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DP\Demand planning projekt\Demand planning engine\"/>
    </mc:Choice>
  </mc:AlternateContent>
  <xr:revisionPtr revIDLastSave="0" documentId="13_ncr:1_{F3F4BADF-0F44-4D33-8BE4-89C8FECE1A65}" xr6:coauthVersionLast="47" xr6:coauthVersionMax="47" xr10:uidLastSave="{00000000-0000-0000-0000-000000000000}"/>
  <bookViews>
    <workbookView xWindow="-120" yWindow="-120" windowWidth="29040" windowHeight="15720" tabRatio="844" activeTab="7" xr2:uid="{00000000-000D-0000-FFFF-FFFF00000000}"/>
  </bookViews>
  <sheets>
    <sheet name="Overview" sheetId="1" r:id="rId1"/>
    <sheet name="RR Comparison" sheetId="2" r:id="rId2"/>
    <sheet name="Demand Input VP" sheetId="3" r:id="rId3"/>
    <sheet name="Demand Input MP" sheetId="4" r:id="rId4"/>
    <sheet name="Demand Planning" sheetId="5" r:id="rId5"/>
    <sheet name="Revenue Dashboard" sheetId="6" r:id="rId6"/>
    <sheet name="Demand Output - On Top" sheetId="7" r:id="rId7"/>
    <sheet name="Demand Output - Total" sheetId="8" r:id="rId8"/>
    <sheet name="Run Rate" sheetId="9" r:id="rId9"/>
    <sheet name="Run Rate History" sheetId="10" r:id="rId10"/>
    <sheet name="cijena po artiklu" sheetId="11" r:id="rId11"/>
    <sheet name="Stanje zaliha" sheetId="12" r:id="rId12"/>
    <sheet name="Popis poslanih narudžbi" sheetId="13" r:id="rId13"/>
  </sheets>
  <externalReferences>
    <externalReference r:id="rId14"/>
  </externalReferences>
  <definedNames>
    <definedName name="_xlnm._FilterDatabase" localSheetId="12" hidden="1">'Popis poslanih narudžbi'!$A$1:$D$172</definedName>
    <definedName name="_xlnm._FilterDatabase" localSheetId="1" hidden="1">'RR Comparison'!$A$1:$Q$497</definedName>
    <definedName name="_xlnm._FilterDatabase" localSheetId="8" hidden="1">'Run Rate'!$A$1:$AD$499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N4957" i="5" l="1"/>
  <c r="AM4957" i="5"/>
  <c r="AL4957" i="5"/>
  <c r="AK4957" i="5"/>
  <c r="AJ4957" i="5"/>
  <c r="AI4957" i="5"/>
  <c r="AH4957" i="5"/>
  <c r="AG4957" i="5"/>
  <c r="AF4957" i="5"/>
  <c r="AE4957" i="5"/>
  <c r="AD4957" i="5"/>
  <c r="AC4957" i="5"/>
  <c r="AB4957" i="5"/>
  <c r="AC4960" i="5"/>
  <c r="AD4960" i="5"/>
  <c r="AE4960" i="5"/>
  <c r="AF4960" i="5"/>
  <c r="AG4960" i="5"/>
  <c r="AH4960" i="5"/>
  <c r="AI4960" i="5"/>
  <c r="AJ4960" i="5"/>
  <c r="AK4960" i="5"/>
  <c r="AL4960" i="5"/>
  <c r="AM4960" i="5"/>
  <c r="AN4960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M16" i="5" s="1"/>
  <c r="AM17" i="5" s="1"/>
  <c r="AN14" i="5"/>
  <c r="AB15" i="5"/>
  <c r="AC15" i="5"/>
  <c r="AD15" i="5"/>
  <c r="AE15" i="5"/>
  <c r="AF15" i="5"/>
  <c r="AG15" i="5"/>
  <c r="AG16" i="5" s="1"/>
  <c r="AG17" i="5" s="1"/>
  <c r="AH15" i="5"/>
  <c r="AI15" i="5"/>
  <c r="AJ15" i="5"/>
  <c r="AK15" i="5"/>
  <c r="AL15" i="5"/>
  <c r="AM15" i="5"/>
  <c r="AN15" i="5"/>
  <c r="AB16" i="5"/>
  <c r="AB17" i="5" s="1"/>
  <c r="AE16" i="5"/>
  <c r="AE17" i="5" s="1"/>
  <c r="AB22" i="5"/>
  <c r="AC22" i="5"/>
  <c r="AD22" i="5"/>
  <c r="AE22" i="5"/>
  <c r="AF22" i="5"/>
  <c r="AG22" i="5"/>
  <c r="AG26" i="5" s="1"/>
  <c r="AG27" i="5" s="1"/>
  <c r="AH22" i="5"/>
  <c r="AI22" i="5"/>
  <c r="AJ22" i="5"/>
  <c r="AK22" i="5"/>
  <c r="AL22" i="5"/>
  <c r="AM22" i="5"/>
  <c r="AN22" i="5"/>
  <c r="AB23" i="5"/>
  <c r="AB26" i="5" s="1"/>
  <c r="AB27" i="5" s="1"/>
  <c r="AC23" i="5"/>
  <c r="AC26" i="5" s="1"/>
  <c r="AC27" i="5" s="1"/>
  <c r="AD23" i="5"/>
  <c r="AE23" i="5"/>
  <c r="AF23" i="5"/>
  <c r="AG23" i="5"/>
  <c r="AH23" i="5"/>
  <c r="AI23" i="5"/>
  <c r="AJ23" i="5"/>
  <c r="AJ26" i="5" s="1"/>
  <c r="AJ27" i="5" s="1"/>
  <c r="AK23" i="5"/>
  <c r="AK26" i="5" s="1"/>
  <c r="AK27" i="5" s="1"/>
  <c r="AL23" i="5"/>
  <c r="AM23" i="5"/>
  <c r="AN23" i="5"/>
  <c r="AB24" i="5"/>
  <c r="AC24" i="5"/>
  <c r="AD24" i="5"/>
  <c r="AE24" i="5"/>
  <c r="AE26" i="5" s="1"/>
  <c r="AE27" i="5" s="1"/>
  <c r="AF24" i="5"/>
  <c r="AF26" i="5" s="1"/>
  <c r="AF27" i="5" s="1"/>
  <c r="AG24" i="5"/>
  <c r="AH24" i="5"/>
  <c r="AI24" i="5"/>
  <c r="AJ24" i="5"/>
  <c r="AK24" i="5"/>
  <c r="AL24" i="5"/>
  <c r="AM24" i="5"/>
  <c r="AM26" i="5" s="1"/>
  <c r="AM27" i="5" s="1"/>
  <c r="AN24" i="5"/>
  <c r="AN26" i="5" s="1"/>
  <c r="AN27" i="5" s="1"/>
  <c r="AB25" i="5"/>
  <c r="AC25" i="5"/>
  <c r="AD25" i="5"/>
  <c r="AE25" i="5"/>
  <c r="AF25" i="5"/>
  <c r="AG25" i="5"/>
  <c r="AH25" i="5"/>
  <c r="AI25" i="5"/>
  <c r="AI26" i="5" s="1"/>
  <c r="AI27" i="5" s="1"/>
  <c r="AJ25" i="5"/>
  <c r="AK25" i="5"/>
  <c r="AL25" i="5"/>
  <c r="AM25" i="5"/>
  <c r="AN25" i="5"/>
  <c r="AD26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B34" i="5"/>
  <c r="AB36" i="5" s="1"/>
  <c r="AB37" i="5" s="1"/>
  <c r="AC34" i="5"/>
  <c r="AD34" i="5"/>
  <c r="AE34" i="5"/>
  <c r="AF34" i="5"/>
  <c r="AG34" i="5"/>
  <c r="AH34" i="5"/>
  <c r="AI34" i="5"/>
  <c r="AJ34" i="5"/>
  <c r="AK34" i="5"/>
  <c r="AL34" i="5"/>
  <c r="AM34" i="5"/>
  <c r="AN34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D36" i="5"/>
  <c r="AD37" i="5" s="1"/>
  <c r="AG36" i="5"/>
  <c r="AB42" i="5"/>
  <c r="AC42" i="5"/>
  <c r="AD42" i="5"/>
  <c r="AE42" i="5"/>
  <c r="AF42" i="5"/>
  <c r="AG42" i="5"/>
  <c r="AH42" i="5"/>
  <c r="AI42" i="5"/>
  <c r="AI46" i="5" s="1"/>
  <c r="AI47" i="5" s="1"/>
  <c r="AJ42" i="5"/>
  <c r="AK42" i="5"/>
  <c r="AL42" i="5"/>
  <c r="AM42" i="5"/>
  <c r="AN42" i="5"/>
  <c r="AB43" i="5"/>
  <c r="AC43" i="5"/>
  <c r="AD43" i="5"/>
  <c r="AD46" i="5" s="1"/>
  <c r="AD47" i="5" s="1"/>
  <c r="AE43" i="5"/>
  <c r="AE46" i="5" s="1"/>
  <c r="AE47" i="5" s="1"/>
  <c r="AF43" i="5"/>
  <c r="AG43" i="5"/>
  <c r="AH43" i="5"/>
  <c r="AI43" i="5"/>
  <c r="AJ43" i="5"/>
  <c r="AK43" i="5"/>
  <c r="AL43" i="5"/>
  <c r="AL46" i="5" s="1"/>
  <c r="AL47" i="5" s="1"/>
  <c r="AM43" i="5"/>
  <c r="AM46" i="5" s="1"/>
  <c r="AM47" i="5" s="1"/>
  <c r="AN43" i="5"/>
  <c r="AB44" i="5"/>
  <c r="AC44" i="5"/>
  <c r="AD44" i="5"/>
  <c r="AE44" i="5"/>
  <c r="AF44" i="5"/>
  <c r="AG44" i="5"/>
  <c r="AG46" i="5" s="1"/>
  <c r="AG47" i="5" s="1"/>
  <c r="AH44" i="5"/>
  <c r="AH46" i="5" s="1"/>
  <c r="AH47" i="5" s="1"/>
  <c r="AI44" i="5"/>
  <c r="AJ44" i="5"/>
  <c r="AK44" i="5"/>
  <c r="AL44" i="5"/>
  <c r="AM44" i="5"/>
  <c r="AN44" i="5"/>
  <c r="AB45" i="5"/>
  <c r="AC45" i="5"/>
  <c r="AC46" i="5" s="1"/>
  <c r="AC47" i="5" s="1"/>
  <c r="AD45" i="5"/>
  <c r="AE45" i="5"/>
  <c r="AF45" i="5"/>
  <c r="AG45" i="5"/>
  <c r="AH45" i="5"/>
  <c r="AI45" i="5"/>
  <c r="AJ45" i="5"/>
  <c r="AK45" i="5"/>
  <c r="AK46" i="5" s="1"/>
  <c r="AK47" i="5" s="1"/>
  <c r="AL45" i="5"/>
  <c r="AM45" i="5"/>
  <c r="AN45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B53" i="5"/>
  <c r="AC53" i="5"/>
  <c r="AD53" i="5"/>
  <c r="AE53" i="5"/>
  <c r="AF53" i="5"/>
  <c r="AF56" i="5" s="1"/>
  <c r="AF57" i="5" s="1"/>
  <c r="AG53" i="5"/>
  <c r="AH53" i="5"/>
  <c r="AI53" i="5"/>
  <c r="AJ53" i="5"/>
  <c r="AK53" i="5"/>
  <c r="AL53" i="5"/>
  <c r="AM53" i="5"/>
  <c r="AN53" i="5"/>
  <c r="AN56" i="5" s="1"/>
  <c r="AN57" i="5" s="1"/>
  <c r="AB54" i="5"/>
  <c r="AC54" i="5"/>
  <c r="AD54" i="5"/>
  <c r="AE54" i="5"/>
  <c r="AF54" i="5"/>
  <c r="AG54" i="5"/>
  <c r="AH54" i="5"/>
  <c r="AI54" i="5"/>
  <c r="AI56" i="5" s="1"/>
  <c r="AI57" i="5" s="1"/>
  <c r="AJ54" i="5"/>
  <c r="AK54" i="5"/>
  <c r="AL54" i="5"/>
  <c r="AM54" i="5"/>
  <c r="AN54" i="5"/>
  <c r="AB55" i="5"/>
  <c r="AC55" i="5"/>
  <c r="AD55" i="5"/>
  <c r="AE55" i="5"/>
  <c r="AF55" i="5"/>
  <c r="AG55" i="5"/>
  <c r="AH55" i="5"/>
  <c r="AI55" i="5"/>
  <c r="AJ55" i="5"/>
  <c r="AK55" i="5"/>
  <c r="AL55" i="5"/>
  <c r="AL56" i="5" s="1"/>
  <c r="AL57" i="5" s="1"/>
  <c r="AM55" i="5"/>
  <c r="AN55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B64" i="5"/>
  <c r="AB66" i="5" s="1"/>
  <c r="AB67" i="5" s="1"/>
  <c r="AC64" i="5"/>
  <c r="AD64" i="5"/>
  <c r="AE64" i="5"/>
  <c r="AF64" i="5"/>
  <c r="AG64" i="5"/>
  <c r="AH64" i="5"/>
  <c r="AI64" i="5"/>
  <c r="AJ64" i="5"/>
  <c r="AJ66" i="5" s="1"/>
  <c r="AJ67" i="5" s="1"/>
  <c r="AK64" i="5"/>
  <c r="AK66" i="5" s="1"/>
  <c r="AK67" i="5" s="1"/>
  <c r="AL64" i="5"/>
  <c r="AM64" i="5"/>
  <c r="AN64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K76" i="5"/>
  <c r="AN76" i="5"/>
  <c r="AN77" i="5" s="1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B84" i="5"/>
  <c r="AC84" i="5"/>
  <c r="AD84" i="5"/>
  <c r="AE84" i="5"/>
  <c r="AF84" i="5"/>
  <c r="AG84" i="5"/>
  <c r="AH84" i="5"/>
  <c r="AH86" i="5" s="1"/>
  <c r="AH87" i="5" s="1"/>
  <c r="AI84" i="5"/>
  <c r="AJ84" i="5"/>
  <c r="AK84" i="5"/>
  <c r="AL84" i="5"/>
  <c r="AM84" i="5"/>
  <c r="AN84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M86" i="5" s="1"/>
  <c r="AM87" i="5" s="1"/>
  <c r="AN85" i="5"/>
  <c r="AK86" i="5"/>
  <c r="AK87" i="5" s="1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B94" i="5"/>
  <c r="AB96" i="5" s="1"/>
  <c r="AB97" i="5" s="1"/>
  <c r="AC94" i="5"/>
  <c r="AD94" i="5"/>
  <c r="AE94" i="5"/>
  <c r="AF94" i="5"/>
  <c r="AG94" i="5"/>
  <c r="AH94" i="5"/>
  <c r="AI94" i="5"/>
  <c r="AI96" i="5" s="1"/>
  <c r="AJ94" i="5"/>
  <c r="AJ96" i="5" s="1"/>
  <c r="AJ97" i="5" s="1"/>
  <c r="AK94" i="5"/>
  <c r="AL94" i="5"/>
  <c r="AM94" i="5"/>
  <c r="AN94" i="5"/>
  <c r="AB95" i="5"/>
  <c r="AC95" i="5"/>
  <c r="AD95" i="5"/>
  <c r="AD96" i="5" s="1"/>
  <c r="AD97" i="5" s="1"/>
  <c r="AE95" i="5"/>
  <c r="AF95" i="5"/>
  <c r="AG95" i="5"/>
  <c r="AH95" i="5"/>
  <c r="AI95" i="5"/>
  <c r="AJ95" i="5"/>
  <c r="AK95" i="5"/>
  <c r="AL95" i="5"/>
  <c r="AL96" i="5" s="1"/>
  <c r="AL97" i="5" s="1"/>
  <c r="AM95" i="5"/>
  <c r="AN95" i="5"/>
  <c r="AB102" i="5"/>
  <c r="AC102" i="5"/>
  <c r="AD102" i="5"/>
  <c r="AD106" i="5" s="1"/>
  <c r="AE102" i="5"/>
  <c r="AF102" i="5"/>
  <c r="AG102" i="5"/>
  <c r="AH102" i="5"/>
  <c r="AI102" i="5"/>
  <c r="AJ102" i="5"/>
  <c r="AK102" i="5"/>
  <c r="AL102" i="5"/>
  <c r="AL106" i="5" s="1"/>
  <c r="AM102" i="5"/>
  <c r="AN102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B112" i="5"/>
  <c r="AC112" i="5"/>
  <c r="AD112" i="5"/>
  <c r="AE112" i="5"/>
  <c r="AF112" i="5"/>
  <c r="AG112" i="5"/>
  <c r="AG116" i="5" s="1"/>
  <c r="AG117" i="5" s="1"/>
  <c r="AH112" i="5"/>
  <c r="AI112" i="5"/>
  <c r="AJ112" i="5"/>
  <c r="AK112" i="5"/>
  <c r="AL112" i="5"/>
  <c r="AM112" i="5"/>
  <c r="AN112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B114" i="5"/>
  <c r="AC114" i="5"/>
  <c r="AD114" i="5"/>
  <c r="AE114" i="5"/>
  <c r="AF114" i="5"/>
  <c r="AG114" i="5"/>
  <c r="AH114" i="5"/>
  <c r="AI114" i="5"/>
  <c r="AI116" i="5" s="1"/>
  <c r="AI117" i="5" s="1"/>
  <c r="AJ114" i="5"/>
  <c r="AK114" i="5"/>
  <c r="AL114" i="5"/>
  <c r="AM114" i="5"/>
  <c r="AN114" i="5"/>
  <c r="AB115" i="5"/>
  <c r="AC115" i="5"/>
  <c r="AD115" i="5"/>
  <c r="AD116" i="5" s="1"/>
  <c r="AD117" i="5" s="1"/>
  <c r="AE115" i="5"/>
  <c r="AF115" i="5"/>
  <c r="AF116" i="5" s="1"/>
  <c r="AF117" i="5" s="1"/>
  <c r="AG115" i="5"/>
  <c r="AH115" i="5"/>
  <c r="AI115" i="5"/>
  <c r="AJ115" i="5"/>
  <c r="AK115" i="5"/>
  <c r="AL115" i="5"/>
  <c r="AM115" i="5"/>
  <c r="AN115" i="5"/>
  <c r="AN116" i="5" s="1"/>
  <c r="AN117" i="5" s="1"/>
  <c r="AL116" i="5"/>
  <c r="AL117" i="5" s="1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B124" i="5"/>
  <c r="AC124" i="5"/>
  <c r="AD124" i="5"/>
  <c r="AE124" i="5"/>
  <c r="AF124" i="5"/>
  <c r="AG124" i="5"/>
  <c r="AH124" i="5"/>
  <c r="AI124" i="5"/>
  <c r="AI126" i="5" s="1"/>
  <c r="AI127" i="5" s="1"/>
  <c r="AJ124" i="5"/>
  <c r="AK124" i="5"/>
  <c r="AL124" i="5"/>
  <c r="AM124" i="5"/>
  <c r="AN124" i="5"/>
  <c r="AB125" i="5"/>
  <c r="AC125" i="5"/>
  <c r="AD125" i="5"/>
  <c r="AD126" i="5" s="1"/>
  <c r="AD127" i="5" s="1"/>
  <c r="AE125" i="5"/>
  <c r="AF125" i="5"/>
  <c r="AG125" i="5"/>
  <c r="AH125" i="5"/>
  <c r="AI125" i="5"/>
  <c r="AJ125" i="5"/>
  <c r="AK125" i="5"/>
  <c r="AL125" i="5"/>
  <c r="AM125" i="5"/>
  <c r="AN125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B134" i="5"/>
  <c r="AC134" i="5"/>
  <c r="AD134" i="5"/>
  <c r="AE134" i="5"/>
  <c r="AF134" i="5"/>
  <c r="AG134" i="5"/>
  <c r="AH134" i="5"/>
  <c r="AI134" i="5"/>
  <c r="AI136" i="5" s="1"/>
  <c r="AI137" i="5" s="1"/>
  <c r="AJ134" i="5"/>
  <c r="AK134" i="5"/>
  <c r="AL134" i="5"/>
  <c r="AL136" i="5" s="1"/>
  <c r="AL137" i="5" s="1"/>
  <c r="AM134" i="5"/>
  <c r="AN134" i="5"/>
  <c r="AB135" i="5"/>
  <c r="AC135" i="5"/>
  <c r="AD135" i="5"/>
  <c r="AD136" i="5" s="1"/>
  <c r="AD137" i="5" s="1"/>
  <c r="AE135" i="5"/>
  <c r="AF135" i="5"/>
  <c r="AG135" i="5"/>
  <c r="AH135" i="5"/>
  <c r="AI135" i="5"/>
  <c r="AJ135" i="5"/>
  <c r="AK135" i="5"/>
  <c r="AL135" i="5"/>
  <c r="AM135" i="5"/>
  <c r="AN135" i="5"/>
  <c r="AF136" i="5"/>
  <c r="AF137" i="5" s="1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B143" i="5"/>
  <c r="AC143" i="5"/>
  <c r="AD143" i="5"/>
  <c r="AE143" i="5"/>
  <c r="AF143" i="5"/>
  <c r="AG143" i="5"/>
  <c r="AH143" i="5"/>
  <c r="AI143" i="5"/>
  <c r="AI146" i="5" s="1"/>
  <c r="AI147" i="5" s="1"/>
  <c r="AJ143" i="5"/>
  <c r="AK143" i="5"/>
  <c r="AL143" i="5"/>
  <c r="AM143" i="5"/>
  <c r="AN143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B145" i="5"/>
  <c r="AC145" i="5"/>
  <c r="AD145" i="5"/>
  <c r="AE145" i="5"/>
  <c r="AE146" i="5" s="1"/>
  <c r="AE147" i="5" s="1"/>
  <c r="AF145" i="5"/>
  <c r="AG145" i="5"/>
  <c r="AH145" i="5"/>
  <c r="AI145" i="5"/>
  <c r="AJ145" i="5"/>
  <c r="AK145" i="5"/>
  <c r="AL145" i="5"/>
  <c r="AM145" i="5"/>
  <c r="AM146" i="5" s="1"/>
  <c r="AM147" i="5" s="1"/>
  <c r="AN145" i="5"/>
  <c r="AH146" i="5"/>
  <c r="AN157" i="5"/>
  <c r="AB152" i="5"/>
  <c r="AC152" i="5"/>
  <c r="AD152" i="5"/>
  <c r="AE152" i="5"/>
  <c r="AF152" i="5"/>
  <c r="AG152" i="5"/>
  <c r="AH152" i="5"/>
  <c r="AI152" i="5"/>
  <c r="AI156" i="5" s="1"/>
  <c r="AI157" i="5" s="1"/>
  <c r="AJ152" i="5"/>
  <c r="AK152" i="5"/>
  <c r="AL152" i="5"/>
  <c r="AM152" i="5"/>
  <c r="AN152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B154" i="5"/>
  <c r="AC154" i="5"/>
  <c r="AD154" i="5"/>
  <c r="AE154" i="5"/>
  <c r="AF154" i="5"/>
  <c r="AF156" i="5" s="1"/>
  <c r="AF157" i="5" s="1"/>
  <c r="AG154" i="5"/>
  <c r="AH154" i="5"/>
  <c r="AI154" i="5"/>
  <c r="AJ154" i="5"/>
  <c r="AK154" i="5"/>
  <c r="AL154" i="5"/>
  <c r="AM154" i="5"/>
  <c r="AN154" i="5"/>
  <c r="AB155" i="5"/>
  <c r="AC155" i="5"/>
  <c r="AD155" i="5"/>
  <c r="AE155" i="5"/>
  <c r="AE156" i="5" s="1"/>
  <c r="AE157" i="5" s="1"/>
  <c r="AF155" i="5"/>
  <c r="AG155" i="5"/>
  <c r="AH155" i="5"/>
  <c r="AI155" i="5"/>
  <c r="AJ155" i="5"/>
  <c r="AK155" i="5"/>
  <c r="AL155" i="5"/>
  <c r="AM155" i="5"/>
  <c r="AM156" i="5" s="1"/>
  <c r="AM157" i="5" s="1"/>
  <c r="AN155" i="5"/>
  <c r="AH156" i="5"/>
  <c r="AH157" i="5" s="1"/>
  <c r="AN156" i="5"/>
  <c r="AB162" i="5"/>
  <c r="AC162" i="5"/>
  <c r="AD162" i="5"/>
  <c r="AE162" i="5"/>
  <c r="AE166" i="5" s="1"/>
  <c r="AE167" i="5" s="1"/>
  <c r="AF162" i="5"/>
  <c r="AG162" i="5"/>
  <c r="AH162" i="5"/>
  <c r="AI162" i="5"/>
  <c r="AJ162" i="5"/>
  <c r="AK162" i="5"/>
  <c r="AL162" i="5"/>
  <c r="AM162" i="5"/>
  <c r="AM166" i="5" s="1"/>
  <c r="AM167" i="5" s="1"/>
  <c r="AN162" i="5"/>
  <c r="AB163" i="5"/>
  <c r="AC163" i="5"/>
  <c r="AC166" i="5" s="1"/>
  <c r="AC167" i="5" s="1"/>
  <c r="AD163" i="5"/>
  <c r="AE163" i="5"/>
  <c r="AF163" i="5"/>
  <c r="AG163" i="5"/>
  <c r="AH163" i="5"/>
  <c r="AH166" i="5" s="1"/>
  <c r="AH167" i="5" s="1"/>
  <c r="AI163" i="5"/>
  <c r="AJ163" i="5"/>
  <c r="AK163" i="5"/>
  <c r="AL163" i="5"/>
  <c r="AM163" i="5"/>
  <c r="AN163" i="5"/>
  <c r="AB164" i="5"/>
  <c r="AC164" i="5"/>
  <c r="AD164" i="5"/>
  <c r="AE164" i="5"/>
  <c r="AF164" i="5"/>
  <c r="AG164" i="5"/>
  <c r="AH164" i="5"/>
  <c r="AI164" i="5"/>
  <c r="AJ164" i="5"/>
  <c r="AK164" i="5"/>
  <c r="AK166" i="5" s="1"/>
  <c r="AK167" i="5" s="1"/>
  <c r="AL164" i="5"/>
  <c r="AM164" i="5"/>
  <c r="AN164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B182" i="5"/>
  <c r="AC182" i="5"/>
  <c r="AD182" i="5"/>
  <c r="AE182" i="5"/>
  <c r="AF182" i="5"/>
  <c r="AG182" i="5"/>
  <c r="AG186" i="5" s="1"/>
  <c r="AG187" i="5" s="1"/>
  <c r="AH182" i="5"/>
  <c r="AI182" i="5"/>
  <c r="AJ182" i="5"/>
  <c r="AK182" i="5"/>
  <c r="AL182" i="5"/>
  <c r="AM182" i="5"/>
  <c r="AN182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L186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B193" i="5"/>
  <c r="AC193" i="5"/>
  <c r="AD193" i="5"/>
  <c r="AD196" i="5" s="1"/>
  <c r="AD197" i="5" s="1"/>
  <c r="AE193" i="5"/>
  <c r="AF193" i="5"/>
  <c r="AG193" i="5"/>
  <c r="AH193" i="5"/>
  <c r="AI193" i="5"/>
  <c r="AJ193" i="5"/>
  <c r="AK193" i="5"/>
  <c r="AL193" i="5"/>
  <c r="AM193" i="5"/>
  <c r="AN193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N206" i="5" s="1"/>
  <c r="AN207" i="5" s="1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B204" i="5"/>
  <c r="AC204" i="5"/>
  <c r="AD204" i="5"/>
  <c r="AE204" i="5"/>
  <c r="AF204" i="5"/>
  <c r="AG204" i="5"/>
  <c r="AH204" i="5"/>
  <c r="AH206" i="5" s="1"/>
  <c r="AH207" i="5" s="1"/>
  <c r="AI204" i="5"/>
  <c r="AJ204" i="5"/>
  <c r="AK204" i="5"/>
  <c r="AL204" i="5"/>
  <c r="AM204" i="5"/>
  <c r="AN204" i="5"/>
  <c r="AB205" i="5"/>
  <c r="AC205" i="5"/>
  <c r="AC206" i="5" s="1"/>
  <c r="AC207" i="5" s="1"/>
  <c r="AD205" i="5"/>
  <c r="AE205" i="5"/>
  <c r="AF205" i="5"/>
  <c r="AG205" i="5"/>
  <c r="AH205" i="5"/>
  <c r="AI205" i="5"/>
  <c r="AJ205" i="5"/>
  <c r="AK205" i="5"/>
  <c r="AK206" i="5" s="1"/>
  <c r="AK207" i="5" s="1"/>
  <c r="AL205" i="5"/>
  <c r="AM205" i="5"/>
  <c r="AN205" i="5"/>
  <c r="AF206" i="5"/>
  <c r="AF207" i="5" s="1"/>
  <c r="AI206" i="5"/>
  <c r="AI207" i="5" s="1"/>
  <c r="AB212" i="5"/>
  <c r="AC212" i="5"/>
  <c r="AC216" i="5" s="1"/>
  <c r="AC217" i="5" s="1"/>
  <c r="AD212" i="5"/>
  <c r="AE212" i="5"/>
  <c r="AF212" i="5"/>
  <c r="AG212" i="5"/>
  <c r="AH212" i="5"/>
  <c r="AI212" i="5"/>
  <c r="AJ212" i="5"/>
  <c r="AK212" i="5"/>
  <c r="AK216" i="5" s="1"/>
  <c r="AK217" i="5" s="1"/>
  <c r="AL212" i="5"/>
  <c r="AM212" i="5"/>
  <c r="AN212" i="5"/>
  <c r="AB213" i="5"/>
  <c r="AC213" i="5"/>
  <c r="AD213" i="5"/>
  <c r="AE213" i="5"/>
  <c r="AF213" i="5"/>
  <c r="AF216" i="5" s="1"/>
  <c r="AF217" i="5" s="1"/>
  <c r="AG213" i="5"/>
  <c r="AH213" i="5"/>
  <c r="AI213" i="5"/>
  <c r="AJ213" i="5"/>
  <c r="AK213" i="5"/>
  <c r="AL213" i="5"/>
  <c r="AM213" i="5"/>
  <c r="AN213" i="5"/>
  <c r="AN216" i="5" s="1"/>
  <c r="AN217" i="5" s="1"/>
  <c r="AB214" i="5"/>
  <c r="AC214" i="5"/>
  <c r="AD214" i="5"/>
  <c r="AE214" i="5"/>
  <c r="AF214" i="5"/>
  <c r="AG214" i="5"/>
  <c r="AH214" i="5"/>
  <c r="AI214" i="5"/>
  <c r="AI216" i="5" s="1"/>
  <c r="AI217" i="5" s="1"/>
  <c r="AJ214" i="5"/>
  <c r="AK214" i="5"/>
  <c r="AL214" i="5"/>
  <c r="AM214" i="5"/>
  <c r="AN214" i="5"/>
  <c r="AB215" i="5"/>
  <c r="AC215" i="5"/>
  <c r="AD215" i="5"/>
  <c r="AD216" i="5" s="1"/>
  <c r="AD217" i="5" s="1"/>
  <c r="AE215" i="5"/>
  <c r="AF215" i="5"/>
  <c r="AG215" i="5"/>
  <c r="AH215" i="5"/>
  <c r="AI215" i="5"/>
  <c r="AJ215" i="5"/>
  <c r="AK215" i="5"/>
  <c r="AL215" i="5"/>
  <c r="AL216" i="5" s="1"/>
  <c r="AL217" i="5" s="1"/>
  <c r="AM215" i="5"/>
  <c r="AN215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B224" i="5"/>
  <c r="AC224" i="5"/>
  <c r="AD224" i="5"/>
  <c r="AE224" i="5"/>
  <c r="AF224" i="5"/>
  <c r="AG224" i="5"/>
  <c r="AH224" i="5"/>
  <c r="AI224" i="5"/>
  <c r="AJ224" i="5"/>
  <c r="AK224" i="5"/>
  <c r="AK226" i="5" s="1"/>
  <c r="AK227" i="5" s="1"/>
  <c r="AL224" i="5"/>
  <c r="AM224" i="5"/>
  <c r="AN224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B232" i="5"/>
  <c r="AC232" i="5"/>
  <c r="AD232" i="5"/>
  <c r="AE232" i="5"/>
  <c r="AF232" i="5"/>
  <c r="AF236" i="5" s="1"/>
  <c r="AF237" i="5" s="1"/>
  <c r="AG232" i="5"/>
  <c r="AH232" i="5"/>
  <c r="AI232" i="5"/>
  <c r="AJ232" i="5"/>
  <c r="AK232" i="5"/>
  <c r="AK236" i="5" s="1"/>
  <c r="AL232" i="5"/>
  <c r="AM232" i="5"/>
  <c r="AN232" i="5"/>
  <c r="AN236" i="5" s="1"/>
  <c r="AN237" i="5" s="1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AB234" i="5"/>
  <c r="AC234" i="5"/>
  <c r="AD234" i="5"/>
  <c r="AE234" i="5"/>
  <c r="AF234" i="5"/>
  <c r="AG234" i="5"/>
  <c r="AH234" i="5"/>
  <c r="AH236" i="5" s="1"/>
  <c r="AH237" i="5" s="1"/>
  <c r="AI234" i="5"/>
  <c r="AJ234" i="5"/>
  <c r="AK234" i="5"/>
  <c r="AL234" i="5"/>
  <c r="AM234" i="5"/>
  <c r="AN234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AC236" i="5"/>
  <c r="AB242" i="5"/>
  <c r="AC242" i="5"/>
  <c r="AD242" i="5"/>
  <c r="AE242" i="5"/>
  <c r="AF242" i="5"/>
  <c r="AG242" i="5"/>
  <c r="AH242" i="5"/>
  <c r="AI242" i="5"/>
  <c r="AJ242" i="5"/>
  <c r="AK242" i="5"/>
  <c r="AK246" i="5" s="1"/>
  <c r="AK247" i="5" s="1"/>
  <c r="AL242" i="5"/>
  <c r="AM242" i="5"/>
  <c r="AN242" i="5"/>
  <c r="AB243" i="5"/>
  <c r="AB246" i="5" s="1"/>
  <c r="AB247" i="5" s="1"/>
  <c r="AC243" i="5"/>
  <c r="AD243" i="5"/>
  <c r="AE243" i="5"/>
  <c r="AF243" i="5"/>
  <c r="AG243" i="5"/>
  <c r="AH243" i="5"/>
  <c r="AI243" i="5"/>
  <c r="AJ243" i="5"/>
  <c r="AK243" i="5"/>
  <c r="AL243" i="5"/>
  <c r="AM243" i="5"/>
  <c r="AN243" i="5"/>
  <c r="AB244" i="5"/>
  <c r="AC244" i="5"/>
  <c r="AD244" i="5"/>
  <c r="AE244" i="5"/>
  <c r="AF244" i="5"/>
  <c r="AG244" i="5"/>
  <c r="AH244" i="5"/>
  <c r="AH246" i="5" s="1"/>
  <c r="AH247" i="5" s="1"/>
  <c r="AI244" i="5"/>
  <c r="AJ244" i="5"/>
  <c r="AK244" i="5"/>
  <c r="AL244" i="5"/>
  <c r="AM244" i="5"/>
  <c r="AM246" i="5" s="1"/>
  <c r="AM247" i="5" s="1"/>
  <c r="AN244" i="5"/>
  <c r="AB245" i="5"/>
  <c r="AC245" i="5"/>
  <c r="AD245" i="5"/>
  <c r="AE245" i="5"/>
  <c r="AF245" i="5"/>
  <c r="AG245" i="5"/>
  <c r="AH245" i="5"/>
  <c r="AI245" i="5"/>
  <c r="AJ245" i="5"/>
  <c r="AK245" i="5"/>
  <c r="AL245" i="5"/>
  <c r="AM245" i="5"/>
  <c r="AN245" i="5"/>
  <c r="AC246" i="5"/>
  <c r="AC247" i="5" s="1"/>
  <c r="AB252" i="5"/>
  <c r="AC252" i="5"/>
  <c r="AD252" i="5"/>
  <c r="AE252" i="5"/>
  <c r="AF252" i="5"/>
  <c r="AG252" i="5"/>
  <c r="AH252" i="5"/>
  <c r="AI252" i="5"/>
  <c r="AJ252" i="5"/>
  <c r="AK252" i="5"/>
  <c r="AL252" i="5"/>
  <c r="AM252" i="5"/>
  <c r="AN252" i="5"/>
  <c r="AB253" i="5"/>
  <c r="AC253" i="5"/>
  <c r="AD253" i="5"/>
  <c r="AE253" i="5"/>
  <c r="AF253" i="5"/>
  <c r="AG253" i="5"/>
  <c r="AH253" i="5"/>
  <c r="AI253" i="5"/>
  <c r="AJ253" i="5"/>
  <c r="AK253" i="5"/>
  <c r="AL253" i="5"/>
  <c r="AM253" i="5"/>
  <c r="AN253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AB255" i="5"/>
  <c r="AC255" i="5"/>
  <c r="AD255" i="5"/>
  <c r="AE255" i="5"/>
  <c r="AF255" i="5"/>
  <c r="AG255" i="5"/>
  <c r="AH255" i="5"/>
  <c r="AI255" i="5"/>
  <c r="AJ255" i="5"/>
  <c r="AK255" i="5"/>
  <c r="AL255" i="5"/>
  <c r="AL256" i="5" s="1"/>
  <c r="AL257" i="5" s="1"/>
  <c r="AM255" i="5"/>
  <c r="AN255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AB263" i="5"/>
  <c r="AC263" i="5"/>
  <c r="AD263" i="5"/>
  <c r="AD266" i="5" s="1"/>
  <c r="AD267" i="5" s="1"/>
  <c r="AE263" i="5"/>
  <c r="AF263" i="5"/>
  <c r="AG263" i="5"/>
  <c r="AH263" i="5"/>
  <c r="AI263" i="5"/>
  <c r="AJ263" i="5"/>
  <c r="AK263" i="5"/>
  <c r="AL263" i="5"/>
  <c r="AL266" i="5" s="1"/>
  <c r="AM263" i="5"/>
  <c r="AN263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AB272" i="5"/>
  <c r="AC272" i="5"/>
  <c r="AD272" i="5"/>
  <c r="AE272" i="5"/>
  <c r="AF272" i="5"/>
  <c r="AG272" i="5"/>
  <c r="AH272" i="5"/>
  <c r="AH276" i="5" s="1"/>
  <c r="AH277" i="5" s="1"/>
  <c r="AI272" i="5"/>
  <c r="AJ272" i="5"/>
  <c r="AK272" i="5"/>
  <c r="AK276" i="5" s="1"/>
  <c r="AK277" i="5" s="1"/>
  <c r="AL272" i="5"/>
  <c r="AM272" i="5"/>
  <c r="AN272" i="5"/>
  <c r="AB273" i="5"/>
  <c r="AC273" i="5"/>
  <c r="AD273" i="5"/>
  <c r="AE273" i="5"/>
  <c r="AF273" i="5"/>
  <c r="AG273" i="5"/>
  <c r="AH273" i="5"/>
  <c r="AI273" i="5"/>
  <c r="AJ273" i="5"/>
  <c r="AK273" i="5"/>
  <c r="AL273" i="5"/>
  <c r="AM273" i="5"/>
  <c r="AN273" i="5"/>
  <c r="AB274" i="5"/>
  <c r="AC274" i="5"/>
  <c r="AD274" i="5"/>
  <c r="AE274" i="5"/>
  <c r="AF274" i="5"/>
  <c r="AG274" i="5"/>
  <c r="AH274" i="5"/>
  <c r="AI274" i="5"/>
  <c r="AJ274" i="5"/>
  <c r="AK274" i="5"/>
  <c r="AL274" i="5"/>
  <c r="AM274" i="5"/>
  <c r="AN274" i="5"/>
  <c r="AB275" i="5"/>
  <c r="AC275" i="5"/>
  <c r="AD275" i="5"/>
  <c r="AE275" i="5"/>
  <c r="AF275" i="5"/>
  <c r="AG275" i="5"/>
  <c r="AH275" i="5"/>
  <c r="AI275" i="5"/>
  <c r="AJ275" i="5"/>
  <c r="AK275" i="5"/>
  <c r="AL275" i="5"/>
  <c r="AM275" i="5"/>
  <c r="AN275" i="5"/>
  <c r="AB282" i="5"/>
  <c r="AC282" i="5"/>
  <c r="AD282" i="5"/>
  <c r="AE282" i="5"/>
  <c r="AF282" i="5"/>
  <c r="AG282" i="5"/>
  <c r="AH282" i="5"/>
  <c r="AI282" i="5"/>
  <c r="AJ282" i="5"/>
  <c r="AK282" i="5"/>
  <c r="AL282" i="5"/>
  <c r="AM282" i="5"/>
  <c r="AN282" i="5"/>
  <c r="AB283" i="5"/>
  <c r="AC283" i="5"/>
  <c r="AD283" i="5"/>
  <c r="AE283" i="5"/>
  <c r="AF283" i="5"/>
  <c r="AG283" i="5"/>
  <c r="AH283" i="5"/>
  <c r="AI283" i="5"/>
  <c r="AJ283" i="5"/>
  <c r="AK283" i="5"/>
  <c r="AL283" i="5"/>
  <c r="AM283" i="5"/>
  <c r="AN283" i="5"/>
  <c r="AB284" i="5"/>
  <c r="AC284" i="5"/>
  <c r="AD284" i="5"/>
  <c r="AE284" i="5"/>
  <c r="AF284" i="5"/>
  <c r="AG284" i="5"/>
  <c r="AH284" i="5"/>
  <c r="AI284" i="5"/>
  <c r="AJ284" i="5"/>
  <c r="AK284" i="5"/>
  <c r="AL284" i="5"/>
  <c r="AM284" i="5"/>
  <c r="AN284" i="5"/>
  <c r="AB285" i="5"/>
  <c r="AB286" i="5" s="1"/>
  <c r="AC285" i="5"/>
  <c r="AD285" i="5"/>
  <c r="AE285" i="5"/>
  <c r="AF285" i="5"/>
  <c r="AG285" i="5"/>
  <c r="AH285" i="5"/>
  <c r="AI285" i="5"/>
  <c r="AJ285" i="5"/>
  <c r="AJ286" i="5" s="1"/>
  <c r="AK285" i="5"/>
  <c r="AL285" i="5"/>
  <c r="AM285" i="5"/>
  <c r="AN285" i="5"/>
  <c r="AB292" i="5"/>
  <c r="AC292" i="5"/>
  <c r="AD292" i="5"/>
  <c r="AE292" i="5"/>
  <c r="AF292" i="5"/>
  <c r="AG292" i="5"/>
  <c r="AH292" i="5"/>
  <c r="AI292" i="5"/>
  <c r="AJ292" i="5"/>
  <c r="AK292" i="5"/>
  <c r="AL292" i="5"/>
  <c r="AM292" i="5"/>
  <c r="AN292" i="5"/>
  <c r="AB293" i="5"/>
  <c r="AC293" i="5"/>
  <c r="AD293" i="5"/>
  <c r="AE293" i="5"/>
  <c r="AE296" i="5" s="1"/>
  <c r="AF293" i="5"/>
  <c r="AG293" i="5"/>
  <c r="AH293" i="5"/>
  <c r="AI293" i="5"/>
  <c r="AJ293" i="5"/>
  <c r="AK293" i="5"/>
  <c r="AL293" i="5"/>
  <c r="AM293" i="5"/>
  <c r="AM296" i="5" s="1"/>
  <c r="AN293" i="5"/>
  <c r="AB294" i="5"/>
  <c r="AC294" i="5"/>
  <c r="AD294" i="5"/>
  <c r="AE294" i="5"/>
  <c r="AF294" i="5"/>
  <c r="AG294" i="5"/>
  <c r="AH294" i="5"/>
  <c r="AI294" i="5"/>
  <c r="AJ294" i="5"/>
  <c r="AK294" i="5"/>
  <c r="AL294" i="5"/>
  <c r="AM294" i="5"/>
  <c r="AN294" i="5"/>
  <c r="AB295" i="5"/>
  <c r="AC295" i="5"/>
  <c r="AD295" i="5"/>
  <c r="AE295" i="5"/>
  <c r="AF295" i="5"/>
  <c r="AG295" i="5"/>
  <c r="AH295" i="5"/>
  <c r="AI295" i="5"/>
  <c r="AJ295" i="5"/>
  <c r="AK295" i="5"/>
  <c r="AL295" i="5"/>
  <c r="AM295" i="5"/>
  <c r="AN295" i="5"/>
  <c r="AB302" i="5"/>
  <c r="AC302" i="5"/>
  <c r="AD302" i="5"/>
  <c r="AE302" i="5"/>
  <c r="AF302" i="5"/>
  <c r="AG302" i="5"/>
  <c r="AH302" i="5"/>
  <c r="AI302" i="5"/>
  <c r="AJ302" i="5"/>
  <c r="AK302" i="5"/>
  <c r="AL302" i="5"/>
  <c r="AM302" i="5"/>
  <c r="AN302" i="5"/>
  <c r="AB303" i="5"/>
  <c r="AC303" i="5"/>
  <c r="AD303" i="5"/>
  <c r="AE303" i="5"/>
  <c r="AF303" i="5"/>
  <c r="AG303" i="5"/>
  <c r="AH303" i="5"/>
  <c r="AI303" i="5"/>
  <c r="AJ303" i="5"/>
  <c r="AK303" i="5"/>
  <c r="AL303" i="5"/>
  <c r="AM303" i="5"/>
  <c r="AN303" i="5"/>
  <c r="AB304" i="5"/>
  <c r="AC304" i="5"/>
  <c r="AD304" i="5"/>
  <c r="AE304" i="5"/>
  <c r="AF304" i="5"/>
  <c r="AG304" i="5"/>
  <c r="AH304" i="5"/>
  <c r="AI304" i="5"/>
  <c r="AJ304" i="5"/>
  <c r="AK304" i="5"/>
  <c r="AL304" i="5"/>
  <c r="AM304" i="5"/>
  <c r="AN304" i="5"/>
  <c r="AB305" i="5"/>
  <c r="AC305" i="5"/>
  <c r="AD305" i="5"/>
  <c r="AE305" i="5"/>
  <c r="AF305" i="5"/>
  <c r="AG305" i="5"/>
  <c r="AH305" i="5"/>
  <c r="AI305" i="5"/>
  <c r="AJ305" i="5"/>
  <c r="AK305" i="5"/>
  <c r="AL305" i="5"/>
  <c r="AM305" i="5"/>
  <c r="AN305" i="5"/>
  <c r="AB312" i="5"/>
  <c r="AC312" i="5"/>
  <c r="AD312" i="5"/>
  <c r="AE312" i="5"/>
  <c r="AF312" i="5"/>
  <c r="AG312" i="5"/>
  <c r="AH312" i="5"/>
  <c r="AI312" i="5"/>
  <c r="AJ312" i="5"/>
  <c r="AK312" i="5"/>
  <c r="AL312" i="5"/>
  <c r="AM312" i="5"/>
  <c r="AN312" i="5"/>
  <c r="AB313" i="5"/>
  <c r="AC313" i="5"/>
  <c r="AD313" i="5"/>
  <c r="AE313" i="5"/>
  <c r="AF313" i="5"/>
  <c r="AG313" i="5"/>
  <c r="AH313" i="5"/>
  <c r="AI313" i="5"/>
  <c r="AJ313" i="5"/>
  <c r="AK313" i="5"/>
  <c r="AL313" i="5"/>
  <c r="AM313" i="5"/>
  <c r="AN313" i="5"/>
  <c r="AB314" i="5"/>
  <c r="AC314" i="5"/>
  <c r="AD314" i="5"/>
  <c r="AE314" i="5"/>
  <c r="AF314" i="5"/>
  <c r="AG314" i="5"/>
  <c r="AH314" i="5"/>
  <c r="AI314" i="5"/>
  <c r="AJ314" i="5"/>
  <c r="AK314" i="5"/>
  <c r="AL314" i="5"/>
  <c r="AM314" i="5"/>
  <c r="AN314" i="5"/>
  <c r="AB315" i="5"/>
  <c r="AC315" i="5"/>
  <c r="AD315" i="5"/>
  <c r="AD316" i="5" s="1"/>
  <c r="AD317" i="5" s="1"/>
  <c r="AE315" i="5"/>
  <c r="AF315" i="5"/>
  <c r="AG315" i="5"/>
  <c r="AH315" i="5"/>
  <c r="AI315" i="5"/>
  <c r="AJ315" i="5"/>
  <c r="AK315" i="5"/>
  <c r="AL315" i="5"/>
  <c r="AM315" i="5"/>
  <c r="AN315" i="5"/>
  <c r="AB322" i="5"/>
  <c r="AC322" i="5"/>
  <c r="AD322" i="5"/>
  <c r="AE322" i="5"/>
  <c r="AF322" i="5"/>
  <c r="AG322" i="5"/>
  <c r="AH322" i="5"/>
  <c r="AI322" i="5"/>
  <c r="AJ322" i="5"/>
  <c r="AK322" i="5"/>
  <c r="AL322" i="5"/>
  <c r="AM322" i="5"/>
  <c r="AN322" i="5"/>
  <c r="AB323" i="5"/>
  <c r="AC323" i="5"/>
  <c r="AD323" i="5"/>
  <c r="AE323" i="5"/>
  <c r="AF323" i="5"/>
  <c r="AG323" i="5"/>
  <c r="AH323" i="5"/>
  <c r="AI323" i="5"/>
  <c r="AJ323" i="5"/>
  <c r="AK323" i="5"/>
  <c r="AL323" i="5"/>
  <c r="AM323" i="5"/>
  <c r="AN323" i="5"/>
  <c r="AB324" i="5"/>
  <c r="AC324" i="5"/>
  <c r="AD324" i="5"/>
  <c r="AE324" i="5"/>
  <c r="AF324" i="5"/>
  <c r="AG324" i="5"/>
  <c r="AH324" i="5"/>
  <c r="AI324" i="5"/>
  <c r="AJ324" i="5"/>
  <c r="AK324" i="5"/>
  <c r="AL324" i="5"/>
  <c r="AM324" i="5"/>
  <c r="AN324" i="5"/>
  <c r="AB325" i="5"/>
  <c r="AC325" i="5"/>
  <c r="AD325" i="5"/>
  <c r="AD326" i="5" s="1"/>
  <c r="AD327" i="5" s="1"/>
  <c r="AE325" i="5"/>
  <c r="AF325" i="5"/>
  <c r="AG325" i="5"/>
  <c r="AG326" i="5" s="1"/>
  <c r="AH325" i="5"/>
  <c r="AI325" i="5"/>
  <c r="AJ325" i="5"/>
  <c r="AK325" i="5"/>
  <c r="AL325" i="5"/>
  <c r="AM325" i="5"/>
  <c r="AN325" i="5"/>
  <c r="AB332" i="5"/>
  <c r="AC332" i="5"/>
  <c r="AD332" i="5"/>
  <c r="AE332" i="5"/>
  <c r="AF332" i="5"/>
  <c r="AG332" i="5"/>
  <c r="AH332" i="5"/>
  <c r="AI332" i="5"/>
  <c r="AJ332" i="5"/>
  <c r="AK332" i="5"/>
  <c r="AL332" i="5"/>
  <c r="AM332" i="5"/>
  <c r="AN332" i="5"/>
  <c r="AB333" i="5"/>
  <c r="AC333" i="5"/>
  <c r="AD333" i="5"/>
  <c r="AE333" i="5"/>
  <c r="AF333" i="5"/>
  <c r="AG333" i="5"/>
  <c r="AH333" i="5"/>
  <c r="AI333" i="5"/>
  <c r="AJ333" i="5"/>
  <c r="AK333" i="5"/>
  <c r="AL333" i="5"/>
  <c r="AM333" i="5"/>
  <c r="AN333" i="5"/>
  <c r="AB334" i="5"/>
  <c r="AC334" i="5"/>
  <c r="AD334" i="5"/>
  <c r="AE334" i="5"/>
  <c r="AF334" i="5"/>
  <c r="AG334" i="5"/>
  <c r="AH334" i="5"/>
  <c r="AI334" i="5"/>
  <c r="AJ334" i="5"/>
  <c r="AK334" i="5"/>
  <c r="AL334" i="5"/>
  <c r="AM334" i="5"/>
  <c r="AN334" i="5"/>
  <c r="AB335" i="5"/>
  <c r="AC335" i="5"/>
  <c r="AD335" i="5"/>
  <c r="AE335" i="5"/>
  <c r="AF335" i="5"/>
  <c r="AG335" i="5"/>
  <c r="AH335" i="5"/>
  <c r="AI335" i="5"/>
  <c r="AJ335" i="5"/>
  <c r="AK335" i="5"/>
  <c r="AL335" i="5"/>
  <c r="AM335" i="5"/>
  <c r="AN335" i="5"/>
  <c r="AB342" i="5"/>
  <c r="AB346" i="5" s="1"/>
  <c r="AB347" i="5" s="1"/>
  <c r="AC342" i="5"/>
  <c r="AD342" i="5"/>
  <c r="AE342" i="5"/>
  <c r="AF342" i="5"/>
  <c r="AG342" i="5"/>
  <c r="AH342" i="5"/>
  <c r="AI342" i="5"/>
  <c r="AJ342" i="5"/>
  <c r="AJ346" i="5" s="1"/>
  <c r="AJ347" i="5" s="1"/>
  <c r="AK342" i="5"/>
  <c r="AL342" i="5"/>
  <c r="AM342" i="5"/>
  <c r="AN342" i="5"/>
  <c r="AB343" i="5"/>
  <c r="AC343" i="5"/>
  <c r="AD343" i="5"/>
  <c r="AE343" i="5"/>
  <c r="AE346" i="5" s="1"/>
  <c r="AF343" i="5"/>
  <c r="AG343" i="5"/>
  <c r="AH343" i="5"/>
  <c r="AI343" i="5"/>
  <c r="AJ343" i="5"/>
  <c r="AK343" i="5"/>
  <c r="AL343" i="5"/>
  <c r="AM343" i="5"/>
  <c r="AM346" i="5" s="1"/>
  <c r="AN343" i="5"/>
  <c r="AB344" i="5"/>
  <c r="AC344" i="5"/>
  <c r="AD344" i="5"/>
  <c r="AE344" i="5"/>
  <c r="AF344" i="5"/>
  <c r="AG344" i="5"/>
  <c r="AH344" i="5"/>
  <c r="AI344" i="5"/>
  <c r="AJ344" i="5"/>
  <c r="AK344" i="5"/>
  <c r="AL344" i="5"/>
  <c r="AM344" i="5"/>
  <c r="AN344" i="5"/>
  <c r="AB345" i="5"/>
  <c r="AC345" i="5"/>
  <c r="AD345" i="5"/>
  <c r="AE345" i="5"/>
  <c r="AF345" i="5"/>
  <c r="AG345" i="5"/>
  <c r="AH345" i="5"/>
  <c r="AI345" i="5"/>
  <c r="AJ345" i="5"/>
  <c r="AK345" i="5"/>
  <c r="AK346" i="5" s="1"/>
  <c r="AK347" i="5" s="1"/>
  <c r="AL345" i="5"/>
  <c r="AM345" i="5"/>
  <c r="AN345" i="5"/>
  <c r="AB352" i="5"/>
  <c r="AC352" i="5"/>
  <c r="AD352" i="5"/>
  <c r="AE352" i="5"/>
  <c r="AF352" i="5"/>
  <c r="AG352" i="5"/>
  <c r="AH352" i="5"/>
  <c r="AI352" i="5"/>
  <c r="AJ352" i="5"/>
  <c r="AK352" i="5"/>
  <c r="AL352" i="5"/>
  <c r="AM352" i="5"/>
  <c r="AN352" i="5"/>
  <c r="AB353" i="5"/>
  <c r="AC353" i="5"/>
  <c r="AD353" i="5"/>
  <c r="AE353" i="5"/>
  <c r="AF353" i="5"/>
  <c r="AG353" i="5"/>
  <c r="AH353" i="5"/>
  <c r="AI353" i="5"/>
  <c r="AJ353" i="5"/>
  <c r="AK353" i="5"/>
  <c r="AL353" i="5"/>
  <c r="AM353" i="5"/>
  <c r="AN353" i="5"/>
  <c r="AB354" i="5"/>
  <c r="AC354" i="5"/>
  <c r="AD354" i="5"/>
  <c r="AE354" i="5"/>
  <c r="AF354" i="5"/>
  <c r="AG354" i="5"/>
  <c r="AH354" i="5"/>
  <c r="AI354" i="5"/>
  <c r="AJ354" i="5"/>
  <c r="AK354" i="5"/>
  <c r="AL354" i="5"/>
  <c r="AM354" i="5"/>
  <c r="AN354" i="5"/>
  <c r="AB355" i="5"/>
  <c r="AC355" i="5"/>
  <c r="AD355" i="5"/>
  <c r="AE355" i="5"/>
  <c r="AF355" i="5"/>
  <c r="AF356" i="5" s="1"/>
  <c r="AG355" i="5"/>
  <c r="AH355" i="5"/>
  <c r="AI355" i="5"/>
  <c r="AJ355" i="5"/>
  <c r="AK355" i="5"/>
  <c r="AL355" i="5"/>
  <c r="AM355" i="5"/>
  <c r="AN355" i="5"/>
  <c r="AN356" i="5" s="1"/>
  <c r="AB362" i="5"/>
  <c r="AC362" i="5"/>
  <c r="AD362" i="5"/>
  <c r="AE362" i="5"/>
  <c r="AF362" i="5"/>
  <c r="AG362" i="5"/>
  <c r="AH362" i="5"/>
  <c r="AI362" i="5"/>
  <c r="AJ362" i="5"/>
  <c r="AK362" i="5"/>
  <c r="AL362" i="5"/>
  <c r="AM362" i="5"/>
  <c r="AN362" i="5"/>
  <c r="AB363" i="5"/>
  <c r="AC363" i="5"/>
  <c r="AD363" i="5"/>
  <c r="AE363" i="5"/>
  <c r="AF363" i="5"/>
  <c r="AG363" i="5"/>
  <c r="AH363" i="5"/>
  <c r="AI363" i="5"/>
  <c r="AJ363" i="5"/>
  <c r="AK363" i="5"/>
  <c r="AL363" i="5"/>
  <c r="AM363" i="5"/>
  <c r="AN363" i="5"/>
  <c r="AB364" i="5"/>
  <c r="AC364" i="5"/>
  <c r="AD364" i="5"/>
  <c r="AE364" i="5"/>
  <c r="AF364" i="5"/>
  <c r="AG364" i="5"/>
  <c r="AH364" i="5"/>
  <c r="AI364" i="5"/>
  <c r="AJ364" i="5"/>
  <c r="AK364" i="5"/>
  <c r="AL364" i="5"/>
  <c r="AM364" i="5"/>
  <c r="AN364" i="5"/>
  <c r="AB365" i="5"/>
  <c r="AC365" i="5"/>
  <c r="AD365" i="5"/>
  <c r="AE365" i="5"/>
  <c r="AF365" i="5"/>
  <c r="AG365" i="5"/>
  <c r="AH365" i="5"/>
  <c r="AI365" i="5"/>
  <c r="AJ365" i="5"/>
  <c r="AK365" i="5"/>
  <c r="AL365" i="5"/>
  <c r="AM365" i="5"/>
  <c r="AN365" i="5"/>
  <c r="AB372" i="5"/>
  <c r="AC372" i="5"/>
  <c r="AD372" i="5"/>
  <c r="AE372" i="5"/>
  <c r="AE376" i="5" s="1"/>
  <c r="AF372" i="5"/>
  <c r="AG372" i="5"/>
  <c r="AH372" i="5"/>
  <c r="AI372" i="5"/>
  <c r="AJ372" i="5"/>
  <c r="AK372" i="5"/>
  <c r="AL372" i="5"/>
  <c r="AM372" i="5"/>
  <c r="AM376" i="5" s="1"/>
  <c r="AM377" i="5" s="1"/>
  <c r="AN372" i="5"/>
  <c r="AB373" i="5"/>
  <c r="AC373" i="5"/>
  <c r="AD373" i="5"/>
  <c r="AE373" i="5"/>
  <c r="AF373" i="5"/>
  <c r="AG373" i="5"/>
  <c r="AH373" i="5"/>
  <c r="AI373" i="5"/>
  <c r="AJ373" i="5"/>
  <c r="AK373" i="5"/>
  <c r="AL373" i="5"/>
  <c r="AM373" i="5"/>
  <c r="AN373" i="5"/>
  <c r="AB374" i="5"/>
  <c r="AC374" i="5"/>
  <c r="AD374" i="5"/>
  <c r="AE374" i="5"/>
  <c r="AF374" i="5"/>
  <c r="AG374" i="5"/>
  <c r="AH374" i="5"/>
  <c r="AI374" i="5"/>
  <c r="AJ374" i="5"/>
  <c r="AK374" i="5"/>
  <c r="AL374" i="5"/>
  <c r="AM374" i="5"/>
  <c r="AN374" i="5"/>
  <c r="AB375" i="5"/>
  <c r="AC375" i="5"/>
  <c r="AD375" i="5"/>
  <c r="AE375" i="5"/>
  <c r="AF375" i="5"/>
  <c r="AG375" i="5"/>
  <c r="AH375" i="5"/>
  <c r="AI375" i="5"/>
  <c r="AJ375" i="5"/>
  <c r="AK375" i="5"/>
  <c r="AL375" i="5"/>
  <c r="AM375" i="5"/>
  <c r="AN375" i="5"/>
  <c r="AB382" i="5"/>
  <c r="AC382" i="5"/>
  <c r="AD382" i="5"/>
  <c r="AE382" i="5"/>
  <c r="AF382" i="5"/>
  <c r="AG382" i="5"/>
  <c r="AH382" i="5"/>
  <c r="AI382" i="5"/>
  <c r="AJ382" i="5"/>
  <c r="AK382" i="5"/>
  <c r="AL382" i="5"/>
  <c r="AM382" i="5"/>
  <c r="AN382" i="5"/>
  <c r="AB383" i="5"/>
  <c r="AC383" i="5"/>
  <c r="AD383" i="5"/>
  <c r="AE383" i="5"/>
  <c r="AF383" i="5"/>
  <c r="AG383" i="5"/>
  <c r="AH383" i="5"/>
  <c r="AI383" i="5"/>
  <c r="AJ383" i="5"/>
  <c r="AK383" i="5"/>
  <c r="AL383" i="5"/>
  <c r="AM383" i="5"/>
  <c r="AN383" i="5"/>
  <c r="AB384" i="5"/>
  <c r="AC384" i="5"/>
  <c r="AD384" i="5"/>
  <c r="AE384" i="5"/>
  <c r="AF384" i="5"/>
  <c r="AG384" i="5"/>
  <c r="AH384" i="5"/>
  <c r="AI384" i="5"/>
  <c r="AJ384" i="5"/>
  <c r="AK384" i="5"/>
  <c r="AL384" i="5"/>
  <c r="AM384" i="5"/>
  <c r="AN384" i="5"/>
  <c r="AB385" i="5"/>
  <c r="AC385" i="5"/>
  <c r="AD385" i="5"/>
  <c r="AE385" i="5"/>
  <c r="AF385" i="5"/>
  <c r="AG385" i="5"/>
  <c r="AH385" i="5"/>
  <c r="AI385" i="5"/>
  <c r="AJ385" i="5"/>
  <c r="AK385" i="5"/>
  <c r="AL385" i="5"/>
  <c r="AM385" i="5"/>
  <c r="AN385" i="5"/>
  <c r="AB386" i="5"/>
  <c r="AB387" i="5" s="1"/>
  <c r="AB392" i="5"/>
  <c r="AC392" i="5"/>
  <c r="AD392" i="5"/>
  <c r="AE392" i="5"/>
  <c r="AF392" i="5"/>
  <c r="AG392" i="5"/>
  <c r="AH392" i="5"/>
  <c r="AI392" i="5"/>
  <c r="AJ392" i="5"/>
  <c r="AK392" i="5"/>
  <c r="AL392" i="5"/>
  <c r="AM392" i="5"/>
  <c r="AN392" i="5"/>
  <c r="AB393" i="5"/>
  <c r="AC393" i="5"/>
  <c r="AD393" i="5"/>
  <c r="AD396" i="5" s="1"/>
  <c r="AD397" i="5" s="1"/>
  <c r="AE393" i="5"/>
  <c r="AF393" i="5"/>
  <c r="AG393" i="5"/>
  <c r="AH393" i="5"/>
  <c r="AI393" i="5"/>
  <c r="AJ393" i="5"/>
  <c r="AK393" i="5"/>
  <c r="AL393" i="5"/>
  <c r="AL396" i="5" s="1"/>
  <c r="AL397" i="5" s="1"/>
  <c r="AM393" i="5"/>
  <c r="AN393" i="5"/>
  <c r="AB394" i="5"/>
  <c r="AC394" i="5"/>
  <c r="AD394" i="5"/>
  <c r="AE394" i="5"/>
  <c r="AF394" i="5"/>
  <c r="AG394" i="5"/>
  <c r="AH394" i="5"/>
  <c r="AI394" i="5"/>
  <c r="AJ394" i="5"/>
  <c r="AJ396" i="5" s="1"/>
  <c r="AJ397" i="5" s="1"/>
  <c r="AK394" i="5"/>
  <c r="AL394" i="5"/>
  <c r="AM394" i="5"/>
  <c r="AN394" i="5"/>
  <c r="AB395" i="5"/>
  <c r="AC395" i="5"/>
  <c r="AD395" i="5"/>
  <c r="AE395" i="5"/>
  <c r="AF395" i="5"/>
  <c r="AG395" i="5"/>
  <c r="AH395" i="5"/>
  <c r="AI395" i="5"/>
  <c r="AJ395" i="5"/>
  <c r="AK395" i="5"/>
  <c r="AL395" i="5"/>
  <c r="AM395" i="5"/>
  <c r="AN395" i="5"/>
  <c r="AB402" i="5"/>
  <c r="AC402" i="5"/>
  <c r="AD402" i="5"/>
  <c r="AE402" i="5"/>
  <c r="AF402" i="5"/>
  <c r="AG402" i="5"/>
  <c r="AH402" i="5"/>
  <c r="AI402" i="5"/>
  <c r="AJ402" i="5"/>
  <c r="AK402" i="5"/>
  <c r="AL402" i="5"/>
  <c r="AM402" i="5"/>
  <c r="AN402" i="5"/>
  <c r="AB403" i="5"/>
  <c r="AC403" i="5"/>
  <c r="AD403" i="5"/>
  <c r="AE403" i="5"/>
  <c r="AF403" i="5"/>
  <c r="AG403" i="5"/>
  <c r="AH403" i="5"/>
  <c r="AI403" i="5"/>
  <c r="AJ403" i="5"/>
  <c r="AK403" i="5"/>
  <c r="AL403" i="5"/>
  <c r="AM403" i="5"/>
  <c r="AN403" i="5"/>
  <c r="AB404" i="5"/>
  <c r="AC404" i="5"/>
  <c r="AD404" i="5"/>
  <c r="AE404" i="5"/>
  <c r="AF404" i="5"/>
  <c r="AG404" i="5"/>
  <c r="AH404" i="5"/>
  <c r="AI404" i="5"/>
  <c r="AJ404" i="5"/>
  <c r="AK404" i="5"/>
  <c r="AL404" i="5"/>
  <c r="AM404" i="5"/>
  <c r="AN404" i="5"/>
  <c r="AB405" i="5"/>
  <c r="AC405" i="5"/>
  <c r="AD405" i="5"/>
  <c r="AE405" i="5"/>
  <c r="AF405" i="5"/>
  <c r="AG405" i="5"/>
  <c r="AH405" i="5"/>
  <c r="AI405" i="5"/>
  <c r="AJ405" i="5"/>
  <c r="AK405" i="5"/>
  <c r="AL405" i="5"/>
  <c r="AM405" i="5"/>
  <c r="AN405" i="5"/>
  <c r="AB412" i="5"/>
  <c r="AC412" i="5"/>
  <c r="AD412" i="5"/>
  <c r="AE412" i="5"/>
  <c r="AF412" i="5"/>
  <c r="AG412" i="5"/>
  <c r="AH412" i="5"/>
  <c r="AI412" i="5"/>
  <c r="AJ412" i="5"/>
  <c r="AK412" i="5"/>
  <c r="AL412" i="5"/>
  <c r="AM412" i="5"/>
  <c r="AN412" i="5"/>
  <c r="AN416" i="5" s="1"/>
  <c r="AN417" i="5" s="1"/>
  <c r="AB413" i="5"/>
  <c r="AC413" i="5"/>
  <c r="AD413" i="5"/>
  <c r="AE413" i="5"/>
  <c r="AF413" i="5"/>
  <c r="AG413" i="5"/>
  <c r="AH413" i="5"/>
  <c r="AI413" i="5"/>
  <c r="AI416" i="5" s="1"/>
  <c r="AJ413" i="5"/>
  <c r="AK413" i="5"/>
  <c r="AL413" i="5"/>
  <c r="AM413" i="5"/>
  <c r="AN413" i="5"/>
  <c r="AB414" i="5"/>
  <c r="AC414" i="5"/>
  <c r="AD414" i="5"/>
  <c r="AE414" i="5"/>
  <c r="AF414" i="5"/>
  <c r="AG414" i="5"/>
  <c r="AH414" i="5"/>
  <c r="AI414" i="5"/>
  <c r="AJ414" i="5"/>
  <c r="AK414" i="5"/>
  <c r="AL414" i="5"/>
  <c r="AM414" i="5"/>
  <c r="AN414" i="5"/>
  <c r="AB415" i="5"/>
  <c r="AC415" i="5"/>
  <c r="AD415" i="5"/>
  <c r="AE415" i="5"/>
  <c r="AF415" i="5"/>
  <c r="AG415" i="5"/>
  <c r="AH415" i="5"/>
  <c r="AI415" i="5"/>
  <c r="AJ415" i="5"/>
  <c r="AK415" i="5"/>
  <c r="AL415" i="5"/>
  <c r="AM415" i="5"/>
  <c r="AN415" i="5"/>
  <c r="AF416" i="5"/>
  <c r="AF417" i="5" s="1"/>
  <c r="AB422" i="5"/>
  <c r="AC422" i="5"/>
  <c r="AC426" i="5" s="1"/>
  <c r="AC427" i="5" s="1"/>
  <c r="AD422" i="5"/>
  <c r="AE422" i="5"/>
  <c r="AF422" i="5"/>
  <c r="AG422" i="5"/>
  <c r="AH422" i="5"/>
  <c r="AI422" i="5"/>
  <c r="AJ422" i="5"/>
  <c r="AK422" i="5"/>
  <c r="AL422" i="5"/>
  <c r="AM422" i="5"/>
  <c r="AN422" i="5"/>
  <c r="AN426" i="5" s="1"/>
  <c r="AN427" i="5" s="1"/>
  <c r="AB423" i="5"/>
  <c r="AC423" i="5"/>
  <c r="AD423" i="5"/>
  <c r="AE423" i="5"/>
  <c r="AF423" i="5"/>
  <c r="AG423" i="5"/>
  <c r="AH423" i="5"/>
  <c r="AI423" i="5"/>
  <c r="AI426" i="5" s="1"/>
  <c r="AI427" i="5" s="1"/>
  <c r="AJ423" i="5"/>
  <c r="AK423" i="5"/>
  <c r="AL423" i="5"/>
  <c r="AM423" i="5"/>
  <c r="AN423" i="5"/>
  <c r="AB424" i="5"/>
  <c r="AC424" i="5"/>
  <c r="AD424" i="5"/>
  <c r="AE424" i="5"/>
  <c r="AF424" i="5"/>
  <c r="AG424" i="5"/>
  <c r="AH424" i="5"/>
  <c r="AI424" i="5"/>
  <c r="AJ424" i="5"/>
  <c r="AK424" i="5"/>
  <c r="AL424" i="5"/>
  <c r="AM424" i="5"/>
  <c r="AN424" i="5"/>
  <c r="AB425" i="5"/>
  <c r="AC425" i="5"/>
  <c r="AD425" i="5"/>
  <c r="AE425" i="5"/>
  <c r="AF425" i="5"/>
  <c r="AG425" i="5"/>
  <c r="AH425" i="5"/>
  <c r="AI425" i="5"/>
  <c r="AJ425" i="5"/>
  <c r="AK425" i="5"/>
  <c r="AL425" i="5"/>
  <c r="AM425" i="5"/>
  <c r="AN425" i="5"/>
  <c r="AF426" i="5"/>
  <c r="AF427" i="5" s="1"/>
  <c r="AB432" i="5"/>
  <c r="AC432" i="5"/>
  <c r="AD432" i="5"/>
  <c r="AE432" i="5"/>
  <c r="AF432" i="5"/>
  <c r="AG432" i="5"/>
  <c r="AH432" i="5"/>
  <c r="AI432" i="5"/>
  <c r="AJ432" i="5"/>
  <c r="AK432" i="5"/>
  <c r="AK436" i="5" s="1"/>
  <c r="AK437" i="5" s="1"/>
  <c r="AL432" i="5"/>
  <c r="AM432" i="5"/>
  <c r="AN432" i="5"/>
  <c r="AN436" i="5" s="1"/>
  <c r="AB433" i="5"/>
  <c r="AC433" i="5"/>
  <c r="AD433" i="5"/>
  <c r="AE433" i="5"/>
  <c r="AF433" i="5"/>
  <c r="AG433" i="5"/>
  <c r="AH433" i="5"/>
  <c r="AI433" i="5"/>
  <c r="AJ433" i="5"/>
  <c r="AK433" i="5"/>
  <c r="AL433" i="5"/>
  <c r="AM433" i="5"/>
  <c r="AN433" i="5"/>
  <c r="AB434" i="5"/>
  <c r="AC434" i="5"/>
  <c r="AD434" i="5"/>
  <c r="AE434" i="5"/>
  <c r="AF434" i="5"/>
  <c r="AG434" i="5"/>
  <c r="AH434" i="5"/>
  <c r="AI434" i="5"/>
  <c r="AJ434" i="5"/>
  <c r="AK434" i="5"/>
  <c r="AL434" i="5"/>
  <c r="AM434" i="5"/>
  <c r="AN434" i="5"/>
  <c r="AB435" i="5"/>
  <c r="AB436" i="5" s="1"/>
  <c r="AB437" i="5" s="1"/>
  <c r="AC435" i="5"/>
  <c r="AD435" i="5"/>
  <c r="AE435" i="5"/>
  <c r="AF435" i="5"/>
  <c r="AG435" i="5"/>
  <c r="AH435" i="5"/>
  <c r="AI435" i="5"/>
  <c r="AJ435" i="5"/>
  <c r="AK435" i="5"/>
  <c r="AL435" i="5"/>
  <c r="AM435" i="5"/>
  <c r="AN435" i="5"/>
  <c r="AC436" i="5"/>
  <c r="AC437" i="5" s="1"/>
  <c r="AB442" i="5"/>
  <c r="AC442" i="5"/>
  <c r="AD442" i="5"/>
  <c r="AE442" i="5"/>
  <c r="AE446" i="5" s="1"/>
  <c r="AE447" i="5" s="1"/>
  <c r="AF442" i="5"/>
  <c r="AG442" i="5"/>
  <c r="AH442" i="5"/>
  <c r="AH446" i="5" s="1"/>
  <c r="AH447" i="5" s="1"/>
  <c r="AI442" i="5"/>
  <c r="AJ442" i="5"/>
  <c r="AK442" i="5"/>
  <c r="AL442" i="5"/>
  <c r="AM442" i="5"/>
  <c r="AN442" i="5"/>
  <c r="AB443" i="5"/>
  <c r="AC443" i="5"/>
  <c r="AD443" i="5"/>
  <c r="AE443" i="5"/>
  <c r="AF443" i="5"/>
  <c r="AG443" i="5"/>
  <c r="AH443" i="5"/>
  <c r="AI443" i="5"/>
  <c r="AJ443" i="5"/>
  <c r="AK443" i="5"/>
  <c r="AL443" i="5"/>
  <c r="AM443" i="5"/>
  <c r="AN443" i="5"/>
  <c r="AB444" i="5"/>
  <c r="AC444" i="5"/>
  <c r="AD444" i="5"/>
  <c r="AE444" i="5"/>
  <c r="AF444" i="5"/>
  <c r="AG444" i="5"/>
  <c r="AH444" i="5"/>
  <c r="AI444" i="5"/>
  <c r="AJ444" i="5"/>
  <c r="AK444" i="5"/>
  <c r="AL444" i="5"/>
  <c r="AM444" i="5"/>
  <c r="AN444" i="5"/>
  <c r="AB445" i="5"/>
  <c r="AC445" i="5"/>
  <c r="AD445" i="5"/>
  <c r="AE445" i="5"/>
  <c r="AF445" i="5"/>
  <c r="AG445" i="5"/>
  <c r="AH445" i="5"/>
  <c r="AI445" i="5"/>
  <c r="AJ445" i="5"/>
  <c r="AK445" i="5"/>
  <c r="AL445" i="5"/>
  <c r="AM445" i="5"/>
  <c r="AN445" i="5"/>
  <c r="AB452" i="5"/>
  <c r="AC452" i="5"/>
  <c r="AC456" i="5" s="1"/>
  <c r="AD452" i="5"/>
  <c r="AE452" i="5"/>
  <c r="AF452" i="5"/>
  <c r="AG452" i="5"/>
  <c r="AH452" i="5"/>
  <c r="AH456" i="5" s="1"/>
  <c r="AH457" i="5" s="1"/>
  <c r="AI452" i="5"/>
  <c r="AJ452" i="5"/>
  <c r="AK452" i="5"/>
  <c r="AK456" i="5" s="1"/>
  <c r="AL452" i="5"/>
  <c r="AM452" i="5"/>
  <c r="AN452" i="5"/>
  <c r="AB453" i="5"/>
  <c r="AC453" i="5"/>
  <c r="AD453" i="5"/>
  <c r="AE453" i="5"/>
  <c r="AF453" i="5"/>
  <c r="AG453" i="5"/>
  <c r="AH453" i="5"/>
  <c r="AI453" i="5"/>
  <c r="AJ453" i="5"/>
  <c r="AK453" i="5"/>
  <c r="AL453" i="5"/>
  <c r="AM453" i="5"/>
  <c r="AN453" i="5"/>
  <c r="AB454" i="5"/>
  <c r="AC454" i="5"/>
  <c r="AD454" i="5"/>
  <c r="AE454" i="5"/>
  <c r="AF454" i="5"/>
  <c r="AG454" i="5"/>
  <c r="AH454" i="5"/>
  <c r="AI454" i="5"/>
  <c r="AJ454" i="5"/>
  <c r="AK454" i="5"/>
  <c r="AL454" i="5"/>
  <c r="AM454" i="5"/>
  <c r="AM456" i="5" s="1"/>
  <c r="AM457" i="5" s="1"/>
  <c r="AN454" i="5"/>
  <c r="AB455" i="5"/>
  <c r="AC455" i="5"/>
  <c r="AD455" i="5"/>
  <c r="AE455" i="5"/>
  <c r="AF455" i="5"/>
  <c r="AG455" i="5"/>
  <c r="AG456" i="5" s="1"/>
  <c r="AG457" i="5" s="1"/>
  <c r="AH455" i="5"/>
  <c r="AI455" i="5"/>
  <c r="AJ455" i="5"/>
  <c r="AK455" i="5"/>
  <c r="AL455" i="5"/>
  <c r="AM455" i="5"/>
  <c r="AN455" i="5"/>
  <c r="AB456" i="5"/>
  <c r="AB457" i="5" s="1"/>
  <c r="AE456" i="5"/>
  <c r="AE457" i="5" s="1"/>
  <c r="AJ456" i="5"/>
  <c r="AJ457" i="5" s="1"/>
  <c r="AB462" i="5"/>
  <c r="AC462" i="5"/>
  <c r="AD462" i="5"/>
  <c r="AE462" i="5"/>
  <c r="AF462" i="5"/>
  <c r="AG462" i="5"/>
  <c r="AH462" i="5"/>
  <c r="AI462" i="5"/>
  <c r="AJ462" i="5"/>
  <c r="AK462" i="5"/>
  <c r="AL462" i="5"/>
  <c r="AM462" i="5"/>
  <c r="AN462" i="5"/>
  <c r="AB463" i="5"/>
  <c r="AC463" i="5"/>
  <c r="AD463" i="5"/>
  <c r="AE463" i="5"/>
  <c r="AF463" i="5"/>
  <c r="AG463" i="5"/>
  <c r="AH463" i="5"/>
  <c r="AI463" i="5"/>
  <c r="AJ463" i="5"/>
  <c r="AK463" i="5"/>
  <c r="AL463" i="5"/>
  <c r="AM463" i="5"/>
  <c r="AN463" i="5"/>
  <c r="AB464" i="5"/>
  <c r="AC464" i="5"/>
  <c r="AD464" i="5"/>
  <c r="AE464" i="5"/>
  <c r="AF464" i="5"/>
  <c r="AG464" i="5"/>
  <c r="AH464" i="5"/>
  <c r="AI464" i="5"/>
  <c r="AI466" i="5" s="1"/>
  <c r="AI467" i="5" s="1"/>
  <c r="AJ464" i="5"/>
  <c r="AK464" i="5"/>
  <c r="AL464" i="5"/>
  <c r="AM464" i="5"/>
  <c r="AN464" i="5"/>
  <c r="AB465" i="5"/>
  <c r="AC465" i="5"/>
  <c r="AD465" i="5"/>
  <c r="AD466" i="5" s="1"/>
  <c r="AD467" i="5" s="1"/>
  <c r="AE465" i="5"/>
  <c r="AF465" i="5"/>
  <c r="AG465" i="5"/>
  <c r="AH465" i="5"/>
  <c r="AI465" i="5"/>
  <c r="AJ465" i="5"/>
  <c r="AK465" i="5"/>
  <c r="AL465" i="5"/>
  <c r="AL466" i="5" s="1"/>
  <c r="AL467" i="5" s="1"/>
  <c r="AM465" i="5"/>
  <c r="AN465" i="5"/>
  <c r="AG466" i="5"/>
  <c r="AG467" i="5" s="1"/>
  <c r="AB472" i="5"/>
  <c r="AC472" i="5"/>
  <c r="AD472" i="5"/>
  <c r="AE472" i="5"/>
  <c r="AF472" i="5"/>
  <c r="AG472" i="5"/>
  <c r="AH472" i="5"/>
  <c r="AI472" i="5"/>
  <c r="AJ472" i="5"/>
  <c r="AK472" i="5"/>
  <c r="AL472" i="5"/>
  <c r="AM472" i="5"/>
  <c r="AN472" i="5"/>
  <c r="AB473" i="5"/>
  <c r="AC473" i="5"/>
  <c r="AD473" i="5"/>
  <c r="AE473" i="5"/>
  <c r="AF473" i="5"/>
  <c r="AG473" i="5"/>
  <c r="AH473" i="5"/>
  <c r="AI473" i="5"/>
  <c r="AJ473" i="5"/>
  <c r="AK473" i="5"/>
  <c r="AL473" i="5"/>
  <c r="AM473" i="5"/>
  <c r="AN473" i="5"/>
  <c r="AB474" i="5"/>
  <c r="AC474" i="5"/>
  <c r="AD474" i="5"/>
  <c r="AE474" i="5"/>
  <c r="AF474" i="5"/>
  <c r="AG474" i="5"/>
  <c r="AH474" i="5"/>
  <c r="AI474" i="5"/>
  <c r="AJ474" i="5"/>
  <c r="AK474" i="5"/>
  <c r="AL474" i="5"/>
  <c r="AM474" i="5"/>
  <c r="AN474" i="5"/>
  <c r="AB475" i="5"/>
  <c r="AC475" i="5"/>
  <c r="AD475" i="5"/>
  <c r="AE475" i="5"/>
  <c r="AF475" i="5"/>
  <c r="AG475" i="5"/>
  <c r="AH475" i="5"/>
  <c r="AI475" i="5"/>
  <c r="AI476" i="5" s="1"/>
  <c r="AI477" i="5" s="1"/>
  <c r="AJ475" i="5"/>
  <c r="AK475" i="5"/>
  <c r="AL475" i="5"/>
  <c r="AM475" i="5"/>
  <c r="AN475" i="5"/>
  <c r="AB482" i="5"/>
  <c r="AC482" i="5"/>
  <c r="AD482" i="5"/>
  <c r="AE482" i="5"/>
  <c r="AF482" i="5"/>
  <c r="AG482" i="5"/>
  <c r="AH482" i="5"/>
  <c r="AI482" i="5"/>
  <c r="AI486" i="5" s="1"/>
  <c r="AI487" i="5" s="1"/>
  <c r="AJ482" i="5"/>
  <c r="AK482" i="5"/>
  <c r="AL482" i="5"/>
  <c r="AM482" i="5"/>
  <c r="AN482" i="5"/>
  <c r="AB483" i="5"/>
  <c r="AC483" i="5"/>
  <c r="AD483" i="5"/>
  <c r="AE483" i="5"/>
  <c r="AF483" i="5"/>
  <c r="AG483" i="5"/>
  <c r="AH483" i="5"/>
  <c r="AI483" i="5"/>
  <c r="AJ483" i="5"/>
  <c r="AK483" i="5"/>
  <c r="AL483" i="5"/>
  <c r="AM483" i="5"/>
  <c r="AN483" i="5"/>
  <c r="AB484" i="5"/>
  <c r="AC484" i="5"/>
  <c r="AD484" i="5"/>
  <c r="AE484" i="5"/>
  <c r="AF484" i="5"/>
  <c r="AG484" i="5"/>
  <c r="AH484" i="5"/>
  <c r="AI484" i="5"/>
  <c r="AJ484" i="5"/>
  <c r="AK484" i="5"/>
  <c r="AL484" i="5"/>
  <c r="AM484" i="5"/>
  <c r="AN484" i="5"/>
  <c r="AB485" i="5"/>
  <c r="AC485" i="5"/>
  <c r="AD485" i="5"/>
  <c r="AE485" i="5"/>
  <c r="AF485" i="5"/>
  <c r="AG485" i="5"/>
  <c r="AH485" i="5"/>
  <c r="AI485" i="5"/>
  <c r="AJ485" i="5"/>
  <c r="AK485" i="5"/>
  <c r="AL485" i="5"/>
  <c r="AM485" i="5"/>
  <c r="AN485" i="5"/>
  <c r="AB492" i="5"/>
  <c r="AC492" i="5"/>
  <c r="AD492" i="5"/>
  <c r="AE492" i="5"/>
  <c r="AF492" i="5"/>
  <c r="AG492" i="5"/>
  <c r="AH492" i="5"/>
  <c r="AH496" i="5" s="1"/>
  <c r="AH497" i="5" s="1"/>
  <c r="AI492" i="5"/>
  <c r="AJ492" i="5"/>
  <c r="AK492" i="5"/>
  <c r="AL492" i="5"/>
  <c r="AM492" i="5"/>
  <c r="AN492" i="5"/>
  <c r="AB493" i="5"/>
  <c r="AC493" i="5"/>
  <c r="AD493" i="5"/>
  <c r="AE493" i="5"/>
  <c r="AF493" i="5"/>
  <c r="AG493" i="5"/>
  <c r="AH493" i="5"/>
  <c r="AI493" i="5"/>
  <c r="AJ493" i="5"/>
  <c r="AK493" i="5"/>
  <c r="AL493" i="5"/>
  <c r="AM493" i="5"/>
  <c r="AN493" i="5"/>
  <c r="AB494" i="5"/>
  <c r="AC494" i="5"/>
  <c r="AD494" i="5"/>
  <c r="AE494" i="5"/>
  <c r="AF494" i="5"/>
  <c r="AG494" i="5"/>
  <c r="AH494" i="5"/>
  <c r="AI494" i="5"/>
  <c r="AJ494" i="5"/>
  <c r="AK494" i="5"/>
  <c r="AL494" i="5"/>
  <c r="AM494" i="5"/>
  <c r="AN494" i="5"/>
  <c r="AB495" i="5"/>
  <c r="AC495" i="5"/>
  <c r="AD495" i="5"/>
  <c r="AE495" i="5"/>
  <c r="AF495" i="5"/>
  <c r="AG495" i="5"/>
  <c r="AH495" i="5"/>
  <c r="AI495" i="5"/>
  <c r="AJ495" i="5"/>
  <c r="AK495" i="5"/>
  <c r="AL495" i="5"/>
  <c r="AM495" i="5"/>
  <c r="AN495" i="5"/>
  <c r="AB502" i="5"/>
  <c r="AC502" i="5"/>
  <c r="AD502" i="5"/>
  <c r="AE502" i="5"/>
  <c r="AF502" i="5"/>
  <c r="AG502" i="5"/>
  <c r="AH502" i="5"/>
  <c r="AI502" i="5"/>
  <c r="AJ502" i="5"/>
  <c r="AK502" i="5"/>
  <c r="AL502" i="5"/>
  <c r="AM502" i="5"/>
  <c r="AN502" i="5"/>
  <c r="AB503" i="5"/>
  <c r="AC503" i="5"/>
  <c r="AD503" i="5"/>
  <c r="AE503" i="5"/>
  <c r="AF503" i="5"/>
  <c r="AG503" i="5"/>
  <c r="AH503" i="5"/>
  <c r="AI503" i="5"/>
  <c r="AJ503" i="5"/>
  <c r="AK503" i="5"/>
  <c r="AL503" i="5"/>
  <c r="AM503" i="5"/>
  <c r="AN503" i="5"/>
  <c r="AB504" i="5"/>
  <c r="AC504" i="5"/>
  <c r="AD504" i="5"/>
  <c r="AE504" i="5"/>
  <c r="AF504" i="5"/>
  <c r="AG504" i="5"/>
  <c r="AH504" i="5"/>
  <c r="AI504" i="5"/>
  <c r="AJ504" i="5"/>
  <c r="AK504" i="5"/>
  <c r="AL504" i="5"/>
  <c r="AM504" i="5"/>
  <c r="AN504" i="5"/>
  <c r="AB505" i="5"/>
  <c r="AC505" i="5"/>
  <c r="AD505" i="5"/>
  <c r="AE505" i="5"/>
  <c r="AF505" i="5"/>
  <c r="AG505" i="5"/>
  <c r="AH505" i="5"/>
  <c r="AI505" i="5"/>
  <c r="AJ505" i="5"/>
  <c r="AK505" i="5"/>
  <c r="AL505" i="5"/>
  <c r="AM505" i="5"/>
  <c r="AN505" i="5"/>
  <c r="AB512" i="5"/>
  <c r="AC512" i="5"/>
  <c r="AD512" i="5"/>
  <c r="AE512" i="5"/>
  <c r="AF512" i="5"/>
  <c r="AG512" i="5"/>
  <c r="AH512" i="5"/>
  <c r="AI512" i="5"/>
  <c r="AJ512" i="5"/>
  <c r="AK512" i="5"/>
  <c r="AL512" i="5"/>
  <c r="AM512" i="5"/>
  <c r="AN512" i="5"/>
  <c r="AB513" i="5"/>
  <c r="AC513" i="5"/>
  <c r="AD513" i="5"/>
  <c r="AE513" i="5"/>
  <c r="AF513" i="5"/>
  <c r="AG513" i="5"/>
  <c r="AH513" i="5"/>
  <c r="AI513" i="5"/>
  <c r="AJ513" i="5"/>
  <c r="AK513" i="5"/>
  <c r="AL513" i="5"/>
  <c r="AM513" i="5"/>
  <c r="AN513" i="5"/>
  <c r="AB514" i="5"/>
  <c r="AC514" i="5"/>
  <c r="AD514" i="5"/>
  <c r="AE514" i="5"/>
  <c r="AF514" i="5"/>
  <c r="AG514" i="5"/>
  <c r="AH514" i="5"/>
  <c r="AI514" i="5"/>
  <c r="AJ514" i="5"/>
  <c r="AK514" i="5"/>
  <c r="AL514" i="5"/>
  <c r="AM514" i="5"/>
  <c r="AN514" i="5"/>
  <c r="AB515" i="5"/>
  <c r="AC515" i="5"/>
  <c r="AD515" i="5"/>
  <c r="AE515" i="5"/>
  <c r="AF515" i="5"/>
  <c r="AG515" i="5"/>
  <c r="AH515" i="5"/>
  <c r="AI515" i="5"/>
  <c r="AJ515" i="5"/>
  <c r="AJ516" i="5" s="1"/>
  <c r="AJ517" i="5" s="1"/>
  <c r="AK515" i="5"/>
  <c r="AL515" i="5"/>
  <c r="AM515" i="5"/>
  <c r="AN515" i="5"/>
  <c r="AB522" i="5"/>
  <c r="AC522" i="5"/>
  <c r="AD522" i="5"/>
  <c r="AE522" i="5"/>
  <c r="AE526" i="5" s="1"/>
  <c r="AE527" i="5" s="1"/>
  <c r="AF522" i="5"/>
  <c r="AG522" i="5"/>
  <c r="AH522" i="5"/>
  <c r="AI522" i="5"/>
  <c r="AJ522" i="5"/>
  <c r="AJ526" i="5" s="1"/>
  <c r="AK522" i="5"/>
  <c r="AL522" i="5"/>
  <c r="AM522" i="5"/>
  <c r="AM526" i="5" s="1"/>
  <c r="AM527" i="5" s="1"/>
  <c r="AN522" i="5"/>
  <c r="AB523" i="5"/>
  <c r="AC523" i="5"/>
  <c r="AD523" i="5"/>
  <c r="AE523" i="5"/>
  <c r="AF523" i="5"/>
  <c r="AG523" i="5"/>
  <c r="AH523" i="5"/>
  <c r="AI523" i="5"/>
  <c r="AJ523" i="5"/>
  <c r="AK523" i="5"/>
  <c r="AL523" i="5"/>
  <c r="AM523" i="5"/>
  <c r="AN523" i="5"/>
  <c r="AB524" i="5"/>
  <c r="AC524" i="5"/>
  <c r="AD524" i="5"/>
  <c r="AE524" i="5"/>
  <c r="AF524" i="5"/>
  <c r="AG524" i="5"/>
  <c r="AH524" i="5"/>
  <c r="AH526" i="5" s="1"/>
  <c r="AH527" i="5" s="1"/>
  <c r="AI524" i="5"/>
  <c r="AJ524" i="5"/>
  <c r="AK524" i="5"/>
  <c r="AL524" i="5"/>
  <c r="AM524" i="5"/>
  <c r="AN524" i="5"/>
  <c r="AB525" i="5"/>
  <c r="AC525" i="5"/>
  <c r="AD525" i="5"/>
  <c r="AE525" i="5"/>
  <c r="AF525" i="5"/>
  <c r="AG525" i="5"/>
  <c r="AH525" i="5"/>
  <c r="AI525" i="5"/>
  <c r="AJ525" i="5"/>
  <c r="AK525" i="5"/>
  <c r="AL525" i="5"/>
  <c r="AM525" i="5"/>
  <c r="AN525" i="5"/>
  <c r="AB532" i="5"/>
  <c r="AC532" i="5"/>
  <c r="AD532" i="5"/>
  <c r="AE532" i="5"/>
  <c r="AF532" i="5"/>
  <c r="AG532" i="5"/>
  <c r="AH532" i="5"/>
  <c r="AI532" i="5"/>
  <c r="AJ532" i="5"/>
  <c r="AK532" i="5"/>
  <c r="AL532" i="5"/>
  <c r="AM532" i="5"/>
  <c r="AN532" i="5"/>
  <c r="AB533" i="5"/>
  <c r="AC533" i="5"/>
  <c r="AD533" i="5"/>
  <c r="AE533" i="5"/>
  <c r="AF533" i="5"/>
  <c r="AG533" i="5"/>
  <c r="AH533" i="5"/>
  <c r="AI533" i="5"/>
  <c r="AJ533" i="5"/>
  <c r="AK533" i="5"/>
  <c r="AL533" i="5"/>
  <c r="AM533" i="5"/>
  <c r="AN533" i="5"/>
  <c r="AB534" i="5"/>
  <c r="AC534" i="5"/>
  <c r="AD534" i="5"/>
  <c r="AE534" i="5"/>
  <c r="AF534" i="5"/>
  <c r="AG534" i="5"/>
  <c r="AH534" i="5"/>
  <c r="AI534" i="5"/>
  <c r="AJ534" i="5"/>
  <c r="AK534" i="5"/>
  <c r="AL534" i="5"/>
  <c r="AM534" i="5"/>
  <c r="AN534" i="5"/>
  <c r="AB535" i="5"/>
  <c r="AC535" i="5"/>
  <c r="AD535" i="5"/>
  <c r="AE535" i="5"/>
  <c r="AF535" i="5"/>
  <c r="AG535" i="5"/>
  <c r="AH535" i="5"/>
  <c r="AI535" i="5"/>
  <c r="AJ535" i="5"/>
  <c r="AK535" i="5"/>
  <c r="AL535" i="5"/>
  <c r="AM535" i="5"/>
  <c r="AN535" i="5"/>
  <c r="AB542" i="5"/>
  <c r="AC542" i="5"/>
  <c r="AD542" i="5"/>
  <c r="AE542" i="5"/>
  <c r="AF542" i="5"/>
  <c r="AG542" i="5"/>
  <c r="AH542" i="5"/>
  <c r="AI542" i="5"/>
  <c r="AJ542" i="5"/>
  <c r="AK542" i="5"/>
  <c r="AL542" i="5"/>
  <c r="AM542" i="5"/>
  <c r="AN542" i="5"/>
  <c r="AB543" i="5"/>
  <c r="AC543" i="5"/>
  <c r="AD543" i="5"/>
  <c r="AE543" i="5"/>
  <c r="AF543" i="5"/>
  <c r="AG543" i="5"/>
  <c r="AH543" i="5"/>
  <c r="AI543" i="5"/>
  <c r="AJ543" i="5"/>
  <c r="AK543" i="5"/>
  <c r="AL543" i="5"/>
  <c r="AM543" i="5"/>
  <c r="AN543" i="5"/>
  <c r="AB544" i="5"/>
  <c r="AC544" i="5"/>
  <c r="AD544" i="5"/>
  <c r="AE544" i="5"/>
  <c r="AF544" i="5"/>
  <c r="AF546" i="5" s="1"/>
  <c r="AF547" i="5" s="1"/>
  <c r="AG544" i="5"/>
  <c r="AH544" i="5"/>
  <c r="AI544" i="5"/>
  <c r="AJ544" i="5"/>
  <c r="AK544" i="5"/>
  <c r="AL544" i="5"/>
  <c r="AM544" i="5"/>
  <c r="AN544" i="5"/>
  <c r="AB545" i="5"/>
  <c r="AC545" i="5"/>
  <c r="AD545" i="5"/>
  <c r="AE545" i="5"/>
  <c r="AF545" i="5"/>
  <c r="AG545" i="5"/>
  <c r="AH545" i="5"/>
  <c r="AI545" i="5"/>
  <c r="AJ545" i="5"/>
  <c r="AK545" i="5"/>
  <c r="AL545" i="5"/>
  <c r="AM545" i="5"/>
  <c r="AN545" i="5"/>
  <c r="AN546" i="5"/>
  <c r="AN547" i="5" s="1"/>
  <c r="AB552" i="5"/>
  <c r="AC552" i="5"/>
  <c r="AC556" i="5" s="1"/>
  <c r="AD552" i="5"/>
  <c r="AE552" i="5"/>
  <c r="AF552" i="5"/>
  <c r="AG552" i="5"/>
  <c r="AH552" i="5"/>
  <c r="AI552" i="5"/>
  <c r="AJ552" i="5"/>
  <c r="AK552" i="5"/>
  <c r="AK556" i="5" s="1"/>
  <c r="AL552" i="5"/>
  <c r="AM552" i="5"/>
  <c r="AN552" i="5"/>
  <c r="AB553" i="5"/>
  <c r="AC553" i="5"/>
  <c r="AD553" i="5"/>
  <c r="AE553" i="5"/>
  <c r="AF553" i="5"/>
  <c r="AG553" i="5"/>
  <c r="AH553" i="5"/>
  <c r="AI553" i="5"/>
  <c r="AJ553" i="5"/>
  <c r="AK553" i="5"/>
  <c r="AL553" i="5"/>
  <c r="AM553" i="5"/>
  <c r="AN553" i="5"/>
  <c r="AB554" i="5"/>
  <c r="AC554" i="5"/>
  <c r="AD554" i="5"/>
  <c r="AE554" i="5"/>
  <c r="AF554" i="5"/>
  <c r="AG554" i="5"/>
  <c r="AH554" i="5"/>
  <c r="AI554" i="5"/>
  <c r="AJ554" i="5"/>
  <c r="AK554" i="5"/>
  <c r="AL554" i="5"/>
  <c r="AM554" i="5"/>
  <c r="AN554" i="5"/>
  <c r="AB555" i="5"/>
  <c r="AC555" i="5"/>
  <c r="AD555" i="5"/>
  <c r="AE555" i="5"/>
  <c r="AF555" i="5"/>
  <c r="AG555" i="5"/>
  <c r="AH555" i="5"/>
  <c r="AI555" i="5"/>
  <c r="AJ555" i="5"/>
  <c r="AK555" i="5"/>
  <c r="AL555" i="5"/>
  <c r="AM555" i="5"/>
  <c r="AN555" i="5"/>
  <c r="AB562" i="5"/>
  <c r="AC562" i="5"/>
  <c r="AD562" i="5"/>
  <c r="AE562" i="5"/>
  <c r="AF562" i="5"/>
  <c r="AG562" i="5"/>
  <c r="AH562" i="5"/>
  <c r="AI562" i="5"/>
  <c r="AJ562" i="5"/>
  <c r="AK562" i="5"/>
  <c r="AL562" i="5"/>
  <c r="AM562" i="5"/>
  <c r="AN562" i="5"/>
  <c r="AN566" i="5" s="1"/>
  <c r="AB563" i="5"/>
  <c r="AC563" i="5"/>
  <c r="AD563" i="5"/>
  <c r="AE563" i="5"/>
  <c r="AF563" i="5"/>
  <c r="AG563" i="5"/>
  <c r="AH563" i="5"/>
  <c r="AH566" i="5" s="1"/>
  <c r="AH567" i="5" s="1"/>
  <c r="AI563" i="5"/>
  <c r="AJ563" i="5"/>
  <c r="AK563" i="5"/>
  <c r="AL563" i="5"/>
  <c r="AM563" i="5"/>
  <c r="AN563" i="5"/>
  <c r="AB564" i="5"/>
  <c r="AC564" i="5"/>
  <c r="AD564" i="5"/>
  <c r="AE564" i="5"/>
  <c r="AF564" i="5"/>
  <c r="AG564" i="5"/>
  <c r="AH564" i="5"/>
  <c r="AI564" i="5"/>
  <c r="AJ564" i="5"/>
  <c r="AK564" i="5"/>
  <c r="AL564" i="5"/>
  <c r="AM564" i="5"/>
  <c r="AN564" i="5"/>
  <c r="AB565" i="5"/>
  <c r="AC565" i="5"/>
  <c r="AD565" i="5"/>
  <c r="AE565" i="5"/>
  <c r="AF565" i="5"/>
  <c r="AF566" i="5" s="1"/>
  <c r="AG565" i="5"/>
  <c r="AH565" i="5"/>
  <c r="AI565" i="5"/>
  <c r="AJ565" i="5"/>
  <c r="AK565" i="5"/>
  <c r="AL565" i="5"/>
  <c r="AM565" i="5"/>
  <c r="AN565" i="5"/>
  <c r="AI566" i="5"/>
  <c r="AI567" i="5" s="1"/>
  <c r="AB572" i="5"/>
  <c r="AC572" i="5"/>
  <c r="AC576" i="5" s="1"/>
  <c r="AC577" i="5" s="1"/>
  <c r="AD572" i="5"/>
  <c r="AE572" i="5"/>
  <c r="AF572" i="5"/>
  <c r="AG572" i="5"/>
  <c r="AH572" i="5"/>
  <c r="AI572" i="5"/>
  <c r="AJ572" i="5"/>
  <c r="AK572" i="5"/>
  <c r="AK576" i="5" s="1"/>
  <c r="AK577" i="5" s="1"/>
  <c r="AL572" i="5"/>
  <c r="AM572" i="5"/>
  <c r="AN572" i="5"/>
  <c r="AB573" i="5"/>
  <c r="AC573" i="5"/>
  <c r="AD573" i="5"/>
  <c r="AE573" i="5"/>
  <c r="AF573" i="5"/>
  <c r="AF576" i="5" s="1"/>
  <c r="AF577" i="5" s="1"/>
  <c r="AG573" i="5"/>
  <c r="AH573" i="5"/>
  <c r="AI573" i="5"/>
  <c r="AJ573" i="5"/>
  <c r="AK573" i="5"/>
  <c r="AL573" i="5"/>
  <c r="AM573" i="5"/>
  <c r="AN573" i="5"/>
  <c r="AN576" i="5" s="1"/>
  <c r="AN577" i="5" s="1"/>
  <c r="AB574" i="5"/>
  <c r="AC574" i="5"/>
  <c r="AD574" i="5"/>
  <c r="AE574" i="5"/>
  <c r="AF574" i="5"/>
  <c r="AG574" i="5"/>
  <c r="AH574" i="5"/>
  <c r="AI574" i="5"/>
  <c r="AJ574" i="5"/>
  <c r="AK574" i="5"/>
  <c r="AL574" i="5"/>
  <c r="AM574" i="5"/>
  <c r="AN574" i="5"/>
  <c r="AB575" i="5"/>
  <c r="AC575" i="5"/>
  <c r="AD575" i="5"/>
  <c r="AE575" i="5"/>
  <c r="AF575" i="5"/>
  <c r="AG575" i="5"/>
  <c r="AH575" i="5"/>
  <c r="AI575" i="5"/>
  <c r="AJ575" i="5"/>
  <c r="AK575" i="5"/>
  <c r="AL575" i="5"/>
  <c r="AM575" i="5"/>
  <c r="AN575" i="5"/>
  <c r="AE576" i="5"/>
  <c r="AE577" i="5" s="1"/>
  <c r="AM576" i="5"/>
  <c r="AM577" i="5" s="1"/>
  <c r="AB582" i="5"/>
  <c r="AC582" i="5"/>
  <c r="AD582" i="5"/>
  <c r="AE582" i="5"/>
  <c r="AF582" i="5"/>
  <c r="AG582" i="5"/>
  <c r="AH582" i="5"/>
  <c r="AI582" i="5"/>
  <c r="AJ582" i="5"/>
  <c r="AK582" i="5"/>
  <c r="AL582" i="5"/>
  <c r="AM582" i="5"/>
  <c r="AN582" i="5"/>
  <c r="AB583" i="5"/>
  <c r="AC583" i="5"/>
  <c r="AC586" i="5" s="1"/>
  <c r="AD583" i="5"/>
  <c r="AE583" i="5"/>
  <c r="AF583" i="5"/>
  <c r="AG583" i="5"/>
  <c r="AH583" i="5"/>
  <c r="AI583" i="5"/>
  <c r="AJ583" i="5"/>
  <c r="AK583" i="5"/>
  <c r="AK586" i="5" s="1"/>
  <c r="AL583" i="5"/>
  <c r="AM583" i="5"/>
  <c r="AN583" i="5"/>
  <c r="AB584" i="5"/>
  <c r="AC584" i="5"/>
  <c r="AD584" i="5"/>
  <c r="AE584" i="5"/>
  <c r="AF584" i="5"/>
  <c r="AG584" i="5"/>
  <c r="AH584" i="5"/>
  <c r="AI584" i="5"/>
  <c r="AJ584" i="5"/>
  <c r="AK584" i="5"/>
  <c r="AL584" i="5"/>
  <c r="AM584" i="5"/>
  <c r="AN584" i="5"/>
  <c r="AB585" i="5"/>
  <c r="AC585" i="5"/>
  <c r="AD585" i="5"/>
  <c r="AE585" i="5"/>
  <c r="AE586" i="5" s="1"/>
  <c r="AE587" i="5" s="1"/>
  <c r="AF585" i="5"/>
  <c r="AG585" i="5"/>
  <c r="AH585" i="5"/>
  <c r="AI585" i="5"/>
  <c r="AJ585" i="5"/>
  <c r="AK585" i="5"/>
  <c r="AL585" i="5"/>
  <c r="AM585" i="5"/>
  <c r="AM586" i="5" s="1"/>
  <c r="AM587" i="5" s="1"/>
  <c r="AN585" i="5"/>
  <c r="AB592" i="5"/>
  <c r="AC592" i="5"/>
  <c r="AD592" i="5"/>
  <c r="AE592" i="5"/>
  <c r="AF592" i="5"/>
  <c r="AG592" i="5"/>
  <c r="AH592" i="5"/>
  <c r="AI592" i="5"/>
  <c r="AJ592" i="5"/>
  <c r="AK592" i="5"/>
  <c r="AL592" i="5"/>
  <c r="AM592" i="5"/>
  <c r="AN592" i="5"/>
  <c r="AB593" i="5"/>
  <c r="AC593" i="5"/>
  <c r="AD593" i="5"/>
  <c r="AE593" i="5"/>
  <c r="AF593" i="5"/>
  <c r="AG593" i="5"/>
  <c r="AH593" i="5"/>
  <c r="AI593" i="5"/>
  <c r="AJ593" i="5"/>
  <c r="AK593" i="5"/>
  <c r="AL593" i="5"/>
  <c r="AM593" i="5"/>
  <c r="AN593" i="5"/>
  <c r="AB594" i="5"/>
  <c r="AC594" i="5"/>
  <c r="AD594" i="5"/>
  <c r="AE594" i="5"/>
  <c r="AF594" i="5"/>
  <c r="AG594" i="5"/>
  <c r="AH594" i="5"/>
  <c r="AI594" i="5"/>
  <c r="AJ594" i="5"/>
  <c r="AK594" i="5"/>
  <c r="AL594" i="5"/>
  <c r="AM594" i="5"/>
  <c r="AN594" i="5"/>
  <c r="AB595" i="5"/>
  <c r="AC595" i="5"/>
  <c r="AD595" i="5"/>
  <c r="AE595" i="5"/>
  <c r="AF595" i="5"/>
  <c r="AG595" i="5"/>
  <c r="AH595" i="5"/>
  <c r="AI595" i="5"/>
  <c r="AJ595" i="5"/>
  <c r="AK595" i="5"/>
  <c r="AL595" i="5"/>
  <c r="AM595" i="5"/>
  <c r="AN595" i="5"/>
  <c r="AB596" i="5"/>
  <c r="AB597" i="5" s="1"/>
  <c r="AB602" i="5"/>
  <c r="AC602" i="5"/>
  <c r="AD602" i="5"/>
  <c r="AE602" i="5"/>
  <c r="AF602" i="5"/>
  <c r="AG602" i="5"/>
  <c r="AH602" i="5"/>
  <c r="AI602" i="5"/>
  <c r="AJ602" i="5"/>
  <c r="AJ606" i="5" s="1"/>
  <c r="AJ607" i="5" s="1"/>
  <c r="AK602" i="5"/>
  <c r="AL602" i="5"/>
  <c r="AM602" i="5"/>
  <c r="AN602" i="5"/>
  <c r="AB603" i="5"/>
  <c r="AC603" i="5"/>
  <c r="AD603" i="5"/>
  <c r="AD606" i="5" s="1"/>
  <c r="AD607" i="5" s="1"/>
  <c r="AE603" i="5"/>
  <c r="AF603" i="5"/>
  <c r="AG603" i="5"/>
  <c r="AH603" i="5"/>
  <c r="AI603" i="5"/>
  <c r="AJ603" i="5"/>
  <c r="AK603" i="5"/>
  <c r="AL603" i="5"/>
  <c r="AM603" i="5"/>
  <c r="AN603" i="5"/>
  <c r="AB604" i="5"/>
  <c r="AC604" i="5"/>
  <c r="AD604" i="5"/>
  <c r="AE604" i="5"/>
  <c r="AF604" i="5"/>
  <c r="AG604" i="5"/>
  <c r="AH604" i="5"/>
  <c r="AI604" i="5"/>
  <c r="AJ604" i="5"/>
  <c r="AK604" i="5"/>
  <c r="AL604" i="5"/>
  <c r="AM604" i="5"/>
  <c r="AN604" i="5"/>
  <c r="AB605" i="5"/>
  <c r="AC605" i="5"/>
  <c r="AD605" i="5"/>
  <c r="AE605" i="5"/>
  <c r="AF605" i="5"/>
  <c r="AG605" i="5"/>
  <c r="AH605" i="5"/>
  <c r="AI605" i="5"/>
  <c r="AJ605" i="5"/>
  <c r="AK605" i="5"/>
  <c r="AL605" i="5"/>
  <c r="AM605" i="5"/>
  <c r="AN605" i="5"/>
  <c r="AB612" i="5"/>
  <c r="AC612" i="5"/>
  <c r="AD612" i="5"/>
  <c r="AE612" i="5"/>
  <c r="AF612" i="5"/>
  <c r="AG612" i="5"/>
  <c r="AH612" i="5"/>
  <c r="AI612" i="5"/>
  <c r="AJ612" i="5"/>
  <c r="AK612" i="5"/>
  <c r="AL612" i="5"/>
  <c r="AM612" i="5"/>
  <c r="AN612" i="5"/>
  <c r="AB613" i="5"/>
  <c r="AC613" i="5"/>
  <c r="AD613" i="5"/>
  <c r="AE613" i="5"/>
  <c r="AF613" i="5"/>
  <c r="AG613" i="5"/>
  <c r="AH613" i="5"/>
  <c r="AI613" i="5"/>
  <c r="AJ613" i="5"/>
  <c r="AK613" i="5"/>
  <c r="AL613" i="5"/>
  <c r="AM613" i="5"/>
  <c r="AN613" i="5"/>
  <c r="AB614" i="5"/>
  <c r="AC614" i="5"/>
  <c r="AD614" i="5"/>
  <c r="AE614" i="5"/>
  <c r="AF614" i="5"/>
  <c r="AG614" i="5"/>
  <c r="AH614" i="5"/>
  <c r="AI614" i="5"/>
  <c r="AI616" i="5" s="1"/>
  <c r="AI617" i="5" s="1"/>
  <c r="AJ614" i="5"/>
  <c r="AK614" i="5"/>
  <c r="AL614" i="5"/>
  <c r="AM614" i="5"/>
  <c r="AN614" i="5"/>
  <c r="AB615" i="5"/>
  <c r="AC615" i="5"/>
  <c r="AD615" i="5"/>
  <c r="AD616" i="5" s="1"/>
  <c r="AD617" i="5" s="1"/>
  <c r="AE615" i="5"/>
  <c r="AF615" i="5"/>
  <c r="AG615" i="5"/>
  <c r="AH615" i="5"/>
  <c r="AI615" i="5"/>
  <c r="AJ615" i="5"/>
  <c r="AK615" i="5"/>
  <c r="AL615" i="5"/>
  <c r="AL616" i="5" s="1"/>
  <c r="AL617" i="5" s="1"/>
  <c r="AM615" i="5"/>
  <c r="AN615" i="5"/>
  <c r="AB622" i="5"/>
  <c r="AC622" i="5"/>
  <c r="AD622" i="5"/>
  <c r="AE622" i="5"/>
  <c r="AF622" i="5"/>
  <c r="AG622" i="5"/>
  <c r="AH622" i="5"/>
  <c r="AI622" i="5"/>
  <c r="AJ622" i="5"/>
  <c r="AK622" i="5"/>
  <c r="AL622" i="5"/>
  <c r="AM622" i="5"/>
  <c r="AN622" i="5"/>
  <c r="AB623" i="5"/>
  <c r="AC623" i="5"/>
  <c r="AD623" i="5"/>
  <c r="AE623" i="5"/>
  <c r="AF623" i="5"/>
  <c r="AF626" i="5" s="1"/>
  <c r="AF627" i="5" s="1"/>
  <c r="AG623" i="5"/>
  <c r="AH623" i="5"/>
  <c r="AI623" i="5"/>
  <c r="AJ623" i="5"/>
  <c r="AK623" i="5"/>
  <c r="AL623" i="5"/>
  <c r="AM623" i="5"/>
  <c r="AN623" i="5"/>
  <c r="AB624" i="5"/>
  <c r="AC624" i="5"/>
  <c r="AD624" i="5"/>
  <c r="AE624" i="5"/>
  <c r="AF624" i="5"/>
  <c r="AG624" i="5"/>
  <c r="AH624" i="5"/>
  <c r="AI624" i="5"/>
  <c r="AI626" i="5" s="1"/>
  <c r="AI627" i="5" s="1"/>
  <c r="AJ624" i="5"/>
  <c r="AK624" i="5"/>
  <c r="AL624" i="5"/>
  <c r="AM624" i="5"/>
  <c r="AN624" i="5"/>
  <c r="AB625" i="5"/>
  <c r="AC625" i="5"/>
  <c r="AD625" i="5"/>
  <c r="AD626" i="5" s="1"/>
  <c r="AD627" i="5" s="1"/>
  <c r="AE625" i="5"/>
  <c r="AF625" i="5"/>
  <c r="AG625" i="5"/>
  <c r="AH625" i="5"/>
  <c r="AI625" i="5"/>
  <c r="AJ625" i="5"/>
  <c r="AK625" i="5"/>
  <c r="AL625" i="5"/>
  <c r="AL626" i="5" s="1"/>
  <c r="AL627" i="5" s="1"/>
  <c r="AM625" i="5"/>
  <c r="AN625" i="5"/>
  <c r="AG626" i="5"/>
  <c r="AG627" i="5" s="1"/>
  <c r="AB632" i="5"/>
  <c r="AC632" i="5"/>
  <c r="AD632" i="5"/>
  <c r="AE632" i="5"/>
  <c r="AF632" i="5"/>
  <c r="AG632" i="5"/>
  <c r="AH632" i="5"/>
  <c r="AI632" i="5"/>
  <c r="AJ632" i="5"/>
  <c r="AK632" i="5"/>
  <c r="AL632" i="5"/>
  <c r="AM632" i="5"/>
  <c r="AN632" i="5"/>
  <c r="AB633" i="5"/>
  <c r="AC633" i="5"/>
  <c r="AD633" i="5"/>
  <c r="AD636" i="5" s="1"/>
  <c r="AD637" i="5" s="1"/>
  <c r="AE633" i="5"/>
  <c r="AF633" i="5"/>
  <c r="AG633" i="5"/>
  <c r="AH633" i="5"/>
  <c r="AI633" i="5"/>
  <c r="AJ633" i="5"/>
  <c r="AK633" i="5"/>
  <c r="AL633" i="5"/>
  <c r="AL636" i="5" s="1"/>
  <c r="AL637" i="5" s="1"/>
  <c r="AM633" i="5"/>
  <c r="AN633" i="5"/>
  <c r="AB634" i="5"/>
  <c r="AC634" i="5"/>
  <c r="AD634" i="5"/>
  <c r="AE634" i="5"/>
  <c r="AF634" i="5"/>
  <c r="AG634" i="5"/>
  <c r="AH634" i="5"/>
  <c r="AI634" i="5"/>
  <c r="AJ634" i="5"/>
  <c r="AK634" i="5"/>
  <c r="AL634" i="5"/>
  <c r="AM634" i="5"/>
  <c r="AN634" i="5"/>
  <c r="AB635" i="5"/>
  <c r="AC635" i="5"/>
  <c r="AC636" i="5" s="1"/>
  <c r="AD635" i="5"/>
  <c r="AE635" i="5"/>
  <c r="AF635" i="5"/>
  <c r="AG635" i="5"/>
  <c r="AH635" i="5"/>
  <c r="AI635" i="5"/>
  <c r="AJ635" i="5"/>
  <c r="AK635" i="5"/>
  <c r="AL635" i="5"/>
  <c r="AM635" i="5"/>
  <c r="AN635" i="5"/>
  <c r="AB642" i="5"/>
  <c r="AC642" i="5"/>
  <c r="AD642" i="5"/>
  <c r="AE642" i="5"/>
  <c r="AF642" i="5"/>
  <c r="AG642" i="5"/>
  <c r="AH642" i="5"/>
  <c r="AH646" i="5" s="1"/>
  <c r="AH647" i="5" s="1"/>
  <c r="AI642" i="5"/>
  <c r="AJ642" i="5"/>
  <c r="AK642" i="5"/>
  <c r="AL642" i="5"/>
  <c r="AM642" i="5"/>
  <c r="AN642" i="5"/>
  <c r="AB643" i="5"/>
  <c r="AC643" i="5"/>
  <c r="AD643" i="5"/>
  <c r="AE643" i="5"/>
  <c r="AF643" i="5"/>
  <c r="AG643" i="5"/>
  <c r="AH643" i="5"/>
  <c r="AI643" i="5"/>
  <c r="AJ643" i="5"/>
  <c r="AK643" i="5"/>
  <c r="AL643" i="5"/>
  <c r="AM643" i="5"/>
  <c r="AN643" i="5"/>
  <c r="AB644" i="5"/>
  <c r="AC644" i="5"/>
  <c r="AD644" i="5"/>
  <c r="AE644" i="5"/>
  <c r="AF644" i="5"/>
  <c r="AG644" i="5"/>
  <c r="AH644" i="5"/>
  <c r="AI644" i="5"/>
  <c r="AJ644" i="5"/>
  <c r="AK644" i="5"/>
  <c r="AL644" i="5"/>
  <c r="AM644" i="5"/>
  <c r="AN644" i="5"/>
  <c r="AB645" i="5"/>
  <c r="AC645" i="5"/>
  <c r="AD645" i="5"/>
  <c r="AE645" i="5"/>
  <c r="AF645" i="5"/>
  <c r="AG645" i="5"/>
  <c r="AH645" i="5"/>
  <c r="AI645" i="5"/>
  <c r="AJ645" i="5"/>
  <c r="AK645" i="5"/>
  <c r="AL645" i="5"/>
  <c r="AM645" i="5"/>
  <c r="AN645" i="5"/>
  <c r="AB652" i="5"/>
  <c r="AC652" i="5"/>
  <c r="AD652" i="5"/>
  <c r="AE652" i="5"/>
  <c r="AF652" i="5"/>
  <c r="AG652" i="5"/>
  <c r="AH652" i="5"/>
  <c r="AI652" i="5"/>
  <c r="AJ652" i="5"/>
  <c r="AK652" i="5"/>
  <c r="AL652" i="5"/>
  <c r="AM652" i="5"/>
  <c r="AN652" i="5"/>
  <c r="AB653" i="5"/>
  <c r="AC653" i="5"/>
  <c r="AD653" i="5"/>
  <c r="AE653" i="5"/>
  <c r="AF653" i="5"/>
  <c r="AG653" i="5"/>
  <c r="AH653" i="5"/>
  <c r="AI653" i="5"/>
  <c r="AJ653" i="5"/>
  <c r="AK653" i="5"/>
  <c r="AL653" i="5"/>
  <c r="AM653" i="5"/>
  <c r="AN653" i="5"/>
  <c r="AB654" i="5"/>
  <c r="AC654" i="5"/>
  <c r="AD654" i="5"/>
  <c r="AE654" i="5"/>
  <c r="AF654" i="5"/>
  <c r="AG654" i="5"/>
  <c r="AH654" i="5"/>
  <c r="AI654" i="5"/>
  <c r="AJ654" i="5"/>
  <c r="AK654" i="5"/>
  <c r="AL654" i="5"/>
  <c r="AM654" i="5"/>
  <c r="AN654" i="5"/>
  <c r="AB655" i="5"/>
  <c r="AC655" i="5"/>
  <c r="AD655" i="5"/>
  <c r="AE655" i="5"/>
  <c r="AF655" i="5"/>
  <c r="AG655" i="5"/>
  <c r="AH655" i="5"/>
  <c r="AI655" i="5"/>
  <c r="AJ655" i="5"/>
  <c r="AK655" i="5"/>
  <c r="AL655" i="5"/>
  <c r="AM655" i="5"/>
  <c r="AN655" i="5"/>
  <c r="AM656" i="5"/>
  <c r="AM657" i="5" s="1"/>
  <c r="AB662" i="5"/>
  <c r="AB666" i="5" s="1"/>
  <c r="AB667" i="5" s="1"/>
  <c r="AC662" i="5"/>
  <c r="AD662" i="5"/>
  <c r="AE662" i="5"/>
  <c r="AF662" i="5"/>
  <c r="AG662" i="5"/>
  <c r="AH662" i="5"/>
  <c r="AI662" i="5"/>
  <c r="AJ662" i="5"/>
  <c r="AJ666" i="5" s="1"/>
  <c r="AJ667" i="5" s="1"/>
  <c r="AK662" i="5"/>
  <c r="AL662" i="5"/>
  <c r="AM662" i="5"/>
  <c r="AN662" i="5"/>
  <c r="AB663" i="5"/>
  <c r="AC663" i="5"/>
  <c r="AD663" i="5"/>
  <c r="AE663" i="5"/>
  <c r="AF663" i="5"/>
  <c r="AG663" i="5"/>
  <c r="AH663" i="5"/>
  <c r="AI663" i="5"/>
  <c r="AJ663" i="5"/>
  <c r="AK663" i="5"/>
  <c r="AL663" i="5"/>
  <c r="AM663" i="5"/>
  <c r="AN663" i="5"/>
  <c r="AB664" i="5"/>
  <c r="AC664" i="5"/>
  <c r="AD664" i="5"/>
  <c r="AE664" i="5"/>
  <c r="AF664" i="5"/>
  <c r="AG664" i="5"/>
  <c r="AH664" i="5"/>
  <c r="AI664" i="5"/>
  <c r="AJ664" i="5"/>
  <c r="AK664" i="5"/>
  <c r="AK666" i="5" s="1"/>
  <c r="AK667" i="5" s="1"/>
  <c r="AL664" i="5"/>
  <c r="AM664" i="5"/>
  <c r="AN664" i="5"/>
  <c r="AB665" i="5"/>
  <c r="AC665" i="5"/>
  <c r="AD665" i="5"/>
  <c r="AE665" i="5"/>
  <c r="AF665" i="5"/>
  <c r="AG665" i="5"/>
  <c r="AH665" i="5"/>
  <c r="AI665" i="5"/>
  <c r="AJ665" i="5"/>
  <c r="AK665" i="5"/>
  <c r="AL665" i="5"/>
  <c r="AM665" i="5"/>
  <c r="AN665" i="5"/>
  <c r="AB672" i="5"/>
  <c r="AC672" i="5"/>
  <c r="AD672" i="5"/>
  <c r="AE672" i="5"/>
  <c r="AF672" i="5"/>
  <c r="AG672" i="5"/>
  <c r="AH672" i="5"/>
  <c r="AI672" i="5"/>
  <c r="AJ672" i="5"/>
  <c r="AK672" i="5"/>
  <c r="AL672" i="5"/>
  <c r="AM672" i="5"/>
  <c r="AN672" i="5"/>
  <c r="AB673" i="5"/>
  <c r="AC673" i="5"/>
  <c r="AD673" i="5"/>
  <c r="AE673" i="5"/>
  <c r="AF673" i="5"/>
  <c r="AG673" i="5"/>
  <c r="AH673" i="5"/>
  <c r="AI673" i="5"/>
  <c r="AJ673" i="5"/>
  <c r="AK673" i="5"/>
  <c r="AL673" i="5"/>
  <c r="AM673" i="5"/>
  <c r="AN673" i="5"/>
  <c r="AB674" i="5"/>
  <c r="AC674" i="5"/>
  <c r="AD674" i="5"/>
  <c r="AE674" i="5"/>
  <c r="AF674" i="5"/>
  <c r="AG674" i="5"/>
  <c r="AH674" i="5"/>
  <c r="AI674" i="5"/>
  <c r="AJ674" i="5"/>
  <c r="AK674" i="5"/>
  <c r="AL674" i="5"/>
  <c r="AM674" i="5"/>
  <c r="AN674" i="5"/>
  <c r="AB675" i="5"/>
  <c r="AC675" i="5"/>
  <c r="AD675" i="5"/>
  <c r="AE675" i="5"/>
  <c r="AF675" i="5"/>
  <c r="AG675" i="5"/>
  <c r="AH675" i="5"/>
  <c r="AI675" i="5"/>
  <c r="AJ675" i="5"/>
  <c r="AK675" i="5"/>
  <c r="AL675" i="5"/>
  <c r="AM675" i="5"/>
  <c r="AN675" i="5"/>
  <c r="AB682" i="5"/>
  <c r="AC682" i="5"/>
  <c r="AD682" i="5"/>
  <c r="AE682" i="5"/>
  <c r="AF682" i="5"/>
  <c r="AG682" i="5"/>
  <c r="AH682" i="5"/>
  <c r="AI682" i="5"/>
  <c r="AJ682" i="5"/>
  <c r="AK682" i="5"/>
  <c r="AL682" i="5"/>
  <c r="AM682" i="5"/>
  <c r="AN682" i="5"/>
  <c r="AB683" i="5"/>
  <c r="AC683" i="5"/>
  <c r="AD683" i="5"/>
  <c r="AE683" i="5"/>
  <c r="AF683" i="5"/>
  <c r="AG683" i="5"/>
  <c r="AH683" i="5"/>
  <c r="AI683" i="5"/>
  <c r="AJ683" i="5"/>
  <c r="AK683" i="5"/>
  <c r="AL683" i="5"/>
  <c r="AM683" i="5"/>
  <c r="AN683" i="5"/>
  <c r="AB684" i="5"/>
  <c r="AC684" i="5"/>
  <c r="AD684" i="5"/>
  <c r="AE684" i="5"/>
  <c r="AF684" i="5"/>
  <c r="AG684" i="5"/>
  <c r="AH684" i="5"/>
  <c r="AI684" i="5"/>
  <c r="AJ684" i="5"/>
  <c r="AK684" i="5"/>
  <c r="AL684" i="5"/>
  <c r="AM684" i="5"/>
  <c r="AN684" i="5"/>
  <c r="AB685" i="5"/>
  <c r="AC685" i="5"/>
  <c r="AD685" i="5"/>
  <c r="AE685" i="5"/>
  <c r="AF685" i="5"/>
  <c r="AG685" i="5"/>
  <c r="AH685" i="5"/>
  <c r="AI685" i="5"/>
  <c r="AJ685" i="5"/>
  <c r="AK685" i="5"/>
  <c r="AL685" i="5"/>
  <c r="AM685" i="5"/>
  <c r="AN685" i="5"/>
  <c r="AB692" i="5"/>
  <c r="AB696" i="5" s="1"/>
  <c r="AB697" i="5" s="1"/>
  <c r="AC692" i="5"/>
  <c r="AD692" i="5"/>
  <c r="AE692" i="5"/>
  <c r="AF692" i="5"/>
  <c r="AG692" i="5"/>
  <c r="AH692" i="5"/>
  <c r="AI692" i="5"/>
  <c r="AJ692" i="5"/>
  <c r="AK692" i="5"/>
  <c r="AL692" i="5"/>
  <c r="AM692" i="5"/>
  <c r="AN692" i="5"/>
  <c r="AB693" i="5"/>
  <c r="AC693" i="5"/>
  <c r="AD693" i="5"/>
  <c r="AE693" i="5"/>
  <c r="AF693" i="5"/>
  <c r="AG693" i="5"/>
  <c r="AH693" i="5"/>
  <c r="AI693" i="5"/>
  <c r="AJ693" i="5"/>
  <c r="AJ696" i="5" s="1"/>
  <c r="AJ697" i="5" s="1"/>
  <c r="AK693" i="5"/>
  <c r="AL693" i="5"/>
  <c r="AM693" i="5"/>
  <c r="AN693" i="5"/>
  <c r="AB694" i="5"/>
  <c r="AC694" i="5"/>
  <c r="AD694" i="5"/>
  <c r="AE694" i="5"/>
  <c r="AF694" i="5"/>
  <c r="AG694" i="5"/>
  <c r="AH694" i="5"/>
  <c r="AI694" i="5"/>
  <c r="AJ694" i="5"/>
  <c r="AK694" i="5"/>
  <c r="AL694" i="5"/>
  <c r="AM694" i="5"/>
  <c r="AN694" i="5"/>
  <c r="AB695" i="5"/>
  <c r="AC695" i="5"/>
  <c r="AD695" i="5"/>
  <c r="AE695" i="5"/>
  <c r="AF695" i="5"/>
  <c r="AG695" i="5"/>
  <c r="AH695" i="5"/>
  <c r="AI695" i="5"/>
  <c r="AJ695" i="5"/>
  <c r="AK695" i="5"/>
  <c r="AL695" i="5"/>
  <c r="AM695" i="5"/>
  <c r="AN695" i="5"/>
  <c r="AI696" i="5"/>
  <c r="AI697" i="5" s="1"/>
  <c r="AB702" i="5"/>
  <c r="AC702" i="5"/>
  <c r="AD702" i="5"/>
  <c r="AD706" i="5" s="1"/>
  <c r="AD707" i="5" s="1"/>
  <c r="AE702" i="5"/>
  <c r="AF702" i="5"/>
  <c r="AG702" i="5"/>
  <c r="AH702" i="5"/>
  <c r="AH706" i="5" s="1"/>
  <c r="AI702" i="5"/>
  <c r="AJ702" i="5"/>
  <c r="AK702" i="5"/>
  <c r="AL702" i="5"/>
  <c r="AL706" i="5" s="1"/>
  <c r="AL707" i="5" s="1"/>
  <c r="AM702" i="5"/>
  <c r="AN702" i="5"/>
  <c r="AB703" i="5"/>
  <c r="AC703" i="5"/>
  <c r="AD703" i="5"/>
  <c r="AE703" i="5"/>
  <c r="AF703" i="5"/>
  <c r="AG703" i="5"/>
  <c r="AG706" i="5" s="1"/>
  <c r="AG707" i="5" s="1"/>
  <c r="AH703" i="5"/>
  <c r="AI703" i="5"/>
  <c r="AJ703" i="5"/>
  <c r="AK703" i="5"/>
  <c r="AL703" i="5"/>
  <c r="AM703" i="5"/>
  <c r="AN703" i="5"/>
  <c r="AB704" i="5"/>
  <c r="AC704" i="5"/>
  <c r="AD704" i="5"/>
  <c r="AE704" i="5"/>
  <c r="AF704" i="5"/>
  <c r="AF706" i="5" s="1"/>
  <c r="AF707" i="5" s="1"/>
  <c r="AG704" i="5"/>
  <c r="AH704" i="5"/>
  <c r="AI704" i="5"/>
  <c r="AJ704" i="5"/>
  <c r="AK704" i="5"/>
  <c r="AL704" i="5"/>
  <c r="AM704" i="5"/>
  <c r="AN704" i="5"/>
  <c r="AN706" i="5" s="1"/>
  <c r="AN707" i="5" s="1"/>
  <c r="AB705" i="5"/>
  <c r="AC705" i="5"/>
  <c r="AD705" i="5"/>
  <c r="AE705" i="5"/>
  <c r="AF705" i="5"/>
  <c r="AG705" i="5"/>
  <c r="AH705" i="5"/>
  <c r="AI705" i="5"/>
  <c r="AJ705" i="5"/>
  <c r="AK705" i="5"/>
  <c r="AL705" i="5"/>
  <c r="AM705" i="5"/>
  <c r="AN705" i="5"/>
  <c r="AB712" i="5"/>
  <c r="AC712" i="5"/>
  <c r="AC716" i="5" s="1"/>
  <c r="AD712" i="5"/>
  <c r="AE712" i="5"/>
  <c r="AE716" i="5" s="1"/>
  <c r="AF712" i="5"/>
  <c r="AG712" i="5"/>
  <c r="AH712" i="5"/>
  <c r="AI712" i="5"/>
  <c r="AJ712" i="5"/>
  <c r="AK712" i="5"/>
  <c r="AL712" i="5"/>
  <c r="AM712" i="5"/>
  <c r="AN712" i="5"/>
  <c r="AB713" i="5"/>
  <c r="AB716" i="5" s="1"/>
  <c r="AC713" i="5"/>
  <c r="AD713" i="5"/>
  <c r="AE713" i="5"/>
  <c r="AF713" i="5"/>
  <c r="AG713" i="5"/>
  <c r="AH713" i="5"/>
  <c r="AI713" i="5"/>
  <c r="AJ713" i="5"/>
  <c r="AJ716" i="5" s="1"/>
  <c r="AK713" i="5"/>
  <c r="AL713" i="5"/>
  <c r="AM713" i="5"/>
  <c r="AN713" i="5"/>
  <c r="AB714" i="5"/>
  <c r="AC714" i="5"/>
  <c r="AD714" i="5"/>
  <c r="AE714" i="5"/>
  <c r="AF714" i="5"/>
  <c r="AG714" i="5"/>
  <c r="AH714" i="5"/>
  <c r="AI714" i="5"/>
  <c r="AI716" i="5" s="1"/>
  <c r="AI717" i="5" s="1"/>
  <c r="AJ714" i="5"/>
  <c r="AK714" i="5"/>
  <c r="AL714" i="5"/>
  <c r="AM714" i="5"/>
  <c r="AN714" i="5"/>
  <c r="AB715" i="5"/>
  <c r="AC715" i="5"/>
  <c r="AD715" i="5"/>
  <c r="AE715" i="5"/>
  <c r="AF715" i="5"/>
  <c r="AG715" i="5"/>
  <c r="AH715" i="5"/>
  <c r="AI715" i="5"/>
  <c r="AJ715" i="5"/>
  <c r="AK715" i="5"/>
  <c r="AL715" i="5"/>
  <c r="AM715" i="5"/>
  <c r="AN715" i="5"/>
  <c r="AB722" i="5"/>
  <c r="AC722" i="5"/>
  <c r="AD722" i="5"/>
  <c r="AE722" i="5"/>
  <c r="AF722" i="5"/>
  <c r="AG722" i="5"/>
  <c r="AH722" i="5"/>
  <c r="AI722" i="5"/>
  <c r="AJ722" i="5"/>
  <c r="AK722" i="5"/>
  <c r="AL722" i="5"/>
  <c r="AM722" i="5"/>
  <c r="AN722" i="5"/>
  <c r="AB723" i="5"/>
  <c r="AC723" i="5"/>
  <c r="AD723" i="5"/>
  <c r="AE723" i="5"/>
  <c r="AF723" i="5"/>
  <c r="AG723" i="5"/>
  <c r="AH723" i="5"/>
  <c r="AI723" i="5"/>
  <c r="AJ723" i="5"/>
  <c r="AK723" i="5"/>
  <c r="AL723" i="5"/>
  <c r="AM723" i="5"/>
  <c r="AN723" i="5"/>
  <c r="AB724" i="5"/>
  <c r="AC724" i="5"/>
  <c r="AD724" i="5"/>
  <c r="AE724" i="5"/>
  <c r="AF724" i="5"/>
  <c r="AG724" i="5"/>
  <c r="AH724" i="5"/>
  <c r="AI724" i="5"/>
  <c r="AJ724" i="5"/>
  <c r="AK724" i="5"/>
  <c r="AL724" i="5"/>
  <c r="AM724" i="5"/>
  <c r="AN724" i="5"/>
  <c r="AB725" i="5"/>
  <c r="AC725" i="5"/>
  <c r="AD725" i="5"/>
  <c r="AE725" i="5"/>
  <c r="AF725" i="5"/>
  <c r="AG725" i="5"/>
  <c r="AH725" i="5"/>
  <c r="AI725" i="5"/>
  <c r="AJ725" i="5"/>
  <c r="AK725" i="5"/>
  <c r="AL725" i="5"/>
  <c r="AM725" i="5"/>
  <c r="AN725" i="5"/>
  <c r="AB732" i="5"/>
  <c r="AC732" i="5"/>
  <c r="AD732" i="5"/>
  <c r="AE732" i="5"/>
  <c r="AF732" i="5"/>
  <c r="AG732" i="5"/>
  <c r="AH732" i="5"/>
  <c r="AI732" i="5"/>
  <c r="AJ732" i="5"/>
  <c r="AK732" i="5"/>
  <c r="AL732" i="5"/>
  <c r="AM732" i="5"/>
  <c r="AN732" i="5"/>
  <c r="AB733" i="5"/>
  <c r="AC733" i="5"/>
  <c r="AD733" i="5"/>
  <c r="AE733" i="5"/>
  <c r="AF733" i="5"/>
  <c r="AG733" i="5"/>
  <c r="AG736" i="5" s="1"/>
  <c r="AG737" i="5" s="1"/>
  <c r="AH733" i="5"/>
  <c r="AI733" i="5"/>
  <c r="AJ733" i="5"/>
  <c r="AK733" i="5"/>
  <c r="AL733" i="5"/>
  <c r="AM733" i="5"/>
  <c r="AN733" i="5"/>
  <c r="AB734" i="5"/>
  <c r="AC734" i="5"/>
  <c r="AD734" i="5"/>
  <c r="AE734" i="5"/>
  <c r="AF734" i="5"/>
  <c r="AG734" i="5"/>
  <c r="AH734" i="5"/>
  <c r="AI734" i="5"/>
  <c r="AJ734" i="5"/>
  <c r="AK734" i="5"/>
  <c r="AL734" i="5"/>
  <c r="AM734" i="5"/>
  <c r="AN734" i="5"/>
  <c r="AB735" i="5"/>
  <c r="AC735" i="5"/>
  <c r="AD735" i="5"/>
  <c r="AE735" i="5"/>
  <c r="AF735" i="5"/>
  <c r="AG735" i="5"/>
  <c r="AH735" i="5"/>
  <c r="AI735" i="5"/>
  <c r="AJ735" i="5"/>
  <c r="AK735" i="5"/>
  <c r="AK736" i="5" s="1"/>
  <c r="AK737" i="5" s="1"/>
  <c r="AL735" i="5"/>
  <c r="AM735" i="5"/>
  <c r="AN735" i="5"/>
  <c r="AB742" i="5"/>
  <c r="AC742" i="5"/>
  <c r="AC746" i="5" s="1"/>
  <c r="AC747" i="5" s="1"/>
  <c r="AD742" i="5"/>
  <c r="AE742" i="5"/>
  <c r="AF742" i="5"/>
  <c r="AG742" i="5"/>
  <c r="AH742" i="5"/>
  <c r="AI742" i="5"/>
  <c r="AJ742" i="5"/>
  <c r="AK742" i="5"/>
  <c r="AL742" i="5"/>
  <c r="AM742" i="5"/>
  <c r="AN742" i="5"/>
  <c r="AB743" i="5"/>
  <c r="AC743" i="5"/>
  <c r="AD743" i="5"/>
  <c r="AE743" i="5"/>
  <c r="AF743" i="5"/>
  <c r="AG743" i="5"/>
  <c r="AH743" i="5"/>
  <c r="AI743" i="5"/>
  <c r="AJ743" i="5"/>
  <c r="AK743" i="5"/>
  <c r="AL743" i="5"/>
  <c r="AM743" i="5"/>
  <c r="AN743" i="5"/>
  <c r="AB744" i="5"/>
  <c r="AC744" i="5"/>
  <c r="AD744" i="5"/>
  <c r="AE744" i="5"/>
  <c r="AF744" i="5"/>
  <c r="AG744" i="5"/>
  <c r="AH744" i="5"/>
  <c r="AI744" i="5"/>
  <c r="AJ744" i="5"/>
  <c r="AK744" i="5"/>
  <c r="AK746" i="5" s="1"/>
  <c r="AK747" i="5" s="1"/>
  <c r="AL744" i="5"/>
  <c r="AM744" i="5"/>
  <c r="AN744" i="5"/>
  <c r="AB745" i="5"/>
  <c r="AC745" i="5"/>
  <c r="AD745" i="5"/>
  <c r="AE745" i="5"/>
  <c r="AF745" i="5"/>
  <c r="AG745" i="5"/>
  <c r="AH745" i="5"/>
  <c r="AI745" i="5"/>
  <c r="AJ745" i="5"/>
  <c r="AK745" i="5"/>
  <c r="AL745" i="5"/>
  <c r="AM745" i="5"/>
  <c r="AN745" i="5"/>
  <c r="AB752" i="5"/>
  <c r="AC752" i="5"/>
  <c r="AD752" i="5"/>
  <c r="AE752" i="5"/>
  <c r="AF752" i="5"/>
  <c r="AG752" i="5"/>
  <c r="AH752" i="5"/>
  <c r="AI752" i="5"/>
  <c r="AJ752" i="5"/>
  <c r="AK752" i="5"/>
  <c r="AL752" i="5"/>
  <c r="AM752" i="5"/>
  <c r="AN752" i="5"/>
  <c r="AB753" i="5"/>
  <c r="AC753" i="5"/>
  <c r="AD753" i="5"/>
  <c r="AE753" i="5"/>
  <c r="AF753" i="5"/>
  <c r="AG753" i="5"/>
  <c r="AH753" i="5"/>
  <c r="AI753" i="5"/>
  <c r="AJ753" i="5"/>
  <c r="AK753" i="5"/>
  <c r="AL753" i="5"/>
  <c r="AM753" i="5"/>
  <c r="AN753" i="5"/>
  <c r="AB754" i="5"/>
  <c r="AC754" i="5"/>
  <c r="AD754" i="5"/>
  <c r="AE754" i="5"/>
  <c r="AF754" i="5"/>
  <c r="AG754" i="5"/>
  <c r="AH754" i="5"/>
  <c r="AI754" i="5"/>
  <c r="AJ754" i="5"/>
  <c r="AK754" i="5"/>
  <c r="AL754" i="5"/>
  <c r="AM754" i="5"/>
  <c r="AN754" i="5"/>
  <c r="AB755" i="5"/>
  <c r="AC755" i="5"/>
  <c r="AD755" i="5"/>
  <c r="AE755" i="5"/>
  <c r="AF755" i="5"/>
  <c r="AG755" i="5"/>
  <c r="AH755" i="5"/>
  <c r="AI755" i="5"/>
  <c r="AJ755" i="5"/>
  <c r="AK755" i="5"/>
  <c r="AL755" i="5"/>
  <c r="AM755" i="5"/>
  <c r="AN755" i="5"/>
  <c r="AB762" i="5"/>
  <c r="AC762" i="5"/>
  <c r="AD762" i="5"/>
  <c r="AE762" i="5"/>
  <c r="AE766" i="5" s="1"/>
  <c r="AE767" i="5" s="1"/>
  <c r="AF762" i="5"/>
  <c r="AG762" i="5"/>
  <c r="AH762" i="5"/>
  <c r="AI762" i="5"/>
  <c r="AJ762" i="5"/>
  <c r="AK762" i="5"/>
  <c r="AL762" i="5"/>
  <c r="AM762" i="5"/>
  <c r="AN762" i="5"/>
  <c r="AB763" i="5"/>
  <c r="AB766" i="5" s="1"/>
  <c r="AC763" i="5"/>
  <c r="AD763" i="5"/>
  <c r="AE763" i="5"/>
  <c r="AF763" i="5"/>
  <c r="AG763" i="5"/>
  <c r="AH763" i="5"/>
  <c r="AI763" i="5"/>
  <c r="AJ763" i="5"/>
  <c r="AK763" i="5"/>
  <c r="AL763" i="5"/>
  <c r="AM763" i="5"/>
  <c r="AN763" i="5"/>
  <c r="AB764" i="5"/>
  <c r="AC764" i="5"/>
  <c r="AD764" i="5"/>
  <c r="AE764" i="5"/>
  <c r="AF764" i="5"/>
  <c r="AG764" i="5"/>
  <c r="AH764" i="5"/>
  <c r="AI764" i="5"/>
  <c r="AJ764" i="5"/>
  <c r="AK764" i="5"/>
  <c r="AL764" i="5"/>
  <c r="AM764" i="5"/>
  <c r="AN764" i="5"/>
  <c r="AB765" i="5"/>
  <c r="AC765" i="5"/>
  <c r="AD765" i="5"/>
  <c r="AE765" i="5"/>
  <c r="AF765" i="5"/>
  <c r="AG765" i="5"/>
  <c r="AH765" i="5"/>
  <c r="AI765" i="5"/>
  <c r="AJ765" i="5"/>
  <c r="AK765" i="5"/>
  <c r="AL765" i="5"/>
  <c r="AM765" i="5"/>
  <c r="AN765" i="5"/>
  <c r="AB772" i="5"/>
  <c r="AC772" i="5"/>
  <c r="AD772" i="5"/>
  <c r="AE772" i="5"/>
  <c r="AF772" i="5"/>
  <c r="AG772" i="5"/>
  <c r="AH772" i="5"/>
  <c r="AI772" i="5"/>
  <c r="AJ772" i="5"/>
  <c r="AK772" i="5"/>
  <c r="AL772" i="5"/>
  <c r="AM772" i="5"/>
  <c r="AN772" i="5"/>
  <c r="AB773" i="5"/>
  <c r="AC773" i="5"/>
  <c r="AD773" i="5"/>
  <c r="AE773" i="5"/>
  <c r="AF773" i="5"/>
  <c r="AG773" i="5"/>
  <c r="AH773" i="5"/>
  <c r="AI773" i="5"/>
  <c r="AJ773" i="5"/>
  <c r="AK773" i="5"/>
  <c r="AL773" i="5"/>
  <c r="AM773" i="5"/>
  <c r="AN773" i="5"/>
  <c r="AB774" i="5"/>
  <c r="AC774" i="5"/>
  <c r="AD774" i="5"/>
  <c r="AE774" i="5"/>
  <c r="AF774" i="5"/>
  <c r="AG774" i="5"/>
  <c r="AH774" i="5"/>
  <c r="AI774" i="5"/>
  <c r="AJ774" i="5"/>
  <c r="AK774" i="5"/>
  <c r="AL774" i="5"/>
  <c r="AM774" i="5"/>
  <c r="AN774" i="5"/>
  <c r="AB775" i="5"/>
  <c r="AC775" i="5"/>
  <c r="AD775" i="5"/>
  <c r="AE775" i="5"/>
  <c r="AF775" i="5"/>
  <c r="AG775" i="5"/>
  <c r="AH775" i="5"/>
  <c r="AI775" i="5"/>
  <c r="AJ775" i="5"/>
  <c r="AK775" i="5"/>
  <c r="AL775" i="5"/>
  <c r="AM775" i="5"/>
  <c r="AN775" i="5"/>
  <c r="AB782" i="5"/>
  <c r="AC782" i="5"/>
  <c r="AD782" i="5"/>
  <c r="AE782" i="5"/>
  <c r="AF782" i="5"/>
  <c r="AG782" i="5"/>
  <c r="AH782" i="5"/>
  <c r="AI782" i="5"/>
  <c r="AI786" i="5" s="1"/>
  <c r="AI787" i="5" s="1"/>
  <c r="AJ782" i="5"/>
  <c r="AK782" i="5"/>
  <c r="AL782" i="5"/>
  <c r="AM782" i="5"/>
  <c r="AN782" i="5"/>
  <c r="AB783" i="5"/>
  <c r="AC783" i="5"/>
  <c r="AD783" i="5"/>
  <c r="AD786" i="5" s="1"/>
  <c r="AD787" i="5" s="1"/>
  <c r="AE783" i="5"/>
  <c r="AF783" i="5"/>
  <c r="AG783" i="5"/>
  <c r="AH783" i="5"/>
  <c r="AI783" i="5"/>
  <c r="AJ783" i="5"/>
  <c r="AK783" i="5"/>
  <c r="AL783" i="5"/>
  <c r="AL786" i="5" s="1"/>
  <c r="AL787" i="5" s="1"/>
  <c r="AM783" i="5"/>
  <c r="AN783" i="5"/>
  <c r="AB784" i="5"/>
  <c r="AC784" i="5"/>
  <c r="AD784" i="5"/>
  <c r="AE784" i="5"/>
  <c r="AF784" i="5"/>
  <c r="AG784" i="5"/>
  <c r="AG786" i="5" s="1"/>
  <c r="AG787" i="5" s="1"/>
  <c r="AH784" i="5"/>
  <c r="AI784" i="5"/>
  <c r="AJ784" i="5"/>
  <c r="AK784" i="5"/>
  <c r="AL784" i="5"/>
  <c r="AM784" i="5"/>
  <c r="AN784" i="5"/>
  <c r="AB785" i="5"/>
  <c r="AC785" i="5"/>
  <c r="AD785" i="5"/>
  <c r="AE785" i="5"/>
  <c r="AF785" i="5"/>
  <c r="AG785" i="5"/>
  <c r="AH785" i="5"/>
  <c r="AI785" i="5"/>
  <c r="AJ785" i="5"/>
  <c r="AK785" i="5"/>
  <c r="AL785" i="5"/>
  <c r="AM785" i="5"/>
  <c r="AN785" i="5"/>
  <c r="AB792" i="5"/>
  <c r="AC792" i="5"/>
  <c r="AD792" i="5"/>
  <c r="AE792" i="5"/>
  <c r="AF792" i="5"/>
  <c r="AG792" i="5"/>
  <c r="AH792" i="5"/>
  <c r="AI792" i="5"/>
  <c r="AI796" i="5" s="1"/>
  <c r="AI797" i="5" s="1"/>
  <c r="AJ792" i="5"/>
  <c r="AK792" i="5"/>
  <c r="AL792" i="5"/>
  <c r="AM792" i="5"/>
  <c r="AN792" i="5"/>
  <c r="AB793" i="5"/>
  <c r="AC793" i="5"/>
  <c r="AD793" i="5"/>
  <c r="AE793" i="5"/>
  <c r="AF793" i="5"/>
  <c r="AG793" i="5"/>
  <c r="AH793" i="5"/>
  <c r="AI793" i="5"/>
  <c r="AJ793" i="5"/>
  <c r="AK793" i="5"/>
  <c r="AL793" i="5"/>
  <c r="AM793" i="5"/>
  <c r="AN793" i="5"/>
  <c r="AB794" i="5"/>
  <c r="AC794" i="5"/>
  <c r="AD794" i="5"/>
  <c r="AE794" i="5"/>
  <c r="AF794" i="5"/>
  <c r="AG794" i="5"/>
  <c r="AH794" i="5"/>
  <c r="AI794" i="5"/>
  <c r="AJ794" i="5"/>
  <c r="AK794" i="5"/>
  <c r="AK796" i="5" s="1"/>
  <c r="AK797" i="5" s="1"/>
  <c r="AL794" i="5"/>
  <c r="AM794" i="5"/>
  <c r="AN794" i="5"/>
  <c r="AB795" i="5"/>
  <c r="AC795" i="5"/>
  <c r="AD795" i="5"/>
  <c r="AE795" i="5"/>
  <c r="AF795" i="5"/>
  <c r="AF796" i="5" s="1"/>
  <c r="AF797" i="5" s="1"/>
  <c r="AG795" i="5"/>
  <c r="AH795" i="5"/>
  <c r="AI795" i="5"/>
  <c r="AJ795" i="5"/>
  <c r="AK795" i="5"/>
  <c r="AL795" i="5"/>
  <c r="AM795" i="5"/>
  <c r="AN795" i="5"/>
  <c r="AN796" i="5" s="1"/>
  <c r="AN797" i="5" s="1"/>
  <c r="AD796" i="5"/>
  <c r="AD797" i="5" s="1"/>
  <c r="AL796" i="5"/>
  <c r="AL797" i="5" s="1"/>
  <c r="AB802" i="5"/>
  <c r="AC802" i="5"/>
  <c r="AC806" i="5" s="1"/>
  <c r="AC807" i="5" s="1"/>
  <c r="AD802" i="5"/>
  <c r="AE802" i="5"/>
  <c r="AF802" i="5"/>
  <c r="AG802" i="5"/>
  <c r="AH802" i="5"/>
  <c r="AI802" i="5"/>
  <c r="AJ802" i="5"/>
  <c r="AK802" i="5"/>
  <c r="AK806" i="5" s="1"/>
  <c r="AK807" i="5" s="1"/>
  <c r="AL802" i="5"/>
  <c r="AM802" i="5"/>
  <c r="AN802" i="5"/>
  <c r="AB803" i="5"/>
  <c r="AC803" i="5"/>
  <c r="AD803" i="5"/>
  <c r="AE803" i="5"/>
  <c r="AF803" i="5"/>
  <c r="AF806" i="5" s="1"/>
  <c r="AG803" i="5"/>
  <c r="AH803" i="5"/>
  <c r="AI803" i="5"/>
  <c r="AJ803" i="5"/>
  <c r="AK803" i="5"/>
  <c r="AL803" i="5"/>
  <c r="AM803" i="5"/>
  <c r="AN803" i="5"/>
  <c r="AN806" i="5" s="1"/>
  <c r="AB804" i="5"/>
  <c r="AC804" i="5"/>
  <c r="AD804" i="5"/>
  <c r="AE804" i="5"/>
  <c r="AF804" i="5"/>
  <c r="AG804" i="5"/>
  <c r="AH804" i="5"/>
  <c r="AI804" i="5"/>
  <c r="AJ804" i="5"/>
  <c r="AK804" i="5"/>
  <c r="AL804" i="5"/>
  <c r="AM804" i="5"/>
  <c r="AN804" i="5"/>
  <c r="AB805" i="5"/>
  <c r="AC805" i="5"/>
  <c r="AD805" i="5"/>
  <c r="AE805" i="5"/>
  <c r="AE806" i="5" s="1"/>
  <c r="AE807" i="5" s="1"/>
  <c r="AF805" i="5"/>
  <c r="AG805" i="5"/>
  <c r="AH805" i="5"/>
  <c r="AI805" i="5"/>
  <c r="AJ805" i="5"/>
  <c r="AK805" i="5"/>
  <c r="AL805" i="5"/>
  <c r="AM805" i="5"/>
  <c r="AM806" i="5" s="1"/>
  <c r="AM807" i="5" s="1"/>
  <c r="AN805" i="5"/>
  <c r="AH806" i="5"/>
  <c r="AH807" i="5" s="1"/>
  <c r="AB812" i="5"/>
  <c r="AC812" i="5"/>
  <c r="AC816" i="5" s="1"/>
  <c r="AC817" i="5" s="1"/>
  <c r="AD812" i="5"/>
  <c r="AE812" i="5"/>
  <c r="AF812" i="5"/>
  <c r="AG812" i="5"/>
  <c r="AH812" i="5"/>
  <c r="AI812" i="5"/>
  <c r="AJ812" i="5"/>
  <c r="AK812" i="5"/>
  <c r="AK816" i="5" s="1"/>
  <c r="AK817" i="5" s="1"/>
  <c r="AL812" i="5"/>
  <c r="AM812" i="5"/>
  <c r="AM816" i="5" s="1"/>
  <c r="AM817" i="5" s="1"/>
  <c r="AN812" i="5"/>
  <c r="AB813" i="5"/>
  <c r="AC813" i="5"/>
  <c r="AD813" i="5"/>
  <c r="AE813" i="5"/>
  <c r="AF813" i="5"/>
  <c r="AF816" i="5" s="1"/>
  <c r="AF817" i="5" s="1"/>
  <c r="AG813" i="5"/>
  <c r="AH813" i="5"/>
  <c r="AH816" i="5" s="1"/>
  <c r="AH817" i="5" s="1"/>
  <c r="AI813" i="5"/>
  <c r="AJ813" i="5"/>
  <c r="AK813" i="5"/>
  <c r="AL813" i="5"/>
  <c r="AM813" i="5"/>
  <c r="AN813" i="5"/>
  <c r="AN816" i="5" s="1"/>
  <c r="AN817" i="5" s="1"/>
  <c r="AB814" i="5"/>
  <c r="AC814" i="5"/>
  <c r="AD814" i="5"/>
  <c r="AE814" i="5"/>
  <c r="AF814" i="5"/>
  <c r="AG814" i="5"/>
  <c r="AH814" i="5"/>
  <c r="AI814" i="5"/>
  <c r="AJ814" i="5"/>
  <c r="AK814" i="5"/>
  <c r="AL814" i="5"/>
  <c r="AM814" i="5"/>
  <c r="AN814" i="5"/>
  <c r="AB815" i="5"/>
  <c r="AC815" i="5"/>
  <c r="AD815" i="5"/>
  <c r="AE815" i="5"/>
  <c r="AF815" i="5"/>
  <c r="AG815" i="5"/>
  <c r="AH815" i="5"/>
  <c r="AI815" i="5"/>
  <c r="AJ815" i="5"/>
  <c r="AK815" i="5"/>
  <c r="AL815" i="5"/>
  <c r="AM815" i="5"/>
  <c r="AN815" i="5"/>
  <c r="AB822" i="5"/>
  <c r="AC822" i="5"/>
  <c r="AD822" i="5"/>
  <c r="AE822" i="5"/>
  <c r="AF822" i="5"/>
  <c r="AG822" i="5"/>
  <c r="AH822" i="5"/>
  <c r="AI822" i="5"/>
  <c r="AJ822" i="5"/>
  <c r="AK822" i="5"/>
  <c r="AL822" i="5"/>
  <c r="AM822" i="5"/>
  <c r="AM826" i="5" s="1"/>
  <c r="AM827" i="5" s="1"/>
  <c r="AN822" i="5"/>
  <c r="AB823" i="5"/>
  <c r="AC823" i="5"/>
  <c r="AD823" i="5"/>
  <c r="AE823" i="5"/>
  <c r="AF823" i="5"/>
  <c r="AG823" i="5"/>
  <c r="AH823" i="5"/>
  <c r="AH826" i="5" s="1"/>
  <c r="AH827" i="5" s="1"/>
  <c r="AI823" i="5"/>
  <c r="AJ823" i="5"/>
  <c r="AK823" i="5"/>
  <c r="AL823" i="5"/>
  <c r="AM823" i="5"/>
  <c r="AN823" i="5"/>
  <c r="AB824" i="5"/>
  <c r="AC824" i="5"/>
  <c r="AD824" i="5"/>
  <c r="AE824" i="5"/>
  <c r="AF824" i="5"/>
  <c r="AG824" i="5"/>
  <c r="AH824" i="5"/>
  <c r="AI824" i="5"/>
  <c r="AJ824" i="5"/>
  <c r="AK824" i="5"/>
  <c r="AL824" i="5"/>
  <c r="AM824" i="5"/>
  <c r="AN824" i="5"/>
  <c r="AB825" i="5"/>
  <c r="AC825" i="5"/>
  <c r="AD825" i="5"/>
  <c r="AE825" i="5"/>
  <c r="AF825" i="5"/>
  <c r="AG825" i="5"/>
  <c r="AH825" i="5"/>
  <c r="AI825" i="5"/>
  <c r="AJ825" i="5"/>
  <c r="AK825" i="5"/>
  <c r="AL825" i="5"/>
  <c r="AM825" i="5"/>
  <c r="AN825" i="5"/>
  <c r="AB832" i="5"/>
  <c r="AC832" i="5"/>
  <c r="AD832" i="5"/>
  <c r="AE832" i="5"/>
  <c r="AF832" i="5"/>
  <c r="AG832" i="5"/>
  <c r="AH832" i="5"/>
  <c r="AI832" i="5"/>
  <c r="AJ832" i="5"/>
  <c r="AK832" i="5"/>
  <c r="AL832" i="5"/>
  <c r="AM832" i="5"/>
  <c r="AN832" i="5"/>
  <c r="AB833" i="5"/>
  <c r="AC833" i="5"/>
  <c r="AD833" i="5"/>
  <c r="AE833" i="5"/>
  <c r="AF833" i="5"/>
  <c r="AG833" i="5"/>
  <c r="AH833" i="5"/>
  <c r="AI833" i="5"/>
  <c r="AJ833" i="5"/>
  <c r="AK833" i="5"/>
  <c r="AL833" i="5"/>
  <c r="AM833" i="5"/>
  <c r="AN833" i="5"/>
  <c r="AB834" i="5"/>
  <c r="AC834" i="5"/>
  <c r="AD834" i="5"/>
  <c r="AE834" i="5"/>
  <c r="AF834" i="5"/>
  <c r="AG834" i="5"/>
  <c r="AH834" i="5"/>
  <c r="AI834" i="5"/>
  <c r="AJ834" i="5"/>
  <c r="AK834" i="5"/>
  <c r="AL834" i="5"/>
  <c r="AM834" i="5"/>
  <c r="AN834" i="5"/>
  <c r="AB835" i="5"/>
  <c r="AC835" i="5"/>
  <c r="AD835" i="5"/>
  <c r="AE835" i="5"/>
  <c r="AF835" i="5"/>
  <c r="AG835" i="5"/>
  <c r="AH835" i="5"/>
  <c r="AH836" i="5" s="1"/>
  <c r="AH837" i="5" s="1"/>
  <c r="AI835" i="5"/>
  <c r="AJ835" i="5"/>
  <c r="AK835" i="5"/>
  <c r="AL835" i="5"/>
  <c r="AM835" i="5"/>
  <c r="AN835" i="5"/>
  <c r="AB842" i="5"/>
  <c r="AC842" i="5"/>
  <c r="AD842" i="5"/>
  <c r="AE842" i="5"/>
  <c r="AF842" i="5"/>
  <c r="AG842" i="5"/>
  <c r="AH842" i="5"/>
  <c r="AI842" i="5"/>
  <c r="AJ842" i="5"/>
  <c r="AK842" i="5"/>
  <c r="AL842" i="5"/>
  <c r="AM842" i="5"/>
  <c r="AM846" i="5" s="1"/>
  <c r="AM847" i="5" s="1"/>
  <c r="AN842" i="5"/>
  <c r="AB843" i="5"/>
  <c r="AC843" i="5"/>
  <c r="AD843" i="5"/>
  <c r="AE843" i="5"/>
  <c r="AF843" i="5"/>
  <c r="AG843" i="5"/>
  <c r="AG846" i="5" s="1"/>
  <c r="AG847" i="5" s="1"/>
  <c r="AH843" i="5"/>
  <c r="AI843" i="5"/>
  <c r="AJ843" i="5"/>
  <c r="AK843" i="5"/>
  <c r="AL843" i="5"/>
  <c r="AM843" i="5"/>
  <c r="AN843" i="5"/>
  <c r="AB844" i="5"/>
  <c r="AB846" i="5" s="1"/>
  <c r="AC844" i="5"/>
  <c r="AD844" i="5"/>
  <c r="AE844" i="5"/>
  <c r="AF844" i="5"/>
  <c r="AG844" i="5"/>
  <c r="AH844" i="5"/>
  <c r="AI844" i="5"/>
  <c r="AJ844" i="5"/>
  <c r="AJ846" i="5" s="1"/>
  <c r="AK844" i="5"/>
  <c r="AL844" i="5"/>
  <c r="AM844" i="5"/>
  <c r="AN844" i="5"/>
  <c r="AB845" i="5"/>
  <c r="AC845" i="5"/>
  <c r="AD845" i="5"/>
  <c r="AE845" i="5"/>
  <c r="AF845" i="5"/>
  <c r="AG845" i="5"/>
  <c r="AH845" i="5"/>
  <c r="AI845" i="5"/>
  <c r="AJ845" i="5"/>
  <c r="AK845" i="5"/>
  <c r="AL845" i="5"/>
  <c r="AM845" i="5"/>
  <c r="AN845" i="5"/>
  <c r="AB852" i="5"/>
  <c r="AC852" i="5"/>
  <c r="AD852" i="5"/>
  <c r="AE852" i="5"/>
  <c r="AF852" i="5"/>
  <c r="AG852" i="5"/>
  <c r="AH852" i="5"/>
  <c r="AI852" i="5"/>
  <c r="AJ852" i="5"/>
  <c r="AK852" i="5"/>
  <c r="AL852" i="5"/>
  <c r="AM852" i="5"/>
  <c r="AN852" i="5"/>
  <c r="AB853" i="5"/>
  <c r="AC853" i="5"/>
  <c r="AD853" i="5"/>
  <c r="AE853" i="5"/>
  <c r="AF853" i="5"/>
  <c r="AG853" i="5"/>
  <c r="AH853" i="5"/>
  <c r="AI853" i="5"/>
  <c r="AJ853" i="5"/>
  <c r="AK853" i="5"/>
  <c r="AL853" i="5"/>
  <c r="AM853" i="5"/>
  <c r="AN853" i="5"/>
  <c r="AB854" i="5"/>
  <c r="AC854" i="5"/>
  <c r="AD854" i="5"/>
  <c r="AE854" i="5"/>
  <c r="AF854" i="5"/>
  <c r="AG854" i="5"/>
  <c r="AH854" i="5"/>
  <c r="AI854" i="5"/>
  <c r="AJ854" i="5"/>
  <c r="AK854" i="5"/>
  <c r="AL854" i="5"/>
  <c r="AM854" i="5"/>
  <c r="AN854" i="5"/>
  <c r="AB855" i="5"/>
  <c r="AC855" i="5"/>
  <c r="AD855" i="5"/>
  <c r="AE855" i="5"/>
  <c r="AF855" i="5"/>
  <c r="AG855" i="5"/>
  <c r="AH855" i="5"/>
  <c r="AI855" i="5"/>
  <c r="AJ855" i="5"/>
  <c r="AK855" i="5"/>
  <c r="AL855" i="5"/>
  <c r="AM855" i="5"/>
  <c r="AN855" i="5"/>
  <c r="AB862" i="5"/>
  <c r="AC862" i="5"/>
  <c r="AD862" i="5"/>
  <c r="AD866" i="5" s="1"/>
  <c r="AD867" i="5" s="1"/>
  <c r="AE862" i="5"/>
  <c r="AF862" i="5"/>
  <c r="AG862" i="5"/>
  <c r="AH862" i="5"/>
  <c r="AI862" i="5"/>
  <c r="AJ862" i="5"/>
  <c r="AK862" i="5"/>
  <c r="AL862" i="5"/>
  <c r="AM862" i="5"/>
  <c r="AN862" i="5"/>
  <c r="AB863" i="5"/>
  <c r="AC863" i="5"/>
  <c r="AD863" i="5"/>
  <c r="AE863" i="5"/>
  <c r="AF863" i="5"/>
  <c r="AG863" i="5"/>
  <c r="AH863" i="5"/>
  <c r="AI863" i="5"/>
  <c r="AJ863" i="5"/>
  <c r="AK863" i="5"/>
  <c r="AL863" i="5"/>
  <c r="AM863" i="5"/>
  <c r="AM866" i="5" s="1"/>
  <c r="AM867" i="5" s="1"/>
  <c r="AN863" i="5"/>
  <c r="AB864" i="5"/>
  <c r="AC864" i="5"/>
  <c r="AD864" i="5"/>
  <c r="AE864" i="5"/>
  <c r="AF864" i="5"/>
  <c r="AG864" i="5"/>
  <c r="AH864" i="5"/>
  <c r="AH866" i="5" s="1"/>
  <c r="AH867" i="5" s="1"/>
  <c r="AI864" i="5"/>
  <c r="AJ864" i="5"/>
  <c r="AK864" i="5"/>
  <c r="AL864" i="5"/>
  <c r="AM864" i="5"/>
  <c r="AN864" i="5"/>
  <c r="AB865" i="5"/>
  <c r="AC865" i="5"/>
  <c r="AC866" i="5" s="1"/>
  <c r="AC867" i="5" s="1"/>
  <c r="AD865" i="5"/>
  <c r="AE865" i="5"/>
  <c r="AF865" i="5"/>
  <c r="AG865" i="5"/>
  <c r="AH865" i="5"/>
  <c r="AI865" i="5"/>
  <c r="AJ865" i="5"/>
  <c r="AK865" i="5"/>
  <c r="AK866" i="5" s="1"/>
  <c r="AK867" i="5" s="1"/>
  <c r="AL865" i="5"/>
  <c r="AM865" i="5"/>
  <c r="AN865" i="5"/>
  <c r="AB872" i="5"/>
  <c r="AC872" i="5"/>
  <c r="AD872" i="5"/>
  <c r="AE872" i="5"/>
  <c r="AF872" i="5"/>
  <c r="AG872" i="5"/>
  <c r="AG876" i="5" s="1"/>
  <c r="AG877" i="5" s="1"/>
  <c r="AH872" i="5"/>
  <c r="AI872" i="5"/>
  <c r="AJ872" i="5"/>
  <c r="AK872" i="5"/>
  <c r="AL872" i="5"/>
  <c r="AM872" i="5"/>
  <c r="AN872" i="5"/>
  <c r="AB873" i="5"/>
  <c r="AB876" i="5" s="1"/>
  <c r="AB877" i="5" s="1"/>
  <c r="AC873" i="5"/>
  <c r="AD873" i="5"/>
  <c r="AE873" i="5"/>
  <c r="AF873" i="5"/>
  <c r="AG873" i="5"/>
  <c r="AH873" i="5"/>
  <c r="AI873" i="5"/>
  <c r="AJ873" i="5"/>
  <c r="AJ876" i="5" s="1"/>
  <c r="AJ877" i="5" s="1"/>
  <c r="AK873" i="5"/>
  <c r="AL873" i="5"/>
  <c r="AM873" i="5"/>
  <c r="AN873" i="5"/>
  <c r="AB874" i="5"/>
  <c r="AC874" i="5"/>
  <c r="AD874" i="5"/>
  <c r="AE874" i="5"/>
  <c r="AF874" i="5"/>
  <c r="AG874" i="5"/>
  <c r="AH874" i="5"/>
  <c r="AI874" i="5"/>
  <c r="AI876" i="5" s="1"/>
  <c r="AI877" i="5" s="1"/>
  <c r="AJ874" i="5"/>
  <c r="AK874" i="5"/>
  <c r="AL874" i="5"/>
  <c r="AM874" i="5"/>
  <c r="AN874" i="5"/>
  <c r="AB875" i="5"/>
  <c r="AC875" i="5"/>
  <c r="AD875" i="5"/>
  <c r="AD876" i="5" s="1"/>
  <c r="AD877" i="5" s="1"/>
  <c r="AE875" i="5"/>
  <c r="AF875" i="5"/>
  <c r="AG875" i="5"/>
  <c r="AH875" i="5"/>
  <c r="AI875" i="5"/>
  <c r="AJ875" i="5"/>
  <c r="AK875" i="5"/>
  <c r="AL875" i="5"/>
  <c r="AM875" i="5"/>
  <c r="AN875" i="5"/>
  <c r="AL876" i="5"/>
  <c r="AL877" i="5" s="1"/>
  <c r="AB882" i="5"/>
  <c r="AC882" i="5"/>
  <c r="AD882" i="5"/>
  <c r="AE882" i="5"/>
  <c r="AF882" i="5"/>
  <c r="AG882" i="5"/>
  <c r="AH882" i="5"/>
  <c r="AI882" i="5"/>
  <c r="AJ882" i="5"/>
  <c r="AK882" i="5"/>
  <c r="AL882" i="5"/>
  <c r="AM882" i="5"/>
  <c r="AN882" i="5"/>
  <c r="AB883" i="5"/>
  <c r="AC883" i="5"/>
  <c r="AD883" i="5"/>
  <c r="AE883" i="5"/>
  <c r="AF883" i="5"/>
  <c r="AG883" i="5"/>
  <c r="AH883" i="5"/>
  <c r="AI883" i="5"/>
  <c r="AJ883" i="5"/>
  <c r="AK883" i="5"/>
  <c r="AL883" i="5"/>
  <c r="AM883" i="5"/>
  <c r="AN883" i="5"/>
  <c r="AB884" i="5"/>
  <c r="AC884" i="5"/>
  <c r="AD884" i="5"/>
  <c r="AE884" i="5"/>
  <c r="AF884" i="5"/>
  <c r="AG884" i="5"/>
  <c r="AH884" i="5"/>
  <c r="AI884" i="5"/>
  <c r="AJ884" i="5"/>
  <c r="AK884" i="5"/>
  <c r="AL884" i="5"/>
  <c r="AM884" i="5"/>
  <c r="AN884" i="5"/>
  <c r="AN886" i="5" s="1"/>
  <c r="AB885" i="5"/>
  <c r="AC885" i="5"/>
  <c r="AD885" i="5"/>
  <c r="AE885" i="5"/>
  <c r="AF885" i="5"/>
  <c r="AG885" i="5"/>
  <c r="AH885" i="5"/>
  <c r="AI885" i="5"/>
  <c r="AJ885" i="5"/>
  <c r="AK885" i="5"/>
  <c r="AL885" i="5"/>
  <c r="AM885" i="5"/>
  <c r="AN885" i="5"/>
  <c r="AB892" i="5"/>
  <c r="AC892" i="5"/>
  <c r="AD892" i="5"/>
  <c r="AE892" i="5"/>
  <c r="AF892" i="5"/>
  <c r="AG892" i="5"/>
  <c r="AH892" i="5"/>
  <c r="AI892" i="5"/>
  <c r="AJ892" i="5"/>
  <c r="AK892" i="5"/>
  <c r="AL892" i="5"/>
  <c r="AM892" i="5"/>
  <c r="AN892" i="5"/>
  <c r="AB893" i="5"/>
  <c r="AC893" i="5"/>
  <c r="AD893" i="5"/>
  <c r="AE893" i="5"/>
  <c r="AF893" i="5"/>
  <c r="AF896" i="5" s="1"/>
  <c r="AF897" i="5" s="1"/>
  <c r="AG893" i="5"/>
  <c r="AH893" i="5"/>
  <c r="AI893" i="5"/>
  <c r="AJ893" i="5"/>
  <c r="AK893" i="5"/>
  <c r="AL893" i="5"/>
  <c r="AM893" i="5"/>
  <c r="AN893" i="5"/>
  <c r="AB894" i="5"/>
  <c r="AC894" i="5"/>
  <c r="AD894" i="5"/>
  <c r="AE894" i="5"/>
  <c r="AF894" i="5"/>
  <c r="AG894" i="5"/>
  <c r="AH894" i="5"/>
  <c r="AI894" i="5"/>
  <c r="AJ894" i="5"/>
  <c r="AK894" i="5"/>
  <c r="AL894" i="5"/>
  <c r="AM894" i="5"/>
  <c r="AN894" i="5"/>
  <c r="AN896" i="5" s="1"/>
  <c r="AN897" i="5" s="1"/>
  <c r="AB895" i="5"/>
  <c r="AC895" i="5"/>
  <c r="AD895" i="5"/>
  <c r="AE895" i="5"/>
  <c r="AF895" i="5"/>
  <c r="AG895" i="5"/>
  <c r="AH895" i="5"/>
  <c r="AI895" i="5"/>
  <c r="AJ895" i="5"/>
  <c r="AK895" i="5"/>
  <c r="AL895" i="5"/>
  <c r="AM895" i="5"/>
  <c r="AN895" i="5"/>
  <c r="AB902" i="5"/>
  <c r="AC902" i="5"/>
  <c r="AD902" i="5"/>
  <c r="AE902" i="5"/>
  <c r="AE906" i="5" s="1"/>
  <c r="AE907" i="5" s="1"/>
  <c r="AF902" i="5"/>
  <c r="AG902" i="5"/>
  <c r="AH902" i="5"/>
  <c r="AI902" i="5"/>
  <c r="AJ902" i="5"/>
  <c r="AK902" i="5"/>
  <c r="AL902" i="5"/>
  <c r="AM902" i="5"/>
  <c r="AM906" i="5" s="1"/>
  <c r="AM907" i="5" s="1"/>
  <c r="AN902" i="5"/>
  <c r="AB903" i="5"/>
  <c r="AB906" i="5" s="1"/>
  <c r="AB907" i="5" s="1"/>
  <c r="AC903" i="5"/>
  <c r="AD903" i="5"/>
  <c r="AE903" i="5"/>
  <c r="AF903" i="5"/>
  <c r="AG903" i="5"/>
  <c r="AH903" i="5"/>
  <c r="AI903" i="5"/>
  <c r="AJ903" i="5"/>
  <c r="AK903" i="5"/>
  <c r="AL903" i="5"/>
  <c r="AM903" i="5"/>
  <c r="AN903" i="5"/>
  <c r="AB904" i="5"/>
  <c r="AC904" i="5"/>
  <c r="AD904" i="5"/>
  <c r="AE904" i="5"/>
  <c r="AF904" i="5"/>
  <c r="AG904" i="5"/>
  <c r="AH904" i="5"/>
  <c r="AI904" i="5"/>
  <c r="AJ904" i="5"/>
  <c r="AK904" i="5"/>
  <c r="AL904" i="5"/>
  <c r="AM904" i="5"/>
  <c r="AN904" i="5"/>
  <c r="AB905" i="5"/>
  <c r="AC905" i="5"/>
  <c r="AD905" i="5"/>
  <c r="AE905" i="5"/>
  <c r="AF905" i="5"/>
  <c r="AG905" i="5"/>
  <c r="AH905" i="5"/>
  <c r="AI905" i="5"/>
  <c r="AJ905" i="5"/>
  <c r="AK905" i="5"/>
  <c r="AL905" i="5"/>
  <c r="AM905" i="5"/>
  <c r="AN905" i="5"/>
  <c r="AB912" i="5"/>
  <c r="AC912" i="5"/>
  <c r="AD912" i="5"/>
  <c r="AE912" i="5"/>
  <c r="AF912" i="5"/>
  <c r="AG912" i="5"/>
  <c r="AH912" i="5"/>
  <c r="AH916" i="5" s="1"/>
  <c r="AH917" i="5" s="1"/>
  <c r="AI912" i="5"/>
  <c r="AJ912" i="5"/>
  <c r="AK912" i="5"/>
  <c r="AL912" i="5"/>
  <c r="AM912" i="5"/>
  <c r="AN912" i="5"/>
  <c r="AB913" i="5"/>
  <c r="AC913" i="5"/>
  <c r="AD913" i="5"/>
  <c r="AE913" i="5"/>
  <c r="AF913" i="5"/>
  <c r="AG913" i="5"/>
  <c r="AH913" i="5"/>
  <c r="AI913" i="5"/>
  <c r="AJ913" i="5"/>
  <c r="AK913" i="5"/>
  <c r="AL913" i="5"/>
  <c r="AM913" i="5"/>
  <c r="AN913" i="5"/>
  <c r="AB914" i="5"/>
  <c r="AC914" i="5"/>
  <c r="AD914" i="5"/>
  <c r="AE914" i="5"/>
  <c r="AF914" i="5"/>
  <c r="AG914" i="5"/>
  <c r="AH914" i="5"/>
  <c r="AI914" i="5"/>
  <c r="AJ914" i="5"/>
  <c r="AK914" i="5"/>
  <c r="AL914" i="5"/>
  <c r="AM914" i="5"/>
  <c r="AM916" i="5" s="1"/>
  <c r="AM917" i="5" s="1"/>
  <c r="AN914" i="5"/>
  <c r="AB915" i="5"/>
  <c r="AC915" i="5"/>
  <c r="AD915" i="5"/>
  <c r="AE915" i="5"/>
  <c r="AF915" i="5"/>
  <c r="AG915" i="5"/>
  <c r="AH915" i="5"/>
  <c r="AI915" i="5"/>
  <c r="AJ915" i="5"/>
  <c r="AK915" i="5"/>
  <c r="AL915" i="5"/>
  <c r="AM915" i="5"/>
  <c r="AN915" i="5"/>
  <c r="AE916" i="5"/>
  <c r="AE917" i="5" s="1"/>
  <c r="AB922" i="5"/>
  <c r="AC922" i="5"/>
  <c r="AD922" i="5"/>
  <c r="AE922" i="5"/>
  <c r="AF922" i="5"/>
  <c r="AG922" i="5"/>
  <c r="AH922" i="5"/>
  <c r="AI922" i="5"/>
  <c r="AJ922" i="5"/>
  <c r="AK922" i="5"/>
  <c r="AL922" i="5"/>
  <c r="AM922" i="5"/>
  <c r="AN922" i="5"/>
  <c r="AB923" i="5"/>
  <c r="AC923" i="5"/>
  <c r="AC926" i="5" s="1"/>
  <c r="AC927" i="5" s="1"/>
  <c r="AD923" i="5"/>
  <c r="AD926" i="5" s="1"/>
  <c r="AD927" i="5" s="1"/>
  <c r="AE923" i="5"/>
  <c r="AE926" i="5" s="1"/>
  <c r="AE927" i="5" s="1"/>
  <c r="AF923" i="5"/>
  <c r="AG923" i="5"/>
  <c r="AH923" i="5"/>
  <c r="AI923" i="5"/>
  <c r="AJ923" i="5"/>
  <c r="AK923" i="5"/>
  <c r="AK926" i="5" s="1"/>
  <c r="AK927" i="5" s="1"/>
  <c r="AL923" i="5"/>
  <c r="AL926" i="5" s="1"/>
  <c r="AL927" i="5" s="1"/>
  <c r="AM923" i="5"/>
  <c r="AN923" i="5"/>
  <c r="AB924" i="5"/>
  <c r="AC924" i="5"/>
  <c r="AD924" i="5"/>
  <c r="AE924" i="5"/>
  <c r="AF924" i="5"/>
  <c r="AF926" i="5" s="1"/>
  <c r="AF927" i="5" s="1"/>
  <c r="AG924" i="5"/>
  <c r="AG926" i="5" s="1"/>
  <c r="AG927" i="5" s="1"/>
  <c r="AH924" i="5"/>
  <c r="AI924" i="5"/>
  <c r="AJ924" i="5"/>
  <c r="AK924" i="5"/>
  <c r="AL924" i="5"/>
  <c r="AM924" i="5"/>
  <c r="AN924" i="5"/>
  <c r="AN926" i="5" s="1"/>
  <c r="AN927" i="5" s="1"/>
  <c r="AB925" i="5"/>
  <c r="AC925" i="5"/>
  <c r="AD925" i="5"/>
  <c r="AE925" i="5"/>
  <c r="AF925" i="5"/>
  <c r="AG925" i="5"/>
  <c r="AH925" i="5"/>
  <c r="AI925" i="5"/>
  <c r="AJ925" i="5"/>
  <c r="AK925" i="5"/>
  <c r="AL925" i="5"/>
  <c r="AM925" i="5"/>
  <c r="AN925" i="5"/>
  <c r="AB932" i="5"/>
  <c r="AC932" i="5"/>
  <c r="AD932" i="5"/>
  <c r="AE932" i="5"/>
  <c r="AF932" i="5"/>
  <c r="AG932" i="5"/>
  <c r="AH932" i="5"/>
  <c r="AI932" i="5"/>
  <c r="AJ932" i="5"/>
  <c r="AK932" i="5"/>
  <c r="AL932" i="5"/>
  <c r="AM932" i="5"/>
  <c r="AN932" i="5"/>
  <c r="AB933" i="5"/>
  <c r="AC933" i="5"/>
  <c r="AD933" i="5"/>
  <c r="AE933" i="5"/>
  <c r="AF933" i="5"/>
  <c r="AG933" i="5"/>
  <c r="AG936" i="5" s="1"/>
  <c r="AG937" i="5" s="1"/>
  <c r="AH933" i="5"/>
  <c r="AI933" i="5"/>
  <c r="AJ933" i="5"/>
  <c r="AK933" i="5"/>
  <c r="AL933" i="5"/>
  <c r="AM933" i="5"/>
  <c r="AN933" i="5"/>
  <c r="AB934" i="5"/>
  <c r="AC934" i="5"/>
  <c r="AD934" i="5"/>
  <c r="AE934" i="5"/>
  <c r="AF934" i="5"/>
  <c r="AG934" i="5"/>
  <c r="AH934" i="5"/>
  <c r="AI934" i="5"/>
  <c r="AJ934" i="5"/>
  <c r="AK934" i="5"/>
  <c r="AL934" i="5"/>
  <c r="AM934" i="5"/>
  <c r="AN934" i="5"/>
  <c r="AB935" i="5"/>
  <c r="AC935" i="5"/>
  <c r="AD935" i="5"/>
  <c r="AE935" i="5"/>
  <c r="AF935" i="5"/>
  <c r="AG935" i="5"/>
  <c r="AH935" i="5"/>
  <c r="AI935" i="5"/>
  <c r="AJ935" i="5"/>
  <c r="AK935" i="5"/>
  <c r="AL935" i="5"/>
  <c r="AM935" i="5"/>
  <c r="AN935" i="5"/>
  <c r="AB942" i="5"/>
  <c r="AC942" i="5"/>
  <c r="AD942" i="5"/>
  <c r="AE942" i="5"/>
  <c r="AF942" i="5"/>
  <c r="AG942" i="5"/>
  <c r="AG946" i="5" s="1"/>
  <c r="AG947" i="5" s="1"/>
  <c r="AH942" i="5"/>
  <c r="AI942" i="5"/>
  <c r="AJ942" i="5"/>
  <c r="AK942" i="5"/>
  <c r="AL942" i="5"/>
  <c r="AM942" i="5"/>
  <c r="AN942" i="5"/>
  <c r="AB943" i="5"/>
  <c r="AC943" i="5"/>
  <c r="AD943" i="5"/>
  <c r="AE943" i="5"/>
  <c r="AF943" i="5"/>
  <c r="AG943" i="5"/>
  <c r="AH943" i="5"/>
  <c r="AI943" i="5"/>
  <c r="AI946" i="5" s="1"/>
  <c r="AI947" i="5" s="1"/>
  <c r="AJ943" i="5"/>
  <c r="AK943" i="5"/>
  <c r="AL943" i="5"/>
  <c r="AM943" i="5"/>
  <c r="AN943" i="5"/>
  <c r="AB944" i="5"/>
  <c r="AC944" i="5"/>
  <c r="AD944" i="5"/>
  <c r="AE944" i="5"/>
  <c r="AF944" i="5"/>
  <c r="AG944" i="5"/>
  <c r="AH944" i="5"/>
  <c r="AI944" i="5"/>
  <c r="AJ944" i="5"/>
  <c r="AK944" i="5"/>
  <c r="AL944" i="5"/>
  <c r="AL946" i="5" s="1"/>
  <c r="AL947" i="5" s="1"/>
  <c r="AM944" i="5"/>
  <c r="AN944" i="5"/>
  <c r="AB945" i="5"/>
  <c r="AC945" i="5"/>
  <c r="AD945" i="5"/>
  <c r="AE945" i="5"/>
  <c r="AF945" i="5"/>
  <c r="AF946" i="5" s="1"/>
  <c r="AF947" i="5" s="1"/>
  <c r="AG945" i="5"/>
  <c r="AH945" i="5"/>
  <c r="AI945" i="5"/>
  <c r="AJ945" i="5"/>
  <c r="AK945" i="5"/>
  <c r="AL945" i="5"/>
  <c r="AM945" i="5"/>
  <c r="AN945" i="5"/>
  <c r="AD946" i="5"/>
  <c r="AD947" i="5" s="1"/>
  <c r="AB952" i="5"/>
  <c r="AC952" i="5"/>
  <c r="AD952" i="5"/>
  <c r="AE952" i="5"/>
  <c r="AF952" i="5"/>
  <c r="AG952" i="5"/>
  <c r="AH952" i="5"/>
  <c r="AI952" i="5"/>
  <c r="AJ952" i="5"/>
  <c r="AK952" i="5"/>
  <c r="AL952" i="5"/>
  <c r="AM952" i="5"/>
  <c r="AN952" i="5"/>
  <c r="AB953" i="5"/>
  <c r="AC953" i="5"/>
  <c r="AD953" i="5"/>
  <c r="AE953" i="5"/>
  <c r="AF953" i="5"/>
  <c r="AG953" i="5"/>
  <c r="AH953" i="5"/>
  <c r="AI953" i="5"/>
  <c r="AJ953" i="5"/>
  <c r="AK953" i="5"/>
  <c r="AL953" i="5"/>
  <c r="AM953" i="5"/>
  <c r="AN953" i="5"/>
  <c r="AN956" i="5" s="1"/>
  <c r="AN957" i="5" s="1"/>
  <c r="AB954" i="5"/>
  <c r="AC954" i="5"/>
  <c r="AD954" i="5"/>
  <c r="AE954" i="5"/>
  <c r="AF954" i="5"/>
  <c r="AG954" i="5"/>
  <c r="AH954" i="5"/>
  <c r="AI954" i="5"/>
  <c r="AJ954" i="5"/>
  <c r="AK954" i="5"/>
  <c r="AL954" i="5"/>
  <c r="AM954" i="5"/>
  <c r="AN954" i="5"/>
  <c r="AB955" i="5"/>
  <c r="AC955" i="5"/>
  <c r="AD955" i="5"/>
  <c r="AE955" i="5"/>
  <c r="AF955" i="5"/>
  <c r="AG955" i="5"/>
  <c r="AH955" i="5"/>
  <c r="AH956" i="5" s="1"/>
  <c r="AH957" i="5" s="1"/>
  <c r="AI955" i="5"/>
  <c r="AJ955" i="5"/>
  <c r="AK955" i="5"/>
  <c r="AL955" i="5"/>
  <c r="AM955" i="5"/>
  <c r="AN955" i="5"/>
  <c r="AB962" i="5"/>
  <c r="AC962" i="5"/>
  <c r="AC966" i="5" s="1"/>
  <c r="AC967" i="5" s="1"/>
  <c r="AD962" i="5"/>
  <c r="AE962" i="5"/>
  <c r="AF962" i="5"/>
  <c r="AG962" i="5"/>
  <c r="AH962" i="5"/>
  <c r="AI962" i="5"/>
  <c r="AJ962" i="5"/>
  <c r="AK962" i="5"/>
  <c r="AK966" i="5" s="1"/>
  <c r="AK967" i="5" s="1"/>
  <c r="AL962" i="5"/>
  <c r="AM962" i="5"/>
  <c r="AN962" i="5"/>
  <c r="AB963" i="5"/>
  <c r="AC963" i="5"/>
  <c r="AD963" i="5"/>
  <c r="AE963" i="5"/>
  <c r="AF963" i="5"/>
  <c r="AG963" i="5"/>
  <c r="AH963" i="5"/>
  <c r="AI963" i="5"/>
  <c r="AJ963" i="5"/>
  <c r="AK963" i="5"/>
  <c r="AL963" i="5"/>
  <c r="AM963" i="5"/>
  <c r="AN963" i="5"/>
  <c r="AB964" i="5"/>
  <c r="AC964" i="5"/>
  <c r="AD964" i="5"/>
  <c r="AE964" i="5"/>
  <c r="AF964" i="5"/>
  <c r="AG964" i="5"/>
  <c r="AH964" i="5"/>
  <c r="AH966" i="5" s="1"/>
  <c r="AH967" i="5" s="1"/>
  <c r="AI964" i="5"/>
  <c r="AJ964" i="5"/>
  <c r="AK964" i="5"/>
  <c r="AL964" i="5"/>
  <c r="AM964" i="5"/>
  <c r="AN964" i="5"/>
  <c r="AB965" i="5"/>
  <c r="AC965" i="5"/>
  <c r="AD965" i="5"/>
  <c r="AE965" i="5"/>
  <c r="AF965" i="5"/>
  <c r="AG965" i="5"/>
  <c r="AH965" i="5"/>
  <c r="AI965" i="5"/>
  <c r="AJ965" i="5"/>
  <c r="AK965" i="5"/>
  <c r="AL965" i="5"/>
  <c r="AM965" i="5"/>
  <c r="AN965" i="5"/>
  <c r="AB972" i="5"/>
  <c r="AC972" i="5"/>
  <c r="AD972" i="5"/>
  <c r="AE972" i="5"/>
  <c r="AF972" i="5"/>
  <c r="AF976" i="5" s="1"/>
  <c r="AF977" i="5" s="1"/>
  <c r="AG972" i="5"/>
  <c r="AH972" i="5"/>
  <c r="AI972" i="5"/>
  <c r="AJ972" i="5"/>
  <c r="AK972" i="5"/>
  <c r="AL972" i="5"/>
  <c r="AM972" i="5"/>
  <c r="AN972" i="5"/>
  <c r="AB973" i="5"/>
  <c r="AC973" i="5"/>
  <c r="AD973" i="5"/>
  <c r="AE973" i="5"/>
  <c r="AF973" i="5"/>
  <c r="AG973" i="5"/>
  <c r="AH973" i="5"/>
  <c r="AI973" i="5"/>
  <c r="AJ973" i="5"/>
  <c r="AK973" i="5"/>
  <c r="AL973" i="5"/>
  <c r="AM973" i="5"/>
  <c r="AN973" i="5"/>
  <c r="AB974" i="5"/>
  <c r="AC974" i="5"/>
  <c r="AD974" i="5"/>
  <c r="AE974" i="5"/>
  <c r="AF974" i="5"/>
  <c r="AG974" i="5"/>
  <c r="AH974" i="5"/>
  <c r="AI974" i="5"/>
  <c r="AJ974" i="5"/>
  <c r="AK974" i="5"/>
  <c r="AL974" i="5"/>
  <c r="AM974" i="5"/>
  <c r="AN974" i="5"/>
  <c r="AB975" i="5"/>
  <c r="AC975" i="5"/>
  <c r="AD975" i="5"/>
  <c r="AE975" i="5"/>
  <c r="AE976" i="5" s="1"/>
  <c r="AE977" i="5" s="1"/>
  <c r="AF975" i="5"/>
  <c r="AG975" i="5"/>
  <c r="AH975" i="5"/>
  <c r="AI975" i="5"/>
  <c r="AJ975" i="5"/>
  <c r="AK975" i="5"/>
  <c r="AL975" i="5"/>
  <c r="AM975" i="5"/>
  <c r="AN975" i="5"/>
  <c r="AB982" i="5"/>
  <c r="AC982" i="5"/>
  <c r="AD982" i="5"/>
  <c r="AE982" i="5"/>
  <c r="AF982" i="5"/>
  <c r="AG982" i="5"/>
  <c r="AH982" i="5"/>
  <c r="AH986" i="5" s="1"/>
  <c r="AH987" i="5" s="1"/>
  <c r="AI982" i="5"/>
  <c r="AJ982" i="5"/>
  <c r="AJ986" i="5" s="1"/>
  <c r="AJ987" i="5" s="1"/>
  <c r="AK982" i="5"/>
  <c r="AL982" i="5"/>
  <c r="AM982" i="5"/>
  <c r="AN982" i="5"/>
  <c r="AB983" i="5"/>
  <c r="AC983" i="5"/>
  <c r="AD983" i="5"/>
  <c r="AE983" i="5"/>
  <c r="AF983" i="5"/>
  <c r="AG983" i="5"/>
  <c r="AH983" i="5"/>
  <c r="AI983" i="5"/>
  <c r="AJ983" i="5"/>
  <c r="AK983" i="5"/>
  <c r="AL983" i="5"/>
  <c r="AM983" i="5"/>
  <c r="AM986" i="5" s="1"/>
  <c r="AM987" i="5" s="1"/>
  <c r="AN983" i="5"/>
  <c r="AB984" i="5"/>
  <c r="AC984" i="5"/>
  <c r="AD984" i="5"/>
  <c r="AE984" i="5"/>
  <c r="AF984" i="5"/>
  <c r="AG984" i="5"/>
  <c r="AH984" i="5"/>
  <c r="AI984" i="5"/>
  <c r="AJ984" i="5"/>
  <c r="AK984" i="5"/>
  <c r="AL984" i="5"/>
  <c r="AM984" i="5"/>
  <c r="AN984" i="5"/>
  <c r="AB985" i="5"/>
  <c r="AC985" i="5"/>
  <c r="AD985" i="5"/>
  <c r="AE985" i="5"/>
  <c r="AF985" i="5"/>
  <c r="AG985" i="5"/>
  <c r="AH985" i="5"/>
  <c r="AI985" i="5"/>
  <c r="AJ985" i="5"/>
  <c r="AK985" i="5"/>
  <c r="AL985" i="5"/>
  <c r="AM985" i="5"/>
  <c r="AN985" i="5"/>
  <c r="AF986" i="5"/>
  <c r="AF987" i="5" s="1"/>
  <c r="AN986" i="5"/>
  <c r="AN987" i="5" s="1"/>
  <c r="AB992" i="5"/>
  <c r="AC992" i="5"/>
  <c r="AD992" i="5"/>
  <c r="AE992" i="5"/>
  <c r="AF992" i="5"/>
  <c r="AG992" i="5"/>
  <c r="AH992" i="5"/>
  <c r="AH996" i="5" s="1"/>
  <c r="AH997" i="5" s="1"/>
  <c r="AI992" i="5"/>
  <c r="AJ992" i="5"/>
  <c r="AK992" i="5"/>
  <c r="AL992" i="5"/>
  <c r="AM992" i="5"/>
  <c r="AN992" i="5"/>
  <c r="AB993" i="5"/>
  <c r="AC993" i="5"/>
  <c r="AC996" i="5" s="1"/>
  <c r="AC997" i="5" s="1"/>
  <c r="AD993" i="5"/>
  <c r="AE993" i="5"/>
  <c r="AE996" i="5" s="1"/>
  <c r="AE997" i="5" s="1"/>
  <c r="AF993" i="5"/>
  <c r="AG993" i="5"/>
  <c r="AH993" i="5"/>
  <c r="AI993" i="5"/>
  <c r="AJ993" i="5"/>
  <c r="AK993" i="5"/>
  <c r="AK996" i="5" s="1"/>
  <c r="AK997" i="5" s="1"/>
  <c r="AL993" i="5"/>
  <c r="AM993" i="5"/>
  <c r="AM996" i="5" s="1"/>
  <c r="AM997" i="5" s="1"/>
  <c r="AN993" i="5"/>
  <c r="AB994" i="5"/>
  <c r="AC994" i="5"/>
  <c r="AD994" i="5"/>
  <c r="AE994" i="5"/>
  <c r="AF994" i="5"/>
  <c r="AG994" i="5"/>
  <c r="AH994" i="5"/>
  <c r="AI994" i="5"/>
  <c r="AJ994" i="5"/>
  <c r="AK994" i="5"/>
  <c r="AL994" i="5"/>
  <c r="AM994" i="5"/>
  <c r="AN994" i="5"/>
  <c r="AB995" i="5"/>
  <c r="AC995" i="5"/>
  <c r="AD995" i="5"/>
  <c r="AE995" i="5"/>
  <c r="AF995" i="5"/>
  <c r="AG995" i="5"/>
  <c r="AH995" i="5"/>
  <c r="AI995" i="5"/>
  <c r="AJ995" i="5"/>
  <c r="AK995" i="5"/>
  <c r="AL995" i="5"/>
  <c r="AM995" i="5"/>
  <c r="AN995" i="5"/>
  <c r="AB996" i="5"/>
  <c r="AB997" i="5" s="1"/>
  <c r="AJ996" i="5"/>
  <c r="AJ997" i="5" s="1"/>
  <c r="AB1002" i="5"/>
  <c r="AC1002" i="5"/>
  <c r="AD1002" i="5"/>
  <c r="AE1002" i="5"/>
  <c r="AF1002" i="5"/>
  <c r="AG1002" i="5"/>
  <c r="AH1002" i="5"/>
  <c r="AI1002" i="5"/>
  <c r="AJ1002" i="5"/>
  <c r="AK1002" i="5"/>
  <c r="AL1002" i="5"/>
  <c r="AM1002" i="5"/>
  <c r="AN1002" i="5"/>
  <c r="AB1003" i="5"/>
  <c r="AC1003" i="5"/>
  <c r="AD1003" i="5"/>
  <c r="AE1003" i="5"/>
  <c r="AF1003" i="5"/>
  <c r="AG1003" i="5"/>
  <c r="AH1003" i="5"/>
  <c r="AI1003" i="5"/>
  <c r="AJ1003" i="5"/>
  <c r="AJ1006" i="5" s="1"/>
  <c r="AK1003" i="5"/>
  <c r="AL1003" i="5"/>
  <c r="AM1003" i="5"/>
  <c r="AN1003" i="5"/>
  <c r="AB1004" i="5"/>
  <c r="AC1004" i="5"/>
  <c r="AD1004" i="5"/>
  <c r="AE1004" i="5"/>
  <c r="AF1004" i="5"/>
  <c r="AG1004" i="5"/>
  <c r="AH1004" i="5"/>
  <c r="AI1004" i="5"/>
  <c r="AJ1004" i="5"/>
  <c r="AK1004" i="5"/>
  <c r="AL1004" i="5"/>
  <c r="AM1004" i="5"/>
  <c r="AN1004" i="5"/>
  <c r="AB1005" i="5"/>
  <c r="AC1005" i="5"/>
  <c r="AD1005" i="5"/>
  <c r="AD1006" i="5" s="1"/>
  <c r="AD1007" i="5" s="1"/>
  <c r="AE1005" i="5"/>
  <c r="AF1005" i="5"/>
  <c r="AG1005" i="5"/>
  <c r="AH1005" i="5"/>
  <c r="AI1005" i="5"/>
  <c r="AJ1005" i="5"/>
  <c r="AK1005" i="5"/>
  <c r="AL1005" i="5"/>
  <c r="AM1005" i="5"/>
  <c r="AN1005" i="5"/>
  <c r="AG1006" i="5"/>
  <c r="AG1007" i="5" s="1"/>
  <c r="AL1006" i="5"/>
  <c r="AL1007" i="5" s="1"/>
  <c r="AB1012" i="5"/>
  <c r="AC1012" i="5"/>
  <c r="AD1012" i="5"/>
  <c r="AE1012" i="5"/>
  <c r="AF1012" i="5"/>
  <c r="AG1012" i="5"/>
  <c r="AH1012" i="5"/>
  <c r="AI1012" i="5"/>
  <c r="AJ1012" i="5"/>
  <c r="AK1012" i="5"/>
  <c r="AL1012" i="5"/>
  <c r="AM1012" i="5"/>
  <c r="AN1012" i="5"/>
  <c r="AB1013" i="5"/>
  <c r="AC1013" i="5"/>
  <c r="AD1013" i="5"/>
  <c r="AE1013" i="5"/>
  <c r="AE1016" i="5" s="1"/>
  <c r="AE1017" i="5" s="1"/>
  <c r="AF1013" i="5"/>
  <c r="AG1013" i="5"/>
  <c r="AH1013" i="5"/>
  <c r="AI1013" i="5"/>
  <c r="AI1016" i="5" s="1"/>
  <c r="AI1017" i="5" s="1"/>
  <c r="AJ1013" i="5"/>
  <c r="AK1013" i="5"/>
  <c r="AL1013" i="5"/>
  <c r="AM1013" i="5"/>
  <c r="AM1016" i="5" s="1"/>
  <c r="AM1017" i="5" s="1"/>
  <c r="AN1013" i="5"/>
  <c r="AB1014" i="5"/>
  <c r="AC1014" i="5"/>
  <c r="AD1014" i="5"/>
  <c r="AE1014" i="5"/>
  <c r="AF1014" i="5"/>
  <c r="AF1016" i="5" s="1"/>
  <c r="AF1017" i="5" s="1"/>
  <c r="AG1014" i="5"/>
  <c r="AH1014" i="5"/>
  <c r="AI1014" i="5"/>
  <c r="AJ1014" i="5"/>
  <c r="AK1014" i="5"/>
  <c r="AL1014" i="5"/>
  <c r="AM1014" i="5"/>
  <c r="AN1014" i="5"/>
  <c r="AB1015" i="5"/>
  <c r="AC1015" i="5"/>
  <c r="AD1015" i="5"/>
  <c r="AE1015" i="5"/>
  <c r="AF1015" i="5"/>
  <c r="AG1015" i="5"/>
  <c r="AH1015" i="5"/>
  <c r="AI1015" i="5"/>
  <c r="AJ1015" i="5"/>
  <c r="AK1015" i="5"/>
  <c r="AL1015" i="5"/>
  <c r="AM1015" i="5"/>
  <c r="AN1015" i="5"/>
  <c r="AN1016" i="5"/>
  <c r="AN1017" i="5" s="1"/>
  <c r="AB1022" i="5"/>
  <c r="AC1022" i="5"/>
  <c r="AD1022" i="5"/>
  <c r="AE1022" i="5"/>
  <c r="AF1022" i="5"/>
  <c r="AG1022" i="5"/>
  <c r="AH1022" i="5"/>
  <c r="AI1022" i="5"/>
  <c r="AJ1022" i="5"/>
  <c r="AK1022" i="5"/>
  <c r="AL1022" i="5"/>
  <c r="AM1022" i="5"/>
  <c r="AN1022" i="5"/>
  <c r="AB1023" i="5"/>
  <c r="AC1023" i="5"/>
  <c r="AC1026" i="5" s="1"/>
  <c r="AD1023" i="5"/>
  <c r="AE1023" i="5"/>
  <c r="AF1023" i="5"/>
  <c r="AG1023" i="5"/>
  <c r="AH1023" i="5"/>
  <c r="AI1023" i="5"/>
  <c r="AJ1023" i="5"/>
  <c r="AK1023" i="5"/>
  <c r="AK1026" i="5" s="1"/>
  <c r="AK1027" i="5" s="1"/>
  <c r="AL1023" i="5"/>
  <c r="AM1023" i="5"/>
  <c r="AN1023" i="5"/>
  <c r="AB1024" i="5"/>
  <c r="AC1024" i="5"/>
  <c r="AD1024" i="5"/>
  <c r="AE1024" i="5"/>
  <c r="AF1024" i="5"/>
  <c r="AG1024" i="5"/>
  <c r="AH1024" i="5"/>
  <c r="AI1024" i="5"/>
  <c r="AJ1024" i="5"/>
  <c r="AK1024" i="5"/>
  <c r="AL1024" i="5"/>
  <c r="AM1024" i="5"/>
  <c r="AN1024" i="5"/>
  <c r="AB1025" i="5"/>
  <c r="AC1025" i="5"/>
  <c r="AD1025" i="5"/>
  <c r="AE1025" i="5"/>
  <c r="AF1025" i="5"/>
  <c r="AG1025" i="5"/>
  <c r="AH1025" i="5"/>
  <c r="AI1025" i="5"/>
  <c r="AJ1025" i="5"/>
  <c r="AK1025" i="5"/>
  <c r="AL1025" i="5"/>
  <c r="AM1025" i="5"/>
  <c r="AN1025" i="5"/>
  <c r="AH1026" i="5"/>
  <c r="AC1027" i="5"/>
  <c r="AB1032" i="5"/>
  <c r="AC1032" i="5"/>
  <c r="AD1032" i="5"/>
  <c r="AE1032" i="5"/>
  <c r="AF1032" i="5"/>
  <c r="AG1032" i="5"/>
  <c r="AH1032" i="5"/>
  <c r="AI1032" i="5"/>
  <c r="AJ1032" i="5"/>
  <c r="AK1032" i="5"/>
  <c r="AL1032" i="5"/>
  <c r="AM1032" i="5"/>
  <c r="AN1032" i="5"/>
  <c r="AB1033" i="5"/>
  <c r="AC1033" i="5"/>
  <c r="AD1033" i="5"/>
  <c r="AE1033" i="5"/>
  <c r="AF1033" i="5"/>
  <c r="AG1033" i="5"/>
  <c r="AH1033" i="5"/>
  <c r="AI1033" i="5"/>
  <c r="AJ1033" i="5"/>
  <c r="AK1033" i="5"/>
  <c r="AL1033" i="5"/>
  <c r="AM1033" i="5"/>
  <c r="AN1033" i="5"/>
  <c r="AB1034" i="5"/>
  <c r="AC1034" i="5"/>
  <c r="AD1034" i="5"/>
  <c r="AE1034" i="5"/>
  <c r="AF1034" i="5"/>
  <c r="AG1034" i="5"/>
  <c r="AH1034" i="5"/>
  <c r="AI1034" i="5"/>
  <c r="AJ1034" i="5"/>
  <c r="AK1034" i="5"/>
  <c r="AL1034" i="5"/>
  <c r="AM1034" i="5"/>
  <c r="AN1034" i="5"/>
  <c r="AB1035" i="5"/>
  <c r="AC1035" i="5"/>
  <c r="AD1035" i="5"/>
  <c r="AE1035" i="5"/>
  <c r="AE1036" i="5" s="1"/>
  <c r="AE1037" i="5" s="1"/>
  <c r="AF1035" i="5"/>
  <c r="AG1035" i="5"/>
  <c r="AH1035" i="5"/>
  <c r="AI1035" i="5"/>
  <c r="AJ1035" i="5"/>
  <c r="AK1035" i="5"/>
  <c r="AL1035" i="5"/>
  <c r="AM1035" i="5"/>
  <c r="AN1035" i="5"/>
  <c r="AB1036" i="5"/>
  <c r="AB1037" i="5" s="1"/>
  <c r="AJ1036" i="5"/>
  <c r="AJ1037" i="5" s="1"/>
  <c r="AM1036" i="5"/>
  <c r="AM1037" i="5"/>
  <c r="AB1042" i="5"/>
  <c r="AC1042" i="5"/>
  <c r="AD1042" i="5"/>
  <c r="AE1042" i="5"/>
  <c r="AF1042" i="5"/>
  <c r="AG1042" i="5"/>
  <c r="AH1042" i="5"/>
  <c r="AI1042" i="5"/>
  <c r="AJ1042" i="5"/>
  <c r="AK1042" i="5"/>
  <c r="AL1042" i="5"/>
  <c r="AL1046" i="5" s="1"/>
  <c r="AL1047" i="5" s="1"/>
  <c r="AM1042" i="5"/>
  <c r="AN1042" i="5"/>
  <c r="AB1043" i="5"/>
  <c r="AC1043" i="5"/>
  <c r="AC1046" i="5" s="1"/>
  <c r="AC1047" i="5" s="1"/>
  <c r="AD1043" i="5"/>
  <c r="AE1043" i="5"/>
  <c r="AF1043" i="5"/>
  <c r="AG1043" i="5"/>
  <c r="AG1046" i="5" s="1"/>
  <c r="AG1047" i="5" s="1"/>
  <c r="AH1043" i="5"/>
  <c r="AI1043" i="5"/>
  <c r="AJ1043" i="5"/>
  <c r="AK1043" i="5"/>
  <c r="AK1046" i="5" s="1"/>
  <c r="AK1047" i="5" s="1"/>
  <c r="AL1043" i="5"/>
  <c r="AM1043" i="5"/>
  <c r="AN1043" i="5"/>
  <c r="AB1044" i="5"/>
  <c r="AB1046" i="5" s="1"/>
  <c r="AB1047" i="5" s="1"/>
  <c r="AC1044" i="5"/>
  <c r="AD1044" i="5"/>
  <c r="AE1044" i="5"/>
  <c r="AF1044" i="5"/>
  <c r="AG1044" i="5"/>
  <c r="AH1044" i="5"/>
  <c r="AI1044" i="5"/>
  <c r="AJ1044" i="5"/>
  <c r="AJ1046" i="5" s="1"/>
  <c r="AJ1047" i="5" s="1"/>
  <c r="AK1044" i="5"/>
  <c r="AL1044" i="5"/>
  <c r="AM1044" i="5"/>
  <c r="AN1044" i="5"/>
  <c r="AB1045" i="5"/>
  <c r="AC1045" i="5"/>
  <c r="AD1045" i="5"/>
  <c r="AE1045" i="5"/>
  <c r="AF1045" i="5"/>
  <c r="AG1045" i="5"/>
  <c r="AH1045" i="5"/>
  <c r="AI1045" i="5"/>
  <c r="AJ1045" i="5"/>
  <c r="AK1045" i="5"/>
  <c r="AL1045" i="5"/>
  <c r="AM1045" i="5"/>
  <c r="AN1045" i="5"/>
  <c r="AD1046" i="5"/>
  <c r="AD1047" i="5" s="1"/>
  <c r="AB1052" i="5"/>
  <c r="AC1052" i="5"/>
  <c r="AD1052" i="5"/>
  <c r="AE1052" i="5"/>
  <c r="AF1052" i="5"/>
  <c r="AF1056" i="5" s="1"/>
  <c r="AF1057" i="5" s="1"/>
  <c r="AG1052" i="5"/>
  <c r="AH1052" i="5"/>
  <c r="AI1052" i="5"/>
  <c r="AJ1052" i="5"/>
  <c r="AK1052" i="5"/>
  <c r="AL1052" i="5"/>
  <c r="AL1056" i="5" s="1"/>
  <c r="AL1057" i="5" s="1"/>
  <c r="AM1052" i="5"/>
  <c r="AN1052" i="5"/>
  <c r="AN1056" i="5" s="1"/>
  <c r="AN1057" i="5" s="1"/>
  <c r="AB1053" i="5"/>
  <c r="AC1053" i="5"/>
  <c r="AD1053" i="5"/>
  <c r="AE1053" i="5"/>
  <c r="AF1053" i="5"/>
  <c r="AG1053" i="5"/>
  <c r="AG1056" i="5" s="1"/>
  <c r="AG1057" i="5" s="1"/>
  <c r="AH1053" i="5"/>
  <c r="AI1053" i="5"/>
  <c r="AI1056" i="5" s="1"/>
  <c r="AI1057" i="5" s="1"/>
  <c r="AJ1053" i="5"/>
  <c r="AK1053" i="5"/>
  <c r="AL1053" i="5"/>
  <c r="AM1053" i="5"/>
  <c r="AN1053" i="5"/>
  <c r="AB1054" i="5"/>
  <c r="AC1054" i="5"/>
  <c r="AD1054" i="5"/>
  <c r="AE1054" i="5"/>
  <c r="AF1054" i="5"/>
  <c r="AG1054" i="5"/>
  <c r="AH1054" i="5"/>
  <c r="AH1056" i="5" s="1"/>
  <c r="AH1057" i="5" s="1"/>
  <c r="AI1054" i="5"/>
  <c r="AJ1054" i="5"/>
  <c r="AK1054" i="5"/>
  <c r="AL1054" i="5"/>
  <c r="AM1054" i="5"/>
  <c r="AN1054" i="5"/>
  <c r="AB1055" i="5"/>
  <c r="AC1055" i="5"/>
  <c r="AC1056" i="5" s="1"/>
  <c r="AC1057" i="5" s="1"/>
  <c r="AD1055" i="5"/>
  <c r="AE1055" i="5"/>
  <c r="AF1055" i="5"/>
  <c r="AG1055" i="5"/>
  <c r="AH1055" i="5"/>
  <c r="AI1055" i="5"/>
  <c r="AJ1055" i="5"/>
  <c r="AK1055" i="5"/>
  <c r="AK1056" i="5" s="1"/>
  <c r="AK1057" i="5" s="1"/>
  <c r="AL1055" i="5"/>
  <c r="AM1055" i="5"/>
  <c r="AN1055" i="5"/>
  <c r="AD1056" i="5"/>
  <c r="AD1057" i="5"/>
  <c r="AB1062" i="5"/>
  <c r="AC1062" i="5"/>
  <c r="AC1066" i="5" s="1"/>
  <c r="AC1067" i="5" s="1"/>
  <c r="AD1062" i="5"/>
  <c r="AE1062" i="5"/>
  <c r="AF1062" i="5"/>
  <c r="AG1062" i="5"/>
  <c r="AH1062" i="5"/>
  <c r="AI1062" i="5"/>
  <c r="AJ1062" i="5"/>
  <c r="AK1062" i="5"/>
  <c r="AK1066" i="5" s="1"/>
  <c r="AK1067" i="5" s="1"/>
  <c r="AL1062" i="5"/>
  <c r="AM1062" i="5"/>
  <c r="AN1062" i="5"/>
  <c r="AB1063" i="5"/>
  <c r="AC1063" i="5"/>
  <c r="AD1063" i="5"/>
  <c r="AE1063" i="5"/>
  <c r="AF1063" i="5"/>
  <c r="AF1066" i="5" s="1"/>
  <c r="AF1067" i="5" s="1"/>
  <c r="AG1063" i="5"/>
  <c r="AH1063" i="5"/>
  <c r="AI1063" i="5"/>
  <c r="AJ1063" i="5"/>
  <c r="AK1063" i="5"/>
  <c r="AL1063" i="5"/>
  <c r="AM1063" i="5"/>
  <c r="AN1063" i="5"/>
  <c r="AB1064" i="5"/>
  <c r="AC1064" i="5"/>
  <c r="AD1064" i="5"/>
  <c r="AE1064" i="5"/>
  <c r="AF1064" i="5"/>
  <c r="AG1064" i="5"/>
  <c r="AH1064" i="5"/>
  <c r="AI1064" i="5"/>
  <c r="AJ1064" i="5"/>
  <c r="AK1064" i="5"/>
  <c r="AL1064" i="5"/>
  <c r="AM1064" i="5"/>
  <c r="AN1064" i="5"/>
  <c r="AB1065" i="5"/>
  <c r="AC1065" i="5"/>
  <c r="AD1065" i="5"/>
  <c r="AE1065" i="5"/>
  <c r="AE1066" i="5" s="1"/>
  <c r="AE1067" i="5" s="1"/>
  <c r="AF1065" i="5"/>
  <c r="AG1065" i="5"/>
  <c r="AH1065" i="5"/>
  <c r="AH1066" i="5" s="1"/>
  <c r="AH1067" i="5" s="1"/>
  <c r="AI1065" i="5"/>
  <c r="AJ1065" i="5"/>
  <c r="AK1065" i="5"/>
  <c r="AL1065" i="5"/>
  <c r="AM1065" i="5"/>
  <c r="AM1066" i="5" s="1"/>
  <c r="AM1067" i="5" s="1"/>
  <c r="AN1065" i="5"/>
  <c r="AI1066" i="5"/>
  <c r="AI1067" i="5" s="1"/>
  <c r="AN1066" i="5"/>
  <c r="AN1067" i="5" s="1"/>
  <c r="AB1072" i="5"/>
  <c r="AC1072" i="5"/>
  <c r="AD1072" i="5"/>
  <c r="AE1072" i="5"/>
  <c r="AE1076" i="5" s="1"/>
  <c r="AE1077" i="5" s="1"/>
  <c r="AF1072" i="5"/>
  <c r="AG1072" i="5"/>
  <c r="AH1072" i="5"/>
  <c r="AH1076" i="5" s="1"/>
  <c r="AH1077" i="5" s="1"/>
  <c r="AI1072" i="5"/>
  <c r="AJ1072" i="5"/>
  <c r="AK1072" i="5"/>
  <c r="AL1072" i="5"/>
  <c r="AM1072" i="5"/>
  <c r="AM1076" i="5" s="1"/>
  <c r="AM1077" i="5" s="1"/>
  <c r="AN1072" i="5"/>
  <c r="AB1073" i="5"/>
  <c r="AB1076" i="5" s="1"/>
  <c r="AB1077" i="5" s="1"/>
  <c r="AC1073" i="5"/>
  <c r="AD1073" i="5"/>
  <c r="AE1073" i="5"/>
  <c r="AF1073" i="5"/>
  <c r="AG1073" i="5"/>
  <c r="AH1073" i="5"/>
  <c r="AI1073" i="5"/>
  <c r="AJ1073" i="5"/>
  <c r="AJ1076" i="5" s="1"/>
  <c r="AJ1077" i="5" s="1"/>
  <c r="AK1073" i="5"/>
  <c r="AL1073" i="5"/>
  <c r="AM1073" i="5"/>
  <c r="AN1073" i="5"/>
  <c r="AB1074" i="5"/>
  <c r="AC1074" i="5"/>
  <c r="AD1074" i="5"/>
  <c r="AE1074" i="5"/>
  <c r="AF1074" i="5"/>
  <c r="AG1074" i="5"/>
  <c r="AH1074" i="5"/>
  <c r="AI1074" i="5"/>
  <c r="AJ1074" i="5"/>
  <c r="AK1074" i="5"/>
  <c r="AK1076" i="5" s="1"/>
  <c r="AK1077" i="5" s="1"/>
  <c r="AL1074" i="5"/>
  <c r="AL1076" i="5" s="1"/>
  <c r="AL1077" i="5" s="1"/>
  <c r="AM1074" i="5"/>
  <c r="AN1074" i="5"/>
  <c r="AB1075" i="5"/>
  <c r="AC1075" i="5"/>
  <c r="AD1075" i="5"/>
  <c r="AE1075" i="5"/>
  <c r="AF1075" i="5"/>
  <c r="AG1075" i="5"/>
  <c r="AH1075" i="5"/>
  <c r="AI1075" i="5"/>
  <c r="AJ1075" i="5"/>
  <c r="AK1075" i="5"/>
  <c r="AL1075" i="5"/>
  <c r="AM1075" i="5"/>
  <c r="AN1075" i="5"/>
  <c r="AC1076" i="5"/>
  <c r="AC1077" i="5"/>
  <c r="AB1082" i="5"/>
  <c r="AC1082" i="5"/>
  <c r="AD1082" i="5"/>
  <c r="AE1082" i="5"/>
  <c r="AF1082" i="5"/>
  <c r="AG1082" i="5"/>
  <c r="AH1082" i="5"/>
  <c r="AI1082" i="5"/>
  <c r="AJ1082" i="5"/>
  <c r="AK1082" i="5"/>
  <c r="AL1082" i="5"/>
  <c r="AM1082" i="5"/>
  <c r="AN1082" i="5"/>
  <c r="AB1083" i="5"/>
  <c r="AB1086" i="5" s="1"/>
  <c r="AB1087" i="5" s="1"/>
  <c r="AC1083" i="5"/>
  <c r="AD1083" i="5"/>
  <c r="AE1083" i="5"/>
  <c r="AF1083" i="5"/>
  <c r="AG1083" i="5"/>
  <c r="AH1083" i="5"/>
  <c r="AI1083" i="5"/>
  <c r="AJ1083" i="5"/>
  <c r="AJ1086" i="5" s="1"/>
  <c r="AK1083" i="5"/>
  <c r="AL1083" i="5"/>
  <c r="AM1083" i="5"/>
  <c r="AN1083" i="5"/>
  <c r="AB1084" i="5"/>
  <c r="AC1084" i="5"/>
  <c r="AD1084" i="5"/>
  <c r="AE1084" i="5"/>
  <c r="AE1086" i="5" s="1"/>
  <c r="AE1087" i="5" s="1"/>
  <c r="AF1084" i="5"/>
  <c r="AG1084" i="5"/>
  <c r="AH1084" i="5"/>
  <c r="AI1084" i="5"/>
  <c r="AJ1084" i="5"/>
  <c r="AK1084" i="5"/>
  <c r="AL1084" i="5"/>
  <c r="AM1084" i="5"/>
  <c r="AM1086" i="5" s="1"/>
  <c r="AM1087" i="5" s="1"/>
  <c r="AN1084" i="5"/>
  <c r="AB1085" i="5"/>
  <c r="AC1085" i="5"/>
  <c r="AD1085" i="5"/>
  <c r="AE1085" i="5"/>
  <c r="AF1085" i="5"/>
  <c r="AG1085" i="5"/>
  <c r="AH1085" i="5"/>
  <c r="AI1085" i="5"/>
  <c r="AJ1085" i="5"/>
  <c r="AK1085" i="5"/>
  <c r="AL1085" i="5"/>
  <c r="AM1085" i="5"/>
  <c r="AN1085" i="5"/>
  <c r="AC1086" i="5"/>
  <c r="AC1087" i="5" s="1"/>
  <c r="AK1086" i="5"/>
  <c r="AK1087" i="5" s="1"/>
  <c r="AB1092" i="5"/>
  <c r="AC1092" i="5"/>
  <c r="AD1092" i="5"/>
  <c r="AE1092" i="5"/>
  <c r="AF1092" i="5"/>
  <c r="AG1092" i="5"/>
  <c r="AG1096" i="5" s="1"/>
  <c r="AG1097" i="5" s="1"/>
  <c r="AH1092" i="5"/>
  <c r="AI1092" i="5"/>
  <c r="AJ1092" i="5"/>
  <c r="AK1092" i="5"/>
  <c r="AL1092" i="5"/>
  <c r="AM1092" i="5"/>
  <c r="AN1092" i="5"/>
  <c r="AB1093" i="5"/>
  <c r="AC1093" i="5"/>
  <c r="AD1093" i="5"/>
  <c r="AE1093" i="5"/>
  <c r="AF1093" i="5"/>
  <c r="AG1093" i="5"/>
  <c r="AH1093" i="5"/>
  <c r="AI1093" i="5"/>
  <c r="AJ1093" i="5"/>
  <c r="AK1093" i="5"/>
  <c r="AL1093" i="5"/>
  <c r="AM1093" i="5"/>
  <c r="AN1093" i="5"/>
  <c r="AB1094" i="5"/>
  <c r="AC1094" i="5"/>
  <c r="AD1094" i="5"/>
  <c r="AE1094" i="5"/>
  <c r="AF1094" i="5"/>
  <c r="AG1094" i="5"/>
  <c r="AH1094" i="5"/>
  <c r="AI1094" i="5"/>
  <c r="AJ1094" i="5"/>
  <c r="AK1094" i="5"/>
  <c r="AL1094" i="5"/>
  <c r="AM1094" i="5"/>
  <c r="AN1094" i="5"/>
  <c r="AB1095" i="5"/>
  <c r="AC1095" i="5"/>
  <c r="AD1095" i="5"/>
  <c r="AE1095" i="5"/>
  <c r="AF1095" i="5"/>
  <c r="AF1096" i="5" s="1"/>
  <c r="AF1097" i="5" s="1"/>
  <c r="AG1095" i="5"/>
  <c r="AH1095" i="5"/>
  <c r="AI1095" i="5"/>
  <c r="AJ1095" i="5"/>
  <c r="AK1095" i="5"/>
  <c r="AL1095" i="5"/>
  <c r="AM1095" i="5"/>
  <c r="AN1095" i="5"/>
  <c r="AN1096" i="5" s="1"/>
  <c r="AN1097" i="5" s="1"/>
  <c r="AB1102" i="5"/>
  <c r="AC1102" i="5"/>
  <c r="AD1102" i="5"/>
  <c r="AE1102" i="5"/>
  <c r="AF1102" i="5"/>
  <c r="AG1102" i="5"/>
  <c r="AH1102" i="5"/>
  <c r="AI1102" i="5"/>
  <c r="AJ1102" i="5"/>
  <c r="AK1102" i="5"/>
  <c r="AL1102" i="5"/>
  <c r="AM1102" i="5"/>
  <c r="AN1102" i="5"/>
  <c r="AB1103" i="5"/>
  <c r="AC1103" i="5"/>
  <c r="AD1103" i="5"/>
  <c r="AE1103" i="5"/>
  <c r="AE1106" i="5" s="1"/>
  <c r="AE1107" i="5" s="1"/>
  <c r="AF1103" i="5"/>
  <c r="AG1103" i="5"/>
  <c r="AH1103" i="5"/>
  <c r="AI1103" i="5"/>
  <c r="AJ1103" i="5"/>
  <c r="AK1103" i="5"/>
  <c r="AL1103" i="5"/>
  <c r="AM1103" i="5"/>
  <c r="AM1106" i="5" s="1"/>
  <c r="AM1107" i="5" s="1"/>
  <c r="AN1103" i="5"/>
  <c r="AB1104" i="5"/>
  <c r="AC1104" i="5"/>
  <c r="AD1104" i="5"/>
  <c r="AE1104" i="5"/>
  <c r="AF1104" i="5"/>
  <c r="AG1104" i="5"/>
  <c r="AH1104" i="5"/>
  <c r="AI1104" i="5"/>
  <c r="AJ1104" i="5"/>
  <c r="AK1104" i="5"/>
  <c r="AL1104" i="5"/>
  <c r="AM1104" i="5"/>
  <c r="AN1104" i="5"/>
  <c r="AB1105" i="5"/>
  <c r="AC1105" i="5"/>
  <c r="AD1105" i="5"/>
  <c r="AE1105" i="5"/>
  <c r="AF1105" i="5"/>
  <c r="AG1105" i="5"/>
  <c r="AH1105" i="5"/>
  <c r="AI1105" i="5"/>
  <c r="AJ1105" i="5"/>
  <c r="AK1105" i="5"/>
  <c r="AL1105" i="5"/>
  <c r="AM1105" i="5"/>
  <c r="AN1105" i="5"/>
  <c r="AB1112" i="5"/>
  <c r="AC1112" i="5"/>
  <c r="AD1112" i="5"/>
  <c r="AE1112" i="5"/>
  <c r="AF1112" i="5"/>
  <c r="AG1112" i="5"/>
  <c r="AH1112" i="5"/>
  <c r="AI1112" i="5"/>
  <c r="AJ1112" i="5"/>
  <c r="AK1112" i="5"/>
  <c r="AL1112" i="5"/>
  <c r="AM1112" i="5"/>
  <c r="AN1112" i="5"/>
  <c r="AB1113" i="5"/>
  <c r="AC1113" i="5"/>
  <c r="AD1113" i="5"/>
  <c r="AE1113" i="5"/>
  <c r="AF1113" i="5"/>
  <c r="AG1113" i="5"/>
  <c r="AH1113" i="5"/>
  <c r="AI1113" i="5"/>
  <c r="AJ1113" i="5"/>
  <c r="AK1113" i="5"/>
  <c r="AL1113" i="5"/>
  <c r="AM1113" i="5"/>
  <c r="AN1113" i="5"/>
  <c r="AB1114" i="5"/>
  <c r="AC1114" i="5"/>
  <c r="AD1114" i="5"/>
  <c r="AD1116" i="5" s="1"/>
  <c r="AD1117" i="5" s="1"/>
  <c r="AE1114" i="5"/>
  <c r="AF1114" i="5"/>
  <c r="AG1114" i="5"/>
  <c r="AH1114" i="5"/>
  <c r="AI1114" i="5"/>
  <c r="AJ1114" i="5"/>
  <c r="AK1114" i="5"/>
  <c r="AL1114" i="5"/>
  <c r="AM1114" i="5"/>
  <c r="AN1114" i="5"/>
  <c r="AB1115" i="5"/>
  <c r="AC1115" i="5"/>
  <c r="AC1116" i="5" s="1"/>
  <c r="AC1117" i="5" s="1"/>
  <c r="AD1115" i="5"/>
  <c r="AE1115" i="5"/>
  <c r="AF1115" i="5"/>
  <c r="AG1115" i="5"/>
  <c r="AH1115" i="5"/>
  <c r="AI1115" i="5"/>
  <c r="AJ1115" i="5"/>
  <c r="AK1115" i="5"/>
  <c r="AK1116" i="5" s="1"/>
  <c r="AK1117" i="5" s="1"/>
  <c r="AL1115" i="5"/>
  <c r="AM1115" i="5"/>
  <c r="AN1115" i="5"/>
  <c r="AL1116" i="5"/>
  <c r="AL1117" i="5" s="1"/>
  <c r="AB1122" i="5"/>
  <c r="AC1122" i="5"/>
  <c r="AD1122" i="5"/>
  <c r="AE1122" i="5"/>
  <c r="AF1122" i="5"/>
  <c r="AG1122" i="5"/>
  <c r="AH1122" i="5"/>
  <c r="AI1122" i="5"/>
  <c r="AJ1122" i="5"/>
  <c r="AK1122" i="5"/>
  <c r="AL1122" i="5"/>
  <c r="AM1122" i="5"/>
  <c r="AN1122" i="5"/>
  <c r="AB1123" i="5"/>
  <c r="AC1123" i="5"/>
  <c r="AD1123" i="5"/>
  <c r="AE1123" i="5"/>
  <c r="AF1123" i="5"/>
  <c r="AG1123" i="5"/>
  <c r="AH1123" i="5"/>
  <c r="AI1123" i="5"/>
  <c r="AJ1123" i="5"/>
  <c r="AK1123" i="5"/>
  <c r="AL1123" i="5"/>
  <c r="AM1123" i="5"/>
  <c r="AN1123" i="5"/>
  <c r="AN1126" i="5" s="1"/>
  <c r="AN1127" i="5" s="1"/>
  <c r="AB1124" i="5"/>
  <c r="AC1124" i="5"/>
  <c r="AD1124" i="5"/>
  <c r="AE1124" i="5"/>
  <c r="AE1126" i="5" s="1"/>
  <c r="AE1127" i="5" s="1"/>
  <c r="AF1124" i="5"/>
  <c r="AG1124" i="5"/>
  <c r="AH1124" i="5"/>
  <c r="AI1124" i="5"/>
  <c r="AJ1124" i="5"/>
  <c r="AK1124" i="5"/>
  <c r="AL1124" i="5"/>
  <c r="AM1124" i="5"/>
  <c r="AN1124" i="5"/>
  <c r="AB1125" i="5"/>
  <c r="AB1126" i="5" s="1"/>
  <c r="AB1127" i="5" s="1"/>
  <c r="AC1125" i="5"/>
  <c r="AD1125" i="5"/>
  <c r="AE1125" i="5"/>
  <c r="AF1125" i="5"/>
  <c r="AG1125" i="5"/>
  <c r="AH1125" i="5"/>
  <c r="AH1126" i="5" s="1"/>
  <c r="AH1127" i="5" s="1"/>
  <c r="AI1125" i="5"/>
  <c r="AJ1125" i="5"/>
  <c r="AJ1126" i="5" s="1"/>
  <c r="AJ1127" i="5" s="1"/>
  <c r="AK1125" i="5"/>
  <c r="AL1125" i="5"/>
  <c r="AM1125" i="5"/>
  <c r="AN1125" i="5"/>
  <c r="AG1126" i="5"/>
  <c r="AG1127" i="5" s="1"/>
  <c r="AM1126" i="5"/>
  <c r="AM1127" i="5" s="1"/>
  <c r="AB1132" i="5"/>
  <c r="AC1132" i="5"/>
  <c r="AD1132" i="5"/>
  <c r="AE1132" i="5"/>
  <c r="AF1132" i="5"/>
  <c r="AG1132" i="5"/>
  <c r="AH1132" i="5"/>
  <c r="AI1132" i="5"/>
  <c r="AJ1132" i="5"/>
  <c r="AK1132" i="5"/>
  <c r="AL1132" i="5"/>
  <c r="AM1132" i="5"/>
  <c r="AN1132" i="5"/>
  <c r="AB1133" i="5"/>
  <c r="AC1133" i="5"/>
  <c r="AD1133" i="5"/>
  <c r="AE1133" i="5"/>
  <c r="AF1133" i="5"/>
  <c r="AG1133" i="5"/>
  <c r="AH1133" i="5"/>
  <c r="AI1133" i="5"/>
  <c r="AJ1133" i="5"/>
  <c r="AK1133" i="5"/>
  <c r="AL1133" i="5"/>
  <c r="AM1133" i="5"/>
  <c r="AN1133" i="5"/>
  <c r="AB1134" i="5"/>
  <c r="AC1134" i="5"/>
  <c r="AD1134" i="5"/>
  <c r="AE1134" i="5"/>
  <c r="AF1134" i="5"/>
  <c r="AG1134" i="5"/>
  <c r="AH1134" i="5"/>
  <c r="AI1134" i="5"/>
  <c r="AJ1134" i="5"/>
  <c r="AK1134" i="5"/>
  <c r="AL1134" i="5"/>
  <c r="AM1134" i="5"/>
  <c r="AN1134" i="5"/>
  <c r="AB1135" i="5"/>
  <c r="AC1135" i="5"/>
  <c r="AD1135" i="5"/>
  <c r="AE1135" i="5"/>
  <c r="AF1135" i="5"/>
  <c r="AG1135" i="5"/>
  <c r="AG1136" i="5" s="1"/>
  <c r="AG1137" i="5" s="1"/>
  <c r="AH1135" i="5"/>
  <c r="AI1135" i="5"/>
  <c r="AJ1135" i="5"/>
  <c r="AK1135" i="5"/>
  <c r="AL1135" i="5"/>
  <c r="AM1135" i="5"/>
  <c r="AN1135" i="5"/>
  <c r="AB1136" i="5"/>
  <c r="AB1137" i="5" s="1"/>
  <c r="AI1136" i="5"/>
  <c r="AJ1136" i="5"/>
  <c r="AJ1137" i="5" s="1"/>
  <c r="AB1142" i="5"/>
  <c r="AC1142" i="5"/>
  <c r="AD1142" i="5"/>
  <c r="AE1142" i="5"/>
  <c r="AF1142" i="5"/>
  <c r="AG1142" i="5"/>
  <c r="AG1146" i="5" s="1"/>
  <c r="AG1147" i="5" s="1"/>
  <c r="AH1142" i="5"/>
  <c r="AI1142" i="5"/>
  <c r="AJ1142" i="5"/>
  <c r="AK1142" i="5"/>
  <c r="AL1142" i="5"/>
  <c r="AM1142" i="5"/>
  <c r="AN1142" i="5"/>
  <c r="AB1143" i="5"/>
  <c r="AB1146" i="5" s="1"/>
  <c r="AB1147" i="5" s="1"/>
  <c r="AC1143" i="5"/>
  <c r="AD1143" i="5"/>
  <c r="AE1143" i="5"/>
  <c r="AF1143" i="5"/>
  <c r="AG1143" i="5"/>
  <c r="AH1143" i="5"/>
  <c r="AI1143" i="5"/>
  <c r="AJ1143" i="5"/>
  <c r="AJ1146" i="5" s="1"/>
  <c r="AJ1147" i="5" s="1"/>
  <c r="AK1143" i="5"/>
  <c r="AL1143" i="5"/>
  <c r="AM1143" i="5"/>
  <c r="AN1143" i="5"/>
  <c r="AB1144" i="5"/>
  <c r="AC1144" i="5"/>
  <c r="AC1146" i="5" s="1"/>
  <c r="AC1147" i="5" s="1"/>
  <c r="AD1144" i="5"/>
  <c r="AE1144" i="5"/>
  <c r="AF1144" i="5"/>
  <c r="AG1144" i="5"/>
  <c r="AH1144" i="5"/>
  <c r="AI1144" i="5"/>
  <c r="AJ1144" i="5"/>
  <c r="AK1144" i="5"/>
  <c r="AK1146" i="5" s="1"/>
  <c r="AK1147" i="5" s="1"/>
  <c r="AL1144" i="5"/>
  <c r="AM1144" i="5"/>
  <c r="AN1144" i="5"/>
  <c r="AB1145" i="5"/>
  <c r="AC1145" i="5"/>
  <c r="AD1145" i="5"/>
  <c r="AE1145" i="5"/>
  <c r="AF1145" i="5"/>
  <c r="AF1146" i="5" s="1"/>
  <c r="AF1147" i="5" s="1"/>
  <c r="AG1145" i="5"/>
  <c r="AH1145" i="5"/>
  <c r="AI1145" i="5"/>
  <c r="AJ1145" i="5"/>
  <c r="AK1145" i="5"/>
  <c r="AL1145" i="5"/>
  <c r="AM1145" i="5"/>
  <c r="AN1145" i="5"/>
  <c r="AN1146" i="5" s="1"/>
  <c r="AN1147" i="5" s="1"/>
  <c r="AD1146" i="5"/>
  <c r="AD1147" i="5" s="1"/>
  <c r="AI1146" i="5"/>
  <c r="AI1147" i="5" s="1"/>
  <c r="AL1146" i="5"/>
  <c r="AB1152" i="5"/>
  <c r="AC1152" i="5"/>
  <c r="AD1152" i="5"/>
  <c r="AE1152" i="5"/>
  <c r="AF1152" i="5"/>
  <c r="AG1152" i="5"/>
  <c r="AH1152" i="5"/>
  <c r="AI1152" i="5"/>
  <c r="AJ1152" i="5"/>
  <c r="AK1152" i="5"/>
  <c r="AL1152" i="5"/>
  <c r="AM1152" i="5"/>
  <c r="AN1152" i="5"/>
  <c r="AN1156" i="5" s="1"/>
  <c r="AN1157" i="5" s="1"/>
  <c r="AB1153" i="5"/>
  <c r="AC1153" i="5"/>
  <c r="AC1156" i="5" s="1"/>
  <c r="AC1157" i="5" s="1"/>
  <c r="AD1153" i="5"/>
  <c r="AE1153" i="5"/>
  <c r="AF1153" i="5"/>
  <c r="AG1153" i="5"/>
  <c r="AH1153" i="5"/>
  <c r="AI1153" i="5"/>
  <c r="AJ1153" i="5"/>
  <c r="AK1153" i="5"/>
  <c r="AK1156" i="5" s="1"/>
  <c r="AK1157" i="5" s="1"/>
  <c r="AL1153" i="5"/>
  <c r="AM1153" i="5"/>
  <c r="AN1153" i="5"/>
  <c r="AB1154" i="5"/>
  <c r="AC1154" i="5"/>
  <c r="AD1154" i="5"/>
  <c r="AE1154" i="5"/>
  <c r="AF1154" i="5"/>
  <c r="AG1154" i="5"/>
  <c r="AH1154" i="5"/>
  <c r="AI1154" i="5"/>
  <c r="AJ1154" i="5"/>
  <c r="AK1154" i="5"/>
  <c r="AL1154" i="5"/>
  <c r="AM1154" i="5"/>
  <c r="AM1156" i="5" s="1"/>
  <c r="AM1157" i="5" s="1"/>
  <c r="AN1154" i="5"/>
  <c r="AB1155" i="5"/>
  <c r="AC1155" i="5"/>
  <c r="AD1155" i="5"/>
  <c r="AE1155" i="5"/>
  <c r="AF1155" i="5"/>
  <c r="AG1155" i="5"/>
  <c r="AH1155" i="5"/>
  <c r="AI1155" i="5"/>
  <c r="AJ1155" i="5"/>
  <c r="AK1155" i="5"/>
  <c r="AL1155" i="5"/>
  <c r="AM1155" i="5"/>
  <c r="AN1155" i="5"/>
  <c r="AE1156" i="5"/>
  <c r="AE1157" i="5" s="1"/>
  <c r="AF1156" i="5"/>
  <c r="AF1157" i="5" s="1"/>
  <c r="AB1162" i="5"/>
  <c r="AC1162" i="5"/>
  <c r="AD1162" i="5"/>
  <c r="AE1162" i="5"/>
  <c r="AF1162" i="5"/>
  <c r="AG1162" i="5"/>
  <c r="AH1162" i="5"/>
  <c r="AI1162" i="5"/>
  <c r="AJ1162" i="5"/>
  <c r="AK1162" i="5"/>
  <c r="AL1162" i="5"/>
  <c r="AM1162" i="5"/>
  <c r="AN1162" i="5"/>
  <c r="AB1163" i="5"/>
  <c r="AC1163" i="5"/>
  <c r="AD1163" i="5"/>
  <c r="AE1163" i="5"/>
  <c r="AF1163" i="5"/>
  <c r="AG1163" i="5"/>
  <c r="AH1163" i="5"/>
  <c r="AH1166" i="5" s="1"/>
  <c r="AH1167" i="5" s="1"/>
  <c r="AI1163" i="5"/>
  <c r="AJ1163" i="5"/>
  <c r="AK1163" i="5"/>
  <c r="AL1163" i="5"/>
  <c r="AM1163" i="5"/>
  <c r="AN1163" i="5"/>
  <c r="AB1164" i="5"/>
  <c r="AC1164" i="5"/>
  <c r="AD1164" i="5"/>
  <c r="AE1164" i="5"/>
  <c r="AF1164" i="5"/>
  <c r="AG1164" i="5"/>
  <c r="AH1164" i="5"/>
  <c r="AI1164" i="5"/>
  <c r="AJ1164" i="5"/>
  <c r="AK1164" i="5"/>
  <c r="AL1164" i="5"/>
  <c r="AM1164" i="5"/>
  <c r="AN1164" i="5"/>
  <c r="AB1165" i="5"/>
  <c r="AC1165" i="5"/>
  <c r="AD1165" i="5"/>
  <c r="AE1165" i="5"/>
  <c r="AF1165" i="5"/>
  <c r="AG1165" i="5"/>
  <c r="AH1165" i="5"/>
  <c r="AI1165" i="5"/>
  <c r="AJ1165" i="5"/>
  <c r="AK1165" i="5"/>
  <c r="AL1165" i="5"/>
  <c r="AM1165" i="5"/>
  <c r="AM1166" i="5" s="1"/>
  <c r="AM1167" i="5" s="1"/>
  <c r="AN1165" i="5"/>
  <c r="AE1166" i="5"/>
  <c r="AE1167" i="5" s="1"/>
  <c r="AB1172" i="5"/>
  <c r="AC1172" i="5"/>
  <c r="AD1172" i="5"/>
  <c r="AE1172" i="5"/>
  <c r="AE1176" i="5" s="1"/>
  <c r="AF1172" i="5"/>
  <c r="AG1172" i="5"/>
  <c r="AH1172" i="5"/>
  <c r="AI1172" i="5"/>
  <c r="AJ1172" i="5"/>
  <c r="AK1172" i="5"/>
  <c r="AL1172" i="5"/>
  <c r="AM1172" i="5"/>
  <c r="AM1176" i="5" s="1"/>
  <c r="AN1172" i="5"/>
  <c r="AB1173" i="5"/>
  <c r="AC1173" i="5"/>
  <c r="AD1173" i="5"/>
  <c r="AE1173" i="5"/>
  <c r="AF1173" i="5"/>
  <c r="AG1173" i="5"/>
  <c r="AH1173" i="5"/>
  <c r="AH1176" i="5" s="1"/>
  <c r="AH1177" i="5" s="1"/>
  <c r="AI1173" i="5"/>
  <c r="AJ1173" i="5"/>
  <c r="AK1173" i="5"/>
  <c r="AL1173" i="5"/>
  <c r="AM1173" i="5"/>
  <c r="AN1173" i="5"/>
  <c r="AB1174" i="5"/>
  <c r="AC1174" i="5"/>
  <c r="AD1174" i="5"/>
  <c r="AE1174" i="5"/>
  <c r="AF1174" i="5"/>
  <c r="AG1174" i="5"/>
  <c r="AH1174" i="5"/>
  <c r="AI1174" i="5"/>
  <c r="AI1176" i="5" s="1"/>
  <c r="AI1177" i="5" s="1"/>
  <c r="AJ1174" i="5"/>
  <c r="AK1174" i="5"/>
  <c r="AL1174" i="5"/>
  <c r="AM1174" i="5"/>
  <c r="AN1174" i="5"/>
  <c r="AB1175" i="5"/>
  <c r="AC1175" i="5"/>
  <c r="AD1175" i="5"/>
  <c r="AD1176" i="5" s="1"/>
  <c r="AD1177" i="5" s="1"/>
  <c r="AE1175" i="5"/>
  <c r="AF1175" i="5"/>
  <c r="AG1175" i="5"/>
  <c r="AH1175" i="5"/>
  <c r="AI1175" i="5"/>
  <c r="AJ1175" i="5"/>
  <c r="AK1175" i="5"/>
  <c r="AL1175" i="5"/>
  <c r="AL1176" i="5" s="1"/>
  <c r="AL1177" i="5" s="1"/>
  <c r="AM1175" i="5"/>
  <c r="AN1175" i="5"/>
  <c r="AB1176" i="5"/>
  <c r="AB1177" i="5" s="1"/>
  <c r="AG1176" i="5"/>
  <c r="AG1177" i="5" s="1"/>
  <c r="AJ1176" i="5"/>
  <c r="AJ1177" i="5" s="1"/>
  <c r="AB1182" i="5"/>
  <c r="AC1182" i="5"/>
  <c r="AD1182" i="5"/>
  <c r="AD1186" i="5" s="1"/>
  <c r="AD1187" i="5" s="1"/>
  <c r="AE1182" i="5"/>
  <c r="AF1182" i="5"/>
  <c r="AG1182" i="5"/>
  <c r="AH1182" i="5"/>
  <c r="AI1182" i="5"/>
  <c r="AJ1182" i="5"/>
  <c r="AK1182" i="5"/>
  <c r="AL1182" i="5"/>
  <c r="AL1186" i="5" s="1"/>
  <c r="AL1187" i="5" s="1"/>
  <c r="AM1182" i="5"/>
  <c r="AN1182" i="5"/>
  <c r="AB1183" i="5"/>
  <c r="AC1183" i="5"/>
  <c r="AD1183" i="5"/>
  <c r="AE1183" i="5"/>
  <c r="AF1183" i="5"/>
  <c r="AG1183" i="5"/>
  <c r="AH1183" i="5"/>
  <c r="AI1183" i="5"/>
  <c r="AJ1183" i="5"/>
  <c r="AK1183" i="5"/>
  <c r="AL1183" i="5"/>
  <c r="AM1183" i="5"/>
  <c r="AN1183" i="5"/>
  <c r="AB1184" i="5"/>
  <c r="AC1184" i="5"/>
  <c r="AD1184" i="5"/>
  <c r="AE1184" i="5"/>
  <c r="AF1184" i="5"/>
  <c r="AG1184" i="5"/>
  <c r="AH1184" i="5"/>
  <c r="AI1184" i="5"/>
  <c r="AJ1184" i="5"/>
  <c r="AK1184" i="5"/>
  <c r="AL1184" i="5"/>
  <c r="AM1184" i="5"/>
  <c r="AN1184" i="5"/>
  <c r="AB1185" i="5"/>
  <c r="AC1185" i="5"/>
  <c r="AD1185" i="5"/>
  <c r="AE1185" i="5"/>
  <c r="AF1185" i="5"/>
  <c r="AF1186" i="5" s="1"/>
  <c r="AF1187" i="5" s="1"/>
  <c r="AG1185" i="5"/>
  <c r="AH1185" i="5"/>
  <c r="AI1185" i="5"/>
  <c r="AJ1185" i="5"/>
  <c r="AK1185" i="5"/>
  <c r="AL1185" i="5"/>
  <c r="AM1185" i="5"/>
  <c r="AN1185" i="5"/>
  <c r="AN1186" i="5" s="1"/>
  <c r="AN1187" i="5" s="1"/>
  <c r="AI1186" i="5"/>
  <c r="AI1187" i="5" s="1"/>
  <c r="AB1192" i="5"/>
  <c r="AC1192" i="5"/>
  <c r="AD1192" i="5"/>
  <c r="AE1192" i="5"/>
  <c r="AF1192" i="5"/>
  <c r="AG1192" i="5"/>
  <c r="AH1192" i="5"/>
  <c r="AI1192" i="5"/>
  <c r="AJ1192" i="5"/>
  <c r="AK1192" i="5"/>
  <c r="AL1192" i="5"/>
  <c r="AM1192" i="5"/>
  <c r="AN1192" i="5"/>
  <c r="AB1193" i="5"/>
  <c r="AC1193" i="5"/>
  <c r="AD1193" i="5"/>
  <c r="AE1193" i="5"/>
  <c r="AF1193" i="5"/>
  <c r="AG1193" i="5"/>
  <c r="AH1193" i="5"/>
  <c r="AI1193" i="5"/>
  <c r="AJ1193" i="5"/>
  <c r="AK1193" i="5"/>
  <c r="AL1193" i="5"/>
  <c r="AM1193" i="5"/>
  <c r="AN1193" i="5"/>
  <c r="AB1194" i="5"/>
  <c r="AC1194" i="5"/>
  <c r="AC1196" i="5" s="1"/>
  <c r="AD1194" i="5"/>
  <c r="AE1194" i="5"/>
  <c r="AF1194" i="5"/>
  <c r="AG1194" i="5"/>
  <c r="AH1194" i="5"/>
  <c r="AI1194" i="5"/>
  <c r="AJ1194" i="5"/>
  <c r="AK1194" i="5"/>
  <c r="AK1196" i="5" s="1"/>
  <c r="AK1197" i="5" s="1"/>
  <c r="AL1194" i="5"/>
  <c r="AM1194" i="5"/>
  <c r="AN1194" i="5"/>
  <c r="AB1195" i="5"/>
  <c r="AC1195" i="5"/>
  <c r="AD1195" i="5"/>
  <c r="AE1195" i="5"/>
  <c r="AF1195" i="5"/>
  <c r="AF1196" i="5" s="1"/>
  <c r="AF1197" i="5" s="1"/>
  <c r="AG1195" i="5"/>
  <c r="AH1195" i="5"/>
  <c r="AI1195" i="5"/>
  <c r="AJ1195" i="5"/>
  <c r="AK1195" i="5"/>
  <c r="AL1195" i="5"/>
  <c r="AM1195" i="5"/>
  <c r="AN1195" i="5"/>
  <c r="AN1196" i="5"/>
  <c r="AN1197" i="5"/>
  <c r="AB1202" i="5"/>
  <c r="AC1202" i="5"/>
  <c r="AD1202" i="5"/>
  <c r="AE1202" i="5"/>
  <c r="AF1202" i="5"/>
  <c r="AG1202" i="5"/>
  <c r="AH1202" i="5"/>
  <c r="AI1202" i="5"/>
  <c r="AJ1202" i="5"/>
  <c r="AK1202" i="5"/>
  <c r="AL1202" i="5"/>
  <c r="AM1202" i="5"/>
  <c r="AN1202" i="5"/>
  <c r="AB1203" i="5"/>
  <c r="AC1203" i="5"/>
  <c r="AD1203" i="5"/>
  <c r="AE1203" i="5"/>
  <c r="AF1203" i="5"/>
  <c r="AF1206" i="5" s="1"/>
  <c r="AG1203" i="5"/>
  <c r="AH1203" i="5"/>
  <c r="AI1203" i="5"/>
  <c r="AJ1203" i="5"/>
  <c r="AK1203" i="5"/>
  <c r="AL1203" i="5"/>
  <c r="AM1203" i="5"/>
  <c r="AN1203" i="5"/>
  <c r="AN1206" i="5" s="1"/>
  <c r="AB1204" i="5"/>
  <c r="AC1204" i="5"/>
  <c r="AD1204" i="5"/>
  <c r="AE1204" i="5"/>
  <c r="AE1206" i="5" s="1"/>
  <c r="AE1207" i="5" s="1"/>
  <c r="AF1204" i="5"/>
  <c r="AG1204" i="5"/>
  <c r="AG1206" i="5" s="1"/>
  <c r="AG1207" i="5" s="1"/>
  <c r="AH1204" i="5"/>
  <c r="AI1204" i="5"/>
  <c r="AJ1204" i="5"/>
  <c r="AK1204" i="5"/>
  <c r="AL1204" i="5"/>
  <c r="AM1204" i="5"/>
  <c r="AM1206" i="5" s="1"/>
  <c r="AM1207" i="5" s="1"/>
  <c r="AN1204" i="5"/>
  <c r="AB1205" i="5"/>
  <c r="AB1206" i="5" s="1"/>
  <c r="AC1205" i="5"/>
  <c r="AD1205" i="5"/>
  <c r="AE1205" i="5"/>
  <c r="AF1205" i="5"/>
  <c r="AG1205" i="5"/>
  <c r="AH1205" i="5"/>
  <c r="AH1206" i="5" s="1"/>
  <c r="AH1207" i="5" s="1"/>
  <c r="AI1205" i="5"/>
  <c r="AJ1205" i="5"/>
  <c r="AJ1206" i="5" s="1"/>
  <c r="AJ1207" i="5" s="1"/>
  <c r="AK1205" i="5"/>
  <c r="AL1205" i="5"/>
  <c r="AM1205" i="5"/>
  <c r="AN1205" i="5"/>
  <c r="AB1207" i="5"/>
  <c r="AB1212" i="5"/>
  <c r="AC1212" i="5"/>
  <c r="AD1212" i="5"/>
  <c r="AE1212" i="5"/>
  <c r="AF1212" i="5"/>
  <c r="AG1212" i="5"/>
  <c r="AH1212" i="5"/>
  <c r="AI1212" i="5"/>
  <c r="AI1216" i="5" s="1"/>
  <c r="AI1217" i="5" s="1"/>
  <c r="AJ1212" i="5"/>
  <c r="AK1212" i="5"/>
  <c r="AL1212" i="5"/>
  <c r="AM1212" i="5"/>
  <c r="AN1212" i="5"/>
  <c r="AB1213" i="5"/>
  <c r="AC1213" i="5"/>
  <c r="AD1213" i="5"/>
  <c r="AE1213" i="5"/>
  <c r="AF1213" i="5"/>
  <c r="AG1213" i="5"/>
  <c r="AH1213" i="5"/>
  <c r="AI1213" i="5"/>
  <c r="AJ1213" i="5"/>
  <c r="AK1213" i="5"/>
  <c r="AL1213" i="5"/>
  <c r="AM1213" i="5"/>
  <c r="AN1213" i="5"/>
  <c r="AN1216" i="5" s="1"/>
  <c r="AB1214" i="5"/>
  <c r="AC1214" i="5"/>
  <c r="AD1214" i="5"/>
  <c r="AE1214" i="5"/>
  <c r="AF1214" i="5"/>
  <c r="AG1214" i="5"/>
  <c r="AG1216" i="5" s="1"/>
  <c r="AG1217" i="5" s="1"/>
  <c r="AH1214" i="5"/>
  <c r="AI1214" i="5"/>
  <c r="AJ1214" i="5"/>
  <c r="AK1214" i="5"/>
  <c r="AL1214" i="5"/>
  <c r="AM1214" i="5"/>
  <c r="AN1214" i="5"/>
  <c r="AB1215" i="5"/>
  <c r="AC1215" i="5"/>
  <c r="AD1215" i="5"/>
  <c r="AE1215" i="5"/>
  <c r="AF1215" i="5"/>
  <c r="AG1215" i="5"/>
  <c r="AH1215" i="5"/>
  <c r="AI1215" i="5"/>
  <c r="AJ1215" i="5"/>
  <c r="AJ1216" i="5" s="1"/>
  <c r="AJ1217" i="5" s="1"/>
  <c r="AK1215" i="5"/>
  <c r="AL1215" i="5"/>
  <c r="AM1215" i="5"/>
  <c r="AN1215" i="5"/>
  <c r="AN1217" i="5"/>
  <c r="AB1222" i="5"/>
  <c r="AC1222" i="5"/>
  <c r="AD1222" i="5"/>
  <c r="AE1222" i="5"/>
  <c r="AF1222" i="5"/>
  <c r="AG1222" i="5"/>
  <c r="AG1226" i="5" s="1"/>
  <c r="AG1227" i="5" s="1"/>
  <c r="AH1222" i="5"/>
  <c r="AI1222" i="5"/>
  <c r="AJ1222" i="5"/>
  <c r="AK1222" i="5"/>
  <c r="AL1222" i="5"/>
  <c r="AM1222" i="5"/>
  <c r="AN1222" i="5"/>
  <c r="AB1223" i="5"/>
  <c r="AC1223" i="5"/>
  <c r="AD1223" i="5"/>
  <c r="AD1226" i="5" s="1"/>
  <c r="AD1227" i="5" s="1"/>
  <c r="AE1223" i="5"/>
  <c r="AF1223" i="5"/>
  <c r="AG1223" i="5"/>
  <c r="AH1223" i="5"/>
  <c r="AI1223" i="5"/>
  <c r="AJ1223" i="5"/>
  <c r="AK1223" i="5"/>
  <c r="AL1223" i="5"/>
  <c r="AL1226" i="5" s="1"/>
  <c r="AM1223" i="5"/>
  <c r="AN1223" i="5"/>
  <c r="AB1224" i="5"/>
  <c r="AC1224" i="5"/>
  <c r="AD1224" i="5"/>
  <c r="AE1224" i="5"/>
  <c r="AF1224" i="5"/>
  <c r="AG1224" i="5"/>
  <c r="AH1224" i="5"/>
  <c r="AI1224" i="5"/>
  <c r="AJ1224" i="5"/>
  <c r="AK1224" i="5"/>
  <c r="AL1224" i="5"/>
  <c r="AM1224" i="5"/>
  <c r="AN1224" i="5"/>
  <c r="AB1225" i="5"/>
  <c r="AC1225" i="5"/>
  <c r="AD1225" i="5"/>
  <c r="AE1225" i="5"/>
  <c r="AF1225" i="5"/>
  <c r="AF1226" i="5" s="1"/>
  <c r="AF1227" i="5" s="1"/>
  <c r="AG1225" i="5"/>
  <c r="AH1225" i="5"/>
  <c r="AI1225" i="5"/>
  <c r="AJ1225" i="5"/>
  <c r="AK1225" i="5"/>
  <c r="AL1225" i="5"/>
  <c r="AM1225" i="5"/>
  <c r="AN1225" i="5"/>
  <c r="AN1226" i="5" s="1"/>
  <c r="AN1227" i="5" s="1"/>
  <c r="AI1226" i="5"/>
  <c r="AI1227" i="5" s="1"/>
  <c r="AL1227" i="5"/>
  <c r="AB1232" i="5"/>
  <c r="AC1232" i="5"/>
  <c r="AD1232" i="5"/>
  <c r="AE1232" i="5"/>
  <c r="AF1232" i="5"/>
  <c r="AG1232" i="5"/>
  <c r="AH1232" i="5"/>
  <c r="AI1232" i="5"/>
  <c r="AI1236" i="5" s="1"/>
  <c r="AI1237" i="5" s="1"/>
  <c r="AJ1232" i="5"/>
  <c r="AK1232" i="5"/>
  <c r="AL1232" i="5"/>
  <c r="AM1232" i="5"/>
  <c r="AN1232" i="5"/>
  <c r="AB1233" i="5"/>
  <c r="AC1233" i="5"/>
  <c r="AD1233" i="5"/>
  <c r="AE1233" i="5"/>
  <c r="AF1233" i="5"/>
  <c r="AG1233" i="5"/>
  <c r="AH1233" i="5"/>
  <c r="AI1233" i="5"/>
  <c r="AJ1233" i="5"/>
  <c r="AK1233" i="5"/>
  <c r="AL1233" i="5"/>
  <c r="AM1233" i="5"/>
  <c r="AN1233" i="5"/>
  <c r="AB1234" i="5"/>
  <c r="AC1234" i="5"/>
  <c r="AC1236" i="5" s="1"/>
  <c r="AC1237" i="5" s="1"/>
  <c r="AD1234" i="5"/>
  <c r="AE1234" i="5"/>
  <c r="AF1234" i="5"/>
  <c r="AG1234" i="5"/>
  <c r="AH1234" i="5"/>
  <c r="AI1234" i="5"/>
  <c r="AJ1234" i="5"/>
  <c r="AK1234" i="5"/>
  <c r="AK1236" i="5" s="1"/>
  <c r="AK1237" i="5" s="1"/>
  <c r="AL1234" i="5"/>
  <c r="AM1234" i="5"/>
  <c r="AN1234" i="5"/>
  <c r="AB1235" i="5"/>
  <c r="AC1235" i="5"/>
  <c r="AD1235" i="5"/>
  <c r="AE1235" i="5"/>
  <c r="AF1235" i="5"/>
  <c r="AG1235" i="5"/>
  <c r="AH1235" i="5"/>
  <c r="AI1235" i="5"/>
  <c r="AJ1235" i="5"/>
  <c r="AK1235" i="5"/>
  <c r="AL1235" i="5"/>
  <c r="AM1235" i="5"/>
  <c r="AN1235" i="5"/>
  <c r="AH1236" i="5"/>
  <c r="AH1237" i="5" s="1"/>
  <c r="AB1242" i="5"/>
  <c r="AC1242" i="5"/>
  <c r="AD1242" i="5"/>
  <c r="AE1242" i="5"/>
  <c r="AF1242" i="5"/>
  <c r="AF1246" i="5" s="1"/>
  <c r="AF1247" i="5" s="1"/>
  <c r="AG1242" i="5"/>
  <c r="AH1242" i="5"/>
  <c r="AI1242" i="5"/>
  <c r="AJ1242" i="5"/>
  <c r="AK1242" i="5"/>
  <c r="AL1242" i="5"/>
  <c r="AM1242" i="5"/>
  <c r="AN1242" i="5"/>
  <c r="AN1246" i="5" s="1"/>
  <c r="AN1247" i="5" s="1"/>
  <c r="AB1243" i="5"/>
  <c r="AC1243" i="5"/>
  <c r="AD1243" i="5"/>
  <c r="AE1243" i="5"/>
  <c r="AF1243" i="5"/>
  <c r="AG1243" i="5"/>
  <c r="AH1243" i="5"/>
  <c r="AI1243" i="5"/>
  <c r="AJ1243" i="5"/>
  <c r="AK1243" i="5"/>
  <c r="AL1243" i="5"/>
  <c r="AM1243" i="5"/>
  <c r="AN1243" i="5"/>
  <c r="AB1244" i="5"/>
  <c r="AC1244" i="5"/>
  <c r="AD1244" i="5"/>
  <c r="AE1244" i="5"/>
  <c r="AF1244" i="5"/>
  <c r="AG1244" i="5"/>
  <c r="AH1244" i="5"/>
  <c r="AI1244" i="5"/>
  <c r="AJ1244" i="5"/>
  <c r="AK1244" i="5"/>
  <c r="AL1244" i="5"/>
  <c r="AM1244" i="5"/>
  <c r="AM1246" i="5" s="1"/>
  <c r="AM1247" i="5" s="1"/>
  <c r="AN1244" i="5"/>
  <c r="AB1245" i="5"/>
  <c r="AC1245" i="5"/>
  <c r="AD1245" i="5"/>
  <c r="AE1245" i="5"/>
  <c r="AF1245" i="5"/>
  <c r="AG1245" i="5"/>
  <c r="AH1245" i="5"/>
  <c r="AI1245" i="5"/>
  <c r="AJ1245" i="5"/>
  <c r="AK1245" i="5"/>
  <c r="AK1246" i="5" s="1"/>
  <c r="AK1247" i="5" s="1"/>
  <c r="AL1245" i="5"/>
  <c r="AM1245" i="5"/>
  <c r="AN1245" i="5"/>
  <c r="AC1246" i="5"/>
  <c r="AC1247" i="5" s="1"/>
  <c r="AE1246" i="5"/>
  <c r="AE1247" i="5" s="1"/>
  <c r="AB1252" i="5"/>
  <c r="AC1252" i="5"/>
  <c r="AD1252" i="5"/>
  <c r="AE1252" i="5"/>
  <c r="AF1252" i="5"/>
  <c r="AG1252" i="5"/>
  <c r="AH1252" i="5"/>
  <c r="AI1252" i="5"/>
  <c r="AJ1252" i="5"/>
  <c r="AJ1256" i="5" s="1"/>
  <c r="AJ1257" i="5" s="1"/>
  <c r="AK1252" i="5"/>
  <c r="AL1252" i="5"/>
  <c r="AM1252" i="5"/>
  <c r="AN1252" i="5"/>
  <c r="AB1253" i="5"/>
  <c r="AC1253" i="5"/>
  <c r="AD1253" i="5"/>
  <c r="AE1253" i="5"/>
  <c r="AF1253" i="5"/>
  <c r="AG1253" i="5"/>
  <c r="AG1256" i="5" s="1"/>
  <c r="AG1257" i="5" s="1"/>
  <c r="AH1253" i="5"/>
  <c r="AI1253" i="5"/>
  <c r="AJ1253" i="5"/>
  <c r="AK1253" i="5"/>
  <c r="AL1253" i="5"/>
  <c r="AM1253" i="5"/>
  <c r="AM1256" i="5" s="1"/>
  <c r="AN1253" i="5"/>
  <c r="AB1254" i="5"/>
  <c r="AC1254" i="5"/>
  <c r="AD1254" i="5"/>
  <c r="AE1254" i="5"/>
  <c r="AF1254" i="5"/>
  <c r="AG1254" i="5"/>
  <c r="AH1254" i="5"/>
  <c r="AI1254" i="5"/>
  <c r="AJ1254" i="5"/>
  <c r="AK1254" i="5"/>
  <c r="AL1254" i="5"/>
  <c r="AM1254" i="5"/>
  <c r="AN1254" i="5"/>
  <c r="AB1255" i="5"/>
  <c r="AC1255" i="5"/>
  <c r="AD1255" i="5"/>
  <c r="AE1255" i="5"/>
  <c r="AF1255" i="5"/>
  <c r="AG1255" i="5"/>
  <c r="AH1255" i="5"/>
  <c r="AI1255" i="5"/>
  <c r="AJ1255" i="5"/>
  <c r="AK1255" i="5"/>
  <c r="AL1255" i="5"/>
  <c r="AM1255" i="5"/>
  <c r="AN1255" i="5"/>
  <c r="AE1256" i="5"/>
  <c r="AB1262" i="5"/>
  <c r="AC1262" i="5"/>
  <c r="AD1262" i="5"/>
  <c r="AE1262" i="5"/>
  <c r="AF1262" i="5"/>
  <c r="AG1262" i="5"/>
  <c r="AH1262" i="5"/>
  <c r="AI1262" i="5"/>
  <c r="AJ1262" i="5"/>
  <c r="AK1262" i="5"/>
  <c r="AL1262" i="5"/>
  <c r="AM1262" i="5"/>
  <c r="AN1262" i="5"/>
  <c r="AB1263" i="5"/>
  <c r="AC1263" i="5"/>
  <c r="AD1263" i="5"/>
  <c r="AE1263" i="5"/>
  <c r="AF1263" i="5"/>
  <c r="AG1263" i="5"/>
  <c r="AH1263" i="5"/>
  <c r="AI1263" i="5"/>
  <c r="AJ1263" i="5"/>
  <c r="AK1263" i="5"/>
  <c r="AL1263" i="5"/>
  <c r="AM1263" i="5"/>
  <c r="AN1263" i="5"/>
  <c r="AB1264" i="5"/>
  <c r="AC1264" i="5"/>
  <c r="AD1264" i="5"/>
  <c r="AE1264" i="5"/>
  <c r="AF1264" i="5"/>
  <c r="AG1264" i="5"/>
  <c r="AG1266" i="5" s="1"/>
  <c r="AG1267" i="5" s="1"/>
  <c r="AH1264" i="5"/>
  <c r="AI1264" i="5"/>
  <c r="AJ1264" i="5"/>
  <c r="AK1264" i="5"/>
  <c r="AL1264" i="5"/>
  <c r="AM1264" i="5"/>
  <c r="AN1264" i="5"/>
  <c r="AB1265" i="5"/>
  <c r="AC1265" i="5"/>
  <c r="AD1265" i="5"/>
  <c r="AE1265" i="5"/>
  <c r="AF1265" i="5"/>
  <c r="AG1265" i="5"/>
  <c r="AH1265" i="5"/>
  <c r="AI1265" i="5"/>
  <c r="AJ1265" i="5"/>
  <c r="AK1265" i="5"/>
  <c r="AL1265" i="5"/>
  <c r="AM1265" i="5"/>
  <c r="AN1265" i="5"/>
  <c r="AI1266" i="5"/>
  <c r="AI1267" i="5" s="1"/>
  <c r="AB1272" i="5"/>
  <c r="AC1272" i="5"/>
  <c r="AD1272" i="5"/>
  <c r="AD1276" i="5" s="1"/>
  <c r="AD1277" i="5" s="1"/>
  <c r="AE1272" i="5"/>
  <c r="AF1272" i="5"/>
  <c r="AG1272" i="5"/>
  <c r="AH1272" i="5"/>
  <c r="AI1272" i="5"/>
  <c r="AJ1272" i="5"/>
  <c r="AK1272" i="5"/>
  <c r="AL1272" i="5"/>
  <c r="AL1276" i="5" s="1"/>
  <c r="AL1277" i="5" s="1"/>
  <c r="AM1272" i="5"/>
  <c r="AN1272" i="5"/>
  <c r="AB1273" i="5"/>
  <c r="AC1273" i="5"/>
  <c r="AD1273" i="5"/>
  <c r="AE1273" i="5"/>
  <c r="AF1273" i="5"/>
  <c r="AG1273" i="5"/>
  <c r="AH1273" i="5"/>
  <c r="AI1273" i="5"/>
  <c r="AI1276" i="5" s="1"/>
  <c r="AI1277" i="5" s="1"/>
  <c r="AJ1273" i="5"/>
  <c r="AK1273" i="5"/>
  <c r="AK1276" i="5" s="1"/>
  <c r="AL1273" i="5"/>
  <c r="AM1273" i="5"/>
  <c r="AN1273" i="5"/>
  <c r="AB1274" i="5"/>
  <c r="AC1274" i="5"/>
  <c r="AD1274" i="5"/>
  <c r="AE1274" i="5"/>
  <c r="AF1274" i="5"/>
  <c r="AG1274" i="5"/>
  <c r="AH1274" i="5"/>
  <c r="AI1274" i="5"/>
  <c r="AJ1274" i="5"/>
  <c r="AK1274" i="5"/>
  <c r="AL1274" i="5"/>
  <c r="AM1274" i="5"/>
  <c r="AN1274" i="5"/>
  <c r="AB1275" i="5"/>
  <c r="AC1275" i="5"/>
  <c r="AD1275" i="5"/>
  <c r="AE1275" i="5"/>
  <c r="AF1275" i="5"/>
  <c r="AG1275" i="5"/>
  <c r="AH1275" i="5"/>
  <c r="AI1275" i="5"/>
  <c r="AJ1275" i="5"/>
  <c r="AK1275" i="5"/>
  <c r="AL1275" i="5"/>
  <c r="AM1275" i="5"/>
  <c r="AN1275" i="5"/>
  <c r="AC1276" i="5"/>
  <c r="AH1276" i="5"/>
  <c r="AH1277" i="5" s="1"/>
  <c r="AB1282" i="5"/>
  <c r="AC1282" i="5"/>
  <c r="AD1282" i="5"/>
  <c r="AE1282" i="5"/>
  <c r="AF1282" i="5"/>
  <c r="AG1282" i="5"/>
  <c r="AH1282" i="5"/>
  <c r="AI1282" i="5"/>
  <c r="AI1286" i="5" s="1"/>
  <c r="AI1287" i="5" s="1"/>
  <c r="AJ1282" i="5"/>
  <c r="AK1282" i="5"/>
  <c r="AL1282" i="5"/>
  <c r="AM1282" i="5"/>
  <c r="AN1282" i="5"/>
  <c r="AN1286" i="5" s="1"/>
  <c r="AB1283" i="5"/>
  <c r="AC1283" i="5"/>
  <c r="AD1283" i="5"/>
  <c r="AE1283" i="5"/>
  <c r="AF1283" i="5"/>
  <c r="AG1283" i="5"/>
  <c r="AH1283" i="5"/>
  <c r="AI1283" i="5"/>
  <c r="AJ1283" i="5"/>
  <c r="AK1283" i="5"/>
  <c r="AL1283" i="5"/>
  <c r="AM1283" i="5"/>
  <c r="AN1283" i="5"/>
  <c r="AB1284" i="5"/>
  <c r="AC1284" i="5"/>
  <c r="AD1284" i="5"/>
  <c r="AE1284" i="5"/>
  <c r="AF1284" i="5"/>
  <c r="AG1284" i="5"/>
  <c r="AH1284" i="5"/>
  <c r="AI1284" i="5"/>
  <c r="AJ1284" i="5"/>
  <c r="AJ1286" i="5" s="1"/>
  <c r="AJ1287" i="5" s="1"/>
  <c r="AK1284" i="5"/>
  <c r="AL1284" i="5"/>
  <c r="AM1284" i="5"/>
  <c r="AN1284" i="5"/>
  <c r="AB1285" i="5"/>
  <c r="AC1285" i="5"/>
  <c r="AD1285" i="5"/>
  <c r="AE1285" i="5"/>
  <c r="AE1286" i="5" s="1"/>
  <c r="AE1287" i="5" s="1"/>
  <c r="AF1285" i="5"/>
  <c r="AG1285" i="5"/>
  <c r="AH1285" i="5"/>
  <c r="AI1285" i="5"/>
  <c r="AJ1285" i="5"/>
  <c r="AK1285" i="5"/>
  <c r="AL1285" i="5"/>
  <c r="AM1285" i="5"/>
  <c r="AN1285" i="5"/>
  <c r="AC1286" i="5"/>
  <c r="AC1287" i="5" s="1"/>
  <c r="AK1286" i="5"/>
  <c r="AK1287" i="5" s="1"/>
  <c r="AB1292" i="5"/>
  <c r="AC1292" i="5"/>
  <c r="AC1296" i="5" s="1"/>
  <c r="AC1297" i="5" s="1"/>
  <c r="AD1292" i="5"/>
  <c r="AE1292" i="5"/>
  <c r="AE1296" i="5" s="1"/>
  <c r="AE1297" i="5" s="1"/>
  <c r="AF1292" i="5"/>
  <c r="AG1292" i="5"/>
  <c r="AH1292" i="5"/>
  <c r="AH1296" i="5" s="1"/>
  <c r="AH1297" i="5" s="1"/>
  <c r="AI1292" i="5"/>
  <c r="AJ1292" i="5"/>
  <c r="AK1292" i="5"/>
  <c r="AK1296" i="5" s="1"/>
  <c r="AK1297" i="5" s="1"/>
  <c r="AL1292" i="5"/>
  <c r="AM1292" i="5"/>
  <c r="AN1292" i="5"/>
  <c r="AB1293" i="5"/>
  <c r="AC1293" i="5"/>
  <c r="AD1293" i="5"/>
  <c r="AE1293" i="5"/>
  <c r="AF1293" i="5"/>
  <c r="AF1296" i="5" s="1"/>
  <c r="AF1297" i="5" s="1"/>
  <c r="AG1293" i="5"/>
  <c r="AH1293" i="5"/>
  <c r="AI1293" i="5"/>
  <c r="AJ1293" i="5"/>
  <c r="AJ1296" i="5" s="1"/>
  <c r="AK1293" i="5"/>
  <c r="AL1293" i="5"/>
  <c r="AM1293" i="5"/>
  <c r="AN1293" i="5"/>
  <c r="AN1296" i="5" s="1"/>
  <c r="AN1297" i="5" s="1"/>
  <c r="AB1294" i="5"/>
  <c r="AC1294" i="5"/>
  <c r="AD1294" i="5"/>
  <c r="AE1294" i="5"/>
  <c r="AF1294" i="5"/>
  <c r="AG1294" i="5"/>
  <c r="AH1294" i="5"/>
  <c r="AI1294" i="5"/>
  <c r="AJ1294" i="5"/>
  <c r="AK1294" i="5"/>
  <c r="AL1294" i="5"/>
  <c r="AM1294" i="5"/>
  <c r="AN1294" i="5"/>
  <c r="AB1295" i="5"/>
  <c r="AC1295" i="5"/>
  <c r="AD1295" i="5"/>
  <c r="AD1296" i="5" s="1"/>
  <c r="AD1297" i="5" s="1"/>
  <c r="AE1295" i="5"/>
  <c r="AF1295" i="5"/>
  <c r="AG1295" i="5"/>
  <c r="AH1295" i="5"/>
  <c r="AI1295" i="5"/>
  <c r="AJ1295" i="5"/>
  <c r="AK1295" i="5"/>
  <c r="AL1295" i="5"/>
  <c r="AL1296" i="5" s="1"/>
  <c r="AL1297" i="5" s="1"/>
  <c r="AM1295" i="5"/>
  <c r="AN1295" i="5"/>
  <c r="AG1296" i="5"/>
  <c r="AG1297" i="5" s="1"/>
  <c r="AM1296" i="5"/>
  <c r="AM1297" i="5" s="1"/>
  <c r="AJ1297" i="5"/>
  <c r="AB1302" i="5"/>
  <c r="AB1306" i="5" s="1"/>
  <c r="AB1307" i="5" s="1"/>
  <c r="AC1302" i="5"/>
  <c r="AD1302" i="5"/>
  <c r="AE1302" i="5"/>
  <c r="AF1302" i="5"/>
  <c r="AG1302" i="5"/>
  <c r="AG1306" i="5" s="1"/>
  <c r="AG1307" i="5" s="1"/>
  <c r="AH1302" i="5"/>
  <c r="AI1302" i="5"/>
  <c r="AJ1302" i="5"/>
  <c r="AJ1306" i="5" s="1"/>
  <c r="AJ1307" i="5" s="1"/>
  <c r="AK1302" i="5"/>
  <c r="AL1302" i="5"/>
  <c r="AM1302" i="5"/>
  <c r="AN1302" i="5"/>
  <c r="AB1303" i="5"/>
  <c r="AC1303" i="5"/>
  <c r="AD1303" i="5"/>
  <c r="AE1303" i="5"/>
  <c r="AF1303" i="5"/>
  <c r="AG1303" i="5"/>
  <c r="AH1303" i="5"/>
  <c r="AI1303" i="5"/>
  <c r="AJ1303" i="5"/>
  <c r="AK1303" i="5"/>
  <c r="AL1303" i="5"/>
  <c r="AM1303" i="5"/>
  <c r="AN1303" i="5"/>
  <c r="AB1304" i="5"/>
  <c r="AC1304" i="5"/>
  <c r="AD1304" i="5"/>
  <c r="AE1304" i="5"/>
  <c r="AF1304" i="5"/>
  <c r="AG1304" i="5"/>
  <c r="AH1304" i="5"/>
  <c r="AI1304" i="5"/>
  <c r="AJ1304" i="5"/>
  <c r="AK1304" i="5"/>
  <c r="AL1304" i="5"/>
  <c r="AM1304" i="5"/>
  <c r="AN1304" i="5"/>
  <c r="AB1305" i="5"/>
  <c r="AC1305" i="5"/>
  <c r="AD1305" i="5"/>
  <c r="AE1305" i="5"/>
  <c r="AF1305" i="5"/>
  <c r="AF1306" i="5" s="1"/>
  <c r="AF1307" i="5" s="1"/>
  <c r="AG1305" i="5"/>
  <c r="AH1305" i="5"/>
  <c r="AI1305" i="5"/>
  <c r="AJ1305" i="5"/>
  <c r="AK1305" i="5"/>
  <c r="AL1305" i="5"/>
  <c r="AM1305" i="5"/>
  <c r="AN1305" i="5"/>
  <c r="AN1306" i="5" s="1"/>
  <c r="AN1307" i="5" s="1"/>
  <c r="AI1306" i="5"/>
  <c r="AI1307" i="5" s="1"/>
  <c r="AB1312" i="5"/>
  <c r="AC1312" i="5"/>
  <c r="AD1312" i="5"/>
  <c r="AE1312" i="5"/>
  <c r="AF1312" i="5"/>
  <c r="AG1312" i="5"/>
  <c r="AH1312" i="5"/>
  <c r="AI1312" i="5"/>
  <c r="AJ1312" i="5"/>
  <c r="AK1312" i="5"/>
  <c r="AL1312" i="5"/>
  <c r="AM1312" i="5"/>
  <c r="AN1312" i="5"/>
  <c r="AB1313" i="5"/>
  <c r="AC1313" i="5"/>
  <c r="AD1313" i="5"/>
  <c r="AE1313" i="5"/>
  <c r="AF1313" i="5"/>
  <c r="AG1313" i="5"/>
  <c r="AH1313" i="5"/>
  <c r="AI1313" i="5"/>
  <c r="AJ1313" i="5"/>
  <c r="AK1313" i="5"/>
  <c r="AL1313" i="5"/>
  <c r="AM1313" i="5"/>
  <c r="AN1313" i="5"/>
  <c r="AB1314" i="5"/>
  <c r="AC1314" i="5"/>
  <c r="AD1314" i="5"/>
  <c r="AE1314" i="5"/>
  <c r="AF1314" i="5"/>
  <c r="AG1314" i="5"/>
  <c r="AH1314" i="5"/>
  <c r="AH1316" i="5" s="1"/>
  <c r="AH1317" i="5" s="1"/>
  <c r="AI1314" i="5"/>
  <c r="AI1316" i="5" s="1"/>
  <c r="AI1317" i="5" s="1"/>
  <c r="AJ1314" i="5"/>
  <c r="AK1314" i="5"/>
  <c r="AL1314" i="5"/>
  <c r="AM1314" i="5"/>
  <c r="AN1314" i="5"/>
  <c r="AB1315" i="5"/>
  <c r="AC1315" i="5"/>
  <c r="AC1316" i="5" s="1"/>
  <c r="AC1317" i="5" s="1"/>
  <c r="AD1315" i="5"/>
  <c r="AE1315" i="5"/>
  <c r="AF1315" i="5"/>
  <c r="AG1315" i="5"/>
  <c r="AH1315" i="5"/>
  <c r="AI1315" i="5"/>
  <c r="AJ1315" i="5"/>
  <c r="AK1315" i="5"/>
  <c r="AK1316" i="5" s="1"/>
  <c r="AK1317" i="5" s="1"/>
  <c r="AL1315" i="5"/>
  <c r="AM1315" i="5"/>
  <c r="AN1315" i="5"/>
  <c r="AB1322" i="5"/>
  <c r="AC1322" i="5"/>
  <c r="AD1322" i="5"/>
  <c r="AE1322" i="5"/>
  <c r="AE1326" i="5" s="1"/>
  <c r="AE1327" i="5" s="1"/>
  <c r="AF1322" i="5"/>
  <c r="AG1322" i="5"/>
  <c r="AH1322" i="5"/>
  <c r="AI1322" i="5"/>
  <c r="AJ1322" i="5"/>
  <c r="AK1322" i="5"/>
  <c r="AL1322" i="5"/>
  <c r="AM1322" i="5"/>
  <c r="AM1326" i="5" s="1"/>
  <c r="AM1327" i="5" s="1"/>
  <c r="AN1322" i="5"/>
  <c r="AB1323" i="5"/>
  <c r="AC1323" i="5"/>
  <c r="AC1326" i="5" s="1"/>
  <c r="AC1327" i="5" s="1"/>
  <c r="AD1323" i="5"/>
  <c r="AE1323" i="5"/>
  <c r="AF1323" i="5"/>
  <c r="AG1323" i="5"/>
  <c r="AH1323" i="5"/>
  <c r="AI1323" i="5"/>
  <c r="AJ1323" i="5"/>
  <c r="AK1323" i="5"/>
  <c r="AK1326" i="5" s="1"/>
  <c r="AK1327" i="5" s="1"/>
  <c r="AL1323" i="5"/>
  <c r="AM1323" i="5"/>
  <c r="AN1323" i="5"/>
  <c r="AB1324" i="5"/>
  <c r="AC1324" i="5"/>
  <c r="AD1324" i="5"/>
  <c r="AE1324" i="5"/>
  <c r="AF1324" i="5"/>
  <c r="AG1324" i="5"/>
  <c r="AH1324" i="5"/>
  <c r="AI1324" i="5"/>
  <c r="AJ1324" i="5"/>
  <c r="AK1324" i="5"/>
  <c r="AL1324" i="5"/>
  <c r="AM1324" i="5"/>
  <c r="AN1324" i="5"/>
  <c r="AB1325" i="5"/>
  <c r="AB1326" i="5" s="1"/>
  <c r="AC1325" i="5"/>
  <c r="AD1325" i="5"/>
  <c r="AE1325" i="5"/>
  <c r="AF1325" i="5"/>
  <c r="AG1325" i="5"/>
  <c r="AH1325" i="5"/>
  <c r="AI1325" i="5"/>
  <c r="AJ1325" i="5"/>
  <c r="AK1325" i="5"/>
  <c r="AL1325" i="5"/>
  <c r="AM1325" i="5"/>
  <c r="AN1325" i="5"/>
  <c r="AJ1326" i="5"/>
  <c r="AB1332" i="5"/>
  <c r="AC1332" i="5"/>
  <c r="AD1332" i="5"/>
  <c r="AE1332" i="5"/>
  <c r="AF1332" i="5"/>
  <c r="AG1332" i="5"/>
  <c r="AG1336" i="5" s="1"/>
  <c r="AG1337" i="5" s="1"/>
  <c r="AH1332" i="5"/>
  <c r="AI1332" i="5"/>
  <c r="AJ1332" i="5"/>
  <c r="AK1332" i="5"/>
  <c r="AL1332" i="5"/>
  <c r="AM1332" i="5"/>
  <c r="AN1332" i="5"/>
  <c r="AB1333" i="5"/>
  <c r="AC1333" i="5"/>
  <c r="AD1333" i="5"/>
  <c r="AE1333" i="5"/>
  <c r="AF1333" i="5"/>
  <c r="AG1333" i="5"/>
  <c r="AH1333" i="5"/>
  <c r="AI1333" i="5"/>
  <c r="AJ1333" i="5"/>
  <c r="AK1333" i="5"/>
  <c r="AL1333" i="5"/>
  <c r="AM1333" i="5"/>
  <c r="AN1333" i="5"/>
  <c r="AN1336" i="5" s="1"/>
  <c r="AN1337" i="5" s="1"/>
  <c r="AB1334" i="5"/>
  <c r="AC1334" i="5"/>
  <c r="AD1334" i="5"/>
  <c r="AE1334" i="5"/>
  <c r="AE1336" i="5" s="1"/>
  <c r="AF1334" i="5"/>
  <c r="AG1334" i="5"/>
  <c r="AH1334" i="5"/>
  <c r="AI1334" i="5"/>
  <c r="AJ1334" i="5"/>
  <c r="AK1334" i="5"/>
  <c r="AL1334" i="5"/>
  <c r="AM1334" i="5"/>
  <c r="AM1336" i="5" s="1"/>
  <c r="AM1337" i="5" s="1"/>
  <c r="AN1334" i="5"/>
  <c r="AB1335" i="5"/>
  <c r="AC1335" i="5"/>
  <c r="AD1335" i="5"/>
  <c r="AE1335" i="5"/>
  <c r="AF1335" i="5"/>
  <c r="AG1335" i="5"/>
  <c r="AH1335" i="5"/>
  <c r="AI1335" i="5"/>
  <c r="AJ1335" i="5"/>
  <c r="AK1335" i="5"/>
  <c r="AL1335" i="5"/>
  <c r="AM1335" i="5"/>
  <c r="AN1335" i="5"/>
  <c r="AB1342" i="5"/>
  <c r="AB1346" i="5" s="1"/>
  <c r="AB1347" i="5" s="1"/>
  <c r="AC1342" i="5"/>
  <c r="AD1342" i="5"/>
  <c r="AE1342" i="5"/>
  <c r="AF1342" i="5"/>
  <c r="AG1342" i="5"/>
  <c r="AH1342" i="5"/>
  <c r="AI1342" i="5"/>
  <c r="AJ1342" i="5"/>
  <c r="AJ1346" i="5" s="1"/>
  <c r="AJ1347" i="5" s="1"/>
  <c r="AK1342" i="5"/>
  <c r="AL1342" i="5"/>
  <c r="AM1342" i="5"/>
  <c r="AN1342" i="5"/>
  <c r="AB1343" i="5"/>
  <c r="AC1343" i="5"/>
  <c r="AD1343" i="5"/>
  <c r="AE1343" i="5"/>
  <c r="AF1343" i="5"/>
  <c r="AG1343" i="5"/>
  <c r="AH1343" i="5"/>
  <c r="AI1343" i="5"/>
  <c r="AI1346" i="5" s="1"/>
  <c r="AI1347" i="5" s="1"/>
  <c r="AJ1343" i="5"/>
  <c r="AK1343" i="5"/>
  <c r="AL1343" i="5"/>
  <c r="AM1343" i="5"/>
  <c r="AN1343" i="5"/>
  <c r="AB1344" i="5"/>
  <c r="AC1344" i="5"/>
  <c r="AD1344" i="5"/>
  <c r="AE1344" i="5"/>
  <c r="AF1344" i="5"/>
  <c r="AG1344" i="5"/>
  <c r="AH1344" i="5"/>
  <c r="AI1344" i="5"/>
  <c r="AJ1344" i="5"/>
  <c r="AK1344" i="5"/>
  <c r="AL1344" i="5"/>
  <c r="AM1344" i="5"/>
  <c r="AN1344" i="5"/>
  <c r="AB1345" i="5"/>
  <c r="AC1345" i="5"/>
  <c r="AD1345" i="5"/>
  <c r="AE1345" i="5"/>
  <c r="AF1345" i="5"/>
  <c r="AG1345" i="5"/>
  <c r="AH1345" i="5"/>
  <c r="AI1345" i="5"/>
  <c r="AJ1345" i="5"/>
  <c r="AK1345" i="5"/>
  <c r="AL1345" i="5"/>
  <c r="AM1345" i="5"/>
  <c r="AN1345" i="5"/>
  <c r="AG1346" i="5"/>
  <c r="AG1347" i="5" s="1"/>
  <c r="AB1352" i="5"/>
  <c r="AC1352" i="5"/>
  <c r="AD1352" i="5"/>
  <c r="AE1352" i="5"/>
  <c r="AF1352" i="5"/>
  <c r="AG1352" i="5"/>
  <c r="AH1352" i="5"/>
  <c r="AI1352" i="5"/>
  <c r="AJ1352" i="5"/>
  <c r="AK1352" i="5"/>
  <c r="AK1356" i="5" s="1"/>
  <c r="AK1357" i="5" s="1"/>
  <c r="AL1352" i="5"/>
  <c r="AM1352" i="5"/>
  <c r="AN1352" i="5"/>
  <c r="AB1353" i="5"/>
  <c r="AC1353" i="5"/>
  <c r="AD1353" i="5"/>
  <c r="AE1353" i="5"/>
  <c r="AF1353" i="5"/>
  <c r="AG1353" i="5"/>
  <c r="AH1353" i="5"/>
  <c r="AI1353" i="5"/>
  <c r="AI1356" i="5" s="1"/>
  <c r="AI1357" i="5" s="1"/>
  <c r="AJ1353" i="5"/>
  <c r="AK1353" i="5"/>
  <c r="AL1353" i="5"/>
  <c r="AM1353" i="5"/>
  <c r="AN1353" i="5"/>
  <c r="AB1354" i="5"/>
  <c r="AC1354" i="5"/>
  <c r="AD1354" i="5"/>
  <c r="AE1354" i="5"/>
  <c r="AF1354" i="5"/>
  <c r="AG1354" i="5"/>
  <c r="AH1354" i="5"/>
  <c r="AH1356" i="5" s="1"/>
  <c r="AH1357" i="5" s="1"/>
  <c r="AI1354" i="5"/>
  <c r="AJ1354" i="5"/>
  <c r="AK1354" i="5"/>
  <c r="AL1354" i="5"/>
  <c r="AM1354" i="5"/>
  <c r="AN1354" i="5"/>
  <c r="AB1355" i="5"/>
  <c r="AC1355" i="5"/>
  <c r="AD1355" i="5"/>
  <c r="AE1355" i="5"/>
  <c r="AF1355" i="5"/>
  <c r="AG1355" i="5"/>
  <c r="AH1355" i="5"/>
  <c r="AI1355" i="5"/>
  <c r="AJ1355" i="5"/>
  <c r="AK1355" i="5"/>
  <c r="AL1355" i="5"/>
  <c r="AM1355" i="5"/>
  <c r="AN1355" i="5"/>
  <c r="AC1356" i="5"/>
  <c r="AC1357" i="5" s="1"/>
  <c r="AB1362" i="5"/>
  <c r="AC1362" i="5"/>
  <c r="AC1366" i="5" s="1"/>
  <c r="AC1367" i="5" s="1"/>
  <c r="AD1362" i="5"/>
  <c r="AE1362" i="5"/>
  <c r="AF1362" i="5"/>
  <c r="AF1366" i="5" s="1"/>
  <c r="AF1367" i="5" s="1"/>
  <c r="AG1362" i="5"/>
  <c r="AH1362" i="5"/>
  <c r="AI1362" i="5"/>
  <c r="AJ1362" i="5"/>
  <c r="AK1362" i="5"/>
  <c r="AK1366" i="5" s="1"/>
  <c r="AK1367" i="5" s="1"/>
  <c r="AL1362" i="5"/>
  <c r="AM1362" i="5"/>
  <c r="AN1362" i="5"/>
  <c r="AN1366" i="5" s="1"/>
  <c r="AN1367" i="5" s="1"/>
  <c r="AB1363" i="5"/>
  <c r="AC1363" i="5"/>
  <c r="AD1363" i="5"/>
  <c r="AE1363" i="5"/>
  <c r="AF1363" i="5"/>
  <c r="AG1363" i="5"/>
  <c r="AH1363" i="5"/>
  <c r="AI1363" i="5"/>
  <c r="AJ1363" i="5"/>
  <c r="AK1363" i="5"/>
  <c r="AL1363" i="5"/>
  <c r="AM1363" i="5"/>
  <c r="AN1363" i="5"/>
  <c r="AB1364" i="5"/>
  <c r="AC1364" i="5"/>
  <c r="AD1364" i="5"/>
  <c r="AE1364" i="5"/>
  <c r="AF1364" i="5"/>
  <c r="AG1364" i="5"/>
  <c r="AH1364" i="5"/>
  <c r="AI1364" i="5"/>
  <c r="AJ1364" i="5"/>
  <c r="AK1364" i="5"/>
  <c r="AL1364" i="5"/>
  <c r="AM1364" i="5"/>
  <c r="AN1364" i="5"/>
  <c r="AB1365" i="5"/>
  <c r="AC1365" i="5"/>
  <c r="AD1365" i="5"/>
  <c r="AE1365" i="5"/>
  <c r="AF1365" i="5"/>
  <c r="AG1365" i="5"/>
  <c r="AH1365" i="5"/>
  <c r="AH1366" i="5" s="1"/>
  <c r="AH1367" i="5" s="1"/>
  <c r="AI1365" i="5"/>
  <c r="AJ1365" i="5"/>
  <c r="AK1365" i="5"/>
  <c r="AL1365" i="5"/>
  <c r="AM1365" i="5"/>
  <c r="AN1365" i="5"/>
  <c r="AB1366" i="5"/>
  <c r="AB1367" i="5" s="1"/>
  <c r="AE1366" i="5"/>
  <c r="AE1367" i="5" s="1"/>
  <c r="AJ1366" i="5"/>
  <c r="AJ1367" i="5" s="1"/>
  <c r="AM1366" i="5"/>
  <c r="AM1367" i="5" s="1"/>
  <c r="AB1372" i="5"/>
  <c r="AC1372" i="5"/>
  <c r="AC1376" i="5" s="1"/>
  <c r="AC1377" i="5" s="1"/>
  <c r="AD1372" i="5"/>
  <c r="AE1372" i="5"/>
  <c r="AF1372" i="5"/>
  <c r="AG1372" i="5"/>
  <c r="AH1372" i="5"/>
  <c r="AH1376" i="5" s="1"/>
  <c r="AH1377" i="5" s="1"/>
  <c r="AI1372" i="5"/>
  <c r="AJ1372" i="5"/>
  <c r="AK1372" i="5"/>
  <c r="AK1376" i="5" s="1"/>
  <c r="AK1377" i="5" s="1"/>
  <c r="AL1372" i="5"/>
  <c r="AM1372" i="5"/>
  <c r="AN1372" i="5"/>
  <c r="AB1373" i="5"/>
  <c r="AC1373" i="5"/>
  <c r="AD1373" i="5"/>
  <c r="AE1373" i="5"/>
  <c r="AF1373" i="5"/>
  <c r="AF1376" i="5" s="1"/>
  <c r="AF1377" i="5" s="1"/>
  <c r="AG1373" i="5"/>
  <c r="AH1373" i="5"/>
  <c r="AI1373" i="5"/>
  <c r="AJ1373" i="5"/>
  <c r="AK1373" i="5"/>
  <c r="AL1373" i="5"/>
  <c r="AM1373" i="5"/>
  <c r="AN1373" i="5"/>
  <c r="AN1376" i="5" s="1"/>
  <c r="AN1377" i="5" s="1"/>
  <c r="AB1374" i="5"/>
  <c r="AC1374" i="5"/>
  <c r="AD1374" i="5"/>
  <c r="AE1374" i="5"/>
  <c r="AF1374" i="5"/>
  <c r="AG1374" i="5"/>
  <c r="AG1376" i="5" s="1"/>
  <c r="AG1377" i="5" s="1"/>
  <c r="AH1374" i="5"/>
  <c r="AI1374" i="5"/>
  <c r="AJ1374" i="5"/>
  <c r="AK1374" i="5"/>
  <c r="AL1374" i="5"/>
  <c r="AM1374" i="5"/>
  <c r="AN1374" i="5"/>
  <c r="AB1375" i="5"/>
  <c r="AB1376" i="5" s="1"/>
  <c r="AC1375" i="5"/>
  <c r="AD1375" i="5"/>
  <c r="AD1376" i="5" s="1"/>
  <c r="AD1377" i="5" s="1"/>
  <c r="AE1375" i="5"/>
  <c r="AF1375" i="5"/>
  <c r="AG1375" i="5"/>
  <c r="AH1375" i="5"/>
  <c r="AI1375" i="5"/>
  <c r="AJ1375" i="5"/>
  <c r="AJ1376" i="5" s="1"/>
  <c r="AJ1377" i="5" s="1"/>
  <c r="AK1375" i="5"/>
  <c r="AL1375" i="5"/>
  <c r="AL1376" i="5" s="1"/>
  <c r="AL1377" i="5" s="1"/>
  <c r="AM1375" i="5"/>
  <c r="AN1375" i="5"/>
  <c r="AE1376" i="5"/>
  <c r="AE1377" i="5" s="1"/>
  <c r="AM1376" i="5"/>
  <c r="AM1377" i="5" s="1"/>
  <c r="AB1377" i="5"/>
  <c r="AB1382" i="5"/>
  <c r="AB1386" i="5" s="1"/>
  <c r="AB1387" i="5" s="1"/>
  <c r="AC1382" i="5"/>
  <c r="AD1382" i="5"/>
  <c r="AE1382" i="5"/>
  <c r="AF1382" i="5"/>
  <c r="AG1382" i="5"/>
  <c r="AH1382" i="5"/>
  <c r="AI1382" i="5"/>
  <c r="AJ1382" i="5"/>
  <c r="AJ1386" i="5" s="1"/>
  <c r="AJ1387" i="5" s="1"/>
  <c r="AK1382" i="5"/>
  <c r="AL1382" i="5"/>
  <c r="AM1382" i="5"/>
  <c r="AN1382" i="5"/>
  <c r="AB1383" i="5"/>
  <c r="AC1383" i="5"/>
  <c r="AD1383" i="5"/>
  <c r="AE1383" i="5"/>
  <c r="AF1383" i="5"/>
  <c r="AG1383" i="5"/>
  <c r="AH1383" i="5"/>
  <c r="AI1383" i="5"/>
  <c r="AJ1383" i="5"/>
  <c r="AK1383" i="5"/>
  <c r="AL1383" i="5"/>
  <c r="AM1383" i="5"/>
  <c r="AN1383" i="5"/>
  <c r="AB1384" i="5"/>
  <c r="AC1384" i="5"/>
  <c r="AD1384" i="5"/>
  <c r="AE1384" i="5"/>
  <c r="AF1384" i="5"/>
  <c r="AF1386" i="5" s="1"/>
  <c r="AF1387" i="5" s="1"/>
  <c r="AG1384" i="5"/>
  <c r="AH1384" i="5"/>
  <c r="AI1384" i="5"/>
  <c r="AJ1384" i="5"/>
  <c r="AK1384" i="5"/>
  <c r="AL1384" i="5"/>
  <c r="AM1384" i="5"/>
  <c r="AN1384" i="5"/>
  <c r="AB1385" i="5"/>
  <c r="AC1385" i="5"/>
  <c r="AD1385" i="5"/>
  <c r="AD1386" i="5" s="1"/>
  <c r="AD1387" i="5" s="1"/>
  <c r="AE1385" i="5"/>
  <c r="AF1385" i="5"/>
  <c r="AG1385" i="5"/>
  <c r="AH1385" i="5"/>
  <c r="AI1385" i="5"/>
  <c r="AJ1385" i="5"/>
  <c r="AK1385" i="5"/>
  <c r="AL1385" i="5"/>
  <c r="AL1386" i="5" s="1"/>
  <c r="AL1387" i="5" s="1"/>
  <c r="AM1385" i="5"/>
  <c r="AN1385" i="5"/>
  <c r="AG1386" i="5"/>
  <c r="AG1387" i="5" s="1"/>
  <c r="AN1386" i="5"/>
  <c r="AN1387" i="5" s="1"/>
  <c r="AB1392" i="5"/>
  <c r="AC1392" i="5"/>
  <c r="AD1392" i="5"/>
  <c r="AE1392" i="5"/>
  <c r="AF1392" i="5"/>
  <c r="AG1392" i="5"/>
  <c r="AH1392" i="5"/>
  <c r="AI1392" i="5"/>
  <c r="AJ1392" i="5"/>
  <c r="AK1392" i="5"/>
  <c r="AL1392" i="5"/>
  <c r="AM1392" i="5"/>
  <c r="AN1392" i="5"/>
  <c r="AB1393" i="5"/>
  <c r="AC1393" i="5"/>
  <c r="AD1393" i="5"/>
  <c r="AE1393" i="5"/>
  <c r="AF1393" i="5"/>
  <c r="AG1393" i="5"/>
  <c r="AH1393" i="5"/>
  <c r="AI1393" i="5"/>
  <c r="AJ1393" i="5"/>
  <c r="AK1393" i="5"/>
  <c r="AL1393" i="5"/>
  <c r="AM1393" i="5"/>
  <c r="AN1393" i="5"/>
  <c r="AB1394" i="5"/>
  <c r="AC1394" i="5"/>
  <c r="AD1394" i="5"/>
  <c r="AE1394" i="5"/>
  <c r="AF1394" i="5"/>
  <c r="AG1394" i="5"/>
  <c r="AH1394" i="5"/>
  <c r="AI1394" i="5"/>
  <c r="AI1396" i="5" s="1"/>
  <c r="AI1397" i="5" s="1"/>
  <c r="AJ1394" i="5"/>
  <c r="AK1394" i="5"/>
  <c r="AL1394" i="5"/>
  <c r="AM1394" i="5"/>
  <c r="AN1394" i="5"/>
  <c r="AB1395" i="5"/>
  <c r="AC1395" i="5"/>
  <c r="AD1395" i="5"/>
  <c r="AE1395" i="5"/>
  <c r="AF1395" i="5"/>
  <c r="AF1396" i="5" s="1"/>
  <c r="AG1395" i="5"/>
  <c r="AH1395" i="5"/>
  <c r="AI1395" i="5"/>
  <c r="AJ1395" i="5"/>
  <c r="AK1395" i="5"/>
  <c r="AL1395" i="5"/>
  <c r="AM1395" i="5"/>
  <c r="AN1395" i="5"/>
  <c r="AN1396" i="5" s="1"/>
  <c r="AN1397" i="5" s="1"/>
  <c r="AF1397" i="5"/>
  <c r="AB1402" i="5"/>
  <c r="AC1402" i="5"/>
  <c r="AD1402" i="5"/>
  <c r="AE1402" i="5"/>
  <c r="AF1402" i="5"/>
  <c r="AF1406" i="5" s="1"/>
  <c r="AF1407" i="5" s="1"/>
  <c r="AG1402" i="5"/>
  <c r="AH1402" i="5"/>
  <c r="AI1402" i="5"/>
  <c r="AJ1402" i="5"/>
  <c r="AK1402" i="5"/>
  <c r="AL1402" i="5"/>
  <c r="AM1402" i="5"/>
  <c r="AN1402" i="5"/>
  <c r="AN1406" i="5" s="1"/>
  <c r="AN1407" i="5" s="1"/>
  <c r="AB1403" i="5"/>
  <c r="AC1403" i="5"/>
  <c r="AD1403" i="5"/>
  <c r="AE1403" i="5"/>
  <c r="AF1403" i="5"/>
  <c r="AG1403" i="5"/>
  <c r="AH1403" i="5"/>
  <c r="AI1403" i="5"/>
  <c r="AJ1403" i="5"/>
  <c r="AK1403" i="5"/>
  <c r="AL1403" i="5"/>
  <c r="AM1403" i="5"/>
  <c r="AN1403" i="5"/>
  <c r="AB1404" i="5"/>
  <c r="AB1406" i="5" s="1"/>
  <c r="AC1404" i="5"/>
  <c r="AD1404" i="5"/>
  <c r="AE1404" i="5"/>
  <c r="AF1404" i="5"/>
  <c r="AG1404" i="5"/>
  <c r="AH1404" i="5"/>
  <c r="AI1404" i="5"/>
  <c r="AJ1404" i="5"/>
  <c r="AK1404" i="5"/>
  <c r="AL1404" i="5"/>
  <c r="AM1404" i="5"/>
  <c r="AN1404" i="5"/>
  <c r="AB1405" i="5"/>
  <c r="AC1405" i="5"/>
  <c r="AD1405" i="5"/>
  <c r="AE1405" i="5"/>
  <c r="AF1405" i="5"/>
  <c r="AG1405" i="5"/>
  <c r="AH1405" i="5"/>
  <c r="AH1406" i="5" s="1"/>
  <c r="AH1407" i="5" s="1"/>
  <c r="AI1405" i="5"/>
  <c r="AJ1405" i="5"/>
  <c r="AK1405" i="5"/>
  <c r="AL1405" i="5"/>
  <c r="AM1405" i="5"/>
  <c r="AN1405" i="5"/>
  <c r="AC1406" i="5"/>
  <c r="AC1407" i="5" s="1"/>
  <c r="AK1406" i="5"/>
  <c r="AK1407" i="5" s="1"/>
  <c r="AB1412" i="5"/>
  <c r="AC1412" i="5"/>
  <c r="AD1412" i="5"/>
  <c r="AE1412" i="5"/>
  <c r="AF1412" i="5"/>
  <c r="AG1412" i="5"/>
  <c r="AH1412" i="5"/>
  <c r="AI1412" i="5"/>
  <c r="AJ1412" i="5"/>
  <c r="AK1412" i="5"/>
  <c r="AL1412" i="5"/>
  <c r="AM1412" i="5"/>
  <c r="AN1412" i="5"/>
  <c r="AB1413" i="5"/>
  <c r="AC1413" i="5"/>
  <c r="AD1413" i="5"/>
  <c r="AE1413" i="5"/>
  <c r="AF1413" i="5"/>
  <c r="AG1413" i="5"/>
  <c r="AG1416" i="5" s="1"/>
  <c r="AG1417" i="5" s="1"/>
  <c r="AH1413" i="5"/>
  <c r="AI1413" i="5"/>
  <c r="AJ1413" i="5"/>
  <c r="AK1413" i="5"/>
  <c r="AL1413" i="5"/>
  <c r="AM1413" i="5"/>
  <c r="AN1413" i="5"/>
  <c r="AB1414" i="5"/>
  <c r="AC1414" i="5"/>
  <c r="AD1414" i="5"/>
  <c r="AE1414" i="5"/>
  <c r="AF1414" i="5"/>
  <c r="AG1414" i="5"/>
  <c r="AH1414" i="5"/>
  <c r="AI1414" i="5"/>
  <c r="AJ1414" i="5"/>
  <c r="AK1414" i="5"/>
  <c r="AL1414" i="5"/>
  <c r="AM1414" i="5"/>
  <c r="AN1414" i="5"/>
  <c r="AB1415" i="5"/>
  <c r="AC1415" i="5"/>
  <c r="AD1415" i="5"/>
  <c r="AE1415" i="5"/>
  <c r="AE1416" i="5" s="1"/>
  <c r="AF1415" i="5"/>
  <c r="AG1415" i="5"/>
  <c r="AH1415" i="5"/>
  <c r="AI1415" i="5"/>
  <c r="AJ1415" i="5"/>
  <c r="AK1415" i="5"/>
  <c r="AL1415" i="5"/>
  <c r="AM1415" i="5"/>
  <c r="AN1415" i="5"/>
  <c r="AB1422" i="5"/>
  <c r="AC1422" i="5"/>
  <c r="AD1422" i="5"/>
  <c r="AE1422" i="5"/>
  <c r="AF1422" i="5"/>
  <c r="AG1422" i="5"/>
  <c r="AH1422" i="5"/>
  <c r="AI1422" i="5"/>
  <c r="AJ1422" i="5"/>
  <c r="AK1422" i="5"/>
  <c r="AL1422" i="5"/>
  <c r="AM1422" i="5"/>
  <c r="AN1422" i="5"/>
  <c r="AB1423" i="5"/>
  <c r="AC1423" i="5"/>
  <c r="AD1423" i="5"/>
  <c r="AE1423" i="5"/>
  <c r="AF1423" i="5"/>
  <c r="AG1423" i="5"/>
  <c r="AG1426" i="5" s="1"/>
  <c r="AG1427" i="5" s="1"/>
  <c r="AH1423" i="5"/>
  <c r="AI1423" i="5"/>
  <c r="AJ1423" i="5"/>
  <c r="AK1423" i="5"/>
  <c r="AL1423" i="5"/>
  <c r="AM1423" i="5"/>
  <c r="AN1423" i="5"/>
  <c r="AB1424" i="5"/>
  <c r="AC1424" i="5"/>
  <c r="AD1424" i="5"/>
  <c r="AE1424" i="5"/>
  <c r="AF1424" i="5"/>
  <c r="AG1424" i="5"/>
  <c r="AH1424" i="5"/>
  <c r="AI1424" i="5"/>
  <c r="AJ1424" i="5"/>
  <c r="AK1424" i="5"/>
  <c r="AL1424" i="5"/>
  <c r="AM1424" i="5"/>
  <c r="AN1424" i="5"/>
  <c r="AB1425" i="5"/>
  <c r="AC1425" i="5"/>
  <c r="AD1425" i="5"/>
  <c r="AE1425" i="5"/>
  <c r="AF1425" i="5"/>
  <c r="AG1425" i="5"/>
  <c r="AH1425" i="5"/>
  <c r="AI1425" i="5"/>
  <c r="AJ1425" i="5"/>
  <c r="AK1425" i="5"/>
  <c r="AL1425" i="5"/>
  <c r="AM1425" i="5"/>
  <c r="AN1425" i="5"/>
  <c r="AB1432" i="5"/>
  <c r="AC1432" i="5"/>
  <c r="AD1432" i="5"/>
  <c r="AD1436" i="5" s="1"/>
  <c r="AD1437" i="5" s="1"/>
  <c r="AE1432" i="5"/>
  <c r="AF1432" i="5"/>
  <c r="AG1432" i="5"/>
  <c r="AG1436" i="5" s="1"/>
  <c r="AG1437" i="5" s="1"/>
  <c r="AH1432" i="5"/>
  <c r="AI1432" i="5"/>
  <c r="AJ1432" i="5"/>
  <c r="AK1432" i="5"/>
  <c r="AL1432" i="5"/>
  <c r="AL1436" i="5" s="1"/>
  <c r="AL1437" i="5" s="1"/>
  <c r="AM1432" i="5"/>
  <c r="AN1432" i="5"/>
  <c r="AB1433" i="5"/>
  <c r="AB1436" i="5" s="1"/>
  <c r="AB1437" i="5" s="1"/>
  <c r="AC1433" i="5"/>
  <c r="AD1433" i="5"/>
  <c r="AE1433" i="5"/>
  <c r="AF1433" i="5"/>
  <c r="AG1433" i="5"/>
  <c r="AH1433" i="5"/>
  <c r="AI1433" i="5"/>
  <c r="AJ1433" i="5"/>
  <c r="AJ1436" i="5" s="1"/>
  <c r="AJ1437" i="5" s="1"/>
  <c r="AK1433" i="5"/>
  <c r="AL1433" i="5"/>
  <c r="AM1433" i="5"/>
  <c r="AN1433" i="5"/>
  <c r="AB1434" i="5"/>
  <c r="AC1434" i="5"/>
  <c r="AC1436" i="5" s="1"/>
  <c r="AD1434" i="5"/>
  <c r="AE1434" i="5"/>
  <c r="AF1434" i="5"/>
  <c r="AG1434" i="5"/>
  <c r="AH1434" i="5"/>
  <c r="AI1434" i="5"/>
  <c r="AJ1434" i="5"/>
  <c r="AK1434" i="5"/>
  <c r="AK1436" i="5" s="1"/>
  <c r="AL1434" i="5"/>
  <c r="AM1434" i="5"/>
  <c r="AN1434" i="5"/>
  <c r="AB1435" i="5"/>
  <c r="AC1435" i="5"/>
  <c r="AD1435" i="5"/>
  <c r="AE1435" i="5"/>
  <c r="AF1435" i="5"/>
  <c r="AF1436" i="5" s="1"/>
  <c r="AF1437" i="5" s="1"/>
  <c r="AG1435" i="5"/>
  <c r="AH1435" i="5"/>
  <c r="AI1435" i="5"/>
  <c r="AJ1435" i="5"/>
  <c r="AK1435" i="5"/>
  <c r="AL1435" i="5"/>
  <c r="AM1435" i="5"/>
  <c r="AN1435" i="5"/>
  <c r="AN1436" i="5" s="1"/>
  <c r="AN1437" i="5" s="1"/>
  <c r="AI1436" i="5"/>
  <c r="AI1437" i="5" s="1"/>
  <c r="AB1442" i="5"/>
  <c r="AC1442" i="5"/>
  <c r="AD1442" i="5"/>
  <c r="AE1442" i="5"/>
  <c r="AF1442" i="5"/>
  <c r="AG1442" i="5"/>
  <c r="AH1442" i="5"/>
  <c r="AI1442" i="5"/>
  <c r="AI1446" i="5" s="1"/>
  <c r="AI1447" i="5" s="1"/>
  <c r="AJ1442" i="5"/>
  <c r="AK1442" i="5"/>
  <c r="AL1442" i="5"/>
  <c r="AM1442" i="5"/>
  <c r="AN1442" i="5"/>
  <c r="AB1443" i="5"/>
  <c r="AC1443" i="5"/>
  <c r="AD1443" i="5"/>
  <c r="AD1446" i="5" s="1"/>
  <c r="AD1447" i="5" s="1"/>
  <c r="AE1443" i="5"/>
  <c r="AF1443" i="5"/>
  <c r="AG1443" i="5"/>
  <c r="AH1443" i="5"/>
  <c r="AI1443" i="5"/>
  <c r="AJ1443" i="5"/>
  <c r="AK1443" i="5"/>
  <c r="AL1443" i="5"/>
  <c r="AL1446" i="5" s="1"/>
  <c r="AL1447" i="5" s="1"/>
  <c r="AM1443" i="5"/>
  <c r="AN1443" i="5"/>
  <c r="AB1444" i="5"/>
  <c r="AC1444" i="5"/>
  <c r="AD1444" i="5"/>
  <c r="AE1444" i="5"/>
  <c r="AF1444" i="5"/>
  <c r="AG1444" i="5"/>
  <c r="AH1444" i="5"/>
  <c r="AI1444" i="5"/>
  <c r="AJ1444" i="5"/>
  <c r="AK1444" i="5"/>
  <c r="AL1444" i="5"/>
  <c r="AM1444" i="5"/>
  <c r="AN1444" i="5"/>
  <c r="AB1445" i="5"/>
  <c r="AC1445" i="5"/>
  <c r="AD1445" i="5"/>
  <c r="AE1445" i="5"/>
  <c r="AF1445" i="5"/>
  <c r="AG1445" i="5"/>
  <c r="AH1445" i="5"/>
  <c r="AI1445" i="5"/>
  <c r="AJ1445" i="5"/>
  <c r="AK1445" i="5"/>
  <c r="AL1445" i="5"/>
  <c r="AM1445" i="5"/>
  <c r="AN1445" i="5"/>
  <c r="AK1446" i="5"/>
  <c r="AK1447" i="5" s="1"/>
  <c r="AB1452" i="5"/>
  <c r="AC1452" i="5"/>
  <c r="AD1452" i="5"/>
  <c r="AE1452" i="5"/>
  <c r="AF1452" i="5"/>
  <c r="AF1456" i="5" s="1"/>
  <c r="AF1457" i="5" s="1"/>
  <c r="AG1452" i="5"/>
  <c r="AH1452" i="5"/>
  <c r="AI1452" i="5"/>
  <c r="AJ1452" i="5"/>
  <c r="AK1452" i="5"/>
  <c r="AL1452" i="5"/>
  <c r="AM1452" i="5"/>
  <c r="AN1452" i="5"/>
  <c r="AB1453" i="5"/>
  <c r="AC1453" i="5"/>
  <c r="AD1453" i="5"/>
  <c r="AE1453" i="5"/>
  <c r="AF1453" i="5"/>
  <c r="AG1453" i="5"/>
  <c r="AH1453" i="5"/>
  <c r="AI1453" i="5"/>
  <c r="AJ1453" i="5"/>
  <c r="AK1453" i="5"/>
  <c r="AL1453" i="5"/>
  <c r="AM1453" i="5"/>
  <c r="AN1453" i="5"/>
  <c r="AB1454" i="5"/>
  <c r="AC1454" i="5"/>
  <c r="AD1454" i="5"/>
  <c r="AE1454" i="5"/>
  <c r="AF1454" i="5"/>
  <c r="AG1454" i="5"/>
  <c r="AH1454" i="5"/>
  <c r="AI1454" i="5"/>
  <c r="AJ1454" i="5"/>
  <c r="AK1454" i="5"/>
  <c r="AL1454" i="5"/>
  <c r="AM1454" i="5"/>
  <c r="AN1454" i="5"/>
  <c r="AN1456" i="5" s="1"/>
  <c r="AN1457" i="5" s="1"/>
  <c r="AB1455" i="5"/>
  <c r="AC1455" i="5"/>
  <c r="AD1455" i="5"/>
  <c r="AE1455" i="5"/>
  <c r="AF1455" i="5"/>
  <c r="AG1455" i="5"/>
  <c r="AH1455" i="5"/>
  <c r="AI1455" i="5"/>
  <c r="AJ1455" i="5"/>
  <c r="AK1455" i="5"/>
  <c r="AL1455" i="5"/>
  <c r="AM1455" i="5"/>
  <c r="AN1455" i="5"/>
  <c r="AE1456" i="5"/>
  <c r="AE1457" i="5" s="1"/>
  <c r="AM1456" i="5"/>
  <c r="AM1457" i="5" s="1"/>
  <c r="AB1462" i="5"/>
  <c r="AC1462" i="5"/>
  <c r="AD1462" i="5"/>
  <c r="AE1462" i="5"/>
  <c r="AF1462" i="5"/>
  <c r="AF1466" i="5" s="1"/>
  <c r="AF1467" i="5" s="1"/>
  <c r="AG1462" i="5"/>
  <c r="AH1462" i="5"/>
  <c r="AI1462" i="5"/>
  <c r="AJ1462" i="5"/>
  <c r="AK1462" i="5"/>
  <c r="AL1462" i="5"/>
  <c r="AM1462" i="5"/>
  <c r="AN1462" i="5"/>
  <c r="AN1466" i="5" s="1"/>
  <c r="AN1467" i="5" s="1"/>
  <c r="AB1463" i="5"/>
  <c r="AC1463" i="5"/>
  <c r="AD1463" i="5"/>
  <c r="AE1463" i="5"/>
  <c r="AF1463" i="5"/>
  <c r="AG1463" i="5"/>
  <c r="AH1463" i="5"/>
  <c r="AI1463" i="5"/>
  <c r="AI1466" i="5" s="1"/>
  <c r="AI1467" i="5" s="1"/>
  <c r="AJ1463" i="5"/>
  <c r="AK1463" i="5"/>
  <c r="AL1463" i="5"/>
  <c r="AM1463" i="5"/>
  <c r="AN1463" i="5"/>
  <c r="AB1464" i="5"/>
  <c r="AB1466" i="5" s="1"/>
  <c r="AB1467" i="5" s="1"/>
  <c r="AC1464" i="5"/>
  <c r="AD1464" i="5"/>
  <c r="AE1464" i="5"/>
  <c r="AF1464" i="5"/>
  <c r="AG1464" i="5"/>
  <c r="AH1464" i="5"/>
  <c r="AI1464" i="5"/>
  <c r="AJ1464" i="5"/>
  <c r="AJ1466" i="5" s="1"/>
  <c r="AJ1467" i="5" s="1"/>
  <c r="AK1464" i="5"/>
  <c r="AL1464" i="5"/>
  <c r="AM1464" i="5"/>
  <c r="AN1464" i="5"/>
  <c r="AB1465" i="5"/>
  <c r="AC1465" i="5"/>
  <c r="AD1465" i="5"/>
  <c r="AE1465" i="5"/>
  <c r="AF1465" i="5"/>
  <c r="AG1465" i="5"/>
  <c r="AH1465" i="5"/>
  <c r="AI1465" i="5"/>
  <c r="AJ1465" i="5"/>
  <c r="AK1465" i="5"/>
  <c r="AL1465" i="5"/>
  <c r="AM1465" i="5"/>
  <c r="AN1465" i="5"/>
  <c r="AH1466" i="5"/>
  <c r="AH1467" i="5" s="1"/>
  <c r="AB1472" i="5"/>
  <c r="AC1472" i="5"/>
  <c r="AD1472" i="5"/>
  <c r="AE1472" i="5"/>
  <c r="AE1476" i="5" s="1"/>
  <c r="AF1472" i="5"/>
  <c r="AG1472" i="5"/>
  <c r="AH1472" i="5"/>
  <c r="AH1476" i="5" s="1"/>
  <c r="AH1477" i="5" s="1"/>
  <c r="AI1472" i="5"/>
  <c r="AJ1472" i="5"/>
  <c r="AK1472" i="5"/>
  <c r="AL1472" i="5"/>
  <c r="AM1472" i="5"/>
  <c r="AM1476" i="5" s="1"/>
  <c r="AN1472" i="5"/>
  <c r="AB1473" i="5"/>
  <c r="AC1473" i="5"/>
  <c r="AC1476" i="5" s="1"/>
  <c r="AC1477" i="5" s="1"/>
  <c r="AD1473" i="5"/>
  <c r="AE1473" i="5"/>
  <c r="AF1473" i="5"/>
  <c r="AG1473" i="5"/>
  <c r="AH1473" i="5"/>
  <c r="AI1473" i="5"/>
  <c r="AJ1473" i="5"/>
  <c r="AK1473" i="5"/>
  <c r="AK1476" i="5" s="1"/>
  <c r="AK1477" i="5" s="1"/>
  <c r="AL1473" i="5"/>
  <c r="AM1473" i="5"/>
  <c r="AN1473" i="5"/>
  <c r="AB1474" i="5"/>
  <c r="AC1474" i="5"/>
  <c r="AD1474" i="5"/>
  <c r="AD1476" i="5" s="1"/>
  <c r="AD1477" i="5" s="1"/>
  <c r="AE1474" i="5"/>
  <c r="AF1474" i="5"/>
  <c r="AG1474" i="5"/>
  <c r="AH1474" i="5"/>
  <c r="AI1474" i="5"/>
  <c r="AJ1474" i="5"/>
  <c r="AK1474" i="5"/>
  <c r="AL1474" i="5"/>
  <c r="AL1476" i="5" s="1"/>
  <c r="AL1477" i="5" s="1"/>
  <c r="AM1474" i="5"/>
  <c r="AN1474" i="5"/>
  <c r="AB1475" i="5"/>
  <c r="AC1475" i="5"/>
  <c r="AD1475" i="5"/>
  <c r="AE1475" i="5"/>
  <c r="AF1475" i="5"/>
  <c r="AG1475" i="5"/>
  <c r="AH1475" i="5"/>
  <c r="AI1475" i="5"/>
  <c r="AJ1475" i="5"/>
  <c r="AK1475" i="5"/>
  <c r="AL1475" i="5"/>
  <c r="AM1475" i="5"/>
  <c r="AN1475" i="5"/>
  <c r="AB1476" i="5"/>
  <c r="AB1477" i="5" s="1"/>
  <c r="AJ1476" i="5"/>
  <c r="AJ1477" i="5" s="1"/>
  <c r="AE1477" i="5"/>
  <c r="AM1477" i="5"/>
  <c r="AB1482" i="5"/>
  <c r="AC1482" i="5"/>
  <c r="AD1482" i="5"/>
  <c r="AE1482" i="5"/>
  <c r="AF1482" i="5"/>
  <c r="AG1482" i="5"/>
  <c r="AG1486" i="5" s="1"/>
  <c r="AG1487" i="5" s="1"/>
  <c r="AH1482" i="5"/>
  <c r="AI1482" i="5"/>
  <c r="AJ1482" i="5"/>
  <c r="AK1482" i="5"/>
  <c r="AL1482" i="5"/>
  <c r="AM1482" i="5"/>
  <c r="AN1482" i="5"/>
  <c r="AB1483" i="5"/>
  <c r="AC1483" i="5"/>
  <c r="AD1483" i="5"/>
  <c r="AE1483" i="5"/>
  <c r="AF1483" i="5"/>
  <c r="AG1483" i="5"/>
  <c r="AH1483" i="5"/>
  <c r="AI1483" i="5"/>
  <c r="AJ1483" i="5"/>
  <c r="AK1483" i="5"/>
  <c r="AL1483" i="5"/>
  <c r="AM1483" i="5"/>
  <c r="AN1483" i="5"/>
  <c r="AB1484" i="5"/>
  <c r="AC1484" i="5"/>
  <c r="AD1484" i="5"/>
  <c r="AE1484" i="5"/>
  <c r="AF1484" i="5"/>
  <c r="AF1486" i="5" s="1"/>
  <c r="AF1487" i="5" s="1"/>
  <c r="AG1484" i="5"/>
  <c r="AH1484" i="5"/>
  <c r="AI1484" i="5"/>
  <c r="AJ1484" i="5"/>
  <c r="AK1484" i="5"/>
  <c r="AL1484" i="5"/>
  <c r="AM1484" i="5"/>
  <c r="AN1484" i="5"/>
  <c r="AN1486" i="5" s="1"/>
  <c r="AN1487" i="5" s="1"/>
  <c r="AB1485" i="5"/>
  <c r="AC1485" i="5"/>
  <c r="AD1485" i="5"/>
  <c r="AE1485" i="5"/>
  <c r="AF1485" i="5"/>
  <c r="AG1485" i="5"/>
  <c r="AH1485" i="5"/>
  <c r="AI1485" i="5"/>
  <c r="AJ1485" i="5"/>
  <c r="AK1485" i="5"/>
  <c r="AL1485" i="5"/>
  <c r="AM1485" i="5"/>
  <c r="AN1485" i="5"/>
  <c r="AD1486" i="5"/>
  <c r="AD1487" i="5" s="1"/>
  <c r="AK1486" i="5"/>
  <c r="AK1487" i="5" s="1"/>
  <c r="AL1486" i="5"/>
  <c r="AL1487" i="5" s="1"/>
  <c r="AB1492" i="5"/>
  <c r="AC1492" i="5"/>
  <c r="AD1492" i="5"/>
  <c r="AE1492" i="5"/>
  <c r="AF1492" i="5"/>
  <c r="AG1492" i="5"/>
  <c r="AH1492" i="5"/>
  <c r="AI1492" i="5"/>
  <c r="AJ1492" i="5"/>
  <c r="AK1492" i="5"/>
  <c r="AL1492" i="5"/>
  <c r="AM1492" i="5"/>
  <c r="AN1492" i="5"/>
  <c r="AB1493" i="5"/>
  <c r="AC1493" i="5"/>
  <c r="AD1493" i="5"/>
  <c r="AE1493" i="5"/>
  <c r="AF1493" i="5"/>
  <c r="AG1493" i="5"/>
  <c r="AH1493" i="5"/>
  <c r="AI1493" i="5"/>
  <c r="AJ1493" i="5"/>
  <c r="AK1493" i="5"/>
  <c r="AL1493" i="5"/>
  <c r="AM1493" i="5"/>
  <c r="AN1493" i="5"/>
  <c r="AB1494" i="5"/>
  <c r="AC1494" i="5"/>
  <c r="AD1494" i="5"/>
  <c r="AE1494" i="5"/>
  <c r="AF1494" i="5"/>
  <c r="AF1496" i="5" s="1"/>
  <c r="AF1497" i="5" s="1"/>
  <c r="AG1494" i="5"/>
  <c r="AH1494" i="5"/>
  <c r="AI1494" i="5"/>
  <c r="AJ1494" i="5"/>
  <c r="AK1494" i="5"/>
  <c r="AL1494" i="5"/>
  <c r="AM1494" i="5"/>
  <c r="AN1494" i="5"/>
  <c r="AN1496" i="5" s="1"/>
  <c r="AN1497" i="5" s="1"/>
  <c r="AB1495" i="5"/>
  <c r="AC1495" i="5"/>
  <c r="AD1495" i="5"/>
  <c r="AE1495" i="5"/>
  <c r="AF1495" i="5"/>
  <c r="AG1495" i="5"/>
  <c r="AH1495" i="5"/>
  <c r="AI1495" i="5"/>
  <c r="AJ1495" i="5"/>
  <c r="AK1495" i="5"/>
  <c r="AL1495" i="5"/>
  <c r="AM1495" i="5"/>
  <c r="AN1495" i="5"/>
  <c r="AB1502" i="5"/>
  <c r="AC1502" i="5"/>
  <c r="AD1502" i="5"/>
  <c r="AE1502" i="5"/>
  <c r="AF1502" i="5"/>
  <c r="AG1502" i="5"/>
  <c r="AH1502" i="5"/>
  <c r="AI1502" i="5"/>
  <c r="AJ1502" i="5"/>
  <c r="AK1502" i="5"/>
  <c r="AK1506" i="5" s="1"/>
  <c r="AK1507" i="5" s="1"/>
  <c r="AL1502" i="5"/>
  <c r="AM1502" i="5"/>
  <c r="AN1502" i="5"/>
  <c r="AB1503" i="5"/>
  <c r="AC1503" i="5"/>
  <c r="AD1503" i="5"/>
  <c r="AE1503" i="5"/>
  <c r="AF1503" i="5"/>
  <c r="AG1503" i="5"/>
  <c r="AH1503" i="5"/>
  <c r="AI1503" i="5"/>
  <c r="AJ1503" i="5"/>
  <c r="AK1503" i="5"/>
  <c r="AL1503" i="5"/>
  <c r="AM1503" i="5"/>
  <c r="AN1503" i="5"/>
  <c r="AB1504" i="5"/>
  <c r="AC1504" i="5"/>
  <c r="AD1504" i="5"/>
  <c r="AE1504" i="5"/>
  <c r="AF1504" i="5"/>
  <c r="AG1504" i="5"/>
  <c r="AG1506" i="5" s="1"/>
  <c r="AG1507" i="5" s="1"/>
  <c r="AH1504" i="5"/>
  <c r="AI1504" i="5"/>
  <c r="AJ1504" i="5"/>
  <c r="AK1504" i="5"/>
  <c r="AL1504" i="5"/>
  <c r="AM1504" i="5"/>
  <c r="AN1504" i="5"/>
  <c r="AB1505" i="5"/>
  <c r="AC1505" i="5"/>
  <c r="AD1505" i="5"/>
  <c r="AE1505" i="5"/>
  <c r="AF1505" i="5"/>
  <c r="AG1505" i="5"/>
  <c r="AH1505" i="5"/>
  <c r="AI1505" i="5"/>
  <c r="AJ1505" i="5"/>
  <c r="AK1505" i="5"/>
  <c r="AL1505" i="5"/>
  <c r="AM1505" i="5"/>
  <c r="AN1505" i="5"/>
  <c r="AH1506" i="5"/>
  <c r="AB1512" i="5"/>
  <c r="AC1512" i="5"/>
  <c r="AD1512" i="5"/>
  <c r="AE1512" i="5"/>
  <c r="AF1512" i="5"/>
  <c r="AG1512" i="5"/>
  <c r="AH1512" i="5"/>
  <c r="AI1512" i="5"/>
  <c r="AJ1512" i="5"/>
  <c r="AK1512" i="5"/>
  <c r="AL1512" i="5"/>
  <c r="AM1512" i="5"/>
  <c r="AM1516" i="5" s="1"/>
  <c r="AM1517" i="5" s="1"/>
  <c r="AN1512" i="5"/>
  <c r="AB1513" i="5"/>
  <c r="AC1513" i="5"/>
  <c r="AD1513" i="5"/>
  <c r="AE1513" i="5"/>
  <c r="AF1513" i="5"/>
  <c r="AG1513" i="5"/>
  <c r="AH1513" i="5"/>
  <c r="AI1513" i="5"/>
  <c r="AJ1513" i="5"/>
  <c r="AK1513" i="5"/>
  <c r="AL1513" i="5"/>
  <c r="AM1513" i="5"/>
  <c r="AN1513" i="5"/>
  <c r="AB1514" i="5"/>
  <c r="AC1514" i="5"/>
  <c r="AD1514" i="5"/>
  <c r="AE1514" i="5"/>
  <c r="AF1514" i="5"/>
  <c r="AG1514" i="5"/>
  <c r="AH1514" i="5"/>
  <c r="AI1514" i="5"/>
  <c r="AJ1514" i="5"/>
  <c r="AK1514" i="5"/>
  <c r="AL1514" i="5"/>
  <c r="AM1514" i="5"/>
  <c r="AN1514" i="5"/>
  <c r="AB1515" i="5"/>
  <c r="AB1516" i="5" s="1"/>
  <c r="AB1517" i="5" s="1"/>
  <c r="AC1515" i="5"/>
  <c r="AD1515" i="5"/>
  <c r="AE1515" i="5"/>
  <c r="AF1515" i="5"/>
  <c r="AG1515" i="5"/>
  <c r="AH1515" i="5"/>
  <c r="AI1515" i="5"/>
  <c r="AJ1515" i="5"/>
  <c r="AJ1516" i="5" s="1"/>
  <c r="AJ1517" i="5" s="1"/>
  <c r="AK1515" i="5"/>
  <c r="AL1515" i="5"/>
  <c r="AM1515" i="5"/>
  <c r="AN1515" i="5"/>
  <c r="AB1522" i="5"/>
  <c r="AC1522" i="5"/>
  <c r="AD1522" i="5"/>
  <c r="AE1522" i="5"/>
  <c r="AF1522" i="5"/>
  <c r="AG1522" i="5"/>
  <c r="AH1522" i="5"/>
  <c r="AI1522" i="5"/>
  <c r="AJ1522" i="5"/>
  <c r="AK1522" i="5"/>
  <c r="AL1522" i="5"/>
  <c r="AM1522" i="5"/>
  <c r="AN1522" i="5"/>
  <c r="AB1523" i="5"/>
  <c r="AC1523" i="5"/>
  <c r="AC1526" i="5" s="1"/>
  <c r="AC1527" i="5" s="1"/>
  <c r="AD1523" i="5"/>
  <c r="AE1523" i="5"/>
  <c r="AF1523" i="5"/>
  <c r="AG1523" i="5"/>
  <c r="AH1523" i="5"/>
  <c r="AI1523" i="5"/>
  <c r="AJ1523" i="5"/>
  <c r="AK1523" i="5"/>
  <c r="AL1523" i="5"/>
  <c r="AM1523" i="5"/>
  <c r="AN1523" i="5"/>
  <c r="AB1524" i="5"/>
  <c r="AC1524" i="5"/>
  <c r="AD1524" i="5"/>
  <c r="AE1524" i="5"/>
  <c r="AF1524" i="5"/>
  <c r="AF1526" i="5" s="1"/>
  <c r="AF1527" i="5" s="1"/>
  <c r="AG1524" i="5"/>
  <c r="AH1524" i="5"/>
  <c r="AI1524" i="5"/>
  <c r="AJ1524" i="5"/>
  <c r="AK1524" i="5"/>
  <c r="AL1524" i="5"/>
  <c r="AM1524" i="5"/>
  <c r="AN1524" i="5"/>
  <c r="AN1526" i="5" s="1"/>
  <c r="AN1527" i="5" s="1"/>
  <c r="AB1525" i="5"/>
  <c r="AC1525" i="5"/>
  <c r="AD1525" i="5"/>
  <c r="AE1525" i="5"/>
  <c r="AF1525" i="5"/>
  <c r="AG1525" i="5"/>
  <c r="AH1525" i="5"/>
  <c r="AI1525" i="5"/>
  <c r="AJ1525" i="5"/>
  <c r="AK1525" i="5"/>
  <c r="AL1525" i="5"/>
  <c r="AM1525" i="5"/>
  <c r="AN1525" i="5"/>
  <c r="AD1526" i="5"/>
  <c r="AD1527" i="5" s="1"/>
  <c r="AK1526" i="5"/>
  <c r="AK1527" i="5" s="1"/>
  <c r="AL1526" i="5"/>
  <c r="AL1527" i="5" s="1"/>
  <c r="AB1532" i="5"/>
  <c r="AC1532" i="5"/>
  <c r="AD1532" i="5"/>
  <c r="AE1532" i="5"/>
  <c r="AF1532" i="5"/>
  <c r="AG1532" i="5"/>
  <c r="AH1532" i="5"/>
  <c r="AI1532" i="5"/>
  <c r="AJ1532" i="5"/>
  <c r="AK1532" i="5"/>
  <c r="AL1532" i="5"/>
  <c r="AM1532" i="5"/>
  <c r="AN1532" i="5"/>
  <c r="AB1533" i="5"/>
  <c r="AC1533" i="5"/>
  <c r="AD1533" i="5"/>
  <c r="AE1533" i="5"/>
  <c r="AF1533" i="5"/>
  <c r="AG1533" i="5"/>
  <c r="AH1533" i="5"/>
  <c r="AI1533" i="5"/>
  <c r="AJ1533" i="5"/>
  <c r="AK1533" i="5"/>
  <c r="AL1533" i="5"/>
  <c r="AM1533" i="5"/>
  <c r="AN1533" i="5"/>
  <c r="AB1534" i="5"/>
  <c r="AC1534" i="5"/>
  <c r="AD1534" i="5"/>
  <c r="AE1534" i="5"/>
  <c r="AF1534" i="5"/>
  <c r="AG1534" i="5"/>
  <c r="AH1534" i="5"/>
  <c r="AI1534" i="5"/>
  <c r="AJ1534" i="5"/>
  <c r="AK1534" i="5"/>
  <c r="AL1534" i="5"/>
  <c r="AM1534" i="5"/>
  <c r="AN1534" i="5"/>
  <c r="AB1535" i="5"/>
  <c r="AC1535" i="5"/>
  <c r="AC1536" i="5" s="1"/>
  <c r="AC1537" i="5" s="1"/>
  <c r="AD1535" i="5"/>
  <c r="AE1535" i="5"/>
  <c r="AF1535" i="5"/>
  <c r="AG1535" i="5"/>
  <c r="AH1535" i="5"/>
  <c r="AI1535" i="5"/>
  <c r="AJ1535" i="5"/>
  <c r="AK1535" i="5"/>
  <c r="AK1536" i="5" s="1"/>
  <c r="AK1537" i="5" s="1"/>
  <c r="AL1535" i="5"/>
  <c r="AM1535" i="5"/>
  <c r="AN1535" i="5"/>
  <c r="AF1536" i="5"/>
  <c r="AF1537" i="5" s="1"/>
  <c r="AN1536" i="5"/>
  <c r="AN1537" i="5" s="1"/>
  <c r="AB1542" i="5"/>
  <c r="AC1542" i="5"/>
  <c r="AD1542" i="5"/>
  <c r="AE1542" i="5"/>
  <c r="AF1542" i="5"/>
  <c r="AG1542" i="5"/>
  <c r="AH1542" i="5"/>
  <c r="AI1542" i="5"/>
  <c r="AI1546" i="5" s="1"/>
  <c r="AI1547" i="5" s="1"/>
  <c r="AJ1542" i="5"/>
  <c r="AK1542" i="5"/>
  <c r="AL1542" i="5"/>
  <c r="AM1542" i="5"/>
  <c r="AN1542" i="5"/>
  <c r="AB1543" i="5"/>
  <c r="AC1543" i="5"/>
  <c r="AD1543" i="5"/>
  <c r="AE1543" i="5"/>
  <c r="AF1543" i="5"/>
  <c r="AG1543" i="5"/>
  <c r="AH1543" i="5"/>
  <c r="AI1543" i="5"/>
  <c r="AJ1543" i="5"/>
  <c r="AK1543" i="5"/>
  <c r="AL1543" i="5"/>
  <c r="AM1543" i="5"/>
  <c r="AN1543" i="5"/>
  <c r="AB1544" i="5"/>
  <c r="AC1544" i="5"/>
  <c r="AD1544" i="5"/>
  <c r="AE1544" i="5"/>
  <c r="AF1544" i="5"/>
  <c r="AG1544" i="5"/>
  <c r="AH1544" i="5"/>
  <c r="AI1544" i="5"/>
  <c r="AJ1544" i="5"/>
  <c r="AK1544" i="5"/>
  <c r="AL1544" i="5"/>
  <c r="AM1544" i="5"/>
  <c r="AN1544" i="5"/>
  <c r="AB1545" i="5"/>
  <c r="AB1546" i="5" s="1"/>
  <c r="AB1547" i="5" s="1"/>
  <c r="AC1545" i="5"/>
  <c r="AD1545" i="5"/>
  <c r="AE1545" i="5"/>
  <c r="AF1545" i="5"/>
  <c r="AG1545" i="5"/>
  <c r="AH1545" i="5"/>
  <c r="AI1545" i="5"/>
  <c r="AJ1545" i="5"/>
  <c r="AJ1546" i="5" s="1"/>
  <c r="AJ1547" i="5" s="1"/>
  <c r="AK1545" i="5"/>
  <c r="AL1545" i="5"/>
  <c r="AM1545" i="5"/>
  <c r="AN1545" i="5"/>
  <c r="AB1552" i="5"/>
  <c r="AC1552" i="5"/>
  <c r="AD1552" i="5"/>
  <c r="AE1552" i="5"/>
  <c r="AF1552" i="5"/>
  <c r="AG1552" i="5"/>
  <c r="AH1552" i="5"/>
  <c r="AI1552" i="5"/>
  <c r="AJ1552" i="5"/>
  <c r="AK1552" i="5"/>
  <c r="AL1552" i="5"/>
  <c r="AM1552" i="5"/>
  <c r="AN1552" i="5"/>
  <c r="AB1553" i="5"/>
  <c r="AC1553" i="5"/>
  <c r="AD1553" i="5"/>
  <c r="AE1553" i="5"/>
  <c r="AF1553" i="5"/>
  <c r="AG1553" i="5"/>
  <c r="AH1553" i="5"/>
  <c r="AI1553" i="5"/>
  <c r="AJ1553" i="5"/>
  <c r="AK1553" i="5"/>
  <c r="AL1553" i="5"/>
  <c r="AM1553" i="5"/>
  <c r="AN1553" i="5"/>
  <c r="AB1554" i="5"/>
  <c r="AC1554" i="5"/>
  <c r="AD1554" i="5"/>
  <c r="AE1554" i="5"/>
  <c r="AF1554" i="5"/>
  <c r="AG1554" i="5"/>
  <c r="AH1554" i="5"/>
  <c r="AI1554" i="5"/>
  <c r="AJ1554" i="5"/>
  <c r="AK1554" i="5"/>
  <c r="AL1554" i="5"/>
  <c r="AM1554" i="5"/>
  <c r="AN1554" i="5"/>
  <c r="AB1555" i="5"/>
  <c r="AC1555" i="5"/>
  <c r="AD1555" i="5"/>
  <c r="AE1555" i="5"/>
  <c r="AF1555" i="5"/>
  <c r="AF1556" i="5" s="1"/>
  <c r="AF1557" i="5" s="1"/>
  <c r="AG1555" i="5"/>
  <c r="AG1556" i="5" s="1"/>
  <c r="AH1555" i="5"/>
  <c r="AI1555" i="5"/>
  <c r="AJ1555" i="5"/>
  <c r="AK1555" i="5"/>
  <c r="AL1555" i="5"/>
  <c r="AM1555" i="5"/>
  <c r="AN1555" i="5"/>
  <c r="AB1562" i="5"/>
  <c r="AC1562" i="5"/>
  <c r="AD1562" i="5"/>
  <c r="AE1562" i="5"/>
  <c r="AF1562" i="5"/>
  <c r="AG1562" i="5"/>
  <c r="AH1562" i="5"/>
  <c r="AI1562" i="5"/>
  <c r="AJ1562" i="5"/>
  <c r="AK1562" i="5"/>
  <c r="AL1562" i="5"/>
  <c r="AM1562" i="5"/>
  <c r="AN1562" i="5"/>
  <c r="AB1563" i="5"/>
  <c r="AC1563" i="5"/>
  <c r="AD1563" i="5"/>
  <c r="AE1563" i="5"/>
  <c r="AF1563" i="5"/>
  <c r="AG1563" i="5"/>
  <c r="AH1563" i="5"/>
  <c r="AI1563" i="5"/>
  <c r="AJ1563" i="5"/>
  <c r="AK1563" i="5"/>
  <c r="AL1563" i="5"/>
  <c r="AM1563" i="5"/>
  <c r="AN1563" i="5"/>
  <c r="AB1564" i="5"/>
  <c r="AC1564" i="5"/>
  <c r="AD1564" i="5"/>
  <c r="AE1564" i="5"/>
  <c r="AF1564" i="5"/>
  <c r="AG1564" i="5"/>
  <c r="AH1564" i="5"/>
  <c r="AI1564" i="5"/>
  <c r="AJ1564" i="5"/>
  <c r="AK1564" i="5"/>
  <c r="AL1564" i="5"/>
  <c r="AM1564" i="5"/>
  <c r="AN1564" i="5"/>
  <c r="AB1565" i="5"/>
  <c r="AC1565" i="5"/>
  <c r="AD1565" i="5"/>
  <c r="AE1565" i="5"/>
  <c r="AF1565" i="5"/>
  <c r="AG1565" i="5"/>
  <c r="AH1565" i="5"/>
  <c r="AI1565" i="5"/>
  <c r="AJ1565" i="5"/>
  <c r="AK1565" i="5"/>
  <c r="AL1565" i="5"/>
  <c r="AM1565" i="5"/>
  <c r="AN1565" i="5"/>
  <c r="AB1572" i="5"/>
  <c r="AC1572" i="5"/>
  <c r="AD1572" i="5"/>
  <c r="AE1572" i="5"/>
  <c r="AF1572" i="5"/>
  <c r="AG1572" i="5"/>
  <c r="AH1572" i="5"/>
  <c r="AI1572" i="5"/>
  <c r="AJ1572" i="5"/>
  <c r="AK1572" i="5"/>
  <c r="AL1572" i="5"/>
  <c r="AL1576" i="5" s="1"/>
  <c r="AL1577" i="5" s="1"/>
  <c r="AM1572" i="5"/>
  <c r="AN1572" i="5"/>
  <c r="AB1573" i="5"/>
  <c r="AC1573" i="5"/>
  <c r="AD1573" i="5"/>
  <c r="AE1573" i="5"/>
  <c r="AF1573" i="5"/>
  <c r="AG1573" i="5"/>
  <c r="AH1573" i="5"/>
  <c r="AH1576" i="5" s="1"/>
  <c r="AH1577" i="5" s="1"/>
  <c r="AI1573" i="5"/>
  <c r="AI1576" i="5" s="1"/>
  <c r="AI1577" i="5" s="1"/>
  <c r="AJ1573" i="5"/>
  <c r="AK1573" i="5"/>
  <c r="AL1573" i="5"/>
  <c r="AM1573" i="5"/>
  <c r="AN1573" i="5"/>
  <c r="AB1574" i="5"/>
  <c r="AB1576" i="5" s="1"/>
  <c r="AB1577" i="5" s="1"/>
  <c r="AC1574" i="5"/>
  <c r="AC1576" i="5" s="1"/>
  <c r="AC1577" i="5" s="1"/>
  <c r="AD1574" i="5"/>
  <c r="AE1574" i="5"/>
  <c r="AF1574" i="5"/>
  <c r="AG1574" i="5"/>
  <c r="AH1574" i="5"/>
  <c r="AI1574" i="5"/>
  <c r="AJ1574" i="5"/>
  <c r="AJ1576" i="5" s="1"/>
  <c r="AJ1577" i="5" s="1"/>
  <c r="AK1574" i="5"/>
  <c r="AK1576" i="5" s="1"/>
  <c r="AK1577" i="5" s="1"/>
  <c r="AL1574" i="5"/>
  <c r="AM1574" i="5"/>
  <c r="AN1574" i="5"/>
  <c r="AB1575" i="5"/>
  <c r="AC1575" i="5"/>
  <c r="AD1575" i="5"/>
  <c r="AE1575" i="5"/>
  <c r="AF1575" i="5"/>
  <c r="AF1576" i="5" s="1"/>
  <c r="AF1577" i="5" s="1"/>
  <c r="AG1575" i="5"/>
  <c r="AH1575" i="5"/>
  <c r="AI1575" i="5"/>
  <c r="AJ1575" i="5"/>
  <c r="AK1575" i="5"/>
  <c r="AL1575" i="5"/>
  <c r="AM1575" i="5"/>
  <c r="AN1575" i="5"/>
  <c r="AN1576" i="5" s="1"/>
  <c r="AN1577" i="5" s="1"/>
  <c r="AB1582" i="5"/>
  <c r="AC1582" i="5"/>
  <c r="AD1582" i="5"/>
  <c r="AE1582" i="5"/>
  <c r="AF1582" i="5"/>
  <c r="AG1582" i="5"/>
  <c r="AH1582" i="5"/>
  <c r="AI1582" i="5"/>
  <c r="AJ1582" i="5"/>
  <c r="AK1582" i="5"/>
  <c r="AL1582" i="5"/>
  <c r="AM1582" i="5"/>
  <c r="AN1582" i="5"/>
  <c r="AB1583" i="5"/>
  <c r="AC1583" i="5"/>
  <c r="AC1586" i="5" s="1"/>
  <c r="AC1587" i="5" s="1"/>
  <c r="AD1583" i="5"/>
  <c r="AD1586" i="5" s="1"/>
  <c r="AD1587" i="5" s="1"/>
  <c r="AE1583" i="5"/>
  <c r="AF1583" i="5"/>
  <c r="AG1583" i="5"/>
  <c r="AH1583" i="5"/>
  <c r="AI1583" i="5"/>
  <c r="AJ1583" i="5"/>
  <c r="AK1583" i="5"/>
  <c r="AK1586" i="5" s="1"/>
  <c r="AK1587" i="5" s="1"/>
  <c r="AL1583" i="5"/>
  <c r="AL1586" i="5" s="1"/>
  <c r="AL1587" i="5" s="1"/>
  <c r="AM1583" i="5"/>
  <c r="AN1583" i="5"/>
  <c r="AB1584" i="5"/>
  <c r="AC1584" i="5"/>
  <c r="AD1584" i="5"/>
  <c r="AE1584" i="5"/>
  <c r="AE1586" i="5" s="1"/>
  <c r="AE1587" i="5" s="1"/>
  <c r="AF1584" i="5"/>
  <c r="AG1584" i="5"/>
  <c r="AH1584" i="5"/>
  <c r="AI1584" i="5"/>
  <c r="AJ1584" i="5"/>
  <c r="AK1584" i="5"/>
  <c r="AL1584" i="5"/>
  <c r="AM1584" i="5"/>
  <c r="AM1586" i="5" s="1"/>
  <c r="AM1587" i="5" s="1"/>
  <c r="AN1584" i="5"/>
  <c r="AB1585" i="5"/>
  <c r="AC1585" i="5"/>
  <c r="AD1585" i="5"/>
  <c r="AE1585" i="5"/>
  <c r="AF1585" i="5"/>
  <c r="AG1585" i="5"/>
  <c r="AH1585" i="5"/>
  <c r="AI1585" i="5"/>
  <c r="AJ1585" i="5"/>
  <c r="AK1585" i="5"/>
  <c r="AL1585" i="5"/>
  <c r="AM1585" i="5"/>
  <c r="AN1585" i="5"/>
  <c r="AF1586" i="5"/>
  <c r="AF1587" i="5" s="1"/>
  <c r="AN1586" i="5"/>
  <c r="AN1587" i="5" s="1"/>
  <c r="AB1592" i="5"/>
  <c r="AC1592" i="5"/>
  <c r="AD1592" i="5"/>
  <c r="AE1592" i="5"/>
  <c r="AF1592" i="5"/>
  <c r="AG1592" i="5"/>
  <c r="AG1596" i="5" s="1"/>
  <c r="AG1597" i="5" s="1"/>
  <c r="AH1592" i="5"/>
  <c r="AI1592" i="5"/>
  <c r="AJ1592" i="5"/>
  <c r="AK1592" i="5"/>
  <c r="AL1592" i="5"/>
  <c r="AM1592" i="5"/>
  <c r="AN1592" i="5"/>
  <c r="AB1593" i="5"/>
  <c r="AC1593" i="5"/>
  <c r="AD1593" i="5"/>
  <c r="AE1593" i="5"/>
  <c r="AF1593" i="5"/>
  <c r="AG1593" i="5"/>
  <c r="AH1593" i="5"/>
  <c r="AI1593" i="5"/>
  <c r="AJ1593" i="5"/>
  <c r="AK1593" i="5"/>
  <c r="AL1593" i="5"/>
  <c r="AM1593" i="5"/>
  <c r="AN1593" i="5"/>
  <c r="AB1594" i="5"/>
  <c r="AC1594" i="5"/>
  <c r="AD1594" i="5"/>
  <c r="AE1594" i="5"/>
  <c r="AF1594" i="5"/>
  <c r="AG1594" i="5"/>
  <c r="AH1594" i="5"/>
  <c r="AI1594" i="5"/>
  <c r="AJ1594" i="5"/>
  <c r="AK1594" i="5"/>
  <c r="AL1594" i="5"/>
  <c r="AM1594" i="5"/>
  <c r="AN1594" i="5"/>
  <c r="AB1595" i="5"/>
  <c r="AC1595" i="5"/>
  <c r="AD1595" i="5"/>
  <c r="AE1595" i="5"/>
  <c r="AF1595" i="5"/>
  <c r="AG1595" i="5"/>
  <c r="AH1595" i="5"/>
  <c r="AI1595" i="5"/>
  <c r="AJ1595" i="5"/>
  <c r="AK1595" i="5"/>
  <c r="AL1595" i="5"/>
  <c r="AM1595" i="5"/>
  <c r="AN1595" i="5"/>
  <c r="AH1596" i="5"/>
  <c r="AH1597" i="5" s="1"/>
  <c r="AB1602" i="5"/>
  <c r="AC1602" i="5"/>
  <c r="AD1602" i="5"/>
  <c r="AE1602" i="5"/>
  <c r="AF1602" i="5"/>
  <c r="AG1602" i="5"/>
  <c r="AH1602" i="5"/>
  <c r="AI1602" i="5"/>
  <c r="AI1606" i="5" s="1"/>
  <c r="AI1607" i="5" s="1"/>
  <c r="AJ1602" i="5"/>
  <c r="AK1602" i="5"/>
  <c r="AL1602" i="5"/>
  <c r="AM1602" i="5"/>
  <c r="AN1602" i="5"/>
  <c r="AB1603" i="5"/>
  <c r="AC1603" i="5"/>
  <c r="AD1603" i="5"/>
  <c r="AE1603" i="5"/>
  <c r="AF1603" i="5"/>
  <c r="AG1603" i="5"/>
  <c r="AH1603" i="5"/>
  <c r="AH1606" i="5" s="1"/>
  <c r="AH1607" i="5" s="1"/>
  <c r="AI1603" i="5"/>
  <c r="AJ1603" i="5"/>
  <c r="AK1603" i="5"/>
  <c r="AL1603" i="5"/>
  <c r="AM1603" i="5"/>
  <c r="AN1603" i="5"/>
  <c r="AB1604" i="5"/>
  <c r="AC1604" i="5"/>
  <c r="AC1606" i="5" s="1"/>
  <c r="AC1607" i="5" s="1"/>
  <c r="AD1604" i="5"/>
  <c r="AE1604" i="5"/>
  <c r="AF1604" i="5"/>
  <c r="AG1604" i="5"/>
  <c r="AH1604" i="5"/>
  <c r="AI1604" i="5"/>
  <c r="AJ1604" i="5"/>
  <c r="AJ1606" i="5" s="1"/>
  <c r="AJ1607" i="5" s="1"/>
  <c r="AK1604" i="5"/>
  <c r="AK1606" i="5" s="1"/>
  <c r="AK1607" i="5" s="1"/>
  <c r="AL1604" i="5"/>
  <c r="AM1604" i="5"/>
  <c r="AN1604" i="5"/>
  <c r="AB1605" i="5"/>
  <c r="AB1606" i="5" s="1"/>
  <c r="AB1607" i="5" s="1"/>
  <c r="AC1605" i="5"/>
  <c r="AD1605" i="5"/>
  <c r="AE1605" i="5"/>
  <c r="AF1605" i="5"/>
  <c r="AG1605" i="5"/>
  <c r="AH1605" i="5"/>
  <c r="AI1605" i="5"/>
  <c r="AJ1605" i="5"/>
  <c r="AK1605" i="5"/>
  <c r="AL1605" i="5"/>
  <c r="AM1605" i="5"/>
  <c r="AN1605" i="5"/>
  <c r="AB1612" i="5"/>
  <c r="AC1612" i="5"/>
  <c r="AD1612" i="5"/>
  <c r="AE1612" i="5"/>
  <c r="AF1612" i="5"/>
  <c r="AG1612" i="5"/>
  <c r="AH1612" i="5"/>
  <c r="AI1612" i="5"/>
  <c r="AJ1612" i="5"/>
  <c r="AK1612" i="5"/>
  <c r="AL1612" i="5"/>
  <c r="AM1612" i="5"/>
  <c r="AN1612" i="5"/>
  <c r="AB1613" i="5"/>
  <c r="AC1613" i="5"/>
  <c r="AD1613" i="5"/>
  <c r="AE1613" i="5"/>
  <c r="AF1613" i="5"/>
  <c r="AG1613" i="5"/>
  <c r="AH1613" i="5"/>
  <c r="AI1613" i="5"/>
  <c r="AJ1613" i="5"/>
  <c r="AK1613" i="5"/>
  <c r="AL1613" i="5"/>
  <c r="AM1613" i="5"/>
  <c r="AN1613" i="5"/>
  <c r="AB1614" i="5"/>
  <c r="AC1614" i="5"/>
  <c r="AD1614" i="5"/>
  <c r="AE1614" i="5"/>
  <c r="AF1614" i="5"/>
  <c r="AF1616" i="5" s="1"/>
  <c r="AF1617" i="5" s="1"/>
  <c r="AG1614" i="5"/>
  <c r="AH1614" i="5"/>
  <c r="AI1614" i="5"/>
  <c r="AJ1614" i="5"/>
  <c r="AK1614" i="5"/>
  <c r="AL1614" i="5"/>
  <c r="AM1614" i="5"/>
  <c r="AN1614" i="5"/>
  <c r="AN1616" i="5" s="1"/>
  <c r="AN1617" i="5" s="1"/>
  <c r="AB1615" i="5"/>
  <c r="AC1615" i="5"/>
  <c r="AD1615" i="5"/>
  <c r="AE1615" i="5"/>
  <c r="AF1615" i="5"/>
  <c r="AG1615" i="5"/>
  <c r="AH1615" i="5"/>
  <c r="AI1615" i="5"/>
  <c r="AI1616" i="5" s="1"/>
  <c r="AJ1615" i="5"/>
  <c r="AK1615" i="5"/>
  <c r="AL1615" i="5"/>
  <c r="AM1615" i="5"/>
  <c r="AN1615" i="5"/>
  <c r="AD1616" i="5"/>
  <c r="AD1617" i="5" s="1"/>
  <c r="AL1616" i="5"/>
  <c r="AL1617" i="5" s="1"/>
  <c r="AB1622" i="5"/>
  <c r="AC1622" i="5"/>
  <c r="AD1622" i="5"/>
  <c r="AE1622" i="5"/>
  <c r="AF1622" i="5"/>
  <c r="AG1622" i="5"/>
  <c r="AH1622" i="5"/>
  <c r="AI1622" i="5"/>
  <c r="AI1626" i="5" s="1"/>
  <c r="AI1627" i="5" s="1"/>
  <c r="AJ1622" i="5"/>
  <c r="AK1622" i="5"/>
  <c r="AL1622" i="5"/>
  <c r="AM1622" i="5"/>
  <c r="AN1622" i="5"/>
  <c r="AB1623" i="5"/>
  <c r="AC1623" i="5"/>
  <c r="AD1623" i="5"/>
  <c r="AE1623" i="5"/>
  <c r="AE1626" i="5" s="1"/>
  <c r="AE1627" i="5" s="1"/>
  <c r="AF1623" i="5"/>
  <c r="AG1623" i="5"/>
  <c r="AH1623" i="5"/>
  <c r="AI1623" i="5"/>
  <c r="AJ1623" i="5"/>
  <c r="AK1623" i="5"/>
  <c r="AL1623" i="5"/>
  <c r="AM1623" i="5"/>
  <c r="AN1623" i="5"/>
  <c r="AB1624" i="5"/>
  <c r="AC1624" i="5"/>
  <c r="AD1624" i="5"/>
  <c r="AE1624" i="5"/>
  <c r="AF1624" i="5"/>
  <c r="AG1624" i="5"/>
  <c r="AH1624" i="5"/>
  <c r="AH1626" i="5" s="1"/>
  <c r="AI1624" i="5"/>
  <c r="AJ1624" i="5"/>
  <c r="AK1624" i="5"/>
  <c r="AL1624" i="5"/>
  <c r="AM1624" i="5"/>
  <c r="AN1624" i="5"/>
  <c r="AB1625" i="5"/>
  <c r="AC1625" i="5"/>
  <c r="AC1626" i="5" s="1"/>
  <c r="AD1625" i="5"/>
  <c r="AE1625" i="5"/>
  <c r="AF1625" i="5"/>
  <c r="AG1625" i="5"/>
  <c r="AH1625" i="5"/>
  <c r="AI1625" i="5"/>
  <c r="AJ1625" i="5"/>
  <c r="AK1625" i="5"/>
  <c r="AK1626" i="5" s="1"/>
  <c r="AK1627" i="5" s="1"/>
  <c r="AL1625" i="5"/>
  <c r="AM1625" i="5"/>
  <c r="AM1626" i="5" s="1"/>
  <c r="AM1627" i="5" s="1"/>
  <c r="AN1625" i="5"/>
  <c r="AF1626" i="5"/>
  <c r="AF1627" i="5" s="1"/>
  <c r="AN1626" i="5"/>
  <c r="AN1627" i="5" s="1"/>
  <c r="AC1627" i="5"/>
  <c r="AH1627" i="5"/>
  <c r="AB1632" i="5"/>
  <c r="AC1632" i="5"/>
  <c r="AD1632" i="5"/>
  <c r="AE1632" i="5"/>
  <c r="AF1632" i="5"/>
  <c r="AG1632" i="5"/>
  <c r="AG1636" i="5" s="1"/>
  <c r="AG1637" i="5" s="1"/>
  <c r="AH1632" i="5"/>
  <c r="AI1632" i="5"/>
  <c r="AJ1632" i="5"/>
  <c r="AK1632" i="5"/>
  <c r="AL1632" i="5"/>
  <c r="AM1632" i="5"/>
  <c r="AN1632" i="5"/>
  <c r="AB1633" i="5"/>
  <c r="AC1633" i="5"/>
  <c r="AD1633" i="5"/>
  <c r="AE1633" i="5"/>
  <c r="AF1633" i="5"/>
  <c r="AG1633" i="5"/>
  <c r="AH1633" i="5"/>
  <c r="AI1633" i="5"/>
  <c r="AJ1633" i="5"/>
  <c r="AK1633" i="5"/>
  <c r="AL1633" i="5"/>
  <c r="AM1633" i="5"/>
  <c r="AN1633" i="5"/>
  <c r="AB1634" i="5"/>
  <c r="AC1634" i="5"/>
  <c r="AD1634" i="5"/>
  <c r="AE1634" i="5"/>
  <c r="AF1634" i="5"/>
  <c r="AG1634" i="5"/>
  <c r="AH1634" i="5"/>
  <c r="AI1634" i="5"/>
  <c r="AJ1634" i="5"/>
  <c r="AK1634" i="5"/>
  <c r="AL1634" i="5"/>
  <c r="AM1634" i="5"/>
  <c r="AN1634" i="5"/>
  <c r="AB1635" i="5"/>
  <c r="AC1635" i="5"/>
  <c r="AD1635" i="5"/>
  <c r="AE1635" i="5"/>
  <c r="AF1635" i="5"/>
  <c r="AG1635" i="5"/>
  <c r="AH1635" i="5"/>
  <c r="AH1636" i="5" s="1"/>
  <c r="AH1637" i="5" s="1"/>
  <c r="AI1635" i="5"/>
  <c r="AJ1635" i="5"/>
  <c r="AK1635" i="5"/>
  <c r="AL1635" i="5"/>
  <c r="AM1635" i="5"/>
  <c r="AN1635" i="5"/>
  <c r="AB1642" i="5"/>
  <c r="AC1642" i="5"/>
  <c r="AD1642" i="5"/>
  <c r="AE1642" i="5"/>
  <c r="AF1642" i="5"/>
  <c r="AG1642" i="5"/>
  <c r="AH1642" i="5"/>
  <c r="AI1642" i="5"/>
  <c r="AJ1642" i="5"/>
  <c r="AK1642" i="5"/>
  <c r="AL1642" i="5"/>
  <c r="AM1642" i="5"/>
  <c r="AN1642" i="5"/>
  <c r="AB1643" i="5"/>
  <c r="AC1643" i="5"/>
  <c r="AD1643" i="5"/>
  <c r="AE1643" i="5"/>
  <c r="AF1643" i="5"/>
  <c r="AG1643" i="5"/>
  <c r="AH1643" i="5"/>
  <c r="AI1643" i="5"/>
  <c r="AJ1643" i="5"/>
  <c r="AK1643" i="5"/>
  <c r="AL1643" i="5"/>
  <c r="AM1643" i="5"/>
  <c r="AN1643" i="5"/>
  <c r="AB1644" i="5"/>
  <c r="AC1644" i="5"/>
  <c r="AD1644" i="5"/>
  <c r="AE1644" i="5"/>
  <c r="AF1644" i="5"/>
  <c r="AG1644" i="5"/>
  <c r="AH1644" i="5"/>
  <c r="AI1644" i="5"/>
  <c r="AJ1644" i="5"/>
  <c r="AJ1646" i="5" s="1"/>
  <c r="AJ1647" i="5" s="1"/>
  <c r="AK1644" i="5"/>
  <c r="AL1644" i="5"/>
  <c r="AM1644" i="5"/>
  <c r="AN1644" i="5"/>
  <c r="AB1645" i="5"/>
  <c r="AC1645" i="5"/>
  <c r="AD1645" i="5"/>
  <c r="AE1645" i="5"/>
  <c r="AF1645" i="5"/>
  <c r="AG1645" i="5"/>
  <c r="AH1645" i="5"/>
  <c r="AI1645" i="5"/>
  <c r="AJ1645" i="5"/>
  <c r="AK1645" i="5"/>
  <c r="AL1645" i="5"/>
  <c r="AM1645" i="5"/>
  <c r="AN1645" i="5"/>
  <c r="AB1646" i="5"/>
  <c r="AB1652" i="5"/>
  <c r="AC1652" i="5"/>
  <c r="AD1652" i="5"/>
  <c r="AE1652" i="5"/>
  <c r="AF1652" i="5"/>
  <c r="AG1652" i="5"/>
  <c r="AG1656" i="5" s="1"/>
  <c r="AG1657" i="5" s="1"/>
  <c r="AH1652" i="5"/>
  <c r="AI1652" i="5"/>
  <c r="AJ1652" i="5"/>
  <c r="AK1652" i="5"/>
  <c r="AL1652" i="5"/>
  <c r="AM1652" i="5"/>
  <c r="AN1652" i="5"/>
  <c r="AB1653" i="5"/>
  <c r="AC1653" i="5"/>
  <c r="AD1653" i="5"/>
  <c r="AE1653" i="5"/>
  <c r="AF1653" i="5"/>
  <c r="AG1653" i="5"/>
  <c r="AH1653" i="5"/>
  <c r="AI1653" i="5"/>
  <c r="AJ1653" i="5"/>
  <c r="AK1653" i="5"/>
  <c r="AL1653" i="5"/>
  <c r="AM1653" i="5"/>
  <c r="AN1653" i="5"/>
  <c r="AB1654" i="5"/>
  <c r="AC1654" i="5"/>
  <c r="AD1654" i="5"/>
  <c r="AE1654" i="5"/>
  <c r="AF1654" i="5"/>
  <c r="AG1654" i="5"/>
  <c r="AH1654" i="5"/>
  <c r="AI1654" i="5"/>
  <c r="AJ1654" i="5"/>
  <c r="AK1654" i="5"/>
  <c r="AL1654" i="5"/>
  <c r="AM1654" i="5"/>
  <c r="AN1654" i="5"/>
  <c r="AB1655" i="5"/>
  <c r="AC1655" i="5"/>
  <c r="AD1655" i="5"/>
  <c r="AE1655" i="5"/>
  <c r="AF1655" i="5"/>
  <c r="AG1655" i="5"/>
  <c r="AH1655" i="5"/>
  <c r="AI1655" i="5"/>
  <c r="AJ1655" i="5"/>
  <c r="AK1655" i="5"/>
  <c r="AK1656" i="5" s="1"/>
  <c r="AK1657" i="5" s="1"/>
  <c r="AL1655" i="5"/>
  <c r="AM1655" i="5"/>
  <c r="AN1655" i="5"/>
  <c r="AD1656" i="5"/>
  <c r="AD1657" i="5" s="1"/>
  <c r="AL1656" i="5"/>
  <c r="AL1657" i="5" s="1"/>
  <c r="AB1662" i="5"/>
  <c r="AC1662" i="5"/>
  <c r="AC1666" i="5" s="1"/>
  <c r="AC1667" i="5" s="1"/>
  <c r="AD1662" i="5"/>
  <c r="AE1662" i="5"/>
  <c r="AF1662" i="5"/>
  <c r="AG1662" i="5"/>
  <c r="AH1662" i="5"/>
  <c r="AH1666" i="5" s="1"/>
  <c r="AH1667" i="5" s="1"/>
  <c r="AI1662" i="5"/>
  <c r="AJ1662" i="5"/>
  <c r="AK1662" i="5"/>
  <c r="AK1666" i="5" s="1"/>
  <c r="AK1667" i="5" s="1"/>
  <c r="AL1662" i="5"/>
  <c r="AM1662" i="5"/>
  <c r="AN1662" i="5"/>
  <c r="AB1663" i="5"/>
  <c r="AC1663" i="5"/>
  <c r="AD1663" i="5"/>
  <c r="AE1663" i="5"/>
  <c r="AF1663" i="5"/>
  <c r="AF1666" i="5" s="1"/>
  <c r="AF1667" i="5" s="1"/>
  <c r="AG1663" i="5"/>
  <c r="AH1663" i="5"/>
  <c r="AI1663" i="5"/>
  <c r="AJ1663" i="5"/>
  <c r="AK1663" i="5"/>
  <c r="AL1663" i="5"/>
  <c r="AM1663" i="5"/>
  <c r="AN1663" i="5"/>
  <c r="AN1666" i="5" s="1"/>
  <c r="AN1667" i="5" s="1"/>
  <c r="AB1664" i="5"/>
  <c r="AC1664" i="5"/>
  <c r="AD1664" i="5"/>
  <c r="AE1664" i="5"/>
  <c r="AF1664" i="5"/>
  <c r="AG1664" i="5"/>
  <c r="AG1666" i="5" s="1"/>
  <c r="AG1667" i="5" s="1"/>
  <c r="AH1664" i="5"/>
  <c r="AI1664" i="5"/>
  <c r="AJ1664" i="5"/>
  <c r="AK1664" i="5"/>
  <c r="AL1664" i="5"/>
  <c r="AM1664" i="5"/>
  <c r="AN1664" i="5"/>
  <c r="AB1665" i="5"/>
  <c r="AC1665" i="5"/>
  <c r="AD1665" i="5"/>
  <c r="AE1665" i="5"/>
  <c r="AF1665" i="5"/>
  <c r="AG1665" i="5"/>
  <c r="AH1665" i="5"/>
  <c r="AI1665" i="5"/>
  <c r="AJ1665" i="5"/>
  <c r="AK1665" i="5"/>
  <c r="AL1665" i="5"/>
  <c r="AM1665" i="5"/>
  <c r="AN1665" i="5"/>
  <c r="AE1666" i="5"/>
  <c r="AE1667" i="5" s="1"/>
  <c r="AM1666" i="5"/>
  <c r="AM1667" i="5" s="1"/>
  <c r="AB1672" i="5"/>
  <c r="AC1672" i="5"/>
  <c r="AD1672" i="5"/>
  <c r="AE1672" i="5"/>
  <c r="AF1672" i="5"/>
  <c r="AG1672" i="5"/>
  <c r="AH1672" i="5"/>
  <c r="AI1672" i="5"/>
  <c r="AJ1672" i="5"/>
  <c r="AK1672" i="5"/>
  <c r="AL1672" i="5"/>
  <c r="AM1672" i="5"/>
  <c r="AN1672" i="5"/>
  <c r="AB1673" i="5"/>
  <c r="AC1673" i="5"/>
  <c r="AD1673" i="5"/>
  <c r="AE1673" i="5"/>
  <c r="AF1673" i="5"/>
  <c r="AG1673" i="5"/>
  <c r="AH1673" i="5"/>
  <c r="AI1673" i="5"/>
  <c r="AJ1673" i="5"/>
  <c r="AK1673" i="5"/>
  <c r="AL1673" i="5"/>
  <c r="AM1673" i="5"/>
  <c r="AN1673" i="5"/>
  <c r="AN1676" i="5" s="1"/>
  <c r="AN1677" i="5" s="1"/>
  <c r="AB1674" i="5"/>
  <c r="AC1674" i="5"/>
  <c r="AD1674" i="5"/>
  <c r="AE1674" i="5"/>
  <c r="AF1674" i="5"/>
  <c r="AG1674" i="5"/>
  <c r="AH1674" i="5"/>
  <c r="AH1676" i="5" s="1"/>
  <c r="AH1677" i="5" s="1"/>
  <c r="AI1674" i="5"/>
  <c r="AI1676" i="5" s="1"/>
  <c r="AI1677" i="5" s="1"/>
  <c r="AJ1674" i="5"/>
  <c r="AK1674" i="5"/>
  <c r="AL1674" i="5"/>
  <c r="AM1674" i="5"/>
  <c r="AN1674" i="5"/>
  <c r="AB1675" i="5"/>
  <c r="AC1675" i="5"/>
  <c r="AD1675" i="5"/>
  <c r="AE1675" i="5"/>
  <c r="AF1675" i="5"/>
  <c r="AG1675" i="5"/>
  <c r="AH1675" i="5"/>
  <c r="AI1675" i="5"/>
  <c r="AJ1675" i="5"/>
  <c r="AK1675" i="5"/>
  <c r="AL1675" i="5"/>
  <c r="AM1675" i="5"/>
  <c r="AN1675" i="5"/>
  <c r="AB1682" i="5"/>
  <c r="AC1682" i="5"/>
  <c r="AD1682" i="5"/>
  <c r="AD1686" i="5" s="1"/>
  <c r="AD1687" i="5" s="1"/>
  <c r="AE1682" i="5"/>
  <c r="AF1682" i="5"/>
  <c r="AG1682" i="5"/>
  <c r="AH1682" i="5"/>
  <c r="AI1682" i="5"/>
  <c r="AJ1682" i="5"/>
  <c r="AK1682" i="5"/>
  <c r="AL1682" i="5"/>
  <c r="AL1686" i="5" s="1"/>
  <c r="AL1687" i="5" s="1"/>
  <c r="AM1682" i="5"/>
  <c r="AN1682" i="5"/>
  <c r="AB1683" i="5"/>
  <c r="AC1683" i="5"/>
  <c r="AD1683" i="5"/>
  <c r="AE1683" i="5"/>
  <c r="AF1683" i="5"/>
  <c r="AG1683" i="5"/>
  <c r="AH1683" i="5"/>
  <c r="AH1686" i="5" s="1"/>
  <c r="AH1687" i="5" s="1"/>
  <c r="AI1683" i="5"/>
  <c r="AJ1683" i="5"/>
  <c r="AK1683" i="5"/>
  <c r="AL1683" i="5"/>
  <c r="AM1683" i="5"/>
  <c r="AN1683" i="5"/>
  <c r="AB1684" i="5"/>
  <c r="AB1686" i="5" s="1"/>
  <c r="AB1687" i="5" s="1"/>
  <c r="AC1684" i="5"/>
  <c r="AC1686" i="5" s="1"/>
  <c r="AC1687" i="5" s="1"/>
  <c r="AD1684" i="5"/>
  <c r="AE1684" i="5"/>
  <c r="AF1684" i="5"/>
  <c r="AG1684" i="5"/>
  <c r="AH1684" i="5"/>
  <c r="AI1684" i="5"/>
  <c r="AJ1684" i="5"/>
  <c r="AJ1686" i="5" s="1"/>
  <c r="AJ1687" i="5" s="1"/>
  <c r="AK1684" i="5"/>
  <c r="AK1686" i="5" s="1"/>
  <c r="AK1687" i="5" s="1"/>
  <c r="AL1684" i="5"/>
  <c r="AM1684" i="5"/>
  <c r="AN1684" i="5"/>
  <c r="AB1685" i="5"/>
  <c r="AC1685" i="5"/>
  <c r="AD1685" i="5"/>
  <c r="AE1685" i="5"/>
  <c r="AF1685" i="5"/>
  <c r="AG1685" i="5"/>
  <c r="AH1685" i="5"/>
  <c r="AI1685" i="5"/>
  <c r="AJ1685" i="5"/>
  <c r="AK1685" i="5"/>
  <c r="AL1685" i="5"/>
  <c r="AM1685" i="5"/>
  <c r="AN1685" i="5"/>
  <c r="AI1686" i="5"/>
  <c r="AI1687" i="5" s="1"/>
  <c r="AB1692" i="5"/>
  <c r="AC1692" i="5"/>
  <c r="AD1692" i="5"/>
  <c r="AD1696" i="5" s="1"/>
  <c r="AD1697" i="5" s="1"/>
  <c r="AE1692" i="5"/>
  <c r="AF1692" i="5"/>
  <c r="AG1692" i="5"/>
  <c r="AH1692" i="5"/>
  <c r="AI1692" i="5"/>
  <c r="AJ1692" i="5"/>
  <c r="AK1692" i="5"/>
  <c r="AL1692" i="5"/>
  <c r="AL1696" i="5" s="1"/>
  <c r="AL1697" i="5" s="1"/>
  <c r="AM1692" i="5"/>
  <c r="AN1692" i="5"/>
  <c r="AB1693" i="5"/>
  <c r="AC1693" i="5"/>
  <c r="AD1693" i="5"/>
  <c r="AE1693" i="5"/>
  <c r="AF1693" i="5"/>
  <c r="AG1693" i="5"/>
  <c r="AH1693" i="5"/>
  <c r="AI1693" i="5"/>
  <c r="AJ1693" i="5"/>
  <c r="AK1693" i="5"/>
  <c r="AL1693" i="5"/>
  <c r="AM1693" i="5"/>
  <c r="AN1693" i="5"/>
  <c r="AB1694" i="5"/>
  <c r="AC1694" i="5"/>
  <c r="AD1694" i="5"/>
  <c r="AE1694" i="5"/>
  <c r="AF1694" i="5"/>
  <c r="AG1694" i="5"/>
  <c r="AH1694" i="5"/>
  <c r="AI1694" i="5"/>
  <c r="AJ1694" i="5"/>
  <c r="AK1694" i="5"/>
  <c r="AL1694" i="5"/>
  <c r="AM1694" i="5"/>
  <c r="AN1694" i="5"/>
  <c r="AB1695" i="5"/>
  <c r="AC1695" i="5"/>
  <c r="AD1695" i="5"/>
  <c r="AE1695" i="5"/>
  <c r="AF1695" i="5"/>
  <c r="AG1695" i="5"/>
  <c r="AH1695" i="5"/>
  <c r="AI1695" i="5"/>
  <c r="AJ1695" i="5"/>
  <c r="AK1695" i="5"/>
  <c r="AL1695" i="5"/>
  <c r="AM1695" i="5"/>
  <c r="AN1695" i="5"/>
  <c r="AC1696" i="5"/>
  <c r="AC1697" i="5" s="1"/>
  <c r="AK1696" i="5"/>
  <c r="AK1697" i="5" s="1"/>
  <c r="AB1702" i="5"/>
  <c r="AC1702" i="5"/>
  <c r="AD1702" i="5"/>
  <c r="AE1702" i="5"/>
  <c r="AF1702" i="5"/>
  <c r="AG1702" i="5"/>
  <c r="AH1702" i="5"/>
  <c r="AI1702" i="5"/>
  <c r="AJ1702" i="5"/>
  <c r="AK1702" i="5"/>
  <c r="AL1702" i="5"/>
  <c r="AM1702" i="5"/>
  <c r="AN1702" i="5"/>
  <c r="AB1703" i="5"/>
  <c r="AC1703" i="5"/>
  <c r="AD1703" i="5"/>
  <c r="AE1703" i="5"/>
  <c r="AF1703" i="5"/>
  <c r="AF1706" i="5" s="1"/>
  <c r="AF1707" i="5" s="1"/>
  <c r="AG1703" i="5"/>
  <c r="AH1703" i="5"/>
  <c r="AI1703" i="5"/>
  <c r="AJ1703" i="5"/>
  <c r="AK1703" i="5"/>
  <c r="AL1703" i="5"/>
  <c r="AM1703" i="5"/>
  <c r="AN1703" i="5"/>
  <c r="AN1706" i="5" s="1"/>
  <c r="AN1707" i="5" s="1"/>
  <c r="AB1704" i="5"/>
  <c r="AC1704" i="5"/>
  <c r="AD1704" i="5"/>
  <c r="AE1704" i="5"/>
  <c r="AF1704" i="5"/>
  <c r="AG1704" i="5"/>
  <c r="AH1704" i="5"/>
  <c r="AI1704" i="5"/>
  <c r="AJ1704" i="5"/>
  <c r="AK1704" i="5"/>
  <c r="AL1704" i="5"/>
  <c r="AM1704" i="5"/>
  <c r="AN1704" i="5"/>
  <c r="AB1705" i="5"/>
  <c r="AC1705" i="5"/>
  <c r="AD1705" i="5"/>
  <c r="AE1705" i="5"/>
  <c r="AF1705" i="5"/>
  <c r="AG1705" i="5"/>
  <c r="AH1705" i="5"/>
  <c r="AI1705" i="5"/>
  <c r="AJ1705" i="5"/>
  <c r="AK1705" i="5"/>
  <c r="AL1705" i="5"/>
  <c r="AM1705" i="5"/>
  <c r="AN1705" i="5"/>
  <c r="AB1712" i="5"/>
  <c r="AC1712" i="5"/>
  <c r="AD1712" i="5"/>
  <c r="AE1712" i="5"/>
  <c r="AF1712" i="5"/>
  <c r="AG1712" i="5"/>
  <c r="AH1712" i="5"/>
  <c r="AI1712" i="5"/>
  <c r="AJ1712" i="5"/>
  <c r="AJ1716" i="5" s="1"/>
  <c r="AJ1717" i="5" s="1"/>
  <c r="AK1712" i="5"/>
  <c r="AL1712" i="5"/>
  <c r="AM1712" i="5"/>
  <c r="AN1712" i="5"/>
  <c r="AB1713" i="5"/>
  <c r="AC1713" i="5"/>
  <c r="AD1713" i="5"/>
  <c r="AE1713" i="5"/>
  <c r="AF1713" i="5"/>
  <c r="AG1713" i="5"/>
  <c r="AH1713" i="5"/>
  <c r="AI1713" i="5"/>
  <c r="AJ1713" i="5"/>
  <c r="AK1713" i="5"/>
  <c r="AL1713" i="5"/>
  <c r="AM1713" i="5"/>
  <c r="AN1713" i="5"/>
  <c r="AB1714" i="5"/>
  <c r="AC1714" i="5"/>
  <c r="AD1714" i="5"/>
  <c r="AE1714" i="5"/>
  <c r="AF1714" i="5"/>
  <c r="AG1714" i="5"/>
  <c r="AH1714" i="5"/>
  <c r="AH1716" i="5" s="1"/>
  <c r="AH1717" i="5" s="1"/>
  <c r="AI1714" i="5"/>
  <c r="AJ1714" i="5"/>
  <c r="AK1714" i="5"/>
  <c r="AL1714" i="5"/>
  <c r="AM1714" i="5"/>
  <c r="AN1714" i="5"/>
  <c r="AB1715" i="5"/>
  <c r="AC1715" i="5"/>
  <c r="AD1715" i="5"/>
  <c r="AE1715" i="5"/>
  <c r="AF1715" i="5"/>
  <c r="AG1715" i="5"/>
  <c r="AH1715" i="5"/>
  <c r="AI1715" i="5"/>
  <c r="AJ1715" i="5"/>
  <c r="AK1715" i="5"/>
  <c r="AL1715" i="5"/>
  <c r="AM1715" i="5"/>
  <c r="AN1715" i="5"/>
  <c r="AG1716" i="5"/>
  <c r="AB1722" i="5"/>
  <c r="AC1722" i="5"/>
  <c r="AD1722" i="5"/>
  <c r="AE1722" i="5"/>
  <c r="AF1722" i="5"/>
  <c r="AF1726" i="5" s="1"/>
  <c r="AF1727" i="5" s="1"/>
  <c r="AG1722" i="5"/>
  <c r="AH1722" i="5"/>
  <c r="AI1722" i="5"/>
  <c r="AJ1722" i="5"/>
  <c r="AK1722" i="5"/>
  <c r="AL1722" i="5"/>
  <c r="AM1722" i="5"/>
  <c r="AN1722" i="5"/>
  <c r="AN1726" i="5" s="1"/>
  <c r="AN1727" i="5" s="1"/>
  <c r="AB1723" i="5"/>
  <c r="AC1723" i="5"/>
  <c r="AD1723" i="5"/>
  <c r="AE1723" i="5"/>
  <c r="AF1723" i="5"/>
  <c r="AG1723" i="5"/>
  <c r="AH1723" i="5"/>
  <c r="AI1723" i="5"/>
  <c r="AI1726" i="5" s="1"/>
  <c r="AI1727" i="5" s="1"/>
  <c r="AJ1723" i="5"/>
  <c r="AK1723" i="5"/>
  <c r="AL1723" i="5"/>
  <c r="AM1723" i="5"/>
  <c r="AN1723" i="5"/>
  <c r="AB1724" i="5"/>
  <c r="AC1724" i="5"/>
  <c r="AD1724" i="5"/>
  <c r="AE1724" i="5"/>
  <c r="AF1724" i="5"/>
  <c r="AG1724" i="5"/>
  <c r="AH1724" i="5"/>
  <c r="AI1724" i="5"/>
  <c r="AJ1724" i="5"/>
  <c r="AK1724" i="5"/>
  <c r="AK1726" i="5" s="1"/>
  <c r="AK1727" i="5" s="1"/>
  <c r="AL1724" i="5"/>
  <c r="AM1724" i="5"/>
  <c r="AN1724" i="5"/>
  <c r="AB1725" i="5"/>
  <c r="AC1725" i="5"/>
  <c r="AD1725" i="5"/>
  <c r="AE1725" i="5"/>
  <c r="AF1725" i="5"/>
  <c r="AG1725" i="5"/>
  <c r="AH1725" i="5"/>
  <c r="AI1725" i="5"/>
  <c r="AJ1725" i="5"/>
  <c r="AK1725" i="5"/>
  <c r="AL1725" i="5"/>
  <c r="AM1725" i="5"/>
  <c r="AN1725" i="5"/>
  <c r="AB1726" i="5"/>
  <c r="AB1727" i="5" s="1"/>
  <c r="AJ1726" i="5"/>
  <c r="AJ1727" i="5" s="1"/>
  <c r="AB1732" i="5"/>
  <c r="AC1732" i="5"/>
  <c r="AD1732" i="5"/>
  <c r="AE1732" i="5"/>
  <c r="AF1732" i="5"/>
  <c r="AF1736" i="5" s="1"/>
  <c r="AF1737" i="5" s="1"/>
  <c r="AG1732" i="5"/>
  <c r="AH1732" i="5"/>
  <c r="AI1732" i="5"/>
  <c r="AJ1732" i="5"/>
  <c r="AK1732" i="5"/>
  <c r="AL1732" i="5"/>
  <c r="AM1732" i="5"/>
  <c r="AN1732" i="5"/>
  <c r="AN1736" i="5" s="1"/>
  <c r="AN1737" i="5" s="1"/>
  <c r="AB1733" i="5"/>
  <c r="AB1736" i="5" s="1"/>
  <c r="AB1737" i="5" s="1"/>
  <c r="AC1733" i="5"/>
  <c r="AD1733" i="5"/>
  <c r="AE1733" i="5"/>
  <c r="AF1733" i="5"/>
  <c r="AG1733" i="5"/>
  <c r="AH1733" i="5"/>
  <c r="AI1733" i="5"/>
  <c r="AJ1733" i="5"/>
  <c r="AJ1736" i="5" s="1"/>
  <c r="AJ1737" i="5" s="1"/>
  <c r="AK1733" i="5"/>
  <c r="AL1733" i="5"/>
  <c r="AM1733" i="5"/>
  <c r="AN1733" i="5"/>
  <c r="AB1734" i="5"/>
  <c r="AC1734" i="5"/>
  <c r="AD1734" i="5"/>
  <c r="AD1736" i="5" s="1"/>
  <c r="AD1737" i="5" s="1"/>
  <c r="AE1734" i="5"/>
  <c r="AE1736" i="5" s="1"/>
  <c r="AF1734" i="5"/>
  <c r="AG1734" i="5"/>
  <c r="AH1734" i="5"/>
  <c r="AI1734" i="5"/>
  <c r="AJ1734" i="5"/>
  <c r="AK1734" i="5"/>
  <c r="AL1734" i="5"/>
  <c r="AL1736" i="5" s="1"/>
  <c r="AL1737" i="5" s="1"/>
  <c r="AM1734" i="5"/>
  <c r="AM1736" i="5" s="1"/>
  <c r="AN1734" i="5"/>
  <c r="AB1735" i="5"/>
  <c r="AC1735" i="5"/>
  <c r="AD1735" i="5"/>
  <c r="AE1735" i="5"/>
  <c r="AF1735" i="5"/>
  <c r="AG1735" i="5"/>
  <c r="AH1735" i="5"/>
  <c r="AI1735" i="5"/>
  <c r="AJ1735" i="5"/>
  <c r="AK1735" i="5"/>
  <c r="AL1735" i="5"/>
  <c r="AM1735" i="5"/>
  <c r="AN1735" i="5"/>
  <c r="AC1736" i="5"/>
  <c r="AC1737" i="5" s="1"/>
  <c r="AK1736" i="5"/>
  <c r="AK1737" i="5" s="1"/>
  <c r="AB1742" i="5"/>
  <c r="AC1742" i="5"/>
  <c r="AD1742" i="5"/>
  <c r="AE1742" i="5"/>
  <c r="AF1742" i="5"/>
  <c r="AG1742" i="5"/>
  <c r="AH1742" i="5"/>
  <c r="AI1742" i="5"/>
  <c r="AJ1742" i="5"/>
  <c r="AK1742" i="5"/>
  <c r="AL1742" i="5"/>
  <c r="AM1742" i="5"/>
  <c r="AN1742" i="5"/>
  <c r="AN1746" i="5" s="1"/>
  <c r="AN1747" i="5" s="1"/>
  <c r="AB1743" i="5"/>
  <c r="AC1743" i="5"/>
  <c r="AD1743" i="5"/>
  <c r="AE1743" i="5"/>
  <c r="AF1743" i="5"/>
  <c r="AG1743" i="5"/>
  <c r="AH1743" i="5"/>
  <c r="AI1743" i="5"/>
  <c r="AJ1743" i="5"/>
  <c r="AK1743" i="5"/>
  <c r="AL1743" i="5"/>
  <c r="AM1743" i="5"/>
  <c r="AN1743" i="5"/>
  <c r="AB1744" i="5"/>
  <c r="AC1744" i="5"/>
  <c r="AD1744" i="5"/>
  <c r="AE1744" i="5"/>
  <c r="AF1744" i="5"/>
  <c r="AG1744" i="5"/>
  <c r="AH1744" i="5"/>
  <c r="AI1744" i="5"/>
  <c r="AJ1744" i="5"/>
  <c r="AK1744" i="5"/>
  <c r="AL1744" i="5"/>
  <c r="AM1744" i="5"/>
  <c r="AN1744" i="5"/>
  <c r="AB1745" i="5"/>
  <c r="AC1745" i="5"/>
  <c r="AD1745" i="5"/>
  <c r="AE1745" i="5"/>
  <c r="AF1745" i="5"/>
  <c r="AG1745" i="5"/>
  <c r="AH1745" i="5"/>
  <c r="AI1745" i="5"/>
  <c r="AJ1745" i="5"/>
  <c r="AK1745" i="5"/>
  <c r="AL1745" i="5"/>
  <c r="AM1745" i="5"/>
  <c r="AN1745" i="5"/>
  <c r="AF1746" i="5"/>
  <c r="AF1747" i="5" s="1"/>
  <c r="AB1752" i="5"/>
  <c r="AC1752" i="5"/>
  <c r="AD1752" i="5"/>
  <c r="AE1752" i="5"/>
  <c r="AF1752" i="5"/>
  <c r="AG1752" i="5"/>
  <c r="AH1752" i="5"/>
  <c r="AH1756" i="5" s="1"/>
  <c r="AH1757" i="5" s="1"/>
  <c r="AI1752" i="5"/>
  <c r="AJ1752" i="5"/>
  <c r="AK1752" i="5"/>
  <c r="AL1752" i="5"/>
  <c r="AM1752" i="5"/>
  <c r="AN1752" i="5"/>
  <c r="AB1753" i="5"/>
  <c r="AC1753" i="5"/>
  <c r="AD1753" i="5"/>
  <c r="AE1753" i="5"/>
  <c r="AF1753" i="5"/>
  <c r="AG1753" i="5"/>
  <c r="AH1753" i="5"/>
  <c r="AI1753" i="5"/>
  <c r="AJ1753" i="5"/>
  <c r="AK1753" i="5"/>
  <c r="AL1753" i="5"/>
  <c r="AM1753" i="5"/>
  <c r="AN1753" i="5"/>
  <c r="AB1754" i="5"/>
  <c r="AC1754" i="5"/>
  <c r="AD1754" i="5"/>
  <c r="AE1754" i="5"/>
  <c r="AF1754" i="5"/>
  <c r="AG1754" i="5"/>
  <c r="AH1754" i="5"/>
  <c r="AI1754" i="5"/>
  <c r="AJ1754" i="5"/>
  <c r="AK1754" i="5"/>
  <c r="AL1754" i="5"/>
  <c r="AM1754" i="5"/>
  <c r="AN1754" i="5"/>
  <c r="AB1755" i="5"/>
  <c r="AC1755" i="5"/>
  <c r="AD1755" i="5"/>
  <c r="AE1755" i="5"/>
  <c r="AF1755" i="5"/>
  <c r="AG1755" i="5"/>
  <c r="AH1755" i="5"/>
  <c r="AI1755" i="5"/>
  <c r="AJ1755" i="5"/>
  <c r="AK1755" i="5"/>
  <c r="AL1755" i="5"/>
  <c r="AM1755" i="5"/>
  <c r="AN1755" i="5"/>
  <c r="AG1756" i="5"/>
  <c r="AG1757" i="5" s="1"/>
  <c r="AB1762" i="5"/>
  <c r="AC1762" i="5"/>
  <c r="AD1762" i="5"/>
  <c r="AE1762" i="5"/>
  <c r="AF1762" i="5"/>
  <c r="AG1762" i="5"/>
  <c r="AH1762" i="5"/>
  <c r="AI1762" i="5"/>
  <c r="AJ1762" i="5"/>
  <c r="AK1762" i="5"/>
  <c r="AL1762" i="5"/>
  <c r="AM1762" i="5"/>
  <c r="AM1766" i="5" s="1"/>
  <c r="AM1767" i="5" s="1"/>
  <c r="AN1762" i="5"/>
  <c r="AB1763" i="5"/>
  <c r="AC1763" i="5"/>
  <c r="AD1763" i="5"/>
  <c r="AE1763" i="5"/>
  <c r="AF1763" i="5"/>
  <c r="AG1763" i="5"/>
  <c r="AH1763" i="5"/>
  <c r="AI1763" i="5"/>
  <c r="AJ1763" i="5"/>
  <c r="AK1763" i="5"/>
  <c r="AL1763" i="5"/>
  <c r="AM1763" i="5"/>
  <c r="AN1763" i="5"/>
  <c r="AB1764" i="5"/>
  <c r="AC1764" i="5"/>
  <c r="AD1764" i="5"/>
  <c r="AD1766" i="5" s="1"/>
  <c r="AD1767" i="5" s="1"/>
  <c r="AE1764" i="5"/>
  <c r="AF1764" i="5"/>
  <c r="AG1764" i="5"/>
  <c r="AH1764" i="5"/>
  <c r="AI1764" i="5"/>
  <c r="AJ1764" i="5"/>
  <c r="AK1764" i="5"/>
  <c r="AL1764" i="5"/>
  <c r="AL1766" i="5" s="1"/>
  <c r="AL1767" i="5" s="1"/>
  <c r="AM1764" i="5"/>
  <c r="AN1764" i="5"/>
  <c r="AB1765" i="5"/>
  <c r="AC1765" i="5"/>
  <c r="AD1765" i="5"/>
  <c r="AE1765" i="5"/>
  <c r="AF1765" i="5"/>
  <c r="AG1765" i="5"/>
  <c r="AG1766" i="5" s="1"/>
  <c r="AG1767" i="5" s="1"/>
  <c r="AH1765" i="5"/>
  <c r="AI1765" i="5"/>
  <c r="AI1766" i="5" s="1"/>
  <c r="AI1767" i="5" s="1"/>
  <c r="AJ1765" i="5"/>
  <c r="AK1765" i="5"/>
  <c r="AL1765" i="5"/>
  <c r="AM1765" i="5"/>
  <c r="AN1765" i="5"/>
  <c r="AB1766" i="5"/>
  <c r="AB1767" i="5" s="1"/>
  <c r="AJ1766" i="5"/>
  <c r="AJ1767" i="5" s="1"/>
  <c r="AB1772" i="5"/>
  <c r="AC1772" i="5"/>
  <c r="AD1772" i="5"/>
  <c r="AE1772" i="5"/>
  <c r="AF1772" i="5"/>
  <c r="AG1772" i="5"/>
  <c r="AH1772" i="5"/>
  <c r="AI1772" i="5"/>
  <c r="AJ1772" i="5"/>
  <c r="AK1772" i="5"/>
  <c r="AL1772" i="5"/>
  <c r="AM1772" i="5"/>
  <c r="AN1772" i="5"/>
  <c r="AB1773" i="5"/>
  <c r="AC1773" i="5"/>
  <c r="AD1773" i="5"/>
  <c r="AD1776" i="5" s="1"/>
  <c r="AD1777" i="5" s="1"/>
  <c r="AE1773" i="5"/>
  <c r="AF1773" i="5"/>
  <c r="AG1773" i="5"/>
  <c r="AH1773" i="5"/>
  <c r="AI1773" i="5"/>
  <c r="AJ1773" i="5"/>
  <c r="AK1773" i="5"/>
  <c r="AL1773" i="5"/>
  <c r="AL1776" i="5" s="1"/>
  <c r="AL1777" i="5" s="1"/>
  <c r="AM1773" i="5"/>
  <c r="AN1773" i="5"/>
  <c r="AB1774" i="5"/>
  <c r="AC1774" i="5"/>
  <c r="AD1774" i="5"/>
  <c r="AE1774" i="5"/>
  <c r="AE1776" i="5" s="1"/>
  <c r="AE1777" i="5" s="1"/>
  <c r="AF1774" i="5"/>
  <c r="AG1774" i="5"/>
  <c r="AH1774" i="5"/>
  <c r="AI1774" i="5"/>
  <c r="AJ1774" i="5"/>
  <c r="AK1774" i="5"/>
  <c r="AL1774" i="5"/>
  <c r="AM1774" i="5"/>
  <c r="AM1776" i="5" s="1"/>
  <c r="AM1777" i="5" s="1"/>
  <c r="AN1774" i="5"/>
  <c r="AN1776" i="5" s="1"/>
  <c r="AN1777" i="5" s="1"/>
  <c r="AB1775" i="5"/>
  <c r="AC1775" i="5"/>
  <c r="AD1775" i="5"/>
  <c r="AE1775" i="5"/>
  <c r="AF1775" i="5"/>
  <c r="AG1775" i="5"/>
  <c r="AH1775" i="5"/>
  <c r="AI1775" i="5"/>
  <c r="AJ1775" i="5"/>
  <c r="AK1775" i="5"/>
  <c r="AL1775" i="5"/>
  <c r="AM1775" i="5"/>
  <c r="AN1775" i="5"/>
  <c r="AC1776" i="5"/>
  <c r="AC1777" i="5" s="1"/>
  <c r="AK1776" i="5"/>
  <c r="AK1777" i="5" s="1"/>
  <c r="AB1782" i="5"/>
  <c r="AC1782" i="5"/>
  <c r="AD1782" i="5"/>
  <c r="AE1782" i="5"/>
  <c r="AF1782" i="5"/>
  <c r="AG1782" i="5"/>
  <c r="AH1782" i="5"/>
  <c r="AI1782" i="5"/>
  <c r="AJ1782" i="5"/>
  <c r="AK1782" i="5"/>
  <c r="AL1782" i="5"/>
  <c r="AM1782" i="5"/>
  <c r="AN1782" i="5"/>
  <c r="AB1783" i="5"/>
  <c r="AC1783" i="5"/>
  <c r="AD1783" i="5"/>
  <c r="AE1783" i="5"/>
  <c r="AF1783" i="5"/>
  <c r="AG1783" i="5"/>
  <c r="AH1783" i="5"/>
  <c r="AI1783" i="5"/>
  <c r="AJ1783" i="5"/>
  <c r="AK1783" i="5"/>
  <c r="AL1783" i="5"/>
  <c r="AM1783" i="5"/>
  <c r="AN1783" i="5"/>
  <c r="AB1784" i="5"/>
  <c r="AC1784" i="5"/>
  <c r="AD1784" i="5"/>
  <c r="AE1784" i="5"/>
  <c r="AF1784" i="5"/>
  <c r="AF1786" i="5" s="1"/>
  <c r="AF1787" i="5" s="1"/>
  <c r="AG1784" i="5"/>
  <c r="AG1786" i="5" s="1"/>
  <c r="AG1787" i="5" s="1"/>
  <c r="AH1784" i="5"/>
  <c r="AI1784" i="5"/>
  <c r="AJ1784" i="5"/>
  <c r="AK1784" i="5"/>
  <c r="AL1784" i="5"/>
  <c r="AM1784" i="5"/>
  <c r="AN1784" i="5"/>
  <c r="AN1786" i="5" s="1"/>
  <c r="AN1787" i="5" s="1"/>
  <c r="AB1785" i="5"/>
  <c r="AC1785" i="5"/>
  <c r="AD1785" i="5"/>
  <c r="AE1785" i="5"/>
  <c r="AF1785" i="5"/>
  <c r="AG1785" i="5"/>
  <c r="AH1785" i="5"/>
  <c r="AI1785" i="5"/>
  <c r="AJ1785" i="5"/>
  <c r="AK1785" i="5"/>
  <c r="AL1785" i="5"/>
  <c r="AM1785" i="5"/>
  <c r="AN1785" i="5"/>
  <c r="AM1786" i="5"/>
  <c r="AM1787" i="5" s="1"/>
  <c r="AB1792" i="5"/>
  <c r="AC1792" i="5"/>
  <c r="AD1792" i="5"/>
  <c r="AE1792" i="5"/>
  <c r="AF1792" i="5"/>
  <c r="AG1792" i="5"/>
  <c r="AH1792" i="5"/>
  <c r="AH1796" i="5" s="1"/>
  <c r="AH1797" i="5" s="1"/>
  <c r="AI1792" i="5"/>
  <c r="AJ1792" i="5"/>
  <c r="AK1792" i="5"/>
  <c r="AL1792" i="5"/>
  <c r="AM1792" i="5"/>
  <c r="AN1792" i="5"/>
  <c r="AB1793" i="5"/>
  <c r="AC1793" i="5"/>
  <c r="AD1793" i="5"/>
  <c r="AE1793" i="5"/>
  <c r="AF1793" i="5"/>
  <c r="AG1793" i="5"/>
  <c r="AH1793" i="5"/>
  <c r="AI1793" i="5"/>
  <c r="AJ1793" i="5"/>
  <c r="AK1793" i="5"/>
  <c r="AL1793" i="5"/>
  <c r="AM1793" i="5"/>
  <c r="AN1793" i="5"/>
  <c r="AB1794" i="5"/>
  <c r="AB1796" i="5" s="1"/>
  <c r="AB1797" i="5" s="1"/>
  <c r="AC1794" i="5"/>
  <c r="AD1794" i="5"/>
  <c r="AE1794" i="5"/>
  <c r="AF1794" i="5"/>
  <c r="AG1794" i="5"/>
  <c r="AH1794" i="5"/>
  <c r="AI1794" i="5"/>
  <c r="AJ1794" i="5"/>
  <c r="AJ1796" i="5" s="1"/>
  <c r="AJ1797" i="5" s="1"/>
  <c r="AK1794" i="5"/>
  <c r="AL1794" i="5"/>
  <c r="AM1794" i="5"/>
  <c r="AN1794" i="5"/>
  <c r="AB1795" i="5"/>
  <c r="AC1795" i="5"/>
  <c r="AD1795" i="5"/>
  <c r="AE1795" i="5"/>
  <c r="AE1796" i="5" s="1"/>
  <c r="AE1797" i="5" s="1"/>
  <c r="AF1795" i="5"/>
  <c r="AG1795" i="5"/>
  <c r="AH1795" i="5"/>
  <c r="AI1795" i="5"/>
  <c r="AJ1795" i="5"/>
  <c r="AK1795" i="5"/>
  <c r="AL1795" i="5"/>
  <c r="AM1795" i="5"/>
  <c r="AM1796" i="5" s="1"/>
  <c r="AM1797" i="5" s="1"/>
  <c r="AN1795" i="5"/>
  <c r="AG1796" i="5"/>
  <c r="AG1797" i="5" s="1"/>
  <c r="AB1802" i="5"/>
  <c r="AB1806" i="5" s="1"/>
  <c r="AB1807" i="5" s="1"/>
  <c r="AC1802" i="5"/>
  <c r="AD1802" i="5"/>
  <c r="AE1802" i="5"/>
  <c r="AF1802" i="5"/>
  <c r="AG1802" i="5"/>
  <c r="AH1802" i="5"/>
  <c r="AI1802" i="5"/>
  <c r="AJ1802" i="5"/>
  <c r="AJ1806" i="5" s="1"/>
  <c r="AJ1807" i="5" s="1"/>
  <c r="AK1802" i="5"/>
  <c r="AL1802" i="5"/>
  <c r="AM1802" i="5"/>
  <c r="AN1802" i="5"/>
  <c r="AB1803" i="5"/>
  <c r="AC1803" i="5"/>
  <c r="AD1803" i="5"/>
  <c r="AE1803" i="5"/>
  <c r="AF1803" i="5"/>
  <c r="AG1803" i="5"/>
  <c r="AH1803" i="5"/>
  <c r="AI1803" i="5"/>
  <c r="AI1806" i="5" s="1"/>
  <c r="AI1807" i="5" s="1"/>
  <c r="AJ1803" i="5"/>
  <c r="AK1803" i="5"/>
  <c r="AL1803" i="5"/>
  <c r="AM1803" i="5"/>
  <c r="AN1803" i="5"/>
  <c r="AB1804" i="5"/>
  <c r="AC1804" i="5"/>
  <c r="AD1804" i="5"/>
  <c r="AD1806" i="5" s="1"/>
  <c r="AD1807" i="5" s="1"/>
  <c r="AE1804" i="5"/>
  <c r="AF1804" i="5"/>
  <c r="AG1804" i="5"/>
  <c r="AH1804" i="5"/>
  <c r="AI1804" i="5"/>
  <c r="AJ1804" i="5"/>
  <c r="AK1804" i="5"/>
  <c r="AL1804" i="5"/>
  <c r="AL1806" i="5" s="1"/>
  <c r="AL1807" i="5" s="1"/>
  <c r="AM1804" i="5"/>
  <c r="AN1804" i="5"/>
  <c r="AB1805" i="5"/>
  <c r="AC1805" i="5"/>
  <c r="AD1805" i="5"/>
  <c r="AE1805" i="5"/>
  <c r="AF1805" i="5"/>
  <c r="AG1805" i="5"/>
  <c r="AG1806" i="5" s="1"/>
  <c r="AG1807" i="5" s="1"/>
  <c r="AH1805" i="5"/>
  <c r="AI1805" i="5"/>
  <c r="AJ1805" i="5"/>
  <c r="AK1805" i="5"/>
  <c r="AL1805" i="5"/>
  <c r="AM1805" i="5"/>
  <c r="AN1805" i="5"/>
  <c r="AB1812" i="5"/>
  <c r="AC1812" i="5"/>
  <c r="AD1812" i="5"/>
  <c r="AD1816" i="5" s="1"/>
  <c r="AD1817" i="5" s="1"/>
  <c r="AE1812" i="5"/>
  <c r="AF1812" i="5"/>
  <c r="AG1812" i="5"/>
  <c r="AH1812" i="5"/>
  <c r="AI1812" i="5"/>
  <c r="AJ1812" i="5"/>
  <c r="AK1812" i="5"/>
  <c r="AL1812" i="5"/>
  <c r="AL1816" i="5" s="1"/>
  <c r="AL1817" i="5" s="1"/>
  <c r="AM1812" i="5"/>
  <c r="AN1812" i="5"/>
  <c r="AB1813" i="5"/>
  <c r="AC1813" i="5"/>
  <c r="AC1816" i="5" s="1"/>
  <c r="AC1817" i="5" s="1"/>
  <c r="AD1813" i="5"/>
  <c r="AE1813" i="5"/>
  <c r="AF1813" i="5"/>
  <c r="AG1813" i="5"/>
  <c r="AH1813" i="5"/>
  <c r="AI1813" i="5"/>
  <c r="AJ1813" i="5"/>
  <c r="AK1813" i="5"/>
  <c r="AK1816" i="5" s="1"/>
  <c r="AK1817" i="5" s="1"/>
  <c r="AL1813" i="5"/>
  <c r="AM1813" i="5"/>
  <c r="AN1813" i="5"/>
  <c r="AB1814" i="5"/>
  <c r="AC1814" i="5"/>
  <c r="AD1814" i="5"/>
  <c r="AE1814" i="5"/>
  <c r="AF1814" i="5"/>
  <c r="AF1816" i="5" s="1"/>
  <c r="AF1817" i="5" s="1"/>
  <c r="AG1814" i="5"/>
  <c r="AH1814" i="5"/>
  <c r="AI1814" i="5"/>
  <c r="AJ1814" i="5"/>
  <c r="AK1814" i="5"/>
  <c r="AL1814" i="5"/>
  <c r="AM1814" i="5"/>
  <c r="AN1814" i="5"/>
  <c r="AN1816" i="5" s="1"/>
  <c r="AN1817" i="5" s="1"/>
  <c r="AB1815" i="5"/>
  <c r="AC1815" i="5"/>
  <c r="AD1815" i="5"/>
  <c r="AE1815" i="5"/>
  <c r="AF1815" i="5"/>
  <c r="AG1815" i="5"/>
  <c r="AH1815" i="5"/>
  <c r="AI1815" i="5"/>
  <c r="AI1816" i="5" s="1"/>
  <c r="AI1817" i="5" s="1"/>
  <c r="AJ1815" i="5"/>
  <c r="AK1815" i="5"/>
  <c r="AL1815" i="5"/>
  <c r="AM1815" i="5"/>
  <c r="AN1815" i="5"/>
  <c r="AB1822" i="5"/>
  <c r="AC1822" i="5"/>
  <c r="AD1822" i="5"/>
  <c r="AE1822" i="5"/>
  <c r="AE1826" i="5" s="1"/>
  <c r="AE1827" i="5" s="1"/>
  <c r="AF1822" i="5"/>
  <c r="AG1822" i="5"/>
  <c r="AH1822" i="5"/>
  <c r="AI1822" i="5"/>
  <c r="AI1826" i="5" s="1"/>
  <c r="AI1827" i="5" s="1"/>
  <c r="AJ1822" i="5"/>
  <c r="AK1822" i="5"/>
  <c r="AL1822" i="5"/>
  <c r="AM1822" i="5"/>
  <c r="AM1826" i="5" s="1"/>
  <c r="AM1827" i="5" s="1"/>
  <c r="AN1822" i="5"/>
  <c r="AB1823" i="5"/>
  <c r="AC1823" i="5"/>
  <c r="AD1823" i="5"/>
  <c r="AD1826" i="5" s="1"/>
  <c r="AD1827" i="5" s="1"/>
  <c r="AE1823" i="5"/>
  <c r="AF1823" i="5"/>
  <c r="AG1823" i="5"/>
  <c r="AH1823" i="5"/>
  <c r="AI1823" i="5"/>
  <c r="AJ1823" i="5"/>
  <c r="AK1823" i="5"/>
  <c r="AL1823" i="5"/>
  <c r="AL1826" i="5" s="1"/>
  <c r="AL1827" i="5" s="1"/>
  <c r="AM1823" i="5"/>
  <c r="AN1823" i="5"/>
  <c r="AB1824" i="5"/>
  <c r="AC1824" i="5"/>
  <c r="AD1824" i="5"/>
  <c r="AE1824" i="5"/>
  <c r="AF1824" i="5"/>
  <c r="AG1824" i="5"/>
  <c r="AG1826" i="5" s="1"/>
  <c r="AG1827" i="5" s="1"/>
  <c r="AH1824" i="5"/>
  <c r="AI1824" i="5"/>
  <c r="AJ1824" i="5"/>
  <c r="AK1824" i="5"/>
  <c r="AL1824" i="5"/>
  <c r="AM1824" i="5"/>
  <c r="AN1824" i="5"/>
  <c r="AB1825" i="5"/>
  <c r="AC1825" i="5"/>
  <c r="AD1825" i="5"/>
  <c r="AE1825" i="5"/>
  <c r="AF1825" i="5"/>
  <c r="AG1825" i="5"/>
  <c r="AH1825" i="5"/>
  <c r="AI1825" i="5"/>
  <c r="AJ1825" i="5"/>
  <c r="AK1825" i="5"/>
  <c r="AL1825" i="5"/>
  <c r="AM1825" i="5"/>
  <c r="AN1825" i="5"/>
  <c r="AN1826" i="5" s="1"/>
  <c r="AN1827" i="5" s="1"/>
  <c r="AB1832" i="5"/>
  <c r="AC1832" i="5"/>
  <c r="AD1832" i="5"/>
  <c r="AE1832" i="5"/>
  <c r="AF1832" i="5"/>
  <c r="AG1832" i="5"/>
  <c r="AH1832" i="5"/>
  <c r="AI1832" i="5"/>
  <c r="AJ1832" i="5"/>
  <c r="AK1832" i="5"/>
  <c r="AL1832" i="5"/>
  <c r="AM1832" i="5"/>
  <c r="AN1832" i="5"/>
  <c r="AB1833" i="5"/>
  <c r="AC1833" i="5"/>
  <c r="AD1833" i="5"/>
  <c r="AE1833" i="5"/>
  <c r="AF1833" i="5"/>
  <c r="AG1833" i="5"/>
  <c r="AH1833" i="5"/>
  <c r="AH1836" i="5" s="1"/>
  <c r="AH1837" i="5" s="1"/>
  <c r="AI1833" i="5"/>
  <c r="AJ1833" i="5"/>
  <c r="AK1833" i="5"/>
  <c r="AL1833" i="5"/>
  <c r="AM1833" i="5"/>
  <c r="AN1833" i="5"/>
  <c r="AB1834" i="5"/>
  <c r="AC1834" i="5"/>
  <c r="AD1834" i="5"/>
  <c r="AE1834" i="5"/>
  <c r="AF1834" i="5"/>
  <c r="AG1834" i="5"/>
  <c r="AH1834" i="5"/>
  <c r="AI1834" i="5"/>
  <c r="AJ1834" i="5"/>
  <c r="AK1834" i="5"/>
  <c r="AL1834" i="5"/>
  <c r="AM1834" i="5"/>
  <c r="AN1834" i="5"/>
  <c r="AB1835" i="5"/>
  <c r="AC1835" i="5"/>
  <c r="AD1835" i="5"/>
  <c r="AE1835" i="5"/>
  <c r="AF1835" i="5"/>
  <c r="AG1835" i="5"/>
  <c r="AH1835" i="5"/>
  <c r="AI1835" i="5"/>
  <c r="AJ1835" i="5"/>
  <c r="AK1835" i="5"/>
  <c r="AL1835" i="5"/>
  <c r="AM1835" i="5"/>
  <c r="AN1835" i="5"/>
  <c r="AB1842" i="5"/>
  <c r="AC1842" i="5"/>
  <c r="AD1842" i="5"/>
  <c r="AE1842" i="5"/>
  <c r="AF1842" i="5"/>
  <c r="AG1842" i="5"/>
  <c r="AH1842" i="5"/>
  <c r="AI1842" i="5"/>
  <c r="AJ1842" i="5"/>
  <c r="AJ1846" i="5" s="1"/>
  <c r="AJ1847" i="5" s="1"/>
  <c r="AK1842" i="5"/>
  <c r="AL1842" i="5"/>
  <c r="AM1842" i="5"/>
  <c r="AN1842" i="5"/>
  <c r="AB1843" i="5"/>
  <c r="AC1843" i="5"/>
  <c r="AD1843" i="5"/>
  <c r="AE1843" i="5"/>
  <c r="AF1843" i="5"/>
  <c r="AG1843" i="5"/>
  <c r="AH1843" i="5"/>
  <c r="AI1843" i="5"/>
  <c r="AJ1843" i="5"/>
  <c r="AK1843" i="5"/>
  <c r="AL1843" i="5"/>
  <c r="AM1843" i="5"/>
  <c r="AN1843" i="5"/>
  <c r="AB1844" i="5"/>
  <c r="AB1846" i="5" s="1"/>
  <c r="AB1847" i="5" s="1"/>
  <c r="AC1844" i="5"/>
  <c r="AD1844" i="5"/>
  <c r="AE1844" i="5"/>
  <c r="AF1844" i="5"/>
  <c r="AG1844" i="5"/>
  <c r="AH1844" i="5"/>
  <c r="AI1844" i="5"/>
  <c r="AJ1844" i="5"/>
  <c r="AK1844" i="5"/>
  <c r="AL1844" i="5"/>
  <c r="AM1844" i="5"/>
  <c r="AN1844" i="5"/>
  <c r="AB1845" i="5"/>
  <c r="AC1845" i="5"/>
  <c r="AD1845" i="5"/>
  <c r="AE1845" i="5"/>
  <c r="AF1845" i="5"/>
  <c r="AG1845" i="5"/>
  <c r="AH1845" i="5"/>
  <c r="AI1845" i="5"/>
  <c r="AJ1845" i="5"/>
  <c r="AK1845" i="5"/>
  <c r="AL1845" i="5"/>
  <c r="AM1845" i="5"/>
  <c r="AN1845" i="5"/>
  <c r="AG1846" i="5"/>
  <c r="AG1847" i="5" s="1"/>
  <c r="AB1852" i="5"/>
  <c r="AC1852" i="5"/>
  <c r="AD1852" i="5"/>
  <c r="AE1852" i="5"/>
  <c r="AF1852" i="5"/>
  <c r="AG1852" i="5"/>
  <c r="AH1852" i="5"/>
  <c r="AI1852" i="5"/>
  <c r="AJ1852" i="5"/>
  <c r="AK1852" i="5"/>
  <c r="AL1852" i="5"/>
  <c r="AM1852" i="5"/>
  <c r="AN1852" i="5"/>
  <c r="AB1853" i="5"/>
  <c r="AC1853" i="5"/>
  <c r="AD1853" i="5"/>
  <c r="AE1853" i="5"/>
  <c r="AF1853" i="5"/>
  <c r="AG1853" i="5"/>
  <c r="AH1853" i="5"/>
  <c r="AI1853" i="5"/>
  <c r="AI1856" i="5" s="1"/>
  <c r="AI1857" i="5" s="1"/>
  <c r="AJ1853" i="5"/>
  <c r="AJ1856" i="5" s="1"/>
  <c r="AJ1857" i="5" s="1"/>
  <c r="AK1853" i="5"/>
  <c r="AL1853" i="5"/>
  <c r="AM1853" i="5"/>
  <c r="AN1853" i="5"/>
  <c r="AB1854" i="5"/>
  <c r="AC1854" i="5"/>
  <c r="AD1854" i="5"/>
  <c r="AD1856" i="5" s="1"/>
  <c r="AD1857" i="5" s="1"/>
  <c r="AE1854" i="5"/>
  <c r="AF1854" i="5"/>
  <c r="AG1854" i="5"/>
  <c r="AH1854" i="5"/>
  <c r="AI1854" i="5"/>
  <c r="AJ1854" i="5"/>
  <c r="AK1854" i="5"/>
  <c r="AL1854" i="5"/>
  <c r="AL1856" i="5" s="1"/>
  <c r="AL1857" i="5" s="1"/>
  <c r="AM1854" i="5"/>
  <c r="AN1854" i="5"/>
  <c r="AB1855" i="5"/>
  <c r="AC1855" i="5"/>
  <c r="AD1855" i="5"/>
  <c r="AE1855" i="5"/>
  <c r="AF1855" i="5"/>
  <c r="AG1855" i="5"/>
  <c r="AH1855" i="5"/>
  <c r="AI1855" i="5"/>
  <c r="AJ1855" i="5"/>
  <c r="AK1855" i="5"/>
  <c r="AL1855" i="5"/>
  <c r="AM1855" i="5"/>
  <c r="AN1855" i="5"/>
  <c r="AC1856" i="5"/>
  <c r="AC1857" i="5" s="1"/>
  <c r="AK1856" i="5"/>
  <c r="AK1857" i="5" s="1"/>
  <c r="AB1862" i="5"/>
  <c r="AC1862" i="5"/>
  <c r="AC1866" i="5" s="1"/>
  <c r="AC1867" i="5" s="1"/>
  <c r="AD1862" i="5"/>
  <c r="AE1862" i="5"/>
  <c r="AF1862" i="5"/>
  <c r="AG1862" i="5"/>
  <c r="AH1862" i="5"/>
  <c r="AI1862" i="5"/>
  <c r="AJ1862" i="5"/>
  <c r="AK1862" i="5"/>
  <c r="AK1866" i="5" s="1"/>
  <c r="AK1867" i="5" s="1"/>
  <c r="AL1862" i="5"/>
  <c r="AM1862" i="5"/>
  <c r="AN1862" i="5"/>
  <c r="AB1863" i="5"/>
  <c r="AC1863" i="5"/>
  <c r="AD1863" i="5"/>
  <c r="AE1863" i="5"/>
  <c r="AF1863" i="5"/>
  <c r="AF1866" i="5" s="1"/>
  <c r="AF1867" i="5" s="1"/>
  <c r="AG1863" i="5"/>
  <c r="AH1863" i="5"/>
  <c r="AI1863" i="5"/>
  <c r="AJ1863" i="5"/>
  <c r="AK1863" i="5"/>
  <c r="AL1863" i="5"/>
  <c r="AM1863" i="5"/>
  <c r="AN1863" i="5"/>
  <c r="AB1864" i="5"/>
  <c r="AC1864" i="5"/>
  <c r="AD1864" i="5"/>
  <c r="AE1864" i="5"/>
  <c r="AF1864" i="5"/>
  <c r="AG1864" i="5"/>
  <c r="AH1864" i="5"/>
  <c r="AI1864" i="5"/>
  <c r="AJ1864" i="5"/>
  <c r="AK1864" i="5"/>
  <c r="AL1864" i="5"/>
  <c r="AM1864" i="5"/>
  <c r="AN1864" i="5"/>
  <c r="AB1865" i="5"/>
  <c r="AC1865" i="5"/>
  <c r="AD1865" i="5"/>
  <c r="AE1865" i="5"/>
  <c r="AF1865" i="5"/>
  <c r="AG1865" i="5"/>
  <c r="AH1865" i="5"/>
  <c r="AH1866" i="5" s="1"/>
  <c r="AH1867" i="5" s="1"/>
  <c r="AI1865" i="5"/>
  <c r="AJ1865" i="5"/>
  <c r="AK1865" i="5"/>
  <c r="AL1865" i="5"/>
  <c r="AM1865" i="5"/>
  <c r="AN1865" i="5"/>
  <c r="AE1866" i="5"/>
  <c r="AE1867" i="5" s="1"/>
  <c r="AM1866" i="5"/>
  <c r="AM1867" i="5" s="1"/>
  <c r="AN1866" i="5"/>
  <c r="AN1867" i="5" s="1"/>
  <c r="AB1872" i="5"/>
  <c r="AC1872" i="5"/>
  <c r="AD1872" i="5"/>
  <c r="AE1872" i="5"/>
  <c r="AF1872" i="5"/>
  <c r="AG1872" i="5"/>
  <c r="AH1872" i="5"/>
  <c r="AH1876" i="5" s="1"/>
  <c r="AH1877" i="5" s="1"/>
  <c r="AI1872" i="5"/>
  <c r="AJ1872" i="5"/>
  <c r="AK1872" i="5"/>
  <c r="AL1872" i="5"/>
  <c r="AM1872" i="5"/>
  <c r="AN1872" i="5"/>
  <c r="AB1873" i="5"/>
  <c r="AC1873" i="5"/>
  <c r="AD1873" i="5"/>
  <c r="AE1873" i="5"/>
  <c r="AF1873" i="5"/>
  <c r="AG1873" i="5"/>
  <c r="AH1873" i="5"/>
  <c r="AI1873" i="5"/>
  <c r="AJ1873" i="5"/>
  <c r="AK1873" i="5"/>
  <c r="AL1873" i="5"/>
  <c r="AM1873" i="5"/>
  <c r="AN1873" i="5"/>
  <c r="AB1874" i="5"/>
  <c r="AC1874" i="5"/>
  <c r="AD1874" i="5"/>
  <c r="AE1874" i="5"/>
  <c r="AE1876" i="5" s="1"/>
  <c r="AE1877" i="5" s="1"/>
  <c r="AF1874" i="5"/>
  <c r="AG1874" i="5"/>
  <c r="AH1874" i="5"/>
  <c r="AI1874" i="5"/>
  <c r="AJ1874" i="5"/>
  <c r="AK1874" i="5"/>
  <c r="AL1874" i="5"/>
  <c r="AM1874" i="5"/>
  <c r="AM1876" i="5" s="1"/>
  <c r="AM1877" i="5" s="1"/>
  <c r="AN1874" i="5"/>
  <c r="AB1875" i="5"/>
  <c r="AC1875" i="5"/>
  <c r="AD1875" i="5"/>
  <c r="AE1875" i="5"/>
  <c r="AF1875" i="5"/>
  <c r="AG1875" i="5"/>
  <c r="AH1875" i="5"/>
  <c r="AI1875" i="5"/>
  <c r="AJ1875" i="5"/>
  <c r="AK1875" i="5"/>
  <c r="AL1875" i="5"/>
  <c r="AM1875" i="5"/>
  <c r="AN1875" i="5"/>
  <c r="AG1876" i="5"/>
  <c r="AG1877" i="5" s="1"/>
  <c r="AB1882" i="5"/>
  <c r="AC1882" i="5"/>
  <c r="AD1882" i="5"/>
  <c r="AE1882" i="5"/>
  <c r="AF1882" i="5"/>
  <c r="AG1882" i="5"/>
  <c r="AG1886" i="5" s="1"/>
  <c r="AG1887" i="5" s="1"/>
  <c r="AH1882" i="5"/>
  <c r="AI1882" i="5"/>
  <c r="AJ1882" i="5"/>
  <c r="AK1882" i="5"/>
  <c r="AL1882" i="5"/>
  <c r="AM1882" i="5"/>
  <c r="AN1882" i="5"/>
  <c r="AB1883" i="5"/>
  <c r="AB1886" i="5" s="1"/>
  <c r="AB1887" i="5" s="1"/>
  <c r="AC1883" i="5"/>
  <c r="AD1883" i="5"/>
  <c r="AE1883" i="5"/>
  <c r="AF1883" i="5"/>
  <c r="AG1883" i="5"/>
  <c r="AH1883" i="5"/>
  <c r="AI1883" i="5"/>
  <c r="AJ1883" i="5"/>
  <c r="AJ1886" i="5" s="1"/>
  <c r="AJ1887" i="5" s="1"/>
  <c r="AK1883" i="5"/>
  <c r="AL1883" i="5"/>
  <c r="AM1883" i="5"/>
  <c r="AN1883" i="5"/>
  <c r="AB1884" i="5"/>
  <c r="AC1884" i="5"/>
  <c r="AD1884" i="5"/>
  <c r="AE1884" i="5"/>
  <c r="AF1884" i="5"/>
  <c r="AG1884" i="5"/>
  <c r="AH1884" i="5"/>
  <c r="AI1884" i="5"/>
  <c r="AJ1884" i="5"/>
  <c r="AK1884" i="5"/>
  <c r="AL1884" i="5"/>
  <c r="AM1884" i="5"/>
  <c r="AN1884" i="5"/>
  <c r="AB1885" i="5"/>
  <c r="AC1885" i="5"/>
  <c r="AD1885" i="5"/>
  <c r="AE1885" i="5"/>
  <c r="AF1885" i="5"/>
  <c r="AG1885" i="5"/>
  <c r="AH1885" i="5"/>
  <c r="AI1885" i="5"/>
  <c r="AJ1885" i="5"/>
  <c r="AK1885" i="5"/>
  <c r="AL1885" i="5"/>
  <c r="AM1885" i="5"/>
  <c r="AN1885" i="5"/>
  <c r="AB1892" i="5"/>
  <c r="AC1892" i="5"/>
  <c r="AD1892" i="5"/>
  <c r="AE1892" i="5"/>
  <c r="AF1892" i="5"/>
  <c r="AG1892" i="5"/>
  <c r="AG1896" i="5" s="1"/>
  <c r="AG1897" i="5" s="1"/>
  <c r="AH1892" i="5"/>
  <c r="AI1892" i="5"/>
  <c r="AJ1892" i="5"/>
  <c r="AK1892" i="5"/>
  <c r="AL1892" i="5"/>
  <c r="AM1892" i="5"/>
  <c r="AN1892" i="5"/>
  <c r="AB1893" i="5"/>
  <c r="AB1896" i="5" s="1"/>
  <c r="AB1897" i="5" s="1"/>
  <c r="AC1893" i="5"/>
  <c r="AD1893" i="5"/>
  <c r="AE1893" i="5"/>
  <c r="AF1893" i="5"/>
  <c r="AG1893" i="5"/>
  <c r="AH1893" i="5"/>
  <c r="AI1893" i="5"/>
  <c r="AI1896" i="5" s="1"/>
  <c r="AI1897" i="5" s="1"/>
  <c r="AJ1893" i="5"/>
  <c r="AJ1896" i="5" s="1"/>
  <c r="AJ1897" i="5" s="1"/>
  <c r="AK1893" i="5"/>
  <c r="AL1893" i="5"/>
  <c r="AM1893" i="5"/>
  <c r="AN1893" i="5"/>
  <c r="AB1894" i="5"/>
  <c r="AC1894" i="5"/>
  <c r="AD1894" i="5"/>
  <c r="AE1894" i="5"/>
  <c r="AF1894" i="5"/>
  <c r="AG1894" i="5"/>
  <c r="AH1894" i="5"/>
  <c r="AI1894" i="5"/>
  <c r="AJ1894" i="5"/>
  <c r="AK1894" i="5"/>
  <c r="AK1896" i="5" s="1"/>
  <c r="AK1897" i="5" s="1"/>
  <c r="AL1894" i="5"/>
  <c r="AL1896" i="5" s="1"/>
  <c r="AL1897" i="5" s="1"/>
  <c r="AM1894" i="5"/>
  <c r="AN1894" i="5"/>
  <c r="AB1895" i="5"/>
  <c r="AC1895" i="5"/>
  <c r="AD1895" i="5"/>
  <c r="AE1895" i="5"/>
  <c r="AF1895" i="5"/>
  <c r="AF1896" i="5" s="1"/>
  <c r="AF1897" i="5" s="1"/>
  <c r="AG1895" i="5"/>
  <c r="AH1895" i="5"/>
  <c r="AI1895" i="5"/>
  <c r="AJ1895" i="5"/>
  <c r="AK1895" i="5"/>
  <c r="AL1895" i="5"/>
  <c r="AM1895" i="5"/>
  <c r="AN1895" i="5"/>
  <c r="AN1896" i="5" s="1"/>
  <c r="AN1897" i="5" s="1"/>
  <c r="AC1896" i="5"/>
  <c r="AC1897" i="5" s="1"/>
  <c r="AD1896" i="5"/>
  <c r="AD1897" i="5" s="1"/>
  <c r="AB1902" i="5"/>
  <c r="AC1902" i="5"/>
  <c r="AD1902" i="5"/>
  <c r="AE1902" i="5"/>
  <c r="AE1906" i="5" s="1"/>
  <c r="AE1907" i="5" s="1"/>
  <c r="AF1902" i="5"/>
  <c r="AG1902" i="5"/>
  <c r="AH1902" i="5"/>
  <c r="AI1902" i="5"/>
  <c r="AJ1902" i="5"/>
  <c r="AK1902" i="5"/>
  <c r="AL1902" i="5"/>
  <c r="AM1902" i="5"/>
  <c r="AM1906" i="5" s="1"/>
  <c r="AM1907" i="5" s="1"/>
  <c r="AN1902" i="5"/>
  <c r="AB1903" i="5"/>
  <c r="AC1903" i="5"/>
  <c r="AD1903" i="5"/>
  <c r="AE1903" i="5"/>
  <c r="AF1903" i="5"/>
  <c r="AG1903" i="5"/>
  <c r="AH1903" i="5"/>
  <c r="AI1903" i="5"/>
  <c r="AJ1903" i="5"/>
  <c r="AK1903" i="5"/>
  <c r="AL1903" i="5"/>
  <c r="AM1903" i="5"/>
  <c r="AN1903" i="5"/>
  <c r="AB1904" i="5"/>
  <c r="AC1904" i="5"/>
  <c r="AC1906" i="5" s="1"/>
  <c r="AC1907" i="5" s="1"/>
  <c r="AD1904" i="5"/>
  <c r="AE1904" i="5"/>
  <c r="AF1904" i="5"/>
  <c r="AG1904" i="5"/>
  <c r="AH1904" i="5"/>
  <c r="AI1904" i="5"/>
  <c r="AJ1904" i="5"/>
  <c r="AK1904" i="5"/>
  <c r="AK1906" i="5" s="1"/>
  <c r="AK1907" i="5" s="1"/>
  <c r="AL1904" i="5"/>
  <c r="AM1904" i="5"/>
  <c r="AN1904" i="5"/>
  <c r="AB1905" i="5"/>
  <c r="AC1905" i="5"/>
  <c r="AD1905" i="5"/>
  <c r="AE1905" i="5"/>
  <c r="AF1905" i="5"/>
  <c r="AG1905" i="5"/>
  <c r="AH1905" i="5"/>
  <c r="AI1905" i="5"/>
  <c r="AJ1905" i="5"/>
  <c r="AK1905" i="5"/>
  <c r="AL1905" i="5"/>
  <c r="AM1905" i="5"/>
  <c r="AN1905" i="5"/>
  <c r="AN1906" i="5" s="1"/>
  <c r="AN1907" i="5" s="1"/>
  <c r="AB1912" i="5"/>
  <c r="AC1912" i="5"/>
  <c r="AD1912" i="5"/>
  <c r="AE1912" i="5"/>
  <c r="AF1912" i="5"/>
  <c r="AG1912" i="5"/>
  <c r="AH1912" i="5"/>
  <c r="AI1912" i="5"/>
  <c r="AJ1912" i="5"/>
  <c r="AK1912" i="5"/>
  <c r="AL1912" i="5"/>
  <c r="AM1912" i="5"/>
  <c r="AN1912" i="5"/>
  <c r="AB1913" i="5"/>
  <c r="AC1913" i="5"/>
  <c r="AD1913" i="5"/>
  <c r="AE1913" i="5"/>
  <c r="AE1916" i="5" s="1"/>
  <c r="AE1917" i="5" s="1"/>
  <c r="AF1913" i="5"/>
  <c r="AF1916" i="5" s="1"/>
  <c r="AF1917" i="5" s="1"/>
  <c r="AG1913" i="5"/>
  <c r="AH1913" i="5"/>
  <c r="AI1913" i="5"/>
  <c r="AJ1913" i="5"/>
  <c r="AK1913" i="5"/>
  <c r="AL1913" i="5"/>
  <c r="AM1913" i="5"/>
  <c r="AM1916" i="5" s="1"/>
  <c r="AM1917" i="5" s="1"/>
  <c r="AN1913" i="5"/>
  <c r="AN1916" i="5" s="1"/>
  <c r="AN1917" i="5" s="1"/>
  <c r="AB1914" i="5"/>
  <c r="AC1914" i="5"/>
  <c r="AD1914" i="5"/>
  <c r="AE1914" i="5"/>
  <c r="AF1914" i="5"/>
  <c r="AG1914" i="5"/>
  <c r="AG1916" i="5" s="1"/>
  <c r="AG1917" i="5" s="1"/>
  <c r="AH1914" i="5"/>
  <c r="AH1916" i="5" s="1"/>
  <c r="AH1917" i="5" s="1"/>
  <c r="AI1914" i="5"/>
  <c r="AJ1914" i="5"/>
  <c r="AK1914" i="5"/>
  <c r="AL1914" i="5"/>
  <c r="AM1914" i="5"/>
  <c r="AN1914" i="5"/>
  <c r="AB1915" i="5"/>
  <c r="AC1915" i="5"/>
  <c r="AD1915" i="5"/>
  <c r="AE1915" i="5"/>
  <c r="AF1915" i="5"/>
  <c r="AG1915" i="5"/>
  <c r="AH1915" i="5"/>
  <c r="AI1915" i="5"/>
  <c r="AJ1915" i="5"/>
  <c r="AK1915" i="5"/>
  <c r="AL1915" i="5"/>
  <c r="AM1915" i="5"/>
  <c r="AN1915" i="5"/>
  <c r="AB1922" i="5"/>
  <c r="AB1926" i="5" s="1"/>
  <c r="AB1927" i="5" s="1"/>
  <c r="AC1922" i="5"/>
  <c r="AD1922" i="5"/>
  <c r="AE1922" i="5"/>
  <c r="AF1922" i="5"/>
  <c r="AG1922" i="5"/>
  <c r="AH1922" i="5"/>
  <c r="AI1922" i="5"/>
  <c r="AJ1922" i="5"/>
  <c r="AJ1926" i="5" s="1"/>
  <c r="AJ1927" i="5" s="1"/>
  <c r="AK1922" i="5"/>
  <c r="AL1922" i="5"/>
  <c r="AM1922" i="5"/>
  <c r="AN1922" i="5"/>
  <c r="AB1923" i="5"/>
  <c r="AC1923" i="5"/>
  <c r="AD1923" i="5"/>
  <c r="AE1923" i="5"/>
  <c r="AF1923" i="5"/>
  <c r="AF1926" i="5" s="1"/>
  <c r="AF1927" i="5" s="1"/>
  <c r="AG1923" i="5"/>
  <c r="AH1923" i="5"/>
  <c r="AI1923" i="5"/>
  <c r="AJ1923" i="5"/>
  <c r="AK1923" i="5"/>
  <c r="AL1923" i="5"/>
  <c r="AM1923" i="5"/>
  <c r="AN1923" i="5"/>
  <c r="AN1926" i="5" s="1"/>
  <c r="AN1927" i="5" s="1"/>
  <c r="AB1924" i="5"/>
  <c r="AC1924" i="5"/>
  <c r="AD1924" i="5"/>
  <c r="AE1924" i="5"/>
  <c r="AF1924" i="5"/>
  <c r="AG1924" i="5"/>
  <c r="AH1924" i="5"/>
  <c r="AI1924" i="5"/>
  <c r="AI1926" i="5" s="1"/>
  <c r="AI1927" i="5" s="1"/>
  <c r="AJ1924" i="5"/>
  <c r="AK1924" i="5"/>
  <c r="AL1924" i="5"/>
  <c r="AM1924" i="5"/>
  <c r="AN1924" i="5"/>
  <c r="AB1925" i="5"/>
  <c r="AC1925" i="5"/>
  <c r="AD1925" i="5"/>
  <c r="AD1926" i="5" s="1"/>
  <c r="AE1925" i="5"/>
  <c r="AF1925" i="5"/>
  <c r="AG1925" i="5"/>
  <c r="AH1925" i="5"/>
  <c r="AI1925" i="5"/>
  <c r="AJ1925" i="5"/>
  <c r="AK1925" i="5"/>
  <c r="AL1925" i="5"/>
  <c r="AL1926" i="5" s="1"/>
  <c r="AL1927" i="5" s="1"/>
  <c r="AM1925" i="5"/>
  <c r="AN1925" i="5"/>
  <c r="AG1926" i="5"/>
  <c r="AG1927" i="5" s="1"/>
  <c r="AD1927" i="5"/>
  <c r="AB1932" i="5"/>
  <c r="AC1932" i="5"/>
  <c r="AD1932" i="5"/>
  <c r="AE1932" i="5"/>
  <c r="AF1932" i="5"/>
  <c r="AG1932" i="5"/>
  <c r="AH1932" i="5"/>
  <c r="AI1932" i="5"/>
  <c r="AJ1932" i="5"/>
  <c r="AK1932" i="5"/>
  <c r="AL1932" i="5"/>
  <c r="AM1932" i="5"/>
  <c r="AN1932" i="5"/>
  <c r="AB1933" i="5"/>
  <c r="AC1933" i="5"/>
  <c r="AD1933" i="5"/>
  <c r="AD1936" i="5" s="1"/>
  <c r="AD1937" i="5" s="1"/>
  <c r="AE1933" i="5"/>
  <c r="AF1933" i="5"/>
  <c r="AG1933" i="5"/>
  <c r="AH1933" i="5"/>
  <c r="AI1933" i="5"/>
  <c r="AJ1933" i="5"/>
  <c r="AK1933" i="5"/>
  <c r="AL1933" i="5"/>
  <c r="AM1933" i="5"/>
  <c r="AN1933" i="5"/>
  <c r="AB1934" i="5"/>
  <c r="AC1934" i="5"/>
  <c r="AD1934" i="5"/>
  <c r="AE1934" i="5"/>
  <c r="AF1934" i="5"/>
  <c r="AG1934" i="5"/>
  <c r="AH1934" i="5"/>
  <c r="AI1934" i="5"/>
  <c r="AJ1934" i="5"/>
  <c r="AK1934" i="5"/>
  <c r="AL1934" i="5"/>
  <c r="AM1934" i="5"/>
  <c r="AN1934" i="5"/>
  <c r="AB1935" i="5"/>
  <c r="AC1935" i="5"/>
  <c r="AD1935" i="5"/>
  <c r="AE1935" i="5"/>
  <c r="AF1935" i="5"/>
  <c r="AG1935" i="5"/>
  <c r="AH1935" i="5"/>
  <c r="AI1935" i="5"/>
  <c r="AI1936" i="5" s="1"/>
  <c r="AI1937" i="5" s="1"/>
  <c r="AJ1935" i="5"/>
  <c r="AK1935" i="5"/>
  <c r="AL1935" i="5"/>
  <c r="AM1935" i="5"/>
  <c r="AN1935" i="5"/>
  <c r="AL1936" i="5"/>
  <c r="AL1937" i="5" s="1"/>
  <c r="AB1942" i="5"/>
  <c r="AC1942" i="5"/>
  <c r="AD1942" i="5"/>
  <c r="AE1942" i="5"/>
  <c r="AF1942" i="5"/>
  <c r="AF1946" i="5" s="1"/>
  <c r="AF1947" i="5" s="1"/>
  <c r="AG1942" i="5"/>
  <c r="AH1942" i="5"/>
  <c r="AI1942" i="5"/>
  <c r="AJ1942" i="5"/>
  <c r="AK1942" i="5"/>
  <c r="AL1942" i="5"/>
  <c r="AM1942" i="5"/>
  <c r="AN1942" i="5"/>
  <c r="AN1946" i="5" s="1"/>
  <c r="AN1947" i="5" s="1"/>
  <c r="AB1943" i="5"/>
  <c r="AC1943" i="5"/>
  <c r="AD1943" i="5"/>
  <c r="AE1943" i="5"/>
  <c r="AF1943" i="5"/>
  <c r="AG1943" i="5"/>
  <c r="AH1943" i="5"/>
  <c r="AI1943" i="5"/>
  <c r="AJ1943" i="5"/>
  <c r="AK1943" i="5"/>
  <c r="AK1946" i="5" s="1"/>
  <c r="AK1947" i="5" s="1"/>
  <c r="AL1943" i="5"/>
  <c r="AM1943" i="5"/>
  <c r="AN1943" i="5"/>
  <c r="AB1944" i="5"/>
  <c r="AC1944" i="5"/>
  <c r="AD1944" i="5"/>
  <c r="AE1944" i="5"/>
  <c r="AF1944" i="5"/>
  <c r="AG1944" i="5"/>
  <c r="AH1944" i="5"/>
  <c r="AI1944" i="5"/>
  <c r="AJ1944" i="5"/>
  <c r="AK1944" i="5"/>
  <c r="AL1944" i="5"/>
  <c r="AM1944" i="5"/>
  <c r="AN1944" i="5"/>
  <c r="AB1945" i="5"/>
  <c r="AC1945" i="5"/>
  <c r="AD1945" i="5"/>
  <c r="AE1945" i="5"/>
  <c r="AF1945" i="5"/>
  <c r="AG1945" i="5"/>
  <c r="AH1945" i="5"/>
  <c r="AH1946" i="5" s="1"/>
  <c r="AH1947" i="5" s="1"/>
  <c r="AI1945" i="5"/>
  <c r="AJ1945" i="5"/>
  <c r="AK1945" i="5"/>
  <c r="AL1945" i="5"/>
  <c r="AM1945" i="5"/>
  <c r="AN1945" i="5"/>
  <c r="AC1946" i="5"/>
  <c r="AC1947" i="5" s="1"/>
  <c r="AE1946" i="5"/>
  <c r="AE1947" i="5" s="1"/>
  <c r="AB1952" i="5"/>
  <c r="AC1952" i="5"/>
  <c r="AC1956" i="5" s="1"/>
  <c r="AC1957" i="5" s="1"/>
  <c r="AD1952" i="5"/>
  <c r="AE1952" i="5"/>
  <c r="AE1956" i="5" s="1"/>
  <c r="AE1957" i="5" s="1"/>
  <c r="AF1952" i="5"/>
  <c r="AG1952" i="5"/>
  <c r="AH1952" i="5"/>
  <c r="AI1952" i="5"/>
  <c r="AJ1952" i="5"/>
  <c r="AK1952" i="5"/>
  <c r="AK1956" i="5" s="1"/>
  <c r="AK1957" i="5" s="1"/>
  <c r="AL1952" i="5"/>
  <c r="AM1952" i="5"/>
  <c r="AM1956" i="5" s="1"/>
  <c r="AM1957" i="5" s="1"/>
  <c r="AN1952" i="5"/>
  <c r="AB1953" i="5"/>
  <c r="AC1953" i="5"/>
  <c r="AD1953" i="5"/>
  <c r="AE1953" i="5"/>
  <c r="AF1953" i="5"/>
  <c r="AF1956" i="5" s="1"/>
  <c r="AF1957" i="5" s="1"/>
  <c r="AG1953" i="5"/>
  <c r="AH1953" i="5"/>
  <c r="AH1956" i="5" s="1"/>
  <c r="AH1957" i="5" s="1"/>
  <c r="AI1953" i="5"/>
  <c r="AJ1953" i="5"/>
  <c r="AK1953" i="5"/>
  <c r="AL1953" i="5"/>
  <c r="AM1953" i="5"/>
  <c r="AN1953" i="5"/>
  <c r="AN1956" i="5" s="1"/>
  <c r="AN1957" i="5" s="1"/>
  <c r="AB1954" i="5"/>
  <c r="AC1954" i="5"/>
  <c r="AD1954" i="5"/>
  <c r="AE1954" i="5"/>
  <c r="AF1954" i="5"/>
  <c r="AG1954" i="5"/>
  <c r="AG1956" i="5" s="1"/>
  <c r="AG1957" i="5" s="1"/>
  <c r="AH1954" i="5"/>
  <c r="AI1954" i="5"/>
  <c r="AJ1954" i="5"/>
  <c r="AK1954" i="5"/>
  <c r="AL1954" i="5"/>
  <c r="AM1954" i="5"/>
  <c r="AN1954" i="5"/>
  <c r="AB1955" i="5"/>
  <c r="AB1956" i="5" s="1"/>
  <c r="AC1955" i="5"/>
  <c r="AD1955" i="5"/>
  <c r="AE1955" i="5"/>
  <c r="AF1955" i="5"/>
  <c r="AG1955" i="5"/>
  <c r="AH1955" i="5"/>
  <c r="AI1955" i="5"/>
  <c r="AJ1955" i="5"/>
  <c r="AJ1956" i="5" s="1"/>
  <c r="AK1955" i="5"/>
  <c r="AL1955" i="5"/>
  <c r="AM1955" i="5"/>
  <c r="AN1955" i="5"/>
  <c r="AB1957" i="5"/>
  <c r="AJ1957" i="5"/>
  <c r="AB1962" i="5"/>
  <c r="AC1962" i="5"/>
  <c r="AD1962" i="5"/>
  <c r="AE1962" i="5"/>
  <c r="AF1962" i="5"/>
  <c r="AG1962" i="5"/>
  <c r="AH1962" i="5"/>
  <c r="AI1962" i="5"/>
  <c r="AI1966" i="5" s="1"/>
  <c r="AI1967" i="5" s="1"/>
  <c r="AJ1962" i="5"/>
  <c r="AK1962" i="5"/>
  <c r="AL1962" i="5"/>
  <c r="AM1962" i="5"/>
  <c r="AN1962" i="5"/>
  <c r="AB1963" i="5"/>
  <c r="AB1966" i="5" s="1"/>
  <c r="AB1967" i="5" s="1"/>
  <c r="AC1963" i="5"/>
  <c r="AD1963" i="5"/>
  <c r="AE1963" i="5"/>
  <c r="AF1963" i="5"/>
  <c r="AG1963" i="5"/>
  <c r="AH1963" i="5"/>
  <c r="AI1963" i="5"/>
  <c r="AJ1963" i="5"/>
  <c r="AK1963" i="5"/>
  <c r="AL1963" i="5"/>
  <c r="AM1963" i="5"/>
  <c r="AN1963" i="5"/>
  <c r="AB1964" i="5"/>
  <c r="AC1964" i="5"/>
  <c r="AD1964" i="5"/>
  <c r="AE1964" i="5"/>
  <c r="AF1964" i="5"/>
  <c r="AG1964" i="5"/>
  <c r="AG1966" i="5" s="1"/>
  <c r="AG1967" i="5" s="1"/>
  <c r="AH1964" i="5"/>
  <c r="AI1964" i="5"/>
  <c r="AJ1964" i="5"/>
  <c r="AK1964" i="5"/>
  <c r="AL1964" i="5"/>
  <c r="AM1964" i="5"/>
  <c r="AN1964" i="5"/>
  <c r="AB1965" i="5"/>
  <c r="AC1965" i="5"/>
  <c r="AD1965" i="5"/>
  <c r="AE1965" i="5"/>
  <c r="AF1965" i="5"/>
  <c r="AG1965" i="5"/>
  <c r="AH1965" i="5"/>
  <c r="AI1965" i="5"/>
  <c r="AJ1965" i="5"/>
  <c r="AK1965" i="5"/>
  <c r="AL1965" i="5"/>
  <c r="AM1965" i="5"/>
  <c r="AN1965" i="5"/>
  <c r="AJ1966" i="5"/>
  <c r="AB1972" i="5"/>
  <c r="AC1972" i="5"/>
  <c r="AD1972" i="5"/>
  <c r="AE1972" i="5"/>
  <c r="AF1972" i="5"/>
  <c r="AG1972" i="5"/>
  <c r="AH1972" i="5"/>
  <c r="AI1972" i="5"/>
  <c r="AJ1972" i="5"/>
  <c r="AK1972" i="5"/>
  <c r="AL1972" i="5"/>
  <c r="AM1972" i="5"/>
  <c r="AN1972" i="5"/>
  <c r="AB1973" i="5"/>
  <c r="AC1973" i="5"/>
  <c r="AD1973" i="5"/>
  <c r="AE1973" i="5"/>
  <c r="AF1973" i="5"/>
  <c r="AG1973" i="5"/>
  <c r="AH1973" i="5"/>
  <c r="AI1973" i="5"/>
  <c r="AI1976" i="5" s="1"/>
  <c r="AI1977" i="5" s="1"/>
  <c r="AJ1973" i="5"/>
  <c r="AK1973" i="5"/>
  <c r="AL1973" i="5"/>
  <c r="AM1973" i="5"/>
  <c r="AN1973" i="5"/>
  <c r="AB1974" i="5"/>
  <c r="AC1974" i="5"/>
  <c r="AD1974" i="5"/>
  <c r="AE1974" i="5"/>
  <c r="AF1974" i="5"/>
  <c r="AG1974" i="5"/>
  <c r="AH1974" i="5"/>
  <c r="AI1974" i="5"/>
  <c r="AJ1974" i="5"/>
  <c r="AK1974" i="5"/>
  <c r="AL1974" i="5"/>
  <c r="AL1976" i="5" s="1"/>
  <c r="AL1977" i="5" s="1"/>
  <c r="AM1974" i="5"/>
  <c r="AN1974" i="5"/>
  <c r="AB1975" i="5"/>
  <c r="AC1975" i="5"/>
  <c r="AD1975" i="5"/>
  <c r="AE1975" i="5"/>
  <c r="AF1975" i="5"/>
  <c r="AG1975" i="5"/>
  <c r="AH1975" i="5"/>
  <c r="AI1975" i="5"/>
  <c r="AJ1975" i="5"/>
  <c r="AK1975" i="5"/>
  <c r="AL1975" i="5"/>
  <c r="AM1975" i="5"/>
  <c r="AN1975" i="5"/>
  <c r="AD1976" i="5"/>
  <c r="AD1977" i="5" s="1"/>
  <c r="AB1982" i="5"/>
  <c r="AC1982" i="5"/>
  <c r="AD1982" i="5"/>
  <c r="AE1982" i="5"/>
  <c r="AF1982" i="5"/>
  <c r="AF1986" i="5" s="1"/>
  <c r="AF1987" i="5" s="1"/>
  <c r="AG1982" i="5"/>
  <c r="AH1982" i="5"/>
  <c r="AI1982" i="5"/>
  <c r="AJ1982" i="5"/>
  <c r="AK1982" i="5"/>
  <c r="AL1982" i="5"/>
  <c r="AM1982" i="5"/>
  <c r="AN1982" i="5"/>
  <c r="AN1986" i="5" s="1"/>
  <c r="AN1987" i="5" s="1"/>
  <c r="AB1983" i="5"/>
  <c r="AC1983" i="5"/>
  <c r="AD1983" i="5"/>
  <c r="AE1983" i="5"/>
  <c r="AF1983" i="5"/>
  <c r="AG1983" i="5"/>
  <c r="AH1983" i="5"/>
  <c r="AI1983" i="5"/>
  <c r="AJ1983" i="5"/>
  <c r="AK1983" i="5"/>
  <c r="AK1986" i="5" s="1"/>
  <c r="AK1987" i="5" s="1"/>
  <c r="AL1983" i="5"/>
  <c r="AM1983" i="5"/>
  <c r="AN1983" i="5"/>
  <c r="AB1984" i="5"/>
  <c r="AC1984" i="5"/>
  <c r="AD1984" i="5"/>
  <c r="AE1984" i="5"/>
  <c r="AF1984" i="5"/>
  <c r="AG1984" i="5"/>
  <c r="AH1984" i="5"/>
  <c r="AI1984" i="5"/>
  <c r="AJ1984" i="5"/>
  <c r="AK1984" i="5"/>
  <c r="AL1984" i="5"/>
  <c r="AM1984" i="5"/>
  <c r="AM1986" i="5" s="1"/>
  <c r="AM1987" i="5" s="1"/>
  <c r="AN1984" i="5"/>
  <c r="AB1985" i="5"/>
  <c r="AC1985" i="5"/>
  <c r="AD1985" i="5"/>
  <c r="AE1985" i="5"/>
  <c r="AF1985" i="5"/>
  <c r="AG1985" i="5"/>
  <c r="AH1985" i="5"/>
  <c r="AH1986" i="5" s="1"/>
  <c r="AI1985" i="5"/>
  <c r="AJ1985" i="5"/>
  <c r="AK1985" i="5"/>
  <c r="AL1985" i="5"/>
  <c r="AM1985" i="5"/>
  <c r="AN1985" i="5"/>
  <c r="AC1986" i="5"/>
  <c r="AC1987" i="5" s="1"/>
  <c r="AE1986" i="5"/>
  <c r="AE1987" i="5" s="1"/>
  <c r="AB1992" i="5"/>
  <c r="AC1992" i="5"/>
  <c r="AC1996" i="5" s="1"/>
  <c r="AC1997" i="5" s="1"/>
  <c r="AD1992" i="5"/>
  <c r="AE1992" i="5"/>
  <c r="AF1992" i="5"/>
  <c r="AG1992" i="5"/>
  <c r="AH1992" i="5"/>
  <c r="AI1992" i="5"/>
  <c r="AJ1992" i="5"/>
  <c r="AK1992" i="5"/>
  <c r="AK1996" i="5" s="1"/>
  <c r="AL1992" i="5"/>
  <c r="AM1992" i="5"/>
  <c r="AN1992" i="5"/>
  <c r="AB1993" i="5"/>
  <c r="AC1993" i="5"/>
  <c r="AD1993" i="5"/>
  <c r="AE1993" i="5"/>
  <c r="AF1993" i="5"/>
  <c r="AG1993" i="5"/>
  <c r="AH1993" i="5"/>
  <c r="AI1993" i="5"/>
  <c r="AJ1993" i="5"/>
  <c r="AK1993" i="5"/>
  <c r="AL1993" i="5"/>
  <c r="AM1993" i="5"/>
  <c r="AN1993" i="5"/>
  <c r="AB1994" i="5"/>
  <c r="AC1994" i="5"/>
  <c r="AD1994" i="5"/>
  <c r="AE1994" i="5"/>
  <c r="AF1994" i="5"/>
  <c r="AG1994" i="5"/>
  <c r="AH1994" i="5"/>
  <c r="AI1994" i="5"/>
  <c r="AJ1994" i="5"/>
  <c r="AK1994" i="5"/>
  <c r="AL1994" i="5"/>
  <c r="AM1994" i="5"/>
  <c r="AN1994" i="5"/>
  <c r="AB1995" i="5"/>
  <c r="AC1995" i="5"/>
  <c r="AD1995" i="5"/>
  <c r="AE1995" i="5"/>
  <c r="AF1995" i="5"/>
  <c r="AG1995" i="5"/>
  <c r="AH1995" i="5"/>
  <c r="AI1995" i="5"/>
  <c r="AJ1995" i="5"/>
  <c r="AK1995" i="5"/>
  <c r="AL1995" i="5"/>
  <c r="AM1995" i="5"/>
  <c r="AN1995" i="5"/>
  <c r="AB2002" i="5"/>
  <c r="AC2002" i="5"/>
  <c r="AD2002" i="5"/>
  <c r="AE2002" i="5"/>
  <c r="AF2002" i="5"/>
  <c r="AG2002" i="5"/>
  <c r="AH2002" i="5"/>
  <c r="AI2002" i="5"/>
  <c r="AJ2002" i="5"/>
  <c r="AK2002" i="5"/>
  <c r="AL2002" i="5"/>
  <c r="AM2002" i="5"/>
  <c r="AN2002" i="5"/>
  <c r="AB2003" i="5"/>
  <c r="AC2003" i="5"/>
  <c r="AD2003" i="5"/>
  <c r="AE2003" i="5"/>
  <c r="AF2003" i="5"/>
  <c r="AG2003" i="5"/>
  <c r="AG2006" i="5" s="1"/>
  <c r="AH2003" i="5"/>
  <c r="AI2003" i="5"/>
  <c r="AJ2003" i="5"/>
  <c r="AK2003" i="5"/>
  <c r="AL2003" i="5"/>
  <c r="AM2003" i="5"/>
  <c r="AN2003" i="5"/>
  <c r="AB2004" i="5"/>
  <c r="AC2004" i="5"/>
  <c r="AD2004" i="5"/>
  <c r="AE2004" i="5"/>
  <c r="AF2004" i="5"/>
  <c r="AG2004" i="5"/>
  <c r="AH2004" i="5"/>
  <c r="AI2004" i="5"/>
  <c r="AJ2004" i="5"/>
  <c r="AK2004" i="5"/>
  <c r="AL2004" i="5"/>
  <c r="AM2004" i="5"/>
  <c r="AN2004" i="5"/>
  <c r="AB2005" i="5"/>
  <c r="AC2005" i="5"/>
  <c r="AD2005" i="5"/>
  <c r="AE2005" i="5"/>
  <c r="AF2005" i="5"/>
  <c r="AF2006" i="5" s="1"/>
  <c r="AG2005" i="5"/>
  <c r="AH2005" i="5"/>
  <c r="AI2005" i="5"/>
  <c r="AI2006" i="5" s="1"/>
  <c r="AI2007" i="5" s="1"/>
  <c r="AJ2005" i="5"/>
  <c r="AK2005" i="5"/>
  <c r="AL2005" i="5"/>
  <c r="AM2005" i="5"/>
  <c r="AN2005" i="5"/>
  <c r="AN2006" i="5" s="1"/>
  <c r="AN2007" i="5" s="1"/>
  <c r="AB2012" i="5"/>
  <c r="AC2012" i="5"/>
  <c r="AD2012" i="5"/>
  <c r="AE2012" i="5"/>
  <c r="AF2012" i="5"/>
  <c r="AG2012" i="5"/>
  <c r="AH2012" i="5"/>
  <c r="AI2012" i="5"/>
  <c r="AJ2012" i="5"/>
  <c r="AK2012" i="5"/>
  <c r="AL2012" i="5"/>
  <c r="AM2012" i="5"/>
  <c r="AN2012" i="5"/>
  <c r="AB2013" i="5"/>
  <c r="AC2013" i="5"/>
  <c r="AD2013" i="5"/>
  <c r="AE2013" i="5"/>
  <c r="AF2013" i="5"/>
  <c r="AG2013" i="5"/>
  <c r="AH2013" i="5"/>
  <c r="AI2013" i="5"/>
  <c r="AJ2013" i="5"/>
  <c r="AK2013" i="5"/>
  <c r="AL2013" i="5"/>
  <c r="AM2013" i="5"/>
  <c r="AN2013" i="5"/>
  <c r="AB2014" i="5"/>
  <c r="AC2014" i="5"/>
  <c r="AD2014" i="5"/>
  <c r="AE2014" i="5"/>
  <c r="AF2014" i="5"/>
  <c r="AG2014" i="5"/>
  <c r="AH2014" i="5"/>
  <c r="AI2014" i="5"/>
  <c r="AJ2014" i="5"/>
  <c r="AK2014" i="5"/>
  <c r="AL2014" i="5"/>
  <c r="AM2014" i="5"/>
  <c r="AN2014" i="5"/>
  <c r="AB2015" i="5"/>
  <c r="AC2015" i="5"/>
  <c r="AD2015" i="5"/>
  <c r="AE2015" i="5"/>
  <c r="AF2015" i="5"/>
  <c r="AG2015" i="5"/>
  <c r="AH2015" i="5"/>
  <c r="AI2015" i="5"/>
  <c r="AJ2015" i="5"/>
  <c r="AK2015" i="5"/>
  <c r="AL2015" i="5"/>
  <c r="AM2015" i="5"/>
  <c r="AN2015" i="5"/>
  <c r="AE2016" i="5"/>
  <c r="AE2017" i="5" s="1"/>
  <c r="AM2016" i="5"/>
  <c r="AM2017" i="5" s="1"/>
  <c r="AB2022" i="5"/>
  <c r="AC2022" i="5"/>
  <c r="AD2022" i="5"/>
  <c r="AE2022" i="5"/>
  <c r="AF2022" i="5"/>
  <c r="AG2022" i="5"/>
  <c r="AH2022" i="5"/>
  <c r="AI2022" i="5"/>
  <c r="AJ2022" i="5"/>
  <c r="AK2022" i="5"/>
  <c r="AL2022" i="5"/>
  <c r="AM2022" i="5"/>
  <c r="AN2022" i="5"/>
  <c r="AB2023" i="5"/>
  <c r="AC2023" i="5"/>
  <c r="AD2023" i="5"/>
  <c r="AE2023" i="5"/>
  <c r="AF2023" i="5"/>
  <c r="AG2023" i="5"/>
  <c r="AH2023" i="5"/>
  <c r="AI2023" i="5"/>
  <c r="AJ2023" i="5"/>
  <c r="AK2023" i="5"/>
  <c r="AL2023" i="5"/>
  <c r="AM2023" i="5"/>
  <c r="AN2023" i="5"/>
  <c r="AB2024" i="5"/>
  <c r="AC2024" i="5"/>
  <c r="AD2024" i="5"/>
  <c r="AE2024" i="5"/>
  <c r="AF2024" i="5"/>
  <c r="AG2024" i="5"/>
  <c r="AH2024" i="5"/>
  <c r="AI2024" i="5"/>
  <c r="AJ2024" i="5"/>
  <c r="AK2024" i="5"/>
  <c r="AL2024" i="5"/>
  <c r="AM2024" i="5"/>
  <c r="AN2024" i="5"/>
  <c r="AB2025" i="5"/>
  <c r="AC2025" i="5"/>
  <c r="AD2025" i="5"/>
  <c r="AE2025" i="5"/>
  <c r="AF2025" i="5"/>
  <c r="AG2025" i="5"/>
  <c r="AH2025" i="5"/>
  <c r="AI2025" i="5"/>
  <c r="AJ2025" i="5"/>
  <c r="AK2025" i="5"/>
  <c r="AL2025" i="5"/>
  <c r="AM2025" i="5"/>
  <c r="AN2025" i="5"/>
  <c r="AB2032" i="5"/>
  <c r="AC2032" i="5"/>
  <c r="AD2032" i="5"/>
  <c r="AE2032" i="5"/>
  <c r="AF2032" i="5"/>
  <c r="AG2032" i="5"/>
  <c r="AH2032" i="5"/>
  <c r="AI2032" i="5"/>
  <c r="AJ2032" i="5"/>
  <c r="AK2032" i="5"/>
  <c r="AL2032" i="5"/>
  <c r="AM2032" i="5"/>
  <c r="AN2032" i="5"/>
  <c r="AB2033" i="5"/>
  <c r="AC2033" i="5"/>
  <c r="AD2033" i="5"/>
  <c r="AE2033" i="5"/>
  <c r="AF2033" i="5"/>
  <c r="AG2033" i="5"/>
  <c r="AH2033" i="5"/>
  <c r="AI2033" i="5"/>
  <c r="AJ2033" i="5"/>
  <c r="AK2033" i="5"/>
  <c r="AL2033" i="5"/>
  <c r="AM2033" i="5"/>
  <c r="AN2033" i="5"/>
  <c r="AB2034" i="5"/>
  <c r="AC2034" i="5"/>
  <c r="AD2034" i="5"/>
  <c r="AE2034" i="5"/>
  <c r="AE2036" i="5" s="1"/>
  <c r="AE2037" i="5" s="1"/>
  <c r="AF2034" i="5"/>
  <c r="AG2034" i="5"/>
  <c r="AH2034" i="5"/>
  <c r="AI2034" i="5"/>
  <c r="AJ2034" i="5"/>
  <c r="AK2034" i="5"/>
  <c r="AL2034" i="5"/>
  <c r="AM2034" i="5"/>
  <c r="AN2034" i="5"/>
  <c r="AB2035" i="5"/>
  <c r="AC2035" i="5"/>
  <c r="AD2035" i="5"/>
  <c r="AE2035" i="5"/>
  <c r="AF2035" i="5"/>
  <c r="AG2035" i="5"/>
  <c r="AH2035" i="5"/>
  <c r="AI2035" i="5"/>
  <c r="AJ2035" i="5"/>
  <c r="AK2035" i="5"/>
  <c r="AL2035" i="5"/>
  <c r="AM2035" i="5"/>
  <c r="AM2036" i="5" s="1"/>
  <c r="AM2037" i="5" s="1"/>
  <c r="AN2035" i="5"/>
  <c r="AB2042" i="5"/>
  <c r="AC2042" i="5"/>
  <c r="AD2042" i="5"/>
  <c r="AE2042" i="5"/>
  <c r="AF2042" i="5"/>
  <c r="AG2042" i="5"/>
  <c r="AH2042" i="5"/>
  <c r="AI2042" i="5"/>
  <c r="AJ2042" i="5"/>
  <c r="AK2042" i="5"/>
  <c r="AL2042" i="5"/>
  <c r="AM2042" i="5"/>
  <c r="AN2042" i="5"/>
  <c r="AB2043" i="5"/>
  <c r="AC2043" i="5"/>
  <c r="AD2043" i="5"/>
  <c r="AE2043" i="5"/>
  <c r="AF2043" i="5"/>
  <c r="AG2043" i="5"/>
  <c r="AH2043" i="5"/>
  <c r="AI2043" i="5"/>
  <c r="AJ2043" i="5"/>
  <c r="AK2043" i="5"/>
  <c r="AL2043" i="5"/>
  <c r="AM2043" i="5"/>
  <c r="AN2043" i="5"/>
  <c r="AB2044" i="5"/>
  <c r="AC2044" i="5"/>
  <c r="AD2044" i="5"/>
  <c r="AE2044" i="5"/>
  <c r="AF2044" i="5"/>
  <c r="AG2044" i="5"/>
  <c r="AH2044" i="5"/>
  <c r="AI2044" i="5"/>
  <c r="AJ2044" i="5"/>
  <c r="AK2044" i="5"/>
  <c r="AL2044" i="5"/>
  <c r="AM2044" i="5"/>
  <c r="AN2044" i="5"/>
  <c r="AB2045" i="5"/>
  <c r="AC2045" i="5"/>
  <c r="AD2045" i="5"/>
  <c r="AE2045" i="5"/>
  <c r="AF2045" i="5"/>
  <c r="AG2045" i="5"/>
  <c r="AH2045" i="5"/>
  <c r="AI2045" i="5"/>
  <c r="AJ2045" i="5"/>
  <c r="AJ2046" i="5" s="1"/>
  <c r="AK2045" i="5"/>
  <c r="AL2045" i="5"/>
  <c r="AM2045" i="5"/>
  <c r="AN2045" i="5"/>
  <c r="AB2046" i="5"/>
  <c r="AB2052" i="5"/>
  <c r="AC2052" i="5"/>
  <c r="AD2052" i="5"/>
  <c r="AE2052" i="5"/>
  <c r="AF2052" i="5"/>
  <c r="AG2052" i="5"/>
  <c r="AH2052" i="5"/>
  <c r="AI2052" i="5"/>
  <c r="AI2056" i="5" s="1"/>
  <c r="AI2057" i="5" s="1"/>
  <c r="AJ2052" i="5"/>
  <c r="AK2052" i="5"/>
  <c r="AL2052" i="5"/>
  <c r="AM2052" i="5"/>
  <c r="AN2052" i="5"/>
  <c r="AB2053" i="5"/>
  <c r="AC2053" i="5"/>
  <c r="AD2053" i="5"/>
  <c r="AE2053" i="5"/>
  <c r="AF2053" i="5"/>
  <c r="AG2053" i="5"/>
  <c r="AH2053" i="5"/>
  <c r="AI2053" i="5"/>
  <c r="AJ2053" i="5"/>
  <c r="AK2053" i="5"/>
  <c r="AL2053" i="5"/>
  <c r="AM2053" i="5"/>
  <c r="AN2053" i="5"/>
  <c r="AB2054" i="5"/>
  <c r="AC2054" i="5"/>
  <c r="AD2054" i="5"/>
  <c r="AE2054" i="5"/>
  <c r="AE2056" i="5" s="1"/>
  <c r="AF2054" i="5"/>
  <c r="AG2054" i="5"/>
  <c r="AH2054" i="5"/>
  <c r="AI2054" i="5"/>
  <c r="AJ2054" i="5"/>
  <c r="AK2054" i="5"/>
  <c r="AL2054" i="5"/>
  <c r="AM2054" i="5"/>
  <c r="AM2056" i="5" s="1"/>
  <c r="AN2054" i="5"/>
  <c r="AB2055" i="5"/>
  <c r="AC2055" i="5"/>
  <c r="AC2056" i="5" s="1"/>
  <c r="AC2057" i="5" s="1"/>
  <c r="AD2055" i="5"/>
  <c r="AE2055" i="5"/>
  <c r="AF2055" i="5"/>
  <c r="AG2055" i="5"/>
  <c r="AH2055" i="5"/>
  <c r="AI2055" i="5"/>
  <c r="AJ2055" i="5"/>
  <c r="AK2055" i="5"/>
  <c r="AL2055" i="5"/>
  <c r="AM2055" i="5"/>
  <c r="AN2055" i="5"/>
  <c r="AK2056" i="5"/>
  <c r="AK2057" i="5" s="1"/>
  <c r="AB2062" i="5"/>
  <c r="AC2062" i="5"/>
  <c r="AD2062" i="5"/>
  <c r="AE2062" i="5"/>
  <c r="AF2062" i="5"/>
  <c r="AG2062" i="5"/>
  <c r="AH2062" i="5"/>
  <c r="AI2062" i="5"/>
  <c r="AJ2062" i="5"/>
  <c r="AK2062" i="5"/>
  <c r="AL2062" i="5"/>
  <c r="AM2062" i="5"/>
  <c r="AN2062" i="5"/>
  <c r="AB2063" i="5"/>
  <c r="AC2063" i="5"/>
  <c r="AD2063" i="5"/>
  <c r="AE2063" i="5"/>
  <c r="AF2063" i="5"/>
  <c r="AG2063" i="5"/>
  <c r="AH2063" i="5"/>
  <c r="AI2063" i="5"/>
  <c r="AJ2063" i="5"/>
  <c r="AK2063" i="5"/>
  <c r="AL2063" i="5"/>
  <c r="AM2063" i="5"/>
  <c r="AN2063" i="5"/>
  <c r="AB2064" i="5"/>
  <c r="AC2064" i="5"/>
  <c r="AD2064" i="5"/>
  <c r="AE2064" i="5"/>
  <c r="AF2064" i="5"/>
  <c r="AG2064" i="5"/>
  <c r="AH2064" i="5"/>
  <c r="AI2064" i="5"/>
  <c r="AJ2064" i="5"/>
  <c r="AK2064" i="5"/>
  <c r="AL2064" i="5"/>
  <c r="AM2064" i="5"/>
  <c r="AN2064" i="5"/>
  <c r="AB2065" i="5"/>
  <c r="AC2065" i="5"/>
  <c r="AC2066" i="5" s="1"/>
  <c r="AC2067" i="5" s="1"/>
  <c r="AD2065" i="5"/>
  <c r="AE2065" i="5"/>
  <c r="AE2066" i="5" s="1"/>
  <c r="AE2067" i="5" s="1"/>
  <c r="AF2065" i="5"/>
  <c r="AG2065" i="5"/>
  <c r="AH2065" i="5"/>
  <c r="AI2065" i="5"/>
  <c r="AJ2065" i="5"/>
  <c r="AK2065" i="5"/>
  <c r="AK2066" i="5" s="1"/>
  <c r="AK2067" i="5" s="1"/>
  <c r="AL2065" i="5"/>
  <c r="AM2065" i="5"/>
  <c r="AM2066" i="5" s="1"/>
  <c r="AM2067" i="5" s="1"/>
  <c r="AN2065" i="5"/>
  <c r="AH2066" i="5"/>
  <c r="AH2067" i="5" s="1"/>
  <c r="AB2072" i="5"/>
  <c r="AC2072" i="5"/>
  <c r="AD2072" i="5"/>
  <c r="AE2072" i="5"/>
  <c r="AF2072" i="5"/>
  <c r="AG2072" i="5"/>
  <c r="AH2072" i="5"/>
  <c r="AI2072" i="5"/>
  <c r="AJ2072" i="5"/>
  <c r="AK2072" i="5"/>
  <c r="AL2072" i="5"/>
  <c r="AM2072" i="5"/>
  <c r="AN2072" i="5"/>
  <c r="AB2073" i="5"/>
  <c r="AC2073" i="5"/>
  <c r="AD2073" i="5"/>
  <c r="AE2073" i="5"/>
  <c r="AF2073" i="5"/>
  <c r="AF2076" i="5" s="1"/>
  <c r="AF2077" i="5" s="1"/>
  <c r="AG2073" i="5"/>
  <c r="AH2073" i="5"/>
  <c r="AI2073" i="5"/>
  <c r="AJ2073" i="5"/>
  <c r="AK2073" i="5"/>
  <c r="AL2073" i="5"/>
  <c r="AM2073" i="5"/>
  <c r="AN2073" i="5"/>
  <c r="AB2074" i="5"/>
  <c r="AC2074" i="5"/>
  <c r="AD2074" i="5"/>
  <c r="AE2074" i="5"/>
  <c r="AF2074" i="5"/>
  <c r="AG2074" i="5"/>
  <c r="AH2074" i="5"/>
  <c r="AI2074" i="5"/>
  <c r="AJ2074" i="5"/>
  <c r="AK2074" i="5"/>
  <c r="AL2074" i="5"/>
  <c r="AM2074" i="5"/>
  <c r="AN2074" i="5"/>
  <c r="AB2075" i="5"/>
  <c r="AC2075" i="5"/>
  <c r="AD2075" i="5"/>
  <c r="AE2075" i="5"/>
  <c r="AF2075" i="5"/>
  <c r="AG2075" i="5"/>
  <c r="AH2075" i="5"/>
  <c r="AI2075" i="5"/>
  <c r="AJ2075" i="5"/>
  <c r="AK2075" i="5"/>
  <c r="AL2075" i="5"/>
  <c r="AM2075" i="5"/>
  <c r="AN2075" i="5"/>
  <c r="AH2076" i="5"/>
  <c r="AH2077" i="5" s="1"/>
  <c r="AB2082" i="5"/>
  <c r="AC2082" i="5"/>
  <c r="AC2086" i="5" s="1"/>
  <c r="AC2087" i="5" s="1"/>
  <c r="AD2082" i="5"/>
  <c r="AE2082" i="5"/>
  <c r="AF2082" i="5"/>
  <c r="AG2082" i="5"/>
  <c r="AH2082" i="5"/>
  <c r="AI2082" i="5"/>
  <c r="AJ2082" i="5"/>
  <c r="AK2082" i="5"/>
  <c r="AK2086" i="5" s="1"/>
  <c r="AL2082" i="5"/>
  <c r="AM2082" i="5"/>
  <c r="AN2082" i="5"/>
  <c r="AB2083" i="5"/>
  <c r="AC2083" i="5"/>
  <c r="AD2083" i="5"/>
  <c r="AE2083" i="5"/>
  <c r="AF2083" i="5"/>
  <c r="AG2083" i="5"/>
  <c r="AH2083" i="5"/>
  <c r="AI2083" i="5"/>
  <c r="AJ2083" i="5"/>
  <c r="AK2083" i="5"/>
  <c r="AL2083" i="5"/>
  <c r="AM2083" i="5"/>
  <c r="AN2083" i="5"/>
  <c r="AB2084" i="5"/>
  <c r="AB2086" i="5" s="1"/>
  <c r="AB2087" i="5" s="1"/>
  <c r="AC2084" i="5"/>
  <c r="AD2084" i="5"/>
  <c r="AE2084" i="5"/>
  <c r="AF2084" i="5"/>
  <c r="AG2084" i="5"/>
  <c r="AH2084" i="5"/>
  <c r="AI2084" i="5"/>
  <c r="AJ2084" i="5"/>
  <c r="AJ2086" i="5" s="1"/>
  <c r="AJ2087" i="5" s="1"/>
  <c r="AK2084" i="5"/>
  <c r="AL2084" i="5"/>
  <c r="AM2084" i="5"/>
  <c r="AN2084" i="5"/>
  <c r="AB2085" i="5"/>
  <c r="AC2085" i="5"/>
  <c r="AD2085" i="5"/>
  <c r="AE2085" i="5"/>
  <c r="AE2086" i="5" s="1"/>
  <c r="AE2087" i="5" s="1"/>
  <c r="AF2085" i="5"/>
  <c r="AG2085" i="5"/>
  <c r="AH2085" i="5"/>
  <c r="AI2085" i="5"/>
  <c r="AJ2085" i="5"/>
  <c r="AK2085" i="5"/>
  <c r="AL2085" i="5"/>
  <c r="AM2085" i="5"/>
  <c r="AM2086" i="5" s="1"/>
  <c r="AM2087" i="5" s="1"/>
  <c r="AN2085" i="5"/>
  <c r="AH2086" i="5"/>
  <c r="AH2087" i="5" s="1"/>
  <c r="AK2087" i="5"/>
  <c r="AB2092" i="5"/>
  <c r="AC2092" i="5"/>
  <c r="AD2092" i="5"/>
  <c r="AE2092" i="5"/>
  <c r="AF2092" i="5"/>
  <c r="AG2092" i="5"/>
  <c r="AH2092" i="5"/>
  <c r="AI2092" i="5"/>
  <c r="AJ2092" i="5"/>
  <c r="AK2092" i="5"/>
  <c r="AL2092" i="5"/>
  <c r="AM2092" i="5"/>
  <c r="AN2092" i="5"/>
  <c r="AB2093" i="5"/>
  <c r="AC2093" i="5"/>
  <c r="AD2093" i="5"/>
  <c r="AE2093" i="5"/>
  <c r="AF2093" i="5"/>
  <c r="AG2093" i="5"/>
  <c r="AH2093" i="5"/>
  <c r="AI2093" i="5"/>
  <c r="AJ2093" i="5"/>
  <c r="AK2093" i="5"/>
  <c r="AL2093" i="5"/>
  <c r="AM2093" i="5"/>
  <c r="AN2093" i="5"/>
  <c r="AB2094" i="5"/>
  <c r="AC2094" i="5"/>
  <c r="AD2094" i="5"/>
  <c r="AE2094" i="5"/>
  <c r="AF2094" i="5"/>
  <c r="AG2094" i="5"/>
  <c r="AH2094" i="5"/>
  <c r="AI2094" i="5"/>
  <c r="AJ2094" i="5"/>
  <c r="AK2094" i="5"/>
  <c r="AL2094" i="5"/>
  <c r="AM2094" i="5"/>
  <c r="AN2094" i="5"/>
  <c r="AB2095" i="5"/>
  <c r="AC2095" i="5"/>
  <c r="AD2095" i="5"/>
  <c r="AE2095" i="5"/>
  <c r="AE2096" i="5" s="1"/>
  <c r="AE2097" i="5" s="1"/>
  <c r="AF2095" i="5"/>
  <c r="AG2095" i="5"/>
  <c r="AH2095" i="5"/>
  <c r="AI2095" i="5"/>
  <c r="AJ2095" i="5"/>
  <c r="AK2095" i="5"/>
  <c r="AL2095" i="5"/>
  <c r="AM2095" i="5"/>
  <c r="AN2095" i="5"/>
  <c r="AM2096" i="5"/>
  <c r="AM2097" i="5" s="1"/>
  <c r="AB2102" i="5"/>
  <c r="AC2102" i="5"/>
  <c r="AD2102" i="5"/>
  <c r="AE2102" i="5"/>
  <c r="AF2102" i="5"/>
  <c r="AG2102" i="5"/>
  <c r="AG2106" i="5" s="1"/>
  <c r="AG2107" i="5" s="1"/>
  <c r="AH2102" i="5"/>
  <c r="AI2102" i="5"/>
  <c r="AJ2102" i="5"/>
  <c r="AK2102" i="5"/>
  <c r="AL2102" i="5"/>
  <c r="AM2102" i="5"/>
  <c r="AN2102" i="5"/>
  <c r="AB2103" i="5"/>
  <c r="AB2106" i="5" s="1"/>
  <c r="AB2107" i="5" s="1"/>
  <c r="AC2103" i="5"/>
  <c r="AD2103" i="5"/>
  <c r="AE2103" i="5"/>
  <c r="AF2103" i="5"/>
  <c r="AG2103" i="5"/>
  <c r="AH2103" i="5"/>
  <c r="AI2103" i="5"/>
  <c r="AJ2103" i="5"/>
  <c r="AJ2106" i="5" s="1"/>
  <c r="AJ2107" i="5" s="1"/>
  <c r="AK2103" i="5"/>
  <c r="AL2103" i="5"/>
  <c r="AM2103" i="5"/>
  <c r="AN2103" i="5"/>
  <c r="AB2104" i="5"/>
  <c r="AC2104" i="5"/>
  <c r="AD2104" i="5"/>
  <c r="AE2104" i="5"/>
  <c r="AF2104" i="5"/>
  <c r="AG2104" i="5"/>
  <c r="AH2104" i="5"/>
  <c r="AI2104" i="5"/>
  <c r="AJ2104" i="5"/>
  <c r="AK2104" i="5"/>
  <c r="AL2104" i="5"/>
  <c r="AM2104" i="5"/>
  <c r="AN2104" i="5"/>
  <c r="AB2105" i="5"/>
  <c r="AC2105" i="5"/>
  <c r="AC2106" i="5" s="1"/>
  <c r="AC2107" i="5" s="1"/>
  <c r="AD2105" i="5"/>
  <c r="AE2105" i="5"/>
  <c r="AF2105" i="5"/>
  <c r="AF2106" i="5" s="1"/>
  <c r="AF2107" i="5" s="1"/>
  <c r="AG2105" i="5"/>
  <c r="AH2105" i="5"/>
  <c r="AI2105" i="5"/>
  <c r="AJ2105" i="5"/>
  <c r="AK2105" i="5"/>
  <c r="AK2106" i="5" s="1"/>
  <c r="AK2107" i="5" s="1"/>
  <c r="AL2105" i="5"/>
  <c r="AM2105" i="5"/>
  <c r="AN2105" i="5"/>
  <c r="AN2106" i="5" s="1"/>
  <c r="AN2107" i="5" s="1"/>
  <c r="AD2106" i="5"/>
  <c r="AI2106" i="5"/>
  <c r="AI2107" i="5" s="1"/>
  <c r="AL2106" i="5"/>
  <c r="AL2107" i="5" s="1"/>
  <c r="AB2112" i="5"/>
  <c r="AC2112" i="5"/>
  <c r="AD2112" i="5"/>
  <c r="AE2112" i="5"/>
  <c r="AF2112" i="5"/>
  <c r="AG2112" i="5"/>
  <c r="AH2112" i="5"/>
  <c r="AI2112" i="5"/>
  <c r="AJ2112" i="5"/>
  <c r="AK2112" i="5"/>
  <c r="AL2112" i="5"/>
  <c r="AM2112" i="5"/>
  <c r="AN2112" i="5"/>
  <c r="AB2113" i="5"/>
  <c r="AC2113" i="5"/>
  <c r="AD2113" i="5"/>
  <c r="AE2113" i="5"/>
  <c r="AF2113" i="5"/>
  <c r="AG2113" i="5"/>
  <c r="AH2113" i="5"/>
  <c r="AI2113" i="5"/>
  <c r="AJ2113" i="5"/>
  <c r="AK2113" i="5"/>
  <c r="AL2113" i="5"/>
  <c r="AM2113" i="5"/>
  <c r="AN2113" i="5"/>
  <c r="AB2114" i="5"/>
  <c r="AC2114" i="5"/>
  <c r="AC2116" i="5" s="1"/>
  <c r="AC2117" i="5" s="1"/>
  <c r="AD2114" i="5"/>
  <c r="AE2114" i="5"/>
  <c r="AF2114" i="5"/>
  <c r="AG2114" i="5"/>
  <c r="AH2114" i="5"/>
  <c r="AI2114" i="5"/>
  <c r="AJ2114" i="5"/>
  <c r="AJ2116" i="5" s="1"/>
  <c r="AJ2117" i="5" s="1"/>
  <c r="AK2114" i="5"/>
  <c r="AK2116" i="5" s="1"/>
  <c r="AK2117" i="5" s="1"/>
  <c r="AL2114" i="5"/>
  <c r="AM2114" i="5"/>
  <c r="AN2114" i="5"/>
  <c r="AB2115" i="5"/>
  <c r="AC2115" i="5"/>
  <c r="AD2115" i="5"/>
  <c r="AE2115" i="5"/>
  <c r="AF2115" i="5"/>
  <c r="AG2115" i="5"/>
  <c r="AH2115" i="5"/>
  <c r="AI2115" i="5"/>
  <c r="AJ2115" i="5"/>
  <c r="AK2115" i="5"/>
  <c r="AL2115" i="5"/>
  <c r="AM2115" i="5"/>
  <c r="AN2115" i="5"/>
  <c r="AB2122" i="5"/>
  <c r="AC2122" i="5"/>
  <c r="AD2122" i="5"/>
  <c r="AE2122" i="5"/>
  <c r="AF2122" i="5"/>
  <c r="AG2122" i="5"/>
  <c r="AH2122" i="5"/>
  <c r="AI2122" i="5"/>
  <c r="AJ2122" i="5"/>
  <c r="AK2122" i="5"/>
  <c r="AL2122" i="5"/>
  <c r="AM2122" i="5"/>
  <c r="AN2122" i="5"/>
  <c r="AB2123" i="5"/>
  <c r="AC2123" i="5"/>
  <c r="AD2123" i="5"/>
  <c r="AE2123" i="5"/>
  <c r="AF2123" i="5"/>
  <c r="AG2123" i="5"/>
  <c r="AH2123" i="5"/>
  <c r="AI2123" i="5"/>
  <c r="AJ2123" i="5"/>
  <c r="AK2123" i="5"/>
  <c r="AK2126" i="5" s="1"/>
  <c r="AK2127" i="5" s="1"/>
  <c r="AL2123" i="5"/>
  <c r="AM2123" i="5"/>
  <c r="AN2123" i="5"/>
  <c r="AB2124" i="5"/>
  <c r="AC2124" i="5"/>
  <c r="AD2124" i="5"/>
  <c r="AE2124" i="5"/>
  <c r="AF2124" i="5"/>
  <c r="AG2124" i="5"/>
  <c r="AH2124" i="5"/>
  <c r="AI2124" i="5"/>
  <c r="AJ2124" i="5"/>
  <c r="AK2124" i="5"/>
  <c r="AL2124" i="5"/>
  <c r="AM2124" i="5"/>
  <c r="AN2124" i="5"/>
  <c r="AB2125" i="5"/>
  <c r="AC2125" i="5"/>
  <c r="AD2125" i="5"/>
  <c r="AE2125" i="5"/>
  <c r="AF2125" i="5"/>
  <c r="AG2125" i="5"/>
  <c r="AH2125" i="5"/>
  <c r="AI2125" i="5"/>
  <c r="AJ2125" i="5"/>
  <c r="AK2125" i="5"/>
  <c r="AL2125" i="5"/>
  <c r="AM2125" i="5"/>
  <c r="AN2125" i="5"/>
  <c r="AD2126" i="5"/>
  <c r="AD2127" i="5" s="1"/>
  <c r="AL2126" i="5"/>
  <c r="AL2127" i="5" s="1"/>
  <c r="AB2132" i="5"/>
  <c r="AC2132" i="5"/>
  <c r="AD2132" i="5"/>
  <c r="AE2132" i="5"/>
  <c r="AF2132" i="5"/>
  <c r="AG2132" i="5"/>
  <c r="AH2132" i="5"/>
  <c r="AI2132" i="5"/>
  <c r="AJ2132" i="5"/>
  <c r="AK2132" i="5"/>
  <c r="AL2132" i="5"/>
  <c r="AM2132" i="5"/>
  <c r="AM2136" i="5" s="1"/>
  <c r="AN2132" i="5"/>
  <c r="AB2133" i="5"/>
  <c r="AC2133" i="5"/>
  <c r="AD2133" i="5"/>
  <c r="AE2133" i="5"/>
  <c r="AF2133" i="5"/>
  <c r="AG2133" i="5"/>
  <c r="AH2133" i="5"/>
  <c r="AI2133" i="5"/>
  <c r="AJ2133" i="5"/>
  <c r="AK2133" i="5"/>
  <c r="AL2133" i="5"/>
  <c r="AM2133" i="5"/>
  <c r="AN2133" i="5"/>
  <c r="AB2134" i="5"/>
  <c r="AC2134" i="5"/>
  <c r="AD2134" i="5"/>
  <c r="AE2134" i="5"/>
  <c r="AF2134" i="5"/>
  <c r="AG2134" i="5"/>
  <c r="AG2136" i="5" s="1"/>
  <c r="AG2137" i="5" s="1"/>
  <c r="AH2134" i="5"/>
  <c r="AI2134" i="5"/>
  <c r="AJ2134" i="5"/>
  <c r="AK2134" i="5"/>
  <c r="AL2134" i="5"/>
  <c r="AM2134" i="5"/>
  <c r="AN2134" i="5"/>
  <c r="AB2135" i="5"/>
  <c r="AC2135" i="5"/>
  <c r="AD2135" i="5"/>
  <c r="AE2135" i="5"/>
  <c r="AF2135" i="5"/>
  <c r="AG2135" i="5"/>
  <c r="AH2135" i="5"/>
  <c r="AI2135" i="5"/>
  <c r="AJ2135" i="5"/>
  <c r="AK2135" i="5"/>
  <c r="AL2135" i="5"/>
  <c r="AM2135" i="5"/>
  <c r="AN2135" i="5"/>
  <c r="AN2136" i="5" s="1"/>
  <c r="AN2137" i="5" s="1"/>
  <c r="AB2142" i="5"/>
  <c r="AC2142" i="5"/>
  <c r="AD2142" i="5"/>
  <c r="AE2142" i="5"/>
  <c r="AE2146" i="5" s="1"/>
  <c r="AE2147" i="5" s="1"/>
  <c r="AF2142" i="5"/>
  <c r="AG2142" i="5"/>
  <c r="AH2142" i="5"/>
  <c r="AI2142" i="5"/>
  <c r="AJ2142" i="5"/>
  <c r="AK2142" i="5"/>
  <c r="AL2142" i="5"/>
  <c r="AM2142" i="5"/>
  <c r="AM2146" i="5" s="1"/>
  <c r="AM2147" i="5" s="1"/>
  <c r="AN2142" i="5"/>
  <c r="AB2143" i="5"/>
  <c r="AC2143" i="5"/>
  <c r="AD2143" i="5"/>
  <c r="AE2143" i="5"/>
  <c r="AF2143" i="5"/>
  <c r="AG2143" i="5"/>
  <c r="AH2143" i="5"/>
  <c r="AI2143" i="5"/>
  <c r="AJ2143" i="5"/>
  <c r="AK2143" i="5"/>
  <c r="AL2143" i="5"/>
  <c r="AM2143" i="5"/>
  <c r="AN2143" i="5"/>
  <c r="AB2144" i="5"/>
  <c r="AB2146" i="5" s="1"/>
  <c r="AB2147" i="5" s="1"/>
  <c r="AC2144" i="5"/>
  <c r="AD2144" i="5"/>
  <c r="AE2144" i="5"/>
  <c r="AF2144" i="5"/>
  <c r="AG2144" i="5"/>
  <c r="AH2144" i="5"/>
  <c r="AI2144" i="5"/>
  <c r="AJ2144" i="5"/>
  <c r="AJ2146" i="5" s="1"/>
  <c r="AJ2147" i="5" s="1"/>
  <c r="AK2144" i="5"/>
  <c r="AL2144" i="5"/>
  <c r="AM2144" i="5"/>
  <c r="AN2144" i="5"/>
  <c r="AB2145" i="5"/>
  <c r="AC2145" i="5"/>
  <c r="AD2145" i="5"/>
  <c r="AE2145" i="5"/>
  <c r="AF2145" i="5"/>
  <c r="AG2145" i="5"/>
  <c r="AH2145" i="5"/>
  <c r="AI2145" i="5"/>
  <c r="AJ2145" i="5"/>
  <c r="AK2145" i="5"/>
  <c r="AL2145" i="5"/>
  <c r="AM2145" i="5"/>
  <c r="AN2145" i="5"/>
  <c r="AG2146" i="5"/>
  <c r="AG2147" i="5" s="1"/>
  <c r="AB2152" i="5"/>
  <c r="AC2152" i="5"/>
  <c r="AD2152" i="5"/>
  <c r="AE2152" i="5"/>
  <c r="AE2156" i="5" s="1"/>
  <c r="AF2152" i="5"/>
  <c r="AG2152" i="5"/>
  <c r="AH2152" i="5"/>
  <c r="AI2152" i="5"/>
  <c r="AJ2152" i="5"/>
  <c r="AK2152" i="5"/>
  <c r="AL2152" i="5"/>
  <c r="AM2152" i="5"/>
  <c r="AM2156" i="5" s="1"/>
  <c r="AM2157" i="5" s="1"/>
  <c r="AN2152" i="5"/>
  <c r="AB2153" i="5"/>
  <c r="AC2153" i="5"/>
  <c r="AD2153" i="5"/>
  <c r="AE2153" i="5"/>
  <c r="AF2153" i="5"/>
  <c r="AG2153" i="5"/>
  <c r="AH2153" i="5"/>
  <c r="AI2153" i="5"/>
  <c r="AI2156" i="5" s="1"/>
  <c r="AI2157" i="5" s="1"/>
  <c r="AJ2153" i="5"/>
  <c r="AK2153" i="5"/>
  <c r="AL2153" i="5"/>
  <c r="AM2153" i="5"/>
  <c r="AN2153" i="5"/>
  <c r="AB2154" i="5"/>
  <c r="AC2154" i="5"/>
  <c r="AC2156" i="5" s="1"/>
  <c r="AD2154" i="5"/>
  <c r="AD2156" i="5" s="1"/>
  <c r="AD2157" i="5" s="1"/>
  <c r="AE2154" i="5"/>
  <c r="AF2154" i="5"/>
  <c r="AG2154" i="5"/>
  <c r="AH2154" i="5"/>
  <c r="AI2154" i="5"/>
  <c r="AJ2154" i="5"/>
  <c r="AK2154" i="5"/>
  <c r="AK2156" i="5" s="1"/>
  <c r="AL2154" i="5"/>
  <c r="AL2156" i="5" s="1"/>
  <c r="AL2157" i="5" s="1"/>
  <c r="AM2154" i="5"/>
  <c r="AN2154" i="5"/>
  <c r="AB2155" i="5"/>
  <c r="AC2155" i="5"/>
  <c r="AD2155" i="5"/>
  <c r="AE2155" i="5"/>
  <c r="AF2155" i="5"/>
  <c r="AG2155" i="5"/>
  <c r="AH2155" i="5"/>
  <c r="AI2155" i="5"/>
  <c r="AJ2155" i="5"/>
  <c r="AJ2156" i="5" s="1"/>
  <c r="AJ2157" i="5" s="1"/>
  <c r="AK2155" i="5"/>
  <c r="AL2155" i="5"/>
  <c r="AM2155" i="5"/>
  <c r="AN2155" i="5"/>
  <c r="AB2156" i="5"/>
  <c r="AB2157" i="5" s="1"/>
  <c r="AE2157" i="5"/>
  <c r="AB2162" i="5"/>
  <c r="AC2162" i="5"/>
  <c r="AD2162" i="5"/>
  <c r="AE2162" i="5"/>
  <c r="AF2162" i="5"/>
  <c r="AG2162" i="5"/>
  <c r="AG2166" i="5" s="1"/>
  <c r="AG2167" i="5" s="1"/>
  <c r="AH2162" i="5"/>
  <c r="AI2162" i="5"/>
  <c r="AJ2162" i="5"/>
  <c r="AK2162" i="5"/>
  <c r="AL2162" i="5"/>
  <c r="AM2162" i="5"/>
  <c r="AN2162" i="5"/>
  <c r="AB2163" i="5"/>
  <c r="AC2163" i="5"/>
  <c r="AD2163" i="5"/>
  <c r="AE2163" i="5"/>
  <c r="AF2163" i="5"/>
  <c r="AG2163" i="5"/>
  <c r="AH2163" i="5"/>
  <c r="AI2163" i="5"/>
  <c r="AJ2163" i="5"/>
  <c r="AK2163" i="5"/>
  <c r="AL2163" i="5"/>
  <c r="AM2163" i="5"/>
  <c r="AN2163" i="5"/>
  <c r="AB2164" i="5"/>
  <c r="AC2164" i="5"/>
  <c r="AD2164" i="5"/>
  <c r="AE2164" i="5"/>
  <c r="AE2166" i="5" s="1"/>
  <c r="AE2167" i="5" s="1"/>
  <c r="AF2164" i="5"/>
  <c r="AG2164" i="5"/>
  <c r="AH2164" i="5"/>
  <c r="AI2164" i="5"/>
  <c r="AJ2164" i="5"/>
  <c r="AK2164" i="5"/>
  <c r="AL2164" i="5"/>
  <c r="AL2166" i="5" s="1"/>
  <c r="AL2167" i="5" s="1"/>
  <c r="AM2164" i="5"/>
  <c r="AM2166" i="5" s="1"/>
  <c r="AM2167" i="5" s="1"/>
  <c r="AN2164" i="5"/>
  <c r="AN2166" i="5" s="1"/>
  <c r="AB2165" i="5"/>
  <c r="AC2165" i="5"/>
  <c r="AC2166" i="5" s="1"/>
  <c r="AC2167" i="5" s="1"/>
  <c r="AD2165" i="5"/>
  <c r="AE2165" i="5"/>
  <c r="AF2165" i="5"/>
  <c r="AG2165" i="5"/>
  <c r="AH2165" i="5"/>
  <c r="AI2165" i="5"/>
  <c r="AJ2165" i="5"/>
  <c r="AK2165" i="5"/>
  <c r="AK2166" i="5" s="1"/>
  <c r="AK2167" i="5" s="1"/>
  <c r="AL2165" i="5"/>
  <c r="AM2165" i="5"/>
  <c r="AN2165" i="5"/>
  <c r="AD2166" i="5"/>
  <c r="AD2167" i="5" s="1"/>
  <c r="AB2172" i="5"/>
  <c r="AC2172" i="5"/>
  <c r="AD2172" i="5"/>
  <c r="AE2172" i="5"/>
  <c r="AF2172" i="5"/>
  <c r="AG2172" i="5"/>
  <c r="AH2172" i="5"/>
  <c r="AI2172" i="5"/>
  <c r="AJ2172" i="5"/>
  <c r="AK2172" i="5"/>
  <c r="AL2172" i="5"/>
  <c r="AM2172" i="5"/>
  <c r="AN2172" i="5"/>
  <c r="AB2173" i="5"/>
  <c r="AC2173" i="5"/>
  <c r="AD2173" i="5"/>
  <c r="AE2173" i="5"/>
  <c r="AE2176" i="5" s="1"/>
  <c r="AE2177" i="5" s="1"/>
  <c r="AF2173" i="5"/>
  <c r="AG2173" i="5"/>
  <c r="AH2173" i="5"/>
  <c r="AI2173" i="5"/>
  <c r="AJ2173" i="5"/>
  <c r="AK2173" i="5"/>
  <c r="AL2173" i="5"/>
  <c r="AM2173" i="5"/>
  <c r="AM2176" i="5" s="1"/>
  <c r="AM2177" i="5" s="1"/>
  <c r="AN2173" i="5"/>
  <c r="AB2174" i="5"/>
  <c r="AC2174" i="5"/>
  <c r="AD2174" i="5"/>
  <c r="AE2174" i="5"/>
  <c r="AF2174" i="5"/>
  <c r="AG2174" i="5"/>
  <c r="AH2174" i="5"/>
  <c r="AI2174" i="5"/>
  <c r="AJ2174" i="5"/>
  <c r="AK2174" i="5"/>
  <c r="AL2174" i="5"/>
  <c r="AM2174" i="5"/>
  <c r="AN2174" i="5"/>
  <c r="AB2175" i="5"/>
  <c r="AC2175" i="5"/>
  <c r="AD2175" i="5"/>
  <c r="AE2175" i="5"/>
  <c r="AF2175" i="5"/>
  <c r="AG2175" i="5"/>
  <c r="AH2175" i="5"/>
  <c r="AI2175" i="5"/>
  <c r="AJ2175" i="5"/>
  <c r="AK2175" i="5"/>
  <c r="AL2175" i="5"/>
  <c r="AM2175" i="5"/>
  <c r="AN2175" i="5"/>
  <c r="AF2176" i="5"/>
  <c r="AF2177" i="5" s="1"/>
  <c r="AN2176" i="5"/>
  <c r="AN2177" i="5" s="1"/>
  <c r="AB2182" i="5"/>
  <c r="AC2182" i="5"/>
  <c r="AD2182" i="5"/>
  <c r="AE2182" i="5"/>
  <c r="AF2182" i="5"/>
  <c r="AG2182" i="5"/>
  <c r="AH2182" i="5"/>
  <c r="AI2182" i="5"/>
  <c r="AJ2182" i="5"/>
  <c r="AK2182" i="5"/>
  <c r="AL2182" i="5"/>
  <c r="AM2182" i="5"/>
  <c r="AN2182" i="5"/>
  <c r="AB2183" i="5"/>
  <c r="AC2183" i="5"/>
  <c r="AD2183" i="5"/>
  <c r="AE2183" i="5"/>
  <c r="AF2183" i="5"/>
  <c r="AG2183" i="5"/>
  <c r="AH2183" i="5"/>
  <c r="AI2183" i="5"/>
  <c r="AJ2183" i="5"/>
  <c r="AK2183" i="5"/>
  <c r="AL2183" i="5"/>
  <c r="AM2183" i="5"/>
  <c r="AN2183" i="5"/>
  <c r="AB2184" i="5"/>
  <c r="AC2184" i="5"/>
  <c r="AD2184" i="5"/>
  <c r="AE2184" i="5"/>
  <c r="AF2184" i="5"/>
  <c r="AG2184" i="5"/>
  <c r="AH2184" i="5"/>
  <c r="AI2184" i="5"/>
  <c r="AJ2184" i="5"/>
  <c r="AK2184" i="5"/>
  <c r="AL2184" i="5"/>
  <c r="AM2184" i="5"/>
  <c r="AN2184" i="5"/>
  <c r="AB2185" i="5"/>
  <c r="AC2185" i="5"/>
  <c r="AD2185" i="5"/>
  <c r="AE2185" i="5"/>
  <c r="AF2185" i="5"/>
  <c r="AG2185" i="5"/>
  <c r="AH2185" i="5"/>
  <c r="AI2185" i="5"/>
  <c r="AJ2185" i="5"/>
  <c r="AK2185" i="5"/>
  <c r="AL2185" i="5"/>
  <c r="AM2185" i="5"/>
  <c r="AN2185" i="5"/>
  <c r="AH2186" i="5"/>
  <c r="AH2187" i="5" s="1"/>
  <c r="AB2192" i="5"/>
  <c r="AC2192" i="5"/>
  <c r="AD2192" i="5"/>
  <c r="AE2192" i="5"/>
  <c r="AF2192" i="5"/>
  <c r="AG2192" i="5"/>
  <c r="AH2192" i="5"/>
  <c r="AI2192" i="5"/>
  <c r="AJ2192" i="5"/>
  <c r="AK2192" i="5"/>
  <c r="AL2192" i="5"/>
  <c r="AL2196" i="5" s="1"/>
  <c r="AL2197" i="5" s="1"/>
  <c r="AM2192" i="5"/>
  <c r="AN2192" i="5"/>
  <c r="AB2193" i="5"/>
  <c r="AC2193" i="5"/>
  <c r="AD2193" i="5"/>
  <c r="AE2193" i="5"/>
  <c r="AF2193" i="5"/>
  <c r="AG2193" i="5"/>
  <c r="AH2193" i="5"/>
  <c r="AI2193" i="5"/>
  <c r="AJ2193" i="5"/>
  <c r="AK2193" i="5"/>
  <c r="AL2193" i="5"/>
  <c r="AM2193" i="5"/>
  <c r="AN2193" i="5"/>
  <c r="AB2194" i="5"/>
  <c r="AC2194" i="5"/>
  <c r="AD2194" i="5"/>
  <c r="AE2194" i="5"/>
  <c r="AF2194" i="5"/>
  <c r="AF2196" i="5" s="1"/>
  <c r="AF2197" i="5" s="1"/>
  <c r="AG2194" i="5"/>
  <c r="AH2194" i="5"/>
  <c r="AI2194" i="5"/>
  <c r="AJ2194" i="5"/>
  <c r="AK2194" i="5"/>
  <c r="AL2194" i="5"/>
  <c r="AM2194" i="5"/>
  <c r="AN2194" i="5"/>
  <c r="AN2196" i="5" s="1"/>
  <c r="AN2197" i="5" s="1"/>
  <c r="AB2195" i="5"/>
  <c r="AC2195" i="5"/>
  <c r="AD2195" i="5"/>
  <c r="AE2195" i="5"/>
  <c r="AF2195" i="5"/>
  <c r="AG2195" i="5"/>
  <c r="AH2195" i="5"/>
  <c r="AI2195" i="5"/>
  <c r="AJ2195" i="5"/>
  <c r="AK2195" i="5"/>
  <c r="AL2195" i="5"/>
  <c r="AM2195" i="5"/>
  <c r="AN2195" i="5"/>
  <c r="AK2196" i="5"/>
  <c r="AK2197" i="5" s="1"/>
  <c r="AB2202" i="5"/>
  <c r="AC2202" i="5"/>
  <c r="AD2202" i="5"/>
  <c r="AE2202" i="5"/>
  <c r="AF2202" i="5"/>
  <c r="AG2202" i="5"/>
  <c r="AH2202" i="5"/>
  <c r="AI2202" i="5"/>
  <c r="AJ2202" i="5"/>
  <c r="AK2202" i="5"/>
  <c r="AL2202" i="5"/>
  <c r="AM2202" i="5"/>
  <c r="AN2202" i="5"/>
  <c r="AB2203" i="5"/>
  <c r="AC2203" i="5"/>
  <c r="AD2203" i="5"/>
  <c r="AE2203" i="5"/>
  <c r="AF2203" i="5"/>
  <c r="AG2203" i="5"/>
  <c r="AH2203" i="5"/>
  <c r="AI2203" i="5"/>
  <c r="AJ2203" i="5"/>
  <c r="AK2203" i="5"/>
  <c r="AL2203" i="5"/>
  <c r="AM2203" i="5"/>
  <c r="AN2203" i="5"/>
  <c r="AB2204" i="5"/>
  <c r="AC2204" i="5"/>
  <c r="AD2204" i="5"/>
  <c r="AE2204" i="5"/>
  <c r="AF2204" i="5"/>
  <c r="AF2206" i="5" s="1"/>
  <c r="AF2207" i="5" s="1"/>
  <c r="AG2204" i="5"/>
  <c r="AG2206" i="5" s="1"/>
  <c r="AG2207" i="5" s="1"/>
  <c r="AH2204" i="5"/>
  <c r="AH2206" i="5" s="1"/>
  <c r="AI2204" i="5"/>
  <c r="AJ2204" i="5"/>
  <c r="AK2204" i="5"/>
  <c r="AL2204" i="5"/>
  <c r="AM2204" i="5"/>
  <c r="AN2204" i="5"/>
  <c r="AB2205" i="5"/>
  <c r="AC2205" i="5"/>
  <c r="AD2205" i="5"/>
  <c r="AE2205" i="5"/>
  <c r="AF2205" i="5"/>
  <c r="AG2205" i="5"/>
  <c r="AH2205" i="5"/>
  <c r="AI2205" i="5"/>
  <c r="AJ2205" i="5"/>
  <c r="AK2205" i="5"/>
  <c r="AL2205" i="5"/>
  <c r="AM2205" i="5"/>
  <c r="AN2205" i="5"/>
  <c r="AN2206" i="5" s="1"/>
  <c r="AN2207" i="5" s="1"/>
  <c r="AH2207" i="5"/>
  <c r="AB2212" i="5"/>
  <c r="AC2212" i="5"/>
  <c r="AD2212" i="5"/>
  <c r="AE2212" i="5"/>
  <c r="AF2212" i="5"/>
  <c r="AG2212" i="5"/>
  <c r="AH2212" i="5"/>
  <c r="AH2216" i="5" s="1"/>
  <c r="AH2217" i="5" s="1"/>
  <c r="AI2212" i="5"/>
  <c r="AJ2212" i="5"/>
  <c r="AK2212" i="5"/>
  <c r="AL2212" i="5"/>
  <c r="AM2212" i="5"/>
  <c r="AN2212" i="5"/>
  <c r="AB2213" i="5"/>
  <c r="AC2213" i="5"/>
  <c r="AD2213" i="5"/>
  <c r="AE2213" i="5"/>
  <c r="AF2213" i="5"/>
  <c r="AG2213" i="5"/>
  <c r="AH2213" i="5"/>
  <c r="AI2213" i="5"/>
  <c r="AJ2213" i="5"/>
  <c r="AK2213" i="5"/>
  <c r="AL2213" i="5"/>
  <c r="AM2213" i="5"/>
  <c r="AN2213" i="5"/>
  <c r="AB2214" i="5"/>
  <c r="AC2214" i="5"/>
  <c r="AD2214" i="5"/>
  <c r="AE2214" i="5"/>
  <c r="AF2214" i="5"/>
  <c r="AG2214" i="5"/>
  <c r="AH2214" i="5"/>
  <c r="AI2214" i="5"/>
  <c r="AJ2214" i="5"/>
  <c r="AK2214" i="5"/>
  <c r="AL2214" i="5"/>
  <c r="AM2214" i="5"/>
  <c r="AN2214" i="5"/>
  <c r="AB2215" i="5"/>
  <c r="AC2215" i="5"/>
  <c r="AD2215" i="5"/>
  <c r="AE2215" i="5"/>
  <c r="AF2215" i="5"/>
  <c r="AG2215" i="5"/>
  <c r="AH2215" i="5"/>
  <c r="AI2215" i="5"/>
  <c r="AJ2215" i="5"/>
  <c r="AK2215" i="5"/>
  <c r="AL2215" i="5"/>
  <c r="AM2215" i="5"/>
  <c r="AN2215" i="5"/>
  <c r="AG2216" i="5"/>
  <c r="AG2217" i="5" s="1"/>
  <c r="AB2222" i="5"/>
  <c r="AC2222" i="5"/>
  <c r="AD2222" i="5"/>
  <c r="AE2222" i="5"/>
  <c r="AF2222" i="5"/>
  <c r="AG2222" i="5"/>
  <c r="AH2222" i="5"/>
  <c r="AI2222" i="5"/>
  <c r="AJ2222" i="5"/>
  <c r="AK2222" i="5"/>
  <c r="AL2222" i="5"/>
  <c r="AM2222" i="5"/>
  <c r="AN2222" i="5"/>
  <c r="AB2223" i="5"/>
  <c r="AC2223" i="5"/>
  <c r="AD2223" i="5"/>
  <c r="AE2223" i="5"/>
  <c r="AF2223" i="5"/>
  <c r="AG2223" i="5"/>
  <c r="AH2223" i="5"/>
  <c r="AI2223" i="5"/>
  <c r="AJ2223" i="5"/>
  <c r="AK2223" i="5"/>
  <c r="AL2223" i="5"/>
  <c r="AM2223" i="5"/>
  <c r="AN2223" i="5"/>
  <c r="AB2224" i="5"/>
  <c r="AC2224" i="5"/>
  <c r="AC2226" i="5" s="1"/>
  <c r="AC2227" i="5" s="1"/>
  <c r="AD2224" i="5"/>
  <c r="AE2224" i="5"/>
  <c r="AF2224" i="5"/>
  <c r="AG2224" i="5"/>
  <c r="AH2224" i="5"/>
  <c r="AI2224" i="5"/>
  <c r="AJ2224" i="5"/>
  <c r="AK2224" i="5"/>
  <c r="AK2226" i="5" s="1"/>
  <c r="AK2227" i="5" s="1"/>
  <c r="AL2224" i="5"/>
  <c r="AM2224" i="5"/>
  <c r="AN2224" i="5"/>
  <c r="AB2225" i="5"/>
  <c r="AC2225" i="5"/>
  <c r="AD2225" i="5"/>
  <c r="AE2225" i="5"/>
  <c r="AF2225" i="5"/>
  <c r="AG2225" i="5"/>
  <c r="AH2225" i="5"/>
  <c r="AI2225" i="5"/>
  <c r="AJ2225" i="5"/>
  <c r="AK2225" i="5"/>
  <c r="AL2225" i="5"/>
  <c r="AM2225" i="5"/>
  <c r="AN2225" i="5"/>
  <c r="AB2232" i="5"/>
  <c r="AC2232" i="5"/>
  <c r="AD2232" i="5"/>
  <c r="AD2236" i="5" s="1"/>
  <c r="AD2237" i="5" s="1"/>
  <c r="AE2232" i="5"/>
  <c r="AF2232" i="5"/>
  <c r="AG2232" i="5"/>
  <c r="AH2232" i="5"/>
  <c r="AI2232" i="5"/>
  <c r="AJ2232" i="5"/>
  <c r="AK2232" i="5"/>
  <c r="AL2232" i="5"/>
  <c r="AL2236" i="5" s="1"/>
  <c r="AL2237" i="5" s="1"/>
  <c r="AM2232" i="5"/>
  <c r="AN2232" i="5"/>
  <c r="AB2233" i="5"/>
  <c r="AC2233" i="5"/>
  <c r="AD2233" i="5"/>
  <c r="AE2233" i="5"/>
  <c r="AF2233" i="5"/>
  <c r="AG2233" i="5"/>
  <c r="AH2233" i="5"/>
  <c r="AI2233" i="5"/>
  <c r="AJ2233" i="5"/>
  <c r="AK2233" i="5"/>
  <c r="AL2233" i="5"/>
  <c r="AM2233" i="5"/>
  <c r="AN2233" i="5"/>
  <c r="AB2234" i="5"/>
  <c r="AC2234" i="5"/>
  <c r="AD2234" i="5"/>
  <c r="AE2234" i="5"/>
  <c r="AF2234" i="5"/>
  <c r="AG2234" i="5"/>
  <c r="AH2234" i="5"/>
  <c r="AI2234" i="5"/>
  <c r="AJ2234" i="5"/>
  <c r="AK2234" i="5"/>
  <c r="AL2234" i="5"/>
  <c r="AM2234" i="5"/>
  <c r="AN2234" i="5"/>
  <c r="AB2235" i="5"/>
  <c r="AC2235" i="5"/>
  <c r="AD2235" i="5"/>
  <c r="AE2235" i="5"/>
  <c r="AF2235" i="5"/>
  <c r="AG2235" i="5"/>
  <c r="AH2235" i="5"/>
  <c r="AI2235" i="5"/>
  <c r="AJ2235" i="5"/>
  <c r="AK2235" i="5"/>
  <c r="AL2235" i="5"/>
  <c r="AM2235" i="5"/>
  <c r="AN2235" i="5"/>
  <c r="AK2236" i="5"/>
  <c r="AB2242" i="5"/>
  <c r="AC2242" i="5"/>
  <c r="AD2242" i="5"/>
  <c r="AE2242" i="5"/>
  <c r="AF2242" i="5"/>
  <c r="AG2242" i="5"/>
  <c r="AH2242" i="5"/>
  <c r="AI2242" i="5"/>
  <c r="AI2246" i="5" s="1"/>
  <c r="AI2247" i="5" s="1"/>
  <c r="AJ2242" i="5"/>
  <c r="AK2242" i="5"/>
  <c r="AL2242" i="5"/>
  <c r="AM2242" i="5"/>
  <c r="AN2242" i="5"/>
  <c r="AB2243" i="5"/>
  <c r="AC2243" i="5"/>
  <c r="AD2243" i="5"/>
  <c r="AE2243" i="5"/>
  <c r="AF2243" i="5"/>
  <c r="AG2243" i="5"/>
  <c r="AH2243" i="5"/>
  <c r="AI2243" i="5"/>
  <c r="AJ2243" i="5"/>
  <c r="AK2243" i="5"/>
  <c r="AL2243" i="5"/>
  <c r="AM2243" i="5"/>
  <c r="AN2243" i="5"/>
  <c r="AB2244" i="5"/>
  <c r="AC2244" i="5"/>
  <c r="AD2244" i="5"/>
  <c r="AE2244" i="5"/>
  <c r="AF2244" i="5"/>
  <c r="AG2244" i="5"/>
  <c r="AG2246" i="5" s="1"/>
  <c r="AG2247" i="5" s="1"/>
  <c r="AH2244" i="5"/>
  <c r="AH2246" i="5" s="1"/>
  <c r="AI2244" i="5"/>
  <c r="AJ2244" i="5"/>
  <c r="AK2244" i="5"/>
  <c r="AL2244" i="5"/>
  <c r="AM2244" i="5"/>
  <c r="AN2244" i="5"/>
  <c r="AB2245" i="5"/>
  <c r="AC2245" i="5"/>
  <c r="AD2245" i="5"/>
  <c r="AE2245" i="5"/>
  <c r="AE2246" i="5" s="1"/>
  <c r="AE2247" i="5" s="1"/>
  <c r="AF2245" i="5"/>
  <c r="AG2245" i="5"/>
  <c r="AH2245" i="5"/>
  <c r="AI2245" i="5"/>
  <c r="AJ2245" i="5"/>
  <c r="AK2245" i="5"/>
  <c r="AL2245" i="5"/>
  <c r="AM2245" i="5"/>
  <c r="AM2246" i="5" s="1"/>
  <c r="AM2247" i="5" s="1"/>
  <c r="AN2245" i="5"/>
  <c r="AF2246" i="5"/>
  <c r="AN2246" i="5"/>
  <c r="AH2247" i="5"/>
  <c r="AB2252" i="5"/>
  <c r="AC2252" i="5"/>
  <c r="AD2252" i="5"/>
  <c r="AE2252" i="5"/>
  <c r="AF2252" i="5"/>
  <c r="AG2252" i="5"/>
  <c r="AH2252" i="5"/>
  <c r="AI2252" i="5"/>
  <c r="AJ2252" i="5"/>
  <c r="AK2252" i="5"/>
  <c r="AL2252" i="5"/>
  <c r="AM2252" i="5"/>
  <c r="AN2252" i="5"/>
  <c r="AB2253" i="5"/>
  <c r="AC2253" i="5"/>
  <c r="AD2253" i="5"/>
  <c r="AE2253" i="5"/>
  <c r="AF2253" i="5"/>
  <c r="AG2253" i="5"/>
  <c r="AH2253" i="5"/>
  <c r="AI2253" i="5"/>
  <c r="AJ2253" i="5"/>
  <c r="AK2253" i="5"/>
  <c r="AL2253" i="5"/>
  <c r="AM2253" i="5"/>
  <c r="AN2253" i="5"/>
  <c r="AB2254" i="5"/>
  <c r="AC2254" i="5"/>
  <c r="AD2254" i="5"/>
  <c r="AE2254" i="5"/>
  <c r="AF2254" i="5"/>
  <c r="AG2254" i="5"/>
  <c r="AH2254" i="5"/>
  <c r="AH2256" i="5" s="1"/>
  <c r="AH2257" i="5" s="1"/>
  <c r="AI2254" i="5"/>
  <c r="AI2256" i="5" s="1"/>
  <c r="AJ2254" i="5"/>
  <c r="AK2254" i="5"/>
  <c r="AL2254" i="5"/>
  <c r="AM2254" i="5"/>
  <c r="AN2254" i="5"/>
  <c r="AB2255" i="5"/>
  <c r="AC2255" i="5"/>
  <c r="AD2255" i="5"/>
  <c r="AE2255" i="5"/>
  <c r="AF2255" i="5"/>
  <c r="AG2255" i="5"/>
  <c r="AH2255" i="5"/>
  <c r="AI2255" i="5"/>
  <c r="AJ2255" i="5"/>
  <c r="AK2255" i="5"/>
  <c r="AL2255" i="5"/>
  <c r="AM2255" i="5"/>
  <c r="AN2255" i="5"/>
  <c r="AB2262" i="5"/>
  <c r="AC2262" i="5"/>
  <c r="AD2262" i="5"/>
  <c r="AE2262" i="5"/>
  <c r="AF2262" i="5"/>
  <c r="AG2262" i="5"/>
  <c r="AH2262" i="5"/>
  <c r="AI2262" i="5"/>
  <c r="AJ2262" i="5"/>
  <c r="AK2262" i="5"/>
  <c r="AL2262" i="5"/>
  <c r="AM2262" i="5"/>
  <c r="AN2262" i="5"/>
  <c r="AB2263" i="5"/>
  <c r="AC2263" i="5"/>
  <c r="AD2263" i="5"/>
  <c r="AE2263" i="5"/>
  <c r="AF2263" i="5"/>
  <c r="AG2263" i="5"/>
  <c r="AH2263" i="5"/>
  <c r="AI2263" i="5"/>
  <c r="AJ2263" i="5"/>
  <c r="AK2263" i="5"/>
  <c r="AL2263" i="5"/>
  <c r="AM2263" i="5"/>
  <c r="AN2263" i="5"/>
  <c r="AB2264" i="5"/>
  <c r="AB2266" i="5" s="1"/>
  <c r="AB2267" i="5" s="1"/>
  <c r="AC2264" i="5"/>
  <c r="AC2266" i="5" s="1"/>
  <c r="AC2267" i="5" s="1"/>
  <c r="AD2264" i="5"/>
  <c r="AE2264" i="5"/>
  <c r="AF2264" i="5"/>
  <c r="AG2264" i="5"/>
  <c r="AH2264" i="5"/>
  <c r="AI2264" i="5"/>
  <c r="AJ2264" i="5"/>
  <c r="AJ2266" i="5" s="1"/>
  <c r="AJ2267" i="5" s="1"/>
  <c r="AK2264" i="5"/>
  <c r="AK2266" i="5" s="1"/>
  <c r="AK2267" i="5" s="1"/>
  <c r="AL2264" i="5"/>
  <c r="AM2264" i="5"/>
  <c r="AN2264" i="5"/>
  <c r="AB2265" i="5"/>
  <c r="AC2265" i="5"/>
  <c r="AD2265" i="5"/>
  <c r="AE2265" i="5"/>
  <c r="AF2265" i="5"/>
  <c r="AG2265" i="5"/>
  <c r="AH2265" i="5"/>
  <c r="AI2265" i="5"/>
  <c r="AJ2265" i="5"/>
  <c r="AK2265" i="5"/>
  <c r="AL2265" i="5"/>
  <c r="AM2265" i="5"/>
  <c r="AN2265" i="5"/>
  <c r="AB2272" i="5"/>
  <c r="AC2272" i="5"/>
  <c r="AC2276" i="5" s="1"/>
  <c r="AC2277" i="5" s="1"/>
  <c r="AD2272" i="5"/>
  <c r="AE2272" i="5"/>
  <c r="AF2272" i="5"/>
  <c r="AG2272" i="5"/>
  <c r="AH2272" i="5"/>
  <c r="AI2272" i="5"/>
  <c r="AJ2272" i="5"/>
  <c r="AK2272" i="5"/>
  <c r="AK2276" i="5" s="1"/>
  <c r="AK2277" i="5" s="1"/>
  <c r="AL2272" i="5"/>
  <c r="AM2272" i="5"/>
  <c r="AN2272" i="5"/>
  <c r="AB2273" i="5"/>
  <c r="AC2273" i="5"/>
  <c r="AD2273" i="5"/>
  <c r="AE2273" i="5"/>
  <c r="AF2273" i="5"/>
  <c r="AF2276" i="5" s="1"/>
  <c r="AF2277" i="5" s="1"/>
  <c r="AG2273" i="5"/>
  <c r="AH2273" i="5"/>
  <c r="AI2273" i="5"/>
  <c r="AJ2273" i="5"/>
  <c r="AK2273" i="5"/>
  <c r="AL2273" i="5"/>
  <c r="AM2273" i="5"/>
  <c r="AN2273" i="5"/>
  <c r="AN2276" i="5" s="1"/>
  <c r="AN2277" i="5" s="1"/>
  <c r="AB2274" i="5"/>
  <c r="AC2274" i="5"/>
  <c r="AD2274" i="5"/>
  <c r="AE2274" i="5"/>
  <c r="AF2274" i="5"/>
  <c r="AG2274" i="5"/>
  <c r="AH2274" i="5"/>
  <c r="AI2274" i="5"/>
  <c r="AI2276" i="5" s="1"/>
  <c r="AI2277" i="5" s="1"/>
  <c r="AJ2274" i="5"/>
  <c r="AK2274" i="5"/>
  <c r="AL2274" i="5"/>
  <c r="AM2274" i="5"/>
  <c r="AN2274" i="5"/>
  <c r="AB2275" i="5"/>
  <c r="AC2275" i="5"/>
  <c r="AD2275" i="5"/>
  <c r="AE2275" i="5"/>
  <c r="AF2275" i="5"/>
  <c r="AG2275" i="5"/>
  <c r="AH2275" i="5"/>
  <c r="AI2275" i="5"/>
  <c r="AJ2275" i="5"/>
  <c r="AK2275" i="5"/>
  <c r="AL2275" i="5"/>
  <c r="AM2275" i="5"/>
  <c r="AN2275" i="5"/>
  <c r="AH2276" i="5"/>
  <c r="AH2277" i="5" s="1"/>
  <c r="AB2282" i="5"/>
  <c r="AC2282" i="5"/>
  <c r="AD2282" i="5"/>
  <c r="AE2282" i="5"/>
  <c r="AF2282" i="5"/>
  <c r="AG2282" i="5"/>
  <c r="AH2282" i="5"/>
  <c r="AI2282" i="5"/>
  <c r="AJ2282" i="5"/>
  <c r="AK2282" i="5"/>
  <c r="AL2282" i="5"/>
  <c r="AM2282" i="5"/>
  <c r="AN2282" i="5"/>
  <c r="AB2283" i="5"/>
  <c r="AC2283" i="5"/>
  <c r="AD2283" i="5"/>
  <c r="AE2283" i="5"/>
  <c r="AF2283" i="5"/>
  <c r="AG2283" i="5"/>
  <c r="AH2283" i="5"/>
  <c r="AI2283" i="5"/>
  <c r="AI2286" i="5" s="1"/>
  <c r="AI2287" i="5" s="1"/>
  <c r="AJ2283" i="5"/>
  <c r="AK2283" i="5"/>
  <c r="AL2283" i="5"/>
  <c r="AM2283" i="5"/>
  <c r="AN2283" i="5"/>
  <c r="AB2284" i="5"/>
  <c r="AC2284" i="5"/>
  <c r="AC2286" i="5" s="1"/>
  <c r="AC2287" i="5" s="1"/>
  <c r="AD2284" i="5"/>
  <c r="AD2286" i="5" s="1"/>
  <c r="AD2287" i="5" s="1"/>
  <c r="AE2284" i="5"/>
  <c r="AF2284" i="5"/>
  <c r="AG2284" i="5"/>
  <c r="AH2284" i="5"/>
  <c r="AI2284" i="5"/>
  <c r="AJ2284" i="5"/>
  <c r="AK2284" i="5"/>
  <c r="AK2286" i="5" s="1"/>
  <c r="AK2287" i="5" s="1"/>
  <c r="AL2284" i="5"/>
  <c r="AL2286" i="5" s="1"/>
  <c r="AL2287" i="5" s="1"/>
  <c r="AM2284" i="5"/>
  <c r="AN2284" i="5"/>
  <c r="AB2285" i="5"/>
  <c r="AC2285" i="5"/>
  <c r="AD2285" i="5"/>
  <c r="AE2285" i="5"/>
  <c r="AF2285" i="5"/>
  <c r="AG2285" i="5"/>
  <c r="AH2285" i="5"/>
  <c r="AI2285" i="5"/>
  <c r="AJ2285" i="5"/>
  <c r="AJ2286" i="5" s="1"/>
  <c r="AK2285" i="5"/>
  <c r="AL2285" i="5"/>
  <c r="AM2285" i="5"/>
  <c r="AN2285" i="5"/>
  <c r="AB2286" i="5"/>
  <c r="AB2287" i="5" s="1"/>
  <c r="AB2292" i="5"/>
  <c r="AC2292" i="5"/>
  <c r="AD2292" i="5"/>
  <c r="AE2292" i="5"/>
  <c r="AF2292" i="5"/>
  <c r="AG2292" i="5"/>
  <c r="AG2296" i="5" s="1"/>
  <c r="AG2297" i="5" s="1"/>
  <c r="AH2292" i="5"/>
  <c r="AI2292" i="5"/>
  <c r="AJ2292" i="5"/>
  <c r="AK2292" i="5"/>
  <c r="AK2296" i="5" s="1"/>
  <c r="AK2297" i="5" s="1"/>
  <c r="AL2292" i="5"/>
  <c r="AM2292" i="5"/>
  <c r="AN2292" i="5"/>
  <c r="AB2293" i="5"/>
  <c r="AB2296" i="5" s="1"/>
  <c r="AB2297" i="5" s="1"/>
  <c r="AC2293" i="5"/>
  <c r="AC2296" i="5" s="1"/>
  <c r="AC2297" i="5" s="1"/>
  <c r="AD2293" i="5"/>
  <c r="AE2293" i="5"/>
  <c r="AF2293" i="5"/>
  <c r="AG2293" i="5"/>
  <c r="AH2293" i="5"/>
  <c r="AI2293" i="5"/>
  <c r="AJ2293" i="5"/>
  <c r="AJ2296" i="5" s="1"/>
  <c r="AJ2297" i="5" s="1"/>
  <c r="AK2293" i="5"/>
  <c r="AL2293" i="5"/>
  <c r="AM2293" i="5"/>
  <c r="AN2293" i="5"/>
  <c r="AB2294" i="5"/>
  <c r="AC2294" i="5"/>
  <c r="AD2294" i="5"/>
  <c r="AE2294" i="5"/>
  <c r="AE2296" i="5" s="1"/>
  <c r="AF2294" i="5"/>
  <c r="AF2296" i="5" s="1"/>
  <c r="AF2297" i="5" s="1"/>
  <c r="AG2294" i="5"/>
  <c r="AH2294" i="5"/>
  <c r="AI2294" i="5"/>
  <c r="AJ2294" i="5"/>
  <c r="AK2294" i="5"/>
  <c r="AL2294" i="5"/>
  <c r="AM2294" i="5"/>
  <c r="AM2296" i="5" s="1"/>
  <c r="AN2294" i="5"/>
  <c r="AN2296" i="5" s="1"/>
  <c r="AN2297" i="5" s="1"/>
  <c r="AB2295" i="5"/>
  <c r="AC2295" i="5"/>
  <c r="AD2295" i="5"/>
  <c r="AD2296" i="5" s="1"/>
  <c r="AD2297" i="5" s="1"/>
  <c r="AE2295" i="5"/>
  <c r="AF2295" i="5"/>
  <c r="AG2295" i="5"/>
  <c r="AH2295" i="5"/>
  <c r="AI2295" i="5"/>
  <c r="AJ2295" i="5"/>
  <c r="AK2295" i="5"/>
  <c r="AL2295" i="5"/>
  <c r="AM2295" i="5"/>
  <c r="AN2295" i="5"/>
  <c r="AL2296" i="5"/>
  <c r="AL2297" i="5" s="1"/>
  <c r="AB2302" i="5"/>
  <c r="AC2302" i="5"/>
  <c r="AD2302" i="5"/>
  <c r="AE2302" i="5"/>
  <c r="AF2302" i="5"/>
  <c r="AG2302" i="5"/>
  <c r="AH2302" i="5"/>
  <c r="AI2302" i="5"/>
  <c r="AI2306" i="5" s="1"/>
  <c r="AI2307" i="5" s="1"/>
  <c r="AJ2302" i="5"/>
  <c r="AK2302" i="5"/>
  <c r="AL2302" i="5"/>
  <c r="AM2302" i="5"/>
  <c r="AN2302" i="5"/>
  <c r="AB2303" i="5"/>
  <c r="AC2303" i="5"/>
  <c r="AD2303" i="5"/>
  <c r="AD2306" i="5" s="1"/>
  <c r="AD2307" i="5" s="1"/>
  <c r="AE2303" i="5"/>
  <c r="AF2303" i="5"/>
  <c r="AG2303" i="5"/>
  <c r="AH2303" i="5"/>
  <c r="AI2303" i="5"/>
  <c r="AJ2303" i="5"/>
  <c r="AK2303" i="5"/>
  <c r="AL2303" i="5"/>
  <c r="AL2306" i="5" s="1"/>
  <c r="AL2307" i="5" s="1"/>
  <c r="AM2303" i="5"/>
  <c r="AN2303" i="5"/>
  <c r="AB2304" i="5"/>
  <c r="AC2304" i="5"/>
  <c r="AD2304" i="5"/>
  <c r="AE2304" i="5"/>
  <c r="AF2304" i="5"/>
  <c r="AF2306" i="5" s="1"/>
  <c r="AF2307" i="5" s="1"/>
  <c r="AG2304" i="5"/>
  <c r="AG2306" i="5" s="1"/>
  <c r="AG2307" i="5" s="1"/>
  <c r="AH2304" i="5"/>
  <c r="AI2304" i="5"/>
  <c r="AJ2304" i="5"/>
  <c r="AK2304" i="5"/>
  <c r="AL2304" i="5"/>
  <c r="AM2304" i="5"/>
  <c r="AN2304" i="5"/>
  <c r="AB2305" i="5"/>
  <c r="AC2305" i="5"/>
  <c r="AD2305" i="5"/>
  <c r="AE2305" i="5"/>
  <c r="AF2305" i="5"/>
  <c r="AG2305" i="5"/>
  <c r="AH2305" i="5"/>
  <c r="AI2305" i="5"/>
  <c r="AJ2305" i="5"/>
  <c r="AK2305" i="5"/>
  <c r="AL2305" i="5"/>
  <c r="AM2305" i="5"/>
  <c r="AM2306" i="5" s="1"/>
  <c r="AM2307" i="5" s="1"/>
  <c r="AN2305" i="5"/>
  <c r="AN2306" i="5"/>
  <c r="AN2307" i="5" s="1"/>
  <c r="AB2312" i="5"/>
  <c r="AC2312" i="5"/>
  <c r="AD2312" i="5"/>
  <c r="AE2312" i="5"/>
  <c r="AF2312" i="5"/>
  <c r="AG2312" i="5"/>
  <c r="AH2312" i="5"/>
  <c r="AH2316" i="5" s="1"/>
  <c r="AH2317" i="5" s="1"/>
  <c r="AI2312" i="5"/>
  <c r="AJ2312" i="5"/>
  <c r="AK2312" i="5"/>
  <c r="AL2312" i="5"/>
  <c r="AM2312" i="5"/>
  <c r="AN2312" i="5"/>
  <c r="AB2313" i="5"/>
  <c r="AC2313" i="5"/>
  <c r="AD2313" i="5"/>
  <c r="AE2313" i="5"/>
  <c r="AF2313" i="5"/>
  <c r="AG2313" i="5"/>
  <c r="AH2313" i="5"/>
  <c r="AI2313" i="5"/>
  <c r="AJ2313" i="5"/>
  <c r="AK2313" i="5"/>
  <c r="AL2313" i="5"/>
  <c r="AM2313" i="5"/>
  <c r="AN2313" i="5"/>
  <c r="AB2314" i="5"/>
  <c r="AC2314" i="5"/>
  <c r="AD2314" i="5"/>
  <c r="AE2314" i="5"/>
  <c r="AF2314" i="5"/>
  <c r="AG2314" i="5"/>
  <c r="AH2314" i="5"/>
  <c r="AI2314" i="5"/>
  <c r="AJ2314" i="5"/>
  <c r="AK2314" i="5"/>
  <c r="AL2314" i="5"/>
  <c r="AM2314" i="5"/>
  <c r="AN2314" i="5"/>
  <c r="AB2315" i="5"/>
  <c r="AC2315" i="5"/>
  <c r="AD2315" i="5"/>
  <c r="AE2315" i="5"/>
  <c r="AF2315" i="5"/>
  <c r="AG2315" i="5"/>
  <c r="AH2315" i="5"/>
  <c r="AI2315" i="5"/>
  <c r="AJ2315" i="5"/>
  <c r="AK2315" i="5"/>
  <c r="AL2315" i="5"/>
  <c r="AM2315" i="5"/>
  <c r="AN2315" i="5"/>
  <c r="AB2322" i="5"/>
  <c r="AC2322" i="5"/>
  <c r="AD2322" i="5"/>
  <c r="AE2322" i="5"/>
  <c r="AF2322" i="5"/>
  <c r="AG2322" i="5"/>
  <c r="AH2322" i="5"/>
  <c r="AI2322" i="5"/>
  <c r="AJ2322" i="5"/>
  <c r="AK2322" i="5"/>
  <c r="AL2322" i="5"/>
  <c r="AM2322" i="5"/>
  <c r="AN2322" i="5"/>
  <c r="AB2323" i="5"/>
  <c r="AB2326" i="5" s="1"/>
  <c r="AB2327" i="5" s="1"/>
  <c r="AC2323" i="5"/>
  <c r="AD2323" i="5"/>
  <c r="AE2323" i="5"/>
  <c r="AF2323" i="5"/>
  <c r="AG2323" i="5"/>
  <c r="AH2323" i="5"/>
  <c r="AI2323" i="5"/>
  <c r="AJ2323" i="5"/>
  <c r="AK2323" i="5"/>
  <c r="AL2323" i="5"/>
  <c r="AM2323" i="5"/>
  <c r="AN2323" i="5"/>
  <c r="AB2324" i="5"/>
  <c r="AC2324" i="5"/>
  <c r="AD2324" i="5"/>
  <c r="AE2324" i="5"/>
  <c r="AF2324" i="5"/>
  <c r="AG2324" i="5"/>
  <c r="AH2324" i="5"/>
  <c r="AI2324" i="5"/>
  <c r="AJ2324" i="5"/>
  <c r="AJ2326" i="5" s="1"/>
  <c r="AJ2327" i="5" s="1"/>
  <c r="AK2324" i="5"/>
  <c r="AL2324" i="5"/>
  <c r="AM2324" i="5"/>
  <c r="AN2324" i="5"/>
  <c r="AB2325" i="5"/>
  <c r="AC2325" i="5"/>
  <c r="AD2325" i="5"/>
  <c r="AE2325" i="5"/>
  <c r="AF2325" i="5"/>
  <c r="AG2325" i="5"/>
  <c r="AH2325" i="5"/>
  <c r="AI2325" i="5"/>
  <c r="AJ2325" i="5"/>
  <c r="AK2325" i="5"/>
  <c r="AL2325" i="5"/>
  <c r="AM2325" i="5"/>
  <c r="AN2325" i="5"/>
  <c r="AB2332" i="5"/>
  <c r="AC2332" i="5"/>
  <c r="AD2332" i="5"/>
  <c r="AE2332" i="5"/>
  <c r="AF2332" i="5"/>
  <c r="AG2332" i="5"/>
  <c r="AH2332" i="5"/>
  <c r="AI2332" i="5"/>
  <c r="AJ2332" i="5"/>
  <c r="AK2332" i="5"/>
  <c r="AL2332" i="5"/>
  <c r="AM2332" i="5"/>
  <c r="AN2332" i="5"/>
  <c r="AB2333" i="5"/>
  <c r="AC2333" i="5"/>
  <c r="AD2333" i="5"/>
  <c r="AE2333" i="5"/>
  <c r="AF2333" i="5"/>
  <c r="AG2333" i="5"/>
  <c r="AH2333" i="5"/>
  <c r="AI2333" i="5"/>
  <c r="AJ2333" i="5"/>
  <c r="AK2333" i="5"/>
  <c r="AL2333" i="5"/>
  <c r="AM2333" i="5"/>
  <c r="AN2333" i="5"/>
  <c r="AB2334" i="5"/>
  <c r="AC2334" i="5"/>
  <c r="AD2334" i="5"/>
  <c r="AE2334" i="5"/>
  <c r="AE2336" i="5" s="1"/>
  <c r="AE2337" i="5" s="1"/>
  <c r="AF2334" i="5"/>
  <c r="AG2334" i="5"/>
  <c r="AH2334" i="5"/>
  <c r="AI2334" i="5"/>
  <c r="AJ2334" i="5"/>
  <c r="AK2334" i="5"/>
  <c r="AL2334" i="5"/>
  <c r="AL2336" i="5" s="1"/>
  <c r="AL2337" i="5" s="1"/>
  <c r="AM2334" i="5"/>
  <c r="AM2336" i="5" s="1"/>
  <c r="AM2337" i="5" s="1"/>
  <c r="AN2334" i="5"/>
  <c r="AB2335" i="5"/>
  <c r="AC2335" i="5"/>
  <c r="AD2335" i="5"/>
  <c r="AE2335" i="5"/>
  <c r="AF2335" i="5"/>
  <c r="AG2335" i="5"/>
  <c r="AH2335" i="5"/>
  <c r="AI2335" i="5"/>
  <c r="AJ2335" i="5"/>
  <c r="AK2335" i="5"/>
  <c r="AL2335" i="5"/>
  <c r="AM2335" i="5"/>
  <c r="AN2335" i="5"/>
  <c r="AC2336" i="5"/>
  <c r="AC2337" i="5" s="1"/>
  <c r="AK2336" i="5"/>
  <c r="AK2337" i="5" s="1"/>
  <c r="AB2342" i="5"/>
  <c r="AC2342" i="5"/>
  <c r="AD2342" i="5"/>
  <c r="AE2342" i="5"/>
  <c r="AF2342" i="5"/>
  <c r="AG2342" i="5"/>
  <c r="AH2342" i="5"/>
  <c r="AI2342" i="5"/>
  <c r="AJ2342" i="5"/>
  <c r="AK2342" i="5"/>
  <c r="AL2342" i="5"/>
  <c r="AM2342" i="5"/>
  <c r="AN2342" i="5"/>
  <c r="AB2343" i="5"/>
  <c r="AC2343" i="5"/>
  <c r="AD2343" i="5"/>
  <c r="AE2343" i="5"/>
  <c r="AF2343" i="5"/>
  <c r="AG2343" i="5"/>
  <c r="AH2343" i="5"/>
  <c r="AI2343" i="5"/>
  <c r="AJ2343" i="5"/>
  <c r="AK2343" i="5"/>
  <c r="AL2343" i="5"/>
  <c r="AM2343" i="5"/>
  <c r="AN2343" i="5"/>
  <c r="AB2344" i="5"/>
  <c r="AC2344" i="5"/>
  <c r="AD2344" i="5"/>
  <c r="AE2344" i="5"/>
  <c r="AF2344" i="5"/>
  <c r="AG2344" i="5"/>
  <c r="AG2346" i="5" s="1"/>
  <c r="AG2347" i="5" s="1"/>
  <c r="AH2344" i="5"/>
  <c r="AI2344" i="5"/>
  <c r="AJ2344" i="5"/>
  <c r="AK2344" i="5"/>
  <c r="AL2344" i="5"/>
  <c r="AM2344" i="5"/>
  <c r="AN2344" i="5"/>
  <c r="AB2345" i="5"/>
  <c r="AC2345" i="5"/>
  <c r="AD2345" i="5"/>
  <c r="AE2345" i="5"/>
  <c r="AF2345" i="5"/>
  <c r="AG2345" i="5"/>
  <c r="AH2345" i="5"/>
  <c r="AI2345" i="5"/>
  <c r="AJ2345" i="5"/>
  <c r="AK2345" i="5"/>
  <c r="AL2345" i="5"/>
  <c r="AM2345" i="5"/>
  <c r="AN2345" i="5"/>
  <c r="AN2346" i="5" s="1"/>
  <c r="AN2347" i="5" s="1"/>
  <c r="AB2352" i="5"/>
  <c r="AC2352" i="5"/>
  <c r="AD2352" i="5"/>
  <c r="AE2352" i="5"/>
  <c r="AF2352" i="5"/>
  <c r="AG2352" i="5"/>
  <c r="AH2352" i="5"/>
  <c r="AI2352" i="5"/>
  <c r="AJ2352" i="5"/>
  <c r="AK2352" i="5"/>
  <c r="AL2352" i="5"/>
  <c r="AM2352" i="5"/>
  <c r="AN2352" i="5"/>
  <c r="AB2353" i="5"/>
  <c r="AC2353" i="5"/>
  <c r="AD2353" i="5"/>
  <c r="AE2353" i="5"/>
  <c r="AF2353" i="5"/>
  <c r="AG2353" i="5"/>
  <c r="AH2353" i="5"/>
  <c r="AI2353" i="5"/>
  <c r="AI2356" i="5" s="1"/>
  <c r="AI2357" i="5" s="1"/>
  <c r="AJ2353" i="5"/>
  <c r="AK2353" i="5"/>
  <c r="AL2353" i="5"/>
  <c r="AM2353" i="5"/>
  <c r="AN2353" i="5"/>
  <c r="AB2354" i="5"/>
  <c r="AC2354" i="5"/>
  <c r="AC2356" i="5" s="1"/>
  <c r="AC2357" i="5" s="1"/>
  <c r="AD2354" i="5"/>
  <c r="AE2354" i="5"/>
  <c r="AF2354" i="5"/>
  <c r="AG2354" i="5"/>
  <c r="AH2354" i="5"/>
  <c r="AI2354" i="5"/>
  <c r="AJ2354" i="5"/>
  <c r="AK2354" i="5"/>
  <c r="AK2356" i="5" s="1"/>
  <c r="AK2357" i="5" s="1"/>
  <c r="AL2354" i="5"/>
  <c r="AM2354" i="5"/>
  <c r="AN2354" i="5"/>
  <c r="AB2355" i="5"/>
  <c r="AC2355" i="5"/>
  <c r="AD2355" i="5"/>
  <c r="AE2355" i="5"/>
  <c r="AF2355" i="5"/>
  <c r="AG2355" i="5"/>
  <c r="AG2356" i="5" s="1"/>
  <c r="AH2355" i="5"/>
  <c r="AI2355" i="5"/>
  <c r="AJ2355" i="5"/>
  <c r="AK2355" i="5"/>
  <c r="AL2355" i="5"/>
  <c r="AM2355" i="5"/>
  <c r="AN2355" i="5"/>
  <c r="AJ2356" i="5"/>
  <c r="AJ2357" i="5" s="1"/>
  <c r="AB2362" i="5"/>
  <c r="AC2362" i="5"/>
  <c r="AD2362" i="5"/>
  <c r="AE2362" i="5"/>
  <c r="AF2362" i="5"/>
  <c r="AG2362" i="5"/>
  <c r="AH2362" i="5"/>
  <c r="AI2362" i="5"/>
  <c r="AI2366" i="5" s="1"/>
  <c r="AI2367" i="5" s="1"/>
  <c r="AJ2362" i="5"/>
  <c r="AK2362" i="5"/>
  <c r="AL2362" i="5"/>
  <c r="AM2362" i="5"/>
  <c r="AN2362" i="5"/>
  <c r="AB2363" i="5"/>
  <c r="AC2363" i="5"/>
  <c r="AD2363" i="5"/>
  <c r="AD2366" i="5" s="1"/>
  <c r="AD2367" i="5" s="1"/>
  <c r="AE2363" i="5"/>
  <c r="AF2363" i="5"/>
  <c r="AG2363" i="5"/>
  <c r="AH2363" i="5"/>
  <c r="AI2363" i="5"/>
  <c r="AJ2363" i="5"/>
  <c r="AK2363" i="5"/>
  <c r="AL2363" i="5"/>
  <c r="AL2366" i="5" s="1"/>
  <c r="AL2367" i="5" s="1"/>
  <c r="AM2363" i="5"/>
  <c r="AN2363" i="5"/>
  <c r="AN2366" i="5" s="1"/>
  <c r="AN2367" i="5" s="1"/>
  <c r="AB2364" i="5"/>
  <c r="AC2364" i="5"/>
  <c r="AD2364" i="5"/>
  <c r="AE2364" i="5"/>
  <c r="AF2364" i="5"/>
  <c r="AG2364" i="5"/>
  <c r="AH2364" i="5"/>
  <c r="AI2364" i="5"/>
  <c r="AJ2364" i="5"/>
  <c r="AK2364" i="5"/>
  <c r="AL2364" i="5"/>
  <c r="AM2364" i="5"/>
  <c r="AN2364" i="5"/>
  <c r="AB2365" i="5"/>
  <c r="AC2365" i="5"/>
  <c r="AD2365" i="5"/>
  <c r="AE2365" i="5"/>
  <c r="AF2365" i="5"/>
  <c r="AG2365" i="5"/>
  <c r="AH2365" i="5"/>
  <c r="AI2365" i="5"/>
  <c r="AJ2365" i="5"/>
  <c r="AK2365" i="5"/>
  <c r="AL2365" i="5"/>
  <c r="AM2365" i="5"/>
  <c r="AN2365" i="5"/>
  <c r="AB2372" i="5"/>
  <c r="AC2372" i="5"/>
  <c r="AD2372" i="5"/>
  <c r="AE2372" i="5"/>
  <c r="AF2372" i="5"/>
  <c r="AG2372" i="5"/>
  <c r="AH2372" i="5"/>
  <c r="AI2372" i="5"/>
  <c r="AJ2372" i="5"/>
  <c r="AK2372" i="5"/>
  <c r="AL2372" i="5"/>
  <c r="AM2372" i="5"/>
  <c r="AN2372" i="5"/>
  <c r="AB2373" i="5"/>
  <c r="AC2373" i="5"/>
  <c r="AD2373" i="5"/>
  <c r="AE2373" i="5"/>
  <c r="AF2373" i="5"/>
  <c r="AG2373" i="5"/>
  <c r="AH2373" i="5"/>
  <c r="AI2373" i="5"/>
  <c r="AJ2373" i="5"/>
  <c r="AK2373" i="5"/>
  <c r="AK2376" i="5" s="1"/>
  <c r="AK2377" i="5" s="1"/>
  <c r="AL2373" i="5"/>
  <c r="AM2373" i="5"/>
  <c r="AN2373" i="5"/>
  <c r="AB2374" i="5"/>
  <c r="AC2374" i="5"/>
  <c r="AD2374" i="5"/>
  <c r="AE2374" i="5"/>
  <c r="AF2374" i="5"/>
  <c r="AG2374" i="5"/>
  <c r="AH2374" i="5"/>
  <c r="AI2374" i="5"/>
  <c r="AJ2374" i="5"/>
  <c r="AK2374" i="5"/>
  <c r="AL2374" i="5"/>
  <c r="AM2374" i="5"/>
  <c r="AN2374" i="5"/>
  <c r="AB2375" i="5"/>
  <c r="AC2375" i="5"/>
  <c r="AD2375" i="5"/>
  <c r="AE2375" i="5"/>
  <c r="AF2375" i="5"/>
  <c r="AG2375" i="5"/>
  <c r="AH2375" i="5"/>
  <c r="AI2375" i="5"/>
  <c r="AJ2375" i="5"/>
  <c r="AK2375" i="5"/>
  <c r="AL2375" i="5"/>
  <c r="AM2375" i="5"/>
  <c r="AN2375" i="5"/>
  <c r="AB2382" i="5"/>
  <c r="AC2382" i="5"/>
  <c r="AD2382" i="5"/>
  <c r="AE2382" i="5"/>
  <c r="AF2382" i="5"/>
  <c r="AG2382" i="5"/>
  <c r="AH2382" i="5"/>
  <c r="AH2386" i="5" s="1"/>
  <c r="AH2387" i="5" s="1"/>
  <c r="AI2382" i="5"/>
  <c r="AJ2382" i="5"/>
  <c r="AK2382" i="5"/>
  <c r="AL2382" i="5"/>
  <c r="AM2382" i="5"/>
  <c r="AN2382" i="5"/>
  <c r="AB2383" i="5"/>
  <c r="AC2383" i="5"/>
  <c r="AD2383" i="5"/>
  <c r="AE2383" i="5"/>
  <c r="AF2383" i="5"/>
  <c r="AG2383" i="5"/>
  <c r="AH2383" i="5"/>
  <c r="AI2383" i="5"/>
  <c r="AJ2383" i="5"/>
  <c r="AK2383" i="5"/>
  <c r="AL2383" i="5"/>
  <c r="AM2383" i="5"/>
  <c r="AN2383" i="5"/>
  <c r="AB2384" i="5"/>
  <c r="AC2384" i="5"/>
  <c r="AD2384" i="5"/>
  <c r="AE2384" i="5"/>
  <c r="AF2384" i="5"/>
  <c r="AG2384" i="5"/>
  <c r="AH2384" i="5"/>
  <c r="AI2384" i="5"/>
  <c r="AJ2384" i="5"/>
  <c r="AK2384" i="5"/>
  <c r="AL2384" i="5"/>
  <c r="AM2384" i="5"/>
  <c r="AN2384" i="5"/>
  <c r="AB2385" i="5"/>
  <c r="AC2385" i="5"/>
  <c r="AD2385" i="5"/>
  <c r="AE2385" i="5"/>
  <c r="AE2386" i="5" s="1"/>
  <c r="AE2387" i="5" s="1"/>
  <c r="AF2385" i="5"/>
  <c r="AG2385" i="5"/>
  <c r="AH2385" i="5"/>
  <c r="AI2385" i="5"/>
  <c r="AJ2385" i="5"/>
  <c r="AK2385" i="5"/>
  <c r="AL2385" i="5"/>
  <c r="AM2385" i="5"/>
  <c r="AN2385" i="5"/>
  <c r="AB2392" i="5"/>
  <c r="AC2392" i="5"/>
  <c r="AD2392" i="5"/>
  <c r="AE2392" i="5"/>
  <c r="AE2396" i="5" s="1"/>
  <c r="AE2397" i="5" s="1"/>
  <c r="AF2392" i="5"/>
  <c r="AG2392" i="5"/>
  <c r="AH2392" i="5"/>
  <c r="AI2392" i="5"/>
  <c r="AJ2392" i="5"/>
  <c r="AK2392" i="5"/>
  <c r="AL2392" i="5"/>
  <c r="AM2392" i="5"/>
  <c r="AN2392" i="5"/>
  <c r="AB2393" i="5"/>
  <c r="AC2393" i="5"/>
  <c r="AD2393" i="5"/>
  <c r="AE2393" i="5"/>
  <c r="AF2393" i="5"/>
  <c r="AG2393" i="5"/>
  <c r="AH2393" i="5"/>
  <c r="AI2393" i="5"/>
  <c r="AJ2393" i="5"/>
  <c r="AK2393" i="5"/>
  <c r="AL2393" i="5"/>
  <c r="AM2393" i="5"/>
  <c r="AN2393" i="5"/>
  <c r="AB2394" i="5"/>
  <c r="AC2394" i="5"/>
  <c r="AD2394" i="5"/>
  <c r="AD2396" i="5" s="1"/>
  <c r="AD2397" i="5" s="1"/>
  <c r="AE2394" i="5"/>
  <c r="AF2394" i="5"/>
  <c r="AG2394" i="5"/>
  <c r="AH2394" i="5"/>
  <c r="AI2394" i="5"/>
  <c r="AJ2394" i="5"/>
  <c r="AK2394" i="5"/>
  <c r="AL2394" i="5"/>
  <c r="AL2396" i="5" s="1"/>
  <c r="AL2397" i="5" s="1"/>
  <c r="AM2394" i="5"/>
  <c r="AN2394" i="5"/>
  <c r="AB2395" i="5"/>
  <c r="AC2395" i="5"/>
  <c r="AD2395" i="5"/>
  <c r="AE2395" i="5"/>
  <c r="AF2395" i="5"/>
  <c r="AG2395" i="5"/>
  <c r="AH2395" i="5"/>
  <c r="AI2395" i="5"/>
  <c r="AJ2395" i="5"/>
  <c r="AK2395" i="5"/>
  <c r="AL2395" i="5"/>
  <c r="AM2395" i="5"/>
  <c r="AN2395" i="5"/>
  <c r="AB2402" i="5"/>
  <c r="AC2402" i="5"/>
  <c r="AD2402" i="5"/>
  <c r="AE2402" i="5"/>
  <c r="AF2402" i="5"/>
  <c r="AG2402" i="5"/>
  <c r="AH2402" i="5"/>
  <c r="AI2402" i="5"/>
  <c r="AJ2402" i="5"/>
  <c r="AK2402" i="5"/>
  <c r="AL2402" i="5"/>
  <c r="AM2402" i="5"/>
  <c r="AN2402" i="5"/>
  <c r="AB2403" i="5"/>
  <c r="AC2403" i="5"/>
  <c r="AD2403" i="5"/>
  <c r="AE2403" i="5"/>
  <c r="AF2403" i="5"/>
  <c r="AG2403" i="5"/>
  <c r="AH2403" i="5"/>
  <c r="AI2403" i="5"/>
  <c r="AJ2403" i="5"/>
  <c r="AK2403" i="5"/>
  <c r="AL2403" i="5"/>
  <c r="AM2403" i="5"/>
  <c r="AN2403" i="5"/>
  <c r="AB2404" i="5"/>
  <c r="AC2404" i="5"/>
  <c r="AD2404" i="5"/>
  <c r="AD2406" i="5" s="1"/>
  <c r="AD2407" i="5" s="1"/>
  <c r="AE2404" i="5"/>
  <c r="AF2404" i="5"/>
  <c r="AG2404" i="5"/>
  <c r="AH2404" i="5"/>
  <c r="AI2404" i="5"/>
  <c r="AJ2404" i="5"/>
  <c r="AK2404" i="5"/>
  <c r="AL2404" i="5"/>
  <c r="AL2406" i="5" s="1"/>
  <c r="AL2407" i="5" s="1"/>
  <c r="AM2404" i="5"/>
  <c r="AN2404" i="5"/>
  <c r="AB2405" i="5"/>
  <c r="AC2405" i="5"/>
  <c r="AD2405" i="5"/>
  <c r="AE2405" i="5"/>
  <c r="AF2405" i="5"/>
  <c r="AG2405" i="5"/>
  <c r="AG2406" i="5" s="1"/>
  <c r="AG2407" i="5" s="1"/>
  <c r="AH2405" i="5"/>
  <c r="AI2405" i="5"/>
  <c r="AJ2405" i="5"/>
  <c r="AK2405" i="5"/>
  <c r="AL2405" i="5"/>
  <c r="AM2405" i="5"/>
  <c r="AN2405" i="5"/>
  <c r="AB2406" i="5"/>
  <c r="AB2407" i="5" s="1"/>
  <c r="AB2412" i="5"/>
  <c r="AC2412" i="5"/>
  <c r="AD2412" i="5"/>
  <c r="AE2412" i="5"/>
  <c r="AF2412" i="5"/>
  <c r="AG2412" i="5"/>
  <c r="AG2416" i="5" s="1"/>
  <c r="AG2417" i="5" s="1"/>
  <c r="AH2412" i="5"/>
  <c r="AI2412" i="5"/>
  <c r="AJ2412" i="5"/>
  <c r="AK2412" i="5"/>
  <c r="AL2412" i="5"/>
  <c r="AM2412" i="5"/>
  <c r="AN2412" i="5"/>
  <c r="AB2413" i="5"/>
  <c r="AC2413" i="5"/>
  <c r="AD2413" i="5"/>
  <c r="AE2413" i="5"/>
  <c r="AF2413" i="5"/>
  <c r="AG2413" i="5"/>
  <c r="AH2413" i="5"/>
  <c r="AI2413" i="5"/>
  <c r="AJ2413" i="5"/>
  <c r="AK2413" i="5"/>
  <c r="AL2413" i="5"/>
  <c r="AM2413" i="5"/>
  <c r="AN2413" i="5"/>
  <c r="AB2414" i="5"/>
  <c r="AC2414" i="5"/>
  <c r="AD2414" i="5"/>
  <c r="AE2414" i="5"/>
  <c r="AF2414" i="5"/>
  <c r="AF2416" i="5" s="1"/>
  <c r="AF2417" i="5" s="1"/>
  <c r="AG2414" i="5"/>
  <c r="AH2414" i="5"/>
  <c r="AI2414" i="5"/>
  <c r="AJ2414" i="5"/>
  <c r="AK2414" i="5"/>
  <c r="AL2414" i="5"/>
  <c r="AM2414" i="5"/>
  <c r="AN2414" i="5"/>
  <c r="AN2416" i="5" s="1"/>
  <c r="AN2417" i="5" s="1"/>
  <c r="AB2415" i="5"/>
  <c r="AC2415" i="5"/>
  <c r="AD2415" i="5"/>
  <c r="AE2415" i="5"/>
  <c r="AF2415" i="5"/>
  <c r="AG2415" i="5"/>
  <c r="AH2415" i="5"/>
  <c r="AI2415" i="5"/>
  <c r="AI2416" i="5" s="1"/>
  <c r="AJ2415" i="5"/>
  <c r="AK2415" i="5"/>
  <c r="AL2415" i="5"/>
  <c r="AM2415" i="5"/>
  <c r="AN2415" i="5"/>
  <c r="AD2416" i="5"/>
  <c r="AD2417" i="5" s="1"/>
  <c r="AE2416" i="5"/>
  <c r="AE2417" i="5" s="1"/>
  <c r="AL2416" i="5"/>
  <c r="AL2417" i="5" s="1"/>
  <c r="AB2422" i="5"/>
  <c r="AC2422" i="5"/>
  <c r="AD2422" i="5"/>
  <c r="AD2426" i="5" s="1"/>
  <c r="AD2427" i="5" s="1"/>
  <c r="AE2422" i="5"/>
  <c r="AE2426" i="5" s="1"/>
  <c r="AE2427" i="5" s="1"/>
  <c r="AF2422" i="5"/>
  <c r="AG2422" i="5"/>
  <c r="AH2422" i="5"/>
  <c r="AI2422" i="5"/>
  <c r="AJ2422" i="5"/>
  <c r="AK2422" i="5"/>
  <c r="AL2422" i="5"/>
  <c r="AL2426" i="5" s="1"/>
  <c r="AL2427" i="5" s="1"/>
  <c r="AM2422" i="5"/>
  <c r="AM2426" i="5" s="1"/>
  <c r="AM2427" i="5" s="1"/>
  <c r="AN2422" i="5"/>
  <c r="AB2423" i="5"/>
  <c r="AC2423" i="5"/>
  <c r="AD2423" i="5"/>
  <c r="AE2423" i="5"/>
  <c r="AF2423" i="5"/>
  <c r="AG2423" i="5"/>
  <c r="AH2423" i="5"/>
  <c r="AI2423" i="5"/>
  <c r="AJ2423" i="5"/>
  <c r="AK2423" i="5"/>
  <c r="AL2423" i="5"/>
  <c r="AM2423" i="5"/>
  <c r="AN2423" i="5"/>
  <c r="AB2424" i="5"/>
  <c r="AC2424" i="5"/>
  <c r="AD2424" i="5"/>
  <c r="AE2424" i="5"/>
  <c r="AF2424" i="5"/>
  <c r="AG2424" i="5"/>
  <c r="AH2424" i="5"/>
  <c r="AI2424" i="5"/>
  <c r="AJ2424" i="5"/>
  <c r="AK2424" i="5"/>
  <c r="AL2424" i="5"/>
  <c r="AM2424" i="5"/>
  <c r="AN2424" i="5"/>
  <c r="AB2425" i="5"/>
  <c r="AC2425" i="5"/>
  <c r="AD2425" i="5"/>
  <c r="AE2425" i="5"/>
  <c r="AF2425" i="5"/>
  <c r="AF2426" i="5" s="1"/>
  <c r="AF2427" i="5" s="1"/>
  <c r="AG2425" i="5"/>
  <c r="AH2425" i="5"/>
  <c r="AI2425" i="5"/>
  <c r="AJ2425" i="5"/>
  <c r="AK2425" i="5"/>
  <c r="AL2425" i="5"/>
  <c r="AM2425" i="5"/>
  <c r="AN2425" i="5"/>
  <c r="AN2426" i="5" s="1"/>
  <c r="AN2427" i="5" s="1"/>
  <c r="AC2426" i="5"/>
  <c r="AC2427" i="5" s="1"/>
  <c r="AH2426" i="5"/>
  <c r="AH2427" i="5" s="1"/>
  <c r="AI2426" i="5"/>
  <c r="AK2426" i="5"/>
  <c r="AK2427" i="5" s="1"/>
  <c r="AI2427" i="5"/>
  <c r="AB2432" i="5"/>
  <c r="AC2432" i="5"/>
  <c r="AD2432" i="5"/>
  <c r="AD2436" i="5" s="1"/>
  <c r="AD2437" i="5" s="1"/>
  <c r="AE2432" i="5"/>
  <c r="AF2432" i="5"/>
  <c r="AG2432" i="5"/>
  <c r="AH2432" i="5"/>
  <c r="AI2432" i="5"/>
  <c r="AJ2432" i="5"/>
  <c r="AK2432" i="5"/>
  <c r="AL2432" i="5"/>
  <c r="AL2436" i="5" s="1"/>
  <c r="AL2437" i="5" s="1"/>
  <c r="AM2432" i="5"/>
  <c r="AN2432" i="5"/>
  <c r="AB2433" i="5"/>
  <c r="AC2433" i="5"/>
  <c r="AD2433" i="5"/>
  <c r="AE2433" i="5"/>
  <c r="AF2433" i="5"/>
  <c r="AG2433" i="5"/>
  <c r="AH2433" i="5"/>
  <c r="AI2433" i="5"/>
  <c r="AJ2433" i="5"/>
  <c r="AK2433" i="5"/>
  <c r="AL2433" i="5"/>
  <c r="AM2433" i="5"/>
  <c r="AN2433" i="5"/>
  <c r="AB2434" i="5"/>
  <c r="AC2434" i="5"/>
  <c r="AD2434" i="5"/>
  <c r="AE2434" i="5"/>
  <c r="AF2434" i="5"/>
  <c r="AG2434" i="5"/>
  <c r="AH2434" i="5"/>
  <c r="AI2434" i="5"/>
  <c r="AJ2434" i="5"/>
  <c r="AK2434" i="5"/>
  <c r="AL2434" i="5"/>
  <c r="AM2434" i="5"/>
  <c r="AN2434" i="5"/>
  <c r="AB2435" i="5"/>
  <c r="AC2435" i="5"/>
  <c r="AD2435" i="5"/>
  <c r="AE2435" i="5"/>
  <c r="AF2435" i="5"/>
  <c r="AG2435" i="5"/>
  <c r="AH2435" i="5"/>
  <c r="AI2435" i="5"/>
  <c r="AJ2435" i="5"/>
  <c r="AK2435" i="5"/>
  <c r="AL2435" i="5"/>
  <c r="AM2435" i="5"/>
  <c r="AN2435" i="5"/>
  <c r="AC2436" i="5"/>
  <c r="AF2436" i="5"/>
  <c r="AF2437" i="5" s="1"/>
  <c r="AH2436" i="5"/>
  <c r="AH2437" i="5" s="1"/>
  <c r="AI2436" i="5"/>
  <c r="AK2436" i="5"/>
  <c r="AK2437" i="5" s="1"/>
  <c r="AN2436" i="5"/>
  <c r="AN2437" i="5" s="1"/>
  <c r="AC2437" i="5"/>
  <c r="AI2437" i="5"/>
  <c r="AB2442" i="5"/>
  <c r="AC2442" i="5"/>
  <c r="AD2442" i="5"/>
  <c r="AD2446" i="5" s="1"/>
  <c r="AD2447" i="5" s="1"/>
  <c r="AE2442" i="5"/>
  <c r="AF2442" i="5"/>
  <c r="AG2442" i="5"/>
  <c r="AG2446" i="5" s="1"/>
  <c r="AG2447" i="5" s="1"/>
  <c r="AH2442" i="5"/>
  <c r="AI2442" i="5"/>
  <c r="AJ2442" i="5"/>
  <c r="AK2442" i="5"/>
  <c r="AL2442" i="5"/>
  <c r="AL2446" i="5" s="1"/>
  <c r="AL2447" i="5" s="1"/>
  <c r="AM2442" i="5"/>
  <c r="AN2442" i="5"/>
  <c r="AB2443" i="5"/>
  <c r="AB2446" i="5" s="1"/>
  <c r="AB2447" i="5" s="1"/>
  <c r="AC2443" i="5"/>
  <c r="AD2443" i="5"/>
  <c r="AE2443" i="5"/>
  <c r="AF2443" i="5"/>
  <c r="AG2443" i="5"/>
  <c r="AH2443" i="5"/>
  <c r="AI2443" i="5"/>
  <c r="AJ2443" i="5"/>
  <c r="AJ2446" i="5" s="1"/>
  <c r="AJ2447" i="5" s="1"/>
  <c r="AK2443" i="5"/>
  <c r="AL2443" i="5"/>
  <c r="AM2443" i="5"/>
  <c r="AN2443" i="5"/>
  <c r="AB2444" i="5"/>
  <c r="AC2444" i="5"/>
  <c r="AD2444" i="5"/>
  <c r="AE2444" i="5"/>
  <c r="AE2446" i="5" s="1"/>
  <c r="AE2447" i="5" s="1"/>
  <c r="AF2444" i="5"/>
  <c r="AG2444" i="5"/>
  <c r="AH2444" i="5"/>
  <c r="AI2444" i="5"/>
  <c r="AJ2444" i="5"/>
  <c r="AK2444" i="5"/>
  <c r="AL2444" i="5"/>
  <c r="AM2444" i="5"/>
  <c r="AM2446" i="5" s="1"/>
  <c r="AM2447" i="5" s="1"/>
  <c r="AN2444" i="5"/>
  <c r="AB2445" i="5"/>
  <c r="AC2445" i="5"/>
  <c r="AD2445" i="5"/>
  <c r="AE2445" i="5"/>
  <c r="AF2445" i="5"/>
  <c r="AG2445" i="5"/>
  <c r="AH2445" i="5"/>
  <c r="AI2445" i="5"/>
  <c r="AJ2445" i="5"/>
  <c r="AK2445" i="5"/>
  <c r="AL2445" i="5"/>
  <c r="AM2445" i="5"/>
  <c r="AN2445" i="5"/>
  <c r="AC2446" i="5"/>
  <c r="AF2446" i="5"/>
  <c r="AH2446" i="5"/>
  <c r="AH2447" i="5" s="1"/>
  <c r="AI2446" i="5"/>
  <c r="AI2447" i="5" s="1"/>
  <c r="AK2446" i="5"/>
  <c r="AK2447" i="5" s="1"/>
  <c r="AN2446" i="5"/>
  <c r="AC2447" i="5"/>
  <c r="AF2447" i="5"/>
  <c r="AN2447" i="5"/>
  <c r="AB2452" i="5"/>
  <c r="AC2452" i="5"/>
  <c r="AD2452" i="5"/>
  <c r="AE2452" i="5"/>
  <c r="AF2452" i="5"/>
  <c r="AG2452" i="5"/>
  <c r="AH2452" i="5"/>
  <c r="AI2452" i="5"/>
  <c r="AI2456" i="5" s="1"/>
  <c r="AI2457" i="5" s="1"/>
  <c r="AJ2452" i="5"/>
  <c r="AK2452" i="5"/>
  <c r="AL2452" i="5"/>
  <c r="AM2452" i="5"/>
  <c r="AN2452" i="5"/>
  <c r="AB2453" i="5"/>
  <c r="AC2453" i="5"/>
  <c r="AD2453" i="5"/>
  <c r="AE2453" i="5"/>
  <c r="AF2453" i="5"/>
  <c r="AG2453" i="5"/>
  <c r="AH2453" i="5"/>
  <c r="AI2453" i="5"/>
  <c r="AJ2453" i="5"/>
  <c r="AK2453" i="5"/>
  <c r="AL2453" i="5"/>
  <c r="AM2453" i="5"/>
  <c r="AN2453" i="5"/>
  <c r="AB2454" i="5"/>
  <c r="AC2454" i="5"/>
  <c r="AD2454" i="5"/>
  <c r="AE2454" i="5"/>
  <c r="AF2454" i="5"/>
  <c r="AG2454" i="5"/>
  <c r="AH2454" i="5"/>
  <c r="AI2454" i="5"/>
  <c r="AJ2454" i="5"/>
  <c r="AK2454" i="5"/>
  <c r="AL2454" i="5"/>
  <c r="AM2454" i="5"/>
  <c r="AN2454" i="5"/>
  <c r="AB2455" i="5"/>
  <c r="AC2455" i="5"/>
  <c r="AD2455" i="5"/>
  <c r="AE2455" i="5"/>
  <c r="AF2455" i="5"/>
  <c r="AG2455" i="5"/>
  <c r="AH2455" i="5"/>
  <c r="AI2455" i="5"/>
  <c r="AJ2455" i="5"/>
  <c r="AK2455" i="5"/>
  <c r="AL2455" i="5"/>
  <c r="AM2455" i="5"/>
  <c r="AN2455" i="5"/>
  <c r="AC2456" i="5"/>
  <c r="AC2457" i="5" s="1"/>
  <c r="AE2456" i="5"/>
  <c r="AE2457" i="5" s="1"/>
  <c r="AF2456" i="5"/>
  <c r="AH2456" i="5"/>
  <c r="AH2457" i="5" s="1"/>
  <c r="AK2456" i="5"/>
  <c r="AK2457" i="5" s="1"/>
  <c r="AM2456" i="5"/>
  <c r="AM2457" i="5" s="1"/>
  <c r="AN2456" i="5"/>
  <c r="AF2457" i="5"/>
  <c r="AN2457" i="5"/>
  <c r="AB2462" i="5"/>
  <c r="AC2462" i="5"/>
  <c r="AC2466" i="5" s="1"/>
  <c r="AC2467" i="5" s="1"/>
  <c r="AD2462" i="5"/>
  <c r="AE2462" i="5"/>
  <c r="AF2462" i="5"/>
  <c r="AG2462" i="5"/>
  <c r="AH2462" i="5"/>
  <c r="AI2462" i="5"/>
  <c r="AJ2462" i="5"/>
  <c r="AK2462" i="5"/>
  <c r="AK2466" i="5" s="1"/>
  <c r="AK2467" i="5" s="1"/>
  <c r="AL2462" i="5"/>
  <c r="AM2462" i="5"/>
  <c r="AN2462" i="5"/>
  <c r="AB2463" i="5"/>
  <c r="AC2463" i="5"/>
  <c r="AD2463" i="5"/>
  <c r="AE2463" i="5"/>
  <c r="AF2463" i="5"/>
  <c r="AG2463" i="5"/>
  <c r="AH2463" i="5"/>
  <c r="AI2463" i="5"/>
  <c r="AJ2463" i="5"/>
  <c r="AK2463" i="5"/>
  <c r="AL2463" i="5"/>
  <c r="AM2463" i="5"/>
  <c r="AN2463" i="5"/>
  <c r="AB2464" i="5"/>
  <c r="AC2464" i="5"/>
  <c r="AD2464" i="5"/>
  <c r="AE2464" i="5"/>
  <c r="AF2464" i="5"/>
  <c r="AG2464" i="5"/>
  <c r="AH2464" i="5"/>
  <c r="AI2464" i="5"/>
  <c r="AJ2464" i="5"/>
  <c r="AK2464" i="5"/>
  <c r="AL2464" i="5"/>
  <c r="AM2464" i="5"/>
  <c r="AN2464" i="5"/>
  <c r="AB2465" i="5"/>
  <c r="AC2465" i="5"/>
  <c r="AD2465" i="5"/>
  <c r="AE2465" i="5"/>
  <c r="AF2465" i="5"/>
  <c r="AG2465" i="5"/>
  <c r="AH2465" i="5"/>
  <c r="AI2465" i="5"/>
  <c r="AJ2465" i="5"/>
  <c r="AK2465" i="5"/>
  <c r="AL2465" i="5"/>
  <c r="AM2465" i="5"/>
  <c r="AN2465" i="5"/>
  <c r="AB2466" i="5"/>
  <c r="AE2466" i="5"/>
  <c r="AE2467" i="5" s="1"/>
  <c r="AG2466" i="5"/>
  <c r="AG2467" i="5" s="1"/>
  <c r="AH2466" i="5"/>
  <c r="AJ2466" i="5"/>
  <c r="AJ2467" i="5" s="1"/>
  <c r="AM2466" i="5"/>
  <c r="AM2467" i="5" s="1"/>
  <c r="AB2467" i="5"/>
  <c r="AH2467" i="5"/>
  <c r="AB2472" i="5"/>
  <c r="AC2472" i="5"/>
  <c r="AD2472" i="5"/>
  <c r="AD2476" i="5" s="1"/>
  <c r="AD2477" i="5" s="1"/>
  <c r="AE2472" i="5"/>
  <c r="AF2472" i="5"/>
  <c r="AG2472" i="5"/>
  <c r="AH2472" i="5"/>
  <c r="AI2472" i="5"/>
  <c r="AJ2472" i="5"/>
  <c r="AK2472" i="5"/>
  <c r="AL2472" i="5"/>
  <c r="AL2476" i="5" s="1"/>
  <c r="AL2477" i="5" s="1"/>
  <c r="AM2472" i="5"/>
  <c r="AN2472" i="5"/>
  <c r="AB2473" i="5"/>
  <c r="AC2473" i="5"/>
  <c r="AD2473" i="5"/>
  <c r="AE2473" i="5"/>
  <c r="AF2473" i="5"/>
  <c r="AG2473" i="5"/>
  <c r="AH2473" i="5"/>
  <c r="AI2473" i="5"/>
  <c r="AJ2473" i="5"/>
  <c r="AK2473" i="5"/>
  <c r="AL2473" i="5"/>
  <c r="AM2473" i="5"/>
  <c r="AN2473" i="5"/>
  <c r="AB2474" i="5"/>
  <c r="AC2474" i="5"/>
  <c r="AD2474" i="5"/>
  <c r="AE2474" i="5"/>
  <c r="AF2474" i="5"/>
  <c r="AG2474" i="5"/>
  <c r="AH2474" i="5"/>
  <c r="AI2474" i="5"/>
  <c r="AJ2474" i="5"/>
  <c r="AK2474" i="5"/>
  <c r="AL2474" i="5"/>
  <c r="AM2474" i="5"/>
  <c r="AN2474" i="5"/>
  <c r="AB2475" i="5"/>
  <c r="AC2475" i="5"/>
  <c r="AD2475" i="5"/>
  <c r="AE2475" i="5"/>
  <c r="AF2475" i="5"/>
  <c r="AG2475" i="5"/>
  <c r="AH2475" i="5"/>
  <c r="AI2475" i="5"/>
  <c r="AJ2475" i="5"/>
  <c r="AK2475" i="5"/>
  <c r="AL2475" i="5"/>
  <c r="AM2475" i="5"/>
  <c r="AN2475" i="5"/>
  <c r="AC2476" i="5"/>
  <c r="AF2476" i="5"/>
  <c r="AF2477" i="5" s="1"/>
  <c r="AH2476" i="5"/>
  <c r="AH2477" i="5" s="1"/>
  <c r="AI2476" i="5"/>
  <c r="AK2476" i="5"/>
  <c r="AK2477" i="5" s="1"/>
  <c r="AN2476" i="5"/>
  <c r="AN2477" i="5" s="1"/>
  <c r="AC2477" i="5"/>
  <c r="AI2477" i="5"/>
  <c r="AB2482" i="5"/>
  <c r="AC2482" i="5"/>
  <c r="AC2486" i="5" s="1"/>
  <c r="AC2487" i="5" s="1"/>
  <c r="AD2482" i="5"/>
  <c r="AE2482" i="5"/>
  <c r="AF2482" i="5"/>
  <c r="AG2482" i="5"/>
  <c r="AH2482" i="5"/>
  <c r="AI2482" i="5"/>
  <c r="AJ2482" i="5"/>
  <c r="AK2482" i="5"/>
  <c r="AK2486" i="5" s="1"/>
  <c r="AK2487" i="5" s="1"/>
  <c r="AL2482" i="5"/>
  <c r="AM2482" i="5"/>
  <c r="AN2482" i="5"/>
  <c r="AB2483" i="5"/>
  <c r="AC2483" i="5"/>
  <c r="AD2483" i="5"/>
  <c r="AE2483" i="5"/>
  <c r="AF2483" i="5"/>
  <c r="AG2483" i="5"/>
  <c r="AH2483" i="5"/>
  <c r="AI2483" i="5"/>
  <c r="AJ2483" i="5"/>
  <c r="AK2483" i="5"/>
  <c r="AL2483" i="5"/>
  <c r="AM2483" i="5"/>
  <c r="AN2483" i="5"/>
  <c r="AB2484" i="5"/>
  <c r="AC2484" i="5"/>
  <c r="AD2484" i="5"/>
  <c r="AE2484" i="5"/>
  <c r="AF2484" i="5"/>
  <c r="AG2484" i="5"/>
  <c r="AH2484" i="5"/>
  <c r="AI2484" i="5"/>
  <c r="AJ2484" i="5"/>
  <c r="AK2484" i="5"/>
  <c r="AL2484" i="5"/>
  <c r="AM2484" i="5"/>
  <c r="AN2484" i="5"/>
  <c r="AB2485" i="5"/>
  <c r="AC2485" i="5"/>
  <c r="AD2485" i="5"/>
  <c r="AE2485" i="5"/>
  <c r="AF2485" i="5"/>
  <c r="AG2485" i="5"/>
  <c r="AH2485" i="5"/>
  <c r="AI2485" i="5"/>
  <c r="AJ2485" i="5"/>
  <c r="AK2485" i="5"/>
  <c r="AL2485" i="5"/>
  <c r="AM2485" i="5"/>
  <c r="AN2485" i="5"/>
  <c r="AB2486" i="5"/>
  <c r="AE2486" i="5"/>
  <c r="AG2486" i="5"/>
  <c r="AG2487" i="5" s="1"/>
  <c r="AH2486" i="5"/>
  <c r="AH2487" i="5" s="1"/>
  <c r="AJ2486" i="5"/>
  <c r="AJ2487" i="5" s="1"/>
  <c r="AM2486" i="5"/>
  <c r="AB2487" i="5"/>
  <c r="AE2487" i="5"/>
  <c r="AM2487" i="5"/>
  <c r="AB2492" i="5"/>
  <c r="AB2496" i="5" s="1"/>
  <c r="AB2497" i="5" s="1"/>
  <c r="AC2492" i="5"/>
  <c r="AD2492" i="5"/>
  <c r="AE2492" i="5"/>
  <c r="AE2496" i="5" s="1"/>
  <c r="AE2497" i="5" s="1"/>
  <c r="AF2492" i="5"/>
  <c r="AG2492" i="5"/>
  <c r="AH2492" i="5"/>
  <c r="AI2492" i="5"/>
  <c r="AJ2492" i="5"/>
  <c r="AJ2496" i="5" s="1"/>
  <c r="AJ2497" i="5" s="1"/>
  <c r="AK2492" i="5"/>
  <c r="AL2492" i="5"/>
  <c r="AM2492" i="5"/>
  <c r="AM2496" i="5" s="1"/>
  <c r="AM2497" i="5" s="1"/>
  <c r="AN2492" i="5"/>
  <c r="AB2493" i="5"/>
  <c r="AC2493" i="5"/>
  <c r="AD2493" i="5"/>
  <c r="AE2493" i="5"/>
  <c r="AF2493" i="5"/>
  <c r="AG2493" i="5"/>
  <c r="AH2493" i="5"/>
  <c r="AH2496" i="5" s="1"/>
  <c r="AH2497" i="5" s="1"/>
  <c r="AI2493" i="5"/>
  <c r="AJ2493" i="5"/>
  <c r="AK2493" i="5"/>
  <c r="AL2493" i="5"/>
  <c r="AM2493" i="5"/>
  <c r="AN2493" i="5"/>
  <c r="AB2494" i="5"/>
  <c r="AC2494" i="5"/>
  <c r="AC2496" i="5" s="1"/>
  <c r="AC2497" i="5" s="1"/>
  <c r="AD2494" i="5"/>
  <c r="AE2494" i="5"/>
  <c r="AF2494" i="5"/>
  <c r="AG2494" i="5"/>
  <c r="AH2494" i="5"/>
  <c r="AI2494" i="5"/>
  <c r="AJ2494" i="5"/>
  <c r="AK2494" i="5"/>
  <c r="AK2496" i="5" s="1"/>
  <c r="AK2497" i="5" s="1"/>
  <c r="AL2494" i="5"/>
  <c r="AM2494" i="5"/>
  <c r="AN2494" i="5"/>
  <c r="AB2495" i="5"/>
  <c r="AC2495" i="5"/>
  <c r="AD2495" i="5"/>
  <c r="AE2495" i="5"/>
  <c r="AF2495" i="5"/>
  <c r="AG2495" i="5"/>
  <c r="AH2495" i="5"/>
  <c r="AI2495" i="5"/>
  <c r="AJ2495" i="5"/>
  <c r="AK2495" i="5"/>
  <c r="AL2495" i="5"/>
  <c r="AM2495" i="5"/>
  <c r="AN2495" i="5"/>
  <c r="AD2496" i="5"/>
  <c r="AD2497" i="5" s="1"/>
  <c r="AF2496" i="5"/>
  <c r="AF2497" i="5" s="1"/>
  <c r="AG2496" i="5"/>
  <c r="AI2496" i="5"/>
  <c r="AL2496" i="5"/>
  <c r="AL2497" i="5" s="1"/>
  <c r="AN2496" i="5"/>
  <c r="AN2497" i="5" s="1"/>
  <c r="AG2497" i="5"/>
  <c r="AB2502" i="5"/>
  <c r="AB2506" i="5" s="1"/>
  <c r="AB2507" i="5" s="1"/>
  <c r="AC2502" i="5"/>
  <c r="AD2502" i="5"/>
  <c r="AE2502" i="5"/>
  <c r="AE2506" i="5" s="1"/>
  <c r="AE2507" i="5" s="1"/>
  <c r="AF2502" i="5"/>
  <c r="AG2502" i="5"/>
  <c r="AH2502" i="5"/>
  <c r="AI2502" i="5"/>
  <c r="AJ2502" i="5"/>
  <c r="AJ2506" i="5" s="1"/>
  <c r="AJ2507" i="5" s="1"/>
  <c r="AK2502" i="5"/>
  <c r="AL2502" i="5"/>
  <c r="AM2502" i="5"/>
  <c r="AM2506" i="5" s="1"/>
  <c r="AM2507" i="5" s="1"/>
  <c r="AN2502" i="5"/>
  <c r="AB2503" i="5"/>
  <c r="AC2503" i="5"/>
  <c r="AD2503" i="5"/>
  <c r="AE2503" i="5"/>
  <c r="AF2503" i="5"/>
  <c r="AG2503" i="5"/>
  <c r="AH2503" i="5"/>
  <c r="AH2506" i="5" s="1"/>
  <c r="AH2507" i="5" s="1"/>
  <c r="AI2503" i="5"/>
  <c r="AJ2503" i="5"/>
  <c r="AK2503" i="5"/>
  <c r="AK2506" i="5" s="1"/>
  <c r="AK2507" i="5" s="1"/>
  <c r="AL2503" i="5"/>
  <c r="AM2503" i="5"/>
  <c r="AN2503" i="5"/>
  <c r="AB2504" i="5"/>
  <c r="AC2504" i="5"/>
  <c r="AC2506" i="5" s="1"/>
  <c r="AC2507" i="5" s="1"/>
  <c r="AD2504" i="5"/>
  <c r="AE2504" i="5"/>
  <c r="AF2504" i="5"/>
  <c r="AG2504" i="5"/>
  <c r="AH2504" i="5"/>
  <c r="AI2504" i="5"/>
  <c r="AJ2504" i="5"/>
  <c r="AK2504" i="5"/>
  <c r="AL2504" i="5"/>
  <c r="AM2504" i="5"/>
  <c r="AN2504" i="5"/>
  <c r="AB2505" i="5"/>
  <c r="AC2505" i="5"/>
  <c r="AD2505" i="5"/>
  <c r="AD2506" i="5" s="1"/>
  <c r="AD2507" i="5" s="1"/>
  <c r="AE2505" i="5"/>
  <c r="AF2505" i="5"/>
  <c r="AG2505" i="5"/>
  <c r="AH2505" i="5"/>
  <c r="AI2505" i="5"/>
  <c r="AJ2505" i="5"/>
  <c r="AK2505" i="5"/>
  <c r="AL2505" i="5"/>
  <c r="AL2506" i="5" s="1"/>
  <c r="AL2507" i="5" s="1"/>
  <c r="AM2505" i="5"/>
  <c r="AN2505" i="5"/>
  <c r="AF2506" i="5"/>
  <c r="AF2507" i="5" s="1"/>
  <c r="AG2506" i="5"/>
  <c r="AI2506" i="5"/>
  <c r="AI2507" i="5" s="1"/>
  <c r="AN2506" i="5"/>
  <c r="AN2507" i="5" s="1"/>
  <c r="AG2507" i="5"/>
  <c r="AB2512" i="5"/>
  <c r="AB2516" i="5" s="1"/>
  <c r="AB2517" i="5" s="1"/>
  <c r="AC2512" i="5"/>
  <c r="AD2512" i="5"/>
  <c r="AE2512" i="5"/>
  <c r="AF2512" i="5"/>
  <c r="AG2512" i="5"/>
  <c r="AH2512" i="5"/>
  <c r="AI2512" i="5"/>
  <c r="AJ2512" i="5"/>
  <c r="AJ2516" i="5" s="1"/>
  <c r="AJ2517" i="5" s="1"/>
  <c r="AK2512" i="5"/>
  <c r="AL2512" i="5"/>
  <c r="AM2512" i="5"/>
  <c r="AN2512" i="5"/>
  <c r="AB2513" i="5"/>
  <c r="AC2513" i="5"/>
  <c r="AD2513" i="5"/>
  <c r="AE2513" i="5"/>
  <c r="AF2513" i="5"/>
  <c r="AG2513" i="5"/>
  <c r="AH2513" i="5"/>
  <c r="AI2513" i="5"/>
  <c r="AJ2513" i="5"/>
  <c r="AK2513" i="5"/>
  <c r="AL2513" i="5"/>
  <c r="AM2513" i="5"/>
  <c r="AN2513" i="5"/>
  <c r="AB2514" i="5"/>
  <c r="AC2514" i="5"/>
  <c r="AD2514" i="5"/>
  <c r="AE2514" i="5"/>
  <c r="AF2514" i="5"/>
  <c r="AG2514" i="5"/>
  <c r="AH2514" i="5"/>
  <c r="AI2514" i="5"/>
  <c r="AJ2514" i="5"/>
  <c r="AK2514" i="5"/>
  <c r="AL2514" i="5"/>
  <c r="AM2514" i="5"/>
  <c r="AN2514" i="5"/>
  <c r="AB2515" i="5"/>
  <c r="AC2515" i="5"/>
  <c r="AD2515" i="5"/>
  <c r="AD2516" i="5" s="1"/>
  <c r="AD2517" i="5" s="1"/>
  <c r="AE2515" i="5"/>
  <c r="AF2515" i="5"/>
  <c r="AG2515" i="5"/>
  <c r="AH2515" i="5"/>
  <c r="AI2515" i="5"/>
  <c r="AJ2515" i="5"/>
  <c r="AK2515" i="5"/>
  <c r="AL2515" i="5"/>
  <c r="AL2516" i="5" s="1"/>
  <c r="AM2515" i="5"/>
  <c r="AN2515" i="5"/>
  <c r="AF2516" i="5"/>
  <c r="AF2517" i="5" s="1"/>
  <c r="AG2516" i="5"/>
  <c r="AI2516" i="5"/>
  <c r="AI2517" i="5" s="1"/>
  <c r="AN2516" i="5"/>
  <c r="AN2517" i="5" s="1"/>
  <c r="AL2517" i="5"/>
  <c r="AB2522" i="5"/>
  <c r="AC2522" i="5"/>
  <c r="AD2522" i="5"/>
  <c r="AE2522" i="5"/>
  <c r="AF2522" i="5"/>
  <c r="AG2522" i="5"/>
  <c r="AH2522" i="5"/>
  <c r="AI2522" i="5"/>
  <c r="AI2526" i="5" s="1"/>
  <c r="AI2527" i="5" s="1"/>
  <c r="AJ2522" i="5"/>
  <c r="AK2522" i="5"/>
  <c r="AL2522" i="5"/>
  <c r="AM2522" i="5"/>
  <c r="AN2522" i="5"/>
  <c r="AB2523" i="5"/>
  <c r="AC2523" i="5"/>
  <c r="AD2523" i="5"/>
  <c r="AE2523" i="5"/>
  <c r="AF2523" i="5"/>
  <c r="AG2523" i="5"/>
  <c r="AH2523" i="5"/>
  <c r="AI2523" i="5"/>
  <c r="AJ2523" i="5"/>
  <c r="AK2523" i="5"/>
  <c r="AL2523" i="5"/>
  <c r="AM2523" i="5"/>
  <c r="AN2523" i="5"/>
  <c r="AB2524" i="5"/>
  <c r="AC2524" i="5"/>
  <c r="AD2524" i="5"/>
  <c r="AE2524" i="5"/>
  <c r="AF2524" i="5"/>
  <c r="AG2524" i="5"/>
  <c r="AH2524" i="5"/>
  <c r="AI2524" i="5"/>
  <c r="AJ2524" i="5"/>
  <c r="AK2524" i="5"/>
  <c r="AL2524" i="5"/>
  <c r="AM2524" i="5"/>
  <c r="AN2524" i="5"/>
  <c r="AB2525" i="5"/>
  <c r="AC2525" i="5"/>
  <c r="AC2526" i="5" s="1"/>
  <c r="AC2527" i="5" s="1"/>
  <c r="AD2525" i="5"/>
  <c r="AE2525" i="5"/>
  <c r="AF2525" i="5"/>
  <c r="AG2525" i="5"/>
  <c r="AH2525" i="5"/>
  <c r="AI2525" i="5"/>
  <c r="AJ2525" i="5"/>
  <c r="AK2525" i="5"/>
  <c r="AK2526" i="5" s="1"/>
  <c r="AK2527" i="5" s="1"/>
  <c r="AL2525" i="5"/>
  <c r="AM2525" i="5"/>
  <c r="AN2525" i="5"/>
  <c r="AE2526" i="5"/>
  <c r="AE2527" i="5" s="1"/>
  <c r="AF2526" i="5"/>
  <c r="AF2527" i="5" s="1"/>
  <c r="AH2526" i="5"/>
  <c r="AH2527" i="5" s="1"/>
  <c r="AM2526" i="5"/>
  <c r="AM2527" i="5" s="1"/>
  <c r="AN2526" i="5"/>
  <c r="AN2527" i="5"/>
  <c r="AB2532" i="5"/>
  <c r="AC2532" i="5"/>
  <c r="AD2532" i="5"/>
  <c r="AE2532" i="5"/>
  <c r="AF2532" i="5"/>
  <c r="AF2536" i="5" s="1"/>
  <c r="AF2537" i="5" s="1"/>
  <c r="AG2532" i="5"/>
  <c r="AH2532" i="5"/>
  <c r="AH2536" i="5" s="1"/>
  <c r="AH2537" i="5" s="1"/>
  <c r="AI2532" i="5"/>
  <c r="AJ2532" i="5"/>
  <c r="AK2532" i="5"/>
  <c r="AL2532" i="5"/>
  <c r="AM2532" i="5"/>
  <c r="AN2532" i="5"/>
  <c r="AN2536" i="5" s="1"/>
  <c r="AN2537" i="5" s="1"/>
  <c r="AB2533" i="5"/>
  <c r="AC2533" i="5"/>
  <c r="AD2533" i="5"/>
  <c r="AE2533" i="5"/>
  <c r="AF2533" i="5"/>
  <c r="AG2533" i="5"/>
  <c r="AH2533" i="5"/>
  <c r="AI2533" i="5"/>
  <c r="AJ2533" i="5"/>
  <c r="AK2533" i="5"/>
  <c r="AL2533" i="5"/>
  <c r="AM2533" i="5"/>
  <c r="AN2533" i="5"/>
  <c r="AB2534" i="5"/>
  <c r="AC2534" i="5"/>
  <c r="AD2534" i="5"/>
  <c r="AE2534" i="5"/>
  <c r="AF2534" i="5"/>
  <c r="AG2534" i="5"/>
  <c r="AH2534" i="5"/>
  <c r="AI2534" i="5"/>
  <c r="AJ2534" i="5"/>
  <c r="AK2534" i="5"/>
  <c r="AL2534" i="5"/>
  <c r="AM2534" i="5"/>
  <c r="AN2534" i="5"/>
  <c r="AB2535" i="5"/>
  <c r="AB2536" i="5" s="1"/>
  <c r="AB2537" i="5" s="1"/>
  <c r="AC2535" i="5"/>
  <c r="AD2535" i="5"/>
  <c r="AE2535" i="5"/>
  <c r="AF2535" i="5"/>
  <c r="AG2535" i="5"/>
  <c r="AH2535" i="5"/>
  <c r="AI2535" i="5"/>
  <c r="AJ2535" i="5"/>
  <c r="AJ2536" i="5" s="1"/>
  <c r="AJ2537" i="5" s="1"/>
  <c r="AK2535" i="5"/>
  <c r="AL2535" i="5"/>
  <c r="AM2535" i="5"/>
  <c r="AN2535" i="5"/>
  <c r="AD2536" i="5"/>
  <c r="AD2537" i="5" s="1"/>
  <c r="AE2536" i="5"/>
  <c r="AE2537" i="5" s="1"/>
  <c r="AG2536" i="5"/>
  <c r="AG2537" i="5" s="1"/>
  <c r="AL2536" i="5"/>
  <c r="AL2537" i="5" s="1"/>
  <c r="AM2536" i="5"/>
  <c r="AM2537" i="5" s="1"/>
  <c r="AB2542" i="5"/>
  <c r="AB2546" i="5" s="1"/>
  <c r="AB2547" i="5" s="1"/>
  <c r="AC2542" i="5"/>
  <c r="AC2546" i="5" s="1"/>
  <c r="AC2547" i="5" s="1"/>
  <c r="AD2542" i="5"/>
  <c r="AE2542" i="5"/>
  <c r="AE2546" i="5" s="1"/>
  <c r="AE2547" i="5" s="1"/>
  <c r="AF2542" i="5"/>
  <c r="AG2542" i="5"/>
  <c r="AH2542" i="5"/>
  <c r="AH2546" i="5" s="1"/>
  <c r="AH2547" i="5" s="1"/>
  <c r="AI2542" i="5"/>
  <c r="AJ2542" i="5"/>
  <c r="AJ2546" i="5" s="1"/>
  <c r="AJ2547" i="5" s="1"/>
  <c r="AK2542" i="5"/>
  <c r="AK2546" i="5" s="1"/>
  <c r="AK2547" i="5" s="1"/>
  <c r="AL2542" i="5"/>
  <c r="AM2542" i="5"/>
  <c r="AM2546" i="5" s="1"/>
  <c r="AM2547" i="5" s="1"/>
  <c r="AN2542" i="5"/>
  <c r="AB2543" i="5"/>
  <c r="AC2543" i="5"/>
  <c r="AD2543" i="5"/>
  <c r="AE2543" i="5"/>
  <c r="AF2543" i="5"/>
  <c r="AG2543" i="5"/>
  <c r="AH2543" i="5"/>
  <c r="AI2543" i="5"/>
  <c r="AJ2543" i="5"/>
  <c r="AK2543" i="5"/>
  <c r="AL2543" i="5"/>
  <c r="AM2543" i="5"/>
  <c r="AN2543" i="5"/>
  <c r="AB2544" i="5"/>
  <c r="AC2544" i="5"/>
  <c r="AD2544" i="5"/>
  <c r="AE2544" i="5"/>
  <c r="AF2544" i="5"/>
  <c r="AG2544" i="5"/>
  <c r="AH2544" i="5"/>
  <c r="AI2544" i="5"/>
  <c r="AJ2544" i="5"/>
  <c r="AK2544" i="5"/>
  <c r="AL2544" i="5"/>
  <c r="AM2544" i="5"/>
  <c r="AN2544" i="5"/>
  <c r="AB2545" i="5"/>
  <c r="AC2545" i="5"/>
  <c r="AD2545" i="5"/>
  <c r="AD2546" i="5" s="1"/>
  <c r="AD2547" i="5" s="1"/>
  <c r="AE2545" i="5"/>
  <c r="AF2545" i="5"/>
  <c r="AF2546" i="5" s="1"/>
  <c r="AF2547" i="5" s="1"/>
  <c r="AG2545" i="5"/>
  <c r="AH2545" i="5"/>
  <c r="AI2545" i="5"/>
  <c r="AJ2545" i="5"/>
  <c r="AK2545" i="5"/>
  <c r="AL2545" i="5"/>
  <c r="AL2546" i="5" s="1"/>
  <c r="AL2547" i="5" s="1"/>
  <c r="AM2545" i="5"/>
  <c r="AN2545" i="5"/>
  <c r="AN2546" i="5" s="1"/>
  <c r="AN2547" i="5" s="1"/>
  <c r="AG2546" i="5"/>
  <c r="AG2547" i="5" s="1"/>
  <c r="AI2546" i="5"/>
  <c r="AI2547" i="5" s="1"/>
  <c r="AB2552" i="5"/>
  <c r="AC2552" i="5"/>
  <c r="AD2552" i="5"/>
  <c r="AD2556" i="5" s="1"/>
  <c r="AD2557" i="5" s="1"/>
  <c r="AE2552" i="5"/>
  <c r="AF2552" i="5"/>
  <c r="AG2552" i="5"/>
  <c r="AG2556" i="5" s="1"/>
  <c r="AG2557" i="5" s="1"/>
  <c r="AH2552" i="5"/>
  <c r="AI2552" i="5"/>
  <c r="AJ2552" i="5"/>
  <c r="AK2552" i="5"/>
  <c r="AL2552" i="5"/>
  <c r="AL2556" i="5" s="1"/>
  <c r="AL2557" i="5" s="1"/>
  <c r="AM2552" i="5"/>
  <c r="AN2552" i="5"/>
  <c r="AB2553" i="5"/>
  <c r="AC2553" i="5"/>
  <c r="AD2553" i="5"/>
  <c r="AE2553" i="5"/>
  <c r="AF2553" i="5"/>
  <c r="AG2553" i="5"/>
  <c r="AH2553" i="5"/>
  <c r="AI2553" i="5"/>
  <c r="AJ2553" i="5"/>
  <c r="AK2553" i="5"/>
  <c r="AL2553" i="5"/>
  <c r="AM2553" i="5"/>
  <c r="AN2553" i="5"/>
  <c r="AB2554" i="5"/>
  <c r="AC2554" i="5"/>
  <c r="AD2554" i="5"/>
  <c r="AE2554" i="5"/>
  <c r="AF2554" i="5"/>
  <c r="AG2554" i="5"/>
  <c r="AH2554" i="5"/>
  <c r="AI2554" i="5"/>
  <c r="AJ2554" i="5"/>
  <c r="AK2554" i="5"/>
  <c r="AL2554" i="5"/>
  <c r="AM2554" i="5"/>
  <c r="AN2554" i="5"/>
  <c r="AB2555" i="5"/>
  <c r="AC2555" i="5"/>
  <c r="AD2555" i="5"/>
  <c r="AE2555" i="5"/>
  <c r="AF2555" i="5"/>
  <c r="AF2556" i="5" s="1"/>
  <c r="AF2557" i="5" s="1"/>
  <c r="AG2555" i="5"/>
  <c r="AH2555" i="5"/>
  <c r="AI2555" i="5"/>
  <c r="AJ2555" i="5"/>
  <c r="AK2555" i="5"/>
  <c r="AL2555" i="5"/>
  <c r="AM2555" i="5"/>
  <c r="AN2555" i="5"/>
  <c r="AN2556" i="5" s="1"/>
  <c r="AN2557" i="5" s="1"/>
  <c r="AC2556" i="5"/>
  <c r="AH2556" i="5"/>
  <c r="AH2557" i="5" s="1"/>
  <c r="AI2556" i="5"/>
  <c r="AI2557" i="5" s="1"/>
  <c r="AK2556" i="5"/>
  <c r="AK2557" i="5" s="1"/>
  <c r="AC2557" i="5"/>
  <c r="AB2562" i="5"/>
  <c r="AC2562" i="5"/>
  <c r="AD2562" i="5"/>
  <c r="AD2566" i="5" s="1"/>
  <c r="AD2567" i="5" s="1"/>
  <c r="AE2562" i="5"/>
  <c r="AE2566" i="5" s="1"/>
  <c r="AE2567" i="5" s="1"/>
  <c r="AF2562" i="5"/>
  <c r="AG2562" i="5"/>
  <c r="AG2566" i="5" s="1"/>
  <c r="AG2567" i="5" s="1"/>
  <c r="AH2562" i="5"/>
  <c r="AI2562" i="5"/>
  <c r="AJ2562" i="5"/>
  <c r="AK2562" i="5"/>
  <c r="AL2562" i="5"/>
  <c r="AL2566" i="5" s="1"/>
  <c r="AL2567" i="5" s="1"/>
  <c r="AM2562" i="5"/>
  <c r="AM2566" i="5" s="1"/>
  <c r="AM2567" i="5" s="1"/>
  <c r="AN2562" i="5"/>
  <c r="AB2563" i="5"/>
  <c r="AB2566" i="5" s="1"/>
  <c r="AB2567" i="5" s="1"/>
  <c r="AC2563" i="5"/>
  <c r="AD2563" i="5"/>
  <c r="AE2563" i="5"/>
  <c r="AF2563" i="5"/>
  <c r="AG2563" i="5"/>
  <c r="AH2563" i="5"/>
  <c r="AI2563" i="5"/>
  <c r="AJ2563" i="5"/>
  <c r="AJ2566" i="5" s="1"/>
  <c r="AJ2567" i="5" s="1"/>
  <c r="AK2563" i="5"/>
  <c r="AL2563" i="5"/>
  <c r="AM2563" i="5"/>
  <c r="AN2563" i="5"/>
  <c r="AB2564" i="5"/>
  <c r="AC2564" i="5"/>
  <c r="AD2564" i="5"/>
  <c r="AE2564" i="5"/>
  <c r="AF2564" i="5"/>
  <c r="AG2564" i="5"/>
  <c r="AH2564" i="5"/>
  <c r="AI2564" i="5"/>
  <c r="AJ2564" i="5"/>
  <c r="AK2564" i="5"/>
  <c r="AL2564" i="5"/>
  <c r="AM2564" i="5"/>
  <c r="AN2564" i="5"/>
  <c r="AB2565" i="5"/>
  <c r="AC2565" i="5"/>
  <c r="AD2565" i="5"/>
  <c r="AE2565" i="5"/>
  <c r="AF2565" i="5"/>
  <c r="AF2566" i="5" s="1"/>
  <c r="AF2567" i="5" s="1"/>
  <c r="AG2565" i="5"/>
  <c r="AH2565" i="5"/>
  <c r="AI2565" i="5"/>
  <c r="AJ2565" i="5"/>
  <c r="AK2565" i="5"/>
  <c r="AL2565" i="5"/>
  <c r="AM2565" i="5"/>
  <c r="AN2565" i="5"/>
  <c r="AN2566" i="5" s="1"/>
  <c r="AN2567" i="5" s="1"/>
  <c r="AC2566" i="5"/>
  <c r="AH2566" i="5"/>
  <c r="AH2567" i="5" s="1"/>
  <c r="AI2566" i="5"/>
  <c r="AI2567" i="5" s="1"/>
  <c r="AK2566" i="5"/>
  <c r="AK2567" i="5" s="1"/>
  <c r="AC2567" i="5"/>
  <c r="AB2572" i="5"/>
  <c r="AB2576" i="5" s="1"/>
  <c r="AB2577" i="5" s="1"/>
  <c r="AC2572" i="5"/>
  <c r="AC2576" i="5" s="1"/>
  <c r="AC2577" i="5" s="1"/>
  <c r="AD2572" i="5"/>
  <c r="AE2572" i="5"/>
  <c r="AE2576" i="5" s="1"/>
  <c r="AE2577" i="5" s="1"/>
  <c r="AF2572" i="5"/>
  <c r="AG2572" i="5"/>
  <c r="AH2572" i="5"/>
  <c r="AI2572" i="5"/>
  <c r="AJ2572" i="5"/>
  <c r="AJ2576" i="5" s="1"/>
  <c r="AJ2577" i="5" s="1"/>
  <c r="AK2572" i="5"/>
  <c r="AK2576" i="5" s="1"/>
  <c r="AK2577" i="5" s="1"/>
  <c r="AL2572" i="5"/>
  <c r="AM2572" i="5"/>
  <c r="AM2576" i="5" s="1"/>
  <c r="AM2577" i="5" s="1"/>
  <c r="AN2572" i="5"/>
  <c r="AB2573" i="5"/>
  <c r="AC2573" i="5"/>
  <c r="AD2573" i="5"/>
  <c r="AE2573" i="5"/>
  <c r="AF2573" i="5"/>
  <c r="AG2573" i="5"/>
  <c r="AH2573" i="5"/>
  <c r="AH2576" i="5" s="1"/>
  <c r="AH2577" i="5" s="1"/>
  <c r="AI2573" i="5"/>
  <c r="AJ2573" i="5"/>
  <c r="AK2573" i="5"/>
  <c r="AL2573" i="5"/>
  <c r="AM2573" i="5"/>
  <c r="AN2573" i="5"/>
  <c r="AB2574" i="5"/>
  <c r="AC2574" i="5"/>
  <c r="AD2574" i="5"/>
  <c r="AE2574" i="5"/>
  <c r="AF2574" i="5"/>
  <c r="AG2574" i="5"/>
  <c r="AH2574" i="5"/>
  <c r="AI2574" i="5"/>
  <c r="AJ2574" i="5"/>
  <c r="AK2574" i="5"/>
  <c r="AL2574" i="5"/>
  <c r="AM2574" i="5"/>
  <c r="AN2574" i="5"/>
  <c r="AB2575" i="5"/>
  <c r="AC2575" i="5"/>
  <c r="AD2575" i="5"/>
  <c r="AD2576" i="5" s="1"/>
  <c r="AD2577" i="5" s="1"/>
  <c r="AE2575" i="5"/>
  <c r="AF2575" i="5"/>
  <c r="AG2575" i="5"/>
  <c r="AH2575" i="5"/>
  <c r="AI2575" i="5"/>
  <c r="AJ2575" i="5"/>
  <c r="AK2575" i="5"/>
  <c r="AL2575" i="5"/>
  <c r="AL2576" i="5" s="1"/>
  <c r="AL2577" i="5" s="1"/>
  <c r="AM2575" i="5"/>
  <c r="AN2575" i="5"/>
  <c r="AN2576" i="5" s="1"/>
  <c r="AN2577" i="5" s="1"/>
  <c r="AF2576" i="5"/>
  <c r="AF2577" i="5" s="1"/>
  <c r="AG2576" i="5"/>
  <c r="AG2577" i="5" s="1"/>
  <c r="AI2576" i="5"/>
  <c r="AB2582" i="5"/>
  <c r="AC2582" i="5"/>
  <c r="AD2582" i="5"/>
  <c r="AE2582" i="5"/>
  <c r="AF2582" i="5"/>
  <c r="AG2582" i="5"/>
  <c r="AH2582" i="5"/>
  <c r="AI2582" i="5"/>
  <c r="AI2586" i="5" s="1"/>
  <c r="AI2587" i="5" s="1"/>
  <c r="AJ2582" i="5"/>
  <c r="AK2582" i="5"/>
  <c r="AL2582" i="5"/>
  <c r="AM2582" i="5"/>
  <c r="AN2582" i="5"/>
  <c r="AB2583" i="5"/>
  <c r="AC2583" i="5"/>
  <c r="AD2583" i="5"/>
  <c r="AE2583" i="5"/>
  <c r="AF2583" i="5"/>
  <c r="AG2583" i="5"/>
  <c r="AH2583" i="5"/>
  <c r="AI2583" i="5"/>
  <c r="AJ2583" i="5"/>
  <c r="AK2583" i="5"/>
  <c r="AL2583" i="5"/>
  <c r="AM2583" i="5"/>
  <c r="AN2583" i="5"/>
  <c r="AB2584" i="5"/>
  <c r="AC2584" i="5"/>
  <c r="AD2584" i="5"/>
  <c r="AE2584" i="5"/>
  <c r="AF2584" i="5"/>
  <c r="AG2584" i="5"/>
  <c r="AH2584" i="5"/>
  <c r="AH2586" i="5" s="1"/>
  <c r="AH2587" i="5" s="1"/>
  <c r="AI2584" i="5"/>
  <c r="AJ2584" i="5"/>
  <c r="AJ2586" i="5" s="1"/>
  <c r="AJ2587" i="5" s="1"/>
  <c r="AK2584" i="5"/>
  <c r="AL2584" i="5"/>
  <c r="AM2584" i="5"/>
  <c r="AN2584" i="5"/>
  <c r="AB2585" i="5"/>
  <c r="AC2585" i="5"/>
  <c r="AC2586" i="5" s="1"/>
  <c r="AC2587" i="5" s="1"/>
  <c r="AD2585" i="5"/>
  <c r="AE2585" i="5"/>
  <c r="AF2585" i="5"/>
  <c r="AG2585" i="5"/>
  <c r="AH2585" i="5"/>
  <c r="AI2585" i="5"/>
  <c r="AJ2585" i="5"/>
  <c r="AK2585" i="5"/>
  <c r="AK2586" i="5" s="1"/>
  <c r="AK2587" i="5" s="1"/>
  <c r="AL2585" i="5"/>
  <c r="AM2585" i="5"/>
  <c r="AN2585" i="5"/>
  <c r="AF2586" i="5"/>
  <c r="AF2587" i="5" s="1"/>
  <c r="AN2586" i="5"/>
  <c r="AN2587" i="5" s="1"/>
  <c r="AB2592" i="5"/>
  <c r="AC2592" i="5"/>
  <c r="AD2592" i="5"/>
  <c r="AE2592" i="5"/>
  <c r="AF2592" i="5"/>
  <c r="AG2592" i="5"/>
  <c r="AH2592" i="5"/>
  <c r="AH2596" i="5" s="1"/>
  <c r="AH2597" i="5" s="1"/>
  <c r="AI2592" i="5"/>
  <c r="AJ2592" i="5"/>
  <c r="AK2592" i="5"/>
  <c r="AL2592" i="5"/>
  <c r="AM2592" i="5"/>
  <c r="AN2592" i="5"/>
  <c r="AB2593" i="5"/>
  <c r="AC2593" i="5"/>
  <c r="AC2596" i="5" s="1"/>
  <c r="AC2597" i="5" s="1"/>
  <c r="AD2593" i="5"/>
  <c r="AE2593" i="5"/>
  <c r="AF2593" i="5"/>
  <c r="AG2593" i="5"/>
  <c r="AH2593" i="5"/>
  <c r="AI2593" i="5"/>
  <c r="AJ2593" i="5"/>
  <c r="AK2593" i="5"/>
  <c r="AK2596" i="5" s="1"/>
  <c r="AK2597" i="5" s="1"/>
  <c r="AL2593" i="5"/>
  <c r="AM2593" i="5"/>
  <c r="AN2593" i="5"/>
  <c r="AB2594" i="5"/>
  <c r="AB2596" i="5" s="1"/>
  <c r="AB2597" i="5" s="1"/>
  <c r="AC2594" i="5"/>
  <c r="AD2594" i="5"/>
  <c r="AE2594" i="5"/>
  <c r="AF2594" i="5"/>
  <c r="AG2594" i="5"/>
  <c r="AH2594" i="5"/>
  <c r="AI2594" i="5"/>
  <c r="AJ2594" i="5"/>
  <c r="AJ2596" i="5" s="1"/>
  <c r="AJ2597" i="5" s="1"/>
  <c r="AK2594" i="5"/>
  <c r="AL2594" i="5"/>
  <c r="AM2594" i="5"/>
  <c r="AN2594" i="5"/>
  <c r="AB2595" i="5"/>
  <c r="AC2595" i="5"/>
  <c r="AD2595" i="5"/>
  <c r="AE2595" i="5"/>
  <c r="AF2595" i="5"/>
  <c r="AG2595" i="5"/>
  <c r="AH2595" i="5"/>
  <c r="AI2595" i="5"/>
  <c r="AJ2595" i="5"/>
  <c r="AK2595" i="5"/>
  <c r="AL2595" i="5"/>
  <c r="AM2595" i="5"/>
  <c r="AN2595" i="5"/>
  <c r="AB2602" i="5"/>
  <c r="AC2602" i="5"/>
  <c r="AD2602" i="5"/>
  <c r="AE2602" i="5"/>
  <c r="AF2602" i="5"/>
  <c r="AG2602" i="5"/>
  <c r="AH2602" i="5"/>
  <c r="AI2602" i="5"/>
  <c r="AJ2602" i="5"/>
  <c r="AK2602" i="5"/>
  <c r="AL2602" i="5"/>
  <c r="AM2602" i="5"/>
  <c r="AN2602" i="5"/>
  <c r="AB2603" i="5"/>
  <c r="AC2603" i="5"/>
  <c r="AC2606" i="5" s="1"/>
  <c r="AC2607" i="5" s="1"/>
  <c r="AD2603" i="5"/>
  <c r="AE2603" i="5"/>
  <c r="AF2603" i="5"/>
  <c r="AG2603" i="5"/>
  <c r="AH2603" i="5"/>
  <c r="AI2603" i="5"/>
  <c r="AJ2603" i="5"/>
  <c r="AK2603" i="5"/>
  <c r="AK2606" i="5" s="1"/>
  <c r="AK2607" i="5" s="1"/>
  <c r="AL2603" i="5"/>
  <c r="AM2603" i="5"/>
  <c r="AN2603" i="5"/>
  <c r="AB2604" i="5"/>
  <c r="AB2606" i="5" s="1"/>
  <c r="AC2604" i="5"/>
  <c r="AD2604" i="5"/>
  <c r="AE2604" i="5"/>
  <c r="AF2604" i="5"/>
  <c r="AG2604" i="5"/>
  <c r="AH2604" i="5"/>
  <c r="AI2604" i="5"/>
  <c r="AJ2604" i="5"/>
  <c r="AJ2606" i="5" s="1"/>
  <c r="AJ2607" i="5" s="1"/>
  <c r="AK2604" i="5"/>
  <c r="AL2604" i="5"/>
  <c r="AM2604" i="5"/>
  <c r="AN2604" i="5"/>
  <c r="AB2605" i="5"/>
  <c r="AC2605" i="5"/>
  <c r="AD2605" i="5"/>
  <c r="AE2605" i="5"/>
  <c r="AE2606" i="5" s="1"/>
  <c r="AE2607" i="5" s="1"/>
  <c r="AF2605" i="5"/>
  <c r="AG2605" i="5"/>
  <c r="AH2605" i="5"/>
  <c r="AI2605" i="5"/>
  <c r="AJ2605" i="5"/>
  <c r="AK2605" i="5"/>
  <c r="AL2605" i="5"/>
  <c r="AM2605" i="5"/>
  <c r="AN2605" i="5"/>
  <c r="AH2606" i="5"/>
  <c r="AH2607" i="5" s="1"/>
  <c r="AM2606" i="5"/>
  <c r="AM2607" i="5" s="1"/>
  <c r="AB2612" i="5"/>
  <c r="AC2612" i="5"/>
  <c r="AD2612" i="5"/>
  <c r="AE2612" i="5"/>
  <c r="AF2612" i="5"/>
  <c r="AG2612" i="5"/>
  <c r="AH2612" i="5"/>
  <c r="AI2612" i="5"/>
  <c r="AJ2612" i="5"/>
  <c r="AK2612" i="5"/>
  <c r="AL2612" i="5"/>
  <c r="AM2612" i="5"/>
  <c r="AN2612" i="5"/>
  <c r="AB2613" i="5"/>
  <c r="AC2613" i="5"/>
  <c r="AD2613" i="5"/>
  <c r="AD2616" i="5" s="1"/>
  <c r="AD2617" i="5" s="1"/>
  <c r="AE2613" i="5"/>
  <c r="AF2613" i="5"/>
  <c r="AG2613" i="5"/>
  <c r="AH2613" i="5"/>
  <c r="AI2613" i="5"/>
  <c r="AJ2613" i="5"/>
  <c r="AK2613" i="5"/>
  <c r="AL2613" i="5"/>
  <c r="AL2616" i="5" s="1"/>
  <c r="AL2617" i="5" s="1"/>
  <c r="AM2613" i="5"/>
  <c r="AN2613" i="5"/>
  <c r="AB2614" i="5"/>
  <c r="AC2614" i="5"/>
  <c r="AD2614" i="5"/>
  <c r="AE2614" i="5"/>
  <c r="AF2614" i="5"/>
  <c r="AG2614" i="5"/>
  <c r="AG2616" i="5" s="1"/>
  <c r="AG2617" i="5" s="1"/>
  <c r="AH2614" i="5"/>
  <c r="AI2614" i="5"/>
  <c r="AJ2614" i="5"/>
  <c r="AK2614" i="5"/>
  <c r="AL2614" i="5"/>
  <c r="AM2614" i="5"/>
  <c r="AN2614" i="5"/>
  <c r="AN2616" i="5" s="1"/>
  <c r="AN2617" i="5" s="1"/>
  <c r="AB2615" i="5"/>
  <c r="AC2615" i="5"/>
  <c r="AD2615" i="5"/>
  <c r="AE2615" i="5"/>
  <c r="AF2615" i="5"/>
  <c r="AG2615" i="5"/>
  <c r="AH2615" i="5"/>
  <c r="AI2615" i="5"/>
  <c r="AJ2615" i="5"/>
  <c r="AK2615" i="5"/>
  <c r="AL2615" i="5"/>
  <c r="AM2615" i="5"/>
  <c r="AN2615" i="5"/>
  <c r="AE2616" i="5"/>
  <c r="AE2617" i="5" s="1"/>
  <c r="AJ2616" i="5"/>
  <c r="AJ2617" i="5" s="1"/>
  <c r="AB2622" i="5"/>
  <c r="AB2626" i="5" s="1"/>
  <c r="AB2627" i="5" s="1"/>
  <c r="AC2622" i="5"/>
  <c r="AD2622" i="5"/>
  <c r="AD2626" i="5" s="1"/>
  <c r="AD2627" i="5" s="1"/>
  <c r="AE2622" i="5"/>
  <c r="AF2622" i="5"/>
  <c r="AG2622" i="5"/>
  <c r="AG2626" i="5" s="1"/>
  <c r="AG2627" i="5" s="1"/>
  <c r="AH2622" i="5"/>
  <c r="AI2622" i="5"/>
  <c r="AJ2622" i="5"/>
  <c r="AJ2626" i="5" s="1"/>
  <c r="AJ2627" i="5" s="1"/>
  <c r="AK2622" i="5"/>
  <c r="AL2622" i="5"/>
  <c r="AM2622" i="5"/>
  <c r="AN2622" i="5"/>
  <c r="AB2623" i="5"/>
  <c r="AC2623" i="5"/>
  <c r="AD2623" i="5"/>
  <c r="AE2623" i="5"/>
  <c r="AE2626" i="5" s="1"/>
  <c r="AE2627" i="5" s="1"/>
  <c r="AF2623" i="5"/>
  <c r="AG2623" i="5"/>
  <c r="AH2623" i="5"/>
  <c r="AI2623" i="5"/>
  <c r="AJ2623" i="5"/>
  <c r="AK2623" i="5"/>
  <c r="AL2623" i="5"/>
  <c r="AM2623" i="5"/>
  <c r="AM2626" i="5" s="1"/>
  <c r="AM2627" i="5" s="1"/>
  <c r="AN2623" i="5"/>
  <c r="AB2624" i="5"/>
  <c r="AC2624" i="5"/>
  <c r="AD2624" i="5"/>
  <c r="AE2624" i="5"/>
  <c r="AF2624" i="5"/>
  <c r="AG2624" i="5"/>
  <c r="AH2624" i="5"/>
  <c r="AH2626" i="5" s="1"/>
  <c r="AH2627" i="5" s="1"/>
  <c r="AI2624" i="5"/>
  <c r="AJ2624" i="5"/>
  <c r="AK2624" i="5"/>
  <c r="AL2624" i="5"/>
  <c r="AM2624" i="5"/>
  <c r="AN2624" i="5"/>
  <c r="AB2625" i="5"/>
  <c r="AC2625" i="5"/>
  <c r="AC2626" i="5" s="1"/>
  <c r="AC2627" i="5" s="1"/>
  <c r="AD2625" i="5"/>
  <c r="AE2625" i="5"/>
  <c r="AF2625" i="5"/>
  <c r="AG2625" i="5"/>
  <c r="AH2625" i="5"/>
  <c r="AI2625" i="5"/>
  <c r="AJ2625" i="5"/>
  <c r="AK2625" i="5"/>
  <c r="AK2626" i="5" s="1"/>
  <c r="AK2627" i="5" s="1"/>
  <c r="AL2625" i="5"/>
  <c r="AM2625" i="5"/>
  <c r="AN2625" i="5"/>
  <c r="AN2626" i="5" s="1"/>
  <c r="AN2627" i="5" s="1"/>
  <c r="AF2626" i="5"/>
  <c r="AF2627" i="5" s="1"/>
  <c r="AI2626" i="5"/>
  <c r="AL2626" i="5"/>
  <c r="AL2627" i="5" s="1"/>
  <c r="AI2627" i="5"/>
  <c r="AB2632" i="5"/>
  <c r="AC2632" i="5"/>
  <c r="AD2632" i="5"/>
  <c r="AE2632" i="5"/>
  <c r="AF2632" i="5"/>
  <c r="AG2632" i="5"/>
  <c r="AH2632" i="5"/>
  <c r="AI2632" i="5"/>
  <c r="AJ2632" i="5"/>
  <c r="AK2632" i="5"/>
  <c r="AL2632" i="5"/>
  <c r="AL2636" i="5" s="1"/>
  <c r="AL2637" i="5" s="1"/>
  <c r="AM2632" i="5"/>
  <c r="AN2632" i="5"/>
  <c r="AB2633" i="5"/>
  <c r="AC2633" i="5"/>
  <c r="AC2636" i="5" s="1"/>
  <c r="AC2637" i="5" s="1"/>
  <c r="AD2633" i="5"/>
  <c r="AE2633" i="5"/>
  <c r="AF2633" i="5"/>
  <c r="AG2633" i="5"/>
  <c r="AG2636" i="5" s="1"/>
  <c r="AG2637" i="5" s="1"/>
  <c r="AH2633" i="5"/>
  <c r="AH2636" i="5" s="1"/>
  <c r="AH2637" i="5" s="1"/>
  <c r="AI2633" i="5"/>
  <c r="AJ2633" i="5"/>
  <c r="AK2633" i="5"/>
  <c r="AL2633" i="5"/>
  <c r="AM2633" i="5"/>
  <c r="AN2633" i="5"/>
  <c r="AB2634" i="5"/>
  <c r="AC2634" i="5"/>
  <c r="AD2634" i="5"/>
  <c r="AE2634" i="5"/>
  <c r="AF2634" i="5"/>
  <c r="AF2636" i="5" s="1"/>
  <c r="AF2637" i="5" s="1"/>
  <c r="AG2634" i="5"/>
  <c r="AH2634" i="5"/>
  <c r="AI2634" i="5"/>
  <c r="AJ2634" i="5"/>
  <c r="AK2634" i="5"/>
  <c r="AK2636" i="5" s="1"/>
  <c r="AK2637" i="5" s="1"/>
  <c r="AL2634" i="5"/>
  <c r="AM2634" i="5"/>
  <c r="AN2634" i="5"/>
  <c r="AN2636" i="5" s="1"/>
  <c r="AN2637" i="5" s="1"/>
  <c r="AB2635" i="5"/>
  <c r="AC2635" i="5"/>
  <c r="AD2635" i="5"/>
  <c r="AE2635" i="5"/>
  <c r="AF2635" i="5"/>
  <c r="AG2635" i="5"/>
  <c r="AH2635" i="5"/>
  <c r="AI2635" i="5"/>
  <c r="AI2636" i="5" s="1"/>
  <c r="AI2637" i="5" s="1"/>
  <c r="AJ2635" i="5"/>
  <c r="AK2635" i="5"/>
  <c r="AL2635" i="5"/>
  <c r="AM2635" i="5"/>
  <c r="AN2635" i="5"/>
  <c r="AB2642" i="5"/>
  <c r="AC2642" i="5"/>
  <c r="AD2642" i="5"/>
  <c r="AE2642" i="5"/>
  <c r="AF2642" i="5"/>
  <c r="AF2646" i="5" s="1"/>
  <c r="AG2642" i="5"/>
  <c r="AH2642" i="5"/>
  <c r="AI2642" i="5"/>
  <c r="AJ2642" i="5"/>
  <c r="AK2642" i="5"/>
  <c r="AL2642" i="5"/>
  <c r="AM2642" i="5"/>
  <c r="AN2642" i="5"/>
  <c r="AN2646" i="5" s="1"/>
  <c r="AB2643" i="5"/>
  <c r="AB2646" i="5" s="1"/>
  <c r="AB2647" i="5" s="1"/>
  <c r="AC2643" i="5"/>
  <c r="AD2643" i="5"/>
  <c r="AE2643" i="5"/>
  <c r="AE2646" i="5" s="1"/>
  <c r="AE2647" i="5" s="1"/>
  <c r="AF2643" i="5"/>
  <c r="AG2643" i="5"/>
  <c r="AH2643" i="5"/>
  <c r="AI2643" i="5"/>
  <c r="AI2646" i="5" s="1"/>
  <c r="AI2647" i="5" s="1"/>
  <c r="AJ2643" i="5"/>
  <c r="AJ2646" i="5" s="1"/>
  <c r="AJ2647" i="5" s="1"/>
  <c r="AK2643" i="5"/>
  <c r="AL2643" i="5"/>
  <c r="AM2643" i="5"/>
  <c r="AN2643" i="5"/>
  <c r="AB2644" i="5"/>
  <c r="AC2644" i="5"/>
  <c r="AD2644" i="5"/>
  <c r="AE2644" i="5"/>
  <c r="AF2644" i="5"/>
  <c r="AG2644" i="5"/>
  <c r="AH2644" i="5"/>
  <c r="AH2646" i="5" s="1"/>
  <c r="AH2647" i="5" s="1"/>
  <c r="AI2644" i="5"/>
  <c r="AJ2644" i="5"/>
  <c r="AK2644" i="5"/>
  <c r="AL2644" i="5"/>
  <c r="AM2644" i="5"/>
  <c r="AM2646" i="5" s="1"/>
  <c r="AM2647" i="5" s="1"/>
  <c r="AN2644" i="5"/>
  <c r="AB2645" i="5"/>
  <c r="AC2645" i="5"/>
  <c r="AD2645" i="5"/>
  <c r="AE2645" i="5"/>
  <c r="AF2645" i="5"/>
  <c r="AG2645" i="5"/>
  <c r="AH2645" i="5"/>
  <c r="AI2645" i="5"/>
  <c r="AJ2645" i="5"/>
  <c r="AK2645" i="5"/>
  <c r="AK2646" i="5" s="1"/>
  <c r="AK2647" i="5" s="1"/>
  <c r="AL2645" i="5"/>
  <c r="AM2645" i="5"/>
  <c r="AN2645" i="5"/>
  <c r="AC2646" i="5"/>
  <c r="AC2647" i="5" s="1"/>
  <c r="AB2652" i="5"/>
  <c r="AC2652" i="5"/>
  <c r="AD2652" i="5"/>
  <c r="AE2652" i="5"/>
  <c r="AF2652" i="5"/>
  <c r="AG2652" i="5"/>
  <c r="AG2656" i="5" s="1"/>
  <c r="AG2657" i="5" s="1"/>
  <c r="AH2652" i="5"/>
  <c r="AH2656" i="5" s="1"/>
  <c r="AH2657" i="5" s="1"/>
  <c r="AI2652" i="5"/>
  <c r="AJ2652" i="5"/>
  <c r="AK2652" i="5"/>
  <c r="AL2652" i="5"/>
  <c r="AM2652" i="5"/>
  <c r="AM2656" i="5" s="1"/>
  <c r="AM2657" i="5" s="1"/>
  <c r="AN2652" i="5"/>
  <c r="AB2653" i="5"/>
  <c r="AB2656" i="5" s="1"/>
  <c r="AB2657" i="5" s="1"/>
  <c r="AC2653" i="5"/>
  <c r="AC2656" i="5" s="1"/>
  <c r="AC2657" i="5" s="1"/>
  <c r="AD2653" i="5"/>
  <c r="AE2653" i="5"/>
  <c r="AF2653" i="5"/>
  <c r="AG2653" i="5"/>
  <c r="AH2653" i="5"/>
  <c r="AI2653" i="5"/>
  <c r="AJ2653" i="5"/>
  <c r="AJ2656" i="5" s="1"/>
  <c r="AJ2657" i="5" s="1"/>
  <c r="AK2653" i="5"/>
  <c r="AK2656" i="5" s="1"/>
  <c r="AK2657" i="5" s="1"/>
  <c r="AL2653" i="5"/>
  <c r="AM2653" i="5"/>
  <c r="AN2653" i="5"/>
  <c r="AB2654" i="5"/>
  <c r="AC2654" i="5"/>
  <c r="AD2654" i="5"/>
  <c r="AE2654" i="5"/>
  <c r="AF2654" i="5"/>
  <c r="AF2656" i="5" s="1"/>
  <c r="AF2657" i="5" s="1"/>
  <c r="AG2654" i="5"/>
  <c r="AH2654" i="5"/>
  <c r="AI2654" i="5"/>
  <c r="AJ2654" i="5"/>
  <c r="AK2654" i="5"/>
  <c r="AL2654" i="5"/>
  <c r="AM2654" i="5"/>
  <c r="AN2654" i="5"/>
  <c r="AN2656" i="5" s="1"/>
  <c r="AN2657" i="5" s="1"/>
  <c r="AB2655" i="5"/>
  <c r="AC2655" i="5"/>
  <c r="AD2655" i="5"/>
  <c r="AE2655" i="5"/>
  <c r="AF2655" i="5"/>
  <c r="AG2655" i="5"/>
  <c r="AH2655" i="5"/>
  <c r="AI2655" i="5"/>
  <c r="AI2656" i="5" s="1"/>
  <c r="AI2657" i="5" s="1"/>
  <c r="AJ2655" i="5"/>
  <c r="AK2655" i="5"/>
  <c r="AL2655" i="5"/>
  <c r="AM2655" i="5"/>
  <c r="AN2655" i="5"/>
  <c r="AD2656" i="5"/>
  <c r="AD2657" i="5" s="1"/>
  <c r="AE2656" i="5"/>
  <c r="AE2657" i="5" s="1"/>
  <c r="AL2656" i="5"/>
  <c r="AL2657" i="5" s="1"/>
  <c r="AB2662" i="5"/>
  <c r="AC2662" i="5"/>
  <c r="AD2662" i="5"/>
  <c r="AE2662" i="5"/>
  <c r="AF2662" i="5"/>
  <c r="AF2666" i="5" s="1"/>
  <c r="AF2667" i="5" s="1"/>
  <c r="AG2662" i="5"/>
  <c r="AH2662" i="5"/>
  <c r="AI2662" i="5"/>
  <c r="AJ2662" i="5"/>
  <c r="AK2662" i="5"/>
  <c r="AL2662" i="5"/>
  <c r="AM2662" i="5"/>
  <c r="AN2662" i="5"/>
  <c r="AN2666" i="5" s="1"/>
  <c r="AN2667" i="5" s="1"/>
  <c r="AB2663" i="5"/>
  <c r="AC2663" i="5"/>
  <c r="AD2663" i="5"/>
  <c r="AD2666" i="5" s="1"/>
  <c r="AD2667" i="5" s="1"/>
  <c r="AE2663" i="5"/>
  <c r="AF2663" i="5"/>
  <c r="AG2663" i="5"/>
  <c r="AH2663" i="5"/>
  <c r="AI2663" i="5"/>
  <c r="AJ2663" i="5"/>
  <c r="AK2663" i="5"/>
  <c r="AL2663" i="5"/>
  <c r="AL2666" i="5" s="1"/>
  <c r="AL2667" i="5" s="1"/>
  <c r="AM2663" i="5"/>
  <c r="AM2666" i="5" s="1"/>
  <c r="AM2667" i="5" s="1"/>
  <c r="AN2663" i="5"/>
  <c r="AB2664" i="5"/>
  <c r="AC2664" i="5"/>
  <c r="AD2664" i="5"/>
  <c r="AE2664" i="5"/>
  <c r="AF2664" i="5"/>
  <c r="AG2664" i="5"/>
  <c r="AG2666" i="5" s="1"/>
  <c r="AG2667" i="5" s="1"/>
  <c r="AH2664" i="5"/>
  <c r="AH2666" i="5" s="1"/>
  <c r="AH2667" i="5" s="1"/>
  <c r="AI2664" i="5"/>
  <c r="AJ2664" i="5"/>
  <c r="AK2664" i="5"/>
  <c r="AL2664" i="5"/>
  <c r="AM2664" i="5"/>
  <c r="AN2664" i="5"/>
  <c r="AB2665" i="5"/>
  <c r="AC2665" i="5"/>
  <c r="AC2666" i="5" s="1"/>
  <c r="AC2667" i="5" s="1"/>
  <c r="AD2665" i="5"/>
  <c r="AE2665" i="5"/>
  <c r="AF2665" i="5"/>
  <c r="AG2665" i="5"/>
  <c r="AH2665" i="5"/>
  <c r="AI2665" i="5"/>
  <c r="AJ2665" i="5"/>
  <c r="AK2665" i="5"/>
  <c r="AK2666" i="5" s="1"/>
  <c r="AK2667" i="5" s="1"/>
  <c r="AL2665" i="5"/>
  <c r="AM2665" i="5"/>
  <c r="AN2665" i="5"/>
  <c r="AI2666" i="5"/>
  <c r="AI2667" i="5" s="1"/>
  <c r="AB2672" i="5"/>
  <c r="AC2672" i="5"/>
  <c r="AD2672" i="5"/>
  <c r="AE2672" i="5"/>
  <c r="AF2672" i="5"/>
  <c r="AF2676" i="5" s="1"/>
  <c r="AF2677" i="5" s="1"/>
  <c r="AG2672" i="5"/>
  <c r="AH2672" i="5"/>
  <c r="AI2672" i="5"/>
  <c r="AJ2672" i="5"/>
  <c r="AK2672" i="5"/>
  <c r="AL2672" i="5"/>
  <c r="AM2672" i="5"/>
  <c r="AN2672" i="5"/>
  <c r="AN2676" i="5" s="1"/>
  <c r="AN2677" i="5" s="1"/>
  <c r="AB2673" i="5"/>
  <c r="AC2673" i="5"/>
  <c r="AD2673" i="5"/>
  <c r="AE2673" i="5"/>
  <c r="AF2673" i="5"/>
  <c r="AG2673" i="5"/>
  <c r="AH2673" i="5"/>
  <c r="AH2676" i="5" s="1"/>
  <c r="AH2677" i="5" s="1"/>
  <c r="AI2673" i="5"/>
  <c r="AI2676" i="5" s="1"/>
  <c r="AI2677" i="5" s="1"/>
  <c r="AJ2673" i="5"/>
  <c r="AK2673" i="5"/>
  <c r="AL2673" i="5"/>
  <c r="AM2673" i="5"/>
  <c r="AN2673" i="5"/>
  <c r="AB2674" i="5"/>
  <c r="AB2676" i="5" s="1"/>
  <c r="AB2677" i="5" s="1"/>
  <c r="AC2674" i="5"/>
  <c r="AC2676" i="5" s="1"/>
  <c r="AC2677" i="5" s="1"/>
  <c r="AD2674" i="5"/>
  <c r="AE2674" i="5"/>
  <c r="AF2674" i="5"/>
  <c r="AG2674" i="5"/>
  <c r="AH2674" i="5"/>
  <c r="AI2674" i="5"/>
  <c r="AJ2674" i="5"/>
  <c r="AJ2676" i="5" s="1"/>
  <c r="AJ2677" i="5" s="1"/>
  <c r="AK2674" i="5"/>
  <c r="AK2676" i="5" s="1"/>
  <c r="AK2677" i="5" s="1"/>
  <c r="AL2674" i="5"/>
  <c r="AM2674" i="5"/>
  <c r="AN2674" i="5"/>
  <c r="AB2675" i="5"/>
  <c r="AC2675" i="5"/>
  <c r="AD2675" i="5"/>
  <c r="AE2675" i="5"/>
  <c r="AF2675" i="5"/>
  <c r="AG2675" i="5"/>
  <c r="AH2675" i="5"/>
  <c r="AI2675" i="5"/>
  <c r="AJ2675" i="5"/>
  <c r="AK2675" i="5"/>
  <c r="AL2675" i="5"/>
  <c r="AM2675" i="5"/>
  <c r="AN2675" i="5"/>
  <c r="AB2682" i="5"/>
  <c r="AC2682" i="5"/>
  <c r="AD2682" i="5"/>
  <c r="AE2682" i="5"/>
  <c r="AF2682" i="5"/>
  <c r="AG2682" i="5"/>
  <c r="AH2682" i="5"/>
  <c r="AI2682" i="5"/>
  <c r="AJ2682" i="5"/>
  <c r="AK2682" i="5"/>
  <c r="AL2682" i="5"/>
  <c r="AM2682" i="5"/>
  <c r="AN2682" i="5"/>
  <c r="AB2683" i="5"/>
  <c r="AC2683" i="5"/>
  <c r="AC2686" i="5" s="1"/>
  <c r="AC2687" i="5" s="1"/>
  <c r="AD2683" i="5"/>
  <c r="AE2683" i="5"/>
  <c r="AF2683" i="5"/>
  <c r="AG2683" i="5"/>
  <c r="AH2683" i="5"/>
  <c r="AI2683" i="5"/>
  <c r="AJ2683" i="5"/>
  <c r="AK2683" i="5"/>
  <c r="AK2686" i="5" s="1"/>
  <c r="AK2687" i="5" s="1"/>
  <c r="AL2683" i="5"/>
  <c r="AM2683" i="5"/>
  <c r="AM2686" i="5" s="1"/>
  <c r="AM2687" i="5" s="1"/>
  <c r="AN2683" i="5"/>
  <c r="AB2684" i="5"/>
  <c r="AC2684" i="5"/>
  <c r="AD2684" i="5"/>
  <c r="AE2684" i="5"/>
  <c r="AF2684" i="5"/>
  <c r="AG2684" i="5"/>
  <c r="AH2684" i="5"/>
  <c r="AI2684" i="5"/>
  <c r="AJ2684" i="5"/>
  <c r="AK2684" i="5"/>
  <c r="AL2684" i="5"/>
  <c r="AM2684" i="5"/>
  <c r="AN2684" i="5"/>
  <c r="AB2685" i="5"/>
  <c r="AB2686" i="5" s="1"/>
  <c r="AC2685" i="5"/>
  <c r="AD2685" i="5"/>
  <c r="AE2685" i="5"/>
  <c r="AF2685" i="5"/>
  <c r="AG2685" i="5"/>
  <c r="AH2685" i="5"/>
  <c r="AI2685" i="5"/>
  <c r="AJ2685" i="5"/>
  <c r="AJ2686" i="5" s="1"/>
  <c r="AJ2687" i="5" s="1"/>
  <c r="AK2685" i="5"/>
  <c r="AL2685" i="5"/>
  <c r="AM2685" i="5"/>
  <c r="AN2685" i="5"/>
  <c r="AE2686" i="5"/>
  <c r="AE2687" i="5" s="1"/>
  <c r="AH2686" i="5"/>
  <c r="AH2687" i="5" s="1"/>
  <c r="AB2692" i="5"/>
  <c r="AB2696" i="5" s="1"/>
  <c r="AB2697" i="5" s="1"/>
  <c r="AC2692" i="5"/>
  <c r="AD2692" i="5"/>
  <c r="AE2692" i="5"/>
  <c r="AF2692" i="5"/>
  <c r="AG2692" i="5"/>
  <c r="AH2692" i="5"/>
  <c r="AI2692" i="5"/>
  <c r="AJ2692" i="5"/>
  <c r="AK2692" i="5"/>
  <c r="AL2692" i="5"/>
  <c r="AM2692" i="5"/>
  <c r="AN2692" i="5"/>
  <c r="AB2693" i="5"/>
  <c r="AC2693" i="5"/>
  <c r="AD2693" i="5"/>
  <c r="AE2693" i="5"/>
  <c r="AF2693" i="5"/>
  <c r="AG2693" i="5"/>
  <c r="AH2693" i="5"/>
  <c r="AI2693" i="5"/>
  <c r="AJ2693" i="5"/>
  <c r="AK2693" i="5"/>
  <c r="AL2693" i="5"/>
  <c r="AM2693" i="5"/>
  <c r="AM2696" i="5" s="1"/>
  <c r="AM2697" i="5" s="1"/>
  <c r="AN2693" i="5"/>
  <c r="AB2694" i="5"/>
  <c r="AC2694" i="5"/>
  <c r="AD2694" i="5"/>
  <c r="AE2694" i="5"/>
  <c r="AF2694" i="5"/>
  <c r="AG2694" i="5"/>
  <c r="AH2694" i="5"/>
  <c r="AI2694" i="5"/>
  <c r="AJ2694" i="5"/>
  <c r="AK2694" i="5"/>
  <c r="AL2694" i="5"/>
  <c r="AM2694" i="5"/>
  <c r="AN2694" i="5"/>
  <c r="AB2695" i="5"/>
  <c r="AC2695" i="5"/>
  <c r="AD2695" i="5"/>
  <c r="AD2696" i="5" s="1"/>
  <c r="AD2697" i="5" s="1"/>
  <c r="AE2695" i="5"/>
  <c r="AF2695" i="5"/>
  <c r="AG2695" i="5"/>
  <c r="AH2695" i="5"/>
  <c r="AI2695" i="5"/>
  <c r="AJ2695" i="5"/>
  <c r="AK2695" i="5"/>
  <c r="AL2695" i="5"/>
  <c r="AM2695" i="5"/>
  <c r="AN2695" i="5"/>
  <c r="AE2696" i="5"/>
  <c r="AG2696" i="5"/>
  <c r="AJ2696" i="5"/>
  <c r="AJ2697" i="5" s="1"/>
  <c r="AL2696" i="5"/>
  <c r="AL2697" i="5" s="1"/>
  <c r="AG2697" i="5"/>
  <c r="AB2702" i="5"/>
  <c r="AB2706" i="5" s="1"/>
  <c r="AB2707" i="5" s="1"/>
  <c r="AC2702" i="5"/>
  <c r="AD2702" i="5"/>
  <c r="AE2702" i="5"/>
  <c r="AF2702" i="5"/>
  <c r="AG2702" i="5"/>
  <c r="AH2702" i="5"/>
  <c r="AI2702" i="5"/>
  <c r="AJ2702" i="5"/>
  <c r="AJ2706" i="5" s="1"/>
  <c r="AJ2707" i="5" s="1"/>
  <c r="AK2702" i="5"/>
  <c r="AL2702" i="5"/>
  <c r="AM2702" i="5"/>
  <c r="AN2702" i="5"/>
  <c r="AB2703" i="5"/>
  <c r="AC2703" i="5"/>
  <c r="AD2703" i="5"/>
  <c r="AE2703" i="5"/>
  <c r="AF2703" i="5"/>
  <c r="AG2703" i="5"/>
  <c r="AH2703" i="5"/>
  <c r="AI2703" i="5"/>
  <c r="AJ2703" i="5"/>
  <c r="AK2703" i="5"/>
  <c r="AL2703" i="5"/>
  <c r="AM2703" i="5"/>
  <c r="AN2703" i="5"/>
  <c r="AB2704" i="5"/>
  <c r="AC2704" i="5"/>
  <c r="AD2704" i="5"/>
  <c r="AE2704" i="5"/>
  <c r="AF2704" i="5"/>
  <c r="AG2704" i="5"/>
  <c r="AH2704" i="5"/>
  <c r="AI2704" i="5"/>
  <c r="AJ2704" i="5"/>
  <c r="AK2704" i="5"/>
  <c r="AL2704" i="5"/>
  <c r="AM2704" i="5"/>
  <c r="AN2704" i="5"/>
  <c r="AB2705" i="5"/>
  <c r="AC2705" i="5"/>
  <c r="AD2705" i="5"/>
  <c r="AE2705" i="5"/>
  <c r="AF2705" i="5"/>
  <c r="AF2706" i="5" s="1"/>
  <c r="AF2707" i="5" s="1"/>
  <c r="AG2705" i="5"/>
  <c r="AH2705" i="5"/>
  <c r="AI2705" i="5"/>
  <c r="AJ2705" i="5"/>
  <c r="AK2705" i="5"/>
  <c r="AL2705" i="5"/>
  <c r="AM2705" i="5"/>
  <c r="AN2705" i="5"/>
  <c r="AN2706" i="5" s="1"/>
  <c r="AN2707" i="5" s="1"/>
  <c r="AD2706" i="5"/>
  <c r="AD2707" i="5" s="1"/>
  <c r="AG2706" i="5"/>
  <c r="AG2707" i="5" s="1"/>
  <c r="AI2706" i="5"/>
  <c r="AL2706" i="5"/>
  <c r="AL2707" i="5" s="1"/>
  <c r="AI2707" i="5"/>
  <c r="AB2712" i="5"/>
  <c r="AC2712" i="5"/>
  <c r="AD2712" i="5"/>
  <c r="AE2712" i="5"/>
  <c r="AF2712" i="5"/>
  <c r="AG2712" i="5"/>
  <c r="AH2712" i="5"/>
  <c r="AI2712" i="5"/>
  <c r="AJ2712" i="5"/>
  <c r="AK2712" i="5"/>
  <c r="AL2712" i="5"/>
  <c r="AM2712" i="5"/>
  <c r="AN2712" i="5"/>
  <c r="AB2713" i="5"/>
  <c r="AC2713" i="5"/>
  <c r="AD2713" i="5"/>
  <c r="AE2713" i="5"/>
  <c r="AF2713" i="5"/>
  <c r="AG2713" i="5"/>
  <c r="AH2713" i="5"/>
  <c r="AI2713" i="5"/>
  <c r="AJ2713" i="5"/>
  <c r="AK2713" i="5"/>
  <c r="AL2713" i="5"/>
  <c r="AM2713" i="5"/>
  <c r="AN2713" i="5"/>
  <c r="AB2714" i="5"/>
  <c r="AC2714" i="5"/>
  <c r="AD2714" i="5"/>
  <c r="AE2714" i="5"/>
  <c r="AF2714" i="5"/>
  <c r="AG2714" i="5"/>
  <c r="AH2714" i="5"/>
  <c r="AH2716" i="5" s="1"/>
  <c r="AH2717" i="5" s="1"/>
  <c r="AI2714" i="5"/>
  <c r="AJ2714" i="5"/>
  <c r="AK2714" i="5"/>
  <c r="AL2714" i="5"/>
  <c r="AM2714" i="5"/>
  <c r="AN2714" i="5"/>
  <c r="AB2715" i="5"/>
  <c r="AC2715" i="5"/>
  <c r="AC2716" i="5" s="1"/>
  <c r="AC2717" i="5" s="1"/>
  <c r="AD2715" i="5"/>
  <c r="AE2715" i="5"/>
  <c r="AF2715" i="5"/>
  <c r="AG2715" i="5"/>
  <c r="AH2715" i="5"/>
  <c r="AI2715" i="5"/>
  <c r="AJ2715" i="5"/>
  <c r="AK2715" i="5"/>
  <c r="AL2715" i="5"/>
  <c r="AM2715" i="5"/>
  <c r="AN2715" i="5"/>
  <c r="AF2716" i="5"/>
  <c r="AF2717" i="5" s="1"/>
  <c r="AI2716" i="5"/>
  <c r="AK2716" i="5"/>
  <c r="AK2717" i="5" s="1"/>
  <c r="AN2716" i="5"/>
  <c r="AN2717" i="5" s="1"/>
  <c r="AI2717" i="5"/>
  <c r="AB2722" i="5"/>
  <c r="AC2722" i="5"/>
  <c r="AC2726" i="5" s="1"/>
  <c r="AC2727" i="5" s="1"/>
  <c r="AD2722" i="5"/>
  <c r="AE2722" i="5"/>
  <c r="AF2722" i="5"/>
  <c r="AG2722" i="5"/>
  <c r="AH2722" i="5"/>
  <c r="AH2726" i="5" s="1"/>
  <c r="AH2727" i="5" s="1"/>
  <c r="AI2722" i="5"/>
  <c r="AJ2722" i="5"/>
  <c r="AK2722" i="5"/>
  <c r="AL2722" i="5"/>
  <c r="AM2722" i="5"/>
  <c r="AN2722" i="5"/>
  <c r="AB2723" i="5"/>
  <c r="AC2723" i="5"/>
  <c r="AD2723" i="5"/>
  <c r="AE2723" i="5"/>
  <c r="AF2723" i="5"/>
  <c r="AG2723" i="5"/>
  <c r="AH2723" i="5"/>
  <c r="AI2723" i="5"/>
  <c r="AJ2723" i="5"/>
  <c r="AK2723" i="5"/>
  <c r="AL2723" i="5"/>
  <c r="AM2723" i="5"/>
  <c r="AN2723" i="5"/>
  <c r="AB2724" i="5"/>
  <c r="AC2724" i="5"/>
  <c r="AD2724" i="5"/>
  <c r="AE2724" i="5"/>
  <c r="AF2724" i="5"/>
  <c r="AG2724" i="5"/>
  <c r="AH2724" i="5"/>
  <c r="AI2724" i="5"/>
  <c r="AJ2724" i="5"/>
  <c r="AK2724" i="5"/>
  <c r="AL2724" i="5"/>
  <c r="AM2724" i="5"/>
  <c r="AN2724" i="5"/>
  <c r="AB2725" i="5"/>
  <c r="AC2725" i="5"/>
  <c r="AD2725" i="5"/>
  <c r="AE2725" i="5"/>
  <c r="AF2725" i="5"/>
  <c r="AG2725" i="5"/>
  <c r="AG2726" i="5" s="1"/>
  <c r="AG2727" i="5" s="1"/>
  <c r="AH2725" i="5"/>
  <c r="AI2725" i="5"/>
  <c r="AJ2725" i="5"/>
  <c r="AK2725" i="5"/>
  <c r="AL2725" i="5"/>
  <c r="AM2725" i="5"/>
  <c r="AN2725" i="5"/>
  <c r="AB2726" i="5"/>
  <c r="AB2727" i="5" s="1"/>
  <c r="AE2726" i="5"/>
  <c r="AE2727" i="5" s="1"/>
  <c r="AJ2726" i="5"/>
  <c r="AJ2727" i="5" s="1"/>
  <c r="AK2726" i="5"/>
  <c r="AK2727" i="5" s="1"/>
  <c r="AM2726" i="5"/>
  <c r="AM2727" i="5"/>
  <c r="AB2732" i="5"/>
  <c r="AB2736" i="5" s="1"/>
  <c r="AB2737" i="5" s="1"/>
  <c r="AC2732" i="5"/>
  <c r="AD2732" i="5"/>
  <c r="AE2732" i="5"/>
  <c r="AE2736" i="5" s="1"/>
  <c r="AE2737" i="5" s="1"/>
  <c r="AF2732" i="5"/>
  <c r="AG2732" i="5"/>
  <c r="AH2732" i="5"/>
  <c r="AI2732" i="5"/>
  <c r="AJ2732" i="5"/>
  <c r="AK2732" i="5"/>
  <c r="AL2732" i="5"/>
  <c r="AM2732" i="5"/>
  <c r="AM2736" i="5" s="1"/>
  <c r="AM2737" i="5" s="1"/>
  <c r="AN2732" i="5"/>
  <c r="AB2733" i="5"/>
  <c r="AC2733" i="5"/>
  <c r="AD2733" i="5"/>
  <c r="AE2733" i="5"/>
  <c r="AF2733" i="5"/>
  <c r="AG2733" i="5"/>
  <c r="AH2733" i="5"/>
  <c r="AI2733" i="5"/>
  <c r="AJ2733" i="5"/>
  <c r="AK2733" i="5"/>
  <c r="AL2733" i="5"/>
  <c r="AM2733" i="5"/>
  <c r="AN2733" i="5"/>
  <c r="AB2734" i="5"/>
  <c r="AC2734" i="5"/>
  <c r="AD2734" i="5"/>
  <c r="AE2734" i="5"/>
  <c r="AF2734" i="5"/>
  <c r="AG2734" i="5"/>
  <c r="AH2734" i="5"/>
  <c r="AI2734" i="5"/>
  <c r="AJ2734" i="5"/>
  <c r="AK2734" i="5"/>
  <c r="AL2734" i="5"/>
  <c r="AM2734" i="5"/>
  <c r="AN2734" i="5"/>
  <c r="AB2735" i="5"/>
  <c r="AC2735" i="5"/>
  <c r="AD2735" i="5"/>
  <c r="AE2735" i="5"/>
  <c r="AF2735" i="5"/>
  <c r="AG2735" i="5"/>
  <c r="AH2735" i="5"/>
  <c r="AI2735" i="5"/>
  <c r="AI2736" i="5" s="1"/>
  <c r="AI2737" i="5" s="1"/>
  <c r="AJ2735" i="5"/>
  <c r="AK2735" i="5"/>
  <c r="AL2735" i="5"/>
  <c r="AM2735" i="5"/>
  <c r="AN2735" i="5"/>
  <c r="AD2736" i="5"/>
  <c r="AD2737" i="5" s="1"/>
  <c r="AG2736" i="5"/>
  <c r="AJ2736" i="5"/>
  <c r="AJ2737" i="5" s="1"/>
  <c r="AL2736" i="5"/>
  <c r="AL2737" i="5" s="1"/>
  <c r="AG2737" i="5"/>
  <c r="AB2742" i="5"/>
  <c r="AC2742" i="5"/>
  <c r="AD2742" i="5"/>
  <c r="AE2742" i="5"/>
  <c r="AF2742" i="5"/>
  <c r="AG2742" i="5"/>
  <c r="AG2746" i="5" s="1"/>
  <c r="AG2747" i="5" s="1"/>
  <c r="AH2742" i="5"/>
  <c r="AI2742" i="5"/>
  <c r="AJ2742" i="5"/>
  <c r="AK2742" i="5"/>
  <c r="AL2742" i="5"/>
  <c r="AM2742" i="5"/>
  <c r="AN2742" i="5"/>
  <c r="AB2743" i="5"/>
  <c r="AC2743" i="5"/>
  <c r="AD2743" i="5"/>
  <c r="AE2743" i="5"/>
  <c r="AF2743" i="5"/>
  <c r="AG2743" i="5"/>
  <c r="AH2743" i="5"/>
  <c r="AI2743" i="5"/>
  <c r="AJ2743" i="5"/>
  <c r="AK2743" i="5"/>
  <c r="AL2743" i="5"/>
  <c r="AM2743" i="5"/>
  <c r="AN2743" i="5"/>
  <c r="AB2744" i="5"/>
  <c r="AC2744" i="5"/>
  <c r="AD2744" i="5"/>
  <c r="AE2744" i="5"/>
  <c r="AF2744" i="5"/>
  <c r="AG2744" i="5"/>
  <c r="AH2744" i="5"/>
  <c r="AI2744" i="5"/>
  <c r="AJ2744" i="5"/>
  <c r="AK2744" i="5"/>
  <c r="AL2744" i="5"/>
  <c r="AM2744" i="5"/>
  <c r="AN2744" i="5"/>
  <c r="AB2745" i="5"/>
  <c r="AC2745" i="5"/>
  <c r="AC2746" i="5" s="1"/>
  <c r="AC2747" i="5" s="1"/>
  <c r="AD2745" i="5"/>
  <c r="AE2745" i="5"/>
  <c r="AF2745" i="5"/>
  <c r="AG2745" i="5"/>
  <c r="AH2745" i="5"/>
  <c r="AI2745" i="5"/>
  <c r="AJ2745" i="5"/>
  <c r="AK2745" i="5"/>
  <c r="AK2746" i="5" s="1"/>
  <c r="AK2747" i="5" s="1"/>
  <c r="AL2745" i="5"/>
  <c r="AM2745" i="5"/>
  <c r="AN2745" i="5"/>
  <c r="AD2746" i="5"/>
  <c r="AD2747" i="5" s="1"/>
  <c r="AF2746" i="5"/>
  <c r="AF2747" i="5" s="1"/>
  <c r="AI2746" i="5"/>
  <c r="AL2746" i="5"/>
  <c r="AL2747" i="5" s="1"/>
  <c r="AN2746" i="5"/>
  <c r="AN2747" i="5" s="1"/>
  <c r="AI2747" i="5"/>
  <c r="AB2752" i="5"/>
  <c r="AC2752" i="5"/>
  <c r="AC2756" i="5" s="1"/>
  <c r="AC2757" i="5" s="1"/>
  <c r="AD2752" i="5"/>
  <c r="AE2752" i="5"/>
  <c r="AF2752" i="5"/>
  <c r="AF2756" i="5" s="1"/>
  <c r="AF2757" i="5" s="1"/>
  <c r="AG2752" i="5"/>
  <c r="AH2752" i="5"/>
  <c r="AI2752" i="5"/>
  <c r="AJ2752" i="5"/>
  <c r="AK2752" i="5"/>
  <c r="AK2756" i="5" s="1"/>
  <c r="AK2757" i="5" s="1"/>
  <c r="AL2752" i="5"/>
  <c r="AM2752" i="5"/>
  <c r="AN2752" i="5"/>
  <c r="AB2753" i="5"/>
  <c r="AC2753" i="5"/>
  <c r="AD2753" i="5"/>
  <c r="AE2753" i="5"/>
  <c r="AF2753" i="5"/>
  <c r="AG2753" i="5"/>
  <c r="AH2753" i="5"/>
  <c r="AI2753" i="5"/>
  <c r="AI2756" i="5" s="1"/>
  <c r="AI2757" i="5" s="1"/>
  <c r="AJ2753" i="5"/>
  <c r="AK2753" i="5"/>
  <c r="AL2753" i="5"/>
  <c r="AM2753" i="5"/>
  <c r="AN2753" i="5"/>
  <c r="AB2754" i="5"/>
  <c r="AB2756" i="5" s="1"/>
  <c r="AB2757" i="5" s="1"/>
  <c r="AC2754" i="5"/>
  <c r="AD2754" i="5"/>
  <c r="AE2754" i="5"/>
  <c r="AF2754" i="5"/>
  <c r="AG2754" i="5"/>
  <c r="AH2754" i="5"/>
  <c r="AI2754" i="5"/>
  <c r="AJ2754" i="5"/>
  <c r="AJ2756" i="5" s="1"/>
  <c r="AJ2757" i="5" s="1"/>
  <c r="AK2754" i="5"/>
  <c r="AL2754" i="5"/>
  <c r="AM2754" i="5"/>
  <c r="AN2754" i="5"/>
  <c r="AB2755" i="5"/>
  <c r="AC2755" i="5"/>
  <c r="AD2755" i="5"/>
  <c r="AE2755" i="5"/>
  <c r="AE2756" i="5" s="1"/>
  <c r="AE2757" i="5" s="1"/>
  <c r="AF2755" i="5"/>
  <c r="AG2755" i="5"/>
  <c r="AH2755" i="5"/>
  <c r="AH2756" i="5" s="1"/>
  <c r="AH2757" i="5" s="1"/>
  <c r="AI2755" i="5"/>
  <c r="AJ2755" i="5"/>
  <c r="AK2755" i="5"/>
  <c r="AL2755" i="5"/>
  <c r="AM2755" i="5"/>
  <c r="AM2756" i="5" s="1"/>
  <c r="AM2757" i="5" s="1"/>
  <c r="AN2755" i="5"/>
  <c r="AB2762" i="5"/>
  <c r="AC2762" i="5"/>
  <c r="AD2762" i="5"/>
  <c r="AE2762" i="5"/>
  <c r="AE2766" i="5" s="1"/>
  <c r="AE2767" i="5" s="1"/>
  <c r="AF2762" i="5"/>
  <c r="AG2762" i="5"/>
  <c r="AH2762" i="5"/>
  <c r="AI2762" i="5"/>
  <c r="AJ2762" i="5"/>
  <c r="AK2762" i="5"/>
  <c r="AL2762" i="5"/>
  <c r="AM2762" i="5"/>
  <c r="AN2762" i="5"/>
  <c r="AB2763" i="5"/>
  <c r="AC2763" i="5"/>
  <c r="AD2763" i="5"/>
  <c r="AE2763" i="5"/>
  <c r="AF2763" i="5"/>
  <c r="AG2763" i="5"/>
  <c r="AH2763" i="5"/>
  <c r="AH2766" i="5" s="1"/>
  <c r="AH2767" i="5" s="1"/>
  <c r="AI2763" i="5"/>
  <c r="AJ2763" i="5"/>
  <c r="AK2763" i="5"/>
  <c r="AL2763" i="5"/>
  <c r="AM2763" i="5"/>
  <c r="AN2763" i="5"/>
  <c r="AB2764" i="5"/>
  <c r="AC2764" i="5"/>
  <c r="AC2766" i="5" s="1"/>
  <c r="AC2767" i="5" s="1"/>
  <c r="AD2764" i="5"/>
  <c r="AE2764" i="5"/>
  <c r="AF2764" i="5"/>
  <c r="AG2764" i="5"/>
  <c r="AH2764" i="5"/>
  <c r="AI2764" i="5"/>
  <c r="AJ2764" i="5"/>
  <c r="AK2764" i="5"/>
  <c r="AK2766" i="5" s="1"/>
  <c r="AK2767" i="5" s="1"/>
  <c r="AL2764" i="5"/>
  <c r="AM2764" i="5"/>
  <c r="AN2764" i="5"/>
  <c r="AB2765" i="5"/>
  <c r="AC2765" i="5"/>
  <c r="AD2765" i="5"/>
  <c r="AE2765" i="5"/>
  <c r="AF2765" i="5"/>
  <c r="AG2765" i="5"/>
  <c r="AH2765" i="5"/>
  <c r="AI2765" i="5"/>
  <c r="AJ2765" i="5"/>
  <c r="AK2765" i="5"/>
  <c r="AL2765" i="5"/>
  <c r="AM2765" i="5"/>
  <c r="AN2765" i="5"/>
  <c r="AM2766" i="5"/>
  <c r="AM2767" i="5" s="1"/>
  <c r="AB2772" i="5"/>
  <c r="AC2772" i="5"/>
  <c r="AD2772" i="5"/>
  <c r="AE2772" i="5"/>
  <c r="AF2772" i="5"/>
  <c r="AG2772" i="5"/>
  <c r="AH2772" i="5"/>
  <c r="AI2772" i="5"/>
  <c r="AJ2772" i="5"/>
  <c r="AK2772" i="5"/>
  <c r="AL2772" i="5"/>
  <c r="AM2772" i="5"/>
  <c r="AN2772" i="5"/>
  <c r="AB2773" i="5"/>
  <c r="AC2773" i="5"/>
  <c r="AD2773" i="5"/>
  <c r="AE2773" i="5"/>
  <c r="AF2773" i="5"/>
  <c r="AG2773" i="5"/>
  <c r="AH2773" i="5"/>
  <c r="AI2773" i="5"/>
  <c r="AJ2773" i="5"/>
  <c r="AK2773" i="5"/>
  <c r="AL2773" i="5"/>
  <c r="AM2773" i="5"/>
  <c r="AN2773" i="5"/>
  <c r="AB2774" i="5"/>
  <c r="AC2774" i="5"/>
  <c r="AD2774" i="5"/>
  <c r="AE2774" i="5"/>
  <c r="AF2774" i="5"/>
  <c r="AG2774" i="5"/>
  <c r="AG2776" i="5" s="1"/>
  <c r="AG2777" i="5" s="1"/>
  <c r="AH2774" i="5"/>
  <c r="AI2774" i="5"/>
  <c r="AJ2774" i="5"/>
  <c r="AK2774" i="5"/>
  <c r="AL2774" i="5"/>
  <c r="AM2774" i="5"/>
  <c r="AN2774" i="5"/>
  <c r="AB2775" i="5"/>
  <c r="AB2776" i="5" s="1"/>
  <c r="AB2777" i="5" s="1"/>
  <c r="AC2775" i="5"/>
  <c r="AD2775" i="5"/>
  <c r="AE2775" i="5"/>
  <c r="AE2776" i="5" s="1"/>
  <c r="AE2777" i="5" s="1"/>
  <c r="AF2775" i="5"/>
  <c r="AG2775" i="5"/>
  <c r="AH2775" i="5"/>
  <c r="AI2775" i="5"/>
  <c r="AJ2775" i="5"/>
  <c r="AK2775" i="5"/>
  <c r="AL2775" i="5"/>
  <c r="AM2775" i="5"/>
  <c r="AN2775" i="5"/>
  <c r="AJ2776" i="5"/>
  <c r="AJ2777" i="5" s="1"/>
  <c r="AM2776" i="5"/>
  <c r="AM2777" i="5" s="1"/>
  <c r="AB2782" i="5"/>
  <c r="AC2782" i="5"/>
  <c r="AD2782" i="5"/>
  <c r="AE2782" i="5"/>
  <c r="AE2786" i="5" s="1"/>
  <c r="AE2787" i="5" s="1"/>
  <c r="AF2782" i="5"/>
  <c r="AG2782" i="5"/>
  <c r="AH2782" i="5"/>
  <c r="AI2782" i="5"/>
  <c r="AJ2782" i="5"/>
  <c r="AK2782" i="5"/>
  <c r="AL2782" i="5"/>
  <c r="AM2782" i="5"/>
  <c r="AM2786" i="5" s="1"/>
  <c r="AM2787" i="5" s="1"/>
  <c r="AN2782" i="5"/>
  <c r="AB2783" i="5"/>
  <c r="AC2783" i="5"/>
  <c r="AD2783" i="5"/>
  <c r="AE2783" i="5"/>
  <c r="AF2783" i="5"/>
  <c r="AG2783" i="5"/>
  <c r="AH2783" i="5"/>
  <c r="AI2783" i="5"/>
  <c r="AJ2783" i="5"/>
  <c r="AK2783" i="5"/>
  <c r="AL2783" i="5"/>
  <c r="AM2783" i="5"/>
  <c r="AN2783" i="5"/>
  <c r="AB2784" i="5"/>
  <c r="AC2784" i="5"/>
  <c r="AD2784" i="5"/>
  <c r="AE2784" i="5"/>
  <c r="AF2784" i="5"/>
  <c r="AG2784" i="5"/>
  <c r="AH2784" i="5"/>
  <c r="AI2784" i="5"/>
  <c r="AJ2784" i="5"/>
  <c r="AK2784" i="5"/>
  <c r="AL2784" i="5"/>
  <c r="AM2784" i="5"/>
  <c r="AN2784" i="5"/>
  <c r="AB2785" i="5"/>
  <c r="AC2785" i="5"/>
  <c r="AD2785" i="5"/>
  <c r="AE2785" i="5"/>
  <c r="AF2785" i="5"/>
  <c r="AF2786" i="5" s="1"/>
  <c r="AF2787" i="5" s="1"/>
  <c r="AG2785" i="5"/>
  <c r="AH2785" i="5"/>
  <c r="AI2785" i="5"/>
  <c r="AJ2785" i="5"/>
  <c r="AK2785" i="5"/>
  <c r="AL2785" i="5"/>
  <c r="AM2785" i="5"/>
  <c r="AN2785" i="5"/>
  <c r="AN2786" i="5" s="1"/>
  <c r="AN2787" i="5" s="1"/>
  <c r="AD2786" i="5"/>
  <c r="AD2787" i="5" s="1"/>
  <c r="AG2786" i="5"/>
  <c r="AG2787" i="5" s="1"/>
  <c r="AI2786" i="5"/>
  <c r="AI2787" i="5" s="1"/>
  <c r="AL2786" i="5"/>
  <c r="AL2787" i="5" s="1"/>
  <c r="AB2792" i="5"/>
  <c r="AC2792" i="5"/>
  <c r="AD2792" i="5"/>
  <c r="AE2792" i="5"/>
  <c r="AE2796" i="5" s="1"/>
  <c r="AE2797" i="5" s="1"/>
  <c r="AF2792" i="5"/>
  <c r="AG2792" i="5"/>
  <c r="AH2792" i="5"/>
  <c r="AI2792" i="5"/>
  <c r="AJ2792" i="5"/>
  <c r="AK2792" i="5"/>
  <c r="AL2792" i="5"/>
  <c r="AM2792" i="5"/>
  <c r="AM2796" i="5" s="1"/>
  <c r="AM2797" i="5" s="1"/>
  <c r="AN2792" i="5"/>
  <c r="AB2793" i="5"/>
  <c r="AC2793" i="5"/>
  <c r="AD2793" i="5"/>
  <c r="AE2793" i="5"/>
  <c r="AF2793" i="5"/>
  <c r="AG2793" i="5"/>
  <c r="AH2793" i="5"/>
  <c r="AI2793" i="5"/>
  <c r="AJ2793" i="5"/>
  <c r="AJ2796" i="5" s="1"/>
  <c r="AJ2797" i="5" s="1"/>
  <c r="AK2793" i="5"/>
  <c r="AL2793" i="5"/>
  <c r="AM2793" i="5"/>
  <c r="AN2793" i="5"/>
  <c r="AB2794" i="5"/>
  <c r="AC2794" i="5"/>
  <c r="AC2796" i="5" s="1"/>
  <c r="AC2797" i="5" s="1"/>
  <c r="AD2794" i="5"/>
  <c r="AE2794" i="5"/>
  <c r="AF2794" i="5"/>
  <c r="AG2794" i="5"/>
  <c r="AH2794" i="5"/>
  <c r="AI2794" i="5"/>
  <c r="AJ2794" i="5"/>
  <c r="AK2794" i="5"/>
  <c r="AK2796" i="5" s="1"/>
  <c r="AK2797" i="5" s="1"/>
  <c r="AL2794" i="5"/>
  <c r="AM2794" i="5"/>
  <c r="AN2794" i="5"/>
  <c r="AB2795" i="5"/>
  <c r="AC2795" i="5"/>
  <c r="AD2795" i="5"/>
  <c r="AE2795" i="5"/>
  <c r="AF2795" i="5"/>
  <c r="AF2796" i="5" s="1"/>
  <c r="AF2797" i="5" s="1"/>
  <c r="AG2795" i="5"/>
  <c r="AH2795" i="5"/>
  <c r="AI2795" i="5"/>
  <c r="AJ2795" i="5"/>
  <c r="AK2795" i="5"/>
  <c r="AL2795" i="5"/>
  <c r="AM2795" i="5"/>
  <c r="AN2795" i="5"/>
  <c r="AN2796" i="5" s="1"/>
  <c r="AN2797" i="5" s="1"/>
  <c r="AI2796" i="5"/>
  <c r="AI2797" i="5"/>
  <c r="AB2802" i="5"/>
  <c r="AC2802" i="5"/>
  <c r="AD2802" i="5"/>
  <c r="AE2802" i="5"/>
  <c r="AF2802" i="5"/>
  <c r="AG2802" i="5"/>
  <c r="AH2802" i="5"/>
  <c r="AI2802" i="5"/>
  <c r="AJ2802" i="5"/>
  <c r="AK2802" i="5"/>
  <c r="AL2802" i="5"/>
  <c r="AM2802" i="5"/>
  <c r="AN2802" i="5"/>
  <c r="AB2803" i="5"/>
  <c r="AC2803" i="5"/>
  <c r="AD2803" i="5"/>
  <c r="AD2806" i="5" s="1"/>
  <c r="AD2807" i="5" s="1"/>
  <c r="AE2803" i="5"/>
  <c r="AF2803" i="5"/>
  <c r="AG2803" i="5"/>
  <c r="AH2803" i="5"/>
  <c r="AI2803" i="5"/>
  <c r="AJ2803" i="5"/>
  <c r="AK2803" i="5"/>
  <c r="AL2803" i="5"/>
  <c r="AM2803" i="5"/>
  <c r="AN2803" i="5"/>
  <c r="AB2804" i="5"/>
  <c r="AC2804" i="5"/>
  <c r="AD2804" i="5"/>
  <c r="AE2804" i="5"/>
  <c r="AF2804" i="5"/>
  <c r="AG2804" i="5"/>
  <c r="AH2804" i="5"/>
  <c r="AI2804" i="5"/>
  <c r="AJ2804" i="5"/>
  <c r="AK2804" i="5"/>
  <c r="AL2804" i="5"/>
  <c r="AM2804" i="5"/>
  <c r="AN2804" i="5"/>
  <c r="AB2805" i="5"/>
  <c r="AB2806" i="5" s="1"/>
  <c r="AB2807" i="5" s="1"/>
  <c r="AC2805" i="5"/>
  <c r="AD2805" i="5"/>
  <c r="AE2805" i="5"/>
  <c r="AF2805" i="5"/>
  <c r="AG2805" i="5"/>
  <c r="AH2805" i="5"/>
  <c r="AI2805" i="5"/>
  <c r="AJ2805" i="5"/>
  <c r="AJ2806" i="5" s="1"/>
  <c r="AJ2807" i="5" s="1"/>
  <c r="AK2805" i="5"/>
  <c r="AL2805" i="5"/>
  <c r="AM2805" i="5"/>
  <c r="AN2805" i="5"/>
  <c r="AC2806" i="5"/>
  <c r="AC2807" i="5" s="1"/>
  <c r="AK2806" i="5"/>
  <c r="AK2807" i="5" s="1"/>
  <c r="AB2812" i="5"/>
  <c r="AC2812" i="5"/>
  <c r="AD2812" i="5"/>
  <c r="AE2812" i="5"/>
  <c r="AF2812" i="5"/>
  <c r="AG2812" i="5"/>
  <c r="AH2812" i="5"/>
  <c r="AH2816" i="5" s="1"/>
  <c r="AH2817" i="5" s="1"/>
  <c r="AI2812" i="5"/>
  <c r="AJ2812" i="5"/>
  <c r="AK2812" i="5"/>
  <c r="AL2812" i="5"/>
  <c r="AM2812" i="5"/>
  <c r="AN2812" i="5"/>
  <c r="AB2813" i="5"/>
  <c r="AC2813" i="5"/>
  <c r="AD2813" i="5"/>
  <c r="AE2813" i="5"/>
  <c r="AF2813" i="5"/>
  <c r="AG2813" i="5"/>
  <c r="AH2813" i="5"/>
  <c r="AI2813" i="5"/>
  <c r="AJ2813" i="5"/>
  <c r="AK2813" i="5"/>
  <c r="AL2813" i="5"/>
  <c r="AM2813" i="5"/>
  <c r="AN2813" i="5"/>
  <c r="AB2814" i="5"/>
  <c r="AC2814" i="5"/>
  <c r="AD2814" i="5"/>
  <c r="AE2814" i="5"/>
  <c r="AF2814" i="5"/>
  <c r="AG2814" i="5"/>
  <c r="AG2816" i="5" s="1"/>
  <c r="AG2817" i="5" s="1"/>
  <c r="AH2814" i="5"/>
  <c r="AI2814" i="5"/>
  <c r="AJ2814" i="5"/>
  <c r="AK2814" i="5"/>
  <c r="AL2814" i="5"/>
  <c r="AM2814" i="5"/>
  <c r="AN2814" i="5"/>
  <c r="AB2815" i="5"/>
  <c r="AC2815" i="5"/>
  <c r="AD2815" i="5"/>
  <c r="AE2815" i="5"/>
  <c r="AF2815" i="5"/>
  <c r="AG2815" i="5"/>
  <c r="AH2815" i="5"/>
  <c r="AI2815" i="5"/>
  <c r="AJ2815" i="5"/>
  <c r="AK2815" i="5"/>
  <c r="AL2815" i="5"/>
  <c r="AM2815" i="5"/>
  <c r="AN2815" i="5"/>
  <c r="AB2822" i="5"/>
  <c r="AC2822" i="5"/>
  <c r="AD2822" i="5"/>
  <c r="AE2822" i="5"/>
  <c r="AF2822" i="5"/>
  <c r="AG2822" i="5"/>
  <c r="AH2822" i="5"/>
  <c r="AI2822" i="5"/>
  <c r="AJ2822" i="5"/>
  <c r="AK2822" i="5"/>
  <c r="AL2822" i="5"/>
  <c r="AL2826" i="5" s="1"/>
  <c r="AL2827" i="5" s="1"/>
  <c r="AM2822" i="5"/>
  <c r="AN2822" i="5"/>
  <c r="AB2823" i="5"/>
  <c r="AC2823" i="5"/>
  <c r="AD2823" i="5"/>
  <c r="AE2823" i="5"/>
  <c r="AF2823" i="5"/>
  <c r="AG2823" i="5"/>
  <c r="AH2823" i="5"/>
  <c r="AI2823" i="5"/>
  <c r="AJ2823" i="5"/>
  <c r="AK2823" i="5"/>
  <c r="AL2823" i="5"/>
  <c r="AM2823" i="5"/>
  <c r="AN2823" i="5"/>
  <c r="AB2824" i="5"/>
  <c r="AC2824" i="5"/>
  <c r="AD2824" i="5"/>
  <c r="AE2824" i="5"/>
  <c r="AF2824" i="5"/>
  <c r="AF2826" i="5" s="1"/>
  <c r="AG2824" i="5"/>
  <c r="AH2824" i="5"/>
  <c r="AI2824" i="5"/>
  <c r="AJ2824" i="5"/>
  <c r="AK2824" i="5"/>
  <c r="AL2824" i="5"/>
  <c r="AM2824" i="5"/>
  <c r="AN2824" i="5"/>
  <c r="AN2826" i="5" s="1"/>
  <c r="AB2825" i="5"/>
  <c r="AC2825" i="5"/>
  <c r="AD2825" i="5"/>
  <c r="AE2825" i="5"/>
  <c r="AF2825" i="5"/>
  <c r="AG2825" i="5"/>
  <c r="AH2825" i="5"/>
  <c r="AI2825" i="5"/>
  <c r="AJ2825" i="5"/>
  <c r="AK2825" i="5"/>
  <c r="AL2825" i="5"/>
  <c r="AM2825" i="5"/>
  <c r="AN2825" i="5"/>
  <c r="AB2832" i="5"/>
  <c r="AB2836" i="5" s="1"/>
  <c r="AB2837" i="5" s="1"/>
  <c r="AC2832" i="5"/>
  <c r="AD2832" i="5"/>
  <c r="AE2832" i="5"/>
  <c r="AF2832" i="5"/>
  <c r="AG2832" i="5"/>
  <c r="AH2832" i="5"/>
  <c r="AI2832" i="5"/>
  <c r="AJ2832" i="5"/>
  <c r="AK2832" i="5"/>
  <c r="AL2832" i="5"/>
  <c r="AM2832" i="5"/>
  <c r="AN2832" i="5"/>
  <c r="AB2833" i="5"/>
  <c r="AC2833" i="5"/>
  <c r="AD2833" i="5"/>
  <c r="AE2833" i="5"/>
  <c r="AF2833" i="5"/>
  <c r="AG2833" i="5"/>
  <c r="AH2833" i="5"/>
  <c r="AI2833" i="5"/>
  <c r="AI2836" i="5" s="1"/>
  <c r="AI2837" i="5" s="1"/>
  <c r="AJ2833" i="5"/>
  <c r="AK2833" i="5"/>
  <c r="AL2833" i="5"/>
  <c r="AM2833" i="5"/>
  <c r="AN2833" i="5"/>
  <c r="AB2834" i="5"/>
  <c r="AC2834" i="5"/>
  <c r="AD2834" i="5"/>
  <c r="AD2836" i="5" s="1"/>
  <c r="AD2837" i="5" s="1"/>
  <c r="AE2834" i="5"/>
  <c r="AF2834" i="5"/>
  <c r="AG2834" i="5"/>
  <c r="AH2834" i="5"/>
  <c r="AI2834" i="5"/>
  <c r="AJ2834" i="5"/>
  <c r="AK2834" i="5"/>
  <c r="AL2834" i="5"/>
  <c r="AL2836" i="5" s="1"/>
  <c r="AL2837" i="5" s="1"/>
  <c r="AM2834" i="5"/>
  <c r="AN2834" i="5"/>
  <c r="AB2835" i="5"/>
  <c r="AC2835" i="5"/>
  <c r="AD2835" i="5"/>
  <c r="AE2835" i="5"/>
  <c r="AF2835" i="5"/>
  <c r="AG2835" i="5"/>
  <c r="AG2836" i="5" s="1"/>
  <c r="AG2837" i="5" s="1"/>
  <c r="AH2835" i="5"/>
  <c r="AI2835" i="5"/>
  <c r="AJ2835" i="5"/>
  <c r="AK2835" i="5"/>
  <c r="AL2835" i="5"/>
  <c r="AM2835" i="5"/>
  <c r="AN2835" i="5"/>
  <c r="AB2842" i="5"/>
  <c r="AC2842" i="5"/>
  <c r="AD2842" i="5"/>
  <c r="AE2842" i="5"/>
  <c r="AF2842" i="5"/>
  <c r="AG2842" i="5"/>
  <c r="AH2842" i="5"/>
  <c r="AI2842" i="5"/>
  <c r="AJ2842" i="5"/>
  <c r="AK2842" i="5"/>
  <c r="AL2842" i="5"/>
  <c r="AM2842" i="5"/>
  <c r="AN2842" i="5"/>
  <c r="AB2843" i="5"/>
  <c r="AC2843" i="5"/>
  <c r="AD2843" i="5"/>
  <c r="AE2843" i="5"/>
  <c r="AF2843" i="5"/>
  <c r="AG2843" i="5"/>
  <c r="AH2843" i="5"/>
  <c r="AI2843" i="5"/>
  <c r="AJ2843" i="5"/>
  <c r="AK2843" i="5"/>
  <c r="AL2843" i="5"/>
  <c r="AM2843" i="5"/>
  <c r="AN2843" i="5"/>
  <c r="AB2844" i="5"/>
  <c r="AC2844" i="5"/>
  <c r="AD2844" i="5"/>
  <c r="AE2844" i="5"/>
  <c r="AF2844" i="5"/>
  <c r="AG2844" i="5"/>
  <c r="AH2844" i="5"/>
  <c r="AI2844" i="5"/>
  <c r="AJ2844" i="5"/>
  <c r="AK2844" i="5"/>
  <c r="AL2844" i="5"/>
  <c r="AM2844" i="5"/>
  <c r="AN2844" i="5"/>
  <c r="AB2845" i="5"/>
  <c r="AC2845" i="5"/>
  <c r="AD2845" i="5"/>
  <c r="AE2845" i="5"/>
  <c r="AF2845" i="5"/>
  <c r="AG2845" i="5"/>
  <c r="AH2845" i="5"/>
  <c r="AI2845" i="5"/>
  <c r="AJ2845" i="5"/>
  <c r="AK2845" i="5"/>
  <c r="AL2845" i="5"/>
  <c r="AM2845" i="5"/>
  <c r="AN2845" i="5"/>
  <c r="AD2846" i="5"/>
  <c r="AD2847" i="5" s="1"/>
  <c r="AB2852" i="5"/>
  <c r="AC2852" i="5"/>
  <c r="AD2852" i="5"/>
  <c r="AD2856" i="5" s="1"/>
  <c r="AD2857" i="5" s="1"/>
  <c r="AE2852" i="5"/>
  <c r="AF2852" i="5"/>
  <c r="AG2852" i="5"/>
  <c r="AH2852" i="5"/>
  <c r="AI2852" i="5"/>
  <c r="AJ2852" i="5"/>
  <c r="AK2852" i="5"/>
  <c r="AL2852" i="5"/>
  <c r="AM2852" i="5"/>
  <c r="AN2852" i="5"/>
  <c r="AB2853" i="5"/>
  <c r="AC2853" i="5"/>
  <c r="AC2856" i="5" s="1"/>
  <c r="AC2857" i="5" s="1"/>
  <c r="AD2853" i="5"/>
  <c r="AE2853" i="5"/>
  <c r="AF2853" i="5"/>
  <c r="AG2853" i="5"/>
  <c r="AH2853" i="5"/>
  <c r="AI2853" i="5"/>
  <c r="AJ2853" i="5"/>
  <c r="AK2853" i="5"/>
  <c r="AK2856" i="5" s="1"/>
  <c r="AK2857" i="5" s="1"/>
  <c r="AL2853" i="5"/>
  <c r="AM2853" i="5"/>
  <c r="AN2853" i="5"/>
  <c r="AB2854" i="5"/>
  <c r="AC2854" i="5"/>
  <c r="AD2854" i="5"/>
  <c r="AE2854" i="5"/>
  <c r="AF2854" i="5"/>
  <c r="AF2856" i="5" s="1"/>
  <c r="AF2857" i="5" s="1"/>
  <c r="AG2854" i="5"/>
  <c r="AH2854" i="5"/>
  <c r="AI2854" i="5"/>
  <c r="AJ2854" i="5"/>
  <c r="AK2854" i="5"/>
  <c r="AL2854" i="5"/>
  <c r="AM2854" i="5"/>
  <c r="AN2854" i="5"/>
  <c r="AB2855" i="5"/>
  <c r="AC2855" i="5"/>
  <c r="AD2855" i="5"/>
  <c r="AE2855" i="5"/>
  <c r="AF2855" i="5"/>
  <c r="AG2855" i="5"/>
  <c r="AH2855" i="5"/>
  <c r="AI2855" i="5"/>
  <c r="AJ2855" i="5"/>
  <c r="AK2855" i="5"/>
  <c r="AL2855" i="5"/>
  <c r="AM2855" i="5"/>
  <c r="AN2855" i="5"/>
  <c r="AN2856" i="5"/>
  <c r="AN2857" i="5" s="1"/>
  <c r="AB2862" i="5"/>
  <c r="AC2862" i="5"/>
  <c r="AD2862" i="5"/>
  <c r="AE2862" i="5"/>
  <c r="AF2862" i="5"/>
  <c r="AG2862" i="5"/>
  <c r="AH2862" i="5"/>
  <c r="AH2866" i="5" s="1"/>
  <c r="AH2867" i="5" s="1"/>
  <c r="AI2862" i="5"/>
  <c r="AJ2862" i="5"/>
  <c r="AK2862" i="5"/>
  <c r="AL2862" i="5"/>
  <c r="AM2862" i="5"/>
  <c r="AN2862" i="5"/>
  <c r="AB2863" i="5"/>
  <c r="AC2863" i="5"/>
  <c r="AC2866" i="5" s="1"/>
  <c r="AC2867" i="5" s="1"/>
  <c r="AD2863" i="5"/>
  <c r="AE2863" i="5"/>
  <c r="AF2863" i="5"/>
  <c r="AG2863" i="5"/>
  <c r="AH2863" i="5"/>
  <c r="AI2863" i="5"/>
  <c r="AJ2863" i="5"/>
  <c r="AK2863" i="5"/>
  <c r="AK2866" i="5" s="1"/>
  <c r="AK2867" i="5" s="1"/>
  <c r="AL2863" i="5"/>
  <c r="AM2863" i="5"/>
  <c r="AN2863" i="5"/>
  <c r="AB2864" i="5"/>
  <c r="AC2864" i="5"/>
  <c r="AD2864" i="5"/>
  <c r="AE2864" i="5"/>
  <c r="AF2864" i="5"/>
  <c r="AF2866" i="5" s="1"/>
  <c r="AF2867" i="5" s="1"/>
  <c r="AG2864" i="5"/>
  <c r="AH2864" i="5"/>
  <c r="AI2864" i="5"/>
  <c r="AJ2864" i="5"/>
  <c r="AK2864" i="5"/>
  <c r="AL2864" i="5"/>
  <c r="AM2864" i="5"/>
  <c r="AN2864" i="5"/>
  <c r="AN2866" i="5" s="1"/>
  <c r="AN2867" i="5" s="1"/>
  <c r="AB2865" i="5"/>
  <c r="AC2865" i="5"/>
  <c r="AD2865" i="5"/>
  <c r="AE2865" i="5"/>
  <c r="AF2865" i="5"/>
  <c r="AG2865" i="5"/>
  <c r="AH2865" i="5"/>
  <c r="AI2865" i="5"/>
  <c r="AI2866" i="5" s="1"/>
  <c r="AI2867" i="5" s="1"/>
  <c r="AJ2865" i="5"/>
  <c r="AK2865" i="5"/>
  <c r="AL2865" i="5"/>
  <c r="AM2865" i="5"/>
  <c r="AN2865" i="5"/>
  <c r="AB2872" i="5"/>
  <c r="AC2872" i="5"/>
  <c r="AD2872" i="5"/>
  <c r="AE2872" i="5"/>
  <c r="AF2872" i="5"/>
  <c r="AG2872" i="5"/>
  <c r="AH2872" i="5"/>
  <c r="AI2872" i="5"/>
  <c r="AJ2872" i="5"/>
  <c r="AK2872" i="5"/>
  <c r="AL2872" i="5"/>
  <c r="AM2872" i="5"/>
  <c r="AN2872" i="5"/>
  <c r="AB2873" i="5"/>
  <c r="AC2873" i="5"/>
  <c r="AD2873" i="5"/>
  <c r="AE2873" i="5"/>
  <c r="AF2873" i="5"/>
  <c r="AG2873" i="5"/>
  <c r="AH2873" i="5"/>
  <c r="AI2873" i="5"/>
  <c r="AJ2873" i="5"/>
  <c r="AK2873" i="5"/>
  <c r="AL2873" i="5"/>
  <c r="AM2873" i="5"/>
  <c r="AN2873" i="5"/>
  <c r="AB2874" i="5"/>
  <c r="AC2874" i="5"/>
  <c r="AD2874" i="5"/>
  <c r="AE2874" i="5"/>
  <c r="AF2874" i="5"/>
  <c r="AG2874" i="5"/>
  <c r="AG2876" i="5" s="1"/>
  <c r="AG2877" i="5" s="1"/>
  <c r="AH2874" i="5"/>
  <c r="AI2874" i="5"/>
  <c r="AJ2874" i="5"/>
  <c r="AK2874" i="5"/>
  <c r="AL2874" i="5"/>
  <c r="AM2874" i="5"/>
  <c r="AN2874" i="5"/>
  <c r="AB2875" i="5"/>
  <c r="AB2876" i="5" s="1"/>
  <c r="AB2877" i="5" s="1"/>
  <c r="AC2875" i="5"/>
  <c r="AD2875" i="5"/>
  <c r="AE2875" i="5"/>
  <c r="AF2875" i="5"/>
  <c r="AG2875" i="5"/>
  <c r="AH2875" i="5"/>
  <c r="AI2875" i="5"/>
  <c r="AJ2875" i="5"/>
  <c r="AJ2876" i="5" s="1"/>
  <c r="AJ2877" i="5" s="1"/>
  <c r="AK2875" i="5"/>
  <c r="AL2875" i="5"/>
  <c r="AM2875" i="5"/>
  <c r="AN2875" i="5"/>
  <c r="AB2882" i="5"/>
  <c r="AC2882" i="5"/>
  <c r="AD2882" i="5"/>
  <c r="AE2882" i="5"/>
  <c r="AE2886" i="5" s="1"/>
  <c r="AE2887" i="5" s="1"/>
  <c r="AF2882" i="5"/>
  <c r="AG2882" i="5"/>
  <c r="AH2882" i="5"/>
  <c r="AI2882" i="5"/>
  <c r="AJ2882" i="5"/>
  <c r="AK2882" i="5"/>
  <c r="AL2882" i="5"/>
  <c r="AM2882" i="5"/>
  <c r="AN2882" i="5"/>
  <c r="AB2883" i="5"/>
  <c r="AC2883" i="5"/>
  <c r="AD2883" i="5"/>
  <c r="AE2883" i="5"/>
  <c r="AF2883" i="5"/>
  <c r="AG2883" i="5"/>
  <c r="AH2883" i="5"/>
  <c r="AI2883" i="5"/>
  <c r="AJ2883" i="5"/>
  <c r="AK2883" i="5"/>
  <c r="AL2883" i="5"/>
  <c r="AM2883" i="5"/>
  <c r="AN2883" i="5"/>
  <c r="AB2884" i="5"/>
  <c r="AC2884" i="5"/>
  <c r="AD2884" i="5"/>
  <c r="AE2884" i="5"/>
  <c r="AF2884" i="5"/>
  <c r="AG2884" i="5"/>
  <c r="AH2884" i="5"/>
  <c r="AI2884" i="5"/>
  <c r="AJ2884" i="5"/>
  <c r="AK2884" i="5"/>
  <c r="AL2884" i="5"/>
  <c r="AM2884" i="5"/>
  <c r="AN2884" i="5"/>
  <c r="AB2885" i="5"/>
  <c r="AC2885" i="5"/>
  <c r="AD2885" i="5"/>
  <c r="AE2885" i="5"/>
  <c r="AF2885" i="5"/>
  <c r="AG2885" i="5"/>
  <c r="AH2885" i="5"/>
  <c r="AI2885" i="5"/>
  <c r="AJ2885" i="5"/>
  <c r="AK2885" i="5"/>
  <c r="AL2885" i="5"/>
  <c r="AM2885" i="5"/>
  <c r="AN2885" i="5"/>
  <c r="AB2892" i="5"/>
  <c r="AC2892" i="5"/>
  <c r="AD2892" i="5"/>
  <c r="AE2892" i="5"/>
  <c r="AF2892" i="5"/>
  <c r="AG2892" i="5"/>
  <c r="AH2892" i="5"/>
  <c r="AH2896" i="5" s="1"/>
  <c r="AH2897" i="5" s="1"/>
  <c r="AI2892" i="5"/>
  <c r="AJ2892" i="5"/>
  <c r="AK2892" i="5"/>
  <c r="AL2892" i="5"/>
  <c r="AM2892" i="5"/>
  <c r="AN2892" i="5"/>
  <c r="AB2893" i="5"/>
  <c r="AC2893" i="5"/>
  <c r="AD2893" i="5"/>
  <c r="AE2893" i="5"/>
  <c r="AE2896" i="5" s="1"/>
  <c r="AE2897" i="5" s="1"/>
  <c r="AF2893" i="5"/>
  <c r="AG2893" i="5"/>
  <c r="AH2893" i="5"/>
  <c r="AI2893" i="5"/>
  <c r="AJ2893" i="5"/>
  <c r="AK2893" i="5"/>
  <c r="AL2893" i="5"/>
  <c r="AM2893" i="5"/>
  <c r="AM2896" i="5" s="1"/>
  <c r="AM2897" i="5" s="1"/>
  <c r="AN2893" i="5"/>
  <c r="AB2894" i="5"/>
  <c r="AC2894" i="5"/>
  <c r="AD2894" i="5"/>
  <c r="AE2894" i="5"/>
  <c r="AF2894" i="5"/>
  <c r="AG2894" i="5"/>
  <c r="AH2894" i="5"/>
  <c r="AI2894" i="5"/>
  <c r="AJ2894" i="5"/>
  <c r="AK2894" i="5"/>
  <c r="AL2894" i="5"/>
  <c r="AM2894" i="5"/>
  <c r="AN2894" i="5"/>
  <c r="AB2895" i="5"/>
  <c r="AC2895" i="5"/>
  <c r="AD2895" i="5"/>
  <c r="AE2895" i="5"/>
  <c r="AF2895" i="5"/>
  <c r="AG2895" i="5"/>
  <c r="AH2895" i="5"/>
  <c r="AI2895" i="5"/>
  <c r="AJ2895" i="5"/>
  <c r="AK2895" i="5"/>
  <c r="AL2895" i="5"/>
  <c r="AM2895" i="5"/>
  <c r="AN2895" i="5"/>
  <c r="AB2902" i="5"/>
  <c r="AC2902" i="5"/>
  <c r="AD2902" i="5"/>
  <c r="AE2902" i="5"/>
  <c r="AF2902" i="5"/>
  <c r="AG2902" i="5"/>
  <c r="AH2902" i="5"/>
  <c r="AI2902" i="5"/>
  <c r="AJ2902" i="5"/>
  <c r="AK2902" i="5"/>
  <c r="AL2902" i="5"/>
  <c r="AM2902" i="5"/>
  <c r="AN2902" i="5"/>
  <c r="AB2903" i="5"/>
  <c r="AC2903" i="5"/>
  <c r="AD2903" i="5"/>
  <c r="AE2903" i="5"/>
  <c r="AF2903" i="5"/>
  <c r="AG2903" i="5"/>
  <c r="AG2906" i="5" s="1"/>
  <c r="AG2907" i="5" s="1"/>
  <c r="AH2903" i="5"/>
  <c r="AI2903" i="5"/>
  <c r="AJ2903" i="5"/>
  <c r="AK2903" i="5"/>
  <c r="AL2903" i="5"/>
  <c r="AM2903" i="5"/>
  <c r="AN2903" i="5"/>
  <c r="AB2904" i="5"/>
  <c r="AC2904" i="5"/>
  <c r="AD2904" i="5"/>
  <c r="AE2904" i="5"/>
  <c r="AF2904" i="5"/>
  <c r="AG2904" i="5"/>
  <c r="AH2904" i="5"/>
  <c r="AI2904" i="5"/>
  <c r="AJ2904" i="5"/>
  <c r="AK2904" i="5"/>
  <c r="AL2904" i="5"/>
  <c r="AM2904" i="5"/>
  <c r="AN2904" i="5"/>
  <c r="AB2905" i="5"/>
  <c r="AC2905" i="5"/>
  <c r="AD2905" i="5"/>
  <c r="AE2905" i="5"/>
  <c r="AF2905" i="5"/>
  <c r="AG2905" i="5"/>
  <c r="AH2905" i="5"/>
  <c r="AI2905" i="5"/>
  <c r="AJ2905" i="5"/>
  <c r="AK2905" i="5"/>
  <c r="AL2905" i="5"/>
  <c r="AM2905" i="5"/>
  <c r="AN2905" i="5"/>
  <c r="AB2912" i="5"/>
  <c r="AC2912" i="5"/>
  <c r="AD2912" i="5"/>
  <c r="AE2912" i="5"/>
  <c r="AF2912" i="5"/>
  <c r="AG2912" i="5"/>
  <c r="AH2912" i="5"/>
  <c r="AI2912" i="5"/>
  <c r="AJ2912" i="5"/>
  <c r="AK2912" i="5"/>
  <c r="AL2912" i="5"/>
  <c r="AM2912" i="5"/>
  <c r="AN2912" i="5"/>
  <c r="AB2913" i="5"/>
  <c r="AC2913" i="5"/>
  <c r="AD2913" i="5"/>
  <c r="AE2913" i="5"/>
  <c r="AF2913" i="5"/>
  <c r="AG2913" i="5"/>
  <c r="AH2913" i="5"/>
  <c r="AI2913" i="5"/>
  <c r="AJ2913" i="5"/>
  <c r="AK2913" i="5"/>
  <c r="AL2913" i="5"/>
  <c r="AL2916" i="5" s="1"/>
  <c r="AL2917" i="5" s="1"/>
  <c r="AM2913" i="5"/>
  <c r="AN2913" i="5"/>
  <c r="AB2914" i="5"/>
  <c r="AC2914" i="5"/>
  <c r="AD2914" i="5"/>
  <c r="AE2914" i="5"/>
  <c r="AF2914" i="5"/>
  <c r="AG2914" i="5"/>
  <c r="AH2914" i="5"/>
  <c r="AI2914" i="5"/>
  <c r="AJ2914" i="5"/>
  <c r="AK2914" i="5"/>
  <c r="AL2914" i="5"/>
  <c r="AM2914" i="5"/>
  <c r="AN2914" i="5"/>
  <c r="AB2915" i="5"/>
  <c r="AC2915" i="5"/>
  <c r="AD2915" i="5"/>
  <c r="AE2915" i="5"/>
  <c r="AF2915" i="5"/>
  <c r="AG2915" i="5"/>
  <c r="AH2915" i="5"/>
  <c r="AI2915" i="5"/>
  <c r="AJ2915" i="5"/>
  <c r="AK2915" i="5"/>
  <c r="AL2915" i="5"/>
  <c r="AM2915" i="5"/>
  <c r="AN2915" i="5"/>
  <c r="AI2916" i="5"/>
  <c r="AI2917" i="5" s="1"/>
  <c r="AB2922" i="5"/>
  <c r="AC2922" i="5"/>
  <c r="AD2922" i="5"/>
  <c r="AE2922" i="5"/>
  <c r="AF2922" i="5"/>
  <c r="AG2922" i="5"/>
  <c r="AH2922" i="5"/>
  <c r="AI2922" i="5"/>
  <c r="AJ2922" i="5"/>
  <c r="AK2922" i="5"/>
  <c r="AL2922" i="5"/>
  <c r="AM2922" i="5"/>
  <c r="AN2922" i="5"/>
  <c r="AB2923" i="5"/>
  <c r="AC2923" i="5"/>
  <c r="AD2923" i="5"/>
  <c r="AE2923" i="5"/>
  <c r="AF2923" i="5"/>
  <c r="AG2923" i="5"/>
  <c r="AG2926" i="5" s="1"/>
  <c r="AG2927" i="5" s="1"/>
  <c r="AH2923" i="5"/>
  <c r="AI2923" i="5"/>
  <c r="AJ2923" i="5"/>
  <c r="AK2923" i="5"/>
  <c r="AL2923" i="5"/>
  <c r="AM2923" i="5"/>
  <c r="AN2923" i="5"/>
  <c r="AB2924" i="5"/>
  <c r="AC2924" i="5"/>
  <c r="AD2924" i="5"/>
  <c r="AE2924" i="5"/>
  <c r="AF2924" i="5"/>
  <c r="AG2924" i="5"/>
  <c r="AH2924" i="5"/>
  <c r="AI2924" i="5"/>
  <c r="AI2926" i="5" s="1"/>
  <c r="AI2927" i="5" s="1"/>
  <c r="AJ2924" i="5"/>
  <c r="AK2924" i="5"/>
  <c r="AL2924" i="5"/>
  <c r="AM2924" i="5"/>
  <c r="AN2924" i="5"/>
  <c r="AB2925" i="5"/>
  <c r="AC2925" i="5"/>
  <c r="AD2925" i="5"/>
  <c r="AE2925" i="5"/>
  <c r="AF2925" i="5"/>
  <c r="AG2925" i="5"/>
  <c r="AH2925" i="5"/>
  <c r="AI2925" i="5"/>
  <c r="AJ2925" i="5"/>
  <c r="AK2925" i="5"/>
  <c r="AL2925" i="5"/>
  <c r="AL2926" i="5" s="1"/>
  <c r="AL2927" i="5" s="1"/>
  <c r="AM2925" i="5"/>
  <c r="AN2925" i="5"/>
  <c r="AB2932" i="5"/>
  <c r="AC2932" i="5"/>
  <c r="AD2932" i="5"/>
  <c r="AE2932" i="5"/>
  <c r="AE2936" i="5" s="1"/>
  <c r="AE2937" i="5" s="1"/>
  <c r="AF2932" i="5"/>
  <c r="AG2932" i="5"/>
  <c r="AH2932" i="5"/>
  <c r="AI2932" i="5"/>
  <c r="AJ2932" i="5"/>
  <c r="AK2932" i="5"/>
  <c r="AL2932" i="5"/>
  <c r="AM2932" i="5"/>
  <c r="AM2936" i="5" s="1"/>
  <c r="AM2937" i="5" s="1"/>
  <c r="AN2932" i="5"/>
  <c r="AB2933" i="5"/>
  <c r="AC2933" i="5"/>
  <c r="AD2933" i="5"/>
  <c r="AE2933" i="5"/>
  <c r="AF2933" i="5"/>
  <c r="AG2933" i="5"/>
  <c r="AH2933" i="5"/>
  <c r="AH2936" i="5" s="1"/>
  <c r="AH2937" i="5" s="1"/>
  <c r="AI2933" i="5"/>
  <c r="AI2936" i="5" s="1"/>
  <c r="AI2937" i="5" s="1"/>
  <c r="AJ2933" i="5"/>
  <c r="AK2933" i="5"/>
  <c r="AL2933" i="5"/>
  <c r="AM2933" i="5"/>
  <c r="AN2933" i="5"/>
  <c r="AB2934" i="5"/>
  <c r="AC2934" i="5"/>
  <c r="AD2934" i="5"/>
  <c r="AD2936" i="5" s="1"/>
  <c r="AD2937" i="5" s="1"/>
  <c r="AE2934" i="5"/>
  <c r="AF2934" i="5"/>
  <c r="AG2934" i="5"/>
  <c r="AH2934" i="5"/>
  <c r="AI2934" i="5"/>
  <c r="AJ2934" i="5"/>
  <c r="AK2934" i="5"/>
  <c r="AL2934" i="5"/>
  <c r="AL2936" i="5" s="1"/>
  <c r="AL2937" i="5" s="1"/>
  <c r="AM2934" i="5"/>
  <c r="AN2934" i="5"/>
  <c r="AB2935" i="5"/>
  <c r="AC2935" i="5"/>
  <c r="AD2935" i="5"/>
  <c r="AE2935" i="5"/>
  <c r="AF2935" i="5"/>
  <c r="AG2935" i="5"/>
  <c r="AG2936" i="5" s="1"/>
  <c r="AG2937" i="5" s="1"/>
  <c r="AH2935" i="5"/>
  <c r="AI2935" i="5"/>
  <c r="AJ2935" i="5"/>
  <c r="AK2935" i="5"/>
  <c r="AL2935" i="5"/>
  <c r="AM2935" i="5"/>
  <c r="AN2935" i="5"/>
  <c r="AB2936" i="5"/>
  <c r="AB2937" i="5" s="1"/>
  <c r="AJ2936" i="5"/>
  <c r="AJ2937" i="5" s="1"/>
  <c r="AB2942" i="5"/>
  <c r="AB2946" i="5" s="1"/>
  <c r="AB2947" i="5" s="1"/>
  <c r="AC2942" i="5"/>
  <c r="AD2942" i="5"/>
  <c r="AE2942" i="5"/>
  <c r="AF2942" i="5"/>
  <c r="AG2942" i="5"/>
  <c r="AH2942" i="5"/>
  <c r="AI2942" i="5"/>
  <c r="AJ2942" i="5"/>
  <c r="AK2942" i="5"/>
  <c r="AL2942" i="5"/>
  <c r="AM2942" i="5"/>
  <c r="AN2942" i="5"/>
  <c r="AB2943" i="5"/>
  <c r="AC2943" i="5"/>
  <c r="AD2943" i="5"/>
  <c r="AE2943" i="5"/>
  <c r="AE2946" i="5" s="1"/>
  <c r="AE2947" i="5" s="1"/>
  <c r="AF2943" i="5"/>
  <c r="AG2943" i="5"/>
  <c r="AH2943" i="5"/>
  <c r="AI2943" i="5"/>
  <c r="AJ2943" i="5"/>
  <c r="AK2943" i="5"/>
  <c r="AL2943" i="5"/>
  <c r="AM2943" i="5"/>
  <c r="AM2946" i="5" s="1"/>
  <c r="AM2947" i="5" s="1"/>
  <c r="AN2943" i="5"/>
  <c r="AB2944" i="5"/>
  <c r="AC2944" i="5"/>
  <c r="AD2944" i="5"/>
  <c r="AE2944" i="5"/>
  <c r="AF2944" i="5"/>
  <c r="AG2944" i="5"/>
  <c r="AH2944" i="5"/>
  <c r="AI2944" i="5"/>
  <c r="AJ2944" i="5"/>
  <c r="AK2944" i="5"/>
  <c r="AL2944" i="5"/>
  <c r="AM2944" i="5"/>
  <c r="AN2944" i="5"/>
  <c r="AN2946" i="5" s="1"/>
  <c r="AN2947" i="5" s="1"/>
  <c r="AB2945" i="5"/>
  <c r="AC2945" i="5"/>
  <c r="AD2945" i="5"/>
  <c r="AD2946" i="5" s="1"/>
  <c r="AD2947" i="5" s="1"/>
  <c r="AE2945" i="5"/>
  <c r="AF2945" i="5"/>
  <c r="AG2945" i="5"/>
  <c r="AH2945" i="5"/>
  <c r="AI2945" i="5"/>
  <c r="AI2946" i="5" s="1"/>
  <c r="AI2947" i="5" s="1"/>
  <c r="AJ2945" i="5"/>
  <c r="AK2945" i="5"/>
  <c r="AL2945" i="5"/>
  <c r="AM2945" i="5"/>
  <c r="AN2945" i="5"/>
  <c r="AG2946" i="5"/>
  <c r="AJ2946" i="5"/>
  <c r="AJ2947" i="5" s="1"/>
  <c r="AL2946" i="5"/>
  <c r="AL2947" i="5" s="1"/>
  <c r="AG2947" i="5"/>
  <c r="AB2952" i="5"/>
  <c r="AC2952" i="5"/>
  <c r="AD2952" i="5"/>
  <c r="AD2956" i="5" s="1"/>
  <c r="AD2957" i="5" s="1"/>
  <c r="AE2952" i="5"/>
  <c r="AF2952" i="5"/>
  <c r="AG2952" i="5"/>
  <c r="AH2952" i="5"/>
  <c r="AI2952" i="5"/>
  <c r="AJ2952" i="5"/>
  <c r="AK2952" i="5"/>
  <c r="AL2952" i="5"/>
  <c r="AL2956" i="5" s="1"/>
  <c r="AL2957" i="5" s="1"/>
  <c r="AM2952" i="5"/>
  <c r="AN2952" i="5"/>
  <c r="AB2953" i="5"/>
  <c r="AC2953" i="5"/>
  <c r="AD2953" i="5"/>
  <c r="AE2953" i="5"/>
  <c r="AF2953" i="5"/>
  <c r="AG2953" i="5"/>
  <c r="AG2956" i="5" s="1"/>
  <c r="AG2957" i="5" s="1"/>
  <c r="AH2953" i="5"/>
  <c r="AI2953" i="5"/>
  <c r="AJ2953" i="5"/>
  <c r="AK2953" i="5"/>
  <c r="AL2953" i="5"/>
  <c r="AM2953" i="5"/>
  <c r="AN2953" i="5"/>
  <c r="AB2954" i="5"/>
  <c r="AC2954" i="5"/>
  <c r="AD2954" i="5"/>
  <c r="AE2954" i="5"/>
  <c r="AF2954" i="5"/>
  <c r="AG2954" i="5"/>
  <c r="AH2954" i="5"/>
  <c r="AI2954" i="5"/>
  <c r="AJ2954" i="5"/>
  <c r="AK2954" i="5"/>
  <c r="AL2954" i="5"/>
  <c r="AM2954" i="5"/>
  <c r="AN2954" i="5"/>
  <c r="AB2955" i="5"/>
  <c r="AC2955" i="5"/>
  <c r="AD2955" i="5"/>
  <c r="AE2955" i="5"/>
  <c r="AF2955" i="5"/>
  <c r="AF2956" i="5" s="1"/>
  <c r="AF2957" i="5" s="1"/>
  <c r="AG2955" i="5"/>
  <c r="AH2955" i="5"/>
  <c r="AI2955" i="5"/>
  <c r="AJ2955" i="5"/>
  <c r="AK2955" i="5"/>
  <c r="AL2955" i="5"/>
  <c r="AM2955" i="5"/>
  <c r="AN2955" i="5"/>
  <c r="AN2956" i="5" s="1"/>
  <c r="AN2957" i="5" s="1"/>
  <c r="AI2956" i="5"/>
  <c r="AI2957" i="5"/>
  <c r="AB2962" i="5"/>
  <c r="AC2962" i="5"/>
  <c r="AD2962" i="5"/>
  <c r="AE2962" i="5"/>
  <c r="AF2962" i="5"/>
  <c r="AG2962" i="5"/>
  <c r="AH2962" i="5"/>
  <c r="AI2962" i="5"/>
  <c r="AJ2962" i="5"/>
  <c r="AK2962" i="5"/>
  <c r="AL2962" i="5"/>
  <c r="AM2962" i="5"/>
  <c r="AN2962" i="5"/>
  <c r="AB2963" i="5"/>
  <c r="AC2963" i="5"/>
  <c r="AC2966" i="5" s="1"/>
  <c r="AC2967" i="5" s="1"/>
  <c r="AD2963" i="5"/>
  <c r="AE2963" i="5"/>
  <c r="AF2963" i="5"/>
  <c r="AG2963" i="5"/>
  <c r="AH2963" i="5"/>
  <c r="AI2963" i="5"/>
  <c r="AJ2963" i="5"/>
  <c r="AK2963" i="5"/>
  <c r="AK2966" i="5" s="1"/>
  <c r="AK2967" i="5" s="1"/>
  <c r="AL2963" i="5"/>
  <c r="AM2963" i="5"/>
  <c r="AN2963" i="5"/>
  <c r="AB2964" i="5"/>
  <c r="AC2964" i="5"/>
  <c r="AD2964" i="5"/>
  <c r="AE2964" i="5"/>
  <c r="AF2964" i="5"/>
  <c r="AF2966" i="5" s="1"/>
  <c r="AF2967" i="5" s="1"/>
  <c r="AG2964" i="5"/>
  <c r="AH2964" i="5"/>
  <c r="AI2964" i="5"/>
  <c r="AJ2964" i="5"/>
  <c r="AK2964" i="5"/>
  <c r="AL2964" i="5"/>
  <c r="AM2964" i="5"/>
  <c r="AN2964" i="5"/>
  <c r="AN2966" i="5" s="1"/>
  <c r="AN2967" i="5" s="1"/>
  <c r="AB2965" i="5"/>
  <c r="AC2965" i="5"/>
  <c r="AD2965" i="5"/>
  <c r="AE2965" i="5"/>
  <c r="AF2965" i="5"/>
  <c r="AG2965" i="5"/>
  <c r="AH2965" i="5"/>
  <c r="AI2965" i="5"/>
  <c r="AI2966" i="5" s="1"/>
  <c r="AI2967" i="5" s="1"/>
  <c r="AJ2965" i="5"/>
  <c r="AK2965" i="5"/>
  <c r="AL2965" i="5"/>
  <c r="AM2965" i="5"/>
  <c r="AN2965" i="5"/>
  <c r="AH2966" i="5"/>
  <c r="AH2967" i="5" s="1"/>
  <c r="AB2972" i="5"/>
  <c r="AC2972" i="5"/>
  <c r="AC2976" i="5" s="1"/>
  <c r="AC2977" i="5" s="1"/>
  <c r="AD2972" i="5"/>
  <c r="AE2972" i="5"/>
  <c r="AF2972" i="5"/>
  <c r="AG2972" i="5"/>
  <c r="AH2972" i="5"/>
  <c r="AI2972" i="5"/>
  <c r="AJ2972" i="5"/>
  <c r="AK2972" i="5"/>
  <c r="AL2972" i="5"/>
  <c r="AM2972" i="5"/>
  <c r="AN2972" i="5"/>
  <c r="AB2973" i="5"/>
  <c r="AC2973" i="5"/>
  <c r="AD2973" i="5"/>
  <c r="AE2973" i="5"/>
  <c r="AF2973" i="5"/>
  <c r="AG2973" i="5"/>
  <c r="AH2973" i="5"/>
  <c r="AI2973" i="5"/>
  <c r="AJ2973" i="5"/>
  <c r="AK2973" i="5"/>
  <c r="AL2973" i="5"/>
  <c r="AM2973" i="5"/>
  <c r="AN2973" i="5"/>
  <c r="AB2974" i="5"/>
  <c r="AC2974" i="5"/>
  <c r="AD2974" i="5"/>
  <c r="AE2974" i="5"/>
  <c r="AF2974" i="5"/>
  <c r="AG2974" i="5"/>
  <c r="AG2976" i="5" s="1"/>
  <c r="AG2977" i="5" s="1"/>
  <c r="AH2974" i="5"/>
  <c r="AI2974" i="5"/>
  <c r="AJ2974" i="5"/>
  <c r="AK2974" i="5"/>
  <c r="AL2974" i="5"/>
  <c r="AM2974" i="5"/>
  <c r="AN2974" i="5"/>
  <c r="AB2975" i="5"/>
  <c r="AB2976" i="5" s="1"/>
  <c r="AB2977" i="5" s="1"/>
  <c r="AC2975" i="5"/>
  <c r="AD2975" i="5"/>
  <c r="AE2975" i="5"/>
  <c r="AF2975" i="5"/>
  <c r="AG2975" i="5"/>
  <c r="AH2975" i="5"/>
  <c r="AI2975" i="5"/>
  <c r="AJ2975" i="5"/>
  <c r="AJ2976" i="5" s="1"/>
  <c r="AJ2977" i="5" s="1"/>
  <c r="AK2975" i="5"/>
  <c r="AL2975" i="5"/>
  <c r="AM2975" i="5"/>
  <c r="AN2975" i="5"/>
  <c r="AE2976" i="5"/>
  <c r="AH2976" i="5"/>
  <c r="AH2977" i="5" s="1"/>
  <c r="AK2976" i="5"/>
  <c r="AK2977" i="5" s="1"/>
  <c r="AM2976" i="5"/>
  <c r="AM2977" i="5" s="1"/>
  <c r="AE2977" i="5"/>
  <c r="AB2982" i="5"/>
  <c r="AC2982" i="5"/>
  <c r="AD2982" i="5"/>
  <c r="AD2986" i="5" s="1"/>
  <c r="AD2987" i="5" s="1"/>
  <c r="AE2982" i="5"/>
  <c r="AF2982" i="5"/>
  <c r="AG2982" i="5"/>
  <c r="AH2982" i="5"/>
  <c r="AI2982" i="5"/>
  <c r="AJ2982" i="5"/>
  <c r="AK2982" i="5"/>
  <c r="AL2982" i="5"/>
  <c r="AL2986" i="5" s="1"/>
  <c r="AL2987" i="5" s="1"/>
  <c r="AM2982" i="5"/>
  <c r="AN2982" i="5"/>
  <c r="AB2983" i="5"/>
  <c r="AC2983" i="5"/>
  <c r="AD2983" i="5"/>
  <c r="AE2983" i="5"/>
  <c r="AF2983" i="5"/>
  <c r="AG2983" i="5"/>
  <c r="AG2986" i="5" s="1"/>
  <c r="AG2987" i="5" s="1"/>
  <c r="AH2983" i="5"/>
  <c r="AI2983" i="5"/>
  <c r="AJ2983" i="5"/>
  <c r="AK2983" i="5"/>
  <c r="AL2983" i="5"/>
  <c r="AM2983" i="5"/>
  <c r="AN2983" i="5"/>
  <c r="AB2984" i="5"/>
  <c r="AB2986" i="5" s="1"/>
  <c r="AB2987" i="5" s="1"/>
  <c r="AC2984" i="5"/>
  <c r="AD2984" i="5"/>
  <c r="AE2984" i="5"/>
  <c r="AF2984" i="5"/>
  <c r="AG2984" i="5"/>
  <c r="AH2984" i="5"/>
  <c r="AI2984" i="5"/>
  <c r="AJ2984" i="5"/>
  <c r="AJ2986" i="5" s="1"/>
  <c r="AJ2987" i="5" s="1"/>
  <c r="AK2984" i="5"/>
  <c r="AL2984" i="5"/>
  <c r="AM2984" i="5"/>
  <c r="AN2984" i="5"/>
  <c r="AN2986" i="5" s="1"/>
  <c r="AN2987" i="5" s="1"/>
  <c r="AB2985" i="5"/>
  <c r="AC2985" i="5"/>
  <c r="AD2985" i="5"/>
  <c r="AE2985" i="5"/>
  <c r="AE2986" i="5" s="1"/>
  <c r="AE2987" i="5" s="1"/>
  <c r="AF2985" i="5"/>
  <c r="AG2985" i="5"/>
  <c r="AH2985" i="5"/>
  <c r="AI2985" i="5"/>
  <c r="AJ2985" i="5"/>
  <c r="AK2985" i="5"/>
  <c r="AL2985" i="5"/>
  <c r="AM2985" i="5"/>
  <c r="AN2985" i="5"/>
  <c r="AM2986" i="5"/>
  <c r="AM2987" i="5" s="1"/>
  <c r="AB2992" i="5"/>
  <c r="AC2992" i="5"/>
  <c r="AD2992" i="5"/>
  <c r="AE2992" i="5"/>
  <c r="AF2992" i="5"/>
  <c r="AG2992" i="5"/>
  <c r="AG2996" i="5" s="1"/>
  <c r="AG2997" i="5" s="1"/>
  <c r="AH2992" i="5"/>
  <c r="AI2992" i="5"/>
  <c r="AJ2992" i="5"/>
  <c r="AK2992" i="5"/>
  <c r="AL2992" i="5"/>
  <c r="AM2992" i="5"/>
  <c r="AN2992" i="5"/>
  <c r="AB2993" i="5"/>
  <c r="AC2993" i="5"/>
  <c r="AD2993" i="5"/>
  <c r="AE2993" i="5"/>
  <c r="AF2993" i="5"/>
  <c r="AG2993" i="5"/>
  <c r="AH2993" i="5"/>
  <c r="AI2993" i="5"/>
  <c r="AJ2993" i="5"/>
  <c r="AK2993" i="5"/>
  <c r="AL2993" i="5"/>
  <c r="AM2993" i="5"/>
  <c r="AN2993" i="5"/>
  <c r="AB2994" i="5"/>
  <c r="AC2994" i="5"/>
  <c r="AD2994" i="5"/>
  <c r="AE2994" i="5"/>
  <c r="AF2994" i="5"/>
  <c r="AG2994" i="5"/>
  <c r="AH2994" i="5"/>
  <c r="AI2994" i="5"/>
  <c r="AI2996" i="5" s="1"/>
  <c r="AI2997" i="5" s="1"/>
  <c r="AJ2994" i="5"/>
  <c r="AK2994" i="5"/>
  <c r="AL2994" i="5"/>
  <c r="AM2994" i="5"/>
  <c r="AN2994" i="5"/>
  <c r="AB2995" i="5"/>
  <c r="AC2995" i="5"/>
  <c r="AC2996" i="5" s="1"/>
  <c r="AC2997" i="5" s="1"/>
  <c r="AD2995" i="5"/>
  <c r="AD2996" i="5" s="1"/>
  <c r="AD2997" i="5" s="1"/>
  <c r="AE2995" i="5"/>
  <c r="AF2995" i="5"/>
  <c r="AG2995" i="5"/>
  <c r="AH2995" i="5"/>
  <c r="AI2995" i="5"/>
  <c r="AJ2995" i="5"/>
  <c r="AK2995" i="5"/>
  <c r="AK2996" i="5" s="1"/>
  <c r="AK2997" i="5" s="1"/>
  <c r="AL2995" i="5"/>
  <c r="AM2995" i="5"/>
  <c r="AN2995" i="5"/>
  <c r="AF2996" i="5"/>
  <c r="AF2997" i="5" s="1"/>
  <c r="AL2996" i="5"/>
  <c r="AL2997" i="5" s="1"/>
  <c r="AN2996" i="5"/>
  <c r="AN2997" i="5" s="1"/>
  <c r="AB3002" i="5"/>
  <c r="AC3002" i="5"/>
  <c r="AD3002" i="5"/>
  <c r="AE3002" i="5"/>
  <c r="AF3002" i="5"/>
  <c r="AG3002" i="5"/>
  <c r="AH3002" i="5"/>
  <c r="AI3002" i="5"/>
  <c r="AJ3002" i="5"/>
  <c r="AK3002" i="5"/>
  <c r="AL3002" i="5"/>
  <c r="AM3002" i="5"/>
  <c r="AN3002" i="5"/>
  <c r="AB3003" i="5"/>
  <c r="AC3003" i="5"/>
  <c r="AC3006" i="5" s="1"/>
  <c r="AC3007" i="5" s="1"/>
  <c r="AD3003" i="5"/>
  <c r="AE3003" i="5"/>
  <c r="AF3003" i="5"/>
  <c r="AG3003" i="5"/>
  <c r="AG3006" i="5" s="1"/>
  <c r="AG3007" i="5" s="1"/>
  <c r="AH3003" i="5"/>
  <c r="AI3003" i="5"/>
  <c r="AJ3003" i="5"/>
  <c r="AK3003" i="5"/>
  <c r="AK3006" i="5" s="1"/>
  <c r="AK3007" i="5" s="1"/>
  <c r="AL3003" i="5"/>
  <c r="AM3003" i="5"/>
  <c r="AN3003" i="5"/>
  <c r="AB3004" i="5"/>
  <c r="AB3006" i="5" s="1"/>
  <c r="AB3007" i="5" s="1"/>
  <c r="AC3004" i="5"/>
  <c r="AD3004" i="5"/>
  <c r="AE3004" i="5"/>
  <c r="AF3004" i="5"/>
  <c r="AF3006" i="5" s="1"/>
  <c r="AF3007" i="5" s="1"/>
  <c r="AG3004" i="5"/>
  <c r="AH3004" i="5"/>
  <c r="AI3004" i="5"/>
  <c r="AJ3004" i="5"/>
  <c r="AJ3006" i="5" s="1"/>
  <c r="AJ3007" i="5" s="1"/>
  <c r="AK3004" i="5"/>
  <c r="AL3004" i="5"/>
  <c r="AM3004" i="5"/>
  <c r="AN3004" i="5"/>
  <c r="AN3006" i="5" s="1"/>
  <c r="AN3007" i="5" s="1"/>
  <c r="AB3005" i="5"/>
  <c r="AC3005" i="5"/>
  <c r="AD3005" i="5"/>
  <c r="AE3005" i="5"/>
  <c r="AE3006" i="5" s="1"/>
  <c r="AE3007" i="5" s="1"/>
  <c r="AF3005" i="5"/>
  <c r="AG3005" i="5"/>
  <c r="AH3005" i="5"/>
  <c r="AI3005" i="5"/>
  <c r="AI3006" i="5" s="1"/>
  <c r="AI3007" i="5" s="1"/>
  <c r="AJ3005" i="5"/>
  <c r="AK3005" i="5"/>
  <c r="AL3005" i="5"/>
  <c r="AM3005" i="5"/>
  <c r="AM3006" i="5" s="1"/>
  <c r="AM3007" i="5" s="1"/>
  <c r="AN3005" i="5"/>
  <c r="AH3006" i="5"/>
  <c r="AH3007" i="5" s="1"/>
  <c r="AB3012" i="5"/>
  <c r="AC3012" i="5"/>
  <c r="AD3012" i="5"/>
  <c r="AE3012" i="5"/>
  <c r="AF3012" i="5"/>
  <c r="AG3012" i="5"/>
  <c r="AH3012" i="5"/>
  <c r="AH3016" i="5" s="1"/>
  <c r="AH3017" i="5" s="1"/>
  <c r="AI3012" i="5"/>
  <c r="AJ3012" i="5"/>
  <c r="AK3012" i="5"/>
  <c r="AL3012" i="5"/>
  <c r="AM3012" i="5"/>
  <c r="AN3012" i="5"/>
  <c r="AB3013" i="5"/>
  <c r="AC3013" i="5"/>
  <c r="AC3016" i="5" s="1"/>
  <c r="AC3017" i="5" s="1"/>
  <c r="AD3013" i="5"/>
  <c r="AE3013" i="5"/>
  <c r="AF3013" i="5"/>
  <c r="AG3013" i="5"/>
  <c r="AH3013" i="5"/>
  <c r="AI3013" i="5"/>
  <c r="AJ3013" i="5"/>
  <c r="AK3013" i="5"/>
  <c r="AK3016" i="5" s="1"/>
  <c r="AK3017" i="5" s="1"/>
  <c r="AL3013" i="5"/>
  <c r="AM3013" i="5"/>
  <c r="AN3013" i="5"/>
  <c r="AB3014" i="5"/>
  <c r="AC3014" i="5"/>
  <c r="AD3014" i="5"/>
  <c r="AD3016" i="5" s="1"/>
  <c r="AD3017" i="5" s="1"/>
  <c r="AE3014" i="5"/>
  <c r="AF3014" i="5"/>
  <c r="AG3014" i="5"/>
  <c r="AH3014" i="5"/>
  <c r="AI3014" i="5"/>
  <c r="AJ3014" i="5"/>
  <c r="AJ3016" i="5" s="1"/>
  <c r="AJ3017" i="5" s="1"/>
  <c r="AK3014" i="5"/>
  <c r="AL3014" i="5"/>
  <c r="AL3016" i="5" s="1"/>
  <c r="AL3017" i="5" s="1"/>
  <c r="AM3014" i="5"/>
  <c r="AN3014" i="5"/>
  <c r="AB3015" i="5"/>
  <c r="AC3015" i="5"/>
  <c r="AD3015" i="5"/>
  <c r="AE3015" i="5"/>
  <c r="AF3015" i="5"/>
  <c r="AG3015" i="5"/>
  <c r="AG3016" i="5" s="1"/>
  <c r="AG3017" i="5" s="1"/>
  <c r="AH3015" i="5"/>
  <c r="AI3015" i="5"/>
  <c r="AJ3015" i="5"/>
  <c r="AK3015" i="5"/>
  <c r="AL3015" i="5"/>
  <c r="AM3015" i="5"/>
  <c r="AN3015" i="5"/>
  <c r="AB3016" i="5"/>
  <c r="AB3017" i="5" s="1"/>
  <c r="AE3016" i="5"/>
  <c r="AM3016" i="5"/>
  <c r="AM3017" i="5" s="1"/>
  <c r="AE3017" i="5"/>
  <c r="AB3022" i="5"/>
  <c r="AC3022" i="5"/>
  <c r="AD3022" i="5"/>
  <c r="AE3022" i="5"/>
  <c r="AF3022" i="5"/>
  <c r="AG3022" i="5"/>
  <c r="AH3022" i="5"/>
  <c r="AI3022" i="5"/>
  <c r="AJ3022" i="5"/>
  <c r="AK3022" i="5"/>
  <c r="AL3022" i="5"/>
  <c r="AM3022" i="5"/>
  <c r="AN3022" i="5"/>
  <c r="AB3023" i="5"/>
  <c r="AB3026" i="5" s="1"/>
  <c r="AB3027" i="5" s="1"/>
  <c r="AC3023" i="5"/>
  <c r="AD3023" i="5"/>
  <c r="AE3023" i="5"/>
  <c r="AF3023" i="5"/>
  <c r="AG3023" i="5"/>
  <c r="AH3023" i="5"/>
  <c r="AI3023" i="5"/>
  <c r="AJ3023" i="5"/>
  <c r="AJ3026" i="5" s="1"/>
  <c r="AJ3027" i="5" s="1"/>
  <c r="AK3023" i="5"/>
  <c r="AL3023" i="5"/>
  <c r="AM3023" i="5"/>
  <c r="AN3023" i="5"/>
  <c r="AB3024" i="5"/>
  <c r="AC3024" i="5"/>
  <c r="AD3024" i="5"/>
  <c r="AE3024" i="5"/>
  <c r="AF3024" i="5"/>
  <c r="AG3024" i="5"/>
  <c r="AH3024" i="5"/>
  <c r="AI3024" i="5"/>
  <c r="AJ3024" i="5"/>
  <c r="AK3024" i="5"/>
  <c r="AL3024" i="5"/>
  <c r="AM3024" i="5"/>
  <c r="AM3026" i="5" s="1"/>
  <c r="AM3027" i="5" s="1"/>
  <c r="AN3024" i="5"/>
  <c r="AN3026" i="5" s="1"/>
  <c r="AN3027" i="5" s="1"/>
  <c r="AB3025" i="5"/>
  <c r="AC3025" i="5"/>
  <c r="AD3025" i="5"/>
  <c r="AE3025" i="5"/>
  <c r="AF3025" i="5"/>
  <c r="AG3025" i="5"/>
  <c r="AH3025" i="5"/>
  <c r="AI3025" i="5"/>
  <c r="AI3026" i="5" s="1"/>
  <c r="AI3027" i="5" s="1"/>
  <c r="AJ3025" i="5"/>
  <c r="AK3025" i="5"/>
  <c r="AL3025" i="5"/>
  <c r="AM3025" i="5"/>
  <c r="AN3025" i="5"/>
  <c r="AD3026" i="5"/>
  <c r="AD3027" i="5" s="1"/>
  <c r="AE3026" i="5"/>
  <c r="AE3027" i="5" s="1"/>
  <c r="AG3026" i="5"/>
  <c r="AG3027" i="5" s="1"/>
  <c r="AL3026" i="5"/>
  <c r="AL3027" i="5" s="1"/>
  <c r="AB3032" i="5"/>
  <c r="AC3032" i="5"/>
  <c r="AD3032" i="5"/>
  <c r="AE3032" i="5"/>
  <c r="AF3032" i="5"/>
  <c r="AG3032" i="5"/>
  <c r="AH3032" i="5"/>
  <c r="AI3032" i="5"/>
  <c r="AJ3032" i="5"/>
  <c r="AJ3036" i="5" s="1"/>
  <c r="AJ3037" i="5" s="1"/>
  <c r="AK3032" i="5"/>
  <c r="AL3032" i="5"/>
  <c r="AM3032" i="5"/>
  <c r="AN3032" i="5"/>
  <c r="AB3033" i="5"/>
  <c r="AC3033" i="5"/>
  <c r="AD3033" i="5"/>
  <c r="AE3033" i="5"/>
  <c r="AE3036" i="5" s="1"/>
  <c r="AE3037" i="5" s="1"/>
  <c r="AF3033" i="5"/>
  <c r="AG3033" i="5"/>
  <c r="AH3033" i="5"/>
  <c r="AI3033" i="5"/>
  <c r="AJ3033" i="5"/>
  <c r="AK3033" i="5"/>
  <c r="AL3033" i="5"/>
  <c r="AM3033" i="5"/>
  <c r="AM3036" i="5" s="1"/>
  <c r="AM3037" i="5" s="1"/>
  <c r="AN3033" i="5"/>
  <c r="AB3034" i="5"/>
  <c r="AC3034" i="5"/>
  <c r="AD3034" i="5"/>
  <c r="AE3034" i="5"/>
  <c r="AF3034" i="5"/>
  <c r="AG3034" i="5"/>
  <c r="AG3036" i="5" s="1"/>
  <c r="AG3037" i="5" s="1"/>
  <c r="AH3034" i="5"/>
  <c r="AH3036" i="5" s="1"/>
  <c r="AH3037" i="5" s="1"/>
  <c r="AI3034" i="5"/>
  <c r="AJ3034" i="5"/>
  <c r="AK3034" i="5"/>
  <c r="AL3034" i="5"/>
  <c r="AM3034" i="5"/>
  <c r="AN3034" i="5"/>
  <c r="AB3035" i="5"/>
  <c r="AC3035" i="5"/>
  <c r="AC3036" i="5" s="1"/>
  <c r="AC3037" i="5" s="1"/>
  <c r="AD3035" i="5"/>
  <c r="AE3035" i="5"/>
  <c r="AF3035" i="5"/>
  <c r="AG3035" i="5"/>
  <c r="AH3035" i="5"/>
  <c r="AI3035" i="5"/>
  <c r="AJ3035" i="5"/>
  <c r="AK3035" i="5"/>
  <c r="AK3036" i="5" s="1"/>
  <c r="AK3037" i="5" s="1"/>
  <c r="AL3035" i="5"/>
  <c r="AM3035" i="5"/>
  <c r="AN3035" i="5"/>
  <c r="AD3036" i="5"/>
  <c r="AF3036" i="5"/>
  <c r="AF3037" i="5" s="1"/>
  <c r="AI3036" i="5"/>
  <c r="AI3037" i="5" s="1"/>
  <c r="AL3036" i="5"/>
  <c r="AL3037" i="5" s="1"/>
  <c r="AN3036" i="5"/>
  <c r="AN3037" i="5" s="1"/>
  <c r="AD3037" i="5"/>
  <c r="AB3042" i="5"/>
  <c r="AC3042" i="5"/>
  <c r="AD3042" i="5"/>
  <c r="AE3042" i="5"/>
  <c r="AF3042" i="5"/>
  <c r="AG3042" i="5"/>
  <c r="AH3042" i="5"/>
  <c r="AI3042" i="5"/>
  <c r="AJ3042" i="5"/>
  <c r="AK3042" i="5"/>
  <c r="AK3046" i="5" s="1"/>
  <c r="AK3047" i="5" s="1"/>
  <c r="AL3042" i="5"/>
  <c r="AM3042" i="5"/>
  <c r="AN3042" i="5"/>
  <c r="AN3046" i="5" s="1"/>
  <c r="AN3047" i="5" s="1"/>
  <c r="AB3043" i="5"/>
  <c r="AC3043" i="5"/>
  <c r="AD3043" i="5"/>
  <c r="AE3043" i="5"/>
  <c r="AF3043" i="5"/>
  <c r="AG3043" i="5"/>
  <c r="AH3043" i="5"/>
  <c r="AH3046" i="5" s="1"/>
  <c r="AH3047" i="5" s="1"/>
  <c r="AI3043" i="5"/>
  <c r="AI3046" i="5" s="1"/>
  <c r="AI3047" i="5" s="1"/>
  <c r="AJ3043" i="5"/>
  <c r="AK3043" i="5"/>
  <c r="AL3043" i="5"/>
  <c r="AM3043" i="5"/>
  <c r="AN3043" i="5"/>
  <c r="AB3044" i="5"/>
  <c r="AB3046" i="5" s="1"/>
  <c r="AB3047" i="5" s="1"/>
  <c r="AC3044" i="5"/>
  <c r="AD3044" i="5"/>
  <c r="AE3044" i="5"/>
  <c r="AF3044" i="5"/>
  <c r="AG3044" i="5"/>
  <c r="AH3044" i="5"/>
  <c r="AI3044" i="5"/>
  <c r="AJ3044" i="5"/>
  <c r="AJ3046" i="5" s="1"/>
  <c r="AJ3047" i="5" s="1"/>
  <c r="AK3044" i="5"/>
  <c r="AL3044" i="5"/>
  <c r="AM3044" i="5"/>
  <c r="AN3044" i="5"/>
  <c r="AB3045" i="5"/>
  <c r="AC3045" i="5"/>
  <c r="AD3045" i="5"/>
  <c r="AE3045" i="5"/>
  <c r="AF3045" i="5"/>
  <c r="AF3046" i="5" s="1"/>
  <c r="AF3047" i="5" s="1"/>
  <c r="AG3045" i="5"/>
  <c r="AH3045" i="5"/>
  <c r="AI3045" i="5"/>
  <c r="AJ3045" i="5"/>
  <c r="AK3045" i="5"/>
  <c r="AL3045" i="5"/>
  <c r="AM3045" i="5"/>
  <c r="AN3045" i="5"/>
  <c r="AC3046" i="5"/>
  <c r="AC3047" i="5" s="1"/>
  <c r="AB3052" i="5"/>
  <c r="AC3052" i="5"/>
  <c r="AD3052" i="5"/>
  <c r="AE3052" i="5"/>
  <c r="AF3052" i="5"/>
  <c r="AG3052" i="5"/>
  <c r="AH3052" i="5"/>
  <c r="AI3052" i="5"/>
  <c r="AJ3052" i="5"/>
  <c r="AK3052" i="5"/>
  <c r="AL3052" i="5"/>
  <c r="AM3052" i="5"/>
  <c r="AN3052" i="5"/>
  <c r="AB3053" i="5"/>
  <c r="AB3056" i="5" s="1"/>
  <c r="AB3057" i="5" s="1"/>
  <c r="AC3053" i="5"/>
  <c r="AC3056" i="5" s="1"/>
  <c r="AC3057" i="5" s="1"/>
  <c r="AD3053" i="5"/>
  <c r="AE3053" i="5"/>
  <c r="AF3053" i="5"/>
  <c r="AG3053" i="5"/>
  <c r="AH3053" i="5"/>
  <c r="AI3053" i="5"/>
  <c r="AJ3053" i="5"/>
  <c r="AJ3056" i="5" s="1"/>
  <c r="AJ3057" i="5" s="1"/>
  <c r="AK3053" i="5"/>
  <c r="AK3056" i="5" s="1"/>
  <c r="AK3057" i="5" s="1"/>
  <c r="AL3053" i="5"/>
  <c r="AM3053" i="5"/>
  <c r="AM3056" i="5" s="1"/>
  <c r="AM3057" i="5" s="1"/>
  <c r="AN3053" i="5"/>
  <c r="AB3054" i="5"/>
  <c r="AC3054" i="5"/>
  <c r="AD3054" i="5"/>
  <c r="AE3054" i="5"/>
  <c r="AF3054" i="5"/>
  <c r="AG3054" i="5"/>
  <c r="AH3054" i="5"/>
  <c r="AI3054" i="5"/>
  <c r="AJ3054" i="5"/>
  <c r="AK3054" i="5"/>
  <c r="AL3054" i="5"/>
  <c r="AM3054" i="5"/>
  <c r="AN3054" i="5"/>
  <c r="AB3055" i="5"/>
  <c r="AC3055" i="5"/>
  <c r="AD3055" i="5"/>
  <c r="AE3055" i="5"/>
  <c r="AF3055" i="5"/>
  <c r="AG3055" i="5"/>
  <c r="AH3055" i="5"/>
  <c r="AI3055" i="5"/>
  <c r="AJ3055" i="5"/>
  <c r="AK3055" i="5"/>
  <c r="AL3055" i="5"/>
  <c r="AM3055" i="5"/>
  <c r="AN3055" i="5"/>
  <c r="AE3056" i="5"/>
  <c r="AE3057" i="5" s="1"/>
  <c r="AH3056" i="5"/>
  <c r="AH3057" i="5" s="1"/>
  <c r="AB3062" i="5"/>
  <c r="AB3066" i="5" s="1"/>
  <c r="AB3067" i="5" s="1"/>
  <c r="AC3062" i="5"/>
  <c r="AD3062" i="5"/>
  <c r="AE3062" i="5"/>
  <c r="AF3062" i="5"/>
  <c r="AG3062" i="5"/>
  <c r="AH3062" i="5"/>
  <c r="AI3062" i="5"/>
  <c r="AJ3062" i="5"/>
  <c r="AK3062" i="5"/>
  <c r="AL3062" i="5"/>
  <c r="AM3062" i="5"/>
  <c r="AN3062" i="5"/>
  <c r="AB3063" i="5"/>
  <c r="AC3063" i="5"/>
  <c r="AD3063" i="5"/>
  <c r="AE3063" i="5"/>
  <c r="AE3066" i="5" s="1"/>
  <c r="AE3067" i="5" s="1"/>
  <c r="AF3063" i="5"/>
  <c r="AG3063" i="5"/>
  <c r="AH3063" i="5"/>
  <c r="AI3063" i="5"/>
  <c r="AJ3063" i="5"/>
  <c r="AK3063" i="5"/>
  <c r="AL3063" i="5"/>
  <c r="AM3063" i="5"/>
  <c r="AM3066" i="5" s="1"/>
  <c r="AM3067" i="5" s="1"/>
  <c r="AN3063" i="5"/>
  <c r="AB3064" i="5"/>
  <c r="AC3064" i="5"/>
  <c r="AD3064" i="5"/>
  <c r="AE3064" i="5"/>
  <c r="AF3064" i="5"/>
  <c r="AG3064" i="5"/>
  <c r="AH3064" i="5"/>
  <c r="AI3064" i="5"/>
  <c r="AJ3064" i="5"/>
  <c r="AK3064" i="5"/>
  <c r="AL3064" i="5"/>
  <c r="AM3064" i="5"/>
  <c r="AN3064" i="5"/>
  <c r="AB3065" i="5"/>
  <c r="AC3065" i="5"/>
  <c r="AD3065" i="5"/>
  <c r="AE3065" i="5"/>
  <c r="AF3065" i="5"/>
  <c r="AG3065" i="5"/>
  <c r="AH3065" i="5"/>
  <c r="AI3065" i="5"/>
  <c r="AJ3065" i="5"/>
  <c r="AK3065" i="5"/>
  <c r="AL3065" i="5"/>
  <c r="AL3066" i="5" s="1"/>
  <c r="AL3067" i="5" s="1"/>
  <c r="AM3065" i="5"/>
  <c r="AN3065" i="5"/>
  <c r="AG3066" i="5"/>
  <c r="AG3067" i="5" s="1"/>
  <c r="AJ3066" i="5"/>
  <c r="AJ3067" i="5" s="1"/>
  <c r="AB3072" i="5"/>
  <c r="AC3072" i="5"/>
  <c r="AD3072" i="5"/>
  <c r="AD3076" i="5" s="1"/>
  <c r="AD3077" i="5" s="1"/>
  <c r="AE3072" i="5"/>
  <c r="AF3072" i="5"/>
  <c r="AG3072" i="5"/>
  <c r="AH3072" i="5"/>
  <c r="AI3072" i="5"/>
  <c r="AJ3072" i="5"/>
  <c r="AK3072" i="5"/>
  <c r="AK3076" i="5" s="1"/>
  <c r="AK3077" i="5" s="1"/>
  <c r="AL3072" i="5"/>
  <c r="AL3076" i="5" s="1"/>
  <c r="AL3077" i="5" s="1"/>
  <c r="AM3072" i="5"/>
  <c r="AN3072" i="5"/>
  <c r="AB3073" i="5"/>
  <c r="AC3073" i="5"/>
  <c r="AD3073" i="5"/>
  <c r="AE3073" i="5"/>
  <c r="AF3073" i="5"/>
  <c r="AF3076" i="5" s="1"/>
  <c r="AF3077" i="5" s="1"/>
  <c r="AG3073" i="5"/>
  <c r="AG3076" i="5" s="1"/>
  <c r="AG3077" i="5" s="1"/>
  <c r="AH3073" i="5"/>
  <c r="AI3073" i="5"/>
  <c r="AJ3073" i="5"/>
  <c r="AK3073" i="5"/>
  <c r="AL3073" i="5"/>
  <c r="AM3073" i="5"/>
  <c r="AN3073" i="5"/>
  <c r="AN3076" i="5" s="1"/>
  <c r="AN3077" i="5" s="1"/>
  <c r="AB3074" i="5"/>
  <c r="AC3074" i="5"/>
  <c r="AD3074" i="5"/>
  <c r="AE3074" i="5"/>
  <c r="AF3074" i="5"/>
  <c r="AG3074" i="5"/>
  <c r="AH3074" i="5"/>
  <c r="AI3074" i="5"/>
  <c r="AI3076" i="5" s="1"/>
  <c r="AI3077" i="5" s="1"/>
  <c r="AJ3074" i="5"/>
  <c r="AK3074" i="5"/>
  <c r="AL3074" i="5"/>
  <c r="AM3074" i="5"/>
  <c r="AN3074" i="5"/>
  <c r="AB3075" i="5"/>
  <c r="AC3075" i="5"/>
  <c r="AD3075" i="5"/>
  <c r="AE3075" i="5"/>
  <c r="AF3075" i="5"/>
  <c r="AG3075" i="5"/>
  <c r="AH3075" i="5"/>
  <c r="AI3075" i="5"/>
  <c r="AJ3075" i="5"/>
  <c r="AK3075" i="5"/>
  <c r="AL3075" i="5"/>
  <c r="AM3075" i="5"/>
  <c r="AN3075" i="5"/>
  <c r="AB3082" i="5"/>
  <c r="AC3082" i="5"/>
  <c r="AD3082" i="5"/>
  <c r="AD3086" i="5" s="1"/>
  <c r="AD3087" i="5" s="1"/>
  <c r="AE3082" i="5"/>
  <c r="AE3086" i="5" s="1"/>
  <c r="AE3087" i="5" s="1"/>
  <c r="AF3082" i="5"/>
  <c r="AG3082" i="5"/>
  <c r="AH3082" i="5"/>
  <c r="AI3082" i="5"/>
  <c r="AJ3082" i="5"/>
  <c r="AK3082" i="5"/>
  <c r="AL3082" i="5"/>
  <c r="AL3086" i="5" s="1"/>
  <c r="AL3087" i="5" s="1"/>
  <c r="AM3082" i="5"/>
  <c r="AM3086" i="5" s="1"/>
  <c r="AM3087" i="5" s="1"/>
  <c r="AN3082" i="5"/>
  <c r="AB3083" i="5"/>
  <c r="AC3083" i="5"/>
  <c r="AD3083" i="5"/>
  <c r="AE3083" i="5"/>
  <c r="AF3083" i="5"/>
  <c r="AG3083" i="5"/>
  <c r="AH3083" i="5"/>
  <c r="AH3086" i="5" s="1"/>
  <c r="AH3087" i="5" s="1"/>
  <c r="AI3083" i="5"/>
  <c r="AI3086" i="5" s="1"/>
  <c r="AI3087" i="5" s="1"/>
  <c r="AJ3083" i="5"/>
  <c r="AK3083" i="5"/>
  <c r="AL3083" i="5"/>
  <c r="AM3083" i="5"/>
  <c r="AN3083" i="5"/>
  <c r="AB3084" i="5"/>
  <c r="AC3084" i="5"/>
  <c r="AC3086" i="5" s="1"/>
  <c r="AC3087" i="5" s="1"/>
  <c r="AD3084" i="5"/>
  <c r="AE3084" i="5"/>
  <c r="AF3084" i="5"/>
  <c r="AG3084" i="5"/>
  <c r="AH3084" i="5"/>
  <c r="AI3084" i="5"/>
  <c r="AJ3084" i="5"/>
  <c r="AK3084" i="5"/>
  <c r="AK3086" i="5" s="1"/>
  <c r="AK3087" i="5" s="1"/>
  <c r="AL3084" i="5"/>
  <c r="AM3084" i="5"/>
  <c r="AN3084" i="5"/>
  <c r="AB3085" i="5"/>
  <c r="AC3085" i="5"/>
  <c r="AD3085" i="5"/>
  <c r="AE3085" i="5"/>
  <c r="AF3085" i="5"/>
  <c r="AG3085" i="5"/>
  <c r="AH3085" i="5"/>
  <c r="AI3085" i="5"/>
  <c r="AJ3085" i="5"/>
  <c r="AK3085" i="5"/>
  <c r="AL3085" i="5"/>
  <c r="AM3085" i="5"/>
  <c r="AN3085" i="5"/>
  <c r="AN3086" i="5" s="1"/>
  <c r="AN3087" i="5" s="1"/>
  <c r="AB3092" i="5"/>
  <c r="AC3092" i="5"/>
  <c r="AC3096" i="5" s="1"/>
  <c r="AC3097" i="5" s="1"/>
  <c r="AD3092" i="5"/>
  <c r="AE3092" i="5"/>
  <c r="AF3092" i="5"/>
  <c r="AG3092" i="5"/>
  <c r="AH3092" i="5"/>
  <c r="AI3092" i="5"/>
  <c r="AJ3092" i="5"/>
  <c r="AK3092" i="5"/>
  <c r="AK3096" i="5" s="1"/>
  <c r="AK3097" i="5" s="1"/>
  <c r="AL3092" i="5"/>
  <c r="AM3092" i="5"/>
  <c r="AN3092" i="5"/>
  <c r="AB3093" i="5"/>
  <c r="AC3093" i="5"/>
  <c r="AD3093" i="5"/>
  <c r="AE3093" i="5"/>
  <c r="AF3093" i="5"/>
  <c r="AF3096" i="5" s="1"/>
  <c r="AF3097" i="5" s="1"/>
  <c r="AG3093" i="5"/>
  <c r="AH3093" i="5"/>
  <c r="AI3093" i="5"/>
  <c r="AJ3093" i="5"/>
  <c r="AK3093" i="5"/>
  <c r="AL3093" i="5"/>
  <c r="AM3093" i="5"/>
  <c r="AN3093" i="5"/>
  <c r="AB3094" i="5"/>
  <c r="AC3094" i="5"/>
  <c r="AD3094" i="5"/>
  <c r="AE3094" i="5"/>
  <c r="AF3094" i="5"/>
  <c r="AG3094" i="5"/>
  <c r="AH3094" i="5"/>
  <c r="AH3096" i="5" s="1"/>
  <c r="AH3097" i="5" s="1"/>
  <c r="AI3094" i="5"/>
  <c r="AI3096" i="5" s="1"/>
  <c r="AI3097" i="5" s="1"/>
  <c r="AJ3094" i="5"/>
  <c r="AK3094" i="5"/>
  <c r="AL3094" i="5"/>
  <c r="AM3094" i="5"/>
  <c r="AN3094" i="5"/>
  <c r="AB3095" i="5"/>
  <c r="AC3095" i="5"/>
  <c r="AD3095" i="5"/>
  <c r="AE3095" i="5"/>
  <c r="AF3095" i="5"/>
  <c r="AG3095" i="5"/>
  <c r="AH3095" i="5"/>
  <c r="AI3095" i="5"/>
  <c r="AJ3095" i="5"/>
  <c r="AK3095" i="5"/>
  <c r="AL3095" i="5"/>
  <c r="AM3095" i="5"/>
  <c r="AN3095" i="5"/>
  <c r="AN3096" i="5"/>
  <c r="AN3097" i="5" s="1"/>
  <c r="AB3102" i="5"/>
  <c r="AC3102" i="5"/>
  <c r="AD3102" i="5"/>
  <c r="AE3102" i="5"/>
  <c r="AF3102" i="5"/>
  <c r="AF3106" i="5" s="1"/>
  <c r="AF3107" i="5" s="1"/>
  <c r="AG3102" i="5"/>
  <c r="AH3102" i="5"/>
  <c r="AI3102" i="5"/>
  <c r="AJ3102" i="5"/>
  <c r="AK3102" i="5"/>
  <c r="AL3102" i="5"/>
  <c r="AM3102" i="5"/>
  <c r="AN3102" i="5"/>
  <c r="AN3106" i="5" s="1"/>
  <c r="AN3107" i="5" s="1"/>
  <c r="AB3103" i="5"/>
  <c r="AB3106" i="5" s="1"/>
  <c r="AB3107" i="5" s="1"/>
  <c r="AC3103" i="5"/>
  <c r="AD3103" i="5"/>
  <c r="AE3103" i="5"/>
  <c r="AF3103" i="5"/>
  <c r="AG3103" i="5"/>
  <c r="AH3103" i="5"/>
  <c r="AI3103" i="5"/>
  <c r="AJ3103" i="5"/>
  <c r="AJ3106" i="5" s="1"/>
  <c r="AJ3107" i="5" s="1"/>
  <c r="AK3103" i="5"/>
  <c r="AL3103" i="5"/>
  <c r="AM3103" i="5"/>
  <c r="AN3103" i="5"/>
  <c r="AB3104" i="5"/>
  <c r="AC3104" i="5"/>
  <c r="AD3104" i="5"/>
  <c r="AE3104" i="5"/>
  <c r="AE3106" i="5" s="1"/>
  <c r="AE3107" i="5" s="1"/>
  <c r="AF3104" i="5"/>
  <c r="AG3104" i="5"/>
  <c r="AH3104" i="5"/>
  <c r="AI3104" i="5"/>
  <c r="AJ3104" i="5"/>
  <c r="AK3104" i="5"/>
  <c r="AL3104" i="5"/>
  <c r="AM3104" i="5"/>
  <c r="AM3106" i="5" s="1"/>
  <c r="AM3107" i="5" s="1"/>
  <c r="AN3104" i="5"/>
  <c r="AB3105" i="5"/>
  <c r="AC3105" i="5"/>
  <c r="AD3105" i="5"/>
  <c r="AE3105" i="5"/>
  <c r="AF3105" i="5"/>
  <c r="AG3105" i="5"/>
  <c r="AH3105" i="5"/>
  <c r="AH3106" i="5" s="1"/>
  <c r="AH3107" i="5" s="1"/>
  <c r="AI3105" i="5"/>
  <c r="AJ3105" i="5"/>
  <c r="AK3105" i="5"/>
  <c r="AL3105" i="5"/>
  <c r="AM3105" i="5"/>
  <c r="AN3105" i="5"/>
  <c r="AC3106" i="5"/>
  <c r="AC3107" i="5" s="1"/>
  <c r="AK3106" i="5"/>
  <c r="AK3107" i="5"/>
  <c r="AB3112" i="5"/>
  <c r="AC3112" i="5"/>
  <c r="AD3112" i="5"/>
  <c r="AE3112" i="5"/>
  <c r="AF3112" i="5"/>
  <c r="AG3112" i="5"/>
  <c r="AH3112" i="5"/>
  <c r="AH3116" i="5" s="1"/>
  <c r="AH3117" i="5" s="1"/>
  <c r="AI3112" i="5"/>
  <c r="AJ3112" i="5"/>
  <c r="AK3112" i="5"/>
  <c r="AL3112" i="5"/>
  <c r="AM3112" i="5"/>
  <c r="AN3112" i="5"/>
  <c r="AB3113" i="5"/>
  <c r="AC3113" i="5"/>
  <c r="AD3113" i="5"/>
  <c r="AD3116" i="5" s="1"/>
  <c r="AD3117" i="5" s="1"/>
  <c r="AE3113" i="5"/>
  <c r="AF3113" i="5"/>
  <c r="AG3113" i="5"/>
  <c r="AH3113" i="5"/>
  <c r="AI3113" i="5"/>
  <c r="AJ3113" i="5"/>
  <c r="AJ3116" i="5" s="1"/>
  <c r="AJ3117" i="5" s="1"/>
  <c r="AK3113" i="5"/>
  <c r="AL3113" i="5"/>
  <c r="AL3116" i="5" s="1"/>
  <c r="AL3117" i="5" s="1"/>
  <c r="AM3113" i="5"/>
  <c r="AN3113" i="5"/>
  <c r="AB3114" i="5"/>
  <c r="AC3114" i="5"/>
  <c r="AD3114" i="5"/>
  <c r="AE3114" i="5"/>
  <c r="AF3114" i="5"/>
  <c r="AG3114" i="5"/>
  <c r="AH3114" i="5"/>
  <c r="AI3114" i="5"/>
  <c r="AJ3114" i="5"/>
  <c r="AK3114" i="5"/>
  <c r="AL3114" i="5"/>
  <c r="AM3114" i="5"/>
  <c r="AM3116" i="5" s="1"/>
  <c r="AM3117" i="5" s="1"/>
  <c r="AN3114" i="5"/>
  <c r="AB3115" i="5"/>
  <c r="AB3116" i="5" s="1"/>
  <c r="AB3117" i="5" s="1"/>
  <c r="AC3115" i="5"/>
  <c r="AD3115" i="5"/>
  <c r="AE3115" i="5"/>
  <c r="AF3115" i="5"/>
  <c r="AG3115" i="5"/>
  <c r="AH3115" i="5"/>
  <c r="AI3115" i="5"/>
  <c r="AJ3115" i="5"/>
  <c r="AK3115" i="5"/>
  <c r="AL3115" i="5"/>
  <c r="AM3115" i="5"/>
  <c r="AN3115" i="5"/>
  <c r="AE3116" i="5"/>
  <c r="AE3117" i="5" s="1"/>
  <c r="AG3116" i="5"/>
  <c r="AG3117" i="5" s="1"/>
  <c r="AB3122" i="5"/>
  <c r="AC3122" i="5"/>
  <c r="AD3122" i="5"/>
  <c r="AD3126" i="5" s="1"/>
  <c r="AD3127" i="5" s="1"/>
  <c r="AE3122" i="5"/>
  <c r="AF3122" i="5"/>
  <c r="AF3126" i="5" s="1"/>
  <c r="AF3127" i="5" s="1"/>
  <c r="AG3122" i="5"/>
  <c r="AH3122" i="5"/>
  <c r="AI3122" i="5"/>
  <c r="AJ3122" i="5"/>
  <c r="AK3122" i="5"/>
  <c r="AL3122" i="5"/>
  <c r="AL3126" i="5" s="1"/>
  <c r="AL3127" i="5" s="1"/>
  <c r="AM3122" i="5"/>
  <c r="AN3122" i="5"/>
  <c r="AB3123" i="5"/>
  <c r="AC3123" i="5"/>
  <c r="AD3123" i="5"/>
  <c r="AE3123" i="5"/>
  <c r="AF3123" i="5"/>
  <c r="AG3123" i="5"/>
  <c r="AG3126" i="5" s="1"/>
  <c r="AG3127" i="5" s="1"/>
  <c r="AH3123" i="5"/>
  <c r="AI3123" i="5"/>
  <c r="AI3126" i="5" s="1"/>
  <c r="AI3127" i="5" s="1"/>
  <c r="AJ3123" i="5"/>
  <c r="AK3123" i="5"/>
  <c r="AL3123" i="5"/>
  <c r="AM3123" i="5"/>
  <c r="AN3123" i="5"/>
  <c r="AB3124" i="5"/>
  <c r="AC3124" i="5"/>
  <c r="AD3124" i="5"/>
  <c r="AE3124" i="5"/>
  <c r="AF3124" i="5"/>
  <c r="AG3124" i="5"/>
  <c r="AH3124" i="5"/>
  <c r="AI3124" i="5"/>
  <c r="AJ3124" i="5"/>
  <c r="AK3124" i="5"/>
  <c r="AL3124" i="5"/>
  <c r="AM3124" i="5"/>
  <c r="AN3124" i="5"/>
  <c r="AB3125" i="5"/>
  <c r="AC3125" i="5"/>
  <c r="AD3125" i="5"/>
  <c r="AE3125" i="5"/>
  <c r="AF3125" i="5"/>
  <c r="AG3125" i="5"/>
  <c r="AH3125" i="5"/>
  <c r="AI3125" i="5"/>
  <c r="AJ3125" i="5"/>
  <c r="AK3125" i="5"/>
  <c r="AL3125" i="5"/>
  <c r="AM3125" i="5"/>
  <c r="AN3125" i="5"/>
  <c r="AN3126" i="5"/>
  <c r="AN3127" i="5" s="1"/>
  <c r="AB3132" i="5"/>
  <c r="AC3132" i="5"/>
  <c r="AD3132" i="5"/>
  <c r="AE3132" i="5"/>
  <c r="AF3132" i="5"/>
  <c r="AG3132" i="5"/>
  <c r="AG3136" i="5" s="1"/>
  <c r="AG3137" i="5" s="1"/>
  <c r="AH3132" i="5"/>
  <c r="AI3132" i="5"/>
  <c r="AJ3132" i="5"/>
  <c r="AK3132" i="5"/>
  <c r="AL3132" i="5"/>
  <c r="AM3132" i="5"/>
  <c r="AN3132" i="5"/>
  <c r="AN3136" i="5" s="1"/>
  <c r="AN3137" i="5" s="1"/>
  <c r="AB3133" i="5"/>
  <c r="AB3136" i="5" s="1"/>
  <c r="AB3137" i="5" s="1"/>
  <c r="AC3133" i="5"/>
  <c r="AD3133" i="5"/>
  <c r="AE3133" i="5"/>
  <c r="AF3133" i="5"/>
  <c r="AG3133" i="5"/>
  <c r="AH3133" i="5"/>
  <c r="AI3133" i="5"/>
  <c r="AI3136" i="5" s="1"/>
  <c r="AI3137" i="5" s="1"/>
  <c r="AJ3133" i="5"/>
  <c r="AJ3136" i="5" s="1"/>
  <c r="AJ3137" i="5" s="1"/>
  <c r="AK3133" i="5"/>
  <c r="AL3133" i="5"/>
  <c r="AM3133" i="5"/>
  <c r="AN3133" i="5"/>
  <c r="AB3134" i="5"/>
  <c r="AC3134" i="5"/>
  <c r="AD3134" i="5"/>
  <c r="AE3134" i="5"/>
  <c r="AE3136" i="5" s="1"/>
  <c r="AE3137" i="5" s="1"/>
  <c r="AF3134" i="5"/>
  <c r="AG3134" i="5"/>
  <c r="AH3134" i="5"/>
  <c r="AI3134" i="5"/>
  <c r="AJ3134" i="5"/>
  <c r="AK3134" i="5"/>
  <c r="AL3134" i="5"/>
  <c r="AM3134" i="5"/>
  <c r="AM3136" i="5" s="1"/>
  <c r="AM3137" i="5" s="1"/>
  <c r="AN3134" i="5"/>
  <c r="AB3135" i="5"/>
  <c r="AC3135" i="5"/>
  <c r="AD3135" i="5"/>
  <c r="AE3135" i="5"/>
  <c r="AF3135" i="5"/>
  <c r="AG3135" i="5"/>
  <c r="AH3135" i="5"/>
  <c r="AH3136" i="5" s="1"/>
  <c r="AH3137" i="5" s="1"/>
  <c r="AI3135" i="5"/>
  <c r="AJ3135" i="5"/>
  <c r="AK3135" i="5"/>
  <c r="AL3135" i="5"/>
  <c r="AM3135" i="5"/>
  <c r="AN3135" i="5"/>
  <c r="AC3136" i="5"/>
  <c r="AC3137" i="5" s="1"/>
  <c r="AF3136" i="5"/>
  <c r="AF3137" i="5" s="1"/>
  <c r="AK3136" i="5"/>
  <c r="AK3137" i="5"/>
  <c r="AB3142" i="5"/>
  <c r="AB3146" i="5" s="1"/>
  <c r="AB3147" i="5" s="1"/>
  <c r="AC3142" i="5"/>
  <c r="AD3142" i="5"/>
  <c r="AE3142" i="5"/>
  <c r="AF3142" i="5"/>
  <c r="AG3142" i="5"/>
  <c r="AH3142" i="5"/>
  <c r="AI3142" i="5"/>
  <c r="AI3146" i="5" s="1"/>
  <c r="AI3147" i="5" s="1"/>
  <c r="AJ3142" i="5"/>
  <c r="AK3142" i="5"/>
  <c r="AL3142" i="5"/>
  <c r="AM3142" i="5"/>
  <c r="AN3142" i="5"/>
  <c r="AB3143" i="5"/>
  <c r="AC3143" i="5"/>
  <c r="AD3143" i="5"/>
  <c r="AD3146" i="5" s="1"/>
  <c r="AD3147" i="5" s="1"/>
  <c r="AE3143" i="5"/>
  <c r="AE3146" i="5" s="1"/>
  <c r="AE3147" i="5" s="1"/>
  <c r="AF3143" i="5"/>
  <c r="AG3143" i="5"/>
  <c r="AH3143" i="5"/>
  <c r="AI3143" i="5"/>
  <c r="AJ3143" i="5"/>
  <c r="AK3143" i="5"/>
  <c r="AL3143" i="5"/>
  <c r="AL3146" i="5" s="1"/>
  <c r="AL3147" i="5" s="1"/>
  <c r="AM3143" i="5"/>
  <c r="AM3146" i="5" s="1"/>
  <c r="AM3147" i="5" s="1"/>
  <c r="AN3143" i="5"/>
  <c r="AB3144" i="5"/>
  <c r="AC3144" i="5"/>
  <c r="AD3144" i="5"/>
  <c r="AE3144" i="5"/>
  <c r="AF3144" i="5"/>
  <c r="AG3144" i="5"/>
  <c r="AG3146" i="5" s="1"/>
  <c r="AG3147" i="5" s="1"/>
  <c r="AH3144" i="5"/>
  <c r="AH3146" i="5" s="1"/>
  <c r="AH3147" i="5" s="1"/>
  <c r="AI3144" i="5"/>
  <c r="AJ3144" i="5"/>
  <c r="AK3144" i="5"/>
  <c r="AL3144" i="5"/>
  <c r="AM3144" i="5"/>
  <c r="AN3144" i="5"/>
  <c r="AB3145" i="5"/>
  <c r="AC3145" i="5"/>
  <c r="AC3146" i="5" s="1"/>
  <c r="AC3147" i="5" s="1"/>
  <c r="AD3145" i="5"/>
  <c r="AE3145" i="5"/>
  <c r="AF3145" i="5"/>
  <c r="AG3145" i="5"/>
  <c r="AH3145" i="5"/>
  <c r="AI3145" i="5"/>
  <c r="AJ3145" i="5"/>
  <c r="AK3145" i="5"/>
  <c r="AK3146" i="5" s="1"/>
  <c r="AK3147" i="5" s="1"/>
  <c r="AL3145" i="5"/>
  <c r="AM3145" i="5"/>
  <c r="AN3145" i="5"/>
  <c r="AJ3146" i="5"/>
  <c r="AJ3147" i="5" s="1"/>
  <c r="AB3152" i="5"/>
  <c r="AC3152" i="5"/>
  <c r="AD3152" i="5"/>
  <c r="AD3156" i="5" s="1"/>
  <c r="AD3157" i="5" s="1"/>
  <c r="AE3152" i="5"/>
  <c r="AF3152" i="5"/>
  <c r="AG3152" i="5"/>
  <c r="AH3152" i="5"/>
  <c r="AI3152" i="5"/>
  <c r="AJ3152" i="5"/>
  <c r="AK3152" i="5"/>
  <c r="AL3152" i="5"/>
  <c r="AL3156" i="5" s="1"/>
  <c r="AL3157" i="5" s="1"/>
  <c r="AM3152" i="5"/>
  <c r="AN3152" i="5"/>
  <c r="AB3153" i="5"/>
  <c r="AC3153" i="5"/>
  <c r="AD3153" i="5"/>
  <c r="AE3153" i="5"/>
  <c r="AF3153" i="5"/>
  <c r="AF3156" i="5" s="1"/>
  <c r="AF3157" i="5" s="1"/>
  <c r="AG3153" i="5"/>
  <c r="AH3153" i="5"/>
  <c r="AI3153" i="5"/>
  <c r="AJ3153" i="5"/>
  <c r="AK3153" i="5"/>
  <c r="AL3153" i="5"/>
  <c r="AM3153" i="5"/>
  <c r="AN3153" i="5"/>
  <c r="AN3156" i="5" s="1"/>
  <c r="AN3157" i="5" s="1"/>
  <c r="AB3154" i="5"/>
  <c r="AC3154" i="5"/>
  <c r="AD3154" i="5"/>
  <c r="AE3154" i="5"/>
  <c r="AF3154" i="5"/>
  <c r="AG3154" i="5"/>
  <c r="AH3154" i="5"/>
  <c r="AH3156" i="5" s="1"/>
  <c r="AH3157" i="5" s="1"/>
  <c r="AI3154" i="5"/>
  <c r="AI3156" i="5" s="1"/>
  <c r="AI3157" i="5" s="1"/>
  <c r="AJ3154" i="5"/>
  <c r="AK3154" i="5"/>
  <c r="AL3154" i="5"/>
  <c r="AM3154" i="5"/>
  <c r="AN3154" i="5"/>
  <c r="AB3155" i="5"/>
  <c r="AC3155" i="5"/>
  <c r="AD3155" i="5"/>
  <c r="AE3155" i="5"/>
  <c r="AF3155" i="5"/>
  <c r="AG3155" i="5"/>
  <c r="AH3155" i="5"/>
  <c r="AI3155" i="5"/>
  <c r="AJ3155" i="5"/>
  <c r="AK3155" i="5"/>
  <c r="AL3155" i="5"/>
  <c r="AM3155" i="5"/>
  <c r="AN3155" i="5"/>
  <c r="AB3162" i="5"/>
  <c r="AC3162" i="5"/>
  <c r="AC3166" i="5" s="1"/>
  <c r="AC3167" i="5" s="1"/>
  <c r="AD3162" i="5"/>
  <c r="AE3162" i="5"/>
  <c r="AF3162" i="5"/>
  <c r="AG3162" i="5"/>
  <c r="AH3162" i="5"/>
  <c r="AI3162" i="5"/>
  <c r="AJ3162" i="5"/>
  <c r="AK3162" i="5"/>
  <c r="AK3166" i="5" s="1"/>
  <c r="AK3167" i="5" s="1"/>
  <c r="AL3162" i="5"/>
  <c r="AM3162" i="5"/>
  <c r="AN3162" i="5"/>
  <c r="AB3163" i="5"/>
  <c r="AC3163" i="5"/>
  <c r="AD3163" i="5"/>
  <c r="AE3163" i="5"/>
  <c r="AF3163" i="5"/>
  <c r="AF3166" i="5" s="1"/>
  <c r="AF3167" i="5" s="1"/>
  <c r="AG3163" i="5"/>
  <c r="AH3163" i="5"/>
  <c r="AI3163" i="5"/>
  <c r="AJ3163" i="5"/>
  <c r="AK3163" i="5"/>
  <c r="AL3163" i="5"/>
  <c r="AM3163" i="5"/>
  <c r="AN3163" i="5"/>
  <c r="AN3166" i="5" s="1"/>
  <c r="AN3167" i="5" s="1"/>
  <c r="AB3164" i="5"/>
  <c r="AC3164" i="5"/>
  <c r="AD3164" i="5"/>
  <c r="AE3164" i="5"/>
  <c r="AF3164" i="5"/>
  <c r="AG3164" i="5"/>
  <c r="AH3164" i="5"/>
  <c r="AI3164" i="5"/>
  <c r="AI3166" i="5" s="1"/>
  <c r="AI3167" i="5" s="1"/>
  <c r="AJ3164" i="5"/>
  <c r="AK3164" i="5"/>
  <c r="AL3164" i="5"/>
  <c r="AM3164" i="5"/>
  <c r="AN3164" i="5"/>
  <c r="AB3165" i="5"/>
  <c r="AC3165" i="5"/>
  <c r="AD3165" i="5"/>
  <c r="AD3166" i="5" s="1"/>
  <c r="AD3167" i="5" s="1"/>
  <c r="AE3165" i="5"/>
  <c r="AF3165" i="5"/>
  <c r="AG3165" i="5"/>
  <c r="AH3165" i="5"/>
  <c r="AI3165" i="5"/>
  <c r="AJ3165" i="5"/>
  <c r="AK3165" i="5"/>
  <c r="AL3165" i="5"/>
  <c r="AM3165" i="5"/>
  <c r="AN3165" i="5"/>
  <c r="AB3172" i="5"/>
  <c r="AC3172" i="5"/>
  <c r="AD3172" i="5"/>
  <c r="AE3172" i="5"/>
  <c r="AF3172" i="5"/>
  <c r="AG3172" i="5"/>
  <c r="AH3172" i="5"/>
  <c r="AI3172" i="5"/>
  <c r="AJ3172" i="5"/>
  <c r="AK3172" i="5"/>
  <c r="AL3172" i="5"/>
  <c r="AM3172" i="5"/>
  <c r="AN3172" i="5"/>
  <c r="AB3173" i="5"/>
  <c r="AC3173" i="5"/>
  <c r="AD3173" i="5"/>
  <c r="AE3173" i="5"/>
  <c r="AF3173" i="5"/>
  <c r="AG3173" i="5"/>
  <c r="AH3173" i="5"/>
  <c r="AI3173" i="5"/>
  <c r="AJ3173" i="5"/>
  <c r="AK3173" i="5"/>
  <c r="AL3173" i="5"/>
  <c r="AM3173" i="5"/>
  <c r="AN3173" i="5"/>
  <c r="AB3174" i="5"/>
  <c r="AB3176" i="5" s="1"/>
  <c r="AB3177" i="5" s="1"/>
  <c r="AC3174" i="5"/>
  <c r="AD3174" i="5"/>
  <c r="AE3174" i="5"/>
  <c r="AF3174" i="5"/>
  <c r="AG3174" i="5"/>
  <c r="AH3174" i="5"/>
  <c r="AI3174" i="5"/>
  <c r="AJ3174" i="5"/>
  <c r="AJ3176" i="5" s="1"/>
  <c r="AJ3177" i="5" s="1"/>
  <c r="AK3174" i="5"/>
  <c r="AL3174" i="5"/>
  <c r="AM3174" i="5"/>
  <c r="AN3174" i="5"/>
  <c r="AB3175" i="5"/>
  <c r="AC3175" i="5"/>
  <c r="AD3175" i="5"/>
  <c r="AE3175" i="5"/>
  <c r="AE3176" i="5" s="1"/>
  <c r="AE3177" i="5" s="1"/>
  <c r="AF3175" i="5"/>
  <c r="AG3175" i="5"/>
  <c r="AH3175" i="5"/>
  <c r="AI3175" i="5"/>
  <c r="AJ3175" i="5"/>
  <c r="AK3175" i="5"/>
  <c r="AL3175" i="5"/>
  <c r="AM3175" i="5"/>
  <c r="AM3176" i="5" s="1"/>
  <c r="AM3177" i="5" s="1"/>
  <c r="AN3175" i="5"/>
  <c r="AH3176" i="5"/>
  <c r="AH3177" i="5" s="1"/>
  <c r="AB3182" i="5"/>
  <c r="AC3182" i="5"/>
  <c r="AD3182" i="5"/>
  <c r="AE3182" i="5"/>
  <c r="AF3182" i="5"/>
  <c r="AG3182" i="5"/>
  <c r="AH3182" i="5"/>
  <c r="AI3182" i="5"/>
  <c r="AJ3182" i="5"/>
  <c r="AK3182" i="5"/>
  <c r="AL3182" i="5"/>
  <c r="AM3182" i="5"/>
  <c r="AN3182" i="5"/>
  <c r="AB3183" i="5"/>
  <c r="AC3183" i="5"/>
  <c r="AD3183" i="5"/>
  <c r="AE3183" i="5"/>
  <c r="AF3183" i="5"/>
  <c r="AG3183" i="5"/>
  <c r="AH3183" i="5"/>
  <c r="AI3183" i="5"/>
  <c r="AJ3183" i="5"/>
  <c r="AK3183" i="5"/>
  <c r="AL3183" i="5"/>
  <c r="AM3183" i="5"/>
  <c r="AN3183" i="5"/>
  <c r="AB3184" i="5"/>
  <c r="AC3184" i="5"/>
  <c r="AD3184" i="5"/>
  <c r="AE3184" i="5"/>
  <c r="AF3184" i="5"/>
  <c r="AG3184" i="5"/>
  <c r="AH3184" i="5"/>
  <c r="AI3184" i="5"/>
  <c r="AJ3184" i="5"/>
  <c r="AK3184" i="5"/>
  <c r="AL3184" i="5"/>
  <c r="AM3184" i="5"/>
  <c r="AN3184" i="5"/>
  <c r="AN3186" i="5" s="1"/>
  <c r="AN3187" i="5" s="1"/>
  <c r="AB3185" i="5"/>
  <c r="AC3185" i="5"/>
  <c r="AD3185" i="5"/>
  <c r="AE3185" i="5"/>
  <c r="AF3185" i="5"/>
  <c r="AG3185" i="5"/>
  <c r="AH3185" i="5"/>
  <c r="AH3186" i="5" s="1"/>
  <c r="AH3187" i="5" s="1"/>
  <c r="AI3185" i="5"/>
  <c r="AJ3185" i="5"/>
  <c r="AK3185" i="5"/>
  <c r="AL3185" i="5"/>
  <c r="AM3185" i="5"/>
  <c r="AN3185" i="5"/>
  <c r="AC3186" i="5"/>
  <c r="AC3187" i="5" s="1"/>
  <c r="AF3186" i="5"/>
  <c r="AF3187" i="5" s="1"/>
  <c r="AK3186" i="5"/>
  <c r="AK3187" i="5" s="1"/>
  <c r="AB3192" i="5"/>
  <c r="AC3192" i="5"/>
  <c r="AD3192" i="5"/>
  <c r="AE3192" i="5"/>
  <c r="AF3192" i="5"/>
  <c r="AG3192" i="5"/>
  <c r="AH3192" i="5"/>
  <c r="AI3192" i="5"/>
  <c r="AJ3192" i="5"/>
  <c r="AK3192" i="5"/>
  <c r="AL3192" i="5"/>
  <c r="AM3192" i="5"/>
  <c r="AN3192" i="5"/>
  <c r="AB3193" i="5"/>
  <c r="AC3193" i="5"/>
  <c r="AD3193" i="5"/>
  <c r="AE3193" i="5"/>
  <c r="AF3193" i="5"/>
  <c r="AG3193" i="5"/>
  <c r="AH3193" i="5"/>
  <c r="AI3193" i="5"/>
  <c r="AJ3193" i="5"/>
  <c r="AK3193" i="5"/>
  <c r="AL3193" i="5"/>
  <c r="AM3193" i="5"/>
  <c r="AN3193" i="5"/>
  <c r="AB3194" i="5"/>
  <c r="AB3196" i="5" s="1"/>
  <c r="AB3197" i="5" s="1"/>
  <c r="AC3194" i="5"/>
  <c r="AD3194" i="5"/>
  <c r="AE3194" i="5"/>
  <c r="AF3194" i="5"/>
  <c r="AG3194" i="5"/>
  <c r="AH3194" i="5"/>
  <c r="AI3194" i="5"/>
  <c r="AJ3194" i="5"/>
  <c r="AJ3196" i="5" s="1"/>
  <c r="AJ3197" i="5" s="1"/>
  <c r="AK3194" i="5"/>
  <c r="AL3194" i="5"/>
  <c r="AM3194" i="5"/>
  <c r="AN3194" i="5"/>
  <c r="AB3195" i="5"/>
  <c r="AC3195" i="5"/>
  <c r="AD3195" i="5"/>
  <c r="AE3195" i="5"/>
  <c r="AE3196" i="5" s="1"/>
  <c r="AE3197" i="5" s="1"/>
  <c r="AF3195" i="5"/>
  <c r="AG3195" i="5"/>
  <c r="AH3195" i="5"/>
  <c r="AI3195" i="5"/>
  <c r="AJ3195" i="5"/>
  <c r="AK3195" i="5"/>
  <c r="AL3195" i="5"/>
  <c r="AM3195" i="5"/>
  <c r="AM3196" i="5" s="1"/>
  <c r="AM3197" i="5" s="1"/>
  <c r="AN3195" i="5"/>
  <c r="AC3196" i="5"/>
  <c r="AC3197" i="5" s="1"/>
  <c r="AH3196" i="5"/>
  <c r="AH3197" i="5" s="1"/>
  <c r="AK3196" i="5"/>
  <c r="AK3197" i="5" s="1"/>
  <c r="AB3202" i="5"/>
  <c r="AC3202" i="5"/>
  <c r="AD3202" i="5"/>
  <c r="AE3202" i="5"/>
  <c r="AF3202" i="5"/>
  <c r="AG3202" i="5"/>
  <c r="AH3202" i="5"/>
  <c r="AI3202" i="5"/>
  <c r="AJ3202" i="5"/>
  <c r="AK3202" i="5"/>
  <c r="AL3202" i="5"/>
  <c r="AM3202" i="5"/>
  <c r="AN3202" i="5"/>
  <c r="AB3203" i="5"/>
  <c r="AC3203" i="5"/>
  <c r="AD3203" i="5"/>
  <c r="AE3203" i="5"/>
  <c r="AF3203" i="5"/>
  <c r="AG3203" i="5"/>
  <c r="AH3203" i="5"/>
  <c r="AI3203" i="5"/>
  <c r="AJ3203" i="5"/>
  <c r="AK3203" i="5"/>
  <c r="AL3203" i="5"/>
  <c r="AM3203" i="5"/>
  <c r="AN3203" i="5"/>
  <c r="AB3204" i="5"/>
  <c r="AC3204" i="5"/>
  <c r="AD3204" i="5"/>
  <c r="AE3204" i="5"/>
  <c r="AF3204" i="5"/>
  <c r="AG3204" i="5"/>
  <c r="AH3204" i="5"/>
  <c r="AI3204" i="5"/>
  <c r="AJ3204" i="5"/>
  <c r="AJ3206" i="5" s="1"/>
  <c r="AJ3207" i="5" s="1"/>
  <c r="AK3204" i="5"/>
  <c r="AL3204" i="5"/>
  <c r="AM3204" i="5"/>
  <c r="AN3204" i="5"/>
  <c r="AB3205" i="5"/>
  <c r="AC3205" i="5"/>
  <c r="AD3205" i="5"/>
  <c r="AE3205" i="5"/>
  <c r="AF3205" i="5"/>
  <c r="AG3205" i="5"/>
  <c r="AH3205" i="5"/>
  <c r="AI3205" i="5"/>
  <c r="AJ3205" i="5"/>
  <c r="AK3205" i="5"/>
  <c r="AL3205" i="5"/>
  <c r="AM3205" i="5"/>
  <c r="AM3206" i="5" s="1"/>
  <c r="AM3207" i="5" s="1"/>
  <c r="AN3205" i="5"/>
  <c r="AG3206" i="5"/>
  <c r="AG3207" i="5" s="1"/>
  <c r="AB3212" i="5"/>
  <c r="AC3212" i="5"/>
  <c r="AD3212" i="5"/>
  <c r="AE3212" i="5"/>
  <c r="AF3212" i="5"/>
  <c r="AG3212" i="5"/>
  <c r="AG3216" i="5" s="1"/>
  <c r="AG3217" i="5" s="1"/>
  <c r="AH3212" i="5"/>
  <c r="AI3212" i="5"/>
  <c r="AJ3212" i="5"/>
  <c r="AK3212" i="5"/>
  <c r="AL3212" i="5"/>
  <c r="AM3212" i="5"/>
  <c r="AN3212" i="5"/>
  <c r="AB3213" i="5"/>
  <c r="AB3216" i="5" s="1"/>
  <c r="AB3217" i="5" s="1"/>
  <c r="AC3213" i="5"/>
  <c r="AD3213" i="5"/>
  <c r="AE3213" i="5"/>
  <c r="AF3213" i="5"/>
  <c r="AG3213" i="5"/>
  <c r="AH3213" i="5"/>
  <c r="AI3213" i="5"/>
  <c r="AJ3213" i="5"/>
  <c r="AJ3216" i="5" s="1"/>
  <c r="AJ3217" i="5" s="1"/>
  <c r="AK3213" i="5"/>
  <c r="AL3213" i="5"/>
  <c r="AM3213" i="5"/>
  <c r="AN3213" i="5"/>
  <c r="AB3214" i="5"/>
  <c r="AC3214" i="5"/>
  <c r="AD3214" i="5"/>
  <c r="AE3214" i="5"/>
  <c r="AE3216" i="5" s="1"/>
  <c r="AE3217" i="5" s="1"/>
  <c r="AF3214" i="5"/>
  <c r="AG3214" i="5"/>
  <c r="AH3214" i="5"/>
  <c r="AI3214" i="5"/>
  <c r="AJ3214" i="5"/>
  <c r="AK3214" i="5"/>
  <c r="AL3214" i="5"/>
  <c r="AM3214" i="5"/>
  <c r="AM3216" i="5" s="1"/>
  <c r="AM3217" i="5" s="1"/>
  <c r="AN3214" i="5"/>
  <c r="AB3215" i="5"/>
  <c r="AC3215" i="5"/>
  <c r="AD3215" i="5"/>
  <c r="AD3216" i="5" s="1"/>
  <c r="AD3217" i="5" s="1"/>
  <c r="AE3215" i="5"/>
  <c r="AF3215" i="5"/>
  <c r="AG3215" i="5"/>
  <c r="AH3215" i="5"/>
  <c r="AI3215" i="5"/>
  <c r="AJ3215" i="5"/>
  <c r="AK3215" i="5"/>
  <c r="AL3215" i="5"/>
  <c r="AL3216" i="5" s="1"/>
  <c r="AL3217" i="5" s="1"/>
  <c r="AM3215" i="5"/>
  <c r="AN3215" i="5"/>
  <c r="AB3222" i="5"/>
  <c r="AC3222" i="5"/>
  <c r="AD3222" i="5"/>
  <c r="AE3222" i="5"/>
  <c r="AF3222" i="5"/>
  <c r="AG3222" i="5"/>
  <c r="AH3222" i="5"/>
  <c r="AI3222" i="5"/>
  <c r="AJ3222" i="5"/>
  <c r="AK3222" i="5"/>
  <c r="AL3222" i="5"/>
  <c r="AL3226" i="5" s="1"/>
  <c r="AL3227" i="5" s="1"/>
  <c r="AM3222" i="5"/>
  <c r="AN3222" i="5"/>
  <c r="AB3223" i="5"/>
  <c r="AC3223" i="5"/>
  <c r="AD3223" i="5"/>
  <c r="AE3223" i="5"/>
  <c r="AF3223" i="5"/>
  <c r="AG3223" i="5"/>
  <c r="AG3226" i="5" s="1"/>
  <c r="AG3227" i="5" s="1"/>
  <c r="AH3223" i="5"/>
  <c r="AI3223" i="5"/>
  <c r="AJ3223" i="5"/>
  <c r="AK3223" i="5"/>
  <c r="AL3223" i="5"/>
  <c r="AM3223" i="5"/>
  <c r="AN3223" i="5"/>
  <c r="AB3224" i="5"/>
  <c r="AB3226" i="5" s="1"/>
  <c r="AB3227" i="5" s="1"/>
  <c r="AC3224" i="5"/>
  <c r="AC3226" i="5" s="1"/>
  <c r="AC3227" i="5" s="1"/>
  <c r="AD3224" i="5"/>
  <c r="AE3224" i="5"/>
  <c r="AF3224" i="5"/>
  <c r="AG3224" i="5"/>
  <c r="AH3224" i="5"/>
  <c r="AI3224" i="5"/>
  <c r="AJ3224" i="5"/>
  <c r="AJ3226" i="5" s="1"/>
  <c r="AJ3227" i="5" s="1"/>
  <c r="AK3224" i="5"/>
  <c r="AK3226" i="5" s="1"/>
  <c r="AK3227" i="5" s="1"/>
  <c r="AL3224" i="5"/>
  <c r="AM3224" i="5"/>
  <c r="AN3224" i="5"/>
  <c r="AB3225" i="5"/>
  <c r="AC3225" i="5"/>
  <c r="AD3225" i="5"/>
  <c r="AE3225" i="5"/>
  <c r="AF3225" i="5"/>
  <c r="AF3226" i="5" s="1"/>
  <c r="AF3227" i="5" s="1"/>
  <c r="AG3225" i="5"/>
  <c r="AH3225" i="5"/>
  <c r="AI3225" i="5"/>
  <c r="AI3226" i="5" s="1"/>
  <c r="AI3227" i="5" s="1"/>
  <c r="AJ3225" i="5"/>
  <c r="AK3225" i="5"/>
  <c r="AL3225" i="5"/>
  <c r="AM3225" i="5"/>
  <c r="AN3225" i="5"/>
  <c r="AN3226" i="5" s="1"/>
  <c r="AN3227" i="5" s="1"/>
  <c r="AB3232" i="5"/>
  <c r="AC3232" i="5"/>
  <c r="AD3232" i="5"/>
  <c r="AD3236" i="5" s="1"/>
  <c r="AD3237" i="5" s="1"/>
  <c r="AE3232" i="5"/>
  <c r="AF3232" i="5"/>
  <c r="AG3232" i="5"/>
  <c r="AH3232" i="5"/>
  <c r="AI3232" i="5"/>
  <c r="AJ3232" i="5"/>
  <c r="AK3232" i="5"/>
  <c r="AL3232" i="5"/>
  <c r="AL3236" i="5" s="1"/>
  <c r="AL3237" i="5" s="1"/>
  <c r="AM3232" i="5"/>
  <c r="AN3232" i="5"/>
  <c r="AB3233" i="5"/>
  <c r="AC3233" i="5"/>
  <c r="AD3233" i="5"/>
  <c r="AE3233" i="5"/>
  <c r="AF3233" i="5"/>
  <c r="AG3233" i="5"/>
  <c r="AH3233" i="5"/>
  <c r="AI3233" i="5"/>
  <c r="AJ3233" i="5"/>
  <c r="AK3233" i="5"/>
  <c r="AL3233" i="5"/>
  <c r="AM3233" i="5"/>
  <c r="AN3233" i="5"/>
  <c r="AB3234" i="5"/>
  <c r="AC3234" i="5"/>
  <c r="AD3234" i="5"/>
  <c r="AE3234" i="5"/>
  <c r="AF3234" i="5"/>
  <c r="AG3234" i="5"/>
  <c r="AH3234" i="5"/>
  <c r="AI3234" i="5"/>
  <c r="AJ3234" i="5"/>
  <c r="AK3234" i="5"/>
  <c r="AL3234" i="5"/>
  <c r="AM3234" i="5"/>
  <c r="AN3234" i="5"/>
  <c r="AB3235" i="5"/>
  <c r="AC3235" i="5"/>
  <c r="AD3235" i="5"/>
  <c r="AE3235" i="5"/>
  <c r="AF3235" i="5"/>
  <c r="AF3236" i="5" s="1"/>
  <c r="AF3237" i="5" s="1"/>
  <c r="AG3235" i="5"/>
  <c r="AH3235" i="5"/>
  <c r="AI3235" i="5"/>
  <c r="AJ3235" i="5"/>
  <c r="AK3235" i="5"/>
  <c r="AL3235" i="5"/>
  <c r="AM3235" i="5"/>
  <c r="AN3235" i="5"/>
  <c r="AN3236" i="5" s="1"/>
  <c r="AN3237" i="5" s="1"/>
  <c r="AI3236" i="5"/>
  <c r="AI3237" i="5" s="1"/>
  <c r="AB3242" i="5"/>
  <c r="AC3242" i="5"/>
  <c r="AD3242" i="5"/>
  <c r="AE3242" i="5"/>
  <c r="AF3242" i="5"/>
  <c r="AG3242" i="5"/>
  <c r="AH3242" i="5"/>
  <c r="AI3242" i="5"/>
  <c r="AJ3242" i="5"/>
  <c r="AK3242" i="5"/>
  <c r="AL3242" i="5"/>
  <c r="AM3242" i="5"/>
  <c r="AN3242" i="5"/>
  <c r="AB3243" i="5"/>
  <c r="AC3243" i="5"/>
  <c r="AD3243" i="5"/>
  <c r="AE3243" i="5"/>
  <c r="AF3243" i="5"/>
  <c r="AF3246" i="5" s="1"/>
  <c r="AF3247" i="5" s="1"/>
  <c r="AG3243" i="5"/>
  <c r="AH3243" i="5"/>
  <c r="AI3243" i="5"/>
  <c r="AJ3243" i="5"/>
  <c r="AK3243" i="5"/>
  <c r="AL3243" i="5"/>
  <c r="AM3243" i="5"/>
  <c r="AN3243" i="5"/>
  <c r="AN3246" i="5" s="1"/>
  <c r="AN3247" i="5" s="1"/>
  <c r="AB3244" i="5"/>
  <c r="AC3244" i="5"/>
  <c r="AD3244" i="5"/>
  <c r="AE3244" i="5"/>
  <c r="AE3246" i="5" s="1"/>
  <c r="AE3247" i="5" s="1"/>
  <c r="AF3244" i="5"/>
  <c r="AG3244" i="5"/>
  <c r="AH3244" i="5"/>
  <c r="AI3244" i="5"/>
  <c r="AI3246" i="5" s="1"/>
  <c r="AI3247" i="5" s="1"/>
  <c r="AJ3244" i="5"/>
  <c r="AK3244" i="5"/>
  <c r="AL3244" i="5"/>
  <c r="AM3244" i="5"/>
  <c r="AM3246" i="5" s="1"/>
  <c r="AM3247" i="5" s="1"/>
  <c r="AN3244" i="5"/>
  <c r="AB3245" i="5"/>
  <c r="AC3245" i="5"/>
  <c r="AD3245" i="5"/>
  <c r="AE3245" i="5"/>
  <c r="AF3245" i="5"/>
  <c r="AG3245" i="5"/>
  <c r="AH3245" i="5"/>
  <c r="AH3246" i="5" s="1"/>
  <c r="AH3247" i="5" s="1"/>
  <c r="AI3245" i="5"/>
  <c r="AJ3245" i="5"/>
  <c r="AK3245" i="5"/>
  <c r="AL3245" i="5"/>
  <c r="AM3245" i="5"/>
  <c r="AN3245" i="5"/>
  <c r="AB3252" i="5"/>
  <c r="AC3252" i="5"/>
  <c r="AD3252" i="5"/>
  <c r="AE3252" i="5"/>
  <c r="AF3252" i="5"/>
  <c r="AG3252" i="5"/>
  <c r="AH3252" i="5"/>
  <c r="AH3256" i="5" s="1"/>
  <c r="AH3257" i="5" s="1"/>
  <c r="AI3252" i="5"/>
  <c r="AI3256" i="5" s="1"/>
  <c r="AI3257" i="5" s="1"/>
  <c r="AJ3252" i="5"/>
  <c r="AK3252" i="5"/>
  <c r="AL3252" i="5"/>
  <c r="AM3252" i="5"/>
  <c r="AN3252" i="5"/>
  <c r="AB3253" i="5"/>
  <c r="AC3253" i="5"/>
  <c r="AD3253" i="5"/>
  <c r="AE3253" i="5"/>
  <c r="AF3253" i="5"/>
  <c r="AG3253" i="5"/>
  <c r="AG3256" i="5" s="1"/>
  <c r="AG3257" i="5" s="1"/>
  <c r="AH3253" i="5"/>
  <c r="AI3253" i="5"/>
  <c r="AJ3253" i="5"/>
  <c r="AK3253" i="5"/>
  <c r="AL3253" i="5"/>
  <c r="AM3253" i="5"/>
  <c r="AN3253" i="5"/>
  <c r="AB3254" i="5"/>
  <c r="AB3256" i="5" s="1"/>
  <c r="AB3257" i="5" s="1"/>
  <c r="AC3254" i="5"/>
  <c r="AD3254" i="5"/>
  <c r="AE3254" i="5"/>
  <c r="AF3254" i="5"/>
  <c r="AF3256" i="5" s="1"/>
  <c r="AF3257" i="5" s="1"/>
  <c r="AG3254" i="5"/>
  <c r="AH3254" i="5"/>
  <c r="AI3254" i="5"/>
  <c r="AJ3254" i="5"/>
  <c r="AJ3256" i="5" s="1"/>
  <c r="AJ3257" i="5" s="1"/>
  <c r="AK3254" i="5"/>
  <c r="AL3254" i="5"/>
  <c r="AM3254" i="5"/>
  <c r="AN3254" i="5"/>
  <c r="AN3256" i="5" s="1"/>
  <c r="AN3257" i="5" s="1"/>
  <c r="AB3255" i="5"/>
  <c r="AC3255" i="5"/>
  <c r="AD3255" i="5"/>
  <c r="AE3255" i="5"/>
  <c r="AE3256" i="5" s="1"/>
  <c r="AE3257" i="5" s="1"/>
  <c r="AF3255" i="5"/>
  <c r="AG3255" i="5"/>
  <c r="AH3255" i="5"/>
  <c r="AI3255" i="5"/>
  <c r="AJ3255" i="5"/>
  <c r="AK3255" i="5"/>
  <c r="AL3255" i="5"/>
  <c r="AM3255" i="5"/>
  <c r="AM3256" i="5" s="1"/>
  <c r="AM3257" i="5" s="1"/>
  <c r="AN3255" i="5"/>
  <c r="AB3262" i="5"/>
  <c r="AC3262" i="5"/>
  <c r="AD3262" i="5"/>
  <c r="AE3262" i="5"/>
  <c r="AF3262" i="5"/>
  <c r="AG3262" i="5"/>
  <c r="AH3262" i="5"/>
  <c r="AI3262" i="5"/>
  <c r="AJ3262" i="5"/>
  <c r="AK3262" i="5"/>
  <c r="AL3262" i="5"/>
  <c r="AM3262" i="5"/>
  <c r="AN3262" i="5"/>
  <c r="AB3263" i="5"/>
  <c r="AC3263" i="5"/>
  <c r="AD3263" i="5"/>
  <c r="AE3263" i="5"/>
  <c r="AF3263" i="5"/>
  <c r="AG3263" i="5"/>
  <c r="AH3263" i="5"/>
  <c r="AI3263" i="5"/>
  <c r="AJ3263" i="5"/>
  <c r="AK3263" i="5"/>
  <c r="AL3263" i="5"/>
  <c r="AM3263" i="5"/>
  <c r="AN3263" i="5"/>
  <c r="AB3264" i="5"/>
  <c r="AC3264" i="5"/>
  <c r="AD3264" i="5"/>
  <c r="AE3264" i="5"/>
  <c r="AF3264" i="5"/>
  <c r="AG3264" i="5"/>
  <c r="AH3264" i="5"/>
  <c r="AI3264" i="5"/>
  <c r="AJ3264" i="5"/>
  <c r="AK3264" i="5"/>
  <c r="AL3264" i="5"/>
  <c r="AM3264" i="5"/>
  <c r="AN3264" i="5"/>
  <c r="AB3265" i="5"/>
  <c r="AC3265" i="5"/>
  <c r="AD3265" i="5"/>
  <c r="AE3265" i="5"/>
  <c r="AF3265" i="5"/>
  <c r="AG3265" i="5"/>
  <c r="AH3265" i="5"/>
  <c r="AI3265" i="5"/>
  <c r="AJ3265" i="5"/>
  <c r="AK3265" i="5"/>
  <c r="AL3265" i="5"/>
  <c r="AM3265" i="5"/>
  <c r="AN3265" i="5"/>
  <c r="AI3266" i="5"/>
  <c r="AI3267" i="5" s="1"/>
  <c r="AB3272" i="5"/>
  <c r="AC3272" i="5"/>
  <c r="AD3272" i="5"/>
  <c r="AE3272" i="5"/>
  <c r="AF3272" i="5"/>
  <c r="AG3272" i="5"/>
  <c r="AH3272" i="5"/>
  <c r="AI3272" i="5"/>
  <c r="AI3276" i="5" s="1"/>
  <c r="AI3277" i="5" s="1"/>
  <c r="AJ3272" i="5"/>
  <c r="AK3272" i="5"/>
  <c r="AL3272" i="5"/>
  <c r="AM3272" i="5"/>
  <c r="AN3272" i="5"/>
  <c r="AB3273" i="5"/>
  <c r="AC3273" i="5"/>
  <c r="AD3273" i="5"/>
  <c r="AE3273" i="5"/>
  <c r="AF3273" i="5"/>
  <c r="AG3273" i="5"/>
  <c r="AH3273" i="5"/>
  <c r="AI3273" i="5"/>
  <c r="AJ3273" i="5"/>
  <c r="AK3273" i="5"/>
  <c r="AL3273" i="5"/>
  <c r="AM3273" i="5"/>
  <c r="AN3273" i="5"/>
  <c r="AB3274" i="5"/>
  <c r="AC3274" i="5"/>
  <c r="AD3274" i="5"/>
  <c r="AE3274" i="5"/>
  <c r="AF3274" i="5"/>
  <c r="AG3274" i="5"/>
  <c r="AH3274" i="5"/>
  <c r="AI3274" i="5"/>
  <c r="AJ3274" i="5"/>
  <c r="AK3274" i="5"/>
  <c r="AL3274" i="5"/>
  <c r="AM3274" i="5"/>
  <c r="AN3274" i="5"/>
  <c r="AB3275" i="5"/>
  <c r="AC3275" i="5"/>
  <c r="AD3275" i="5"/>
  <c r="AE3275" i="5"/>
  <c r="AF3275" i="5"/>
  <c r="AF3276" i="5" s="1"/>
  <c r="AF3277" i="5" s="1"/>
  <c r="AG3275" i="5"/>
  <c r="AH3275" i="5"/>
  <c r="AI3275" i="5"/>
  <c r="AJ3275" i="5"/>
  <c r="AK3275" i="5"/>
  <c r="AL3275" i="5"/>
  <c r="AM3275" i="5"/>
  <c r="AN3275" i="5"/>
  <c r="AN3276" i="5"/>
  <c r="AN3277" i="5" s="1"/>
  <c r="AB3282" i="5"/>
  <c r="AC3282" i="5"/>
  <c r="AC3286" i="5" s="1"/>
  <c r="AC3287" i="5" s="1"/>
  <c r="AD3282" i="5"/>
  <c r="AE3282" i="5"/>
  <c r="AF3282" i="5"/>
  <c r="AG3282" i="5"/>
  <c r="AH3282" i="5"/>
  <c r="AI3282" i="5"/>
  <c r="AJ3282" i="5"/>
  <c r="AK3282" i="5"/>
  <c r="AK3286" i="5" s="1"/>
  <c r="AK3287" i="5" s="1"/>
  <c r="AL3282" i="5"/>
  <c r="AM3282" i="5"/>
  <c r="AN3282" i="5"/>
  <c r="AB3283" i="5"/>
  <c r="AC3283" i="5"/>
  <c r="AD3283" i="5"/>
  <c r="AE3283" i="5"/>
  <c r="AF3283" i="5"/>
  <c r="AG3283" i="5"/>
  <c r="AH3283" i="5"/>
  <c r="AI3283" i="5"/>
  <c r="AJ3283" i="5"/>
  <c r="AK3283" i="5"/>
  <c r="AL3283" i="5"/>
  <c r="AM3283" i="5"/>
  <c r="AN3283" i="5"/>
  <c r="AB3284" i="5"/>
  <c r="AC3284" i="5"/>
  <c r="AD3284" i="5"/>
  <c r="AE3284" i="5"/>
  <c r="AF3284" i="5"/>
  <c r="AG3284" i="5"/>
  <c r="AH3284" i="5"/>
  <c r="AI3284" i="5"/>
  <c r="AI3286" i="5" s="1"/>
  <c r="AI3287" i="5" s="1"/>
  <c r="AJ3284" i="5"/>
  <c r="AK3284" i="5"/>
  <c r="AL3284" i="5"/>
  <c r="AM3284" i="5"/>
  <c r="AN3284" i="5"/>
  <c r="AB3285" i="5"/>
  <c r="AC3285" i="5"/>
  <c r="AD3285" i="5"/>
  <c r="AE3285" i="5"/>
  <c r="AF3285" i="5"/>
  <c r="AG3285" i="5"/>
  <c r="AH3285" i="5"/>
  <c r="AI3285" i="5"/>
  <c r="AJ3285" i="5"/>
  <c r="AK3285" i="5"/>
  <c r="AL3285" i="5"/>
  <c r="AM3285" i="5"/>
  <c r="AN3285" i="5"/>
  <c r="AB3292" i="5"/>
  <c r="AC3292" i="5"/>
  <c r="AD3292" i="5"/>
  <c r="AE3292" i="5"/>
  <c r="AF3292" i="5"/>
  <c r="AG3292" i="5"/>
  <c r="AH3292" i="5"/>
  <c r="AI3292" i="5"/>
  <c r="AJ3292" i="5"/>
  <c r="AK3292" i="5"/>
  <c r="AL3292" i="5"/>
  <c r="AM3292" i="5"/>
  <c r="AN3292" i="5"/>
  <c r="AB3293" i="5"/>
  <c r="AC3293" i="5"/>
  <c r="AD3293" i="5"/>
  <c r="AE3293" i="5"/>
  <c r="AF3293" i="5"/>
  <c r="AG3293" i="5"/>
  <c r="AH3293" i="5"/>
  <c r="AI3293" i="5"/>
  <c r="AJ3293" i="5"/>
  <c r="AK3293" i="5"/>
  <c r="AL3293" i="5"/>
  <c r="AM3293" i="5"/>
  <c r="AN3293" i="5"/>
  <c r="AB3294" i="5"/>
  <c r="AB3296" i="5" s="1"/>
  <c r="AB3297" i="5" s="1"/>
  <c r="AC3294" i="5"/>
  <c r="AD3294" i="5"/>
  <c r="AE3294" i="5"/>
  <c r="AF3294" i="5"/>
  <c r="AG3294" i="5"/>
  <c r="AH3294" i="5"/>
  <c r="AI3294" i="5"/>
  <c r="AJ3294" i="5"/>
  <c r="AJ3296" i="5" s="1"/>
  <c r="AJ3297" i="5" s="1"/>
  <c r="AK3294" i="5"/>
  <c r="AL3294" i="5"/>
  <c r="AM3294" i="5"/>
  <c r="AN3294" i="5"/>
  <c r="AB3295" i="5"/>
  <c r="AC3295" i="5"/>
  <c r="AD3295" i="5"/>
  <c r="AE3295" i="5"/>
  <c r="AE3296" i="5" s="1"/>
  <c r="AF3295" i="5"/>
  <c r="AG3295" i="5"/>
  <c r="AH3295" i="5"/>
  <c r="AI3295" i="5"/>
  <c r="AJ3295" i="5"/>
  <c r="AK3295" i="5"/>
  <c r="AL3295" i="5"/>
  <c r="AM3295" i="5"/>
  <c r="AM3296" i="5" s="1"/>
  <c r="AN3295" i="5"/>
  <c r="AB3302" i="5"/>
  <c r="AC3302" i="5"/>
  <c r="AD3302" i="5"/>
  <c r="AE3302" i="5"/>
  <c r="AF3302" i="5"/>
  <c r="AG3302" i="5"/>
  <c r="AH3302" i="5"/>
  <c r="AI3302" i="5"/>
  <c r="AJ3302" i="5"/>
  <c r="AK3302" i="5"/>
  <c r="AL3302" i="5"/>
  <c r="AM3302" i="5"/>
  <c r="AN3302" i="5"/>
  <c r="AB3303" i="5"/>
  <c r="AC3303" i="5"/>
  <c r="AD3303" i="5"/>
  <c r="AE3303" i="5"/>
  <c r="AF3303" i="5"/>
  <c r="AG3303" i="5"/>
  <c r="AH3303" i="5"/>
  <c r="AI3303" i="5"/>
  <c r="AJ3303" i="5"/>
  <c r="AK3303" i="5"/>
  <c r="AL3303" i="5"/>
  <c r="AM3303" i="5"/>
  <c r="AN3303" i="5"/>
  <c r="AB3304" i="5"/>
  <c r="AC3304" i="5"/>
  <c r="AD3304" i="5"/>
  <c r="AE3304" i="5"/>
  <c r="AF3304" i="5"/>
  <c r="AG3304" i="5"/>
  <c r="AH3304" i="5"/>
  <c r="AI3304" i="5"/>
  <c r="AJ3304" i="5"/>
  <c r="AK3304" i="5"/>
  <c r="AL3304" i="5"/>
  <c r="AM3304" i="5"/>
  <c r="AN3304" i="5"/>
  <c r="AB3305" i="5"/>
  <c r="AC3305" i="5"/>
  <c r="AD3305" i="5"/>
  <c r="AE3305" i="5"/>
  <c r="AF3305" i="5"/>
  <c r="AG3305" i="5"/>
  <c r="AH3305" i="5"/>
  <c r="AI3305" i="5"/>
  <c r="AJ3305" i="5"/>
  <c r="AK3305" i="5"/>
  <c r="AL3305" i="5"/>
  <c r="AM3305" i="5"/>
  <c r="AN3305" i="5"/>
  <c r="AB3312" i="5"/>
  <c r="AC3312" i="5"/>
  <c r="AD3312" i="5"/>
  <c r="AE3312" i="5"/>
  <c r="AF3312" i="5"/>
  <c r="AG3312" i="5"/>
  <c r="AH3312" i="5"/>
  <c r="AI3312" i="5"/>
  <c r="AJ3312" i="5"/>
  <c r="AK3312" i="5"/>
  <c r="AL3312" i="5"/>
  <c r="AM3312" i="5"/>
  <c r="AN3312" i="5"/>
  <c r="AB3313" i="5"/>
  <c r="AC3313" i="5"/>
  <c r="AD3313" i="5"/>
  <c r="AE3313" i="5"/>
  <c r="AF3313" i="5"/>
  <c r="AG3313" i="5"/>
  <c r="AH3313" i="5"/>
  <c r="AI3313" i="5"/>
  <c r="AJ3313" i="5"/>
  <c r="AK3313" i="5"/>
  <c r="AL3313" i="5"/>
  <c r="AM3313" i="5"/>
  <c r="AN3313" i="5"/>
  <c r="AB3314" i="5"/>
  <c r="AC3314" i="5"/>
  <c r="AD3314" i="5"/>
  <c r="AE3314" i="5"/>
  <c r="AF3314" i="5"/>
  <c r="AG3314" i="5"/>
  <c r="AH3314" i="5"/>
  <c r="AI3314" i="5"/>
  <c r="AJ3314" i="5"/>
  <c r="AK3314" i="5"/>
  <c r="AL3314" i="5"/>
  <c r="AM3314" i="5"/>
  <c r="AN3314" i="5"/>
  <c r="AB3315" i="5"/>
  <c r="AC3315" i="5"/>
  <c r="AD3315" i="5"/>
  <c r="AE3315" i="5"/>
  <c r="AF3315" i="5"/>
  <c r="AG3315" i="5"/>
  <c r="AH3315" i="5"/>
  <c r="AI3315" i="5"/>
  <c r="AJ3315" i="5"/>
  <c r="AK3315" i="5"/>
  <c r="AL3315" i="5"/>
  <c r="AM3315" i="5"/>
  <c r="AN3315" i="5"/>
  <c r="AB3322" i="5"/>
  <c r="AC3322" i="5"/>
  <c r="AD3322" i="5"/>
  <c r="AE3322" i="5"/>
  <c r="AF3322" i="5"/>
  <c r="AG3322" i="5"/>
  <c r="AH3322" i="5"/>
  <c r="AI3322" i="5"/>
  <c r="AJ3322" i="5"/>
  <c r="AK3322" i="5"/>
  <c r="AL3322" i="5"/>
  <c r="AM3322" i="5"/>
  <c r="AN3322" i="5"/>
  <c r="AB3323" i="5"/>
  <c r="AC3323" i="5"/>
  <c r="AD3323" i="5"/>
  <c r="AE3323" i="5"/>
  <c r="AF3323" i="5"/>
  <c r="AG3323" i="5"/>
  <c r="AH3323" i="5"/>
  <c r="AI3323" i="5"/>
  <c r="AJ3323" i="5"/>
  <c r="AK3323" i="5"/>
  <c r="AL3323" i="5"/>
  <c r="AM3323" i="5"/>
  <c r="AN3323" i="5"/>
  <c r="AB3324" i="5"/>
  <c r="AC3324" i="5"/>
  <c r="AD3324" i="5"/>
  <c r="AE3324" i="5"/>
  <c r="AF3324" i="5"/>
  <c r="AG3324" i="5"/>
  <c r="AH3324" i="5"/>
  <c r="AI3324" i="5"/>
  <c r="AJ3324" i="5"/>
  <c r="AK3324" i="5"/>
  <c r="AL3324" i="5"/>
  <c r="AM3324" i="5"/>
  <c r="AN3324" i="5"/>
  <c r="AB3325" i="5"/>
  <c r="AC3325" i="5"/>
  <c r="AD3325" i="5"/>
  <c r="AE3325" i="5"/>
  <c r="AF3325" i="5"/>
  <c r="AG3325" i="5"/>
  <c r="AH3325" i="5"/>
  <c r="AI3325" i="5"/>
  <c r="AJ3325" i="5"/>
  <c r="AK3325" i="5"/>
  <c r="AL3325" i="5"/>
  <c r="AM3325" i="5"/>
  <c r="AN3325" i="5"/>
  <c r="AG3326" i="5"/>
  <c r="AG3327" i="5" s="1"/>
  <c r="AB3332" i="5"/>
  <c r="AC3332" i="5"/>
  <c r="AD3332" i="5"/>
  <c r="AE3332" i="5"/>
  <c r="AF3332" i="5"/>
  <c r="AG3332" i="5"/>
  <c r="AH3332" i="5"/>
  <c r="AI3332" i="5"/>
  <c r="AJ3332" i="5"/>
  <c r="AK3332" i="5"/>
  <c r="AL3332" i="5"/>
  <c r="AM3332" i="5"/>
  <c r="AN3332" i="5"/>
  <c r="AB3333" i="5"/>
  <c r="AC3333" i="5"/>
  <c r="AD3333" i="5"/>
  <c r="AE3333" i="5"/>
  <c r="AF3333" i="5"/>
  <c r="AG3333" i="5"/>
  <c r="AH3333" i="5"/>
  <c r="AI3333" i="5"/>
  <c r="AJ3333" i="5"/>
  <c r="AK3333" i="5"/>
  <c r="AL3333" i="5"/>
  <c r="AM3333" i="5"/>
  <c r="AN3333" i="5"/>
  <c r="AB3334" i="5"/>
  <c r="AC3334" i="5"/>
  <c r="AD3334" i="5"/>
  <c r="AE3334" i="5"/>
  <c r="AF3334" i="5"/>
  <c r="AG3334" i="5"/>
  <c r="AH3334" i="5"/>
  <c r="AI3334" i="5"/>
  <c r="AJ3334" i="5"/>
  <c r="AK3334" i="5"/>
  <c r="AL3334" i="5"/>
  <c r="AM3334" i="5"/>
  <c r="AN3334" i="5"/>
  <c r="AB3335" i="5"/>
  <c r="AC3335" i="5"/>
  <c r="AD3335" i="5"/>
  <c r="AE3335" i="5"/>
  <c r="AF3335" i="5"/>
  <c r="AG3335" i="5"/>
  <c r="AH3335" i="5"/>
  <c r="AI3335" i="5"/>
  <c r="AJ3335" i="5"/>
  <c r="AK3335" i="5"/>
  <c r="AL3335" i="5"/>
  <c r="AM3335" i="5"/>
  <c r="AN3335" i="5"/>
  <c r="AB3342" i="5"/>
  <c r="AC3342" i="5"/>
  <c r="AD3342" i="5"/>
  <c r="AE3342" i="5"/>
  <c r="AF3342" i="5"/>
  <c r="AG3342" i="5"/>
  <c r="AH3342" i="5"/>
  <c r="AI3342" i="5"/>
  <c r="AI3346" i="5" s="1"/>
  <c r="AI3347" i="5" s="1"/>
  <c r="AJ3342" i="5"/>
  <c r="AK3342" i="5"/>
  <c r="AL3342" i="5"/>
  <c r="AM3342" i="5"/>
  <c r="AN3342" i="5"/>
  <c r="AB3343" i="5"/>
  <c r="AC3343" i="5"/>
  <c r="AD3343" i="5"/>
  <c r="AE3343" i="5"/>
  <c r="AF3343" i="5"/>
  <c r="AG3343" i="5"/>
  <c r="AH3343" i="5"/>
  <c r="AI3343" i="5"/>
  <c r="AJ3343" i="5"/>
  <c r="AK3343" i="5"/>
  <c r="AL3343" i="5"/>
  <c r="AM3343" i="5"/>
  <c r="AN3343" i="5"/>
  <c r="AB3344" i="5"/>
  <c r="AC3344" i="5"/>
  <c r="AD3344" i="5"/>
  <c r="AE3344" i="5"/>
  <c r="AF3344" i="5"/>
  <c r="AG3344" i="5"/>
  <c r="AH3344" i="5"/>
  <c r="AI3344" i="5"/>
  <c r="AJ3344" i="5"/>
  <c r="AK3344" i="5"/>
  <c r="AL3344" i="5"/>
  <c r="AM3344" i="5"/>
  <c r="AN3344" i="5"/>
  <c r="AB3345" i="5"/>
  <c r="AC3345" i="5"/>
  <c r="AD3345" i="5"/>
  <c r="AE3345" i="5"/>
  <c r="AF3345" i="5"/>
  <c r="AG3345" i="5"/>
  <c r="AH3345" i="5"/>
  <c r="AI3345" i="5"/>
  <c r="AJ3345" i="5"/>
  <c r="AK3345" i="5"/>
  <c r="AL3345" i="5"/>
  <c r="AM3345" i="5"/>
  <c r="AN3345" i="5"/>
  <c r="AB3352" i="5"/>
  <c r="AC3352" i="5"/>
  <c r="AD3352" i="5"/>
  <c r="AE3352" i="5"/>
  <c r="AF3352" i="5"/>
  <c r="AG3352" i="5"/>
  <c r="AH3352" i="5"/>
  <c r="AI3352" i="5"/>
  <c r="AJ3352" i="5"/>
  <c r="AK3352" i="5"/>
  <c r="AL3352" i="5"/>
  <c r="AM3352" i="5"/>
  <c r="AN3352" i="5"/>
  <c r="AB3353" i="5"/>
  <c r="AC3353" i="5"/>
  <c r="AD3353" i="5"/>
  <c r="AE3353" i="5"/>
  <c r="AF3353" i="5"/>
  <c r="AG3353" i="5"/>
  <c r="AH3353" i="5"/>
  <c r="AI3353" i="5"/>
  <c r="AJ3353" i="5"/>
  <c r="AK3353" i="5"/>
  <c r="AL3353" i="5"/>
  <c r="AM3353" i="5"/>
  <c r="AN3353" i="5"/>
  <c r="AB3354" i="5"/>
  <c r="AC3354" i="5"/>
  <c r="AD3354" i="5"/>
  <c r="AE3354" i="5"/>
  <c r="AF3354" i="5"/>
  <c r="AG3354" i="5"/>
  <c r="AH3354" i="5"/>
  <c r="AI3354" i="5"/>
  <c r="AJ3354" i="5"/>
  <c r="AK3354" i="5"/>
  <c r="AL3354" i="5"/>
  <c r="AM3354" i="5"/>
  <c r="AN3354" i="5"/>
  <c r="AB3355" i="5"/>
  <c r="AC3355" i="5"/>
  <c r="AD3355" i="5"/>
  <c r="AE3355" i="5"/>
  <c r="AF3355" i="5"/>
  <c r="AG3355" i="5"/>
  <c r="AH3355" i="5"/>
  <c r="AI3355" i="5"/>
  <c r="AJ3355" i="5"/>
  <c r="AK3355" i="5"/>
  <c r="AL3355" i="5"/>
  <c r="AM3355" i="5"/>
  <c r="AN3355" i="5"/>
  <c r="AB3362" i="5"/>
  <c r="AC3362" i="5"/>
  <c r="AD3362" i="5"/>
  <c r="AE3362" i="5"/>
  <c r="AF3362" i="5"/>
  <c r="AG3362" i="5"/>
  <c r="AH3362" i="5"/>
  <c r="AI3362" i="5"/>
  <c r="AJ3362" i="5"/>
  <c r="AK3362" i="5"/>
  <c r="AL3362" i="5"/>
  <c r="AM3362" i="5"/>
  <c r="AN3362" i="5"/>
  <c r="AB3363" i="5"/>
  <c r="AC3363" i="5"/>
  <c r="AC3366" i="5" s="1"/>
  <c r="AC3367" i="5" s="1"/>
  <c r="AD3363" i="5"/>
  <c r="AE3363" i="5"/>
  <c r="AF3363" i="5"/>
  <c r="AG3363" i="5"/>
  <c r="AH3363" i="5"/>
  <c r="AI3363" i="5"/>
  <c r="AJ3363" i="5"/>
  <c r="AK3363" i="5"/>
  <c r="AK3366" i="5" s="1"/>
  <c r="AK3367" i="5" s="1"/>
  <c r="AL3363" i="5"/>
  <c r="AM3363" i="5"/>
  <c r="AN3363" i="5"/>
  <c r="AB3364" i="5"/>
  <c r="AC3364" i="5"/>
  <c r="AD3364" i="5"/>
  <c r="AE3364" i="5"/>
  <c r="AE3366" i="5" s="1"/>
  <c r="AE3367" i="5" s="1"/>
  <c r="AF3364" i="5"/>
  <c r="AG3364" i="5"/>
  <c r="AH3364" i="5"/>
  <c r="AI3364" i="5"/>
  <c r="AJ3364" i="5"/>
  <c r="AK3364" i="5"/>
  <c r="AL3364" i="5"/>
  <c r="AM3364" i="5"/>
  <c r="AM3366" i="5" s="1"/>
  <c r="AM3367" i="5" s="1"/>
  <c r="AN3364" i="5"/>
  <c r="AB3365" i="5"/>
  <c r="AC3365" i="5"/>
  <c r="AD3365" i="5"/>
  <c r="AE3365" i="5"/>
  <c r="AF3365" i="5"/>
  <c r="AG3365" i="5"/>
  <c r="AH3365" i="5"/>
  <c r="AI3365" i="5"/>
  <c r="AJ3365" i="5"/>
  <c r="AK3365" i="5"/>
  <c r="AL3365" i="5"/>
  <c r="AM3365" i="5"/>
  <c r="AN3365" i="5"/>
  <c r="AB3372" i="5"/>
  <c r="AC3372" i="5"/>
  <c r="AD3372" i="5"/>
  <c r="AE3372" i="5"/>
  <c r="AF3372" i="5"/>
  <c r="AG3372" i="5"/>
  <c r="AH3372" i="5"/>
  <c r="AI3372" i="5"/>
  <c r="AJ3372" i="5"/>
  <c r="AK3372" i="5"/>
  <c r="AL3372" i="5"/>
  <c r="AM3372" i="5"/>
  <c r="AN3372" i="5"/>
  <c r="AB3373" i="5"/>
  <c r="AC3373" i="5"/>
  <c r="AD3373" i="5"/>
  <c r="AE3373" i="5"/>
  <c r="AF3373" i="5"/>
  <c r="AG3373" i="5"/>
  <c r="AH3373" i="5"/>
  <c r="AI3373" i="5"/>
  <c r="AJ3373" i="5"/>
  <c r="AK3373" i="5"/>
  <c r="AL3373" i="5"/>
  <c r="AM3373" i="5"/>
  <c r="AN3373" i="5"/>
  <c r="AB3374" i="5"/>
  <c r="AC3374" i="5"/>
  <c r="AD3374" i="5"/>
  <c r="AE3374" i="5"/>
  <c r="AF3374" i="5"/>
  <c r="AG3374" i="5"/>
  <c r="AH3374" i="5"/>
  <c r="AH3376" i="5" s="1"/>
  <c r="AH3377" i="5" s="1"/>
  <c r="AI3374" i="5"/>
  <c r="AJ3374" i="5"/>
  <c r="AK3374" i="5"/>
  <c r="AL3374" i="5"/>
  <c r="AM3374" i="5"/>
  <c r="AN3374" i="5"/>
  <c r="AB3375" i="5"/>
  <c r="AC3375" i="5"/>
  <c r="AC3376" i="5" s="1"/>
  <c r="AC3377" i="5" s="1"/>
  <c r="AD3375" i="5"/>
  <c r="AE3375" i="5"/>
  <c r="AF3375" i="5"/>
  <c r="AG3375" i="5"/>
  <c r="AH3375" i="5"/>
  <c r="AI3375" i="5"/>
  <c r="AI3376" i="5" s="1"/>
  <c r="AI3377" i="5" s="1"/>
  <c r="AJ3375" i="5"/>
  <c r="AK3375" i="5"/>
  <c r="AK3376" i="5" s="1"/>
  <c r="AK3377" i="5" s="1"/>
  <c r="AL3375" i="5"/>
  <c r="AM3375" i="5"/>
  <c r="AN3375" i="5"/>
  <c r="AB3382" i="5"/>
  <c r="AC3382" i="5"/>
  <c r="AD3382" i="5"/>
  <c r="AE3382" i="5"/>
  <c r="AF3382" i="5"/>
  <c r="AG3382" i="5"/>
  <c r="AH3382" i="5"/>
  <c r="AI3382" i="5"/>
  <c r="AJ3382" i="5"/>
  <c r="AK3382" i="5"/>
  <c r="AL3382" i="5"/>
  <c r="AM3382" i="5"/>
  <c r="AN3382" i="5"/>
  <c r="AB3383" i="5"/>
  <c r="AC3383" i="5"/>
  <c r="AD3383" i="5"/>
  <c r="AE3383" i="5"/>
  <c r="AF3383" i="5"/>
  <c r="AG3383" i="5"/>
  <c r="AH3383" i="5"/>
  <c r="AI3383" i="5"/>
  <c r="AJ3383" i="5"/>
  <c r="AK3383" i="5"/>
  <c r="AL3383" i="5"/>
  <c r="AM3383" i="5"/>
  <c r="AN3383" i="5"/>
  <c r="AB3384" i="5"/>
  <c r="AC3384" i="5"/>
  <c r="AD3384" i="5"/>
  <c r="AE3384" i="5"/>
  <c r="AF3384" i="5"/>
  <c r="AG3384" i="5"/>
  <c r="AH3384" i="5"/>
  <c r="AI3384" i="5"/>
  <c r="AJ3384" i="5"/>
  <c r="AK3384" i="5"/>
  <c r="AL3384" i="5"/>
  <c r="AM3384" i="5"/>
  <c r="AN3384" i="5"/>
  <c r="AB3385" i="5"/>
  <c r="AC3385" i="5"/>
  <c r="AD3385" i="5"/>
  <c r="AE3385" i="5"/>
  <c r="AE3386" i="5" s="1"/>
  <c r="AE3387" i="5" s="1"/>
  <c r="AF3385" i="5"/>
  <c r="AG3385" i="5"/>
  <c r="AH3385" i="5"/>
  <c r="AI3385" i="5"/>
  <c r="AJ3385" i="5"/>
  <c r="AK3385" i="5"/>
  <c r="AL3385" i="5"/>
  <c r="AM3385" i="5"/>
  <c r="AM3386" i="5" s="1"/>
  <c r="AM3387" i="5" s="1"/>
  <c r="AN3385" i="5"/>
  <c r="AC3386" i="5"/>
  <c r="AC3387" i="5" s="1"/>
  <c r="AF3386" i="5"/>
  <c r="AF3387" i="5" s="1"/>
  <c r="AH3386" i="5"/>
  <c r="AH3387" i="5" s="1"/>
  <c r="AK3386" i="5"/>
  <c r="AK3387" i="5" s="1"/>
  <c r="AN3386" i="5"/>
  <c r="AN3387" i="5" s="1"/>
  <c r="AB3392" i="5"/>
  <c r="AC3392" i="5"/>
  <c r="AD3392" i="5"/>
  <c r="AE3392" i="5"/>
  <c r="AF3392" i="5"/>
  <c r="AG3392" i="5"/>
  <c r="AH3392" i="5"/>
  <c r="AI3392" i="5"/>
  <c r="AJ3392" i="5"/>
  <c r="AK3392" i="5"/>
  <c r="AL3392" i="5"/>
  <c r="AM3392" i="5"/>
  <c r="AN3392" i="5"/>
  <c r="AB3393" i="5"/>
  <c r="AC3393" i="5"/>
  <c r="AC3396" i="5" s="1"/>
  <c r="AC3397" i="5" s="1"/>
  <c r="AD3393" i="5"/>
  <c r="AE3393" i="5"/>
  <c r="AF3393" i="5"/>
  <c r="AG3393" i="5"/>
  <c r="AH3393" i="5"/>
  <c r="AI3393" i="5"/>
  <c r="AJ3393" i="5"/>
  <c r="AK3393" i="5"/>
  <c r="AK3396" i="5" s="1"/>
  <c r="AK3397" i="5" s="1"/>
  <c r="AL3393" i="5"/>
  <c r="AM3393" i="5"/>
  <c r="AN3393" i="5"/>
  <c r="AB3394" i="5"/>
  <c r="AC3394" i="5"/>
  <c r="AD3394" i="5"/>
  <c r="AE3394" i="5"/>
  <c r="AF3394" i="5"/>
  <c r="AG3394" i="5"/>
  <c r="AH3394" i="5"/>
  <c r="AI3394" i="5"/>
  <c r="AJ3394" i="5"/>
  <c r="AK3394" i="5"/>
  <c r="AL3394" i="5"/>
  <c r="AM3394" i="5"/>
  <c r="AN3394" i="5"/>
  <c r="AB3395" i="5"/>
  <c r="AC3395" i="5"/>
  <c r="AD3395" i="5"/>
  <c r="AE3395" i="5"/>
  <c r="AE3396" i="5" s="1"/>
  <c r="AE3397" i="5" s="1"/>
  <c r="AF3395" i="5"/>
  <c r="AG3395" i="5"/>
  <c r="AG3396" i="5" s="1"/>
  <c r="AG3397" i="5" s="1"/>
  <c r="AH3395" i="5"/>
  <c r="AI3395" i="5"/>
  <c r="AJ3395" i="5"/>
  <c r="AK3395" i="5"/>
  <c r="AL3395" i="5"/>
  <c r="AM3395" i="5"/>
  <c r="AM3396" i="5" s="1"/>
  <c r="AM3397" i="5" s="1"/>
  <c r="AN3395" i="5"/>
  <c r="AB3396" i="5"/>
  <c r="AB3397" i="5" s="1"/>
  <c r="AH3396" i="5"/>
  <c r="AH3397" i="5" s="1"/>
  <c r="AB3402" i="5"/>
  <c r="AC3402" i="5"/>
  <c r="AD3402" i="5"/>
  <c r="AE3402" i="5"/>
  <c r="AF3402" i="5"/>
  <c r="AG3402" i="5"/>
  <c r="AG3406" i="5" s="1"/>
  <c r="AG3407" i="5" s="1"/>
  <c r="AH3402" i="5"/>
  <c r="AI3402" i="5"/>
  <c r="AJ3402" i="5"/>
  <c r="AK3402" i="5"/>
  <c r="AL3402" i="5"/>
  <c r="AM3402" i="5"/>
  <c r="AN3402" i="5"/>
  <c r="AB3403" i="5"/>
  <c r="AB3406" i="5" s="1"/>
  <c r="AB3407" i="5" s="1"/>
  <c r="AC3403" i="5"/>
  <c r="AD3403" i="5"/>
  <c r="AE3403" i="5"/>
  <c r="AF3403" i="5"/>
  <c r="AG3403" i="5"/>
  <c r="AH3403" i="5"/>
  <c r="AI3403" i="5"/>
  <c r="AJ3403" i="5"/>
  <c r="AJ3406" i="5" s="1"/>
  <c r="AJ3407" i="5" s="1"/>
  <c r="AK3403" i="5"/>
  <c r="AL3403" i="5"/>
  <c r="AM3403" i="5"/>
  <c r="AN3403" i="5"/>
  <c r="AB3404" i="5"/>
  <c r="AC3404" i="5"/>
  <c r="AD3404" i="5"/>
  <c r="AE3404" i="5"/>
  <c r="AE3406" i="5" s="1"/>
  <c r="AE3407" i="5" s="1"/>
  <c r="AF3404" i="5"/>
  <c r="AG3404" i="5"/>
  <c r="AH3404" i="5"/>
  <c r="AI3404" i="5"/>
  <c r="AI3406" i="5" s="1"/>
  <c r="AI3407" i="5" s="1"/>
  <c r="AJ3404" i="5"/>
  <c r="AK3404" i="5"/>
  <c r="AL3404" i="5"/>
  <c r="AM3404" i="5"/>
  <c r="AM3406" i="5" s="1"/>
  <c r="AM3407" i="5" s="1"/>
  <c r="AN3404" i="5"/>
  <c r="AB3405" i="5"/>
  <c r="AC3405" i="5"/>
  <c r="AD3405" i="5"/>
  <c r="AD3406" i="5" s="1"/>
  <c r="AD3407" i="5" s="1"/>
  <c r="AE3405" i="5"/>
  <c r="AF3405" i="5"/>
  <c r="AG3405" i="5"/>
  <c r="AH3405" i="5"/>
  <c r="AI3405" i="5"/>
  <c r="AJ3405" i="5"/>
  <c r="AK3405" i="5"/>
  <c r="AL3405" i="5"/>
  <c r="AL3406" i="5" s="1"/>
  <c r="AL3407" i="5" s="1"/>
  <c r="AM3405" i="5"/>
  <c r="AN3405" i="5"/>
  <c r="AB3412" i="5"/>
  <c r="AC3412" i="5"/>
  <c r="AD3412" i="5"/>
  <c r="AE3412" i="5"/>
  <c r="AF3412" i="5"/>
  <c r="AG3412" i="5"/>
  <c r="AH3412" i="5"/>
  <c r="AI3412" i="5"/>
  <c r="AJ3412" i="5"/>
  <c r="AK3412" i="5"/>
  <c r="AL3412" i="5"/>
  <c r="AM3412" i="5"/>
  <c r="AN3412" i="5"/>
  <c r="AB3413" i="5"/>
  <c r="AC3413" i="5"/>
  <c r="AD3413" i="5"/>
  <c r="AE3413" i="5"/>
  <c r="AE3416" i="5" s="1"/>
  <c r="AE3417" i="5" s="1"/>
  <c r="AF3413" i="5"/>
  <c r="AG3413" i="5"/>
  <c r="AH3413" i="5"/>
  <c r="AI3413" i="5"/>
  <c r="AJ3413" i="5"/>
  <c r="AK3413" i="5"/>
  <c r="AL3413" i="5"/>
  <c r="AM3413" i="5"/>
  <c r="AN3413" i="5"/>
  <c r="AB3414" i="5"/>
  <c r="AC3414" i="5"/>
  <c r="AD3414" i="5"/>
  <c r="AE3414" i="5"/>
  <c r="AF3414" i="5"/>
  <c r="AG3414" i="5"/>
  <c r="AH3414" i="5"/>
  <c r="AI3414" i="5"/>
  <c r="AJ3414" i="5"/>
  <c r="AK3414" i="5"/>
  <c r="AL3414" i="5"/>
  <c r="AL3416" i="5" s="1"/>
  <c r="AL3417" i="5" s="1"/>
  <c r="AM3414" i="5"/>
  <c r="AN3414" i="5"/>
  <c r="AB3415" i="5"/>
  <c r="AC3415" i="5"/>
  <c r="AD3415" i="5"/>
  <c r="AE3415" i="5"/>
  <c r="AF3415" i="5"/>
  <c r="AG3415" i="5"/>
  <c r="AH3415" i="5"/>
  <c r="AI3415" i="5"/>
  <c r="AJ3415" i="5"/>
  <c r="AK3415" i="5"/>
  <c r="AL3415" i="5"/>
  <c r="AM3415" i="5"/>
  <c r="AN3415" i="5"/>
  <c r="AD3416" i="5"/>
  <c r="AD3417" i="5" s="1"/>
  <c r="AB3422" i="5"/>
  <c r="AC3422" i="5"/>
  <c r="AD3422" i="5"/>
  <c r="AE3422" i="5"/>
  <c r="AF3422" i="5"/>
  <c r="AG3422" i="5"/>
  <c r="AH3422" i="5"/>
  <c r="AI3422" i="5"/>
  <c r="AJ3422" i="5"/>
  <c r="AK3422" i="5"/>
  <c r="AL3422" i="5"/>
  <c r="AM3422" i="5"/>
  <c r="AN3422" i="5"/>
  <c r="AB3423" i="5"/>
  <c r="AB3426" i="5" s="1"/>
  <c r="AB3427" i="5" s="1"/>
  <c r="AC3423" i="5"/>
  <c r="AD3423" i="5"/>
  <c r="AE3423" i="5"/>
  <c r="AF3423" i="5"/>
  <c r="AG3423" i="5"/>
  <c r="AH3423" i="5"/>
  <c r="AI3423" i="5"/>
  <c r="AJ3423" i="5"/>
  <c r="AJ3426" i="5" s="1"/>
  <c r="AJ3427" i="5" s="1"/>
  <c r="AK3423" i="5"/>
  <c r="AL3423" i="5"/>
  <c r="AM3423" i="5"/>
  <c r="AN3423" i="5"/>
  <c r="AB3424" i="5"/>
  <c r="AC3424" i="5"/>
  <c r="AD3424" i="5"/>
  <c r="AE3424" i="5"/>
  <c r="AF3424" i="5"/>
  <c r="AG3424" i="5"/>
  <c r="AH3424" i="5"/>
  <c r="AI3424" i="5"/>
  <c r="AI3426" i="5" s="1"/>
  <c r="AI3427" i="5" s="1"/>
  <c r="AJ3424" i="5"/>
  <c r="AK3424" i="5"/>
  <c r="AL3424" i="5"/>
  <c r="AM3424" i="5"/>
  <c r="AN3424" i="5"/>
  <c r="AB3425" i="5"/>
  <c r="AC3425" i="5"/>
  <c r="AD3425" i="5"/>
  <c r="AD3426" i="5" s="1"/>
  <c r="AD3427" i="5" s="1"/>
  <c r="AE3425" i="5"/>
  <c r="AF3425" i="5"/>
  <c r="AG3425" i="5"/>
  <c r="AH3425" i="5"/>
  <c r="AI3425" i="5"/>
  <c r="AJ3425" i="5"/>
  <c r="AK3425" i="5"/>
  <c r="AL3425" i="5"/>
  <c r="AL3426" i="5" s="1"/>
  <c r="AL3427" i="5" s="1"/>
  <c r="AM3425" i="5"/>
  <c r="AN3425" i="5"/>
  <c r="AG3426" i="5"/>
  <c r="AG3427" i="5" s="1"/>
  <c r="AB3432" i="5"/>
  <c r="AC3432" i="5"/>
  <c r="AD3432" i="5"/>
  <c r="AE3432" i="5"/>
  <c r="AF3432" i="5"/>
  <c r="AG3432" i="5"/>
  <c r="AH3432" i="5"/>
  <c r="AI3432" i="5"/>
  <c r="AJ3432" i="5"/>
  <c r="AK3432" i="5"/>
  <c r="AL3432" i="5"/>
  <c r="AL3436" i="5" s="1"/>
  <c r="AL3437" i="5" s="1"/>
  <c r="AM3432" i="5"/>
  <c r="AN3432" i="5"/>
  <c r="AB3433" i="5"/>
  <c r="AC3433" i="5"/>
  <c r="AD3433" i="5"/>
  <c r="AE3433" i="5"/>
  <c r="AF3433" i="5"/>
  <c r="AG3433" i="5"/>
  <c r="AH3433" i="5"/>
  <c r="AI3433" i="5"/>
  <c r="AJ3433" i="5"/>
  <c r="AK3433" i="5"/>
  <c r="AL3433" i="5"/>
  <c r="AM3433" i="5"/>
  <c r="AN3433" i="5"/>
  <c r="AB3434" i="5"/>
  <c r="AC3434" i="5"/>
  <c r="AD3434" i="5"/>
  <c r="AE3434" i="5"/>
  <c r="AF3434" i="5"/>
  <c r="AF3436" i="5" s="1"/>
  <c r="AF3437" i="5" s="1"/>
  <c r="AG3434" i="5"/>
  <c r="AH3434" i="5"/>
  <c r="AI3434" i="5"/>
  <c r="AJ3434" i="5"/>
  <c r="AK3434" i="5"/>
  <c r="AL3434" i="5"/>
  <c r="AM3434" i="5"/>
  <c r="AN3434" i="5"/>
  <c r="AN3436" i="5" s="1"/>
  <c r="AN3437" i="5" s="1"/>
  <c r="AB3435" i="5"/>
  <c r="AC3435" i="5"/>
  <c r="AD3435" i="5"/>
  <c r="AE3435" i="5"/>
  <c r="AF3435" i="5"/>
  <c r="AG3435" i="5"/>
  <c r="AH3435" i="5"/>
  <c r="AI3435" i="5"/>
  <c r="AI3436" i="5" s="1"/>
  <c r="AI3437" i="5" s="1"/>
  <c r="AJ3435" i="5"/>
  <c r="AK3435" i="5"/>
  <c r="AL3435" i="5"/>
  <c r="AM3435" i="5"/>
  <c r="AN3435" i="5"/>
  <c r="AB3442" i="5"/>
  <c r="AC3442" i="5"/>
  <c r="AD3442" i="5"/>
  <c r="AD3446" i="5" s="1"/>
  <c r="AD3447" i="5" s="1"/>
  <c r="AE3442" i="5"/>
  <c r="AF3442" i="5"/>
  <c r="AG3442" i="5"/>
  <c r="AH3442" i="5"/>
  <c r="AI3442" i="5"/>
  <c r="AJ3442" i="5"/>
  <c r="AK3442" i="5"/>
  <c r="AL3442" i="5"/>
  <c r="AL3446" i="5" s="1"/>
  <c r="AL3447" i="5" s="1"/>
  <c r="AM3442" i="5"/>
  <c r="AN3442" i="5"/>
  <c r="AB3443" i="5"/>
  <c r="AC3443" i="5"/>
  <c r="AD3443" i="5"/>
  <c r="AE3443" i="5"/>
  <c r="AF3443" i="5"/>
  <c r="AG3443" i="5"/>
  <c r="AH3443" i="5"/>
  <c r="AI3443" i="5"/>
  <c r="AJ3443" i="5"/>
  <c r="AK3443" i="5"/>
  <c r="AL3443" i="5"/>
  <c r="AM3443" i="5"/>
  <c r="AN3443" i="5"/>
  <c r="AB3444" i="5"/>
  <c r="AC3444" i="5"/>
  <c r="AD3444" i="5"/>
  <c r="AE3444" i="5"/>
  <c r="AF3444" i="5"/>
  <c r="AG3444" i="5"/>
  <c r="AH3444" i="5"/>
  <c r="AI3444" i="5"/>
  <c r="AJ3444" i="5"/>
  <c r="AK3444" i="5"/>
  <c r="AL3444" i="5"/>
  <c r="AM3444" i="5"/>
  <c r="AN3444" i="5"/>
  <c r="AB3445" i="5"/>
  <c r="AC3445" i="5"/>
  <c r="AD3445" i="5"/>
  <c r="AE3445" i="5"/>
  <c r="AF3445" i="5"/>
  <c r="AG3445" i="5"/>
  <c r="AH3445" i="5"/>
  <c r="AH3446" i="5" s="1"/>
  <c r="AH3447" i="5" s="1"/>
  <c r="AI3445" i="5"/>
  <c r="AJ3445" i="5"/>
  <c r="AK3445" i="5"/>
  <c r="AL3445" i="5"/>
  <c r="AM3445" i="5"/>
  <c r="AN3445" i="5"/>
  <c r="AB3452" i="5"/>
  <c r="AC3452" i="5"/>
  <c r="AD3452" i="5"/>
  <c r="AE3452" i="5"/>
  <c r="AF3452" i="5"/>
  <c r="AG3452" i="5"/>
  <c r="AH3452" i="5"/>
  <c r="AI3452" i="5"/>
  <c r="AJ3452" i="5"/>
  <c r="AK3452" i="5"/>
  <c r="AL3452" i="5"/>
  <c r="AM3452" i="5"/>
  <c r="AN3452" i="5"/>
  <c r="AN3456" i="5" s="1"/>
  <c r="AN3457" i="5" s="1"/>
  <c r="AB3453" i="5"/>
  <c r="AC3453" i="5"/>
  <c r="AD3453" i="5"/>
  <c r="AE3453" i="5"/>
  <c r="AF3453" i="5"/>
  <c r="AG3453" i="5"/>
  <c r="AH3453" i="5"/>
  <c r="AI3453" i="5"/>
  <c r="AI3456" i="5" s="1"/>
  <c r="AI3457" i="5" s="1"/>
  <c r="AJ3453" i="5"/>
  <c r="AK3453" i="5"/>
  <c r="AL3453" i="5"/>
  <c r="AM3453" i="5"/>
  <c r="AN3453" i="5"/>
  <c r="AB3454" i="5"/>
  <c r="AB3456" i="5" s="1"/>
  <c r="AB3457" i="5" s="1"/>
  <c r="AC3454" i="5"/>
  <c r="AD3454" i="5"/>
  <c r="AE3454" i="5"/>
  <c r="AF3454" i="5"/>
  <c r="AG3454" i="5"/>
  <c r="AH3454" i="5"/>
  <c r="AI3454" i="5"/>
  <c r="AJ3454" i="5"/>
  <c r="AJ3456" i="5" s="1"/>
  <c r="AJ3457" i="5" s="1"/>
  <c r="AK3454" i="5"/>
  <c r="AL3454" i="5"/>
  <c r="AM3454" i="5"/>
  <c r="AN3454" i="5"/>
  <c r="AB3455" i="5"/>
  <c r="AC3455" i="5"/>
  <c r="AD3455" i="5"/>
  <c r="AE3455" i="5"/>
  <c r="AE3456" i="5" s="1"/>
  <c r="AE3457" i="5" s="1"/>
  <c r="AF3455" i="5"/>
  <c r="AG3455" i="5"/>
  <c r="AH3455" i="5"/>
  <c r="AI3455" i="5"/>
  <c r="AJ3455" i="5"/>
  <c r="AK3455" i="5"/>
  <c r="AL3455" i="5"/>
  <c r="AM3455" i="5"/>
  <c r="AM3456" i="5" s="1"/>
  <c r="AM3457" i="5" s="1"/>
  <c r="AN3455" i="5"/>
  <c r="AH3456" i="5"/>
  <c r="AH3457" i="5" s="1"/>
  <c r="AB3462" i="5"/>
  <c r="AC3462" i="5"/>
  <c r="AD3462" i="5"/>
  <c r="AE3462" i="5"/>
  <c r="AF3462" i="5"/>
  <c r="AG3462" i="5"/>
  <c r="AH3462" i="5"/>
  <c r="AI3462" i="5"/>
  <c r="AJ3462" i="5"/>
  <c r="AK3462" i="5"/>
  <c r="AL3462" i="5"/>
  <c r="AM3462" i="5"/>
  <c r="AN3462" i="5"/>
  <c r="AB3463" i="5"/>
  <c r="AC3463" i="5"/>
  <c r="AC3466" i="5" s="1"/>
  <c r="AC3467" i="5" s="1"/>
  <c r="AD3463" i="5"/>
  <c r="AE3463" i="5"/>
  <c r="AF3463" i="5"/>
  <c r="AG3463" i="5"/>
  <c r="AH3463" i="5"/>
  <c r="AI3463" i="5"/>
  <c r="AJ3463" i="5"/>
  <c r="AK3463" i="5"/>
  <c r="AK3466" i="5" s="1"/>
  <c r="AK3467" i="5" s="1"/>
  <c r="AL3463" i="5"/>
  <c r="AM3463" i="5"/>
  <c r="AN3463" i="5"/>
  <c r="AB3464" i="5"/>
  <c r="AC3464" i="5"/>
  <c r="AD3464" i="5"/>
  <c r="AE3464" i="5"/>
  <c r="AF3464" i="5"/>
  <c r="AF3466" i="5" s="1"/>
  <c r="AF3467" i="5" s="1"/>
  <c r="AG3464" i="5"/>
  <c r="AH3464" i="5"/>
  <c r="AI3464" i="5"/>
  <c r="AJ3464" i="5"/>
  <c r="AK3464" i="5"/>
  <c r="AL3464" i="5"/>
  <c r="AM3464" i="5"/>
  <c r="AM3466" i="5" s="1"/>
  <c r="AM3467" i="5" s="1"/>
  <c r="AN3464" i="5"/>
  <c r="AB3465" i="5"/>
  <c r="AC3465" i="5"/>
  <c r="AD3465" i="5"/>
  <c r="AE3465" i="5"/>
  <c r="AF3465" i="5"/>
  <c r="AG3465" i="5"/>
  <c r="AH3465" i="5"/>
  <c r="AI3465" i="5"/>
  <c r="AJ3465" i="5"/>
  <c r="AK3465" i="5"/>
  <c r="AL3465" i="5"/>
  <c r="AM3465" i="5"/>
  <c r="AN3465" i="5"/>
  <c r="AN3466" i="5"/>
  <c r="AN3467" i="5" s="1"/>
  <c r="AB3472" i="5"/>
  <c r="AC3472" i="5"/>
  <c r="AD3472" i="5"/>
  <c r="AE3472" i="5"/>
  <c r="AF3472" i="5"/>
  <c r="AG3472" i="5"/>
  <c r="AH3472" i="5"/>
  <c r="AI3472" i="5"/>
  <c r="AJ3472" i="5"/>
  <c r="AK3472" i="5"/>
  <c r="AL3472" i="5"/>
  <c r="AM3472" i="5"/>
  <c r="AN3472" i="5"/>
  <c r="AB3473" i="5"/>
  <c r="AC3473" i="5"/>
  <c r="AD3473" i="5"/>
  <c r="AE3473" i="5"/>
  <c r="AE3476" i="5" s="1"/>
  <c r="AE3477" i="5" s="1"/>
  <c r="AF3473" i="5"/>
  <c r="AG3473" i="5"/>
  <c r="AH3473" i="5"/>
  <c r="AI3473" i="5"/>
  <c r="AJ3473" i="5"/>
  <c r="AK3473" i="5"/>
  <c r="AL3473" i="5"/>
  <c r="AM3473" i="5"/>
  <c r="AM3476" i="5" s="1"/>
  <c r="AM3477" i="5" s="1"/>
  <c r="AN3473" i="5"/>
  <c r="AN3476" i="5" s="1"/>
  <c r="AN3477" i="5" s="1"/>
  <c r="AB3474" i="5"/>
  <c r="AC3474" i="5"/>
  <c r="AD3474" i="5"/>
  <c r="AE3474" i="5"/>
  <c r="AF3474" i="5"/>
  <c r="AG3474" i="5"/>
  <c r="AH3474" i="5"/>
  <c r="AH3476" i="5" s="1"/>
  <c r="AH3477" i="5" s="1"/>
  <c r="AI3474" i="5"/>
  <c r="AJ3474" i="5"/>
  <c r="AK3474" i="5"/>
  <c r="AL3474" i="5"/>
  <c r="AM3474" i="5"/>
  <c r="AN3474" i="5"/>
  <c r="AB3475" i="5"/>
  <c r="AB3476" i="5" s="1"/>
  <c r="AB3477" i="5" s="1"/>
  <c r="AC3475" i="5"/>
  <c r="AD3475" i="5"/>
  <c r="AE3475" i="5"/>
  <c r="AF3475" i="5"/>
  <c r="AG3475" i="5"/>
  <c r="AH3475" i="5"/>
  <c r="AI3475" i="5"/>
  <c r="AJ3475" i="5"/>
  <c r="AK3475" i="5"/>
  <c r="AL3475" i="5"/>
  <c r="AM3475" i="5"/>
  <c r="AN3475" i="5"/>
  <c r="AB3482" i="5"/>
  <c r="AB3486" i="5" s="1"/>
  <c r="AB3487" i="5" s="1"/>
  <c r="AC3482" i="5"/>
  <c r="AD3482" i="5"/>
  <c r="AE3482" i="5"/>
  <c r="AF3482" i="5"/>
  <c r="AG3482" i="5"/>
  <c r="AH3482" i="5"/>
  <c r="AI3482" i="5"/>
  <c r="AJ3482" i="5"/>
  <c r="AJ3486" i="5" s="1"/>
  <c r="AJ3487" i="5" s="1"/>
  <c r="AK3482" i="5"/>
  <c r="AL3482" i="5"/>
  <c r="AM3482" i="5"/>
  <c r="AN3482" i="5"/>
  <c r="AB3483" i="5"/>
  <c r="AC3483" i="5"/>
  <c r="AD3483" i="5"/>
  <c r="AE3483" i="5"/>
  <c r="AE3486" i="5" s="1"/>
  <c r="AE3487" i="5" s="1"/>
  <c r="AF3483" i="5"/>
  <c r="AF3486" i="5" s="1"/>
  <c r="AF3487" i="5" s="1"/>
  <c r="AG3483" i="5"/>
  <c r="AH3483" i="5"/>
  <c r="AI3483" i="5"/>
  <c r="AJ3483" i="5"/>
  <c r="AK3483" i="5"/>
  <c r="AL3483" i="5"/>
  <c r="AM3483" i="5"/>
  <c r="AM3486" i="5" s="1"/>
  <c r="AM3487" i="5" s="1"/>
  <c r="AN3483" i="5"/>
  <c r="AN3486" i="5" s="1"/>
  <c r="AN3487" i="5" s="1"/>
  <c r="AB3484" i="5"/>
  <c r="AC3484" i="5"/>
  <c r="AD3484" i="5"/>
  <c r="AE3484" i="5"/>
  <c r="AF3484" i="5"/>
  <c r="AG3484" i="5"/>
  <c r="AH3484" i="5"/>
  <c r="AH3486" i="5" s="1"/>
  <c r="AH3487" i="5" s="1"/>
  <c r="AI3484" i="5"/>
  <c r="AJ3484" i="5"/>
  <c r="AK3484" i="5"/>
  <c r="AL3484" i="5"/>
  <c r="AM3484" i="5"/>
  <c r="AN3484" i="5"/>
  <c r="AB3485" i="5"/>
  <c r="AC3485" i="5"/>
  <c r="AD3485" i="5"/>
  <c r="AE3485" i="5"/>
  <c r="AF3485" i="5"/>
  <c r="AG3485" i="5"/>
  <c r="AG3486" i="5" s="1"/>
  <c r="AG3487" i="5" s="1"/>
  <c r="AH3485" i="5"/>
  <c r="AI3485" i="5"/>
  <c r="AJ3485" i="5"/>
  <c r="AK3485" i="5"/>
  <c r="AL3485" i="5"/>
  <c r="AM3485" i="5"/>
  <c r="AN3485" i="5"/>
  <c r="AB3492" i="5"/>
  <c r="AC3492" i="5"/>
  <c r="AD3492" i="5"/>
  <c r="AD3496" i="5" s="1"/>
  <c r="AD3497" i="5" s="1"/>
  <c r="AE3492" i="5"/>
  <c r="AF3492" i="5"/>
  <c r="AG3492" i="5"/>
  <c r="AH3492" i="5"/>
  <c r="AI3492" i="5"/>
  <c r="AJ3492" i="5"/>
  <c r="AK3492" i="5"/>
  <c r="AL3492" i="5"/>
  <c r="AL3496" i="5" s="1"/>
  <c r="AL3497" i="5" s="1"/>
  <c r="AM3492" i="5"/>
  <c r="AN3492" i="5"/>
  <c r="AB3493" i="5"/>
  <c r="AC3493" i="5"/>
  <c r="AD3493" i="5"/>
  <c r="AE3493" i="5"/>
  <c r="AF3493" i="5"/>
  <c r="AG3493" i="5"/>
  <c r="AG3496" i="5" s="1"/>
  <c r="AG3497" i="5" s="1"/>
  <c r="AH3493" i="5"/>
  <c r="AH3496" i="5" s="1"/>
  <c r="AH3497" i="5" s="1"/>
  <c r="AI3493" i="5"/>
  <c r="AJ3493" i="5"/>
  <c r="AK3493" i="5"/>
  <c r="AL3493" i="5"/>
  <c r="AM3493" i="5"/>
  <c r="AN3493" i="5"/>
  <c r="AB3494" i="5"/>
  <c r="AB3496" i="5" s="1"/>
  <c r="AB3497" i="5" s="1"/>
  <c r="AC3494" i="5"/>
  <c r="AD3494" i="5"/>
  <c r="AE3494" i="5"/>
  <c r="AF3494" i="5"/>
  <c r="AG3494" i="5"/>
  <c r="AH3494" i="5"/>
  <c r="AI3494" i="5"/>
  <c r="AJ3494" i="5"/>
  <c r="AJ3496" i="5" s="1"/>
  <c r="AJ3497" i="5" s="1"/>
  <c r="AK3494" i="5"/>
  <c r="AL3494" i="5"/>
  <c r="AM3494" i="5"/>
  <c r="AN3494" i="5"/>
  <c r="AB3495" i="5"/>
  <c r="AC3495" i="5"/>
  <c r="AD3495" i="5"/>
  <c r="AE3495" i="5"/>
  <c r="AF3495" i="5"/>
  <c r="AG3495" i="5"/>
  <c r="AH3495" i="5"/>
  <c r="AI3495" i="5"/>
  <c r="AI3496" i="5" s="1"/>
  <c r="AI3497" i="5" s="1"/>
  <c r="AJ3495" i="5"/>
  <c r="AK3495" i="5"/>
  <c r="AL3495" i="5"/>
  <c r="AM3495" i="5"/>
  <c r="AN3495" i="5"/>
  <c r="AB3502" i="5"/>
  <c r="AC3502" i="5"/>
  <c r="AD3502" i="5"/>
  <c r="AE3502" i="5"/>
  <c r="AF3502" i="5"/>
  <c r="AG3502" i="5"/>
  <c r="AH3502" i="5"/>
  <c r="AI3502" i="5"/>
  <c r="AJ3502" i="5"/>
  <c r="AK3502" i="5"/>
  <c r="AL3502" i="5"/>
  <c r="AM3502" i="5"/>
  <c r="AN3502" i="5"/>
  <c r="AB3503" i="5"/>
  <c r="AB3506" i="5" s="1"/>
  <c r="AB3507" i="5" s="1"/>
  <c r="AC3503" i="5"/>
  <c r="AD3503" i="5"/>
  <c r="AE3503" i="5"/>
  <c r="AF3503" i="5"/>
  <c r="AG3503" i="5"/>
  <c r="AH3503" i="5"/>
  <c r="AI3503" i="5"/>
  <c r="AJ3503" i="5"/>
  <c r="AK3503" i="5"/>
  <c r="AL3503" i="5"/>
  <c r="AM3503" i="5"/>
  <c r="AN3503" i="5"/>
  <c r="AB3504" i="5"/>
  <c r="AC3504" i="5"/>
  <c r="AD3504" i="5"/>
  <c r="AE3504" i="5"/>
  <c r="AF3504" i="5"/>
  <c r="AG3504" i="5"/>
  <c r="AH3504" i="5"/>
  <c r="AI3504" i="5"/>
  <c r="AJ3504" i="5"/>
  <c r="AK3504" i="5"/>
  <c r="AL3504" i="5"/>
  <c r="AM3504" i="5"/>
  <c r="AN3504" i="5"/>
  <c r="AB3505" i="5"/>
  <c r="AC3505" i="5"/>
  <c r="AD3505" i="5"/>
  <c r="AE3505" i="5"/>
  <c r="AF3505" i="5"/>
  <c r="AG3505" i="5"/>
  <c r="AH3505" i="5"/>
  <c r="AI3505" i="5"/>
  <c r="AJ3505" i="5"/>
  <c r="AK3505" i="5"/>
  <c r="AL3505" i="5"/>
  <c r="AM3505" i="5"/>
  <c r="AN3505" i="5"/>
  <c r="AJ3506" i="5"/>
  <c r="AJ3507" i="5" s="1"/>
  <c r="AB3512" i="5"/>
  <c r="AC3512" i="5"/>
  <c r="AD3512" i="5"/>
  <c r="AE3512" i="5"/>
  <c r="AF3512" i="5"/>
  <c r="AG3512" i="5"/>
  <c r="AH3512" i="5"/>
  <c r="AI3512" i="5"/>
  <c r="AJ3512" i="5"/>
  <c r="AK3512" i="5"/>
  <c r="AL3512" i="5"/>
  <c r="AM3512" i="5"/>
  <c r="AN3512" i="5"/>
  <c r="AB3513" i="5"/>
  <c r="AC3513" i="5"/>
  <c r="AD3513" i="5"/>
  <c r="AD3516" i="5" s="1"/>
  <c r="AD3517" i="5" s="1"/>
  <c r="AE3513" i="5"/>
  <c r="AF3513" i="5"/>
  <c r="AG3513" i="5"/>
  <c r="AH3513" i="5"/>
  <c r="AI3513" i="5"/>
  <c r="AJ3513" i="5"/>
  <c r="AK3513" i="5"/>
  <c r="AL3513" i="5"/>
  <c r="AL3516" i="5" s="1"/>
  <c r="AL3517" i="5" s="1"/>
  <c r="AM3513" i="5"/>
  <c r="AN3513" i="5"/>
  <c r="AB3514" i="5"/>
  <c r="AC3514" i="5"/>
  <c r="AD3514" i="5"/>
  <c r="AE3514" i="5"/>
  <c r="AF3514" i="5"/>
  <c r="AG3514" i="5"/>
  <c r="AH3514" i="5"/>
  <c r="AI3514" i="5"/>
  <c r="AJ3514" i="5"/>
  <c r="AK3514" i="5"/>
  <c r="AL3514" i="5"/>
  <c r="AM3514" i="5"/>
  <c r="AN3514" i="5"/>
  <c r="AB3515" i="5"/>
  <c r="AC3515" i="5"/>
  <c r="AD3515" i="5"/>
  <c r="AE3515" i="5"/>
  <c r="AF3515" i="5"/>
  <c r="AG3515" i="5"/>
  <c r="AH3515" i="5"/>
  <c r="AI3515" i="5"/>
  <c r="AJ3515" i="5"/>
  <c r="AK3515" i="5"/>
  <c r="AL3515" i="5"/>
  <c r="AM3515" i="5"/>
  <c r="AN3515" i="5"/>
  <c r="AB3522" i="5"/>
  <c r="AC3522" i="5"/>
  <c r="AD3522" i="5"/>
  <c r="AE3522" i="5"/>
  <c r="AF3522" i="5"/>
  <c r="AG3522" i="5"/>
  <c r="AH3522" i="5"/>
  <c r="AI3522" i="5"/>
  <c r="AJ3522" i="5"/>
  <c r="AK3522" i="5"/>
  <c r="AL3522" i="5"/>
  <c r="AM3522" i="5"/>
  <c r="AN3522" i="5"/>
  <c r="AB3523" i="5"/>
  <c r="AC3523" i="5"/>
  <c r="AD3523" i="5"/>
  <c r="AE3523" i="5"/>
  <c r="AF3523" i="5"/>
  <c r="AF3526" i="5" s="1"/>
  <c r="AF3527" i="5" s="1"/>
  <c r="AG3523" i="5"/>
  <c r="AH3523" i="5"/>
  <c r="AI3523" i="5"/>
  <c r="AJ3523" i="5"/>
  <c r="AK3523" i="5"/>
  <c r="AL3523" i="5"/>
  <c r="AM3523" i="5"/>
  <c r="AN3523" i="5"/>
  <c r="AN3526" i="5" s="1"/>
  <c r="AN3527" i="5" s="1"/>
  <c r="AB3524" i="5"/>
  <c r="AC3524" i="5"/>
  <c r="AD3524" i="5"/>
  <c r="AE3524" i="5"/>
  <c r="AF3524" i="5"/>
  <c r="AG3524" i="5"/>
  <c r="AH3524" i="5"/>
  <c r="AH3526" i="5" s="1"/>
  <c r="AH3527" i="5" s="1"/>
  <c r="AI3524" i="5"/>
  <c r="AJ3524" i="5"/>
  <c r="AK3524" i="5"/>
  <c r="AL3524" i="5"/>
  <c r="AM3524" i="5"/>
  <c r="AN3524" i="5"/>
  <c r="AB3525" i="5"/>
  <c r="AC3525" i="5"/>
  <c r="AC3526" i="5" s="1"/>
  <c r="AC3527" i="5" s="1"/>
  <c r="AD3525" i="5"/>
  <c r="AE3525" i="5"/>
  <c r="AF3525" i="5"/>
  <c r="AG3525" i="5"/>
  <c r="AH3525" i="5"/>
  <c r="AI3525" i="5"/>
  <c r="AJ3525" i="5"/>
  <c r="AK3525" i="5"/>
  <c r="AK3526" i="5" s="1"/>
  <c r="AK3527" i="5" s="1"/>
  <c r="AL3525" i="5"/>
  <c r="AM3525" i="5"/>
  <c r="AN3525" i="5"/>
  <c r="AB3532" i="5"/>
  <c r="AC3532" i="5"/>
  <c r="AD3532" i="5"/>
  <c r="AE3532" i="5"/>
  <c r="AF3532" i="5"/>
  <c r="AG3532" i="5"/>
  <c r="AH3532" i="5"/>
  <c r="AI3532" i="5"/>
  <c r="AJ3532" i="5"/>
  <c r="AK3532" i="5"/>
  <c r="AL3532" i="5"/>
  <c r="AM3532" i="5"/>
  <c r="AN3532" i="5"/>
  <c r="AB3533" i="5"/>
  <c r="AC3533" i="5"/>
  <c r="AD3533" i="5"/>
  <c r="AE3533" i="5"/>
  <c r="AF3533" i="5"/>
  <c r="AG3533" i="5"/>
  <c r="AH3533" i="5"/>
  <c r="AI3533" i="5"/>
  <c r="AJ3533" i="5"/>
  <c r="AK3533" i="5"/>
  <c r="AL3533" i="5"/>
  <c r="AM3533" i="5"/>
  <c r="AN3533" i="5"/>
  <c r="AB3534" i="5"/>
  <c r="AB3536" i="5" s="1"/>
  <c r="AB3537" i="5" s="1"/>
  <c r="AC3534" i="5"/>
  <c r="AD3534" i="5"/>
  <c r="AE3534" i="5"/>
  <c r="AF3534" i="5"/>
  <c r="AG3534" i="5"/>
  <c r="AH3534" i="5"/>
  <c r="AI3534" i="5"/>
  <c r="AJ3534" i="5"/>
  <c r="AJ3536" i="5" s="1"/>
  <c r="AJ3537" i="5" s="1"/>
  <c r="AK3534" i="5"/>
  <c r="AL3534" i="5"/>
  <c r="AM3534" i="5"/>
  <c r="AN3534" i="5"/>
  <c r="AB3535" i="5"/>
  <c r="AC3535" i="5"/>
  <c r="AD3535" i="5"/>
  <c r="AE3535" i="5"/>
  <c r="AE3536" i="5" s="1"/>
  <c r="AE3537" i="5" s="1"/>
  <c r="AF3535" i="5"/>
  <c r="AG3535" i="5"/>
  <c r="AH3535" i="5"/>
  <c r="AI3535" i="5"/>
  <c r="AJ3535" i="5"/>
  <c r="AK3535" i="5"/>
  <c r="AL3535" i="5"/>
  <c r="AM3535" i="5"/>
  <c r="AM3536" i="5" s="1"/>
  <c r="AM3537" i="5" s="1"/>
  <c r="AN3535" i="5"/>
  <c r="AH3536" i="5"/>
  <c r="AH3537" i="5" s="1"/>
  <c r="AB3542" i="5"/>
  <c r="AC3542" i="5"/>
  <c r="AD3542" i="5"/>
  <c r="AE3542" i="5"/>
  <c r="AF3542" i="5"/>
  <c r="AG3542" i="5"/>
  <c r="AH3542" i="5"/>
  <c r="AI3542" i="5"/>
  <c r="AJ3542" i="5"/>
  <c r="AK3542" i="5"/>
  <c r="AL3542" i="5"/>
  <c r="AM3542" i="5"/>
  <c r="AN3542" i="5"/>
  <c r="AB3543" i="5"/>
  <c r="AB3546" i="5" s="1"/>
  <c r="AB3547" i="5" s="1"/>
  <c r="AC3543" i="5"/>
  <c r="AD3543" i="5"/>
  <c r="AE3543" i="5"/>
  <c r="AF3543" i="5"/>
  <c r="AG3543" i="5"/>
  <c r="AH3543" i="5"/>
  <c r="AI3543" i="5"/>
  <c r="AJ3543" i="5"/>
  <c r="AK3543" i="5"/>
  <c r="AL3543" i="5"/>
  <c r="AM3543" i="5"/>
  <c r="AN3543" i="5"/>
  <c r="AB3544" i="5"/>
  <c r="AC3544" i="5"/>
  <c r="AD3544" i="5"/>
  <c r="AE3544" i="5"/>
  <c r="AF3544" i="5"/>
  <c r="AG3544" i="5"/>
  <c r="AH3544" i="5"/>
  <c r="AI3544" i="5"/>
  <c r="AJ3544" i="5"/>
  <c r="AK3544" i="5"/>
  <c r="AL3544" i="5"/>
  <c r="AM3544" i="5"/>
  <c r="AN3544" i="5"/>
  <c r="AB3545" i="5"/>
  <c r="AC3545" i="5"/>
  <c r="AD3545" i="5"/>
  <c r="AE3545" i="5"/>
  <c r="AF3545" i="5"/>
  <c r="AG3545" i="5"/>
  <c r="AH3545" i="5"/>
  <c r="AI3545" i="5"/>
  <c r="AJ3545" i="5"/>
  <c r="AJ3546" i="5" s="1"/>
  <c r="AJ3547" i="5" s="1"/>
  <c r="AK3545" i="5"/>
  <c r="AK3546" i="5" s="1"/>
  <c r="AK3547" i="5" s="1"/>
  <c r="AL3545" i="5"/>
  <c r="AM3545" i="5"/>
  <c r="AN3545" i="5"/>
  <c r="AB3552" i="5"/>
  <c r="AC3552" i="5"/>
  <c r="AD3552" i="5"/>
  <c r="AE3552" i="5"/>
  <c r="AF3552" i="5"/>
  <c r="AG3552" i="5"/>
  <c r="AH3552" i="5"/>
  <c r="AI3552" i="5"/>
  <c r="AJ3552" i="5"/>
  <c r="AK3552" i="5"/>
  <c r="AL3552" i="5"/>
  <c r="AM3552" i="5"/>
  <c r="AN3552" i="5"/>
  <c r="AB3553" i="5"/>
  <c r="AC3553" i="5"/>
  <c r="AD3553" i="5"/>
  <c r="AE3553" i="5"/>
  <c r="AF3553" i="5"/>
  <c r="AG3553" i="5"/>
  <c r="AH3553" i="5"/>
  <c r="AI3553" i="5"/>
  <c r="AJ3553" i="5"/>
  <c r="AK3553" i="5"/>
  <c r="AL3553" i="5"/>
  <c r="AM3553" i="5"/>
  <c r="AN3553" i="5"/>
  <c r="AB3554" i="5"/>
  <c r="AB3556" i="5" s="1"/>
  <c r="AB3557" i="5" s="1"/>
  <c r="AC3554" i="5"/>
  <c r="AD3554" i="5"/>
  <c r="AE3554" i="5"/>
  <c r="AF3554" i="5"/>
  <c r="AG3554" i="5"/>
  <c r="AG3556" i="5" s="1"/>
  <c r="AG3557" i="5" s="1"/>
  <c r="AH3554" i="5"/>
  <c r="AI3554" i="5"/>
  <c r="AJ3554" i="5"/>
  <c r="AK3554" i="5"/>
  <c r="AL3554" i="5"/>
  <c r="AM3554" i="5"/>
  <c r="AN3554" i="5"/>
  <c r="AB3555" i="5"/>
  <c r="AC3555" i="5"/>
  <c r="AD3555" i="5"/>
  <c r="AE3555" i="5"/>
  <c r="AE3556" i="5" s="1"/>
  <c r="AE3557" i="5" s="1"/>
  <c r="AF3555" i="5"/>
  <c r="AG3555" i="5"/>
  <c r="AH3555" i="5"/>
  <c r="AI3555" i="5"/>
  <c r="AJ3555" i="5"/>
  <c r="AK3555" i="5"/>
  <c r="AL3555" i="5"/>
  <c r="AM3555" i="5"/>
  <c r="AM3556" i="5" s="1"/>
  <c r="AM3557" i="5" s="1"/>
  <c r="AN3555" i="5"/>
  <c r="AJ3556" i="5"/>
  <c r="AJ3557" i="5" s="1"/>
  <c r="AB3562" i="5"/>
  <c r="AB3566" i="5" s="1"/>
  <c r="AB3567" i="5" s="1"/>
  <c r="AC3562" i="5"/>
  <c r="AD3562" i="5"/>
  <c r="AE3562" i="5"/>
  <c r="AF3562" i="5"/>
  <c r="AG3562" i="5"/>
  <c r="AH3562" i="5"/>
  <c r="AI3562" i="5"/>
  <c r="AJ3562" i="5"/>
  <c r="AJ3566" i="5" s="1"/>
  <c r="AJ3567" i="5" s="1"/>
  <c r="AK3562" i="5"/>
  <c r="AL3562" i="5"/>
  <c r="AM3562" i="5"/>
  <c r="AN3562" i="5"/>
  <c r="AB3563" i="5"/>
  <c r="AC3563" i="5"/>
  <c r="AD3563" i="5"/>
  <c r="AE3563" i="5"/>
  <c r="AF3563" i="5"/>
  <c r="AG3563" i="5"/>
  <c r="AH3563" i="5"/>
  <c r="AI3563" i="5"/>
  <c r="AJ3563" i="5"/>
  <c r="AK3563" i="5"/>
  <c r="AL3563" i="5"/>
  <c r="AM3563" i="5"/>
  <c r="AN3563" i="5"/>
  <c r="AB3564" i="5"/>
  <c r="AC3564" i="5"/>
  <c r="AD3564" i="5"/>
  <c r="AE3564" i="5"/>
  <c r="AF3564" i="5"/>
  <c r="AG3564" i="5"/>
  <c r="AH3564" i="5"/>
  <c r="AI3564" i="5"/>
  <c r="AJ3564" i="5"/>
  <c r="AK3564" i="5"/>
  <c r="AL3564" i="5"/>
  <c r="AM3564" i="5"/>
  <c r="AN3564" i="5"/>
  <c r="AB3565" i="5"/>
  <c r="AC3565" i="5"/>
  <c r="AD3565" i="5"/>
  <c r="AD3566" i="5" s="1"/>
  <c r="AD3567" i="5" s="1"/>
  <c r="AE3565" i="5"/>
  <c r="AF3565" i="5"/>
  <c r="AG3565" i="5"/>
  <c r="AH3565" i="5"/>
  <c r="AI3565" i="5"/>
  <c r="AJ3565" i="5"/>
  <c r="AK3565" i="5"/>
  <c r="AL3565" i="5"/>
  <c r="AL3566" i="5" s="1"/>
  <c r="AL3567" i="5" s="1"/>
  <c r="AM3565" i="5"/>
  <c r="AN3565" i="5"/>
  <c r="AG3566" i="5"/>
  <c r="AI3566" i="5"/>
  <c r="AI3567" i="5" s="1"/>
  <c r="AN3566" i="5"/>
  <c r="AN3567" i="5" s="1"/>
  <c r="AG3567" i="5"/>
  <c r="AB3572" i="5"/>
  <c r="AC3572" i="5"/>
  <c r="AD3572" i="5"/>
  <c r="AE3572" i="5"/>
  <c r="AF3572" i="5"/>
  <c r="AG3572" i="5"/>
  <c r="AG3576" i="5" s="1"/>
  <c r="AG3577" i="5" s="1"/>
  <c r="AH3572" i="5"/>
  <c r="AI3572" i="5"/>
  <c r="AJ3572" i="5"/>
  <c r="AK3572" i="5"/>
  <c r="AL3572" i="5"/>
  <c r="AM3572" i="5"/>
  <c r="AN3572" i="5"/>
  <c r="AB3573" i="5"/>
  <c r="AB3576" i="5" s="1"/>
  <c r="AB3577" i="5" s="1"/>
  <c r="AC3573" i="5"/>
  <c r="AD3573" i="5"/>
  <c r="AE3573" i="5"/>
  <c r="AF3573" i="5"/>
  <c r="AG3573" i="5"/>
  <c r="AH3573" i="5"/>
  <c r="AI3573" i="5"/>
  <c r="AJ3573" i="5"/>
  <c r="AJ3576" i="5" s="1"/>
  <c r="AJ3577" i="5" s="1"/>
  <c r="AK3573" i="5"/>
  <c r="AL3573" i="5"/>
  <c r="AM3573" i="5"/>
  <c r="AN3573" i="5"/>
  <c r="AB3574" i="5"/>
  <c r="AC3574" i="5"/>
  <c r="AD3574" i="5"/>
  <c r="AE3574" i="5"/>
  <c r="AF3574" i="5"/>
  <c r="AG3574" i="5"/>
  <c r="AH3574" i="5"/>
  <c r="AI3574" i="5"/>
  <c r="AJ3574" i="5"/>
  <c r="AK3574" i="5"/>
  <c r="AL3574" i="5"/>
  <c r="AM3574" i="5"/>
  <c r="AN3574" i="5"/>
  <c r="AB3575" i="5"/>
  <c r="AC3575" i="5"/>
  <c r="AD3575" i="5"/>
  <c r="AE3575" i="5"/>
  <c r="AF3575" i="5"/>
  <c r="AF3576" i="5" s="1"/>
  <c r="AF3577" i="5" s="1"/>
  <c r="AG3575" i="5"/>
  <c r="AH3575" i="5"/>
  <c r="AI3575" i="5"/>
  <c r="AJ3575" i="5"/>
  <c r="AK3575" i="5"/>
  <c r="AL3575" i="5"/>
  <c r="AM3575" i="5"/>
  <c r="AN3575" i="5"/>
  <c r="AC3576" i="5"/>
  <c r="AC3577" i="5" s="1"/>
  <c r="AD3576" i="5"/>
  <c r="AI3576" i="5"/>
  <c r="AK3576" i="5"/>
  <c r="AK3577" i="5" s="1"/>
  <c r="AL3576" i="5"/>
  <c r="AL3577" i="5" s="1"/>
  <c r="AN3576" i="5"/>
  <c r="AN3577" i="5" s="1"/>
  <c r="AD3577" i="5"/>
  <c r="AI3577" i="5"/>
  <c r="AB3582" i="5"/>
  <c r="AC3582" i="5"/>
  <c r="AD3582" i="5"/>
  <c r="AE3582" i="5"/>
  <c r="AF3582" i="5"/>
  <c r="AG3582" i="5"/>
  <c r="AG3586" i="5" s="1"/>
  <c r="AG3587" i="5" s="1"/>
  <c r="AH3582" i="5"/>
  <c r="AI3582" i="5"/>
  <c r="AJ3582" i="5"/>
  <c r="AK3582" i="5"/>
  <c r="AL3582" i="5"/>
  <c r="AM3582" i="5"/>
  <c r="AN3582" i="5"/>
  <c r="AB3583" i="5"/>
  <c r="AB3586" i="5" s="1"/>
  <c r="AB3587" i="5" s="1"/>
  <c r="AC3583" i="5"/>
  <c r="AD3583" i="5"/>
  <c r="AE3583" i="5"/>
  <c r="AF3583" i="5"/>
  <c r="AG3583" i="5"/>
  <c r="AH3583" i="5"/>
  <c r="AI3583" i="5"/>
  <c r="AJ3583" i="5"/>
  <c r="AJ3586" i="5" s="1"/>
  <c r="AJ3587" i="5" s="1"/>
  <c r="AK3583" i="5"/>
  <c r="AL3583" i="5"/>
  <c r="AM3583" i="5"/>
  <c r="AN3583" i="5"/>
  <c r="AB3584" i="5"/>
  <c r="AC3584" i="5"/>
  <c r="AC3586" i="5" s="1"/>
  <c r="AC3587" i="5" s="1"/>
  <c r="AD3584" i="5"/>
  <c r="AE3584" i="5"/>
  <c r="AF3584" i="5"/>
  <c r="AG3584" i="5"/>
  <c r="AH3584" i="5"/>
  <c r="AI3584" i="5"/>
  <c r="AJ3584" i="5"/>
  <c r="AK3584" i="5"/>
  <c r="AK3586" i="5" s="1"/>
  <c r="AK3587" i="5" s="1"/>
  <c r="AL3584" i="5"/>
  <c r="AM3584" i="5"/>
  <c r="AN3584" i="5"/>
  <c r="AB3585" i="5"/>
  <c r="AC3585" i="5"/>
  <c r="AD3585" i="5"/>
  <c r="AE3585" i="5"/>
  <c r="AF3585" i="5"/>
  <c r="AF3586" i="5" s="1"/>
  <c r="AF3587" i="5" s="1"/>
  <c r="AG3585" i="5"/>
  <c r="AH3585" i="5"/>
  <c r="AI3585" i="5"/>
  <c r="AJ3585" i="5"/>
  <c r="AK3585" i="5"/>
  <c r="AL3585" i="5"/>
  <c r="AM3585" i="5"/>
  <c r="AN3585" i="5"/>
  <c r="AN3586" i="5" s="1"/>
  <c r="AN3587" i="5" s="1"/>
  <c r="AD3586" i="5"/>
  <c r="AD3587" i="5" s="1"/>
  <c r="AI3586" i="5"/>
  <c r="AI3587" i="5" s="1"/>
  <c r="AL3586" i="5"/>
  <c r="AL3587" i="5" s="1"/>
  <c r="AB3592" i="5"/>
  <c r="AB3596" i="5" s="1"/>
  <c r="AB3597" i="5" s="1"/>
  <c r="AC3592" i="5"/>
  <c r="AD3592" i="5"/>
  <c r="AE3592" i="5"/>
  <c r="AF3592" i="5"/>
  <c r="AG3592" i="5"/>
  <c r="AH3592" i="5"/>
  <c r="AI3592" i="5"/>
  <c r="AJ3592" i="5"/>
  <c r="AK3592" i="5"/>
  <c r="AL3592" i="5"/>
  <c r="AM3592" i="5"/>
  <c r="AN3592" i="5"/>
  <c r="AB3593" i="5"/>
  <c r="AC3593" i="5"/>
  <c r="AD3593" i="5"/>
  <c r="AE3593" i="5"/>
  <c r="AF3593" i="5"/>
  <c r="AG3593" i="5"/>
  <c r="AH3593" i="5"/>
  <c r="AI3593" i="5"/>
  <c r="AJ3593" i="5"/>
  <c r="AK3593" i="5"/>
  <c r="AL3593" i="5"/>
  <c r="AM3593" i="5"/>
  <c r="AN3593" i="5"/>
  <c r="AB3594" i="5"/>
  <c r="AC3594" i="5"/>
  <c r="AD3594" i="5"/>
  <c r="AE3594" i="5"/>
  <c r="AF3594" i="5"/>
  <c r="AG3594" i="5"/>
  <c r="AH3594" i="5"/>
  <c r="AI3594" i="5"/>
  <c r="AJ3594" i="5"/>
  <c r="AK3594" i="5"/>
  <c r="AL3594" i="5"/>
  <c r="AM3594" i="5"/>
  <c r="AN3594" i="5"/>
  <c r="AB3595" i="5"/>
  <c r="AC3595" i="5"/>
  <c r="AD3595" i="5"/>
  <c r="AE3595" i="5"/>
  <c r="AF3595" i="5"/>
  <c r="AF3596" i="5" s="1"/>
  <c r="AF3597" i="5" s="1"/>
  <c r="AG3595" i="5"/>
  <c r="AH3595" i="5"/>
  <c r="AI3595" i="5"/>
  <c r="AI3596" i="5" s="1"/>
  <c r="AI3597" i="5" s="1"/>
  <c r="AJ3595" i="5"/>
  <c r="AK3595" i="5"/>
  <c r="AL3595" i="5"/>
  <c r="AM3595" i="5"/>
  <c r="AN3595" i="5"/>
  <c r="AN3596" i="5" s="1"/>
  <c r="AN3597" i="5" s="1"/>
  <c r="AD3596" i="5"/>
  <c r="AG3596" i="5"/>
  <c r="AG3597" i="5" s="1"/>
  <c r="AJ3596" i="5"/>
  <c r="AJ3597" i="5" s="1"/>
  <c r="AL3596" i="5"/>
  <c r="AD3597" i="5"/>
  <c r="AL3597" i="5"/>
  <c r="AB3602" i="5"/>
  <c r="AC3602" i="5"/>
  <c r="AC3606" i="5" s="1"/>
  <c r="AC3607" i="5" s="1"/>
  <c r="AD3602" i="5"/>
  <c r="AE3602" i="5"/>
  <c r="AF3602" i="5"/>
  <c r="AG3602" i="5"/>
  <c r="AH3602" i="5"/>
  <c r="AI3602" i="5"/>
  <c r="AJ3602" i="5"/>
  <c r="AK3602" i="5"/>
  <c r="AK3606" i="5" s="1"/>
  <c r="AK3607" i="5" s="1"/>
  <c r="AL3602" i="5"/>
  <c r="AM3602" i="5"/>
  <c r="AN3602" i="5"/>
  <c r="AB3603" i="5"/>
  <c r="AC3603" i="5"/>
  <c r="AD3603" i="5"/>
  <c r="AE3603" i="5"/>
  <c r="AF3603" i="5"/>
  <c r="AG3603" i="5"/>
  <c r="AH3603" i="5"/>
  <c r="AI3603" i="5"/>
  <c r="AJ3603" i="5"/>
  <c r="AJ3606" i="5" s="1"/>
  <c r="AJ3607" i="5" s="1"/>
  <c r="AK3603" i="5"/>
  <c r="AL3603" i="5"/>
  <c r="AM3603" i="5"/>
  <c r="AN3603" i="5"/>
  <c r="AB3604" i="5"/>
  <c r="AC3604" i="5"/>
  <c r="AD3604" i="5"/>
  <c r="AE3604" i="5"/>
  <c r="AE3606" i="5" s="1"/>
  <c r="AE3607" i="5" s="1"/>
  <c r="AF3604" i="5"/>
  <c r="AG3604" i="5"/>
  <c r="AH3604" i="5"/>
  <c r="AI3604" i="5"/>
  <c r="AJ3604" i="5"/>
  <c r="AK3604" i="5"/>
  <c r="AL3604" i="5"/>
  <c r="AM3604" i="5"/>
  <c r="AM3606" i="5" s="1"/>
  <c r="AM3607" i="5" s="1"/>
  <c r="AN3604" i="5"/>
  <c r="AB3605" i="5"/>
  <c r="AC3605" i="5"/>
  <c r="AD3605" i="5"/>
  <c r="AD3606" i="5" s="1"/>
  <c r="AD3607" i="5" s="1"/>
  <c r="AE3605" i="5"/>
  <c r="AF3605" i="5"/>
  <c r="AG3605" i="5"/>
  <c r="AH3605" i="5"/>
  <c r="AH3606" i="5" s="1"/>
  <c r="AH3607" i="5" s="1"/>
  <c r="AI3605" i="5"/>
  <c r="AJ3605" i="5"/>
  <c r="AK3605" i="5"/>
  <c r="AL3605" i="5"/>
  <c r="AM3605" i="5"/>
  <c r="AN3605" i="5"/>
  <c r="AB3612" i="5"/>
  <c r="AB3616" i="5" s="1"/>
  <c r="AB3617" i="5" s="1"/>
  <c r="AC3612" i="5"/>
  <c r="AD3612" i="5"/>
  <c r="AE3612" i="5"/>
  <c r="AF3612" i="5"/>
  <c r="AG3612" i="5"/>
  <c r="AH3612" i="5"/>
  <c r="AI3612" i="5"/>
  <c r="AJ3612" i="5"/>
  <c r="AJ3616" i="5" s="1"/>
  <c r="AJ3617" i="5" s="1"/>
  <c r="AK3612" i="5"/>
  <c r="AL3612" i="5"/>
  <c r="AM3612" i="5"/>
  <c r="AN3612" i="5"/>
  <c r="AB3613" i="5"/>
  <c r="AC3613" i="5"/>
  <c r="AD3613" i="5"/>
  <c r="AE3613" i="5"/>
  <c r="AE3616" i="5" s="1"/>
  <c r="AE3617" i="5" s="1"/>
  <c r="AF3613" i="5"/>
  <c r="AG3613" i="5"/>
  <c r="AH3613" i="5"/>
  <c r="AI3613" i="5"/>
  <c r="AI3616" i="5" s="1"/>
  <c r="AI3617" i="5" s="1"/>
  <c r="AJ3613" i="5"/>
  <c r="AK3613" i="5"/>
  <c r="AL3613" i="5"/>
  <c r="AM3613" i="5"/>
  <c r="AM3616" i="5" s="1"/>
  <c r="AM3617" i="5" s="1"/>
  <c r="AN3613" i="5"/>
  <c r="AB3614" i="5"/>
  <c r="AC3614" i="5"/>
  <c r="AD3614" i="5"/>
  <c r="AD3616" i="5" s="1"/>
  <c r="AD3617" i="5" s="1"/>
  <c r="AE3614" i="5"/>
  <c r="AF3614" i="5"/>
  <c r="AG3614" i="5"/>
  <c r="AH3614" i="5"/>
  <c r="AH3616" i="5" s="1"/>
  <c r="AH3617" i="5" s="1"/>
  <c r="AI3614" i="5"/>
  <c r="AJ3614" i="5"/>
  <c r="AK3614" i="5"/>
  <c r="AL3614" i="5"/>
  <c r="AL3616" i="5" s="1"/>
  <c r="AL3617" i="5" s="1"/>
  <c r="AM3614" i="5"/>
  <c r="AN3614" i="5"/>
  <c r="AB3615" i="5"/>
  <c r="AC3615" i="5"/>
  <c r="AC3616" i="5" s="1"/>
  <c r="AC3617" i="5" s="1"/>
  <c r="AD3615" i="5"/>
  <c r="AE3615" i="5"/>
  <c r="AF3615" i="5"/>
  <c r="AG3615" i="5"/>
  <c r="AG3616" i="5" s="1"/>
  <c r="AG3617" i="5" s="1"/>
  <c r="AH3615" i="5"/>
  <c r="AI3615" i="5"/>
  <c r="AJ3615" i="5"/>
  <c r="AK3615" i="5"/>
  <c r="AK3616" i="5" s="1"/>
  <c r="AK3617" i="5" s="1"/>
  <c r="AL3615" i="5"/>
  <c r="AM3615" i="5"/>
  <c r="AN3615" i="5"/>
  <c r="AF3616" i="5"/>
  <c r="AF3617" i="5" s="1"/>
  <c r="AN3616" i="5"/>
  <c r="AN3617" i="5" s="1"/>
  <c r="AB3622" i="5"/>
  <c r="AC3622" i="5"/>
  <c r="AD3622" i="5"/>
  <c r="AE3622" i="5"/>
  <c r="AF3622" i="5"/>
  <c r="AG3622" i="5"/>
  <c r="AH3622" i="5"/>
  <c r="AH3626" i="5" s="1"/>
  <c r="AH3627" i="5" s="1"/>
  <c r="AI3622" i="5"/>
  <c r="AJ3622" i="5"/>
  <c r="AK3622" i="5"/>
  <c r="AL3622" i="5"/>
  <c r="AM3622" i="5"/>
  <c r="AN3622" i="5"/>
  <c r="AB3623" i="5"/>
  <c r="AC3623" i="5"/>
  <c r="AC3626" i="5" s="1"/>
  <c r="AC3627" i="5" s="1"/>
  <c r="AD3623" i="5"/>
  <c r="AE3623" i="5"/>
  <c r="AF3623" i="5"/>
  <c r="AG3623" i="5"/>
  <c r="AH3623" i="5"/>
  <c r="AI3623" i="5"/>
  <c r="AJ3623" i="5"/>
  <c r="AK3623" i="5"/>
  <c r="AK3626" i="5" s="1"/>
  <c r="AK3627" i="5" s="1"/>
  <c r="AL3623" i="5"/>
  <c r="AM3623" i="5"/>
  <c r="AN3623" i="5"/>
  <c r="AB3624" i="5"/>
  <c r="AC3624" i="5"/>
  <c r="AD3624" i="5"/>
  <c r="AE3624" i="5"/>
  <c r="AF3624" i="5"/>
  <c r="AF3626" i="5" s="1"/>
  <c r="AF3627" i="5" s="1"/>
  <c r="AG3624" i="5"/>
  <c r="AH3624" i="5"/>
  <c r="AI3624" i="5"/>
  <c r="AJ3624" i="5"/>
  <c r="AK3624" i="5"/>
  <c r="AL3624" i="5"/>
  <c r="AM3624" i="5"/>
  <c r="AN3624" i="5"/>
  <c r="AN3626" i="5" s="1"/>
  <c r="AN3627" i="5" s="1"/>
  <c r="AB3625" i="5"/>
  <c r="AC3625" i="5"/>
  <c r="AD3625" i="5"/>
  <c r="AE3625" i="5"/>
  <c r="AF3625" i="5"/>
  <c r="AG3625" i="5"/>
  <c r="AH3625" i="5"/>
  <c r="AI3625" i="5"/>
  <c r="AI3626" i="5" s="1"/>
  <c r="AI3627" i="5" s="1"/>
  <c r="AJ3625" i="5"/>
  <c r="AK3625" i="5"/>
  <c r="AL3625" i="5"/>
  <c r="AM3625" i="5"/>
  <c r="AN3625" i="5"/>
  <c r="AB3626" i="5"/>
  <c r="AD3626" i="5"/>
  <c r="AD3627" i="5" s="1"/>
  <c r="AE3626" i="5"/>
  <c r="AG3626" i="5"/>
  <c r="AJ3626" i="5"/>
  <c r="AL3626" i="5"/>
  <c r="AL3627" i="5" s="1"/>
  <c r="AM3626" i="5"/>
  <c r="AB3627" i="5"/>
  <c r="AE3627" i="5"/>
  <c r="AG3627" i="5"/>
  <c r="AJ3627" i="5"/>
  <c r="AM3627" i="5"/>
  <c r="AB3632" i="5"/>
  <c r="AC3632" i="5"/>
  <c r="AD3632" i="5"/>
  <c r="AD3636" i="5" s="1"/>
  <c r="AD3637" i="5" s="1"/>
  <c r="AE3632" i="5"/>
  <c r="AF3632" i="5"/>
  <c r="AG3632" i="5"/>
  <c r="AH3632" i="5"/>
  <c r="AI3632" i="5"/>
  <c r="AJ3632" i="5"/>
  <c r="AK3632" i="5"/>
  <c r="AL3632" i="5"/>
  <c r="AL3636" i="5" s="1"/>
  <c r="AL3637" i="5" s="1"/>
  <c r="AM3632" i="5"/>
  <c r="AN3632" i="5"/>
  <c r="AB3633" i="5"/>
  <c r="AC3633" i="5"/>
  <c r="AD3633" i="5"/>
  <c r="AE3633" i="5"/>
  <c r="AF3633" i="5"/>
  <c r="AG3633" i="5"/>
  <c r="AG3636" i="5" s="1"/>
  <c r="AG3637" i="5" s="1"/>
  <c r="AH3633" i="5"/>
  <c r="AI3633" i="5"/>
  <c r="AJ3633" i="5"/>
  <c r="AK3633" i="5"/>
  <c r="AL3633" i="5"/>
  <c r="AM3633" i="5"/>
  <c r="AN3633" i="5"/>
  <c r="AB3634" i="5"/>
  <c r="AB3636" i="5" s="1"/>
  <c r="AB3637" i="5" s="1"/>
  <c r="AC3634" i="5"/>
  <c r="AD3634" i="5"/>
  <c r="AE3634" i="5"/>
  <c r="AF3634" i="5"/>
  <c r="AG3634" i="5"/>
  <c r="AH3634" i="5"/>
  <c r="AI3634" i="5"/>
  <c r="AJ3634" i="5"/>
  <c r="AJ3636" i="5" s="1"/>
  <c r="AJ3637" i="5" s="1"/>
  <c r="AK3634" i="5"/>
  <c r="AL3634" i="5"/>
  <c r="AM3634" i="5"/>
  <c r="AN3634" i="5"/>
  <c r="AB3635" i="5"/>
  <c r="AC3635" i="5"/>
  <c r="AD3635" i="5"/>
  <c r="AE3635" i="5"/>
  <c r="AE3636" i="5" s="1"/>
  <c r="AF3635" i="5"/>
  <c r="AG3635" i="5"/>
  <c r="AH3635" i="5"/>
  <c r="AI3635" i="5"/>
  <c r="AJ3635" i="5"/>
  <c r="AK3635" i="5"/>
  <c r="AL3635" i="5"/>
  <c r="AM3635" i="5"/>
  <c r="AM3636" i="5" s="1"/>
  <c r="AM3637" i="5" s="1"/>
  <c r="AN3635" i="5"/>
  <c r="AC3636" i="5"/>
  <c r="AC3637" i="5" s="1"/>
  <c r="AF3636" i="5"/>
  <c r="AH3636" i="5"/>
  <c r="AH3637" i="5" s="1"/>
  <c r="AI3636" i="5"/>
  <c r="AK3636" i="5"/>
  <c r="AK3637" i="5" s="1"/>
  <c r="AN3636" i="5"/>
  <c r="AE3637" i="5"/>
  <c r="AF3637" i="5"/>
  <c r="AI3637" i="5"/>
  <c r="AN3637" i="5"/>
  <c r="AB3642" i="5"/>
  <c r="AB3646" i="5" s="1"/>
  <c r="AB3647" i="5" s="1"/>
  <c r="AC3642" i="5"/>
  <c r="AD3642" i="5"/>
  <c r="AE3642" i="5"/>
  <c r="AF3642" i="5"/>
  <c r="AG3642" i="5"/>
  <c r="AH3642" i="5"/>
  <c r="AI3642" i="5"/>
  <c r="AJ3642" i="5"/>
  <c r="AJ3646" i="5" s="1"/>
  <c r="AJ3647" i="5" s="1"/>
  <c r="AK3642" i="5"/>
  <c r="AL3642" i="5"/>
  <c r="AM3642" i="5"/>
  <c r="AN3642" i="5"/>
  <c r="AB3643" i="5"/>
  <c r="AC3643" i="5"/>
  <c r="AD3643" i="5"/>
  <c r="AE3643" i="5"/>
  <c r="AE3646" i="5" s="1"/>
  <c r="AE3647" i="5" s="1"/>
  <c r="AF3643" i="5"/>
  <c r="AG3643" i="5"/>
  <c r="AH3643" i="5"/>
  <c r="AI3643" i="5"/>
  <c r="AJ3643" i="5"/>
  <c r="AK3643" i="5"/>
  <c r="AL3643" i="5"/>
  <c r="AM3643" i="5"/>
  <c r="AM3646" i="5" s="1"/>
  <c r="AM3647" i="5" s="1"/>
  <c r="AN3643" i="5"/>
  <c r="AB3644" i="5"/>
  <c r="AC3644" i="5"/>
  <c r="AD3644" i="5"/>
  <c r="AE3644" i="5"/>
  <c r="AF3644" i="5"/>
  <c r="AG3644" i="5"/>
  <c r="AH3644" i="5"/>
  <c r="AH3646" i="5" s="1"/>
  <c r="AH3647" i="5" s="1"/>
  <c r="AI3644" i="5"/>
  <c r="AJ3644" i="5"/>
  <c r="AK3644" i="5"/>
  <c r="AL3644" i="5"/>
  <c r="AM3644" i="5"/>
  <c r="AN3644" i="5"/>
  <c r="AB3645" i="5"/>
  <c r="AC3645" i="5"/>
  <c r="AC3646" i="5" s="1"/>
  <c r="AC3647" i="5" s="1"/>
  <c r="AD3645" i="5"/>
  <c r="AE3645" i="5"/>
  <c r="AF3645" i="5"/>
  <c r="AG3645" i="5"/>
  <c r="AH3645" i="5"/>
  <c r="AI3645" i="5"/>
  <c r="AJ3645" i="5"/>
  <c r="AK3645" i="5"/>
  <c r="AK3646" i="5" s="1"/>
  <c r="AK3647" i="5" s="1"/>
  <c r="AL3645" i="5"/>
  <c r="AM3645" i="5"/>
  <c r="AN3645" i="5"/>
  <c r="AD3646" i="5"/>
  <c r="AD3647" i="5" s="1"/>
  <c r="AF3646" i="5"/>
  <c r="AF3647" i="5" s="1"/>
  <c r="AG3646" i="5"/>
  <c r="AI3646" i="5"/>
  <c r="AL3646" i="5"/>
  <c r="AL3647" i="5" s="1"/>
  <c r="AN3646" i="5"/>
  <c r="AN3647" i="5" s="1"/>
  <c r="AG3647" i="5"/>
  <c r="AI3647" i="5"/>
  <c r="AB3652" i="5"/>
  <c r="AC3652" i="5"/>
  <c r="AD3652" i="5"/>
  <c r="AE3652" i="5"/>
  <c r="AF3652" i="5"/>
  <c r="AG3652" i="5"/>
  <c r="AH3652" i="5"/>
  <c r="AI3652" i="5"/>
  <c r="AJ3652" i="5"/>
  <c r="AK3652" i="5"/>
  <c r="AL3652" i="5"/>
  <c r="AM3652" i="5"/>
  <c r="AN3652" i="5"/>
  <c r="AB3653" i="5"/>
  <c r="AC3653" i="5"/>
  <c r="AD3653" i="5"/>
  <c r="AE3653" i="5"/>
  <c r="AF3653" i="5"/>
  <c r="AG3653" i="5"/>
  <c r="AH3653" i="5"/>
  <c r="AI3653" i="5"/>
  <c r="AJ3653" i="5"/>
  <c r="AK3653" i="5"/>
  <c r="AL3653" i="5"/>
  <c r="AM3653" i="5"/>
  <c r="AN3653" i="5"/>
  <c r="AB3654" i="5"/>
  <c r="AC3654" i="5"/>
  <c r="AD3654" i="5"/>
  <c r="AE3654" i="5"/>
  <c r="AF3654" i="5"/>
  <c r="AG3654" i="5"/>
  <c r="AH3654" i="5"/>
  <c r="AI3654" i="5"/>
  <c r="AJ3654" i="5"/>
  <c r="AK3654" i="5"/>
  <c r="AL3654" i="5"/>
  <c r="AM3654" i="5"/>
  <c r="AN3654" i="5"/>
  <c r="AB3655" i="5"/>
  <c r="AC3655" i="5"/>
  <c r="AD3655" i="5"/>
  <c r="AE3655" i="5"/>
  <c r="AF3655" i="5"/>
  <c r="AG3655" i="5"/>
  <c r="AH3655" i="5"/>
  <c r="AI3655" i="5"/>
  <c r="AI3656" i="5" s="1"/>
  <c r="AI3657" i="5" s="1"/>
  <c r="AJ3655" i="5"/>
  <c r="AK3655" i="5"/>
  <c r="AL3655" i="5"/>
  <c r="AM3655" i="5"/>
  <c r="AN3655" i="5"/>
  <c r="AB3656" i="5"/>
  <c r="AD3656" i="5"/>
  <c r="AE3656" i="5"/>
  <c r="AE3657" i="5" s="1"/>
  <c r="AG3656" i="5"/>
  <c r="AJ3656" i="5"/>
  <c r="AL3656" i="5"/>
  <c r="AM3656" i="5"/>
  <c r="AM3657" i="5" s="1"/>
  <c r="AB3657" i="5"/>
  <c r="AD3657" i="5"/>
  <c r="AG3657" i="5"/>
  <c r="AJ3657" i="5"/>
  <c r="AL3657" i="5"/>
  <c r="AB3662" i="5"/>
  <c r="AC3662" i="5"/>
  <c r="AD3662" i="5"/>
  <c r="AE3662" i="5"/>
  <c r="AF3662" i="5"/>
  <c r="AG3662" i="5"/>
  <c r="AH3662" i="5"/>
  <c r="AI3662" i="5"/>
  <c r="AJ3662" i="5"/>
  <c r="AK3662" i="5"/>
  <c r="AL3662" i="5"/>
  <c r="AM3662" i="5"/>
  <c r="AN3662" i="5"/>
  <c r="AB3663" i="5"/>
  <c r="AC3663" i="5"/>
  <c r="AD3663" i="5"/>
  <c r="AE3663" i="5"/>
  <c r="AF3663" i="5"/>
  <c r="AG3663" i="5"/>
  <c r="AH3663" i="5"/>
  <c r="AI3663" i="5"/>
  <c r="AJ3663" i="5"/>
  <c r="AK3663" i="5"/>
  <c r="AL3663" i="5"/>
  <c r="AM3663" i="5"/>
  <c r="AN3663" i="5"/>
  <c r="AB3664" i="5"/>
  <c r="AC3664" i="5"/>
  <c r="AC3666" i="5" s="1"/>
  <c r="AD3664" i="5"/>
  <c r="AE3664" i="5"/>
  <c r="AF3664" i="5"/>
  <c r="AG3664" i="5"/>
  <c r="AH3664" i="5"/>
  <c r="AI3664" i="5"/>
  <c r="AJ3664" i="5"/>
  <c r="AK3664" i="5"/>
  <c r="AL3664" i="5"/>
  <c r="AM3664" i="5"/>
  <c r="AN3664" i="5"/>
  <c r="AB3665" i="5"/>
  <c r="AC3665" i="5"/>
  <c r="AD3665" i="5"/>
  <c r="AE3665" i="5"/>
  <c r="AE3666" i="5" s="1"/>
  <c r="AE3667" i="5" s="1"/>
  <c r="AF3665" i="5"/>
  <c r="AG3665" i="5"/>
  <c r="AH3665" i="5"/>
  <c r="AI3665" i="5"/>
  <c r="AJ3665" i="5"/>
  <c r="AK3665" i="5"/>
  <c r="AL3665" i="5"/>
  <c r="AM3665" i="5"/>
  <c r="AM3666" i="5" s="1"/>
  <c r="AM3667" i="5" s="1"/>
  <c r="AN3665" i="5"/>
  <c r="AI3666" i="5"/>
  <c r="AI3667" i="5" s="1"/>
  <c r="AC3667" i="5"/>
  <c r="AB3672" i="5"/>
  <c r="AC3672" i="5"/>
  <c r="AD3672" i="5"/>
  <c r="AE3672" i="5"/>
  <c r="AF3672" i="5"/>
  <c r="AG3672" i="5"/>
  <c r="AH3672" i="5"/>
  <c r="AI3672" i="5"/>
  <c r="AJ3672" i="5"/>
  <c r="AK3672" i="5"/>
  <c r="AL3672" i="5"/>
  <c r="AM3672" i="5"/>
  <c r="AN3672" i="5"/>
  <c r="AB3673" i="5"/>
  <c r="AC3673" i="5"/>
  <c r="AD3673" i="5"/>
  <c r="AE3673" i="5"/>
  <c r="AF3673" i="5"/>
  <c r="AG3673" i="5"/>
  <c r="AH3673" i="5"/>
  <c r="AI3673" i="5"/>
  <c r="AJ3673" i="5"/>
  <c r="AK3673" i="5"/>
  <c r="AK3676" i="5" s="1"/>
  <c r="AL3673" i="5"/>
  <c r="AL3676" i="5" s="1"/>
  <c r="AM3673" i="5"/>
  <c r="AN3673" i="5"/>
  <c r="AB3674" i="5"/>
  <c r="AC3674" i="5"/>
  <c r="AD3674" i="5"/>
  <c r="AE3674" i="5"/>
  <c r="AF3674" i="5"/>
  <c r="AF3676" i="5" s="1"/>
  <c r="AF3677" i="5" s="1"/>
  <c r="AG3674" i="5"/>
  <c r="AH3674" i="5"/>
  <c r="AI3674" i="5"/>
  <c r="AJ3674" i="5"/>
  <c r="AK3674" i="5"/>
  <c r="AL3674" i="5"/>
  <c r="AM3674" i="5"/>
  <c r="AN3674" i="5"/>
  <c r="AN3676" i="5" s="1"/>
  <c r="AN3677" i="5" s="1"/>
  <c r="AB3675" i="5"/>
  <c r="AB3676" i="5" s="1"/>
  <c r="AB3677" i="5" s="1"/>
  <c r="AC3675" i="5"/>
  <c r="AD3675" i="5"/>
  <c r="AE3675" i="5"/>
  <c r="AF3675" i="5"/>
  <c r="AG3675" i="5"/>
  <c r="AH3675" i="5"/>
  <c r="AI3675" i="5"/>
  <c r="AJ3675" i="5"/>
  <c r="AJ3676" i="5" s="1"/>
  <c r="AJ3677" i="5" s="1"/>
  <c r="AK3675" i="5"/>
  <c r="AL3675" i="5"/>
  <c r="AM3675" i="5"/>
  <c r="AN3675" i="5"/>
  <c r="AE3676" i="5"/>
  <c r="AE3677" i="5" s="1"/>
  <c r="AB3682" i="5"/>
  <c r="AC3682" i="5"/>
  <c r="AD3682" i="5"/>
  <c r="AE3682" i="5"/>
  <c r="AF3682" i="5"/>
  <c r="AG3682" i="5"/>
  <c r="AH3682" i="5"/>
  <c r="AI3682" i="5"/>
  <c r="AJ3682" i="5"/>
  <c r="AK3682" i="5"/>
  <c r="AL3682" i="5"/>
  <c r="AM3682" i="5"/>
  <c r="AN3682" i="5"/>
  <c r="AB3683" i="5"/>
  <c r="AC3683" i="5"/>
  <c r="AD3683" i="5"/>
  <c r="AE3683" i="5"/>
  <c r="AF3683" i="5"/>
  <c r="AG3683" i="5"/>
  <c r="AH3683" i="5"/>
  <c r="AI3683" i="5"/>
  <c r="AJ3683" i="5"/>
  <c r="AK3683" i="5"/>
  <c r="AL3683" i="5"/>
  <c r="AM3683" i="5"/>
  <c r="AN3683" i="5"/>
  <c r="AB3684" i="5"/>
  <c r="AC3684" i="5"/>
  <c r="AD3684" i="5"/>
  <c r="AE3684" i="5"/>
  <c r="AF3684" i="5"/>
  <c r="AG3684" i="5"/>
  <c r="AH3684" i="5"/>
  <c r="AI3684" i="5"/>
  <c r="AJ3684" i="5"/>
  <c r="AK3684" i="5"/>
  <c r="AL3684" i="5"/>
  <c r="AM3684" i="5"/>
  <c r="AN3684" i="5"/>
  <c r="AB3685" i="5"/>
  <c r="AC3685" i="5"/>
  <c r="AC3686" i="5" s="1"/>
  <c r="AC3687" i="5" s="1"/>
  <c r="AD3685" i="5"/>
  <c r="AE3685" i="5"/>
  <c r="AF3685" i="5"/>
  <c r="AG3685" i="5"/>
  <c r="AH3685" i="5"/>
  <c r="AI3685" i="5"/>
  <c r="AJ3685" i="5"/>
  <c r="AK3685" i="5"/>
  <c r="AK3686" i="5" s="1"/>
  <c r="AK3687" i="5" s="1"/>
  <c r="AL3685" i="5"/>
  <c r="AM3685" i="5"/>
  <c r="AN3685" i="5"/>
  <c r="AH3686" i="5"/>
  <c r="AB3692" i="5"/>
  <c r="AC3692" i="5"/>
  <c r="AD3692" i="5"/>
  <c r="AE3692" i="5"/>
  <c r="AF3692" i="5"/>
  <c r="AG3692" i="5"/>
  <c r="AH3692" i="5"/>
  <c r="AI3692" i="5"/>
  <c r="AI3696" i="5" s="1"/>
  <c r="AI3697" i="5" s="1"/>
  <c r="AJ3692" i="5"/>
  <c r="AK3692" i="5"/>
  <c r="AL3692" i="5"/>
  <c r="AM3692" i="5"/>
  <c r="AN3692" i="5"/>
  <c r="AB3693" i="5"/>
  <c r="AC3693" i="5"/>
  <c r="AD3693" i="5"/>
  <c r="AE3693" i="5"/>
  <c r="AF3693" i="5"/>
  <c r="AG3693" i="5"/>
  <c r="AH3693" i="5"/>
  <c r="AI3693" i="5"/>
  <c r="AJ3693" i="5"/>
  <c r="AK3693" i="5"/>
  <c r="AL3693" i="5"/>
  <c r="AM3693" i="5"/>
  <c r="AN3693" i="5"/>
  <c r="AB3694" i="5"/>
  <c r="AC3694" i="5"/>
  <c r="AD3694" i="5"/>
  <c r="AE3694" i="5"/>
  <c r="AF3694" i="5"/>
  <c r="AG3694" i="5"/>
  <c r="AH3694" i="5"/>
  <c r="AI3694" i="5"/>
  <c r="AJ3694" i="5"/>
  <c r="AK3694" i="5"/>
  <c r="AL3694" i="5"/>
  <c r="AM3694" i="5"/>
  <c r="AN3694" i="5"/>
  <c r="AB3695" i="5"/>
  <c r="AC3695" i="5"/>
  <c r="AD3695" i="5"/>
  <c r="AE3695" i="5"/>
  <c r="AF3695" i="5"/>
  <c r="AF3696" i="5" s="1"/>
  <c r="AF3697" i="5" s="1"/>
  <c r="AG3695" i="5"/>
  <c r="AH3695" i="5"/>
  <c r="AI3695" i="5"/>
  <c r="AJ3695" i="5"/>
  <c r="AK3695" i="5"/>
  <c r="AL3695" i="5"/>
  <c r="AM3695" i="5"/>
  <c r="AN3695" i="5"/>
  <c r="AN3696" i="5" s="1"/>
  <c r="AN3697" i="5" s="1"/>
  <c r="AB3702" i="5"/>
  <c r="AC3702" i="5"/>
  <c r="AD3702" i="5"/>
  <c r="AE3702" i="5"/>
  <c r="AF3702" i="5"/>
  <c r="AG3702" i="5"/>
  <c r="AH3702" i="5"/>
  <c r="AH3706" i="5" s="1"/>
  <c r="AH3707" i="5" s="1"/>
  <c r="AI3702" i="5"/>
  <c r="AJ3702" i="5"/>
  <c r="AK3702" i="5"/>
  <c r="AL3702" i="5"/>
  <c r="AM3702" i="5"/>
  <c r="AN3702" i="5"/>
  <c r="AB3703" i="5"/>
  <c r="AC3703" i="5"/>
  <c r="AD3703" i="5"/>
  <c r="AE3703" i="5"/>
  <c r="AF3703" i="5"/>
  <c r="AG3703" i="5"/>
  <c r="AH3703" i="5"/>
  <c r="AI3703" i="5"/>
  <c r="AJ3703" i="5"/>
  <c r="AK3703" i="5"/>
  <c r="AL3703" i="5"/>
  <c r="AM3703" i="5"/>
  <c r="AN3703" i="5"/>
  <c r="AB3704" i="5"/>
  <c r="AC3704" i="5"/>
  <c r="AD3704" i="5"/>
  <c r="AE3704" i="5"/>
  <c r="AF3704" i="5"/>
  <c r="AF3706" i="5" s="1"/>
  <c r="AF3707" i="5" s="1"/>
  <c r="AG3704" i="5"/>
  <c r="AH3704" i="5"/>
  <c r="AI3704" i="5"/>
  <c r="AJ3704" i="5"/>
  <c r="AK3704" i="5"/>
  <c r="AL3704" i="5"/>
  <c r="AM3704" i="5"/>
  <c r="AN3704" i="5"/>
  <c r="AN3706" i="5" s="1"/>
  <c r="AN3707" i="5" s="1"/>
  <c r="AB3705" i="5"/>
  <c r="AC3705" i="5"/>
  <c r="AD3705" i="5"/>
  <c r="AE3705" i="5"/>
  <c r="AF3705" i="5"/>
  <c r="AG3705" i="5"/>
  <c r="AH3705" i="5"/>
  <c r="AI3705" i="5"/>
  <c r="AI3706" i="5" s="1"/>
  <c r="AI3707" i="5" s="1"/>
  <c r="AJ3705" i="5"/>
  <c r="AK3705" i="5"/>
  <c r="AL3705" i="5"/>
  <c r="AM3705" i="5"/>
  <c r="AN3705" i="5"/>
  <c r="AB3712" i="5"/>
  <c r="AC3712" i="5"/>
  <c r="AD3712" i="5"/>
  <c r="AE3712" i="5"/>
  <c r="AF3712" i="5"/>
  <c r="AF3716" i="5" s="1"/>
  <c r="AF3717" i="5" s="1"/>
  <c r="AG3712" i="5"/>
  <c r="AH3712" i="5"/>
  <c r="AI3712" i="5"/>
  <c r="AJ3712" i="5"/>
  <c r="AK3712" i="5"/>
  <c r="AL3712" i="5"/>
  <c r="AM3712" i="5"/>
  <c r="AN3712" i="5"/>
  <c r="AN3716" i="5" s="1"/>
  <c r="AN3717" i="5" s="1"/>
  <c r="AB3713" i="5"/>
  <c r="AC3713" i="5"/>
  <c r="AD3713" i="5"/>
  <c r="AE3713" i="5"/>
  <c r="AF3713" i="5"/>
  <c r="AG3713" i="5"/>
  <c r="AH3713" i="5"/>
  <c r="AI3713" i="5"/>
  <c r="AJ3713" i="5"/>
  <c r="AK3713" i="5"/>
  <c r="AL3713" i="5"/>
  <c r="AM3713" i="5"/>
  <c r="AN3713" i="5"/>
  <c r="AB3714" i="5"/>
  <c r="AC3714" i="5"/>
  <c r="AD3714" i="5"/>
  <c r="AE3714" i="5"/>
  <c r="AF3714" i="5"/>
  <c r="AG3714" i="5"/>
  <c r="AH3714" i="5"/>
  <c r="AH3716" i="5" s="1"/>
  <c r="AH3717" i="5" s="1"/>
  <c r="AI3714" i="5"/>
  <c r="AJ3714" i="5"/>
  <c r="AK3714" i="5"/>
  <c r="AL3714" i="5"/>
  <c r="AM3714" i="5"/>
  <c r="AN3714" i="5"/>
  <c r="AB3715" i="5"/>
  <c r="AC3715" i="5"/>
  <c r="AD3715" i="5"/>
  <c r="AE3715" i="5"/>
  <c r="AF3715" i="5"/>
  <c r="AG3715" i="5"/>
  <c r="AH3715" i="5"/>
  <c r="AI3715" i="5"/>
  <c r="AJ3715" i="5"/>
  <c r="AJ3716" i="5" s="1"/>
  <c r="AJ3717" i="5" s="1"/>
  <c r="AK3715" i="5"/>
  <c r="AL3715" i="5"/>
  <c r="AM3715" i="5"/>
  <c r="AN3715" i="5"/>
  <c r="AC3716" i="5"/>
  <c r="AC3717" i="5" s="1"/>
  <c r="AB3722" i="5"/>
  <c r="AC3722" i="5"/>
  <c r="AD3722" i="5"/>
  <c r="AE3722" i="5"/>
  <c r="AF3722" i="5"/>
  <c r="AG3722" i="5"/>
  <c r="AH3722" i="5"/>
  <c r="AI3722" i="5"/>
  <c r="AJ3722" i="5"/>
  <c r="AK3722" i="5"/>
  <c r="AL3722" i="5"/>
  <c r="AM3722" i="5"/>
  <c r="AN3722" i="5"/>
  <c r="AB3723" i="5"/>
  <c r="AC3723" i="5"/>
  <c r="AC3726" i="5" s="1"/>
  <c r="AC3727" i="5" s="1"/>
  <c r="AD3723" i="5"/>
  <c r="AE3723" i="5"/>
  <c r="AF3723" i="5"/>
  <c r="AG3723" i="5"/>
  <c r="AH3723" i="5"/>
  <c r="AI3723" i="5"/>
  <c r="AJ3723" i="5"/>
  <c r="AK3723" i="5"/>
  <c r="AK3726" i="5" s="1"/>
  <c r="AK3727" i="5" s="1"/>
  <c r="AL3723" i="5"/>
  <c r="AM3723" i="5"/>
  <c r="AN3723" i="5"/>
  <c r="AB3724" i="5"/>
  <c r="AC3724" i="5"/>
  <c r="AD3724" i="5"/>
  <c r="AE3724" i="5"/>
  <c r="AF3724" i="5"/>
  <c r="AG3724" i="5"/>
  <c r="AH3724" i="5"/>
  <c r="AI3724" i="5"/>
  <c r="AJ3724" i="5"/>
  <c r="AK3724" i="5"/>
  <c r="AL3724" i="5"/>
  <c r="AM3724" i="5"/>
  <c r="AN3724" i="5"/>
  <c r="AB3725" i="5"/>
  <c r="AC3725" i="5"/>
  <c r="AD3725" i="5"/>
  <c r="AE3725" i="5"/>
  <c r="AE3726" i="5" s="1"/>
  <c r="AE3727" i="5" s="1"/>
  <c r="AF3725" i="5"/>
  <c r="AG3725" i="5"/>
  <c r="AH3725" i="5"/>
  <c r="AI3725" i="5"/>
  <c r="AJ3725" i="5"/>
  <c r="AJ3726" i="5" s="1"/>
  <c r="AJ3727" i="5" s="1"/>
  <c r="AK3725" i="5"/>
  <c r="AL3725" i="5"/>
  <c r="AM3725" i="5"/>
  <c r="AM3726" i="5" s="1"/>
  <c r="AM3727" i="5" s="1"/>
  <c r="AN3725" i="5"/>
  <c r="AH3726" i="5"/>
  <c r="AH3727" i="5" s="1"/>
  <c r="AB3732" i="5"/>
  <c r="AC3732" i="5"/>
  <c r="AD3732" i="5"/>
  <c r="AE3732" i="5"/>
  <c r="AF3732" i="5"/>
  <c r="AG3732" i="5"/>
  <c r="AG3736" i="5" s="1"/>
  <c r="AG3737" i="5" s="1"/>
  <c r="AH3732" i="5"/>
  <c r="AI3732" i="5"/>
  <c r="AJ3732" i="5"/>
  <c r="AK3732" i="5"/>
  <c r="AL3732" i="5"/>
  <c r="AM3732" i="5"/>
  <c r="AN3732" i="5"/>
  <c r="AB3733" i="5"/>
  <c r="AC3733" i="5"/>
  <c r="AD3733" i="5"/>
  <c r="AE3733" i="5"/>
  <c r="AF3733" i="5"/>
  <c r="AG3733" i="5"/>
  <c r="AH3733" i="5"/>
  <c r="AI3733" i="5"/>
  <c r="AJ3733" i="5"/>
  <c r="AJ3736" i="5" s="1"/>
  <c r="AJ3737" i="5" s="1"/>
  <c r="AK3733" i="5"/>
  <c r="AL3733" i="5"/>
  <c r="AM3733" i="5"/>
  <c r="AN3733" i="5"/>
  <c r="AB3734" i="5"/>
  <c r="AC3734" i="5"/>
  <c r="AD3734" i="5"/>
  <c r="AE3734" i="5"/>
  <c r="AF3734" i="5"/>
  <c r="AG3734" i="5"/>
  <c r="AH3734" i="5"/>
  <c r="AI3734" i="5"/>
  <c r="AJ3734" i="5"/>
  <c r="AK3734" i="5"/>
  <c r="AL3734" i="5"/>
  <c r="AM3734" i="5"/>
  <c r="AN3734" i="5"/>
  <c r="AB3735" i="5"/>
  <c r="AC3735" i="5"/>
  <c r="AD3735" i="5"/>
  <c r="AE3735" i="5"/>
  <c r="AF3735" i="5"/>
  <c r="AG3735" i="5"/>
  <c r="AH3735" i="5"/>
  <c r="AI3735" i="5"/>
  <c r="AJ3735" i="5"/>
  <c r="AK3735" i="5"/>
  <c r="AL3735" i="5"/>
  <c r="AM3735" i="5"/>
  <c r="AN3735" i="5"/>
  <c r="AB3742" i="5"/>
  <c r="AB3746" i="5" s="1"/>
  <c r="AB3747" i="5" s="1"/>
  <c r="AC3742" i="5"/>
  <c r="AD3742" i="5"/>
  <c r="AE3742" i="5"/>
  <c r="AF3742" i="5"/>
  <c r="AG3742" i="5"/>
  <c r="AH3742" i="5"/>
  <c r="AI3742" i="5"/>
  <c r="AJ3742" i="5"/>
  <c r="AJ3746" i="5" s="1"/>
  <c r="AJ3747" i="5" s="1"/>
  <c r="AK3742" i="5"/>
  <c r="AL3742" i="5"/>
  <c r="AM3742" i="5"/>
  <c r="AN3742" i="5"/>
  <c r="AB3743" i="5"/>
  <c r="AC3743" i="5"/>
  <c r="AD3743" i="5"/>
  <c r="AE3743" i="5"/>
  <c r="AE3746" i="5" s="1"/>
  <c r="AE3747" i="5" s="1"/>
  <c r="AF3743" i="5"/>
  <c r="AG3743" i="5"/>
  <c r="AH3743" i="5"/>
  <c r="AI3743" i="5"/>
  <c r="AJ3743" i="5"/>
  <c r="AK3743" i="5"/>
  <c r="AL3743" i="5"/>
  <c r="AM3743" i="5"/>
  <c r="AM3746" i="5" s="1"/>
  <c r="AM3747" i="5" s="1"/>
  <c r="AN3743" i="5"/>
  <c r="AB3744" i="5"/>
  <c r="AC3744" i="5"/>
  <c r="AD3744" i="5"/>
  <c r="AE3744" i="5"/>
  <c r="AF3744" i="5"/>
  <c r="AG3744" i="5"/>
  <c r="AG3746" i="5" s="1"/>
  <c r="AG3747" i="5" s="1"/>
  <c r="AH3744" i="5"/>
  <c r="AI3744" i="5"/>
  <c r="AJ3744" i="5"/>
  <c r="AK3744" i="5"/>
  <c r="AL3744" i="5"/>
  <c r="AM3744" i="5"/>
  <c r="AN3744" i="5"/>
  <c r="AB3745" i="5"/>
  <c r="AC3745" i="5"/>
  <c r="AD3745" i="5"/>
  <c r="AD3746" i="5" s="1"/>
  <c r="AD3747" i="5" s="1"/>
  <c r="AE3745" i="5"/>
  <c r="AF3745" i="5"/>
  <c r="AG3745" i="5"/>
  <c r="AH3745" i="5"/>
  <c r="AI3745" i="5"/>
  <c r="AJ3745" i="5"/>
  <c r="AK3745" i="5"/>
  <c r="AL3745" i="5"/>
  <c r="AM3745" i="5"/>
  <c r="AN3745" i="5"/>
  <c r="AL3746" i="5"/>
  <c r="AL3747" i="5" s="1"/>
  <c r="AB3752" i="5"/>
  <c r="AC3752" i="5"/>
  <c r="AD3752" i="5"/>
  <c r="AE3752" i="5"/>
  <c r="AF3752" i="5"/>
  <c r="AG3752" i="5"/>
  <c r="AH3752" i="5"/>
  <c r="AI3752" i="5"/>
  <c r="AJ3752" i="5"/>
  <c r="AJ3756" i="5" s="1"/>
  <c r="AJ3757" i="5" s="1"/>
  <c r="AK3752" i="5"/>
  <c r="AL3752" i="5"/>
  <c r="AM3752" i="5"/>
  <c r="AN3752" i="5"/>
  <c r="AB3753" i="5"/>
  <c r="AC3753" i="5"/>
  <c r="AD3753" i="5"/>
  <c r="AE3753" i="5"/>
  <c r="AF3753" i="5"/>
  <c r="AG3753" i="5"/>
  <c r="AG3756" i="5" s="1"/>
  <c r="AG3757" i="5" s="1"/>
  <c r="AH3753" i="5"/>
  <c r="AI3753" i="5"/>
  <c r="AJ3753" i="5"/>
  <c r="AK3753" i="5"/>
  <c r="AL3753" i="5"/>
  <c r="AM3753" i="5"/>
  <c r="AN3753" i="5"/>
  <c r="AB3754" i="5"/>
  <c r="AC3754" i="5"/>
  <c r="AD3754" i="5"/>
  <c r="AE3754" i="5"/>
  <c r="AF3754" i="5"/>
  <c r="AG3754" i="5"/>
  <c r="AH3754" i="5"/>
  <c r="AI3754" i="5"/>
  <c r="AI3756" i="5" s="1"/>
  <c r="AI3757" i="5" s="1"/>
  <c r="AJ3754" i="5"/>
  <c r="AK3754" i="5"/>
  <c r="AL3754" i="5"/>
  <c r="AM3754" i="5"/>
  <c r="AN3754" i="5"/>
  <c r="AB3755" i="5"/>
  <c r="AC3755" i="5"/>
  <c r="AD3755" i="5"/>
  <c r="AD3756" i="5" s="1"/>
  <c r="AD3757" i="5" s="1"/>
  <c r="AE3755" i="5"/>
  <c r="AF3755" i="5"/>
  <c r="AG3755" i="5"/>
  <c r="AH3755" i="5"/>
  <c r="AI3755" i="5"/>
  <c r="AJ3755" i="5"/>
  <c r="AK3755" i="5"/>
  <c r="AL3755" i="5"/>
  <c r="AM3755" i="5"/>
  <c r="AN3755" i="5"/>
  <c r="AB3762" i="5"/>
  <c r="AC3762" i="5"/>
  <c r="AD3762" i="5"/>
  <c r="AD3766" i="5" s="1"/>
  <c r="AD3767" i="5" s="1"/>
  <c r="AE3762" i="5"/>
  <c r="AF3762" i="5"/>
  <c r="AG3762" i="5"/>
  <c r="AG3766" i="5" s="1"/>
  <c r="AG3767" i="5" s="1"/>
  <c r="AH3762" i="5"/>
  <c r="AI3762" i="5"/>
  <c r="AJ3762" i="5"/>
  <c r="AK3762" i="5"/>
  <c r="AL3762" i="5"/>
  <c r="AL3766" i="5" s="1"/>
  <c r="AL3767" i="5" s="1"/>
  <c r="AM3762" i="5"/>
  <c r="AN3762" i="5"/>
  <c r="AB3763" i="5"/>
  <c r="AC3763" i="5"/>
  <c r="AD3763" i="5"/>
  <c r="AE3763" i="5"/>
  <c r="AF3763" i="5"/>
  <c r="AG3763" i="5"/>
  <c r="AH3763" i="5"/>
  <c r="AI3763" i="5"/>
  <c r="AJ3763" i="5"/>
  <c r="AK3763" i="5"/>
  <c r="AL3763" i="5"/>
  <c r="AM3763" i="5"/>
  <c r="AN3763" i="5"/>
  <c r="AB3764" i="5"/>
  <c r="AC3764" i="5"/>
  <c r="AD3764" i="5"/>
  <c r="AE3764" i="5"/>
  <c r="AF3764" i="5"/>
  <c r="AG3764" i="5"/>
  <c r="AH3764" i="5"/>
  <c r="AH3766" i="5" s="1"/>
  <c r="AH3767" i="5" s="1"/>
  <c r="AI3764" i="5"/>
  <c r="AJ3764" i="5"/>
  <c r="AK3764" i="5"/>
  <c r="AL3764" i="5"/>
  <c r="AM3764" i="5"/>
  <c r="AN3764" i="5"/>
  <c r="AB3765" i="5"/>
  <c r="AC3765" i="5"/>
  <c r="AC3766" i="5" s="1"/>
  <c r="AC3767" i="5" s="1"/>
  <c r="AD3765" i="5"/>
  <c r="AE3765" i="5"/>
  <c r="AF3765" i="5"/>
  <c r="AF3766" i="5" s="1"/>
  <c r="AF3767" i="5" s="1"/>
  <c r="AG3765" i="5"/>
  <c r="AH3765" i="5"/>
  <c r="AI3765" i="5"/>
  <c r="AJ3765" i="5"/>
  <c r="AK3765" i="5"/>
  <c r="AK3766" i="5" s="1"/>
  <c r="AK3767" i="5" s="1"/>
  <c r="AL3765" i="5"/>
  <c r="AM3765" i="5"/>
  <c r="AN3765" i="5"/>
  <c r="AN3766" i="5" s="1"/>
  <c r="AN3767" i="5" s="1"/>
  <c r="AI3766" i="5"/>
  <c r="AI3767" i="5"/>
  <c r="AB3772" i="5"/>
  <c r="AC3772" i="5"/>
  <c r="AD3772" i="5"/>
  <c r="AE3772" i="5"/>
  <c r="AF3772" i="5"/>
  <c r="AG3772" i="5"/>
  <c r="AH3772" i="5"/>
  <c r="AI3772" i="5"/>
  <c r="AJ3772" i="5"/>
  <c r="AK3772" i="5"/>
  <c r="AL3772" i="5"/>
  <c r="AM3772" i="5"/>
  <c r="AN3772" i="5"/>
  <c r="AB3773" i="5"/>
  <c r="AC3773" i="5"/>
  <c r="AD3773" i="5"/>
  <c r="AD3776" i="5" s="1"/>
  <c r="AD3777" i="5" s="1"/>
  <c r="AE3773" i="5"/>
  <c r="AF3773" i="5"/>
  <c r="AG3773" i="5"/>
  <c r="AH3773" i="5"/>
  <c r="AI3773" i="5"/>
  <c r="AJ3773" i="5"/>
  <c r="AK3773" i="5"/>
  <c r="AL3773" i="5"/>
  <c r="AL3776" i="5" s="1"/>
  <c r="AL3777" i="5" s="1"/>
  <c r="AM3773" i="5"/>
  <c r="AN3773" i="5"/>
  <c r="AB3774" i="5"/>
  <c r="AC3774" i="5"/>
  <c r="AD3774" i="5"/>
  <c r="AE3774" i="5"/>
  <c r="AE3776" i="5" s="1"/>
  <c r="AE3777" i="5" s="1"/>
  <c r="AF3774" i="5"/>
  <c r="AG3774" i="5"/>
  <c r="AH3774" i="5"/>
  <c r="AI3774" i="5"/>
  <c r="AJ3774" i="5"/>
  <c r="AK3774" i="5"/>
  <c r="AL3774" i="5"/>
  <c r="AM3774" i="5"/>
  <c r="AM3776" i="5" s="1"/>
  <c r="AM3777" i="5" s="1"/>
  <c r="AN3774" i="5"/>
  <c r="AB3775" i="5"/>
  <c r="AC3775" i="5"/>
  <c r="AD3775" i="5"/>
  <c r="AE3775" i="5"/>
  <c r="AF3775" i="5"/>
  <c r="AG3775" i="5"/>
  <c r="AH3775" i="5"/>
  <c r="AH3776" i="5" s="1"/>
  <c r="AH3777" i="5" s="1"/>
  <c r="AI3775" i="5"/>
  <c r="AJ3775" i="5"/>
  <c r="AK3775" i="5"/>
  <c r="AL3775" i="5"/>
  <c r="AM3775" i="5"/>
  <c r="AN3775" i="5"/>
  <c r="AB3782" i="5"/>
  <c r="AC3782" i="5"/>
  <c r="AC3786" i="5" s="1"/>
  <c r="AC3787" i="5" s="1"/>
  <c r="AD3782" i="5"/>
  <c r="AE3782" i="5"/>
  <c r="AF3782" i="5"/>
  <c r="AG3782" i="5"/>
  <c r="AH3782" i="5"/>
  <c r="AI3782" i="5"/>
  <c r="AJ3782" i="5"/>
  <c r="AK3782" i="5"/>
  <c r="AL3782" i="5"/>
  <c r="AM3782" i="5"/>
  <c r="AN3782" i="5"/>
  <c r="AB3783" i="5"/>
  <c r="AC3783" i="5"/>
  <c r="AD3783" i="5"/>
  <c r="AE3783" i="5"/>
  <c r="AF3783" i="5"/>
  <c r="AG3783" i="5"/>
  <c r="AH3783" i="5"/>
  <c r="AI3783" i="5"/>
  <c r="AJ3783" i="5"/>
  <c r="AK3783" i="5"/>
  <c r="AL3783" i="5"/>
  <c r="AM3783" i="5"/>
  <c r="AN3783" i="5"/>
  <c r="AB3784" i="5"/>
  <c r="AC3784" i="5"/>
  <c r="AD3784" i="5"/>
  <c r="AE3784" i="5"/>
  <c r="AF3784" i="5"/>
  <c r="AG3784" i="5"/>
  <c r="AH3784" i="5"/>
  <c r="AI3784" i="5"/>
  <c r="AJ3784" i="5"/>
  <c r="AK3784" i="5"/>
  <c r="AL3784" i="5"/>
  <c r="AM3784" i="5"/>
  <c r="AN3784" i="5"/>
  <c r="AB3785" i="5"/>
  <c r="AC3785" i="5"/>
  <c r="AD3785" i="5"/>
  <c r="AE3785" i="5"/>
  <c r="AE3786" i="5" s="1"/>
  <c r="AE3787" i="5" s="1"/>
  <c r="AF3785" i="5"/>
  <c r="AG3785" i="5"/>
  <c r="AH3785" i="5"/>
  <c r="AI3785" i="5"/>
  <c r="AJ3785" i="5"/>
  <c r="AK3785" i="5"/>
  <c r="AL3785" i="5"/>
  <c r="AM3785" i="5"/>
  <c r="AM3786" i="5" s="1"/>
  <c r="AM3787" i="5" s="1"/>
  <c r="AN3785" i="5"/>
  <c r="AH3786" i="5"/>
  <c r="AH3787" i="5" s="1"/>
  <c r="AB3792" i="5"/>
  <c r="AC3792" i="5"/>
  <c r="AD3792" i="5"/>
  <c r="AE3792" i="5"/>
  <c r="AF3792" i="5"/>
  <c r="AF3796" i="5" s="1"/>
  <c r="AF3797" i="5" s="1"/>
  <c r="AG3792" i="5"/>
  <c r="AH3792" i="5"/>
  <c r="AI3792" i="5"/>
  <c r="AJ3792" i="5"/>
  <c r="AK3792" i="5"/>
  <c r="AL3792" i="5"/>
  <c r="AM3792" i="5"/>
  <c r="AN3792" i="5"/>
  <c r="AN3796" i="5" s="1"/>
  <c r="AN3797" i="5" s="1"/>
  <c r="AB3793" i="5"/>
  <c r="AC3793" i="5"/>
  <c r="AD3793" i="5"/>
  <c r="AE3793" i="5"/>
  <c r="AF3793" i="5"/>
  <c r="AG3793" i="5"/>
  <c r="AH3793" i="5"/>
  <c r="AH3796" i="5" s="1"/>
  <c r="AH3797" i="5" s="1"/>
  <c r="AI3793" i="5"/>
  <c r="AJ3793" i="5"/>
  <c r="AK3793" i="5"/>
  <c r="AL3793" i="5"/>
  <c r="AM3793" i="5"/>
  <c r="AN3793" i="5"/>
  <c r="AB3794" i="5"/>
  <c r="AC3794" i="5"/>
  <c r="AD3794" i="5"/>
  <c r="AE3794" i="5"/>
  <c r="AF3794" i="5"/>
  <c r="AG3794" i="5"/>
  <c r="AH3794" i="5"/>
  <c r="AI3794" i="5"/>
  <c r="AJ3794" i="5"/>
  <c r="AK3794" i="5"/>
  <c r="AL3794" i="5"/>
  <c r="AM3794" i="5"/>
  <c r="AN3794" i="5"/>
  <c r="AB3795" i="5"/>
  <c r="AC3795" i="5"/>
  <c r="AD3795" i="5"/>
  <c r="AE3795" i="5"/>
  <c r="AF3795" i="5"/>
  <c r="AG3795" i="5"/>
  <c r="AH3795" i="5"/>
  <c r="AI3795" i="5"/>
  <c r="AJ3795" i="5"/>
  <c r="AK3795" i="5"/>
  <c r="AL3795" i="5"/>
  <c r="AM3795" i="5"/>
  <c r="AN3795" i="5"/>
  <c r="AB3802" i="5"/>
  <c r="AC3802" i="5"/>
  <c r="AD3802" i="5"/>
  <c r="AE3802" i="5"/>
  <c r="AF3802" i="5"/>
  <c r="AG3802" i="5"/>
  <c r="AH3802" i="5"/>
  <c r="AI3802" i="5"/>
  <c r="AJ3802" i="5"/>
  <c r="AK3802" i="5"/>
  <c r="AL3802" i="5"/>
  <c r="AM3802" i="5"/>
  <c r="AN3802" i="5"/>
  <c r="AB3803" i="5"/>
  <c r="AC3803" i="5"/>
  <c r="AD3803" i="5"/>
  <c r="AE3803" i="5"/>
  <c r="AF3803" i="5"/>
  <c r="AG3803" i="5"/>
  <c r="AH3803" i="5"/>
  <c r="AI3803" i="5"/>
  <c r="AJ3803" i="5"/>
  <c r="AK3803" i="5"/>
  <c r="AL3803" i="5"/>
  <c r="AM3803" i="5"/>
  <c r="AN3803" i="5"/>
  <c r="AB3804" i="5"/>
  <c r="AB3806" i="5" s="1"/>
  <c r="AB3807" i="5" s="1"/>
  <c r="AC3804" i="5"/>
  <c r="AD3804" i="5"/>
  <c r="AE3804" i="5"/>
  <c r="AF3804" i="5"/>
  <c r="AG3804" i="5"/>
  <c r="AH3804" i="5"/>
  <c r="AH3806" i="5" s="1"/>
  <c r="AH3807" i="5" s="1"/>
  <c r="AI3804" i="5"/>
  <c r="AJ3804" i="5"/>
  <c r="AJ3806" i="5" s="1"/>
  <c r="AJ3807" i="5" s="1"/>
  <c r="AK3804" i="5"/>
  <c r="AK3806" i="5" s="1"/>
  <c r="AK3807" i="5" s="1"/>
  <c r="AL3804" i="5"/>
  <c r="AM3804" i="5"/>
  <c r="AN3804" i="5"/>
  <c r="AB3805" i="5"/>
  <c r="AC3805" i="5"/>
  <c r="AC3806" i="5" s="1"/>
  <c r="AC3807" i="5" s="1"/>
  <c r="AD3805" i="5"/>
  <c r="AE3805" i="5"/>
  <c r="AE3806" i="5" s="1"/>
  <c r="AE3807" i="5" s="1"/>
  <c r="AF3805" i="5"/>
  <c r="AG3805" i="5"/>
  <c r="AH3805" i="5"/>
  <c r="AI3805" i="5"/>
  <c r="AJ3805" i="5"/>
  <c r="AK3805" i="5"/>
  <c r="AL3805" i="5"/>
  <c r="AM3805" i="5"/>
  <c r="AN3805" i="5"/>
  <c r="AB3812" i="5"/>
  <c r="AC3812" i="5"/>
  <c r="AD3812" i="5"/>
  <c r="AE3812" i="5"/>
  <c r="AF3812" i="5"/>
  <c r="AG3812" i="5"/>
  <c r="AH3812" i="5"/>
  <c r="AI3812" i="5"/>
  <c r="AJ3812" i="5"/>
  <c r="AK3812" i="5"/>
  <c r="AL3812" i="5"/>
  <c r="AM3812" i="5"/>
  <c r="AN3812" i="5"/>
  <c r="AB3813" i="5"/>
  <c r="AC3813" i="5"/>
  <c r="AD3813" i="5"/>
  <c r="AE3813" i="5"/>
  <c r="AF3813" i="5"/>
  <c r="AG3813" i="5"/>
  <c r="AG3816" i="5" s="1"/>
  <c r="AG3817" i="5" s="1"/>
  <c r="AH3813" i="5"/>
  <c r="AI3813" i="5"/>
  <c r="AJ3813" i="5"/>
  <c r="AK3813" i="5"/>
  <c r="AL3813" i="5"/>
  <c r="AM3813" i="5"/>
  <c r="AN3813" i="5"/>
  <c r="AB3814" i="5"/>
  <c r="AB3816" i="5" s="1"/>
  <c r="AB3817" i="5" s="1"/>
  <c r="AC3814" i="5"/>
  <c r="AD3814" i="5"/>
  <c r="AE3814" i="5"/>
  <c r="AF3814" i="5"/>
  <c r="AG3814" i="5"/>
  <c r="AH3814" i="5"/>
  <c r="AI3814" i="5"/>
  <c r="AI3816" i="5" s="1"/>
  <c r="AI3817" i="5" s="1"/>
  <c r="AJ3814" i="5"/>
  <c r="AK3814" i="5"/>
  <c r="AL3814" i="5"/>
  <c r="AM3814" i="5"/>
  <c r="AN3814" i="5"/>
  <c r="AB3815" i="5"/>
  <c r="AC3815" i="5"/>
  <c r="AD3815" i="5"/>
  <c r="AE3815" i="5"/>
  <c r="AE3816" i="5" s="1"/>
  <c r="AE3817" i="5" s="1"/>
  <c r="AF3815" i="5"/>
  <c r="AG3815" i="5"/>
  <c r="AH3815" i="5"/>
  <c r="AI3815" i="5"/>
  <c r="AJ3815" i="5"/>
  <c r="AK3815" i="5"/>
  <c r="AL3815" i="5"/>
  <c r="AM3815" i="5"/>
  <c r="AM3816" i="5" s="1"/>
  <c r="AM3817" i="5" s="1"/>
  <c r="AN3815" i="5"/>
  <c r="AH3816" i="5"/>
  <c r="AH3817" i="5" s="1"/>
  <c r="AB3822" i="5"/>
  <c r="AC3822" i="5"/>
  <c r="AD3822" i="5"/>
  <c r="AE3822" i="5"/>
  <c r="AF3822" i="5"/>
  <c r="AG3822" i="5"/>
  <c r="AH3822" i="5"/>
  <c r="AI3822" i="5"/>
  <c r="AJ3822" i="5"/>
  <c r="AK3822" i="5"/>
  <c r="AL3822" i="5"/>
  <c r="AM3822" i="5"/>
  <c r="AN3822" i="5"/>
  <c r="AB3823" i="5"/>
  <c r="AC3823" i="5"/>
  <c r="AD3823" i="5"/>
  <c r="AE3823" i="5"/>
  <c r="AF3823" i="5"/>
  <c r="AG3823" i="5"/>
  <c r="AH3823" i="5"/>
  <c r="AI3823" i="5"/>
  <c r="AJ3823" i="5"/>
  <c r="AK3823" i="5"/>
  <c r="AL3823" i="5"/>
  <c r="AL3826" i="5" s="1"/>
  <c r="AL3827" i="5" s="1"/>
  <c r="AM3823" i="5"/>
  <c r="AN3823" i="5"/>
  <c r="AB3824" i="5"/>
  <c r="AC3824" i="5"/>
  <c r="AD3824" i="5"/>
  <c r="AE3824" i="5"/>
  <c r="AF3824" i="5"/>
  <c r="AF3826" i="5" s="1"/>
  <c r="AF3827" i="5" s="1"/>
  <c r="AG3824" i="5"/>
  <c r="AH3824" i="5"/>
  <c r="AI3824" i="5"/>
  <c r="AJ3824" i="5"/>
  <c r="AK3824" i="5"/>
  <c r="AL3824" i="5"/>
  <c r="AM3824" i="5"/>
  <c r="AN3824" i="5"/>
  <c r="AN3826" i="5" s="1"/>
  <c r="AN3827" i="5" s="1"/>
  <c r="AB3825" i="5"/>
  <c r="AC3825" i="5"/>
  <c r="AD3825" i="5"/>
  <c r="AE3825" i="5"/>
  <c r="AE3826" i="5" s="1"/>
  <c r="AE3827" i="5" s="1"/>
  <c r="AF3825" i="5"/>
  <c r="AG3825" i="5"/>
  <c r="AH3825" i="5"/>
  <c r="AI3825" i="5"/>
  <c r="AJ3825" i="5"/>
  <c r="AK3825" i="5"/>
  <c r="AL3825" i="5"/>
  <c r="AM3825" i="5"/>
  <c r="AN3825" i="5"/>
  <c r="AM3826" i="5"/>
  <c r="AM3827" i="5" s="1"/>
  <c r="AB3832" i="5"/>
  <c r="AC3832" i="5"/>
  <c r="AD3832" i="5"/>
  <c r="AE3832" i="5"/>
  <c r="AF3832" i="5"/>
  <c r="AG3832" i="5"/>
  <c r="AH3832" i="5"/>
  <c r="AI3832" i="5"/>
  <c r="AJ3832" i="5"/>
  <c r="AK3832" i="5"/>
  <c r="AL3832" i="5"/>
  <c r="AM3832" i="5"/>
  <c r="AN3832" i="5"/>
  <c r="AB3833" i="5"/>
  <c r="AC3833" i="5"/>
  <c r="AD3833" i="5"/>
  <c r="AD3836" i="5" s="1"/>
  <c r="AD3837" i="5" s="1"/>
  <c r="AE3833" i="5"/>
  <c r="AF3833" i="5"/>
  <c r="AG3833" i="5"/>
  <c r="AH3833" i="5"/>
  <c r="AI3833" i="5"/>
  <c r="AJ3833" i="5"/>
  <c r="AK3833" i="5"/>
  <c r="AL3833" i="5"/>
  <c r="AL3836" i="5" s="1"/>
  <c r="AL3837" i="5" s="1"/>
  <c r="AM3833" i="5"/>
  <c r="AN3833" i="5"/>
  <c r="AB3834" i="5"/>
  <c r="AC3834" i="5"/>
  <c r="AD3834" i="5"/>
  <c r="AE3834" i="5"/>
  <c r="AF3834" i="5"/>
  <c r="AG3834" i="5"/>
  <c r="AG3836" i="5" s="1"/>
  <c r="AG3837" i="5" s="1"/>
  <c r="AH3834" i="5"/>
  <c r="AI3834" i="5"/>
  <c r="AJ3834" i="5"/>
  <c r="AK3834" i="5"/>
  <c r="AL3834" i="5"/>
  <c r="AM3834" i="5"/>
  <c r="AN3834" i="5"/>
  <c r="AB3835" i="5"/>
  <c r="AC3835" i="5"/>
  <c r="AD3835" i="5"/>
  <c r="AE3835" i="5"/>
  <c r="AF3835" i="5"/>
  <c r="AG3835" i="5"/>
  <c r="AH3835" i="5"/>
  <c r="AI3835" i="5"/>
  <c r="AJ3835" i="5"/>
  <c r="AK3835" i="5"/>
  <c r="AL3835" i="5"/>
  <c r="AM3835" i="5"/>
  <c r="AN3835" i="5"/>
  <c r="AJ3836" i="5"/>
  <c r="AJ3837" i="5" s="1"/>
  <c r="AB3842" i="5"/>
  <c r="AC3842" i="5"/>
  <c r="AD3842" i="5"/>
  <c r="AE3842" i="5"/>
  <c r="AF3842" i="5"/>
  <c r="AG3842" i="5"/>
  <c r="AG3846" i="5" s="1"/>
  <c r="AG3847" i="5" s="1"/>
  <c r="AH3842" i="5"/>
  <c r="AI3842" i="5"/>
  <c r="AJ3842" i="5"/>
  <c r="AK3842" i="5"/>
  <c r="AL3842" i="5"/>
  <c r="AM3842" i="5"/>
  <c r="AN3842" i="5"/>
  <c r="AN3846" i="5" s="1"/>
  <c r="AN3847" i="5" s="1"/>
  <c r="AB3843" i="5"/>
  <c r="AC3843" i="5"/>
  <c r="AD3843" i="5"/>
  <c r="AE3843" i="5"/>
  <c r="AF3843" i="5"/>
  <c r="AG3843" i="5"/>
  <c r="AH3843" i="5"/>
  <c r="AI3843" i="5"/>
  <c r="AJ3843" i="5"/>
  <c r="AK3843" i="5"/>
  <c r="AL3843" i="5"/>
  <c r="AM3843" i="5"/>
  <c r="AN3843" i="5"/>
  <c r="AB3844" i="5"/>
  <c r="AC3844" i="5"/>
  <c r="AD3844" i="5"/>
  <c r="AE3844" i="5"/>
  <c r="AF3844" i="5"/>
  <c r="AG3844" i="5"/>
  <c r="AH3844" i="5"/>
  <c r="AI3844" i="5"/>
  <c r="AJ3844" i="5"/>
  <c r="AK3844" i="5"/>
  <c r="AL3844" i="5"/>
  <c r="AM3844" i="5"/>
  <c r="AN3844" i="5"/>
  <c r="AB3845" i="5"/>
  <c r="AC3845" i="5"/>
  <c r="AC3846" i="5" s="1"/>
  <c r="AC3847" i="5" s="1"/>
  <c r="AD3845" i="5"/>
  <c r="AE3845" i="5"/>
  <c r="AF3845" i="5"/>
  <c r="AG3845" i="5"/>
  <c r="AH3845" i="5"/>
  <c r="AI3845" i="5"/>
  <c r="AJ3845" i="5"/>
  <c r="AK3845" i="5"/>
  <c r="AK3846" i="5" s="1"/>
  <c r="AK3847" i="5" s="1"/>
  <c r="AL3845" i="5"/>
  <c r="AM3845" i="5"/>
  <c r="AN3845" i="5"/>
  <c r="AD3846" i="5"/>
  <c r="AD3847" i="5" s="1"/>
  <c r="AF3846" i="5"/>
  <c r="AF3847" i="5" s="1"/>
  <c r="AI3846" i="5"/>
  <c r="AI3847" i="5" s="1"/>
  <c r="AL3846" i="5"/>
  <c r="AL3847" i="5" s="1"/>
  <c r="AB3852" i="5"/>
  <c r="AC3852" i="5"/>
  <c r="AD3852" i="5"/>
  <c r="AE3852" i="5"/>
  <c r="AF3852" i="5"/>
  <c r="AG3852" i="5"/>
  <c r="AH3852" i="5"/>
  <c r="AI3852" i="5"/>
  <c r="AJ3852" i="5"/>
  <c r="AK3852" i="5"/>
  <c r="AL3852" i="5"/>
  <c r="AM3852" i="5"/>
  <c r="AN3852" i="5"/>
  <c r="AB3853" i="5"/>
  <c r="AB3856" i="5" s="1"/>
  <c r="AB3857" i="5" s="1"/>
  <c r="AC3853" i="5"/>
  <c r="AD3853" i="5"/>
  <c r="AE3853" i="5"/>
  <c r="AF3853" i="5"/>
  <c r="AG3853" i="5"/>
  <c r="AH3853" i="5"/>
  <c r="AI3853" i="5"/>
  <c r="AJ3853" i="5"/>
  <c r="AJ3856" i="5" s="1"/>
  <c r="AJ3857" i="5" s="1"/>
  <c r="AK3853" i="5"/>
  <c r="AL3853" i="5"/>
  <c r="AM3853" i="5"/>
  <c r="AN3853" i="5"/>
  <c r="AB3854" i="5"/>
  <c r="AC3854" i="5"/>
  <c r="AD3854" i="5"/>
  <c r="AE3854" i="5"/>
  <c r="AE3856" i="5" s="1"/>
  <c r="AE3857" i="5" s="1"/>
  <c r="AF3854" i="5"/>
  <c r="AG3854" i="5"/>
  <c r="AH3854" i="5"/>
  <c r="AI3854" i="5"/>
  <c r="AJ3854" i="5"/>
  <c r="AK3854" i="5"/>
  <c r="AL3854" i="5"/>
  <c r="AM3854" i="5"/>
  <c r="AM3856" i="5" s="1"/>
  <c r="AM3857" i="5" s="1"/>
  <c r="AN3854" i="5"/>
  <c r="AB3855" i="5"/>
  <c r="AC3855" i="5"/>
  <c r="AD3855" i="5"/>
  <c r="AD3856" i="5" s="1"/>
  <c r="AD3857" i="5" s="1"/>
  <c r="AE3855" i="5"/>
  <c r="AF3855" i="5"/>
  <c r="AG3855" i="5"/>
  <c r="AH3855" i="5"/>
  <c r="AH3856" i="5" s="1"/>
  <c r="AH3857" i="5" s="1"/>
  <c r="AI3855" i="5"/>
  <c r="AJ3855" i="5"/>
  <c r="AK3855" i="5"/>
  <c r="AL3855" i="5"/>
  <c r="AM3855" i="5"/>
  <c r="AN3855" i="5"/>
  <c r="AL3856" i="5"/>
  <c r="AL3857" i="5" s="1"/>
  <c r="AB3862" i="5"/>
  <c r="AC3862" i="5"/>
  <c r="AD3862" i="5"/>
  <c r="AE3862" i="5"/>
  <c r="AF3862" i="5"/>
  <c r="AG3862" i="5"/>
  <c r="AH3862" i="5"/>
  <c r="AI3862" i="5"/>
  <c r="AJ3862" i="5"/>
  <c r="AK3862" i="5"/>
  <c r="AL3862" i="5"/>
  <c r="AM3862" i="5"/>
  <c r="AN3862" i="5"/>
  <c r="AB3863" i="5"/>
  <c r="AC3863" i="5"/>
  <c r="AD3863" i="5"/>
  <c r="AE3863" i="5"/>
  <c r="AF3863" i="5"/>
  <c r="AG3863" i="5"/>
  <c r="AH3863" i="5"/>
  <c r="AI3863" i="5"/>
  <c r="AJ3863" i="5"/>
  <c r="AK3863" i="5"/>
  <c r="AL3863" i="5"/>
  <c r="AM3863" i="5"/>
  <c r="AN3863" i="5"/>
  <c r="AB3864" i="5"/>
  <c r="AC3864" i="5"/>
  <c r="AD3864" i="5"/>
  <c r="AE3864" i="5"/>
  <c r="AF3864" i="5"/>
  <c r="AF3866" i="5" s="1"/>
  <c r="AF3867" i="5" s="1"/>
  <c r="AG3864" i="5"/>
  <c r="AH3864" i="5"/>
  <c r="AI3864" i="5"/>
  <c r="AJ3864" i="5"/>
  <c r="AK3864" i="5"/>
  <c r="AL3864" i="5"/>
  <c r="AM3864" i="5"/>
  <c r="AN3864" i="5"/>
  <c r="AN3866" i="5" s="1"/>
  <c r="AN3867" i="5" s="1"/>
  <c r="AB3865" i="5"/>
  <c r="AC3865" i="5"/>
  <c r="AD3865" i="5"/>
  <c r="AE3865" i="5"/>
  <c r="AE3866" i="5" s="1"/>
  <c r="AE3867" i="5" s="1"/>
  <c r="AF3865" i="5"/>
  <c r="AG3865" i="5"/>
  <c r="AH3865" i="5"/>
  <c r="AI3865" i="5"/>
  <c r="AJ3865" i="5"/>
  <c r="AK3865" i="5"/>
  <c r="AL3865" i="5"/>
  <c r="AM3865" i="5"/>
  <c r="AM3866" i="5" s="1"/>
  <c r="AM3867" i="5" s="1"/>
  <c r="AN3865" i="5"/>
  <c r="AH3866" i="5"/>
  <c r="AH3867" i="5" s="1"/>
  <c r="AB3872" i="5"/>
  <c r="AC3872" i="5"/>
  <c r="AD3872" i="5"/>
  <c r="AE3872" i="5"/>
  <c r="AF3872" i="5"/>
  <c r="AG3872" i="5"/>
  <c r="AH3872" i="5"/>
  <c r="AI3872" i="5"/>
  <c r="AJ3872" i="5"/>
  <c r="AK3872" i="5"/>
  <c r="AL3872" i="5"/>
  <c r="AM3872" i="5"/>
  <c r="AN3872" i="5"/>
  <c r="AB3873" i="5"/>
  <c r="AC3873" i="5"/>
  <c r="AD3873" i="5"/>
  <c r="AE3873" i="5"/>
  <c r="AF3873" i="5"/>
  <c r="AG3873" i="5"/>
  <c r="AH3873" i="5"/>
  <c r="AI3873" i="5"/>
  <c r="AJ3873" i="5"/>
  <c r="AK3873" i="5"/>
  <c r="AL3873" i="5"/>
  <c r="AM3873" i="5"/>
  <c r="AN3873" i="5"/>
  <c r="AB3874" i="5"/>
  <c r="AC3874" i="5"/>
  <c r="AD3874" i="5"/>
  <c r="AE3874" i="5"/>
  <c r="AF3874" i="5"/>
  <c r="AG3874" i="5"/>
  <c r="AH3874" i="5"/>
  <c r="AI3874" i="5"/>
  <c r="AJ3874" i="5"/>
  <c r="AK3874" i="5"/>
  <c r="AL3874" i="5"/>
  <c r="AM3874" i="5"/>
  <c r="AN3874" i="5"/>
  <c r="AB3875" i="5"/>
  <c r="AC3875" i="5"/>
  <c r="AD3875" i="5"/>
  <c r="AE3875" i="5"/>
  <c r="AF3875" i="5"/>
  <c r="AF3876" i="5" s="1"/>
  <c r="AF3877" i="5" s="1"/>
  <c r="AG3875" i="5"/>
  <c r="AH3875" i="5"/>
  <c r="AH3876" i="5" s="1"/>
  <c r="AH3877" i="5" s="1"/>
  <c r="AI3875" i="5"/>
  <c r="AJ3875" i="5"/>
  <c r="AK3875" i="5"/>
  <c r="AL3875" i="5"/>
  <c r="AM3875" i="5"/>
  <c r="AN3875" i="5"/>
  <c r="AN3876" i="5" s="1"/>
  <c r="AN3877" i="5" s="1"/>
  <c r="AB3882" i="5"/>
  <c r="AC3882" i="5"/>
  <c r="AD3882" i="5"/>
  <c r="AE3882" i="5"/>
  <c r="AF3882" i="5"/>
  <c r="AG3882" i="5"/>
  <c r="AH3882" i="5"/>
  <c r="AI3882" i="5"/>
  <c r="AJ3882" i="5"/>
  <c r="AK3882" i="5"/>
  <c r="AL3882" i="5"/>
  <c r="AM3882" i="5"/>
  <c r="AN3882" i="5"/>
  <c r="AB3883" i="5"/>
  <c r="AC3883" i="5"/>
  <c r="AD3883" i="5"/>
  <c r="AE3883" i="5"/>
  <c r="AF3883" i="5"/>
  <c r="AG3883" i="5"/>
  <c r="AH3883" i="5"/>
  <c r="AI3883" i="5"/>
  <c r="AJ3883" i="5"/>
  <c r="AK3883" i="5"/>
  <c r="AL3883" i="5"/>
  <c r="AM3883" i="5"/>
  <c r="AN3883" i="5"/>
  <c r="AB3884" i="5"/>
  <c r="AC3884" i="5"/>
  <c r="AD3884" i="5"/>
  <c r="AE3884" i="5"/>
  <c r="AF3884" i="5"/>
  <c r="AG3884" i="5"/>
  <c r="AH3884" i="5"/>
  <c r="AI3884" i="5"/>
  <c r="AJ3884" i="5"/>
  <c r="AK3884" i="5"/>
  <c r="AL3884" i="5"/>
  <c r="AM3884" i="5"/>
  <c r="AN3884" i="5"/>
  <c r="AB3885" i="5"/>
  <c r="AC3885" i="5"/>
  <c r="AD3885" i="5"/>
  <c r="AE3885" i="5"/>
  <c r="AF3885" i="5"/>
  <c r="AG3885" i="5"/>
  <c r="AH3885" i="5"/>
  <c r="AH3886" i="5" s="1"/>
  <c r="AH3887" i="5" s="1"/>
  <c r="AI3885" i="5"/>
  <c r="AJ3885" i="5"/>
  <c r="AK3885" i="5"/>
  <c r="AL3885" i="5"/>
  <c r="AM3885" i="5"/>
  <c r="AN3885" i="5"/>
  <c r="AB3892" i="5"/>
  <c r="AC3892" i="5"/>
  <c r="AD3892" i="5"/>
  <c r="AE3892" i="5"/>
  <c r="AF3892" i="5"/>
  <c r="AG3892" i="5"/>
  <c r="AH3892" i="5"/>
  <c r="AI3892" i="5"/>
  <c r="AJ3892" i="5"/>
  <c r="AK3892" i="5"/>
  <c r="AL3892" i="5"/>
  <c r="AM3892" i="5"/>
  <c r="AN3892" i="5"/>
  <c r="AB3893" i="5"/>
  <c r="AC3893" i="5"/>
  <c r="AD3893" i="5"/>
  <c r="AE3893" i="5"/>
  <c r="AF3893" i="5"/>
  <c r="AG3893" i="5"/>
  <c r="AH3893" i="5"/>
  <c r="AI3893" i="5"/>
  <c r="AJ3893" i="5"/>
  <c r="AK3893" i="5"/>
  <c r="AL3893" i="5"/>
  <c r="AM3893" i="5"/>
  <c r="AN3893" i="5"/>
  <c r="AB3894" i="5"/>
  <c r="AC3894" i="5"/>
  <c r="AD3894" i="5"/>
  <c r="AE3894" i="5"/>
  <c r="AF3894" i="5"/>
  <c r="AG3894" i="5"/>
  <c r="AH3894" i="5"/>
  <c r="AI3894" i="5"/>
  <c r="AJ3894" i="5"/>
  <c r="AK3894" i="5"/>
  <c r="AL3894" i="5"/>
  <c r="AM3894" i="5"/>
  <c r="AN3894" i="5"/>
  <c r="AB3895" i="5"/>
  <c r="AC3895" i="5"/>
  <c r="AD3895" i="5"/>
  <c r="AE3895" i="5"/>
  <c r="AF3895" i="5"/>
  <c r="AG3895" i="5"/>
  <c r="AH3895" i="5"/>
  <c r="AI3895" i="5"/>
  <c r="AJ3895" i="5"/>
  <c r="AK3895" i="5"/>
  <c r="AL3895" i="5"/>
  <c r="AM3895" i="5"/>
  <c r="AN3895" i="5"/>
  <c r="AB3902" i="5"/>
  <c r="AC3902" i="5"/>
  <c r="AD3902" i="5"/>
  <c r="AE3902" i="5"/>
  <c r="AF3902" i="5"/>
  <c r="AG3902" i="5"/>
  <c r="AH3902" i="5"/>
  <c r="AI3902" i="5"/>
  <c r="AJ3902" i="5"/>
  <c r="AK3902" i="5"/>
  <c r="AL3902" i="5"/>
  <c r="AM3902" i="5"/>
  <c r="AN3902" i="5"/>
  <c r="AB3903" i="5"/>
  <c r="AC3903" i="5"/>
  <c r="AD3903" i="5"/>
  <c r="AE3903" i="5"/>
  <c r="AF3903" i="5"/>
  <c r="AG3903" i="5"/>
  <c r="AH3903" i="5"/>
  <c r="AI3903" i="5"/>
  <c r="AJ3903" i="5"/>
  <c r="AK3903" i="5"/>
  <c r="AK3906" i="5" s="1"/>
  <c r="AK3907" i="5" s="1"/>
  <c r="AL3903" i="5"/>
  <c r="AM3903" i="5"/>
  <c r="AN3903" i="5"/>
  <c r="AB3904" i="5"/>
  <c r="AC3904" i="5"/>
  <c r="AD3904" i="5"/>
  <c r="AE3904" i="5"/>
  <c r="AF3904" i="5"/>
  <c r="AG3904" i="5"/>
  <c r="AH3904" i="5"/>
  <c r="AI3904" i="5"/>
  <c r="AJ3904" i="5"/>
  <c r="AK3904" i="5"/>
  <c r="AL3904" i="5"/>
  <c r="AL3906" i="5" s="1"/>
  <c r="AL3907" i="5" s="1"/>
  <c r="AM3904" i="5"/>
  <c r="AN3904" i="5"/>
  <c r="AB3905" i="5"/>
  <c r="AB3906" i="5" s="1"/>
  <c r="AC3905" i="5"/>
  <c r="AD3905" i="5"/>
  <c r="AE3905" i="5"/>
  <c r="AF3905" i="5"/>
  <c r="AG3905" i="5"/>
  <c r="AH3905" i="5"/>
  <c r="AI3905" i="5"/>
  <c r="AJ3905" i="5"/>
  <c r="AJ3906" i="5" s="1"/>
  <c r="AK3905" i="5"/>
  <c r="AL3905" i="5"/>
  <c r="AM3905" i="5"/>
  <c r="AN3905" i="5"/>
  <c r="AD3906" i="5"/>
  <c r="AD3907" i="5" s="1"/>
  <c r="AE3906" i="5"/>
  <c r="AE3907" i="5" s="1"/>
  <c r="AM3906" i="5"/>
  <c r="AM3907" i="5" s="1"/>
  <c r="AB3912" i="5"/>
  <c r="AC3912" i="5"/>
  <c r="AD3912" i="5"/>
  <c r="AE3912" i="5"/>
  <c r="AF3912" i="5"/>
  <c r="AG3912" i="5"/>
  <c r="AH3912" i="5"/>
  <c r="AI3912" i="5"/>
  <c r="AJ3912" i="5"/>
  <c r="AK3912" i="5"/>
  <c r="AL3912" i="5"/>
  <c r="AM3912" i="5"/>
  <c r="AN3912" i="5"/>
  <c r="AB3913" i="5"/>
  <c r="AC3913" i="5"/>
  <c r="AD3913" i="5"/>
  <c r="AE3913" i="5"/>
  <c r="AF3913" i="5"/>
  <c r="AG3913" i="5"/>
  <c r="AH3913" i="5"/>
  <c r="AI3913" i="5"/>
  <c r="AJ3913" i="5"/>
  <c r="AK3913" i="5"/>
  <c r="AL3913" i="5"/>
  <c r="AM3913" i="5"/>
  <c r="AN3913" i="5"/>
  <c r="AB3914" i="5"/>
  <c r="AC3914" i="5"/>
  <c r="AD3914" i="5"/>
  <c r="AE3914" i="5"/>
  <c r="AF3914" i="5"/>
  <c r="AG3914" i="5"/>
  <c r="AH3914" i="5"/>
  <c r="AI3914" i="5"/>
  <c r="AJ3914" i="5"/>
  <c r="AK3914" i="5"/>
  <c r="AL3914" i="5"/>
  <c r="AM3914" i="5"/>
  <c r="AN3914" i="5"/>
  <c r="AB3915" i="5"/>
  <c r="AC3915" i="5"/>
  <c r="AD3915" i="5"/>
  <c r="AE3915" i="5"/>
  <c r="AF3915" i="5"/>
  <c r="AG3915" i="5"/>
  <c r="AH3915" i="5"/>
  <c r="AI3915" i="5"/>
  <c r="AJ3915" i="5"/>
  <c r="AK3915" i="5"/>
  <c r="AL3915" i="5"/>
  <c r="AM3915" i="5"/>
  <c r="AN3915" i="5"/>
  <c r="AI3916" i="5"/>
  <c r="AI3917" i="5" s="1"/>
  <c r="AB3922" i="5"/>
  <c r="AC3922" i="5"/>
  <c r="AD3922" i="5"/>
  <c r="AE3922" i="5"/>
  <c r="AF3922" i="5"/>
  <c r="AG3922" i="5"/>
  <c r="AH3922" i="5"/>
  <c r="AI3922" i="5"/>
  <c r="AJ3922" i="5"/>
  <c r="AK3922" i="5"/>
  <c r="AL3922" i="5"/>
  <c r="AM3922" i="5"/>
  <c r="AN3922" i="5"/>
  <c r="AB3923" i="5"/>
  <c r="AC3923" i="5"/>
  <c r="AD3923" i="5"/>
  <c r="AE3923" i="5"/>
  <c r="AF3923" i="5"/>
  <c r="AG3923" i="5"/>
  <c r="AH3923" i="5"/>
  <c r="AI3923" i="5"/>
  <c r="AJ3923" i="5"/>
  <c r="AK3923" i="5"/>
  <c r="AL3923" i="5"/>
  <c r="AM3923" i="5"/>
  <c r="AN3923" i="5"/>
  <c r="AB3924" i="5"/>
  <c r="AC3924" i="5"/>
  <c r="AD3924" i="5"/>
  <c r="AE3924" i="5"/>
  <c r="AF3924" i="5"/>
  <c r="AG3924" i="5"/>
  <c r="AG3926" i="5" s="1"/>
  <c r="AG3927" i="5" s="1"/>
  <c r="AH3924" i="5"/>
  <c r="AI3924" i="5"/>
  <c r="AJ3924" i="5"/>
  <c r="AK3924" i="5"/>
  <c r="AL3924" i="5"/>
  <c r="AM3924" i="5"/>
  <c r="AN3924" i="5"/>
  <c r="AB3925" i="5"/>
  <c r="AC3925" i="5"/>
  <c r="AD3925" i="5"/>
  <c r="AE3925" i="5"/>
  <c r="AF3925" i="5"/>
  <c r="AG3925" i="5"/>
  <c r="AH3925" i="5"/>
  <c r="AI3925" i="5"/>
  <c r="AJ3925" i="5"/>
  <c r="AK3925" i="5"/>
  <c r="AL3925" i="5"/>
  <c r="AM3925" i="5"/>
  <c r="AN3925" i="5"/>
  <c r="AN3926" i="5" s="1"/>
  <c r="AN3927" i="5" s="1"/>
  <c r="AF3926" i="5"/>
  <c r="AF3927" i="5" s="1"/>
  <c r="AB3932" i="5"/>
  <c r="AC3932" i="5"/>
  <c r="AC3936" i="5" s="1"/>
  <c r="AC3937" i="5" s="1"/>
  <c r="AD3932" i="5"/>
  <c r="AE3932" i="5"/>
  <c r="AF3932" i="5"/>
  <c r="AG3932" i="5"/>
  <c r="AH3932" i="5"/>
  <c r="AI3932" i="5"/>
  <c r="AJ3932" i="5"/>
  <c r="AK3932" i="5"/>
  <c r="AK3936" i="5" s="1"/>
  <c r="AK3937" i="5" s="1"/>
  <c r="AL3932" i="5"/>
  <c r="AM3932" i="5"/>
  <c r="AN3932" i="5"/>
  <c r="AB3933" i="5"/>
  <c r="AC3933" i="5"/>
  <c r="AD3933" i="5"/>
  <c r="AE3933" i="5"/>
  <c r="AF3933" i="5"/>
  <c r="AG3933" i="5"/>
  <c r="AH3933" i="5"/>
  <c r="AI3933" i="5"/>
  <c r="AJ3933" i="5"/>
  <c r="AJ3936" i="5" s="1"/>
  <c r="AJ3937" i="5" s="1"/>
  <c r="AK3933" i="5"/>
  <c r="AL3933" i="5"/>
  <c r="AM3933" i="5"/>
  <c r="AN3933" i="5"/>
  <c r="AB3934" i="5"/>
  <c r="AC3934" i="5"/>
  <c r="AD3934" i="5"/>
  <c r="AE3934" i="5"/>
  <c r="AF3934" i="5"/>
  <c r="AG3934" i="5"/>
  <c r="AH3934" i="5"/>
  <c r="AI3934" i="5"/>
  <c r="AJ3934" i="5"/>
  <c r="AK3934" i="5"/>
  <c r="AL3934" i="5"/>
  <c r="AM3934" i="5"/>
  <c r="AN3934" i="5"/>
  <c r="AB3935" i="5"/>
  <c r="AC3935" i="5"/>
  <c r="AD3935" i="5"/>
  <c r="AD3936" i="5" s="1"/>
  <c r="AD3937" i="5" s="1"/>
  <c r="AE3935" i="5"/>
  <c r="AF3935" i="5"/>
  <c r="AG3935" i="5"/>
  <c r="AH3935" i="5"/>
  <c r="AI3935" i="5"/>
  <c r="AJ3935" i="5"/>
  <c r="AK3935" i="5"/>
  <c r="AL3935" i="5"/>
  <c r="AL3936" i="5" s="1"/>
  <c r="AL3937" i="5" s="1"/>
  <c r="AM3935" i="5"/>
  <c r="AN3935" i="5"/>
  <c r="AB3942" i="5"/>
  <c r="AC3942" i="5"/>
  <c r="AD3942" i="5"/>
  <c r="AE3942" i="5"/>
  <c r="AF3942" i="5"/>
  <c r="AG3942" i="5"/>
  <c r="AH3942" i="5"/>
  <c r="AI3942" i="5"/>
  <c r="AJ3942" i="5"/>
  <c r="AK3942" i="5"/>
  <c r="AL3942" i="5"/>
  <c r="AM3942" i="5"/>
  <c r="AN3942" i="5"/>
  <c r="AB3943" i="5"/>
  <c r="AC3943" i="5"/>
  <c r="AD3943" i="5"/>
  <c r="AE3943" i="5"/>
  <c r="AF3943" i="5"/>
  <c r="AG3943" i="5"/>
  <c r="AH3943" i="5"/>
  <c r="AH3946" i="5" s="1"/>
  <c r="AH3947" i="5" s="1"/>
  <c r="AI3943" i="5"/>
  <c r="AJ3943" i="5"/>
  <c r="AK3943" i="5"/>
  <c r="AL3943" i="5"/>
  <c r="AM3943" i="5"/>
  <c r="AN3943" i="5"/>
  <c r="AB3944" i="5"/>
  <c r="AB3946" i="5" s="1"/>
  <c r="AC3944" i="5"/>
  <c r="AD3944" i="5"/>
  <c r="AE3944" i="5"/>
  <c r="AF3944" i="5"/>
  <c r="AG3944" i="5"/>
  <c r="AH3944" i="5"/>
  <c r="AI3944" i="5"/>
  <c r="AI3946" i="5" s="1"/>
  <c r="AI3947" i="5" s="1"/>
  <c r="AJ3944" i="5"/>
  <c r="AJ3946" i="5" s="1"/>
  <c r="AK3944" i="5"/>
  <c r="AL3944" i="5"/>
  <c r="AM3944" i="5"/>
  <c r="AN3944" i="5"/>
  <c r="AB3945" i="5"/>
  <c r="AC3945" i="5"/>
  <c r="AD3945" i="5"/>
  <c r="AE3945" i="5"/>
  <c r="AF3945" i="5"/>
  <c r="AG3945" i="5"/>
  <c r="AH3945" i="5"/>
  <c r="AI3945" i="5"/>
  <c r="AJ3945" i="5"/>
  <c r="AK3945" i="5"/>
  <c r="AL3945" i="5"/>
  <c r="AM3945" i="5"/>
  <c r="AN3945" i="5"/>
  <c r="AB3952" i="5"/>
  <c r="AC3952" i="5"/>
  <c r="AD3952" i="5"/>
  <c r="AE3952" i="5"/>
  <c r="AF3952" i="5"/>
  <c r="AG3952" i="5"/>
  <c r="AH3952" i="5"/>
  <c r="AI3952" i="5"/>
  <c r="AJ3952" i="5"/>
  <c r="AK3952" i="5"/>
  <c r="AL3952" i="5"/>
  <c r="AM3952" i="5"/>
  <c r="AN3952" i="5"/>
  <c r="AB3953" i="5"/>
  <c r="AC3953" i="5"/>
  <c r="AD3953" i="5"/>
  <c r="AE3953" i="5"/>
  <c r="AF3953" i="5"/>
  <c r="AG3953" i="5"/>
  <c r="AH3953" i="5"/>
  <c r="AI3953" i="5"/>
  <c r="AJ3953" i="5"/>
  <c r="AK3953" i="5"/>
  <c r="AL3953" i="5"/>
  <c r="AM3953" i="5"/>
  <c r="AN3953" i="5"/>
  <c r="AB3954" i="5"/>
  <c r="AC3954" i="5"/>
  <c r="AD3954" i="5"/>
  <c r="AE3954" i="5"/>
  <c r="AF3954" i="5"/>
  <c r="AG3954" i="5"/>
  <c r="AH3954" i="5"/>
  <c r="AH3956" i="5" s="1"/>
  <c r="AI3954" i="5"/>
  <c r="AJ3954" i="5"/>
  <c r="AK3954" i="5"/>
  <c r="AL3954" i="5"/>
  <c r="AM3954" i="5"/>
  <c r="AN3954" i="5"/>
  <c r="AB3955" i="5"/>
  <c r="AC3955" i="5"/>
  <c r="AD3955" i="5"/>
  <c r="AE3955" i="5"/>
  <c r="AE3956" i="5" s="1"/>
  <c r="AE3957" i="5" s="1"/>
  <c r="AF3955" i="5"/>
  <c r="AG3955" i="5"/>
  <c r="AH3955" i="5"/>
  <c r="AI3955" i="5"/>
  <c r="AJ3955" i="5"/>
  <c r="AK3955" i="5"/>
  <c r="AL3955" i="5"/>
  <c r="AM3955" i="5"/>
  <c r="AM3956" i="5" s="1"/>
  <c r="AM3957" i="5" s="1"/>
  <c r="AN3955" i="5"/>
  <c r="AN3956" i="5"/>
  <c r="AN3957" i="5" s="1"/>
  <c r="AH3957" i="5"/>
  <c r="AB3962" i="5"/>
  <c r="AC3962" i="5"/>
  <c r="AD3962" i="5"/>
  <c r="AE3962" i="5"/>
  <c r="AF3962" i="5"/>
  <c r="AG3962" i="5"/>
  <c r="AH3962" i="5"/>
  <c r="AI3962" i="5"/>
  <c r="AJ3962" i="5"/>
  <c r="AK3962" i="5"/>
  <c r="AL3962" i="5"/>
  <c r="AM3962" i="5"/>
  <c r="AN3962" i="5"/>
  <c r="AB3963" i="5"/>
  <c r="AC3963" i="5"/>
  <c r="AC3966" i="5" s="1"/>
  <c r="AC3967" i="5" s="1"/>
  <c r="AD3963" i="5"/>
  <c r="AE3963" i="5"/>
  <c r="AF3963" i="5"/>
  <c r="AG3963" i="5"/>
  <c r="AH3963" i="5"/>
  <c r="AI3963" i="5"/>
  <c r="AJ3963" i="5"/>
  <c r="AK3963" i="5"/>
  <c r="AK3966" i="5" s="1"/>
  <c r="AK3967" i="5" s="1"/>
  <c r="AL3963" i="5"/>
  <c r="AM3963" i="5"/>
  <c r="AN3963" i="5"/>
  <c r="AB3964" i="5"/>
  <c r="AC3964" i="5"/>
  <c r="AD3964" i="5"/>
  <c r="AD3966" i="5" s="1"/>
  <c r="AD3967" i="5" s="1"/>
  <c r="AE3964" i="5"/>
  <c r="AE3966" i="5" s="1"/>
  <c r="AE3967" i="5" s="1"/>
  <c r="AF3964" i="5"/>
  <c r="AG3964" i="5"/>
  <c r="AH3964" i="5"/>
  <c r="AI3964" i="5"/>
  <c r="AJ3964" i="5"/>
  <c r="AK3964" i="5"/>
  <c r="AL3964" i="5"/>
  <c r="AL3966" i="5" s="1"/>
  <c r="AL3967" i="5" s="1"/>
  <c r="AM3964" i="5"/>
  <c r="AM3966" i="5" s="1"/>
  <c r="AM3967" i="5" s="1"/>
  <c r="AN3964" i="5"/>
  <c r="AB3965" i="5"/>
  <c r="AC3965" i="5"/>
  <c r="AD3965" i="5"/>
  <c r="AE3965" i="5"/>
  <c r="AF3965" i="5"/>
  <c r="AG3965" i="5"/>
  <c r="AH3965" i="5"/>
  <c r="AI3965" i="5"/>
  <c r="AJ3965" i="5"/>
  <c r="AK3965" i="5"/>
  <c r="AL3965" i="5"/>
  <c r="AM3965" i="5"/>
  <c r="AN3965" i="5"/>
  <c r="AB3966" i="5"/>
  <c r="AB3967" i="5" s="1"/>
  <c r="AJ3966" i="5"/>
  <c r="AJ3967" i="5" s="1"/>
  <c r="AB3972" i="5"/>
  <c r="AC3972" i="5"/>
  <c r="AD3972" i="5"/>
  <c r="AE3972" i="5"/>
  <c r="AF3972" i="5"/>
  <c r="AG3972" i="5"/>
  <c r="AH3972" i="5"/>
  <c r="AI3972" i="5"/>
  <c r="AJ3972" i="5"/>
  <c r="AK3972" i="5"/>
  <c r="AL3972" i="5"/>
  <c r="AM3972" i="5"/>
  <c r="AN3972" i="5"/>
  <c r="AB3973" i="5"/>
  <c r="AC3973" i="5"/>
  <c r="AD3973" i="5"/>
  <c r="AE3973" i="5"/>
  <c r="AF3973" i="5"/>
  <c r="AG3973" i="5"/>
  <c r="AH3973" i="5"/>
  <c r="AI3973" i="5"/>
  <c r="AJ3973" i="5"/>
  <c r="AK3973" i="5"/>
  <c r="AL3973" i="5"/>
  <c r="AM3973" i="5"/>
  <c r="AN3973" i="5"/>
  <c r="AB3974" i="5"/>
  <c r="AC3974" i="5"/>
  <c r="AD3974" i="5"/>
  <c r="AE3974" i="5"/>
  <c r="AF3974" i="5"/>
  <c r="AG3974" i="5"/>
  <c r="AH3974" i="5"/>
  <c r="AI3974" i="5"/>
  <c r="AJ3974" i="5"/>
  <c r="AK3974" i="5"/>
  <c r="AL3974" i="5"/>
  <c r="AM3974" i="5"/>
  <c r="AN3974" i="5"/>
  <c r="AB3975" i="5"/>
  <c r="AC3975" i="5"/>
  <c r="AD3975" i="5"/>
  <c r="AD3976" i="5" s="1"/>
  <c r="AD3977" i="5" s="1"/>
  <c r="AE3975" i="5"/>
  <c r="AF3975" i="5"/>
  <c r="AG3975" i="5"/>
  <c r="AG3976" i="5" s="1"/>
  <c r="AG3977" i="5" s="1"/>
  <c r="AH3975" i="5"/>
  <c r="AI3975" i="5"/>
  <c r="AJ3975" i="5"/>
  <c r="AJ3976" i="5" s="1"/>
  <c r="AJ3977" i="5" s="1"/>
  <c r="AK3975" i="5"/>
  <c r="AL3975" i="5"/>
  <c r="AL3976" i="5" s="1"/>
  <c r="AL3977" i="5" s="1"/>
  <c r="AM3975" i="5"/>
  <c r="AN3975" i="5"/>
  <c r="AB3976" i="5"/>
  <c r="AB3977" i="5" s="1"/>
  <c r="AM3976" i="5"/>
  <c r="AM3977" i="5" s="1"/>
  <c r="AB3982" i="5"/>
  <c r="AB3986" i="5" s="1"/>
  <c r="AB3987" i="5" s="1"/>
  <c r="AC3982" i="5"/>
  <c r="AD3982" i="5"/>
  <c r="AE3982" i="5"/>
  <c r="AF3982" i="5"/>
  <c r="AG3982" i="5"/>
  <c r="AH3982" i="5"/>
  <c r="AI3982" i="5"/>
  <c r="AJ3982" i="5"/>
  <c r="AJ3986" i="5" s="1"/>
  <c r="AJ3987" i="5" s="1"/>
  <c r="AK3982" i="5"/>
  <c r="AL3982" i="5"/>
  <c r="AM3982" i="5"/>
  <c r="AN3982" i="5"/>
  <c r="AB3983" i="5"/>
  <c r="AC3983" i="5"/>
  <c r="AD3983" i="5"/>
  <c r="AE3983" i="5"/>
  <c r="AE3986" i="5" s="1"/>
  <c r="AE3987" i="5" s="1"/>
  <c r="AF3983" i="5"/>
  <c r="AG3983" i="5"/>
  <c r="AH3983" i="5"/>
  <c r="AI3983" i="5"/>
  <c r="AJ3983" i="5"/>
  <c r="AK3983" i="5"/>
  <c r="AL3983" i="5"/>
  <c r="AM3983" i="5"/>
  <c r="AN3983" i="5"/>
  <c r="AB3984" i="5"/>
  <c r="AC3984" i="5"/>
  <c r="AD3984" i="5"/>
  <c r="AE3984" i="5"/>
  <c r="AF3984" i="5"/>
  <c r="AG3984" i="5"/>
  <c r="AH3984" i="5"/>
  <c r="AI3984" i="5"/>
  <c r="AJ3984" i="5"/>
  <c r="AK3984" i="5"/>
  <c r="AL3984" i="5"/>
  <c r="AM3984" i="5"/>
  <c r="AN3984" i="5"/>
  <c r="AN3986" i="5" s="1"/>
  <c r="AN3987" i="5" s="1"/>
  <c r="AB3985" i="5"/>
  <c r="AC3985" i="5"/>
  <c r="AD3985" i="5"/>
  <c r="AD3986" i="5" s="1"/>
  <c r="AD3987" i="5" s="1"/>
  <c r="AE3985" i="5"/>
  <c r="AF3985" i="5"/>
  <c r="AG3985" i="5"/>
  <c r="AH3985" i="5"/>
  <c r="AI3985" i="5"/>
  <c r="AI3986" i="5" s="1"/>
  <c r="AI3987" i="5" s="1"/>
  <c r="AJ3985" i="5"/>
  <c r="AK3985" i="5"/>
  <c r="AL3985" i="5"/>
  <c r="AM3985" i="5"/>
  <c r="AN3985" i="5"/>
  <c r="AG3986" i="5"/>
  <c r="AG3987" i="5" s="1"/>
  <c r="AL3986" i="5"/>
  <c r="AL3987" i="5" s="1"/>
  <c r="AB3992" i="5"/>
  <c r="AC3992" i="5"/>
  <c r="AD3992" i="5"/>
  <c r="AE3992" i="5"/>
  <c r="AF3992" i="5"/>
  <c r="AG3992" i="5"/>
  <c r="AH3992" i="5"/>
  <c r="AI3992" i="5"/>
  <c r="AJ3992" i="5"/>
  <c r="AK3992" i="5"/>
  <c r="AL3992" i="5"/>
  <c r="AM3992" i="5"/>
  <c r="AM3996" i="5" s="1"/>
  <c r="AM3997" i="5" s="1"/>
  <c r="AN3992" i="5"/>
  <c r="AB3993" i="5"/>
  <c r="AC3993" i="5"/>
  <c r="AD3993" i="5"/>
  <c r="AE3993" i="5"/>
  <c r="AF3993" i="5"/>
  <c r="AG3993" i="5"/>
  <c r="AH3993" i="5"/>
  <c r="AI3993" i="5"/>
  <c r="AJ3993" i="5"/>
  <c r="AK3993" i="5"/>
  <c r="AL3993" i="5"/>
  <c r="AM3993" i="5"/>
  <c r="AN3993" i="5"/>
  <c r="AB3994" i="5"/>
  <c r="AC3994" i="5"/>
  <c r="AD3994" i="5"/>
  <c r="AE3994" i="5"/>
  <c r="AF3994" i="5"/>
  <c r="AG3994" i="5"/>
  <c r="AH3994" i="5"/>
  <c r="AI3994" i="5"/>
  <c r="AJ3994" i="5"/>
  <c r="AK3994" i="5"/>
  <c r="AL3994" i="5"/>
  <c r="AM3994" i="5"/>
  <c r="AN3994" i="5"/>
  <c r="AB3995" i="5"/>
  <c r="AC3995" i="5"/>
  <c r="AD3995" i="5"/>
  <c r="AE3995" i="5"/>
  <c r="AF3995" i="5"/>
  <c r="AG3995" i="5"/>
  <c r="AH3995" i="5"/>
  <c r="AI3995" i="5"/>
  <c r="AI3996" i="5" s="1"/>
  <c r="AI3997" i="5" s="1"/>
  <c r="AJ3995" i="5"/>
  <c r="AK3995" i="5"/>
  <c r="AL3995" i="5"/>
  <c r="AM3995" i="5"/>
  <c r="AN3995" i="5"/>
  <c r="AB3996" i="5"/>
  <c r="AB3997" i="5" s="1"/>
  <c r="AD3996" i="5"/>
  <c r="AD3997" i="5" s="1"/>
  <c r="AG3996" i="5"/>
  <c r="AG3997" i="5" s="1"/>
  <c r="AJ3996" i="5"/>
  <c r="AJ3997" i="5" s="1"/>
  <c r="AL3996" i="5"/>
  <c r="AL3997" i="5" s="1"/>
  <c r="AB4002" i="5"/>
  <c r="AC4002" i="5"/>
  <c r="AD4002" i="5"/>
  <c r="AE4002" i="5"/>
  <c r="AF4002" i="5"/>
  <c r="AG4002" i="5"/>
  <c r="AG4006" i="5" s="1"/>
  <c r="AG4007" i="5" s="1"/>
  <c r="AH4002" i="5"/>
  <c r="AI4002" i="5"/>
  <c r="AJ4002" i="5"/>
  <c r="AK4002" i="5"/>
  <c r="AL4002" i="5"/>
  <c r="AM4002" i="5"/>
  <c r="AN4002" i="5"/>
  <c r="AB4003" i="5"/>
  <c r="AC4003" i="5"/>
  <c r="AD4003" i="5"/>
  <c r="AE4003" i="5"/>
  <c r="AF4003" i="5"/>
  <c r="AG4003" i="5"/>
  <c r="AH4003" i="5"/>
  <c r="AI4003" i="5"/>
  <c r="AJ4003" i="5"/>
  <c r="AK4003" i="5"/>
  <c r="AL4003" i="5"/>
  <c r="AM4003" i="5"/>
  <c r="AN4003" i="5"/>
  <c r="AB4004" i="5"/>
  <c r="AC4004" i="5"/>
  <c r="AD4004" i="5"/>
  <c r="AE4004" i="5"/>
  <c r="AF4004" i="5"/>
  <c r="AG4004" i="5"/>
  <c r="AH4004" i="5"/>
  <c r="AI4004" i="5"/>
  <c r="AJ4004" i="5"/>
  <c r="AK4004" i="5"/>
  <c r="AL4004" i="5"/>
  <c r="AM4004" i="5"/>
  <c r="AN4004" i="5"/>
  <c r="AB4005" i="5"/>
  <c r="AC4005" i="5"/>
  <c r="AC4006" i="5" s="1"/>
  <c r="AC4007" i="5" s="1"/>
  <c r="AD4005" i="5"/>
  <c r="AE4005" i="5"/>
  <c r="AF4005" i="5"/>
  <c r="AG4005" i="5"/>
  <c r="AH4005" i="5"/>
  <c r="AI4005" i="5"/>
  <c r="AJ4005" i="5"/>
  <c r="AK4005" i="5"/>
  <c r="AK4006" i="5" s="1"/>
  <c r="AK4007" i="5" s="1"/>
  <c r="AL4005" i="5"/>
  <c r="AM4005" i="5"/>
  <c r="AN4005" i="5"/>
  <c r="AD4006" i="5"/>
  <c r="AD4007" i="5" s="1"/>
  <c r="AF4006" i="5"/>
  <c r="AF4007" i="5" s="1"/>
  <c r="AI4006" i="5"/>
  <c r="AI4007" i="5" s="1"/>
  <c r="AL4006" i="5"/>
  <c r="AL4007" i="5" s="1"/>
  <c r="AN4006" i="5"/>
  <c r="AN4007" i="5" s="1"/>
  <c r="AB4012" i="5"/>
  <c r="AC4012" i="5"/>
  <c r="AD4012" i="5"/>
  <c r="AE4012" i="5"/>
  <c r="AF4012" i="5"/>
  <c r="AG4012" i="5"/>
  <c r="AH4012" i="5"/>
  <c r="AI4012" i="5"/>
  <c r="AJ4012" i="5"/>
  <c r="AK4012" i="5"/>
  <c r="AL4012" i="5"/>
  <c r="AM4012" i="5"/>
  <c r="AN4012" i="5"/>
  <c r="AB4013" i="5"/>
  <c r="AC4013" i="5"/>
  <c r="AD4013" i="5"/>
  <c r="AE4013" i="5"/>
  <c r="AF4013" i="5"/>
  <c r="AG4013" i="5"/>
  <c r="AH4013" i="5"/>
  <c r="AI4013" i="5"/>
  <c r="AJ4013" i="5"/>
  <c r="AK4013" i="5"/>
  <c r="AL4013" i="5"/>
  <c r="AM4013" i="5"/>
  <c r="AN4013" i="5"/>
  <c r="AB4014" i="5"/>
  <c r="AC4014" i="5"/>
  <c r="AD4014" i="5"/>
  <c r="AE4014" i="5"/>
  <c r="AF4014" i="5"/>
  <c r="AG4014" i="5"/>
  <c r="AH4014" i="5"/>
  <c r="AI4014" i="5"/>
  <c r="AJ4014" i="5"/>
  <c r="AK4014" i="5"/>
  <c r="AL4014" i="5"/>
  <c r="AM4014" i="5"/>
  <c r="AN4014" i="5"/>
  <c r="AB4015" i="5"/>
  <c r="AC4015" i="5"/>
  <c r="AD4015" i="5"/>
  <c r="AD4016" i="5" s="1"/>
  <c r="AD4017" i="5" s="1"/>
  <c r="AE4015" i="5"/>
  <c r="AF4015" i="5"/>
  <c r="AF4016" i="5" s="1"/>
  <c r="AF4017" i="5" s="1"/>
  <c r="AG4015" i="5"/>
  <c r="AH4015" i="5"/>
  <c r="AI4015" i="5"/>
  <c r="AJ4015" i="5"/>
  <c r="AK4015" i="5"/>
  <c r="AL4015" i="5"/>
  <c r="AM4015" i="5"/>
  <c r="AN4015" i="5"/>
  <c r="AL4016" i="5"/>
  <c r="AL4017" i="5" s="1"/>
  <c r="AB4022" i="5"/>
  <c r="AC4022" i="5"/>
  <c r="AD4022" i="5"/>
  <c r="AE4022" i="5"/>
  <c r="AF4022" i="5"/>
  <c r="AG4022" i="5"/>
  <c r="AH4022" i="5"/>
  <c r="AI4022" i="5"/>
  <c r="AJ4022" i="5"/>
  <c r="AK4022" i="5"/>
  <c r="AL4022" i="5"/>
  <c r="AM4022" i="5"/>
  <c r="AN4022" i="5"/>
  <c r="AB4023" i="5"/>
  <c r="AC4023" i="5"/>
  <c r="AC4026" i="5" s="1"/>
  <c r="AC4027" i="5" s="1"/>
  <c r="AD4023" i="5"/>
  <c r="AE4023" i="5"/>
  <c r="AF4023" i="5"/>
  <c r="AG4023" i="5"/>
  <c r="AH4023" i="5"/>
  <c r="AI4023" i="5"/>
  <c r="AJ4023" i="5"/>
  <c r="AK4023" i="5"/>
  <c r="AK4026" i="5" s="1"/>
  <c r="AK4027" i="5" s="1"/>
  <c r="AL4023" i="5"/>
  <c r="AM4023" i="5"/>
  <c r="AN4023" i="5"/>
  <c r="AB4024" i="5"/>
  <c r="AB4026" i="5" s="1"/>
  <c r="AB4027" i="5" s="1"/>
  <c r="AC4024" i="5"/>
  <c r="AD4024" i="5"/>
  <c r="AE4024" i="5"/>
  <c r="AF4024" i="5"/>
  <c r="AG4024" i="5"/>
  <c r="AH4024" i="5"/>
  <c r="AI4024" i="5"/>
  <c r="AJ4024" i="5"/>
  <c r="AJ4026" i="5" s="1"/>
  <c r="AJ4027" i="5" s="1"/>
  <c r="AK4024" i="5"/>
  <c r="AL4024" i="5"/>
  <c r="AM4024" i="5"/>
  <c r="AN4024" i="5"/>
  <c r="AB4025" i="5"/>
  <c r="AC4025" i="5"/>
  <c r="AD4025" i="5"/>
  <c r="AE4025" i="5"/>
  <c r="AE4026" i="5" s="1"/>
  <c r="AE4027" i="5" s="1"/>
  <c r="AF4025" i="5"/>
  <c r="AG4025" i="5"/>
  <c r="AH4025" i="5"/>
  <c r="AI4025" i="5"/>
  <c r="AJ4025" i="5"/>
  <c r="AK4025" i="5"/>
  <c r="AL4025" i="5"/>
  <c r="AM4025" i="5"/>
  <c r="AM4026" i="5" s="1"/>
  <c r="AM4027" i="5" s="1"/>
  <c r="AN4025" i="5"/>
  <c r="AH4026" i="5"/>
  <c r="AH4027" i="5" s="1"/>
  <c r="AB4032" i="5"/>
  <c r="AC4032" i="5"/>
  <c r="AD4032" i="5"/>
  <c r="AE4032" i="5"/>
  <c r="AF4032" i="5"/>
  <c r="AG4032" i="5"/>
  <c r="AH4032" i="5"/>
  <c r="AI4032" i="5"/>
  <c r="AJ4032" i="5"/>
  <c r="AK4032" i="5"/>
  <c r="AL4032" i="5"/>
  <c r="AM4032" i="5"/>
  <c r="AN4032" i="5"/>
  <c r="AB4033" i="5"/>
  <c r="AC4033" i="5"/>
  <c r="AD4033" i="5"/>
  <c r="AE4033" i="5"/>
  <c r="AF4033" i="5"/>
  <c r="AF4036" i="5" s="1"/>
  <c r="AF4037" i="5" s="1"/>
  <c r="AG4033" i="5"/>
  <c r="AH4033" i="5"/>
  <c r="AI4033" i="5"/>
  <c r="AJ4033" i="5"/>
  <c r="AK4033" i="5"/>
  <c r="AL4033" i="5"/>
  <c r="AM4033" i="5"/>
  <c r="AN4033" i="5"/>
  <c r="AN4036" i="5" s="1"/>
  <c r="AN4037" i="5" s="1"/>
  <c r="AB4034" i="5"/>
  <c r="AC4034" i="5"/>
  <c r="AD4034" i="5"/>
  <c r="AE4034" i="5"/>
  <c r="AF4034" i="5"/>
  <c r="AG4034" i="5"/>
  <c r="AH4034" i="5"/>
  <c r="AI4034" i="5"/>
  <c r="AJ4034" i="5"/>
  <c r="AK4034" i="5"/>
  <c r="AL4034" i="5"/>
  <c r="AM4034" i="5"/>
  <c r="AN4034" i="5"/>
  <c r="AB4035" i="5"/>
  <c r="AC4035" i="5"/>
  <c r="AD4035" i="5"/>
  <c r="AE4035" i="5"/>
  <c r="AF4035" i="5"/>
  <c r="AG4035" i="5"/>
  <c r="AH4035" i="5"/>
  <c r="AI4035" i="5"/>
  <c r="AJ4035" i="5"/>
  <c r="AK4035" i="5"/>
  <c r="AL4035" i="5"/>
  <c r="AM4035" i="5"/>
  <c r="AN4035" i="5"/>
  <c r="AH4036" i="5"/>
  <c r="AH4037" i="5" s="1"/>
  <c r="AB4042" i="5"/>
  <c r="AB4046" i="5" s="1"/>
  <c r="AB4047" i="5" s="1"/>
  <c r="AC4042" i="5"/>
  <c r="AD4042" i="5"/>
  <c r="AE4042" i="5"/>
  <c r="AF4042" i="5"/>
  <c r="AG4042" i="5"/>
  <c r="AH4042" i="5"/>
  <c r="AI4042" i="5"/>
  <c r="AJ4042" i="5"/>
  <c r="AJ4046" i="5" s="1"/>
  <c r="AJ4047" i="5" s="1"/>
  <c r="AK4042" i="5"/>
  <c r="AL4042" i="5"/>
  <c r="AM4042" i="5"/>
  <c r="AN4042" i="5"/>
  <c r="AB4043" i="5"/>
  <c r="AC4043" i="5"/>
  <c r="AD4043" i="5"/>
  <c r="AE4043" i="5"/>
  <c r="AF4043" i="5"/>
  <c r="AG4043" i="5"/>
  <c r="AH4043" i="5"/>
  <c r="AI4043" i="5"/>
  <c r="AJ4043" i="5"/>
  <c r="AK4043" i="5"/>
  <c r="AL4043" i="5"/>
  <c r="AM4043" i="5"/>
  <c r="AN4043" i="5"/>
  <c r="AB4044" i="5"/>
  <c r="AC4044" i="5"/>
  <c r="AD4044" i="5"/>
  <c r="AE4044" i="5"/>
  <c r="AF4044" i="5"/>
  <c r="AG4044" i="5"/>
  <c r="AH4044" i="5"/>
  <c r="AI4044" i="5"/>
  <c r="AJ4044" i="5"/>
  <c r="AK4044" i="5"/>
  <c r="AL4044" i="5"/>
  <c r="AM4044" i="5"/>
  <c r="AN4044" i="5"/>
  <c r="AB4045" i="5"/>
  <c r="AC4045" i="5"/>
  <c r="AD4045" i="5"/>
  <c r="AE4045" i="5"/>
  <c r="AF4045" i="5"/>
  <c r="AG4045" i="5"/>
  <c r="AH4045" i="5"/>
  <c r="AI4045" i="5"/>
  <c r="AJ4045" i="5"/>
  <c r="AK4045" i="5"/>
  <c r="AL4045" i="5"/>
  <c r="AM4045" i="5"/>
  <c r="AN4045" i="5"/>
  <c r="AB4052" i="5"/>
  <c r="AC4052" i="5"/>
  <c r="AD4052" i="5"/>
  <c r="AE4052" i="5"/>
  <c r="AE4056" i="5" s="1"/>
  <c r="AE4057" i="5" s="1"/>
  <c r="AF4052" i="5"/>
  <c r="AG4052" i="5"/>
  <c r="AH4052" i="5"/>
  <c r="AI4052" i="5"/>
  <c r="AJ4052" i="5"/>
  <c r="AK4052" i="5"/>
  <c r="AL4052" i="5"/>
  <c r="AM4052" i="5"/>
  <c r="AM4056" i="5" s="1"/>
  <c r="AM4057" i="5" s="1"/>
  <c r="AN4052" i="5"/>
  <c r="AB4053" i="5"/>
  <c r="AC4053" i="5"/>
  <c r="AD4053" i="5"/>
  <c r="AE4053" i="5"/>
  <c r="AF4053" i="5"/>
  <c r="AG4053" i="5"/>
  <c r="AH4053" i="5"/>
  <c r="AH4056" i="5" s="1"/>
  <c r="AH4057" i="5" s="1"/>
  <c r="AI4053" i="5"/>
  <c r="AJ4053" i="5"/>
  <c r="AK4053" i="5"/>
  <c r="AL4053" i="5"/>
  <c r="AM4053" i="5"/>
  <c r="AN4053" i="5"/>
  <c r="AB4054" i="5"/>
  <c r="AC4054" i="5"/>
  <c r="AD4054" i="5"/>
  <c r="AE4054" i="5"/>
  <c r="AF4054" i="5"/>
  <c r="AG4054" i="5"/>
  <c r="AH4054" i="5"/>
  <c r="AI4054" i="5"/>
  <c r="AJ4054" i="5"/>
  <c r="AJ4056" i="5" s="1"/>
  <c r="AJ4057" i="5" s="1"/>
  <c r="AK4054" i="5"/>
  <c r="AL4054" i="5"/>
  <c r="AM4054" i="5"/>
  <c r="AN4054" i="5"/>
  <c r="AB4055" i="5"/>
  <c r="AC4055" i="5"/>
  <c r="AD4055" i="5"/>
  <c r="AE4055" i="5"/>
  <c r="AF4055" i="5"/>
  <c r="AG4055" i="5"/>
  <c r="AH4055" i="5"/>
  <c r="AI4055" i="5"/>
  <c r="AJ4055" i="5"/>
  <c r="AK4055" i="5"/>
  <c r="AL4055" i="5"/>
  <c r="AM4055" i="5"/>
  <c r="AN4055" i="5"/>
  <c r="AB4056" i="5"/>
  <c r="AB4057" i="5" s="1"/>
  <c r="AB4062" i="5"/>
  <c r="AC4062" i="5"/>
  <c r="AD4062" i="5"/>
  <c r="AE4062" i="5"/>
  <c r="AF4062" i="5"/>
  <c r="AG4062" i="5"/>
  <c r="AH4062" i="5"/>
  <c r="AI4062" i="5"/>
  <c r="AJ4062" i="5"/>
  <c r="AK4062" i="5"/>
  <c r="AL4062" i="5"/>
  <c r="AM4062" i="5"/>
  <c r="AN4062" i="5"/>
  <c r="AB4063" i="5"/>
  <c r="AB4066" i="5" s="1"/>
  <c r="AB4067" i="5" s="1"/>
  <c r="AC4063" i="5"/>
  <c r="AD4063" i="5"/>
  <c r="AE4063" i="5"/>
  <c r="AF4063" i="5"/>
  <c r="AG4063" i="5"/>
  <c r="AH4063" i="5"/>
  <c r="AI4063" i="5"/>
  <c r="AJ4063" i="5"/>
  <c r="AK4063" i="5"/>
  <c r="AL4063" i="5"/>
  <c r="AM4063" i="5"/>
  <c r="AN4063" i="5"/>
  <c r="AB4064" i="5"/>
  <c r="AC4064" i="5"/>
  <c r="AD4064" i="5"/>
  <c r="AE4064" i="5"/>
  <c r="AF4064" i="5"/>
  <c r="AG4064" i="5"/>
  <c r="AH4064" i="5"/>
  <c r="AI4064" i="5"/>
  <c r="AJ4064" i="5"/>
  <c r="AK4064" i="5"/>
  <c r="AL4064" i="5"/>
  <c r="AL4066" i="5" s="1"/>
  <c r="AL4067" i="5" s="1"/>
  <c r="AM4064" i="5"/>
  <c r="AM4066" i="5" s="1"/>
  <c r="AM4067" i="5" s="1"/>
  <c r="AN4064" i="5"/>
  <c r="AB4065" i="5"/>
  <c r="AC4065" i="5"/>
  <c r="AD4065" i="5"/>
  <c r="AE4065" i="5"/>
  <c r="AF4065" i="5"/>
  <c r="AG4065" i="5"/>
  <c r="AH4065" i="5"/>
  <c r="AI4065" i="5"/>
  <c r="AJ4065" i="5"/>
  <c r="AK4065" i="5"/>
  <c r="AL4065" i="5"/>
  <c r="AM4065" i="5"/>
  <c r="AN4065" i="5"/>
  <c r="AE4066" i="5"/>
  <c r="AE4067" i="5" s="1"/>
  <c r="AB4072" i="5"/>
  <c r="AC4072" i="5"/>
  <c r="AD4072" i="5"/>
  <c r="AE4072" i="5"/>
  <c r="AF4072" i="5"/>
  <c r="AG4072" i="5"/>
  <c r="AH4072" i="5"/>
  <c r="AI4072" i="5"/>
  <c r="AJ4072" i="5"/>
  <c r="AK4072" i="5"/>
  <c r="AL4072" i="5"/>
  <c r="AM4072" i="5"/>
  <c r="AN4072" i="5"/>
  <c r="AB4073" i="5"/>
  <c r="AC4073" i="5"/>
  <c r="AD4073" i="5"/>
  <c r="AE4073" i="5"/>
  <c r="AF4073" i="5"/>
  <c r="AG4073" i="5"/>
  <c r="AH4073" i="5"/>
  <c r="AI4073" i="5"/>
  <c r="AJ4073" i="5"/>
  <c r="AK4073" i="5"/>
  <c r="AL4073" i="5"/>
  <c r="AM4073" i="5"/>
  <c r="AN4073" i="5"/>
  <c r="AB4074" i="5"/>
  <c r="AC4074" i="5"/>
  <c r="AD4074" i="5"/>
  <c r="AD4076" i="5" s="1"/>
  <c r="AD4077" i="5" s="1"/>
  <c r="AE4074" i="5"/>
  <c r="AF4074" i="5"/>
  <c r="AG4074" i="5"/>
  <c r="AH4074" i="5"/>
  <c r="AI4074" i="5"/>
  <c r="AJ4074" i="5"/>
  <c r="AK4074" i="5"/>
  <c r="AL4074" i="5"/>
  <c r="AL4076" i="5" s="1"/>
  <c r="AL4077" i="5" s="1"/>
  <c r="AM4074" i="5"/>
  <c r="AN4074" i="5"/>
  <c r="AB4075" i="5"/>
  <c r="AC4075" i="5"/>
  <c r="AD4075" i="5"/>
  <c r="AE4075" i="5"/>
  <c r="AF4075" i="5"/>
  <c r="AG4075" i="5"/>
  <c r="AG4076" i="5" s="1"/>
  <c r="AG4077" i="5" s="1"/>
  <c r="AH4075" i="5"/>
  <c r="AI4075" i="5"/>
  <c r="AJ4075" i="5"/>
  <c r="AK4075" i="5"/>
  <c r="AL4075" i="5"/>
  <c r="AM4075" i="5"/>
  <c r="AN4075" i="5"/>
  <c r="AB4076" i="5"/>
  <c r="AB4077" i="5" s="1"/>
  <c r="AJ4076" i="5"/>
  <c r="AJ4077" i="5" s="1"/>
  <c r="AB4082" i="5"/>
  <c r="AC4082" i="5"/>
  <c r="AD4082" i="5"/>
  <c r="AE4082" i="5"/>
  <c r="AF4082" i="5"/>
  <c r="AG4082" i="5"/>
  <c r="AH4082" i="5"/>
  <c r="AI4082" i="5"/>
  <c r="AJ4082" i="5"/>
  <c r="AK4082" i="5"/>
  <c r="AL4082" i="5"/>
  <c r="AM4082" i="5"/>
  <c r="AN4082" i="5"/>
  <c r="AB4083" i="5"/>
  <c r="AC4083" i="5"/>
  <c r="AD4083" i="5"/>
  <c r="AE4083" i="5"/>
  <c r="AF4083" i="5"/>
  <c r="AG4083" i="5"/>
  <c r="AH4083" i="5"/>
  <c r="AI4083" i="5"/>
  <c r="AJ4083" i="5"/>
  <c r="AK4083" i="5"/>
  <c r="AL4083" i="5"/>
  <c r="AM4083" i="5"/>
  <c r="AN4083" i="5"/>
  <c r="AB4084" i="5"/>
  <c r="AC4084" i="5"/>
  <c r="AD4084" i="5"/>
  <c r="AE4084" i="5"/>
  <c r="AF4084" i="5"/>
  <c r="AF4086" i="5" s="1"/>
  <c r="AF4087" i="5" s="1"/>
  <c r="AG4084" i="5"/>
  <c r="AH4084" i="5"/>
  <c r="AI4084" i="5"/>
  <c r="AJ4084" i="5"/>
  <c r="AK4084" i="5"/>
  <c r="AL4084" i="5"/>
  <c r="AM4084" i="5"/>
  <c r="AN4084" i="5"/>
  <c r="AN4086" i="5" s="1"/>
  <c r="AN4087" i="5" s="1"/>
  <c r="AB4085" i="5"/>
  <c r="AC4085" i="5"/>
  <c r="AD4085" i="5"/>
  <c r="AE4085" i="5"/>
  <c r="AF4085" i="5"/>
  <c r="AG4085" i="5"/>
  <c r="AH4085" i="5"/>
  <c r="AI4085" i="5"/>
  <c r="AI4086" i="5" s="1"/>
  <c r="AI4087" i="5" s="1"/>
  <c r="AJ4085" i="5"/>
  <c r="AK4085" i="5"/>
  <c r="AL4085" i="5"/>
  <c r="AM4085" i="5"/>
  <c r="AN4085" i="5"/>
  <c r="AD4086" i="5"/>
  <c r="AD4087" i="5" s="1"/>
  <c r="AG4086" i="5"/>
  <c r="AG4087" i="5" s="1"/>
  <c r="AL4086" i="5"/>
  <c r="AL4087" i="5" s="1"/>
  <c r="AB4092" i="5"/>
  <c r="AC4092" i="5"/>
  <c r="AD4092" i="5"/>
  <c r="AE4092" i="5"/>
  <c r="AF4092" i="5"/>
  <c r="AG4092" i="5"/>
  <c r="AH4092" i="5"/>
  <c r="AI4092" i="5"/>
  <c r="AJ4092" i="5"/>
  <c r="AK4092" i="5"/>
  <c r="AL4092" i="5"/>
  <c r="AM4092" i="5"/>
  <c r="AN4092" i="5"/>
  <c r="AB4093" i="5"/>
  <c r="AC4093" i="5"/>
  <c r="AC4096" i="5" s="1"/>
  <c r="AC4097" i="5" s="1"/>
  <c r="AD4093" i="5"/>
  <c r="AE4093" i="5"/>
  <c r="AF4093" i="5"/>
  <c r="AG4093" i="5"/>
  <c r="AH4093" i="5"/>
  <c r="AI4093" i="5"/>
  <c r="AJ4093" i="5"/>
  <c r="AK4093" i="5"/>
  <c r="AK4096" i="5" s="1"/>
  <c r="AK4097" i="5" s="1"/>
  <c r="AL4093" i="5"/>
  <c r="AM4093" i="5"/>
  <c r="AN4093" i="5"/>
  <c r="AB4094" i="5"/>
  <c r="AC4094" i="5"/>
  <c r="AD4094" i="5"/>
  <c r="AE4094" i="5"/>
  <c r="AF4094" i="5"/>
  <c r="AF4096" i="5" s="1"/>
  <c r="AF4097" i="5" s="1"/>
  <c r="AG4094" i="5"/>
  <c r="AH4094" i="5"/>
  <c r="AI4094" i="5"/>
  <c r="AJ4094" i="5"/>
  <c r="AK4094" i="5"/>
  <c r="AL4094" i="5"/>
  <c r="AM4094" i="5"/>
  <c r="AN4094" i="5"/>
  <c r="AB4095" i="5"/>
  <c r="AC4095" i="5"/>
  <c r="AD4095" i="5"/>
  <c r="AE4095" i="5"/>
  <c r="AF4095" i="5"/>
  <c r="AG4095" i="5"/>
  <c r="AH4095" i="5"/>
  <c r="AI4095" i="5"/>
  <c r="AJ4095" i="5"/>
  <c r="AK4095" i="5"/>
  <c r="AL4095" i="5"/>
  <c r="AM4095" i="5"/>
  <c r="AN4095" i="5"/>
  <c r="AI4096" i="5"/>
  <c r="AI4097" i="5" s="1"/>
  <c r="AB4102" i="5"/>
  <c r="AC4102" i="5"/>
  <c r="AD4102" i="5"/>
  <c r="AE4102" i="5"/>
  <c r="AF4102" i="5"/>
  <c r="AG4102" i="5"/>
  <c r="AH4102" i="5"/>
  <c r="AI4102" i="5"/>
  <c r="AJ4102" i="5"/>
  <c r="AK4102" i="5"/>
  <c r="AL4102" i="5"/>
  <c r="AL4106" i="5" s="1"/>
  <c r="AL4107" i="5" s="1"/>
  <c r="AM4102" i="5"/>
  <c r="AN4102" i="5"/>
  <c r="AB4103" i="5"/>
  <c r="AC4103" i="5"/>
  <c r="AD4103" i="5"/>
  <c r="AE4103" i="5"/>
  <c r="AF4103" i="5"/>
  <c r="AG4103" i="5"/>
  <c r="AG4106" i="5" s="1"/>
  <c r="AG4107" i="5" s="1"/>
  <c r="AH4103" i="5"/>
  <c r="AI4103" i="5"/>
  <c r="AJ4103" i="5"/>
  <c r="AK4103" i="5"/>
  <c r="AK4106" i="5" s="1"/>
  <c r="AK4107" i="5" s="1"/>
  <c r="AL4103" i="5"/>
  <c r="AM4103" i="5"/>
  <c r="AN4103" i="5"/>
  <c r="AB4104" i="5"/>
  <c r="AC4104" i="5"/>
  <c r="AD4104" i="5"/>
  <c r="AE4104" i="5"/>
  <c r="AF4104" i="5"/>
  <c r="AF4106" i="5" s="1"/>
  <c r="AF4107" i="5" s="1"/>
  <c r="AG4104" i="5"/>
  <c r="AH4104" i="5"/>
  <c r="AH4106" i="5" s="1"/>
  <c r="AH4107" i="5" s="1"/>
  <c r="AI4104" i="5"/>
  <c r="AJ4104" i="5"/>
  <c r="AK4104" i="5"/>
  <c r="AL4104" i="5"/>
  <c r="AM4104" i="5"/>
  <c r="AN4104" i="5"/>
  <c r="AN4106" i="5" s="1"/>
  <c r="AN4107" i="5" s="1"/>
  <c r="AB4105" i="5"/>
  <c r="AC4105" i="5"/>
  <c r="AD4105" i="5"/>
  <c r="AE4105" i="5"/>
  <c r="AF4105" i="5"/>
  <c r="AG4105" i="5"/>
  <c r="AH4105" i="5"/>
  <c r="AI4105" i="5"/>
  <c r="AI4106" i="5" s="1"/>
  <c r="AI4107" i="5" s="1"/>
  <c r="AJ4105" i="5"/>
  <c r="AK4105" i="5"/>
  <c r="AL4105" i="5"/>
  <c r="AM4105" i="5"/>
  <c r="AN4105" i="5"/>
  <c r="AB4112" i="5"/>
  <c r="AC4112" i="5"/>
  <c r="AD4112" i="5"/>
  <c r="AE4112" i="5"/>
  <c r="AF4112" i="5"/>
  <c r="AG4112" i="5"/>
  <c r="AH4112" i="5"/>
  <c r="AI4112" i="5"/>
  <c r="AJ4112" i="5"/>
  <c r="AK4112" i="5"/>
  <c r="AL4112" i="5"/>
  <c r="AM4112" i="5"/>
  <c r="AN4112" i="5"/>
  <c r="AB4113" i="5"/>
  <c r="AC4113" i="5"/>
  <c r="AD4113" i="5"/>
  <c r="AE4113" i="5"/>
  <c r="AF4113" i="5"/>
  <c r="AG4113" i="5"/>
  <c r="AH4113" i="5"/>
  <c r="AI4113" i="5"/>
  <c r="AJ4113" i="5"/>
  <c r="AK4113" i="5"/>
  <c r="AL4113" i="5"/>
  <c r="AM4113" i="5"/>
  <c r="AN4113" i="5"/>
  <c r="AB4114" i="5"/>
  <c r="AC4114" i="5"/>
  <c r="AD4114" i="5"/>
  <c r="AE4114" i="5"/>
  <c r="AF4114" i="5"/>
  <c r="AG4114" i="5"/>
  <c r="AH4114" i="5"/>
  <c r="AH4116" i="5" s="1"/>
  <c r="AH4117" i="5" s="1"/>
  <c r="AI4114" i="5"/>
  <c r="AJ4114" i="5"/>
  <c r="AK4114" i="5"/>
  <c r="AL4114" i="5"/>
  <c r="AM4114" i="5"/>
  <c r="AN4114" i="5"/>
  <c r="AB4115" i="5"/>
  <c r="AC4115" i="5"/>
  <c r="AC4116" i="5" s="1"/>
  <c r="AC4117" i="5" s="1"/>
  <c r="AD4115" i="5"/>
  <c r="AE4115" i="5"/>
  <c r="AF4115" i="5"/>
  <c r="AG4115" i="5"/>
  <c r="AH4115" i="5"/>
  <c r="AI4115" i="5"/>
  <c r="AJ4115" i="5"/>
  <c r="AK4115" i="5"/>
  <c r="AK4116" i="5" s="1"/>
  <c r="AK4117" i="5" s="1"/>
  <c r="AL4115" i="5"/>
  <c r="AM4115" i="5"/>
  <c r="AN4115" i="5"/>
  <c r="AF4116" i="5"/>
  <c r="AF4117" i="5" s="1"/>
  <c r="AN4116" i="5"/>
  <c r="AN4117" i="5" s="1"/>
  <c r="AB4122" i="5"/>
  <c r="AC4122" i="5"/>
  <c r="AD4122" i="5"/>
  <c r="AE4122" i="5"/>
  <c r="AF4122" i="5"/>
  <c r="AG4122" i="5"/>
  <c r="AH4122" i="5"/>
  <c r="AI4122" i="5"/>
  <c r="AJ4122" i="5"/>
  <c r="AK4122" i="5"/>
  <c r="AL4122" i="5"/>
  <c r="AM4122" i="5"/>
  <c r="AN4122" i="5"/>
  <c r="AB4123" i="5"/>
  <c r="AC4123" i="5"/>
  <c r="AD4123" i="5"/>
  <c r="AE4123" i="5"/>
  <c r="AE4126" i="5" s="1"/>
  <c r="AE4127" i="5" s="1"/>
  <c r="AF4123" i="5"/>
  <c r="AG4123" i="5"/>
  <c r="AH4123" i="5"/>
  <c r="AI4123" i="5"/>
  <c r="AJ4123" i="5"/>
  <c r="AK4123" i="5"/>
  <c r="AL4123" i="5"/>
  <c r="AM4123" i="5"/>
  <c r="AM4126" i="5" s="1"/>
  <c r="AM4127" i="5" s="1"/>
  <c r="AN4123" i="5"/>
  <c r="AB4124" i="5"/>
  <c r="AC4124" i="5"/>
  <c r="AD4124" i="5"/>
  <c r="AD4126" i="5" s="1"/>
  <c r="AD4127" i="5" s="1"/>
  <c r="AE4124" i="5"/>
  <c r="AF4124" i="5"/>
  <c r="AG4124" i="5"/>
  <c r="AH4124" i="5"/>
  <c r="AH4126" i="5" s="1"/>
  <c r="AH4127" i="5" s="1"/>
  <c r="AI4124" i="5"/>
  <c r="AJ4124" i="5"/>
  <c r="AK4124" i="5"/>
  <c r="AL4124" i="5"/>
  <c r="AL4126" i="5" s="1"/>
  <c r="AL4127" i="5" s="1"/>
  <c r="AM4124" i="5"/>
  <c r="AN4124" i="5"/>
  <c r="AB4125" i="5"/>
  <c r="AC4125" i="5"/>
  <c r="AC4126" i="5" s="1"/>
  <c r="AC4127" i="5" s="1"/>
  <c r="AD4125" i="5"/>
  <c r="AE4125" i="5"/>
  <c r="AF4125" i="5"/>
  <c r="AG4125" i="5"/>
  <c r="AG4126" i="5" s="1"/>
  <c r="AG4127" i="5" s="1"/>
  <c r="AH4125" i="5"/>
  <c r="AI4125" i="5"/>
  <c r="AJ4125" i="5"/>
  <c r="AK4125" i="5"/>
  <c r="AK4126" i="5" s="1"/>
  <c r="AK4127" i="5" s="1"/>
  <c r="AL4125" i="5"/>
  <c r="AM4125" i="5"/>
  <c r="AN4125" i="5"/>
  <c r="AB4132" i="5"/>
  <c r="AC4132" i="5"/>
  <c r="AD4132" i="5"/>
  <c r="AE4132" i="5"/>
  <c r="AF4132" i="5"/>
  <c r="AG4132" i="5"/>
  <c r="AH4132" i="5"/>
  <c r="AI4132" i="5"/>
  <c r="AJ4132" i="5"/>
  <c r="AJ4136" i="5" s="1"/>
  <c r="AJ4137" i="5" s="1"/>
  <c r="AK4132" i="5"/>
  <c r="AL4132" i="5"/>
  <c r="AM4132" i="5"/>
  <c r="AN4132" i="5"/>
  <c r="AB4133" i="5"/>
  <c r="AC4133" i="5"/>
  <c r="AD4133" i="5"/>
  <c r="AE4133" i="5"/>
  <c r="AE4136" i="5" s="1"/>
  <c r="AE4137" i="5" s="1"/>
  <c r="AF4133" i="5"/>
  <c r="AG4133" i="5"/>
  <c r="AH4133" i="5"/>
  <c r="AI4133" i="5"/>
  <c r="AJ4133" i="5"/>
  <c r="AK4133" i="5"/>
  <c r="AL4133" i="5"/>
  <c r="AM4133" i="5"/>
  <c r="AM4136" i="5" s="1"/>
  <c r="AM4137" i="5" s="1"/>
  <c r="AN4133" i="5"/>
  <c r="AB4134" i="5"/>
  <c r="AC4134" i="5"/>
  <c r="AD4134" i="5"/>
  <c r="AE4134" i="5"/>
  <c r="AF4134" i="5"/>
  <c r="AG4134" i="5"/>
  <c r="AH4134" i="5"/>
  <c r="AI4134" i="5"/>
  <c r="AJ4134" i="5"/>
  <c r="AK4134" i="5"/>
  <c r="AL4134" i="5"/>
  <c r="AM4134" i="5"/>
  <c r="AN4134" i="5"/>
  <c r="AB4135" i="5"/>
  <c r="AC4135" i="5"/>
  <c r="AD4135" i="5"/>
  <c r="AE4135" i="5"/>
  <c r="AF4135" i="5"/>
  <c r="AG4135" i="5"/>
  <c r="AG4136" i="5" s="1"/>
  <c r="AG4137" i="5" s="1"/>
  <c r="AH4135" i="5"/>
  <c r="AI4135" i="5"/>
  <c r="AJ4135" i="5"/>
  <c r="AK4135" i="5"/>
  <c r="AL4135" i="5"/>
  <c r="AM4135" i="5"/>
  <c r="AN4135" i="5"/>
  <c r="AB4142" i="5"/>
  <c r="AB4146" i="5" s="1"/>
  <c r="AB4147" i="5" s="1"/>
  <c r="AC4142" i="5"/>
  <c r="AD4142" i="5"/>
  <c r="AE4142" i="5"/>
  <c r="AF4142" i="5"/>
  <c r="AG4142" i="5"/>
  <c r="AH4142" i="5"/>
  <c r="AI4142" i="5"/>
  <c r="AJ4142" i="5"/>
  <c r="AJ4146" i="5" s="1"/>
  <c r="AJ4147" i="5" s="1"/>
  <c r="AK4142" i="5"/>
  <c r="AL4142" i="5"/>
  <c r="AM4142" i="5"/>
  <c r="AN4142" i="5"/>
  <c r="AB4143" i="5"/>
  <c r="AC4143" i="5"/>
  <c r="AD4143" i="5"/>
  <c r="AE4143" i="5"/>
  <c r="AE4146" i="5" s="1"/>
  <c r="AE4147" i="5" s="1"/>
  <c r="AF4143" i="5"/>
  <c r="AG4143" i="5"/>
  <c r="AH4143" i="5"/>
  <c r="AI4143" i="5"/>
  <c r="AJ4143" i="5"/>
  <c r="AK4143" i="5"/>
  <c r="AL4143" i="5"/>
  <c r="AM4143" i="5"/>
  <c r="AN4143" i="5"/>
  <c r="AB4144" i="5"/>
  <c r="AC4144" i="5"/>
  <c r="AD4144" i="5"/>
  <c r="AE4144" i="5"/>
  <c r="AF4144" i="5"/>
  <c r="AG4144" i="5"/>
  <c r="AH4144" i="5"/>
  <c r="AI4144" i="5"/>
  <c r="AJ4144" i="5"/>
  <c r="AK4144" i="5"/>
  <c r="AL4144" i="5"/>
  <c r="AM4144" i="5"/>
  <c r="AN4144" i="5"/>
  <c r="AB4145" i="5"/>
  <c r="AC4145" i="5"/>
  <c r="AD4145" i="5"/>
  <c r="AD4146" i="5" s="1"/>
  <c r="AD4147" i="5" s="1"/>
  <c r="AE4145" i="5"/>
  <c r="AF4145" i="5"/>
  <c r="AG4145" i="5"/>
  <c r="AH4145" i="5"/>
  <c r="AI4145" i="5"/>
  <c r="AJ4145" i="5"/>
  <c r="AK4145" i="5"/>
  <c r="AL4145" i="5"/>
  <c r="AL4146" i="5" s="1"/>
  <c r="AL4147" i="5" s="1"/>
  <c r="AM4145" i="5"/>
  <c r="AN4145" i="5"/>
  <c r="AG4146" i="5"/>
  <c r="AG4147" i="5" s="1"/>
  <c r="AM4146" i="5"/>
  <c r="AM4147" i="5" s="1"/>
  <c r="AB4152" i="5"/>
  <c r="AC4152" i="5"/>
  <c r="AD4152" i="5"/>
  <c r="AE4152" i="5"/>
  <c r="AF4152" i="5"/>
  <c r="AG4152" i="5"/>
  <c r="AH4152" i="5"/>
  <c r="AI4152" i="5"/>
  <c r="AJ4152" i="5"/>
  <c r="AK4152" i="5"/>
  <c r="AL4152" i="5"/>
  <c r="AM4152" i="5"/>
  <c r="AN4152" i="5"/>
  <c r="AB4153" i="5"/>
  <c r="AC4153" i="5"/>
  <c r="AD4153" i="5"/>
  <c r="AE4153" i="5"/>
  <c r="AF4153" i="5"/>
  <c r="AG4153" i="5"/>
  <c r="AH4153" i="5"/>
  <c r="AI4153" i="5"/>
  <c r="AJ4153" i="5"/>
  <c r="AK4153" i="5"/>
  <c r="AL4153" i="5"/>
  <c r="AM4153" i="5"/>
  <c r="AN4153" i="5"/>
  <c r="AB4154" i="5"/>
  <c r="AC4154" i="5"/>
  <c r="AD4154" i="5"/>
  <c r="AE4154" i="5"/>
  <c r="AF4154" i="5"/>
  <c r="AG4154" i="5"/>
  <c r="AH4154" i="5"/>
  <c r="AI4154" i="5"/>
  <c r="AJ4154" i="5"/>
  <c r="AK4154" i="5"/>
  <c r="AL4154" i="5"/>
  <c r="AM4154" i="5"/>
  <c r="AN4154" i="5"/>
  <c r="AB4155" i="5"/>
  <c r="AC4155" i="5"/>
  <c r="AD4155" i="5"/>
  <c r="AE4155" i="5"/>
  <c r="AF4155" i="5"/>
  <c r="AG4155" i="5"/>
  <c r="AH4155" i="5"/>
  <c r="AI4155" i="5"/>
  <c r="AJ4155" i="5"/>
  <c r="AK4155" i="5"/>
  <c r="AL4155" i="5"/>
  <c r="AM4155" i="5"/>
  <c r="AN4155" i="5"/>
  <c r="AB4156" i="5"/>
  <c r="AB4157" i="5" s="1"/>
  <c r="AB4162" i="5"/>
  <c r="AC4162" i="5"/>
  <c r="AD4162" i="5"/>
  <c r="AE4162" i="5"/>
  <c r="AF4162" i="5"/>
  <c r="AG4162" i="5"/>
  <c r="AH4162" i="5"/>
  <c r="AI4162" i="5"/>
  <c r="AJ4162" i="5"/>
  <c r="AK4162" i="5"/>
  <c r="AL4162" i="5"/>
  <c r="AM4162" i="5"/>
  <c r="AN4162" i="5"/>
  <c r="AB4163" i="5"/>
  <c r="AC4163" i="5"/>
  <c r="AD4163" i="5"/>
  <c r="AE4163" i="5"/>
  <c r="AF4163" i="5"/>
  <c r="AF4166" i="5" s="1"/>
  <c r="AF4167" i="5" s="1"/>
  <c r="AG4163" i="5"/>
  <c r="AH4163" i="5"/>
  <c r="AI4163" i="5"/>
  <c r="AJ4163" i="5"/>
  <c r="AK4163" i="5"/>
  <c r="AL4163" i="5"/>
  <c r="AM4163" i="5"/>
  <c r="AN4163" i="5"/>
  <c r="AB4164" i="5"/>
  <c r="AC4164" i="5"/>
  <c r="AD4164" i="5"/>
  <c r="AE4164" i="5"/>
  <c r="AF4164" i="5"/>
  <c r="AG4164" i="5"/>
  <c r="AH4164" i="5"/>
  <c r="AI4164" i="5"/>
  <c r="AJ4164" i="5"/>
  <c r="AK4164" i="5"/>
  <c r="AL4164" i="5"/>
  <c r="AM4164" i="5"/>
  <c r="AN4164" i="5"/>
  <c r="AB4165" i="5"/>
  <c r="AC4165" i="5"/>
  <c r="AD4165" i="5"/>
  <c r="AD4166" i="5" s="1"/>
  <c r="AD4167" i="5" s="1"/>
  <c r="AE4165" i="5"/>
  <c r="AF4165" i="5"/>
  <c r="AG4165" i="5"/>
  <c r="AG4166" i="5" s="1"/>
  <c r="AG4167" i="5" s="1"/>
  <c r="AH4165" i="5"/>
  <c r="AI4165" i="5"/>
  <c r="AJ4165" i="5"/>
  <c r="AK4165" i="5"/>
  <c r="AL4165" i="5"/>
  <c r="AM4165" i="5"/>
  <c r="AN4165" i="5"/>
  <c r="AB4172" i="5"/>
  <c r="AC4172" i="5"/>
  <c r="AD4172" i="5"/>
  <c r="AE4172" i="5"/>
  <c r="AF4172" i="5"/>
  <c r="AG4172" i="5"/>
  <c r="AH4172" i="5"/>
  <c r="AI4172" i="5"/>
  <c r="AJ4172" i="5"/>
  <c r="AK4172" i="5"/>
  <c r="AL4172" i="5"/>
  <c r="AM4172" i="5"/>
  <c r="AN4172" i="5"/>
  <c r="AB4173" i="5"/>
  <c r="AC4173" i="5"/>
  <c r="AD4173" i="5"/>
  <c r="AE4173" i="5"/>
  <c r="AF4173" i="5"/>
  <c r="AG4173" i="5"/>
  <c r="AH4173" i="5"/>
  <c r="AI4173" i="5"/>
  <c r="AJ4173" i="5"/>
  <c r="AK4173" i="5"/>
  <c r="AL4173" i="5"/>
  <c r="AM4173" i="5"/>
  <c r="AN4173" i="5"/>
  <c r="AB4174" i="5"/>
  <c r="AC4174" i="5"/>
  <c r="AD4174" i="5"/>
  <c r="AE4174" i="5"/>
  <c r="AF4174" i="5"/>
  <c r="AG4174" i="5"/>
  <c r="AH4174" i="5"/>
  <c r="AI4174" i="5"/>
  <c r="AJ4174" i="5"/>
  <c r="AK4174" i="5"/>
  <c r="AL4174" i="5"/>
  <c r="AM4174" i="5"/>
  <c r="AN4174" i="5"/>
  <c r="AB4175" i="5"/>
  <c r="AC4175" i="5"/>
  <c r="AD4175" i="5"/>
  <c r="AE4175" i="5"/>
  <c r="AF4175" i="5"/>
  <c r="AG4175" i="5"/>
  <c r="AH4175" i="5"/>
  <c r="AI4175" i="5"/>
  <c r="AJ4175" i="5"/>
  <c r="AK4175" i="5"/>
  <c r="AL4175" i="5"/>
  <c r="AM4175" i="5"/>
  <c r="AN4175" i="5"/>
  <c r="AF4176" i="5"/>
  <c r="AF4177" i="5" s="1"/>
  <c r="AI4176" i="5"/>
  <c r="AI4177" i="5" s="1"/>
  <c r="AK4176" i="5"/>
  <c r="AK4177" i="5" s="1"/>
  <c r="AN4176" i="5"/>
  <c r="AN4177" i="5" s="1"/>
  <c r="AB4182" i="5"/>
  <c r="AC4182" i="5"/>
  <c r="AD4182" i="5"/>
  <c r="AE4182" i="5"/>
  <c r="AF4182" i="5"/>
  <c r="AG4182" i="5"/>
  <c r="AH4182" i="5"/>
  <c r="AI4182" i="5"/>
  <c r="AJ4182" i="5"/>
  <c r="AK4182" i="5"/>
  <c r="AL4182" i="5"/>
  <c r="AM4182" i="5"/>
  <c r="AN4182" i="5"/>
  <c r="AB4183" i="5"/>
  <c r="AC4183" i="5"/>
  <c r="AD4183" i="5"/>
  <c r="AE4183" i="5"/>
  <c r="AF4183" i="5"/>
  <c r="AG4183" i="5"/>
  <c r="AH4183" i="5"/>
  <c r="AI4183" i="5"/>
  <c r="AJ4183" i="5"/>
  <c r="AK4183" i="5"/>
  <c r="AL4183" i="5"/>
  <c r="AM4183" i="5"/>
  <c r="AN4183" i="5"/>
  <c r="AB4184" i="5"/>
  <c r="AC4184" i="5"/>
  <c r="AC4186" i="5" s="1"/>
  <c r="AD4184" i="5"/>
  <c r="AE4184" i="5"/>
  <c r="AF4184" i="5"/>
  <c r="AG4184" i="5"/>
  <c r="AH4184" i="5"/>
  <c r="AI4184" i="5"/>
  <c r="AJ4184" i="5"/>
  <c r="AK4184" i="5"/>
  <c r="AK4186" i="5" s="1"/>
  <c r="AL4184" i="5"/>
  <c r="AM4184" i="5"/>
  <c r="AN4184" i="5"/>
  <c r="AB4185" i="5"/>
  <c r="AC4185" i="5"/>
  <c r="AD4185" i="5"/>
  <c r="AE4185" i="5"/>
  <c r="AF4185" i="5"/>
  <c r="AG4185" i="5"/>
  <c r="AH4185" i="5"/>
  <c r="AI4185" i="5"/>
  <c r="AJ4185" i="5"/>
  <c r="AK4185" i="5"/>
  <c r="AL4185" i="5"/>
  <c r="AM4185" i="5"/>
  <c r="AN4185" i="5"/>
  <c r="AB4192" i="5"/>
  <c r="AC4192" i="5"/>
  <c r="AD4192" i="5"/>
  <c r="AE4192" i="5"/>
  <c r="AF4192" i="5"/>
  <c r="AG4192" i="5"/>
  <c r="AH4192" i="5"/>
  <c r="AH4196" i="5" s="1"/>
  <c r="AI4192" i="5"/>
  <c r="AJ4192" i="5"/>
  <c r="AK4192" i="5"/>
  <c r="AL4192" i="5"/>
  <c r="AM4192" i="5"/>
  <c r="AN4192" i="5"/>
  <c r="AB4193" i="5"/>
  <c r="AC4193" i="5"/>
  <c r="AD4193" i="5"/>
  <c r="AE4193" i="5"/>
  <c r="AF4193" i="5"/>
  <c r="AG4193" i="5"/>
  <c r="AH4193" i="5"/>
  <c r="AI4193" i="5"/>
  <c r="AJ4193" i="5"/>
  <c r="AK4193" i="5"/>
  <c r="AL4193" i="5"/>
  <c r="AM4193" i="5"/>
  <c r="AN4193" i="5"/>
  <c r="AB4194" i="5"/>
  <c r="AC4194" i="5"/>
  <c r="AD4194" i="5"/>
  <c r="AE4194" i="5"/>
  <c r="AF4194" i="5"/>
  <c r="AG4194" i="5"/>
  <c r="AH4194" i="5"/>
  <c r="AI4194" i="5"/>
  <c r="AJ4194" i="5"/>
  <c r="AK4194" i="5"/>
  <c r="AL4194" i="5"/>
  <c r="AM4194" i="5"/>
  <c r="AN4194" i="5"/>
  <c r="AB4195" i="5"/>
  <c r="AC4195" i="5"/>
  <c r="AD4195" i="5"/>
  <c r="AE4195" i="5"/>
  <c r="AF4195" i="5"/>
  <c r="AG4195" i="5"/>
  <c r="AH4195" i="5"/>
  <c r="AI4195" i="5"/>
  <c r="AJ4195" i="5"/>
  <c r="AK4195" i="5"/>
  <c r="AL4195" i="5"/>
  <c r="AM4195" i="5"/>
  <c r="AN4195" i="5"/>
  <c r="AB4202" i="5"/>
  <c r="AC4202" i="5"/>
  <c r="AD4202" i="5"/>
  <c r="AE4202" i="5"/>
  <c r="AF4202" i="5"/>
  <c r="AG4202" i="5"/>
  <c r="AH4202" i="5"/>
  <c r="AI4202" i="5"/>
  <c r="AJ4202" i="5"/>
  <c r="AK4202" i="5"/>
  <c r="AL4202" i="5"/>
  <c r="AM4202" i="5"/>
  <c r="AN4202" i="5"/>
  <c r="AB4203" i="5"/>
  <c r="AC4203" i="5"/>
  <c r="AD4203" i="5"/>
  <c r="AE4203" i="5"/>
  <c r="AF4203" i="5"/>
  <c r="AG4203" i="5"/>
  <c r="AH4203" i="5"/>
  <c r="AI4203" i="5"/>
  <c r="AJ4203" i="5"/>
  <c r="AK4203" i="5"/>
  <c r="AL4203" i="5"/>
  <c r="AM4203" i="5"/>
  <c r="AN4203" i="5"/>
  <c r="AB4204" i="5"/>
  <c r="AC4204" i="5"/>
  <c r="AD4204" i="5"/>
  <c r="AE4204" i="5"/>
  <c r="AF4204" i="5"/>
  <c r="AG4204" i="5"/>
  <c r="AH4204" i="5"/>
  <c r="AI4204" i="5"/>
  <c r="AJ4204" i="5"/>
  <c r="AK4204" i="5"/>
  <c r="AL4204" i="5"/>
  <c r="AM4204" i="5"/>
  <c r="AN4204" i="5"/>
  <c r="AB4205" i="5"/>
  <c r="AC4205" i="5"/>
  <c r="AD4205" i="5"/>
  <c r="AE4205" i="5"/>
  <c r="AF4205" i="5"/>
  <c r="AG4205" i="5"/>
  <c r="AH4205" i="5"/>
  <c r="AI4205" i="5"/>
  <c r="AJ4205" i="5"/>
  <c r="AK4205" i="5"/>
  <c r="AL4205" i="5"/>
  <c r="AM4205" i="5"/>
  <c r="AN4205" i="5"/>
  <c r="AM4206" i="5"/>
  <c r="AM4207" i="5" s="1"/>
  <c r="AB4212" i="5"/>
  <c r="AC4212" i="5"/>
  <c r="AD4212" i="5"/>
  <c r="AE4212" i="5"/>
  <c r="AF4212" i="5"/>
  <c r="AG4212" i="5"/>
  <c r="AH4212" i="5"/>
  <c r="AI4212" i="5"/>
  <c r="AJ4212" i="5"/>
  <c r="AK4212" i="5"/>
  <c r="AL4212" i="5"/>
  <c r="AM4212" i="5"/>
  <c r="AN4212" i="5"/>
  <c r="AB4213" i="5"/>
  <c r="AC4213" i="5"/>
  <c r="AD4213" i="5"/>
  <c r="AE4213" i="5"/>
  <c r="AF4213" i="5"/>
  <c r="AG4213" i="5"/>
  <c r="AH4213" i="5"/>
  <c r="AI4213" i="5"/>
  <c r="AJ4213" i="5"/>
  <c r="AK4213" i="5"/>
  <c r="AL4213" i="5"/>
  <c r="AM4213" i="5"/>
  <c r="AN4213" i="5"/>
  <c r="AB4214" i="5"/>
  <c r="AC4214" i="5"/>
  <c r="AC4216" i="5" s="1"/>
  <c r="AD4214" i="5"/>
  <c r="AD4216" i="5" s="1"/>
  <c r="AD4217" i="5" s="1"/>
  <c r="AE4214" i="5"/>
  <c r="AF4214" i="5"/>
  <c r="AG4214" i="5"/>
  <c r="AH4214" i="5"/>
  <c r="AI4214" i="5"/>
  <c r="AJ4214" i="5"/>
  <c r="AK4214" i="5"/>
  <c r="AK4216" i="5" s="1"/>
  <c r="AL4214" i="5"/>
  <c r="AL4216" i="5" s="1"/>
  <c r="AL4217" i="5" s="1"/>
  <c r="AM4214" i="5"/>
  <c r="AN4214" i="5"/>
  <c r="AB4215" i="5"/>
  <c r="AC4215" i="5"/>
  <c r="AD4215" i="5"/>
  <c r="AE4215" i="5"/>
  <c r="AF4215" i="5"/>
  <c r="AG4215" i="5"/>
  <c r="AH4215" i="5"/>
  <c r="AI4215" i="5"/>
  <c r="AJ4215" i="5"/>
  <c r="AK4215" i="5"/>
  <c r="AL4215" i="5"/>
  <c r="AM4215" i="5"/>
  <c r="AN4215" i="5"/>
  <c r="AB4216" i="5"/>
  <c r="AB4217" i="5" s="1"/>
  <c r="AJ4216" i="5"/>
  <c r="AJ4217" i="5" s="1"/>
  <c r="AB4222" i="5"/>
  <c r="AC4222" i="5"/>
  <c r="AD4222" i="5"/>
  <c r="AE4222" i="5"/>
  <c r="AF4222" i="5"/>
  <c r="AG4222" i="5"/>
  <c r="AH4222" i="5"/>
  <c r="AI4222" i="5"/>
  <c r="AJ4222" i="5"/>
  <c r="AK4222" i="5"/>
  <c r="AL4222" i="5"/>
  <c r="AM4222" i="5"/>
  <c r="AN4222" i="5"/>
  <c r="AB4223" i="5"/>
  <c r="AC4223" i="5"/>
  <c r="AD4223" i="5"/>
  <c r="AE4223" i="5"/>
  <c r="AE4226" i="5" s="1"/>
  <c r="AE4227" i="5" s="1"/>
  <c r="AF4223" i="5"/>
  <c r="AG4223" i="5"/>
  <c r="AH4223" i="5"/>
  <c r="AI4223" i="5"/>
  <c r="AJ4223" i="5"/>
  <c r="AK4223" i="5"/>
  <c r="AL4223" i="5"/>
  <c r="AM4223" i="5"/>
  <c r="AM4226" i="5" s="1"/>
  <c r="AM4227" i="5" s="1"/>
  <c r="AN4223" i="5"/>
  <c r="AB4224" i="5"/>
  <c r="AC4224" i="5"/>
  <c r="AD4224" i="5"/>
  <c r="AE4224" i="5"/>
  <c r="AF4224" i="5"/>
  <c r="AG4224" i="5"/>
  <c r="AH4224" i="5"/>
  <c r="AI4224" i="5"/>
  <c r="AJ4224" i="5"/>
  <c r="AK4224" i="5"/>
  <c r="AL4224" i="5"/>
  <c r="AM4224" i="5"/>
  <c r="AN4224" i="5"/>
  <c r="AB4225" i="5"/>
  <c r="AC4225" i="5"/>
  <c r="AD4225" i="5"/>
  <c r="AE4225" i="5"/>
  <c r="AF4225" i="5"/>
  <c r="AG4225" i="5"/>
  <c r="AH4225" i="5"/>
  <c r="AI4225" i="5"/>
  <c r="AJ4225" i="5"/>
  <c r="AK4225" i="5"/>
  <c r="AL4225" i="5"/>
  <c r="AM4225" i="5"/>
  <c r="AN4225" i="5"/>
  <c r="AG4226" i="5"/>
  <c r="AB4232" i="5"/>
  <c r="AC4232" i="5"/>
  <c r="AD4232" i="5"/>
  <c r="AE4232" i="5"/>
  <c r="AF4232" i="5"/>
  <c r="AG4232" i="5"/>
  <c r="AH4232" i="5"/>
  <c r="AI4232" i="5"/>
  <c r="AJ4232" i="5"/>
  <c r="AK4232" i="5"/>
  <c r="AL4232" i="5"/>
  <c r="AM4232" i="5"/>
  <c r="AN4232" i="5"/>
  <c r="AB4233" i="5"/>
  <c r="AC4233" i="5"/>
  <c r="AD4233" i="5"/>
  <c r="AE4233" i="5"/>
  <c r="AF4233" i="5"/>
  <c r="AG4233" i="5"/>
  <c r="AH4233" i="5"/>
  <c r="AI4233" i="5"/>
  <c r="AJ4233" i="5"/>
  <c r="AK4233" i="5"/>
  <c r="AL4233" i="5"/>
  <c r="AM4233" i="5"/>
  <c r="AN4233" i="5"/>
  <c r="AB4234" i="5"/>
  <c r="AC4234" i="5"/>
  <c r="AD4234" i="5"/>
  <c r="AE4234" i="5"/>
  <c r="AE4236" i="5" s="1"/>
  <c r="AF4234" i="5"/>
  <c r="AG4234" i="5"/>
  <c r="AH4234" i="5"/>
  <c r="AI4234" i="5"/>
  <c r="AJ4234" i="5"/>
  <c r="AK4234" i="5"/>
  <c r="AL4234" i="5"/>
  <c r="AM4234" i="5"/>
  <c r="AM4236" i="5" s="1"/>
  <c r="AN4234" i="5"/>
  <c r="AB4235" i="5"/>
  <c r="AC4235" i="5"/>
  <c r="AD4235" i="5"/>
  <c r="AD4236" i="5" s="1"/>
  <c r="AD4237" i="5" s="1"/>
  <c r="AE4235" i="5"/>
  <c r="AF4235" i="5"/>
  <c r="AG4235" i="5"/>
  <c r="AH4235" i="5"/>
  <c r="AI4235" i="5"/>
  <c r="AJ4235" i="5"/>
  <c r="AK4235" i="5"/>
  <c r="AL4235" i="5"/>
  <c r="AL4236" i="5" s="1"/>
  <c r="AM4235" i="5"/>
  <c r="AN4235" i="5"/>
  <c r="AB4242" i="5"/>
  <c r="AC4242" i="5"/>
  <c r="AD4242" i="5"/>
  <c r="AE4242" i="5"/>
  <c r="AF4242" i="5"/>
  <c r="AG4242" i="5"/>
  <c r="AH4242" i="5"/>
  <c r="AI4242" i="5"/>
  <c r="AJ4242" i="5"/>
  <c r="AK4242" i="5"/>
  <c r="AL4242" i="5"/>
  <c r="AM4242" i="5"/>
  <c r="AN4242" i="5"/>
  <c r="AB4243" i="5"/>
  <c r="AC4243" i="5"/>
  <c r="AD4243" i="5"/>
  <c r="AE4243" i="5"/>
  <c r="AF4243" i="5"/>
  <c r="AG4243" i="5"/>
  <c r="AH4243" i="5"/>
  <c r="AI4243" i="5"/>
  <c r="AJ4243" i="5"/>
  <c r="AK4243" i="5"/>
  <c r="AL4243" i="5"/>
  <c r="AM4243" i="5"/>
  <c r="AN4243" i="5"/>
  <c r="AB4244" i="5"/>
  <c r="AB4246" i="5" s="1"/>
  <c r="AC4244" i="5"/>
  <c r="AC4246" i="5" s="1"/>
  <c r="AC4247" i="5" s="1"/>
  <c r="AD4244" i="5"/>
  <c r="AE4244" i="5"/>
  <c r="AF4244" i="5"/>
  <c r="AG4244" i="5"/>
  <c r="AH4244" i="5"/>
  <c r="AI4244" i="5"/>
  <c r="AJ4244" i="5"/>
  <c r="AJ4246" i="5" s="1"/>
  <c r="AK4244" i="5"/>
  <c r="AK4246" i="5" s="1"/>
  <c r="AK4247" i="5" s="1"/>
  <c r="AL4244" i="5"/>
  <c r="AM4244" i="5"/>
  <c r="AN4244" i="5"/>
  <c r="AB4245" i="5"/>
  <c r="AC4245" i="5"/>
  <c r="AD4245" i="5"/>
  <c r="AE4245" i="5"/>
  <c r="AF4245" i="5"/>
  <c r="AG4245" i="5"/>
  <c r="AH4245" i="5"/>
  <c r="AI4245" i="5"/>
  <c r="AJ4245" i="5"/>
  <c r="AK4245" i="5"/>
  <c r="AL4245" i="5"/>
  <c r="AM4245" i="5"/>
  <c r="AN4245" i="5"/>
  <c r="AB4252" i="5"/>
  <c r="AC4252" i="5"/>
  <c r="AD4252" i="5"/>
  <c r="AE4252" i="5"/>
  <c r="AF4252" i="5"/>
  <c r="AG4252" i="5"/>
  <c r="AH4252" i="5"/>
  <c r="AI4252" i="5"/>
  <c r="AJ4252" i="5"/>
  <c r="AK4252" i="5"/>
  <c r="AL4252" i="5"/>
  <c r="AM4252" i="5"/>
  <c r="AN4252" i="5"/>
  <c r="AB4253" i="5"/>
  <c r="AC4253" i="5"/>
  <c r="AD4253" i="5"/>
  <c r="AE4253" i="5"/>
  <c r="AF4253" i="5"/>
  <c r="AG4253" i="5"/>
  <c r="AH4253" i="5"/>
  <c r="AI4253" i="5"/>
  <c r="AJ4253" i="5"/>
  <c r="AK4253" i="5"/>
  <c r="AL4253" i="5"/>
  <c r="AL4256" i="5" s="1"/>
  <c r="AL4257" i="5" s="1"/>
  <c r="AM4253" i="5"/>
  <c r="AM4256" i="5" s="1"/>
  <c r="AM4257" i="5" s="1"/>
  <c r="AN4253" i="5"/>
  <c r="AB4254" i="5"/>
  <c r="AC4254" i="5"/>
  <c r="AD4254" i="5"/>
  <c r="AE4254" i="5"/>
  <c r="AF4254" i="5"/>
  <c r="AG4254" i="5"/>
  <c r="AG4256" i="5" s="1"/>
  <c r="AH4254" i="5"/>
  <c r="AH4256" i="5" s="1"/>
  <c r="AH4257" i="5" s="1"/>
  <c r="AI4254" i="5"/>
  <c r="AJ4254" i="5"/>
  <c r="AK4254" i="5"/>
  <c r="AL4254" i="5"/>
  <c r="AM4254" i="5"/>
  <c r="AN4254" i="5"/>
  <c r="AB4255" i="5"/>
  <c r="AC4255" i="5"/>
  <c r="AD4255" i="5"/>
  <c r="AE4255" i="5"/>
  <c r="AF4255" i="5"/>
  <c r="AG4255" i="5"/>
  <c r="AH4255" i="5"/>
  <c r="AI4255" i="5"/>
  <c r="AJ4255" i="5"/>
  <c r="AK4255" i="5"/>
  <c r="AL4255" i="5"/>
  <c r="AM4255" i="5"/>
  <c r="AN4255" i="5"/>
  <c r="AF4256" i="5"/>
  <c r="AF4257" i="5" s="1"/>
  <c r="AN4256" i="5"/>
  <c r="AB4262" i="5"/>
  <c r="AC4262" i="5"/>
  <c r="AD4262" i="5"/>
  <c r="AE4262" i="5"/>
  <c r="AF4262" i="5"/>
  <c r="AG4262" i="5"/>
  <c r="AH4262" i="5"/>
  <c r="AI4262" i="5"/>
  <c r="AJ4262" i="5"/>
  <c r="AK4262" i="5"/>
  <c r="AL4262" i="5"/>
  <c r="AM4262" i="5"/>
  <c r="AN4262" i="5"/>
  <c r="AB4263" i="5"/>
  <c r="AC4263" i="5"/>
  <c r="AD4263" i="5"/>
  <c r="AE4263" i="5"/>
  <c r="AF4263" i="5"/>
  <c r="AG4263" i="5"/>
  <c r="AH4263" i="5"/>
  <c r="AI4263" i="5"/>
  <c r="AJ4263" i="5"/>
  <c r="AK4263" i="5"/>
  <c r="AL4263" i="5"/>
  <c r="AM4263" i="5"/>
  <c r="AN4263" i="5"/>
  <c r="AB4264" i="5"/>
  <c r="AC4264" i="5"/>
  <c r="AD4264" i="5"/>
  <c r="AE4264" i="5"/>
  <c r="AF4264" i="5"/>
  <c r="AG4264" i="5"/>
  <c r="AH4264" i="5"/>
  <c r="AI4264" i="5"/>
  <c r="AJ4264" i="5"/>
  <c r="AK4264" i="5"/>
  <c r="AL4264" i="5"/>
  <c r="AM4264" i="5"/>
  <c r="AN4264" i="5"/>
  <c r="AB4265" i="5"/>
  <c r="AC4265" i="5"/>
  <c r="AD4265" i="5"/>
  <c r="AE4265" i="5"/>
  <c r="AF4265" i="5"/>
  <c r="AG4265" i="5"/>
  <c r="AH4265" i="5"/>
  <c r="AI4265" i="5"/>
  <c r="AJ4265" i="5"/>
  <c r="AK4265" i="5"/>
  <c r="AL4265" i="5"/>
  <c r="AM4265" i="5"/>
  <c r="AN4265" i="5"/>
  <c r="AC4266" i="5"/>
  <c r="AK4266" i="5"/>
  <c r="AB4272" i="5"/>
  <c r="AC4272" i="5"/>
  <c r="AD4272" i="5"/>
  <c r="AE4272" i="5"/>
  <c r="AF4272" i="5"/>
  <c r="AG4272" i="5"/>
  <c r="AH4272" i="5"/>
  <c r="AI4272" i="5"/>
  <c r="AJ4272" i="5"/>
  <c r="AK4272" i="5"/>
  <c r="AL4272" i="5"/>
  <c r="AM4272" i="5"/>
  <c r="AN4272" i="5"/>
  <c r="AB4273" i="5"/>
  <c r="AC4273" i="5"/>
  <c r="AD4273" i="5"/>
  <c r="AE4273" i="5"/>
  <c r="AF4273" i="5"/>
  <c r="AG4273" i="5"/>
  <c r="AH4273" i="5"/>
  <c r="AI4273" i="5"/>
  <c r="AJ4273" i="5"/>
  <c r="AK4273" i="5"/>
  <c r="AL4273" i="5"/>
  <c r="AM4273" i="5"/>
  <c r="AN4273" i="5"/>
  <c r="AB4274" i="5"/>
  <c r="AC4274" i="5"/>
  <c r="AD4274" i="5"/>
  <c r="AE4274" i="5"/>
  <c r="AF4274" i="5"/>
  <c r="AG4274" i="5"/>
  <c r="AH4274" i="5"/>
  <c r="AI4274" i="5"/>
  <c r="AJ4274" i="5"/>
  <c r="AK4274" i="5"/>
  <c r="AL4274" i="5"/>
  <c r="AM4274" i="5"/>
  <c r="AN4274" i="5"/>
  <c r="AB4275" i="5"/>
  <c r="AC4275" i="5"/>
  <c r="AD4275" i="5"/>
  <c r="AE4275" i="5"/>
  <c r="AF4275" i="5"/>
  <c r="AG4275" i="5"/>
  <c r="AH4275" i="5"/>
  <c r="AI4275" i="5"/>
  <c r="AJ4275" i="5"/>
  <c r="AK4275" i="5"/>
  <c r="AL4275" i="5"/>
  <c r="AM4275" i="5"/>
  <c r="AN4275" i="5"/>
  <c r="AH4276" i="5"/>
  <c r="AB4282" i="5"/>
  <c r="AC4282" i="5"/>
  <c r="AD4282" i="5"/>
  <c r="AE4282" i="5"/>
  <c r="AF4282" i="5"/>
  <c r="AG4282" i="5"/>
  <c r="AH4282" i="5"/>
  <c r="AI4282" i="5"/>
  <c r="AJ4282" i="5"/>
  <c r="AK4282" i="5"/>
  <c r="AL4282" i="5"/>
  <c r="AM4282" i="5"/>
  <c r="AN4282" i="5"/>
  <c r="AB4283" i="5"/>
  <c r="AC4283" i="5"/>
  <c r="AD4283" i="5"/>
  <c r="AE4283" i="5"/>
  <c r="AF4283" i="5"/>
  <c r="AG4283" i="5"/>
  <c r="AH4283" i="5"/>
  <c r="AI4283" i="5"/>
  <c r="AJ4283" i="5"/>
  <c r="AK4283" i="5"/>
  <c r="AK4286" i="5" s="1"/>
  <c r="AK4287" i="5" s="1"/>
  <c r="AL4283" i="5"/>
  <c r="AM4283" i="5"/>
  <c r="AN4283" i="5"/>
  <c r="AB4284" i="5"/>
  <c r="AC4284" i="5"/>
  <c r="AD4284" i="5"/>
  <c r="AE4284" i="5"/>
  <c r="AF4284" i="5"/>
  <c r="AF4286" i="5" s="1"/>
  <c r="AF4287" i="5" s="1"/>
  <c r="AG4284" i="5"/>
  <c r="AG4286" i="5" s="1"/>
  <c r="AG4287" i="5" s="1"/>
  <c r="AH4284" i="5"/>
  <c r="AI4284" i="5"/>
  <c r="AJ4284" i="5"/>
  <c r="AK4284" i="5"/>
  <c r="AL4284" i="5"/>
  <c r="AM4284" i="5"/>
  <c r="AN4284" i="5"/>
  <c r="AN4286" i="5" s="1"/>
  <c r="AN4287" i="5" s="1"/>
  <c r="AB4285" i="5"/>
  <c r="AC4285" i="5"/>
  <c r="AD4285" i="5"/>
  <c r="AE4285" i="5"/>
  <c r="AF4285" i="5"/>
  <c r="AG4285" i="5"/>
  <c r="AH4285" i="5"/>
  <c r="AI4285" i="5"/>
  <c r="AJ4285" i="5"/>
  <c r="AK4285" i="5"/>
  <c r="AL4285" i="5"/>
  <c r="AM4285" i="5"/>
  <c r="AM4286" i="5" s="1"/>
  <c r="AN4285" i="5"/>
  <c r="AB4292" i="5"/>
  <c r="AC4292" i="5"/>
  <c r="AD4292" i="5"/>
  <c r="AE4292" i="5"/>
  <c r="AF4292" i="5"/>
  <c r="AG4292" i="5"/>
  <c r="AH4292" i="5"/>
  <c r="AI4292" i="5"/>
  <c r="AJ4292" i="5"/>
  <c r="AK4292" i="5"/>
  <c r="AL4292" i="5"/>
  <c r="AM4292" i="5"/>
  <c r="AN4292" i="5"/>
  <c r="AB4293" i="5"/>
  <c r="AC4293" i="5"/>
  <c r="AD4293" i="5"/>
  <c r="AE4293" i="5"/>
  <c r="AF4293" i="5"/>
  <c r="AG4293" i="5"/>
  <c r="AH4293" i="5"/>
  <c r="AI4293" i="5"/>
  <c r="AJ4293" i="5"/>
  <c r="AK4293" i="5"/>
  <c r="AL4293" i="5"/>
  <c r="AM4293" i="5"/>
  <c r="AN4293" i="5"/>
  <c r="AB4294" i="5"/>
  <c r="AB4296" i="5" s="1"/>
  <c r="AC4294" i="5"/>
  <c r="AC4296" i="5" s="1"/>
  <c r="AD4294" i="5"/>
  <c r="AE4294" i="5"/>
  <c r="AF4294" i="5"/>
  <c r="AG4294" i="5"/>
  <c r="AH4294" i="5"/>
  <c r="AI4294" i="5"/>
  <c r="AJ4294" i="5"/>
  <c r="AJ4296" i="5" s="1"/>
  <c r="AK4294" i="5"/>
  <c r="AK4296" i="5" s="1"/>
  <c r="AL4294" i="5"/>
  <c r="AM4294" i="5"/>
  <c r="AN4294" i="5"/>
  <c r="AB4295" i="5"/>
  <c r="AC4295" i="5"/>
  <c r="AD4295" i="5"/>
  <c r="AE4295" i="5"/>
  <c r="AF4295" i="5"/>
  <c r="AG4295" i="5"/>
  <c r="AH4295" i="5"/>
  <c r="AI4295" i="5"/>
  <c r="AJ4295" i="5"/>
  <c r="AK4295" i="5"/>
  <c r="AL4295" i="5"/>
  <c r="AM4295" i="5"/>
  <c r="AN4295" i="5"/>
  <c r="AB4302" i="5"/>
  <c r="AC4302" i="5"/>
  <c r="AD4302" i="5"/>
  <c r="AE4302" i="5"/>
  <c r="AF4302" i="5"/>
  <c r="AG4302" i="5"/>
  <c r="AH4302" i="5"/>
  <c r="AI4302" i="5"/>
  <c r="AJ4302" i="5"/>
  <c r="AK4302" i="5"/>
  <c r="AL4302" i="5"/>
  <c r="AM4302" i="5"/>
  <c r="AN4302" i="5"/>
  <c r="AB4303" i="5"/>
  <c r="AC4303" i="5"/>
  <c r="AD4303" i="5"/>
  <c r="AE4303" i="5"/>
  <c r="AF4303" i="5"/>
  <c r="AG4303" i="5"/>
  <c r="AH4303" i="5"/>
  <c r="AI4303" i="5"/>
  <c r="AJ4303" i="5"/>
  <c r="AK4303" i="5"/>
  <c r="AL4303" i="5"/>
  <c r="AM4303" i="5"/>
  <c r="AN4303" i="5"/>
  <c r="AB4304" i="5"/>
  <c r="AC4304" i="5"/>
  <c r="AD4304" i="5"/>
  <c r="AE4304" i="5"/>
  <c r="AF4304" i="5"/>
  <c r="AG4304" i="5"/>
  <c r="AH4304" i="5"/>
  <c r="AI4304" i="5"/>
  <c r="AJ4304" i="5"/>
  <c r="AK4304" i="5"/>
  <c r="AL4304" i="5"/>
  <c r="AM4304" i="5"/>
  <c r="AN4304" i="5"/>
  <c r="AB4305" i="5"/>
  <c r="AC4305" i="5"/>
  <c r="AD4305" i="5"/>
  <c r="AE4305" i="5"/>
  <c r="AF4305" i="5"/>
  <c r="AG4305" i="5"/>
  <c r="AH4305" i="5"/>
  <c r="AI4305" i="5"/>
  <c r="AJ4305" i="5"/>
  <c r="AK4305" i="5"/>
  <c r="AL4305" i="5"/>
  <c r="AM4305" i="5"/>
  <c r="AN4305" i="5"/>
  <c r="AG4306" i="5"/>
  <c r="AB4312" i="5"/>
  <c r="AC4312" i="5"/>
  <c r="AD4312" i="5"/>
  <c r="AE4312" i="5"/>
  <c r="AF4312" i="5"/>
  <c r="AG4312" i="5"/>
  <c r="AH4312" i="5"/>
  <c r="AI4312" i="5"/>
  <c r="AJ4312" i="5"/>
  <c r="AK4312" i="5"/>
  <c r="AL4312" i="5"/>
  <c r="AM4312" i="5"/>
  <c r="AN4312" i="5"/>
  <c r="AB4313" i="5"/>
  <c r="AC4313" i="5"/>
  <c r="AD4313" i="5"/>
  <c r="AE4313" i="5"/>
  <c r="AF4313" i="5"/>
  <c r="AG4313" i="5"/>
  <c r="AH4313" i="5"/>
  <c r="AI4313" i="5"/>
  <c r="AJ4313" i="5"/>
  <c r="AK4313" i="5"/>
  <c r="AL4313" i="5"/>
  <c r="AL4316" i="5" s="1"/>
  <c r="AM4313" i="5"/>
  <c r="AN4313" i="5"/>
  <c r="AB4314" i="5"/>
  <c r="AC4314" i="5"/>
  <c r="AD4314" i="5"/>
  <c r="AE4314" i="5"/>
  <c r="AE4316" i="5" s="1"/>
  <c r="AF4314" i="5"/>
  <c r="AF4316" i="5" s="1"/>
  <c r="AF4317" i="5" s="1"/>
  <c r="AG4314" i="5"/>
  <c r="AH4314" i="5"/>
  <c r="AI4314" i="5"/>
  <c r="AJ4314" i="5"/>
  <c r="AK4314" i="5"/>
  <c r="AL4314" i="5"/>
  <c r="AM4314" i="5"/>
  <c r="AM4316" i="5" s="1"/>
  <c r="AM4317" i="5" s="1"/>
  <c r="AN4314" i="5"/>
  <c r="AN4316" i="5" s="1"/>
  <c r="AN4317" i="5" s="1"/>
  <c r="AB4315" i="5"/>
  <c r="AC4315" i="5"/>
  <c r="AD4315" i="5"/>
  <c r="AE4315" i="5"/>
  <c r="AF4315" i="5"/>
  <c r="AG4315" i="5"/>
  <c r="AH4315" i="5"/>
  <c r="AI4315" i="5"/>
  <c r="AJ4315" i="5"/>
  <c r="AK4315" i="5"/>
  <c r="AL4315" i="5"/>
  <c r="AM4315" i="5"/>
  <c r="AN4315" i="5"/>
  <c r="AB4322" i="5"/>
  <c r="AC4322" i="5"/>
  <c r="AD4322" i="5"/>
  <c r="AE4322" i="5"/>
  <c r="AF4322" i="5"/>
  <c r="AG4322" i="5"/>
  <c r="AH4322" i="5"/>
  <c r="AI4322" i="5"/>
  <c r="AJ4322" i="5"/>
  <c r="AK4322" i="5"/>
  <c r="AL4322" i="5"/>
  <c r="AM4322" i="5"/>
  <c r="AN4322" i="5"/>
  <c r="AB4323" i="5"/>
  <c r="AC4323" i="5"/>
  <c r="AD4323" i="5"/>
  <c r="AE4323" i="5"/>
  <c r="AF4323" i="5"/>
  <c r="AG4323" i="5"/>
  <c r="AH4323" i="5"/>
  <c r="AI4323" i="5"/>
  <c r="AJ4323" i="5"/>
  <c r="AK4323" i="5"/>
  <c r="AL4323" i="5"/>
  <c r="AM4323" i="5"/>
  <c r="AN4323" i="5"/>
  <c r="AB4324" i="5"/>
  <c r="AC4324" i="5"/>
  <c r="AD4324" i="5"/>
  <c r="AE4324" i="5"/>
  <c r="AF4324" i="5"/>
  <c r="AG4324" i="5"/>
  <c r="AH4324" i="5"/>
  <c r="AI4324" i="5"/>
  <c r="AJ4324" i="5"/>
  <c r="AK4324" i="5"/>
  <c r="AL4324" i="5"/>
  <c r="AM4324" i="5"/>
  <c r="AN4324" i="5"/>
  <c r="AB4325" i="5"/>
  <c r="AC4325" i="5"/>
  <c r="AD4325" i="5"/>
  <c r="AE4325" i="5"/>
  <c r="AF4325" i="5"/>
  <c r="AG4325" i="5"/>
  <c r="AH4325" i="5"/>
  <c r="AI4325" i="5"/>
  <c r="AJ4325" i="5"/>
  <c r="AK4325" i="5"/>
  <c r="AL4325" i="5"/>
  <c r="AM4325" i="5"/>
  <c r="AN4325" i="5"/>
  <c r="AI4326" i="5"/>
  <c r="AI4327" i="5" s="1"/>
  <c r="AB4332" i="5"/>
  <c r="AC4332" i="5"/>
  <c r="AD4332" i="5"/>
  <c r="AE4332" i="5"/>
  <c r="AF4332" i="5"/>
  <c r="AG4332" i="5"/>
  <c r="AH4332" i="5"/>
  <c r="AI4332" i="5"/>
  <c r="AJ4332" i="5"/>
  <c r="AK4332" i="5"/>
  <c r="AL4332" i="5"/>
  <c r="AM4332" i="5"/>
  <c r="AN4332" i="5"/>
  <c r="AB4333" i="5"/>
  <c r="AC4333" i="5"/>
  <c r="AD4333" i="5"/>
  <c r="AE4333" i="5"/>
  <c r="AF4333" i="5"/>
  <c r="AG4333" i="5"/>
  <c r="AH4333" i="5"/>
  <c r="AI4333" i="5"/>
  <c r="AJ4333" i="5"/>
  <c r="AK4333" i="5"/>
  <c r="AL4333" i="5"/>
  <c r="AM4333" i="5"/>
  <c r="AN4333" i="5"/>
  <c r="AB4334" i="5"/>
  <c r="AC4334" i="5"/>
  <c r="AD4334" i="5"/>
  <c r="AE4334" i="5"/>
  <c r="AF4334" i="5"/>
  <c r="AG4334" i="5"/>
  <c r="AH4334" i="5"/>
  <c r="AI4334" i="5"/>
  <c r="AJ4334" i="5"/>
  <c r="AK4334" i="5"/>
  <c r="AL4334" i="5"/>
  <c r="AM4334" i="5"/>
  <c r="AN4334" i="5"/>
  <c r="AB4335" i="5"/>
  <c r="AC4335" i="5"/>
  <c r="AD4335" i="5"/>
  <c r="AE4335" i="5"/>
  <c r="AF4335" i="5"/>
  <c r="AF4336" i="5" s="1"/>
  <c r="AG4335" i="5"/>
  <c r="AH4335" i="5"/>
  <c r="AI4335" i="5"/>
  <c r="AJ4335" i="5"/>
  <c r="AK4335" i="5"/>
  <c r="AL4335" i="5"/>
  <c r="AM4335" i="5"/>
  <c r="AN4335" i="5"/>
  <c r="AB4342" i="5"/>
  <c r="AC4342" i="5"/>
  <c r="AC4346" i="5" s="1"/>
  <c r="AD4342" i="5"/>
  <c r="AE4342" i="5"/>
  <c r="AF4342" i="5"/>
  <c r="AG4342" i="5"/>
  <c r="AH4342" i="5"/>
  <c r="AI4342" i="5"/>
  <c r="AJ4342" i="5"/>
  <c r="AK4342" i="5"/>
  <c r="AL4342" i="5"/>
  <c r="AM4342" i="5"/>
  <c r="AN4342" i="5"/>
  <c r="AB4343" i="5"/>
  <c r="AC4343" i="5"/>
  <c r="AD4343" i="5"/>
  <c r="AE4343" i="5"/>
  <c r="AF4343" i="5"/>
  <c r="AG4343" i="5"/>
  <c r="AH4343" i="5"/>
  <c r="AI4343" i="5"/>
  <c r="AJ4343" i="5"/>
  <c r="AK4343" i="5"/>
  <c r="AL4343" i="5"/>
  <c r="AM4343" i="5"/>
  <c r="AN4343" i="5"/>
  <c r="AB4344" i="5"/>
  <c r="AC4344" i="5"/>
  <c r="AD4344" i="5"/>
  <c r="AE4344" i="5"/>
  <c r="AE4346" i="5" s="1"/>
  <c r="AF4344" i="5"/>
  <c r="AG4344" i="5"/>
  <c r="AH4344" i="5"/>
  <c r="AI4344" i="5"/>
  <c r="AJ4344" i="5"/>
  <c r="AK4344" i="5"/>
  <c r="AL4344" i="5"/>
  <c r="AM4344" i="5"/>
  <c r="AM4346" i="5" s="1"/>
  <c r="AN4344" i="5"/>
  <c r="AB4345" i="5"/>
  <c r="AC4345" i="5"/>
  <c r="AD4345" i="5"/>
  <c r="AD4346" i="5" s="1"/>
  <c r="AE4345" i="5"/>
  <c r="AF4345" i="5"/>
  <c r="AG4345" i="5"/>
  <c r="AH4345" i="5"/>
  <c r="AI4345" i="5"/>
  <c r="AJ4345" i="5"/>
  <c r="AK4345" i="5"/>
  <c r="AL4345" i="5"/>
  <c r="AM4345" i="5"/>
  <c r="AN4345" i="5"/>
  <c r="AB4352" i="5"/>
  <c r="AC4352" i="5"/>
  <c r="AD4352" i="5"/>
  <c r="AE4352" i="5"/>
  <c r="AF4352" i="5"/>
  <c r="AG4352" i="5"/>
  <c r="AH4352" i="5"/>
  <c r="AH4356" i="5" s="1"/>
  <c r="AH4357" i="5" s="1"/>
  <c r="AI4352" i="5"/>
  <c r="AJ4352" i="5"/>
  <c r="AK4352" i="5"/>
  <c r="AL4352" i="5"/>
  <c r="AM4352" i="5"/>
  <c r="AN4352" i="5"/>
  <c r="AB4353" i="5"/>
  <c r="AC4353" i="5"/>
  <c r="AD4353" i="5"/>
  <c r="AE4353" i="5"/>
  <c r="AF4353" i="5"/>
  <c r="AG4353" i="5"/>
  <c r="AG4356" i="5" s="1"/>
  <c r="AG4357" i="5" s="1"/>
  <c r="AH4353" i="5"/>
  <c r="AI4353" i="5"/>
  <c r="AJ4353" i="5"/>
  <c r="AK4353" i="5"/>
  <c r="AL4353" i="5"/>
  <c r="AM4353" i="5"/>
  <c r="AN4353" i="5"/>
  <c r="AB4354" i="5"/>
  <c r="AB4356" i="5" s="1"/>
  <c r="AC4354" i="5"/>
  <c r="AD4354" i="5"/>
  <c r="AE4354" i="5"/>
  <c r="AF4354" i="5"/>
  <c r="AG4354" i="5"/>
  <c r="AH4354" i="5"/>
  <c r="AI4354" i="5"/>
  <c r="AI4356" i="5" s="1"/>
  <c r="AJ4354" i="5"/>
  <c r="AJ4356" i="5" s="1"/>
  <c r="AK4354" i="5"/>
  <c r="AL4354" i="5"/>
  <c r="AM4354" i="5"/>
  <c r="AN4354" i="5"/>
  <c r="AB4355" i="5"/>
  <c r="AC4355" i="5"/>
  <c r="AD4355" i="5"/>
  <c r="AE4355" i="5"/>
  <c r="AF4355" i="5"/>
  <c r="AG4355" i="5"/>
  <c r="AH4355" i="5"/>
  <c r="AI4355" i="5"/>
  <c r="AJ4355" i="5"/>
  <c r="AK4355" i="5"/>
  <c r="AL4355" i="5"/>
  <c r="AM4355" i="5"/>
  <c r="AN4355" i="5"/>
  <c r="AB4362" i="5"/>
  <c r="AC4362" i="5"/>
  <c r="AD4362" i="5"/>
  <c r="AE4362" i="5"/>
  <c r="AF4362" i="5"/>
  <c r="AG4362" i="5"/>
  <c r="AH4362" i="5"/>
  <c r="AI4362" i="5"/>
  <c r="AJ4362" i="5"/>
  <c r="AK4362" i="5"/>
  <c r="AL4362" i="5"/>
  <c r="AM4362" i="5"/>
  <c r="AM4366" i="5" s="1"/>
  <c r="AN4362" i="5"/>
  <c r="AB4363" i="5"/>
  <c r="AC4363" i="5"/>
  <c r="AD4363" i="5"/>
  <c r="AE4363" i="5"/>
  <c r="AF4363" i="5"/>
  <c r="AG4363" i="5"/>
  <c r="AH4363" i="5"/>
  <c r="AI4363" i="5"/>
  <c r="AJ4363" i="5"/>
  <c r="AK4363" i="5"/>
  <c r="AK4366" i="5" s="1"/>
  <c r="AK4367" i="5" s="1"/>
  <c r="AL4363" i="5"/>
  <c r="AM4363" i="5"/>
  <c r="AN4363" i="5"/>
  <c r="AB4364" i="5"/>
  <c r="AC4364" i="5"/>
  <c r="AD4364" i="5"/>
  <c r="AE4364" i="5"/>
  <c r="AF4364" i="5"/>
  <c r="AF4366" i="5" s="1"/>
  <c r="AG4364" i="5"/>
  <c r="AH4364" i="5"/>
  <c r="AI4364" i="5"/>
  <c r="AJ4364" i="5"/>
  <c r="AK4364" i="5"/>
  <c r="AL4364" i="5"/>
  <c r="AM4364" i="5"/>
  <c r="AN4364" i="5"/>
  <c r="AN4366" i="5" s="1"/>
  <c r="AB4365" i="5"/>
  <c r="AC4365" i="5"/>
  <c r="AD4365" i="5"/>
  <c r="AE4365" i="5"/>
  <c r="AF4365" i="5"/>
  <c r="AG4365" i="5"/>
  <c r="AH4365" i="5"/>
  <c r="AI4365" i="5"/>
  <c r="AJ4365" i="5"/>
  <c r="AK4365" i="5"/>
  <c r="AL4365" i="5"/>
  <c r="AM4365" i="5"/>
  <c r="AN4365" i="5"/>
  <c r="AB4372" i="5"/>
  <c r="AB4376" i="5" s="1"/>
  <c r="AC4372" i="5"/>
  <c r="AD4372" i="5"/>
  <c r="AE4372" i="5"/>
  <c r="AF4372" i="5"/>
  <c r="AG4372" i="5"/>
  <c r="AH4372" i="5"/>
  <c r="AI4372" i="5"/>
  <c r="AJ4372" i="5"/>
  <c r="AK4372" i="5"/>
  <c r="AL4372" i="5"/>
  <c r="AM4372" i="5"/>
  <c r="AN4372" i="5"/>
  <c r="AB4373" i="5"/>
  <c r="AC4373" i="5"/>
  <c r="AD4373" i="5"/>
  <c r="AE4373" i="5"/>
  <c r="AF4373" i="5"/>
  <c r="AG4373" i="5"/>
  <c r="AH4373" i="5"/>
  <c r="AI4373" i="5"/>
  <c r="AJ4373" i="5"/>
  <c r="AK4373" i="5"/>
  <c r="AL4373" i="5"/>
  <c r="AM4373" i="5"/>
  <c r="AN4373" i="5"/>
  <c r="AB4374" i="5"/>
  <c r="AC4374" i="5"/>
  <c r="AD4374" i="5"/>
  <c r="AE4374" i="5"/>
  <c r="AF4374" i="5"/>
  <c r="AG4374" i="5"/>
  <c r="AH4374" i="5"/>
  <c r="AI4374" i="5"/>
  <c r="AJ4374" i="5"/>
  <c r="AK4374" i="5"/>
  <c r="AL4374" i="5"/>
  <c r="AM4374" i="5"/>
  <c r="AN4374" i="5"/>
  <c r="AB4375" i="5"/>
  <c r="AC4375" i="5"/>
  <c r="AC4376" i="5" s="1"/>
  <c r="AC4377" i="5" s="1"/>
  <c r="AD4375" i="5"/>
  <c r="AE4375" i="5"/>
  <c r="AF4375" i="5"/>
  <c r="AG4375" i="5"/>
  <c r="AH4375" i="5"/>
  <c r="AI4375" i="5"/>
  <c r="AJ4375" i="5"/>
  <c r="AK4375" i="5"/>
  <c r="AK4376" i="5" s="1"/>
  <c r="AL4375" i="5"/>
  <c r="AM4375" i="5"/>
  <c r="AN4375" i="5"/>
  <c r="AB4382" i="5"/>
  <c r="AC4382" i="5"/>
  <c r="AD4382" i="5"/>
  <c r="AE4382" i="5"/>
  <c r="AF4382" i="5"/>
  <c r="AG4382" i="5"/>
  <c r="AH4382" i="5"/>
  <c r="AH4386" i="5" s="1"/>
  <c r="AI4382" i="5"/>
  <c r="AJ4382" i="5"/>
  <c r="AK4382" i="5"/>
  <c r="AL4382" i="5"/>
  <c r="AM4382" i="5"/>
  <c r="AN4382" i="5"/>
  <c r="AB4383" i="5"/>
  <c r="AC4383" i="5"/>
  <c r="AD4383" i="5"/>
  <c r="AE4383" i="5"/>
  <c r="AF4383" i="5"/>
  <c r="AG4383" i="5"/>
  <c r="AH4383" i="5"/>
  <c r="AI4383" i="5"/>
  <c r="AJ4383" i="5"/>
  <c r="AK4383" i="5"/>
  <c r="AL4383" i="5"/>
  <c r="AM4383" i="5"/>
  <c r="AN4383" i="5"/>
  <c r="AN4386" i="5" s="1"/>
  <c r="AN4387" i="5" s="1"/>
  <c r="AB4384" i="5"/>
  <c r="AC4384" i="5"/>
  <c r="AD4384" i="5"/>
  <c r="AE4384" i="5"/>
  <c r="AF4384" i="5"/>
  <c r="AG4384" i="5"/>
  <c r="AH4384" i="5"/>
  <c r="AI4384" i="5"/>
  <c r="AJ4384" i="5"/>
  <c r="AK4384" i="5"/>
  <c r="AL4384" i="5"/>
  <c r="AM4384" i="5"/>
  <c r="AN4384" i="5"/>
  <c r="AB4385" i="5"/>
  <c r="AC4385" i="5"/>
  <c r="AD4385" i="5"/>
  <c r="AE4385" i="5"/>
  <c r="AF4385" i="5"/>
  <c r="AG4385" i="5"/>
  <c r="AH4385" i="5"/>
  <c r="AI4385" i="5"/>
  <c r="AJ4385" i="5"/>
  <c r="AK4385" i="5"/>
  <c r="AL4385" i="5"/>
  <c r="AM4385" i="5"/>
  <c r="AN4385" i="5"/>
  <c r="AB4392" i="5"/>
  <c r="AC4392" i="5"/>
  <c r="AD4392" i="5"/>
  <c r="AE4392" i="5"/>
  <c r="AF4392" i="5"/>
  <c r="AG4392" i="5"/>
  <c r="AH4392" i="5"/>
  <c r="AI4392" i="5"/>
  <c r="AJ4392" i="5"/>
  <c r="AK4392" i="5"/>
  <c r="AL4392" i="5"/>
  <c r="AM4392" i="5"/>
  <c r="AN4392" i="5"/>
  <c r="AB4393" i="5"/>
  <c r="AC4393" i="5"/>
  <c r="AD4393" i="5"/>
  <c r="AE4393" i="5"/>
  <c r="AF4393" i="5"/>
  <c r="AG4393" i="5"/>
  <c r="AH4393" i="5"/>
  <c r="AI4393" i="5"/>
  <c r="AJ4393" i="5"/>
  <c r="AK4393" i="5"/>
  <c r="AL4393" i="5"/>
  <c r="AM4393" i="5"/>
  <c r="AN4393" i="5"/>
  <c r="AB4394" i="5"/>
  <c r="AC4394" i="5"/>
  <c r="AD4394" i="5"/>
  <c r="AE4394" i="5"/>
  <c r="AF4394" i="5"/>
  <c r="AG4394" i="5"/>
  <c r="AH4394" i="5"/>
  <c r="AI4394" i="5"/>
  <c r="AJ4394" i="5"/>
  <c r="AK4394" i="5"/>
  <c r="AL4394" i="5"/>
  <c r="AM4394" i="5"/>
  <c r="AN4394" i="5"/>
  <c r="AB4395" i="5"/>
  <c r="AC4395" i="5"/>
  <c r="AD4395" i="5"/>
  <c r="AE4395" i="5"/>
  <c r="AF4395" i="5"/>
  <c r="AG4395" i="5"/>
  <c r="AH4395" i="5"/>
  <c r="AI4395" i="5"/>
  <c r="AJ4395" i="5"/>
  <c r="AK4395" i="5"/>
  <c r="AL4395" i="5"/>
  <c r="AM4395" i="5"/>
  <c r="AN4395" i="5"/>
  <c r="AE4396" i="5"/>
  <c r="AB4402" i="5"/>
  <c r="AC4402" i="5"/>
  <c r="AD4402" i="5"/>
  <c r="AE4402" i="5"/>
  <c r="AF4402" i="5"/>
  <c r="AG4402" i="5"/>
  <c r="AH4402" i="5"/>
  <c r="AI4402" i="5"/>
  <c r="AJ4402" i="5"/>
  <c r="AK4402" i="5"/>
  <c r="AL4402" i="5"/>
  <c r="AM4402" i="5"/>
  <c r="AN4402" i="5"/>
  <c r="AB4403" i="5"/>
  <c r="AC4403" i="5"/>
  <c r="AD4403" i="5"/>
  <c r="AE4403" i="5"/>
  <c r="AF4403" i="5"/>
  <c r="AG4403" i="5"/>
  <c r="AH4403" i="5"/>
  <c r="AI4403" i="5"/>
  <c r="AJ4403" i="5"/>
  <c r="AK4403" i="5"/>
  <c r="AL4403" i="5"/>
  <c r="AM4403" i="5"/>
  <c r="AN4403" i="5"/>
  <c r="AB4404" i="5"/>
  <c r="AC4404" i="5"/>
  <c r="AD4404" i="5"/>
  <c r="AE4404" i="5"/>
  <c r="AF4404" i="5"/>
  <c r="AG4404" i="5"/>
  <c r="AH4404" i="5"/>
  <c r="AI4404" i="5"/>
  <c r="AJ4404" i="5"/>
  <c r="AK4404" i="5"/>
  <c r="AL4404" i="5"/>
  <c r="AM4404" i="5"/>
  <c r="AN4404" i="5"/>
  <c r="AB4405" i="5"/>
  <c r="AB4406" i="5" s="1"/>
  <c r="AC4405" i="5"/>
  <c r="AD4405" i="5"/>
  <c r="AE4405" i="5"/>
  <c r="AF4405" i="5"/>
  <c r="AG4405" i="5"/>
  <c r="AH4405" i="5"/>
  <c r="AI4405" i="5"/>
  <c r="AJ4405" i="5"/>
  <c r="AJ4406" i="5" s="1"/>
  <c r="AJ4407" i="5" s="1"/>
  <c r="AK4405" i="5"/>
  <c r="AL4405" i="5"/>
  <c r="AM4405" i="5"/>
  <c r="AN4405" i="5"/>
  <c r="AB4412" i="5"/>
  <c r="AC4412" i="5"/>
  <c r="AD4412" i="5"/>
  <c r="AE4412" i="5"/>
  <c r="AF4412" i="5"/>
  <c r="AG4412" i="5"/>
  <c r="AH4412" i="5"/>
  <c r="AI4412" i="5"/>
  <c r="AJ4412" i="5"/>
  <c r="AK4412" i="5"/>
  <c r="AL4412" i="5"/>
  <c r="AM4412" i="5"/>
  <c r="AN4412" i="5"/>
  <c r="AB4413" i="5"/>
  <c r="AC4413" i="5"/>
  <c r="AD4413" i="5"/>
  <c r="AE4413" i="5"/>
  <c r="AF4413" i="5"/>
  <c r="AF4416" i="5" s="1"/>
  <c r="AG4413" i="5"/>
  <c r="AG4416" i="5" s="1"/>
  <c r="AG4417" i="5" s="1"/>
  <c r="AH4413" i="5"/>
  <c r="AI4413" i="5"/>
  <c r="AJ4413" i="5"/>
  <c r="AK4413" i="5"/>
  <c r="AL4413" i="5"/>
  <c r="AM4413" i="5"/>
  <c r="AN4413" i="5"/>
  <c r="AB4414" i="5"/>
  <c r="AC4414" i="5"/>
  <c r="AD4414" i="5"/>
  <c r="AE4414" i="5"/>
  <c r="AF4414" i="5"/>
  <c r="AG4414" i="5"/>
  <c r="AH4414" i="5"/>
  <c r="AI4414" i="5"/>
  <c r="AJ4414" i="5"/>
  <c r="AK4414" i="5"/>
  <c r="AL4414" i="5"/>
  <c r="AM4414" i="5"/>
  <c r="AN4414" i="5"/>
  <c r="AB4415" i="5"/>
  <c r="AC4415" i="5"/>
  <c r="AD4415" i="5"/>
  <c r="AE4415" i="5"/>
  <c r="AF4415" i="5"/>
  <c r="AG4415" i="5"/>
  <c r="AH4415" i="5"/>
  <c r="AI4415" i="5"/>
  <c r="AJ4415" i="5"/>
  <c r="AK4415" i="5"/>
  <c r="AL4415" i="5"/>
  <c r="AM4415" i="5"/>
  <c r="AN4415" i="5"/>
  <c r="AB4422" i="5"/>
  <c r="AC4422" i="5"/>
  <c r="AD4422" i="5"/>
  <c r="AE4422" i="5"/>
  <c r="AF4422" i="5"/>
  <c r="AG4422" i="5"/>
  <c r="AH4422" i="5"/>
  <c r="AI4422" i="5"/>
  <c r="AJ4422" i="5"/>
  <c r="AK4422" i="5"/>
  <c r="AK4426" i="5" s="1"/>
  <c r="AL4422" i="5"/>
  <c r="AM4422" i="5"/>
  <c r="AN4422" i="5"/>
  <c r="AB4423" i="5"/>
  <c r="AC4423" i="5"/>
  <c r="AD4423" i="5"/>
  <c r="AE4423" i="5"/>
  <c r="AF4423" i="5"/>
  <c r="AG4423" i="5"/>
  <c r="AH4423" i="5"/>
  <c r="AI4423" i="5"/>
  <c r="AJ4423" i="5"/>
  <c r="AK4423" i="5"/>
  <c r="AL4423" i="5"/>
  <c r="AM4423" i="5"/>
  <c r="AN4423" i="5"/>
  <c r="AB4424" i="5"/>
  <c r="AC4424" i="5"/>
  <c r="AD4424" i="5"/>
  <c r="AE4424" i="5"/>
  <c r="AF4424" i="5"/>
  <c r="AG4424" i="5"/>
  <c r="AH4424" i="5"/>
  <c r="AI4424" i="5"/>
  <c r="AJ4424" i="5"/>
  <c r="AK4424" i="5"/>
  <c r="AL4424" i="5"/>
  <c r="AM4424" i="5"/>
  <c r="AN4424" i="5"/>
  <c r="AB4425" i="5"/>
  <c r="AC4425" i="5"/>
  <c r="AD4425" i="5"/>
  <c r="AE4425" i="5"/>
  <c r="AF4425" i="5"/>
  <c r="AG4425" i="5"/>
  <c r="AH4425" i="5"/>
  <c r="AI4425" i="5"/>
  <c r="AJ4425" i="5"/>
  <c r="AK4425" i="5"/>
  <c r="AL4425" i="5"/>
  <c r="AM4425" i="5"/>
  <c r="AN4425" i="5"/>
  <c r="AD4426" i="5"/>
  <c r="AB4432" i="5"/>
  <c r="AC4432" i="5"/>
  <c r="AD4432" i="5"/>
  <c r="AE4432" i="5"/>
  <c r="AF4432" i="5"/>
  <c r="AG4432" i="5"/>
  <c r="AH4432" i="5"/>
  <c r="AI4432" i="5"/>
  <c r="AJ4432" i="5"/>
  <c r="AK4432" i="5"/>
  <c r="AL4432" i="5"/>
  <c r="AM4432" i="5"/>
  <c r="AN4432" i="5"/>
  <c r="AB4433" i="5"/>
  <c r="AC4433" i="5"/>
  <c r="AD4433" i="5"/>
  <c r="AE4433" i="5"/>
  <c r="AF4433" i="5"/>
  <c r="AG4433" i="5"/>
  <c r="AH4433" i="5"/>
  <c r="AI4433" i="5"/>
  <c r="AJ4433" i="5"/>
  <c r="AK4433" i="5"/>
  <c r="AL4433" i="5"/>
  <c r="AM4433" i="5"/>
  <c r="AN4433" i="5"/>
  <c r="AB4434" i="5"/>
  <c r="AC4434" i="5"/>
  <c r="AD4434" i="5"/>
  <c r="AE4434" i="5"/>
  <c r="AF4434" i="5"/>
  <c r="AG4434" i="5"/>
  <c r="AH4434" i="5"/>
  <c r="AI4434" i="5"/>
  <c r="AJ4434" i="5"/>
  <c r="AK4434" i="5"/>
  <c r="AL4434" i="5"/>
  <c r="AM4434" i="5"/>
  <c r="AN4434" i="5"/>
  <c r="AB4435" i="5"/>
  <c r="AC4435" i="5"/>
  <c r="AD4435" i="5"/>
  <c r="AE4435" i="5"/>
  <c r="AF4435" i="5"/>
  <c r="AG4435" i="5"/>
  <c r="AH4435" i="5"/>
  <c r="AI4435" i="5"/>
  <c r="AJ4435" i="5"/>
  <c r="AK4435" i="5"/>
  <c r="AL4435" i="5"/>
  <c r="AM4435" i="5"/>
  <c r="AN4435" i="5"/>
  <c r="AB4442" i="5"/>
  <c r="AC4442" i="5"/>
  <c r="AD4442" i="5"/>
  <c r="AE4442" i="5"/>
  <c r="AF4442" i="5"/>
  <c r="AG4442" i="5"/>
  <c r="AH4442" i="5"/>
  <c r="AI4442" i="5"/>
  <c r="AJ4442" i="5"/>
  <c r="AK4442" i="5"/>
  <c r="AL4442" i="5"/>
  <c r="AM4442" i="5"/>
  <c r="AN4442" i="5"/>
  <c r="AB4443" i="5"/>
  <c r="AC4443" i="5"/>
  <c r="AD4443" i="5"/>
  <c r="AE4443" i="5"/>
  <c r="AF4443" i="5"/>
  <c r="AG4443" i="5"/>
  <c r="AH4443" i="5"/>
  <c r="AI4443" i="5"/>
  <c r="AJ4443" i="5"/>
  <c r="AK4443" i="5"/>
  <c r="AL4443" i="5"/>
  <c r="AM4443" i="5"/>
  <c r="AN4443" i="5"/>
  <c r="AN4446" i="5" s="1"/>
  <c r="AB4444" i="5"/>
  <c r="AC4444" i="5"/>
  <c r="AD4444" i="5"/>
  <c r="AE4444" i="5"/>
  <c r="AF4444" i="5"/>
  <c r="AG4444" i="5"/>
  <c r="AH4444" i="5"/>
  <c r="AI4444" i="5"/>
  <c r="AJ4444" i="5"/>
  <c r="AK4444" i="5"/>
  <c r="AL4444" i="5"/>
  <c r="AM4444" i="5"/>
  <c r="AM4446" i="5" s="1"/>
  <c r="AN4444" i="5"/>
  <c r="AB4445" i="5"/>
  <c r="AC4445" i="5"/>
  <c r="AD4445" i="5"/>
  <c r="AE4445" i="5"/>
  <c r="AE4446" i="5" s="1"/>
  <c r="AE4447" i="5" s="1"/>
  <c r="AF4445" i="5"/>
  <c r="AG4445" i="5"/>
  <c r="AH4445" i="5"/>
  <c r="AI4445" i="5"/>
  <c r="AJ4445" i="5"/>
  <c r="AK4445" i="5"/>
  <c r="AL4445" i="5"/>
  <c r="AM4445" i="5"/>
  <c r="AN4445" i="5"/>
  <c r="AB4452" i="5"/>
  <c r="AC4452" i="5"/>
  <c r="AC4456" i="5" s="1"/>
  <c r="AD4452" i="5"/>
  <c r="AE4452" i="5"/>
  <c r="AF4452" i="5"/>
  <c r="AG4452" i="5"/>
  <c r="AH4452" i="5"/>
  <c r="AI4452" i="5"/>
  <c r="AJ4452" i="5"/>
  <c r="AK4452" i="5"/>
  <c r="AK4456" i="5" s="1"/>
  <c r="AL4452" i="5"/>
  <c r="AM4452" i="5"/>
  <c r="AN4452" i="5"/>
  <c r="AB4453" i="5"/>
  <c r="AC4453" i="5"/>
  <c r="AD4453" i="5"/>
  <c r="AE4453" i="5"/>
  <c r="AF4453" i="5"/>
  <c r="AG4453" i="5"/>
  <c r="AH4453" i="5"/>
  <c r="AI4453" i="5"/>
  <c r="AJ4453" i="5"/>
  <c r="AK4453" i="5"/>
  <c r="AL4453" i="5"/>
  <c r="AM4453" i="5"/>
  <c r="AN4453" i="5"/>
  <c r="AB4454" i="5"/>
  <c r="AC4454" i="5"/>
  <c r="AD4454" i="5"/>
  <c r="AD4456" i="5" s="1"/>
  <c r="AE4454" i="5"/>
  <c r="AF4454" i="5"/>
  <c r="AG4454" i="5"/>
  <c r="AH4454" i="5"/>
  <c r="AI4454" i="5"/>
  <c r="AJ4454" i="5"/>
  <c r="AK4454" i="5"/>
  <c r="AL4454" i="5"/>
  <c r="AL4456" i="5" s="1"/>
  <c r="AM4454" i="5"/>
  <c r="AN4454" i="5"/>
  <c r="AB4455" i="5"/>
  <c r="AC4455" i="5"/>
  <c r="AD4455" i="5"/>
  <c r="AE4455" i="5"/>
  <c r="AF4455" i="5"/>
  <c r="AG4455" i="5"/>
  <c r="AH4455" i="5"/>
  <c r="AI4455" i="5"/>
  <c r="AJ4455" i="5"/>
  <c r="AK4455" i="5"/>
  <c r="AL4455" i="5"/>
  <c r="AM4455" i="5"/>
  <c r="AN4455" i="5"/>
  <c r="AB4456" i="5"/>
  <c r="AB4457" i="5" s="1"/>
  <c r="AB4462" i="5"/>
  <c r="AC4462" i="5"/>
  <c r="AD4462" i="5"/>
  <c r="AE4462" i="5"/>
  <c r="AF4462" i="5"/>
  <c r="AG4462" i="5"/>
  <c r="AH4462" i="5"/>
  <c r="AI4462" i="5"/>
  <c r="AJ4462" i="5"/>
  <c r="AK4462" i="5"/>
  <c r="AL4462" i="5"/>
  <c r="AM4462" i="5"/>
  <c r="AN4462" i="5"/>
  <c r="AB4463" i="5"/>
  <c r="AC4463" i="5"/>
  <c r="AD4463" i="5"/>
  <c r="AE4463" i="5"/>
  <c r="AF4463" i="5"/>
  <c r="AG4463" i="5"/>
  <c r="AH4463" i="5"/>
  <c r="AI4463" i="5"/>
  <c r="AJ4463" i="5"/>
  <c r="AK4463" i="5"/>
  <c r="AL4463" i="5"/>
  <c r="AM4463" i="5"/>
  <c r="AN4463" i="5"/>
  <c r="AB4464" i="5"/>
  <c r="AC4464" i="5"/>
  <c r="AD4464" i="5"/>
  <c r="AE4464" i="5"/>
  <c r="AF4464" i="5"/>
  <c r="AG4464" i="5"/>
  <c r="AH4464" i="5"/>
  <c r="AI4464" i="5"/>
  <c r="AJ4464" i="5"/>
  <c r="AK4464" i="5"/>
  <c r="AL4464" i="5"/>
  <c r="AM4464" i="5"/>
  <c r="AN4464" i="5"/>
  <c r="AB4465" i="5"/>
  <c r="AC4465" i="5"/>
  <c r="AD4465" i="5"/>
  <c r="AE4465" i="5"/>
  <c r="AF4465" i="5"/>
  <c r="AG4465" i="5"/>
  <c r="AH4465" i="5"/>
  <c r="AH4466" i="5" s="1"/>
  <c r="AH4467" i="5" s="1"/>
  <c r="AI4465" i="5"/>
  <c r="AJ4465" i="5"/>
  <c r="AK4465" i="5"/>
  <c r="AL4465" i="5"/>
  <c r="AM4465" i="5"/>
  <c r="AN4465" i="5"/>
  <c r="AB4472" i="5"/>
  <c r="AC4472" i="5"/>
  <c r="AD4472" i="5"/>
  <c r="AE4472" i="5"/>
  <c r="AF4472" i="5"/>
  <c r="AG4472" i="5"/>
  <c r="AH4472" i="5"/>
  <c r="AI4472" i="5"/>
  <c r="AJ4472" i="5"/>
  <c r="AK4472" i="5"/>
  <c r="AL4472" i="5"/>
  <c r="AM4472" i="5"/>
  <c r="AN4472" i="5"/>
  <c r="AB4473" i="5"/>
  <c r="AC4473" i="5"/>
  <c r="AD4473" i="5"/>
  <c r="AE4473" i="5"/>
  <c r="AF4473" i="5"/>
  <c r="AG4473" i="5"/>
  <c r="AH4473" i="5"/>
  <c r="AI4473" i="5"/>
  <c r="AJ4473" i="5"/>
  <c r="AK4473" i="5"/>
  <c r="AL4473" i="5"/>
  <c r="AM4473" i="5"/>
  <c r="AN4473" i="5"/>
  <c r="AB4474" i="5"/>
  <c r="AC4474" i="5"/>
  <c r="AD4474" i="5"/>
  <c r="AE4474" i="5"/>
  <c r="AF4474" i="5"/>
  <c r="AF4476" i="5" s="1"/>
  <c r="AG4474" i="5"/>
  <c r="AH4474" i="5"/>
  <c r="AI4474" i="5"/>
  <c r="AJ4474" i="5"/>
  <c r="AK4474" i="5"/>
  <c r="AL4474" i="5"/>
  <c r="AM4474" i="5"/>
  <c r="AN4474" i="5"/>
  <c r="AN4476" i="5" s="1"/>
  <c r="AB4475" i="5"/>
  <c r="AC4475" i="5"/>
  <c r="AD4475" i="5"/>
  <c r="AE4475" i="5"/>
  <c r="AF4475" i="5"/>
  <c r="AG4475" i="5"/>
  <c r="AH4475" i="5"/>
  <c r="AI4475" i="5"/>
  <c r="AJ4475" i="5"/>
  <c r="AK4475" i="5"/>
  <c r="AL4475" i="5"/>
  <c r="AM4475" i="5"/>
  <c r="AN4475" i="5"/>
  <c r="AB4482" i="5"/>
  <c r="AC4482" i="5"/>
  <c r="AD4482" i="5"/>
  <c r="AE4482" i="5"/>
  <c r="AF4482" i="5"/>
  <c r="AG4482" i="5"/>
  <c r="AH4482" i="5"/>
  <c r="AI4482" i="5"/>
  <c r="AJ4482" i="5"/>
  <c r="AK4482" i="5"/>
  <c r="AL4482" i="5"/>
  <c r="AM4482" i="5"/>
  <c r="AN4482" i="5"/>
  <c r="AB4483" i="5"/>
  <c r="AC4483" i="5"/>
  <c r="AD4483" i="5"/>
  <c r="AE4483" i="5"/>
  <c r="AF4483" i="5"/>
  <c r="AG4483" i="5"/>
  <c r="AH4483" i="5"/>
  <c r="AI4483" i="5"/>
  <c r="AI4486" i="5" s="1"/>
  <c r="AI4487" i="5" s="1"/>
  <c r="AJ4483" i="5"/>
  <c r="AK4483" i="5"/>
  <c r="AL4483" i="5"/>
  <c r="AM4483" i="5"/>
  <c r="AN4483" i="5"/>
  <c r="AB4484" i="5"/>
  <c r="AC4484" i="5"/>
  <c r="AD4484" i="5"/>
  <c r="AD4486" i="5" s="1"/>
  <c r="AD4487" i="5" s="1"/>
  <c r="AE4484" i="5"/>
  <c r="AF4484" i="5"/>
  <c r="AG4484" i="5"/>
  <c r="AH4484" i="5"/>
  <c r="AI4484" i="5"/>
  <c r="AJ4484" i="5"/>
  <c r="AK4484" i="5"/>
  <c r="AL4484" i="5"/>
  <c r="AL4486" i="5" s="1"/>
  <c r="AL4487" i="5" s="1"/>
  <c r="AM4484" i="5"/>
  <c r="AN4484" i="5"/>
  <c r="AB4485" i="5"/>
  <c r="AC4485" i="5"/>
  <c r="AD4485" i="5"/>
  <c r="AE4485" i="5"/>
  <c r="AF4485" i="5"/>
  <c r="AG4485" i="5"/>
  <c r="AH4485" i="5"/>
  <c r="AI4485" i="5"/>
  <c r="AJ4485" i="5"/>
  <c r="AK4485" i="5"/>
  <c r="AL4485" i="5"/>
  <c r="AM4485" i="5"/>
  <c r="AN4485" i="5"/>
  <c r="AB4486" i="5"/>
  <c r="AJ4486" i="5"/>
  <c r="AJ4487" i="5" s="1"/>
  <c r="AB4492" i="5"/>
  <c r="AC4492" i="5"/>
  <c r="AD4492" i="5"/>
  <c r="AE4492" i="5"/>
  <c r="AF4492" i="5"/>
  <c r="AG4492" i="5"/>
  <c r="AH4492" i="5"/>
  <c r="AI4492" i="5"/>
  <c r="AJ4492" i="5"/>
  <c r="AK4492" i="5"/>
  <c r="AL4492" i="5"/>
  <c r="AM4492" i="5"/>
  <c r="AN4492" i="5"/>
  <c r="AB4493" i="5"/>
  <c r="AC4493" i="5"/>
  <c r="AD4493" i="5"/>
  <c r="AE4493" i="5"/>
  <c r="AF4493" i="5"/>
  <c r="AG4493" i="5"/>
  <c r="AH4493" i="5"/>
  <c r="AI4493" i="5"/>
  <c r="AJ4493" i="5"/>
  <c r="AK4493" i="5"/>
  <c r="AL4493" i="5"/>
  <c r="AM4493" i="5"/>
  <c r="AN4493" i="5"/>
  <c r="AB4494" i="5"/>
  <c r="AC4494" i="5"/>
  <c r="AD4494" i="5"/>
  <c r="AE4494" i="5"/>
  <c r="AF4494" i="5"/>
  <c r="AF4496" i="5" s="1"/>
  <c r="AF4497" i="5" s="1"/>
  <c r="AG4494" i="5"/>
  <c r="AH4494" i="5"/>
  <c r="AI4494" i="5"/>
  <c r="AJ4494" i="5"/>
  <c r="AK4494" i="5"/>
  <c r="AL4494" i="5"/>
  <c r="AM4494" i="5"/>
  <c r="AN4494" i="5"/>
  <c r="AB4495" i="5"/>
  <c r="AC4495" i="5"/>
  <c r="AD4495" i="5"/>
  <c r="AD4496" i="5" s="1"/>
  <c r="AD4497" i="5" s="1"/>
  <c r="AE4495" i="5"/>
  <c r="AF4495" i="5"/>
  <c r="AG4495" i="5"/>
  <c r="AH4495" i="5"/>
  <c r="AI4495" i="5"/>
  <c r="AJ4495" i="5"/>
  <c r="AK4495" i="5"/>
  <c r="AL4495" i="5"/>
  <c r="AL4496" i="5" s="1"/>
  <c r="AL4497" i="5" s="1"/>
  <c r="AM4495" i="5"/>
  <c r="AN4495" i="5"/>
  <c r="AB4502" i="5"/>
  <c r="AC4502" i="5"/>
  <c r="AC4506" i="5" s="1"/>
  <c r="AC4507" i="5" s="1"/>
  <c r="AD4502" i="5"/>
  <c r="AE4502" i="5"/>
  <c r="AF4502" i="5"/>
  <c r="AG4502" i="5"/>
  <c r="AH4502" i="5"/>
  <c r="AI4502" i="5"/>
  <c r="AJ4502" i="5"/>
  <c r="AK4502" i="5"/>
  <c r="AK4506" i="5" s="1"/>
  <c r="AK4507" i="5" s="1"/>
  <c r="AL4502" i="5"/>
  <c r="AM4502" i="5"/>
  <c r="AN4502" i="5"/>
  <c r="AB4503" i="5"/>
  <c r="AC4503" i="5"/>
  <c r="AD4503" i="5"/>
  <c r="AE4503" i="5"/>
  <c r="AF4503" i="5"/>
  <c r="AG4503" i="5"/>
  <c r="AH4503" i="5"/>
  <c r="AI4503" i="5"/>
  <c r="AJ4503" i="5"/>
  <c r="AK4503" i="5"/>
  <c r="AL4503" i="5"/>
  <c r="AM4503" i="5"/>
  <c r="AN4503" i="5"/>
  <c r="AB4504" i="5"/>
  <c r="AC4504" i="5"/>
  <c r="AD4504" i="5"/>
  <c r="AE4504" i="5"/>
  <c r="AF4504" i="5"/>
  <c r="AG4504" i="5"/>
  <c r="AH4504" i="5"/>
  <c r="AI4504" i="5"/>
  <c r="AJ4504" i="5"/>
  <c r="AK4504" i="5"/>
  <c r="AL4504" i="5"/>
  <c r="AL4506" i="5" s="1"/>
  <c r="AL4507" i="5" s="1"/>
  <c r="AM4504" i="5"/>
  <c r="AN4504" i="5"/>
  <c r="AB4505" i="5"/>
  <c r="AC4505" i="5"/>
  <c r="AD4505" i="5"/>
  <c r="AD4506" i="5" s="1"/>
  <c r="AE4505" i="5"/>
  <c r="AF4505" i="5"/>
  <c r="AG4505" i="5"/>
  <c r="AH4505" i="5"/>
  <c r="AI4505" i="5"/>
  <c r="AJ4505" i="5"/>
  <c r="AK4505" i="5"/>
  <c r="AL4505" i="5"/>
  <c r="AM4505" i="5"/>
  <c r="AN4505" i="5"/>
  <c r="AB4512" i="5"/>
  <c r="AC4512" i="5"/>
  <c r="AD4512" i="5"/>
  <c r="AE4512" i="5"/>
  <c r="AF4512" i="5"/>
  <c r="AG4512" i="5"/>
  <c r="AH4512" i="5"/>
  <c r="AI4512" i="5"/>
  <c r="AJ4512" i="5"/>
  <c r="AK4512" i="5"/>
  <c r="AL4512" i="5"/>
  <c r="AM4512" i="5"/>
  <c r="AN4512" i="5"/>
  <c r="AB4513" i="5"/>
  <c r="AC4513" i="5"/>
  <c r="AD4513" i="5"/>
  <c r="AE4513" i="5"/>
  <c r="AF4513" i="5"/>
  <c r="AG4513" i="5"/>
  <c r="AH4513" i="5"/>
  <c r="AI4513" i="5"/>
  <c r="AJ4513" i="5"/>
  <c r="AK4513" i="5"/>
  <c r="AL4513" i="5"/>
  <c r="AM4513" i="5"/>
  <c r="AN4513" i="5"/>
  <c r="AB4514" i="5"/>
  <c r="AC4514" i="5"/>
  <c r="AD4514" i="5"/>
  <c r="AE4514" i="5"/>
  <c r="AF4514" i="5"/>
  <c r="AG4514" i="5"/>
  <c r="AH4514" i="5"/>
  <c r="AH4516" i="5" s="1"/>
  <c r="AH4517" i="5" s="1"/>
  <c r="AI4514" i="5"/>
  <c r="AJ4514" i="5"/>
  <c r="AK4514" i="5"/>
  <c r="AL4514" i="5"/>
  <c r="AM4514" i="5"/>
  <c r="AN4514" i="5"/>
  <c r="AB4515" i="5"/>
  <c r="AC4515" i="5"/>
  <c r="AD4515" i="5"/>
  <c r="AE4515" i="5"/>
  <c r="AF4515" i="5"/>
  <c r="AF4516" i="5" s="1"/>
  <c r="AF4517" i="5" s="1"/>
  <c r="AG4515" i="5"/>
  <c r="AH4515" i="5"/>
  <c r="AI4515" i="5"/>
  <c r="AJ4515" i="5"/>
  <c r="AK4515" i="5"/>
  <c r="AL4515" i="5"/>
  <c r="AM4515" i="5"/>
  <c r="AN4515" i="5"/>
  <c r="AN4516" i="5" s="1"/>
  <c r="AN4517" i="5" s="1"/>
  <c r="AI4516" i="5"/>
  <c r="AB4522" i="5"/>
  <c r="AC4522" i="5"/>
  <c r="AD4522" i="5"/>
  <c r="AE4522" i="5"/>
  <c r="AF4522" i="5"/>
  <c r="AG4522" i="5"/>
  <c r="AH4522" i="5"/>
  <c r="AI4522" i="5"/>
  <c r="AJ4522" i="5"/>
  <c r="AK4522" i="5"/>
  <c r="AL4522" i="5"/>
  <c r="AM4522" i="5"/>
  <c r="AN4522" i="5"/>
  <c r="AB4523" i="5"/>
  <c r="AC4523" i="5"/>
  <c r="AD4523" i="5"/>
  <c r="AE4523" i="5"/>
  <c r="AF4523" i="5"/>
  <c r="AG4523" i="5"/>
  <c r="AH4523" i="5"/>
  <c r="AI4523" i="5"/>
  <c r="AJ4523" i="5"/>
  <c r="AK4523" i="5"/>
  <c r="AL4523" i="5"/>
  <c r="AM4523" i="5"/>
  <c r="AN4523" i="5"/>
  <c r="AN4526" i="5" s="1"/>
  <c r="AB4524" i="5"/>
  <c r="AC4524" i="5"/>
  <c r="AD4524" i="5"/>
  <c r="AE4524" i="5"/>
  <c r="AF4524" i="5"/>
  <c r="AG4524" i="5"/>
  <c r="AH4524" i="5"/>
  <c r="AI4524" i="5"/>
  <c r="AJ4524" i="5"/>
  <c r="AK4524" i="5"/>
  <c r="AL4524" i="5"/>
  <c r="AM4524" i="5"/>
  <c r="AN4524" i="5"/>
  <c r="AB4525" i="5"/>
  <c r="AC4525" i="5"/>
  <c r="AD4525" i="5"/>
  <c r="AE4525" i="5"/>
  <c r="AE4526" i="5" s="1"/>
  <c r="AE4527" i="5" s="1"/>
  <c r="AF4525" i="5"/>
  <c r="AG4525" i="5"/>
  <c r="AH4525" i="5"/>
  <c r="AI4525" i="5"/>
  <c r="AJ4525" i="5"/>
  <c r="AK4525" i="5"/>
  <c r="AL4525" i="5"/>
  <c r="AM4525" i="5"/>
  <c r="AM4526" i="5" s="1"/>
  <c r="AM4527" i="5" s="1"/>
  <c r="AN4525" i="5"/>
  <c r="AB4532" i="5"/>
  <c r="AC4532" i="5"/>
  <c r="AD4532" i="5"/>
  <c r="AE4532" i="5"/>
  <c r="AF4532" i="5"/>
  <c r="AG4532" i="5"/>
  <c r="AH4532" i="5"/>
  <c r="AI4532" i="5"/>
  <c r="AJ4532" i="5"/>
  <c r="AK4532" i="5"/>
  <c r="AL4532" i="5"/>
  <c r="AM4532" i="5"/>
  <c r="AN4532" i="5"/>
  <c r="AB4533" i="5"/>
  <c r="AB4536" i="5" s="1"/>
  <c r="AB4537" i="5" s="1"/>
  <c r="AC4533" i="5"/>
  <c r="AD4533" i="5"/>
  <c r="AE4533" i="5"/>
  <c r="AF4533" i="5"/>
  <c r="AG4533" i="5"/>
  <c r="AH4533" i="5"/>
  <c r="AI4533" i="5"/>
  <c r="AJ4533" i="5"/>
  <c r="AK4533" i="5"/>
  <c r="AL4533" i="5"/>
  <c r="AM4533" i="5"/>
  <c r="AN4533" i="5"/>
  <c r="AB4534" i="5"/>
  <c r="AC4534" i="5"/>
  <c r="AD4534" i="5"/>
  <c r="AE4534" i="5"/>
  <c r="AE4536" i="5" s="1"/>
  <c r="AE4537" i="5" s="1"/>
  <c r="AF4534" i="5"/>
  <c r="AG4534" i="5"/>
  <c r="AH4534" i="5"/>
  <c r="AI4534" i="5"/>
  <c r="AJ4534" i="5"/>
  <c r="AK4534" i="5"/>
  <c r="AL4534" i="5"/>
  <c r="AM4534" i="5"/>
  <c r="AM4536" i="5" s="1"/>
  <c r="AM4537" i="5" s="1"/>
  <c r="AN4534" i="5"/>
  <c r="AB4535" i="5"/>
  <c r="AC4535" i="5"/>
  <c r="AD4535" i="5"/>
  <c r="AE4535" i="5"/>
  <c r="AF4535" i="5"/>
  <c r="AG4535" i="5"/>
  <c r="AH4535" i="5"/>
  <c r="AH4536" i="5" s="1"/>
  <c r="AH4537" i="5" s="1"/>
  <c r="AI4535" i="5"/>
  <c r="AJ4535" i="5"/>
  <c r="AK4535" i="5"/>
  <c r="AL4535" i="5"/>
  <c r="AM4535" i="5"/>
  <c r="AN4535" i="5"/>
  <c r="AC4536" i="5"/>
  <c r="AK4536" i="5"/>
  <c r="AB4542" i="5"/>
  <c r="AC4542" i="5"/>
  <c r="AD4542" i="5"/>
  <c r="AE4542" i="5"/>
  <c r="AF4542" i="5"/>
  <c r="AG4542" i="5"/>
  <c r="AG4546" i="5" s="1"/>
  <c r="AG4547" i="5" s="1"/>
  <c r="AH4542" i="5"/>
  <c r="AH4546" i="5" s="1"/>
  <c r="AI4542" i="5"/>
  <c r="AJ4542" i="5"/>
  <c r="AK4542" i="5"/>
  <c r="AL4542" i="5"/>
  <c r="AM4542" i="5"/>
  <c r="AN4542" i="5"/>
  <c r="AB4543" i="5"/>
  <c r="AC4543" i="5"/>
  <c r="AD4543" i="5"/>
  <c r="AE4543" i="5"/>
  <c r="AF4543" i="5"/>
  <c r="AG4543" i="5"/>
  <c r="AH4543" i="5"/>
  <c r="AI4543" i="5"/>
  <c r="AJ4543" i="5"/>
  <c r="AK4543" i="5"/>
  <c r="AL4543" i="5"/>
  <c r="AM4543" i="5"/>
  <c r="AN4543" i="5"/>
  <c r="AB4544" i="5"/>
  <c r="AC4544" i="5"/>
  <c r="AD4544" i="5"/>
  <c r="AE4544" i="5"/>
  <c r="AF4544" i="5"/>
  <c r="AG4544" i="5"/>
  <c r="AH4544" i="5"/>
  <c r="AI4544" i="5"/>
  <c r="AJ4544" i="5"/>
  <c r="AK4544" i="5"/>
  <c r="AL4544" i="5"/>
  <c r="AM4544" i="5"/>
  <c r="AN4544" i="5"/>
  <c r="AB4545" i="5"/>
  <c r="AC4545" i="5"/>
  <c r="AD4545" i="5"/>
  <c r="AE4545" i="5"/>
  <c r="AF4545" i="5"/>
  <c r="AG4545" i="5"/>
  <c r="AH4545" i="5"/>
  <c r="AI4545" i="5"/>
  <c r="AJ4545" i="5"/>
  <c r="AK4545" i="5"/>
  <c r="AL4545" i="5"/>
  <c r="AM4545" i="5"/>
  <c r="AN4545" i="5"/>
  <c r="AB4552" i="5"/>
  <c r="AC4552" i="5"/>
  <c r="AD4552" i="5"/>
  <c r="AE4552" i="5"/>
  <c r="AF4552" i="5"/>
  <c r="AG4552" i="5"/>
  <c r="AH4552" i="5"/>
  <c r="AI4552" i="5"/>
  <c r="AJ4552" i="5"/>
  <c r="AK4552" i="5"/>
  <c r="AL4552" i="5"/>
  <c r="AM4552" i="5"/>
  <c r="AN4552" i="5"/>
  <c r="AB4553" i="5"/>
  <c r="AC4553" i="5"/>
  <c r="AD4553" i="5"/>
  <c r="AE4553" i="5"/>
  <c r="AE4556" i="5" s="1"/>
  <c r="AF4553" i="5"/>
  <c r="AG4553" i="5"/>
  <c r="AH4553" i="5"/>
  <c r="AI4553" i="5"/>
  <c r="AJ4553" i="5"/>
  <c r="AK4553" i="5"/>
  <c r="AL4553" i="5"/>
  <c r="AL4556" i="5" s="1"/>
  <c r="AL4557" i="5" s="1"/>
  <c r="AM4553" i="5"/>
  <c r="AM4556" i="5" s="1"/>
  <c r="AN4553" i="5"/>
  <c r="AB4554" i="5"/>
  <c r="AC4554" i="5"/>
  <c r="AD4554" i="5"/>
  <c r="AE4554" i="5"/>
  <c r="AF4554" i="5"/>
  <c r="AF4556" i="5" s="1"/>
  <c r="AF4557" i="5" s="1"/>
  <c r="AG4554" i="5"/>
  <c r="AH4554" i="5"/>
  <c r="AI4554" i="5"/>
  <c r="AJ4554" i="5"/>
  <c r="AK4554" i="5"/>
  <c r="AL4554" i="5"/>
  <c r="AM4554" i="5"/>
  <c r="AN4554" i="5"/>
  <c r="AN4556" i="5" s="1"/>
  <c r="AN4557" i="5" s="1"/>
  <c r="AB4555" i="5"/>
  <c r="AC4555" i="5"/>
  <c r="AD4555" i="5"/>
  <c r="AE4555" i="5"/>
  <c r="AF4555" i="5"/>
  <c r="AG4555" i="5"/>
  <c r="AH4555" i="5"/>
  <c r="AI4555" i="5"/>
  <c r="AJ4555" i="5"/>
  <c r="AK4555" i="5"/>
  <c r="AL4555" i="5"/>
  <c r="AM4555" i="5"/>
  <c r="AN4555" i="5"/>
  <c r="AB4562" i="5"/>
  <c r="AC4562" i="5"/>
  <c r="AD4562" i="5"/>
  <c r="AE4562" i="5"/>
  <c r="AF4562" i="5"/>
  <c r="AG4562" i="5"/>
  <c r="AH4562" i="5"/>
  <c r="AI4562" i="5"/>
  <c r="AJ4562" i="5"/>
  <c r="AK4562" i="5"/>
  <c r="AL4562" i="5"/>
  <c r="AM4562" i="5"/>
  <c r="AN4562" i="5"/>
  <c r="AB4563" i="5"/>
  <c r="AC4563" i="5"/>
  <c r="AD4563" i="5"/>
  <c r="AE4563" i="5"/>
  <c r="AF4563" i="5"/>
  <c r="AG4563" i="5"/>
  <c r="AH4563" i="5"/>
  <c r="AI4563" i="5"/>
  <c r="AJ4563" i="5"/>
  <c r="AK4563" i="5"/>
  <c r="AL4563" i="5"/>
  <c r="AM4563" i="5"/>
  <c r="AN4563" i="5"/>
  <c r="AB4564" i="5"/>
  <c r="AB4566" i="5" s="1"/>
  <c r="AC4564" i="5"/>
  <c r="AD4564" i="5"/>
  <c r="AE4564" i="5"/>
  <c r="AF4564" i="5"/>
  <c r="AG4564" i="5"/>
  <c r="AH4564" i="5"/>
  <c r="AI4564" i="5"/>
  <c r="AJ4564" i="5"/>
  <c r="AK4564" i="5"/>
  <c r="AL4564" i="5"/>
  <c r="AM4564" i="5"/>
  <c r="AN4564" i="5"/>
  <c r="AB4565" i="5"/>
  <c r="AC4565" i="5"/>
  <c r="AD4565" i="5"/>
  <c r="AE4565" i="5"/>
  <c r="AF4565" i="5"/>
  <c r="AG4565" i="5"/>
  <c r="AH4565" i="5"/>
  <c r="AI4565" i="5"/>
  <c r="AJ4565" i="5"/>
  <c r="AK4565" i="5"/>
  <c r="AL4565" i="5"/>
  <c r="AM4565" i="5"/>
  <c r="AN4565" i="5"/>
  <c r="AB4572" i="5"/>
  <c r="AC4572" i="5"/>
  <c r="AD4572" i="5"/>
  <c r="AE4572" i="5"/>
  <c r="AF4572" i="5"/>
  <c r="AG4572" i="5"/>
  <c r="AH4572" i="5"/>
  <c r="AI4572" i="5"/>
  <c r="AJ4572" i="5"/>
  <c r="AK4572" i="5"/>
  <c r="AL4572" i="5"/>
  <c r="AM4572" i="5"/>
  <c r="AN4572" i="5"/>
  <c r="AB4573" i="5"/>
  <c r="AC4573" i="5"/>
  <c r="AD4573" i="5"/>
  <c r="AE4573" i="5"/>
  <c r="AF4573" i="5"/>
  <c r="AG4573" i="5"/>
  <c r="AH4573" i="5"/>
  <c r="AI4573" i="5"/>
  <c r="AJ4573" i="5"/>
  <c r="AK4573" i="5"/>
  <c r="AL4573" i="5"/>
  <c r="AM4573" i="5"/>
  <c r="AN4573" i="5"/>
  <c r="AB4574" i="5"/>
  <c r="AC4574" i="5"/>
  <c r="AD4574" i="5"/>
  <c r="AE4574" i="5"/>
  <c r="AF4574" i="5"/>
  <c r="AG4574" i="5"/>
  <c r="AH4574" i="5"/>
  <c r="AI4574" i="5"/>
  <c r="AJ4574" i="5"/>
  <c r="AK4574" i="5"/>
  <c r="AL4574" i="5"/>
  <c r="AM4574" i="5"/>
  <c r="AN4574" i="5"/>
  <c r="AB4575" i="5"/>
  <c r="AC4575" i="5"/>
  <c r="AD4575" i="5"/>
  <c r="AE4575" i="5"/>
  <c r="AF4575" i="5"/>
  <c r="AG4575" i="5"/>
  <c r="AH4575" i="5"/>
  <c r="AI4575" i="5"/>
  <c r="AJ4575" i="5"/>
  <c r="AK4575" i="5"/>
  <c r="AL4575" i="5"/>
  <c r="AM4575" i="5"/>
  <c r="AN4575" i="5"/>
  <c r="AB4582" i="5"/>
  <c r="AC4582" i="5"/>
  <c r="AD4582" i="5"/>
  <c r="AE4582" i="5"/>
  <c r="AF4582" i="5"/>
  <c r="AG4582" i="5"/>
  <c r="AH4582" i="5"/>
  <c r="AI4582" i="5"/>
  <c r="AJ4582" i="5"/>
  <c r="AK4582" i="5"/>
  <c r="AL4582" i="5"/>
  <c r="AM4582" i="5"/>
  <c r="AN4582" i="5"/>
  <c r="AB4583" i="5"/>
  <c r="AC4583" i="5"/>
  <c r="AD4583" i="5"/>
  <c r="AE4583" i="5"/>
  <c r="AF4583" i="5"/>
  <c r="AG4583" i="5"/>
  <c r="AH4583" i="5"/>
  <c r="AI4583" i="5"/>
  <c r="AJ4583" i="5"/>
  <c r="AK4583" i="5"/>
  <c r="AL4583" i="5"/>
  <c r="AM4583" i="5"/>
  <c r="AN4583" i="5"/>
  <c r="AB4584" i="5"/>
  <c r="AC4584" i="5"/>
  <c r="AD4584" i="5"/>
  <c r="AE4584" i="5"/>
  <c r="AF4584" i="5"/>
  <c r="AG4584" i="5"/>
  <c r="AH4584" i="5"/>
  <c r="AI4584" i="5"/>
  <c r="AJ4584" i="5"/>
  <c r="AK4584" i="5"/>
  <c r="AL4584" i="5"/>
  <c r="AM4584" i="5"/>
  <c r="AN4584" i="5"/>
  <c r="AB4585" i="5"/>
  <c r="AC4585" i="5"/>
  <c r="AD4585" i="5"/>
  <c r="AD4586" i="5" s="1"/>
  <c r="AE4585" i="5"/>
  <c r="AF4585" i="5"/>
  <c r="AG4585" i="5"/>
  <c r="AH4585" i="5"/>
  <c r="AI4585" i="5"/>
  <c r="AJ4585" i="5"/>
  <c r="AK4585" i="5"/>
  <c r="AL4585" i="5"/>
  <c r="AL4586" i="5" s="1"/>
  <c r="AL4587" i="5" s="1"/>
  <c r="AM4585" i="5"/>
  <c r="AN4585" i="5"/>
  <c r="AB4592" i="5"/>
  <c r="AC4592" i="5"/>
  <c r="AD4592" i="5"/>
  <c r="AE4592" i="5"/>
  <c r="AF4592" i="5"/>
  <c r="AG4592" i="5"/>
  <c r="AH4592" i="5"/>
  <c r="AI4592" i="5"/>
  <c r="AJ4592" i="5"/>
  <c r="AK4592" i="5"/>
  <c r="AL4592" i="5"/>
  <c r="AM4592" i="5"/>
  <c r="AN4592" i="5"/>
  <c r="AB4593" i="5"/>
  <c r="AC4593" i="5"/>
  <c r="AD4593" i="5"/>
  <c r="AE4593" i="5"/>
  <c r="AF4593" i="5"/>
  <c r="AG4593" i="5"/>
  <c r="AH4593" i="5"/>
  <c r="AI4593" i="5"/>
  <c r="AJ4593" i="5"/>
  <c r="AK4593" i="5"/>
  <c r="AL4593" i="5"/>
  <c r="AM4593" i="5"/>
  <c r="AN4593" i="5"/>
  <c r="AB4594" i="5"/>
  <c r="AC4594" i="5"/>
  <c r="AC4596" i="5" s="1"/>
  <c r="AC4597" i="5" s="1"/>
  <c r="AD4594" i="5"/>
  <c r="AE4594" i="5"/>
  <c r="AF4594" i="5"/>
  <c r="AG4594" i="5"/>
  <c r="AH4594" i="5"/>
  <c r="AI4594" i="5"/>
  <c r="AJ4594" i="5"/>
  <c r="AK4594" i="5"/>
  <c r="AK4596" i="5" s="1"/>
  <c r="AK4597" i="5" s="1"/>
  <c r="AL4594" i="5"/>
  <c r="AM4594" i="5"/>
  <c r="AN4594" i="5"/>
  <c r="AB4595" i="5"/>
  <c r="AC4595" i="5"/>
  <c r="AD4595" i="5"/>
  <c r="AE4595" i="5"/>
  <c r="AF4595" i="5"/>
  <c r="AF4596" i="5" s="1"/>
  <c r="AF4597" i="5" s="1"/>
  <c r="AG4595" i="5"/>
  <c r="AH4595" i="5"/>
  <c r="AI4595" i="5"/>
  <c r="AJ4595" i="5"/>
  <c r="AK4595" i="5"/>
  <c r="AL4595" i="5"/>
  <c r="AM4595" i="5"/>
  <c r="AN4595" i="5"/>
  <c r="AN4596" i="5" s="1"/>
  <c r="AN4597" i="5" s="1"/>
  <c r="AI4596" i="5"/>
  <c r="AB4602" i="5"/>
  <c r="AC4602" i="5"/>
  <c r="AD4602" i="5"/>
  <c r="AE4602" i="5"/>
  <c r="AE4606" i="5" s="1"/>
  <c r="AE4607" i="5" s="1"/>
  <c r="AF4602" i="5"/>
  <c r="AG4602" i="5"/>
  <c r="AH4602" i="5"/>
  <c r="AI4602" i="5"/>
  <c r="AJ4602" i="5"/>
  <c r="AK4602" i="5"/>
  <c r="AL4602" i="5"/>
  <c r="AM4602" i="5"/>
  <c r="AM4606" i="5" s="1"/>
  <c r="AM4607" i="5" s="1"/>
  <c r="AN4602" i="5"/>
  <c r="AB4603" i="5"/>
  <c r="AC4603" i="5"/>
  <c r="AD4603" i="5"/>
  <c r="AE4603" i="5"/>
  <c r="AF4603" i="5"/>
  <c r="AG4603" i="5"/>
  <c r="AH4603" i="5"/>
  <c r="AI4603" i="5"/>
  <c r="AJ4603" i="5"/>
  <c r="AK4603" i="5"/>
  <c r="AL4603" i="5"/>
  <c r="AM4603" i="5"/>
  <c r="AN4603" i="5"/>
  <c r="AB4604" i="5"/>
  <c r="AC4604" i="5"/>
  <c r="AD4604" i="5"/>
  <c r="AE4604" i="5"/>
  <c r="AF4604" i="5"/>
  <c r="AG4604" i="5"/>
  <c r="AH4604" i="5"/>
  <c r="AI4604" i="5"/>
  <c r="AJ4604" i="5"/>
  <c r="AK4604" i="5"/>
  <c r="AL4604" i="5"/>
  <c r="AM4604" i="5"/>
  <c r="AN4604" i="5"/>
  <c r="AB4605" i="5"/>
  <c r="AC4605" i="5"/>
  <c r="AD4605" i="5"/>
  <c r="AE4605" i="5"/>
  <c r="AF4605" i="5"/>
  <c r="AG4605" i="5"/>
  <c r="AH4605" i="5"/>
  <c r="AI4605" i="5"/>
  <c r="AJ4605" i="5"/>
  <c r="AK4605" i="5"/>
  <c r="AL4605" i="5"/>
  <c r="AM4605" i="5"/>
  <c r="AN4605" i="5"/>
  <c r="AB4612" i="5"/>
  <c r="AC4612" i="5"/>
  <c r="AC4616" i="5" s="1"/>
  <c r="AD4612" i="5"/>
  <c r="AE4612" i="5"/>
  <c r="AF4612" i="5"/>
  <c r="AG4612" i="5"/>
  <c r="AH4612" i="5"/>
  <c r="AI4612" i="5"/>
  <c r="AJ4612" i="5"/>
  <c r="AK4612" i="5"/>
  <c r="AK4616" i="5" s="1"/>
  <c r="AK4617" i="5" s="1"/>
  <c r="AL4612" i="5"/>
  <c r="AM4612" i="5"/>
  <c r="AN4612" i="5"/>
  <c r="AB4613" i="5"/>
  <c r="AC4613" i="5"/>
  <c r="AD4613" i="5"/>
  <c r="AE4613" i="5"/>
  <c r="AF4613" i="5"/>
  <c r="AG4613" i="5"/>
  <c r="AH4613" i="5"/>
  <c r="AI4613" i="5"/>
  <c r="AJ4613" i="5"/>
  <c r="AK4613" i="5"/>
  <c r="AL4613" i="5"/>
  <c r="AM4613" i="5"/>
  <c r="AN4613" i="5"/>
  <c r="AB4614" i="5"/>
  <c r="AC4614" i="5"/>
  <c r="AD4614" i="5"/>
  <c r="AE4614" i="5"/>
  <c r="AF4614" i="5"/>
  <c r="AG4614" i="5"/>
  <c r="AH4614" i="5"/>
  <c r="AI4614" i="5"/>
  <c r="AJ4614" i="5"/>
  <c r="AK4614" i="5"/>
  <c r="AL4614" i="5"/>
  <c r="AM4614" i="5"/>
  <c r="AN4614" i="5"/>
  <c r="AB4615" i="5"/>
  <c r="AC4615" i="5"/>
  <c r="AD4615" i="5"/>
  <c r="AE4615" i="5"/>
  <c r="AF4615" i="5"/>
  <c r="AG4615" i="5"/>
  <c r="AH4615" i="5"/>
  <c r="AH4616" i="5" s="1"/>
  <c r="AH4617" i="5" s="1"/>
  <c r="AI4615" i="5"/>
  <c r="AJ4615" i="5"/>
  <c r="AK4615" i="5"/>
  <c r="AL4615" i="5"/>
  <c r="AM4615" i="5"/>
  <c r="AN4615" i="5"/>
  <c r="AB4622" i="5"/>
  <c r="AC4622" i="5"/>
  <c r="AD4622" i="5"/>
  <c r="AE4622" i="5"/>
  <c r="AF4622" i="5"/>
  <c r="AG4622" i="5"/>
  <c r="AH4622" i="5"/>
  <c r="AH4626" i="5" s="1"/>
  <c r="AH4627" i="5" s="1"/>
  <c r="AI4622" i="5"/>
  <c r="AJ4622" i="5"/>
  <c r="AK4622" i="5"/>
  <c r="AL4622" i="5"/>
  <c r="AM4622" i="5"/>
  <c r="AN4622" i="5"/>
  <c r="AB4623" i="5"/>
  <c r="AC4623" i="5"/>
  <c r="AD4623" i="5"/>
  <c r="AE4623" i="5"/>
  <c r="AF4623" i="5"/>
  <c r="AG4623" i="5"/>
  <c r="AH4623" i="5"/>
  <c r="AI4623" i="5"/>
  <c r="AJ4623" i="5"/>
  <c r="AK4623" i="5"/>
  <c r="AL4623" i="5"/>
  <c r="AM4623" i="5"/>
  <c r="AN4623" i="5"/>
  <c r="AB4624" i="5"/>
  <c r="AC4624" i="5"/>
  <c r="AD4624" i="5"/>
  <c r="AE4624" i="5"/>
  <c r="AF4624" i="5"/>
  <c r="AG4624" i="5"/>
  <c r="AH4624" i="5"/>
  <c r="AI4624" i="5"/>
  <c r="AJ4624" i="5"/>
  <c r="AK4624" i="5"/>
  <c r="AL4624" i="5"/>
  <c r="AM4624" i="5"/>
  <c r="AN4624" i="5"/>
  <c r="AB4625" i="5"/>
  <c r="AC4625" i="5"/>
  <c r="AD4625" i="5"/>
  <c r="AE4625" i="5"/>
  <c r="AF4625" i="5"/>
  <c r="AG4625" i="5"/>
  <c r="AH4625" i="5"/>
  <c r="AI4625" i="5"/>
  <c r="AJ4625" i="5"/>
  <c r="AK4625" i="5"/>
  <c r="AL4625" i="5"/>
  <c r="AM4625" i="5"/>
  <c r="AN4625" i="5"/>
  <c r="AB4632" i="5"/>
  <c r="AC4632" i="5"/>
  <c r="AD4632" i="5"/>
  <c r="AE4632" i="5"/>
  <c r="AF4632" i="5"/>
  <c r="AG4632" i="5"/>
  <c r="AH4632" i="5"/>
  <c r="AI4632" i="5"/>
  <c r="AJ4632" i="5"/>
  <c r="AK4632" i="5"/>
  <c r="AL4632" i="5"/>
  <c r="AM4632" i="5"/>
  <c r="AN4632" i="5"/>
  <c r="AB4633" i="5"/>
  <c r="AC4633" i="5"/>
  <c r="AD4633" i="5"/>
  <c r="AE4633" i="5"/>
  <c r="AF4633" i="5"/>
  <c r="AG4633" i="5"/>
  <c r="AH4633" i="5"/>
  <c r="AI4633" i="5"/>
  <c r="AJ4633" i="5"/>
  <c r="AK4633" i="5"/>
  <c r="AL4633" i="5"/>
  <c r="AM4633" i="5"/>
  <c r="AN4633" i="5"/>
  <c r="AB4634" i="5"/>
  <c r="AC4634" i="5"/>
  <c r="AD4634" i="5"/>
  <c r="AE4634" i="5"/>
  <c r="AF4634" i="5"/>
  <c r="AG4634" i="5"/>
  <c r="AH4634" i="5"/>
  <c r="AI4634" i="5"/>
  <c r="AJ4634" i="5"/>
  <c r="AK4634" i="5"/>
  <c r="AL4634" i="5"/>
  <c r="AM4634" i="5"/>
  <c r="AN4634" i="5"/>
  <c r="AB4635" i="5"/>
  <c r="AC4635" i="5"/>
  <c r="AD4635" i="5"/>
  <c r="AE4635" i="5"/>
  <c r="AF4635" i="5"/>
  <c r="AG4635" i="5"/>
  <c r="AH4635" i="5"/>
  <c r="AI4635" i="5"/>
  <c r="AJ4635" i="5"/>
  <c r="AK4635" i="5"/>
  <c r="AL4635" i="5"/>
  <c r="AM4635" i="5"/>
  <c r="AM4636" i="5" s="1"/>
  <c r="AN4635" i="5"/>
  <c r="AB4642" i="5"/>
  <c r="AC4642" i="5"/>
  <c r="AD4642" i="5"/>
  <c r="AE4642" i="5"/>
  <c r="AF4642" i="5"/>
  <c r="AG4642" i="5"/>
  <c r="AH4642" i="5"/>
  <c r="AI4642" i="5"/>
  <c r="AJ4642" i="5"/>
  <c r="AK4642" i="5"/>
  <c r="AL4642" i="5"/>
  <c r="AM4642" i="5"/>
  <c r="AN4642" i="5"/>
  <c r="AB4643" i="5"/>
  <c r="AB4646" i="5" s="1"/>
  <c r="AC4643" i="5"/>
  <c r="AD4643" i="5"/>
  <c r="AE4643" i="5"/>
  <c r="AF4643" i="5"/>
  <c r="AG4643" i="5"/>
  <c r="AH4643" i="5"/>
  <c r="AI4643" i="5"/>
  <c r="AJ4643" i="5"/>
  <c r="AJ4646" i="5" s="1"/>
  <c r="AK4643" i="5"/>
  <c r="AL4643" i="5"/>
  <c r="AM4643" i="5"/>
  <c r="AN4643" i="5"/>
  <c r="AB4644" i="5"/>
  <c r="AC4644" i="5"/>
  <c r="AD4644" i="5"/>
  <c r="AE4644" i="5"/>
  <c r="AF4644" i="5"/>
  <c r="AG4644" i="5"/>
  <c r="AH4644" i="5"/>
  <c r="AI4644" i="5"/>
  <c r="AJ4644" i="5"/>
  <c r="AK4644" i="5"/>
  <c r="AL4644" i="5"/>
  <c r="AM4644" i="5"/>
  <c r="AN4644" i="5"/>
  <c r="AB4645" i="5"/>
  <c r="AC4645" i="5"/>
  <c r="AD4645" i="5"/>
  <c r="AE4645" i="5"/>
  <c r="AF4645" i="5"/>
  <c r="AG4645" i="5"/>
  <c r="AH4645" i="5"/>
  <c r="AI4645" i="5"/>
  <c r="AJ4645" i="5"/>
  <c r="AK4645" i="5"/>
  <c r="AL4645" i="5"/>
  <c r="AM4645" i="5"/>
  <c r="AN4645" i="5"/>
  <c r="AB4652" i="5"/>
  <c r="AC4652" i="5"/>
  <c r="AD4652" i="5"/>
  <c r="AE4652" i="5"/>
  <c r="AF4652" i="5"/>
  <c r="AG4652" i="5"/>
  <c r="AG4656" i="5" s="1"/>
  <c r="AG4657" i="5" s="1"/>
  <c r="AH4652" i="5"/>
  <c r="AI4652" i="5"/>
  <c r="AJ4652" i="5"/>
  <c r="AK4652" i="5"/>
  <c r="AL4652" i="5"/>
  <c r="AM4652" i="5"/>
  <c r="AN4652" i="5"/>
  <c r="AB4653" i="5"/>
  <c r="AC4653" i="5"/>
  <c r="AD4653" i="5"/>
  <c r="AE4653" i="5"/>
  <c r="AF4653" i="5"/>
  <c r="AG4653" i="5"/>
  <c r="AH4653" i="5"/>
  <c r="AI4653" i="5"/>
  <c r="AJ4653" i="5"/>
  <c r="AK4653" i="5"/>
  <c r="AL4653" i="5"/>
  <c r="AM4653" i="5"/>
  <c r="AN4653" i="5"/>
  <c r="AB4654" i="5"/>
  <c r="AC4654" i="5"/>
  <c r="AD4654" i="5"/>
  <c r="AE4654" i="5"/>
  <c r="AF4654" i="5"/>
  <c r="AF4656" i="5" s="1"/>
  <c r="AF4657" i="5" s="1"/>
  <c r="AG4654" i="5"/>
  <c r="AH4654" i="5"/>
  <c r="AI4654" i="5"/>
  <c r="AJ4654" i="5"/>
  <c r="AK4654" i="5"/>
  <c r="AL4654" i="5"/>
  <c r="AM4654" i="5"/>
  <c r="AN4654" i="5"/>
  <c r="AB4655" i="5"/>
  <c r="AC4655" i="5"/>
  <c r="AD4655" i="5"/>
  <c r="AE4655" i="5"/>
  <c r="AF4655" i="5"/>
  <c r="AG4655" i="5"/>
  <c r="AH4655" i="5"/>
  <c r="AI4655" i="5"/>
  <c r="AJ4655" i="5"/>
  <c r="AK4655" i="5"/>
  <c r="AL4655" i="5"/>
  <c r="AM4655" i="5"/>
  <c r="AN4655" i="5"/>
  <c r="AB4662" i="5"/>
  <c r="AB4666" i="5" s="1"/>
  <c r="AB4667" i="5" s="1"/>
  <c r="AC4662" i="5"/>
  <c r="AD4662" i="5"/>
  <c r="AE4662" i="5"/>
  <c r="AF4662" i="5"/>
  <c r="AG4662" i="5"/>
  <c r="AH4662" i="5"/>
  <c r="AI4662" i="5"/>
  <c r="AJ4662" i="5"/>
  <c r="AJ4666" i="5" s="1"/>
  <c r="AJ4667" i="5" s="1"/>
  <c r="AK4662" i="5"/>
  <c r="AL4662" i="5"/>
  <c r="AM4662" i="5"/>
  <c r="AN4662" i="5"/>
  <c r="AB4663" i="5"/>
  <c r="AC4663" i="5"/>
  <c r="AD4663" i="5"/>
  <c r="AE4663" i="5"/>
  <c r="AF4663" i="5"/>
  <c r="AG4663" i="5"/>
  <c r="AH4663" i="5"/>
  <c r="AI4663" i="5"/>
  <c r="AI4666" i="5" s="1"/>
  <c r="AI4667" i="5" s="1"/>
  <c r="AJ4663" i="5"/>
  <c r="AK4663" i="5"/>
  <c r="AL4663" i="5"/>
  <c r="AM4663" i="5"/>
  <c r="AN4663" i="5"/>
  <c r="AB4664" i="5"/>
  <c r="AC4664" i="5"/>
  <c r="AD4664" i="5"/>
  <c r="AE4664" i="5"/>
  <c r="AF4664" i="5"/>
  <c r="AG4664" i="5"/>
  <c r="AH4664" i="5"/>
  <c r="AI4664" i="5"/>
  <c r="AJ4664" i="5"/>
  <c r="AK4664" i="5"/>
  <c r="AL4664" i="5"/>
  <c r="AM4664" i="5"/>
  <c r="AN4664" i="5"/>
  <c r="AB4665" i="5"/>
  <c r="AC4665" i="5"/>
  <c r="AD4665" i="5"/>
  <c r="AE4665" i="5"/>
  <c r="AF4665" i="5"/>
  <c r="AG4665" i="5"/>
  <c r="AH4665" i="5"/>
  <c r="AI4665" i="5"/>
  <c r="AJ4665" i="5"/>
  <c r="AK4665" i="5"/>
  <c r="AL4665" i="5"/>
  <c r="AM4665" i="5"/>
  <c r="AN4665" i="5"/>
  <c r="AB4672" i="5"/>
  <c r="AC4672" i="5"/>
  <c r="AD4672" i="5"/>
  <c r="AE4672" i="5"/>
  <c r="AF4672" i="5"/>
  <c r="AG4672" i="5"/>
  <c r="AG4676" i="5" s="1"/>
  <c r="AG4677" i="5" s="1"/>
  <c r="AH4672" i="5"/>
  <c r="AI4672" i="5"/>
  <c r="AJ4672" i="5"/>
  <c r="AK4672" i="5"/>
  <c r="AL4672" i="5"/>
  <c r="AM4672" i="5"/>
  <c r="AN4672" i="5"/>
  <c r="AB4673" i="5"/>
  <c r="AB4676" i="5" s="1"/>
  <c r="AB4677" i="5" s="1"/>
  <c r="AC4673" i="5"/>
  <c r="AD4673" i="5"/>
  <c r="AE4673" i="5"/>
  <c r="AF4673" i="5"/>
  <c r="AG4673" i="5"/>
  <c r="AH4673" i="5"/>
  <c r="AI4673" i="5"/>
  <c r="AJ4673" i="5"/>
  <c r="AJ4676" i="5" s="1"/>
  <c r="AJ4677" i="5" s="1"/>
  <c r="AK4673" i="5"/>
  <c r="AL4673" i="5"/>
  <c r="AM4673" i="5"/>
  <c r="AN4673" i="5"/>
  <c r="AB4674" i="5"/>
  <c r="AC4674" i="5"/>
  <c r="AD4674" i="5"/>
  <c r="AE4674" i="5"/>
  <c r="AE4676" i="5" s="1"/>
  <c r="AF4674" i="5"/>
  <c r="AG4674" i="5"/>
  <c r="AH4674" i="5"/>
  <c r="AI4674" i="5"/>
  <c r="AJ4674" i="5"/>
  <c r="AK4674" i="5"/>
  <c r="AL4674" i="5"/>
  <c r="AM4674" i="5"/>
  <c r="AM4676" i="5" s="1"/>
  <c r="AN4674" i="5"/>
  <c r="AB4675" i="5"/>
  <c r="AC4675" i="5"/>
  <c r="AD4675" i="5"/>
  <c r="AE4675" i="5"/>
  <c r="AF4675" i="5"/>
  <c r="AG4675" i="5"/>
  <c r="AH4675" i="5"/>
  <c r="AI4675" i="5"/>
  <c r="AJ4675" i="5"/>
  <c r="AK4675" i="5"/>
  <c r="AL4675" i="5"/>
  <c r="AM4675" i="5"/>
  <c r="AN4675" i="5"/>
  <c r="AB4682" i="5"/>
  <c r="AC4682" i="5"/>
  <c r="AD4682" i="5"/>
  <c r="AE4682" i="5"/>
  <c r="AF4682" i="5"/>
  <c r="AG4682" i="5"/>
  <c r="AH4682" i="5"/>
  <c r="AI4682" i="5"/>
  <c r="AJ4682" i="5"/>
  <c r="AK4682" i="5"/>
  <c r="AL4682" i="5"/>
  <c r="AM4682" i="5"/>
  <c r="AN4682" i="5"/>
  <c r="AB4683" i="5"/>
  <c r="AC4683" i="5"/>
  <c r="AD4683" i="5"/>
  <c r="AE4683" i="5"/>
  <c r="AF4683" i="5"/>
  <c r="AG4683" i="5"/>
  <c r="AH4683" i="5"/>
  <c r="AI4683" i="5"/>
  <c r="AJ4683" i="5"/>
  <c r="AK4683" i="5"/>
  <c r="AL4683" i="5"/>
  <c r="AM4683" i="5"/>
  <c r="AN4683" i="5"/>
  <c r="AB4684" i="5"/>
  <c r="AC4684" i="5"/>
  <c r="AD4684" i="5"/>
  <c r="AE4684" i="5"/>
  <c r="AF4684" i="5"/>
  <c r="AG4684" i="5"/>
  <c r="AH4684" i="5"/>
  <c r="AI4684" i="5"/>
  <c r="AJ4684" i="5"/>
  <c r="AK4684" i="5"/>
  <c r="AL4684" i="5"/>
  <c r="AM4684" i="5"/>
  <c r="AN4684" i="5"/>
  <c r="AB4685" i="5"/>
  <c r="AC4685" i="5"/>
  <c r="AD4685" i="5"/>
  <c r="AD4686" i="5" s="1"/>
  <c r="AD4687" i="5" s="1"/>
  <c r="AE4685" i="5"/>
  <c r="AF4685" i="5"/>
  <c r="AG4685" i="5"/>
  <c r="AH4685" i="5"/>
  <c r="AI4685" i="5"/>
  <c r="AJ4685" i="5"/>
  <c r="AK4685" i="5"/>
  <c r="AL4685" i="5"/>
  <c r="AM4685" i="5"/>
  <c r="AN4685" i="5"/>
  <c r="AB4692" i="5"/>
  <c r="AC4692" i="5"/>
  <c r="AD4692" i="5"/>
  <c r="AE4692" i="5"/>
  <c r="AF4692" i="5"/>
  <c r="AG4692" i="5"/>
  <c r="AH4692" i="5"/>
  <c r="AI4692" i="5"/>
  <c r="AJ4692" i="5"/>
  <c r="AK4692" i="5"/>
  <c r="AL4692" i="5"/>
  <c r="AM4692" i="5"/>
  <c r="AN4692" i="5"/>
  <c r="AB4693" i="5"/>
  <c r="AC4693" i="5"/>
  <c r="AD4693" i="5"/>
  <c r="AE4693" i="5"/>
  <c r="AF4693" i="5"/>
  <c r="AG4693" i="5"/>
  <c r="AH4693" i="5"/>
  <c r="AI4693" i="5"/>
  <c r="AJ4693" i="5"/>
  <c r="AJ4696" i="5" s="1"/>
  <c r="AJ4697" i="5" s="1"/>
  <c r="AK4693" i="5"/>
  <c r="AL4693" i="5"/>
  <c r="AM4693" i="5"/>
  <c r="AN4693" i="5"/>
  <c r="AB4694" i="5"/>
  <c r="AC4694" i="5"/>
  <c r="AD4694" i="5"/>
  <c r="AE4694" i="5"/>
  <c r="AF4694" i="5"/>
  <c r="AG4694" i="5"/>
  <c r="AH4694" i="5"/>
  <c r="AI4694" i="5"/>
  <c r="AJ4694" i="5"/>
  <c r="AK4694" i="5"/>
  <c r="AL4694" i="5"/>
  <c r="AM4694" i="5"/>
  <c r="AN4694" i="5"/>
  <c r="AB4695" i="5"/>
  <c r="AC4695" i="5"/>
  <c r="AD4695" i="5"/>
  <c r="AE4695" i="5"/>
  <c r="AF4695" i="5"/>
  <c r="AG4695" i="5"/>
  <c r="AH4695" i="5"/>
  <c r="AI4695" i="5"/>
  <c r="AJ4695" i="5"/>
  <c r="AK4695" i="5"/>
  <c r="AL4695" i="5"/>
  <c r="AM4695" i="5"/>
  <c r="AN4695" i="5"/>
  <c r="AL4696" i="5"/>
  <c r="AL4697" i="5" s="1"/>
  <c r="AB4702" i="5"/>
  <c r="AC4702" i="5"/>
  <c r="AD4702" i="5"/>
  <c r="AE4702" i="5"/>
  <c r="AF4702" i="5"/>
  <c r="AG4702" i="5"/>
  <c r="AH4702" i="5"/>
  <c r="AI4702" i="5"/>
  <c r="AI4706" i="5" s="1"/>
  <c r="AI4707" i="5" s="1"/>
  <c r="AJ4702" i="5"/>
  <c r="AK4702" i="5"/>
  <c r="AL4702" i="5"/>
  <c r="AM4702" i="5"/>
  <c r="AN4702" i="5"/>
  <c r="AB4703" i="5"/>
  <c r="AC4703" i="5"/>
  <c r="AD4703" i="5"/>
  <c r="AE4703" i="5"/>
  <c r="AF4703" i="5"/>
  <c r="AG4703" i="5"/>
  <c r="AH4703" i="5"/>
  <c r="AI4703" i="5"/>
  <c r="AJ4703" i="5"/>
  <c r="AK4703" i="5"/>
  <c r="AL4703" i="5"/>
  <c r="AM4703" i="5"/>
  <c r="AN4703" i="5"/>
  <c r="AB4704" i="5"/>
  <c r="AC4704" i="5"/>
  <c r="AD4704" i="5"/>
  <c r="AE4704" i="5"/>
  <c r="AF4704" i="5"/>
  <c r="AG4704" i="5"/>
  <c r="AH4704" i="5"/>
  <c r="AI4704" i="5"/>
  <c r="AJ4704" i="5"/>
  <c r="AK4704" i="5"/>
  <c r="AL4704" i="5"/>
  <c r="AM4704" i="5"/>
  <c r="AN4704" i="5"/>
  <c r="AB4705" i="5"/>
  <c r="AC4705" i="5"/>
  <c r="AD4705" i="5"/>
  <c r="AE4705" i="5"/>
  <c r="AF4705" i="5"/>
  <c r="AG4705" i="5"/>
  <c r="AH4705" i="5"/>
  <c r="AI4705" i="5"/>
  <c r="AJ4705" i="5"/>
  <c r="AK4705" i="5"/>
  <c r="AL4705" i="5"/>
  <c r="AM4705" i="5"/>
  <c r="AN4705" i="5"/>
  <c r="AB4712" i="5"/>
  <c r="AC4712" i="5"/>
  <c r="AD4712" i="5"/>
  <c r="AE4712" i="5"/>
  <c r="AF4712" i="5"/>
  <c r="AG4712" i="5"/>
  <c r="AH4712" i="5"/>
  <c r="AI4712" i="5"/>
  <c r="AJ4712" i="5"/>
  <c r="AK4712" i="5"/>
  <c r="AL4712" i="5"/>
  <c r="AM4712" i="5"/>
  <c r="AN4712" i="5"/>
  <c r="AB4713" i="5"/>
  <c r="AC4713" i="5"/>
  <c r="AD4713" i="5"/>
  <c r="AE4713" i="5"/>
  <c r="AF4713" i="5"/>
  <c r="AG4713" i="5"/>
  <c r="AH4713" i="5"/>
  <c r="AI4713" i="5"/>
  <c r="AJ4713" i="5"/>
  <c r="AK4713" i="5"/>
  <c r="AL4713" i="5"/>
  <c r="AM4713" i="5"/>
  <c r="AN4713" i="5"/>
  <c r="AB4714" i="5"/>
  <c r="AC4714" i="5"/>
  <c r="AD4714" i="5"/>
  <c r="AE4714" i="5"/>
  <c r="AF4714" i="5"/>
  <c r="AG4714" i="5"/>
  <c r="AH4714" i="5"/>
  <c r="AI4714" i="5"/>
  <c r="AJ4714" i="5"/>
  <c r="AK4714" i="5"/>
  <c r="AL4714" i="5"/>
  <c r="AM4714" i="5"/>
  <c r="AN4714" i="5"/>
  <c r="AB4715" i="5"/>
  <c r="AC4715" i="5"/>
  <c r="AD4715" i="5"/>
  <c r="AE4715" i="5"/>
  <c r="AF4715" i="5"/>
  <c r="AG4715" i="5"/>
  <c r="AH4715" i="5"/>
  <c r="AI4715" i="5"/>
  <c r="AJ4715" i="5"/>
  <c r="AK4715" i="5"/>
  <c r="AL4715" i="5"/>
  <c r="AM4715" i="5"/>
  <c r="AN4715" i="5"/>
  <c r="AB4722" i="5"/>
  <c r="AC4722" i="5"/>
  <c r="AD4722" i="5"/>
  <c r="AE4722" i="5"/>
  <c r="AF4722" i="5"/>
  <c r="AF4726" i="5" s="1"/>
  <c r="AF4727" i="5" s="1"/>
  <c r="AG4722" i="5"/>
  <c r="AH4722" i="5"/>
  <c r="AI4722" i="5"/>
  <c r="AJ4722" i="5"/>
  <c r="AK4722" i="5"/>
  <c r="AL4722" i="5"/>
  <c r="AM4722" i="5"/>
  <c r="AN4722" i="5"/>
  <c r="AN4726" i="5" s="1"/>
  <c r="AN4727" i="5" s="1"/>
  <c r="AB4723" i="5"/>
  <c r="AC4723" i="5"/>
  <c r="AD4723" i="5"/>
  <c r="AE4723" i="5"/>
  <c r="AF4723" i="5"/>
  <c r="AG4723" i="5"/>
  <c r="AH4723" i="5"/>
  <c r="AI4723" i="5"/>
  <c r="AI4726" i="5" s="1"/>
  <c r="AI4727" i="5" s="1"/>
  <c r="AJ4723" i="5"/>
  <c r="AK4723" i="5"/>
  <c r="AL4723" i="5"/>
  <c r="AM4723" i="5"/>
  <c r="AN4723" i="5"/>
  <c r="AB4724" i="5"/>
  <c r="AC4724" i="5"/>
  <c r="AD4724" i="5"/>
  <c r="AE4724" i="5"/>
  <c r="AF4724" i="5"/>
  <c r="AG4724" i="5"/>
  <c r="AH4724" i="5"/>
  <c r="AI4724" i="5"/>
  <c r="AJ4724" i="5"/>
  <c r="AK4724" i="5"/>
  <c r="AL4724" i="5"/>
  <c r="AM4724" i="5"/>
  <c r="AN4724" i="5"/>
  <c r="AB4725" i="5"/>
  <c r="AC4725" i="5"/>
  <c r="AD4725" i="5"/>
  <c r="AE4725" i="5"/>
  <c r="AF4725" i="5"/>
  <c r="AG4725" i="5"/>
  <c r="AH4725" i="5"/>
  <c r="AH4726" i="5" s="1"/>
  <c r="AH4727" i="5" s="1"/>
  <c r="AI4725" i="5"/>
  <c r="AJ4725" i="5"/>
  <c r="AK4725" i="5"/>
  <c r="AL4725" i="5"/>
  <c r="AM4725" i="5"/>
  <c r="AN4725" i="5"/>
  <c r="AC4726" i="5"/>
  <c r="AC4727" i="5" s="1"/>
  <c r="AB4732" i="5"/>
  <c r="AC4732" i="5"/>
  <c r="AD4732" i="5"/>
  <c r="AE4732" i="5"/>
  <c r="AF4732" i="5"/>
  <c r="AG4732" i="5"/>
  <c r="AH4732" i="5"/>
  <c r="AI4732" i="5"/>
  <c r="AJ4732" i="5"/>
  <c r="AK4732" i="5"/>
  <c r="AL4732" i="5"/>
  <c r="AM4732" i="5"/>
  <c r="AN4732" i="5"/>
  <c r="AB4733" i="5"/>
  <c r="AC4733" i="5"/>
  <c r="AD4733" i="5"/>
  <c r="AE4733" i="5"/>
  <c r="AE4736" i="5" s="1"/>
  <c r="AE4737" i="5" s="1"/>
  <c r="AF4733" i="5"/>
  <c r="AG4733" i="5"/>
  <c r="AH4733" i="5"/>
  <c r="AI4733" i="5"/>
  <c r="AJ4733" i="5"/>
  <c r="AK4733" i="5"/>
  <c r="AL4733" i="5"/>
  <c r="AM4733" i="5"/>
  <c r="AN4733" i="5"/>
  <c r="AB4734" i="5"/>
  <c r="AC4734" i="5"/>
  <c r="AD4734" i="5"/>
  <c r="AE4734" i="5"/>
  <c r="AF4734" i="5"/>
  <c r="AG4734" i="5"/>
  <c r="AH4734" i="5"/>
  <c r="AI4734" i="5"/>
  <c r="AJ4734" i="5"/>
  <c r="AK4734" i="5"/>
  <c r="AL4734" i="5"/>
  <c r="AM4734" i="5"/>
  <c r="AN4734" i="5"/>
  <c r="AB4735" i="5"/>
  <c r="AC4735" i="5"/>
  <c r="AC4736" i="5" s="1"/>
  <c r="AC4737" i="5" s="1"/>
  <c r="AD4735" i="5"/>
  <c r="AE4735" i="5"/>
  <c r="AF4735" i="5"/>
  <c r="AG4735" i="5"/>
  <c r="AH4735" i="5"/>
  <c r="AI4735" i="5"/>
  <c r="AJ4735" i="5"/>
  <c r="AK4735" i="5"/>
  <c r="AL4735" i="5"/>
  <c r="AM4735" i="5"/>
  <c r="AN4735" i="5"/>
  <c r="AB4742" i="5"/>
  <c r="AC4742" i="5"/>
  <c r="AC4746" i="5" s="1"/>
  <c r="AC4747" i="5" s="1"/>
  <c r="AD4742" i="5"/>
  <c r="AE4742" i="5"/>
  <c r="AF4742" i="5"/>
  <c r="AG4742" i="5"/>
  <c r="AH4742" i="5"/>
  <c r="AI4742" i="5"/>
  <c r="AJ4742" i="5"/>
  <c r="AK4742" i="5"/>
  <c r="AK4746" i="5" s="1"/>
  <c r="AK4747" i="5" s="1"/>
  <c r="AL4742" i="5"/>
  <c r="AM4742" i="5"/>
  <c r="AN4742" i="5"/>
  <c r="AB4743" i="5"/>
  <c r="AC4743" i="5"/>
  <c r="AD4743" i="5"/>
  <c r="AE4743" i="5"/>
  <c r="AF4743" i="5"/>
  <c r="AG4743" i="5"/>
  <c r="AH4743" i="5"/>
  <c r="AI4743" i="5"/>
  <c r="AJ4743" i="5"/>
  <c r="AK4743" i="5"/>
  <c r="AL4743" i="5"/>
  <c r="AM4743" i="5"/>
  <c r="AN4743" i="5"/>
  <c r="AB4744" i="5"/>
  <c r="AB4746" i="5" s="1"/>
  <c r="AB4747" i="5" s="1"/>
  <c r="AC4744" i="5"/>
  <c r="AD4744" i="5"/>
  <c r="AE4744" i="5"/>
  <c r="AF4744" i="5"/>
  <c r="AG4744" i="5"/>
  <c r="AH4744" i="5"/>
  <c r="AI4744" i="5"/>
  <c r="AJ4744" i="5"/>
  <c r="AK4744" i="5"/>
  <c r="AL4744" i="5"/>
  <c r="AM4744" i="5"/>
  <c r="AN4744" i="5"/>
  <c r="AB4745" i="5"/>
  <c r="AC4745" i="5"/>
  <c r="AD4745" i="5"/>
  <c r="AE4745" i="5"/>
  <c r="AF4745" i="5"/>
  <c r="AG4745" i="5"/>
  <c r="AH4745" i="5"/>
  <c r="AH4746" i="5" s="1"/>
  <c r="AH4747" i="5" s="1"/>
  <c r="AI4745" i="5"/>
  <c r="AJ4745" i="5"/>
  <c r="AK4745" i="5"/>
  <c r="AL4745" i="5"/>
  <c r="AM4745" i="5"/>
  <c r="AN4745" i="5"/>
  <c r="AB4752" i="5"/>
  <c r="AC4752" i="5"/>
  <c r="AD4752" i="5"/>
  <c r="AE4752" i="5"/>
  <c r="AE4756" i="5" s="1"/>
  <c r="AE4757" i="5" s="1"/>
  <c r="AF4752" i="5"/>
  <c r="AG4752" i="5"/>
  <c r="AH4752" i="5"/>
  <c r="AI4752" i="5"/>
  <c r="AJ4752" i="5"/>
  <c r="AK4752" i="5"/>
  <c r="AL4752" i="5"/>
  <c r="AM4752" i="5"/>
  <c r="AN4752" i="5"/>
  <c r="AB4753" i="5"/>
  <c r="AC4753" i="5"/>
  <c r="AD4753" i="5"/>
  <c r="AE4753" i="5"/>
  <c r="AF4753" i="5"/>
  <c r="AG4753" i="5"/>
  <c r="AH4753" i="5"/>
  <c r="AI4753" i="5"/>
  <c r="AJ4753" i="5"/>
  <c r="AK4753" i="5"/>
  <c r="AL4753" i="5"/>
  <c r="AM4753" i="5"/>
  <c r="AN4753" i="5"/>
  <c r="AB4754" i="5"/>
  <c r="AC4754" i="5"/>
  <c r="AD4754" i="5"/>
  <c r="AE4754" i="5"/>
  <c r="AF4754" i="5"/>
  <c r="AG4754" i="5"/>
  <c r="AH4754" i="5"/>
  <c r="AI4754" i="5"/>
  <c r="AJ4754" i="5"/>
  <c r="AK4754" i="5"/>
  <c r="AL4754" i="5"/>
  <c r="AM4754" i="5"/>
  <c r="AN4754" i="5"/>
  <c r="AB4755" i="5"/>
  <c r="AC4755" i="5"/>
  <c r="AD4755" i="5"/>
  <c r="AE4755" i="5"/>
  <c r="AF4755" i="5"/>
  <c r="AG4755" i="5"/>
  <c r="AH4755" i="5"/>
  <c r="AI4755" i="5"/>
  <c r="AJ4755" i="5"/>
  <c r="AK4755" i="5"/>
  <c r="AL4755" i="5"/>
  <c r="AM4755" i="5"/>
  <c r="AN4755" i="5"/>
  <c r="AB4762" i="5"/>
  <c r="AC4762" i="5"/>
  <c r="AD4762" i="5"/>
  <c r="AE4762" i="5"/>
  <c r="AF4762" i="5"/>
  <c r="AG4762" i="5"/>
  <c r="AG4766" i="5" s="1"/>
  <c r="AG4767" i="5" s="1"/>
  <c r="AH4762" i="5"/>
  <c r="AI4762" i="5"/>
  <c r="AJ4762" i="5"/>
  <c r="AK4762" i="5"/>
  <c r="AL4762" i="5"/>
  <c r="AM4762" i="5"/>
  <c r="AN4762" i="5"/>
  <c r="AB4763" i="5"/>
  <c r="AB4766" i="5" s="1"/>
  <c r="AB4767" i="5" s="1"/>
  <c r="AC4763" i="5"/>
  <c r="AC4766" i="5" s="1"/>
  <c r="AC4767" i="5" s="1"/>
  <c r="AD4763" i="5"/>
  <c r="AE4763" i="5"/>
  <c r="AF4763" i="5"/>
  <c r="AG4763" i="5"/>
  <c r="AH4763" i="5"/>
  <c r="AI4763" i="5"/>
  <c r="AJ4763" i="5"/>
  <c r="AJ4766" i="5" s="1"/>
  <c r="AJ4767" i="5" s="1"/>
  <c r="AK4763" i="5"/>
  <c r="AK4766" i="5" s="1"/>
  <c r="AK4767" i="5" s="1"/>
  <c r="AL4763" i="5"/>
  <c r="AM4763" i="5"/>
  <c r="AN4763" i="5"/>
  <c r="AB4764" i="5"/>
  <c r="AC4764" i="5"/>
  <c r="AD4764" i="5"/>
  <c r="AE4764" i="5"/>
  <c r="AF4764" i="5"/>
  <c r="AF4766" i="5" s="1"/>
  <c r="AF4767" i="5" s="1"/>
  <c r="AG4764" i="5"/>
  <c r="AH4764" i="5"/>
  <c r="AI4764" i="5"/>
  <c r="AJ4764" i="5"/>
  <c r="AK4764" i="5"/>
  <c r="AL4764" i="5"/>
  <c r="AM4764" i="5"/>
  <c r="AN4764" i="5"/>
  <c r="AN4766" i="5" s="1"/>
  <c r="AN4767" i="5" s="1"/>
  <c r="AB4765" i="5"/>
  <c r="AC4765" i="5"/>
  <c r="AD4765" i="5"/>
  <c r="AE4765" i="5"/>
  <c r="AF4765" i="5"/>
  <c r="AG4765" i="5"/>
  <c r="AH4765" i="5"/>
  <c r="AI4765" i="5"/>
  <c r="AI4766" i="5" s="1"/>
  <c r="AI4767" i="5" s="1"/>
  <c r="AJ4765" i="5"/>
  <c r="AK4765" i="5"/>
  <c r="AL4765" i="5"/>
  <c r="AM4765" i="5"/>
  <c r="AN4765" i="5"/>
  <c r="AD4766" i="5"/>
  <c r="AD4767" i="5" s="1"/>
  <c r="AL4766" i="5"/>
  <c r="AL4767" i="5" s="1"/>
  <c r="AB4772" i="5"/>
  <c r="AC4772" i="5"/>
  <c r="AD4772" i="5"/>
  <c r="AE4772" i="5"/>
  <c r="AF4772" i="5"/>
  <c r="AG4772" i="5"/>
  <c r="AG4776" i="5" s="1"/>
  <c r="AG4777" i="5" s="1"/>
  <c r="AH4772" i="5"/>
  <c r="AI4772" i="5"/>
  <c r="AJ4772" i="5"/>
  <c r="AK4772" i="5"/>
  <c r="AL4772" i="5"/>
  <c r="AM4772" i="5"/>
  <c r="AN4772" i="5"/>
  <c r="AB4773" i="5"/>
  <c r="AC4773" i="5"/>
  <c r="AD4773" i="5"/>
  <c r="AD4776" i="5" s="1"/>
  <c r="AD4777" i="5" s="1"/>
  <c r="AE4773" i="5"/>
  <c r="AF4773" i="5"/>
  <c r="AG4773" i="5"/>
  <c r="AH4773" i="5"/>
  <c r="AI4773" i="5"/>
  <c r="AJ4773" i="5"/>
  <c r="AK4773" i="5"/>
  <c r="AL4773" i="5"/>
  <c r="AM4773" i="5"/>
  <c r="AN4773" i="5"/>
  <c r="AB4774" i="5"/>
  <c r="AC4774" i="5"/>
  <c r="AD4774" i="5"/>
  <c r="AE4774" i="5"/>
  <c r="AF4774" i="5"/>
  <c r="AG4774" i="5"/>
  <c r="AH4774" i="5"/>
  <c r="AI4774" i="5"/>
  <c r="AJ4774" i="5"/>
  <c r="AK4774" i="5"/>
  <c r="AL4774" i="5"/>
  <c r="AM4774" i="5"/>
  <c r="AN4774" i="5"/>
  <c r="AB4775" i="5"/>
  <c r="AC4775" i="5"/>
  <c r="AD4775" i="5"/>
  <c r="AE4775" i="5"/>
  <c r="AF4775" i="5"/>
  <c r="AG4775" i="5"/>
  <c r="AH4775" i="5"/>
  <c r="AI4775" i="5"/>
  <c r="AJ4775" i="5"/>
  <c r="AK4775" i="5"/>
  <c r="AL4775" i="5"/>
  <c r="AM4775" i="5"/>
  <c r="AN4775" i="5"/>
  <c r="AL4776" i="5"/>
  <c r="AL4777" i="5" s="1"/>
  <c r="AB4782" i="5"/>
  <c r="AC4782" i="5"/>
  <c r="AD4782" i="5"/>
  <c r="AE4782" i="5"/>
  <c r="AF4782" i="5"/>
  <c r="AG4782" i="5"/>
  <c r="AH4782" i="5"/>
  <c r="AI4782" i="5"/>
  <c r="AI4786" i="5" s="1"/>
  <c r="AI4787" i="5" s="1"/>
  <c r="AJ4782" i="5"/>
  <c r="AK4782" i="5"/>
  <c r="AL4782" i="5"/>
  <c r="AM4782" i="5"/>
  <c r="AN4782" i="5"/>
  <c r="AB4783" i="5"/>
  <c r="AC4783" i="5"/>
  <c r="AD4783" i="5"/>
  <c r="AE4783" i="5"/>
  <c r="AF4783" i="5"/>
  <c r="AF4786" i="5" s="1"/>
  <c r="AF4787" i="5" s="1"/>
  <c r="AG4783" i="5"/>
  <c r="AH4783" i="5"/>
  <c r="AI4783" i="5"/>
  <c r="AJ4783" i="5"/>
  <c r="AK4783" i="5"/>
  <c r="AL4783" i="5"/>
  <c r="AM4783" i="5"/>
  <c r="AN4783" i="5"/>
  <c r="AB4784" i="5"/>
  <c r="AC4784" i="5"/>
  <c r="AD4784" i="5"/>
  <c r="AE4784" i="5"/>
  <c r="AF4784" i="5"/>
  <c r="AG4784" i="5"/>
  <c r="AH4784" i="5"/>
  <c r="AH4786" i="5" s="1"/>
  <c r="AH4787" i="5" s="1"/>
  <c r="AI4784" i="5"/>
  <c r="AJ4784" i="5"/>
  <c r="AK4784" i="5"/>
  <c r="AL4784" i="5"/>
  <c r="AM4784" i="5"/>
  <c r="AN4784" i="5"/>
  <c r="AB4785" i="5"/>
  <c r="AC4785" i="5"/>
  <c r="AD4785" i="5"/>
  <c r="AE4785" i="5"/>
  <c r="AF4785" i="5"/>
  <c r="AG4785" i="5"/>
  <c r="AH4785" i="5"/>
  <c r="AI4785" i="5"/>
  <c r="AJ4785" i="5"/>
  <c r="AK4785" i="5"/>
  <c r="AL4785" i="5"/>
  <c r="AM4785" i="5"/>
  <c r="AN4785" i="5"/>
  <c r="AB4792" i="5"/>
  <c r="AC4792" i="5"/>
  <c r="AC4796" i="5" s="1"/>
  <c r="AC4797" i="5" s="1"/>
  <c r="AD4792" i="5"/>
  <c r="AE4792" i="5"/>
  <c r="AF4792" i="5"/>
  <c r="AG4792" i="5"/>
  <c r="AH4792" i="5"/>
  <c r="AI4792" i="5"/>
  <c r="AJ4792" i="5"/>
  <c r="AK4792" i="5"/>
  <c r="AL4792" i="5"/>
  <c r="AM4792" i="5"/>
  <c r="AN4792" i="5"/>
  <c r="AB4793" i="5"/>
  <c r="AC4793" i="5"/>
  <c r="AD4793" i="5"/>
  <c r="AE4793" i="5"/>
  <c r="AF4793" i="5"/>
  <c r="AG4793" i="5"/>
  <c r="AH4793" i="5"/>
  <c r="AI4793" i="5"/>
  <c r="AJ4793" i="5"/>
  <c r="AK4793" i="5"/>
  <c r="AL4793" i="5"/>
  <c r="AM4793" i="5"/>
  <c r="AN4793" i="5"/>
  <c r="AB4794" i="5"/>
  <c r="AC4794" i="5"/>
  <c r="AD4794" i="5"/>
  <c r="AE4794" i="5"/>
  <c r="AF4794" i="5"/>
  <c r="AG4794" i="5"/>
  <c r="AH4794" i="5"/>
  <c r="AI4794" i="5"/>
  <c r="AJ4794" i="5"/>
  <c r="AK4794" i="5"/>
  <c r="AL4794" i="5"/>
  <c r="AL4796" i="5" s="1"/>
  <c r="AL4797" i="5" s="1"/>
  <c r="AM4794" i="5"/>
  <c r="AN4794" i="5"/>
  <c r="AB4795" i="5"/>
  <c r="AC4795" i="5"/>
  <c r="AD4795" i="5"/>
  <c r="AE4795" i="5"/>
  <c r="AF4795" i="5"/>
  <c r="AG4795" i="5"/>
  <c r="AH4795" i="5"/>
  <c r="AI4795" i="5"/>
  <c r="AJ4795" i="5"/>
  <c r="AK4795" i="5"/>
  <c r="AL4795" i="5"/>
  <c r="AM4795" i="5"/>
  <c r="AN4795" i="5"/>
  <c r="AK4796" i="5"/>
  <c r="AK4797" i="5" s="1"/>
  <c r="AB4802" i="5"/>
  <c r="AC4802" i="5"/>
  <c r="AD4802" i="5"/>
  <c r="AE4802" i="5"/>
  <c r="AF4802" i="5"/>
  <c r="AG4802" i="5"/>
  <c r="AH4802" i="5"/>
  <c r="AH4806" i="5" s="1"/>
  <c r="AH4807" i="5" s="1"/>
  <c r="AI4802" i="5"/>
  <c r="AJ4802" i="5"/>
  <c r="AK4802" i="5"/>
  <c r="AL4802" i="5"/>
  <c r="AM4802" i="5"/>
  <c r="AN4802" i="5"/>
  <c r="AB4803" i="5"/>
  <c r="AC4803" i="5"/>
  <c r="AD4803" i="5"/>
  <c r="AE4803" i="5"/>
  <c r="AF4803" i="5"/>
  <c r="AG4803" i="5"/>
  <c r="AH4803" i="5"/>
  <c r="AI4803" i="5"/>
  <c r="AJ4803" i="5"/>
  <c r="AK4803" i="5"/>
  <c r="AL4803" i="5"/>
  <c r="AM4803" i="5"/>
  <c r="AN4803" i="5"/>
  <c r="AB4804" i="5"/>
  <c r="AC4804" i="5"/>
  <c r="AD4804" i="5"/>
  <c r="AE4804" i="5"/>
  <c r="AF4804" i="5"/>
  <c r="AG4804" i="5"/>
  <c r="AH4804" i="5"/>
  <c r="AI4804" i="5"/>
  <c r="AJ4804" i="5"/>
  <c r="AK4804" i="5"/>
  <c r="AL4804" i="5"/>
  <c r="AM4804" i="5"/>
  <c r="AN4804" i="5"/>
  <c r="AN4806" i="5" s="1"/>
  <c r="AN4807" i="5" s="1"/>
  <c r="AB4805" i="5"/>
  <c r="AC4805" i="5"/>
  <c r="AD4805" i="5"/>
  <c r="AE4805" i="5"/>
  <c r="AF4805" i="5"/>
  <c r="AG4805" i="5"/>
  <c r="AH4805" i="5"/>
  <c r="AI4805" i="5"/>
  <c r="AJ4805" i="5"/>
  <c r="AK4805" i="5"/>
  <c r="AL4805" i="5"/>
  <c r="AM4805" i="5"/>
  <c r="AN4805" i="5"/>
  <c r="AB4812" i="5"/>
  <c r="AC4812" i="5"/>
  <c r="AD4812" i="5"/>
  <c r="AE4812" i="5"/>
  <c r="AF4812" i="5"/>
  <c r="AG4812" i="5"/>
  <c r="AH4812" i="5"/>
  <c r="AI4812" i="5"/>
  <c r="AJ4812" i="5"/>
  <c r="AK4812" i="5"/>
  <c r="AL4812" i="5"/>
  <c r="AM4812" i="5"/>
  <c r="AN4812" i="5"/>
  <c r="AB4813" i="5"/>
  <c r="AC4813" i="5"/>
  <c r="AD4813" i="5"/>
  <c r="AE4813" i="5"/>
  <c r="AF4813" i="5"/>
  <c r="AF4816" i="5" s="1"/>
  <c r="AF4817" i="5" s="1"/>
  <c r="AG4813" i="5"/>
  <c r="AH4813" i="5"/>
  <c r="AI4813" i="5"/>
  <c r="AJ4813" i="5"/>
  <c r="AK4813" i="5"/>
  <c r="AL4813" i="5"/>
  <c r="AM4813" i="5"/>
  <c r="AN4813" i="5"/>
  <c r="AB4814" i="5"/>
  <c r="AC4814" i="5"/>
  <c r="AD4814" i="5"/>
  <c r="AE4814" i="5"/>
  <c r="AF4814" i="5"/>
  <c r="AG4814" i="5"/>
  <c r="AH4814" i="5"/>
  <c r="AH4816" i="5" s="1"/>
  <c r="AH4817" i="5" s="1"/>
  <c r="AI4814" i="5"/>
  <c r="AJ4814" i="5"/>
  <c r="AK4814" i="5"/>
  <c r="AL4814" i="5"/>
  <c r="AM4814" i="5"/>
  <c r="AN4814" i="5"/>
  <c r="AB4815" i="5"/>
  <c r="AC4815" i="5"/>
  <c r="AD4815" i="5"/>
  <c r="AE4815" i="5"/>
  <c r="AF4815" i="5"/>
  <c r="AG4815" i="5"/>
  <c r="AH4815" i="5"/>
  <c r="AI4815" i="5"/>
  <c r="AJ4815" i="5"/>
  <c r="AK4815" i="5"/>
  <c r="AL4815" i="5"/>
  <c r="AM4815" i="5"/>
  <c r="AN4815" i="5"/>
  <c r="AN4816" i="5"/>
  <c r="AN4817" i="5" s="1"/>
  <c r="AB4822" i="5"/>
  <c r="AC4822" i="5"/>
  <c r="AC4826" i="5" s="1"/>
  <c r="AC4827" i="5" s="1"/>
  <c r="AD4822" i="5"/>
  <c r="AE4822" i="5"/>
  <c r="AF4822" i="5"/>
  <c r="AG4822" i="5"/>
  <c r="AH4822" i="5"/>
  <c r="AI4822" i="5"/>
  <c r="AJ4822" i="5"/>
  <c r="AK4822" i="5"/>
  <c r="AK4826" i="5" s="1"/>
  <c r="AK4827" i="5" s="1"/>
  <c r="AL4822" i="5"/>
  <c r="AM4822" i="5"/>
  <c r="AM4826" i="5" s="1"/>
  <c r="AM4827" i="5" s="1"/>
  <c r="AN4822" i="5"/>
  <c r="AB4823" i="5"/>
  <c r="AC4823" i="5"/>
  <c r="AD4823" i="5"/>
  <c r="AE4823" i="5"/>
  <c r="AF4823" i="5"/>
  <c r="AG4823" i="5"/>
  <c r="AH4823" i="5"/>
  <c r="AH4826" i="5" s="1"/>
  <c r="AH4827" i="5" s="1"/>
  <c r="AI4823" i="5"/>
  <c r="AJ4823" i="5"/>
  <c r="AK4823" i="5"/>
  <c r="AL4823" i="5"/>
  <c r="AM4823" i="5"/>
  <c r="AN4823" i="5"/>
  <c r="AB4824" i="5"/>
  <c r="AB4826" i="5" s="1"/>
  <c r="AB4827" i="5" s="1"/>
  <c r="AC4824" i="5"/>
  <c r="AD4824" i="5"/>
  <c r="AE4824" i="5"/>
  <c r="AF4824" i="5"/>
  <c r="AG4824" i="5"/>
  <c r="AH4824" i="5"/>
  <c r="AI4824" i="5"/>
  <c r="AJ4824" i="5"/>
  <c r="AJ4826" i="5" s="1"/>
  <c r="AJ4827" i="5" s="1"/>
  <c r="AK4824" i="5"/>
  <c r="AL4824" i="5"/>
  <c r="AM4824" i="5"/>
  <c r="AN4824" i="5"/>
  <c r="AB4825" i="5"/>
  <c r="AC4825" i="5"/>
  <c r="AD4825" i="5"/>
  <c r="AE4825" i="5"/>
  <c r="AE4826" i="5" s="1"/>
  <c r="AE4827" i="5" s="1"/>
  <c r="AF4825" i="5"/>
  <c r="AG4825" i="5"/>
  <c r="AH4825" i="5"/>
  <c r="AI4825" i="5"/>
  <c r="AJ4825" i="5"/>
  <c r="AK4825" i="5"/>
  <c r="AL4825" i="5"/>
  <c r="AM4825" i="5"/>
  <c r="AN4825" i="5"/>
  <c r="AB4832" i="5"/>
  <c r="AC4832" i="5"/>
  <c r="AD4832" i="5"/>
  <c r="AE4832" i="5"/>
  <c r="AF4832" i="5"/>
  <c r="AG4832" i="5"/>
  <c r="AH4832" i="5"/>
  <c r="AI4832" i="5"/>
  <c r="AJ4832" i="5"/>
  <c r="AK4832" i="5"/>
  <c r="AL4832" i="5"/>
  <c r="AM4832" i="5"/>
  <c r="AN4832" i="5"/>
  <c r="AB4833" i="5"/>
  <c r="AC4833" i="5"/>
  <c r="AD4833" i="5"/>
  <c r="AE4833" i="5"/>
  <c r="AF4833" i="5"/>
  <c r="AG4833" i="5"/>
  <c r="AG4836" i="5" s="1"/>
  <c r="AG4837" i="5" s="1"/>
  <c r="AH4833" i="5"/>
  <c r="AH4836" i="5" s="1"/>
  <c r="AH4837" i="5" s="1"/>
  <c r="AI4833" i="5"/>
  <c r="AJ4833" i="5"/>
  <c r="AK4833" i="5"/>
  <c r="AL4833" i="5"/>
  <c r="AM4833" i="5"/>
  <c r="AN4833" i="5"/>
  <c r="AB4834" i="5"/>
  <c r="AB4836" i="5" s="1"/>
  <c r="AB4837" i="5" s="1"/>
  <c r="AC4834" i="5"/>
  <c r="AD4834" i="5"/>
  <c r="AE4834" i="5"/>
  <c r="AF4834" i="5"/>
  <c r="AG4834" i="5"/>
  <c r="AH4834" i="5"/>
  <c r="AI4834" i="5"/>
  <c r="AJ4834" i="5"/>
  <c r="AJ4836" i="5" s="1"/>
  <c r="AJ4837" i="5" s="1"/>
  <c r="AK4834" i="5"/>
  <c r="AL4834" i="5"/>
  <c r="AM4834" i="5"/>
  <c r="AN4834" i="5"/>
  <c r="AB4835" i="5"/>
  <c r="AC4835" i="5"/>
  <c r="AD4835" i="5"/>
  <c r="AE4835" i="5"/>
  <c r="AF4835" i="5"/>
  <c r="AG4835" i="5"/>
  <c r="AH4835" i="5"/>
  <c r="AI4835" i="5"/>
  <c r="AJ4835" i="5"/>
  <c r="AK4835" i="5"/>
  <c r="AL4835" i="5"/>
  <c r="AM4835" i="5"/>
  <c r="AN4835" i="5"/>
  <c r="AB4842" i="5"/>
  <c r="AC4842" i="5"/>
  <c r="AD4842" i="5"/>
  <c r="AE4842" i="5"/>
  <c r="AE4846" i="5" s="1"/>
  <c r="AE4847" i="5" s="1"/>
  <c r="AF4842" i="5"/>
  <c r="AG4842" i="5"/>
  <c r="AH4842" i="5"/>
  <c r="AI4842" i="5"/>
  <c r="AJ4842" i="5"/>
  <c r="AK4842" i="5"/>
  <c r="AL4842" i="5"/>
  <c r="AM4842" i="5"/>
  <c r="AM4846" i="5" s="1"/>
  <c r="AM4847" i="5" s="1"/>
  <c r="AN4842" i="5"/>
  <c r="AB4843" i="5"/>
  <c r="AC4843" i="5"/>
  <c r="AD4843" i="5"/>
  <c r="AE4843" i="5"/>
  <c r="AF4843" i="5"/>
  <c r="AG4843" i="5"/>
  <c r="AH4843" i="5"/>
  <c r="AI4843" i="5"/>
  <c r="AJ4843" i="5"/>
  <c r="AK4843" i="5"/>
  <c r="AL4843" i="5"/>
  <c r="AM4843" i="5"/>
  <c r="AN4843" i="5"/>
  <c r="AB4844" i="5"/>
  <c r="AC4844" i="5"/>
  <c r="AD4844" i="5"/>
  <c r="AE4844" i="5"/>
  <c r="AF4844" i="5"/>
  <c r="AG4844" i="5"/>
  <c r="AH4844" i="5"/>
  <c r="AI4844" i="5"/>
  <c r="AJ4844" i="5"/>
  <c r="AK4844" i="5"/>
  <c r="AL4844" i="5"/>
  <c r="AM4844" i="5"/>
  <c r="AN4844" i="5"/>
  <c r="AB4845" i="5"/>
  <c r="AC4845" i="5"/>
  <c r="AD4845" i="5"/>
  <c r="AE4845" i="5"/>
  <c r="AF4845" i="5"/>
  <c r="AG4845" i="5"/>
  <c r="AH4845" i="5"/>
  <c r="AI4845" i="5"/>
  <c r="AI4846" i="5" s="1"/>
  <c r="AI4847" i="5" s="1"/>
  <c r="AJ4845" i="5"/>
  <c r="AK4845" i="5"/>
  <c r="AL4845" i="5"/>
  <c r="AM4845" i="5"/>
  <c r="AN4845" i="5"/>
  <c r="AB4852" i="5"/>
  <c r="AC4852" i="5"/>
  <c r="AD4852" i="5"/>
  <c r="AD4856" i="5" s="1"/>
  <c r="AD4857" i="5" s="1"/>
  <c r="AE4852" i="5"/>
  <c r="AF4852" i="5"/>
  <c r="AG4852" i="5"/>
  <c r="AH4852" i="5"/>
  <c r="AI4852" i="5"/>
  <c r="AJ4852" i="5"/>
  <c r="AK4852" i="5"/>
  <c r="AL4852" i="5"/>
  <c r="AL4856" i="5" s="1"/>
  <c r="AL4857" i="5" s="1"/>
  <c r="AM4852" i="5"/>
  <c r="AN4852" i="5"/>
  <c r="AB4853" i="5"/>
  <c r="AC4853" i="5"/>
  <c r="AD4853" i="5"/>
  <c r="AE4853" i="5"/>
  <c r="AF4853" i="5"/>
  <c r="AG4853" i="5"/>
  <c r="AG4856" i="5" s="1"/>
  <c r="AG4857" i="5" s="1"/>
  <c r="AH4853" i="5"/>
  <c r="AH4856" i="5" s="1"/>
  <c r="AH4857" i="5" s="1"/>
  <c r="AI4853" i="5"/>
  <c r="AJ4853" i="5"/>
  <c r="AK4853" i="5"/>
  <c r="AL4853" i="5"/>
  <c r="AM4853" i="5"/>
  <c r="AN4853" i="5"/>
  <c r="AB4854" i="5"/>
  <c r="AB4856" i="5" s="1"/>
  <c r="AB4857" i="5" s="1"/>
  <c r="AC4854" i="5"/>
  <c r="AD4854" i="5"/>
  <c r="AE4854" i="5"/>
  <c r="AF4854" i="5"/>
  <c r="AG4854" i="5"/>
  <c r="AH4854" i="5"/>
  <c r="AI4854" i="5"/>
  <c r="AJ4854" i="5"/>
  <c r="AJ4856" i="5" s="1"/>
  <c r="AJ4857" i="5" s="1"/>
  <c r="AK4854" i="5"/>
  <c r="AL4854" i="5"/>
  <c r="AM4854" i="5"/>
  <c r="AN4854" i="5"/>
  <c r="AB4855" i="5"/>
  <c r="AC4855" i="5"/>
  <c r="AD4855" i="5"/>
  <c r="AE4855" i="5"/>
  <c r="AF4855" i="5"/>
  <c r="AG4855" i="5"/>
  <c r="AH4855" i="5"/>
  <c r="AI4855" i="5"/>
  <c r="AJ4855" i="5"/>
  <c r="AK4855" i="5"/>
  <c r="AL4855" i="5"/>
  <c r="AM4855" i="5"/>
  <c r="AN4855" i="5"/>
  <c r="AB4862" i="5"/>
  <c r="AC4862" i="5"/>
  <c r="AD4862" i="5"/>
  <c r="AE4862" i="5"/>
  <c r="AF4862" i="5"/>
  <c r="AG4862" i="5"/>
  <c r="AG4866" i="5" s="1"/>
  <c r="AG4867" i="5" s="1"/>
  <c r="AH4862" i="5"/>
  <c r="AI4862" i="5"/>
  <c r="AJ4862" i="5"/>
  <c r="AK4862" i="5"/>
  <c r="AL4862" i="5"/>
  <c r="AM4862" i="5"/>
  <c r="AN4862" i="5"/>
  <c r="AB4863" i="5"/>
  <c r="AC4863" i="5"/>
  <c r="AD4863" i="5"/>
  <c r="AD4866" i="5" s="1"/>
  <c r="AD4867" i="5" s="1"/>
  <c r="AE4863" i="5"/>
  <c r="AF4863" i="5"/>
  <c r="AG4863" i="5"/>
  <c r="AH4863" i="5"/>
  <c r="AI4863" i="5"/>
  <c r="AJ4863" i="5"/>
  <c r="AK4863" i="5"/>
  <c r="AL4863" i="5"/>
  <c r="AM4863" i="5"/>
  <c r="AN4863" i="5"/>
  <c r="AB4864" i="5"/>
  <c r="AC4864" i="5"/>
  <c r="AD4864" i="5"/>
  <c r="AE4864" i="5"/>
  <c r="AF4864" i="5"/>
  <c r="AF4866" i="5" s="1"/>
  <c r="AF4867" i="5" s="1"/>
  <c r="AG4864" i="5"/>
  <c r="AH4864" i="5"/>
  <c r="AI4864" i="5"/>
  <c r="AJ4864" i="5"/>
  <c r="AK4864" i="5"/>
  <c r="AL4864" i="5"/>
  <c r="AM4864" i="5"/>
  <c r="AN4864" i="5"/>
  <c r="AB4865" i="5"/>
  <c r="AC4865" i="5"/>
  <c r="AD4865" i="5"/>
  <c r="AE4865" i="5"/>
  <c r="AF4865" i="5"/>
  <c r="AG4865" i="5"/>
  <c r="AH4865" i="5"/>
  <c r="AI4865" i="5"/>
  <c r="AJ4865" i="5"/>
  <c r="AK4865" i="5"/>
  <c r="AL4865" i="5"/>
  <c r="AM4865" i="5"/>
  <c r="AN4865" i="5"/>
  <c r="AB4872" i="5"/>
  <c r="AC4872" i="5"/>
  <c r="AD4872" i="5"/>
  <c r="AE4872" i="5"/>
  <c r="AF4872" i="5"/>
  <c r="AF4876" i="5" s="1"/>
  <c r="AF4877" i="5" s="1"/>
  <c r="AG4872" i="5"/>
  <c r="AH4872" i="5"/>
  <c r="AI4872" i="5"/>
  <c r="AJ4872" i="5"/>
  <c r="AK4872" i="5"/>
  <c r="AL4872" i="5"/>
  <c r="AM4872" i="5"/>
  <c r="AN4872" i="5"/>
  <c r="AB4873" i="5"/>
  <c r="AC4873" i="5"/>
  <c r="AD4873" i="5"/>
  <c r="AD4876" i="5" s="1"/>
  <c r="AD4877" i="5" s="1"/>
  <c r="AE4873" i="5"/>
  <c r="AF4873" i="5"/>
  <c r="AG4873" i="5"/>
  <c r="AH4873" i="5"/>
  <c r="AI4873" i="5"/>
  <c r="AJ4873" i="5"/>
  <c r="AK4873" i="5"/>
  <c r="AL4873" i="5"/>
  <c r="AL4876" i="5" s="1"/>
  <c r="AL4877" i="5" s="1"/>
  <c r="AM4873" i="5"/>
  <c r="AN4873" i="5"/>
  <c r="AB4874" i="5"/>
  <c r="AC4874" i="5"/>
  <c r="AD4874" i="5"/>
  <c r="AE4874" i="5"/>
  <c r="AF4874" i="5"/>
  <c r="AG4874" i="5"/>
  <c r="AH4874" i="5"/>
  <c r="AI4874" i="5"/>
  <c r="AJ4874" i="5"/>
  <c r="AK4874" i="5"/>
  <c r="AL4874" i="5"/>
  <c r="AM4874" i="5"/>
  <c r="AN4874" i="5"/>
  <c r="AB4875" i="5"/>
  <c r="AC4875" i="5"/>
  <c r="AD4875" i="5"/>
  <c r="AE4875" i="5"/>
  <c r="AF4875" i="5"/>
  <c r="AG4875" i="5"/>
  <c r="AH4875" i="5"/>
  <c r="AI4875" i="5"/>
  <c r="AJ4875" i="5"/>
  <c r="AK4875" i="5"/>
  <c r="AL4875" i="5"/>
  <c r="AM4875" i="5"/>
  <c r="AN4875" i="5"/>
  <c r="AB4882" i="5"/>
  <c r="AC4882" i="5"/>
  <c r="AD4882" i="5"/>
  <c r="AE4882" i="5"/>
  <c r="AF4882" i="5"/>
  <c r="AG4882" i="5"/>
  <c r="AH4882" i="5"/>
  <c r="AI4882" i="5"/>
  <c r="AJ4882" i="5"/>
  <c r="AK4882" i="5"/>
  <c r="AL4882" i="5"/>
  <c r="AM4882" i="5"/>
  <c r="AN4882" i="5"/>
  <c r="AB4883" i="5"/>
  <c r="AC4883" i="5"/>
  <c r="AD4883" i="5"/>
  <c r="AE4883" i="5"/>
  <c r="AF4883" i="5"/>
  <c r="AG4883" i="5"/>
  <c r="AH4883" i="5"/>
  <c r="AI4883" i="5"/>
  <c r="AJ4883" i="5"/>
  <c r="AK4883" i="5"/>
  <c r="AL4883" i="5"/>
  <c r="AM4883" i="5"/>
  <c r="AN4883" i="5"/>
  <c r="AB4884" i="5"/>
  <c r="AC4884" i="5"/>
  <c r="AD4884" i="5"/>
  <c r="AE4884" i="5"/>
  <c r="AF4884" i="5"/>
  <c r="AG4884" i="5"/>
  <c r="AH4884" i="5"/>
  <c r="AH4886" i="5" s="1"/>
  <c r="AH4887" i="5" s="1"/>
  <c r="AI4884" i="5"/>
  <c r="AJ4884" i="5"/>
  <c r="AK4884" i="5"/>
  <c r="AL4884" i="5"/>
  <c r="AM4884" i="5"/>
  <c r="AN4884" i="5"/>
  <c r="AB4885" i="5"/>
  <c r="AC4885" i="5"/>
  <c r="AD4885" i="5"/>
  <c r="AE4885" i="5"/>
  <c r="AF4885" i="5"/>
  <c r="AG4885" i="5"/>
  <c r="AH4885" i="5"/>
  <c r="AI4885" i="5"/>
  <c r="AJ4885" i="5"/>
  <c r="AK4885" i="5"/>
  <c r="AL4885" i="5"/>
  <c r="AM4885" i="5"/>
  <c r="AN4885" i="5"/>
  <c r="AI4886" i="5"/>
  <c r="AI4887" i="5" s="1"/>
  <c r="AB4892" i="5"/>
  <c r="AC4892" i="5"/>
  <c r="AD4892" i="5"/>
  <c r="AE4892" i="5"/>
  <c r="AF4892" i="5"/>
  <c r="AG4892" i="5"/>
  <c r="AH4892" i="5"/>
  <c r="AI4892" i="5"/>
  <c r="AI4896" i="5" s="1"/>
  <c r="AI4897" i="5" s="1"/>
  <c r="AJ4892" i="5"/>
  <c r="AK4892" i="5"/>
  <c r="AL4892" i="5"/>
  <c r="AM4892" i="5"/>
  <c r="AN4892" i="5"/>
  <c r="AB4893" i="5"/>
  <c r="AC4893" i="5"/>
  <c r="AD4893" i="5"/>
  <c r="AE4893" i="5"/>
  <c r="AF4893" i="5"/>
  <c r="AF4896" i="5" s="1"/>
  <c r="AF4897" i="5" s="1"/>
  <c r="AG4893" i="5"/>
  <c r="AH4893" i="5"/>
  <c r="AH4896" i="5" s="1"/>
  <c r="AH4897" i="5" s="1"/>
  <c r="AI4893" i="5"/>
  <c r="AJ4893" i="5"/>
  <c r="AK4893" i="5"/>
  <c r="AL4893" i="5"/>
  <c r="AM4893" i="5"/>
  <c r="AN4893" i="5"/>
  <c r="AB4894" i="5"/>
  <c r="AC4894" i="5"/>
  <c r="AD4894" i="5"/>
  <c r="AE4894" i="5"/>
  <c r="AF4894" i="5"/>
  <c r="AG4894" i="5"/>
  <c r="AH4894" i="5"/>
  <c r="AI4894" i="5"/>
  <c r="AJ4894" i="5"/>
  <c r="AK4894" i="5"/>
  <c r="AL4894" i="5"/>
  <c r="AM4894" i="5"/>
  <c r="AN4894" i="5"/>
  <c r="AB4895" i="5"/>
  <c r="AC4895" i="5"/>
  <c r="AD4895" i="5"/>
  <c r="AE4895" i="5"/>
  <c r="AE4896" i="5" s="1"/>
  <c r="AE4897" i="5" s="1"/>
  <c r="AF4895" i="5"/>
  <c r="AG4895" i="5"/>
  <c r="AH4895" i="5"/>
  <c r="AI4895" i="5"/>
  <c r="AJ4895" i="5"/>
  <c r="AK4895" i="5"/>
  <c r="AL4895" i="5"/>
  <c r="AM4895" i="5"/>
  <c r="AM4896" i="5" s="1"/>
  <c r="AM4897" i="5" s="1"/>
  <c r="AN4895" i="5"/>
  <c r="AB4902" i="5"/>
  <c r="AC4902" i="5"/>
  <c r="AD4902" i="5"/>
  <c r="AE4902" i="5"/>
  <c r="AF4902" i="5"/>
  <c r="AG4902" i="5"/>
  <c r="AH4902" i="5"/>
  <c r="AI4902" i="5"/>
  <c r="AJ4902" i="5"/>
  <c r="AK4902" i="5"/>
  <c r="AL4902" i="5"/>
  <c r="AM4902" i="5"/>
  <c r="AM4906" i="5" s="1"/>
  <c r="AM4907" i="5" s="1"/>
  <c r="AN4902" i="5"/>
  <c r="AB4903" i="5"/>
  <c r="AC4903" i="5"/>
  <c r="AD4903" i="5"/>
  <c r="AE4903" i="5"/>
  <c r="AF4903" i="5"/>
  <c r="AG4903" i="5"/>
  <c r="AH4903" i="5"/>
  <c r="AH4906" i="5" s="1"/>
  <c r="AH4907" i="5" s="1"/>
  <c r="AI4903" i="5"/>
  <c r="AJ4903" i="5"/>
  <c r="AK4903" i="5"/>
  <c r="AL4903" i="5"/>
  <c r="AM4903" i="5"/>
  <c r="AN4903" i="5"/>
  <c r="AB4904" i="5"/>
  <c r="AC4904" i="5"/>
  <c r="AD4904" i="5"/>
  <c r="AE4904" i="5"/>
  <c r="AF4904" i="5"/>
  <c r="AG4904" i="5"/>
  <c r="AH4904" i="5"/>
  <c r="AI4904" i="5"/>
  <c r="AJ4904" i="5"/>
  <c r="AK4904" i="5"/>
  <c r="AL4904" i="5"/>
  <c r="AM4904" i="5"/>
  <c r="AN4904" i="5"/>
  <c r="AB4905" i="5"/>
  <c r="AC4905" i="5"/>
  <c r="AD4905" i="5"/>
  <c r="AE4905" i="5"/>
  <c r="AF4905" i="5"/>
  <c r="AG4905" i="5"/>
  <c r="AH4905" i="5"/>
  <c r="AI4905" i="5"/>
  <c r="AJ4905" i="5"/>
  <c r="AK4905" i="5"/>
  <c r="AL4905" i="5"/>
  <c r="AM4905" i="5"/>
  <c r="AN4905" i="5"/>
  <c r="AE4906" i="5"/>
  <c r="AE4907" i="5" s="1"/>
  <c r="AB4912" i="5"/>
  <c r="AC4912" i="5"/>
  <c r="AD4912" i="5"/>
  <c r="AE4912" i="5"/>
  <c r="AF4912" i="5"/>
  <c r="AG4912" i="5"/>
  <c r="AH4912" i="5"/>
  <c r="AI4912" i="5"/>
  <c r="AJ4912" i="5"/>
  <c r="AK4912" i="5"/>
  <c r="AL4912" i="5"/>
  <c r="AM4912" i="5"/>
  <c r="AN4912" i="5"/>
  <c r="AB4913" i="5"/>
  <c r="AC4913" i="5"/>
  <c r="AD4913" i="5"/>
  <c r="AE4913" i="5"/>
  <c r="AF4913" i="5"/>
  <c r="AG4913" i="5"/>
  <c r="AH4913" i="5"/>
  <c r="AI4913" i="5"/>
  <c r="AJ4913" i="5"/>
  <c r="AJ4916" i="5" s="1"/>
  <c r="AJ4917" i="5" s="1"/>
  <c r="AK4913" i="5"/>
  <c r="AL4913" i="5"/>
  <c r="AM4913" i="5"/>
  <c r="AN4913" i="5"/>
  <c r="AB4914" i="5"/>
  <c r="AC4914" i="5"/>
  <c r="AD4914" i="5"/>
  <c r="AE4914" i="5"/>
  <c r="AF4914" i="5"/>
  <c r="AG4914" i="5"/>
  <c r="AH4914" i="5"/>
  <c r="AI4914" i="5"/>
  <c r="AJ4914" i="5"/>
  <c r="AK4914" i="5"/>
  <c r="AL4914" i="5"/>
  <c r="AM4914" i="5"/>
  <c r="AN4914" i="5"/>
  <c r="AB4915" i="5"/>
  <c r="AC4915" i="5"/>
  <c r="AD4915" i="5"/>
  <c r="AE4915" i="5"/>
  <c r="AF4915" i="5"/>
  <c r="AG4915" i="5"/>
  <c r="AH4915" i="5"/>
  <c r="AI4915" i="5"/>
  <c r="AJ4915" i="5"/>
  <c r="AK4915" i="5"/>
  <c r="AL4915" i="5"/>
  <c r="AM4915" i="5"/>
  <c r="AN4915" i="5"/>
  <c r="AB4922" i="5"/>
  <c r="AB4926" i="5" s="1"/>
  <c r="AB4927" i="5" s="1"/>
  <c r="AC4922" i="5"/>
  <c r="AD4922" i="5"/>
  <c r="AE4922" i="5"/>
  <c r="AF4922" i="5"/>
  <c r="AG4922" i="5"/>
  <c r="AG4926" i="5" s="1"/>
  <c r="AG4927" i="5" s="1"/>
  <c r="AH4922" i="5"/>
  <c r="AI4922" i="5"/>
  <c r="AJ4922" i="5"/>
  <c r="AJ4926" i="5" s="1"/>
  <c r="AJ4927" i="5" s="1"/>
  <c r="AK4922" i="5"/>
  <c r="AL4922" i="5"/>
  <c r="AM4922" i="5"/>
  <c r="AN4922" i="5"/>
  <c r="AB4923" i="5"/>
  <c r="AC4923" i="5"/>
  <c r="AD4923" i="5"/>
  <c r="AD4926" i="5" s="1"/>
  <c r="AD4927" i="5" s="1"/>
  <c r="AE4923" i="5"/>
  <c r="AE4926" i="5" s="1"/>
  <c r="AE4927" i="5" s="1"/>
  <c r="AF4923" i="5"/>
  <c r="AG4923" i="5"/>
  <c r="AH4923" i="5"/>
  <c r="AI4923" i="5"/>
  <c r="AJ4923" i="5"/>
  <c r="AK4923" i="5"/>
  <c r="AL4923" i="5"/>
  <c r="AL4926" i="5" s="1"/>
  <c r="AL4927" i="5" s="1"/>
  <c r="AM4923" i="5"/>
  <c r="AM4926" i="5" s="1"/>
  <c r="AM4927" i="5" s="1"/>
  <c r="AN4923" i="5"/>
  <c r="AB4924" i="5"/>
  <c r="AC4924" i="5"/>
  <c r="AD4924" i="5"/>
  <c r="AE4924" i="5"/>
  <c r="AF4924" i="5"/>
  <c r="AG4924" i="5"/>
  <c r="AH4924" i="5"/>
  <c r="AI4924" i="5"/>
  <c r="AJ4924" i="5"/>
  <c r="AK4924" i="5"/>
  <c r="AL4924" i="5"/>
  <c r="AM4924" i="5"/>
  <c r="AN4924" i="5"/>
  <c r="AB4925" i="5"/>
  <c r="AC4925" i="5"/>
  <c r="AD4925" i="5"/>
  <c r="AE4925" i="5"/>
  <c r="AF4925" i="5"/>
  <c r="AG4925" i="5"/>
  <c r="AH4925" i="5"/>
  <c r="AI4925" i="5"/>
  <c r="AJ4925" i="5"/>
  <c r="AK4925" i="5"/>
  <c r="AL4925" i="5"/>
  <c r="AM4925" i="5"/>
  <c r="AN4925" i="5"/>
  <c r="AB4932" i="5"/>
  <c r="AC4932" i="5"/>
  <c r="AD4932" i="5"/>
  <c r="AE4932" i="5"/>
  <c r="AF4932" i="5"/>
  <c r="AG4932" i="5"/>
  <c r="AH4932" i="5"/>
  <c r="AI4932" i="5"/>
  <c r="AI4936" i="5" s="1"/>
  <c r="AI4937" i="5" s="1"/>
  <c r="AJ4932" i="5"/>
  <c r="AK4932" i="5"/>
  <c r="AL4932" i="5"/>
  <c r="AM4932" i="5"/>
  <c r="AN4932" i="5"/>
  <c r="AB4933" i="5"/>
  <c r="AC4933" i="5"/>
  <c r="AD4933" i="5"/>
  <c r="AE4933" i="5"/>
  <c r="AF4933" i="5"/>
  <c r="AG4933" i="5"/>
  <c r="AH4933" i="5"/>
  <c r="AI4933" i="5"/>
  <c r="AJ4933" i="5"/>
  <c r="AK4933" i="5"/>
  <c r="AL4933" i="5"/>
  <c r="AM4933" i="5"/>
  <c r="AN4933" i="5"/>
  <c r="AB4934" i="5"/>
  <c r="AC4934" i="5"/>
  <c r="AD4934" i="5"/>
  <c r="AE4934" i="5"/>
  <c r="AF4934" i="5"/>
  <c r="AG4934" i="5"/>
  <c r="AH4934" i="5"/>
  <c r="AI4934" i="5"/>
  <c r="AJ4934" i="5"/>
  <c r="AJ4936" i="5" s="1"/>
  <c r="AJ4937" i="5" s="1"/>
  <c r="AK4934" i="5"/>
  <c r="AL4934" i="5"/>
  <c r="AM4934" i="5"/>
  <c r="AN4934" i="5"/>
  <c r="AB4935" i="5"/>
  <c r="AC4935" i="5"/>
  <c r="AD4935" i="5"/>
  <c r="AE4935" i="5"/>
  <c r="AF4935" i="5"/>
  <c r="AG4935" i="5"/>
  <c r="AH4935" i="5"/>
  <c r="AI4935" i="5"/>
  <c r="AJ4935" i="5"/>
  <c r="AK4935" i="5"/>
  <c r="AL4935" i="5"/>
  <c r="AM4935" i="5"/>
  <c r="AN4935" i="5"/>
  <c r="AB4942" i="5"/>
  <c r="AC4942" i="5"/>
  <c r="AD4942" i="5"/>
  <c r="AE4942" i="5"/>
  <c r="AF4942" i="5"/>
  <c r="AG4942" i="5"/>
  <c r="AH4942" i="5"/>
  <c r="AI4942" i="5"/>
  <c r="AJ4942" i="5"/>
  <c r="AK4942" i="5"/>
  <c r="AL4942" i="5"/>
  <c r="AM4942" i="5"/>
  <c r="AN4942" i="5"/>
  <c r="AB4943" i="5"/>
  <c r="AC4943" i="5"/>
  <c r="AD4943" i="5"/>
  <c r="AE4943" i="5"/>
  <c r="AF4943" i="5"/>
  <c r="AG4943" i="5"/>
  <c r="AH4943" i="5"/>
  <c r="AI4943" i="5"/>
  <c r="AJ4943" i="5"/>
  <c r="AK4943" i="5"/>
  <c r="AL4943" i="5"/>
  <c r="AM4943" i="5"/>
  <c r="AN4943" i="5"/>
  <c r="AB4944" i="5"/>
  <c r="AC4944" i="5"/>
  <c r="AD4944" i="5"/>
  <c r="AE4944" i="5"/>
  <c r="AF4944" i="5"/>
  <c r="AG4944" i="5"/>
  <c r="AH4944" i="5"/>
  <c r="AI4944" i="5"/>
  <c r="AJ4944" i="5"/>
  <c r="AK4944" i="5"/>
  <c r="AL4944" i="5"/>
  <c r="AM4944" i="5"/>
  <c r="AN4944" i="5"/>
  <c r="AB4945" i="5"/>
  <c r="AC4945" i="5"/>
  <c r="AD4945" i="5"/>
  <c r="AE4945" i="5"/>
  <c r="AF4945" i="5"/>
  <c r="AG4945" i="5"/>
  <c r="AH4945" i="5"/>
  <c r="AI4945" i="5"/>
  <c r="AJ4945" i="5"/>
  <c r="AK4945" i="5"/>
  <c r="AL4945" i="5"/>
  <c r="AM4945" i="5"/>
  <c r="AN4945" i="5"/>
  <c r="AN4946" i="5"/>
  <c r="AN4947" i="5" s="1"/>
  <c r="AB4952" i="5"/>
  <c r="AC4952" i="5"/>
  <c r="AD4952" i="5"/>
  <c r="AE4952" i="5"/>
  <c r="AF4952" i="5"/>
  <c r="AG4952" i="5"/>
  <c r="AH4952" i="5"/>
  <c r="AI4952" i="5"/>
  <c r="AJ4952" i="5"/>
  <c r="AK4952" i="5"/>
  <c r="AL4952" i="5"/>
  <c r="AM4952" i="5"/>
  <c r="AN4952" i="5"/>
  <c r="AB4953" i="5"/>
  <c r="AC4953" i="5"/>
  <c r="AC4956" i="5" s="1"/>
  <c r="AD4953" i="5"/>
  <c r="AD4956" i="5" s="1"/>
  <c r="AE4953" i="5"/>
  <c r="AF4953" i="5"/>
  <c r="AG4953" i="5"/>
  <c r="AH4953" i="5"/>
  <c r="AI4953" i="5"/>
  <c r="AJ4953" i="5"/>
  <c r="AK4953" i="5"/>
  <c r="AL4953" i="5"/>
  <c r="AM4953" i="5"/>
  <c r="AN4953" i="5"/>
  <c r="AB4954" i="5"/>
  <c r="AC4954" i="5"/>
  <c r="AD4954" i="5"/>
  <c r="AE4954" i="5"/>
  <c r="AE4956" i="5" s="1"/>
  <c r="AF4954" i="5"/>
  <c r="AG4954" i="5"/>
  <c r="AH4954" i="5"/>
  <c r="AI4954" i="5"/>
  <c r="AJ4954" i="5"/>
  <c r="AK4954" i="5"/>
  <c r="AL4954" i="5"/>
  <c r="AM4954" i="5"/>
  <c r="AM4956" i="5" s="1"/>
  <c r="AN4954" i="5"/>
  <c r="AB4955" i="5"/>
  <c r="AC4955" i="5"/>
  <c r="AD4955" i="5"/>
  <c r="AE4955" i="5"/>
  <c r="AF4955" i="5"/>
  <c r="AG4955" i="5"/>
  <c r="AH4955" i="5"/>
  <c r="AI4955" i="5"/>
  <c r="AJ4955" i="5"/>
  <c r="AK4955" i="5"/>
  <c r="AL4955" i="5"/>
  <c r="AM4955" i="5"/>
  <c r="AN4955" i="5"/>
  <c r="AK4956" i="5"/>
  <c r="AB4960" i="5"/>
  <c r="AE4766" i="5" l="1"/>
  <c r="AE4767" i="5" s="1"/>
  <c r="AG4696" i="5"/>
  <c r="AG4697" i="5" s="1"/>
  <c r="AK4586" i="5"/>
  <c r="AK4587" i="5" s="1"/>
  <c r="AI4566" i="5"/>
  <c r="AI4567" i="5" s="1"/>
  <c r="AJ4556" i="5"/>
  <c r="AJ4557" i="5" s="1"/>
  <c r="AB4556" i="5"/>
  <c r="AB4557" i="5" s="1"/>
  <c r="AG4556" i="5"/>
  <c r="AG4557" i="5" s="1"/>
  <c r="AL4536" i="5"/>
  <c r="AD4536" i="5"/>
  <c r="AK4486" i="5"/>
  <c r="AK4487" i="5" s="1"/>
  <c r="AC4486" i="5"/>
  <c r="AC4487" i="5" s="1"/>
  <c r="AK4346" i="5"/>
  <c r="AG4336" i="5"/>
  <c r="AG4337" i="5" s="1"/>
  <c r="AK4316" i="5"/>
  <c r="AK4317" i="5" s="1"/>
  <c r="AC4286" i="5"/>
  <c r="AC4287" i="5" s="1"/>
  <c r="AH4286" i="5"/>
  <c r="AH4287" i="5" s="1"/>
  <c r="AH4246" i="5"/>
  <c r="AH4247" i="5" s="1"/>
  <c r="AC4176" i="5"/>
  <c r="AC4177" i="5" s="1"/>
  <c r="AJ4156" i="5"/>
  <c r="AJ4157" i="5" s="1"/>
  <c r="AG4156" i="5"/>
  <c r="AG4157" i="5" s="1"/>
  <c r="AL4096" i="5"/>
  <c r="AL4097" i="5" s="1"/>
  <c r="AD4096" i="5"/>
  <c r="AD4097" i="5" s="1"/>
  <c r="AK4036" i="5"/>
  <c r="AK4037" i="5" s="1"/>
  <c r="AC4036" i="5"/>
  <c r="AC4037" i="5" s="1"/>
  <c r="AH3966" i="5"/>
  <c r="AH3967" i="5" s="1"/>
  <c r="AH3916" i="5"/>
  <c r="AG3896" i="5"/>
  <c r="AG3897" i="5" s="1"/>
  <c r="AI3866" i="5"/>
  <c r="AI3867" i="5" s="1"/>
  <c r="AK3866" i="5"/>
  <c r="AK3867" i="5" s="1"/>
  <c r="AC3866" i="5"/>
  <c r="AC3867" i="5" s="1"/>
  <c r="AL3756" i="5"/>
  <c r="AL3757" i="5" s="1"/>
  <c r="AH3576" i="5"/>
  <c r="AH3577" i="5" s="1"/>
  <c r="AM3576" i="5"/>
  <c r="AM3577" i="5" s="1"/>
  <c r="AE3576" i="5"/>
  <c r="AE3577" i="5" s="1"/>
  <c r="AI4836" i="5"/>
  <c r="AI4837" i="5" s="1"/>
  <c r="AM4766" i="5"/>
  <c r="AM4767" i="5" s="1"/>
  <c r="AD4696" i="5"/>
  <c r="AD4697" i="5" s="1"/>
  <c r="AH4956" i="5"/>
  <c r="AJ4956" i="5"/>
  <c r="AB4956" i="5"/>
  <c r="AG4956" i="5"/>
  <c r="AL4946" i="5"/>
  <c r="AL4947" i="5" s="1"/>
  <c r="AD4946" i="5"/>
  <c r="AD4947" i="5" s="1"/>
  <c r="AB4936" i="5"/>
  <c r="AB4937" i="5" s="1"/>
  <c r="AN4926" i="5"/>
  <c r="AN4927" i="5" s="1"/>
  <c r="AJ4906" i="5"/>
  <c r="AJ4907" i="5" s="1"/>
  <c r="AN4886" i="5"/>
  <c r="AN4887" i="5" s="1"/>
  <c r="AF4886" i="5"/>
  <c r="AF4887" i="5" s="1"/>
  <c r="AK4886" i="5"/>
  <c r="AK4887" i="5" s="1"/>
  <c r="AC4886" i="5"/>
  <c r="AC4887" i="5" s="1"/>
  <c r="AM4876" i="5"/>
  <c r="AM4877" i="5" s="1"/>
  <c r="AE4876" i="5"/>
  <c r="AE4877" i="5" s="1"/>
  <c r="AJ4876" i="5"/>
  <c r="AJ4877" i="5" s="1"/>
  <c r="AB4876" i="5"/>
  <c r="AB4877" i="5" s="1"/>
  <c r="AG4876" i="5"/>
  <c r="AG4877" i="5" s="1"/>
  <c r="AL4866" i="5"/>
  <c r="AL4867" i="5" s="1"/>
  <c r="AI4866" i="5"/>
  <c r="AI4867" i="5" s="1"/>
  <c r="AN4866" i="5"/>
  <c r="AN4867" i="5" s="1"/>
  <c r="AK4786" i="5"/>
  <c r="AK4787" i="5" s="1"/>
  <c r="AC4786" i="5"/>
  <c r="AC4787" i="5" s="1"/>
  <c r="AM4786" i="5"/>
  <c r="AM4787" i="5" s="1"/>
  <c r="AE4786" i="5"/>
  <c r="AE4787" i="5" s="1"/>
  <c r="AL4756" i="5"/>
  <c r="AL4757" i="5" s="1"/>
  <c r="AD4756" i="5"/>
  <c r="AD4757" i="5" s="1"/>
  <c r="AK4736" i="5"/>
  <c r="AK4737" i="5" s="1"/>
  <c r="AN4606" i="5"/>
  <c r="AF4606" i="5"/>
  <c r="AF4607" i="5" s="1"/>
  <c r="AF4576" i="5"/>
  <c r="AF4577" i="5" s="1"/>
  <c r="AJ4566" i="5"/>
  <c r="AK4556" i="5"/>
  <c r="AK4557" i="5" s="1"/>
  <c r="AC4556" i="5"/>
  <c r="AC4557" i="5" s="1"/>
  <c r="AH4556" i="5"/>
  <c r="AH4557" i="5" s="1"/>
  <c r="AK4526" i="5"/>
  <c r="AK4527" i="5" s="1"/>
  <c r="AC4526" i="5"/>
  <c r="AC4527" i="5" s="1"/>
  <c r="AG4496" i="5"/>
  <c r="AG4497" i="5" s="1"/>
  <c r="AK4476" i="5"/>
  <c r="AK4477" i="5" s="1"/>
  <c r="AM4416" i="5"/>
  <c r="AE4416" i="5"/>
  <c r="AM4396" i="5"/>
  <c r="AN4356" i="5"/>
  <c r="AN4357" i="5" s="1"/>
  <c r="AF4356" i="5"/>
  <c r="AF4357" i="5" s="1"/>
  <c r="AJ4316" i="5"/>
  <c r="AJ4317" i="5" s="1"/>
  <c r="AB4316" i="5"/>
  <c r="AB4317" i="5" s="1"/>
  <c r="AL4206" i="5"/>
  <c r="AL4207" i="5" s="1"/>
  <c r="AD4206" i="5"/>
  <c r="AD4207" i="5" s="1"/>
  <c r="AD4156" i="5"/>
  <c r="AD4157" i="5" s="1"/>
  <c r="AI4156" i="5"/>
  <c r="AI4157" i="5" s="1"/>
  <c r="AM4116" i="5"/>
  <c r="AM4117" i="5" s="1"/>
  <c r="AE4116" i="5"/>
  <c r="AE4117" i="5" s="1"/>
  <c r="AC4106" i="5"/>
  <c r="AC4107" i="5" s="1"/>
  <c r="AI4076" i="5"/>
  <c r="AI4077" i="5" s="1"/>
  <c r="AK4056" i="5"/>
  <c r="AK4057" i="5" s="1"/>
  <c r="AC4056" i="5"/>
  <c r="AC4057" i="5" s="1"/>
  <c r="AG4026" i="5"/>
  <c r="AG4027" i="5" s="1"/>
  <c r="AL4026" i="5"/>
  <c r="AL4027" i="5" s="1"/>
  <c r="AI4016" i="5"/>
  <c r="AI4017" i="5" s="1"/>
  <c r="AN4016" i="5"/>
  <c r="AN4017" i="5" s="1"/>
  <c r="AK4016" i="5"/>
  <c r="AK4017" i="5" s="1"/>
  <c r="AC4016" i="5"/>
  <c r="AC4017" i="5" s="1"/>
  <c r="AF3986" i="5"/>
  <c r="AF3987" i="5" s="1"/>
  <c r="AJ3916" i="5"/>
  <c r="AJ3917" i="5" s="1"/>
  <c r="AB3916" i="5"/>
  <c r="AB3917" i="5" s="1"/>
  <c r="AL3916" i="5"/>
  <c r="AL3917" i="5" s="1"/>
  <c r="AK3886" i="5"/>
  <c r="AK3887" i="5" s="1"/>
  <c r="AC3886" i="5"/>
  <c r="AC3887" i="5" s="1"/>
  <c r="AM3886" i="5"/>
  <c r="AM3887" i="5" s="1"/>
  <c r="AE3886" i="5"/>
  <c r="AE3887" i="5" s="1"/>
  <c r="AB3836" i="5"/>
  <c r="AB3837" i="5" s="1"/>
  <c r="AL3556" i="5"/>
  <c r="AL3557" i="5" s="1"/>
  <c r="AD3556" i="5"/>
  <c r="AD3557" i="5" s="1"/>
  <c r="AL4936" i="5"/>
  <c r="AL4937" i="5" s="1"/>
  <c r="AG4896" i="5"/>
  <c r="AG4897" i="5" s="1"/>
  <c r="AI4306" i="5"/>
  <c r="AI4307" i="5" s="1"/>
  <c r="AN4236" i="5"/>
  <c r="AN4237" i="5" s="1"/>
  <c r="AF4236" i="5"/>
  <c r="AF4237" i="5" s="1"/>
  <c r="AN4206" i="5"/>
  <c r="AF4206" i="5"/>
  <c r="AK4206" i="5"/>
  <c r="AK4207" i="5" s="1"/>
  <c r="AC4206" i="5"/>
  <c r="AC4207" i="5" s="1"/>
  <c r="AL4176" i="5"/>
  <c r="AL4177" i="5" s="1"/>
  <c r="AD4176" i="5"/>
  <c r="AD4177" i="5" s="1"/>
  <c r="AI4166" i="5"/>
  <c r="AI4167" i="5" s="1"/>
  <c r="AN4156" i="5"/>
  <c r="AN4157" i="5" s="1"/>
  <c r="AF4156" i="5"/>
  <c r="AF4157" i="5" s="1"/>
  <c r="AK4156" i="5"/>
  <c r="AK4157" i="5" s="1"/>
  <c r="AC4156" i="5"/>
  <c r="AC4157" i="5" s="1"/>
  <c r="AH4156" i="5"/>
  <c r="AH4157" i="5" s="1"/>
  <c r="AM4156" i="5"/>
  <c r="AM4157" i="5" s="1"/>
  <c r="AH4136" i="5"/>
  <c r="AH4137" i="5" s="1"/>
  <c r="AB4136" i="5"/>
  <c r="AB4137" i="5" s="1"/>
  <c r="AG4116" i="5"/>
  <c r="AG4117" i="5" s="1"/>
  <c r="AL4116" i="5"/>
  <c r="AL4117" i="5" s="1"/>
  <c r="AH4096" i="5"/>
  <c r="AH4097" i="5" s="1"/>
  <c r="AM4096" i="5"/>
  <c r="AM4097" i="5" s="1"/>
  <c r="AE4096" i="5"/>
  <c r="AE4097" i="5" s="1"/>
  <c r="AH4076" i="5"/>
  <c r="AH4077" i="5" s="1"/>
  <c r="AM4076" i="5"/>
  <c r="AM4077" i="5" s="1"/>
  <c r="AJ4066" i="5"/>
  <c r="AJ4067" i="5" s="1"/>
  <c r="AN3996" i="5"/>
  <c r="AN3997" i="5" s="1"/>
  <c r="AF3996" i="5"/>
  <c r="AF3997" i="5" s="1"/>
  <c r="AK3996" i="5"/>
  <c r="AK3997" i="5" s="1"/>
  <c r="AC3996" i="5"/>
  <c r="AC3997" i="5" s="1"/>
  <c r="AH3996" i="5"/>
  <c r="AH3997" i="5" s="1"/>
  <c r="AE3996" i="5"/>
  <c r="AE3997" i="5" s="1"/>
  <c r="AH3976" i="5"/>
  <c r="AH3977" i="5" s="1"/>
  <c r="AE3976" i="5"/>
  <c r="AE3977" i="5" s="1"/>
  <c r="AF3956" i="5"/>
  <c r="AF3957" i="5" s="1"/>
  <c r="AI3936" i="5"/>
  <c r="AI3937" i="5" s="1"/>
  <c r="AN3936" i="5"/>
  <c r="AN3937" i="5" s="1"/>
  <c r="AF3936" i="5"/>
  <c r="AF3937" i="5" s="1"/>
  <c r="AJ3876" i="5"/>
  <c r="AJ3877" i="5" s="1"/>
  <c r="AB3876" i="5"/>
  <c r="AB3877" i="5" s="1"/>
  <c r="AG3876" i="5"/>
  <c r="AG3877" i="5" s="1"/>
  <c r="AL3876" i="5"/>
  <c r="AL3877" i="5" s="1"/>
  <c r="AD3876" i="5"/>
  <c r="AD3877" i="5" s="1"/>
  <c r="AI3876" i="5"/>
  <c r="AI3877" i="5" s="1"/>
  <c r="AL3606" i="5"/>
  <c r="AL3607" i="5" s="1"/>
  <c r="AI3606" i="5"/>
  <c r="AI3607" i="5" s="1"/>
  <c r="AI4956" i="5"/>
  <c r="AF4946" i="5"/>
  <c r="AF4947" i="5" s="1"/>
  <c r="AJ4896" i="5"/>
  <c r="AJ4897" i="5" s="1"/>
  <c r="AD4796" i="5"/>
  <c r="AD4797" i="5" s="1"/>
  <c r="AF4796" i="5"/>
  <c r="AF4797" i="5" s="1"/>
  <c r="AL4786" i="5"/>
  <c r="AL4787" i="5" s="1"/>
  <c r="AJ4776" i="5"/>
  <c r="AJ4777" i="5" s="1"/>
  <c r="AL4636" i="5"/>
  <c r="AL4637" i="5" s="1"/>
  <c r="AF4586" i="5"/>
  <c r="AF4587" i="5" s="1"/>
  <c r="AI4506" i="5"/>
  <c r="AI4507" i="5" s="1"/>
  <c r="AG4466" i="5"/>
  <c r="AN4916" i="5"/>
  <c r="AN4917" i="5" s="1"/>
  <c r="AF4916" i="5"/>
  <c r="AF4917" i="5" s="1"/>
  <c r="AN4896" i="5"/>
  <c r="AN4897" i="5" s="1"/>
  <c r="AK4896" i="5"/>
  <c r="AK4897" i="5" s="1"/>
  <c r="AC4896" i="5"/>
  <c r="AC4897" i="5" s="1"/>
  <c r="AI4856" i="5"/>
  <c r="AI4857" i="5" s="1"/>
  <c r="AJ4846" i="5"/>
  <c r="AJ4847" i="5" s="1"/>
  <c r="AB4846" i="5"/>
  <c r="AB4847" i="5" s="1"/>
  <c r="AG4846" i="5"/>
  <c r="AG4847" i="5" s="1"/>
  <c r="AL4846" i="5"/>
  <c r="AL4847" i="5" s="1"/>
  <c r="AD4846" i="5"/>
  <c r="AD4847" i="5" s="1"/>
  <c r="AM4806" i="5"/>
  <c r="AM4807" i="5" s="1"/>
  <c r="AE4806" i="5"/>
  <c r="AE4807" i="5" s="1"/>
  <c r="AJ4806" i="5"/>
  <c r="AJ4807" i="5" s="1"/>
  <c r="AB4806" i="5"/>
  <c r="AB4807" i="5" s="1"/>
  <c r="AG4806" i="5"/>
  <c r="AG4807" i="5" s="1"/>
  <c r="AN4736" i="5"/>
  <c r="AN4737" i="5" s="1"/>
  <c r="AF4736" i="5"/>
  <c r="AF4737" i="5" s="1"/>
  <c r="AJ4716" i="5"/>
  <c r="AJ4717" i="5" s="1"/>
  <c r="AN4706" i="5"/>
  <c r="AN4707" i="5" s="1"/>
  <c r="AF4706" i="5"/>
  <c r="AF4707" i="5" s="1"/>
  <c r="AI4696" i="5"/>
  <c r="AI4697" i="5" s="1"/>
  <c r="AL4676" i="5"/>
  <c r="AD4676" i="5"/>
  <c r="AM4626" i="5"/>
  <c r="AM4627" i="5" s="1"/>
  <c r="AE4626" i="5"/>
  <c r="AE4627" i="5" s="1"/>
  <c r="AL4576" i="5"/>
  <c r="AL4577" i="5" s="1"/>
  <c r="AM4546" i="5"/>
  <c r="AM4547" i="5" s="1"/>
  <c r="AE4546" i="5"/>
  <c r="AE4547" i="5" s="1"/>
  <c r="AJ4546" i="5"/>
  <c r="AJ4547" i="5" s="1"/>
  <c r="AM4506" i="5"/>
  <c r="AE4506" i="5"/>
  <c r="AI4466" i="5"/>
  <c r="AI4467" i="5" s="1"/>
  <c r="AN4466" i="5"/>
  <c r="AN4467" i="5" s="1"/>
  <c r="AF4466" i="5"/>
  <c r="AF4467" i="5" s="1"/>
  <c r="AF4446" i="5"/>
  <c r="AF4447" i="5" s="1"/>
  <c r="AK4446" i="5"/>
  <c r="AK4447" i="5" s="1"/>
  <c r="AC4446" i="5"/>
  <c r="AC4447" i="5" s="1"/>
  <c r="AJ4436" i="5"/>
  <c r="AB4436" i="5"/>
  <c r="AG4436" i="5"/>
  <c r="AG4437" i="5" s="1"/>
  <c r="AH4406" i="5"/>
  <c r="AL4376" i="5"/>
  <c r="AD4376" i="5"/>
  <c r="AE4366" i="5"/>
  <c r="AE4367" i="5" s="1"/>
  <c r="AJ4236" i="5"/>
  <c r="AJ4237" i="5" s="1"/>
  <c r="AE4206" i="5"/>
  <c r="AL4156" i="5"/>
  <c r="AL4157" i="5" s="1"/>
  <c r="AJ4126" i="5"/>
  <c r="AJ4127" i="5" s="1"/>
  <c r="AB4126" i="5"/>
  <c r="AB4127" i="5" s="1"/>
  <c r="AN4096" i="5"/>
  <c r="AN4097" i="5" s="1"/>
  <c r="AB3936" i="5"/>
  <c r="AB3937" i="5" s="1"/>
  <c r="AI3856" i="5"/>
  <c r="AI3857" i="5" s="1"/>
  <c r="AN3856" i="5"/>
  <c r="AN3857" i="5" s="1"/>
  <c r="AF3856" i="5"/>
  <c r="AF3857" i="5" s="1"/>
  <c r="AK3856" i="5"/>
  <c r="AK3857" i="5" s="1"/>
  <c r="AC3856" i="5"/>
  <c r="AC3857" i="5" s="1"/>
  <c r="AM3806" i="5"/>
  <c r="AM3807" i="5" s="1"/>
  <c r="AL4956" i="5"/>
  <c r="AI4946" i="5"/>
  <c r="AI4947" i="5" s="1"/>
  <c r="AG4936" i="5"/>
  <c r="AG4937" i="5" s="1"/>
  <c r="AL4896" i="5"/>
  <c r="AL4897" i="5" s="1"/>
  <c r="AI4796" i="5"/>
  <c r="AI4797" i="5" s="1"/>
  <c r="AG4786" i="5"/>
  <c r="AG4787" i="5" s="1"/>
  <c r="AH4736" i="5"/>
  <c r="AH4737" i="5" s="1"/>
  <c r="AG4636" i="5"/>
  <c r="AG4637" i="5" s="1"/>
  <c r="AN4586" i="5"/>
  <c r="AN4587" i="5" s="1"/>
  <c r="AG4446" i="5"/>
  <c r="AL4426" i="5"/>
  <c r="AL4427" i="5" s="1"/>
  <c r="AI4406" i="5"/>
  <c r="AH4916" i="5"/>
  <c r="AH4917" i="5" s="1"/>
  <c r="AM4916" i="5"/>
  <c r="AM4917" i="5" s="1"/>
  <c r="AE4916" i="5"/>
  <c r="AE4917" i="5" s="1"/>
  <c r="AB4916" i="5"/>
  <c r="AB4917" i="5" s="1"/>
  <c r="AB4906" i="5"/>
  <c r="AB4907" i="5" s="1"/>
  <c r="AI4806" i="5"/>
  <c r="AI4807" i="5" s="1"/>
  <c r="AF4806" i="5"/>
  <c r="AF4807" i="5" s="1"/>
  <c r="AK4806" i="5"/>
  <c r="AK4807" i="5" s="1"/>
  <c r="AC4806" i="5"/>
  <c r="AC4807" i="5" s="1"/>
  <c r="AH4756" i="5"/>
  <c r="AH4757" i="5" s="1"/>
  <c r="AM4746" i="5"/>
  <c r="AM4747" i="5" s="1"/>
  <c r="AE4746" i="5"/>
  <c r="AE4747" i="5" s="1"/>
  <c r="AJ4746" i="5"/>
  <c r="AJ4747" i="5" s="1"/>
  <c r="AL4716" i="5"/>
  <c r="AL4717" i="5" s="1"/>
  <c r="AD4716" i="5"/>
  <c r="AD4717" i="5" s="1"/>
  <c r="AI4716" i="5"/>
  <c r="AI4717" i="5" s="1"/>
  <c r="AN4716" i="5"/>
  <c r="AN4717" i="5" s="1"/>
  <c r="AF4716" i="5"/>
  <c r="AF4717" i="5" s="1"/>
  <c r="AG4706" i="5"/>
  <c r="AG4707" i="5" s="1"/>
  <c r="AL4706" i="5"/>
  <c r="AL4707" i="5" s="1"/>
  <c r="AD4706" i="5"/>
  <c r="AD4707" i="5" s="1"/>
  <c r="AB4696" i="5"/>
  <c r="AB4697" i="5" s="1"/>
  <c r="AL4686" i="5"/>
  <c r="AL4687" i="5" s="1"/>
  <c r="AB4616" i="5"/>
  <c r="AB4617" i="5" s="1"/>
  <c r="AH4576" i="5"/>
  <c r="AM4576" i="5"/>
  <c r="AM4577" i="5" s="1"/>
  <c r="AE4576" i="5"/>
  <c r="AE4577" i="5" s="1"/>
  <c r="AJ4576" i="5"/>
  <c r="AJ4577" i="5" s="1"/>
  <c r="AB4576" i="5"/>
  <c r="AB4577" i="5" s="1"/>
  <c r="AK4516" i="5"/>
  <c r="AK4517" i="5" s="1"/>
  <c r="AI4436" i="5"/>
  <c r="AN4436" i="5"/>
  <c r="AN4437" i="5" s="1"/>
  <c r="AF4436" i="5"/>
  <c r="AF4437" i="5" s="1"/>
  <c r="AL4346" i="5"/>
  <c r="AL4347" i="5" s="1"/>
  <c r="AI4346" i="5"/>
  <c r="AI4347" i="5" s="1"/>
  <c r="AH4336" i="5"/>
  <c r="AM4336" i="5"/>
  <c r="AM4337" i="5" s="1"/>
  <c r="AE4336" i="5"/>
  <c r="AE4337" i="5" s="1"/>
  <c r="AJ4326" i="5"/>
  <c r="AB4326" i="5"/>
  <c r="AM4266" i="5"/>
  <c r="AM4267" i="5" s="1"/>
  <c r="AE4266" i="5"/>
  <c r="AE4267" i="5" s="1"/>
  <c r="AJ4266" i="5"/>
  <c r="AJ4267" i="5" s="1"/>
  <c r="AB4266" i="5"/>
  <c r="AB4267" i="5" s="1"/>
  <c r="AI4246" i="5"/>
  <c r="AI4247" i="5" s="1"/>
  <c r="AI4226" i="5"/>
  <c r="AI4227" i="5" s="1"/>
  <c r="AN4226" i="5"/>
  <c r="AN4227" i="5" s="1"/>
  <c r="AI4196" i="5"/>
  <c r="AL4166" i="5"/>
  <c r="AL4167" i="5" s="1"/>
  <c r="AN4166" i="5"/>
  <c r="AN4167" i="5" s="1"/>
  <c r="AK4046" i="5"/>
  <c r="AK4047" i="5" s="1"/>
  <c r="AH4046" i="5"/>
  <c r="AH4047" i="5" s="1"/>
  <c r="AM4046" i="5"/>
  <c r="AM4047" i="5" s="1"/>
  <c r="AE4046" i="5"/>
  <c r="AE4047" i="5" s="1"/>
  <c r="AM4036" i="5"/>
  <c r="AM4037" i="5" s="1"/>
  <c r="AE4036" i="5"/>
  <c r="AE4037" i="5" s="1"/>
  <c r="AM3986" i="5"/>
  <c r="AM3987" i="5" s="1"/>
  <c r="AI3976" i="5"/>
  <c r="AI3977" i="5" s="1"/>
  <c r="AG3956" i="5"/>
  <c r="AH3896" i="5"/>
  <c r="AH3897" i="5" s="1"/>
  <c r="AJ3866" i="5"/>
  <c r="AJ3867" i="5" s="1"/>
  <c r="AB3866" i="5"/>
  <c r="AB3867" i="5" s="1"/>
  <c r="AG3866" i="5"/>
  <c r="AG3867" i="5" s="1"/>
  <c r="AL3866" i="5"/>
  <c r="AL3867" i="5" s="1"/>
  <c r="AD3866" i="5"/>
  <c r="AD3867" i="5" s="1"/>
  <c r="AN4956" i="5"/>
  <c r="AN4796" i="5"/>
  <c r="AN4797" i="5" s="1"/>
  <c r="AB4776" i="5"/>
  <c r="AB4777" i="5" s="1"/>
  <c r="AM4736" i="5"/>
  <c r="AM4737" i="5" s="1"/>
  <c r="AB4636" i="5"/>
  <c r="AB4637" i="5" s="1"/>
  <c r="AG4576" i="5"/>
  <c r="AG4577" i="5" s="1"/>
  <c r="AG4526" i="5"/>
  <c r="AG4916" i="5"/>
  <c r="AG4917" i="5" s="1"/>
  <c r="AK4906" i="5"/>
  <c r="AK4907" i="5" s="1"/>
  <c r="AC4906" i="5"/>
  <c r="AC4907" i="5" s="1"/>
  <c r="AM4886" i="5"/>
  <c r="AM4887" i="5" s="1"/>
  <c r="AE4886" i="5"/>
  <c r="AE4887" i="5" s="1"/>
  <c r="AI4876" i="5"/>
  <c r="AI4877" i="5" s="1"/>
  <c r="AN4876" i="5"/>
  <c r="AN4877" i="5" s="1"/>
  <c r="AK4876" i="5"/>
  <c r="AK4877" i="5" s="1"/>
  <c r="AC4876" i="5"/>
  <c r="AC4877" i="5" s="1"/>
  <c r="AK4866" i="5"/>
  <c r="AK4867" i="5" s="1"/>
  <c r="AC4866" i="5"/>
  <c r="AC4867" i="5" s="1"/>
  <c r="AM4816" i="5"/>
  <c r="AM4817" i="5" s="1"/>
  <c r="AE4816" i="5"/>
  <c r="AE4817" i="5" s="1"/>
  <c r="AM4756" i="5"/>
  <c r="AM4757" i="5" s="1"/>
  <c r="AJ4756" i="5"/>
  <c r="AJ4757" i="5" s="1"/>
  <c r="AB4756" i="5"/>
  <c r="AB4757" i="5" s="1"/>
  <c r="AG4756" i="5"/>
  <c r="AG4757" i="5" s="1"/>
  <c r="AG4746" i="5"/>
  <c r="AG4747" i="5" s="1"/>
  <c r="AL4746" i="5"/>
  <c r="AL4747" i="5" s="1"/>
  <c r="AD4746" i="5"/>
  <c r="AD4747" i="5" s="1"/>
  <c r="AI4746" i="5"/>
  <c r="AI4747" i="5" s="1"/>
  <c r="AN4746" i="5"/>
  <c r="AN4747" i="5" s="1"/>
  <c r="AF4746" i="5"/>
  <c r="AF4747" i="5" s="1"/>
  <c r="AK4716" i="5"/>
  <c r="AK4717" i="5" s="1"/>
  <c r="AC4716" i="5"/>
  <c r="AC4717" i="5" s="1"/>
  <c r="AG4566" i="5"/>
  <c r="AG4567" i="5" s="1"/>
  <c r="AJ4516" i="5"/>
  <c r="AB4516" i="5"/>
  <c r="AG4516" i="5"/>
  <c r="AG4517" i="5" s="1"/>
  <c r="AL4516" i="5"/>
  <c r="AL4517" i="5" s="1"/>
  <c r="AH4496" i="5"/>
  <c r="AM4496" i="5"/>
  <c r="AM4497" i="5" s="1"/>
  <c r="AE4496" i="5"/>
  <c r="AE4497" i="5" s="1"/>
  <c r="AM4476" i="5"/>
  <c r="AE4476" i="5"/>
  <c r="AD4316" i="5"/>
  <c r="AD4317" i="5" s="1"/>
  <c r="AL4296" i="5"/>
  <c r="AL4297" i="5" s="1"/>
  <c r="AD4296" i="5"/>
  <c r="AD4297" i="5" s="1"/>
  <c r="AL4266" i="5"/>
  <c r="AH4226" i="5"/>
  <c r="AH4227" i="5" s="1"/>
  <c r="AL4186" i="5"/>
  <c r="AI4026" i="5"/>
  <c r="AI4027" i="5" s="1"/>
  <c r="AN4026" i="5"/>
  <c r="AN4027" i="5" s="1"/>
  <c r="AF4026" i="5"/>
  <c r="AF4027" i="5" s="1"/>
  <c r="AH4016" i="5"/>
  <c r="AH4017" i="5" s="1"/>
  <c r="AM4016" i="5"/>
  <c r="AM4017" i="5" s="1"/>
  <c r="AE4016" i="5"/>
  <c r="AE4017" i="5" s="1"/>
  <c r="AJ4016" i="5"/>
  <c r="AJ4017" i="5" s="1"/>
  <c r="AN3946" i="5"/>
  <c r="AN3947" i="5" s="1"/>
  <c r="AF3946" i="5"/>
  <c r="AF3947" i="5" s="1"/>
  <c r="AK3946" i="5"/>
  <c r="AK3947" i="5" s="1"/>
  <c r="AC3946" i="5"/>
  <c r="AC3947" i="5" s="1"/>
  <c r="AL3926" i="5"/>
  <c r="AL3927" i="5" s="1"/>
  <c r="AD3926" i="5"/>
  <c r="AD3927" i="5" s="1"/>
  <c r="AI3926" i="5"/>
  <c r="AI3927" i="5" s="1"/>
  <c r="AC3906" i="5"/>
  <c r="AC3907" i="5" s="1"/>
  <c r="AJ3886" i="5"/>
  <c r="AJ3887" i="5" s="1"/>
  <c r="AB3886" i="5"/>
  <c r="AB3887" i="5" s="1"/>
  <c r="AN3356" i="5"/>
  <c r="AN3357" i="5" s="1"/>
  <c r="AF4956" i="5"/>
  <c r="AD4936" i="5"/>
  <c r="AD4937" i="5" s="1"/>
  <c r="AB4896" i="5"/>
  <c r="AB4897" i="5" s="1"/>
  <c r="AD4896" i="5"/>
  <c r="AD4897" i="5" s="1"/>
  <c r="AD4786" i="5"/>
  <c r="AD4787" i="5" s="1"/>
  <c r="AJ4636" i="5"/>
  <c r="AJ4637" i="5" s="1"/>
  <c r="AD4636" i="5"/>
  <c r="AD4637" i="5" s="1"/>
  <c r="AI4586" i="5"/>
  <c r="AI4587" i="5" s="1"/>
  <c r="AL4526" i="5"/>
  <c r="AL4527" i="5" s="1"/>
  <c r="AN4506" i="5"/>
  <c r="AN4507" i="5" s="1"/>
  <c r="AG4946" i="5"/>
  <c r="AG4947" i="5" s="1"/>
  <c r="AN4936" i="5"/>
  <c r="AN4937" i="5" s="1"/>
  <c r="AF4936" i="5"/>
  <c r="AF4937" i="5" s="1"/>
  <c r="AN4856" i="5"/>
  <c r="AN4857" i="5" s="1"/>
  <c r="AF4856" i="5"/>
  <c r="AF4857" i="5" s="1"/>
  <c r="AK4856" i="5"/>
  <c r="AK4857" i="5" s="1"/>
  <c r="AC4856" i="5"/>
  <c r="AC4857" i="5" s="1"/>
  <c r="AM4856" i="5"/>
  <c r="AM4857" i="5" s="1"/>
  <c r="AE4856" i="5"/>
  <c r="AE4857" i="5" s="1"/>
  <c r="AM4836" i="5"/>
  <c r="AM4837" i="5" s="1"/>
  <c r="AE4836" i="5"/>
  <c r="AE4837" i="5" s="1"/>
  <c r="AK4816" i="5"/>
  <c r="AK4817" i="5" s="1"/>
  <c r="AC4816" i="5"/>
  <c r="AC4817" i="5" s="1"/>
  <c r="AN4786" i="5"/>
  <c r="AN4787" i="5" s="1"/>
  <c r="AI4776" i="5"/>
  <c r="AI4777" i="5" s="1"/>
  <c r="AK4726" i="5"/>
  <c r="AK4727" i="5" s="1"/>
  <c r="AG4666" i="5"/>
  <c r="AL4666" i="5"/>
  <c r="AL4667" i="5" s="1"/>
  <c r="AD4666" i="5"/>
  <c r="AD4667" i="5" s="1"/>
  <c r="AN4666" i="5"/>
  <c r="AN4667" i="5" s="1"/>
  <c r="AF4666" i="5"/>
  <c r="AF4667" i="5" s="1"/>
  <c r="AL4656" i="5"/>
  <c r="AL4657" i="5" s="1"/>
  <c r="AD4656" i="5"/>
  <c r="AD4657" i="5" s="1"/>
  <c r="AE4636" i="5"/>
  <c r="AF4526" i="5"/>
  <c r="AF4527" i="5" s="1"/>
  <c r="AJ4456" i="5"/>
  <c r="AJ4426" i="5"/>
  <c r="AG4366" i="5"/>
  <c r="AK4326" i="5"/>
  <c r="AK4327" i="5" s="1"/>
  <c r="AE4286" i="5"/>
  <c r="AE4287" i="5" s="1"/>
  <c r="AL4136" i="5"/>
  <c r="AL4137" i="5" s="1"/>
  <c r="AD4136" i="5"/>
  <c r="AD4137" i="5" s="1"/>
  <c r="AI4136" i="5"/>
  <c r="AI4137" i="5" s="1"/>
  <c r="AN4136" i="5"/>
  <c r="AN4137" i="5" s="1"/>
  <c r="AF4136" i="5"/>
  <c r="AF4137" i="5" s="1"/>
  <c r="AK4136" i="5"/>
  <c r="AK4137" i="5" s="1"/>
  <c r="AC4136" i="5"/>
  <c r="AC4137" i="5" s="1"/>
  <c r="AM3926" i="5"/>
  <c r="AE3926" i="5"/>
  <c r="AK3876" i="5"/>
  <c r="AK3877" i="5" s="1"/>
  <c r="AC3876" i="5"/>
  <c r="AC3877" i="5" s="1"/>
  <c r="AM3876" i="5"/>
  <c r="AM3877" i="5" s="1"/>
  <c r="AE3876" i="5"/>
  <c r="AE3877" i="5" s="1"/>
  <c r="AH3846" i="5"/>
  <c r="AH3847" i="5" s="1"/>
  <c r="AM3846" i="5"/>
  <c r="AM3847" i="5" s="1"/>
  <c r="AE3846" i="5"/>
  <c r="AE3847" i="5" s="1"/>
  <c r="AJ3846" i="5"/>
  <c r="AJ3847" i="5" s="1"/>
  <c r="AK3796" i="5"/>
  <c r="AK3797" i="5" s="1"/>
  <c r="AC3796" i="5"/>
  <c r="AC3797" i="5" s="1"/>
  <c r="AL3246" i="5"/>
  <c r="AL3247" i="5" s="1"/>
  <c r="AD3246" i="5"/>
  <c r="AD3247" i="5" s="1"/>
  <c r="AJ3786" i="5"/>
  <c r="AJ3787" i="5" s="1"/>
  <c r="AB3786" i="5"/>
  <c r="AB3787" i="5" s="1"/>
  <c r="AG3786" i="5"/>
  <c r="AG3787" i="5" s="1"/>
  <c r="AL3786" i="5"/>
  <c r="AL3787" i="5" s="1"/>
  <c r="AD3786" i="5"/>
  <c r="AD3787" i="5" s="1"/>
  <c r="AB3726" i="5"/>
  <c r="AB3727" i="5" s="1"/>
  <c r="AD3676" i="5"/>
  <c r="AC3546" i="5"/>
  <c r="AC3547" i="5" s="1"/>
  <c r="AH3546" i="5"/>
  <c r="AH3547" i="5" s="1"/>
  <c r="AM3546" i="5"/>
  <c r="AM3547" i="5" s="1"/>
  <c r="AE3546" i="5"/>
  <c r="AE3547" i="5" s="1"/>
  <c r="AL3326" i="5"/>
  <c r="AF3086" i="5"/>
  <c r="AF3087" i="5" s="1"/>
  <c r="AI3836" i="5"/>
  <c r="AI3837" i="5" s="1"/>
  <c r="AI3826" i="5"/>
  <c r="AI3827" i="5" s="1"/>
  <c r="AL3816" i="5"/>
  <c r="AL3817" i="5" s="1"/>
  <c r="AD3816" i="5"/>
  <c r="AD3817" i="5" s="1"/>
  <c r="AM3796" i="5"/>
  <c r="AM3797" i="5" s="1"/>
  <c r="AE3796" i="5"/>
  <c r="AE3797" i="5" s="1"/>
  <c r="AB3756" i="5"/>
  <c r="AB3757" i="5" s="1"/>
  <c r="AK3716" i="5"/>
  <c r="AK3717" i="5" s="1"/>
  <c r="AM3716" i="5"/>
  <c r="AM3717" i="5" s="1"/>
  <c r="AE3716" i="5"/>
  <c r="AE3717" i="5" s="1"/>
  <c r="AF3666" i="5"/>
  <c r="AF3667" i="5" s="1"/>
  <c r="AH3666" i="5"/>
  <c r="AH3667" i="5" s="1"/>
  <c r="AM3496" i="5"/>
  <c r="AM3497" i="5" s="1"/>
  <c r="AE3496" i="5"/>
  <c r="AE3497" i="5" s="1"/>
  <c r="AK3486" i="5"/>
  <c r="AK3487" i="5" s="1"/>
  <c r="AC3486" i="5"/>
  <c r="AC3487" i="5" s="1"/>
  <c r="AC3476" i="5"/>
  <c r="AC3477" i="5" s="1"/>
  <c r="AJ3476" i="5"/>
  <c r="AJ3477" i="5" s="1"/>
  <c r="AH3466" i="5"/>
  <c r="AH3467" i="5" s="1"/>
  <c r="AI3446" i="5"/>
  <c r="AI3447" i="5" s="1"/>
  <c r="AN3446" i="5"/>
  <c r="AN3447" i="5" s="1"/>
  <c r="AF3446" i="5"/>
  <c r="AF3447" i="5" s="1"/>
  <c r="AK3446" i="5"/>
  <c r="AK3447" i="5" s="1"/>
  <c r="AC3446" i="5"/>
  <c r="AC3447" i="5" s="1"/>
  <c r="AH3366" i="5"/>
  <c r="AH3367" i="5" s="1"/>
  <c r="AM3336" i="5"/>
  <c r="AE3336" i="5"/>
  <c r="AJ3336" i="5"/>
  <c r="AJ3337" i="5" s="1"/>
  <c r="AB3336" i="5"/>
  <c r="AB3337" i="5" s="1"/>
  <c r="AJ3306" i="5"/>
  <c r="AB3306" i="5"/>
  <c r="AG3306" i="5"/>
  <c r="AG3307" i="5" s="1"/>
  <c r="AL3306" i="5"/>
  <c r="AL3307" i="5" s="1"/>
  <c r="AD3306" i="5"/>
  <c r="AD3307" i="5" s="1"/>
  <c r="AI3306" i="5"/>
  <c r="AI3307" i="5" s="1"/>
  <c r="AH3296" i="5"/>
  <c r="AH3297" i="5" s="1"/>
  <c r="AD3066" i="5"/>
  <c r="AD3067" i="5" s="1"/>
  <c r="AJ3776" i="5"/>
  <c r="AJ3777" i="5" s="1"/>
  <c r="AM3766" i="5"/>
  <c r="AM3767" i="5" s="1"/>
  <c r="AN3726" i="5"/>
  <c r="AN3727" i="5" s="1"/>
  <c r="AJ3686" i="5"/>
  <c r="AJ3687" i="5" s="1"/>
  <c r="AB3686" i="5"/>
  <c r="AB3687" i="5" s="1"/>
  <c r="AH3586" i="5"/>
  <c r="AH3587" i="5" s="1"/>
  <c r="AM3586" i="5"/>
  <c r="AM3587" i="5" s="1"/>
  <c r="AE3586" i="5"/>
  <c r="AE3587" i="5" s="1"/>
  <c r="AG3536" i="5"/>
  <c r="AG3537" i="5" s="1"/>
  <c r="AL3536" i="5"/>
  <c r="AL3537" i="5" s="1"/>
  <c r="AD3536" i="5"/>
  <c r="AD3537" i="5" s="1"/>
  <c r="AM3526" i="5"/>
  <c r="AM3527" i="5" s="1"/>
  <c r="AE3526" i="5"/>
  <c r="AE3527" i="5" s="1"/>
  <c r="AJ3526" i="5"/>
  <c r="AJ3527" i="5" s="1"/>
  <c r="AB3526" i="5"/>
  <c r="AB3527" i="5" s="1"/>
  <c r="AI3516" i="5"/>
  <c r="AI3517" i="5" s="1"/>
  <c r="AN3516" i="5"/>
  <c r="AN3517" i="5" s="1"/>
  <c r="AF3516" i="5"/>
  <c r="AF3517" i="5" s="1"/>
  <c r="AK3516" i="5"/>
  <c r="AK3517" i="5" s="1"/>
  <c r="AC3516" i="5"/>
  <c r="AC3517" i="5" s="1"/>
  <c r="AH3516" i="5"/>
  <c r="AH3517" i="5" s="1"/>
  <c r="AG3506" i="5"/>
  <c r="AG3507" i="5" s="1"/>
  <c r="AL3506" i="5"/>
  <c r="AL3507" i="5" s="1"/>
  <c r="AD3506" i="5"/>
  <c r="AD3507" i="5" s="1"/>
  <c r="AI3506" i="5"/>
  <c r="AI3507" i="5" s="1"/>
  <c r="AN3506" i="5"/>
  <c r="AN3507" i="5" s="1"/>
  <c r="AF3506" i="5"/>
  <c r="AF3507" i="5" s="1"/>
  <c r="AG3456" i="5"/>
  <c r="AG3457" i="5" s="1"/>
  <c r="AL3456" i="5"/>
  <c r="AL3457" i="5" s="1"/>
  <c r="AD3456" i="5"/>
  <c r="AD3457" i="5" s="1"/>
  <c r="AK3436" i="5"/>
  <c r="AK3437" i="5" s="1"/>
  <c r="AC3436" i="5"/>
  <c r="AC3437" i="5" s="1"/>
  <c r="AH3436" i="5"/>
  <c r="AH3437" i="5" s="1"/>
  <c r="AM3436" i="5"/>
  <c r="AM3437" i="5" s="1"/>
  <c r="AI3416" i="5"/>
  <c r="AI3417" i="5" s="1"/>
  <c r="AL3396" i="5"/>
  <c r="AL3397" i="5" s="1"/>
  <c r="AD3396" i="5"/>
  <c r="AD3397" i="5" s="1"/>
  <c r="AN3376" i="5"/>
  <c r="AN3377" i="5" s="1"/>
  <c r="AF3376" i="5"/>
  <c r="AF3377" i="5" s="1"/>
  <c r="AF3356" i="5"/>
  <c r="AF3357" i="5" s="1"/>
  <c r="AG3296" i="5"/>
  <c r="AG3297" i="5" s="1"/>
  <c r="AJ3816" i="5"/>
  <c r="AJ3817" i="5" s="1"/>
  <c r="AI3786" i="5"/>
  <c r="AI3787" i="5" s="1"/>
  <c r="AN3786" i="5"/>
  <c r="AN3787" i="5" s="1"/>
  <c r="AF3786" i="5"/>
  <c r="AF3787" i="5" s="1"/>
  <c r="AK3786" i="5"/>
  <c r="AK3787" i="5" s="1"/>
  <c r="AI3686" i="5"/>
  <c r="AN3666" i="5"/>
  <c r="AN3667" i="5" s="1"/>
  <c r="AN3656" i="5"/>
  <c r="AN3657" i="5" s="1"/>
  <c r="AF3656" i="5"/>
  <c r="AF3657" i="5" s="1"/>
  <c r="AK3656" i="5"/>
  <c r="AK3657" i="5" s="1"/>
  <c r="AC3656" i="5"/>
  <c r="AC3657" i="5" s="1"/>
  <c r="AH3656" i="5"/>
  <c r="AH3657" i="5" s="1"/>
  <c r="AI3556" i="5"/>
  <c r="AI3557" i="5" s="1"/>
  <c r="AN3556" i="5"/>
  <c r="AN3557" i="5" s="1"/>
  <c r="AF3556" i="5"/>
  <c r="AF3557" i="5" s="1"/>
  <c r="AK3556" i="5"/>
  <c r="AK3557" i="5" s="1"/>
  <c r="AC3556" i="5"/>
  <c r="AC3557" i="5" s="1"/>
  <c r="AH3556" i="5"/>
  <c r="AH3557" i="5" s="1"/>
  <c r="AG3546" i="5"/>
  <c r="AG3547" i="5" s="1"/>
  <c r="AL3546" i="5"/>
  <c r="AL3547" i="5" s="1"/>
  <c r="AD3546" i="5"/>
  <c r="AD3547" i="5" s="1"/>
  <c r="AI3546" i="5"/>
  <c r="AI3547" i="5" s="1"/>
  <c r="AN3546" i="5"/>
  <c r="AN3547" i="5" s="1"/>
  <c r="AF3546" i="5"/>
  <c r="AF3547" i="5" s="1"/>
  <c r="AK3476" i="5"/>
  <c r="AK3477" i="5" s="1"/>
  <c r="AD3436" i="5"/>
  <c r="AD3437" i="5" s="1"/>
  <c r="AM3416" i="5"/>
  <c r="AM3417" i="5" s="1"/>
  <c r="AJ3416" i="5"/>
  <c r="AJ3417" i="5" s="1"/>
  <c r="AB3416" i="5"/>
  <c r="AB3417" i="5" s="1"/>
  <c r="AG3416" i="5"/>
  <c r="AG3417" i="5" s="1"/>
  <c r="AK3356" i="5"/>
  <c r="AH3326" i="5"/>
  <c r="AH3327" i="5" s="1"/>
  <c r="AK3246" i="5"/>
  <c r="AK3247" i="5" s="1"/>
  <c r="AL3736" i="5"/>
  <c r="AL3737" i="5" s="1"/>
  <c r="AD3736" i="5"/>
  <c r="AD3737" i="5" s="1"/>
  <c r="AI3736" i="5"/>
  <c r="AI3737" i="5" s="1"/>
  <c r="AN3736" i="5"/>
  <c r="AN3737" i="5" s="1"/>
  <c r="AF3736" i="5"/>
  <c r="AF3737" i="5" s="1"/>
  <c r="AK3696" i="5"/>
  <c r="AK3697" i="5" s="1"/>
  <c r="AC3696" i="5"/>
  <c r="AC3697" i="5" s="1"/>
  <c r="AB3606" i="5"/>
  <c r="AB3607" i="5" s="1"/>
  <c r="AG3606" i="5"/>
  <c r="AG3607" i="5" s="1"/>
  <c r="AN3406" i="5"/>
  <c r="AN3407" i="5" s="1"/>
  <c r="AJ3396" i="5"/>
  <c r="AJ3397" i="5" s="1"/>
  <c r="AL3336" i="5"/>
  <c r="AL3337" i="5" s="1"/>
  <c r="AD3336" i="5"/>
  <c r="AD3337" i="5" s="1"/>
  <c r="AK3256" i="5"/>
  <c r="AK3257" i="5" s="1"/>
  <c r="AC3256" i="5"/>
  <c r="AC3257" i="5" s="1"/>
  <c r="AJ3246" i="5"/>
  <c r="AJ3247" i="5" s="1"/>
  <c r="AL3166" i="5"/>
  <c r="AL3167" i="5" s="1"/>
  <c r="AB3846" i="5"/>
  <c r="AB3847" i="5" s="1"/>
  <c r="AJ3826" i="5"/>
  <c r="AJ3827" i="5" s="1"/>
  <c r="AB3826" i="5"/>
  <c r="AB3827" i="5" s="1"/>
  <c r="AG3826" i="5"/>
  <c r="AG3827" i="5" s="1"/>
  <c r="AH3736" i="5"/>
  <c r="AH3737" i="5" s="1"/>
  <c r="AM3736" i="5"/>
  <c r="AM3737" i="5" s="1"/>
  <c r="AE3736" i="5"/>
  <c r="AE3737" i="5" s="1"/>
  <c r="AB3736" i="5"/>
  <c r="AB3737" i="5" s="1"/>
  <c r="AB3716" i="5"/>
  <c r="AB3717" i="5" s="1"/>
  <c r="AG3716" i="5"/>
  <c r="AG3717" i="5" s="1"/>
  <c r="AL3696" i="5"/>
  <c r="AL3697" i="5" s="1"/>
  <c r="AD3696" i="5"/>
  <c r="AD3697" i="5" s="1"/>
  <c r="AK3596" i="5"/>
  <c r="AK3597" i="5" s="1"/>
  <c r="AC3596" i="5"/>
  <c r="AC3597" i="5" s="1"/>
  <c r="AH3596" i="5"/>
  <c r="AH3597" i="5" s="1"/>
  <c r="AM3596" i="5"/>
  <c r="AM3597" i="5" s="1"/>
  <c r="AE3596" i="5"/>
  <c r="AE3597" i="5" s="1"/>
  <c r="AF3566" i="5"/>
  <c r="AF3567" i="5" s="1"/>
  <c r="AK3566" i="5"/>
  <c r="AK3567" i="5" s="1"/>
  <c r="AC3566" i="5"/>
  <c r="AC3567" i="5" s="1"/>
  <c r="AH3566" i="5"/>
  <c r="AH3567" i="5" s="1"/>
  <c r="AM3566" i="5"/>
  <c r="AM3567" i="5" s="1"/>
  <c r="AE3566" i="5"/>
  <c r="AE3567" i="5" s="1"/>
  <c r="AN3496" i="5"/>
  <c r="AN3497" i="5" s="1"/>
  <c r="AF3496" i="5"/>
  <c r="AF3497" i="5" s="1"/>
  <c r="AK3496" i="5"/>
  <c r="AK3497" i="5" s="1"/>
  <c r="AC3496" i="5"/>
  <c r="AC3497" i="5" s="1"/>
  <c r="AL3486" i="5"/>
  <c r="AL3487" i="5" s="1"/>
  <c r="AD3486" i="5"/>
  <c r="AD3487" i="5" s="1"/>
  <c r="AI3486" i="5"/>
  <c r="AI3487" i="5" s="1"/>
  <c r="AG3476" i="5"/>
  <c r="AG3477" i="5" s="1"/>
  <c r="AL3476" i="5"/>
  <c r="AL3477" i="5" s="1"/>
  <c r="AD3476" i="5"/>
  <c r="AD3477" i="5" s="1"/>
  <c r="AI3476" i="5"/>
  <c r="AI3477" i="5" s="1"/>
  <c r="AF3476" i="5"/>
  <c r="AF3477" i="5" s="1"/>
  <c r="AE3466" i="5"/>
  <c r="AE3467" i="5" s="1"/>
  <c r="AM3446" i="5"/>
  <c r="AM3447" i="5" s="1"/>
  <c r="AE3446" i="5"/>
  <c r="AE3447" i="5" s="1"/>
  <c r="AJ3446" i="5"/>
  <c r="AJ3447" i="5" s="1"/>
  <c r="AB3446" i="5"/>
  <c r="AB3447" i="5" s="1"/>
  <c r="AG3436" i="5"/>
  <c r="AG3437" i="5" s="1"/>
  <c r="AH3406" i="5"/>
  <c r="AH3407" i="5" s="1"/>
  <c r="AL3366" i="5"/>
  <c r="AI3336" i="5"/>
  <c r="AI3337" i="5" s="1"/>
  <c r="AN3336" i="5"/>
  <c r="AN3337" i="5" s="1"/>
  <c r="AF3336" i="5"/>
  <c r="AF3337" i="5" s="1"/>
  <c r="AK3336" i="5"/>
  <c r="AK3337" i="5" s="1"/>
  <c r="AC3336" i="5"/>
  <c r="AC3337" i="5" s="1"/>
  <c r="AH3336" i="5"/>
  <c r="AH3337" i="5" s="1"/>
  <c r="AJ3316" i="5"/>
  <c r="AJ3317" i="5" s="1"/>
  <c r="AB3316" i="5"/>
  <c r="AB3317" i="5" s="1"/>
  <c r="AN3306" i="5"/>
  <c r="AN3307" i="5" s="1"/>
  <c r="AF3306" i="5"/>
  <c r="AF3307" i="5" s="1"/>
  <c r="AK3306" i="5"/>
  <c r="AK3307" i="5" s="1"/>
  <c r="AC3306" i="5"/>
  <c r="AC3307" i="5" s="1"/>
  <c r="AH3306" i="5"/>
  <c r="AH3307" i="5" s="1"/>
  <c r="AM3306" i="5"/>
  <c r="AM3307" i="5" s="1"/>
  <c r="AE3306" i="5"/>
  <c r="AE3307" i="5" s="1"/>
  <c r="AD3826" i="5"/>
  <c r="AD3827" i="5" s="1"/>
  <c r="AI3776" i="5"/>
  <c r="AI3777" i="5" s="1"/>
  <c r="AN3776" i="5"/>
  <c r="AN3777" i="5" s="1"/>
  <c r="AF3776" i="5"/>
  <c r="AF3777" i="5" s="1"/>
  <c r="AK3776" i="5"/>
  <c r="AK3777" i="5" s="1"/>
  <c r="AC3776" i="5"/>
  <c r="AC3777" i="5" s="1"/>
  <c r="AN3756" i="5"/>
  <c r="AN3757" i="5" s="1"/>
  <c r="AF3756" i="5"/>
  <c r="AF3757" i="5" s="1"/>
  <c r="AC3676" i="5"/>
  <c r="AC3677" i="5" s="1"/>
  <c r="AM3676" i="5"/>
  <c r="AM3677" i="5" s="1"/>
  <c r="AN3606" i="5"/>
  <c r="AN3607" i="5" s="1"/>
  <c r="AF3606" i="5"/>
  <c r="AF3607" i="5" s="1"/>
  <c r="AI3536" i="5"/>
  <c r="AI3537" i="5" s="1"/>
  <c r="AN3536" i="5"/>
  <c r="AN3537" i="5" s="1"/>
  <c r="AF3536" i="5"/>
  <c r="AF3537" i="5" s="1"/>
  <c r="AK3536" i="5"/>
  <c r="AK3537" i="5" s="1"/>
  <c r="AC3536" i="5"/>
  <c r="AC3537" i="5" s="1"/>
  <c r="AG3526" i="5"/>
  <c r="AG3527" i="5" s="1"/>
  <c r="AL3526" i="5"/>
  <c r="AL3527" i="5" s="1"/>
  <c r="AD3526" i="5"/>
  <c r="AD3527" i="5" s="1"/>
  <c r="AI3526" i="5"/>
  <c r="AI3527" i="5" s="1"/>
  <c r="AM3516" i="5"/>
  <c r="AM3517" i="5" s="1"/>
  <c r="AE3516" i="5"/>
  <c r="AE3517" i="5" s="1"/>
  <c r="AJ3516" i="5"/>
  <c r="AJ3517" i="5" s="1"/>
  <c r="AB3516" i="5"/>
  <c r="AB3517" i="5" s="1"/>
  <c r="AG3516" i="5"/>
  <c r="AG3517" i="5" s="1"/>
  <c r="AK3506" i="5"/>
  <c r="AK3507" i="5" s="1"/>
  <c r="AC3506" i="5"/>
  <c r="AC3507" i="5" s="1"/>
  <c r="AH3506" i="5"/>
  <c r="AH3507" i="5" s="1"/>
  <c r="AM3506" i="5"/>
  <c r="AM3507" i="5" s="1"/>
  <c r="AE3506" i="5"/>
  <c r="AE3507" i="5" s="1"/>
  <c r="AF3456" i="5"/>
  <c r="AF3457" i="5" s="1"/>
  <c r="AK3456" i="5"/>
  <c r="AK3457" i="5" s="1"/>
  <c r="AC3456" i="5"/>
  <c r="AC3457" i="5" s="1"/>
  <c r="AN3426" i="5"/>
  <c r="AN3427" i="5" s="1"/>
  <c r="AF3426" i="5"/>
  <c r="AF3427" i="5" s="1"/>
  <c r="AK3426" i="5"/>
  <c r="AK3427" i="5" s="1"/>
  <c r="AC3426" i="5"/>
  <c r="AC3427" i="5" s="1"/>
  <c r="AM3376" i="5"/>
  <c r="AM3377" i="5" s="1"/>
  <c r="AE3376" i="5"/>
  <c r="AE3377" i="5" s="1"/>
  <c r="AJ3376" i="5"/>
  <c r="AJ3377" i="5" s="1"/>
  <c r="AB3376" i="5"/>
  <c r="AB3377" i="5" s="1"/>
  <c r="AG3376" i="5"/>
  <c r="AG3377" i="5" s="1"/>
  <c r="AL3376" i="5"/>
  <c r="AL3377" i="5" s="1"/>
  <c r="AI3296" i="5"/>
  <c r="AH3226" i="5"/>
  <c r="AH3227" i="5" s="1"/>
  <c r="AM3226" i="5"/>
  <c r="AM3227" i="5" s="1"/>
  <c r="AE3226" i="5"/>
  <c r="AE3227" i="5" s="1"/>
  <c r="AK3126" i="5"/>
  <c r="AK3127" i="5" s="1"/>
  <c r="AC3126" i="5"/>
  <c r="AC3127" i="5" s="1"/>
  <c r="AH3126" i="5"/>
  <c r="AH3127" i="5" s="1"/>
  <c r="AM3126" i="5"/>
  <c r="AM3127" i="5" s="1"/>
  <c r="AE3126" i="5"/>
  <c r="AE3127" i="5" s="1"/>
  <c r="AL3096" i="5"/>
  <c r="AL3097" i="5" s="1"/>
  <c r="AD3096" i="5"/>
  <c r="AD3097" i="5" s="1"/>
  <c r="AH3076" i="5"/>
  <c r="AH3077" i="5" s="1"/>
  <c r="AM3076" i="5"/>
  <c r="AM3077" i="5" s="1"/>
  <c r="AE3076" i="5"/>
  <c r="AE3077" i="5" s="1"/>
  <c r="AL3006" i="5"/>
  <c r="AL3007" i="5" s="1"/>
  <c r="AD3006" i="5"/>
  <c r="AD3007" i="5" s="1"/>
  <c r="AJ2896" i="5"/>
  <c r="AJ2897" i="5" s="1"/>
  <c r="AB2896" i="5"/>
  <c r="AB2897" i="5" s="1"/>
  <c r="AH2856" i="5"/>
  <c r="AH2857" i="5" s="1"/>
  <c r="AM2856" i="5"/>
  <c r="AM2857" i="5" s="1"/>
  <c r="AE2856" i="5"/>
  <c r="AE2857" i="5" s="1"/>
  <c r="AJ2856" i="5"/>
  <c r="AJ2857" i="5" s="1"/>
  <c r="AB2856" i="5"/>
  <c r="AB2857" i="5" s="1"/>
  <c r="AG2856" i="5"/>
  <c r="AG2857" i="5" s="1"/>
  <c r="AL2796" i="5"/>
  <c r="AL2797" i="5" s="1"/>
  <c r="AD2796" i="5"/>
  <c r="AD2797" i="5" s="1"/>
  <c r="AH2776" i="5"/>
  <c r="AH2777" i="5" s="1"/>
  <c r="AJ2766" i="5"/>
  <c r="AJ2767" i="5" s="1"/>
  <c r="AB2766" i="5"/>
  <c r="AB2767" i="5" s="1"/>
  <c r="AI2766" i="5"/>
  <c r="AI2767" i="5" s="1"/>
  <c r="AM2676" i="5"/>
  <c r="AM2677" i="5" s="1"/>
  <c r="AE2676" i="5"/>
  <c r="AE2677" i="5" s="1"/>
  <c r="AG2676" i="5"/>
  <c r="AL2676" i="5"/>
  <c r="AL2677" i="5" s="1"/>
  <c r="AD2676" i="5"/>
  <c r="AD2677" i="5" s="1"/>
  <c r="AG2646" i="5"/>
  <c r="AG2647" i="5" s="1"/>
  <c r="AL2646" i="5"/>
  <c r="AL2647" i="5" s="1"/>
  <c r="AD2646" i="5"/>
  <c r="AD2647" i="5" s="1"/>
  <c r="AM2636" i="5"/>
  <c r="AM2637" i="5" s="1"/>
  <c r="AE2636" i="5"/>
  <c r="AE2637" i="5" s="1"/>
  <c r="AJ2636" i="5"/>
  <c r="AJ2637" i="5" s="1"/>
  <c r="AB2636" i="5"/>
  <c r="AB2637" i="5" s="1"/>
  <c r="AD2636" i="5"/>
  <c r="AD2637" i="5" s="1"/>
  <c r="AI2536" i="5"/>
  <c r="AI2537" i="5" s="1"/>
  <c r="AJ2456" i="5"/>
  <c r="AJ2457" i="5" s="1"/>
  <c r="AB2456" i="5"/>
  <c r="AB2457" i="5" s="1"/>
  <c r="AG2456" i="5"/>
  <c r="AG2457" i="5" s="1"/>
  <c r="AL2456" i="5"/>
  <c r="AL2457" i="5" s="1"/>
  <c r="AD2456" i="5"/>
  <c r="AD2457" i="5" s="1"/>
  <c r="AJ2426" i="5"/>
  <c r="AJ2427" i="5" s="1"/>
  <c r="AB2426" i="5"/>
  <c r="AB2427" i="5" s="1"/>
  <c r="AG2426" i="5"/>
  <c r="AG2427" i="5" s="1"/>
  <c r="AM2206" i="5"/>
  <c r="AM2207" i="5" s="1"/>
  <c r="AE2206" i="5"/>
  <c r="AE2207" i="5" s="1"/>
  <c r="AD3226" i="5"/>
  <c r="AD3227" i="5" s="1"/>
  <c r="AH3206" i="5"/>
  <c r="AH3207" i="5" s="1"/>
  <c r="AE3206" i="5"/>
  <c r="AE3207" i="5" s="1"/>
  <c r="AB3036" i="5"/>
  <c r="AB3037" i="5" s="1"/>
  <c r="AF3026" i="5"/>
  <c r="AF3027" i="5" s="1"/>
  <c r="AK3026" i="5"/>
  <c r="AK3027" i="5" s="1"/>
  <c r="AC3026" i="5"/>
  <c r="AC3027" i="5" s="1"/>
  <c r="AH3026" i="5"/>
  <c r="AH3027" i="5" s="1"/>
  <c r="AL2976" i="5"/>
  <c r="AL2977" i="5" s="1"/>
  <c r="AD2976" i="5"/>
  <c r="AD2977" i="5" s="1"/>
  <c r="AI2976" i="5"/>
  <c r="AI2977" i="5" s="1"/>
  <c r="AJ2956" i="5"/>
  <c r="AJ2957" i="5" s="1"/>
  <c r="AB2956" i="5"/>
  <c r="AB2957" i="5" s="1"/>
  <c r="AF2946" i="5"/>
  <c r="AF2947" i="5" s="1"/>
  <c r="AK2946" i="5"/>
  <c r="AK2947" i="5" s="1"/>
  <c r="AC2946" i="5"/>
  <c r="AC2947" i="5" s="1"/>
  <c r="AH2946" i="5"/>
  <c r="AH2947" i="5" s="1"/>
  <c r="AK2936" i="5"/>
  <c r="AK2937" i="5" s="1"/>
  <c r="AC2936" i="5"/>
  <c r="AC2937" i="5" s="1"/>
  <c r="AM2906" i="5"/>
  <c r="AM2907" i="5" s="1"/>
  <c r="AE2906" i="5"/>
  <c r="AE2907" i="5" s="1"/>
  <c r="AM2886" i="5"/>
  <c r="AM2887" i="5" s="1"/>
  <c r="AL2876" i="5"/>
  <c r="AL2877" i="5" s="1"/>
  <c r="AD2876" i="5"/>
  <c r="AD2877" i="5" s="1"/>
  <c r="AM2826" i="5"/>
  <c r="AM2827" i="5" s="1"/>
  <c r="AE2826" i="5"/>
  <c r="AE2827" i="5" s="1"/>
  <c r="AK2786" i="5"/>
  <c r="AK2787" i="5" s="1"/>
  <c r="AC2786" i="5"/>
  <c r="AC2787" i="5" s="1"/>
  <c r="AB2616" i="5"/>
  <c r="AB2617" i="5" s="1"/>
  <c r="AI2596" i="5"/>
  <c r="AI2597" i="5" s="1"/>
  <c r="AN2596" i="5"/>
  <c r="AN2597" i="5" s="1"/>
  <c r="AF2596" i="5"/>
  <c r="AF2597" i="5" s="1"/>
  <c r="AM2556" i="5"/>
  <c r="AM2557" i="5" s="1"/>
  <c r="AE2556" i="5"/>
  <c r="AE2557" i="5" s="1"/>
  <c r="AL2526" i="5"/>
  <c r="AL2527" i="5" s="1"/>
  <c r="AD2526" i="5"/>
  <c r="AD2527" i="5" s="1"/>
  <c r="AM2516" i="5"/>
  <c r="AM2517" i="5" s="1"/>
  <c r="AE2516" i="5"/>
  <c r="AE2517" i="5" s="1"/>
  <c r="AL2486" i="5"/>
  <c r="AL2487" i="5" s="1"/>
  <c r="AD2486" i="5"/>
  <c r="AD2487" i="5" s="1"/>
  <c r="AI2486" i="5"/>
  <c r="AI2487" i="5" s="1"/>
  <c r="AN2486" i="5"/>
  <c r="AN2487" i="5" s="1"/>
  <c r="AF2486" i="5"/>
  <c r="AF2487" i="5" s="1"/>
  <c r="AL2466" i="5"/>
  <c r="AL2467" i="5" s="1"/>
  <c r="AD2466" i="5"/>
  <c r="AD2467" i="5" s="1"/>
  <c r="AI2466" i="5"/>
  <c r="AI2467" i="5" s="1"/>
  <c r="AN2466" i="5"/>
  <c r="AN2467" i="5" s="1"/>
  <c r="AF2466" i="5"/>
  <c r="AF2467" i="5" s="1"/>
  <c r="AD2336" i="5"/>
  <c r="AD2337" i="5" s="1"/>
  <c r="AF2136" i="5"/>
  <c r="AF2137" i="5" s="1"/>
  <c r="AK3236" i="5"/>
  <c r="AK3237" i="5" s="1"/>
  <c r="AC3236" i="5"/>
  <c r="AC3237" i="5" s="1"/>
  <c r="AG3176" i="5"/>
  <c r="AG3177" i="5" s="1"/>
  <c r="AL3176" i="5"/>
  <c r="AL3177" i="5" s="1"/>
  <c r="AD3176" i="5"/>
  <c r="AD3177" i="5" s="1"/>
  <c r="AK3156" i="5"/>
  <c r="AK3157" i="5" s="1"/>
  <c r="AC3156" i="5"/>
  <c r="AC3157" i="5" s="1"/>
  <c r="AM3156" i="5"/>
  <c r="AM3157" i="5" s="1"/>
  <c r="AE3156" i="5"/>
  <c r="AE3157" i="5" s="1"/>
  <c r="AJ3156" i="5"/>
  <c r="AJ3157" i="5" s="1"/>
  <c r="AJ3126" i="5"/>
  <c r="AJ3127" i="5" s="1"/>
  <c r="AB3126" i="5"/>
  <c r="AB3127" i="5" s="1"/>
  <c r="AJ3076" i="5"/>
  <c r="AJ3077" i="5" s="1"/>
  <c r="AB3076" i="5"/>
  <c r="AB3077" i="5" s="1"/>
  <c r="AM3046" i="5"/>
  <c r="AM3047" i="5" s="1"/>
  <c r="AE3046" i="5"/>
  <c r="AE3047" i="5" s="1"/>
  <c r="AG3046" i="5"/>
  <c r="AG3047" i="5" s="1"/>
  <c r="AL3046" i="5"/>
  <c r="AL3047" i="5" s="1"/>
  <c r="AD3046" i="5"/>
  <c r="AD3047" i="5" s="1"/>
  <c r="AI3016" i="5"/>
  <c r="AI3017" i="5" s="1"/>
  <c r="AN3016" i="5"/>
  <c r="AN3017" i="5" s="1"/>
  <c r="AF3016" i="5"/>
  <c r="AF3017" i="5" s="1"/>
  <c r="AJ2906" i="5"/>
  <c r="AJ2907" i="5" s="1"/>
  <c r="AB2906" i="5"/>
  <c r="AB2907" i="5" s="1"/>
  <c r="AL2906" i="5"/>
  <c r="AL2907" i="5" s="1"/>
  <c r="AD2906" i="5"/>
  <c r="AD2907" i="5" s="1"/>
  <c r="AN2876" i="5"/>
  <c r="AN2877" i="5" s="1"/>
  <c r="AF2876" i="5"/>
  <c r="AF2877" i="5" s="1"/>
  <c r="AK2876" i="5"/>
  <c r="AK2877" i="5" s="1"/>
  <c r="AC2876" i="5"/>
  <c r="AC2877" i="5" s="1"/>
  <c r="AH2876" i="5"/>
  <c r="AH2877" i="5" s="1"/>
  <c r="AJ2836" i="5"/>
  <c r="AJ2837" i="5" s="1"/>
  <c r="AJ2786" i="5"/>
  <c r="AJ2787" i="5" s="1"/>
  <c r="AB2786" i="5"/>
  <c r="AB2787" i="5" s="1"/>
  <c r="AK2706" i="5"/>
  <c r="AK2707" i="5" s="1"/>
  <c r="AC2706" i="5"/>
  <c r="AC2707" i="5" s="1"/>
  <c r="AH2706" i="5"/>
  <c r="AH2707" i="5" s="1"/>
  <c r="AM2706" i="5"/>
  <c r="AM2707" i="5" s="1"/>
  <c r="AE2706" i="5"/>
  <c r="AE2707" i="5" s="1"/>
  <c r="AI2696" i="5"/>
  <c r="AI2697" i="5" s="1"/>
  <c r="AN2696" i="5"/>
  <c r="AN2697" i="5" s="1"/>
  <c r="AF2696" i="5"/>
  <c r="AF2697" i="5" s="1"/>
  <c r="AK2696" i="5"/>
  <c r="AK2697" i="5" s="1"/>
  <c r="AC2696" i="5"/>
  <c r="AC2697" i="5" s="1"/>
  <c r="AH2696" i="5"/>
  <c r="AH2697" i="5" s="1"/>
  <c r="AG2686" i="5"/>
  <c r="AG2687" i="5" s="1"/>
  <c r="AL2686" i="5"/>
  <c r="AL2687" i="5" s="1"/>
  <c r="AD2686" i="5"/>
  <c r="AD2687" i="5" s="1"/>
  <c r="AI2686" i="5"/>
  <c r="AI2687" i="5" s="1"/>
  <c r="AN2686" i="5"/>
  <c r="AN2687" i="5" s="1"/>
  <c r="AF2686" i="5"/>
  <c r="AF2687" i="5" s="1"/>
  <c r="AC3246" i="5"/>
  <c r="AC3247" i="5" s="1"/>
  <c r="AL3206" i="5"/>
  <c r="AL3207" i="5" s="1"/>
  <c r="AD3206" i="5"/>
  <c r="AD3207" i="5" s="1"/>
  <c r="AI3206" i="5"/>
  <c r="AI3207" i="5" s="1"/>
  <c r="AL3136" i="5"/>
  <c r="AL3137" i="5" s="1"/>
  <c r="AD3136" i="5"/>
  <c r="AD3137" i="5" s="1"/>
  <c r="AJ3086" i="5"/>
  <c r="AJ3087" i="5" s="1"/>
  <c r="AB3086" i="5"/>
  <c r="AB3087" i="5" s="1"/>
  <c r="AI3066" i="5"/>
  <c r="AI3067" i="5" s="1"/>
  <c r="AN3066" i="5"/>
  <c r="AN3067" i="5" s="1"/>
  <c r="AF3066" i="5"/>
  <c r="AF3067" i="5" s="1"/>
  <c r="AK3066" i="5"/>
  <c r="AK3067" i="5" s="1"/>
  <c r="AC3066" i="5"/>
  <c r="AC3067" i="5" s="1"/>
  <c r="AH3066" i="5"/>
  <c r="AH3067" i="5" s="1"/>
  <c r="AG3056" i="5"/>
  <c r="AG3057" i="5" s="1"/>
  <c r="AL3056" i="5"/>
  <c r="AL3057" i="5" s="1"/>
  <c r="AD3056" i="5"/>
  <c r="AD3057" i="5" s="1"/>
  <c r="AI3056" i="5"/>
  <c r="AI3057" i="5" s="1"/>
  <c r="AN3056" i="5"/>
  <c r="AN3057" i="5" s="1"/>
  <c r="AF3056" i="5"/>
  <c r="AF3057" i="5" s="1"/>
  <c r="AK2986" i="5"/>
  <c r="AK2987" i="5" s="1"/>
  <c r="AC2986" i="5"/>
  <c r="AC2987" i="5" s="1"/>
  <c r="AH2986" i="5"/>
  <c r="AH2987" i="5" s="1"/>
  <c r="AL2966" i="5"/>
  <c r="AL2967" i="5" s="1"/>
  <c r="AD2966" i="5"/>
  <c r="AD2967" i="5" s="1"/>
  <c r="AL2856" i="5"/>
  <c r="AL2857" i="5" s="1"/>
  <c r="AN2836" i="5"/>
  <c r="AN2837" i="5" s="1"/>
  <c r="AF2836" i="5"/>
  <c r="AF2837" i="5" s="1"/>
  <c r="AN2766" i="5"/>
  <c r="AN2767" i="5" s="1"/>
  <c r="AF2766" i="5"/>
  <c r="AF2767" i="5" s="1"/>
  <c r="AI2616" i="5"/>
  <c r="AI2617" i="5" s="1"/>
  <c r="AF2616" i="5"/>
  <c r="AF2617" i="5" s="1"/>
  <c r="AJ2526" i="5"/>
  <c r="AJ2527" i="5" s="1"/>
  <c r="AB2526" i="5"/>
  <c r="AB2527" i="5" s="1"/>
  <c r="AK2516" i="5"/>
  <c r="AK2517" i="5" s="1"/>
  <c r="AC2516" i="5"/>
  <c r="AC2517" i="5" s="1"/>
  <c r="AJ2096" i="5"/>
  <c r="AJ2097" i="5" s="1"/>
  <c r="AB2096" i="5"/>
  <c r="AB2097" i="5" s="1"/>
  <c r="AB3206" i="5"/>
  <c r="AB3207" i="5" s="1"/>
  <c r="AH3166" i="5"/>
  <c r="AH3167" i="5" s="1"/>
  <c r="AM3166" i="5"/>
  <c r="AM3167" i="5" s="1"/>
  <c r="AE3166" i="5"/>
  <c r="AE3167" i="5" s="1"/>
  <c r="AN3146" i="5"/>
  <c r="AN3147" i="5" s="1"/>
  <c r="AF3146" i="5"/>
  <c r="AF3147" i="5" s="1"/>
  <c r="AM3096" i="5"/>
  <c r="AM3097" i="5" s="1"/>
  <c r="AE3096" i="5"/>
  <c r="AE3097" i="5" s="1"/>
  <c r="AJ3096" i="5"/>
  <c r="AJ3097" i="5" s="1"/>
  <c r="AB3096" i="5"/>
  <c r="AB3097" i="5" s="1"/>
  <c r="AG3096" i="5"/>
  <c r="AG3097" i="5" s="1"/>
  <c r="AC3076" i="5"/>
  <c r="AC3077" i="5" s="1"/>
  <c r="AH2996" i="5"/>
  <c r="AH2997" i="5" s="1"/>
  <c r="AM2996" i="5"/>
  <c r="AM2997" i="5" s="1"/>
  <c r="AE2996" i="5"/>
  <c r="AE2997" i="5" s="1"/>
  <c r="AJ2996" i="5"/>
  <c r="AJ2997" i="5" s="1"/>
  <c r="AB2996" i="5"/>
  <c r="AB2997" i="5" s="1"/>
  <c r="AN2976" i="5"/>
  <c r="AN2977" i="5" s="1"/>
  <c r="AF2976" i="5"/>
  <c r="AF2977" i="5" s="1"/>
  <c r="AI2856" i="5"/>
  <c r="AI2857" i="5" s="1"/>
  <c r="AH2786" i="5"/>
  <c r="AH2787" i="5" s="1"/>
  <c r="AH2746" i="5"/>
  <c r="AH2747" i="5" s="1"/>
  <c r="AM2746" i="5"/>
  <c r="AM2747" i="5" s="1"/>
  <c r="AE2746" i="5"/>
  <c r="AE2747" i="5" s="1"/>
  <c r="AJ2746" i="5"/>
  <c r="AJ2747" i="5" s="1"/>
  <c r="AB2746" i="5"/>
  <c r="AB2747" i="5" s="1"/>
  <c r="AN2736" i="5"/>
  <c r="AN2737" i="5" s="1"/>
  <c r="AF2736" i="5"/>
  <c r="AF2737" i="5" s="1"/>
  <c r="AK2736" i="5"/>
  <c r="AK2737" i="5" s="1"/>
  <c r="AC2736" i="5"/>
  <c r="AC2737" i="5" s="1"/>
  <c r="AH2736" i="5"/>
  <c r="AH2737" i="5" s="1"/>
  <c r="AL2726" i="5"/>
  <c r="AL2727" i="5" s="1"/>
  <c r="AD2726" i="5"/>
  <c r="AD2727" i="5" s="1"/>
  <c r="AI2726" i="5"/>
  <c r="AI2727" i="5" s="1"/>
  <c r="AN2726" i="5"/>
  <c r="AN2727" i="5" s="1"/>
  <c r="AF2726" i="5"/>
  <c r="AF2727" i="5" s="1"/>
  <c r="AG2586" i="5"/>
  <c r="AG2587" i="5" s="1"/>
  <c r="AL2586" i="5"/>
  <c r="AL2587" i="5" s="1"/>
  <c r="AD2586" i="5"/>
  <c r="AD2587" i="5" s="1"/>
  <c r="AJ2556" i="5"/>
  <c r="AJ2557" i="5" s="1"/>
  <c r="AB2556" i="5"/>
  <c r="AB2557" i="5" s="1"/>
  <c r="AM2476" i="5"/>
  <c r="AM2477" i="5" s="1"/>
  <c r="AE2476" i="5"/>
  <c r="AE2477" i="5" s="1"/>
  <c r="AJ2476" i="5"/>
  <c r="AJ2477" i="5" s="1"/>
  <c r="AB2476" i="5"/>
  <c r="AB2477" i="5" s="1"/>
  <c r="AG2476" i="5"/>
  <c r="AG2477" i="5" s="1"/>
  <c r="AJ2416" i="5"/>
  <c r="AJ2417" i="5" s="1"/>
  <c r="AF2346" i="5"/>
  <c r="AF2347" i="5" s="1"/>
  <c r="AB2116" i="5"/>
  <c r="AB2117" i="5" s="1"/>
  <c r="AI2076" i="5"/>
  <c r="AI2077" i="5" s="1"/>
  <c r="AN2076" i="5"/>
  <c r="AN2077" i="5" s="1"/>
  <c r="AG3236" i="5"/>
  <c r="AG3237" i="5" s="1"/>
  <c r="AM3186" i="5"/>
  <c r="AM3187" i="5" s="1"/>
  <c r="AE3186" i="5"/>
  <c r="AE3187" i="5" s="1"/>
  <c r="AG3156" i="5"/>
  <c r="AG3157" i="5" s="1"/>
  <c r="AJ2916" i="5"/>
  <c r="AJ2917" i="5" s="1"/>
  <c r="AB2916" i="5"/>
  <c r="AB2917" i="5" s="1"/>
  <c r="AG2916" i="5"/>
  <c r="AG2917" i="5" s="1"/>
  <c r="AD2916" i="5"/>
  <c r="AD2917" i="5" s="1"/>
  <c r="AJ2886" i="5"/>
  <c r="AJ2887" i="5" s="1"/>
  <c r="AB2886" i="5"/>
  <c r="AB2887" i="5" s="1"/>
  <c r="AM2876" i="5"/>
  <c r="AM2877" i="5" s="1"/>
  <c r="AE2876" i="5"/>
  <c r="AE2877" i="5" s="1"/>
  <c r="AJ2826" i="5"/>
  <c r="AJ2827" i="5" s="1"/>
  <c r="AB2826" i="5"/>
  <c r="AB2827" i="5" s="1"/>
  <c r="AG2826" i="5"/>
  <c r="AG2827" i="5" s="1"/>
  <c r="AD2826" i="5"/>
  <c r="AD2827" i="5" s="1"/>
  <c r="AH2796" i="5"/>
  <c r="AH2797" i="5" s="1"/>
  <c r="AB2796" i="5"/>
  <c r="AB2797" i="5" s="1"/>
  <c r="AG2796" i="5"/>
  <c r="AG2797" i="5" s="1"/>
  <c r="AL2776" i="5"/>
  <c r="AL2777" i="5" s="1"/>
  <c r="AD2776" i="5"/>
  <c r="AD2777" i="5" s="1"/>
  <c r="AN2776" i="5"/>
  <c r="AN2777" i="5" s="1"/>
  <c r="AK2776" i="5"/>
  <c r="AK2777" i="5" s="1"/>
  <c r="AC2776" i="5"/>
  <c r="AC2777" i="5" s="1"/>
  <c r="AN2756" i="5"/>
  <c r="AN2757" i="5" s="1"/>
  <c r="AM2716" i="5"/>
  <c r="AM2717" i="5" s="1"/>
  <c r="AE2716" i="5"/>
  <c r="AE2717" i="5" s="1"/>
  <c r="AJ2716" i="5"/>
  <c r="AJ2717" i="5" s="1"/>
  <c r="AB2716" i="5"/>
  <c r="AB2717" i="5" s="1"/>
  <c r="AG2716" i="5"/>
  <c r="AG2717" i="5" s="1"/>
  <c r="AL2716" i="5"/>
  <c r="AL2717" i="5" s="1"/>
  <c r="AD2716" i="5"/>
  <c r="AD2717" i="5" s="1"/>
  <c r="AH2146" i="5"/>
  <c r="AH2147" i="5" s="1"/>
  <c r="AI3176" i="5"/>
  <c r="AI3177" i="5" s="1"/>
  <c r="AN3176" i="5"/>
  <c r="AN3177" i="5" s="1"/>
  <c r="AF3176" i="5"/>
  <c r="AF3177" i="5" s="1"/>
  <c r="AK3176" i="5"/>
  <c r="AK3177" i="5" s="1"/>
  <c r="AC3176" i="5"/>
  <c r="AC3177" i="5" s="1"/>
  <c r="AI3116" i="5"/>
  <c r="AI3117" i="5" s="1"/>
  <c r="AN3116" i="5"/>
  <c r="AN3117" i="5" s="1"/>
  <c r="AF3116" i="5"/>
  <c r="AF3117" i="5" s="1"/>
  <c r="AK3116" i="5"/>
  <c r="AK3117" i="5" s="1"/>
  <c r="AC3116" i="5"/>
  <c r="AC3117" i="5" s="1"/>
  <c r="AG3106" i="5"/>
  <c r="AG3107" i="5" s="1"/>
  <c r="AL3106" i="5"/>
  <c r="AL3107" i="5" s="1"/>
  <c r="AD3106" i="5"/>
  <c r="AD3107" i="5" s="1"/>
  <c r="AI3106" i="5"/>
  <c r="AI3107" i="5" s="1"/>
  <c r="AG3086" i="5"/>
  <c r="AG3087" i="5" s="1"/>
  <c r="AN2936" i="5"/>
  <c r="AN2937" i="5" s="1"/>
  <c r="AF2936" i="5"/>
  <c r="AF2937" i="5" s="1"/>
  <c r="AN2926" i="5"/>
  <c r="AN2927" i="5" s="1"/>
  <c r="AF2926" i="5"/>
  <c r="AF2927" i="5" s="1"/>
  <c r="AK2886" i="5"/>
  <c r="AK2887" i="5" s="1"/>
  <c r="AC2886" i="5"/>
  <c r="AC2887" i="5" s="1"/>
  <c r="AH2886" i="5"/>
  <c r="AH2887" i="5" s="1"/>
  <c r="AL2846" i="5"/>
  <c r="AL2847" i="5" s="1"/>
  <c r="AI2846" i="5"/>
  <c r="AI2847" i="5" s="1"/>
  <c r="AN2846" i="5"/>
  <c r="AN2847" i="5" s="1"/>
  <c r="AF2846" i="5"/>
  <c r="AF2847" i="5" s="1"/>
  <c r="AK2826" i="5"/>
  <c r="AK2827" i="5" s="1"/>
  <c r="AC2826" i="5"/>
  <c r="AC2827" i="5" s="1"/>
  <c r="AH2826" i="5"/>
  <c r="AH2827" i="5" s="1"/>
  <c r="AG2756" i="5"/>
  <c r="AG2757" i="5" s="1"/>
  <c r="AL2756" i="5"/>
  <c r="AL2757" i="5" s="1"/>
  <c r="AD2756" i="5"/>
  <c r="AD2757" i="5" s="1"/>
  <c r="AE2666" i="5"/>
  <c r="AE2667" i="5" s="1"/>
  <c r="AJ2666" i="5"/>
  <c r="AJ2667" i="5" s="1"/>
  <c r="AB2666" i="5"/>
  <c r="AB2667" i="5" s="1"/>
  <c r="AM2616" i="5"/>
  <c r="AM2586" i="5"/>
  <c r="AM2587" i="5" s="1"/>
  <c r="AE2586" i="5"/>
  <c r="AE2587" i="5" s="1"/>
  <c r="AB2586" i="5"/>
  <c r="AB2587" i="5" s="1"/>
  <c r="AK2536" i="5"/>
  <c r="AK2537" i="5" s="1"/>
  <c r="AC2536" i="5"/>
  <c r="AC2537" i="5" s="1"/>
  <c r="AG2526" i="5"/>
  <c r="AG2527" i="5" s="1"/>
  <c r="AH2516" i="5"/>
  <c r="AH2517" i="5" s="1"/>
  <c r="AM2436" i="5"/>
  <c r="AM2437" i="5" s="1"/>
  <c r="AE2436" i="5"/>
  <c r="AE2437" i="5" s="1"/>
  <c r="AJ2436" i="5"/>
  <c r="AJ2437" i="5" s="1"/>
  <c r="AB2436" i="5"/>
  <c r="AB2437" i="5" s="1"/>
  <c r="AG2436" i="5"/>
  <c r="AJ2226" i="5"/>
  <c r="AJ2227" i="5" s="1"/>
  <c r="AB2226" i="5"/>
  <c r="AB2227" i="5" s="1"/>
  <c r="AD2196" i="5"/>
  <c r="AD2197" i="5" s="1"/>
  <c r="AH2416" i="5"/>
  <c r="AH2417" i="5" s="1"/>
  <c r="AI2406" i="5"/>
  <c r="AI2407" i="5" s="1"/>
  <c r="AN2406" i="5"/>
  <c r="AF2406" i="5"/>
  <c r="AG2386" i="5"/>
  <c r="AG2387" i="5" s="1"/>
  <c r="AI2386" i="5"/>
  <c r="AJ2336" i="5"/>
  <c r="AJ2337" i="5" s="1"/>
  <c r="AB2336" i="5"/>
  <c r="AB2337" i="5" s="1"/>
  <c r="AG2336" i="5"/>
  <c r="AG2337" i="5" s="1"/>
  <c r="AK2326" i="5"/>
  <c r="AK2327" i="5" s="1"/>
  <c r="AC2326" i="5"/>
  <c r="AC2327" i="5" s="1"/>
  <c r="AH2326" i="5"/>
  <c r="AH2327" i="5" s="1"/>
  <c r="AM2326" i="5"/>
  <c r="AM2327" i="5" s="1"/>
  <c r="AE2326" i="5"/>
  <c r="AE2327" i="5" s="1"/>
  <c r="AH2306" i="5"/>
  <c r="AE2306" i="5"/>
  <c r="AE2307" i="5" s="1"/>
  <c r="AJ2276" i="5"/>
  <c r="AJ2277" i="5" s="1"/>
  <c r="AB2276" i="5"/>
  <c r="AB2277" i="5" s="1"/>
  <c r="AG2276" i="5"/>
  <c r="AG2277" i="5" s="1"/>
  <c r="AJ2196" i="5"/>
  <c r="AJ2197" i="5" s="1"/>
  <c r="AB2196" i="5"/>
  <c r="AB2197" i="5" s="1"/>
  <c r="AF2166" i="5"/>
  <c r="AF2167" i="5" s="1"/>
  <c r="AM2116" i="5"/>
  <c r="AM2117" i="5" s="1"/>
  <c r="AE2116" i="5"/>
  <c r="AE2117" i="5" s="1"/>
  <c r="AG2086" i="5"/>
  <c r="AG2087" i="5" s="1"/>
  <c r="AL2086" i="5"/>
  <c r="AL2087" i="5" s="1"/>
  <c r="AD2086" i="5"/>
  <c r="AD2087" i="5" s="1"/>
  <c r="AG2076" i="5"/>
  <c r="AG2077" i="5" s="1"/>
  <c r="AL2076" i="5"/>
  <c r="AL2077" i="5" s="1"/>
  <c r="AD2076" i="5"/>
  <c r="AD2077" i="5" s="1"/>
  <c r="AJ1986" i="5"/>
  <c r="AJ1987" i="5" s="1"/>
  <c r="AB1986" i="5"/>
  <c r="AB1987" i="5" s="1"/>
  <c r="AG1986" i="5"/>
  <c r="AG1987" i="5" s="1"/>
  <c r="AJ1976" i="5"/>
  <c r="AJ1977" i="5" s="1"/>
  <c r="AB1976" i="5"/>
  <c r="AB1977" i="5" s="1"/>
  <c r="AG1976" i="5"/>
  <c r="AG1977" i="5" s="1"/>
  <c r="AM1946" i="5"/>
  <c r="AM1947" i="5" s="1"/>
  <c r="AJ1946" i="5"/>
  <c r="AJ1947" i="5" s="1"/>
  <c r="AB1946" i="5"/>
  <c r="AB1947" i="5" s="1"/>
  <c r="AF1906" i="5"/>
  <c r="AF1907" i="5" s="1"/>
  <c r="AM1286" i="5"/>
  <c r="AM1287" i="5" s="1"/>
  <c r="AM2596" i="5"/>
  <c r="AM2597" i="5" s="1"/>
  <c r="AE2596" i="5"/>
  <c r="AE2597" i="5" s="1"/>
  <c r="AG2596" i="5"/>
  <c r="AG2597" i="5" s="1"/>
  <c r="AL2596" i="5"/>
  <c r="AL2597" i="5" s="1"/>
  <c r="AD2596" i="5"/>
  <c r="AD2597" i="5" s="1"/>
  <c r="AM2386" i="5"/>
  <c r="AM2387" i="5" s="1"/>
  <c r="AF2356" i="5"/>
  <c r="AF2357" i="5" s="1"/>
  <c r="AH2356" i="5"/>
  <c r="AH2357" i="5" s="1"/>
  <c r="AM2356" i="5"/>
  <c r="AM2357" i="5" s="1"/>
  <c r="AH2286" i="5"/>
  <c r="AH2287" i="5" s="1"/>
  <c r="AM2286" i="5"/>
  <c r="AM2287" i="5" s="1"/>
  <c r="AE2286" i="5"/>
  <c r="AE2287" i="5" s="1"/>
  <c r="AN2236" i="5"/>
  <c r="AN2237" i="5" s="1"/>
  <c r="AF2236" i="5"/>
  <c r="AF2237" i="5" s="1"/>
  <c r="AC2236" i="5"/>
  <c r="AC2237" i="5" s="1"/>
  <c r="AI2206" i="5"/>
  <c r="AI2207" i="5" s="1"/>
  <c r="AC2196" i="5"/>
  <c r="AC2197" i="5" s="1"/>
  <c r="AM2186" i="5"/>
  <c r="AM2187" i="5" s="1"/>
  <c r="AE2186" i="5"/>
  <c r="AE2187" i="5" s="1"/>
  <c r="AL2136" i="5"/>
  <c r="AL2137" i="5" s="1"/>
  <c r="AD2136" i="5"/>
  <c r="AD2137" i="5" s="1"/>
  <c r="AK2096" i="5"/>
  <c r="AK2097" i="5" s="1"/>
  <c r="AC2096" i="5"/>
  <c r="AC2097" i="5" s="1"/>
  <c r="AH2096" i="5"/>
  <c r="AH2097" i="5" s="1"/>
  <c r="AK2076" i="5"/>
  <c r="AK2077" i="5" s="1"/>
  <c r="AC2076" i="5"/>
  <c r="AC2077" i="5" s="1"/>
  <c r="AM2046" i="5"/>
  <c r="AM2047" i="5" s="1"/>
  <c r="AE2046" i="5"/>
  <c r="AE2047" i="5" s="1"/>
  <c r="AL2006" i="5"/>
  <c r="AL2007" i="5" s="1"/>
  <c r="AD2006" i="5"/>
  <c r="AD2007" i="5" s="1"/>
  <c r="AN1976" i="5"/>
  <c r="AN1977" i="5" s="1"/>
  <c r="AF1976" i="5"/>
  <c r="AF1977" i="5" s="1"/>
  <c r="AK1976" i="5"/>
  <c r="AK1977" i="5" s="1"/>
  <c r="AC1976" i="5"/>
  <c r="AC1977" i="5" s="1"/>
  <c r="AH1976" i="5"/>
  <c r="AH1977" i="5" s="1"/>
  <c r="AM1976" i="5"/>
  <c r="AM1977" i="5" s="1"/>
  <c r="AE1976" i="5"/>
  <c r="AE1977" i="5" s="1"/>
  <c r="AK2616" i="5"/>
  <c r="AK2617" i="5" s="1"/>
  <c r="AC2616" i="5"/>
  <c r="AC2617" i="5" s="1"/>
  <c r="AH2616" i="5"/>
  <c r="AH2617" i="5" s="1"/>
  <c r="AK2396" i="5"/>
  <c r="AC2396" i="5"/>
  <c r="AM2236" i="5"/>
  <c r="AM2237" i="5" s="1"/>
  <c r="AE2236" i="5"/>
  <c r="AE2237" i="5" s="1"/>
  <c r="AG2236" i="5"/>
  <c r="AG2237" i="5" s="1"/>
  <c r="AN2216" i="5"/>
  <c r="AN2217" i="5" s="1"/>
  <c r="AF2216" i="5"/>
  <c r="AF2217" i="5" s="1"/>
  <c r="AM2196" i="5"/>
  <c r="AM2197" i="5" s="1"/>
  <c r="AE2196" i="5"/>
  <c r="AE2197" i="5" s="1"/>
  <c r="AG2196" i="5"/>
  <c r="AG2197" i="5" s="1"/>
  <c r="AB2186" i="5"/>
  <c r="AB2187" i="5" s="1"/>
  <c r="AG2186" i="5"/>
  <c r="AG2187" i="5" s="1"/>
  <c r="AI2146" i="5"/>
  <c r="AI2147" i="5" s="1"/>
  <c r="AK2146" i="5"/>
  <c r="AK2147" i="5" s="1"/>
  <c r="AC2146" i="5"/>
  <c r="AC2147" i="5" s="1"/>
  <c r="AI2026" i="5"/>
  <c r="AN2026" i="5"/>
  <c r="AN2027" i="5" s="1"/>
  <c r="AL1996" i="5"/>
  <c r="AL1997" i="5" s="1"/>
  <c r="AD1996" i="5"/>
  <c r="AD1997" i="5" s="1"/>
  <c r="AI1996" i="5"/>
  <c r="AI1997" i="5" s="1"/>
  <c r="AM1416" i="5"/>
  <c r="AG2606" i="5"/>
  <c r="AG2607" i="5" s="1"/>
  <c r="AL2606" i="5"/>
  <c r="AL2607" i="5" s="1"/>
  <c r="AD2606" i="5"/>
  <c r="AD2607" i="5" s="1"/>
  <c r="AI2606" i="5"/>
  <c r="AI2607" i="5" s="1"/>
  <c r="AN2606" i="5"/>
  <c r="AN2607" i="5" s="1"/>
  <c r="AF2606" i="5"/>
  <c r="AF2607" i="5" s="1"/>
  <c r="AM2416" i="5"/>
  <c r="AM2417" i="5" s="1"/>
  <c r="AB2416" i="5"/>
  <c r="AB2417" i="5" s="1"/>
  <c r="AM2396" i="5"/>
  <c r="AM2397" i="5" s="1"/>
  <c r="AJ2396" i="5"/>
  <c r="AJ2397" i="5" s="1"/>
  <c r="AB2396" i="5"/>
  <c r="AB2397" i="5" s="1"/>
  <c r="AH2346" i="5"/>
  <c r="AH2347" i="5" s="1"/>
  <c r="AM2346" i="5"/>
  <c r="AM2347" i="5" s="1"/>
  <c r="AE2346" i="5"/>
  <c r="AE2347" i="5" s="1"/>
  <c r="AI2266" i="5"/>
  <c r="AI2267" i="5" s="1"/>
  <c r="AJ2256" i="5"/>
  <c r="AJ2257" i="5" s="1"/>
  <c r="AB2256" i="5"/>
  <c r="AB2257" i="5" s="1"/>
  <c r="AG2256" i="5"/>
  <c r="AG2257" i="5" s="1"/>
  <c r="AL2226" i="5"/>
  <c r="AL2227" i="5" s="1"/>
  <c r="AD2226" i="5"/>
  <c r="AD2227" i="5" s="1"/>
  <c r="AI2226" i="5"/>
  <c r="AI2227" i="5" s="1"/>
  <c r="AI2186" i="5"/>
  <c r="AI2187" i="5" s="1"/>
  <c r="AK2186" i="5"/>
  <c r="AK2187" i="5" s="1"/>
  <c r="AC2186" i="5"/>
  <c r="AC2187" i="5" s="1"/>
  <c r="AL2176" i="5"/>
  <c r="AL2177" i="5" s="1"/>
  <c r="AD2176" i="5"/>
  <c r="AD2177" i="5" s="1"/>
  <c r="AH2136" i="5"/>
  <c r="AH2137" i="5" s="1"/>
  <c r="AE2136" i="5"/>
  <c r="AE2137" i="5" s="1"/>
  <c r="AJ2126" i="5"/>
  <c r="AB2126" i="5"/>
  <c r="AG2096" i="5"/>
  <c r="AG2097" i="5" s="1"/>
  <c r="AD2096" i="5"/>
  <c r="AD2097" i="5" s="1"/>
  <c r="AI2096" i="5"/>
  <c r="AN2096" i="5"/>
  <c r="AN2097" i="5" s="1"/>
  <c r="AF2096" i="5"/>
  <c r="AF2097" i="5" s="1"/>
  <c r="AI2066" i="5"/>
  <c r="AI2067" i="5" s="1"/>
  <c r="AN2066" i="5"/>
  <c r="AN2067" i="5" s="1"/>
  <c r="AF2066" i="5"/>
  <c r="AF2067" i="5" s="1"/>
  <c r="AL2046" i="5"/>
  <c r="AL2047" i="5" s="1"/>
  <c r="AD2046" i="5"/>
  <c r="AD2047" i="5" s="1"/>
  <c r="AH2006" i="5"/>
  <c r="AH2007" i="5" s="1"/>
  <c r="AC2376" i="5"/>
  <c r="AC2377" i="5" s="1"/>
  <c r="AH2376" i="5"/>
  <c r="AH2377" i="5" s="1"/>
  <c r="AL2346" i="5"/>
  <c r="AL2347" i="5" s="1"/>
  <c r="AI2346" i="5"/>
  <c r="AI2347" i="5" s="1"/>
  <c r="AM2266" i="5"/>
  <c r="AM2267" i="5" s="1"/>
  <c r="AE2266" i="5"/>
  <c r="AE2267" i="5" s="1"/>
  <c r="AK2256" i="5"/>
  <c r="AK2257" i="5" s="1"/>
  <c r="AC2256" i="5"/>
  <c r="AC2257" i="5" s="1"/>
  <c r="AM2226" i="5"/>
  <c r="AM2227" i="5" s="1"/>
  <c r="AE2226" i="5"/>
  <c r="AE2227" i="5" s="1"/>
  <c r="AJ2216" i="5"/>
  <c r="AJ2217" i="5" s="1"/>
  <c r="AB2216" i="5"/>
  <c r="AB2217" i="5" s="1"/>
  <c r="AK2176" i="5"/>
  <c r="AK2177" i="5" s="1"/>
  <c r="AC2176" i="5"/>
  <c r="AC2177" i="5" s="1"/>
  <c r="AI2136" i="5"/>
  <c r="AI2137" i="5" s="1"/>
  <c r="AH2036" i="5"/>
  <c r="AH2037" i="5" s="1"/>
  <c r="AH1966" i="5"/>
  <c r="AH1967" i="5" s="1"/>
  <c r="AM1966" i="5"/>
  <c r="AM1967" i="5" s="1"/>
  <c r="AE1966" i="5"/>
  <c r="AE1967" i="5" s="1"/>
  <c r="AG2376" i="5"/>
  <c r="AG2377" i="5" s="1"/>
  <c r="AJ2316" i="5"/>
  <c r="AJ2317" i="5" s="1"/>
  <c r="AB2316" i="5"/>
  <c r="AB2317" i="5" s="1"/>
  <c r="AG2316" i="5"/>
  <c r="AG2317" i="5" s="1"/>
  <c r="AL2246" i="5"/>
  <c r="AL2247" i="5" s="1"/>
  <c r="AD2246" i="5"/>
  <c r="AD2247" i="5" s="1"/>
  <c r="AI2216" i="5"/>
  <c r="AI2217" i="5" s="1"/>
  <c r="AK2216" i="5"/>
  <c r="AK2217" i="5" s="1"/>
  <c r="AC2216" i="5"/>
  <c r="AC2217" i="5" s="1"/>
  <c r="AH2176" i="5"/>
  <c r="AH2177" i="5" s="1"/>
  <c r="AJ2166" i="5"/>
  <c r="AJ2167" i="5" s="1"/>
  <c r="AB2166" i="5"/>
  <c r="AB2167" i="5" s="1"/>
  <c r="AN2126" i="5"/>
  <c r="AN2127" i="5" s="1"/>
  <c r="AF2126" i="5"/>
  <c r="AF2127" i="5" s="1"/>
  <c r="AC2126" i="5"/>
  <c r="AC2127" i="5" s="1"/>
  <c r="AH2126" i="5"/>
  <c r="AH2127" i="5" s="1"/>
  <c r="AI2086" i="5"/>
  <c r="AI2087" i="5" s="1"/>
  <c r="AN2086" i="5"/>
  <c r="AN2087" i="5" s="1"/>
  <c r="AF2086" i="5"/>
  <c r="AF2087" i="5" s="1"/>
  <c r="AJ2066" i="5"/>
  <c r="AJ2067" i="5" s="1"/>
  <c r="AB2066" i="5"/>
  <c r="AB2067" i="5" s="1"/>
  <c r="AG2066" i="5"/>
  <c r="AG2067" i="5" s="1"/>
  <c r="AG2046" i="5"/>
  <c r="AG2047" i="5" s="1"/>
  <c r="AL1986" i="5"/>
  <c r="AL1987" i="5" s="1"/>
  <c r="AD1986" i="5"/>
  <c r="AD1987" i="5" s="1"/>
  <c r="AI1986" i="5"/>
  <c r="AI1987" i="5" s="1"/>
  <c r="AL1946" i="5"/>
  <c r="AD1946" i="5"/>
  <c r="AI1946" i="5"/>
  <c r="AI1947" i="5" s="1"/>
  <c r="AF1826" i="5"/>
  <c r="AF1827" i="5" s="1"/>
  <c r="AJ2406" i="5"/>
  <c r="AJ2407" i="5" s="1"/>
  <c r="AF2366" i="5"/>
  <c r="AF2367" i="5" s="1"/>
  <c r="AK2366" i="5"/>
  <c r="AK2367" i="5" s="1"/>
  <c r="AC2366" i="5"/>
  <c r="AC2367" i="5" s="1"/>
  <c r="AN2336" i="5"/>
  <c r="AN2337" i="5" s="1"/>
  <c r="AF2336" i="5"/>
  <c r="AF2337" i="5" s="1"/>
  <c r="AL2326" i="5"/>
  <c r="AL2327" i="5" s="1"/>
  <c r="AD2326" i="5"/>
  <c r="AD2327" i="5" s="1"/>
  <c r="AI2326" i="5"/>
  <c r="AI2327" i="5" s="1"/>
  <c r="AI2316" i="5"/>
  <c r="AI2317" i="5" s="1"/>
  <c r="AN2316" i="5"/>
  <c r="AN2317" i="5" s="1"/>
  <c r="AF2316" i="5"/>
  <c r="AF2317" i="5" s="1"/>
  <c r="AK2316" i="5"/>
  <c r="AC2316" i="5"/>
  <c r="AC2317" i="5" s="1"/>
  <c r="AL2206" i="5"/>
  <c r="AL2207" i="5" s="1"/>
  <c r="AD2206" i="5"/>
  <c r="AD2207" i="5" s="1"/>
  <c r="AG2176" i="5"/>
  <c r="AG2177" i="5" s="1"/>
  <c r="AI2176" i="5"/>
  <c r="AI2177" i="5" s="1"/>
  <c r="AM2126" i="5"/>
  <c r="AM2127" i="5" s="1"/>
  <c r="AE2126" i="5"/>
  <c r="AE2127" i="5" s="1"/>
  <c r="AG2126" i="5"/>
  <c r="AG2127" i="5" s="1"/>
  <c r="AL2116" i="5"/>
  <c r="AL2117" i="5" s="1"/>
  <c r="AD2116" i="5"/>
  <c r="AD2117" i="5" s="1"/>
  <c r="AI2116" i="5"/>
  <c r="AI2117" i="5" s="1"/>
  <c r="AJ2056" i="5"/>
  <c r="AJ2057" i="5" s="1"/>
  <c r="AK2026" i="5"/>
  <c r="AK2027" i="5" s="1"/>
  <c r="AC2026" i="5"/>
  <c r="AC2027" i="5" s="1"/>
  <c r="AH2026" i="5"/>
  <c r="AH2027" i="5" s="1"/>
  <c r="AJ2026" i="5"/>
  <c r="AJ2027" i="5" s="1"/>
  <c r="AB2026" i="5"/>
  <c r="AB2027" i="5" s="1"/>
  <c r="AF2016" i="5"/>
  <c r="AF2017" i="5" s="1"/>
  <c r="AK2016" i="5"/>
  <c r="AK2017" i="5" s="1"/>
  <c r="AC2016" i="5"/>
  <c r="AC2017" i="5" s="1"/>
  <c r="AH2016" i="5"/>
  <c r="AH2017" i="5" s="1"/>
  <c r="AL1966" i="5"/>
  <c r="AL1967" i="5" s="1"/>
  <c r="AD1966" i="5"/>
  <c r="AD1967" i="5" s="1"/>
  <c r="AK1926" i="5"/>
  <c r="AK1927" i="5" s="1"/>
  <c r="AC1926" i="5"/>
  <c r="AC1927" i="5" s="1"/>
  <c r="AK1916" i="5"/>
  <c r="AK1917" i="5" s="1"/>
  <c r="AC1916" i="5"/>
  <c r="AC1917" i="5" s="1"/>
  <c r="AJ1876" i="5"/>
  <c r="AJ1877" i="5" s="1"/>
  <c r="AB1876" i="5"/>
  <c r="AB1877" i="5" s="1"/>
  <c r="AB1856" i="5"/>
  <c r="AB1857" i="5" s="1"/>
  <c r="AG1856" i="5"/>
  <c r="AG1857" i="5" s="1"/>
  <c r="AL1786" i="5"/>
  <c r="AD1786" i="5"/>
  <c r="AD1787" i="5" s="1"/>
  <c r="AI1786" i="5"/>
  <c r="AI1787" i="5" s="1"/>
  <c r="AG1736" i="5"/>
  <c r="AG1737" i="5" s="1"/>
  <c r="AG1726" i="5"/>
  <c r="AG1727" i="5" s="1"/>
  <c r="AM1686" i="5"/>
  <c r="AM1687" i="5" s="1"/>
  <c r="AE1686" i="5"/>
  <c r="AE1687" i="5" s="1"/>
  <c r="AF1676" i="5"/>
  <c r="AF1677" i="5" s="1"/>
  <c r="AK1676" i="5"/>
  <c r="AK1677" i="5" s="1"/>
  <c r="AC1676" i="5"/>
  <c r="AH1586" i="5"/>
  <c r="AN1556" i="5"/>
  <c r="AN1557" i="5" s="1"/>
  <c r="AI1526" i="5"/>
  <c r="AI1527" i="5" s="1"/>
  <c r="AI1496" i="5"/>
  <c r="AI1497" i="5" s="1"/>
  <c r="AC1486" i="5"/>
  <c r="AC1487" i="5" s="1"/>
  <c r="AI1456" i="5"/>
  <c r="AI1457" i="5" s="1"/>
  <c r="AM1446" i="5"/>
  <c r="AM1447" i="5" s="1"/>
  <c r="AE1446" i="5"/>
  <c r="AE1447" i="5" s="1"/>
  <c r="AJ1446" i="5"/>
  <c r="AJ1447" i="5" s="1"/>
  <c r="AI1386" i="5"/>
  <c r="AI1387" i="5" s="1"/>
  <c r="AH1336" i="5"/>
  <c r="AH1337" i="5" s="1"/>
  <c r="AL1326" i="5"/>
  <c r="AL1327" i="5" s="1"/>
  <c r="AD1326" i="5"/>
  <c r="AD1327" i="5" s="1"/>
  <c r="AI1326" i="5"/>
  <c r="AI1327" i="5" s="1"/>
  <c r="AN1316" i="5"/>
  <c r="AN1317" i="5" s="1"/>
  <c r="AF1316" i="5"/>
  <c r="AF1317" i="5" s="1"/>
  <c r="AH1286" i="5"/>
  <c r="AH1287" i="5" s="1"/>
  <c r="AB1256" i="5"/>
  <c r="AB1257" i="5" s="1"/>
  <c r="AJ1936" i="5"/>
  <c r="AJ1937" i="5" s="1"/>
  <c r="AB1936" i="5"/>
  <c r="AB1937" i="5" s="1"/>
  <c r="AG1936" i="5"/>
  <c r="AG1937" i="5" s="1"/>
  <c r="AJ1916" i="5"/>
  <c r="AJ1917" i="5" s="1"/>
  <c r="AB1916" i="5"/>
  <c r="AB1917" i="5" s="1"/>
  <c r="AN1856" i="5"/>
  <c r="AN1857" i="5" s="1"/>
  <c r="AF1856" i="5"/>
  <c r="AF1857" i="5" s="1"/>
  <c r="AH1846" i="5"/>
  <c r="AH1847" i="5" s="1"/>
  <c r="AM1846" i="5"/>
  <c r="AM1847" i="5" s="1"/>
  <c r="AE1846" i="5"/>
  <c r="AE1847" i="5" s="1"/>
  <c r="AM1836" i="5"/>
  <c r="AM1837" i="5" s="1"/>
  <c r="AE1836" i="5"/>
  <c r="AE1837" i="5" s="1"/>
  <c r="AJ1836" i="5"/>
  <c r="AJ1837" i="5" s="1"/>
  <c r="AB1836" i="5"/>
  <c r="AB1837" i="5" s="1"/>
  <c r="AG1836" i="5"/>
  <c r="AG1837" i="5" s="1"/>
  <c r="AI1776" i="5"/>
  <c r="AF1776" i="5"/>
  <c r="AF1777" i="5" s="1"/>
  <c r="AC1726" i="5"/>
  <c r="AC1727" i="5" s="1"/>
  <c r="AH1726" i="5"/>
  <c r="AH1727" i="5" s="1"/>
  <c r="AM1726" i="5"/>
  <c r="AM1727" i="5" s="1"/>
  <c r="AE1726" i="5"/>
  <c r="AE1727" i="5" s="1"/>
  <c r="AK1706" i="5"/>
  <c r="AK1707" i="5" s="1"/>
  <c r="AC1706" i="5"/>
  <c r="AC1707" i="5" s="1"/>
  <c r="AG1526" i="5"/>
  <c r="AG1527" i="5" s="1"/>
  <c r="AK1516" i="5"/>
  <c r="AK1517" i="5" s="1"/>
  <c r="AC1516" i="5"/>
  <c r="AC1517" i="5" s="1"/>
  <c r="AH1516" i="5"/>
  <c r="AH1517" i="5" s="1"/>
  <c r="AM1466" i="5"/>
  <c r="AM1467" i="5" s="1"/>
  <c r="AE1466" i="5"/>
  <c r="AE1467" i="5" s="1"/>
  <c r="AN1446" i="5"/>
  <c r="AN1447" i="5" s="1"/>
  <c r="AF1446" i="5"/>
  <c r="AF1447" i="5" s="1"/>
  <c r="AC1446" i="5"/>
  <c r="AC1447" i="5" s="1"/>
  <c r="AL1426" i="5"/>
  <c r="AL1427" i="5" s="1"/>
  <c r="AD1426" i="5"/>
  <c r="AD1427" i="5" s="1"/>
  <c r="AI1426" i="5"/>
  <c r="AI1427" i="5" s="1"/>
  <c r="AN1426" i="5"/>
  <c r="AN1427" i="5" s="1"/>
  <c r="AF1426" i="5"/>
  <c r="AF1427" i="5" s="1"/>
  <c r="AL1416" i="5"/>
  <c r="AL1417" i="5" s="1"/>
  <c r="AN1356" i="5"/>
  <c r="AN1357" i="5" s="1"/>
  <c r="AF1356" i="5"/>
  <c r="AF1357" i="5" s="1"/>
  <c r="AN1346" i="5"/>
  <c r="AN1347" i="5" s="1"/>
  <c r="AF1346" i="5"/>
  <c r="AF1347" i="5" s="1"/>
  <c r="AL1306" i="5"/>
  <c r="AL1307" i="5" s="1"/>
  <c r="AD1306" i="5"/>
  <c r="AD1307" i="5" s="1"/>
  <c r="AG1946" i="5"/>
  <c r="AG1947" i="5" s="1"/>
  <c r="AH1896" i="5"/>
  <c r="AH1897" i="5" s="1"/>
  <c r="AM1896" i="5"/>
  <c r="AE1896" i="5"/>
  <c r="AH1886" i="5"/>
  <c r="AH1887" i="5" s="1"/>
  <c r="AM1886" i="5"/>
  <c r="AM1887" i="5" s="1"/>
  <c r="AE1886" i="5"/>
  <c r="AE1887" i="5" s="1"/>
  <c r="AL1866" i="5"/>
  <c r="AL1867" i="5" s="1"/>
  <c r="AD1866" i="5"/>
  <c r="AD1867" i="5" s="1"/>
  <c r="AI1866" i="5"/>
  <c r="AI1867" i="5" s="1"/>
  <c r="AI1836" i="5"/>
  <c r="AI1837" i="5" s="1"/>
  <c r="AN1836" i="5"/>
  <c r="AN1837" i="5" s="1"/>
  <c r="AF1836" i="5"/>
  <c r="AF1837" i="5" s="1"/>
  <c r="AK1836" i="5"/>
  <c r="AC1836" i="5"/>
  <c r="AJ1776" i="5"/>
  <c r="AJ1777" i="5" s="1"/>
  <c r="AB1776" i="5"/>
  <c r="AB1777" i="5" s="1"/>
  <c r="AG1776" i="5"/>
  <c r="AG1777" i="5" s="1"/>
  <c r="AM1706" i="5"/>
  <c r="AM1707" i="5" s="1"/>
  <c r="AE1706" i="5"/>
  <c r="AE1707" i="5" s="1"/>
  <c r="AJ1706" i="5"/>
  <c r="AJ1707" i="5" s="1"/>
  <c r="AB1706" i="5"/>
  <c r="AB1707" i="5" s="1"/>
  <c r="AL1666" i="5"/>
  <c r="AL1667" i="5" s="1"/>
  <c r="AD1666" i="5"/>
  <c r="AD1667" i="5" s="1"/>
  <c r="AI1666" i="5"/>
  <c r="AI1667" i="5" s="1"/>
  <c r="AC1656" i="5"/>
  <c r="AC1657" i="5" s="1"/>
  <c r="AH1656" i="5"/>
  <c r="AH1657" i="5" s="1"/>
  <c r="AI1646" i="5"/>
  <c r="AI1647" i="5" s="1"/>
  <c r="AM1636" i="5"/>
  <c r="AM1637" i="5" s="1"/>
  <c r="AE1636" i="5"/>
  <c r="AE1637" i="5" s="1"/>
  <c r="AK1616" i="5"/>
  <c r="AK1617" i="5" s="1"/>
  <c r="AC1616" i="5"/>
  <c r="AC1617" i="5" s="1"/>
  <c r="AH1616" i="5"/>
  <c r="AH1617" i="5" s="1"/>
  <c r="AL1566" i="5"/>
  <c r="AL1567" i="5" s="1"/>
  <c r="AD1566" i="5"/>
  <c r="AD1567" i="5" s="1"/>
  <c r="AI1476" i="5"/>
  <c r="AI1477" i="5" s="1"/>
  <c r="AN1476" i="5"/>
  <c r="AN1477" i="5" s="1"/>
  <c r="AF1476" i="5"/>
  <c r="AF1477" i="5" s="1"/>
  <c r="AG1466" i="5"/>
  <c r="AG1467" i="5" s="1"/>
  <c r="AL1466" i="5"/>
  <c r="AD1466" i="5"/>
  <c r="AB1446" i="5"/>
  <c r="AB1447" i="5" s="1"/>
  <c r="AG1446" i="5"/>
  <c r="AG1447" i="5" s="1"/>
  <c r="AH1436" i="5"/>
  <c r="AH1437" i="5" s="1"/>
  <c r="AM1436" i="5"/>
  <c r="AM1437" i="5" s="1"/>
  <c r="AE1436" i="5"/>
  <c r="AE1437" i="5" s="1"/>
  <c r="AJ1426" i="5"/>
  <c r="AJ1427" i="5" s="1"/>
  <c r="AB1426" i="5"/>
  <c r="AB1427" i="5" s="1"/>
  <c r="AL1356" i="5"/>
  <c r="AL1357" i="5" s="1"/>
  <c r="AD1356" i="5"/>
  <c r="AD1357" i="5" s="1"/>
  <c r="AN1326" i="5"/>
  <c r="AN1327" i="5" s="1"/>
  <c r="AF1326" i="5"/>
  <c r="AF1327" i="5" s="1"/>
  <c r="AB1216" i="5"/>
  <c r="AB1217" i="5" s="1"/>
  <c r="AG1166" i="5"/>
  <c r="AG1167" i="5" s="1"/>
  <c r="AN1936" i="5"/>
  <c r="AN1937" i="5" s="1"/>
  <c r="AF1936" i="5"/>
  <c r="AF1937" i="5" s="1"/>
  <c r="AK1936" i="5"/>
  <c r="AK1937" i="5" s="1"/>
  <c r="AC1936" i="5"/>
  <c r="AC1937" i="5" s="1"/>
  <c r="AH1936" i="5"/>
  <c r="AH1937" i="5" s="1"/>
  <c r="AM1936" i="5"/>
  <c r="AM1937" i="5" s="1"/>
  <c r="AE1936" i="5"/>
  <c r="AE1937" i="5" s="1"/>
  <c r="AL1846" i="5"/>
  <c r="AL1847" i="5" s="1"/>
  <c r="AI1846" i="5"/>
  <c r="AI1847" i="5" s="1"/>
  <c r="AN1846" i="5"/>
  <c r="AF1846" i="5"/>
  <c r="AK1846" i="5"/>
  <c r="AK1847" i="5" s="1"/>
  <c r="AC1846" i="5"/>
  <c r="AC1847" i="5" s="1"/>
  <c r="AK1826" i="5"/>
  <c r="AK1827" i="5" s="1"/>
  <c r="AC1826" i="5"/>
  <c r="AC1827" i="5" s="1"/>
  <c r="AH1826" i="5"/>
  <c r="AH1827" i="5" s="1"/>
  <c r="AK1766" i="5"/>
  <c r="AK1767" i="5" s="1"/>
  <c r="AC1766" i="5"/>
  <c r="AC1767" i="5" s="1"/>
  <c r="AH1766" i="5"/>
  <c r="AH1767" i="5" s="1"/>
  <c r="AE1766" i="5"/>
  <c r="AE1767" i="5" s="1"/>
  <c r="AK1746" i="5"/>
  <c r="AK1747" i="5" s="1"/>
  <c r="AC1746" i="5"/>
  <c r="AC1747" i="5" s="1"/>
  <c r="AI1716" i="5"/>
  <c r="AI1717" i="5" s="1"/>
  <c r="AN1716" i="5"/>
  <c r="AN1717" i="5" s="1"/>
  <c r="AF1716" i="5"/>
  <c r="AF1717" i="5" s="1"/>
  <c r="AK1716" i="5"/>
  <c r="AK1717" i="5" s="1"/>
  <c r="AC1716" i="5"/>
  <c r="AC1717" i="5" s="1"/>
  <c r="AG1706" i="5"/>
  <c r="AG1707" i="5" s="1"/>
  <c r="AL1706" i="5"/>
  <c r="AL1707" i="5" s="1"/>
  <c r="AD1706" i="5"/>
  <c r="AD1707" i="5" s="1"/>
  <c r="AI1706" i="5"/>
  <c r="AI1707" i="5" s="1"/>
  <c r="AM1656" i="5"/>
  <c r="AM1657" i="5" s="1"/>
  <c r="AE1656" i="5"/>
  <c r="AJ1656" i="5"/>
  <c r="AJ1657" i="5" s="1"/>
  <c r="AB1656" i="5"/>
  <c r="AB1657" i="5" s="1"/>
  <c r="AK1646" i="5"/>
  <c r="AK1647" i="5" s="1"/>
  <c r="AC1646" i="5"/>
  <c r="AC1647" i="5" s="1"/>
  <c r="AH1646" i="5"/>
  <c r="AH1647" i="5" s="1"/>
  <c r="AM1646" i="5"/>
  <c r="AM1647" i="5" s="1"/>
  <c r="AE1646" i="5"/>
  <c r="AE1647" i="5" s="1"/>
  <c r="AG1626" i="5"/>
  <c r="AG1627" i="5" s="1"/>
  <c r="AL1626" i="5"/>
  <c r="AL1627" i="5" s="1"/>
  <c r="AD1626" i="5"/>
  <c r="AM1616" i="5"/>
  <c r="AM1617" i="5" s="1"/>
  <c r="AE1616" i="5"/>
  <c r="AE1617" i="5" s="1"/>
  <c r="AJ1616" i="5"/>
  <c r="AJ1617" i="5" s="1"/>
  <c r="AB1616" i="5"/>
  <c r="AB1617" i="5" s="1"/>
  <c r="AG1616" i="5"/>
  <c r="AG1617" i="5" s="1"/>
  <c r="AK1566" i="5"/>
  <c r="AK1567" i="5" s="1"/>
  <c r="AC1566" i="5"/>
  <c r="AC1567" i="5" s="1"/>
  <c r="AL1516" i="5"/>
  <c r="AL1517" i="5" s="1"/>
  <c r="AD1516" i="5"/>
  <c r="AD1517" i="5" s="1"/>
  <c r="AI1516" i="5"/>
  <c r="AI1517" i="5" s="1"/>
  <c r="AN1516" i="5"/>
  <c r="AN1517" i="5" s="1"/>
  <c r="AF1516" i="5"/>
  <c r="AF1517" i="5" s="1"/>
  <c r="AK1466" i="5"/>
  <c r="AK1467" i="5" s="1"/>
  <c r="AC1466" i="5"/>
  <c r="AC1467" i="5" s="1"/>
  <c r="AJ1416" i="5"/>
  <c r="AJ1417" i="5" s="1"/>
  <c r="AB1416" i="5"/>
  <c r="AB1417" i="5" s="1"/>
  <c r="AD1416" i="5"/>
  <c r="AD1417" i="5" s="1"/>
  <c r="AL1346" i="5"/>
  <c r="AL1347" i="5" s="1"/>
  <c r="AD1346" i="5"/>
  <c r="AD1347" i="5" s="1"/>
  <c r="AH1326" i="5"/>
  <c r="AH1327" i="5" s="1"/>
  <c r="AB1286" i="5"/>
  <c r="AB1287" i="5" s="1"/>
  <c r="AL1286" i="5"/>
  <c r="AL1287" i="5" s="1"/>
  <c r="AD1286" i="5"/>
  <c r="AD1287" i="5" s="1"/>
  <c r="AE1196" i="5"/>
  <c r="AE1197" i="5" s="1"/>
  <c r="AL1906" i="5"/>
  <c r="AL1907" i="5" s="1"/>
  <c r="AD1906" i="5"/>
  <c r="AD1907" i="5" s="1"/>
  <c r="AI1906" i="5"/>
  <c r="AI1907" i="5" s="1"/>
  <c r="AL1886" i="5"/>
  <c r="AL1887" i="5" s="1"/>
  <c r="AD1886" i="5"/>
  <c r="AD1887" i="5" s="1"/>
  <c r="AI1886" i="5"/>
  <c r="AI1887" i="5" s="1"/>
  <c r="AN1886" i="5"/>
  <c r="AN1887" i="5" s="1"/>
  <c r="AF1886" i="5"/>
  <c r="AF1887" i="5" s="1"/>
  <c r="AK1886" i="5"/>
  <c r="AK1887" i="5" s="1"/>
  <c r="AC1886" i="5"/>
  <c r="AC1887" i="5" s="1"/>
  <c r="AH1816" i="5"/>
  <c r="AH1817" i="5" s="1"/>
  <c r="AM1746" i="5"/>
  <c r="AM1747" i="5" s="1"/>
  <c r="AE1746" i="5"/>
  <c r="AE1747" i="5" s="1"/>
  <c r="AB1716" i="5"/>
  <c r="AB1717" i="5" s="1"/>
  <c r="AH1696" i="5"/>
  <c r="AH1697" i="5" s="1"/>
  <c r="AL1646" i="5"/>
  <c r="AL1647" i="5" s="1"/>
  <c r="AD1646" i="5"/>
  <c r="AD1647" i="5" s="1"/>
  <c r="AI1636" i="5"/>
  <c r="AI1637" i="5" s="1"/>
  <c r="AN1636" i="5"/>
  <c r="AN1637" i="5" s="1"/>
  <c r="AF1636" i="5"/>
  <c r="AF1637" i="5" s="1"/>
  <c r="AK1636" i="5"/>
  <c r="AK1637" i="5" s="1"/>
  <c r="AC1636" i="5"/>
  <c r="AC1637" i="5" s="1"/>
  <c r="AM1606" i="5"/>
  <c r="AM1607" i="5" s="1"/>
  <c r="AE1606" i="5"/>
  <c r="AE1607" i="5" s="1"/>
  <c r="AI1596" i="5"/>
  <c r="AI1597" i="5" s="1"/>
  <c r="AN1596" i="5"/>
  <c r="AN1597" i="5" s="1"/>
  <c r="AF1596" i="5"/>
  <c r="AF1597" i="5" s="1"/>
  <c r="AK1596" i="5"/>
  <c r="AC1596" i="5"/>
  <c r="AC1597" i="5" s="1"/>
  <c r="AE1516" i="5"/>
  <c r="AE1517" i="5" s="1"/>
  <c r="AG1496" i="5"/>
  <c r="AG1497" i="5" s="1"/>
  <c r="AL1496" i="5"/>
  <c r="AL1497" i="5" s="1"/>
  <c r="AD1496" i="5"/>
  <c r="AD1497" i="5" s="1"/>
  <c r="AG1456" i="5"/>
  <c r="AG1457" i="5" s="1"/>
  <c r="AL1456" i="5"/>
  <c r="AL1457" i="5" s="1"/>
  <c r="AD1456" i="5"/>
  <c r="AD1457" i="5" s="1"/>
  <c r="AH1416" i="5"/>
  <c r="AH1417" i="5" s="1"/>
  <c r="AL1336" i="5"/>
  <c r="AL1337" i="5" s="1"/>
  <c r="AD1336" i="5"/>
  <c r="AD1337" i="5" s="1"/>
  <c r="AF1336" i="5"/>
  <c r="AF1337" i="5" s="1"/>
  <c r="AK1336" i="5"/>
  <c r="AK1337" i="5" s="1"/>
  <c r="AC1336" i="5"/>
  <c r="AC1337" i="5" s="1"/>
  <c r="AB1296" i="5"/>
  <c r="AB1297" i="5" s="1"/>
  <c r="AH1926" i="5"/>
  <c r="AH1927" i="5" s="1"/>
  <c r="AM1926" i="5"/>
  <c r="AM1927" i="5" s="1"/>
  <c r="AE1926" i="5"/>
  <c r="AE1927" i="5" s="1"/>
  <c r="AN1876" i="5"/>
  <c r="AN1877" i="5" s="1"/>
  <c r="AF1876" i="5"/>
  <c r="AF1877" i="5" s="1"/>
  <c r="AK1876" i="5"/>
  <c r="AK1877" i="5" s="1"/>
  <c r="AC1876" i="5"/>
  <c r="AC1877" i="5" s="1"/>
  <c r="AM1816" i="5"/>
  <c r="AM1817" i="5" s="1"/>
  <c r="AE1816" i="5"/>
  <c r="AE1817" i="5" s="1"/>
  <c r="AJ1816" i="5"/>
  <c r="AJ1817" i="5" s="1"/>
  <c r="AB1816" i="5"/>
  <c r="AB1817" i="5" s="1"/>
  <c r="AG1816" i="5"/>
  <c r="AG1817" i="5" s="1"/>
  <c r="AK1806" i="5"/>
  <c r="AK1807" i="5" s="1"/>
  <c r="AC1806" i="5"/>
  <c r="AC1807" i="5" s="1"/>
  <c r="AH1806" i="5"/>
  <c r="AH1807" i="5" s="1"/>
  <c r="AM1806" i="5"/>
  <c r="AM1807" i="5" s="1"/>
  <c r="AE1806" i="5"/>
  <c r="AE1807" i="5" s="1"/>
  <c r="AI1796" i="5"/>
  <c r="AI1797" i="5" s="1"/>
  <c r="AN1796" i="5"/>
  <c r="AN1797" i="5" s="1"/>
  <c r="AF1796" i="5"/>
  <c r="AF1797" i="5" s="1"/>
  <c r="AK1796" i="5"/>
  <c r="AK1797" i="5" s="1"/>
  <c r="AC1796" i="5"/>
  <c r="AC1797" i="5" s="1"/>
  <c r="AI1756" i="5"/>
  <c r="AI1757" i="5" s="1"/>
  <c r="AN1756" i="5"/>
  <c r="AN1757" i="5" s="1"/>
  <c r="AF1756" i="5"/>
  <c r="AF1757" i="5" s="1"/>
  <c r="AK1756" i="5"/>
  <c r="AK1757" i="5" s="1"/>
  <c r="AC1756" i="5"/>
  <c r="AC1757" i="5" s="1"/>
  <c r="AG1746" i="5"/>
  <c r="AG1747" i="5" s="1"/>
  <c r="AL1746" i="5"/>
  <c r="AL1747" i="5" s="1"/>
  <c r="AD1746" i="5"/>
  <c r="AD1747" i="5" s="1"/>
  <c r="AI1746" i="5"/>
  <c r="AI1747" i="5" s="1"/>
  <c r="AM1696" i="5"/>
  <c r="AM1697" i="5" s="1"/>
  <c r="AE1696" i="5"/>
  <c r="AE1697" i="5" s="1"/>
  <c r="AJ1696" i="5"/>
  <c r="AJ1697" i="5" s="1"/>
  <c r="AB1696" i="5"/>
  <c r="AB1697" i="5" s="1"/>
  <c r="AG1696" i="5"/>
  <c r="AG1697" i="5" s="1"/>
  <c r="AG1686" i="5"/>
  <c r="AG1687" i="5" s="1"/>
  <c r="AM1676" i="5"/>
  <c r="AM1677" i="5" s="1"/>
  <c r="AE1676" i="5"/>
  <c r="AE1677" i="5" s="1"/>
  <c r="AG1606" i="5"/>
  <c r="AG1607" i="5" s="1"/>
  <c r="AL1606" i="5"/>
  <c r="AL1607" i="5" s="1"/>
  <c r="AD1606" i="5"/>
  <c r="AD1607" i="5" s="1"/>
  <c r="AM1536" i="5"/>
  <c r="AM1537" i="5" s="1"/>
  <c r="AE1536" i="5"/>
  <c r="AE1537" i="5" s="1"/>
  <c r="AJ1506" i="5"/>
  <c r="AJ1507" i="5" s="1"/>
  <c r="AB1506" i="5"/>
  <c r="AB1507" i="5" s="1"/>
  <c r="AM1406" i="5"/>
  <c r="AM1407" i="5" s="1"/>
  <c r="AE1406" i="5"/>
  <c r="AE1407" i="5" s="1"/>
  <c r="AJ1406" i="5"/>
  <c r="AJ1407" i="5" s="1"/>
  <c r="AK1396" i="5"/>
  <c r="AK1397" i="5" s="1"/>
  <c r="AC1396" i="5"/>
  <c r="AC1397" i="5" s="1"/>
  <c r="AH1396" i="5"/>
  <c r="AH1397" i="5" s="1"/>
  <c r="AM1396" i="5"/>
  <c r="AM1397" i="5" s="1"/>
  <c r="AE1396" i="5"/>
  <c r="AE1397" i="5" s="1"/>
  <c r="AN1266" i="5"/>
  <c r="AN1267" i="5" s="1"/>
  <c r="AF1266" i="5"/>
  <c r="AF1267" i="5" s="1"/>
  <c r="AH1906" i="5"/>
  <c r="AH1907" i="5" s="1"/>
  <c r="AK1786" i="5"/>
  <c r="AK1787" i="5" s="1"/>
  <c r="AC1786" i="5"/>
  <c r="AC1787" i="5" s="1"/>
  <c r="AH1786" i="5"/>
  <c r="AH1787" i="5" s="1"/>
  <c r="AE1786" i="5"/>
  <c r="AE1787" i="5" s="1"/>
  <c r="AN1696" i="5"/>
  <c r="AN1697" i="5" s="1"/>
  <c r="AF1696" i="5"/>
  <c r="AF1697" i="5" s="1"/>
  <c r="AG1676" i="5"/>
  <c r="AG1677" i="5" s="1"/>
  <c r="AG1586" i="5"/>
  <c r="AG1587" i="5" s="1"/>
  <c r="AI1586" i="5"/>
  <c r="AI1587" i="5" s="1"/>
  <c r="AG1576" i="5"/>
  <c r="AG1577" i="5" s="1"/>
  <c r="AD1576" i="5"/>
  <c r="AD1577" i="5" s="1"/>
  <c r="AG1536" i="5"/>
  <c r="AG1537" i="5" s="1"/>
  <c r="AL1536" i="5"/>
  <c r="AL1537" i="5" s="1"/>
  <c r="AD1536" i="5"/>
  <c r="AD1537" i="5" s="1"/>
  <c r="AC1506" i="5"/>
  <c r="AC1507" i="5" s="1"/>
  <c r="AH1496" i="5"/>
  <c r="AH1497" i="5" s="1"/>
  <c r="AM1496" i="5"/>
  <c r="AM1497" i="5" s="1"/>
  <c r="AE1496" i="5"/>
  <c r="AE1497" i="5" s="1"/>
  <c r="AJ1496" i="5"/>
  <c r="AJ1497" i="5" s="1"/>
  <c r="AB1496" i="5"/>
  <c r="AB1497" i="5" s="1"/>
  <c r="AH1456" i="5"/>
  <c r="AH1457" i="5" s="1"/>
  <c r="AJ1456" i="5"/>
  <c r="AJ1457" i="5" s="1"/>
  <c r="AB1456" i="5"/>
  <c r="AB1457" i="5" s="1"/>
  <c r="AL1396" i="5"/>
  <c r="AL1397" i="5" s="1"/>
  <c r="AD1396" i="5"/>
  <c r="AD1397" i="5" s="1"/>
  <c r="AJ1336" i="5"/>
  <c r="AJ1337" i="5" s="1"/>
  <c r="AB1336" i="5"/>
  <c r="AB1337" i="5" s="1"/>
  <c r="AL1316" i="5"/>
  <c r="AL1317" i="5" s="1"/>
  <c r="AD1316" i="5"/>
  <c r="AD1317" i="5" s="1"/>
  <c r="AF1286" i="5"/>
  <c r="AH1216" i="5"/>
  <c r="AH1217" i="5" s="1"/>
  <c r="AM1216" i="5"/>
  <c r="AM1217" i="5" s="1"/>
  <c r="AE1216" i="5"/>
  <c r="AE1217" i="5" s="1"/>
  <c r="AH1096" i="5"/>
  <c r="AH1097" i="5" s="1"/>
  <c r="AM1056" i="5"/>
  <c r="AM1057" i="5" s="1"/>
  <c r="AE1056" i="5"/>
  <c r="AE1057" i="5" s="1"/>
  <c r="AJ1056" i="5"/>
  <c r="AJ1057" i="5" s="1"/>
  <c r="AB1056" i="5"/>
  <c r="AB1057" i="5" s="1"/>
  <c r="AG1026" i="5"/>
  <c r="AG1027" i="5" s="1"/>
  <c r="AL1026" i="5"/>
  <c r="AL1027" i="5" s="1"/>
  <c r="AD1026" i="5"/>
  <c r="AD1027" i="5" s="1"/>
  <c r="AI1006" i="5"/>
  <c r="AI1007" i="5" s="1"/>
  <c r="AN1006" i="5"/>
  <c r="AN1007" i="5" s="1"/>
  <c r="AF1006" i="5"/>
  <c r="AF1007" i="5" s="1"/>
  <c r="AI936" i="5"/>
  <c r="AI937" i="5" s="1"/>
  <c r="AK896" i="5"/>
  <c r="AK897" i="5" s="1"/>
  <c r="AC896" i="5"/>
  <c r="AC897" i="5" s="1"/>
  <c r="AH896" i="5"/>
  <c r="AH897" i="5" s="1"/>
  <c r="AN876" i="5"/>
  <c r="AN877" i="5" s="1"/>
  <c r="AF876" i="5"/>
  <c r="AF877" i="5" s="1"/>
  <c r="AK876" i="5"/>
  <c r="AC876" i="5"/>
  <c r="AJ856" i="5"/>
  <c r="AJ857" i="5" s="1"/>
  <c r="AB856" i="5"/>
  <c r="AB857" i="5" s="1"/>
  <c r="AG856" i="5"/>
  <c r="AG857" i="5" s="1"/>
  <c r="AL856" i="5"/>
  <c r="AL857" i="5" s="1"/>
  <c r="AD856" i="5"/>
  <c r="AD857" i="5" s="1"/>
  <c r="AK826" i="5"/>
  <c r="AK827" i="5" s="1"/>
  <c r="AC826" i="5"/>
  <c r="AC827" i="5" s="1"/>
  <c r="AN736" i="5"/>
  <c r="AN737" i="5" s="1"/>
  <c r="AF736" i="5"/>
  <c r="AF737" i="5" s="1"/>
  <c r="AJ726" i="5"/>
  <c r="AG726" i="5"/>
  <c r="AG727" i="5" s="1"/>
  <c r="AL726" i="5"/>
  <c r="AL727" i="5" s="1"/>
  <c r="AD726" i="5"/>
  <c r="AD727" i="5" s="1"/>
  <c r="AH696" i="5"/>
  <c r="AM696" i="5"/>
  <c r="AE696" i="5"/>
  <c r="AK636" i="5"/>
  <c r="AK637" i="5" s="1"/>
  <c r="AJ1246" i="5"/>
  <c r="AJ1247" i="5" s="1"/>
  <c r="AB1246" i="5"/>
  <c r="AB1247" i="5" s="1"/>
  <c r="AL1246" i="5"/>
  <c r="AL1247" i="5" s="1"/>
  <c r="AD1246" i="5"/>
  <c r="AD1247" i="5" s="1"/>
  <c r="AI1246" i="5"/>
  <c r="AI1247" i="5" s="1"/>
  <c r="AH1196" i="5"/>
  <c r="AH1197" i="5" s="1"/>
  <c r="AM1196" i="5"/>
  <c r="AM1197" i="5" s="1"/>
  <c r="AJ1196" i="5"/>
  <c r="AJ1197" i="5" s="1"/>
  <c r="AB1196" i="5"/>
  <c r="AB1197" i="5" s="1"/>
  <c r="AG1196" i="5"/>
  <c r="AG1197" i="5" s="1"/>
  <c r="AJ1186" i="5"/>
  <c r="AJ1187" i="5" s="1"/>
  <c r="AB1186" i="5"/>
  <c r="AB1187" i="5" s="1"/>
  <c r="AG1186" i="5"/>
  <c r="AG1187" i="5" s="1"/>
  <c r="AJ1166" i="5"/>
  <c r="AJ1167" i="5" s="1"/>
  <c r="AB1166" i="5"/>
  <c r="AL1136" i="5"/>
  <c r="AL1137" i="5" s="1"/>
  <c r="AD1136" i="5"/>
  <c r="AD1137" i="5" s="1"/>
  <c r="AI1026" i="5"/>
  <c r="AI1027" i="5" s="1"/>
  <c r="AN1026" i="5"/>
  <c r="AN1027" i="5" s="1"/>
  <c r="AF1026" i="5"/>
  <c r="AF1027" i="5" s="1"/>
  <c r="AM1006" i="5"/>
  <c r="AM1007" i="5" s="1"/>
  <c r="AE1006" i="5"/>
  <c r="AE1007" i="5" s="1"/>
  <c r="AB1006" i="5"/>
  <c r="AB1007" i="5" s="1"/>
  <c r="AL956" i="5"/>
  <c r="AL957" i="5" s="1"/>
  <c r="AD956" i="5"/>
  <c r="AD957" i="5" s="1"/>
  <c r="AK946" i="5"/>
  <c r="AK947" i="5" s="1"/>
  <c r="AC946" i="5"/>
  <c r="AC947" i="5" s="1"/>
  <c r="AM886" i="5"/>
  <c r="AM887" i="5" s="1"/>
  <c r="AE886" i="5"/>
  <c r="AE887" i="5" s="1"/>
  <c r="AJ886" i="5"/>
  <c r="AJ887" i="5" s="1"/>
  <c r="AB886" i="5"/>
  <c r="AB887" i="5" s="1"/>
  <c r="AG886" i="5"/>
  <c r="AG887" i="5" s="1"/>
  <c r="AL886" i="5"/>
  <c r="AL887" i="5" s="1"/>
  <c r="AD886" i="5"/>
  <c r="AD887" i="5" s="1"/>
  <c r="AI846" i="5"/>
  <c r="AI847" i="5" s="1"/>
  <c r="AN846" i="5"/>
  <c r="AN847" i="5" s="1"/>
  <c r="AM836" i="5"/>
  <c r="AM837" i="5" s="1"/>
  <c r="AE836" i="5"/>
  <c r="AE837" i="5" s="1"/>
  <c r="AB836" i="5"/>
  <c r="AB837" i="5" s="1"/>
  <c r="AG836" i="5"/>
  <c r="AG837" i="5" s="1"/>
  <c r="AC796" i="5"/>
  <c r="AJ776" i="5"/>
  <c r="AJ777" i="5" s="1"/>
  <c r="AB776" i="5"/>
  <c r="AB777" i="5" s="1"/>
  <c r="AM756" i="5"/>
  <c r="AM757" i="5" s="1"/>
  <c r="AJ756" i="5"/>
  <c r="AJ757" i="5" s="1"/>
  <c r="AB756" i="5"/>
  <c r="AB757" i="5" s="1"/>
  <c r="AG756" i="5"/>
  <c r="AH1256" i="5"/>
  <c r="AH1257" i="5" s="1"/>
  <c r="AH1246" i="5"/>
  <c r="AH1247" i="5" s="1"/>
  <c r="AL1216" i="5"/>
  <c r="AL1217" i="5" s="1"/>
  <c r="AD1216" i="5"/>
  <c r="AD1217" i="5" s="1"/>
  <c r="AF1216" i="5"/>
  <c r="AF1217" i="5" s="1"/>
  <c r="AK1216" i="5"/>
  <c r="AK1217" i="5" s="1"/>
  <c r="AC1216" i="5"/>
  <c r="AC1217" i="5" s="1"/>
  <c r="AK1206" i="5"/>
  <c r="AK1207" i="5" s="1"/>
  <c r="AC1206" i="5"/>
  <c r="AC1207" i="5" s="1"/>
  <c r="AF1126" i="5"/>
  <c r="AF1127" i="5" s="1"/>
  <c r="AK1126" i="5"/>
  <c r="AK1127" i="5" s="1"/>
  <c r="AC1126" i="5"/>
  <c r="AC1127" i="5" s="1"/>
  <c r="AL1106" i="5"/>
  <c r="AL1107" i="5" s="1"/>
  <c r="AI1096" i="5"/>
  <c r="AI1097" i="5" s="1"/>
  <c r="AN1046" i="5"/>
  <c r="AN1047" i="5" s="1"/>
  <c r="AH1046" i="5"/>
  <c r="AH1047" i="5" s="1"/>
  <c r="AJ1016" i="5"/>
  <c r="AJ1017" i="5" s="1"/>
  <c r="AB1016" i="5"/>
  <c r="AB1017" i="5" s="1"/>
  <c r="AB986" i="5"/>
  <c r="AB987" i="5" s="1"/>
  <c r="AN976" i="5"/>
  <c r="AN977" i="5" s="1"/>
  <c r="AH976" i="5"/>
  <c r="AH977" i="5" s="1"/>
  <c r="AI956" i="5"/>
  <c r="AI957" i="5" s="1"/>
  <c r="AF956" i="5"/>
  <c r="AF957" i="5" s="1"/>
  <c r="AK956" i="5"/>
  <c r="AC956" i="5"/>
  <c r="AG866" i="5"/>
  <c r="AG867" i="5" s="1"/>
  <c r="AL866" i="5"/>
  <c r="AL867" i="5" s="1"/>
  <c r="AI866" i="5"/>
  <c r="AI867" i="5" s="1"/>
  <c r="AN866" i="5"/>
  <c r="AN867" i="5" s="1"/>
  <c r="AF866" i="5"/>
  <c r="AF867" i="5" s="1"/>
  <c r="AI836" i="5"/>
  <c r="AI837" i="5" s="1"/>
  <c r="AN786" i="5"/>
  <c r="AN787" i="5" s="1"/>
  <c r="AF786" i="5"/>
  <c r="AF787" i="5" s="1"/>
  <c r="AM716" i="5"/>
  <c r="AK1226" i="5"/>
  <c r="AK1227" i="5" s="1"/>
  <c r="AC1226" i="5"/>
  <c r="AC1227" i="5" s="1"/>
  <c r="AK1186" i="5"/>
  <c r="AK1187" i="5" s="1"/>
  <c r="AC1186" i="5"/>
  <c r="AC1187" i="5" s="1"/>
  <c r="AL1156" i="5"/>
  <c r="AL1157" i="5" s="1"/>
  <c r="AD1156" i="5"/>
  <c r="AD1157" i="5" s="1"/>
  <c r="AI1156" i="5"/>
  <c r="AI1157" i="5" s="1"/>
  <c r="AJ1066" i="5"/>
  <c r="AJ1067" i="5" s="1"/>
  <c r="AB1066" i="5"/>
  <c r="AB1067" i="5" s="1"/>
  <c r="AG1066" i="5"/>
  <c r="AG1067" i="5" s="1"/>
  <c r="AL1066" i="5"/>
  <c r="AL1067" i="5" s="1"/>
  <c r="AD1066" i="5"/>
  <c r="AD1067" i="5" s="1"/>
  <c r="AM1046" i="5"/>
  <c r="AM1047" i="5" s="1"/>
  <c r="AE1046" i="5"/>
  <c r="AE1047" i="5" s="1"/>
  <c r="AG1016" i="5"/>
  <c r="AG1017" i="5" s="1"/>
  <c r="AL1016" i="5"/>
  <c r="AL1017" i="5" s="1"/>
  <c r="AD1016" i="5"/>
  <c r="AD1017" i="5" s="1"/>
  <c r="AK1006" i="5"/>
  <c r="AK1007" i="5" s="1"/>
  <c r="AC1006" i="5"/>
  <c r="AC1007" i="5" s="1"/>
  <c r="AH1006" i="5"/>
  <c r="AH1007" i="5" s="1"/>
  <c r="AM976" i="5"/>
  <c r="AM977" i="5" s="1"/>
  <c r="AB966" i="5"/>
  <c r="AB967" i="5" s="1"/>
  <c r="AG966" i="5"/>
  <c r="AG967" i="5" s="1"/>
  <c r="AN936" i="5"/>
  <c r="AN937" i="5" s="1"/>
  <c r="AF936" i="5"/>
  <c r="AF937" i="5" s="1"/>
  <c r="AK936" i="5"/>
  <c r="AK937" i="5" s="1"/>
  <c r="AC936" i="5"/>
  <c r="AC937" i="5" s="1"/>
  <c r="AK906" i="5"/>
  <c r="AK907" i="5" s="1"/>
  <c r="AC906" i="5"/>
  <c r="AC907" i="5" s="1"/>
  <c r="AH906" i="5"/>
  <c r="AH907" i="5" s="1"/>
  <c r="AJ806" i="5"/>
  <c r="AJ807" i="5" s="1"/>
  <c r="AB806" i="5"/>
  <c r="AB807" i="5" s="1"/>
  <c r="AG806" i="5"/>
  <c r="AG807" i="5" s="1"/>
  <c r="AL766" i="5"/>
  <c r="AL767" i="5" s="1"/>
  <c r="AN766" i="5"/>
  <c r="AF766" i="5"/>
  <c r="AE756" i="5"/>
  <c r="AE757" i="5" s="1"/>
  <c r="AC666" i="5"/>
  <c r="AC667" i="5" s="1"/>
  <c r="AF506" i="5"/>
  <c r="AF507" i="5" s="1"/>
  <c r="AK506" i="5"/>
  <c r="AK507" i="5" s="1"/>
  <c r="AN66" i="5"/>
  <c r="AN67" i="5" s="1"/>
  <c r="AI966" i="5"/>
  <c r="AI967" i="5" s="1"/>
  <c r="AM896" i="5"/>
  <c r="AM897" i="5" s="1"/>
  <c r="AE896" i="5"/>
  <c r="AE897" i="5" s="1"/>
  <c r="AH876" i="5"/>
  <c r="AH877" i="5" s="1"/>
  <c r="AM876" i="5"/>
  <c r="AM877" i="5" s="1"/>
  <c r="AE876" i="5"/>
  <c r="AE877" i="5" s="1"/>
  <c r="AI856" i="5"/>
  <c r="AI857" i="5" s="1"/>
  <c r="AI806" i="5"/>
  <c r="AI807" i="5" s="1"/>
  <c r="AH746" i="5"/>
  <c r="AH747" i="5" s="1"/>
  <c r="AN726" i="5"/>
  <c r="AN727" i="5" s="1"/>
  <c r="AL1266" i="5"/>
  <c r="AL1267" i="5" s="1"/>
  <c r="AD1266" i="5"/>
  <c r="AD1267" i="5" s="1"/>
  <c r="AN1236" i="5"/>
  <c r="AN1237" i="5" s="1"/>
  <c r="AF1236" i="5"/>
  <c r="AF1237" i="5" s="1"/>
  <c r="AH1156" i="5"/>
  <c r="AH1157" i="5" s="1"/>
  <c r="AN1106" i="5"/>
  <c r="AN1107" i="5" s="1"/>
  <c r="AF1106" i="5"/>
  <c r="AF1107" i="5" s="1"/>
  <c r="AG1076" i="5"/>
  <c r="AG1077" i="5" s="1"/>
  <c r="AD1076" i="5"/>
  <c r="AD1077" i="5" s="1"/>
  <c r="AI1076" i="5"/>
  <c r="AI1077" i="5" s="1"/>
  <c r="AN1076" i="5"/>
  <c r="AN1077" i="5" s="1"/>
  <c r="AF1076" i="5"/>
  <c r="AF1077" i="5" s="1"/>
  <c r="AN946" i="5"/>
  <c r="AN947" i="5" s="1"/>
  <c r="AG906" i="5"/>
  <c r="AG907" i="5" s="1"/>
  <c r="AI886" i="5"/>
  <c r="AI887" i="5" s="1"/>
  <c r="AF886" i="5"/>
  <c r="AK886" i="5"/>
  <c r="AK887" i="5" s="1"/>
  <c r="AC886" i="5"/>
  <c r="AC887" i="5" s="1"/>
  <c r="AH886" i="5"/>
  <c r="AH887" i="5" s="1"/>
  <c r="AE846" i="5"/>
  <c r="AE847" i="5" s="1"/>
  <c r="AL846" i="5"/>
  <c r="AL847" i="5" s="1"/>
  <c r="AD846" i="5"/>
  <c r="AD847" i="5" s="1"/>
  <c r="AE816" i="5"/>
  <c r="AE817" i="5" s="1"/>
  <c r="AK786" i="5"/>
  <c r="AK787" i="5" s="1"/>
  <c r="AC786" i="5"/>
  <c r="AC787" i="5" s="1"/>
  <c r="AG776" i="5"/>
  <c r="AG777" i="5" s="1"/>
  <c r="AL776" i="5"/>
  <c r="AL777" i="5" s="1"/>
  <c r="AD776" i="5"/>
  <c r="AD777" i="5" s="1"/>
  <c r="AI776" i="5"/>
  <c r="AI777" i="5" s="1"/>
  <c r="AN776" i="5"/>
  <c r="AN777" i="5" s="1"/>
  <c r="AH756" i="5"/>
  <c r="AH757" i="5" s="1"/>
  <c r="AI746" i="5"/>
  <c r="AN746" i="5"/>
  <c r="AN747" i="5" s="1"/>
  <c r="AF746" i="5"/>
  <c r="AF747" i="5" s="1"/>
  <c r="AL686" i="5"/>
  <c r="AL687" i="5" s="1"/>
  <c r="AD686" i="5"/>
  <c r="AD687" i="5" s="1"/>
  <c r="AH676" i="5"/>
  <c r="AH677" i="5" s="1"/>
  <c r="AL416" i="5"/>
  <c r="AL417" i="5" s="1"/>
  <c r="AC226" i="5"/>
  <c r="AC227" i="5" s="1"/>
  <c r="AH226" i="5"/>
  <c r="AH227" i="5" s="1"/>
  <c r="AG176" i="5"/>
  <c r="AG177" i="5" s="1"/>
  <c r="AN1176" i="5"/>
  <c r="AN1177" i="5" s="1"/>
  <c r="AF1176" i="5"/>
  <c r="AF1177" i="5" s="1"/>
  <c r="AK1176" i="5"/>
  <c r="AK1177" i="5" s="1"/>
  <c r="AC1176" i="5"/>
  <c r="AC1177" i="5" s="1"/>
  <c r="AH1146" i="5"/>
  <c r="AH1147" i="5" s="1"/>
  <c r="AM1146" i="5"/>
  <c r="AM1147" i="5" s="1"/>
  <c r="AE1146" i="5"/>
  <c r="AE1147" i="5" s="1"/>
  <c r="AI1036" i="5"/>
  <c r="AI1037" i="5" s="1"/>
  <c r="AN1036" i="5"/>
  <c r="AN1037" i="5" s="1"/>
  <c r="AF1036" i="5"/>
  <c r="AF1037" i="5" s="1"/>
  <c r="AI996" i="5"/>
  <c r="AI997" i="5" s="1"/>
  <c r="AN996" i="5"/>
  <c r="AN997" i="5" s="1"/>
  <c r="AF996" i="5"/>
  <c r="AF997" i="5" s="1"/>
  <c r="AN1276" i="5"/>
  <c r="AN1277" i="5" s="1"/>
  <c r="AF1276" i="5"/>
  <c r="AF1277" i="5" s="1"/>
  <c r="AJ1266" i="5"/>
  <c r="AJ1267" i="5" s="1"/>
  <c r="AB1266" i="5"/>
  <c r="AB1267" i="5" s="1"/>
  <c r="AL1256" i="5"/>
  <c r="AL1257" i="5" s="1"/>
  <c r="AD1256" i="5"/>
  <c r="AD1257" i="5" s="1"/>
  <c r="AN1256" i="5"/>
  <c r="AN1257" i="5" s="1"/>
  <c r="AF1256" i="5"/>
  <c r="AF1257" i="5" s="1"/>
  <c r="AK1256" i="5"/>
  <c r="AK1257" i="5" s="1"/>
  <c r="AC1256" i="5"/>
  <c r="AC1257" i="5" s="1"/>
  <c r="AL1236" i="5"/>
  <c r="AL1237" i="5" s="1"/>
  <c r="AD1236" i="5"/>
  <c r="AD1237" i="5" s="1"/>
  <c r="AJ1226" i="5"/>
  <c r="AJ1227" i="5" s="1"/>
  <c r="AB1226" i="5"/>
  <c r="AB1227" i="5" s="1"/>
  <c r="AL1196" i="5"/>
  <c r="AL1197" i="5" s="1"/>
  <c r="AD1196" i="5"/>
  <c r="AD1197" i="5" s="1"/>
  <c r="AI1196" i="5"/>
  <c r="AI1197" i="5" s="1"/>
  <c r="AN1166" i="5"/>
  <c r="AN1167" i="5" s="1"/>
  <c r="AF1166" i="5"/>
  <c r="AF1167" i="5" s="1"/>
  <c r="AK1166" i="5"/>
  <c r="AK1167" i="5" s="1"/>
  <c r="AC1166" i="5"/>
  <c r="AC1167" i="5" s="1"/>
  <c r="AH1136" i="5"/>
  <c r="AH1137" i="5" s="1"/>
  <c r="AM1136" i="5"/>
  <c r="AM1137" i="5" s="1"/>
  <c r="AE1136" i="5"/>
  <c r="AE1137" i="5" s="1"/>
  <c r="AL1086" i="5"/>
  <c r="AL1087" i="5" s="1"/>
  <c r="AD1086" i="5"/>
  <c r="AD1087" i="5" s="1"/>
  <c r="AN1086" i="5"/>
  <c r="AN1087" i="5" s="1"/>
  <c r="AF1086" i="5"/>
  <c r="AF1087" i="5" s="1"/>
  <c r="AK1036" i="5"/>
  <c r="AK1037" i="5" s="1"/>
  <c r="AC1036" i="5"/>
  <c r="AC1037" i="5" s="1"/>
  <c r="AH1036" i="5"/>
  <c r="AH1037" i="5" s="1"/>
  <c r="AK986" i="5"/>
  <c r="AK987" i="5" s="1"/>
  <c r="AC986" i="5"/>
  <c r="AC987" i="5" s="1"/>
  <c r="AE986" i="5"/>
  <c r="AE987" i="5" s="1"/>
  <c r="AK976" i="5"/>
  <c r="AK977" i="5" s="1"/>
  <c r="AC976" i="5"/>
  <c r="AC977" i="5" s="1"/>
  <c r="AN966" i="5"/>
  <c r="AF966" i="5"/>
  <c r="AF967" i="5" s="1"/>
  <c r="AJ936" i="5"/>
  <c r="AJ937" i="5" s="1"/>
  <c r="AB936" i="5"/>
  <c r="AB937" i="5" s="1"/>
  <c r="AL936" i="5"/>
  <c r="AL937" i="5" s="1"/>
  <c r="AD936" i="5"/>
  <c r="AD937" i="5" s="1"/>
  <c r="AM926" i="5"/>
  <c r="AM927" i="5" s="1"/>
  <c r="AJ906" i="5"/>
  <c r="AJ907" i="5" s="1"/>
  <c r="AN856" i="5"/>
  <c r="AN857" i="5" s="1"/>
  <c r="AF856" i="5"/>
  <c r="AF857" i="5" s="1"/>
  <c r="AK856" i="5"/>
  <c r="AK857" i="5" s="1"/>
  <c r="AC856" i="5"/>
  <c r="AC857" i="5" s="1"/>
  <c r="AE826" i="5"/>
  <c r="AE827" i="5" s="1"/>
  <c r="AJ826" i="5"/>
  <c r="AJ827" i="5" s="1"/>
  <c r="AB826" i="5"/>
  <c r="AB827" i="5" s="1"/>
  <c r="AM766" i="5"/>
  <c r="AM767" i="5" s="1"/>
  <c r="AJ766" i="5"/>
  <c r="AJ746" i="5"/>
  <c r="AJ747" i="5" s="1"/>
  <c r="AB746" i="5"/>
  <c r="AB747" i="5" s="1"/>
  <c r="AL746" i="5"/>
  <c r="AD746" i="5"/>
  <c r="AG696" i="5"/>
  <c r="AG697" i="5" s="1"/>
  <c r="AL696" i="5"/>
  <c r="AL697" i="5" s="1"/>
  <c r="AD696" i="5"/>
  <c r="AD697" i="5" s="1"/>
  <c r="AN626" i="5"/>
  <c r="AN627" i="5" s="1"/>
  <c r="AJ586" i="5"/>
  <c r="AJ587" i="5" s="1"/>
  <c r="AB586" i="5"/>
  <c r="AB587" i="5" s="1"/>
  <c r="AG196" i="5"/>
  <c r="AG197" i="5" s="1"/>
  <c r="AL196" i="5"/>
  <c r="AL197" i="5" s="1"/>
  <c r="AL126" i="5"/>
  <c r="AL127" i="5" s="1"/>
  <c r="AN126" i="5"/>
  <c r="AN127" i="5" s="1"/>
  <c r="AF126" i="5"/>
  <c r="AF127" i="5" s="1"/>
  <c r="AG686" i="5"/>
  <c r="AG687" i="5" s="1"/>
  <c r="AI666" i="5"/>
  <c r="AN666" i="5"/>
  <c r="AN667" i="5" s="1"/>
  <c r="AF666" i="5"/>
  <c r="AF667" i="5" s="1"/>
  <c r="AE656" i="5"/>
  <c r="AE657" i="5" s="1"/>
  <c r="AJ596" i="5"/>
  <c r="AJ597" i="5" s="1"/>
  <c r="AM536" i="5"/>
  <c r="AE536" i="5"/>
  <c r="AJ536" i="5"/>
  <c r="AJ537" i="5" s="1"/>
  <c r="AB536" i="5"/>
  <c r="AB537" i="5" s="1"/>
  <c r="AH436" i="5"/>
  <c r="AH437" i="5" s="1"/>
  <c r="AH426" i="5"/>
  <c r="AH427" i="5" s="1"/>
  <c r="AG406" i="5"/>
  <c r="AG407" i="5" s="1"/>
  <c r="AL406" i="5"/>
  <c r="AL407" i="5" s="1"/>
  <c r="AD406" i="5"/>
  <c r="AD407" i="5" s="1"/>
  <c r="AK366" i="5"/>
  <c r="AK367" i="5" s="1"/>
  <c r="AC366" i="5"/>
  <c r="AC367" i="5" s="1"/>
  <c r="AM366" i="5"/>
  <c r="AM367" i="5" s="1"/>
  <c r="AE366" i="5"/>
  <c r="AE367" i="5" s="1"/>
  <c r="AL326" i="5"/>
  <c r="AL327" i="5" s="1"/>
  <c r="AK296" i="5"/>
  <c r="AK297" i="5" s="1"/>
  <c r="AC296" i="5"/>
  <c r="AC297" i="5" s="1"/>
  <c r="AM276" i="5"/>
  <c r="AM277" i="5" s="1"/>
  <c r="AE276" i="5"/>
  <c r="AE277" i="5" s="1"/>
  <c r="AI226" i="5"/>
  <c r="AI227" i="5" s="1"/>
  <c r="AN226" i="5"/>
  <c r="AN227" i="5" s="1"/>
  <c r="AF226" i="5"/>
  <c r="AF227" i="5" s="1"/>
  <c r="AJ196" i="5"/>
  <c r="AJ197" i="5" s="1"/>
  <c r="AB196" i="5"/>
  <c r="AB197" i="5" s="1"/>
  <c r="AI186" i="5"/>
  <c r="AI187" i="5" s="1"/>
  <c r="AN186" i="5"/>
  <c r="AN187" i="5" s="1"/>
  <c r="AF186" i="5"/>
  <c r="AF187" i="5" s="1"/>
  <c r="AN136" i="5"/>
  <c r="AN137" i="5" s="1"/>
  <c r="AC136" i="5"/>
  <c r="AC137" i="5" s="1"/>
  <c r="AG96" i="5"/>
  <c r="AG97" i="5" s="1"/>
  <c r="AE86" i="5"/>
  <c r="AE87" i="5" s="1"/>
  <c r="AK56" i="5"/>
  <c r="AK57" i="5" s="1"/>
  <c r="AC56" i="5"/>
  <c r="AC57" i="5" s="1"/>
  <c r="AJ46" i="5"/>
  <c r="AB46" i="5"/>
  <c r="AH26" i="5"/>
  <c r="AH27" i="5" s="1"/>
  <c r="AJ16" i="5"/>
  <c r="AJ17" i="5" s="1"/>
  <c r="AM676" i="5"/>
  <c r="AM677" i="5" s="1"/>
  <c r="AE676" i="5"/>
  <c r="AE677" i="5" s="1"/>
  <c r="AJ676" i="5"/>
  <c r="AJ677" i="5" s="1"/>
  <c r="AB676" i="5"/>
  <c r="AB677" i="5" s="1"/>
  <c r="AG676" i="5"/>
  <c r="AL676" i="5"/>
  <c r="AL677" i="5" s="1"/>
  <c r="AD676" i="5"/>
  <c r="AD677" i="5" s="1"/>
  <c r="AK656" i="5"/>
  <c r="AK657" i="5" s="1"/>
  <c r="AC656" i="5"/>
  <c r="AC657" i="5" s="1"/>
  <c r="AH656" i="5"/>
  <c r="AH657" i="5" s="1"/>
  <c r="AM626" i="5"/>
  <c r="AE626" i="5"/>
  <c r="AJ626" i="5"/>
  <c r="AJ627" i="5" s="1"/>
  <c r="AB626" i="5"/>
  <c r="AB627" i="5" s="1"/>
  <c r="AG616" i="5"/>
  <c r="AG617" i="5" s="1"/>
  <c r="AL546" i="5"/>
  <c r="AL547" i="5" s="1"/>
  <c r="AD546" i="5"/>
  <c r="AD547" i="5" s="1"/>
  <c r="AI546" i="5"/>
  <c r="AI547" i="5" s="1"/>
  <c r="AN536" i="5"/>
  <c r="AN537" i="5" s="1"/>
  <c r="AB526" i="5"/>
  <c r="AG526" i="5"/>
  <c r="AG527" i="5" s="1"/>
  <c r="AK516" i="5"/>
  <c r="AK517" i="5" s="1"/>
  <c r="AC516" i="5"/>
  <c r="AC517" i="5" s="1"/>
  <c r="AH516" i="5"/>
  <c r="AH517" i="5" s="1"/>
  <c r="AM516" i="5"/>
  <c r="AM517" i="5" s="1"/>
  <c r="AE506" i="5"/>
  <c r="AE507" i="5" s="1"/>
  <c r="AL506" i="5"/>
  <c r="AD506" i="5"/>
  <c r="AI496" i="5"/>
  <c r="AN496" i="5"/>
  <c r="AN497" i="5" s="1"/>
  <c r="AF496" i="5"/>
  <c r="AF497" i="5" s="1"/>
  <c r="AK486" i="5"/>
  <c r="AK487" i="5" s="1"/>
  <c r="AC486" i="5"/>
  <c r="AC487" i="5" s="1"/>
  <c r="AG476" i="5"/>
  <c r="AG477" i="5" s="1"/>
  <c r="AL476" i="5"/>
  <c r="AL477" i="5" s="1"/>
  <c r="AD476" i="5"/>
  <c r="AD477" i="5" s="1"/>
  <c r="AJ466" i="5"/>
  <c r="AJ467" i="5" s="1"/>
  <c r="AB466" i="5"/>
  <c r="AB467" i="5" s="1"/>
  <c r="AM446" i="5"/>
  <c r="AM447" i="5" s="1"/>
  <c r="AH366" i="5"/>
  <c r="AH367" i="5" s="1"/>
  <c r="AL306" i="5"/>
  <c r="AL307" i="5" s="1"/>
  <c r="AD306" i="5"/>
  <c r="AD307" i="5" s="1"/>
  <c r="AH286" i="5"/>
  <c r="AH287" i="5" s="1"/>
  <c r="AM286" i="5"/>
  <c r="AM287" i="5" s="1"/>
  <c r="AE286" i="5"/>
  <c r="AE287" i="5" s="1"/>
  <c r="AI266" i="5"/>
  <c r="AI267" i="5" s="1"/>
  <c r="AG246" i="5"/>
  <c r="AG247" i="5" s="1"/>
  <c r="AL246" i="5"/>
  <c r="AL247" i="5" s="1"/>
  <c r="AD246" i="5"/>
  <c r="AD247" i="5" s="1"/>
  <c r="AI246" i="5"/>
  <c r="AI247" i="5" s="1"/>
  <c r="AN246" i="5"/>
  <c r="AF246" i="5"/>
  <c r="AF247" i="5" s="1"/>
  <c r="AM226" i="5"/>
  <c r="AM227" i="5" s="1"/>
  <c r="AE226" i="5"/>
  <c r="AE227" i="5" s="1"/>
  <c r="AJ226" i="5"/>
  <c r="AJ227" i="5" s="1"/>
  <c r="AB226" i="5"/>
  <c r="AB227" i="5" s="1"/>
  <c r="AI196" i="5"/>
  <c r="AI197" i="5" s="1"/>
  <c r="AL176" i="5"/>
  <c r="AL177" i="5" s="1"/>
  <c r="AD176" i="5"/>
  <c r="AD177" i="5" s="1"/>
  <c r="AI176" i="5"/>
  <c r="AI177" i="5" s="1"/>
  <c r="AN176" i="5"/>
  <c r="AN177" i="5" s="1"/>
  <c r="AF176" i="5"/>
  <c r="AF177" i="5" s="1"/>
  <c r="AK126" i="5"/>
  <c r="AK127" i="5" s="1"/>
  <c r="AC126" i="5"/>
  <c r="AC127" i="5" s="1"/>
  <c r="AM66" i="5"/>
  <c r="AM67" i="5" s="1"/>
  <c r="AE66" i="5"/>
  <c r="AE67" i="5" s="1"/>
  <c r="AG66" i="5"/>
  <c r="AG67" i="5" s="1"/>
  <c r="AL66" i="5"/>
  <c r="AL67" i="5" s="1"/>
  <c r="AD66" i="5"/>
  <c r="AD67" i="5" s="1"/>
  <c r="AD56" i="5"/>
  <c r="AD57" i="5" s="1"/>
  <c r="AF46" i="5"/>
  <c r="AF47" i="5" s="1"/>
  <c r="AJ36" i="5"/>
  <c r="AJ37" i="5" s="1"/>
  <c r="AL656" i="5"/>
  <c r="AD656" i="5"/>
  <c r="AI656" i="5"/>
  <c r="AI657" i="5" s="1"/>
  <c r="AL606" i="5"/>
  <c r="AL607" i="5" s="1"/>
  <c r="AG576" i="5"/>
  <c r="AG577" i="5" s="1"/>
  <c r="AK496" i="5"/>
  <c r="AK497" i="5" s="1"/>
  <c r="AC496" i="5"/>
  <c r="AC497" i="5" s="1"/>
  <c r="AM436" i="5"/>
  <c r="AM437" i="5" s="1"/>
  <c r="AE436" i="5"/>
  <c r="AE437" i="5" s="1"/>
  <c r="AL426" i="5"/>
  <c r="AL427" i="5" s="1"/>
  <c r="AD426" i="5"/>
  <c r="AD427" i="5" s="1"/>
  <c r="AB396" i="5"/>
  <c r="AB397" i="5" s="1"/>
  <c r="AG396" i="5"/>
  <c r="AG397" i="5" s="1"/>
  <c r="AM386" i="5"/>
  <c r="AM387" i="5" s="1"/>
  <c r="AK376" i="5"/>
  <c r="AC376" i="5"/>
  <c r="AK356" i="5"/>
  <c r="AK357" i="5" s="1"/>
  <c r="AC356" i="5"/>
  <c r="AC357" i="5" s="1"/>
  <c r="AI346" i="5"/>
  <c r="AI347" i="5" s="1"/>
  <c r="AJ266" i="5"/>
  <c r="AJ267" i="5" s="1"/>
  <c r="AB266" i="5"/>
  <c r="AB267" i="5" s="1"/>
  <c r="AG266" i="5"/>
  <c r="AG267" i="5" s="1"/>
  <c r="AD256" i="5"/>
  <c r="AD257" i="5" s="1"/>
  <c r="AI256" i="5"/>
  <c r="AI257" i="5" s="1"/>
  <c r="AM236" i="5"/>
  <c r="AM237" i="5" s="1"/>
  <c r="AE236" i="5"/>
  <c r="AE237" i="5" s="1"/>
  <c r="AH176" i="5"/>
  <c r="AH177" i="5" s="1"/>
  <c r="AM176" i="5"/>
  <c r="AM177" i="5" s="1"/>
  <c r="AE176" i="5"/>
  <c r="AE177" i="5" s="1"/>
  <c r="AJ176" i="5"/>
  <c r="AJ177" i="5" s="1"/>
  <c r="AB176" i="5"/>
  <c r="AB177" i="5" s="1"/>
  <c r="AK136" i="5"/>
  <c r="AK137" i="5" s="1"/>
  <c r="AM106" i="5"/>
  <c r="AM107" i="5" s="1"/>
  <c r="AE106" i="5"/>
  <c r="AE107" i="5" s="1"/>
  <c r="AI66" i="5"/>
  <c r="AI67" i="5" s="1"/>
  <c r="AF66" i="5"/>
  <c r="AF67" i="5" s="1"/>
  <c r="AC66" i="5"/>
  <c r="AC67" i="5" s="1"/>
  <c r="AI36" i="5"/>
  <c r="AI37" i="5" s="1"/>
  <c r="AM606" i="5"/>
  <c r="AM607" i="5" s="1"/>
  <c r="AE606" i="5"/>
  <c r="AE607" i="5" s="1"/>
  <c r="AL556" i="5"/>
  <c r="AL557" i="5" s="1"/>
  <c r="AD556" i="5"/>
  <c r="AD557" i="5" s="1"/>
  <c r="AI556" i="5"/>
  <c r="AI557" i="5" s="1"/>
  <c r="AG536" i="5"/>
  <c r="AG537" i="5" s="1"/>
  <c r="AL536" i="5"/>
  <c r="AL537" i="5" s="1"/>
  <c r="AD536" i="5"/>
  <c r="AD537" i="5" s="1"/>
  <c r="AI406" i="5"/>
  <c r="AI407" i="5" s="1"/>
  <c r="AL336" i="5"/>
  <c r="AL337" i="5" s="1"/>
  <c r="AD336" i="5"/>
  <c r="AD337" i="5" s="1"/>
  <c r="AN336" i="5"/>
  <c r="AN337" i="5" s="1"/>
  <c r="AF336" i="5"/>
  <c r="AF337" i="5" s="1"/>
  <c r="AH296" i="5"/>
  <c r="AJ296" i="5"/>
  <c r="AJ297" i="5" s="1"/>
  <c r="AB296" i="5"/>
  <c r="AB297" i="5" s="1"/>
  <c r="AC276" i="5"/>
  <c r="AC277" i="5" s="1"/>
  <c r="AE246" i="5"/>
  <c r="AE247" i="5" s="1"/>
  <c r="AJ246" i="5"/>
  <c r="AJ247" i="5" s="1"/>
  <c r="AJ156" i="5"/>
  <c r="AJ157" i="5" s="1"/>
  <c r="AB156" i="5"/>
  <c r="AB157" i="5" s="1"/>
  <c r="AG156" i="5"/>
  <c r="AG157" i="5" s="1"/>
  <c r="AL156" i="5"/>
  <c r="AL157" i="5" s="1"/>
  <c r="AD156" i="5"/>
  <c r="AD157" i="5" s="1"/>
  <c r="AN146" i="5"/>
  <c r="AN147" i="5" s="1"/>
  <c r="AF146" i="5"/>
  <c r="AF147" i="5" s="1"/>
  <c r="AK146" i="5"/>
  <c r="AK147" i="5" s="1"/>
  <c r="AC146" i="5"/>
  <c r="AC147" i="5" s="1"/>
  <c r="AM136" i="5"/>
  <c r="AM137" i="5" s="1"/>
  <c r="AE136" i="5"/>
  <c r="AE137" i="5" s="1"/>
  <c r="AJ136" i="5"/>
  <c r="AJ137" i="5" s="1"/>
  <c r="AJ106" i="5"/>
  <c r="AJ107" i="5" s="1"/>
  <c r="AB106" i="5"/>
  <c r="AB107" i="5" s="1"/>
  <c r="AG106" i="5"/>
  <c r="AG107" i="5" s="1"/>
  <c r="AM76" i="5"/>
  <c r="AM77" i="5" s="1"/>
  <c r="AH66" i="5"/>
  <c r="AN46" i="5"/>
  <c r="AN47" i="5" s="1"/>
  <c r="AL26" i="5"/>
  <c r="AB606" i="5"/>
  <c r="AH586" i="5"/>
  <c r="AH587" i="5" s="1"/>
  <c r="AK426" i="5"/>
  <c r="AK427" i="5" s="1"/>
  <c r="AK416" i="5"/>
  <c r="AK417" i="5" s="1"/>
  <c r="AC416" i="5"/>
  <c r="AC417" i="5" s="1"/>
  <c r="AJ386" i="5"/>
  <c r="AJ387" i="5" s="1"/>
  <c r="AN346" i="5"/>
  <c r="AN347" i="5" s="1"/>
  <c r="AF346" i="5"/>
  <c r="AF347" i="5" s="1"/>
  <c r="AM266" i="5"/>
  <c r="AM267" i="5" s="1"/>
  <c r="AE266" i="5"/>
  <c r="AE267" i="5" s="1"/>
  <c r="AN196" i="5"/>
  <c r="AN197" i="5" s="1"/>
  <c r="AF196" i="5"/>
  <c r="AF197" i="5" s="1"/>
  <c r="AD186" i="5"/>
  <c r="AD187" i="5" s="1"/>
  <c r="AB166" i="5"/>
  <c r="AB167" i="5" s="1"/>
  <c r="AK156" i="5"/>
  <c r="AC156" i="5"/>
  <c r="AG126" i="5"/>
  <c r="AG127" i="5" s="1"/>
  <c r="AF76" i="5"/>
  <c r="AF77" i="5" s="1"/>
  <c r="AC76" i="5"/>
  <c r="AL36" i="5"/>
  <c r="AL37" i="5" s="1"/>
  <c r="AN636" i="5"/>
  <c r="AN637" i="5" s="1"/>
  <c r="AF636" i="5"/>
  <c r="AF637" i="5" s="1"/>
  <c r="AK566" i="5"/>
  <c r="AK567" i="5" s="1"/>
  <c r="AG546" i="5"/>
  <c r="AG547" i="5" s="1"/>
  <c r="AN506" i="5"/>
  <c r="AN507" i="5" s="1"/>
  <c r="AC506" i="5"/>
  <c r="AC507" i="5" s="1"/>
  <c r="AL486" i="5"/>
  <c r="AL487" i="5" s="1"/>
  <c r="AD486" i="5"/>
  <c r="AD487" i="5" s="1"/>
  <c r="AN476" i="5"/>
  <c r="AN477" i="5" s="1"/>
  <c r="AF476" i="5"/>
  <c r="AF477" i="5" s="1"/>
  <c r="AK476" i="5"/>
  <c r="AC476" i="5"/>
  <c r="AD416" i="5"/>
  <c r="AD417" i="5" s="1"/>
  <c r="AI326" i="5"/>
  <c r="AI327" i="5" s="1"/>
  <c r="AJ306" i="5"/>
  <c r="AJ307" i="5" s="1"/>
  <c r="AB306" i="5"/>
  <c r="AB307" i="5" s="1"/>
  <c r="AG306" i="5"/>
  <c r="AG307" i="5" s="1"/>
  <c r="AM186" i="5"/>
  <c r="AM187" i="5" s="1"/>
  <c r="AE186" i="5"/>
  <c r="AE187" i="5" s="1"/>
  <c r="AJ186" i="5"/>
  <c r="AJ187" i="5" s="1"/>
  <c r="AB186" i="5"/>
  <c r="AB187" i="5" s="1"/>
  <c r="AK116" i="5"/>
  <c r="AK117" i="5" s="1"/>
  <c r="AC116" i="5"/>
  <c r="AC117" i="5" s="1"/>
  <c r="AH116" i="5"/>
  <c r="AH117" i="5" s="1"/>
  <c r="AM116" i="5"/>
  <c r="AM117" i="5" s="1"/>
  <c r="AE116" i="5"/>
  <c r="AE117" i="5" s="1"/>
  <c r="AJ86" i="5"/>
  <c r="AJ87" i="5" s="1"/>
  <c r="AB86" i="5"/>
  <c r="AB87" i="5" s="1"/>
  <c r="AH76" i="5"/>
  <c r="AH77" i="5" s="1"/>
  <c r="AE76" i="5"/>
  <c r="AE77" i="5" s="1"/>
  <c r="AM686" i="5"/>
  <c r="AM687" i="5" s="1"/>
  <c r="AE686" i="5"/>
  <c r="AE687" i="5" s="1"/>
  <c r="AJ686" i="5"/>
  <c r="AB686" i="5"/>
  <c r="AH666" i="5"/>
  <c r="AH667" i="5" s="1"/>
  <c r="AM666" i="5"/>
  <c r="AM667" i="5" s="1"/>
  <c r="AE666" i="5"/>
  <c r="AE667" i="5" s="1"/>
  <c r="AM636" i="5"/>
  <c r="AH596" i="5"/>
  <c r="AH597" i="5" s="1"/>
  <c r="AG586" i="5"/>
  <c r="AG587" i="5" s="1"/>
  <c r="AL586" i="5"/>
  <c r="AL587" i="5" s="1"/>
  <c r="AD586" i="5"/>
  <c r="AD587" i="5" s="1"/>
  <c r="AL566" i="5"/>
  <c r="AL567" i="5" s="1"/>
  <c r="AH506" i="5"/>
  <c r="AH507" i="5" s="1"/>
  <c r="AN406" i="5"/>
  <c r="AH376" i="5"/>
  <c r="AH377" i="5" s="1"/>
  <c r="AJ376" i="5"/>
  <c r="AJ377" i="5" s="1"/>
  <c r="AB376" i="5"/>
  <c r="AB377" i="5" s="1"/>
  <c r="AH356" i="5"/>
  <c r="AH357" i="5" s="1"/>
  <c r="AE256" i="5"/>
  <c r="AE257" i="5" s="1"/>
  <c r="AJ256" i="5"/>
  <c r="AJ257" i="5" s="1"/>
  <c r="AB256" i="5"/>
  <c r="AB257" i="5" s="1"/>
  <c r="AG256" i="5"/>
  <c r="AG257" i="5" s="1"/>
  <c r="AG206" i="5"/>
  <c r="AG207" i="5" s="1"/>
  <c r="AL206" i="5"/>
  <c r="AL207" i="5" s="1"/>
  <c r="AD206" i="5"/>
  <c r="AD207" i="5" s="1"/>
  <c r="AJ116" i="5"/>
  <c r="AJ117" i="5" s="1"/>
  <c r="AB116" i="5"/>
  <c r="AB117" i="5" s="1"/>
  <c r="AH96" i="5"/>
  <c r="AH97" i="5" s="1"/>
  <c r="AM96" i="5"/>
  <c r="AM97" i="5" s="1"/>
  <c r="AE96" i="5"/>
  <c r="AE97" i="5" s="1"/>
  <c r="AC86" i="5"/>
  <c r="AC87" i="5" s="1"/>
  <c r="AH16" i="5"/>
  <c r="AH17" i="5" s="1"/>
  <c r="AE2697" i="5"/>
  <c r="AM2617" i="5"/>
  <c r="AI2577" i="5"/>
  <c r="AG2517" i="5"/>
  <c r="AI2497" i="5"/>
  <c r="AG2437" i="5"/>
  <c r="AK2317" i="5"/>
  <c r="AH2307" i="5"/>
  <c r="AD2107" i="5"/>
  <c r="AJ1967" i="5"/>
  <c r="AK1597" i="5"/>
  <c r="AK1437" i="5"/>
  <c r="AK1277" i="5"/>
  <c r="AC1277" i="5"/>
  <c r="AB1167" i="5"/>
  <c r="AL1147" i="5"/>
  <c r="AM297" i="5"/>
  <c r="AK237" i="5"/>
  <c r="AN887" i="5"/>
  <c r="AF887" i="5"/>
  <c r="AB767" i="5"/>
  <c r="AK477" i="5"/>
  <c r="AC477" i="5"/>
  <c r="AN247" i="5"/>
  <c r="AK157" i="5"/>
  <c r="AC157" i="5"/>
  <c r="AD107" i="5"/>
  <c r="AH67" i="5"/>
  <c r="AN2647" i="5"/>
  <c r="AF2647" i="5"/>
  <c r="AN2247" i="5"/>
  <c r="AM2137" i="5"/>
  <c r="AK1997" i="5"/>
  <c r="AI1777" i="5"/>
  <c r="AM1737" i="5"/>
  <c r="AE1737" i="5"/>
  <c r="AM1417" i="5"/>
  <c r="AM1257" i="5"/>
  <c r="AN967" i="5"/>
  <c r="AJ847" i="5"/>
  <c r="AB847" i="5"/>
  <c r="AF807" i="5"/>
  <c r="AG677" i="5"/>
  <c r="AM537" i="5"/>
  <c r="AE537" i="5"/>
  <c r="AL267" i="5"/>
  <c r="AC237" i="5"/>
  <c r="AH147" i="5"/>
  <c r="AC77" i="5"/>
  <c r="AL27" i="5"/>
  <c r="AF2247" i="5"/>
  <c r="AK2237" i="5"/>
  <c r="AK2157" i="5"/>
  <c r="AC2157" i="5"/>
  <c r="AG1717" i="5"/>
  <c r="AE1657" i="5"/>
  <c r="AB1647" i="5"/>
  <c r="AH1507" i="5"/>
  <c r="AE1417" i="5"/>
  <c r="AB1407" i="5"/>
  <c r="AB1327" i="5"/>
  <c r="AE1257" i="5"/>
  <c r="AM1177" i="5"/>
  <c r="AE1177" i="5"/>
  <c r="AI1137" i="5"/>
  <c r="AK877" i="5"/>
  <c r="AC877" i="5"/>
  <c r="AC717" i="5"/>
  <c r="AC637" i="5"/>
  <c r="AN567" i="5"/>
  <c r="AN407" i="5"/>
  <c r="AE297" i="5"/>
  <c r="AL187" i="5"/>
  <c r="AB2687" i="5"/>
  <c r="AI2417" i="5"/>
  <c r="AI2097" i="5"/>
  <c r="AJ2047" i="5"/>
  <c r="AF2007" i="5"/>
  <c r="AH1987" i="5"/>
  <c r="AK1837" i="5"/>
  <c r="AC1837" i="5"/>
  <c r="AI1617" i="5"/>
  <c r="AL1467" i="5"/>
  <c r="AD1467" i="5"/>
  <c r="AE1337" i="5"/>
  <c r="AJ1327" i="5"/>
  <c r="AK957" i="5"/>
  <c r="AC957" i="5"/>
  <c r="AJ767" i="5"/>
  <c r="AB607" i="5"/>
  <c r="AK557" i="5"/>
  <c r="AC557" i="5"/>
  <c r="AB527" i="5"/>
  <c r="AI497" i="5"/>
  <c r="AI417" i="5"/>
  <c r="AE377" i="5"/>
  <c r="AJ287" i="5"/>
  <c r="AB287" i="5"/>
  <c r="AJ47" i="5"/>
  <c r="AB47" i="5"/>
  <c r="AG2677" i="5"/>
  <c r="AN2407" i="5"/>
  <c r="AF2407" i="5"/>
  <c r="AM2297" i="5"/>
  <c r="AE2297" i="5"/>
  <c r="AI2257" i="5"/>
  <c r="AM2057" i="5"/>
  <c r="AE2057" i="5"/>
  <c r="AB2047" i="5"/>
  <c r="AL1947" i="5"/>
  <c r="AD1947" i="5"/>
  <c r="AM1897" i="5"/>
  <c r="AE1897" i="5"/>
  <c r="AN1847" i="5"/>
  <c r="AF1847" i="5"/>
  <c r="AL1787" i="5"/>
  <c r="AD1627" i="5"/>
  <c r="AH1587" i="5"/>
  <c r="AG1557" i="5"/>
  <c r="AN1207" i="5"/>
  <c r="AF1207" i="5"/>
  <c r="AC1197" i="5"/>
  <c r="AJ1087" i="5"/>
  <c r="AJ1007" i="5"/>
  <c r="AN807" i="5"/>
  <c r="AM697" i="5"/>
  <c r="AE697" i="5"/>
  <c r="AJ527" i="5"/>
  <c r="AI97" i="5"/>
  <c r="AG37" i="5"/>
  <c r="AB2607" i="5"/>
  <c r="AG2357" i="5"/>
  <c r="AJ2287" i="5"/>
  <c r="AN2167" i="5"/>
  <c r="AJ2127" i="5"/>
  <c r="AB2127" i="5"/>
  <c r="AC1677" i="5"/>
  <c r="AC1437" i="5"/>
  <c r="AN1287" i="5"/>
  <c r="AF1287" i="5"/>
  <c r="AH1027" i="5"/>
  <c r="AC797" i="5"/>
  <c r="AG757" i="5"/>
  <c r="AJ687" i="5"/>
  <c r="AB687" i="5"/>
  <c r="AF567" i="5"/>
  <c r="AL107" i="5"/>
  <c r="AK77" i="5"/>
  <c r="AD27" i="5"/>
  <c r="AL4806" i="5"/>
  <c r="AL4807" i="5" s="1"/>
  <c r="AD4806" i="5"/>
  <c r="AD4807" i="5" s="1"/>
  <c r="AJ4786" i="5"/>
  <c r="AJ4787" i="5" s="1"/>
  <c r="AB4786" i="5"/>
  <c r="AB4787" i="5" s="1"/>
  <c r="AH4766" i="5"/>
  <c r="AH4767" i="5" s="1"/>
  <c r="AH4676" i="5"/>
  <c r="AH4677" i="5" s="1"/>
  <c r="AD4526" i="5"/>
  <c r="AD4527" i="5" s="1"/>
  <c r="AI4526" i="5"/>
  <c r="AI4527" i="5" s="1"/>
  <c r="AI4496" i="5"/>
  <c r="AI4497" i="5" s="1"/>
  <c r="AN4496" i="5"/>
  <c r="AN4497" i="5" s="1"/>
  <c r="AK4466" i="5"/>
  <c r="AK4467" i="5" s="1"/>
  <c r="AC4466" i="5"/>
  <c r="AC4467" i="5" s="1"/>
  <c r="AH4456" i="5"/>
  <c r="AH4457" i="5" s="1"/>
  <c r="AM4456" i="5"/>
  <c r="AM4457" i="5" s="1"/>
  <c r="AE4456" i="5"/>
  <c r="AE4457" i="5" s="1"/>
  <c r="AM4406" i="5"/>
  <c r="AM4407" i="5" s="1"/>
  <c r="AE4406" i="5"/>
  <c r="AE4407" i="5" s="1"/>
  <c r="AK4356" i="5"/>
  <c r="AK4357" i="5" s="1"/>
  <c r="AC4356" i="5"/>
  <c r="AC4357" i="5" s="1"/>
  <c r="AG4316" i="5"/>
  <c r="AG4317" i="5" s="1"/>
  <c r="AI4296" i="5"/>
  <c r="AI4297" i="5" s="1"/>
  <c r="AN4296" i="5"/>
  <c r="AN4297" i="5" s="1"/>
  <c r="AF4296" i="5"/>
  <c r="AF4297" i="5" s="1"/>
  <c r="AD4266" i="5"/>
  <c r="AD4267" i="5" s="1"/>
  <c r="AI4266" i="5"/>
  <c r="AI4267" i="5" s="1"/>
  <c r="AN4266" i="5"/>
  <c r="AN4267" i="5" s="1"/>
  <c r="AF4266" i="5"/>
  <c r="AF4267" i="5" s="1"/>
  <c r="AJ4226" i="5"/>
  <c r="AJ4227" i="5" s="1"/>
  <c r="AB4226" i="5"/>
  <c r="AB4227" i="5" s="1"/>
  <c r="AJ4196" i="5"/>
  <c r="AJ4197" i="5" s="1"/>
  <c r="AB4196" i="5"/>
  <c r="AB4197" i="5" s="1"/>
  <c r="AH4596" i="5"/>
  <c r="AH4597" i="5" s="1"/>
  <c r="AL4566" i="5"/>
  <c r="AL4567" i="5" s="1"/>
  <c r="AD4566" i="5"/>
  <c r="AD4567" i="5" s="1"/>
  <c r="AJ4536" i="5"/>
  <c r="AJ4537" i="5" s="1"/>
  <c r="AJ4496" i="5"/>
  <c r="AJ4497" i="5" s="1"/>
  <c r="AB4496" i="5"/>
  <c r="AB4497" i="5" s="1"/>
  <c r="AH4436" i="5"/>
  <c r="AN4326" i="5"/>
  <c r="AN4327" i="5" s="1"/>
  <c r="AF4326" i="5"/>
  <c r="AF4327" i="5" s="1"/>
  <c r="AH4296" i="5"/>
  <c r="AH4297" i="5" s="1"/>
  <c r="AM4296" i="5"/>
  <c r="AM4297" i="5" s="1"/>
  <c r="AE4296" i="5"/>
  <c r="AE4297" i="5" s="1"/>
  <c r="AI4146" i="5"/>
  <c r="AI4147" i="5" s="1"/>
  <c r="AN4146" i="5"/>
  <c r="AN4147" i="5" s="1"/>
  <c r="AF4146" i="5"/>
  <c r="AF4147" i="5" s="1"/>
  <c r="AK4946" i="5"/>
  <c r="AK4947" i="5" s="1"/>
  <c r="AC4946" i="5"/>
  <c r="AC4947" i="5" s="1"/>
  <c r="AH4946" i="5"/>
  <c r="AH4947" i="5" s="1"/>
  <c r="AM4946" i="5"/>
  <c r="AM4947" i="5" s="1"/>
  <c r="AE4946" i="5"/>
  <c r="AE4947" i="5" s="1"/>
  <c r="AJ4946" i="5"/>
  <c r="AJ4947" i="5" s="1"/>
  <c r="AB4946" i="5"/>
  <c r="AB4947" i="5" s="1"/>
  <c r="AI4926" i="5"/>
  <c r="AI4927" i="5" s="1"/>
  <c r="AF4926" i="5"/>
  <c r="AF4927" i="5" s="1"/>
  <c r="AK4926" i="5"/>
  <c r="AK4927" i="5" s="1"/>
  <c r="AC4926" i="5"/>
  <c r="AC4927" i="5" s="1"/>
  <c r="AH4926" i="5"/>
  <c r="AH4927" i="5" s="1"/>
  <c r="AL4836" i="5"/>
  <c r="AL4837" i="5" s="1"/>
  <c r="AD4836" i="5"/>
  <c r="AD4837" i="5" s="1"/>
  <c r="AN4836" i="5"/>
  <c r="AN4837" i="5" s="1"/>
  <c r="AF4836" i="5"/>
  <c r="AF4837" i="5" s="1"/>
  <c r="AK4836" i="5"/>
  <c r="AK4837" i="5" s="1"/>
  <c r="AC4836" i="5"/>
  <c r="AC4837" i="5" s="1"/>
  <c r="AH4666" i="5"/>
  <c r="AM4666" i="5"/>
  <c r="AM4667" i="5" s="1"/>
  <c r="AE4666" i="5"/>
  <c r="AE4667" i="5" s="1"/>
  <c r="AG4646" i="5"/>
  <c r="AG4647" i="5" s="1"/>
  <c r="AL4646" i="5"/>
  <c r="AL4647" i="5" s="1"/>
  <c r="AD4646" i="5"/>
  <c r="AD4647" i="5" s="1"/>
  <c r="AI4646" i="5"/>
  <c r="AI4647" i="5" s="1"/>
  <c r="AN4646" i="5"/>
  <c r="AN4647" i="5" s="1"/>
  <c r="AF4646" i="5"/>
  <c r="AF4647" i="5" s="1"/>
  <c r="AN4636" i="5"/>
  <c r="AF4636" i="5"/>
  <c r="AK4636" i="5"/>
  <c r="AK4637" i="5" s="1"/>
  <c r="AC4636" i="5"/>
  <c r="AC4637" i="5" s="1"/>
  <c r="AH4636" i="5"/>
  <c r="AH4637" i="5" s="1"/>
  <c r="AJ4596" i="5"/>
  <c r="AJ4597" i="5" s="1"/>
  <c r="AB4596" i="5"/>
  <c r="AB4597" i="5" s="1"/>
  <c r="AG4596" i="5"/>
  <c r="AG4597" i="5" s="1"/>
  <c r="AL4596" i="5"/>
  <c r="AL4597" i="5" s="1"/>
  <c r="AD4596" i="5"/>
  <c r="AD4597" i="5" s="1"/>
  <c r="AK4566" i="5"/>
  <c r="AK4567" i="5" s="1"/>
  <c r="AC4566" i="5"/>
  <c r="AH4566" i="5"/>
  <c r="AH4567" i="5" s="1"/>
  <c r="AM4566" i="5"/>
  <c r="AM4567" i="5" s="1"/>
  <c r="AE4566" i="5"/>
  <c r="AE4567" i="5" s="1"/>
  <c r="AI4536" i="5"/>
  <c r="AI4537" i="5" s="1"/>
  <c r="AN4536" i="5"/>
  <c r="AN4537" i="5" s="1"/>
  <c r="AF4536" i="5"/>
  <c r="AF4537" i="5" s="1"/>
  <c r="AF4506" i="5"/>
  <c r="AF4507" i="5" s="1"/>
  <c r="AL4436" i="5"/>
  <c r="AL4437" i="5" s="1"/>
  <c r="AD4436" i="5"/>
  <c r="AD4437" i="5" s="1"/>
  <c r="AN4416" i="5"/>
  <c r="AN4417" i="5" s="1"/>
  <c r="AL4366" i="5"/>
  <c r="AL4367" i="5" s="1"/>
  <c r="AD4366" i="5"/>
  <c r="AD4367" i="5" s="1"/>
  <c r="AI4366" i="5"/>
  <c r="AI4367" i="5" s="1"/>
  <c r="AN4336" i="5"/>
  <c r="AC4326" i="5"/>
  <c r="AC4327" i="5" s="1"/>
  <c r="AH4326" i="5"/>
  <c r="AH4327" i="5" s="1"/>
  <c r="AM4326" i="5"/>
  <c r="AM4327" i="5" s="1"/>
  <c r="AE4326" i="5"/>
  <c r="AE4327" i="5" s="1"/>
  <c r="AK4236" i="5"/>
  <c r="AK4237" i="5" s="1"/>
  <c r="AC4236" i="5"/>
  <c r="AC4237" i="5" s="1"/>
  <c r="AH4236" i="5"/>
  <c r="AH4237" i="5" s="1"/>
  <c r="AI4206" i="5"/>
  <c r="AI4207" i="5" s="1"/>
  <c r="AJ4186" i="5"/>
  <c r="AJ4187" i="5" s="1"/>
  <c r="AB4186" i="5"/>
  <c r="AB4187" i="5" s="1"/>
  <c r="AG4186" i="5"/>
  <c r="AG4187" i="5" s="1"/>
  <c r="AK4166" i="5"/>
  <c r="AK4167" i="5" s="1"/>
  <c r="AC4166" i="5"/>
  <c r="AC4167" i="5" s="1"/>
  <c r="AH4166" i="5"/>
  <c r="AH4167" i="5" s="1"/>
  <c r="AM4166" i="5"/>
  <c r="AM4167" i="5" s="1"/>
  <c r="AE4166" i="5"/>
  <c r="AE4167" i="5" s="1"/>
  <c r="AJ4166" i="5"/>
  <c r="AJ4167" i="5" s="1"/>
  <c r="AB4166" i="5"/>
  <c r="AB4167" i="5" s="1"/>
  <c r="AH4876" i="5"/>
  <c r="AH4877" i="5" s="1"/>
  <c r="AG4906" i="5"/>
  <c r="AG4907" i="5" s="1"/>
  <c r="AL4906" i="5"/>
  <c r="AL4907" i="5" s="1"/>
  <c r="AD4906" i="5"/>
  <c r="AD4907" i="5" s="1"/>
  <c r="AI4906" i="5"/>
  <c r="AI4907" i="5" s="1"/>
  <c r="AN4906" i="5"/>
  <c r="AN4907" i="5" s="1"/>
  <c r="AF4906" i="5"/>
  <c r="AF4907" i="5" s="1"/>
  <c r="AJ4816" i="5"/>
  <c r="AJ4817" i="5" s="1"/>
  <c r="AB4816" i="5"/>
  <c r="AB4817" i="5" s="1"/>
  <c r="AG4816" i="5"/>
  <c r="AG4817" i="5" s="1"/>
  <c r="AL4816" i="5"/>
  <c r="AL4817" i="5" s="1"/>
  <c r="AD4816" i="5"/>
  <c r="AD4817" i="5" s="1"/>
  <c r="AI4816" i="5"/>
  <c r="AI4817" i="5" s="1"/>
  <c r="AN4776" i="5"/>
  <c r="AN4777" i="5" s="1"/>
  <c r="AF4776" i="5"/>
  <c r="AF4777" i="5" s="1"/>
  <c r="AK4776" i="5"/>
  <c r="AK4777" i="5" s="1"/>
  <c r="AC4776" i="5"/>
  <c r="AC4777" i="5" s="1"/>
  <c r="AH4776" i="5"/>
  <c r="AH4777" i="5" s="1"/>
  <c r="AM4776" i="5"/>
  <c r="AM4777" i="5" s="1"/>
  <c r="AE4776" i="5"/>
  <c r="AE4777" i="5" s="1"/>
  <c r="AM4726" i="5"/>
  <c r="AM4727" i="5" s="1"/>
  <c r="AE4726" i="5"/>
  <c r="AE4727" i="5" s="1"/>
  <c r="AJ4726" i="5"/>
  <c r="AJ4727" i="5" s="1"/>
  <c r="AB4726" i="5"/>
  <c r="AB4727" i="5" s="1"/>
  <c r="AG4726" i="5"/>
  <c r="AG4727" i="5" s="1"/>
  <c r="AL4726" i="5"/>
  <c r="AL4727" i="5" s="1"/>
  <c r="AD4726" i="5"/>
  <c r="AD4727" i="5" s="1"/>
  <c r="AK4706" i="5"/>
  <c r="AK4707" i="5" s="1"/>
  <c r="AC4706" i="5"/>
  <c r="AC4707" i="5" s="1"/>
  <c r="AH4706" i="5"/>
  <c r="AH4707" i="5" s="1"/>
  <c r="AM4706" i="5"/>
  <c r="AM4707" i="5" s="1"/>
  <c r="AE4706" i="5"/>
  <c r="AE4707" i="5" s="1"/>
  <c r="AJ4706" i="5"/>
  <c r="AJ4707" i="5" s="1"/>
  <c r="AB4706" i="5"/>
  <c r="AB4707" i="5" s="1"/>
  <c r="AI4686" i="5"/>
  <c r="AI4687" i="5" s="1"/>
  <c r="AN4686" i="5"/>
  <c r="AN4687" i="5" s="1"/>
  <c r="AF4686" i="5"/>
  <c r="AF4687" i="5" s="1"/>
  <c r="AK4686" i="5"/>
  <c r="AK4687" i="5" s="1"/>
  <c r="AC4686" i="5"/>
  <c r="AC4687" i="5" s="1"/>
  <c r="AH4686" i="5"/>
  <c r="AH4687" i="5" s="1"/>
  <c r="AK4646" i="5"/>
  <c r="AK4647" i="5" s="1"/>
  <c r="AC4646" i="5"/>
  <c r="AC4647" i="5" s="1"/>
  <c r="AH4646" i="5"/>
  <c r="AH4647" i="5" s="1"/>
  <c r="AM4646" i="5"/>
  <c r="AM4647" i="5" s="1"/>
  <c r="AE4646" i="5"/>
  <c r="AE4647" i="5" s="1"/>
  <c r="AD4576" i="5"/>
  <c r="AD4577" i="5" s="1"/>
  <c r="AI4576" i="5"/>
  <c r="AI4577" i="5" s="1"/>
  <c r="AN4576" i="5"/>
  <c r="AN4577" i="5" s="1"/>
  <c r="AJ4506" i="5"/>
  <c r="AJ4507" i="5" s="1"/>
  <c r="AB4506" i="5"/>
  <c r="AB4507" i="5" s="1"/>
  <c r="AG4506" i="5"/>
  <c r="AG4507" i="5" s="1"/>
  <c r="AL4476" i="5"/>
  <c r="AD4476" i="5"/>
  <c r="AK4436" i="5"/>
  <c r="AK4437" i="5" s="1"/>
  <c r="AC4436" i="5"/>
  <c r="AC4437" i="5" s="1"/>
  <c r="AJ4416" i="5"/>
  <c r="AJ4417" i="5" s="1"/>
  <c r="AB4416" i="5"/>
  <c r="AB4417" i="5" s="1"/>
  <c r="AL4396" i="5"/>
  <c r="AL4397" i="5" s="1"/>
  <c r="AD4396" i="5"/>
  <c r="AD4397" i="5" s="1"/>
  <c r="AI4396" i="5"/>
  <c r="AI4397" i="5" s="1"/>
  <c r="AG4386" i="5"/>
  <c r="AL4386" i="5"/>
  <c r="AD4386" i="5"/>
  <c r="AJ4376" i="5"/>
  <c r="AC4366" i="5"/>
  <c r="AC4367" i="5" s="1"/>
  <c r="AH4366" i="5"/>
  <c r="AH4367" i="5" s="1"/>
  <c r="AJ4336" i="5"/>
  <c r="AJ4337" i="5" s="1"/>
  <c r="AB4336" i="5"/>
  <c r="AB4337" i="5" s="1"/>
  <c r="AL4326" i="5"/>
  <c r="AL4327" i="5" s="1"/>
  <c r="AD4326" i="5"/>
  <c r="AD4327" i="5" s="1"/>
  <c r="AE4256" i="5"/>
  <c r="AE4257" i="5" s="1"/>
  <c r="AJ4256" i="5"/>
  <c r="AJ4257" i="5" s="1"/>
  <c r="AB4256" i="5"/>
  <c r="AB4257" i="5" s="1"/>
  <c r="AB4236" i="5"/>
  <c r="AB4237" i="5" s="1"/>
  <c r="AG4236" i="5"/>
  <c r="AG4237" i="5" s="1"/>
  <c r="AH4206" i="5"/>
  <c r="AH4207" i="5" s="1"/>
  <c r="AD4186" i="5"/>
  <c r="AI4186" i="5"/>
  <c r="AI4187" i="5" s="1"/>
  <c r="AN4186" i="5"/>
  <c r="AN4187" i="5" s="1"/>
  <c r="AF4186" i="5"/>
  <c r="AF4187" i="5" s="1"/>
  <c r="AH4796" i="5"/>
  <c r="AH4797" i="5" s="1"/>
  <c r="AM4796" i="5"/>
  <c r="AM4797" i="5" s="1"/>
  <c r="AE4796" i="5"/>
  <c r="AE4797" i="5" s="1"/>
  <c r="AJ4796" i="5"/>
  <c r="AJ4797" i="5" s="1"/>
  <c r="AB4796" i="5"/>
  <c r="AB4797" i="5" s="1"/>
  <c r="AG4796" i="5"/>
  <c r="AG4797" i="5" s="1"/>
  <c r="AK4666" i="5"/>
  <c r="AK4667" i="5" s="1"/>
  <c r="AC4666" i="5"/>
  <c r="AC4667" i="5" s="1"/>
  <c r="AK4606" i="5"/>
  <c r="AK4607" i="5" s="1"/>
  <c r="AC4606" i="5"/>
  <c r="AC4607" i="5" s="1"/>
  <c r="AH4606" i="5"/>
  <c r="AH4607" i="5" s="1"/>
  <c r="AD4556" i="5"/>
  <c r="AD4557" i="5" s="1"/>
  <c r="AI4556" i="5"/>
  <c r="AI4557" i="5" s="1"/>
  <c r="AB4546" i="5"/>
  <c r="AB4547" i="5" s="1"/>
  <c r="AC4516" i="5"/>
  <c r="AC4517" i="5" s="1"/>
  <c r="AC4476" i="5"/>
  <c r="AC4477" i="5" s="1"/>
  <c r="AH4476" i="5"/>
  <c r="AH4477" i="5" s="1"/>
  <c r="AK4396" i="5"/>
  <c r="AK4397" i="5" s="1"/>
  <c r="AC4396" i="5"/>
  <c r="AC4397" i="5" s="1"/>
  <c r="AH4396" i="5"/>
  <c r="AH4397" i="5" s="1"/>
  <c r="AF4386" i="5"/>
  <c r="AF4387" i="5" s="1"/>
  <c r="AK4386" i="5"/>
  <c r="AK4387" i="5" s="1"/>
  <c r="AC4386" i="5"/>
  <c r="AC4387" i="5" s="1"/>
  <c r="AI4376" i="5"/>
  <c r="AI4377" i="5" s="1"/>
  <c r="AN4376" i="5"/>
  <c r="AN4377" i="5" s="1"/>
  <c r="AF4376" i="5"/>
  <c r="AF4377" i="5" s="1"/>
  <c r="AN4306" i="5"/>
  <c r="AN4307" i="5" s="1"/>
  <c r="AF4306" i="5"/>
  <c r="AF4307" i="5" s="1"/>
  <c r="AK4306" i="5"/>
  <c r="AK4307" i="5" s="1"/>
  <c r="AC4306" i="5"/>
  <c r="AC4307" i="5" s="1"/>
  <c r="AJ4276" i="5"/>
  <c r="AJ4277" i="5" s="1"/>
  <c r="AB4276" i="5"/>
  <c r="AB4277" i="5" s="1"/>
  <c r="AG4276" i="5"/>
  <c r="AG4277" i="5" s="1"/>
  <c r="AL4276" i="5"/>
  <c r="AL4277" i="5" s="1"/>
  <c r="AD4276" i="5"/>
  <c r="AD4277" i="5" s="1"/>
  <c r="AD4256" i="5"/>
  <c r="AD4257" i="5" s="1"/>
  <c r="AI4256" i="5"/>
  <c r="AI4257" i="5" s="1"/>
  <c r="AI4216" i="5"/>
  <c r="AI4217" i="5" s="1"/>
  <c r="AN4216" i="5"/>
  <c r="AN4217" i="5" s="1"/>
  <c r="AF4216" i="5"/>
  <c r="AF4217" i="5" s="1"/>
  <c r="AM4186" i="5"/>
  <c r="AM4187" i="5" s="1"/>
  <c r="AE4186" i="5"/>
  <c r="AE4187" i="5" s="1"/>
  <c r="AK4936" i="5"/>
  <c r="AK4937" i="5" s="1"/>
  <c r="AC4936" i="5"/>
  <c r="AC4937" i="5" s="1"/>
  <c r="AH4936" i="5"/>
  <c r="AH4937" i="5" s="1"/>
  <c r="AM4936" i="5"/>
  <c r="AM4937" i="5" s="1"/>
  <c r="AE4936" i="5"/>
  <c r="AE4937" i="5" s="1"/>
  <c r="AJ4886" i="5"/>
  <c r="AJ4887" i="5" s="1"/>
  <c r="AB4886" i="5"/>
  <c r="AB4887" i="5" s="1"/>
  <c r="AG4886" i="5"/>
  <c r="AG4887" i="5" s="1"/>
  <c r="AL4886" i="5"/>
  <c r="AL4887" i="5" s="1"/>
  <c r="AD4886" i="5"/>
  <c r="AD4887" i="5" s="1"/>
  <c r="AH4866" i="5"/>
  <c r="AH4867" i="5" s="1"/>
  <c r="AM4866" i="5"/>
  <c r="AM4867" i="5" s="1"/>
  <c r="AE4866" i="5"/>
  <c r="AE4867" i="5" s="1"/>
  <c r="AJ4866" i="5"/>
  <c r="AJ4867" i="5" s="1"/>
  <c r="AB4866" i="5"/>
  <c r="AB4867" i="5" s="1"/>
  <c r="AN4846" i="5"/>
  <c r="AN4847" i="5" s="1"/>
  <c r="AF4846" i="5"/>
  <c r="AF4847" i="5" s="1"/>
  <c r="AK4846" i="5"/>
  <c r="AK4847" i="5" s="1"/>
  <c r="AC4846" i="5"/>
  <c r="AC4847" i="5" s="1"/>
  <c r="AH4846" i="5"/>
  <c r="AH4847" i="5" s="1"/>
  <c r="AI4756" i="5"/>
  <c r="AI4757" i="5" s="1"/>
  <c r="AN4756" i="5"/>
  <c r="AN4757" i="5" s="1"/>
  <c r="AF4756" i="5"/>
  <c r="AF4757" i="5" s="1"/>
  <c r="AK4756" i="5"/>
  <c r="AK4757" i="5" s="1"/>
  <c r="AC4756" i="5"/>
  <c r="AC4757" i="5" s="1"/>
  <c r="AI4676" i="5"/>
  <c r="AI4677" i="5" s="1"/>
  <c r="AN4676" i="5"/>
  <c r="AN4677" i="5" s="1"/>
  <c r="AF4676" i="5"/>
  <c r="AF4677" i="5" s="1"/>
  <c r="AK4676" i="5"/>
  <c r="AK4677" i="5" s="1"/>
  <c r="AC4676" i="5"/>
  <c r="AC4677" i="5" s="1"/>
  <c r="AI4656" i="5"/>
  <c r="AI4657" i="5" s="1"/>
  <c r="AN4656" i="5"/>
  <c r="AN4657" i="5" s="1"/>
  <c r="AJ4626" i="5"/>
  <c r="AJ4627" i="5" s="1"/>
  <c r="AB4626" i="5"/>
  <c r="AB4627" i="5" s="1"/>
  <c r="AG4626" i="5"/>
  <c r="AG4627" i="5" s="1"/>
  <c r="AL4626" i="5"/>
  <c r="AL4627" i="5" s="1"/>
  <c r="AD4626" i="5"/>
  <c r="AD4627" i="5" s="1"/>
  <c r="AM4616" i="5"/>
  <c r="AM4617" i="5" s="1"/>
  <c r="AE4616" i="5"/>
  <c r="AE4617" i="5" s="1"/>
  <c r="AJ4616" i="5"/>
  <c r="AJ4617" i="5" s="1"/>
  <c r="AG4606" i="5"/>
  <c r="AG4607" i="5" s="1"/>
  <c r="AL4606" i="5"/>
  <c r="AL4607" i="5" s="1"/>
  <c r="AD4606" i="5"/>
  <c r="AD4607" i="5" s="1"/>
  <c r="AI4606" i="5"/>
  <c r="AI4607" i="5" s="1"/>
  <c r="AI4546" i="5"/>
  <c r="AI4547" i="5" s="1"/>
  <c r="AN4546" i="5"/>
  <c r="AN4547" i="5" s="1"/>
  <c r="AF4546" i="5"/>
  <c r="AF4547" i="5" s="1"/>
  <c r="AK4546" i="5"/>
  <c r="AK4547" i="5" s="1"/>
  <c r="AC4546" i="5"/>
  <c r="AC4547" i="5" s="1"/>
  <c r="AD4516" i="5"/>
  <c r="AD4517" i="5" s="1"/>
  <c r="AN4486" i="5"/>
  <c r="AN4487" i="5" s="1"/>
  <c r="AF4486" i="5"/>
  <c r="AF4487" i="5" s="1"/>
  <c r="AL4446" i="5"/>
  <c r="AL4447" i="5" s="1"/>
  <c r="AD4446" i="5"/>
  <c r="AD4447" i="5" s="1"/>
  <c r="AI4446" i="5"/>
  <c r="AI4447" i="5" s="1"/>
  <c r="AH4376" i="5"/>
  <c r="AH4377" i="5" s="1"/>
  <c r="AM4376" i="5"/>
  <c r="AM4377" i="5" s="1"/>
  <c r="AE4376" i="5"/>
  <c r="AE4377" i="5" s="1"/>
  <c r="AH4306" i="5"/>
  <c r="AM4306" i="5"/>
  <c r="AM4307" i="5" s="1"/>
  <c r="AE4306" i="5"/>
  <c r="AE4307" i="5" s="1"/>
  <c r="AJ4306" i="5"/>
  <c r="AJ4307" i="5" s="1"/>
  <c r="AB4306" i="5"/>
  <c r="AB4307" i="5" s="1"/>
  <c r="AJ4286" i="5"/>
  <c r="AJ4287" i="5" s="1"/>
  <c r="AB4286" i="5"/>
  <c r="AB4287" i="5" s="1"/>
  <c r="AI4276" i="5"/>
  <c r="AN4276" i="5"/>
  <c r="AN4277" i="5" s="1"/>
  <c r="AF4276" i="5"/>
  <c r="AF4277" i="5" s="1"/>
  <c r="AK4276" i="5"/>
  <c r="AK4277" i="5" s="1"/>
  <c r="AC4276" i="5"/>
  <c r="AC4277" i="5" s="1"/>
  <c r="AH4216" i="5"/>
  <c r="AH4217" i="5" s="1"/>
  <c r="AM4216" i="5"/>
  <c r="AM4217" i="5" s="1"/>
  <c r="AE4216" i="5"/>
  <c r="AE4217" i="5" s="1"/>
  <c r="AM4196" i="5"/>
  <c r="AM4197" i="5" s="1"/>
  <c r="AE4156" i="5"/>
  <c r="AE4157" i="5" s="1"/>
  <c r="AC4046" i="5"/>
  <c r="AC4047" i="5" s="1"/>
  <c r="AG4826" i="5"/>
  <c r="AG4827" i="5" s="1"/>
  <c r="AL4826" i="5"/>
  <c r="AL4827" i="5" s="1"/>
  <c r="AD4826" i="5"/>
  <c r="AD4827" i="5" s="1"/>
  <c r="AI4826" i="5"/>
  <c r="AI4827" i="5" s="1"/>
  <c r="AN4826" i="5"/>
  <c r="AN4827" i="5" s="1"/>
  <c r="AF4826" i="5"/>
  <c r="AF4827" i="5" s="1"/>
  <c r="AJ4736" i="5"/>
  <c r="AJ4737" i="5" s="1"/>
  <c r="AB4736" i="5"/>
  <c r="AB4737" i="5" s="1"/>
  <c r="AG4736" i="5"/>
  <c r="AG4737" i="5" s="1"/>
  <c r="AL4736" i="5"/>
  <c r="AL4737" i="5" s="1"/>
  <c r="AD4736" i="5"/>
  <c r="AD4737" i="5" s="1"/>
  <c r="AI4736" i="5"/>
  <c r="AI4737" i="5" s="1"/>
  <c r="AN4696" i="5"/>
  <c r="AN4697" i="5" s="1"/>
  <c r="AF4696" i="5"/>
  <c r="AF4697" i="5" s="1"/>
  <c r="AK4696" i="5"/>
  <c r="AK4697" i="5" s="1"/>
  <c r="AC4696" i="5"/>
  <c r="AC4697" i="5" s="1"/>
  <c r="AH4696" i="5"/>
  <c r="AH4697" i="5" s="1"/>
  <c r="AM4696" i="5"/>
  <c r="AM4697" i="5" s="1"/>
  <c r="AE4696" i="5"/>
  <c r="AE4697" i="5" s="1"/>
  <c r="AH4656" i="5"/>
  <c r="AM4656" i="5"/>
  <c r="AM4657" i="5" s="1"/>
  <c r="AE4656" i="5"/>
  <c r="AE4657" i="5" s="1"/>
  <c r="AJ4656" i="5"/>
  <c r="AJ4657" i="5" s="1"/>
  <c r="AB4656" i="5"/>
  <c r="AB4657" i="5" s="1"/>
  <c r="AI4626" i="5"/>
  <c r="AI4627" i="5" s="1"/>
  <c r="AN4626" i="5"/>
  <c r="AN4627" i="5" s="1"/>
  <c r="AF4626" i="5"/>
  <c r="AF4627" i="5" s="1"/>
  <c r="AK4626" i="5"/>
  <c r="AK4627" i="5" s="1"/>
  <c r="AC4626" i="5"/>
  <c r="AC4627" i="5" s="1"/>
  <c r="AL4616" i="5"/>
  <c r="AD4616" i="5"/>
  <c r="AI4616" i="5"/>
  <c r="AI4617" i="5" s="1"/>
  <c r="AN4616" i="5"/>
  <c r="AN4617" i="5" s="1"/>
  <c r="AF4616" i="5"/>
  <c r="AF4617" i="5" s="1"/>
  <c r="AC4586" i="5"/>
  <c r="AC4587" i="5" s="1"/>
  <c r="AH4486" i="5"/>
  <c r="AH4487" i="5" s="1"/>
  <c r="AM4486" i="5"/>
  <c r="AM4487" i="5" s="1"/>
  <c r="AE4486" i="5"/>
  <c r="AE4487" i="5" s="1"/>
  <c r="AH4446" i="5"/>
  <c r="AH4447" i="5" s="1"/>
  <c r="AC4426" i="5"/>
  <c r="AN4396" i="5"/>
  <c r="AN4397" i="5" s="1"/>
  <c r="AF4396" i="5"/>
  <c r="AF4397" i="5" s="1"/>
  <c r="AI4386" i="5"/>
  <c r="AI4387" i="5" s="1"/>
  <c r="AJ4346" i="5"/>
  <c r="AJ4347" i="5" s="1"/>
  <c r="AB4346" i="5"/>
  <c r="AB4347" i="5" s="1"/>
  <c r="AG4346" i="5"/>
  <c r="AG4347" i="5" s="1"/>
  <c r="AL4286" i="5"/>
  <c r="AL4287" i="5" s="1"/>
  <c r="AD4286" i="5"/>
  <c r="AD4287" i="5" s="1"/>
  <c r="AI4286" i="5"/>
  <c r="AI4287" i="5" s="1"/>
  <c r="AM4246" i="5"/>
  <c r="AM4247" i="5" s="1"/>
  <c r="AE4246" i="5"/>
  <c r="AE4247" i="5" s="1"/>
  <c r="AG4196" i="5"/>
  <c r="AG4197" i="5" s="1"/>
  <c r="AL4196" i="5"/>
  <c r="AL4197" i="5" s="1"/>
  <c r="AD4196" i="5"/>
  <c r="AD4197" i="5" s="1"/>
  <c r="AG4056" i="5"/>
  <c r="AG4057" i="5" s="1"/>
  <c r="AL4916" i="5"/>
  <c r="AL4917" i="5" s="1"/>
  <c r="AD4916" i="5"/>
  <c r="AD4917" i="5" s="1"/>
  <c r="AI4916" i="5"/>
  <c r="AI4917" i="5" s="1"/>
  <c r="AK4916" i="5"/>
  <c r="AK4917" i="5" s="1"/>
  <c r="AC4916" i="5"/>
  <c r="AC4917" i="5" s="1"/>
  <c r="AH4716" i="5"/>
  <c r="AH4717" i="5" s="1"/>
  <c r="AM4716" i="5"/>
  <c r="AM4717" i="5" s="1"/>
  <c r="AE4716" i="5"/>
  <c r="AE4717" i="5" s="1"/>
  <c r="AB4716" i="5"/>
  <c r="AB4717" i="5" s="1"/>
  <c r="AG4716" i="5"/>
  <c r="AG4717" i="5" s="1"/>
  <c r="AM4686" i="5"/>
  <c r="AE4686" i="5"/>
  <c r="AJ4686" i="5"/>
  <c r="AJ4687" i="5" s="1"/>
  <c r="AB4686" i="5"/>
  <c r="AB4687" i="5" s="1"/>
  <c r="AG4686" i="5"/>
  <c r="AG4687" i="5" s="1"/>
  <c r="AM4586" i="5"/>
  <c r="AE4586" i="5"/>
  <c r="AJ4586" i="5"/>
  <c r="AJ4587" i="5" s="1"/>
  <c r="AB4586" i="5"/>
  <c r="AB4587" i="5" s="1"/>
  <c r="AG4586" i="5"/>
  <c r="AG4587" i="5" s="1"/>
  <c r="AH4526" i="5"/>
  <c r="AH4527" i="5" s="1"/>
  <c r="AL4466" i="5"/>
  <c r="AL4467" i="5" s="1"/>
  <c r="AD4466" i="5"/>
  <c r="AD4467" i="5" s="1"/>
  <c r="AI4456" i="5"/>
  <c r="AI4457" i="5" s="1"/>
  <c r="AN4456" i="5"/>
  <c r="AN4457" i="5" s="1"/>
  <c r="AF4456" i="5"/>
  <c r="AF4457" i="5" s="1"/>
  <c r="AB4426" i="5"/>
  <c r="AB4427" i="5" s="1"/>
  <c r="AG4426" i="5"/>
  <c r="AG4427" i="5" s="1"/>
  <c r="AN4406" i="5"/>
  <c r="AN4407" i="5" s="1"/>
  <c r="AF4406" i="5"/>
  <c r="AF4407" i="5" s="1"/>
  <c r="AL4356" i="5"/>
  <c r="AL4357" i="5" s="1"/>
  <c r="AD4356" i="5"/>
  <c r="AD4357" i="5" s="1"/>
  <c r="AN4346" i="5"/>
  <c r="AN4347" i="5" s="1"/>
  <c r="AF4346" i="5"/>
  <c r="AF4347" i="5" s="1"/>
  <c r="AC4316" i="5"/>
  <c r="AC4317" i="5" s="1"/>
  <c r="AH4316" i="5"/>
  <c r="AH4317" i="5" s="1"/>
  <c r="AG4266" i="5"/>
  <c r="AG4267" i="5" s="1"/>
  <c r="AG4246" i="5"/>
  <c r="AG4247" i="5" s="1"/>
  <c r="AL4246" i="5"/>
  <c r="AL4247" i="5" s="1"/>
  <c r="AD4246" i="5"/>
  <c r="AD4247" i="5" s="1"/>
  <c r="AF4226" i="5"/>
  <c r="AF4227" i="5" s="1"/>
  <c r="AK4226" i="5"/>
  <c r="AK4227" i="5" s="1"/>
  <c r="AC4226" i="5"/>
  <c r="AC4227" i="5" s="1"/>
  <c r="AN4196" i="5"/>
  <c r="AN4197" i="5" s="1"/>
  <c r="AF4196" i="5"/>
  <c r="AF4197" i="5" s="1"/>
  <c r="AK4196" i="5"/>
  <c r="AK4197" i="5" s="1"/>
  <c r="AC4196" i="5"/>
  <c r="AC4197" i="5" s="1"/>
  <c r="AH4176" i="5"/>
  <c r="AH4177" i="5" s="1"/>
  <c r="AM4176" i="5"/>
  <c r="AM4177" i="5" s="1"/>
  <c r="AE4176" i="5"/>
  <c r="AE4177" i="5" s="1"/>
  <c r="AJ4176" i="5"/>
  <c r="AJ4177" i="5" s="1"/>
  <c r="AB4176" i="5"/>
  <c r="AB4177" i="5" s="1"/>
  <c r="AG4176" i="5"/>
  <c r="AG4177" i="5" s="1"/>
  <c r="AG4066" i="5"/>
  <c r="AG4067" i="5" s="1"/>
  <c r="AD4066" i="5"/>
  <c r="AD4067" i="5" s="1"/>
  <c r="AD3916" i="5"/>
  <c r="AD3917" i="5" s="1"/>
  <c r="AH3906" i="5"/>
  <c r="AH3907" i="5" s="1"/>
  <c r="AG3886" i="5"/>
  <c r="AG3887" i="5" s="1"/>
  <c r="AL3886" i="5"/>
  <c r="AL3887" i="5" s="1"/>
  <c r="AD3886" i="5"/>
  <c r="AD3887" i="5" s="1"/>
  <c r="AI3886" i="5"/>
  <c r="AI3887" i="5" s="1"/>
  <c r="AN3886" i="5"/>
  <c r="AN3887" i="5" s="1"/>
  <c r="AF3886" i="5"/>
  <c r="AF3887" i="5" s="1"/>
  <c r="AB3776" i="5"/>
  <c r="AB3777" i="5" s="1"/>
  <c r="AG3776" i="5"/>
  <c r="AG3777" i="5" s="1"/>
  <c r="AG3446" i="5"/>
  <c r="AG3447" i="5" s="1"/>
  <c r="AN3346" i="5"/>
  <c r="AN3347" i="5" s="1"/>
  <c r="AF3346" i="5"/>
  <c r="AF3347" i="5" s="1"/>
  <c r="AK3346" i="5"/>
  <c r="AK3347" i="5" s="1"/>
  <c r="AC3346" i="5"/>
  <c r="AC3347" i="5" s="1"/>
  <c r="AH3346" i="5"/>
  <c r="AH3347" i="5" s="1"/>
  <c r="AM3346" i="5"/>
  <c r="AM3347" i="5" s="1"/>
  <c r="AE3346" i="5"/>
  <c r="AE3347" i="5" s="1"/>
  <c r="AD3326" i="5"/>
  <c r="AI3326" i="5"/>
  <c r="AI3327" i="5" s="1"/>
  <c r="AN3326" i="5"/>
  <c r="AN3327" i="5" s="1"/>
  <c r="AF3326" i="5"/>
  <c r="AF3327" i="5" s="1"/>
  <c r="AK3326" i="5"/>
  <c r="AK3327" i="5" s="1"/>
  <c r="AC3326" i="5"/>
  <c r="AC3327" i="5" s="1"/>
  <c r="AK3316" i="5"/>
  <c r="AK3317" i="5" s="1"/>
  <c r="AC3316" i="5"/>
  <c r="AC3317" i="5" s="1"/>
  <c r="AH3316" i="5"/>
  <c r="AH3317" i="5" s="1"/>
  <c r="AM3316" i="5"/>
  <c r="AM3317" i="5" s="1"/>
  <c r="AE3316" i="5"/>
  <c r="AE3317" i="5" s="1"/>
  <c r="AJ3286" i="5"/>
  <c r="AJ3287" i="5" s="1"/>
  <c r="AB3286" i="5"/>
  <c r="AB3287" i="5" s="1"/>
  <c r="AG3286" i="5"/>
  <c r="AG3287" i="5" s="1"/>
  <c r="AJ3266" i="5"/>
  <c r="AB3266" i="5"/>
  <c r="AB3246" i="5"/>
  <c r="AB3247" i="5" s="1"/>
  <c r="AG3246" i="5"/>
  <c r="AG3247" i="5" s="1"/>
  <c r="AJ4116" i="5"/>
  <c r="AJ4117" i="5" s="1"/>
  <c r="AB4116" i="5"/>
  <c r="AB4117" i="5" s="1"/>
  <c r="AD4116" i="5"/>
  <c r="AD4117" i="5" s="1"/>
  <c r="AI4116" i="5"/>
  <c r="AI4117" i="5" s="1"/>
  <c r="AN4076" i="5"/>
  <c r="AN4077" i="5" s="1"/>
  <c r="AF4076" i="5"/>
  <c r="AF4077" i="5" s="1"/>
  <c r="AK4076" i="5"/>
  <c r="AK4077" i="5" s="1"/>
  <c r="AC4076" i="5"/>
  <c r="AC4077" i="5" s="1"/>
  <c r="AE4076" i="5"/>
  <c r="AE4077" i="5" s="1"/>
  <c r="AD4026" i="5"/>
  <c r="AD4027" i="5" s="1"/>
  <c r="AH4006" i="5"/>
  <c r="AH4007" i="5" s="1"/>
  <c r="AM4006" i="5"/>
  <c r="AM4007" i="5" s="1"/>
  <c r="AE4006" i="5"/>
  <c r="AE4007" i="5" s="1"/>
  <c r="AJ4006" i="5"/>
  <c r="AJ4007" i="5" s="1"/>
  <c r="AB4006" i="5"/>
  <c r="AB4007" i="5" s="1"/>
  <c r="AK3986" i="5"/>
  <c r="AK3987" i="5" s="1"/>
  <c r="AC3986" i="5"/>
  <c r="AC3987" i="5" s="1"/>
  <c r="AH3986" i="5"/>
  <c r="AH3987" i="5" s="1"/>
  <c r="AH3936" i="5"/>
  <c r="AH3937" i="5" s="1"/>
  <c r="AG3906" i="5"/>
  <c r="AG3907" i="5" s="1"/>
  <c r="AK3826" i="5"/>
  <c r="AK3827" i="5" s="1"/>
  <c r="AC3826" i="5"/>
  <c r="AC3827" i="5" s="1"/>
  <c r="AH3826" i="5"/>
  <c r="AH3827" i="5" s="1"/>
  <c r="AK3736" i="5"/>
  <c r="AK3737" i="5" s="1"/>
  <c r="AC3736" i="5"/>
  <c r="AC3737" i="5" s="1"/>
  <c r="AD3666" i="5"/>
  <c r="AD3667" i="5" s="1"/>
  <c r="AF3406" i="5"/>
  <c r="AF3407" i="5" s="1"/>
  <c r="AK3406" i="5"/>
  <c r="AK3407" i="5" s="1"/>
  <c r="AC3406" i="5"/>
  <c r="AC3407" i="5" s="1"/>
  <c r="AG3336" i="5"/>
  <c r="AG3337" i="5" s="1"/>
  <c r="AN3296" i="5"/>
  <c r="AN3297" i="5" s="1"/>
  <c r="AF3296" i="5"/>
  <c r="AF3297" i="5" s="1"/>
  <c r="AK3296" i="5"/>
  <c r="AK3297" i="5" s="1"/>
  <c r="AC3296" i="5"/>
  <c r="AC3297" i="5" s="1"/>
  <c r="AL3286" i="5"/>
  <c r="AL3287" i="5" s="1"/>
  <c r="AD3286" i="5"/>
  <c r="AN3286" i="5"/>
  <c r="AN3287" i="5" s="1"/>
  <c r="AF3286" i="5"/>
  <c r="AF3287" i="5" s="1"/>
  <c r="AG3266" i="5"/>
  <c r="AG3267" i="5" s="1"/>
  <c r="AN3206" i="5"/>
  <c r="AN3207" i="5" s="1"/>
  <c r="AF3206" i="5"/>
  <c r="AF3207" i="5" s="1"/>
  <c r="AK3206" i="5"/>
  <c r="AK3207" i="5" s="1"/>
  <c r="AC3206" i="5"/>
  <c r="AC3207" i="5" s="1"/>
  <c r="AI2986" i="5"/>
  <c r="AI2987" i="5" s="1"/>
  <c r="AF2986" i="5"/>
  <c r="AF2987" i="5" s="1"/>
  <c r="AJ4096" i="5"/>
  <c r="AJ4097" i="5" s="1"/>
  <c r="AB4096" i="5"/>
  <c r="AB4097" i="5" s="1"/>
  <c r="AG4096" i="5"/>
  <c r="AG4097" i="5" s="1"/>
  <c r="AG3936" i="5"/>
  <c r="AG3937" i="5" s="1"/>
  <c r="AJ3926" i="5"/>
  <c r="AJ3927" i="5" s="1"/>
  <c r="AB3926" i="5"/>
  <c r="AB3927" i="5" s="1"/>
  <c r="AN3906" i="5"/>
  <c r="AN3907" i="5" s="1"/>
  <c r="AF3906" i="5"/>
  <c r="AF3907" i="5" s="1"/>
  <c r="AM3896" i="5"/>
  <c r="AM3897" i="5" s="1"/>
  <c r="AE3896" i="5"/>
  <c r="AE3897" i="5" s="1"/>
  <c r="AG3806" i="5"/>
  <c r="AG3807" i="5" s="1"/>
  <c r="AL3806" i="5"/>
  <c r="AL3807" i="5" s="1"/>
  <c r="AD3806" i="5"/>
  <c r="AD3807" i="5" s="1"/>
  <c r="AI3806" i="5"/>
  <c r="AI3807" i="5" s="1"/>
  <c r="AN3806" i="5"/>
  <c r="AN3807" i="5" s="1"/>
  <c r="AF3806" i="5"/>
  <c r="AF3807" i="5" s="1"/>
  <c r="AL3716" i="5"/>
  <c r="AL3717" i="5" s="1"/>
  <c r="AD3716" i="5"/>
  <c r="AD3717" i="5" s="1"/>
  <c r="AI3716" i="5"/>
  <c r="AI3717" i="5" s="1"/>
  <c r="AJ3706" i="5"/>
  <c r="AJ3707" i="5" s="1"/>
  <c r="AB3706" i="5"/>
  <c r="AB3707" i="5" s="1"/>
  <c r="AG3706" i="5"/>
  <c r="AG3707" i="5" s="1"/>
  <c r="AL3706" i="5"/>
  <c r="AL3707" i="5" s="1"/>
  <c r="AD3706" i="5"/>
  <c r="AD3707" i="5" s="1"/>
  <c r="AJ3386" i="5"/>
  <c r="AJ3387" i="5" s="1"/>
  <c r="AB3386" i="5"/>
  <c r="AB3387" i="5" s="1"/>
  <c r="AG3386" i="5"/>
  <c r="AG3387" i="5" s="1"/>
  <c r="AL3386" i="5"/>
  <c r="AL3387" i="5" s="1"/>
  <c r="AD3386" i="5"/>
  <c r="AD3387" i="5" s="1"/>
  <c r="AI3386" i="5"/>
  <c r="AI3387" i="5" s="1"/>
  <c r="AG3356" i="5"/>
  <c r="AL3356" i="5"/>
  <c r="AL3357" i="5" s="1"/>
  <c r="AD3356" i="5"/>
  <c r="AD3357" i="5" s="1"/>
  <c r="AI3356" i="5"/>
  <c r="AI3357" i="5" s="1"/>
  <c r="AH3286" i="5"/>
  <c r="AM3286" i="5"/>
  <c r="AM3287" i="5" s="1"/>
  <c r="AE3286" i="5"/>
  <c r="AE3287" i="5" s="1"/>
  <c r="AJ3186" i="5"/>
  <c r="AJ3187" i="5" s="1"/>
  <c r="AB3186" i="5"/>
  <c r="AB3187" i="5" s="1"/>
  <c r="AG3186" i="5"/>
  <c r="AG3187" i="5" s="1"/>
  <c r="AL3186" i="5"/>
  <c r="AL3187" i="5" s="1"/>
  <c r="AD3186" i="5"/>
  <c r="AD3187" i="5" s="1"/>
  <c r="AI3186" i="5"/>
  <c r="AI3187" i="5" s="1"/>
  <c r="AG2766" i="5"/>
  <c r="AG2767" i="5" s="1"/>
  <c r="AK4146" i="5"/>
  <c r="AK4147" i="5" s="1"/>
  <c r="AC4146" i="5"/>
  <c r="AC4147" i="5" s="1"/>
  <c r="AH4146" i="5"/>
  <c r="AH4147" i="5" s="1"/>
  <c r="AL4056" i="5"/>
  <c r="AL4057" i="5" s="1"/>
  <c r="AD4056" i="5"/>
  <c r="AD4057" i="5" s="1"/>
  <c r="AI4056" i="5"/>
  <c r="AI4057" i="5" s="1"/>
  <c r="AN4056" i="5"/>
  <c r="AN4057" i="5" s="1"/>
  <c r="AF4056" i="5"/>
  <c r="AF4057" i="5" s="1"/>
  <c r="AG3966" i="5"/>
  <c r="AG3967" i="5" s="1"/>
  <c r="AK3956" i="5"/>
  <c r="AK3957" i="5" s="1"/>
  <c r="AC3956" i="5"/>
  <c r="AC3957" i="5" s="1"/>
  <c r="AG3946" i="5"/>
  <c r="AG3947" i="5" s="1"/>
  <c r="AL3946" i="5"/>
  <c r="AL3947" i="5" s="1"/>
  <c r="AD3946" i="5"/>
  <c r="AD3947" i="5" s="1"/>
  <c r="AN3896" i="5"/>
  <c r="AN3897" i="5" s="1"/>
  <c r="AF3896" i="5"/>
  <c r="AF3897" i="5" s="1"/>
  <c r="AK3896" i="5"/>
  <c r="AK3897" i="5" s="1"/>
  <c r="AC3896" i="5"/>
  <c r="AC3897" i="5" s="1"/>
  <c r="AJ3696" i="5"/>
  <c r="AB3696" i="5"/>
  <c r="AG3696" i="5"/>
  <c r="AG3697" i="5" s="1"/>
  <c r="AJ3366" i="5"/>
  <c r="AJ3367" i="5" s="1"/>
  <c r="AB3366" i="5"/>
  <c r="AB3367" i="5" s="1"/>
  <c r="AG3366" i="5"/>
  <c r="AG3367" i="5" s="1"/>
  <c r="AM3276" i="5"/>
  <c r="AM3277" i="5" s="1"/>
  <c r="AE3276" i="5"/>
  <c r="AE3277" i="5" s="1"/>
  <c r="AJ3276" i="5"/>
  <c r="AJ3277" i="5" s="1"/>
  <c r="AB3276" i="5"/>
  <c r="AB3277" i="5" s="1"/>
  <c r="AJ3166" i="5"/>
  <c r="AJ3167" i="5" s="1"/>
  <c r="AB3166" i="5"/>
  <c r="AB3167" i="5" s="1"/>
  <c r="AG3166" i="5"/>
  <c r="AG3167" i="5" s="1"/>
  <c r="AI4126" i="5"/>
  <c r="AI4127" i="5" s="1"/>
  <c r="AN4126" i="5"/>
  <c r="AN4127" i="5" s="1"/>
  <c r="AF4126" i="5"/>
  <c r="AF4127" i="5" s="1"/>
  <c r="AJ4036" i="5"/>
  <c r="AJ4037" i="5" s="1"/>
  <c r="AB4036" i="5"/>
  <c r="AB4037" i="5" s="1"/>
  <c r="AG4036" i="5"/>
  <c r="AG4037" i="5" s="1"/>
  <c r="AL4036" i="5"/>
  <c r="AL4037" i="5" s="1"/>
  <c r="AD4036" i="5"/>
  <c r="AD4037" i="5" s="1"/>
  <c r="AI4036" i="5"/>
  <c r="AI4037" i="5" s="1"/>
  <c r="AI3966" i="5"/>
  <c r="AI3967" i="5" s="1"/>
  <c r="AN3966" i="5"/>
  <c r="AN3967" i="5" s="1"/>
  <c r="AF3966" i="5"/>
  <c r="AF3967" i="5" s="1"/>
  <c r="AL3956" i="5"/>
  <c r="AL3957" i="5" s="1"/>
  <c r="AD3956" i="5"/>
  <c r="AD3957" i="5" s="1"/>
  <c r="AI3956" i="5"/>
  <c r="AI3957" i="5" s="1"/>
  <c r="AM3936" i="5"/>
  <c r="AM3937" i="5" s="1"/>
  <c r="AE3936" i="5"/>
  <c r="AE3937" i="5" s="1"/>
  <c r="AJ3896" i="5"/>
  <c r="AJ3897" i="5" s="1"/>
  <c r="AB3896" i="5"/>
  <c r="AB3897" i="5" s="1"/>
  <c r="AN3836" i="5"/>
  <c r="AN3837" i="5" s="1"/>
  <c r="AF3836" i="5"/>
  <c r="AF3837" i="5" s="1"/>
  <c r="AK3836" i="5"/>
  <c r="AK3837" i="5" s="1"/>
  <c r="AC3836" i="5"/>
  <c r="AC3837" i="5" s="1"/>
  <c r="AH3836" i="5"/>
  <c r="AH3837" i="5" s="1"/>
  <c r="AM3836" i="5"/>
  <c r="AM3837" i="5" s="1"/>
  <c r="AE3836" i="5"/>
  <c r="AE3837" i="5" s="1"/>
  <c r="AE3766" i="5"/>
  <c r="AE3767" i="5" s="1"/>
  <c r="AJ3766" i="5"/>
  <c r="AJ3767" i="5" s="1"/>
  <c r="AB3766" i="5"/>
  <c r="AB3767" i="5" s="1"/>
  <c r="AI3746" i="5"/>
  <c r="AI3747" i="5" s="1"/>
  <c r="AN3746" i="5"/>
  <c r="AN3747" i="5" s="1"/>
  <c r="AF3746" i="5"/>
  <c r="AF3747" i="5" s="1"/>
  <c r="AK3746" i="5"/>
  <c r="AK3747" i="5" s="1"/>
  <c r="AC3746" i="5"/>
  <c r="AC3747" i="5" s="1"/>
  <c r="AH3746" i="5"/>
  <c r="AH3747" i="5" s="1"/>
  <c r="AK3706" i="5"/>
  <c r="AK3707" i="5" s="1"/>
  <c r="AC3706" i="5"/>
  <c r="AC3707" i="5" s="1"/>
  <c r="AE3436" i="5"/>
  <c r="AE3437" i="5" s="1"/>
  <c r="AJ3436" i="5"/>
  <c r="AJ3437" i="5" s="1"/>
  <c r="AB3436" i="5"/>
  <c r="AB3437" i="5" s="1"/>
  <c r="AN3416" i="5"/>
  <c r="AN3417" i="5" s="1"/>
  <c r="AF3416" i="5"/>
  <c r="AF3417" i="5" s="1"/>
  <c r="AK3416" i="5"/>
  <c r="AK3417" i="5" s="1"/>
  <c r="AC3416" i="5"/>
  <c r="AC3417" i="5" s="1"/>
  <c r="AH3416" i="5"/>
  <c r="AH3417" i="5" s="1"/>
  <c r="AJ3346" i="5"/>
  <c r="AB3346" i="5"/>
  <c r="AG3346" i="5"/>
  <c r="AG3347" i="5" s="1"/>
  <c r="AL3346" i="5"/>
  <c r="AL3347" i="5" s="1"/>
  <c r="AD3346" i="5"/>
  <c r="AD3347" i="5" s="1"/>
  <c r="AM3326" i="5"/>
  <c r="AM3327" i="5" s="1"/>
  <c r="AE3326" i="5"/>
  <c r="AE3327" i="5" s="1"/>
  <c r="AJ3326" i="5"/>
  <c r="AJ3327" i="5" s="1"/>
  <c r="AB3326" i="5"/>
  <c r="AB3327" i="5" s="1"/>
  <c r="AG3316" i="5"/>
  <c r="AL3316" i="5"/>
  <c r="AL3317" i="5" s="1"/>
  <c r="AD3316" i="5"/>
  <c r="AD3317" i="5" s="1"/>
  <c r="AI3316" i="5"/>
  <c r="AI3317" i="5" s="1"/>
  <c r="AN3316" i="5"/>
  <c r="AN3317" i="5" s="1"/>
  <c r="AF3316" i="5"/>
  <c r="AF3317" i="5" s="1"/>
  <c r="AL3256" i="5"/>
  <c r="AL3257" i="5" s="1"/>
  <c r="AD3256" i="5"/>
  <c r="AD3257" i="5" s="1"/>
  <c r="AH3236" i="5"/>
  <c r="AH3237" i="5" s="1"/>
  <c r="AM3236" i="5"/>
  <c r="AM3237" i="5" s="1"/>
  <c r="AE3236" i="5"/>
  <c r="AE3237" i="5" s="1"/>
  <c r="AJ3236" i="5"/>
  <c r="AJ3237" i="5" s="1"/>
  <c r="AB3236" i="5"/>
  <c r="AB3237" i="5" s="1"/>
  <c r="AI3216" i="5"/>
  <c r="AI3217" i="5" s="1"/>
  <c r="AN3216" i="5"/>
  <c r="AN3217" i="5" s="1"/>
  <c r="AF3216" i="5"/>
  <c r="AF3217" i="5" s="1"/>
  <c r="AK3216" i="5"/>
  <c r="AK3217" i="5" s="1"/>
  <c r="AC3216" i="5"/>
  <c r="AC3217" i="5" s="1"/>
  <c r="AH3216" i="5"/>
  <c r="AH3217" i="5" s="1"/>
  <c r="AM2966" i="5"/>
  <c r="AM2967" i="5" s="1"/>
  <c r="AE2966" i="5"/>
  <c r="AE2967" i="5" s="1"/>
  <c r="AJ2966" i="5"/>
  <c r="AJ2967" i="5" s="1"/>
  <c r="AB2966" i="5"/>
  <c r="AB2967" i="5" s="1"/>
  <c r="AG2966" i="5"/>
  <c r="AG2967" i="5" s="1"/>
  <c r="AK2956" i="5"/>
  <c r="AK2957" i="5" s="1"/>
  <c r="AC2956" i="5"/>
  <c r="AC2957" i="5" s="1"/>
  <c r="AH2956" i="5"/>
  <c r="AH2957" i="5" s="1"/>
  <c r="AM2956" i="5"/>
  <c r="AM2957" i="5" s="1"/>
  <c r="AE2956" i="5"/>
  <c r="AE2957" i="5" s="1"/>
  <c r="AI2776" i="5"/>
  <c r="AI2777" i="5" s="1"/>
  <c r="AB4016" i="5"/>
  <c r="AB4017" i="5" s="1"/>
  <c r="AG4016" i="5"/>
  <c r="AG4017" i="5" s="1"/>
  <c r="AG3856" i="5"/>
  <c r="AG3857" i="5" s="1"/>
  <c r="AG3726" i="5"/>
  <c r="AG3727" i="5" s="1"/>
  <c r="AL3726" i="5"/>
  <c r="AL3727" i="5" s="1"/>
  <c r="AD3726" i="5"/>
  <c r="AD3727" i="5" s="1"/>
  <c r="AI3726" i="5"/>
  <c r="AI3727" i="5" s="1"/>
  <c r="AF3726" i="5"/>
  <c r="AF3727" i="5" s="1"/>
  <c r="AG3686" i="5"/>
  <c r="AG3687" i="5" s="1"/>
  <c r="AI3396" i="5"/>
  <c r="AI3397" i="5" s="1"/>
  <c r="AN3396" i="5"/>
  <c r="AN3397" i="5" s="1"/>
  <c r="AF3396" i="5"/>
  <c r="AF3397" i="5" s="1"/>
  <c r="AL3296" i="5"/>
  <c r="AL3297" i="5" s="1"/>
  <c r="AD3296" i="5"/>
  <c r="AD3297" i="5" s="1"/>
  <c r="AK3276" i="5"/>
  <c r="AK3277" i="5" s="1"/>
  <c r="AC3276" i="5"/>
  <c r="AH3276" i="5"/>
  <c r="AH3277" i="5" s="1"/>
  <c r="AH3266" i="5"/>
  <c r="AH3267" i="5" s="1"/>
  <c r="AM3266" i="5"/>
  <c r="AM3267" i="5" s="1"/>
  <c r="AE3266" i="5"/>
  <c r="AE3267" i="5" s="1"/>
  <c r="AG3196" i="5"/>
  <c r="AG3197" i="5" s="1"/>
  <c r="AL3196" i="5"/>
  <c r="AL3197" i="5" s="1"/>
  <c r="AD3196" i="5"/>
  <c r="AD3197" i="5" s="1"/>
  <c r="AI3196" i="5"/>
  <c r="AI3197" i="5" s="1"/>
  <c r="AN3196" i="5"/>
  <c r="AN3197" i="5" s="1"/>
  <c r="AF3196" i="5"/>
  <c r="AF3197" i="5" s="1"/>
  <c r="AG2896" i="5"/>
  <c r="AG2897" i="5" s="1"/>
  <c r="AG2846" i="5"/>
  <c r="AG2847" i="5" s="1"/>
  <c r="AL2766" i="5"/>
  <c r="AL2767" i="5" s="1"/>
  <c r="AD2766" i="5"/>
  <c r="AD2767" i="5" s="1"/>
  <c r="AM4106" i="5"/>
  <c r="AM4107" i="5" s="1"/>
  <c r="AE4106" i="5"/>
  <c r="AE4107" i="5" s="1"/>
  <c r="AJ4106" i="5"/>
  <c r="AJ4107" i="5" s="1"/>
  <c r="AB4106" i="5"/>
  <c r="AB4107" i="5" s="1"/>
  <c r="AD4106" i="5"/>
  <c r="AD4107" i="5" s="1"/>
  <c r="AK4086" i="5"/>
  <c r="AK4087" i="5" s="1"/>
  <c r="AC4086" i="5"/>
  <c r="AC4087" i="5" s="1"/>
  <c r="AH4086" i="5"/>
  <c r="AH4087" i="5" s="1"/>
  <c r="AM4086" i="5"/>
  <c r="AM4087" i="5" s="1"/>
  <c r="AE4086" i="5"/>
  <c r="AE4087" i="5" s="1"/>
  <c r="AJ4086" i="5"/>
  <c r="AJ4087" i="5" s="1"/>
  <c r="AB4086" i="5"/>
  <c r="AB4087" i="5" s="1"/>
  <c r="AI4066" i="5"/>
  <c r="AI4067" i="5" s="1"/>
  <c r="AN4066" i="5"/>
  <c r="AN4067" i="5" s="1"/>
  <c r="AF4066" i="5"/>
  <c r="AF4067" i="5" s="1"/>
  <c r="AK4066" i="5"/>
  <c r="AK4067" i="5" s="1"/>
  <c r="AC4066" i="5"/>
  <c r="AC4067" i="5" s="1"/>
  <c r="AH4066" i="5"/>
  <c r="AH4067" i="5" s="1"/>
  <c r="AN3976" i="5"/>
  <c r="AN3977" i="5" s="1"/>
  <c r="AF3976" i="5"/>
  <c r="AF3977" i="5" s="1"/>
  <c r="AK3976" i="5"/>
  <c r="AK3977" i="5" s="1"/>
  <c r="AC3976" i="5"/>
  <c r="AC3977" i="5" s="1"/>
  <c r="AG3916" i="5"/>
  <c r="AG3917" i="5" s="1"/>
  <c r="AN3816" i="5"/>
  <c r="AN3817" i="5" s="1"/>
  <c r="AF3816" i="5"/>
  <c r="AF3817" i="5" s="1"/>
  <c r="AK3816" i="5"/>
  <c r="AK3817" i="5" s="1"/>
  <c r="AC3816" i="5"/>
  <c r="AC3817" i="5" s="1"/>
  <c r="AI3676" i="5"/>
  <c r="AI3677" i="5" s="1"/>
  <c r="AG3666" i="5"/>
  <c r="AG3667" i="5" s="1"/>
  <c r="AL3666" i="5"/>
  <c r="AL3667" i="5" s="1"/>
  <c r="AC3356" i="5"/>
  <c r="AH3356" i="5"/>
  <c r="AH3357" i="5" s="1"/>
  <c r="AM3356" i="5"/>
  <c r="AM3357" i="5" s="1"/>
  <c r="AE3356" i="5"/>
  <c r="AE3357" i="5" s="1"/>
  <c r="AJ3356" i="5"/>
  <c r="AJ3357" i="5" s="1"/>
  <c r="AB3356" i="5"/>
  <c r="AB3357" i="5" s="1"/>
  <c r="AG3276" i="5"/>
  <c r="AL3266" i="5"/>
  <c r="AL3267" i="5" s="1"/>
  <c r="AD3266" i="5"/>
  <c r="AD3267" i="5" s="1"/>
  <c r="AG4046" i="5"/>
  <c r="AG4047" i="5" s="1"/>
  <c r="AL4046" i="5"/>
  <c r="AL4047" i="5" s="1"/>
  <c r="AD4046" i="5"/>
  <c r="AD4047" i="5" s="1"/>
  <c r="AI4046" i="5"/>
  <c r="AI4047" i="5" s="1"/>
  <c r="AN4046" i="5"/>
  <c r="AN4047" i="5" s="1"/>
  <c r="AF4046" i="5"/>
  <c r="AF4047" i="5" s="1"/>
  <c r="AM3916" i="5"/>
  <c r="AM3917" i="5" s="1"/>
  <c r="AE3916" i="5"/>
  <c r="AE3917" i="5" s="1"/>
  <c r="AI3906" i="5"/>
  <c r="AI3907" i="5" s="1"/>
  <c r="AJ3796" i="5"/>
  <c r="AJ3797" i="5" s="1"/>
  <c r="AB3796" i="5"/>
  <c r="AB3797" i="5" s="1"/>
  <c r="AG3796" i="5"/>
  <c r="AG3797" i="5" s="1"/>
  <c r="AL3796" i="5"/>
  <c r="AL3797" i="5" s="1"/>
  <c r="AD3796" i="5"/>
  <c r="AD3797" i="5" s="1"/>
  <c r="AI3796" i="5"/>
  <c r="AI3797" i="5" s="1"/>
  <c r="AK3756" i="5"/>
  <c r="AK3757" i="5" s="1"/>
  <c r="AC3756" i="5"/>
  <c r="AC3757" i="5" s="1"/>
  <c r="AH3756" i="5"/>
  <c r="AH3757" i="5" s="1"/>
  <c r="AM3756" i="5"/>
  <c r="AM3757" i="5" s="1"/>
  <c r="AE3756" i="5"/>
  <c r="AE3757" i="5" s="1"/>
  <c r="AH3676" i="5"/>
  <c r="AH3677" i="5" s="1"/>
  <c r="AK3666" i="5"/>
  <c r="AK3667" i="5" s="1"/>
  <c r="AJ3466" i="5"/>
  <c r="AJ3467" i="5" s="1"/>
  <c r="AB3466" i="5"/>
  <c r="AB3467" i="5" s="1"/>
  <c r="AG3466" i="5"/>
  <c r="AG3467" i="5" s="1"/>
  <c r="AL3466" i="5"/>
  <c r="AL3467" i="5" s="1"/>
  <c r="AD3466" i="5"/>
  <c r="AD3467" i="5" s="1"/>
  <c r="AI3466" i="5"/>
  <c r="AI3467" i="5" s="1"/>
  <c r="AH3426" i="5"/>
  <c r="AH3427" i="5" s="1"/>
  <c r="AM3426" i="5"/>
  <c r="AM3427" i="5" s="1"/>
  <c r="AE3426" i="5"/>
  <c r="AE3427" i="5" s="1"/>
  <c r="AD3376" i="5"/>
  <c r="AD3377" i="5" s="1"/>
  <c r="AD3366" i="5"/>
  <c r="AD3367" i="5" s="1"/>
  <c r="AI3366" i="5"/>
  <c r="AI3367" i="5" s="1"/>
  <c r="AN3366" i="5"/>
  <c r="AN3367" i="5" s="1"/>
  <c r="AF3366" i="5"/>
  <c r="AF3367" i="5" s="1"/>
  <c r="AL3276" i="5"/>
  <c r="AL3277" i="5" s="1"/>
  <c r="AD3276" i="5"/>
  <c r="AD3277" i="5" s="1"/>
  <c r="AN3266" i="5"/>
  <c r="AF3266" i="5"/>
  <c r="AK3266" i="5"/>
  <c r="AK3267" i="5" s="1"/>
  <c r="AC3266" i="5"/>
  <c r="AC3267" i="5" s="1"/>
  <c r="AB3156" i="5"/>
  <c r="AB3157" i="5" s="1"/>
  <c r="AD2926" i="5"/>
  <c r="AD2927" i="5" s="1"/>
  <c r="AF2776" i="5"/>
  <c r="AF2777" i="5" s="1"/>
  <c r="AN2356" i="5"/>
  <c r="AN2357" i="5" s="1"/>
  <c r="AN2326" i="5"/>
  <c r="AN2327" i="5" s="1"/>
  <c r="AF2326" i="5"/>
  <c r="AF2327" i="5" s="1"/>
  <c r="AJ2306" i="5"/>
  <c r="AJ2307" i="5" s="1"/>
  <c r="AB2306" i="5"/>
  <c r="AB2307" i="5" s="1"/>
  <c r="AM2256" i="5"/>
  <c r="AM2257" i="5" s="1"/>
  <c r="AE2256" i="5"/>
  <c r="AE2257" i="5" s="1"/>
  <c r="AJ2236" i="5"/>
  <c r="AJ2237" i="5" s="1"/>
  <c r="AB2236" i="5"/>
  <c r="AB2237" i="5" s="1"/>
  <c r="AN2186" i="5"/>
  <c r="AN2187" i="5" s="1"/>
  <c r="AF2186" i="5"/>
  <c r="AF2187" i="5" s="1"/>
  <c r="AN2156" i="5"/>
  <c r="AN2157" i="5" s="1"/>
  <c r="AF2156" i="5"/>
  <c r="AF2157" i="5" s="1"/>
  <c r="AJ2136" i="5"/>
  <c r="AJ2137" i="5" s="1"/>
  <c r="AB2136" i="5"/>
  <c r="AB2137" i="5" s="1"/>
  <c r="AH2116" i="5"/>
  <c r="AH2117" i="5" s="1"/>
  <c r="AK2926" i="5"/>
  <c r="AK2927" i="5" s="1"/>
  <c r="AC2926" i="5"/>
  <c r="AC2927" i="5" s="1"/>
  <c r="AH2926" i="5"/>
  <c r="AH2927" i="5" s="1"/>
  <c r="AM2926" i="5"/>
  <c r="AM2927" i="5" s="1"/>
  <c r="AE2926" i="5"/>
  <c r="AE2927" i="5" s="1"/>
  <c r="AJ2926" i="5"/>
  <c r="AJ2927" i="5" s="1"/>
  <c r="AB2926" i="5"/>
  <c r="AB2927" i="5" s="1"/>
  <c r="AI2906" i="5"/>
  <c r="AI2907" i="5" s="1"/>
  <c r="AN2906" i="5"/>
  <c r="AN2907" i="5" s="1"/>
  <c r="AF2906" i="5"/>
  <c r="AF2907" i="5" s="1"/>
  <c r="AK2906" i="5"/>
  <c r="AK2907" i="5" s="1"/>
  <c r="AC2906" i="5"/>
  <c r="AC2907" i="5" s="1"/>
  <c r="AH2906" i="5"/>
  <c r="AH2907" i="5" s="1"/>
  <c r="AK2836" i="5"/>
  <c r="AK2837" i="5" s="1"/>
  <c r="AC2836" i="5"/>
  <c r="AC2837" i="5" s="1"/>
  <c r="AH2836" i="5"/>
  <c r="AH2837" i="5" s="1"/>
  <c r="AM2836" i="5"/>
  <c r="AM2837" i="5" s="1"/>
  <c r="AE2836" i="5"/>
  <c r="AE2837" i="5" s="1"/>
  <c r="AG2286" i="5"/>
  <c r="AG2287" i="5" s="1"/>
  <c r="AL2256" i="5"/>
  <c r="AL2257" i="5" s="1"/>
  <c r="AD2256" i="5"/>
  <c r="AD2257" i="5" s="1"/>
  <c r="AI2236" i="5"/>
  <c r="AI2237" i="5" s="1"/>
  <c r="AG2116" i="5"/>
  <c r="AG2117" i="5" s="1"/>
  <c r="AG2886" i="5"/>
  <c r="AG2887" i="5" s="1"/>
  <c r="AL2886" i="5"/>
  <c r="AL2887" i="5" s="1"/>
  <c r="AD2886" i="5"/>
  <c r="AD2887" i="5" s="1"/>
  <c r="AI2886" i="5"/>
  <c r="AI2887" i="5" s="1"/>
  <c r="AN2886" i="5"/>
  <c r="AN2887" i="5" s="1"/>
  <c r="AF2886" i="5"/>
  <c r="AF2887" i="5" s="1"/>
  <c r="AM2806" i="5"/>
  <c r="AM2807" i="5" s="1"/>
  <c r="AG2396" i="5"/>
  <c r="AG2397" i="5" s="1"/>
  <c r="AI2396" i="5"/>
  <c r="AI2397" i="5" s="1"/>
  <c r="AI2336" i="5"/>
  <c r="AI2337" i="5" s="1"/>
  <c r="AN2286" i="5"/>
  <c r="AN2287" i="5" s="1"/>
  <c r="AF2286" i="5"/>
  <c r="AF2287" i="5" s="1"/>
  <c r="AH2236" i="5"/>
  <c r="AH2237" i="5" s="1"/>
  <c r="AM2216" i="5"/>
  <c r="AM2217" i="5" s="1"/>
  <c r="AE2216" i="5"/>
  <c r="AE2217" i="5" s="1"/>
  <c r="AL2186" i="5"/>
  <c r="AL2187" i="5" s="1"/>
  <c r="AD2186" i="5"/>
  <c r="AD2187" i="5" s="1"/>
  <c r="AI2166" i="5"/>
  <c r="AI2167" i="5" s="1"/>
  <c r="AN2146" i="5"/>
  <c r="AN2147" i="5" s="1"/>
  <c r="AF2146" i="5"/>
  <c r="AF2147" i="5" s="1"/>
  <c r="AN2116" i="5"/>
  <c r="AN2117" i="5" s="1"/>
  <c r="AF2116" i="5"/>
  <c r="AF2117" i="5" s="1"/>
  <c r="AG2806" i="5"/>
  <c r="AG2807" i="5" s="1"/>
  <c r="AL2806" i="5"/>
  <c r="AL2807" i="5" s="1"/>
  <c r="AI2806" i="5"/>
  <c r="AI2807" i="5" s="1"/>
  <c r="AH2396" i="5"/>
  <c r="AH2397" i="5" s="1"/>
  <c r="AH2336" i="5"/>
  <c r="AH2337" i="5" s="1"/>
  <c r="AM2316" i="5"/>
  <c r="AM2317" i="5" s="1"/>
  <c r="AE2316" i="5"/>
  <c r="AE2317" i="5" s="1"/>
  <c r="AH2266" i="5"/>
  <c r="AH2267" i="5" s="1"/>
  <c r="AL2216" i="5"/>
  <c r="AL2217" i="5" s="1"/>
  <c r="AD2216" i="5"/>
  <c r="AD2217" i="5" s="1"/>
  <c r="AI2196" i="5"/>
  <c r="AI2197" i="5" s="1"/>
  <c r="AH2166" i="5"/>
  <c r="AH2167" i="5" s="1"/>
  <c r="AN2916" i="5"/>
  <c r="AN2917" i="5" s="1"/>
  <c r="AF2916" i="5"/>
  <c r="AF2917" i="5" s="1"/>
  <c r="AK2916" i="5"/>
  <c r="AK2917" i="5" s="1"/>
  <c r="AC2916" i="5"/>
  <c r="AC2917" i="5" s="1"/>
  <c r="AH2916" i="5"/>
  <c r="AH2917" i="5" s="1"/>
  <c r="AM2916" i="5"/>
  <c r="AM2917" i="5" s="1"/>
  <c r="AE2916" i="5"/>
  <c r="AE2917" i="5" s="1"/>
  <c r="AM2866" i="5"/>
  <c r="AM2867" i="5" s="1"/>
  <c r="AE2866" i="5"/>
  <c r="AE2867" i="5" s="1"/>
  <c r="AJ2866" i="5"/>
  <c r="AJ2867" i="5" s="1"/>
  <c r="AB2866" i="5"/>
  <c r="AB2867" i="5" s="1"/>
  <c r="AG2866" i="5"/>
  <c r="AG2867" i="5" s="1"/>
  <c r="AL2866" i="5"/>
  <c r="AL2867" i="5" s="1"/>
  <c r="AD2866" i="5"/>
  <c r="AD2867" i="5" s="1"/>
  <c r="AK2846" i="5"/>
  <c r="AK2847" i="5" s="1"/>
  <c r="AC2846" i="5"/>
  <c r="AC2847" i="5" s="1"/>
  <c r="AH2846" i="5"/>
  <c r="AH2847" i="5" s="1"/>
  <c r="AM2846" i="5"/>
  <c r="AM2847" i="5" s="1"/>
  <c r="AE2846" i="5"/>
  <c r="AE2847" i="5" s="1"/>
  <c r="AJ2846" i="5"/>
  <c r="AJ2847" i="5" s="1"/>
  <c r="AB2846" i="5"/>
  <c r="AB2847" i="5" s="1"/>
  <c r="AL2816" i="5"/>
  <c r="AL2817" i="5" s="1"/>
  <c r="AD2816" i="5"/>
  <c r="AD2817" i="5" s="1"/>
  <c r="AN2806" i="5"/>
  <c r="AN2807" i="5" s="1"/>
  <c r="AH2806" i="5"/>
  <c r="AH2807" i="5" s="1"/>
  <c r="AL2316" i="5"/>
  <c r="AL2317" i="5" s="1"/>
  <c r="AD2316" i="5"/>
  <c r="AD2317" i="5" s="1"/>
  <c r="AI2296" i="5"/>
  <c r="AI2297" i="5" s="1"/>
  <c r="AG2266" i="5"/>
  <c r="AG2267" i="5" s="1"/>
  <c r="AK2246" i="5"/>
  <c r="AK2247" i="5" s="1"/>
  <c r="AC2246" i="5"/>
  <c r="AC2247" i="5" s="1"/>
  <c r="AH2196" i="5"/>
  <c r="AH2197" i="5" s="1"/>
  <c r="AL2146" i="5"/>
  <c r="AL2147" i="5" s="1"/>
  <c r="AD2146" i="5"/>
  <c r="AD2147" i="5" s="1"/>
  <c r="AI2126" i="5"/>
  <c r="AI2127" i="5" s="1"/>
  <c r="AN2816" i="5"/>
  <c r="AN2817" i="5" s="1"/>
  <c r="AF2816" i="5"/>
  <c r="AF2817" i="5" s="1"/>
  <c r="AK2816" i="5"/>
  <c r="AK2817" i="5" s="1"/>
  <c r="AC2816" i="5"/>
  <c r="AC2817" i="5" s="1"/>
  <c r="AN2396" i="5"/>
  <c r="AN2397" i="5" s="1"/>
  <c r="AF2396" i="5"/>
  <c r="AJ2366" i="5"/>
  <c r="AJ2367" i="5" s="1"/>
  <c r="AB2366" i="5"/>
  <c r="AB2367" i="5" s="1"/>
  <c r="AK2346" i="5"/>
  <c r="AK2347" i="5" s="1"/>
  <c r="AC2346" i="5"/>
  <c r="AC2347" i="5" s="1"/>
  <c r="AH2296" i="5"/>
  <c r="AH2297" i="5" s="1"/>
  <c r="AM2276" i="5"/>
  <c r="AM2277" i="5" s="1"/>
  <c r="AE2276" i="5"/>
  <c r="AE2277" i="5" s="1"/>
  <c r="AN2266" i="5"/>
  <c r="AN2267" i="5" s="1"/>
  <c r="AF2266" i="5"/>
  <c r="AF2267" i="5" s="1"/>
  <c r="AJ2246" i="5"/>
  <c r="AJ2247" i="5" s="1"/>
  <c r="AB2246" i="5"/>
  <c r="AB2247" i="5" s="1"/>
  <c r="AH2226" i="5"/>
  <c r="AH2227" i="5" s="1"/>
  <c r="AL2896" i="5"/>
  <c r="AL2897" i="5" s="1"/>
  <c r="AD2896" i="5"/>
  <c r="AD2897" i="5" s="1"/>
  <c r="AI2896" i="5"/>
  <c r="AI2897" i="5" s="1"/>
  <c r="AN2896" i="5"/>
  <c r="AN2897" i="5" s="1"/>
  <c r="AF2896" i="5"/>
  <c r="AF2897" i="5" s="1"/>
  <c r="AK2896" i="5"/>
  <c r="AK2897" i="5" s="1"/>
  <c r="AC2896" i="5"/>
  <c r="AC2897" i="5" s="1"/>
  <c r="AM2816" i="5"/>
  <c r="AE2816" i="5"/>
  <c r="AJ2816" i="5"/>
  <c r="AJ2817" i="5" s="1"/>
  <c r="AB2816" i="5"/>
  <c r="AB2817" i="5" s="1"/>
  <c r="AF2806" i="5"/>
  <c r="AF2807" i="5" s="1"/>
  <c r="AH2406" i="5"/>
  <c r="AH2407" i="5" s="1"/>
  <c r="AM2406" i="5"/>
  <c r="AM2407" i="5" s="1"/>
  <c r="AE2406" i="5"/>
  <c r="AE2407" i="5" s="1"/>
  <c r="AJ2346" i="5"/>
  <c r="AJ2347" i="5" s="1"/>
  <c r="AB2346" i="5"/>
  <c r="AB2347" i="5" s="1"/>
  <c r="AL2276" i="5"/>
  <c r="AL2277" i="5" s="1"/>
  <c r="AD2276" i="5"/>
  <c r="AD2277" i="5" s="1"/>
  <c r="AG2226" i="5"/>
  <c r="AG2227" i="5" s="1"/>
  <c r="AK2206" i="5"/>
  <c r="AK2207" i="5" s="1"/>
  <c r="AC2206" i="5"/>
  <c r="AC2207" i="5" s="1"/>
  <c r="AJ2176" i="5"/>
  <c r="AJ2177" i="5" s="1"/>
  <c r="AB2176" i="5"/>
  <c r="AB2177" i="5" s="1"/>
  <c r="AH2156" i="5"/>
  <c r="AH2157" i="5" s="1"/>
  <c r="AI2876" i="5"/>
  <c r="AI2877" i="5" s="1"/>
  <c r="AI2826" i="5"/>
  <c r="AI2827" i="5" s="1"/>
  <c r="AI2816" i="5"/>
  <c r="AE2806" i="5"/>
  <c r="AE2807" i="5" s="1"/>
  <c r="AK2416" i="5"/>
  <c r="AK2417" i="5" s="1"/>
  <c r="AC2416" i="5"/>
  <c r="AC2417" i="5" s="1"/>
  <c r="AG2326" i="5"/>
  <c r="AG2327" i="5" s="1"/>
  <c r="AK2306" i="5"/>
  <c r="AK2307" i="5" s="1"/>
  <c r="AC2306" i="5"/>
  <c r="AC2307" i="5" s="1"/>
  <c r="AN2256" i="5"/>
  <c r="AN2257" i="5" s="1"/>
  <c r="AF2256" i="5"/>
  <c r="AF2257" i="5" s="1"/>
  <c r="AN2226" i="5"/>
  <c r="AN2227" i="5" s="1"/>
  <c r="AF2226" i="5"/>
  <c r="AF2227" i="5" s="1"/>
  <c r="AJ2206" i="5"/>
  <c r="AJ2207" i="5" s="1"/>
  <c r="AB2206" i="5"/>
  <c r="AB2207" i="5" s="1"/>
  <c r="AG2156" i="5"/>
  <c r="AG2157" i="5" s="1"/>
  <c r="AK2136" i="5"/>
  <c r="AK2137" i="5" s="1"/>
  <c r="AC2136" i="5"/>
  <c r="AC2137" i="5" s="1"/>
  <c r="AD2346" i="5"/>
  <c r="AD2347" i="5" s="1"/>
  <c r="AK2406" i="5"/>
  <c r="AK2407" i="5" s="1"/>
  <c r="AC2406" i="5"/>
  <c r="AC2407" i="5" s="1"/>
  <c r="AI2376" i="5"/>
  <c r="AI2377" i="5" s="1"/>
  <c r="AN2376" i="5"/>
  <c r="AN2377" i="5" s="1"/>
  <c r="AF2376" i="5"/>
  <c r="AF2377" i="5" s="1"/>
  <c r="AH2366" i="5"/>
  <c r="AH2367" i="5" s="1"/>
  <c r="AB2356" i="5"/>
  <c r="AB2357" i="5" s="1"/>
  <c r="AG2036" i="5"/>
  <c r="AG2037" i="5" s="1"/>
  <c r="AJ1996" i="5"/>
  <c r="AJ1997" i="5" s="1"/>
  <c r="AB1996" i="5"/>
  <c r="AB1997" i="5" s="1"/>
  <c r="AG1996" i="5"/>
  <c r="AG1997" i="5" s="1"/>
  <c r="AL1956" i="5"/>
  <c r="AL1957" i="5" s="1"/>
  <c r="AD1956" i="5"/>
  <c r="AD1957" i="5" s="1"/>
  <c r="AI1956" i="5"/>
  <c r="AI1957" i="5" s="1"/>
  <c r="AJ1906" i="5"/>
  <c r="AJ1907" i="5" s="1"/>
  <c r="AB1906" i="5"/>
  <c r="AB1907" i="5" s="1"/>
  <c r="AG1906" i="5"/>
  <c r="AG1907" i="5" s="1"/>
  <c r="AH1856" i="5"/>
  <c r="AH1857" i="5" s="1"/>
  <c r="AM1856" i="5"/>
  <c r="AM1857" i="5" s="1"/>
  <c r="AE1856" i="5"/>
  <c r="AE1857" i="5" s="1"/>
  <c r="AJ2386" i="5"/>
  <c r="AJ2387" i="5" s="1"/>
  <c r="AB2386" i="5"/>
  <c r="AB2387" i="5" s="1"/>
  <c r="AL2386" i="5"/>
  <c r="AL2387" i="5" s="1"/>
  <c r="AD2386" i="5"/>
  <c r="AD2387" i="5" s="1"/>
  <c r="AM2376" i="5"/>
  <c r="AM2377" i="5" s="1"/>
  <c r="AE2376" i="5"/>
  <c r="AE2377" i="5" s="1"/>
  <c r="AM2366" i="5"/>
  <c r="AM2367" i="5" s="1"/>
  <c r="AE2366" i="5"/>
  <c r="AG2366" i="5"/>
  <c r="AG2367" i="5" s="1"/>
  <c r="AL2266" i="5"/>
  <c r="AL2267" i="5" s="1"/>
  <c r="AD2266" i="5"/>
  <c r="AD2267" i="5" s="1"/>
  <c r="AJ2186" i="5"/>
  <c r="AJ2187" i="5" s="1"/>
  <c r="AM2076" i="5"/>
  <c r="AM2077" i="5" s="1"/>
  <c r="AE2076" i="5"/>
  <c r="AE2077" i="5" s="1"/>
  <c r="AJ2076" i="5"/>
  <c r="AJ2077" i="5" s="1"/>
  <c r="AB2076" i="5"/>
  <c r="AB2077" i="5" s="1"/>
  <c r="AN2016" i="5"/>
  <c r="AN2017" i="5" s="1"/>
  <c r="AL1916" i="5"/>
  <c r="AL1917" i="5" s="1"/>
  <c r="AD1916" i="5"/>
  <c r="AD1917" i="5" s="1"/>
  <c r="AI1916" i="5"/>
  <c r="AI1917" i="5" s="1"/>
  <c r="AJ1866" i="5"/>
  <c r="AJ1867" i="5" s="1"/>
  <c r="AB1866" i="5"/>
  <c r="AB1867" i="5" s="1"/>
  <c r="AG1866" i="5"/>
  <c r="AG1867" i="5" s="1"/>
  <c r="AN2386" i="5"/>
  <c r="AF2386" i="5"/>
  <c r="AK2386" i="5"/>
  <c r="AK2387" i="5" s="1"/>
  <c r="AC2386" i="5"/>
  <c r="AC2387" i="5" s="1"/>
  <c r="AJ2376" i="5"/>
  <c r="AB2376" i="5"/>
  <c r="AL2376" i="5"/>
  <c r="AL2377" i="5" s="1"/>
  <c r="AD2376" i="5"/>
  <c r="AD2377" i="5" s="1"/>
  <c r="AE2356" i="5"/>
  <c r="AE2357" i="5" s="1"/>
  <c r="AH2106" i="5"/>
  <c r="AH2107" i="5" s="1"/>
  <c r="AM2106" i="5"/>
  <c r="AM2107" i="5" s="1"/>
  <c r="AE2106" i="5"/>
  <c r="AE2107" i="5" s="1"/>
  <c r="AL1876" i="5"/>
  <c r="AL1877" i="5" s="1"/>
  <c r="AD1876" i="5"/>
  <c r="AD1877" i="5" s="1"/>
  <c r="AI1876" i="5"/>
  <c r="AI1877" i="5" s="1"/>
  <c r="AL2356" i="5"/>
  <c r="AL2357" i="5" s="1"/>
  <c r="AD2356" i="5"/>
  <c r="AD2357" i="5" s="1"/>
  <c r="AB2056" i="5"/>
  <c r="AB2057" i="5" s="1"/>
  <c r="AN1966" i="5"/>
  <c r="AN1967" i="5" s="1"/>
  <c r="AF1966" i="5"/>
  <c r="AF1967" i="5" s="1"/>
  <c r="AK1966" i="5"/>
  <c r="AK1967" i="5" s="1"/>
  <c r="AC1966" i="5"/>
  <c r="AC1967" i="5" s="1"/>
  <c r="AD1846" i="5"/>
  <c r="AD1847" i="5" s="1"/>
  <c r="AK2006" i="5"/>
  <c r="AK2007" i="5" s="1"/>
  <c r="AC2006" i="5"/>
  <c r="AC2007" i="5" s="1"/>
  <c r="AL1836" i="5"/>
  <c r="AL1837" i="5" s="1"/>
  <c r="AD1836" i="5"/>
  <c r="AD1837" i="5" s="1"/>
  <c r="AN1766" i="5"/>
  <c r="AN1767" i="5" s="1"/>
  <c r="AF1766" i="5"/>
  <c r="AF1767" i="5" s="1"/>
  <c r="AJ1746" i="5"/>
  <c r="AJ1747" i="5" s="1"/>
  <c r="AB1746" i="5"/>
  <c r="AB1747" i="5" s="1"/>
  <c r="AL1676" i="5"/>
  <c r="AL1677" i="5" s="1"/>
  <c r="AD1676" i="5"/>
  <c r="AD1677" i="5" s="1"/>
  <c r="AI1656" i="5"/>
  <c r="AI1657" i="5" s="1"/>
  <c r="AL2066" i="5"/>
  <c r="AL2067" i="5" s="1"/>
  <c r="AD2066" i="5"/>
  <c r="AD2067" i="5" s="1"/>
  <c r="AG2056" i="5"/>
  <c r="AG2057" i="5" s="1"/>
  <c r="AL2056" i="5"/>
  <c r="AL2057" i="5" s="1"/>
  <c r="AD2056" i="5"/>
  <c r="AD2057" i="5" s="1"/>
  <c r="AN2056" i="5"/>
  <c r="AN2057" i="5" s="1"/>
  <c r="AF2056" i="5"/>
  <c r="AF2057" i="5" s="1"/>
  <c r="AN1996" i="5"/>
  <c r="AN1997" i="5" s="1"/>
  <c r="AF1996" i="5"/>
  <c r="AF1997" i="5" s="1"/>
  <c r="AL1796" i="5"/>
  <c r="AL1797" i="5" s="1"/>
  <c r="AD1796" i="5"/>
  <c r="AD1797" i="5" s="1"/>
  <c r="AH1746" i="5"/>
  <c r="AH1747" i="5" s="1"/>
  <c r="AJ1676" i="5"/>
  <c r="AJ1677" i="5" s="1"/>
  <c r="AB1676" i="5"/>
  <c r="AB1677" i="5" s="1"/>
  <c r="AL1636" i="5"/>
  <c r="AL1637" i="5" s="1"/>
  <c r="AD1636" i="5"/>
  <c r="AD1637" i="5" s="1"/>
  <c r="AH2056" i="5"/>
  <c r="AH2057" i="5" s="1"/>
  <c r="AJ2036" i="5"/>
  <c r="AJ2037" i="5" s="1"/>
  <c r="AB2036" i="5"/>
  <c r="AB2037" i="5" s="1"/>
  <c r="AH1776" i="5"/>
  <c r="AH1777" i="5" s="1"/>
  <c r="AN1656" i="5"/>
  <c r="AN1657" i="5" s="1"/>
  <c r="AF1656" i="5"/>
  <c r="AF1657" i="5" s="1"/>
  <c r="AL2096" i="5"/>
  <c r="AL2097" i="5" s="1"/>
  <c r="AK2046" i="5"/>
  <c r="AK2047" i="5" s="1"/>
  <c r="AC2046" i="5"/>
  <c r="AC2047" i="5" s="1"/>
  <c r="AH2046" i="5"/>
  <c r="AH2047" i="5" s="1"/>
  <c r="AN2036" i="5"/>
  <c r="AN2037" i="5" s="1"/>
  <c r="AF2036" i="5"/>
  <c r="AF2037" i="5" s="1"/>
  <c r="AK2036" i="5"/>
  <c r="AK2037" i="5" s="1"/>
  <c r="AC2036" i="5"/>
  <c r="AC2037" i="5" s="1"/>
  <c r="AM2026" i="5"/>
  <c r="AM2027" i="5" s="1"/>
  <c r="AE2026" i="5"/>
  <c r="AE2027" i="5" s="1"/>
  <c r="AJ1826" i="5"/>
  <c r="AJ1827" i="5" s="1"/>
  <c r="AB1826" i="5"/>
  <c r="AB1827" i="5" s="1"/>
  <c r="AL1756" i="5"/>
  <c r="AL1757" i="5" s="1"/>
  <c r="AD1756" i="5"/>
  <c r="AD1757" i="5" s="1"/>
  <c r="AI1736" i="5"/>
  <c r="AI1737" i="5" s="1"/>
  <c r="AL1726" i="5"/>
  <c r="AL1727" i="5" s="1"/>
  <c r="AD1726" i="5"/>
  <c r="AD1727" i="5" s="1"/>
  <c r="AH1706" i="5"/>
  <c r="AH1707" i="5" s="1"/>
  <c r="AN1686" i="5"/>
  <c r="AN1687" i="5" s="1"/>
  <c r="AF1686" i="5"/>
  <c r="AF1687" i="5" s="1"/>
  <c r="AJ1666" i="5"/>
  <c r="AJ1667" i="5" s="1"/>
  <c r="AB1666" i="5"/>
  <c r="AB1667" i="5" s="1"/>
  <c r="AJ1636" i="5"/>
  <c r="AJ1637" i="5" s="1"/>
  <c r="AB1636" i="5"/>
  <c r="AB1637" i="5" s="1"/>
  <c r="AF2026" i="5"/>
  <c r="AF2027" i="5" s="1"/>
  <c r="AH1736" i="5"/>
  <c r="AH1737" i="5" s="1"/>
  <c r="AM1716" i="5"/>
  <c r="AM1717" i="5" s="1"/>
  <c r="AE1716" i="5"/>
  <c r="AE1717" i="5" s="1"/>
  <c r="AG1646" i="5"/>
  <c r="AG1647" i="5" s="1"/>
  <c r="AH1486" i="5"/>
  <c r="AH1487" i="5" s="1"/>
  <c r="AI2036" i="5"/>
  <c r="AI2037" i="5" s="1"/>
  <c r="AL2016" i="5"/>
  <c r="AL2017" i="5" s="1"/>
  <c r="AD2016" i="5"/>
  <c r="AI2016" i="5"/>
  <c r="AI2017" i="5" s="1"/>
  <c r="AN1806" i="5"/>
  <c r="AN1807" i="5" s="1"/>
  <c r="AF1806" i="5"/>
  <c r="AF1807" i="5" s="1"/>
  <c r="AJ1786" i="5"/>
  <c r="AJ1787" i="5" s="1"/>
  <c r="AB1786" i="5"/>
  <c r="AB1787" i="5" s="1"/>
  <c r="AM1756" i="5"/>
  <c r="AM1757" i="5" s="1"/>
  <c r="AE1756" i="5"/>
  <c r="AE1757" i="5" s="1"/>
  <c r="AJ1756" i="5"/>
  <c r="AJ1757" i="5" s="1"/>
  <c r="AB1756" i="5"/>
  <c r="AB1757" i="5" s="1"/>
  <c r="AL1716" i="5"/>
  <c r="AL1717" i="5" s="1"/>
  <c r="AD1716" i="5"/>
  <c r="AD1717" i="5" s="1"/>
  <c r="AI1696" i="5"/>
  <c r="AI1697" i="5" s="1"/>
  <c r="AN1646" i="5"/>
  <c r="AN1647" i="5" s="1"/>
  <c r="AF1646" i="5"/>
  <c r="AF1647" i="5" s="1"/>
  <c r="AL1596" i="5"/>
  <c r="AL1597" i="5" s="1"/>
  <c r="AD1596" i="5"/>
  <c r="AD1597" i="5" s="1"/>
  <c r="AJ1536" i="5"/>
  <c r="AJ1537" i="5" s="1"/>
  <c r="AB1536" i="5"/>
  <c r="AB1537" i="5" s="1"/>
  <c r="AG1516" i="5"/>
  <c r="AG1517" i="5" s="1"/>
  <c r="AK1496" i="5"/>
  <c r="AK1497" i="5" s="1"/>
  <c r="AC1496" i="5"/>
  <c r="AC1497" i="5" s="1"/>
  <c r="AH1446" i="5"/>
  <c r="AH1447" i="5" s="1"/>
  <c r="AM1236" i="5"/>
  <c r="AM1237" i="5" s="1"/>
  <c r="AE1236" i="5"/>
  <c r="AE1237" i="5" s="1"/>
  <c r="AJ1626" i="5"/>
  <c r="AJ1627" i="5" s="1"/>
  <c r="AB1626" i="5"/>
  <c r="AB1627" i="5" s="1"/>
  <c r="AM1596" i="5"/>
  <c r="AM1597" i="5" s="1"/>
  <c r="AE1596" i="5"/>
  <c r="AE1597" i="5" s="1"/>
  <c r="AJ1596" i="5"/>
  <c r="AJ1597" i="5" s="1"/>
  <c r="AB1596" i="5"/>
  <c r="AB1597" i="5" s="1"/>
  <c r="AM1526" i="5"/>
  <c r="AM1527" i="5" s="1"/>
  <c r="AE1526" i="5"/>
  <c r="AE1527" i="5" s="1"/>
  <c r="AJ1526" i="5"/>
  <c r="AJ1527" i="5" s="1"/>
  <c r="AB1526" i="5"/>
  <c r="AB1527" i="5" s="1"/>
  <c r="AG1476" i="5"/>
  <c r="AG1477" i="5" s="1"/>
  <c r="AK1456" i="5"/>
  <c r="AK1457" i="5" s="1"/>
  <c r="AC1456" i="5"/>
  <c r="AC1457" i="5" s="1"/>
  <c r="AG1406" i="5"/>
  <c r="AG1407" i="5" s="1"/>
  <c r="AI1506" i="5"/>
  <c r="AI1507" i="5" s="1"/>
  <c r="AN1506" i="5"/>
  <c r="AN1507" i="5" s="1"/>
  <c r="AF1506" i="5"/>
  <c r="AF1507" i="5" s="1"/>
  <c r="AN1606" i="5"/>
  <c r="AN1607" i="5" s="1"/>
  <c r="AF1606" i="5"/>
  <c r="AF1607" i="5" s="1"/>
  <c r="AJ1586" i="5"/>
  <c r="AJ1587" i="5" s="1"/>
  <c r="AB1586" i="5"/>
  <c r="AB1587" i="5" s="1"/>
  <c r="AH1526" i="5"/>
  <c r="AH1527" i="5" s="1"/>
  <c r="AM1506" i="5"/>
  <c r="AM1507" i="5" s="1"/>
  <c r="AE1506" i="5"/>
  <c r="AE1507" i="5" s="1"/>
  <c r="AM1486" i="5"/>
  <c r="AM1487" i="5" s="1"/>
  <c r="AE1486" i="5"/>
  <c r="AE1487" i="5" s="1"/>
  <c r="AJ1486" i="5"/>
  <c r="AJ1487" i="5" s="1"/>
  <c r="AB1486" i="5"/>
  <c r="AB1487" i="5" s="1"/>
  <c r="AL1506" i="5"/>
  <c r="AL1507" i="5" s="1"/>
  <c r="AD1506" i="5"/>
  <c r="AD1507" i="5" s="1"/>
  <c r="AI1486" i="5"/>
  <c r="AI1487" i="5" s="1"/>
  <c r="AK1426" i="5"/>
  <c r="AK1427" i="5" s="1"/>
  <c r="AC1426" i="5"/>
  <c r="AC1427" i="5" s="1"/>
  <c r="AM1316" i="5"/>
  <c r="AM1317" i="5" s="1"/>
  <c r="AE1316" i="5"/>
  <c r="AE1317" i="5" s="1"/>
  <c r="AM1276" i="5"/>
  <c r="AM1277" i="5" s="1"/>
  <c r="AE1276" i="5"/>
  <c r="AE1277" i="5" s="1"/>
  <c r="AM1576" i="5"/>
  <c r="AM1577" i="5" s="1"/>
  <c r="AE1576" i="5"/>
  <c r="AE1577" i="5" s="1"/>
  <c r="AG1546" i="5"/>
  <c r="AG1547" i="5" s="1"/>
  <c r="AI1536" i="5"/>
  <c r="AI1537" i="5" s="1"/>
  <c r="AG1326" i="5"/>
  <c r="AG1327" i="5" s="1"/>
  <c r="AG1286" i="5"/>
  <c r="AG1287" i="5" s="1"/>
  <c r="AG1246" i="5"/>
  <c r="AG1247" i="5" s="1"/>
  <c r="AL1556" i="5"/>
  <c r="AL1557" i="5" s="1"/>
  <c r="AD1556" i="5"/>
  <c r="AD1557" i="5" s="1"/>
  <c r="AN1546" i="5"/>
  <c r="AN1547" i="5" s="1"/>
  <c r="AF1546" i="5"/>
  <c r="AF1547" i="5" s="1"/>
  <c r="AH1536" i="5"/>
  <c r="AH1537" i="5" s="1"/>
  <c r="AH1346" i="5"/>
  <c r="AH1347" i="5" s="1"/>
  <c r="AM1346" i="5"/>
  <c r="AM1347" i="5" s="1"/>
  <c r="AE1346" i="5"/>
  <c r="AE1347" i="5" s="1"/>
  <c r="AI1336" i="5"/>
  <c r="AI1337" i="5" s="1"/>
  <c r="AH1306" i="5"/>
  <c r="AH1307" i="5" s="1"/>
  <c r="AM1306" i="5"/>
  <c r="AM1307" i="5" s="1"/>
  <c r="AE1306" i="5"/>
  <c r="AE1307" i="5" s="1"/>
  <c r="AI1296" i="5"/>
  <c r="AI1297" i="5" s="1"/>
  <c r="AH1266" i="5"/>
  <c r="AH1267" i="5" s="1"/>
  <c r="AM1266" i="5"/>
  <c r="AM1267" i="5" s="1"/>
  <c r="AE1266" i="5"/>
  <c r="AE1267" i="5" s="1"/>
  <c r="AI1256" i="5"/>
  <c r="AI1257" i="5" s="1"/>
  <c r="AH1226" i="5"/>
  <c r="AH1227" i="5" s="1"/>
  <c r="AM1226" i="5"/>
  <c r="AM1227" i="5" s="1"/>
  <c r="AE1226" i="5"/>
  <c r="AE1227" i="5" s="1"/>
  <c r="AK1556" i="5"/>
  <c r="AK1557" i="5" s="1"/>
  <c r="AC1556" i="5"/>
  <c r="AC1557" i="5" s="1"/>
  <c r="AK1546" i="5"/>
  <c r="AK1547" i="5" s="1"/>
  <c r="AC1546" i="5"/>
  <c r="AC1547" i="5" s="1"/>
  <c r="AH1546" i="5"/>
  <c r="AH1547" i="5" s="1"/>
  <c r="AM1546" i="5"/>
  <c r="AM1547" i="5" s="1"/>
  <c r="AE1546" i="5"/>
  <c r="AE1547" i="5" s="1"/>
  <c r="AI1566" i="5"/>
  <c r="AI1567" i="5" s="1"/>
  <c r="AH1556" i="5"/>
  <c r="AH1557" i="5" s="1"/>
  <c r="AM1556" i="5"/>
  <c r="AM1557" i="5" s="1"/>
  <c r="AE1556" i="5"/>
  <c r="AE1557" i="5" s="1"/>
  <c r="AJ1556" i="5"/>
  <c r="AJ1557" i="5" s="1"/>
  <c r="AB1556" i="5"/>
  <c r="AB1557" i="5" s="1"/>
  <c r="AL1546" i="5"/>
  <c r="AL1547" i="5" s="1"/>
  <c r="AD1546" i="5"/>
  <c r="AD1547" i="5" s="1"/>
  <c r="AN1416" i="5"/>
  <c r="AN1417" i="5" s="1"/>
  <c r="AF1416" i="5"/>
  <c r="AF1417" i="5" s="1"/>
  <c r="AK1416" i="5"/>
  <c r="AK1417" i="5" s="1"/>
  <c r="AC1416" i="5"/>
  <c r="AC1417" i="5" s="1"/>
  <c r="AH1386" i="5"/>
  <c r="AH1387" i="5" s="1"/>
  <c r="AM1386" i="5"/>
  <c r="AM1387" i="5" s="1"/>
  <c r="AE1386" i="5"/>
  <c r="AE1387" i="5" s="1"/>
  <c r="AL1366" i="5"/>
  <c r="AL1367" i="5" s="1"/>
  <c r="AD1366" i="5"/>
  <c r="AD1367" i="5" s="1"/>
  <c r="AI1366" i="5"/>
  <c r="AI1367" i="5" s="1"/>
  <c r="AJ1356" i="5"/>
  <c r="AJ1357" i="5" s="1"/>
  <c r="AB1356" i="5"/>
  <c r="AB1357" i="5" s="1"/>
  <c r="AG1356" i="5"/>
  <c r="AG1357" i="5" s="1"/>
  <c r="AK1346" i="5"/>
  <c r="AK1347" i="5" s="1"/>
  <c r="AC1346" i="5"/>
  <c r="AC1347" i="5" s="1"/>
  <c r="AK1306" i="5"/>
  <c r="AK1307" i="5" s="1"/>
  <c r="AC1306" i="5"/>
  <c r="AC1307" i="5" s="1"/>
  <c r="AK1266" i="5"/>
  <c r="AK1267" i="5" s="1"/>
  <c r="AC1266" i="5"/>
  <c r="AC1267" i="5" s="1"/>
  <c r="AN1566" i="5"/>
  <c r="AN1567" i="5" s="1"/>
  <c r="AF1566" i="5"/>
  <c r="AF1567" i="5" s="1"/>
  <c r="AH1566" i="5"/>
  <c r="AH1567" i="5" s="1"/>
  <c r="AI1556" i="5"/>
  <c r="AI1557" i="5" s="1"/>
  <c r="AH1426" i="5"/>
  <c r="AH1427" i="5" s="1"/>
  <c r="AM1426" i="5"/>
  <c r="AM1427" i="5" s="1"/>
  <c r="AE1426" i="5"/>
  <c r="AE1427" i="5" s="1"/>
  <c r="AL1406" i="5"/>
  <c r="AL1407" i="5" s="1"/>
  <c r="AD1406" i="5"/>
  <c r="AD1407" i="5" s="1"/>
  <c r="AI1406" i="5"/>
  <c r="AI1407" i="5" s="1"/>
  <c r="AJ1396" i="5"/>
  <c r="AJ1397" i="5" s="1"/>
  <c r="AB1396" i="5"/>
  <c r="AB1397" i="5" s="1"/>
  <c r="AG1396" i="5"/>
  <c r="AG1397" i="5" s="1"/>
  <c r="AI1376" i="5"/>
  <c r="AI1377" i="5" s="1"/>
  <c r="AJ1316" i="5"/>
  <c r="AJ1317" i="5" s="1"/>
  <c r="AB1316" i="5"/>
  <c r="AB1317" i="5" s="1"/>
  <c r="AG1316" i="5"/>
  <c r="AG1317" i="5" s="1"/>
  <c r="AJ1276" i="5"/>
  <c r="AJ1277" i="5" s="1"/>
  <c r="AB1276" i="5"/>
  <c r="AB1277" i="5" s="1"/>
  <c r="AG1276" i="5"/>
  <c r="AG1277" i="5" s="1"/>
  <c r="AJ1236" i="5"/>
  <c r="AJ1237" i="5" s="1"/>
  <c r="AB1236" i="5"/>
  <c r="AB1237" i="5" s="1"/>
  <c r="AG1236" i="5"/>
  <c r="AG1237" i="5" s="1"/>
  <c r="AM1566" i="5"/>
  <c r="AM1567" i="5" s="1"/>
  <c r="AE1566" i="5"/>
  <c r="AE1567" i="5" s="1"/>
  <c r="AJ1566" i="5"/>
  <c r="AJ1567" i="5" s="1"/>
  <c r="AB1566" i="5"/>
  <c r="AB1567" i="5" s="1"/>
  <c r="AG1566" i="5"/>
  <c r="AG1567" i="5" s="1"/>
  <c r="AI1416" i="5"/>
  <c r="AI1417" i="5" s="1"/>
  <c r="AK1386" i="5"/>
  <c r="AK1387" i="5" s="1"/>
  <c r="AC1386" i="5"/>
  <c r="AC1387" i="5" s="1"/>
  <c r="AG1366" i="5"/>
  <c r="AG1367" i="5" s="1"/>
  <c r="AM1356" i="5"/>
  <c r="AM1357" i="5" s="1"/>
  <c r="AE1356" i="5"/>
  <c r="AE1357" i="5" s="1"/>
  <c r="AH1186" i="5"/>
  <c r="AH1187" i="5" s="1"/>
  <c r="AM1186" i="5"/>
  <c r="AM1187" i="5" s="1"/>
  <c r="AE1186" i="5"/>
  <c r="AE1187" i="5" s="1"/>
  <c r="AJ1116" i="5"/>
  <c r="AJ1117" i="5" s="1"/>
  <c r="AB1116" i="5"/>
  <c r="AB1117" i="5" s="1"/>
  <c r="AL1206" i="5"/>
  <c r="AL1207" i="5" s="1"/>
  <c r="AD1206" i="5"/>
  <c r="AD1207" i="5" s="1"/>
  <c r="AI1206" i="5"/>
  <c r="AI1207" i="5" s="1"/>
  <c r="AJ1156" i="5"/>
  <c r="AJ1157" i="5" s="1"/>
  <c r="AB1156" i="5"/>
  <c r="AB1157" i="5" s="1"/>
  <c r="AG1156" i="5"/>
  <c r="AG1157" i="5" s="1"/>
  <c r="AL1166" i="5"/>
  <c r="AL1167" i="5" s="1"/>
  <c r="AD1166" i="5"/>
  <c r="AD1167" i="5" s="1"/>
  <c r="AI1166" i="5"/>
  <c r="AI1167" i="5" s="1"/>
  <c r="AG1036" i="5"/>
  <c r="AG1037" i="5" s="1"/>
  <c r="AL1036" i="5"/>
  <c r="AL1037" i="5" s="1"/>
  <c r="AD1036" i="5"/>
  <c r="AD1037" i="5" s="1"/>
  <c r="AL1126" i="5"/>
  <c r="AL1127" i="5" s="1"/>
  <c r="AD1126" i="5"/>
  <c r="AD1127" i="5" s="1"/>
  <c r="AI1126" i="5"/>
  <c r="AI1127" i="5" s="1"/>
  <c r="AM1026" i="5"/>
  <c r="AM1027" i="5" s="1"/>
  <c r="AE1026" i="5"/>
  <c r="AE1027" i="5" s="1"/>
  <c r="AJ1026" i="5"/>
  <c r="AJ1027" i="5" s="1"/>
  <c r="AB1026" i="5"/>
  <c r="AB1027" i="5" s="1"/>
  <c r="AG996" i="5"/>
  <c r="AG997" i="5" s="1"/>
  <c r="AL996" i="5"/>
  <c r="AL997" i="5" s="1"/>
  <c r="AD996" i="5"/>
  <c r="AD997" i="5" s="1"/>
  <c r="AN1136" i="5"/>
  <c r="AN1137" i="5" s="1"/>
  <c r="AF1136" i="5"/>
  <c r="AF1137" i="5" s="1"/>
  <c r="AK1136" i="5"/>
  <c r="AK1137" i="5" s="1"/>
  <c r="AC1136" i="5"/>
  <c r="AC1137" i="5" s="1"/>
  <c r="AI1046" i="5"/>
  <c r="AI1047" i="5" s="1"/>
  <c r="AF1046" i="5"/>
  <c r="AF1047" i="5" s="1"/>
  <c r="AK1016" i="5"/>
  <c r="AK1017" i="5" s="1"/>
  <c r="AC1016" i="5"/>
  <c r="AC1017" i="5" s="1"/>
  <c r="AH1016" i="5"/>
  <c r="AH1017" i="5" s="1"/>
  <c r="AK1106" i="5"/>
  <c r="AK1107" i="5" s="1"/>
  <c r="AC1106" i="5"/>
  <c r="AC1107" i="5" s="1"/>
  <c r="AJ1106" i="5"/>
  <c r="AJ1107" i="5" s="1"/>
  <c r="AB1106" i="5"/>
  <c r="AB1107" i="5" s="1"/>
  <c r="AG1106" i="5"/>
  <c r="AG1107" i="5" s="1"/>
  <c r="AD1106" i="5"/>
  <c r="AD1107" i="5" s="1"/>
  <c r="AI1106" i="5"/>
  <c r="AI1107" i="5" s="1"/>
  <c r="AH1116" i="5"/>
  <c r="AH1117" i="5" s="1"/>
  <c r="AM1116" i="5"/>
  <c r="AM1117" i="5" s="1"/>
  <c r="AE1116" i="5"/>
  <c r="AE1117" i="5" s="1"/>
  <c r="AG1116" i="5"/>
  <c r="AG1117" i="5" s="1"/>
  <c r="AH1106" i="5"/>
  <c r="AH1107" i="5" s="1"/>
  <c r="AD766" i="5"/>
  <c r="AD767" i="5" s="1"/>
  <c r="AI1116" i="5"/>
  <c r="AI1117" i="5" s="1"/>
  <c r="AN1116" i="5"/>
  <c r="AN1117" i="5" s="1"/>
  <c r="AF1116" i="5"/>
  <c r="AF1117" i="5" s="1"/>
  <c r="AG986" i="5"/>
  <c r="AG987" i="5" s="1"/>
  <c r="AL986" i="5"/>
  <c r="AL987" i="5" s="1"/>
  <c r="AD986" i="5"/>
  <c r="AD987" i="5" s="1"/>
  <c r="AI986" i="5"/>
  <c r="AI987" i="5" s="1"/>
  <c r="AM966" i="5"/>
  <c r="AM967" i="5" s="1"/>
  <c r="AE966" i="5"/>
  <c r="AE967" i="5" s="1"/>
  <c r="AJ966" i="5"/>
  <c r="AJ967" i="5" s="1"/>
  <c r="AL966" i="5"/>
  <c r="AL967" i="5" s="1"/>
  <c r="AD966" i="5"/>
  <c r="AD967" i="5" s="1"/>
  <c r="AG596" i="5"/>
  <c r="AG597" i="5" s="1"/>
  <c r="AM1096" i="5"/>
  <c r="AM1097" i="5" s="1"/>
  <c r="AE1096" i="5"/>
  <c r="AE1097" i="5" s="1"/>
  <c r="AM956" i="5"/>
  <c r="AM957" i="5" s="1"/>
  <c r="AE956" i="5"/>
  <c r="AE957" i="5" s="1"/>
  <c r="AJ956" i="5"/>
  <c r="AJ957" i="5" s="1"/>
  <c r="AB956" i="5"/>
  <c r="AB957" i="5" s="1"/>
  <c r="AG956" i="5"/>
  <c r="AG957" i="5" s="1"/>
  <c r="AH946" i="5"/>
  <c r="AH947" i="5" s="1"/>
  <c r="AM946" i="5"/>
  <c r="AM947" i="5" s="1"/>
  <c r="AE946" i="5"/>
  <c r="AE947" i="5" s="1"/>
  <c r="AJ946" i="5"/>
  <c r="AJ947" i="5" s="1"/>
  <c r="AB946" i="5"/>
  <c r="AB947" i="5" s="1"/>
  <c r="AJ916" i="5"/>
  <c r="AJ917" i="5" s="1"/>
  <c r="AB916" i="5"/>
  <c r="AB917" i="5" s="1"/>
  <c r="AG916" i="5"/>
  <c r="AG917" i="5" s="1"/>
  <c r="AJ836" i="5"/>
  <c r="AJ837" i="5" s="1"/>
  <c r="AJ1096" i="5"/>
  <c r="AJ1097" i="5" s="1"/>
  <c r="AB1096" i="5"/>
  <c r="AB1097" i="5" s="1"/>
  <c r="AL1096" i="5"/>
  <c r="AL1097" i="5" s="1"/>
  <c r="AD1096" i="5"/>
  <c r="AD1097" i="5" s="1"/>
  <c r="AI1086" i="5"/>
  <c r="AI1087" i="5" s="1"/>
  <c r="AH1086" i="5"/>
  <c r="AH1087" i="5" s="1"/>
  <c r="AJ926" i="5"/>
  <c r="AJ927" i="5" s="1"/>
  <c r="AB926" i="5"/>
  <c r="AB927" i="5" s="1"/>
  <c r="AK1096" i="5"/>
  <c r="AK1097" i="5" s="1"/>
  <c r="AC1096" i="5"/>
  <c r="AC1097" i="5" s="1"/>
  <c r="AG1086" i="5"/>
  <c r="AG1087" i="5" s="1"/>
  <c r="AJ976" i="5"/>
  <c r="AJ977" i="5" s="1"/>
  <c r="AB976" i="5"/>
  <c r="AB977" i="5" s="1"/>
  <c r="AG976" i="5"/>
  <c r="AG977" i="5" s="1"/>
  <c r="AL976" i="5"/>
  <c r="AL977" i="5" s="1"/>
  <c r="AD976" i="5"/>
  <c r="AD977" i="5" s="1"/>
  <c r="AI976" i="5"/>
  <c r="AI977" i="5" s="1"/>
  <c r="AI926" i="5"/>
  <c r="AI927" i="5" s="1"/>
  <c r="AH926" i="5"/>
  <c r="AH927" i="5" s="1"/>
  <c r="AL836" i="5"/>
  <c r="AL837" i="5" s="1"/>
  <c r="AD836" i="5"/>
  <c r="AD837" i="5" s="1"/>
  <c r="AN836" i="5"/>
  <c r="AN837" i="5" s="1"/>
  <c r="AF836" i="5"/>
  <c r="AF837" i="5" s="1"/>
  <c r="AK836" i="5"/>
  <c r="AK837" i="5" s="1"/>
  <c r="AC836" i="5"/>
  <c r="AC837" i="5" s="1"/>
  <c r="AN676" i="5"/>
  <c r="AF676" i="5"/>
  <c r="AF677" i="5" s="1"/>
  <c r="AK676" i="5"/>
  <c r="AK677" i="5" s="1"/>
  <c r="AC676" i="5"/>
  <c r="AC677" i="5" s="1"/>
  <c r="AI636" i="5"/>
  <c r="AI637" i="5" s="1"/>
  <c r="AM596" i="5"/>
  <c r="AM597" i="5" s="1"/>
  <c r="AE596" i="5"/>
  <c r="AE597" i="5" s="1"/>
  <c r="AH576" i="5"/>
  <c r="AH577" i="5" s="1"/>
  <c r="AJ556" i="5"/>
  <c r="AB556" i="5"/>
  <c r="AB557" i="5" s="1"/>
  <c r="AE516" i="5"/>
  <c r="AE517" i="5" s="1"/>
  <c r="AK446" i="5"/>
  <c r="AK447" i="5" s="1"/>
  <c r="AC446" i="5"/>
  <c r="AJ166" i="5"/>
  <c r="AJ167" i="5" s="1"/>
  <c r="AL906" i="5"/>
  <c r="AL907" i="5" s="1"/>
  <c r="AD906" i="5"/>
  <c r="AD907" i="5" s="1"/>
  <c r="AI906" i="5"/>
  <c r="AI907" i="5" s="1"/>
  <c r="AN906" i="5"/>
  <c r="AN907" i="5" s="1"/>
  <c r="AF906" i="5"/>
  <c r="AF907" i="5" s="1"/>
  <c r="AJ816" i="5"/>
  <c r="AJ817" i="5" s="1"/>
  <c r="AB816" i="5"/>
  <c r="AB817" i="5" s="1"/>
  <c r="AG816" i="5"/>
  <c r="AG817" i="5" s="1"/>
  <c r="AL816" i="5"/>
  <c r="AL817" i="5" s="1"/>
  <c r="AD816" i="5"/>
  <c r="AD817" i="5" s="1"/>
  <c r="AI816" i="5"/>
  <c r="AI817" i="5" s="1"/>
  <c r="AI726" i="5"/>
  <c r="AI727" i="5" s="1"/>
  <c r="AF726" i="5"/>
  <c r="AF727" i="5" s="1"/>
  <c r="AL716" i="5"/>
  <c r="AL717" i="5" s="1"/>
  <c r="AD716" i="5"/>
  <c r="AD717" i="5" s="1"/>
  <c r="AK686" i="5"/>
  <c r="AC686" i="5"/>
  <c r="AH686" i="5"/>
  <c r="AH687" i="5" s="1"/>
  <c r="AJ636" i="5"/>
  <c r="AB636" i="5"/>
  <c r="AB637" i="5" s="1"/>
  <c r="AG636" i="5"/>
  <c r="AG637" i="5" s="1"/>
  <c r="AI586" i="5"/>
  <c r="AI587" i="5" s="1"/>
  <c r="AN586" i="5"/>
  <c r="AN587" i="5" s="1"/>
  <c r="AF586" i="5"/>
  <c r="AF587" i="5" s="1"/>
  <c r="AL576" i="5"/>
  <c r="AL577" i="5" s="1"/>
  <c r="AD576" i="5"/>
  <c r="AD577" i="5" s="1"/>
  <c r="AI576" i="5"/>
  <c r="AI577" i="5" s="1"/>
  <c r="AC566" i="5"/>
  <c r="AC567" i="5" s="1"/>
  <c r="AK536" i="5"/>
  <c r="AH536" i="5"/>
  <c r="AH537" i="5" s="1"/>
  <c r="AJ486" i="5"/>
  <c r="AB486" i="5"/>
  <c r="AJ476" i="5"/>
  <c r="AB476" i="5"/>
  <c r="AM466" i="5"/>
  <c r="AE466" i="5"/>
  <c r="AE467" i="5" s="1"/>
  <c r="AG416" i="5"/>
  <c r="AG417" i="5" s="1"/>
  <c r="AG386" i="5"/>
  <c r="AG387" i="5" s="1"/>
  <c r="AH796" i="5"/>
  <c r="AH797" i="5" s="1"/>
  <c r="AM796" i="5"/>
  <c r="AM797" i="5" s="1"/>
  <c r="AE796" i="5"/>
  <c r="AE797" i="5" s="1"/>
  <c r="AJ796" i="5"/>
  <c r="AJ797" i="5" s="1"/>
  <c r="AB796" i="5"/>
  <c r="AB797" i="5" s="1"/>
  <c r="AG796" i="5"/>
  <c r="AG797" i="5" s="1"/>
  <c r="AN716" i="5"/>
  <c r="AN717" i="5" s="1"/>
  <c r="AF716" i="5"/>
  <c r="AF717" i="5" s="1"/>
  <c r="AI646" i="5"/>
  <c r="AN646" i="5"/>
  <c r="AN647" i="5" s="1"/>
  <c r="AF646" i="5"/>
  <c r="AF647" i="5" s="1"/>
  <c r="AJ616" i="5"/>
  <c r="AJ617" i="5" s="1"/>
  <c r="AB616" i="5"/>
  <c r="AF606" i="5"/>
  <c r="AF607" i="5" s="1"/>
  <c r="AK606" i="5"/>
  <c r="AK607" i="5" s="1"/>
  <c r="AC606" i="5"/>
  <c r="AC607" i="5" s="1"/>
  <c r="AH606" i="5"/>
  <c r="AH607" i="5" s="1"/>
  <c r="AL596" i="5"/>
  <c r="AL597" i="5" s="1"/>
  <c r="AD596" i="5"/>
  <c r="AD597" i="5" s="1"/>
  <c r="AI596" i="5"/>
  <c r="AI597" i="5" s="1"/>
  <c r="AN596" i="5"/>
  <c r="AN597" i="5" s="1"/>
  <c r="AF596" i="5"/>
  <c r="AF597" i="5" s="1"/>
  <c r="AK596" i="5"/>
  <c r="AK597" i="5" s="1"/>
  <c r="AC596" i="5"/>
  <c r="AC597" i="5" s="1"/>
  <c r="AG566" i="5"/>
  <c r="AD566" i="5"/>
  <c r="AD567" i="5" s="1"/>
  <c r="AN556" i="5"/>
  <c r="AN557" i="5" s="1"/>
  <c r="AF556" i="5"/>
  <c r="AF557" i="5" s="1"/>
  <c r="AN526" i="5"/>
  <c r="AF526" i="5"/>
  <c r="AF527" i="5" s="1"/>
  <c r="AI506" i="5"/>
  <c r="AI507" i="5" s="1"/>
  <c r="AL496" i="5"/>
  <c r="AL497" i="5" s="1"/>
  <c r="AD496" i="5"/>
  <c r="AJ446" i="5"/>
  <c r="AJ447" i="5" s="1"/>
  <c r="AB446" i="5"/>
  <c r="AB447" i="5" s="1"/>
  <c r="AG446" i="5"/>
  <c r="AG447" i="5" s="1"/>
  <c r="AF436" i="5"/>
  <c r="AH936" i="5"/>
  <c r="AH937" i="5" s="1"/>
  <c r="AM936" i="5"/>
  <c r="AM937" i="5" s="1"/>
  <c r="AE936" i="5"/>
  <c r="AE937" i="5" s="1"/>
  <c r="AE866" i="5"/>
  <c r="AE867" i="5" s="1"/>
  <c r="AJ866" i="5"/>
  <c r="AJ867" i="5" s="1"/>
  <c r="AB866" i="5"/>
  <c r="AB867" i="5" s="1"/>
  <c r="AF846" i="5"/>
  <c r="AF847" i="5" s="1"/>
  <c r="AK846" i="5"/>
  <c r="AK847" i="5" s="1"/>
  <c r="AC846" i="5"/>
  <c r="AC847" i="5" s="1"/>
  <c r="AH846" i="5"/>
  <c r="AH847" i="5" s="1"/>
  <c r="AF776" i="5"/>
  <c r="AF777" i="5" s="1"/>
  <c r="AL756" i="5"/>
  <c r="AL757" i="5" s="1"/>
  <c r="AD756" i="5"/>
  <c r="AD757" i="5" s="1"/>
  <c r="AG716" i="5"/>
  <c r="AG717" i="5" s="1"/>
  <c r="AK646" i="5"/>
  <c r="AK647" i="5" s="1"/>
  <c r="AC646" i="5"/>
  <c r="AC647" i="5" s="1"/>
  <c r="AG556" i="5"/>
  <c r="AG557" i="5" s="1"/>
  <c r="AI516" i="5"/>
  <c r="AI517" i="5" s="1"/>
  <c r="AH476" i="5"/>
  <c r="AH477" i="5" s="1"/>
  <c r="AN466" i="5"/>
  <c r="AN467" i="5" s="1"/>
  <c r="AF466" i="5"/>
  <c r="AF467" i="5" s="1"/>
  <c r="AK466" i="5"/>
  <c r="AK467" i="5" s="1"/>
  <c r="AC466" i="5"/>
  <c r="AC467" i="5" s="1"/>
  <c r="AE386" i="5"/>
  <c r="AE387" i="5" s="1"/>
  <c r="AC346" i="5"/>
  <c r="AC347" i="5" s="1"/>
  <c r="AG826" i="5"/>
  <c r="AG827" i="5" s="1"/>
  <c r="AL826" i="5"/>
  <c r="AL827" i="5" s="1"/>
  <c r="AD826" i="5"/>
  <c r="AD827" i="5" s="1"/>
  <c r="AI826" i="5"/>
  <c r="AI827" i="5" s="1"/>
  <c r="AN826" i="5"/>
  <c r="AN827" i="5" s="1"/>
  <c r="AF826" i="5"/>
  <c r="AF827" i="5" s="1"/>
  <c r="AH776" i="5"/>
  <c r="AH777" i="5" s="1"/>
  <c r="AM776" i="5"/>
  <c r="AM777" i="5" s="1"/>
  <c r="AE776" i="5"/>
  <c r="AE777" i="5" s="1"/>
  <c r="AG766" i="5"/>
  <c r="AG767" i="5" s="1"/>
  <c r="AI766" i="5"/>
  <c r="AI767" i="5" s="1"/>
  <c r="AN756" i="5"/>
  <c r="AN757" i="5" s="1"/>
  <c r="AF756" i="5"/>
  <c r="AF757" i="5" s="1"/>
  <c r="AK756" i="5"/>
  <c r="AK757" i="5" s="1"/>
  <c r="AC756" i="5"/>
  <c r="AC757" i="5" s="1"/>
  <c r="AM746" i="5"/>
  <c r="AM747" i="5" s="1"/>
  <c r="AE746" i="5"/>
  <c r="AE747" i="5" s="1"/>
  <c r="AG746" i="5"/>
  <c r="AG747" i="5" s="1"/>
  <c r="AJ646" i="5"/>
  <c r="AB646" i="5"/>
  <c r="AG646" i="5"/>
  <c r="AL646" i="5"/>
  <c r="AL647" i="5" s="1"/>
  <c r="AD646" i="5"/>
  <c r="AD647" i="5" s="1"/>
  <c r="AH616" i="5"/>
  <c r="AH617" i="5" s="1"/>
  <c r="AM616" i="5"/>
  <c r="AM617" i="5" s="1"/>
  <c r="AE616" i="5"/>
  <c r="AE617" i="5" s="1"/>
  <c r="AG606" i="5"/>
  <c r="AG607" i="5" s="1"/>
  <c r="AJ546" i="5"/>
  <c r="AJ547" i="5" s="1"/>
  <c r="AB546" i="5"/>
  <c r="AB547" i="5" s="1"/>
  <c r="AM506" i="5"/>
  <c r="AM507" i="5" s="1"/>
  <c r="AG486" i="5"/>
  <c r="AG487" i="5" s="1"/>
  <c r="AL456" i="5"/>
  <c r="AL457" i="5" s="1"/>
  <c r="AD456" i="5"/>
  <c r="AD457" i="5" s="1"/>
  <c r="AI456" i="5"/>
  <c r="AI457" i="5" s="1"/>
  <c r="AN456" i="5"/>
  <c r="AN457" i="5" s="1"/>
  <c r="AF456" i="5"/>
  <c r="AF457" i="5" s="1"/>
  <c r="AJ436" i="5"/>
  <c r="AJ437" i="5" s="1"/>
  <c r="AM426" i="5"/>
  <c r="AM427" i="5" s="1"/>
  <c r="AE426" i="5"/>
  <c r="AE427" i="5" s="1"/>
  <c r="AJ426" i="5"/>
  <c r="AJ427" i="5" s="1"/>
  <c r="AB426" i="5"/>
  <c r="AB427" i="5" s="1"/>
  <c r="AG426" i="5"/>
  <c r="AG427" i="5" s="1"/>
  <c r="AL916" i="5"/>
  <c r="AL917" i="5" s="1"/>
  <c r="AD916" i="5"/>
  <c r="AD917" i="5" s="1"/>
  <c r="AI916" i="5"/>
  <c r="AI917" i="5" s="1"/>
  <c r="AN916" i="5"/>
  <c r="AN917" i="5" s="1"/>
  <c r="AF916" i="5"/>
  <c r="AF917" i="5" s="1"/>
  <c r="AK916" i="5"/>
  <c r="AK917" i="5" s="1"/>
  <c r="AC916" i="5"/>
  <c r="AC917" i="5" s="1"/>
  <c r="AK766" i="5"/>
  <c r="AK767" i="5" s="1"/>
  <c r="AC766" i="5"/>
  <c r="AH766" i="5"/>
  <c r="AH767" i="5" s="1"/>
  <c r="AC736" i="5"/>
  <c r="AC737" i="5" s="1"/>
  <c r="AH736" i="5"/>
  <c r="AH737" i="5" s="1"/>
  <c r="AM736" i="5"/>
  <c r="AM737" i="5" s="1"/>
  <c r="AE736" i="5"/>
  <c r="AE737" i="5" s="1"/>
  <c r="AJ736" i="5"/>
  <c r="AJ737" i="5" s="1"/>
  <c r="AB736" i="5"/>
  <c r="AB737" i="5" s="1"/>
  <c r="AH726" i="5"/>
  <c r="AH727" i="5" s="1"/>
  <c r="AB726" i="5"/>
  <c r="AK716" i="5"/>
  <c r="AK717" i="5" s="1"/>
  <c r="AN656" i="5"/>
  <c r="AN657" i="5" s="1"/>
  <c r="AF656" i="5"/>
  <c r="AK526" i="5"/>
  <c r="AK527" i="5" s="1"/>
  <c r="AC526" i="5"/>
  <c r="AC527" i="5" s="1"/>
  <c r="AG316" i="5"/>
  <c r="AG317" i="5" s="1"/>
  <c r="AL316" i="5"/>
  <c r="AL317" i="5" s="1"/>
  <c r="AJ896" i="5"/>
  <c r="AJ897" i="5" s="1"/>
  <c r="AB896" i="5"/>
  <c r="AB897" i="5" s="1"/>
  <c r="AG896" i="5"/>
  <c r="AG897" i="5" s="1"/>
  <c r="AL896" i="5"/>
  <c r="AL897" i="5" s="1"/>
  <c r="AD896" i="5"/>
  <c r="AD897" i="5" s="1"/>
  <c r="AI896" i="5"/>
  <c r="AI897" i="5" s="1"/>
  <c r="AH856" i="5"/>
  <c r="AH857" i="5" s="1"/>
  <c r="AM856" i="5"/>
  <c r="AM857" i="5" s="1"/>
  <c r="AE856" i="5"/>
  <c r="AE857" i="5" s="1"/>
  <c r="AL806" i="5"/>
  <c r="AL807" i="5" s="1"/>
  <c r="AD806" i="5"/>
  <c r="AD807" i="5" s="1"/>
  <c r="AH786" i="5"/>
  <c r="AH787" i="5" s="1"/>
  <c r="AM786" i="5"/>
  <c r="AM787" i="5" s="1"/>
  <c r="AE786" i="5"/>
  <c r="AE787" i="5" s="1"/>
  <c r="AJ786" i="5"/>
  <c r="AJ787" i="5" s="1"/>
  <c r="AB786" i="5"/>
  <c r="AB787" i="5" s="1"/>
  <c r="AK776" i="5"/>
  <c r="AK777" i="5" s="1"/>
  <c r="AC776" i="5"/>
  <c r="AC777" i="5" s="1"/>
  <c r="AI756" i="5"/>
  <c r="AI757" i="5" s="1"/>
  <c r="AJ656" i="5"/>
  <c r="AJ657" i="5" s="1"/>
  <c r="AB656" i="5"/>
  <c r="AB657" i="5" s="1"/>
  <c r="AN616" i="5"/>
  <c r="AN617" i="5" s="1"/>
  <c r="AF616" i="5"/>
  <c r="AF617" i="5" s="1"/>
  <c r="AK616" i="5"/>
  <c r="AK617" i="5" s="1"/>
  <c r="AC616" i="5"/>
  <c r="AC617" i="5" s="1"/>
  <c r="AN516" i="5"/>
  <c r="AN517" i="5" s="1"/>
  <c r="AF516" i="5"/>
  <c r="AF517" i="5" s="1"/>
  <c r="AN486" i="5"/>
  <c r="AN487" i="5" s="1"/>
  <c r="AF486" i="5"/>
  <c r="AF487" i="5" s="1"/>
  <c r="AH486" i="5"/>
  <c r="AH487" i="5" s="1"/>
  <c r="AM486" i="5"/>
  <c r="AM487" i="5" s="1"/>
  <c r="AE486" i="5"/>
  <c r="AE487" i="5" s="1"/>
  <c r="AH416" i="5"/>
  <c r="AH417" i="5" s="1"/>
  <c r="AM416" i="5"/>
  <c r="AM417" i="5" s="1"/>
  <c r="AE416" i="5"/>
  <c r="AE417" i="5" s="1"/>
  <c r="AJ416" i="5"/>
  <c r="AJ417" i="5" s="1"/>
  <c r="AJ406" i="5"/>
  <c r="AJ407" i="5" s="1"/>
  <c r="AB406" i="5"/>
  <c r="AB407" i="5" s="1"/>
  <c r="AI336" i="5"/>
  <c r="AI337" i="5" s="1"/>
  <c r="AH256" i="5"/>
  <c r="AH257" i="5" s="1"/>
  <c r="AM256" i="5"/>
  <c r="AM257" i="5" s="1"/>
  <c r="AI396" i="5"/>
  <c r="AI397" i="5" s="1"/>
  <c r="AN396" i="5"/>
  <c r="AN397" i="5" s="1"/>
  <c r="AF396" i="5"/>
  <c r="AF397" i="5" s="1"/>
  <c r="AK396" i="5"/>
  <c r="AK397" i="5" s="1"/>
  <c r="AC396" i="5"/>
  <c r="AC397" i="5" s="1"/>
  <c r="AH396" i="5"/>
  <c r="AH397" i="5" s="1"/>
  <c r="AK336" i="5"/>
  <c r="AK337" i="5" s="1"/>
  <c r="AC336" i="5"/>
  <c r="AC337" i="5" s="1"/>
  <c r="AJ336" i="5"/>
  <c r="AJ337" i="5" s="1"/>
  <c r="AB336" i="5"/>
  <c r="AB337" i="5" s="1"/>
  <c r="AN326" i="5"/>
  <c r="AN327" i="5" s="1"/>
  <c r="AF326" i="5"/>
  <c r="AF327" i="5" s="1"/>
  <c r="AM326" i="5"/>
  <c r="AM327" i="5" s="1"/>
  <c r="AE326" i="5"/>
  <c r="AE327" i="5" s="1"/>
  <c r="AM316" i="5"/>
  <c r="AE316" i="5"/>
  <c r="AH136" i="5"/>
  <c r="AH137" i="5" s="1"/>
  <c r="AB136" i="5"/>
  <c r="AB137" i="5" s="1"/>
  <c r="AG136" i="5"/>
  <c r="AG137" i="5" s="1"/>
  <c r="AL376" i="5"/>
  <c r="AL377" i="5" s="1"/>
  <c r="AD376" i="5"/>
  <c r="AD377" i="5" s="1"/>
  <c r="AI376" i="5"/>
  <c r="AI377" i="5" s="1"/>
  <c r="AL296" i="5"/>
  <c r="AD296" i="5"/>
  <c r="AI296" i="5"/>
  <c r="AI297" i="5" s="1"/>
  <c r="AK286" i="5"/>
  <c r="AK287" i="5" s="1"/>
  <c r="AC286" i="5"/>
  <c r="AC287" i="5" s="1"/>
  <c r="AN276" i="5"/>
  <c r="AN277" i="5" s="1"/>
  <c r="AF276" i="5"/>
  <c r="AF277" i="5" s="1"/>
  <c r="AG226" i="5"/>
  <c r="AG227" i="5" s="1"/>
  <c r="AL226" i="5"/>
  <c r="AL227" i="5" s="1"/>
  <c r="AD226" i="5"/>
  <c r="AD227" i="5" s="1"/>
  <c r="AM206" i="5"/>
  <c r="AM207" i="5" s="1"/>
  <c r="AE206" i="5"/>
  <c r="AE207" i="5" s="1"/>
  <c r="AJ206" i="5"/>
  <c r="AJ207" i="5" s="1"/>
  <c r="AB206" i="5"/>
  <c r="AB207" i="5" s="1"/>
  <c r="AK186" i="5"/>
  <c r="AK187" i="5" s="1"/>
  <c r="AC186" i="5"/>
  <c r="AC187" i="5" s="1"/>
  <c r="AH186" i="5"/>
  <c r="AH187" i="5" s="1"/>
  <c r="AN96" i="5"/>
  <c r="AN97" i="5" s="1"/>
  <c r="AF96" i="5"/>
  <c r="AF97" i="5" s="1"/>
  <c r="AK96" i="5"/>
  <c r="AK97" i="5" s="1"/>
  <c r="AC96" i="5"/>
  <c r="AC97" i="5" s="1"/>
  <c r="AL386" i="5"/>
  <c r="AL387" i="5" s="1"/>
  <c r="AD386" i="5"/>
  <c r="AD387" i="5" s="1"/>
  <c r="AN386" i="5"/>
  <c r="AN387" i="5" s="1"/>
  <c r="AF386" i="5"/>
  <c r="AF387" i="5" s="1"/>
  <c r="AK386" i="5"/>
  <c r="AK387" i="5" s="1"/>
  <c r="AC386" i="5"/>
  <c r="AC387" i="5" s="1"/>
  <c r="AJ366" i="5"/>
  <c r="AJ367" i="5" s="1"/>
  <c r="AB366" i="5"/>
  <c r="AB367" i="5" s="1"/>
  <c r="AI366" i="5"/>
  <c r="AI367" i="5" s="1"/>
  <c r="AM356" i="5"/>
  <c r="AM357" i="5" s="1"/>
  <c r="AE356" i="5"/>
  <c r="AE357" i="5" s="1"/>
  <c r="AL356" i="5"/>
  <c r="AL357" i="5" s="1"/>
  <c r="AD356" i="5"/>
  <c r="AD357" i="5" s="1"/>
  <c r="AH346" i="5"/>
  <c r="AH347" i="5" s="1"/>
  <c r="AG346" i="5"/>
  <c r="AG347" i="5" s="1"/>
  <c r="AN316" i="5"/>
  <c r="AF316" i="5"/>
  <c r="AF317" i="5" s="1"/>
  <c r="AK316" i="5"/>
  <c r="AK317" i="5" s="1"/>
  <c r="AC316" i="5"/>
  <c r="AC317" i="5" s="1"/>
  <c r="AM306" i="5"/>
  <c r="AM307" i="5" s="1"/>
  <c r="AE306" i="5"/>
  <c r="AE307" i="5" s="1"/>
  <c r="AG166" i="5"/>
  <c r="AG167" i="5" s="1"/>
  <c r="AL166" i="5"/>
  <c r="AL167" i="5" s="1"/>
  <c r="AD166" i="5"/>
  <c r="AD167" i="5" s="1"/>
  <c r="AI166" i="5"/>
  <c r="AI167" i="5" s="1"/>
  <c r="AN166" i="5"/>
  <c r="AN167" i="5" s="1"/>
  <c r="AF166" i="5"/>
  <c r="AF167" i="5" s="1"/>
  <c r="AJ76" i="5"/>
  <c r="AJ77" i="5" s="1"/>
  <c r="AB76" i="5"/>
  <c r="AB77" i="5" s="1"/>
  <c r="AG76" i="5"/>
  <c r="AG77" i="5" s="1"/>
  <c r="AL76" i="5"/>
  <c r="AL77" i="5" s="1"/>
  <c r="AD76" i="5"/>
  <c r="AD77" i="5" s="1"/>
  <c r="AI76" i="5"/>
  <c r="AI77" i="5" s="1"/>
  <c r="AN36" i="5"/>
  <c r="AN37" i="5" s="1"/>
  <c r="AF36" i="5"/>
  <c r="AF37" i="5" s="1"/>
  <c r="AK36" i="5"/>
  <c r="AK37" i="5" s="1"/>
  <c r="AC36" i="5"/>
  <c r="AC37" i="5" s="1"/>
  <c r="AH36" i="5"/>
  <c r="AH37" i="5" s="1"/>
  <c r="AM36" i="5"/>
  <c r="AM37" i="5" s="1"/>
  <c r="AE36" i="5"/>
  <c r="AE37" i="5" s="1"/>
  <c r="AM396" i="5"/>
  <c r="AM397" i="5" s="1"/>
  <c r="AE396" i="5"/>
  <c r="AE397" i="5" s="1"/>
  <c r="AG336" i="5"/>
  <c r="AG337" i="5" s="1"/>
  <c r="AJ326" i="5"/>
  <c r="AB326" i="5"/>
  <c r="AK306" i="5"/>
  <c r="AK307" i="5" s="1"/>
  <c r="AC306" i="5"/>
  <c r="AC307" i="5" s="1"/>
  <c r="AI286" i="5"/>
  <c r="AI287" i="5" s="1"/>
  <c r="AL276" i="5"/>
  <c r="AL277" i="5" s="1"/>
  <c r="AD276" i="5"/>
  <c r="AD277" i="5" s="1"/>
  <c r="AN256" i="5"/>
  <c r="AN257" i="5" s="1"/>
  <c r="AF256" i="5"/>
  <c r="AF257" i="5" s="1"/>
  <c r="AK256" i="5"/>
  <c r="AK257" i="5" s="1"/>
  <c r="AC256" i="5"/>
  <c r="AC257" i="5" s="1"/>
  <c r="AH56" i="5"/>
  <c r="AH57" i="5" s="1"/>
  <c r="AM56" i="5"/>
  <c r="AM57" i="5" s="1"/>
  <c r="AE56" i="5"/>
  <c r="AE57" i="5" s="1"/>
  <c r="AJ56" i="5"/>
  <c r="AJ57" i="5" s="1"/>
  <c r="AB56" i="5"/>
  <c r="AB57" i="5" s="1"/>
  <c r="AG56" i="5"/>
  <c r="AG57" i="5" s="1"/>
  <c r="AB416" i="5"/>
  <c r="AB417" i="5" s="1"/>
  <c r="AG376" i="5"/>
  <c r="AG377" i="5" s="1"/>
  <c r="AN376" i="5"/>
  <c r="AN377" i="5" s="1"/>
  <c r="AF376" i="5"/>
  <c r="AF377" i="5" s="1"/>
  <c r="AJ316" i="5"/>
  <c r="AJ317" i="5" s="1"/>
  <c r="AB316" i="5"/>
  <c r="AB317" i="5" s="1"/>
  <c r="AG296" i="5"/>
  <c r="AG297" i="5" s="1"/>
  <c r="AN296" i="5"/>
  <c r="AN297" i="5" s="1"/>
  <c r="AF296" i="5"/>
  <c r="AF297" i="5" s="1"/>
  <c r="AJ236" i="5"/>
  <c r="AJ237" i="5" s="1"/>
  <c r="AB236" i="5"/>
  <c r="AB237" i="5" s="1"/>
  <c r="AG236" i="5"/>
  <c r="AG237" i="5" s="1"/>
  <c r="AL236" i="5"/>
  <c r="AL237" i="5" s="1"/>
  <c r="AD236" i="5"/>
  <c r="AD237" i="5" s="1"/>
  <c r="AI236" i="5"/>
  <c r="AI237" i="5" s="1"/>
  <c r="AK196" i="5"/>
  <c r="AK197" i="5" s="1"/>
  <c r="AC196" i="5"/>
  <c r="AC197" i="5" s="1"/>
  <c r="AH196" i="5"/>
  <c r="AH197" i="5" s="1"/>
  <c r="AM196" i="5"/>
  <c r="AM197" i="5" s="1"/>
  <c r="AE196" i="5"/>
  <c r="AE197" i="5" s="1"/>
  <c r="AJ146" i="5"/>
  <c r="AJ147" i="5" s="1"/>
  <c r="AB146" i="5"/>
  <c r="AB147" i="5" s="1"/>
  <c r="AG146" i="5"/>
  <c r="AG147" i="5" s="1"/>
  <c r="AL146" i="5"/>
  <c r="AL147" i="5" s="1"/>
  <c r="AD146" i="5"/>
  <c r="AD147" i="5" s="1"/>
  <c r="AH126" i="5"/>
  <c r="AH127" i="5" s="1"/>
  <c r="AM126" i="5"/>
  <c r="AM127" i="5" s="1"/>
  <c r="AE126" i="5"/>
  <c r="AE127" i="5" s="1"/>
  <c r="AJ126" i="5"/>
  <c r="AJ127" i="5" s="1"/>
  <c r="AB126" i="5"/>
  <c r="AB127" i="5" s="1"/>
  <c r="AI106" i="5"/>
  <c r="AI107" i="5" s="1"/>
  <c r="AN106" i="5"/>
  <c r="AN107" i="5" s="1"/>
  <c r="AF106" i="5"/>
  <c r="AF107" i="5" s="1"/>
  <c r="AK106" i="5"/>
  <c r="AK107" i="5" s="1"/>
  <c r="AC106" i="5"/>
  <c r="AC107" i="5" s="1"/>
  <c r="AH106" i="5"/>
  <c r="AH107" i="5" s="1"/>
  <c r="AL16" i="5"/>
  <c r="AL17" i="5" s="1"/>
  <c r="AD16" i="5"/>
  <c r="AD17" i="5" s="1"/>
  <c r="AI16" i="5"/>
  <c r="AI17" i="5" s="1"/>
  <c r="AN16" i="5"/>
  <c r="AN17" i="5" s="1"/>
  <c r="AF16" i="5"/>
  <c r="AF17" i="5" s="1"/>
  <c r="AK16" i="5"/>
  <c r="AK17" i="5" s="1"/>
  <c r="AC16" i="5"/>
  <c r="AC17" i="5" s="1"/>
  <c r="AH386" i="5"/>
  <c r="AH387" i="5" s="1"/>
  <c r="AN366" i="5"/>
  <c r="AN367" i="5" s="1"/>
  <c r="AF366" i="5"/>
  <c r="AF367" i="5" s="1"/>
  <c r="AI356" i="5"/>
  <c r="AI357" i="5" s="1"/>
  <c r="AL346" i="5"/>
  <c r="AD346" i="5"/>
  <c r="AI316" i="5"/>
  <c r="AI317" i="5" s="1"/>
  <c r="AH316" i="5"/>
  <c r="AH317" i="5" s="1"/>
  <c r="AH216" i="5"/>
  <c r="AH217" i="5" s="1"/>
  <c r="AM216" i="5"/>
  <c r="AM217" i="5" s="1"/>
  <c r="AE216" i="5"/>
  <c r="AE217" i="5" s="1"/>
  <c r="AJ216" i="5"/>
  <c r="AJ217" i="5" s="1"/>
  <c r="AB216" i="5"/>
  <c r="AB217" i="5" s="1"/>
  <c r="AG216" i="5"/>
  <c r="AG217" i="5" s="1"/>
  <c r="AG86" i="5"/>
  <c r="AG87" i="5" s="1"/>
  <c r="AL86" i="5"/>
  <c r="AL87" i="5" s="1"/>
  <c r="AD86" i="5"/>
  <c r="AD87" i="5" s="1"/>
  <c r="AI86" i="5"/>
  <c r="AI87" i="5" s="1"/>
  <c r="AN86" i="5"/>
  <c r="AN87" i="5" s="1"/>
  <c r="AF86" i="5"/>
  <c r="AF87" i="5" s="1"/>
  <c r="AF406" i="5"/>
  <c r="AF407" i="5" s="1"/>
  <c r="AK406" i="5"/>
  <c r="AK407" i="5" s="1"/>
  <c r="AC406" i="5"/>
  <c r="AC407" i="5" s="1"/>
  <c r="AH406" i="5"/>
  <c r="AH407" i="5" s="1"/>
  <c r="AM406" i="5"/>
  <c r="AM407" i="5" s="1"/>
  <c r="AE406" i="5"/>
  <c r="AE407" i="5" s="1"/>
  <c r="AH306" i="5"/>
  <c r="AH307" i="5" s="1"/>
  <c r="AN286" i="5"/>
  <c r="AN287" i="5" s="1"/>
  <c r="AF286" i="5"/>
  <c r="AI276" i="5"/>
  <c r="AI277" i="5" s="1"/>
  <c r="AN266" i="5"/>
  <c r="AN267" i="5" s="1"/>
  <c r="AF266" i="5"/>
  <c r="AF267" i="5" s="1"/>
  <c r="AK266" i="5"/>
  <c r="AK267" i="5" s="1"/>
  <c r="AC266" i="5"/>
  <c r="AC267" i="5" s="1"/>
  <c r="AH266" i="5"/>
  <c r="AH267" i="5" s="1"/>
  <c r="AK176" i="5"/>
  <c r="AK177" i="5" s="1"/>
  <c r="AC176" i="5"/>
  <c r="AC177" i="5" s="1"/>
  <c r="AM4687" i="5"/>
  <c r="AE4687" i="5"/>
  <c r="AM4677" i="5"/>
  <c r="AE4677" i="5"/>
  <c r="AH4667" i="5"/>
  <c r="AL4677" i="5"/>
  <c r="AD4677" i="5"/>
  <c r="AG4667" i="5"/>
  <c r="AJ4647" i="5"/>
  <c r="AB4647" i="5"/>
  <c r="AM4557" i="5"/>
  <c r="AE4557" i="5"/>
  <c r="AB4487" i="5"/>
  <c r="AL4416" i="5"/>
  <c r="AL4417" i="5" s="1"/>
  <c r="AD4416" i="5"/>
  <c r="AD4417" i="5" s="1"/>
  <c r="AI4416" i="5"/>
  <c r="AI4417" i="5" s="1"/>
  <c r="AF4417" i="5"/>
  <c r="AM4397" i="5"/>
  <c r="AE4397" i="5"/>
  <c r="AL4387" i="5"/>
  <c r="AD4387" i="5"/>
  <c r="AK4347" i="5"/>
  <c r="AC4347" i="5"/>
  <c r="AJ4327" i="5"/>
  <c r="AB4327" i="5"/>
  <c r="AM4276" i="5"/>
  <c r="AM4277" i="5" s="1"/>
  <c r="AE4276" i="5"/>
  <c r="AE4277" i="5" s="1"/>
  <c r="AG4227" i="5"/>
  <c r="AG4216" i="5"/>
  <c r="AG4217" i="5" s="1"/>
  <c r="AD4507" i="5"/>
  <c r="AJ4457" i="5"/>
  <c r="AJ4606" i="5"/>
  <c r="AJ4607" i="5" s="1"/>
  <c r="AB4606" i="5"/>
  <c r="AB4607" i="5" s="1"/>
  <c r="AG4536" i="5"/>
  <c r="AG4537" i="5" s="1"/>
  <c r="AL4537" i="5"/>
  <c r="AD4537" i="5"/>
  <c r="AM4516" i="5"/>
  <c r="AM4517" i="5" s="1"/>
  <c r="AE4516" i="5"/>
  <c r="AE4517" i="5" s="1"/>
  <c r="AJ4517" i="5"/>
  <c r="AB4517" i="5"/>
  <c r="AG4486" i="5"/>
  <c r="AG4487" i="5" s="1"/>
  <c r="AM4466" i="5"/>
  <c r="AM4467" i="5" s="1"/>
  <c r="AE4466" i="5"/>
  <c r="AE4467" i="5" s="1"/>
  <c r="AJ4466" i="5"/>
  <c r="AJ4467" i="5" s="1"/>
  <c r="AB4466" i="5"/>
  <c r="AB4467" i="5" s="1"/>
  <c r="AG4467" i="5"/>
  <c r="AJ4446" i="5"/>
  <c r="AJ4447" i="5" s="1"/>
  <c r="AB4446" i="5"/>
  <c r="AB4447" i="5" s="1"/>
  <c r="AG4447" i="5"/>
  <c r="AH4416" i="5"/>
  <c r="AH4417" i="5" s="1"/>
  <c r="AM4417" i="5"/>
  <c r="AE4417" i="5"/>
  <c r="AJ4396" i="5"/>
  <c r="AJ4397" i="5" s="1"/>
  <c r="AB4396" i="5"/>
  <c r="AB4397" i="5" s="1"/>
  <c r="AG4396" i="5"/>
  <c r="AG4397" i="5" s="1"/>
  <c r="AG4376" i="5"/>
  <c r="AG4377" i="5" s="1"/>
  <c r="AL4377" i="5"/>
  <c r="AD4377" i="5"/>
  <c r="AM4356" i="5"/>
  <c r="AM4357" i="5" s="1"/>
  <c r="AE4356" i="5"/>
  <c r="AE4357" i="5" s="1"/>
  <c r="AJ4357" i="5"/>
  <c r="AB4357" i="5"/>
  <c r="AG4326" i="5"/>
  <c r="AG4327" i="5" s="1"/>
  <c r="AI4316" i="5"/>
  <c r="AI4317" i="5" s="1"/>
  <c r="AM4287" i="5"/>
  <c r="AI4277" i="5"/>
  <c r="AK4217" i="5"/>
  <c r="AC4217" i="5"/>
  <c r="AJ4206" i="5"/>
  <c r="AJ4207" i="5" s="1"/>
  <c r="AB4206" i="5"/>
  <c r="AB4207" i="5" s="1"/>
  <c r="AK4656" i="5"/>
  <c r="AK4657" i="5" s="1"/>
  <c r="AC4656" i="5"/>
  <c r="AC4657" i="5" s="1"/>
  <c r="AH4657" i="5"/>
  <c r="AN4607" i="5"/>
  <c r="AH4586" i="5"/>
  <c r="AH4587" i="5" s="1"/>
  <c r="AM4587" i="5"/>
  <c r="AE4587" i="5"/>
  <c r="AK4537" i="5"/>
  <c r="AC4537" i="5"/>
  <c r="AI4517" i="5"/>
  <c r="AK4496" i="5"/>
  <c r="AK4497" i="5" s="1"/>
  <c r="AC4496" i="5"/>
  <c r="AC4497" i="5" s="1"/>
  <c r="AH4497" i="5"/>
  <c r="AN4447" i="5"/>
  <c r="AH4426" i="5"/>
  <c r="AH4427" i="5" s="1"/>
  <c r="AK4377" i="5"/>
  <c r="AI4357" i="5"/>
  <c r="AK4336" i="5"/>
  <c r="AK4337" i="5" s="1"/>
  <c r="AC4336" i="5"/>
  <c r="AC4337" i="5" s="1"/>
  <c r="AH4337" i="5"/>
  <c r="AE4317" i="5"/>
  <c r="AL4306" i="5"/>
  <c r="AL4307" i="5" s="1"/>
  <c r="AD4306" i="5"/>
  <c r="AD4307" i="5" s="1"/>
  <c r="AH4277" i="5"/>
  <c r="AH4266" i="5"/>
  <c r="AH4267" i="5" s="1"/>
  <c r="AN4207" i="5"/>
  <c r="AF4207" i="5"/>
  <c r="AE4196" i="5"/>
  <c r="AE4197" i="5" s="1"/>
  <c r="AI4636" i="5"/>
  <c r="AI4637" i="5" s="1"/>
  <c r="AN4637" i="5"/>
  <c r="AF4637" i="5"/>
  <c r="AD4587" i="5"/>
  <c r="AN4566" i="5"/>
  <c r="AN4567" i="5" s="1"/>
  <c r="AF4566" i="5"/>
  <c r="AF4567" i="5" s="1"/>
  <c r="AC4567" i="5"/>
  <c r="AL4546" i="5"/>
  <c r="AL4547" i="5" s="1"/>
  <c r="AD4546" i="5"/>
  <c r="AD4547" i="5" s="1"/>
  <c r="AI4476" i="5"/>
  <c r="AI4477" i="5" s="1"/>
  <c r="AN4477" i="5"/>
  <c r="AF4477" i="5"/>
  <c r="AM4447" i="5"/>
  <c r="AD4427" i="5"/>
  <c r="AJ4377" i="5"/>
  <c r="AB4377" i="5"/>
  <c r="AL4317" i="5"/>
  <c r="AH4307" i="5"/>
  <c r="AL4267" i="5"/>
  <c r="AK4256" i="5"/>
  <c r="AK4257" i="5" s="1"/>
  <c r="AC4256" i="5"/>
  <c r="AC4257" i="5" s="1"/>
  <c r="AE4207" i="5"/>
  <c r="AI4197" i="5"/>
  <c r="AM4637" i="5"/>
  <c r="AE4637" i="5"/>
  <c r="AJ4567" i="5"/>
  <c r="AB4567" i="5"/>
  <c r="AH4547" i="5"/>
  <c r="AM4477" i="5"/>
  <c r="AE4477" i="5"/>
  <c r="AI4426" i="5"/>
  <c r="AI4427" i="5" s="1"/>
  <c r="AN4426" i="5"/>
  <c r="AN4427" i="5" s="1"/>
  <c r="AF4426" i="5"/>
  <c r="AF4427" i="5" s="1"/>
  <c r="AK4427" i="5"/>
  <c r="AC4427" i="5"/>
  <c r="AB4407" i="5"/>
  <c r="AH4387" i="5"/>
  <c r="AL4336" i="5"/>
  <c r="AL4337" i="5" s="1"/>
  <c r="AD4336" i="5"/>
  <c r="AD4337" i="5" s="1"/>
  <c r="AI4336" i="5"/>
  <c r="AI4337" i="5" s="1"/>
  <c r="AN4337" i="5"/>
  <c r="AF4337" i="5"/>
  <c r="AG4307" i="5"/>
  <c r="AG4296" i="5"/>
  <c r="AG4297" i="5" s="1"/>
  <c r="AK4267" i="5"/>
  <c r="AC4267" i="5"/>
  <c r="AG4257" i="5"/>
  <c r="AN4246" i="5"/>
  <c r="AN4247" i="5" s="1"/>
  <c r="AF4246" i="5"/>
  <c r="AF4247" i="5" s="1"/>
  <c r="AG4206" i="5"/>
  <c r="AG4207" i="5" s="1"/>
  <c r="AH4197" i="5"/>
  <c r="AH4186" i="5"/>
  <c r="AH4187" i="5" s="1"/>
  <c r="AM4367" i="5"/>
  <c r="AD4347" i="5"/>
  <c r="AG4616" i="5"/>
  <c r="AG4617" i="5" s="1"/>
  <c r="AL4617" i="5"/>
  <c r="AD4617" i="5"/>
  <c r="AM4596" i="5"/>
  <c r="AM4597" i="5" s="1"/>
  <c r="AE4596" i="5"/>
  <c r="AE4597" i="5" s="1"/>
  <c r="AJ4526" i="5"/>
  <c r="AJ4527" i="5" s="1"/>
  <c r="AB4526" i="5"/>
  <c r="AB4527" i="5" s="1"/>
  <c r="AG4527" i="5"/>
  <c r="AJ4476" i="5"/>
  <c r="AJ4477" i="5" s="1"/>
  <c r="AB4476" i="5"/>
  <c r="AB4477" i="5" s="1"/>
  <c r="AG4476" i="5"/>
  <c r="AG4477" i="5" s="1"/>
  <c r="AL4477" i="5"/>
  <c r="AD4477" i="5"/>
  <c r="AG4456" i="5"/>
  <c r="AG4457" i="5" s="1"/>
  <c r="AL4457" i="5"/>
  <c r="AD4457" i="5"/>
  <c r="AM4436" i="5"/>
  <c r="AM4437" i="5" s="1"/>
  <c r="AE4436" i="5"/>
  <c r="AE4437" i="5" s="1"/>
  <c r="AJ4437" i="5"/>
  <c r="AB4437" i="5"/>
  <c r="AM4426" i="5"/>
  <c r="AM4427" i="5" s="1"/>
  <c r="AE4426" i="5"/>
  <c r="AE4427" i="5" s="1"/>
  <c r="AJ4427" i="5"/>
  <c r="AG4406" i="5"/>
  <c r="AG4407" i="5" s="1"/>
  <c r="AL4406" i="5"/>
  <c r="AL4407" i="5" s="1"/>
  <c r="AD4406" i="5"/>
  <c r="AD4407" i="5" s="1"/>
  <c r="AI4407" i="5"/>
  <c r="AM4386" i="5"/>
  <c r="AM4387" i="5" s="1"/>
  <c r="AE4386" i="5"/>
  <c r="AE4387" i="5" s="1"/>
  <c r="AJ4386" i="5"/>
  <c r="AJ4387" i="5" s="1"/>
  <c r="AB4386" i="5"/>
  <c r="AB4387" i="5" s="1"/>
  <c r="AG4387" i="5"/>
  <c r="AJ4366" i="5"/>
  <c r="AJ4367" i="5" s="1"/>
  <c r="AB4366" i="5"/>
  <c r="AB4367" i="5" s="1"/>
  <c r="AG4367" i="5"/>
  <c r="AK4297" i="5"/>
  <c r="AC4297" i="5"/>
  <c r="AN4257" i="5"/>
  <c r="AJ4247" i="5"/>
  <c r="AB4247" i="5"/>
  <c r="AI4236" i="5"/>
  <c r="AI4237" i="5" s="1"/>
  <c r="AL4187" i="5"/>
  <c r="AD4187" i="5"/>
  <c r="AH4437" i="5"/>
  <c r="AL4237" i="5"/>
  <c r="AC4617" i="5"/>
  <c r="AI4597" i="5"/>
  <c r="AK4576" i="5"/>
  <c r="AK4577" i="5" s="1"/>
  <c r="AC4576" i="5"/>
  <c r="AC4577" i="5" s="1"/>
  <c r="AH4577" i="5"/>
  <c r="AN4527" i="5"/>
  <c r="AH4506" i="5"/>
  <c r="AH4507" i="5" s="1"/>
  <c r="AM4507" i="5"/>
  <c r="AE4507" i="5"/>
  <c r="AK4457" i="5"/>
  <c r="AC4457" i="5"/>
  <c r="AI4437" i="5"/>
  <c r="AK4416" i="5"/>
  <c r="AK4417" i="5" s="1"/>
  <c r="AC4416" i="5"/>
  <c r="AC4417" i="5" s="1"/>
  <c r="AK4406" i="5"/>
  <c r="AK4407" i="5" s="1"/>
  <c r="AC4406" i="5"/>
  <c r="AC4407" i="5" s="1"/>
  <c r="AH4407" i="5"/>
  <c r="AN4367" i="5"/>
  <c r="AF4367" i="5"/>
  <c r="AH4346" i="5"/>
  <c r="AH4347" i="5" s="1"/>
  <c r="AM4347" i="5"/>
  <c r="AE4347" i="5"/>
  <c r="AJ4297" i="5"/>
  <c r="AB4297" i="5"/>
  <c r="AM4237" i="5"/>
  <c r="AE4237" i="5"/>
  <c r="AL4226" i="5"/>
  <c r="AL4227" i="5" s="1"/>
  <c r="AD4226" i="5"/>
  <c r="AD4227" i="5" s="1"/>
  <c r="AK4187" i="5"/>
  <c r="AC4187" i="5"/>
  <c r="AK3916" i="5"/>
  <c r="AK3917" i="5" s="1"/>
  <c r="AC3916" i="5"/>
  <c r="AC3917" i="5" s="1"/>
  <c r="AH3917" i="5"/>
  <c r="AJ3956" i="5"/>
  <c r="AJ3957" i="5" s="1"/>
  <c r="AB3956" i="5"/>
  <c r="AB3957" i="5" s="1"/>
  <c r="AG3957" i="5"/>
  <c r="AK3926" i="5"/>
  <c r="AK3927" i="5" s="1"/>
  <c r="AC3926" i="5"/>
  <c r="AC3927" i="5" s="1"/>
  <c r="AL3896" i="5"/>
  <c r="AL3897" i="5" s="1"/>
  <c r="AD3896" i="5"/>
  <c r="AD3897" i="5" s="1"/>
  <c r="AH3696" i="5"/>
  <c r="AH3697" i="5" s="1"/>
  <c r="AM3696" i="5"/>
  <c r="AM3697" i="5" s="1"/>
  <c r="AE3696" i="5"/>
  <c r="AE3697" i="5" s="1"/>
  <c r="AJ3697" i="5"/>
  <c r="AB3697" i="5"/>
  <c r="AM3946" i="5"/>
  <c r="AM3947" i="5" s="1"/>
  <c r="AE3946" i="5"/>
  <c r="AE3947" i="5" s="1"/>
  <c r="AJ3947" i="5"/>
  <c r="AB3947" i="5"/>
  <c r="AJ3907" i="5"/>
  <c r="AB3907" i="5"/>
  <c r="AM3706" i="5"/>
  <c r="AM3707" i="5" s="1"/>
  <c r="AE3706" i="5"/>
  <c r="AE3707" i="5" s="1"/>
  <c r="AH3926" i="5"/>
  <c r="AH3927" i="5" s="1"/>
  <c r="AM3927" i="5"/>
  <c r="AE3927" i="5"/>
  <c r="AN3916" i="5"/>
  <c r="AN3917" i="5" s="1"/>
  <c r="AF3916" i="5"/>
  <c r="AF3917" i="5" s="1"/>
  <c r="AI3896" i="5"/>
  <c r="AI3897" i="5" s="1"/>
  <c r="AB3666" i="5"/>
  <c r="AB3667" i="5" s="1"/>
  <c r="AL3327" i="5"/>
  <c r="AD3327" i="5"/>
  <c r="AG3317" i="5"/>
  <c r="AJ3307" i="5"/>
  <c r="AB3307" i="5"/>
  <c r="AF2397" i="5"/>
  <c r="AG3676" i="5"/>
  <c r="AG3677" i="5" s="1"/>
  <c r="AL3677" i="5"/>
  <c r="AD3677" i="5"/>
  <c r="AK3357" i="5"/>
  <c r="AC3357" i="5"/>
  <c r="AJ3267" i="5"/>
  <c r="AB3267" i="5"/>
  <c r="AI2387" i="5"/>
  <c r="AK3677" i="5"/>
  <c r="AI3297" i="5"/>
  <c r="AD3287" i="5"/>
  <c r="AG3277" i="5"/>
  <c r="AM2817" i="5"/>
  <c r="AE2817" i="5"/>
  <c r="AK2397" i="5"/>
  <c r="AC2397" i="5"/>
  <c r="AE2367" i="5"/>
  <c r="AN3686" i="5"/>
  <c r="AN3687" i="5" s="1"/>
  <c r="AF3686" i="5"/>
  <c r="AF3687" i="5" s="1"/>
  <c r="AM3686" i="5"/>
  <c r="AM3687" i="5" s="1"/>
  <c r="AE3686" i="5"/>
  <c r="AE3687" i="5" s="1"/>
  <c r="AJ3666" i="5"/>
  <c r="AJ3667" i="5" s="1"/>
  <c r="AJ3347" i="5"/>
  <c r="AB3347" i="5"/>
  <c r="AM3337" i="5"/>
  <c r="AE3337" i="5"/>
  <c r="AN2387" i="5"/>
  <c r="AF2387" i="5"/>
  <c r="AL3686" i="5"/>
  <c r="AL3687" i="5" s="1"/>
  <c r="AD3686" i="5"/>
  <c r="AD3687" i="5" s="1"/>
  <c r="AI3687" i="5"/>
  <c r="AL3367" i="5"/>
  <c r="AG3357" i="5"/>
  <c r="AN3267" i="5"/>
  <c r="AF3267" i="5"/>
  <c r="AH3687" i="5"/>
  <c r="AM3297" i="5"/>
  <c r="AE3297" i="5"/>
  <c r="AH3287" i="5"/>
  <c r="AC3277" i="5"/>
  <c r="AN2827" i="5"/>
  <c r="AF2827" i="5"/>
  <c r="AI2817" i="5"/>
  <c r="AJ2377" i="5"/>
  <c r="AB2377" i="5"/>
  <c r="AI2046" i="5"/>
  <c r="AI2047" i="5" s="1"/>
  <c r="AL747" i="5"/>
  <c r="AD747" i="5"/>
  <c r="AG2026" i="5"/>
  <c r="AG2027" i="5" s="1"/>
  <c r="AG2016" i="5"/>
  <c r="AG2017" i="5" s="1"/>
  <c r="AD2017" i="5"/>
  <c r="AM2006" i="5"/>
  <c r="AM2007" i="5" s="1"/>
  <c r="AE2006" i="5"/>
  <c r="AE2007" i="5" s="1"/>
  <c r="AM1996" i="5"/>
  <c r="AE1996" i="5"/>
  <c r="AE1997" i="5" s="1"/>
  <c r="AN2046" i="5"/>
  <c r="AN2047" i="5" s="1"/>
  <c r="AF2046" i="5"/>
  <c r="AF2047" i="5" s="1"/>
  <c r="AN767" i="5"/>
  <c r="AF767" i="5"/>
  <c r="AI747" i="5"/>
  <c r="AL2036" i="5"/>
  <c r="AL2037" i="5" s="1"/>
  <c r="AD2036" i="5"/>
  <c r="AD2037" i="5" s="1"/>
  <c r="AL2026" i="5"/>
  <c r="AL2027" i="5" s="1"/>
  <c r="AD2026" i="5"/>
  <c r="AD2027" i="5" s="1"/>
  <c r="AI2027" i="5"/>
  <c r="AJ2006" i="5"/>
  <c r="AJ2007" i="5" s="1"/>
  <c r="AB2006" i="5"/>
  <c r="AB2007" i="5" s="1"/>
  <c r="AG2007" i="5"/>
  <c r="AJ2016" i="5"/>
  <c r="AJ2017" i="5" s="1"/>
  <c r="AB2016" i="5"/>
  <c r="AB2017" i="5" s="1"/>
  <c r="AC767" i="5"/>
  <c r="AH1996" i="5"/>
  <c r="AH1997" i="5" s="1"/>
  <c r="AM1997" i="5"/>
  <c r="AG666" i="5"/>
  <c r="AG667" i="5" s="1"/>
  <c r="AH636" i="5"/>
  <c r="AH637" i="5" s="1"/>
  <c r="AM637" i="5"/>
  <c r="AK546" i="5"/>
  <c r="AK547" i="5" s="1"/>
  <c r="AC546" i="5"/>
  <c r="AC547" i="5" s="1"/>
  <c r="AJ717" i="5"/>
  <c r="AB717" i="5"/>
  <c r="AN696" i="5"/>
  <c r="AN697" i="5" s="1"/>
  <c r="AF696" i="5"/>
  <c r="AF697" i="5" s="1"/>
  <c r="AN686" i="5"/>
  <c r="AN687" i="5" s="1"/>
  <c r="AF686" i="5"/>
  <c r="AF687" i="5" s="1"/>
  <c r="AK687" i="5"/>
  <c r="AC687" i="5"/>
  <c r="AI606" i="5"/>
  <c r="AI607" i="5" s="1"/>
  <c r="AN606" i="5"/>
  <c r="AN607" i="5" s="1"/>
  <c r="AJ566" i="5"/>
  <c r="AB566" i="5"/>
  <c r="AG567" i="5"/>
  <c r="AL666" i="5"/>
  <c r="AL667" i="5" s="1"/>
  <c r="AD666" i="5"/>
  <c r="AD667" i="5" s="1"/>
  <c r="AI667" i="5"/>
  <c r="AE636" i="5"/>
  <c r="AE637" i="5" s="1"/>
  <c r="AJ637" i="5"/>
  <c r="AH546" i="5"/>
  <c r="AH547" i="5" s="1"/>
  <c r="AL736" i="5"/>
  <c r="AL737" i="5" s="1"/>
  <c r="AD736" i="5"/>
  <c r="AD737" i="5" s="1"/>
  <c r="AI736" i="5"/>
  <c r="AI737" i="5" s="1"/>
  <c r="AF657" i="5"/>
  <c r="AM646" i="5"/>
  <c r="AM647" i="5" s="1"/>
  <c r="AE646" i="5"/>
  <c r="AE647" i="5" s="1"/>
  <c r="AJ647" i="5"/>
  <c r="AB647" i="5"/>
  <c r="AH556" i="5"/>
  <c r="AH557" i="5" s="1"/>
  <c r="AK696" i="5"/>
  <c r="AK697" i="5" s="1"/>
  <c r="AC696" i="5"/>
  <c r="AC697" i="5" s="1"/>
  <c r="AH697" i="5"/>
  <c r="AI647" i="5"/>
  <c r="AK626" i="5"/>
  <c r="AK627" i="5" s="1"/>
  <c r="AC626" i="5"/>
  <c r="AC627" i="5" s="1"/>
  <c r="AH626" i="5"/>
  <c r="AH627" i="5" s="1"/>
  <c r="AM627" i="5"/>
  <c r="AE627" i="5"/>
  <c r="AB617" i="5"/>
  <c r="AK537" i="5"/>
  <c r="AK726" i="5"/>
  <c r="AK727" i="5" s="1"/>
  <c r="AC726" i="5"/>
  <c r="AC727" i="5" s="1"/>
  <c r="AM726" i="5"/>
  <c r="AM727" i="5" s="1"/>
  <c r="AE726" i="5"/>
  <c r="AE727" i="5" s="1"/>
  <c r="AJ727" i="5"/>
  <c r="AB727" i="5"/>
  <c r="AI706" i="5"/>
  <c r="AI707" i="5" s="1"/>
  <c r="AK706" i="5"/>
  <c r="AK707" i="5" s="1"/>
  <c r="AC706" i="5"/>
  <c r="AC707" i="5" s="1"/>
  <c r="AH707" i="5"/>
  <c r="AI676" i="5"/>
  <c r="AI677" i="5" s="1"/>
  <c r="AN677" i="5"/>
  <c r="AG656" i="5"/>
  <c r="AG657" i="5" s="1"/>
  <c r="AL657" i="5"/>
  <c r="AD657" i="5"/>
  <c r="AJ576" i="5"/>
  <c r="AJ577" i="5" s="1"/>
  <c r="AB576" i="5"/>
  <c r="AB577" i="5" s="1"/>
  <c r="AM546" i="5"/>
  <c r="AM547" i="5" s="1"/>
  <c r="AE546" i="5"/>
  <c r="AE547" i="5" s="1"/>
  <c r="AH716" i="5"/>
  <c r="AH717" i="5" s="1"/>
  <c r="AM717" i="5"/>
  <c r="AE717" i="5"/>
  <c r="AM706" i="5"/>
  <c r="AM707" i="5" s="1"/>
  <c r="AE706" i="5"/>
  <c r="AE707" i="5" s="1"/>
  <c r="AJ706" i="5"/>
  <c r="AJ707" i="5" s="1"/>
  <c r="AB706" i="5"/>
  <c r="AB707" i="5" s="1"/>
  <c r="AI686" i="5"/>
  <c r="AI687" i="5" s="1"/>
  <c r="AG647" i="5"/>
  <c r="AK587" i="5"/>
  <c r="AC587" i="5"/>
  <c r="AM566" i="5"/>
  <c r="AM567" i="5" s="1"/>
  <c r="AE566" i="5"/>
  <c r="AE567" i="5" s="1"/>
  <c r="AJ567" i="5"/>
  <c r="AB567" i="5"/>
  <c r="AM556" i="5"/>
  <c r="AM557" i="5" s="1"/>
  <c r="AE556" i="5"/>
  <c r="AE557" i="5" s="1"/>
  <c r="AJ557" i="5"/>
  <c r="AB516" i="5"/>
  <c r="AB517" i="5" s="1"/>
  <c r="AJ506" i="5"/>
  <c r="AJ507" i="5" s="1"/>
  <c r="AB506" i="5"/>
  <c r="AB507" i="5" s="1"/>
  <c r="AG506" i="5"/>
  <c r="AG507" i="5" s="1"/>
  <c r="AL507" i="5"/>
  <c r="AD507" i="5"/>
  <c r="AG496" i="5"/>
  <c r="AD497" i="5"/>
  <c r="AH466" i="5"/>
  <c r="AM467" i="5"/>
  <c r="AG436" i="5"/>
  <c r="AG437" i="5" s="1"/>
  <c r="AL436" i="5"/>
  <c r="AL437" i="5" s="1"/>
  <c r="AD436" i="5"/>
  <c r="AD437" i="5" s="1"/>
  <c r="AJ327" i="5"/>
  <c r="AB327" i="5"/>
  <c r="AL297" i="5"/>
  <c r="AD297" i="5"/>
  <c r="AG286" i="5"/>
  <c r="AL286" i="5"/>
  <c r="AL287" i="5" s="1"/>
  <c r="AD286" i="5"/>
  <c r="AD287" i="5" s="1"/>
  <c r="AI536" i="5"/>
  <c r="AI537" i="5" s="1"/>
  <c r="AF536" i="5"/>
  <c r="AF537" i="5" s="1"/>
  <c r="AL446" i="5"/>
  <c r="AL447" i="5" s="1"/>
  <c r="AD446" i="5"/>
  <c r="AD447" i="5" s="1"/>
  <c r="AI446" i="5"/>
  <c r="AI447" i="5" s="1"/>
  <c r="AG366" i="5"/>
  <c r="AG367" i="5" s="1"/>
  <c r="AL366" i="5"/>
  <c r="AL367" i="5" s="1"/>
  <c r="AD366" i="5"/>
  <c r="AD367" i="5" s="1"/>
  <c r="AN317" i="5"/>
  <c r="AL526" i="5"/>
  <c r="AL527" i="5" s="1"/>
  <c r="AD526" i="5"/>
  <c r="AD527" i="5" s="1"/>
  <c r="AI526" i="5"/>
  <c r="AI527" i="5" s="1"/>
  <c r="AN527" i="5"/>
  <c r="AJ487" i="5"/>
  <c r="AB487" i="5"/>
  <c r="AM476" i="5"/>
  <c r="AM477" i="5" s="1"/>
  <c r="AE476" i="5"/>
  <c r="AE477" i="5" s="1"/>
  <c r="AJ477" i="5"/>
  <c r="AB477" i="5"/>
  <c r="AK377" i="5"/>
  <c r="AC377" i="5"/>
  <c r="AN357" i="5"/>
  <c r="AF357" i="5"/>
  <c r="AM347" i="5"/>
  <c r="AE347" i="5"/>
  <c r="AH336" i="5"/>
  <c r="AH337" i="5" s="1"/>
  <c r="AM336" i="5"/>
  <c r="AM337" i="5" s="1"/>
  <c r="AE336" i="5"/>
  <c r="AE337" i="5" s="1"/>
  <c r="AM317" i="5"/>
  <c r="AE317" i="5"/>
  <c r="AI306" i="5"/>
  <c r="AI307" i="5" s="1"/>
  <c r="AN306" i="5"/>
  <c r="AN307" i="5" s="1"/>
  <c r="AF306" i="5"/>
  <c r="AF307" i="5" s="1"/>
  <c r="AG287" i="5"/>
  <c r="AM496" i="5"/>
  <c r="AM497" i="5" s="1"/>
  <c r="AE496" i="5"/>
  <c r="AE497" i="5" s="1"/>
  <c r="AJ496" i="5"/>
  <c r="AJ497" i="5" s="1"/>
  <c r="AB496" i="5"/>
  <c r="AB497" i="5" s="1"/>
  <c r="AG497" i="5"/>
  <c r="AI436" i="5"/>
  <c r="AI437" i="5" s="1"/>
  <c r="AN437" i="5"/>
  <c r="AF437" i="5"/>
  <c r="AI386" i="5"/>
  <c r="AI387" i="5" s="1"/>
  <c r="AL347" i="5"/>
  <c r="AD347" i="5"/>
  <c r="AG327" i="5"/>
  <c r="AF287" i="5"/>
  <c r="AJ276" i="5"/>
  <c r="AJ277" i="5" s="1"/>
  <c r="AB276" i="5"/>
  <c r="AG276" i="5"/>
  <c r="AG277" i="5" s="1"/>
  <c r="AC536" i="5"/>
  <c r="AC537" i="5" s="1"/>
  <c r="AG516" i="5"/>
  <c r="AG517" i="5" s="1"/>
  <c r="AL516" i="5"/>
  <c r="AL517" i="5" s="1"/>
  <c r="AD516" i="5"/>
  <c r="AD517" i="5" s="1"/>
  <c r="AK457" i="5"/>
  <c r="AC457" i="5"/>
  <c r="AN446" i="5"/>
  <c r="AN447" i="5" s="1"/>
  <c r="AF446" i="5"/>
  <c r="AF447" i="5" s="1"/>
  <c r="AC447" i="5"/>
  <c r="AJ356" i="5"/>
  <c r="AJ357" i="5" s="1"/>
  <c r="AB356" i="5"/>
  <c r="AB357" i="5" s="1"/>
  <c r="AG356" i="5"/>
  <c r="AG357" i="5" s="1"/>
  <c r="AH297" i="5"/>
  <c r="AH467" i="5"/>
  <c r="AK326" i="5"/>
  <c r="AK327" i="5" s="1"/>
  <c r="AC326" i="5"/>
  <c r="AC327" i="5" s="1"/>
  <c r="AH326" i="5"/>
  <c r="AH327" i="5" s="1"/>
  <c r="AB277" i="5"/>
  <c r="D2481" i="4"/>
  <c r="C2481" i="4"/>
  <c r="B2481" i="4"/>
  <c r="A2481" i="4"/>
  <c r="D2476" i="4"/>
  <c r="C2476" i="4"/>
  <c r="B2476" i="4"/>
  <c r="A2476" i="4"/>
  <c r="D2471" i="4"/>
  <c r="C2471" i="4"/>
  <c r="B2471" i="4"/>
  <c r="A2471" i="4"/>
  <c r="D2466" i="4"/>
  <c r="C2466" i="4"/>
  <c r="O2466" i="4" s="1"/>
  <c r="O2470" i="4" s="1"/>
  <c r="B2466" i="4"/>
  <c r="A2466" i="4"/>
  <c r="D2461" i="4"/>
  <c r="C2461" i="4"/>
  <c r="B2461" i="4"/>
  <c r="A2461" i="4"/>
  <c r="D2456" i="4"/>
  <c r="C2456" i="4"/>
  <c r="B2456" i="4"/>
  <c r="A2456" i="4"/>
  <c r="D2451" i="4"/>
  <c r="C2451" i="4"/>
  <c r="B2451" i="4"/>
  <c r="A2451" i="4"/>
  <c r="D2446" i="4"/>
  <c r="C2446" i="4"/>
  <c r="B2446" i="4"/>
  <c r="A2446" i="4"/>
  <c r="D2441" i="4"/>
  <c r="C2441" i="4"/>
  <c r="B2441" i="4"/>
  <c r="A2441" i="4"/>
  <c r="D2436" i="4"/>
  <c r="C2436" i="4"/>
  <c r="B2436" i="4"/>
  <c r="A2436" i="4"/>
  <c r="D2431" i="4"/>
  <c r="C2431" i="4"/>
  <c r="B2431" i="4"/>
  <c r="A2431" i="4"/>
  <c r="D2426" i="4"/>
  <c r="C2426" i="4"/>
  <c r="B2426" i="4"/>
  <c r="A2426" i="4"/>
  <c r="D2421" i="4"/>
  <c r="C2421" i="4"/>
  <c r="B2421" i="4"/>
  <c r="A2421" i="4"/>
  <c r="D2416" i="4"/>
  <c r="C2416" i="4"/>
  <c r="B2416" i="4"/>
  <c r="A2416" i="4"/>
  <c r="D2411" i="4"/>
  <c r="C2411" i="4"/>
  <c r="B2411" i="4"/>
  <c r="A2411" i="4"/>
  <c r="D2406" i="4"/>
  <c r="C2406" i="4"/>
  <c r="B2406" i="4"/>
  <c r="A2406" i="4"/>
  <c r="D2401" i="4"/>
  <c r="C2401" i="4"/>
  <c r="B2401" i="4"/>
  <c r="A2401" i="4"/>
  <c r="D2396" i="4"/>
  <c r="C2396" i="4"/>
  <c r="B2396" i="4"/>
  <c r="A2396" i="4"/>
  <c r="D2391" i="4"/>
  <c r="C2391" i="4"/>
  <c r="B2391" i="4"/>
  <c r="A2391" i="4"/>
  <c r="D2386" i="4"/>
  <c r="C2386" i="4"/>
  <c r="O2386" i="4" s="1"/>
  <c r="B2386" i="4"/>
  <c r="A2386" i="4"/>
  <c r="D2381" i="4"/>
  <c r="C2381" i="4"/>
  <c r="B2381" i="4"/>
  <c r="A2381" i="4"/>
  <c r="D2376" i="4"/>
  <c r="C2376" i="4"/>
  <c r="B2376" i="4"/>
  <c r="A2376" i="4"/>
  <c r="D2371" i="4"/>
  <c r="C2371" i="4"/>
  <c r="B2371" i="4"/>
  <c r="A2371" i="4"/>
  <c r="D2366" i="4"/>
  <c r="C2366" i="4"/>
  <c r="B2366" i="4"/>
  <c r="A2366" i="4"/>
  <c r="D2361" i="4"/>
  <c r="C2361" i="4"/>
  <c r="B2361" i="4"/>
  <c r="A2361" i="4"/>
  <c r="D2356" i="4"/>
  <c r="C2356" i="4"/>
  <c r="B2356" i="4"/>
  <c r="A2356" i="4"/>
  <c r="D2351" i="4"/>
  <c r="C2351" i="4"/>
  <c r="B2351" i="4"/>
  <c r="A2351" i="4"/>
  <c r="D2346" i="4"/>
  <c r="C2346" i="4"/>
  <c r="B2346" i="4"/>
  <c r="A2346" i="4"/>
  <c r="D2341" i="4"/>
  <c r="C2341" i="4"/>
  <c r="B2341" i="4"/>
  <c r="A2341" i="4"/>
  <c r="D2336" i="4"/>
  <c r="C2336" i="4"/>
  <c r="B2336" i="4"/>
  <c r="A2336" i="4"/>
  <c r="D2331" i="4"/>
  <c r="C2331" i="4"/>
  <c r="B2331" i="4"/>
  <c r="A2331" i="4"/>
  <c r="D2326" i="4"/>
  <c r="C2326" i="4"/>
  <c r="B2326" i="4"/>
  <c r="A2326" i="4"/>
  <c r="D2321" i="4"/>
  <c r="C2321" i="4"/>
  <c r="B2321" i="4"/>
  <c r="A2321" i="4"/>
  <c r="D2316" i="4"/>
  <c r="C2316" i="4"/>
  <c r="B2316" i="4"/>
  <c r="A2316" i="4"/>
  <c r="D2311" i="4"/>
  <c r="C2311" i="4"/>
  <c r="B2311" i="4"/>
  <c r="A2311" i="4"/>
  <c r="D2306" i="4"/>
  <c r="C2306" i="4"/>
  <c r="B2306" i="4"/>
  <c r="A2306" i="4"/>
  <c r="D2301" i="4"/>
  <c r="C2301" i="4"/>
  <c r="B2301" i="4"/>
  <c r="A2301" i="4"/>
  <c r="D2296" i="4"/>
  <c r="C2296" i="4"/>
  <c r="B2296" i="4"/>
  <c r="A2296" i="4"/>
  <c r="D2291" i="4"/>
  <c r="C2291" i="4"/>
  <c r="B2291" i="4"/>
  <c r="A2291" i="4"/>
  <c r="D2286" i="4"/>
  <c r="C2286" i="4"/>
  <c r="B2286" i="4"/>
  <c r="A2286" i="4"/>
  <c r="D2281" i="4"/>
  <c r="C2281" i="4"/>
  <c r="B2281" i="4"/>
  <c r="A2281" i="4"/>
  <c r="D2276" i="4"/>
  <c r="C2276" i="4"/>
  <c r="B2276" i="4"/>
  <c r="A2276" i="4"/>
  <c r="D2271" i="4"/>
  <c r="C2271" i="4"/>
  <c r="B2271" i="4"/>
  <c r="A2271" i="4"/>
  <c r="D2266" i="4"/>
  <c r="C2266" i="4"/>
  <c r="B2266" i="4"/>
  <c r="A2266" i="4"/>
  <c r="D2261" i="4"/>
  <c r="C2261" i="4"/>
  <c r="B2261" i="4"/>
  <c r="A2261" i="4"/>
  <c r="D2256" i="4"/>
  <c r="C2256" i="4"/>
  <c r="B2256" i="4"/>
  <c r="A2256" i="4"/>
  <c r="D2251" i="4"/>
  <c r="C2251" i="4"/>
  <c r="B2251" i="4"/>
  <c r="A2251" i="4"/>
  <c r="D2246" i="4"/>
  <c r="C2246" i="4"/>
  <c r="B2246" i="4"/>
  <c r="A2246" i="4"/>
  <c r="D2241" i="4"/>
  <c r="C2241" i="4"/>
  <c r="B2241" i="4"/>
  <c r="A2241" i="4"/>
  <c r="D2236" i="4"/>
  <c r="C2236" i="4"/>
  <c r="B2236" i="4"/>
  <c r="A2236" i="4"/>
  <c r="D2231" i="4"/>
  <c r="C2231" i="4"/>
  <c r="B2231" i="4"/>
  <c r="A2231" i="4"/>
  <c r="D2226" i="4"/>
  <c r="C2226" i="4"/>
  <c r="B2226" i="4"/>
  <c r="A2226" i="4"/>
  <c r="D2221" i="4"/>
  <c r="C2221" i="4"/>
  <c r="B2221" i="4"/>
  <c r="A2221" i="4"/>
  <c r="D2216" i="4"/>
  <c r="C2216" i="4"/>
  <c r="B2216" i="4"/>
  <c r="A2216" i="4"/>
  <c r="D2211" i="4"/>
  <c r="C2211" i="4"/>
  <c r="B2211" i="4"/>
  <c r="A2211" i="4"/>
  <c r="D2206" i="4"/>
  <c r="C2206" i="4"/>
  <c r="B2206" i="4"/>
  <c r="A2206" i="4"/>
  <c r="D2201" i="4"/>
  <c r="C2201" i="4"/>
  <c r="B2201" i="4"/>
  <c r="A2201" i="4"/>
  <c r="D2196" i="4"/>
  <c r="C2196" i="4"/>
  <c r="B2196" i="4"/>
  <c r="A2196" i="4"/>
  <c r="D2191" i="4"/>
  <c r="C2191" i="4"/>
  <c r="B2191" i="4"/>
  <c r="A2191" i="4"/>
  <c r="D2186" i="4"/>
  <c r="C2186" i="4"/>
  <c r="B2186" i="4"/>
  <c r="A2186" i="4"/>
  <c r="D2181" i="4"/>
  <c r="C2181" i="4"/>
  <c r="B2181" i="4"/>
  <c r="A2181" i="4"/>
  <c r="D2176" i="4"/>
  <c r="C2176" i="4"/>
  <c r="B2176" i="4"/>
  <c r="A2176" i="4"/>
  <c r="D2171" i="4"/>
  <c r="C2171" i="4"/>
  <c r="B2171" i="4"/>
  <c r="A2171" i="4"/>
  <c r="D2166" i="4"/>
  <c r="C2166" i="4"/>
  <c r="B2166" i="4"/>
  <c r="A2166" i="4"/>
  <c r="D2161" i="4"/>
  <c r="C2161" i="4"/>
  <c r="B2161" i="4"/>
  <c r="A2161" i="4"/>
  <c r="D2156" i="4"/>
  <c r="C2156" i="4"/>
  <c r="B2156" i="4"/>
  <c r="A2156" i="4"/>
  <c r="D2151" i="4"/>
  <c r="C2151" i="4"/>
  <c r="O2151" i="4" s="1"/>
  <c r="B2151" i="4"/>
  <c r="A2151" i="4"/>
  <c r="D2146" i="4"/>
  <c r="C2146" i="4"/>
  <c r="B2146" i="4"/>
  <c r="A2146" i="4"/>
  <c r="D2141" i="4"/>
  <c r="C2141" i="4"/>
  <c r="B2141" i="4"/>
  <c r="A2141" i="4"/>
  <c r="D2136" i="4"/>
  <c r="C2136" i="4"/>
  <c r="B2136" i="4"/>
  <c r="A2136" i="4"/>
  <c r="D2131" i="4"/>
  <c r="C2131" i="4"/>
  <c r="B2131" i="4"/>
  <c r="A2131" i="4"/>
  <c r="D2126" i="4"/>
  <c r="C2126" i="4"/>
  <c r="B2126" i="4"/>
  <c r="A2126" i="4"/>
  <c r="D2121" i="4"/>
  <c r="C2121" i="4"/>
  <c r="O2121" i="4" s="1"/>
  <c r="B2121" i="4"/>
  <c r="A2121" i="4"/>
  <c r="D2116" i="4"/>
  <c r="C2116" i="4"/>
  <c r="B2116" i="4"/>
  <c r="A2116" i="4"/>
  <c r="D2111" i="4"/>
  <c r="C2111" i="4"/>
  <c r="B2111" i="4"/>
  <c r="A2111" i="4"/>
  <c r="D2106" i="4"/>
  <c r="C2106" i="4"/>
  <c r="B2106" i="4"/>
  <c r="A2106" i="4"/>
  <c r="D2101" i="4"/>
  <c r="C2101" i="4"/>
  <c r="B2101" i="4"/>
  <c r="A2101" i="4"/>
  <c r="D2096" i="4"/>
  <c r="C2096" i="4"/>
  <c r="B2096" i="4"/>
  <c r="A2096" i="4"/>
  <c r="D2091" i="4"/>
  <c r="C2091" i="4"/>
  <c r="B2091" i="4"/>
  <c r="A2091" i="4"/>
  <c r="D2086" i="4"/>
  <c r="C2086" i="4"/>
  <c r="B2086" i="4"/>
  <c r="A2086" i="4"/>
  <c r="D2081" i="4"/>
  <c r="C2081" i="4"/>
  <c r="B2081" i="4"/>
  <c r="A2081" i="4"/>
  <c r="D2076" i="4"/>
  <c r="C2076" i="4"/>
  <c r="B2076" i="4"/>
  <c r="A2076" i="4"/>
  <c r="D2071" i="4"/>
  <c r="C2071" i="4"/>
  <c r="B2071" i="4"/>
  <c r="A2071" i="4"/>
  <c r="D2066" i="4"/>
  <c r="C2066" i="4"/>
  <c r="B2066" i="4"/>
  <c r="A2066" i="4"/>
  <c r="D2061" i="4"/>
  <c r="C2061" i="4"/>
  <c r="B2061" i="4"/>
  <c r="A2061" i="4"/>
  <c r="D2056" i="4"/>
  <c r="C2056" i="4"/>
  <c r="B2056" i="4"/>
  <c r="A2056" i="4"/>
  <c r="D2051" i="4"/>
  <c r="C2051" i="4"/>
  <c r="B2051" i="4"/>
  <c r="A2051" i="4"/>
  <c r="D2046" i="4"/>
  <c r="C2046" i="4"/>
  <c r="B2046" i="4"/>
  <c r="A2046" i="4"/>
  <c r="D2041" i="4"/>
  <c r="C2041" i="4"/>
  <c r="B2041" i="4"/>
  <c r="A2041" i="4"/>
  <c r="D2036" i="4"/>
  <c r="C2036" i="4"/>
  <c r="B2036" i="4"/>
  <c r="A2036" i="4"/>
  <c r="D2031" i="4"/>
  <c r="C2031" i="4"/>
  <c r="B2031" i="4"/>
  <c r="A2031" i="4"/>
  <c r="D2026" i="4"/>
  <c r="C2026" i="4"/>
  <c r="B2026" i="4"/>
  <c r="A2026" i="4"/>
  <c r="D2021" i="4"/>
  <c r="C2021" i="4"/>
  <c r="B2021" i="4"/>
  <c r="A2021" i="4"/>
  <c r="D2016" i="4"/>
  <c r="C2016" i="4"/>
  <c r="B2016" i="4"/>
  <c r="A2016" i="4"/>
  <c r="D2011" i="4"/>
  <c r="C2011" i="4"/>
  <c r="B2011" i="4"/>
  <c r="A2011" i="4"/>
  <c r="D2006" i="4"/>
  <c r="C2006" i="4"/>
  <c r="B2006" i="4"/>
  <c r="A2006" i="4"/>
  <c r="D2001" i="4"/>
  <c r="C2001" i="4"/>
  <c r="B2001" i="4"/>
  <c r="A2001" i="4"/>
  <c r="D1996" i="4"/>
  <c r="C1996" i="4"/>
  <c r="B1996" i="4"/>
  <c r="A1996" i="4"/>
  <c r="D1991" i="4"/>
  <c r="C1991" i="4"/>
  <c r="B1991" i="4"/>
  <c r="A1991" i="4"/>
  <c r="D1986" i="4"/>
  <c r="C1986" i="4"/>
  <c r="B1986" i="4"/>
  <c r="A1986" i="4"/>
  <c r="D1981" i="4"/>
  <c r="C1981" i="4"/>
  <c r="B1981" i="4"/>
  <c r="A1981" i="4"/>
  <c r="D1976" i="4"/>
  <c r="C1976" i="4"/>
  <c r="B1976" i="4"/>
  <c r="A1976" i="4"/>
  <c r="D1971" i="4"/>
  <c r="C1971" i="4"/>
  <c r="B1971" i="4"/>
  <c r="A1971" i="4"/>
  <c r="D1966" i="4"/>
  <c r="C1966" i="4"/>
  <c r="B1966" i="4"/>
  <c r="A1966" i="4"/>
  <c r="D1961" i="4"/>
  <c r="C1961" i="4"/>
  <c r="B1961" i="4"/>
  <c r="A1961" i="4"/>
  <c r="D1956" i="4"/>
  <c r="C1956" i="4"/>
  <c r="B1956" i="4"/>
  <c r="A1956" i="4"/>
  <c r="D1951" i="4"/>
  <c r="C1951" i="4"/>
  <c r="B1951" i="4"/>
  <c r="A1951" i="4"/>
  <c r="D1946" i="4"/>
  <c r="C1946" i="4"/>
  <c r="B1946" i="4"/>
  <c r="A1946" i="4"/>
  <c r="D1941" i="4"/>
  <c r="C1941" i="4"/>
  <c r="B1941" i="4"/>
  <c r="A1941" i="4"/>
  <c r="D1936" i="4"/>
  <c r="C1936" i="4"/>
  <c r="B1936" i="4"/>
  <c r="A1936" i="4"/>
  <c r="D1931" i="4"/>
  <c r="C1931" i="4"/>
  <c r="B1931" i="4"/>
  <c r="A1931" i="4"/>
  <c r="D1926" i="4"/>
  <c r="C1926" i="4"/>
  <c r="B1926" i="4"/>
  <c r="A1926" i="4"/>
  <c r="D1921" i="4"/>
  <c r="C1921" i="4"/>
  <c r="B1921" i="4"/>
  <c r="A1921" i="4"/>
  <c r="D1916" i="4"/>
  <c r="C1916" i="4"/>
  <c r="B1916" i="4"/>
  <c r="A1916" i="4"/>
  <c r="D1911" i="4"/>
  <c r="C1911" i="4"/>
  <c r="B1911" i="4"/>
  <c r="A1911" i="4"/>
  <c r="D1906" i="4"/>
  <c r="C1906" i="4"/>
  <c r="B1906" i="4"/>
  <c r="A1906" i="4"/>
  <c r="D1901" i="4"/>
  <c r="C1901" i="4"/>
  <c r="B1901" i="4"/>
  <c r="A1901" i="4"/>
  <c r="D1896" i="4"/>
  <c r="C1896" i="4"/>
  <c r="B1896" i="4"/>
  <c r="A1896" i="4"/>
  <c r="D1891" i="4"/>
  <c r="C1891" i="4"/>
  <c r="B1891" i="4"/>
  <c r="A1891" i="4"/>
  <c r="D1886" i="4"/>
  <c r="C1886" i="4"/>
  <c r="B1886" i="4"/>
  <c r="A1886" i="4"/>
  <c r="D1881" i="4"/>
  <c r="C1881" i="4"/>
  <c r="B1881" i="4"/>
  <c r="A1881" i="4"/>
  <c r="D1876" i="4"/>
  <c r="C1876" i="4"/>
  <c r="B1876" i="4"/>
  <c r="A1876" i="4"/>
  <c r="D1871" i="4"/>
  <c r="C1871" i="4"/>
  <c r="B1871" i="4"/>
  <c r="A1871" i="4"/>
  <c r="D1866" i="4"/>
  <c r="C1866" i="4"/>
  <c r="B1866" i="4"/>
  <c r="A1866" i="4"/>
  <c r="D1861" i="4"/>
  <c r="C1861" i="4"/>
  <c r="B1861" i="4"/>
  <c r="A1861" i="4"/>
  <c r="D1856" i="4"/>
  <c r="C1856" i="4"/>
  <c r="B1856" i="4"/>
  <c r="A1856" i="4"/>
  <c r="D1851" i="4"/>
  <c r="C1851" i="4"/>
  <c r="B1851" i="4"/>
  <c r="A1851" i="4"/>
  <c r="D1846" i="4"/>
  <c r="C1846" i="4"/>
  <c r="B1846" i="4"/>
  <c r="A1846" i="4"/>
  <c r="D1841" i="4"/>
  <c r="C1841" i="4"/>
  <c r="B1841" i="4"/>
  <c r="A1841" i="4"/>
  <c r="D1836" i="4"/>
  <c r="C1836" i="4"/>
  <c r="B1836" i="4"/>
  <c r="A1836" i="4"/>
  <c r="D1831" i="4"/>
  <c r="C1831" i="4"/>
  <c r="B1831" i="4"/>
  <c r="A1831" i="4"/>
  <c r="D1826" i="4"/>
  <c r="C1826" i="4"/>
  <c r="B1826" i="4"/>
  <c r="A1826" i="4"/>
  <c r="D1821" i="4"/>
  <c r="C1821" i="4"/>
  <c r="B1821" i="4"/>
  <c r="A1821" i="4"/>
  <c r="D1816" i="4"/>
  <c r="C1816" i="4"/>
  <c r="B1816" i="4"/>
  <c r="A1816" i="4"/>
  <c r="D1811" i="4"/>
  <c r="C1811" i="4"/>
  <c r="B1811" i="4"/>
  <c r="A1811" i="4"/>
  <c r="D1806" i="4"/>
  <c r="C1806" i="4"/>
  <c r="B1806" i="4"/>
  <c r="A1806" i="4"/>
  <c r="D1801" i="4"/>
  <c r="C1801" i="4"/>
  <c r="B1801" i="4"/>
  <c r="A1801" i="4"/>
  <c r="D1796" i="4"/>
  <c r="C1796" i="4"/>
  <c r="B1796" i="4"/>
  <c r="A1796" i="4"/>
  <c r="D1791" i="4"/>
  <c r="C1791" i="4"/>
  <c r="B1791" i="4"/>
  <c r="A1791" i="4"/>
  <c r="D1786" i="4"/>
  <c r="C1786" i="4"/>
  <c r="B1786" i="4"/>
  <c r="A1786" i="4"/>
  <c r="D1781" i="4"/>
  <c r="C1781" i="4"/>
  <c r="B1781" i="4"/>
  <c r="A1781" i="4"/>
  <c r="D1776" i="4"/>
  <c r="C1776" i="4"/>
  <c r="B1776" i="4"/>
  <c r="A1776" i="4"/>
  <c r="D1771" i="4"/>
  <c r="C1771" i="4"/>
  <c r="B1771" i="4"/>
  <c r="A1771" i="4"/>
  <c r="D1766" i="4"/>
  <c r="C1766" i="4"/>
  <c r="B1766" i="4"/>
  <c r="A1766" i="4"/>
  <c r="D1761" i="4"/>
  <c r="C1761" i="4"/>
  <c r="B1761" i="4"/>
  <c r="A1761" i="4"/>
  <c r="D1756" i="4"/>
  <c r="C1756" i="4"/>
  <c r="B1756" i="4"/>
  <c r="A1756" i="4"/>
  <c r="D1751" i="4"/>
  <c r="C1751" i="4"/>
  <c r="B1751" i="4"/>
  <c r="A1751" i="4"/>
  <c r="D1746" i="4"/>
  <c r="C1746" i="4"/>
  <c r="B1746" i="4"/>
  <c r="A1746" i="4"/>
  <c r="D1741" i="4"/>
  <c r="C1741" i="4"/>
  <c r="B1741" i="4"/>
  <c r="A1741" i="4"/>
  <c r="D1736" i="4"/>
  <c r="C1736" i="4"/>
  <c r="B1736" i="4"/>
  <c r="A1736" i="4"/>
  <c r="D1731" i="4"/>
  <c r="C1731" i="4"/>
  <c r="B1731" i="4"/>
  <c r="A1731" i="4"/>
  <c r="D1726" i="4"/>
  <c r="C1726" i="4"/>
  <c r="B1726" i="4"/>
  <c r="A1726" i="4"/>
  <c r="D1721" i="4"/>
  <c r="C1721" i="4"/>
  <c r="B1721" i="4"/>
  <c r="A1721" i="4"/>
  <c r="D1716" i="4"/>
  <c r="C1716" i="4"/>
  <c r="B1716" i="4"/>
  <c r="A1716" i="4"/>
  <c r="D1711" i="4"/>
  <c r="C1711" i="4"/>
  <c r="B1711" i="4"/>
  <c r="A1711" i="4"/>
  <c r="D1706" i="4"/>
  <c r="C1706" i="4"/>
  <c r="B1706" i="4"/>
  <c r="A1706" i="4"/>
  <c r="D1701" i="4"/>
  <c r="C1701" i="4"/>
  <c r="B1701" i="4"/>
  <c r="A1701" i="4"/>
  <c r="D1696" i="4"/>
  <c r="C1696" i="4"/>
  <c r="B1696" i="4"/>
  <c r="A1696" i="4"/>
  <c r="D1691" i="4"/>
  <c r="C1691" i="4"/>
  <c r="B1691" i="4"/>
  <c r="A1691" i="4"/>
  <c r="D1686" i="4"/>
  <c r="C1686" i="4"/>
  <c r="B1686" i="4"/>
  <c r="A1686" i="4"/>
  <c r="D1681" i="4"/>
  <c r="C1681" i="4"/>
  <c r="B1681" i="4"/>
  <c r="A1681" i="4"/>
  <c r="D1676" i="4"/>
  <c r="C1676" i="4"/>
  <c r="B1676" i="4"/>
  <c r="A1676" i="4"/>
  <c r="D1671" i="4"/>
  <c r="C1671" i="4"/>
  <c r="B1671" i="4"/>
  <c r="A1671" i="4"/>
  <c r="D1666" i="4"/>
  <c r="C1666" i="4"/>
  <c r="B1666" i="4"/>
  <c r="A1666" i="4"/>
  <c r="D1661" i="4"/>
  <c r="C1661" i="4"/>
  <c r="B1661" i="4"/>
  <c r="A1661" i="4"/>
  <c r="D1656" i="4"/>
  <c r="C1656" i="4"/>
  <c r="B1656" i="4"/>
  <c r="A1656" i="4"/>
  <c r="D1651" i="4"/>
  <c r="C1651" i="4"/>
  <c r="B1651" i="4"/>
  <c r="A1651" i="4"/>
  <c r="D1646" i="4"/>
  <c r="C1646" i="4"/>
  <c r="B1646" i="4"/>
  <c r="A1646" i="4"/>
  <c r="D1641" i="4"/>
  <c r="C1641" i="4"/>
  <c r="B1641" i="4"/>
  <c r="A1641" i="4"/>
  <c r="D1636" i="4"/>
  <c r="C1636" i="4"/>
  <c r="B1636" i="4"/>
  <c r="A1636" i="4"/>
  <c r="D1631" i="4"/>
  <c r="C1631" i="4"/>
  <c r="B1631" i="4"/>
  <c r="A1631" i="4"/>
  <c r="D1626" i="4"/>
  <c r="C1626" i="4"/>
  <c r="B1626" i="4"/>
  <c r="A1626" i="4"/>
  <c r="D1621" i="4"/>
  <c r="C1621" i="4"/>
  <c r="B1621" i="4"/>
  <c r="A1621" i="4"/>
  <c r="D1616" i="4"/>
  <c r="C1616" i="4"/>
  <c r="B1616" i="4"/>
  <c r="A1616" i="4"/>
  <c r="D1611" i="4"/>
  <c r="C1611" i="4"/>
  <c r="B1611" i="4"/>
  <c r="A1611" i="4"/>
  <c r="D1606" i="4"/>
  <c r="C1606" i="4"/>
  <c r="B1606" i="4"/>
  <c r="A1606" i="4"/>
  <c r="D1601" i="4"/>
  <c r="C1601" i="4"/>
  <c r="B1601" i="4"/>
  <c r="A1601" i="4"/>
  <c r="D1596" i="4"/>
  <c r="C1596" i="4"/>
  <c r="B1596" i="4"/>
  <c r="A1596" i="4"/>
  <c r="D1591" i="4"/>
  <c r="C1591" i="4"/>
  <c r="B1591" i="4"/>
  <c r="A1591" i="4"/>
  <c r="D1586" i="4"/>
  <c r="C1586" i="4"/>
  <c r="B1586" i="4"/>
  <c r="A1586" i="4"/>
  <c r="D1581" i="4"/>
  <c r="C1581" i="4"/>
  <c r="B1581" i="4"/>
  <c r="A1581" i="4"/>
  <c r="D1576" i="4"/>
  <c r="C1576" i="4"/>
  <c r="B1576" i="4"/>
  <c r="A1576" i="4"/>
  <c r="D1571" i="4"/>
  <c r="C1571" i="4"/>
  <c r="B1571" i="4"/>
  <c r="A1571" i="4"/>
  <c r="D1566" i="4"/>
  <c r="C1566" i="4"/>
  <c r="B1566" i="4"/>
  <c r="A1566" i="4"/>
  <c r="D1561" i="4"/>
  <c r="C1561" i="4"/>
  <c r="O1561" i="4" s="1"/>
  <c r="B1561" i="4"/>
  <c r="A1561" i="4"/>
  <c r="D1556" i="4"/>
  <c r="C1556" i="4"/>
  <c r="B1556" i="4"/>
  <c r="A1556" i="4"/>
  <c r="D1551" i="4"/>
  <c r="C1551" i="4"/>
  <c r="B1551" i="4"/>
  <c r="A1551" i="4"/>
  <c r="D1546" i="4"/>
  <c r="C1546" i="4"/>
  <c r="B1546" i="4"/>
  <c r="A1546" i="4"/>
  <c r="D1541" i="4"/>
  <c r="C1541" i="4"/>
  <c r="B1541" i="4"/>
  <c r="A1541" i="4"/>
  <c r="D1536" i="4"/>
  <c r="C1536" i="4"/>
  <c r="B1536" i="4"/>
  <c r="A1536" i="4"/>
  <c r="D1531" i="4"/>
  <c r="C1531" i="4"/>
  <c r="B1531" i="4"/>
  <c r="A1531" i="4"/>
  <c r="D1526" i="4"/>
  <c r="C1526" i="4"/>
  <c r="B1526" i="4"/>
  <c r="A1526" i="4"/>
  <c r="D1521" i="4"/>
  <c r="C1521" i="4"/>
  <c r="B1521" i="4"/>
  <c r="A1521" i="4"/>
  <c r="D1516" i="4"/>
  <c r="C1516" i="4"/>
  <c r="B1516" i="4"/>
  <c r="A1516" i="4"/>
  <c r="D1511" i="4"/>
  <c r="C1511" i="4"/>
  <c r="B1511" i="4"/>
  <c r="A1511" i="4"/>
  <c r="D1506" i="4"/>
  <c r="C1506" i="4"/>
  <c r="B1506" i="4"/>
  <c r="A1506" i="4"/>
  <c r="D1501" i="4"/>
  <c r="C1501" i="4"/>
  <c r="B1501" i="4"/>
  <c r="A1501" i="4"/>
  <c r="D1496" i="4"/>
  <c r="C1496" i="4"/>
  <c r="B1496" i="4"/>
  <c r="A1496" i="4"/>
  <c r="D1491" i="4"/>
  <c r="C1491" i="4"/>
  <c r="B1491" i="4"/>
  <c r="A1491" i="4"/>
  <c r="D1486" i="4"/>
  <c r="C1486" i="4"/>
  <c r="B1486" i="4"/>
  <c r="A1486" i="4"/>
  <c r="D1481" i="4"/>
  <c r="C1481" i="4"/>
  <c r="B1481" i="4"/>
  <c r="A1481" i="4"/>
  <c r="D1476" i="4"/>
  <c r="C1476" i="4"/>
  <c r="B1476" i="4"/>
  <c r="A1476" i="4"/>
  <c r="D1471" i="4"/>
  <c r="C1471" i="4"/>
  <c r="B1471" i="4"/>
  <c r="A1471" i="4"/>
  <c r="D1466" i="4"/>
  <c r="C1466" i="4"/>
  <c r="B1466" i="4"/>
  <c r="A1466" i="4"/>
  <c r="D1461" i="4"/>
  <c r="C1461" i="4"/>
  <c r="B1461" i="4"/>
  <c r="A1461" i="4"/>
  <c r="D1456" i="4"/>
  <c r="C1456" i="4"/>
  <c r="O1456" i="4" s="1"/>
  <c r="B1456" i="4"/>
  <c r="A1456" i="4"/>
  <c r="D1451" i="4"/>
  <c r="C1451" i="4"/>
  <c r="B1451" i="4"/>
  <c r="A1451" i="4"/>
  <c r="D1446" i="4"/>
  <c r="C1446" i="4"/>
  <c r="B1446" i="4"/>
  <c r="A1446" i="4"/>
  <c r="D1441" i="4"/>
  <c r="C1441" i="4"/>
  <c r="B1441" i="4"/>
  <c r="A1441" i="4"/>
  <c r="D1436" i="4"/>
  <c r="C1436" i="4"/>
  <c r="B1436" i="4"/>
  <c r="A1436" i="4"/>
  <c r="D1431" i="4"/>
  <c r="C1431" i="4"/>
  <c r="B1431" i="4"/>
  <c r="A1431" i="4"/>
  <c r="D1426" i="4"/>
  <c r="C1426" i="4"/>
  <c r="B1426" i="4"/>
  <c r="A1426" i="4"/>
  <c r="D1421" i="4"/>
  <c r="C1421" i="4"/>
  <c r="B1421" i="4"/>
  <c r="A1421" i="4"/>
  <c r="D1416" i="4"/>
  <c r="C1416" i="4"/>
  <c r="B1416" i="4"/>
  <c r="A1416" i="4"/>
  <c r="D1411" i="4"/>
  <c r="C1411" i="4"/>
  <c r="B1411" i="4"/>
  <c r="A1411" i="4"/>
  <c r="D1406" i="4"/>
  <c r="C1406" i="4"/>
  <c r="B1406" i="4"/>
  <c r="A1406" i="4"/>
  <c r="D1401" i="4"/>
  <c r="C1401" i="4"/>
  <c r="B1401" i="4"/>
  <c r="A1401" i="4"/>
  <c r="D1396" i="4"/>
  <c r="C1396" i="4"/>
  <c r="B1396" i="4"/>
  <c r="A1396" i="4"/>
  <c r="D1391" i="4"/>
  <c r="C1391" i="4"/>
  <c r="B1391" i="4"/>
  <c r="A1391" i="4"/>
  <c r="D1386" i="4"/>
  <c r="C1386" i="4"/>
  <c r="B1386" i="4"/>
  <c r="A1386" i="4"/>
  <c r="D1381" i="4"/>
  <c r="C1381" i="4"/>
  <c r="B1381" i="4"/>
  <c r="A1381" i="4"/>
  <c r="D1376" i="4"/>
  <c r="C1376" i="4"/>
  <c r="B1376" i="4"/>
  <c r="A1376" i="4"/>
  <c r="D1371" i="4"/>
  <c r="C1371" i="4"/>
  <c r="B1371" i="4"/>
  <c r="A1371" i="4"/>
  <c r="D1366" i="4"/>
  <c r="C1366" i="4"/>
  <c r="B1366" i="4"/>
  <c r="A1366" i="4"/>
  <c r="D1361" i="4"/>
  <c r="C1361" i="4"/>
  <c r="B1361" i="4"/>
  <c r="A1361" i="4"/>
  <c r="D1356" i="4"/>
  <c r="C1356" i="4"/>
  <c r="B1356" i="4"/>
  <c r="A1356" i="4"/>
  <c r="D1351" i="4"/>
  <c r="C1351" i="4"/>
  <c r="B1351" i="4"/>
  <c r="A1351" i="4"/>
  <c r="D1346" i="4"/>
  <c r="C1346" i="4"/>
  <c r="B1346" i="4"/>
  <c r="A1346" i="4"/>
  <c r="D1341" i="4"/>
  <c r="C1341" i="4"/>
  <c r="B1341" i="4"/>
  <c r="A1341" i="4"/>
  <c r="D1336" i="4"/>
  <c r="C1336" i="4"/>
  <c r="B1336" i="4"/>
  <c r="A1336" i="4"/>
  <c r="D1331" i="4"/>
  <c r="C1331" i="4"/>
  <c r="B1331" i="4"/>
  <c r="A1331" i="4"/>
  <c r="D1326" i="4"/>
  <c r="C1326" i="4"/>
  <c r="B1326" i="4"/>
  <c r="A1326" i="4"/>
  <c r="D1321" i="4"/>
  <c r="C1321" i="4"/>
  <c r="B1321" i="4"/>
  <c r="A1321" i="4"/>
  <c r="D1316" i="4"/>
  <c r="C1316" i="4"/>
  <c r="B1316" i="4"/>
  <c r="A1316" i="4"/>
  <c r="D1311" i="4"/>
  <c r="C1311" i="4"/>
  <c r="B1311" i="4"/>
  <c r="A1311" i="4"/>
  <c r="D1306" i="4"/>
  <c r="C1306" i="4"/>
  <c r="B1306" i="4"/>
  <c r="A1306" i="4"/>
  <c r="D1301" i="4"/>
  <c r="C1301" i="4"/>
  <c r="B1301" i="4"/>
  <c r="A1301" i="4"/>
  <c r="D1296" i="4"/>
  <c r="C1296" i="4"/>
  <c r="B1296" i="4"/>
  <c r="A1296" i="4"/>
  <c r="D1291" i="4"/>
  <c r="C1291" i="4"/>
  <c r="B1291" i="4"/>
  <c r="A1291" i="4"/>
  <c r="D1286" i="4"/>
  <c r="C1286" i="4"/>
  <c r="B1286" i="4"/>
  <c r="A1286" i="4"/>
  <c r="D1281" i="4"/>
  <c r="C1281" i="4"/>
  <c r="B1281" i="4"/>
  <c r="A1281" i="4"/>
  <c r="D1276" i="4"/>
  <c r="C1276" i="4"/>
  <c r="O1276" i="4" s="1"/>
  <c r="O1277" i="4" s="1"/>
  <c r="B1276" i="4"/>
  <c r="A1276" i="4"/>
  <c r="D1271" i="4"/>
  <c r="C1271" i="4"/>
  <c r="B1271" i="4"/>
  <c r="A1271" i="4"/>
  <c r="D1266" i="4"/>
  <c r="C1266" i="4"/>
  <c r="B1266" i="4"/>
  <c r="A1266" i="4"/>
  <c r="D1261" i="4"/>
  <c r="C1261" i="4"/>
  <c r="B1261" i="4"/>
  <c r="A1261" i="4"/>
  <c r="D1256" i="4"/>
  <c r="C1256" i="4"/>
  <c r="B1256" i="4"/>
  <c r="A1256" i="4"/>
  <c r="D1251" i="4"/>
  <c r="C1251" i="4"/>
  <c r="B1251" i="4"/>
  <c r="A1251" i="4"/>
  <c r="D1246" i="4"/>
  <c r="C1246" i="4"/>
  <c r="B1246" i="4"/>
  <c r="A1246" i="4"/>
  <c r="D1241" i="4"/>
  <c r="C1241" i="4"/>
  <c r="B1241" i="4"/>
  <c r="A1241" i="4"/>
  <c r="D1236" i="4"/>
  <c r="C1236" i="4"/>
  <c r="B1236" i="4"/>
  <c r="A1236" i="4"/>
  <c r="D1231" i="4"/>
  <c r="C1231" i="4"/>
  <c r="B1231" i="4"/>
  <c r="A1231" i="4"/>
  <c r="D1226" i="4"/>
  <c r="C1226" i="4"/>
  <c r="B1226" i="4"/>
  <c r="A1226" i="4"/>
  <c r="D1221" i="4"/>
  <c r="C1221" i="4"/>
  <c r="B1221" i="4"/>
  <c r="A1221" i="4"/>
  <c r="D1216" i="4"/>
  <c r="C1216" i="4"/>
  <c r="B1216" i="4"/>
  <c r="A1216" i="4"/>
  <c r="D1211" i="4"/>
  <c r="C1211" i="4"/>
  <c r="B1211" i="4"/>
  <c r="A1211" i="4"/>
  <c r="D1206" i="4"/>
  <c r="C1206" i="4"/>
  <c r="B1206" i="4"/>
  <c r="A1206" i="4"/>
  <c r="D1201" i="4"/>
  <c r="C1201" i="4"/>
  <c r="B1201" i="4"/>
  <c r="A1201" i="4"/>
  <c r="D1196" i="4"/>
  <c r="C1196" i="4"/>
  <c r="B1196" i="4"/>
  <c r="A1196" i="4"/>
  <c r="D1191" i="4"/>
  <c r="C1191" i="4"/>
  <c r="B1191" i="4"/>
  <c r="A1191" i="4"/>
  <c r="D1186" i="4"/>
  <c r="C1186" i="4"/>
  <c r="B1186" i="4"/>
  <c r="A1186" i="4"/>
  <c r="D1181" i="4"/>
  <c r="C1181" i="4"/>
  <c r="B1181" i="4"/>
  <c r="A1181" i="4"/>
  <c r="D1176" i="4"/>
  <c r="C1176" i="4"/>
  <c r="B1176" i="4"/>
  <c r="A1176" i="4"/>
  <c r="D1171" i="4"/>
  <c r="C1171" i="4"/>
  <c r="B1171" i="4"/>
  <c r="A1171" i="4"/>
  <c r="D1166" i="4"/>
  <c r="C1166" i="4"/>
  <c r="B1166" i="4"/>
  <c r="A1166" i="4"/>
  <c r="D1161" i="4"/>
  <c r="C1161" i="4"/>
  <c r="B1161" i="4"/>
  <c r="A1161" i="4"/>
  <c r="D1156" i="4"/>
  <c r="C1156" i="4"/>
  <c r="B1156" i="4"/>
  <c r="A1156" i="4"/>
  <c r="D1151" i="4"/>
  <c r="C1151" i="4"/>
  <c r="B1151" i="4"/>
  <c r="A1151" i="4"/>
  <c r="D1146" i="4"/>
  <c r="C1146" i="4"/>
  <c r="B1146" i="4"/>
  <c r="A1146" i="4"/>
  <c r="D1141" i="4"/>
  <c r="C1141" i="4"/>
  <c r="B1141" i="4"/>
  <c r="A1141" i="4"/>
  <c r="D1136" i="4"/>
  <c r="C1136" i="4"/>
  <c r="B1136" i="4"/>
  <c r="A1136" i="4"/>
  <c r="D1131" i="4"/>
  <c r="C1131" i="4"/>
  <c r="B1131" i="4"/>
  <c r="A1131" i="4"/>
  <c r="D1126" i="4"/>
  <c r="C1126" i="4"/>
  <c r="B1126" i="4"/>
  <c r="A1126" i="4"/>
  <c r="D1121" i="4"/>
  <c r="C1121" i="4"/>
  <c r="B1121" i="4"/>
  <c r="A1121" i="4"/>
  <c r="D1116" i="4"/>
  <c r="C1116" i="4"/>
  <c r="B1116" i="4"/>
  <c r="A1116" i="4"/>
  <c r="D1111" i="4"/>
  <c r="C1111" i="4"/>
  <c r="B1111" i="4"/>
  <c r="A1111" i="4"/>
  <c r="D1106" i="4"/>
  <c r="C1106" i="4"/>
  <c r="B1106" i="4"/>
  <c r="A1106" i="4"/>
  <c r="D1101" i="4"/>
  <c r="C1101" i="4"/>
  <c r="B1101" i="4"/>
  <c r="A1101" i="4"/>
  <c r="D1096" i="4"/>
  <c r="C1096" i="4"/>
  <c r="B1096" i="4"/>
  <c r="A1096" i="4"/>
  <c r="D1091" i="4"/>
  <c r="C1091" i="4"/>
  <c r="B1091" i="4"/>
  <c r="A1091" i="4"/>
  <c r="D1086" i="4"/>
  <c r="C1086" i="4"/>
  <c r="B1086" i="4"/>
  <c r="A1086" i="4"/>
  <c r="D1081" i="4"/>
  <c r="C1081" i="4"/>
  <c r="B1081" i="4"/>
  <c r="A1081" i="4"/>
  <c r="D1076" i="4"/>
  <c r="C1076" i="4"/>
  <c r="O1076" i="4" s="1"/>
  <c r="O1077" i="4" s="1"/>
  <c r="B1076" i="4"/>
  <c r="A1076" i="4"/>
  <c r="D1071" i="4"/>
  <c r="C1071" i="4"/>
  <c r="B1071" i="4"/>
  <c r="A1071" i="4"/>
  <c r="D1066" i="4"/>
  <c r="C1066" i="4"/>
  <c r="B1066" i="4"/>
  <c r="A1066" i="4"/>
  <c r="D1061" i="4"/>
  <c r="C1061" i="4"/>
  <c r="B1061" i="4"/>
  <c r="A1061" i="4"/>
  <c r="D1056" i="4"/>
  <c r="C1056" i="4"/>
  <c r="B1056" i="4"/>
  <c r="A1056" i="4"/>
  <c r="D1051" i="4"/>
  <c r="C1051" i="4"/>
  <c r="B1051" i="4"/>
  <c r="A1051" i="4"/>
  <c r="D1046" i="4"/>
  <c r="C1046" i="4"/>
  <c r="B1046" i="4"/>
  <c r="A1046" i="4"/>
  <c r="D1041" i="4"/>
  <c r="C1041" i="4"/>
  <c r="B1041" i="4"/>
  <c r="A1041" i="4"/>
  <c r="D1036" i="4"/>
  <c r="C1036" i="4"/>
  <c r="B1036" i="4"/>
  <c r="A1036" i="4"/>
  <c r="D1031" i="4"/>
  <c r="C1031" i="4"/>
  <c r="B1031" i="4"/>
  <c r="A1031" i="4"/>
  <c r="D1026" i="4"/>
  <c r="C1026" i="4"/>
  <c r="B1026" i="4"/>
  <c r="A1026" i="4"/>
  <c r="D1021" i="4"/>
  <c r="C1021" i="4"/>
  <c r="B1021" i="4"/>
  <c r="A1021" i="4"/>
  <c r="D1016" i="4"/>
  <c r="C1016" i="4"/>
  <c r="B1016" i="4"/>
  <c r="A1016" i="4"/>
  <c r="D1011" i="4"/>
  <c r="C1011" i="4"/>
  <c r="B1011" i="4"/>
  <c r="A1011" i="4"/>
  <c r="D1006" i="4"/>
  <c r="C1006" i="4"/>
  <c r="B1006" i="4"/>
  <c r="A1006" i="4"/>
  <c r="D1001" i="4"/>
  <c r="C1001" i="4"/>
  <c r="B1001" i="4"/>
  <c r="A1001" i="4"/>
  <c r="D996" i="4"/>
  <c r="C996" i="4"/>
  <c r="B996" i="4"/>
  <c r="A996" i="4"/>
  <c r="D991" i="4"/>
  <c r="C991" i="4"/>
  <c r="B991" i="4"/>
  <c r="A991" i="4"/>
  <c r="D986" i="4"/>
  <c r="C986" i="4"/>
  <c r="B986" i="4"/>
  <c r="A986" i="4"/>
  <c r="D981" i="4"/>
  <c r="C981" i="4"/>
  <c r="B981" i="4"/>
  <c r="A981" i="4"/>
  <c r="D976" i="4"/>
  <c r="C976" i="4"/>
  <c r="B976" i="4"/>
  <c r="A976" i="4"/>
  <c r="D971" i="4"/>
  <c r="C971" i="4"/>
  <c r="B971" i="4"/>
  <c r="A971" i="4"/>
  <c r="D966" i="4"/>
  <c r="C966" i="4"/>
  <c r="B966" i="4"/>
  <c r="A966" i="4"/>
  <c r="D961" i="4"/>
  <c r="C961" i="4"/>
  <c r="B961" i="4"/>
  <c r="A961" i="4"/>
  <c r="D956" i="4"/>
  <c r="C956" i="4"/>
  <c r="B956" i="4"/>
  <c r="A956" i="4"/>
  <c r="D951" i="4"/>
  <c r="C951" i="4"/>
  <c r="B951" i="4"/>
  <c r="A951" i="4"/>
  <c r="D946" i="4"/>
  <c r="C946" i="4"/>
  <c r="B946" i="4"/>
  <c r="A946" i="4"/>
  <c r="D941" i="4"/>
  <c r="C941" i="4"/>
  <c r="B941" i="4"/>
  <c r="A941" i="4"/>
  <c r="D936" i="4"/>
  <c r="C936" i="4"/>
  <c r="B936" i="4"/>
  <c r="A936" i="4"/>
  <c r="D931" i="4"/>
  <c r="C931" i="4"/>
  <c r="B931" i="4"/>
  <c r="A931" i="4"/>
  <c r="D926" i="4"/>
  <c r="C926" i="4"/>
  <c r="B926" i="4"/>
  <c r="A926" i="4"/>
  <c r="D921" i="4"/>
  <c r="C921" i="4"/>
  <c r="B921" i="4"/>
  <c r="A921" i="4"/>
  <c r="D916" i="4"/>
  <c r="C916" i="4"/>
  <c r="B916" i="4"/>
  <c r="A916" i="4"/>
  <c r="D911" i="4"/>
  <c r="C911" i="4"/>
  <c r="B911" i="4"/>
  <c r="A911" i="4"/>
  <c r="D906" i="4"/>
  <c r="C906" i="4"/>
  <c r="B906" i="4"/>
  <c r="A906" i="4"/>
  <c r="D901" i="4"/>
  <c r="C901" i="4"/>
  <c r="B901" i="4"/>
  <c r="A901" i="4"/>
  <c r="D896" i="4"/>
  <c r="C896" i="4"/>
  <c r="B896" i="4"/>
  <c r="A896" i="4"/>
  <c r="D891" i="4"/>
  <c r="C891" i="4"/>
  <c r="B891" i="4"/>
  <c r="A891" i="4"/>
  <c r="D886" i="4"/>
  <c r="C886" i="4"/>
  <c r="B886" i="4"/>
  <c r="A886" i="4"/>
  <c r="D881" i="4"/>
  <c r="C881" i="4"/>
  <c r="B881" i="4"/>
  <c r="A881" i="4"/>
  <c r="D876" i="4"/>
  <c r="C876" i="4"/>
  <c r="B876" i="4"/>
  <c r="A876" i="4"/>
  <c r="D871" i="4"/>
  <c r="C871" i="4"/>
  <c r="B871" i="4"/>
  <c r="A871" i="4"/>
  <c r="D866" i="4"/>
  <c r="C866" i="4"/>
  <c r="B866" i="4"/>
  <c r="A866" i="4"/>
  <c r="D861" i="4"/>
  <c r="C861" i="4"/>
  <c r="B861" i="4"/>
  <c r="A861" i="4"/>
  <c r="D856" i="4"/>
  <c r="C856" i="4"/>
  <c r="B856" i="4"/>
  <c r="A856" i="4"/>
  <c r="D851" i="4"/>
  <c r="C851" i="4"/>
  <c r="B851" i="4"/>
  <c r="A851" i="4"/>
  <c r="D846" i="4"/>
  <c r="C846" i="4"/>
  <c r="B846" i="4"/>
  <c r="A846" i="4"/>
  <c r="D841" i="4"/>
  <c r="C841" i="4"/>
  <c r="B841" i="4"/>
  <c r="A841" i="4"/>
  <c r="D836" i="4"/>
  <c r="C836" i="4"/>
  <c r="O836" i="4" s="1"/>
  <c r="B836" i="4"/>
  <c r="A836" i="4"/>
  <c r="D831" i="4"/>
  <c r="C831" i="4"/>
  <c r="B831" i="4"/>
  <c r="A831" i="4"/>
  <c r="D826" i="4"/>
  <c r="C826" i="4"/>
  <c r="B826" i="4"/>
  <c r="A826" i="4"/>
  <c r="D821" i="4"/>
  <c r="C821" i="4"/>
  <c r="B821" i="4"/>
  <c r="A821" i="4"/>
  <c r="D816" i="4"/>
  <c r="C816" i="4"/>
  <c r="O816" i="4" s="1"/>
  <c r="B816" i="4"/>
  <c r="A816" i="4"/>
  <c r="D811" i="4"/>
  <c r="C811" i="4"/>
  <c r="B811" i="4"/>
  <c r="A811" i="4"/>
  <c r="D806" i="4"/>
  <c r="C806" i="4"/>
  <c r="B806" i="4"/>
  <c r="A806" i="4"/>
  <c r="D801" i="4"/>
  <c r="C801" i="4"/>
  <c r="B801" i="4"/>
  <c r="A801" i="4"/>
  <c r="D796" i="4"/>
  <c r="C796" i="4"/>
  <c r="B796" i="4"/>
  <c r="A796" i="4"/>
  <c r="D791" i="4"/>
  <c r="C791" i="4"/>
  <c r="B791" i="4"/>
  <c r="A791" i="4"/>
  <c r="D786" i="4"/>
  <c r="C786" i="4"/>
  <c r="B786" i="4"/>
  <c r="A786" i="4"/>
  <c r="D781" i="4"/>
  <c r="C781" i="4"/>
  <c r="B781" i="4"/>
  <c r="A781" i="4"/>
  <c r="D776" i="4"/>
  <c r="C776" i="4"/>
  <c r="O776" i="4" s="1"/>
  <c r="B776" i="4"/>
  <c r="A776" i="4"/>
  <c r="D771" i="4"/>
  <c r="C771" i="4"/>
  <c r="B771" i="4"/>
  <c r="A771" i="4"/>
  <c r="D766" i="4"/>
  <c r="C766" i="4"/>
  <c r="B766" i="4"/>
  <c r="A766" i="4"/>
  <c r="D761" i="4"/>
  <c r="C761" i="4"/>
  <c r="B761" i="4"/>
  <c r="A761" i="4"/>
  <c r="D756" i="4"/>
  <c r="C756" i="4"/>
  <c r="B756" i="4"/>
  <c r="A756" i="4"/>
  <c r="D751" i="4"/>
  <c r="C751" i="4"/>
  <c r="B751" i="4"/>
  <c r="A751" i="4"/>
  <c r="D746" i="4"/>
  <c r="C746" i="4"/>
  <c r="B746" i="4"/>
  <c r="A746" i="4"/>
  <c r="D741" i="4"/>
  <c r="C741" i="4"/>
  <c r="B741" i="4"/>
  <c r="A741" i="4"/>
  <c r="D736" i="4"/>
  <c r="C736" i="4"/>
  <c r="O736" i="4" s="1"/>
  <c r="B736" i="4"/>
  <c r="A736" i="4"/>
  <c r="D731" i="4"/>
  <c r="C731" i="4"/>
  <c r="B731" i="4"/>
  <c r="A731" i="4"/>
  <c r="D726" i="4"/>
  <c r="C726" i="4"/>
  <c r="B726" i="4"/>
  <c r="A726" i="4"/>
  <c r="D721" i="4"/>
  <c r="C721" i="4"/>
  <c r="B721" i="4"/>
  <c r="A721" i="4"/>
  <c r="D716" i="4"/>
  <c r="C716" i="4"/>
  <c r="B716" i="4"/>
  <c r="A716" i="4"/>
  <c r="D711" i="4"/>
  <c r="C711" i="4"/>
  <c r="B711" i="4"/>
  <c r="A711" i="4"/>
  <c r="D706" i="4"/>
  <c r="C706" i="4"/>
  <c r="B706" i="4"/>
  <c r="A706" i="4"/>
  <c r="D701" i="4"/>
  <c r="C701" i="4"/>
  <c r="B701" i="4"/>
  <c r="A701" i="4"/>
  <c r="D696" i="4"/>
  <c r="C696" i="4"/>
  <c r="O696" i="4" s="1"/>
  <c r="B696" i="4"/>
  <c r="A696" i="4"/>
  <c r="D691" i="4"/>
  <c r="C691" i="4"/>
  <c r="B691" i="4"/>
  <c r="A691" i="4"/>
  <c r="D686" i="4"/>
  <c r="C686" i="4"/>
  <c r="B686" i="4"/>
  <c r="A686" i="4"/>
  <c r="D681" i="4"/>
  <c r="C681" i="4"/>
  <c r="B681" i="4"/>
  <c r="A681" i="4"/>
  <c r="D676" i="4"/>
  <c r="C676" i="4"/>
  <c r="B676" i="4"/>
  <c r="A676" i="4"/>
  <c r="D671" i="4"/>
  <c r="C671" i="4"/>
  <c r="B671" i="4"/>
  <c r="A671" i="4"/>
  <c r="D666" i="4"/>
  <c r="C666" i="4"/>
  <c r="B666" i="4"/>
  <c r="A666" i="4"/>
  <c r="D661" i="4"/>
  <c r="C661" i="4"/>
  <c r="B661" i="4"/>
  <c r="A661" i="4"/>
  <c r="D656" i="4"/>
  <c r="C656" i="4"/>
  <c r="O656" i="4" s="1"/>
  <c r="B656" i="4"/>
  <c r="A656" i="4"/>
  <c r="D651" i="4"/>
  <c r="C651" i="4"/>
  <c r="B651" i="4"/>
  <c r="A651" i="4"/>
  <c r="D646" i="4"/>
  <c r="C646" i="4"/>
  <c r="B646" i="4"/>
  <c r="A646" i="4"/>
  <c r="D641" i="4"/>
  <c r="C641" i="4"/>
  <c r="B641" i="4"/>
  <c r="A641" i="4"/>
  <c r="D636" i="4"/>
  <c r="C636" i="4"/>
  <c r="B636" i="4"/>
  <c r="A636" i="4"/>
  <c r="D631" i="4"/>
  <c r="C631" i="4"/>
  <c r="B631" i="4"/>
  <c r="A631" i="4"/>
  <c r="D626" i="4"/>
  <c r="C626" i="4"/>
  <c r="B626" i="4"/>
  <c r="A626" i="4"/>
  <c r="D621" i="4"/>
  <c r="C621" i="4"/>
  <c r="B621" i="4"/>
  <c r="A621" i="4"/>
  <c r="D616" i="4"/>
  <c r="C616" i="4"/>
  <c r="B616" i="4"/>
  <c r="A616" i="4"/>
  <c r="D611" i="4"/>
  <c r="C611" i="4"/>
  <c r="B611" i="4"/>
  <c r="A611" i="4"/>
  <c r="D606" i="4"/>
  <c r="C606" i="4"/>
  <c r="B606" i="4"/>
  <c r="A606" i="4"/>
  <c r="D601" i="4"/>
  <c r="C601" i="4"/>
  <c r="B601" i="4"/>
  <c r="A601" i="4"/>
  <c r="D596" i="4"/>
  <c r="C596" i="4"/>
  <c r="B596" i="4"/>
  <c r="A596" i="4"/>
  <c r="D591" i="4"/>
  <c r="C591" i="4"/>
  <c r="B591" i="4"/>
  <c r="A591" i="4"/>
  <c r="D586" i="4"/>
  <c r="C586" i="4"/>
  <c r="B586" i="4"/>
  <c r="A586" i="4"/>
  <c r="D581" i="4"/>
  <c r="C581" i="4"/>
  <c r="B581" i="4"/>
  <c r="A581" i="4"/>
  <c r="D576" i="4"/>
  <c r="C576" i="4"/>
  <c r="B576" i="4"/>
  <c r="A576" i="4"/>
  <c r="D571" i="4"/>
  <c r="C571" i="4"/>
  <c r="B571" i="4"/>
  <c r="A571" i="4"/>
  <c r="D566" i="4"/>
  <c r="C566" i="4"/>
  <c r="B566" i="4"/>
  <c r="A566" i="4"/>
  <c r="D561" i="4"/>
  <c r="C561" i="4"/>
  <c r="B561" i="4"/>
  <c r="A561" i="4"/>
  <c r="D556" i="4"/>
  <c r="C556" i="4"/>
  <c r="B556" i="4"/>
  <c r="A556" i="4"/>
  <c r="D551" i="4"/>
  <c r="C551" i="4"/>
  <c r="B551" i="4"/>
  <c r="A551" i="4"/>
  <c r="D546" i="4"/>
  <c r="C546" i="4"/>
  <c r="B546" i="4"/>
  <c r="A546" i="4"/>
  <c r="D541" i="4"/>
  <c r="C541" i="4"/>
  <c r="B541" i="4"/>
  <c r="A541" i="4"/>
  <c r="D536" i="4"/>
  <c r="C536" i="4"/>
  <c r="B536" i="4"/>
  <c r="A536" i="4"/>
  <c r="D531" i="4"/>
  <c r="C531" i="4"/>
  <c r="B531" i="4"/>
  <c r="A531" i="4"/>
  <c r="D526" i="4"/>
  <c r="C526" i="4"/>
  <c r="B526" i="4"/>
  <c r="A526" i="4"/>
  <c r="D521" i="4"/>
  <c r="C521" i="4"/>
  <c r="B521" i="4"/>
  <c r="A521" i="4"/>
  <c r="D516" i="4"/>
  <c r="C516" i="4"/>
  <c r="B516" i="4"/>
  <c r="A516" i="4"/>
  <c r="D511" i="4"/>
  <c r="C511" i="4"/>
  <c r="B511" i="4"/>
  <c r="A511" i="4"/>
  <c r="D506" i="4"/>
  <c r="C506" i="4"/>
  <c r="B506" i="4"/>
  <c r="A506" i="4"/>
  <c r="D501" i="4"/>
  <c r="C501" i="4"/>
  <c r="B501" i="4"/>
  <c r="A501" i="4"/>
  <c r="D496" i="4"/>
  <c r="C496" i="4"/>
  <c r="B496" i="4"/>
  <c r="A496" i="4"/>
  <c r="D491" i="4"/>
  <c r="C491" i="4"/>
  <c r="B491" i="4"/>
  <c r="A491" i="4"/>
  <c r="D486" i="4"/>
  <c r="C486" i="4"/>
  <c r="B486" i="4"/>
  <c r="A486" i="4"/>
  <c r="D481" i="4"/>
  <c r="C481" i="4"/>
  <c r="B481" i="4"/>
  <c r="A481" i="4"/>
  <c r="D476" i="4"/>
  <c r="C476" i="4"/>
  <c r="B476" i="4"/>
  <c r="A476" i="4"/>
  <c r="D471" i="4"/>
  <c r="C471" i="4"/>
  <c r="B471" i="4"/>
  <c r="A471" i="4"/>
  <c r="D466" i="4"/>
  <c r="C466" i="4"/>
  <c r="B466" i="4"/>
  <c r="A466" i="4"/>
  <c r="D461" i="4"/>
  <c r="C461" i="4"/>
  <c r="B461" i="4"/>
  <c r="A461" i="4"/>
  <c r="D456" i="4"/>
  <c r="C456" i="4"/>
  <c r="B456" i="4"/>
  <c r="A456" i="4"/>
  <c r="D451" i="4"/>
  <c r="C451" i="4"/>
  <c r="B451" i="4"/>
  <c r="A451" i="4"/>
  <c r="D446" i="4"/>
  <c r="C446" i="4"/>
  <c r="B446" i="4"/>
  <c r="A446" i="4"/>
  <c r="D441" i="4"/>
  <c r="C441" i="4"/>
  <c r="B441" i="4"/>
  <c r="A441" i="4"/>
  <c r="D436" i="4"/>
  <c r="C436" i="4"/>
  <c r="B436" i="4"/>
  <c r="A436" i="4"/>
  <c r="D431" i="4"/>
  <c r="C431" i="4"/>
  <c r="B431" i="4"/>
  <c r="A431" i="4"/>
  <c r="D426" i="4"/>
  <c r="C426" i="4"/>
  <c r="B426" i="4"/>
  <c r="A426" i="4"/>
  <c r="D421" i="4"/>
  <c r="C421" i="4"/>
  <c r="B421" i="4"/>
  <c r="A421" i="4"/>
  <c r="D416" i="4"/>
  <c r="C416" i="4"/>
  <c r="B416" i="4"/>
  <c r="A416" i="4"/>
  <c r="D411" i="4"/>
  <c r="C411" i="4"/>
  <c r="B411" i="4"/>
  <c r="A411" i="4"/>
  <c r="D406" i="4"/>
  <c r="C406" i="4"/>
  <c r="B406" i="4"/>
  <c r="A406" i="4"/>
  <c r="D401" i="4"/>
  <c r="C401" i="4"/>
  <c r="B401" i="4"/>
  <c r="A401" i="4"/>
  <c r="D396" i="4"/>
  <c r="C396" i="4"/>
  <c r="B396" i="4"/>
  <c r="A396" i="4"/>
  <c r="D391" i="4"/>
  <c r="C391" i="4"/>
  <c r="B391" i="4"/>
  <c r="A391" i="4"/>
  <c r="D386" i="4"/>
  <c r="C386" i="4"/>
  <c r="B386" i="4"/>
  <c r="A386" i="4"/>
  <c r="D381" i="4"/>
  <c r="C381" i="4"/>
  <c r="B381" i="4"/>
  <c r="A381" i="4"/>
  <c r="D376" i="4"/>
  <c r="C376" i="4"/>
  <c r="B376" i="4"/>
  <c r="A376" i="4"/>
  <c r="D371" i="4"/>
  <c r="C371" i="4"/>
  <c r="B371" i="4"/>
  <c r="A371" i="4"/>
  <c r="D366" i="4"/>
  <c r="C366" i="4"/>
  <c r="B366" i="4"/>
  <c r="A366" i="4"/>
  <c r="D361" i="4"/>
  <c r="C361" i="4"/>
  <c r="B361" i="4"/>
  <c r="A361" i="4"/>
  <c r="D356" i="4"/>
  <c r="C356" i="4"/>
  <c r="B356" i="4"/>
  <c r="A356" i="4"/>
  <c r="D351" i="4"/>
  <c r="C351" i="4"/>
  <c r="B351" i="4"/>
  <c r="A351" i="4"/>
  <c r="D346" i="4"/>
  <c r="C346" i="4"/>
  <c r="B346" i="4"/>
  <c r="A346" i="4"/>
  <c r="D341" i="4"/>
  <c r="C341" i="4"/>
  <c r="B341" i="4"/>
  <c r="A341" i="4"/>
  <c r="D336" i="4"/>
  <c r="C336" i="4"/>
  <c r="B336" i="4"/>
  <c r="A336" i="4"/>
  <c r="D331" i="4"/>
  <c r="C331" i="4"/>
  <c r="B331" i="4"/>
  <c r="A331" i="4"/>
  <c r="D326" i="4"/>
  <c r="C326" i="4"/>
  <c r="B326" i="4"/>
  <c r="A326" i="4"/>
  <c r="D321" i="4"/>
  <c r="C321" i="4"/>
  <c r="B321" i="4"/>
  <c r="A321" i="4"/>
  <c r="D316" i="4"/>
  <c r="C316" i="4"/>
  <c r="B316" i="4"/>
  <c r="A316" i="4"/>
  <c r="D311" i="4"/>
  <c r="C311" i="4"/>
  <c r="B311" i="4"/>
  <c r="A311" i="4"/>
  <c r="D306" i="4"/>
  <c r="C306" i="4"/>
  <c r="B306" i="4"/>
  <c r="A306" i="4"/>
  <c r="D301" i="4"/>
  <c r="C301" i="4"/>
  <c r="B301" i="4"/>
  <c r="A301" i="4"/>
  <c r="D296" i="4"/>
  <c r="C296" i="4"/>
  <c r="B296" i="4"/>
  <c r="A296" i="4"/>
  <c r="D291" i="4"/>
  <c r="O291" i="4" s="1"/>
  <c r="O294" i="4" s="1"/>
  <c r="C291" i="4"/>
  <c r="B291" i="4"/>
  <c r="A291" i="4"/>
  <c r="D286" i="4"/>
  <c r="C286" i="4"/>
  <c r="O286" i="4" s="1"/>
  <c r="O288" i="4" s="1"/>
  <c r="B286" i="4"/>
  <c r="A286" i="4"/>
  <c r="D281" i="4"/>
  <c r="C281" i="4"/>
  <c r="B281" i="4"/>
  <c r="A281" i="4"/>
  <c r="D276" i="4"/>
  <c r="C276" i="4"/>
  <c r="B276" i="4"/>
  <c r="A276" i="4"/>
  <c r="D271" i="4"/>
  <c r="C271" i="4"/>
  <c r="B271" i="4"/>
  <c r="A271" i="4"/>
  <c r="D266" i="4"/>
  <c r="C266" i="4"/>
  <c r="B266" i="4"/>
  <c r="A266" i="4"/>
  <c r="D261" i="4"/>
  <c r="C261" i="4"/>
  <c r="B261" i="4"/>
  <c r="A261" i="4"/>
  <c r="D256" i="4"/>
  <c r="C256" i="4"/>
  <c r="B256" i="4"/>
  <c r="A256" i="4"/>
  <c r="D251" i="4"/>
  <c r="C251" i="4"/>
  <c r="B251" i="4"/>
  <c r="A251" i="4"/>
  <c r="D246" i="4"/>
  <c r="C246" i="4"/>
  <c r="B246" i="4"/>
  <c r="A246" i="4"/>
  <c r="D241" i="4"/>
  <c r="C241" i="4"/>
  <c r="B241" i="4"/>
  <c r="A241" i="4"/>
  <c r="D236" i="4"/>
  <c r="C236" i="4"/>
  <c r="B236" i="4"/>
  <c r="A236" i="4"/>
  <c r="D231" i="4"/>
  <c r="C231" i="4"/>
  <c r="B231" i="4"/>
  <c r="A231" i="4"/>
  <c r="D226" i="4"/>
  <c r="C226" i="4"/>
  <c r="B226" i="4"/>
  <c r="A226" i="4"/>
  <c r="D221" i="4"/>
  <c r="C221" i="4"/>
  <c r="B221" i="4"/>
  <c r="A221" i="4"/>
  <c r="D216" i="4"/>
  <c r="C216" i="4"/>
  <c r="B216" i="4"/>
  <c r="A216" i="4"/>
  <c r="D211" i="4"/>
  <c r="C211" i="4"/>
  <c r="B211" i="4"/>
  <c r="A211" i="4"/>
  <c r="D206" i="4"/>
  <c r="C206" i="4"/>
  <c r="B206" i="4"/>
  <c r="A206" i="4"/>
  <c r="D201" i="4"/>
  <c r="C201" i="4"/>
  <c r="B201" i="4"/>
  <c r="A201" i="4"/>
  <c r="D196" i="4"/>
  <c r="C196" i="4"/>
  <c r="B196" i="4"/>
  <c r="A196" i="4"/>
  <c r="D191" i="4"/>
  <c r="C191" i="4"/>
  <c r="B191" i="4"/>
  <c r="A191" i="4"/>
  <c r="D186" i="4"/>
  <c r="C186" i="4"/>
  <c r="B186" i="4"/>
  <c r="A186" i="4"/>
  <c r="D181" i="4"/>
  <c r="C181" i="4"/>
  <c r="B181" i="4"/>
  <c r="A181" i="4"/>
  <c r="D176" i="4"/>
  <c r="C176" i="4"/>
  <c r="B176" i="4"/>
  <c r="A176" i="4"/>
  <c r="D171" i="4"/>
  <c r="C171" i="4"/>
  <c r="B171" i="4"/>
  <c r="A171" i="4"/>
  <c r="D166" i="4"/>
  <c r="C166" i="4"/>
  <c r="B166" i="4"/>
  <c r="A166" i="4"/>
  <c r="D161" i="4"/>
  <c r="C161" i="4"/>
  <c r="B161" i="4"/>
  <c r="A161" i="4"/>
  <c r="D156" i="4"/>
  <c r="C156" i="4"/>
  <c r="O156" i="4" s="1"/>
  <c r="O160" i="4" s="1"/>
  <c r="B156" i="4"/>
  <c r="A156" i="4"/>
  <c r="D151" i="4"/>
  <c r="C151" i="4"/>
  <c r="B151" i="4"/>
  <c r="A151" i="4"/>
  <c r="D146" i="4"/>
  <c r="C146" i="4"/>
  <c r="B146" i="4"/>
  <c r="A146" i="4"/>
  <c r="D141" i="4"/>
  <c r="C141" i="4"/>
  <c r="B141" i="4"/>
  <c r="A141" i="4"/>
  <c r="D136" i="4"/>
  <c r="C136" i="4"/>
  <c r="B136" i="4"/>
  <c r="A136" i="4"/>
  <c r="D131" i="4"/>
  <c r="C131" i="4"/>
  <c r="B131" i="4"/>
  <c r="A131" i="4"/>
  <c r="D126" i="4"/>
  <c r="C126" i="4"/>
  <c r="B126" i="4"/>
  <c r="A126" i="4"/>
  <c r="D121" i="4"/>
  <c r="C121" i="4"/>
  <c r="B121" i="4"/>
  <c r="A121" i="4"/>
  <c r="D116" i="4"/>
  <c r="C116" i="4"/>
  <c r="B116" i="4"/>
  <c r="A116" i="4"/>
  <c r="D111" i="4"/>
  <c r="C111" i="4"/>
  <c r="B111" i="4"/>
  <c r="A111" i="4"/>
  <c r="D106" i="4"/>
  <c r="C106" i="4"/>
  <c r="B106" i="4"/>
  <c r="A106" i="4"/>
  <c r="D101" i="4"/>
  <c r="C101" i="4"/>
  <c r="B101" i="4"/>
  <c r="A101" i="4"/>
  <c r="D96" i="4"/>
  <c r="C96" i="4"/>
  <c r="B96" i="4"/>
  <c r="A96" i="4"/>
  <c r="D91" i="4"/>
  <c r="C91" i="4"/>
  <c r="B91" i="4"/>
  <c r="A91" i="4"/>
  <c r="D86" i="4"/>
  <c r="C86" i="4"/>
  <c r="B86" i="4"/>
  <c r="A86" i="4"/>
  <c r="D81" i="4"/>
  <c r="C81" i="4"/>
  <c r="B81" i="4"/>
  <c r="A81" i="4"/>
  <c r="D76" i="4"/>
  <c r="C76" i="4"/>
  <c r="B76" i="4"/>
  <c r="A76" i="4"/>
  <c r="D71" i="4"/>
  <c r="C71" i="4"/>
  <c r="B71" i="4"/>
  <c r="A71" i="4"/>
  <c r="D66" i="4"/>
  <c r="C66" i="4"/>
  <c r="B66" i="4"/>
  <c r="A66" i="4"/>
  <c r="D61" i="4"/>
  <c r="C61" i="4"/>
  <c r="B61" i="4"/>
  <c r="A61" i="4"/>
  <c r="D56" i="4"/>
  <c r="C56" i="4"/>
  <c r="B56" i="4"/>
  <c r="A56" i="4"/>
  <c r="D51" i="4"/>
  <c r="C51" i="4"/>
  <c r="B51" i="4"/>
  <c r="A51" i="4"/>
  <c r="D46" i="4"/>
  <c r="C46" i="4"/>
  <c r="B46" i="4"/>
  <c r="A46" i="4"/>
  <c r="D41" i="4"/>
  <c r="C41" i="4"/>
  <c r="B41" i="4"/>
  <c r="A41" i="4"/>
  <c r="D36" i="4"/>
  <c r="C36" i="4"/>
  <c r="B36" i="4"/>
  <c r="A36" i="4"/>
  <c r="D31" i="4"/>
  <c r="C31" i="4"/>
  <c r="B31" i="4"/>
  <c r="A31" i="4"/>
  <c r="D26" i="4"/>
  <c r="C26" i="4"/>
  <c r="B26" i="4"/>
  <c r="A26" i="4"/>
  <c r="D21" i="4"/>
  <c r="C21" i="4"/>
  <c r="B21" i="4"/>
  <c r="A21" i="4"/>
  <c r="D16" i="4"/>
  <c r="C16" i="4"/>
  <c r="B16" i="4"/>
  <c r="A16" i="4"/>
  <c r="D11" i="4"/>
  <c r="C11" i="4"/>
  <c r="B11" i="4"/>
  <c r="A11" i="4"/>
  <c r="D6" i="4"/>
  <c r="C6" i="4"/>
  <c r="B6" i="4"/>
  <c r="A6" i="4"/>
  <c r="D2481" i="3"/>
  <c r="C2481" i="3"/>
  <c r="B2481" i="3"/>
  <c r="A2481" i="3"/>
  <c r="D2476" i="3"/>
  <c r="C2476" i="3"/>
  <c r="B2476" i="3"/>
  <c r="A2476" i="3"/>
  <c r="D2471" i="3"/>
  <c r="C2471" i="3"/>
  <c r="B2471" i="3"/>
  <c r="A2471" i="3"/>
  <c r="D2466" i="3"/>
  <c r="C2466" i="3"/>
  <c r="B2466" i="3"/>
  <c r="A2466" i="3"/>
  <c r="D2461" i="3"/>
  <c r="C2461" i="3"/>
  <c r="B2461" i="3"/>
  <c r="A2461" i="3"/>
  <c r="D2456" i="3"/>
  <c r="C2456" i="3"/>
  <c r="B2456" i="3"/>
  <c r="A2456" i="3"/>
  <c r="D2451" i="3"/>
  <c r="C2451" i="3"/>
  <c r="B2451" i="3"/>
  <c r="A2451" i="3"/>
  <c r="D2446" i="3"/>
  <c r="C2446" i="3"/>
  <c r="B2446" i="3"/>
  <c r="A2446" i="3"/>
  <c r="D2441" i="3"/>
  <c r="C2441" i="3"/>
  <c r="B2441" i="3"/>
  <c r="A2441" i="3"/>
  <c r="D2436" i="3"/>
  <c r="C2436" i="3"/>
  <c r="B2436" i="3"/>
  <c r="A2436" i="3"/>
  <c r="D2431" i="3"/>
  <c r="C2431" i="3"/>
  <c r="B2431" i="3"/>
  <c r="A2431" i="3"/>
  <c r="D2426" i="3"/>
  <c r="C2426" i="3"/>
  <c r="B2426" i="3"/>
  <c r="A2426" i="3"/>
  <c r="D2421" i="3"/>
  <c r="C2421" i="3"/>
  <c r="B2421" i="3"/>
  <c r="A2421" i="3"/>
  <c r="D2416" i="3"/>
  <c r="C2416" i="3"/>
  <c r="B2416" i="3"/>
  <c r="A2416" i="3"/>
  <c r="D2411" i="3"/>
  <c r="C2411" i="3"/>
  <c r="B2411" i="3"/>
  <c r="A2411" i="3"/>
  <c r="D2406" i="3"/>
  <c r="C2406" i="3"/>
  <c r="B2406" i="3"/>
  <c r="A2406" i="3"/>
  <c r="D2401" i="3"/>
  <c r="C2401" i="3"/>
  <c r="B2401" i="3"/>
  <c r="A2401" i="3"/>
  <c r="D2396" i="3"/>
  <c r="C2396" i="3"/>
  <c r="B2396" i="3"/>
  <c r="A2396" i="3"/>
  <c r="D2391" i="3"/>
  <c r="C2391" i="3"/>
  <c r="B2391" i="3"/>
  <c r="A2391" i="3"/>
  <c r="D2386" i="3"/>
  <c r="C2386" i="3"/>
  <c r="B2386" i="3"/>
  <c r="A2386" i="3"/>
  <c r="D2381" i="3"/>
  <c r="C2381" i="3"/>
  <c r="B2381" i="3"/>
  <c r="A2381" i="3"/>
  <c r="D2376" i="3"/>
  <c r="C2376" i="3"/>
  <c r="B2376" i="3"/>
  <c r="A2376" i="3"/>
  <c r="D2371" i="3"/>
  <c r="C2371" i="3"/>
  <c r="B2371" i="3"/>
  <c r="A2371" i="3"/>
  <c r="D2366" i="3"/>
  <c r="C2366" i="3"/>
  <c r="B2366" i="3"/>
  <c r="A2366" i="3"/>
  <c r="D2361" i="3"/>
  <c r="C2361" i="3"/>
  <c r="B2361" i="3"/>
  <c r="A2361" i="3"/>
  <c r="D2356" i="3"/>
  <c r="C2356" i="3"/>
  <c r="O2356" i="3" s="1"/>
  <c r="B2356" i="3"/>
  <c r="A2356" i="3"/>
  <c r="D2351" i="3"/>
  <c r="C2351" i="3"/>
  <c r="B2351" i="3"/>
  <c r="A2351" i="3"/>
  <c r="D2346" i="3"/>
  <c r="C2346" i="3"/>
  <c r="B2346" i="3"/>
  <c r="A2346" i="3"/>
  <c r="D2341" i="3"/>
  <c r="C2341" i="3"/>
  <c r="B2341" i="3"/>
  <c r="A2341" i="3"/>
  <c r="D2336" i="3"/>
  <c r="C2336" i="3"/>
  <c r="B2336" i="3"/>
  <c r="A2336" i="3"/>
  <c r="D2331" i="3"/>
  <c r="C2331" i="3"/>
  <c r="B2331" i="3"/>
  <c r="A2331" i="3"/>
  <c r="D2326" i="3"/>
  <c r="C2326" i="3"/>
  <c r="B2326" i="3"/>
  <c r="A2326" i="3"/>
  <c r="D2321" i="3"/>
  <c r="C2321" i="3"/>
  <c r="B2321" i="3"/>
  <c r="A2321" i="3"/>
  <c r="D2316" i="3"/>
  <c r="C2316" i="3"/>
  <c r="B2316" i="3"/>
  <c r="A2316" i="3"/>
  <c r="D2311" i="3"/>
  <c r="C2311" i="3"/>
  <c r="B2311" i="3"/>
  <c r="A2311" i="3"/>
  <c r="D2306" i="3"/>
  <c r="C2306" i="3"/>
  <c r="B2306" i="3"/>
  <c r="A2306" i="3"/>
  <c r="D2301" i="3"/>
  <c r="C2301" i="3"/>
  <c r="B2301" i="3"/>
  <c r="A2301" i="3"/>
  <c r="D2296" i="3"/>
  <c r="C2296" i="3"/>
  <c r="B2296" i="3"/>
  <c r="A2296" i="3"/>
  <c r="D2291" i="3"/>
  <c r="C2291" i="3"/>
  <c r="B2291" i="3"/>
  <c r="A2291" i="3"/>
  <c r="D2286" i="3"/>
  <c r="C2286" i="3"/>
  <c r="B2286" i="3"/>
  <c r="A2286" i="3"/>
  <c r="D2281" i="3"/>
  <c r="C2281" i="3"/>
  <c r="B2281" i="3"/>
  <c r="A2281" i="3"/>
  <c r="D2276" i="3"/>
  <c r="C2276" i="3"/>
  <c r="B2276" i="3"/>
  <c r="A2276" i="3"/>
  <c r="D2271" i="3"/>
  <c r="C2271" i="3"/>
  <c r="B2271" i="3"/>
  <c r="A2271" i="3"/>
  <c r="D2266" i="3"/>
  <c r="C2266" i="3"/>
  <c r="B2266" i="3"/>
  <c r="A2266" i="3"/>
  <c r="D2261" i="3"/>
  <c r="C2261" i="3"/>
  <c r="B2261" i="3"/>
  <c r="A2261" i="3"/>
  <c r="D2256" i="3"/>
  <c r="C2256" i="3"/>
  <c r="B2256" i="3"/>
  <c r="A2256" i="3"/>
  <c r="D2251" i="3"/>
  <c r="C2251" i="3"/>
  <c r="B2251" i="3"/>
  <c r="A2251" i="3"/>
  <c r="D2246" i="3"/>
  <c r="C2246" i="3"/>
  <c r="B2246" i="3"/>
  <c r="A2246" i="3"/>
  <c r="D2241" i="3"/>
  <c r="C2241" i="3"/>
  <c r="B2241" i="3"/>
  <c r="A2241" i="3"/>
  <c r="D2236" i="3"/>
  <c r="C2236" i="3"/>
  <c r="B2236" i="3"/>
  <c r="A2236" i="3"/>
  <c r="D2231" i="3"/>
  <c r="C2231" i="3"/>
  <c r="B2231" i="3"/>
  <c r="A2231" i="3"/>
  <c r="D2226" i="3"/>
  <c r="C2226" i="3"/>
  <c r="B2226" i="3"/>
  <c r="A2226" i="3"/>
  <c r="D2221" i="3"/>
  <c r="C2221" i="3"/>
  <c r="B2221" i="3"/>
  <c r="A2221" i="3"/>
  <c r="D2216" i="3"/>
  <c r="C2216" i="3"/>
  <c r="B2216" i="3"/>
  <c r="A2216" i="3"/>
  <c r="D2211" i="3"/>
  <c r="C2211" i="3"/>
  <c r="B2211" i="3"/>
  <c r="A2211" i="3"/>
  <c r="D2206" i="3"/>
  <c r="C2206" i="3"/>
  <c r="B2206" i="3"/>
  <c r="A2206" i="3"/>
  <c r="D2201" i="3"/>
  <c r="C2201" i="3"/>
  <c r="B2201" i="3"/>
  <c r="A2201" i="3"/>
  <c r="D2196" i="3"/>
  <c r="C2196" i="3"/>
  <c r="B2196" i="3"/>
  <c r="A2196" i="3"/>
  <c r="D2191" i="3"/>
  <c r="C2191" i="3"/>
  <c r="B2191" i="3"/>
  <c r="A2191" i="3"/>
  <c r="D2186" i="3"/>
  <c r="C2186" i="3"/>
  <c r="B2186" i="3"/>
  <c r="A2186" i="3"/>
  <c r="D2181" i="3"/>
  <c r="C2181" i="3"/>
  <c r="B2181" i="3"/>
  <c r="A2181" i="3"/>
  <c r="D2176" i="3"/>
  <c r="C2176" i="3"/>
  <c r="B2176" i="3"/>
  <c r="A2176" i="3"/>
  <c r="D2171" i="3"/>
  <c r="C2171" i="3"/>
  <c r="B2171" i="3"/>
  <c r="A2171" i="3"/>
  <c r="D2166" i="3"/>
  <c r="C2166" i="3"/>
  <c r="B2166" i="3"/>
  <c r="A2166" i="3"/>
  <c r="D2161" i="3"/>
  <c r="C2161" i="3"/>
  <c r="B2161" i="3"/>
  <c r="A2161" i="3"/>
  <c r="D2156" i="3"/>
  <c r="C2156" i="3"/>
  <c r="B2156" i="3"/>
  <c r="A2156" i="3"/>
  <c r="D2151" i="3"/>
  <c r="C2151" i="3"/>
  <c r="B2151" i="3"/>
  <c r="A2151" i="3"/>
  <c r="D2146" i="3"/>
  <c r="C2146" i="3"/>
  <c r="B2146" i="3"/>
  <c r="A2146" i="3"/>
  <c r="D2141" i="3"/>
  <c r="C2141" i="3"/>
  <c r="B2141" i="3"/>
  <c r="A2141" i="3"/>
  <c r="D2136" i="3"/>
  <c r="C2136" i="3"/>
  <c r="B2136" i="3"/>
  <c r="A2136" i="3"/>
  <c r="D2131" i="3"/>
  <c r="C2131" i="3"/>
  <c r="B2131" i="3"/>
  <c r="A2131" i="3"/>
  <c r="D2126" i="3"/>
  <c r="C2126" i="3"/>
  <c r="B2126" i="3"/>
  <c r="A2126" i="3"/>
  <c r="D2121" i="3"/>
  <c r="C2121" i="3"/>
  <c r="B2121" i="3"/>
  <c r="A2121" i="3"/>
  <c r="D2116" i="3"/>
  <c r="C2116" i="3"/>
  <c r="B2116" i="3"/>
  <c r="A2116" i="3"/>
  <c r="D2111" i="3"/>
  <c r="C2111" i="3"/>
  <c r="B2111" i="3"/>
  <c r="A2111" i="3"/>
  <c r="D2106" i="3"/>
  <c r="C2106" i="3"/>
  <c r="B2106" i="3"/>
  <c r="A2106" i="3"/>
  <c r="D2101" i="3"/>
  <c r="C2101" i="3"/>
  <c r="B2101" i="3"/>
  <c r="A2101" i="3"/>
  <c r="D2096" i="3"/>
  <c r="C2096" i="3"/>
  <c r="B2096" i="3"/>
  <c r="A2096" i="3"/>
  <c r="D2091" i="3"/>
  <c r="C2091" i="3"/>
  <c r="B2091" i="3"/>
  <c r="A2091" i="3"/>
  <c r="D2086" i="3"/>
  <c r="C2086" i="3"/>
  <c r="B2086" i="3"/>
  <c r="A2086" i="3"/>
  <c r="D2081" i="3"/>
  <c r="C2081" i="3"/>
  <c r="B2081" i="3"/>
  <c r="A2081" i="3"/>
  <c r="D2076" i="3"/>
  <c r="C2076" i="3"/>
  <c r="B2076" i="3"/>
  <c r="A2076" i="3"/>
  <c r="D2071" i="3"/>
  <c r="C2071" i="3"/>
  <c r="B2071" i="3"/>
  <c r="A2071" i="3"/>
  <c r="D2066" i="3"/>
  <c r="C2066" i="3"/>
  <c r="B2066" i="3"/>
  <c r="A2066" i="3"/>
  <c r="D2061" i="3"/>
  <c r="C2061" i="3"/>
  <c r="B2061" i="3"/>
  <c r="A2061" i="3"/>
  <c r="D2056" i="3"/>
  <c r="C2056" i="3"/>
  <c r="B2056" i="3"/>
  <c r="A2056" i="3"/>
  <c r="D2051" i="3"/>
  <c r="C2051" i="3"/>
  <c r="B2051" i="3"/>
  <c r="A2051" i="3"/>
  <c r="D2046" i="3"/>
  <c r="C2046" i="3"/>
  <c r="B2046" i="3"/>
  <c r="A2046" i="3"/>
  <c r="D2041" i="3"/>
  <c r="C2041" i="3"/>
  <c r="B2041" i="3"/>
  <c r="A2041" i="3"/>
  <c r="D2036" i="3"/>
  <c r="C2036" i="3"/>
  <c r="B2036" i="3"/>
  <c r="A2036" i="3"/>
  <c r="D2031" i="3"/>
  <c r="C2031" i="3"/>
  <c r="B2031" i="3"/>
  <c r="A2031" i="3"/>
  <c r="D2026" i="3"/>
  <c r="C2026" i="3"/>
  <c r="B2026" i="3"/>
  <c r="A2026" i="3"/>
  <c r="D2021" i="3"/>
  <c r="C2021" i="3"/>
  <c r="B2021" i="3"/>
  <c r="A2021" i="3"/>
  <c r="O2021" i="3" s="1"/>
  <c r="O2024" i="3" s="1"/>
  <c r="D2016" i="3"/>
  <c r="C2016" i="3"/>
  <c r="B2016" i="3"/>
  <c r="A2016" i="3"/>
  <c r="D2011" i="3"/>
  <c r="C2011" i="3"/>
  <c r="B2011" i="3"/>
  <c r="A2011" i="3"/>
  <c r="D2006" i="3"/>
  <c r="C2006" i="3"/>
  <c r="B2006" i="3"/>
  <c r="A2006" i="3"/>
  <c r="D2001" i="3"/>
  <c r="C2001" i="3"/>
  <c r="B2001" i="3"/>
  <c r="A2001" i="3"/>
  <c r="D1996" i="3"/>
  <c r="C1996" i="3"/>
  <c r="B1996" i="3"/>
  <c r="A1996" i="3"/>
  <c r="D1991" i="3"/>
  <c r="C1991" i="3"/>
  <c r="B1991" i="3"/>
  <c r="A1991" i="3"/>
  <c r="D1986" i="3"/>
  <c r="C1986" i="3"/>
  <c r="B1986" i="3"/>
  <c r="A1986" i="3"/>
  <c r="D1981" i="3"/>
  <c r="C1981" i="3"/>
  <c r="B1981" i="3"/>
  <c r="A1981" i="3"/>
  <c r="D1976" i="3"/>
  <c r="C1976" i="3"/>
  <c r="B1976" i="3"/>
  <c r="A1976" i="3"/>
  <c r="D1971" i="3"/>
  <c r="C1971" i="3"/>
  <c r="B1971" i="3"/>
  <c r="A1971" i="3"/>
  <c r="D1966" i="3"/>
  <c r="C1966" i="3"/>
  <c r="B1966" i="3"/>
  <c r="A1966" i="3"/>
  <c r="D1961" i="3"/>
  <c r="C1961" i="3"/>
  <c r="B1961" i="3"/>
  <c r="A1961" i="3"/>
  <c r="D1956" i="3"/>
  <c r="C1956" i="3"/>
  <c r="B1956" i="3"/>
  <c r="A1956" i="3"/>
  <c r="D1951" i="3"/>
  <c r="C1951" i="3"/>
  <c r="B1951" i="3"/>
  <c r="A1951" i="3"/>
  <c r="D1946" i="3"/>
  <c r="C1946" i="3"/>
  <c r="B1946" i="3"/>
  <c r="A1946" i="3"/>
  <c r="D1941" i="3"/>
  <c r="C1941" i="3"/>
  <c r="B1941" i="3"/>
  <c r="A1941" i="3"/>
  <c r="D1936" i="3"/>
  <c r="C1936" i="3"/>
  <c r="B1936" i="3"/>
  <c r="A1936" i="3"/>
  <c r="D1931" i="3"/>
  <c r="C1931" i="3"/>
  <c r="B1931" i="3"/>
  <c r="A1931" i="3"/>
  <c r="D1926" i="3"/>
  <c r="C1926" i="3"/>
  <c r="B1926" i="3"/>
  <c r="A1926" i="3"/>
  <c r="D1921" i="3"/>
  <c r="C1921" i="3"/>
  <c r="B1921" i="3"/>
  <c r="A1921" i="3"/>
  <c r="D1916" i="3"/>
  <c r="C1916" i="3"/>
  <c r="B1916" i="3"/>
  <c r="A1916" i="3"/>
  <c r="D1911" i="3"/>
  <c r="C1911" i="3"/>
  <c r="B1911" i="3"/>
  <c r="A1911" i="3"/>
  <c r="D1906" i="3"/>
  <c r="C1906" i="3"/>
  <c r="B1906" i="3"/>
  <c r="A1906" i="3"/>
  <c r="D1901" i="3"/>
  <c r="C1901" i="3"/>
  <c r="B1901" i="3"/>
  <c r="A1901" i="3"/>
  <c r="D1896" i="3"/>
  <c r="C1896" i="3"/>
  <c r="B1896" i="3"/>
  <c r="A1896" i="3"/>
  <c r="D1891" i="3"/>
  <c r="C1891" i="3"/>
  <c r="B1891" i="3"/>
  <c r="A1891" i="3"/>
  <c r="D1886" i="3"/>
  <c r="C1886" i="3"/>
  <c r="B1886" i="3"/>
  <c r="A1886" i="3"/>
  <c r="D1881" i="3"/>
  <c r="C1881" i="3"/>
  <c r="B1881" i="3"/>
  <c r="A1881" i="3"/>
  <c r="D1876" i="3"/>
  <c r="C1876" i="3"/>
  <c r="B1876" i="3"/>
  <c r="A1876" i="3"/>
  <c r="D1871" i="3"/>
  <c r="C1871" i="3"/>
  <c r="B1871" i="3"/>
  <c r="A1871" i="3"/>
  <c r="D1866" i="3"/>
  <c r="C1866" i="3"/>
  <c r="B1866" i="3"/>
  <c r="A1866" i="3"/>
  <c r="D1861" i="3"/>
  <c r="C1861" i="3"/>
  <c r="B1861" i="3"/>
  <c r="A1861" i="3"/>
  <c r="D1856" i="3"/>
  <c r="C1856" i="3"/>
  <c r="B1856" i="3"/>
  <c r="A1856" i="3"/>
  <c r="D1851" i="3"/>
  <c r="C1851" i="3"/>
  <c r="B1851" i="3"/>
  <c r="A1851" i="3"/>
  <c r="D1846" i="3"/>
  <c r="C1846" i="3"/>
  <c r="B1846" i="3"/>
  <c r="A1846" i="3"/>
  <c r="D1841" i="3"/>
  <c r="C1841" i="3"/>
  <c r="B1841" i="3"/>
  <c r="A1841" i="3"/>
  <c r="D1836" i="3"/>
  <c r="C1836" i="3"/>
  <c r="B1836" i="3"/>
  <c r="A1836" i="3"/>
  <c r="D1831" i="3"/>
  <c r="C1831" i="3"/>
  <c r="B1831" i="3"/>
  <c r="A1831" i="3"/>
  <c r="D1826" i="3"/>
  <c r="C1826" i="3"/>
  <c r="O1826" i="3" s="1"/>
  <c r="O1828" i="3" s="1"/>
  <c r="B1826" i="3"/>
  <c r="A1826" i="3"/>
  <c r="D1821" i="3"/>
  <c r="C1821" i="3"/>
  <c r="B1821" i="3"/>
  <c r="A1821" i="3"/>
  <c r="D1816" i="3"/>
  <c r="C1816" i="3"/>
  <c r="B1816" i="3"/>
  <c r="A1816" i="3"/>
  <c r="D1811" i="3"/>
  <c r="C1811" i="3"/>
  <c r="B1811" i="3"/>
  <c r="A1811" i="3"/>
  <c r="D1806" i="3"/>
  <c r="C1806" i="3"/>
  <c r="B1806" i="3"/>
  <c r="A1806" i="3"/>
  <c r="D1801" i="3"/>
  <c r="C1801" i="3"/>
  <c r="B1801" i="3"/>
  <c r="A1801" i="3"/>
  <c r="D1796" i="3"/>
  <c r="C1796" i="3"/>
  <c r="B1796" i="3"/>
  <c r="A1796" i="3"/>
  <c r="D1791" i="3"/>
  <c r="C1791" i="3"/>
  <c r="B1791" i="3"/>
  <c r="A1791" i="3"/>
  <c r="D1786" i="3"/>
  <c r="C1786" i="3"/>
  <c r="O1786" i="3" s="1"/>
  <c r="O1787" i="3" s="1"/>
  <c r="B1786" i="3"/>
  <c r="A1786" i="3"/>
  <c r="D1781" i="3"/>
  <c r="C1781" i="3"/>
  <c r="B1781" i="3"/>
  <c r="A1781" i="3"/>
  <c r="D1776" i="3"/>
  <c r="C1776" i="3"/>
  <c r="B1776" i="3"/>
  <c r="A1776" i="3"/>
  <c r="D1771" i="3"/>
  <c r="C1771" i="3"/>
  <c r="B1771" i="3"/>
  <c r="A1771" i="3"/>
  <c r="D1766" i="3"/>
  <c r="C1766" i="3"/>
  <c r="B1766" i="3"/>
  <c r="A1766" i="3"/>
  <c r="D1761" i="3"/>
  <c r="C1761" i="3"/>
  <c r="B1761" i="3"/>
  <c r="A1761" i="3"/>
  <c r="D1756" i="3"/>
  <c r="C1756" i="3"/>
  <c r="B1756" i="3"/>
  <c r="A1756" i="3"/>
  <c r="D1751" i="3"/>
  <c r="C1751" i="3"/>
  <c r="B1751" i="3"/>
  <c r="A1751" i="3"/>
  <c r="D1746" i="3"/>
  <c r="C1746" i="3"/>
  <c r="B1746" i="3"/>
  <c r="A1746" i="3"/>
  <c r="D1741" i="3"/>
  <c r="C1741" i="3"/>
  <c r="B1741" i="3"/>
  <c r="A1741" i="3"/>
  <c r="D1736" i="3"/>
  <c r="C1736" i="3"/>
  <c r="B1736" i="3"/>
  <c r="A1736" i="3"/>
  <c r="D1731" i="3"/>
  <c r="C1731" i="3"/>
  <c r="B1731" i="3"/>
  <c r="A1731" i="3"/>
  <c r="D1726" i="3"/>
  <c r="C1726" i="3"/>
  <c r="B1726" i="3"/>
  <c r="A1726" i="3"/>
  <c r="D1721" i="3"/>
  <c r="C1721" i="3"/>
  <c r="B1721" i="3"/>
  <c r="A1721" i="3"/>
  <c r="D1716" i="3"/>
  <c r="C1716" i="3"/>
  <c r="B1716" i="3"/>
  <c r="A1716" i="3"/>
  <c r="D1711" i="3"/>
  <c r="C1711" i="3"/>
  <c r="B1711" i="3"/>
  <c r="A1711" i="3"/>
  <c r="D1706" i="3"/>
  <c r="C1706" i="3"/>
  <c r="B1706" i="3"/>
  <c r="A1706" i="3"/>
  <c r="D1701" i="3"/>
  <c r="C1701" i="3"/>
  <c r="B1701" i="3"/>
  <c r="A1701" i="3"/>
  <c r="D1696" i="3"/>
  <c r="C1696" i="3"/>
  <c r="B1696" i="3"/>
  <c r="A1696" i="3"/>
  <c r="D1691" i="3"/>
  <c r="C1691" i="3"/>
  <c r="B1691" i="3"/>
  <c r="A1691" i="3"/>
  <c r="D1686" i="3"/>
  <c r="C1686" i="3"/>
  <c r="B1686" i="3"/>
  <c r="A1686" i="3"/>
  <c r="D1681" i="3"/>
  <c r="C1681" i="3"/>
  <c r="B1681" i="3"/>
  <c r="A1681" i="3"/>
  <c r="D1676" i="3"/>
  <c r="C1676" i="3"/>
  <c r="B1676" i="3"/>
  <c r="A1676" i="3"/>
  <c r="D1671" i="3"/>
  <c r="C1671" i="3"/>
  <c r="B1671" i="3"/>
  <c r="A1671" i="3"/>
  <c r="D1666" i="3"/>
  <c r="C1666" i="3"/>
  <c r="B1666" i="3"/>
  <c r="A1666" i="3"/>
  <c r="D1661" i="3"/>
  <c r="C1661" i="3"/>
  <c r="B1661" i="3"/>
  <c r="A1661" i="3"/>
  <c r="D1656" i="3"/>
  <c r="C1656" i="3"/>
  <c r="B1656" i="3"/>
  <c r="A1656" i="3"/>
  <c r="D1651" i="3"/>
  <c r="C1651" i="3"/>
  <c r="B1651" i="3"/>
  <c r="A1651" i="3"/>
  <c r="D1646" i="3"/>
  <c r="C1646" i="3"/>
  <c r="B1646" i="3"/>
  <c r="A1646" i="3"/>
  <c r="D1641" i="3"/>
  <c r="C1641" i="3"/>
  <c r="B1641" i="3"/>
  <c r="A1641" i="3"/>
  <c r="D1636" i="3"/>
  <c r="C1636" i="3"/>
  <c r="B1636" i="3"/>
  <c r="A1636" i="3"/>
  <c r="D1631" i="3"/>
  <c r="C1631" i="3"/>
  <c r="B1631" i="3"/>
  <c r="A1631" i="3"/>
  <c r="D1626" i="3"/>
  <c r="C1626" i="3"/>
  <c r="B1626" i="3"/>
  <c r="A1626" i="3"/>
  <c r="D1621" i="3"/>
  <c r="C1621" i="3"/>
  <c r="B1621" i="3"/>
  <c r="A1621" i="3"/>
  <c r="D1616" i="3"/>
  <c r="C1616" i="3"/>
  <c r="B1616" i="3"/>
  <c r="A1616" i="3"/>
  <c r="D1611" i="3"/>
  <c r="C1611" i="3"/>
  <c r="B1611" i="3"/>
  <c r="A1611" i="3"/>
  <c r="D1606" i="3"/>
  <c r="C1606" i="3"/>
  <c r="B1606" i="3"/>
  <c r="A1606" i="3"/>
  <c r="D1601" i="3"/>
  <c r="C1601" i="3"/>
  <c r="B1601" i="3"/>
  <c r="A1601" i="3"/>
  <c r="D1596" i="3"/>
  <c r="C1596" i="3"/>
  <c r="B1596" i="3"/>
  <c r="A1596" i="3"/>
  <c r="D1591" i="3"/>
  <c r="C1591" i="3"/>
  <c r="B1591" i="3"/>
  <c r="A1591" i="3"/>
  <c r="D1586" i="3"/>
  <c r="C1586" i="3"/>
  <c r="B1586" i="3"/>
  <c r="A1586" i="3"/>
  <c r="D1581" i="3"/>
  <c r="C1581" i="3"/>
  <c r="B1581" i="3"/>
  <c r="A1581" i="3"/>
  <c r="D1576" i="3"/>
  <c r="C1576" i="3"/>
  <c r="B1576" i="3"/>
  <c r="A1576" i="3"/>
  <c r="D1571" i="3"/>
  <c r="C1571" i="3"/>
  <c r="B1571" i="3"/>
  <c r="A1571" i="3"/>
  <c r="D1566" i="3"/>
  <c r="C1566" i="3"/>
  <c r="B1566" i="3"/>
  <c r="A1566" i="3"/>
  <c r="D1561" i="3"/>
  <c r="C1561" i="3"/>
  <c r="B1561" i="3"/>
  <c r="A1561" i="3"/>
  <c r="D1556" i="3"/>
  <c r="C1556" i="3"/>
  <c r="B1556" i="3"/>
  <c r="A1556" i="3"/>
  <c r="D1551" i="3"/>
  <c r="C1551" i="3"/>
  <c r="B1551" i="3"/>
  <c r="A1551" i="3"/>
  <c r="D1546" i="3"/>
  <c r="C1546" i="3"/>
  <c r="B1546" i="3"/>
  <c r="A1546" i="3"/>
  <c r="D1541" i="3"/>
  <c r="C1541" i="3"/>
  <c r="B1541" i="3"/>
  <c r="A1541" i="3"/>
  <c r="D1536" i="3"/>
  <c r="C1536" i="3"/>
  <c r="B1536" i="3"/>
  <c r="A1536" i="3"/>
  <c r="D1531" i="3"/>
  <c r="C1531" i="3"/>
  <c r="B1531" i="3"/>
  <c r="A1531" i="3"/>
  <c r="D1526" i="3"/>
  <c r="C1526" i="3"/>
  <c r="B1526" i="3"/>
  <c r="A1526" i="3"/>
  <c r="D1521" i="3"/>
  <c r="C1521" i="3"/>
  <c r="B1521" i="3"/>
  <c r="A1521" i="3"/>
  <c r="D1516" i="3"/>
  <c r="C1516" i="3"/>
  <c r="B1516" i="3"/>
  <c r="A1516" i="3"/>
  <c r="D1511" i="3"/>
  <c r="C1511" i="3"/>
  <c r="B1511" i="3"/>
  <c r="A1511" i="3"/>
  <c r="D1506" i="3"/>
  <c r="C1506" i="3"/>
  <c r="B1506" i="3"/>
  <c r="A1506" i="3"/>
  <c r="D1501" i="3"/>
  <c r="C1501" i="3"/>
  <c r="B1501" i="3"/>
  <c r="A1501" i="3"/>
  <c r="D1496" i="3"/>
  <c r="C1496" i="3"/>
  <c r="B1496" i="3"/>
  <c r="A1496" i="3"/>
  <c r="D1491" i="3"/>
  <c r="C1491" i="3"/>
  <c r="B1491" i="3"/>
  <c r="A1491" i="3"/>
  <c r="D1486" i="3"/>
  <c r="C1486" i="3"/>
  <c r="B1486" i="3"/>
  <c r="A1486" i="3"/>
  <c r="D1481" i="3"/>
  <c r="C1481" i="3"/>
  <c r="B1481" i="3"/>
  <c r="A1481" i="3"/>
  <c r="D1476" i="3"/>
  <c r="C1476" i="3"/>
  <c r="B1476" i="3"/>
  <c r="A1476" i="3"/>
  <c r="D1471" i="3"/>
  <c r="C1471" i="3"/>
  <c r="B1471" i="3"/>
  <c r="A1471" i="3"/>
  <c r="D1466" i="3"/>
  <c r="C1466" i="3"/>
  <c r="B1466" i="3"/>
  <c r="A1466" i="3"/>
  <c r="D1461" i="3"/>
  <c r="C1461" i="3"/>
  <c r="B1461" i="3"/>
  <c r="A1461" i="3"/>
  <c r="D1456" i="3"/>
  <c r="C1456" i="3"/>
  <c r="B1456" i="3"/>
  <c r="A1456" i="3"/>
  <c r="D1451" i="3"/>
  <c r="C1451" i="3"/>
  <c r="B1451" i="3"/>
  <c r="A1451" i="3"/>
  <c r="D1446" i="3"/>
  <c r="C1446" i="3"/>
  <c r="B1446" i="3"/>
  <c r="A1446" i="3"/>
  <c r="D1441" i="3"/>
  <c r="C1441" i="3"/>
  <c r="B1441" i="3"/>
  <c r="A1441" i="3"/>
  <c r="D1436" i="3"/>
  <c r="C1436" i="3"/>
  <c r="O1436" i="3" s="1"/>
  <c r="B1436" i="3"/>
  <c r="A1436" i="3"/>
  <c r="D1431" i="3"/>
  <c r="C1431" i="3"/>
  <c r="B1431" i="3"/>
  <c r="A1431" i="3"/>
  <c r="D1426" i="3"/>
  <c r="C1426" i="3"/>
  <c r="B1426" i="3"/>
  <c r="A1426" i="3"/>
  <c r="D1421" i="3"/>
  <c r="C1421" i="3"/>
  <c r="B1421" i="3"/>
  <c r="A1421" i="3"/>
  <c r="D1416" i="3"/>
  <c r="C1416" i="3"/>
  <c r="B1416" i="3"/>
  <c r="A1416" i="3"/>
  <c r="D1411" i="3"/>
  <c r="C1411" i="3"/>
  <c r="B1411" i="3"/>
  <c r="A1411" i="3"/>
  <c r="D1406" i="3"/>
  <c r="C1406" i="3"/>
  <c r="B1406" i="3"/>
  <c r="A1406" i="3"/>
  <c r="D1401" i="3"/>
  <c r="C1401" i="3"/>
  <c r="B1401" i="3"/>
  <c r="A1401" i="3"/>
  <c r="D1396" i="3"/>
  <c r="C1396" i="3"/>
  <c r="B1396" i="3"/>
  <c r="A1396" i="3"/>
  <c r="D1391" i="3"/>
  <c r="C1391" i="3"/>
  <c r="B1391" i="3"/>
  <c r="A1391" i="3"/>
  <c r="D1386" i="3"/>
  <c r="C1386" i="3"/>
  <c r="O1386" i="3" s="1"/>
  <c r="B1386" i="3"/>
  <c r="A1386" i="3"/>
  <c r="D1381" i="3"/>
  <c r="C1381" i="3"/>
  <c r="B1381" i="3"/>
  <c r="A1381" i="3"/>
  <c r="D1376" i="3"/>
  <c r="C1376" i="3"/>
  <c r="B1376" i="3"/>
  <c r="A1376" i="3"/>
  <c r="D1371" i="3"/>
  <c r="C1371" i="3"/>
  <c r="B1371" i="3"/>
  <c r="A1371" i="3"/>
  <c r="D1366" i="3"/>
  <c r="C1366" i="3"/>
  <c r="B1366" i="3"/>
  <c r="A1366" i="3"/>
  <c r="D1361" i="3"/>
  <c r="C1361" i="3"/>
  <c r="B1361" i="3"/>
  <c r="A1361" i="3"/>
  <c r="D1356" i="3"/>
  <c r="C1356" i="3"/>
  <c r="B1356" i="3"/>
  <c r="A1356" i="3"/>
  <c r="D1351" i="3"/>
  <c r="C1351" i="3"/>
  <c r="B1351" i="3"/>
  <c r="A1351" i="3"/>
  <c r="D1346" i="3"/>
  <c r="C1346" i="3"/>
  <c r="B1346" i="3"/>
  <c r="A1346" i="3"/>
  <c r="D1341" i="3"/>
  <c r="C1341" i="3"/>
  <c r="B1341" i="3"/>
  <c r="A1341" i="3"/>
  <c r="D1336" i="3"/>
  <c r="C1336" i="3"/>
  <c r="B1336" i="3"/>
  <c r="A1336" i="3"/>
  <c r="D1331" i="3"/>
  <c r="C1331" i="3"/>
  <c r="B1331" i="3"/>
  <c r="A1331" i="3"/>
  <c r="D1326" i="3"/>
  <c r="C1326" i="3"/>
  <c r="B1326" i="3"/>
  <c r="A1326" i="3"/>
  <c r="D1321" i="3"/>
  <c r="C1321" i="3"/>
  <c r="B1321" i="3"/>
  <c r="A1321" i="3"/>
  <c r="D1316" i="3"/>
  <c r="C1316" i="3"/>
  <c r="B1316" i="3"/>
  <c r="A1316" i="3"/>
  <c r="D1311" i="3"/>
  <c r="C1311" i="3"/>
  <c r="B1311" i="3"/>
  <c r="A1311" i="3"/>
  <c r="D1306" i="3"/>
  <c r="C1306" i="3"/>
  <c r="B1306" i="3"/>
  <c r="A1306" i="3"/>
  <c r="D1301" i="3"/>
  <c r="C1301" i="3"/>
  <c r="B1301" i="3"/>
  <c r="A1301" i="3"/>
  <c r="D1296" i="3"/>
  <c r="C1296" i="3"/>
  <c r="B1296" i="3"/>
  <c r="A1296" i="3"/>
  <c r="D1291" i="3"/>
  <c r="C1291" i="3"/>
  <c r="B1291" i="3"/>
  <c r="A1291" i="3"/>
  <c r="D1286" i="3"/>
  <c r="C1286" i="3"/>
  <c r="B1286" i="3"/>
  <c r="A1286" i="3"/>
  <c r="D1281" i="3"/>
  <c r="C1281" i="3"/>
  <c r="B1281" i="3"/>
  <c r="A1281" i="3"/>
  <c r="D1276" i="3"/>
  <c r="C1276" i="3"/>
  <c r="B1276" i="3"/>
  <c r="A1276" i="3"/>
  <c r="D1271" i="3"/>
  <c r="C1271" i="3"/>
  <c r="B1271" i="3"/>
  <c r="A1271" i="3"/>
  <c r="D1266" i="3"/>
  <c r="C1266" i="3"/>
  <c r="B1266" i="3"/>
  <c r="A1266" i="3"/>
  <c r="D1261" i="3"/>
  <c r="C1261" i="3"/>
  <c r="B1261" i="3"/>
  <c r="A1261" i="3"/>
  <c r="D1256" i="3"/>
  <c r="C1256" i="3"/>
  <c r="B1256" i="3"/>
  <c r="A1256" i="3"/>
  <c r="D1251" i="3"/>
  <c r="C1251" i="3"/>
  <c r="B1251" i="3"/>
  <c r="A1251" i="3"/>
  <c r="D1246" i="3"/>
  <c r="C1246" i="3"/>
  <c r="B1246" i="3"/>
  <c r="A1246" i="3"/>
  <c r="D1241" i="3"/>
  <c r="C1241" i="3"/>
  <c r="B1241" i="3"/>
  <c r="A1241" i="3"/>
  <c r="D1236" i="3"/>
  <c r="C1236" i="3"/>
  <c r="B1236" i="3"/>
  <c r="A1236" i="3"/>
  <c r="D1231" i="3"/>
  <c r="C1231" i="3"/>
  <c r="B1231" i="3"/>
  <c r="A1231" i="3"/>
  <c r="D1226" i="3"/>
  <c r="C1226" i="3"/>
  <c r="B1226" i="3"/>
  <c r="A1226" i="3"/>
  <c r="D1221" i="3"/>
  <c r="C1221" i="3"/>
  <c r="B1221" i="3"/>
  <c r="A1221" i="3"/>
  <c r="D1216" i="3"/>
  <c r="C1216" i="3"/>
  <c r="B1216" i="3"/>
  <c r="A1216" i="3"/>
  <c r="D1211" i="3"/>
  <c r="C1211" i="3"/>
  <c r="B1211" i="3"/>
  <c r="A1211" i="3"/>
  <c r="D1206" i="3"/>
  <c r="C1206" i="3"/>
  <c r="B1206" i="3"/>
  <c r="A1206" i="3"/>
  <c r="D1201" i="3"/>
  <c r="C1201" i="3"/>
  <c r="B1201" i="3"/>
  <c r="A1201" i="3"/>
  <c r="D1196" i="3"/>
  <c r="C1196" i="3"/>
  <c r="B1196" i="3"/>
  <c r="A1196" i="3"/>
  <c r="D1191" i="3"/>
  <c r="C1191" i="3"/>
  <c r="B1191" i="3"/>
  <c r="A1191" i="3"/>
  <c r="D1186" i="3"/>
  <c r="C1186" i="3"/>
  <c r="B1186" i="3"/>
  <c r="A1186" i="3"/>
  <c r="D1181" i="3"/>
  <c r="C1181" i="3"/>
  <c r="B1181" i="3"/>
  <c r="A1181" i="3"/>
  <c r="D1176" i="3"/>
  <c r="C1176" i="3"/>
  <c r="B1176" i="3"/>
  <c r="A1176" i="3"/>
  <c r="D1171" i="3"/>
  <c r="C1171" i="3"/>
  <c r="B1171" i="3"/>
  <c r="A1171" i="3"/>
  <c r="D1166" i="3"/>
  <c r="C1166" i="3"/>
  <c r="B1166" i="3"/>
  <c r="A1166" i="3"/>
  <c r="D1161" i="3"/>
  <c r="C1161" i="3"/>
  <c r="B1161" i="3"/>
  <c r="A1161" i="3"/>
  <c r="D1156" i="3"/>
  <c r="C1156" i="3"/>
  <c r="B1156" i="3"/>
  <c r="A1156" i="3"/>
  <c r="D1151" i="3"/>
  <c r="C1151" i="3"/>
  <c r="B1151" i="3"/>
  <c r="A1151" i="3"/>
  <c r="D1146" i="3"/>
  <c r="C1146" i="3"/>
  <c r="B1146" i="3"/>
  <c r="A1146" i="3"/>
  <c r="D1141" i="3"/>
  <c r="C1141" i="3"/>
  <c r="B1141" i="3"/>
  <c r="A1141" i="3"/>
  <c r="D1136" i="3"/>
  <c r="C1136" i="3"/>
  <c r="O1136" i="3" s="1"/>
  <c r="B1136" i="3"/>
  <c r="A1136" i="3"/>
  <c r="D1131" i="3"/>
  <c r="C1131" i="3"/>
  <c r="B1131" i="3"/>
  <c r="A1131" i="3"/>
  <c r="D1126" i="3"/>
  <c r="C1126" i="3"/>
  <c r="B1126" i="3"/>
  <c r="A1126" i="3"/>
  <c r="D1121" i="3"/>
  <c r="C1121" i="3"/>
  <c r="B1121" i="3"/>
  <c r="A1121" i="3"/>
  <c r="D1116" i="3"/>
  <c r="C1116" i="3"/>
  <c r="B1116" i="3"/>
  <c r="A1116" i="3"/>
  <c r="D1111" i="3"/>
  <c r="C1111" i="3"/>
  <c r="B1111" i="3"/>
  <c r="A1111" i="3"/>
  <c r="D1106" i="3"/>
  <c r="C1106" i="3"/>
  <c r="B1106" i="3"/>
  <c r="A1106" i="3"/>
  <c r="D1101" i="3"/>
  <c r="C1101" i="3"/>
  <c r="B1101" i="3"/>
  <c r="A1101" i="3"/>
  <c r="D1096" i="3"/>
  <c r="C1096" i="3"/>
  <c r="B1096" i="3"/>
  <c r="A1096" i="3"/>
  <c r="D1091" i="3"/>
  <c r="C1091" i="3"/>
  <c r="B1091" i="3"/>
  <c r="A1091" i="3"/>
  <c r="D1086" i="3"/>
  <c r="C1086" i="3"/>
  <c r="B1086" i="3"/>
  <c r="A1086" i="3"/>
  <c r="D1081" i="3"/>
  <c r="C1081" i="3"/>
  <c r="B1081" i="3"/>
  <c r="A1081" i="3"/>
  <c r="D1076" i="3"/>
  <c r="C1076" i="3"/>
  <c r="B1076" i="3"/>
  <c r="A1076" i="3"/>
  <c r="D1071" i="3"/>
  <c r="C1071" i="3"/>
  <c r="B1071" i="3"/>
  <c r="A1071" i="3"/>
  <c r="D1066" i="3"/>
  <c r="C1066" i="3"/>
  <c r="B1066" i="3"/>
  <c r="A1066" i="3"/>
  <c r="D1061" i="3"/>
  <c r="C1061" i="3"/>
  <c r="B1061" i="3"/>
  <c r="A1061" i="3"/>
  <c r="D1056" i="3"/>
  <c r="C1056" i="3"/>
  <c r="B1056" i="3"/>
  <c r="A1056" i="3"/>
  <c r="D1051" i="3"/>
  <c r="C1051" i="3"/>
  <c r="B1051" i="3"/>
  <c r="A1051" i="3"/>
  <c r="D1046" i="3"/>
  <c r="C1046" i="3"/>
  <c r="B1046" i="3"/>
  <c r="A1046" i="3"/>
  <c r="D1041" i="3"/>
  <c r="C1041" i="3"/>
  <c r="B1041" i="3"/>
  <c r="A1041" i="3"/>
  <c r="D1036" i="3"/>
  <c r="C1036" i="3"/>
  <c r="B1036" i="3"/>
  <c r="A1036" i="3"/>
  <c r="D1031" i="3"/>
  <c r="C1031" i="3"/>
  <c r="B1031" i="3"/>
  <c r="A1031" i="3"/>
  <c r="D1026" i="3"/>
  <c r="C1026" i="3"/>
  <c r="B1026" i="3"/>
  <c r="A1026" i="3"/>
  <c r="D1021" i="3"/>
  <c r="C1021" i="3"/>
  <c r="B1021" i="3"/>
  <c r="A1021" i="3"/>
  <c r="D1016" i="3"/>
  <c r="C1016" i="3"/>
  <c r="B1016" i="3"/>
  <c r="A1016" i="3"/>
  <c r="D1011" i="3"/>
  <c r="C1011" i="3"/>
  <c r="B1011" i="3"/>
  <c r="A1011" i="3"/>
  <c r="D1006" i="3"/>
  <c r="C1006" i="3"/>
  <c r="B1006" i="3"/>
  <c r="A1006" i="3"/>
  <c r="D1001" i="3"/>
  <c r="C1001" i="3"/>
  <c r="B1001" i="3"/>
  <c r="A1001" i="3"/>
  <c r="D996" i="3"/>
  <c r="C996" i="3"/>
  <c r="B996" i="3"/>
  <c r="A996" i="3"/>
  <c r="D991" i="3"/>
  <c r="C991" i="3"/>
  <c r="B991" i="3"/>
  <c r="A991" i="3"/>
  <c r="D986" i="3"/>
  <c r="C986" i="3"/>
  <c r="B986" i="3"/>
  <c r="A986" i="3"/>
  <c r="D981" i="3"/>
  <c r="C981" i="3"/>
  <c r="B981" i="3"/>
  <c r="A981" i="3"/>
  <c r="D976" i="3"/>
  <c r="C976" i="3"/>
  <c r="B976" i="3"/>
  <c r="A976" i="3"/>
  <c r="D971" i="3"/>
  <c r="C971" i="3"/>
  <c r="B971" i="3"/>
  <c r="A971" i="3"/>
  <c r="D966" i="3"/>
  <c r="C966" i="3"/>
  <c r="B966" i="3"/>
  <c r="A966" i="3"/>
  <c r="D961" i="3"/>
  <c r="C961" i="3"/>
  <c r="B961" i="3"/>
  <c r="A961" i="3"/>
  <c r="D956" i="3"/>
  <c r="C956" i="3"/>
  <c r="B956" i="3"/>
  <c r="A956" i="3"/>
  <c r="D951" i="3"/>
  <c r="C951" i="3"/>
  <c r="B951" i="3"/>
  <c r="A951" i="3"/>
  <c r="D946" i="3"/>
  <c r="C946" i="3"/>
  <c r="B946" i="3"/>
  <c r="A946" i="3"/>
  <c r="D941" i="3"/>
  <c r="C941" i="3"/>
  <c r="B941" i="3"/>
  <c r="A941" i="3"/>
  <c r="D936" i="3"/>
  <c r="C936" i="3"/>
  <c r="B936" i="3"/>
  <c r="A936" i="3"/>
  <c r="D931" i="3"/>
  <c r="C931" i="3"/>
  <c r="B931" i="3"/>
  <c r="A931" i="3"/>
  <c r="D926" i="3"/>
  <c r="C926" i="3"/>
  <c r="B926" i="3"/>
  <c r="A926" i="3"/>
  <c r="D921" i="3"/>
  <c r="C921" i="3"/>
  <c r="B921" i="3"/>
  <c r="A921" i="3"/>
  <c r="D916" i="3"/>
  <c r="C916" i="3"/>
  <c r="B916" i="3"/>
  <c r="A916" i="3"/>
  <c r="D911" i="3"/>
  <c r="C911" i="3"/>
  <c r="B911" i="3"/>
  <c r="A911" i="3"/>
  <c r="D906" i="3"/>
  <c r="C906" i="3"/>
  <c r="B906" i="3"/>
  <c r="A906" i="3"/>
  <c r="D901" i="3"/>
  <c r="C901" i="3"/>
  <c r="B901" i="3"/>
  <c r="A901" i="3"/>
  <c r="D896" i="3"/>
  <c r="C896" i="3"/>
  <c r="O896" i="3" s="1"/>
  <c r="B896" i="3"/>
  <c r="A896" i="3"/>
  <c r="D891" i="3"/>
  <c r="C891" i="3"/>
  <c r="B891" i="3"/>
  <c r="A891" i="3"/>
  <c r="D886" i="3"/>
  <c r="C886" i="3"/>
  <c r="B886" i="3"/>
  <c r="A886" i="3"/>
  <c r="D881" i="3"/>
  <c r="C881" i="3"/>
  <c r="B881" i="3"/>
  <c r="A881" i="3"/>
  <c r="D876" i="3"/>
  <c r="C876" i="3"/>
  <c r="B876" i="3"/>
  <c r="A876" i="3"/>
  <c r="D871" i="3"/>
  <c r="C871" i="3"/>
  <c r="B871" i="3"/>
  <c r="A871" i="3"/>
  <c r="D866" i="3"/>
  <c r="C866" i="3"/>
  <c r="B866" i="3"/>
  <c r="A866" i="3"/>
  <c r="D861" i="3"/>
  <c r="C861" i="3"/>
  <c r="B861" i="3"/>
  <c r="A861" i="3"/>
  <c r="D856" i="3"/>
  <c r="C856" i="3"/>
  <c r="B856" i="3"/>
  <c r="A856" i="3"/>
  <c r="D851" i="3"/>
  <c r="C851" i="3"/>
  <c r="B851" i="3"/>
  <c r="A851" i="3"/>
  <c r="D846" i="3"/>
  <c r="C846" i="3"/>
  <c r="B846" i="3"/>
  <c r="A846" i="3"/>
  <c r="D841" i="3"/>
  <c r="C841" i="3"/>
  <c r="B841" i="3"/>
  <c r="A841" i="3"/>
  <c r="D836" i="3"/>
  <c r="C836" i="3"/>
  <c r="B836" i="3"/>
  <c r="A836" i="3"/>
  <c r="D831" i="3"/>
  <c r="C831" i="3"/>
  <c r="B831" i="3"/>
  <c r="A831" i="3"/>
  <c r="D826" i="3"/>
  <c r="C826" i="3"/>
  <c r="B826" i="3"/>
  <c r="A826" i="3"/>
  <c r="D821" i="3"/>
  <c r="C821" i="3"/>
  <c r="B821" i="3"/>
  <c r="A821" i="3"/>
  <c r="D816" i="3"/>
  <c r="C816" i="3"/>
  <c r="B816" i="3"/>
  <c r="A816" i="3"/>
  <c r="D811" i="3"/>
  <c r="C811" i="3"/>
  <c r="B811" i="3"/>
  <c r="A811" i="3"/>
  <c r="D806" i="3"/>
  <c r="C806" i="3"/>
  <c r="B806" i="3"/>
  <c r="A806" i="3"/>
  <c r="D801" i="3"/>
  <c r="C801" i="3"/>
  <c r="B801" i="3"/>
  <c r="A801" i="3"/>
  <c r="D796" i="3"/>
  <c r="C796" i="3"/>
  <c r="B796" i="3"/>
  <c r="A796" i="3"/>
  <c r="D791" i="3"/>
  <c r="C791" i="3"/>
  <c r="B791" i="3"/>
  <c r="A791" i="3"/>
  <c r="D786" i="3"/>
  <c r="C786" i="3"/>
  <c r="B786" i="3"/>
  <c r="A786" i="3"/>
  <c r="D781" i="3"/>
  <c r="C781" i="3"/>
  <c r="B781" i="3"/>
  <c r="A781" i="3"/>
  <c r="D776" i="3"/>
  <c r="C776" i="3"/>
  <c r="B776" i="3"/>
  <c r="A776" i="3"/>
  <c r="D771" i="3"/>
  <c r="C771" i="3"/>
  <c r="B771" i="3"/>
  <c r="A771" i="3"/>
  <c r="D766" i="3"/>
  <c r="C766" i="3"/>
  <c r="B766" i="3"/>
  <c r="A766" i="3"/>
  <c r="D761" i="3"/>
  <c r="C761" i="3"/>
  <c r="B761" i="3"/>
  <c r="A761" i="3"/>
  <c r="D756" i="3"/>
  <c r="C756" i="3"/>
  <c r="B756" i="3"/>
  <c r="A756" i="3"/>
  <c r="D751" i="3"/>
  <c r="C751" i="3"/>
  <c r="B751" i="3"/>
  <c r="A751" i="3"/>
  <c r="D746" i="3"/>
  <c r="C746" i="3"/>
  <c r="B746" i="3"/>
  <c r="A746" i="3"/>
  <c r="D741" i="3"/>
  <c r="C741" i="3"/>
  <c r="B741" i="3"/>
  <c r="A741" i="3"/>
  <c r="D736" i="3"/>
  <c r="C736" i="3"/>
  <c r="B736" i="3"/>
  <c r="A736" i="3"/>
  <c r="D731" i="3"/>
  <c r="C731" i="3"/>
  <c r="B731" i="3"/>
  <c r="A731" i="3"/>
  <c r="D726" i="3"/>
  <c r="C726" i="3"/>
  <c r="B726" i="3"/>
  <c r="A726" i="3"/>
  <c r="D721" i="3"/>
  <c r="C721" i="3"/>
  <c r="B721" i="3"/>
  <c r="A721" i="3"/>
  <c r="D716" i="3"/>
  <c r="C716" i="3"/>
  <c r="B716" i="3"/>
  <c r="A716" i="3"/>
  <c r="D711" i="3"/>
  <c r="C711" i="3"/>
  <c r="B711" i="3"/>
  <c r="A711" i="3"/>
  <c r="D706" i="3"/>
  <c r="C706" i="3"/>
  <c r="B706" i="3"/>
  <c r="A706" i="3"/>
  <c r="D701" i="3"/>
  <c r="C701" i="3"/>
  <c r="B701" i="3"/>
  <c r="A701" i="3"/>
  <c r="D696" i="3"/>
  <c r="C696" i="3"/>
  <c r="B696" i="3"/>
  <c r="A696" i="3"/>
  <c r="D691" i="3"/>
  <c r="C691" i="3"/>
  <c r="B691" i="3"/>
  <c r="A691" i="3"/>
  <c r="D686" i="3"/>
  <c r="C686" i="3"/>
  <c r="B686" i="3"/>
  <c r="A686" i="3"/>
  <c r="D681" i="3"/>
  <c r="C681" i="3"/>
  <c r="B681" i="3"/>
  <c r="A681" i="3"/>
  <c r="D676" i="3"/>
  <c r="C676" i="3"/>
  <c r="B676" i="3"/>
  <c r="A676" i="3"/>
  <c r="D671" i="3"/>
  <c r="C671" i="3"/>
  <c r="B671" i="3"/>
  <c r="A671" i="3"/>
  <c r="D666" i="3"/>
  <c r="C666" i="3"/>
  <c r="B666" i="3"/>
  <c r="A666" i="3"/>
  <c r="D661" i="3"/>
  <c r="C661" i="3"/>
  <c r="B661" i="3"/>
  <c r="A661" i="3"/>
  <c r="D656" i="3"/>
  <c r="C656" i="3"/>
  <c r="O656" i="3" s="1"/>
  <c r="O660" i="3" s="1"/>
  <c r="B656" i="3"/>
  <c r="A656" i="3"/>
  <c r="D651" i="3"/>
  <c r="C651" i="3"/>
  <c r="B651" i="3"/>
  <c r="A651" i="3"/>
  <c r="D646" i="3"/>
  <c r="C646" i="3"/>
  <c r="B646" i="3"/>
  <c r="A646" i="3"/>
  <c r="D641" i="3"/>
  <c r="C641" i="3"/>
  <c r="B641" i="3"/>
  <c r="A641" i="3"/>
  <c r="D636" i="3"/>
  <c r="C636" i="3"/>
  <c r="B636" i="3"/>
  <c r="A636" i="3"/>
  <c r="D631" i="3"/>
  <c r="C631" i="3"/>
  <c r="B631" i="3"/>
  <c r="A631" i="3"/>
  <c r="D626" i="3"/>
  <c r="C626" i="3"/>
  <c r="B626" i="3"/>
  <c r="A626" i="3"/>
  <c r="D621" i="3"/>
  <c r="C621" i="3"/>
  <c r="B621" i="3"/>
  <c r="A621" i="3"/>
  <c r="D616" i="3"/>
  <c r="C616" i="3"/>
  <c r="B616" i="3"/>
  <c r="A616" i="3"/>
  <c r="D611" i="3"/>
  <c r="C611" i="3"/>
  <c r="B611" i="3"/>
  <c r="A611" i="3"/>
  <c r="D606" i="3"/>
  <c r="C606" i="3"/>
  <c r="B606" i="3"/>
  <c r="A606" i="3"/>
  <c r="D601" i="3"/>
  <c r="C601" i="3"/>
  <c r="B601" i="3"/>
  <c r="A601" i="3"/>
  <c r="D596" i="3"/>
  <c r="C596" i="3"/>
  <c r="B596" i="3"/>
  <c r="A596" i="3"/>
  <c r="D591" i="3"/>
  <c r="C591" i="3"/>
  <c r="B591" i="3"/>
  <c r="A591" i="3"/>
  <c r="D586" i="3"/>
  <c r="C586" i="3"/>
  <c r="B586" i="3"/>
  <c r="A586" i="3"/>
  <c r="D581" i="3"/>
  <c r="C581" i="3"/>
  <c r="B581" i="3"/>
  <c r="A581" i="3"/>
  <c r="D576" i="3"/>
  <c r="C576" i="3"/>
  <c r="B576" i="3"/>
  <c r="A576" i="3"/>
  <c r="D571" i="3"/>
  <c r="C571" i="3"/>
  <c r="B571" i="3"/>
  <c r="A571" i="3"/>
  <c r="D566" i="3"/>
  <c r="C566" i="3"/>
  <c r="B566" i="3"/>
  <c r="A566" i="3"/>
  <c r="D561" i="3"/>
  <c r="C561" i="3"/>
  <c r="B561" i="3"/>
  <c r="A561" i="3"/>
  <c r="D556" i="3"/>
  <c r="C556" i="3"/>
  <c r="B556" i="3"/>
  <c r="A556" i="3"/>
  <c r="D551" i="3"/>
  <c r="C551" i="3"/>
  <c r="B551" i="3"/>
  <c r="A551" i="3"/>
  <c r="D546" i="3"/>
  <c r="C546" i="3"/>
  <c r="B546" i="3"/>
  <c r="A546" i="3"/>
  <c r="D541" i="3"/>
  <c r="C541" i="3"/>
  <c r="B541" i="3"/>
  <c r="A541" i="3"/>
  <c r="D536" i="3"/>
  <c r="C536" i="3"/>
  <c r="B536" i="3"/>
  <c r="A536" i="3"/>
  <c r="D531" i="3"/>
  <c r="C531" i="3"/>
  <c r="B531" i="3"/>
  <c r="A531" i="3"/>
  <c r="D526" i="3"/>
  <c r="C526" i="3"/>
  <c r="B526" i="3"/>
  <c r="A526" i="3"/>
  <c r="D521" i="3"/>
  <c r="C521" i="3"/>
  <c r="B521" i="3"/>
  <c r="A521" i="3"/>
  <c r="D516" i="3"/>
  <c r="C516" i="3"/>
  <c r="B516" i="3"/>
  <c r="A516" i="3"/>
  <c r="D511" i="3"/>
  <c r="C511" i="3"/>
  <c r="B511" i="3"/>
  <c r="A511" i="3"/>
  <c r="D506" i="3"/>
  <c r="C506" i="3"/>
  <c r="B506" i="3"/>
  <c r="A506" i="3"/>
  <c r="D501" i="3"/>
  <c r="C501" i="3"/>
  <c r="B501" i="3"/>
  <c r="A501" i="3"/>
  <c r="D496" i="3"/>
  <c r="C496" i="3"/>
  <c r="B496" i="3"/>
  <c r="A496" i="3"/>
  <c r="D491" i="3"/>
  <c r="C491" i="3"/>
  <c r="B491" i="3"/>
  <c r="A491" i="3"/>
  <c r="D486" i="3"/>
  <c r="C486" i="3"/>
  <c r="B486" i="3"/>
  <c r="A486" i="3"/>
  <c r="D481" i="3"/>
  <c r="C481" i="3"/>
  <c r="B481" i="3"/>
  <c r="A481" i="3"/>
  <c r="D476" i="3"/>
  <c r="C476" i="3"/>
  <c r="B476" i="3"/>
  <c r="A476" i="3"/>
  <c r="D471" i="3"/>
  <c r="C471" i="3"/>
  <c r="B471" i="3"/>
  <c r="A471" i="3"/>
  <c r="D466" i="3"/>
  <c r="C466" i="3"/>
  <c r="B466" i="3"/>
  <c r="A466" i="3"/>
  <c r="D461" i="3"/>
  <c r="C461" i="3"/>
  <c r="B461" i="3"/>
  <c r="A461" i="3"/>
  <c r="D456" i="3"/>
  <c r="C456" i="3"/>
  <c r="B456" i="3"/>
  <c r="A456" i="3"/>
  <c r="D451" i="3"/>
  <c r="C451" i="3"/>
  <c r="B451" i="3"/>
  <c r="A451" i="3"/>
  <c r="D446" i="3"/>
  <c r="C446" i="3"/>
  <c r="B446" i="3"/>
  <c r="A446" i="3"/>
  <c r="D441" i="3"/>
  <c r="C441" i="3"/>
  <c r="B441" i="3"/>
  <c r="A441" i="3"/>
  <c r="D436" i="3"/>
  <c r="C436" i="3"/>
  <c r="B436" i="3"/>
  <c r="A436" i="3"/>
  <c r="D431" i="3"/>
  <c r="C431" i="3"/>
  <c r="B431" i="3"/>
  <c r="A431" i="3"/>
  <c r="D426" i="3"/>
  <c r="C426" i="3"/>
  <c r="B426" i="3"/>
  <c r="A426" i="3"/>
  <c r="D421" i="3"/>
  <c r="C421" i="3"/>
  <c r="B421" i="3"/>
  <c r="A421" i="3"/>
  <c r="D416" i="3"/>
  <c r="C416" i="3"/>
  <c r="B416" i="3"/>
  <c r="A416" i="3"/>
  <c r="D411" i="3"/>
  <c r="C411" i="3"/>
  <c r="B411" i="3"/>
  <c r="A411" i="3"/>
  <c r="D406" i="3"/>
  <c r="C406" i="3"/>
  <c r="B406" i="3"/>
  <c r="A406" i="3"/>
  <c r="D401" i="3"/>
  <c r="C401" i="3"/>
  <c r="B401" i="3"/>
  <c r="A401" i="3"/>
  <c r="D396" i="3"/>
  <c r="C396" i="3"/>
  <c r="B396" i="3"/>
  <c r="A396" i="3"/>
  <c r="D391" i="3"/>
  <c r="C391" i="3"/>
  <c r="B391" i="3"/>
  <c r="A391" i="3"/>
  <c r="D386" i="3"/>
  <c r="C386" i="3"/>
  <c r="B386" i="3"/>
  <c r="A386" i="3"/>
  <c r="D381" i="3"/>
  <c r="C381" i="3"/>
  <c r="B381" i="3"/>
  <c r="A381" i="3"/>
  <c r="D376" i="3"/>
  <c r="C376" i="3"/>
  <c r="B376" i="3"/>
  <c r="A376" i="3"/>
  <c r="D371" i="3"/>
  <c r="C371" i="3"/>
  <c r="B371" i="3"/>
  <c r="A371" i="3"/>
  <c r="D366" i="3"/>
  <c r="C366" i="3"/>
  <c r="B366" i="3"/>
  <c r="A366" i="3"/>
  <c r="D361" i="3"/>
  <c r="C361" i="3"/>
  <c r="B361" i="3"/>
  <c r="A361" i="3"/>
  <c r="D356" i="3"/>
  <c r="C356" i="3"/>
  <c r="B356" i="3"/>
  <c r="A356" i="3"/>
  <c r="D351" i="3"/>
  <c r="C351" i="3"/>
  <c r="B351" i="3"/>
  <c r="A351" i="3"/>
  <c r="D346" i="3"/>
  <c r="C346" i="3"/>
  <c r="O346" i="3" s="1"/>
  <c r="B346" i="3"/>
  <c r="A346" i="3"/>
  <c r="D341" i="3"/>
  <c r="C341" i="3"/>
  <c r="B341" i="3"/>
  <c r="A341" i="3"/>
  <c r="D336" i="3"/>
  <c r="C336" i="3"/>
  <c r="B336" i="3"/>
  <c r="A336" i="3"/>
  <c r="D331" i="3"/>
  <c r="C331" i="3"/>
  <c r="B331" i="3"/>
  <c r="A331" i="3"/>
  <c r="D326" i="3"/>
  <c r="C326" i="3"/>
  <c r="B326" i="3"/>
  <c r="A326" i="3"/>
  <c r="D321" i="3"/>
  <c r="C321" i="3"/>
  <c r="B321" i="3"/>
  <c r="A321" i="3"/>
  <c r="D316" i="3"/>
  <c r="C316" i="3"/>
  <c r="B316" i="3"/>
  <c r="A316" i="3"/>
  <c r="D311" i="3"/>
  <c r="C311" i="3"/>
  <c r="B311" i="3"/>
  <c r="A311" i="3"/>
  <c r="D306" i="3"/>
  <c r="C306" i="3"/>
  <c r="B306" i="3"/>
  <c r="A306" i="3"/>
  <c r="D301" i="3"/>
  <c r="C301" i="3"/>
  <c r="B301" i="3"/>
  <c r="A301" i="3"/>
  <c r="D296" i="3"/>
  <c r="C296" i="3"/>
  <c r="B296" i="3"/>
  <c r="A296" i="3"/>
  <c r="D291" i="3"/>
  <c r="C291" i="3"/>
  <c r="B291" i="3"/>
  <c r="A291" i="3"/>
  <c r="D286" i="3"/>
  <c r="C286" i="3"/>
  <c r="B286" i="3"/>
  <c r="A286" i="3"/>
  <c r="D281" i="3"/>
  <c r="C281" i="3"/>
  <c r="B281" i="3"/>
  <c r="A281" i="3"/>
  <c r="D276" i="3"/>
  <c r="C276" i="3"/>
  <c r="B276" i="3"/>
  <c r="A276" i="3"/>
  <c r="D271" i="3"/>
  <c r="C271" i="3"/>
  <c r="B271" i="3"/>
  <c r="A271" i="3"/>
  <c r="D266" i="3"/>
  <c r="C266" i="3"/>
  <c r="B266" i="3"/>
  <c r="A266" i="3"/>
  <c r="D261" i="3"/>
  <c r="C261" i="3"/>
  <c r="B261" i="3"/>
  <c r="A261" i="3"/>
  <c r="D256" i="3"/>
  <c r="C256" i="3"/>
  <c r="B256" i="3"/>
  <c r="A256" i="3"/>
  <c r="D251" i="3"/>
  <c r="C251" i="3"/>
  <c r="B251" i="3"/>
  <c r="A251" i="3"/>
  <c r="D246" i="3"/>
  <c r="C246" i="3"/>
  <c r="B246" i="3"/>
  <c r="A246" i="3"/>
  <c r="D241" i="3"/>
  <c r="C241" i="3"/>
  <c r="B241" i="3"/>
  <c r="A241" i="3"/>
  <c r="D236" i="3"/>
  <c r="C236" i="3"/>
  <c r="B236" i="3"/>
  <c r="A236" i="3"/>
  <c r="D231" i="3"/>
  <c r="C231" i="3"/>
  <c r="B231" i="3"/>
  <c r="A231" i="3"/>
  <c r="D226" i="3"/>
  <c r="C226" i="3"/>
  <c r="B226" i="3"/>
  <c r="A226" i="3"/>
  <c r="D221" i="3"/>
  <c r="C221" i="3"/>
  <c r="B221" i="3"/>
  <c r="A221" i="3"/>
  <c r="D216" i="3"/>
  <c r="C216" i="3"/>
  <c r="B216" i="3"/>
  <c r="A216" i="3"/>
  <c r="D211" i="3"/>
  <c r="C211" i="3"/>
  <c r="B211" i="3"/>
  <c r="A211" i="3"/>
  <c r="D206" i="3"/>
  <c r="C206" i="3"/>
  <c r="B206" i="3"/>
  <c r="A206" i="3"/>
  <c r="D201" i="3"/>
  <c r="C201" i="3"/>
  <c r="B201" i="3"/>
  <c r="A201" i="3"/>
  <c r="D196" i="3"/>
  <c r="C196" i="3"/>
  <c r="B196" i="3"/>
  <c r="A196" i="3"/>
  <c r="D191" i="3"/>
  <c r="C191" i="3"/>
  <c r="B191" i="3"/>
  <c r="A191" i="3"/>
  <c r="D186" i="3"/>
  <c r="C186" i="3"/>
  <c r="B186" i="3"/>
  <c r="A186" i="3"/>
  <c r="D181" i="3"/>
  <c r="C181" i="3"/>
  <c r="B181" i="3"/>
  <c r="A181" i="3"/>
  <c r="D176" i="3"/>
  <c r="C176" i="3"/>
  <c r="B176" i="3"/>
  <c r="A176" i="3"/>
  <c r="D171" i="3"/>
  <c r="C171" i="3"/>
  <c r="B171" i="3"/>
  <c r="A171" i="3"/>
  <c r="D166" i="3"/>
  <c r="C166" i="3"/>
  <c r="B166" i="3"/>
  <c r="A166" i="3"/>
  <c r="D161" i="3"/>
  <c r="C161" i="3"/>
  <c r="B161" i="3"/>
  <c r="A161" i="3"/>
  <c r="D156" i="3"/>
  <c r="C156" i="3"/>
  <c r="B156" i="3"/>
  <c r="A156" i="3"/>
  <c r="D151" i="3"/>
  <c r="C151" i="3"/>
  <c r="B151" i="3"/>
  <c r="A151" i="3"/>
  <c r="D146" i="3"/>
  <c r="C146" i="3"/>
  <c r="B146" i="3"/>
  <c r="A146" i="3"/>
  <c r="D141" i="3"/>
  <c r="C141" i="3"/>
  <c r="B141" i="3"/>
  <c r="A141" i="3"/>
  <c r="D136" i="3"/>
  <c r="C136" i="3"/>
  <c r="B136" i="3"/>
  <c r="A136" i="3"/>
  <c r="D131" i="3"/>
  <c r="C131" i="3"/>
  <c r="B131" i="3"/>
  <c r="A131" i="3"/>
  <c r="D126" i="3"/>
  <c r="C126" i="3"/>
  <c r="B126" i="3"/>
  <c r="A126" i="3"/>
  <c r="D121" i="3"/>
  <c r="C121" i="3"/>
  <c r="B121" i="3"/>
  <c r="A121" i="3"/>
  <c r="D116" i="3"/>
  <c r="C116" i="3"/>
  <c r="B116" i="3"/>
  <c r="A116" i="3"/>
  <c r="D111" i="3"/>
  <c r="C111" i="3"/>
  <c r="B111" i="3"/>
  <c r="A111" i="3"/>
  <c r="D106" i="3"/>
  <c r="C106" i="3"/>
  <c r="B106" i="3"/>
  <c r="A106" i="3"/>
  <c r="D101" i="3"/>
  <c r="C101" i="3"/>
  <c r="B101" i="3"/>
  <c r="A101" i="3"/>
  <c r="D96" i="3"/>
  <c r="C96" i="3"/>
  <c r="B96" i="3"/>
  <c r="A96" i="3"/>
  <c r="D91" i="3"/>
  <c r="C91" i="3"/>
  <c r="B91" i="3"/>
  <c r="A91" i="3"/>
  <c r="D86" i="3"/>
  <c r="C86" i="3"/>
  <c r="B86" i="3"/>
  <c r="A86" i="3"/>
  <c r="D81" i="3"/>
  <c r="C81" i="3"/>
  <c r="B81" i="3"/>
  <c r="A81" i="3"/>
  <c r="D76" i="3"/>
  <c r="C76" i="3"/>
  <c r="B76" i="3"/>
  <c r="A76" i="3"/>
  <c r="D71" i="3"/>
  <c r="C71" i="3"/>
  <c r="B71" i="3"/>
  <c r="A71" i="3"/>
  <c r="D66" i="3"/>
  <c r="C66" i="3"/>
  <c r="B66" i="3"/>
  <c r="A66" i="3"/>
  <c r="D61" i="3"/>
  <c r="C61" i="3"/>
  <c r="B61" i="3"/>
  <c r="A61" i="3"/>
  <c r="D56" i="3"/>
  <c r="C56" i="3"/>
  <c r="B56" i="3"/>
  <c r="A56" i="3"/>
  <c r="D51" i="3"/>
  <c r="C51" i="3"/>
  <c r="B51" i="3"/>
  <c r="A51" i="3"/>
  <c r="D46" i="3"/>
  <c r="C46" i="3"/>
  <c r="B46" i="3"/>
  <c r="A46" i="3"/>
  <c r="D41" i="3"/>
  <c r="C41" i="3"/>
  <c r="B41" i="3"/>
  <c r="A41" i="3"/>
  <c r="D36" i="3"/>
  <c r="C36" i="3"/>
  <c r="B36" i="3"/>
  <c r="A36" i="3"/>
  <c r="D31" i="3"/>
  <c r="C31" i="3"/>
  <c r="B31" i="3"/>
  <c r="A31" i="3"/>
  <c r="D26" i="3"/>
  <c r="C26" i="3"/>
  <c r="B26" i="3"/>
  <c r="A26" i="3"/>
  <c r="D21" i="3"/>
  <c r="C21" i="3"/>
  <c r="B21" i="3"/>
  <c r="A21" i="3"/>
  <c r="D16" i="3"/>
  <c r="C16" i="3"/>
  <c r="B16" i="3"/>
  <c r="A16" i="3"/>
  <c r="D11" i="3"/>
  <c r="C11" i="3"/>
  <c r="B11" i="3"/>
  <c r="A11" i="3"/>
  <c r="D6" i="3"/>
  <c r="C6" i="3"/>
  <c r="B6" i="3"/>
  <c r="A6" i="3"/>
  <c r="O1591" i="3" l="1"/>
  <c r="O1621" i="3"/>
  <c r="O1671" i="3"/>
  <c r="O1672" i="3" s="1"/>
  <c r="O1711" i="3"/>
  <c r="O1751" i="3"/>
  <c r="O1752" i="3" s="1"/>
  <c r="O1901" i="3"/>
  <c r="O1904" i="3" s="1"/>
  <c r="O2421" i="3"/>
  <c r="O2451" i="3"/>
  <c r="O2471" i="3"/>
  <c r="O2191" i="4"/>
  <c r="O701" i="3"/>
  <c r="O702" i="3" s="1"/>
  <c r="O901" i="3"/>
  <c r="O902" i="3" s="1"/>
  <c r="O2311" i="3"/>
  <c r="O2266" i="3"/>
  <c r="O2276" i="3"/>
  <c r="O106" i="3"/>
  <c r="O110" i="3" s="1"/>
  <c r="O236" i="3"/>
  <c r="O237" i="3" s="1"/>
  <c r="O336" i="3"/>
  <c r="O340" i="3" s="1"/>
  <c r="O2181" i="3"/>
  <c r="O2183" i="3" s="1"/>
  <c r="O416" i="4"/>
  <c r="O1096" i="4"/>
  <c r="O1106" i="4"/>
  <c r="O1110" i="4" s="1"/>
  <c r="O1116" i="4"/>
  <c r="O1117" i="4" s="1"/>
  <c r="O1166" i="4"/>
  <c r="O1641" i="4"/>
  <c r="O1642" i="4" s="1"/>
  <c r="O2391" i="4"/>
  <c r="O376" i="3"/>
  <c r="O1971" i="3"/>
  <c r="O1975" i="3" s="1"/>
  <c r="O1981" i="3"/>
  <c r="O2101" i="3"/>
  <c r="O2261" i="3"/>
  <c r="O2263" i="3" s="1"/>
  <c r="O1156" i="4"/>
  <c r="O1366" i="4"/>
  <c r="O1369" i="4" s="1"/>
  <c r="O2346" i="4"/>
  <c r="O2350" i="4" s="1"/>
  <c r="O986" i="3"/>
  <c r="O1026" i="3"/>
  <c r="O1056" i="3"/>
  <c r="O2031" i="3"/>
  <c r="O2032" i="3" s="1"/>
  <c r="O2151" i="3"/>
  <c r="O2152" i="3" s="1"/>
  <c r="O171" i="4"/>
  <c r="O211" i="4"/>
  <c r="O1356" i="4"/>
  <c r="O466" i="3"/>
  <c r="O467" i="3" s="1"/>
  <c r="O61" i="4"/>
  <c r="O71" i="4"/>
  <c r="O141" i="4"/>
  <c r="O142" i="4" s="1"/>
  <c r="O151" i="4"/>
  <c r="O152" i="4" s="1"/>
  <c r="O1526" i="4"/>
  <c r="O1586" i="4"/>
  <c r="O1596" i="4"/>
  <c r="O1597" i="4" s="1"/>
  <c r="O1666" i="4"/>
  <c r="O1676" i="4"/>
  <c r="O1746" i="4"/>
  <c r="O1756" i="4"/>
  <c r="O1826" i="4"/>
  <c r="O1827" i="4" s="1"/>
  <c r="O1866" i="4"/>
  <c r="O1867" i="4" s="1"/>
  <c r="O1266" i="3"/>
  <c r="O2341" i="3"/>
  <c r="O1916" i="3"/>
  <c r="O401" i="3"/>
  <c r="O421" i="3"/>
  <c r="O461" i="3"/>
  <c r="O464" i="3" s="1"/>
  <c r="O471" i="3"/>
  <c r="O475" i="3" s="1"/>
  <c r="O481" i="3"/>
  <c r="O501" i="3"/>
  <c r="O504" i="3" s="1"/>
  <c r="O821" i="3"/>
  <c r="O822" i="3" s="1"/>
  <c r="O941" i="3"/>
  <c r="O942" i="3" s="1"/>
  <c r="O1111" i="3"/>
  <c r="O1112" i="3" s="1"/>
  <c r="O2036" i="3"/>
  <c r="O916" i="4"/>
  <c r="O919" i="4" s="1"/>
  <c r="O2231" i="4"/>
  <c r="O2235" i="4" s="1"/>
  <c r="O116" i="3"/>
  <c r="O119" i="3" s="1"/>
  <c r="O266" i="3"/>
  <c r="O270" i="3" s="1"/>
  <c r="O416" i="3"/>
  <c r="O751" i="3"/>
  <c r="O761" i="3"/>
  <c r="O916" i="3"/>
  <c r="O936" i="3"/>
  <c r="O940" i="3" s="1"/>
  <c r="O976" i="3"/>
  <c r="O977" i="3" s="1"/>
  <c r="O1201" i="3"/>
  <c r="O1205" i="3" s="1"/>
  <c r="O1221" i="3"/>
  <c r="O1351" i="3"/>
  <c r="O1566" i="3"/>
  <c r="O1776" i="3"/>
  <c r="O1780" i="3" s="1"/>
  <c r="O1821" i="3"/>
  <c r="O1831" i="3"/>
  <c r="O1832" i="3" s="1"/>
  <c r="O1851" i="3"/>
  <c r="O1852" i="3" s="1"/>
  <c r="O1871" i="3"/>
  <c r="O1872" i="3" s="1"/>
  <c r="O1986" i="3"/>
  <c r="O1987" i="3" s="1"/>
  <c r="O2301" i="3"/>
  <c r="O2303" i="3" s="1"/>
  <c r="O296" i="4"/>
  <c r="O346" i="4"/>
  <c r="O356" i="4"/>
  <c r="O360" i="4" s="1"/>
  <c r="O576" i="4"/>
  <c r="O578" i="4" s="1"/>
  <c r="O766" i="4"/>
  <c r="O768" i="4" s="1"/>
  <c r="O871" i="4"/>
  <c r="O1071" i="4"/>
  <c r="O1236" i="4"/>
  <c r="O1237" i="4" s="1"/>
  <c r="O1256" i="4"/>
  <c r="O1266" i="4"/>
  <c r="O1441" i="4"/>
  <c r="O1491" i="4"/>
  <c r="O1521" i="4"/>
  <c r="O1524" i="4" s="1"/>
  <c r="O1901" i="4"/>
  <c r="O2061" i="4"/>
  <c r="O2266" i="4"/>
  <c r="O2270" i="4" s="1"/>
  <c r="O2366" i="4"/>
  <c r="O2376" i="4"/>
  <c r="O2426" i="4"/>
  <c r="O6" i="3"/>
  <c r="O10" i="3" s="1"/>
  <c r="O71" i="3"/>
  <c r="O72" i="3" s="1"/>
  <c r="O111" i="3"/>
  <c r="O114" i="3" s="1"/>
  <c r="O341" i="3"/>
  <c r="O426" i="3"/>
  <c r="O536" i="3"/>
  <c r="O539" i="3" s="1"/>
  <c r="O696" i="3"/>
  <c r="O706" i="3"/>
  <c r="O707" i="3" s="1"/>
  <c r="O746" i="3"/>
  <c r="O747" i="3" s="1"/>
  <c r="O781" i="3"/>
  <c r="O782" i="3" s="1"/>
  <c r="O1141" i="3"/>
  <c r="O1151" i="3"/>
  <c r="O1171" i="3"/>
  <c r="O1311" i="3"/>
  <c r="O1391" i="3"/>
  <c r="O1392" i="3" s="1"/>
  <c r="O1461" i="3"/>
  <c r="O1516" i="3"/>
  <c r="O1517" i="3" s="1"/>
  <c r="O1556" i="3"/>
  <c r="O1560" i="3" s="1"/>
  <c r="O1686" i="3"/>
  <c r="O1726" i="3"/>
  <c r="O1816" i="3"/>
  <c r="O2184" i="3"/>
  <c r="O2351" i="3"/>
  <c r="O2352" i="3" s="1"/>
  <c r="O281" i="4"/>
  <c r="O426" i="4"/>
  <c r="O427" i="4" s="1"/>
  <c r="O436" i="4"/>
  <c r="O440" i="4" s="1"/>
  <c r="O456" i="4"/>
  <c r="O496" i="4"/>
  <c r="O866" i="4"/>
  <c r="O869" i="4" s="1"/>
  <c r="O1111" i="4"/>
  <c r="O1196" i="4"/>
  <c r="O1206" i="4"/>
  <c r="O1246" i="4"/>
  <c r="O1250" i="4" s="1"/>
  <c r="O1286" i="4"/>
  <c r="O1290" i="4" s="1"/>
  <c r="O1296" i="4"/>
  <c r="O1306" i="4"/>
  <c r="O1316" i="4"/>
  <c r="O1326" i="4"/>
  <c r="O1330" i="4" s="1"/>
  <c r="O1611" i="4"/>
  <c r="O1631" i="4"/>
  <c r="O1633" i="4" s="1"/>
  <c r="O1651" i="4"/>
  <c r="O1661" i="4"/>
  <c r="O1665" i="4" s="1"/>
  <c r="O1681" i="4"/>
  <c r="O1682" i="4" s="1"/>
  <c r="O1691" i="4"/>
  <c r="O1701" i="4"/>
  <c r="O1721" i="4"/>
  <c r="O1722" i="4" s="1"/>
  <c r="O1761" i="4"/>
  <c r="O1762" i="4" s="1"/>
  <c r="O1801" i="4"/>
  <c r="O1802" i="4" s="1"/>
  <c r="O1831" i="4"/>
  <c r="O2301" i="4"/>
  <c r="O2305" i="4" s="1"/>
  <c r="O2347" i="4"/>
  <c r="O1496" i="4"/>
  <c r="O391" i="3"/>
  <c r="O393" i="3" s="1"/>
  <c r="O1541" i="3"/>
  <c r="O21" i="3"/>
  <c r="O22" i="3" s="1"/>
  <c r="O31" i="3"/>
  <c r="O33" i="3" s="1"/>
  <c r="O141" i="3"/>
  <c r="O144" i="3" s="1"/>
  <c r="O161" i="3"/>
  <c r="O163" i="3" s="1"/>
  <c r="O666" i="3"/>
  <c r="O667" i="3" s="1"/>
  <c r="O716" i="3"/>
  <c r="O831" i="3"/>
  <c r="O841" i="3"/>
  <c r="O851" i="3"/>
  <c r="O1421" i="3"/>
  <c r="O1631" i="3"/>
  <c r="O1634" i="3" s="1"/>
  <c r="O1701" i="3"/>
  <c r="O1702" i="3" s="1"/>
  <c r="O1741" i="3"/>
  <c r="O1991" i="3"/>
  <c r="O2381" i="3"/>
  <c r="O81" i="4"/>
  <c r="O481" i="4"/>
  <c r="O484" i="4" s="1"/>
  <c r="O561" i="4"/>
  <c r="O564" i="4" s="1"/>
  <c r="O856" i="4"/>
  <c r="O860" i="4" s="1"/>
  <c r="O946" i="4"/>
  <c r="O949" i="4" s="1"/>
  <c r="O1231" i="4"/>
  <c r="O2021" i="4"/>
  <c r="O2031" i="4"/>
  <c r="O2261" i="4"/>
  <c r="O2263" i="4" s="1"/>
  <c r="O2271" i="4"/>
  <c r="O2311" i="4"/>
  <c r="O1501" i="3"/>
  <c r="O1504" i="3" s="1"/>
  <c r="O11" i="3"/>
  <c r="O12" i="3" s="1"/>
  <c r="O551" i="3"/>
  <c r="O553" i="3" s="1"/>
  <c r="O776" i="3"/>
  <c r="O816" i="3"/>
  <c r="O1346" i="3"/>
  <c r="O1376" i="3"/>
  <c r="O1378" i="3" s="1"/>
  <c r="O1521" i="3"/>
  <c r="O1524" i="3" s="1"/>
  <c r="O1581" i="3"/>
  <c r="O1582" i="3" s="1"/>
  <c r="O2286" i="3"/>
  <c r="O2289" i="3" s="1"/>
  <c r="O1036" i="4"/>
  <c r="O1038" i="4" s="1"/>
  <c r="O1466" i="4"/>
  <c r="O1776" i="4"/>
  <c r="O2056" i="4"/>
  <c r="O2059" i="4" s="1"/>
  <c r="O2136" i="4"/>
  <c r="O66" i="3"/>
  <c r="O1021" i="3"/>
  <c r="O1025" i="3" s="1"/>
  <c r="O1061" i="3"/>
  <c r="O1062" i="3" s="1"/>
  <c r="O1291" i="3"/>
  <c r="O1426" i="3"/>
  <c r="O1661" i="3"/>
  <c r="O1781" i="3"/>
  <c r="O1791" i="3"/>
  <c r="O1792" i="3" s="1"/>
  <c r="O1861" i="3"/>
  <c r="O1956" i="3"/>
  <c r="O1960" i="3" s="1"/>
  <c r="O2061" i="3"/>
  <c r="O2063" i="3" s="1"/>
  <c r="O2111" i="3"/>
  <c r="O2141" i="3"/>
  <c r="O2143" i="3" s="1"/>
  <c r="O2376" i="3"/>
  <c r="O6" i="4"/>
  <c r="O26" i="4"/>
  <c r="O36" i="4"/>
  <c r="O40" i="4" s="1"/>
  <c r="O116" i="4"/>
  <c r="O120" i="4" s="1"/>
  <c r="O326" i="4"/>
  <c r="O328" i="4" s="1"/>
  <c r="O406" i="4"/>
  <c r="O611" i="4"/>
  <c r="O1078" i="4"/>
  <c r="O1136" i="4"/>
  <c r="O1146" i="4"/>
  <c r="O1150" i="4" s="1"/>
  <c r="O1371" i="4"/>
  <c r="O1686" i="4"/>
  <c r="O1688" i="4" s="1"/>
  <c r="O1946" i="4"/>
  <c r="O1949" i="4" s="1"/>
  <c r="O1996" i="4"/>
  <c r="O2006" i="4"/>
  <c r="O2010" i="4" s="1"/>
  <c r="O2026" i="4"/>
  <c r="O2027" i="4" s="1"/>
  <c r="O2066" i="4"/>
  <c r="O2421" i="4"/>
  <c r="O2431" i="4"/>
  <c r="O76" i="3"/>
  <c r="O77" i="3" s="1"/>
  <c r="O136" i="3"/>
  <c r="O137" i="3" s="1"/>
  <c r="O146" i="3"/>
  <c r="O156" i="3"/>
  <c r="O276" i="3"/>
  <c r="O277" i="3" s="1"/>
  <c r="O306" i="3"/>
  <c r="O307" i="3" s="1"/>
  <c r="O581" i="3"/>
  <c r="O661" i="3"/>
  <c r="O711" i="3"/>
  <c r="O715" i="3" s="1"/>
  <c r="O721" i="3"/>
  <c r="O722" i="3" s="1"/>
  <c r="O731" i="3"/>
  <c r="O732" i="3" s="1"/>
  <c r="O1131" i="3"/>
  <c r="O1381" i="3"/>
  <c r="O1382" i="3" s="1"/>
  <c r="O1466" i="3"/>
  <c r="O1486" i="3"/>
  <c r="O1496" i="3"/>
  <c r="O1497" i="3" s="1"/>
  <c r="O2161" i="3"/>
  <c r="O2165" i="3" s="1"/>
  <c r="O2436" i="3"/>
  <c r="O2440" i="3" s="1"/>
  <c r="O2466" i="3"/>
  <c r="O2468" i="3" s="1"/>
  <c r="O76" i="4"/>
  <c r="O80" i="4" s="1"/>
  <c r="O196" i="4"/>
  <c r="O200" i="4" s="1"/>
  <c r="O206" i="4"/>
  <c r="O226" i="4"/>
  <c r="O236" i="4"/>
  <c r="O240" i="4" s="1"/>
  <c r="O606" i="4"/>
  <c r="O608" i="4" s="1"/>
  <c r="O691" i="4"/>
  <c r="O692" i="4" s="1"/>
  <c r="O951" i="4"/>
  <c r="O961" i="4"/>
  <c r="O962" i="4" s="1"/>
  <c r="O1126" i="4"/>
  <c r="O1401" i="4"/>
  <c r="O1404" i="4" s="1"/>
  <c r="O1451" i="4"/>
  <c r="O1906" i="4"/>
  <c r="O1909" i="4" s="1"/>
  <c r="O1986" i="4"/>
  <c r="O1987" i="4" s="1"/>
  <c r="O2186" i="4"/>
  <c r="O2190" i="4" s="1"/>
  <c r="O2296" i="4"/>
  <c r="O2306" i="4"/>
  <c r="O2471" i="4"/>
  <c r="O150" i="3"/>
  <c r="O149" i="3"/>
  <c r="O148" i="3"/>
  <c r="O700" i="3"/>
  <c r="O699" i="3"/>
  <c r="O698" i="3"/>
  <c r="O697" i="3"/>
  <c r="O34" i="3"/>
  <c r="O35" i="3"/>
  <c r="O32" i="3"/>
  <c r="O820" i="3"/>
  <c r="O818" i="3"/>
  <c r="O817" i="3"/>
  <c r="O819" i="3"/>
  <c r="O424" i="3"/>
  <c r="O425" i="3"/>
  <c r="O423" i="3"/>
  <c r="O422" i="3"/>
  <c r="O81" i="3"/>
  <c r="O151" i="3"/>
  <c r="O154" i="3" s="1"/>
  <c r="O181" i="3"/>
  <c r="O184" i="3" s="1"/>
  <c r="O201" i="3"/>
  <c r="O205" i="3" s="1"/>
  <c r="O211" i="3"/>
  <c r="O213" i="3" s="1"/>
  <c r="O311" i="3"/>
  <c r="O321" i="3"/>
  <c r="O386" i="3"/>
  <c r="O387" i="3" s="1"/>
  <c r="O1348" i="3"/>
  <c r="O1347" i="3"/>
  <c r="O1380" i="3"/>
  <c r="O1377" i="3"/>
  <c r="O1073" i="4"/>
  <c r="O1074" i="4"/>
  <c r="O1072" i="4"/>
  <c r="O91" i="3"/>
  <c r="O95" i="3" s="1"/>
  <c r="O24" i="3"/>
  <c r="O131" i="3"/>
  <c r="O133" i="3" s="1"/>
  <c r="O191" i="3"/>
  <c r="O195" i="3" s="1"/>
  <c r="O271" i="3"/>
  <c r="O296" i="3"/>
  <c r="O351" i="3"/>
  <c r="O361" i="3"/>
  <c r="O396" i="3"/>
  <c r="O400" i="3" s="1"/>
  <c r="O506" i="3"/>
  <c r="O509" i="3" s="1"/>
  <c r="O741" i="3"/>
  <c r="O742" i="3" s="1"/>
  <c r="O861" i="3"/>
  <c r="O862" i="3" s="1"/>
  <c r="O1742" i="3"/>
  <c r="O1744" i="3"/>
  <c r="O1743" i="3"/>
  <c r="O1113" i="4"/>
  <c r="O1114" i="4"/>
  <c r="O1112" i="4"/>
  <c r="O1197" i="4"/>
  <c r="O1198" i="4"/>
  <c r="O121" i="3"/>
  <c r="O241" i="3"/>
  <c r="O242" i="3" s="1"/>
  <c r="O251" i="3"/>
  <c r="O371" i="3"/>
  <c r="O1028" i="3"/>
  <c r="O1027" i="3"/>
  <c r="O1060" i="3"/>
  <c r="O1057" i="3"/>
  <c r="O1134" i="3"/>
  <c r="O1135" i="3"/>
  <c r="O1133" i="3"/>
  <c r="O1132" i="3"/>
  <c r="O186" i="3"/>
  <c r="O190" i="3" s="1"/>
  <c r="O226" i="3"/>
  <c r="O281" i="3"/>
  <c r="O431" i="3"/>
  <c r="O441" i="3"/>
  <c r="O496" i="3"/>
  <c r="O500" i="3" s="1"/>
  <c r="O911" i="3"/>
  <c r="O921" i="3"/>
  <c r="O925" i="3" s="1"/>
  <c r="O931" i="3"/>
  <c r="O932" i="3" s="1"/>
  <c r="O1225" i="3"/>
  <c r="O1224" i="3"/>
  <c r="O1470" i="3"/>
  <c r="O1469" i="3"/>
  <c r="O1468" i="3"/>
  <c r="O1467" i="3"/>
  <c r="O1983" i="3"/>
  <c r="O1984" i="3"/>
  <c r="O41" i="3"/>
  <c r="O51" i="3"/>
  <c r="O166" i="3"/>
  <c r="O170" i="3" s="1"/>
  <c r="O196" i="3"/>
  <c r="O301" i="3"/>
  <c r="O304" i="3" s="1"/>
  <c r="O486" i="3"/>
  <c r="O487" i="3" s="1"/>
  <c r="O540" i="3"/>
  <c r="O538" i="3"/>
  <c r="O836" i="3"/>
  <c r="O856" i="3"/>
  <c r="O1058" i="3"/>
  <c r="O1066" i="3"/>
  <c r="O1067" i="3" s="1"/>
  <c r="O1096" i="3"/>
  <c r="O1097" i="3" s="1"/>
  <c r="O1341" i="3"/>
  <c r="O1782" i="3"/>
  <c r="O1784" i="3"/>
  <c r="O1783" i="3"/>
  <c r="O326" i="3"/>
  <c r="O327" i="3" s="1"/>
  <c r="O381" i="3"/>
  <c r="O521" i="3"/>
  <c r="O523" i="3" s="1"/>
  <c r="O1059" i="3"/>
  <c r="O1864" i="3"/>
  <c r="O1863" i="3"/>
  <c r="O36" i="3"/>
  <c r="O38" i="3" s="1"/>
  <c r="O26" i="3"/>
  <c r="O171" i="3"/>
  <c r="O231" i="3"/>
  <c r="O411" i="3"/>
  <c r="O415" i="3" s="1"/>
  <c r="O456" i="3"/>
  <c r="O556" i="3"/>
  <c r="O560" i="3" s="1"/>
  <c r="O586" i="3"/>
  <c r="O590" i="3" s="1"/>
  <c r="O626" i="3"/>
  <c r="O627" i="3" s="1"/>
  <c r="O780" i="3"/>
  <c r="O779" i="3"/>
  <c r="O866" i="3"/>
  <c r="O1031" i="3"/>
  <c r="O1825" i="3"/>
  <c r="O1824" i="3"/>
  <c r="O1823" i="3"/>
  <c r="O900" i="3"/>
  <c r="O899" i="3"/>
  <c r="O898" i="3"/>
  <c r="O897" i="3"/>
  <c r="O981" i="3"/>
  <c r="O983" i="3" s="1"/>
  <c r="O1176" i="3"/>
  <c r="O1196" i="3"/>
  <c r="O1200" i="3" s="1"/>
  <c r="O1425" i="3"/>
  <c r="O1424" i="3"/>
  <c r="O1317" i="4"/>
  <c r="O1318" i="4"/>
  <c r="O1481" i="3"/>
  <c r="O1601" i="3"/>
  <c r="O1604" i="3" s="1"/>
  <c r="O1636" i="3"/>
  <c r="O1640" i="3" s="1"/>
  <c r="O1746" i="3"/>
  <c r="O1866" i="3"/>
  <c r="O1896" i="3"/>
  <c r="O1946" i="3"/>
  <c r="O1948" i="3" s="1"/>
  <c r="O2221" i="3"/>
  <c r="O2224" i="3" s="1"/>
  <c r="O2386" i="3"/>
  <c r="O2387" i="3" s="1"/>
  <c r="O2396" i="3"/>
  <c r="O2400" i="3" s="1"/>
  <c r="O2406" i="3"/>
  <c r="O2407" i="3" s="1"/>
  <c r="O121" i="4"/>
  <c r="O181" i="4"/>
  <c r="O191" i="4"/>
  <c r="O506" i="4"/>
  <c r="O981" i="4"/>
  <c r="O984" i="4" s="1"/>
  <c r="O1046" i="4"/>
  <c r="O1050" i="4" s="1"/>
  <c r="O1066" i="4"/>
  <c r="O1067" i="4" s="1"/>
  <c r="O1271" i="4"/>
  <c r="O1278" i="4"/>
  <c r="O1461" i="4"/>
  <c r="O2390" i="4"/>
  <c r="O2387" i="4"/>
  <c r="O561" i="3"/>
  <c r="O565" i="3" s="1"/>
  <c r="O621" i="3"/>
  <c r="O622" i="3" s="1"/>
  <c r="O671" i="3"/>
  <c r="O675" i="3" s="1"/>
  <c r="O826" i="3"/>
  <c r="O828" i="3" s="1"/>
  <c r="O991" i="3"/>
  <c r="O1186" i="3"/>
  <c r="O1216" i="3"/>
  <c r="O1431" i="3"/>
  <c r="O1491" i="3"/>
  <c r="O1495" i="3" s="1"/>
  <c r="O1506" i="3"/>
  <c r="O1706" i="3"/>
  <c r="O1710" i="3" s="1"/>
  <c r="O1836" i="3"/>
  <c r="O1840" i="3" s="1"/>
  <c r="O1876" i="3"/>
  <c r="O1911" i="3"/>
  <c r="O2081" i="3"/>
  <c r="O2171" i="3"/>
  <c r="O2231" i="3"/>
  <c r="O2235" i="3" s="1"/>
  <c r="O441" i="4"/>
  <c r="O442" i="4" s="1"/>
  <c r="O536" i="4"/>
  <c r="O540" i="4" s="1"/>
  <c r="O771" i="4"/>
  <c r="O991" i="4"/>
  <c r="O1241" i="4"/>
  <c r="O1357" i="4"/>
  <c r="O1358" i="4"/>
  <c r="O1376" i="4"/>
  <c r="O1379" i="4" s="1"/>
  <c r="O1386" i="4"/>
  <c r="O1390" i="4" s="1"/>
  <c r="O1396" i="4"/>
  <c r="O1397" i="4" s="1"/>
  <c r="O1481" i="4"/>
  <c r="O1484" i="4" s="1"/>
  <c r="O1766" i="4"/>
  <c r="O1806" i="4"/>
  <c r="O1961" i="4"/>
  <c r="O1971" i="4"/>
  <c r="O2063" i="4"/>
  <c r="O2062" i="4"/>
  <c r="O2106" i="4"/>
  <c r="O2110" i="4" s="1"/>
  <c r="O2146" i="4"/>
  <c r="O646" i="3"/>
  <c r="O647" i="3" s="1"/>
  <c r="O796" i="3"/>
  <c r="O871" i="3"/>
  <c r="O881" i="3"/>
  <c r="O891" i="3"/>
  <c r="O892" i="3" s="1"/>
  <c r="O956" i="3"/>
  <c r="O1016" i="3"/>
  <c r="O1019" i="3" s="1"/>
  <c r="O1086" i="3"/>
  <c r="O1090" i="3" s="1"/>
  <c r="O1106" i="3"/>
  <c r="O1261" i="3"/>
  <c r="O1264" i="3" s="1"/>
  <c r="O1306" i="3"/>
  <c r="O1316" i="3"/>
  <c r="O1336" i="3"/>
  <c r="O1339" i="3" s="1"/>
  <c r="O1441" i="3"/>
  <c r="O1551" i="3"/>
  <c r="O1555" i="3" s="1"/>
  <c r="O1586" i="3"/>
  <c r="O1587" i="3" s="1"/>
  <c r="O1616" i="3"/>
  <c r="O1651" i="3"/>
  <c r="O1696" i="3"/>
  <c r="O1806" i="3"/>
  <c r="O1846" i="3"/>
  <c r="O1849" i="3" s="1"/>
  <c r="O1941" i="3"/>
  <c r="O1943" i="3" s="1"/>
  <c r="O2046" i="3"/>
  <c r="O2049" i="3" s="1"/>
  <c r="O2146" i="3"/>
  <c r="O2148" i="3" s="1"/>
  <c r="O2306" i="3"/>
  <c r="O2361" i="3"/>
  <c r="O586" i="4"/>
  <c r="O596" i="4"/>
  <c r="O600" i="4" s="1"/>
  <c r="O616" i="4"/>
  <c r="O619" i="4" s="1"/>
  <c r="O726" i="4"/>
  <c r="O728" i="4" s="1"/>
  <c r="O861" i="4"/>
  <c r="O865" i="4" s="1"/>
  <c r="O926" i="4"/>
  <c r="O1951" i="4"/>
  <c r="O2206" i="4"/>
  <c r="O2216" i="4"/>
  <c r="O2226" i="4"/>
  <c r="O2351" i="4"/>
  <c r="O2355" i="4" s="1"/>
  <c r="O2467" i="4"/>
  <c r="O541" i="3"/>
  <c r="O544" i="3" s="1"/>
  <c r="O571" i="3"/>
  <c r="O575" i="3" s="1"/>
  <c r="O591" i="3"/>
  <c r="O601" i="3"/>
  <c r="O736" i="3"/>
  <c r="O786" i="3"/>
  <c r="O946" i="3"/>
  <c r="O950" i="3" s="1"/>
  <c r="O1076" i="3"/>
  <c r="O1079" i="3" s="1"/>
  <c r="O1116" i="3"/>
  <c r="O1119" i="3" s="1"/>
  <c r="O1126" i="3"/>
  <c r="O1129" i="3" s="1"/>
  <c r="O1256" i="3"/>
  <c r="O1396" i="3"/>
  <c r="O1451" i="3"/>
  <c r="O1536" i="3"/>
  <c r="O1561" i="3"/>
  <c r="O1564" i="3" s="1"/>
  <c r="O1641" i="3"/>
  <c r="O1645" i="3" s="1"/>
  <c r="O1676" i="3"/>
  <c r="O1680" i="3" s="1"/>
  <c r="O1736" i="3"/>
  <c r="O1740" i="3" s="1"/>
  <c r="O1756" i="3"/>
  <c r="O1796" i="3"/>
  <c r="O1856" i="3"/>
  <c r="O1951" i="3"/>
  <c r="O2056" i="3"/>
  <c r="O2058" i="3" s="1"/>
  <c r="O2271" i="3"/>
  <c r="O331" i="4"/>
  <c r="O332" i="4" s="1"/>
  <c r="O666" i="4"/>
  <c r="O676" i="4"/>
  <c r="O1031" i="4"/>
  <c r="O1086" i="4"/>
  <c r="O1087" i="4" s="1"/>
  <c r="O1151" i="4"/>
  <c r="O1155" i="4" s="1"/>
  <c r="O1157" i="4"/>
  <c r="O1158" i="4"/>
  <c r="O1331" i="4"/>
  <c r="O1341" i="4"/>
  <c r="O1511" i="4"/>
  <c r="O1513" i="4" s="1"/>
  <c r="O1601" i="4"/>
  <c r="O1991" i="4"/>
  <c r="O1995" i="4" s="1"/>
  <c r="O2187" i="4"/>
  <c r="O1296" i="3"/>
  <c r="O1297" i="3" s="1"/>
  <c r="O1331" i="3"/>
  <c r="O1333" i="3" s="1"/>
  <c r="O1411" i="3"/>
  <c r="O1779" i="3"/>
  <c r="O641" i="4"/>
  <c r="O644" i="4" s="1"/>
  <c r="O2310" i="4"/>
  <c r="O2307" i="4"/>
  <c r="O511" i="3"/>
  <c r="O515" i="3" s="1"/>
  <c r="O631" i="3"/>
  <c r="O641" i="3"/>
  <c r="O676" i="3"/>
  <c r="O906" i="3"/>
  <c r="O1071" i="3"/>
  <c r="O1074" i="3" s="1"/>
  <c r="O1226" i="3"/>
  <c r="O1230" i="3" s="1"/>
  <c r="O1301" i="3"/>
  <c r="O1305" i="3" s="1"/>
  <c r="O1576" i="3"/>
  <c r="O1578" i="3" s="1"/>
  <c r="O1596" i="3"/>
  <c r="O1626" i="3"/>
  <c r="O1627" i="3" s="1"/>
  <c r="O1716" i="3"/>
  <c r="O1841" i="3"/>
  <c r="O1845" i="3" s="1"/>
  <c r="O2066" i="3"/>
  <c r="O2070" i="3" s="1"/>
  <c r="O2076" i="3"/>
  <c r="O2176" i="3"/>
  <c r="O2180" i="3" s="1"/>
  <c r="O2226" i="3"/>
  <c r="O2230" i="3" s="1"/>
  <c r="O2236" i="3"/>
  <c r="O541" i="4"/>
  <c r="O551" i="4"/>
  <c r="O911" i="4"/>
  <c r="O912" i="4" s="1"/>
  <c r="O1536" i="4"/>
  <c r="O1540" i="4" s="1"/>
  <c r="O1671" i="4"/>
  <c r="O1672" i="4" s="1"/>
  <c r="O1903" i="4"/>
  <c r="O1902" i="4"/>
  <c r="O1936" i="4"/>
  <c r="O2016" i="4"/>
  <c r="O2267" i="4"/>
  <c r="O531" i="3"/>
  <c r="O546" i="3"/>
  <c r="O550" i="3" s="1"/>
  <c r="O576" i="3"/>
  <c r="O578" i="3" s="1"/>
  <c r="O616" i="3"/>
  <c r="O620" i="3" s="1"/>
  <c r="O686" i="3"/>
  <c r="O687" i="3" s="1"/>
  <c r="O791" i="3"/>
  <c r="O801" i="3"/>
  <c r="O811" i="3"/>
  <c r="O876" i="3"/>
  <c r="O951" i="3"/>
  <c r="O952" i="3" s="1"/>
  <c r="O1081" i="3"/>
  <c r="O1085" i="3" s="1"/>
  <c r="O1091" i="3"/>
  <c r="O1101" i="3"/>
  <c r="O1102" i="3" s="1"/>
  <c r="O1156" i="3"/>
  <c r="O1181" i="3"/>
  <c r="O1236" i="3"/>
  <c r="O1401" i="3"/>
  <c r="O1471" i="3"/>
  <c r="O1475" i="3" s="1"/>
  <c r="O1511" i="3"/>
  <c r="O1513" i="3" s="1"/>
  <c r="O1531" i="3"/>
  <c r="O1535" i="3" s="1"/>
  <c r="O1546" i="3"/>
  <c r="O1550" i="3" s="1"/>
  <c r="O1656" i="3"/>
  <c r="O1731" i="3"/>
  <c r="O1735" i="3" s="1"/>
  <c r="O1996" i="3"/>
  <c r="O2041" i="3"/>
  <c r="O2191" i="3"/>
  <c r="O2195" i="3" s="1"/>
  <c r="O2304" i="3"/>
  <c r="O2366" i="3"/>
  <c r="O2369" i="3" s="1"/>
  <c r="O2416" i="3"/>
  <c r="O2418" i="3" s="1"/>
  <c r="O2431" i="3"/>
  <c r="O2461" i="3"/>
  <c r="O2463" i="3" s="1"/>
  <c r="O91" i="4"/>
  <c r="O256" i="4"/>
  <c r="O336" i="4"/>
  <c r="O338" i="4" s="1"/>
  <c r="O376" i="4"/>
  <c r="O380" i="4" s="1"/>
  <c r="O386" i="4"/>
  <c r="O387" i="4" s="1"/>
  <c r="O846" i="4"/>
  <c r="O996" i="4"/>
  <c r="O998" i="4" s="1"/>
  <c r="O1238" i="4"/>
  <c r="O1546" i="4"/>
  <c r="O1556" i="4"/>
  <c r="O1576" i="4"/>
  <c r="O1580" i="4" s="1"/>
  <c r="O1616" i="4"/>
  <c r="O1620" i="4" s="1"/>
  <c r="O2430" i="4"/>
  <c r="O2427" i="4"/>
  <c r="O41" i="4"/>
  <c r="O101" i="4"/>
  <c r="O111" i="4"/>
  <c r="O131" i="4"/>
  <c r="O216" i="4"/>
  <c r="O218" i="4" s="1"/>
  <c r="O246" i="4"/>
  <c r="O250" i="4" s="1"/>
  <c r="O266" i="4"/>
  <c r="O269" i="4" s="1"/>
  <c r="O276" i="4"/>
  <c r="O277" i="4" s="1"/>
  <c r="O321" i="4"/>
  <c r="O391" i="4"/>
  <c r="O466" i="4"/>
  <c r="O526" i="4"/>
  <c r="O528" i="4" s="1"/>
  <c r="O531" i="4"/>
  <c r="O532" i="4" s="1"/>
  <c r="O686" i="4"/>
  <c r="O688" i="4" s="1"/>
  <c r="O731" i="4"/>
  <c r="O735" i="4" s="1"/>
  <c r="O801" i="4"/>
  <c r="O804" i="4" s="1"/>
  <c r="O826" i="4"/>
  <c r="O901" i="4"/>
  <c r="O1001" i="4"/>
  <c r="O1021" i="4"/>
  <c r="O1024" i="4" s="1"/>
  <c r="O1176" i="4"/>
  <c r="O1180" i="4" s="1"/>
  <c r="O1211" i="4"/>
  <c r="O1213" i="4" s="1"/>
  <c r="O1221" i="4"/>
  <c r="O1225" i="4" s="1"/>
  <c r="O1321" i="4"/>
  <c r="O1351" i="4"/>
  <c r="O1411" i="4"/>
  <c r="O1726" i="4"/>
  <c r="O1786" i="4"/>
  <c r="O1796" i="4"/>
  <c r="O1800" i="4" s="1"/>
  <c r="O1861" i="4"/>
  <c r="O1865" i="4" s="1"/>
  <c r="O1941" i="4"/>
  <c r="O1945" i="4" s="1"/>
  <c r="O1981" i="4"/>
  <c r="O1983" i="4" s="1"/>
  <c r="O2111" i="4"/>
  <c r="O2241" i="4"/>
  <c r="O2321" i="4"/>
  <c r="O2331" i="4"/>
  <c r="O2335" i="4" s="1"/>
  <c r="O2341" i="4"/>
  <c r="O2345" i="4" s="1"/>
  <c r="O2461" i="4"/>
  <c r="O2465" i="4" s="1"/>
  <c r="O2161" i="4"/>
  <c r="O2163" i="4" s="1"/>
  <c r="O2171" i="4"/>
  <c r="O2175" i="4" s="1"/>
  <c r="O2181" i="4"/>
  <c r="O2396" i="4"/>
  <c r="O2406" i="4"/>
  <c r="O2416" i="4"/>
  <c r="O2419" i="4" s="1"/>
  <c r="O2441" i="4"/>
  <c r="O2445" i="4" s="1"/>
  <c r="O2476" i="4"/>
  <c r="O2479" i="4" s="1"/>
  <c r="O1966" i="3"/>
  <c r="O1970" i="3" s="1"/>
  <c r="O2086" i="3"/>
  <c r="O2088" i="3" s="1"/>
  <c r="O2096" i="3"/>
  <c r="O2131" i="3"/>
  <c r="O2156" i="3"/>
  <c r="O2246" i="3"/>
  <c r="O2316" i="3"/>
  <c r="O2320" i="3" s="1"/>
  <c r="O2476" i="3"/>
  <c r="O2477" i="3" s="1"/>
  <c r="O16" i="4"/>
  <c r="O19" i="4" s="1"/>
  <c r="O46" i="4"/>
  <c r="O66" i="4"/>
  <c r="O161" i="4"/>
  <c r="O221" i="4"/>
  <c r="O231" i="4"/>
  <c r="O251" i="4"/>
  <c r="O255" i="4" s="1"/>
  <c r="O306" i="4"/>
  <c r="O307" i="4" s="1"/>
  <c r="O316" i="4"/>
  <c r="O320" i="4" s="1"/>
  <c r="O411" i="4"/>
  <c r="O421" i="4"/>
  <c r="O681" i="4"/>
  <c r="O684" i="4" s="1"/>
  <c r="O706" i="4"/>
  <c r="O716" i="4"/>
  <c r="O720" i="4" s="1"/>
  <c r="O811" i="4"/>
  <c r="O812" i="4" s="1"/>
  <c r="O906" i="4"/>
  <c r="O971" i="4"/>
  <c r="O975" i="4" s="1"/>
  <c r="O1161" i="4"/>
  <c r="O1191" i="4"/>
  <c r="O1251" i="4"/>
  <c r="O1261" i="4"/>
  <c r="O1361" i="4"/>
  <c r="O1486" i="4"/>
  <c r="O1488" i="4" s="1"/>
  <c r="O1566" i="4"/>
  <c r="O1568" i="4" s="1"/>
  <c r="O1626" i="4"/>
  <c r="O1630" i="4" s="1"/>
  <c r="O1636" i="4"/>
  <c r="O1637" i="4" s="1"/>
  <c r="O1711" i="4"/>
  <c r="O1731" i="4"/>
  <c r="O1741" i="4"/>
  <c r="O2116" i="4"/>
  <c r="O2361" i="4"/>
  <c r="O2363" i="4" s="1"/>
  <c r="O2381" i="4"/>
  <c r="O2383" i="4" s="1"/>
  <c r="O2026" i="3"/>
  <c r="O2030" i="3" s="1"/>
  <c r="O2186" i="3"/>
  <c r="O2187" i="3" s="1"/>
  <c r="O2216" i="3"/>
  <c r="O2346" i="3"/>
  <c r="O2426" i="3"/>
  <c r="O2456" i="3"/>
  <c r="O56" i="4"/>
  <c r="O58" i="4" s="1"/>
  <c r="O86" i="4"/>
  <c r="O90" i="4" s="1"/>
  <c r="O106" i="4"/>
  <c r="O108" i="4" s="1"/>
  <c r="O201" i="4"/>
  <c r="O261" i="4"/>
  <c r="O262" i="4" s="1"/>
  <c r="O371" i="4"/>
  <c r="O451" i="4"/>
  <c r="O521" i="4"/>
  <c r="O566" i="4"/>
  <c r="O568" i="4" s="1"/>
  <c r="O571" i="4"/>
  <c r="O572" i="4" s="1"/>
  <c r="O601" i="4"/>
  <c r="O604" i="4" s="1"/>
  <c r="O646" i="4"/>
  <c r="O648" i="4" s="1"/>
  <c r="O651" i="4"/>
  <c r="O652" i="4" s="1"/>
  <c r="O746" i="4"/>
  <c r="O756" i="4"/>
  <c r="O760" i="4" s="1"/>
  <c r="O806" i="4"/>
  <c r="O1006" i="4"/>
  <c r="O1010" i="4" s="1"/>
  <c r="O1016" i="4"/>
  <c r="O1019" i="4" s="1"/>
  <c r="O1121" i="4"/>
  <c r="O1124" i="4" s="1"/>
  <c r="O1171" i="4"/>
  <c r="O1181" i="4"/>
  <c r="O1185" i="4" s="1"/>
  <c r="O1216" i="4"/>
  <c r="O1226" i="4"/>
  <c r="O1426" i="4"/>
  <c r="O1436" i="4"/>
  <c r="O1440" i="4" s="1"/>
  <c r="O1506" i="4"/>
  <c r="O1509" i="4" s="1"/>
  <c r="O1531" i="4"/>
  <c r="O1535" i="4" s="1"/>
  <c r="O1541" i="4"/>
  <c r="O1545" i="4" s="1"/>
  <c r="O1606" i="4"/>
  <c r="O1608" i="4" s="1"/>
  <c r="O1656" i="4"/>
  <c r="O1751" i="4"/>
  <c r="O1771" i="4"/>
  <c r="O1781" i="4"/>
  <c r="O1785" i="4" s="1"/>
  <c r="O1836" i="4"/>
  <c r="O1840" i="4" s="1"/>
  <c r="O1846" i="4"/>
  <c r="O1850" i="4" s="1"/>
  <c r="O1856" i="4"/>
  <c r="O1871" i="4"/>
  <c r="O1873" i="4" s="1"/>
  <c r="O2081" i="4"/>
  <c r="O2176" i="4"/>
  <c r="O2236" i="4"/>
  <c r="O2246" i="4"/>
  <c r="O2247" i="4" s="1"/>
  <c r="O2256" i="4"/>
  <c r="O2259" i="4" s="1"/>
  <c r="O2336" i="4"/>
  <c r="O2337" i="4" s="1"/>
  <c r="O1906" i="3"/>
  <c r="O1910" i="3" s="1"/>
  <c r="O2071" i="3"/>
  <c r="O2072" i="3" s="1"/>
  <c r="O2106" i="3"/>
  <c r="O2166" i="3"/>
  <c r="O2169" i="3" s="1"/>
  <c r="O2196" i="3"/>
  <c r="O2391" i="3"/>
  <c r="O2395" i="3" s="1"/>
  <c r="O11" i="4"/>
  <c r="O14" i="4" s="1"/>
  <c r="O96" i="4"/>
  <c r="O97" i="4" s="1"/>
  <c r="O126" i="4"/>
  <c r="O128" i="4" s="1"/>
  <c r="O136" i="4"/>
  <c r="O138" i="4" s="1"/>
  <c r="O146" i="4"/>
  <c r="O241" i="4"/>
  <c r="O366" i="4"/>
  <c r="O370" i="4" s="1"/>
  <c r="O446" i="4"/>
  <c r="O448" i="4" s="1"/>
  <c r="O491" i="4"/>
  <c r="O492" i="4" s="1"/>
  <c r="O546" i="4"/>
  <c r="O548" i="4" s="1"/>
  <c r="O556" i="4"/>
  <c r="O581" i="4"/>
  <c r="O584" i="4" s="1"/>
  <c r="O591" i="4"/>
  <c r="O626" i="4"/>
  <c r="O671" i="4"/>
  <c r="O674" i="4" s="1"/>
  <c r="O721" i="4"/>
  <c r="O724" i="4" s="1"/>
  <c r="O786" i="4"/>
  <c r="O789" i="4" s="1"/>
  <c r="O831" i="4"/>
  <c r="O835" i="4" s="1"/>
  <c r="O841" i="4"/>
  <c r="O842" i="4" s="1"/>
  <c r="O886" i="4"/>
  <c r="O889" i="4" s="1"/>
  <c r="O931" i="4"/>
  <c r="O935" i="4" s="1"/>
  <c r="O956" i="4"/>
  <c r="O958" i="4" s="1"/>
  <c r="O1081" i="4"/>
  <c r="O1131" i="4"/>
  <c r="O1135" i="4" s="1"/>
  <c r="O1141" i="4"/>
  <c r="O1145" i="4" s="1"/>
  <c r="O1281" i="4"/>
  <c r="O1283" i="4" s="1"/>
  <c r="O1311" i="4"/>
  <c r="O1336" i="4"/>
  <c r="O1338" i="4" s="1"/>
  <c r="O1346" i="4"/>
  <c r="O1416" i="4"/>
  <c r="O1696" i="4"/>
  <c r="O1791" i="4"/>
  <c r="O1794" i="4" s="1"/>
  <c r="O1811" i="4"/>
  <c r="O1814" i="4" s="1"/>
  <c r="O1896" i="4"/>
  <c r="O1898" i="4" s="1"/>
  <c r="O1921" i="4"/>
  <c r="O1931" i="4"/>
  <c r="O1933" i="4" s="1"/>
  <c r="O1956" i="4"/>
  <c r="O1976" i="4"/>
  <c r="O2071" i="4"/>
  <c r="O2101" i="4"/>
  <c r="O2103" i="4" s="1"/>
  <c r="O2141" i="4"/>
  <c r="O2145" i="4" s="1"/>
  <c r="O2201" i="4"/>
  <c r="O2202" i="4" s="1"/>
  <c r="O2221" i="4"/>
  <c r="O2223" i="4" s="1"/>
  <c r="O2281" i="4"/>
  <c r="O2285" i="4" s="1"/>
  <c r="O2481" i="4"/>
  <c r="O2481" i="3"/>
  <c r="O21" i="4"/>
  <c r="O22" i="4" s="1"/>
  <c r="O31" i="4"/>
  <c r="O33" i="4" s="1"/>
  <c r="O51" i="4"/>
  <c r="O54" i="4" s="1"/>
  <c r="O166" i="4"/>
  <c r="O168" i="4" s="1"/>
  <c r="O176" i="4"/>
  <c r="O186" i="4"/>
  <c r="O188" i="4" s="1"/>
  <c r="O301" i="4"/>
  <c r="O302" i="4" s="1"/>
  <c r="O381" i="4"/>
  <c r="O382" i="4" s="1"/>
  <c r="O486" i="4"/>
  <c r="O489" i="4" s="1"/>
  <c r="O501" i="4"/>
  <c r="O504" i="4" s="1"/>
  <c r="O511" i="4"/>
  <c r="O513" i="4" s="1"/>
  <c r="O761" i="4"/>
  <c r="O763" i="4" s="1"/>
  <c r="O851" i="4"/>
  <c r="O876" i="4"/>
  <c r="O877" i="4" s="1"/>
  <c r="O966" i="4"/>
  <c r="O986" i="4"/>
  <c r="O1061" i="4"/>
  <c r="O1091" i="4"/>
  <c r="O1095" i="4" s="1"/>
  <c r="O1101" i="4"/>
  <c r="O1103" i="4" s="1"/>
  <c r="O1201" i="4"/>
  <c r="O1202" i="4" s="1"/>
  <c r="O1291" i="4"/>
  <c r="O1301" i="4"/>
  <c r="O1302" i="4" s="1"/>
  <c r="O1516" i="4"/>
  <c r="O1551" i="4"/>
  <c r="O1571" i="4"/>
  <c r="O1581" i="4"/>
  <c r="O1584" i="4" s="1"/>
  <c r="O1591" i="4"/>
  <c r="O1593" i="4" s="1"/>
  <c r="O1646" i="4"/>
  <c r="O1650" i="4" s="1"/>
  <c r="O1706" i="4"/>
  <c r="O1716" i="4"/>
  <c r="O1718" i="4" s="1"/>
  <c r="O1736" i="4"/>
  <c r="O1911" i="4"/>
  <c r="O2096" i="4"/>
  <c r="O2099" i="4" s="1"/>
  <c r="O2401" i="4"/>
  <c r="O2404" i="4" s="1"/>
  <c r="O2456" i="4"/>
  <c r="O2460" i="4" s="1"/>
  <c r="O75" i="4"/>
  <c r="O74" i="4"/>
  <c r="O72" i="4"/>
  <c r="O73" i="4"/>
  <c r="O350" i="4"/>
  <c r="O349" i="4"/>
  <c r="O348" i="4"/>
  <c r="O347" i="4"/>
  <c r="O268" i="4"/>
  <c r="O102" i="4"/>
  <c r="O104" i="4"/>
  <c r="O105" i="4"/>
  <c r="O103" i="4"/>
  <c r="O115" i="4"/>
  <c r="O114" i="4"/>
  <c r="O113" i="4"/>
  <c r="O112" i="4"/>
  <c r="O134" i="4"/>
  <c r="O133" i="4"/>
  <c r="O132" i="4"/>
  <c r="O135" i="4"/>
  <c r="O85" i="4"/>
  <c r="O84" i="4"/>
  <c r="O83" i="4"/>
  <c r="O82" i="4"/>
  <c r="O145" i="4"/>
  <c r="O143" i="4"/>
  <c r="O155" i="4"/>
  <c r="O153" i="4"/>
  <c r="O174" i="4"/>
  <c r="O173" i="4"/>
  <c r="O172" i="4"/>
  <c r="O175" i="4"/>
  <c r="O258" i="4"/>
  <c r="O257" i="4"/>
  <c r="O260" i="4"/>
  <c r="O259" i="4"/>
  <c r="O210" i="4"/>
  <c r="O209" i="4"/>
  <c r="O208" i="4"/>
  <c r="O207" i="4"/>
  <c r="O10" i="4"/>
  <c r="O9" i="4"/>
  <c r="O8" i="4"/>
  <c r="O7" i="4"/>
  <c r="O28" i="4"/>
  <c r="O30" i="4"/>
  <c r="O29" i="4"/>
  <c r="O27" i="4"/>
  <c r="O125" i="4"/>
  <c r="O124" i="4"/>
  <c r="O123" i="4"/>
  <c r="O122" i="4"/>
  <c r="O182" i="4"/>
  <c r="O184" i="4"/>
  <c r="O185" i="4"/>
  <c r="O183" i="4"/>
  <c r="O192" i="4"/>
  <c r="O195" i="4"/>
  <c r="O194" i="4"/>
  <c r="O193" i="4"/>
  <c r="O214" i="4"/>
  <c r="O213" i="4"/>
  <c r="O212" i="4"/>
  <c r="O215" i="4"/>
  <c r="O300" i="4"/>
  <c r="O299" i="4"/>
  <c r="O297" i="4"/>
  <c r="O298" i="4"/>
  <c r="O228" i="4"/>
  <c r="O230" i="4"/>
  <c r="O229" i="4"/>
  <c r="O227" i="4"/>
  <c r="O18" i="4"/>
  <c r="O50" i="4"/>
  <c r="O49" i="4"/>
  <c r="O48" i="4"/>
  <c r="O47" i="4"/>
  <c r="O68" i="4"/>
  <c r="O70" i="4"/>
  <c r="O69" i="4"/>
  <c r="O67" i="4"/>
  <c r="O165" i="4"/>
  <c r="O164" i="4"/>
  <c r="O163" i="4"/>
  <c r="O162" i="4"/>
  <c r="O222" i="4"/>
  <c r="O224" i="4"/>
  <c r="O225" i="4"/>
  <c r="O223" i="4"/>
  <c r="O235" i="4"/>
  <c r="O234" i="4"/>
  <c r="O233" i="4"/>
  <c r="O232" i="4"/>
  <c r="O252" i="4"/>
  <c r="O308" i="4"/>
  <c r="O45" i="4"/>
  <c r="O44" i="4"/>
  <c r="O43" i="4"/>
  <c r="O42" i="4"/>
  <c r="O205" i="4"/>
  <c r="O204" i="4"/>
  <c r="O203" i="4"/>
  <c r="O202" i="4"/>
  <c r="O263" i="4"/>
  <c r="O62" i="4"/>
  <c r="O64" i="4"/>
  <c r="O65" i="4"/>
  <c r="O63" i="4"/>
  <c r="O99" i="4"/>
  <c r="O130" i="4"/>
  <c r="O129" i="4"/>
  <c r="O137" i="4"/>
  <c r="O139" i="4"/>
  <c r="O148" i="4"/>
  <c r="O150" i="4"/>
  <c r="O149" i="4"/>
  <c r="O147" i="4"/>
  <c r="O245" i="4"/>
  <c r="O244" i="4"/>
  <c r="O243" i="4"/>
  <c r="O242" i="4"/>
  <c r="O94" i="4"/>
  <c r="O93" i="4"/>
  <c r="O92" i="4"/>
  <c r="O95" i="4"/>
  <c r="O248" i="4"/>
  <c r="O247" i="4"/>
  <c r="O25" i="4"/>
  <c r="O178" i="4"/>
  <c r="O177" i="4"/>
  <c r="O180" i="4"/>
  <c r="O179" i="4"/>
  <c r="O189" i="4"/>
  <c r="O415" i="4"/>
  <c r="O414" i="4"/>
  <c r="O413" i="4"/>
  <c r="O710" i="4"/>
  <c r="O709" i="4"/>
  <c r="O708" i="4"/>
  <c r="O707" i="4"/>
  <c r="O820" i="4"/>
  <c r="O819" i="4"/>
  <c r="O818" i="4"/>
  <c r="O817" i="4"/>
  <c r="O280" i="4"/>
  <c r="O341" i="4"/>
  <c r="O396" i="4"/>
  <c r="O409" i="4"/>
  <c r="O407" i="4"/>
  <c r="O510" i="4"/>
  <c r="O509" i="4"/>
  <c r="O508" i="4"/>
  <c r="O507" i="4"/>
  <c r="O516" i="4"/>
  <c r="O530" i="4"/>
  <c r="O529" i="4"/>
  <c r="O527" i="4"/>
  <c r="O562" i="4"/>
  <c r="O565" i="4"/>
  <c r="O563" i="4"/>
  <c r="O620" i="4"/>
  <c r="O661" i="4"/>
  <c r="O672" i="4"/>
  <c r="O675" i="4"/>
  <c r="O830" i="4"/>
  <c r="O829" i="4"/>
  <c r="O828" i="4"/>
  <c r="O827" i="4"/>
  <c r="O389" i="4"/>
  <c r="O930" i="4"/>
  <c r="O929" i="4"/>
  <c r="O928" i="4"/>
  <c r="O927" i="4"/>
  <c r="O1353" i="4"/>
  <c r="O1352" i="4"/>
  <c r="O1355" i="4"/>
  <c r="O1354" i="4"/>
  <c r="O1415" i="4"/>
  <c r="O1413" i="4"/>
  <c r="O1414" i="4"/>
  <c r="O1412" i="4"/>
  <c r="O285" i="4"/>
  <c r="O283" i="4"/>
  <c r="O500" i="4"/>
  <c r="O499" i="4"/>
  <c r="O498" i="4"/>
  <c r="O497" i="4"/>
  <c r="O850" i="4"/>
  <c r="O849" i="4"/>
  <c r="O848" i="4"/>
  <c r="O847" i="4"/>
  <c r="O37" i="4"/>
  <c r="O77" i="4"/>
  <c r="O157" i="4"/>
  <c r="O197" i="4"/>
  <c r="O237" i="4"/>
  <c r="O292" i="4"/>
  <c r="O351" i="4"/>
  <c r="O385" i="4"/>
  <c r="O384" i="4"/>
  <c r="O383" i="4"/>
  <c r="O412" i="4"/>
  <c r="O425" i="4"/>
  <c r="O424" i="4"/>
  <c r="O423" i="4"/>
  <c r="O422" i="4"/>
  <c r="O431" i="4"/>
  <c r="O590" i="4"/>
  <c r="O589" i="4"/>
  <c r="O588" i="4"/>
  <c r="O587" i="4"/>
  <c r="O598" i="4"/>
  <c r="O597" i="4"/>
  <c r="O599" i="4"/>
  <c r="O615" i="4"/>
  <c r="O614" i="4"/>
  <c r="O613" i="4"/>
  <c r="O700" i="4"/>
  <c r="O699" i="4"/>
  <c r="O698" i="4"/>
  <c r="O697" i="4"/>
  <c r="O741" i="4"/>
  <c r="O751" i="4"/>
  <c r="O917" i="4"/>
  <c r="O920" i="4"/>
  <c r="O982" i="4"/>
  <c r="O1049" i="4"/>
  <c r="O1048" i="4"/>
  <c r="O322" i="4"/>
  <c r="O325" i="4"/>
  <c r="O323" i="4"/>
  <c r="O554" i="4"/>
  <c r="O553" i="4"/>
  <c r="O552" i="4"/>
  <c r="O555" i="4"/>
  <c r="O953" i="4"/>
  <c r="O955" i="4"/>
  <c r="O954" i="4"/>
  <c r="O952" i="4"/>
  <c r="O38" i="4"/>
  <c r="O78" i="4"/>
  <c r="O118" i="4"/>
  <c r="O158" i="4"/>
  <c r="O198" i="4"/>
  <c r="O238" i="4"/>
  <c r="O289" i="4"/>
  <c r="O287" i="4"/>
  <c r="O324" i="4"/>
  <c r="O361" i="4"/>
  <c r="O470" i="4"/>
  <c r="O469" i="4"/>
  <c r="O468" i="4"/>
  <c r="O467" i="4"/>
  <c r="O476" i="4"/>
  <c r="O490" i="4"/>
  <c r="O522" i="4"/>
  <c r="O525" i="4"/>
  <c r="O523" i="4"/>
  <c r="O580" i="4"/>
  <c r="O579" i="4"/>
  <c r="O612" i="4"/>
  <c r="O621" i="4"/>
  <c r="O631" i="4"/>
  <c r="O790" i="4"/>
  <c r="O796" i="4"/>
  <c r="O810" i="4"/>
  <c r="O809" i="4"/>
  <c r="O807" i="4"/>
  <c r="O1165" i="4"/>
  <c r="O1164" i="4"/>
  <c r="O1163" i="4"/>
  <c r="O1162" i="4"/>
  <c r="O718" i="4"/>
  <c r="O717" i="4"/>
  <c r="O719" i="4"/>
  <c r="O1325" i="4"/>
  <c r="O1324" i="4"/>
  <c r="O1323" i="4"/>
  <c r="O1322" i="4"/>
  <c r="O39" i="4"/>
  <c r="O79" i="4"/>
  <c r="O159" i="4"/>
  <c r="O199" i="4"/>
  <c r="O239" i="4"/>
  <c r="O305" i="4"/>
  <c r="O304" i="4"/>
  <c r="O303" i="4"/>
  <c r="O394" i="4"/>
  <c r="O393" i="4"/>
  <c r="O392" i="4"/>
  <c r="O395" i="4"/>
  <c r="O460" i="4"/>
  <c r="O459" i="4"/>
  <c r="O458" i="4"/>
  <c r="O457" i="4"/>
  <c r="O505" i="4"/>
  <c r="O514" i="4"/>
  <c r="O670" i="4"/>
  <c r="O669" i="4"/>
  <c r="O668" i="4"/>
  <c r="O667" i="4"/>
  <c r="O678" i="4"/>
  <c r="O677" i="4"/>
  <c r="O679" i="4"/>
  <c r="O689" i="4"/>
  <c r="O780" i="4"/>
  <c r="O779" i="4"/>
  <c r="O778" i="4"/>
  <c r="O777" i="4"/>
  <c r="O821" i="4"/>
  <c r="O1007" i="4"/>
  <c r="O1017" i="4"/>
  <c r="O1020" i="4"/>
  <c r="O443" i="4"/>
  <c r="O762" i="4"/>
  <c r="O282" i="4"/>
  <c r="O290" i="4"/>
  <c r="O401" i="4"/>
  <c r="O444" i="4"/>
  <c r="O558" i="4"/>
  <c r="O557" i="4"/>
  <c r="O559" i="4"/>
  <c r="O575" i="4"/>
  <c r="O660" i="4"/>
  <c r="O659" i="4"/>
  <c r="O658" i="4"/>
  <c r="O657" i="4"/>
  <c r="O701" i="4"/>
  <c r="O711" i="4"/>
  <c r="O834" i="4"/>
  <c r="O890" i="4"/>
  <c r="O957" i="4"/>
  <c r="O960" i="4"/>
  <c r="O959" i="4"/>
  <c r="O1085" i="4"/>
  <c r="O1084" i="4"/>
  <c r="O1083" i="4"/>
  <c r="O1082" i="4"/>
  <c r="O545" i="4"/>
  <c r="O544" i="4"/>
  <c r="O543" i="4"/>
  <c r="O542" i="4"/>
  <c r="O1214" i="4"/>
  <c r="O271" i="4"/>
  <c r="O278" i="4"/>
  <c r="O284" i="4"/>
  <c r="O358" i="4"/>
  <c r="O357" i="4"/>
  <c r="O359" i="4"/>
  <c r="O369" i="4"/>
  <c r="O367" i="4"/>
  <c r="O377" i="4"/>
  <c r="O430" i="4"/>
  <c r="O429" i="4"/>
  <c r="O428" i="4"/>
  <c r="O449" i="4"/>
  <c r="O455" i="4"/>
  <c r="O454" i="4"/>
  <c r="O453" i="4"/>
  <c r="O482" i="4"/>
  <c r="O485" i="4"/>
  <c r="O483" i="4"/>
  <c r="O538" i="4"/>
  <c r="O585" i="4"/>
  <c r="O594" i="4"/>
  <c r="O593" i="4"/>
  <c r="O592" i="4"/>
  <c r="O595" i="4"/>
  <c r="O680" i="4"/>
  <c r="O750" i="4"/>
  <c r="O749" i="4"/>
  <c r="O748" i="4"/>
  <c r="O747" i="4"/>
  <c r="O758" i="4"/>
  <c r="O757" i="4"/>
  <c r="O759" i="4"/>
  <c r="O770" i="4"/>
  <c r="O775" i="4"/>
  <c r="O774" i="4"/>
  <c r="O773" i="4"/>
  <c r="O854" i="4"/>
  <c r="O853" i="4"/>
  <c r="O852" i="4"/>
  <c r="O855" i="4"/>
  <c r="O878" i="4"/>
  <c r="O970" i="4"/>
  <c r="O969" i="4"/>
  <c r="O968" i="4"/>
  <c r="O967" i="4"/>
  <c r="O1065" i="4"/>
  <c r="O1063" i="4"/>
  <c r="O1062" i="4"/>
  <c r="O1064" i="4"/>
  <c r="O295" i="4"/>
  <c r="O293" i="4"/>
  <c r="O730" i="4"/>
  <c r="O1222" i="4"/>
  <c r="O279" i="4"/>
  <c r="O311" i="4"/>
  <c r="O375" i="4"/>
  <c r="O373" i="4"/>
  <c r="O420" i="4"/>
  <c r="O419" i="4"/>
  <c r="O418" i="4"/>
  <c r="O417" i="4"/>
  <c r="O452" i="4"/>
  <c r="O461" i="4"/>
  <c r="O471" i="4"/>
  <c r="O488" i="4"/>
  <c r="O524" i="4"/>
  <c r="O560" i="4"/>
  <c r="O630" i="4"/>
  <c r="O629" i="4"/>
  <c r="O628" i="4"/>
  <c r="O627" i="4"/>
  <c r="O636" i="4"/>
  <c r="O650" i="4"/>
  <c r="O649" i="4"/>
  <c r="O647" i="4"/>
  <c r="O654" i="4"/>
  <c r="O682" i="4"/>
  <c r="O685" i="4"/>
  <c r="O683" i="4"/>
  <c r="O740" i="4"/>
  <c r="O739" i="4"/>
  <c r="O738" i="4"/>
  <c r="O737" i="4"/>
  <c r="O772" i="4"/>
  <c r="O781" i="4"/>
  <c r="O791" i="4"/>
  <c r="O802" i="4"/>
  <c r="O805" i="4"/>
  <c r="O803" i="4"/>
  <c r="O808" i="4"/>
  <c r="O891" i="4"/>
  <c r="O1051" i="4"/>
  <c r="O1088" i="4"/>
  <c r="O1130" i="4"/>
  <c r="O1129" i="4"/>
  <c r="O1128" i="4"/>
  <c r="O1127" i="4"/>
  <c r="O1170" i="4"/>
  <c r="O1169" i="4"/>
  <c r="O1168" i="4"/>
  <c r="O1167" i="4"/>
  <c r="O1233" i="4"/>
  <c r="O1232" i="4"/>
  <c r="O1235" i="4"/>
  <c r="O1234" i="4"/>
  <c r="O1260" i="4"/>
  <c r="O1259" i="4"/>
  <c r="O1258" i="4"/>
  <c r="O1257" i="4"/>
  <c r="O1269" i="4"/>
  <c r="O1268" i="4"/>
  <c r="O1267" i="4"/>
  <c r="O1270" i="4"/>
  <c r="O905" i="4"/>
  <c r="O902" i="4"/>
  <c r="O913" i="4"/>
  <c r="O915" i="4"/>
  <c r="O941" i="4"/>
  <c r="O988" i="4"/>
  <c r="O1037" i="4"/>
  <c r="O1040" i="4"/>
  <c r="O1039" i="4"/>
  <c r="O1335" i="4"/>
  <c r="O1334" i="4"/>
  <c r="O1333" i="4"/>
  <c r="O1332" i="4"/>
  <c r="O1345" i="4"/>
  <c r="O1344" i="4"/>
  <c r="O1343" i="4"/>
  <c r="O1342" i="4"/>
  <c r="O1380" i="4"/>
  <c r="O1389" i="4"/>
  <c r="O837" i="4"/>
  <c r="O840" i="4"/>
  <c r="O839" i="4"/>
  <c r="O873" i="4"/>
  <c r="O875" i="4"/>
  <c r="O976" i="4"/>
  <c r="O1005" i="4"/>
  <c r="O1004" i="4"/>
  <c r="O1003" i="4"/>
  <c r="O1026" i="4"/>
  <c r="O1144" i="4"/>
  <c r="O1143" i="4"/>
  <c r="O1175" i="4"/>
  <c r="O1174" i="4"/>
  <c r="O1173" i="4"/>
  <c r="O1172" i="4"/>
  <c r="O1184" i="4"/>
  <c r="O1183" i="4"/>
  <c r="O1193" i="4"/>
  <c r="O1192" i="4"/>
  <c r="O1195" i="4"/>
  <c r="O1245" i="4"/>
  <c r="O1244" i="4"/>
  <c r="O1243" i="4"/>
  <c r="O1242" i="4"/>
  <c r="O1273" i="4"/>
  <c r="O1272" i="4"/>
  <c r="O1275" i="4"/>
  <c r="O1274" i="4"/>
  <c r="O1300" i="4"/>
  <c r="O1299" i="4"/>
  <c r="O1298" i="4"/>
  <c r="O1297" i="4"/>
  <c r="O1309" i="4"/>
  <c r="O1308" i="4"/>
  <c r="O1307" i="4"/>
  <c r="O1310" i="4"/>
  <c r="O838" i="4"/>
  <c r="O867" i="4"/>
  <c r="O872" i="4"/>
  <c r="O908" i="4"/>
  <c r="O914" i="4"/>
  <c r="O936" i="4"/>
  <c r="O965" i="4"/>
  <c r="O964" i="4"/>
  <c r="O963" i="4"/>
  <c r="O1056" i="4"/>
  <c r="O1255" i="4"/>
  <c r="O1254" i="4"/>
  <c r="O1253" i="4"/>
  <c r="O1252" i="4"/>
  <c r="O1265" i="4"/>
  <c r="O1264" i="4"/>
  <c r="O1263" i="4"/>
  <c r="O1262" i="4"/>
  <c r="O1365" i="4"/>
  <c r="O1364" i="4"/>
  <c r="O1363" i="4"/>
  <c r="O1362" i="4"/>
  <c r="O868" i="4"/>
  <c r="O874" i="4"/>
  <c r="O896" i="4"/>
  <c r="O903" i="4"/>
  <c r="O910" i="4"/>
  <c r="O921" i="4"/>
  <c r="O1002" i="4"/>
  <c r="O1011" i="4"/>
  <c r="O1220" i="4"/>
  <c r="O1219" i="4"/>
  <c r="O1218" i="4"/>
  <c r="O1217" i="4"/>
  <c r="O1229" i="4"/>
  <c r="O1228" i="4"/>
  <c r="O1227" i="4"/>
  <c r="O1230" i="4"/>
  <c r="O1430" i="4"/>
  <c r="O1428" i="4"/>
  <c r="O1427" i="4"/>
  <c r="O1429" i="4"/>
  <c r="O858" i="4"/>
  <c r="O857" i="4"/>
  <c r="O870" i="4"/>
  <c r="O881" i="4"/>
  <c r="O904" i="4"/>
  <c r="O1025" i="4"/>
  <c r="O1023" i="4"/>
  <c r="O1022" i="4"/>
  <c r="O1041" i="4"/>
  <c r="O1194" i="4"/>
  <c r="O1210" i="4"/>
  <c r="O1209" i="4"/>
  <c r="O1208" i="4"/>
  <c r="O1207" i="4"/>
  <c r="O1313" i="4"/>
  <c r="O1312" i="4"/>
  <c r="O1315" i="4"/>
  <c r="O1314" i="4"/>
  <c r="O1339" i="4"/>
  <c r="O1349" i="4"/>
  <c r="O1348" i="4"/>
  <c r="O1347" i="4"/>
  <c r="O1350" i="4"/>
  <c r="O1420" i="4"/>
  <c r="O1419" i="4"/>
  <c r="O1417" i="4"/>
  <c r="O1418" i="4"/>
  <c r="O845" i="4"/>
  <c r="O844" i="4"/>
  <c r="O843" i="4"/>
  <c r="O864" i="4"/>
  <c r="O934" i="4"/>
  <c r="O933" i="4"/>
  <c r="O932" i="4"/>
  <c r="O997" i="4"/>
  <c r="O1000" i="4"/>
  <c r="O999" i="4"/>
  <c r="O1100" i="4"/>
  <c r="O1099" i="4"/>
  <c r="O1098" i="4"/>
  <c r="O1097" i="4"/>
  <c r="O1109" i="4"/>
  <c r="O1108" i="4"/>
  <c r="O1107" i="4"/>
  <c r="O1140" i="4"/>
  <c r="O1139" i="4"/>
  <c r="O1138" i="4"/>
  <c r="O1137" i="4"/>
  <c r="O1149" i="4"/>
  <c r="O1148" i="4"/>
  <c r="O1147" i="4"/>
  <c r="O1186" i="4"/>
  <c r="O1295" i="4"/>
  <c r="O1294" i="4"/>
  <c r="O1293" i="4"/>
  <c r="O1292" i="4"/>
  <c r="O1305" i="4"/>
  <c r="O1303" i="4"/>
  <c r="O1375" i="4"/>
  <c r="O1373" i="4"/>
  <c r="O1442" i="4"/>
  <c r="O1445" i="4"/>
  <c r="O1443" i="4"/>
  <c r="O1495" i="4"/>
  <c r="O1494" i="4"/>
  <c r="O1493" i="4"/>
  <c r="O1550" i="4"/>
  <c r="O1548" i="4"/>
  <c r="O1547" i="4"/>
  <c r="O1575" i="4"/>
  <c r="O1574" i="4"/>
  <c r="O1573" i="4"/>
  <c r="O1572" i="4"/>
  <c r="O1690" i="4"/>
  <c r="O1689" i="4"/>
  <c r="O1687" i="4"/>
  <c r="O1750" i="4"/>
  <c r="O1749" i="4"/>
  <c r="O1748" i="4"/>
  <c r="O1747" i="4"/>
  <c r="O1758" i="4"/>
  <c r="O1757" i="4"/>
  <c r="O1760" i="4"/>
  <c r="O1759" i="4"/>
  <c r="O1780" i="4"/>
  <c r="O1779" i="4"/>
  <c r="O1778" i="4"/>
  <c r="O1777" i="4"/>
  <c r="O995" i="4"/>
  <c r="O1035" i="4"/>
  <c r="O1075" i="4"/>
  <c r="O1079" i="4"/>
  <c r="O1115" i="4"/>
  <c r="O1159" i="4"/>
  <c r="O1199" i="4"/>
  <c r="O1239" i="4"/>
  <c r="O1247" i="4"/>
  <c r="O1279" i="4"/>
  <c r="O1319" i="4"/>
  <c r="O1327" i="4"/>
  <c r="O1359" i="4"/>
  <c r="O1367" i="4"/>
  <c r="O1372" i="4"/>
  <c r="O1444" i="4"/>
  <c r="O1518" i="4"/>
  <c r="O1519" i="4"/>
  <c r="O1523" i="4"/>
  <c r="O1562" i="4"/>
  <c r="O1565" i="4"/>
  <c r="O1564" i="4"/>
  <c r="O1563" i="4"/>
  <c r="O1730" i="4"/>
  <c r="O1729" i="4"/>
  <c r="O1728" i="4"/>
  <c r="O1727" i="4"/>
  <c r="O1790" i="4"/>
  <c r="O1789" i="4"/>
  <c r="O1788" i="4"/>
  <c r="O1787" i="4"/>
  <c r="O1797" i="4"/>
  <c r="O2115" i="4"/>
  <c r="O2114" i="4"/>
  <c r="O2113" i="4"/>
  <c r="O2112" i="4"/>
  <c r="O1080" i="4"/>
  <c r="O1120" i="4"/>
  <c r="O1160" i="4"/>
  <c r="O1200" i="4"/>
  <c r="O1240" i="4"/>
  <c r="O1248" i="4"/>
  <c r="O1280" i="4"/>
  <c r="O1288" i="4"/>
  <c r="O1320" i="4"/>
  <c r="O1328" i="4"/>
  <c r="O1360" i="4"/>
  <c r="O1368" i="4"/>
  <c r="O1374" i="4"/>
  <c r="O1455" i="4"/>
  <c r="O1453" i="4"/>
  <c r="O1460" i="4"/>
  <c r="O1459" i="4"/>
  <c r="O1457" i="4"/>
  <c r="O1492" i="4"/>
  <c r="O1501" i="4"/>
  <c r="O1549" i="4"/>
  <c r="O1558" i="4"/>
  <c r="O1560" i="4"/>
  <c r="O1559" i="4"/>
  <c r="O1610" i="4"/>
  <c r="O1609" i="4"/>
  <c r="O1607" i="4"/>
  <c r="O1655" i="4"/>
  <c r="O1654" i="4"/>
  <c r="O1653" i="4"/>
  <c r="O1652" i="4"/>
  <c r="O1770" i="4"/>
  <c r="O1769" i="4"/>
  <c r="O1768" i="4"/>
  <c r="O1767" i="4"/>
  <c r="O2035" i="4"/>
  <c r="O2034" i="4"/>
  <c r="O2033" i="4"/>
  <c r="O2032" i="4"/>
  <c r="O1249" i="4"/>
  <c r="O1289" i="4"/>
  <c r="O1329" i="4"/>
  <c r="O1370" i="4"/>
  <c r="O1381" i="4"/>
  <c r="O1458" i="4"/>
  <c r="O1471" i="4"/>
  <c r="O1517" i="4"/>
  <c r="O1544" i="4"/>
  <c r="O1543" i="4"/>
  <c r="O1542" i="4"/>
  <c r="O1673" i="4"/>
  <c r="O1695" i="4"/>
  <c r="O1694" i="4"/>
  <c r="O1693" i="4"/>
  <c r="O1692" i="4"/>
  <c r="O1705" i="4"/>
  <c r="O1704" i="4"/>
  <c r="O1703" i="4"/>
  <c r="O1702" i="4"/>
  <c r="O1810" i="4"/>
  <c r="O1809" i="4"/>
  <c r="O1808" i="4"/>
  <c r="O1807" i="4"/>
  <c r="O1955" i="4"/>
  <c r="O1954" i="4"/>
  <c r="O1953" i="4"/>
  <c r="O1952" i="4"/>
  <c r="O1406" i="4"/>
  <c r="O1431" i="4"/>
  <c r="O1452" i="4"/>
  <c r="O1520" i="4"/>
  <c r="O1557" i="4"/>
  <c r="O1638" i="4"/>
  <c r="O1640" i="4"/>
  <c r="O1639" i="4"/>
  <c r="O1714" i="4"/>
  <c r="O1713" i="4"/>
  <c r="O1712" i="4"/>
  <c r="O1715" i="4"/>
  <c r="O1735" i="4"/>
  <c r="O1734" i="4"/>
  <c r="O1733" i="4"/>
  <c r="O1732" i="4"/>
  <c r="O1745" i="4"/>
  <c r="O1744" i="4"/>
  <c r="O1743" i="4"/>
  <c r="O1742" i="4"/>
  <c r="O1446" i="4"/>
  <c r="O1454" i="4"/>
  <c r="O1514" i="4"/>
  <c r="O1512" i="4"/>
  <c r="O1515" i="4"/>
  <c r="O1569" i="4"/>
  <c r="O1590" i="4"/>
  <c r="O1588" i="4"/>
  <c r="O1587" i="4"/>
  <c r="O1615" i="4"/>
  <c r="O1614" i="4"/>
  <c r="O1613" i="4"/>
  <c r="O1612" i="4"/>
  <c r="O1621" i="4"/>
  <c r="O1660" i="4"/>
  <c r="O1659" i="4"/>
  <c r="O1658" i="4"/>
  <c r="O1657" i="4"/>
  <c r="O1754" i="4"/>
  <c r="O1753" i="4"/>
  <c r="O1752" i="4"/>
  <c r="O1755" i="4"/>
  <c r="O1775" i="4"/>
  <c r="O1774" i="4"/>
  <c r="O1773" i="4"/>
  <c r="O1772" i="4"/>
  <c r="O1874" i="4"/>
  <c r="O1402" i="4"/>
  <c r="O1405" i="4"/>
  <c r="O1464" i="4"/>
  <c r="O1463" i="4"/>
  <c r="O1470" i="4"/>
  <c r="O1468" i="4"/>
  <c r="O1467" i="4"/>
  <c r="O1530" i="4"/>
  <c r="O1529" i="4"/>
  <c r="O1527" i="4"/>
  <c r="O1554" i="4"/>
  <c r="O1552" i="4"/>
  <c r="O1555" i="4"/>
  <c r="O1602" i="4"/>
  <c r="O1605" i="4"/>
  <c r="O1604" i="4"/>
  <c r="O1603" i="4"/>
  <c r="O1670" i="4"/>
  <c r="O1669" i="4"/>
  <c r="O1668" i="4"/>
  <c r="O1667" i="4"/>
  <c r="O1678" i="4"/>
  <c r="O1677" i="4"/>
  <c r="O1680" i="4"/>
  <c r="O1679" i="4"/>
  <c r="O1700" i="4"/>
  <c r="O1699" i="4"/>
  <c r="O1698" i="4"/>
  <c r="O1697" i="4"/>
  <c r="O1815" i="4"/>
  <c r="O2075" i="4"/>
  <c r="O2074" i="4"/>
  <c r="O2073" i="4"/>
  <c r="O2072" i="4"/>
  <c r="O1391" i="4"/>
  <c r="O1403" i="4"/>
  <c r="O1421" i="4"/>
  <c r="O1469" i="4"/>
  <c r="O1476" i="4"/>
  <c r="O1482" i="4"/>
  <c r="O1485" i="4"/>
  <c r="O1483" i="4"/>
  <c r="O1500" i="4"/>
  <c r="O1499" i="4"/>
  <c r="O1498" i="4"/>
  <c r="O1497" i="4"/>
  <c r="O1510" i="4"/>
  <c r="O1508" i="4"/>
  <c r="O1528" i="4"/>
  <c r="O1553" i="4"/>
  <c r="O1589" i="4"/>
  <c r="O1598" i="4"/>
  <c r="O1600" i="4"/>
  <c r="O1599" i="4"/>
  <c r="O1634" i="4"/>
  <c r="O1632" i="4"/>
  <c r="O1635" i="4"/>
  <c r="O1710" i="4"/>
  <c r="O1709" i="4"/>
  <c r="O1708" i="4"/>
  <c r="O1707" i="4"/>
  <c r="O1740" i="4"/>
  <c r="O1739" i="4"/>
  <c r="O1738" i="4"/>
  <c r="O1737" i="4"/>
  <c r="O1915" i="4"/>
  <c r="O1914" i="4"/>
  <c r="O1913" i="4"/>
  <c r="O1912" i="4"/>
  <c r="O1643" i="4"/>
  <c r="O1683" i="4"/>
  <c r="O1723" i="4"/>
  <c r="O1763" i="4"/>
  <c r="O1803" i="4"/>
  <c r="O1876" i="4"/>
  <c r="O1886" i="4"/>
  <c r="O1965" i="4"/>
  <c r="O1964" i="4"/>
  <c r="O1963" i="4"/>
  <c r="O1962" i="4"/>
  <c r="O2025" i="4"/>
  <c r="O2024" i="4"/>
  <c r="O2036" i="4"/>
  <c r="O2046" i="4"/>
  <c r="O2125" i="4"/>
  <c r="O2124" i="4"/>
  <c r="O2123" i="4"/>
  <c r="O2122" i="4"/>
  <c r="O2131" i="4"/>
  <c r="O2185" i="4"/>
  <c r="O2184" i="4"/>
  <c r="O2182" i="4"/>
  <c r="O2196" i="4"/>
  <c r="O2209" i="4"/>
  <c r="O2208" i="4"/>
  <c r="O2207" i="4"/>
  <c r="O2210" i="4"/>
  <c r="O2284" i="4"/>
  <c r="O2283" i="4"/>
  <c r="O2291" i="4"/>
  <c r="O2356" i="4"/>
  <c r="O2369" i="4"/>
  <c r="O2368" i="4"/>
  <c r="O2367" i="4"/>
  <c r="O2370" i="4"/>
  <c r="O2451" i="4"/>
  <c r="O1644" i="4"/>
  <c r="O1684" i="4"/>
  <c r="O1724" i="4"/>
  <c r="O1764" i="4"/>
  <c r="O1804" i="4"/>
  <c r="O1857" i="4"/>
  <c r="O1860" i="4"/>
  <c r="O1910" i="4"/>
  <c r="O1908" i="4"/>
  <c r="O1973" i="4"/>
  <c r="O1972" i="4"/>
  <c r="O2022" i="4"/>
  <c r="O2057" i="4"/>
  <c r="O2060" i="4"/>
  <c r="O2070" i="4"/>
  <c r="O2069" i="4"/>
  <c r="O2068" i="4"/>
  <c r="O2177" i="4"/>
  <c r="O2180" i="4"/>
  <c r="O2178" i="4"/>
  <c r="O2217" i="4"/>
  <c r="O2220" i="4"/>
  <c r="O2218" i="4"/>
  <c r="O2275" i="4"/>
  <c r="O2274" i="4"/>
  <c r="O2273" i="4"/>
  <c r="O2272" i="4"/>
  <c r="O2377" i="4"/>
  <c r="O2380" i="4"/>
  <c r="O2378" i="4"/>
  <c r="O2435" i="4"/>
  <c r="O2434" i="4"/>
  <c r="O2433" i="4"/>
  <c r="O2432" i="4"/>
  <c r="O1645" i="4"/>
  <c r="O1685" i="4"/>
  <c r="O1725" i="4"/>
  <c r="O1765" i="4"/>
  <c r="O1805" i="4"/>
  <c r="O1841" i="4"/>
  <c r="O1907" i="4"/>
  <c r="O1916" i="4"/>
  <c r="O1926" i="4"/>
  <c r="O2001" i="4"/>
  <c r="O2023" i="4"/>
  <c r="O2067" i="4"/>
  <c r="O2076" i="4"/>
  <c r="O2086" i="4"/>
  <c r="O2156" i="4"/>
  <c r="O2166" i="4"/>
  <c r="O2183" i="4"/>
  <c r="O2245" i="4"/>
  <c r="O2244" i="4"/>
  <c r="O2243" i="4"/>
  <c r="O2242" i="4"/>
  <c r="O2251" i="4"/>
  <c r="O2316" i="4"/>
  <c r="O2326" i="4"/>
  <c r="O2405" i="4"/>
  <c r="O2411" i="4"/>
  <c r="O1835" i="4"/>
  <c r="O1834" i="4"/>
  <c r="O1833" i="4"/>
  <c r="O1832" i="4"/>
  <c r="O1851" i="4"/>
  <c r="O1858" i="4"/>
  <c r="O1948" i="4"/>
  <c r="O1974" i="4"/>
  <c r="O1985" i="4"/>
  <c r="O1984" i="4"/>
  <c r="O2011" i="4"/>
  <c r="O2097" i="4"/>
  <c r="O2100" i="4"/>
  <c r="O2109" i="4"/>
  <c r="O2137" i="4"/>
  <c r="O2140" i="4"/>
  <c r="O2138" i="4"/>
  <c r="O2219" i="4"/>
  <c r="O2234" i="4"/>
  <c r="O2233" i="4"/>
  <c r="O2379" i="4"/>
  <c r="O2395" i="4"/>
  <c r="O2394" i="4"/>
  <c r="O2393" i="4"/>
  <c r="O2392" i="4"/>
  <c r="O2480" i="4"/>
  <c r="O1859" i="4"/>
  <c r="O1881" i="4"/>
  <c r="O1947" i="4"/>
  <c r="O1960" i="4"/>
  <c r="O1959" i="4"/>
  <c r="O1958" i="4"/>
  <c r="O1957" i="4"/>
  <c r="O1966" i="4"/>
  <c r="O1975" i="4"/>
  <c r="O2041" i="4"/>
  <c r="O2107" i="4"/>
  <c r="O2120" i="4"/>
  <c r="O2119" i="4"/>
  <c r="O2118" i="4"/>
  <c r="O2117" i="4"/>
  <c r="O2126" i="4"/>
  <c r="O2204" i="4"/>
  <c r="O2211" i="4"/>
  <c r="O2265" i="4"/>
  <c r="O2264" i="4"/>
  <c r="O2262" i="4"/>
  <c r="O2276" i="4"/>
  <c r="O2286" i="4"/>
  <c r="O2364" i="4"/>
  <c r="O2371" i="4"/>
  <c r="O2425" i="4"/>
  <c r="O2424" i="4"/>
  <c r="O2422" i="4"/>
  <c r="O2436" i="4"/>
  <c r="O2446" i="4"/>
  <c r="O1821" i="4"/>
  <c r="O1891" i="4"/>
  <c r="O1937" i="4"/>
  <c r="O1940" i="4"/>
  <c r="O2051" i="4"/>
  <c r="O2058" i="4"/>
  <c r="O2102" i="4"/>
  <c r="O2179" i="4"/>
  <c r="O2195" i="4"/>
  <c r="O2194" i="4"/>
  <c r="O2193" i="4"/>
  <c r="O2192" i="4"/>
  <c r="O2297" i="4"/>
  <c r="O2300" i="4"/>
  <c r="O2298" i="4"/>
  <c r="O2457" i="4"/>
  <c r="O1838" i="4"/>
  <c r="O1837" i="4"/>
  <c r="O1925" i="4"/>
  <c r="O1924" i="4"/>
  <c r="O1923" i="4"/>
  <c r="O1922" i="4"/>
  <c r="O2000" i="4"/>
  <c r="O1999" i="4"/>
  <c r="O1998" i="4"/>
  <c r="O1997" i="4"/>
  <c r="O2009" i="4"/>
  <c r="O2008" i="4"/>
  <c r="O2007" i="4"/>
  <c r="O2085" i="4"/>
  <c r="O2084" i="4"/>
  <c r="O2083" i="4"/>
  <c r="O2082" i="4"/>
  <c r="O2162" i="4"/>
  <c r="O2173" i="4"/>
  <c r="O2172" i="4"/>
  <c r="O2174" i="4"/>
  <c r="O2225" i="4"/>
  <c r="O2224" i="4"/>
  <c r="O2222" i="4"/>
  <c r="O2240" i="4"/>
  <c r="O2239" i="4"/>
  <c r="O2238" i="4"/>
  <c r="O2237" i="4"/>
  <c r="O2248" i="4"/>
  <c r="O2325" i="4"/>
  <c r="O2324" i="4"/>
  <c r="O2323" i="4"/>
  <c r="O2322" i="4"/>
  <c r="O2333" i="4"/>
  <c r="O2332" i="4"/>
  <c r="O2334" i="4"/>
  <c r="O2400" i="4"/>
  <c r="O2399" i="4"/>
  <c r="O2398" i="4"/>
  <c r="O2397" i="4"/>
  <c r="O2409" i="4"/>
  <c r="O2408" i="4"/>
  <c r="O2407" i="4"/>
  <c r="O2410" i="4"/>
  <c r="O2423" i="4"/>
  <c r="O2485" i="4"/>
  <c r="O2484" i="4"/>
  <c r="O2483" i="4"/>
  <c r="O2482" i="4"/>
  <c r="O1816" i="4"/>
  <c r="O1870" i="4"/>
  <c r="O1869" i="4"/>
  <c r="O1868" i="4"/>
  <c r="O1905" i="4"/>
  <c r="O1904" i="4"/>
  <c r="O1977" i="4"/>
  <c r="O1980" i="4"/>
  <c r="O1982" i="4"/>
  <c r="O2017" i="4"/>
  <c r="O2020" i="4"/>
  <c r="O2030" i="4"/>
  <c r="O2029" i="4"/>
  <c r="O2028" i="4"/>
  <c r="O2065" i="4"/>
  <c r="O2064" i="4"/>
  <c r="O2091" i="4"/>
  <c r="O2098" i="4"/>
  <c r="O2139" i="4"/>
  <c r="O2155" i="4"/>
  <c r="O2154" i="4"/>
  <c r="O2153" i="4"/>
  <c r="O2152" i="4"/>
  <c r="O2260" i="4"/>
  <c r="O2258" i="4"/>
  <c r="O2299" i="4"/>
  <c r="O2315" i="4"/>
  <c r="O2314" i="4"/>
  <c r="O2313" i="4"/>
  <c r="O2312" i="4"/>
  <c r="O2417" i="4"/>
  <c r="O2420" i="4"/>
  <c r="O2418" i="4"/>
  <c r="O2475" i="4"/>
  <c r="O2474" i="4"/>
  <c r="O2473" i="4"/>
  <c r="O2472" i="4"/>
  <c r="O2148" i="4"/>
  <c r="O2188" i="4"/>
  <c r="O2228" i="4"/>
  <c r="O2268" i="4"/>
  <c r="O2308" i="4"/>
  <c r="O2348" i="4"/>
  <c r="O2388" i="4"/>
  <c r="O2428" i="4"/>
  <c r="O2468" i="4"/>
  <c r="O2149" i="4"/>
  <c r="O2189" i="4"/>
  <c r="O2229" i="4"/>
  <c r="O2269" i="4"/>
  <c r="O2309" i="4"/>
  <c r="O2349" i="4"/>
  <c r="O2389" i="4"/>
  <c r="O2429" i="4"/>
  <c r="O2469" i="4"/>
  <c r="O344" i="3"/>
  <c r="O343" i="3"/>
  <c r="O342" i="3"/>
  <c r="O345" i="3"/>
  <c r="O473" i="3"/>
  <c r="O253" i="3"/>
  <c r="O252" i="3"/>
  <c r="O255" i="3"/>
  <c r="O254" i="3"/>
  <c r="O30" i="3"/>
  <c r="O28" i="3"/>
  <c r="O29" i="3"/>
  <c r="O27" i="3"/>
  <c r="O435" i="3"/>
  <c r="O434" i="3"/>
  <c r="O432" i="3"/>
  <c r="O433" i="3"/>
  <c r="O173" i="3"/>
  <c r="O172" i="3"/>
  <c r="O175" i="3"/>
  <c r="O174" i="3"/>
  <c r="O234" i="3"/>
  <c r="O235" i="3"/>
  <c r="O233" i="3"/>
  <c r="O232" i="3"/>
  <c r="O460" i="3"/>
  <c r="O457" i="3"/>
  <c r="O459" i="3"/>
  <c r="O458" i="3"/>
  <c r="O1110" i="3"/>
  <c r="O1109" i="3"/>
  <c r="O1108" i="3"/>
  <c r="O1107" i="3"/>
  <c r="O603" i="3"/>
  <c r="O602" i="3"/>
  <c r="O604" i="3"/>
  <c r="O605" i="3"/>
  <c r="O85" i="3"/>
  <c r="O84" i="3"/>
  <c r="O82" i="3"/>
  <c r="O83" i="3"/>
  <c r="O202" i="3"/>
  <c r="O203" i="3"/>
  <c r="O315" i="3"/>
  <c r="O314" i="3"/>
  <c r="O312" i="3"/>
  <c r="O313" i="3"/>
  <c r="O323" i="3"/>
  <c r="O322" i="3"/>
  <c r="O325" i="3"/>
  <c r="O324" i="3"/>
  <c r="O389" i="3"/>
  <c r="O584" i="3"/>
  <c r="O583" i="3"/>
  <c r="O585" i="3"/>
  <c r="O582" i="3"/>
  <c r="O1155" i="3"/>
  <c r="O1154" i="3"/>
  <c r="O1153" i="3"/>
  <c r="O1152" i="3"/>
  <c r="O430" i="3"/>
  <c r="O428" i="3"/>
  <c r="O429" i="3"/>
  <c r="O427" i="3"/>
  <c r="O595" i="3"/>
  <c r="O594" i="3"/>
  <c r="O592" i="3"/>
  <c r="O593" i="3"/>
  <c r="O790" i="3"/>
  <c r="O789" i="3"/>
  <c r="O788" i="3"/>
  <c r="O787" i="3"/>
  <c r="O1800" i="3"/>
  <c r="O1799" i="3"/>
  <c r="O1798" i="3"/>
  <c r="O1797" i="3"/>
  <c r="O192" i="3"/>
  <c r="O274" i="3"/>
  <c r="O273" i="3"/>
  <c r="O272" i="3"/>
  <c r="O275" i="3"/>
  <c r="O300" i="3"/>
  <c r="O299" i="3"/>
  <c r="O298" i="3"/>
  <c r="O297" i="3"/>
  <c r="O355" i="3"/>
  <c r="O354" i="3"/>
  <c r="O352" i="3"/>
  <c r="O353" i="3"/>
  <c r="O363" i="3"/>
  <c r="O362" i="3"/>
  <c r="O364" i="3"/>
  <c r="O365" i="3"/>
  <c r="O635" i="3"/>
  <c r="O634" i="3"/>
  <c r="O632" i="3"/>
  <c r="O633" i="3"/>
  <c r="O643" i="3"/>
  <c r="O642" i="3"/>
  <c r="O645" i="3"/>
  <c r="O644" i="3"/>
  <c r="O910" i="3"/>
  <c r="O909" i="3"/>
  <c r="O908" i="3"/>
  <c r="O907" i="3"/>
  <c r="O244" i="3"/>
  <c r="O870" i="3"/>
  <c r="O869" i="3"/>
  <c r="O868" i="3"/>
  <c r="O867" i="3"/>
  <c r="O70" i="3"/>
  <c r="O69" i="3"/>
  <c r="O68" i="3"/>
  <c r="O67" i="3"/>
  <c r="O483" i="3"/>
  <c r="O482" i="3"/>
  <c r="O485" i="3"/>
  <c r="O484" i="3"/>
  <c r="O420" i="3"/>
  <c r="O419" i="3"/>
  <c r="O418" i="3"/>
  <c r="O417" i="3"/>
  <c r="O580" i="3"/>
  <c r="O579" i="3"/>
  <c r="O577" i="3"/>
  <c r="O1103" i="3"/>
  <c r="O230" i="3"/>
  <c r="O229" i="3"/>
  <c r="O228" i="3"/>
  <c r="O227" i="3"/>
  <c r="O443" i="3"/>
  <c r="O442" i="3"/>
  <c r="O445" i="3"/>
  <c r="O444" i="3"/>
  <c r="O45" i="3"/>
  <c r="O44" i="3"/>
  <c r="O42" i="3"/>
  <c r="O43" i="3"/>
  <c r="O53" i="3"/>
  <c r="O52" i="3"/>
  <c r="O55" i="3"/>
  <c r="O54" i="3"/>
  <c r="O200" i="3"/>
  <c r="O198" i="3"/>
  <c r="O199" i="3"/>
  <c r="O197" i="3"/>
  <c r="O380" i="3"/>
  <c r="O377" i="3"/>
  <c r="O379" i="3"/>
  <c r="O378" i="3"/>
  <c r="O125" i="3"/>
  <c r="O124" i="3"/>
  <c r="O122" i="3"/>
  <c r="O123" i="3"/>
  <c r="O1239" i="3"/>
  <c r="O1238" i="3"/>
  <c r="O1237" i="3"/>
  <c r="O1240" i="3"/>
  <c r="O160" i="3"/>
  <c r="O158" i="3"/>
  <c r="O159" i="3"/>
  <c r="O157" i="3"/>
  <c r="O285" i="3"/>
  <c r="O284" i="3"/>
  <c r="O282" i="3"/>
  <c r="O283" i="3"/>
  <c r="O384" i="3"/>
  <c r="O382" i="3"/>
  <c r="O383" i="3"/>
  <c r="O385" i="3"/>
  <c r="O562" i="3"/>
  <c r="O625" i="3"/>
  <c r="O829" i="3"/>
  <c r="O23" i="3"/>
  <c r="O96" i="3"/>
  <c r="O269" i="3"/>
  <c r="O286" i="3"/>
  <c r="O330" i="3"/>
  <c r="O339" i="3"/>
  <c r="O356" i="3"/>
  <c r="O413" i="3"/>
  <c r="O446" i="3"/>
  <c r="O470" i="3"/>
  <c r="O468" i="3"/>
  <c r="O650" i="3"/>
  <c r="O659" i="3"/>
  <c r="O709" i="3"/>
  <c r="O710" i="3"/>
  <c r="O708" i="3"/>
  <c r="O756" i="3"/>
  <c r="O785" i="3"/>
  <c r="O855" i="3"/>
  <c r="O852" i="3"/>
  <c r="O945" i="3"/>
  <c r="O944" i="3"/>
  <c r="O943" i="3"/>
  <c r="O1035" i="3"/>
  <c r="O1034" i="3"/>
  <c r="O1033" i="3"/>
  <c r="O1032" i="3"/>
  <c r="O1041" i="3"/>
  <c r="O1070" i="3"/>
  <c r="O1069" i="3"/>
  <c r="O1068" i="3"/>
  <c r="O1115" i="3"/>
  <c r="O1114" i="3"/>
  <c r="O1113" i="3"/>
  <c r="O1146" i="3"/>
  <c r="O1159" i="3"/>
  <c r="O1158" i="3"/>
  <c r="O1157" i="3"/>
  <c r="O1191" i="3"/>
  <c r="O1229" i="3"/>
  <c r="O1228" i="3"/>
  <c r="O1258" i="3"/>
  <c r="O1257" i="3"/>
  <c r="O1259" i="3"/>
  <c r="O1265" i="3"/>
  <c r="O1262" i="3"/>
  <c r="O1263" i="3"/>
  <c r="O1271" i="3"/>
  <c r="O1356" i="3"/>
  <c r="O1400" i="3"/>
  <c r="O1399" i="3"/>
  <c r="O1398" i="3"/>
  <c r="O1397" i="3"/>
  <c r="O1498" i="3"/>
  <c r="O1500" i="3"/>
  <c r="O1499" i="3"/>
  <c r="O1514" i="3"/>
  <c r="O1730" i="3"/>
  <c r="O1729" i="3"/>
  <c r="O1728" i="3"/>
  <c r="O1727" i="3"/>
  <c r="O403" i="3"/>
  <c r="O402" i="3"/>
  <c r="O803" i="3"/>
  <c r="O802" i="3"/>
  <c r="O804" i="3"/>
  <c r="O875" i="3"/>
  <c r="O874" i="3"/>
  <c r="O873" i="3"/>
  <c r="O872" i="3"/>
  <c r="O953" i="3"/>
  <c r="O1185" i="3"/>
  <c r="O1184" i="3"/>
  <c r="O1183" i="3"/>
  <c r="O1182" i="3"/>
  <c r="O1452" i="3"/>
  <c r="O1455" i="3"/>
  <c r="O1454" i="3"/>
  <c r="O1570" i="3"/>
  <c r="O1568" i="3"/>
  <c r="O1567" i="3"/>
  <c r="O1569" i="3"/>
  <c r="O107" i="3"/>
  <c r="O176" i="3"/>
  <c r="O221" i="3"/>
  <c r="O291" i="3"/>
  <c r="O404" i="3"/>
  <c r="O436" i="3"/>
  <c r="O463" i="3"/>
  <c r="O469" i="3"/>
  <c r="O488" i="3"/>
  <c r="O497" i="3"/>
  <c r="O502" i="3"/>
  <c r="O507" i="3"/>
  <c r="O526" i="3"/>
  <c r="O532" i="3"/>
  <c r="O611" i="3"/>
  <c r="O681" i="3"/>
  <c r="O688" i="3"/>
  <c r="O733" i="3"/>
  <c r="O766" i="3"/>
  <c r="O853" i="3"/>
  <c r="O1080" i="3"/>
  <c r="O1166" i="3"/>
  <c r="O1315" i="3"/>
  <c r="O1314" i="3"/>
  <c r="O1313" i="3"/>
  <c r="O1312" i="3"/>
  <c r="O1412" i="3"/>
  <c r="O1414" i="3"/>
  <c r="O1413" i="3"/>
  <c r="O1415" i="3"/>
  <c r="O1453" i="3"/>
  <c r="O1483" i="3"/>
  <c r="O1482" i="3"/>
  <c r="O1485" i="3"/>
  <c r="O1484" i="3"/>
  <c r="O2248" i="3"/>
  <c r="O2247" i="3"/>
  <c r="O2250" i="3"/>
  <c r="O2249" i="3"/>
  <c r="O2364" i="3"/>
  <c r="O2363" i="3"/>
  <c r="O2362" i="3"/>
  <c r="O2365" i="3"/>
  <c r="O2452" i="3"/>
  <c r="O2454" i="3"/>
  <c r="O2455" i="3"/>
  <c r="O2453" i="3"/>
  <c r="O705" i="3"/>
  <c r="O704" i="3"/>
  <c r="O839" i="3"/>
  <c r="O838" i="3"/>
  <c r="O837" i="3"/>
  <c r="O840" i="3"/>
  <c r="O883" i="3"/>
  <c r="O882" i="3"/>
  <c r="O884" i="3"/>
  <c r="O1293" i="3"/>
  <c r="O1292" i="3"/>
  <c r="O1294" i="3"/>
  <c r="O1720" i="3"/>
  <c r="O1719" i="3"/>
  <c r="O1718" i="3"/>
  <c r="O1717" i="3"/>
  <c r="O25" i="3"/>
  <c r="O46" i="3"/>
  <c r="O79" i="3"/>
  <c r="O112" i="3"/>
  <c r="O117" i="3"/>
  <c r="O86" i="3"/>
  <c r="O108" i="3"/>
  <c r="O113" i="3"/>
  <c r="O147" i="3"/>
  <c r="O182" i="3"/>
  <c r="O216" i="3"/>
  <c r="O261" i="3"/>
  <c r="O331" i="3"/>
  <c r="O405" i="3"/>
  <c r="O465" i="3"/>
  <c r="O476" i="3"/>
  <c r="O489" i="3"/>
  <c r="O503" i="3"/>
  <c r="O533" i="3"/>
  <c r="O537" i="3"/>
  <c r="O566" i="3"/>
  <c r="O651" i="3"/>
  <c r="O703" i="3"/>
  <c r="O726" i="3"/>
  <c r="O734" i="3"/>
  <c r="O805" i="3"/>
  <c r="O846" i="3"/>
  <c r="O854" i="3"/>
  <c r="O885" i="3"/>
  <c r="O926" i="3"/>
  <c r="O995" i="3"/>
  <c r="O994" i="3"/>
  <c r="O993" i="3"/>
  <c r="O992" i="3"/>
  <c r="O1075" i="3"/>
  <c r="O1160" i="3"/>
  <c r="O1404" i="3"/>
  <c r="O1403" i="3"/>
  <c r="O1402" i="3"/>
  <c r="O1405" i="3"/>
  <c r="O1494" i="3"/>
  <c r="O1662" i="3"/>
  <c r="O1665" i="3"/>
  <c r="O1664" i="3"/>
  <c r="O2240" i="3"/>
  <c r="O2239" i="3"/>
  <c r="O2238" i="3"/>
  <c r="O2237" i="3"/>
  <c r="O165" i="3"/>
  <c r="O555" i="3"/>
  <c r="O554" i="3"/>
  <c r="O552" i="3"/>
  <c r="O719" i="3"/>
  <c r="O718" i="3"/>
  <c r="O717" i="3"/>
  <c r="O720" i="3"/>
  <c r="O795" i="3"/>
  <c r="O794" i="3"/>
  <c r="O793" i="3"/>
  <c r="O792" i="3"/>
  <c r="O919" i="3"/>
  <c r="O918" i="3"/>
  <c r="O917" i="3"/>
  <c r="O920" i="3"/>
  <c r="O1140" i="3"/>
  <c r="O1139" i="3"/>
  <c r="O1138" i="3"/>
  <c r="O1137" i="3"/>
  <c r="O109" i="3"/>
  <c r="O115" i="3"/>
  <c r="O126" i="3"/>
  <c r="O183" i="3"/>
  <c r="O240" i="3"/>
  <c r="O238" i="3"/>
  <c r="O256" i="3"/>
  <c r="O310" i="3"/>
  <c r="O308" i="3"/>
  <c r="O490" i="3"/>
  <c r="O505" i="3"/>
  <c r="O516" i="3"/>
  <c r="O606" i="3"/>
  <c r="O670" i="3"/>
  <c r="O669" i="3"/>
  <c r="O668" i="3"/>
  <c r="O735" i="3"/>
  <c r="O763" i="3"/>
  <c r="O762" i="3"/>
  <c r="O764" i="3"/>
  <c r="O815" i="3"/>
  <c r="O812" i="3"/>
  <c r="O825" i="3"/>
  <c r="O824" i="3"/>
  <c r="O823" i="3"/>
  <c r="O895" i="3"/>
  <c r="O905" i="3"/>
  <c r="O904" i="3"/>
  <c r="O903" i="3"/>
  <c r="O1036" i="3"/>
  <c r="O1128" i="3"/>
  <c r="O1190" i="3"/>
  <c r="O1189" i="3"/>
  <c r="O1188" i="3"/>
  <c r="O1187" i="3"/>
  <c r="O1219" i="3"/>
  <c r="O1218" i="3"/>
  <c r="O1217" i="3"/>
  <c r="O1220" i="3"/>
  <c r="O1231" i="3"/>
  <c r="O1251" i="3"/>
  <c r="O1260" i="3"/>
  <c r="O1276" i="3"/>
  <c r="O1310" i="3"/>
  <c r="O1309" i="3"/>
  <c r="O1307" i="3"/>
  <c r="O1446" i="3"/>
  <c r="O1663" i="3"/>
  <c r="O559" i="3"/>
  <c r="O558" i="3"/>
  <c r="O665" i="3"/>
  <c r="O664" i="3"/>
  <c r="O799" i="3"/>
  <c r="O798" i="3"/>
  <c r="O797" i="3"/>
  <c r="O800" i="3"/>
  <c r="O959" i="3"/>
  <c r="O958" i="3"/>
  <c r="O957" i="3"/>
  <c r="O960" i="3"/>
  <c r="O990" i="3"/>
  <c r="O989" i="3"/>
  <c r="O987" i="3"/>
  <c r="O1083" i="3"/>
  <c r="O1082" i="3"/>
  <c r="O1084" i="3"/>
  <c r="O1145" i="3"/>
  <c r="O1144" i="3"/>
  <c r="O1143" i="3"/>
  <c r="O1142" i="3"/>
  <c r="O1270" i="3"/>
  <c r="O1269" i="3"/>
  <c r="O1267" i="3"/>
  <c r="O1268" i="3"/>
  <c r="O1295" i="3"/>
  <c r="O1319" i="3"/>
  <c r="O1318" i="3"/>
  <c r="O1317" i="3"/>
  <c r="O1320" i="3"/>
  <c r="O1390" i="3"/>
  <c r="O1389" i="3"/>
  <c r="O1388" i="3"/>
  <c r="O1440" i="3"/>
  <c r="O1439" i="3"/>
  <c r="O1438" i="3"/>
  <c r="O1437" i="3"/>
  <c r="O1462" i="3"/>
  <c r="O1465" i="3"/>
  <c r="O1464" i="3"/>
  <c r="O1538" i="3"/>
  <c r="O1539" i="3"/>
  <c r="O1537" i="3"/>
  <c r="O1540" i="3"/>
  <c r="O120" i="3"/>
  <c r="O118" i="3"/>
  <c r="O510" i="3"/>
  <c r="O508" i="3"/>
  <c r="O350" i="3"/>
  <c r="O348" i="3"/>
  <c r="O679" i="3"/>
  <c r="O678" i="3"/>
  <c r="O677" i="3"/>
  <c r="O835" i="3"/>
  <c r="O834" i="3"/>
  <c r="O833" i="3"/>
  <c r="O832" i="3"/>
  <c r="O843" i="3"/>
  <c r="O842" i="3"/>
  <c r="O844" i="3"/>
  <c r="O879" i="3"/>
  <c r="O878" i="3"/>
  <c r="O877" i="3"/>
  <c r="O880" i="3"/>
  <c r="O915" i="3"/>
  <c r="O914" i="3"/>
  <c r="O913" i="3"/>
  <c r="O912" i="3"/>
  <c r="O16" i="3"/>
  <c r="O61" i="3"/>
  <c r="O185" i="3"/>
  <c r="O206" i="3"/>
  <c r="O239" i="3"/>
  <c r="O267" i="3"/>
  <c r="O309" i="3"/>
  <c r="O328" i="3"/>
  <c r="O337" i="3"/>
  <c r="O347" i="3"/>
  <c r="O366" i="3"/>
  <c r="O372" i="3"/>
  <c r="O451" i="3"/>
  <c r="O596" i="3"/>
  <c r="O648" i="3"/>
  <c r="O657" i="3"/>
  <c r="O662" i="3"/>
  <c r="O765" i="3"/>
  <c r="O813" i="3"/>
  <c r="O996" i="3"/>
  <c r="O1308" i="3"/>
  <c r="O1355" i="3"/>
  <c r="O1354" i="3"/>
  <c r="O1353" i="3"/>
  <c r="O1352" i="3"/>
  <c r="O1361" i="3"/>
  <c r="O1387" i="3"/>
  <c r="O1463" i="3"/>
  <c r="O9" i="3"/>
  <c r="O169" i="3"/>
  <c r="O168" i="3"/>
  <c r="O280" i="3"/>
  <c r="O278" i="3"/>
  <c r="O395" i="3"/>
  <c r="O394" i="3"/>
  <c r="O392" i="3"/>
  <c r="O755" i="3"/>
  <c r="O754" i="3"/>
  <c r="O753" i="3"/>
  <c r="O752" i="3"/>
  <c r="O56" i="3"/>
  <c r="O101" i="3"/>
  <c r="O167" i="3"/>
  <c r="O246" i="3"/>
  <c r="O268" i="3"/>
  <c r="O279" i="3"/>
  <c r="O316" i="3"/>
  <c r="O329" i="3"/>
  <c r="O338" i="3"/>
  <c r="O349" i="3"/>
  <c r="O406" i="3"/>
  <c r="O491" i="3"/>
  <c r="O636" i="3"/>
  <c r="O649" i="3"/>
  <c r="O658" i="3"/>
  <c r="O663" i="3"/>
  <c r="O680" i="3"/>
  <c r="O691" i="3"/>
  <c r="O771" i="3"/>
  <c r="O806" i="3"/>
  <c r="O814" i="3"/>
  <c r="O845" i="3"/>
  <c r="O886" i="3"/>
  <c r="O988" i="3"/>
  <c r="O1175" i="3"/>
  <c r="O1174" i="3"/>
  <c r="O1173" i="3"/>
  <c r="O1172" i="3"/>
  <c r="O1385" i="3"/>
  <c r="O1384" i="3"/>
  <c r="O1383" i="3"/>
  <c r="O1435" i="3"/>
  <c r="O1434" i="3"/>
  <c r="O1433" i="3"/>
  <c r="O1432" i="3"/>
  <c r="O1600" i="3"/>
  <c r="O1599" i="3"/>
  <c r="O1598" i="3"/>
  <c r="O1597" i="3"/>
  <c r="O1760" i="3"/>
  <c r="O1759" i="3"/>
  <c r="O1758" i="3"/>
  <c r="O1757" i="3"/>
  <c r="O1810" i="3"/>
  <c r="O1809" i="3"/>
  <c r="O1808" i="3"/>
  <c r="O1807" i="3"/>
  <c r="O1001" i="3"/>
  <c r="O1030" i="3"/>
  <c r="O1029" i="3"/>
  <c r="O1211" i="3"/>
  <c r="O1321" i="3"/>
  <c r="O1350" i="3"/>
  <c r="O1349" i="3"/>
  <c r="O1395" i="3"/>
  <c r="O1394" i="3"/>
  <c r="O1393" i="3"/>
  <c r="O1519" i="3"/>
  <c r="O1518" i="3"/>
  <c r="O1618" i="3"/>
  <c r="O1620" i="3"/>
  <c r="O1619" i="3"/>
  <c r="O1617" i="3"/>
  <c r="O1622" i="3"/>
  <c r="O1625" i="3"/>
  <c r="O1624" i="3"/>
  <c r="O1623" i="3"/>
  <c r="O1737" i="3"/>
  <c r="O2044" i="3"/>
  <c r="O2043" i="3"/>
  <c r="O2042" i="3"/>
  <c r="O2045" i="3"/>
  <c r="O1121" i="3"/>
  <c r="O1206" i="3"/>
  <c r="O1344" i="3"/>
  <c r="O1379" i="3"/>
  <c r="O1416" i="3"/>
  <c r="O1523" i="3"/>
  <c r="O1522" i="3"/>
  <c r="O1630" i="3"/>
  <c r="O1629" i="3"/>
  <c r="O1635" i="3"/>
  <c r="O1644" i="3"/>
  <c r="O1643" i="3"/>
  <c r="O1642" i="3"/>
  <c r="O1654" i="3"/>
  <c r="O1652" i="3"/>
  <c r="O1655" i="3"/>
  <c r="O1653" i="3"/>
  <c r="O1675" i="3"/>
  <c r="O1674" i="3"/>
  <c r="O1673" i="3"/>
  <c r="O2200" i="3"/>
  <c r="O2199" i="3"/>
  <c r="O2198" i="3"/>
  <c r="O2197" i="3"/>
  <c r="O2350" i="3"/>
  <c r="O2349" i="3"/>
  <c r="O2348" i="3"/>
  <c r="O2347" i="3"/>
  <c r="O2480" i="3"/>
  <c r="O2478" i="3"/>
  <c r="O971" i="3"/>
  <c r="O1051" i="3"/>
  <c r="O1161" i="3"/>
  <c r="O1177" i="3"/>
  <c r="O1246" i="3"/>
  <c r="O1371" i="3"/>
  <c r="O1632" i="3"/>
  <c r="O1681" i="3"/>
  <c r="O1755" i="3"/>
  <c r="O1754" i="3"/>
  <c r="O1753" i="3"/>
  <c r="O1761" i="3"/>
  <c r="O2232" i="3"/>
  <c r="O966" i="3"/>
  <c r="O1011" i="3"/>
  <c r="O1203" i="3"/>
  <c r="O1202" i="3"/>
  <c r="O1286" i="3"/>
  <c r="O1430" i="3"/>
  <c r="O1429" i="3"/>
  <c r="O1444" i="3"/>
  <c r="O1443" i="3"/>
  <c r="O1442" i="3"/>
  <c r="O1476" i="3"/>
  <c r="O1490" i="3"/>
  <c r="O1487" i="3"/>
  <c r="O1489" i="3"/>
  <c r="O1488" i="3"/>
  <c r="O1533" i="3"/>
  <c r="O1595" i="3"/>
  <c r="O1594" i="3"/>
  <c r="O1593" i="3"/>
  <c r="O1750" i="3"/>
  <c r="O1749" i="3"/>
  <c r="O1748" i="3"/>
  <c r="O1771" i="3"/>
  <c r="O2084" i="3"/>
  <c r="O2083" i="3"/>
  <c r="O2082" i="3"/>
  <c r="O2085" i="3"/>
  <c r="O1006" i="3"/>
  <c r="O1179" i="3"/>
  <c r="O1222" i="3"/>
  <c r="O1241" i="3"/>
  <c r="O1326" i="3"/>
  <c r="O1406" i="3"/>
  <c r="O1422" i="3"/>
  <c r="O1427" i="3"/>
  <c r="O1525" i="3"/>
  <c r="O1592" i="3"/>
  <c r="O1628" i="3"/>
  <c r="O1691" i="3"/>
  <c r="O2116" i="3"/>
  <c r="O961" i="3"/>
  <c r="O1046" i="3"/>
  <c r="O1204" i="3"/>
  <c r="O1223" i="3"/>
  <c r="O1281" i="3"/>
  <c r="O1366" i="3"/>
  <c r="O1423" i="3"/>
  <c r="O1428" i="3"/>
  <c r="O1445" i="3"/>
  <c r="O1456" i="3"/>
  <c r="O1747" i="3"/>
  <c r="O1818" i="3"/>
  <c r="O1817" i="3"/>
  <c r="O1820" i="3"/>
  <c r="O1819" i="3"/>
  <c r="O2000" i="3"/>
  <c r="O1999" i="3"/>
  <c r="O1998" i="3"/>
  <c r="O1997" i="3"/>
  <c r="O2035" i="3"/>
  <c r="O2034" i="3"/>
  <c r="O2033" i="3"/>
  <c r="O2105" i="3"/>
  <c r="O2102" i="3"/>
  <c r="O2104" i="3"/>
  <c r="O2103" i="3"/>
  <c r="O1585" i="3"/>
  <c r="O1611" i="3"/>
  <c r="O1659" i="3"/>
  <c r="O1700" i="3"/>
  <c r="O1790" i="3"/>
  <c r="O1789" i="3"/>
  <c r="O1795" i="3"/>
  <c r="O1794" i="3"/>
  <c r="O1793" i="3"/>
  <c r="O1926" i="3"/>
  <c r="O2392" i="3"/>
  <c r="O1542" i="3"/>
  <c r="O1545" i="3"/>
  <c r="O1571" i="3"/>
  <c r="O1690" i="3"/>
  <c r="O1688" i="3"/>
  <c r="O1687" i="3"/>
  <c r="O1734" i="3"/>
  <c r="O1733" i="3"/>
  <c r="O1732" i="3"/>
  <c r="O1778" i="3"/>
  <c r="O1777" i="3"/>
  <c r="O1801" i="3"/>
  <c r="O1880" i="3"/>
  <c r="O1879" i="3"/>
  <c r="O1878" i="3"/>
  <c r="O1877" i="3"/>
  <c r="O1920" i="3"/>
  <c r="O1919" i="3"/>
  <c r="O1918" i="3"/>
  <c r="O1917" i="3"/>
  <c r="O2098" i="3"/>
  <c r="O2100" i="3"/>
  <c r="O2099" i="3"/>
  <c r="O2097" i="3"/>
  <c r="O2315" i="3"/>
  <c r="O2314" i="3"/>
  <c r="O2313" i="3"/>
  <c r="O2312" i="3"/>
  <c r="O1510" i="3"/>
  <c r="O1509" i="3"/>
  <c r="O1526" i="3"/>
  <c r="O1543" i="3"/>
  <c r="O1646" i="3"/>
  <c r="O1715" i="3"/>
  <c r="O1714" i="3"/>
  <c r="O1713" i="3"/>
  <c r="O1766" i="3"/>
  <c r="O1811" i="3"/>
  <c r="O1955" i="3"/>
  <c r="O1954" i="3"/>
  <c r="O1953" i="3"/>
  <c r="O1952" i="3"/>
  <c r="O1995" i="3"/>
  <c r="O1994" i="3"/>
  <c r="O1993" i="3"/>
  <c r="O1992" i="3"/>
  <c r="O2132" i="3"/>
  <c r="O2134" i="3"/>
  <c r="O2135" i="3"/>
  <c r="O2133" i="3"/>
  <c r="O2378" i="3"/>
  <c r="O2380" i="3"/>
  <c r="O2379" i="3"/>
  <c r="O2377" i="3"/>
  <c r="O2475" i="3"/>
  <c r="O2474" i="3"/>
  <c r="O2473" i="3"/>
  <c r="O2472" i="3"/>
  <c r="O1544" i="3"/>
  <c r="O1606" i="3"/>
  <c r="O1666" i="3"/>
  <c r="O1689" i="3"/>
  <c r="O1712" i="3"/>
  <c r="O1721" i="3"/>
  <c r="O1788" i="3"/>
  <c r="O1915" i="3"/>
  <c r="O1914" i="3"/>
  <c r="O1913" i="3"/>
  <c r="O1912" i="3"/>
  <c r="O2075" i="3"/>
  <c r="O2074" i="3"/>
  <c r="O2073" i="3"/>
  <c r="O2160" i="3"/>
  <c r="O2159" i="3"/>
  <c r="O2158" i="3"/>
  <c r="O2157" i="3"/>
  <c r="O2275" i="3"/>
  <c r="O2274" i="3"/>
  <c r="O2273" i="3"/>
  <c r="O2272" i="3"/>
  <c r="O2425" i="3"/>
  <c r="O2422" i="3"/>
  <c r="O2424" i="3"/>
  <c r="O2423" i="3"/>
  <c r="O2145" i="3"/>
  <c r="O2142" i="3"/>
  <c r="O2172" i="3"/>
  <c r="O2174" i="3"/>
  <c r="O2280" i="3"/>
  <c r="O2279" i="3"/>
  <c r="O2278" i="3"/>
  <c r="O2277" i="3"/>
  <c r="O2355" i="3"/>
  <c r="O2354" i="3"/>
  <c r="O2353" i="3"/>
  <c r="O2390" i="3"/>
  <c r="O2389" i="3"/>
  <c r="O2401" i="3"/>
  <c r="O2465" i="3"/>
  <c r="O2462" i="3"/>
  <c r="O1745" i="3"/>
  <c r="O1785" i="3"/>
  <c r="O1860" i="3"/>
  <c r="O1886" i="3"/>
  <c r="O1990" i="3"/>
  <c r="O1989" i="3"/>
  <c r="O2001" i="3"/>
  <c r="O2016" i="3"/>
  <c r="O2091" i="3"/>
  <c r="O2144" i="3"/>
  <c r="O2173" i="3"/>
  <c r="O2206" i="3"/>
  <c r="O2310" i="3"/>
  <c r="O2309" i="3"/>
  <c r="O2321" i="3"/>
  <c r="O2336" i="3"/>
  <c r="O2385" i="3"/>
  <c r="O2382" i="3"/>
  <c r="O2388" i="3"/>
  <c r="O2411" i="3"/>
  <c r="O2417" i="3"/>
  <c r="O2459" i="3"/>
  <c r="O2464" i="3"/>
  <c r="O1850" i="3"/>
  <c r="O1950" i="3"/>
  <c r="O1949" i="3"/>
  <c r="O1961" i="3"/>
  <c r="O1976" i="3"/>
  <c r="O2025" i="3"/>
  <c r="O2022" i="3"/>
  <c r="O2168" i="3"/>
  <c r="O2167" i="3"/>
  <c r="O2170" i="3"/>
  <c r="O2175" i="3"/>
  <c r="O2270" i="3"/>
  <c r="O2269" i="3"/>
  <c r="O2281" i="3"/>
  <c r="O2296" i="3"/>
  <c r="O2307" i="3"/>
  <c r="O2345" i="3"/>
  <c r="O2342" i="3"/>
  <c r="O2371" i="3"/>
  <c r="O2383" i="3"/>
  <c r="O2460" i="3"/>
  <c r="O1875" i="3"/>
  <c r="O1874" i="3"/>
  <c r="O1873" i="3"/>
  <c r="O1921" i="3"/>
  <c r="O1936" i="3"/>
  <c r="O1947" i="3"/>
  <c r="O1985" i="3"/>
  <c r="O1982" i="3"/>
  <c r="O1988" i="3"/>
  <c r="O2011" i="3"/>
  <c r="O2023" i="3"/>
  <c r="O2051" i="3"/>
  <c r="O2126" i="3"/>
  <c r="O2241" i="3"/>
  <c r="O2256" i="3"/>
  <c r="O2267" i="3"/>
  <c r="O2305" i="3"/>
  <c r="O2302" i="3"/>
  <c r="O2308" i="3"/>
  <c r="O2343" i="3"/>
  <c r="O2384" i="3"/>
  <c r="O2446" i="3"/>
  <c r="O1833" i="3"/>
  <c r="O1870" i="3"/>
  <c r="O1869" i="3"/>
  <c r="O1881" i="3"/>
  <c r="O1945" i="3"/>
  <c r="O1942" i="3"/>
  <c r="O1972" i="3"/>
  <c r="O1974" i="3"/>
  <c r="O2080" i="3"/>
  <c r="O2079" i="3"/>
  <c r="O2078" i="3"/>
  <c r="O2077" i="3"/>
  <c r="O2155" i="3"/>
  <c r="O2154" i="3"/>
  <c r="O2153" i="3"/>
  <c r="O2201" i="3"/>
  <c r="O2265" i="3"/>
  <c r="O2262" i="3"/>
  <c r="O2268" i="3"/>
  <c r="O2291" i="3"/>
  <c r="O2331" i="3"/>
  <c r="O2344" i="3"/>
  <c r="O2410" i="3"/>
  <c r="O1830" i="3"/>
  <c r="O1829" i="3"/>
  <c r="O1844" i="3"/>
  <c r="O1843" i="3"/>
  <c r="O1842" i="3"/>
  <c r="O1867" i="3"/>
  <c r="O1905" i="3"/>
  <c r="O1902" i="3"/>
  <c r="O2040" i="3"/>
  <c r="O2039" i="3"/>
  <c r="O2038" i="3"/>
  <c r="O2037" i="3"/>
  <c r="O2050" i="3"/>
  <c r="O2115" i="3"/>
  <c r="O2114" i="3"/>
  <c r="O2113" i="3"/>
  <c r="O2162" i="3"/>
  <c r="O2360" i="3"/>
  <c r="O2359" i="3"/>
  <c r="O2358" i="3"/>
  <c r="O2357" i="3"/>
  <c r="O2435" i="3"/>
  <c r="O2434" i="3"/>
  <c r="O2433" i="3"/>
  <c r="O2470" i="3"/>
  <c r="O2469" i="3"/>
  <c r="O2485" i="3"/>
  <c r="O2484" i="3"/>
  <c r="O2483" i="3"/>
  <c r="O2482" i="3"/>
  <c r="O1822" i="3"/>
  <c r="O1827" i="3"/>
  <c r="O1865" i="3"/>
  <c r="O1862" i="3"/>
  <c r="O1868" i="3"/>
  <c r="O1891" i="3"/>
  <c r="O1897" i="3"/>
  <c r="O1903" i="3"/>
  <c r="O1931" i="3"/>
  <c r="O1944" i="3"/>
  <c r="O1973" i="3"/>
  <c r="O2006" i="3"/>
  <c r="O2110" i="3"/>
  <c r="O2109" i="3"/>
  <c r="O2112" i="3"/>
  <c r="O2121" i="3"/>
  <c r="O2136" i="3"/>
  <c r="O2185" i="3"/>
  <c r="O2182" i="3"/>
  <c r="O2211" i="3"/>
  <c r="O2217" i="3"/>
  <c r="O2251" i="3"/>
  <c r="O2264" i="3"/>
  <c r="O2326" i="3"/>
  <c r="O2430" i="3"/>
  <c r="O2429" i="3"/>
  <c r="O2432" i="3"/>
  <c r="O2441" i="3"/>
  <c r="O2467" i="3"/>
  <c r="O92" i="3" l="1"/>
  <c r="O40" i="3"/>
  <c r="O1848" i="4"/>
  <c r="O1942" i="4"/>
  <c r="O1204" i="4"/>
  <c r="O1284" i="4"/>
  <c r="O1069" i="4"/>
  <c r="O863" i="4"/>
  <c r="O549" i="4"/>
  <c r="O1532" i="3"/>
  <c r="O2479" i="3"/>
  <c r="O13" i="3"/>
  <c r="O1515" i="3"/>
  <c r="O1227" i="3"/>
  <c r="O624" i="3"/>
  <c r="O2459" i="4"/>
  <c r="O1943" i="4"/>
  <c r="O1849" i="4"/>
  <c r="O2339" i="4"/>
  <c r="O2463" i="4"/>
  <c r="O2303" i="4"/>
  <c r="O2203" i="4"/>
  <c r="O2232" i="4"/>
  <c r="O2108" i="4"/>
  <c r="O2282" i="4"/>
  <c r="O1507" i="4"/>
  <c r="O1875" i="4"/>
  <c r="O1570" i="4"/>
  <c r="O1532" i="4"/>
  <c r="O1674" i="4"/>
  <c r="O1400" i="4"/>
  <c r="O1304" i="4"/>
  <c r="O1205" i="4"/>
  <c r="O1340" i="4"/>
  <c r="O1285" i="4"/>
  <c r="O1182" i="4"/>
  <c r="O1142" i="4"/>
  <c r="O655" i="4"/>
  <c r="O537" i="4"/>
  <c r="O1215" i="4"/>
  <c r="O832" i="4"/>
  <c r="O574" i="4"/>
  <c r="O550" i="4"/>
  <c r="O765" i="4"/>
  <c r="O1125" i="4"/>
  <c r="O690" i="4"/>
  <c r="O515" i="4"/>
  <c r="O787" i="4"/>
  <c r="O1047" i="4"/>
  <c r="O388" i="4"/>
  <c r="O190" i="4"/>
  <c r="O89" i="4"/>
  <c r="O309" i="4"/>
  <c r="O17" i="4"/>
  <c r="O154" i="4"/>
  <c r="O270" i="4"/>
  <c r="O1223" i="4"/>
  <c r="O539" i="4"/>
  <c r="O107" i="4"/>
  <c r="O1533" i="4"/>
  <c r="O1968" i="3"/>
  <c r="O1077" i="3"/>
  <c r="O388" i="3"/>
  <c r="O472" i="3"/>
  <c r="O2257" i="4"/>
  <c r="O2164" i="4"/>
  <c r="O1839" i="4"/>
  <c r="O2143" i="4"/>
  <c r="O1950" i="4"/>
  <c r="O1897" i="4"/>
  <c r="O2462" i="4"/>
  <c r="O1719" i="4"/>
  <c r="O1647" i="4"/>
  <c r="O1595" i="4"/>
  <c r="O1534" i="4"/>
  <c r="O1525" i="4"/>
  <c r="O1617" i="4"/>
  <c r="O972" i="4"/>
  <c r="O1387" i="4"/>
  <c r="O947" i="4"/>
  <c r="O378" i="4"/>
  <c r="O1224" i="4"/>
  <c r="O879" i="4"/>
  <c r="O439" i="4"/>
  <c r="O379" i="4"/>
  <c r="O833" i="4"/>
  <c r="O333" i="4"/>
  <c r="O445" i="4"/>
  <c r="O1018" i="4"/>
  <c r="O693" i="4"/>
  <c r="O327" i="4"/>
  <c r="O732" i="4"/>
  <c r="O607" i="4"/>
  <c r="O117" i="4"/>
  <c r="O249" i="4"/>
  <c r="O140" i="4"/>
  <c r="O100" i="4"/>
  <c r="O265" i="4"/>
  <c r="O109" i="4"/>
  <c r="O723" i="3"/>
  <c r="O1900" i="4"/>
  <c r="O1605" i="3"/>
  <c r="O629" i="3"/>
  <c r="O1078" i="3"/>
  <c r="O390" i="3"/>
  <c r="O37" i="3"/>
  <c r="O542" i="3"/>
  <c r="O474" i="3"/>
  <c r="O1864" i="4"/>
  <c r="O2382" i="4"/>
  <c r="O2165" i="4"/>
  <c r="O1988" i="4"/>
  <c r="O1828" i="4"/>
  <c r="O2477" i="4"/>
  <c r="O1944" i="4"/>
  <c r="O2464" i="4"/>
  <c r="O2302" i="4"/>
  <c r="O2142" i="4"/>
  <c r="O1720" i="4"/>
  <c r="O1648" i="4"/>
  <c r="O1812" i="4"/>
  <c r="O1662" i="4"/>
  <c r="O1627" i="4"/>
  <c r="O1592" i="4"/>
  <c r="O1522" i="4"/>
  <c r="O1618" i="4"/>
  <c r="O973" i="4"/>
  <c r="O1104" i="4"/>
  <c r="O1388" i="4"/>
  <c r="O880" i="4"/>
  <c r="O582" i="4"/>
  <c r="O437" i="4"/>
  <c r="O887" i="4"/>
  <c r="O764" i="4"/>
  <c r="O603" i="4"/>
  <c r="O335" i="4"/>
  <c r="O694" i="4"/>
  <c r="O329" i="4"/>
  <c r="O495" i="4"/>
  <c r="O609" i="4"/>
  <c r="O733" i="4"/>
  <c r="O98" i="4"/>
  <c r="O264" i="4"/>
  <c r="O110" i="4"/>
  <c r="O144" i="4"/>
  <c r="O330" i="4"/>
  <c r="O1022" i="3"/>
  <c r="O2065" i="3"/>
  <c r="O1298" i="3"/>
  <c r="O628" i="3"/>
  <c r="O1512" i="3"/>
  <c r="O623" i="3"/>
  <c r="O39" i="3"/>
  <c r="O617" i="3"/>
  <c r="O1932" i="4"/>
  <c r="O2384" i="4"/>
  <c r="O1899" i="4"/>
  <c r="O2458" i="4"/>
  <c r="O1989" i="4"/>
  <c r="O1829" i="4"/>
  <c r="O2478" i="4"/>
  <c r="O2338" i="4"/>
  <c r="O2304" i="4"/>
  <c r="O2144" i="4"/>
  <c r="O1717" i="4"/>
  <c r="O1649" i="4"/>
  <c r="O1813" i="4"/>
  <c r="O1872" i="4"/>
  <c r="O1567" i="4"/>
  <c r="O1629" i="4"/>
  <c r="O1675" i="4"/>
  <c r="O1663" i="4"/>
  <c r="O1628" i="4"/>
  <c r="O1594" i="4"/>
  <c r="O1119" i="4"/>
  <c r="O1619" i="4"/>
  <c r="O974" i="4"/>
  <c r="O1337" i="4"/>
  <c r="O1282" i="4"/>
  <c r="O1105" i="4"/>
  <c r="O862" i="4"/>
  <c r="O727" i="4"/>
  <c r="O767" i="4"/>
  <c r="O583" i="4"/>
  <c r="O438" i="4"/>
  <c r="O1212" i="4"/>
  <c r="O888" i="4"/>
  <c r="O605" i="4"/>
  <c r="O547" i="4"/>
  <c r="O1122" i="4"/>
  <c r="O695" i="4"/>
  <c r="O319" i="4"/>
  <c r="O577" i="4"/>
  <c r="O918" i="4"/>
  <c r="O610" i="4"/>
  <c r="O734" i="4"/>
  <c r="O167" i="4"/>
  <c r="O127" i="4"/>
  <c r="O12" i="4"/>
  <c r="O310" i="4"/>
  <c r="O948" i="4"/>
  <c r="O859" i="4"/>
  <c r="O1023" i="3"/>
  <c r="O462" i="3"/>
  <c r="O1967" i="3"/>
  <c r="O2205" i="4"/>
  <c r="O390" i="4"/>
  <c r="O725" i="3"/>
  <c r="O630" i="3"/>
  <c r="O1063" i="3"/>
  <c r="O2385" i="4"/>
  <c r="O1847" i="4"/>
  <c r="O1990" i="4"/>
  <c r="O1830" i="4"/>
  <c r="O2340" i="4"/>
  <c r="O1664" i="4"/>
  <c r="O1287" i="4"/>
  <c r="O1203" i="4"/>
  <c r="O950" i="4"/>
  <c r="O653" i="4"/>
  <c r="O334" i="4"/>
  <c r="O729" i="4"/>
  <c r="O769" i="4"/>
  <c r="O602" i="4"/>
  <c r="O1123" i="4"/>
  <c r="O687" i="4"/>
  <c r="O317" i="4"/>
  <c r="O119" i="4"/>
  <c r="O187" i="4"/>
  <c r="O169" i="4"/>
  <c r="O87" i="4"/>
  <c r="O20" i="4"/>
  <c r="O267" i="4"/>
  <c r="O1118" i="4"/>
  <c r="O935" i="3"/>
  <c r="O573" i="4"/>
  <c r="O318" i="4"/>
  <c r="O170" i="4"/>
  <c r="O88" i="4"/>
  <c r="O1064" i="3"/>
  <c r="O863" i="3"/>
  <c r="O187" i="3"/>
  <c r="O2370" i="3"/>
  <c r="O2408" i="3"/>
  <c r="O1834" i="3"/>
  <c r="O2290" i="3"/>
  <c r="O1853" i="3"/>
  <c r="O1589" i="3"/>
  <c r="O1602" i="3"/>
  <c r="O1534" i="3"/>
  <c r="O1837" i="3"/>
  <c r="O1637" i="3"/>
  <c r="O1505" i="3"/>
  <c r="O1018" i="3"/>
  <c r="O140" i="3"/>
  <c r="O1130" i="3"/>
  <c r="O75" i="3"/>
  <c r="O1557" i="3"/>
  <c r="O1065" i="3"/>
  <c r="O864" i="3"/>
  <c r="O744" i="3"/>
  <c r="O672" i="3"/>
  <c r="O1105" i="3"/>
  <c r="O193" i="3"/>
  <c r="O204" i="3"/>
  <c r="O543" i="3"/>
  <c r="O188" i="3"/>
  <c r="O618" i="3"/>
  <c r="O1024" i="3"/>
  <c r="O1104" i="3"/>
  <c r="O2367" i="3"/>
  <c r="O2164" i="3"/>
  <c r="O2048" i="3"/>
  <c r="O2397" i="3"/>
  <c r="O2090" i="3"/>
  <c r="O1835" i="3"/>
  <c r="O1909" i="3"/>
  <c r="O2287" i="3"/>
  <c r="O2437" i="3"/>
  <c r="O2027" i="3"/>
  <c r="O1677" i="3"/>
  <c r="O1855" i="3"/>
  <c r="O1590" i="3"/>
  <c r="O1603" i="3"/>
  <c r="O1838" i="3"/>
  <c r="O1638" i="3"/>
  <c r="O1502" i="3"/>
  <c r="O1577" i="3"/>
  <c r="O1197" i="3"/>
  <c r="O1127" i="3"/>
  <c r="O15" i="3"/>
  <c r="O14" i="3"/>
  <c r="O1017" i="3"/>
  <c r="O1558" i="3"/>
  <c r="O933" i="3"/>
  <c r="O865" i="3"/>
  <c r="O745" i="3"/>
  <c r="O78" i="3"/>
  <c r="O674" i="3"/>
  <c r="O712" i="3"/>
  <c r="O587" i="3"/>
  <c r="O194" i="3"/>
  <c r="O545" i="3"/>
  <c r="O189" i="3"/>
  <c r="O619" i="3"/>
  <c r="O980" i="3"/>
  <c r="O1588" i="3"/>
  <c r="O1738" i="3"/>
  <c r="O2047" i="3"/>
  <c r="O2188" i="3"/>
  <c r="O2089" i="3"/>
  <c r="O2368" i="3"/>
  <c r="O2149" i="3"/>
  <c r="O2398" i="3"/>
  <c r="O2087" i="3"/>
  <c r="O2288" i="3"/>
  <c r="O2438" i="3"/>
  <c r="O1709" i="3"/>
  <c r="O2028" i="3"/>
  <c r="O1957" i="3"/>
  <c r="O1678" i="3"/>
  <c r="O1854" i="3"/>
  <c r="O1547" i="3"/>
  <c r="O1839" i="3"/>
  <c r="O1639" i="3"/>
  <c r="O1579" i="3"/>
  <c r="O1198" i="3"/>
  <c r="O924" i="3"/>
  <c r="O574" i="3"/>
  <c r="O1552" i="3"/>
  <c r="O1120" i="3"/>
  <c r="O934" i="3"/>
  <c r="O7" i="3"/>
  <c r="O1020" i="3"/>
  <c r="O1559" i="3"/>
  <c r="O80" i="3"/>
  <c r="O673" i="3"/>
  <c r="O713" i="3"/>
  <c r="O589" i="3"/>
  <c r="O513" i="3"/>
  <c r="O134" i="3"/>
  <c r="O215" i="3"/>
  <c r="O939" i="3"/>
  <c r="O979" i="3"/>
  <c r="O74" i="3"/>
  <c r="O2419" i="3"/>
  <c r="O1705" i="3"/>
  <c r="O2163" i="3"/>
  <c r="O2409" i="3"/>
  <c r="O2150" i="3"/>
  <c r="O2399" i="3"/>
  <c r="O2420" i="3"/>
  <c r="O2439" i="3"/>
  <c r="O2029" i="3"/>
  <c r="O1958" i="3"/>
  <c r="O1679" i="3"/>
  <c r="O1548" i="3"/>
  <c r="O1580" i="3"/>
  <c r="O978" i="3"/>
  <c r="O748" i="3"/>
  <c r="O1199" i="3"/>
  <c r="O922" i="3"/>
  <c r="O1553" i="3"/>
  <c r="O1117" i="3"/>
  <c r="O573" i="3"/>
  <c r="O689" i="3"/>
  <c r="O143" i="3"/>
  <c r="O142" i="3"/>
  <c r="O714" i="3"/>
  <c r="O588" i="3"/>
  <c r="O512" i="3"/>
  <c r="O135" i="3"/>
  <c r="O214" i="3"/>
  <c r="O1503" i="3"/>
  <c r="O1703" i="3"/>
  <c r="O830" i="3"/>
  <c r="O2147" i="3"/>
  <c r="O2189" i="3"/>
  <c r="O2229" i="3"/>
  <c r="O1959" i="3"/>
  <c r="O1549" i="3"/>
  <c r="O1633" i="3"/>
  <c r="O1969" i="3"/>
  <c r="O1739" i="3"/>
  <c r="O1520" i="3"/>
  <c r="O1302" i="3"/>
  <c r="O749" i="3"/>
  <c r="O923" i="3"/>
  <c r="O724" i="3"/>
  <c r="O1554" i="3"/>
  <c r="O1118" i="3"/>
  <c r="O690" i="3"/>
  <c r="O162" i="3"/>
  <c r="O138" i="3"/>
  <c r="O743" i="3"/>
  <c r="O783" i="3"/>
  <c r="O827" i="3"/>
  <c r="O514" i="3"/>
  <c r="O132" i="3"/>
  <c r="O212" i="3"/>
  <c r="O145" i="3"/>
  <c r="O1704" i="3"/>
  <c r="O2064" i="3"/>
  <c r="O73" i="3"/>
  <c r="O2190" i="3"/>
  <c r="O2062" i="3"/>
  <c r="O750" i="3"/>
  <c r="O557" i="3"/>
  <c r="O8" i="3"/>
  <c r="O139" i="3"/>
  <c r="O164" i="3"/>
  <c r="O572" i="3"/>
  <c r="O784" i="3"/>
  <c r="O1583" i="3"/>
  <c r="O1584" i="3"/>
  <c r="O937" i="3"/>
  <c r="O938" i="3"/>
  <c r="O778" i="3"/>
  <c r="O777" i="3"/>
  <c r="O34" i="4"/>
  <c r="O408" i="4"/>
  <c r="O410" i="4"/>
  <c r="O2223" i="3"/>
  <c r="O1847" i="3"/>
  <c r="O2393" i="3"/>
  <c r="O2233" i="3"/>
  <c r="O398" i="3"/>
  <c r="O955" i="3"/>
  <c r="O563" i="3"/>
  <c r="O245" i="3"/>
  <c r="O93" i="3"/>
  <c r="O2249" i="4"/>
  <c r="O2365" i="4"/>
  <c r="O2343" i="4"/>
  <c r="O1487" i="4"/>
  <c r="O1798" i="4"/>
  <c r="O1132" i="4"/>
  <c r="O1092" i="4"/>
  <c r="O1089" i="4"/>
  <c r="O450" i="4"/>
  <c r="O567" i="4"/>
  <c r="O1008" i="4"/>
  <c r="O723" i="4"/>
  <c r="O337" i="4"/>
  <c r="O985" i="4"/>
  <c r="O35" i="4"/>
  <c r="O253" i="4"/>
  <c r="O2458" i="3"/>
  <c r="O2457" i="3"/>
  <c r="O534" i="3"/>
  <c r="O535" i="3"/>
  <c r="O1033" i="4"/>
  <c r="O1034" i="4"/>
  <c r="O1032" i="4"/>
  <c r="O2230" i="4"/>
  <c r="O2227" i="4"/>
  <c r="O2222" i="3"/>
  <c r="O1848" i="3"/>
  <c r="O2394" i="3"/>
  <c r="O1565" i="3"/>
  <c r="O2234" i="3"/>
  <c r="O399" i="3"/>
  <c r="O2317" i="3"/>
  <c r="O954" i="3"/>
  <c r="O547" i="3"/>
  <c r="O302" i="3"/>
  <c r="O525" i="3"/>
  <c r="O152" i="3"/>
  <c r="O947" i="3"/>
  <c r="O1992" i="4"/>
  <c r="O1537" i="4"/>
  <c r="O1489" i="4"/>
  <c r="O1133" i="4"/>
  <c r="O1093" i="4"/>
  <c r="O1090" i="4"/>
  <c r="O569" i="4"/>
  <c r="O1009" i="4"/>
  <c r="O725" i="4"/>
  <c r="O512" i="4"/>
  <c r="O339" i="4"/>
  <c r="O493" i="4"/>
  <c r="O673" i="4"/>
  <c r="O32" i="4"/>
  <c r="O254" i="4"/>
  <c r="O989" i="4"/>
  <c r="O987" i="4"/>
  <c r="O990" i="4"/>
  <c r="O1979" i="4"/>
  <c r="O1978" i="4"/>
  <c r="O2427" i="3"/>
  <c r="O2428" i="3"/>
  <c r="O1858" i="3"/>
  <c r="O1859" i="3"/>
  <c r="O1857" i="3"/>
  <c r="O740" i="3"/>
  <c r="O737" i="3"/>
  <c r="O739" i="3"/>
  <c r="O738" i="3"/>
  <c r="O1698" i="3"/>
  <c r="O1697" i="3"/>
  <c r="O1699" i="3"/>
  <c r="O1898" i="3"/>
  <c r="O1900" i="3"/>
  <c r="O1899" i="3"/>
  <c r="O2225" i="3"/>
  <c r="O2057" i="3"/>
  <c r="O1562" i="3"/>
  <c r="O2067" i="3"/>
  <c r="O1338" i="3"/>
  <c r="O397" i="3"/>
  <c r="O2318" i="3"/>
  <c r="O984" i="3"/>
  <c r="O1098" i="3"/>
  <c r="O549" i="3"/>
  <c r="O303" i="3"/>
  <c r="O524" i="3"/>
  <c r="O153" i="3"/>
  <c r="O948" i="3"/>
  <c r="O2352" i="4"/>
  <c r="O1993" i="4"/>
  <c r="O2442" i="4"/>
  <c r="O1795" i="4"/>
  <c r="O1538" i="4"/>
  <c r="O1490" i="4"/>
  <c r="O1577" i="4"/>
  <c r="O1582" i="4"/>
  <c r="O1439" i="4"/>
  <c r="O1177" i="4"/>
  <c r="O1134" i="4"/>
  <c r="O1094" i="4"/>
  <c r="O570" i="4"/>
  <c r="O722" i="4"/>
  <c r="O340" i="4"/>
  <c r="O494" i="4"/>
  <c r="O55" i="4"/>
  <c r="O23" i="4"/>
  <c r="O15" i="4"/>
  <c r="O60" i="4"/>
  <c r="O219" i="4"/>
  <c r="O2108" i="3"/>
  <c r="O2107" i="3"/>
  <c r="O374" i="4"/>
  <c r="O372" i="4"/>
  <c r="O2019" i="4"/>
  <c r="O2018" i="4"/>
  <c r="O1465" i="4"/>
  <c r="O1462" i="4"/>
  <c r="O860" i="3"/>
  <c r="O859" i="3"/>
  <c r="O857" i="3"/>
  <c r="O858" i="3"/>
  <c r="O2192" i="3"/>
  <c r="O499" i="3"/>
  <c r="O2319" i="3"/>
  <c r="O1099" i="3"/>
  <c r="O548" i="3"/>
  <c r="O305" i="3"/>
  <c r="O522" i="3"/>
  <c r="O155" i="3"/>
  <c r="O949" i="3"/>
  <c r="O2353" i="4"/>
  <c r="O1994" i="4"/>
  <c r="O2443" i="4"/>
  <c r="O2342" i="4"/>
  <c r="O1792" i="4"/>
  <c r="O1539" i="4"/>
  <c r="O1782" i="4"/>
  <c r="O1578" i="4"/>
  <c r="O1437" i="4"/>
  <c r="O1583" i="4"/>
  <c r="O1438" i="4"/>
  <c r="O1178" i="4"/>
  <c r="O533" i="4"/>
  <c r="O52" i="4"/>
  <c r="O59" i="4"/>
  <c r="O220" i="4"/>
  <c r="O1935" i="4"/>
  <c r="O1934" i="4"/>
  <c r="O2218" i="3"/>
  <c r="O2220" i="3"/>
  <c r="O2219" i="3"/>
  <c r="O1658" i="3"/>
  <c r="O1660" i="3"/>
  <c r="O1657" i="3"/>
  <c r="O1939" i="4"/>
  <c r="O1938" i="4"/>
  <c r="O993" i="4"/>
  <c r="O994" i="4"/>
  <c r="O992" i="4"/>
  <c r="O2059" i="3"/>
  <c r="O1563" i="3"/>
  <c r="O2068" i="3"/>
  <c r="O1072" i="3"/>
  <c r="O2193" i="3"/>
  <c r="O1474" i="3"/>
  <c r="O2060" i="3"/>
  <c r="O2069" i="3"/>
  <c r="O894" i="3"/>
  <c r="O1492" i="3"/>
  <c r="O1100" i="3"/>
  <c r="O2354" i="4"/>
  <c r="O2104" i="4"/>
  <c r="O2402" i="4"/>
  <c r="O2444" i="4"/>
  <c r="O2344" i="4"/>
  <c r="O1793" i="4"/>
  <c r="O1783" i="4"/>
  <c r="O1579" i="4"/>
  <c r="O1585" i="4"/>
  <c r="O1179" i="4"/>
  <c r="O1102" i="4"/>
  <c r="O1378" i="4"/>
  <c r="O502" i="4"/>
  <c r="O813" i="4"/>
  <c r="O788" i="4"/>
  <c r="O487" i="4"/>
  <c r="O643" i="4"/>
  <c r="O617" i="4"/>
  <c r="O534" i="4"/>
  <c r="O53" i="4"/>
  <c r="O24" i="4"/>
  <c r="O13" i="4"/>
  <c r="O57" i="4"/>
  <c r="O217" i="4"/>
  <c r="O1908" i="3"/>
  <c r="O1907" i="3"/>
  <c r="O2228" i="3"/>
  <c r="O2227" i="3"/>
  <c r="O1332" i="3"/>
  <c r="O1335" i="3"/>
  <c r="O1334" i="3"/>
  <c r="O1087" i="3"/>
  <c r="O1089" i="3"/>
  <c r="O1088" i="3"/>
  <c r="O2150" i="4"/>
  <c r="O2147" i="4"/>
  <c r="O2194" i="3"/>
  <c r="O1493" i="3"/>
  <c r="O1073" i="3"/>
  <c r="O498" i="3"/>
  <c r="O1337" i="3"/>
  <c r="O982" i="3"/>
  <c r="O564" i="3"/>
  <c r="O243" i="3"/>
  <c r="O94" i="3"/>
  <c r="O2250" i="4"/>
  <c r="O2362" i="4"/>
  <c r="O2105" i="4"/>
  <c r="O2403" i="4"/>
  <c r="O1784" i="4"/>
  <c r="O1799" i="4"/>
  <c r="O1377" i="4"/>
  <c r="O503" i="4"/>
  <c r="O814" i="4"/>
  <c r="O983" i="4"/>
  <c r="O645" i="4"/>
  <c r="O368" i="4"/>
  <c r="O618" i="4"/>
  <c r="O535" i="4"/>
  <c r="O1095" i="3"/>
  <c r="O1094" i="3"/>
  <c r="O1093" i="3"/>
  <c r="O1092" i="3"/>
  <c r="O2178" i="3"/>
  <c r="O2179" i="3"/>
  <c r="O2177" i="3"/>
  <c r="O1303" i="3"/>
  <c r="O1304" i="3"/>
  <c r="O1300" i="3"/>
  <c r="O1299" i="3"/>
  <c r="O1398" i="4"/>
  <c r="O1399" i="4"/>
  <c r="O1708" i="3"/>
  <c r="O1707" i="3"/>
  <c r="O1070" i="4"/>
  <c r="O1068" i="4"/>
  <c r="O373" i="3"/>
  <c r="O375" i="3"/>
  <c r="O374" i="3"/>
  <c r="O1473" i="3"/>
  <c r="O1472" i="3"/>
  <c r="O412" i="3"/>
  <c r="O414" i="3"/>
  <c r="O893" i="3"/>
  <c r="O1340" i="3"/>
  <c r="O985" i="3"/>
  <c r="O447" i="4"/>
  <c r="O815" i="4"/>
  <c r="O642" i="4"/>
  <c r="O909" i="4"/>
  <c r="O907" i="4"/>
  <c r="O1863" i="4"/>
  <c r="O1862" i="4"/>
  <c r="O1153" i="4"/>
  <c r="O1154" i="4"/>
  <c r="O1152" i="4"/>
  <c r="O1508" i="3"/>
  <c r="O1507" i="3"/>
  <c r="O1180" i="3"/>
  <c r="O1178" i="3"/>
  <c r="O1345" i="3"/>
  <c r="O1343" i="3"/>
  <c r="O1342" i="3"/>
  <c r="O1853" i="4"/>
  <c r="O1852" i="4"/>
  <c r="O1855" i="4"/>
  <c r="O1854" i="4"/>
  <c r="O2049" i="4"/>
  <c r="O2048" i="4"/>
  <c r="O2047" i="4"/>
  <c r="O2050" i="4"/>
  <c r="O1889" i="4"/>
  <c r="O1888" i="4"/>
  <c r="O1887" i="4"/>
  <c r="O1890" i="4"/>
  <c r="O1424" i="4"/>
  <c r="O1423" i="4"/>
  <c r="O1425" i="4"/>
  <c r="O1422" i="4"/>
  <c r="O1059" i="4"/>
  <c r="O1058" i="4"/>
  <c r="O1057" i="4"/>
  <c r="O1060" i="4"/>
  <c r="O745" i="4"/>
  <c r="O744" i="4"/>
  <c r="O743" i="4"/>
  <c r="O742" i="4"/>
  <c r="O354" i="4"/>
  <c r="O353" i="4"/>
  <c r="O352" i="4"/>
  <c r="O355" i="4"/>
  <c r="O2449" i="4"/>
  <c r="O2448" i="4"/>
  <c r="O2447" i="4"/>
  <c r="O2450" i="4"/>
  <c r="O2213" i="4"/>
  <c r="O2212" i="4"/>
  <c r="O2214" i="4"/>
  <c r="O2215" i="4"/>
  <c r="O2005" i="4"/>
  <c r="O2004" i="4"/>
  <c r="O2003" i="4"/>
  <c r="O2002" i="4"/>
  <c r="O2040" i="4"/>
  <c r="O2039" i="4"/>
  <c r="O2038" i="4"/>
  <c r="O2037" i="4"/>
  <c r="O1880" i="4"/>
  <c r="O1879" i="4"/>
  <c r="O1878" i="4"/>
  <c r="O1877" i="4"/>
  <c r="O898" i="4"/>
  <c r="O897" i="4"/>
  <c r="O899" i="4"/>
  <c r="O900" i="4"/>
  <c r="O634" i="4"/>
  <c r="O633" i="4"/>
  <c r="O632" i="4"/>
  <c r="O635" i="4"/>
  <c r="O478" i="4"/>
  <c r="O477" i="4"/>
  <c r="O479" i="4"/>
  <c r="O480" i="4"/>
  <c r="O2440" i="4"/>
  <c r="O2439" i="4"/>
  <c r="O2438" i="4"/>
  <c r="O2437" i="4"/>
  <c r="O2013" i="4"/>
  <c r="O2012" i="4"/>
  <c r="O2015" i="4"/>
  <c r="O2014" i="4"/>
  <c r="O1929" i="4"/>
  <c r="O1928" i="4"/>
  <c r="O1927" i="4"/>
  <c r="O1930" i="4"/>
  <c r="O978" i="4"/>
  <c r="O977" i="4"/>
  <c r="O980" i="4"/>
  <c r="O979" i="4"/>
  <c r="O794" i="4"/>
  <c r="O793" i="4"/>
  <c r="O792" i="4"/>
  <c r="O795" i="4"/>
  <c r="O638" i="4"/>
  <c r="O637" i="4"/>
  <c r="O639" i="4"/>
  <c r="O640" i="4"/>
  <c r="O474" i="4"/>
  <c r="O473" i="4"/>
  <c r="O472" i="4"/>
  <c r="O475" i="4"/>
  <c r="O625" i="4"/>
  <c r="O624" i="4"/>
  <c r="O623" i="4"/>
  <c r="O622" i="4"/>
  <c r="O398" i="4"/>
  <c r="O397" i="4"/>
  <c r="O399" i="4"/>
  <c r="O400" i="4"/>
  <c r="O2093" i="4"/>
  <c r="O2092" i="4"/>
  <c r="O2095" i="4"/>
  <c r="O2094" i="4"/>
  <c r="O2053" i="4"/>
  <c r="O2052" i="4"/>
  <c r="O2054" i="4"/>
  <c r="O2055" i="4"/>
  <c r="O1893" i="4"/>
  <c r="O1892" i="4"/>
  <c r="O1894" i="4"/>
  <c r="O1895" i="4"/>
  <c r="O2329" i="4"/>
  <c r="O2328" i="4"/>
  <c r="O2327" i="4"/>
  <c r="O2330" i="4"/>
  <c r="O2169" i="4"/>
  <c r="O2168" i="4"/>
  <c r="O2167" i="4"/>
  <c r="O2170" i="4"/>
  <c r="O1920" i="4"/>
  <c r="O1919" i="4"/>
  <c r="O1918" i="4"/>
  <c r="O1917" i="4"/>
  <c r="O2453" i="4"/>
  <c r="O2452" i="4"/>
  <c r="O2454" i="4"/>
  <c r="O2455" i="4"/>
  <c r="O2293" i="4"/>
  <c r="O2292" i="4"/>
  <c r="O2294" i="4"/>
  <c r="O2295" i="4"/>
  <c r="O2133" i="4"/>
  <c r="O2132" i="4"/>
  <c r="O2134" i="4"/>
  <c r="O2135" i="4"/>
  <c r="O1394" i="4"/>
  <c r="O1392" i="4"/>
  <c r="O1395" i="4"/>
  <c r="O1393" i="4"/>
  <c r="O1189" i="4"/>
  <c r="O1188" i="4"/>
  <c r="O1187" i="4"/>
  <c r="O1190" i="4"/>
  <c r="O885" i="4"/>
  <c r="O884" i="4"/>
  <c r="O883" i="4"/>
  <c r="O882" i="4"/>
  <c r="O785" i="4"/>
  <c r="O784" i="4"/>
  <c r="O783" i="4"/>
  <c r="O782" i="4"/>
  <c r="O465" i="4"/>
  <c r="O464" i="4"/>
  <c r="O463" i="4"/>
  <c r="O462" i="4"/>
  <c r="O518" i="4"/>
  <c r="O517" i="4"/>
  <c r="O519" i="4"/>
  <c r="O520" i="4"/>
  <c r="O345" i="4"/>
  <c r="O344" i="4"/>
  <c r="O343" i="4"/>
  <c r="O342" i="4"/>
  <c r="O2289" i="4"/>
  <c r="O2288" i="4"/>
  <c r="O2287" i="4"/>
  <c r="O2290" i="4"/>
  <c r="O2320" i="4"/>
  <c r="O2319" i="4"/>
  <c r="O2318" i="4"/>
  <c r="O2317" i="4"/>
  <c r="O2160" i="4"/>
  <c r="O2159" i="4"/>
  <c r="O2158" i="4"/>
  <c r="O2157" i="4"/>
  <c r="O2360" i="4"/>
  <c r="O2359" i="4"/>
  <c r="O2358" i="4"/>
  <c r="O2357" i="4"/>
  <c r="O2200" i="4"/>
  <c r="O2199" i="4"/>
  <c r="O2198" i="4"/>
  <c r="O2197" i="4"/>
  <c r="O1474" i="4"/>
  <c r="O1472" i="4"/>
  <c r="O1475" i="4"/>
  <c r="O1473" i="4"/>
  <c r="O1015" i="4"/>
  <c r="O1014" i="4"/>
  <c r="O1013" i="4"/>
  <c r="O1012" i="4"/>
  <c r="O1055" i="4"/>
  <c r="O1054" i="4"/>
  <c r="O1053" i="4"/>
  <c r="O1052" i="4"/>
  <c r="O273" i="4"/>
  <c r="O272" i="4"/>
  <c r="O275" i="4"/>
  <c r="O274" i="4"/>
  <c r="O798" i="4"/>
  <c r="O797" i="4"/>
  <c r="O799" i="4"/>
  <c r="O800" i="4"/>
  <c r="O2280" i="4"/>
  <c r="O2279" i="4"/>
  <c r="O2278" i="4"/>
  <c r="O2277" i="4"/>
  <c r="O2045" i="4"/>
  <c r="O2044" i="4"/>
  <c r="O2043" i="4"/>
  <c r="O2042" i="4"/>
  <c r="O1885" i="4"/>
  <c r="O1884" i="4"/>
  <c r="O1883" i="4"/>
  <c r="O1882" i="4"/>
  <c r="O2413" i="4"/>
  <c r="O2412" i="4"/>
  <c r="O2414" i="4"/>
  <c r="O2415" i="4"/>
  <c r="O2253" i="4"/>
  <c r="O2252" i="4"/>
  <c r="O2254" i="4"/>
  <c r="O2255" i="4"/>
  <c r="O2089" i="4"/>
  <c r="O2088" i="4"/>
  <c r="O2087" i="4"/>
  <c r="O2090" i="4"/>
  <c r="O1845" i="4"/>
  <c r="O1844" i="4"/>
  <c r="O1843" i="4"/>
  <c r="O1842" i="4"/>
  <c r="O1624" i="4"/>
  <c r="O1623" i="4"/>
  <c r="O1622" i="4"/>
  <c r="O1625" i="4"/>
  <c r="O1449" i="4"/>
  <c r="O1447" i="4"/>
  <c r="O1450" i="4"/>
  <c r="O1448" i="4"/>
  <c r="O938" i="4"/>
  <c r="O937" i="4"/>
  <c r="O940" i="4"/>
  <c r="O939" i="4"/>
  <c r="O894" i="4"/>
  <c r="O893" i="4"/>
  <c r="O892" i="4"/>
  <c r="O895" i="4"/>
  <c r="O313" i="4"/>
  <c r="O312" i="4"/>
  <c r="O315" i="4"/>
  <c r="O314" i="4"/>
  <c r="O714" i="4"/>
  <c r="O713" i="4"/>
  <c r="O712" i="4"/>
  <c r="O715" i="4"/>
  <c r="O402" i="4"/>
  <c r="O405" i="4"/>
  <c r="O403" i="4"/>
  <c r="O404" i="4"/>
  <c r="O825" i="4"/>
  <c r="O824" i="4"/>
  <c r="O823" i="4"/>
  <c r="O822" i="4"/>
  <c r="O665" i="4"/>
  <c r="O664" i="4"/>
  <c r="O663" i="4"/>
  <c r="O662" i="4"/>
  <c r="O2373" i="4"/>
  <c r="O2372" i="4"/>
  <c r="O2374" i="4"/>
  <c r="O2375" i="4"/>
  <c r="O2080" i="4"/>
  <c r="O2079" i="4"/>
  <c r="O2078" i="4"/>
  <c r="O2077" i="4"/>
  <c r="O1478" i="4"/>
  <c r="O1479" i="4"/>
  <c r="O1480" i="4"/>
  <c r="O1477" i="4"/>
  <c r="O1434" i="4"/>
  <c r="O1432" i="4"/>
  <c r="O1435" i="4"/>
  <c r="O1433" i="4"/>
  <c r="O1504" i="4"/>
  <c r="O1503" i="4"/>
  <c r="O1502" i="4"/>
  <c r="O1505" i="4"/>
  <c r="O1045" i="4"/>
  <c r="O1044" i="4"/>
  <c r="O1043" i="4"/>
  <c r="O1042" i="4"/>
  <c r="O925" i="4"/>
  <c r="O924" i="4"/>
  <c r="O923" i="4"/>
  <c r="O922" i="4"/>
  <c r="O1029" i="4"/>
  <c r="O1027" i="4"/>
  <c r="O1030" i="4"/>
  <c r="O1028" i="4"/>
  <c r="O705" i="4"/>
  <c r="O704" i="4"/>
  <c r="O703" i="4"/>
  <c r="O702" i="4"/>
  <c r="O362" i="4"/>
  <c r="O365" i="4"/>
  <c r="O363" i="4"/>
  <c r="O364" i="4"/>
  <c r="O434" i="4"/>
  <c r="O433" i="4"/>
  <c r="O432" i="4"/>
  <c r="O435" i="4"/>
  <c r="O1817" i="4"/>
  <c r="O1820" i="4"/>
  <c r="O1819" i="4"/>
  <c r="O1818" i="4"/>
  <c r="O1825" i="4"/>
  <c r="O1824" i="4"/>
  <c r="O1822" i="4"/>
  <c r="O1823" i="4"/>
  <c r="O2129" i="4"/>
  <c r="O2128" i="4"/>
  <c r="O2127" i="4"/>
  <c r="O2130" i="4"/>
  <c r="O1969" i="4"/>
  <c r="O1968" i="4"/>
  <c r="O1967" i="4"/>
  <c r="O1970" i="4"/>
  <c r="O1409" i="4"/>
  <c r="O1410" i="4"/>
  <c r="O1408" i="4"/>
  <c r="O1407" i="4"/>
  <c r="O1384" i="4"/>
  <c r="O1383" i="4"/>
  <c r="O1385" i="4"/>
  <c r="O1382" i="4"/>
  <c r="O945" i="4"/>
  <c r="O942" i="4"/>
  <c r="O944" i="4"/>
  <c r="O943" i="4"/>
  <c r="O754" i="4"/>
  <c r="O753" i="4"/>
  <c r="O752" i="4"/>
  <c r="O755" i="4"/>
  <c r="O2298" i="3"/>
  <c r="O2300" i="3"/>
  <c r="O2299" i="3"/>
  <c r="O2297" i="3"/>
  <c r="O2338" i="3"/>
  <c r="O2340" i="3"/>
  <c r="O2339" i="3"/>
  <c r="O2337" i="3"/>
  <c r="O1888" i="3"/>
  <c r="O1887" i="3"/>
  <c r="O1890" i="3"/>
  <c r="O1889" i="3"/>
  <c r="O1610" i="3"/>
  <c r="O1608" i="3"/>
  <c r="O1607" i="3"/>
  <c r="O1609" i="3"/>
  <c r="O1694" i="3"/>
  <c r="O1692" i="3"/>
  <c r="O1695" i="3"/>
  <c r="O1693" i="3"/>
  <c r="O1327" i="3"/>
  <c r="O1328" i="3"/>
  <c r="O1330" i="3"/>
  <c r="O1329" i="3"/>
  <c r="O1375" i="3"/>
  <c r="O1372" i="3"/>
  <c r="O1374" i="3"/>
  <c r="O1373" i="3"/>
  <c r="O1123" i="3"/>
  <c r="O1122" i="3"/>
  <c r="O1125" i="3"/>
  <c r="O1124" i="3"/>
  <c r="O772" i="3"/>
  <c r="O775" i="3"/>
  <c r="O773" i="3"/>
  <c r="O774" i="3"/>
  <c r="O65" i="3"/>
  <c r="O64" i="3"/>
  <c r="O62" i="3"/>
  <c r="O63" i="3"/>
  <c r="O1448" i="3"/>
  <c r="O1447" i="3"/>
  <c r="O1450" i="3"/>
  <c r="O1449" i="3"/>
  <c r="O1235" i="3"/>
  <c r="O1234" i="3"/>
  <c r="O1233" i="3"/>
  <c r="O1232" i="3"/>
  <c r="O519" i="3"/>
  <c r="O518" i="3"/>
  <c r="O520" i="3"/>
  <c r="O517" i="3"/>
  <c r="O847" i="3"/>
  <c r="O848" i="3"/>
  <c r="O850" i="3"/>
  <c r="O849" i="3"/>
  <c r="O567" i="3"/>
  <c r="O570" i="3"/>
  <c r="O569" i="3"/>
  <c r="O568" i="3"/>
  <c r="O683" i="3"/>
  <c r="O682" i="3"/>
  <c r="O685" i="3"/>
  <c r="O684" i="3"/>
  <c r="O2212" i="3"/>
  <c r="O2214" i="3"/>
  <c r="O2215" i="3"/>
  <c r="O2213" i="3"/>
  <c r="O2332" i="3"/>
  <c r="O2334" i="3"/>
  <c r="O2335" i="3"/>
  <c r="O2333" i="3"/>
  <c r="O2128" i="3"/>
  <c r="O2127" i="3"/>
  <c r="O2130" i="3"/>
  <c r="O2129" i="3"/>
  <c r="O2284" i="3"/>
  <c r="O2283" i="3"/>
  <c r="O2282" i="3"/>
  <c r="O2285" i="3"/>
  <c r="O2324" i="3"/>
  <c r="O2323" i="3"/>
  <c r="O2322" i="3"/>
  <c r="O2325" i="3"/>
  <c r="O2092" i="3"/>
  <c r="O2094" i="3"/>
  <c r="O2095" i="3"/>
  <c r="O2093" i="3"/>
  <c r="O1650" i="3"/>
  <c r="O1648" i="3"/>
  <c r="O1647" i="3"/>
  <c r="O1649" i="3"/>
  <c r="O1460" i="3"/>
  <c r="O1459" i="3"/>
  <c r="O1457" i="3"/>
  <c r="O1458" i="3"/>
  <c r="O1047" i="3"/>
  <c r="O1050" i="3"/>
  <c r="O1049" i="3"/>
  <c r="O1048" i="3"/>
  <c r="O1243" i="3"/>
  <c r="O1242" i="3"/>
  <c r="O1244" i="3"/>
  <c r="O1245" i="3"/>
  <c r="O1287" i="3"/>
  <c r="O1288" i="3"/>
  <c r="O1289" i="3"/>
  <c r="O1290" i="3"/>
  <c r="O1247" i="3"/>
  <c r="O1249" i="3"/>
  <c r="O1248" i="3"/>
  <c r="O1250" i="3"/>
  <c r="O1003" i="3"/>
  <c r="O1002" i="3"/>
  <c r="O1005" i="3"/>
  <c r="O1004" i="3"/>
  <c r="O319" i="3"/>
  <c r="O318" i="3"/>
  <c r="O320" i="3"/>
  <c r="O317" i="3"/>
  <c r="O17" i="3"/>
  <c r="O20" i="3"/>
  <c r="O18" i="3"/>
  <c r="O19" i="3"/>
  <c r="O1039" i="3"/>
  <c r="O1038" i="3"/>
  <c r="O1037" i="3"/>
  <c r="O1040" i="3"/>
  <c r="O1167" i="3"/>
  <c r="O1170" i="3"/>
  <c r="O1169" i="3"/>
  <c r="O1168" i="3"/>
  <c r="O615" i="3"/>
  <c r="O613" i="3"/>
  <c r="O614" i="3"/>
  <c r="O612" i="3"/>
  <c r="O1195" i="3"/>
  <c r="O1194" i="3"/>
  <c r="O1193" i="3"/>
  <c r="O1192" i="3"/>
  <c r="O1892" i="3"/>
  <c r="O1894" i="3"/>
  <c r="O1895" i="3"/>
  <c r="O1893" i="3"/>
  <c r="O2292" i="3"/>
  <c r="O2294" i="3"/>
  <c r="O2293" i="3"/>
  <c r="O2295" i="3"/>
  <c r="O1938" i="3"/>
  <c r="O1939" i="3"/>
  <c r="O1937" i="3"/>
  <c r="O1940" i="3"/>
  <c r="O1978" i="3"/>
  <c r="O1980" i="3"/>
  <c r="O1979" i="3"/>
  <c r="O1977" i="3"/>
  <c r="O1814" i="3"/>
  <c r="O1813" i="3"/>
  <c r="O1812" i="3"/>
  <c r="O1815" i="3"/>
  <c r="O1805" i="3"/>
  <c r="O1804" i="3"/>
  <c r="O1803" i="3"/>
  <c r="O1802" i="3"/>
  <c r="O1928" i="3"/>
  <c r="O1927" i="3"/>
  <c r="O1930" i="3"/>
  <c r="O1929" i="3"/>
  <c r="O1614" i="3"/>
  <c r="O1612" i="3"/>
  <c r="O1615" i="3"/>
  <c r="O1613" i="3"/>
  <c r="O963" i="3"/>
  <c r="O962" i="3"/>
  <c r="O965" i="3"/>
  <c r="O964" i="3"/>
  <c r="O1765" i="3"/>
  <c r="O1764" i="3"/>
  <c r="O1763" i="3"/>
  <c r="O1762" i="3"/>
  <c r="O639" i="3"/>
  <c r="O638" i="3"/>
  <c r="O637" i="3"/>
  <c r="O640" i="3"/>
  <c r="O334" i="3"/>
  <c r="O332" i="3"/>
  <c r="O333" i="3"/>
  <c r="O335" i="3"/>
  <c r="O439" i="3"/>
  <c r="O438" i="3"/>
  <c r="O440" i="3"/>
  <c r="O437" i="3"/>
  <c r="O290" i="3"/>
  <c r="O289" i="3"/>
  <c r="O287" i="3"/>
  <c r="O288" i="3"/>
  <c r="O2052" i="3"/>
  <c r="O2054" i="3"/>
  <c r="O2055" i="3"/>
  <c r="O2053" i="3"/>
  <c r="O1924" i="3"/>
  <c r="O1923" i="3"/>
  <c r="O1922" i="3"/>
  <c r="O1925" i="3"/>
  <c r="O1964" i="3"/>
  <c r="O1963" i="3"/>
  <c r="O1962" i="3"/>
  <c r="O1965" i="3"/>
  <c r="O1770" i="3"/>
  <c r="O1769" i="3"/>
  <c r="O1768" i="3"/>
  <c r="O1767" i="3"/>
  <c r="O1530" i="3"/>
  <c r="O1527" i="3"/>
  <c r="O1529" i="3"/>
  <c r="O1528" i="3"/>
  <c r="O1574" i="3"/>
  <c r="O1572" i="3"/>
  <c r="O1573" i="3"/>
  <c r="O1575" i="3"/>
  <c r="O2120" i="3"/>
  <c r="O2119" i="3"/>
  <c r="O2118" i="3"/>
  <c r="O2117" i="3"/>
  <c r="O1479" i="3"/>
  <c r="O1478" i="3"/>
  <c r="O1477" i="3"/>
  <c r="O1480" i="3"/>
  <c r="O1163" i="3"/>
  <c r="O1162" i="3"/>
  <c r="O1165" i="3"/>
  <c r="O1164" i="3"/>
  <c r="O129" i="3"/>
  <c r="O128" i="3"/>
  <c r="O130" i="3"/>
  <c r="O127" i="3"/>
  <c r="O727" i="3"/>
  <c r="O728" i="3"/>
  <c r="O730" i="3"/>
  <c r="O729" i="3"/>
  <c r="O264" i="3"/>
  <c r="O263" i="3"/>
  <c r="O262" i="3"/>
  <c r="O265" i="3"/>
  <c r="O89" i="3"/>
  <c r="O88" i="3"/>
  <c r="O90" i="3"/>
  <c r="O87" i="3"/>
  <c r="O49" i="3"/>
  <c r="O48" i="3"/>
  <c r="O47" i="3"/>
  <c r="O50" i="3"/>
  <c r="O527" i="3"/>
  <c r="O530" i="3"/>
  <c r="O529" i="3"/>
  <c r="O528" i="3"/>
  <c r="O1359" i="3"/>
  <c r="O1358" i="3"/>
  <c r="O1357" i="3"/>
  <c r="O1360" i="3"/>
  <c r="O759" i="3"/>
  <c r="O758" i="3"/>
  <c r="O757" i="3"/>
  <c r="O760" i="3"/>
  <c r="O2328" i="3"/>
  <c r="O2327" i="3"/>
  <c r="O2330" i="3"/>
  <c r="O2329" i="3"/>
  <c r="O2008" i="3"/>
  <c r="O2007" i="3"/>
  <c r="O2010" i="3"/>
  <c r="O2009" i="3"/>
  <c r="O2372" i="3"/>
  <c r="O2374" i="3"/>
  <c r="O2375" i="3"/>
  <c r="O2373" i="3"/>
  <c r="O2412" i="3"/>
  <c r="O2414" i="3"/>
  <c r="O2415" i="3"/>
  <c r="O2413" i="3"/>
  <c r="O2018" i="3"/>
  <c r="O2020" i="3"/>
  <c r="O2019" i="3"/>
  <c r="O2017" i="3"/>
  <c r="O1725" i="3"/>
  <c r="O1724" i="3"/>
  <c r="O1723" i="3"/>
  <c r="O1722" i="3"/>
  <c r="O1007" i="3"/>
  <c r="O1008" i="3"/>
  <c r="O1010" i="3"/>
  <c r="O1009" i="3"/>
  <c r="O1012" i="3"/>
  <c r="O1013" i="3"/>
  <c r="O1014" i="3"/>
  <c r="O1015" i="3"/>
  <c r="O1419" i="3"/>
  <c r="O1418" i="3"/>
  <c r="O1417" i="3"/>
  <c r="O1420" i="3"/>
  <c r="O887" i="3"/>
  <c r="O888" i="3"/>
  <c r="O890" i="3"/>
  <c r="O889" i="3"/>
  <c r="O492" i="3"/>
  <c r="O495" i="3"/>
  <c r="O494" i="3"/>
  <c r="O493" i="3"/>
  <c r="O249" i="3"/>
  <c r="O248" i="3"/>
  <c r="O250" i="3"/>
  <c r="O247" i="3"/>
  <c r="O999" i="3"/>
  <c r="O998" i="3"/>
  <c r="O997" i="3"/>
  <c r="O1000" i="3"/>
  <c r="O599" i="3"/>
  <c r="O598" i="3"/>
  <c r="O600" i="3"/>
  <c r="O597" i="3"/>
  <c r="O217" i="3"/>
  <c r="O220" i="3"/>
  <c r="O219" i="3"/>
  <c r="O218" i="3"/>
  <c r="O767" i="3"/>
  <c r="O768" i="3"/>
  <c r="O770" i="3"/>
  <c r="O769" i="3"/>
  <c r="O97" i="3"/>
  <c r="O100" i="3"/>
  <c r="O99" i="3"/>
  <c r="O98" i="3"/>
  <c r="O2448" i="3"/>
  <c r="O2447" i="3"/>
  <c r="O2450" i="3"/>
  <c r="O2449" i="3"/>
  <c r="O2258" i="3"/>
  <c r="O2259" i="3"/>
  <c r="O2257" i="3"/>
  <c r="O2260" i="3"/>
  <c r="O2012" i="3"/>
  <c r="O2014" i="3"/>
  <c r="O2015" i="3"/>
  <c r="O2013" i="3"/>
  <c r="O2208" i="3"/>
  <c r="O2207" i="3"/>
  <c r="O2210" i="3"/>
  <c r="O2209" i="3"/>
  <c r="O2004" i="3"/>
  <c r="O2003" i="3"/>
  <c r="O2002" i="3"/>
  <c r="O2005" i="3"/>
  <c r="O1367" i="3"/>
  <c r="O1370" i="3"/>
  <c r="O1369" i="3"/>
  <c r="O1368" i="3"/>
  <c r="O1774" i="3"/>
  <c r="O1773" i="3"/>
  <c r="O1772" i="3"/>
  <c r="O1775" i="3"/>
  <c r="O967" i="3"/>
  <c r="O968" i="3"/>
  <c r="O969" i="3"/>
  <c r="O970" i="3"/>
  <c r="O1055" i="3"/>
  <c r="O1052" i="3"/>
  <c r="O1054" i="3"/>
  <c r="O1053" i="3"/>
  <c r="O1323" i="3"/>
  <c r="O1322" i="3"/>
  <c r="O1325" i="3"/>
  <c r="O1324" i="3"/>
  <c r="O695" i="3"/>
  <c r="O694" i="3"/>
  <c r="O693" i="3"/>
  <c r="O692" i="3"/>
  <c r="O407" i="3"/>
  <c r="O409" i="3"/>
  <c r="O410" i="3"/>
  <c r="O408" i="3"/>
  <c r="O455" i="3"/>
  <c r="O453" i="3"/>
  <c r="O454" i="3"/>
  <c r="O452" i="3"/>
  <c r="O1279" i="3"/>
  <c r="O1278" i="3"/>
  <c r="O1277" i="3"/>
  <c r="O1280" i="3"/>
  <c r="O927" i="3"/>
  <c r="O928" i="3"/>
  <c r="O930" i="3"/>
  <c r="O929" i="3"/>
  <c r="O295" i="3"/>
  <c r="O294" i="3"/>
  <c r="O293" i="3"/>
  <c r="O292" i="3"/>
  <c r="O1150" i="3"/>
  <c r="O1149" i="3"/>
  <c r="O1148" i="3"/>
  <c r="O1147" i="3"/>
  <c r="O447" i="3"/>
  <c r="O448" i="3"/>
  <c r="O450" i="3"/>
  <c r="O449" i="3"/>
  <c r="O2252" i="3"/>
  <c r="O2254" i="3"/>
  <c r="O2253" i="3"/>
  <c r="O2255" i="3"/>
  <c r="O2138" i="3"/>
  <c r="O2140" i="3"/>
  <c r="O2139" i="3"/>
  <c r="O2137" i="3"/>
  <c r="O2204" i="3"/>
  <c r="O2203" i="3"/>
  <c r="O2202" i="3"/>
  <c r="O2205" i="3"/>
  <c r="O2244" i="3"/>
  <c r="O2243" i="3"/>
  <c r="O2242" i="3"/>
  <c r="O2245" i="3"/>
  <c r="O1283" i="3"/>
  <c r="O1282" i="3"/>
  <c r="O1285" i="3"/>
  <c r="O1284" i="3"/>
  <c r="O1684" i="3"/>
  <c r="O1683" i="3"/>
  <c r="O1682" i="3"/>
  <c r="O1685" i="3"/>
  <c r="O973" i="3"/>
  <c r="O972" i="3"/>
  <c r="O974" i="3"/>
  <c r="O975" i="3"/>
  <c r="O1215" i="3"/>
  <c r="O1214" i="3"/>
  <c r="O1213" i="3"/>
  <c r="O1212" i="3"/>
  <c r="O105" i="3"/>
  <c r="O102" i="3"/>
  <c r="O104" i="3"/>
  <c r="O103" i="3"/>
  <c r="O209" i="3"/>
  <c r="O208" i="3"/>
  <c r="O207" i="3"/>
  <c r="O210" i="3"/>
  <c r="O607" i="3"/>
  <c r="O610" i="3"/>
  <c r="O609" i="3"/>
  <c r="O608" i="3"/>
  <c r="O257" i="3"/>
  <c r="O259" i="3"/>
  <c r="O258" i="3"/>
  <c r="O260" i="3"/>
  <c r="O654" i="3"/>
  <c r="O653" i="3"/>
  <c r="O652" i="3"/>
  <c r="O655" i="3"/>
  <c r="O479" i="3"/>
  <c r="O478" i="3"/>
  <c r="O480" i="3"/>
  <c r="O477" i="3"/>
  <c r="O225" i="3"/>
  <c r="O224" i="3"/>
  <c r="O223" i="3"/>
  <c r="O222" i="3"/>
  <c r="O1275" i="3"/>
  <c r="O1274" i="3"/>
  <c r="O1273" i="3"/>
  <c r="O1272" i="3"/>
  <c r="O2444" i="3"/>
  <c r="O2443" i="3"/>
  <c r="O2442" i="3"/>
  <c r="O2445" i="3"/>
  <c r="O2124" i="3"/>
  <c r="O2123" i="3"/>
  <c r="O2122" i="3"/>
  <c r="O2125" i="3"/>
  <c r="O1932" i="3"/>
  <c r="O1934" i="3"/>
  <c r="O1933" i="3"/>
  <c r="O1935" i="3"/>
  <c r="O1884" i="3"/>
  <c r="O1883" i="3"/>
  <c r="O1882" i="3"/>
  <c r="O1885" i="3"/>
  <c r="O2404" i="3"/>
  <c r="O2403" i="3"/>
  <c r="O2402" i="3"/>
  <c r="O2405" i="3"/>
  <c r="O1670" i="3"/>
  <c r="O1669" i="3"/>
  <c r="O1667" i="3"/>
  <c r="O1668" i="3"/>
  <c r="O1408" i="3"/>
  <c r="O1407" i="3"/>
  <c r="O1409" i="3"/>
  <c r="O1410" i="3"/>
  <c r="O1207" i="3"/>
  <c r="O1210" i="3"/>
  <c r="O1209" i="3"/>
  <c r="O1208" i="3"/>
  <c r="O807" i="3"/>
  <c r="O808" i="3"/>
  <c r="O810" i="3"/>
  <c r="O809" i="3"/>
  <c r="O57" i="3"/>
  <c r="O58" i="3"/>
  <c r="O60" i="3"/>
  <c r="O59" i="3"/>
  <c r="O1363" i="3"/>
  <c r="O1362" i="3"/>
  <c r="O1365" i="3"/>
  <c r="O1364" i="3"/>
  <c r="O367" i="3"/>
  <c r="O368" i="3"/>
  <c r="O369" i="3"/>
  <c r="O370" i="3"/>
  <c r="O1254" i="3"/>
  <c r="O1253" i="3"/>
  <c r="O1252" i="3"/>
  <c r="O1255" i="3"/>
  <c r="O177" i="3"/>
  <c r="O180" i="3"/>
  <c r="O178" i="3"/>
  <c r="O179" i="3"/>
  <c r="O1043" i="3"/>
  <c r="O1042" i="3"/>
  <c r="O1045" i="3"/>
  <c r="O1044" i="3"/>
  <c r="O359" i="3"/>
  <c r="O358" i="3"/>
  <c r="O360" i="3"/>
  <c r="O357" i="3"/>
  <c r="D499" i="10" l="1"/>
  <c r="C499" i="10"/>
  <c r="B499" i="10"/>
  <c r="A499" i="10"/>
  <c r="D498" i="10"/>
  <c r="C498" i="10"/>
  <c r="B498" i="10"/>
  <c r="A498" i="10"/>
  <c r="D497" i="10"/>
  <c r="C497" i="10"/>
  <c r="B497" i="10"/>
  <c r="A497" i="10"/>
  <c r="D496" i="10"/>
  <c r="C496" i="10"/>
  <c r="B496" i="10"/>
  <c r="A496" i="10"/>
  <c r="D495" i="10"/>
  <c r="C495" i="10"/>
  <c r="B495" i="10"/>
  <c r="A495" i="10"/>
  <c r="D494" i="10"/>
  <c r="C494" i="10"/>
  <c r="B494" i="10"/>
  <c r="A494" i="10"/>
  <c r="D493" i="10"/>
  <c r="C493" i="10"/>
  <c r="B493" i="10"/>
  <c r="A493" i="10"/>
  <c r="D492" i="10"/>
  <c r="C492" i="10"/>
  <c r="B492" i="10"/>
  <c r="A492" i="10"/>
  <c r="D491" i="10"/>
  <c r="C491" i="10"/>
  <c r="B491" i="10"/>
  <c r="A491" i="10"/>
  <c r="D490" i="10"/>
  <c r="C490" i="10"/>
  <c r="B490" i="10"/>
  <c r="A490" i="10"/>
  <c r="D489" i="10"/>
  <c r="C489" i="10"/>
  <c r="B489" i="10"/>
  <c r="A489" i="10"/>
  <c r="D488" i="10"/>
  <c r="C488" i="10"/>
  <c r="B488" i="10"/>
  <c r="A488" i="10"/>
  <c r="D487" i="10"/>
  <c r="C487" i="10"/>
  <c r="B487" i="10"/>
  <c r="A487" i="10"/>
  <c r="D486" i="10"/>
  <c r="C486" i="10"/>
  <c r="B486" i="10"/>
  <c r="A486" i="10"/>
  <c r="D485" i="10"/>
  <c r="C485" i="10"/>
  <c r="B485" i="10"/>
  <c r="A485" i="10"/>
  <c r="D484" i="10"/>
  <c r="C484" i="10"/>
  <c r="B484" i="10"/>
  <c r="A484" i="10"/>
  <c r="D483" i="10"/>
  <c r="C483" i="10"/>
  <c r="B483" i="10"/>
  <c r="A483" i="10"/>
  <c r="D482" i="10"/>
  <c r="C482" i="10"/>
  <c r="B482" i="10"/>
  <c r="A482" i="10"/>
  <c r="D481" i="10"/>
  <c r="C481" i="10"/>
  <c r="B481" i="10"/>
  <c r="A481" i="10"/>
  <c r="D480" i="10"/>
  <c r="C480" i="10"/>
  <c r="B480" i="10"/>
  <c r="A480" i="10"/>
  <c r="D479" i="10"/>
  <c r="C479" i="10"/>
  <c r="B479" i="10"/>
  <c r="A479" i="10"/>
  <c r="D478" i="10"/>
  <c r="C478" i="10"/>
  <c r="B478" i="10"/>
  <c r="A478" i="10"/>
  <c r="D477" i="10"/>
  <c r="C477" i="10"/>
  <c r="B477" i="10"/>
  <c r="A477" i="10"/>
  <c r="D476" i="10"/>
  <c r="C476" i="10"/>
  <c r="B476" i="10"/>
  <c r="A476" i="10"/>
  <c r="D475" i="10"/>
  <c r="C475" i="10"/>
  <c r="B475" i="10"/>
  <c r="A475" i="10"/>
  <c r="D474" i="10"/>
  <c r="C474" i="10"/>
  <c r="B474" i="10"/>
  <c r="A474" i="10"/>
  <c r="D473" i="10"/>
  <c r="C473" i="10"/>
  <c r="B473" i="10"/>
  <c r="A473" i="10"/>
  <c r="D472" i="10"/>
  <c r="C472" i="10"/>
  <c r="B472" i="10"/>
  <c r="A472" i="10"/>
  <c r="D471" i="10"/>
  <c r="C471" i="10"/>
  <c r="B471" i="10"/>
  <c r="A471" i="10"/>
  <c r="D470" i="10"/>
  <c r="C470" i="10"/>
  <c r="B470" i="10"/>
  <c r="A470" i="10"/>
  <c r="D469" i="10"/>
  <c r="C469" i="10"/>
  <c r="B469" i="10"/>
  <c r="A469" i="10"/>
  <c r="D468" i="10"/>
  <c r="C468" i="10"/>
  <c r="B468" i="10"/>
  <c r="A468" i="10"/>
  <c r="D467" i="10"/>
  <c r="C467" i="10"/>
  <c r="B467" i="10"/>
  <c r="A467" i="10"/>
  <c r="D466" i="10"/>
  <c r="C466" i="10"/>
  <c r="B466" i="10"/>
  <c r="A466" i="10"/>
  <c r="D465" i="10"/>
  <c r="C465" i="10"/>
  <c r="B465" i="10"/>
  <c r="A465" i="10"/>
  <c r="D464" i="10"/>
  <c r="C464" i="10"/>
  <c r="B464" i="10"/>
  <c r="A464" i="10"/>
  <c r="D463" i="10"/>
  <c r="C463" i="10"/>
  <c r="B463" i="10"/>
  <c r="A463" i="10"/>
  <c r="D462" i="10"/>
  <c r="C462" i="10"/>
  <c r="B462" i="10"/>
  <c r="A462" i="10"/>
  <c r="D461" i="10"/>
  <c r="C461" i="10"/>
  <c r="B461" i="10"/>
  <c r="A461" i="10"/>
  <c r="D460" i="10"/>
  <c r="C460" i="10"/>
  <c r="B460" i="10"/>
  <c r="A460" i="10"/>
  <c r="D459" i="10"/>
  <c r="C459" i="10"/>
  <c r="B459" i="10"/>
  <c r="A459" i="10"/>
  <c r="D458" i="10"/>
  <c r="C458" i="10"/>
  <c r="B458" i="10"/>
  <c r="A458" i="10"/>
  <c r="D457" i="10"/>
  <c r="C457" i="10"/>
  <c r="B457" i="10"/>
  <c r="A457" i="10"/>
  <c r="D456" i="10"/>
  <c r="C456" i="10"/>
  <c r="B456" i="10"/>
  <c r="A456" i="10"/>
  <c r="D455" i="10"/>
  <c r="C455" i="10"/>
  <c r="B455" i="10"/>
  <c r="A455" i="10"/>
  <c r="D454" i="10"/>
  <c r="C454" i="10"/>
  <c r="B454" i="10"/>
  <c r="A454" i="10"/>
  <c r="D453" i="10"/>
  <c r="C453" i="10"/>
  <c r="B453" i="10"/>
  <c r="A453" i="10"/>
  <c r="D452" i="10"/>
  <c r="C452" i="10"/>
  <c r="B452" i="10"/>
  <c r="A452" i="10"/>
  <c r="D451" i="10"/>
  <c r="C451" i="10"/>
  <c r="B451" i="10"/>
  <c r="A451" i="10"/>
  <c r="D450" i="10"/>
  <c r="C450" i="10"/>
  <c r="B450" i="10"/>
  <c r="A450" i="10"/>
  <c r="D449" i="10"/>
  <c r="C449" i="10"/>
  <c r="B449" i="10"/>
  <c r="A449" i="10"/>
  <c r="D448" i="10"/>
  <c r="C448" i="10"/>
  <c r="B448" i="10"/>
  <c r="A448" i="10"/>
  <c r="D447" i="10"/>
  <c r="C447" i="10"/>
  <c r="B447" i="10"/>
  <c r="A447" i="10"/>
  <c r="D446" i="10"/>
  <c r="C446" i="10"/>
  <c r="B446" i="10"/>
  <c r="A446" i="10"/>
  <c r="D445" i="10"/>
  <c r="C445" i="10"/>
  <c r="B445" i="10"/>
  <c r="A445" i="10"/>
  <c r="D444" i="10"/>
  <c r="C444" i="10"/>
  <c r="B444" i="10"/>
  <c r="A444" i="10"/>
  <c r="D443" i="10"/>
  <c r="C443" i="10"/>
  <c r="B443" i="10"/>
  <c r="A443" i="10"/>
  <c r="D442" i="10"/>
  <c r="C442" i="10"/>
  <c r="B442" i="10"/>
  <c r="A442" i="10"/>
  <c r="D441" i="10"/>
  <c r="C441" i="10"/>
  <c r="B441" i="10"/>
  <c r="A441" i="10"/>
  <c r="D440" i="10"/>
  <c r="C440" i="10"/>
  <c r="B440" i="10"/>
  <c r="A440" i="10"/>
  <c r="D439" i="10"/>
  <c r="C439" i="10"/>
  <c r="B439" i="10"/>
  <c r="A439" i="10"/>
  <c r="D438" i="10"/>
  <c r="C438" i="10"/>
  <c r="B438" i="10"/>
  <c r="A438" i="10"/>
  <c r="D437" i="10"/>
  <c r="C437" i="10"/>
  <c r="B437" i="10"/>
  <c r="A437" i="10"/>
  <c r="D436" i="10"/>
  <c r="C436" i="10"/>
  <c r="B436" i="10"/>
  <c r="A436" i="10"/>
  <c r="D435" i="10"/>
  <c r="C435" i="10"/>
  <c r="B435" i="10"/>
  <c r="A435" i="10"/>
  <c r="D434" i="10"/>
  <c r="C434" i="10"/>
  <c r="B434" i="10"/>
  <c r="A434" i="10"/>
  <c r="D433" i="10"/>
  <c r="C433" i="10"/>
  <c r="B433" i="10"/>
  <c r="A433" i="10"/>
  <c r="D432" i="10"/>
  <c r="C432" i="10"/>
  <c r="B432" i="10"/>
  <c r="A432" i="10"/>
  <c r="D431" i="10"/>
  <c r="C431" i="10"/>
  <c r="B431" i="10"/>
  <c r="A431" i="10"/>
  <c r="D430" i="10"/>
  <c r="C430" i="10"/>
  <c r="B430" i="10"/>
  <c r="A430" i="10"/>
  <c r="D429" i="10"/>
  <c r="C429" i="10"/>
  <c r="B429" i="10"/>
  <c r="A429" i="10"/>
  <c r="D428" i="10"/>
  <c r="C428" i="10"/>
  <c r="B428" i="10"/>
  <c r="A428" i="10"/>
  <c r="D427" i="10"/>
  <c r="C427" i="10"/>
  <c r="B427" i="10"/>
  <c r="A427" i="10"/>
  <c r="D426" i="10"/>
  <c r="C426" i="10"/>
  <c r="B426" i="10"/>
  <c r="A426" i="10"/>
  <c r="D425" i="10"/>
  <c r="C425" i="10"/>
  <c r="B425" i="10"/>
  <c r="A425" i="10"/>
  <c r="D424" i="10"/>
  <c r="C424" i="10"/>
  <c r="B424" i="10"/>
  <c r="A424" i="10"/>
  <c r="D423" i="10"/>
  <c r="C423" i="10"/>
  <c r="B423" i="10"/>
  <c r="A423" i="10"/>
  <c r="D422" i="10"/>
  <c r="C422" i="10"/>
  <c r="B422" i="10"/>
  <c r="A422" i="10"/>
  <c r="D421" i="10"/>
  <c r="C421" i="10"/>
  <c r="B421" i="10"/>
  <c r="A421" i="10"/>
  <c r="D420" i="10"/>
  <c r="C420" i="10"/>
  <c r="B420" i="10"/>
  <c r="A420" i="10"/>
  <c r="D419" i="10"/>
  <c r="C419" i="10"/>
  <c r="B419" i="10"/>
  <c r="A419" i="10"/>
  <c r="D418" i="10"/>
  <c r="C418" i="10"/>
  <c r="B418" i="10"/>
  <c r="A418" i="10"/>
  <c r="D417" i="10"/>
  <c r="C417" i="10"/>
  <c r="B417" i="10"/>
  <c r="A417" i="10"/>
  <c r="D416" i="10"/>
  <c r="C416" i="10"/>
  <c r="B416" i="10"/>
  <c r="A416" i="10"/>
  <c r="D415" i="10"/>
  <c r="C415" i="10"/>
  <c r="B415" i="10"/>
  <c r="A415" i="10"/>
  <c r="D414" i="10"/>
  <c r="C414" i="10"/>
  <c r="B414" i="10"/>
  <c r="A414" i="10"/>
  <c r="D413" i="10"/>
  <c r="C413" i="10"/>
  <c r="B413" i="10"/>
  <c r="A413" i="10"/>
  <c r="D412" i="10"/>
  <c r="C412" i="10"/>
  <c r="B412" i="10"/>
  <c r="A412" i="10"/>
  <c r="D411" i="10"/>
  <c r="C411" i="10"/>
  <c r="B411" i="10"/>
  <c r="A411" i="10"/>
  <c r="D410" i="10"/>
  <c r="C410" i="10"/>
  <c r="B410" i="10"/>
  <c r="A410" i="10"/>
  <c r="D409" i="10"/>
  <c r="C409" i="10"/>
  <c r="B409" i="10"/>
  <c r="A409" i="10"/>
  <c r="D408" i="10"/>
  <c r="C408" i="10"/>
  <c r="B408" i="10"/>
  <c r="A408" i="10"/>
  <c r="D407" i="10"/>
  <c r="C407" i="10"/>
  <c r="B407" i="10"/>
  <c r="A407" i="10"/>
  <c r="D406" i="10"/>
  <c r="C406" i="10"/>
  <c r="B406" i="10"/>
  <c r="A406" i="10"/>
  <c r="D405" i="10"/>
  <c r="C405" i="10"/>
  <c r="B405" i="10"/>
  <c r="A405" i="10"/>
  <c r="D404" i="10"/>
  <c r="C404" i="10"/>
  <c r="B404" i="10"/>
  <c r="A404" i="10"/>
  <c r="D403" i="10"/>
  <c r="C403" i="10"/>
  <c r="B403" i="10"/>
  <c r="A403" i="10"/>
  <c r="D402" i="10"/>
  <c r="C402" i="10"/>
  <c r="B402" i="10"/>
  <c r="A402" i="10"/>
  <c r="D401" i="10"/>
  <c r="C401" i="10"/>
  <c r="B401" i="10"/>
  <c r="A401" i="10"/>
  <c r="D400" i="10"/>
  <c r="C400" i="10"/>
  <c r="B400" i="10"/>
  <c r="A400" i="10"/>
  <c r="D399" i="10"/>
  <c r="C399" i="10"/>
  <c r="B399" i="10"/>
  <c r="A399" i="10"/>
  <c r="D398" i="10"/>
  <c r="C398" i="10"/>
  <c r="B398" i="10"/>
  <c r="A398" i="10"/>
  <c r="D397" i="10"/>
  <c r="C397" i="10"/>
  <c r="B397" i="10"/>
  <c r="A397" i="10"/>
  <c r="D396" i="10"/>
  <c r="C396" i="10"/>
  <c r="B396" i="10"/>
  <c r="A396" i="10"/>
  <c r="D395" i="10"/>
  <c r="C395" i="10"/>
  <c r="B395" i="10"/>
  <c r="A395" i="10"/>
  <c r="D394" i="10"/>
  <c r="C394" i="10"/>
  <c r="B394" i="10"/>
  <c r="A394" i="10"/>
  <c r="D393" i="10"/>
  <c r="C393" i="10"/>
  <c r="B393" i="10"/>
  <c r="A393" i="10"/>
  <c r="D392" i="10"/>
  <c r="C392" i="10"/>
  <c r="B392" i="10"/>
  <c r="A392" i="10"/>
  <c r="D391" i="10"/>
  <c r="C391" i="10"/>
  <c r="B391" i="10"/>
  <c r="A391" i="10"/>
  <c r="D390" i="10"/>
  <c r="C390" i="10"/>
  <c r="B390" i="10"/>
  <c r="A390" i="10"/>
  <c r="D389" i="10"/>
  <c r="C389" i="10"/>
  <c r="B389" i="10"/>
  <c r="A389" i="10"/>
  <c r="D388" i="10"/>
  <c r="C388" i="10"/>
  <c r="B388" i="10"/>
  <c r="A388" i="10"/>
  <c r="D387" i="10"/>
  <c r="C387" i="10"/>
  <c r="B387" i="10"/>
  <c r="A387" i="10"/>
  <c r="D386" i="10"/>
  <c r="C386" i="10"/>
  <c r="B386" i="10"/>
  <c r="A386" i="10"/>
  <c r="D385" i="10"/>
  <c r="C385" i="10"/>
  <c r="B385" i="10"/>
  <c r="A385" i="10"/>
  <c r="D384" i="10"/>
  <c r="C384" i="10"/>
  <c r="B384" i="10"/>
  <c r="A384" i="10"/>
  <c r="D383" i="10"/>
  <c r="C383" i="10"/>
  <c r="B383" i="10"/>
  <c r="A383" i="10"/>
  <c r="D382" i="10"/>
  <c r="C382" i="10"/>
  <c r="B382" i="10"/>
  <c r="A382" i="10"/>
  <c r="D381" i="10"/>
  <c r="C381" i="10"/>
  <c r="B381" i="10"/>
  <c r="A381" i="10"/>
  <c r="D380" i="10"/>
  <c r="C380" i="10"/>
  <c r="B380" i="10"/>
  <c r="A380" i="10"/>
  <c r="D379" i="10"/>
  <c r="C379" i="10"/>
  <c r="B379" i="10"/>
  <c r="A379" i="10"/>
  <c r="D378" i="10"/>
  <c r="C378" i="10"/>
  <c r="B378" i="10"/>
  <c r="A378" i="10"/>
  <c r="D377" i="10"/>
  <c r="C377" i="10"/>
  <c r="B377" i="10"/>
  <c r="A377" i="10"/>
  <c r="D376" i="10"/>
  <c r="C376" i="10"/>
  <c r="B376" i="10"/>
  <c r="A376" i="10"/>
  <c r="D375" i="10"/>
  <c r="C375" i="10"/>
  <c r="B375" i="10"/>
  <c r="A375" i="10"/>
  <c r="D374" i="10"/>
  <c r="C374" i="10"/>
  <c r="B374" i="10"/>
  <c r="A374" i="10"/>
  <c r="D373" i="10"/>
  <c r="C373" i="10"/>
  <c r="B373" i="10"/>
  <c r="A373" i="10"/>
  <c r="D372" i="10"/>
  <c r="C372" i="10"/>
  <c r="B372" i="10"/>
  <c r="A372" i="10"/>
  <c r="D371" i="10"/>
  <c r="C371" i="10"/>
  <c r="B371" i="10"/>
  <c r="A371" i="10"/>
  <c r="D370" i="10"/>
  <c r="C370" i="10"/>
  <c r="B370" i="10"/>
  <c r="A370" i="10"/>
  <c r="D369" i="10"/>
  <c r="C369" i="10"/>
  <c r="B369" i="10"/>
  <c r="A369" i="10"/>
  <c r="D368" i="10"/>
  <c r="C368" i="10"/>
  <c r="B368" i="10"/>
  <c r="A368" i="10"/>
  <c r="D367" i="10"/>
  <c r="C367" i="10"/>
  <c r="B367" i="10"/>
  <c r="A367" i="10"/>
  <c r="D366" i="10"/>
  <c r="C366" i="10"/>
  <c r="B366" i="10"/>
  <c r="A366" i="10"/>
  <c r="D365" i="10"/>
  <c r="C365" i="10"/>
  <c r="B365" i="10"/>
  <c r="A365" i="10"/>
  <c r="D364" i="10"/>
  <c r="C364" i="10"/>
  <c r="B364" i="10"/>
  <c r="A364" i="10"/>
  <c r="D363" i="10"/>
  <c r="C363" i="10"/>
  <c r="B363" i="10"/>
  <c r="A363" i="10"/>
  <c r="D362" i="10"/>
  <c r="C362" i="10"/>
  <c r="B362" i="10"/>
  <c r="A362" i="10"/>
  <c r="D361" i="10"/>
  <c r="C361" i="10"/>
  <c r="B361" i="10"/>
  <c r="A361" i="10"/>
  <c r="D360" i="10"/>
  <c r="C360" i="10"/>
  <c r="B360" i="10"/>
  <c r="A360" i="10"/>
  <c r="D359" i="10"/>
  <c r="C359" i="10"/>
  <c r="B359" i="10"/>
  <c r="A359" i="10"/>
  <c r="D358" i="10"/>
  <c r="C358" i="10"/>
  <c r="B358" i="10"/>
  <c r="A358" i="10"/>
  <c r="D357" i="10"/>
  <c r="C357" i="10"/>
  <c r="B357" i="10"/>
  <c r="A357" i="10"/>
  <c r="D356" i="10"/>
  <c r="C356" i="10"/>
  <c r="B356" i="10"/>
  <c r="A356" i="10"/>
  <c r="D355" i="10"/>
  <c r="C355" i="10"/>
  <c r="B355" i="10"/>
  <c r="A355" i="10"/>
  <c r="D354" i="10"/>
  <c r="C354" i="10"/>
  <c r="B354" i="10"/>
  <c r="A354" i="10"/>
  <c r="D353" i="10"/>
  <c r="C353" i="10"/>
  <c r="B353" i="10"/>
  <c r="A353" i="10"/>
  <c r="D352" i="10"/>
  <c r="C352" i="10"/>
  <c r="B352" i="10"/>
  <c r="A352" i="10"/>
  <c r="D351" i="10"/>
  <c r="C351" i="10"/>
  <c r="B351" i="10"/>
  <c r="A351" i="10"/>
  <c r="D350" i="10"/>
  <c r="C350" i="10"/>
  <c r="B350" i="10"/>
  <c r="A350" i="10"/>
  <c r="D349" i="10"/>
  <c r="C349" i="10"/>
  <c r="B349" i="10"/>
  <c r="A349" i="10"/>
  <c r="D348" i="10"/>
  <c r="C348" i="10"/>
  <c r="B348" i="10"/>
  <c r="A348" i="10"/>
  <c r="D347" i="10"/>
  <c r="C347" i="10"/>
  <c r="B347" i="10"/>
  <c r="A347" i="10"/>
  <c r="D346" i="10"/>
  <c r="C346" i="10"/>
  <c r="B346" i="10"/>
  <c r="A346" i="10"/>
  <c r="D345" i="10"/>
  <c r="C345" i="10"/>
  <c r="B345" i="10"/>
  <c r="A345" i="10"/>
  <c r="D344" i="10"/>
  <c r="C344" i="10"/>
  <c r="B344" i="10"/>
  <c r="A344" i="10"/>
  <c r="D343" i="10"/>
  <c r="C343" i="10"/>
  <c r="B343" i="10"/>
  <c r="A343" i="10"/>
  <c r="D342" i="10"/>
  <c r="C342" i="10"/>
  <c r="B342" i="10"/>
  <c r="A342" i="10"/>
  <c r="D341" i="10"/>
  <c r="C341" i="10"/>
  <c r="B341" i="10"/>
  <c r="A341" i="10"/>
  <c r="D340" i="10"/>
  <c r="C340" i="10"/>
  <c r="B340" i="10"/>
  <c r="A340" i="10"/>
  <c r="D339" i="10"/>
  <c r="C339" i="10"/>
  <c r="B339" i="10"/>
  <c r="A339" i="10"/>
  <c r="D338" i="10"/>
  <c r="C338" i="10"/>
  <c r="B338" i="10"/>
  <c r="A338" i="10"/>
  <c r="D337" i="10"/>
  <c r="C337" i="10"/>
  <c r="B337" i="10"/>
  <c r="A337" i="10"/>
  <c r="D336" i="10"/>
  <c r="C336" i="10"/>
  <c r="B336" i="10"/>
  <c r="A336" i="10"/>
  <c r="D335" i="10"/>
  <c r="C335" i="10"/>
  <c r="B335" i="10"/>
  <c r="A335" i="10"/>
  <c r="D334" i="10"/>
  <c r="C334" i="10"/>
  <c r="B334" i="10"/>
  <c r="A334" i="10"/>
  <c r="D333" i="10"/>
  <c r="C333" i="10"/>
  <c r="B333" i="10"/>
  <c r="A333" i="10"/>
  <c r="D332" i="10"/>
  <c r="C332" i="10"/>
  <c r="B332" i="10"/>
  <c r="A332" i="10"/>
  <c r="D331" i="10"/>
  <c r="C331" i="10"/>
  <c r="B331" i="10"/>
  <c r="A331" i="10"/>
  <c r="D330" i="10"/>
  <c r="C330" i="10"/>
  <c r="B330" i="10"/>
  <c r="A330" i="10"/>
  <c r="D329" i="10"/>
  <c r="C329" i="10"/>
  <c r="B329" i="10"/>
  <c r="A329" i="10"/>
  <c r="D328" i="10"/>
  <c r="C328" i="10"/>
  <c r="B328" i="10"/>
  <c r="A328" i="10"/>
  <c r="D327" i="10"/>
  <c r="C327" i="10"/>
  <c r="B327" i="10"/>
  <c r="A327" i="10"/>
  <c r="D326" i="10"/>
  <c r="C326" i="10"/>
  <c r="B326" i="10"/>
  <c r="A326" i="10"/>
  <c r="D325" i="10"/>
  <c r="C325" i="10"/>
  <c r="B325" i="10"/>
  <c r="A325" i="10"/>
  <c r="D324" i="10"/>
  <c r="C324" i="10"/>
  <c r="B324" i="10"/>
  <c r="A324" i="10"/>
  <c r="D323" i="10"/>
  <c r="C323" i="10"/>
  <c r="B323" i="10"/>
  <c r="A323" i="10"/>
  <c r="D322" i="10"/>
  <c r="C322" i="10"/>
  <c r="B322" i="10"/>
  <c r="A322" i="10"/>
  <c r="D321" i="10"/>
  <c r="C321" i="10"/>
  <c r="B321" i="10"/>
  <c r="A321" i="10"/>
  <c r="D320" i="10"/>
  <c r="C320" i="10"/>
  <c r="B320" i="10"/>
  <c r="A320" i="10"/>
  <c r="D319" i="10"/>
  <c r="C319" i="10"/>
  <c r="B319" i="10"/>
  <c r="A319" i="10"/>
  <c r="D318" i="10"/>
  <c r="C318" i="10"/>
  <c r="B318" i="10"/>
  <c r="A318" i="10"/>
  <c r="D317" i="10"/>
  <c r="C317" i="10"/>
  <c r="B317" i="10"/>
  <c r="A317" i="10"/>
  <c r="D316" i="10"/>
  <c r="C316" i="10"/>
  <c r="B316" i="10"/>
  <c r="A316" i="10"/>
  <c r="D315" i="10"/>
  <c r="C315" i="10"/>
  <c r="B315" i="10"/>
  <c r="A315" i="10"/>
  <c r="D314" i="10"/>
  <c r="C314" i="10"/>
  <c r="B314" i="10"/>
  <c r="A314" i="10"/>
  <c r="D313" i="10"/>
  <c r="C313" i="10"/>
  <c r="B313" i="10"/>
  <c r="A313" i="10"/>
  <c r="D312" i="10"/>
  <c r="C312" i="10"/>
  <c r="B312" i="10"/>
  <c r="A312" i="10"/>
  <c r="D311" i="10"/>
  <c r="C311" i="10"/>
  <c r="B311" i="10"/>
  <c r="A311" i="10"/>
  <c r="D310" i="10"/>
  <c r="C310" i="10"/>
  <c r="B310" i="10"/>
  <c r="A310" i="10"/>
  <c r="D309" i="10"/>
  <c r="C309" i="10"/>
  <c r="B309" i="10"/>
  <c r="A309" i="10"/>
  <c r="D308" i="10"/>
  <c r="C308" i="10"/>
  <c r="B308" i="10"/>
  <c r="A308" i="10"/>
  <c r="D307" i="10"/>
  <c r="C307" i="10"/>
  <c r="B307" i="10"/>
  <c r="A307" i="10"/>
  <c r="D306" i="10"/>
  <c r="C306" i="10"/>
  <c r="B306" i="10"/>
  <c r="A306" i="10"/>
  <c r="D305" i="10"/>
  <c r="C305" i="10"/>
  <c r="B305" i="10"/>
  <c r="A305" i="10"/>
  <c r="D304" i="10"/>
  <c r="C304" i="10"/>
  <c r="B304" i="10"/>
  <c r="A304" i="10"/>
  <c r="D303" i="10"/>
  <c r="C303" i="10"/>
  <c r="B303" i="10"/>
  <c r="A303" i="10"/>
  <c r="D302" i="10"/>
  <c r="C302" i="10"/>
  <c r="B302" i="10"/>
  <c r="A302" i="10"/>
  <c r="D301" i="10"/>
  <c r="C301" i="10"/>
  <c r="B301" i="10"/>
  <c r="A301" i="10"/>
  <c r="D300" i="10"/>
  <c r="C300" i="10"/>
  <c r="B300" i="10"/>
  <c r="A300" i="10"/>
  <c r="D299" i="10"/>
  <c r="C299" i="10"/>
  <c r="B299" i="10"/>
  <c r="A299" i="10"/>
  <c r="D298" i="10"/>
  <c r="C298" i="10"/>
  <c r="B298" i="10"/>
  <c r="A298" i="10"/>
  <c r="D297" i="10"/>
  <c r="C297" i="10"/>
  <c r="B297" i="10"/>
  <c r="A297" i="10"/>
  <c r="D296" i="10"/>
  <c r="C296" i="10"/>
  <c r="B296" i="10"/>
  <c r="A296" i="10"/>
  <c r="D295" i="10"/>
  <c r="C295" i="10"/>
  <c r="B295" i="10"/>
  <c r="A295" i="10"/>
  <c r="D294" i="10"/>
  <c r="C294" i="10"/>
  <c r="B294" i="10"/>
  <c r="A294" i="10"/>
  <c r="D293" i="10"/>
  <c r="C293" i="10"/>
  <c r="B293" i="10"/>
  <c r="A293" i="10"/>
  <c r="D292" i="10"/>
  <c r="C292" i="10"/>
  <c r="B292" i="10"/>
  <c r="A292" i="10"/>
  <c r="D291" i="10"/>
  <c r="C291" i="10"/>
  <c r="B291" i="10"/>
  <c r="A291" i="10"/>
  <c r="D290" i="10"/>
  <c r="C290" i="10"/>
  <c r="B290" i="10"/>
  <c r="A290" i="10"/>
  <c r="D289" i="10"/>
  <c r="C289" i="10"/>
  <c r="B289" i="10"/>
  <c r="A289" i="10"/>
  <c r="D288" i="10"/>
  <c r="C288" i="10"/>
  <c r="B288" i="10"/>
  <c r="A288" i="10"/>
  <c r="D287" i="10"/>
  <c r="C287" i="10"/>
  <c r="B287" i="10"/>
  <c r="A287" i="10"/>
  <c r="D286" i="10"/>
  <c r="C286" i="10"/>
  <c r="B286" i="10"/>
  <c r="A286" i="10"/>
  <c r="D285" i="10"/>
  <c r="C285" i="10"/>
  <c r="B285" i="10"/>
  <c r="A285" i="10"/>
  <c r="D284" i="10"/>
  <c r="C284" i="10"/>
  <c r="B284" i="10"/>
  <c r="A284" i="10"/>
  <c r="D283" i="10"/>
  <c r="C283" i="10"/>
  <c r="B283" i="10"/>
  <c r="A283" i="10"/>
  <c r="D282" i="10"/>
  <c r="C282" i="10"/>
  <c r="B282" i="10"/>
  <c r="A282" i="10"/>
  <c r="D281" i="10"/>
  <c r="C281" i="10"/>
  <c r="B281" i="10"/>
  <c r="A281" i="10"/>
  <c r="D280" i="10"/>
  <c r="C280" i="10"/>
  <c r="B280" i="10"/>
  <c r="A280" i="10"/>
  <c r="D279" i="10"/>
  <c r="C279" i="10"/>
  <c r="B279" i="10"/>
  <c r="A279" i="10"/>
  <c r="D278" i="10"/>
  <c r="C278" i="10"/>
  <c r="B278" i="10"/>
  <c r="A278" i="10"/>
  <c r="D277" i="10"/>
  <c r="C277" i="10"/>
  <c r="B277" i="10"/>
  <c r="A277" i="10"/>
  <c r="D276" i="10"/>
  <c r="C276" i="10"/>
  <c r="B276" i="10"/>
  <c r="A276" i="10"/>
  <c r="D275" i="10"/>
  <c r="C275" i="10"/>
  <c r="B275" i="10"/>
  <c r="A275" i="10"/>
  <c r="D274" i="10"/>
  <c r="C274" i="10"/>
  <c r="B274" i="10"/>
  <c r="A274" i="10"/>
  <c r="D273" i="10"/>
  <c r="C273" i="10"/>
  <c r="B273" i="10"/>
  <c r="A273" i="10"/>
  <c r="D272" i="10"/>
  <c r="C272" i="10"/>
  <c r="B272" i="10"/>
  <c r="A272" i="10"/>
  <c r="D271" i="10"/>
  <c r="C271" i="10"/>
  <c r="B271" i="10"/>
  <c r="A271" i="10"/>
  <c r="D270" i="10"/>
  <c r="C270" i="10"/>
  <c r="B270" i="10"/>
  <c r="A270" i="10"/>
  <c r="D269" i="10"/>
  <c r="C269" i="10"/>
  <c r="B269" i="10"/>
  <c r="A269" i="10"/>
  <c r="D268" i="10"/>
  <c r="C268" i="10"/>
  <c r="B268" i="10"/>
  <c r="A268" i="10"/>
  <c r="D267" i="10"/>
  <c r="C267" i="10"/>
  <c r="B267" i="10"/>
  <c r="A267" i="10"/>
  <c r="D266" i="10"/>
  <c r="C266" i="10"/>
  <c r="B266" i="10"/>
  <c r="A266" i="10"/>
  <c r="D265" i="10"/>
  <c r="C265" i="10"/>
  <c r="B265" i="10"/>
  <c r="A265" i="10"/>
  <c r="D264" i="10"/>
  <c r="C264" i="10"/>
  <c r="B264" i="10"/>
  <c r="A264" i="10"/>
  <c r="D263" i="10"/>
  <c r="C263" i="10"/>
  <c r="B263" i="10"/>
  <c r="A263" i="10"/>
  <c r="D262" i="10"/>
  <c r="C262" i="10"/>
  <c r="B262" i="10"/>
  <c r="A262" i="10"/>
  <c r="D261" i="10"/>
  <c r="C261" i="10"/>
  <c r="B261" i="10"/>
  <c r="A261" i="10"/>
  <c r="D260" i="10"/>
  <c r="C260" i="10"/>
  <c r="B260" i="10"/>
  <c r="A260" i="10"/>
  <c r="D259" i="10"/>
  <c r="C259" i="10"/>
  <c r="B259" i="10"/>
  <c r="A259" i="10"/>
  <c r="D258" i="10"/>
  <c r="C258" i="10"/>
  <c r="B258" i="10"/>
  <c r="A258" i="10"/>
  <c r="D257" i="10"/>
  <c r="C257" i="10"/>
  <c r="B257" i="10"/>
  <c r="A257" i="10"/>
  <c r="D256" i="10"/>
  <c r="C256" i="10"/>
  <c r="B256" i="10"/>
  <c r="A256" i="10"/>
  <c r="D255" i="10"/>
  <c r="C255" i="10"/>
  <c r="B255" i="10"/>
  <c r="A255" i="10"/>
  <c r="D254" i="10"/>
  <c r="C254" i="10"/>
  <c r="B254" i="10"/>
  <c r="A254" i="10"/>
  <c r="D253" i="10"/>
  <c r="C253" i="10"/>
  <c r="B253" i="10"/>
  <c r="A253" i="10"/>
  <c r="D252" i="10"/>
  <c r="C252" i="10"/>
  <c r="B252" i="10"/>
  <c r="A252" i="10"/>
  <c r="D251" i="10"/>
  <c r="C251" i="10"/>
  <c r="B251" i="10"/>
  <c r="A251" i="10"/>
  <c r="D250" i="10"/>
  <c r="C250" i="10"/>
  <c r="B250" i="10"/>
  <c r="A250" i="10"/>
  <c r="D249" i="10"/>
  <c r="C249" i="10"/>
  <c r="B249" i="10"/>
  <c r="A249" i="10"/>
  <c r="D248" i="10"/>
  <c r="C248" i="10"/>
  <c r="B248" i="10"/>
  <c r="A248" i="10"/>
  <c r="D247" i="10"/>
  <c r="C247" i="10"/>
  <c r="B247" i="10"/>
  <c r="A247" i="10"/>
  <c r="D246" i="10"/>
  <c r="C246" i="10"/>
  <c r="B246" i="10"/>
  <c r="A246" i="10"/>
  <c r="D245" i="10"/>
  <c r="C245" i="10"/>
  <c r="B245" i="10"/>
  <c r="A245" i="10"/>
  <c r="D244" i="10"/>
  <c r="C244" i="10"/>
  <c r="B244" i="10"/>
  <c r="A244" i="10"/>
  <c r="D243" i="10"/>
  <c r="C243" i="10"/>
  <c r="B243" i="10"/>
  <c r="A243" i="10"/>
  <c r="D242" i="10"/>
  <c r="C242" i="10"/>
  <c r="B242" i="10"/>
  <c r="A242" i="10"/>
  <c r="D241" i="10"/>
  <c r="C241" i="10"/>
  <c r="B241" i="10"/>
  <c r="A241" i="10"/>
  <c r="D240" i="10"/>
  <c r="C240" i="10"/>
  <c r="B240" i="10"/>
  <c r="A240" i="10"/>
  <c r="D239" i="10"/>
  <c r="C239" i="10"/>
  <c r="B239" i="10"/>
  <c r="A239" i="10"/>
  <c r="D238" i="10"/>
  <c r="C238" i="10"/>
  <c r="B238" i="10"/>
  <c r="A238" i="10"/>
  <c r="D237" i="10"/>
  <c r="C237" i="10"/>
  <c r="B237" i="10"/>
  <c r="A237" i="10"/>
  <c r="D236" i="10"/>
  <c r="C236" i="10"/>
  <c r="B236" i="10"/>
  <c r="A236" i="10"/>
  <c r="D235" i="10"/>
  <c r="C235" i="10"/>
  <c r="B235" i="10"/>
  <c r="A235" i="10"/>
  <c r="D234" i="10"/>
  <c r="C234" i="10"/>
  <c r="B234" i="10"/>
  <c r="A234" i="10"/>
  <c r="D233" i="10"/>
  <c r="C233" i="10"/>
  <c r="B233" i="10"/>
  <c r="A233" i="10"/>
  <c r="D232" i="10"/>
  <c r="C232" i="10"/>
  <c r="B232" i="10"/>
  <c r="A232" i="10"/>
  <c r="D231" i="10"/>
  <c r="C231" i="10"/>
  <c r="B231" i="10"/>
  <c r="A231" i="10"/>
  <c r="D230" i="10"/>
  <c r="C230" i="10"/>
  <c r="B230" i="10"/>
  <c r="A230" i="10"/>
  <c r="D229" i="10"/>
  <c r="C229" i="10"/>
  <c r="B229" i="10"/>
  <c r="A229" i="10"/>
  <c r="D228" i="10"/>
  <c r="C228" i="10"/>
  <c r="B228" i="10"/>
  <c r="A228" i="10"/>
  <c r="D227" i="10"/>
  <c r="C227" i="10"/>
  <c r="B227" i="10"/>
  <c r="A227" i="10"/>
  <c r="D226" i="10"/>
  <c r="C226" i="10"/>
  <c r="B226" i="10"/>
  <c r="A226" i="10"/>
  <c r="D225" i="10"/>
  <c r="C225" i="10"/>
  <c r="B225" i="10"/>
  <c r="A225" i="10"/>
  <c r="D224" i="10"/>
  <c r="C224" i="10"/>
  <c r="B224" i="10"/>
  <c r="A224" i="10"/>
  <c r="D223" i="10"/>
  <c r="C223" i="10"/>
  <c r="B223" i="10"/>
  <c r="A223" i="10"/>
  <c r="D222" i="10"/>
  <c r="C222" i="10"/>
  <c r="B222" i="10"/>
  <c r="A222" i="10"/>
  <c r="D221" i="10"/>
  <c r="C221" i="10"/>
  <c r="B221" i="10"/>
  <c r="A221" i="10"/>
  <c r="D220" i="10"/>
  <c r="C220" i="10"/>
  <c r="B220" i="10"/>
  <c r="A220" i="10"/>
  <c r="D219" i="10"/>
  <c r="C219" i="10"/>
  <c r="B219" i="10"/>
  <c r="A219" i="10"/>
  <c r="D218" i="10"/>
  <c r="C218" i="10"/>
  <c r="B218" i="10"/>
  <c r="A218" i="10"/>
  <c r="D217" i="10"/>
  <c r="C217" i="10"/>
  <c r="B217" i="10"/>
  <c r="A217" i="10"/>
  <c r="D216" i="10"/>
  <c r="C216" i="10"/>
  <c r="B216" i="10"/>
  <c r="A216" i="10"/>
  <c r="D215" i="10"/>
  <c r="C215" i="10"/>
  <c r="B215" i="10"/>
  <c r="A215" i="10"/>
  <c r="D214" i="10"/>
  <c r="C214" i="10"/>
  <c r="B214" i="10"/>
  <c r="A214" i="10"/>
  <c r="D213" i="10"/>
  <c r="C213" i="10"/>
  <c r="B213" i="10"/>
  <c r="A213" i="10"/>
  <c r="D212" i="10"/>
  <c r="C212" i="10"/>
  <c r="B212" i="10"/>
  <c r="A212" i="10"/>
  <c r="D211" i="10"/>
  <c r="C211" i="10"/>
  <c r="B211" i="10"/>
  <c r="A211" i="10"/>
  <c r="D210" i="10"/>
  <c r="C210" i="10"/>
  <c r="B210" i="10"/>
  <c r="A210" i="10"/>
  <c r="D209" i="10"/>
  <c r="C209" i="10"/>
  <c r="B209" i="10"/>
  <c r="A209" i="10"/>
  <c r="D208" i="10"/>
  <c r="C208" i="10"/>
  <c r="B208" i="10"/>
  <c r="A208" i="10"/>
  <c r="D207" i="10"/>
  <c r="C207" i="10"/>
  <c r="B207" i="10"/>
  <c r="A207" i="10"/>
  <c r="D206" i="10"/>
  <c r="C206" i="10"/>
  <c r="B206" i="10"/>
  <c r="A206" i="10"/>
  <c r="D205" i="10"/>
  <c r="C205" i="10"/>
  <c r="B205" i="10"/>
  <c r="A205" i="10"/>
  <c r="D204" i="10"/>
  <c r="C204" i="10"/>
  <c r="B204" i="10"/>
  <c r="A204" i="10"/>
  <c r="D203" i="10"/>
  <c r="C203" i="10"/>
  <c r="B203" i="10"/>
  <c r="A203" i="10"/>
  <c r="D202" i="10"/>
  <c r="C202" i="10"/>
  <c r="B202" i="10"/>
  <c r="A202" i="10"/>
  <c r="D201" i="10"/>
  <c r="C201" i="10"/>
  <c r="B201" i="10"/>
  <c r="A201" i="10"/>
  <c r="D200" i="10"/>
  <c r="C200" i="10"/>
  <c r="B200" i="10"/>
  <c r="A200" i="10"/>
  <c r="D199" i="10"/>
  <c r="C199" i="10"/>
  <c r="B199" i="10"/>
  <c r="A199" i="10"/>
  <c r="D198" i="10"/>
  <c r="C198" i="10"/>
  <c r="B198" i="10"/>
  <c r="A198" i="10"/>
  <c r="D197" i="10"/>
  <c r="C197" i="10"/>
  <c r="B197" i="10"/>
  <c r="A197" i="10"/>
  <c r="D196" i="10"/>
  <c r="C196" i="10"/>
  <c r="B196" i="10"/>
  <c r="A196" i="10"/>
  <c r="D195" i="10"/>
  <c r="C195" i="10"/>
  <c r="B195" i="10"/>
  <c r="A195" i="10"/>
  <c r="D194" i="10"/>
  <c r="C194" i="10"/>
  <c r="B194" i="10"/>
  <c r="A194" i="10"/>
  <c r="D193" i="10"/>
  <c r="C193" i="10"/>
  <c r="B193" i="10"/>
  <c r="A193" i="10"/>
  <c r="D192" i="10"/>
  <c r="C192" i="10"/>
  <c r="B192" i="10"/>
  <c r="A192" i="10"/>
  <c r="D191" i="10"/>
  <c r="C191" i="10"/>
  <c r="B191" i="10"/>
  <c r="A191" i="10"/>
  <c r="D190" i="10"/>
  <c r="C190" i="10"/>
  <c r="B190" i="10"/>
  <c r="A190" i="10"/>
  <c r="D189" i="10"/>
  <c r="C189" i="10"/>
  <c r="B189" i="10"/>
  <c r="A189" i="10"/>
  <c r="D188" i="10"/>
  <c r="C188" i="10"/>
  <c r="B188" i="10"/>
  <c r="A188" i="10"/>
  <c r="D187" i="10"/>
  <c r="C187" i="10"/>
  <c r="B187" i="10"/>
  <c r="A187" i="10"/>
  <c r="D186" i="10"/>
  <c r="C186" i="10"/>
  <c r="B186" i="10"/>
  <c r="A186" i="10"/>
  <c r="D185" i="10"/>
  <c r="C185" i="10"/>
  <c r="B185" i="10"/>
  <c r="A185" i="10"/>
  <c r="D184" i="10"/>
  <c r="C184" i="10"/>
  <c r="B184" i="10"/>
  <c r="A184" i="10"/>
  <c r="D183" i="10"/>
  <c r="C183" i="10"/>
  <c r="B183" i="10"/>
  <c r="A183" i="10"/>
  <c r="D182" i="10"/>
  <c r="C182" i="10"/>
  <c r="B182" i="10"/>
  <c r="A182" i="10"/>
  <c r="D181" i="10"/>
  <c r="C181" i="10"/>
  <c r="B181" i="10"/>
  <c r="A181" i="10"/>
  <c r="D180" i="10"/>
  <c r="C180" i="10"/>
  <c r="B180" i="10"/>
  <c r="A180" i="10"/>
  <c r="D179" i="10"/>
  <c r="C179" i="10"/>
  <c r="B179" i="10"/>
  <c r="A179" i="10"/>
  <c r="D178" i="10"/>
  <c r="C178" i="10"/>
  <c r="B178" i="10"/>
  <c r="A178" i="10"/>
  <c r="D177" i="10"/>
  <c r="C177" i="10"/>
  <c r="B177" i="10"/>
  <c r="A177" i="10"/>
  <c r="D176" i="10"/>
  <c r="C176" i="10"/>
  <c r="B176" i="10"/>
  <c r="A176" i="10"/>
  <c r="D175" i="10"/>
  <c r="C175" i="10"/>
  <c r="B175" i="10"/>
  <c r="A175" i="10"/>
  <c r="D174" i="10"/>
  <c r="C174" i="10"/>
  <c r="B174" i="10"/>
  <c r="A174" i="10"/>
  <c r="D173" i="10"/>
  <c r="C173" i="10"/>
  <c r="B173" i="10"/>
  <c r="A173" i="10"/>
  <c r="D172" i="10"/>
  <c r="C172" i="10"/>
  <c r="B172" i="10"/>
  <c r="A172" i="10"/>
  <c r="D171" i="10"/>
  <c r="C171" i="10"/>
  <c r="B171" i="10"/>
  <c r="A171" i="10"/>
  <c r="D170" i="10"/>
  <c r="C170" i="10"/>
  <c r="B170" i="10"/>
  <c r="A170" i="10"/>
  <c r="D169" i="10"/>
  <c r="C169" i="10"/>
  <c r="B169" i="10"/>
  <c r="A169" i="10"/>
  <c r="D168" i="10"/>
  <c r="C168" i="10"/>
  <c r="B168" i="10"/>
  <c r="A168" i="10"/>
  <c r="D167" i="10"/>
  <c r="C167" i="10"/>
  <c r="B167" i="10"/>
  <c r="A167" i="10"/>
  <c r="D166" i="10"/>
  <c r="C166" i="10"/>
  <c r="B166" i="10"/>
  <c r="A166" i="10"/>
  <c r="D165" i="10"/>
  <c r="C165" i="10"/>
  <c r="B165" i="10"/>
  <c r="A165" i="10"/>
  <c r="D164" i="10"/>
  <c r="C164" i="10"/>
  <c r="B164" i="10"/>
  <c r="A164" i="10"/>
  <c r="D163" i="10"/>
  <c r="C163" i="10"/>
  <c r="B163" i="10"/>
  <c r="A163" i="10"/>
  <c r="D162" i="10"/>
  <c r="C162" i="10"/>
  <c r="B162" i="10"/>
  <c r="A162" i="10"/>
  <c r="D161" i="10"/>
  <c r="C161" i="10"/>
  <c r="B161" i="10"/>
  <c r="A161" i="10"/>
  <c r="D160" i="10"/>
  <c r="C160" i="10"/>
  <c r="B160" i="10"/>
  <c r="A160" i="10"/>
  <c r="D159" i="10"/>
  <c r="C159" i="10"/>
  <c r="B159" i="10"/>
  <c r="A159" i="10"/>
  <c r="D158" i="10"/>
  <c r="C158" i="10"/>
  <c r="B158" i="10"/>
  <c r="A158" i="10"/>
  <c r="D157" i="10"/>
  <c r="C157" i="10"/>
  <c r="B157" i="10"/>
  <c r="A157" i="10"/>
  <c r="D156" i="10"/>
  <c r="C156" i="10"/>
  <c r="B156" i="10"/>
  <c r="A156" i="10"/>
  <c r="D155" i="10"/>
  <c r="C155" i="10"/>
  <c r="B155" i="10"/>
  <c r="A155" i="10"/>
  <c r="D154" i="10"/>
  <c r="C154" i="10"/>
  <c r="B154" i="10"/>
  <c r="A154" i="10"/>
  <c r="D153" i="10"/>
  <c r="C153" i="10"/>
  <c r="B153" i="10"/>
  <c r="A153" i="10"/>
  <c r="D152" i="10"/>
  <c r="C152" i="10"/>
  <c r="B152" i="10"/>
  <c r="A152" i="10"/>
  <c r="D151" i="10"/>
  <c r="C151" i="10"/>
  <c r="B151" i="10"/>
  <c r="A151" i="10"/>
  <c r="D150" i="10"/>
  <c r="C150" i="10"/>
  <c r="B150" i="10"/>
  <c r="A150" i="10"/>
  <c r="D149" i="10"/>
  <c r="C149" i="10"/>
  <c r="B149" i="10"/>
  <c r="A149" i="10"/>
  <c r="D148" i="10"/>
  <c r="C148" i="10"/>
  <c r="B148" i="10"/>
  <c r="A148" i="10"/>
  <c r="D147" i="10"/>
  <c r="C147" i="10"/>
  <c r="B147" i="10"/>
  <c r="A147" i="10"/>
  <c r="D146" i="10"/>
  <c r="C146" i="10"/>
  <c r="B146" i="10"/>
  <c r="A146" i="10"/>
  <c r="D145" i="10"/>
  <c r="C145" i="10"/>
  <c r="B145" i="10"/>
  <c r="A145" i="10"/>
  <c r="D144" i="10"/>
  <c r="C144" i="10"/>
  <c r="B144" i="10"/>
  <c r="A144" i="10"/>
  <c r="D143" i="10"/>
  <c r="C143" i="10"/>
  <c r="B143" i="10"/>
  <c r="A143" i="10"/>
  <c r="D142" i="10"/>
  <c r="C142" i="10"/>
  <c r="B142" i="10"/>
  <c r="A142" i="10"/>
  <c r="D141" i="10"/>
  <c r="C141" i="10"/>
  <c r="B141" i="10"/>
  <c r="A141" i="10"/>
  <c r="D140" i="10"/>
  <c r="C140" i="10"/>
  <c r="B140" i="10"/>
  <c r="A140" i="10"/>
  <c r="D139" i="10"/>
  <c r="C139" i="10"/>
  <c r="B139" i="10"/>
  <c r="A139" i="10"/>
  <c r="D138" i="10"/>
  <c r="C138" i="10"/>
  <c r="B138" i="10"/>
  <c r="A138" i="10"/>
  <c r="D137" i="10"/>
  <c r="C137" i="10"/>
  <c r="B137" i="10"/>
  <c r="A137" i="10"/>
  <c r="D136" i="10"/>
  <c r="C136" i="10"/>
  <c r="B136" i="10"/>
  <c r="A136" i="10"/>
  <c r="D135" i="10"/>
  <c r="C135" i="10"/>
  <c r="B135" i="10"/>
  <c r="A135" i="10"/>
  <c r="D134" i="10"/>
  <c r="C134" i="10"/>
  <c r="B134" i="10"/>
  <c r="A134" i="10"/>
  <c r="D133" i="10"/>
  <c r="C133" i="10"/>
  <c r="B133" i="10"/>
  <c r="A133" i="10"/>
  <c r="D132" i="10"/>
  <c r="C132" i="10"/>
  <c r="B132" i="10"/>
  <c r="A132" i="10"/>
  <c r="D131" i="10"/>
  <c r="C131" i="10"/>
  <c r="B131" i="10"/>
  <c r="A131" i="10"/>
  <c r="D130" i="10"/>
  <c r="C130" i="10"/>
  <c r="B130" i="10"/>
  <c r="A130" i="10"/>
  <c r="D129" i="10"/>
  <c r="C129" i="10"/>
  <c r="B129" i="10"/>
  <c r="A129" i="10"/>
  <c r="D128" i="10"/>
  <c r="C128" i="10"/>
  <c r="B128" i="10"/>
  <c r="A128" i="10"/>
  <c r="D127" i="10"/>
  <c r="C127" i="10"/>
  <c r="B127" i="10"/>
  <c r="A127" i="10"/>
  <c r="D126" i="10"/>
  <c r="C126" i="10"/>
  <c r="B126" i="10"/>
  <c r="A126" i="10"/>
  <c r="D125" i="10"/>
  <c r="C125" i="10"/>
  <c r="B125" i="10"/>
  <c r="A125" i="10"/>
  <c r="D124" i="10"/>
  <c r="C124" i="10"/>
  <c r="B124" i="10"/>
  <c r="A124" i="10"/>
  <c r="D123" i="10"/>
  <c r="C123" i="10"/>
  <c r="B123" i="10"/>
  <c r="A123" i="10"/>
  <c r="D122" i="10"/>
  <c r="C122" i="10"/>
  <c r="B122" i="10"/>
  <c r="A122" i="10"/>
  <c r="D121" i="10"/>
  <c r="C121" i="10"/>
  <c r="B121" i="10"/>
  <c r="A121" i="10"/>
  <c r="D120" i="10"/>
  <c r="C120" i="10"/>
  <c r="B120" i="10"/>
  <c r="A120" i="10"/>
  <c r="D119" i="10"/>
  <c r="C119" i="10"/>
  <c r="B119" i="10"/>
  <c r="A119" i="10"/>
  <c r="D118" i="10"/>
  <c r="C118" i="10"/>
  <c r="B118" i="10"/>
  <c r="A118" i="10"/>
  <c r="D117" i="10"/>
  <c r="C117" i="10"/>
  <c r="B117" i="10"/>
  <c r="A117" i="10"/>
  <c r="D116" i="10"/>
  <c r="C116" i="10"/>
  <c r="B116" i="10"/>
  <c r="A116" i="10"/>
  <c r="D115" i="10"/>
  <c r="C115" i="10"/>
  <c r="B115" i="10"/>
  <c r="A115" i="10"/>
  <c r="D114" i="10"/>
  <c r="C114" i="10"/>
  <c r="B114" i="10"/>
  <c r="A114" i="10"/>
  <c r="D113" i="10"/>
  <c r="C113" i="10"/>
  <c r="B113" i="10"/>
  <c r="A113" i="10"/>
  <c r="D112" i="10"/>
  <c r="C112" i="10"/>
  <c r="B112" i="10"/>
  <c r="A112" i="10"/>
  <c r="D111" i="10"/>
  <c r="C111" i="10"/>
  <c r="B111" i="10"/>
  <c r="A111" i="10"/>
  <c r="D110" i="10"/>
  <c r="C110" i="10"/>
  <c r="B110" i="10"/>
  <c r="A110" i="10"/>
  <c r="D109" i="10"/>
  <c r="C109" i="10"/>
  <c r="B109" i="10"/>
  <c r="A109" i="10"/>
  <c r="D108" i="10"/>
  <c r="C108" i="10"/>
  <c r="B108" i="10"/>
  <c r="A108" i="10"/>
  <c r="D107" i="10"/>
  <c r="C107" i="10"/>
  <c r="B107" i="10"/>
  <c r="A107" i="10"/>
  <c r="D106" i="10"/>
  <c r="C106" i="10"/>
  <c r="B106" i="10"/>
  <c r="A106" i="10"/>
  <c r="D105" i="10"/>
  <c r="C105" i="10"/>
  <c r="B105" i="10"/>
  <c r="A105" i="10"/>
  <c r="D104" i="10"/>
  <c r="C104" i="10"/>
  <c r="B104" i="10"/>
  <c r="A104" i="10"/>
  <c r="D103" i="10"/>
  <c r="C103" i="10"/>
  <c r="B103" i="10"/>
  <c r="A103" i="10"/>
  <c r="D102" i="10"/>
  <c r="C102" i="10"/>
  <c r="B102" i="10"/>
  <c r="A102" i="10"/>
  <c r="D101" i="10"/>
  <c r="C101" i="10"/>
  <c r="B101" i="10"/>
  <c r="A101" i="10"/>
  <c r="D100" i="10"/>
  <c r="C100" i="10"/>
  <c r="B100" i="10"/>
  <c r="A100" i="10"/>
  <c r="D99" i="10"/>
  <c r="C99" i="10"/>
  <c r="B99" i="10"/>
  <c r="A99" i="10"/>
  <c r="D98" i="10"/>
  <c r="C98" i="10"/>
  <c r="B98" i="10"/>
  <c r="A98" i="10"/>
  <c r="D97" i="10"/>
  <c r="C97" i="10"/>
  <c r="B97" i="10"/>
  <c r="A97" i="10"/>
  <c r="D96" i="10"/>
  <c r="C96" i="10"/>
  <c r="B96" i="10"/>
  <c r="A96" i="10"/>
  <c r="D95" i="10"/>
  <c r="C95" i="10"/>
  <c r="B95" i="10"/>
  <c r="A95" i="10"/>
  <c r="D94" i="10"/>
  <c r="C94" i="10"/>
  <c r="B94" i="10"/>
  <c r="A94" i="10"/>
  <c r="D93" i="10"/>
  <c r="C93" i="10"/>
  <c r="B93" i="10"/>
  <c r="A93" i="10"/>
  <c r="D92" i="10"/>
  <c r="C92" i="10"/>
  <c r="B92" i="10"/>
  <c r="A92" i="10"/>
  <c r="D91" i="10"/>
  <c r="C91" i="10"/>
  <c r="B91" i="10"/>
  <c r="A91" i="10"/>
  <c r="D90" i="10"/>
  <c r="C90" i="10"/>
  <c r="B90" i="10"/>
  <c r="A90" i="10"/>
  <c r="D89" i="10"/>
  <c r="C89" i="10"/>
  <c r="B89" i="10"/>
  <c r="A89" i="10"/>
  <c r="D88" i="10"/>
  <c r="C88" i="10"/>
  <c r="B88" i="10"/>
  <c r="A88" i="10"/>
  <c r="D87" i="10"/>
  <c r="C87" i="10"/>
  <c r="B87" i="10"/>
  <c r="A87" i="10"/>
  <c r="D86" i="10"/>
  <c r="C86" i="10"/>
  <c r="B86" i="10"/>
  <c r="A86" i="10"/>
  <c r="D85" i="10"/>
  <c r="C85" i="10"/>
  <c r="B85" i="10"/>
  <c r="A85" i="10"/>
  <c r="D84" i="10"/>
  <c r="C84" i="10"/>
  <c r="B84" i="10"/>
  <c r="A84" i="10"/>
  <c r="D83" i="10"/>
  <c r="C83" i="10"/>
  <c r="B83" i="10"/>
  <c r="A83" i="10"/>
  <c r="D82" i="10"/>
  <c r="C82" i="10"/>
  <c r="B82" i="10"/>
  <c r="A82" i="10"/>
  <c r="D81" i="10"/>
  <c r="C81" i="10"/>
  <c r="B81" i="10"/>
  <c r="A81" i="10"/>
  <c r="D80" i="10"/>
  <c r="C80" i="10"/>
  <c r="B80" i="10"/>
  <c r="A80" i="10"/>
  <c r="D79" i="10"/>
  <c r="C79" i="10"/>
  <c r="B79" i="10"/>
  <c r="A79" i="10"/>
  <c r="D78" i="10"/>
  <c r="C78" i="10"/>
  <c r="B78" i="10"/>
  <c r="A78" i="10"/>
  <c r="D77" i="10"/>
  <c r="C77" i="10"/>
  <c r="B77" i="10"/>
  <c r="A77" i="10"/>
  <c r="D76" i="10"/>
  <c r="C76" i="10"/>
  <c r="B76" i="10"/>
  <c r="A76" i="10"/>
  <c r="D75" i="10"/>
  <c r="C75" i="10"/>
  <c r="B75" i="10"/>
  <c r="A75" i="10"/>
  <c r="D74" i="10"/>
  <c r="C74" i="10"/>
  <c r="B74" i="10"/>
  <c r="A74" i="10"/>
  <c r="D73" i="10"/>
  <c r="C73" i="10"/>
  <c r="B73" i="10"/>
  <c r="A73" i="10"/>
  <c r="D72" i="10"/>
  <c r="C72" i="10"/>
  <c r="B72" i="10"/>
  <c r="A72" i="10"/>
  <c r="D71" i="10"/>
  <c r="C71" i="10"/>
  <c r="B71" i="10"/>
  <c r="A71" i="10"/>
  <c r="D70" i="10"/>
  <c r="C70" i="10"/>
  <c r="B70" i="10"/>
  <c r="A70" i="10"/>
  <c r="D69" i="10"/>
  <c r="C69" i="10"/>
  <c r="B69" i="10"/>
  <c r="A69" i="10"/>
  <c r="D68" i="10"/>
  <c r="C68" i="10"/>
  <c r="B68" i="10"/>
  <c r="A68" i="10"/>
  <c r="D67" i="10"/>
  <c r="C67" i="10"/>
  <c r="B67" i="10"/>
  <c r="A67" i="10"/>
  <c r="D66" i="10"/>
  <c r="C66" i="10"/>
  <c r="B66" i="10"/>
  <c r="A66" i="10"/>
  <c r="D65" i="10"/>
  <c r="C65" i="10"/>
  <c r="B65" i="10"/>
  <c r="A65" i="10"/>
  <c r="D64" i="10"/>
  <c r="C64" i="10"/>
  <c r="B64" i="10"/>
  <c r="A64" i="10"/>
  <c r="D63" i="10"/>
  <c r="C63" i="10"/>
  <c r="B63" i="10"/>
  <c r="A63" i="10"/>
  <c r="D62" i="10"/>
  <c r="C62" i="10"/>
  <c r="B62" i="10"/>
  <c r="A62" i="10"/>
  <c r="D61" i="10"/>
  <c r="C61" i="10"/>
  <c r="B61" i="10"/>
  <c r="A61" i="10"/>
  <c r="D60" i="10"/>
  <c r="C60" i="10"/>
  <c r="B60" i="10"/>
  <c r="A60" i="10"/>
  <c r="D59" i="10"/>
  <c r="C59" i="10"/>
  <c r="B59" i="10"/>
  <c r="A59" i="10"/>
  <c r="D58" i="10"/>
  <c r="C58" i="10"/>
  <c r="B58" i="10"/>
  <c r="A58" i="10"/>
  <c r="D57" i="10"/>
  <c r="C57" i="10"/>
  <c r="B57" i="10"/>
  <c r="A57" i="10"/>
  <c r="D56" i="10"/>
  <c r="C56" i="10"/>
  <c r="B56" i="10"/>
  <c r="A56" i="10"/>
  <c r="D55" i="10"/>
  <c r="C55" i="10"/>
  <c r="B55" i="10"/>
  <c r="A55" i="10"/>
  <c r="D54" i="10"/>
  <c r="C54" i="10"/>
  <c r="B54" i="10"/>
  <c r="A54" i="10"/>
  <c r="D53" i="10"/>
  <c r="C53" i="10"/>
  <c r="B53" i="10"/>
  <c r="A53" i="10"/>
  <c r="D52" i="10"/>
  <c r="C52" i="10"/>
  <c r="B52" i="10"/>
  <c r="A52" i="10"/>
  <c r="D51" i="10"/>
  <c r="C51" i="10"/>
  <c r="B51" i="10"/>
  <c r="A51" i="10"/>
  <c r="D50" i="10"/>
  <c r="C50" i="10"/>
  <c r="B50" i="10"/>
  <c r="A50" i="10"/>
  <c r="D49" i="10"/>
  <c r="C49" i="10"/>
  <c r="B49" i="10"/>
  <c r="A49" i="10"/>
  <c r="D48" i="10"/>
  <c r="C48" i="10"/>
  <c r="B48" i="10"/>
  <c r="A48" i="10"/>
  <c r="D47" i="10"/>
  <c r="C47" i="10"/>
  <c r="B47" i="10"/>
  <c r="A47" i="10"/>
  <c r="D46" i="10"/>
  <c r="C46" i="10"/>
  <c r="B46" i="10"/>
  <c r="A46" i="10"/>
  <c r="D45" i="10"/>
  <c r="C45" i="10"/>
  <c r="B45" i="10"/>
  <c r="A45" i="10"/>
  <c r="D44" i="10"/>
  <c r="C44" i="10"/>
  <c r="B44" i="10"/>
  <c r="A44" i="10"/>
  <c r="D43" i="10"/>
  <c r="C43" i="10"/>
  <c r="B43" i="10"/>
  <c r="A43" i="10"/>
  <c r="D42" i="10"/>
  <c r="C42" i="10"/>
  <c r="B42" i="10"/>
  <c r="A42" i="10"/>
  <c r="D41" i="10"/>
  <c r="C41" i="10"/>
  <c r="B41" i="10"/>
  <c r="A41" i="10"/>
  <c r="D40" i="10"/>
  <c r="C40" i="10"/>
  <c r="B40" i="10"/>
  <c r="A40" i="10"/>
  <c r="D39" i="10"/>
  <c r="C39" i="10"/>
  <c r="B39" i="10"/>
  <c r="A39" i="10"/>
  <c r="D38" i="10"/>
  <c r="C38" i="10"/>
  <c r="B38" i="10"/>
  <c r="A38" i="10"/>
  <c r="D37" i="10"/>
  <c r="C37" i="10"/>
  <c r="B37" i="10"/>
  <c r="A37" i="10"/>
  <c r="D36" i="10"/>
  <c r="C36" i="10"/>
  <c r="B36" i="10"/>
  <c r="A36" i="10"/>
  <c r="D35" i="10"/>
  <c r="C35" i="10"/>
  <c r="B35" i="10"/>
  <c r="A35" i="10"/>
  <c r="D34" i="10"/>
  <c r="C34" i="10"/>
  <c r="B34" i="10"/>
  <c r="A34" i="10"/>
  <c r="D33" i="10"/>
  <c r="C33" i="10"/>
  <c r="B33" i="10"/>
  <c r="A33" i="10"/>
  <c r="D32" i="10"/>
  <c r="C32" i="10"/>
  <c r="B32" i="10"/>
  <c r="A32" i="10"/>
  <c r="D31" i="10"/>
  <c r="C31" i="10"/>
  <c r="B31" i="10"/>
  <c r="A31" i="10"/>
  <c r="D30" i="10"/>
  <c r="C30" i="10"/>
  <c r="B30" i="10"/>
  <c r="A30" i="10"/>
  <c r="D29" i="10"/>
  <c r="C29" i="10"/>
  <c r="B29" i="10"/>
  <c r="A29" i="10"/>
  <c r="D28" i="10"/>
  <c r="C28" i="10"/>
  <c r="B28" i="10"/>
  <c r="A28" i="10"/>
  <c r="D27" i="10"/>
  <c r="C27" i="10"/>
  <c r="B27" i="10"/>
  <c r="A27" i="10"/>
  <c r="D26" i="10"/>
  <c r="C26" i="10"/>
  <c r="B26" i="10"/>
  <c r="A26" i="10"/>
  <c r="D25" i="10"/>
  <c r="C25" i="10"/>
  <c r="B25" i="10"/>
  <c r="A25" i="10"/>
  <c r="D24" i="10"/>
  <c r="C24" i="10"/>
  <c r="B24" i="10"/>
  <c r="A24" i="10"/>
  <c r="D23" i="10"/>
  <c r="C23" i="10"/>
  <c r="B23" i="10"/>
  <c r="A23" i="10"/>
  <c r="D22" i="10"/>
  <c r="C22" i="10"/>
  <c r="B22" i="10"/>
  <c r="A22" i="10"/>
  <c r="D21" i="10"/>
  <c r="C21" i="10"/>
  <c r="B21" i="10"/>
  <c r="A21" i="10"/>
  <c r="D20" i="10"/>
  <c r="C20" i="10"/>
  <c r="B20" i="10"/>
  <c r="A20" i="10"/>
  <c r="D19" i="10"/>
  <c r="C19" i="10"/>
  <c r="B19" i="10"/>
  <c r="A19" i="10"/>
  <c r="D18" i="10"/>
  <c r="C18" i="10"/>
  <c r="B18" i="10"/>
  <c r="A18" i="10"/>
  <c r="D17" i="10"/>
  <c r="C17" i="10"/>
  <c r="B17" i="10"/>
  <c r="A17" i="10"/>
  <c r="D16" i="10"/>
  <c r="C16" i="10"/>
  <c r="B16" i="10"/>
  <c r="A16" i="10"/>
  <c r="D15" i="10"/>
  <c r="C15" i="10"/>
  <c r="B15" i="10"/>
  <c r="A15" i="10"/>
  <c r="D14" i="10"/>
  <c r="C14" i="10"/>
  <c r="B14" i="10"/>
  <c r="A14" i="10"/>
  <c r="D13" i="10"/>
  <c r="C13" i="10"/>
  <c r="B13" i="10"/>
  <c r="A13" i="10"/>
  <c r="D12" i="10"/>
  <c r="C12" i="10"/>
  <c r="B12" i="10"/>
  <c r="A12" i="10"/>
  <c r="D11" i="10"/>
  <c r="C11" i="10"/>
  <c r="B11" i="10"/>
  <c r="A11" i="10"/>
  <c r="D10" i="10"/>
  <c r="C10" i="10"/>
  <c r="B10" i="10"/>
  <c r="A10" i="10"/>
  <c r="D9" i="10"/>
  <c r="C9" i="10"/>
  <c r="B9" i="10"/>
  <c r="A9" i="10"/>
  <c r="D8" i="10"/>
  <c r="C8" i="10"/>
  <c r="B8" i="10"/>
  <c r="A8" i="10"/>
  <c r="D7" i="10"/>
  <c r="C7" i="10"/>
  <c r="B7" i="10"/>
  <c r="A7" i="10"/>
  <c r="D6" i="10"/>
  <c r="C6" i="10"/>
  <c r="B6" i="10"/>
  <c r="A6" i="10"/>
  <c r="D5" i="10"/>
  <c r="C5" i="10"/>
  <c r="B5" i="10"/>
  <c r="A5" i="10"/>
  <c r="D4" i="10"/>
  <c r="C4" i="10"/>
  <c r="B4" i="10"/>
  <c r="A4" i="10"/>
  <c r="G2" i="10"/>
  <c r="H2" i="10" s="1"/>
  <c r="I2" i="10" s="1"/>
  <c r="J2" i="10" s="1"/>
  <c r="K2" i="10" s="1"/>
  <c r="L2" i="10" s="1"/>
  <c r="M2" i="10" s="1"/>
  <c r="N2" i="10" s="1"/>
  <c r="O2" i="10" s="1"/>
  <c r="P2" i="10" s="1"/>
  <c r="Q2" i="10" s="1"/>
  <c r="R2" i="10" s="1"/>
  <c r="S2" i="10" s="1"/>
  <c r="T2" i="10" s="1"/>
  <c r="U2" i="10" s="1"/>
  <c r="V2" i="10" s="1"/>
  <c r="W2" i="10" s="1"/>
  <c r="X2" i="10" s="1"/>
  <c r="Y2" i="10" s="1"/>
  <c r="Z2" i="10" s="1"/>
  <c r="AA2" i="10" s="1"/>
  <c r="AB2" i="10" s="1"/>
  <c r="AC2" i="10" s="1"/>
  <c r="AD2" i="10" s="1"/>
  <c r="F2" i="10"/>
  <c r="F2" i="9"/>
  <c r="G2" i="9" s="1"/>
  <c r="H2" i="9" s="1"/>
  <c r="I2" i="9" s="1"/>
  <c r="J2" i="9" s="1"/>
  <c r="K2" i="9" s="1"/>
  <c r="L2" i="9" s="1"/>
  <c r="M2" i="9" s="1"/>
  <c r="N2" i="9" s="1"/>
  <c r="O2" i="9" s="1"/>
  <c r="P2" i="9" s="1"/>
  <c r="Q2" i="9" s="1"/>
  <c r="R2" i="9" s="1"/>
  <c r="S2" i="9" s="1"/>
  <c r="T2" i="9" s="1"/>
  <c r="U2" i="9" s="1"/>
  <c r="V2" i="9" s="1"/>
  <c r="W2" i="9" s="1"/>
  <c r="X2" i="9" s="1"/>
  <c r="Y2" i="9" s="1"/>
  <c r="Z2" i="9" s="1"/>
  <c r="AA2" i="9" s="1"/>
  <c r="AB2" i="9" s="1"/>
  <c r="AC2" i="9" s="1"/>
  <c r="AD2" i="9" s="1"/>
  <c r="Z1" i="9"/>
  <c r="AA1" i="9" s="1"/>
  <c r="AB1" i="9" s="1"/>
  <c r="AC1" i="9" s="1"/>
  <c r="AD1" i="9" s="1"/>
  <c r="Y1" i="9"/>
  <c r="T1" i="9"/>
  <c r="U1" i="9" s="1"/>
  <c r="V1" i="9" s="1"/>
  <c r="W1" i="9" s="1"/>
  <c r="X1" i="9" s="1"/>
  <c r="F1" i="9"/>
  <c r="G1" i="9" s="1"/>
  <c r="H1" i="9" s="1"/>
  <c r="I1" i="9" s="1"/>
  <c r="J1" i="9" s="1"/>
  <c r="K1" i="9" s="1"/>
  <c r="L1" i="9" s="1"/>
  <c r="M1" i="9" s="1"/>
  <c r="N1" i="9" s="1"/>
  <c r="O1" i="9" s="1"/>
  <c r="P1" i="9" s="1"/>
  <c r="Q1" i="9" s="1"/>
  <c r="R1" i="9" s="1"/>
  <c r="AN4965" i="5"/>
  <c r="AM4965" i="5"/>
  <c r="AL4965" i="5"/>
  <c r="AK4965" i="5"/>
  <c r="AJ4965" i="5"/>
  <c r="AI4965" i="5"/>
  <c r="AH4965" i="5"/>
  <c r="AG4965" i="5"/>
  <c r="AF4965" i="5"/>
  <c r="AE4965" i="5"/>
  <c r="AD4965" i="5"/>
  <c r="AC4965" i="5"/>
  <c r="AB4965" i="5"/>
  <c r="AN4964" i="5"/>
  <c r="AM4964" i="5"/>
  <c r="AL4964" i="5"/>
  <c r="AK4964" i="5"/>
  <c r="AJ4964" i="5"/>
  <c r="AI4964" i="5"/>
  <c r="AH4964" i="5"/>
  <c r="AG4964" i="5"/>
  <c r="AF4964" i="5"/>
  <c r="AE4964" i="5"/>
  <c r="AD4964" i="5"/>
  <c r="AC4964" i="5"/>
  <c r="AB4964" i="5"/>
  <c r="AN4963" i="5"/>
  <c r="AM4963" i="5"/>
  <c r="AL4963" i="5"/>
  <c r="AK4963" i="5"/>
  <c r="AJ4963" i="5"/>
  <c r="AI4963" i="5"/>
  <c r="AH4963" i="5"/>
  <c r="AG4963" i="5"/>
  <c r="AF4963" i="5"/>
  <c r="AE4963" i="5"/>
  <c r="AD4963" i="5"/>
  <c r="AC4963" i="5"/>
  <c r="AB4963" i="5"/>
  <c r="AN4962" i="5"/>
  <c r="AM4962" i="5"/>
  <c r="AL4962" i="5"/>
  <c r="AK4962" i="5"/>
  <c r="AK4966" i="5" s="1"/>
  <c r="O499" i="7" s="1"/>
  <c r="AJ4962" i="5"/>
  <c r="AI4962" i="5"/>
  <c r="AH4962" i="5"/>
  <c r="AG4962" i="5"/>
  <c r="AF4962" i="5"/>
  <c r="AE4962" i="5"/>
  <c r="AD4962" i="5"/>
  <c r="AC4962" i="5"/>
  <c r="AC4966" i="5" s="1"/>
  <c r="G499" i="7" s="1"/>
  <c r="AB4962" i="5"/>
  <c r="AA4960" i="5"/>
  <c r="Z4960" i="5"/>
  <c r="Y4960" i="5"/>
  <c r="X4960" i="5"/>
  <c r="W4960" i="5"/>
  <c r="V4960" i="5"/>
  <c r="U4960" i="5"/>
  <c r="T4960" i="5"/>
  <c r="S4960" i="5"/>
  <c r="R4960" i="5"/>
  <c r="Q4960" i="5"/>
  <c r="P4960" i="5"/>
  <c r="O4960" i="5"/>
  <c r="N4960" i="5"/>
  <c r="M4960" i="5"/>
  <c r="L4960" i="5"/>
  <c r="K4960" i="5"/>
  <c r="J4960" i="5"/>
  <c r="I4960" i="5"/>
  <c r="H4960" i="5"/>
  <c r="G4960" i="5"/>
  <c r="F4960" i="5"/>
  <c r="E4960" i="5"/>
  <c r="W4966" i="5" s="1"/>
  <c r="D4960" i="5"/>
  <c r="C4960" i="5"/>
  <c r="B4960" i="5"/>
  <c r="Y4965" i="5" s="1"/>
  <c r="D4958" i="5"/>
  <c r="C4958" i="5"/>
  <c r="B4958" i="5"/>
  <c r="A4958" i="5"/>
  <c r="Y4957" i="5"/>
  <c r="Y4956" i="5"/>
  <c r="M498" i="7"/>
  <c r="L498" i="7"/>
  <c r="N498" i="7"/>
  <c r="F498" i="7"/>
  <c r="AA4950" i="5"/>
  <c r="Z4950" i="5"/>
  <c r="Y4950" i="5"/>
  <c r="X4950" i="5"/>
  <c r="W4950" i="5"/>
  <c r="V4950" i="5"/>
  <c r="U4950" i="5"/>
  <c r="T4950" i="5"/>
  <c r="S4950" i="5"/>
  <c r="R4950" i="5"/>
  <c r="Q4950" i="5"/>
  <c r="P4950" i="5"/>
  <c r="O4950" i="5"/>
  <c r="N4950" i="5"/>
  <c r="M4950" i="5"/>
  <c r="L4950" i="5"/>
  <c r="K4950" i="5"/>
  <c r="J4950" i="5"/>
  <c r="I4950" i="5"/>
  <c r="H4950" i="5"/>
  <c r="G4950" i="5"/>
  <c r="F4950" i="5"/>
  <c r="Y4955" i="5" s="1"/>
  <c r="E4950" i="5"/>
  <c r="D4950" i="5"/>
  <c r="W4956" i="5" s="1"/>
  <c r="C4950" i="5"/>
  <c r="B4950" i="5"/>
  <c r="D4948" i="5"/>
  <c r="C4948" i="5"/>
  <c r="B4948" i="5"/>
  <c r="A4948" i="5"/>
  <c r="Y4947" i="5"/>
  <c r="Y4946" i="5"/>
  <c r="R497" i="7"/>
  <c r="O497" i="7"/>
  <c r="J497" i="7"/>
  <c r="G497" i="7"/>
  <c r="AA4940" i="5"/>
  <c r="Z4940" i="5"/>
  <c r="Y4940" i="5"/>
  <c r="X4940" i="5"/>
  <c r="W4940" i="5"/>
  <c r="W4946" i="5" s="1"/>
  <c r="V4940" i="5"/>
  <c r="U4940" i="5"/>
  <c r="T4940" i="5"/>
  <c r="S4940" i="5"/>
  <c r="R4940" i="5"/>
  <c r="Q4940" i="5"/>
  <c r="P4940" i="5"/>
  <c r="O4940" i="5"/>
  <c r="N4940" i="5"/>
  <c r="M4940" i="5"/>
  <c r="L4940" i="5"/>
  <c r="K4940" i="5"/>
  <c r="J4940" i="5"/>
  <c r="I4940" i="5"/>
  <c r="H4940" i="5"/>
  <c r="G4940" i="5"/>
  <c r="F4940" i="5"/>
  <c r="Y4945" i="5" s="1"/>
  <c r="E4940" i="5"/>
  <c r="W4945" i="5" s="1"/>
  <c r="D4940" i="5"/>
  <c r="C4940" i="5"/>
  <c r="B4940" i="5"/>
  <c r="D4938" i="5"/>
  <c r="C4938" i="5"/>
  <c r="B4938" i="5"/>
  <c r="A4938" i="5"/>
  <c r="Y4937" i="5"/>
  <c r="Y4936" i="5"/>
  <c r="K496" i="7"/>
  <c r="AA4930" i="5"/>
  <c r="Z4930" i="5"/>
  <c r="Y4930" i="5"/>
  <c r="X4930" i="5"/>
  <c r="W4930" i="5"/>
  <c r="W4936" i="5" s="1"/>
  <c r="V4930" i="5"/>
  <c r="U4930" i="5"/>
  <c r="T4930" i="5"/>
  <c r="S4930" i="5"/>
  <c r="R4930" i="5"/>
  <c r="Q4930" i="5"/>
  <c r="P4930" i="5"/>
  <c r="O4930" i="5"/>
  <c r="N4930" i="5"/>
  <c r="M4930" i="5"/>
  <c r="L4930" i="5"/>
  <c r="K4930" i="5"/>
  <c r="J4930" i="5"/>
  <c r="I4930" i="5"/>
  <c r="H4930" i="5"/>
  <c r="G4930" i="5"/>
  <c r="F4930" i="5"/>
  <c r="Y4935" i="5" s="1"/>
  <c r="E4930" i="5"/>
  <c r="D4930" i="5"/>
  <c r="C4930" i="5"/>
  <c r="W4935" i="5" s="1"/>
  <c r="B4930" i="5"/>
  <c r="AQ4928" i="5"/>
  <c r="AQ4937" i="5" s="1"/>
  <c r="D4928" i="5"/>
  <c r="C4928" i="5"/>
  <c r="B4928" i="5"/>
  <c r="A4928" i="5"/>
  <c r="P495" i="7"/>
  <c r="O495" i="7"/>
  <c r="H495" i="7"/>
  <c r="G495" i="7"/>
  <c r="N495" i="7"/>
  <c r="M495" i="7"/>
  <c r="F495" i="7"/>
  <c r="Q495" i="7"/>
  <c r="I495" i="7"/>
  <c r="AA4920" i="5"/>
  <c r="Z4920" i="5"/>
  <c r="Y4920" i="5"/>
  <c r="X4920" i="5"/>
  <c r="W4920" i="5"/>
  <c r="W4926" i="5" s="1"/>
  <c r="V4920" i="5"/>
  <c r="U4920" i="5"/>
  <c r="T4920" i="5"/>
  <c r="S4920" i="5"/>
  <c r="R4920" i="5"/>
  <c r="Q4920" i="5"/>
  <c r="P4920" i="5"/>
  <c r="O4920" i="5"/>
  <c r="N4920" i="5"/>
  <c r="M4920" i="5"/>
  <c r="L4920" i="5"/>
  <c r="K4920" i="5"/>
  <c r="J4920" i="5"/>
  <c r="I4920" i="5"/>
  <c r="H4920" i="5"/>
  <c r="G4920" i="5"/>
  <c r="F4920" i="5"/>
  <c r="E4920" i="5"/>
  <c r="D4920" i="5"/>
  <c r="W4925" i="5" s="1"/>
  <c r="C4920" i="5"/>
  <c r="B4920" i="5"/>
  <c r="AQ4918" i="5"/>
  <c r="AQ4927" i="5" s="1"/>
  <c r="D4918" i="5"/>
  <c r="C4918" i="5"/>
  <c r="B4918" i="5"/>
  <c r="A4918" i="5"/>
  <c r="Y4927" i="5" s="1"/>
  <c r="Y4917" i="5"/>
  <c r="Y4916" i="5"/>
  <c r="AA4910" i="5"/>
  <c r="Z4910" i="5"/>
  <c r="Y4910" i="5"/>
  <c r="X4910" i="5"/>
  <c r="W4910" i="5"/>
  <c r="V4910" i="5"/>
  <c r="U4910" i="5"/>
  <c r="T4910" i="5"/>
  <c r="S4910" i="5"/>
  <c r="R4910" i="5"/>
  <c r="Q4910" i="5"/>
  <c r="P4910" i="5"/>
  <c r="O4910" i="5"/>
  <c r="N4910" i="5"/>
  <c r="M4910" i="5"/>
  <c r="L4910" i="5"/>
  <c r="K4910" i="5"/>
  <c r="J4910" i="5"/>
  <c r="I4910" i="5"/>
  <c r="H4910" i="5"/>
  <c r="G4910" i="5"/>
  <c r="F4910" i="5"/>
  <c r="E4910" i="5"/>
  <c r="D4910" i="5"/>
  <c r="C4910" i="5"/>
  <c r="B4910" i="5"/>
  <c r="Y4915" i="5" s="1"/>
  <c r="AQ4908" i="5"/>
  <c r="AQ4913" i="5" s="1"/>
  <c r="D4908" i="5"/>
  <c r="C4908" i="5"/>
  <c r="B4908" i="5"/>
  <c r="A4908" i="5"/>
  <c r="Y4907" i="5"/>
  <c r="Y4906" i="5"/>
  <c r="AA4900" i="5"/>
  <c r="Z4900" i="5"/>
  <c r="Y4900" i="5"/>
  <c r="X4900" i="5"/>
  <c r="W4900" i="5"/>
  <c r="W4906" i="5" s="1"/>
  <c r="V4900" i="5"/>
  <c r="U4900" i="5"/>
  <c r="T4900" i="5"/>
  <c r="S4900" i="5"/>
  <c r="R4900" i="5"/>
  <c r="Q4900" i="5"/>
  <c r="P4900" i="5"/>
  <c r="O4900" i="5"/>
  <c r="N4900" i="5"/>
  <c r="M4900" i="5"/>
  <c r="L4900" i="5"/>
  <c r="K4900" i="5"/>
  <c r="J4900" i="5"/>
  <c r="I4900" i="5"/>
  <c r="H4900" i="5"/>
  <c r="G4900" i="5"/>
  <c r="F4900" i="5"/>
  <c r="E4900" i="5"/>
  <c r="D4900" i="5"/>
  <c r="C4900" i="5"/>
  <c r="B4900" i="5"/>
  <c r="Y4905" i="5" s="1"/>
  <c r="D4898" i="5"/>
  <c r="C4898" i="5"/>
  <c r="AQ4898" i="5" s="1"/>
  <c r="B4898" i="5"/>
  <c r="A4898" i="5"/>
  <c r="AA4890" i="5"/>
  <c r="Z4890" i="5"/>
  <c r="Y4890" i="5"/>
  <c r="X4890" i="5"/>
  <c r="W4890" i="5"/>
  <c r="W4896" i="5" s="1"/>
  <c r="V4890" i="5"/>
  <c r="U4890" i="5"/>
  <c r="T4890" i="5"/>
  <c r="S4890" i="5"/>
  <c r="R4890" i="5"/>
  <c r="Q4890" i="5"/>
  <c r="P4890" i="5"/>
  <c r="O4890" i="5"/>
  <c r="N4890" i="5"/>
  <c r="M4890" i="5"/>
  <c r="L4890" i="5"/>
  <c r="K4890" i="5"/>
  <c r="J4890" i="5"/>
  <c r="I4890" i="5"/>
  <c r="H4890" i="5"/>
  <c r="G4890" i="5"/>
  <c r="F4890" i="5"/>
  <c r="E4890" i="5"/>
  <c r="D4890" i="5"/>
  <c r="C4890" i="5"/>
  <c r="B4890" i="5"/>
  <c r="Y4895" i="5" s="1"/>
  <c r="D4888" i="5"/>
  <c r="C4888" i="5"/>
  <c r="B4888" i="5"/>
  <c r="A4888" i="5"/>
  <c r="K491" i="7"/>
  <c r="AA4880" i="5"/>
  <c r="Z4880" i="5"/>
  <c r="Y4880" i="5"/>
  <c r="X4880" i="5"/>
  <c r="W4880" i="5"/>
  <c r="V4880" i="5"/>
  <c r="U4880" i="5"/>
  <c r="T4880" i="5"/>
  <c r="S4880" i="5"/>
  <c r="R4880" i="5"/>
  <c r="Q4880" i="5"/>
  <c r="P4880" i="5"/>
  <c r="O4880" i="5"/>
  <c r="N4880" i="5"/>
  <c r="M4880" i="5"/>
  <c r="L4880" i="5"/>
  <c r="K4880" i="5"/>
  <c r="J4880" i="5"/>
  <c r="I4880" i="5"/>
  <c r="H4880" i="5"/>
  <c r="G4880" i="5"/>
  <c r="F4880" i="5"/>
  <c r="E4880" i="5"/>
  <c r="W4886" i="5" s="1"/>
  <c r="D4880" i="5"/>
  <c r="C4880" i="5"/>
  <c r="B4880" i="5"/>
  <c r="Y4885" i="5" s="1"/>
  <c r="D4878" i="5"/>
  <c r="C4878" i="5"/>
  <c r="B4878" i="5"/>
  <c r="A4878" i="5"/>
  <c r="Y4877" i="5"/>
  <c r="Y4876" i="5"/>
  <c r="K490" i="7"/>
  <c r="P490" i="7"/>
  <c r="H490" i="7"/>
  <c r="AA4870" i="5"/>
  <c r="Z4870" i="5"/>
  <c r="Y4870" i="5"/>
  <c r="X4870" i="5"/>
  <c r="W4870" i="5"/>
  <c r="V4870" i="5"/>
  <c r="U4870" i="5"/>
  <c r="T4870" i="5"/>
  <c r="S4870" i="5"/>
  <c r="R4870" i="5"/>
  <c r="Q4870" i="5"/>
  <c r="P4870" i="5"/>
  <c r="O4870" i="5"/>
  <c r="N4870" i="5"/>
  <c r="M4870" i="5"/>
  <c r="L4870" i="5"/>
  <c r="K4870" i="5"/>
  <c r="J4870" i="5"/>
  <c r="I4870" i="5"/>
  <c r="H4870" i="5"/>
  <c r="G4870" i="5"/>
  <c r="F4870" i="5"/>
  <c r="Y4875" i="5" s="1"/>
  <c r="E4870" i="5"/>
  <c r="W4876" i="5" s="1"/>
  <c r="D4870" i="5"/>
  <c r="C4870" i="5"/>
  <c r="B4870" i="5"/>
  <c r="D4868" i="5"/>
  <c r="C4868" i="5"/>
  <c r="B4868" i="5"/>
  <c r="A4868" i="5"/>
  <c r="Y4867" i="5"/>
  <c r="Y4866" i="5"/>
  <c r="AA4860" i="5"/>
  <c r="Z4860" i="5"/>
  <c r="Y4860" i="5"/>
  <c r="X4860" i="5"/>
  <c r="W4860" i="5"/>
  <c r="W4866" i="5" s="1"/>
  <c r="V4860" i="5"/>
  <c r="U4860" i="5"/>
  <c r="T4860" i="5"/>
  <c r="S4860" i="5"/>
  <c r="R4860" i="5"/>
  <c r="Q4860" i="5"/>
  <c r="P4860" i="5"/>
  <c r="O4860" i="5"/>
  <c r="N4860" i="5"/>
  <c r="M4860" i="5"/>
  <c r="L4860" i="5"/>
  <c r="K4860" i="5"/>
  <c r="J4860" i="5"/>
  <c r="I4860" i="5"/>
  <c r="H4860" i="5"/>
  <c r="G4860" i="5"/>
  <c r="F4860" i="5"/>
  <c r="Y4865" i="5" s="1"/>
  <c r="E4860" i="5"/>
  <c r="W4865" i="5" s="1"/>
  <c r="D4860" i="5"/>
  <c r="C4860" i="5"/>
  <c r="B4860" i="5"/>
  <c r="D4858" i="5"/>
  <c r="C4858" i="5"/>
  <c r="B4858" i="5"/>
  <c r="A4858" i="5"/>
  <c r="Y4857" i="5"/>
  <c r="Y4856" i="5"/>
  <c r="O488" i="7"/>
  <c r="N488" i="7"/>
  <c r="G488" i="7"/>
  <c r="F488" i="7"/>
  <c r="P488" i="7"/>
  <c r="H488" i="7"/>
  <c r="AA4850" i="5"/>
  <c r="Z4850" i="5"/>
  <c r="Y4850" i="5"/>
  <c r="X4850" i="5"/>
  <c r="W4850" i="5"/>
  <c r="W4856" i="5" s="1"/>
  <c r="V4850" i="5"/>
  <c r="U4850" i="5"/>
  <c r="T4850" i="5"/>
  <c r="S4850" i="5"/>
  <c r="R4850" i="5"/>
  <c r="Q4850" i="5"/>
  <c r="P4850" i="5"/>
  <c r="O4850" i="5"/>
  <c r="N4850" i="5"/>
  <c r="M4850" i="5"/>
  <c r="L4850" i="5"/>
  <c r="K4850" i="5"/>
  <c r="J4850" i="5"/>
  <c r="I4850" i="5"/>
  <c r="H4850" i="5"/>
  <c r="G4850" i="5"/>
  <c r="F4850" i="5"/>
  <c r="Y4855" i="5" s="1"/>
  <c r="E4850" i="5"/>
  <c r="D4850" i="5"/>
  <c r="C4850" i="5"/>
  <c r="B4850" i="5"/>
  <c r="W4855" i="5" s="1"/>
  <c r="AQ4848" i="5"/>
  <c r="AQ4857" i="5" s="1"/>
  <c r="D4848" i="5"/>
  <c r="C4848" i="5"/>
  <c r="B4848" i="5"/>
  <c r="A4848" i="5"/>
  <c r="N487" i="7"/>
  <c r="F487" i="7"/>
  <c r="K487" i="7"/>
  <c r="AQ4840" i="5"/>
  <c r="AA4840" i="5"/>
  <c r="Z4840" i="5"/>
  <c r="Y4840" i="5"/>
  <c r="X4840" i="5"/>
  <c r="W4840" i="5"/>
  <c r="W4846" i="5" s="1"/>
  <c r="V4840" i="5"/>
  <c r="U4840" i="5"/>
  <c r="T4840" i="5"/>
  <c r="S4840" i="5"/>
  <c r="R4840" i="5"/>
  <c r="Q4840" i="5"/>
  <c r="P4840" i="5"/>
  <c r="O4840" i="5"/>
  <c r="N4840" i="5"/>
  <c r="M4840" i="5"/>
  <c r="L4840" i="5"/>
  <c r="K4840" i="5"/>
  <c r="J4840" i="5"/>
  <c r="I4840" i="5"/>
  <c r="H4840" i="5"/>
  <c r="G4840" i="5"/>
  <c r="F4840" i="5"/>
  <c r="E4840" i="5"/>
  <c r="W4845" i="5" s="1"/>
  <c r="D4840" i="5"/>
  <c r="Y4845" i="5" s="1"/>
  <c r="C4840" i="5"/>
  <c r="B4840" i="5"/>
  <c r="AQ4838" i="5"/>
  <c r="AQ4847" i="5" s="1"/>
  <c r="D4838" i="5"/>
  <c r="C4838" i="5"/>
  <c r="B4838" i="5"/>
  <c r="A4838" i="5"/>
  <c r="Y4847" i="5" s="1"/>
  <c r="Y4837" i="5"/>
  <c r="Y4836" i="5"/>
  <c r="Q486" i="7"/>
  <c r="P486" i="7"/>
  <c r="I486" i="7"/>
  <c r="H486" i="7"/>
  <c r="N486" i="7"/>
  <c r="G486" i="7"/>
  <c r="F486" i="7"/>
  <c r="R486" i="7"/>
  <c r="J486" i="7"/>
  <c r="AA4830" i="5"/>
  <c r="Z4830" i="5"/>
  <c r="Y4830" i="5"/>
  <c r="X4830" i="5"/>
  <c r="W4830" i="5"/>
  <c r="V4830" i="5"/>
  <c r="U4830" i="5"/>
  <c r="T4830" i="5"/>
  <c r="S4830" i="5"/>
  <c r="R4830" i="5"/>
  <c r="Q4830" i="5"/>
  <c r="P4830" i="5"/>
  <c r="O4830" i="5"/>
  <c r="N4830" i="5"/>
  <c r="M4830" i="5"/>
  <c r="L4830" i="5"/>
  <c r="K4830" i="5"/>
  <c r="J4830" i="5"/>
  <c r="I4830" i="5"/>
  <c r="H4830" i="5"/>
  <c r="G4830" i="5"/>
  <c r="F4830" i="5"/>
  <c r="E4830" i="5"/>
  <c r="D4830" i="5"/>
  <c r="C4830" i="5"/>
  <c r="B4830" i="5"/>
  <c r="Y4835" i="5" s="1"/>
  <c r="AQ4828" i="5"/>
  <c r="AQ4833" i="5" s="1"/>
  <c r="D4828" i="5"/>
  <c r="C4828" i="5"/>
  <c r="B4828" i="5"/>
  <c r="A4828" i="5"/>
  <c r="Y4827" i="5"/>
  <c r="Y4826" i="5"/>
  <c r="Q485" i="7"/>
  <c r="I485" i="7"/>
  <c r="AA4820" i="5"/>
  <c r="Z4820" i="5"/>
  <c r="Y4820" i="5"/>
  <c r="X4820" i="5"/>
  <c r="W4820" i="5"/>
  <c r="W4826" i="5" s="1"/>
  <c r="V4820" i="5"/>
  <c r="U4820" i="5"/>
  <c r="T4820" i="5"/>
  <c r="S4820" i="5"/>
  <c r="R4820" i="5"/>
  <c r="Q4820" i="5"/>
  <c r="P4820" i="5"/>
  <c r="O4820" i="5"/>
  <c r="N4820" i="5"/>
  <c r="M4820" i="5"/>
  <c r="L4820" i="5"/>
  <c r="K4820" i="5"/>
  <c r="J4820" i="5"/>
  <c r="I4820" i="5"/>
  <c r="H4820" i="5"/>
  <c r="G4820" i="5"/>
  <c r="F4820" i="5"/>
  <c r="E4820" i="5"/>
  <c r="D4820" i="5"/>
  <c r="C4820" i="5"/>
  <c r="B4820" i="5"/>
  <c r="Y4825" i="5" s="1"/>
  <c r="D4818" i="5"/>
  <c r="C4818" i="5"/>
  <c r="AQ4818" i="5" s="1"/>
  <c r="B4818" i="5"/>
  <c r="A4818" i="5"/>
  <c r="R484" i="7"/>
  <c r="K484" i="7"/>
  <c r="J484" i="7"/>
  <c r="Q484" i="7"/>
  <c r="I484" i="7"/>
  <c r="L484" i="7"/>
  <c r="AA4810" i="5"/>
  <c r="Z4810" i="5"/>
  <c r="Y4810" i="5"/>
  <c r="X4810" i="5"/>
  <c r="W4810" i="5"/>
  <c r="W4816" i="5" s="1"/>
  <c r="V4810" i="5"/>
  <c r="U4810" i="5"/>
  <c r="T4810" i="5"/>
  <c r="S4810" i="5"/>
  <c r="R4810" i="5"/>
  <c r="Q4810" i="5"/>
  <c r="P4810" i="5"/>
  <c r="O4810" i="5"/>
  <c r="N4810" i="5"/>
  <c r="M4810" i="5"/>
  <c r="L4810" i="5"/>
  <c r="K4810" i="5"/>
  <c r="J4810" i="5"/>
  <c r="I4810" i="5"/>
  <c r="H4810" i="5"/>
  <c r="G4810" i="5"/>
  <c r="F4810" i="5"/>
  <c r="E4810" i="5"/>
  <c r="D4810" i="5"/>
  <c r="C4810" i="5"/>
  <c r="B4810" i="5"/>
  <c r="Y4815" i="5" s="1"/>
  <c r="D4808" i="5"/>
  <c r="C4808" i="5"/>
  <c r="B4808" i="5"/>
  <c r="A4808" i="5"/>
  <c r="L483" i="7"/>
  <c r="R483" i="7"/>
  <c r="J483" i="7"/>
  <c r="N483" i="7"/>
  <c r="F483" i="7"/>
  <c r="AA4800" i="5"/>
  <c r="Z4800" i="5"/>
  <c r="Y4800" i="5"/>
  <c r="X4800" i="5"/>
  <c r="W4800" i="5"/>
  <c r="V4800" i="5"/>
  <c r="U4800" i="5"/>
  <c r="T4800" i="5"/>
  <c r="S4800" i="5"/>
  <c r="R4800" i="5"/>
  <c r="Q4800" i="5"/>
  <c r="P4800" i="5"/>
  <c r="O4800" i="5"/>
  <c r="N4800" i="5"/>
  <c r="M4800" i="5"/>
  <c r="L4800" i="5"/>
  <c r="K4800" i="5"/>
  <c r="J4800" i="5"/>
  <c r="I4800" i="5"/>
  <c r="H4800" i="5"/>
  <c r="G4800" i="5"/>
  <c r="F4800" i="5"/>
  <c r="E4800" i="5"/>
  <c r="W4806" i="5" s="1"/>
  <c r="D4800" i="5"/>
  <c r="C4800" i="5"/>
  <c r="B4800" i="5"/>
  <c r="Y4805" i="5" s="1"/>
  <c r="D4798" i="5"/>
  <c r="C4798" i="5"/>
  <c r="B4798" i="5"/>
  <c r="A4798" i="5"/>
  <c r="Y4797" i="5"/>
  <c r="Y4796" i="5"/>
  <c r="R482" i="7"/>
  <c r="J482" i="7"/>
  <c r="AA4790" i="5"/>
  <c r="Z4790" i="5"/>
  <c r="Y4790" i="5"/>
  <c r="X4790" i="5"/>
  <c r="W4790" i="5"/>
  <c r="V4790" i="5"/>
  <c r="U4790" i="5"/>
  <c r="T4790" i="5"/>
  <c r="S4790" i="5"/>
  <c r="R4790" i="5"/>
  <c r="Q4790" i="5"/>
  <c r="P4790" i="5"/>
  <c r="O4790" i="5"/>
  <c r="N4790" i="5"/>
  <c r="M4790" i="5"/>
  <c r="L4790" i="5"/>
  <c r="K4790" i="5"/>
  <c r="J4790" i="5"/>
  <c r="I4790" i="5"/>
  <c r="H4790" i="5"/>
  <c r="G4790" i="5"/>
  <c r="F4790" i="5"/>
  <c r="Y4795" i="5" s="1"/>
  <c r="E4790" i="5"/>
  <c r="W4796" i="5" s="1"/>
  <c r="D4790" i="5"/>
  <c r="C4790" i="5"/>
  <c r="B4790" i="5"/>
  <c r="D4788" i="5"/>
  <c r="C4788" i="5"/>
  <c r="B4788" i="5"/>
  <c r="A4788" i="5"/>
  <c r="Y4787" i="5"/>
  <c r="Y4786" i="5"/>
  <c r="M481" i="7"/>
  <c r="AA4780" i="5"/>
  <c r="Z4780" i="5"/>
  <c r="Y4780" i="5"/>
  <c r="X4780" i="5"/>
  <c r="W4780" i="5"/>
  <c r="W4786" i="5" s="1"/>
  <c r="V4780" i="5"/>
  <c r="U4780" i="5"/>
  <c r="T4780" i="5"/>
  <c r="S4780" i="5"/>
  <c r="R4780" i="5"/>
  <c r="Q4780" i="5"/>
  <c r="P4780" i="5"/>
  <c r="O4780" i="5"/>
  <c r="N4780" i="5"/>
  <c r="M4780" i="5"/>
  <c r="L4780" i="5"/>
  <c r="K4780" i="5"/>
  <c r="J4780" i="5"/>
  <c r="I4780" i="5"/>
  <c r="H4780" i="5"/>
  <c r="G4780" i="5"/>
  <c r="F4780" i="5"/>
  <c r="Y4785" i="5" s="1"/>
  <c r="E4780" i="5"/>
  <c r="W4785" i="5" s="1"/>
  <c r="D4780" i="5"/>
  <c r="C4780" i="5"/>
  <c r="B4780" i="5"/>
  <c r="D4778" i="5"/>
  <c r="C4778" i="5"/>
  <c r="B4778" i="5"/>
  <c r="A4778" i="5"/>
  <c r="Y4777" i="5"/>
  <c r="Y4776" i="5"/>
  <c r="M480" i="7"/>
  <c r="R480" i="7"/>
  <c r="J480" i="7"/>
  <c r="AA4770" i="5"/>
  <c r="Z4770" i="5"/>
  <c r="Y4770" i="5"/>
  <c r="X4770" i="5"/>
  <c r="W4770" i="5"/>
  <c r="W4776" i="5" s="1"/>
  <c r="W4777" i="5" s="1"/>
  <c r="V4770" i="5"/>
  <c r="U4770" i="5"/>
  <c r="T4770" i="5"/>
  <c r="S4770" i="5"/>
  <c r="R4770" i="5"/>
  <c r="Q4770" i="5"/>
  <c r="P4770" i="5"/>
  <c r="O4770" i="5"/>
  <c r="N4770" i="5"/>
  <c r="M4770" i="5"/>
  <c r="L4770" i="5"/>
  <c r="K4770" i="5"/>
  <c r="J4770" i="5"/>
  <c r="I4770" i="5"/>
  <c r="H4770" i="5"/>
  <c r="G4770" i="5"/>
  <c r="F4770" i="5"/>
  <c r="Y4775" i="5" s="1"/>
  <c r="E4770" i="5"/>
  <c r="D4770" i="5"/>
  <c r="C4770" i="5"/>
  <c r="B4770" i="5"/>
  <c r="W4775" i="5" s="1"/>
  <c r="AQ4768" i="5"/>
  <c r="AQ4777" i="5" s="1"/>
  <c r="D4768" i="5"/>
  <c r="C4768" i="5"/>
  <c r="B4768" i="5"/>
  <c r="A4768" i="5"/>
  <c r="M479" i="7"/>
  <c r="AA4760" i="5"/>
  <c r="Z4760" i="5"/>
  <c r="Y4760" i="5"/>
  <c r="X4760" i="5"/>
  <c r="W4760" i="5"/>
  <c r="W4766" i="5" s="1"/>
  <c r="V4760" i="5"/>
  <c r="U4760" i="5"/>
  <c r="T4760" i="5"/>
  <c r="S4760" i="5"/>
  <c r="R4760" i="5"/>
  <c r="Q4760" i="5"/>
  <c r="P4760" i="5"/>
  <c r="O4760" i="5"/>
  <c r="N4760" i="5"/>
  <c r="M4760" i="5"/>
  <c r="L4760" i="5"/>
  <c r="K4760" i="5"/>
  <c r="J4760" i="5"/>
  <c r="I4760" i="5"/>
  <c r="H4760" i="5"/>
  <c r="G4760" i="5"/>
  <c r="F4760" i="5"/>
  <c r="E4760" i="5"/>
  <c r="W4765" i="5" s="1"/>
  <c r="D4760" i="5"/>
  <c r="C4760" i="5"/>
  <c r="B4760" i="5"/>
  <c r="Y4765" i="5" s="1"/>
  <c r="AQ4758" i="5"/>
  <c r="AQ4767" i="5" s="1"/>
  <c r="D4758" i="5"/>
  <c r="C4758" i="5"/>
  <c r="B4758" i="5"/>
  <c r="A4758" i="5"/>
  <c r="Y4767" i="5" s="1"/>
  <c r="Y4757" i="5"/>
  <c r="Y4756" i="5"/>
  <c r="O478" i="7"/>
  <c r="G478" i="7"/>
  <c r="L478" i="7"/>
  <c r="AA4750" i="5"/>
  <c r="Z4750" i="5"/>
  <c r="Y4750" i="5"/>
  <c r="X4750" i="5"/>
  <c r="W4750" i="5"/>
  <c r="V4750" i="5"/>
  <c r="U4750" i="5"/>
  <c r="T4750" i="5"/>
  <c r="S4750" i="5"/>
  <c r="R4750" i="5"/>
  <c r="Q4750" i="5"/>
  <c r="P4750" i="5"/>
  <c r="O4750" i="5"/>
  <c r="N4750" i="5"/>
  <c r="M4750" i="5"/>
  <c r="L4750" i="5"/>
  <c r="K4750" i="5"/>
  <c r="J4750" i="5"/>
  <c r="I4750" i="5"/>
  <c r="H4750" i="5"/>
  <c r="G4750" i="5"/>
  <c r="F4750" i="5"/>
  <c r="E4750" i="5"/>
  <c r="D4750" i="5"/>
  <c r="C4750" i="5"/>
  <c r="B4750" i="5"/>
  <c r="Y4755" i="5" s="1"/>
  <c r="AQ4748" i="5"/>
  <c r="AQ4753" i="5" s="1"/>
  <c r="D4748" i="5"/>
  <c r="C4748" i="5"/>
  <c r="B4748" i="5"/>
  <c r="A4748" i="5"/>
  <c r="Y4747" i="5"/>
  <c r="Y4746" i="5"/>
  <c r="R477" i="7"/>
  <c r="J477" i="7"/>
  <c r="P477" i="7"/>
  <c r="H477" i="7"/>
  <c r="L477" i="7"/>
  <c r="AA4740" i="5"/>
  <c r="Z4740" i="5"/>
  <c r="Y4740" i="5"/>
  <c r="X4740" i="5"/>
  <c r="W4740" i="5"/>
  <c r="W4746" i="5" s="1"/>
  <c r="V4740" i="5"/>
  <c r="U4740" i="5"/>
  <c r="T4740" i="5"/>
  <c r="S4740" i="5"/>
  <c r="R4740" i="5"/>
  <c r="Q4740" i="5"/>
  <c r="P4740" i="5"/>
  <c r="O4740" i="5"/>
  <c r="N4740" i="5"/>
  <c r="M4740" i="5"/>
  <c r="L4740" i="5"/>
  <c r="K4740" i="5"/>
  <c r="J4740" i="5"/>
  <c r="I4740" i="5"/>
  <c r="H4740" i="5"/>
  <c r="G4740" i="5"/>
  <c r="F4740" i="5"/>
  <c r="E4740" i="5"/>
  <c r="D4740" i="5"/>
  <c r="C4740" i="5"/>
  <c r="B4740" i="5"/>
  <c r="Y4745" i="5" s="1"/>
  <c r="D4738" i="5"/>
  <c r="C4738" i="5"/>
  <c r="AQ4738" i="5" s="1"/>
  <c r="B4738" i="5"/>
  <c r="A4738" i="5"/>
  <c r="Q476" i="7"/>
  <c r="I476" i="7"/>
  <c r="N476" i="7"/>
  <c r="F476" i="7"/>
  <c r="AA4730" i="5"/>
  <c r="Z4730" i="5"/>
  <c r="Y4730" i="5"/>
  <c r="X4730" i="5"/>
  <c r="W4730" i="5"/>
  <c r="W4736" i="5" s="1"/>
  <c r="I474" i="2" s="1"/>
  <c r="V4730" i="5"/>
  <c r="U4730" i="5"/>
  <c r="T4730" i="5"/>
  <c r="S4730" i="5"/>
  <c r="R4730" i="5"/>
  <c r="Q4730" i="5"/>
  <c r="P4730" i="5"/>
  <c r="O4730" i="5"/>
  <c r="N4730" i="5"/>
  <c r="M4730" i="5"/>
  <c r="L4730" i="5"/>
  <c r="K4730" i="5"/>
  <c r="J4730" i="5"/>
  <c r="I4730" i="5"/>
  <c r="H4730" i="5"/>
  <c r="G4730" i="5"/>
  <c r="F4730" i="5"/>
  <c r="E4730" i="5"/>
  <c r="D4730" i="5"/>
  <c r="C4730" i="5"/>
  <c r="B4730" i="5"/>
  <c r="Y4735" i="5" s="1"/>
  <c r="D4728" i="5"/>
  <c r="C4728" i="5"/>
  <c r="B4728" i="5"/>
  <c r="A4728" i="5"/>
  <c r="P475" i="7"/>
  <c r="H475" i="7"/>
  <c r="AA4720" i="5"/>
  <c r="Z4720" i="5"/>
  <c r="Y4720" i="5"/>
  <c r="X4720" i="5"/>
  <c r="W4720" i="5"/>
  <c r="V4720" i="5"/>
  <c r="U4720" i="5"/>
  <c r="T4720" i="5"/>
  <c r="S4720" i="5"/>
  <c r="R4720" i="5"/>
  <c r="Q4720" i="5"/>
  <c r="P4720" i="5"/>
  <c r="O4720" i="5"/>
  <c r="N4720" i="5"/>
  <c r="M4720" i="5"/>
  <c r="L4720" i="5"/>
  <c r="K4720" i="5"/>
  <c r="J4720" i="5"/>
  <c r="I4720" i="5"/>
  <c r="H4720" i="5"/>
  <c r="G4720" i="5"/>
  <c r="F4720" i="5"/>
  <c r="E4720" i="5"/>
  <c r="W4726" i="5" s="1"/>
  <c r="D4720" i="5"/>
  <c r="C4720" i="5"/>
  <c r="B4720" i="5"/>
  <c r="Y4725" i="5" s="1"/>
  <c r="D4718" i="5"/>
  <c r="C4718" i="5"/>
  <c r="B4718" i="5"/>
  <c r="A4718" i="5"/>
  <c r="Y4717" i="5"/>
  <c r="Y4716" i="5"/>
  <c r="AA4710" i="5"/>
  <c r="Z4710" i="5"/>
  <c r="Y4710" i="5"/>
  <c r="X4710" i="5"/>
  <c r="W4710" i="5"/>
  <c r="V4710" i="5"/>
  <c r="U4710" i="5"/>
  <c r="T4710" i="5"/>
  <c r="S4710" i="5"/>
  <c r="R4710" i="5"/>
  <c r="Q4710" i="5"/>
  <c r="P4710" i="5"/>
  <c r="O4710" i="5"/>
  <c r="N4710" i="5"/>
  <c r="M4710" i="5"/>
  <c r="L4710" i="5"/>
  <c r="K4710" i="5"/>
  <c r="J4710" i="5"/>
  <c r="I4710" i="5"/>
  <c r="H4710" i="5"/>
  <c r="G4710" i="5"/>
  <c r="F4710" i="5"/>
  <c r="Y4715" i="5" s="1"/>
  <c r="E4710" i="5"/>
  <c r="W4716" i="5" s="1"/>
  <c r="I472" i="2" s="1"/>
  <c r="D4710" i="5"/>
  <c r="C4710" i="5"/>
  <c r="B4710" i="5"/>
  <c r="D4708" i="5"/>
  <c r="C4708" i="5"/>
  <c r="B4708" i="5"/>
  <c r="A4708" i="5"/>
  <c r="Y4707" i="5"/>
  <c r="Y4706" i="5"/>
  <c r="N473" i="7"/>
  <c r="F473" i="7"/>
  <c r="L473" i="7"/>
  <c r="P473" i="7"/>
  <c r="H473" i="7"/>
  <c r="AA4700" i="5"/>
  <c r="Z4700" i="5"/>
  <c r="Y4700" i="5"/>
  <c r="X4700" i="5"/>
  <c r="W4700" i="5"/>
  <c r="W4706" i="5" s="1"/>
  <c r="V4700" i="5"/>
  <c r="U4700" i="5"/>
  <c r="T4700" i="5"/>
  <c r="S4700" i="5"/>
  <c r="R4700" i="5"/>
  <c r="Q4700" i="5"/>
  <c r="P4700" i="5"/>
  <c r="O4700" i="5"/>
  <c r="N4700" i="5"/>
  <c r="M4700" i="5"/>
  <c r="L4700" i="5"/>
  <c r="K4700" i="5"/>
  <c r="J4700" i="5"/>
  <c r="I4700" i="5"/>
  <c r="H4700" i="5"/>
  <c r="G4700" i="5"/>
  <c r="F4700" i="5"/>
  <c r="Y4705" i="5" s="1"/>
  <c r="E4700" i="5"/>
  <c r="W4705" i="5" s="1"/>
  <c r="D4700" i="5"/>
  <c r="C4700" i="5"/>
  <c r="B4700" i="5"/>
  <c r="D4698" i="5"/>
  <c r="C4698" i="5"/>
  <c r="B4698" i="5"/>
  <c r="A4698" i="5"/>
  <c r="Y4697" i="5"/>
  <c r="Y4696" i="5"/>
  <c r="L472" i="7"/>
  <c r="AA4690" i="5"/>
  <c r="Z4690" i="5"/>
  <c r="Y4690" i="5"/>
  <c r="X4690" i="5"/>
  <c r="W4690" i="5"/>
  <c r="W4696" i="5" s="1"/>
  <c r="V4690" i="5"/>
  <c r="U4690" i="5"/>
  <c r="T4690" i="5"/>
  <c r="S4690" i="5"/>
  <c r="R4690" i="5"/>
  <c r="Q4690" i="5"/>
  <c r="P4690" i="5"/>
  <c r="O4690" i="5"/>
  <c r="N4690" i="5"/>
  <c r="M4690" i="5"/>
  <c r="L4690" i="5"/>
  <c r="K4690" i="5"/>
  <c r="J4690" i="5"/>
  <c r="I4690" i="5"/>
  <c r="H4690" i="5"/>
  <c r="G4690" i="5"/>
  <c r="F4690" i="5"/>
  <c r="Y4695" i="5" s="1"/>
  <c r="E4690" i="5"/>
  <c r="D4690" i="5"/>
  <c r="C4690" i="5"/>
  <c r="B4690" i="5"/>
  <c r="W4695" i="5" s="1"/>
  <c r="AQ4688" i="5"/>
  <c r="AQ4697" i="5" s="1"/>
  <c r="D4688" i="5"/>
  <c r="C4688" i="5"/>
  <c r="B4688" i="5"/>
  <c r="A4688" i="5"/>
  <c r="AA4680" i="5"/>
  <c r="Z4680" i="5"/>
  <c r="Y4680" i="5"/>
  <c r="X4680" i="5"/>
  <c r="W4680" i="5"/>
  <c r="W4686" i="5" s="1"/>
  <c r="V4680" i="5"/>
  <c r="U4680" i="5"/>
  <c r="T4680" i="5"/>
  <c r="S4680" i="5"/>
  <c r="R4680" i="5"/>
  <c r="Q4680" i="5"/>
  <c r="P4680" i="5"/>
  <c r="O4680" i="5"/>
  <c r="N4680" i="5"/>
  <c r="M4680" i="5"/>
  <c r="L4680" i="5"/>
  <c r="K4680" i="5"/>
  <c r="J4680" i="5"/>
  <c r="I4680" i="5"/>
  <c r="H4680" i="5"/>
  <c r="G4680" i="5"/>
  <c r="F4680" i="5"/>
  <c r="E4680" i="5"/>
  <c r="W4685" i="5" s="1"/>
  <c r="D4680" i="5"/>
  <c r="C4680" i="5"/>
  <c r="B4680" i="5"/>
  <c r="Y4685" i="5" s="1"/>
  <c r="AQ4678" i="5"/>
  <c r="AQ4687" i="5" s="1"/>
  <c r="D4678" i="5"/>
  <c r="C4678" i="5"/>
  <c r="B4678" i="5"/>
  <c r="A4678" i="5"/>
  <c r="Y4687" i="5" s="1"/>
  <c r="Y4677" i="5"/>
  <c r="Y4676" i="5"/>
  <c r="N470" i="7"/>
  <c r="F470" i="7"/>
  <c r="AA4670" i="5"/>
  <c r="Z4670" i="5"/>
  <c r="Y4670" i="5"/>
  <c r="X4670" i="5"/>
  <c r="W4670" i="5"/>
  <c r="V4670" i="5"/>
  <c r="U4670" i="5"/>
  <c r="T4670" i="5"/>
  <c r="S4670" i="5"/>
  <c r="R4670" i="5"/>
  <c r="Q4670" i="5"/>
  <c r="P4670" i="5"/>
  <c r="O4670" i="5"/>
  <c r="N4670" i="5"/>
  <c r="M4670" i="5"/>
  <c r="L4670" i="5"/>
  <c r="K4670" i="5"/>
  <c r="J4670" i="5"/>
  <c r="I4670" i="5"/>
  <c r="H4670" i="5"/>
  <c r="G4670" i="5"/>
  <c r="F4670" i="5"/>
  <c r="E4670" i="5"/>
  <c r="D4670" i="5"/>
  <c r="C4670" i="5"/>
  <c r="B4670" i="5"/>
  <c r="Y4675" i="5" s="1"/>
  <c r="AQ4668" i="5"/>
  <c r="AQ4673" i="5" s="1"/>
  <c r="D4668" i="5"/>
  <c r="C4668" i="5"/>
  <c r="B4668" i="5"/>
  <c r="A4668" i="5"/>
  <c r="Y4667" i="5"/>
  <c r="Y4666" i="5"/>
  <c r="N469" i="7"/>
  <c r="F469" i="7"/>
  <c r="AA4660" i="5"/>
  <c r="Z4660" i="5"/>
  <c r="Y4660" i="5"/>
  <c r="X4660" i="5"/>
  <c r="W4660" i="5"/>
  <c r="W4666" i="5" s="1"/>
  <c r="V4660" i="5"/>
  <c r="U4660" i="5"/>
  <c r="T4660" i="5"/>
  <c r="S4660" i="5"/>
  <c r="R4660" i="5"/>
  <c r="Q4660" i="5"/>
  <c r="P4660" i="5"/>
  <c r="O4660" i="5"/>
  <c r="N4660" i="5"/>
  <c r="M4660" i="5"/>
  <c r="L4660" i="5"/>
  <c r="K4660" i="5"/>
  <c r="J4660" i="5"/>
  <c r="I4660" i="5"/>
  <c r="H4660" i="5"/>
  <c r="G4660" i="5"/>
  <c r="F4660" i="5"/>
  <c r="E4660" i="5"/>
  <c r="D4660" i="5"/>
  <c r="C4660" i="5"/>
  <c r="B4660" i="5"/>
  <c r="Y4665" i="5" s="1"/>
  <c r="D4658" i="5"/>
  <c r="AQ4658" i="5" s="1"/>
  <c r="C4658" i="5"/>
  <c r="B4658" i="5"/>
  <c r="A4658" i="5"/>
  <c r="AA4650" i="5"/>
  <c r="Z4650" i="5"/>
  <c r="Y4650" i="5"/>
  <c r="X4650" i="5"/>
  <c r="W4650" i="5"/>
  <c r="W4656" i="5" s="1"/>
  <c r="V4650" i="5"/>
  <c r="U4650" i="5"/>
  <c r="T4650" i="5"/>
  <c r="S4650" i="5"/>
  <c r="R4650" i="5"/>
  <c r="Q4650" i="5"/>
  <c r="P4650" i="5"/>
  <c r="O4650" i="5"/>
  <c r="N4650" i="5"/>
  <c r="M4650" i="5"/>
  <c r="L4650" i="5"/>
  <c r="K4650" i="5"/>
  <c r="J4650" i="5"/>
  <c r="I4650" i="5"/>
  <c r="H4650" i="5"/>
  <c r="G4650" i="5"/>
  <c r="F4650" i="5"/>
  <c r="E4650" i="5"/>
  <c r="D4650" i="5"/>
  <c r="C4650" i="5"/>
  <c r="B4650" i="5"/>
  <c r="Y4655" i="5" s="1"/>
  <c r="D4648" i="5"/>
  <c r="C4648" i="5"/>
  <c r="B4648" i="5"/>
  <c r="A4648" i="5"/>
  <c r="N467" i="7"/>
  <c r="F467" i="7"/>
  <c r="AA4640" i="5"/>
  <c r="Z4640" i="5"/>
  <c r="Y4640" i="5"/>
  <c r="X4640" i="5"/>
  <c r="W4640" i="5"/>
  <c r="V4640" i="5"/>
  <c r="U4640" i="5"/>
  <c r="T4640" i="5"/>
  <c r="S4640" i="5"/>
  <c r="R4640" i="5"/>
  <c r="Q4640" i="5"/>
  <c r="P4640" i="5"/>
  <c r="O4640" i="5"/>
  <c r="N4640" i="5"/>
  <c r="M4640" i="5"/>
  <c r="L4640" i="5"/>
  <c r="K4640" i="5"/>
  <c r="J4640" i="5"/>
  <c r="I4640" i="5"/>
  <c r="H4640" i="5"/>
  <c r="G4640" i="5"/>
  <c r="F4640" i="5"/>
  <c r="E4640" i="5"/>
  <c r="W4646" i="5" s="1"/>
  <c r="D4640" i="5"/>
  <c r="C4640" i="5"/>
  <c r="B4640" i="5"/>
  <c r="Y4645" i="5" s="1"/>
  <c r="D4638" i="5"/>
  <c r="C4638" i="5"/>
  <c r="B4638" i="5"/>
  <c r="A4638" i="5"/>
  <c r="Y4637" i="5"/>
  <c r="Y4636" i="5"/>
  <c r="L466" i="7"/>
  <c r="N466" i="7"/>
  <c r="F466" i="7"/>
  <c r="AA4630" i="5"/>
  <c r="Z4630" i="5"/>
  <c r="Y4630" i="5"/>
  <c r="X4630" i="5"/>
  <c r="W4630" i="5"/>
  <c r="V4630" i="5"/>
  <c r="U4630" i="5"/>
  <c r="T4630" i="5"/>
  <c r="S4630" i="5"/>
  <c r="R4630" i="5"/>
  <c r="Q4630" i="5"/>
  <c r="P4630" i="5"/>
  <c r="O4630" i="5"/>
  <c r="N4630" i="5"/>
  <c r="M4630" i="5"/>
  <c r="L4630" i="5"/>
  <c r="K4630" i="5"/>
  <c r="J4630" i="5"/>
  <c r="I4630" i="5"/>
  <c r="H4630" i="5"/>
  <c r="G4630" i="5"/>
  <c r="F4630" i="5"/>
  <c r="Y4635" i="5" s="1"/>
  <c r="E4630" i="5"/>
  <c r="W4636" i="5" s="1"/>
  <c r="D4630" i="5"/>
  <c r="C4630" i="5"/>
  <c r="B4630" i="5"/>
  <c r="D4628" i="5"/>
  <c r="C4628" i="5"/>
  <c r="B4628" i="5"/>
  <c r="A4628" i="5"/>
  <c r="Y4627" i="5"/>
  <c r="Y4626" i="5"/>
  <c r="R465" i="7"/>
  <c r="J465" i="7"/>
  <c r="AA4620" i="5"/>
  <c r="Z4620" i="5"/>
  <c r="Y4620" i="5"/>
  <c r="X4620" i="5"/>
  <c r="W4620" i="5"/>
  <c r="W4626" i="5" s="1"/>
  <c r="V4620" i="5"/>
  <c r="U4620" i="5"/>
  <c r="T4620" i="5"/>
  <c r="S4620" i="5"/>
  <c r="R4620" i="5"/>
  <c r="Q4620" i="5"/>
  <c r="P4620" i="5"/>
  <c r="O4620" i="5"/>
  <c r="N4620" i="5"/>
  <c r="M4620" i="5"/>
  <c r="L4620" i="5"/>
  <c r="K4620" i="5"/>
  <c r="J4620" i="5"/>
  <c r="I4620" i="5"/>
  <c r="H4620" i="5"/>
  <c r="G4620" i="5"/>
  <c r="F4620" i="5"/>
  <c r="Y4625" i="5" s="1"/>
  <c r="E4620" i="5"/>
  <c r="W4625" i="5" s="1"/>
  <c r="D4620" i="5"/>
  <c r="C4620" i="5"/>
  <c r="B4620" i="5"/>
  <c r="D4618" i="5"/>
  <c r="C4618" i="5"/>
  <c r="B4618" i="5"/>
  <c r="A4618" i="5"/>
  <c r="Y4617" i="5"/>
  <c r="Y4616" i="5"/>
  <c r="R464" i="7"/>
  <c r="K464" i="7"/>
  <c r="J464" i="7"/>
  <c r="AA4610" i="5"/>
  <c r="Z4610" i="5"/>
  <c r="Y4610" i="5"/>
  <c r="X4610" i="5"/>
  <c r="W4610" i="5"/>
  <c r="W4616" i="5" s="1"/>
  <c r="V4610" i="5"/>
  <c r="U4610" i="5"/>
  <c r="T4610" i="5"/>
  <c r="S4610" i="5"/>
  <c r="R4610" i="5"/>
  <c r="Q4610" i="5"/>
  <c r="P4610" i="5"/>
  <c r="O4610" i="5"/>
  <c r="N4610" i="5"/>
  <c r="M4610" i="5"/>
  <c r="L4610" i="5"/>
  <c r="K4610" i="5"/>
  <c r="J4610" i="5"/>
  <c r="I4610" i="5"/>
  <c r="H4610" i="5"/>
  <c r="G4610" i="5"/>
  <c r="F4610" i="5"/>
  <c r="Y4615" i="5" s="1"/>
  <c r="E4610" i="5"/>
  <c r="D4610" i="5"/>
  <c r="W4615" i="5" s="1"/>
  <c r="C4610" i="5"/>
  <c r="B4610" i="5"/>
  <c r="AQ4608" i="5"/>
  <c r="AQ4617" i="5" s="1"/>
  <c r="D4608" i="5"/>
  <c r="C4608" i="5"/>
  <c r="B4608" i="5"/>
  <c r="A4608" i="5"/>
  <c r="Y4607" i="5"/>
  <c r="Y4606" i="5"/>
  <c r="N463" i="7"/>
  <c r="F463" i="7"/>
  <c r="K463" i="7"/>
  <c r="AA4600" i="5"/>
  <c r="Z4600" i="5"/>
  <c r="Y4600" i="5"/>
  <c r="X4600" i="5"/>
  <c r="W4600" i="5"/>
  <c r="W4606" i="5" s="1"/>
  <c r="I461" i="2" s="1"/>
  <c r="V4600" i="5"/>
  <c r="U4600" i="5"/>
  <c r="T4600" i="5"/>
  <c r="S4600" i="5"/>
  <c r="R4600" i="5"/>
  <c r="Q4600" i="5"/>
  <c r="P4600" i="5"/>
  <c r="O4600" i="5"/>
  <c r="N4600" i="5"/>
  <c r="M4600" i="5"/>
  <c r="L4600" i="5"/>
  <c r="K4600" i="5"/>
  <c r="J4600" i="5"/>
  <c r="I4600" i="5"/>
  <c r="H4600" i="5"/>
  <c r="G4600" i="5"/>
  <c r="F4600" i="5"/>
  <c r="Y4605" i="5" s="1"/>
  <c r="E4600" i="5"/>
  <c r="W4605" i="5" s="1"/>
  <c r="D4600" i="5"/>
  <c r="C4600" i="5"/>
  <c r="B4600" i="5"/>
  <c r="AQ4598" i="5"/>
  <c r="AQ4607" i="5" s="1"/>
  <c r="D4598" i="5"/>
  <c r="C4598" i="5"/>
  <c r="B4598" i="5"/>
  <c r="A4598" i="5"/>
  <c r="Y4597" i="5"/>
  <c r="Y4596" i="5"/>
  <c r="P462" i="7"/>
  <c r="H462" i="7"/>
  <c r="O462" i="7"/>
  <c r="G462" i="7"/>
  <c r="R462" i="7"/>
  <c r="J462" i="7"/>
  <c r="AA4590" i="5"/>
  <c r="Z4590" i="5"/>
  <c r="Y4590" i="5"/>
  <c r="X4590" i="5"/>
  <c r="W4590" i="5"/>
  <c r="W4596" i="5" s="1"/>
  <c r="V4590" i="5"/>
  <c r="U4590" i="5"/>
  <c r="T4590" i="5"/>
  <c r="S4590" i="5"/>
  <c r="R4590" i="5"/>
  <c r="Q4590" i="5"/>
  <c r="P4590" i="5"/>
  <c r="O4590" i="5"/>
  <c r="N4590" i="5"/>
  <c r="M4590" i="5"/>
  <c r="L4590" i="5"/>
  <c r="K4590" i="5"/>
  <c r="J4590" i="5"/>
  <c r="I4590" i="5"/>
  <c r="H4590" i="5"/>
  <c r="G4590" i="5"/>
  <c r="F4590" i="5"/>
  <c r="E4590" i="5"/>
  <c r="D4590" i="5"/>
  <c r="C4590" i="5"/>
  <c r="B4590" i="5"/>
  <c r="Y4595" i="5" s="1"/>
  <c r="D4588" i="5"/>
  <c r="C4588" i="5"/>
  <c r="B4588" i="5"/>
  <c r="A4588" i="5"/>
  <c r="Y4587" i="5"/>
  <c r="Y4586" i="5"/>
  <c r="N461" i="7"/>
  <c r="F461" i="7"/>
  <c r="AA4580" i="5"/>
  <c r="Z4580" i="5"/>
  <c r="Y4580" i="5"/>
  <c r="X4580" i="5"/>
  <c r="W4580" i="5"/>
  <c r="W4586" i="5" s="1"/>
  <c r="V4580" i="5"/>
  <c r="U4580" i="5"/>
  <c r="T4580" i="5"/>
  <c r="S4580" i="5"/>
  <c r="R4580" i="5"/>
  <c r="Q4580" i="5"/>
  <c r="P4580" i="5"/>
  <c r="O4580" i="5"/>
  <c r="N4580" i="5"/>
  <c r="M4580" i="5"/>
  <c r="L4580" i="5"/>
  <c r="K4580" i="5"/>
  <c r="J4580" i="5"/>
  <c r="I4580" i="5"/>
  <c r="H4580" i="5"/>
  <c r="G4580" i="5"/>
  <c r="F4580" i="5"/>
  <c r="E4580" i="5"/>
  <c r="D4580" i="5"/>
  <c r="C4580" i="5"/>
  <c r="B4580" i="5"/>
  <c r="Y4585" i="5" s="1"/>
  <c r="AQ4578" i="5"/>
  <c r="AQ4583" i="5" s="1"/>
  <c r="D4578" i="5"/>
  <c r="C4578" i="5"/>
  <c r="B4578" i="5"/>
  <c r="A4578" i="5"/>
  <c r="O460" i="7"/>
  <c r="N460" i="7"/>
  <c r="G460" i="7"/>
  <c r="F460" i="7"/>
  <c r="AA4570" i="5"/>
  <c r="Z4570" i="5"/>
  <c r="Y4570" i="5"/>
  <c r="X4570" i="5"/>
  <c r="W4570" i="5"/>
  <c r="W4576" i="5" s="1"/>
  <c r="V4570" i="5"/>
  <c r="U4570" i="5"/>
  <c r="T4570" i="5"/>
  <c r="S4570" i="5"/>
  <c r="R4570" i="5"/>
  <c r="Q4570" i="5"/>
  <c r="P4570" i="5"/>
  <c r="O4570" i="5"/>
  <c r="N4570" i="5"/>
  <c r="M4570" i="5"/>
  <c r="L4570" i="5"/>
  <c r="K4570" i="5"/>
  <c r="J4570" i="5"/>
  <c r="I4570" i="5"/>
  <c r="H4570" i="5"/>
  <c r="G4570" i="5"/>
  <c r="F4570" i="5"/>
  <c r="E4570" i="5"/>
  <c r="D4570" i="5"/>
  <c r="C4570" i="5"/>
  <c r="B4570" i="5"/>
  <c r="Y4575" i="5" s="1"/>
  <c r="D4568" i="5"/>
  <c r="C4568" i="5"/>
  <c r="B4568" i="5"/>
  <c r="A4568" i="5"/>
  <c r="P459" i="7"/>
  <c r="H459" i="7"/>
  <c r="AA4560" i="5"/>
  <c r="Z4560" i="5"/>
  <c r="Y4560" i="5"/>
  <c r="X4560" i="5"/>
  <c r="W4560" i="5"/>
  <c r="V4560" i="5"/>
  <c r="U4560" i="5"/>
  <c r="T4560" i="5"/>
  <c r="S4560" i="5"/>
  <c r="R4560" i="5"/>
  <c r="Q4560" i="5"/>
  <c r="P4560" i="5"/>
  <c r="O4560" i="5"/>
  <c r="N4560" i="5"/>
  <c r="M4560" i="5"/>
  <c r="L4560" i="5"/>
  <c r="K4560" i="5"/>
  <c r="J4560" i="5"/>
  <c r="I4560" i="5"/>
  <c r="H4560" i="5"/>
  <c r="G4560" i="5"/>
  <c r="F4560" i="5"/>
  <c r="E4560" i="5"/>
  <c r="W4566" i="5" s="1"/>
  <c r="D4560" i="5"/>
  <c r="C4560" i="5"/>
  <c r="B4560" i="5"/>
  <c r="Y4565" i="5" s="1"/>
  <c r="D4558" i="5"/>
  <c r="C4558" i="5"/>
  <c r="B4558" i="5"/>
  <c r="A4558" i="5"/>
  <c r="Y4557" i="5"/>
  <c r="Y4556" i="5"/>
  <c r="K458" i="7"/>
  <c r="P458" i="7"/>
  <c r="H458" i="7"/>
  <c r="AA4550" i="5"/>
  <c r="Z4550" i="5"/>
  <c r="Y4550" i="5"/>
  <c r="X4550" i="5"/>
  <c r="W4550" i="5"/>
  <c r="V4550" i="5"/>
  <c r="U4550" i="5"/>
  <c r="T4550" i="5"/>
  <c r="S4550" i="5"/>
  <c r="R4550" i="5"/>
  <c r="Q4550" i="5"/>
  <c r="P4550" i="5"/>
  <c r="O4550" i="5"/>
  <c r="N4550" i="5"/>
  <c r="M4550" i="5"/>
  <c r="L4550" i="5"/>
  <c r="K4550" i="5"/>
  <c r="J4550" i="5"/>
  <c r="I4550" i="5"/>
  <c r="H4550" i="5"/>
  <c r="G4550" i="5"/>
  <c r="F4550" i="5"/>
  <c r="Y4555" i="5" s="1"/>
  <c r="E4550" i="5"/>
  <c r="W4556" i="5" s="1"/>
  <c r="D4550" i="5"/>
  <c r="C4550" i="5"/>
  <c r="B4550" i="5"/>
  <c r="D4548" i="5"/>
  <c r="C4548" i="5"/>
  <c r="B4548" i="5"/>
  <c r="A4548" i="5"/>
  <c r="Y4547" i="5"/>
  <c r="Y4546" i="5"/>
  <c r="P457" i="7"/>
  <c r="I457" i="7"/>
  <c r="H457" i="7"/>
  <c r="AA4540" i="5"/>
  <c r="Z4540" i="5"/>
  <c r="Y4540" i="5"/>
  <c r="X4540" i="5"/>
  <c r="W4540" i="5"/>
  <c r="W4546" i="5" s="1"/>
  <c r="V4540" i="5"/>
  <c r="U4540" i="5"/>
  <c r="T4540" i="5"/>
  <c r="S4540" i="5"/>
  <c r="R4540" i="5"/>
  <c r="Q4540" i="5"/>
  <c r="P4540" i="5"/>
  <c r="O4540" i="5"/>
  <c r="N4540" i="5"/>
  <c r="M4540" i="5"/>
  <c r="L4540" i="5"/>
  <c r="K4540" i="5"/>
  <c r="J4540" i="5"/>
  <c r="I4540" i="5"/>
  <c r="H4540" i="5"/>
  <c r="G4540" i="5"/>
  <c r="F4540" i="5"/>
  <c r="Y4545" i="5" s="1"/>
  <c r="E4540" i="5"/>
  <c r="D4540" i="5"/>
  <c r="W4545" i="5" s="1"/>
  <c r="C4540" i="5"/>
  <c r="B4540" i="5"/>
  <c r="D4538" i="5"/>
  <c r="C4538" i="5"/>
  <c r="B4538" i="5"/>
  <c r="A4538" i="5"/>
  <c r="Y4537" i="5"/>
  <c r="Y4536" i="5"/>
  <c r="N456" i="7"/>
  <c r="F456" i="7"/>
  <c r="P456" i="7"/>
  <c r="H456" i="7"/>
  <c r="AA4530" i="5"/>
  <c r="Z4530" i="5"/>
  <c r="Y4530" i="5"/>
  <c r="X4530" i="5"/>
  <c r="W4530" i="5"/>
  <c r="W4536" i="5" s="1"/>
  <c r="V4530" i="5"/>
  <c r="U4530" i="5"/>
  <c r="T4530" i="5"/>
  <c r="S4530" i="5"/>
  <c r="R4530" i="5"/>
  <c r="Q4530" i="5"/>
  <c r="P4530" i="5"/>
  <c r="O4530" i="5"/>
  <c r="N4530" i="5"/>
  <c r="M4530" i="5"/>
  <c r="L4530" i="5"/>
  <c r="K4530" i="5"/>
  <c r="J4530" i="5"/>
  <c r="I4530" i="5"/>
  <c r="H4530" i="5"/>
  <c r="G4530" i="5"/>
  <c r="F4530" i="5"/>
  <c r="Y4535" i="5" s="1"/>
  <c r="E4530" i="5"/>
  <c r="W4535" i="5" s="1"/>
  <c r="D4530" i="5"/>
  <c r="C4530" i="5"/>
  <c r="B4530" i="5"/>
  <c r="AQ4528" i="5"/>
  <c r="AQ4537" i="5" s="1"/>
  <c r="D4528" i="5"/>
  <c r="C4528" i="5"/>
  <c r="B4528" i="5"/>
  <c r="A4528" i="5"/>
  <c r="Y4527" i="5"/>
  <c r="Y4526" i="5"/>
  <c r="Q455" i="7"/>
  <c r="I455" i="7"/>
  <c r="AA4520" i="5"/>
  <c r="Z4520" i="5"/>
  <c r="Y4520" i="5"/>
  <c r="X4520" i="5"/>
  <c r="W4520" i="5"/>
  <c r="W4526" i="5" s="1"/>
  <c r="V4520" i="5"/>
  <c r="U4520" i="5"/>
  <c r="T4520" i="5"/>
  <c r="S4520" i="5"/>
  <c r="R4520" i="5"/>
  <c r="Q4520" i="5"/>
  <c r="P4520" i="5"/>
  <c r="O4520" i="5"/>
  <c r="N4520" i="5"/>
  <c r="M4520" i="5"/>
  <c r="L4520" i="5"/>
  <c r="K4520" i="5"/>
  <c r="J4520" i="5"/>
  <c r="I4520" i="5"/>
  <c r="H4520" i="5"/>
  <c r="G4520" i="5"/>
  <c r="F4520" i="5"/>
  <c r="Y4525" i="5" s="1"/>
  <c r="E4520" i="5"/>
  <c r="W4525" i="5" s="1"/>
  <c r="D4520" i="5"/>
  <c r="C4520" i="5"/>
  <c r="B4520" i="5"/>
  <c r="AQ4518" i="5"/>
  <c r="AQ4527" i="5" s="1"/>
  <c r="D4518" i="5"/>
  <c r="C4518" i="5"/>
  <c r="B4518" i="5"/>
  <c r="A4518" i="5"/>
  <c r="Y4517" i="5"/>
  <c r="Y4516" i="5"/>
  <c r="O454" i="7"/>
  <c r="G454" i="7"/>
  <c r="L454" i="7"/>
  <c r="AA4510" i="5"/>
  <c r="Z4510" i="5"/>
  <c r="Y4510" i="5"/>
  <c r="X4510" i="5"/>
  <c r="W4510" i="5"/>
  <c r="W4516" i="5" s="1"/>
  <c r="V4510" i="5"/>
  <c r="U4510" i="5"/>
  <c r="T4510" i="5"/>
  <c r="S4510" i="5"/>
  <c r="R4510" i="5"/>
  <c r="Q4510" i="5"/>
  <c r="P4510" i="5"/>
  <c r="O4510" i="5"/>
  <c r="N4510" i="5"/>
  <c r="M4510" i="5"/>
  <c r="L4510" i="5"/>
  <c r="K4510" i="5"/>
  <c r="J4510" i="5"/>
  <c r="I4510" i="5"/>
  <c r="H4510" i="5"/>
  <c r="G4510" i="5"/>
  <c r="F4510" i="5"/>
  <c r="E4510" i="5"/>
  <c r="D4510" i="5"/>
  <c r="C4510" i="5"/>
  <c r="B4510" i="5"/>
  <c r="Y4515" i="5" s="1"/>
  <c r="D4508" i="5"/>
  <c r="C4508" i="5"/>
  <c r="B4508" i="5"/>
  <c r="A4508" i="5"/>
  <c r="Y4507" i="5"/>
  <c r="Y4506" i="5"/>
  <c r="L453" i="7"/>
  <c r="AA4500" i="5"/>
  <c r="Z4500" i="5"/>
  <c r="Y4500" i="5"/>
  <c r="X4500" i="5"/>
  <c r="W4500" i="5"/>
  <c r="W4506" i="5" s="1"/>
  <c r="I451" i="2" s="1"/>
  <c r="V4500" i="5"/>
  <c r="U4500" i="5"/>
  <c r="T4500" i="5"/>
  <c r="S4500" i="5"/>
  <c r="R4500" i="5"/>
  <c r="Q4500" i="5"/>
  <c r="P4500" i="5"/>
  <c r="O4500" i="5"/>
  <c r="N4500" i="5"/>
  <c r="M4500" i="5"/>
  <c r="L4500" i="5"/>
  <c r="K4500" i="5"/>
  <c r="J4500" i="5"/>
  <c r="I4500" i="5"/>
  <c r="H4500" i="5"/>
  <c r="G4500" i="5"/>
  <c r="F4500" i="5"/>
  <c r="E4500" i="5"/>
  <c r="D4500" i="5"/>
  <c r="C4500" i="5"/>
  <c r="B4500" i="5"/>
  <c r="Y4505" i="5" s="1"/>
  <c r="AQ4498" i="5"/>
  <c r="AQ4503" i="5" s="1"/>
  <c r="D4498" i="5"/>
  <c r="C4498" i="5"/>
  <c r="B4498" i="5"/>
  <c r="A4498" i="5"/>
  <c r="R452" i="7"/>
  <c r="J452" i="7"/>
  <c r="L452" i="7"/>
  <c r="AA4490" i="5"/>
  <c r="Z4490" i="5"/>
  <c r="Y4490" i="5"/>
  <c r="X4490" i="5"/>
  <c r="W4490" i="5"/>
  <c r="W4496" i="5" s="1"/>
  <c r="V4490" i="5"/>
  <c r="U4490" i="5"/>
  <c r="T4490" i="5"/>
  <c r="S4490" i="5"/>
  <c r="R4490" i="5"/>
  <c r="Q4490" i="5"/>
  <c r="P4490" i="5"/>
  <c r="O4490" i="5"/>
  <c r="N4490" i="5"/>
  <c r="M4490" i="5"/>
  <c r="L4490" i="5"/>
  <c r="K4490" i="5"/>
  <c r="J4490" i="5"/>
  <c r="I4490" i="5"/>
  <c r="H4490" i="5"/>
  <c r="G4490" i="5"/>
  <c r="F4490" i="5"/>
  <c r="E4490" i="5"/>
  <c r="D4490" i="5"/>
  <c r="C4490" i="5"/>
  <c r="B4490" i="5"/>
  <c r="Y4495" i="5" s="1"/>
  <c r="D4488" i="5"/>
  <c r="C4488" i="5"/>
  <c r="B4488" i="5"/>
  <c r="A4488" i="5"/>
  <c r="L451" i="7"/>
  <c r="Q451" i="7"/>
  <c r="I451" i="7"/>
  <c r="N451" i="7"/>
  <c r="F451" i="7"/>
  <c r="AA4480" i="5"/>
  <c r="Z4480" i="5"/>
  <c r="Y4480" i="5"/>
  <c r="X4480" i="5"/>
  <c r="W4480" i="5"/>
  <c r="V4480" i="5"/>
  <c r="U4480" i="5"/>
  <c r="T4480" i="5"/>
  <c r="S4480" i="5"/>
  <c r="R4480" i="5"/>
  <c r="Q4480" i="5"/>
  <c r="P4480" i="5"/>
  <c r="O4480" i="5"/>
  <c r="N4480" i="5"/>
  <c r="M4480" i="5"/>
  <c r="L4480" i="5"/>
  <c r="K4480" i="5"/>
  <c r="J4480" i="5"/>
  <c r="I4480" i="5"/>
  <c r="H4480" i="5"/>
  <c r="G4480" i="5"/>
  <c r="F4480" i="5"/>
  <c r="E4480" i="5"/>
  <c r="W4486" i="5" s="1"/>
  <c r="D4480" i="5"/>
  <c r="C4480" i="5"/>
  <c r="B4480" i="5"/>
  <c r="Y4485" i="5" s="1"/>
  <c r="D4478" i="5"/>
  <c r="C4478" i="5"/>
  <c r="B4478" i="5"/>
  <c r="A4478" i="5"/>
  <c r="Y4477" i="5"/>
  <c r="Y4476" i="5"/>
  <c r="N450" i="7"/>
  <c r="F450" i="7"/>
  <c r="AA4470" i="5"/>
  <c r="Z4470" i="5"/>
  <c r="Y4470" i="5"/>
  <c r="X4470" i="5"/>
  <c r="W4470" i="5"/>
  <c r="V4470" i="5"/>
  <c r="U4470" i="5"/>
  <c r="T4470" i="5"/>
  <c r="S4470" i="5"/>
  <c r="R4470" i="5"/>
  <c r="Q4470" i="5"/>
  <c r="P4470" i="5"/>
  <c r="O4470" i="5"/>
  <c r="N4470" i="5"/>
  <c r="M4470" i="5"/>
  <c r="L4470" i="5"/>
  <c r="K4470" i="5"/>
  <c r="J4470" i="5"/>
  <c r="I4470" i="5"/>
  <c r="H4470" i="5"/>
  <c r="G4470" i="5"/>
  <c r="F4470" i="5"/>
  <c r="Y4475" i="5" s="1"/>
  <c r="E4470" i="5"/>
  <c r="W4476" i="5" s="1"/>
  <c r="D4470" i="5"/>
  <c r="C4470" i="5"/>
  <c r="B4470" i="5"/>
  <c r="D4468" i="5"/>
  <c r="C4468" i="5"/>
  <c r="B4468" i="5"/>
  <c r="A4468" i="5"/>
  <c r="Y4467" i="5"/>
  <c r="Y4466" i="5"/>
  <c r="R449" i="7"/>
  <c r="J449" i="7"/>
  <c r="AA4460" i="5"/>
  <c r="Z4460" i="5"/>
  <c r="Y4460" i="5"/>
  <c r="X4460" i="5"/>
  <c r="W4460" i="5"/>
  <c r="W4466" i="5" s="1"/>
  <c r="V4460" i="5"/>
  <c r="U4460" i="5"/>
  <c r="T4460" i="5"/>
  <c r="S4460" i="5"/>
  <c r="R4460" i="5"/>
  <c r="Q4460" i="5"/>
  <c r="P4460" i="5"/>
  <c r="O4460" i="5"/>
  <c r="N4460" i="5"/>
  <c r="M4460" i="5"/>
  <c r="L4460" i="5"/>
  <c r="K4460" i="5"/>
  <c r="J4460" i="5"/>
  <c r="I4460" i="5"/>
  <c r="H4460" i="5"/>
  <c r="G4460" i="5"/>
  <c r="F4460" i="5"/>
  <c r="Y4465" i="5" s="1"/>
  <c r="E4460" i="5"/>
  <c r="D4460" i="5"/>
  <c r="W4465" i="5" s="1"/>
  <c r="C4460" i="5"/>
  <c r="B4460" i="5"/>
  <c r="D4458" i="5"/>
  <c r="C4458" i="5"/>
  <c r="B4458" i="5"/>
  <c r="A4458" i="5"/>
  <c r="Y4457" i="5"/>
  <c r="Y4456" i="5"/>
  <c r="M448" i="7"/>
  <c r="R448" i="7"/>
  <c r="J448" i="7"/>
  <c r="AA4450" i="5"/>
  <c r="Z4450" i="5"/>
  <c r="Y4450" i="5"/>
  <c r="X4450" i="5"/>
  <c r="W4450" i="5"/>
  <c r="W4456" i="5" s="1"/>
  <c r="V4450" i="5"/>
  <c r="U4450" i="5"/>
  <c r="T4450" i="5"/>
  <c r="S4450" i="5"/>
  <c r="R4450" i="5"/>
  <c r="Q4450" i="5"/>
  <c r="P4450" i="5"/>
  <c r="O4450" i="5"/>
  <c r="N4450" i="5"/>
  <c r="M4450" i="5"/>
  <c r="L4450" i="5"/>
  <c r="K4450" i="5"/>
  <c r="J4450" i="5"/>
  <c r="I4450" i="5"/>
  <c r="H4450" i="5"/>
  <c r="G4450" i="5"/>
  <c r="F4450" i="5"/>
  <c r="Y4455" i="5" s="1"/>
  <c r="E4450" i="5"/>
  <c r="W4455" i="5" s="1"/>
  <c r="D4450" i="5"/>
  <c r="C4450" i="5"/>
  <c r="B4450" i="5"/>
  <c r="AQ4448" i="5"/>
  <c r="AQ4457" i="5" s="1"/>
  <c r="D4448" i="5"/>
  <c r="C4448" i="5"/>
  <c r="B4448" i="5"/>
  <c r="A4448" i="5"/>
  <c r="Y4447" i="5"/>
  <c r="Y4446" i="5"/>
  <c r="K447" i="7"/>
  <c r="AA4440" i="5"/>
  <c r="Z4440" i="5"/>
  <c r="Y4440" i="5"/>
  <c r="X4440" i="5"/>
  <c r="W4440" i="5"/>
  <c r="W4446" i="5" s="1"/>
  <c r="V4440" i="5"/>
  <c r="U4440" i="5"/>
  <c r="T4440" i="5"/>
  <c r="S4440" i="5"/>
  <c r="R4440" i="5"/>
  <c r="Q4440" i="5"/>
  <c r="P4440" i="5"/>
  <c r="O4440" i="5"/>
  <c r="N4440" i="5"/>
  <c r="M4440" i="5"/>
  <c r="L4440" i="5"/>
  <c r="K4440" i="5"/>
  <c r="J4440" i="5"/>
  <c r="I4440" i="5"/>
  <c r="H4440" i="5"/>
  <c r="G4440" i="5"/>
  <c r="F4440" i="5"/>
  <c r="Y4445" i="5" s="1"/>
  <c r="E4440" i="5"/>
  <c r="W4445" i="5" s="1"/>
  <c r="D4440" i="5"/>
  <c r="C4440" i="5"/>
  <c r="B4440" i="5"/>
  <c r="AQ4438" i="5"/>
  <c r="AQ4447" i="5" s="1"/>
  <c r="D4438" i="5"/>
  <c r="C4438" i="5"/>
  <c r="B4438" i="5"/>
  <c r="A4438" i="5"/>
  <c r="Y4437" i="5"/>
  <c r="Y4436" i="5"/>
  <c r="R446" i="7"/>
  <c r="J446" i="7"/>
  <c r="AA4430" i="5"/>
  <c r="Z4430" i="5"/>
  <c r="Y4430" i="5"/>
  <c r="X4430" i="5"/>
  <c r="W4430" i="5"/>
  <c r="W4436" i="5" s="1"/>
  <c r="V4430" i="5"/>
  <c r="U4430" i="5"/>
  <c r="T4430" i="5"/>
  <c r="S4430" i="5"/>
  <c r="R4430" i="5"/>
  <c r="Q4430" i="5"/>
  <c r="P4430" i="5"/>
  <c r="O4430" i="5"/>
  <c r="N4430" i="5"/>
  <c r="M4430" i="5"/>
  <c r="L4430" i="5"/>
  <c r="K4430" i="5"/>
  <c r="J4430" i="5"/>
  <c r="I4430" i="5"/>
  <c r="H4430" i="5"/>
  <c r="G4430" i="5"/>
  <c r="F4430" i="5"/>
  <c r="E4430" i="5"/>
  <c r="D4430" i="5"/>
  <c r="C4430" i="5"/>
  <c r="B4430" i="5"/>
  <c r="Y4435" i="5" s="1"/>
  <c r="D4428" i="5"/>
  <c r="C4428" i="5"/>
  <c r="B4428" i="5"/>
  <c r="A4428" i="5"/>
  <c r="Y4427" i="5"/>
  <c r="Y4426" i="5"/>
  <c r="N445" i="7"/>
  <c r="F445" i="7"/>
  <c r="AA4420" i="5"/>
  <c r="Z4420" i="5"/>
  <c r="Y4420" i="5"/>
  <c r="X4420" i="5"/>
  <c r="W4420" i="5"/>
  <c r="W4426" i="5" s="1"/>
  <c r="V4420" i="5"/>
  <c r="U4420" i="5"/>
  <c r="T4420" i="5"/>
  <c r="S4420" i="5"/>
  <c r="R4420" i="5"/>
  <c r="Q4420" i="5"/>
  <c r="P4420" i="5"/>
  <c r="O4420" i="5"/>
  <c r="N4420" i="5"/>
  <c r="M4420" i="5"/>
  <c r="L4420" i="5"/>
  <c r="K4420" i="5"/>
  <c r="J4420" i="5"/>
  <c r="I4420" i="5"/>
  <c r="H4420" i="5"/>
  <c r="G4420" i="5"/>
  <c r="F4420" i="5"/>
  <c r="E4420" i="5"/>
  <c r="D4420" i="5"/>
  <c r="C4420" i="5"/>
  <c r="B4420" i="5"/>
  <c r="Y4425" i="5" s="1"/>
  <c r="AQ4418" i="5"/>
  <c r="AQ4423" i="5" s="1"/>
  <c r="D4418" i="5"/>
  <c r="C4418" i="5"/>
  <c r="B4418" i="5"/>
  <c r="A4418" i="5"/>
  <c r="Q444" i="7"/>
  <c r="I444" i="7"/>
  <c r="N444" i="7"/>
  <c r="F444" i="7"/>
  <c r="AA4410" i="5"/>
  <c r="Z4410" i="5"/>
  <c r="Y4410" i="5"/>
  <c r="X4410" i="5"/>
  <c r="W4410" i="5"/>
  <c r="W4416" i="5" s="1"/>
  <c r="V4410" i="5"/>
  <c r="U4410" i="5"/>
  <c r="T4410" i="5"/>
  <c r="S4410" i="5"/>
  <c r="R4410" i="5"/>
  <c r="Q4410" i="5"/>
  <c r="P4410" i="5"/>
  <c r="O4410" i="5"/>
  <c r="N4410" i="5"/>
  <c r="M4410" i="5"/>
  <c r="L4410" i="5"/>
  <c r="K4410" i="5"/>
  <c r="J4410" i="5"/>
  <c r="I4410" i="5"/>
  <c r="H4410" i="5"/>
  <c r="G4410" i="5"/>
  <c r="F4410" i="5"/>
  <c r="E4410" i="5"/>
  <c r="D4410" i="5"/>
  <c r="C4410" i="5"/>
  <c r="B4410" i="5"/>
  <c r="D4408" i="5"/>
  <c r="C4408" i="5"/>
  <c r="B4408" i="5"/>
  <c r="A4408" i="5"/>
  <c r="P443" i="7"/>
  <c r="H443" i="7"/>
  <c r="AA4400" i="5"/>
  <c r="Z4400" i="5"/>
  <c r="Y4400" i="5"/>
  <c r="X4400" i="5"/>
  <c r="W4400" i="5"/>
  <c r="V4400" i="5"/>
  <c r="U4400" i="5"/>
  <c r="T4400" i="5"/>
  <c r="S4400" i="5"/>
  <c r="R4400" i="5"/>
  <c r="Q4400" i="5"/>
  <c r="P4400" i="5"/>
  <c r="O4400" i="5"/>
  <c r="N4400" i="5"/>
  <c r="M4400" i="5"/>
  <c r="L4400" i="5"/>
  <c r="K4400" i="5"/>
  <c r="J4400" i="5"/>
  <c r="I4400" i="5"/>
  <c r="H4400" i="5"/>
  <c r="G4400" i="5"/>
  <c r="F4400" i="5"/>
  <c r="E4400" i="5"/>
  <c r="W4405" i="5" s="1"/>
  <c r="D4400" i="5"/>
  <c r="C4400" i="5"/>
  <c r="B4400" i="5"/>
  <c r="D4398" i="5"/>
  <c r="C4398" i="5"/>
  <c r="B4398" i="5"/>
  <c r="A4398" i="5"/>
  <c r="Y4397" i="5"/>
  <c r="Y4396" i="5"/>
  <c r="Y4395" i="5"/>
  <c r="R442" i="7"/>
  <c r="J442" i="7"/>
  <c r="Q442" i="7"/>
  <c r="N442" i="7"/>
  <c r="I442" i="7"/>
  <c r="F442" i="7"/>
  <c r="AA4390" i="5"/>
  <c r="Z4390" i="5"/>
  <c r="Y4390" i="5"/>
  <c r="X4390" i="5"/>
  <c r="W4390" i="5"/>
  <c r="V4390" i="5"/>
  <c r="U4390" i="5"/>
  <c r="T4390" i="5"/>
  <c r="S4390" i="5"/>
  <c r="R4390" i="5"/>
  <c r="Q4390" i="5"/>
  <c r="P4390" i="5"/>
  <c r="O4390" i="5"/>
  <c r="N4390" i="5"/>
  <c r="M4390" i="5"/>
  <c r="L4390" i="5"/>
  <c r="K4390" i="5"/>
  <c r="J4390" i="5"/>
  <c r="I4390" i="5"/>
  <c r="H4390" i="5"/>
  <c r="G4390" i="5"/>
  <c r="F4390" i="5"/>
  <c r="W4396" i="5" s="1"/>
  <c r="E4390" i="5"/>
  <c r="D4390" i="5"/>
  <c r="C4390" i="5"/>
  <c r="B4390" i="5"/>
  <c r="D4388" i="5"/>
  <c r="C4388" i="5"/>
  <c r="B4388" i="5"/>
  <c r="A4388" i="5"/>
  <c r="Y4387" i="5"/>
  <c r="Y4386" i="5"/>
  <c r="L441" i="7"/>
  <c r="AA4380" i="5"/>
  <c r="Z4380" i="5"/>
  <c r="Y4380" i="5"/>
  <c r="X4380" i="5"/>
  <c r="W4380" i="5"/>
  <c r="W4386" i="5" s="1"/>
  <c r="V4380" i="5"/>
  <c r="U4380" i="5"/>
  <c r="T4380" i="5"/>
  <c r="S4380" i="5"/>
  <c r="R4380" i="5"/>
  <c r="Q4380" i="5"/>
  <c r="P4380" i="5"/>
  <c r="O4380" i="5"/>
  <c r="N4380" i="5"/>
  <c r="M4380" i="5"/>
  <c r="L4380" i="5"/>
  <c r="K4380" i="5"/>
  <c r="J4380" i="5"/>
  <c r="I4380" i="5"/>
  <c r="H4380" i="5"/>
  <c r="G4380" i="5"/>
  <c r="F4380" i="5"/>
  <c r="E4380" i="5"/>
  <c r="D4380" i="5"/>
  <c r="C4380" i="5"/>
  <c r="B4380" i="5"/>
  <c r="D4378" i="5"/>
  <c r="C4378" i="5"/>
  <c r="B4378" i="5"/>
  <c r="A4378" i="5"/>
  <c r="Y4377" i="5"/>
  <c r="Y4376" i="5"/>
  <c r="M440" i="7"/>
  <c r="Q440" i="7"/>
  <c r="P440" i="7"/>
  <c r="I440" i="7"/>
  <c r="H440" i="7"/>
  <c r="AA4370" i="5"/>
  <c r="Z4370" i="5"/>
  <c r="Y4370" i="5"/>
  <c r="X4370" i="5"/>
  <c r="W4370" i="5"/>
  <c r="W4376" i="5" s="1"/>
  <c r="V4370" i="5"/>
  <c r="U4370" i="5"/>
  <c r="T4370" i="5"/>
  <c r="S4370" i="5"/>
  <c r="R4370" i="5"/>
  <c r="Q4370" i="5"/>
  <c r="P4370" i="5"/>
  <c r="O4370" i="5"/>
  <c r="N4370" i="5"/>
  <c r="M4370" i="5"/>
  <c r="L4370" i="5"/>
  <c r="K4370" i="5"/>
  <c r="J4370" i="5"/>
  <c r="I4370" i="5"/>
  <c r="H4370" i="5"/>
  <c r="G4370" i="5"/>
  <c r="F4370" i="5"/>
  <c r="E4370" i="5"/>
  <c r="Y4375" i="5" s="1"/>
  <c r="D4370" i="5"/>
  <c r="C4370" i="5"/>
  <c r="B4370" i="5"/>
  <c r="D4368" i="5"/>
  <c r="C4368" i="5"/>
  <c r="AQ4368" i="5" s="1"/>
  <c r="B4368" i="5"/>
  <c r="A4368" i="5"/>
  <c r="Y4367" i="5"/>
  <c r="Y4366" i="5"/>
  <c r="AA4360" i="5"/>
  <c r="Z4360" i="5"/>
  <c r="Y4360" i="5"/>
  <c r="X4360" i="5"/>
  <c r="W4360" i="5"/>
  <c r="V4360" i="5"/>
  <c r="U4360" i="5"/>
  <c r="T4360" i="5"/>
  <c r="S4360" i="5"/>
  <c r="R4360" i="5"/>
  <c r="Q4360" i="5"/>
  <c r="P4360" i="5"/>
  <c r="O4360" i="5"/>
  <c r="N4360" i="5"/>
  <c r="M4360" i="5"/>
  <c r="L4360" i="5"/>
  <c r="K4360" i="5"/>
  <c r="J4360" i="5"/>
  <c r="I4360" i="5"/>
  <c r="H4360" i="5"/>
  <c r="G4360" i="5"/>
  <c r="F4360" i="5"/>
  <c r="Y4365" i="5" s="1"/>
  <c r="E4360" i="5"/>
  <c r="D4360" i="5"/>
  <c r="C4360" i="5"/>
  <c r="B4360" i="5"/>
  <c r="D4358" i="5"/>
  <c r="C4358" i="5"/>
  <c r="B4358" i="5"/>
  <c r="A4358" i="5"/>
  <c r="Y4357" i="5"/>
  <c r="Y4356" i="5"/>
  <c r="P438" i="7"/>
  <c r="H438" i="7"/>
  <c r="AA4350" i="5"/>
  <c r="Z4350" i="5"/>
  <c r="Y4350" i="5"/>
  <c r="X4350" i="5"/>
  <c r="W4350" i="5"/>
  <c r="V4350" i="5"/>
  <c r="U4350" i="5"/>
  <c r="T4350" i="5"/>
  <c r="S4350" i="5"/>
  <c r="R4350" i="5"/>
  <c r="Q4350" i="5"/>
  <c r="P4350" i="5"/>
  <c r="O4350" i="5"/>
  <c r="N4350" i="5"/>
  <c r="M4350" i="5"/>
  <c r="L4350" i="5"/>
  <c r="K4350" i="5"/>
  <c r="J4350" i="5"/>
  <c r="I4350" i="5"/>
  <c r="H4350" i="5"/>
  <c r="G4350" i="5"/>
  <c r="F4350" i="5"/>
  <c r="E4350" i="5"/>
  <c r="D4350" i="5"/>
  <c r="C4350" i="5"/>
  <c r="B4350" i="5"/>
  <c r="AQ4348" i="5"/>
  <c r="D4348" i="5"/>
  <c r="C4348" i="5"/>
  <c r="B4348" i="5"/>
  <c r="A4348" i="5"/>
  <c r="Y4347" i="5"/>
  <c r="Y4346" i="5"/>
  <c r="Q437" i="7"/>
  <c r="I437" i="7"/>
  <c r="F437" i="7"/>
  <c r="AA4340" i="5"/>
  <c r="Z4340" i="5"/>
  <c r="Y4340" i="5"/>
  <c r="X4340" i="5"/>
  <c r="W4340" i="5"/>
  <c r="V4340" i="5"/>
  <c r="U4340" i="5"/>
  <c r="T4340" i="5"/>
  <c r="S4340" i="5"/>
  <c r="R4340" i="5"/>
  <c r="Q4340" i="5"/>
  <c r="P4340" i="5"/>
  <c r="O4340" i="5"/>
  <c r="N4340" i="5"/>
  <c r="M4340" i="5"/>
  <c r="L4340" i="5"/>
  <c r="K4340" i="5"/>
  <c r="J4340" i="5"/>
  <c r="I4340" i="5"/>
  <c r="H4340" i="5"/>
  <c r="G4340" i="5"/>
  <c r="F4340" i="5"/>
  <c r="E4340" i="5"/>
  <c r="D4340" i="5"/>
  <c r="C4340" i="5"/>
  <c r="B4340" i="5"/>
  <c r="D4338" i="5"/>
  <c r="C4338" i="5"/>
  <c r="B4338" i="5"/>
  <c r="A4338" i="5"/>
  <c r="K436" i="7"/>
  <c r="I436" i="7"/>
  <c r="M436" i="7"/>
  <c r="AA4330" i="5"/>
  <c r="Z4330" i="5"/>
  <c r="Y4330" i="5"/>
  <c r="X4330" i="5"/>
  <c r="W4330" i="5"/>
  <c r="V4330" i="5"/>
  <c r="U4330" i="5"/>
  <c r="T4330" i="5"/>
  <c r="S4330" i="5"/>
  <c r="R4330" i="5"/>
  <c r="Q4330" i="5"/>
  <c r="P4330" i="5"/>
  <c r="O4330" i="5"/>
  <c r="N4330" i="5"/>
  <c r="M4330" i="5"/>
  <c r="L4330" i="5"/>
  <c r="K4330" i="5"/>
  <c r="J4330" i="5"/>
  <c r="I4330" i="5"/>
  <c r="H4330" i="5"/>
  <c r="G4330" i="5"/>
  <c r="F4330" i="5"/>
  <c r="E4330" i="5"/>
  <c r="D4330" i="5"/>
  <c r="C4330" i="5"/>
  <c r="B4330" i="5"/>
  <c r="AQ4328" i="5"/>
  <c r="D4328" i="5"/>
  <c r="C4328" i="5"/>
  <c r="B4328" i="5"/>
  <c r="A4328" i="5"/>
  <c r="I435" i="7"/>
  <c r="Q435" i="7"/>
  <c r="L435" i="7"/>
  <c r="AA4320" i="5"/>
  <c r="Z4320" i="5"/>
  <c r="Y4320" i="5"/>
  <c r="X4320" i="5"/>
  <c r="W4320" i="5"/>
  <c r="V4320" i="5"/>
  <c r="U4320" i="5"/>
  <c r="T4320" i="5"/>
  <c r="S4320" i="5"/>
  <c r="R4320" i="5"/>
  <c r="Q4320" i="5"/>
  <c r="P4320" i="5"/>
  <c r="O4320" i="5"/>
  <c r="N4320" i="5"/>
  <c r="M4320" i="5"/>
  <c r="L4320" i="5"/>
  <c r="K4320" i="5"/>
  <c r="J4320" i="5"/>
  <c r="I4320" i="5"/>
  <c r="H4320" i="5"/>
  <c r="G4320" i="5"/>
  <c r="F4320" i="5"/>
  <c r="E4320" i="5"/>
  <c r="D4320" i="5"/>
  <c r="C4320" i="5"/>
  <c r="B4320" i="5"/>
  <c r="D4318" i="5"/>
  <c r="C4318" i="5"/>
  <c r="B4318" i="5"/>
  <c r="A4318" i="5"/>
  <c r="Y4316" i="5"/>
  <c r="Q434" i="7"/>
  <c r="P434" i="7"/>
  <c r="I434" i="7"/>
  <c r="H434" i="7"/>
  <c r="AA4310" i="5"/>
  <c r="Z4310" i="5"/>
  <c r="Y4310" i="5"/>
  <c r="X4310" i="5"/>
  <c r="W4310" i="5"/>
  <c r="V4310" i="5"/>
  <c r="U4310" i="5"/>
  <c r="T4310" i="5"/>
  <c r="S4310" i="5"/>
  <c r="R4310" i="5"/>
  <c r="Q4310" i="5"/>
  <c r="P4310" i="5"/>
  <c r="O4310" i="5"/>
  <c r="N4310" i="5"/>
  <c r="M4310" i="5"/>
  <c r="L4310" i="5"/>
  <c r="K4310" i="5"/>
  <c r="J4310" i="5"/>
  <c r="I4310" i="5"/>
  <c r="H4310" i="5"/>
  <c r="G4310" i="5"/>
  <c r="F4310" i="5"/>
  <c r="Y4315" i="5" s="1"/>
  <c r="E4310" i="5"/>
  <c r="D4310" i="5"/>
  <c r="C4310" i="5"/>
  <c r="B4310" i="5"/>
  <c r="D4308" i="5"/>
  <c r="C4308" i="5"/>
  <c r="B4308" i="5"/>
  <c r="A4308" i="5"/>
  <c r="Y4306" i="5"/>
  <c r="Y4305" i="5"/>
  <c r="L433" i="7"/>
  <c r="Q433" i="7"/>
  <c r="N433" i="7"/>
  <c r="M433" i="7"/>
  <c r="J433" i="7"/>
  <c r="I433" i="7"/>
  <c r="AA4300" i="5"/>
  <c r="Z4300" i="5"/>
  <c r="Y4300" i="5"/>
  <c r="X4300" i="5"/>
  <c r="W4300" i="5"/>
  <c r="V4300" i="5"/>
  <c r="U4300" i="5"/>
  <c r="T4300" i="5"/>
  <c r="S4300" i="5"/>
  <c r="R4300" i="5"/>
  <c r="Q4300" i="5"/>
  <c r="P4300" i="5"/>
  <c r="O4300" i="5"/>
  <c r="N4300" i="5"/>
  <c r="M4300" i="5"/>
  <c r="L4300" i="5"/>
  <c r="K4300" i="5"/>
  <c r="J4300" i="5"/>
  <c r="I4300" i="5"/>
  <c r="H4300" i="5"/>
  <c r="G4300" i="5"/>
  <c r="F4300" i="5"/>
  <c r="E4300" i="5"/>
  <c r="D4300" i="5"/>
  <c r="W4306" i="5" s="1"/>
  <c r="C4300" i="5"/>
  <c r="B4300" i="5"/>
  <c r="D4298" i="5"/>
  <c r="C4298" i="5"/>
  <c r="B4298" i="5"/>
  <c r="A4298" i="5"/>
  <c r="Y4307" i="5" s="1"/>
  <c r="AA4290" i="5"/>
  <c r="Z4290" i="5"/>
  <c r="Y4290" i="5"/>
  <c r="X4290" i="5"/>
  <c r="W4290" i="5"/>
  <c r="W4296" i="5" s="1"/>
  <c r="V4290" i="5"/>
  <c r="U4290" i="5"/>
  <c r="T4290" i="5"/>
  <c r="S4290" i="5"/>
  <c r="R4290" i="5"/>
  <c r="Q4290" i="5"/>
  <c r="P4290" i="5"/>
  <c r="O4290" i="5"/>
  <c r="N4290" i="5"/>
  <c r="M4290" i="5"/>
  <c r="L4290" i="5"/>
  <c r="K4290" i="5"/>
  <c r="J4290" i="5"/>
  <c r="I4290" i="5"/>
  <c r="H4290" i="5"/>
  <c r="G4290" i="5"/>
  <c r="F4290" i="5"/>
  <c r="E4290" i="5"/>
  <c r="D4290" i="5"/>
  <c r="W4295" i="5" s="1"/>
  <c r="C4290" i="5"/>
  <c r="B4290" i="5"/>
  <c r="D4288" i="5"/>
  <c r="C4288" i="5"/>
  <c r="B4288" i="5"/>
  <c r="A4288" i="5"/>
  <c r="F431" i="7"/>
  <c r="AA4280" i="5"/>
  <c r="Z4280" i="5"/>
  <c r="Y4280" i="5"/>
  <c r="X4280" i="5"/>
  <c r="W4280" i="5"/>
  <c r="V4280" i="5"/>
  <c r="U4280" i="5"/>
  <c r="T4280" i="5"/>
  <c r="S4280" i="5"/>
  <c r="R4280" i="5"/>
  <c r="Q4280" i="5"/>
  <c r="P4280" i="5"/>
  <c r="O4280" i="5"/>
  <c r="N4280" i="5"/>
  <c r="M4280" i="5"/>
  <c r="L4280" i="5"/>
  <c r="K4280" i="5"/>
  <c r="J4280" i="5"/>
  <c r="I4280" i="5"/>
  <c r="H4280" i="5"/>
  <c r="G4280" i="5"/>
  <c r="F4280" i="5"/>
  <c r="E4280" i="5"/>
  <c r="D4280" i="5"/>
  <c r="C4280" i="5"/>
  <c r="B4280" i="5"/>
  <c r="D4278" i="5"/>
  <c r="C4278" i="5"/>
  <c r="AQ4278" i="5" s="1"/>
  <c r="AQ4284" i="5" s="1"/>
  <c r="B4278" i="5"/>
  <c r="A4278" i="5"/>
  <c r="Y4286" i="5" s="1"/>
  <c r="Y4277" i="5"/>
  <c r="Y4276" i="5"/>
  <c r="I430" i="7"/>
  <c r="P430" i="7"/>
  <c r="N430" i="7"/>
  <c r="H430" i="7"/>
  <c r="F430" i="7"/>
  <c r="AA4270" i="5"/>
  <c r="Z4270" i="5"/>
  <c r="Y4270" i="5"/>
  <c r="X4270" i="5"/>
  <c r="W4270" i="5"/>
  <c r="V4270" i="5"/>
  <c r="U4270" i="5"/>
  <c r="T4270" i="5"/>
  <c r="S4270" i="5"/>
  <c r="R4270" i="5"/>
  <c r="Q4270" i="5"/>
  <c r="P4270" i="5"/>
  <c r="O4270" i="5"/>
  <c r="N4270" i="5"/>
  <c r="M4270" i="5"/>
  <c r="L4270" i="5"/>
  <c r="K4270" i="5"/>
  <c r="J4270" i="5"/>
  <c r="I4270" i="5"/>
  <c r="H4270" i="5"/>
  <c r="G4270" i="5"/>
  <c r="F4270" i="5"/>
  <c r="E4270" i="5"/>
  <c r="W4276" i="5" s="1"/>
  <c r="D4270" i="5"/>
  <c r="C4270" i="5"/>
  <c r="B4270" i="5"/>
  <c r="Y4275" i="5" s="1"/>
  <c r="D4268" i="5"/>
  <c r="C4268" i="5"/>
  <c r="B4268" i="5"/>
  <c r="A4268" i="5"/>
  <c r="Y4267" i="5"/>
  <c r="Y4266" i="5"/>
  <c r="O429" i="7"/>
  <c r="G429" i="7"/>
  <c r="R429" i="7"/>
  <c r="J429" i="7"/>
  <c r="AA4260" i="5"/>
  <c r="Z4260" i="5"/>
  <c r="Y4260" i="5"/>
  <c r="X4260" i="5"/>
  <c r="W4260" i="5"/>
  <c r="V4260" i="5"/>
  <c r="U4260" i="5"/>
  <c r="T4260" i="5"/>
  <c r="S4260" i="5"/>
  <c r="R4260" i="5"/>
  <c r="Q4260" i="5"/>
  <c r="P4260" i="5"/>
  <c r="O4260" i="5"/>
  <c r="N4260" i="5"/>
  <c r="M4260" i="5"/>
  <c r="L4260" i="5"/>
  <c r="K4260" i="5"/>
  <c r="J4260" i="5"/>
  <c r="I4260" i="5"/>
  <c r="H4260" i="5"/>
  <c r="G4260" i="5"/>
  <c r="F4260" i="5"/>
  <c r="E4260" i="5"/>
  <c r="D4260" i="5"/>
  <c r="C4260" i="5"/>
  <c r="B4260" i="5"/>
  <c r="D4258" i="5"/>
  <c r="C4258" i="5"/>
  <c r="B4258" i="5"/>
  <c r="A4258" i="5"/>
  <c r="I428" i="7"/>
  <c r="F428" i="7"/>
  <c r="L428" i="7"/>
  <c r="AA4250" i="5"/>
  <c r="Z4250" i="5"/>
  <c r="Y4250" i="5"/>
  <c r="X4250" i="5"/>
  <c r="W4250" i="5"/>
  <c r="V4250" i="5"/>
  <c r="U4250" i="5"/>
  <c r="T4250" i="5"/>
  <c r="S4250" i="5"/>
  <c r="R4250" i="5"/>
  <c r="Q4250" i="5"/>
  <c r="P4250" i="5"/>
  <c r="O4250" i="5"/>
  <c r="N4250" i="5"/>
  <c r="M4250" i="5"/>
  <c r="L4250" i="5"/>
  <c r="K4250" i="5"/>
  <c r="J4250" i="5"/>
  <c r="I4250" i="5"/>
  <c r="H4250" i="5"/>
  <c r="G4250" i="5"/>
  <c r="F4250" i="5"/>
  <c r="E4250" i="5"/>
  <c r="D4250" i="5"/>
  <c r="C4250" i="5"/>
  <c r="B4250" i="5"/>
  <c r="D4248" i="5"/>
  <c r="C4248" i="5"/>
  <c r="B4248" i="5"/>
  <c r="A4248" i="5"/>
  <c r="AQ4248" i="5" s="1"/>
  <c r="AQ4249" i="5" s="1"/>
  <c r="O427" i="7"/>
  <c r="L427" i="7"/>
  <c r="G427" i="7"/>
  <c r="AA4240" i="5"/>
  <c r="Z4240" i="5"/>
  <c r="Y4240" i="5"/>
  <c r="X4240" i="5"/>
  <c r="W4240" i="5"/>
  <c r="V4240" i="5"/>
  <c r="U4240" i="5"/>
  <c r="T4240" i="5"/>
  <c r="S4240" i="5"/>
  <c r="R4240" i="5"/>
  <c r="Q4240" i="5"/>
  <c r="P4240" i="5"/>
  <c r="O4240" i="5"/>
  <c r="N4240" i="5"/>
  <c r="M4240" i="5"/>
  <c r="L4240" i="5"/>
  <c r="K4240" i="5"/>
  <c r="J4240" i="5"/>
  <c r="I4240" i="5"/>
  <c r="H4240" i="5"/>
  <c r="G4240" i="5"/>
  <c r="F4240" i="5"/>
  <c r="E4240" i="5"/>
  <c r="D4240" i="5"/>
  <c r="W4246" i="5" s="1"/>
  <c r="C4240" i="5"/>
  <c r="W4245" i="5" s="1"/>
  <c r="B4240" i="5"/>
  <c r="D4238" i="5"/>
  <c r="C4238" i="5"/>
  <c r="B4238" i="5"/>
  <c r="A4238" i="5"/>
  <c r="W4236" i="5"/>
  <c r="W4235" i="5"/>
  <c r="P426" i="7"/>
  <c r="M426" i="7"/>
  <c r="H426" i="7"/>
  <c r="AA4230" i="5"/>
  <c r="Z4230" i="5"/>
  <c r="Y4230" i="5"/>
  <c r="X4230" i="5"/>
  <c r="W4230" i="5"/>
  <c r="V4230" i="5"/>
  <c r="U4230" i="5"/>
  <c r="T4230" i="5"/>
  <c r="S4230" i="5"/>
  <c r="R4230" i="5"/>
  <c r="Q4230" i="5"/>
  <c r="P4230" i="5"/>
  <c r="O4230" i="5"/>
  <c r="N4230" i="5"/>
  <c r="M4230" i="5"/>
  <c r="L4230" i="5"/>
  <c r="K4230" i="5"/>
  <c r="J4230" i="5"/>
  <c r="I4230" i="5"/>
  <c r="H4230" i="5"/>
  <c r="G4230" i="5"/>
  <c r="F4230" i="5"/>
  <c r="E4230" i="5"/>
  <c r="D4230" i="5"/>
  <c r="C4230" i="5"/>
  <c r="Y4235" i="5" s="1"/>
  <c r="B4230" i="5"/>
  <c r="D4228" i="5"/>
  <c r="C4228" i="5"/>
  <c r="B4228" i="5"/>
  <c r="A4228" i="5"/>
  <c r="Y4236" i="5" s="1"/>
  <c r="M425" i="7"/>
  <c r="I425" i="7"/>
  <c r="AA4220" i="5"/>
  <c r="Z4220" i="5"/>
  <c r="Y4220" i="5"/>
  <c r="X4220" i="5"/>
  <c r="W4220" i="5"/>
  <c r="V4220" i="5"/>
  <c r="U4220" i="5"/>
  <c r="T4220" i="5"/>
  <c r="S4220" i="5"/>
  <c r="R4220" i="5"/>
  <c r="Q4220" i="5"/>
  <c r="P4220" i="5"/>
  <c r="O4220" i="5"/>
  <c r="N4220" i="5"/>
  <c r="M4220" i="5"/>
  <c r="L4220" i="5"/>
  <c r="K4220" i="5"/>
  <c r="J4220" i="5"/>
  <c r="I4220" i="5"/>
  <c r="H4220" i="5"/>
  <c r="G4220" i="5"/>
  <c r="F4220" i="5"/>
  <c r="E4220" i="5"/>
  <c r="D4220" i="5"/>
  <c r="C4220" i="5"/>
  <c r="W4225" i="5" s="1"/>
  <c r="B4220" i="5"/>
  <c r="D4218" i="5"/>
  <c r="C4218" i="5"/>
  <c r="B4218" i="5"/>
  <c r="A4218" i="5"/>
  <c r="Y4227" i="5" s="1"/>
  <c r="Y4217" i="5"/>
  <c r="K424" i="7"/>
  <c r="N424" i="7"/>
  <c r="M424" i="7"/>
  <c r="AA4210" i="5"/>
  <c r="Z4210" i="5"/>
  <c r="Y4210" i="5"/>
  <c r="X4210" i="5"/>
  <c r="W4210" i="5"/>
  <c r="V4210" i="5"/>
  <c r="U4210" i="5"/>
  <c r="T4210" i="5"/>
  <c r="S4210" i="5"/>
  <c r="R4210" i="5"/>
  <c r="Q4210" i="5"/>
  <c r="P4210" i="5"/>
  <c r="O4210" i="5"/>
  <c r="N4210" i="5"/>
  <c r="M4210" i="5"/>
  <c r="L4210" i="5"/>
  <c r="K4210" i="5"/>
  <c r="J4210" i="5"/>
  <c r="I4210" i="5"/>
  <c r="H4210" i="5"/>
  <c r="G4210" i="5"/>
  <c r="F4210" i="5"/>
  <c r="E4210" i="5"/>
  <c r="D4210" i="5"/>
  <c r="C4210" i="5"/>
  <c r="B4210" i="5"/>
  <c r="D4208" i="5"/>
  <c r="C4208" i="5"/>
  <c r="B4208" i="5"/>
  <c r="A4208" i="5"/>
  <c r="Y4206" i="5"/>
  <c r="Y4205" i="5"/>
  <c r="H423" i="7"/>
  <c r="Q423" i="7"/>
  <c r="O423" i="7"/>
  <c r="I423" i="7"/>
  <c r="G423" i="7"/>
  <c r="AA4200" i="5"/>
  <c r="Z4200" i="5"/>
  <c r="Y4200" i="5"/>
  <c r="X4200" i="5"/>
  <c r="W4200" i="5"/>
  <c r="V4200" i="5"/>
  <c r="U4200" i="5"/>
  <c r="T4200" i="5"/>
  <c r="S4200" i="5"/>
  <c r="R4200" i="5"/>
  <c r="Q4200" i="5"/>
  <c r="P4200" i="5"/>
  <c r="O4200" i="5"/>
  <c r="N4200" i="5"/>
  <c r="M4200" i="5"/>
  <c r="L4200" i="5"/>
  <c r="K4200" i="5"/>
  <c r="J4200" i="5"/>
  <c r="I4200" i="5"/>
  <c r="H4200" i="5"/>
  <c r="G4200" i="5"/>
  <c r="F4200" i="5"/>
  <c r="W4206" i="5" s="1"/>
  <c r="E4200" i="5"/>
  <c r="D4200" i="5"/>
  <c r="C4200" i="5"/>
  <c r="B4200" i="5"/>
  <c r="D4198" i="5"/>
  <c r="C4198" i="5"/>
  <c r="B4198" i="5"/>
  <c r="A4198" i="5"/>
  <c r="M422" i="7"/>
  <c r="L422" i="7"/>
  <c r="AA4190" i="5"/>
  <c r="Z4190" i="5"/>
  <c r="Y4190" i="5"/>
  <c r="X4190" i="5"/>
  <c r="W4190" i="5"/>
  <c r="V4190" i="5"/>
  <c r="U4190" i="5"/>
  <c r="T4190" i="5"/>
  <c r="S4190" i="5"/>
  <c r="R4190" i="5"/>
  <c r="Q4190" i="5"/>
  <c r="P4190" i="5"/>
  <c r="O4190" i="5"/>
  <c r="N4190" i="5"/>
  <c r="M4190" i="5"/>
  <c r="L4190" i="5"/>
  <c r="K4190" i="5"/>
  <c r="J4190" i="5"/>
  <c r="I4190" i="5"/>
  <c r="H4190" i="5"/>
  <c r="G4190" i="5"/>
  <c r="F4190" i="5"/>
  <c r="E4190" i="5"/>
  <c r="D4190" i="5"/>
  <c r="C4190" i="5"/>
  <c r="B4190" i="5"/>
  <c r="D4188" i="5"/>
  <c r="C4188" i="5"/>
  <c r="B4188" i="5"/>
  <c r="A4188" i="5"/>
  <c r="Y4196" i="5" s="1"/>
  <c r="N421" i="7"/>
  <c r="F421" i="7"/>
  <c r="AA4180" i="5"/>
  <c r="Z4180" i="5"/>
  <c r="Y4180" i="5"/>
  <c r="X4180" i="5"/>
  <c r="W4186" i="5" s="1"/>
  <c r="W4180" i="5"/>
  <c r="V4180" i="5"/>
  <c r="U4180" i="5"/>
  <c r="T4180" i="5"/>
  <c r="S4180" i="5"/>
  <c r="R4180" i="5"/>
  <c r="Q4180" i="5"/>
  <c r="P4180" i="5"/>
  <c r="O4180" i="5"/>
  <c r="N4180" i="5"/>
  <c r="M4180" i="5"/>
  <c r="L4180" i="5"/>
  <c r="K4180" i="5"/>
  <c r="J4180" i="5"/>
  <c r="I4180" i="5"/>
  <c r="H4180" i="5"/>
  <c r="G4180" i="5"/>
  <c r="F4180" i="5"/>
  <c r="E4180" i="5"/>
  <c r="D4180" i="5"/>
  <c r="C4180" i="5"/>
  <c r="B4180" i="5"/>
  <c r="Y4185" i="5" s="1"/>
  <c r="AQ4178" i="5"/>
  <c r="AQ4182" i="5" s="1"/>
  <c r="D4178" i="5"/>
  <c r="C4178" i="5"/>
  <c r="B4178" i="5"/>
  <c r="A4178" i="5"/>
  <c r="P420" i="7"/>
  <c r="R420" i="7"/>
  <c r="J420" i="7"/>
  <c r="AA4170" i="5"/>
  <c r="Z4170" i="5"/>
  <c r="Y4170" i="5"/>
  <c r="X4170" i="5"/>
  <c r="W4170" i="5"/>
  <c r="V4170" i="5"/>
  <c r="U4170" i="5"/>
  <c r="T4170" i="5"/>
  <c r="S4170" i="5"/>
  <c r="R4170" i="5"/>
  <c r="Q4170" i="5"/>
  <c r="P4170" i="5"/>
  <c r="O4170" i="5"/>
  <c r="N4170" i="5"/>
  <c r="M4170" i="5"/>
  <c r="L4170" i="5"/>
  <c r="K4170" i="5"/>
  <c r="J4170" i="5"/>
  <c r="I4170" i="5"/>
  <c r="H4170" i="5"/>
  <c r="G4170" i="5"/>
  <c r="F4170" i="5"/>
  <c r="E4170" i="5"/>
  <c r="D4170" i="5"/>
  <c r="C4170" i="5"/>
  <c r="B4170" i="5"/>
  <c r="D4168" i="5"/>
  <c r="C4168" i="5"/>
  <c r="AQ4168" i="5" s="1"/>
  <c r="AQ4170" i="5" s="1"/>
  <c r="B4168" i="5"/>
  <c r="A4168" i="5"/>
  <c r="Y4167" i="5"/>
  <c r="Y4166" i="5"/>
  <c r="Q419" i="7"/>
  <c r="I419" i="7"/>
  <c r="AA4160" i="5"/>
  <c r="Z4160" i="5"/>
  <c r="Y4160" i="5"/>
  <c r="X4160" i="5"/>
  <c r="W4160" i="5"/>
  <c r="V4160" i="5"/>
  <c r="U4160" i="5"/>
  <c r="T4160" i="5"/>
  <c r="S4160" i="5"/>
  <c r="R4160" i="5"/>
  <c r="Q4160" i="5"/>
  <c r="P4160" i="5"/>
  <c r="O4160" i="5"/>
  <c r="N4160" i="5"/>
  <c r="M4160" i="5"/>
  <c r="L4160" i="5"/>
  <c r="K4160" i="5"/>
  <c r="J4160" i="5"/>
  <c r="I4160" i="5"/>
  <c r="H4160" i="5"/>
  <c r="G4160" i="5"/>
  <c r="F4160" i="5"/>
  <c r="E4160" i="5"/>
  <c r="D4160" i="5"/>
  <c r="C4160" i="5"/>
  <c r="B4160" i="5"/>
  <c r="D4158" i="5"/>
  <c r="C4158" i="5"/>
  <c r="B4158" i="5"/>
  <c r="A4158" i="5"/>
  <c r="Y4157" i="5"/>
  <c r="Y4156" i="5"/>
  <c r="M418" i="7"/>
  <c r="L418" i="7"/>
  <c r="K418" i="7"/>
  <c r="AA4150" i="5"/>
  <c r="Z4150" i="5"/>
  <c r="Y4150" i="5"/>
  <c r="X4150" i="5"/>
  <c r="W4150" i="5"/>
  <c r="W4156" i="5" s="1"/>
  <c r="I416" i="2" s="1"/>
  <c r="V4150" i="5"/>
  <c r="U4150" i="5"/>
  <c r="T4150" i="5"/>
  <c r="S4150" i="5"/>
  <c r="R4150" i="5"/>
  <c r="Q4150" i="5"/>
  <c r="P4150" i="5"/>
  <c r="O4150" i="5"/>
  <c r="N4150" i="5"/>
  <c r="M4150" i="5"/>
  <c r="L4150" i="5"/>
  <c r="K4150" i="5"/>
  <c r="J4150" i="5"/>
  <c r="I4150" i="5"/>
  <c r="H4150" i="5"/>
  <c r="G4150" i="5"/>
  <c r="F4150" i="5"/>
  <c r="E4150" i="5"/>
  <c r="D4150" i="5"/>
  <c r="C4150" i="5"/>
  <c r="Y4155" i="5" s="1"/>
  <c r="B4150" i="5"/>
  <c r="D4148" i="5"/>
  <c r="C4148" i="5"/>
  <c r="B4148" i="5"/>
  <c r="A4148" i="5"/>
  <c r="M417" i="7"/>
  <c r="AA4140" i="5"/>
  <c r="Z4140" i="5"/>
  <c r="Y4140" i="5"/>
  <c r="X4140" i="5"/>
  <c r="W4140" i="5"/>
  <c r="W4146" i="5" s="1"/>
  <c r="V4140" i="5"/>
  <c r="U4140" i="5"/>
  <c r="T4140" i="5"/>
  <c r="S4140" i="5"/>
  <c r="R4140" i="5"/>
  <c r="Q4140" i="5"/>
  <c r="P4140" i="5"/>
  <c r="O4140" i="5"/>
  <c r="N4140" i="5"/>
  <c r="M4140" i="5"/>
  <c r="L4140" i="5"/>
  <c r="K4140" i="5"/>
  <c r="J4140" i="5"/>
  <c r="I4140" i="5"/>
  <c r="H4140" i="5"/>
  <c r="G4140" i="5"/>
  <c r="F4140" i="5"/>
  <c r="E4140" i="5"/>
  <c r="D4140" i="5"/>
  <c r="C4140" i="5"/>
  <c r="W4145" i="5" s="1"/>
  <c r="B4140" i="5"/>
  <c r="D4138" i="5"/>
  <c r="C4138" i="5"/>
  <c r="B4138" i="5"/>
  <c r="A4138" i="5"/>
  <c r="Q416" i="7"/>
  <c r="I416" i="7"/>
  <c r="H416" i="7"/>
  <c r="AA4130" i="5"/>
  <c r="Z4130" i="5"/>
  <c r="Y4130" i="5"/>
  <c r="X4130" i="5"/>
  <c r="W4130" i="5"/>
  <c r="V4130" i="5"/>
  <c r="U4130" i="5"/>
  <c r="T4130" i="5"/>
  <c r="S4130" i="5"/>
  <c r="R4130" i="5"/>
  <c r="Q4130" i="5"/>
  <c r="P4130" i="5"/>
  <c r="O4130" i="5"/>
  <c r="N4130" i="5"/>
  <c r="M4130" i="5"/>
  <c r="L4130" i="5"/>
  <c r="K4130" i="5"/>
  <c r="J4130" i="5"/>
  <c r="I4130" i="5"/>
  <c r="H4130" i="5"/>
  <c r="G4130" i="5"/>
  <c r="F4130" i="5"/>
  <c r="E4130" i="5"/>
  <c r="W4135" i="5" s="1"/>
  <c r="D4130" i="5"/>
  <c r="C4130" i="5"/>
  <c r="B4130" i="5"/>
  <c r="Y4135" i="5" s="1"/>
  <c r="D4128" i="5"/>
  <c r="C4128" i="5"/>
  <c r="B4128" i="5"/>
  <c r="A4128" i="5"/>
  <c r="Y4127" i="5"/>
  <c r="Y4126" i="5"/>
  <c r="M415" i="7"/>
  <c r="L415" i="7"/>
  <c r="AA4120" i="5"/>
  <c r="Z4120" i="5"/>
  <c r="Y4120" i="5"/>
  <c r="X4120" i="5"/>
  <c r="W4120" i="5"/>
  <c r="V4120" i="5"/>
  <c r="U4120" i="5"/>
  <c r="T4120" i="5"/>
  <c r="S4120" i="5"/>
  <c r="R4120" i="5"/>
  <c r="Q4120" i="5"/>
  <c r="P4120" i="5"/>
  <c r="O4120" i="5"/>
  <c r="N4120" i="5"/>
  <c r="M4120" i="5"/>
  <c r="L4120" i="5"/>
  <c r="K4120" i="5"/>
  <c r="J4120" i="5"/>
  <c r="I4120" i="5"/>
  <c r="H4120" i="5"/>
  <c r="G4120" i="5"/>
  <c r="F4120" i="5"/>
  <c r="Y4125" i="5" s="1"/>
  <c r="E4120" i="5"/>
  <c r="D4120" i="5"/>
  <c r="C4120" i="5"/>
  <c r="B4120" i="5"/>
  <c r="D4118" i="5"/>
  <c r="C4118" i="5"/>
  <c r="B4118" i="5"/>
  <c r="A4118" i="5"/>
  <c r="F414" i="7"/>
  <c r="AA4110" i="5"/>
  <c r="Z4110" i="5"/>
  <c r="Y4110" i="5"/>
  <c r="X4110" i="5"/>
  <c r="W4110" i="5"/>
  <c r="W4116" i="5" s="1"/>
  <c r="V4110" i="5"/>
  <c r="U4110" i="5"/>
  <c r="T4110" i="5"/>
  <c r="S4110" i="5"/>
  <c r="R4110" i="5"/>
  <c r="Q4110" i="5"/>
  <c r="P4110" i="5"/>
  <c r="O4110" i="5"/>
  <c r="N4110" i="5"/>
  <c r="M4110" i="5"/>
  <c r="L4110" i="5"/>
  <c r="K4110" i="5"/>
  <c r="J4110" i="5"/>
  <c r="I4110" i="5"/>
  <c r="H4110" i="5"/>
  <c r="G4110" i="5"/>
  <c r="F4110" i="5"/>
  <c r="E4110" i="5"/>
  <c r="D4110" i="5"/>
  <c r="C4110" i="5"/>
  <c r="B4110" i="5"/>
  <c r="W4115" i="5" s="1"/>
  <c r="D4108" i="5"/>
  <c r="C4108" i="5"/>
  <c r="B4108" i="5"/>
  <c r="A4108" i="5"/>
  <c r="Y4117" i="5" s="1"/>
  <c r="O413" i="7"/>
  <c r="G413" i="7"/>
  <c r="N413" i="7"/>
  <c r="M413" i="7"/>
  <c r="F413" i="7"/>
  <c r="AA4100" i="5"/>
  <c r="Z4100" i="5"/>
  <c r="Y4100" i="5"/>
  <c r="X4100" i="5"/>
  <c r="W4100" i="5"/>
  <c r="V4100" i="5"/>
  <c r="U4100" i="5"/>
  <c r="T4100" i="5"/>
  <c r="S4100" i="5"/>
  <c r="R4100" i="5"/>
  <c r="Q4100" i="5"/>
  <c r="P4100" i="5"/>
  <c r="O4100" i="5"/>
  <c r="N4100" i="5"/>
  <c r="M4100" i="5"/>
  <c r="L4100" i="5"/>
  <c r="K4100" i="5"/>
  <c r="J4100" i="5"/>
  <c r="I4100" i="5"/>
  <c r="H4100" i="5"/>
  <c r="G4100" i="5"/>
  <c r="F4100" i="5"/>
  <c r="E4100" i="5"/>
  <c r="D4100" i="5"/>
  <c r="C4100" i="5"/>
  <c r="W4106" i="5" s="1"/>
  <c r="I411" i="2" s="1"/>
  <c r="B4100" i="5"/>
  <c r="Y4105" i="5" s="1"/>
  <c r="AQ4098" i="5"/>
  <c r="AQ4102" i="5" s="1"/>
  <c r="D4098" i="5"/>
  <c r="C4098" i="5"/>
  <c r="B4098" i="5"/>
  <c r="A4098" i="5"/>
  <c r="P412" i="7"/>
  <c r="M412" i="7"/>
  <c r="H412" i="7"/>
  <c r="AA4090" i="5"/>
  <c r="Z4090" i="5"/>
  <c r="Y4090" i="5"/>
  <c r="X4090" i="5"/>
  <c r="W4096" i="5" s="1"/>
  <c r="W4090" i="5"/>
  <c r="V4090" i="5"/>
  <c r="U4090" i="5"/>
  <c r="T4090" i="5"/>
  <c r="S4090" i="5"/>
  <c r="R4090" i="5"/>
  <c r="Q4090" i="5"/>
  <c r="P4090" i="5"/>
  <c r="O4090" i="5"/>
  <c r="N4090" i="5"/>
  <c r="M4090" i="5"/>
  <c r="L4090" i="5"/>
  <c r="K4090" i="5"/>
  <c r="J4090" i="5"/>
  <c r="I4090" i="5"/>
  <c r="H4090" i="5"/>
  <c r="G4090" i="5"/>
  <c r="F4090" i="5"/>
  <c r="E4090" i="5"/>
  <c r="D4090" i="5"/>
  <c r="Y4095" i="5" s="1"/>
  <c r="C4090" i="5"/>
  <c r="B4090" i="5"/>
  <c r="D4088" i="5"/>
  <c r="C4088" i="5"/>
  <c r="AQ4088" i="5" s="1"/>
  <c r="AQ4090" i="5" s="1"/>
  <c r="B4088" i="5"/>
  <c r="A4088" i="5"/>
  <c r="Y4087" i="5"/>
  <c r="Y4086" i="5"/>
  <c r="Q411" i="7"/>
  <c r="L411" i="7"/>
  <c r="I411" i="7"/>
  <c r="K411" i="7"/>
  <c r="AA4080" i="5"/>
  <c r="Z4080" i="5"/>
  <c r="W4086" i="5" s="1"/>
  <c r="I409" i="2" s="1"/>
  <c r="Y4080" i="5"/>
  <c r="X4080" i="5"/>
  <c r="W4080" i="5"/>
  <c r="V4080" i="5"/>
  <c r="U4080" i="5"/>
  <c r="T4080" i="5"/>
  <c r="S4080" i="5"/>
  <c r="R4080" i="5"/>
  <c r="Q4080" i="5"/>
  <c r="P4080" i="5"/>
  <c r="O4080" i="5"/>
  <c r="N4080" i="5"/>
  <c r="M4080" i="5"/>
  <c r="L4080" i="5"/>
  <c r="K4080" i="5"/>
  <c r="J4080" i="5"/>
  <c r="I4080" i="5"/>
  <c r="H4080" i="5"/>
  <c r="G4080" i="5"/>
  <c r="F4080" i="5"/>
  <c r="E4080" i="5"/>
  <c r="D4080" i="5"/>
  <c r="C4080" i="5"/>
  <c r="B4080" i="5"/>
  <c r="D4078" i="5"/>
  <c r="C4078" i="5"/>
  <c r="B4078" i="5"/>
  <c r="A4078" i="5"/>
  <c r="Y4077" i="5"/>
  <c r="J410" i="7"/>
  <c r="Y4076" i="5"/>
  <c r="R410" i="7"/>
  <c r="O410" i="7"/>
  <c r="G410" i="7"/>
  <c r="P410" i="7"/>
  <c r="H410" i="7"/>
  <c r="AA4070" i="5"/>
  <c r="Z4070" i="5"/>
  <c r="Y4070" i="5"/>
  <c r="X4070" i="5"/>
  <c r="W4070" i="5"/>
  <c r="W4076" i="5" s="1"/>
  <c r="I408" i="2" s="1"/>
  <c r="V4070" i="5"/>
  <c r="U4070" i="5"/>
  <c r="T4070" i="5"/>
  <c r="S4070" i="5"/>
  <c r="R4070" i="5"/>
  <c r="Q4070" i="5"/>
  <c r="P4070" i="5"/>
  <c r="O4070" i="5"/>
  <c r="N4070" i="5"/>
  <c r="M4070" i="5"/>
  <c r="L4070" i="5"/>
  <c r="K4070" i="5"/>
  <c r="J4070" i="5"/>
  <c r="I4070" i="5"/>
  <c r="H4070" i="5"/>
  <c r="G4070" i="5"/>
  <c r="F4070" i="5"/>
  <c r="E4070" i="5"/>
  <c r="D4070" i="5"/>
  <c r="C4070" i="5"/>
  <c r="Y4075" i="5" s="1"/>
  <c r="B4070" i="5"/>
  <c r="W4075" i="5" s="1"/>
  <c r="D4068" i="5"/>
  <c r="C4068" i="5"/>
  <c r="B4068" i="5"/>
  <c r="A4068" i="5"/>
  <c r="M409" i="7"/>
  <c r="AA4060" i="5"/>
  <c r="Z4060" i="5"/>
  <c r="Y4060" i="5"/>
  <c r="X4060" i="5"/>
  <c r="W4060" i="5"/>
  <c r="W4066" i="5" s="1"/>
  <c r="V4060" i="5"/>
  <c r="U4060" i="5"/>
  <c r="T4060" i="5"/>
  <c r="S4060" i="5"/>
  <c r="R4060" i="5"/>
  <c r="Q4060" i="5"/>
  <c r="P4060" i="5"/>
  <c r="O4060" i="5"/>
  <c r="N4060" i="5"/>
  <c r="M4060" i="5"/>
  <c r="L4060" i="5"/>
  <c r="K4060" i="5"/>
  <c r="J4060" i="5"/>
  <c r="I4060" i="5"/>
  <c r="H4060" i="5"/>
  <c r="G4060" i="5"/>
  <c r="F4060" i="5"/>
  <c r="E4060" i="5"/>
  <c r="D4060" i="5"/>
  <c r="C4060" i="5"/>
  <c r="B4060" i="5"/>
  <c r="D4058" i="5"/>
  <c r="C4058" i="5"/>
  <c r="B4058" i="5"/>
  <c r="A4058" i="5"/>
  <c r="O408" i="7"/>
  <c r="L408" i="7"/>
  <c r="G408" i="7"/>
  <c r="AA4050" i="5"/>
  <c r="Z4050" i="5"/>
  <c r="Y4050" i="5"/>
  <c r="X4050" i="5"/>
  <c r="W4050" i="5"/>
  <c r="V4050" i="5"/>
  <c r="U4050" i="5"/>
  <c r="T4050" i="5"/>
  <c r="S4050" i="5"/>
  <c r="R4050" i="5"/>
  <c r="Q4050" i="5"/>
  <c r="P4050" i="5"/>
  <c r="O4050" i="5"/>
  <c r="N4050" i="5"/>
  <c r="M4050" i="5"/>
  <c r="L4050" i="5"/>
  <c r="K4050" i="5"/>
  <c r="J4050" i="5"/>
  <c r="I4050" i="5"/>
  <c r="H4050" i="5"/>
  <c r="G4050" i="5"/>
  <c r="F4050" i="5"/>
  <c r="E4050" i="5"/>
  <c r="W4056" i="5" s="1"/>
  <c r="D4050" i="5"/>
  <c r="C4050" i="5"/>
  <c r="B4050" i="5"/>
  <c r="D4048" i="5"/>
  <c r="C4048" i="5"/>
  <c r="B4048" i="5"/>
  <c r="A4048" i="5"/>
  <c r="Y4047" i="5"/>
  <c r="Y4046" i="5"/>
  <c r="P407" i="7"/>
  <c r="H407" i="7"/>
  <c r="AA4040" i="5"/>
  <c r="Z4040" i="5"/>
  <c r="Y4040" i="5"/>
  <c r="X4040" i="5"/>
  <c r="W4040" i="5"/>
  <c r="V4040" i="5"/>
  <c r="U4040" i="5"/>
  <c r="T4040" i="5"/>
  <c r="S4040" i="5"/>
  <c r="R4040" i="5"/>
  <c r="Q4040" i="5"/>
  <c r="P4040" i="5"/>
  <c r="O4040" i="5"/>
  <c r="N4040" i="5"/>
  <c r="M4040" i="5"/>
  <c r="L4040" i="5"/>
  <c r="K4040" i="5"/>
  <c r="J4040" i="5"/>
  <c r="I4040" i="5"/>
  <c r="H4040" i="5"/>
  <c r="G4040" i="5"/>
  <c r="F4040" i="5"/>
  <c r="Y4045" i="5" s="1"/>
  <c r="E4040" i="5"/>
  <c r="D4040" i="5"/>
  <c r="C4040" i="5"/>
  <c r="B4040" i="5"/>
  <c r="D4038" i="5"/>
  <c r="C4038" i="5"/>
  <c r="B4038" i="5"/>
  <c r="A4038" i="5"/>
  <c r="K406" i="7"/>
  <c r="M406" i="7"/>
  <c r="AA4030" i="5"/>
  <c r="Z4030" i="5"/>
  <c r="Y4030" i="5"/>
  <c r="X4030" i="5"/>
  <c r="W4030" i="5"/>
  <c r="V4030" i="5"/>
  <c r="U4030" i="5"/>
  <c r="T4030" i="5"/>
  <c r="S4030" i="5"/>
  <c r="R4030" i="5"/>
  <c r="Q4030" i="5"/>
  <c r="P4030" i="5"/>
  <c r="O4030" i="5"/>
  <c r="N4030" i="5"/>
  <c r="M4030" i="5"/>
  <c r="L4030" i="5"/>
  <c r="K4030" i="5"/>
  <c r="J4030" i="5"/>
  <c r="I4030" i="5"/>
  <c r="H4030" i="5"/>
  <c r="G4030" i="5"/>
  <c r="F4030" i="5"/>
  <c r="E4030" i="5"/>
  <c r="D4030" i="5"/>
  <c r="C4030" i="5"/>
  <c r="B4030" i="5"/>
  <c r="D4028" i="5"/>
  <c r="C4028" i="5"/>
  <c r="B4028" i="5"/>
  <c r="A4028" i="5"/>
  <c r="Y4037" i="5" s="1"/>
  <c r="L405" i="7"/>
  <c r="AA4020" i="5"/>
  <c r="Z4020" i="5"/>
  <c r="Y4020" i="5"/>
  <c r="X4020" i="5"/>
  <c r="W4020" i="5"/>
  <c r="V4020" i="5"/>
  <c r="U4020" i="5"/>
  <c r="T4020" i="5"/>
  <c r="S4020" i="5"/>
  <c r="R4020" i="5"/>
  <c r="Q4020" i="5"/>
  <c r="P4020" i="5"/>
  <c r="O4020" i="5"/>
  <c r="N4020" i="5"/>
  <c r="M4020" i="5"/>
  <c r="L4020" i="5"/>
  <c r="K4020" i="5"/>
  <c r="J4020" i="5"/>
  <c r="I4020" i="5"/>
  <c r="H4020" i="5"/>
  <c r="G4020" i="5"/>
  <c r="F4020" i="5"/>
  <c r="E4020" i="5"/>
  <c r="D4020" i="5"/>
  <c r="C4020" i="5"/>
  <c r="B4020" i="5"/>
  <c r="AQ4018" i="5"/>
  <c r="D4018" i="5"/>
  <c r="C4018" i="5"/>
  <c r="B4018" i="5"/>
  <c r="A4018" i="5"/>
  <c r="P404" i="7"/>
  <c r="H404" i="7"/>
  <c r="R404" i="7"/>
  <c r="J404" i="7"/>
  <c r="AA4010" i="5"/>
  <c r="Z4010" i="5"/>
  <c r="Y4010" i="5"/>
  <c r="X4010" i="5"/>
  <c r="W4010" i="5"/>
  <c r="V4010" i="5"/>
  <c r="U4010" i="5"/>
  <c r="T4010" i="5"/>
  <c r="S4010" i="5"/>
  <c r="R4010" i="5"/>
  <c r="Q4010" i="5"/>
  <c r="P4010" i="5"/>
  <c r="O4010" i="5"/>
  <c r="N4010" i="5"/>
  <c r="M4010" i="5"/>
  <c r="L4010" i="5"/>
  <c r="K4010" i="5"/>
  <c r="J4010" i="5"/>
  <c r="I4010" i="5"/>
  <c r="H4010" i="5"/>
  <c r="G4010" i="5"/>
  <c r="F4010" i="5"/>
  <c r="E4010" i="5"/>
  <c r="D4010" i="5"/>
  <c r="C4010" i="5"/>
  <c r="B4010" i="5"/>
  <c r="D4008" i="5"/>
  <c r="C4008" i="5"/>
  <c r="AQ4008" i="5" s="1"/>
  <c r="AQ4010" i="5" s="1"/>
  <c r="B4008" i="5"/>
  <c r="A4008" i="5"/>
  <c r="Y4007" i="5"/>
  <c r="Y4006" i="5"/>
  <c r="N403" i="7"/>
  <c r="F403" i="7"/>
  <c r="P403" i="7"/>
  <c r="H403" i="7"/>
  <c r="AA4000" i="5"/>
  <c r="Z4000" i="5"/>
  <c r="Y4000" i="5"/>
  <c r="X4000" i="5"/>
  <c r="W4000" i="5"/>
  <c r="V4000" i="5"/>
  <c r="U4000" i="5"/>
  <c r="T4000" i="5"/>
  <c r="S4000" i="5"/>
  <c r="R4000" i="5"/>
  <c r="Q4000" i="5"/>
  <c r="P4000" i="5"/>
  <c r="O4000" i="5"/>
  <c r="N4000" i="5"/>
  <c r="M4000" i="5"/>
  <c r="L4000" i="5"/>
  <c r="K4000" i="5"/>
  <c r="J4000" i="5"/>
  <c r="I4000" i="5"/>
  <c r="H4000" i="5"/>
  <c r="G4000" i="5"/>
  <c r="F4000" i="5"/>
  <c r="E4000" i="5"/>
  <c r="D4000" i="5"/>
  <c r="C4000" i="5"/>
  <c r="B4000" i="5"/>
  <c r="D3998" i="5"/>
  <c r="C3998" i="5"/>
  <c r="B3998" i="5"/>
  <c r="A3998" i="5"/>
  <c r="Y3997" i="5"/>
  <c r="Y3996" i="5"/>
  <c r="R402" i="7"/>
  <c r="J402" i="7"/>
  <c r="L402" i="7"/>
  <c r="AA3990" i="5"/>
  <c r="Z3990" i="5"/>
  <c r="Y3990" i="5"/>
  <c r="X3990" i="5"/>
  <c r="W3990" i="5"/>
  <c r="V3990" i="5"/>
  <c r="U3990" i="5"/>
  <c r="T3990" i="5"/>
  <c r="S3990" i="5"/>
  <c r="R3990" i="5"/>
  <c r="Q3990" i="5"/>
  <c r="P3990" i="5"/>
  <c r="O3990" i="5"/>
  <c r="N3990" i="5"/>
  <c r="M3990" i="5"/>
  <c r="L3990" i="5"/>
  <c r="K3990" i="5"/>
  <c r="J3990" i="5"/>
  <c r="I3990" i="5"/>
  <c r="H3990" i="5"/>
  <c r="G3990" i="5"/>
  <c r="F3990" i="5"/>
  <c r="E3990" i="5"/>
  <c r="D3990" i="5"/>
  <c r="C3990" i="5"/>
  <c r="Y3995" i="5" s="1"/>
  <c r="B3990" i="5"/>
  <c r="D3988" i="5"/>
  <c r="C3988" i="5"/>
  <c r="B3988" i="5"/>
  <c r="A3988" i="5"/>
  <c r="K401" i="7"/>
  <c r="AA3980" i="5"/>
  <c r="Z3980" i="5"/>
  <c r="Y3980" i="5"/>
  <c r="X3980" i="5"/>
  <c r="W3980" i="5"/>
  <c r="W3986" i="5" s="1"/>
  <c r="V3980" i="5"/>
  <c r="U3980" i="5"/>
  <c r="T3980" i="5"/>
  <c r="S3980" i="5"/>
  <c r="R3980" i="5"/>
  <c r="Q3980" i="5"/>
  <c r="P3980" i="5"/>
  <c r="O3980" i="5"/>
  <c r="N3980" i="5"/>
  <c r="M3980" i="5"/>
  <c r="L3980" i="5"/>
  <c r="K3980" i="5"/>
  <c r="J3980" i="5"/>
  <c r="I3980" i="5"/>
  <c r="H3980" i="5"/>
  <c r="G3980" i="5"/>
  <c r="F3980" i="5"/>
  <c r="E3980" i="5"/>
  <c r="D3980" i="5"/>
  <c r="C3980" i="5"/>
  <c r="B3980" i="5"/>
  <c r="D3978" i="5"/>
  <c r="C3978" i="5"/>
  <c r="B3978" i="5"/>
  <c r="A3978" i="5"/>
  <c r="P400" i="7"/>
  <c r="H400" i="7"/>
  <c r="AA3970" i="5"/>
  <c r="Z3970" i="5"/>
  <c r="Y3970" i="5"/>
  <c r="X3970" i="5"/>
  <c r="W3970" i="5"/>
  <c r="V3970" i="5"/>
  <c r="U3970" i="5"/>
  <c r="T3970" i="5"/>
  <c r="S3970" i="5"/>
  <c r="R3970" i="5"/>
  <c r="Q3970" i="5"/>
  <c r="P3970" i="5"/>
  <c r="O3970" i="5"/>
  <c r="N3970" i="5"/>
  <c r="M3970" i="5"/>
  <c r="L3970" i="5"/>
  <c r="K3970" i="5"/>
  <c r="J3970" i="5"/>
  <c r="I3970" i="5"/>
  <c r="H3970" i="5"/>
  <c r="G3970" i="5"/>
  <c r="F3970" i="5"/>
  <c r="E3970" i="5"/>
  <c r="W3975" i="5" s="1"/>
  <c r="D3970" i="5"/>
  <c r="C3970" i="5"/>
  <c r="B3970" i="5"/>
  <c r="D3968" i="5"/>
  <c r="C3968" i="5"/>
  <c r="B3968" i="5"/>
  <c r="A3968" i="5"/>
  <c r="Y3967" i="5"/>
  <c r="Y3966" i="5"/>
  <c r="R399" i="7"/>
  <c r="J399" i="7"/>
  <c r="L399" i="7"/>
  <c r="AA3960" i="5"/>
  <c r="Z3960" i="5"/>
  <c r="Y3960" i="5"/>
  <c r="X3960" i="5"/>
  <c r="W3960" i="5"/>
  <c r="V3960" i="5"/>
  <c r="U3960" i="5"/>
  <c r="T3960" i="5"/>
  <c r="S3960" i="5"/>
  <c r="R3960" i="5"/>
  <c r="Q3960" i="5"/>
  <c r="P3960" i="5"/>
  <c r="O3960" i="5"/>
  <c r="N3960" i="5"/>
  <c r="M3960" i="5"/>
  <c r="L3960" i="5"/>
  <c r="K3960" i="5"/>
  <c r="J3960" i="5"/>
  <c r="I3960" i="5"/>
  <c r="H3960" i="5"/>
  <c r="G3960" i="5"/>
  <c r="F3960" i="5"/>
  <c r="Y3965" i="5" s="1"/>
  <c r="E3960" i="5"/>
  <c r="D3960" i="5"/>
  <c r="C3960" i="5"/>
  <c r="B3960" i="5"/>
  <c r="D3958" i="5"/>
  <c r="C3958" i="5"/>
  <c r="B3958" i="5"/>
  <c r="A3958" i="5"/>
  <c r="F398" i="7"/>
  <c r="AA3950" i="5"/>
  <c r="Z3950" i="5"/>
  <c r="Y3950" i="5"/>
  <c r="X3950" i="5"/>
  <c r="W3950" i="5"/>
  <c r="V3950" i="5"/>
  <c r="U3950" i="5"/>
  <c r="T3950" i="5"/>
  <c r="S3950" i="5"/>
  <c r="R3950" i="5"/>
  <c r="Q3950" i="5"/>
  <c r="P3950" i="5"/>
  <c r="O3950" i="5"/>
  <c r="N3950" i="5"/>
  <c r="M3950" i="5"/>
  <c r="L3950" i="5"/>
  <c r="K3950" i="5"/>
  <c r="J3950" i="5"/>
  <c r="I3950" i="5"/>
  <c r="H3950" i="5"/>
  <c r="G3950" i="5"/>
  <c r="F3950" i="5"/>
  <c r="E3950" i="5"/>
  <c r="D3950" i="5"/>
  <c r="C3950" i="5"/>
  <c r="B3950" i="5"/>
  <c r="W3955" i="5" s="1"/>
  <c r="D3948" i="5"/>
  <c r="C3948" i="5"/>
  <c r="B3948" i="5"/>
  <c r="A3948" i="5"/>
  <c r="Y3957" i="5" s="1"/>
  <c r="K397" i="7"/>
  <c r="AA3940" i="5"/>
  <c r="Z3940" i="5"/>
  <c r="Y3940" i="5"/>
  <c r="X3940" i="5"/>
  <c r="W3940" i="5"/>
  <c r="V3940" i="5"/>
  <c r="U3940" i="5"/>
  <c r="T3940" i="5"/>
  <c r="S3940" i="5"/>
  <c r="R3940" i="5"/>
  <c r="Q3940" i="5"/>
  <c r="P3940" i="5"/>
  <c r="O3940" i="5"/>
  <c r="N3940" i="5"/>
  <c r="M3940" i="5"/>
  <c r="L3940" i="5"/>
  <c r="K3940" i="5"/>
  <c r="J3940" i="5"/>
  <c r="I3940" i="5"/>
  <c r="H3940" i="5"/>
  <c r="G3940" i="5"/>
  <c r="F3940" i="5"/>
  <c r="E3940" i="5"/>
  <c r="D3940" i="5"/>
  <c r="C3940" i="5"/>
  <c r="W3946" i="5" s="1"/>
  <c r="B3940" i="5"/>
  <c r="AQ3938" i="5"/>
  <c r="AQ3942" i="5" s="1"/>
  <c r="D3938" i="5"/>
  <c r="C3938" i="5"/>
  <c r="B3938" i="5"/>
  <c r="A3938" i="5"/>
  <c r="O396" i="7"/>
  <c r="G396" i="7"/>
  <c r="AA3930" i="5"/>
  <c r="Z3930" i="5"/>
  <c r="Y3930" i="5"/>
  <c r="X3930" i="5"/>
  <c r="W3930" i="5"/>
  <c r="V3930" i="5"/>
  <c r="U3930" i="5"/>
  <c r="T3930" i="5"/>
  <c r="S3930" i="5"/>
  <c r="R3930" i="5"/>
  <c r="Q3930" i="5"/>
  <c r="P3930" i="5"/>
  <c r="O3930" i="5"/>
  <c r="N3930" i="5"/>
  <c r="M3930" i="5"/>
  <c r="L3930" i="5"/>
  <c r="K3930" i="5"/>
  <c r="J3930" i="5"/>
  <c r="I3930" i="5"/>
  <c r="H3930" i="5"/>
  <c r="G3930" i="5"/>
  <c r="F3930" i="5"/>
  <c r="E3930" i="5"/>
  <c r="D3930" i="5"/>
  <c r="Y3935" i="5" s="1"/>
  <c r="C3930" i="5"/>
  <c r="B3930" i="5"/>
  <c r="W3936" i="5" s="1"/>
  <c r="D3928" i="5"/>
  <c r="C3928" i="5"/>
  <c r="AQ3928" i="5" s="1"/>
  <c r="AQ3930" i="5" s="1"/>
  <c r="B3928" i="5"/>
  <c r="A3928" i="5"/>
  <c r="Y3927" i="5"/>
  <c r="Y3926" i="5"/>
  <c r="L395" i="7"/>
  <c r="Q395" i="7"/>
  <c r="AA3920" i="5"/>
  <c r="Z3920" i="5"/>
  <c r="Y3920" i="5"/>
  <c r="X3920" i="5"/>
  <c r="W3920" i="5"/>
  <c r="V3920" i="5"/>
  <c r="U3920" i="5"/>
  <c r="T3920" i="5"/>
  <c r="S3920" i="5"/>
  <c r="R3920" i="5"/>
  <c r="Q3920" i="5"/>
  <c r="P3920" i="5"/>
  <c r="O3920" i="5"/>
  <c r="N3920" i="5"/>
  <c r="M3920" i="5"/>
  <c r="L3920" i="5"/>
  <c r="K3920" i="5"/>
  <c r="J3920" i="5"/>
  <c r="I3920" i="5"/>
  <c r="H3920" i="5"/>
  <c r="G3920" i="5"/>
  <c r="F3920" i="5"/>
  <c r="E3920" i="5"/>
  <c r="D3920" i="5"/>
  <c r="C3920" i="5"/>
  <c r="B3920" i="5"/>
  <c r="D3918" i="5"/>
  <c r="C3918" i="5"/>
  <c r="B3918" i="5"/>
  <c r="A3918" i="5"/>
  <c r="Y3917" i="5"/>
  <c r="Y3916" i="5"/>
  <c r="AA3910" i="5"/>
  <c r="Z3910" i="5"/>
  <c r="Y3910" i="5"/>
  <c r="X3910" i="5"/>
  <c r="W3910" i="5"/>
  <c r="V3910" i="5"/>
  <c r="U3910" i="5"/>
  <c r="T3910" i="5"/>
  <c r="S3910" i="5"/>
  <c r="R3910" i="5"/>
  <c r="Q3910" i="5"/>
  <c r="P3910" i="5"/>
  <c r="O3910" i="5"/>
  <c r="N3910" i="5"/>
  <c r="M3910" i="5"/>
  <c r="L3910" i="5"/>
  <c r="K3910" i="5"/>
  <c r="J3910" i="5"/>
  <c r="I3910" i="5"/>
  <c r="H3910" i="5"/>
  <c r="G3910" i="5"/>
  <c r="F3910" i="5"/>
  <c r="E3910" i="5"/>
  <c r="D3910" i="5"/>
  <c r="C3910" i="5"/>
  <c r="Y3915" i="5" s="1"/>
  <c r="B3910" i="5"/>
  <c r="D3908" i="5"/>
  <c r="C3908" i="5"/>
  <c r="B3908" i="5"/>
  <c r="A3908" i="5"/>
  <c r="K393" i="7"/>
  <c r="R393" i="7"/>
  <c r="L393" i="7"/>
  <c r="J393" i="7"/>
  <c r="AA3900" i="5"/>
  <c r="Z3900" i="5"/>
  <c r="Y3900" i="5"/>
  <c r="X3900" i="5"/>
  <c r="W3900" i="5"/>
  <c r="W3906" i="5" s="1"/>
  <c r="I391" i="2" s="1"/>
  <c r="V3900" i="5"/>
  <c r="U3900" i="5"/>
  <c r="T3900" i="5"/>
  <c r="S3900" i="5"/>
  <c r="R3900" i="5"/>
  <c r="Q3900" i="5"/>
  <c r="P3900" i="5"/>
  <c r="O3900" i="5"/>
  <c r="N3900" i="5"/>
  <c r="M3900" i="5"/>
  <c r="L3900" i="5"/>
  <c r="K3900" i="5"/>
  <c r="J3900" i="5"/>
  <c r="I3900" i="5"/>
  <c r="H3900" i="5"/>
  <c r="G3900" i="5"/>
  <c r="F3900" i="5"/>
  <c r="E3900" i="5"/>
  <c r="D3900" i="5"/>
  <c r="C3900" i="5"/>
  <c r="B3900" i="5"/>
  <c r="Y3905" i="5" s="1"/>
  <c r="D3898" i="5"/>
  <c r="C3898" i="5"/>
  <c r="B3898" i="5"/>
  <c r="A3898" i="5"/>
  <c r="W3896" i="5"/>
  <c r="M392" i="7"/>
  <c r="F392" i="7"/>
  <c r="AA3890" i="5"/>
  <c r="Z3890" i="5"/>
  <c r="Y3890" i="5"/>
  <c r="X3890" i="5"/>
  <c r="W3890" i="5"/>
  <c r="V3890" i="5"/>
  <c r="U3890" i="5"/>
  <c r="T3890" i="5"/>
  <c r="S3890" i="5"/>
  <c r="R3890" i="5"/>
  <c r="Q3890" i="5"/>
  <c r="P3890" i="5"/>
  <c r="O3890" i="5"/>
  <c r="N3890" i="5"/>
  <c r="M3890" i="5"/>
  <c r="L3890" i="5"/>
  <c r="K3890" i="5"/>
  <c r="J3890" i="5"/>
  <c r="I3890" i="5"/>
  <c r="H3890" i="5"/>
  <c r="G3890" i="5"/>
  <c r="F3890" i="5"/>
  <c r="E3890" i="5"/>
  <c r="W3895" i="5" s="1"/>
  <c r="D3890" i="5"/>
  <c r="C3890" i="5"/>
  <c r="B3890" i="5"/>
  <c r="D3888" i="5"/>
  <c r="C3888" i="5"/>
  <c r="B3888" i="5"/>
  <c r="A3888" i="5"/>
  <c r="Y3887" i="5"/>
  <c r="Y3886" i="5"/>
  <c r="Q391" i="7"/>
  <c r="K391" i="7"/>
  <c r="I391" i="7"/>
  <c r="AA3880" i="5"/>
  <c r="Z3880" i="5"/>
  <c r="Y3880" i="5"/>
  <c r="X3880" i="5"/>
  <c r="W3880" i="5"/>
  <c r="V3880" i="5"/>
  <c r="U3880" i="5"/>
  <c r="T3880" i="5"/>
  <c r="S3880" i="5"/>
  <c r="R3880" i="5"/>
  <c r="Q3880" i="5"/>
  <c r="P3880" i="5"/>
  <c r="O3880" i="5"/>
  <c r="N3880" i="5"/>
  <c r="M3880" i="5"/>
  <c r="L3880" i="5"/>
  <c r="K3880" i="5"/>
  <c r="J3880" i="5"/>
  <c r="I3880" i="5"/>
  <c r="H3880" i="5"/>
  <c r="G3880" i="5"/>
  <c r="F3880" i="5"/>
  <c r="Y3885" i="5" s="1"/>
  <c r="E3880" i="5"/>
  <c r="W3886" i="5" s="1"/>
  <c r="D3880" i="5"/>
  <c r="C3880" i="5"/>
  <c r="B3880" i="5"/>
  <c r="D3878" i="5"/>
  <c r="C3878" i="5"/>
  <c r="B3878" i="5"/>
  <c r="A3878" i="5"/>
  <c r="Y3877" i="5"/>
  <c r="Y3876" i="5"/>
  <c r="N390" i="7"/>
  <c r="O390" i="7"/>
  <c r="M390" i="7"/>
  <c r="G390" i="7"/>
  <c r="AA3870" i="5"/>
  <c r="Z3870" i="5"/>
  <c r="Y3870" i="5"/>
  <c r="X3870" i="5"/>
  <c r="W3870" i="5"/>
  <c r="V3870" i="5"/>
  <c r="U3870" i="5"/>
  <c r="T3870" i="5"/>
  <c r="S3870" i="5"/>
  <c r="R3870" i="5"/>
  <c r="Q3870" i="5"/>
  <c r="P3870" i="5"/>
  <c r="O3870" i="5"/>
  <c r="N3870" i="5"/>
  <c r="M3870" i="5"/>
  <c r="L3870" i="5"/>
  <c r="K3870" i="5"/>
  <c r="J3870" i="5"/>
  <c r="I3870" i="5"/>
  <c r="H3870" i="5"/>
  <c r="G3870" i="5"/>
  <c r="F3870" i="5"/>
  <c r="E3870" i="5"/>
  <c r="D3870" i="5"/>
  <c r="C3870" i="5"/>
  <c r="B3870" i="5"/>
  <c r="D3868" i="5"/>
  <c r="C3868" i="5"/>
  <c r="B3868" i="5"/>
  <c r="A3868" i="5"/>
  <c r="O389" i="7"/>
  <c r="L389" i="7"/>
  <c r="G389" i="7"/>
  <c r="Q389" i="7"/>
  <c r="M389" i="7"/>
  <c r="I389" i="7"/>
  <c r="AA3860" i="5"/>
  <c r="Z3860" i="5"/>
  <c r="Y3860" i="5"/>
  <c r="X3860" i="5"/>
  <c r="W3860" i="5"/>
  <c r="V3860" i="5"/>
  <c r="U3860" i="5"/>
  <c r="T3860" i="5"/>
  <c r="S3860" i="5"/>
  <c r="R3860" i="5"/>
  <c r="Q3860" i="5"/>
  <c r="P3860" i="5"/>
  <c r="O3860" i="5"/>
  <c r="N3860" i="5"/>
  <c r="M3860" i="5"/>
  <c r="L3860" i="5"/>
  <c r="K3860" i="5"/>
  <c r="J3860" i="5"/>
  <c r="I3860" i="5"/>
  <c r="H3860" i="5"/>
  <c r="G3860" i="5"/>
  <c r="F3860" i="5"/>
  <c r="E3860" i="5"/>
  <c r="D3860" i="5"/>
  <c r="C3860" i="5"/>
  <c r="B3860" i="5"/>
  <c r="AQ3858" i="5"/>
  <c r="AQ3862" i="5" s="1"/>
  <c r="D3858" i="5"/>
  <c r="C3858" i="5"/>
  <c r="B3858" i="5"/>
  <c r="A3858" i="5"/>
  <c r="K388" i="7"/>
  <c r="AA3850" i="5"/>
  <c r="Z3850" i="5"/>
  <c r="Y3850" i="5"/>
  <c r="X3850" i="5"/>
  <c r="W3850" i="5"/>
  <c r="V3850" i="5"/>
  <c r="U3850" i="5"/>
  <c r="T3850" i="5"/>
  <c r="S3850" i="5"/>
  <c r="R3850" i="5"/>
  <c r="Q3850" i="5"/>
  <c r="P3850" i="5"/>
  <c r="O3850" i="5"/>
  <c r="N3850" i="5"/>
  <c r="M3850" i="5"/>
  <c r="L3850" i="5"/>
  <c r="K3850" i="5"/>
  <c r="J3850" i="5"/>
  <c r="I3850" i="5"/>
  <c r="H3850" i="5"/>
  <c r="G3850" i="5"/>
  <c r="F3850" i="5"/>
  <c r="E3850" i="5"/>
  <c r="D3850" i="5"/>
  <c r="C3850" i="5"/>
  <c r="B3850" i="5"/>
  <c r="D3848" i="5"/>
  <c r="C3848" i="5"/>
  <c r="B3848" i="5"/>
  <c r="A3848" i="5"/>
  <c r="AQ3848" i="5" s="1"/>
  <c r="AQ3849" i="5" s="1"/>
  <c r="Y3847" i="5"/>
  <c r="Y3846" i="5"/>
  <c r="Q387" i="7"/>
  <c r="L387" i="7"/>
  <c r="I387" i="7"/>
  <c r="N387" i="7"/>
  <c r="F387" i="7"/>
  <c r="K387" i="7"/>
  <c r="AA3840" i="5"/>
  <c r="Z3840" i="5"/>
  <c r="W3846" i="5" s="1"/>
  <c r="Y3840" i="5"/>
  <c r="X3840" i="5"/>
  <c r="W3840" i="5"/>
  <c r="V3840" i="5"/>
  <c r="U3840" i="5"/>
  <c r="T3840" i="5"/>
  <c r="S3840" i="5"/>
  <c r="R3840" i="5"/>
  <c r="Q3840" i="5"/>
  <c r="P3840" i="5"/>
  <c r="O3840" i="5"/>
  <c r="N3840" i="5"/>
  <c r="M3840" i="5"/>
  <c r="L3840" i="5"/>
  <c r="K3840" i="5"/>
  <c r="J3840" i="5"/>
  <c r="I3840" i="5"/>
  <c r="H3840" i="5"/>
  <c r="G3840" i="5"/>
  <c r="F3840" i="5"/>
  <c r="E3840" i="5"/>
  <c r="D3840" i="5"/>
  <c r="C3840" i="5"/>
  <c r="B3840" i="5"/>
  <c r="D3838" i="5"/>
  <c r="C3838" i="5"/>
  <c r="B3838" i="5"/>
  <c r="A3838" i="5"/>
  <c r="Y3837" i="5"/>
  <c r="Y3836" i="5"/>
  <c r="M386" i="7"/>
  <c r="AA3830" i="5"/>
  <c r="Z3830" i="5"/>
  <c r="Y3830" i="5"/>
  <c r="X3830" i="5"/>
  <c r="W3830" i="5"/>
  <c r="V3830" i="5"/>
  <c r="U3830" i="5"/>
  <c r="T3830" i="5"/>
  <c r="S3830" i="5"/>
  <c r="R3830" i="5"/>
  <c r="Q3830" i="5"/>
  <c r="P3830" i="5"/>
  <c r="O3830" i="5"/>
  <c r="N3830" i="5"/>
  <c r="M3830" i="5"/>
  <c r="L3830" i="5"/>
  <c r="K3830" i="5"/>
  <c r="J3830" i="5"/>
  <c r="I3830" i="5"/>
  <c r="H3830" i="5"/>
  <c r="G3830" i="5"/>
  <c r="F3830" i="5"/>
  <c r="E3830" i="5"/>
  <c r="D3830" i="5"/>
  <c r="C3830" i="5"/>
  <c r="Y3835" i="5" s="1"/>
  <c r="B3830" i="5"/>
  <c r="D3828" i="5"/>
  <c r="C3828" i="5"/>
  <c r="B3828" i="5"/>
  <c r="A3828" i="5"/>
  <c r="N385" i="7"/>
  <c r="F385" i="7"/>
  <c r="Q385" i="7"/>
  <c r="I385" i="7"/>
  <c r="AA3820" i="5"/>
  <c r="Z3820" i="5"/>
  <c r="Y3820" i="5"/>
  <c r="X3820" i="5"/>
  <c r="W3820" i="5"/>
  <c r="W3826" i="5" s="1"/>
  <c r="V3820" i="5"/>
  <c r="U3820" i="5"/>
  <c r="T3820" i="5"/>
  <c r="S3820" i="5"/>
  <c r="R3820" i="5"/>
  <c r="Q3820" i="5"/>
  <c r="P3820" i="5"/>
  <c r="O3820" i="5"/>
  <c r="N3820" i="5"/>
  <c r="M3820" i="5"/>
  <c r="L3820" i="5"/>
  <c r="K3820" i="5"/>
  <c r="J3820" i="5"/>
  <c r="I3820" i="5"/>
  <c r="H3820" i="5"/>
  <c r="G3820" i="5"/>
  <c r="F3820" i="5"/>
  <c r="E3820" i="5"/>
  <c r="D3820" i="5"/>
  <c r="C3820" i="5"/>
  <c r="B3820" i="5"/>
  <c r="D3818" i="5"/>
  <c r="C3818" i="5"/>
  <c r="B3818" i="5"/>
  <c r="A3818" i="5"/>
  <c r="L384" i="7"/>
  <c r="Q384" i="7"/>
  <c r="I384" i="7"/>
  <c r="R384" i="7"/>
  <c r="K384" i="7"/>
  <c r="J384" i="7"/>
  <c r="AA3810" i="5"/>
  <c r="Z3810" i="5"/>
  <c r="Y3810" i="5"/>
  <c r="X3810" i="5"/>
  <c r="W3810" i="5"/>
  <c r="V3810" i="5"/>
  <c r="U3810" i="5"/>
  <c r="T3810" i="5"/>
  <c r="S3810" i="5"/>
  <c r="R3810" i="5"/>
  <c r="Q3810" i="5"/>
  <c r="P3810" i="5"/>
  <c r="O3810" i="5"/>
  <c r="N3810" i="5"/>
  <c r="M3810" i="5"/>
  <c r="L3810" i="5"/>
  <c r="K3810" i="5"/>
  <c r="J3810" i="5"/>
  <c r="I3810" i="5"/>
  <c r="H3810" i="5"/>
  <c r="G3810" i="5"/>
  <c r="F3810" i="5"/>
  <c r="E3810" i="5"/>
  <c r="W3815" i="5" s="1"/>
  <c r="D3810" i="5"/>
  <c r="C3810" i="5"/>
  <c r="B3810" i="5"/>
  <c r="D3808" i="5"/>
  <c r="C3808" i="5"/>
  <c r="B3808" i="5"/>
  <c r="A3808" i="5"/>
  <c r="Y3807" i="5"/>
  <c r="Y3806" i="5"/>
  <c r="P383" i="7"/>
  <c r="M383" i="7"/>
  <c r="H383" i="7"/>
  <c r="R383" i="7"/>
  <c r="J383" i="7"/>
  <c r="O383" i="7"/>
  <c r="N383" i="7"/>
  <c r="G383" i="7"/>
  <c r="F383" i="7"/>
  <c r="AA3800" i="5"/>
  <c r="Z3800" i="5"/>
  <c r="Y3800" i="5"/>
  <c r="X3800" i="5"/>
  <c r="W3800" i="5"/>
  <c r="V3800" i="5"/>
  <c r="U3800" i="5"/>
  <c r="T3800" i="5"/>
  <c r="S3800" i="5"/>
  <c r="R3800" i="5"/>
  <c r="Q3800" i="5"/>
  <c r="P3800" i="5"/>
  <c r="O3800" i="5"/>
  <c r="N3800" i="5"/>
  <c r="M3800" i="5"/>
  <c r="L3800" i="5"/>
  <c r="K3800" i="5"/>
  <c r="J3800" i="5"/>
  <c r="I3800" i="5"/>
  <c r="H3800" i="5"/>
  <c r="G3800" i="5"/>
  <c r="F3800" i="5"/>
  <c r="Y3805" i="5" s="1"/>
  <c r="E3800" i="5"/>
  <c r="D3800" i="5"/>
  <c r="C3800" i="5"/>
  <c r="B3800" i="5"/>
  <c r="D3798" i="5"/>
  <c r="C3798" i="5"/>
  <c r="B3798" i="5"/>
  <c r="A3798" i="5"/>
  <c r="Y3797" i="5"/>
  <c r="Y3796" i="5"/>
  <c r="Q382" i="7"/>
  <c r="I382" i="7"/>
  <c r="N382" i="7"/>
  <c r="M382" i="7"/>
  <c r="K382" i="7"/>
  <c r="AA3790" i="5"/>
  <c r="Z3790" i="5"/>
  <c r="Y3790" i="5"/>
  <c r="X3790" i="5"/>
  <c r="W3790" i="5"/>
  <c r="V3790" i="5"/>
  <c r="U3790" i="5"/>
  <c r="T3790" i="5"/>
  <c r="S3790" i="5"/>
  <c r="R3790" i="5"/>
  <c r="Q3790" i="5"/>
  <c r="P3790" i="5"/>
  <c r="O3790" i="5"/>
  <c r="N3790" i="5"/>
  <c r="M3790" i="5"/>
  <c r="L3790" i="5"/>
  <c r="K3790" i="5"/>
  <c r="J3790" i="5"/>
  <c r="I3790" i="5"/>
  <c r="H3790" i="5"/>
  <c r="G3790" i="5"/>
  <c r="F3790" i="5"/>
  <c r="E3790" i="5"/>
  <c r="D3790" i="5"/>
  <c r="C3790" i="5"/>
  <c r="B3790" i="5"/>
  <c r="W3795" i="5" s="1"/>
  <c r="D3788" i="5"/>
  <c r="C3788" i="5"/>
  <c r="B3788" i="5"/>
  <c r="A3788" i="5"/>
  <c r="P381" i="7"/>
  <c r="H381" i="7"/>
  <c r="G381" i="7"/>
  <c r="AA3780" i="5"/>
  <c r="Z3780" i="5"/>
  <c r="Y3780" i="5"/>
  <c r="X3780" i="5"/>
  <c r="W3780" i="5"/>
  <c r="V3780" i="5"/>
  <c r="U3780" i="5"/>
  <c r="T3780" i="5"/>
  <c r="S3780" i="5"/>
  <c r="R3780" i="5"/>
  <c r="Q3780" i="5"/>
  <c r="P3780" i="5"/>
  <c r="O3780" i="5"/>
  <c r="N3780" i="5"/>
  <c r="M3780" i="5"/>
  <c r="L3780" i="5"/>
  <c r="K3780" i="5"/>
  <c r="J3780" i="5"/>
  <c r="I3780" i="5"/>
  <c r="H3780" i="5"/>
  <c r="G3780" i="5"/>
  <c r="F3780" i="5"/>
  <c r="E3780" i="5"/>
  <c r="D3780" i="5"/>
  <c r="C3780" i="5"/>
  <c r="W3785" i="5" s="1"/>
  <c r="B3780" i="5"/>
  <c r="Y3785" i="5" s="1"/>
  <c r="AQ3778" i="5"/>
  <c r="AQ3782" i="5" s="1"/>
  <c r="D3778" i="5"/>
  <c r="C3778" i="5"/>
  <c r="B3778" i="5"/>
  <c r="A3778" i="5"/>
  <c r="P380" i="7"/>
  <c r="L380" i="7"/>
  <c r="AA3770" i="5"/>
  <c r="Z3770" i="5"/>
  <c r="Y3770" i="5"/>
  <c r="X3770" i="5"/>
  <c r="W3770" i="5"/>
  <c r="V3770" i="5"/>
  <c r="U3770" i="5"/>
  <c r="T3770" i="5"/>
  <c r="S3770" i="5"/>
  <c r="R3770" i="5"/>
  <c r="Q3770" i="5"/>
  <c r="P3770" i="5"/>
  <c r="O3770" i="5"/>
  <c r="N3770" i="5"/>
  <c r="M3770" i="5"/>
  <c r="L3770" i="5"/>
  <c r="K3770" i="5"/>
  <c r="J3770" i="5"/>
  <c r="I3770" i="5"/>
  <c r="H3770" i="5"/>
  <c r="G3770" i="5"/>
  <c r="F3770" i="5"/>
  <c r="E3770" i="5"/>
  <c r="D3770" i="5"/>
  <c r="Y3775" i="5" s="1"/>
  <c r="C3770" i="5"/>
  <c r="B3770" i="5"/>
  <c r="W3776" i="5" s="1"/>
  <c r="D3768" i="5"/>
  <c r="C3768" i="5"/>
  <c r="B3768" i="5"/>
  <c r="A3768" i="5"/>
  <c r="AQ3768" i="5" s="1"/>
  <c r="AQ3769" i="5" s="1"/>
  <c r="Y3767" i="5"/>
  <c r="Y3766" i="5"/>
  <c r="Q379" i="7"/>
  <c r="AA3760" i="5"/>
  <c r="Z3760" i="5"/>
  <c r="Y3760" i="5"/>
  <c r="X3760" i="5"/>
  <c r="W3760" i="5"/>
  <c r="V3760" i="5"/>
  <c r="U3760" i="5"/>
  <c r="T3760" i="5"/>
  <c r="S3760" i="5"/>
  <c r="R3760" i="5"/>
  <c r="Q3760" i="5"/>
  <c r="P3760" i="5"/>
  <c r="O3760" i="5"/>
  <c r="N3760" i="5"/>
  <c r="M3760" i="5"/>
  <c r="L3760" i="5"/>
  <c r="K3760" i="5"/>
  <c r="J3760" i="5"/>
  <c r="I3760" i="5"/>
  <c r="H3760" i="5"/>
  <c r="G3760" i="5"/>
  <c r="F3760" i="5"/>
  <c r="E3760" i="5"/>
  <c r="D3760" i="5"/>
  <c r="C3760" i="5"/>
  <c r="B3760" i="5"/>
  <c r="D3758" i="5"/>
  <c r="C3758" i="5"/>
  <c r="B3758" i="5"/>
  <c r="A3758" i="5"/>
  <c r="Y3757" i="5"/>
  <c r="Y3756" i="5"/>
  <c r="M378" i="7"/>
  <c r="J378" i="7"/>
  <c r="AA3750" i="5"/>
  <c r="Z3750" i="5"/>
  <c r="Y3750" i="5"/>
  <c r="X3750" i="5"/>
  <c r="W3750" i="5"/>
  <c r="W3756" i="5" s="1"/>
  <c r="V3750" i="5"/>
  <c r="U3750" i="5"/>
  <c r="T3750" i="5"/>
  <c r="S3750" i="5"/>
  <c r="R3750" i="5"/>
  <c r="Q3750" i="5"/>
  <c r="P3750" i="5"/>
  <c r="O3750" i="5"/>
  <c r="N3750" i="5"/>
  <c r="M3750" i="5"/>
  <c r="L3750" i="5"/>
  <c r="K3750" i="5"/>
  <c r="J3750" i="5"/>
  <c r="I3750" i="5"/>
  <c r="H3750" i="5"/>
  <c r="G3750" i="5"/>
  <c r="F3750" i="5"/>
  <c r="E3750" i="5"/>
  <c r="D3750" i="5"/>
  <c r="C3750" i="5"/>
  <c r="Y3755" i="5" s="1"/>
  <c r="B3750" i="5"/>
  <c r="W3755" i="5" s="1"/>
  <c r="D3748" i="5"/>
  <c r="C3748" i="5"/>
  <c r="B3748" i="5"/>
  <c r="A3748" i="5"/>
  <c r="K377" i="7"/>
  <c r="R377" i="7"/>
  <c r="J377" i="7"/>
  <c r="AA3740" i="5"/>
  <c r="Z3740" i="5"/>
  <c r="Y3740" i="5"/>
  <c r="X3740" i="5"/>
  <c r="W3740" i="5"/>
  <c r="V3740" i="5"/>
  <c r="U3740" i="5"/>
  <c r="T3740" i="5"/>
  <c r="S3740" i="5"/>
  <c r="R3740" i="5"/>
  <c r="Q3740" i="5"/>
  <c r="P3740" i="5"/>
  <c r="O3740" i="5"/>
  <c r="N3740" i="5"/>
  <c r="M3740" i="5"/>
  <c r="L3740" i="5"/>
  <c r="K3740" i="5"/>
  <c r="J3740" i="5"/>
  <c r="I3740" i="5"/>
  <c r="H3740" i="5"/>
  <c r="G3740" i="5"/>
  <c r="F3740" i="5"/>
  <c r="E3740" i="5"/>
  <c r="D3740" i="5"/>
  <c r="C3740" i="5"/>
  <c r="B3740" i="5"/>
  <c r="D3738" i="5"/>
  <c r="C3738" i="5"/>
  <c r="B3738" i="5"/>
  <c r="A3738" i="5"/>
  <c r="L376" i="7"/>
  <c r="AA3730" i="5"/>
  <c r="Z3730" i="5"/>
  <c r="Y3730" i="5"/>
  <c r="X3730" i="5"/>
  <c r="W3730" i="5"/>
  <c r="V3730" i="5"/>
  <c r="U3730" i="5"/>
  <c r="T3730" i="5"/>
  <c r="S3730" i="5"/>
  <c r="R3730" i="5"/>
  <c r="Q3730" i="5"/>
  <c r="P3730" i="5"/>
  <c r="O3730" i="5"/>
  <c r="N3730" i="5"/>
  <c r="M3730" i="5"/>
  <c r="L3730" i="5"/>
  <c r="K3730" i="5"/>
  <c r="J3730" i="5"/>
  <c r="I3730" i="5"/>
  <c r="H3730" i="5"/>
  <c r="G3730" i="5"/>
  <c r="F3730" i="5"/>
  <c r="E3730" i="5"/>
  <c r="D3730" i="5"/>
  <c r="C3730" i="5"/>
  <c r="B3730" i="5"/>
  <c r="D3728" i="5"/>
  <c r="C3728" i="5"/>
  <c r="B3728" i="5"/>
  <c r="A3728" i="5"/>
  <c r="Y3727" i="5"/>
  <c r="Y3726" i="5"/>
  <c r="M375" i="7"/>
  <c r="Q375" i="7"/>
  <c r="I375" i="7"/>
  <c r="AA3720" i="5"/>
  <c r="Z3720" i="5"/>
  <c r="Y3720" i="5"/>
  <c r="X3720" i="5"/>
  <c r="W3720" i="5"/>
  <c r="V3720" i="5"/>
  <c r="U3720" i="5"/>
  <c r="T3720" i="5"/>
  <c r="S3720" i="5"/>
  <c r="R3720" i="5"/>
  <c r="Q3720" i="5"/>
  <c r="P3720" i="5"/>
  <c r="O3720" i="5"/>
  <c r="N3720" i="5"/>
  <c r="M3720" i="5"/>
  <c r="L3720" i="5"/>
  <c r="K3720" i="5"/>
  <c r="J3720" i="5"/>
  <c r="I3720" i="5"/>
  <c r="H3720" i="5"/>
  <c r="G3720" i="5"/>
  <c r="F3720" i="5"/>
  <c r="Y3725" i="5" s="1"/>
  <c r="E3720" i="5"/>
  <c r="W3726" i="5" s="1"/>
  <c r="D3720" i="5"/>
  <c r="C3720" i="5"/>
  <c r="B3720" i="5"/>
  <c r="D3718" i="5"/>
  <c r="C3718" i="5"/>
  <c r="B3718" i="5"/>
  <c r="A3718" i="5"/>
  <c r="Y3717" i="5"/>
  <c r="Y3716" i="5"/>
  <c r="F374" i="7"/>
  <c r="M374" i="7"/>
  <c r="AA3710" i="5"/>
  <c r="Z3710" i="5"/>
  <c r="Y3710" i="5"/>
  <c r="X3710" i="5"/>
  <c r="W3710" i="5"/>
  <c r="V3710" i="5"/>
  <c r="U3710" i="5"/>
  <c r="T3710" i="5"/>
  <c r="S3710" i="5"/>
  <c r="R3710" i="5"/>
  <c r="Q3710" i="5"/>
  <c r="P3710" i="5"/>
  <c r="O3710" i="5"/>
  <c r="N3710" i="5"/>
  <c r="M3710" i="5"/>
  <c r="L3710" i="5"/>
  <c r="K3710" i="5"/>
  <c r="J3710" i="5"/>
  <c r="I3710" i="5"/>
  <c r="H3710" i="5"/>
  <c r="G3710" i="5"/>
  <c r="F3710" i="5"/>
  <c r="E3710" i="5"/>
  <c r="D3710" i="5"/>
  <c r="C3710" i="5"/>
  <c r="B3710" i="5"/>
  <c r="D3708" i="5"/>
  <c r="C3708" i="5"/>
  <c r="B3708" i="5"/>
  <c r="A3708" i="5"/>
  <c r="R373" i="7"/>
  <c r="J373" i="7"/>
  <c r="K373" i="7"/>
  <c r="AA3700" i="5"/>
  <c r="Z3700" i="5"/>
  <c r="Y3700" i="5"/>
  <c r="X3700" i="5"/>
  <c r="W3700" i="5"/>
  <c r="W3706" i="5" s="1"/>
  <c r="V3700" i="5"/>
  <c r="U3700" i="5"/>
  <c r="T3700" i="5"/>
  <c r="S3700" i="5"/>
  <c r="R3700" i="5"/>
  <c r="Q3700" i="5"/>
  <c r="P3700" i="5"/>
  <c r="O3700" i="5"/>
  <c r="N3700" i="5"/>
  <c r="M3700" i="5"/>
  <c r="L3700" i="5"/>
  <c r="K3700" i="5"/>
  <c r="J3700" i="5"/>
  <c r="I3700" i="5"/>
  <c r="H3700" i="5"/>
  <c r="G3700" i="5"/>
  <c r="F3700" i="5"/>
  <c r="E3700" i="5"/>
  <c r="D3700" i="5"/>
  <c r="C3700" i="5"/>
  <c r="W3705" i="5" s="1"/>
  <c r="B3700" i="5"/>
  <c r="Y3705" i="5" s="1"/>
  <c r="AQ3698" i="5"/>
  <c r="D3698" i="5"/>
  <c r="C3698" i="5"/>
  <c r="B3698" i="5"/>
  <c r="A3698" i="5"/>
  <c r="P372" i="7"/>
  <c r="H372" i="7"/>
  <c r="K372" i="7"/>
  <c r="N372" i="7"/>
  <c r="F372" i="7"/>
  <c r="AA3690" i="5"/>
  <c r="Z3690" i="5"/>
  <c r="Y3690" i="5"/>
  <c r="X3690" i="5"/>
  <c r="W3690" i="5"/>
  <c r="W3696" i="5" s="1"/>
  <c r="V3690" i="5"/>
  <c r="U3690" i="5"/>
  <c r="T3690" i="5"/>
  <c r="S3690" i="5"/>
  <c r="R3690" i="5"/>
  <c r="Q3690" i="5"/>
  <c r="P3690" i="5"/>
  <c r="O3690" i="5"/>
  <c r="N3690" i="5"/>
  <c r="M3690" i="5"/>
  <c r="L3690" i="5"/>
  <c r="K3690" i="5"/>
  <c r="J3690" i="5"/>
  <c r="I3690" i="5"/>
  <c r="H3690" i="5"/>
  <c r="G3690" i="5"/>
  <c r="F3690" i="5"/>
  <c r="E3690" i="5"/>
  <c r="D3690" i="5"/>
  <c r="Y3695" i="5" s="1"/>
  <c r="C3690" i="5"/>
  <c r="B3690" i="5"/>
  <c r="W3695" i="5" s="1"/>
  <c r="D3688" i="5"/>
  <c r="C3688" i="5"/>
  <c r="B3688" i="5"/>
  <c r="A3688" i="5"/>
  <c r="N371" i="7"/>
  <c r="F371" i="7"/>
  <c r="P371" i="7"/>
  <c r="K371" i="7"/>
  <c r="H371" i="7"/>
  <c r="AA3680" i="5"/>
  <c r="Z3680" i="5"/>
  <c r="Y3680" i="5"/>
  <c r="X3680" i="5"/>
  <c r="W3680" i="5"/>
  <c r="V3680" i="5"/>
  <c r="U3680" i="5"/>
  <c r="T3680" i="5"/>
  <c r="S3680" i="5"/>
  <c r="R3680" i="5"/>
  <c r="Q3680" i="5"/>
  <c r="P3680" i="5"/>
  <c r="O3680" i="5"/>
  <c r="N3680" i="5"/>
  <c r="M3680" i="5"/>
  <c r="L3680" i="5"/>
  <c r="K3680" i="5"/>
  <c r="J3680" i="5"/>
  <c r="I3680" i="5"/>
  <c r="H3680" i="5"/>
  <c r="G3680" i="5"/>
  <c r="F3680" i="5"/>
  <c r="E3680" i="5"/>
  <c r="D3680" i="5"/>
  <c r="C3680" i="5"/>
  <c r="B3680" i="5"/>
  <c r="D3678" i="5"/>
  <c r="C3678" i="5"/>
  <c r="B3678" i="5"/>
  <c r="A3678" i="5"/>
  <c r="Y3677" i="5"/>
  <c r="Y3676" i="5"/>
  <c r="Y3675" i="5"/>
  <c r="P370" i="7"/>
  <c r="O370" i="7"/>
  <c r="H370" i="7"/>
  <c r="G370" i="7"/>
  <c r="AA3670" i="5"/>
  <c r="Z3670" i="5"/>
  <c r="Y3670" i="5"/>
  <c r="X3670" i="5"/>
  <c r="W3670" i="5"/>
  <c r="W3676" i="5" s="1"/>
  <c r="V3670" i="5"/>
  <c r="U3670" i="5"/>
  <c r="T3670" i="5"/>
  <c r="S3670" i="5"/>
  <c r="R3670" i="5"/>
  <c r="Q3670" i="5"/>
  <c r="P3670" i="5"/>
  <c r="O3670" i="5"/>
  <c r="N3670" i="5"/>
  <c r="M3670" i="5"/>
  <c r="L3670" i="5"/>
  <c r="K3670" i="5"/>
  <c r="J3670" i="5"/>
  <c r="I3670" i="5"/>
  <c r="H3670" i="5"/>
  <c r="G3670" i="5"/>
  <c r="F3670" i="5"/>
  <c r="E3670" i="5"/>
  <c r="D3670" i="5"/>
  <c r="C3670" i="5"/>
  <c r="B3670" i="5"/>
  <c r="D3668" i="5"/>
  <c r="C3668" i="5"/>
  <c r="B3668" i="5"/>
  <c r="A3668" i="5"/>
  <c r="N369" i="7"/>
  <c r="R369" i="7"/>
  <c r="Q369" i="7"/>
  <c r="J369" i="7"/>
  <c r="I369" i="7"/>
  <c r="AA3660" i="5"/>
  <c r="Z3660" i="5"/>
  <c r="Y3660" i="5"/>
  <c r="X3660" i="5"/>
  <c r="W3660" i="5"/>
  <c r="V3660" i="5"/>
  <c r="U3660" i="5"/>
  <c r="T3660" i="5"/>
  <c r="S3660" i="5"/>
  <c r="R3660" i="5"/>
  <c r="Q3660" i="5"/>
  <c r="P3660" i="5"/>
  <c r="O3660" i="5"/>
  <c r="N3660" i="5"/>
  <c r="M3660" i="5"/>
  <c r="L3660" i="5"/>
  <c r="K3660" i="5"/>
  <c r="J3660" i="5"/>
  <c r="I3660" i="5"/>
  <c r="H3660" i="5"/>
  <c r="G3660" i="5"/>
  <c r="F3660" i="5"/>
  <c r="E3660" i="5"/>
  <c r="D3660" i="5"/>
  <c r="C3660" i="5"/>
  <c r="B3660" i="5"/>
  <c r="D3658" i="5"/>
  <c r="C3658" i="5"/>
  <c r="B3658" i="5"/>
  <c r="A3658" i="5"/>
  <c r="W3656" i="5"/>
  <c r="O368" i="7"/>
  <c r="M368" i="7"/>
  <c r="G368" i="7"/>
  <c r="AA3650" i="5"/>
  <c r="Z3650" i="5"/>
  <c r="Y3650" i="5"/>
  <c r="X3650" i="5"/>
  <c r="W3650" i="5"/>
  <c r="V3650" i="5"/>
  <c r="U3650" i="5"/>
  <c r="T3650" i="5"/>
  <c r="S3650" i="5"/>
  <c r="R3650" i="5"/>
  <c r="Q3650" i="5"/>
  <c r="P3650" i="5"/>
  <c r="O3650" i="5"/>
  <c r="N3650" i="5"/>
  <c r="M3650" i="5"/>
  <c r="L3650" i="5"/>
  <c r="K3650" i="5"/>
  <c r="J3650" i="5"/>
  <c r="I3650" i="5"/>
  <c r="H3650" i="5"/>
  <c r="G3650" i="5"/>
  <c r="F3650" i="5"/>
  <c r="E3650" i="5"/>
  <c r="W3655" i="5" s="1"/>
  <c r="D3650" i="5"/>
  <c r="C3650" i="5"/>
  <c r="B3650" i="5"/>
  <c r="AQ3648" i="5"/>
  <c r="D3648" i="5"/>
  <c r="C3648" i="5"/>
  <c r="B3648" i="5"/>
  <c r="A3648" i="5"/>
  <c r="Y3647" i="5"/>
  <c r="H367" i="7"/>
  <c r="Y3646" i="5"/>
  <c r="Y3645" i="5"/>
  <c r="M367" i="7"/>
  <c r="N367" i="7"/>
  <c r="L367" i="7"/>
  <c r="F367" i="7"/>
  <c r="AA3640" i="5"/>
  <c r="Z3640" i="5"/>
  <c r="Y3640" i="5"/>
  <c r="X3640" i="5"/>
  <c r="W3640" i="5"/>
  <c r="V3640" i="5"/>
  <c r="U3640" i="5"/>
  <c r="T3640" i="5"/>
  <c r="S3640" i="5"/>
  <c r="R3640" i="5"/>
  <c r="Q3640" i="5"/>
  <c r="P3640" i="5"/>
  <c r="O3640" i="5"/>
  <c r="N3640" i="5"/>
  <c r="M3640" i="5"/>
  <c r="L3640" i="5"/>
  <c r="K3640" i="5"/>
  <c r="J3640" i="5"/>
  <c r="I3640" i="5"/>
  <c r="H3640" i="5"/>
  <c r="G3640" i="5"/>
  <c r="F3640" i="5"/>
  <c r="E3640" i="5"/>
  <c r="D3640" i="5"/>
  <c r="C3640" i="5"/>
  <c r="B3640" i="5"/>
  <c r="D3638" i="5"/>
  <c r="C3638" i="5"/>
  <c r="B3638" i="5"/>
  <c r="A3638" i="5"/>
  <c r="Y3637" i="5"/>
  <c r="Y3636" i="5"/>
  <c r="I366" i="7"/>
  <c r="Q366" i="7"/>
  <c r="M366" i="7"/>
  <c r="K366" i="7"/>
  <c r="AA3630" i="5"/>
  <c r="Z3630" i="5"/>
  <c r="Y3630" i="5"/>
  <c r="X3630" i="5"/>
  <c r="W3630" i="5"/>
  <c r="V3630" i="5"/>
  <c r="U3630" i="5"/>
  <c r="T3630" i="5"/>
  <c r="S3630" i="5"/>
  <c r="R3630" i="5"/>
  <c r="Q3630" i="5"/>
  <c r="P3630" i="5"/>
  <c r="O3630" i="5"/>
  <c r="N3630" i="5"/>
  <c r="M3630" i="5"/>
  <c r="L3630" i="5"/>
  <c r="K3630" i="5"/>
  <c r="J3630" i="5"/>
  <c r="I3630" i="5"/>
  <c r="H3630" i="5"/>
  <c r="G3630" i="5"/>
  <c r="F3630" i="5"/>
  <c r="E3630" i="5"/>
  <c r="D3630" i="5"/>
  <c r="C3630" i="5"/>
  <c r="B3630" i="5"/>
  <c r="D3628" i="5"/>
  <c r="C3628" i="5"/>
  <c r="B3628" i="5"/>
  <c r="A3628" i="5"/>
  <c r="M365" i="7"/>
  <c r="P365" i="7"/>
  <c r="O365" i="7"/>
  <c r="H365" i="7"/>
  <c r="G365" i="7"/>
  <c r="AA3620" i="5"/>
  <c r="Z3620" i="5"/>
  <c r="Y3620" i="5"/>
  <c r="X3620" i="5"/>
  <c r="W3620" i="5"/>
  <c r="W3626" i="5" s="1"/>
  <c r="V3620" i="5"/>
  <c r="U3620" i="5"/>
  <c r="T3620" i="5"/>
  <c r="S3620" i="5"/>
  <c r="R3620" i="5"/>
  <c r="Q3620" i="5"/>
  <c r="P3620" i="5"/>
  <c r="O3620" i="5"/>
  <c r="N3620" i="5"/>
  <c r="M3620" i="5"/>
  <c r="L3620" i="5"/>
  <c r="K3620" i="5"/>
  <c r="J3620" i="5"/>
  <c r="I3620" i="5"/>
  <c r="H3620" i="5"/>
  <c r="G3620" i="5"/>
  <c r="F3620" i="5"/>
  <c r="E3620" i="5"/>
  <c r="D3620" i="5"/>
  <c r="C3620" i="5"/>
  <c r="B3620" i="5"/>
  <c r="Y3625" i="5" s="1"/>
  <c r="AQ3618" i="5"/>
  <c r="D3618" i="5"/>
  <c r="C3618" i="5"/>
  <c r="B3618" i="5"/>
  <c r="A3618" i="5"/>
  <c r="R364" i="7"/>
  <c r="J364" i="7"/>
  <c r="AA3610" i="5"/>
  <c r="Z3610" i="5"/>
  <c r="Y3610" i="5"/>
  <c r="X3610" i="5"/>
  <c r="W3610" i="5"/>
  <c r="W3616" i="5" s="1"/>
  <c r="V3610" i="5"/>
  <c r="U3610" i="5"/>
  <c r="T3610" i="5"/>
  <c r="S3610" i="5"/>
  <c r="R3610" i="5"/>
  <c r="Q3610" i="5"/>
  <c r="P3610" i="5"/>
  <c r="O3610" i="5"/>
  <c r="N3610" i="5"/>
  <c r="M3610" i="5"/>
  <c r="L3610" i="5"/>
  <c r="K3610" i="5"/>
  <c r="J3610" i="5"/>
  <c r="I3610" i="5"/>
  <c r="H3610" i="5"/>
  <c r="G3610" i="5"/>
  <c r="F3610" i="5"/>
  <c r="E3610" i="5"/>
  <c r="D3610" i="5"/>
  <c r="C3610" i="5"/>
  <c r="B3610" i="5"/>
  <c r="Y3615" i="5" s="1"/>
  <c r="D3608" i="5"/>
  <c r="C3608" i="5"/>
  <c r="B3608" i="5"/>
  <c r="A3608" i="5"/>
  <c r="P363" i="7"/>
  <c r="H363" i="7"/>
  <c r="AA3600" i="5"/>
  <c r="Z3600" i="5"/>
  <c r="Y3600" i="5"/>
  <c r="X3600" i="5"/>
  <c r="W3600" i="5"/>
  <c r="V3600" i="5"/>
  <c r="U3600" i="5"/>
  <c r="T3600" i="5"/>
  <c r="S3600" i="5"/>
  <c r="R3600" i="5"/>
  <c r="Q3600" i="5"/>
  <c r="P3600" i="5"/>
  <c r="O3600" i="5"/>
  <c r="N3600" i="5"/>
  <c r="M3600" i="5"/>
  <c r="L3600" i="5"/>
  <c r="K3600" i="5"/>
  <c r="J3600" i="5"/>
  <c r="I3600" i="5"/>
  <c r="H3600" i="5"/>
  <c r="G3600" i="5"/>
  <c r="F3600" i="5"/>
  <c r="E3600" i="5"/>
  <c r="D3600" i="5"/>
  <c r="C3600" i="5"/>
  <c r="B3600" i="5"/>
  <c r="D3598" i="5"/>
  <c r="C3598" i="5"/>
  <c r="B3598" i="5"/>
  <c r="A3598" i="5"/>
  <c r="Y3597" i="5"/>
  <c r="Y3596" i="5"/>
  <c r="Y3595" i="5"/>
  <c r="N362" i="7"/>
  <c r="L362" i="7"/>
  <c r="F362" i="7"/>
  <c r="AA3590" i="5"/>
  <c r="Z3590" i="5"/>
  <c r="Y3590" i="5"/>
  <c r="X3590" i="5"/>
  <c r="W3590" i="5"/>
  <c r="W3596" i="5" s="1"/>
  <c r="V3590" i="5"/>
  <c r="U3590" i="5"/>
  <c r="T3590" i="5"/>
  <c r="S3590" i="5"/>
  <c r="R3590" i="5"/>
  <c r="Q3590" i="5"/>
  <c r="P3590" i="5"/>
  <c r="O3590" i="5"/>
  <c r="N3590" i="5"/>
  <c r="M3590" i="5"/>
  <c r="L3590" i="5"/>
  <c r="K3590" i="5"/>
  <c r="J3590" i="5"/>
  <c r="I3590" i="5"/>
  <c r="H3590" i="5"/>
  <c r="G3590" i="5"/>
  <c r="F3590" i="5"/>
  <c r="E3590" i="5"/>
  <c r="D3590" i="5"/>
  <c r="C3590" i="5"/>
  <c r="B3590" i="5"/>
  <c r="D3588" i="5"/>
  <c r="C3588" i="5"/>
  <c r="B3588" i="5"/>
  <c r="A3588" i="5"/>
  <c r="O361" i="7"/>
  <c r="G361" i="7"/>
  <c r="AA3580" i="5"/>
  <c r="Z3580" i="5"/>
  <c r="Y3580" i="5"/>
  <c r="X3580" i="5"/>
  <c r="W3580" i="5"/>
  <c r="V3580" i="5"/>
  <c r="U3580" i="5"/>
  <c r="T3580" i="5"/>
  <c r="S3580" i="5"/>
  <c r="R3580" i="5"/>
  <c r="Q3580" i="5"/>
  <c r="P3580" i="5"/>
  <c r="O3580" i="5"/>
  <c r="N3580" i="5"/>
  <c r="M3580" i="5"/>
  <c r="L3580" i="5"/>
  <c r="K3580" i="5"/>
  <c r="J3580" i="5"/>
  <c r="I3580" i="5"/>
  <c r="H3580" i="5"/>
  <c r="G3580" i="5"/>
  <c r="F3580" i="5"/>
  <c r="E3580" i="5"/>
  <c r="D3580" i="5"/>
  <c r="C3580" i="5"/>
  <c r="B3580" i="5"/>
  <c r="D3578" i="5"/>
  <c r="C3578" i="5"/>
  <c r="B3578" i="5"/>
  <c r="A3578" i="5"/>
  <c r="G360" i="7"/>
  <c r="W3576" i="5"/>
  <c r="I358" i="2" s="1"/>
  <c r="O360" i="7"/>
  <c r="K360" i="7"/>
  <c r="AA3570" i="5"/>
  <c r="Z3570" i="5"/>
  <c r="Y3570" i="5"/>
  <c r="X3570" i="5"/>
  <c r="W3570" i="5"/>
  <c r="V3570" i="5"/>
  <c r="U3570" i="5"/>
  <c r="T3570" i="5"/>
  <c r="S3570" i="5"/>
  <c r="R3570" i="5"/>
  <c r="Q3570" i="5"/>
  <c r="P3570" i="5"/>
  <c r="O3570" i="5"/>
  <c r="N3570" i="5"/>
  <c r="M3570" i="5"/>
  <c r="L3570" i="5"/>
  <c r="K3570" i="5"/>
  <c r="J3570" i="5"/>
  <c r="I3570" i="5"/>
  <c r="H3570" i="5"/>
  <c r="G3570" i="5"/>
  <c r="F3570" i="5"/>
  <c r="E3570" i="5"/>
  <c r="W3575" i="5" s="1"/>
  <c r="D3570" i="5"/>
  <c r="C3570" i="5"/>
  <c r="B3570" i="5"/>
  <c r="AQ3568" i="5"/>
  <c r="D3568" i="5"/>
  <c r="C3568" i="5"/>
  <c r="B3568" i="5"/>
  <c r="A3568" i="5"/>
  <c r="Y3567" i="5"/>
  <c r="Y3566" i="5"/>
  <c r="Y3565" i="5"/>
  <c r="P359" i="7"/>
  <c r="R359" i="7"/>
  <c r="J359" i="7"/>
  <c r="AA3560" i="5"/>
  <c r="Z3560" i="5"/>
  <c r="Y3560" i="5"/>
  <c r="X3560" i="5"/>
  <c r="W3560" i="5"/>
  <c r="V3560" i="5"/>
  <c r="U3560" i="5"/>
  <c r="T3560" i="5"/>
  <c r="S3560" i="5"/>
  <c r="R3560" i="5"/>
  <c r="Q3560" i="5"/>
  <c r="P3560" i="5"/>
  <c r="O3560" i="5"/>
  <c r="N3560" i="5"/>
  <c r="M3560" i="5"/>
  <c r="L3560" i="5"/>
  <c r="K3560" i="5"/>
  <c r="J3560" i="5"/>
  <c r="I3560" i="5"/>
  <c r="H3560" i="5"/>
  <c r="G3560" i="5"/>
  <c r="F3560" i="5"/>
  <c r="E3560" i="5"/>
  <c r="D3560" i="5"/>
  <c r="C3560" i="5"/>
  <c r="B3560" i="5"/>
  <c r="D3558" i="5"/>
  <c r="C3558" i="5"/>
  <c r="B3558" i="5"/>
  <c r="A3558" i="5"/>
  <c r="Y3557" i="5"/>
  <c r="Y3556" i="5"/>
  <c r="I358" i="7"/>
  <c r="R358" i="7"/>
  <c r="K358" i="7"/>
  <c r="J358" i="7"/>
  <c r="AA3550" i="5"/>
  <c r="Z3550" i="5"/>
  <c r="Y3550" i="5"/>
  <c r="X3550" i="5"/>
  <c r="W3550" i="5"/>
  <c r="V3550" i="5"/>
  <c r="U3550" i="5"/>
  <c r="T3550" i="5"/>
  <c r="S3550" i="5"/>
  <c r="R3550" i="5"/>
  <c r="Q3550" i="5"/>
  <c r="P3550" i="5"/>
  <c r="O3550" i="5"/>
  <c r="N3550" i="5"/>
  <c r="M3550" i="5"/>
  <c r="L3550" i="5"/>
  <c r="K3550" i="5"/>
  <c r="J3550" i="5"/>
  <c r="I3550" i="5"/>
  <c r="H3550" i="5"/>
  <c r="G3550" i="5"/>
  <c r="F3550" i="5"/>
  <c r="E3550" i="5"/>
  <c r="D3550" i="5"/>
  <c r="C3550" i="5"/>
  <c r="B3550" i="5"/>
  <c r="D3548" i="5"/>
  <c r="C3548" i="5"/>
  <c r="B3548" i="5"/>
  <c r="A3548" i="5"/>
  <c r="M357" i="7"/>
  <c r="AA3540" i="5"/>
  <c r="Z3540" i="5"/>
  <c r="Y3540" i="5"/>
  <c r="X3540" i="5"/>
  <c r="W3540" i="5"/>
  <c r="W3546" i="5" s="1"/>
  <c r="V3540" i="5"/>
  <c r="U3540" i="5"/>
  <c r="T3540" i="5"/>
  <c r="S3540" i="5"/>
  <c r="R3540" i="5"/>
  <c r="Q3540" i="5"/>
  <c r="P3540" i="5"/>
  <c r="O3540" i="5"/>
  <c r="N3540" i="5"/>
  <c r="M3540" i="5"/>
  <c r="L3540" i="5"/>
  <c r="K3540" i="5"/>
  <c r="J3540" i="5"/>
  <c r="I3540" i="5"/>
  <c r="H3540" i="5"/>
  <c r="G3540" i="5"/>
  <c r="F3540" i="5"/>
  <c r="E3540" i="5"/>
  <c r="D3540" i="5"/>
  <c r="C3540" i="5"/>
  <c r="B3540" i="5"/>
  <c r="Y3545" i="5" s="1"/>
  <c r="AQ3538" i="5"/>
  <c r="D3538" i="5"/>
  <c r="C3538" i="5"/>
  <c r="B3538" i="5"/>
  <c r="A3538" i="5"/>
  <c r="AA3530" i="5"/>
  <c r="Z3530" i="5"/>
  <c r="Y3530" i="5"/>
  <c r="X3530" i="5"/>
  <c r="W3530" i="5"/>
  <c r="W3536" i="5" s="1"/>
  <c r="I354" i="2" s="1"/>
  <c r="V3530" i="5"/>
  <c r="U3530" i="5"/>
  <c r="T3530" i="5"/>
  <c r="S3530" i="5"/>
  <c r="R3530" i="5"/>
  <c r="Q3530" i="5"/>
  <c r="P3530" i="5"/>
  <c r="O3530" i="5"/>
  <c r="N3530" i="5"/>
  <c r="M3530" i="5"/>
  <c r="L3530" i="5"/>
  <c r="K3530" i="5"/>
  <c r="J3530" i="5"/>
  <c r="I3530" i="5"/>
  <c r="H3530" i="5"/>
  <c r="G3530" i="5"/>
  <c r="F3530" i="5"/>
  <c r="E3530" i="5"/>
  <c r="D3530" i="5"/>
  <c r="C3530" i="5"/>
  <c r="B3530" i="5"/>
  <c r="Y3535" i="5" s="1"/>
  <c r="D3528" i="5"/>
  <c r="C3528" i="5"/>
  <c r="B3528" i="5"/>
  <c r="A3528" i="5"/>
  <c r="Q355" i="7"/>
  <c r="M355" i="7"/>
  <c r="I355" i="7"/>
  <c r="AA3520" i="5"/>
  <c r="Z3520" i="5"/>
  <c r="Y3520" i="5"/>
  <c r="X3520" i="5"/>
  <c r="W3520" i="5"/>
  <c r="V3520" i="5"/>
  <c r="U3520" i="5"/>
  <c r="T3520" i="5"/>
  <c r="S3520" i="5"/>
  <c r="R3520" i="5"/>
  <c r="Q3520" i="5"/>
  <c r="P3520" i="5"/>
  <c r="O3520" i="5"/>
  <c r="N3520" i="5"/>
  <c r="M3520" i="5"/>
  <c r="L3520" i="5"/>
  <c r="K3520" i="5"/>
  <c r="J3520" i="5"/>
  <c r="I3520" i="5"/>
  <c r="H3520" i="5"/>
  <c r="G3520" i="5"/>
  <c r="F3520" i="5"/>
  <c r="E3520" i="5"/>
  <c r="D3520" i="5"/>
  <c r="C3520" i="5"/>
  <c r="B3520" i="5"/>
  <c r="D3518" i="5"/>
  <c r="C3518" i="5"/>
  <c r="B3518" i="5"/>
  <c r="A3518" i="5"/>
  <c r="Y3517" i="5"/>
  <c r="Y3516" i="5"/>
  <c r="Y3515" i="5"/>
  <c r="I354" i="7"/>
  <c r="AA3510" i="5"/>
  <c r="Z3510" i="5"/>
  <c r="Y3510" i="5"/>
  <c r="X3510" i="5"/>
  <c r="W3510" i="5"/>
  <c r="W3516" i="5" s="1"/>
  <c r="V3510" i="5"/>
  <c r="U3510" i="5"/>
  <c r="T3510" i="5"/>
  <c r="S3510" i="5"/>
  <c r="R3510" i="5"/>
  <c r="Q3510" i="5"/>
  <c r="P3510" i="5"/>
  <c r="O3510" i="5"/>
  <c r="N3510" i="5"/>
  <c r="M3510" i="5"/>
  <c r="L3510" i="5"/>
  <c r="K3510" i="5"/>
  <c r="J3510" i="5"/>
  <c r="I3510" i="5"/>
  <c r="H3510" i="5"/>
  <c r="G3510" i="5"/>
  <c r="F3510" i="5"/>
  <c r="E3510" i="5"/>
  <c r="D3510" i="5"/>
  <c r="C3510" i="5"/>
  <c r="B3510" i="5"/>
  <c r="D3508" i="5"/>
  <c r="C3508" i="5"/>
  <c r="B3508" i="5"/>
  <c r="A3508" i="5"/>
  <c r="K353" i="7"/>
  <c r="L353" i="7"/>
  <c r="F353" i="7"/>
  <c r="AA3500" i="5"/>
  <c r="Z3500" i="5"/>
  <c r="Y3500" i="5"/>
  <c r="X3500" i="5"/>
  <c r="W3500" i="5"/>
  <c r="V3500" i="5"/>
  <c r="U3500" i="5"/>
  <c r="T3500" i="5"/>
  <c r="S3500" i="5"/>
  <c r="R3500" i="5"/>
  <c r="Q3500" i="5"/>
  <c r="P3500" i="5"/>
  <c r="O3500" i="5"/>
  <c r="N3500" i="5"/>
  <c r="M3500" i="5"/>
  <c r="L3500" i="5"/>
  <c r="K3500" i="5"/>
  <c r="J3500" i="5"/>
  <c r="I3500" i="5"/>
  <c r="H3500" i="5"/>
  <c r="G3500" i="5"/>
  <c r="F3500" i="5"/>
  <c r="E3500" i="5"/>
  <c r="D3500" i="5"/>
  <c r="C3500" i="5"/>
  <c r="B3500" i="5"/>
  <c r="D3498" i="5"/>
  <c r="C3498" i="5"/>
  <c r="B3498" i="5"/>
  <c r="A3498" i="5"/>
  <c r="W3496" i="5"/>
  <c r="O352" i="7"/>
  <c r="G352" i="7"/>
  <c r="R352" i="7"/>
  <c r="Q352" i="7"/>
  <c r="K352" i="7"/>
  <c r="J352" i="7"/>
  <c r="I352" i="7"/>
  <c r="AA3490" i="5"/>
  <c r="Z3490" i="5"/>
  <c r="Y3490" i="5"/>
  <c r="X3490" i="5"/>
  <c r="W3490" i="5"/>
  <c r="V3490" i="5"/>
  <c r="U3490" i="5"/>
  <c r="T3490" i="5"/>
  <c r="S3490" i="5"/>
  <c r="R3490" i="5"/>
  <c r="Q3490" i="5"/>
  <c r="P3490" i="5"/>
  <c r="O3490" i="5"/>
  <c r="N3490" i="5"/>
  <c r="M3490" i="5"/>
  <c r="L3490" i="5"/>
  <c r="K3490" i="5"/>
  <c r="J3490" i="5"/>
  <c r="I3490" i="5"/>
  <c r="H3490" i="5"/>
  <c r="G3490" i="5"/>
  <c r="F3490" i="5"/>
  <c r="E3490" i="5"/>
  <c r="W3495" i="5" s="1"/>
  <c r="D3490" i="5"/>
  <c r="C3490" i="5"/>
  <c r="B3490" i="5"/>
  <c r="AQ3488" i="5"/>
  <c r="D3488" i="5"/>
  <c r="C3488" i="5"/>
  <c r="B3488" i="5"/>
  <c r="A3488" i="5"/>
  <c r="Y3487" i="5"/>
  <c r="Y3486" i="5"/>
  <c r="Y3485" i="5"/>
  <c r="R351" i="7"/>
  <c r="Q351" i="7"/>
  <c r="J351" i="7"/>
  <c r="I351" i="7"/>
  <c r="H351" i="7"/>
  <c r="AA3480" i="5"/>
  <c r="Z3480" i="5"/>
  <c r="Y3480" i="5"/>
  <c r="X3480" i="5"/>
  <c r="W3480" i="5"/>
  <c r="V3480" i="5"/>
  <c r="U3480" i="5"/>
  <c r="T3480" i="5"/>
  <c r="S3480" i="5"/>
  <c r="R3480" i="5"/>
  <c r="Q3480" i="5"/>
  <c r="P3480" i="5"/>
  <c r="O3480" i="5"/>
  <c r="N3480" i="5"/>
  <c r="M3480" i="5"/>
  <c r="L3480" i="5"/>
  <c r="K3480" i="5"/>
  <c r="J3480" i="5"/>
  <c r="I3480" i="5"/>
  <c r="H3480" i="5"/>
  <c r="G3480" i="5"/>
  <c r="F3480" i="5"/>
  <c r="E3480" i="5"/>
  <c r="D3480" i="5"/>
  <c r="C3480" i="5"/>
  <c r="B3480" i="5"/>
  <c r="D3478" i="5"/>
  <c r="C3478" i="5"/>
  <c r="B3478" i="5"/>
  <c r="A3478" i="5"/>
  <c r="Y3477" i="5"/>
  <c r="Y3476" i="5"/>
  <c r="AA3470" i="5"/>
  <c r="Z3470" i="5"/>
  <c r="Y3470" i="5"/>
  <c r="X3470" i="5"/>
  <c r="W3470" i="5"/>
  <c r="V3470" i="5"/>
  <c r="U3470" i="5"/>
  <c r="T3470" i="5"/>
  <c r="S3470" i="5"/>
  <c r="R3470" i="5"/>
  <c r="Q3470" i="5"/>
  <c r="P3470" i="5"/>
  <c r="O3470" i="5"/>
  <c r="N3470" i="5"/>
  <c r="M3470" i="5"/>
  <c r="L3470" i="5"/>
  <c r="K3470" i="5"/>
  <c r="J3470" i="5"/>
  <c r="I3470" i="5"/>
  <c r="H3470" i="5"/>
  <c r="G3470" i="5"/>
  <c r="F3470" i="5"/>
  <c r="E3470" i="5"/>
  <c r="D3470" i="5"/>
  <c r="C3470" i="5"/>
  <c r="B3470" i="5"/>
  <c r="D3468" i="5"/>
  <c r="C3468" i="5"/>
  <c r="B3468" i="5"/>
  <c r="A3468" i="5"/>
  <c r="R349" i="7"/>
  <c r="G349" i="7"/>
  <c r="Q349" i="7"/>
  <c r="P349" i="7"/>
  <c r="K349" i="7"/>
  <c r="I349" i="7"/>
  <c r="H349" i="7"/>
  <c r="AA3460" i="5"/>
  <c r="Z3460" i="5"/>
  <c r="Y3460" i="5"/>
  <c r="X3460" i="5"/>
  <c r="W3460" i="5"/>
  <c r="V3460" i="5"/>
  <c r="U3460" i="5"/>
  <c r="T3460" i="5"/>
  <c r="S3460" i="5"/>
  <c r="R3460" i="5"/>
  <c r="Q3460" i="5"/>
  <c r="P3460" i="5"/>
  <c r="O3460" i="5"/>
  <c r="N3460" i="5"/>
  <c r="M3460" i="5"/>
  <c r="L3460" i="5"/>
  <c r="K3460" i="5"/>
  <c r="J3460" i="5"/>
  <c r="I3460" i="5"/>
  <c r="H3460" i="5"/>
  <c r="G3460" i="5"/>
  <c r="F3460" i="5"/>
  <c r="E3460" i="5"/>
  <c r="D3460" i="5"/>
  <c r="C3460" i="5"/>
  <c r="B3460" i="5"/>
  <c r="AQ3458" i="5"/>
  <c r="AQ3462" i="5" s="1"/>
  <c r="D3458" i="5"/>
  <c r="C3458" i="5"/>
  <c r="B3458" i="5"/>
  <c r="A3458" i="5"/>
  <c r="O348" i="7"/>
  <c r="L348" i="7"/>
  <c r="K348" i="7"/>
  <c r="G348" i="7"/>
  <c r="AA3450" i="5"/>
  <c r="Z3450" i="5"/>
  <c r="Y3450" i="5"/>
  <c r="X3450" i="5"/>
  <c r="W3450" i="5"/>
  <c r="V3450" i="5"/>
  <c r="U3450" i="5"/>
  <c r="T3450" i="5"/>
  <c r="S3450" i="5"/>
  <c r="R3450" i="5"/>
  <c r="Q3450" i="5"/>
  <c r="P3450" i="5"/>
  <c r="O3450" i="5"/>
  <c r="N3450" i="5"/>
  <c r="M3450" i="5"/>
  <c r="L3450" i="5"/>
  <c r="K3450" i="5"/>
  <c r="J3450" i="5"/>
  <c r="I3450" i="5"/>
  <c r="H3450" i="5"/>
  <c r="G3450" i="5"/>
  <c r="F3450" i="5"/>
  <c r="E3450" i="5"/>
  <c r="D3450" i="5"/>
  <c r="C3450" i="5"/>
  <c r="B3450" i="5"/>
  <c r="AQ3448" i="5"/>
  <c r="AQ3452" i="5" s="1"/>
  <c r="D3448" i="5"/>
  <c r="C3448" i="5"/>
  <c r="B3448" i="5"/>
  <c r="A3448" i="5"/>
  <c r="L347" i="7"/>
  <c r="K347" i="7"/>
  <c r="H347" i="7"/>
  <c r="AA3440" i="5"/>
  <c r="Z3440" i="5"/>
  <c r="Y3440" i="5"/>
  <c r="X3440" i="5"/>
  <c r="W3440" i="5"/>
  <c r="V3440" i="5"/>
  <c r="U3440" i="5"/>
  <c r="T3440" i="5"/>
  <c r="S3440" i="5"/>
  <c r="R3440" i="5"/>
  <c r="Q3440" i="5"/>
  <c r="P3440" i="5"/>
  <c r="O3440" i="5"/>
  <c r="N3440" i="5"/>
  <c r="M3440" i="5"/>
  <c r="L3440" i="5"/>
  <c r="K3440" i="5"/>
  <c r="J3440" i="5"/>
  <c r="I3440" i="5"/>
  <c r="H3440" i="5"/>
  <c r="G3440" i="5"/>
  <c r="F3440" i="5"/>
  <c r="E3440" i="5"/>
  <c r="D3440" i="5"/>
  <c r="C3440" i="5"/>
  <c r="B3440" i="5"/>
  <c r="D3438" i="5"/>
  <c r="C3438" i="5"/>
  <c r="B3438" i="5"/>
  <c r="A3438" i="5"/>
  <c r="Y3437" i="5"/>
  <c r="Y3436" i="5"/>
  <c r="AA3430" i="5"/>
  <c r="Z3430" i="5"/>
  <c r="Y3430" i="5"/>
  <c r="X3430" i="5"/>
  <c r="W3430" i="5"/>
  <c r="V3430" i="5"/>
  <c r="U3430" i="5"/>
  <c r="T3430" i="5"/>
  <c r="S3430" i="5"/>
  <c r="R3430" i="5"/>
  <c r="Q3430" i="5"/>
  <c r="P3430" i="5"/>
  <c r="O3430" i="5"/>
  <c r="N3430" i="5"/>
  <c r="M3430" i="5"/>
  <c r="L3430" i="5"/>
  <c r="K3430" i="5"/>
  <c r="J3430" i="5"/>
  <c r="I3430" i="5"/>
  <c r="H3430" i="5"/>
  <c r="G3430" i="5"/>
  <c r="F3430" i="5"/>
  <c r="E3430" i="5"/>
  <c r="D3430" i="5"/>
  <c r="C3430" i="5"/>
  <c r="B3430" i="5"/>
  <c r="Y3435" i="5" s="1"/>
  <c r="D3428" i="5"/>
  <c r="C3428" i="5"/>
  <c r="B3428" i="5"/>
  <c r="A3428" i="5"/>
  <c r="AA3420" i="5"/>
  <c r="Z3420" i="5"/>
  <c r="Y3420" i="5"/>
  <c r="X3420" i="5"/>
  <c r="W3420" i="5"/>
  <c r="V3420" i="5"/>
  <c r="U3420" i="5"/>
  <c r="T3420" i="5"/>
  <c r="S3420" i="5"/>
  <c r="R3420" i="5"/>
  <c r="Q3420" i="5"/>
  <c r="P3420" i="5"/>
  <c r="O3420" i="5"/>
  <c r="N3420" i="5"/>
  <c r="M3420" i="5"/>
  <c r="L3420" i="5"/>
  <c r="K3420" i="5"/>
  <c r="J3420" i="5"/>
  <c r="I3420" i="5"/>
  <c r="H3420" i="5"/>
  <c r="G3420" i="5"/>
  <c r="F3420" i="5"/>
  <c r="E3420" i="5"/>
  <c r="D3420" i="5"/>
  <c r="C3420" i="5"/>
  <c r="B3420" i="5"/>
  <c r="D3418" i="5"/>
  <c r="C3418" i="5"/>
  <c r="B3418" i="5"/>
  <c r="A3418" i="5"/>
  <c r="L344" i="7"/>
  <c r="Q344" i="7"/>
  <c r="I344" i="7"/>
  <c r="AA3410" i="5"/>
  <c r="Z3410" i="5"/>
  <c r="Y3410" i="5"/>
  <c r="X3410" i="5"/>
  <c r="W3410" i="5"/>
  <c r="V3410" i="5"/>
  <c r="U3410" i="5"/>
  <c r="T3410" i="5"/>
  <c r="S3410" i="5"/>
  <c r="R3410" i="5"/>
  <c r="Q3410" i="5"/>
  <c r="P3410" i="5"/>
  <c r="O3410" i="5"/>
  <c r="N3410" i="5"/>
  <c r="M3410" i="5"/>
  <c r="L3410" i="5"/>
  <c r="K3410" i="5"/>
  <c r="J3410" i="5"/>
  <c r="I3410" i="5"/>
  <c r="H3410" i="5"/>
  <c r="G3410" i="5"/>
  <c r="F3410" i="5"/>
  <c r="E3410" i="5"/>
  <c r="D3410" i="5"/>
  <c r="C3410" i="5"/>
  <c r="B3410" i="5"/>
  <c r="D3408" i="5"/>
  <c r="C3408" i="5"/>
  <c r="B3408" i="5"/>
  <c r="A3408" i="5"/>
  <c r="Y3407" i="5"/>
  <c r="Y3406" i="5"/>
  <c r="M343" i="7"/>
  <c r="N343" i="7"/>
  <c r="F343" i="7"/>
  <c r="AA3400" i="5"/>
  <c r="Z3400" i="5"/>
  <c r="Y3400" i="5"/>
  <c r="X3400" i="5"/>
  <c r="W3400" i="5"/>
  <c r="V3400" i="5"/>
  <c r="U3400" i="5"/>
  <c r="T3400" i="5"/>
  <c r="S3400" i="5"/>
  <c r="R3400" i="5"/>
  <c r="Q3400" i="5"/>
  <c r="P3400" i="5"/>
  <c r="O3400" i="5"/>
  <c r="N3400" i="5"/>
  <c r="M3400" i="5"/>
  <c r="L3400" i="5"/>
  <c r="K3400" i="5"/>
  <c r="J3400" i="5"/>
  <c r="I3400" i="5"/>
  <c r="H3400" i="5"/>
  <c r="G3400" i="5"/>
  <c r="F3400" i="5"/>
  <c r="E3400" i="5"/>
  <c r="D3400" i="5"/>
  <c r="C3400" i="5"/>
  <c r="B3400" i="5"/>
  <c r="D3398" i="5"/>
  <c r="C3398" i="5"/>
  <c r="B3398" i="5"/>
  <c r="A3398" i="5"/>
  <c r="Y3397" i="5"/>
  <c r="Y3396" i="5"/>
  <c r="I342" i="7"/>
  <c r="N342" i="7"/>
  <c r="F342" i="7"/>
  <c r="AA3390" i="5"/>
  <c r="Z3390" i="5"/>
  <c r="Y3390" i="5"/>
  <c r="X3390" i="5"/>
  <c r="W3390" i="5"/>
  <c r="V3390" i="5"/>
  <c r="U3390" i="5"/>
  <c r="T3390" i="5"/>
  <c r="S3390" i="5"/>
  <c r="R3390" i="5"/>
  <c r="Q3390" i="5"/>
  <c r="P3390" i="5"/>
  <c r="O3390" i="5"/>
  <c r="N3390" i="5"/>
  <c r="M3390" i="5"/>
  <c r="L3390" i="5"/>
  <c r="K3390" i="5"/>
  <c r="J3390" i="5"/>
  <c r="I3390" i="5"/>
  <c r="H3390" i="5"/>
  <c r="G3390" i="5"/>
  <c r="F3390" i="5"/>
  <c r="E3390" i="5"/>
  <c r="Y3395" i="5" s="1"/>
  <c r="D3390" i="5"/>
  <c r="C3390" i="5"/>
  <c r="B3390" i="5"/>
  <c r="D3388" i="5"/>
  <c r="C3388" i="5"/>
  <c r="B3388" i="5"/>
  <c r="A3388" i="5"/>
  <c r="Y3386" i="5"/>
  <c r="H341" i="7"/>
  <c r="Q341" i="7"/>
  <c r="I341" i="7"/>
  <c r="AA3380" i="5"/>
  <c r="Z3380" i="5"/>
  <c r="Y3380" i="5"/>
  <c r="X3380" i="5"/>
  <c r="W3380" i="5"/>
  <c r="V3380" i="5"/>
  <c r="U3380" i="5"/>
  <c r="T3380" i="5"/>
  <c r="S3380" i="5"/>
  <c r="R3380" i="5"/>
  <c r="Q3380" i="5"/>
  <c r="P3380" i="5"/>
  <c r="O3380" i="5"/>
  <c r="N3380" i="5"/>
  <c r="M3380" i="5"/>
  <c r="L3380" i="5"/>
  <c r="K3380" i="5"/>
  <c r="J3380" i="5"/>
  <c r="I3380" i="5"/>
  <c r="H3380" i="5"/>
  <c r="G3380" i="5"/>
  <c r="F3380" i="5"/>
  <c r="E3380" i="5"/>
  <c r="D3380" i="5"/>
  <c r="C3380" i="5"/>
  <c r="B3380" i="5"/>
  <c r="D3378" i="5"/>
  <c r="C3378" i="5"/>
  <c r="AQ3378" i="5" s="1"/>
  <c r="AQ3380" i="5" s="1"/>
  <c r="B3378" i="5"/>
  <c r="A3378" i="5"/>
  <c r="Y3387" i="5" s="1"/>
  <c r="Y3377" i="5"/>
  <c r="Y3376" i="5"/>
  <c r="AA3370" i="5"/>
  <c r="Z3370" i="5"/>
  <c r="Y3370" i="5"/>
  <c r="X3370" i="5"/>
  <c r="W3370" i="5"/>
  <c r="V3370" i="5"/>
  <c r="U3370" i="5"/>
  <c r="T3370" i="5"/>
  <c r="S3370" i="5"/>
  <c r="R3370" i="5"/>
  <c r="Q3370" i="5"/>
  <c r="P3370" i="5"/>
  <c r="O3370" i="5"/>
  <c r="N3370" i="5"/>
  <c r="M3370" i="5"/>
  <c r="L3370" i="5"/>
  <c r="K3370" i="5"/>
  <c r="J3370" i="5"/>
  <c r="I3370" i="5"/>
  <c r="H3370" i="5"/>
  <c r="G3370" i="5"/>
  <c r="F3370" i="5"/>
  <c r="E3370" i="5"/>
  <c r="D3370" i="5"/>
  <c r="C3370" i="5"/>
  <c r="B3370" i="5"/>
  <c r="D3368" i="5"/>
  <c r="C3368" i="5"/>
  <c r="B3368" i="5"/>
  <c r="A3368" i="5"/>
  <c r="Y3367" i="5"/>
  <c r="Y3366" i="5"/>
  <c r="M339" i="7"/>
  <c r="AA3360" i="5"/>
  <c r="Z3360" i="5"/>
  <c r="Y3360" i="5"/>
  <c r="X3360" i="5"/>
  <c r="W3360" i="5"/>
  <c r="V3360" i="5"/>
  <c r="U3360" i="5"/>
  <c r="T3360" i="5"/>
  <c r="S3360" i="5"/>
  <c r="R3360" i="5"/>
  <c r="Q3360" i="5"/>
  <c r="P3360" i="5"/>
  <c r="O3360" i="5"/>
  <c r="N3360" i="5"/>
  <c r="M3360" i="5"/>
  <c r="L3360" i="5"/>
  <c r="K3360" i="5"/>
  <c r="J3360" i="5"/>
  <c r="I3360" i="5"/>
  <c r="H3360" i="5"/>
  <c r="G3360" i="5"/>
  <c r="F3360" i="5"/>
  <c r="E3360" i="5"/>
  <c r="D3360" i="5"/>
  <c r="C3360" i="5"/>
  <c r="B3360" i="5"/>
  <c r="AQ3358" i="5"/>
  <c r="AQ3360" i="5" s="1"/>
  <c r="D3358" i="5"/>
  <c r="C3358" i="5"/>
  <c r="B3358" i="5"/>
  <c r="A3358" i="5"/>
  <c r="Q338" i="7"/>
  <c r="I338" i="7"/>
  <c r="M338" i="7"/>
  <c r="AA3350" i="5"/>
  <c r="Z3350" i="5"/>
  <c r="Y3350" i="5"/>
  <c r="X3350" i="5"/>
  <c r="W3350" i="5"/>
  <c r="W3356" i="5" s="1"/>
  <c r="V3350" i="5"/>
  <c r="U3350" i="5"/>
  <c r="T3350" i="5"/>
  <c r="S3350" i="5"/>
  <c r="R3350" i="5"/>
  <c r="Q3350" i="5"/>
  <c r="P3350" i="5"/>
  <c r="O3350" i="5"/>
  <c r="N3350" i="5"/>
  <c r="M3350" i="5"/>
  <c r="L3350" i="5"/>
  <c r="K3350" i="5"/>
  <c r="J3350" i="5"/>
  <c r="I3350" i="5"/>
  <c r="H3350" i="5"/>
  <c r="G3350" i="5"/>
  <c r="F3350" i="5"/>
  <c r="E3350" i="5"/>
  <c r="D3350" i="5"/>
  <c r="C3350" i="5"/>
  <c r="B3350" i="5"/>
  <c r="D3348" i="5"/>
  <c r="C3348" i="5"/>
  <c r="B3348" i="5"/>
  <c r="A3348" i="5"/>
  <c r="AA3340" i="5"/>
  <c r="Z3340" i="5"/>
  <c r="Y3340" i="5"/>
  <c r="X3340" i="5"/>
  <c r="W3340" i="5"/>
  <c r="V3340" i="5"/>
  <c r="U3340" i="5"/>
  <c r="T3340" i="5"/>
  <c r="S3340" i="5"/>
  <c r="R3340" i="5"/>
  <c r="Q3340" i="5"/>
  <c r="P3340" i="5"/>
  <c r="O3340" i="5"/>
  <c r="N3340" i="5"/>
  <c r="M3340" i="5"/>
  <c r="L3340" i="5"/>
  <c r="K3340" i="5"/>
  <c r="J3340" i="5"/>
  <c r="I3340" i="5"/>
  <c r="H3340" i="5"/>
  <c r="G3340" i="5"/>
  <c r="F3340" i="5"/>
  <c r="E3340" i="5"/>
  <c r="W3345" i="5" s="1"/>
  <c r="D3340" i="5"/>
  <c r="C3340" i="5"/>
  <c r="B3340" i="5"/>
  <c r="D3338" i="5"/>
  <c r="C3338" i="5"/>
  <c r="B3338" i="5"/>
  <c r="A3338" i="5"/>
  <c r="Y3337" i="5"/>
  <c r="Y3336" i="5"/>
  <c r="M336" i="7"/>
  <c r="R336" i="7"/>
  <c r="J336" i="7"/>
  <c r="P336" i="7"/>
  <c r="H336" i="7"/>
  <c r="AA3330" i="5"/>
  <c r="Z3330" i="5"/>
  <c r="Y3330" i="5"/>
  <c r="X3330" i="5"/>
  <c r="W3330" i="5"/>
  <c r="V3330" i="5"/>
  <c r="U3330" i="5"/>
  <c r="T3330" i="5"/>
  <c r="S3330" i="5"/>
  <c r="R3330" i="5"/>
  <c r="Q3330" i="5"/>
  <c r="P3330" i="5"/>
  <c r="O3330" i="5"/>
  <c r="N3330" i="5"/>
  <c r="M3330" i="5"/>
  <c r="L3330" i="5"/>
  <c r="K3330" i="5"/>
  <c r="J3330" i="5"/>
  <c r="I3330" i="5"/>
  <c r="H3330" i="5"/>
  <c r="G3330" i="5"/>
  <c r="F3330" i="5"/>
  <c r="Y3335" i="5" s="1"/>
  <c r="E3330" i="5"/>
  <c r="D3330" i="5"/>
  <c r="C3330" i="5"/>
  <c r="B3330" i="5"/>
  <c r="W3335" i="5" s="1"/>
  <c r="D3328" i="5"/>
  <c r="C3328" i="5"/>
  <c r="B3328" i="5"/>
  <c r="A3328" i="5"/>
  <c r="F335" i="7"/>
  <c r="N335" i="7"/>
  <c r="AA3320" i="5"/>
  <c r="Z3320" i="5"/>
  <c r="Y3320" i="5"/>
  <c r="X3320" i="5"/>
  <c r="W3320" i="5"/>
  <c r="V3320" i="5"/>
  <c r="U3320" i="5"/>
  <c r="T3320" i="5"/>
  <c r="S3320" i="5"/>
  <c r="R3320" i="5"/>
  <c r="Q3320" i="5"/>
  <c r="P3320" i="5"/>
  <c r="O3320" i="5"/>
  <c r="N3320" i="5"/>
  <c r="M3320" i="5"/>
  <c r="L3320" i="5"/>
  <c r="K3320" i="5"/>
  <c r="J3320" i="5"/>
  <c r="I3320" i="5"/>
  <c r="H3320" i="5"/>
  <c r="G3320" i="5"/>
  <c r="F3320" i="5"/>
  <c r="E3320" i="5"/>
  <c r="D3320" i="5"/>
  <c r="W3325" i="5" s="1"/>
  <c r="C3320" i="5"/>
  <c r="B3320" i="5"/>
  <c r="Y3325" i="5" s="1"/>
  <c r="D3318" i="5"/>
  <c r="C3318" i="5"/>
  <c r="B3318" i="5"/>
  <c r="A3318" i="5"/>
  <c r="Y3327" i="5" s="1"/>
  <c r="Y3317" i="5"/>
  <c r="Y3316" i="5"/>
  <c r="R334" i="7"/>
  <c r="J334" i="7"/>
  <c r="O334" i="7"/>
  <c r="N334" i="7"/>
  <c r="G334" i="7"/>
  <c r="F334" i="7"/>
  <c r="AA3310" i="5"/>
  <c r="Z3310" i="5"/>
  <c r="Y3310" i="5"/>
  <c r="X3310" i="5"/>
  <c r="W3310" i="5"/>
  <c r="V3310" i="5"/>
  <c r="U3310" i="5"/>
  <c r="T3310" i="5"/>
  <c r="S3310" i="5"/>
  <c r="R3310" i="5"/>
  <c r="Q3310" i="5"/>
  <c r="P3310" i="5"/>
  <c r="O3310" i="5"/>
  <c r="N3310" i="5"/>
  <c r="M3310" i="5"/>
  <c r="L3310" i="5"/>
  <c r="K3310" i="5"/>
  <c r="J3310" i="5"/>
  <c r="I3310" i="5"/>
  <c r="H3310" i="5"/>
  <c r="G3310" i="5"/>
  <c r="F3310" i="5"/>
  <c r="E3310" i="5"/>
  <c r="Y3315" i="5" s="1"/>
  <c r="D3310" i="5"/>
  <c r="C3310" i="5"/>
  <c r="B3310" i="5"/>
  <c r="AQ3308" i="5"/>
  <c r="D3308" i="5"/>
  <c r="C3308" i="5"/>
  <c r="B3308" i="5"/>
  <c r="A3308" i="5"/>
  <c r="Y3307" i="5"/>
  <c r="Y3306" i="5"/>
  <c r="L333" i="7"/>
  <c r="AA3300" i="5"/>
  <c r="Z3300" i="5"/>
  <c r="Y3300" i="5"/>
  <c r="X3300" i="5"/>
  <c r="W3300" i="5"/>
  <c r="V3300" i="5"/>
  <c r="U3300" i="5"/>
  <c r="T3300" i="5"/>
  <c r="S3300" i="5"/>
  <c r="R3300" i="5"/>
  <c r="Q3300" i="5"/>
  <c r="P3300" i="5"/>
  <c r="O3300" i="5"/>
  <c r="N3300" i="5"/>
  <c r="M3300" i="5"/>
  <c r="L3300" i="5"/>
  <c r="K3300" i="5"/>
  <c r="J3300" i="5"/>
  <c r="I3300" i="5"/>
  <c r="H3300" i="5"/>
  <c r="G3300" i="5"/>
  <c r="F3300" i="5"/>
  <c r="E3300" i="5"/>
  <c r="D3300" i="5"/>
  <c r="C3300" i="5"/>
  <c r="B3300" i="5"/>
  <c r="D3298" i="5"/>
  <c r="C3298" i="5"/>
  <c r="AQ3298" i="5" s="1"/>
  <c r="AQ3300" i="5" s="1"/>
  <c r="B3298" i="5"/>
  <c r="A3298" i="5"/>
  <c r="Y3297" i="5"/>
  <c r="Y3296" i="5"/>
  <c r="L332" i="7"/>
  <c r="P332" i="7"/>
  <c r="H332" i="7"/>
  <c r="AA3290" i="5"/>
  <c r="Z3290" i="5"/>
  <c r="Y3290" i="5"/>
  <c r="X3290" i="5"/>
  <c r="W3290" i="5"/>
  <c r="V3290" i="5"/>
  <c r="U3290" i="5"/>
  <c r="T3290" i="5"/>
  <c r="S3290" i="5"/>
  <c r="R3290" i="5"/>
  <c r="Q3290" i="5"/>
  <c r="P3290" i="5"/>
  <c r="O3290" i="5"/>
  <c r="N3290" i="5"/>
  <c r="M3290" i="5"/>
  <c r="L3290" i="5"/>
  <c r="K3290" i="5"/>
  <c r="J3290" i="5"/>
  <c r="I3290" i="5"/>
  <c r="H3290" i="5"/>
  <c r="G3290" i="5"/>
  <c r="F3290" i="5"/>
  <c r="E3290" i="5"/>
  <c r="D3290" i="5"/>
  <c r="C3290" i="5"/>
  <c r="B3290" i="5"/>
  <c r="D3288" i="5"/>
  <c r="C3288" i="5"/>
  <c r="B3288" i="5"/>
  <c r="A3288" i="5"/>
  <c r="Y3287" i="5"/>
  <c r="Y3286" i="5"/>
  <c r="P331" i="7"/>
  <c r="H331" i="7"/>
  <c r="L331" i="7"/>
  <c r="AA3280" i="5"/>
  <c r="Z3280" i="5"/>
  <c r="Y3280" i="5"/>
  <c r="X3280" i="5"/>
  <c r="W3280" i="5"/>
  <c r="V3280" i="5"/>
  <c r="U3280" i="5"/>
  <c r="T3280" i="5"/>
  <c r="S3280" i="5"/>
  <c r="R3280" i="5"/>
  <c r="Q3280" i="5"/>
  <c r="P3280" i="5"/>
  <c r="O3280" i="5"/>
  <c r="N3280" i="5"/>
  <c r="M3280" i="5"/>
  <c r="L3280" i="5"/>
  <c r="K3280" i="5"/>
  <c r="J3280" i="5"/>
  <c r="I3280" i="5"/>
  <c r="H3280" i="5"/>
  <c r="G3280" i="5"/>
  <c r="F3280" i="5"/>
  <c r="E3280" i="5"/>
  <c r="D3280" i="5"/>
  <c r="C3280" i="5"/>
  <c r="Y3285" i="5" s="1"/>
  <c r="B3280" i="5"/>
  <c r="AQ3278" i="5"/>
  <c r="AQ3280" i="5" s="1"/>
  <c r="D3278" i="5"/>
  <c r="C3278" i="5"/>
  <c r="B3278" i="5"/>
  <c r="A3278" i="5"/>
  <c r="O330" i="7"/>
  <c r="G330" i="7"/>
  <c r="AA3270" i="5"/>
  <c r="Z3270" i="5"/>
  <c r="Y3270" i="5"/>
  <c r="X3270" i="5"/>
  <c r="W3270" i="5"/>
  <c r="W3276" i="5" s="1"/>
  <c r="I328" i="2" s="1"/>
  <c r="V3270" i="5"/>
  <c r="U3270" i="5"/>
  <c r="T3270" i="5"/>
  <c r="S3270" i="5"/>
  <c r="R3270" i="5"/>
  <c r="Q3270" i="5"/>
  <c r="P3270" i="5"/>
  <c r="O3270" i="5"/>
  <c r="N3270" i="5"/>
  <c r="M3270" i="5"/>
  <c r="L3270" i="5"/>
  <c r="K3270" i="5"/>
  <c r="J3270" i="5"/>
  <c r="I3270" i="5"/>
  <c r="H3270" i="5"/>
  <c r="G3270" i="5"/>
  <c r="F3270" i="5"/>
  <c r="E3270" i="5"/>
  <c r="D3270" i="5"/>
  <c r="C3270" i="5"/>
  <c r="B3270" i="5"/>
  <c r="Y3275" i="5" s="1"/>
  <c r="D3268" i="5"/>
  <c r="C3268" i="5"/>
  <c r="B3268" i="5"/>
  <c r="A3268" i="5"/>
  <c r="Q329" i="7"/>
  <c r="I329" i="7"/>
  <c r="M329" i="7"/>
  <c r="AA3260" i="5"/>
  <c r="Z3260" i="5"/>
  <c r="Y3260" i="5"/>
  <c r="X3260" i="5"/>
  <c r="W3260" i="5"/>
  <c r="V3260" i="5"/>
  <c r="U3260" i="5"/>
  <c r="T3260" i="5"/>
  <c r="S3260" i="5"/>
  <c r="R3260" i="5"/>
  <c r="Q3260" i="5"/>
  <c r="P3260" i="5"/>
  <c r="O3260" i="5"/>
  <c r="N3260" i="5"/>
  <c r="M3260" i="5"/>
  <c r="L3260" i="5"/>
  <c r="K3260" i="5"/>
  <c r="J3260" i="5"/>
  <c r="I3260" i="5"/>
  <c r="H3260" i="5"/>
  <c r="G3260" i="5"/>
  <c r="F3260" i="5"/>
  <c r="E3260" i="5"/>
  <c r="W3265" i="5" s="1"/>
  <c r="D3260" i="5"/>
  <c r="C3260" i="5"/>
  <c r="B3260" i="5"/>
  <c r="D3258" i="5"/>
  <c r="C3258" i="5"/>
  <c r="B3258" i="5"/>
  <c r="A3258" i="5"/>
  <c r="Y3257" i="5"/>
  <c r="Y3256" i="5"/>
  <c r="Q328" i="7"/>
  <c r="I328" i="7"/>
  <c r="AA3250" i="5"/>
  <c r="Z3250" i="5"/>
  <c r="Y3250" i="5"/>
  <c r="X3250" i="5"/>
  <c r="W3250" i="5"/>
  <c r="V3250" i="5"/>
  <c r="U3250" i="5"/>
  <c r="T3250" i="5"/>
  <c r="S3250" i="5"/>
  <c r="R3250" i="5"/>
  <c r="Q3250" i="5"/>
  <c r="P3250" i="5"/>
  <c r="O3250" i="5"/>
  <c r="N3250" i="5"/>
  <c r="M3250" i="5"/>
  <c r="L3250" i="5"/>
  <c r="K3250" i="5"/>
  <c r="J3250" i="5"/>
  <c r="I3250" i="5"/>
  <c r="H3250" i="5"/>
  <c r="G3250" i="5"/>
  <c r="F3250" i="5"/>
  <c r="Y3255" i="5" s="1"/>
  <c r="E3250" i="5"/>
  <c r="D3250" i="5"/>
  <c r="C3250" i="5"/>
  <c r="B3250" i="5"/>
  <c r="W3255" i="5" s="1"/>
  <c r="D3248" i="5"/>
  <c r="C3248" i="5"/>
  <c r="B3248" i="5"/>
  <c r="A3248" i="5"/>
  <c r="N327" i="7"/>
  <c r="K327" i="7"/>
  <c r="L327" i="7"/>
  <c r="AA3240" i="5"/>
  <c r="Z3240" i="5"/>
  <c r="Y3240" i="5"/>
  <c r="X3240" i="5"/>
  <c r="W3240" i="5"/>
  <c r="W3246" i="5" s="1"/>
  <c r="V3240" i="5"/>
  <c r="U3240" i="5"/>
  <c r="T3240" i="5"/>
  <c r="S3240" i="5"/>
  <c r="R3240" i="5"/>
  <c r="Q3240" i="5"/>
  <c r="P3240" i="5"/>
  <c r="O3240" i="5"/>
  <c r="N3240" i="5"/>
  <c r="M3240" i="5"/>
  <c r="L3240" i="5"/>
  <c r="K3240" i="5"/>
  <c r="J3240" i="5"/>
  <c r="I3240" i="5"/>
  <c r="H3240" i="5"/>
  <c r="G3240" i="5"/>
  <c r="F3240" i="5"/>
  <c r="E3240" i="5"/>
  <c r="D3240" i="5"/>
  <c r="C3240" i="5"/>
  <c r="B3240" i="5"/>
  <c r="Y3245" i="5" s="1"/>
  <c r="D3238" i="5"/>
  <c r="C3238" i="5"/>
  <c r="B3238" i="5"/>
  <c r="A3238" i="5"/>
  <c r="Y3247" i="5" s="1"/>
  <c r="Y3237" i="5"/>
  <c r="Y3236" i="5"/>
  <c r="L326" i="7"/>
  <c r="P326" i="7"/>
  <c r="H326" i="7"/>
  <c r="AA3230" i="5"/>
  <c r="Z3230" i="5"/>
  <c r="Y3230" i="5"/>
  <c r="X3230" i="5"/>
  <c r="W3230" i="5"/>
  <c r="V3230" i="5"/>
  <c r="U3230" i="5"/>
  <c r="T3230" i="5"/>
  <c r="S3230" i="5"/>
  <c r="R3230" i="5"/>
  <c r="Q3230" i="5"/>
  <c r="P3230" i="5"/>
  <c r="O3230" i="5"/>
  <c r="N3230" i="5"/>
  <c r="M3230" i="5"/>
  <c r="L3230" i="5"/>
  <c r="K3230" i="5"/>
  <c r="J3230" i="5"/>
  <c r="I3230" i="5"/>
  <c r="H3230" i="5"/>
  <c r="G3230" i="5"/>
  <c r="F3230" i="5"/>
  <c r="E3230" i="5"/>
  <c r="Y3235" i="5" s="1"/>
  <c r="D3230" i="5"/>
  <c r="C3230" i="5"/>
  <c r="B3230" i="5"/>
  <c r="AQ3228" i="5"/>
  <c r="D3228" i="5"/>
  <c r="C3228" i="5"/>
  <c r="B3228" i="5"/>
  <c r="A3228" i="5"/>
  <c r="Y3227" i="5"/>
  <c r="Y3226" i="5"/>
  <c r="H325" i="7"/>
  <c r="M325" i="7"/>
  <c r="AA3220" i="5"/>
  <c r="Z3220" i="5"/>
  <c r="Y3220" i="5"/>
  <c r="X3220" i="5"/>
  <c r="W3220" i="5"/>
  <c r="V3220" i="5"/>
  <c r="U3220" i="5"/>
  <c r="T3220" i="5"/>
  <c r="S3220" i="5"/>
  <c r="R3220" i="5"/>
  <c r="Q3220" i="5"/>
  <c r="P3220" i="5"/>
  <c r="O3220" i="5"/>
  <c r="N3220" i="5"/>
  <c r="M3220" i="5"/>
  <c r="L3220" i="5"/>
  <c r="K3220" i="5"/>
  <c r="J3220" i="5"/>
  <c r="I3220" i="5"/>
  <c r="H3220" i="5"/>
  <c r="G3220" i="5"/>
  <c r="F3220" i="5"/>
  <c r="E3220" i="5"/>
  <c r="D3220" i="5"/>
  <c r="C3220" i="5"/>
  <c r="B3220" i="5"/>
  <c r="D3218" i="5"/>
  <c r="C3218" i="5"/>
  <c r="AQ3218" i="5" s="1"/>
  <c r="AQ3220" i="5" s="1"/>
  <c r="B3218" i="5"/>
  <c r="A3218" i="5"/>
  <c r="Y3217" i="5"/>
  <c r="Y3216" i="5"/>
  <c r="Q324" i="7"/>
  <c r="I324" i="7"/>
  <c r="G324" i="7"/>
  <c r="K324" i="7"/>
  <c r="AA3210" i="5"/>
  <c r="Z3210" i="5"/>
  <c r="Y3210" i="5"/>
  <c r="X3210" i="5"/>
  <c r="W3210" i="5"/>
  <c r="V3210" i="5"/>
  <c r="U3210" i="5"/>
  <c r="T3210" i="5"/>
  <c r="S3210" i="5"/>
  <c r="R3210" i="5"/>
  <c r="Q3210" i="5"/>
  <c r="P3210" i="5"/>
  <c r="O3210" i="5"/>
  <c r="N3210" i="5"/>
  <c r="M3210" i="5"/>
  <c r="L3210" i="5"/>
  <c r="K3210" i="5"/>
  <c r="J3210" i="5"/>
  <c r="I3210" i="5"/>
  <c r="H3210" i="5"/>
  <c r="G3210" i="5"/>
  <c r="F3210" i="5"/>
  <c r="E3210" i="5"/>
  <c r="D3210" i="5"/>
  <c r="C3210" i="5"/>
  <c r="B3210" i="5"/>
  <c r="D3208" i="5"/>
  <c r="C3208" i="5"/>
  <c r="B3208" i="5"/>
  <c r="A3208" i="5"/>
  <c r="Y3207" i="5"/>
  <c r="Y3206" i="5"/>
  <c r="O323" i="7"/>
  <c r="G323" i="7"/>
  <c r="K323" i="7"/>
  <c r="AA3200" i="5"/>
  <c r="Z3200" i="5"/>
  <c r="Y3200" i="5"/>
  <c r="X3200" i="5"/>
  <c r="W3200" i="5"/>
  <c r="V3200" i="5"/>
  <c r="U3200" i="5"/>
  <c r="T3200" i="5"/>
  <c r="S3200" i="5"/>
  <c r="R3200" i="5"/>
  <c r="Q3200" i="5"/>
  <c r="P3200" i="5"/>
  <c r="O3200" i="5"/>
  <c r="N3200" i="5"/>
  <c r="M3200" i="5"/>
  <c r="L3200" i="5"/>
  <c r="K3200" i="5"/>
  <c r="J3200" i="5"/>
  <c r="I3200" i="5"/>
  <c r="H3200" i="5"/>
  <c r="G3200" i="5"/>
  <c r="F3200" i="5"/>
  <c r="E3200" i="5"/>
  <c r="D3200" i="5"/>
  <c r="C3200" i="5"/>
  <c r="Y3205" i="5" s="1"/>
  <c r="B3200" i="5"/>
  <c r="AQ3198" i="5"/>
  <c r="AQ3200" i="5" s="1"/>
  <c r="D3198" i="5"/>
  <c r="C3198" i="5"/>
  <c r="B3198" i="5"/>
  <c r="A3198" i="5"/>
  <c r="P322" i="7"/>
  <c r="H322" i="7"/>
  <c r="AA3190" i="5"/>
  <c r="Z3190" i="5"/>
  <c r="Y3190" i="5"/>
  <c r="X3190" i="5"/>
  <c r="W3190" i="5"/>
  <c r="W3196" i="5" s="1"/>
  <c r="V3190" i="5"/>
  <c r="U3190" i="5"/>
  <c r="T3190" i="5"/>
  <c r="S3190" i="5"/>
  <c r="R3190" i="5"/>
  <c r="Q3190" i="5"/>
  <c r="P3190" i="5"/>
  <c r="O3190" i="5"/>
  <c r="N3190" i="5"/>
  <c r="M3190" i="5"/>
  <c r="L3190" i="5"/>
  <c r="K3190" i="5"/>
  <c r="J3190" i="5"/>
  <c r="I3190" i="5"/>
  <c r="H3190" i="5"/>
  <c r="G3190" i="5"/>
  <c r="F3190" i="5"/>
  <c r="E3190" i="5"/>
  <c r="D3190" i="5"/>
  <c r="C3190" i="5"/>
  <c r="B3190" i="5"/>
  <c r="Y3195" i="5" s="1"/>
  <c r="D3188" i="5"/>
  <c r="C3188" i="5"/>
  <c r="B3188" i="5"/>
  <c r="A3188" i="5"/>
  <c r="W3186" i="5"/>
  <c r="I321" i="7"/>
  <c r="R321" i="7"/>
  <c r="J321" i="7"/>
  <c r="AA3180" i="5"/>
  <c r="Z3180" i="5"/>
  <c r="Y3180" i="5"/>
  <c r="X3180" i="5"/>
  <c r="W3180" i="5"/>
  <c r="V3180" i="5"/>
  <c r="U3180" i="5"/>
  <c r="T3180" i="5"/>
  <c r="S3180" i="5"/>
  <c r="R3180" i="5"/>
  <c r="Q3180" i="5"/>
  <c r="P3180" i="5"/>
  <c r="O3180" i="5"/>
  <c r="N3180" i="5"/>
  <c r="M3180" i="5"/>
  <c r="L3180" i="5"/>
  <c r="K3180" i="5"/>
  <c r="J3180" i="5"/>
  <c r="I3180" i="5"/>
  <c r="H3180" i="5"/>
  <c r="G3180" i="5"/>
  <c r="F3180" i="5"/>
  <c r="E3180" i="5"/>
  <c r="W3185" i="5" s="1"/>
  <c r="D3180" i="5"/>
  <c r="C3180" i="5"/>
  <c r="B3180" i="5"/>
  <c r="D3178" i="5"/>
  <c r="C3178" i="5"/>
  <c r="B3178" i="5"/>
  <c r="A3178" i="5"/>
  <c r="Y3177" i="5"/>
  <c r="Y3176" i="5"/>
  <c r="AA3170" i="5"/>
  <c r="Z3170" i="5"/>
  <c r="Y3170" i="5"/>
  <c r="X3170" i="5"/>
  <c r="W3170" i="5"/>
  <c r="V3170" i="5"/>
  <c r="U3170" i="5"/>
  <c r="T3170" i="5"/>
  <c r="S3170" i="5"/>
  <c r="R3170" i="5"/>
  <c r="Q3170" i="5"/>
  <c r="P3170" i="5"/>
  <c r="O3170" i="5"/>
  <c r="N3170" i="5"/>
  <c r="M3170" i="5"/>
  <c r="L3170" i="5"/>
  <c r="K3170" i="5"/>
  <c r="J3170" i="5"/>
  <c r="I3170" i="5"/>
  <c r="H3170" i="5"/>
  <c r="G3170" i="5"/>
  <c r="F3170" i="5"/>
  <c r="Y3175" i="5" s="1"/>
  <c r="E3170" i="5"/>
  <c r="D3170" i="5"/>
  <c r="C3170" i="5"/>
  <c r="B3170" i="5"/>
  <c r="W3175" i="5" s="1"/>
  <c r="D3168" i="5"/>
  <c r="C3168" i="5"/>
  <c r="B3168" i="5"/>
  <c r="A3168" i="5"/>
  <c r="F319" i="7"/>
  <c r="AA3160" i="5"/>
  <c r="Z3160" i="5"/>
  <c r="Y3160" i="5"/>
  <c r="X3160" i="5"/>
  <c r="W3160" i="5"/>
  <c r="V3160" i="5"/>
  <c r="U3160" i="5"/>
  <c r="T3160" i="5"/>
  <c r="S3160" i="5"/>
  <c r="R3160" i="5"/>
  <c r="Q3160" i="5"/>
  <c r="P3160" i="5"/>
  <c r="O3160" i="5"/>
  <c r="N3160" i="5"/>
  <c r="M3160" i="5"/>
  <c r="L3160" i="5"/>
  <c r="K3160" i="5"/>
  <c r="J3160" i="5"/>
  <c r="I3160" i="5"/>
  <c r="H3160" i="5"/>
  <c r="G3160" i="5"/>
  <c r="F3160" i="5"/>
  <c r="E3160" i="5"/>
  <c r="D3160" i="5"/>
  <c r="C3160" i="5"/>
  <c r="B3160" i="5"/>
  <c r="Y3165" i="5" s="1"/>
  <c r="D3158" i="5"/>
  <c r="C3158" i="5"/>
  <c r="B3158" i="5"/>
  <c r="A3158" i="5"/>
  <c r="Y3167" i="5" s="1"/>
  <c r="Y3157" i="5"/>
  <c r="Y3156" i="5"/>
  <c r="M318" i="7"/>
  <c r="AA3150" i="5"/>
  <c r="Z3150" i="5"/>
  <c r="Y3150" i="5"/>
  <c r="X3150" i="5"/>
  <c r="W3150" i="5"/>
  <c r="V3150" i="5"/>
  <c r="U3150" i="5"/>
  <c r="T3150" i="5"/>
  <c r="S3150" i="5"/>
  <c r="R3150" i="5"/>
  <c r="Q3150" i="5"/>
  <c r="P3150" i="5"/>
  <c r="O3150" i="5"/>
  <c r="N3150" i="5"/>
  <c r="M3150" i="5"/>
  <c r="L3150" i="5"/>
  <c r="K3150" i="5"/>
  <c r="J3150" i="5"/>
  <c r="I3150" i="5"/>
  <c r="H3150" i="5"/>
  <c r="G3150" i="5"/>
  <c r="F3150" i="5"/>
  <c r="E3150" i="5"/>
  <c r="Y3155" i="5" s="1"/>
  <c r="D3150" i="5"/>
  <c r="C3150" i="5"/>
  <c r="B3150" i="5"/>
  <c r="AQ3148" i="5"/>
  <c r="D3148" i="5"/>
  <c r="C3148" i="5"/>
  <c r="B3148" i="5"/>
  <c r="A3148" i="5"/>
  <c r="Y3147" i="5"/>
  <c r="Y3146" i="5"/>
  <c r="P317" i="7"/>
  <c r="M317" i="7"/>
  <c r="Q317" i="7"/>
  <c r="I317" i="7"/>
  <c r="AA3140" i="5"/>
  <c r="Z3140" i="5"/>
  <c r="Y3140" i="5"/>
  <c r="X3140" i="5"/>
  <c r="W3140" i="5"/>
  <c r="V3140" i="5"/>
  <c r="U3140" i="5"/>
  <c r="T3140" i="5"/>
  <c r="S3140" i="5"/>
  <c r="R3140" i="5"/>
  <c r="Q3140" i="5"/>
  <c r="P3140" i="5"/>
  <c r="O3140" i="5"/>
  <c r="N3140" i="5"/>
  <c r="M3140" i="5"/>
  <c r="L3140" i="5"/>
  <c r="K3140" i="5"/>
  <c r="J3140" i="5"/>
  <c r="I3140" i="5"/>
  <c r="H3140" i="5"/>
  <c r="G3140" i="5"/>
  <c r="F3140" i="5"/>
  <c r="E3140" i="5"/>
  <c r="D3140" i="5"/>
  <c r="C3140" i="5"/>
  <c r="B3140" i="5"/>
  <c r="D3138" i="5"/>
  <c r="C3138" i="5"/>
  <c r="AQ3138" i="5" s="1"/>
  <c r="AQ3140" i="5" s="1"/>
  <c r="B3138" i="5"/>
  <c r="A3138" i="5"/>
  <c r="Y3137" i="5"/>
  <c r="Y3136" i="5"/>
  <c r="O316" i="7"/>
  <c r="G316" i="7"/>
  <c r="P316" i="7"/>
  <c r="K316" i="7"/>
  <c r="H316" i="7"/>
  <c r="AA3130" i="5"/>
  <c r="Z3130" i="5"/>
  <c r="Y3130" i="5"/>
  <c r="X3130" i="5"/>
  <c r="W3130" i="5"/>
  <c r="W3136" i="5" s="1"/>
  <c r="V3130" i="5"/>
  <c r="U3130" i="5"/>
  <c r="T3130" i="5"/>
  <c r="S3130" i="5"/>
  <c r="R3130" i="5"/>
  <c r="Q3130" i="5"/>
  <c r="P3130" i="5"/>
  <c r="O3130" i="5"/>
  <c r="N3130" i="5"/>
  <c r="M3130" i="5"/>
  <c r="L3130" i="5"/>
  <c r="K3130" i="5"/>
  <c r="J3130" i="5"/>
  <c r="I3130" i="5"/>
  <c r="H3130" i="5"/>
  <c r="G3130" i="5"/>
  <c r="F3130" i="5"/>
  <c r="E3130" i="5"/>
  <c r="D3130" i="5"/>
  <c r="C3130" i="5"/>
  <c r="B3130" i="5"/>
  <c r="D3128" i="5"/>
  <c r="C3128" i="5"/>
  <c r="B3128" i="5"/>
  <c r="A3128" i="5"/>
  <c r="Y3127" i="5"/>
  <c r="Y3126" i="5"/>
  <c r="L315" i="7"/>
  <c r="AA3120" i="5"/>
  <c r="Z3120" i="5"/>
  <c r="Y3120" i="5"/>
  <c r="X3120" i="5"/>
  <c r="W3120" i="5"/>
  <c r="V3120" i="5"/>
  <c r="U3120" i="5"/>
  <c r="T3120" i="5"/>
  <c r="S3120" i="5"/>
  <c r="R3120" i="5"/>
  <c r="Q3120" i="5"/>
  <c r="P3120" i="5"/>
  <c r="O3120" i="5"/>
  <c r="N3120" i="5"/>
  <c r="M3120" i="5"/>
  <c r="L3120" i="5"/>
  <c r="K3120" i="5"/>
  <c r="J3120" i="5"/>
  <c r="I3120" i="5"/>
  <c r="H3120" i="5"/>
  <c r="G3120" i="5"/>
  <c r="F3120" i="5"/>
  <c r="E3120" i="5"/>
  <c r="D3120" i="5"/>
  <c r="C3120" i="5"/>
  <c r="Y3125" i="5" s="1"/>
  <c r="B3120" i="5"/>
  <c r="AQ3118" i="5"/>
  <c r="AQ3120" i="5" s="1"/>
  <c r="D3118" i="5"/>
  <c r="C3118" i="5"/>
  <c r="B3118" i="5"/>
  <c r="A3118" i="5"/>
  <c r="R314" i="7"/>
  <c r="O314" i="7"/>
  <c r="M314" i="7"/>
  <c r="J314" i="7"/>
  <c r="G314" i="7"/>
  <c r="AA3110" i="5"/>
  <c r="Z3110" i="5"/>
  <c r="Y3110" i="5"/>
  <c r="X3110" i="5"/>
  <c r="W3110" i="5"/>
  <c r="W3116" i="5" s="1"/>
  <c r="V3110" i="5"/>
  <c r="U3110" i="5"/>
  <c r="T3110" i="5"/>
  <c r="S3110" i="5"/>
  <c r="R3110" i="5"/>
  <c r="Q3110" i="5"/>
  <c r="P3110" i="5"/>
  <c r="O3110" i="5"/>
  <c r="N3110" i="5"/>
  <c r="M3110" i="5"/>
  <c r="L3110" i="5"/>
  <c r="K3110" i="5"/>
  <c r="J3110" i="5"/>
  <c r="I3110" i="5"/>
  <c r="H3110" i="5"/>
  <c r="G3110" i="5"/>
  <c r="F3110" i="5"/>
  <c r="E3110" i="5"/>
  <c r="D3110" i="5"/>
  <c r="C3110" i="5"/>
  <c r="B3110" i="5"/>
  <c r="Y3115" i="5" s="1"/>
  <c r="D3108" i="5"/>
  <c r="C3108" i="5"/>
  <c r="B3108" i="5"/>
  <c r="A3108" i="5"/>
  <c r="W3106" i="5"/>
  <c r="Q313" i="7"/>
  <c r="I313" i="7"/>
  <c r="R313" i="7"/>
  <c r="J313" i="7"/>
  <c r="M313" i="7"/>
  <c r="AA3100" i="5"/>
  <c r="Z3100" i="5"/>
  <c r="Y3100" i="5"/>
  <c r="X3100" i="5"/>
  <c r="W3100" i="5"/>
  <c r="V3100" i="5"/>
  <c r="U3100" i="5"/>
  <c r="T3100" i="5"/>
  <c r="S3100" i="5"/>
  <c r="R3100" i="5"/>
  <c r="Q3100" i="5"/>
  <c r="P3100" i="5"/>
  <c r="O3100" i="5"/>
  <c r="N3100" i="5"/>
  <c r="M3100" i="5"/>
  <c r="L3100" i="5"/>
  <c r="K3100" i="5"/>
  <c r="J3100" i="5"/>
  <c r="I3100" i="5"/>
  <c r="H3100" i="5"/>
  <c r="G3100" i="5"/>
  <c r="F3100" i="5"/>
  <c r="E3100" i="5"/>
  <c r="W3105" i="5" s="1"/>
  <c r="D3100" i="5"/>
  <c r="C3100" i="5"/>
  <c r="B3100" i="5"/>
  <c r="D3098" i="5"/>
  <c r="C3098" i="5"/>
  <c r="B3098" i="5"/>
  <c r="A3098" i="5"/>
  <c r="Y3097" i="5"/>
  <c r="Y3096" i="5"/>
  <c r="Q312" i="7"/>
  <c r="N312" i="7"/>
  <c r="I312" i="7"/>
  <c r="F312" i="7"/>
  <c r="AA3090" i="5"/>
  <c r="Z3090" i="5"/>
  <c r="Y3090" i="5"/>
  <c r="X3090" i="5"/>
  <c r="W3090" i="5"/>
  <c r="V3090" i="5"/>
  <c r="U3090" i="5"/>
  <c r="T3090" i="5"/>
  <c r="S3090" i="5"/>
  <c r="R3090" i="5"/>
  <c r="Q3090" i="5"/>
  <c r="P3090" i="5"/>
  <c r="O3090" i="5"/>
  <c r="N3090" i="5"/>
  <c r="M3090" i="5"/>
  <c r="L3090" i="5"/>
  <c r="K3090" i="5"/>
  <c r="J3090" i="5"/>
  <c r="I3090" i="5"/>
  <c r="H3090" i="5"/>
  <c r="G3090" i="5"/>
  <c r="F3090" i="5"/>
  <c r="Y3095" i="5" s="1"/>
  <c r="E3090" i="5"/>
  <c r="D3090" i="5"/>
  <c r="C3090" i="5"/>
  <c r="B3090" i="5"/>
  <c r="W3095" i="5" s="1"/>
  <c r="D3088" i="5"/>
  <c r="C3088" i="5"/>
  <c r="B3088" i="5"/>
  <c r="A3088" i="5"/>
  <c r="N311" i="7"/>
  <c r="AA3080" i="5"/>
  <c r="Z3080" i="5"/>
  <c r="Y3080" i="5"/>
  <c r="X3080" i="5"/>
  <c r="W3080" i="5"/>
  <c r="W3086" i="5" s="1"/>
  <c r="V3080" i="5"/>
  <c r="U3080" i="5"/>
  <c r="T3080" i="5"/>
  <c r="S3080" i="5"/>
  <c r="R3080" i="5"/>
  <c r="Q3080" i="5"/>
  <c r="P3080" i="5"/>
  <c r="O3080" i="5"/>
  <c r="N3080" i="5"/>
  <c r="M3080" i="5"/>
  <c r="L3080" i="5"/>
  <c r="K3080" i="5"/>
  <c r="J3080" i="5"/>
  <c r="I3080" i="5"/>
  <c r="H3080" i="5"/>
  <c r="G3080" i="5"/>
  <c r="F3080" i="5"/>
  <c r="E3080" i="5"/>
  <c r="D3080" i="5"/>
  <c r="C3080" i="5"/>
  <c r="B3080" i="5"/>
  <c r="Y3085" i="5" s="1"/>
  <c r="D3078" i="5"/>
  <c r="C3078" i="5"/>
  <c r="B3078" i="5"/>
  <c r="A3078" i="5"/>
  <c r="Y3087" i="5" s="1"/>
  <c r="Y3077" i="5"/>
  <c r="Y3076" i="5"/>
  <c r="L310" i="7"/>
  <c r="P310" i="7"/>
  <c r="K310" i="7"/>
  <c r="H310" i="7"/>
  <c r="AA3070" i="5"/>
  <c r="Z3070" i="5"/>
  <c r="Y3070" i="5"/>
  <c r="X3070" i="5"/>
  <c r="W3070" i="5"/>
  <c r="V3070" i="5"/>
  <c r="U3070" i="5"/>
  <c r="T3070" i="5"/>
  <c r="S3070" i="5"/>
  <c r="R3070" i="5"/>
  <c r="Q3070" i="5"/>
  <c r="P3070" i="5"/>
  <c r="O3070" i="5"/>
  <c r="N3070" i="5"/>
  <c r="M3070" i="5"/>
  <c r="L3070" i="5"/>
  <c r="K3070" i="5"/>
  <c r="J3070" i="5"/>
  <c r="I3070" i="5"/>
  <c r="H3070" i="5"/>
  <c r="G3070" i="5"/>
  <c r="F3070" i="5"/>
  <c r="E3070" i="5"/>
  <c r="Y3075" i="5" s="1"/>
  <c r="D3070" i="5"/>
  <c r="C3070" i="5"/>
  <c r="B3070" i="5"/>
  <c r="AQ3068" i="5"/>
  <c r="D3068" i="5"/>
  <c r="C3068" i="5"/>
  <c r="B3068" i="5"/>
  <c r="A3068" i="5"/>
  <c r="Y3067" i="5"/>
  <c r="Y3066" i="5"/>
  <c r="R309" i="7"/>
  <c r="Q309" i="7"/>
  <c r="J309" i="7"/>
  <c r="I309" i="7"/>
  <c r="G309" i="7"/>
  <c r="AA3060" i="5"/>
  <c r="Z3060" i="5"/>
  <c r="Y3060" i="5"/>
  <c r="X3060" i="5"/>
  <c r="W3060" i="5"/>
  <c r="V3060" i="5"/>
  <c r="U3060" i="5"/>
  <c r="T3060" i="5"/>
  <c r="S3060" i="5"/>
  <c r="R3060" i="5"/>
  <c r="Q3060" i="5"/>
  <c r="P3060" i="5"/>
  <c r="O3060" i="5"/>
  <c r="N3060" i="5"/>
  <c r="M3060" i="5"/>
  <c r="L3060" i="5"/>
  <c r="K3060" i="5"/>
  <c r="J3060" i="5"/>
  <c r="I3060" i="5"/>
  <c r="H3060" i="5"/>
  <c r="G3060" i="5"/>
  <c r="F3060" i="5"/>
  <c r="E3060" i="5"/>
  <c r="D3060" i="5"/>
  <c r="C3060" i="5"/>
  <c r="B3060" i="5"/>
  <c r="D3058" i="5"/>
  <c r="C3058" i="5"/>
  <c r="AQ3058" i="5" s="1"/>
  <c r="AQ3060" i="5" s="1"/>
  <c r="B3058" i="5"/>
  <c r="A3058" i="5"/>
  <c r="Y3057" i="5"/>
  <c r="Y3056" i="5"/>
  <c r="Q308" i="7"/>
  <c r="I308" i="7"/>
  <c r="R308" i="7"/>
  <c r="P308" i="7"/>
  <c r="M308" i="7"/>
  <c r="K308" i="7"/>
  <c r="J308" i="7"/>
  <c r="H308" i="7"/>
  <c r="AA3050" i="5"/>
  <c r="Z3050" i="5"/>
  <c r="Y3050" i="5"/>
  <c r="X3050" i="5"/>
  <c r="W3050" i="5"/>
  <c r="W3056" i="5" s="1"/>
  <c r="V3050" i="5"/>
  <c r="U3050" i="5"/>
  <c r="T3050" i="5"/>
  <c r="S3050" i="5"/>
  <c r="R3050" i="5"/>
  <c r="Q3050" i="5"/>
  <c r="P3050" i="5"/>
  <c r="O3050" i="5"/>
  <c r="N3050" i="5"/>
  <c r="M3050" i="5"/>
  <c r="L3050" i="5"/>
  <c r="K3050" i="5"/>
  <c r="J3050" i="5"/>
  <c r="I3050" i="5"/>
  <c r="H3050" i="5"/>
  <c r="G3050" i="5"/>
  <c r="F3050" i="5"/>
  <c r="E3050" i="5"/>
  <c r="D3050" i="5"/>
  <c r="C3050" i="5"/>
  <c r="B3050" i="5"/>
  <c r="D3048" i="5"/>
  <c r="C3048" i="5"/>
  <c r="B3048" i="5"/>
  <c r="A3048" i="5"/>
  <c r="Y3047" i="5"/>
  <c r="Y3046" i="5"/>
  <c r="Q307" i="7"/>
  <c r="N307" i="7"/>
  <c r="L307" i="7"/>
  <c r="K307" i="7"/>
  <c r="I307" i="7"/>
  <c r="F307" i="7"/>
  <c r="AA3040" i="5"/>
  <c r="Z3040" i="5"/>
  <c r="Y3040" i="5"/>
  <c r="X3040" i="5"/>
  <c r="W3040" i="5"/>
  <c r="W3046" i="5" s="1"/>
  <c r="V3040" i="5"/>
  <c r="U3040" i="5"/>
  <c r="T3040" i="5"/>
  <c r="S3040" i="5"/>
  <c r="R3040" i="5"/>
  <c r="Q3040" i="5"/>
  <c r="P3040" i="5"/>
  <c r="O3040" i="5"/>
  <c r="N3040" i="5"/>
  <c r="M3040" i="5"/>
  <c r="L3040" i="5"/>
  <c r="K3040" i="5"/>
  <c r="J3040" i="5"/>
  <c r="I3040" i="5"/>
  <c r="H3040" i="5"/>
  <c r="G3040" i="5"/>
  <c r="F3040" i="5"/>
  <c r="E3040" i="5"/>
  <c r="D3040" i="5"/>
  <c r="C3040" i="5"/>
  <c r="B3040" i="5"/>
  <c r="AQ3038" i="5"/>
  <c r="AQ3040" i="5" s="1"/>
  <c r="D3038" i="5"/>
  <c r="C3038" i="5"/>
  <c r="B3038" i="5"/>
  <c r="A3038" i="5"/>
  <c r="K306" i="7"/>
  <c r="P306" i="7"/>
  <c r="H306" i="7"/>
  <c r="I306" i="7"/>
  <c r="R306" i="7"/>
  <c r="L306" i="7"/>
  <c r="J306" i="7"/>
  <c r="AA3030" i="5"/>
  <c r="Z3030" i="5"/>
  <c r="Y3030" i="5"/>
  <c r="X3030" i="5"/>
  <c r="W3030" i="5"/>
  <c r="W3036" i="5" s="1"/>
  <c r="I304" i="2" s="1"/>
  <c r="V3030" i="5"/>
  <c r="U3030" i="5"/>
  <c r="T3030" i="5"/>
  <c r="S3030" i="5"/>
  <c r="R3030" i="5"/>
  <c r="Q3030" i="5"/>
  <c r="P3030" i="5"/>
  <c r="O3030" i="5"/>
  <c r="N3030" i="5"/>
  <c r="M3030" i="5"/>
  <c r="L3030" i="5"/>
  <c r="K3030" i="5"/>
  <c r="J3030" i="5"/>
  <c r="I3030" i="5"/>
  <c r="H3030" i="5"/>
  <c r="G3030" i="5"/>
  <c r="F3030" i="5"/>
  <c r="E3030" i="5"/>
  <c r="D3030" i="5"/>
  <c r="C3030" i="5"/>
  <c r="B3030" i="5"/>
  <c r="Y3035" i="5" s="1"/>
  <c r="D3028" i="5"/>
  <c r="C3028" i="5"/>
  <c r="B3028" i="5"/>
  <c r="A3028" i="5"/>
  <c r="W3026" i="5"/>
  <c r="I303" i="2" s="1"/>
  <c r="M305" i="7"/>
  <c r="AA3020" i="5"/>
  <c r="Z3020" i="5"/>
  <c r="Y3020" i="5"/>
  <c r="X3020" i="5"/>
  <c r="W3020" i="5"/>
  <c r="V3020" i="5"/>
  <c r="U3020" i="5"/>
  <c r="T3020" i="5"/>
  <c r="S3020" i="5"/>
  <c r="R3020" i="5"/>
  <c r="Q3020" i="5"/>
  <c r="P3020" i="5"/>
  <c r="O3020" i="5"/>
  <c r="N3020" i="5"/>
  <c r="M3020" i="5"/>
  <c r="L3020" i="5"/>
  <c r="K3020" i="5"/>
  <c r="J3020" i="5"/>
  <c r="I3020" i="5"/>
  <c r="H3020" i="5"/>
  <c r="G3020" i="5"/>
  <c r="F3020" i="5"/>
  <c r="E3020" i="5"/>
  <c r="W3025" i="5" s="1"/>
  <c r="D3020" i="5"/>
  <c r="C3020" i="5"/>
  <c r="B3020" i="5"/>
  <c r="D3018" i="5"/>
  <c r="C3018" i="5"/>
  <c r="B3018" i="5"/>
  <c r="A3018" i="5"/>
  <c r="Y3017" i="5"/>
  <c r="Y3016" i="5"/>
  <c r="P304" i="7"/>
  <c r="H304" i="7"/>
  <c r="Q304" i="7"/>
  <c r="M304" i="7"/>
  <c r="L304" i="7"/>
  <c r="I304" i="7"/>
  <c r="AA3010" i="5"/>
  <c r="Z3010" i="5"/>
  <c r="Y3010" i="5"/>
  <c r="X3010" i="5"/>
  <c r="W3010" i="5"/>
  <c r="V3010" i="5"/>
  <c r="U3010" i="5"/>
  <c r="T3010" i="5"/>
  <c r="S3010" i="5"/>
  <c r="R3010" i="5"/>
  <c r="Q3010" i="5"/>
  <c r="P3010" i="5"/>
  <c r="O3010" i="5"/>
  <c r="N3010" i="5"/>
  <c r="M3010" i="5"/>
  <c r="L3010" i="5"/>
  <c r="K3010" i="5"/>
  <c r="J3010" i="5"/>
  <c r="I3010" i="5"/>
  <c r="H3010" i="5"/>
  <c r="G3010" i="5"/>
  <c r="F3010" i="5"/>
  <c r="Y3015" i="5" s="1"/>
  <c r="E3010" i="5"/>
  <c r="D3010" i="5"/>
  <c r="C3010" i="5"/>
  <c r="B3010" i="5"/>
  <c r="W3015" i="5" s="1"/>
  <c r="D3008" i="5"/>
  <c r="C3008" i="5"/>
  <c r="B3008" i="5"/>
  <c r="A3008" i="5"/>
  <c r="R303" i="7"/>
  <c r="O303" i="7"/>
  <c r="N303" i="7"/>
  <c r="J303" i="7"/>
  <c r="G303" i="7"/>
  <c r="F303" i="7"/>
  <c r="AA3000" i="5"/>
  <c r="Z3000" i="5"/>
  <c r="Y3000" i="5"/>
  <c r="X3000" i="5"/>
  <c r="W3000" i="5"/>
  <c r="W3006" i="5" s="1"/>
  <c r="V3000" i="5"/>
  <c r="U3000" i="5"/>
  <c r="T3000" i="5"/>
  <c r="S3000" i="5"/>
  <c r="R3000" i="5"/>
  <c r="Q3000" i="5"/>
  <c r="P3000" i="5"/>
  <c r="O3000" i="5"/>
  <c r="N3000" i="5"/>
  <c r="M3000" i="5"/>
  <c r="L3000" i="5"/>
  <c r="K3000" i="5"/>
  <c r="J3000" i="5"/>
  <c r="I3000" i="5"/>
  <c r="H3000" i="5"/>
  <c r="G3000" i="5"/>
  <c r="F3000" i="5"/>
  <c r="E3000" i="5"/>
  <c r="D3000" i="5"/>
  <c r="C3000" i="5"/>
  <c r="B3000" i="5"/>
  <c r="Y3005" i="5" s="1"/>
  <c r="D2998" i="5"/>
  <c r="C2998" i="5"/>
  <c r="B2998" i="5"/>
  <c r="A2998" i="5"/>
  <c r="Y3007" i="5" s="1"/>
  <c r="Y2997" i="5"/>
  <c r="O302" i="7"/>
  <c r="Y2996" i="5"/>
  <c r="P302" i="7"/>
  <c r="K302" i="7"/>
  <c r="H302" i="7"/>
  <c r="G302" i="7"/>
  <c r="AA2990" i="5"/>
  <c r="Z2990" i="5"/>
  <c r="Y2990" i="5"/>
  <c r="X2990" i="5"/>
  <c r="W2990" i="5"/>
  <c r="V2990" i="5"/>
  <c r="U2990" i="5"/>
  <c r="T2990" i="5"/>
  <c r="S2990" i="5"/>
  <c r="R2990" i="5"/>
  <c r="Q2990" i="5"/>
  <c r="P2990" i="5"/>
  <c r="O2990" i="5"/>
  <c r="N2990" i="5"/>
  <c r="M2990" i="5"/>
  <c r="L2990" i="5"/>
  <c r="K2990" i="5"/>
  <c r="J2990" i="5"/>
  <c r="I2990" i="5"/>
  <c r="H2990" i="5"/>
  <c r="G2990" i="5"/>
  <c r="F2990" i="5"/>
  <c r="E2990" i="5"/>
  <c r="Y2995" i="5" s="1"/>
  <c r="D2990" i="5"/>
  <c r="C2990" i="5"/>
  <c r="B2990" i="5"/>
  <c r="AQ2988" i="5"/>
  <c r="D2988" i="5"/>
  <c r="C2988" i="5"/>
  <c r="B2988" i="5"/>
  <c r="A2988" i="5"/>
  <c r="Y2987" i="5"/>
  <c r="Y2986" i="5"/>
  <c r="M301" i="7"/>
  <c r="L301" i="7"/>
  <c r="AA2980" i="5"/>
  <c r="Z2980" i="5"/>
  <c r="Y2980" i="5"/>
  <c r="X2980" i="5"/>
  <c r="W2980" i="5"/>
  <c r="V2980" i="5"/>
  <c r="U2980" i="5"/>
  <c r="T2980" i="5"/>
  <c r="S2980" i="5"/>
  <c r="R2980" i="5"/>
  <c r="Q2980" i="5"/>
  <c r="P2980" i="5"/>
  <c r="O2980" i="5"/>
  <c r="N2980" i="5"/>
  <c r="M2980" i="5"/>
  <c r="L2980" i="5"/>
  <c r="K2980" i="5"/>
  <c r="J2980" i="5"/>
  <c r="I2980" i="5"/>
  <c r="H2980" i="5"/>
  <c r="G2980" i="5"/>
  <c r="F2980" i="5"/>
  <c r="Y2985" i="5" s="1"/>
  <c r="E2980" i="5"/>
  <c r="D2980" i="5"/>
  <c r="C2980" i="5"/>
  <c r="B2980" i="5"/>
  <c r="D2978" i="5"/>
  <c r="C2978" i="5"/>
  <c r="B2978" i="5"/>
  <c r="A2978" i="5"/>
  <c r="Y2977" i="5"/>
  <c r="Y2976" i="5"/>
  <c r="P300" i="7"/>
  <c r="K300" i="7"/>
  <c r="I300" i="7"/>
  <c r="H300" i="7"/>
  <c r="AA2970" i="5"/>
  <c r="Z2970" i="5"/>
  <c r="Y2970" i="5"/>
  <c r="X2970" i="5"/>
  <c r="W2970" i="5"/>
  <c r="V2970" i="5"/>
  <c r="U2970" i="5"/>
  <c r="T2970" i="5"/>
  <c r="S2970" i="5"/>
  <c r="R2970" i="5"/>
  <c r="Q2970" i="5"/>
  <c r="P2970" i="5"/>
  <c r="O2970" i="5"/>
  <c r="N2970" i="5"/>
  <c r="M2970" i="5"/>
  <c r="L2970" i="5"/>
  <c r="K2970" i="5"/>
  <c r="J2970" i="5"/>
  <c r="I2970" i="5"/>
  <c r="H2970" i="5"/>
  <c r="G2970" i="5"/>
  <c r="F2970" i="5"/>
  <c r="E2970" i="5"/>
  <c r="D2970" i="5"/>
  <c r="C2970" i="5"/>
  <c r="B2970" i="5"/>
  <c r="D2968" i="5"/>
  <c r="C2968" i="5"/>
  <c r="B2968" i="5"/>
  <c r="A2968" i="5"/>
  <c r="Y2967" i="5"/>
  <c r="Y2966" i="5"/>
  <c r="P299" i="7"/>
  <c r="H299" i="7"/>
  <c r="Q299" i="7"/>
  <c r="O299" i="7"/>
  <c r="L299" i="7"/>
  <c r="I299" i="7"/>
  <c r="G299" i="7"/>
  <c r="AA2960" i="5"/>
  <c r="Z2960" i="5"/>
  <c r="Y2960" i="5"/>
  <c r="X2960" i="5"/>
  <c r="W2960" i="5"/>
  <c r="W2966" i="5" s="1"/>
  <c r="V2960" i="5"/>
  <c r="U2960" i="5"/>
  <c r="T2960" i="5"/>
  <c r="S2960" i="5"/>
  <c r="R2960" i="5"/>
  <c r="Q2960" i="5"/>
  <c r="P2960" i="5"/>
  <c r="O2960" i="5"/>
  <c r="N2960" i="5"/>
  <c r="M2960" i="5"/>
  <c r="L2960" i="5"/>
  <c r="K2960" i="5"/>
  <c r="J2960" i="5"/>
  <c r="I2960" i="5"/>
  <c r="H2960" i="5"/>
  <c r="G2960" i="5"/>
  <c r="F2960" i="5"/>
  <c r="E2960" i="5"/>
  <c r="D2960" i="5"/>
  <c r="C2960" i="5"/>
  <c r="B2960" i="5"/>
  <c r="AQ2958" i="5"/>
  <c r="D2958" i="5"/>
  <c r="C2958" i="5"/>
  <c r="B2958" i="5"/>
  <c r="A2958" i="5"/>
  <c r="R298" i="7"/>
  <c r="L298" i="7"/>
  <c r="J298" i="7"/>
  <c r="AA2950" i="5"/>
  <c r="Z2950" i="5"/>
  <c r="Y2950" i="5"/>
  <c r="X2950" i="5"/>
  <c r="W2950" i="5"/>
  <c r="W2956" i="5" s="1"/>
  <c r="V2950" i="5"/>
  <c r="U2950" i="5"/>
  <c r="T2950" i="5"/>
  <c r="S2950" i="5"/>
  <c r="R2950" i="5"/>
  <c r="Q2950" i="5"/>
  <c r="P2950" i="5"/>
  <c r="O2950" i="5"/>
  <c r="N2950" i="5"/>
  <c r="M2950" i="5"/>
  <c r="L2950" i="5"/>
  <c r="K2950" i="5"/>
  <c r="J2950" i="5"/>
  <c r="I2950" i="5"/>
  <c r="H2950" i="5"/>
  <c r="G2950" i="5"/>
  <c r="F2950" i="5"/>
  <c r="E2950" i="5"/>
  <c r="D2950" i="5"/>
  <c r="C2950" i="5"/>
  <c r="B2950" i="5"/>
  <c r="Y2955" i="5" s="1"/>
  <c r="D2948" i="5"/>
  <c r="C2948" i="5"/>
  <c r="B2948" i="5"/>
  <c r="A2948" i="5"/>
  <c r="W2945" i="5"/>
  <c r="L297" i="7"/>
  <c r="N297" i="7"/>
  <c r="M297" i="7"/>
  <c r="F297" i="7"/>
  <c r="AA2940" i="5"/>
  <c r="Z2940" i="5"/>
  <c r="Y2940" i="5"/>
  <c r="X2940" i="5"/>
  <c r="W2940" i="5"/>
  <c r="V2940" i="5"/>
  <c r="U2940" i="5"/>
  <c r="T2940" i="5"/>
  <c r="S2940" i="5"/>
  <c r="R2940" i="5"/>
  <c r="Q2940" i="5"/>
  <c r="P2940" i="5"/>
  <c r="O2940" i="5"/>
  <c r="N2940" i="5"/>
  <c r="M2940" i="5"/>
  <c r="L2940" i="5"/>
  <c r="K2940" i="5"/>
  <c r="J2940" i="5"/>
  <c r="I2940" i="5"/>
  <c r="H2940" i="5"/>
  <c r="G2940" i="5"/>
  <c r="F2940" i="5"/>
  <c r="E2940" i="5"/>
  <c r="D2940" i="5"/>
  <c r="C2940" i="5"/>
  <c r="B2940" i="5"/>
  <c r="Y2945" i="5" s="1"/>
  <c r="D2938" i="5"/>
  <c r="C2938" i="5"/>
  <c r="B2938" i="5"/>
  <c r="A2938" i="5"/>
  <c r="Y2937" i="5"/>
  <c r="Y2936" i="5"/>
  <c r="Y2935" i="5"/>
  <c r="O296" i="7"/>
  <c r="L296" i="7"/>
  <c r="G296" i="7"/>
  <c r="AA2930" i="5"/>
  <c r="Z2930" i="5"/>
  <c r="Y2930" i="5"/>
  <c r="X2930" i="5"/>
  <c r="W2930" i="5"/>
  <c r="W2936" i="5" s="1"/>
  <c r="V2930" i="5"/>
  <c r="U2930" i="5"/>
  <c r="T2930" i="5"/>
  <c r="S2930" i="5"/>
  <c r="R2930" i="5"/>
  <c r="Q2930" i="5"/>
  <c r="P2930" i="5"/>
  <c r="O2930" i="5"/>
  <c r="N2930" i="5"/>
  <c r="M2930" i="5"/>
  <c r="L2930" i="5"/>
  <c r="K2930" i="5"/>
  <c r="J2930" i="5"/>
  <c r="I2930" i="5"/>
  <c r="H2930" i="5"/>
  <c r="G2930" i="5"/>
  <c r="F2930" i="5"/>
  <c r="E2930" i="5"/>
  <c r="D2930" i="5"/>
  <c r="C2930" i="5"/>
  <c r="B2930" i="5"/>
  <c r="D2928" i="5"/>
  <c r="C2928" i="5"/>
  <c r="B2928" i="5"/>
  <c r="A2928" i="5"/>
  <c r="Q295" i="7"/>
  <c r="L295" i="7"/>
  <c r="I295" i="7"/>
  <c r="R295" i="7"/>
  <c r="M295" i="7"/>
  <c r="J295" i="7"/>
  <c r="F295" i="7"/>
  <c r="AA2920" i="5"/>
  <c r="Z2920" i="5"/>
  <c r="Y2920" i="5"/>
  <c r="X2920" i="5"/>
  <c r="W2920" i="5"/>
  <c r="V2920" i="5"/>
  <c r="U2920" i="5"/>
  <c r="T2920" i="5"/>
  <c r="S2920" i="5"/>
  <c r="R2920" i="5"/>
  <c r="Q2920" i="5"/>
  <c r="P2920" i="5"/>
  <c r="O2920" i="5"/>
  <c r="N2920" i="5"/>
  <c r="M2920" i="5"/>
  <c r="L2920" i="5"/>
  <c r="K2920" i="5"/>
  <c r="J2920" i="5"/>
  <c r="I2920" i="5"/>
  <c r="H2920" i="5"/>
  <c r="G2920" i="5"/>
  <c r="F2920" i="5"/>
  <c r="E2920" i="5"/>
  <c r="D2920" i="5"/>
  <c r="C2920" i="5"/>
  <c r="B2920" i="5"/>
  <c r="D2918" i="5"/>
  <c r="C2918" i="5"/>
  <c r="B2918" i="5"/>
  <c r="A2918" i="5"/>
  <c r="Y2917" i="5"/>
  <c r="Y2916" i="5"/>
  <c r="L294" i="7"/>
  <c r="Y2915" i="5"/>
  <c r="Q294" i="7"/>
  <c r="P294" i="7"/>
  <c r="I294" i="7"/>
  <c r="H294" i="7"/>
  <c r="G294" i="7"/>
  <c r="AA2910" i="5"/>
  <c r="Z2910" i="5"/>
  <c r="Y2910" i="5"/>
  <c r="X2910" i="5"/>
  <c r="W2910" i="5"/>
  <c r="V2910" i="5"/>
  <c r="U2910" i="5"/>
  <c r="T2910" i="5"/>
  <c r="S2910" i="5"/>
  <c r="R2910" i="5"/>
  <c r="Q2910" i="5"/>
  <c r="P2910" i="5"/>
  <c r="O2910" i="5"/>
  <c r="N2910" i="5"/>
  <c r="M2910" i="5"/>
  <c r="L2910" i="5"/>
  <c r="K2910" i="5"/>
  <c r="J2910" i="5"/>
  <c r="I2910" i="5"/>
  <c r="H2910" i="5"/>
  <c r="G2910" i="5"/>
  <c r="F2910" i="5"/>
  <c r="E2910" i="5"/>
  <c r="D2910" i="5"/>
  <c r="C2910" i="5"/>
  <c r="B2910" i="5"/>
  <c r="D2908" i="5"/>
  <c r="C2908" i="5"/>
  <c r="B2908" i="5"/>
  <c r="A2908" i="5"/>
  <c r="Y2907" i="5"/>
  <c r="Y2906" i="5"/>
  <c r="L293" i="7"/>
  <c r="AA2900" i="5"/>
  <c r="Z2900" i="5"/>
  <c r="Y2900" i="5"/>
  <c r="X2900" i="5"/>
  <c r="W2900" i="5"/>
  <c r="V2900" i="5"/>
  <c r="U2900" i="5"/>
  <c r="T2900" i="5"/>
  <c r="S2900" i="5"/>
  <c r="R2900" i="5"/>
  <c r="Q2900" i="5"/>
  <c r="P2900" i="5"/>
  <c r="O2900" i="5"/>
  <c r="N2900" i="5"/>
  <c r="M2900" i="5"/>
  <c r="L2900" i="5"/>
  <c r="K2900" i="5"/>
  <c r="J2900" i="5"/>
  <c r="I2900" i="5"/>
  <c r="H2900" i="5"/>
  <c r="G2900" i="5"/>
  <c r="F2900" i="5"/>
  <c r="Y2905" i="5" s="1"/>
  <c r="E2900" i="5"/>
  <c r="D2900" i="5"/>
  <c r="W2905" i="5" s="1"/>
  <c r="C2900" i="5"/>
  <c r="B2900" i="5"/>
  <c r="D2898" i="5"/>
  <c r="C2898" i="5"/>
  <c r="B2898" i="5"/>
  <c r="A2898" i="5"/>
  <c r="Y2897" i="5"/>
  <c r="Y2896" i="5"/>
  <c r="R292" i="7"/>
  <c r="P292" i="7"/>
  <c r="K292" i="7"/>
  <c r="J292" i="7"/>
  <c r="H292" i="7"/>
  <c r="AA2890" i="5"/>
  <c r="Z2890" i="5"/>
  <c r="Y2890" i="5"/>
  <c r="X2890" i="5"/>
  <c r="W2890" i="5"/>
  <c r="V2890" i="5"/>
  <c r="U2890" i="5"/>
  <c r="T2890" i="5"/>
  <c r="S2890" i="5"/>
  <c r="R2890" i="5"/>
  <c r="Q2890" i="5"/>
  <c r="P2890" i="5"/>
  <c r="O2890" i="5"/>
  <c r="N2890" i="5"/>
  <c r="M2890" i="5"/>
  <c r="L2890" i="5"/>
  <c r="K2890" i="5"/>
  <c r="J2890" i="5"/>
  <c r="I2890" i="5"/>
  <c r="H2890" i="5"/>
  <c r="G2890" i="5"/>
  <c r="F2890" i="5"/>
  <c r="E2890" i="5"/>
  <c r="D2890" i="5"/>
  <c r="C2890" i="5"/>
  <c r="B2890" i="5"/>
  <c r="D2888" i="5"/>
  <c r="C2888" i="5"/>
  <c r="B2888" i="5"/>
  <c r="A2888" i="5"/>
  <c r="Y2887" i="5"/>
  <c r="Y2886" i="5"/>
  <c r="R291" i="7"/>
  <c r="Q291" i="7"/>
  <c r="N291" i="7"/>
  <c r="K291" i="7"/>
  <c r="I291" i="7"/>
  <c r="F291" i="7"/>
  <c r="AA2880" i="5"/>
  <c r="Z2880" i="5"/>
  <c r="Y2880" i="5"/>
  <c r="X2880" i="5"/>
  <c r="W2880" i="5"/>
  <c r="V2880" i="5"/>
  <c r="U2880" i="5"/>
  <c r="T2880" i="5"/>
  <c r="S2880" i="5"/>
  <c r="R2880" i="5"/>
  <c r="Q2880" i="5"/>
  <c r="P2880" i="5"/>
  <c r="O2880" i="5"/>
  <c r="N2880" i="5"/>
  <c r="M2880" i="5"/>
  <c r="L2880" i="5"/>
  <c r="K2880" i="5"/>
  <c r="J2880" i="5"/>
  <c r="I2880" i="5"/>
  <c r="H2880" i="5"/>
  <c r="G2880" i="5"/>
  <c r="F2880" i="5"/>
  <c r="E2880" i="5"/>
  <c r="D2880" i="5"/>
  <c r="C2880" i="5"/>
  <c r="B2880" i="5"/>
  <c r="AQ2878" i="5"/>
  <c r="AQ2882" i="5" s="1"/>
  <c r="D2878" i="5"/>
  <c r="C2878" i="5"/>
  <c r="B2878" i="5"/>
  <c r="A2878" i="5"/>
  <c r="P290" i="7"/>
  <c r="Q290" i="7"/>
  <c r="I290" i="7"/>
  <c r="R290" i="7"/>
  <c r="M290" i="7"/>
  <c r="J290" i="7"/>
  <c r="AA2870" i="5"/>
  <c r="Z2870" i="5"/>
  <c r="Y2870" i="5"/>
  <c r="X2870" i="5"/>
  <c r="W2870" i="5"/>
  <c r="V2870" i="5"/>
  <c r="U2870" i="5"/>
  <c r="T2870" i="5"/>
  <c r="S2870" i="5"/>
  <c r="R2870" i="5"/>
  <c r="Q2870" i="5"/>
  <c r="P2870" i="5"/>
  <c r="O2870" i="5"/>
  <c r="N2870" i="5"/>
  <c r="M2870" i="5"/>
  <c r="L2870" i="5"/>
  <c r="K2870" i="5"/>
  <c r="J2870" i="5"/>
  <c r="I2870" i="5"/>
  <c r="H2870" i="5"/>
  <c r="G2870" i="5"/>
  <c r="F2870" i="5"/>
  <c r="E2870" i="5"/>
  <c r="D2870" i="5"/>
  <c r="C2870" i="5"/>
  <c r="B2870" i="5"/>
  <c r="D2868" i="5"/>
  <c r="C2868" i="5"/>
  <c r="B2868" i="5"/>
  <c r="A2868" i="5"/>
  <c r="W2865" i="5"/>
  <c r="Q289" i="7"/>
  <c r="J289" i="7"/>
  <c r="I289" i="7"/>
  <c r="K289" i="7"/>
  <c r="AA2860" i="5"/>
  <c r="Z2860" i="5"/>
  <c r="Y2860" i="5"/>
  <c r="X2860" i="5"/>
  <c r="W2860" i="5"/>
  <c r="V2860" i="5"/>
  <c r="U2860" i="5"/>
  <c r="T2860" i="5"/>
  <c r="S2860" i="5"/>
  <c r="R2860" i="5"/>
  <c r="Q2860" i="5"/>
  <c r="P2860" i="5"/>
  <c r="O2860" i="5"/>
  <c r="N2860" i="5"/>
  <c r="M2860" i="5"/>
  <c r="L2860" i="5"/>
  <c r="K2860" i="5"/>
  <c r="J2860" i="5"/>
  <c r="I2860" i="5"/>
  <c r="H2860" i="5"/>
  <c r="G2860" i="5"/>
  <c r="F2860" i="5"/>
  <c r="E2860" i="5"/>
  <c r="D2860" i="5"/>
  <c r="C2860" i="5"/>
  <c r="B2860" i="5"/>
  <c r="Y2865" i="5" s="1"/>
  <c r="D2858" i="5"/>
  <c r="C2858" i="5"/>
  <c r="B2858" i="5"/>
  <c r="A2858" i="5"/>
  <c r="P288" i="7"/>
  <c r="H288" i="7"/>
  <c r="N288" i="7"/>
  <c r="F288" i="7"/>
  <c r="AA2850" i="5"/>
  <c r="Z2850" i="5"/>
  <c r="Y2850" i="5"/>
  <c r="X2850" i="5"/>
  <c r="W2850" i="5"/>
  <c r="V2850" i="5"/>
  <c r="U2850" i="5"/>
  <c r="T2850" i="5"/>
  <c r="S2850" i="5"/>
  <c r="R2850" i="5"/>
  <c r="Q2850" i="5"/>
  <c r="P2850" i="5"/>
  <c r="O2850" i="5"/>
  <c r="N2850" i="5"/>
  <c r="M2850" i="5"/>
  <c r="L2850" i="5"/>
  <c r="K2850" i="5"/>
  <c r="J2850" i="5"/>
  <c r="I2850" i="5"/>
  <c r="H2850" i="5"/>
  <c r="G2850" i="5"/>
  <c r="F2850" i="5"/>
  <c r="Y2855" i="5" s="1"/>
  <c r="E2850" i="5"/>
  <c r="D2850" i="5"/>
  <c r="C2850" i="5"/>
  <c r="B2850" i="5"/>
  <c r="D2848" i="5"/>
  <c r="C2848" i="5"/>
  <c r="B2848" i="5"/>
  <c r="A2848" i="5"/>
  <c r="Y2857" i="5" s="1"/>
  <c r="F287" i="7"/>
  <c r="R287" i="7"/>
  <c r="P287" i="7"/>
  <c r="O287" i="7"/>
  <c r="J287" i="7"/>
  <c r="H287" i="7"/>
  <c r="G287" i="7"/>
  <c r="AA2840" i="5"/>
  <c r="Z2840" i="5"/>
  <c r="Y2840" i="5"/>
  <c r="X2840" i="5"/>
  <c r="W2840" i="5"/>
  <c r="V2840" i="5"/>
  <c r="U2840" i="5"/>
  <c r="T2840" i="5"/>
  <c r="S2840" i="5"/>
  <c r="R2840" i="5"/>
  <c r="Q2840" i="5"/>
  <c r="P2840" i="5"/>
  <c r="O2840" i="5"/>
  <c r="N2840" i="5"/>
  <c r="M2840" i="5"/>
  <c r="L2840" i="5"/>
  <c r="K2840" i="5"/>
  <c r="J2840" i="5"/>
  <c r="I2840" i="5"/>
  <c r="H2840" i="5"/>
  <c r="G2840" i="5"/>
  <c r="F2840" i="5"/>
  <c r="E2840" i="5"/>
  <c r="W2846" i="5" s="1"/>
  <c r="D2840" i="5"/>
  <c r="W2845" i="5" s="1"/>
  <c r="C2840" i="5"/>
  <c r="B2840" i="5"/>
  <c r="D2838" i="5"/>
  <c r="C2838" i="5"/>
  <c r="B2838" i="5"/>
  <c r="A2838" i="5"/>
  <c r="Y2837" i="5"/>
  <c r="Y2836" i="5"/>
  <c r="G286" i="7"/>
  <c r="L286" i="7"/>
  <c r="AA2830" i="5"/>
  <c r="Z2830" i="5"/>
  <c r="Y2830" i="5"/>
  <c r="X2830" i="5"/>
  <c r="W2830" i="5"/>
  <c r="V2830" i="5"/>
  <c r="U2830" i="5"/>
  <c r="T2830" i="5"/>
  <c r="S2830" i="5"/>
  <c r="R2830" i="5"/>
  <c r="Q2830" i="5"/>
  <c r="P2830" i="5"/>
  <c r="O2830" i="5"/>
  <c r="N2830" i="5"/>
  <c r="M2830" i="5"/>
  <c r="L2830" i="5"/>
  <c r="K2830" i="5"/>
  <c r="J2830" i="5"/>
  <c r="I2830" i="5"/>
  <c r="H2830" i="5"/>
  <c r="G2830" i="5"/>
  <c r="F2830" i="5"/>
  <c r="E2830" i="5"/>
  <c r="D2830" i="5"/>
  <c r="C2830" i="5"/>
  <c r="B2830" i="5"/>
  <c r="D2828" i="5"/>
  <c r="C2828" i="5"/>
  <c r="B2828" i="5"/>
  <c r="A2828" i="5"/>
  <c r="Y2827" i="5"/>
  <c r="Y2826" i="5"/>
  <c r="N285" i="7"/>
  <c r="K285" i="7"/>
  <c r="P285" i="7"/>
  <c r="AA2820" i="5"/>
  <c r="Z2820" i="5"/>
  <c r="Y2820" i="5"/>
  <c r="X2820" i="5"/>
  <c r="W2820" i="5"/>
  <c r="V2820" i="5"/>
  <c r="U2820" i="5"/>
  <c r="T2820" i="5"/>
  <c r="S2820" i="5"/>
  <c r="R2820" i="5"/>
  <c r="Q2820" i="5"/>
  <c r="P2820" i="5"/>
  <c r="O2820" i="5"/>
  <c r="N2820" i="5"/>
  <c r="M2820" i="5"/>
  <c r="L2820" i="5"/>
  <c r="K2820" i="5"/>
  <c r="J2820" i="5"/>
  <c r="I2820" i="5"/>
  <c r="H2820" i="5"/>
  <c r="G2820" i="5"/>
  <c r="F2820" i="5"/>
  <c r="Y2825" i="5" s="1"/>
  <c r="E2820" i="5"/>
  <c r="D2820" i="5"/>
  <c r="W2825" i="5" s="1"/>
  <c r="C2820" i="5"/>
  <c r="B2820" i="5"/>
  <c r="D2818" i="5"/>
  <c r="C2818" i="5"/>
  <c r="B2818" i="5"/>
  <c r="A2818" i="5"/>
  <c r="Y2817" i="5"/>
  <c r="Y2816" i="5"/>
  <c r="L284" i="7"/>
  <c r="P284" i="7"/>
  <c r="O284" i="7"/>
  <c r="H284" i="7"/>
  <c r="AA2810" i="5"/>
  <c r="Z2810" i="5"/>
  <c r="Y2810" i="5"/>
  <c r="X2810" i="5"/>
  <c r="W2810" i="5"/>
  <c r="V2810" i="5"/>
  <c r="U2810" i="5"/>
  <c r="T2810" i="5"/>
  <c r="S2810" i="5"/>
  <c r="R2810" i="5"/>
  <c r="Q2810" i="5"/>
  <c r="P2810" i="5"/>
  <c r="O2810" i="5"/>
  <c r="N2810" i="5"/>
  <c r="M2810" i="5"/>
  <c r="L2810" i="5"/>
  <c r="K2810" i="5"/>
  <c r="J2810" i="5"/>
  <c r="I2810" i="5"/>
  <c r="H2810" i="5"/>
  <c r="G2810" i="5"/>
  <c r="F2810" i="5"/>
  <c r="E2810" i="5"/>
  <c r="D2810" i="5"/>
  <c r="C2810" i="5"/>
  <c r="B2810" i="5"/>
  <c r="D2808" i="5"/>
  <c r="C2808" i="5"/>
  <c r="B2808" i="5"/>
  <c r="A2808" i="5"/>
  <c r="Y2807" i="5"/>
  <c r="Y2806" i="5"/>
  <c r="R283" i="7"/>
  <c r="L283" i="7"/>
  <c r="AA2800" i="5"/>
  <c r="Z2800" i="5"/>
  <c r="Y2800" i="5"/>
  <c r="X2800" i="5"/>
  <c r="W2800" i="5"/>
  <c r="V2800" i="5"/>
  <c r="U2800" i="5"/>
  <c r="T2800" i="5"/>
  <c r="S2800" i="5"/>
  <c r="R2800" i="5"/>
  <c r="Q2800" i="5"/>
  <c r="P2800" i="5"/>
  <c r="O2800" i="5"/>
  <c r="N2800" i="5"/>
  <c r="M2800" i="5"/>
  <c r="L2800" i="5"/>
  <c r="K2800" i="5"/>
  <c r="J2800" i="5"/>
  <c r="I2800" i="5"/>
  <c r="H2800" i="5"/>
  <c r="G2800" i="5"/>
  <c r="F2800" i="5"/>
  <c r="E2800" i="5"/>
  <c r="D2800" i="5"/>
  <c r="C2800" i="5"/>
  <c r="Y2805" i="5" s="1"/>
  <c r="B2800" i="5"/>
  <c r="AQ2798" i="5"/>
  <c r="AQ2802" i="5" s="1"/>
  <c r="D2798" i="5"/>
  <c r="C2798" i="5"/>
  <c r="B2798" i="5"/>
  <c r="A2798" i="5"/>
  <c r="K282" i="7"/>
  <c r="Q282" i="7"/>
  <c r="R282" i="7"/>
  <c r="O282" i="7"/>
  <c r="J282" i="7"/>
  <c r="G282" i="7"/>
  <c r="AA2790" i="5"/>
  <c r="Z2790" i="5"/>
  <c r="Y2790" i="5"/>
  <c r="X2790" i="5"/>
  <c r="W2790" i="5"/>
  <c r="V2790" i="5"/>
  <c r="U2790" i="5"/>
  <c r="T2790" i="5"/>
  <c r="S2790" i="5"/>
  <c r="R2790" i="5"/>
  <c r="Q2790" i="5"/>
  <c r="P2790" i="5"/>
  <c r="O2790" i="5"/>
  <c r="N2790" i="5"/>
  <c r="M2790" i="5"/>
  <c r="L2790" i="5"/>
  <c r="K2790" i="5"/>
  <c r="J2790" i="5"/>
  <c r="I2790" i="5"/>
  <c r="H2790" i="5"/>
  <c r="G2790" i="5"/>
  <c r="F2790" i="5"/>
  <c r="E2790" i="5"/>
  <c r="D2790" i="5"/>
  <c r="C2790" i="5"/>
  <c r="B2790" i="5"/>
  <c r="D2788" i="5"/>
  <c r="C2788" i="5"/>
  <c r="B2788" i="5"/>
  <c r="A2788" i="5"/>
  <c r="J281" i="7"/>
  <c r="W2785" i="5"/>
  <c r="Q281" i="7"/>
  <c r="R281" i="7"/>
  <c r="AA2780" i="5"/>
  <c r="Z2780" i="5"/>
  <c r="Y2780" i="5"/>
  <c r="X2780" i="5"/>
  <c r="W2780" i="5"/>
  <c r="V2780" i="5"/>
  <c r="U2780" i="5"/>
  <c r="T2780" i="5"/>
  <c r="S2780" i="5"/>
  <c r="R2780" i="5"/>
  <c r="Q2780" i="5"/>
  <c r="P2780" i="5"/>
  <c r="O2780" i="5"/>
  <c r="N2780" i="5"/>
  <c r="M2780" i="5"/>
  <c r="L2780" i="5"/>
  <c r="K2780" i="5"/>
  <c r="J2780" i="5"/>
  <c r="I2780" i="5"/>
  <c r="H2780" i="5"/>
  <c r="G2780" i="5"/>
  <c r="F2780" i="5"/>
  <c r="E2780" i="5"/>
  <c r="D2780" i="5"/>
  <c r="C2780" i="5"/>
  <c r="W2786" i="5" s="1"/>
  <c r="W2787" i="5" s="1"/>
  <c r="B2780" i="5"/>
  <c r="D2778" i="5"/>
  <c r="C2778" i="5"/>
  <c r="B2778" i="5"/>
  <c r="A2778" i="5"/>
  <c r="Y2777" i="5"/>
  <c r="Y2775" i="5"/>
  <c r="M280" i="7"/>
  <c r="J280" i="7"/>
  <c r="N280" i="7"/>
  <c r="L280" i="7"/>
  <c r="F280" i="7"/>
  <c r="AA2770" i="5"/>
  <c r="Z2770" i="5"/>
  <c r="Y2770" i="5"/>
  <c r="X2770" i="5"/>
  <c r="W2770" i="5"/>
  <c r="W2776" i="5" s="1"/>
  <c r="V2770" i="5"/>
  <c r="U2770" i="5"/>
  <c r="T2770" i="5"/>
  <c r="S2770" i="5"/>
  <c r="R2770" i="5"/>
  <c r="Q2770" i="5"/>
  <c r="P2770" i="5"/>
  <c r="O2770" i="5"/>
  <c r="N2770" i="5"/>
  <c r="M2770" i="5"/>
  <c r="L2770" i="5"/>
  <c r="K2770" i="5"/>
  <c r="J2770" i="5"/>
  <c r="I2770" i="5"/>
  <c r="H2770" i="5"/>
  <c r="G2770" i="5"/>
  <c r="F2770" i="5"/>
  <c r="E2770" i="5"/>
  <c r="D2770" i="5"/>
  <c r="C2770" i="5"/>
  <c r="B2770" i="5"/>
  <c r="W2775" i="5" s="1"/>
  <c r="D2768" i="5"/>
  <c r="C2768" i="5"/>
  <c r="B2768" i="5"/>
  <c r="A2768" i="5"/>
  <c r="Y2776" i="5" s="1"/>
  <c r="N279" i="7"/>
  <c r="R279" i="7"/>
  <c r="J279" i="7"/>
  <c r="AA2760" i="5"/>
  <c r="Z2760" i="5"/>
  <c r="Y2760" i="5"/>
  <c r="X2760" i="5"/>
  <c r="W2760" i="5"/>
  <c r="V2760" i="5"/>
  <c r="U2760" i="5"/>
  <c r="T2760" i="5"/>
  <c r="S2760" i="5"/>
  <c r="R2760" i="5"/>
  <c r="Q2760" i="5"/>
  <c r="P2760" i="5"/>
  <c r="O2760" i="5"/>
  <c r="N2760" i="5"/>
  <c r="M2760" i="5"/>
  <c r="L2760" i="5"/>
  <c r="K2760" i="5"/>
  <c r="J2760" i="5"/>
  <c r="I2760" i="5"/>
  <c r="H2760" i="5"/>
  <c r="G2760" i="5"/>
  <c r="W2765" i="5" s="1"/>
  <c r="F2760" i="5"/>
  <c r="E2760" i="5"/>
  <c r="D2760" i="5"/>
  <c r="C2760" i="5"/>
  <c r="B2760" i="5"/>
  <c r="D2758" i="5"/>
  <c r="C2758" i="5"/>
  <c r="B2758" i="5"/>
  <c r="A2758" i="5"/>
  <c r="Y2757" i="5"/>
  <c r="Y2756" i="5"/>
  <c r="R278" i="7"/>
  <c r="J278" i="7"/>
  <c r="N278" i="7"/>
  <c r="M278" i="7"/>
  <c r="I278" i="7"/>
  <c r="F278" i="7"/>
  <c r="AA2750" i="5"/>
  <c r="Z2750" i="5"/>
  <c r="Y2750" i="5"/>
  <c r="X2750" i="5"/>
  <c r="W2750" i="5"/>
  <c r="V2750" i="5"/>
  <c r="U2750" i="5"/>
  <c r="T2750" i="5"/>
  <c r="S2750" i="5"/>
  <c r="R2750" i="5"/>
  <c r="Q2750" i="5"/>
  <c r="P2750" i="5"/>
  <c r="O2750" i="5"/>
  <c r="N2750" i="5"/>
  <c r="M2750" i="5"/>
  <c r="L2750" i="5"/>
  <c r="K2750" i="5"/>
  <c r="J2750" i="5"/>
  <c r="I2750" i="5"/>
  <c r="H2750" i="5"/>
  <c r="G2750" i="5"/>
  <c r="F2750" i="5"/>
  <c r="E2750" i="5"/>
  <c r="Y2755" i="5" s="1"/>
  <c r="D2750" i="5"/>
  <c r="C2750" i="5"/>
  <c r="B2750" i="5"/>
  <c r="D2748" i="5"/>
  <c r="C2748" i="5"/>
  <c r="B2748" i="5"/>
  <c r="A2748" i="5"/>
  <c r="Y2747" i="5"/>
  <c r="Y2746" i="5"/>
  <c r="M277" i="7"/>
  <c r="R277" i="7"/>
  <c r="Q277" i="7"/>
  <c r="J277" i="7"/>
  <c r="I277" i="7"/>
  <c r="AA2740" i="5"/>
  <c r="Z2740" i="5"/>
  <c r="Y2740" i="5"/>
  <c r="X2740" i="5"/>
  <c r="W2740" i="5"/>
  <c r="V2740" i="5"/>
  <c r="U2740" i="5"/>
  <c r="T2740" i="5"/>
  <c r="S2740" i="5"/>
  <c r="R2740" i="5"/>
  <c r="Q2740" i="5"/>
  <c r="P2740" i="5"/>
  <c r="O2740" i="5"/>
  <c r="N2740" i="5"/>
  <c r="M2740" i="5"/>
  <c r="L2740" i="5"/>
  <c r="K2740" i="5"/>
  <c r="J2740" i="5"/>
  <c r="I2740" i="5"/>
  <c r="H2740" i="5"/>
  <c r="G2740" i="5"/>
  <c r="F2740" i="5"/>
  <c r="Y2745" i="5" s="1"/>
  <c r="E2740" i="5"/>
  <c r="D2740" i="5"/>
  <c r="C2740" i="5"/>
  <c r="B2740" i="5"/>
  <c r="D2738" i="5"/>
  <c r="C2738" i="5"/>
  <c r="B2738" i="5"/>
  <c r="A2738" i="5"/>
  <c r="Y2737" i="5"/>
  <c r="Y2736" i="5"/>
  <c r="R276" i="7"/>
  <c r="M276" i="7"/>
  <c r="J276" i="7"/>
  <c r="AA2730" i="5"/>
  <c r="Z2730" i="5"/>
  <c r="Y2730" i="5"/>
  <c r="X2730" i="5"/>
  <c r="W2730" i="5"/>
  <c r="V2730" i="5"/>
  <c r="U2730" i="5"/>
  <c r="T2730" i="5"/>
  <c r="S2730" i="5"/>
  <c r="R2730" i="5"/>
  <c r="Q2730" i="5"/>
  <c r="P2730" i="5"/>
  <c r="O2730" i="5"/>
  <c r="N2730" i="5"/>
  <c r="M2730" i="5"/>
  <c r="L2730" i="5"/>
  <c r="K2730" i="5"/>
  <c r="J2730" i="5"/>
  <c r="I2730" i="5"/>
  <c r="H2730" i="5"/>
  <c r="G2730" i="5"/>
  <c r="F2730" i="5"/>
  <c r="E2730" i="5"/>
  <c r="D2730" i="5"/>
  <c r="C2730" i="5"/>
  <c r="B2730" i="5"/>
  <c r="D2728" i="5"/>
  <c r="C2728" i="5"/>
  <c r="B2728" i="5"/>
  <c r="A2728" i="5"/>
  <c r="Y2727" i="5"/>
  <c r="Y2726" i="5"/>
  <c r="M275" i="7"/>
  <c r="Q275" i="7"/>
  <c r="K275" i="7"/>
  <c r="I275" i="7"/>
  <c r="AA2720" i="5"/>
  <c r="Z2720" i="5"/>
  <c r="Y2720" i="5"/>
  <c r="X2720" i="5"/>
  <c r="W2720" i="5"/>
  <c r="V2720" i="5"/>
  <c r="U2720" i="5"/>
  <c r="T2720" i="5"/>
  <c r="S2720" i="5"/>
  <c r="R2720" i="5"/>
  <c r="Q2720" i="5"/>
  <c r="P2720" i="5"/>
  <c r="O2720" i="5"/>
  <c r="N2720" i="5"/>
  <c r="M2720" i="5"/>
  <c r="L2720" i="5"/>
  <c r="K2720" i="5"/>
  <c r="J2720" i="5"/>
  <c r="I2720" i="5"/>
  <c r="H2720" i="5"/>
  <c r="G2720" i="5"/>
  <c r="F2720" i="5"/>
  <c r="E2720" i="5"/>
  <c r="D2720" i="5"/>
  <c r="C2720" i="5"/>
  <c r="B2720" i="5"/>
  <c r="AQ2718" i="5"/>
  <c r="AQ2722" i="5" s="1"/>
  <c r="D2718" i="5"/>
  <c r="C2718" i="5"/>
  <c r="B2718" i="5"/>
  <c r="A2718" i="5"/>
  <c r="R274" i="7"/>
  <c r="M274" i="7"/>
  <c r="J274" i="7"/>
  <c r="AA2710" i="5"/>
  <c r="Z2710" i="5"/>
  <c r="Y2710" i="5"/>
  <c r="X2710" i="5"/>
  <c r="W2710" i="5"/>
  <c r="W2716" i="5" s="1"/>
  <c r="V2710" i="5"/>
  <c r="U2710" i="5"/>
  <c r="T2710" i="5"/>
  <c r="S2710" i="5"/>
  <c r="R2710" i="5"/>
  <c r="Q2710" i="5"/>
  <c r="P2710" i="5"/>
  <c r="O2710" i="5"/>
  <c r="N2710" i="5"/>
  <c r="M2710" i="5"/>
  <c r="L2710" i="5"/>
  <c r="K2710" i="5"/>
  <c r="J2710" i="5"/>
  <c r="I2710" i="5"/>
  <c r="H2710" i="5"/>
  <c r="G2710" i="5"/>
  <c r="F2710" i="5"/>
  <c r="E2710" i="5"/>
  <c r="D2710" i="5"/>
  <c r="C2710" i="5"/>
  <c r="B2710" i="5"/>
  <c r="D2708" i="5"/>
  <c r="C2708" i="5"/>
  <c r="B2708" i="5"/>
  <c r="A2708" i="5"/>
  <c r="G273" i="7"/>
  <c r="I273" i="7"/>
  <c r="AA2700" i="5"/>
  <c r="Z2700" i="5"/>
  <c r="Y2700" i="5"/>
  <c r="X2700" i="5"/>
  <c r="W2700" i="5"/>
  <c r="V2700" i="5"/>
  <c r="U2700" i="5"/>
  <c r="T2700" i="5"/>
  <c r="S2700" i="5"/>
  <c r="R2700" i="5"/>
  <c r="Q2700" i="5"/>
  <c r="P2700" i="5"/>
  <c r="O2700" i="5"/>
  <c r="N2700" i="5"/>
  <c r="M2700" i="5"/>
  <c r="L2700" i="5"/>
  <c r="K2700" i="5"/>
  <c r="J2700" i="5"/>
  <c r="I2700" i="5"/>
  <c r="H2700" i="5"/>
  <c r="G2700" i="5"/>
  <c r="F2700" i="5"/>
  <c r="E2700" i="5"/>
  <c r="D2700" i="5"/>
  <c r="C2700" i="5"/>
  <c r="B2700" i="5"/>
  <c r="D2698" i="5"/>
  <c r="C2698" i="5"/>
  <c r="B2698" i="5"/>
  <c r="A2698" i="5"/>
  <c r="R272" i="7"/>
  <c r="O272" i="7"/>
  <c r="G272" i="7"/>
  <c r="AA2690" i="5"/>
  <c r="Z2690" i="5"/>
  <c r="Y2690" i="5"/>
  <c r="X2690" i="5"/>
  <c r="W2690" i="5"/>
  <c r="V2690" i="5"/>
  <c r="U2690" i="5"/>
  <c r="T2690" i="5"/>
  <c r="S2690" i="5"/>
  <c r="R2690" i="5"/>
  <c r="Q2690" i="5"/>
  <c r="P2690" i="5"/>
  <c r="O2690" i="5"/>
  <c r="N2690" i="5"/>
  <c r="M2690" i="5"/>
  <c r="L2690" i="5"/>
  <c r="K2690" i="5"/>
  <c r="J2690" i="5"/>
  <c r="I2690" i="5"/>
  <c r="H2690" i="5"/>
  <c r="G2690" i="5"/>
  <c r="F2690" i="5"/>
  <c r="E2690" i="5"/>
  <c r="D2690" i="5"/>
  <c r="C2690" i="5"/>
  <c r="B2690" i="5"/>
  <c r="D2688" i="5"/>
  <c r="C2688" i="5"/>
  <c r="B2688" i="5"/>
  <c r="A2688" i="5"/>
  <c r="F271" i="7"/>
  <c r="N271" i="7"/>
  <c r="I271" i="7"/>
  <c r="AA2680" i="5"/>
  <c r="Z2680" i="5"/>
  <c r="Y2680" i="5"/>
  <c r="X2680" i="5"/>
  <c r="W2680" i="5"/>
  <c r="W2686" i="5" s="1"/>
  <c r="V2680" i="5"/>
  <c r="U2680" i="5"/>
  <c r="T2680" i="5"/>
  <c r="S2680" i="5"/>
  <c r="R2680" i="5"/>
  <c r="Q2680" i="5"/>
  <c r="P2680" i="5"/>
  <c r="O2680" i="5"/>
  <c r="N2680" i="5"/>
  <c r="M2680" i="5"/>
  <c r="L2680" i="5"/>
  <c r="K2680" i="5"/>
  <c r="J2680" i="5"/>
  <c r="I2680" i="5"/>
  <c r="H2680" i="5"/>
  <c r="G2680" i="5"/>
  <c r="F2680" i="5"/>
  <c r="E2680" i="5"/>
  <c r="W2685" i="5" s="1"/>
  <c r="D2680" i="5"/>
  <c r="C2680" i="5"/>
  <c r="B2680" i="5"/>
  <c r="D2678" i="5"/>
  <c r="C2678" i="5"/>
  <c r="B2678" i="5"/>
  <c r="A2678" i="5"/>
  <c r="Y2677" i="5"/>
  <c r="M270" i="7"/>
  <c r="N270" i="7"/>
  <c r="J270" i="7"/>
  <c r="F270" i="7"/>
  <c r="AA2670" i="5"/>
  <c r="Z2670" i="5"/>
  <c r="Y2670" i="5"/>
  <c r="X2670" i="5"/>
  <c r="W2670" i="5"/>
  <c r="V2670" i="5"/>
  <c r="U2670" i="5"/>
  <c r="T2670" i="5"/>
  <c r="S2670" i="5"/>
  <c r="R2670" i="5"/>
  <c r="Q2670" i="5"/>
  <c r="P2670" i="5"/>
  <c r="O2670" i="5"/>
  <c r="N2670" i="5"/>
  <c r="M2670" i="5"/>
  <c r="L2670" i="5"/>
  <c r="K2670" i="5"/>
  <c r="J2670" i="5"/>
  <c r="I2670" i="5"/>
  <c r="H2670" i="5"/>
  <c r="G2670" i="5"/>
  <c r="F2670" i="5"/>
  <c r="E2670" i="5"/>
  <c r="D2670" i="5"/>
  <c r="C2670" i="5"/>
  <c r="B2670" i="5"/>
  <c r="D2668" i="5"/>
  <c r="C2668" i="5"/>
  <c r="B2668" i="5"/>
  <c r="A2668" i="5"/>
  <c r="Y2666" i="5"/>
  <c r="Q269" i="7"/>
  <c r="I269" i="7"/>
  <c r="AA2660" i="5"/>
  <c r="Z2660" i="5"/>
  <c r="Y2660" i="5"/>
  <c r="X2660" i="5"/>
  <c r="W2660" i="5"/>
  <c r="V2660" i="5"/>
  <c r="U2660" i="5"/>
  <c r="T2660" i="5"/>
  <c r="S2660" i="5"/>
  <c r="R2660" i="5"/>
  <c r="Q2660" i="5"/>
  <c r="P2660" i="5"/>
  <c r="O2660" i="5"/>
  <c r="N2660" i="5"/>
  <c r="M2660" i="5"/>
  <c r="L2660" i="5"/>
  <c r="K2660" i="5"/>
  <c r="J2660" i="5"/>
  <c r="I2660" i="5"/>
  <c r="Y2665" i="5" s="1"/>
  <c r="H2660" i="5"/>
  <c r="G2660" i="5"/>
  <c r="F2660" i="5"/>
  <c r="E2660" i="5"/>
  <c r="D2660" i="5"/>
  <c r="C2660" i="5"/>
  <c r="B2660" i="5"/>
  <c r="D2658" i="5"/>
  <c r="C2658" i="5"/>
  <c r="B2658" i="5"/>
  <c r="A2658" i="5"/>
  <c r="Y2667" i="5" s="1"/>
  <c r="Y2657" i="5"/>
  <c r="Y2656" i="5"/>
  <c r="N268" i="7"/>
  <c r="Q268" i="7"/>
  <c r="M268" i="7"/>
  <c r="I268" i="7"/>
  <c r="F268" i="7"/>
  <c r="AA2650" i="5"/>
  <c r="Z2650" i="5"/>
  <c r="Y2650" i="5"/>
  <c r="X2650" i="5"/>
  <c r="W2650" i="5"/>
  <c r="V2650" i="5"/>
  <c r="U2650" i="5"/>
  <c r="T2650" i="5"/>
  <c r="S2650" i="5"/>
  <c r="R2650" i="5"/>
  <c r="Q2650" i="5"/>
  <c r="P2650" i="5"/>
  <c r="O2650" i="5"/>
  <c r="N2650" i="5"/>
  <c r="M2650" i="5"/>
  <c r="L2650" i="5"/>
  <c r="K2650" i="5"/>
  <c r="J2650" i="5"/>
  <c r="I2650" i="5"/>
  <c r="H2650" i="5"/>
  <c r="G2650" i="5"/>
  <c r="F2650" i="5"/>
  <c r="E2650" i="5"/>
  <c r="W2656" i="5" s="1"/>
  <c r="D2650" i="5"/>
  <c r="C2650" i="5"/>
  <c r="B2650" i="5"/>
  <c r="D2648" i="5"/>
  <c r="C2648" i="5"/>
  <c r="B2648" i="5"/>
  <c r="A2648" i="5"/>
  <c r="Y2647" i="5"/>
  <c r="Y2646" i="5"/>
  <c r="R267" i="7"/>
  <c r="Q267" i="7"/>
  <c r="J267" i="7"/>
  <c r="I267" i="7"/>
  <c r="F267" i="7"/>
  <c r="AA2640" i="5"/>
  <c r="Z2640" i="5"/>
  <c r="Y2640" i="5"/>
  <c r="X2640" i="5"/>
  <c r="W2640" i="5"/>
  <c r="V2640" i="5"/>
  <c r="U2640" i="5"/>
  <c r="T2640" i="5"/>
  <c r="S2640" i="5"/>
  <c r="R2640" i="5"/>
  <c r="Q2640" i="5"/>
  <c r="P2640" i="5"/>
  <c r="O2640" i="5"/>
  <c r="N2640" i="5"/>
  <c r="M2640" i="5"/>
  <c r="L2640" i="5"/>
  <c r="K2640" i="5"/>
  <c r="J2640" i="5"/>
  <c r="I2640" i="5"/>
  <c r="H2640" i="5"/>
  <c r="G2640" i="5"/>
  <c r="F2640" i="5"/>
  <c r="E2640" i="5"/>
  <c r="D2640" i="5"/>
  <c r="C2640" i="5"/>
  <c r="Y2645" i="5" s="1"/>
  <c r="B2640" i="5"/>
  <c r="AQ2638" i="5"/>
  <c r="D2638" i="5"/>
  <c r="C2638" i="5"/>
  <c r="B2638" i="5"/>
  <c r="A2638" i="5"/>
  <c r="Q266" i="7"/>
  <c r="G266" i="7"/>
  <c r="L266" i="7"/>
  <c r="AA2630" i="5"/>
  <c r="Z2630" i="5"/>
  <c r="Y2630" i="5"/>
  <c r="X2630" i="5"/>
  <c r="W2630" i="5"/>
  <c r="V2630" i="5"/>
  <c r="U2630" i="5"/>
  <c r="T2630" i="5"/>
  <c r="S2630" i="5"/>
  <c r="R2630" i="5"/>
  <c r="Q2630" i="5"/>
  <c r="P2630" i="5"/>
  <c r="O2630" i="5"/>
  <c r="N2630" i="5"/>
  <c r="M2630" i="5"/>
  <c r="L2630" i="5"/>
  <c r="K2630" i="5"/>
  <c r="J2630" i="5"/>
  <c r="I2630" i="5"/>
  <c r="H2630" i="5"/>
  <c r="G2630" i="5"/>
  <c r="F2630" i="5"/>
  <c r="E2630" i="5"/>
  <c r="D2630" i="5"/>
  <c r="C2630" i="5"/>
  <c r="B2630" i="5"/>
  <c r="AQ2628" i="5"/>
  <c r="AQ2633" i="5" s="1"/>
  <c r="D2628" i="5"/>
  <c r="C2628" i="5"/>
  <c r="B2628" i="5"/>
  <c r="A2628" i="5"/>
  <c r="Q265" i="7"/>
  <c r="O265" i="7"/>
  <c r="I265" i="7"/>
  <c r="L265" i="7"/>
  <c r="H265" i="7"/>
  <c r="AA2620" i="5"/>
  <c r="Z2620" i="5"/>
  <c r="Y2620" i="5"/>
  <c r="X2620" i="5"/>
  <c r="W2620" i="5"/>
  <c r="V2620" i="5"/>
  <c r="U2620" i="5"/>
  <c r="T2620" i="5"/>
  <c r="S2620" i="5"/>
  <c r="R2620" i="5"/>
  <c r="Q2620" i="5"/>
  <c r="P2620" i="5"/>
  <c r="O2620" i="5"/>
  <c r="N2620" i="5"/>
  <c r="M2620" i="5"/>
  <c r="L2620" i="5"/>
  <c r="K2620" i="5"/>
  <c r="J2620" i="5"/>
  <c r="I2620" i="5"/>
  <c r="H2620" i="5"/>
  <c r="G2620" i="5"/>
  <c r="F2620" i="5"/>
  <c r="E2620" i="5"/>
  <c r="D2620" i="5"/>
  <c r="C2620" i="5"/>
  <c r="W2626" i="5" s="1"/>
  <c r="B2620" i="5"/>
  <c r="AQ2618" i="5"/>
  <c r="D2618" i="5"/>
  <c r="C2618" i="5"/>
  <c r="B2618" i="5"/>
  <c r="A2618" i="5"/>
  <c r="Y2617" i="5"/>
  <c r="Q264" i="7"/>
  <c r="M264" i="7"/>
  <c r="L264" i="7"/>
  <c r="I264" i="7"/>
  <c r="AA2610" i="5"/>
  <c r="Z2610" i="5"/>
  <c r="Y2610" i="5"/>
  <c r="X2610" i="5"/>
  <c r="W2610" i="5"/>
  <c r="V2610" i="5"/>
  <c r="U2610" i="5"/>
  <c r="T2610" i="5"/>
  <c r="S2610" i="5"/>
  <c r="R2610" i="5"/>
  <c r="Q2610" i="5"/>
  <c r="P2610" i="5"/>
  <c r="O2610" i="5"/>
  <c r="N2610" i="5"/>
  <c r="M2610" i="5"/>
  <c r="L2610" i="5"/>
  <c r="K2610" i="5"/>
  <c r="J2610" i="5"/>
  <c r="I2610" i="5"/>
  <c r="H2610" i="5"/>
  <c r="G2610" i="5"/>
  <c r="F2610" i="5"/>
  <c r="E2610" i="5"/>
  <c r="D2610" i="5"/>
  <c r="C2610" i="5"/>
  <c r="B2610" i="5"/>
  <c r="D2608" i="5"/>
  <c r="C2608" i="5"/>
  <c r="B2608" i="5"/>
  <c r="A2608" i="5"/>
  <c r="Y2607" i="5"/>
  <c r="Y2606" i="5"/>
  <c r="R263" i="7"/>
  <c r="L263" i="7"/>
  <c r="N263" i="7"/>
  <c r="M263" i="7"/>
  <c r="F263" i="7"/>
  <c r="AA2600" i="5"/>
  <c r="Z2600" i="5"/>
  <c r="Y2600" i="5"/>
  <c r="X2600" i="5"/>
  <c r="W2600" i="5"/>
  <c r="V2600" i="5"/>
  <c r="U2600" i="5"/>
  <c r="T2600" i="5"/>
  <c r="S2600" i="5"/>
  <c r="R2600" i="5"/>
  <c r="Q2600" i="5"/>
  <c r="P2600" i="5"/>
  <c r="O2600" i="5"/>
  <c r="N2600" i="5"/>
  <c r="M2600" i="5"/>
  <c r="L2600" i="5"/>
  <c r="K2600" i="5"/>
  <c r="J2600" i="5"/>
  <c r="I2600" i="5"/>
  <c r="H2600" i="5"/>
  <c r="G2600" i="5"/>
  <c r="F2600" i="5"/>
  <c r="E2600" i="5"/>
  <c r="D2600" i="5"/>
  <c r="C2600" i="5"/>
  <c r="B2600" i="5"/>
  <c r="D2598" i="5"/>
  <c r="C2598" i="5"/>
  <c r="B2598" i="5"/>
  <c r="A2598" i="5"/>
  <c r="J262" i="7"/>
  <c r="R262" i="7"/>
  <c r="L262" i="7"/>
  <c r="AA2590" i="5"/>
  <c r="Z2590" i="5"/>
  <c r="Y2590" i="5"/>
  <c r="X2590" i="5"/>
  <c r="W2590" i="5"/>
  <c r="W2596" i="5" s="1"/>
  <c r="V2590" i="5"/>
  <c r="U2590" i="5"/>
  <c r="T2590" i="5"/>
  <c r="S2590" i="5"/>
  <c r="R2590" i="5"/>
  <c r="Q2590" i="5"/>
  <c r="P2590" i="5"/>
  <c r="O2590" i="5"/>
  <c r="N2590" i="5"/>
  <c r="M2590" i="5"/>
  <c r="L2590" i="5"/>
  <c r="K2590" i="5"/>
  <c r="J2590" i="5"/>
  <c r="I2590" i="5"/>
  <c r="H2590" i="5"/>
  <c r="G2590" i="5"/>
  <c r="F2590" i="5"/>
  <c r="E2590" i="5"/>
  <c r="D2590" i="5"/>
  <c r="C2590" i="5"/>
  <c r="Y2595" i="5" s="1"/>
  <c r="B2590" i="5"/>
  <c r="W2595" i="5" s="1"/>
  <c r="D2588" i="5"/>
  <c r="C2588" i="5"/>
  <c r="B2588" i="5"/>
  <c r="A2588" i="5"/>
  <c r="W2585" i="5"/>
  <c r="P261" i="7"/>
  <c r="O261" i="7"/>
  <c r="L261" i="7"/>
  <c r="K261" i="7"/>
  <c r="H261" i="7"/>
  <c r="G261" i="7"/>
  <c r="AA2580" i="5"/>
  <c r="Z2580" i="5"/>
  <c r="Y2580" i="5"/>
  <c r="X2580" i="5"/>
  <c r="W2580" i="5"/>
  <c r="V2580" i="5"/>
  <c r="U2580" i="5"/>
  <c r="T2580" i="5"/>
  <c r="S2580" i="5"/>
  <c r="R2580" i="5"/>
  <c r="Q2580" i="5"/>
  <c r="P2580" i="5"/>
  <c r="O2580" i="5"/>
  <c r="N2580" i="5"/>
  <c r="M2580" i="5"/>
  <c r="L2580" i="5"/>
  <c r="K2580" i="5"/>
  <c r="J2580" i="5"/>
  <c r="I2580" i="5"/>
  <c r="H2580" i="5"/>
  <c r="G2580" i="5"/>
  <c r="F2580" i="5"/>
  <c r="E2580" i="5"/>
  <c r="D2580" i="5"/>
  <c r="W2586" i="5" s="1"/>
  <c r="C2580" i="5"/>
  <c r="B2580" i="5"/>
  <c r="D2578" i="5"/>
  <c r="C2578" i="5"/>
  <c r="B2578" i="5"/>
  <c r="A2578" i="5"/>
  <c r="Y2577" i="5"/>
  <c r="Y2576" i="5"/>
  <c r="W2576" i="5"/>
  <c r="I258" i="2" s="1"/>
  <c r="Y2575" i="5"/>
  <c r="W2575" i="5"/>
  <c r="L260" i="7"/>
  <c r="N260" i="7"/>
  <c r="F260" i="7"/>
  <c r="AA2570" i="5"/>
  <c r="Z2570" i="5"/>
  <c r="Y2570" i="5"/>
  <c r="X2570" i="5"/>
  <c r="W2570" i="5"/>
  <c r="V2570" i="5"/>
  <c r="U2570" i="5"/>
  <c r="T2570" i="5"/>
  <c r="S2570" i="5"/>
  <c r="R2570" i="5"/>
  <c r="Q2570" i="5"/>
  <c r="P2570" i="5"/>
  <c r="O2570" i="5"/>
  <c r="N2570" i="5"/>
  <c r="M2570" i="5"/>
  <c r="L2570" i="5"/>
  <c r="K2570" i="5"/>
  <c r="J2570" i="5"/>
  <c r="I2570" i="5"/>
  <c r="H2570" i="5"/>
  <c r="G2570" i="5"/>
  <c r="F2570" i="5"/>
  <c r="E2570" i="5"/>
  <c r="D2570" i="5"/>
  <c r="C2570" i="5"/>
  <c r="B2570" i="5"/>
  <c r="D2568" i="5"/>
  <c r="C2568" i="5"/>
  <c r="B2568" i="5"/>
  <c r="A2568" i="5"/>
  <c r="Y2567" i="5"/>
  <c r="Y2566" i="5"/>
  <c r="P259" i="7"/>
  <c r="H259" i="7"/>
  <c r="R259" i="7"/>
  <c r="J259" i="7"/>
  <c r="AA2560" i="5"/>
  <c r="Z2560" i="5"/>
  <c r="Y2560" i="5"/>
  <c r="X2560" i="5"/>
  <c r="W2560" i="5"/>
  <c r="V2560" i="5"/>
  <c r="U2560" i="5"/>
  <c r="T2560" i="5"/>
  <c r="S2560" i="5"/>
  <c r="R2560" i="5"/>
  <c r="Q2560" i="5"/>
  <c r="P2560" i="5"/>
  <c r="O2560" i="5"/>
  <c r="N2560" i="5"/>
  <c r="M2560" i="5"/>
  <c r="L2560" i="5"/>
  <c r="K2560" i="5"/>
  <c r="J2560" i="5"/>
  <c r="I2560" i="5"/>
  <c r="H2560" i="5"/>
  <c r="G2560" i="5"/>
  <c r="Y2565" i="5" s="1"/>
  <c r="F2560" i="5"/>
  <c r="E2560" i="5"/>
  <c r="D2560" i="5"/>
  <c r="C2560" i="5"/>
  <c r="B2560" i="5"/>
  <c r="W2565" i="5" s="1"/>
  <c r="D2558" i="5"/>
  <c r="C2558" i="5"/>
  <c r="B2558" i="5"/>
  <c r="A2558" i="5"/>
  <c r="O258" i="7"/>
  <c r="G258" i="7"/>
  <c r="P258" i="7"/>
  <c r="L258" i="7"/>
  <c r="H258" i="7"/>
  <c r="AA2550" i="5"/>
  <c r="Z2550" i="5"/>
  <c r="Y2550" i="5"/>
  <c r="X2550" i="5"/>
  <c r="W2550" i="5"/>
  <c r="V2550" i="5"/>
  <c r="U2550" i="5"/>
  <c r="T2550" i="5"/>
  <c r="S2550" i="5"/>
  <c r="R2550" i="5"/>
  <c r="Q2550" i="5"/>
  <c r="P2550" i="5"/>
  <c r="O2550" i="5"/>
  <c r="N2550" i="5"/>
  <c r="M2550" i="5"/>
  <c r="L2550" i="5"/>
  <c r="K2550" i="5"/>
  <c r="J2550" i="5"/>
  <c r="I2550" i="5"/>
  <c r="H2550" i="5"/>
  <c r="G2550" i="5"/>
  <c r="F2550" i="5"/>
  <c r="E2550" i="5"/>
  <c r="D2550" i="5"/>
  <c r="C2550" i="5"/>
  <c r="B2550" i="5"/>
  <c r="D2548" i="5"/>
  <c r="C2548" i="5"/>
  <c r="B2548" i="5"/>
  <c r="A2548" i="5"/>
  <c r="H257" i="7"/>
  <c r="N257" i="7"/>
  <c r="F257" i="7"/>
  <c r="AA2540" i="5"/>
  <c r="Z2540" i="5"/>
  <c r="Y2540" i="5"/>
  <c r="X2540" i="5"/>
  <c r="W2540" i="5"/>
  <c r="V2540" i="5"/>
  <c r="U2540" i="5"/>
  <c r="T2540" i="5"/>
  <c r="S2540" i="5"/>
  <c r="R2540" i="5"/>
  <c r="Q2540" i="5"/>
  <c r="P2540" i="5"/>
  <c r="O2540" i="5"/>
  <c r="N2540" i="5"/>
  <c r="M2540" i="5"/>
  <c r="L2540" i="5"/>
  <c r="K2540" i="5"/>
  <c r="J2540" i="5"/>
  <c r="I2540" i="5"/>
  <c r="H2540" i="5"/>
  <c r="G2540" i="5"/>
  <c r="F2540" i="5"/>
  <c r="E2540" i="5"/>
  <c r="D2540" i="5"/>
  <c r="C2540" i="5"/>
  <c r="B2540" i="5"/>
  <c r="AQ2538" i="5"/>
  <c r="AQ2539" i="5" s="1"/>
  <c r="D2538" i="5"/>
  <c r="C2538" i="5"/>
  <c r="B2538" i="5"/>
  <c r="A2538" i="5"/>
  <c r="P256" i="7"/>
  <c r="I256" i="7"/>
  <c r="AA2530" i="5"/>
  <c r="Z2530" i="5"/>
  <c r="Y2530" i="5"/>
  <c r="W2536" i="5" s="1"/>
  <c r="X2530" i="5"/>
  <c r="W2530" i="5"/>
  <c r="V2530" i="5"/>
  <c r="U2530" i="5"/>
  <c r="T2530" i="5"/>
  <c r="S2530" i="5"/>
  <c r="R2530" i="5"/>
  <c r="Q2530" i="5"/>
  <c r="P2530" i="5"/>
  <c r="O2530" i="5"/>
  <c r="N2530" i="5"/>
  <c r="M2530" i="5"/>
  <c r="L2530" i="5"/>
  <c r="K2530" i="5"/>
  <c r="J2530" i="5"/>
  <c r="I2530" i="5"/>
  <c r="H2530" i="5"/>
  <c r="G2530" i="5"/>
  <c r="F2530" i="5"/>
  <c r="E2530" i="5"/>
  <c r="D2530" i="5"/>
  <c r="C2530" i="5"/>
  <c r="B2530" i="5"/>
  <c r="D2528" i="5"/>
  <c r="C2528" i="5"/>
  <c r="B2528" i="5"/>
  <c r="A2528" i="5"/>
  <c r="Y2527" i="5"/>
  <c r="Y2526" i="5"/>
  <c r="J255" i="7"/>
  <c r="R255" i="7"/>
  <c r="N255" i="7"/>
  <c r="F255" i="7"/>
  <c r="AA2520" i="5"/>
  <c r="Z2520" i="5"/>
  <c r="Y2520" i="5"/>
  <c r="X2520" i="5"/>
  <c r="W2520" i="5"/>
  <c r="V2520" i="5"/>
  <c r="U2520" i="5"/>
  <c r="T2520" i="5"/>
  <c r="S2520" i="5"/>
  <c r="R2520" i="5"/>
  <c r="Q2520" i="5"/>
  <c r="P2520" i="5"/>
  <c r="O2520" i="5"/>
  <c r="N2520" i="5"/>
  <c r="M2520" i="5"/>
  <c r="L2520" i="5"/>
  <c r="K2520" i="5"/>
  <c r="J2520" i="5"/>
  <c r="I2520" i="5"/>
  <c r="H2520" i="5"/>
  <c r="G2520" i="5"/>
  <c r="F2520" i="5"/>
  <c r="E2520" i="5"/>
  <c r="D2520" i="5"/>
  <c r="C2520" i="5"/>
  <c r="B2520" i="5"/>
  <c r="D2518" i="5"/>
  <c r="C2518" i="5"/>
  <c r="B2518" i="5"/>
  <c r="A2518" i="5"/>
  <c r="M254" i="7"/>
  <c r="K254" i="7"/>
  <c r="AA2510" i="5"/>
  <c r="Z2510" i="5"/>
  <c r="Y2510" i="5"/>
  <c r="X2510" i="5"/>
  <c r="W2510" i="5"/>
  <c r="W2516" i="5" s="1"/>
  <c r="V2510" i="5"/>
  <c r="U2510" i="5"/>
  <c r="T2510" i="5"/>
  <c r="S2510" i="5"/>
  <c r="R2510" i="5"/>
  <c r="Q2510" i="5"/>
  <c r="P2510" i="5"/>
  <c r="O2510" i="5"/>
  <c r="N2510" i="5"/>
  <c r="M2510" i="5"/>
  <c r="L2510" i="5"/>
  <c r="K2510" i="5"/>
  <c r="J2510" i="5"/>
  <c r="I2510" i="5"/>
  <c r="H2510" i="5"/>
  <c r="G2510" i="5"/>
  <c r="F2510" i="5"/>
  <c r="E2510" i="5"/>
  <c r="D2510" i="5"/>
  <c r="C2510" i="5"/>
  <c r="Y2515" i="5" s="1"/>
  <c r="B2510" i="5"/>
  <c r="W2515" i="5" s="1"/>
  <c r="D2508" i="5"/>
  <c r="C2508" i="5"/>
  <c r="B2508" i="5"/>
  <c r="A2508" i="5"/>
  <c r="W2506" i="5"/>
  <c r="W2505" i="5"/>
  <c r="K253" i="7"/>
  <c r="AA2500" i="5"/>
  <c r="Z2500" i="5"/>
  <c r="Y2500" i="5"/>
  <c r="X2500" i="5"/>
  <c r="W2500" i="5"/>
  <c r="V2500" i="5"/>
  <c r="U2500" i="5"/>
  <c r="T2500" i="5"/>
  <c r="S2500" i="5"/>
  <c r="R2500" i="5"/>
  <c r="Q2500" i="5"/>
  <c r="P2500" i="5"/>
  <c r="O2500" i="5"/>
  <c r="N2500" i="5"/>
  <c r="M2500" i="5"/>
  <c r="L2500" i="5"/>
  <c r="K2500" i="5"/>
  <c r="J2500" i="5"/>
  <c r="I2500" i="5"/>
  <c r="H2500" i="5"/>
  <c r="G2500" i="5"/>
  <c r="F2500" i="5"/>
  <c r="E2500" i="5"/>
  <c r="D2500" i="5"/>
  <c r="C2500" i="5"/>
  <c r="B2500" i="5"/>
  <c r="D2498" i="5"/>
  <c r="C2498" i="5"/>
  <c r="B2498" i="5"/>
  <c r="A2498" i="5"/>
  <c r="Y2497" i="5"/>
  <c r="Y2496" i="5"/>
  <c r="W2496" i="5"/>
  <c r="Y2495" i="5"/>
  <c r="W2495" i="5"/>
  <c r="O252" i="7"/>
  <c r="M252" i="7"/>
  <c r="G252" i="7"/>
  <c r="Q252" i="7"/>
  <c r="I252" i="7"/>
  <c r="AA2490" i="5"/>
  <c r="Z2490" i="5"/>
  <c r="Y2490" i="5"/>
  <c r="X2490" i="5"/>
  <c r="W2490" i="5"/>
  <c r="V2490" i="5"/>
  <c r="U2490" i="5"/>
  <c r="T2490" i="5"/>
  <c r="S2490" i="5"/>
  <c r="R2490" i="5"/>
  <c r="Q2490" i="5"/>
  <c r="P2490" i="5"/>
  <c r="O2490" i="5"/>
  <c r="N2490" i="5"/>
  <c r="M2490" i="5"/>
  <c r="L2490" i="5"/>
  <c r="K2490" i="5"/>
  <c r="J2490" i="5"/>
  <c r="I2490" i="5"/>
  <c r="H2490" i="5"/>
  <c r="G2490" i="5"/>
  <c r="F2490" i="5"/>
  <c r="E2490" i="5"/>
  <c r="D2490" i="5"/>
  <c r="C2490" i="5"/>
  <c r="B2490" i="5"/>
  <c r="D2488" i="5"/>
  <c r="C2488" i="5"/>
  <c r="B2488" i="5"/>
  <c r="A2488" i="5"/>
  <c r="Y2487" i="5"/>
  <c r="Y2486" i="5"/>
  <c r="F251" i="7"/>
  <c r="R251" i="7"/>
  <c r="O251" i="7"/>
  <c r="L251" i="7"/>
  <c r="J251" i="7"/>
  <c r="G251" i="7"/>
  <c r="AA2480" i="5"/>
  <c r="Z2480" i="5"/>
  <c r="Y2480" i="5"/>
  <c r="X2480" i="5"/>
  <c r="W2480" i="5"/>
  <c r="V2480" i="5"/>
  <c r="U2480" i="5"/>
  <c r="T2480" i="5"/>
  <c r="S2480" i="5"/>
  <c r="R2480" i="5"/>
  <c r="Q2480" i="5"/>
  <c r="P2480" i="5"/>
  <c r="O2480" i="5"/>
  <c r="N2480" i="5"/>
  <c r="M2480" i="5"/>
  <c r="L2480" i="5"/>
  <c r="K2480" i="5"/>
  <c r="J2480" i="5"/>
  <c r="I2480" i="5"/>
  <c r="H2480" i="5"/>
  <c r="G2480" i="5"/>
  <c r="Y2485" i="5" s="1"/>
  <c r="F2480" i="5"/>
  <c r="E2480" i="5"/>
  <c r="D2480" i="5"/>
  <c r="C2480" i="5"/>
  <c r="B2480" i="5"/>
  <c r="W2485" i="5" s="1"/>
  <c r="D2478" i="5"/>
  <c r="C2478" i="5"/>
  <c r="B2478" i="5"/>
  <c r="A2478" i="5"/>
  <c r="O250" i="7"/>
  <c r="R250" i="7"/>
  <c r="P250" i="7"/>
  <c r="J250" i="7"/>
  <c r="H250" i="7"/>
  <c r="AA2470" i="5"/>
  <c r="Z2470" i="5"/>
  <c r="Y2470" i="5"/>
  <c r="X2470" i="5"/>
  <c r="W2470" i="5"/>
  <c r="V2470" i="5"/>
  <c r="U2470" i="5"/>
  <c r="T2470" i="5"/>
  <c r="S2470" i="5"/>
  <c r="R2470" i="5"/>
  <c r="Q2470" i="5"/>
  <c r="P2470" i="5"/>
  <c r="O2470" i="5"/>
  <c r="N2470" i="5"/>
  <c r="M2470" i="5"/>
  <c r="L2470" i="5"/>
  <c r="K2470" i="5"/>
  <c r="J2470" i="5"/>
  <c r="I2470" i="5"/>
  <c r="H2470" i="5"/>
  <c r="G2470" i="5"/>
  <c r="F2470" i="5"/>
  <c r="E2470" i="5"/>
  <c r="D2470" i="5"/>
  <c r="C2470" i="5"/>
  <c r="B2470" i="5"/>
  <c r="AQ2468" i="5"/>
  <c r="D2468" i="5"/>
  <c r="C2468" i="5"/>
  <c r="B2468" i="5"/>
  <c r="A2468" i="5"/>
  <c r="O249" i="7"/>
  <c r="H249" i="7"/>
  <c r="AA2460" i="5"/>
  <c r="Z2460" i="5"/>
  <c r="Y2460" i="5"/>
  <c r="X2460" i="5"/>
  <c r="W2460" i="5"/>
  <c r="V2460" i="5"/>
  <c r="U2460" i="5"/>
  <c r="T2460" i="5"/>
  <c r="S2460" i="5"/>
  <c r="R2460" i="5"/>
  <c r="Q2460" i="5"/>
  <c r="P2460" i="5"/>
  <c r="O2460" i="5"/>
  <c r="N2460" i="5"/>
  <c r="M2460" i="5"/>
  <c r="L2460" i="5"/>
  <c r="K2460" i="5"/>
  <c r="J2460" i="5"/>
  <c r="I2460" i="5"/>
  <c r="H2460" i="5"/>
  <c r="G2460" i="5"/>
  <c r="F2460" i="5"/>
  <c r="E2460" i="5"/>
  <c r="D2460" i="5"/>
  <c r="C2460" i="5"/>
  <c r="B2460" i="5"/>
  <c r="AQ2458" i="5"/>
  <c r="D2458" i="5"/>
  <c r="C2458" i="5"/>
  <c r="B2458" i="5"/>
  <c r="A2458" i="5"/>
  <c r="Q248" i="7"/>
  <c r="N248" i="7"/>
  <c r="F248" i="7"/>
  <c r="AA2450" i="5"/>
  <c r="Z2450" i="5"/>
  <c r="Y2450" i="5"/>
  <c r="X2450" i="5"/>
  <c r="W2450" i="5"/>
  <c r="V2450" i="5"/>
  <c r="U2450" i="5"/>
  <c r="T2450" i="5"/>
  <c r="S2450" i="5"/>
  <c r="R2450" i="5"/>
  <c r="Q2450" i="5"/>
  <c r="P2450" i="5"/>
  <c r="O2450" i="5"/>
  <c r="N2450" i="5"/>
  <c r="M2450" i="5"/>
  <c r="L2450" i="5"/>
  <c r="K2450" i="5"/>
  <c r="J2450" i="5"/>
  <c r="I2450" i="5"/>
  <c r="H2450" i="5"/>
  <c r="G2450" i="5"/>
  <c r="F2450" i="5"/>
  <c r="E2450" i="5"/>
  <c r="D2450" i="5"/>
  <c r="C2450" i="5"/>
  <c r="B2450" i="5"/>
  <c r="D2448" i="5"/>
  <c r="C2448" i="5"/>
  <c r="B2448" i="5"/>
  <c r="A2448" i="5"/>
  <c r="Y2447" i="5"/>
  <c r="Y2446" i="5"/>
  <c r="O247" i="7"/>
  <c r="M247" i="7"/>
  <c r="G247" i="7"/>
  <c r="AA2440" i="5"/>
  <c r="Z2440" i="5"/>
  <c r="Y2440" i="5"/>
  <c r="X2440" i="5"/>
  <c r="W2440" i="5"/>
  <c r="V2440" i="5"/>
  <c r="U2440" i="5"/>
  <c r="T2440" i="5"/>
  <c r="S2440" i="5"/>
  <c r="R2440" i="5"/>
  <c r="Q2440" i="5"/>
  <c r="P2440" i="5"/>
  <c r="O2440" i="5"/>
  <c r="N2440" i="5"/>
  <c r="M2440" i="5"/>
  <c r="L2440" i="5"/>
  <c r="K2440" i="5"/>
  <c r="J2440" i="5"/>
  <c r="I2440" i="5"/>
  <c r="H2440" i="5"/>
  <c r="G2440" i="5"/>
  <c r="F2440" i="5"/>
  <c r="E2440" i="5"/>
  <c r="D2440" i="5"/>
  <c r="C2440" i="5"/>
  <c r="B2440" i="5"/>
  <c r="D2438" i="5"/>
  <c r="C2438" i="5"/>
  <c r="B2438" i="5"/>
  <c r="A2438" i="5"/>
  <c r="J246" i="7"/>
  <c r="N246" i="7"/>
  <c r="F246" i="7"/>
  <c r="AA2430" i="5"/>
  <c r="Z2430" i="5"/>
  <c r="Y2430" i="5"/>
  <c r="X2430" i="5"/>
  <c r="W2430" i="5"/>
  <c r="W2436" i="5" s="1"/>
  <c r="I244" i="2" s="1"/>
  <c r="V2430" i="5"/>
  <c r="U2430" i="5"/>
  <c r="T2430" i="5"/>
  <c r="S2430" i="5"/>
  <c r="R2430" i="5"/>
  <c r="Q2430" i="5"/>
  <c r="P2430" i="5"/>
  <c r="O2430" i="5"/>
  <c r="N2430" i="5"/>
  <c r="M2430" i="5"/>
  <c r="L2430" i="5"/>
  <c r="K2430" i="5"/>
  <c r="J2430" i="5"/>
  <c r="I2430" i="5"/>
  <c r="H2430" i="5"/>
  <c r="G2430" i="5"/>
  <c r="F2430" i="5"/>
  <c r="E2430" i="5"/>
  <c r="D2430" i="5"/>
  <c r="C2430" i="5"/>
  <c r="Y2435" i="5" s="1"/>
  <c r="B2430" i="5"/>
  <c r="W2435" i="5" s="1"/>
  <c r="D2428" i="5"/>
  <c r="C2428" i="5"/>
  <c r="B2428" i="5"/>
  <c r="A2428" i="5"/>
  <c r="W2426" i="5"/>
  <c r="W2425" i="5"/>
  <c r="N245" i="7"/>
  <c r="F245" i="7"/>
  <c r="K245" i="7"/>
  <c r="P245" i="7"/>
  <c r="O245" i="7"/>
  <c r="L245" i="7"/>
  <c r="H245" i="7"/>
  <c r="G245" i="7"/>
  <c r="AA2420" i="5"/>
  <c r="Z2420" i="5"/>
  <c r="Y2420" i="5"/>
  <c r="X2420" i="5"/>
  <c r="W2420" i="5"/>
  <c r="V2420" i="5"/>
  <c r="U2420" i="5"/>
  <c r="T2420" i="5"/>
  <c r="S2420" i="5"/>
  <c r="R2420" i="5"/>
  <c r="Q2420" i="5"/>
  <c r="P2420" i="5"/>
  <c r="O2420" i="5"/>
  <c r="N2420" i="5"/>
  <c r="M2420" i="5"/>
  <c r="L2420" i="5"/>
  <c r="K2420" i="5"/>
  <c r="J2420" i="5"/>
  <c r="I2420" i="5"/>
  <c r="H2420" i="5"/>
  <c r="G2420" i="5"/>
  <c r="F2420" i="5"/>
  <c r="E2420" i="5"/>
  <c r="D2420" i="5"/>
  <c r="C2420" i="5"/>
  <c r="B2420" i="5"/>
  <c r="Y2425" i="5" s="1"/>
  <c r="D2418" i="5"/>
  <c r="C2418" i="5"/>
  <c r="B2418" i="5"/>
  <c r="A2418" i="5"/>
  <c r="Y2417" i="5"/>
  <c r="Y2416" i="5"/>
  <c r="W2416" i="5"/>
  <c r="I242" i="2" s="1"/>
  <c r="Y2415" i="5"/>
  <c r="W2415" i="5"/>
  <c r="O244" i="7"/>
  <c r="M244" i="7"/>
  <c r="G244" i="7"/>
  <c r="Q244" i="7"/>
  <c r="P244" i="7"/>
  <c r="I244" i="7"/>
  <c r="H244" i="7"/>
  <c r="AA2410" i="5"/>
  <c r="Z2410" i="5"/>
  <c r="Y2410" i="5"/>
  <c r="X2410" i="5"/>
  <c r="W2410" i="5"/>
  <c r="V2410" i="5"/>
  <c r="U2410" i="5"/>
  <c r="T2410" i="5"/>
  <c r="S2410" i="5"/>
  <c r="R2410" i="5"/>
  <c r="Q2410" i="5"/>
  <c r="P2410" i="5"/>
  <c r="O2410" i="5"/>
  <c r="N2410" i="5"/>
  <c r="M2410" i="5"/>
  <c r="L2410" i="5"/>
  <c r="K2410" i="5"/>
  <c r="J2410" i="5"/>
  <c r="I2410" i="5"/>
  <c r="H2410" i="5"/>
  <c r="G2410" i="5"/>
  <c r="F2410" i="5"/>
  <c r="E2410" i="5"/>
  <c r="D2410" i="5"/>
  <c r="C2410" i="5"/>
  <c r="B2410" i="5"/>
  <c r="D2408" i="5"/>
  <c r="C2408" i="5"/>
  <c r="B2408" i="5"/>
  <c r="A2408" i="5"/>
  <c r="Y2407" i="5"/>
  <c r="Y2406" i="5"/>
  <c r="N243" i="7"/>
  <c r="F243" i="7"/>
  <c r="O243" i="7"/>
  <c r="G243" i="7"/>
  <c r="AA2400" i="5"/>
  <c r="Z2400" i="5"/>
  <c r="Y2400" i="5"/>
  <c r="X2400" i="5"/>
  <c r="W2400" i="5"/>
  <c r="V2400" i="5"/>
  <c r="U2400" i="5"/>
  <c r="T2400" i="5"/>
  <c r="S2400" i="5"/>
  <c r="R2400" i="5"/>
  <c r="Q2400" i="5"/>
  <c r="P2400" i="5"/>
  <c r="O2400" i="5"/>
  <c r="N2400" i="5"/>
  <c r="M2400" i="5"/>
  <c r="L2400" i="5"/>
  <c r="K2400" i="5"/>
  <c r="J2400" i="5"/>
  <c r="I2400" i="5"/>
  <c r="H2400" i="5"/>
  <c r="G2400" i="5"/>
  <c r="Y2405" i="5" s="1"/>
  <c r="F2400" i="5"/>
  <c r="E2400" i="5"/>
  <c r="D2400" i="5"/>
  <c r="C2400" i="5"/>
  <c r="B2400" i="5"/>
  <c r="W2405" i="5" s="1"/>
  <c r="D2398" i="5"/>
  <c r="C2398" i="5"/>
  <c r="B2398" i="5"/>
  <c r="A2398" i="5"/>
  <c r="O242" i="7"/>
  <c r="G242" i="7"/>
  <c r="R242" i="7"/>
  <c r="P242" i="7"/>
  <c r="M242" i="7"/>
  <c r="J242" i="7"/>
  <c r="H242" i="7"/>
  <c r="AA2390" i="5"/>
  <c r="Z2390" i="5"/>
  <c r="Y2390" i="5"/>
  <c r="X2390" i="5"/>
  <c r="W2390" i="5"/>
  <c r="V2390" i="5"/>
  <c r="U2390" i="5"/>
  <c r="T2390" i="5"/>
  <c r="S2390" i="5"/>
  <c r="R2390" i="5"/>
  <c r="Q2390" i="5"/>
  <c r="P2390" i="5"/>
  <c r="O2390" i="5"/>
  <c r="N2390" i="5"/>
  <c r="M2390" i="5"/>
  <c r="L2390" i="5"/>
  <c r="K2390" i="5"/>
  <c r="J2390" i="5"/>
  <c r="I2390" i="5"/>
  <c r="H2390" i="5"/>
  <c r="G2390" i="5"/>
  <c r="F2390" i="5"/>
  <c r="E2390" i="5"/>
  <c r="D2390" i="5"/>
  <c r="C2390" i="5"/>
  <c r="B2390" i="5"/>
  <c r="D2388" i="5"/>
  <c r="C2388" i="5"/>
  <c r="B2388" i="5"/>
  <c r="A2388" i="5"/>
  <c r="H241" i="7"/>
  <c r="Q241" i="7"/>
  <c r="P241" i="7"/>
  <c r="K241" i="7"/>
  <c r="I241" i="7"/>
  <c r="AA2380" i="5"/>
  <c r="Z2380" i="5"/>
  <c r="Y2380" i="5"/>
  <c r="X2380" i="5"/>
  <c r="W2380" i="5"/>
  <c r="V2380" i="5"/>
  <c r="U2380" i="5"/>
  <c r="T2380" i="5"/>
  <c r="S2380" i="5"/>
  <c r="R2380" i="5"/>
  <c r="Q2380" i="5"/>
  <c r="P2380" i="5"/>
  <c r="O2380" i="5"/>
  <c r="N2380" i="5"/>
  <c r="M2380" i="5"/>
  <c r="L2380" i="5"/>
  <c r="K2380" i="5"/>
  <c r="J2380" i="5"/>
  <c r="I2380" i="5"/>
  <c r="H2380" i="5"/>
  <c r="G2380" i="5"/>
  <c r="F2380" i="5"/>
  <c r="E2380" i="5"/>
  <c r="D2380" i="5"/>
  <c r="C2380" i="5"/>
  <c r="B2380" i="5"/>
  <c r="AQ2378" i="5"/>
  <c r="AQ2379" i="5" s="1"/>
  <c r="D2378" i="5"/>
  <c r="C2378" i="5"/>
  <c r="B2378" i="5"/>
  <c r="A2378" i="5"/>
  <c r="P240" i="7"/>
  <c r="Q240" i="7"/>
  <c r="O240" i="7"/>
  <c r="M240" i="7"/>
  <c r="G240" i="7"/>
  <c r="AA2370" i="5"/>
  <c r="Z2370" i="5"/>
  <c r="Y2370" i="5"/>
  <c r="X2370" i="5"/>
  <c r="W2370" i="5"/>
  <c r="V2370" i="5"/>
  <c r="U2370" i="5"/>
  <c r="T2370" i="5"/>
  <c r="S2370" i="5"/>
  <c r="R2370" i="5"/>
  <c r="Q2370" i="5"/>
  <c r="P2370" i="5"/>
  <c r="O2370" i="5"/>
  <c r="N2370" i="5"/>
  <c r="M2370" i="5"/>
  <c r="L2370" i="5"/>
  <c r="K2370" i="5"/>
  <c r="J2370" i="5"/>
  <c r="I2370" i="5"/>
  <c r="H2370" i="5"/>
  <c r="G2370" i="5"/>
  <c r="F2370" i="5"/>
  <c r="E2370" i="5"/>
  <c r="D2370" i="5"/>
  <c r="C2370" i="5"/>
  <c r="B2370" i="5"/>
  <c r="D2368" i="5"/>
  <c r="C2368" i="5"/>
  <c r="B2368" i="5"/>
  <c r="A2368" i="5"/>
  <c r="Y2367" i="5"/>
  <c r="Y2366" i="5"/>
  <c r="R239" i="7"/>
  <c r="L239" i="7"/>
  <c r="J239" i="7"/>
  <c r="F239" i="7"/>
  <c r="AA2360" i="5"/>
  <c r="Z2360" i="5"/>
  <c r="Y2360" i="5"/>
  <c r="X2360" i="5"/>
  <c r="W2360" i="5"/>
  <c r="V2360" i="5"/>
  <c r="U2360" i="5"/>
  <c r="T2360" i="5"/>
  <c r="S2360" i="5"/>
  <c r="R2360" i="5"/>
  <c r="Q2360" i="5"/>
  <c r="P2360" i="5"/>
  <c r="O2360" i="5"/>
  <c r="N2360" i="5"/>
  <c r="M2360" i="5"/>
  <c r="L2360" i="5"/>
  <c r="K2360" i="5"/>
  <c r="J2360" i="5"/>
  <c r="I2360" i="5"/>
  <c r="H2360" i="5"/>
  <c r="G2360" i="5"/>
  <c r="F2360" i="5"/>
  <c r="E2360" i="5"/>
  <c r="D2360" i="5"/>
  <c r="C2360" i="5"/>
  <c r="B2360" i="5"/>
  <c r="D2358" i="5"/>
  <c r="C2358" i="5"/>
  <c r="B2358" i="5"/>
  <c r="A2358" i="5"/>
  <c r="N238" i="7"/>
  <c r="F238" i="7"/>
  <c r="AA2350" i="5"/>
  <c r="Z2350" i="5"/>
  <c r="Y2350" i="5"/>
  <c r="X2350" i="5"/>
  <c r="W2350" i="5"/>
  <c r="W2356" i="5" s="1"/>
  <c r="V2350" i="5"/>
  <c r="U2350" i="5"/>
  <c r="T2350" i="5"/>
  <c r="S2350" i="5"/>
  <c r="R2350" i="5"/>
  <c r="Q2350" i="5"/>
  <c r="P2350" i="5"/>
  <c r="O2350" i="5"/>
  <c r="N2350" i="5"/>
  <c r="M2350" i="5"/>
  <c r="L2350" i="5"/>
  <c r="K2350" i="5"/>
  <c r="J2350" i="5"/>
  <c r="I2350" i="5"/>
  <c r="H2350" i="5"/>
  <c r="G2350" i="5"/>
  <c r="F2350" i="5"/>
  <c r="E2350" i="5"/>
  <c r="D2350" i="5"/>
  <c r="C2350" i="5"/>
  <c r="Y2355" i="5" s="1"/>
  <c r="B2350" i="5"/>
  <c r="W2355" i="5" s="1"/>
  <c r="D2348" i="5"/>
  <c r="C2348" i="5"/>
  <c r="B2348" i="5"/>
  <c r="A2348" i="5"/>
  <c r="W2346" i="5"/>
  <c r="I235" i="2" s="1"/>
  <c r="W2345" i="5"/>
  <c r="K237" i="7"/>
  <c r="M237" i="7"/>
  <c r="L237" i="7"/>
  <c r="AA2340" i="5"/>
  <c r="Z2340" i="5"/>
  <c r="Y2340" i="5"/>
  <c r="X2340" i="5"/>
  <c r="W2340" i="5"/>
  <c r="V2340" i="5"/>
  <c r="U2340" i="5"/>
  <c r="T2340" i="5"/>
  <c r="S2340" i="5"/>
  <c r="R2340" i="5"/>
  <c r="Q2340" i="5"/>
  <c r="P2340" i="5"/>
  <c r="O2340" i="5"/>
  <c r="N2340" i="5"/>
  <c r="M2340" i="5"/>
  <c r="L2340" i="5"/>
  <c r="K2340" i="5"/>
  <c r="J2340" i="5"/>
  <c r="I2340" i="5"/>
  <c r="H2340" i="5"/>
  <c r="G2340" i="5"/>
  <c r="F2340" i="5"/>
  <c r="E2340" i="5"/>
  <c r="D2340" i="5"/>
  <c r="C2340" i="5"/>
  <c r="B2340" i="5"/>
  <c r="Y2345" i="5" s="1"/>
  <c r="D2338" i="5"/>
  <c r="C2338" i="5"/>
  <c r="B2338" i="5"/>
  <c r="A2338" i="5"/>
  <c r="Y2337" i="5"/>
  <c r="Y2336" i="5"/>
  <c r="W2336" i="5"/>
  <c r="W2337" i="5" s="1"/>
  <c r="Y2335" i="5"/>
  <c r="W2335" i="5"/>
  <c r="L236" i="7"/>
  <c r="P236" i="7"/>
  <c r="H236" i="7"/>
  <c r="AA2330" i="5"/>
  <c r="Z2330" i="5"/>
  <c r="Y2330" i="5"/>
  <c r="X2330" i="5"/>
  <c r="W2330" i="5"/>
  <c r="V2330" i="5"/>
  <c r="U2330" i="5"/>
  <c r="T2330" i="5"/>
  <c r="S2330" i="5"/>
  <c r="R2330" i="5"/>
  <c r="Q2330" i="5"/>
  <c r="P2330" i="5"/>
  <c r="O2330" i="5"/>
  <c r="N2330" i="5"/>
  <c r="M2330" i="5"/>
  <c r="L2330" i="5"/>
  <c r="K2330" i="5"/>
  <c r="J2330" i="5"/>
  <c r="I2330" i="5"/>
  <c r="H2330" i="5"/>
  <c r="G2330" i="5"/>
  <c r="F2330" i="5"/>
  <c r="E2330" i="5"/>
  <c r="D2330" i="5"/>
  <c r="C2330" i="5"/>
  <c r="B2330" i="5"/>
  <c r="D2328" i="5"/>
  <c r="C2328" i="5"/>
  <c r="B2328" i="5"/>
  <c r="A2328" i="5"/>
  <c r="Y2327" i="5"/>
  <c r="Y2326" i="5"/>
  <c r="Y2325" i="5"/>
  <c r="R235" i="7"/>
  <c r="Q235" i="7"/>
  <c r="J235" i="7"/>
  <c r="I235" i="7"/>
  <c r="AA2320" i="5"/>
  <c r="Z2320" i="5"/>
  <c r="Y2320" i="5"/>
  <c r="X2320" i="5"/>
  <c r="W2320" i="5"/>
  <c r="V2320" i="5"/>
  <c r="U2320" i="5"/>
  <c r="T2320" i="5"/>
  <c r="S2320" i="5"/>
  <c r="R2320" i="5"/>
  <c r="Q2320" i="5"/>
  <c r="P2320" i="5"/>
  <c r="O2320" i="5"/>
  <c r="N2320" i="5"/>
  <c r="M2320" i="5"/>
  <c r="L2320" i="5"/>
  <c r="K2320" i="5"/>
  <c r="J2320" i="5"/>
  <c r="I2320" i="5"/>
  <c r="H2320" i="5"/>
  <c r="G2320" i="5"/>
  <c r="F2320" i="5"/>
  <c r="E2320" i="5"/>
  <c r="D2320" i="5"/>
  <c r="C2320" i="5"/>
  <c r="B2320" i="5"/>
  <c r="W2325" i="5" s="1"/>
  <c r="D2318" i="5"/>
  <c r="C2318" i="5"/>
  <c r="B2318" i="5"/>
  <c r="A2318" i="5"/>
  <c r="O234" i="7"/>
  <c r="G234" i="7"/>
  <c r="R234" i="7"/>
  <c r="P234" i="7"/>
  <c r="L234" i="7"/>
  <c r="J234" i="7"/>
  <c r="H234" i="7"/>
  <c r="AA2310" i="5"/>
  <c r="Z2310" i="5"/>
  <c r="Y2310" i="5"/>
  <c r="X2310" i="5"/>
  <c r="W2310" i="5"/>
  <c r="V2310" i="5"/>
  <c r="U2310" i="5"/>
  <c r="T2310" i="5"/>
  <c r="S2310" i="5"/>
  <c r="R2310" i="5"/>
  <c r="Q2310" i="5"/>
  <c r="P2310" i="5"/>
  <c r="O2310" i="5"/>
  <c r="N2310" i="5"/>
  <c r="M2310" i="5"/>
  <c r="L2310" i="5"/>
  <c r="K2310" i="5"/>
  <c r="J2310" i="5"/>
  <c r="I2310" i="5"/>
  <c r="H2310" i="5"/>
  <c r="G2310" i="5"/>
  <c r="F2310" i="5"/>
  <c r="E2310" i="5"/>
  <c r="D2310" i="5"/>
  <c r="C2310" i="5"/>
  <c r="B2310" i="5"/>
  <c r="D2308" i="5"/>
  <c r="C2308" i="5"/>
  <c r="B2308" i="5"/>
  <c r="A2308" i="5"/>
  <c r="H233" i="7"/>
  <c r="AA2300" i="5"/>
  <c r="Z2300" i="5"/>
  <c r="Y2300" i="5"/>
  <c r="X2300" i="5"/>
  <c r="W2300" i="5"/>
  <c r="V2300" i="5"/>
  <c r="U2300" i="5"/>
  <c r="T2300" i="5"/>
  <c r="S2300" i="5"/>
  <c r="R2300" i="5"/>
  <c r="Q2300" i="5"/>
  <c r="P2300" i="5"/>
  <c r="O2300" i="5"/>
  <c r="N2300" i="5"/>
  <c r="M2300" i="5"/>
  <c r="L2300" i="5"/>
  <c r="K2300" i="5"/>
  <c r="J2300" i="5"/>
  <c r="I2300" i="5"/>
  <c r="H2300" i="5"/>
  <c r="G2300" i="5"/>
  <c r="F2300" i="5"/>
  <c r="E2300" i="5"/>
  <c r="D2300" i="5"/>
  <c r="C2300" i="5"/>
  <c r="B2300" i="5"/>
  <c r="AQ2298" i="5"/>
  <c r="D2298" i="5"/>
  <c r="C2298" i="5"/>
  <c r="B2298" i="5"/>
  <c r="A2298" i="5"/>
  <c r="Q232" i="7"/>
  <c r="R232" i="7"/>
  <c r="N232" i="7"/>
  <c r="J232" i="7"/>
  <c r="F232" i="7"/>
  <c r="AA2290" i="5"/>
  <c r="Z2290" i="5"/>
  <c r="Y2290" i="5"/>
  <c r="X2290" i="5"/>
  <c r="W2290" i="5"/>
  <c r="V2290" i="5"/>
  <c r="U2290" i="5"/>
  <c r="T2290" i="5"/>
  <c r="S2290" i="5"/>
  <c r="R2290" i="5"/>
  <c r="Q2290" i="5"/>
  <c r="P2290" i="5"/>
  <c r="O2290" i="5"/>
  <c r="N2290" i="5"/>
  <c r="M2290" i="5"/>
  <c r="L2290" i="5"/>
  <c r="K2290" i="5"/>
  <c r="J2290" i="5"/>
  <c r="I2290" i="5"/>
  <c r="H2290" i="5"/>
  <c r="G2290" i="5"/>
  <c r="F2290" i="5"/>
  <c r="E2290" i="5"/>
  <c r="D2290" i="5"/>
  <c r="C2290" i="5"/>
  <c r="B2290" i="5"/>
  <c r="D2288" i="5"/>
  <c r="C2288" i="5"/>
  <c r="B2288" i="5"/>
  <c r="A2288" i="5"/>
  <c r="Y2287" i="5"/>
  <c r="R231" i="7"/>
  <c r="Y2286" i="5"/>
  <c r="O231" i="7"/>
  <c r="M231" i="7"/>
  <c r="K231" i="7"/>
  <c r="G231" i="7"/>
  <c r="AA2280" i="5"/>
  <c r="Z2280" i="5"/>
  <c r="Y2280" i="5"/>
  <c r="X2280" i="5"/>
  <c r="W2280" i="5"/>
  <c r="V2280" i="5"/>
  <c r="U2280" i="5"/>
  <c r="T2280" i="5"/>
  <c r="S2280" i="5"/>
  <c r="R2280" i="5"/>
  <c r="Q2280" i="5"/>
  <c r="P2280" i="5"/>
  <c r="O2280" i="5"/>
  <c r="N2280" i="5"/>
  <c r="M2280" i="5"/>
  <c r="L2280" i="5"/>
  <c r="K2280" i="5"/>
  <c r="J2280" i="5"/>
  <c r="I2280" i="5"/>
  <c r="H2280" i="5"/>
  <c r="G2280" i="5"/>
  <c r="F2280" i="5"/>
  <c r="E2280" i="5"/>
  <c r="D2280" i="5"/>
  <c r="C2280" i="5"/>
  <c r="B2280" i="5"/>
  <c r="D2278" i="5"/>
  <c r="C2278" i="5"/>
  <c r="B2278" i="5"/>
  <c r="A2278" i="5"/>
  <c r="L230" i="7"/>
  <c r="AA2270" i="5"/>
  <c r="Z2270" i="5"/>
  <c r="Y2270" i="5"/>
  <c r="X2270" i="5"/>
  <c r="W2270" i="5"/>
  <c r="W2276" i="5" s="1"/>
  <c r="V2270" i="5"/>
  <c r="U2270" i="5"/>
  <c r="T2270" i="5"/>
  <c r="S2270" i="5"/>
  <c r="R2270" i="5"/>
  <c r="Q2270" i="5"/>
  <c r="P2270" i="5"/>
  <c r="O2270" i="5"/>
  <c r="N2270" i="5"/>
  <c r="M2270" i="5"/>
  <c r="L2270" i="5"/>
  <c r="K2270" i="5"/>
  <c r="J2270" i="5"/>
  <c r="I2270" i="5"/>
  <c r="H2270" i="5"/>
  <c r="G2270" i="5"/>
  <c r="F2270" i="5"/>
  <c r="E2270" i="5"/>
  <c r="D2270" i="5"/>
  <c r="C2270" i="5"/>
  <c r="Y2275" i="5" s="1"/>
  <c r="B2270" i="5"/>
  <c r="W2275" i="5" s="1"/>
  <c r="D2268" i="5"/>
  <c r="C2268" i="5"/>
  <c r="B2268" i="5"/>
  <c r="A2268" i="5"/>
  <c r="K229" i="7"/>
  <c r="W2266" i="5"/>
  <c r="W2265" i="5"/>
  <c r="AA2260" i="5"/>
  <c r="Z2260" i="5"/>
  <c r="Y2260" i="5"/>
  <c r="X2260" i="5"/>
  <c r="W2260" i="5"/>
  <c r="V2260" i="5"/>
  <c r="U2260" i="5"/>
  <c r="T2260" i="5"/>
  <c r="S2260" i="5"/>
  <c r="R2260" i="5"/>
  <c r="Q2260" i="5"/>
  <c r="P2260" i="5"/>
  <c r="O2260" i="5"/>
  <c r="N2260" i="5"/>
  <c r="M2260" i="5"/>
  <c r="L2260" i="5"/>
  <c r="K2260" i="5"/>
  <c r="J2260" i="5"/>
  <c r="I2260" i="5"/>
  <c r="H2260" i="5"/>
  <c r="G2260" i="5"/>
  <c r="F2260" i="5"/>
  <c r="E2260" i="5"/>
  <c r="D2260" i="5"/>
  <c r="C2260" i="5"/>
  <c r="B2260" i="5"/>
  <c r="Y2265" i="5" s="1"/>
  <c r="D2258" i="5"/>
  <c r="C2258" i="5"/>
  <c r="B2258" i="5"/>
  <c r="A2258" i="5"/>
  <c r="Y2257" i="5"/>
  <c r="Y2256" i="5"/>
  <c r="W2256" i="5"/>
  <c r="Y2255" i="5"/>
  <c r="W2255" i="5"/>
  <c r="O228" i="7"/>
  <c r="G228" i="7"/>
  <c r="Q228" i="7"/>
  <c r="I228" i="7"/>
  <c r="AA2250" i="5"/>
  <c r="Z2250" i="5"/>
  <c r="Y2250" i="5"/>
  <c r="X2250" i="5"/>
  <c r="W2250" i="5"/>
  <c r="V2250" i="5"/>
  <c r="U2250" i="5"/>
  <c r="T2250" i="5"/>
  <c r="S2250" i="5"/>
  <c r="R2250" i="5"/>
  <c r="Q2250" i="5"/>
  <c r="P2250" i="5"/>
  <c r="O2250" i="5"/>
  <c r="N2250" i="5"/>
  <c r="M2250" i="5"/>
  <c r="L2250" i="5"/>
  <c r="K2250" i="5"/>
  <c r="J2250" i="5"/>
  <c r="I2250" i="5"/>
  <c r="H2250" i="5"/>
  <c r="G2250" i="5"/>
  <c r="F2250" i="5"/>
  <c r="E2250" i="5"/>
  <c r="D2250" i="5"/>
  <c r="C2250" i="5"/>
  <c r="B2250" i="5"/>
  <c r="D2248" i="5"/>
  <c r="C2248" i="5"/>
  <c r="B2248" i="5"/>
  <c r="A2248" i="5"/>
  <c r="Y2247" i="5"/>
  <c r="Y2246" i="5"/>
  <c r="Y2245" i="5"/>
  <c r="M227" i="7"/>
  <c r="O227" i="7"/>
  <c r="N227" i="7"/>
  <c r="G227" i="7"/>
  <c r="AA2240" i="5"/>
  <c r="Z2240" i="5"/>
  <c r="Y2240" i="5"/>
  <c r="X2240" i="5"/>
  <c r="W2240" i="5"/>
  <c r="W2246" i="5" s="1"/>
  <c r="V2240" i="5"/>
  <c r="U2240" i="5"/>
  <c r="T2240" i="5"/>
  <c r="S2240" i="5"/>
  <c r="R2240" i="5"/>
  <c r="Q2240" i="5"/>
  <c r="P2240" i="5"/>
  <c r="O2240" i="5"/>
  <c r="N2240" i="5"/>
  <c r="M2240" i="5"/>
  <c r="L2240" i="5"/>
  <c r="K2240" i="5"/>
  <c r="J2240" i="5"/>
  <c r="I2240" i="5"/>
  <c r="H2240" i="5"/>
  <c r="G2240" i="5"/>
  <c r="F2240" i="5"/>
  <c r="E2240" i="5"/>
  <c r="D2240" i="5"/>
  <c r="C2240" i="5"/>
  <c r="B2240" i="5"/>
  <c r="W2245" i="5" s="1"/>
  <c r="D2238" i="5"/>
  <c r="C2238" i="5"/>
  <c r="B2238" i="5"/>
  <c r="A2238" i="5"/>
  <c r="P226" i="7"/>
  <c r="K226" i="7"/>
  <c r="H226" i="7"/>
  <c r="AA2230" i="5"/>
  <c r="Z2230" i="5"/>
  <c r="Y2230" i="5"/>
  <c r="X2230" i="5"/>
  <c r="W2230" i="5"/>
  <c r="V2230" i="5"/>
  <c r="U2230" i="5"/>
  <c r="T2230" i="5"/>
  <c r="S2230" i="5"/>
  <c r="R2230" i="5"/>
  <c r="Q2230" i="5"/>
  <c r="P2230" i="5"/>
  <c r="O2230" i="5"/>
  <c r="N2230" i="5"/>
  <c r="M2230" i="5"/>
  <c r="L2230" i="5"/>
  <c r="K2230" i="5"/>
  <c r="J2230" i="5"/>
  <c r="I2230" i="5"/>
  <c r="H2230" i="5"/>
  <c r="G2230" i="5"/>
  <c r="F2230" i="5"/>
  <c r="E2230" i="5"/>
  <c r="D2230" i="5"/>
  <c r="C2230" i="5"/>
  <c r="B2230" i="5"/>
  <c r="D2228" i="5"/>
  <c r="C2228" i="5"/>
  <c r="B2228" i="5"/>
  <c r="A2228" i="5"/>
  <c r="O225" i="7"/>
  <c r="N225" i="7"/>
  <c r="M225" i="7"/>
  <c r="F225" i="7"/>
  <c r="AA2220" i="5"/>
  <c r="Z2220" i="5"/>
  <c r="Y2220" i="5"/>
  <c r="X2220" i="5"/>
  <c r="W2220" i="5"/>
  <c r="V2220" i="5"/>
  <c r="U2220" i="5"/>
  <c r="T2220" i="5"/>
  <c r="S2220" i="5"/>
  <c r="R2220" i="5"/>
  <c r="Q2220" i="5"/>
  <c r="P2220" i="5"/>
  <c r="O2220" i="5"/>
  <c r="N2220" i="5"/>
  <c r="M2220" i="5"/>
  <c r="L2220" i="5"/>
  <c r="K2220" i="5"/>
  <c r="J2220" i="5"/>
  <c r="I2220" i="5"/>
  <c r="H2220" i="5"/>
  <c r="G2220" i="5"/>
  <c r="F2220" i="5"/>
  <c r="E2220" i="5"/>
  <c r="D2220" i="5"/>
  <c r="C2220" i="5"/>
  <c r="B2220" i="5"/>
  <c r="AQ2218" i="5"/>
  <c r="D2218" i="5"/>
  <c r="C2218" i="5"/>
  <c r="B2218" i="5"/>
  <c r="A2218" i="5"/>
  <c r="Q224" i="7"/>
  <c r="AA2210" i="5"/>
  <c r="Z2210" i="5"/>
  <c r="Y2210" i="5"/>
  <c r="X2210" i="5"/>
  <c r="W2210" i="5"/>
  <c r="V2210" i="5"/>
  <c r="U2210" i="5"/>
  <c r="T2210" i="5"/>
  <c r="S2210" i="5"/>
  <c r="R2210" i="5"/>
  <c r="Q2210" i="5"/>
  <c r="P2210" i="5"/>
  <c r="O2210" i="5"/>
  <c r="N2210" i="5"/>
  <c r="M2210" i="5"/>
  <c r="L2210" i="5"/>
  <c r="K2210" i="5"/>
  <c r="J2210" i="5"/>
  <c r="I2210" i="5"/>
  <c r="H2210" i="5"/>
  <c r="G2210" i="5"/>
  <c r="F2210" i="5"/>
  <c r="E2210" i="5"/>
  <c r="D2210" i="5"/>
  <c r="C2210" i="5"/>
  <c r="B2210" i="5"/>
  <c r="D2208" i="5"/>
  <c r="C2208" i="5"/>
  <c r="B2208" i="5"/>
  <c r="A2208" i="5"/>
  <c r="Y2207" i="5"/>
  <c r="R223" i="7"/>
  <c r="Y2206" i="5"/>
  <c r="L223" i="7"/>
  <c r="N223" i="7"/>
  <c r="M223" i="7"/>
  <c r="F223" i="7"/>
  <c r="AA2200" i="5"/>
  <c r="Z2200" i="5"/>
  <c r="Y2200" i="5"/>
  <c r="X2200" i="5"/>
  <c r="W2200" i="5"/>
  <c r="V2200" i="5"/>
  <c r="U2200" i="5"/>
  <c r="T2200" i="5"/>
  <c r="S2200" i="5"/>
  <c r="R2200" i="5"/>
  <c r="Q2200" i="5"/>
  <c r="P2200" i="5"/>
  <c r="O2200" i="5"/>
  <c r="N2200" i="5"/>
  <c r="M2200" i="5"/>
  <c r="L2200" i="5"/>
  <c r="K2200" i="5"/>
  <c r="J2200" i="5"/>
  <c r="I2200" i="5"/>
  <c r="H2200" i="5"/>
  <c r="G2200" i="5"/>
  <c r="F2200" i="5"/>
  <c r="E2200" i="5"/>
  <c r="D2200" i="5"/>
  <c r="C2200" i="5"/>
  <c r="B2200" i="5"/>
  <c r="D2198" i="5"/>
  <c r="C2198" i="5"/>
  <c r="B2198" i="5"/>
  <c r="A2198" i="5"/>
  <c r="J222" i="7"/>
  <c r="L222" i="7"/>
  <c r="AA2190" i="5"/>
  <c r="Z2190" i="5"/>
  <c r="Y2190" i="5"/>
  <c r="X2190" i="5"/>
  <c r="W2190" i="5"/>
  <c r="W2196" i="5" s="1"/>
  <c r="V2190" i="5"/>
  <c r="U2190" i="5"/>
  <c r="T2190" i="5"/>
  <c r="S2190" i="5"/>
  <c r="R2190" i="5"/>
  <c r="Q2190" i="5"/>
  <c r="P2190" i="5"/>
  <c r="O2190" i="5"/>
  <c r="N2190" i="5"/>
  <c r="M2190" i="5"/>
  <c r="L2190" i="5"/>
  <c r="K2190" i="5"/>
  <c r="J2190" i="5"/>
  <c r="I2190" i="5"/>
  <c r="H2190" i="5"/>
  <c r="G2190" i="5"/>
  <c r="F2190" i="5"/>
  <c r="E2190" i="5"/>
  <c r="D2190" i="5"/>
  <c r="C2190" i="5"/>
  <c r="B2190" i="5"/>
  <c r="W2195" i="5" s="1"/>
  <c r="D2188" i="5"/>
  <c r="C2188" i="5"/>
  <c r="B2188" i="5"/>
  <c r="A2188" i="5"/>
  <c r="W2186" i="5"/>
  <c r="W2185" i="5"/>
  <c r="N221" i="7"/>
  <c r="K221" i="7"/>
  <c r="F221" i="7"/>
  <c r="P221" i="7"/>
  <c r="L221" i="7"/>
  <c r="H221" i="7"/>
  <c r="AA2180" i="5"/>
  <c r="Z2180" i="5"/>
  <c r="Y2180" i="5"/>
  <c r="X2180" i="5"/>
  <c r="W2180" i="5"/>
  <c r="V2180" i="5"/>
  <c r="U2180" i="5"/>
  <c r="T2180" i="5"/>
  <c r="S2180" i="5"/>
  <c r="R2180" i="5"/>
  <c r="Q2180" i="5"/>
  <c r="P2180" i="5"/>
  <c r="O2180" i="5"/>
  <c r="N2180" i="5"/>
  <c r="M2180" i="5"/>
  <c r="L2180" i="5"/>
  <c r="K2180" i="5"/>
  <c r="J2180" i="5"/>
  <c r="I2180" i="5"/>
  <c r="H2180" i="5"/>
  <c r="G2180" i="5"/>
  <c r="F2180" i="5"/>
  <c r="E2180" i="5"/>
  <c r="D2180" i="5"/>
  <c r="C2180" i="5"/>
  <c r="B2180" i="5"/>
  <c r="Y2185" i="5" s="1"/>
  <c r="D2178" i="5"/>
  <c r="C2178" i="5"/>
  <c r="B2178" i="5"/>
  <c r="A2178" i="5"/>
  <c r="Y2177" i="5"/>
  <c r="Y2176" i="5"/>
  <c r="W2176" i="5"/>
  <c r="Y2175" i="5"/>
  <c r="W2175" i="5"/>
  <c r="M220" i="7"/>
  <c r="Q220" i="7"/>
  <c r="P220" i="7"/>
  <c r="I220" i="7"/>
  <c r="H220" i="7"/>
  <c r="AA2170" i="5"/>
  <c r="Z2170" i="5"/>
  <c r="Y2170" i="5"/>
  <c r="X2170" i="5"/>
  <c r="W2170" i="5"/>
  <c r="V2170" i="5"/>
  <c r="U2170" i="5"/>
  <c r="T2170" i="5"/>
  <c r="S2170" i="5"/>
  <c r="R2170" i="5"/>
  <c r="Q2170" i="5"/>
  <c r="P2170" i="5"/>
  <c r="O2170" i="5"/>
  <c r="N2170" i="5"/>
  <c r="M2170" i="5"/>
  <c r="L2170" i="5"/>
  <c r="K2170" i="5"/>
  <c r="J2170" i="5"/>
  <c r="I2170" i="5"/>
  <c r="H2170" i="5"/>
  <c r="G2170" i="5"/>
  <c r="F2170" i="5"/>
  <c r="E2170" i="5"/>
  <c r="D2170" i="5"/>
  <c r="C2170" i="5"/>
  <c r="B2170" i="5"/>
  <c r="D2168" i="5"/>
  <c r="C2168" i="5"/>
  <c r="B2168" i="5"/>
  <c r="A2168" i="5"/>
  <c r="Y2167" i="5"/>
  <c r="Y2166" i="5"/>
  <c r="Y2165" i="5"/>
  <c r="AA2160" i="5"/>
  <c r="Z2160" i="5"/>
  <c r="Y2160" i="5"/>
  <c r="X2160" i="5"/>
  <c r="W2160" i="5"/>
  <c r="W2166" i="5" s="1"/>
  <c r="V2160" i="5"/>
  <c r="U2160" i="5"/>
  <c r="T2160" i="5"/>
  <c r="S2160" i="5"/>
  <c r="R2160" i="5"/>
  <c r="Q2160" i="5"/>
  <c r="P2160" i="5"/>
  <c r="O2160" i="5"/>
  <c r="N2160" i="5"/>
  <c r="M2160" i="5"/>
  <c r="L2160" i="5"/>
  <c r="K2160" i="5"/>
  <c r="J2160" i="5"/>
  <c r="I2160" i="5"/>
  <c r="H2160" i="5"/>
  <c r="G2160" i="5"/>
  <c r="F2160" i="5"/>
  <c r="E2160" i="5"/>
  <c r="D2160" i="5"/>
  <c r="C2160" i="5"/>
  <c r="B2160" i="5"/>
  <c r="W2165" i="5" s="1"/>
  <c r="D2158" i="5"/>
  <c r="C2158" i="5"/>
  <c r="B2158" i="5"/>
  <c r="A2158" i="5"/>
  <c r="G218" i="7"/>
  <c r="R218" i="7"/>
  <c r="O218" i="7"/>
  <c r="K218" i="7"/>
  <c r="J218" i="7"/>
  <c r="AA2150" i="5"/>
  <c r="Z2150" i="5"/>
  <c r="Y2150" i="5"/>
  <c r="X2150" i="5"/>
  <c r="W2150" i="5"/>
  <c r="V2150" i="5"/>
  <c r="U2150" i="5"/>
  <c r="T2150" i="5"/>
  <c r="S2150" i="5"/>
  <c r="R2150" i="5"/>
  <c r="Q2150" i="5"/>
  <c r="P2150" i="5"/>
  <c r="O2150" i="5"/>
  <c r="N2150" i="5"/>
  <c r="M2150" i="5"/>
  <c r="L2150" i="5"/>
  <c r="K2150" i="5"/>
  <c r="J2150" i="5"/>
  <c r="I2150" i="5"/>
  <c r="H2150" i="5"/>
  <c r="G2150" i="5"/>
  <c r="F2150" i="5"/>
  <c r="E2150" i="5"/>
  <c r="D2150" i="5"/>
  <c r="C2150" i="5"/>
  <c r="B2150" i="5"/>
  <c r="AQ2148" i="5"/>
  <c r="D2148" i="5"/>
  <c r="C2148" i="5"/>
  <c r="B2148" i="5"/>
  <c r="A2148" i="5"/>
  <c r="O217" i="7"/>
  <c r="P217" i="7"/>
  <c r="M217" i="7"/>
  <c r="K217" i="7"/>
  <c r="AA2140" i="5"/>
  <c r="Z2140" i="5"/>
  <c r="Y2140" i="5"/>
  <c r="X2140" i="5"/>
  <c r="W2140" i="5"/>
  <c r="V2140" i="5"/>
  <c r="U2140" i="5"/>
  <c r="T2140" i="5"/>
  <c r="S2140" i="5"/>
  <c r="R2140" i="5"/>
  <c r="Q2140" i="5"/>
  <c r="P2140" i="5"/>
  <c r="O2140" i="5"/>
  <c r="N2140" i="5"/>
  <c r="M2140" i="5"/>
  <c r="L2140" i="5"/>
  <c r="K2140" i="5"/>
  <c r="J2140" i="5"/>
  <c r="I2140" i="5"/>
  <c r="H2140" i="5"/>
  <c r="G2140" i="5"/>
  <c r="F2140" i="5"/>
  <c r="E2140" i="5"/>
  <c r="D2140" i="5"/>
  <c r="C2140" i="5"/>
  <c r="B2140" i="5"/>
  <c r="AQ2138" i="5"/>
  <c r="D2138" i="5"/>
  <c r="C2138" i="5"/>
  <c r="B2138" i="5"/>
  <c r="A2138" i="5"/>
  <c r="Q216" i="7"/>
  <c r="P216" i="7"/>
  <c r="O216" i="7"/>
  <c r="N216" i="7"/>
  <c r="G216" i="7"/>
  <c r="F216" i="7"/>
  <c r="AA2130" i="5"/>
  <c r="Z2130" i="5"/>
  <c r="Y2130" i="5"/>
  <c r="X2130" i="5"/>
  <c r="W2130" i="5"/>
  <c r="V2130" i="5"/>
  <c r="U2130" i="5"/>
  <c r="T2130" i="5"/>
  <c r="S2130" i="5"/>
  <c r="R2130" i="5"/>
  <c r="Q2130" i="5"/>
  <c r="P2130" i="5"/>
  <c r="O2130" i="5"/>
  <c r="N2130" i="5"/>
  <c r="M2130" i="5"/>
  <c r="L2130" i="5"/>
  <c r="K2130" i="5"/>
  <c r="J2130" i="5"/>
  <c r="I2130" i="5"/>
  <c r="H2130" i="5"/>
  <c r="G2130" i="5"/>
  <c r="F2130" i="5"/>
  <c r="E2130" i="5"/>
  <c r="D2130" i="5"/>
  <c r="C2130" i="5"/>
  <c r="B2130" i="5"/>
  <c r="D2128" i="5"/>
  <c r="C2128" i="5"/>
  <c r="B2128" i="5"/>
  <c r="A2128" i="5"/>
  <c r="Y2127" i="5"/>
  <c r="Y2126" i="5"/>
  <c r="J215" i="7"/>
  <c r="N215" i="7"/>
  <c r="M215" i="7"/>
  <c r="K215" i="7"/>
  <c r="F215" i="7"/>
  <c r="AA2120" i="5"/>
  <c r="Z2120" i="5"/>
  <c r="Y2120" i="5"/>
  <c r="X2120" i="5"/>
  <c r="W2120" i="5"/>
  <c r="V2120" i="5"/>
  <c r="U2120" i="5"/>
  <c r="T2120" i="5"/>
  <c r="S2120" i="5"/>
  <c r="R2120" i="5"/>
  <c r="Q2120" i="5"/>
  <c r="P2120" i="5"/>
  <c r="O2120" i="5"/>
  <c r="N2120" i="5"/>
  <c r="M2120" i="5"/>
  <c r="L2120" i="5"/>
  <c r="K2120" i="5"/>
  <c r="J2120" i="5"/>
  <c r="I2120" i="5"/>
  <c r="H2120" i="5"/>
  <c r="G2120" i="5"/>
  <c r="F2120" i="5"/>
  <c r="E2120" i="5"/>
  <c r="D2120" i="5"/>
  <c r="C2120" i="5"/>
  <c r="B2120" i="5"/>
  <c r="D2118" i="5"/>
  <c r="C2118" i="5"/>
  <c r="B2118" i="5"/>
  <c r="A2118" i="5"/>
  <c r="M214" i="7"/>
  <c r="O214" i="7"/>
  <c r="L214" i="7"/>
  <c r="G214" i="7"/>
  <c r="AA2110" i="5"/>
  <c r="Z2110" i="5"/>
  <c r="Y2110" i="5"/>
  <c r="X2110" i="5"/>
  <c r="W2110" i="5"/>
  <c r="W2116" i="5" s="1"/>
  <c r="I212" i="2" s="1"/>
  <c r="V2110" i="5"/>
  <c r="U2110" i="5"/>
  <c r="T2110" i="5"/>
  <c r="S2110" i="5"/>
  <c r="R2110" i="5"/>
  <c r="Q2110" i="5"/>
  <c r="P2110" i="5"/>
  <c r="O2110" i="5"/>
  <c r="N2110" i="5"/>
  <c r="M2110" i="5"/>
  <c r="L2110" i="5"/>
  <c r="K2110" i="5"/>
  <c r="J2110" i="5"/>
  <c r="I2110" i="5"/>
  <c r="H2110" i="5"/>
  <c r="G2110" i="5"/>
  <c r="F2110" i="5"/>
  <c r="E2110" i="5"/>
  <c r="D2110" i="5"/>
  <c r="C2110" i="5"/>
  <c r="B2110" i="5"/>
  <c r="W2115" i="5" s="1"/>
  <c r="D2108" i="5"/>
  <c r="C2108" i="5"/>
  <c r="B2108" i="5"/>
  <c r="A2108" i="5"/>
  <c r="W2106" i="5"/>
  <c r="L213" i="7"/>
  <c r="W2105" i="5"/>
  <c r="N213" i="7"/>
  <c r="F213" i="7"/>
  <c r="M213" i="7"/>
  <c r="AA2100" i="5"/>
  <c r="Z2100" i="5"/>
  <c r="Y2100" i="5"/>
  <c r="X2100" i="5"/>
  <c r="W2100" i="5"/>
  <c r="V2100" i="5"/>
  <c r="U2100" i="5"/>
  <c r="T2100" i="5"/>
  <c r="S2100" i="5"/>
  <c r="R2100" i="5"/>
  <c r="Q2100" i="5"/>
  <c r="P2100" i="5"/>
  <c r="O2100" i="5"/>
  <c r="N2100" i="5"/>
  <c r="M2100" i="5"/>
  <c r="L2100" i="5"/>
  <c r="K2100" i="5"/>
  <c r="J2100" i="5"/>
  <c r="I2100" i="5"/>
  <c r="H2100" i="5"/>
  <c r="G2100" i="5"/>
  <c r="F2100" i="5"/>
  <c r="E2100" i="5"/>
  <c r="D2100" i="5"/>
  <c r="C2100" i="5"/>
  <c r="B2100" i="5"/>
  <c r="Y2105" i="5" s="1"/>
  <c r="D2098" i="5"/>
  <c r="C2098" i="5"/>
  <c r="B2098" i="5"/>
  <c r="A2098" i="5"/>
  <c r="Y2097" i="5"/>
  <c r="Y2096" i="5"/>
  <c r="W2096" i="5"/>
  <c r="W2097" i="5" s="1"/>
  <c r="Y2095" i="5"/>
  <c r="W2095" i="5"/>
  <c r="M212" i="7"/>
  <c r="Q212" i="7"/>
  <c r="I212" i="7"/>
  <c r="AA2090" i="5"/>
  <c r="Z2090" i="5"/>
  <c r="Y2090" i="5"/>
  <c r="X2090" i="5"/>
  <c r="W2090" i="5"/>
  <c r="V2090" i="5"/>
  <c r="U2090" i="5"/>
  <c r="T2090" i="5"/>
  <c r="S2090" i="5"/>
  <c r="R2090" i="5"/>
  <c r="Q2090" i="5"/>
  <c r="P2090" i="5"/>
  <c r="O2090" i="5"/>
  <c r="N2090" i="5"/>
  <c r="M2090" i="5"/>
  <c r="L2090" i="5"/>
  <c r="K2090" i="5"/>
  <c r="J2090" i="5"/>
  <c r="I2090" i="5"/>
  <c r="H2090" i="5"/>
  <c r="G2090" i="5"/>
  <c r="F2090" i="5"/>
  <c r="E2090" i="5"/>
  <c r="D2090" i="5"/>
  <c r="C2090" i="5"/>
  <c r="B2090" i="5"/>
  <c r="D2088" i="5"/>
  <c r="C2088" i="5"/>
  <c r="B2088" i="5"/>
  <c r="A2088" i="5"/>
  <c r="Y2087" i="5"/>
  <c r="Y2086" i="5"/>
  <c r="Y2085" i="5"/>
  <c r="Q211" i="7"/>
  <c r="I211" i="7"/>
  <c r="AA2080" i="5"/>
  <c r="Z2080" i="5"/>
  <c r="Y2080" i="5"/>
  <c r="X2080" i="5"/>
  <c r="W2080" i="5"/>
  <c r="V2080" i="5"/>
  <c r="U2080" i="5"/>
  <c r="T2080" i="5"/>
  <c r="S2080" i="5"/>
  <c r="R2080" i="5"/>
  <c r="Q2080" i="5"/>
  <c r="P2080" i="5"/>
  <c r="O2080" i="5"/>
  <c r="N2080" i="5"/>
  <c r="M2080" i="5"/>
  <c r="L2080" i="5"/>
  <c r="K2080" i="5"/>
  <c r="J2080" i="5"/>
  <c r="I2080" i="5"/>
  <c r="H2080" i="5"/>
  <c r="G2080" i="5"/>
  <c r="F2080" i="5"/>
  <c r="E2080" i="5"/>
  <c r="D2080" i="5"/>
  <c r="C2080" i="5"/>
  <c r="B2080" i="5"/>
  <c r="W2085" i="5" s="1"/>
  <c r="D2078" i="5"/>
  <c r="C2078" i="5"/>
  <c r="B2078" i="5"/>
  <c r="A2078" i="5"/>
  <c r="O210" i="7"/>
  <c r="G210" i="7"/>
  <c r="R210" i="7"/>
  <c r="P210" i="7"/>
  <c r="M210" i="7"/>
  <c r="K210" i="7"/>
  <c r="J210" i="7"/>
  <c r="H210" i="7"/>
  <c r="AA2070" i="5"/>
  <c r="Z2070" i="5"/>
  <c r="Y2070" i="5"/>
  <c r="X2070" i="5"/>
  <c r="W2070" i="5"/>
  <c r="V2070" i="5"/>
  <c r="U2070" i="5"/>
  <c r="T2070" i="5"/>
  <c r="S2070" i="5"/>
  <c r="R2070" i="5"/>
  <c r="Q2070" i="5"/>
  <c r="P2070" i="5"/>
  <c r="O2070" i="5"/>
  <c r="N2070" i="5"/>
  <c r="M2070" i="5"/>
  <c r="L2070" i="5"/>
  <c r="K2070" i="5"/>
  <c r="J2070" i="5"/>
  <c r="I2070" i="5"/>
  <c r="H2070" i="5"/>
  <c r="G2070" i="5"/>
  <c r="F2070" i="5"/>
  <c r="E2070" i="5"/>
  <c r="D2070" i="5"/>
  <c r="C2070" i="5"/>
  <c r="B2070" i="5"/>
  <c r="D2068" i="5"/>
  <c r="C2068" i="5"/>
  <c r="B2068" i="5"/>
  <c r="A2068" i="5"/>
  <c r="H209" i="7"/>
  <c r="P209" i="7"/>
  <c r="N209" i="7"/>
  <c r="K209" i="7"/>
  <c r="F209" i="7"/>
  <c r="AA2060" i="5"/>
  <c r="Z2060" i="5"/>
  <c r="Y2060" i="5"/>
  <c r="X2060" i="5"/>
  <c r="W2060" i="5"/>
  <c r="V2060" i="5"/>
  <c r="U2060" i="5"/>
  <c r="T2060" i="5"/>
  <c r="S2060" i="5"/>
  <c r="R2060" i="5"/>
  <c r="Q2060" i="5"/>
  <c r="P2060" i="5"/>
  <c r="O2060" i="5"/>
  <c r="N2060" i="5"/>
  <c r="M2060" i="5"/>
  <c r="L2060" i="5"/>
  <c r="K2060" i="5"/>
  <c r="J2060" i="5"/>
  <c r="I2060" i="5"/>
  <c r="H2060" i="5"/>
  <c r="G2060" i="5"/>
  <c r="F2060" i="5"/>
  <c r="E2060" i="5"/>
  <c r="D2060" i="5"/>
  <c r="C2060" i="5"/>
  <c r="B2060" i="5"/>
  <c r="AQ2058" i="5"/>
  <c r="AQ2059" i="5" s="1"/>
  <c r="D2058" i="5"/>
  <c r="C2058" i="5"/>
  <c r="B2058" i="5"/>
  <c r="A2058" i="5"/>
  <c r="P208" i="7"/>
  <c r="Q208" i="7"/>
  <c r="L208" i="7"/>
  <c r="AA2050" i="5"/>
  <c r="Z2050" i="5"/>
  <c r="Y2050" i="5"/>
  <c r="X2050" i="5"/>
  <c r="W2050" i="5"/>
  <c r="V2050" i="5"/>
  <c r="U2050" i="5"/>
  <c r="T2050" i="5"/>
  <c r="S2050" i="5"/>
  <c r="R2050" i="5"/>
  <c r="Q2050" i="5"/>
  <c r="P2050" i="5"/>
  <c r="O2050" i="5"/>
  <c r="N2050" i="5"/>
  <c r="M2050" i="5"/>
  <c r="L2050" i="5"/>
  <c r="K2050" i="5"/>
  <c r="J2050" i="5"/>
  <c r="I2050" i="5"/>
  <c r="H2050" i="5"/>
  <c r="G2050" i="5"/>
  <c r="F2050" i="5"/>
  <c r="E2050" i="5"/>
  <c r="D2050" i="5"/>
  <c r="C2050" i="5"/>
  <c r="B2050" i="5"/>
  <c r="D2048" i="5"/>
  <c r="C2048" i="5"/>
  <c r="B2048" i="5"/>
  <c r="A2048" i="5"/>
  <c r="Y2047" i="5"/>
  <c r="Y2046" i="5"/>
  <c r="P207" i="7"/>
  <c r="M207" i="7"/>
  <c r="H207" i="7"/>
  <c r="AA2040" i="5"/>
  <c r="Z2040" i="5"/>
  <c r="Y2040" i="5"/>
  <c r="X2040" i="5"/>
  <c r="W2040" i="5"/>
  <c r="V2040" i="5"/>
  <c r="U2040" i="5"/>
  <c r="T2040" i="5"/>
  <c r="S2040" i="5"/>
  <c r="R2040" i="5"/>
  <c r="Q2040" i="5"/>
  <c r="P2040" i="5"/>
  <c r="O2040" i="5"/>
  <c r="N2040" i="5"/>
  <c r="M2040" i="5"/>
  <c r="L2040" i="5"/>
  <c r="K2040" i="5"/>
  <c r="J2040" i="5"/>
  <c r="I2040" i="5"/>
  <c r="H2040" i="5"/>
  <c r="G2040" i="5"/>
  <c r="F2040" i="5"/>
  <c r="E2040" i="5"/>
  <c r="D2040" i="5"/>
  <c r="C2040" i="5"/>
  <c r="B2040" i="5"/>
  <c r="Y2045" i="5" s="1"/>
  <c r="D2038" i="5"/>
  <c r="C2038" i="5"/>
  <c r="B2038" i="5"/>
  <c r="A2038" i="5"/>
  <c r="R206" i="7"/>
  <c r="P206" i="7"/>
  <c r="O206" i="7"/>
  <c r="J206" i="7"/>
  <c r="H206" i="7"/>
  <c r="G206" i="7"/>
  <c r="AA2030" i="5"/>
  <c r="Z2030" i="5"/>
  <c r="Y2030" i="5"/>
  <c r="X2030" i="5"/>
  <c r="W2030" i="5"/>
  <c r="V2030" i="5"/>
  <c r="U2030" i="5"/>
  <c r="T2030" i="5"/>
  <c r="S2030" i="5"/>
  <c r="R2030" i="5"/>
  <c r="Q2030" i="5"/>
  <c r="P2030" i="5"/>
  <c r="O2030" i="5"/>
  <c r="N2030" i="5"/>
  <c r="M2030" i="5"/>
  <c r="L2030" i="5"/>
  <c r="K2030" i="5"/>
  <c r="J2030" i="5"/>
  <c r="I2030" i="5"/>
  <c r="H2030" i="5"/>
  <c r="G2030" i="5"/>
  <c r="F2030" i="5"/>
  <c r="E2030" i="5"/>
  <c r="D2030" i="5"/>
  <c r="C2030" i="5"/>
  <c r="Y2035" i="5" s="1"/>
  <c r="B2030" i="5"/>
  <c r="W2035" i="5" s="1"/>
  <c r="D2028" i="5"/>
  <c r="C2028" i="5"/>
  <c r="B2028" i="5"/>
  <c r="A2028" i="5"/>
  <c r="W2026" i="5"/>
  <c r="W2025" i="5"/>
  <c r="O205" i="7"/>
  <c r="G205" i="7"/>
  <c r="AA2020" i="5"/>
  <c r="Z2020" i="5"/>
  <c r="Y2020" i="5"/>
  <c r="X2020" i="5"/>
  <c r="W2020" i="5"/>
  <c r="V2020" i="5"/>
  <c r="U2020" i="5"/>
  <c r="T2020" i="5"/>
  <c r="S2020" i="5"/>
  <c r="R2020" i="5"/>
  <c r="Q2020" i="5"/>
  <c r="P2020" i="5"/>
  <c r="O2020" i="5"/>
  <c r="N2020" i="5"/>
  <c r="M2020" i="5"/>
  <c r="L2020" i="5"/>
  <c r="K2020" i="5"/>
  <c r="J2020" i="5"/>
  <c r="I2020" i="5"/>
  <c r="H2020" i="5"/>
  <c r="G2020" i="5"/>
  <c r="F2020" i="5"/>
  <c r="E2020" i="5"/>
  <c r="D2020" i="5"/>
  <c r="C2020" i="5"/>
  <c r="B2020" i="5"/>
  <c r="AQ2018" i="5"/>
  <c r="AQ2026" i="5" s="1"/>
  <c r="D2018" i="5"/>
  <c r="C2018" i="5"/>
  <c r="B2018" i="5"/>
  <c r="A2018" i="5"/>
  <c r="Y2017" i="5"/>
  <c r="Y2016" i="5"/>
  <c r="Y2015" i="5"/>
  <c r="W2015" i="5"/>
  <c r="N204" i="7"/>
  <c r="F204" i="7"/>
  <c r="AA2010" i="5"/>
  <c r="Z2010" i="5"/>
  <c r="Y2010" i="5"/>
  <c r="X2010" i="5"/>
  <c r="W2010" i="5"/>
  <c r="V2010" i="5"/>
  <c r="U2010" i="5"/>
  <c r="T2010" i="5"/>
  <c r="S2010" i="5"/>
  <c r="R2010" i="5"/>
  <c r="Q2010" i="5"/>
  <c r="P2010" i="5"/>
  <c r="O2010" i="5"/>
  <c r="N2010" i="5"/>
  <c r="M2010" i="5"/>
  <c r="L2010" i="5"/>
  <c r="K2010" i="5"/>
  <c r="J2010" i="5"/>
  <c r="I2010" i="5"/>
  <c r="W2016" i="5" s="1"/>
  <c r="H2010" i="5"/>
  <c r="G2010" i="5"/>
  <c r="F2010" i="5"/>
  <c r="E2010" i="5"/>
  <c r="D2010" i="5"/>
  <c r="C2010" i="5"/>
  <c r="B2010" i="5"/>
  <c r="D2008" i="5"/>
  <c r="C2008" i="5"/>
  <c r="B2008" i="5"/>
  <c r="A2008" i="5"/>
  <c r="Y2007" i="5"/>
  <c r="Y2006" i="5"/>
  <c r="I203" i="7"/>
  <c r="Y2005" i="5"/>
  <c r="Q203" i="7"/>
  <c r="L203" i="7"/>
  <c r="K203" i="7"/>
  <c r="F203" i="7"/>
  <c r="AA2000" i="5"/>
  <c r="Z2000" i="5"/>
  <c r="Y2000" i="5"/>
  <c r="X2000" i="5"/>
  <c r="W2000" i="5"/>
  <c r="V2000" i="5"/>
  <c r="U2000" i="5"/>
  <c r="T2000" i="5"/>
  <c r="S2000" i="5"/>
  <c r="R2000" i="5"/>
  <c r="Q2000" i="5"/>
  <c r="P2000" i="5"/>
  <c r="O2000" i="5"/>
  <c r="N2000" i="5"/>
  <c r="M2000" i="5"/>
  <c r="L2000" i="5"/>
  <c r="K2000" i="5"/>
  <c r="J2000" i="5"/>
  <c r="I2000" i="5"/>
  <c r="H2000" i="5"/>
  <c r="G2000" i="5"/>
  <c r="F2000" i="5"/>
  <c r="E2000" i="5"/>
  <c r="D2000" i="5"/>
  <c r="C2000" i="5"/>
  <c r="B2000" i="5"/>
  <c r="W2005" i="5" s="1"/>
  <c r="D1998" i="5"/>
  <c r="C1998" i="5"/>
  <c r="B1998" i="5"/>
  <c r="A1998" i="5"/>
  <c r="P202" i="7"/>
  <c r="H202" i="7"/>
  <c r="R202" i="7"/>
  <c r="N202" i="7"/>
  <c r="J202" i="7"/>
  <c r="F202" i="7"/>
  <c r="AA1990" i="5"/>
  <c r="Z1990" i="5"/>
  <c r="Y1990" i="5"/>
  <c r="X1990" i="5"/>
  <c r="W1990" i="5"/>
  <c r="V1990" i="5"/>
  <c r="U1990" i="5"/>
  <c r="T1990" i="5"/>
  <c r="S1990" i="5"/>
  <c r="R1990" i="5"/>
  <c r="Q1990" i="5"/>
  <c r="P1990" i="5"/>
  <c r="O1990" i="5"/>
  <c r="N1990" i="5"/>
  <c r="M1990" i="5"/>
  <c r="L1990" i="5"/>
  <c r="K1990" i="5"/>
  <c r="J1990" i="5"/>
  <c r="I1990" i="5"/>
  <c r="H1990" i="5"/>
  <c r="G1990" i="5"/>
  <c r="F1990" i="5"/>
  <c r="E1990" i="5"/>
  <c r="D1990" i="5"/>
  <c r="C1990" i="5"/>
  <c r="B1990" i="5"/>
  <c r="AQ1988" i="5"/>
  <c r="AQ1992" i="5" s="1"/>
  <c r="D1988" i="5"/>
  <c r="C1988" i="5"/>
  <c r="B1988" i="5"/>
  <c r="A1988" i="5"/>
  <c r="N201" i="7"/>
  <c r="M201" i="7"/>
  <c r="F201" i="7"/>
  <c r="AA1980" i="5"/>
  <c r="Z1980" i="5"/>
  <c r="Y1980" i="5"/>
  <c r="X1980" i="5"/>
  <c r="W1980" i="5"/>
  <c r="V1980" i="5"/>
  <c r="U1980" i="5"/>
  <c r="T1980" i="5"/>
  <c r="S1980" i="5"/>
  <c r="R1980" i="5"/>
  <c r="Q1980" i="5"/>
  <c r="P1980" i="5"/>
  <c r="O1980" i="5"/>
  <c r="N1980" i="5"/>
  <c r="M1980" i="5"/>
  <c r="L1980" i="5"/>
  <c r="K1980" i="5"/>
  <c r="J1980" i="5"/>
  <c r="I1980" i="5"/>
  <c r="H1980" i="5"/>
  <c r="G1980" i="5"/>
  <c r="F1980" i="5"/>
  <c r="E1980" i="5"/>
  <c r="D1980" i="5"/>
  <c r="C1980" i="5"/>
  <c r="B1980" i="5"/>
  <c r="D1978" i="5"/>
  <c r="C1978" i="5"/>
  <c r="B1978" i="5"/>
  <c r="A1978" i="5"/>
  <c r="AQ1978" i="5" s="1"/>
  <c r="AQ1986" i="5" s="1"/>
  <c r="Q200" i="7"/>
  <c r="P200" i="7"/>
  <c r="N200" i="7"/>
  <c r="K200" i="7"/>
  <c r="H200" i="7"/>
  <c r="F200" i="7"/>
  <c r="AA1970" i="5"/>
  <c r="Z1970" i="5"/>
  <c r="Y1970" i="5"/>
  <c r="X1970" i="5"/>
  <c r="W1970" i="5"/>
  <c r="V1970" i="5"/>
  <c r="U1970" i="5"/>
  <c r="T1970" i="5"/>
  <c r="S1970" i="5"/>
  <c r="R1970" i="5"/>
  <c r="Q1970" i="5"/>
  <c r="P1970" i="5"/>
  <c r="O1970" i="5"/>
  <c r="N1970" i="5"/>
  <c r="M1970" i="5"/>
  <c r="L1970" i="5"/>
  <c r="K1970" i="5"/>
  <c r="J1970" i="5"/>
  <c r="I1970" i="5"/>
  <c r="H1970" i="5"/>
  <c r="G1970" i="5"/>
  <c r="F1970" i="5"/>
  <c r="E1970" i="5"/>
  <c r="D1970" i="5"/>
  <c r="C1970" i="5"/>
  <c r="B1970" i="5"/>
  <c r="W1975" i="5" s="1"/>
  <c r="D1968" i="5"/>
  <c r="C1968" i="5"/>
  <c r="B1968" i="5"/>
  <c r="A1968" i="5"/>
  <c r="Y1967" i="5"/>
  <c r="Y1966" i="5"/>
  <c r="Q199" i="7"/>
  <c r="O199" i="7"/>
  <c r="L199" i="7"/>
  <c r="I199" i="7"/>
  <c r="G199" i="7"/>
  <c r="AA1960" i="5"/>
  <c r="Z1960" i="5"/>
  <c r="Y1960" i="5"/>
  <c r="X1960" i="5"/>
  <c r="W1960" i="5"/>
  <c r="V1960" i="5"/>
  <c r="U1960" i="5"/>
  <c r="T1960" i="5"/>
  <c r="S1960" i="5"/>
  <c r="R1960" i="5"/>
  <c r="Q1960" i="5"/>
  <c r="P1960" i="5"/>
  <c r="O1960" i="5"/>
  <c r="N1960" i="5"/>
  <c r="M1960" i="5"/>
  <c r="L1960" i="5"/>
  <c r="K1960" i="5"/>
  <c r="J1960" i="5"/>
  <c r="I1960" i="5"/>
  <c r="H1960" i="5"/>
  <c r="G1960" i="5"/>
  <c r="F1960" i="5"/>
  <c r="E1960" i="5"/>
  <c r="D1960" i="5"/>
  <c r="C1960" i="5"/>
  <c r="B1960" i="5"/>
  <c r="D1958" i="5"/>
  <c r="C1958" i="5"/>
  <c r="B1958" i="5"/>
  <c r="A1958" i="5"/>
  <c r="N198" i="7"/>
  <c r="M198" i="7"/>
  <c r="G198" i="7"/>
  <c r="AA1950" i="5"/>
  <c r="Z1950" i="5"/>
  <c r="Y1950" i="5"/>
  <c r="X1950" i="5"/>
  <c r="W1950" i="5"/>
  <c r="V1950" i="5"/>
  <c r="U1950" i="5"/>
  <c r="T1950" i="5"/>
  <c r="S1950" i="5"/>
  <c r="R1950" i="5"/>
  <c r="Q1950" i="5"/>
  <c r="P1950" i="5"/>
  <c r="O1950" i="5"/>
  <c r="N1950" i="5"/>
  <c r="M1950" i="5"/>
  <c r="L1950" i="5"/>
  <c r="K1950" i="5"/>
  <c r="J1950" i="5"/>
  <c r="I1950" i="5"/>
  <c r="H1950" i="5"/>
  <c r="G1950" i="5"/>
  <c r="F1950" i="5"/>
  <c r="E1950" i="5"/>
  <c r="D1950" i="5"/>
  <c r="C1950" i="5"/>
  <c r="B1950" i="5"/>
  <c r="D1948" i="5"/>
  <c r="C1948" i="5"/>
  <c r="B1948" i="5"/>
  <c r="A1948" i="5"/>
  <c r="Y1947" i="5"/>
  <c r="Y1946" i="5"/>
  <c r="G197" i="7"/>
  <c r="R197" i="7"/>
  <c r="Q197" i="7"/>
  <c r="O197" i="7"/>
  <c r="J197" i="7"/>
  <c r="I197" i="7"/>
  <c r="AA1940" i="5"/>
  <c r="Z1940" i="5"/>
  <c r="Y1940" i="5"/>
  <c r="X1940" i="5"/>
  <c r="W1940" i="5"/>
  <c r="V1940" i="5"/>
  <c r="U1940" i="5"/>
  <c r="T1940" i="5"/>
  <c r="S1940" i="5"/>
  <c r="R1940" i="5"/>
  <c r="Q1940" i="5"/>
  <c r="P1940" i="5"/>
  <c r="O1940" i="5"/>
  <c r="N1940" i="5"/>
  <c r="M1940" i="5"/>
  <c r="L1940" i="5"/>
  <c r="K1940" i="5"/>
  <c r="J1940" i="5"/>
  <c r="I1940" i="5"/>
  <c r="H1940" i="5"/>
  <c r="G1940" i="5"/>
  <c r="F1940" i="5"/>
  <c r="E1940" i="5"/>
  <c r="D1940" i="5"/>
  <c r="C1940" i="5"/>
  <c r="B1940" i="5"/>
  <c r="D1938" i="5"/>
  <c r="C1938" i="5"/>
  <c r="B1938" i="5"/>
  <c r="A1938" i="5"/>
  <c r="Y1937" i="5"/>
  <c r="Y1936" i="5"/>
  <c r="P196" i="7"/>
  <c r="H196" i="7"/>
  <c r="F196" i="7"/>
  <c r="AA1930" i="5"/>
  <c r="Z1930" i="5"/>
  <c r="Y1930" i="5"/>
  <c r="X1930" i="5"/>
  <c r="W1930" i="5"/>
  <c r="V1930" i="5"/>
  <c r="U1930" i="5"/>
  <c r="T1930" i="5"/>
  <c r="S1930" i="5"/>
  <c r="R1930" i="5"/>
  <c r="Q1930" i="5"/>
  <c r="P1930" i="5"/>
  <c r="O1930" i="5"/>
  <c r="N1930" i="5"/>
  <c r="M1930" i="5"/>
  <c r="L1930" i="5"/>
  <c r="K1930" i="5"/>
  <c r="J1930" i="5"/>
  <c r="I1930" i="5"/>
  <c r="H1930" i="5"/>
  <c r="G1930" i="5"/>
  <c r="F1930" i="5"/>
  <c r="Y1935" i="5" s="1"/>
  <c r="E1930" i="5"/>
  <c r="D1930" i="5"/>
  <c r="C1930" i="5"/>
  <c r="B1930" i="5"/>
  <c r="D1928" i="5"/>
  <c r="C1928" i="5"/>
  <c r="B1928" i="5"/>
  <c r="A1928" i="5"/>
  <c r="Y1927" i="5"/>
  <c r="Y1926" i="5"/>
  <c r="Q195" i="7"/>
  <c r="I195" i="7"/>
  <c r="O195" i="7"/>
  <c r="G195" i="7"/>
  <c r="R195" i="7"/>
  <c r="M195" i="7"/>
  <c r="L195" i="7"/>
  <c r="J195" i="7"/>
  <c r="AA1920" i="5"/>
  <c r="Z1920" i="5"/>
  <c r="Y1920" i="5"/>
  <c r="X1920" i="5"/>
  <c r="W1920" i="5"/>
  <c r="V1920" i="5"/>
  <c r="U1920" i="5"/>
  <c r="T1920" i="5"/>
  <c r="S1920" i="5"/>
  <c r="R1920" i="5"/>
  <c r="Q1920" i="5"/>
  <c r="P1920" i="5"/>
  <c r="O1920" i="5"/>
  <c r="N1920" i="5"/>
  <c r="M1920" i="5"/>
  <c r="L1920" i="5"/>
  <c r="K1920" i="5"/>
  <c r="J1920" i="5"/>
  <c r="I1920" i="5"/>
  <c r="H1920" i="5"/>
  <c r="G1920" i="5"/>
  <c r="F1920" i="5"/>
  <c r="E1920" i="5"/>
  <c r="D1920" i="5"/>
  <c r="C1920" i="5"/>
  <c r="B1920" i="5"/>
  <c r="W1925" i="5" s="1"/>
  <c r="AQ1918" i="5"/>
  <c r="AQ1923" i="5" s="1"/>
  <c r="D1918" i="5"/>
  <c r="C1918" i="5"/>
  <c r="B1918" i="5"/>
  <c r="A1918" i="5"/>
  <c r="Q194" i="7"/>
  <c r="K194" i="7"/>
  <c r="I194" i="7"/>
  <c r="H194" i="7"/>
  <c r="AA1910" i="5"/>
  <c r="Z1910" i="5"/>
  <c r="Y1910" i="5"/>
  <c r="X1910" i="5"/>
  <c r="W1910" i="5"/>
  <c r="V1910" i="5"/>
  <c r="U1910" i="5"/>
  <c r="T1910" i="5"/>
  <c r="S1910" i="5"/>
  <c r="R1910" i="5"/>
  <c r="Q1910" i="5"/>
  <c r="P1910" i="5"/>
  <c r="O1910" i="5"/>
  <c r="N1910" i="5"/>
  <c r="M1910" i="5"/>
  <c r="L1910" i="5"/>
  <c r="K1910" i="5"/>
  <c r="J1910" i="5"/>
  <c r="I1910" i="5"/>
  <c r="H1910" i="5"/>
  <c r="G1910" i="5"/>
  <c r="F1910" i="5"/>
  <c r="E1910" i="5"/>
  <c r="D1910" i="5"/>
  <c r="C1910" i="5"/>
  <c r="B1910" i="5"/>
  <c r="AQ1908" i="5"/>
  <c r="AQ1913" i="5" s="1"/>
  <c r="D1908" i="5"/>
  <c r="C1908" i="5"/>
  <c r="B1908" i="5"/>
  <c r="A1908" i="5"/>
  <c r="R193" i="7"/>
  <c r="AA1900" i="5"/>
  <c r="Z1900" i="5"/>
  <c r="Y1900" i="5"/>
  <c r="X1900" i="5"/>
  <c r="W1900" i="5"/>
  <c r="W1906" i="5" s="1"/>
  <c r="V1900" i="5"/>
  <c r="U1900" i="5"/>
  <c r="T1900" i="5"/>
  <c r="S1900" i="5"/>
  <c r="R1900" i="5"/>
  <c r="Q1900" i="5"/>
  <c r="P1900" i="5"/>
  <c r="O1900" i="5"/>
  <c r="N1900" i="5"/>
  <c r="M1900" i="5"/>
  <c r="L1900" i="5"/>
  <c r="K1900" i="5"/>
  <c r="J1900" i="5"/>
  <c r="I1900" i="5"/>
  <c r="H1900" i="5"/>
  <c r="G1900" i="5"/>
  <c r="F1900" i="5"/>
  <c r="E1900" i="5"/>
  <c r="D1900" i="5"/>
  <c r="C1900" i="5"/>
  <c r="B1900" i="5"/>
  <c r="AQ1898" i="5"/>
  <c r="AQ1902" i="5" s="1"/>
  <c r="D1898" i="5"/>
  <c r="C1898" i="5"/>
  <c r="B1898" i="5"/>
  <c r="A1898" i="5"/>
  <c r="R192" i="7"/>
  <c r="N192" i="7"/>
  <c r="F192" i="7"/>
  <c r="AA1890" i="5"/>
  <c r="Z1890" i="5"/>
  <c r="Y1890" i="5"/>
  <c r="X1890" i="5"/>
  <c r="W1890" i="5"/>
  <c r="W1896" i="5" s="1"/>
  <c r="I190" i="2" s="1"/>
  <c r="V1890" i="5"/>
  <c r="U1890" i="5"/>
  <c r="T1890" i="5"/>
  <c r="S1890" i="5"/>
  <c r="R1890" i="5"/>
  <c r="Q1890" i="5"/>
  <c r="P1890" i="5"/>
  <c r="O1890" i="5"/>
  <c r="N1890" i="5"/>
  <c r="M1890" i="5"/>
  <c r="L1890" i="5"/>
  <c r="K1890" i="5"/>
  <c r="J1890" i="5"/>
  <c r="I1890" i="5"/>
  <c r="H1890" i="5"/>
  <c r="G1890" i="5"/>
  <c r="F1890" i="5"/>
  <c r="E1890" i="5"/>
  <c r="D1890" i="5"/>
  <c r="C1890" i="5"/>
  <c r="B1890" i="5"/>
  <c r="Y1895" i="5" s="1"/>
  <c r="D1888" i="5"/>
  <c r="C1888" i="5"/>
  <c r="B1888" i="5"/>
  <c r="A1888" i="5"/>
  <c r="W1886" i="5"/>
  <c r="W1885" i="5"/>
  <c r="L191" i="7"/>
  <c r="P191" i="7"/>
  <c r="O191" i="7"/>
  <c r="N191" i="7"/>
  <c r="M191" i="7"/>
  <c r="H191" i="7"/>
  <c r="G191" i="7"/>
  <c r="F191" i="7"/>
  <c r="AA1880" i="5"/>
  <c r="Z1880" i="5"/>
  <c r="Y1880" i="5"/>
  <c r="X1880" i="5"/>
  <c r="W1880" i="5"/>
  <c r="V1880" i="5"/>
  <c r="U1880" i="5"/>
  <c r="T1880" i="5"/>
  <c r="S1880" i="5"/>
  <c r="R1880" i="5"/>
  <c r="Q1880" i="5"/>
  <c r="P1880" i="5"/>
  <c r="O1880" i="5"/>
  <c r="N1880" i="5"/>
  <c r="M1880" i="5"/>
  <c r="L1880" i="5"/>
  <c r="K1880" i="5"/>
  <c r="J1880" i="5"/>
  <c r="I1880" i="5"/>
  <c r="H1880" i="5"/>
  <c r="G1880" i="5"/>
  <c r="F1880" i="5"/>
  <c r="E1880" i="5"/>
  <c r="D1880" i="5"/>
  <c r="C1880" i="5"/>
  <c r="B1880" i="5"/>
  <c r="D1878" i="5"/>
  <c r="C1878" i="5"/>
  <c r="B1878" i="5"/>
  <c r="A1878" i="5"/>
  <c r="Y1877" i="5"/>
  <c r="Y1876" i="5"/>
  <c r="Y1875" i="5"/>
  <c r="W1875" i="5"/>
  <c r="Q190" i="7"/>
  <c r="N190" i="7"/>
  <c r="L190" i="7"/>
  <c r="I190" i="7"/>
  <c r="F190" i="7"/>
  <c r="AA1870" i="5"/>
  <c r="Z1870" i="5"/>
  <c r="Y1870" i="5"/>
  <c r="X1870" i="5"/>
  <c r="W1870" i="5"/>
  <c r="V1870" i="5"/>
  <c r="U1870" i="5"/>
  <c r="T1870" i="5"/>
  <c r="S1870" i="5"/>
  <c r="R1870" i="5"/>
  <c r="Q1870" i="5"/>
  <c r="P1870" i="5"/>
  <c r="O1870" i="5"/>
  <c r="N1870" i="5"/>
  <c r="M1870" i="5"/>
  <c r="L1870" i="5"/>
  <c r="K1870" i="5"/>
  <c r="J1870" i="5"/>
  <c r="I1870" i="5"/>
  <c r="H1870" i="5"/>
  <c r="G1870" i="5"/>
  <c r="F1870" i="5"/>
  <c r="W1876" i="5" s="1"/>
  <c r="E1870" i="5"/>
  <c r="D1870" i="5"/>
  <c r="C1870" i="5"/>
  <c r="B1870" i="5"/>
  <c r="D1868" i="5"/>
  <c r="C1868" i="5"/>
  <c r="B1868" i="5"/>
  <c r="A1868" i="5"/>
  <c r="Y1867" i="5"/>
  <c r="Y1866" i="5"/>
  <c r="Y1865" i="5"/>
  <c r="R189" i="7"/>
  <c r="Q189" i="7"/>
  <c r="P189" i="7"/>
  <c r="J189" i="7"/>
  <c r="I189" i="7"/>
  <c r="H189" i="7"/>
  <c r="AA1860" i="5"/>
  <c r="Z1860" i="5"/>
  <c r="Y1860" i="5"/>
  <c r="X1860" i="5"/>
  <c r="W1860" i="5"/>
  <c r="V1860" i="5"/>
  <c r="U1860" i="5"/>
  <c r="T1860" i="5"/>
  <c r="S1860" i="5"/>
  <c r="R1860" i="5"/>
  <c r="Q1860" i="5"/>
  <c r="P1860" i="5"/>
  <c r="O1860" i="5"/>
  <c r="N1860" i="5"/>
  <c r="M1860" i="5"/>
  <c r="L1860" i="5"/>
  <c r="K1860" i="5"/>
  <c r="J1860" i="5"/>
  <c r="I1860" i="5"/>
  <c r="H1860" i="5"/>
  <c r="G1860" i="5"/>
  <c r="F1860" i="5"/>
  <c r="E1860" i="5"/>
  <c r="D1860" i="5"/>
  <c r="C1860" i="5"/>
  <c r="B1860" i="5"/>
  <c r="D1858" i="5"/>
  <c r="C1858" i="5"/>
  <c r="B1858" i="5"/>
  <c r="A1858" i="5"/>
  <c r="Y1857" i="5"/>
  <c r="Y1856" i="5"/>
  <c r="R188" i="7"/>
  <c r="J188" i="7"/>
  <c r="I188" i="7"/>
  <c r="AA1850" i="5"/>
  <c r="Z1850" i="5"/>
  <c r="Y1850" i="5"/>
  <c r="X1850" i="5"/>
  <c r="W1850" i="5"/>
  <c r="V1850" i="5"/>
  <c r="U1850" i="5"/>
  <c r="T1850" i="5"/>
  <c r="S1850" i="5"/>
  <c r="R1850" i="5"/>
  <c r="Q1850" i="5"/>
  <c r="P1850" i="5"/>
  <c r="O1850" i="5"/>
  <c r="N1850" i="5"/>
  <c r="M1850" i="5"/>
  <c r="L1850" i="5"/>
  <c r="K1850" i="5"/>
  <c r="J1850" i="5"/>
  <c r="I1850" i="5"/>
  <c r="H1850" i="5"/>
  <c r="G1850" i="5"/>
  <c r="F1850" i="5"/>
  <c r="E1850" i="5"/>
  <c r="W1855" i="5" s="1"/>
  <c r="D1850" i="5"/>
  <c r="C1850" i="5"/>
  <c r="B1850" i="5"/>
  <c r="AQ1848" i="5"/>
  <c r="AQ1852" i="5" s="1"/>
  <c r="D1848" i="5"/>
  <c r="C1848" i="5"/>
  <c r="B1848" i="5"/>
  <c r="A1848" i="5"/>
  <c r="Y1847" i="5"/>
  <c r="Y1846" i="5"/>
  <c r="L187" i="7"/>
  <c r="K187" i="7"/>
  <c r="AA1840" i="5"/>
  <c r="Z1840" i="5"/>
  <c r="Y1840" i="5"/>
  <c r="X1840" i="5"/>
  <c r="W1840" i="5"/>
  <c r="W1846" i="5" s="1"/>
  <c r="I185" i="2" s="1"/>
  <c r="V1840" i="5"/>
  <c r="U1840" i="5"/>
  <c r="T1840" i="5"/>
  <c r="S1840" i="5"/>
  <c r="R1840" i="5"/>
  <c r="Q1840" i="5"/>
  <c r="P1840" i="5"/>
  <c r="O1840" i="5"/>
  <c r="N1840" i="5"/>
  <c r="M1840" i="5"/>
  <c r="L1840" i="5"/>
  <c r="K1840" i="5"/>
  <c r="J1840" i="5"/>
  <c r="I1840" i="5"/>
  <c r="H1840" i="5"/>
  <c r="G1840" i="5"/>
  <c r="F1840" i="5"/>
  <c r="Y1845" i="5" s="1"/>
  <c r="E1840" i="5"/>
  <c r="D1840" i="5"/>
  <c r="C1840" i="5"/>
  <c r="B1840" i="5"/>
  <c r="AQ1838" i="5"/>
  <c r="AQ1840" i="5" s="1"/>
  <c r="D1838" i="5"/>
  <c r="C1838" i="5"/>
  <c r="B1838" i="5"/>
  <c r="A1838" i="5"/>
  <c r="M186" i="7"/>
  <c r="L186" i="7"/>
  <c r="J186" i="7"/>
  <c r="AA1830" i="5"/>
  <c r="Z1830" i="5"/>
  <c r="Y1830" i="5"/>
  <c r="X1830" i="5"/>
  <c r="W1830" i="5"/>
  <c r="W1836" i="5" s="1"/>
  <c r="V1830" i="5"/>
  <c r="U1830" i="5"/>
  <c r="T1830" i="5"/>
  <c r="S1830" i="5"/>
  <c r="R1830" i="5"/>
  <c r="Q1830" i="5"/>
  <c r="P1830" i="5"/>
  <c r="O1830" i="5"/>
  <c r="N1830" i="5"/>
  <c r="M1830" i="5"/>
  <c r="L1830" i="5"/>
  <c r="K1830" i="5"/>
  <c r="J1830" i="5"/>
  <c r="I1830" i="5"/>
  <c r="H1830" i="5"/>
  <c r="G1830" i="5"/>
  <c r="F1830" i="5"/>
  <c r="E1830" i="5"/>
  <c r="D1830" i="5"/>
  <c r="C1830" i="5"/>
  <c r="B1830" i="5"/>
  <c r="AQ1828" i="5"/>
  <c r="AQ1832" i="5" s="1"/>
  <c r="D1828" i="5"/>
  <c r="C1828" i="5"/>
  <c r="B1828" i="5"/>
  <c r="A1828" i="5"/>
  <c r="R185" i="7"/>
  <c r="O185" i="7"/>
  <c r="G185" i="7"/>
  <c r="K185" i="7"/>
  <c r="I185" i="7"/>
  <c r="F185" i="7"/>
  <c r="AA1820" i="5"/>
  <c r="Z1820" i="5"/>
  <c r="Y1820" i="5"/>
  <c r="X1820" i="5"/>
  <c r="W1820" i="5"/>
  <c r="W1826" i="5" s="1"/>
  <c r="V1820" i="5"/>
  <c r="U1820" i="5"/>
  <c r="T1820" i="5"/>
  <c r="S1820" i="5"/>
  <c r="R1820" i="5"/>
  <c r="Q1820" i="5"/>
  <c r="P1820" i="5"/>
  <c r="O1820" i="5"/>
  <c r="N1820" i="5"/>
  <c r="M1820" i="5"/>
  <c r="L1820" i="5"/>
  <c r="K1820" i="5"/>
  <c r="J1820" i="5"/>
  <c r="I1820" i="5"/>
  <c r="H1820" i="5"/>
  <c r="G1820" i="5"/>
  <c r="F1820" i="5"/>
  <c r="E1820" i="5"/>
  <c r="D1820" i="5"/>
  <c r="C1820" i="5"/>
  <c r="B1820" i="5"/>
  <c r="AQ1818" i="5"/>
  <c r="AQ1822" i="5" s="1"/>
  <c r="D1818" i="5"/>
  <c r="C1818" i="5"/>
  <c r="B1818" i="5"/>
  <c r="A1818" i="5"/>
  <c r="R184" i="7"/>
  <c r="Q184" i="7"/>
  <c r="I184" i="7"/>
  <c r="M184" i="7"/>
  <c r="L184" i="7"/>
  <c r="J184" i="7"/>
  <c r="AA1810" i="5"/>
  <c r="Z1810" i="5"/>
  <c r="Y1810" i="5"/>
  <c r="X1810" i="5"/>
  <c r="W1810" i="5"/>
  <c r="V1810" i="5"/>
  <c r="U1810" i="5"/>
  <c r="T1810" i="5"/>
  <c r="S1810" i="5"/>
  <c r="R1810" i="5"/>
  <c r="Q1810" i="5"/>
  <c r="P1810" i="5"/>
  <c r="O1810" i="5"/>
  <c r="N1810" i="5"/>
  <c r="M1810" i="5"/>
  <c r="L1810" i="5"/>
  <c r="K1810" i="5"/>
  <c r="J1810" i="5"/>
  <c r="I1810" i="5"/>
  <c r="H1810" i="5"/>
  <c r="G1810" i="5"/>
  <c r="F1810" i="5"/>
  <c r="E1810" i="5"/>
  <c r="D1810" i="5"/>
  <c r="C1810" i="5"/>
  <c r="B1810" i="5"/>
  <c r="D1808" i="5"/>
  <c r="C1808" i="5"/>
  <c r="B1808" i="5"/>
  <c r="A1808" i="5"/>
  <c r="W1806" i="5"/>
  <c r="L183" i="7"/>
  <c r="P183" i="7"/>
  <c r="M183" i="7"/>
  <c r="H183" i="7"/>
  <c r="AA1800" i="5"/>
  <c r="Z1800" i="5"/>
  <c r="Y1800" i="5"/>
  <c r="X1800" i="5"/>
  <c r="W1800" i="5"/>
  <c r="V1800" i="5"/>
  <c r="U1800" i="5"/>
  <c r="T1800" i="5"/>
  <c r="S1800" i="5"/>
  <c r="R1800" i="5"/>
  <c r="Q1800" i="5"/>
  <c r="P1800" i="5"/>
  <c r="O1800" i="5"/>
  <c r="N1800" i="5"/>
  <c r="M1800" i="5"/>
  <c r="L1800" i="5"/>
  <c r="K1800" i="5"/>
  <c r="J1800" i="5"/>
  <c r="I1800" i="5"/>
  <c r="H1800" i="5"/>
  <c r="G1800" i="5"/>
  <c r="F1800" i="5"/>
  <c r="E1800" i="5"/>
  <c r="W1805" i="5" s="1"/>
  <c r="D1800" i="5"/>
  <c r="C1800" i="5"/>
  <c r="B1800" i="5"/>
  <c r="D1798" i="5"/>
  <c r="C1798" i="5"/>
  <c r="B1798" i="5"/>
  <c r="A1798" i="5"/>
  <c r="Y1797" i="5"/>
  <c r="Y1796" i="5"/>
  <c r="W1796" i="5"/>
  <c r="W1795" i="5"/>
  <c r="R182" i="7"/>
  <c r="J182" i="7"/>
  <c r="N182" i="7"/>
  <c r="F182" i="7"/>
  <c r="AA1790" i="5"/>
  <c r="Z1790" i="5"/>
  <c r="Y1790" i="5"/>
  <c r="X1790" i="5"/>
  <c r="W1790" i="5"/>
  <c r="V1790" i="5"/>
  <c r="U1790" i="5"/>
  <c r="T1790" i="5"/>
  <c r="S1790" i="5"/>
  <c r="R1790" i="5"/>
  <c r="Q1790" i="5"/>
  <c r="P1790" i="5"/>
  <c r="O1790" i="5"/>
  <c r="N1790" i="5"/>
  <c r="M1790" i="5"/>
  <c r="L1790" i="5"/>
  <c r="K1790" i="5"/>
  <c r="J1790" i="5"/>
  <c r="I1790" i="5"/>
  <c r="H1790" i="5"/>
  <c r="G1790" i="5"/>
  <c r="F1790" i="5"/>
  <c r="Y1795" i="5" s="1"/>
  <c r="E1790" i="5"/>
  <c r="D1790" i="5"/>
  <c r="C1790" i="5"/>
  <c r="B1790" i="5"/>
  <c r="D1788" i="5"/>
  <c r="C1788" i="5"/>
  <c r="B1788" i="5"/>
  <c r="A1788" i="5"/>
  <c r="Y1787" i="5"/>
  <c r="Y1786" i="5"/>
  <c r="R181" i="7"/>
  <c r="J181" i="7"/>
  <c r="AA1780" i="5"/>
  <c r="Z1780" i="5"/>
  <c r="Y1780" i="5"/>
  <c r="X1780" i="5"/>
  <c r="W1780" i="5"/>
  <c r="V1780" i="5"/>
  <c r="U1780" i="5"/>
  <c r="T1780" i="5"/>
  <c r="S1780" i="5"/>
  <c r="R1780" i="5"/>
  <c r="Q1780" i="5"/>
  <c r="P1780" i="5"/>
  <c r="O1780" i="5"/>
  <c r="N1780" i="5"/>
  <c r="M1780" i="5"/>
  <c r="L1780" i="5"/>
  <c r="K1780" i="5"/>
  <c r="J1780" i="5"/>
  <c r="I1780" i="5"/>
  <c r="H1780" i="5"/>
  <c r="G1780" i="5"/>
  <c r="F1780" i="5"/>
  <c r="E1780" i="5"/>
  <c r="D1780" i="5"/>
  <c r="C1780" i="5"/>
  <c r="B1780" i="5"/>
  <c r="D1778" i="5"/>
  <c r="C1778" i="5"/>
  <c r="B1778" i="5"/>
  <c r="A1778" i="5"/>
  <c r="Y1777" i="5"/>
  <c r="Y1776" i="5"/>
  <c r="N180" i="7"/>
  <c r="AA1770" i="5"/>
  <c r="Z1770" i="5"/>
  <c r="Y1770" i="5"/>
  <c r="X1770" i="5"/>
  <c r="W1770" i="5"/>
  <c r="V1770" i="5"/>
  <c r="U1770" i="5"/>
  <c r="T1770" i="5"/>
  <c r="S1770" i="5"/>
  <c r="R1770" i="5"/>
  <c r="Q1770" i="5"/>
  <c r="P1770" i="5"/>
  <c r="O1770" i="5"/>
  <c r="N1770" i="5"/>
  <c r="M1770" i="5"/>
  <c r="L1770" i="5"/>
  <c r="K1770" i="5"/>
  <c r="J1770" i="5"/>
  <c r="I1770" i="5"/>
  <c r="H1770" i="5"/>
  <c r="G1770" i="5"/>
  <c r="F1770" i="5"/>
  <c r="E1770" i="5"/>
  <c r="D1770" i="5"/>
  <c r="C1770" i="5"/>
  <c r="B1770" i="5"/>
  <c r="D1768" i="5"/>
  <c r="C1768" i="5"/>
  <c r="B1768" i="5"/>
  <c r="A1768" i="5"/>
  <c r="Y1767" i="5"/>
  <c r="Y1766" i="5"/>
  <c r="N179" i="7"/>
  <c r="F179" i="7"/>
  <c r="R179" i="7"/>
  <c r="Q179" i="7"/>
  <c r="L179" i="7"/>
  <c r="J179" i="7"/>
  <c r="I179" i="7"/>
  <c r="AA1760" i="5"/>
  <c r="Z1760" i="5"/>
  <c r="Y1760" i="5"/>
  <c r="X1760" i="5"/>
  <c r="W1760" i="5"/>
  <c r="V1760" i="5"/>
  <c r="U1760" i="5"/>
  <c r="T1760" i="5"/>
  <c r="S1760" i="5"/>
  <c r="R1760" i="5"/>
  <c r="Q1760" i="5"/>
  <c r="P1760" i="5"/>
  <c r="O1760" i="5"/>
  <c r="N1760" i="5"/>
  <c r="M1760" i="5"/>
  <c r="L1760" i="5"/>
  <c r="K1760" i="5"/>
  <c r="J1760" i="5"/>
  <c r="I1760" i="5"/>
  <c r="H1760" i="5"/>
  <c r="G1760" i="5"/>
  <c r="F1760" i="5"/>
  <c r="E1760" i="5"/>
  <c r="D1760" i="5"/>
  <c r="C1760" i="5"/>
  <c r="B1760" i="5"/>
  <c r="W1765" i="5" s="1"/>
  <c r="AQ1758" i="5"/>
  <c r="AQ1760" i="5" s="1"/>
  <c r="D1758" i="5"/>
  <c r="C1758" i="5"/>
  <c r="B1758" i="5"/>
  <c r="A1758" i="5"/>
  <c r="G178" i="7"/>
  <c r="L178" i="7"/>
  <c r="AA1750" i="5"/>
  <c r="Z1750" i="5"/>
  <c r="Y1750" i="5"/>
  <c r="X1750" i="5"/>
  <c r="W1750" i="5"/>
  <c r="V1750" i="5"/>
  <c r="U1750" i="5"/>
  <c r="T1750" i="5"/>
  <c r="S1750" i="5"/>
  <c r="R1750" i="5"/>
  <c r="Q1750" i="5"/>
  <c r="P1750" i="5"/>
  <c r="O1750" i="5"/>
  <c r="N1750" i="5"/>
  <c r="M1750" i="5"/>
  <c r="L1750" i="5"/>
  <c r="K1750" i="5"/>
  <c r="J1750" i="5"/>
  <c r="I1750" i="5"/>
  <c r="H1750" i="5"/>
  <c r="G1750" i="5"/>
  <c r="F1750" i="5"/>
  <c r="E1750" i="5"/>
  <c r="D1750" i="5"/>
  <c r="C1750" i="5"/>
  <c r="B1750" i="5"/>
  <c r="AQ1748" i="5"/>
  <c r="AQ1752" i="5" s="1"/>
  <c r="D1748" i="5"/>
  <c r="C1748" i="5"/>
  <c r="B1748" i="5"/>
  <c r="A1748" i="5"/>
  <c r="M177" i="7"/>
  <c r="AA1740" i="5"/>
  <c r="Z1740" i="5"/>
  <c r="Y1740" i="5"/>
  <c r="X1740" i="5"/>
  <c r="W1740" i="5"/>
  <c r="V1740" i="5"/>
  <c r="U1740" i="5"/>
  <c r="T1740" i="5"/>
  <c r="S1740" i="5"/>
  <c r="R1740" i="5"/>
  <c r="Q1740" i="5"/>
  <c r="P1740" i="5"/>
  <c r="O1740" i="5"/>
  <c r="N1740" i="5"/>
  <c r="M1740" i="5"/>
  <c r="L1740" i="5"/>
  <c r="K1740" i="5"/>
  <c r="J1740" i="5"/>
  <c r="I1740" i="5"/>
  <c r="H1740" i="5"/>
  <c r="G1740" i="5"/>
  <c r="F1740" i="5"/>
  <c r="E1740" i="5"/>
  <c r="D1740" i="5"/>
  <c r="C1740" i="5"/>
  <c r="B1740" i="5"/>
  <c r="AQ1738" i="5"/>
  <c r="AQ1742" i="5" s="1"/>
  <c r="D1738" i="5"/>
  <c r="C1738" i="5"/>
  <c r="B1738" i="5"/>
  <c r="A1738" i="5"/>
  <c r="H176" i="7"/>
  <c r="M176" i="7"/>
  <c r="AA1730" i="5"/>
  <c r="Z1730" i="5"/>
  <c r="Y1730" i="5"/>
  <c r="X1730" i="5"/>
  <c r="W1730" i="5"/>
  <c r="V1730" i="5"/>
  <c r="U1730" i="5"/>
  <c r="T1730" i="5"/>
  <c r="S1730" i="5"/>
  <c r="R1730" i="5"/>
  <c r="Q1730" i="5"/>
  <c r="P1730" i="5"/>
  <c r="O1730" i="5"/>
  <c r="N1730" i="5"/>
  <c r="M1730" i="5"/>
  <c r="L1730" i="5"/>
  <c r="K1730" i="5"/>
  <c r="J1730" i="5"/>
  <c r="I1730" i="5"/>
  <c r="H1730" i="5"/>
  <c r="G1730" i="5"/>
  <c r="F1730" i="5"/>
  <c r="E1730" i="5"/>
  <c r="D1730" i="5"/>
  <c r="C1730" i="5"/>
  <c r="B1730" i="5"/>
  <c r="D1728" i="5"/>
  <c r="C1728" i="5"/>
  <c r="B1728" i="5"/>
  <c r="A1728" i="5"/>
  <c r="W1726" i="5"/>
  <c r="R175" i="7"/>
  <c r="J175" i="7"/>
  <c r="P175" i="7"/>
  <c r="O175" i="7"/>
  <c r="N175" i="7"/>
  <c r="H175" i="7"/>
  <c r="G175" i="7"/>
  <c r="F175" i="7"/>
  <c r="AA1720" i="5"/>
  <c r="Z1720" i="5"/>
  <c r="Y1720" i="5"/>
  <c r="X1720" i="5"/>
  <c r="W1720" i="5"/>
  <c r="V1720" i="5"/>
  <c r="U1720" i="5"/>
  <c r="T1720" i="5"/>
  <c r="S1720" i="5"/>
  <c r="R1720" i="5"/>
  <c r="Q1720" i="5"/>
  <c r="P1720" i="5"/>
  <c r="O1720" i="5"/>
  <c r="N1720" i="5"/>
  <c r="M1720" i="5"/>
  <c r="L1720" i="5"/>
  <c r="K1720" i="5"/>
  <c r="J1720" i="5"/>
  <c r="I1720" i="5"/>
  <c r="H1720" i="5"/>
  <c r="G1720" i="5"/>
  <c r="F1720" i="5"/>
  <c r="E1720" i="5"/>
  <c r="D1720" i="5"/>
  <c r="W1725" i="5" s="1"/>
  <c r="C1720" i="5"/>
  <c r="B1720" i="5"/>
  <c r="D1718" i="5"/>
  <c r="C1718" i="5"/>
  <c r="B1718" i="5"/>
  <c r="A1718" i="5"/>
  <c r="Y1717" i="5"/>
  <c r="Y1716" i="5"/>
  <c r="O174" i="7"/>
  <c r="G174" i="7"/>
  <c r="AA1710" i="5"/>
  <c r="Z1710" i="5"/>
  <c r="Y1710" i="5"/>
  <c r="X1710" i="5"/>
  <c r="W1710" i="5"/>
  <c r="V1710" i="5"/>
  <c r="U1710" i="5"/>
  <c r="T1710" i="5"/>
  <c r="S1710" i="5"/>
  <c r="R1710" i="5"/>
  <c r="Q1710" i="5"/>
  <c r="P1710" i="5"/>
  <c r="O1710" i="5"/>
  <c r="N1710" i="5"/>
  <c r="M1710" i="5"/>
  <c r="L1710" i="5"/>
  <c r="K1710" i="5"/>
  <c r="J1710" i="5"/>
  <c r="I1710" i="5"/>
  <c r="H1710" i="5"/>
  <c r="G1710" i="5"/>
  <c r="F1710" i="5"/>
  <c r="E1710" i="5"/>
  <c r="D1710" i="5"/>
  <c r="C1710" i="5"/>
  <c r="B1710" i="5"/>
  <c r="D1708" i="5"/>
  <c r="C1708" i="5"/>
  <c r="B1708" i="5"/>
  <c r="A1708" i="5"/>
  <c r="Y1707" i="5"/>
  <c r="Y1706" i="5"/>
  <c r="AA1700" i="5"/>
  <c r="Z1700" i="5"/>
  <c r="Y1700" i="5"/>
  <c r="X1700" i="5"/>
  <c r="W1700" i="5"/>
  <c r="V1700" i="5"/>
  <c r="U1700" i="5"/>
  <c r="T1700" i="5"/>
  <c r="S1700" i="5"/>
  <c r="R1700" i="5"/>
  <c r="Q1700" i="5"/>
  <c r="P1700" i="5"/>
  <c r="O1700" i="5"/>
  <c r="N1700" i="5"/>
  <c r="M1700" i="5"/>
  <c r="L1700" i="5"/>
  <c r="K1700" i="5"/>
  <c r="J1700" i="5"/>
  <c r="I1700" i="5"/>
  <c r="H1700" i="5"/>
  <c r="G1700" i="5"/>
  <c r="F1700" i="5"/>
  <c r="Y1705" i="5" s="1"/>
  <c r="E1700" i="5"/>
  <c r="W1705" i="5" s="1"/>
  <c r="D1700" i="5"/>
  <c r="C1700" i="5"/>
  <c r="B1700" i="5"/>
  <c r="D1698" i="5"/>
  <c r="C1698" i="5"/>
  <c r="B1698" i="5"/>
  <c r="A1698" i="5"/>
  <c r="Y1697" i="5"/>
  <c r="Y1696" i="5"/>
  <c r="R172" i="7"/>
  <c r="K172" i="7"/>
  <c r="J172" i="7"/>
  <c r="G172" i="7"/>
  <c r="F172" i="7"/>
  <c r="AA1690" i="5"/>
  <c r="Z1690" i="5"/>
  <c r="Y1690" i="5"/>
  <c r="X1690" i="5"/>
  <c r="W1690" i="5"/>
  <c r="V1690" i="5"/>
  <c r="U1690" i="5"/>
  <c r="T1690" i="5"/>
  <c r="S1690" i="5"/>
  <c r="R1690" i="5"/>
  <c r="Q1690" i="5"/>
  <c r="P1690" i="5"/>
  <c r="O1690" i="5"/>
  <c r="N1690" i="5"/>
  <c r="M1690" i="5"/>
  <c r="L1690" i="5"/>
  <c r="K1690" i="5"/>
  <c r="J1690" i="5"/>
  <c r="I1690" i="5"/>
  <c r="H1690" i="5"/>
  <c r="G1690" i="5"/>
  <c r="F1690" i="5"/>
  <c r="Y1695" i="5" s="1"/>
  <c r="E1690" i="5"/>
  <c r="D1690" i="5"/>
  <c r="C1690" i="5"/>
  <c r="B1690" i="5"/>
  <c r="AQ1688" i="5"/>
  <c r="D1688" i="5"/>
  <c r="C1688" i="5"/>
  <c r="B1688" i="5"/>
  <c r="A1688" i="5"/>
  <c r="Y1687" i="5"/>
  <c r="Y1686" i="5"/>
  <c r="P171" i="7"/>
  <c r="I171" i="7"/>
  <c r="H171" i="7"/>
  <c r="AA1680" i="5"/>
  <c r="Z1680" i="5"/>
  <c r="Y1680" i="5"/>
  <c r="X1680" i="5"/>
  <c r="W1680" i="5"/>
  <c r="V1680" i="5"/>
  <c r="U1680" i="5"/>
  <c r="T1680" i="5"/>
  <c r="S1680" i="5"/>
  <c r="R1680" i="5"/>
  <c r="Q1680" i="5"/>
  <c r="P1680" i="5"/>
  <c r="O1680" i="5"/>
  <c r="N1680" i="5"/>
  <c r="M1680" i="5"/>
  <c r="L1680" i="5"/>
  <c r="K1680" i="5"/>
  <c r="J1680" i="5"/>
  <c r="I1680" i="5"/>
  <c r="H1680" i="5"/>
  <c r="G1680" i="5"/>
  <c r="F1680" i="5"/>
  <c r="E1680" i="5"/>
  <c r="D1680" i="5"/>
  <c r="C1680" i="5"/>
  <c r="B1680" i="5"/>
  <c r="AQ1678" i="5"/>
  <c r="D1678" i="5"/>
  <c r="C1678" i="5"/>
  <c r="B1678" i="5"/>
  <c r="A1678" i="5"/>
  <c r="Q170" i="7"/>
  <c r="M170" i="7"/>
  <c r="L170" i="7"/>
  <c r="AA1670" i="5"/>
  <c r="Z1670" i="5"/>
  <c r="Y1670" i="5"/>
  <c r="X1670" i="5"/>
  <c r="W1670" i="5"/>
  <c r="V1670" i="5"/>
  <c r="U1670" i="5"/>
  <c r="T1670" i="5"/>
  <c r="S1670" i="5"/>
  <c r="R1670" i="5"/>
  <c r="Q1670" i="5"/>
  <c r="P1670" i="5"/>
  <c r="O1670" i="5"/>
  <c r="N1670" i="5"/>
  <c r="M1670" i="5"/>
  <c r="L1670" i="5"/>
  <c r="K1670" i="5"/>
  <c r="J1670" i="5"/>
  <c r="I1670" i="5"/>
  <c r="H1670" i="5"/>
  <c r="G1670" i="5"/>
  <c r="F1670" i="5"/>
  <c r="E1670" i="5"/>
  <c r="D1670" i="5"/>
  <c r="C1670" i="5"/>
  <c r="B1670" i="5"/>
  <c r="AQ1668" i="5"/>
  <c r="AQ1672" i="5" s="1"/>
  <c r="D1668" i="5"/>
  <c r="C1668" i="5"/>
  <c r="B1668" i="5"/>
  <c r="A1668" i="5"/>
  <c r="Q169" i="7"/>
  <c r="I169" i="7"/>
  <c r="O169" i="7"/>
  <c r="G169" i="7"/>
  <c r="L169" i="7"/>
  <c r="K169" i="7"/>
  <c r="AA1660" i="5"/>
  <c r="Z1660" i="5"/>
  <c r="Y1660" i="5"/>
  <c r="X1660" i="5"/>
  <c r="W1660" i="5"/>
  <c r="V1660" i="5"/>
  <c r="U1660" i="5"/>
  <c r="T1660" i="5"/>
  <c r="S1660" i="5"/>
  <c r="R1660" i="5"/>
  <c r="Q1660" i="5"/>
  <c r="P1660" i="5"/>
  <c r="O1660" i="5"/>
  <c r="N1660" i="5"/>
  <c r="M1660" i="5"/>
  <c r="L1660" i="5"/>
  <c r="K1660" i="5"/>
  <c r="J1660" i="5"/>
  <c r="I1660" i="5"/>
  <c r="H1660" i="5"/>
  <c r="G1660" i="5"/>
  <c r="F1660" i="5"/>
  <c r="E1660" i="5"/>
  <c r="D1660" i="5"/>
  <c r="C1660" i="5"/>
  <c r="B1660" i="5"/>
  <c r="AQ1658" i="5"/>
  <c r="AQ1662" i="5" s="1"/>
  <c r="D1658" i="5"/>
  <c r="C1658" i="5"/>
  <c r="B1658" i="5"/>
  <c r="A1658" i="5"/>
  <c r="K168" i="7"/>
  <c r="P168" i="7"/>
  <c r="H168" i="7"/>
  <c r="L168" i="7"/>
  <c r="AA1650" i="5"/>
  <c r="Z1650" i="5"/>
  <c r="Y1650" i="5"/>
  <c r="X1650" i="5"/>
  <c r="W1650" i="5"/>
  <c r="V1650" i="5"/>
  <c r="U1650" i="5"/>
  <c r="T1650" i="5"/>
  <c r="S1650" i="5"/>
  <c r="R1650" i="5"/>
  <c r="Q1650" i="5"/>
  <c r="P1650" i="5"/>
  <c r="O1650" i="5"/>
  <c r="N1650" i="5"/>
  <c r="M1650" i="5"/>
  <c r="L1650" i="5"/>
  <c r="K1650" i="5"/>
  <c r="J1650" i="5"/>
  <c r="I1650" i="5"/>
  <c r="H1650" i="5"/>
  <c r="G1650" i="5"/>
  <c r="F1650" i="5"/>
  <c r="E1650" i="5"/>
  <c r="D1650" i="5"/>
  <c r="C1650" i="5"/>
  <c r="B1650" i="5"/>
  <c r="Y1655" i="5" s="1"/>
  <c r="D1648" i="5"/>
  <c r="C1648" i="5"/>
  <c r="B1648" i="5"/>
  <c r="A1648" i="5"/>
  <c r="K167" i="7"/>
  <c r="L167" i="7"/>
  <c r="P167" i="7"/>
  <c r="O167" i="7"/>
  <c r="H167" i="7"/>
  <c r="G167" i="7"/>
  <c r="AA1640" i="5"/>
  <c r="Z1640" i="5"/>
  <c r="Y1640" i="5"/>
  <c r="X1640" i="5"/>
  <c r="W1640" i="5"/>
  <c r="V1640" i="5"/>
  <c r="U1640" i="5"/>
  <c r="T1640" i="5"/>
  <c r="S1640" i="5"/>
  <c r="R1640" i="5"/>
  <c r="Q1640" i="5"/>
  <c r="P1640" i="5"/>
  <c r="O1640" i="5"/>
  <c r="N1640" i="5"/>
  <c r="M1640" i="5"/>
  <c r="L1640" i="5"/>
  <c r="K1640" i="5"/>
  <c r="J1640" i="5"/>
  <c r="I1640" i="5"/>
  <c r="H1640" i="5"/>
  <c r="G1640" i="5"/>
  <c r="F1640" i="5"/>
  <c r="E1640" i="5"/>
  <c r="W1645" i="5" s="1"/>
  <c r="D1640" i="5"/>
  <c r="C1640" i="5"/>
  <c r="B1640" i="5"/>
  <c r="Y1645" i="5" s="1"/>
  <c r="D1638" i="5"/>
  <c r="C1638" i="5"/>
  <c r="B1638" i="5"/>
  <c r="A1638" i="5"/>
  <c r="Y1637" i="5"/>
  <c r="Y1636" i="5"/>
  <c r="O166" i="7"/>
  <c r="G166" i="7"/>
  <c r="F166" i="7"/>
  <c r="AA1630" i="5"/>
  <c r="Z1630" i="5"/>
  <c r="Y1630" i="5"/>
  <c r="X1630" i="5"/>
  <c r="W1630" i="5"/>
  <c r="V1630" i="5"/>
  <c r="U1630" i="5"/>
  <c r="T1630" i="5"/>
  <c r="S1630" i="5"/>
  <c r="R1630" i="5"/>
  <c r="Q1630" i="5"/>
  <c r="P1630" i="5"/>
  <c r="O1630" i="5"/>
  <c r="N1630" i="5"/>
  <c r="M1630" i="5"/>
  <c r="L1630" i="5"/>
  <c r="K1630" i="5"/>
  <c r="J1630" i="5"/>
  <c r="I1630" i="5"/>
  <c r="H1630" i="5"/>
  <c r="G1630" i="5"/>
  <c r="F1630" i="5"/>
  <c r="Y1635" i="5" s="1"/>
  <c r="E1630" i="5"/>
  <c r="D1630" i="5"/>
  <c r="C1630" i="5"/>
  <c r="B1630" i="5"/>
  <c r="D1628" i="5"/>
  <c r="C1628" i="5"/>
  <c r="B1628" i="5"/>
  <c r="A1628" i="5"/>
  <c r="Y1627" i="5"/>
  <c r="Y1626" i="5"/>
  <c r="R165" i="7"/>
  <c r="P165" i="7"/>
  <c r="O165" i="7"/>
  <c r="J165" i="7"/>
  <c r="H165" i="7"/>
  <c r="G165" i="7"/>
  <c r="AA1620" i="5"/>
  <c r="Z1620" i="5"/>
  <c r="Y1620" i="5"/>
  <c r="X1620" i="5"/>
  <c r="W1620" i="5"/>
  <c r="V1620" i="5"/>
  <c r="U1620" i="5"/>
  <c r="T1620" i="5"/>
  <c r="S1620" i="5"/>
  <c r="R1620" i="5"/>
  <c r="Q1620" i="5"/>
  <c r="P1620" i="5"/>
  <c r="O1620" i="5"/>
  <c r="N1620" i="5"/>
  <c r="M1620" i="5"/>
  <c r="L1620" i="5"/>
  <c r="K1620" i="5"/>
  <c r="J1620" i="5"/>
  <c r="I1620" i="5"/>
  <c r="H1620" i="5"/>
  <c r="G1620" i="5"/>
  <c r="F1620" i="5"/>
  <c r="Y1625" i="5" s="1"/>
  <c r="E1620" i="5"/>
  <c r="D1620" i="5"/>
  <c r="C1620" i="5"/>
  <c r="B1620" i="5"/>
  <c r="D1618" i="5"/>
  <c r="C1618" i="5"/>
  <c r="B1618" i="5"/>
  <c r="A1618" i="5"/>
  <c r="Y1617" i="5"/>
  <c r="Y1616" i="5"/>
  <c r="K164" i="7"/>
  <c r="AA1610" i="5"/>
  <c r="Z1610" i="5"/>
  <c r="Y1610" i="5"/>
  <c r="X1610" i="5"/>
  <c r="W1610" i="5"/>
  <c r="V1610" i="5"/>
  <c r="U1610" i="5"/>
  <c r="T1610" i="5"/>
  <c r="S1610" i="5"/>
  <c r="R1610" i="5"/>
  <c r="Q1610" i="5"/>
  <c r="P1610" i="5"/>
  <c r="O1610" i="5"/>
  <c r="N1610" i="5"/>
  <c r="M1610" i="5"/>
  <c r="L1610" i="5"/>
  <c r="K1610" i="5"/>
  <c r="J1610" i="5"/>
  <c r="I1610" i="5"/>
  <c r="H1610" i="5"/>
  <c r="G1610" i="5"/>
  <c r="F1610" i="5"/>
  <c r="E1610" i="5"/>
  <c r="W1615" i="5" s="1"/>
  <c r="D1610" i="5"/>
  <c r="C1610" i="5"/>
  <c r="B1610" i="5"/>
  <c r="AQ1608" i="5"/>
  <c r="AQ1612" i="5" s="1"/>
  <c r="D1608" i="5"/>
  <c r="C1608" i="5"/>
  <c r="B1608" i="5"/>
  <c r="A1608" i="5"/>
  <c r="Y1607" i="5"/>
  <c r="Y1606" i="5"/>
  <c r="L163" i="7"/>
  <c r="K163" i="7"/>
  <c r="J163" i="7"/>
  <c r="AA1600" i="5"/>
  <c r="Z1600" i="5"/>
  <c r="Y1600" i="5"/>
  <c r="X1600" i="5"/>
  <c r="W1600" i="5"/>
  <c r="W1606" i="5" s="1"/>
  <c r="V1600" i="5"/>
  <c r="U1600" i="5"/>
  <c r="T1600" i="5"/>
  <c r="S1600" i="5"/>
  <c r="R1600" i="5"/>
  <c r="Q1600" i="5"/>
  <c r="P1600" i="5"/>
  <c r="O1600" i="5"/>
  <c r="N1600" i="5"/>
  <c r="M1600" i="5"/>
  <c r="L1600" i="5"/>
  <c r="K1600" i="5"/>
  <c r="J1600" i="5"/>
  <c r="I1600" i="5"/>
  <c r="H1600" i="5"/>
  <c r="G1600" i="5"/>
  <c r="F1600" i="5"/>
  <c r="Y1605" i="5" s="1"/>
  <c r="E1600" i="5"/>
  <c r="D1600" i="5"/>
  <c r="C1600" i="5"/>
  <c r="B1600" i="5"/>
  <c r="AQ1598" i="5"/>
  <c r="AQ1600" i="5" s="1"/>
  <c r="D1598" i="5"/>
  <c r="C1598" i="5"/>
  <c r="B1598" i="5"/>
  <c r="A1598" i="5"/>
  <c r="Q162" i="7"/>
  <c r="I162" i="7"/>
  <c r="N162" i="7"/>
  <c r="F162" i="7"/>
  <c r="M162" i="7"/>
  <c r="L162" i="7"/>
  <c r="K162" i="7"/>
  <c r="AA1590" i="5"/>
  <c r="Z1590" i="5"/>
  <c r="Y1590" i="5"/>
  <c r="X1590" i="5"/>
  <c r="W1590" i="5"/>
  <c r="W1596" i="5" s="1"/>
  <c r="V1590" i="5"/>
  <c r="U1590" i="5"/>
  <c r="T1590" i="5"/>
  <c r="S1590" i="5"/>
  <c r="R1590" i="5"/>
  <c r="Q1590" i="5"/>
  <c r="P1590" i="5"/>
  <c r="O1590" i="5"/>
  <c r="N1590" i="5"/>
  <c r="M1590" i="5"/>
  <c r="L1590" i="5"/>
  <c r="K1590" i="5"/>
  <c r="J1590" i="5"/>
  <c r="I1590" i="5"/>
  <c r="H1590" i="5"/>
  <c r="G1590" i="5"/>
  <c r="F1590" i="5"/>
  <c r="E1590" i="5"/>
  <c r="D1590" i="5"/>
  <c r="C1590" i="5"/>
  <c r="B1590" i="5"/>
  <c r="AQ1588" i="5"/>
  <c r="AQ1592" i="5" s="1"/>
  <c r="D1588" i="5"/>
  <c r="C1588" i="5"/>
  <c r="B1588" i="5"/>
  <c r="A1588" i="5"/>
  <c r="R161" i="7"/>
  <c r="M161" i="7"/>
  <c r="AA1580" i="5"/>
  <c r="Z1580" i="5"/>
  <c r="Y1580" i="5"/>
  <c r="X1580" i="5"/>
  <c r="W1580" i="5"/>
  <c r="W1586" i="5" s="1"/>
  <c r="V1580" i="5"/>
  <c r="U1580" i="5"/>
  <c r="T1580" i="5"/>
  <c r="S1580" i="5"/>
  <c r="R1580" i="5"/>
  <c r="Q1580" i="5"/>
  <c r="P1580" i="5"/>
  <c r="O1580" i="5"/>
  <c r="N1580" i="5"/>
  <c r="M1580" i="5"/>
  <c r="L1580" i="5"/>
  <c r="K1580" i="5"/>
  <c r="J1580" i="5"/>
  <c r="I1580" i="5"/>
  <c r="H1580" i="5"/>
  <c r="G1580" i="5"/>
  <c r="F1580" i="5"/>
  <c r="E1580" i="5"/>
  <c r="D1580" i="5"/>
  <c r="C1580" i="5"/>
  <c r="B1580" i="5"/>
  <c r="AQ1578" i="5"/>
  <c r="AQ1582" i="5" s="1"/>
  <c r="D1578" i="5"/>
  <c r="C1578" i="5"/>
  <c r="B1578" i="5"/>
  <c r="A1578" i="5"/>
  <c r="R160" i="7"/>
  <c r="N160" i="7"/>
  <c r="L160" i="7"/>
  <c r="J160" i="7"/>
  <c r="F160" i="7"/>
  <c r="AA1570" i="5"/>
  <c r="M158" i="2" s="1"/>
  <c r="Z1570" i="5"/>
  <c r="Y1570" i="5"/>
  <c r="X1570" i="5"/>
  <c r="W1570" i="5"/>
  <c r="V1570" i="5"/>
  <c r="U1570" i="5"/>
  <c r="T1570" i="5"/>
  <c r="S1570" i="5"/>
  <c r="R1570" i="5"/>
  <c r="Q1570" i="5"/>
  <c r="P1570" i="5"/>
  <c r="O1570" i="5"/>
  <c r="N1570" i="5"/>
  <c r="M1570" i="5"/>
  <c r="L1570" i="5"/>
  <c r="K1570" i="5"/>
  <c r="J1570" i="5"/>
  <c r="I1570" i="5"/>
  <c r="H1570" i="5"/>
  <c r="G1570" i="5"/>
  <c r="F1570" i="5"/>
  <c r="E1570" i="5"/>
  <c r="D1570" i="5"/>
  <c r="C1570" i="5"/>
  <c r="B1570" i="5"/>
  <c r="D1568" i="5"/>
  <c r="C1568" i="5"/>
  <c r="B1568" i="5"/>
  <c r="A1568" i="5"/>
  <c r="W1565" i="5"/>
  <c r="O159" i="7"/>
  <c r="N159" i="7"/>
  <c r="G159" i="7"/>
  <c r="F159" i="7"/>
  <c r="AA1560" i="5"/>
  <c r="Z1560" i="5"/>
  <c r="Y1560" i="5"/>
  <c r="X1560" i="5"/>
  <c r="W1560" i="5"/>
  <c r="V1560" i="5"/>
  <c r="U1560" i="5"/>
  <c r="T1560" i="5"/>
  <c r="S1560" i="5"/>
  <c r="R1560" i="5"/>
  <c r="Q1560" i="5"/>
  <c r="P1560" i="5"/>
  <c r="O1560" i="5"/>
  <c r="N1560" i="5"/>
  <c r="M1560" i="5"/>
  <c r="L1560" i="5"/>
  <c r="K1560" i="5"/>
  <c r="J1560" i="5"/>
  <c r="I1560" i="5"/>
  <c r="H1560" i="5"/>
  <c r="G1560" i="5"/>
  <c r="F1560" i="5"/>
  <c r="E1560" i="5"/>
  <c r="D1560" i="5"/>
  <c r="W1566" i="5" s="1"/>
  <c r="I157" i="2" s="1"/>
  <c r="C1560" i="5"/>
  <c r="B1560" i="5"/>
  <c r="Y1565" i="5" s="1"/>
  <c r="D1558" i="5"/>
  <c r="C1558" i="5"/>
  <c r="B1558" i="5"/>
  <c r="A1558" i="5"/>
  <c r="Y1557" i="5"/>
  <c r="W1556" i="5"/>
  <c r="W1555" i="5"/>
  <c r="R158" i="7"/>
  <c r="J158" i="7"/>
  <c r="O158" i="7"/>
  <c r="N158" i="7"/>
  <c r="G158" i="7"/>
  <c r="F158" i="7"/>
  <c r="AA1550" i="5"/>
  <c r="Z1550" i="5"/>
  <c r="Y1550" i="5"/>
  <c r="X1550" i="5"/>
  <c r="W1550" i="5"/>
  <c r="V1550" i="5"/>
  <c r="U1550" i="5"/>
  <c r="T1550" i="5"/>
  <c r="S1550" i="5"/>
  <c r="R1550" i="5"/>
  <c r="Q1550" i="5"/>
  <c r="P1550" i="5"/>
  <c r="O1550" i="5"/>
  <c r="N1550" i="5"/>
  <c r="M1550" i="5"/>
  <c r="L1550" i="5"/>
  <c r="K1550" i="5"/>
  <c r="J1550" i="5"/>
  <c r="I1550" i="5"/>
  <c r="H1550" i="5"/>
  <c r="G1550" i="5"/>
  <c r="F1550" i="5"/>
  <c r="E1550" i="5"/>
  <c r="D1550" i="5"/>
  <c r="Y1555" i="5" s="1"/>
  <c r="C1550" i="5"/>
  <c r="B1550" i="5"/>
  <c r="D1548" i="5"/>
  <c r="C1548" i="5"/>
  <c r="B1548" i="5"/>
  <c r="A1548" i="5"/>
  <c r="Y1556" i="5" s="1"/>
  <c r="Y1547" i="5"/>
  <c r="Y1546" i="5"/>
  <c r="W1546" i="5"/>
  <c r="I155" i="2" s="1"/>
  <c r="W1545" i="5"/>
  <c r="R157" i="7"/>
  <c r="J157" i="7"/>
  <c r="AA1540" i="5"/>
  <c r="Z1540" i="5"/>
  <c r="Y1540" i="5"/>
  <c r="X1540" i="5"/>
  <c r="W1540" i="5"/>
  <c r="V1540" i="5"/>
  <c r="U1540" i="5"/>
  <c r="T1540" i="5"/>
  <c r="S1540" i="5"/>
  <c r="R1540" i="5"/>
  <c r="Q1540" i="5"/>
  <c r="P1540" i="5"/>
  <c r="O1540" i="5"/>
  <c r="N1540" i="5"/>
  <c r="M1540" i="5"/>
  <c r="L1540" i="5"/>
  <c r="K1540" i="5"/>
  <c r="J1540" i="5"/>
  <c r="I1540" i="5"/>
  <c r="H1540" i="5"/>
  <c r="G1540" i="5"/>
  <c r="F1540" i="5"/>
  <c r="E1540" i="5"/>
  <c r="Y1545" i="5" s="1"/>
  <c r="D1540" i="5"/>
  <c r="C1540" i="5"/>
  <c r="B1540" i="5"/>
  <c r="D1538" i="5"/>
  <c r="C1538" i="5"/>
  <c r="B1538" i="5"/>
  <c r="A1538" i="5"/>
  <c r="Y1537" i="5"/>
  <c r="Y1536" i="5"/>
  <c r="N156" i="7"/>
  <c r="G156" i="7"/>
  <c r="F156" i="7"/>
  <c r="L156" i="7"/>
  <c r="R156" i="7"/>
  <c r="Q156" i="7"/>
  <c r="J156" i="7"/>
  <c r="I156" i="7"/>
  <c r="AA1530" i="5"/>
  <c r="Z1530" i="5"/>
  <c r="Y1530" i="5"/>
  <c r="X1530" i="5"/>
  <c r="W1530" i="5"/>
  <c r="V1530" i="5"/>
  <c r="U1530" i="5"/>
  <c r="T1530" i="5"/>
  <c r="S1530" i="5"/>
  <c r="R1530" i="5"/>
  <c r="Q1530" i="5"/>
  <c r="P1530" i="5"/>
  <c r="O1530" i="5"/>
  <c r="N1530" i="5"/>
  <c r="M1530" i="5"/>
  <c r="L1530" i="5"/>
  <c r="K1530" i="5"/>
  <c r="J1530" i="5"/>
  <c r="I1530" i="5"/>
  <c r="H1530" i="5"/>
  <c r="Y1535" i="5" s="1"/>
  <c r="G1530" i="5"/>
  <c r="F1530" i="5"/>
  <c r="E1530" i="5"/>
  <c r="D1530" i="5"/>
  <c r="C1530" i="5"/>
  <c r="B1530" i="5"/>
  <c r="D1528" i="5"/>
  <c r="C1528" i="5"/>
  <c r="B1528" i="5"/>
  <c r="A1528" i="5"/>
  <c r="Y1527" i="5"/>
  <c r="Y1526" i="5"/>
  <c r="AA1520" i="5"/>
  <c r="Z1520" i="5"/>
  <c r="Y1520" i="5"/>
  <c r="X1520" i="5"/>
  <c r="W1520" i="5"/>
  <c r="V1520" i="5"/>
  <c r="U1520" i="5"/>
  <c r="T1520" i="5"/>
  <c r="S1520" i="5"/>
  <c r="R1520" i="5"/>
  <c r="Q1520" i="5"/>
  <c r="P1520" i="5"/>
  <c r="O1520" i="5"/>
  <c r="N1520" i="5"/>
  <c r="M1520" i="5"/>
  <c r="L1520" i="5"/>
  <c r="K1520" i="5"/>
  <c r="J1520" i="5"/>
  <c r="I1520" i="5"/>
  <c r="H1520" i="5"/>
  <c r="G1520" i="5"/>
  <c r="F1520" i="5"/>
  <c r="E1520" i="5"/>
  <c r="D1520" i="5"/>
  <c r="C1520" i="5"/>
  <c r="B1520" i="5"/>
  <c r="AQ1518" i="5"/>
  <c r="D1518" i="5"/>
  <c r="C1518" i="5"/>
  <c r="B1518" i="5"/>
  <c r="A1518" i="5"/>
  <c r="H154" i="7"/>
  <c r="R154" i="7"/>
  <c r="L154" i="7"/>
  <c r="J154" i="7"/>
  <c r="AA1510" i="5"/>
  <c r="Z1510" i="5"/>
  <c r="Y1510" i="5"/>
  <c r="X1510" i="5"/>
  <c r="W1510" i="5"/>
  <c r="W1516" i="5" s="1"/>
  <c r="V1510" i="5"/>
  <c r="U1510" i="5"/>
  <c r="T1510" i="5"/>
  <c r="S1510" i="5"/>
  <c r="R1510" i="5"/>
  <c r="Q1510" i="5"/>
  <c r="P1510" i="5"/>
  <c r="O1510" i="5"/>
  <c r="N1510" i="5"/>
  <c r="M1510" i="5"/>
  <c r="L1510" i="5"/>
  <c r="K1510" i="5"/>
  <c r="J1510" i="5"/>
  <c r="I1510" i="5"/>
  <c r="H1510" i="5"/>
  <c r="G1510" i="5"/>
  <c r="F1510" i="5"/>
  <c r="E1510" i="5"/>
  <c r="D1510" i="5"/>
  <c r="C1510" i="5"/>
  <c r="B1510" i="5"/>
  <c r="AQ1508" i="5"/>
  <c r="AQ1510" i="5" s="1"/>
  <c r="D1508" i="5"/>
  <c r="C1508" i="5"/>
  <c r="B1508" i="5"/>
  <c r="A1508" i="5"/>
  <c r="H153" i="7"/>
  <c r="N153" i="7"/>
  <c r="F153" i="7"/>
  <c r="AA1500" i="5"/>
  <c r="Z1500" i="5"/>
  <c r="Y1500" i="5"/>
  <c r="X1500" i="5"/>
  <c r="W1500" i="5"/>
  <c r="W1506" i="5" s="1"/>
  <c r="I151" i="2" s="1"/>
  <c r="V1500" i="5"/>
  <c r="U1500" i="5"/>
  <c r="T1500" i="5"/>
  <c r="S1500" i="5"/>
  <c r="R1500" i="5"/>
  <c r="Q1500" i="5"/>
  <c r="P1500" i="5"/>
  <c r="O1500" i="5"/>
  <c r="N1500" i="5"/>
  <c r="M1500" i="5"/>
  <c r="L1500" i="5"/>
  <c r="K1500" i="5"/>
  <c r="J1500" i="5"/>
  <c r="I1500" i="5"/>
  <c r="H1500" i="5"/>
  <c r="G1500" i="5"/>
  <c r="F1500" i="5"/>
  <c r="E1500" i="5"/>
  <c r="D1500" i="5"/>
  <c r="C1500" i="5"/>
  <c r="B1500" i="5"/>
  <c r="AQ1498" i="5"/>
  <c r="AQ1502" i="5" s="1"/>
  <c r="D1498" i="5"/>
  <c r="C1498" i="5"/>
  <c r="B1498" i="5"/>
  <c r="A1498" i="5"/>
  <c r="H152" i="7"/>
  <c r="O152" i="7"/>
  <c r="N152" i="7"/>
  <c r="L152" i="7"/>
  <c r="G152" i="7"/>
  <c r="F152" i="7"/>
  <c r="AA1490" i="5"/>
  <c r="Z1490" i="5"/>
  <c r="Y1490" i="5"/>
  <c r="X1490" i="5"/>
  <c r="W1490" i="5"/>
  <c r="V1490" i="5"/>
  <c r="U1490" i="5"/>
  <c r="T1490" i="5"/>
  <c r="S1490" i="5"/>
  <c r="R1490" i="5"/>
  <c r="Q1490" i="5"/>
  <c r="P1490" i="5"/>
  <c r="O1490" i="5"/>
  <c r="N1490" i="5"/>
  <c r="M1490" i="5"/>
  <c r="L1490" i="5"/>
  <c r="K1490" i="5"/>
  <c r="J1490" i="5"/>
  <c r="I1490" i="5"/>
  <c r="H1490" i="5"/>
  <c r="G1490" i="5"/>
  <c r="F1490" i="5"/>
  <c r="E1490" i="5"/>
  <c r="D1490" i="5"/>
  <c r="C1490" i="5"/>
  <c r="B1490" i="5"/>
  <c r="D1488" i="5"/>
  <c r="C1488" i="5"/>
  <c r="B1488" i="5"/>
  <c r="A1488" i="5"/>
  <c r="W1485" i="5"/>
  <c r="L151" i="7"/>
  <c r="J151" i="7"/>
  <c r="O151" i="7"/>
  <c r="K151" i="7"/>
  <c r="G151" i="7"/>
  <c r="AA1480" i="5"/>
  <c r="Z1480" i="5"/>
  <c r="Y1480" i="5"/>
  <c r="X1480" i="5"/>
  <c r="W1480" i="5"/>
  <c r="V1480" i="5"/>
  <c r="U1480" i="5"/>
  <c r="T1480" i="5"/>
  <c r="S1480" i="5"/>
  <c r="R1480" i="5"/>
  <c r="Q1480" i="5"/>
  <c r="P1480" i="5"/>
  <c r="O1480" i="5"/>
  <c r="N1480" i="5"/>
  <c r="M1480" i="5"/>
  <c r="L1480" i="5"/>
  <c r="K1480" i="5"/>
  <c r="J1480" i="5"/>
  <c r="I1480" i="5"/>
  <c r="H1480" i="5"/>
  <c r="G1480" i="5"/>
  <c r="F1480" i="5"/>
  <c r="E1480" i="5"/>
  <c r="D1480" i="5"/>
  <c r="W1486" i="5" s="1"/>
  <c r="C1480" i="5"/>
  <c r="B1480" i="5"/>
  <c r="Y1485" i="5" s="1"/>
  <c r="D1478" i="5"/>
  <c r="C1478" i="5"/>
  <c r="B1478" i="5"/>
  <c r="A1478" i="5"/>
  <c r="Y1477" i="5"/>
  <c r="W1476" i="5"/>
  <c r="W1475" i="5"/>
  <c r="M150" i="7"/>
  <c r="R150" i="7"/>
  <c r="J150" i="7"/>
  <c r="AA1470" i="5"/>
  <c r="Z1470" i="5"/>
  <c r="Y1470" i="5"/>
  <c r="X1470" i="5"/>
  <c r="W1470" i="5"/>
  <c r="V1470" i="5"/>
  <c r="U1470" i="5"/>
  <c r="T1470" i="5"/>
  <c r="S1470" i="5"/>
  <c r="R1470" i="5"/>
  <c r="Q1470" i="5"/>
  <c r="P1470" i="5"/>
  <c r="O1470" i="5"/>
  <c r="N1470" i="5"/>
  <c r="M1470" i="5"/>
  <c r="L1470" i="5"/>
  <c r="K1470" i="5"/>
  <c r="J1470" i="5"/>
  <c r="I1470" i="5"/>
  <c r="H1470" i="5"/>
  <c r="G1470" i="5"/>
  <c r="F1470" i="5"/>
  <c r="E1470" i="5"/>
  <c r="D1470" i="5"/>
  <c r="Y1475" i="5" s="1"/>
  <c r="C1470" i="5"/>
  <c r="B1470" i="5"/>
  <c r="D1468" i="5"/>
  <c r="C1468" i="5"/>
  <c r="B1468" i="5"/>
  <c r="A1468" i="5"/>
  <c r="Y1476" i="5" s="1"/>
  <c r="Y1467" i="5"/>
  <c r="Y1466" i="5"/>
  <c r="W1466" i="5"/>
  <c r="W1465" i="5"/>
  <c r="O149" i="7"/>
  <c r="H149" i="7"/>
  <c r="G149" i="7"/>
  <c r="AA1460" i="5"/>
  <c r="Z1460" i="5"/>
  <c r="Y1460" i="5"/>
  <c r="X1460" i="5"/>
  <c r="W1460" i="5"/>
  <c r="V1460" i="5"/>
  <c r="U1460" i="5"/>
  <c r="T1460" i="5"/>
  <c r="S1460" i="5"/>
  <c r="R1460" i="5"/>
  <c r="Q1460" i="5"/>
  <c r="P1460" i="5"/>
  <c r="O1460" i="5"/>
  <c r="N1460" i="5"/>
  <c r="M1460" i="5"/>
  <c r="L1460" i="5"/>
  <c r="K1460" i="5"/>
  <c r="J1460" i="5"/>
  <c r="I1460" i="5"/>
  <c r="H1460" i="5"/>
  <c r="G1460" i="5"/>
  <c r="F1460" i="5"/>
  <c r="E1460" i="5"/>
  <c r="Y1465" i="5" s="1"/>
  <c r="D1460" i="5"/>
  <c r="C1460" i="5"/>
  <c r="B1460" i="5"/>
  <c r="D1458" i="5"/>
  <c r="C1458" i="5"/>
  <c r="B1458" i="5"/>
  <c r="A1458" i="5"/>
  <c r="Y1457" i="5"/>
  <c r="Y1456" i="5"/>
  <c r="N148" i="7"/>
  <c r="F148" i="7"/>
  <c r="Q148" i="7"/>
  <c r="I148" i="7"/>
  <c r="AA1450" i="5"/>
  <c r="Z1450" i="5"/>
  <c r="Y1450" i="5"/>
  <c r="X1450" i="5"/>
  <c r="W1450" i="5"/>
  <c r="V1450" i="5"/>
  <c r="U1450" i="5"/>
  <c r="T1450" i="5"/>
  <c r="S1450" i="5"/>
  <c r="R1450" i="5"/>
  <c r="Q1450" i="5"/>
  <c r="P1450" i="5"/>
  <c r="O1450" i="5"/>
  <c r="N1450" i="5"/>
  <c r="M1450" i="5"/>
  <c r="L1450" i="5"/>
  <c r="K1450" i="5"/>
  <c r="J1450" i="5"/>
  <c r="I1450" i="5"/>
  <c r="H1450" i="5"/>
  <c r="G1450" i="5"/>
  <c r="F1450" i="5"/>
  <c r="E1450" i="5"/>
  <c r="D1450" i="5"/>
  <c r="C1450" i="5"/>
  <c r="B1450" i="5"/>
  <c r="D1448" i="5"/>
  <c r="C1448" i="5"/>
  <c r="B1448" i="5"/>
  <c r="A1448" i="5"/>
  <c r="Y1447" i="5"/>
  <c r="Y1446" i="5"/>
  <c r="Y1445" i="5"/>
  <c r="R147" i="7"/>
  <c r="K147" i="7"/>
  <c r="J147" i="7"/>
  <c r="AA1440" i="5"/>
  <c r="Z1440" i="5"/>
  <c r="Y1440" i="5"/>
  <c r="X1440" i="5"/>
  <c r="W1440" i="5"/>
  <c r="V1440" i="5"/>
  <c r="U1440" i="5"/>
  <c r="T1440" i="5"/>
  <c r="S1440" i="5"/>
  <c r="R1440" i="5"/>
  <c r="Q1440" i="5"/>
  <c r="P1440" i="5"/>
  <c r="O1440" i="5"/>
  <c r="N1440" i="5"/>
  <c r="M1440" i="5"/>
  <c r="L1440" i="5"/>
  <c r="K1440" i="5"/>
  <c r="J1440" i="5"/>
  <c r="I1440" i="5"/>
  <c r="H1440" i="5"/>
  <c r="G1440" i="5"/>
  <c r="F1440" i="5"/>
  <c r="E1440" i="5"/>
  <c r="D1440" i="5"/>
  <c r="C1440" i="5"/>
  <c r="B1440" i="5"/>
  <c r="D1438" i="5"/>
  <c r="C1438" i="5"/>
  <c r="B1438" i="5"/>
  <c r="A1438" i="5"/>
  <c r="M146" i="7"/>
  <c r="H146" i="7"/>
  <c r="AA1430" i="5"/>
  <c r="Z1430" i="5"/>
  <c r="Y1430" i="5"/>
  <c r="X1430" i="5"/>
  <c r="W1430" i="5"/>
  <c r="V1430" i="5"/>
  <c r="U1430" i="5"/>
  <c r="T1430" i="5"/>
  <c r="S1430" i="5"/>
  <c r="R1430" i="5"/>
  <c r="Q1430" i="5"/>
  <c r="P1430" i="5"/>
  <c r="O1430" i="5"/>
  <c r="N1430" i="5"/>
  <c r="M1430" i="5"/>
  <c r="L1430" i="5"/>
  <c r="K1430" i="5"/>
  <c r="J1430" i="5"/>
  <c r="I1430" i="5"/>
  <c r="H1430" i="5"/>
  <c r="G1430" i="5"/>
  <c r="F1430" i="5"/>
  <c r="E1430" i="5"/>
  <c r="D1430" i="5"/>
  <c r="C1430" i="5"/>
  <c r="B1430" i="5"/>
  <c r="AQ1428" i="5"/>
  <c r="AQ1431" i="5" s="1"/>
  <c r="D1428" i="5"/>
  <c r="C1428" i="5"/>
  <c r="B1428" i="5"/>
  <c r="A1428" i="5"/>
  <c r="O145" i="7"/>
  <c r="K145" i="7"/>
  <c r="H145" i="7"/>
  <c r="AA1420" i="5"/>
  <c r="Z1420" i="5"/>
  <c r="Y1420" i="5"/>
  <c r="X1420" i="5"/>
  <c r="W1420" i="5"/>
  <c r="W1426" i="5" s="1"/>
  <c r="V1420" i="5"/>
  <c r="U1420" i="5"/>
  <c r="T1420" i="5"/>
  <c r="S1420" i="5"/>
  <c r="R1420" i="5"/>
  <c r="Q1420" i="5"/>
  <c r="P1420" i="5"/>
  <c r="O1420" i="5"/>
  <c r="N1420" i="5"/>
  <c r="M1420" i="5"/>
  <c r="L1420" i="5"/>
  <c r="K1420" i="5"/>
  <c r="J1420" i="5"/>
  <c r="I1420" i="5"/>
  <c r="H1420" i="5"/>
  <c r="G1420" i="5"/>
  <c r="F1420" i="5"/>
  <c r="E1420" i="5"/>
  <c r="D1420" i="5"/>
  <c r="C1420" i="5"/>
  <c r="B1420" i="5"/>
  <c r="AQ1418" i="5"/>
  <c r="AQ1420" i="5" s="1"/>
  <c r="D1418" i="5"/>
  <c r="C1418" i="5"/>
  <c r="B1418" i="5"/>
  <c r="A1418" i="5"/>
  <c r="P144" i="7"/>
  <c r="H144" i="7"/>
  <c r="M144" i="7"/>
  <c r="AA1410" i="5"/>
  <c r="Z1410" i="5"/>
  <c r="Y1410" i="5"/>
  <c r="X1410" i="5"/>
  <c r="W1410" i="5"/>
  <c r="V1410" i="5"/>
  <c r="U1410" i="5"/>
  <c r="T1410" i="5"/>
  <c r="S1410" i="5"/>
  <c r="R1410" i="5"/>
  <c r="Q1410" i="5"/>
  <c r="P1410" i="5"/>
  <c r="O1410" i="5"/>
  <c r="N1410" i="5"/>
  <c r="M1410" i="5"/>
  <c r="L1410" i="5"/>
  <c r="K1410" i="5"/>
  <c r="J1410" i="5"/>
  <c r="I1410" i="5"/>
  <c r="H1410" i="5"/>
  <c r="G1410" i="5"/>
  <c r="F1410" i="5"/>
  <c r="E1410" i="5"/>
  <c r="D1410" i="5"/>
  <c r="C1410" i="5"/>
  <c r="B1410" i="5"/>
  <c r="D1408" i="5"/>
  <c r="C1408" i="5"/>
  <c r="B1408" i="5"/>
  <c r="A1408" i="5"/>
  <c r="R143" i="7"/>
  <c r="AA1400" i="5"/>
  <c r="Z1400" i="5"/>
  <c r="Y1400" i="5"/>
  <c r="X1400" i="5"/>
  <c r="W1400" i="5"/>
  <c r="V1400" i="5"/>
  <c r="U1400" i="5"/>
  <c r="T1400" i="5"/>
  <c r="S1400" i="5"/>
  <c r="R1400" i="5"/>
  <c r="Q1400" i="5"/>
  <c r="P1400" i="5"/>
  <c r="O1400" i="5"/>
  <c r="N1400" i="5"/>
  <c r="M1400" i="5"/>
  <c r="L1400" i="5"/>
  <c r="K1400" i="5"/>
  <c r="J1400" i="5"/>
  <c r="I1400" i="5"/>
  <c r="H1400" i="5"/>
  <c r="G1400" i="5"/>
  <c r="F1400" i="5"/>
  <c r="E1400" i="5"/>
  <c r="D1400" i="5"/>
  <c r="C1400" i="5"/>
  <c r="W1405" i="5" s="1"/>
  <c r="B1400" i="5"/>
  <c r="D1398" i="5"/>
  <c r="C1398" i="5"/>
  <c r="B1398" i="5"/>
  <c r="A1398" i="5"/>
  <c r="L142" i="7"/>
  <c r="M142" i="7"/>
  <c r="AA1390" i="5"/>
  <c r="Z1390" i="5"/>
  <c r="Y1390" i="5"/>
  <c r="X1390" i="5"/>
  <c r="W1390" i="5"/>
  <c r="V1390" i="5"/>
  <c r="U1390" i="5"/>
  <c r="T1390" i="5"/>
  <c r="S1390" i="5"/>
  <c r="R1390" i="5"/>
  <c r="Q1390" i="5"/>
  <c r="P1390" i="5"/>
  <c r="O1390" i="5"/>
  <c r="N1390" i="5"/>
  <c r="M1390" i="5"/>
  <c r="L1390" i="5"/>
  <c r="K1390" i="5"/>
  <c r="J1390" i="5"/>
  <c r="I1390" i="5"/>
  <c r="H1390" i="5"/>
  <c r="G1390" i="5"/>
  <c r="F1390" i="5"/>
  <c r="E1390" i="5"/>
  <c r="Y1395" i="5" s="1"/>
  <c r="D1390" i="5"/>
  <c r="W1395" i="5" s="1"/>
  <c r="C1390" i="5"/>
  <c r="W1396" i="5" s="1"/>
  <c r="I140" i="2" s="1"/>
  <c r="B1390" i="5"/>
  <c r="D1388" i="5"/>
  <c r="C1388" i="5"/>
  <c r="B1388" i="5"/>
  <c r="A1388" i="5"/>
  <c r="Y1387" i="5"/>
  <c r="Y1385" i="5"/>
  <c r="AA1380" i="5"/>
  <c r="Z1380" i="5"/>
  <c r="Y1380" i="5"/>
  <c r="X1380" i="5"/>
  <c r="W1380" i="5"/>
  <c r="V1380" i="5"/>
  <c r="U1380" i="5"/>
  <c r="T1380" i="5"/>
  <c r="S1380" i="5"/>
  <c r="R1380" i="5"/>
  <c r="Q1380" i="5"/>
  <c r="P1380" i="5"/>
  <c r="O1380" i="5"/>
  <c r="N1380" i="5"/>
  <c r="M1380" i="5"/>
  <c r="L1380" i="5"/>
  <c r="K1380" i="5"/>
  <c r="J1380" i="5"/>
  <c r="I1380" i="5"/>
  <c r="H1380" i="5"/>
  <c r="G1380" i="5"/>
  <c r="F1380" i="5"/>
  <c r="W1385" i="5" s="1"/>
  <c r="E1380" i="5"/>
  <c r="W1386" i="5" s="1"/>
  <c r="I139" i="2" s="1"/>
  <c r="D1380" i="5"/>
  <c r="C1380" i="5"/>
  <c r="B1380" i="5"/>
  <c r="D1378" i="5"/>
  <c r="C1378" i="5"/>
  <c r="B1378" i="5"/>
  <c r="A1378" i="5"/>
  <c r="Y1377" i="5"/>
  <c r="O140" i="7"/>
  <c r="Y1376" i="5"/>
  <c r="W1376" i="5"/>
  <c r="P140" i="7"/>
  <c r="K140" i="7"/>
  <c r="H140" i="7"/>
  <c r="AA1370" i="5"/>
  <c r="Z1370" i="5"/>
  <c r="Y1370" i="5"/>
  <c r="X1370" i="5"/>
  <c r="W1370" i="5"/>
  <c r="V1370" i="5"/>
  <c r="U1370" i="5"/>
  <c r="T1370" i="5"/>
  <c r="S1370" i="5"/>
  <c r="R1370" i="5"/>
  <c r="Q1370" i="5"/>
  <c r="P1370" i="5"/>
  <c r="O1370" i="5"/>
  <c r="N1370" i="5"/>
  <c r="M1370" i="5"/>
  <c r="L1370" i="5"/>
  <c r="K1370" i="5"/>
  <c r="J1370" i="5"/>
  <c r="I1370" i="5"/>
  <c r="H1370" i="5"/>
  <c r="G1370" i="5"/>
  <c r="F1370" i="5"/>
  <c r="Y1375" i="5" s="1"/>
  <c r="E1370" i="5"/>
  <c r="W1375" i="5" s="1"/>
  <c r="D1370" i="5"/>
  <c r="C1370" i="5"/>
  <c r="B1370" i="5"/>
  <c r="D1368" i="5"/>
  <c r="C1368" i="5"/>
  <c r="B1368" i="5"/>
  <c r="A1368" i="5"/>
  <c r="Y1367" i="5"/>
  <c r="Y1366" i="5"/>
  <c r="M139" i="7"/>
  <c r="R139" i="7"/>
  <c r="Q139" i="7"/>
  <c r="L139" i="7"/>
  <c r="J139" i="7"/>
  <c r="I139" i="7"/>
  <c r="AA1360" i="5"/>
  <c r="Z1360" i="5"/>
  <c r="Y1360" i="5"/>
  <c r="X1360" i="5"/>
  <c r="W1360" i="5"/>
  <c r="V1360" i="5"/>
  <c r="U1360" i="5"/>
  <c r="T1360" i="5"/>
  <c r="S1360" i="5"/>
  <c r="R1360" i="5"/>
  <c r="Q1360" i="5"/>
  <c r="P1360" i="5"/>
  <c r="O1360" i="5"/>
  <c r="N1360" i="5"/>
  <c r="M1360" i="5"/>
  <c r="L1360" i="5"/>
  <c r="K1360" i="5"/>
  <c r="J1360" i="5"/>
  <c r="I1360" i="5"/>
  <c r="H1360" i="5"/>
  <c r="G1360" i="5"/>
  <c r="Y1365" i="5" s="1"/>
  <c r="F1360" i="5"/>
  <c r="E1360" i="5"/>
  <c r="D1360" i="5"/>
  <c r="C1360" i="5"/>
  <c r="B1360" i="5"/>
  <c r="W1365" i="5" s="1"/>
  <c r="AQ1358" i="5"/>
  <c r="AQ1363" i="5" s="1"/>
  <c r="D1358" i="5"/>
  <c r="C1358" i="5"/>
  <c r="B1358" i="5"/>
  <c r="A1358" i="5"/>
  <c r="AA1350" i="5"/>
  <c r="Z1350" i="5"/>
  <c r="Y1350" i="5"/>
  <c r="X1350" i="5"/>
  <c r="W1350" i="5"/>
  <c r="V1350" i="5"/>
  <c r="U1350" i="5"/>
  <c r="T1350" i="5"/>
  <c r="S1350" i="5"/>
  <c r="R1350" i="5"/>
  <c r="Q1350" i="5"/>
  <c r="P1350" i="5"/>
  <c r="O1350" i="5"/>
  <c r="N1350" i="5"/>
  <c r="M1350" i="5"/>
  <c r="L1350" i="5"/>
  <c r="K1350" i="5"/>
  <c r="J1350" i="5"/>
  <c r="I1350" i="5"/>
  <c r="H1350" i="5"/>
  <c r="G1350" i="5"/>
  <c r="F1350" i="5"/>
  <c r="E1350" i="5"/>
  <c r="D1350" i="5"/>
  <c r="C1350" i="5"/>
  <c r="B1350" i="5"/>
  <c r="D1348" i="5"/>
  <c r="C1348" i="5"/>
  <c r="B1348" i="5"/>
  <c r="A1348" i="5"/>
  <c r="R137" i="7"/>
  <c r="J137" i="7"/>
  <c r="O137" i="7"/>
  <c r="G137" i="7"/>
  <c r="AA1340" i="5"/>
  <c r="Z1340" i="5"/>
  <c r="Y1340" i="5"/>
  <c r="X1340" i="5"/>
  <c r="W1340" i="5"/>
  <c r="V1340" i="5"/>
  <c r="U1340" i="5"/>
  <c r="T1340" i="5"/>
  <c r="S1340" i="5"/>
  <c r="R1340" i="5"/>
  <c r="Q1340" i="5"/>
  <c r="P1340" i="5"/>
  <c r="O1340" i="5"/>
  <c r="N1340" i="5"/>
  <c r="M1340" i="5"/>
  <c r="L1340" i="5"/>
  <c r="K1340" i="5"/>
  <c r="J1340" i="5"/>
  <c r="I1340" i="5"/>
  <c r="H1340" i="5"/>
  <c r="G1340" i="5"/>
  <c r="F1340" i="5"/>
  <c r="E1340" i="5"/>
  <c r="D1340" i="5"/>
  <c r="C1340" i="5"/>
  <c r="B1340" i="5"/>
  <c r="AQ1338" i="5"/>
  <c r="AQ1341" i="5" s="1"/>
  <c r="D1338" i="5"/>
  <c r="C1338" i="5"/>
  <c r="B1338" i="5"/>
  <c r="A1338" i="5"/>
  <c r="Q136" i="7"/>
  <c r="J136" i="7"/>
  <c r="I136" i="7"/>
  <c r="R136" i="7"/>
  <c r="M136" i="7"/>
  <c r="L136" i="7"/>
  <c r="AA1330" i="5"/>
  <c r="Z1330" i="5"/>
  <c r="Y1330" i="5"/>
  <c r="X1330" i="5"/>
  <c r="W1330" i="5"/>
  <c r="W1336" i="5" s="1"/>
  <c r="V1330" i="5"/>
  <c r="U1330" i="5"/>
  <c r="T1330" i="5"/>
  <c r="S1330" i="5"/>
  <c r="R1330" i="5"/>
  <c r="Q1330" i="5"/>
  <c r="P1330" i="5"/>
  <c r="O1330" i="5"/>
  <c r="N1330" i="5"/>
  <c r="M1330" i="5"/>
  <c r="L1330" i="5"/>
  <c r="K1330" i="5"/>
  <c r="J1330" i="5"/>
  <c r="I1330" i="5"/>
  <c r="H1330" i="5"/>
  <c r="G1330" i="5"/>
  <c r="F1330" i="5"/>
  <c r="E1330" i="5"/>
  <c r="D1330" i="5"/>
  <c r="C1330" i="5"/>
  <c r="B1330" i="5"/>
  <c r="D1328" i="5"/>
  <c r="C1328" i="5"/>
  <c r="B1328" i="5"/>
  <c r="A1328" i="5"/>
  <c r="L135" i="7"/>
  <c r="I135" i="7"/>
  <c r="P135" i="7"/>
  <c r="O135" i="7"/>
  <c r="N135" i="7"/>
  <c r="H135" i="7"/>
  <c r="G135" i="7"/>
  <c r="F135" i="7"/>
  <c r="AA1320" i="5"/>
  <c r="Z1320" i="5"/>
  <c r="Y1320" i="5"/>
  <c r="X1320" i="5"/>
  <c r="W1320" i="5"/>
  <c r="V1320" i="5"/>
  <c r="U1320" i="5"/>
  <c r="T1320" i="5"/>
  <c r="M133" i="2" s="1"/>
  <c r="S1320" i="5"/>
  <c r="R1320" i="5"/>
  <c r="Q1320" i="5"/>
  <c r="P1320" i="5"/>
  <c r="O1320" i="5"/>
  <c r="N1320" i="5"/>
  <c r="M1320" i="5"/>
  <c r="L1320" i="5"/>
  <c r="K1320" i="5"/>
  <c r="J1320" i="5"/>
  <c r="I1320" i="5"/>
  <c r="H1320" i="5"/>
  <c r="G1320" i="5"/>
  <c r="F1320" i="5"/>
  <c r="E1320" i="5"/>
  <c r="D1320" i="5"/>
  <c r="C1320" i="5"/>
  <c r="B1320" i="5"/>
  <c r="D1318" i="5"/>
  <c r="C1318" i="5"/>
  <c r="B1318" i="5"/>
  <c r="A1318" i="5"/>
  <c r="Y1317" i="5"/>
  <c r="Y1316" i="5"/>
  <c r="G134" i="7"/>
  <c r="AA1310" i="5"/>
  <c r="Z1310" i="5"/>
  <c r="Y1310" i="5"/>
  <c r="X1310" i="5"/>
  <c r="W1310" i="5"/>
  <c r="V1310" i="5"/>
  <c r="U1310" i="5"/>
  <c r="T1310" i="5"/>
  <c r="S1310" i="5"/>
  <c r="R1310" i="5"/>
  <c r="Q1310" i="5"/>
  <c r="P1310" i="5"/>
  <c r="O1310" i="5"/>
  <c r="N1310" i="5"/>
  <c r="M1310" i="5"/>
  <c r="L1310" i="5"/>
  <c r="K1310" i="5"/>
  <c r="J1310" i="5"/>
  <c r="I1310" i="5"/>
  <c r="H1310" i="5"/>
  <c r="G1310" i="5"/>
  <c r="F1310" i="5"/>
  <c r="E1310" i="5"/>
  <c r="D1310" i="5"/>
  <c r="C1310" i="5"/>
  <c r="B1310" i="5"/>
  <c r="D1308" i="5"/>
  <c r="C1308" i="5"/>
  <c r="B1308" i="5"/>
  <c r="A1308" i="5"/>
  <c r="N133" i="7"/>
  <c r="M133" i="7"/>
  <c r="AA1300" i="5"/>
  <c r="Z1300" i="5"/>
  <c r="Y1300" i="5"/>
  <c r="X1300" i="5"/>
  <c r="W1300" i="5"/>
  <c r="W1306" i="5" s="1"/>
  <c r="V1300" i="5"/>
  <c r="U1300" i="5"/>
  <c r="T1300" i="5"/>
  <c r="S1300" i="5"/>
  <c r="R1300" i="5"/>
  <c r="Q1300" i="5"/>
  <c r="P1300" i="5"/>
  <c r="O1300" i="5"/>
  <c r="N1300" i="5"/>
  <c r="M1300" i="5"/>
  <c r="L1300" i="5"/>
  <c r="K1300" i="5"/>
  <c r="J1300" i="5"/>
  <c r="I1300" i="5"/>
  <c r="H1300" i="5"/>
  <c r="G1300" i="5"/>
  <c r="F1300" i="5"/>
  <c r="E1300" i="5"/>
  <c r="D1300" i="5"/>
  <c r="Y1305" i="5" s="1"/>
  <c r="C1300" i="5"/>
  <c r="B1300" i="5"/>
  <c r="D1298" i="5"/>
  <c r="C1298" i="5"/>
  <c r="B1298" i="5"/>
  <c r="A1298" i="5"/>
  <c r="Y1297" i="5"/>
  <c r="Y1296" i="5"/>
  <c r="O132" i="7"/>
  <c r="L132" i="7"/>
  <c r="R132" i="7"/>
  <c r="Q132" i="7"/>
  <c r="J132" i="7"/>
  <c r="I132" i="7"/>
  <c r="AA1290" i="5"/>
  <c r="Z1290" i="5"/>
  <c r="Y1290" i="5"/>
  <c r="X1290" i="5"/>
  <c r="W1290" i="5"/>
  <c r="V1290" i="5"/>
  <c r="U1290" i="5"/>
  <c r="T1290" i="5"/>
  <c r="S1290" i="5"/>
  <c r="R1290" i="5"/>
  <c r="Q1290" i="5"/>
  <c r="P1290" i="5"/>
  <c r="O1290" i="5"/>
  <c r="N1290" i="5"/>
  <c r="M1290" i="5"/>
  <c r="L1290" i="5"/>
  <c r="K1290" i="5"/>
  <c r="J1290" i="5"/>
  <c r="I1290" i="5"/>
  <c r="H1290" i="5"/>
  <c r="G1290" i="5"/>
  <c r="F1290" i="5"/>
  <c r="Y1295" i="5" s="1"/>
  <c r="E1290" i="5"/>
  <c r="D1290" i="5"/>
  <c r="C1290" i="5"/>
  <c r="B1290" i="5"/>
  <c r="D1288" i="5"/>
  <c r="C1288" i="5"/>
  <c r="B1288" i="5"/>
  <c r="A1288" i="5"/>
  <c r="Y1287" i="5"/>
  <c r="Y1286" i="5"/>
  <c r="P131" i="7"/>
  <c r="R131" i="7"/>
  <c r="J131" i="7"/>
  <c r="AA1280" i="5"/>
  <c r="Z1280" i="5"/>
  <c r="Y1280" i="5"/>
  <c r="X1280" i="5"/>
  <c r="W1280" i="5"/>
  <c r="V1280" i="5"/>
  <c r="U1280" i="5"/>
  <c r="T1280" i="5"/>
  <c r="S1280" i="5"/>
  <c r="R1280" i="5"/>
  <c r="Q1280" i="5"/>
  <c r="P1280" i="5"/>
  <c r="O1280" i="5"/>
  <c r="N1280" i="5"/>
  <c r="M1280" i="5"/>
  <c r="L1280" i="5"/>
  <c r="K1280" i="5"/>
  <c r="J1280" i="5"/>
  <c r="I1280" i="5"/>
  <c r="H1280" i="5"/>
  <c r="G1280" i="5"/>
  <c r="F1280" i="5"/>
  <c r="E1280" i="5"/>
  <c r="D1280" i="5"/>
  <c r="C1280" i="5"/>
  <c r="B1280" i="5"/>
  <c r="D1278" i="5"/>
  <c r="C1278" i="5"/>
  <c r="B1278" i="5"/>
  <c r="A1278" i="5"/>
  <c r="H130" i="7"/>
  <c r="R130" i="7"/>
  <c r="M130" i="7"/>
  <c r="L130" i="7"/>
  <c r="J130" i="7"/>
  <c r="AA1270" i="5"/>
  <c r="Z1270" i="5"/>
  <c r="Y1270" i="5"/>
  <c r="X1270" i="5"/>
  <c r="W1270" i="5"/>
  <c r="V1270" i="5"/>
  <c r="U1270" i="5"/>
  <c r="T1270" i="5"/>
  <c r="S1270" i="5"/>
  <c r="R1270" i="5"/>
  <c r="Q1270" i="5"/>
  <c r="P1270" i="5"/>
  <c r="O1270" i="5"/>
  <c r="N1270" i="5"/>
  <c r="M1270" i="5"/>
  <c r="L1270" i="5"/>
  <c r="K1270" i="5"/>
  <c r="J1270" i="5"/>
  <c r="I1270" i="5"/>
  <c r="H1270" i="5"/>
  <c r="G1270" i="5"/>
  <c r="F1270" i="5"/>
  <c r="E1270" i="5"/>
  <c r="D1270" i="5"/>
  <c r="C1270" i="5"/>
  <c r="B1270" i="5"/>
  <c r="AQ1268" i="5"/>
  <c r="AQ1271" i="5" s="1"/>
  <c r="D1268" i="5"/>
  <c r="C1268" i="5"/>
  <c r="B1268" i="5"/>
  <c r="A1268" i="5"/>
  <c r="P129" i="7"/>
  <c r="L129" i="7"/>
  <c r="K129" i="7"/>
  <c r="AA1260" i="5"/>
  <c r="Z1260" i="5"/>
  <c r="Y1260" i="5"/>
  <c r="X1260" i="5"/>
  <c r="W1260" i="5"/>
  <c r="W1266" i="5" s="1"/>
  <c r="V1260" i="5"/>
  <c r="U1260" i="5"/>
  <c r="T1260" i="5"/>
  <c r="S1260" i="5"/>
  <c r="R1260" i="5"/>
  <c r="Q1260" i="5"/>
  <c r="P1260" i="5"/>
  <c r="O1260" i="5"/>
  <c r="N1260" i="5"/>
  <c r="M1260" i="5"/>
  <c r="L1260" i="5"/>
  <c r="K1260" i="5"/>
  <c r="J1260" i="5"/>
  <c r="I1260" i="5"/>
  <c r="H1260" i="5"/>
  <c r="G1260" i="5"/>
  <c r="F1260" i="5"/>
  <c r="E1260" i="5"/>
  <c r="D1260" i="5"/>
  <c r="C1260" i="5"/>
  <c r="B1260" i="5"/>
  <c r="AQ1258" i="5"/>
  <c r="AQ1259" i="5" s="1"/>
  <c r="D1258" i="5"/>
  <c r="C1258" i="5"/>
  <c r="B1258" i="5"/>
  <c r="A1258" i="5"/>
  <c r="K128" i="7"/>
  <c r="I128" i="7"/>
  <c r="N128" i="7"/>
  <c r="M128" i="7"/>
  <c r="J128" i="7"/>
  <c r="F128" i="7"/>
  <c r="AA1250" i="5"/>
  <c r="Z1250" i="5"/>
  <c r="Y1250" i="5"/>
  <c r="X1250" i="5"/>
  <c r="W1250" i="5"/>
  <c r="W1256" i="5" s="1"/>
  <c r="V1250" i="5"/>
  <c r="U1250" i="5"/>
  <c r="T1250" i="5"/>
  <c r="S1250" i="5"/>
  <c r="R1250" i="5"/>
  <c r="Q1250" i="5"/>
  <c r="P1250" i="5"/>
  <c r="O1250" i="5"/>
  <c r="N1250" i="5"/>
  <c r="M1250" i="5"/>
  <c r="L1250" i="5"/>
  <c r="K1250" i="5"/>
  <c r="J1250" i="5"/>
  <c r="I1250" i="5"/>
  <c r="H1250" i="5"/>
  <c r="G1250" i="5"/>
  <c r="F1250" i="5"/>
  <c r="E1250" i="5"/>
  <c r="W1255" i="5" s="1"/>
  <c r="D1250" i="5"/>
  <c r="C1250" i="5"/>
  <c r="B1250" i="5"/>
  <c r="D1248" i="5"/>
  <c r="C1248" i="5"/>
  <c r="B1248" i="5"/>
  <c r="A1248" i="5"/>
  <c r="K127" i="7"/>
  <c r="L127" i="7"/>
  <c r="AA1240" i="5"/>
  <c r="Z1240" i="5"/>
  <c r="Y1240" i="5"/>
  <c r="X1240" i="5"/>
  <c r="W1240" i="5"/>
  <c r="V1240" i="5"/>
  <c r="U1240" i="5"/>
  <c r="T1240" i="5"/>
  <c r="S1240" i="5"/>
  <c r="R1240" i="5"/>
  <c r="Q1240" i="5"/>
  <c r="P1240" i="5"/>
  <c r="O1240" i="5"/>
  <c r="N1240" i="5"/>
  <c r="M1240" i="5"/>
  <c r="L1240" i="5"/>
  <c r="K1240" i="5"/>
  <c r="J1240" i="5"/>
  <c r="I1240" i="5"/>
  <c r="H1240" i="5"/>
  <c r="G1240" i="5"/>
  <c r="F1240" i="5"/>
  <c r="E1240" i="5"/>
  <c r="D1240" i="5"/>
  <c r="C1240" i="5"/>
  <c r="B1240" i="5"/>
  <c r="Y1245" i="5" s="1"/>
  <c r="D1238" i="5"/>
  <c r="C1238" i="5"/>
  <c r="B1238" i="5"/>
  <c r="A1238" i="5"/>
  <c r="Y1236" i="5"/>
  <c r="Y1235" i="5"/>
  <c r="P126" i="7"/>
  <c r="O126" i="7"/>
  <c r="H126" i="7"/>
  <c r="G126" i="7"/>
  <c r="AA1230" i="5"/>
  <c r="Z1230" i="5"/>
  <c r="Y1230" i="5"/>
  <c r="X1230" i="5"/>
  <c r="W1230" i="5"/>
  <c r="V1230" i="5"/>
  <c r="U1230" i="5"/>
  <c r="T1230" i="5"/>
  <c r="S1230" i="5"/>
  <c r="R1230" i="5"/>
  <c r="Q1230" i="5"/>
  <c r="P1230" i="5"/>
  <c r="O1230" i="5"/>
  <c r="N1230" i="5"/>
  <c r="M1230" i="5"/>
  <c r="L1230" i="5"/>
  <c r="K1230" i="5"/>
  <c r="J1230" i="5"/>
  <c r="I1230" i="5"/>
  <c r="H1230" i="5"/>
  <c r="G1230" i="5"/>
  <c r="F1230" i="5"/>
  <c r="W1235" i="5" s="1"/>
  <c r="E1230" i="5"/>
  <c r="D1230" i="5"/>
  <c r="C1230" i="5"/>
  <c r="B1230" i="5"/>
  <c r="D1228" i="5"/>
  <c r="C1228" i="5"/>
  <c r="B1228" i="5"/>
  <c r="A1228" i="5"/>
  <c r="Y1237" i="5" s="1"/>
  <c r="O125" i="7"/>
  <c r="N125" i="7"/>
  <c r="K125" i="7"/>
  <c r="L125" i="7"/>
  <c r="AA1220" i="5"/>
  <c r="Z1220" i="5"/>
  <c r="Y1220" i="5"/>
  <c r="X1220" i="5"/>
  <c r="W1220" i="5"/>
  <c r="V1220" i="5"/>
  <c r="U1220" i="5"/>
  <c r="T1220" i="5"/>
  <c r="S1220" i="5"/>
  <c r="R1220" i="5"/>
  <c r="Q1220" i="5"/>
  <c r="P1220" i="5"/>
  <c r="O1220" i="5"/>
  <c r="N1220" i="5"/>
  <c r="M1220" i="5"/>
  <c r="L1220" i="5"/>
  <c r="K1220" i="5"/>
  <c r="J1220" i="5"/>
  <c r="I1220" i="5"/>
  <c r="H1220" i="5"/>
  <c r="G1220" i="5"/>
  <c r="F1220" i="5"/>
  <c r="E1220" i="5"/>
  <c r="D1220" i="5"/>
  <c r="C1220" i="5"/>
  <c r="B1220" i="5"/>
  <c r="D1218" i="5"/>
  <c r="C1218" i="5"/>
  <c r="B1218" i="5"/>
  <c r="A1218" i="5"/>
  <c r="Y1217" i="5"/>
  <c r="O124" i="7"/>
  <c r="G124" i="7"/>
  <c r="L124" i="7"/>
  <c r="R124" i="7"/>
  <c r="Q124" i="7"/>
  <c r="K124" i="7"/>
  <c r="J124" i="7"/>
  <c r="I124" i="7"/>
  <c r="AA1210" i="5"/>
  <c r="Z1210" i="5"/>
  <c r="Y1210" i="5"/>
  <c r="X1210" i="5"/>
  <c r="W1210" i="5"/>
  <c r="V1210" i="5"/>
  <c r="U1210" i="5"/>
  <c r="T1210" i="5"/>
  <c r="S1210" i="5"/>
  <c r="R1210" i="5"/>
  <c r="Q1210" i="5"/>
  <c r="P1210" i="5"/>
  <c r="O1210" i="5"/>
  <c r="N1210" i="5"/>
  <c r="M1210" i="5"/>
  <c r="L1210" i="5"/>
  <c r="K1210" i="5"/>
  <c r="J1210" i="5"/>
  <c r="I1210" i="5"/>
  <c r="H1210" i="5"/>
  <c r="G1210" i="5"/>
  <c r="F1210" i="5"/>
  <c r="E1210" i="5"/>
  <c r="D1210" i="5"/>
  <c r="C1210" i="5"/>
  <c r="B1210" i="5"/>
  <c r="D1208" i="5"/>
  <c r="C1208" i="5"/>
  <c r="B1208" i="5"/>
  <c r="A1208" i="5"/>
  <c r="J123" i="7"/>
  <c r="P123" i="7"/>
  <c r="H123" i="7"/>
  <c r="AA1200" i="5"/>
  <c r="Z1200" i="5"/>
  <c r="Y1200" i="5"/>
  <c r="X1200" i="5"/>
  <c r="W1200" i="5"/>
  <c r="V1200" i="5"/>
  <c r="U1200" i="5"/>
  <c r="T1200" i="5"/>
  <c r="S1200" i="5"/>
  <c r="R1200" i="5"/>
  <c r="Q1200" i="5"/>
  <c r="P1200" i="5"/>
  <c r="O1200" i="5"/>
  <c r="N1200" i="5"/>
  <c r="M1200" i="5"/>
  <c r="L1200" i="5"/>
  <c r="K1200" i="5"/>
  <c r="J1200" i="5"/>
  <c r="I1200" i="5"/>
  <c r="H1200" i="5"/>
  <c r="G1200" i="5"/>
  <c r="F1200" i="5"/>
  <c r="E1200" i="5"/>
  <c r="D1200" i="5"/>
  <c r="C1200" i="5"/>
  <c r="Y1205" i="5" s="1"/>
  <c r="B1200" i="5"/>
  <c r="D1198" i="5"/>
  <c r="C1198" i="5"/>
  <c r="B1198" i="5"/>
  <c r="A1198" i="5"/>
  <c r="M122" i="7"/>
  <c r="AA1190" i="5"/>
  <c r="Z1190" i="5"/>
  <c r="Y1190" i="5"/>
  <c r="X1190" i="5"/>
  <c r="W1190" i="5"/>
  <c r="V1190" i="5"/>
  <c r="U1190" i="5"/>
  <c r="T1190" i="5"/>
  <c r="S1190" i="5"/>
  <c r="R1190" i="5"/>
  <c r="Q1190" i="5"/>
  <c r="P1190" i="5"/>
  <c r="O1190" i="5"/>
  <c r="N1190" i="5"/>
  <c r="M1190" i="5"/>
  <c r="L1190" i="5"/>
  <c r="K1190" i="5"/>
  <c r="J1190" i="5"/>
  <c r="I1190" i="5"/>
  <c r="H1190" i="5"/>
  <c r="G1190" i="5"/>
  <c r="F1190" i="5"/>
  <c r="E1190" i="5"/>
  <c r="D1190" i="5"/>
  <c r="W1195" i="5" s="1"/>
  <c r="C1190" i="5"/>
  <c r="B1190" i="5"/>
  <c r="D1188" i="5"/>
  <c r="C1188" i="5"/>
  <c r="B1188" i="5"/>
  <c r="A1188" i="5"/>
  <c r="Y1187" i="5"/>
  <c r="Y1186" i="5"/>
  <c r="Q121" i="7"/>
  <c r="M121" i="7"/>
  <c r="I121" i="7"/>
  <c r="AA1180" i="5"/>
  <c r="Z1180" i="5"/>
  <c r="Y1180" i="5"/>
  <c r="X1180" i="5"/>
  <c r="W1180" i="5"/>
  <c r="V1180" i="5"/>
  <c r="U1180" i="5"/>
  <c r="T1180" i="5"/>
  <c r="S1180" i="5"/>
  <c r="R1180" i="5"/>
  <c r="Q1180" i="5"/>
  <c r="P1180" i="5"/>
  <c r="O1180" i="5"/>
  <c r="N1180" i="5"/>
  <c r="M1180" i="5"/>
  <c r="L1180" i="5"/>
  <c r="K1180" i="5"/>
  <c r="J1180" i="5"/>
  <c r="I1180" i="5"/>
  <c r="H1180" i="5"/>
  <c r="G1180" i="5"/>
  <c r="F1180" i="5"/>
  <c r="E1180" i="5"/>
  <c r="Y1185" i="5" s="1"/>
  <c r="D1180" i="5"/>
  <c r="C1180" i="5"/>
  <c r="B1180" i="5"/>
  <c r="D1178" i="5"/>
  <c r="C1178" i="5"/>
  <c r="B1178" i="5"/>
  <c r="A1178" i="5"/>
  <c r="Y1177" i="5"/>
  <c r="Y1176" i="5"/>
  <c r="R120" i="7"/>
  <c r="Q120" i="7"/>
  <c r="J120" i="7"/>
  <c r="I120" i="7"/>
  <c r="AA1170" i="5"/>
  <c r="Z1170" i="5"/>
  <c r="Y1170" i="5"/>
  <c r="X1170" i="5"/>
  <c r="W1170" i="5"/>
  <c r="V1170" i="5"/>
  <c r="U1170" i="5"/>
  <c r="T1170" i="5"/>
  <c r="S1170" i="5"/>
  <c r="R1170" i="5"/>
  <c r="Q1170" i="5"/>
  <c r="P1170" i="5"/>
  <c r="O1170" i="5"/>
  <c r="N1170" i="5"/>
  <c r="M1170" i="5"/>
  <c r="L1170" i="5"/>
  <c r="K1170" i="5"/>
  <c r="J1170" i="5"/>
  <c r="I1170" i="5"/>
  <c r="H1170" i="5"/>
  <c r="G1170" i="5"/>
  <c r="F1170" i="5"/>
  <c r="Y1175" i="5" s="1"/>
  <c r="E1170" i="5"/>
  <c r="W1175" i="5" s="1"/>
  <c r="D1170" i="5"/>
  <c r="C1170" i="5"/>
  <c r="B1170" i="5"/>
  <c r="D1168" i="5"/>
  <c r="C1168" i="5"/>
  <c r="B1168" i="5"/>
  <c r="A1168" i="5"/>
  <c r="Y1167" i="5"/>
  <c r="Y1166" i="5"/>
  <c r="R119" i="7"/>
  <c r="M119" i="7"/>
  <c r="J119" i="7"/>
  <c r="AA1160" i="5"/>
  <c r="Z1160" i="5"/>
  <c r="Y1160" i="5"/>
  <c r="X1160" i="5"/>
  <c r="W1160" i="5"/>
  <c r="V1160" i="5"/>
  <c r="U1160" i="5"/>
  <c r="T1160" i="5"/>
  <c r="S1160" i="5"/>
  <c r="R1160" i="5"/>
  <c r="Q1160" i="5"/>
  <c r="P1160" i="5"/>
  <c r="O1160" i="5"/>
  <c r="N1160" i="5"/>
  <c r="M1160" i="5"/>
  <c r="L1160" i="5"/>
  <c r="K1160" i="5"/>
  <c r="J1160" i="5"/>
  <c r="I1160" i="5"/>
  <c r="H1160" i="5"/>
  <c r="G1160" i="5"/>
  <c r="F1160" i="5"/>
  <c r="E1160" i="5"/>
  <c r="D1160" i="5"/>
  <c r="C1160" i="5"/>
  <c r="B1160" i="5"/>
  <c r="AQ1158" i="5"/>
  <c r="AQ1162" i="5" s="1"/>
  <c r="D1158" i="5"/>
  <c r="C1158" i="5"/>
  <c r="B1158" i="5"/>
  <c r="A1158" i="5"/>
  <c r="Y1157" i="5"/>
  <c r="Y1156" i="5"/>
  <c r="O118" i="7"/>
  <c r="Q118" i="7"/>
  <c r="N118" i="7"/>
  <c r="K118" i="7"/>
  <c r="I118" i="7"/>
  <c r="F118" i="7"/>
  <c r="AA1150" i="5"/>
  <c r="Z1150" i="5"/>
  <c r="Y1150" i="5"/>
  <c r="X1150" i="5"/>
  <c r="W1150" i="5"/>
  <c r="V1150" i="5"/>
  <c r="U1150" i="5"/>
  <c r="T1150" i="5"/>
  <c r="S1150" i="5"/>
  <c r="R1150" i="5"/>
  <c r="Q1150" i="5"/>
  <c r="P1150" i="5"/>
  <c r="O1150" i="5"/>
  <c r="N1150" i="5"/>
  <c r="M1150" i="5"/>
  <c r="L1150" i="5"/>
  <c r="K1150" i="5"/>
  <c r="J1150" i="5"/>
  <c r="I1150" i="5"/>
  <c r="H1150" i="5"/>
  <c r="G1150" i="5"/>
  <c r="F1150" i="5"/>
  <c r="E1150" i="5"/>
  <c r="D1150" i="5"/>
  <c r="C1150" i="5"/>
  <c r="B1150" i="5"/>
  <c r="AQ1148" i="5"/>
  <c r="AQ1150" i="5" s="1"/>
  <c r="D1148" i="5"/>
  <c r="C1148" i="5"/>
  <c r="B1148" i="5"/>
  <c r="A1148" i="5"/>
  <c r="P117" i="7"/>
  <c r="K117" i="7"/>
  <c r="AA1140" i="5"/>
  <c r="Z1140" i="5"/>
  <c r="Y1140" i="5"/>
  <c r="X1140" i="5"/>
  <c r="W1140" i="5"/>
  <c r="V1140" i="5"/>
  <c r="U1140" i="5"/>
  <c r="T1140" i="5"/>
  <c r="S1140" i="5"/>
  <c r="R1140" i="5"/>
  <c r="Q1140" i="5"/>
  <c r="P1140" i="5"/>
  <c r="O1140" i="5"/>
  <c r="N1140" i="5"/>
  <c r="M1140" i="5"/>
  <c r="L1140" i="5"/>
  <c r="K1140" i="5"/>
  <c r="J1140" i="5"/>
  <c r="I1140" i="5"/>
  <c r="H1140" i="5"/>
  <c r="G1140" i="5"/>
  <c r="F1140" i="5"/>
  <c r="E1140" i="5"/>
  <c r="D1140" i="5"/>
  <c r="C1140" i="5"/>
  <c r="B1140" i="5"/>
  <c r="AQ1138" i="5"/>
  <c r="AQ1142" i="5" s="1"/>
  <c r="D1138" i="5"/>
  <c r="C1138" i="5"/>
  <c r="B1138" i="5"/>
  <c r="A1138" i="5"/>
  <c r="K116" i="7"/>
  <c r="P116" i="7"/>
  <c r="H116" i="7"/>
  <c r="N116" i="7"/>
  <c r="M116" i="7"/>
  <c r="L116" i="7"/>
  <c r="F116" i="7"/>
  <c r="AA1130" i="5"/>
  <c r="Z1130" i="5"/>
  <c r="Y1130" i="5"/>
  <c r="X1130" i="5"/>
  <c r="W1130" i="5"/>
  <c r="V1130" i="5"/>
  <c r="U1130" i="5"/>
  <c r="T1130" i="5"/>
  <c r="S1130" i="5"/>
  <c r="R1130" i="5"/>
  <c r="Q1130" i="5"/>
  <c r="P1130" i="5"/>
  <c r="O1130" i="5"/>
  <c r="N1130" i="5"/>
  <c r="M1130" i="5"/>
  <c r="L1130" i="5"/>
  <c r="K1130" i="5"/>
  <c r="J1130" i="5"/>
  <c r="I1130" i="5"/>
  <c r="H1130" i="5"/>
  <c r="G1130" i="5"/>
  <c r="F1130" i="5"/>
  <c r="E1130" i="5"/>
  <c r="D1130" i="5"/>
  <c r="C1130" i="5"/>
  <c r="B1130" i="5"/>
  <c r="D1128" i="5"/>
  <c r="C1128" i="5"/>
  <c r="B1128" i="5"/>
  <c r="A1128" i="5"/>
  <c r="I115" i="7"/>
  <c r="O115" i="7"/>
  <c r="N115" i="7"/>
  <c r="G115" i="7"/>
  <c r="F115" i="7"/>
  <c r="AA1120" i="5"/>
  <c r="Z1120" i="5"/>
  <c r="Y1120" i="5"/>
  <c r="X1120" i="5"/>
  <c r="W1120" i="5"/>
  <c r="V1120" i="5"/>
  <c r="U1120" i="5"/>
  <c r="T1120" i="5"/>
  <c r="S1120" i="5"/>
  <c r="R1120" i="5"/>
  <c r="Q1120" i="5"/>
  <c r="P1120" i="5"/>
  <c r="O1120" i="5"/>
  <c r="N1120" i="5"/>
  <c r="M1120" i="5"/>
  <c r="L1120" i="5"/>
  <c r="K1120" i="5"/>
  <c r="J1120" i="5"/>
  <c r="I1120" i="5"/>
  <c r="H1120" i="5"/>
  <c r="G1120" i="5"/>
  <c r="F1120" i="5"/>
  <c r="E1120" i="5"/>
  <c r="D1120" i="5"/>
  <c r="C1120" i="5"/>
  <c r="B1120" i="5"/>
  <c r="D1118" i="5"/>
  <c r="C1118" i="5"/>
  <c r="B1118" i="5"/>
  <c r="A1118" i="5"/>
  <c r="W1116" i="5"/>
  <c r="R114" i="7"/>
  <c r="N114" i="7"/>
  <c r="J114" i="7"/>
  <c r="F114" i="7"/>
  <c r="AA1110" i="5"/>
  <c r="Z1110" i="5"/>
  <c r="Y1110" i="5"/>
  <c r="X1110" i="5"/>
  <c r="W1110" i="5"/>
  <c r="V1110" i="5"/>
  <c r="U1110" i="5"/>
  <c r="T1110" i="5"/>
  <c r="S1110" i="5"/>
  <c r="R1110" i="5"/>
  <c r="Q1110" i="5"/>
  <c r="P1110" i="5"/>
  <c r="O1110" i="5"/>
  <c r="N1110" i="5"/>
  <c r="M1110" i="5"/>
  <c r="L1110" i="5"/>
  <c r="K1110" i="5"/>
  <c r="J1110" i="5"/>
  <c r="I1110" i="5"/>
  <c r="H1110" i="5"/>
  <c r="G1110" i="5"/>
  <c r="F1110" i="5"/>
  <c r="E1110" i="5"/>
  <c r="D1110" i="5"/>
  <c r="C1110" i="5"/>
  <c r="B1110" i="5"/>
  <c r="D1108" i="5"/>
  <c r="C1108" i="5"/>
  <c r="B1108" i="5"/>
  <c r="A1108" i="5"/>
  <c r="Y1107" i="5"/>
  <c r="Y1106" i="5"/>
  <c r="W1106" i="5"/>
  <c r="M113" i="7"/>
  <c r="O113" i="7"/>
  <c r="K113" i="7"/>
  <c r="G113" i="7"/>
  <c r="AA1100" i="5"/>
  <c r="Z1100" i="5"/>
  <c r="Y1100" i="5"/>
  <c r="X1100" i="5"/>
  <c r="W1100" i="5"/>
  <c r="V1100" i="5"/>
  <c r="U1100" i="5"/>
  <c r="T1100" i="5"/>
  <c r="S1100" i="5"/>
  <c r="R1100" i="5"/>
  <c r="Q1100" i="5"/>
  <c r="P1100" i="5"/>
  <c r="O1100" i="5"/>
  <c r="N1100" i="5"/>
  <c r="M1100" i="5"/>
  <c r="L1100" i="5"/>
  <c r="K1100" i="5"/>
  <c r="J1100" i="5"/>
  <c r="I1100" i="5"/>
  <c r="H1100" i="5"/>
  <c r="G1100" i="5"/>
  <c r="F1100" i="5"/>
  <c r="E1100" i="5"/>
  <c r="D1100" i="5"/>
  <c r="C1100" i="5"/>
  <c r="B1100" i="5"/>
  <c r="D1098" i="5"/>
  <c r="C1098" i="5"/>
  <c r="B1098" i="5"/>
  <c r="A1098" i="5"/>
  <c r="Y1097" i="5"/>
  <c r="Y1096" i="5"/>
  <c r="Y1095" i="5"/>
  <c r="L112" i="7"/>
  <c r="K112" i="7"/>
  <c r="AA1090" i="5"/>
  <c r="Z1090" i="5"/>
  <c r="Y1090" i="5"/>
  <c r="X1090" i="5"/>
  <c r="W1090" i="5"/>
  <c r="W1096" i="5" s="1"/>
  <c r="I110" i="2" s="1"/>
  <c r="V1090" i="5"/>
  <c r="U1090" i="5"/>
  <c r="T1090" i="5"/>
  <c r="S1090" i="5"/>
  <c r="R1090" i="5"/>
  <c r="Q1090" i="5"/>
  <c r="P1090" i="5"/>
  <c r="O1090" i="5"/>
  <c r="N1090" i="5"/>
  <c r="M1090" i="5"/>
  <c r="L1090" i="5"/>
  <c r="K1090" i="5"/>
  <c r="J1090" i="5"/>
  <c r="I1090" i="5"/>
  <c r="H1090" i="5"/>
  <c r="G1090" i="5"/>
  <c r="F1090" i="5"/>
  <c r="E1090" i="5"/>
  <c r="W1095" i="5" s="1"/>
  <c r="D1090" i="5"/>
  <c r="C1090" i="5"/>
  <c r="B1090" i="5"/>
  <c r="D1088" i="5"/>
  <c r="C1088" i="5"/>
  <c r="B1088" i="5"/>
  <c r="A1088" i="5"/>
  <c r="Y1087" i="5"/>
  <c r="Y1086" i="5"/>
  <c r="R111" i="7"/>
  <c r="K111" i="7"/>
  <c r="J111" i="7"/>
  <c r="AA1080" i="5"/>
  <c r="Z1080" i="5"/>
  <c r="Y1080" i="5"/>
  <c r="X1080" i="5"/>
  <c r="W1080" i="5"/>
  <c r="W1086" i="5" s="1"/>
  <c r="V1080" i="5"/>
  <c r="U1080" i="5"/>
  <c r="T1080" i="5"/>
  <c r="S1080" i="5"/>
  <c r="R1080" i="5"/>
  <c r="Q1080" i="5"/>
  <c r="P1080" i="5"/>
  <c r="O1080" i="5"/>
  <c r="N1080" i="5"/>
  <c r="M1080" i="5"/>
  <c r="L1080" i="5"/>
  <c r="K1080" i="5"/>
  <c r="J1080" i="5"/>
  <c r="I1080" i="5"/>
  <c r="H1080" i="5"/>
  <c r="G1080" i="5"/>
  <c r="F1080" i="5"/>
  <c r="Y1085" i="5" s="1"/>
  <c r="E1080" i="5"/>
  <c r="D1080" i="5"/>
  <c r="C1080" i="5"/>
  <c r="B1080" i="5"/>
  <c r="AQ1078" i="5"/>
  <c r="D1078" i="5"/>
  <c r="C1078" i="5"/>
  <c r="B1078" i="5"/>
  <c r="A1078" i="5"/>
  <c r="Y1077" i="5"/>
  <c r="Y1076" i="5"/>
  <c r="O110" i="7"/>
  <c r="R110" i="7"/>
  <c r="P110" i="7"/>
  <c r="L110" i="7"/>
  <c r="J110" i="7"/>
  <c r="H110" i="7"/>
  <c r="AA1070" i="5"/>
  <c r="Z1070" i="5"/>
  <c r="Y1070" i="5"/>
  <c r="X1070" i="5"/>
  <c r="M108" i="2" s="1"/>
  <c r="W1070" i="5"/>
  <c r="V1070" i="5"/>
  <c r="U1070" i="5"/>
  <c r="T1070" i="5"/>
  <c r="S1070" i="5"/>
  <c r="R1070" i="5"/>
  <c r="Q1070" i="5"/>
  <c r="P1070" i="5"/>
  <c r="O1070" i="5"/>
  <c r="N1070" i="5"/>
  <c r="M1070" i="5"/>
  <c r="L1070" i="5"/>
  <c r="K1070" i="5"/>
  <c r="J1070" i="5"/>
  <c r="I1070" i="5"/>
  <c r="H1070" i="5"/>
  <c r="L108" i="2" s="1"/>
  <c r="O108" i="2" s="1"/>
  <c r="G1070" i="5"/>
  <c r="F1070" i="5"/>
  <c r="E1070" i="5"/>
  <c r="D1070" i="5"/>
  <c r="C1070" i="5"/>
  <c r="B1070" i="5"/>
  <c r="AQ1068" i="5"/>
  <c r="D1068" i="5"/>
  <c r="C1068" i="5"/>
  <c r="B1068" i="5"/>
  <c r="A1068" i="5"/>
  <c r="M109" i="7"/>
  <c r="AA1060" i="5"/>
  <c r="Z1060" i="5"/>
  <c r="Y1060" i="5"/>
  <c r="X1060" i="5"/>
  <c r="W1060" i="5"/>
  <c r="V1060" i="5"/>
  <c r="U1060" i="5"/>
  <c r="T1060" i="5"/>
  <c r="S1060" i="5"/>
  <c r="R1060" i="5"/>
  <c r="Q1060" i="5"/>
  <c r="P1060" i="5"/>
  <c r="O1060" i="5"/>
  <c r="N1060" i="5"/>
  <c r="M1060" i="5"/>
  <c r="L1060" i="5"/>
  <c r="K1060" i="5"/>
  <c r="J1060" i="5"/>
  <c r="I1060" i="5"/>
  <c r="H1060" i="5"/>
  <c r="G1060" i="5"/>
  <c r="F1060" i="5"/>
  <c r="E1060" i="5"/>
  <c r="D1060" i="5"/>
  <c r="C1060" i="5"/>
  <c r="B1060" i="5"/>
  <c r="AQ1058" i="5"/>
  <c r="AQ1062" i="5" s="1"/>
  <c r="D1058" i="5"/>
  <c r="C1058" i="5"/>
  <c r="B1058" i="5"/>
  <c r="A1058" i="5"/>
  <c r="K108" i="7"/>
  <c r="P108" i="7"/>
  <c r="H108" i="7"/>
  <c r="N108" i="7"/>
  <c r="M108" i="7"/>
  <c r="F108" i="7"/>
  <c r="AA1050" i="5"/>
  <c r="Z1050" i="5"/>
  <c r="Y1050" i="5"/>
  <c r="X1050" i="5"/>
  <c r="W1050" i="5"/>
  <c r="V1050" i="5"/>
  <c r="U1050" i="5"/>
  <c r="T1050" i="5"/>
  <c r="S1050" i="5"/>
  <c r="R1050" i="5"/>
  <c r="Q1050" i="5"/>
  <c r="P1050" i="5"/>
  <c r="O1050" i="5"/>
  <c r="N1050" i="5"/>
  <c r="M1050" i="5"/>
  <c r="L1050" i="5"/>
  <c r="K1050" i="5"/>
  <c r="J1050" i="5"/>
  <c r="I1050" i="5"/>
  <c r="H1050" i="5"/>
  <c r="G1050" i="5"/>
  <c r="F1050" i="5"/>
  <c r="E1050" i="5"/>
  <c r="D1050" i="5"/>
  <c r="C1050" i="5"/>
  <c r="B1050" i="5"/>
  <c r="D1048" i="5"/>
  <c r="C1048" i="5"/>
  <c r="B1048" i="5"/>
  <c r="A1048" i="5"/>
  <c r="R107" i="7"/>
  <c r="M107" i="7"/>
  <c r="K107" i="7"/>
  <c r="AA1040" i="5"/>
  <c r="Z1040" i="5"/>
  <c r="W1046" i="5" s="1"/>
  <c r="I105" i="2" s="1"/>
  <c r="Y1040" i="5"/>
  <c r="X1040" i="5"/>
  <c r="W1040" i="5"/>
  <c r="V1040" i="5"/>
  <c r="U1040" i="5"/>
  <c r="T1040" i="5"/>
  <c r="S1040" i="5"/>
  <c r="R1040" i="5"/>
  <c r="Q1040" i="5"/>
  <c r="P1040" i="5"/>
  <c r="O1040" i="5"/>
  <c r="N1040" i="5"/>
  <c r="M1040" i="5"/>
  <c r="L1040" i="5"/>
  <c r="K1040" i="5"/>
  <c r="J1040" i="5"/>
  <c r="I1040" i="5"/>
  <c r="H1040" i="5"/>
  <c r="G1040" i="5"/>
  <c r="F1040" i="5"/>
  <c r="E1040" i="5"/>
  <c r="D1040" i="5"/>
  <c r="C1040" i="5"/>
  <c r="B1040" i="5"/>
  <c r="Y1045" i="5" s="1"/>
  <c r="D1038" i="5"/>
  <c r="C1038" i="5"/>
  <c r="B1038" i="5"/>
  <c r="A1038" i="5"/>
  <c r="W1036" i="5"/>
  <c r="W1035" i="5"/>
  <c r="K106" i="7"/>
  <c r="O106" i="7"/>
  <c r="N106" i="7"/>
  <c r="G106" i="7"/>
  <c r="F106" i="7"/>
  <c r="AA1030" i="5"/>
  <c r="Z1030" i="5"/>
  <c r="Y1030" i="5"/>
  <c r="X1030" i="5"/>
  <c r="W1030" i="5"/>
  <c r="V1030" i="5"/>
  <c r="U1030" i="5"/>
  <c r="T1030" i="5"/>
  <c r="S1030" i="5"/>
  <c r="R1030" i="5"/>
  <c r="Q1030" i="5"/>
  <c r="P1030" i="5"/>
  <c r="O1030" i="5"/>
  <c r="N1030" i="5"/>
  <c r="M1030" i="5"/>
  <c r="L1030" i="5"/>
  <c r="K1030" i="5"/>
  <c r="J1030" i="5"/>
  <c r="I1030" i="5"/>
  <c r="H1030" i="5"/>
  <c r="G1030" i="5"/>
  <c r="F1030" i="5"/>
  <c r="E1030" i="5"/>
  <c r="D1030" i="5"/>
  <c r="C1030" i="5"/>
  <c r="Y1035" i="5" s="1"/>
  <c r="B1030" i="5"/>
  <c r="D1028" i="5"/>
  <c r="C1028" i="5"/>
  <c r="B1028" i="5"/>
  <c r="A1028" i="5"/>
  <c r="Y1027" i="5"/>
  <c r="Y1026" i="5"/>
  <c r="W1026" i="5"/>
  <c r="Y1025" i="5"/>
  <c r="W1025" i="5"/>
  <c r="P105" i="7"/>
  <c r="O105" i="7"/>
  <c r="H105" i="7"/>
  <c r="G105" i="7"/>
  <c r="AA1020" i="5"/>
  <c r="Z1020" i="5"/>
  <c r="Y1020" i="5"/>
  <c r="X1020" i="5"/>
  <c r="W1020" i="5"/>
  <c r="V1020" i="5"/>
  <c r="U1020" i="5"/>
  <c r="T1020" i="5"/>
  <c r="S1020" i="5"/>
  <c r="R1020" i="5"/>
  <c r="Q1020" i="5"/>
  <c r="P1020" i="5"/>
  <c r="O1020" i="5"/>
  <c r="N1020" i="5"/>
  <c r="M1020" i="5"/>
  <c r="L1020" i="5"/>
  <c r="K1020" i="5"/>
  <c r="J1020" i="5"/>
  <c r="I1020" i="5"/>
  <c r="H1020" i="5"/>
  <c r="G1020" i="5"/>
  <c r="F1020" i="5"/>
  <c r="E1020" i="5"/>
  <c r="D1020" i="5"/>
  <c r="C1020" i="5"/>
  <c r="B1020" i="5"/>
  <c r="D1018" i="5"/>
  <c r="C1018" i="5"/>
  <c r="B1018" i="5"/>
  <c r="A1018" i="5"/>
  <c r="Y1017" i="5"/>
  <c r="Y1016" i="5"/>
  <c r="Y1015" i="5"/>
  <c r="Q104" i="7"/>
  <c r="P104" i="7"/>
  <c r="I104" i="7"/>
  <c r="H104" i="7"/>
  <c r="AA1010" i="5"/>
  <c r="Z1010" i="5"/>
  <c r="Y1010" i="5"/>
  <c r="X1010" i="5"/>
  <c r="W1010" i="5"/>
  <c r="W1016" i="5" s="1"/>
  <c r="V1010" i="5"/>
  <c r="U1010" i="5"/>
  <c r="T1010" i="5"/>
  <c r="S1010" i="5"/>
  <c r="R1010" i="5"/>
  <c r="Q1010" i="5"/>
  <c r="P1010" i="5"/>
  <c r="O1010" i="5"/>
  <c r="N1010" i="5"/>
  <c r="M1010" i="5"/>
  <c r="L1010" i="5"/>
  <c r="K1010" i="5"/>
  <c r="J1010" i="5"/>
  <c r="I1010" i="5"/>
  <c r="H1010" i="5"/>
  <c r="G1010" i="5"/>
  <c r="F1010" i="5"/>
  <c r="E1010" i="5"/>
  <c r="D1010" i="5"/>
  <c r="C1010" i="5"/>
  <c r="B1010" i="5"/>
  <c r="D1008" i="5"/>
  <c r="C1008" i="5"/>
  <c r="B1008" i="5"/>
  <c r="A1008" i="5"/>
  <c r="Y1007" i="5"/>
  <c r="Y1006" i="5"/>
  <c r="N103" i="7"/>
  <c r="AA1000" i="5"/>
  <c r="Z1000" i="5"/>
  <c r="Y1000" i="5"/>
  <c r="X1000" i="5"/>
  <c r="W1000" i="5"/>
  <c r="V1000" i="5"/>
  <c r="U1000" i="5"/>
  <c r="T1000" i="5"/>
  <c r="S1000" i="5"/>
  <c r="R1000" i="5"/>
  <c r="Q1000" i="5"/>
  <c r="P1000" i="5"/>
  <c r="O1000" i="5"/>
  <c r="N1000" i="5"/>
  <c r="M1000" i="5"/>
  <c r="L1000" i="5"/>
  <c r="K1000" i="5"/>
  <c r="J1000" i="5"/>
  <c r="I1000" i="5"/>
  <c r="H1000" i="5"/>
  <c r="G1000" i="5"/>
  <c r="F1000" i="5"/>
  <c r="E1000" i="5"/>
  <c r="D1000" i="5"/>
  <c r="C1000" i="5"/>
  <c r="B1000" i="5"/>
  <c r="W1005" i="5" s="1"/>
  <c r="AQ998" i="5"/>
  <c r="D998" i="5"/>
  <c r="C998" i="5"/>
  <c r="B998" i="5"/>
  <c r="A998" i="5"/>
  <c r="Y997" i="5"/>
  <c r="G102" i="7"/>
  <c r="Y996" i="5"/>
  <c r="N102" i="7"/>
  <c r="F102" i="7"/>
  <c r="R102" i="7"/>
  <c r="L102" i="7"/>
  <c r="K102" i="7"/>
  <c r="J102" i="7"/>
  <c r="AA990" i="5"/>
  <c r="Z990" i="5"/>
  <c r="Y990" i="5"/>
  <c r="X990" i="5"/>
  <c r="W990" i="5"/>
  <c r="W996" i="5" s="1"/>
  <c r="V990" i="5"/>
  <c r="U990" i="5"/>
  <c r="T990" i="5"/>
  <c r="S990" i="5"/>
  <c r="R990" i="5"/>
  <c r="Q990" i="5"/>
  <c r="P990" i="5"/>
  <c r="O990" i="5"/>
  <c r="N990" i="5"/>
  <c r="M990" i="5"/>
  <c r="L990" i="5"/>
  <c r="K990" i="5"/>
  <c r="J990" i="5"/>
  <c r="I990" i="5"/>
  <c r="H990" i="5"/>
  <c r="G990" i="5"/>
  <c r="F990" i="5"/>
  <c r="Y995" i="5" s="1"/>
  <c r="E990" i="5"/>
  <c r="D990" i="5"/>
  <c r="C990" i="5"/>
  <c r="B990" i="5"/>
  <c r="W995" i="5" s="1"/>
  <c r="AQ988" i="5"/>
  <c r="AQ992" i="5" s="1"/>
  <c r="D988" i="5"/>
  <c r="C988" i="5"/>
  <c r="B988" i="5"/>
  <c r="A988" i="5"/>
  <c r="R101" i="7"/>
  <c r="M101" i="7"/>
  <c r="L101" i="7"/>
  <c r="J101" i="7"/>
  <c r="AA980" i="5"/>
  <c r="Z980" i="5"/>
  <c r="Y980" i="5"/>
  <c r="X980" i="5"/>
  <c r="W980" i="5"/>
  <c r="W986" i="5" s="1"/>
  <c r="I99" i="2" s="1"/>
  <c r="V980" i="5"/>
  <c r="U980" i="5"/>
  <c r="T980" i="5"/>
  <c r="S980" i="5"/>
  <c r="R980" i="5"/>
  <c r="Q980" i="5"/>
  <c r="P980" i="5"/>
  <c r="O980" i="5"/>
  <c r="N980" i="5"/>
  <c r="M980" i="5"/>
  <c r="L980" i="5"/>
  <c r="K980" i="5"/>
  <c r="J980" i="5"/>
  <c r="I980" i="5"/>
  <c r="H980" i="5"/>
  <c r="G980" i="5"/>
  <c r="F980" i="5"/>
  <c r="E980" i="5"/>
  <c r="D980" i="5"/>
  <c r="C980" i="5"/>
  <c r="B980" i="5"/>
  <c r="AQ978" i="5"/>
  <c r="AQ982" i="5" s="1"/>
  <c r="D978" i="5"/>
  <c r="C978" i="5"/>
  <c r="B978" i="5"/>
  <c r="A978" i="5"/>
  <c r="R100" i="7"/>
  <c r="J100" i="7"/>
  <c r="O100" i="7"/>
  <c r="G100" i="7"/>
  <c r="M100" i="7"/>
  <c r="L100" i="7"/>
  <c r="K100" i="7"/>
  <c r="AA970" i="5"/>
  <c r="Z970" i="5"/>
  <c r="Y970" i="5"/>
  <c r="X970" i="5"/>
  <c r="W970" i="5"/>
  <c r="V970" i="5"/>
  <c r="U970" i="5"/>
  <c r="T970" i="5"/>
  <c r="S970" i="5"/>
  <c r="R970" i="5"/>
  <c r="Q970" i="5"/>
  <c r="P970" i="5"/>
  <c r="O970" i="5"/>
  <c r="N970" i="5"/>
  <c r="M970" i="5"/>
  <c r="L970" i="5"/>
  <c r="K970" i="5"/>
  <c r="J970" i="5"/>
  <c r="I970" i="5"/>
  <c r="H970" i="5"/>
  <c r="G970" i="5"/>
  <c r="F970" i="5"/>
  <c r="E970" i="5"/>
  <c r="D970" i="5"/>
  <c r="C970" i="5"/>
  <c r="B970" i="5"/>
  <c r="AQ968" i="5"/>
  <c r="AQ972" i="5" s="1"/>
  <c r="D968" i="5"/>
  <c r="C968" i="5"/>
  <c r="B968" i="5"/>
  <c r="A968" i="5"/>
  <c r="J99" i="7"/>
  <c r="I99" i="7"/>
  <c r="R99" i="7"/>
  <c r="AA960" i="5"/>
  <c r="Z960" i="5"/>
  <c r="Y960" i="5"/>
  <c r="X960" i="5"/>
  <c r="W960" i="5"/>
  <c r="V960" i="5"/>
  <c r="U960" i="5"/>
  <c r="T960" i="5"/>
  <c r="S960" i="5"/>
  <c r="R960" i="5"/>
  <c r="Q960" i="5"/>
  <c r="P960" i="5"/>
  <c r="O960" i="5"/>
  <c r="N960" i="5"/>
  <c r="M960" i="5"/>
  <c r="L960" i="5"/>
  <c r="K960" i="5"/>
  <c r="J960" i="5"/>
  <c r="I960" i="5"/>
  <c r="H960" i="5"/>
  <c r="G960" i="5"/>
  <c r="F960" i="5"/>
  <c r="E960" i="5"/>
  <c r="D960" i="5"/>
  <c r="C960" i="5"/>
  <c r="B960" i="5"/>
  <c r="D958" i="5"/>
  <c r="C958" i="5"/>
  <c r="B958" i="5"/>
  <c r="A958" i="5"/>
  <c r="L98" i="7"/>
  <c r="P98" i="7"/>
  <c r="K98" i="7"/>
  <c r="H98" i="7"/>
  <c r="AA950" i="5"/>
  <c r="Z950" i="5"/>
  <c r="Y950" i="5"/>
  <c r="X950" i="5"/>
  <c r="W950" i="5"/>
  <c r="V950" i="5"/>
  <c r="U950" i="5"/>
  <c r="T950" i="5"/>
  <c r="S950" i="5"/>
  <c r="R950" i="5"/>
  <c r="Q950" i="5"/>
  <c r="P950" i="5"/>
  <c r="O950" i="5"/>
  <c r="N950" i="5"/>
  <c r="M950" i="5"/>
  <c r="L950" i="5"/>
  <c r="K950" i="5"/>
  <c r="J950" i="5"/>
  <c r="I950" i="5"/>
  <c r="H950" i="5"/>
  <c r="G950" i="5"/>
  <c r="F950" i="5"/>
  <c r="E950" i="5"/>
  <c r="D950" i="5"/>
  <c r="W956" i="5" s="1"/>
  <c r="C950" i="5"/>
  <c r="B950" i="5"/>
  <c r="D948" i="5"/>
  <c r="C948" i="5"/>
  <c r="B948" i="5"/>
  <c r="A948" i="5"/>
  <c r="Y947" i="5"/>
  <c r="Y946" i="5"/>
  <c r="AA940" i="5"/>
  <c r="Z940" i="5"/>
  <c r="Y940" i="5"/>
  <c r="X940" i="5"/>
  <c r="W940" i="5"/>
  <c r="V940" i="5"/>
  <c r="U940" i="5"/>
  <c r="T940" i="5"/>
  <c r="S940" i="5"/>
  <c r="R940" i="5"/>
  <c r="Q940" i="5"/>
  <c r="P940" i="5"/>
  <c r="O940" i="5"/>
  <c r="N940" i="5"/>
  <c r="M940" i="5"/>
  <c r="L940" i="5"/>
  <c r="K940" i="5"/>
  <c r="J940" i="5"/>
  <c r="I940" i="5"/>
  <c r="H940" i="5"/>
  <c r="G940" i="5"/>
  <c r="F940" i="5"/>
  <c r="E940" i="5"/>
  <c r="D940" i="5"/>
  <c r="C940" i="5"/>
  <c r="B940" i="5"/>
  <c r="D938" i="5"/>
  <c r="C938" i="5"/>
  <c r="B938" i="5"/>
  <c r="A938" i="5"/>
  <c r="Y937" i="5"/>
  <c r="Y936" i="5"/>
  <c r="K96" i="7"/>
  <c r="P96" i="7"/>
  <c r="H96" i="7"/>
  <c r="AA930" i="5"/>
  <c r="Z930" i="5"/>
  <c r="Y930" i="5"/>
  <c r="X930" i="5"/>
  <c r="W930" i="5"/>
  <c r="V930" i="5"/>
  <c r="U930" i="5"/>
  <c r="T930" i="5"/>
  <c r="S930" i="5"/>
  <c r="R930" i="5"/>
  <c r="Q930" i="5"/>
  <c r="P930" i="5"/>
  <c r="O930" i="5"/>
  <c r="N930" i="5"/>
  <c r="M930" i="5"/>
  <c r="L930" i="5"/>
  <c r="K930" i="5"/>
  <c r="J930" i="5"/>
  <c r="I930" i="5"/>
  <c r="H930" i="5"/>
  <c r="G930" i="5"/>
  <c r="F930" i="5"/>
  <c r="E930" i="5"/>
  <c r="D930" i="5"/>
  <c r="C930" i="5"/>
  <c r="B930" i="5"/>
  <c r="D928" i="5"/>
  <c r="C928" i="5"/>
  <c r="B928" i="5"/>
  <c r="A928" i="5"/>
  <c r="Y927" i="5"/>
  <c r="G95" i="7"/>
  <c r="Y926" i="5"/>
  <c r="R95" i="7"/>
  <c r="J95" i="7"/>
  <c r="AA920" i="5"/>
  <c r="Z920" i="5"/>
  <c r="Y920" i="5"/>
  <c r="X920" i="5"/>
  <c r="W920" i="5"/>
  <c r="V920" i="5"/>
  <c r="U920" i="5"/>
  <c r="T920" i="5"/>
  <c r="S920" i="5"/>
  <c r="R920" i="5"/>
  <c r="Q920" i="5"/>
  <c r="P920" i="5"/>
  <c r="O920" i="5"/>
  <c r="N920" i="5"/>
  <c r="M920" i="5"/>
  <c r="L920" i="5"/>
  <c r="K920" i="5"/>
  <c r="J920" i="5"/>
  <c r="I920" i="5"/>
  <c r="H920" i="5"/>
  <c r="G920" i="5"/>
  <c r="F920" i="5"/>
  <c r="E920" i="5"/>
  <c r="D920" i="5"/>
  <c r="C920" i="5"/>
  <c r="B920" i="5"/>
  <c r="D918" i="5"/>
  <c r="C918" i="5"/>
  <c r="B918" i="5"/>
  <c r="A918" i="5"/>
  <c r="Y916" i="5"/>
  <c r="M94" i="7"/>
  <c r="R94" i="7"/>
  <c r="P94" i="7"/>
  <c r="J94" i="7"/>
  <c r="AA910" i="5"/>
  <c r="Z910" i="5"/>
  <c r="Y910" i="5"/>
  <c r="X910" i="5"/>
  <c r="W910" i="5"/>
  <c r="V910" i="5"/>
  <c r="U910" i="5"/>
  <c r="T910" i="5"/>
  <c r="S910" i="5"/>
  <c r="R910" i="5"/>
  <c r="Q910" i="5"/>
  <c r="P910" i="5"/>
  <c r="O910" i="5"/>
  <c r="N910" i="5"/>
  <c r="M910" i="5"/>
  <c r="L910" i="5"/>
  <c r="K910" i="5"/>
  <c r="J910" i="5"/>
  <c r="I910" i="5"/>
  <c r="H910" i="5"/>
  <c r="L92" i="2" s="1"/>
  <c r="G910" i="5"/>
  <c r="F910" i="5"/>
  <c r="E910" i="5"/>
  <c r="D910" i="5"/>
  <c r="C910" i="5"/>
  <c r="B910" i="5"/>
  <c r="AQ908" i="5"/>
  <c r="D908" i="5"/>
  <c r="C908" i="5"/>
  <c r="B908" i="5"/>
  <c r="A908" i="5"/>
  <c r="I93" i="7"/>
  <c r="N93" i="7"/>
  <c r="F93" i="7"/>
  <c r="M93" i="7"/>
  <c r="K93" i="7"/>
  <c r="J93" i="7"/>
  <c r="AA900" i="5"/>
  <c r="Z900" i="5"/>
  <c r="Y900" i="5"/>
  <c r="X900" i="5"/>
  <c r="W900" i="5"/>
  <c r="V900" i="5"/>
  <c r="U900" i="5"/>
  <c r="T900" i="5"/>
  <c r="S900" i="5"/>
  <c r="R900" i="5"/>
  <c r="Q900" i="5"/>
  <c r="P900" i="5"/>
  <c r="O900" i="5"/>
  <c r="N900" i="5"/>
  <c r="M900" i="5"/>
  <c r="L900" i="5"/>
  <c r="K900" i="5"/>
  <c r="J900" i="5"/>
  <c r="I900" i="5"/>
  <c r="H900" i="5"/>
  <c r="G900" i="5"/>
  <c r="F900" i="5"/>
  <c r="E900" i="5"/>
  <c r="D900" i="5"/>
  <c r="C900" i="5"/>
  <c r="B900" i="5"/>
  <c r="AQ898" i="5"/>
  <c r="AQ902" i="5" s="1"/>
  <c r="D898" i="5"/>
  <c r="C898" i="5"/>
  <c r="B898" i="5"/>
  <c r="A898" i="5"/>
  <c r="I92" i="7"/>
  <c r="Q92" i="7"/>
  <c r="O92" i="7"/>
  <c r="G92" i="7"/>
  <c r="L92" i="7"/>
  <c r="AA890" i="5"/>
  <c r="Z890" i="5"/>
  <c r="Y890" i="5"/>
  <c r="X890" i="5"/>
  <c r="W890" i="5"/>
  <c r="V890" i="5"/>
  <c r="U890" i="5"/>
  <c r="T890" i="5"/>
  <c r="S890" i="5"/>
  <c r="R890" i="5"/>
  <c r="Q890" i="5"/>
  <c r="P890" i="5"/>
  <c r="O890" i="5"/>
  <c r="N890" i="5"/>
  <c r="M890" i="5"/>
  <c r="L890" i="5"/>
  <c r="K890" i="5"/>
  <c r="J890" i="5"/>
  <c r="I890" i="5"/>
  <c r="H890" i="5"/>
  <c r="G890" i="5"/>
  <c r="F890" i="5"/>
  <c r="E890" i="5"/>
  <c r="D890" i="5"/>
  <c r="C890" i="5"/>
  <c r="B890" i="5"/>
  <c r="AQ888" i="5"/>
  <c r="AQ892" i="5" s="1"/>
  <c r="D888" i="5"/>
  <c r="C888" i="5"/>
  <c r="B888" i="5"/>
  <c r="A888" i="5"/>
  <c r="P91" i="7"/>
  <c r="H91" i="7"/>
  <c r="G91" i="7"/>
  <c r="AA880" i="5"/>
  <c r="Z880" i="5"/>
  <c r="Y880" i="5"/>
  <c r="X880" i="5"/>
  <c r="W880" i="5"/>
  <c r="V880" i="5"/>
  <c r="U880" i="5"/>
  <c r="T880" i="5"/>
  <c r="S880" i="5"/>
  <c r="R880" i="5"/>
  <c r="Q880" i="5"/>
  <c r="P880" i="5"/>
  <c r="O880" i="5"/>
  <c r="N880" i="5"/>
  <c r="M880" i="5"/>
  <c r="L880" i="5"/>
  <c r="K880" i="5"/>
  <c r="J880" i="5"/>
  <c r="I880" i="5"/>
  <c r="H880" i="5"/>
  <c r="G880" i="5"/>
  <c r="F880" i="5"/>
  <c r="E880" i="5"/>
  <c r="D880" i="5"/>
  <c r="C880" i="5"/>
  <c r="B880" i="5"/>
  <c r="D878" i="5"/>
  <c r="C878" i="5"/>
  <c r="B878" i="5"/>
  <c r="A878" i="5"/>
  <c r="L90" i="7"/>
  <c r="I90" i="7"/>
  <c r="AA870" i="5"/>
  <c r="Z870" i="5"/>
  <c r="Y870" i="5"/>
  <c r="X870" i="5"/>
  <c r="W870" i="5"/>
  <c r="V870" i="5"/>
  <c r="U870" i="5"/>
  <c r="T870" i="5"/>
  <c r="S870" i="5"/>
  <c r="R870" i="5"/>
  <c r="Q870" i="5"/>
  <c r="P870" i="5"/>
  <c r="O870" i="5"/>
  <c r="N870" i="5"/>
  <c r="M870" i="5"/>
  <c r="L870" i="5"/>
  <c r="K870" i="5"/>
  <c r="J870" i="5"/>
  <c r="I870" i="5"/>
  <c r="H870" i="5"/>
  <c r="G870" i="5"/>
  <c r="F870" i="5"/>
  <c r="E870" i="5"/>
  <c r="D870" i="5"/>
  <c r="W875" i="5" s="1"/>
  <c r="C870" i="5"/>
  <c r="B870" i="5"/>
  <c r="Y875" i="5" s="1"/>
  <c r="D868" i="5"/>
  <c r="C868" i="5"/>
  <c r="B868" i="5"/>
  <c r="A868" i="5"/>
  <c r="Y867" i="5"/>
  <c r="Y866" i="5"/>
  <c r="M89" i="7"/>
  <c r="K89" i="7"/>
  <c r="P89" i="7"/>
  <c r="N89" i="7"/>
  <c r="H89" i="7"/>
  <c r="F89" i="7"/>
  <c r="AA860" i="5"/>
  <c r="Z860" i="5"/>
  <c r="Y860" i="5"/>
  <c r="X860" i="5"/>
  <c r="W860" i="5"/>
  <c r="V860" i="5"/>
  <c r="U860" i="5"/>
  <c r="T860" i="5"/>
  <c r="S860" i="5"/>
  <c r="R860" i="5"/>
  <c r="Q860" i="5"/>
  <c r="P860" i="5"/>
  <c r="O860" i="5"/>
  <c r="N860" i="5"/>
  <c r="M860" i="5"/>
  <c r="L860" i="5"/>
  <c r="K860" i="5"/>
  <c r="J860" i="5"/>
  <c r="I860" i="5"/>
  <c r="H860" i="5"/>
  <c r="G860" i="5"/>
  <c r="F860" i="5"/>
  <c r="W866" i="5" s="1"/>
  <c r="I87" i="2" s="1"/>
  <c r="E860" i="5"/>
  <c r="Y865" i="5" s="1"/>
  <c r="D860" i="5"/>
  <c r="C860" i="5"/>
  <c r="B860" i="5"/>
  <c r="D858" i="5"/>
  <c r="C858" i="5"/>
  <c r="B858" i="5"/>
  <c r="A858" i="5"/>
  <c r="Y857" i="5"/>
  <c r="Y856" i="5"/>
  <c r="R88" i="7"/>
  <c r="Q88" i="7"/>
  <c r="J88" i="7"/>
  <c r="I88" i="7"/>
  <c r="AA850" i="5"/>
  <c r="Z850" i="5"/>
  <c r="Y850" i="5"/>
  <c r="X850" i="5"/>
  <c r="W850" i="5"/>
  <c r="V850" i="5"/>
  <c r="U850" i="5"/>
  <c r="T850" i="5"/>
  <c r="S850" i="5"/>
  <c r="R850" i="5"/>
  <c r="Q850" i="5"/>
  <c r="P850" i="5"/>
  <c r="O850" i="5"/>
  <c r="N850" i="5"/>
  <c r="M850" i="5"/>
  <c r="L850" i="5"/>
  <c r="K850" i="5"/>
  <c r="J850" i="5"/>
  <c r="I850" i="5"/>
  <c r="H850" i="5"/>
  <c r="G850" i="5"/>
  <c r="F850" i="5"/>
  <c r="Y855" i="5" s="1"/>
  <c r="E850" i="5"/>
  <c r="D850" i="5"/>
  <c r="C850" i="5"/>
  <c r="B850" i="5"/>
  <c r="D848" i="5"/>
  <c r="C848" i="5"/>
  <c r="B848" i="5"/>
  <c r="A848" i="5"/>
  <c r="Y847" i="5"/>
  <c r="Y846" i="5"/>
  <c r="F87" i="7"/>
  <c r="P87" i="7"/>
  <c r="H87" i="7"/>
  <c r="AA840" i="5"/>
  <c r="Z840" i="5"/>
  <c r="Y840" i="5"/>
  <c r="X840" i="5"/>
  <c r="W840" i="5"/>
  <c r="V840" i="5"/>
  <c r="U840" i="5"/>
  <c r="T840" i="5"/>
  <c r="S840" i="5"/>
  <c r="R840" i="5"/>
  <c r="Q840" i="5"/>
  <c r="P840" i="5"/>
  <c r="O840" i="5"/>
  <c r="N840" i="5"/>
  <c r="M840" i="5"/>
  <c r="L840" i="5"/>
  <c r="K840" i="5"/>
  <c r="J840" i="5"/>
  <c r="I840" i="5"/>
  <c r="H840" i="5"/>
  <c r="G840" i="5"/>
  <c r="F840" i="5"/>
  <c r="E840" i="5"/>
  <c r="D840" i="5"/>
  <c r="C840" i="5"/>
  <c r="B840" i="5"/>
  <c r="D838" i="5"/>
  <c r="C838" i="5"/>
  <c r="B838" i="5"/>
  <c r="A838" i="5"/>
  <c r="P86" i="7"/>
  <c r="O86" i="7"/>
  <c r="H86" i="7"/>
  <c r="G86" i="7"/>
  <c r="R86" i="7"/>
  <c r="Q86" i="7"/>
  <c r="K86" i="7"/>
  <c r="J86" i="7"/>
  <c r="I86" i="7"/>
  <c r="AA830" i="5"/>
  <c r="Z830" i="5"/>
  <c r="Y830" i="5"/>
  <c r="X830" i="5"/>
  <c r="W830" i="5"/>
  <c r="W836" i="5" s="1"/>
  <c r="I84" i="2" s="1"/>
  <c r="V830" i="5"/>
  <c r="U830" i="5"/>
  <c r="T830" i="5"/>
  <c r="S830" i="5"/>
  <c r="R830" i="5"/>
  <c r="Q830" i="5"/>
  <c r="P830" i="5"/>
  <c r="O830" i="5"/>
  <c r="N830" i="5"/>
  <c r="M830" i="5"/>
  <c r="L830" i="5"/>
  <c r="K830" i="5"/>
  <c r="J830" i="5"/>
  <c r="I830" i="5"/>
  <c r="H830" i="5"/>
  <c r="G830" i="5"/>
  <c r="F830" i="5"/>
  <c r="E830" i="5"/>
  <c r="D830" i="5"/>
  <c r="C830" i="5"/>
  <c r="B830" i="5"/>
  <c r="AQ828" i="5"/>
  <c r="AQ830" i="5" s="1"/>
  <c r="D828" i="5"/>
  <c r="C828" i="5"/>
  <c r="B828" i="5"/>
  <c r="A828" i="5"/>
  <c r="Q85" i="7"/>
  <c r="AA820" i="5"/>
  <c r="Z820" i="5"/>
  <c r="Y820" i="5"/>
  <c r="X820" i="5"/>
  <c r="W820" i="5"/>
  <c r="W826" i="5" s="1"/>
  <c r="V820" i="5"/>
  <c r="U820" i="5"/>
  <c r="T820" i="5"/>
  <c r="S820" i="5"/>
  <c r="R820" i="5"/>
  <c r="Q820" i="5"/>
  <c r="P820" i="5"/>
  <c r="O820" i="5"/>
  <c r="N820" i="5"/>
  <c r="M820" i="5"/>
  <c r="L820" i="5"/>
  <c r="K820" i="5"/>
  <c r="J820" i="5"/>
  <c r="I820" i="5"/>
  <c r="H820" i="5"/>
  <c r="G820" i="5"/>
  <c r="F820" i="5"/>
  <c r="E820" i="5"/>
  <c r="D820" i="5"/>
  <c r="C820" i="5"/>
  <c r="B820" i="5"/>
  <c r="AQ818" i="5"/>
  <c r="AQ822" i="5" s="1"/>
  <c r="D818" i="5"/>
  <c r="C818" i="5"/>
  <c r="B818" i="5"/>
  <c r="A818" i="5"/>
  <c r="AA810" i="5"/>
  <c r="Z810" i="5"/>
  <c r="Y810" i="5"/>
  <c r="X810" i="5"/>
  <c r="W810" i="5"/>
  <c r="V810" i="5"/>
  <c r="U810" i="5"/>
  <c r="T810" i="5"/>
  <c r="S810" i="5"/>
  <c r="R810" i="5"/>
  <c r="Q810" i="5"/>
  <c r="P810" i="5"/>
  <c r="O810" i="5"/>
  <c r="N810" i="5"/>
  <c r="M810" i="5"/>
  <c r="L810" i="5"/>
  <c r="K810" i="5"/>
  <c r="J810" i="5"/>
  <c r="I810" i="5"/>
  <c r="H810" i="5"/>
  <c r="G810" i="5"/>
  <c r="F810" i="5"/>
  <c r="E810" i="5"/>
  <c r="D810" i="5"/>
  <c r="C810" i="5"/>
  <c r="B810" i="5"/>
  <c r="D808" i="5"/>
  <c r="C808" i="5"/>
  <c r="B808" i="5"/>
  <c r="A808" i="5"/>
  <c r="AA800" i="5"/>
  <c r="Z800" i="5"/>
  <c r="Y800" i="5"/>
  <c r="X800" i="5"/>
  <c r="W800" i="5"/>
  <c r="V800" i="5"/>
  <c r="U800" i="5"/>
  <c r="T800" i="5"/>
  <c r="S800" i="5"/>
  <c r="R800" i="5"/>
  <c r="Q800" i="5"/>
  <c r="P800" i="5"/>
  <c r="O800" i="5"/>
  <c r="N800" i="5"/>
  <c r="M800" i="5"/>
  <c r="L800" i="5"/>
  <c r="K800" i="5"/>
  <c r="J800" i="5"/>
  <c r="I800" i="5"/>
  <c r="H800" i="5"/>
  <c r="G800" i="5"/>
  <c r="F800" i="5"/>
  <c r="E800" i="5"/>
  <c r="D800" i="5"/>
  <c r="C800" i="5"/>
  <c r="B800" i="5"/>
  <c r="Y805" i="5" s="1"/>
  <c r="D798" i="5"/>
  <c r="C798" i="5"/>
  <c r="B798" i="5"/>
  <c r="A798" i="5"/>
  <c r="K82" i="7"/>
  <c r="R82" i="7"/>
  <c r="J82" i="7"/>
  <c r="N82" i="7"/>
  <c r="F82" i="7"/>
  <c r="AA790" i="5"/>
  <c r="Z790" i="5"/>
  <c r="Y790" i="5"/>
  <c r="X790" i="5"/>
  <c r="W790" i="5"/>
  <c r="V790" i="5"/>
  <c r="U790" i="5"/>
  <c r="T790" i="5"/>
  <c r="S790" i="5"/>
  <c r="R790" i="5"/>
  <c r="Q790" i="5"/>
  <c r="P790" i="5"/>
  <c r="O790" i="5"/>
  <c r="N790" i="5"/>
  <c r="M790" i="5"/>
  <c r="L790" i="5"/>
  <c r="K790" i="5"/>
  <c r="J790" i="5"/>
  <c r="I790" i="5"/>
  <c r="H790" i="5"/>
  <c r="G790" i="5"/>
  <c r="F790" i="5"/>
  <c r="E790" i="5"/>
  <c r="D790" i="5"/>
  <c r="W795" i="5" s="1"/>
  <c r="C790" i="5"/>
  <c r="B790" i="5"/>
  <c r="D788" i="5"/>
  <c r="C788" i="5"/>
  <c r="B788" i="5"/>
  <c r="A788" i="5"/>
  <c r="Y787" i="5"/>
  <c r="Y786" i="5"/>
  <c r="W786" i="5"/>
  <c r="I79" i="2" s="1"/>
  <c r="H81" i="7"/>
  <c r="AA780" i="5"/>
  <c r="Z780" i="5"/>
  <c r="Y780" i="5"/>
  <c r="X780" i="5"/>
  <c r="W780" i="5"/>
  <c r="V780" i="5"/>
  <c r="U780" i="5"/>
  <c r="T780" i="5"/>
  <c r="S780" i="5"/>
  <c r="R780" i="5"/>
  <c r="Q780" i="5"/>
  <c r="P780" i="5"/>
  <c r="O780" i="5"/>
  <c r="N780" i="5"/>
  <c r="M780" i="5"/>
  <c r="L780" i="5"/>
  <c r="K780" i="5"/>
  <c r="J780" i="5"/>
  <c r="I780" i="5"/>
  <c r="H780" i="5"/>
  <c r="G780" i="5"/>
  <c r="F780" i="5"/>
  <c r="E780" i="5"/>
  <c r="Y785" i="5" s="1"/>
  <c r="D780" i="5"/>
  <c r="C780" i="5"/>
  <c r="B780" i="5"/>
  <c r="D778" i="5"/>
  <c r="C778" i="5"/>
  <c r="B778" i="5"/>
  <c r="A778" i="5"/>
  <c r="Y777" i="5"/>
  <c r="Y776" i="5"/>
  <c r="P80" i="7"/>
  <c r="O80" i="7"/>
  <c r="H80" i="7"/>
  <c r="G80" i="7"/>
  <c r="AA770" i="5"/>
  <c r="Z770" i="5"/>
  <c r="Y770" i="5"/>
  <c r="X770" i="5"/>
  <c r="W770" i="5"/>
  <c r="V770" i="5"/>
  <c r="U770" i="5"/>
  <c r="T770" i="5"/>
  <c r="S770" i="5"/>
  <c r="R770" i="5"/>
  <c r="Q770" i="5"/>
  <c r="P770" i="5"/>
  <c r="O770" i="5"/>
  <c r="N770" i="5"/>
  <c r="M770" i="5"/>
  <c r="L770" i="5"/>
  <c r="K770" i="5"/>
  <c r="J770" i="5"/>
  <c r="I770" i="5"/>
  <c r="H770" i="5"/>
  <c r="G770" i="5"/>
  <c r="Y775" i="5" s="1"/>
  <c r="F770" i="5"/>
  <c r="E770" i="5"/>
  <c r="D770" i="5"/>
  <c r="C770" i="5"/>
  <c r="B770" i="5"/>
  <c r="D768" i="5"/>
  <c r="C768" i="5"/>
  <c r="B768" i="5"/>
  <c r="A768" i="5"/>
  <c r="Y767" i="5"/>
  <c r="Y766" i="5"/>
  <c r="L79" i="7"/>
  <c r="K79" i="7"/>
  <c r="H79" i="7"/>
  <c r="AA760" i="5"/>
  <c r="Z760" i="5"/>
  <c r="Y760" i="5"/>
  <c r="X760" i="5"/>
  <c r="W760" i="5"/>
  <c r="V760" i="5"/>
  <c r="U760" i="5"/>
  <c r="T760" i="5"/>
  <c r="S760" i="5"/>
  <c r="R760" i="5"/>
  <c r="Q760" i="5"/>
  <c r="P760" i="5"/>
  <c r="O760" i="5"/>
  <c r="N760" i="5"/>
  <c r="M760" i="5"/>
  <c r="L760" i="5"/>
  <c r="K760" i="5"/>
  <c r="J760" i="5"/>
  <c r="I760" i="5"/>
  <c r="H760" i="5"/>
  <c r="G760" i="5"/>
  <c r="F760" i="5"/>
  <c r="E760" i="5"/>
  <c r="D760" i="5"/>
  <c r="C760" i="5"/>
  <c r="B760" i="5"/>
  <c r="D758" i="5"/>
  <c r="C758" i="5"/>
  <c r="B758" i="5"/>
  <c r="A758" i="5"/>
  <c r="G78" i="7"/>
  <c r="AA750" i="5"/>
  <c r="Z750" i="5"/>
  <c r="Y750" i="5"/>
  <c r="X750" i="5"/>
  <c r="W750" i="5"/>
  <c r="V750" i="5"/>
  <c r="U750" i="5"/>
  <c r="T750" i="5"/>
  <c r="S750" i="5"/>
  <c r="R750" i="5"/>
  <c r="Q750" i="5"/>
  <c r="P750" i="5"/>
  <c r="O750" i="5"/>
  <c r="N750" i="5"/>
  <c r="M750" i="5"/>
  <c r="L750" i="5"/>
  <c r="K750" i="5"/>
  <c r="J750" i="5"/>
  <c r="I750" i="5"/>
  <c r="H750" i="5"/>
  <c r="G750" i="5"/>
  <c r="F750" i="5"/>
  <c r="E750" i="5"/>
  <c r="D750" i="5"/>
  <c r="C750" i="5"/>
  <c r="B750" i="5"/>
  <c r="AQ748" i="5"/>
  <c r="AQ750" i="5" s="1"/>
  <c r="D748" i="5"/>
  <c r="C748" i="5"/>
  <c r="B748" i="5"/>
  <c r="A748" i="5"/>
  <c r="Q77" i="7"/>
  <c r="P77" i="7"/>
  <c r="I77" i="7"/>
  <c r="H77" i="7"/>
  <c r="O77" i="7"/>
  <c r="G77" i="7"/>
  <c r="R77" i="7"/>
  <c r="K77" i="7"/>
  <c r="J77" i="7"/>
  <c r="AA740" i="5"/>
  <c r="Z740" i="5"/>
  <c r="Y740" i="5"/>
  <c r="X740" i="5"/>
  <c r="W740" i="5"/>
  <c r="V740" i="5"/>
  <c r="U740" i="5"/>
  <c r="T740" i="5"/>
  <c r="S740" i="5"/>
  <c r="R740" i="5"/>
  <c r="Q740" i="5"/>
  <c r="P740" i="5"/>
  <c r="O740" i="5"/>
  <c r="N740" i="5"/>
  <c r="M740" i="5"/>
  <c r="L740" i="5"/>
  <c r="K740" i="5"/>
  <c r="J740" i="5"/>
  <c r="I740" i="5"/>
  <c r="H740" i="5"/>
  <c r="G740" i="5"/>
  <c r="F740" i="5"/>
  <c r="E740" i="5"/>
  <c r="D740" i="5"/>
  <c r="C740" i="5"/>
  <c r="B740" i="5"/>
  <c r="AQ738" i="5"/>
  <c r="AQ742" i="5" s="1"/>
  <c r="D738" i="5"/>
  <c r="C738" i="5"/>
  <c r="B738" i="5"/>
  <c r="A738" i="5"/>
  <c r="AA730" i="5"/>
  <c r="Z730" i="5"/>
  <c r="Y730" i="5"/>
  <c r="X730" i="5"/>
  <c r="W730" i="5"/>
  <c r="W736" i="5" s="1"/>
  <c r="V730" i="5"/>
  <c r="U730" i="5"/>
  <c r="T730" i="5"/>
  <c r="S730" i="5"/>
  <c r="R730" i="5"/>
  <c r="Q730" i="5"/>
  <c r="P730" i="5"/>
  <c r="O730" i="5"/>
  <c r="N730" i="5"/>
  <c r="M730" i="5"/>
  <c r="L730" i="5"/>
  <c r="K730" i="5"/>
  <c r="J730" i="5"/>
  <c r="I730" i="5"/>
  <c r="H730" i="5"/>
  <c r="G730" i="5"/>
  <c r="F730" i="5"/>
  <c r="E730" i="5"/>
  <c r="D730" i="5"/>
  <c r="C730" i="5"/>
  <c r="B730" i="5"/>
  <c r="D728" i="5"/>
  <c r="C728" i="5"/>
  <c r="B728" i="5"/>
  <c r="A728" i="5"/>
  <c r="AA720" i="5"/>
  <c r="Z720" i="5"/>
  <c r="Y720" i="5"/>
  <c r="X720" i="5"/>
  <c r="W720" i="5"/>
  <c r="V720" i="5"/>
  <c r="U720" i="5"/>
  <c r="T720" i="5"/>
  <c r="S720" i="5"/>
  <c r="R720" i="5"/>
  <c r="Q720" i="5"/>
  <c r="P720" i="5"/>
  <c r="O720" i="5"/>
  <c r="N720" i="5"/>
  <c r="M720" i="5"/>
  <c r="L720" i="5"/>
  <c r="K720" i="5"/>
  <c r="J720" i="5"/>
  <c r="I720" i="5"/>
  <c r="H720" i="5"/>
  <c r="G720" i="5"/>
  <c r="F720" i="5"/>
  <c r="E720" i="5"/>
  <c r="D720" i="5"/>
  <c r="C720" i="5"/>
  <c r="B720" i="5"/>
  <c r="D718" i="5"/>
  <c r="C718" i="5"/>
  <c r="B718" i="5"/>
  <c r="A718" i="5"/>
  <c r="L74" i="7"/>
  <c r="K74" i="7"/>
  <c r="O74" i="7"/>
  <c r="M74" i="7"/>
  <c r="G74" i="7"/>
  <c r="AA710" i="5"/>
  <c r="Z710" i="5"/>
  <c r="Y710" i="5"/>
  <c r="X710" i="5"/>
  <c r="W710" i="5"/>
  <c r="V710" i="5"/>
  <c r="U710" i="5"/>
  <c r="T710" i="5"/>
  <c r="S710" i="5"/>
  <c r="R710" i="5"/>
  <c r="Q710" i="5"/>
  <c r="P710" i="5"/>
  <c r="O710" i="5"/>
  <c r="N710" i="5"/>
  <c r="M710" i="5"/>
  <c r="L710" i="5"/>
  <c r="K710" i="5"/>
  <c r="J710" i="5"/>
  <c r="I710" i="5"/>
  <c r="H710" i="5"/>
  <c r="G710" i="5"/>
  <c r="F710" i="5"/>
  <c r="E710" i="5"/>
  <c r="D710" i="5"/>
  <c r="C710" i="5"/>
  <c r="B710" i="5"/>
  <c r="D708" i="5"/>
  <c r="C708" i="5"/>
  <c r="B708" i="5"/>
  <c r="A708" i="5"/>
  <c r="Y707" i="5"/>
  <c r="Y706" i="5"/>
  <c r="Q73" i="7"/>
  <c r="I73" i="7"/>
  <c r="AA700" i="5"/>
  <c r="Z700" i="5"/>
  <c r="Y700" i="5"/>
  <c r="X700" i="5"/>
  <c r="W700" i="5"/>
  <c r="V700" i="5"/>
  <c r="U700" i="5"/>
  <c r="T700" i="5"/>
  <c r="S700" i="5"/>
  <c r="R700" i="5"/>
  <c r="Q700" i="5"/>
  <c r="P700" i="5"/>
  <c r="O700" i="5"/>
  <c r="N700" i="5"/>
  <c r="M700" i="5"/>
  <c r="L700" i="5"/>
  <c r="K700" i="5"/>
  <c r="J700" i="5"/>
  <c r="I700" i="5"/>
  <c r="H700" i="5"/>
  <c r="G700" i="5"/>
  <c r="F700" i="5"/>
  <c r="E700" i="5"/>
  <c r="D700" i="5"/>
  <c r="C700" i="5"/>
  <c r="B700" i="5"/>
  <c r="D698" i="5"/>
  <c r="C698" i="5"/>
  <c r="B698" i="5"/>
  <c r="A698" i="5"/>
  <c r="Y697" i="5"/>
  <c r="Y696" i="5"/>
  <c r="Y695" i="5"/>
  <c r="P72" i="7"/>
  <c r="O72" i="7"/>
  <c r="H72" i="7"/>
  <c r="G72" i="7"/>
  <c r="AA690" i="5"/>
  <c r="Z690" i="5"/>
  <c r="Y690" i="5"/>
  <c r="X690" i="5"/>
  <c r="W690" i="5"/>
  <c r="V690" i="5"/>
  <c r="U690" i="5"/>
  <c r="T690" i="5"/>
  <c r="S690" i="5"/>
  <c r="R690" i="5"/>
  <c r="Q690" i="5"/>
  <c r="P690" i="5"/>
  <c r="O690" i="5"/>
  <c r="N690" i="5"/>
  <c r="M690" i="5"/>
  <c r="L690" i="5"/>
  <c r="K690" i="5"/>
  <c r="J690" i="5"/>
  <c r="I690" i="5"/>
  <c r="H690" i="5"/>
  <c r="G690" i="5"/>
  <c r="F690" i="5"/>
  <c r="E690" i="5"/>
  <c r="W695" i="5" s="1"/>
  <c r="D690" i="5"/>
  <c r="C690" i="5"/>
  <c r="B690" i="5"/>
  <c r="D688" i="5"/>
  <c r="C688" i="5"/>
  <c r="B688" i="5"/>
  <c r="A688" i="5"/>
  <c r="Y687" i="5"/>
  <c r="Y686" i="5"/>
  <c r="F71" i="7"/>
  <c r="R71" i="7"/>
  <c r="L71" i="7"/>
  <c r="J71" i="7"/>
  <c r="AA680" i="5"/>
  <c r="Z680" i="5"/>
  <c r="Y680" i="5"/>
  <c r="X680" i="5"/>
  <c r="W680" i="5"/>
  <c r="V680" i="5"/>
  <c r="U680" i="5"/>
  <c r="T680" i="5"/>
  <c r="S680" i="5"/>
  <c r="R680" i="5"/>
  <c r="Q680" i="5"/>
  <c r="P680" i="5"/>
  <c r="O680" i="5"/>
  <c r="N680" i="5"/>
  <c r="M680" i="5"/>
  <c r="L680" i="5"/>
  <c r="K680" i="5"/>
  <c r="J680" i="5"/>
  <c r="I680" i="5"/>
  <c r="H680" i="5"/>
  <c r="G680" i="5"/>
  <c r="F680" i="5"/>
  <c r="Y685" i="5" s="1"/>
  <c r="E680" i="5"/>
  <c r="D680" i="5"/>
  <c r="C680" i="5"/>
  <c r="B680" i="5"/>
  <c r="AQ678" i="5"/>
  <c r="D678" i="5"/>
  <c r="C678" i="5"/>
  <c r="B678" i="5"/>
  <c r="A678" i="5"/>
  <c r="Q70" i="7"/>
  <c r="I70" i="7"/>
  <c r="H70" i="7"/>
  <c r="AA670" i="5"/>
  <c r="Z670" i="5"/>
  <c r="Y670" i="5"/>
  <c r="X670" i="5"/>
  <c r="W670" i="5"/>
  <c r="V670" i="5"/>
  <c r="U670" i="5"/>
  <c r="T670" i="5"/>
  <c r="S670" i="5"/>
  <c r="R670" i="5"/>
  <c r="Q670" i="5"/>
  <c r="P670" i="5"/>
  <c r="O670" i="5"/>
  <c r="N670" i="5"/>
  <c r="M670" i="5"/>
  <c r="L670" i="5"/>
  <c r="K670" i="5"/>
  <c r="J670" i="5"/>
  <c r="I670" i="5"/>
  <c r="H670" i="5"/>
  <c r="G670" i="5"/>
  <c r="F670" i="5"/>
  <c r="E670" i="5"/>
  <c r="D670" i="5"/>
  <c r="C670" i="5"/>
  <c r="B670" i="5"/>
  <c r="AQ668" i="5"/>
  <c r="AQ672" i="5" s="1"/>
  <c r="D668" i="5"/>
  <c r="C668" i="5"/>
  <c r="B668" i="5"/>
  <c r="A668" i="5"/>
  <c r="P69" i="7"/>
  <c r="M69" i="7"/>
  <c r="AA660" i="5"/>
  <c r="Z660" i="5"/>
  <c r="Y660" i="5"/>
  <c r="X660" i="5"/>
  <c r="W660" i="5"/>
  <c r="V660" i="5"/>
  <c r="U660" i="5"/>
  <c r="T660" i="5"/>
  <c r="S660" i="5"/>
  <c r="R660" i="5"/>
  <c r="Q660" i="5"/>
  <c r="P660" i="5"/>
  <c r="O660" i="5"/>
  <c r="N660" i="5"/>
  <c r="M660" i="5"/>
  <c r="L660" i="5"/>
  <c r="K660" i="5"/>
  <c r="J660" i="5"/>
  <c r="I660" i="5"/>
  <c r="H660" i="5"/>
  <c r="G660" i="5"/>
  <c r="F660" i="5"/>
  <c r="E660" i="5"/>
  <c r="D660" i="5"/>
  <c r="C660" i="5"/>
  <c r="B660" i="5"/>
  <c r="AQ658" i="5"/>
  <c r="AQ662" i="5" s="1"/>
  <c r="D658" i="5"/>
  <c r="C658" i="5"/>
  <c r="B658" i="5"/>
  <c r="A658" i="5"/>
  <c r="Q68" i="7"/>
  <c r="N68" i="7"/>
  <c r="F68" i="7"/>
  <c r="AA650" i="5"/>
  <c r="Z650" i="5"/>
  <c r="Y650" i="5"/>
  <c r="X650" i="5"/>
  <c r="W650" i="5"/>
  <c r="W656" i="5" s="1"/>
  <c r="V650" i="5"/>
  <c r="U650" i="5"/>
  <c r="T650" i="5"/>
  <c r="S650" i="5"/>
  <c r="R650" i="5"/>
  <c r="Q650" i="5"/>
  <c r="P650" i="5"/>
  <c r="O650" i="5"/>
  <c r="N650" i="5"/>
  <c r="M650" i="5"/>
  <c r="L650" i="5"/>
  <c r="K650" i="5"/>
  <c r="J650" i="5"/>
  <c r="I650" i="5"/>
  <c r="H650" i="5"/>
  <c r="G650" i="5"/>
  <c r="F650" i="5"/>
  <c r="E650" i="5"/>
  <c r="D650" i="5"/>
  <c r="C650" i="5"/>
  <c r="B650" i="5"/>
  <c r="D648" i="5"/>
  <c r="C648" i="5"/>
  <c r="B648" i="5"/>
  <c r="A648" i="5"/>
  <c r="AA640" i="5"/>
  <c r="Z640" i="5"/>
  <c r="Y640" i="5"/>
  <c r="X640" i="5"/>
  <c r="W640" i="5"/>
  <c r="V640" i="5"/>
  <c r="U640" i="5"/>
  <c r="T640" i="5"/>
  <c r="S640" i="5"/>
  <c r="R640" i="5"/>
  <c r="Q640" i="5"/>
  <c r="P640" i="5"/>
  <c r="O640" i="5"/>
  <c r="N640" i="5"/>
  <c r="M640" i="5"/>
  <c r="L640" i="5"/>
  <c r="K640" i="5"/>
  <c r="J640" i="5"/>
  <c r="I640" i="5"/>
  <c r="H640" i="5"/>
  <c r="G640" i="5"/>
  <c r="F640" i="5"/>
  <c r="E640" i="5"/>
  <c r="D640" i="5"/>
  <c r="C640" i="5"/>
  <c r="B640" i="5"/>
  <c r="D638" i="5"/>
  <c r="C638" i="5"/>
  <c r="B638" i="5"/>
  <c r="A638" i="5"/>
  <c r="K66" i="7"/>
  <c r="N66" i="7"/>
  <c r="M66" i="7"/>
  <c r="F66" i="7"/>
  <c r="AA630" i="5"/>
  <c r="Z630" i="5"/>
  <c r="Y630" i="5"/>
  <c r="X630" i="5"/>
  <c r="W630" i="5"/>
  <c r="V630" i="5"/>
  <c r="U630" i="5"/>
  <c r="T630" i="5"/>
  <c r="S630" i="5"/>
  <c r="R630" i="5"/>
  <c r="Q630" i="5"/>
  <c r="P630" i="5"/>
  <c r="O630" i="5"/>
  <c r="N630" i="5"/>
  <c r="M630" i="5"/>
  <c r="L630" i="5"/>
  <c r="K630" i="5"/>
  <c r="J630" i="5"/>
  <c r="I630" i="5"/>
  <c r="H630" i="5"/>
  <c r="G630" i="5"/>
  <c r="F630" i="5"/>
  <c r="E630" i="5"/>
  <c r="D630" i="5"/>
  <c r="C630" i="5"/>
  <c r="B630" i="5"/>
  <c r="D628" i="5"/>
  <c r="C628" i="5"/>
  <c r="B628" i="5"/>
  <c r="A628" i="5"/>
  <c r="Y627" i="5"/>
  <c r="Y626" i="5"/>
  <c r="Q65" i="7"/>
  <c r="O65" i="7"/>
  <c r="N65" i="7"/>
  <c r="I65" i="7"/>
  <c r="G65" i="7"/>
  <c r="F65" i="7"/>
  <c r="AA620" i="5"/>
  <c r="Z620" i="5"/>
  <c r="Y620" i="5"/>
  <c r="X620" i="5"/>
  <c r="W620" i="5"/>
  <c r="V620" i="5"/>
  <c r="U620" i="5"/>
  <c r="T620" i="5"/>
  <c r="S620" i="5"/>
  <c r="R620" i="5"/>
  <c r="Q620" i="5"/>
  <c r="P620" i="5"/>
  <c r="O620" i="5"/>
  <c r="N620" i="5"/>
  <c r="M620" i="5"/>
  <c r="L620" i="5"/>
  <c r="K620" i="5"/>
  <c r="J620" i="5"/>
  <c r="I620" i="5"/>
  <c r="H620" i="5"/>
  <c r="G620" i="5"/>
  <c r="F620" i="5"/>
  <c r="E620" i="5"/>
  <c r="D620" i="5"/>
  <c r="C620" i="5"/>
  <c r="B620" i="5"/>
  <c r="D618" i="5"/>
  <c r="C618" i="5"/>
  <c r="B618" i="5"/>
  <c r="A618" i="5"/>
  <c r="Y617" i="5"/>
  <c r="Y616" i="5"/>
  <c r="R64" i="7"/>
  <c r="J64" i="7"/>
  <c r="AA610" i="5"/>
  <c r="Z610" i="5"/>
  <c r="Y610" i="5"/>
  <c r="X610" i="5"/>
  <c r="W610" i="5"/>
  <c r="W616" i="5" s="1"/>
  <c r="V610" i="5"/>
  <c r="U610" i="5"/>
  <c r="T610" i="5"/>
  <c r="S610" i="5"/>
  <c r="R610" i="5"/>
  <c r="Q610" i="5"/>
  <c r="P610" i="5"/>
  <c r="O610" i="5"/>
  <c r="N610" i="5"/>
  <c r="M610" i="5"/>
  <c r="L610" i="5"/>
  <c r="K610" i="5"/>
  <c r="J610" i="5"/>
  <c r="I610" i="5"/>
  <c r="H610" i="5"/>
  <c r="G610" i="5"/>
  <c r="F610" i="5"/>
  <c r="E610" i="5"/>
  <c r="D610" i="5"/>
  <c r="C610" i="5"/>
  <c r="B610" i="5"/>
  <c r="D608" i="5"/>
  <c r="C608" i="5"/>
  <c r="B608" i="5"/>
  <c r="A608" i="5"/>
  <c r="Y607" i="5"/>
  <c r="G63" i="7"/>
  <c r="Y606" i="5"/>
  <c r="R63" i="7"/>
  <c r="K63" i="7"/>
  <c r="J63" i="7"/>
  <c r="AA600" i="5"/>
  <c r="Z600" i="5"/>
  <c r="Y600" i="5"/>
  <c r="X600" i="5"/>
  <c r="W600" i="5"/>
  <c r="W606" i="5" s="1"/>
  <c r="V600" i="5"/>
  <c r="U600" i="5"/>
  <c r="T600" i="5"/>
  <c r="S600" i="5"/>
  <c r="R600" i="5"/>
  <c r="Q600" i="5"/>
  <c r="P600" i="5"/>
  <c r="O600" i="5"/>
  <c r="N600" i="5"/>
  <c r="M600" i="5"/>
  <c r="L600" i="5"/>
  <c r="K600" i="5"/>
  <c r="J600" i="5"/>
  <c r="I600" i="5"/>
  <c r="H600" i="5"/>
  <c r="G600" i="5"/>
  <c r="F600" i="5"/>
  <c r="E600" i="5"/>
  <c r="D600" i="5"/>
  <c r="C600" i="5"/>
  <c r="B600" i="5"/>
  <c r="D598" i="5"/>
  <c r="C598" i="5"/>
  <c r="B598" i="5"/>
  <c r="A598" i="5"/>
  <c r="O62" i="7"/>
  <c r="M62" i="7"/>
  <c r="L62" i="7"/>
  <c r="AA590" i="5"/>
  <c r="Z590" i="5"/>
  <c r="Y590" i="5"/>
  <c r="X590" i="5"/>
  <c r="W590" i="5"/>
  <c r="W596" i="5" s="1"/>
  <c r="V590" i="5"/>
  <c r="U590" i="5"/>
  <c r="T590" i="5"/>
  <c r="S590" i="5"/>
  <c r="R590" i="5"/>
  <c r="Q590" i="5"/>
  <c r="P590" i="5"/>
  <c r="O590" i="5"/>
  <c r="N590" i="5"/>
  <c r="M590" i="5"/>
  <c r="L590" i="5"/>
  <c r="K590" i="5"/>
  <c r="J590" i="5"/>
  <c r="I590" i="5"/>
  <c r="H590" i="5"/>
  <c r="G590" i="5"/>
  <c r="F590" i="5"/>
  <c r="E590" i="5"/>
  <c r="D590" i="5"/>
  <c r="C590" i="5"/>
  <c r="B590" i="5"/>
  <c r="Y595" i="5" s="1"/>
  <c r="AQ588" i="5"/>
  <c r="AQ590" i="5" s="1"/>
  <c r="D588" i="5"/>
  <c r="C588" i="5"/>
  <c r="B588" i="5"/>
  <c r="A588" i="5"/>
  <c r="P61" i="7"/>
  <c r="H61" i="7"/>
  <c r="Q61" i="7"/>
  <c r="AA580" i="5"/>
  <c r="Z580" i="5"/>
  <c r="Y580" i="5"/>
  <c r="X580" i="5"/>
  <c r="W580" i="5"/>
  <c r="W586" i="5" s="1"/>
  <c r="V580" i="5"/>
  <c r="U580" i="5"/>
  <c r="T580" i="5"/>
  <c r="S580" i="5"/>
  <c r="R580" i="5"/>
  <c r="Q580" i="5"/>
  <c r="P580" i="5"/>
  <c r="O580" i="5"/>
  <c r="N580" i="5"/>
  <c r="M580" i="5"/>
  <c r="L580" i="5"/>
  <c r="K580" i="5"/>
  <c r="J580" i="5"/>
  <c r="I580" i="5"/>
  <c r="H580" i="5"/>
  <c r="G580" i="5"/>
  <c r="F580" i="5"/>
  <c r="E580" i="5"/>
  <c r="D580" i="5"/>
  <c r="C580" i="5"/>
  <c r="B580" i="5"/>
  <c r="AQ578" i="5"/>
  <c r="AQ582" i="5" s="1"/>
  <c r="D578" i="5"/>
  <c r="C578" i="5"/>
  <c r="B578" i="5"/>
  <c r="A578" i="5"/>
  <c r="Q60" i="7"/>
  <c r="R60" i="7"/>
  <c r="O60" i="7"/>
  <c r="N60" i="7"/>
  <c r="M60" i="7"/>
  <c r="L60" i="7"/>
  <c r="K60" i="7"/>
  <c r="G60" i="7"/>
  <c r="F60" i="7"/>
  <c r="AA570" i="5"/>
  <c r="Z570" i="5"/>
  <c r="Y570" i="5"/>
  <c r="X570" i="5"/>
  <c r="W570" i="5"/>
  <c r="W576" i="5" s="1"/>
  <c r="V570" i="5"/>
  <c r="U570" i="5"/>
  <c r="T570" i="5"/>
  <c r="S570" i="5"/>
  <c r="R570" i="5"/>
  <c r="Q570" i="5"/>
  <c r="P570" i="5"/>
  <c r="O570" i="5"/>
  <c r="N570" i="5"/>
  <c r="M570" i="5"/>
  <c r="L570" i="5"/>
  <c r="K570" i="5"/>
  <c r="J570" i="5"/>
  <c r="I570" i="5"/>
  <c r="H570" i="5"/>
  <c r="G570" i="5"/>
  <c r="F570" i="5"/>
  <c r="E570" i="5"/>
  <c r="D570" i="5"/>
  <c r="C570" i="5"/>
  <c r="B570" i="5"/>
  <c r="D568" i="5"/>
  <c r="C568" i="5"/>
  <c r="B568" i="5"/>
  <c r="A568" i="5"/>
  <c r="L59" i="7"/>
  <c r="AA560" i="5"/>
  <c r="Z560" i="5"/>
  <c r="Y560" i="5"/>
  <c r="X560" i="5"/>
  <c r="W560" i="5"/>
  <c r="W566" i="5" s="1"/>
  <c r="V560" i="5"/>
  <c r="U560" i="5"/>
  <c r="T560" i="5"/>
  <c r="S560" i="5"/>
  <c r="R560" i="5"/>
  <c r="Q560" i="5"/>
  <c r="P560" i="5"/>
  <c r="O560" i="5"/>
  <c r="N560" i="5"/>
  <c r="M560" i="5"/>
  <c r="L560" i="5"/>
  <c r="K560" i="5"/>
  <c r="J560" i="5"/>
  <c r="I560" i="5"/>
  <c r="H560" i="5"/>
  <c r="G560" i="5"/>
  <c r="F560" i="5"/>
  <c r="E560" i="5"/>
  <c r="D560" i="5"/>
  <c r="C560" i="5"/>
  <c r="B560" i="5"/>
  <c r="D558" i="5"/>
  <c r="C558" i="5"/>
  <c r="B558" i="5"/>
  <c r="A558" i="5"/>
  <c r="W556" i="5"/>
  <c r="I56" i="2" s="1"/>
  <c r="W555" i="5"/>
  <c r="P58" i="7"/>
  <c r="M58" i="7"/>
  <c r="L58" i="7"/>
  <c r="H58" i="7"/>
  <c r="G58" i="7"/>
  <c r="F58" i="7"/>
  <c r="AA550" i="5"/>
  <c r="Z550" i="5"/>
  <c r="Y550" i="5"/>
  <c r="X550" i="5"/>
  <c r="W550" i="5"/>
  <c r="V550" i="5"/>
  <c r="U550" i="5"/>
  <c r="T550" i="5"/>
  <c r="S550" i="5"/>
  <c r="R550" i="5"/>
  <c r="Q550" i="5"/>
  <c r="P550" i="5"/>
  <c r="O550" i="5"/>
  <c r="N550" i="5"/>
  <c r="M550" i="5"/>
  <c r="L550" i="5"/>
  <c r="K550" i="5"/>
  <c r="J550" i="5"/>
  <c r="I550" i="5"/>
  <c r="H550" i="5"/>
  <c r="G550" i="5"/>
  <c r="F550" i="5"/>
  <c r="E550" i="5"/>
  <c r="D550" i="5"/>
  <c r="C550" i="5"/>
  <c r="B550" i="5"/>
  <c r="Y555" i="5" s="1"/>
  <c r="D548" i="5"/>
  <c r="C548" i="5"/>
  <c r="B548" i="5"/>
  <c r="A548" i="5"/>
  <c r="Y547" i="5"/>
  <c r="Y546" i="5"/>
  <c r="W546" i="5"/>
  <c r="Y545" i="5"/>
  <c r="W545" i="5"/>
  <c r="M57" i="7"/>
  <c r="R57" i="7"/>
  <c r="J57" i="7"/>
  <c r="P57" i="7"/>
  <c r="O57" i="7"/>
  <c r="H57" i="7"/>
  <c r="G57" i="7"/>
  <c r="AA540" i="5"/>
  <c r="Z540" i="5"/>
  <c r="Y540" i="5"/>
  <c r="X540" i="5"/>
  <c r="W540" i="5"/>
  <c r="V540" i="5"/>
  <c r="U540" i="5"/>
  <c r="T540" i="5"/>
  <c r="S540" i="5"/>
  <c r="R540" i="5"/>
  <c r="Q540" i="5"/>
  <c r="P540" i="5"/>
  <c r="O540" i="5"/>
  <c r="N540" i="5"/>
  <c r="M540" i="5"/>
  <c r="L540" i="5"/>
  <c r="K540" i="5"/>
  <c r="J540" i="5"/>
  <c r="I540" i="5"/>
  <c r="H540" i="5"/>
  <c r="G540" i="5"/>
  <c r="F540" i="5"/>
  <c r="E540" i="5"/>
  <c r="D540" i="5"/>
  <c r="C540" i="5"/>
  <c r="B540" i="5"/>
  <c r="D538" i="5"/>
  <c r="C538" i="5"/>
  <c r="B538" i="5"/>
  <c r="A538" i="5"/>
  <c r="Y537" i="5"/>
  <c r="Y536" i="5"/>
  <c r="F56" i="7"/>
  <c r="AA530" i="5"/>
  <c r="Z530" i="5"/>
  <c r="Y530" i="5"/>
  <c r="X530" i="5"/>
  <c r="W530" i="5"/>
  <c r="V530" i="5"/>
  <c r="U530" i="5"/>
  <c r="T530" i="5"/>
  <c r="S530" i="5"/>
  <c r="R530" i="5"/>
  <c r="Q530" i="5"/>
  <c r="P530" i="5"/>
  <c r="O530" i="5"/>
  <c r="N530" i="5"/>
  <c r="M530" i="5"/>
  <c r="L530" i="5"/>
  <c r="K530" i="5"/>
  <c r="J530" i="5"/>
  <c r="I530" i="5"/>
  <c r="H530" i="5"/>
  <c r="G530" i="5"/>
  <c r="F530" i="5"/>
  <c r="E530" i="5"/>
  <c r="D530" i="5"/>
  <c r="C530" i="5"/>
  <c r="B530" i="5"/>
  <c r="D528" i="5"/>
  <c r="C528" i="5"/>
  <c r="B528" i="5"/>
  <c r="A528" i="5"/>
  <c r="Y527" i="5"/>
  <c r="Y526" i="5"/>
  <c r="F55" i="7"/>
  <c r="L55" i="7"/>
  <c r="Q55" i="7"/>
  <c r="I55" i="7"/>
  <c r="AA520" i="5"/>
  <c r="Z520" i="5"/>
  <c r="Y520" i="5"/>
  <c r="X520" i="5"/>
  <c r="W520" i="5"/>
  <c r="V520" i="5"/>
  <c r="U520" i="5"/>
  <c r="T520" i="5"/>
  <c r="S520" i="5"/>
  <c r="R520" i="5"/>
  <c r="Q520" i="5"/>
  <c r="P520" i="5"/>
  <c r="O520" i="5"/>
  <c r="N520" i="5"/>
  <c r="M520" i="5"/>
  <c r="L520" i="5"/>
  <c r="K520" i="5"/>
  <c r="J520" i="5"/>
  <c r="I520" i="5"/>
  <c r="H520" i="5"/>
  <c r="G520" i="5"/>
  <c r="F520" i="5"/>
  <c r="E520" i="5"/>
  <c r="D520" i="5"/>
  <c r="C520" i="5"/>
  <c r="B520" i="5"/>
  <c r="D518" i="5"/>
  <c r="C518" i="5"/>
  <c r="B518" i="5"/>
  <c r="A518" i="5"/>
  <c r="Y517" i="5"/>
  <c r="Y516" i="5"/>
  <c r="N54" i="7"/>
  <c r="F54" i="7"/>
  <c r="L54" i="7"/>
  <c r="AA510" i="5"/>
  <c r="Z510" i="5"/>
  <c r="Y510" i="5"/>
  <c r="X510" i="5"/>
  <c r="W510" i="5"/>
  <c r="W516" i="5" s="1"/>
  <c r="V510" i="5"/>
  <c r="U510" i="5"/>
  <c r="T510" i="5"/>
  <c r="S510" i="5"/>
  <c r="R510" i="5"/>
  <c r="Q510" i="5"/>
  <c r="P510" i="5"/>
  <c r="O510" i="5"/>
  <c r="N510" i="5"/>
  <c r="M510" i="5"/>
  <c r="L510" i="5"/>
  <c r="K510" i="5"/>
  <c r="J510" i="5"/>
  <c r="I510" i="5"/>
  <c r="H510" i="5"/>
  <c r="G510" i="5"/>
  <c r="F510" i="5"/>
  <c r="Y515" i="5" s="1"/>
  <c r="E510" i="5"/>
  <c r="W515" i="5" s="1"/>
  <c r="D510" i="5"/>
  <c r="C510" i="5"/>
  <c r="B510" i="5"/>
  <c r="AQ508" i="5"/>
  <c r="AQ510" i="5" s="1"/>
  <c r="D508" i="5"/>
  <c r="C508" i="5"/>
  <c r="B508" i="5"/>
  <c r="A508" i="5"/>
  <c r="Y507" i="5"/>
  <c r="Y506" i="5"/>
  <c r="Q53" i="7"/>
  <c r="P53" i="7"/>
  <c r="I53" i="7"/>
  <c r="H53" i="7"/>
  <c r="O53" i="7"/>
  <c r="N53" i="7"/>
  <c r="G53" i="7"/>
  <c r="F53" i="7"/>
  <c r="R53" i="7"/>
  <c r="L53" i="7"/>
  <c r="K53" i="7"/>
  <c r="J53" i="7"/>
  <c r="AA500" i="5"/>
  <c r="Z500" i="5"/>
  <c r="Y500" i="5"/>
  <c r="X500" i="5"/>
  <c r="W500" i="5"/>
  <c r="W506" i="5" s="1"/>
  <c r="V500" i="5"/>
  <c r="U500" i="5"/>
  <c r="T500" i="5"/>
  <c r="S500" i="5"/>
  <c r="R500" i="5"/>
  <c r="Q500" i="5"/>
  <c r="P500" i="5"/>
  <c r="O500" i="5"/>
  <c r="N500" i="5"/>
  <c r="M500" i="5"/>
  <c r="L500" i="5"/>
  <c r="K500" i="5"/>
  <c r="J500" i="5"/>
  <c r="I500" i="5"/>
  <c r="H500" i="5"/>
  <c r="G500" i="5"/>
  <c r="F500" i="5"/>
  <c r="E500" i="5"/>
  <c r="D500" i="5"/>
  <c r="C500" i="5"/>
  <c r="B500" i="5"/>
  <c r="AQ498" i="5"/>
  <c r="AQ502" i="5" s="1"/>
  <c r="D498" i="5"/>
  <c r="C498" i="5"/>
  <c r="B498" i="5"/>
  <c r="A498" i="5"/>
  <c r="Y497" i="5"/>
  <c r="Y496" i="5"/>
  <c r="R52" i="7"/>
  <c r="Q52" i="7"/>
  <c r="J52" i="7"/>
  <c r="I52" i="7"/>
  <c r="P52" i="7"/>
  <c r="O52" i="7"/>
  <c r="H52" i="7"/>
  <c r="G52" i="7"/>
  <c r="M52" i="7"/>
  <c r="L52" i="7"/>
  <c r="K52" i="7"/>
  <c r="AA490" i="5"/>
  <c r="Z490" i="5"/>
  <c r="Y490" i="5"/>
  <c r="X490" i="5"/>
  <c r="W490" i="5"/>
  <c r="W496" i="5" s="1"/>
  <c r="I50" i="2" s="1"/>
  <c r="V490" i="5"/>
  <c r="U490" i="5"/>
  <c r="T490" i="5"/>
  <c r="S490" i="5"/>
  <c r="R490" i="5"/>
  <c r="Q490" i="5"/>
  <c r="P490" i="5"/>
  <c r="O490" i="5"/>
  <c r="N490" i="5"/>
  <c r="M490" i="5"/>
  <c r="L490" i="5"/>
  <c r="K490" i="5"/>
  <c r="J490" i="5"/>
  <c r="I490" i="5"/>
  <c r="H490" i="5"/>
  <c r="G490" i="5"/>
  <c r="F490" i="5"/>
  <c r="E490" i="5"/>
  <c r="D490" i="5"/>
  <c r="C490" i="5"/>
  <c r="B490" i="5"/>
  <c r="D488" i="5"/>
  <c r="C488" i="5"/>
  <c r="B488" i="5"/>
  <c r="A488" i="5"/>
  <c r="Q51" i="7"/>
  <c r="I51" i="7"/>
  <c r="R51" i="7"/>
  <c r="N51" i="7"/>
  <c r="M51" i="7"/>
  <c r="F51" i="7"/>
  <c r="AA480" i="5"/>
  <c r="Z480" i="5"/>
  <c r="Y480" i="5"/>
  <c r="X480" i="5"/>
  <c r="W480" i="5"/>
  <c r="V480" i="5"/>
  <c r="U480" i="5"/>
  <c r="T480" i="5"/>
  <c r="M49" i="2" s="1"/>
  <c r="S480" i="5"/>
  <c r="R480" i="5"/>
  <c r="Q480" i="5"/>
  <c r="P480" i="5"/>
  <c r="O480" i="5"/>
  <c r="N480" i="5"/>
  <c r="M480" i="5"/>
  <c r="L480" i="5"/>
  <c r="K480" i="5"/>
  <c r="J480" i="5"/>
  <c r="I480" i="5"/>
  <c r="H480" i="5"/>
  <c r="G480" i="5"/>
  <c r="F480" i="5"/>
  <c r="E480" i="5"/>
  <c r="D480" i="5"/>
  <c r="N49" i="2" s="1"/>
  <c r="C480" i="5"/>
  <c r="B480" i="5"/>
  <c r="D478" i="5"/>
  <c r="C478" i="5"/>
  <c r="B478" i="5"/>
  <c r="A478" i="5"/>
  <c r="K50" i="7"/>
  <c r="P50" i="7"/>
  <c r="H50" i="7"/>
  <c r="AA470" i="5"/>
  <c r="Z470" i="5"/>
  <c r="Y470" i="5"/>
  <c r="X470" i="5"/>
  <c r="W470" i="5"/>
  <c r="V470" i="5"/>
  <c r="U470" i="5"/>
  <c r="T470" i="5"/>
  <c r="S470" i="5"/>
  <c r="R470" i="5"/>
  <c r="Q470" i="5"/>
  <c r="P470" i="5"/>
  <c r="O470" i="5"/>
  <c r="N470" i="5"/>
  <c r="M470" i="5"/>
  <c r="L470" i="5"/>
  <c r="K470" i="5"/>
  <c r="J470" i="5"/>
  <c r="I470" i="5"/>
  <c r="H470" i="5"/>
  <c r="G470" i="5"/>
  <c r="F470" i="5"/>
  <c r="E470" i="5"/>
  <c r="D470" i="5"/>
  <c r="C470" i="5"/>
  <c r="B470" i="5"/>
  <c r="D468" i="5"/>
  <c r="C468" i="5"/>
  <c r="B468" i="5"/>
  <c r="A468" i="5"/>
  <c r="Y467" i="5"/>
  <c r="Y466" i="5"/>
  <c r="L49" i="7"/>
  <c r="AA460" i="5"/>
  <c r="Z460" i="5"/>
  <c r="Y460" i="5"/>
  <c r="X460" i="5"/>
  <c r="W460" i="5"/>
  <c r="V460" i="5"/>
  <c r="U460" i="5"/>
  <c r="T460" i="5"/>
  <c r="S460" i="5"/>
  <c r="R460" i="5"/>
  <c r="Q460" i="5"/>
  <c r="P460" i="5"/>
  <c r="O460" i="5"/>
  <c r="N460" i="5"/>
  <c r="M460" i="5"/>
  <c r="L460" i="5"/>
  <c r="K460" i="5"/>
  <c r="J460" i="5"/>
  <c r="I460" i="5"/>
  <c r="H460" i="5"/>
  <c r="G460" i="5"/>
  <c r="F460" i="5"/>
  <c r="E460" i="5"/>
  <c r="D460" i="5"/>
  <c r="C460" i="5"/>
  <c r="B460" i="5"/>
  <c r="D458" i="5"/>
  <c r="C458" i="5"/>
  <c r="B458" i="5"/>
  <c r="A458" i="5"/>
  <c r="Y457" i="5"/>
  <c r="Y456" i="5"/>
  <c r="L48" i="7"/>
  <c r="Q48" i="7"/>
  <c r="I48" i="7"/>
  <c r="AA450" i="5"/>
  <c r="Z450" i="5"/>
  <c r="Y450" i="5"/>
  <c r="X450" i="5"/>
  <c r="W450" i="5"/>
  <c r="V450" i="5"/>
  <c r="U450" i="5"/>
  <c r="T450" i="5"/>
  <c r="S450" i="5"/>
  <c r="R450" i="5"/>
  <c r="Q450" i="5"/>
  <c r="P450" i="5"/>
  <c r="O450" i="5"/>
  <c r="N450" i="5"/>
  <c r="M450" i="5"/>
  <c r="L450" i="5"/>
  <c r="K450" i="5"/>
  <c r="J450" i="5"/>
  <c r="I450" i="5"/>
  <c r="H450" i="5"/>
  <c r="G450" i="5"/>
  <c r="F450" i="5"/>
  <c r="E450" i="5"/>
  <c r="D450" i="5"/>
  <c r="C450" i="5"/>
  <c r="B450" i="5"/>
  <c r="D448" i="5"/>
  <c r="C448" i="5"/>
  <c r="B448" i="5"/>
  <c r="A448" i="5"/>
  <c r="Y447" i="5"/>
  <c r="Y446" i="5"/>
  <c r="O47" i="7"/>
  <c r="P47" i="7"/>
  <c r="H47" i="7"/>
  <c r="AA440" i="5"/>
  <c r="Z440" i="5"/>
  <c r="Y440" i="5"/>
  <c r="X440" i="5"/>
  <c r="W440" i="5"/>
  <c r="V440" i="5"/>
  <c r="U440" i="5"/>
  <c r="T440" i="5"/>
  <c r="S440" i="5"/>
  <c r="R440" i="5"/>
  <c r="Q440" i="5"/>
  <c r="P440" i="5"/>
  <c r="O440" i="5"/>
  <c r="N440" i="5"/>
  <c r="M440" i="5"/>
  <c r="L440" i="5"/>
  <c r="K440" i="5"/>
  <c r="J440" i="5"/>
  <c r="I440" i="5"/>
  <c r="H440" i="5"/>
  <c r="G440" i="5"/>
  <c r="F440" i="5"/>
  <c r="E440" i="5"/>
  <c r="D440" i="5"/>
  <c r="C440" i="5"/>
  <c r="B440" i="5"/>
  <c r="D438" i="5"/>
  <c r="C438" i="5"/>
  <c r="B438" i="5"/>
  <c r="A438" i="5"/>
  <c r="P46" i="7"/>
  <c r="O46" i="7"/>
  <c r="G46" i="7"/>
  <c r="K46" i="7"/>
  <c r="AA430" i="5"/>
  <c r="Z430" i="5"/>
  <c r="Y430" i="5"/>
  <c r="X430" i="5"/>
  <c r="W430" i="5"/>
  <c r="W436" i="5" s="1"/>
  <c r="V430" i="5"/>
  <c r="U430" i="5"/>
  <c r="T430" i="5"/>
  <c r="S430" i="5"/>
  <c r="R430" i="5"/>
  <c r="Q430" i="5"/>
  <c r="P430" i="5"/>
  <c r="O430" i="5"/>
  <c r="N430" i="5"/>
  <c r="M430" i="5"/>
  <c r="L430" i="5"/>
  <c r="K430" i="5"/>
  <c r="J430" i="5"/>
  <c r="I430" i="5"/>
  <c r="H430" i="5"/>
  <c r="G430" i="5"/>
  <c r="F430" i="5"/>
  <c r="E430" i="5"/>
  <c r="D430" i="5"/>
  <c r="C430" i="5"/>
  <c r="B430" i="5"/>
  <c r="W435" i="5" s="1"/>
  <c r="AQ428" i="5"/>
  <c r="AQ430" i="5" s="1"/>
  <c r="D428" i="5"/>
  <c r="C428" i="5"/>
  <c r="B428" i="5"/>
  <c r="A428" i="5"/>
  <c r="L45" i="7"/>
  <c r="AA420" i="5"/>
  <c r="Z420" i="5"/>
  <c r="Y420" i="5"/>
  <c r="X420" i="5"/>
  <c r="W420" i="5"/>
  <c r="W426" i="5" s="1"/>
  <c r="V420" i="5"/>
  <c r="U420" i="5"/>
  <c r="T420" i="5"/>
  <c r="S420" i="5"/>
  <c r="R420" i="5"/>
  <c r="Q420" i="5"/>
  <c r="P420" i="5"/>
  <c r="O420" i="5"/>
  <c r="N420" i="5"/>
  <c r="M420" i="5"/>
  <c r="L420" i="5"/>
  <c r="K420" i="5"/>
  <c r="J420" i="5"/>
  <c r="I420" i="5"/>
  <c r="H420" i="5"/>
  <c r="G420" i="5"/>
  <c r="F420" i="5"/>
  <c r="E420" i="5"/>
  <c r="D420" i="5"/>
  <c r="C420" i="5"/>
  <c r="B420" i="5"/>
  <c r="AQ418" i="5"/>
  <c r="AQ422" i="5" s="1"/>
  <c r="D418" i="5"/>
  <c r="C418" i="5"/>
  <c r="B418" i="5"/>
  <c r="A418" i="5"/>
  <c r="R44" i="7"/>
  <c r="M44" i="7"/>
  <c r="AA410" i="5"/>
  <c r="Z410" i="5"/>
  <c r="Y410" i="5"/>
  <c r="X410" i="5"/>
  <c r="W410" i="5"/>
  <c r="W416" i="5" s="1"/>
  <c r="I42" i="2" s="1"/>
  <c r="V410" i="5"/>
  <c r="U410" i="5"/>
  <c r="T410" i="5"/>
  <c r="S410" i="5"/>
  <c r="R410" i="5"/>
  <c r="Q410" i="5"/>
  <c r="P410" i="5"/>
  <c r="O410" i="5"/>
  <c r="N410" i="5"/>
  <c r="M410" i="5"/>
  <c r="L410" i="5"/>
  <c r="K410" i="5"/>
  <c r="J410" i="5"/>
  <c r="I410" i="5"/>
  <c r="H410" i="5"/>
  <c r="G410" i="5"/>
  <c r="F410" i="5"/>
  <c r="E410" i="5"/>
  <c r="D410" i="5"/>
  <c r="C410" i="5"/>
  <c r="B410" i="5"/>
  <c r="D408" i="5"/>
  <c r="C408" i="5"/>
  <c r="B408" i="5"/>
  <c r="A408" i="5"/>
  <c r="O43" i="7"/>
  <c r="G43" i="7"/>
  <c r="AA400" i="5"/>
  <c r="Z400" i="5"/>
  <c r="Y400" i="5"/>
  <c r="X400" i="5"/>
  <c r="W400" i="5"/>
  <c r="W406" i="5" s="1"/>
  <c r="V400" i="5"/>
  <c r="U400" i="5"/>
  <c r="T400" i="5"/>
  <c r="S400" i="5"/>
  <c r="R400" i="5"/>
  <c r="Q400" i="5"/>
  <c r="P400" i="5"/>
  <c r="O400" i="5"/>
  <c r="N400" i="5"/>
  <c r="M400" i="5"/>
  <c r="L400" i="5"/>
  <c r="K400" i="5"/>
  <c r="J400" i="5"/>
  <c r="I400" i="5"/>
  <c r="H400" i="5"/>
  <c r="G400" i="5"/>
  <c r="F400" i="5"/>
  <c r="E400" i="5"/>
  <c r="D400" i="5"/>
  <c r="C400" i="5"/>
  <c r="B400" i="5"/>
  <c r="Y405" i="5" s="1"/>
  <c r="D398" i="5"/>
  <c r="C398" i="5"/>
  <c r="B398" i="5"/>
  <c r="A398" i="5"/>
  <c r="W396" i="5"/>
  <c r="I40" i="2" s="1"/>
  <c r="W395" i="5"/>
  <c r="L42" i="7"/>
  <c r="AA390" i="5"/>
  <c r="Z390" i="5"/>
  <c r="Y390" i="5"/>
  <c r="X390" i="5"/>
  <c r="W390" i="5"/>
  <c r="V390" i="5"/>
  <c r="U390" i="5"/>
  <c r="T390" i="5"/>
  <c r="S390" i="5"/>
  <c r="R390" i="5"/>
  <c r="Q390" i="5"/>
  <c r="P390" i="5"/>
  <c r="O390" i="5"/>
  <c r="N390" i="5"/>
  <c r="M390" i="5"/>
  <c r="L390" i="5"/>
  <c r="K390" i="5"/>
  <c r="J390" i="5"/>
  <c r="I390" i="5"/>
  <c r="H390" i="5"/>
  <c r="G390" i="5"/>
  <c r="F390" i="5"/>
  <c r="E390" i="5"/>
  <c r="D390" i="5"/>
  <c r="C390" i="5"/>
  <c r="B390" i="5"/>
  <c r="Y395" i="5" s="1"/>
  <c r="D388" i="5"/>
  <c r="C388" i="5"/>
  <c r="B388" i="5"/>
  <c r="A388" i="5"/>
  <c r="Y387" i="5"/>
  <c r="Y386" i="5"/>
  <c r="W386" i="5"/>
  <c r="Y385" i="5"/>
  <c r="W385" i="5"/>
  <c r="AA380" i="5"/>
  <c r="Z380" i="5"/>
  <c r="Y380" i="5"/>
  <c r="X380" i="5"/>
  <c r="W380" i="5"/>
  <c r="V380" i="5"/>
  <c r="U380" i="5"/>
  <c r="T380" i="5"/>
  <c r="S380" i="5"/>
  <c r="R380" i="5"/>
  <c r="Q380" i="5"/>
  <c r="P380" i="5"/>
  <c r="O380" i="5"/>
  <c r="N380" i="5"/>
  <c r="M380" i="5"/>
  <c r="L380" i="5"/>
  <c r="K380" i="5"/>
  <c r="J380" i="5"/>
  <c r="I380" i="5"/>
  <c r="H380" i="5"/>
  <c r="G380" i="5"/>
  <c r="F380" i="5"/>
  <c r="E380" i="5"/>
  <c r="D380" i="5"/>
  <c r="C380" i="5"/>
  <c r="B380" i="5"/>
  <c r="D378" i="5"/>
  <c r="C378" i="5"/>
  <c r="B378" i="5"/>
  <c r="A378" i="5"/>
  <c r="Y377" i="5"/>
  <c r="Y376" i="5"/>
  <c r="R40" i="7"/>
  <c r="J40" i="7"/>
  <c r="G40" i="7"/>
  <c r="F40" i="7"/>
  <c r="AA370" i="5"/>
  <c r="Z370" i="5"/>
  <c r="Y370" i="5"/>
  <c r="X370" i="5"/>
  <c r="W370" i="5"/>
  <c r="V370" i="5"/>
  <c r="U370" i="5"/>
  <c r="T370" i="5"/>
  <c r="S370" i="5"/>
  <c r="R370" i="5"/>
  <c r="Q370" i="5"/>
  <c r="P370" i="5"/>
  <c r="O370" i="5"/>
  <c r="N370" i="5"/>
  <c r="M370" i="5"/>
  <c r="L370" i="5"/>
  <c r="K370" i="5"/>
  <c r="J370" i="5"/>
  <c r="I370" i="5"/>
  <c r="H370" i="5"/>
  <c r="G370" i="5"/>
  <c r="F370" i="5"/>
  <c r="E370" i="5"/>
  <c r="D370" i="5"/>
  <c r="C370" i="5"/>
  <c r="B370" i="5"/>
  <c r="D368" i="5"/>
  <c r="C368" i="5"/>
  <c r="B368" i="5"/>
  <c r="A368" i="5"/>
  <c r="Y367" i="5"/>
  <c r="Y366" i="5"/>
  <c r="O39" i="7"/>
  <c r="N39" i="7"/>
  <c r="K39" i="7"/>
  <c r="AA360" i="5"/>
  <c r="Z360" i="5"/>
  <c r="Y360" i="5"/>
  <c r="X360" i="5"/>
  <c r="W360" i="5"/>
  <c r="V360" i="5"/>
  <c r="U360" i="5"/>
  <c r="T360" i="5"/>
  <c r="S360" i="5"/>
  <c r="R360" i="5"/>
  <c r="Q360" i="5"/>
  <c r="P360" i="5"/>
  <c r="O360" i="5"/>
  <c r="N360" i="5"/>
  <c r="M360" i="5"/>
  <c r="L360" i="5"/>
  <c r="K360" i="5"/>
  <c r="J360" i="5"/>
  <c r="I360" i="5"/>
  <c r="H360" i="5"/>
  <c r="G360" i="5"/>
  <c r="F360" i="5"/>
  <c r="E360" i="5"/>
  <c r="D360" i="5"/>
  <c r="C360" i="5"/>
  <c r="B360" i="5"/>
  <c r="D358" i="5"/>
  <c r="C358" i="5"/>
  <c r="B358" i="5"/>
  <c r="A358" i="5"/>
  <c r="O38" i="7"/>
  <c r="G38" i="7"/>
  <c r="Q38" i="7"/>
  <c r="P38" i="7"/>
  <c r="I38" i="7"/>
  <c r="AA350" i="5"/>
  <c r="Z350" i="5"/>
  <c r="Y350" i="5"/>
  <c r="X350" i="5"/>
  <c r="W350" i="5"/>
  <c r="V350" i="5"/>
  <c r="U350" i="5"/>
  <c r="T350" i="5"/>
  <c r="S350" i="5"/>
  <c r="R350" i="5"/>
  <c r="Q350" i="5"/>
  <c r="P350" i="5"/>
  <c r="O350" i="5"/>
  <c r="N350" i="5"/>
  <c r="M350" i="5"/>
  <c r="L350" i="5"/>
  <c r="K350" i="5"/>
  <c r="J350" i="5"/>
  <c r="I350" i="5"/>
  <c r="H350" i="5"/>
  <c r="L36" i="2" s="1"/>
  <c r="G350" i="5"/>
  <c r="F350" i="5"/>
  <c r="E350" i="5"/>
  <c r="D350" i="5"/>
  <c r="C350" i="5"/>
  <c r="B350" i="5"/>
  <c r="AQ348" i="5"/>
  <c r="D348" i="5"/>
  <c r="C348" i="5"/>
  <c r="B348" i="5"/>
  <c r="A348" i="5"/>
  <c r="Q37" i="7"/>
  <c r="I37" i="7"/>
  <c r="O37" i="7"/>
  <c r="G37" i="7"/>
  <c r="L37" i="7"/>
  <c r="K37" i="7"/>
  <c r="AA340" i="5"/>
  <c r="Z340" i="5"/>
  <c r="Y340" i="5"/>
  <c r="X340" i="5"/>
  <c r="W340" i="5"/>
  <c r="V340" i="5"/>
  <c r="U340" i="5"/>
  <c r="T340" i="5"/>
  <c r="S340" i="5"/>
  <c r="R340" i="5"/>
  <c r="Q340" i="5"/>
  <c r="P340" i="5"/>
  <c r="O340" i="5"/>
  <c r="N340" i="5"/>
  <c r="M340" i="5"/>
  <c r="L340" i="5"/>
  <c r="K340" i="5"/>
  <c r="J340" i="5"/>
  <c r="I340" i="5"/>
  <c r="H340" i="5"/>
  <c r="G340" i="5"/>
  <c r="F340" i="5"/>
  <c r="E340" i="5"/>
  <c r="D340" i="5"/>
  <c r="C340" i="5"/>
  <c r="B340" i="5"/>
  <c r="AQ338" i="5"/>
  <c r="AQ342" i="5" s="1"/>
  <c r="D338" i="5"/>
  <c r="C338" i="5"/>
  <c r="B338" i="5"/>
  <c r="A338" i="5"/>
  <c r="J36" i="7"/>
  <c r="AA330" i="5"/>
  <c r="Z330" i="5"/>
  <c r="Y330" i="5"/>
  <c r="X330" i="5"/>
  <c r="W330" i="5"/>
  <c r="W336" i="5" s="1"/>
  <c r="V330" i="5"/>
  <c r="U330" i="5"/>
  <c r="T330" i="5"/>
  <c r="S330" i="5"/>
  <c r="R330" i="5"/>
  <c r="Q330" i="5"/>
  <c r="P330" i="5"/>
  <c r="O330" i="5"/>
  <c r="N330" i="5"/>
  <c r="M330" i="5"/>
  <c r="L330" i="5"/>
  <c r="K330" i="5"/>
  <c r="J330" i="5"/>
  <c r="I330" i="5"/>
  <c r="H330" i="5"/>
  <c r="G330" i="5"/>
  <c r="F330" i="5"/>
  <c r="E330" i="5"/>
  <c r="D330" i="5"/>
  <c r="C330" i="5"/>
  <c r="B330" i="5"/>
  <c r="D328" i="5"/>
  <c r="C328" i="5"/>
  <c r="B328" i="5"/>
  <c r="A328" i="5"/>
  <c r="N35" i="7"/>
  <c r="K35" i="7"/>
  <c r="G35" i="7"/>
  <c r="F35" i="7"/>
  <c r="AA320" i="5"/>
  <c r="Z320" i="5"/>
  <c r="Y320" i="5"/>
  <c r="X320" i="5"/>
  <c r="W320" i="5"/>
  <c r="W326" i="5" s="1"/>
  <c r="I33" i="2" s="1"/>
  <c r="V320" i="5"/>
  <c r="U320" i="5"/>
  <c r="T320" i="5"/>
  <c r="S320" i="5"/>
  <c r="R320" i="5"/>
  <c r="Q320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D320" i="5"/>
  <c r="C320" i="5"/>
  <c r="B320" i="5"/>
  <c r="Y325" i="5" s="1"/>
  <c r="D318" i="5"/>
  <c r="C318" i="5"/>
  <c r="B318" i="5"/>
  <c r="A318" i="5"/>
  <c r="W316" i="5"/>
  <c r="W315" i="5"/>
  <c r="P34" i="7"/>
  <c r="O34" i="7"/>
  <c r="H34" i="7"/>
  <c r="G34" i="7"/>
  <c r="AA310" i="5"/>
  <c r="Z310" i="5"/>
  <c r="Y310" i="5"/>
  <c r="X310" i="5"/>
  <c r="W310" i="5"/>
  <c r="V310" i="5"/>
  <c r="U310" i="5"/>
  <c r="T310" i="5"/>
  <c r="S310" i="5"/>
  <c r="R310" i="5"/>
  <c r="Q310" i="5"/>
  <c r="P310" i="5"/>
  <c r="O310" i="5"/>
  <c r="N310" i="5"/>
  <c r="M310" i="5"/>
  <c r="L310" i="5"/>
  <c r="K310" i="5"/>
  <c r="J310" i="5"/>
  <c r="I310" i="5"/>
  <c r="H310" i="5"/>
  <c r="G310" i="5"/>
  <c r="F310" i="5"/>
  <c r="E310" i="5"/>
  <c r="D310" i="5"/>
  <c r="C310" i="5"/>
  <c r="B310" i="5"/>
  <c r="Y315" i="5" s="1"/>
  <c r="D308" i="5"/>
  <c r="C308" i="5"/>
  <c r="B308" i="5"/>
  <c r="A308" i="5"/>
  <c r="Y307" i="5"/>
  <c r="Y306" i="5"/>
  <c r="Y305" i="5"/>
  <c r="W305" i="5"/>
  <c r="L33" i="7"/>
  <c r="P33" i="7"/>
  <c r="O33" i="7"/>
  <c r="N33" i="7"/>
  <c r="H33" i="7"/>
  <c r="G33" i="7"/>
  <c r="F33" i="7"/>
  <c r="AA300" i="5"/>
  <c r="Z300" i="5"/>
  <c r="Y300" i="5"/>
  <c r="X300" i="5"/>
  <c r="W300" i="5"/>
  <c r="V300" i="5"/>
  <c r="U300" i="5"/>
  <c r="T300" i="5"/>
  <c r="S300" i="5"/>
  <c r="R300" i="5"/>
  <c r="Q300" i="5"/>
  <c r="P300" i="5"/>
  <c r="O300" i="5"/>
  <c r="N300" i="5"/>
  <c r="M300" i="5"/>
  <c r="L300" i="5"/>
  <c r="K300" i="5"/>
  <c r="J300" i="5"/>
  <c r="I300" i="5"/>
  <c r="H300" i="5"/>
  <c r="G300" i="5"/>
  <c r="F300" i="5"/>
  <c r="E300" i="5"/>
  <c r="W306" i="5" s="1"/>
  <c r="D300" i="5"/>
  <c r="C300" i="5"/>
  <c r="B300" i="5"/>
  <c r="D298" i="5"/>
  <c r="C298" i="5"/>
  <c r="B298" i="5"/>
  <c r="A298" i="5"/>
  <c r="Y297" i="5"/>
  <c r="Y296" i="5"/>
  <c r="Y295" i="5"/>
  <c r="R32" i="7"/>
  <c r="J32" i="7"/>
  <c r="AA290" i="5"/>
  <c r="Z290" i="5"/>
  <c r="Y290" i="5"/>
  <c r="X290" i="5"/>
  <c r="W290" i="5"/>
  <c r="V290" i="5"/>
  <c r="U290" i="5"/>
  <c r="T290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W295" i="5" s="1"/>
  <c r="D290" i="5"/>
  <c r="C290" i="5"/>
  <c r="B290" i="5"/>
  <c r="D288" i="5"/>
  <c r="C288" i="5"/>
  <c r="B288" i="5"/>
  <c r="A288" i="5"/>
  <c r="Y287" i="5"/>
  <c r="Y286" i="5"/>
  <c r="N31" i="7"/>
  <c r="F31" i="7"/>
  <c r="Q31" i="7"/>
  <c r="I31" i="7"/>
  <c r="AA280" i="5"/>
  <c r="Z280" i="5"/>
  <c r="Y280" i="5"/>
  <c r="X280" i="5"/>
  <c r="W280" i="5"/>
  <c r="V280" i="5"/>
  <c r="U280" i="5"/>
  <c r="T280" i="5"/>
  <c r="S280" i="5"/>
  <c r="R280" i="5"/>
  <c r="Q280" i="5"/>
  <c r="P280" i="5"/>
  <c r="O280" i="5"/>
  <c r="N280" i="5"/>
  <c r="M280" i="5"/>
  <c r="L280" i="5"/>
  <c r="K280" i="5"/>
  <c r="J280" i="5"/>
  <c r="I280" i="5"/>
  <c r="H280" i="5"/>
  <c r="G280" i="5"/>
  <c r="F280" i="5"/>
  <c r="Y285" i="5" s="1"/>
  <c r="E280" i="5"/>
  <c r="D280" i="5"/>
  <c r="C280" i="5"/>
  <c r="B280" i="5"/>
  <c r="W285" i="5" s="1"/>
  <c r="AQ278" i="5"/>
  <c r="D278" i="5"/>
  <c r="C278" i="5"/>
  <c r="B278" i="5"/>
  <c r="A278" i="5"/>
  <c r="P30" i="7"/>
  <c r="H30" i="7"/>
  <c r="N30" i="7"/>
  <c r="F30" i="7"/>
  <c r="R30" i="7"/>
  <c r="L30" i="7"/>
  <c r="K30" i="7"/>
  <c r="J30" i="7"/>
  <c r="AA270" i="5"/>
  <c r="Z270" i="5"/>
  <c r="Y270" i="5"/>
  <c r="M28" i="2" s="1"/>
  <c r="X270" i="5"/>
  <c r="W270" i="5"/>
  <c r="V270" i="5"/>
  <c r="U270" i="5"/>
  <c r="T270" i="5"/>
  <c r="S270" i="5"/>
  <c r="R270" i="5"/>
  <c r="Q270" i="5"/>
  <c r="P270" i="5"/>
  <c r="O270" i="5"/>
  <c r="N270" i="5"/>
  <c r="M270" i="5"/>
  <c r="L270" i="5"/>
  <c r="K270" i="5"/>
  <c r="J270" i="5"/>
  <c r="I270" i="5"/>
  <c r="L28" i="2" s="1"/>
  <c r="O28" i="2" s="1"/>
  <c r="H270" i="5"/>
  <c r="G270" i="5"/>
  <c r="F270" i="5"/>
  <c r="E270" i="5"/>
  <c r="D270" i="5"/>
  <c r="C270" i="5"/>
  <c r="B270" i="5"/>
  <c r="AQ268" i="5"/>
  <c r="AQ270" i="5" s="1"/>
  <c r="D268" i="5"/>
  <c r="C268" i="5"/>
  <c r="B268" i="5"/>
  <c r="A268" i="5"/>
  <c r="AA260" i="5"/>
  <c r="Z260" i="5"/>
  <c r="Y260" i="5"/>
  <c r="X260" i="5"/>
  <c r="W260" i="5"/>
  <c r="V260" i="5"/>
  <c r="U260" i="5"/>
  <c r="T260" i="5"/>
  <c r="S260" i="5"/>
  <c r="R260" i="5"/>
  <c r="Q260" i="5"/>
  <c r="P260" i="5"/>
  <c r="O260" i="5"/>
  <c r="N260" i="5"/>
  <c r="M260" i="5"/>
  <c r="L260" i="5"/>
  <c r="K260" i="5"/>
  <c r="J260" i="5"/>
  <c r="I260" i="5"/>
  <c r="H260" i="5"/>
  <c r="G260" i="5"/>
  <c r="F260" i="5"/>
  <c r="E260" i="5"/>
  <c r="D260" i="5"/>
  <c r="C260" i="5"/>
  <c r="B260" i="5"/>
  <c r="AQ258" i="5"/>
  <c r="AQ262" i="5" s="1"/>
  <c r="D258" i="5"/>
  <c r="C258" i="5"/>
  <c r="B258" i="5"/>
  <c r="A258" i="5"/>
  <c r="M28" i="7"/>
  <c r="L28" i="7"/>
  <c r="I28" i="7"/>
  <c r="AA250" i="5"/>
  <c r="Z250" i="5"/>
  <c r="Y250" i="5"/>
  <c r="X250" i="5"/>
  <c r="W250" i="5"/>
  <c r="V250" i="5"/>
  <c r="U250" i="5"/>
  <c r="T250" i="5"/>
  <c r="S250" i="5"/>
  <c r="R250" i="5"/>
  <c r="Q250" i="5"/>
  <c r="P250" i="5"/>
  <c r="O250" i="5"/>
  <c r="N250" i="5"/>
  <c r="M250" i="5"/>
  <c r="L250" i="5"/>
  <c r="K250" i="5"/>
  <c r="J250" i="5"/>
  <c r="I250" i="5"/>
  <c r="H250" i="5"/>
  <c r="G250" i="5"/>
  <c r="F250" i="5"/>
  <c r="E250" i="5"/>
  <c r="D250" i="5"/>
  <c r="C250" i="5"/>
  <c r="B250" i="5"/>
  <c r="D248" i="5"/>
  <c r="C248" i="5"/>
  <c r="B248" i="5"/>
  <c r="A248" i="5"/>
  <c r="R27" i="7"/>
  <c r="O27" i="7"/>
  <c r="G27" i="7"/>
  <c r="AA240" i="5"/>
  <c r="Z240" i="5"/>
  <c r="Y240" i="5"/>
  <c r="X240" i="5"/>
  <c r="W240" i="5"/>
  <c r="W246" i="5" s="1"/>
  <c r="V240" i="5"/>
  <c r="U240" i="5"/>
  <c r="T240" i="5"/>
  <c r="S240" i="5"/>
  <c r="R240" i="5"/>
  <c r="Q240" i="5"/>
  <c r="P240" i="5"/>
  <c r="O240" i="5"/>
  <c r="N240" i="5"/>
  <c r="M240" i="5"/>
  <c r="L240" i="5"/>
  <c r="K240" i="5"/>
  <c r="J240" i="5"/>
  <c r="I240" i="5"/>
  <c r="H240" i="5"/>
  <c r="G240" i="5"/>
  <c r="F240" i="5"/>
  <c r="E240" i="5"/>
  <c r="D240" i="5"/>
  <c r="C240" i="5"/>
  <c r="B240" i="5"/>
  <c r="Y245" i="5" s="1"/>
  <c r="D238" i="5"/>
  <c r="C238" i="5"/>
  <c r="B238" i="5"/>
  <c r="A238" i="5"/>
  <c r="W235" i="5"/>
  <c r="L26" i="7"/>
  <c r="N26" i="7"/>
  <c r="M26" i="7"/>
  <c r="K26" i="7"/>
  <c r="F26" i="7"/>
  <c r="AA230" i="5"/>
  <c r="Z230" i="5"/>
  <c r="Y230" i="5"/>
  <c r="X230" i="5"/>
  <c r="W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W236" i="5" s="1"/>
  <c r="C230" i="5"/>
  <c r="B230" i="5"/>
  <c r="Y235" i="5" s="1"/>
  <c r="D228" i="5"/>
  <c r="C228" i="5"/>
  <c r="B228" i="5"/>
  <c r="A228" i="5"/>
  <c r="Y227" i="5"/>
  <c r="Y226" i="5"/>
  <c r="Y225" i="5"/>
  <c r="AA220" i="5"/>
  <c r="Z220" i="5"/>
  <c r="Y220" i="5"/>
  <c r="X220" i="5"/>
  <c r="W220" i="5"/>
  <c r="V220" i="5"/>
  <c r="U220" i="5"/>
  <c r="T220" i="5"/>
  <c r="S220" i="5"/>
  <c r="R220" i="5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W225" i="5" s="1"/>
  <c r="D220" i="5"/>
  <c r="C220" i="5"/>
  <c r="B220" i="5"/>
  <c r="D218" i="5"/>
  <c r="C218" i="5"/>
  <c r="B218" i="5"/>
  <c r="A218" i="5"/>
  <c r="Y217" i="5"/>
  <c r="Y216" i="5"/>
  <c r="R24" i="7"/>
  <c r="O24" i="7"/>
  <c r="N24" i="7"/>
  <c r="J24" i="7"/>
  <c r="G24" i="7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Y215" i="5" s="1"/>
  <c r="E210" i="5"/>
  <c r="W215" i="5" s="1"/>
  <c r="D210" i="5"/>
  <c r="C210" i="5"/>
  <c r="B210" i="5"/>
  <c r="D208" i="5"/>
  <c r="C208" i="5"/>
  <c r="B208" i="5"/>
  <c r="A208" i="5"/>
  <c r="Y207" i="5"/>
  <c r="Y206" i="5"/>
  <c r="R23" i="7"/>
  <c r="K23" i="7"/>
  <c r="J23" i="7"/>
  <c r="I23" i="7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Y205" i="5" s="1"/>
  <c r="E200" i="5"/>
  <c r="D200" i="5"/>
  <c r="C200" i="5"/>
  <c r="B200" i="5"/>
  <c r="W205" i="5" s="1"/>
  <c r="AQ198" i="5"/>
  <c r="AQ202" i="5" s="1"/>
  <c r="D198" i="5"/>
  <c r="C198" i="5"/>
  <c r="B198" i="5"/>
  <c r="A198" i="5"/>
  <c r="G22" i="7"/>
  <c r="L22" i="7"/>
  <c r="K22" i="7"/>
  <c r="AA190" i="5"/>
  <c r="Z190" i="5"/>
  <c r="Y190" i="5"/>
  <c r="X190" i="5"/>
  <c r="W190" i="5"/>
  <c r="W196" i="5" s="1"/>
  <c r="I20" i="2" s="1"/>
  <c r="V190" i="5"/>
  <c r="U190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B190" i="5"/>
  <c r="Y195" i="5" s="1"/>
  <c r="AQ188" i="5"/>
  <c r="AQ189" i="5" s="1"/>
  <c r="D188" i="5"/>
  <c r="C188" i="5"/>
  <c r="B188" i="5"/>
  <c r="A188" i="5"/>
  <c r="P21" i="7"/>
  <c r="H21" i="7"/>
  <c r="L21" i="7"/>
  <c r="K21" i="7"/>
  <c r="AA180" i="5"/>
  <c r="Z180" i="5"/>
  <c r="Y180" i="5"/>
  <c r="X180" i="5"/>
  <c r="W180" i="5"/>
  <c r="V180" i="5"/>
  <c r="U180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B180" i="5"/>
  <c r="AQ178" i="5"/>
  <c r="AQ182" i="5" s="1"/>
  <c r="D178" i="5"/>
  <c r="C178" i="5"/>
  <c r="B178" i="5"/>
  <c r="A178" i="5"/>
  <c r="J20" i="7"/>
  <c r="F20" i="7"/>
  <c r="AA170" i="5"/>
  <c r="Z170" i="5"/>
  <c r="Y170" i="5"/>
  <c r="X170" i="5"/>
  <c r="W170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B170" i="5"/>
  <c r="D168" i="5"/>
  <c r="C168" i="5"/>
  <c r="B168" i="5"/>
  <c r="A168" i="5"/>
  <c r="M19" i="7"/>
  <c r="L19" i="7"/>
  <c r="H19" i="7"/>
  <c r="AA160" i="5"/>
  <c r="Z160" i="5"/>
  <c r="Y160" i="5"/>
  <c r="X160" i="5"/>
  <c r="W160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B160" i="5"/>
  <c r="D158" i="5"/>
  <c r="C158" i="5"/>
  <c r="B158" i="5"/>
  <c r="A158" i="5"/>
  <c r="R18" i="7"/>
  <c r="J18" i="7"/>
  <c r="O18" i="7"/>
  <c r="N18" i="7"/>
  <c r="M18" i="7"/>
  <c r="G18" i="7"/>
  <c r="F18" i="7"/>
  <c r="AA150" i="5"/>
  <c r="Z150" i="5"/>
  <c r="Y150" i="5"/>
  <c r="X150" i="5"/>
  <c r="W150" i="5"/>
  <c r="V150" i="5"/>
  <c r="U150" i="5"/>
  <c r="T150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W155" i="5" s="1"/>
  <c r="C150" i="5"/>
  <c r="B150" i="5"/>
  <c r="D148" i="5"/>
  <c r="C148" i="5"/>
  <c r="B148" i="5"/>
  <c r="A148" i="5"/>
  <c r="Y147" i="5"/>
  <c r="Y146" i="5"/>
  <c r="M17" i="7"/>
  <c r="AA140" i="5"/>
  <c r="Z140" i="5"/>
  <c r="Y140" i="5"/>
  <c r="X140" i="5"/>
  <c r="W140" i="5"/>
  <c r="V140" i="5"/>
  <c r="U140" i="5"/>
  <c r="T140" i="5"/>
  <c r="S140" i="5"/>
  <c r="R140" i="5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Y145" i="5" s="1"/>
  <c r="D140" i="5"/>
  <c r="C140" i="5"/>
  <c r="B140" i="5"/>
  <c r="D138" i="5"/>
  <c r="C138" i="5"/>
  <c r="B138" i="5"/>
  <c r="A138" i="5"/>
  <c r="Y137" i="5"/>
  <c r="Y136" i="5"/>
  <c r="N16" i="7"/>
  <c r="M16" i="7"/>
  <c r="F16" i="7"/>
  <c r="P16" i="7"/>
  <c r="O16" i="7"/>
  <c r="H16" i="7"/>
  <c r="G16" i="7"/>
  <c r="AA130" i="5"/>
  <c r="Z130" i="5"/>
  <c r="Y130" i="5"/>
  <c r="X130" i="5"/>
  <c r="W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Y135" i="5" s="1"/>
  <c r="E130" i="5"/>
  <c r="W135" i="5" s="1"/>
  <c r="D130" i="5"/>
  <c r="C130" i="5"/>
  <c r="B130" i="5"/>
  <c r="D128" i="5"/>
  <c r="C128" i="5"/>
  <c r="B128" i="5"/>
  <c r="A128" i="5"/>
  <c r="Y127" i="5"/>
  <c r="Y126" i="5"/>
  <c r="P15" i="7"/>
  <c r="L15" i="7"/>
  <c r="K15" i="7"/>
  <c r="H15" i="7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Y125" i="5" s="1"/>
  <c r="E120" i="5"/>
  <c r="D120" i="5"/>
  <c r="C120" i="5"/>
  <c r="B120" i="5"/>
  <c r="D118" i="5"/>
  <c r="C118" i="5"/>
  <c r="B118" i="5"/>
  <c r="A118" i="5"/>
  <c r="K14" i="7"/>
  <c r="AA110" i="5"/>
  <c r="Z110" i="5"/>
  <c r="Y110" i="5"/>
  <c r="X110" i="5"/>
  <c r="W110" i="5"/>
  <c r="W116" i="5" s="1"/>
  <c r="I12" i="2" s="1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AQ108" i="5"/>
  <c r="AQ110" i="5" s="1"/>
  <c r="D108" i="5"/>
  <c r="C108" i="5"/>
  <c r="B108" i="5"/>
  <c r="A108" i="5"/>
  <c r="O13" i="7"/>
  <c r="G13" i="7"/>
  <c r="R13" i="7"/>
  <c r="L13" i="7"/>
  <c r="K13" i="7"/>
  <c r="J13" i="7"/>
  <c r="AA100" i="5"/>
  <c r="Z100" i="5"/>
  <c r="Y100" i="5"/>
  <c r="X100" i="5"/>
  <c r="W100" i="5"/>
  <c r="W106" i="5" s="1"/>
  <c r="I11" i="2" s="1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AQ98" i="5"/>
  <c r="AQ102" i="5" s="1"/>
  <c r="D98" i="5"/>
  <c r="C98" i="5"/>
  <c r="B98" i="5"/>
  <c r="A98" i="5"/>
  <c r="Q12" i="7"/>
  <c r="M12" i="7"/>
  <c r="L12" i="7"/>
  <c r="I12" i="7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D88" i="5"/>
  <c r="C88" i="5"/>
  <c r="B88" i="5"/>
  <c r="A88" i="5"/>
  <c r="O11" i="7"/>
  <c r="N11" i="7"/>
  <c r="G11" i="7"/>
  <c r="F11" i="7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D78" i="5"/>
  <c r="C78" i="5"/>
  <c r="B78" i="5"/>
  <c r="A78" i="5"/>
  <c r="Q10" i="7"/>
  <c r="P10" i="7"/>
  <c r="M10" i="7"/>
  <c r="I10" i="7"/>
  <c r="H10" i="7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W75" i="5" s="1"/>
  <c r="C70" i="5"/>
  <c r="B70" i="5"/>
  <c r="Y75" i="5" s="1"/>
  <c r="D68" i="5"/>
  <c r="C68" i="5"/>
  <c r="B68" i="5"/>
  <c r="A68" i="5"/>
  <c r="Y67" i="5"/>
  <c r="Y66" i="5"/>
  <c r="Q9" i="7"/>
  <c r="I9" i="7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Y65" i="5" s="1"/>
  <c r="D60" i="5"/>
  <c r="C60" i="5"/>
  <c r="B60" i="5"/>
  <c r="D58" i="5"/>
  <c r="C58" i="5"/>
  <c r="B58" i="5"/>
  <c r="A58" i="5"/>
  <c r="Y57" i="5"/>
  <c r="Y56" i="5"/>
  <c r="F8" i="7"/>
  <c r="L8" i="7"/>
  <c r="Q8" i="7"/>
  <c r="P8" i="7"/>
  <c r="I8" i="7"/>
  <c r="H8" i="7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Y55" i="5" s="1"/>
  <c r="E50" i="5"/>
  <c r="D50" i="5"/>
  <c r="C50" i="5"/>
  <c r="B50" i="5"/>
  <c r="D48" i="5"/>
  <c r="C48" i="5"/>
  <c r="B48" i="5"/>
  <c r="A48" i="5"/>
  <c r="Y47" i="5"/>
  <c r="Y46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D38" i="5"/>
  <c r="C38" i="5"/>
  <c r="B38" i="5"/>
  <c r="A38" i="5"/>
  <c r="I6" i="7"/>
  <c r="AA30" i="5"/>
  <c r="Z30" i="5"/>
  <c r="Y30" i="5"/>
  <c r="X30" i="5"/>
  <c r="W30" i="5"/>
  <c r="W36" i="5" s="1"/>
  <c r="I4" i="2" s="1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AQ28" i="5"/>
  <c r="AQ30" i="5" s="1"/>
  <c r="D28" i="5"/>
  <c r="C28" i="5"/>
  <c r="B28" i="5"/>
  <c r="A28" i="5"/>
  <c r="L5" i="7"/>
  <c r="K5" i="7"/>
  <c r="AA20" i="5"/>
  <c r="Z20" i="5"/>
  <c r="Y20" i="5"/>
  <c r="X20" i="5"/>
  <c r="W20" i="5"/>
  <c r="W26" i="5" s="1"/>
  <c r="I3" i="2" s="1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Q18" i="5"/>
  <c r="AQ22" i="5" s="1"/>
  <c r="D18" i="5"/>
  <c r="C18" i="5"/>
  <c r="B18" i="5"/>
  <c r="A18" i="5"/>
  <c r="R4" i="7"/>
  <c r="N4" i="7"/>
  <c r="M4" i="7"/>
  <c r="L4" i="7"/>
  <c r="I4" i="7"/>
  <c r="F4" i="7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D8" i="5"/>
  <c r="C8" i="5"/>
  <c r="B8" i="5"/>
  <c r="A8" i="5"/>
  <c r="O497" i="2"/>
  <c r="N497" i="2"/>
  <c r="M497" i="2"/>
  <c r="L497" i="2"/>
  <c r="K497" i="2"/>
  <c r="I497" i="2"/>
  <c r="H497" i="2"/>
  <c r="G497" i="2"/>
  <c r="F497" i="2"/>
  <c r="E497" i="2"/>
  <c r="D497" i="2"/>
  <c r="C497" i="2"/>
  <c r="B497" i="2"/>
  <c r="A497" i="2"/>
  <c r="O496" i="2"/>
  <c r="N496" i="2"/>
  <c r="M496" i="2"/>
  <c r="L496" i="2"/>
  <c r="K496" i="2"/>
  <c r="I496" i="2"/>
  <c r="H496" i="2"/>
  <c r="G496" i="2"/>
  <c r="F496" i="2"/>
  <c r="E496" i="2"/>
  <c r="D496" i="2"/>
  <c r="C496" i="2"/>
  <c r="B496" i="2"/>
  <c r="A496" i="2"/>
  <c r="N495" i="2"/>
  <c r="M495" i="2"/>
  <c r="L495" i="2"/>
  <c r="O495" i="2" s="1"/>
  <c r="K495" i="2"/>
  <c r="I495" i="2"/>
  <c r="H495" i="2"/>
  <c r="G495" i="2"/>
  <c r="F495" i="2"/>
  <c r="E495" i="2"/>
  <c r="D495" i="2"/>
  <c r="C495" i="2"/>
  <c r="B495" i="2"/>
  <c r="A495" i="2"/>
  <c r="N494" i="2"/>
  <c r="M494" i="2"/>
  <c r="L494" i="2"/>
  <c r="O494" i="2" s="1"/>
  <c r="K494" i="2"/>
  <c r="I494" i="2"/>
  <c r="H494" i="2"/>
  <c r="G494" i="2"/>
  <c r="F494" i="2"/>
  <c r="E494" i="2"/>
  <c r="D494" i="2"/>
  <c r="C494" i="2"/>
  <c r="B494" i="2"/>
  <c r="A494" i="2"/>
  <c r="N493" i="2"/>
  <c r="M493" i="2"/>
  <c r="L493" i="2"/>
  <c r="O493" i="2" s="1"/>
  <c r="K493" i="2"/>
  <c r="I493" i="2"/>
  <c r="H493" i="2"/>
  <c r="G493" i="2"/>
  <c r="F493" i="2"/>
  <c r="D493" i="2"/>
  <c r="C493" i="2"/>
  <c r="B493" i="2"/>
  <c r="A493" i="2"/>
  <c r="N492" i="2"/>
  <c r="M492" i="2"/>
  <c r="L492" i="2"/>
  <c r="O492" i="2" s="1"/>
  <c r="K492" i="2"/>
  <c r="H492" i="2"/>
  <c r="G492" i="2"/>
  <c r="F492" i="2"/>
  <c r="E492" i="2"/>
  <c r="D492" i="2"/>
  <c r="C492" i="2"/>
  <c r="B492" i="2"/>
  <c r="A492" i="2"/>
  <c r="N491" i="2"/>
  <c r="M491" i="2"/>
  <c r="L491" i="2"/>
  <c r="O491" i="2" s="1"/>
  <c r="K491" i="2"/>
  <c r="I491" i="2"/>
  <c r="H491" i="2"/>
  <c r="G491" i="2"/>
  <c r="F491" i="2"/>
  <c r="E491" i="2"/>
  <c r="D491" i="2"/>
  <c r="C491" i="2"/>
  <c r="B491" i="2"/>
  <c r="A491" i="2"/>
  <c r="N490" i="2"/>
  <c r="M490" i="2"/>
  <c r="L490" i="2"/>
  <c r="O490" i="2" s="1"/>
  <c r="K490" i="2"/>
  <c r="I490" i="2"/>
  <c r="H490" i="2"/>
  <c r="G490" i="2"/>
  <c r="F490" i="2"/>
  <c r="E490" i="2"/>
  <c r="D490" i="2"/>
  <c r="C490" i="2"/>
  <c r="B490" i="2"/>
  <c r="A490" i="2"/>
  <c r="O489" i="2"/>
  <c r="N489" i="2"/>
  <c r="M489" i="2"/>
  <c r="L489" i="2"/>
  <c r="K489" i="2"/>
  <c r="I489" i="2"/>
  <c r="H489" i="2"/>
  <c r="G489" i="2"/>
  <c r="F489" i="2"/>
  <c r="E489" i="2"/>
  <c r="D489" i="2"/>
  <c r="C489" i="2"/>
  <c r="B489" i="2"/>
  <c r="A489" i="2"/>
  <c r="O488" i="2"/>
  <c r="N488" i="2"/>
  <c r="M488" i="2"/>
  <c r="L488" i="2"/>
  <c r="K488" i="2"/>
  <c r="I488" i="2"/>
  <c r="H488" i="2"/>
  <c r="G488" i="2"/>
  <c r="F488" i="2"/>
  <c r="E488" i="2"/>
  <c r="D488" i="2"/>
  <c r="C488" i="2"/>
  <c r="B488" i="2"/>
  <c r="A488" i="2"/>
  <c r="N487" i="2"/>
  <c r="M487" i="2"/>
  <c r="L487" i="2"/>
  <c r="O487" i="2" s="1"/>
  <c r="K487" i="2"/>
  <c r="I487" i="2"/>
  <c r="H487" i="2"/>
  <c r="G487" i="2"/>
  <c r="F487" i="2"/>
  <c r="E487" i="2"/>
  <c r="D487" i="2"/>
  <c r="C487" i="2"/>
  <c r="B487" i="2"/>
  <c r="A487" i="2"/>
  <c r="N486" i="2"/>
  <c r="M486" i="2"/>
  <c r="L486" i="2"/>
  <c r="O486" i="2" s="1"/>
  <c r="K486" i="2"/>
  <c r="I486" i="2"/>
  <c r="H486" i="2"/>
  <c r="G486" i="2"/>
  <c r="F486" i="2"/>
  <c r="E486" i="2"/>
  <c r="D486" i="2"/>
  <c r="C486" i="2"/>
  <c r="B486" i="2"/>
  <c r="A486" i="2"/>
  <c r="N485" i="2"/>
  <c r="M485" i="2"/>
  <c r="L485" i="2"/>
  <c r="O485" i="2" s="1"/>
  <c r="K485" i="2"/>
  <c r="I485" i="2"/>
  <c r="H485" i="2"/>
  <c r="G485" i="2"/>
  <c r="F485" i="2"/>
  <c r="E485" i="2"/>
  <c r="D485" i="2"/>
  <c r="C485" i="2"/>
  <c r="B485" i="2"/>
  <c r="A485" i="2"/>
  <c r="N484" i="2"/>
  <c r="M484" i="2"/>
  <c r="L484" i="2"/>
  <c r="O484" i="2" s="1"/>
  <c r="K484" i="2"/>
  <c r="H484" i="2"/>
  <c r="G484" i="2"/>
  <c r="F484" i="2"/>
  <c r="E484" i="2"/>
  <c r="D484" i="2"/>
  <c r="C484" i="2"/>
  <c r="B484" i="2"/>
  <c r="A484" i="2"/>
  <c r="N483" i="2"/>
  <c r="M483" i="2"/>
  <c r="L483" i="2"/>
  <c r="O483" i="2" s="1"/>
  <c r="K483" i="2"/>
  <c r="I483" i="2"/>
  <c r="H483" i="2"/>
  <c r="G483" i="2"/>
  <c r="F483" i="2"/>
  <c r="E483" i="2"/>
  <c r="D483" i="2"/>
  <c r="C483" i="2"/>
  <c r="B483" i="2"/>
  <c r="A483" i="2"/>
  <c r="N482" i="2"/>
  <c r="M482" i="2"/>
  <c r="L482" i="2"/>
  <c r="K482" i="2"/>
  <c r="I482" i="2"/>
  <c r="H482" i="2"/>
  <c r="G482" i="2"/>
  <c r="F482" i="2"/>
  <c r="E482" i="2"/>
  <c r="D482" i="2"/>
  <c r="C482" i="2"/>
  <c r="B482" i="2"/>
  <c r="A482" i="2"/>
  <c r="O481" i="2"/>
  <c r="N481" i="2"/>
  <c r="M481" i="2"/>
  <c r="L481" i="2"/>
  <c r="K481" i="2"/>
  <c r="I481" i="2"/>
  <c r="H481" i="2"/>
  <c r="G481" i="2"/>
  <c r="F481" i="2"/>
  <c r="E481" i="2"/>
  <c r="D481" i="2"/>
  <c r="C481" i="2"/>
  <c r="B481" i="2"/>
  <c r="A481" i="2"/>
  <c r="O480" i="2"/>
  <c r="N480" i="2"/>
  <c r="M480" i="2"/>
  <c r="L480" i="2"/>
  <c r="K480" i="2"/>
  <c r="I480" i="2"/>
  <c r="H480" i="2"/>
  <c r="G480" i="2"/>
  <c r="F480" i="2"/>
  <c r="E480" i="2"/>
  <c r="D480" i="2"/>
  <c r="C480" i="2"/>
  <c r="B480" i="2"/>
  <c r="A480" i="2"/>
  <c r="N479" i="2"/>
  <c r="M479" i="2"/>
  <c r="L479" i="2"/>
  <c r="O479" i="2" s="1"/>
  <c r="K479" i="2"/>
  <c r="I479" i="2"/>
  <c r="H479" i="2"/>
  <c r="G479" i="2"/>
  <c r="F479" i="2"/>
  <c r="E479" i="2"/>
  <c r="D479" i="2"/>
  <c r="C479" i="2"/>
  <c r="B479" i="2"/>
  <c r="A479" i="2"/>
  <c r="N478" i="2"/>
  <c r="M478" i="2"/>
  <c r="L478" i="2"/>
  <c r="O478" i="2" s="1"/>
  <c r="K478" i="2"/>
  <c r="J478" i="2"/>
  <c r="Q478" i="2" s="1"/>
  <c r="I478" i="2"/>
  <c r="H478" i="2"/>
  <c r="G478" i="2"/>
  <c r="F478" i="2"/>
  <c r="E478" i="2"/>
  <c r="D478" i="2"/>
  <c r="C478" i="2"/>
  <c r="B478" i="2"/>
  <c r="A478" i="2"/>
  <c r="N477" i="2"/>
  <c r="M477" i="2"/>
  <c r="L477" i="2"/>
  <c r="O477" i="2" s="1"/>
  <c r="K477" i="2"/>
  <c r="I477" i="2"/>
  <c r="H477" i="2"/>
  <c r="G477" i="2"/>
  <c r="F477" i="2"/>
  <c r="E477" i="2"/>
  <c r="D477" i="2"/>
  <c r="C477" i="2"/>
  <c r="B477" i="2"/>
  <c r="A477" i="2"/>
  <c r="N476" i="2"/>
  <c r="M476" i="2"/>
  <c r="L476" i="2"/>
  <c r="O476" i="2" s="1"/>
  <c r="K476" i="2"/>
  <c r="H476" i="2"/>
  <c r="G476" i="2"/>
  <c r="F476" i="2"/>
  <c r="E476" i="2"/>
  <c r="D476" i="2"/>
  <c r="C476" i="2"/>
  <c r="B476" i="2"/>
  <c r="A476" i="2"/>
  <c r="N475" i="2"/>
  <c r="M475" i="2"/>
  <c r="L475" i="2"/>
  <c r="O475" i="2" s="1"/>
  <c r="K475" i="2"/>
  <c r="I475" i="2"/>
  <c r="H475" i="2"/>
  <c r="G475" i="2"/>
  <c r="F475" i="2"/>
  <c r="E475" i="2"/>
  <c r="D475" i="2"/>
  <c r="C475" i="2"/>
  <c r="B475" i="2"/>
  <c r="A475" i="2"/>
  <c r="N474" i="2"/>
  <c r="M474" i="2"/>
  <c r="L474" i="2"/>
  <c r="K474" i="2"/>
  <c r="H474" i="2"/>
  <c r="G474" i="2"/>
  <c r="F474" i="2"/>
  <c r="E474" i="2"/>
  <c r="D474" i="2"/>
  <c r="C474" i="2"/>
  <c r="B474" i="2"/>
  <c r="A474" i="2"/>
  <c r="O473" i="2"/>
  <c r="N473" i="2"/>
  <c r="M473" i="2"/>
  <c r="L473" i="2"/>
  <c r="K473" i="2"/>
  <c r="I473" i="2"/>
  <c r="H473" i="2"/>
  <c r="G473" i="2"/>
  <c r="F473" i="2"/>
  <c r="E473" i="2"/>
  <c r="D473" i="2"/>
  <c r="C473" i="2"/>
  <c r="B473" i="2"/>
  <c r="A473" i="2"/>
  <c r="O472" i="2"/>
  <c r="N472" i="2"/>
  <c r="M472" i="2"/>
  <c r="L472" i="2"/>
  <c r="K472" i="2"/>
  <c r="H472" i="2"/>
  <c r="G472" i="2"/>
  <c r="F472" i="2"/>
  <c r="E472" i="2"/>
  <c r="D472" i="2"/>
  <c r="C472" i="2"/>
  <c r="B472" i="2"/>
  <c r="A472" i="2"/>
  <c r="N471" i="2"/>
  <c r="M471" i="2"/>
  <c r="L471" i="2"/>
  <c r="O471" i="2" s="1"/>
  <c r="K471" i="2"/>
  <c r="I471" i="2"/>
  <c r="H471" i="2"/>
  <c r="G471" i="2"/>
  <c r="F471" i="2"/>
  <c r="E471" i="2"/>
  <c r="D471" i="2"/>
  <c r="C471" i="2"/>
  <c r="B471" i="2"/>
  <c r="A471" i="2"/>
  <c r="N470" i="2"/>
  <c r="M470" i="2"/>
  <c r="L470" i="2"/>
  <c r="O470" i="2" s="1"/>
  <c r="K470" i="2"/>
  <c r="I470" i="2"/>
  <c r="H470" i="2"/>
  <c r="G470" i="2"/>
  <c r="F470" i="2"/>
  <c r="E470" i="2"/>
  <c r="D470" i="2"/>
  <c r="C470" i="2"/>
  <c r="B470" i="2"/>
  <c r="A470" i="2"/>
  <c r="N469" i="2"/>
  <c r="M469" i="2"/>
  <c r="L469" i="2"/>
  <c r="O469" i="2" s="1"/>
  <c r="K469" i="2"/>
  <c r="I469" i="2"/>
  <c r="H469" i="2"/>
  <c r="G469" i="2"/>
  <c r="F469" i="2"/>
  <c r="E469" i="2"/>
  <c r="D469" i="2"/>
  <c r="C469" i="2"/>
  <c r="B469" i="2"/>
  <c r="A469" i="2"/>
  <c r="N468" i="2"/>
  <c r="M468" i="2"/>
  <c r="L468" i="2"/>
  <c r="O468" i="2" s="1"/>
  <c r="K468" i="2"/>
  <c r="H468" i="2"/>
  <c r="G468" i="2"/>
  <c r="F468" i="2"/>
  <c r="E468" i="2"/>
  <c r="D468" i="2"/>
  <c r="C468" i="2"/>
  <c r="B468" i="2"/>
  <c r="A468" i="2"/>
  <c r="N467" i="2"/>
  <c r="M467" i="2"/>
  <c r="L467" i="2"/>
  <c r="O467" i="2" s="1"/>
  <c r="K467" i="2"/>
  <c r="I467" i="2"/>
  <c r="H467" i="2"/>
  <c r="G467" i="2"/>
  <c r="F467" i="2"/>
  <c r="E467" i="2"/>
  <c r="D467" i="2"/>
  <c r="C467" i="2"/>
  <c r="B467" i="2"/>
  <c r="A467" i="2"/>
  <c r="N466" i="2"/>
  <c r="M466" i="2"/>
  <c r="L466" i="2"/>
  <c r="O466" i="2" s="1"/>
  <c r="K466" i="2"/>
  <c r="I466" i="2"/>
  <c r="H466" i="2"/>
  <c r="G466" i="2"/>
  <c r="F466" i="2"/>
  <c r="E466" i="2"/>
  <c r="D466" i="2"/>
  <c r="C466" i="2"/>
  <c r="B466" i="2"/>
  <c r="A466" i="2"/>
  <c r="O465" i="2"/>
  <c r="N465" i="2"/>
  <c r="M465" i="2"/>
  <c r="L465" i="2"/>
  <c r="K465" i="2"/>
  <c r="I465" i="2"/>
  <c r="H465" i="2"/>
  <c r="G465" i="2"/>
  <c r="F465" i="2"/>
  <c r="E465" i="2"/>
  <c r="D465" i="2"/>
  <c r="C465" i="2"/>
  <c r="B465" i="2"/>
  <c r="A465" i="2"/>
  <c r="O464" i="2"/>
  <c r="N464" i="2"/>
  <c r="M464" i="2"/>
  <c r="L464" i="2"/>
  <c r="K464" i="2"/>
  <c r="I464" i="2"/>
  <c r="H464" i="2"/>
  <c r="G464" i="2"/>
  <c r="F464" i="2"/>
  <c r="E464" i="2"/>
  <c r="D464" i="2"/>
  <c r="C464" i="2"/>
  <c r="B464" i="2"/>
  <c r="A464" i="2"/>
  <c r="N463" i="2"/>
  <c r="M463" i="2"/>
  <c r="L463" i="2"/>
  <c r="O463" i="2" s="1"/>
  <c r="K463" i="2"/>
  <c r="I463" i="2"/>
  <c r="H463" i="2"/>
  <c r="G463" i="2"/>
  <c r="F463" i="2"/>
  <c r="E463" i="2"/>
  <c r="D463" i="2"/>
  <c r="C463" i="2"/>
  <c r="B463" i="2"/>
  <c r="A463" i="2"/>
  <c r="N462" i="2"/>
  <c r="M462" i="2"/>
  <c r="L462" i="2"/>
  <c r="O462" i="2" s="1"/>
  <c r="K462" i="2"/>
  <c r="I462" i="2"/>
  <c r="H462" i="2"/>
  <c r="G462" i="2"/>
  <c r="F462" i="2"/>
  <c r="E462" i="2"/>
  <c r="D462" i="2"/>
  <c r="C462" i="2"/>
  <c r="B462" i="2"/>
  <c r="A462" i="2"/>
  <c r="N461" i="2"/>
  <c r="M461" i="2"/>
  <c r="L461" i="2"/>
  <c r="O461" i="2" s="1"/>
  <c r="K461" i="2"/>
  <c r="H461" i="2"/>
  <c r="G461" i="2"/>
  <c r="F461" i="2"/>
  <c r="E461" i="2"/>
  <c r="D461" i="2"/>
  <c r="C461" i="2"/>
  <c r="B461" i="2"/>
  <c r="A461" i="2"/>
  <c r="N460" i="2"/>
  <c r="M460" i="2"/>
  <c r="L460" i="2"/>
  <c r="O460" i="2" s="1"/>
  <c r="K460" i="2"/>
  <c r="I460" i="2"/>
  <c r="H460" i="2"/>
  <c r="G460" i="2"/>
  <c r="F460" i="2"/>
  <c r="E460" i="2"/>
  <c r="D460" i="2"/>
  <c r="C460" i="2"/>
  <c r="B460" i="2"/>
  <c r="A460" i="2"/>
  <c r="N459" i="2"/>
  <c r="M459" i="2"/>
  <c r="L459" i="2"/>
  <c r="O459" i="2" s="1"/>
  <c r="K459" i="2"/>
  <c r="I459" i="2"/>
  <c r="H459" i="2"/>
  <c r="G459" i="2"/>
  <c r="F459" i="2"/>
  <c r="E459" i="2"/>
  <c r="D459" i="2"/>
  <c r="C459" i="2"/>
  <c r="B459" i="2"/>
  <c r="A459" i="2"/>
  <c r="N458" i="2"/>
  <c r="M458" i="2"/>
  <c r="L458" i="2"/>
  <c r="O458" i="2" s="1"/>
  <c r="K458" i="2"/>
  <c r="I458" i="2"/>
  <c r="H458" i="2"/>
  <c r="G458" i="2"/>
  <c r="F458" i="2"/>
  <c r="E458" i="2"/>
  <c r="D458" i="2"/>
  <c r="C458" i="2"/>
  <c r="B458" i="2"/>
  <c r="A458" i="2"/>
  <c r="O457" i="2"/>
  <c r="N457" i="2"/>
  <c r="M457" i="2"/>
  <c r="L457" i="2"/>
  <c r="K457" i="2"/>
  <c r="I457" i="2"/>
  <c r="H457" i="2"/>
  <c r="G457" i="2"/>
  <c r="F457" i="2"/>
  <c r="E457" i="2"/>
  <c r="D457" i="2"/>
  <c r="C457" i="2"/>
  <c r="B457" i="2"/>
  <c r="A457" i="2"/>
  <c r="O456" i="2"/>
  <c r="N456" i="2"/>
  <c r="M456" i="2"/>
  <c r="L456" i="2"/>
  <c r="K456" i="2"/>
  <c r="I456" i="2"/>
  <c r="H456" i="2"/>
  <c r="G456" i="2"/>
  <c r="F456" i="2"/>
  <c r="E456" i="2"/>
  <c r="D456" i="2"/>
  <c r="C456" i="2"/>
  <c r="B456" i="2"/>
  <c r="A456" i="2"/>
  <c r="N455" i="2"/>
  <c r="M455" i="2"/>
  <c r="L455" i="2"/>
  <c r="O455" i="2" s="1"/>
  <c r="K455" i="2"/>
  <c r="I455" i="2"/>
  <c r="H455" i="2"/>
  <c r="G455" i="2"/>
  <c r="F455" i="2"/>
  <c r="E455" i="2"/>
  <c r="D455" i="2"/>
  <c r="C455" i="2"/>
  <c r="B455" i="2"/>
  <c r="A455" i="2"/>
  <c r="N454" i="2"/>
  <c r="M454" i="2"/>
  <c r="L454" i="2"/>
  <c r="O454" i="2" s="1"/>
  <c r="K454" i="2"/>
  <c r="I454" i="2"/>
  <c r="H454" i="2"/>
  <c r="G454" i="2"/>
  <c r="F454" i="2"/>
  <c r="E454" i="2"/>
  <c r="D454" i="2"/>
  <c r="C454" i="2"/>
  <c r="B454" i="2"/>
  <c r="A454" i="2"/>
  <c r="N453" i="2"/>
  <c r="M453" i="2"/>
  <c r="L453" i="2"/>
  <c r="O453" i="2" s="1"/>
  <c r="K453" i="2"/>
  <c r="I453" i="2"/>
  <c r="H453" i="2"/>
  <c r="G453" i="2"/>
  <c r="F453" i="2"/>
  <c r="E453" i="2"/>
  <c r="D453" i="2"/>
  <c r="C453" i="2"/>
  <c r="B453" i="2"/>
  <c r="A453" i="2"/>
  <c r="N452" i="2"/>
  <c r="M452" i="2"/>
  <c r="L452" i="2"/>
  <c r="O452" i="2" s="1"/>
  <c r="K452" i="2"/>
  <c r="I452" i="2"/>
  <c r="H452" i="2"/>
  <c r="G452" i="2"/>
  <c r="F452" i="2"/>
  <c r="E452" i="2"/>
  <c r="D452" i="2"/>
  <c r="C452" i="2"/>
  <c r="B452" i="2"/>
  <c r="A452" i="2"/>
  <c r="N451" i="2"/>
  <c r="M451" i="2"/>
  <c r="L451" i="2"/>
  <c r="O451" i="2" s="1"/>
  <c r="K451" i="2"/>
  <c r="H451" i="2"/>
  <c r="G451" i="2"/>
  <c r="F451" i="2"/>
  <c r="E451" i="2"/>
  <c r="D451" i="2"/>
  <c r="C451" i="2"/>
  <c r="B451" i="2"/>
  <c r="A451" i="2"/>
  <c r="N450" i="2"/>
  <c r="M450" i="2"/>
  <c r="L450" i="2"/>
  <c r="K450" i="2"/>
  <c r="I450" i="2"/>
  <c r="H450" i="2"/>
  <c r="G450" i="2"/>
  <c r="F450" i="2"/>
  <c r="E450" i="2"/>
  <c r="D450" i="2"/>
  <c r="C450" i="2"/>
  <c r="B450" i="2"/>
  <c r="A450" i="2"/>
  <c r="O449" i="2"/>
  <c r="N449" i="2"/>
  <c r="M449" i="2"/>
  <c r="L449" i="2"/>
  <c r="K449" i="2"/>
  <c r="I449" i="2"/>
  <c r="H449" i="2"/>
  <c r="G449" i="2"/>
  <c r="F449" i="2"/>
  <c r="E449" i="2"/>
  <c r="D449" i="2"/>
  <c r="C449" i="2"/>
  <c r="B449" i="2"/>
  <c r="A449" i="2"/>
  <c r="O448" i="2"/>
  <c r="N448" i="2"/>
  <c r="M448" i="2"/>
  <c r="L448" i="2"/>
  <c r="K448" i="2"/>
  <c r="I448" i="2"/>
  <c r="H448" i="2"/>
  <c r="G448" i="2"/>
  <c r="F448" i="2"/>
  <c r="E448" i="2"/>
  <c r="D448" i="2"/>
  <c r="C448" i="2"/>
  <c r="B448" i="2"/>
  <c r="A448" i="2"/>
  <c r="N447" i="2"/>
  <c r="M447" i="2"/>
  <c r="L447" i="2"/>
  <c r="O447" i="2" s="1"/>
  <c r="K447" i="2"/>
  <c r="I447" i="2"/>
  <c r="H447" i="2"/>
  <c r="G447" i="2"/>
  <c r="F447" i="2"/>
  <c r="E447" i="2"/>
  <c r="D447" i="2"/>
  <c r="C447" i="2"/>
  <c r="B447" i="2"/>
  <c r="A447" i="2"/>
  <c r="N446" i="2"/>
  <c r="M446" i="2"/>
  <c r="L446" i="2"/>
  <c r="O446" i="2" s="1"/>
  <c r="K446" i="2"/>
  <c r="I446" i="2"/>
  <c r="H446" i="2"/>
  <c r="G446" i="2"/>
  <c r="F446" i="2"/>
  <c r="E446" i="2"/>
  <c r="D446" i="2"/>
  <c r="C446" i="2"/>
  <c r="B446" i="2"/>
  <c r="A446" i="2"/>
  <c r="N445" i="2"/>
  <c r="M445" i="2"/>
  <c r="L445" i="2"/>
  <c r="O445" i="2" s="1"/>
  <c r="K445" i="2"/>
  <c r="I445" i="2"/>
  <c r="H445" i="2"/>
  <c r="G445" i="2"/>
  <c r="F445" i="2"/>
  <c r="E445" i="2"/>
  <c r="D445" i="2"/>
  <c r="C445" i="2"/>
  <c r="B445" i="2"/>
  <c r="A445" i="2"/>
  <c r="N444" i="2"/>
  <c r="M444" i="2"/>
  <c r="L444" i="2"/>
  <c r="O444" i="2" s="1"/>
  <c r="K444" i="2"/>
  <c r="I444" i="2"/>
  <c r="H444" i="2"/>
  <c r="G444" i="2"/>
  <c r="F444" i="2"/>
  <c r="E444" i="2"/>
  <c r="D444" i="2"/>
  <c r="C444" i="2"/>
  <c r="B444" i="2"/>
  <c r="A444" i="2"/>
  <c r="N443" i="2"/>
  <c r="M443" i="2"/>
  <c r="L443" i="2"/>
  <c r="O443" i="2" s="1"/>
  <c r="K443" i="2"/>
  <c r="I443" i="2"/>
  <c r="H443" i="2"/>
  <c r="G443" i="2"/>
  <c r="F443" i="2"/>
  <c r="E443" i="2"/>
  <c r="D443" i="2"/>
  <c r="C443" i="2"/>
  <c r="B443" i="2"/>
  <c r="A443" i="2"/>
  <c r="N442" i="2"/>
  <c r="M442" i="2"/>
  <c r="L442" i="2"/>
  <c r="K442" i="2"/>
  <c r="I442" i="2"/>
  <c r="H442" i="2"/>
  <c r="G442" i="2"/>
  <c r="F442" i="2"/>
  <c r="D442" i="2"/>
  <c r="C442" i="2"/>
  <c r="B442" i="2"/>
  <c r="A442" i="2"/>
  <c r="O441" i="2"/>
  <c r="N441" i="2"/>
  <c r="M441" i="2"/>
  <c r="L441" i="2"/>
  <c r="K441" i="2"/>
  <c r="H441" i="2"/>
  <c r="G441" i="2"/>
  <c r="F441" i="2"/>
  <c r="D441" i="2"/>
  <c r="C441" i="2"/>
  <c r="B441" i="2"/>
  <c r="A441" i="2"/>
  <c r="O440" i="2"/>
  <c r="N440" i="2"/>
  <c r="M440" i="2"/>
  <c r="L440" i="2"/>
  <c r="K440" i="2"/>
  <c r="I440" i="2"/>
  <c r="H440" i="2"/>
  <c r="G440" i="2"/>
  <c r="F440" i="2"/>
  <c r="E440" i="2"/>
  <c r="D440" i="2"/>
  <c r="C440" i="2"/>
  <c r="B440" i="2"/>
  <c r="A440" i="2"/>
  <c r="N439" i="2"/>
  <c r="M439" i="2"/>
  <c r="L439" i="2"/>
  <c r="O439" i="2" s="1"/>
  <c r="K439" i="2"/>
  <c r="I439" i="2"/>
  <c r="H439" i="2"/>
  <c r="G439" i="2"/>
  <c r="F439" i="2"/>
  <c r="D439" i="2"/>
  <c r="C439" i="2"/>
  <c r="B439" i="2"/>
  <c r="A439" i="2"/>
  <c r="N438" i="2"/>
  <c r="M438" i="2"/>
  <c r="L438" i="2"/>
  <c r="O438" i="2" s="1"/>
  <c r="K438" i="2"/>
  <c r="I438" i="2"/>
  <c r="H438" i="2"/>
  <c r="G438" i="2"/>
  <c r="F438" i="2"/>
  <c r="E438" i="2"/>
  <c r="D438" i="2"/>
  <c r="C438" i="2"/>
  <c r="B438" i="2"/>
  <c r="A438" i="2"/>
  <c r="N437" i="2"/>
  <c r="M437" i="2"/>
  <c r="L437" i="2"/>
  <c r="O437" i="2" s="1"/>
  <c r="K437" i="2"/>
  <c r="H437" i="2"/>
  <c r="G437" i="2"/>
  <c r="F437" i="2"/>
  <c r="E437" i="2"/>
  <c r="D437" i="2"/>
  <c r="C437" i="2"/>
  <c r="B437" i="2"/>
  <c r="A437" i="2"/>
  <c r="N436" i="2"/>
  <c r="M436" i="2"/>
  <c r="L436" i="2"/>
  <c r="O436" i="2" s="1"/>
  <c r="K436" i="2"/>
  <c r="H436" i="2"/>
  <c r="G436" i="2"/>
  <c r="F436" i="2"/>
  <c r="D436" i="2"/>
  <c r="C436" i="2"/>
  <c r="B436" i="2"/>
  <c r="A436" i="2"/>
  <c r="N435" i="2"/>
  <c r="M435" i="2"/>
  <c r="L435" i="2"/>
  <c r="O435" i="2" s="1"/>
  <c r="K435" i="2"/>
  <c r="H435" i="2"/>
  <c r="G435" i="2"/>
  <c r="F435" i="2"/>
  <c r="D435" i="2"/>
  <c r="C435" i="2"/>
  <c r="B435" i="2"/>
  <c r="A435" i="2"/>
  <c r="N434" i="2"/>
  <c r="M434" i="2"/>
  <c r="L434" i="2"/>
  <c r="O434" i="2" s="1"/>
  <c r="K434" i="2"/>
  <c r="H434" i="2"/>
  <c r="G434" i="2"/>
  <c r="F434" i="2"/>
  <c r="D434" i="2"/>
  <c r="C434" i="2"/>
  <c r="B434" i="2"/>
  <c r="A434" i="2"/>
  <c r="O433" i="2"/>
  <c r="N433" i="2"/>
  <c r="M433" i="2"/>
  <c r="L433" i="2"/>
  <c r="K433" i="2"/>
  <c r="H433" i="2"/>
  <c r="G433" i="2"/>
  <c r="F433" i="2"/>
  <c r="D433" i="2"/>
  <c r="C433" i="2"/>
  <c r="B433" i="2"/>
  <c r="A433" i="2"/>
  <c r="O432" i="2"/>
  <c r="N432" i="2"/>
  <c r="M432" i="2"/>
  <c r="L432" i="2"/>
  <c r="K432" i="2"/>
  <c r="H432" i="2"/>
  <c r="G432" i="2"/>
  <c r="F432" i="2"/>
  <c r="E432" i="2"/>
  <c r="D432" i="2"/>
  <c r="C432" i="2"/>
  <c r="B432" i="2"/>
  <c r="A432" i="2"/>
  <c r="N431" i="2"/>
  <c r="M431" i="2"/>
  <c r="L431" i="2"/>
  <c r="O431" i="2" s="1"/>
  <c r="K431" i="2"/>
  <c r="I431" i="2"/>
  <c r="H431" i="2"/>
  <c r="G431" i="2"/>
  <c r="F431" i="2"/>
  <c r="E431" i="2"/>
  <c r="D431" i="2"/>
  <c r="C431" i="2"/>
  <c r="B431" i="2"/>
  <c r="A431" i="2"/>
  <c r="N430" i="2"/>
  <c r="M430" i="2"/>
  <c r="L430" i="2"/>
  <c r="O430" i="2" s="1"/>
  <c r="K430" i="2"/>
  <c r="I430" i="2"/>
  <c r="H430" i="2"/>
  <c r="G430" i="2"/>
  <c r="F430" i="2"/>
  <c r="D430" i="2"/>
  <c r="C430" i="2"/>
  <c r="B430" i="2"/>
  <c r="A430" i="2"/>
  <c r="N429" i="2"/>
  <c r="M429" i="2"/>
  <c r="L429" i="2"/>
  <c r="O429" i="2" s="1"/>
  <c r="K429" i="2"/>
  <c r="H429" i="2"/>
  <c r="G429" i="2"/>
  <c r="F429" i="2"/>
  <c r="D429" i="2"/>
  <c r="C429" i="2"/>
  <c r="B429" i="2"/>
  <c r="A429" i="2"/>
  <c r="N428" i="2"/>
  <c r="M428" i="2"/>
  <c r="L428" i="2"/>
  <c r="O428" i="2" s="1"/>
  <c r="K428" i="2"/>
  <c r="I428" i="2"/>
  <c r="H428" i="2"/>
  <c r="G428" i="2"/>
  <c r="F428" i="2"/>
  <c r="E428" i="2"/>
  <c r="D428" i="2"/>
  <c r="C428" i="2"/>
  <c r="B428" i="2"/>
  <c r="A428" i="2"/>
  <c r="N427" i="2"/>
  <c r="M427" i="2"/>
  <c r="L427" i="2"/>
  <c r="O427" i="2" s="1"/>
  <c r="K427" i="2"/>
  <c r="H427" i="2"/>
  <c r="G427" i="2"/>
  <c r="F427" i="2"/>
  <c r="D427" i="2"/>
  <c r="C427" i="2"/>
  <c r="B427" i="2"/>
  <c r="A427" i="2"/>
  <c r="N426" i="2"/>
  <c r="M426" i="2"/>
  <c r="L426" i="2"/>
  <c r="O426" i="2" s="1"/>
  <c r="K426" i="2"/>
  <c r="H426" i="2"/>
  <c r="G426" i="2"/>
  <c r="F426" i="2"/>
  <c r="D426" i="2"/>
  <c r="C426" i="2"/>
  <c r="B426" i="2"/>
  <c r="A426" i="2"/>
  <c r="O425" i="2"/>
  <c r="N425" i="2"/>
  <c r="M425" i="2"/>
  <c r="L425" i="2"/>
  <c r="K425" i="2"/>
  <c r="I425" i="2"/>
  <c r="H425" i="2"/>
  <c r="G425" i="2"/>
  <c r="F425" i="2"/>
  <c r="D425" i="2"/>
  <c r="C425" i="2"/>
  <c r="B425" i="2"/>
  <c r="A425" i="2"/>
  <c r="O424" i="2"/>
  <c r="N424" i="2"/>
  <c r="M424" i="2"/>
  <c r="L424" i="2"/>
  <c r="K424" i="2"/>
  <c r="I424" i="2"/>
  <c r="H424" i="2"/>
  <c r="G424" i="2"/>
  <c r="F424" i="2"/>
  <c r="E424" i="2"/>
  <c r="D424" i="2"/>
  <c r="C424" i="2"/>
  <c r="B424" i="2"/>
  <c r="A424" i="2"/>
  <c r="O423" i="2"/>
  <c r="N423" i="2"/>
  <c r="M423" i="2"/>
  <c r="L423" i="2"/>
  <c r="K423" i="2"/>
  <c r="H423" i="2"/>
  <c r="G423" i="2"/>
  <c r="F423" i="2"/>
  <c r="D423" i="2"/>
  <c r="C423" i="2"/>
  <c r="B423" i="2"/>
  <c r="A423" i="2"/>
  <c r="N422" i="2"/>
  <c r="M422" i="2"/>
  <c r="L422" i="2"/>
  <c r="O422" i="2" s="1"/>
  <c r="K422" i="2"/>
  <c r="H422" i="2"/>
  <c r="G422" i="2"/>
  <c r="F422" i="2"/>
  <c r="D422" i="2"/>
  <c r="C422" i="2"/>
  <c r="B422" i="2"/>
  <c r="A422" i="2"/>
  <c r="N421" i="2"/>
  <c r="M421" i="2"/>
  <c r="L421" i="2"/>
  <c r="O421" i="2" s="1"/>
  <c r="K421" i="2"/>
  <c r="I421" i="2"/>
  <c r="H421" i="2"/>
  <c r="G421" i="2"/>
  <c r="F421" i="2"/>
  <c r="E421" i="2"/>
  <c r="D421" i="2"/>
  <c r="C421" i="2"/>
  <c r="B421" i="2"/>
  <c r="A421" i="2"/>
  <c r="N420" i="2"/>
  <c r="M420" i="2"/>
  <c r="L420" i="2"/>
  <c r="O420" i="2" s="1"/>
  <c r="K420" i="2"/>
  <c r="H420" i="2"/>
  <c r="G420" i="2"/>
  <c r="F420" i="2"/>
  <c r="D420" i="2"/>
  <c r="C420" i="2"/>
  <c r="B420" i="2"/>
  <c r="A420" i="2"/>
  <c r="N419" i="2"/>
  <c r="M419" i="2"/>
  <c r="L419" i="2"/>
  <c r="O419" i="2" s="1"/>
  <c r="K419" i="2"/>
  <c r="I419" i="2"/>
  <c r="H419" i="2"/>
  <c r="G419" i="2"/>
  <c r="F419" i="2"/>
  <c r="E419" i="2"/>
  <c r="D419" i="2"/>
  <c r="C419" i="2"/>
  <c r="B419" i="2"/>
  <c r="A419" i="2"/>
  <c r="N418" i="2"/>
  <c r="M418" i="2"/>
  <c r="L418" i="2"/>
  <c r="K418" i="2"/>
  <c r="H418" i="2"/>
  <c r="G418" i="2"/>
  <c r="F418" i="2"/>
  <c r="D418" i="2"/>
  <c r="C418" i="2"/>
  <c r="B418" i="2"/>
  <c r="A418" i="2"/>
  <c r="O417" i="2"/>
  <c r="N417" i="2"/>
  <c r="M417" i="2"/>
  <c r="L417" i="2"/>
  <c r="K417" i="2"/>
  <c r="H417" i="2"/>
  <c r="G417" i="2"/>
  <c r="F417" i="2"/>
  <c r="D417" i="2"/>
  <c r="C417" i="2"/>
  <c r="B417" i="2"/>
  <c r="A417" i="2"/>
  <c r="O416" i="2"/>
  <c r="N416" i="2"/>
  <c r="M416" i="2"/>
  <c r="L416" i="2"/>
  <c r="K416" i="2"/>
  <c r="H416" i="2"/>
  <c r="G416" i="2"/>
  <c r="F416" i="2"/>
  <c r="E416" i="2"/>
  <c r="D416" i="2"/>
  <c r="C416" i="2"/>
  <c r="B416" i="2"/>
  <c r="A416" i="2"/>
  <c r="O415" i="2"/>
  <c r="N415" i="2"/>
  <c r="M415" i="2"/>
  <c r="L415" i="2"/>
  <c r="K415" i="2"/>
  <c r="I415" i="2"/>
  <c r="H415" i="2"/>
  <c r="G415" i="2"/>
  <c r="F415" i="2"/>
  <c r="D415" i="2"/>
  <c r="C415" i="2"/>
  <c r="B415" i="2"/>
  <c r="A415" i="2"/>
  <c r="N414" i="2"/>
  <c r="M414" i="2"/>
  <c r="L414" i="2"/>
  <c r="O414" i="2" s="1"/>
  <c r="K414" i="2"/>
  <c r="H414" i="2"/>
  <c r="G414" i="2"/>
  <c r="F414" i="2"/>
  <c r="E414" i="2"/>
  <c r="D414" i="2"/>
  <c r="C414" i="2"/>
  <c r="B414" i="2"/>
  <c r="A414" i="2"/>
  <c r="N413" i="2"/>
  <c r="M413" i="2"/>
  <c r="L413" i="2"/>
  <c r="O413" i="2" s="1"/>
  <c r="K413" i="2"/>
  <c r="H413" i="2"/>
  <c r="G413" i="2"/>
  <c r="F413" i="2"/>
  <c r="E413" i="2"/>
  <c r="D413" i="2"/>
  <c r="C413" i="2"/>
  <c r="B413" i="2"/>
  <c r="A413" i="2"/>
  <c r="N412" i="2"/>
  <c r="M412" i="2"/>
  <c r="L412" i="2"/>
  <c r="O412" i="2" s="1"/>
  <c r="K412" i="2"/>
  <c r="I412" i="2"/>
  <c r="H412" i="2"/>
  <c r="G412" i="2"/>
  <c r="F412" i="2"/>
  <c r="D412" i="2"/>
  <c r="C412" i="2"/>
  <c r="B412" i="2"/>
  <c r="A412" i="2"/>
  <c r="N411" i="2"/>
  <c r="M411" i="2"/>
  <c r="L411" i="2"/>
  <c r="O411" i="2" s="1"/>
  <c r="K411" i="2"/>
  <c r="H411" i="2"/>
  <c r="G411" i="2"/>
  <c r="F411" i="2"/>
  <c r="E411" i="2"/>
  <c r="D411" i="2"/>
  <c r="C411" i="2"/>
  <c r="B411" i="2"/>
  <c r="A411" i="2"/>
  <c r="N410" i="2"/>
  <c r="M410" i="2"/>
  <c r="L410" i="2"/>
  <c r="O410" i="2" s="1"/>
  <c r="K410" i="2"/>
  <c r="I410" i="2"/>
  <c r="H410" i="2"/>
  <c r="G410" i="2"/>
  <c r="F410" i="2"/>
  <c r="E410" i="2"/>
  <c r="D410" i="2"/>
  <c r="C410" i="2"/>
  <c r="B410" i="2"/>
  <c r="A410" i="2"/>
  <c r="O409" i="2"/>
  <c r="N409" i="2"/>
  <c r="M409" i="2"/>
  <c r="L409" i="2"/>
  <c r="K409" i="2"/>
  <c r="H409" i="2"/>
  <c r="G409" i="2"/>
  <c r="F409" i="2"/>
  <c r="D409" i="2"/>
  <c r="C409" i="2"/>
  <c r="B409" i="2"/>
  <c r="A409" i="2"/>
  <c r="O408" i="2"/>
  <c r="N408" i="2"/>
  <c r="M408" i="2"/>
  <c r="L408" i="2"/>
  <c r="K408" i="2"/>
  <c r="H408" i="2"/>
  <c r="G408" i="2"/>
  <c r="F408" i="2"/>
  <c r="E408" i="2"/>
  <c r="D408" i="2"/>
  <c r="C408" i="2"/>
  <c r="B408" i="2"/>
  <c r="A408" i="2"/>
  <c r="O407" i="2"/>
  <c r="N407" i="2"/>
  <c r="M407" i="2"/>
  <c r="L407" i="2"/>
  <c r="K407" i="2"/>
  <c r="I407" i="2"/>
  <c r="H407" i="2"/>
  <c r="G407" i="2"/>
  <c r="F407" i="2"/>
  <c r="D407" i="2"/>
  <c r="C407" i="2"/>
  <c r="B407" i="2"/>
  <c r="A407" i="2"/>
  <c r="N406" i="2"/>
  <c r="M406" i="2"/>
  <c r="L406" i="2"/>
  <c r="O406" i="2" s="1"/>
  <c r="K406" i="2"/>
  <c r="I406" i="2"/>
  <c r="H406" i="2"/>
  <c r="G406" i="2"/>
  <c r="F406" i="2"/>
  <c r="D406" i="2"/>
  <c r="C406" i="2"/>
  <c r="B406" i="2"/>
  <c r="A406" i="2"/>
  <c r="N405" i="2"/>
  <c r="M405" i="2"/>
  <c r="L405" i="2"/>
  <c r="O405" i="2" s="1"/>
  <c r="K405" i="2"/>
  <c r="H405" i="2"/>
  <c r="G405" i="2"/>
  <c r="F405" i="2"/>
  <c r="E405" i="2"/>
  <c r="D405" i="2"/>
  <c r="C405" i="2"/>
  <c r="B405" i="2"/>
  <c r="A405" i="2"/>
  <c r="N404" i="2"/>
  <c r="M404" i="2"/>
  <c r="L404" i="2"/>
  <c r="O404" i="2" s="1"/>
  <c r="K404" i="2"/>
  <c r="H404" i="2"/>
  <c r="G404" i="2"/>
  <c r="F404" i="2"/>
  <c r="D404" i="2"/>
  <c r="C404" i="2"/>
  <c r="B404" i="2"/>
  <c r="A404" i="2"/>
  <c r="N403" i="2"/>
  <c r="M403" i="2"/>
  <c r="L403" i="2"/>
  <c r="O403" i="2" s="1"/>
  <c r="K403" i="2"/>
  <c r="H403" i="2"/>
  <c r="G403" i="2"/>
  <c r="F403" i="2"/>
  <c r="D403" i="2"/>
  <c r="C403" i="2"/>
  <c r="B403" i="2"/>
  <c r="A403" i="2"/>
  <c r="N402" i="2"/>
  <c r="M402" i="2"/>
  <c r="L402" i="2"/>
  <c r="K402" i="2"/>
  <c r="H402" i="2"/>
  <c r="G402" i="2"/>
  <c r="F402" i="2"/>
  <c r="D402" i="2"/>
  <c r="C402" i="2"/>
  <c r="B402" i="2"/>
  <c r="A402" i="2"/>
  <c r="O401" i="2"/>
  <c r="N401" i="2"/>
  <c r="M401" i="2"/>
  <c r="L401" i="2"/>
  <c r="K401" i="2"/>
  <c r="H401" i="2"/>
  <c r="G401" i="2"/>
  <c r="F401" i="2"/>
  <c r="D401" i="2"/>
  <c r="C401" i="2"/>
  <c r="B401" i="2"/>
  <c r="A401" i="2"/>
  <c r="O400" i="2"/>
  <c r="N400" i="2"/>
  <c r="M400" i="2"/>
  <c r="L400" i="2"/>
  <c r="K400" i="2"/>
  <c r="H400" i="2"/>
  <c r="G400" i="2"/>
  <c r="F400" i="2"/>
  <c r="E400" i="2"/>
  <c r="D400" i="2"/>
  <c r="C400" i="2"/>
  <c r="B400" i="2"/>
  <c r="A400" i="2"/>
  <c r="O399" i="2"/>
  <c r="N399" i="2"/>
  <c r="M399" i="2"/>
  <c r="L399" i="2"/>
  <c r="K399" i="2"/>
  <c r="I399" i="2"/>
  <c r="H399" i="2"/>
  <c r="G399" i="2"/>
  <c r="F399" i="2"/>
  <c r="D399" i="2"/>
  <c r="C399" i="2"/>
  <c r="B399" i="2"/>
  <c r="A399" i="2"/>
  <c r="N398" i="2"/>
  <c r="M398" i="2"/>
  <c r="L398" i="2"/>
  <c r="O398" i="2" s="1"/>
  <c r="K398" i="2"/>
  <c r="H398" i="2"/>
  <c r="G398" i="2"/>
  <c r="F398" i="2"/>
  <c r="D398" i="2"/>
  <c r="C398" i="2"/>
  <c r="B398" i="2"/>
  <c r="A398" i="2"/>
  <c r="N397" i="2"/>
  <c r="M397" i="2"/>
  <c r="L397" i="2"/>
  <c r="O397" i="2" s="1"/>
  <c r="K397" i="2"/>
  <c r="H397" i="2"/>
  <c r="G397" i="2"/>
  <c r="F397" i="2"/>
  <c r="E397" i="2"/>
  <c r="D397" i="2"/>
  <c r="C397" i="2"/>
  <c r="B397" i="2"/>
  <c r="A397" i="2"/>
  <c r="N396" i="2"/>
  <c r="M396" i="2"/>
  <c r="L396" i="2"/>
  <c r="O396" i="2" s="1"/>
  <c r="K396" i="2"/>
  <c r="H396" i="2"/>
  <c r="G396" i="2"/>
  <c r="F396" i="2"/>
  <c r="D396" i="2"/>
  <c r="C396" i="2"/>
  <c r="B396" i="2"/>
  <c r="A396" i="2"/>
  <c r="N395" i="2"/>
  <c r="M395" i="2"/>
  <c r="L395" i="2"/>
  <c r="O395" i="2" s="1"/>
  <c r="K395" i="2"/>
  <c r="I395" i="2"/>
  <c r="H395" i="2"/>
  <c r="G395" i="2"/>
  <c r="F395" i="2"/>
  <c r="D395" i="2"/>
  <c r="C395" i="2"/>
  <c r="B395" i="2"/>
  <c r="A395" i="2"/>
  <c r="N394" i="2"/>
  <c r="M394" i="2"/>
  <c r="L394" i="2"/>
  <c r="O394" i="2" s="1"/>
  <c r="K394" i="2"/>
  <c r="I394" i="2"/>
  <c r="H394" i="2"/>
  <c r="G394" i="2"/>
  <c r="F394" i="2"/>
  <c r="E394" i="2"/>
  <c r="D394" i="2"/>
  <c r="C394" i="2"/>
  <c r="B394" i="2"/>
  <c r="A394" i="2"/>
  <c r="O393" i="2"/>
  <c r="N393" i="2"/>
  <c r="M393" i="2"/>
  <c r="L393" i="2"/>
  <c r="K393" i="2"/>
  <c r="H393" i="2"/>
  <c r="G393" i="2"/>
  <c r="F393" i="2"/>
  <c r="D393" i="2"/>
  <c r="C393" i="2"/>
  <c r="B393" i="2"/>
  <c r="A393" i="2"/>
  <c r="O392" i="2"/>
  <c r="N392" i="2"/>
  <c r="M392" i="2"/>
  <c r="L392" i="2"/>
  <c r="K392" i="2"/>
  <c r="H392" i="2"/>
  <c r="G392" i="2"/>
  <c r="F392" i="2"/>
  <c r="E392" i="2"/>
  <c r="D392" i="2"/>
  <c r="C392" i="2"/>
  <c r="B392" i="2"/>
  <c r="A392" i="2"/>
  <c r="O391" i="2"/>
  <c r="N391" i="2"/>
  <c r="M391" i="2"/>
  <c r="L391" i="2"/>
  <c r="K391" i="2"/>
  <c r="H391" i="2"/>
  <c r="G391" i="2"/>
  <c r="F391" i="2"/>
  <c r="E391" i="2"/>
  <c r="D391" i="2"/>
  <c r="C391" i="2"/>
  <c r="B391" i="2"/>
  <c r="A391" i="2"/>
  <c r="N390" i="2"/>
  <c r="M390" i="2"/>
  <c r="L390" i="2"/>
  <c r="O390" i="2" s="1"/>
  <c r="K390" i="2"/>
  <c r="I390" i="2"/>
  <c r="H390" i="2"/>
  <c r="G390" i="2"/>
  <c r="F390" i="2"/>
  <c r="D390" i="2"/>
  <c r="C390" i="2"/>
  <c r="B390" i="2"/>
  <c r="A390" i="2"/>
  <c r="N389" i="2"/>
  <c r="M389" i="2"/>
  <c r="L389" i="2"/>
  <c r="O389" i="2" s="1"/>
  <c r="K389" i="2"/>
  <c r="I389" i="2"/>
  <c r="H389" i="2"/>
  <c r="G389" i="2"/>
  <c r="F389" i="2"/>
  <c r="E389" i="2"/>
  <c r="D389" i="2"/>
  <c r="C389" i="2"/>
  <c r="B389" i="2"/>
  <c r="A389" i="2"/>
  <c r="N388" i="2"/>
  <c r="M388" i="2"/>
  <c r="L388" i="2"/>
  <c r="O388" i="2" s="1"/>
  <c r="K388" i="2"/>
  <c r="H388" i="2"/>
  <c r="G388" i="2"/>
  <c r="F388" i="2"/>
  <c r="D388" i="2"/>
  <c r="C388" i="2"/>
  <c r="B388" i="2"/>
  <c r="A388" i="2"/>
  <c r="N387" i="2"/>
  <c r="M387" i="2"/>
  <c r="L387" i="2"/>
  <c r="O387" i="2" s="1"/>
  <c r="K387" i="2"/>
  <c r="H387" i="2"/>
  <c r="G387" i="2"/>
  <c r="F387" i="2"/>
  <c r="D387" i="2"/>
  <c r="C387" i="2"/>
  <c r="B387" i="2"/>
  <c r="A387" i="2"/>
  <c r="N386" i="2"/>
  <c r="M386" i="2"/>
  <c r="L386" i="2"/>
  <c r="K386" i="2"/>
  <c r="H386" i="2"/>
  <c r="G386" i="2"/>
  <c r="F386" i="2"/>
  <c r="D386" i="2"/>
  <c r="C386" i="2"/>
  <c r="B386" i="2"/>
  <c r="A386" i="2"/>
  <c r="O385" i="2"/>
  <c r="N385" i="2"/>
  <c r="M385" i="2"/>
  <c r="L385" i="2"/>
  <c r="K385" i="2"/>
  <c r="I385" i="2"/>
  <c r="H385" i="2"/>
  <c r="G385" i="2"/>
  <c r="F385" i="2"/>
  <c r="D385" i="2"/>
  <c r="C385" i="2"/>
  <c r="B385" i="2"/>
  <c r="A385" i="2"/>
  <c r="O384" i="2"/>
  <c r="N384" i="2"/>
  <c r="M384" i="2"/>
  <c r="L384" i="2"/>
  <c r="K384" i="2"/>
  <c r="H384" i="2"/>
  <c r="G384" i="2"/>
  <c r="F384" i="2"/>
  <c r="E384" i="2"/>
  <c r="D384" i="2"/>
  <c r="C384" i="2"/>
  <c r="B384" i="2"/>
  <c r="A384" i="2"/>
  <c r="O383" i="2"/>
  <c r="N383" i="2"/>
  <c r="M383" i="2"/>
  <c r="L383" i="2"/>
  <c r="K383" i="2"/>
  <c r="I383" i="2"/>
  <c r="H383" i="2"/>
  <c r="G383" i="2"/>
  <c r="F383" i="2"/>
  <c r="D383" i="2"/>
  <c r="C383" i="2"/>
  <c r="B383" i="2"/>
  <c r="A383" i="2"/>
  <c r="N382" i="2"/>
  <c r="M382" i="2"/>
  <c r="L382" i="2"/>
  <c r="O382" i="2" s="1"/>
  <c r="K382" i="2"/>
  <c r="H382" i="2"/>
  <c r="G382" i="2"/>
  <c r="F382" i="2"/>
  <c r="D382" i="2"/>
  <c r="C382" i="2"/>
  <c r="B382" i="2"/>
  <c r="A382" i="2"/>
  <c r="N381" i="2"/>
  <c r="M381" i="2"/>
  <c r="L381" i="2"/>
  <c r="O381" i="2" s="1"/>
  <c r="K381" i="2"/>
  <c r="H381" i="2"/>
  <c r="G381" i="2"/>
  <c r="F381" i="2"/>
  <c r="E381" i="2"/>
  <c r="D381" i="2"/>
  <c r="C381" i="2"/>
  <c r="B381" i="2"/>
  <c r="A381" i="2"/>
  <c r="N380" i="2"/>
  <c r="M380" i="2"/>
  <c r="L380" i="2"/>
  <c r="O380" i="2" s="1"/>
  <c r="K380" i="2"/>
  <c r="H380" i="2"/>
  <c r="G380" i="2"/>
  <c r="F380" i="2"/>
  <c r="D380" i="2"/>
  <c r="C380" i="2"/>
  <c r="B380" i="2"/>
  <c r="A380" i="2"/>
  <c r="N379" i="2"/>
  <c r="M379" i="2"/>
  <c r="L379" i="2"/>
  <c r="O379" i="2" s="1"/>
  <c r="K379" i="2"/>
  <c r="H379" i="2"/>
  <c r="G379" i="2"/>
  <c r="F379" i="2"/>
  <c r="E379" i="2"/>
  <c r="D379" i="2"/>
  <c r="C379" i="2"/>
  <c r="B379" i="2"/>
  <c r="A379" i="2"/>
  <c r="N378" i="2"/>
  <c r="M378" i="2"/>
  <c r="L378" i="2"/>
  <c r="O378" i="2" s="1"/>
  <c r="K378" i="2"/>
  <c r="I378" i="2"/>
  <c r="H378" i="2"/>
  <c r="G378" i="2"/>
  <c r="F378" i="2"/>
  <c r="E378" i="2"/>
  <c r="D378" i="2"/>
  <c r="C378" i="2"/>
  <c r="B378" i="2"/>
  <c r="A378" i="2"/>
  <c r="O377" i="2"/>
  <c r="N377" i="2"/>
  <c r="M377" i="2"/>
  <c r="L377" i="2"/>
  <c r="K377" i="2"/>
  <c r="H377" i="2"/>
  <c r="G377" i="2"/>
  <c r="F377" i="2"/>
  <c r="D377" i="2"/>
  <c r="C377" i="2"/>
  <c r="B377" i="2"/>
  <c r="A377" i="2"/>
  <c r="O376" i="2"/>
  <c r="N376" i="2"/>
  <c r="M376" i="2"/>
  <c r="L376" i="2"/>
  <c r="K376" i="2"/>
  <c r="I376" i="2"/>
  <c r="H376" i="2"/>
  <c r="G376" i="2"/>
  <c r="F376" i="2"/>
  <c r="E376" i="2"/>
  <c r="D376" i="2"/>
  <c r="C376" i="2"/>
  <c r="B376" i="2"/>
  <c r="A376" i="2"/>
  <c r="O375" i="2"/>
  <c r="N375" i="2"/>
  <c r="M375" i="2"/>
  <c r="L375" i="2"/>
  <c r="K375" i="2"/>
  <c r="H375" i="2"/>
  <c r="G375" i="2"/>
  <c r="F375" i="2"/>
  <c r="D375" i="2"/>
  <c r="C375" i="2"/>
  <c r="B375" i="2"/>
  <c r="A375" i="2"/>
  <c r="N374" i="2"/>
  <c r="M374" i="2"/>
  <c r="L374" i="2"/>
  <c r="O374" i="2" s="1"/>
  <c r="K374" i="2"/>
  <c r="H374" i="2"/>
  <c r="G374" i="2"/>
  <c r="F374" i="2"/>
  <c r="D374" i="2"/>
  <c r="C374" i="2"/>
  <c r="B374" i="2"/>
  <c r="A374" i="2"/>
  <c r="N373" i="2"/>
  <c r="M373" i="2"/>
  <c r="L373" i="2"/>
  <c r="O373" i="2" s="1"/>
  <c r="K373" i="2"/>
  <c r="I373" i="2"/>
  <c r="H373" i="2"/>
  <c r="G373" i="2"/>
  <c r="F373" i="2"/>
  <c r="E373" i="2"/>
  <c r="D373" i="2"/>
  <c r="C373" i="2"/>
  <c r="B373" i="2"/>
  <c r="A373" i="2"/>
  <c r="N372" i="2"/>
  <c r="M372" i="2"/>
  <c r="L372" i="2"/>
  <c r="O372" i="2" s="1"/>
  <c r="K372" i="2"/>
  <c r="H372" i="2"/>
  <c r="G372" i="2"/>
  <c r="F372" i="2"/>
  <c r="D372" i="2"/>
  <c r="C372" i="2"/>
  <c r="B372" i="2"/>
  <c r="A372" i="2"/>
  <c r="N371" i="2"/>
  <c r="M371" i="2"/>
  <c r="L371" i="2"/>
  <c r="O371" i="2" s="1"/>
  <c r="K371" i="2"/>
  <c r="I371" i="2"/>
  <c r="H371" i="2"/>
  <c r="G371" i="2"/>
  <c r="F371" i="2"/>
  <c r="E371" i="2"/>
  <c r="D371" i="2"/>
  <c r="C371" i="2"/>
  <c r="B371" i="2"/>
  <c r="A371" i="2"/>
  <c r="N370" i="2"/>
  <c r="M370" i="2"/>
  <c r="L370" i="2"/>
  <c r="O370" i="2" s="1"/>
  <c r="K370" i="2"/>
  <c r="I370" i="2"/>
  <c r="H370" i="2"/>
  <c r="G370" i="2"/>
  <c r="F370" i="2"/>
  <c r="E370" i="2"/>
  <c r="D370" i="2"/>
  <c r="C370" i="2"/>
  <c r="B370" i="2"/>
  <c r="A370" i="2"/>
  <c r="O369" i="2"/>
  <c r="N369" i="2"/>
  <c r="M369" i="2"/>
  <c r="L369" i="2"/>
  <c r="K369" i="2"/>
  <c r="H369" i="2"/>
  <c r="G369" i="2"/>
  <c r="F369" i="2"/>
  <c r="D369" i="2"/>
  <c r="C369" i="2"/>
  <c r="B369" i="2"/>
  <c r="A369" i="2"/>
  <c r="O368" i="2"/>
  <c r="N368" i="2"/>
  <c r="M368" i="2"/>
  <c r="L368" i="2"/>
  <c r="K368" i="2"/>
  <c r="I368" i="2"/>
  <c r="H368" i="2"/>
  <c r="G368" i="2"/>
  <c r="F368" i="2"/>
  <c r="E368" i="2"/>
  <c r="D368" i="2"/>
  <c r="C368" i="2"/>
  <c r="B368" i="2"/>
  <c r="A368" i="2"/>
  <c r="O367" i="2"/>
  <c r="N367" i="2"/>
  <c r="M367" i="2"/>
  <c r="L367" i="2"/>
  <c r="K367" i="2"/>
  <c r="H367" i="2"/>
  <c r="G367" i="2"/>
  <c r="F367" i="2"/>
  <c r="D367" i="2"/>
  <c r="C367" i="2"/>
  <c r="B367" i="2"/>
  <c r="A367" i="2"/>
  <c r="N366" i="2"/>
  <c r="M366" i="2"/>
  <c r="L366" i="2"/>
  <c r="O366" i="2" s="1"/>
  <c r="K366" i="2"/>
  <c r="I366" i="2"/>
  <c r="H366" i="2"/>
  <c r="G366" i="2"/>
  <c r="F366" i="2"/>
  <c r="D366" i="2"/>
  <c r="C366" i="2"/>
  <c r="B366" i="2"/>
  <c r="A366" i="2"/>
  <c r="N365" i="2"/>
  <c r="M365" i="2"/>
  <c r="L365" i="2"/>
  <c r="O365" i="2" s="1"/>
  <c r="K365" i="2"/>
  <c r="H365" i="2"/>
  <c r="G365" i="2"/>
  <c r="F365" i="2"/>
  <c r="E365" i="2"/>
  <c r="D365" i="2"/>
  <c r="C365" i="2"/>
  <c r="B365" i="2"/>
  <c r="A365" i="2"/>
  <c r="N364" i="2"/>
  <c r="M364" i="2"/>
  <c r="L364" i="2"/>
  <c r="O364" i="2" s="1"/>
  <c r="K364" i="2"/>
  <c r="H364" i="2"/>
  <c r="G364" i="2"/>
  <c r="F364" i="2"/>
  <c r="D364" i="2"/>
  <c r="C364" i="2"/>
  <c r="B364" i="2"/>
  <c r="A364" i="2"/>
  <c r="N363" i="2"/>
  <c r="M363" i="2"/>
  <c r="L363" i="2"/>
  <c r="O363" i="2" s="1"/>
  <c r="K363" i="2"/>
  <c r="I363" i="2"/>
  <c r="H363" i="2"/>
  <c r="G363" i="2"/>
  <c r="F363" i="2"/>
  <c r="E363" i="2"/>
  <c r="D363" i="2"/>
  <c r="C363" i="2"/>
  <c r="B363" i="2"/>
  <c r="A363" i="2"/>
  <c r="N362" i="2"/>
  <c r="M362" i="2"/>
  <c r="L362" i="2"/>
  <c r="O362" i="2" s="1"/>
  <c r="K362" i="2"/>
  <c r="I362" i="2"/>
  <c r="H362" i="2"/>
  <c r="G362" i="2"/>
  <c r="F362" i="2"/>
  <c r="E362" i="2"/>
  <c r="D362" i="2"/>
  <c r="C362" i="2"/>
  <c r="B362" i="2"/>
  <c r="A362" i="2"/>
  <c r="O361" i="2"/>
  <c r="N361" i="2"/>
  <c r="M361" i="2"/>
  <c r="L361" i="2"/>
  <c r="K361" i="2"/>
  <c r="H361" i="2"/>
  <c r="G361" i="2"/>
  <c r="F361" i="2"/>
  <c r="D361" i="2"/>
  <c r="C361" i="2"/>
  <c r="B361" i="2"/>
  <c r="A361" i="2"/>
  <c r="O360" i="2"/>
  <c r="N360" i="2"/>
  <c r="M360" i="2"/>
  <c r="L360" i="2"/>
  <c r="K360" i="2"/>
  <c r="I360" i="2"/>
  <c r="H360" i="2"/>
  <c r="G360" i="2"/>
  <c r="F360" i="2"/>
  <c r="E360" i="2"/>
  <c r="D360" i="2"/>
  <c r="C360" i="2"/>
  <c r="B360" i="2"/>
  <c r="A360" i="2"/>
  <c r="O359" i="2"/>
  <c r="N359" i="2"/>
  <c r="M359" i="2"/>
  <c r="L359" i="2"/>
  <c r="K359" i="2"/>
  <c r="H359" i="2"/>
  <c r="G359" i="2"/>
  <c r="F359" i="2"/>
  <c r="D359" i="2"/>
  <c r="C359" i="2"/>
  <c r="B359" i="2"/>
  <c r="A359" i="2"/>
  <c r="N358" i="2"/>
  <c r="M358" i="2"/>
  <c r="L358" i="2"/>
  <c r="O358" i="2" s="1"/>
  <c r="K358" i="2"/>
  <c r="H358" i="2"/>
  <c r="G358" i="2"/>
  <c r="F358" i="2"/>
  <c r="D358" i="2"/>
  <c r="C358" i="2"/>
  <c r="B358" i="2"/>
  <c r="A358" i="2"/>
  <c r="N357" i="2"/>
  <c r="M357" i="2"/>
  <c r="L357" i="2"/>
  <c r="K357" i="2"/>
  <c r="H357" i="2"/>
  <c r="G357" i="2"/>
  <c r="F357" i="2"/>
  <c r="E357" i="2"/>
  <c r="D357" i="2"/>
  <c r="C357" i="2"/>
  <c r="B357" i="2"/>
  <c r="A357" i="2"/>
  <c r="N356" i="2"/>
  <c r="M356" i="2"/>
  <c r="L356" i="2"/>
  <c r="O356" i="2" s="1"/>
  <c r="K356" i="2"/>
  <c r="H356" i="2"/>
  <c r="G356" i="2"/>
  <c r="F356" i="2"/>
  <c r="D356" i="2"/>
  <c r="C356" i="2"/>
  <c r="B356" i="2"/>
  <c r="A356" i="2"/>
  <c r="N355" i="2"/>
  <c r="M355" i="2"/>
  <c r="L355" i="2"/>
  <c r="O355" i="2" s="1"/>
  <c r="K355" i="2"/>
  <c r="I355" i="2"/>
  <c r="H355" i="2"/>
  <c r="G355" i="2"/>
  <c r="F355" i="2"/>
  <c r="E355" i="2"/>
  <c r="D355" i="2"/>
  <c r="C355" i="2"/>
  <c r="B355" i="2"/>
  <c r="A355" i="2"/>
  <c r="N354" i="2"/>
  <c r="M354" i="2"/>
  <c r="L354" i="2"/>
  <c r="O354" i="2" s="1"/>
  <c r="K354" i="2"/>
  <c r="H354" i="2"/>
  <c r="G354" i="2"/>
  <c r="F354" i="2"/>
  <c r="E354" i="2"/>
  <c r="D354" i="2"/>
  <c r="C354" i="2"/>
  <c r="B354" i="2"/>
  <c r="A354" i="2"/>
  <c r="O353" i="2"/>
  <c r="N353" i="2"/>
  <c r="M353" i="2"/>
  <c r="L353" i="2"/>
  <c r="K353" i="2"/>
  <c r="H353" i="2"/>
  <c r="G353" i="2"/>
  <c r="F353" i="2"/>
  <c r="D353" i="2"/>
  <c r="C353" i="2"/>
  <c r="B353" i="2"/>
  <c r="A353" i="2"/>
  <c r="O352" i="2"/>
  <c r="N352" i="2"/>
  <c r="M352" i="2"/>
  <c r="L352" i="2"/>
  <c r="K352" i="2"/>
  <c r="I352" i="2"/>
  <c r="H352" i="2"/>
  <c r="G352" i="2"/>
  <c r="F352" i="2"/>
  <c r="E352" i="2"/>
  <c r="D352" i="2"/>
  <c r="C352" i="2"/>
  <c r="B352" i="2"/>
  <c r="A352" i="2"/>
  <c r="O351" i="2"/>
  <c r="N351" i="2"/>
  <c r="M351" i="2"/>
  <c r="L351" i="2"/>
  <c r="K351" i="2"/>
  <c r="H351" i="2"/>
  <c r="G351" i="2"/>
  <c r="F351" i="2"/>
  <c r="D351" i="2"/>
  <c r="C351" i="2"/>
  <c r="B351" i="2"/>
  <c r="A351" i="2"/>
  <c r="N350" i="2"/>
  <c r="M350" i="2"/>
  <c r="L350" i="2"/>
  <c r="O350" i="2" s="1"/>
  <c r="K350" i="2"/>
  <c r="I350" i="2"/>
  <c r="H350" i="2"/>
  <c r="G350" i="2"/>
  <c r="F350" i="2"/>
  <c r="D350" i="2"/>
  <c r="C350" i="2"/>
  <c r="B350" i="2"/>
  <c r="A350" i="2"/>
  <c r="N349" i="2"/>
  <c r="M349" i="2"/>
  <c r="L349" i="2"/>
  <c r="O349" i="2" s="1"/>
  <c r="K349" i="2"/>
  <c r="H349" i="2"/>
  <c r="G349" i="2"/>
  <c r="F349" i="2"/>
  <c r="E349" i="2"/>
  <c r="D349" i="2"/>
  <c r="C349" i="2"/>
  <c r="B349" i="2"/>
  <c r="A349" i="2"/>
  <c r="N348" i="2"/>
  <c r="M348" i="2"/>
  <c r="L348" i="2"/>
  <c r="O348" i="2" s="1"/>
  <c r="K348" i="2"/>
  <c r="H348" i="2"/>
  <c r="G348" i="2"/>
  <c r="F348" i="2"/>
  <c r="D348" i="2"/>
  <c r="C348" i="2"/>
  <c r="B348" i="2"/>
  <c r="A348" i="2"/>
  <c r="O347" i="2"/>
  <c r="N347" i="2"/>
  <c r="M347" i="2"/>
  <c r="L347" i="2"/>
  <c r="K347" i="2"/>
  <c r="H347" i="2"/>
  <c r="G347" i="2"/>
  <c r="F347" i="2"/>
  <c r="D347" i="2"/>
  <c r="C347" i="2"/>
  <c r="B347" i="2"/>
  <c r="A347" i="2"/>
  <c r="N346" i="2"/>
  <c r="M346" i="2"/>
  <c r="L346" i="2"/>
  <c r="O346" i="2" s="1"/>
  <c r="K346" i="2"/>
  <c r="H346" i="2"/>
  <c r="G346" i="2"/>
  <c r="F346" i="2"/>
  <c r="D346" i="2"/>
  <c r="C346" i="2"/>
  <c r="B346" i="2"/>
  <c r="A346" i="2"/>
  <c r="O345" i="2"/>
  <c r="N345" i="2"/>
  <c r="M345" i="2"/>
  <c r="L345" i="2"/>
  <c r="K345" i="2"/>
  <c r="H345" i="2"/>
  <c r="G345" i="2"/>
  <c r="F345" i="2"/>
  <c r="D345" i="2"/>
  <c r="C345" i="2"/>
  <c r="B345" i="2"/>
  <c r="A345" i="2"/>
  <c r="O344" i="2"/>
  <c r="N344" i="2"/>
  <c r="M344" i="2"/>
  <c r="L344" i="2"/>
  <c r="K344" i="2"/>
  <c r="H344" i="2"/>
  <c r="G344" i="2"/>
  <c r="F344" i="2"/>
  <c r="E344" i="2"/>
  <c r="D344" i="2"/>
  <c r="C344" i="2"/>
  <c r="B344" i="2"/>
  <c r="A344" i="2"/>
  <c r="O343" i="2"/>
  <c r="N343" i="2"/>
  <c r="M343" i="2"/>
  <c r="L343" i="2"/>
  <c r="K343" i="2"/>
  <c r="H343" i="2"/>
  <c r="G343" i="2"/>
  <c r="F343" i="2"/>
  <c r="D343" i="2"/>
  <c r="C343" i="2"/>
  <c r="B343" i="2"/>
  <c r="A343" i="2"/>
  <c r="N342" i="2"/>
  <c r="M342" i="2"/>
  <c r="L342" i="2"/>
  <c r="O342" i="2" s="1"/>
  <c r="K342" i="2"/>
  <c r="H342" i="2"/>
  <c r="G342" i="2"/>
  <c r="F342" i="2"/>
  <c r="D342" i="2"/>
  <c r="C342" i="2"/>
  <c r="B342" i="2"/>
  <c r="A342" i="2"/>
  <c r="N341" i="2"/>
  <c r="M341" i="2"/>
  <c r="L341" i="2"/>
  <c r="K341" i="2"/>
  <c r="H341" i="2"/>
  <c r="G341" i="2"/>
  <c r="F341" i="2"/>
  <c r="D341" i="2"/>
  <c r="C341" i="2"/>
  <c r="B341" i="2"/>
  <c r="A341" i="2"/>
  <c r="N340" i="2"/>
  <c r="M340" i="2"/>
  <c r="L340" i="2"/>
  <c r="O340" i="2" s="1"/>
  <c r="K340" i="2"/>
  <c r="H340" i="2"/>
  <c r="G340" i="2"/>
  <c r="F340" i="2"/>
  <c r="E340" i="2"/>
  <c r="D340" i="2"/>
  <c r="C340" i="2"/>
  <c r="B340" i="2"/>
  <c r="A340" i="2"/>
  <c r="O339" i="2"/>
  <c r="N339" i="2"/>
  <c r="M339" i="2"/>
  <c r="L339" i="2"/>
  <c r="K339" i="2"/>
  <c r="H339" i="2"/>
  <c r="G339" i="2"/>
  <c r="F339" i="2"/>
  <c r="D339" i="2"/>
  <c r="C339" i="2"/>
  <c r="B339" i="2"/>
  <c r="A339" i="2"/>
  <c r="N338" i="2"/>
  <c r="M338" i="2"/>
  <c r="L338" i="2"/>
  <c r="O338" i="2" s="1"/>
  <c r="K338" i="2"/>
  <c r="H338" i="2"/>
  <c r="G338" i="2"/>
  <c r="F338" i="2"/>
  <c r="D338" i="2"/>
  <c r="C338" i="2"/>
  <c r="B338" i="2"/>
  <c r="A338" i="2"/>
  <c r="O337" i="2"/>
  <c r="N337" i="2"/>
  <c r="M337" i="2"/>
  <c r="L337" i="2"/>
  <c r="K337" i="2"/>
  <c r="H337" i="2"/>
  <c r="G337" i="2"/>
  <c r="F337" i="2"/>
  <c r="D337" i="2"/>
  <c r="C337" i="2"/>
  <c r="B337" i="2"/>
  <c r="A337" i="2"/>
  <c r="O336" i="2"/>
  <c r="N336" i="2"/>
  <c r="M336" i="2"/>
  <c r="L336" i="2"/>
  <c r="K336" i="2"/>
  <c r="I336" i="2"/>
  <c r="H336" i="2"/>
  <c r="G336" i="2"/>
  <c r="F336" i="2"/>
  <c r="D336" i="2"/>
  <c r="C336" i="2"/>
  <c r="B336" i="2"/>
  <c r="A336" i="2"/>
  <c r="O335" i="2"/>
  <c r="N335" i="2"/>
  <c r="M335" i="2"/>
  <c r="L335" i="2"/>
  <c r="K335" i="2"/>
  <c r="H335" i="2"/>
  <c r="G335" i="2"/>
  <c r="F335" i="2"/>
  <c r="D335" i="2"/>
  <c r="C335" i="2"/>
  <c r="B335" i="2"/>
  <c r="A335" i="2"/>
  <c r="N334" i="2"/>
  <c r="M334" i="2"/>
  <c r="L334" i="2"/>
  <c r="O334" i="2" s="1"/>
  <c r="K334" i="2"/>
  <c r="H334" i="2"/>
  <c r="G334" i="2"/>
  <c r="F334" i="2"/>
  <c r="E334" i="2"/>
  <c r="D334" i="2"/>
  <c r="C334" i="2"/>
  <c r="B334" i="2"/>
  <c r="A334" i="2"/>
  <c r="N333" i="2"/>
  <c r="M333" i="2"/>
  <c r="L333" i="2"/>
  <c r="O333" i="2" s="1"/>
  <c r="K333" i="2"/>
  <c r="H333" i="2"/>
  <c r="G333" i="2"/>
  <c r="F333" i="2"/>
  <c r="E333" i="2"/>
  <c r="D333" i="2"/>
  <c r="C333" i="2"/>
  <c r="B333" i="2"/>
  <c r="A333" i="2"/>
  <c r="N332" i="2"/>
  <c r="M332" i="2"/>
  <c r="L332" i="2"/>
  <c r="O332" i="2" s="1"/>
  <c r="K332" i="2"/>
  <c r="H332" i="2"/>
  <c r="G332" i="2"/>
  <c r="F332" i="2"/>
  <c r="E332" i="2"/>
  <c r="D332" i="2"/>
  <c r="C332" i="2"/>
  <c r="B332" i="2"/>
  <c r="A332" i="2"/>
  <c r="N331" i="2"/>
  <c r="M331" i="2"/>
  <c r="L331" i="2"/>
  <c r="O331" i="2" s="1"/>
  <c r="K331" i="2"/>
  <c r="H331" i="2"/>
  <c r="G331" i="2"/>
  <c r="F331" i="2"/>
  <c r="D331" i="2"/>
  <c r="C331" i="2"/>
  <c r="B331" i="2"/>
  <c r="A331" i="2"/>
  <c r="N330" i="2"/>
  <c r="M330" i="2"/>
  <c r="L330" i="2"/>
  <c r="O330" i="2" s="1"/>
  <c r="K330" i="2"/>
  <c r="H330" i="2"/>
  <c r="G330" i="2"/>
  <c r="F330" i="2"/>
  <c r="D330" i="2"/>
  <c r="C330" i="2"/>
  <c r="B330" i="2"/>
  <c r="A330" i="2"/>
  <c r="O329" i="2"/>
  <c r="N329" i="2"/>
  <c r="M329" i="2"/>
  <c r="L329" i="2"/>
  <c r="K329" i="2"/>
  <c r="H329" i="2"/>
  <c r="G329" i="2"/>
  <c r="F329" i="2"/>
  <c r="E329" i="2"/>
  <c r="D329" i="2"/>
  <c r="C329" i="2"/>
  <c r="B329" i="2"/>
  <c r="A329" i="2"/>
  <c r="O328" i="2"/>
  <c r="N328" i="2"/>
  <c r="M328" i="2"/>
  <c r="L328" i="2"/>
  <c r="K328" i="2"/>
  <c r="H328" i="2"/>
  <c r="G328" i="2"/>
  <c r="F328" i="2"/>
  <c r="E328" i="2"/>
  <c r="D328" i="2"/>
  <c r="C328" i="2"/>
  <c r="B328" i="2"/>
  <c r="A328" i="2"/>
  <c r="O327" i="2"/>
  <c r="N327" i="2"/>
  <c r="M327" i="2"/>
  <c r="L327" i="2"/>
  <c r="K327" i="2"/>
  <c r="H327" i="2"/>
  <c r="G327" i="2"/>
  <c r="F327" i="2"/>
  <c r="D327" i="2"/>
  <c r="C327" i="2"/>
  <c r="B327" i="2"/>
  <c r="A327" i="2"/>
  <c r="N326" i="2"/>
  <c r="M326" i="2"/>
  <c r="L326" i="2"/>
  <c r="O326" i="2" s="1"/>
  <c r="K326" i="2"/>
  <c r="H326" i="2"/>
  <c r="G326" i="2"/>
  <c r="F326" i="2"/>
  <c r="E326" i="2"/>
  <c r="D326" i="2"/>
  <c r="C326" i="2"/>
  <c r="B326" i="2"/>
  <c r="A326" i="2"/>
  <c r="N325" i="2"/>
  <c r="M325" i="2"/>
  <c r="L325" i="2"/>
  <c r="O325" i="2" s="1"/>
  <c r="K325" i="2"/>
  <c r="I325" i="2"/>
  <c r="H325" i="2"/>
  <c r="G325" i="2"/>
  <c r="F325" i="2"/>
  <c r="E325" i="2"/>
  <c r="D325" i="2"/>
  <c r="C325" i="2"/>
  <c r="B325" i="2"/>
  <c r="A325" i="2"/>
  <c r="N324" i="2"/>
  <c r="M324" i="2"/>
  <c r="L324" i="2"/>
  <c r="O324" i="2" s="1"/>
  <c r="K324" i="2"/>
  <c r="H324" i="2"/>
  <c r="G324" i="2"/>
  <c r="F324" i="2"/>
  <c r="E324" i="2"/>
  <c r="D324" i="2"/>
  <c r="C324" i="2"/>
  <c r="B324" i="2"/>
  <c r="A324" i="2"/>
  <c r="N323" i="2"/>
  <c r="M323" i="2"/>
  <c r="L323" i="2"/>
  <c r="O323" i="2" s="1"/>
  <c r="K323" i="2"/>
  <c r="H323" i="2"/>
  <c r="G323" i="2"/>
  <c r="F323" i="2"/>
  <c r="D323" i="2"/>
  <c r="C323" i="2"/>
  <c r="B323" i="2"/>
  <c r="A323" i="2"/>
  <c r="N322" i="2"/>
  <c r="M322" i="2"/>
  <c r="L322" i="2"/>
  <c r="K322" i="2"/>
  <c r="H322" i="2"/>
  <c r="G322" i="2"/>
  <c r="F322" i="2"/>
  <c r="D322" i="2"/>
  <c r="C322" i="2"/>
  <c r="B322" i="2"/>
  <c r="A322" i="2"/>
  <c r="O321" i="2"/>
  <c r="N321" i="2"/>
  <c r="M321" i="2"/>
  <c r="L321" i="2"/>
  <c r="K321" i="2"/>
  <c r="H321" i="2"/>
  <c r="G321" i="2"/>
  <c r="F321" i="2"/>
  <c r="E321" i="2"/>
  <c r="D321" i="2"/>
  <c r="C321" i="2"/>
  <c r="B321" i="2"/>
  <c r="A321" i="2"/>
  <c r="O320" i="2"/>
  <c r="N320" i="2"/>
  <c r="M320" i="2"/>
  <c r="L320" i="2"/>
  <c r="K320" i="2"/>
  <c r="I320" i="2"/>
  <c r="H320" i="2"/>
  <c r="G320" i="2"/>
  <c r="F320" i="2"/>
  <c r="E320" i="2"/>
  <c r="D320" i="2"/>
  <c r="C320" i="2"/>
  <c r="B320" i="2"/>
  <c r="A320" i="2"/>
  <c r="O319" i="2"/>
  <c r="N319" i="2"/>
  <c r="M319" i="2"/>
  <c r="L319" i="2"/>
  <c r="K319" i="2"/>
  <c r="I319" i="2"/>
  <c r="H319" i="2"/>
  <c r="G319" i="2"/>
  <c r="F319" i="2"/>
  <c r="D319" i="2"/>
  <c r="C319" i="2"/>
  <c r="B319" i="2"/>
  <c r="A319" i="2"/>
  <c r="N318" i="2"/>
  <c r="M318" i="2"/>
  <c r="L318" i="2"/>
  <c r="O318" i="2" s="1"/>
  <c r="K318" i="2"/>
  <c r="H318" i="2"/>
  <c r="G318" i="2"/>
  <c r="F318" i="2"/>
  <c r="E318" i="2"/>
  <c r="D318" i="2"/>
  <c r="C318" i="2"/>
  <c r="B318" i="2"/>
  <c r="A318" i="2"/>
  <c r="N317" i="2"/>
  <c r="M317" i="2"/>
  <c r="L317" i="2"/>
  <c r="K317" i="2"/>
  <c r="H317" i="2"/>
  <c r="G317" i="2"/>
  <c r="F317" i="2"/>
  <c r="E317" i="2"/>
  <c r="D317" i="2"/>
  <c r="C317" i="2"/>
  <c r="B317" i="2"/>
  <c r="A317" i="2"/>
  <c r="N316" i="2"/>
  <c r="M316" i="2"/>
  <c r="L316" i="2"/>
  <c r="O316" i="2" s="1"/>
  <c r="K316" i="2"/>
  <c r="H316" i="2"/>
  <c r="G316" i="2"/>
  <c r="F316" i="2"/>
  <c r="E316" i="2"/>
  <c r="D316" i="2"/>
  <c r="C316" i="2"/>
  <c r="B316" i="2"/>
  <c r="A316" i="2"/>
  <c r="N315" i="2"/>
  <c r="M315" i="2"/>
  <c r="L315" i="2"/>
  <c r="O315" i="2" s="1"/>
  <c r="K315" i="2"/>
  <c r="H315" i="2"/>
  <c r="G315" i="2"/>
  <c r="F315" i="2"/>
  <c r="D315" i="2"/>
  <c r="C315" i="2"/>
  <c r="B315" i="2"/>
  <c r="A315" i="2"/>
  <c r="N314" i="2"/>
  <c r="M314" i="2"/>
  <c r="L314" i="2"/>
  <c r="K314" i="2"/>
  <c r="I314" i="2"/>
  <c r="H314" i="2"/>
  <c r="G314" i="2"/>
  <c r="F314" i="2"/>
  <c r="D314" i="2"/>
  <c r="C314" i="2"/>
  <c r="B314" i="2"/>
  <c r="A314" i="2"/>
  <c r="O313" i="2"/>
  <c r="N313" i="2"/>
  <c r="M313" i="2"/>
  <c r="L313" i="2"/>
  <c r="K313" i="2"/>
  <c r="H313" i="2"/>
  <c r="G313" i="2"/>
  <c r="F313" i="2"/>
  <c r="E313" i="2"/>
  <c r="D313" i="2"/>
  <c r="C313" i="2"/>
  <c r="B313" i="2"/>
  <c r="A313" i="2"/>
  <c r="O312" i="2"/>
  <c r="N312" i="2"/>
  <c r="M312" i="2"/>
  <c r="L312" i="2"/>
  <c r="K312" i="2"/>
  <c r="I312" i="2"/>
  <c r="H312" i="2"/>
  <c r="G312" i="2"/>
  <c r="F312" i="2"/>
  <c r="E312" i="2"/>
  <c r="D312" i="2"/>
  <c r="C312" i="2"/>
  <c r="B312" i="2"/>
  <c r="A312" i="2"/>
  <c r="O311" i="2"/>
  <c r="N311" i="2"/>
  <c r="M311" i="2"/>
  <c r="L311" i="2"/>
  <c r="K311" i="2"/>
  <c r="I311" i="2"/>
  <c r="H311" i="2"/>
  <c r="G311" i="2"/>
  <c r="F311" i="2"/>
  <c r="D311" i="2"/>
  <c r="C311" i="2"/>
  <c r="B311" i="2"/>
  <c r="A311" i="2"/>
  <c r="N310" i="2"/>
  <c r="M310" i="2"/>
  <c r="L310" i="2"/>
  <c r="O310" i="2" s="1"/>
  <c r="K310" i="2"/>
  <c r="H310" i="2"/>
  <c r="G310" i="2"/>
  <c r="F310" i="2"/>
  <c r="E310" i="2"/>
  <c r="D310" i="2"/>
  <c r="C310" i="2"/>
  <c r="B310" i="2"/>
  <c r="A310" i="2"/>
  <c r="N309" i="2"/>
  <c r="M309" i="2"/>
  <c r="L309" i="2"/>
  <c r="O309" i="2" s="1"/>
  <c r="K309" i="2"/>
  <c r="I309" i="2"/>
  <c r="H309" i="2"/>
  <c r="G309" i="2"/>
  <c r="F309" i="2"/>
  <c r="E309" i="2"/>
  <c r="D309" i="2"/>
  <c r="C309" i="2"/>
  <c r="B309" i="2"/>
  <c r="A309" i="2"/>
  <c r="N308" i="2"/>
  <c r="M308" i="2"/>
  <c r="L308" i="2"/>
  <c r="O308" i="2" s="1"/>
  <c r="K308" i="2"/>
  <c r="H308" i="2"/>
  <c r="G308" i="2"/>
  <c r="F308" i="2"/>
  <c r="E308" i="2"/>
  <c r="D308" i="2"/>
  <c r="C308" i="2"/>
  <c r="B308" i="2"/>
  <c r="A308" i="2"/>
  <c r="O307" i="2"/>
  <c r="N307" i="2"/>
  <c r="M307" i="2"/>
  <c r="L307" i="2"/>
  <c r="K307" i="2"/>
  <c r="H307" i="2"/>
  <c r="G307" i="2"/>
  <c r="F307" i="2"/>
  <c r="D307" i="2"/>
  <c r="C307" i="2"/>
  <c r="B307" i="2"/>
  <c r="A307" i="2"/>
  <c r="N306" i="2"/>
  <c r="M306" i="2"/>
  <c r="L306" i="2"/>
  <c r="O306" i="2" s="1"/>
  <c r="K306" i="2"/>
  <c r="I306" i="2"/>
  <c r="H306" i="2"/>
  <c r="G306" i="2"/>
  <c r="F306" i="2"/>
  <c r="D306" i="2"/>
  <c r="C306" i="2"/>
  <c r="B306" i="2"/>
  <c r="A306" i="2"/>
  <c r="O305" i="2"/>
  <c r="N305" i="2"/>
  <c r="M305" i="2"/>
  <c r="L305" i="2"/>
  <c r="K305" i="2"/>
  <c r="I305" i="2"/>
  <c r="H305" i="2"/>
  <c r="G305" i="2"/>
  <c r="F305" i="2"/>
  <c r="D305" i="2"/>
  <c r="C305" i="2"/>
  <c r="B305" i="2"/>
  <c r="A305" i="2"/>
  <c r="O304" i="2"/>
  <c r="N304" i="2"/>
  <c r="M304" i="2"/>
  <c r="L304" i="2"/>
  <c r="K304" i="2"/>
  <c r="H304" i="2"/>
  <c r="G304" i="2"/>
  <c r="F304" i="2"/>
  <c r="E304" i="2"/>
  <c r="D304" i="2"/>
  <c r="C304" i="2"/>
  <c r="B304" i="2"/>
  <c r="A304" i="2"/>
  <c r="O303" i="2"/>
  <c r="N303" i="2"/>
  <c r="M303" i="2"/>
  <c r="L303" i="2"/>
  <c r="K303" i="2"/>
  <c r="H303" i="2"/>
  <c r="G303" i="2"/>
  <c r="F303" i="2"/>
  <c r="D303" i="2"/>
  <c r="C303" i="2"/>
  <c r="B303" i="2"/>
  <c r="A303" i="2"/>
  <c r="N302" i="2"/>
  <c r="M302" i="2"/>
  <c r="L302" i="2"/>
  <c r="O302" i="2" s="1"/>
  <c r="K302" i="2"/>
  <c r="H302" i="2"/>
  <c r="G302" i="2"/>
  <c r="F302" i="2"/>
  <c r="E302" i="2"/>
  <c r="D302" i="2"/>
  <c r="C302" i="2"/>
  <c r="B302" i="2"/>
  <c r="A302" i="2"/>
  <c r="N301" i="2"/>
  <c r="M301" i="2"/>
  <c r="L301" i="2"/>
  <c r="K301" i="2"/>
  <c r="I301" i="2"/>
  <c r="H301" i="2"/>
  <c r="G301" i="2"/>
  <c r="F301" i="2"/>
  <c r="E301" i="2"/>
  <c r="D301" i="2"/>
  <c r="C301" i="2"/>
  <c r="B301" i="2"/>
  <c r="A301" i="2"/>
  <c r="N300" i="2"/>
  <c r="M300" i="2"/>
  <c r="L300" i="2"/>
  <c r="O300" i="2" s="1"/>
  <c r="K300" i="2"/>
  <c r="H300" i="2"/>
  <c r="G300" i="2"/>
  <c r="F300" i="2"/>
  <c r="E300" i="2"/>
  <c r="D300" i="2"/>
  <c r="C300" i="2"/>
  <c r="B300" i="2"/>
  <c r="A300" i="2"/>
  <c r="N299" i="2"/>
  <c r="M299" i="2"/>
  <c r="L299" i="2"/>
  <c r="O299" i="2" s="1"/>
  <c r="K299" i="2"/>
  <c r="H299" i="2"/>
  <c r="G299" i="2"/>
  <c r="F299" i="2"/>
  <c r="E299" i="2"/>
  <c r="D299" i="2"/>
  <c r="C299" i="2"/>
  <c r="B299" i="2"/>
  <c r="A299" i="2"/>
  <c r="M298" i="2"/>
  <c r="H298" i="2"/>
  <c r="G298" i="2"/>
  <c r="F298" i="2"/>
  <c r="D298" i="2"/>
  <c r="C298" i="2"/>
  <c r="B298" i="2"/>
  <c r="A298" i="2"/>
  <c r="O297" i="2"/>
  <c r="N297" i="2"/>
  <c r="M297" i="2"/>
  <c r="L297" i="2"/>
  <c r="K297" i="2"/>
  <c r="I297" i="2"/>
  <c r="H297" i="2"/>
  <c r="G297" i="2"/>
  <c r="F297" i="2"/>
  <c r="D297" i="2"/>
  <c r="C297" i="2"/>
  <c r="B297" i="2"/>
  <c r="A297" i="2"/>
  <c r="O296" i="2"/>
  <c r="N296" i="2"/>
  <c r="M296" i="2"/>
  <c r="L296" i="2"/>
  <c r="K296" i="2"/>
  <c r="I296" i="2"/>
  <c r="H296" i="2"/>
  <c r="G296" i="2"/>
  <c r="F296" i="2"/>
  <c r="E296" i="2"/>
  <c r="D296" i="2"/>
  <c r="C296" i="2"/>
  <c r="B296" i="2"/>
  <c r="A296" i="2"/>
  <c r="N295" i="2"/>
  <c r="M295" i="2"/>
  <c r="L295" i="2"/>
  <c r="O295" i="2" s="1"/>
  <c r="K295" i="2"/>
  <c r="H295" i="2"/>
  <c r="G295" i="2"/>
  <c r="F295" i="2"/>
  <c r="E295" i="2"/>
  <c r="D295" i="2"/>
  <c r="C295" i="2"/>
  <c r="B295" i="2"/>
  <c r="A295" i="2"/>
  <c r="N294" i="2"/>
  <c r="M294" i="2"/>
  <c r="L294" i="2"/>
  <c r="O294" i="2" s="1"/>
  <c r="K294" i="2"/>
  <c r="I294" i="2"/>
  <c r="H294" i="2"/>
  <c r="G294" i="2"/>
  <c r="F294" i="2"/>
  <c r="E294" i="2"/>
  <c r="D294" i="2"/>
  <c r="C294" i="2"/>
  <c r="B294" i="2"/>
  <c r="A294" i="2"/>
  <c r="N293" i="2"/>
  <c r="M293" i="2"/>
  <c r="L293" i="2"/>
  <c r="O293" i="2" s="1"/>
  <c r="K293" i="2"/>
  <c r="H293" i="2"/>
  <c r="G293" i="2"/>
  <c r="F293" i="2"/>
  <c r="D293" i="2"/>
  <c r="C293" i="2"/>
  <c r="B293" i="2"/>
  <c r="A293" i="2"/>
  <c r="N292" i="2"/>
  <c r="M292" i="2"/>
  <c r="L292" i="2"/>
  <c r="O292" i="2" s="1"/>
  <c r="K292" i="2"/>
  <c r="H292" i="2"/>
  <c r="G292" i="2"/>
  <c r="F292" i="2"/>
  <c r="E292" i="2"/>
  <c r="D292" i="2"/>
  <c r="C292" i="2"/>
  <c r="B292" i="2"/>
  <c r="A292" i="2"/>
  <c r="O291" i="2"/>
  <c r="N291" i="2"/>
  <c r="M291" i="2"/>
  <c r="L291" i="2"/>
  <c r="K291" i="2"/>
  <c r="H291" i="2"/>
  <c r="G291" i="2"/>
  <c r="F291" i="2"/>
  <c r="E291" i="2"/>
  <c r="D291" i="2"/>
  <c r="C291" i="2"/>
  <c r="B291" i="2"/>
  <c r="A291" i="2"/>
  <c r="N290" i="2"/>
  <c r="M290" i="2"/>
  <c r="L290" i="2"/>
  <c r="K290" i="2"/>
  <c r="H290" i="2"/>
  <c r="G290" i="2"/>
  <c r="F290" i="2"/>
  <c r="D290" i="2"/>
  <c r="C290" i="2"/>
  <c r="B290" i="2"/>
  <c r="A290" i="2"/>
  <c r="O289" i="2"/>
  <c r="N289" i="2"/>
  <c r="M289" i="2"/>
  <c r="L289" i="2"/>
  <c r="K289" i="2"/>
  <c r="H289" i="2"/>
  <c r="G289" i="2"/>
  <c r="F289" i="2"/>
  <c r="D289" i="2"/>
  <c r="C289" i="2"/>
  <c r="B289" i="2"/>
  <c r="A289" i="2"/>
  <c r="O288" i="2"/>
  <c r="N288" i="2"/>
  <c r="M288" i="2"/>
  <c r="L288" i="2"/>
  <c r="K288" i="2"/>
  <c r="H288" i="2"/>
  <c r="G288" i="2"/>
  <c r="F288" i="2"/>
  <c r="D288" i="2"/>
  <c r="C288" i="2"/>
  <c r="B288" i="2"/>
  <c r="A288" i="2"/>
  <c r="N287" i="2"/>
  <c r="M287" i="2"/>
  <c r="L287" i="2"/>
  <c r="O287" i="2" s="1"/>
  <c r="K287" i="2"/>
  <c r="H287" i="2"/>
  <c r="G287" i="2"/>
  <c r="F287" i="2"/>
  <c r="E287" i="2"/>
  <c r="D287" i="2"/>
  <c r="C287" i="2"/>
  <c r="B287" i="2"/>
  <c r="A287" i="2"/>
  <c r="N286" i="2"/>
  <c r="M286" i="2"/>
  <c r="L286" i="2"/>
  <c r="O286" i="2" s="1"/>
  <c r="K286" i="2"/>
  <c r="H286" i="2"/>
  <c r="G286" i="2"/>
  <c r="F286" i="2"/>
  <c r="E286" i="2"/>
  <c r="D286" i="2"/>
  <c r="C286" i="2"/>
  <c r="B286" i="2"/>
  <c r="A286" i="2"/>
  <c r="N285" i="2"/>
  <c r="M285" i="2"/>
  <c r="L285" i="2"/>
  <c r="O285" i="2" s="1"/>
  <c r="K285" i="2"/>
  <c r="I285" i="2"/>
  <c r="H285" i="2"/>
  <c r="G285" i="2"/>
  <c r="F285" i="2"/>
  <c r="D285" i="2"/>
  <c r="C285" i="2"/>
  <c r="B285" i="2"/>
  <c r="A285" i="2"/>
  <c r="N284" i="2"/>
  <c r="M284" i="2"/>
  <c r="L284" i="2"/>
  <c r="O284" i="2" s="1"/>
  <c r="K284" i="2"/>
  <c r="H284" i="2"/>
  <c r="G284" i="2"/>
  <c r="F284" i="2"/>
  <c r="D284" i="2"/>
  <c r="C284" i="2"/>
  <c r="B284" i="2"/>
  <c r="A284" i="2"/>
  <c r="O283" i="2"/>
  <c r="N283" i="2"/>
  <c r="M283" i="2"/>
  <c r="L283" i="2"/>
  <c r="K283" i="2"/>
  <c r="H283" i="2"/>
  <c r="G283" i="2"/>
  <c r="F283" i="2"/>
  <c r="E283" i="2"/>
  <c r="D283" i="2"/>
  <c r="C283" i="2"/>
  <c r="B283" i="2"/>
  <c r="A283" i="2"/>
  <c r="N282" i="2"/>
  <c r="M282" i="2"/>
  <c r="L282" i="2"/>
  <c r="O282" i="2" s="1"/>
  <c r="K282" i="2"/>
  <c r="H282" i="2"/>
  <c r="G282" i="2"/>
  <c r="F282" i="2"/>
  <c r="D282" i="2"/>
  <c r="C282" i="2"/>
  <c r="B282" i="2"/>
  <c r="A282" i="2"/>
  <c r="O281" i="2"/>
  <c r="N281" i="2"/>
  <c r="M281" i="2"/>
  <c r="L281" i="2"/>
  <c r="K281" i="2"/>
  <c r="H281" i="2"/>
  <c r="G281" i="2"/>
  <c r="F281" i="2"/>
  <c r="E281" i="2"/>
  <c r="D281" i="2"/>
  <c r="C281" i="2"/>
  <c r="B281" i="2"/>
  <c r="A281" i="2"/>
  <c r="O280" i="2"/>
  <c r="N280" i="2"/>
  <c r="M280" i="2"/>
  <c r="L280" i="2"/>
  <c r="K280" i="2"/>
  <c r="H280" i="2"/>
  <c r="G280" i="2"/>
  <c r="F280" i="2"/>
  <c r="D280" i="2"/>
  <c r="C280" i="2"/>
  <c r="B280" i="2"/>
  <c r="A280" i="2"/>
  <c r="N279" i="2"/>
  <c r="M279" i="2"/>
  <c r="L279" i="2"/>
  <c r="O279" i="2" s="1"/>
  <c r="K279" i="2"/>
  <c r="J279" i="2"/>
  <c r="I279" i="2"/>
  <c r="H279" i="2"/>
  <c r="G279" i="2"/>
  <c r="F279" i="2"/>
  <c r="D279" i="2"/>
  <c r="C279" i="2"/>
  <c r="B279" i="2"/>
  <c r="A279" i="2"/>
  <c r="N278" i="2"/>
  <c r="M278" i="2"/>
  <c r="L278" i="2"/>
  <c r="O278" i="2" s="1"/>
  <c r="K278" i="2"/>
  <c r="I278" i="2"/>
  <c r="H278" i="2"/>
  <c r="G278" i="2"/>
  <c r="F278" i="2"/>
  <c r="E278" i="2"/>
  <c r="D278" i="2"/>
  <c r="C278" i="2"/>
  <c r="B278" i="2"/>
  <c r="A278" i="2"/>
  <c r="N277" i="2"/>
  <c r="M277" i="2"/>
  <c r="L277" i="2"/>
  <c r="K277" i="2"/>
  <c r="H277" i="2"/>
  <c r="G277" i="2"/>
  <c r="F277" i="2"/>
  <c r="D277" i="2"/>
  <c r="C277" i="2"/>
  <c r="B277" i="2"/>
  <c r="A277" i="2"/>
  <c r="N276" i="2"/>
  <c r="M276" i="2"/>
  <c r="L276" i="2"/>
  <c r="O276" i="2" s="1"/>
  <c r="K276" i="2"/>
  <c r="H276" i="2"/>
  <c r="G276" i="2"/>
  <c r="F276" i="2"/>
  <c r="E276" i="2"/>
  <c r="D276" i="2"/>
  <c r="C276" i="2"/>
  <c r="B276" i="2"/>
  <c r="A276" i="2"/>
  <c r="O275" i="2"/>
  <c r="N275" i="2"/>
  <c r="M275" i="2"/>
  <c r="L275" i="2"/>
  <c r="K275" i="2"/>
  <c r="H275" i="2"/>
  <c r="G275" i="2"/>
  <c r="F275" i="2"/>
  <c r="E275" i="2"/>
  <c r="D275" i="2"/>
  <c r="C275" i="2"/>
  <c r="B275" i="2"/>
  <c r="A275" i="2"/>
  <c r="N274" i="2"/>
  <c r="M274" i="2"/>
  <c r="L274" i="2"/>
  <c r="K274" i="2"/>
  <c r="H274" i="2"/>
  <c r="G274" i="2"/>
  <c r="F274" i="2"/>
  <c r="D274" i="2"/>
  <c r="C274" i="2"/>
  <c r="B274" i="2"/>
  <c r="A274" i="2"/>
  <c r="O273" i="2"/>
  <c r="N273" i="2"/>
  <c r="M273" i="2"/>
  <c r="L273" i="2"/>
  <c r="K273" i="2"/>
  <c r="H273" i="2"/>
  <c r="G273" i="2"/>
  <c r="F273" i="2"/>
  <c r="D273" i="2"/>
  <c r="C273" i="2"/>
  <c r="B273" i="2"/>
  <c r="A273" i="2"/>
  <c r="O272" i="2"/>
  <c r="N272" i="2"/>
  <c r="M272" i="2"/>
  <c r="L272" i="2"/>
  <c r="K272" i="2"/>
  <c r="I272" i="2"/>
  <c r="H272" i="2"/>
  <c r="G272" i="2"/>
  <c r="F272" i="2"/>
  <c r="D272" i="2"/>
  <c r="C272" i="2"/>
  <c r="B272" i="2"/>
  <c r="A272" i="2"/>
  <c r="N271" i="2"/>
  <c r="M271" i="2"/>
  <c r="L271" i="2"/>
  <c r="O271" i="2" s="1"/>
  <c r="K271" i="2"/>
  <c r="H271" i="2"/>
  <c r="G271" i="2"/>
  <c r="F271" i="2"/>
  <c r="D271" i="2"/>
  <c r="C271" i="2"/>
  <c r="B271" i="2"/>
  <c r="A271" i="2"/>
  <c r="N270" i="2"/>
  <c r="M270" i="2"/>
  <c r="L270" i="2"/>
  <c r="O270" i="2" s="1"/>
  <c r="K270" i="2"/>
  <c r="H270" i="2"/>
  <c r="G270" i="2"/>
  <c r="F270" i="2"/>
  <c r="D270" i="2"/>
  <c r="C270" i="2"/>
  <c r="B270" i="2"/>
  <c r="A270" i="2"/>
  <c r="N269" i="2"/>
  <c r="M269" i="2"/>
  <c r="L269" i="2"/>
  <c r="K269" i="2"/>
  <c r="I269" i="2"/>
  <c r="H269" i="2"/>
  <c r="G269" i="2"/>
  <c r="F269" i="2"/>
  <c r="D269" i="2"/>
  <c r="C269" i="2"/>
  <c r="B269" i="2"/>
  <c r="A269" i="2"/>
  <c r="N268" i="2"/>
  <c r="M268" i="2"/>
  <c r="L268" i="2"/>
  <c r="O268" i="2" s="1"/>
  <c r="K268" i="2"/>
  <c r="H268" i="2"/>
  <c r="G268" i="2"/>
  <c r="F268" i="2"/>
  <c r="D268" i="2"/>
  <c r="C268" i="2"/>
  <c r="B268" i="2"/>
  <c r="A268" i="2"/>
  <c r="O267" i="2"/>
  <c r="N267" i="2"/>
  <c r="M267" i="2"/>
  <c r="L267" i="2"/>
  <c r="K267" i="2"/>
  <c r="H267" i="2"/>
  <c r="G267" i="2"/>
  <c r="F267" i="2"/>
  <c r="E267" i="2"/>
  <c r="D267" i="2"/>
  <c r="C267" i="2"/>
  <c r="B267" i="2"/>
  <c r="A267" i="2"/>
  <c r="N266" i="2"/>
  <c r="M266" i="2"/>
  <c r="L266" i="2"/>
  <c r="O266" i="2" s="1"/>
  <c r="K266" i="2"/>
  <c r="I266" i="2"/>
  <c r="H266" i="2"/>
  <c r="G266" i="2"/>
  <c r="F266" i="2"/>
  <c r="D266" i="2"/>
  <c r="C266" i="2"/>
  <c r="B266" i="2"/>
  <c r="A266" i="2"/>
  <c r="O265" i="2"/>
  <c r="N265" i="2"/>
  <c r="M265" i="2"/>
  <c r="L265" i="2"/>
  <c r="K265" i="2"/>
  <c r="H265" i="2"/>
  <c r="G265" i="2"/>
  <c r="F265" i="2"/>
  <c r="E265" i="2"/>
  <c r="D265" i="2"/>
  <c r="C265" i="2"/>
  <c r="B265" i="2"/>
  <c r="A265" i="2"/>
  <c r="O264" i="2"/>
  <c r="N264" i="2"/>
  <c r="M264" i="2"/>
  <c r="L264" i="2"/>
  <c r="K264" i="2"/>
  <c r="H264" i="2"/>
  <c r="G264" i="2"/>
  <c r="F264" i="2"/>
  <c r="D264" i="2"/>
  <c r="C264" i="2"/>
  <c r="B264" i="2"/>
  <c r="A264" i="2"/>
  <c r="N263" i="2"/>
  <c r="M263" i="2"/>
  <c r="L263" i="2"/>
  <c r="O263" i="2" s="1"/>
  <c r="K263" i="2"/>
  <c r="I263" i="2"/>
  <c r="H263" i="2"/>
  <c r="G263" i="2"/>
  <c r="F263" i="2"/>
  <c r="D263" i="2"/>
  <c r="C263" i="2"/>
  <c r="B263" i="2"/>
  <c r="A263" i="2"/>
  <c r="N262" i="2"/>
  <c r="M262" i="2"/>
  <c r="L262" i="2"/>
  <c r="O262" i="2" s="1"/>
  <c r="K262" i="2"/>
  <c r="H262" i="2"/>
  <c r="G262" i="2"/>
  <c r="F262" i="2"/>
  <c r="D262" i="2"/>
  <c r="C262" i="2"/>
  <c r="B262" i="2"/>
  <c r="A262" i="2"/>
  <c r="N261" i="2"/>
  <c r="M261" i="2"/>
  <c r="L261" i="2"/>
  <c r="K261" i="2"/>
  <c r="H261" i="2"/>
  <c r="G261" i="2"/>
  <c r="F261" i="2"/>
  <c r="D261" i="2"/>
  <c r="C261" i="2"/>
  <c r="B261" i="2"/>
  <c r="A261" i="2"/>
  <c r="N260" i="2"/>
  <c r="M260" i="2"/>
  <c r="L260" i="2"/>
  <c r="O260" i="2" s="1"/>
  <c r="K260" i="2"/>
  <c r="I260" i="2"/>
  <c r="H260" i="2"/>
  <c r="G260" i="2"/>
  <c r="F260" i="2"/>
  <c r="E260" i="2"/>
  <c r="D260" i="2"/>
  <c r="C260" i="2"/>
  <c r="B260" i="2"/>
  <c r="A260" i="2"/>
  <c r="O259" i="2"/>
  <c r="N259" i="2"/>
  <c r="M259" i="2"/>
  <c r="L259" i="2"/>
  <c r="K259" i="2"/>
  <c r="I259" i="2"/>
  <c r="H259" i="2"/>
  <c r="G259" i="2"/>
  <c r="F259" i="2"/>
  <c r="D259" i="2"/>
  <c r="C259" i="2"/>
  <c r="B259" i="2"/>
  <c r="A259" i="2"/>
  <c r="N258" i="2"/>
  <c r="M258" i="2"/>
  <c r="L258" i="2"/>
  <c r="K258" i="2"/>
  <c r="H258" i="2"/>
  <c r="G258" i="2"/>
  <c r="F258" i="2"/>
  <c r="E258" i="2"/>
  <c r="D258" i="2"/>
  <c r="C258" i="2"/>
  <c r="B258" i="2"/>
  <c r="A258" i="2"/>
  <c r="O257" i="2"/>
  <c r="N257" i="2"/>
  <c r="M257" i="2"/>
  <c r="L257" i="2"/>
  <c r="K257" i="2"/>
  <c r="H257" i="2"/>
  <c r="G257" i="2"/>
  <c r="F257" i="2"/>
  <c r="E257" i="2"/>
  <c r="D257" i="2"/>
  <c r="C257" i="2"/>
  <c r="B257" i="2"/>
  <c r="A257" i="2"/>
  <c r="O256" i="2"/>
  <c r="N256" i="2"/>
  <c r="M256" i="2"/>
  <c r="L256" i="2"/>
  <c r="K256" i="2"/>
  <c r="H256" i="2"/>
  <c r="G256" i="2"/>
  <c r="F256" i="2"/>
  <c r="D256" i="2"/>
  <c r="C256" i="2"/>
  <c r="B256" i="2"/>
  <c r="A256" i="2"/>
  <c r="N255" i="2"/>
  <c r="M255" i="2"/>
  <c r="L255" i="2"/>
  <c r="O255" i="2" s="1"/>
  <c r="K255" i="2"/>
  <c r="H255" i="2"/>
  <c r="G255" i="2"/>
  <c r="F255" i="2"/>
  <c r="D255" i="2"/>
  <c r="C255" i="2"/>
  <c r="B255" i="2"/>
  <c r="A255" i="2"/>
  <c r="N254" i="2"/>
  <c r="M254" i="2"/>
  <c r="L254" i="2"/>
  <c r="O254" i="2" s="1"/>
  <c r="K254" i="2"/>
  <c r="I254" i="2"/>
  <c r="H254" i="2"/>
  <c r="G254" i="2"/>
  <c r="F254" i="2"/>
  <c r="D254" i="2"/>
  <c r="C254" i="2"/>
  <c r="B254" i="2"/>
  <c r="A254" i="2"/>
  <c r="N253" i="2"/>
  <c r="M253" i="2"/>
  <c r="L253" i="2"/>
  <c r="K253" i="2"/>
  <c r="H253" i="2"/>
  <c r="G253" i="2"/>
  <c r="F253" i="2"/>
  <c r="D253" i="2"/>
  <c r="C253" i="2"/>
  <c r="B253" i="2"/>
  <c r="A253" i="2"/>
  <c r="N252" i="2"/>
  <c r="M252" i="2"/>
  <c r="L252" i="2"/>
  <c r="O252" i="2" s="1"/>
  <c r="K252" i="2"/>
  <c r="I252" i="2"/>
  <c r="H252" i="2"/>
  <c r="G252" i="2"/>
  <c r="F252" i="2"/>
  <c r="E252" i="2"/>
  <c r="D252" i="2"/>
  <c r="C252" i="2"/>
  <c r="B252" i="2"/>
  <c r="A252" i="2"/>
  <c r="N251" i="2"/>
  <c r="M251" i="2"/>
  <c r="L251" i="2"/>
  <c r="O251" i="2" s="1"/>
  <c r="K251" i="2"/>
  <c r="I251" i="2"/>
  <c r="H251" i="2"/>
  <c r="G251" i="2"/>
  <c r="F251" i="2"/>
  <c r="D251" i="2"/>
  <c r="C251" i="2"/>
  <c r="B251" i="2"/>
  <c r="A251" i="2"/>
  <c r="N250" i="2"/>
  <c r="M250" i="2"/>
  <c r="L250" i="2"/>
  <c r="O250" i="2" s="1"/>
  <c r="K250" i="2"/>
  <c r="I250" i="2"/>
  <c r="H250" i="2"/>
  <c r="G250" i="2"/>
  <c r="F250" i="2"/>
  <c r="E250" i="2"/>
  <c r="D250" i="2"/>
  <c r="C250" i="2"/>
  <c r="B250" i="2"/>
  <c r="A250" i="2"/>
  <c r="O249" i="2"/>
  <c r="N249" i="2"/>
  <c r="M249" i="2"/>
  <c r="L249" i="2"/>
  <c r="K249" i="2"/>
  <c r="H249" i="2"/>
  <c r="G249" i="2"/>
  <c r="F249" i="2"/>
  <c r="E249" i="2"/>
  <c r="D249" i="2"/>
  <c r="C249" i="2"/>
  <c r="B249" i="2"/>
  <c r="A249" i="2"/>
  <c r="O248" i="2"/>
  <c r="N248" i="2"/>
  <c r="M248" i="2"/>
  <c r="L248" i="2"/>
  <c r="K248" i="2"/>
  <c r="H248" i="2"/>
  <c r="G248" i="2"/>
  <c r="F248" i="2"/>
  <c r="D248" i="2"/>
  <c r="C248" i="2"/>
  <c r="B248" i="2"/>
  <c r="A248" i="2"/>
  <c r="N247" i="2"/>
  <c r="M247" i="2"/>
  <c r="L247" i="2"/>
  <c r="O247" i="2" s="1"/>
  <c r="K247" i="2"/>
  <c r="H247" i="2"/>
  <c r="G247" i="2"/>
  <c r="F247" i="2"/>
  <c r="D247" i="2"/>
  <c r="C247" i="2"/>
  <c r="B247" i="2"/>
  <c r="A247" i="2"/>
  <c r="N246" i="2"/>
  <c r="M246" i="2"/>
  <c r="L246" i="2"/>
  <c r="O246" i="2" s="1"/>
  <c r="K246" i="2"/>
  <c r="H246" i="2"/>
  <c r="G246" i="2"/>
  <c r="F246" i="2"/>
  <c r="D246" i="2"/>
  <c r="C246" i="2"/>
  <c r="B246" i="2"/>
  <c r="A246" i="2"/>
  <c r="N245" i="2"/>
  <c r="M245" i="2"/>
  <c r="L245" i="2"/>
  <c r="O245" i="2" s="1"/>
  <c r="K245" i="2"/>
  <c r="H245" i="2"/>
  <c r="G245" i="2"/>
  <c r="F245" i="2"/>
  <c r="D245" i="2"/>
  <c r="C245" i="2"/>
  <c r="B245" i="2"/>
  <c r="A245" i="2"/>
  <c r="N244" i="2"/>
  <c r="M244" i="2"/>
  <c r="L244" i="2"/>
  <c r="O244" i="2" s="1"/>
  <c r="K244" i="2"/>
  <c r="H244" i="2"/>
  <c r="G244" i="2"/>
  <c r="F244" i="2"/>
  <c r="E244" i="2"/>
  <c r="D244" i="2"/>
  <c r="C244" i="2"/>
  <c r="B244" i="2"/>
  <c r="A244" i="2"/>
  <c r="O243" i="2"/>
  <c r="N243" i="2"/>
  <c r="M243" i="2"/>
  <c r="L243" i="2"/>
  <c r="K243" i="2"/>
  <c r="I243" i="2"/>
  <c r="H243" i="2"/>
  <c r="G243" i="2"/>
  <c r="F243" i="2"/>
  <c r="E243" i="2"/>
  <c r="D243" i="2"/>
  <c r="C243" i="2"/>
  <c r="B243" i="2"/>
  <c r="A243" i="2"/>
  <c r="N242" i="2"/>
  <c r="M242" i="2"/>
  <c r="L242" i="2"/>
  <c r="K242" i="2"/>
  <c r="H242" i="2"/>
  <c r="G242" i="2"/>
  <c r="F242" i="2"/>
  <c r="E242" i="2"/>
  <c r="D242" i="2"/>
  <c r="C242" i="2"/>
  <c r="B242" i="2"/>
  <c r="A242" i="2"/>
  <c r="O241" i="2"/>
  <c r="N241" i="2"/>
  <c r="M241" i="2"/>
  <c r="L241" i="2"/>
  <c r="K241" i="2"/>
  <c r="H241" i="2"/>
  <c r="G241" i="2"/>
  <c r="F241" i="2"/>
  <c r="E241" i="2"/>
  <c r="D241" i="2"/>
  <c r="C241" i="2"/>
  <c r="B241" i="2"/>
  <c r="A241" i="2"/>
  <c r="H240" i="2"/>
  <c r="G240" i="2"/>
  <c r="F240" i="2"/>
  <c r="D240" i="2"/>
  <c r="C240" i="2"/>
  <c r="B240" i="2"/>
  <c r="A240" i="2"/>
  <c r="N239" i="2"/>
  <c r="M239" i="2"/>
  <c r="L239" i="2"/>
  <c r="O239" i="2" s="1"/>
  <c r="K239" i="2"/>
  <c r="H239" i="2"/>
  <c r="G239" i="2"/>
  <c r="F239" i="2"/>
  <c r="D239" i="2"/>
  <c r="C239" i="2"/>
  <c r="B239" i="2"/>
  <c r="A239" i="2"/>
  <c r="N238" i="2"/>
  <c r="M238" i="2"/>
  <c r="L238" i="2"/>
  <c r="O238" i="2" s="1"/>
  <c r="K238" i="2"/>
  <c r="H238" i="2"/>
  <c r="G238" i="2"/>
  <c r="F238" i="2"/>
  <c r="D238" i="2"/>
  <c r="C238" i="2"/>
  <c r="B238" i="2"/>
  <c r="A238" i="2"/>
  <c r="N237" i="2"/>
  <c r="M237" i="2"/>
  <c r="L237" i="2"/>
  <c r="O237" i="2" s="1"/>
  <c r="K237" i="2"/>
  <c r="H237" i="2"/>
  <c r="G237" i="2"/>
  <c r="F237" i="2"/>
  <c r="D237" i="2"/>
  <c r="C237" i="2"/>
  <c r="B237" i="2"/>
  <c r="A237" i="2"/>
  <c r="N236" i="2"/>
  <c r="M236" i="2"/>
  <c r="L236" i="2"/>
  <c r="O236" i="2" s="1"/>
  <c r="K236" i="2"/>
  <c r="I236" i="2"/>
  <c r="H236" i="2"/>
  <c r="G236" i="2"/>
  <c r="F236" i="2"/>
  <c r="E236" i="2"/>
  <c r="D236" i="2"/>
  <c r="C236" i="2"/>
  <c r="B236" i="2"/>
  <c r="A236" i="2"/>
  <c r="N235" i="2"/>
  <c r="M235" i="2"/>
  <c r="L235" i="2"/>
  <c r="O235" i="2" s="1"/>
  <c r="K235" i="2"/>
  <c r="H235" i="2"/>
  <c r="G235" i="2"/>
  <c r="F235" i="2"/>
  <c r="E235" i="2"/>
  <c r="D235" i="2"/>
  <c r="C235" i="2"/>
  <c r="B235" i="2"/>
  <c r="A235" i="2"/>
  <c r="N234" i="2"/>
  <c r="M234" i="2"/>
  <c r="O234" i="2" s="1"/>
  <c r="L234" i="2"/>
  <c r="K234" i="2"/>
  <c r="J234" i="2"/>
  <c r="Q234" i="2" s="1"/>
  <c r="I234" i="2"/>
  <c r="H234" i="2"/>
  <c r="G234" i="2"/>
  <c r="F234" i="2"/>
  <c r="E234" i="2"/>
  <c r="D234" i="2"/>
  <c r="C234" i="2"/>
  <c r="B234" i="2"/>
  <c r="A234" i="2"/>
  <c r="O233" i="2"/>
  <c r="N233" i="2"/>
  <c r="M233" i="2"/>
  <c r="L233" i="2"/>
  <c r="K233" i="2"/>
  <c r="H233" i="2"/>
  <c r="G233" i="2"/>
  <c r="F233" i="2"/>
  <c r="E233" i="2"/>
  <c r="D233" i="2"/>
  <c r="C233" i="2"/>
  <c r="B233" i="2"/>
  <c r="A233" i="2"/>
  <c r="O232" i="2"/>
  <c r="N232" i="2"/>
  <c r="M232" i="2"/>
  <c r="L232" i="2"/>
  <c r="K232" i="2"/>
  <c r="H232" i="2"/>
  <c r="G232" i="2"/>
  <c r="F232" i="2"/>
  <c r="D232" i="2"/>
  <c r="C232" i="2"/>
  <c r="B232" i="2"/>
  <c r="A232" i="2"/>
  <c r="N231" i="2"/>
  <c r="M231" i="2"/>
  <c r="L231" i="2"/>
  <c r="O231" i="2" s="1"/>
  <c r="K231" i="2"/>
  <c r="H231" i="2"/>
  <c r="G231" i="2"/>
  <c r="F231" i="2"/>
  <c r="D231" i="2"/>
  <c r="C231" i="2"/>
  <c r="B231" i="2"/>
  <c r="A231" i="2"/>
  <c r="N230" i="2"/>
  <c r="M230" i="2"/>
  <c r="L230" i="2"/>
  <c r="O230" i="2" s="1"/>
  <c r="K230" i="2"/>
  <c r="H230" i="2"/>
  <c r="G230" i="2"/>
  <c r="F230" i="2"/>
  <c r="D230" i="2"/>
  <c r="C230" i="2"/>
  <c r="B230" i="2"/>
  <c r="A230" i="2"/>
  <c r="N229" i="2"/>
  <c r="M229" i="2"/>
  <c r="L229" i="2"/>
  <c r="K229" i="2"/>
  <c r="H229" i="2"/>
  <c r="G229" i="2"/>
  <c r="F229" i="2"/>
  <c r="D229" i="2"/>
  <c r="C229" i="2"/>
  <c r="B229" i="2"/>
  <c r="A229" i="2"/>
  <c r="N228" i="2"/>
  <c r="M228" i="2"/>
  <c r="L228" i="2"/>
  <c r="O228" i="2" s="1"/>
  <c r="K228" i="2"/>
  <c r="I228" i="2"/>
  <c r="H228" i="2"/>
  <c r="G228" i="2"/>
  <c r="F228" i="2"/>
  <c r="E228" i="2"/>
  <c r="D228" i="2"/>
  <c r="C228" i="2"/>
  <c r="B228" i="2"/>
  <c r="A228" i="2"/>
  <c r="O227" i="2"/>
  <c r="N227" i="2"/>
  <c r="M227" i="2"/>
  <c r="L227" i="2"/>
  <c r="K227" i="2"/>
  <c r="I227" i="2"/>
  <c r="H227" i="2"/>
  <c r="G227" i="2"/>
  <c r="F227" i="2"/>
  <c r="E227" i="2"/>
  <c r="D227" i="2"/>
  <c r="C227" i="2"/>
  <c r="B227" i="2"/>
  <c r="A227" i="2"/>
  <c r="N226" i="2"/>
  <c r="M226" i="2"/>
  <c r="L226" i="2"/>
  <c r="K226" i="2"/>
  <c r="I226" i="2"/>
  <c r="H226" i="2"/>
  <c r="G226" i="2"/>
  <c r="F226" i="2"/>
  <c r="E226" i="2"/>
  <c r="D226" i="2"/>
  <c r="C226" i="2"/>
  <c r="B226" i="2"/>
  <c r="A226" i="2"/>
  <c r="O225" i="2"/>
  <c r="N225" i="2"/>
  <c r="M225" i="2"/>
  <c r="L225" i="2"/>
  <c r="K225" i="2"/>
  <c r="I225" i="2"/>
  <c r="H225" i="2"/>
  <c r="G225" i="2"/>
  <c r="F225" i="2"/>
  <c r="E225" i="2"/>
  <c r="D225" i="2"/>
  <c r="C225" i="2"/>
  <c r="B225" i="2"/>
  <c r="A225" i="2"/>
  <c r="O224" i="2"/>
  <c r="N224" i="2"/>
  <c r="M224" i="2"/>
  <c r="L224" i="2"/>
  <c r="K224" i="2"/>
  <c r="H224" i="2"/>
  <c r="G224" i="2"/>
  <c r="F224" i="2"/>
  <c r="D224" i="2"/>
  <c r="C224" i="2"/>
  <c r="B224" i="2"/>
  <c r="A224" i="2"/>
  <c r="N223" i="2"/>
  <c r="M223" i="2"/>
  <c r="L223" i="2"/>
  <c r="O223" i="2" s="1"/>
  <c r="K223" i="2"/>
  <c r="H223" i="2"/>
  <c r="G223" i="2"/>
  <c r="F223" i="2"/>
  <c r="D223" i="2"/>
  <c r="C223" i="2"/>
  <c r="B223" i="2"/>
  <c r="A223" i="2"/>
  <c r="N222" i="2"/>
  <c r="M222" i="2"/>
  <c r="L222" i="2"/>
  <c r="O222" i="2" s="1"/>
  <c r="K222" i="2"/>
  <c r="H222" i="2"/>
  <c r="G222" i="2"/>
  <c r="F222" i="2"/>
  <c r="D222" i="2"/>
  <c r="C222" i="2"/>
  <c r="B222" i="2"/>
  <c r="A222" i="2"/>
  <c r="N221" i="2"/>
  <c r="M221" i="2"/>
  <c r="L221" i="2"/>
  <c r="K221" i="2"/>
  <c r="H221" i="2"/>
  <c r="G221" i="2"/>
  <c r="F221" i="2"/>
  <c r="D221" i="2"/>
  <c r="C221" i="2"/>
  <c r="B221" i="2"/>
  <c r="A221" i="2"/>
  <c r="N220" i="2"/>
  <c r="M220" i="2"/>
  <c r="L220" i="2"/>
  <c r="O220" i="2" s="1"/>
  <c r="K220" i="2"/>
  <c r="I220" i="2"/>
  <c r="H220" i="2"/>
  <c r="G220" i="2"/>
  <c r="F220" i="2"/>
  <c r="D220" i="2"/>
  <c r="C220" i="2"/>
  <c r="B220" i="2"/>
  <c r="A220" i="2"/>
  <c r="N219" i="2"/>
  <c r="M219" i="2"/>
  <c r="L219" i="2"/>
  <c r="O219" i="2" s="1"/>
  <c r="K219" i="2"/>
  <c r="I219" i="2"/>
  <c r="H219" i="2"/>
  <c r="G219" i="2"/>
  <c r="F219" i="2"/>
  <c r="E219" i="2"/>
  <c r="D219" i="2"/>
  <c r="C219" i="2"/>
  <c r="B219" i="2"/>
  <c r="A219" i="2"/>
  <c r="N218" i="2"/>
  <c r="M218" i="2"/>
  <c r="O218" i="2" s="1"/>
  <c r="L218" i="2"/>
  <c r="K218" i="2"/>
  <c r="I218" i="2"/>
  <c r="H218" i="2"/>
  <c r="G218" i="2"/>
  <c r="F218" i="2"/>
  <c r="E218" i="2"/>
  <c r="D218" i="2"/>
  <c r="C218" i="2"/>
  <c r="B218" i="2"/>
  <c r="A218" i="2"/>
  <c r="O217" i="2"/>
  <c r="N217" i="2"/>
  <c r="M217" i="2"/>
  <c r="L217" i="2"/>
  <c r="K217" i="2"/>
  <c r="I217" i="2"/>
  <c r="H217" i="2"/>
  <c r="G217" i="2"/>
  <c r="F217" i="2"/>
  <c r="E217" i="2"/>
  <c r="D217" i="2"/>
  <c r="C217" i="2"/>
  <c r="B217" i="2"/>
  <c r="A217" i="2"/>
  <c r="O216" i="2"/>
  <c r="N216" i="2"/>
  <c r="M216" i="2"/>
  <c r="L216" i="2"/>
  <c r="K216" i="2"/>
  <c r="H216" i="2"/>
  <c r="G216" i="2"/>
  <c r="F216" i="2"/>
  <c r="D216" i="2"/>
  <c r="C216" i="2"/>
  <c r="B216" i="2"/>
  <c r="A216" i="2"/>
  <c r="N215" i="2"/>
  <c r="M215" i="2"/>
  <c r="L215" i="2"/>
  <c r="O215" i="2" s="1"/>
  <c r="K215" i="2"/>
  <c r="H215" i="2"/>
  <c r="G215" i="2"/>
  <c r="F215" i="2"/>
  <c r="D215" i="2"/>
  <c r="C215" i="2"/>
  <c r="B215" i="2"/>
  <c r="A215" i="2"/>
  <c r="N214" i="2"/>
  <c r="M214" i="2"/>
  <c r="L214" i="2"/>
  <c r="O214" i="2" s="1"/>
  <c r="K214" i="2"/>
  <c r="H214" i="2"/>
  <c r="G214" i="2"/>
  <c r="F214" i="2"/>
  <c r="D214" i="2"/>
  <c r="C214" i="2"/>
  <c r="B214" i="2"/>
  <c r="A214" i="2"/>
  <c r="N213" i="2"/>
  <c r="M213" i="2"/>
  <c r="L213" i="2"/>
  <c r="K213" i="2"/>
  <c r="H213" i="2"/>
  <c r="G213" i="2"/>
  <c r="F213" i="2"/>
  <c r="D213" i="2"/>
  <c r="C213" i="2"/>
  <c r="B213" i="2"/>
  <c r="A213" i="2"/>
  <c r="N212" i="2"/>
  <c r="M212" i="2"/>
  <c r="L212" i="2"/>
  <c r="O212" i="2" s="1"/>
  <c r="K212" i="2"/>
  <c r="H212" i="2"/>
  <c r="G212" i="2"/>
  <c r="F212" i="2"/>
  <c r="D212" i="2"/>
  <c r="C212" i="2"/>
  <c r="B212" i="2"/>
  <c r="A212" i="2"/>
  <c r="O211" i="2"/>
  <c r="N211" i="2"/>
  <c r="M211" i="2"/>
  <c r="L211" i="2"/>
  <c r="K211" i="2"/>
  <c r="I211" i="2"/>
  <c r="H211" i="2"/>
  <c r="G211" i="2"/>
  <c r="F211" i="2"/>
  <c r="E211" i="2"/>
  <c r="D211" i="2"/>
  <c r="C211" i="2"/>
  <c r="B211" i="2"/>
  <c r="A211" i="2"/>
  <c r="N210" i="2"/>
  <c r="M210" i="2"/>
  <c r="O210" i="2" s="1"/>
  <c r="L210" i="2"/>
  <c r="K210" i="2"/>
  <c r="J210" i="2"/>
  <c r="Q210" i="2" s="1"/>
  <c r="H210" i="2"/>
  <c r="G210" i="2"/>
  <c r="F210" i="2"/>
  <c r="E210" i="2"/>
  <c r="D210" i="2"/>
  <c r="C210" i="2"/>
  <c r="B210" i="2"/>
  <c r="A210" i="2"/>
  <c r="O209" i="2"/>
  <c r="N209" i="2"/>
  <c r="M209" i="2"/>
  <c r="L209" i="2"/>
  <c r="K209" i="2"/>
  <c r="H209" i="2"/>
  <c r="G209" i="2"/>
  <c r="F209" i="2"/>
  <c r="E209" i="2"/>
  <c r="D209" i="2"/>
  <c r="C209" i="2"/>
  <c r="B209" i="2"/>
  <c r="A209" i="2"/>
  <c r="O208" i="2"/>
  <c r="N208" i="2"/>
  <c r="M208" i="2"/>
  <c r="L208" i="2"/>
  <c r="K208" i="2"/>
  <c r="H208" i="2"/>
  <c r="G208" i="2"/>
  <c r="F208" i="2"/>
  <c r="D208" i="2"/>
  <c r="C208" i="2"/>
  <c r="B208" i="2"/>
  <c r="A208" i="2"/>
  <c r="N207" i="2"/>
  <c r="M207" i="2"/>
  <c r="L207" i="2"/>
  <c r="O207" i="2" s="1"/>
  <c r="K207" i="2"/>
  <c r="H207" i="2"/>
  <c r="G207" i="2"/>
  <c r="F207" i="2"/>
  <c r="D207" i="2"/>
  <c r="C207" i="2"/>
  <c r="B207" i="2"/>
  <c r="A207" i="2"/>
  <c r="N206" i="2"/>
  <c r="M206" i="2"/>
  <c r="L206" i="2"/>
  <c r="O206" i="2" s="1"/>
  <c r="K206" i="2"/>
  <c r="H206" i="2"/>
  <c r="G206" i="2"/>
  <c r="F206" i="2"/>
  <c r="D206" i="2"/>
  <c r="C206" i="2"/>
  <c r="B206" i="2"/>
  <c r="A206" i="2"/>
  <c r="N205" i="2"/>
  <c r="M205" i="2"/>
  <c r="L205" i="2"/>
  <c r="O205" i="2" s="1"/>
  <c r="K205" i="2"/>
  <c r="H205" i="2"/>
  <c r="G205" i="2"/>
  <c r="F205" i="2"/>
  <c r="E205" i="2"/>
  <c r="D205" i="2"/>
  <c r="C205" i="2"/>
  <c r="B205" i="2"/>
  <c r="A205" i="2"/>
  <c r="N204" i="2"/>
  <c r="M204" i="2"/>
  <c r="L204" i="2"/>
  <c r="O204" i="2" s="1"/>
  <c r="K204" i="2"/>
  <c r="H204" i="2"/>
  <c r="G204" i="2"/>
  <c r="F204" i="2"/>
  <c r="E204" i="2"/>
  <c r="D204" i="2"/>
  <c r="C204" i="2"/>
  <c r="B204" i="2"/>
  <c r="A204" i="2"/>
  <c r="N203" i="2"/>
  <c r="M203" i="2"/>
  <c r="L203" i="2"/>
  <c r="O203" i="2" s="1"/>
  <c r="K203" i="2"/>
  <c r="I203" i="2"/>
  <c r="H203" i="2"/>
  <c r="G203" i="2"/>
  <c r="F203" i="2"/>
  <c r="D203" i="2"/>
  <c r="C203" i="2"/>
  <c r="B203" i="2"/>
  <c r="A203" i="2"/>
  <c r="N202" i="2"/>
  <c r="M202" i="2"/>
  <c r="O202" i="2" s="1"/>
  <c r="L202" i="2"/>
  <c r="K202" i="2"/>
  <c r="I202" i="2"/>
  <c r="H202" i="2"/>
  <c r="G202" i="2"/>
  <c r="F202" i="2"/>
  <c r="E202" i="2"/>
  <c r="D202" i="2"/>
  <c r="C202" i="2"/>
  <c r="B202" i="2"/>
  <c r="A202" i="2"/>
  <c r="O201" i="2"/>
  <c r="N201" i="2"/>
  <c r="M201" i="2"/>
  <c r="L201" i="2"/>
  <c r="K201" i="2"/>
  <c r="H201" i="2"/>
  <c r="G201" i="2"/>
  <c r="F201" i="2"/>
  <c r="E201" i="2"/>
  <c r="D201" i="2"/>
  <c r="C201" i="2"/>
  <c r="B201" i="2"/>
  <c r="A201" i="2"/>
  <c r="O200" i="2"/>
  <c r="N200" i="2"/>
  <c r="M200" i="2"/>
  <c r="L200" i="2"/>
  <c r="K200" i="2"/>
  <c r="H200" i="2"/>
  <c r="G200" i="2"/>
  <c r="F200" i="2"/>
  <c r="D200" i="2"/>
  <c r="C200" i="2"/>
  <c r="B200" i="2"/>
  <c r="A200" i="2"/>
  <c r="N199" i="2"/>
  <c r="M199" i="2"/>
  <c r="L199" i="2"/>
  <c r="O199" i="2" s="1"/>
  <c r="K199" i="2"/>
  <c r="H199" i="2"/>
  <c r="G199" i="2"/>
  <c r="F199" i="2"/>
  <c r="D199" i="2"/>
  <c r="C199" i="2"/>
  <c r="B199" i="2"/>
  <c r="A199" i="2"/>
  <c r="N198" i="2"/>
  <c r="M198" i="2"/>
  <c r="L198" i="2"/>
  <c r="O198" i="2" s="1"/>
  <c r="K198" i="2"/>
  <c r="H198" i="2"/>
  <c r="G198" i="2"/>
  <c r="F198" i="2"/>
  <c r="D198" i="2"/>
  <c r="C198" i="2"/>
  <c r="B198" i="2"/>
  <c r="A198" i="2"/>
  <c r="N197" i="2"/>
  <c r="M197" i="2"/>
  <c r="L197" i="2"/>
  <c r="K197" i="2"/>
  <c r="H197" i="2"/>
  <c r="G197" i="2"/>
  <c r="F197" i="2"/>
  <c r="D197" i="2"/>
  <c r="C197" i="2"/>
  <c r="B197" i="2"/>
  <c r="A197" i="2"/>
  <c r="N196" i="2"/>
  <c r="M196" i="2"/>
  <c r="L196" i="2"/>
  <c r="O196" i="2" s="1"/>
  <c r="K196" i="2"/>
  <c r="H196" i="2"/>
  <c r="G196" i="2"/>
  <c r="F196" i="2"/>
  <c r="D196" i="2"/>
  <c r="C196" i="2"/>
  <c r="B196" i="2"/>
  <c r="A196" i="2"/>
  <c r="L195" i="2"/>
  <c r="H195" i="2"/>
  <c r="G195" i="2"/>
  <c r="F195" i="2"/>
  <c r="D195" i="2"/>
  <c r="B195" i="2"/>
  <c r="A195" i="2"/>
  <c r="N194" i="2"/>
  <c r="M194" i="2"/>
  <c r="O194" i="2" s="1"/>
  <c r="L194" i="2"/>
  <c r="K194" i="2"/>
  <c r="H194" i="2"/>
  <c r="G194" i="2"/>
  <c r="F194" i="2"/>
  <c r="E194" i="2"/>
  <c r="D194" i="2"/>
  <c r="C194" i="2"/>
  <c r="B194" i="2"/>
  <c r="A194" i="2"/>
  <c r="O193" i="2"/>
  <c r="N193" i="2"/>
  <c r="M193" i="2"/>
  <c r="L193" i="2"/>
  <c r="K193" i="2"/>
  <c r="H193" i="2"/>
  <c r="G193" i="2"/>
  <c r="F193" i="2"/>
  <c r="D193" i="2"/>
  <c r="C193" i="2"/>
  <c r="B193" i="2"/>
  <c r="A193" i="2"/>
  <c r="O192" i="2"/>
  <c r="N192" i="2"/>
  <c r="M192" i="2"/>
  <c r="L192" i="2"/>
  <c r="K192" i="2"/>
  <c r="H192" i="2"/>
  <c r="G192" i="2"/>
  <c r="F192" i="2"/>
  <c r="D192" i="2"/>
  <c r="C192" i="2"/>
  <c r="B192" i="2"/>
  <c r="A192" i="2"/>
  <c r="N191" i="2"/>
  <c r="M191" i="2"/>
  <c r="L191" i="2"/>
  <c r="O191" i="2" s="1"/>
  <c r="K191" i="2"/>
  <c r="I191" i="2"/>
  <c r="H191" i="2"/>
  <c r="G191" i="2"/>
  <c r="F191" i="2"/>
  <c r="D191" i="2"/>
  <c r="C191" i="2"/>
  <c r="B191" i="2"/>
  <c r="A191" i="2"/>
  <c r="N190" i="2"/>
  <c r="M190" i="2"/>
  <c r="L190" i="2"/>
  <c r="O190" i="2" s="1"/>
  <c r="K190" i="2"/>
  <c r="H190" i="2"/>
  <c r="G190" i="2"/>
  <c r="F190" i="2"/>
  <c r="E190" i="2"/>
  <c r="D190" i="2"/>
  <c r="C190" i="2"/>
  <c r="B190" i="2"/>
  <c r="A190" i="2"/>
  <c r="N189" i="2"/>
  <c r="M189" i="2"/>
  <c r="L189" i="2"/>
  <c r="K189" i="2"/>
  <c r="I189" i="2"/>
  <c r="H189" i="2"/>
  <c r="G189" i="2"/>
  <c r="F189" i="2"/>
  <c r="D189" i="2"/>
  <c r="C189" i="2"/>
  <c r="B189" i="2"/>
  <c r="A189" i="2"/>
  <c r="N188" i="2"/>
  <c r="M188" i="2"/>
  <c r="L188" i="2"/>
  <c r="O188" i="2" s="1"/>
  <c r="K188" i="2"/>
  <c r="I188" i="2"/>
  <c r="H188" i="2"/>
  <c r="G188" i="2"/>
  <c r="F188" i="2"/>
  <c r="E188" i="2"/>
  <c r="D188" i="2"/>
  <c r="C188" i="2"/>
  <c r="B188" i="2"/>
  <c r="A188" i="2"/>
  <c r="N187" i="2"/>
  <c r="M187" i="2"/>
  <c r="L187" i="2"/>
  <c r="O187" i="2" s="1"/>
  <c r="K187" i="2"/>
  <c r="H187" i="2"/>
  <c r="G187" i="2"/>
  <c r="F187" i="2"/>
  <c r="E187" i="2"/>
  <c r="D187" i="2"/>
  <c r="C187" i="2"/>
  <c r="B187" i="2"/>
  <c r="A187" i="2"/>
  <c r="N186" i="2"/>
  <c r="M186" i="2"/>
  <c r="O186" i="2" s="1"/>
  <c r="L186" i="2"/>
  <c r="K186" i="2"/>
  <c r="H186" i="2"/>
  <c r="G186" i="2"/>
  <c r="F186" i="2"/>
  <c r="D186" i="2"/>
  <c r="C186" i="2"/>
  <c r="B186" i="2"/>
  <c r="A186" i="2"/>
  <c r="O185" i="2"/>
  <c r="N185" i="2"/>
  <c r="M185" i="2"/>
  <c r="L185" i="2"/>
  <c r="K185" i="2"/>
  <c r="H185" i="2"/>
  <c r="G185" i="2"/>
  <c r="F185" i="2"/>
  <c r="E185" i="2"/>
  <c r="D185" i="2"/>
  <c r="C185" i="2"/>
  <c r="B185" i="2"/>
  <c r="A185" i="2"/>
  <c r="O184" i="2"/>
  <c r="N184" i="2"/>
  <c r="M184" i="2"/>
  <c r="L184" i="2"/>
  <c r="K184" i="2"/>
  <c r="I184" i="2"/>
  <c r="H184" i="2"/>
  <c r="G184" i="2"/>
  <c r="F184" i="2"/>
  <c r="D184" i="2"/>
  <c r="C184" i="2"/>
  <c r="B184" i="2"/>
  <c r="A184" i="2"/>
  <c r="N183" i="2"/>
  <c r="M183" i="2"/>
  <c r="L183" i="2"/>
  <c r="O183" i="2" s="1"/>
  <c r="K183" i="2"/>
  <c r="I183" i="2"/>
  <c r="H183" i="2"/>
  <c r="G183" i="2"/>
  <c r="F183" i="2"/>
  <c r="D183" i="2"/>
  <c r="C183" i="2"/>
  <c r="B183" i="2"/>
  <c r="A183" i="2"/>
  <c r="N182" i="2"/>
  <c r="M182" i="2"/>
  <c r="L182" i="2"/>
  <c r="O182" i="2" s="1"/>
  <c r="K182" i="2"/>
  <c r="H182" i="2"/>
  <c r="G182" i="2"/>
  <c r="F182" i="2"/>
  <c r="D182" i="2"/>
  <c r="C182" i="2"/>
  <c r="B182" i="2"/>
  <c r="A182" i="2"/>
  <c r="N181" i="2"/>
  <c r="M181" i="2"/>
  <c r="L181" i="2"/>
  <c r="K181" i="2"/>
  <c r="I181" i="2"/>
  <c r="H181" i="2"/>
  <c r="G181" i="2"/>
  <c r="F181" i="2"/>
  <c r="D181" i="2"/>
  <c r="C181" i="2"/>
  <c r="B181" i="2"/>
  <c r="A181" i="2"/>
  <c r="N180" i="2"/>
  <c r="M180" i="2"/>
  <c r="L180" i="2"/>
  <c r="O180" i="2" s="1"/>
  <c r="K180" i="2"/>
  <c r="H180" i="2"/>
  <c r="G180" i="2"/>
  <c r="F180" i="2"/>
  <c r="E180" i="2"/>
  <c r="D180" i="2"/>
  <c r="C180" i="2"/>
  <c r="A180" i="2"/>
  <c r="L179" i="2"/>
  <c r="H179" i="2"/>
  <c r="G179" i="2"/>
  <c r="F179" i="2"/>
  <c r="D179" i="2"/>
  <c r="C179" i="2"/>
  <c r="B179" i="2"/>
  <c r="A179" i="2"/>
  <c r="N178" i="2"/>
  <c r="M178" i="2"/>
  <c r="O178" i="2" s="1"/>
  <c r="L178" i="2"/>
  <c r="K178" i="2"/>
  <c r="H178" i="2"/>
  <c r="G178" i="2"/>
  <c r="F178" i="2"/>
  <c r="D178" i="2"/>
  <c r="C178" i="2"/>
  <c r="B178" i="2"/>
  <c r="A178" i="2"/>
  <c r="O177" i="2"/>
  <c r="N177" i="2"/>
  <c r="M177" i="2"/>
  <c r="L177" i="2"/>
  <c r="K177" i="2"/>
  <c r="H177" i="2"/>
  <c r="G177" i="2"/>
  <c r="F177" i="2"/>
  <c r="D177" i="2"/>
  <c r="C177" i="2"/>
  <c r="B177" i="2"/>
  <c r="A177" i="2"/>
  <c r="O176" i="2"/>
  <c r="N176" i="2"/>
  <c r="M176" i="2"/>
  <c r="L176" i="2"/>
  <c r="K176" i="2"/>
  <c r="H176" i="2"/>
  <c r="G176" i="2"/>
  <c r="F176" i="2"/>
  <c r="D176" i="2"/>
  <c r="C176" i="2"/>
  <c r="B176" i="2"/>
  <c r="A176" i="2"/>
  <c r="N175" i="2"/>
  <c r="M175" i="2"/>
  <c r="L175" i="2"/>
  <c r="O175" i="2" s="1"/>
  <c r="K175" i="2"/>
  <c r="H175" i="2"/>
  <c r="G175" i="2"/>
  <c r="F175" i="2"/>
  <c r="D175" i="2"/>
  <c r="C175" i="2"/>
  <c r="B175" i="2"/>
  <c r="A175" i="2"/>
  <c r="L174" i="2"/>
  <c r="H174" i="2"/>
  <c r="G174" i="2"/>
  <c r="F174" i="2"/>
  <c r="D174" i="2"/>
  <c r="C174" i="2"/>
  <c r="B174" i="2"/>
  <c r="A174" i="2"/>
  <c r="N173" i="2"/>
  <c r="M173" i="2"/>
  <c r="L173" i="2"/>
  <c r="O173" i="2" s="1"/>
  <c r="K173" i="2"/>
  <c r="I173" i="2"/>
  <c r="H173" i="2"/>
  <c r="G173" i="2"/>
  <c r="F173" i="2"/>
  <c r="D173" i="2"/>
  <c r="C173" i="2"/>
  <c r="B173" i="2"/>
  <c r="A173" i="2"/>
  <c r="N172" i="2"/>
  <c r="M172" i="2"/>
  <c r="L172" i="2"/>
  <c r="O172" i="2" s="1"/>
  <c r="K172" i="2"/>
  <c r="H172" i="2"/>
  <c r="G172" i="2"/>
  <c r="F172" i="2"/>
  <c r="D172" i="2"/>
  <c r="C172" i="2"/>
  <c r="B172" i="2"/>
  <c r="A172" i="2"/>
  <c r="O171" i="2"/>
  <c r="N171" i="2"/>
  <c r="M171" i="2"/>
  <c r="L171" i="2"/>
  <c r="K171" i="2"/>
  <c r="H171" i="2"/>
  <c r="G171" i="2"/>
  <c r="F171" i="2"/>
  <c r="E171" i="2"/>
  <c r="D171" i="2"/>
  <c r="C171" i="2"/>
  <c r="B171" i="2"/>
  <c r="A171" i="2"/>
  <c r="N170" i="2"/>
  <c r="M170" i="2"/>
  <c r="L170" i="2"/>
  <c r="O170" i="2" s="1"/>
  <c r="K170" i="2"/>
  <c r="H170" i="2"/>
  <c r="G170" i="2"/>
  <c r="F170" i="2"/>
  <c r="E170" i="2"/>
  <c r="D170" i="2"/>
  <c r="C170" i="2"/>
  <c r="B170" i="2"/>
  <c r="A170" i="2"/>
  <c r="O169" i="2"/>
  <c r="N169" i="2"/>
  <c r="M169" i="2"/>
  <c r="L169" i="2"/>
  <c r="K169" i="2"/>
  <c r="H169" i="2"/>
  <c r="G169" i="2"/>
  <c r="F169" i="2"/>
  <c r="D169" i="2"/>
  <c r="C169" i="2"/>
  <c r="B169" i="2"/>
  <c r="A169" i="2"/>
  <c r="O168" i="2"/>
  <c r="N168" i="2"/>
  <c r="M168" i="2"/>
  <c r="L168" i="2"/>
  <c r="K168" i="2"/>
  <c r="H168" i="2"/>
  <c r="G168" i="2"/>
  <c r="F168" i="2"/>
  <c r="D168" i="2"/>
  <c r="C168" i="2"/>
  <c r="B168" i="2"/>
  <c r="A168" i="2"/>
  <c r="N167" i="2"/>
  <c r="M167" i="2"/>
  <c r="L167" i="2"/>
  <c r="O167" i="2" s="1"/>
  <c r="K167" i="2"/>
  <c r="H167" i="2"/>
  <c r="G167" i="2"/>
  <c r="F167" i="2"/>
  <c r="D167" i="2"/>
  <c r="C167" i="2"/>
  <c r="B167" i="2"/>
  <c r="A167" i="2"/>
  <c r="N166" i="2"/>
  <c r="M166" i="2"/>
  <c r="L166" i="2"/>
  <c r="O166" i="2" s="1"/>
  <c r="K166" i="2"/>
  <c r="H166" i="2"/>
  <c r="G166" i="2"/>
  <c r="F166" i="2"/>
  <c r="E166" i="2"/>
  <c r="D166" i="2"/>
  <c r="C166" i="2"/>
  <c r="B166" i="2"/>
  <c r="A166" i="2"/>
  <c r="N165" i="2"/>
  <c r="M165" i="2"/>
  <c r="L165" i="2"/>
  <c r="O165" i="2" s="1"/>
  <c r="K165" i="2"/>
  <c r="H165" i="2"/>
  <c r="G165" i="2"/>
  <c r="F165" i="2"/>
  <c r="E165" i="2"/>
  <c r="D165" i="2"/>
  <c r="C165" i="2"/>
  <c r="B165" i="2"/>
  <c r="A165" i="2"/>
  <c r="N164" i="2"/>
  <c r="M164" i="2"/>
  <c r="L164" i="2"/>
  <c r="O164" i="2" s="1"/>
  <c r="K164" i="2"/>
  <c r="H164" i="2"/>
  <c r="G164" i="2"/>
  <c r="F164" i="2"/>
  <c r="E164" i="2"/>
  <c r="D164" i="2"/>
  <c r="C164" i="2"/>
  <c r="B164" i="2"/>
  <c r="A164" i="2"/>
  <c r="O163" i="2"/>
  <c r="N163" i="2"/>
  <c r="M163" i="2"/>
  <c r="L163" i="2"/>
  <c r="K163" i="2"/>
  <c r="H163" i="2"/>
  <c r="G163" i="2"/>
  <c r="F163" i="2"/>
  <c r="D163" i="2"/>
  <c r="C163" i="2"/>
  <c r="B163" i="2"/>
  <c r="A163" i="2"/>
  <c r="N162" i="2"/>
  <c r="M162" i="2"/>
  <c r="L162" i="2"/>
  <c r="K162" i="2"/>
  <c r="H162" i="2"/>
  <c r="G162" i="2"/>
  <c r="F162" i="2"/>
  <c r="D162" i="2"/>
  <c r="C162" i="2"/>
  <c r="B162" i="2"/>
  <c r="A162" i="2"/>
  <c r="O161" i="2"/>
  <c r="N161" i="2"/>
  <c r="M161" i="2"/>
  <c r="L161" i="2"/>
  <c r="K161" i="2"/>
  <c r="I161" i="2"/>
  <c r="H161" i="2"/>
  <c r="G161" i="2"/>
  <c r="F161" i="2"/>
  <c r="E161" i="2"/>
  <c r="D161" i="2"/>
  <c r="C161" i="2"/>
  <c r="B161" i="2"/>
  <c r="A161" i="2"/>
  <c r="O160" i="2"/>
  <c r="N160" i="2"/>
  <c r="M160" i="2"/>
  <c r="L160" i="2"/>
  <c r="K160" i="2"/>
  <c r="I160" i="2"/>
  <c r="H160" i="2"/>
  <c r="G160" i="2"/>
  <c r="F160" i="2"/>
  <c r="D160" i="2"/>
  <c r="C160" i="2"/>
  <c r="B160" i="2"/>
  <c r="A160" i="2"/>
  <c r="N159" i="2"/>
  <c r="M159" i="2"/>
  <c r="L159" i="2"/>
  <c r="O159" i="2" s="1"/>
  <c r="K159" i="2"/>
  <c r="I159" i="2"/>
  <c r="H159" i="2"/>
  <c r="G159" i="2"/>
  <c r="F159" i="2"/>
  <c r="D159" i="2"/>
  <c r="C159" i="2"/>
  <c r="B159" i="2"/>
  <c r="A159" i="2"/>
  <c r="H158" i="2"/>
  <c r="G158" i="2"/>
  <c r="F158" i="2"/>
  <c r="D158" i="2"/>
  <c r="C158" i="2"/>
  <c r="B158" i="2"/>
  <c r="A158" i="2"/>
  <c r="N157" i="2"/>
  <c r="M157" i="2"/>
  <c r="L157" i="2"/>
  <c r="K157" i="2"/>
  <c r="H157" i="2"/>
  <c r="G157" i="2"/>
  <c r="F157" i="2"/>
  <c r="E157" i="2"/>
  <c r="D157" i="2"/>
  <c r="C157" i="2"/>
  <c r="B157" i="2"/>
  <c r="A157" i="2"/>
  <c r="N156" i="2"/>
  <c r="M156" i="2"/>
  <c r="L156" i="2"/>
  <c r="O156" i="2" s="1"/>
  <c r="K156" i="2"/>
  <c r="H156" i="2"/>
  <c r="G156" i="2"/>
  <c r="F156" i="2"/>
  <c r="E156" i="2"/>
  <c r="D156" i="2"/>
  <c r="C156" i="2"/>
  <c r="B156" i="2"/>
  <c r="A156" i="2"/>
  <c r="O155" i="2"/>
  <c r="N155" i="2"/>
  <c r="M155" i="2"/>
  <c r="L155" i="2"/>
  <c r="K155" i="2"/>
  <c r="H155" i="2"/>
  <c r="G155" i="2"/>
  <c r="F155" i="2"/>
  <c r="E155" i="2"/>
  <c r="D155" i="2"/>
  <c r="C155" i="2"/>
  <c r="B155" i="2"/>
  <c r="A155" i="2"/>
  <c r="N154" i="2"/>
  <c r="M154" i="2"/>
  <c r="L154" i="2"/>
  <c r="O154" i="2" s="1"/>
  <c r="K154" i="2"/>
  <c r="H154" i="2"/>
  <c r="G154" i="2"/>
  <c r="F154" i="2"/>
  <c r="E154" i="2"/>
  <c r="D154" i="2"/>
  <c r="C154" i="2"/>
  <c r="B154" i="2"/>
  <c r="A154" i="2"/>
  <c r="N153" i="2"/>
  <c r="H153" i="2"/>
  <c r="G153" i="2"/>
  <c r="F153" i="2"/>
  <c r="D153" i="2"/>
  <c r="C153" i="2"/>
  <c r="B153" i="2"/>
  <c r="A153" i="2"/>
  <c r="O152" i="2"/>
  <c r="N152" i="2"/>
  <c r="M152" i="2"/>
  <c r="L152" i="2"/>
  <c r="K152" i="2"/>
  <c r="I152" i="2"/>
  <c r="H152" i="2"/>
  <c r="G152" i="2"/>
  <c r="F152" i="2"/>
  <c r="D152" i="2"/>
  <c r="C152" i="2"/>
  <c r="B152" i="2"/>
  <c r="A152" i="2"/>
  <c r="N151" i="2"/>
  <c r="M151" i="2"/>
  <c r="L151" i="2"/>
  <c r="O151" i="2" s="1"/>
  <c r="K151" i="2"/>
  <c r="H151" i="2"/>
  <c r="G151" i="2"/>
  <c r="F151" i="2"/>
  <c r="D151" i="2"/>
  <c r="C151" i="2"/>
  <c r="B151" i="2"/>
  <c r="A151" i="2"/>
  <c r="N150" i="2"/>
  <c r="M150" i="2"/>
  <c r="L150" i="2"/>
  <c r="O150" i="2" s="1"/>
  <c r="K150" i="2"/>
  <c r="H150" i="2"/>
  <c r="G150" i="2"/>
  <c r="F150" i="2"/>
  <c r="D150" i="2"/>
  <c r="C150" i="2"/>
  <c r="B150" i="2"/>
  <c r="A150" i="2"/>
  <c r="N149" i="2"/>
  <c r="M149" i="2"/>
  <c r="L149" i="2"/>
  <c r="O149" i="2" s="1"/>
  <c r="K149" i="2"/>
  <c r="I149" i="2"/>
  <c r="H149" i="2"/>
  <c r="G149" i="2"/>
  <c r="F149" i="2"/>
  <c r="E149" i="2"/>
  <c r="D149" i="2"/>
  <c r="C149" i="2"/>
  <c r="B149" i="2"/>
  <c r="A149" i="2"/>
  <c r="N148" i="2"/>
  <c r="M148" i="2"/>
  <c r="L148" i="2"/>
  <c r="O148" i="2" s="1"/>
  <c r="K148" i="2"/>
  <c r="I148" i="2"/>
  <c r="H148" i="2"/>
  <c r="G148" i="2"/>
  <c r="F148" i="2"/>
  <c r="E148" i="2"/>
  <c r="D148" i="2"/>
  <c r="C148" i="2"/>
  <c r="B148" i="2"/>
  <c r="A148" i="2"/>
  <c r="O147" i="2"/>
  <c r="N147" i="2"/>
  <c r="M147" i="2"/>
  <c r="L147" i="2"/>
  <c r="K147" i="2"/>
  <c r="I147" i="2"/>
  <c r="H147" i="2"/>
  <c r="G147" i="2"/>
  <c r="F147" i="2"/>
  <c r="E147" i="2"/>
  <c r="D147" i="2"/>
  <c r="C147" i="2"/>
  <c r="B147" i="2"/>
  <c r="A147" i="2"/>
  <c r="M146" i="2"/>
  <c r="H146" i="2"/>
  <c r="G146" i="2"/>
  <c r="F146" i="2"/>
  <c r="C146" i="2"/>
  <c r="B146" i="2"/>
  <c r="A146" i="2"/>
  <c r="O145" i="2"/>
  <c r="N145" i="2"/>
  <c r="M145" i="2"/>
  <c r="L145" i="2"/>
  <c r="K145" i="2"/>
  <c r="H145" i="2"/>
  <c r="G145" i="2"/>
  <c r="F145" i="2"/>
  <c r="E145" i="2"/>
  <c r="D145" i="2"/>
  <c r="C145" i="2"/>
  <c r="B145" i="2"/>
  <c r="A145" i="2"/>
  <c r="O144" i="2"/>
  <c r="N144" i="2"/>
  <c r="M144" i="2"/>
  <c r="L144" i="2"/>
  <c r="K144" i="2"/>
  <c r="H144" i="2"/>
  <c r="G144" i="2"/>
  <c r="F144" i="2"/>
  <c r="D144" i="2"/>
  <c r="C144" i="2"/>
  <c r="B144" i="2"/>
  <c r="A144" i="2"/>
  <c r="N143" i="2"/>
  <c r="M143" i="2"/>
  <c r="L143" i="2"/>
  <c r="O143" i="2" s="1"/>
  <c r="K143" i="2"/>
  <c r="I143" i="2"/>
  <c r="H143" i="2"/>
  <c r="G143" i="2"/>
  <c r="F143" i="2"/>
  <c r="D143" i="2"/>
  <c r="C143" i="2"/>
  <c r="B143" i="2"/>
  <c r="A143" i="2"/>
  <c r="N142" i="2"/>
  <c r="M142" i="2"/>
  <c r="L142" i="2"/>
  <c r="O142" i="2" s="1"/>
  <c r="K142" i="2"/>
  <c r="H142" i="2"/>
  <c r="G142" i="2"/>
  <c r="F142" i="2"/>
  <c r="D142" i="2"/>
  <c r="C142" i="2"/>
  <c r="B142" i="2"/>
  <c r="A142" i="2"/>
  <c r="N141" i="2"/>
  <c r="M141" i="2"/>
  <c r="L141" i="2"/>
  <c r="O141" i="2" s="1"/>
  <c r="K141" i="2"/>
  <c r="H141" i="2"/>
  <c r="G141" i="2"/>
  <c r="F141" i="2"/>
  <c r="D141" i="2"/>
  <c r="C141" i="2"/>
  <c r="B141" i="2"/>
  <c r="A141" i="2"/>
  <c r="N140" i="2"/>
  <c r="M140" i="2"/>
  <c r="L140" i="2"/>
  <c r="O140" i="2" s="1"/>
  <c r="K140" i="2"/>
  <c r="H140" i="2"/>
  <c r="G140" i="2"/>
  <c r="F140" i="2"/>
  <c r="E140" i="2"/>
  <c r="D140" i="2"/>
  <c r="C140" i="2"/>
  <c r="B140" i="2"/>
  <c r="A140" i="2"/>
  <c r="O139" i="2"/>
  <c r="N139" i="2"/>
  <c r="M139" i="2"/>
  <c r="L139" i="2"/>
  <c r="K139" i="2"/>
  <c r="H139" i="2"/>
  <c r="G139" i="2"/>
  <c r="F139" i="2"/>
  <c r="E139" i="2"/>
  <c r="D139" i="2"/>
  <c r="C139" i="2"/>
  <c r="B139" i="2"/>
  <c r="A139" i="2"/>
  <c r="N138" i="2"/>
  <c r="M138" i="2"/>
  <c r="O138" i="2" s="1"/>
  <c r="L138" i="2"/>
  <c r="K138" i="2"/>
  <c r="I138" i="2"/>
  <c r="H138" i="2"/>
  <c r="G138" i="2"/>
  <c r="F138" i="2"/>
  <c r="E138" i="2"/>
  <c r="D138" i="2"/>
  <c r="C138" i="2"/>
  <c r="B138" i="2"/>
  <c r="A138" i="2"/>
  <c r="O137" i="2"/>
  <c r="N137" i="2"/>
  <c r="M137" i="2"/>
  <c r="L137" i="2"/>
  <c r="K137" i="2"/>
  <c r="H137" i="2"/>
  <c r="G137" i="2"/>
  <c r="F137" i="2"/>
  <c r="D137" i="2"/>
  <c r="C137" i="2"/>
  <c r="B137" i="2"/>
  <c r="A137" i="2"/>
  <c r="O136" i="2"/>
  <c r="N136" i="2"/>
  <c r="M136" i="2"/>
  <c r="L136" i="2"/>
  <c r="K136" i="2"/>
  <c r="H136" i="2"/>
  <c r="G136" i="2"/>
  <c r="F136" i="2"/>
  <c r="C136" i="2"/>
  <c r="B136" i="2"/>
  <c r="A136" i="2"/>
  <c r="N135" i="2"/>
  <c r="M135" i="2"/>
  <c r="L135" i="2"/>
  <c r="O135" i="2" s="1"/>
  <c r="K135" i="2"/>
  <c r="H135" i="2"/>
  <c r="G135" i="2"/>
  <c r="F135" i="2"/>
  <c r="D135" i="2"/>
  <c r="C135" i="2"/>
  <c r="B135" i="2"/>
  <c r="A135" i="2"/>
  <c r="N134" i="2"/>
  <c r="M134" i="2"/>
  <c r="L134" i="2"/>
  <c r="O134" i="2" s="1"/>
  <c r="K134" i="2"/>
  <c r="I134" i="2"/>
  <c r="H134" i="2"/>
  <c r="G134" i="2"/>
  <c r="F134" i="2"/>
  <c r="D134" i="2"/>
  <c r="C134" i="2"/>
  <c r="B134" i="2"/>
  <c r="A134" i="2"/>
  <c r="H133" i="2"/>
  <c r="G133" i="2"/>
  <c r="F133" i="2"/>
  <c r="D133" i="2"/>
  <c r="C133" i="2"/>
  <c r="B133" i="2"/>
  <c r="A133" i="2"/>
  <c r="N132" i="2"/>
  <c r="M132" i="2"/>
  <c r="L132" i="2"/>
  <c r="O132" i="2" s="1"/>
  <c r="K132" i="2"/>
  <c r="H132" i="2"/>
  <c r="G132" i="2"/>
  <c r="F132" i="2"/>
  <c r="D132" i="2"/>
  <c r="C132" i="2"/>
  <c r="B132" i="2"/>
  <c r="A132" i="2"/>
  <c r="N131" i="2"/>
  <c r="M131" i="2"/>
  <c r="L131" i="2"/>
  <c r="O131" i="2" s="1"/>
  <c r="K131" i="2"/>
  <c r="I131" i="2"/>
  <c r="H131" i="2"/>
  <c r="G131" i="2"/>
  <c r="F131" i="2"/>
  <c r="E131" i="2"/>
  <c r="D131" i="2"/>
  <c r="C131" i="2"/>
  <c r="B131" i="2"/>
  <c r="A131" i="2"/>
  <c r="N130" i="2"/>
  <c r="M130" i="2"/>
  <c r="L130" i="2"/>
  <c r="O130" i="2" s="1"/>
  <c r="K130" i="2"/>
  <c r="H130" i="2"/>
  <c r="G130" i="2"/>
  <c r="F130" i="2"/>
  <c r="E130" i="2"/>
  <c r="D130" i="2"/>
  <c r="C130" i="2"/>
  <c r="B130" i="2"/>
  <c r="A130" i="2"/>
  <c r="N129" i="2"/>
  <c r="H129" i="2"/>
  <c r="G129" i="2"/>
  <c r="F129" i="2"/>
  <c r="D129" i="2"/>
  <c r="C129" i="2"/>
  <c r="B129" i="2"/>
  <c r="A129" i="2"/>
  <c r="O128" i="2"/>
  <c r="N128" i="2"/>
  <c r="M128" i="2"/>
  <c r="L128" i="2"/>
  <c r="K128" i="2"/>
  <c r="H128" i="2"/>
  <c r="G128" i="2"/>
  <c r="F128" i="2"/>
  <c r="D128" i="2"/>
  <c r="C128" i="2"/>
  <c r="B128" i="2"/>
  <c r="A128" i="2"/>
  <c r="N127" i="2"/>
  <c r="M127" i="2"/>
  <c r="L127" i="2"/>
  <c r="O127" i="2" s="1"/>
  <c r="K127" i="2"/>
  <c r="I127" i="2"/>
  <c r="H127" i="2"/>
  <c r="G127" i="2"/>
  <c r="F127" i="2"/>
  <c r="D127" i="2"/>
  <c r="C127" i="2"/>
  <c r="B127" i="2"/>
  <c r="A127" i="2"/>
  <c r="N126" i="2"/>
  <c r="M126" i="2"/>
  <c r="L126" i="2"/>
  <c r="O126" i="2" s="1"/>
  <c r="K126" i="2"/>
  <c r="I126" i="2"/>
  <c r="H126" i="2"/>
  <c r="G126" i="2"/>
  <c r="F126" i="2"/>
  <c r="D126" i="2"/>
  <c r="C126" i="2"/>
  <c r="B126" i="2"/>
  <c r="A126" i="2"/>
  <c r="N125" i="2"/>
  <c r="M125" i="2"/>
  <c r="L125" i="2"/>
  <c r="O125" i="2" s="1"/>
  <c r="K125" i="2"/>
  <c r="H125" i="2"/>
  <c r="G125" i="2"/>
  <c r="F125" i="2"/>
  <c r="E125" i="2"/>
  <c r="D125" i="2"/>
  <c r="C125" i="2"/>
  <c r="B125" i="2"/>
  <c r="A125" i="2"/>
  <c r="N124" i="2"/>
  <c r="M124" i="2"/>
  <c r="L124" i="2"/>
  <c r="O124" i="2" s="1"/>
  <c r="K124" i="2"/>
  <c r="H124" i="2"/>
  <c r="G124" i="2"/>
  <c r="F124" i="2"/>
  <c r="E124" i="2"/>
  <c r="D124" i="2"/>
  <c r="C124" i="2"/>
  <c r="B124" i="2"/>
  <c r="A124" i="2"/>
  <c r="N123" i="2"/>
  <c r="M123" i="2"/>
  <c r="L123" i="2"/>
  <c r="O123" i="2" s="1"/>
  <c r="K123" i="2"/>
  <c r="H123" i="2"/>
  <c r="G123" i="2"/>
  <c r="F123" i="2"/>
  <c r="D123" i="2"/>
  <c r="C123" i="2"/>
  <c r="A123" i="2"/>
  <c r="N122" i="2"/>
  <c r="M122" i="2"/>
  <c r="L122" i="2"/>
  <c r="O122" i="2" s="1"/>
  <c r="K122" i="2"/>
  <c r="H122" i="2"/>
  <c r="G122" i="2"/>
  <c r="F122" i="2"/>
  <c r="D122" i="2"/>
  <c r="C122" i="2"/>
  <c r="B122" i="2"/>
  <c r="A122" i="2"/>
  <c r="O121" i="2"/>
  <c r="N121" i="2"/>
  <c r="M121" i="2"/>
  <c r="L121" i="2"/>
  <c r="K121" i="2"/>
  <c r="H121" i="2"/>
  <c r="G121" i="2"/>
  <c r="F121" i="2"/>
  <c r="E121" i="2"/>
  <c r="D121" i="2"/>
  <c r="C121" i="2"/>
  <c r="B121" i="2"/>
  <c r="A121" i="2"/>
  <c r="O120" i="2"/>
  <c r="N120" i="2"/>
  <c r="M120" i="2"/>
  <c r="L120" i="2"/>
  <c r="K120" i="2"/>
  <c r="H120" i="2"/>
  <c r="G120" i="2"/>
  <c r="F120" i="2"/>
  <c r="D120" i="2"/>
  <c r="C120" i="2"/>
  <c r="B120" i="2"/>
  <c r="A120" i="2"/>
  <c r="N119" i="2"/>
  <c r="M119" i="2"/>
  <c r="L119" i="2"/>
  <c r="O119" i="2" s="1"/>
  <c r="K119" i="2"/>
  <c r="H119" i="2"/>
  <c r="G119" i="2"/>
  <c r="F119" i="2"/>
  <c r="D119" i="2"/>
  <c r="C119" i="2"/>
  <c r="B119" i="2"/>
  <c r="A119" i="2"/>
  <c r="N118" i="2"/>
  <c r="M118" i="2"/>
  <c r="L118" i="2"/>
  <c r="O118" i="2" s="1"/>
  <c r="K118" i="2"/>
  <c r="H118" i="2"/>
  <c r="G118" i="2"/>
  <c r="F118" i="2"/>
  <c r="D118" i="2"/>
  <c r="C118" i="2"/>
  <c r="B118" i="2"/>
  <c r="A118" i="2"/>
  <c r="N117" i="2"/>
  <c r="M117" i="2"/>
  <c r="L117" i="2"/>
  <c r="O117" i="2" s="1"/>
  <c r="K117" i="2"/>
  <c r="H117" i="2"/>
  <c r="G117" i="2"/>
  <c r="F117" i="2"/>
  <c r="D117" i="2"/>
  <c r="C117" i="2"/>
  <c r="B117" i="2"/>
  <c r="A117" i="2"/>
  <c r="N116" i="2"/>
  <c r="M116" i="2"/>
  <c r="L116" i="2"/>
  <c r="O116" i="2" s="1"/>
  <c r="K116" i="2"/>
  <c r="H116" i="2"/>
  <c r="G116" i="2"/>
  <c r="F116" i="2"/>
  <c r="D116" i="2"/>
  <c r="C116" i="2"/>
  <c r="B116" i="2"/>
  <c r="A116" i="2"/>
  <c r="O115" i="2"/>
  <c r="N115" i="2"/>
  <c r="M115" i="2"/>
  <c r="L115" i="2"/>
  <c r="K115" i="2"/>
  <c r="H115" i="2"/>
  <c r="G115" i="2"/>
  <c r="F115" i="2"/>
  <c r="D115" i="2"/>
  <c r="C115" i="2"/>
  <c r="B115" i="2"/>
  <c r="A115" i="2"/>
  <c r="N114" i="2"/>
  <c r="M114" i="2"/>
  <c r="O114" i="2" s="1"/>
  <c r="L114" i="2"/>
  <c r="K114" i="2"/>
  <c r="H114" i="2"/>
  <c r="G114" i="2"/>
  <c r="F114" i="2"/>
  <c r="D114" i="2"/>
  <c r="C114" i="2"/>
  <c r="B114" i="2"/>
  <c r="A114" i="2"/>
  <c r="N113" i="2"/>
  <c r="H113" i="2"/>
  <c r="G113" i="2"/>
  <c r="F113" i="2"/>
  <c r="D113" i="2"/>
  <c r="C113" i="2"/>
  <c r="B113" i="2"/>
  <c r="A113" i="2"/>
  <c r="I112" i="2"/>
  <c r="H112" i="2"/>
  <c r="G112" i="2"/>
  <c r="F112" i="2"/>
  <c r="D112" i="2"/>
  <c r="C112" i="2"/>
  <c r="B112" i="2"/>
  <c r="A112" i="2"/>
  <c r="K111" i="2"/>
  <c r="I111" i="2"/>
  <c r="H111" i="2"/>
  <c r="G111" i="2"/>
  <c r="F111" i="2"/>
  <c r="D111" i="2"/>
  <c r="C111" i="2"/>
  <c r="B111" i="2"/>
  <c r="A111" i="2"/>
  <c r="N110" i="2"/>
  <c r="M110" i="2"/>
  <c r="L110" i="2"/>
  <c r="O110" i="2" s="1"/>
  <c r="K110" i="2"/>
  <c r="H110" i="2"/>
  <c r="G110" i="2"/>
  <c r="F110" i="2"/>
  <c r="E110" i="2"/>
  <c r="D110" i="2"/>
  <c r="C110" i="2"/>
  <c r="B110" i="2"/>
  <c r="A110" i="2"/>
  <c r="N109" i="2"/>
  <c r="M109" i="2"/>
  <c r="L109" i="2"/>
  <c r="K109" i="2"/>
  <c r="I109" i="2"/>
  <c r="H109" i="2"/>
  <c r="G109" i="2"/>
  <c r="F109" i="2"/>
  <c r="E109" i="2"/>
  <c r="D109" i="2"/>
  <c r="C109" i="2"/>
  <c r="B109" i="2"/>
  <c r="A109" i="2"/>
  <c r="H108" i="2"/>
  <c r="G108" i="2"/>
  <c r="F108" i="2"/>
  <c r="D108" i="2"/>
  <c r="C108" i="2"/>
  <c r="B108" i="2"/>
  <c r="A108" i="2"/>
  <c r="N107" i="2"/>
  <c r="M107" i="2"/>
  <c r="L107" i="2"/>
  <c r="O107" i="2" s="1"/>
  <c r="K107" i="2"/>
  <c r="H107" i="2"/>
  <c r="G107" i="2"/>
  <c r="F107" i="2"/>
  <c r="D107" i="2"/>
  <c r="C107" i="2"/>
  <c r="B107" i="2"/>
  <c r="A107" i="2"/>
  <c r="N106" i="2"/>
  <c r="M106" i="2"/>
  <c r="O106" i="2" s="1"/>
  <c r="L106" i="2"/>
  <c r="K106" i="2"/>
  <c r="H106" i="2"/>
  <c r="G106" i="2"/>
  <c r="F106" i="2"/>
  <c r="D106" i="2"/>
  <c r="C106" i="2"/>
  <c r="B106" i="2"/>
  <c r="A106" i="2"/>
  <c r="O105" i="2"/>
  <c r="N105" i="2"/>
  <c r="M105" i="2"/>
  <c r="L105" i="2"/>
  <c r="K105" i="2"/>
  <c r="H105" i="2"/>
  <c r="G105" i="2"/>
  <c r="F105" i="2"/>
  <c r="E105" i="2"/>
  <c r="D105" i="2"/>
  <c r="C105" i="2"/>
  <c r="B105" i="2"/>
  <c r="A105" i="2"/>
  <c r="O104" i="2"/>
  <c r="N104" i="2"/>
  <c r="M104" i="2"/>
  <c r="L104" i="2"/>
  <c r="K104" i="2"/>
  <c r="H104" i="2"/>
  <c r="G104" i="2"/>
  <c r="F104" i="2"/>
  <c r="E104" i="2"/>
  <c r="D104" i="2"/>
  <c r="C104" i="2"/>
  <c r="B104" i="2"/>
  <c r="A104" i="2"/>
  <c r="N103" i="2"/>
  <c r="M103" i="2"/>
  <c r="L103" i="2"/>
  <c r="O103" i="2" s="1"/>
  <c r="K103" i="2"/>
  <c r="I103" i="2"/>
  <c r="H103" i="2"/>
  <c r="G103" i="2"/>
  <c r="F103" i="2"/>
  <c r="E103" i="2"/>
  <c r="D103" i="2"/>
  <c r="B103" i="2"/>
  <c r="A103" i="2"/>
  <c r="N102" i="2"/>
  <c r="M102" i="2"/>
  <c r="L102" i="2"/>
  <c r="O102" i="2" s="1"/>
  <c r="K102" i="2"/>
  <c r="I102" i="2"/>
  <c r="H102" i="2"/>
  <c r="G102" i="2"/>
  <c r="F102" i="2"/>
  <c r="D102" i="2"/>
  <c r="B102" i="2"/>
  <c r="A102" i="2"/>
  <c r="N101" i="2"/>
  <c r="M101" i="2"/>
  <c r="L101" i="2"/>
  <c r="O101" i="2" s="1"/>
  <c r="K101" i="2"/>
  <c r="H101" i="2"/>
  <c r="G101" i="2"/>
  <c r="F101" i="2"/>
  <c r="D101" i="2"/>
  <c r="C101" i="2"/>
  <c r="B101" i="2"/>
  <c r="A101" i="2"/>
  <c r="N100" i="2"/>
  <c r="M100" i="2"/>
  <c r="L100" i="2"/>
  <c r="O100" i="2" s="1"/>
  <c r="K100" i="2"/>
  <c r="I100" i="2"/>
  <c r="H100" i="2"/>
  <c r="G100" i="2"/>
  <c r="F100" i="2"/>
  <c r="E100" i="2"/>
  <c r="D100" i="2"/>
  <c r="C100" i="2"/>
  <c r="B100" i="2"/>
  <c r="A100" i="2"/>
  <c r="N99" i="2"/>
  <c r="M99" i="2"/>
  <c r="L99" i="2"/>
  <c r="O99" i="2" s="1"/>
  <c r="K99" i="2"/>
  <c r="H99" i="2"/>
  <c r="G99" i="2"/>
  <c r="F99" i="2"/>
  <c r="D99" i="2"/>
  <c r="C99" i="2"/>
  <c r="B99" i="2"/>
  <c r="A99" i="2"/>
  <c r="M98" i="2"/>
  <c r="H98" i="2"/>
  <c r="G98" i="2"/>
  <c r="F98" i="2"/>
  <c r="D98" i="2"/>
  <c r="C98" i="2"/>
  <c r="B98" i="2"/>
  <c r="A98" i="2"/>
  <c r="N97" i="2"/>
  <c r="H97" i="2"/>
  <c r="G97" i="2"/>
  <c r="F97" i="2"/>
  <c r="D97" i="2"/>
  <c r="C97" i="2"/>
  <c r="B97" i="2"/>
  <c r="A97" i="2"/>
  <c r="H96" i="2"/>
  <c r="G96" i="2"/>
  <c r="F96" i="2"/>
  <c r="D96" i="2"/>
  <c r="C96" i="2"/>
  <c r="B96" i="2"/>
  <c r="A96" i="2"/>
  <c r="K95" i="2"/>
  <c r="H95" i="2"/>
  <c r="G95" i="2"/>
  <c r="F95" i="2"/>
  <c r="D95" i="2"/>
  <c r="C95" i="2"/>
  <c r="B95" i="2"/>
  <c r="A95" i="2"/>
  <c r="L94" i="2"/>
  <c r="H94" i="2"/>
  <c r="G94" i="2"/>
  <c r="F94" i="2"/>
  <c r="D94" i="2"/>
  <c r="C94" i="2"/>
  <c r="B94" i="2"/>
  <c r="A94" i="2"/>
  <c r="M93" i="2"/>
  <c r="H93" i="2"/>
  <c r="G93" i="2"/>
  <c r="F93" i="2"/>
  <c r="D93" i="2"/>
  <c r="C93" i="2"/>
  <c r="B93" i="2"/>
  <c r="A93" i="2"/>
  <c r="N92" i="2"/>
  <c r="K92" i="2"/>
  <c r="H92" i="2"/>
  <c r="G92" i="2"/>
  <c r="F92" i="2"/>
  <c r="D92" i="2"/>
  <c r="C92" i="2"/>
  <c r="B92" i="2"/>
  <c r="A92" i="2"/>
  <c r="N91" i="2"/>
  <c r="M91" i="2"/>
  <c r="L91" i="2"/>
  <c r="O91" i="2" s="1"/>
  <c r="K91" i="2"/>
  <c r="H91" i="2"/>
  <c r="G91" i="2"/>
  <c r="F91" i="2"/>
  <c r="D91" i="2"/>
  <c r="C91" i="2"/>
  <c r="B91" i="2"/>
  <c r="A91" i="2"/>
  <c r="N90" i="2"/>
  <c r="M90" i="2"/>
  <c r="L90" i="2"/>
  <c r="O90" i="2" s="1"/>
  <c r="K90" i="2"/>
  <c r="H90" i="2"/>
  <c r="G90" i="2"/>
  <c r="F90" i="2"/>
  <c r="D90" i="2"/>
  <c r="C90" i="2"/>
  <c r="B90" i="2"/>
  <c r="A90" i="2"/>
  <c r="O89" i="2"/>
  <c r="N89" i="2"/>
  <c r="M89" i="2"/>
  <c r="L89" i="2"/>
  <c r="K89" i="2"/>
  <c r="H89" i="2"/>
  <c r="G89" i="2"/>
  <c r="F89" i="2"/>
  <c r="D89" i="2"/>
  <c r="C89" i="2"/>
  <c r="B89" i="2"/>
  <c r="A89" i="2"/>
  <c r="O88" i="2"/>
  <c r="N88" i="2"/>
  <c r="M88" i="2"/>
  <c r="L88" i="2"/>
  <c r="K88" i="2"/>
  <c r="H88" i="2"/>
  <c r="G88" i="2"/>
  <c r="F88" i="2"/>
  <c r="D88" i="2"/>
  <c r="C88" i="2"/>
  <c r="B88" i="2"/>
  <c r="A88" i="2"/>
  <c r="N87" i="2"/>
  <c r="M87" i="2"/>
  <c r="L87" i="2"/>
  <c r="O87" i="2" s="1"/>
  <c r="K87" i="2"/>
  <c r="H87" i="2"/>
  <c r="G87" i="2"/>
  <c r="F87" i="2"/>
  <c r="D87" i="2"/>
  <c r="C87" i="2"/>
  <c r="B87" i="2"/>
  <c r="A87" i="2"/>
  <c r="N86" i="2"/>
  <c r="M86" i="2"/>
  <c r="L86" i="2"/>
  <c r="O86" i="2" s="1"/>
  <c r="K86" i="2"/>
  <c r="H86" i="2"/>
  <c r="G86" i="2"/>
  <c r="F86" i="2"/>
  <c r="D86" i="2"/>
  <c r="C86" i="2"/>
  <c r="B86" i="2"/>
  <c r="A86" i="2"/>
  <c r="N85" i="2"/>
  <c r="M85" i="2"/>
  <c r="L85" i="2"/>
  <c r="O85" i="2" s="1"/>
  <c r="K85" i="2"/>
  <c r="H85" i="2"/>
  <c r="G85" i="2"/>
  <c r="F85" i="2"/>
  <c r="D85" i="2"/>
  <c r="C85" i="2"/>
  <c r="B85" i="2"/>
  <c r="A85" i="2"/>
  <c r="N84" i="2"/>
  <c r="M84" i="2"/>
  <c r="L84" i="2"/>
  <c r="O84" i="2" s="1"/>
  <c r="K84" i="2"/>
  <c r="H84" i="2"/>
  <c r="G84" i="2"/>
  <c r="F84" i="2"/>
  <c r="D84" i="2"/>
  <c r="C84" i="2"/>
  <c r="B84" i="2"/>
  <c r="A84" i="2"/>
  <c r="N83" i="2"/>
  <c r="M83" i="2"/>
  <c r="L83" i="2"/>
  <c r="O83" i="2" s="1"/>
  <c r="K83" i="2"/>
  <c r="I83" i="2"/>
  <c r="H83" i="2"/>
  <c r="G83" i="2"/>
  <c r="F83" i="2"/>
  <c r="D83" i="2"/>
  <c r="C83" i="2"/>
  <c r="B83" i="2"/>
  <c r="A83" i="2"/>
  <c r="M82" i="2"/>
  <c r="H82" i="2"/>
  <c r="G82" i="2"/>
  <c r="F82" i="2"/>
  <c r="D82" i="2"/>
  <c r="C82" i="2"/>
  <c r="B82" i="2"/>
  <c r="A82" i="2"/>
  <c r="O81" i="2"/>
  <c r="N81" i="2"/>
  <c r="M81" i="2"/>
  <c r="L81" i="2"/>
  <c r="K81" i="2"/>
  <c r="H81" i="2"/>
  <c r="G81" i="2"/>
  <c r="F81" i="2"/>
  <c r="D81" i="2"/>
  <c r="C81" i="2"/>
  <c r="B81" i="2"/>
  <c r="A81" i="2"/>
  <c r="O80" i="2"/>
  <c r="N80" i="2"/>
  <c r="M80" i="2"/>
  <c r="L80" i="2"/>
  <c r="K80" i="2"/>
  <c r="H80" i="2"/>
  <c r="G80" i="2"/>
  <c r="F80" i="2"/>
  <c r="D80" i="2"/>
  <c r="C80" i="2"/>
  <c r="B80" i="2"/>
  <c r="A80" i="2"/>
  <c r="N79" i="2"/>
  <c r="M79" i="2"/>
  <c r="L79" i="2"/>
  <c r="O79" i="2" s="1"/>
  <c r="K79" i="2"/>
  <c r="H79" i="2"/>
  <c r="G79" i="2"/>
  <c r="F79" i="2"/>
  <c r="D79" i="2"/>
  <c r="C79" i="2"/>
  <c r="B79" i="2"/>
  <c r="A79" i="2"/>
  <c r="N78" i="2"/>
  <c r="M78" i="2"/>
  <c r="L78" i="2"/>
  <c r="O78" i="2" s="1"/>
  <c r="K78" i="2"/>
  <c r="H78" i="2"/>
  <c r="G78" i="2"/>
  <c r="F78" i="2"/>
  <c r="D78" i="2"/>
  <c r="C78" i="2"/>
  <c r="B78" i="2"/>
  <c r="A78" i="2"/>
  <c r="N77" i="2"/>
  <c r="M77" i="2"/>
  <c r="L77" i="2"/>
  <c r="K77" i="2"/>
  <c r="H77" i="2"/>
  <c r="G77" i="2"/>
  <c r="F77" i="2"/>
  <c r="D77" i="2"/>
  <c r="C77" i="2"/>
  <c r="B77" i="2"/>
  <c r="A77" i="2"/>
  <c r="N76" i="2"/>
  <c r="M76" i="2"/>
  <c r="L76" i="2"/>
  <c r="O76" i="2" s="1"/>
  <c r="K76" i="2"/>
  <c r="H76" i="2"/>
  <c r="G76" i="2"/>
  <c r="F76" i="2"/>
  <c r="D76" i="2"/>
  <c r="C76" i="2"/>
  <c r="B76" i="2"/>
  <c r="A76" i="2"/>
  <c r="O75" i="2"/>
  <c r="N75" i="2"/>
  <c r="M75" i="2"/>
  <c r="L75" i="2"/>
  <c r="K75" i="2"/>
  <c r="H75" i="2"/>
  <c r="G75" i="2"/>
  <c r="F75" i="2"/>
  <c r="D75" i="2"/>
  <c r="C75" i="2"/>
  <c r="B75" i="2"/>
  <c r="A75" i="2"/>
  <c r="N74" i="2"/>
  <c r="M74" i="2"/>
  <c r="O74" i="2" s="1"/>
  <c r="L74" i="2"/>
  <c r="K74" i="2"/>
  <c r="I74" i="2"/>
  <c r="H74" i="2"/>
  <c r="G74" i="2"/>
  <c r="F74" i="2"/>
  <c r="D74" i="2"/>
  <c r="C74" i="2"/>
  <c r="B74" i="2"/>
  <c r="A74" i="2"/>
  <c r="N73" i="2"/>
  <c r="H73" i="2"/>
  <c r="G73" i="2"/>
  <c r="F73" i="2"/>
  <c r="D73" i="2"/>
  <c r="C73" i="2"/>
  <c r="B73" i="2"/>
  <c r="A73" i="2"/>
  <c r="H72" i="2"/>
  <c r="G72" i="2"/>
  <c r="F72" i="2"/>
  <c r="D72" i="2"/>
  <c r="C72" i="2"/>
  <c r="B72" i="2"/>
  <c r="A72" i="2"/>
  <c r="K71" i="2"/>
  <c r="H71" i="2"/>
  <c r="G71" i="2"/>
  <c r="F71" i="2"/>
  <c r="D71" i="2"/>
  <c r="C71" i="2"/>
  <c r="B71" i="2"/>
  <c r="A71" i="2"/>
  <c r="N70" i="2"/>
  <c r="M70" i="2"/>
  <c r="L70" i="2"/>
  <c r="O70" i="2" s="1"/>
  <c r="K70" i="2"/>
  <c r="H70" i="2"/>
  <c r="G70" i="2"/>
  <c r="F70" i="2"/>
  <c r="E70" i="2"/>
  <c r="D70" i="2"/>
  <c r="C70" i="2"/>
  <c r="B70" i="2"/>
  <c r="A70" i="2"/>
  <c r="N69" i="2"/>
  <c r="M69" i="2"/>
  <c r="L69" i="2"/>
  <c r="O69" i="2" s="1"/>
  <c r="K69" i="2"/>
  <c r="H69" i="2"/>
  <c r="G69" i="2"/>
  <c r="F69" i="2"/>
  <c r="D69" i="2"/>
  <c r="C69" i="2"/>
  <c r="B69" i="2"/>
  <c r="A69" i="2"/>
  <c r="N68" i="2"/>
  <c r="M68" i="2"/>
  <c r="L68" i="2"/>
  <c r="O68" i="2" s="1"/>
  <c r="K68" i="2"/>
  <c r="H68" i="2"/>
  <c r="G68" i="2"/>
  <c r="F68" i="2"/>
  <c r="D68" i="2"/>
  <c r="C68" i="2"/>
  <c r="B68" i="2"/>
  <c r="A68" i="2"/>
  <c r="O67" i="2"/>
  <c r="N67" i="2"/>
  <c r="M67" i="2"/>
  <c r="L67" i="2"/>
  <c r="K67" i="2"/>
  <c r="H67" i="2"/>
  <c r="G67" i="2"/>
  <c r="F67" i="2"/>
  <c r="D67" i="2"/>
  <c r="C67" i="2"/>
  <c r="B67" i="2"/>
  <c r="A67" i="2"/>
  <c r="N66" i="2"/>
  <c r="M66" i="2"/>
  <c r="O66" i="2" s="1"/>
  <c r="L66" i="2"/>
  <c r="K66" i="2"/>
  <c r="I66" i="2"/>
  <c r="H66" i="2"/>
  <c r="G66" i="2"/>
  <c r="F66" i="2"/>
  <c r="D66" i="2"/>
  <c r="C66" i="2"/>
  <c r="B66" i="2"/>
  <c r="A66" i="2"/>
  <c r="N65" i="2"/>
  <c r="H65" i="2"/>
  <c r="G65" i="2"/>
  <c r="F65" i="2"/>
  <c r="D65" i="2"/>
  <c r="C65" i="2"/>
  <c r="B65" i="2"/>
  <c r="A65" i="2"/>
  <c r="H64" i="2"/>
  <c r="G64" i="2"/>
  <c r="F64" i="2"/>
  <c r="D64" i="2"/>
  <c r="C64" i="2"/>
  <c r="B64" i="2"/>
  <c r="A64" i="2"/>
  <c r="K63" i="2"/>
  <c r="H63" i="2"/>
  <c r="G63" i="2"/>
  <c r="F63" i="2"/>
  <c r="D63" i="2"/>
  <c r="C63" i="2"/>
  <c r="B63" i="2"/>
  <c r="A63" i="2"/>
  <c r="L62" i="2"/>
  <c r="I62" i="2"/>
  <c r="H62" i="2"/>
  <c r="G62" i="2"/>
  <c r="F62" i="2"/>
  <c r="D62" i="2"/>
  <c r="C62" i="2"/>
  <c r="B62" i="2"/>
  <c r="A62" i="2"/>
  <c r="H61" i="2"/>
  <c r="G61" i="2"/>
  <c r="F61" i="2"/>
  <c r="D61" i="2"/>
  <c r="C61" i="2"/>
  <c r="B61" i="2"/>
  <c r="A61" i="2"/>
  <c r="N60" i="2"/>
  <c r="M60" i="2"/>
  <c r="L60" i="2"/>
  <c r="O60" i="2" s="1"/>
  <c r="K60" i="2"/>
  <c r="H60" i="2"/>
  <c r="G60" i="2"/>
  <c r="F60" i="2"/>
  <c r="E60" i="2"/>
  <c r="D60" i="2"/>
  <c r="C60" i="2"/>
  <c r="B60" i="2"/>
  <c r="A60" i="2"/>
  <c r="N59" i="2"/>
  <c r="M59" i="2"/>
  <c r="L59" i="2"/>
  <c r="O59" i="2" s="1"/>
  <c r="K59" i="2"/>
  <c r="H59" i="2"/>
  <c r="G59" i="2"/>
  <c r="F59" i="2"/>
  <c r="D59" i="2"/>
  <c r="C59" i="2"/>
  <c r="B59" i="2"/>
  <c r="A59" i="2"/>
  <c r="N58" i="2"/>
  <c r="M58" i="2"/>
  <c r="O58" i="2" s="1"/>
  <c r="L58" i="2"/>
  <c r="K58" i="2"/>
  <c r="I58" i="2"/>
  <c r="H58" i="2"/>
  <c r="G58" i="2"/>
  <c r="F58" i="2"/>
  <c r="D58" i="2"/>
  <c r="C58" i="2"/>
  <c r="B58" i="2"/>
  <c r="A58" i="2"/>
  <c r="O57" i="2"/>
  <c r="N57" i="2"/>
  <c r="M57" i="2"/>
  <c r="L57" i="2"/>
  <c r="K57" i="2"/>
  <c r="I57" i="2"/>
  <c r="H57" i="2"/>
  <c r="G57" i="2"/>
  <c r="F57" i="2"/>
  <c r="D57" i="2"/>
  <c r="C57" i="2"/>
  <c r="B57" i="2"/>
  <c r="A57" i="2"/>
  <c r="O56" i="2"/>
  <c r="N56" i="2"/>
  <c r="M56" i="2"/>
  <c r="L56" i="2"/>
  <c r="K56" i="2"/>
  <c r="H56" i="2"/>
  <c r="G56" i="2"/>
  <c r="F56" i="2"/>
  <c r="E56" i="2"/>
  <c r="D56" i="2"/>
  <c r="C56" i="2"/>
  <c r="B56" i="2"/>
  <c r="N55" i="2"/>
  <c r="M55" i="2"/>
  <c r="L55" i="2"/>
  <c r="O55" i="2" s="1"/>
  <c r="K55" i="2"/>
  <c r="H55" i="2"/>
  <c r="G55" i="2"/>
  <c r="F55" i="2"/>
  <c r="E55" i="2"/>
  <c r="D55" i="2"/>
  <c r="C55" i="2"/>
  <c r="A55" i="2"/>
  <c r="L54" i="2"/>
  <c r="H54" i="2"/>
  <c r="G54" i="2"/>
  <c r="F54" i="2"/>
  <c r="D54" i="2"/>
  <c r="C54" i="2"/>
  <c r="B54" i="2"/>
  <c r="A54" i="2"/>
  <c r="M53" i="2"/>
  <c r="H53" i="2"/>
  <c r="G53" i="2"/>
  <c r="F53" i="2"/>
  <c r="C53" i="2"/>
  <c r="B53" i="2"/>
  <c r="A53" i="2"/>
  <c r="N52" i="2"/>
  <c r="M52" i="2"/>
  <c r="L52" i="2"/>
  <c r="O52" i="2" s="1"/>
  <c r="K52" i="2"/>
  <c r="I52" i="2"/>
  <c r="H52" i="2"/>
  <c r="G52" i="2"/>
  <c r="F52" i="2"/>
  <c r="E52" i="2"/>
  <c r="D52" i="2"/>
  <c r="C52" i="2"/>
  <c r="B52" i="2"/>
  <c r="A52" i="2"/>
  <c r="N51" i="2"/>
  <c r="M51" i="2"/>
  <c r="L51" i="2"/>
  <c r="O51" i="2" s="1"/>
  <c r="K51" i="2"/>
  <c r="I51" i="2"/>
  <c r="H51" i="2"/>
  <c r="G51" i="2"/>
  <c r="F51" i="2"/>
  <c r="D51" i="2"/>
  <c r="C51" i="2"/>
  <c r="B51" i="2"/>
  <c r="A51" i="2"/>
  <c r="N50" i="2"/>
  <c r="M50" i="2"/>
  <c r="L50" i="2"/>
  <c r="K50" i="2"/>
  <c r="H50" i="2"/>
  <c r="G50" i="2"/>
  <c r="F50" i="2"/>
  <c r="D50" i="2"/>
  <c r="C50" i="2"/>
  <c r="B50" i="2"/>
  <c r="A50" i="2"/>
  <c r="H49" i="2"/>
  <c r="G49" i="2"/>
  <c r="F49" i="2"/>
  <c r="D49" i="2"/>
  <c r="C49" i="2"/>
  <c r="B49" i="2"/>
  <c r="A49" i="2"/>
  <c r="H48" i="2"/>
  <c r="G48" i="2"/>
  <c r="F48" i="2"/>
  <c r="D48" i="2"/>
  <c r="C48" i="2"/>
  <c r="B48" i="2"/>
  <c r="A48" i="2"/>
  <c r="K47" i="2"/>
  <c r="H47" i="2"/>
  <c r="G47" i="2"/>
  <c r="F47" i="2"/>
  <c r="D47" i="2"/>
  <c r="C47" i="2"/>
  <c r="B47" i="2"/>
  <c r="A47" i="2"/>
  <c r="L46" i="2"/>
  <c r="H46" i="2"/>
  <c r="G46" i="2"/>
  <c r="F46" i="2"/>
  <c r="D46" i="2"/>
  <c r="C46" i="2"/>
  <c r="B46" i="2"/>
  <c r="A46" i="2"/>
  <c r="M45" i="2"/>
  <c r="H45" i="2"/>
  <c r="G45" i="2"/>
  <c r="F45" i="2"/>
  <c r="D45" i="2"/>
  <c r="C45" i="2"/>
  <c r="B45" i="2"/>
  <c r="A45" i="2"/>
  <c r="N44" i="2"/>
  <c r="M44" i="2"/>
  <c r="L44" i="2"/>
  <c r="O44" i="2" s="1"/>
  <c r="K44" i="2"/>
  <c r="H44" i="2"/>
  <c r="G44" i="2"/>
  <c r="F44" i="2"/>
  <c r="D44" i="2"/>
  <c r="C44" i="2"/>
  <c r="B44" i="2"/>
  <c r="A44" i="2"/>
  <c r="N43" i="2"/>
  <c r="M43" i="2"/>
  <c r="L43" i="2"/>
  <c r="O43" i="2" s="1"/>
  <c r="K43" i="2"/>
  <c r="H43" i="2"/>
  <c r="G43" i="2"/>
  <c r="F43" i="2"/>
  <c r="D43" i="2"/>
  <c r="C43" i="2"/>
  <c r="B43" i="2"/>
  <c r="A43" i="2"/>
  <c r="N42" i="2"/>
  <c r="M42" i="2"/>
  <c r="L42" i="2"/>
  <c r="O42" i="2" s="1"/>
  <c r="K42" i="2"/>
  <c r="H42" i="2"/>
  <c r="G42" i="2"/>
  <c r="F42" i="2"/>
  <c r="D42" i="2"/>
  <c r="C42" i="2"/>
  <c r="B42" i="2"/>
  <c r="A42" i="2"/>
  <c r="O41" i="2"/>
  <c r="N41" i="2"/>
  <c r="M41" i="2"/>
  <c r="L41" i="2"/>
  <c r="K41" i="2"/>
  <c r="I41" i="2"/>
  <c r="H41" i="2"/>
  <c r="G41" i="2"/>
  <c r="F41" i="2"/>
  <c r="E41" i="2"/>
  <c r="D41" i="2"/>
  <c r="C41" i="2"/>
  <c r="B41" i="2"/>
  <c r="A41" i="2"/>
  <c r="O40" i="2"/>
  <c r="N40" i="2"/>
  <c r="M40" i="2"/>
  <c r="L40" i="2"/>
  <c r="K40" i="2"/>
  <c r="H40" i="2"/>
  <c r="G40" i="2"/>
  <c r="F40" i="2"/>
  <c r="E40" i="2"/>
  <c r="D40" i="2"/>
  <c r="C40" i="2"/>
  <c r="B40" i="2"/>
  <c r="N39" i="2"/>
  <c r="M39" i="2"/>
  <c r="L39" i="2"/>
  <c r="O39" i="2" s="1"/>
  <c r="K39" i="2"/>
  <c r="H39" i="2"/>
  <c r="G39" i="2"/>
  <c r="F39" i="2"/>
  <c r="E39" i="2"/>
  <c r="D39" i="2"/>
  <c r="C39" i="2"/>
  <c r="A39" i="2"/>
  <c r="L38" i="2"/>
  <c r="H38" i="2"/>
  <c r="G38" i="2"/>
  <c r="F38" i="2"/>
  <c r="D38" i="2"/>
  <c r="C38" i="2"/>
  <c r="B38" i="2"/>
  <c r="A38" i="2"/>
  <c r="M37" i="2"/>
  <c r="H37" i="2"/>
  <c r="G37" i="2"/>
  <c r="F37" i="2"/>
  <c r="C37" i="2"/>
  <c r="B37" i="2"/>
  <c r="A37" i="2"/>
  <c r="N36" i="2"/>
  <c r="K36" i="2"/>
  <c r="H36" i="2"/>
  <c r="G36" i="2"/>
  <c r="F36" i="2"/>
  <c r="D36" i="2"/>
  <c r="C36" i="2"/>
  <c r="B36" i="2"/>
  <c r="A36" i="2"/>
  <c r="O35" i="2"/>
  <c r="N35" i="2"/>
  <c r="M35" i="2"/>
  <c r="L35" i="2"/>
  <c r="K35" i="2"/>
  <c r="H35" i="2"/>
  <c r="G35" i="2"/>
  <c r="F35" i="2"/>
  <c r="D35" i="2"/>
  <c r="C35" i="2"/>
  <c r="B35" i="2"/>
  <c r="A35" i="2"/>
  <c r="N34" i="2"/>
  <c r="M34" i="2"/>
  <c r="L34" i="2"/>
  <c r="K34" i="2"/>
  <c r="H34" i="2"/>
  <c r="G34" i="2"/>
  <c r="F34" i="2"/>
  <c r="D34" i="2"/>
  <c r="C34" i="2"/>
  <c r="B34" i="2"/>
  <c r="A34" i="2"/>
  <c r="O33" i="2"/>
  <c r="N33" i="2"/>
  <c r="M33" i="2"/>
  <c r="L33" i="2"/>
  <c r="K33" i="2"/>
  <c r="H33" i="2"/>
  <c r="G33" i="2"/>
  <c r="F33" i="2"/>
  <c r="E33" i="2"/>
  <c r="D33" i="2"/>
  <c r="C33" i="2"/>
  <c r="B33" i="2"/>
  <c r="A33" i="2"/>
  <c r="O32" i="2"/>
  <c r="N32" i="2"/>
  <c r="M32" i="2"/>
  <c r="L32" i="2"/>
  <c r="K32" i="2"/>
  <c r="H32" i="2"/>
  <c r="G32" i="2"/>
  <c r="F32" i="2"/>
  <c r="E32" i="2"/>
  <c r="D32" i="2"/>
  <c r="C32" i="2"/>
  <c r="B32" i="2"/>
  <c r="A32" i="2"/>
  <c r="N31" i="2"/>
  <c r="M31" i="2"/>
  <c r="L31" i="2"/>
  <c r="O31" i="2" s="1"/>
  <c r="K31" i="2"/>
  <c r="H31" i="2"/>
  <c r="G31" i="2"/>
  <c r="F31" i="2"/>
  <c r="E31" i="2"/>
  <c r="D31" i="2"/>
  <c r="C31" i="2"/>
  <c r="B31" i="2"/>
  <c r="A31" i="2"/>
  <c r="N30" i="2"/>
  <c r="M30" i="2"/>
  <c r="L30" i="2"/>
  <c r="O30" i="2" s="1"/>
  <c r="K30" i="2"/>
  <c r="H30" i="2"/>
  <c r="G30" i="2"/>
  <c r="F30" i="2"/>
  <c r="D30" i="2"/>
  <c r="B30" i="2"/>
  <c r="A30" i="2"/>
  <c r="N29" i="2"/>
  <c r="M29" i="2"/>
  <c r="L29" i="2"/>
  <c r="K29" i="2"/>
  <c r="H29" i="2"/>
  <c r="G29" i="2"/>
  <c r="F29" i="2"/>
  <c r="E29" i="2"/>
  <c r="D29" i="2"/>
  <c r="C29" i="2"/>
  <c r="B29" i="2"/>
  <c r="A29" i="2"/>
  <c r="H28" i="2"/>
  <c r="G28" i="2"/>
  <c r="F28" i="2"/>
  <c r="D28" i="2"/>
  <c r="C28" i="2"/>
  <c r="B28" i="2"/>
  <c r="A28" i="2"/>
  <c r="L27" i="2"/>
  <c r="H27" i="2"/>
  <c r="G27" i="2"/>
  <c r="F27" i="2"/>
  <c r="D27" i="2"/>
  <c r="C27" i="2"/>
  <c r="B27" i="2"/>
  <c r="A27" i="2"/>
  <c r="N26" i="2"/>
  <c r="M26" i="2"/>
  <c r="L26" i="2"/>
  <c r="K26" i="2"/>
  <c r="H26" i="2"/>
  <c r="G26" i="2"/>
  <c r="F26" i="2"/>
  <c r="D26" i="2"/>
  <c r="C26" i="2"/>
  <c r="B26" i="2"/>
  <c r="A26" i="2"/>
  <c r="O25" i="2"/>
  <c r="N25" i="2"/>
  <c r="M25" i="2"/>
  <c r="L25" i="2"/>
  <c r="K25" i="2"/>
  <c r="I25" i="2"/>
  <c r="H25" i="2"/>
  <c r="G25" i="2"/>
  <c r="F25" i="2"/>
  <c r="E25" i="2"/>
  <c r="D25" i="2"/>
  <c r="C25" i="2"/>
  <c r="B25" i="2"/>
  <c r="A25" i="2"/>
  <c r="O24" i="2"/>
  <c r="N24" i="2"/>
  <c r="M24" i="2"/>
  <c r="L24" i="2"/>
  <c r="K24" i="2"/>
  <c r="H24" i="2"/>
  <c r="G24" i="2"/>
  <c r="F24" i="2"/>
  <c r="E24" i="2"/>
  <c r="D24" i="2"/>
  <c r="C24" i="2"/>
  <c r="B24" i="2"/>
  <c r="A24" i="2"/>
  <c r="N23" i="2"/>
  <c r="M23" i="2"/>
  <c r="L23" i="2"/>
  <c r="O23" i="2" s="1"/>
  <c r="K23" i="2"/>
  <c r="H23" i="2"/>
  <c r="G23" i="2"/>
  <c r="F23" i="2"/>
  <c r="D23" i="2"/>
  <c r="C23" i="2"/>
  <c r="B23" i="2"/>
  <c r="A23" i="2"/>
  <c r="N22" i="2"/>
  <c r="M22" i="2"/>
  <c r="L22" i="2"/>
  <c r="O22" i="2" s="1"/>
  <c r="K22" i="2"/>
  <c r="H22" i="2"/>
  <c r="G22" i="2"/>
  <c r="F22" i="2"/>
  <c r="D22" i="2"/>
  <c r="C22" i="2"/>
  <c r="B22" i="2"/>
  <c r="A22" i="2"/>
  <c r="N21" i="2"/>
  <c r="M21" i="2"/>
  <c r="L21" i="2"/>
  <c r="K21" i="2"/>
  <c r="H21" i="2"/>
  <c r="G21" i="2"/>
  <c r="F21" i="2"/>
  <c r="E21" i="2"/>
  <c r="D21" i="2"/>
  <c r="C21" i="2"/>
  <c r="B21" i="2"/>
  <c r="A21" i="2"/>
  <c r="N20" i="2"/>
  <c r="M20" i="2"/>
  <c r="L20" i="2"/>
  <c r="O20" i="2" s="1"/>
  <c r="K20" i="2"/>
  <c r="H20" i="2"/>
  <c r="G20" i="2"/>
  <c r="F20" i="2"/>
  <c r="D20" i="2"/>
  <c r="C20" i="2"/>
  <c r="B20" i="2"/>
  <c r="A20" i="2"/>
  <c r="L19" i="2"/>
  <c r="H19" i="2"/>
  <c r="G19" i="2"/>
  <c r="F19" i="2"/>
  <c r="D19" i="2"/>
  <c r="C19" i="2"/>
  <c r="B19" i="2"/>
  <c r="A19" i="2"/>
  <c r="N18" i="2"/>
  <c r="M18" i="2"/>
  <c r="O18" i="2" s="1"/>
  <c r="L18" i="2"/>
  <c r="K18" i="2"/>
  <c r="H18" i="2"/>
  <c r="G18" i="2"/>
  <c r="F18" i="2"/>
  <c r="D18" i="2"/>
  <c r="C18" i="2"/>
  <c r="B18" i="2"/>
  <c r="A18" i="2"/>
  <c r="O17" i="2"/>
  <c r="N17" i="2"/>
  <c r="M17" i="2"/>
  <c r="L17" i="2"/>
  <c r="K17" i="2"/>
  <c r="H17" i="2"/>
  <c r="G17" i="2"/>
  <c r="F17" i="2"/>
  <c r="D17" i="2"/>
  <c r="C17" i="2"/>
  <c r="B17" i="2"/>
  <c r="A17" i="2"/>
  <c r="O16" i="2"/>
  <c r="N16" i="2"/>
  <c r="M16" i="2"/>
  <c r="L16" i="2"/>
  <c r="K16" i="2"/>
  <c r="H16" i="2"/>
  <c r="G16" i="2"/>
  <c r="F16" i="2"/>
  <c r="D16" i="2"/>
  <c r="C16" i="2"/>
  <c r="B16" i="2"/>
  <c r="A16" i="2"/>
  <c r="N15" i="2"/>
  <c r="M15" i="2"/>
  <c r="L15" i="2"/>
  <c r="O15" i="2" s="1"/>
  <c r="K15" i="2"/>
  <c r="H15" i="2"/>
  <c r="G15" i="2"/>
  <c r="F15" i="2"/>
  <c r="D15" i="2"/>
  <c r="C15" i="2"/>
  <c r="B15" i="2"/>
  <c r="A15" i="2"/>
  <c r="N14" i="2"/>
  <c r="M14" i="2"/>
  <c r="L14" i="2"/>
  <c r="O14" i="2" s="1"/>
  <c r="K14" i="2"/>
  <c r="H14" i="2"/>
  <c r="G14" i="2"/>
  <c r="F14" i="2"/>
  <c r="D14" i="2"/>
  <c r="C14" i="2"/>
  <c r="B14" i="2"/>
  <c r="A14" i="2"/>
  <c r="N13" i="2"/>
  <c r="M13" i="2"/>
  <c r="L13" i="2"/>
  <c r="O13" i="2" s="1"/>
  <c r="K13" i="2"/>
  <c r="H13" i="2"/>
  <c r="G13" i="2"/>
  <c r="F13" i="2"/>
  <c r="E13" i="2"/>
  <c r="D13" i="2"/>
  <c r="C13" i="2"/>
  <c r="B13" i="2"/>
  <c r="A13" i="2"/>
  <c r="N12" i="2"/>
  <c r="M12" i="2"/>
  <c r="L12" i="2"/>
  <c r="O12" i="2" s="1"/>
  <c r="K12" i="2"/>
  <c r="H12" i="2"/>
  <c r="G12" i="2"/>
  <c r="F12" i="2"/>
  <c r="D12" i="2"/>
  <c r="C12" i="2"/>
  <c r="B12" i="2"/>
  <c r="A12" i="2"/>
  <c r="N11" i="2"/>
  <c r="M11" i="2"/>
  <c r="L11" i="2"/>
  <c r="O11" i="2" s="1"/>
  <c r="K11" i="2"/>
  <c r="H11" i="2"/>
  <c r="G11" i="2"/>
  <c r="F11" i="2"/>
  <c r="D11" i="2"/>
  <c r="C11" i="2"/>
  <c r="B11" i="2"/>
  <c r="A11" i="2"/>
  <c r="M10" i="2"/>
  <c r="H10" i="2"/>
  <c r="G10" i="2"/>
  <c r="F10" i="2"/>
  <c r="D10" i="2"/>
  <c r="C10" i="2"/>
  <c r="B10" i="2"/>
  <c r="A10" i="2"/>
  <c r="O9" i="2"/>
  <c r="N9" i="2"/>
  <c r="M9" i="2"/>
  <c r="L9" i="2"/>
  <c r="K9" i="2"/>
  <c r="H9" i="2"/>
  <c r="G9" i="2"/>
  <c r="F9" i="2"/>
  <c r="D9" i="2"/>
  <c r="C9" i="2"/>
  <c r="B9" i="2"/>
  <c r="A9" i="2"/>
  <c r="O8" i="2"/>
  <c r="N8" i="2"/>
  <c r="M8" i="2"/>
  <c r="L8" i="2"/>
  <c r="K8" i="2"/>
  <c r="H8" i="2"/>
  <c r="G8" i="2"/>
  <c r="F8" i="2"/>
  <c r="D8" i="2"/>
  <c r="C8" i="2"/>
  <c r="B8" i="2"/>
  <c r="A8" i="2"/>
  <c r="N7" i="2"/>
  <c r="M7" i="2"/>
  <c r="L7" i="2"/>
  <c r="O7" i="2" s="1"/>
  <c r="K7" i="2"/>
  <c r="H7" i="2"/>
  <c r="G7" i="2"/>
  <c r="F7" i="2"/>
  <c r="D7" i="2"/>
  <c r="C7" i="2"/>
  <c r="B7" i="2"/>
  <c r="A7" i="2"/>
  <c r="N6" i="2"/>
  <c r="M6" i="2"/>
  <c r="L6" i="2"/>
  <c r="O6" i="2" s="1"/>
  <c r="K6" i="2"/>
  <c r="H6" i="2"/>
  <c r="G6" i="2"/>
  <c r="F6" i="2"/>
  <c r="D6" i="2"/>
  <c r="C6" i="2"/>
  <c r="B6" i="2"/>
  <c r="A6" i="2"/>
  <c r="N5" i="2"/>
  <c r="M5" i="2"/>
  <c r="L5" i="2"/>
  <c r="O5" i="2" s="1"/>
  <c r="K5" i="2"/>
  <c r="H5" i="2"/>
  <c r="G5" i="2"/>
  <c r="F5" i="2"/>
  <c r="D5" i="2"/>
  <c r="C5" i="2"/>
  <c r="B5" i="2"/>
  <c r="A5" i="2"/>
  <c r="N4" i="2"/>
  <c r="M4" i="2"/>
  <c r="L4" i="2"/>
  <c r="O4" i="2" s="1"/>
  <c r="K4" i="2"/>
  <c r="H4" i="2"/>
  <c r="G4" i="2"/>
  <c r="F4" i="2"/>
  <c r="D4" i="2"/>
  <c r="C4" i="2"/>
  <c r="B4" i="2"/>
  <c r="A4" i="2"/>
  <c r="N3" i="2"/>
  <c r="M3" i="2"/>
  <c r="L3" i="2"/>
  <c r="O3" i="2" s="1"/>
  <c r="K3" i="2"/>
  <c r="H3" i="2"/>
  <c r="G3" i="2"/>
  <c r="F3" i="2"/>
  <c r="D3" i="2"/>
  <c r="C3" i="2"/>
  <c r="B3" i="2"/>
  <c r="A3" i="2"/>
  <c r="M2" i="2"/>
  <c r="H2" i="2"/>
  <c r="G2" i="2"/>
  <c r="F2" i="2"/>
  <c r="D2" i="2"/>
  <c r="C2" i="2"/>
  <c r="B2" i="2"/>
  <c r="A2" i="2"/>
  <c r="W1797" i="5" l="1"/>
  <c r="J180" i="2" s="1"/>
  <c r="Q180" i="2" s="1"/>
  <c r="W3497" i="5"/>
  <c r="J350" i="2" s="1"/>
  <c r="I180" i="2"/>
  <c r="W1377" i="5"/>
  <c r="W2847" i="5"/>
  <c r="I210" i="2"/>
  <c r="W2177" i="5"/>
  <c r="J218" i="2" s="1"/>
  <c r="Q218" i="2" s="1"/>
  <c r="W2117" i="5"/>
  <c r="J212" i="2" s="1"/>
  <c r="W1477" i="5"/>
  <c r="J148" i="2" s="1"/>
  <c r="W2597" i="5"/>
  <c r="J260" i="2" s="1"/>
  <c r="W2017" i="5"/>
  <c r="J202" i="2" s="1"/>
  <c r="W2347" i="5"/>
  <c r="J235" i="2" s="1"/>
  <c r="W2577" i="5"/>
  <c r="J258" i="2" s="1"/>
  <c r="Q258" i="2" s="1"/>
  <c r="W4607" i="5"/>
  <c r="J461" i="2" s="1"/>
  <c r="Q461" i="2" s="1"/>
  <c r="W2357" i="5"/>
  <c r="J236" i="2" s="1"/>
  <c r="W2777" i="5"/>
  <c r="J278" i="2" s="1"/>
  <c r="Q278" i="2" s="1"/>
  <c r="W2277" i="5"/>
  <c r="J228" i="2" s="1"/>
  <c r="W2497" i="5"/>
  <c r="J250" i="2" s="1"/>
  <c r="Q250" i="2" s="1"/>
  <c r="W2517" i="5"/>
  <c r="J252" i="2" s="1"/>
  <c r="J138" i="2"/>
  <c r="Q138" i="2" s="1"/>
  <c r="W997" i="5"/>
  <c r="W1487" i="5"/>
  <c r="J149" i="2" s="1"/>
  <c r="W2027" i="5"/>
  <c r="J203" i="2" s="1"/>
  <c r="W3027" i="5"/>
  <c r="J303" i="2" s="1"/>
  <c r="W3897" i="5"/>
  <c r="J390" i="2" s="1"/>
  <c r="W4147" i="5"/>
  <c r="W4927" i="5"/>
  <c r="J493" i="2" s="1"/>
  <c r="W397" i="5"/>
  <c r="J40" i="2" s="1"/>
  <c r="W1467" i="5"/>
  <c r="J147" i="2" s="1"/>
  <c r="Q147" i="2" s="1"/>
  <c r="Q202" i="2"/>
  <c r="W2267" i="5"/>
  <c r="J227" i="2" s="1"/>
  <c r="W2587" i="5"/>
  <c r="J259" i="2" s="1"/>
  <c r="W3187" i="5"/>
  <c r="J319" i="2" s="1"/>
  <c r="W2507" i="5"/>
  <c r="J251" i="2" s="1"/>
  <c r="W3707" i="5"/>
  <c r="W4527" i="5"/>
  <c r="J453" i="2" s="1"/>
  <c r="Q453" i="2" s="1"/>
  <c r="W4847" i="5"/>
  <c r="J485" i="2" s="1"/>
  <c r="W1877" i="5"/>
  <c r="J188" i="2" s="1"/>
  <c r="Q188" i="2" s="1"/>
  <c r="W2257" i="5"/>
  <c r="J226" i="2" s="1"/>
  <c r="Q226" i="2" s="1"/>
  <c r="W4447" i="5"/>
  <c r="J445" i="2" s="1"/>
  <c r="Q445" i="2" s="1"/>
  <c r="W4547" i="5"/>
  <c r="J455" i="2" s="1"/>
  <c r="Q455" i="2" s="1"/>
  <c r="W557" i="5"/>
  <c r="J56" i="2" s="1"/>
  <c r="W1027" i="5"/>
  <c r="Q148" i="2"/>
  <c r="W4297" i="5"/>
  <c r="W2197" i="5"/>
  <c r="J220" i="2" s="1"/>
  <c r="W2687" i="5"/>
  <c r="W4767" i="5"/>
  <c r="J477" i="2" s="1"/>
  <c r="W2417" i="5"/>
  <c r="J242" i="2" s="1"/>
  <c r="Q242" i="2" s="1"/>
  <c r="W2437" i="5"/>
  <c r="J244" i="2" s="1"/>
  <c r="AQ1750" i="5"/>
  <c r="AQ4760" i="5"/>
  <c r="AQ4750" i="5"/>
  <c r="AQ180" i="5"/>
  <c r="AQ4671" i="5"/>
  <c r="AQ1740" i="5"/>
  <c r="AQ1820" i="5"/>
  <c r="AQ3299" i="5"/>
  <c r="AQ4759" i="5"/>
  <c r="AQ4839" i="5"/>
  <c r="AQ4581" i="5"/>
  <c r="AQ4599" i="5"/>
  <c r="AQ4829" i="5"/>
  <c r="AQ101" i="5"/>
  <c r="AQ192" i="5"/>
  <c r="AQ501" i="5"/>
  <c r="AQ670" i="5"/>
  <c r="AQ821" i="5"/>
  <c r="AQ1059" i="5"/>
  <c r="AQ1260" i="5"/>
  <c r="AQ1581" i="5"/>
  <c r="AQ1661" i="5"/>
  <c r="AQ179" i="5"/>
  <c r="AQ269" i="5"/>
  <c r="AQ272" i="5"/>
  <c r="AQ340" i="5"/>
  <c r="AQ420" i="5"/>
  <c r="AQ900" i="5"/>
  <c r="AQ969" i="5"/>
  <c r="AQ990" i="5"/>
  <c r="AQ1139" i="5"/>
  <c r="AQ1429" i="5"/>
  <c r="AQ1499" i="5"/>
  <c r="AQ1751" i="5"/>
  <c r="AQ1821" i="5"/>
  <c r="AQ1839" i="5"/>
  <c r="AQ1910" i="5"/>
  <c r="AQ2631" i="5"/>
  <c r="AQ2634" i="5"/>
  <c r="AQ2879" i="5"/>
  <c r="AQ3929" i="5"/>
  <c r="AQ4520" i="5"/>
  <c r="AQ20" i="5"/>
  <c r="AQ112" i="5"/>
  <c r="AQ190" i="5"/>
  <c r="AQ341" i="5"/>
  <c r="AQ421" i="5"/>
  <c r="AQ579" i="5"/>
  <c r="AQ660" i="5"/>
  <c r="AQ740" i="5"/>
  <c r="AQ832" i="5"/>
  <c r="AQ890" i="5"/>
  <c r="AQ901" i="5"/>
  <c r="AQ980" i="5"/>
  <c r="AQ1269" i="5"/>
  <c r="AQ1599" i="5"/>
  <c r="AQ1669" i="5"/>
  <c r="AQ1842" i="5"/>
  <c r="AQ1900" i="5"/>
  <c r="AQ1911" i="5"/>
  <c r="AQ4009" i="5"/>
  <c r="AQ4751" i="5"/>
  <c r="AQ4909" i="5"/>
  <c r="AQ4919" i="5"/>
  <c r="AQ21" i="5"/>
  <c r="AQ259" i="5"/>
  <c r="AQ661" i="5"/>
  <c r="AQ741" i="5"/>
  <c r="AQ891" i="5"/>
  <c r="AQ981" i="5"/>
  <c r="AQ1060" i="5"/>
  <c r="AQ1339" i="5"/>
  <c r="AQ1359" i="5"/>
  <c r="AQ1362" i="5"/>
  <c r="AQ1432" i="5"/>
  <c r="AQ1589" i="5"/>
  <c r="AQ1602" i="5"/>
  <c r="AQ1741" i="5"/>
  <c r="AQ1759" i="5"/>
  <c r="AQ1762" i="5"/>
  <c r="AQ1829" i="5"/>
  <c r="AQ1901" i="5"/>
  <c r="AQ3219" i="5"/>
  <c r="AQ4089" i="5"/>
  <c r="AQ4600" i="5"/>
  <c r="AQ4830" i="5"/>
  <c r="AQ99" i="5"/>
  <c r="AQ499" i="5"/>
  <c r="AQ512" i="5"/>
  <c r="AQ752" i="5"/>
  <c r="AQ819" i="5"/>
  <c r="AQ970" i="5"/>
  <c r="AQ1061" i="5"/>
  <c r="AQ1140" i="5"/>
  <c r="AQ1272" i="5"/>
  <c r="AQ1419" i="5"/>
  <c r="AQ1430" i="5"/>
  <c r="AQ1500" i="5"/>
  <c r="AQ1579" i="5"/>
  <c r="AQ1659" i="5"/>
  <c r="AQ3449" i="5"/>
  <c r="AQ4169" i="5"/>
  <c r="AQ4256" i="5"/>
  <c r="AQ4421" i="5"/>
  <c r="AQ4439" i="5"/>
  <c r="AQ4669" i="5"/>
  <c r="AQ4679" i="5"/>
  <c r="AQ4831" i="5"/>
  <c r="AQ32" i="5"/>
  <c r="AQ181" i="5"/>
  <c r="AQ580" i="5"/>
  <c r="AQ669" i="5"/>
  <c r="AQ971" i="5"/>
  <c r="AQ1141" i="5"/>
  <c r="AQ1270" i="5"/>
  <c r="AQ1501" i="5"/>
  <c r="AQ1670" i="5"/>
  <c r="AQ1749" i="5"/>
  <c r="AQ1819" i="5"/>
  <c r="AQ2024" i="5"/>
  <c r="AQ2799" i="5"/>
  <c r="AQ3139" i="5"/>
  <c r="AQ3379" i="5"/>
  <c r="AQ4910" i="5"/>
  <c r="AQ4920" i="5"/>
  <c r="AQ260" i="5"/>
  <c r="AQ339" i="5"/>
  <c r="AQ419" i="5"/>
  <c r="AQ581" i="5"/>
  <c r="AQ899" i="5"/>
  <c r="AQ1152" i="5"/>
  <c r="AQ1340" i="5"/>
  <c r="AQ1590" i="5"/>
  <c r="AQ1671" i="5"/>
  <c r="AQ1830" i="5"/>
  <c r="AQ1909" i="5"/>
  <c r="AQ1921" i="5"/>
  <c r="AQ4501" i="5"/>
  <c r="AQ4519" i="5"/>
  <c r="AQ4749" i="5"/>
  <c r="AQ4911" i="5"/>
  <c r="AQ19" i="5"/>
  <c r="AQ100" i="5"/>
  <c r="AQ261" i="5"/>
  <c r="AQ500" i="5"/>
  <c r="AQ659" i="5"/>
  <c r="AQ739" i="5"/>
  <c r="AQ820" i="5"/>
  <c r="AQ889" i="5"/>
  <c r="AQ979" i="5"/>
  <c r="AQ1580" i="5"/>
  <c r="AQ1591" i="5"/>
  <c r="AQ1660" i="5"/>
  <c r="AQ1739" i="5"/>
  <c r="AQ1831" i="5"/>
  <c r="AQ1899" i="5"/>
  <c r="AQ2636" i="5"/>
  <c r="AQ3059" i="5"/>
  <c r="AQ3450" i="5"/>
  <c r="AQ4287" i="5"/>
  <c r="AQ4440" i="5"/>
  <c r="AQ4670" i="5"/>
  <c r="AQ4680" i="5"/>
  <c r="J4" i="7"/>
  <c r="Q5" i="7"/>
  <c r="M6" i="7"/>
  <c r="J7" i="7"/>
  <c r="R7" i="7"/>
  <c r="J9" i="7"/>
  <c r="R9" i="7"/>
  <c r="F10" i="7"/>
  <c r="N10" i="7"/>
  <c r="L11" i="7"/>
  <c r="H14" i="7"/>
  <c r="I16" i="7"/>
  <c r="Q16" i="7"/>
  <c r="H18" i="7"/>
  <c r="P18" i="7"/>
  <c r="I19" i="7"/>
  <c r="Q19" i="7"/>
  <c r="I22" i="7"/>
  <c r="H24" i="7"/>
  <c r="P24" i="7"/>
  <c r="L25" i="7"/>
  <c r="G26" i="7"/>
  <c r="O26" i="7"/>
  <c r="J26" i="7"/>
  <c r="R26" i="7"/>
  <c r="G36" i="7"/>
  <c r="H40" i="7"/>
  <c r="P40" i="7"/>
  <c r="M42" i="7"/>
  <c r="K42" i="7"/>
  <c r="G44" i="7"/>
  <c r="O44" i="7"/>
  <c r="Q45" i="7"/>
  <c r="J54" i="7"/>
  <c r="R54" i="7"/>
  <c r="I56" i="7"/>
  <c r="Q56" i="7"/>
  <c r="J61" i="7"/>
  <c r="R61" i="7"/>
  <c r="K71" i="7"/>
  <c r="F74" i="7"/>
  <c r="N74" i="7"/>
  <c r="L75" i="7"/>
  <c r="J76" i="7"/>
  <c r="L77" i="7"/>
  <c r="G89" i="7"/>
  <c r="O89" i="7"/>
  <c r="K92" i="7"/>
  <c r="L93" i="7"/>
  <c r="G93" i="7"/>
  <c r="O93" i="7"/>
  <c r="I94" i="7"/>
  <c r="Q94" i="7"/>
  <c r="G94" i="7"/>
  <c r="K101" i="7"/>
  <c r="J104" i="7"/>
  <c r="R104" i="7"/>
  <c r="G108" i="7"/>
  <c r="O108" i="7"/>
  <c r="Q109" i="7"/>
  <c r="I111" i="7"/>
  <c r="Q111" i="7"/>
  <c r="H113" i="7"/>
  <c r="P113" i="7"/>
  <c r="G128" i="7"/>
  <c r="O128" i="7"/>
  <c r="Q129" i="7"/>
  <c r="K130" i="7"/>
  <c r="G131" i="7"/>
  <c r="J146" i="7"/>
  <c r="R146" i="7"/>
  <c r="J5" i="7"/>
  <c r="R5" i="7"/>
  <c r="K7" i="7"/>
  <c r="G8" i="7"/>
  <c r="O8" i="7"/>
  <c r="G10" i="7"/>
  <c r="O10" i="7"/>
  <c r="M11" i="7"/>
  <c r="K12" i="7"/>
  <c r="M13" i="7"/>
  <c r="H20" i="7"/>
  <c r="J22" i="7"/>
  <c r="R22" i="7"/>
  <c r="I24" i="7"/>
  <c r="Q24" i="7"/>
  <c r="L24" i="7"/>
  <c r="M29" i="7"/>
  <c r="I30" i="7"/>
  <c r="Q30" i="7"/>
  <c r="I32" i="7"/>
  <c r="R35" i="7"/>
  <c r="J37" i="7"/>
  <c r="R37" i="7"/>
  <c r="I40" i="7"/>
  <c r="Q40" i="7"/>
  <c r="L40" i="7"/>
  <c r="F42" i="7"/>
  <c r="N42" i="7"/>
  <c r="G48" i="7"/>
  <c r="O48" i="7"/>
  <c r="G50" i="7"/>
  <c r="O50" i="7"/>
  <c r="L51" i="7"/>
  <c r="K54" i="7"/>
  <c r="J56" i="7"/>
  <c r="R56" i="7"/>
  <c r="F57" i="7"/>
  <c r="N57" i="7"/>
  <c r="L57" i="7"/>
  <c r="O58" i="7"/>
  <c r="J58" i="7"/>
  <c r="R58" i="7"/>
  <c r="K61" i="7"/>
  <c r="J74" i="7"/>
  <c r="R74" i="7"/>
  <c r="M75" i="7"/>
  <c r="K76" i="7"/>
  <c r="G101" i="7"/>
  <c r="O101" i="7"/>
  <c r="J106" i="7"/>
  <c r="R106" i="7"/>
  <c r="M106" i="7"/>
  <c r="I113" i="7"/>
  <c r="K122" i="7"/>
  <c r="H128" i="7"/>
  <c r="P128" i="7"/>
  <c r="F130" i="7"/>
  <c r="N130" i="7"/>
  <c r="I130" i="7"/>
  <c r="Q130" i="7"/>
  <c r="H131" i="7"/>
  <c r="H133" i="7"/>
  <c r="P133" i="7"/>
  <c r="F133" i="7"/>
  <c r="I137" i="7"/>
  <c r="O138" i="7"/>
  <c r="J142" i="7"/>
  <c r="F144" i="7"/>
  <c r="N144" i="7"/>
  <c r="I144" i="7"/>
  <c r="J145" i="7"/>
  <c r="R145" i="7"/>
  <c r="K146" i="7"/>
  <c r="H147" i="7"/>
  <c r="K148" i="7"/>
  <c r="N8" i="7"/>
  <c r="I11" i="7"/>
  <c r="Q11" i="7"/>
  <c r="J12" i="7"/>
  <c r="R12" i="7"/>
  <c r="L68" i="7"/>
  <c r="I75" i="7"/>
  <c r="F84" i="7"/>
  <c r="N84" i="7"/>
  <c r="F86" i="7"/>
  <c r="N86" i="7"/>
  <c r="I87" i="7"/>
  <c r="Q87" i="7"/>
  <c r="I89" i="7"/>
  <c r="Q89" i="7"/>
  <c r="M90" i="7"/>
  <c r="H92" i="7"/>
  <c r="P92" i="7"/>
  <c r="I108" i="7"/>
  <c r="K114" i="7"/>
  <c r="L122" i="7"/>
  <c r="P124" i="7"/>
  <c r="I131" i="7"/>
  <c r="Q131" i="7"/>
  <c r="F139" i="7"/>
  <c r="N139" i="7"/>
  <c r="G141" i="7"/>
  <c r="O141" i="7"/>
  <c r="G144" i="7"/>
  <c r="O144" i="7"/>
  <c r="F146" i="7"/>
  <c r="N146" i="7"/>
  <c r="H12" i="7"/>
  <c r="P12" i="7"/>
  <c r="H17" i="7"/>
  <c r="P17" i="7"/>
  <c r="L35" i="7"/>
  <c r="H55" i="7"/>
  <c r="P55" i="7"/>
  <c r="G67" i="7"/>
  <c r="O67" i="7"/>
  <c r="M68" i="7"/>
  <c r="H76" i="7"/>
  <c r="P76" i="7"/>
  <c r="K78" i="7"/>
  <c r="P81" i="7"/>
  <c r="I95" i="7"/>
  <c r="Q95" i="7"/>
  <c r="H97" i="7"/>
  <c r="P97" i="7"/>
  <c r="L109" i="7"/>
  <c r="O134" i="7"/>
  <c r="K135" i="7"/>
  <c r="K137" i="7"/>
  <c r="K4" i="7"/>
  <c r="M5" i="7"/>
  <c r="Q6" i="7"/>
  <c r="F7" i="7"/>
  <c r="J8" i="7"/>
  <c r="R8" i="7"/>
  <c r="F9" i="7"/>
  <c r="H11" i="7"/>
  <c r="P11" i="7"/>
  <c r="F12" i="7"/>
  <c r="N12" i="7"/>
  <c r="P13" i="7"/>
  <c r="L14" i="7"/>
  <c r="I15" i="7"/>
  <c r="Q15" i="7"/>
  <c r="I17" i="7"/>
  <c r="L18" i="7"/>
  <c r="J21" i="7"/>
  <c r="R21" i="7"/>
  <c r="H27" i="7"/>
  <c r="P27" i="7"/>
  <c r="F28" i="7"/>
  <c r="N28" i="7"/>
  <c r="H31" i="7"/>
  <c r="P31" i="7"/>
  <c r="M33" i="7"/>
  <c r="M35" i="7"/>
  <c r="K36" i="7"/>
  <c r="M37" i="7"/>
  <c r="J38" i="7"/>
  <c r="R38" i="7"/>
  <c r="M43" i="7"/>
  <c r="K44" i="7"/>
  <c r="M45" i="7"/>
  <c r="I46" i="7"/>
  <c r="Q46" i="7"/>
  <c r="J48" i="7"/>
  <c r="R48" i="7"/>
  <c r="F49" i="7"/>
  <c r="N49" i="7"/>
  <c r="G51" i="7"/>
  <c r="O51" i="7"/>
  <c r="I59" i="7"/>
  <c r="J62" i="7"/>
  <c r="R62" i="7"/>
  <c r="H63" i="7"/>
  <c r="P63" i="7"/>
  <c r="L78" i="7"/>
  <c r="I79" i="7"/>
  <c r="Q79" i="7"/>
  <c r="I81" i="7"/>
  <c r="Q81" i="7"/>
  <c r="I97" i="7"/>
  <c r="Q97" i="7"/>
  <c r="M98" i="7"/>
  <c r="H100" i="7"/>
  <c r="P100" i="7"/>
  <c r="I102" i="7"/>
  <c r="Q102" i="7"/>
  <c r="G114" i="7"/>
  <c r="O114" i="7"/>
  <c r="J116" i="7"/>
  <c r="L123" i="7"/>
  <c r="M124" i="7"/>
  <c r="G125" i="7"/>
  <c r="J126" i="7"/>
  <c r="F127" i="7"/>
  <c r="N127" i="7"/>
  <c r="Q127" i="7"/>
  <c r="G130" i="7"/>
  <c r="J15" i="7"/>
  <c r="R15" i="7"/>
  <c r="J17" i="7"/>
  <c r="R17" i="7"/>
  <c r="I21" i="7"/>
  <c r="Q21" i="7"/>
  <c r="I25" i="7"/>
  <c r="Q25" i="7"/>
  <c r="G28" i="7"/>
  <c r="O28" i="7"/>
  <c r="K33" i="7"/>
  <c r="I35" i="7"/>
  <c r="Q35" i="7"/>
  <c r="I41" i="7"/>
  <c r="Q41" i="7"/>
  <c r="F43" i="7"/>
  <c r="N43" i="7"/>
  <c r="L44" i="7"/>
  <c r="J46" i="7"/>
  <c r="R46" i="7"/>
  <c r="M46" i="7"/>
  <c r="H46" i="7"/>
  <c r="G47" i="7"/>
  <c r="G49" i="7"/>
  <c r="O49" i="7"/>
  <c r="J49" i="7"/>
  <c r="R49" i="7"/>
  <c r="K62" i="7"/>
  <c r="I63" i="7"/>
  <c r="Q63" i="7"/>
  <c r="H65" i="7"/>
  <c r="P65" i="7"/>
  <c r="K65" i="7"/>
  <c r="Q69" i="7"/>
  <c r="G73" i="7"/>
  <c r="J79" i="7"/>
  <c r="R79" i="7"/>
  <c r="M79" i="7"/>
  <c r="F80" i="7"/>
  <c r="J81" i="7"/>
  <c r="R81" i="7"/>
  <c r="M82" i="7"/>
  <c r="I84" i="7"/>
  <c r="K95" i="7"/>
  <c r="F98" i="7"/>
  <c r="N98" i="7"/>
  <c r="I98" i="7"/>
  <c r="Q98" i="7"/>
  <c r="L99" i="7"/>
  <c r="F100" i="7"/>
  <c r="N100" i="7"/>
  <c r="I100" i="7"/>
  <c r="Q100" i="7"/>
  <c r="P101" i="7"/>
  <c r="K103" i="7"/>
  <c r="G107" i="7"/>
  <c r="O107" i="7"/>
  <c r="L108" i="7"/>
  <c r="F109" i="7"/>
  <c r="N109" i="7"/>
  <c r="K110" i="7"/>
  <c r="F110" i="7"/>
  <c r="N110" i="7"/>
  <c r="F111" i="7"/>
  <c r="M117" i="7"/>
  <c r="J118" i="7"/>
  <c r="R118" i="7"/>
  <c r="G122" i="7"/>
  <c r="O122" i="7"/>
  <c r="L133" i="7"/>
  <c r="M135" i="7"/>
  <c r="M137" i="7"/>
  <c r="H137" i="7"/>
  <c r="F142" i="7"/>
  <c r="N142" i="7"/>
  <c r="J144" i="7"/>
  <c r="G147" i="7"/>
  <c r="G148" i="7"/>
  <c r="J19" i="7"/>
  <c r="R19" i="7"/>
  <c r="G21" i="7"/>
  <c r="O35" i="7"/>
  <c r="H44" i="7"/>
  <c r="P44" i="7"/>
  <c r="F46" i="7"/>
  <c r="N46" i="7"/>
  <c r="M63" i="7"/>
  <c r="R67" i="7"/>
  <c r="M70" i="7"/>
  <c r="I71" i="7"/>
  <c r="Q71" i="7"/>
  <c r="H73" i="7"/>
  <c r="P73" i="7"/>
  <c r="L83" i="7"/>
  <c r="J84" i="7"/>
  <c r="R84" i="7"/>
  <c r="O91" i="7"/>
  <c r="R93" i="7"/>
  <c r="O94" i="7"/>
  <c r="G96" i="7"/>
  <c r="O96" i="7"/>
  <c r="M96" i="7"/>
  <c r="G98" i="7"/>
  <c r="O98" i="7"/>
  <c r="J98" i="7"/>
  <c r="R98" i="7"/>
  <c r="M99" i="7"/>
  <c r="H99" i="7"/>
  <c r="P99" i="7"/>
  <c r="Q101" i="7"/>
  <c r="F120" i="7"/>
  <c r="N120" i="7"/>
  <c r="H122" i="7"/>
  <c r="P122" i="7"/>
  <c r="F122" i="7"/>
  <c r="N122" i="7"/>
  <c r="F137" i="7"/>
  <c r="N141" i="7"/>
  <c r="G142" i="7"/>
  <c r="O142" i="7"/>
  <c r="M143" i="7"/>
  <c r="K144" i="7"/>
  <c r="N235" i="7"/>
  <c r="L6" i="7"/>
  <c r="K20" i="7"/>
  <c r="O40" i="7"/>
  <c r="F44" i="7"/>
  <c r="N44" i="7"/>
  <c r="I54" i="7"/>
  <c r="Q54" i="7"/>
  <c r="M85" i="7"/>
  <c r="H129" i="7"/>
  <c r="J135" i="7"/>
  <c r="R135" i="7"/>
  <c r="H142" i="7"/>
  <c r="P142" i="7"/>
  <c r="L144" i="7"/>
  <c r="F150" i="7"/>
  <c r="N150" i="7"/>
  <c r="K154" i="7"/>
  <c r="F154" i="7"/>
  <c r="N154" i="7"/>
  <c r="I154" i="7"/>
  <c r="Q154" i="7"/>
  <c r="G155" i="7"/>
  <c r="K159" i="7"/>
  <c r="J162" i="7"/>
  <c r="R162" i="7"/>
  <c r="F163" i="7"/>
  <c r="N163" i="7"/>
  <c r="L165" i="7"/>
  <c r="F168" i="7"/>
  <c r="N168" i="7"/>
  <c r="I168" i="7"/>
  <c r="J170" i="7"/>
  <c r="R170" i="7"/>
  <c r="M173" i="7"/>
  <c r="H174" i="7"/>
  <c r="P174" i="7"/>
  <c r="K177" i="7"/>
  <c r="M178" i="7"/>
  <c r="H181" i="7"/>
  <c r="P181" i="7"/>
  <c r="I183" i="7"/>
  <c r="Q183" i="7"/>
  <c r="M185" i="7"/>
  <c r="H185" i="7"/>
  <c r="P185" i="7"/>
  <c r="I187" i="7"/>
  <c r="Q187" i="7"/>
  <c r="G192" i="7"/>
  <c r="O192" i="7"/>
  <c r="Q193" i="7"/>
  <c r="R194" i="7"/>
  <c r="F199" i="7"/>
  <c r="N199" i="7"/>
  <c r="H201" i="7"/>
  <c r="F206" i="7"/>
  <c r="N206" i="7"/>
  <c r="L209" i="7"/>
  <c r="K213" i="7"/>
  <c r="F214" i="7"/>
  <c r="N214" i="7"/>
  <c r="L217" i="7"/>
  <c r="H218" i="7"/>
  <c r="P218" i="7"/>
  <c r="G220" i="7"/>
  <c r="O220" i="7"/>
  <c r="K223" i="7"/>
  <c r="F224" i="7"/>
  <c r="N224" i="7"/>
  <c r="F230" i="7"/>
  <c r="N230" i="7"/>
  <c r="L233" i="7"/>
  <c r="K239" i="7"/>
  <c r="F240" i="7"/>
  <c r="N240" i="7"/>
  <c r="L243" i="7"/>
  <c r="K247" i="7"/>
  <c r="L249" i="7"/>
  <c r="N251" i="7"/>
  <c r="L257" i="7"/>
  <c r="G263" i="7"/>
  <c r="O263" i="7"/>
  <c r="J264" i="7"/>
  <c r="R264" i="7"/>
  <c r="I266" i="7"/>
  <c r="O268" i="7"/>
  <c r="K271" i="7"/>
  <c r="F273" i="7"/>
  <c r="N273" i="7"/>
  <c r="K276" i="7"/>
  <c r="G279" i="7"/>
  <c r="O279" i="7"/>
  <c r="R280" i="7"/>
  <c r="L282" i="7"/>
  <c r="G283" i="7"/>
  <c r="Q284" i="7"/>
  <c r="K290" i="7"/>
  <c r="I292" i="7"/>
  <c r="K295" i="7"/>
  <c r="I296" i="7"/>
  <c r="Q296" i="7"/>
  <c r="F299" i="7"/>
  <c r="N299" i="7"/>
  <c r="I302" i="7"/>
  <c r="Q302" i="7"/>
  <c r="F305" i="7"/>
  <c r="M311" i="7"/>
  <c r="I318" i="7"/>
  <c r="Q318" i="7"/>
  <c r="M327" i="7"/>
  <c r="G335" i="7"/>
  <c r="O335" i="7"/>
  <c r="L336" i="7"/>
  <c r="H337" i="7"/>
  <c r="P337" i="7"/>
  <c r="K339" i="7"/>
  <c r="J341" i="7"/>
  <c r="R341" i="7"/>
  <c r="K345" i="7"/>
  <c r="I346" i="7"/>
  <c r="Q346" i="7"/>
  <c r="N166" i="7"/>
  <c r="L166" i="7"/>
  <c r="G168" i="7"/>
  <c r="O168" i="7"/>
  <c r="I172" i="7"/>
  <c r="Q172" i="7"/>
  <c r="I174" i="7"/>
  <c r="Q174" i="7"/>
  <c r="M175" i="7"/>
  <c r="L177" i="7"/>
  <c r="G177" i="7"/>
  <c r="O177" i="7"/>
  <c r="L181" i="7"/>
  <c r="G183" i="7"/>
  <c r="O183" i="7"/>
  <c r="J183" i="7"/>
  <c r="R183" i="7"/>
  <c r="N185" i="7"/>
  <c r="N194" i="7"/>
  <c r="P201" i="7"/>
  <c r="F222" i="7"/>
  <c r="N222" i="7"/>
  <c r="L225" i="7"/>
  <c r="J226" i="7"/>
  <c r="R226" i="7"/>
  <c r="L229" i="7"/>
  <c r="G254" i="7"/>
  <c r="O254" i="7"/>
  <c r="Q256" i="7"/>
  <c r="J258" i="7"/>
  <c r="R258" i="7"/>
  <c r="M261" i="7"/>
  <c r="H263" i="7"/>
  <c r="P263" i="7"/>
  <c r="J266" i="7"/>
  <c r="R266" i="7"/>
  <c r="H268" i="7"/>
  <c r="P268" i="7"/>
  <c r="H279" i="7"/>
  <c r="P279" i="7"/>
  <c r="H280" i="7"/>
  <c r="J284" i="7"/>
  <c r="R284" i="7"/>
  <c r="M287" i="7"/>
  <c r="L290" i="7"/>
  <c r="M303" i="7"/>
  <c r="O309" i="7"/>
  <c r="F311" i="7"/>
  <c r="L314" i="7"/>
  <c r="I315" i="7"/>
  <c r="Q315" i="7"/>
  <c r="M316" i="7"/>
  <c r="H317" i="7"/>
  <c r="N319" i="7"/>
  <c r="M326" i="7"/>
  <c r="H335" i="7"/>
  <c r="P335" i="7"/>
  <c r="G338" i="7"/>
  <c r="O338" i="7"/>
  <c r="L339" i="7"/>
  <c r="H340" i="7"/>
  <c r="P340" i="7"/>
  <c r="F341" i="7"/>
  <c r="N341" i="7"/>
  <c r="F344" i="7"/>
  <c r="N344" i="7"/>
  <c r="K161" i="7"/>
  <c r="G170" i="7"/>
  <c r="M187" i="7"/>
  <c r="H187" i="7"/>
  <c r="P187" i="7"/>
  <c r="L189" i="7"/>
  <c r="I191" i="7"/>
  <c r="K193" i="7"/>
  <c r="I193" i="7"/>
  <c r="L194" i="7"/>
  <c r="H195" i="7"/>
  <c r="P195" i="7"/>
  <c r="H197" i="7"/>
  <c r="P197" i="7"/>
  <c r="H199" i="7"/>
  <c r="P199" i="7"/>
  <c r="K199" i="7"/>
  <c r="J203" i="7"/>
  <c r="R203" i="7"/>
  <c r="L204" i="7"/>
  <c r="F233" i="7"/>
  <c r="N233" i="7"/>
  <c r="K234" i="7"/>
  <c r="G238" i="7"/>
  <c r="O238" i="7"/>
  <c r="M238" i="7"/>
  <c r="M239" i="7"/>
  <c r="L241" i="7"/>
  <c r="J241" i="7"/>
  <c r="R241" i="7"/>
  <c r="F249" i="7"/>
  <c r="N249" i="7"/>
  <c r="K250" i="7"/>
  <c r="I250" i="7"/>
  <c r="Q250" i="7"/>
  <c r="K258" i="7"/>
  <c r="I259" i="7"/>
  <c r="Q259" i="7"/>
  <c r="L279" i="7"/>
  <c r="G285" i="7"/>
  <c r="N287" i="7"/>
  <c r="L288" i="7"/>
  <c r="I303" i="7"/>
  <c r="Q303" i="7"/>
  <c r="M307" i="7"/>
  <c r="K309" i="7"/>
  <c r="G311" i="7"/>
  <c r="O311" i="7"/>
  <c r="L312" i="7"/>
  <c r="J312" i="7"/>
  <c r="R312" i="7"/>
  <c r="M312" i="7"/>
  <c r="H313" i="7"/>
  <c r="P313" i="7"/>
  <c r="K314" i="7"/>
  <c r="M315" i="7"/>
  <c r="L320" i="7"/>
  <c r="K326" i="7"/>
  <c r="L328" i="7"/>
  <c r="H329" i="7"/>
  <c r="P329" i="7"/>
  <c r="K331" i="7"/>
  <c r="J333" i="7"/>
  <c r="R333" i="7"/>
  <c r="L335" i="7"/>
  <c r="F336" i="7"/>
  <c r="N336" i="7"/>
  <c r="K338" i="7"/>
  <c r="H339" i="7"/>
  <c r="P339" i="7"/>
  <c r="Q340" i="7"/>
  <c r="L343" i="7"/>
  <c r="G344" i="7"/>
  <c r="O344" i="7"/>
  <c r="M345" i="7"/>
  <c r="M149" i="7"/>
  <c r="J155" i="7"/>
  <c r="R155" i="7"/>
  <c r="L161" i="7"/>
  <c r="G161" i="7"/>
  <c r="O161" i="7"/>
  <c r="G163" i="7"/>
  <c r="Q171" i="7"/>
  <c r="G173" i="7"/>
  <c r="O173" i="7"/>
  <c r="L176" i="7"/>
  <c r="F177" i="7"/>
  <c r="N177" i="7"/>
  <c r="O180" i="7"/>
  <c r="J191" i="7"/>
  <c r="L193" i="7"/>
  <c r="G193" i="7"/>
  <c r="M194" i="7"/>
  <c r="L205" i="7"/>
  <c r="L210" i="7"/>
  <c r="J211" i="7"/>
  <c r="R211" i="7"/>
  <c r="O226" i="7"/>
  <c r="H235" i="7"/>
  <c r="P235" i="7"/>
  <c r="F247" i="7"/>
  <c r="N247" i="7"/>
  <c r="J248" i="7"/>
  <c r="R248" i="7"/>
  <c r="I301" i="7"/>
  <c r="Q301" i="7"/>
  <c r="H311" i="7"/>
  <c r="P311" i="7"/>
  <c r="I314" i="7"/>
  <c r="H319" i="7"/>
  <c r="P319" i="7"/>
  <c r="I325" i="7"/>
  <c r="Q325" i="7"/>
  <c r="H328" i="7"/>
  <c r="P328" i="7"/>
  <c r="J331" i="7"/>
  <c r="R331" i="7"/>
  <c r="F332" i="7"/>
  <c r="N332" i="7"/>
  <c r="F333" i="7"/>
  <c r="N333" i="7"/>
  <c r="L334" i="7"/>
  <c r="H344" i="7"/>
  <c r="P344" i="7"/>
  <c r="F345" i="7"/>
  <c r="Q403" i="7"/>
  <c r="P149" i="7"/>
  <c r="K153" i="7"/>
  <c r="G154" i="7"/>
  <c r="O154" i="7"/>
  <c r="H161" i="7"/>
  <c r="P161" i="7"/>
  <c r="H163" i="7"/>
  <c r="P163" i="7"/>
  <c r="J164" i="7"/>
  <c r="R164" i="7"/>
  <c r="R168" i="7"/>
  <c r="J171" i="7"/>
  <c r="R171" i="7"/>
  <c r="P176" i="7"/>
  <c r="H180" i="7"/>
  <c r="P180" i="7"/>
  <c r="M181" i="7"/>
  <c r="R186" i="7"/>
  <c r="M193" i="7"/>
  <c r="K201" i="7"/>
  <c r="F212" i="7"/>
  <c r="N212" i="7"/>
  <c r="G213" i="7"/>
  <c r="R214" i="7"/>
  <c r="H215" i="7"/>
  <c r="P215" i="7"/>
  <c r="L216" i="7"/>
  <c r="H217" i="7"/>
  <c r="J219" i="7"/>
  <c r="R219" i="7"/>
  <c r="G223" i="7"/>
  <c r="O223" i="7"/>
  <c r="J224" i="7"/>
  <c r="R224" i="7"/>
  <c r="R230" i="7"/>
  <c r="H231" i="7"/>
  <c r="P231" i="7"/>
  <c r="Q231" i="7"/>
  <c r="P233" i="7"/>
  <c r="M234" i="7"/>
  <c r="F241" i="7"/>
  <c r="N241" i="7"/>
  <c r="R247" i="7"/>
  <c r="M250" i="7"/>
  <c r="R254" i="7"/>
  <c r="H255" i="7"/>
  <c r="P255" i="7"/>
  <c r="L256" i="7"/>
  <c r="P257" i="7"/>
  <c r="M258" i="7"/>
  <c r="K263" i="7"/>
  <c r="F264" i="7"/>
  <c r="M266" i="7"/>
  <c r="K266" i="7"/>
  <c r="K270" i="7"/>
  <c r="G271" i="7"/>
  <c r="L275" i="7"/>
  <c r="L281" i="7"/>
  <c r="K283" i="7"/>
  <c r="I285" i="7"/>
  <c r="Q285" i="7"/>
  <c r="M286" i="7"/>
  <c r="G289" i="7"/>
  <c r="O289" i="7"/>
  <c r="G290" i="7"/>
  <c r="O290" i="7"/>
  <c r="I293" i="7"/>
  <c r="Q293" i="7"/>
  <c r="G295" i="7"/>
  <c r="O295" i="7"/>
  <c r="H296" i="7"/>
  <c r="P296" i="7"/>
  <c r="H297" i="7"/>
  <c r="P297" i="7"/>
  <c r="M298" i="7"/>
  <c r="P298" i="7"/>
  <c r="N300" i="7"/>
  <c r="J301" i="7"/>
  <c r="R301" i="7"/>
  <c r="H303" i="7"/>
  <c r="F304" i="7"/>
  <c r="N304" i="7"/>
  <c r="G306" i="7"/>
  <c r="O306" i="7"/>
  <c r="F328" i="7"/>
  <c r="N328" i="7"/>
  <c r="I149" i="7"/>
  <c r="Q149" i="7"/>
  <c r="M151" i="7"/>
  <c r="J152" i="7"/>
  <c r="L153" i="7"/>
  <c r="L155" i="7"/>
  <c r="H156" i="7"/>
  <c r="P156" i="7"/>
  <c r="M158" i="7"/>
  <c r="K158" i="7"/>
  <c r="M160" i="7"/>
  <c r="H160" i="7"/>
  <c r="P160" i="7"/>
  <c r="F161" i="7"/>
  <c r="N161" i="7"/>
  <c r="Q161" i="7"/>
  <c r="M164" i="7"/>
  <c r="F167" i="7"/>
  <c r="N167" i="7"/>
  <c r="I167" i="7"/>
  <c r="Q167" i="7"/>
  <c r="M169" i="7"/>
  <c r="K171" i="7"/>
  <c r="I173" i="7"/>
  <c r="Q173" i="7"/>
  <c r="F176" i="7"/>
  <c r="N176" i="7"/>
  <c r="J178" i="7"/>
  <c r="R178" i="7"/>
  <c r="I180" i="7"/>
  <c r="Q180" i="7"/>
  <c r="I182" i="7"/>
  <c r="Q182" i="7"/>
  <c r="J185" i="7"/>
  <c r="F186" i="7"/>
  <c r="N186" i="7"/>
  <c r="I186" i="7"/>
  <c r="Q186" i="7"/>
  <c r="F188" i="7"/>
  <c r="N188" i="7"/>
  <c r="J190" i="7"/>
  <c r="R190" i="7"/>
  <c r="M190" i="7"/>
  <c r="L192" i="7"/>
  <c r="K195" i="7"/>
  <c r="F195" i="7"/>
  <c r="G196" i="7"/>
  <c r="O196" i="7"/>
  <c r="F198" i="7"/>
  <c r="G200" i="7"/>
  <c r="O200" i="7"/>
  <c r="L201" i="7"/>
  <c r="M203" i="7"/>
  <c r="H205" i="7"/>
  <c r="P205" i="7"/>
  <c r="K206" i="7"/>
  <c r="I207" i="7"/>
  <c r="Q207" i="7"/>
  <c r="M208" i="7"/>
  <c r="I209" i="7"/>
  <c r="Q209" i="7"/>
  <c r="L211" i="7"/>
  <c r="H213" i="7"/>
  <c r="P213" i="7"/>
  <c r="M218" i="7"/>
  <c r="F220" i="7"/>
  <c r="N220" i="7"/>
  <c r="G221" i="7"/>
  <c r="O221" i="7"/>
  <c r="R222" i="7"/>
  <c r="H223" i="7"/>
  <c r="P223" i="7"/>
  <c r="H225" i="7"/>
  <c r="P225" i="7"/>
  <c r="H229" i="7"/>
  <c r="P229" i="7"/>
  <c r="L232" i="7"/>
  <c r="I233" i="7"/>
  <c r="F236" i="7"/>
  <c r="N236" i="7"/>
  <c r="G237" i="7"/>
  <c r="O237" i="7"/>
  <c r="R238" i="7"/>
  <c r="H239" i="7"/>
  <c r="P239" i="7"/>
  <c r="L242" i="7"/>
  <c r="I243" i="7"/>
  <c r="Q243" i="7"/>
  <c r="R246" i="7"/>
  <c r="H247" i="7"/>
  <c r="P247" i="7"/>
  <c r="H253" i="7"/>
  <c r="P253" i="7"/>
  <c r="M256" i="7"/>
  <c r="L259" i="7"/>
  <c r="H260" i="7"/>
  <c r="P260" i="7"/>
  <c r="F262" i="7"/>
  <c r="N262" i="7"/>
  <c r="K265" i="7"/>
  <c r="F266" i="7"/>
  <c r="G268" i="7"/>
  <c r="G269" i="7"/>
  <c r="O269" i="7"/>
  <c r="K273" i="7"/>
  <c r="H276" i="7"/>
  <c r="P276" i="7"/>
  <c r="H278" i="7"/>
  <c r="P278" i="7"/>
  <c r="M281" i="7"/>
  <c r="J285" i="7"/>
  <c r="R285" i="7"/>
  <c r="L287" i="7"/>
  <c r="G288" i="7"/>
  <c r="O288" i="7"/>
  <c r="M289" i="7"/>
  <c r="N292" i="7"/>
  <c r="J293" i="7"/>
  <c r="R293" i="7"/>
  <c r="F294" i="7"/>
  <c r="N294" i="7"/>
  <c r="H295" i="7"/>
  <c r="Q297" i="7"/>
  <c r="F301" i="7"/>
  <c r="N301" i="7"/>
  <c r="F302" i="7"/>
  <c r="N302" i="7"/>
  <c r="L303" i="7"/>
  <c r="G304" i="7"/>
  <c r="O304" i="7"/>
  <c r="H307" i="7"/>
  <c r="F309" i="7"/>
  <c r="F310" i="7"/>
  <c r="N310" i="7"/>
  <c r="J311" i="7"/>
  <c r="R311" i="7"/>
  <c r="L313" i="7"/>
  <c r="H315" i="7"/>
  <c r="P315" i="7"/>
  <c r="L316" i="7"/>
  <c r="F318" i="7"/>
  <c r="N318" i="7"/>
  <c r="G320" i="7"/>
  <c r="O320" i="7"/>
  <c r="K321" i="7"/>
  <c r="F326" i="7"/>
  <c r="N326" i="7"/>
  <c r="J327" i="7"/>
  <c r="R327" i="7"/>
  <c r="G328" i="7"/>
  <c r="O328" i="7"/>
  <c r="K329" i="7"/>
  <c r="L329" i="7"/>
  <c r="F331" i="7"/>
  <c r="N331" i="7"/>
  <c r="J332" i="7"/>
  <c r="R332" i="7"/>
  <c r="H334" i="7"/>
  <c r="P334" i="7"/>
  <c r="G341" i="7"/>
  <c r="O341" i="7"/>
  <c r="L342" i="7"/>
  <c r="I151" i="7"/>
  <c r="Q151" i="7"/>
  <c r="P162" i="7"/>
  <c r="F181" i="7"/>
  <c r="G186" i="7"/>
  <c r="H190" i="7"/>
  <c r="P190" i="7"/>
  <c r="I202" i="7"/>
  <c r="Q202" i="7"/>
  <c r="H204" i="7"/>
  <c r="P204" i="7"/>
  <c r="F208" i="7"/>
  <c r="N208" i="7"/>
  <c r="H212" i="7"/>
  <c r="P212" i="7"/>
  <c r="H228" i="7"/>
  <c r="P228" i="7"/>
  <c r="J230" i="7"/>
  <c r="N242" i="7"/>
  <c r="J243" i="7"/>
  <c r="R243" i="7"/>
  <c r="F244" i="7"/>
  <c r="N244" i="7"/>
  <c r="H252" i="7"/>
  <c r="P252" i="7"/>
  <c r="L254" i="7"/>
  <c r="K269" i="7"/>
  <c r="H275" i="7"/>
  <c r="P275" i="7"/>
  <c r="L276" i="7"/>
  <c r="Q278" i="7"/>
  <c r="M279" i="7"/>
  <c r="F285" i="7"/>
  <c r="J286" i="7"/>
  <c r="R286" i="7"/>
  <c r="L291" i="7"/>
  <c r="J294" i="7"/>
  <c r="R294" i="7"/>
  <c r="J302" i="7"/>
  <c r="R302" i="7"/>
  <c r="L309" i="7"/>
  <c r="G310" i="7"/>
  <c r="O310" i="7"/>
  <c r="F315" i="7"/>
  <c r="N315" i="7"/>
  <c r="J316" i="7"/>
  <c r="R316" i="7"/>
  <c r="G318" i="7"/>
  <c r="O318" i="7"/>
  <c r="F323" i="7"/>
  <c r="N323" i="7"/>
  <c r="J324" i="7"/>
  <c r="R324" i="7"/>
  <c r="L325" i="7"/>
  <c r="G326" i="7"/>
  <c r="O326" i="7"/>
  <c r="J326" i="7"/>
  <c r="R326" i="7"/>
  <c r="F327" i="7"/>
  <c r="K328" i="7"/>
  <c r="G329" i="7"/>
  <c r="O329" i="7"/>
  <c r="I339" i="7"/>
  <c r="Q339" i="7"/>
  <c r="M340" i="7"/>
  <c r="H343" i="7"/>
  <c r="M347" i="7"/>
  <c r="M353" i="7"/>
  <c r="F355" i="7"/>
  <c r="N355" i="7"/>
  <c r="H361" i="7"/>
  <c r="P361" i="7"/>
  <c r="I363" i="7"/>
  <c r="Q363" i="7"/>
  <c r="J366" i="7"/>
  <c r="R366" i="7"/>
  <c r="F368" i="7"/>
  <c r="N368" i="7"/>
  <c r="L368" i="7"/>
  <c r="F369" i="7"/>
  <c r="K376" i="7"/>
  <c r="I377" i="7"/>
  <c r="Q377" i="7"/>
  <c r="F378" i="7"/>
  <c r="N378" i="7"/>
  <c r="J379" i="7"/>
  <c r="R379" i="7"/>
  <c r="G398" i="7"/>
  <c r="O398" i="7"/>
  <c r="G401" i="7"/>
  <c r="O401" i="7"/>
  <c r="H405" i="7"/>
  <c r="P405" i="7"/>
  <c r="L407" i="7"/>
  <c r="J424" i="7"/>
  <c r="R424" i="7"/>
  <c r="L430" i="7"/>
  <c r="G431" i="7"/>
  <c r="O431" i="7"/>
  <c r="L432" i="7"/>
  <c r="M434" i="7"/>
  <c r="K437" i="7"/>
  <c r="N440" i="7"/>
  <c r="G444" i="7"/>
  <c r="O444" i="7"/>
  <c r="K445" i="7"/>
  <c r="K448" i="7"/>
  <c r="G449" i="7"/>
  <c r="O449" i="7"/>
  <c r="G451" i="7"/>
  <c r="O451" i="7"/>
  <c r="M452" i="7"/>
  <c r="M454" i="7"/>
  <c r="I456" i="7"/>
  <c r="Q456" i="7"/>
  <c r="I458" i="7"/>
  <c r="Q458" i="7"/>
  <c r="M459" i="7"/>
  <c r="K462" i="7"/>
  <c r="L463" i="7"/>
  <c r="G466" i="7"/>
  <c r="O466" i="7"/>
  <c r="I473" i="7"/>
  <c r="Q473" i="7"/>
  <c r="I475" i="7"/>
  <c r="Q475" i="7"/>
  <c r="G476" i="7"/>
  <c r="O476" i="7"/>
  <c r="M477" i="7"/>
  <c r="M478" i="7"/>
  <c r="K480" i="7"/>
  <c r="G481" i="7"/>
  <c r="O481" i="7"/>
  <c r="G483" i="7"/>
  <c r="O483" i="7"/>
  <c r="M484" i="7"/>
  <c r="K485" i="7"/>
  <c r="K486" i="7"/>
  <c r="L487" i="7"/>
  <c r="I488" i="7"/>
  <c r="Q488" i="7"/>
  <c r="I490" i="7"/>
  <c r="Q490" i="7"/>
  <c r="M491" i="7"/>
  <c r="J495" i="7"/>
  <c r="R495" i="7"/>
  <c r="K497" i="7"/>
  <c r="G498" i="7"/>
  <c r="O498" i="7"/>
  <c r="L354" i="7"/>
  <c r="J354" i="7"/>
  <c r="R354" i="7"/>
  <c r="R357" i="7"/>
  <c r="H358" i="7"/>
  <c r="P358" i="7"/>
  <c r="M360" i="7"/>
  <c r="M362" i="7"/>
  <c r="N374" i="7"/>
  <c r="K379" i="7"/>
  <c r="F379" i="7"/>
  <c r="N379" i="7"/>
  <c r="F380" i="7"/>
  <c r="N380" i="7"/>
  <c r="K381" i="7"/>
  <c r="K395" i="7"/>
  <c r="F396" i="7"/>
  <c r="N396" i="7"/>
  <c r="H398" i="7"/>
  <c r="P398" i="7"/>
  <c r="G425" i="7"/>
  <c r="O425" i="7"/>
  <c r="N428" i="7"/>
  <c r="I429" i="7"/>
  <c r="Q429" i="7"/>
  <c r="P431" i="7"/>
  <c r="F434" i="7"/>
  <c r="N434" i="7"/>
  <c r="K435" i="7"/>
  <c r="G436" i="7"/>
  <c r="G440" i="7"/>
  <c r="G442" i="7"/>
  <c r="O442" i="7"/>
  <c r="L445" i="7"/>
  <c r="G445" i="7"/>
  <c r="O445" i="7"/>
  <c r="I447" i="7"/>
  <c r="Q447" i="7"/>
  <c r="H449" i="7"/>
  <c r="P449" i="7"/>
  <c r="K449" i="7"/>
  <c r="H451" i="7"/>
  <c r="P451" i="7"/>
  <c r="F452" i="7"/>
  <c r="N452" i="7"/>
  <c r="J456" i="7"/>
  <c r="R456" i="7"/>
  <c r="F459" i="7"/>
  <c r="N459" i="7"/>
  <c r="L460" i="7"/>
  <c r="L462" i="7"/>
  <c r="H464" i="7"/>
  <c r="P464" i="7"/>
  <c r="H466" i="7"/>
  <c r="I471" i="7"/>
  <c r="Q471" i="7"/>
  <c r="J473" i="7"/>
  <c r="R473" i="7"/>
  <c r="F474" i="7"/>
  <c r="N474" i="7"/>
  <c r="H476" i="7"/>
  <c r="P476" i="7"/>
  <c r="F477" i="7"/>
  <c r="N477" i="7"/>
  <c r="F478" i="7"/>
  <c r="N478" i="7"/>
  <c r="L480" i="7"/>
  <c r="H481" i="7"/>
  <c r="P481" i="7"/>
  <c r="H483" i="7"/>
  <c r="P483" i="7"/>
  <c r="F484" i="7"/>
  <c r="N484" i="7"/>
  <c r="L485" i="7"/>
  <c r="L486" i="7"/>
  <c r="J488" i="7"/>
  <c r="R488" i="7"/>
  <c r="J490" i="7"/>
  <c r="R490" i="7"/>
  <c r="F491" i="7"/>
  <c r="N491" i="7"/>
  <c r="L492" i="7"/>
  <c r="J494" i="7"/>
  <c r="R494" i="7"/>
  <c r="K495" i="7"/>
  <c r="H496" i="7"/>
  <c r="P496" i="7"/>
  <c r="H498" i="7"/>
  <c r="P498" i="7"/>
  <c r="Q358" i="7"/>
  <c r="L359" i="7"/>
  <c r="L372" i="7"/>
  <c r="I373" i="7"/>
  <c r="Q373" i="7"/>
  <c r="J375" i="7"/>
  <c r="R375" i="7"/>
  <c r="M376" i="7"/>
  <c r="H378" i="7"/>
  <c r="P378" i="7"/>
  <c r="M399" i="7"/>
  <c r="I400" i="7"/>
  <c r="Q400" i="7"/>
  <c r="M402" i="7"/>
  <c r="I403" i="7"/>
  <c r="K404" i="7"/>
  <c r="F406" i="7"/>
  <c r="N406" i="7"/>
  <c r="K417" i="7"/>
  <c r="H420" i="7"/>
  <c r="N422" i="7"/>
  <c r="P423" i="7"/>
  <c r="K423" i="7"/>
  <c r="O424" i="7"/>
  <c r="K425" i="7"/>
  <c r="F425" i="7"/>
  <c r="N425" i="7"/>
  <c r="K442" i="7"/>
  <c r="H445" i="7"/>
  <c r="P445" i="7"/>
  <c r="M447" i="7"/>
  <c r="H447" i="7"/>
  <c r="P447" i="7"/>
  <c r="L449" i="7"/>
  <c r="I453" i="7"/>
  <c r="Q453" i="7"/>
  <c r="M457" i="7"/>
  <c r="J459" i="7"/>
  <c r="R459" i="7"/>
  <c r="H460" i="7"/>
  <c r="P460" i="7"/>
  <c r="K460" i="7"/>
  <c r="L464" i="7"/>
  <c r="G464" i="7"/>
  <c r="O464" i="7"/>
  <c r="K467" i="7"/>
  <c r="H471" i="7"/>
  <c r="P471" i="7"/>
  <c r="M474" i="7"/>
  <c r="L481" i="7"/>
  <c r="H485" i="7"/>
  <c r="P485" i="7"/>
  <c r="M489" i="7"/>
  <c r="J491" i="7"/>
  <c r="R491" i="7"/>
  <c r="H492" i="7"/>
  <c r="P492" i="7"/>
  <c r="K492" i="7"/>
  <c r="I493" i="7"/>
  <c r="Q493" i="7"/>
  <c r="F494" i="7"/>
  <c r="N494" i="7"/>
  <c r="I494" i="7"/>
  <c r="Q494" i="7"/>
  <c r="G496" i="7"/>
  <c r="O496" i="7"/>
  <c r="AG4966" i="5"/>
  <c r="K499" i="7" s="1"/>
  <c r="H359" i="7"/>
  <c r="N366" i="7"/>
  <c r="F386" i="7"/>
  <c r="N386" i="7"/>
  <c r="J387" i="7"/>
  <c r="R387" i="7"/>
  <c r="L388" i="7"/>
  <c r="H391" i="7"/>
  <c r="P391" i="7"/>
  <c r="N392" i="7"/>
  <c r="I392" i="7"/>
  <c r="Q392" i="7"/>
  <c r="I394" i="7"/>
  <c r="Q394" i="7"/>
  <c r="M395" i="7"/>
  <c r="G397" i="7"/>
  <c r="J397" i="7"/>
  <c r="R397" i="7"/>
  <c r="J415" i="7"/>
  <c r="R415" i="7"/>
  <c r="P416" i="7"/>
  <c r="J418" i="7"/>
  <c r="R418" i="7"/>
  <c r="H419" i="7"/>
  <c r="P419" i="7"/>
  <c r="F419" i="7"/>
  <c r="N419" i="7"/>
  <c r="L421" i="7"/>
  <c r="G422" i="7"/>
  <c r="O422" i="7"/>
  <c r="K427" i="7"/>
  <c r="F429" i="7"/>
  <c r="K434" i="7"/>
  <c r="P435" i="7"/>
  <c r="L440" i="7"/>
  <c r="K441" i="7"/>
  <c r="H446" i="7"/>
  <c r="P446" i="7"/>
  <c r="F447" i="7"/>
  <c r="N447" i="7"/>
  <c r="L450" i="7"/>
  <c r="G453" i="7"/>
  <c r="O453" i="7"/>
  <c r="J453" i="7"/>
  <c r="R453" i="7"/>
  <c r="G455" i="7"/>
  <c r="O455" i="7"/>
  <c r="K457" i="7"/>
  <c r="F457" i="7"/>
  <c r="N457" i="7"/>
  <c r="I460" i="7"/>
  <c r="Q460" i="7"/>
  <c r="M464" i="7"/>
  <c r="F489" i="7"/>
  <c r="I492" i="7"/>
  <c r="Q492" i="7"/>
  <c r="G493" i="7"/>
  <c r="O493" i="7"/>
  <c r="G494" i="7"/>
  <c r="O494" i="7"/>
  <c r="F397" i="7"/>
  <c r="N397" i="7"/>
  <c r="F412" i="7"/>
  <c r="N412" i="7"/>
  <c r="G414" i="7"/>
  <c r="O414" i="7"/>
  <c r="G417" i="7"/>
  <c r="O417" i="7"/>
  <c r="L420" i="7"/>
  <c r="M423" i="7"/>
  <c r="J438" i="7"/>
  <c r="R438" i="7"/>
  <c r="N439" i="7"/>
  <c r="M443" i="7"/>
  <c r="M453" i="7"/>
  <c r="J455" i="7"/>
  <c r="R455" i="7"/>
  <c r="Q457" i="7"/>
  <c r="G465" i="7"/>
  <c r="O465" i="7"/>
  <c r="G467" i="7"/>
  <c r="O467" i="7"/>
  <c r="M468" i="7"/>
  <c r="K469" i="7"/>
  <c r="M348" i="7"/>
  <c r="F357" i="7"/>
  <c r="N357" i="7"/>
  <c r="F363" i="7"/>
  <c r="N363" i="7"/>
  <c r="L364" i="7"/>
  <c r="I365" i="7"/>
  <c r="Q365" i="7"/>
  <c r="H369" i="7"/>
  <c r="P369" i="7"/>
  <c r="F370" i="7"/>
  <c r="N370" i="7"/>
  <c r="I371" i="7"/>
  <c r="Q371" i="7"/>
  <c r="G373" i="7"/>
  <c r="O373" i="7"/>
  <c r="L382" i="7"/>
  <c r="J385" i="7"/>
  <c r="R385" i="7"/>
  <c r="H386" i="7"/>
  <c r="P386" i="7"/>
  <c r="F388" i="7"/>
  <c r="N388" i="7"/>
  <c r="K390" i="7"/>
  <c r="H393" i="7"/>
  <c r="P393" i="7"/>
  <c r="M408" i="7"/>
  <c r="K409" i="7"/>
  <c r="I410" i="7"/>
  <c r="Q410" i="7"/>
  <c r="G412" i="7"/>
  <c r="O412" i="7"/>
  <c r="K413" i="7"/>
  <c r="H414" i="7"/>
  <c r="P414" i="7"/>
  <c r="F423" i="7"/>
  <c r="N423" i="7"/>
  <c r="I426" i="7"/>
  <c r="P427" i="7"/>
  <c r="H428" i="7"/>
  <c r="P428" i="7"/>
  <c r="H429" i="7"/>
  <c r="P429" i="7"/>
  <c r="I432" i="7"/>
  <c r="Q432" i="7"/>
  <c r="G433" i="7"/>
  <c r="O433" i="7"/>
  <c r="G435" i="7"/>
  <c r="O435" i="7"/>
  <c r="K438" i="7"/>
  <c r="I347" i="7"/>
  <c r="Q347" i="7"/>
  <c r="Q354" i="7"/>
  <c r="J356" i="7"/>
  <c r="R356" i="7"/>
  <c r="G357" i="7"/>
  <c r="O357" i="7"/>
  <c r="F361" i="7"/>
  <c r="J362" i="7"/>
  <c r="R362" i="7"/>
  <c r="K364" i="7"/>
  <c r="J371" i="7"/>
  <c r="R371" i="7"/>
  <c r="M401" i="7"/>
  <c r="K402" i="7"/>
  <c r="I404" i="7"/>
  <c r="Q404" i="7"/>
  <c r="F405" i="7"/>
  <c r="N405" i="7"/>
  <c r="L406" i="7"/>
  <c r="M407" i="7"/>
  <c r="F408" i="7"/>
  <c r="N408" i="7"/>
  <c r="L409" i="7"/>
  <c r="M411" i="7"/>
  <c r="L425" i="7"/>
  <c r="F427" i="7"/>
  <c r="N427" i="7"/>
  <c r="I427" i="7"/>
  <c r="Q427" i="7"/>
  <c r="K428" i="7"/>
  <c r="M431" i="7"/>
  <c r="J432" i="7"/>
  <c r="R432" i="7"/>
  <c r="M432" i="7"/>
  <c r="K433" i="7"/>
  <c r="F433" i="7"/>
  <c r="L436" i="7"/>
  <c r="L438" i="7"/>
  <c r="G438" i="7"/>
  <c r="O438" i="7"/>
  <c r="H439" i="7"/>
  <c r="P439" i="7"/>
  <c r="F454" i="7"/>
  <c r="N454" i="7"/>
  <c r="G468" i="7"/>
  <c r="O468" i="7"/>
  <c r="M469" i="7"/>
  <c r="H469" i="7"/>
  <c r="M470" i="7"/>
  <c r="K472" i="7"/>
  <c r="G473" i="7"/>
  <c r="O473" i="7"/>
  <c r="G475" i="7"/>
  <c r="O475" i="7"/>
  <c r="M476" i="7"/>
  <c r="K477" i="7"/>
  <c r="K478" i="7"/>
  <c r="L479" i="7"/>
  <c r="I480" i="7"/>
  <c r="Q480" i="7"/>
  <c r="I482" i="7"/>
  <c r="Q482" i="7"/>
  <c r="M483" i="7"/>
  <c r="J487" i="7"/>
  <c r="R487" i="7"/>
  <c r="I497" i="7"/>
  <c r="N7" i="7"/>
  <c r="F227" i="7"/>
  <c r="N72" i="7"/>
  <c r="J6" i="7"/>
  <c r="R6" i="7"/>
  <c r="G6" i="7"/>
  <c r="O6" i="7"/>
  <c r="N9" i="7"/>
  <c r="L9" i="7"/>
  <c r="I14" i="7"/>
  <c r="Q14" i="7"/>
  <c r="L16" i="7"/>
  <c r="K19" i="7"/>
  <c r="I20" i="7"/>
  <c r="Q20" i="7"/>
  <c r="O21" i="7"/>
  <c r="K6" i="7"/>
  <c r="H6" i="7"/>
  <c r="P6" i="7"/>
  <c r="H7" i="7"/>
  <c r="P7" i="7"/>
  <c r="K8" i="7"/>
  <c r="G9" i="7"/>
  <c r="O9" i="7"/>
  <c r="M9" i="7"/>
  <c r="J14" i="7"/>
  <c r="R14" i="7"/>
  <c r="G14" i="7"/>
  <c r="O14" i="7"/>
  <c r="J16" i="7"/>
  <c r="R16" i="7"/>
  <c r="F17" i="7"/>
  <c r="N17" i="7"/>
  <c r="L17" i="7"/>
  <c r="I18" i="7"/>
  <c r="Q18" i="7"/>
  <c r="F19" i="7"/>
  <c r="N19" i="7"/>
  <c r="L20" i="7"/>
  <c r="R20" i="7"/>
  <c r="M21" i="7"/>
  <c r="F6" i="7"/>
  <c r="N6" i="7"/>
  <c r="I7" i="7"/>
  <c r="Q7" i="7"/>
  <c r="G7" i="7"/>
  <c r="O7" i="7"/>
  <c r="M8" i="7"/>
  <c r="H9" i="7"/>
  <c r="P9" i="7"/>
  <c r="K9" i="7"/>
  <c r="P14" i="7"/>
  <c r="G17" i="7"/>
  <c r="O17" i="7"/>
  <c r="G19" i="7"/>
  <c r="O19" i="7"/>
  <c r="M20" i="7"/>
  <c r="P20" i="7"/>
  <c r="Q22" i="7"/>
  <c r="Q4" i="7"/>
  <c r="H5" i="7"/>
  <c r="P5" i="7"/>
  <c r="M7" i="7"/>
  <c r="K10" i="7"/>
  <c r="F14" i="7"/>
  <c r="N14" i="7"/>
  <c r="F15" i="7"/>
  <c r="N15" i="7"/>
  <c r="K17" i="7"/>
  <c r="P19" i="7"/>
  <c r="N20" i="7"/>
  <c r="O22" i="7"/>
  <c r="I5" i="7"/>
  <c r="L10" i="7"/>
  <c r="J11" i="7"/>
  <c r="R11" i="7"/>
  <c r="H13" i="7"/>
  <c r="G15" i="7"/>
  <c r="O15" i="7"/>
  <c r="Q17" i="7"/>
  <c r="H22" i="7"/>
  <c r="P22" i="7"/>
  <c r="H4" i="7"/>
  <c r="P4" i="7"/>
  <c r="G5" i="7"/>
  <c r="O5" i="7"/>
  <c r="J10" i="7"/>
  <c r="R10" i="7"/>
  <c r="K11" i="7"/>
  <c r="I13" i="7"/>
  <c r="Q13" i="7"/>
  <c r="M15" i="7"/>
  <c r="K18" i="7"/>
  <c r="F22" i="7"/>
  <c r="N22" i="7"/>
  <c r="M32" i="7"/>
  <c r="F64" i="7"/>
  <c r="N64" i="7"/>
  <c r="O103" i="7"/>
  <c r="F219" i="7"/>
  <c r="N219" i="7"/>
  <c r="H23" i="7"/>
  <c r="P23" i="7"/>
  <c r="F25" i="7"/>
  <c r="N25" i="7"/>
  <c r="H26" i="7"/>
  <c r="P26" i="7"/>
  <c r="L27" i="7"/>
  <c r="J27" i="7"/>
  <c r="J28" i="7"/>
  <c r="J29" i="7"/>
  <c r="R29" i="7"/>
  <c r="H29" i="7"/>
  <c r="P29" i="7"/>
  <c r="J31" i="7"/>
  <c r="R31" i="7"/>
  <c r="M31" i="7"/>
  <c r="I33" i="7"/>
  <c r="Q33" i="7"/>
  <c r="Q36" i="7"/>
  <c r="H38" i="7"/>
  <c r="F47" i="7"/>
  <c r="M49" i="7"/>
  <c r="G55" i="7"/>
  <c r="N56" i="7"/>
  <c r="K57" i="7"/>
  <c r="J59" i="7"/>
  <c r="R59" i="7"/>
  <c r="I61" i="7"/>
  <c r="L66" i="7"/>
  <c r="J70" i="7"/>
  <c r="R70" i="7"/>
  <c r="F72" i="7"/>
  <c r="K75" i="7"/>
  <c r="I76" i="7"/>
  <c r="Q76" i="7"/>
  <c r="N80" i="7"/>
  <c r="L82" i="7"/>
  <c r="J83" i="7"/>
  <c r="R83" i="7"/>
  <c r="L86" i="7"/>
  <c r="G87" i="7"/>
  <c r="O87" i="7"/>
  <c r="K90" i="7"/>
  <c r="J92" i="7"/>
  <c r="N95" i="7"/>
  <c r="K99" i="7"/>
  <c r="H203" i="7"/>
  <c r="P203" i="7"/>
  <c r="I210" i="7"/>
  <c r="Q210" i="7"/>
  <c r="Q23" i="7"/>
  <c r="F23" i="7"/>
  <c r="N23" i="7"/>
  <c r="G25" i="7"/>
  <c r="O25" i="7"/>
  <c r="M27" i="7"/>
  <c r="K27" i="7"/>
  <c r="K29" i="7"/>
  <c r="I29" i="7"/>
  <c r="Q29" i="7"/>
  <c r="K31" i="7"/>
  <c r="G32" i="7"/>
  <c r="O32" i="7"/>
  <c r="L36" i="7"/>
  <c r="R36" i="7"/>
  <c r="F37" i="7"/>
  <c r="N37" i="7"/>
  <c r="K38" i="7"/>
  <c r="F38" i="7"/>
  <c r="N38" i="7"/>
  <c r="H39" i="7"/>
  <c r="P39" i="7"/>
  <c r="F39" i="7"/>
  <c r="F41" i="7"/>
  <c r="N41" i="7"/>
  <c r="L41" i="7"/>
  <c r="G42" i="7"/>
  <c r="O42" i="7"/>
  <c r="J42" i="7"/>
  <c r="R42" i="7"/>
  <c r="I44" i="7"/>
  <c r="L46" i="7"/>
  <c r="I47" i="7"/>
  <c r="Q47" i="7"/>
  <c r="L47" i="7"/>
  <c r="M48" i="7"/>
  <c r="H49" i="7"/>
  <c r="P49" i="7"/>
  <c r="K49" i="7"/>
  <c r="F52" i="7"/>
  <c r="N52" i="7"/>
  <c r="M53" i="7"/>
  <c r="J55" i="7"/>
  <c r="R55" i="7"/>
  <c r="M55" i="7"/>
  <c r="I57" i="7"/>
  <c r="Q57" i="7"/>
  <c r="M59" i="7"/>
  <c r="K59" i="7"/>
  <c r="I60" i="7"/>
  <c r="L61" i="7"/>
  <c r="G61" i="7"/>
  <c r="O61" i="7"/>
  <c r="P62" i="7"/>
  <c r="G64" i="7"/>
  <c r="O64" i="7"/>
  <c r="M64" i="7"/>
  <c r="G66" i="7"/>
  <c r="O66" i="7"/>
  <c r="J66" i="7"/>
  <c r="R66" i="7"/>
  <c r="L67" i="7"/>
  <c r="J67" i="7"/>
  <c r="J69" i="7"/>
  <c r="R69" i="7"/>
  <c r="H69" i="7"/>
  <c r="K70" i="7"/>
  <c r="P70" i="7"/>
  <c r="G71" i="7"/>
  <c r="O71" i="7"/>
  <c r="I72" i="7"/>
  <c r="Q72" i="7"/>
  <c r="L72" i="7"/>
  <c r="H74" i="7"/>
  <c r="P74" i="7"/>
  <c r="F75" i="7"/>
  <c r="N75" i="7"/>
  <c r="Q75" i="7"/>
  <c r="L76" i="7"/>
  <c r="R76" i="7"/>
  <c r="M77" i="7"/>
  <c r="I78" i="7"/>
  <c r="Q78" i="7"/>
  <c r="F79" i="7"/>
  <c r="N79" i="7"/>
  <c r="I80" i="7"/>
  <c r="Q80" i="7"/>
  <c r="L80" i="7"/>
  <c r="G82" i="7"/>
  <c r="O82" i="7"/>
  <c r="M83" i="7"/>
  <c r="K83" i="7"/>
  <c r="K84" i="7"/>
  <c r="Q84" i="7"/>
  <c r="J85" i="7"/>
  <c r="R85" i="7"/>
  <c r="H85" i="7"/>
  <c r="P85" i="7"/>
  <c r="M86" i="7"/>
  <c r="J87" i="7"/>
  <c r="R87" i="7"/>
  <c r="M87" i="7"/>
  <c r="J89" i="7"/>
  <c r="R89" i="7"/>
  <c r="F90" i="7"/>
  <c r="N90" i="7"/>
  <c r="M92" i="7"/>
  <c r="K94" i="7"/>
  <c r="F94" i="7"/>
  <c r="N94" i="7"/>
  <c r="O95" i="7"/>
  <c r="I96" i="7"/>
  <c r="Q96" i="7"/>
  <c r="L96" i="7"/>
  <c r="F99" i="7"/>
  <c r="N99" i="7"/>
  <c r="Q99" i="7"/>
  <c r="F103" i="7"/>
  <c r="N126" i="7"/>
  <c r="F126" i="7"/>
  <c r="M131" i="7"/>
  <c r="G133" i="7"/>
  <c r="O133" i="7"/>
  <c r="K156" i="7"/>
  <c r="F157" i="7"/>
  <c r="N157" i="7"/>
  <c r="H158" i="7"/>
  <c r="P158" i="7"/>
  <c r="M168" i="7"/>
  <c r="F169" i="7"/>
  <c r="N169" i="7"/>
  <c r="L171" i="7"/>
  <c r="K186" i="7"/>
  <c r="H188" i="7"/>
  <c r="P188" i="7"/>
  <c r="G190" i="7"/>
  <c r="O190" i="7"/>
  <c r="J216" i="7"/>
  <c r="R216" i="7"/>
  <c r="F217" i="7"/>
  <c r="N217" i="7"/>
  <c r="I227" i="7"/>
  <c r="Q227" i="7"/>
  <c r="I234" i="7"/>
  <c r="Q234" i="7"/>
  <c r="P291" i="7"/>
  <c r="H305" i="7"/>
  <c r="P305" i="7"/>
  <c r="M306" i="7"/>
  <c r="H309" i="7"/>
  <c r="P309" i="7"/>
  <c r="G319" i="7"/>
  <c r="O319" i="7"/>
  <c r="G367" i="7"/>
  <c r="O367" i="7"/>
  <c r="H368" i="7"/>
  <c r="P368" i="7"/>
  <c r="H442" i="7"/>
  <c r="P442" i="7"/>
  <c r="M445" i="7"/>
  <c r="J447" i="7"/>
  <c r="R447" i="7"/>
  <c r="G23" i="7"/>
  <c r="O23" i="7"/>
  <c r="H25" i="7"/>
  <c r="P25" i="7"/>
  <c r="K25" i="7"/>
  <c r="F27" i="7"/>
  <c r="N27" i="7"/>
  <c r="I27" i="7"/>
  <c r="Q27" i="7"/>
  <c r="K28" i="7"/>
  <c r="Q28" i="7"/>
  <c r="L29" i="7"/>
  <c r="G29" i="7"/>
  <c r="O29" i="7"/>
  <c r="H32" i="7"/>
  <c r="P32" i="7"/>
  <c r="F32" i="7"/>
  <c r="N32" i="7"/>
  <c r="M34" i="7"/>
  <c r="K34" i="7"/>
  <c r="M36" i="7"/>
  <c r="H36" i="7"/>
  <c r="P36" i="7"/>
  <c r="L38" i="7"/>
  <c r="I39" i="7"/>
  <c r="Q39" i="7"/>
  <c r="G39" i="7"/>
  <c r="G41" i="7"/>
  <c r="O41" i="7"/>
  <c r="M41" i="7"/>
  <c r="H42" i="7"/>
  <c r="P42" i="7"/>
  <c r="J45" i="7"/>
  <c r="R45" i="7"/>
  <c r="H45" i="7"/>
  <c r="P45" i="7"/>
  <c r="J47" i="7"/>
  <c r="R47" i="7"/>
  <c r="M47" i="7"/>
  <c r="F48" i="7"/>
  <c r="N48" i="7"/>
  <c r="I49" i="7"/>
  <c r="Q49" i="7"/>
  <c r="M50" i="7"/>
  <c r="K55" i="7"/>
  <c r="G56" i="7"/>
  <c r="O56" i="7"/>
  <c r="M56" i="7"/>
  <c r="F59" i="7"/>
  <c r="N59" i="7"/>
  <c r="Q59" i="7"/>
  <c r="J60" i="7"/>
  <c r="M61" i="7"/>
  <c r="N63" i="7"/>
  <c r="H64" i="7"/>
  <c r="P64" i="7"/>
  <c r="H66" i="7"/>
  <c r="P66" i="7"/>
  <c r="M67" i="7"/>
  <c r="K69" i="7"/>
  <c r="I69" i="7"/>
  <c r="L70" i="7"/>
  <c r="F70" i="7"/>
  <c r="N70" i="7"/>
  <c r="J72" i="7"/>
  <c r="R72" i="7"/>
  <c r="G75" i="7"/>
  <c r="O75" i="7"/>
  <c r="M76" i="7"/>
  <c r="J78" i="7"/>
  <c r="R78" i="7"/>
  <c r="O78" i="7"/>
  <c r="O79" i="7"/>
  <c r="J80" i="7"/>
  <c r="R80" i="7"/>
  <c r="H82" i="7"/>
  <c r="P82" i="7"/>
  <c r="F83" i="7"/>
  <c r="N83" i="7"/>
  <c r="I83" i="7"/>
  <c r="Q83" i="7"/>
  <c r="L84" i="7"/>
  <c r="K85" i="7"/>
  <c r="I85" i="7"/>
  <c r="K87" i="7"/>
  <c r="G88" i="7"/>
  <c r="O88" i="7"/>
  <c r="M88" i="7"/>
  <c r="G90" i="7"/>
  <c r="O90" i="7"/>
  <c r="J90" i="7"/>
  <c r="R90" i="7"/>
  <c r="L91" i="7"/>
  <c r="J91" i="7"/>
  <c r="R91" i="7"/>
  <c r="F92" i="7"/>
  <c r="N92" i="7"/>
  <c r="L94" i="7"/>
  <c r="J96" i="7"/>
  <c r="R96" i="7"/>
  <c r="F97" i="7"/>
  <c r="N97" i="7"/>
  <c r="L97" i="7"/>
  <c r="G99" i="7"/>
  <c r="O99" i="7"/>
  <c r="H102" i="7"/>
  <c r="I103" i="7"/>
  <c r="Q103" i="7"/>
  <c r="G110" i="7"/>
  <c r="J113" i="7"/>
  <c r="R113" i="7"/>
  <c r="G118" i="7"/>
  <c r="I165" i="7"/>
  <c r="Q165" i="7"/>
  <c r="J199" i="7"/>
  <c r="G215" i="7"/>
  <c r="O215" i="7"/>
  <c r="L226" i="7"/>
  <c r="G280" i="7"/>
  <c r="O280" i="7"/>
  <c r="K281" i="7"/>
  <c r="M23" i="7"/>
  <c r="R28" i="7"/>
  <c r="Q32" i="7"/>
  <c r="L32" i="7"/>
  <c r="F34" i="7"/>
  <c r="N34" i="7"/>
  <c r="F36" i="7"/>
  <c r="N36" i="7"/>
  <c r="J39" i="7"/>
  <c r="R39" i="7"/>
  <c r="M39" i="7"/>
  <c r="N40" i="7"/>
  <c r="H41" i="7"/>
  <c r="P41" i="7"/>
  <c r="K41" i="7"/>
  <c r="L43" i="7"/>
  <c r="J43" i="7"/>
  <c r="R43" i="7"/>
  <c r="K45" i="7"/>
  <c r="F45" i="7"/>
  <c r="N45" i="7"/>
  <c r="I45" i="7"/>
  <c r="K47" i="7"/>
  <c r="F50" i="7"/>
  <c r="N50" i="7"/>
  <c r="I50" i="7"/>
  <c r="Q50" i="7"/>
  <c r="L50" i="7"/>
  <c r="H56" i="7"/>
  <c r="P56" i="7"/>
  <c r="K56" i="7"/>
  <c r="G59" i="7"/>
  <c r="O59" i="7"/>
  <c r="H60" i="7"/>
  <c r="P60" i="7"/>
  <c r="F61" i="7"/>
  <c r="N61" i="7"/>
  <c r="I62" i="7"/>
  <c r="Q62" i="7"/>
  <c r="G62" i="7"/>
  <c r="O63" i="7"/>
  <c r="I64" i="7"/>
  <c r="Q64" i="7"/>
  <c r="L64" i="7"/>
  <c r="F67" i="7"/>
  <c r="N67" i="7"/>
  <c r="I67" i="7"/>
  <c r="Q67" i="7"/>
  <c r="K68" i="7"/>
  <c r="I68" i="7"/>
  <c r="L69" i="7"/>
  <c r="G69" i="7"/>
  <c r="O69" i="7"/>
  <c r="H71" i="7"/>
  <c r="P71" i="7"/>
  <c r="N71" i="7"/>
  <c r="K72" i="7"/>
  <c r="F73" i="7"/>
  <c r="N73" i="7"/>
  <c r="L73" i="7"/>
  <c r="F76" i="7"/>
  <c r="N76" i="7"/>
  <c r="H78" i="7"/>
  <c r="P78" i="7"/>
  <c r="K80" i="7"/>
  <c r="F81" i="7"/>
  <c r="N81" i="7"/>
  <c r="L81" i="7"/>
  <c r="I82" i="7"/>
  <c r="Q82" i="7"/>
  <c r="G83" i="7"/>
  <c r="O83" i="7"/>
  <c r="M84" i="7"/>
  <c r="H84" i="7"/>
  <c r="P84" i="7"/>
  <c r="L85" i="7"/>
  <c r="G85" i="7"/>
  <c r="O85" i="7"/>
  <c r="H88" i="7"/>
  <c r="P88" i="7"/>
  <c r="F88" i="7"/>
  <c r="N88" i="7"/>
  <c r="H90" i="7"/>
  <c r="P90" i="7"/>
  <c r="M91" i="7"/>
  <c r="K91" i="7"/>
  <c r="Q93" i="7"/>
  <c r="H95" i="7"/>
  <c r="P95" i="7"/>
  <c r="F95" i="7"/>
  <c r="G97" i="7"/>
  <c r="O97" i="7"/>
  <c r="J97" i="7"/>
  <c r="R97" i="7"/>
  <c r="M97" i="7"/>
  <c r="J103" i="7"/>
  <c r="R103" i="7"/>
  <c r="M103" i="7"/>
  <c r="H103" i="7"/>
  <c r="P103" i="7"/>
  <c r="L111" i="7"/>
  <c r="M125" i="7"/>
  <c r="F140" i="7"/>
  <c r="N140" i="7"/>
  <c r="K142" i="7"/>
  <c r="I161" i="7"/>
  <c r="K174" i="7"/>
  <c r="L185" i="7"/>
  <c r="K191" i="7"/>
  <c r="J200" i="7"/>
  <c r="R200" i="7"/>
  <c r="I232" i="7"/>
  <c r="P249" i="7"/>
  <c r="M24" i="7"/>
  <c r="H28" i="7"/>
  <c r="P28" i="7"/>
  <c r="O31" i="7"/>
  <c r="J34" i="7"/>
  <c r="R34" i="7"/>
  <c r="O36" i="7"/>
  <c r="K43" i="7"/>
  <c r="Q44" i="7"/>
  <c r="G45" i="7"/>
  <c r="O45" i="7"/>
  <c r="J50" i="7"/>
  <c r="R50" i="7"/>
  <c r="J51" i="7"/>
  <c r="G54" i="7"/>
  <c r="O54" i="7"/>
  <c r="N55" i="7"/>
  <c r="L56" i="7"/>
  <c r="H62" i="7"/>
  <c r="L65" i="7"/>
  <c r="J68" i="7"/>
  <c r="R68" i="7"/>
  <c r="O73" i="7"/>
  <c r="M73" i="7"/>
  <c r="R75" i="7"/>
  <c r="F78" i="7"/>
  <c r="N78" i="7"/>
  <c r="P79" i="7"/>
  <c r="M80" i="7"/>
  <c r="G81" i="7"/>
  <c r="O81" i="7"/>
  <c r="M81" i="7"/>
  <c r="N87" i="7"/>
  <c r="L88" i="7"/>
  <c r="Q90" i="7"/>
  <c r="F91" i="7"/>
  <c r="N91" i="7"/>
  <c r="I91" i="7"/>
  <c r="Q91" i="7"/>
  <c r="L95" i="7"/>
  <c r="K97" i="7"/>
  <c r="H101" i="7"/>
  <c r="O102" i="7"/>
  <c r="J108" i="7"/>
  <c r="G119" i="7"/>
  <c r="O119" i="7"/>
  <c r="G121" i="7"/>
  <c r="O121" i="7"/>
  <c r="M134" i="7"/>
  <c r="F183" i="7"/>
  <c r="N183" i="7"/>
  <c r="L220" i="7"/>
  <c r="F24" i="7"/>
  <c r="J35" i="7"/>
  <c r="I36" i="7"/>
  <c r="H37" i="7"/>
  <c r="P37" i="7"/>
  <c r="M40" i="7"/>
  <c r="I43" i="7"/>
  <c r="Q43" i="7"/>
  <c r="J44" i="7"/>
  <c r="N47" i="7"/>
  <c r="H48" i="7"/>
  <c r="P48" i="7"/>
  <c r="K48" i="7"/>
  <c r="H51" i="7"/>
  <c r="P51" i="7"/>
  <c r="K51" i="7"/>
  <c r="M54" i="7"/>
  <c r="H54" i="7"/>
  <c r="P54" i="7"/>
  <c r="O55" i="7"/>
  <c r="N58" i="7"/>
  <c r="I58" i="7"/>
  <c r="Q58" i="7"/>
  <c r="F62" i="7"/>
  <c r="N62" i="7"/>
  <c r="F63" i="7"/>
  <c r="M65" i="7"/>
  <c r="H68" i="7"/>
  <c r="P68" i="7"/>
  <c r="G70" i="7"/>
  <c r="O70" i="7"/>
  <c r="M71" i="7"/>
  <c r="M72" i="7"/>
  <c r="K73" i="7"/>
  <c r="G79" i="7"/>
  <c r="K81" i="7"/>
  <c r="L89" i="7"/>
  <c r="R92" i="7"/>
  <c r="H93" i="7"/>
  <c r="P93" i="7"/>
  <c r="H94" i="7"/>
  <c r="M95" i="7"/>
  <c r="F96" i="7"/>
  <c r="N96" i="7"/>
  <c r="F101" i="7"/>
  <c r="N101" i="7"/>
  <c r="I101" i="7"/>
  <c r="M102" i="7"/>
  <c r="P102" i="7"/>
  <c r="F104" i="7"/>
  <c r="N104" i="7"/>
  <c r="G132" i="7"/>
  <c r="L137" i="7"/>
  <c r="F151" i="7"/>
  <c r="N151" i="7"/>
  <c r="R152" i="7"/>
  <c r="J159" i="7"/>
  <c r="R159" i="7"/>
  <c r="M172" i="7"/>
  <c r="I181" i="7"/>
  <c r="Q181" i="7"/>
  <c r="I196" i="7"/>
  <c r="Q196" i="7"/>
  <c r="M199" i="7"/>
  <c r="K207" i="7"/>
  <c r="G208" i="7"/>
  <c r="O208" i="7"/>
  <c r="R215" i="7"/>
  <c r="L224" i="7"/>
  <c r="L104" i="7"/>
  <c r="G104" i="7"/>
  <c r="O104" i="7"/>
  <c r="M111" i="7"/>
  <c r="H111" i="7"/>
  <c r="P111" i="7"/>
  <c r="M112" i="7"/>
  <c r="F113" i="7"/>
  <c r="N113" i="7"/>
  <c r="H118" i="7"/>
  <c r="P118" i="7"/>
  <c r="K119" i="7"/>
  <c r="R123" i="7"/>
  <c r="H124" i="7"/>
  <c r="O130" i="7"/>
  <c r="M132" i="7"/>
  <c r="K133" i="7"/>
  <c r="K134" i="7"/>
  <c r="P138" i="7"/>
  <c r="G139" i="7"/>
  <c r="O139" i="7"/>
  <c r="Q144" i="7"/>
  <c r="P145" i="7"/>
  <c r="K149" i="7"/>
  <c r="F149" i="7"/>
  <c r="N149" i="7"/>
  <c r="Q153" i="7"/>
  <c r="O156" i="7"/>
  <c r="L157" i="7"/>
  <c r="J161" i="7"/>
  <c r="G162" i="7"/>
  <c r="O162" i="7"/>
  <c r="M165" i="7"/>
  <c r="J167" i="7"/>
  <c r="R167" i="7"/>
  <c r="J169" i="7"/>
  <c r="M171" i="7"/>
  <c r="F173" i="7"/>
  <c r="N173" i="7"/>
  <c r="K175" i="7"/>
  <c r="R177" i="7"/>
  <c r="G179" i="7"/>
  <c r="O179" i="7"/>
  <c r="G181" i="7"/>
  <c r="O181" i="7"/>
  <c r="F187" i="7"/>
  <c r="N187" i="7"/>
  <c r="G188" i="7"/>
  <c r="O188" i="7"/>
  <c r="Q191" i="7"/>
  <c r="J198" i="7"/>
  <c r="I200" i="7"/>
  <c r="M206" i="7"/>
  <c r="R207" i="7"/>
  <c r="K208" i="7"/>
  <c r="H211" i="7"/>
  <c r="P211" i="7"/>
  <c r="J217" i="7"/>
  <c r="R217" i="7"/>
  <c r="I258" i="7"/>
  <c r="Q258" i="7"/>
  <c r="L268" i="7"/>
  <c r="M282" i="7"/>
  <c r="P283" i="7"/>
  <c r="F290" i="7"/>
  <c r="N290" i="7"/>
  <c r="J300" i="7"/>
  <c r="R300" i="7"/>
  <c r="I310" i="7"/>
  <c r="Q310" i="7"/>
  <c r="O381" i="7"/>
  <c r="L106" i="7"/>
  <c r="I110" i="7"/>
  <c r="Q110" i="7"/>
  <c r="F112" i="7"/>
  <c r="N112" i="7"/>
  <c r="Q113" i="7"/>
  <c r="R115" i="7"/>
  <c r="L118" i="7"/>
  <c r="L119" i="7"/>
  <c r="M120" i="7"/>
  <c r="N124" i="7"/>
  <c r="I127" i="7"/>
  <c r="O131" i="7"/>
  <c r="Q137" i="7"/>
  <c r="F138" i="7"/>
  <c r="N138" i="7"/>
  <c r="I138" i="7"/>
  <c r="Q138" i="7"/>
  <c r="K139" i="7"/>
  <c r="H139" i="7"/>
  <c r="P139" i="7"/>
  <c r="R142" i="7"/>
  <c r="Q145" i="7"/>
  <c r="M156" i="7"/>
  <c r="K165" i="7"/>
  <c r="F165" i="7"/>
  <c r="N165" i="7"/>
  <c r="J168" i="7"/>
  <c r="H169" i="7"/>
  <c r="P169" i="7"/>
  <c r="F171" i="7"/>
  <c r="N171" i="7"/>
  <c r="I175" i="7"/>
  <c r="Q175" i="7"/>
  <c r="L175" i="7"/>
  <c r="H177" i="7"/>
  <c r="P177" i="7"/>
  <c r="K179" i="7"/>
  <c r="M179" i="7"/>
  <c r="H179" i="7"/>
  <c r="P179" i="7"/>
  <c r="G180" i="7"/>
  <c r="K181" i="7"/>
  <c r="Q185" i="7"/>
  <c r="H186" i="7"/>
  <c r="P186" i="7"/>
  <c r="R191" i="7"/>
  <c r="P194" i="7"/>
  <c r="K198" i="7"/>
  <c r="I201" i="7"/>
  <c r="Q201" i="7"/>
  <c r="G203" i="7"/>
  <c r="O203" i="7"/>
  <c r="K205" i="7"/>
  <c r="N210" i="7"/>
  <c r="L212" i="7"/>
  <c r="O213" i="7"/>
  <c r="L215" i="7"/>
  <c r="Q223" i="7"/>
  <c r="I224" i="7"/>
  <c r="I226" i="7"/>
  <c r="Q226" i="7"/>
  <c r="K230" i="7"/>
  <c r="M232" i="7"/>
  <c r="K232" i="7"/>
  <c r="Q233" i="7"/>
  <c r="N239" i="7"/>
  <c r="L247" i="7"/>
  <c r="M271" i="7"/>
  <c r="K287" i="7"/>
  <c r="O291" i="7"/>
  <c r="L322" i="7"/>
  <c r="I323" i="7"/>
  <c r="Q323" i="7"/>
  <c r="M324" i="7"/>
  <c r="G325" i="7"/>
  <c r="O325" i="7"/>
  <c r="F358" i="7"/>
  <c r="I449" i="7"/>
  <c r="Q449" i="7"/>
  <c r="G452" i="7"/>
  <c r="O452" i="7"/>
  <c r="K453" i="7"/>
  <c r="K456" i="7"/>
  <c r="G457" i="7"/>
  <c r="O457" i="7"/>
  <c r="G459" i="7"/>
  <c r="O459" i="7"/>
  <c r="M460" i="7"/>
  <c r="M462" i="7"/>
  <c r="I464" i="7"/>
  <c r="Q464" i="7"/>
  <c r="M105" i="7"/>
  <c r="H106" i="7"/>
  <c r="P106" i="7"/>
  <c r="L107" i="7"/>
  <c r="J107" i="7"/>
  <c r="Q108" i="7"/>
  <c r="M110" i="7"/>
  <c r="N111" i="7"/>
  <c r="H112" i="7"/>
  <c r="P112" i="7"/>
  <c r="L114" i="7"/>
  <c r="H117" i="7"/>
  <c r="G120" i="7"/>
  <c r="O120" i="7"/>
  <c r="R126" i="7"/>
  <c r="R128" i="7"/>
  <c r="P137" i="7"/>
  <c r="J138" i="7"/>
  <c r="R138" i="7"/>
  <c r="H138" i="7"/>
  <c r="I142" i="7"/>
  <c r="Q142" i="7"/>
  <c r="P146" i="7"/>
  <c r="H148" i="7"/>
  <c r="P148" i="7"/>
  <c r="R151" i="7"/>
  <c r="I153" i="7"/>
  <c r="I155" i="7"/>
  <c r="Q155" i="7"/>
  <c r="O155" i="7"/>
  <c r="G157" i="7"/>
  <c r="O157" i="7"/>
  <c r="M157" i="7"/>
  <c r="G160" i="7"/>
  <c r="O160" i="7"/>
  <c r="Q168" i="7"/>
  <c r="O172" i="7"/>
  <c r="H173" i="7"/>
  <c r="P173" i="7"/>
  <c r="K173" i="7"/>
  <c r="K176" i="7"/>
  <c r="F180" i="7"/>
  <c r="O186" i="7"/>
  <c r="Q188" i="7"/>
  <c r="L188" i="7"/>
  <c r="K190" i="7"/>
  <c r="O193" i="7"/>
  <c r="J193" i="7"/>
  <c r="O194" i="7"/>
  <c r="O198" i="7"/>
  <c r="G202" i="7"/>
  <c r="O202" i="7"/>
  <c r="Q215" i="7"/>
  <c r="I216" i="7"/>
  <c r="G219" i="7"/>
  <c r="O219" i="7"/>
  <c r="M219" i="7"/>
  <c r="K222" i="7"/>
  <c r="M224" i="7"/>
  <c r="K224" i="7"/>
  <c r="I225" i="7"/>
  <c r="Q225" i="7"/>
  <c r="M226" i="7"/>
  <c r="N226" i="7"/>
  <c r="J227" i="7"/>
  <c r="R227" i="7"/>
  <c r="H227" i="7"/>
  <c r="P227" i="7"/>
  <c r="M229" i="7"/>
  <c r="G230" i="7"/>
  <c r="O230" i="7"/>
  <c r="M230" i="7"/>
  <c r="J231" i="7"/>
  <c r="G232" i="7"/>
  <c r="O232" i="7"/>
  <c r="P232" i="7"/>
  <c r="K233" i="7"/>
  <c r="L248" i="7"/>
  <c r="M104" i="7"/>
  <c r="K105" i="7"/>
  <c r="F105" i="7"/>
  <c r="N105" i="7"/>
  <c r="R108" i="7"/>
  <c r="H109" i="7"/>
  <c r="P109" i="7"/>
  <c r="G111" i="7"/>
  <c r="O111" i="7"/>
  <c r="I112" i="7"/>
  <c r="Q112" i="7"/>
  <c r="G112" i="7"/>
  <c r="O112" i="7"/>
  <c r="M114" i="7"/>
  <c r="J115" i="7"/>
  <c r="I117" i="7"/>
  <c r="Q117" i="7"/>
  <c r="H120" i="7"/>
  <c r="P120" i="7"/>
  <c r="L121" i="7"/>
  <c r="K123" i="7"/>
  <c r="K126" i="7"/>
  <c r="Q128" i="7"/>
  <c r="G129" i="7"/>
  <c r="O129" i="7"/>
  <c r="J129" i="7"/>
  <c r="R129" i="7"/>
  <c r="R134" i="7"/>
  <c r="Q135" i="7"/>
  <c r="H136" i="7"/>
  <c r="P136" i="7"/>
  <c r="K136" i="7"/>
  <c r="N137" i="7"/>
  <c r="K138" i="7"/>
  <c r="M141" i="7"/>
  <c r="L146" i="7"/>
  <c r="I146" i="7"/>
  <c r="Q146" i="7"/>
  <c r="F147" i="7"/>
  <c r="N147" i="7"/>
  <c r="L148" i="7"/>
  <c r="O148" i="7"/>
  <c r="L149" i="7"/>
  <c r="G153" i="7"/>
  <c r="O153" i="7"/>
  <c r="J153" i="7"/>
  <c r="R153" i="7"/>
  <c r="M155" i="7"/>
  <c r="H155" i="7"/>
  <c r="P155" i="7"/>
  <c r="H157" i="7"/>
  <c r="P157" i="7"/>
  <c r="K157" i="7"/>
  <c r="I163" i="7"/>
  <c r="Q163" i="7"/>
  <c r="H164" i="7"/>
  <c r="P164" i="7"/>
  <c r="J166" i="7"/>
  <c r="R166" i="7"/>
  <c r="M166" i="7"/>
  <c r="O171" i="7"/>
  <c r="L173" i="7"/>
  <c r="I176" i="7"/>
  <c r="Q176" i="7"/>
  <c r="H178" i="7"/>
  <c r="P178" i="7"/>
  <c r="L180" i="7"/>
  <c r="H184" i="7"/>
  <c r="P184" i="7"/>
  <c r="K184" i="7"/>
  <c r="M188" i="7"/>
  <c r="N189" i="7"/>
  <c r="J192" i="7"/>
  <c r="H193" i="7"/>
  <c r="P193" i="7"/>
  <c r="N195" i="7"/>
  <c r="N196" i="7"/>
  <c r="R199" i="7"/>
  <c r="O201" i="7"/>
  <c r="K202" i="7"/>
  <c r="F205" i="7"/>
  <c r="N205" i="7"/>
  <c r="J209" i="7"/>
  <c r="R209" i="7"/>
  <c r="F211" i="7"/>
  <c r="N211" i="7"/>
  <c r="G212" i="7"/>
  <c r="O212" i="7"/>
  <c r="J214" i="7"/>
  <c r="I218" i="7"/>
  <c r="Q218" i="7"/>
  <c r="I223" i="7"/>
  <c r="G226" i="7"/>
  <c r="J233" i="7"/>
  <c r="R233" i="7"/>
  <c r="H243" i="7"/>
  <c r="P243" i="7"/>
  <c r="L244" i="7"/>
  <c r="J254" i="7"/>
  <c r="K272" i="7"/>
  <c r="M296" i="7"/>
  <c r="I105" i="7"/>
  <c r="Q105" i="7"/>
  <c r="F107" i="7"/>
  <c r="N107" i="7"/>
  <c r="I107" i="7"/>
  <c r="Q107" i="7"/>
  <c r="K109" i="7"/>
  <c r="I109" i="7"/>
  <c r="J112" i="7"/>
  <c r="R112" i="7"/>
  <c r="H114" i="7"/>
  <c r="P114" i="7"/>
  <c r="M115" i="7"/>
  <c r="K115" i="7"/>
  <c r="I116" i="7"/>
  <c r="Q116" i="7"/>
  <c r="L117" i="7"/>
  <c r="J117" i="7"/>
  <c r="R117" i="7"/>
  <c r="H119" i="7"/>
  <c r="P119" i="7"/>
  <c r="F123" i="7"/>
  <c r="N123" i="7"/>
  <c r="H125" i="7"/>
  <c r="P125" i="7"/>
  <c r="F125" i="7"/>
  <c r="I126" i="7"/>
  <c r="Q126" i="7"/>
  <c r="L126" i="7"/>
  <c r="M127" i="7"/>
  <c r="J133" i="7"/>
  <c r="R133" i="7"/>
  <c r="G138" i="7"/>
  <c r="I140" i="7"/>
  <c r="Q140" i="7"/>
  <c r="L140" i="7"/>
  <c r="G140" i="7"/>
  <c r="H141" i="7"/>
  <c r="P141" i="7"/>
  <c r="K141" i="7"/>
  <c r="F141" i="7"/>
  <c r="F143" i="7"/>
  <c r="N143" i="7"/>
  <c r="L143" i="7"/>
  <c r="L145" i="7"/>
  <c r="G146" i="7"/>
  <c r="O146" i="7"/>
  <c r="I147" i="7"/>
  <c r="Q147" i="7"/>
  <c r="O147" i="7"/>
  <c r="J148" i="7"/>
  <c r="R148" i="7"/>
  <c r="M148" i="7"/>
  <c r="G150" i="7"/>
  <c r="O150" i="7"/>
  <c r="M152" i="7"/>
  <c r="P152" i="7"/>
  <c r="K152" i="7"/>
  <c r="M153" i="7"/>
  <c r="P153" i="7"/>
  <c r="K155" i="7"/>
  <c r="F155" i="7"/>
  <c r="N155" i="7"/>
  <c r="I157" i="7"/>
  <c r="Q157" i="7"/>
  <c r="M159" i="7"/>
  <c r="R163" i="7"/>
  <c r="O163" i="7"/>
  <c r="I164" i="7"/>
  <c r="Q164" i="7"/>
  <c r="F164" i="7"/>
  <c r="N164" i="7"/>
  <c r="H166" i="7"/>
  <c r="P166" i="7"/>
  <c r="K166" i="7"/>
  <c r="R169" i="7"/>
  <c r="K170" i="7"/>
  <c r="F170" i="7"/>
  <c r="N170" i="7"/>
  <c r="I170" i="7"/>
  <c r="H172" i="7"/>
  <c r="P172" i="7"/>
  <c r="N172" i="7"/>
  <c r="J173" i="7"/>
  <c r="R173" i="7"/>
  <c r="F174" i="7"/>
  <c r="N174" i="7"/>
  <c r="L174" i="7"/>
  <c r="G176" i="7"/>
  <c r="O176" i="7"/>
  <c r="J177" i="7"/>
  <c r="K178" i="7"/>
  <c r="F178" i="7"/>
  <c r="N178" i="7"/>
  <c r="J180" i="7"/>
  <c r="R180" i="7"/>
  <c r="M180" i="7"/>
  <c r="G182" i="7"/>
  <c r="O182" i="7"/>
  <c r="M182" i="7"/>
  <c r="F184" i="7"/>
  <c r="N184" i="7"/>
  <c r="K188" i="7"/>
  <c r="G189" i="7"/>
  <c r="O189" i="7"/>
  <c r="M189" i="7"/>
  <c r="M192" i="7"/>
  <c r="H192" i="7"/>
  <c r="P192" i="7"/>
  <c r="K192" i="7"/>
  <c r="F193" i="7"/>
  <c r="N193" i="7"/>
  <c r="L196" i="7"/>
  <c r="F197" i="7"/>
  <c r="N197" i="7"/>
  <c r="L197" i="7"/>
  <c r="I198" i="7"/>
  <c r="Q198" i="7"/>
  <c r="L198" i="7"/>
  <c r="M200" i="7"/>
  <c r="J201" i="7"/>
  <c r="R201" i="7"/>
  <c r="N203" i="7"/>
  <c r="I204" i="7"/>
  <c r="Q204" i="7"/>
  <c r="G204" i="7"/>
  <c r="O204" i="7"/>
  <c r="F207" i="7"/>
  <c r="N207" i="7"/>
  <c r="L207" i="7"/>
  <c r="J208" i="7"/>
  <c r="R208" i="7"/>
  <c r="H208" i="7"/>
  <c r="M209" i="7"/>
  <c r="G211" i="7"/>
  <c r="O211" i="7"/>
  <c r="M211" i="7"/>
  <c r="K214" i="7"/>
  <c r="M216" i="7"/>
  <c r="K216" i="7"/>
  <c r="I217" i="7"/>
  <c r="Q217" i="7"/>
  <c r="G217" i="7"/>
  <c r="L218" i="7"/>
  <c r="I219" i="7"/>
  <c r="Q219" i="7"/>
  <c r="M221" i="7"/>
  <c r="G222" i="7"/>
  <c r="O222" i="7"/>
  <c r="M222" i="7"/>
  <c r="J223" i="7"/>
  <c r="G224" i="7"/>
  <c r="O224" i="7"/>
  <c r="P224" i="7"/>
  <c r="K225" i="7"/>
  <c r="F228" i="7"/>
  <c r="N228" i="7"/>
  <c r="L228" i="7"/>
  <c r="G229" i="7"/>
  <c r="O229" i="7"/>
  <c r="F231" i="7"/>
  <c r="N231" i="7"/>
  <c r="L231" i="7"/>
  <c r="M233" i="7"/>
  <c r="L246" i="7"/>
  <c r="F250" i="7"/>
  <c r="G256" i="7"/>
  <c r="O256" i="7"/>
  <c r="Q276" i="7"/>
  <c r="F286" i="7"/>
  <c r="N286" i="7"/>
  <c r="G312" i="7"/>
  <c r="O312" i="7"/>
  <c r="K313" i="7"/>
  <c r="L317" i="7"/>
  <c r="M341" i="7"/>
  <c r="G350" i="7"/>
  <c r="O350" i="7"/>
  <c r="G109" i="7"/>
  <c r="O109" i="7"/>
  <c r="J109" i="7"/>
  <c r="R109" i="7"/>
  <c r="L113" i="7"/>
  <c r="Q115" i="7"/>
  <c r="L115" i="7"/>
  <c r="R116" i="7"/>
  <c r="I119" i="7"/>
  <c r="Q119" i="7"/>
  <c r="F119" i="7"/>
  <c r="N119" i="7"/>
  <c r="H121" i="7"/>
  <c r="P121" i="7"/>
  <c r="F121" i="7"/>
  <c r="N121" i="7"/>
  <c r="G123" i="7"/>
  <c r="O123" i="7"/>
  <c r="M123" i="7"/>
  <c r="I129" i="7"/>
  <c r="P130" i="7"/>
  <c r="H132" i="7"/>
  <c r="P132" i="7"/>
  <c r="F134" i="7"/>
  <c r="N134" i="7"/>
  <c r="L134" i="7"/>
  <c r="M140" i="7"/>
  <c r="L141" i="7"/>
  <c r="R144" i="7"/>
  <c r="P147" i="7"/>
  <c r="H150" i="7"/>
  <c r="P150" i="7"/>
  <c r="P154" i="7"/>
  <c r="I159" i="7"/>
  <c r="Q159" i="7"/>
  <c r="L159" i="7"/>
  <c r="K160" i="7"/>
  <c r="H162" i="7"/>
  <c r="M163" i="7"/>
  <c r="L164" i="7"/>
  <c r="G164" i="7"/>
  <c r="O164" i="7"/>
  <c r="I166" i="7"/>
  <c r="Q166" i="7"/>
  <c r="M167" i="7"/>
  <c r="O170" i="7"/>
  <c r="L172" i="7"/>
  <c r="J174" i="7"/>
  <c r="R174" i="7"/>
  <c r="M174" i="7"/>
  <c r="O178" i="7"/>
  <c r="K180" i="7"/>
  <c r="N181" i="7"/>
  <c r="H182" i="7"/>
  <c r="P182" i="7"/>
  <c r="K182" i="7"/>
  <c r="G184" i="7"/>
  <c r="O184" i="7"/>
  <c r="J187" i="7"/>
  <c r="R187" i="7"/>
  <c r="G187" i="7"/>
  <c r="O187" i="7"/>
  <c r="K189" i="7"/>
  <c r="I192" i="7"/>
  <c r="Q192" i="7"/>
  <c r="L200" i="7"/>
  <c r="M205" i="7"/>
  <c r="I208" i="7"/>
  <c r="G209" i="7"/>
  <c r="O209" i="7"/>
  <c r="N218" i="7"/>
  <c r="H219" i="7"/>
  <c r="P219" i="7"/>
  <c r="J225" i="7"/>
  <c r="R225" i="7"/>
  <c r="F226" i="7"/>
  <c r="M228" i="7"/>
  <c r="F229" i="7"/>
  <c r="N229" i="7"/>
  <c r="H232" i="7"/>
  <c r="O233" i="7"/>
  <c r="R270" i="7"/>
  <c r="M273" i="7"/>
  <c r="F279" i="7"/>
  <c r="K320" i="7"/>
  <c r="G321" i="7"/>
  <c r="O321" i="7"/>
  <c r="K256" i="7"/>
  <c r="R265" i="7"/>
  <c r="G267" i="7"/>
  <c r="O267" i="7"/>
  <c r="Q273" i="7"/>
  <c r="L273" i="7"/>
  <c r="P274" i="7"/>
  <c r="L278" i="7"/>
  <c r="O278" i="7"/>
  <c r="P280" i="7"/>
  <c r="I281" i="7"/>
  <c r="F282" i="7"/>
  <c r="N282" i="7"/>
  <c r="H283" i="7"/>
  <c r="I287" i="7"/>
  <c r="Q287" i="7"/>
  <c r="H291" i="7"/>
  <c r="H293" i="7"/>
  <c r="P293" i="7"/>
  <c r="F300" i="7"/>
  <c r="H301" i="7"/>
  <c r="P301" i="7"/>
  <c r="N305" i="7"/>
  <c r="F306" i="7"/>
  <c r="N306" i="7"/>
  <c r="G308" i="7"/>
  <c r="O308" i="7"/>
  <c r="J310" i="7"/>
  <c r="R310" i="7"/>
  <c r="L311" i="7"/>
  <c r="H312" i="7"/>
  <c r="P312" i="7"/>
  <c r="Q314" i="7"/>
  <c r="K315" i="7"/>
  <c r="J317" i="7"/>
  <c r="R317" i="7"/>
  <c r="K318" i="7"/>
  <c r="M319" i="7"/>
  <c r="K319" i="7"/>
  <c r="I320" i="7"/>
  <c r="Q320" i="7"/>
  <c r="M321" i="7"/>
  <c r="J322" i="7"/>
  <c r="R322" i="7"/>
  <c r="K322" i="7"/>
  <c r="G339" i="7"/>
  <c r="O339" i="7"/>
  <c r="G343" i="7"/>
  <c r="O343" i="7"/>
  <c r="G353" i="7"/>
  <c r="O353" i="7"/>
  <c r="F360" i="7"/>
  <c r="N360" i="7"/>
  <c r="L360" i="7"/>
  <c r="H390" i="7"/>
  <c r="P390" i="7"/>
  <c r="F390" i="7"/>
  <c r="L391" i="7"/>
  <c r="N234" i="7"/>
  <c r="Q247" i="7"/>
  <c r="I248" i="7"/>
  <c r="M251" i="7"/>
  <c r="F254" i="7"/>
  <c r="N254" i="7"/>
  <c r="K255" i="7"/>
  <c r="I255" i="7"/>
  <c r="F256" i="7"/>
  <c r="N256" i="7"/>
  <c r="I257" i="7"/>
  <c r="Q257" i="7"/>
  <c r="M260" i="7"/>
  <c r="F261" i="7"/>
  <c r="N261" i="7"/>
  <c r="Q263" i="7"/>
  <c r="N264" i="7"/>
  <c r="M265" i="7"/>
  <c r="M267" i="7"/>
  <c r="O273" i="7"/>
  <c r="N274" i="7"/>
  <c r="J275" i="7"/>
  <c r="F276" i="7"/>
  <c r="N276" i="7"/>
  <c r="O283" i="7"/>
  <c r="F284" i="7"/>
  <c r="N284" i="7"/>
  <c r="H285" i="7"/>
  <c r="L292" i="7"/>
  <c r="F293" i="7"/>
  <c r="P295" i="7"/>
  <c r="N295" i="7"/>
  <c r="J296" i="7"/>
  <c r="R296" i="7"/>
  <c r="J297" i="7"/>
  <c r="R297" i="7"/>
  <c r="F298" i="7"/>
  <c r="N298" i="7"/>
  <c r="L300" i="7"/>
  <c r="L302" i="7"/>
  <c r="P303" i="7"/>
  <c r="J304" i="7"/>
  <c r="R304" i="7"/>
  <c r="J305" i="7"/>
  <c r="R305" i="7"/>
  <c r="G307" i="7"/>
  <c r="O307" i="7"/>
  <c r="M309" i="7"/>
  <c r="J315" i="7"/>
  <c r="R315" i="7"/>
  <c r="F316" i="7"/>
  <c r="N316" i="7"/>
  <c r="F317" i="7"/>
  <c r="N317" i="7"/>
  <c r="I319" i="7"/>
  <c r="Q319" i="7"/>
  <c r="F321" i="7"/>
  <c r="N321" i="7"/>
  <c r="F322" i="7"/>
  <c r="N322" i="7"/>
  <c r="O324" i="7"/>
  <c r="I326" i="7"/>
  <c r="Q326" i="7"/>
  <c r="F330" i="7"/>
  <c r="J337" i="7"/>
  <c r="R337" i="7"/>
  <c r="I383" i="7"/>
  <c r="Q383" i="7"/>
  <c r="M384" i="7"/>
  <c r="I386" i="7"/>
  <c r="Q386" i="7"/>
  <c r="M387" i="7"/>
  <c r="G388" i="7"/>
  <c r="O388" i="7"/>
  <c r="M391" i="7"/>
  <c r="M236" i="7"/>
  <c r="H237" i="7"/>
  <c r="P237" i="7"/>
  <c r="F237" i="7"/>
  <c r="N237" i="7"/>
  <c r="G239" i="7"/>
  <c r="O239" i="7"/>
  <c r="J240" i="7"/>
  <c r="R240" i="7"/>
  <c r="M241" i="7"/>
  <c r="K246" i="7"/>
  <c r="M248" i="7"/>
  <c r="K248" i="7"/>
  <c r="I249" i="7"/>
  <c r="Q249" i="7"/>
  <c r="L250" i="7"/>
  <c r="I251" i="7"/>
  <c r="Q251" i="7"/>
  <c r="M253" i="7"/>
  <c r="M255" i="7"/>
  <c r="K257" i="7"/>
  <c r="F259" i="7"/>
  <c r="N259" i="7"/>
  <c r="I260" i="7"/>
  <c r="Q260" i="7"/>
  <c r="G260" i="7"/>
  <c r="O260" i="7"/>
  <c r="K262" i="7"/>
  <c r="K264" i="7"/>
  <c r="J265" i="7"/>
  <c r="Q271" i="7"/>
  <c r="K274" i="7"/>
  <c r="G281" i="7"/>
  <c r="O281" i="7"/>
  <c r="I282" i="7"/>
  <c r="I283" i="7"/>
  <c r="Q283" i="7"/>
  <c r="Q292" i="7"/>
  <c r="N293" i="7"/>
  <c r="O294" i="7"/>
  <c r="F296" i="7"/>
  <c r="N296" i="7"/>
  <c r="I297" i="7"/>
  <c r="K298" i="7"/>
  <c r="Q300" i="7"/>
  <c r="Q306" i="7"/>
  <c r="M310" i="7"/>
  <c r="K312" i="7"/>
  <c r="G313" i="7"/>
  <c r="O313" i="7"/>
  <c r="L318" i="7"/>
  <c r="J320" i="7"/>
  <c r="R320" i="7"/>
  <c r="M320" i="7"/>
  <c r="H321" i="7"/>
  <c r="P321" i="7"/>
  <c r="M322" i="7"/>
  <c r="P325" i="7"/>
  <c r="J339" i="7"/>
  <c r="R339" i="7"/>
  <c r="F340" i="7"/>
  <c r="N340" i="7"/>
  <c r="F235" i="7"/>
  <c r="Q239" i="7"/>
  <c r="I240" i="7"/>
  <c r="G241" i="7"/>
  <c r="O241" i="7"/>
  <c r="M243" i="7"/>
  <c r="I247" i="7"/>
  <c r="M249" i="7"/>
  <c r="N250" i="7"/>
  <c r="H251" i="7"/>
  <c r="P251" i="7"/>
  <c r="L253" i="7"/>
  <c r="L255" i="7"/>
  <c r="J257" i="7"/>
  <c r="R257" i="7"/>
  <c r="H266" i="7"/>
  <c r="P266" i="7"/>
  <c r="P267" i="7"/>
  <c r="O271" i="7"/>
  <c r="H272" i="7"/>
  <c r="P272" i="7"/>
  <c r="I276" i="7"/>
  <c r="K279" i="7"/>
  <c r="P282" i="7"/>
  <c r="J283" i="7"/>
  <c r="K284" i="7"/>
  <c r="I284" i="7"/>
  <c r="H286" i="7"/>
  <c r="P286" i="7"/>
  <c r="M288" i="7"/>
  <c r="J291" i="7"/>
  <c r="G292" i="7"/>
  <c r="I298" i="7"/>
  <c r="Q298" i="7"/>
  <c r="M299" i="7"/>
  <c r="G300" i="7"/>
  <c r="O300" i="7"/>
  <c r="J307" i="7"/>
  <c r="R307" i="7"/>
  <c r="F308" i="7"/>
  <c r="N308" i="7"/>
  <c r="K311" i="7"/>
  <c r="H314" i="7"/>
  <c r="P314" i="7"/>
  <c r="I316" i="7"/>
  <c r="Q316" i="7"/>
  <c r="J318" i="7"/>
  <c r="R318" i="7"/>
  <c r="L319" i="7"/>
  <c r="H320" i="7"/>
  <c r="P320" i="7"/>
  <c r="I322" i="7"/>
  <c r="Q322" i="7"/>
  <c r="J328" i="7"/>
  <c r="R328" i="7"/>
  <c r="M328" i="7"/>
  <c r="I330" i="7"/>
  <c r="Q330" i="7"/>
  <c r="H333" i="7"/>
  <c r="L363" i="7"/>
  <c r="M394" i="7"/>
  <c r="I395" i="7"/>
  <c r="K396" i="7"/>
  <c r="F415" i="7"/>
  <c r="N415" i="7"/>
  <c r="J416" i="7"/>
  <c r="R416" i="7"/>
  <c r="F417" i="7"/>
  <c r="N417" i="7"/>
  <c r="F418" i="7"/>
  <c r="N418" i="7"/>
  <c r="J419" i="7"/>
  <c r="R419" i="7"/>
  <c r="K420" i="7"/>
  <c r="I421" i="7"/>
  <c r="Q421" i="7"/>
  <c r="F422" i="7"/>
  <c r="G235" i="7"/>
  <c r="O235" i="7"/>
  <c r="M235" i="7"/>
  <c r="I236" i="7"/>
  <c r="Q236" i="7"/>
  <c r="G236" i="7"/>
  <c r="O236" i="7"/>
  <c r="L238" i="7"/>
  <c r="J238" i="7"/>
  <c r="L240" i="7"/>
  <c r="K242" i="7"/>
  <c r="I242" i="7"/>
  <c r="Q242" i="7"/>
  <c r="M245" i="7"/>
  <c r="G246" i="7"/>
  <c r="O246" i="7"/>
  <c r="M246" i="7"/>
  <c r="J247" i="7"/>
  <c r="G248" i="7"/>
  <c r="O248" i="7"/>
  <c r="P248" i="7"/>
  <c r="K249" i="7"/>
  <c r="G250" i="7"/>
  <c r="F252" i="7"/>
  <c r="N252" i="7"/>
  <c r="L252" i="7"/>
  <c r="G253" i="7"/>
  <c r="O253" i="7"/>
  <c r="G255" i="7"/>
  <c r="O255" i="7"/>
  <c r="J256" i="7"/>
  <c r="R256" i="7"/>
  <c r="H256" i="7"/>
  <c r="M257" i="7"/>
  <c r="G259" i="7"/>
  <c r="O259" i="7"/>
  <c r="M259" i="7"/>
  <c r="G262" i="7"/>
  <c r="O262" i="7"/>
  <c r="M262" i="7"/>
  <c r="J263" i="7"/>
  <c r="G264" i="7"/>
  <c r="N266" i="7"/>
  <c r="N267" i="7"/>
  <c r="H269" i="7"/>
  <c r="P269" i="7"/>
  <c r="F269" i="7"/>
  <c r="G277" i="7"/>
  <c r="O277" i="7"/>
  <c r="H277" i="7"/>
  <c r="P277" i="7"/>
  <c r="K278" i="7"/>
  <c r="I279" i="7"/>
  <c r="Q279" i="7"/>
  <c r="F281" i="7"/>
  <c r="N281" i="7"/>
  <c r="M283" i="7"/>
  <c r="G284" i="7"/>
  <c r="I286" i="7"/>
  <c r="Q286" i="7"/>
  <c r="O286" i="7"/>
  <c r="K288" i="7"/>
  <c r="F289" i="7"/>
  <c r="N289" i="7"/>
  <c r="M291" i="7"/>
  <c r="F292" i="7"/>
  <c r="G293" i="7"/>
  <c r="O293" i="7"/>
  <c r="M293" i="7"/>
  <c r="K296" i="7"/>
  <c r="K297" i="7"/>
  <c r="G298" i="7"/>
  <c r="O298" i="7"/>
  <c r="H298" i="7"/>
  <c r="K299" i="7"/>
  <c r="M300" i="7"/>
  <c r="G301" i="7"/>
  <c r="O301" i="7"/>
  <c r="M302" i="7"/>
  <c r="K304" i="7"/>
  <c r="K305" i="7"/>
  <c r="I305" i="7"/>
  <c r="Q305" i="7"/>
  <c r="L305" i="7"/>
  <c r="P307" i="7"/>
  <c r="L308" i="7"/>
  <c r="N309" i="7"/>
  <c r="I311" i="7"/>
  <c r="Q311" i="7"/>
  <c r="F313" i="7"/>
  <c r="N313" i="7"/>
  <c r="F314" i="7"/>
  <c r="N314" i="7"/>
  <c r="G317" i="7"/>
  <c r="O317" i="7"/>
  <c r="H318" i="7"/>
  <c r="P318" i="7"/>
  <c r="J319" i="7"/>
  <c r="R319" i="7"/>
  <c r="F320" i="7"/>
  <c r="N320" i="7"/>
  <c r="G322" i="7"/>
  <c r="O322" i="7"/>
  <c r="L323" i="7"/>
  <c r="H327" i="7"/>
  <c r="P327" i="7"/>
  <c r="J335" i="7"/>
  <c r="R335" i="7"/>
  <c r="K346" i="7"/>
  <c r="F347" i="7"/>
  <c r="N347" i="7"/>
  <c r="H357" i="7"/>
  <c r="P357" i="7"/>
  <c r="M364" i="7"/>
  <c r="R365" i="7"/>
  <c r="G374" i="7"/>
  <c r="O374" i="7"/>
  <c r="K375" i="7"/>
  <c r="F376" i="7"/>
  <c r="N376" i="7"/>
  <c r="L377" i="7"/>
  <c r="I378" i="7"/>
  <c r="Q378" i="7"/>
  <c r="K410" i="7"/>
  <c r="I412" i="7"/>
  <c r="Q412" i="7"/>
  <c r="J413" i="7"/>
  <c r="R413" i="7"/>
  <c r="K238" i="7"/>
  <c r="K240" i="7"/>
  <c r="J249" i="7"/>
  <c r="R249" i="7"/>
  <c r="F253" i="7"/>
  <c r="N253" i="7"/>
  <c r="Q255" i="7"/>
  <c r="O257" i="7"/>
  <c r="P265" i="7"/>
  <c r="O266" i="7"/>
  <c r="L270" i="7"/>
  <c r="L271" i="7"/>
  <c r="L272" i="7"/>
  <c r="J272" i="7"/>
  <c r="M272" i="7"/>
  <c r="G275" i="7"/>
  <c r="O275" i="7"/>
  <c r="R275" i="7"/>
  <c r="K277" i="7"/>
  <c r="F277" i="7"/>
  <c r="N277" i="7"/>
  <c r="O285" i="7"/>
  <c r="M285" i="7"/>
  <c r="J288" i="7"/>
  <c r="R288" i="7"/>
  <c r="H290" i="7"/>
  <c r="O292" i="7"/>
  <c r="K293" i="7"/>
  <c r="G297" i="7"/>
  <c r="O297" i="7"/>
  <c r="J299" i="7"/>
  <c r="R299" i="7"/>
  <c r="K301" i="7"/>
  <c r="K303" i="7"/>
  <c r="G305" i="7"/>
  <c r="O305" i="7"/>
  <c r="G315" i="7"/>
  <c r="O315" i="7"/>
  <c r="K317" i="7"/>
  <c r="Q321" i="7"/>
  <c r="L321" i="7"/>
  <c r="H323" i="7"/>
  <c r="G372" i="7"/>
  <c r="O372" i="7"/>
  <c r="L373" i="7"/>
  <c r="F399" i="7"/>
  <c r="N399" i="7"/>
  <c r="J400" i="7"/>
  <c r="R400" i="7"/>
  <c r="F401" i="7"/>
  <c r="N401" i="7"/>
  <c r="F402" i="7"/>
  <c r="N402" i="7"/>
  <c r="J403" i="7"/>
  <c r="R403" i="7"/>
  <c r="L404" i="7"/>
  <c r="I405" i="7"/>
  <c r="Q405" i="7"/>
  <c r="G405" i="7"/>
  <c r="O405" i="7"/>
  <c r="G406" i="7"/>
  <c r="O406" i="7"/>
  <c r="H408" i="7"/>
  <c r="P408" i="7"/>
  <c r="P351" i="7"/>
  <c r="L355" i="7"/>
  <c r="N361" i="7"/>
  <c r="M370" i="7"/>
  <c r="H375" i="7"/>
  <c r="P375" i="7"/>
  <c r="I379" i="7"/>
  <c r="K380" i="7"/>
  <c r="I381" i="7"/>
  <c r="Q381" i="7"/>
  <c r="K389" i="7"/>
  <c r="L392" i="7"/>
  <c r="M396" i="7"/>
  <c r="N398" i="7"/>
  <c r="G400" i="7"/>
  <c r="O400" i="7"/>
  <c r="J407" i="7"/>
  <c r="R407" i="7"/>
  <c r="N414" i="7"/>
  <c r="G416" i="7"/>
  <c r="O416" i="7"/>
  <c r="H421" i="7"/>
  <c r="P421" i="7"/>
  <c r="I466" i="7"/>
  <c r="Q466" i="7"/>
  <c r="M467" i="7"/>
  <c r="J471" i="7"/>
  <c r="R471" i="7"/>
  <c r="K473" i="7"/>
  <c r="G474" i="7"/>
  <c r="O474" i="7"/>
  <c r="G477" i="7"/>
  <c r="O477" i="7"/>
  <c r="I481" i="7"/>
  <c r="Q481" i="7"/>
  <c r="I483" i="7"/>
  <c r="Q483" i="7"/>
  <c r="G484" i="7"/>
  <c r="O484" i="7"/>
  <c r="M485" i="7"/>
  <c r="M486" i="7"/>
  <c r="K488" i="7"/>
  <c r="G489" i="7"/>
  <c r="O489" i="7"/>
  <c r="G491" i="7"/>
  <c r="O491" i="7"/>
  <c r="M492" i="7"/>
  <c r="K493" i="7"/>
  <c r="K494" i="7"/>
  <c r="L495" i="7"/>
  <c r="I496" i="7"/>
  <c r="Q496" i="7"/>
  <c r="I498" i="7"/>
  <c r="Q498" i="7"/>
  <c r="AI4966" i="5"/>
  <c r="M499" i="7" s="1"/>
  <c r="M323" i="7"/>
  <c r="K325" i="7"/>
  <c r="J330" i="7"/>
  <c r="R330" i="7"/>
  <c r="H330" i="7"/>
  <c r="P330" i="7"/>
  <c r="K332" i="7"/>
  <c r="I332" i="7"/>
  <c r="Q332" i="7"/>
  <c r="I334" i="7"/>
  <c r="Q334" i="7"/>
  <c r="G336" i="7"/>
  <c r="O336" i="7"/>
  <c r="K337" i="7"/>
  <c r="I337" i="7"/>
  <c r="Q337" i="7"/>
  <c r="L337" i="7"/>
  <c r="P343" i="7"/>
  <c r="G345" i="7"/>
  <c r="O345" i="7"/>
  <c r="L346" i="7"/>
  <c r="J346" i="7"/>
  <c r="R346" i="7"/>
  <c r="L349" i="7"/>
  <c r="J349" i="7"/>
  <c r="H350" i="7"/>
  <c r="P350" i="7"/>
  <c r="F350" i="7"/>
  <c r="N350" i="7"/>
  <c r="L351" i="7"/>
  <c r="M352" i="7"/>
  <c r="H353" i="7"/>
  <c r="P353" i="7"/>
  <c r="N353" i="7"/>
  <c r="H355" i="7"/>
  <c r="P355" i="7"/>
  <c r="L356" i="7"/>
  <c r="I357" i="7"/>
  <c r="Q357" i="7"/>
  <c r="F359" i="7"/>
  <c r="N359" i="7"/>
  <c r="J361" i="7"/>
  <c r="R361" i="7"/>
  <c r="G362" i="7"/>
  <c r="O362" i="7"/>
  <c r="J363" i="7"/>
  <c r="R363" i="7"/>
  <c r="F364" i="7"/>
  <c r="N364" i="7"/>
  <c r="K365" i="7"/>
  <c r="I368" i="7"/>
  <c r="Q368" i="7"/>
  <c r="L369" i="7"/>
  <c r="I370" i="7"/>
  <c r="Q370" i="7"/>
  <c r="M373" i="7"/>
  <c r="H374" i="7"/>
  <c r="P374" i="7"/>
  <c r="L375" i="7"/>
  <c r="M377" i="7"/>
  <c r="M379" i="7"/>
  <c r="G380" i="7"/>
  <c r="O380" i="7"/>
  <c r="G382" i="7"/>
  <c r="O382" i="7"/>
  <c r="F384" i="7"/>
  <c r="N384" i="7"/>
  <c r="L385" i="7"/>
  <c r="J389" i="7"/>
  <c r="R389" i="7"/>
  <c r="H392" i="7"/>
  <c r="P392" i="7"/>
  <c r="M393" i="7"/>
  <c r="K394" i="7"/>
  <c r="G395" i="7"/>
  <c r="O395" i="7"/>
  <c r="I396" i="7"/>
  <c r="Q396" i="7"/>
  <c r="J398" i="7"/>
  <c r="R398" i="7"/>
  <c r="G399" i="7"/>
  <c r="O399" i="7"/>
  <c r="K400" i="7"/>
  <c r="I401" i="7"/>
  <c r="Q401" i="7"/>
  <c r="K403" i="7"/>
  <c r="H406" i="7"/>
  <c r="P406" i="7"/>
  <c r="F407" i="7"/>
  <c r="N407" i="7"/>
  <c r="G409" i="7"/>
  <c r="O409" i="7"/>
  <c r="L410" i="7"/>
  <c r="G411" i="7"/>
  <c r="O411" i="7"/>
  <c r="J412" i="7"/>
  <c r="R412" i="7"/>
  <c r="J414" i="7"/>
  <c r="R414" i="7"/>
  <c r="G415" i="7"/>
  <c r="O415" i="7"/>
  <c r="K416" i="7"/>
  <c r="I417" i="7"/>
  <c r="Q417" i="7"/>
  <c r="K419" i="7"/>
  <c r="G421" i="7"/>
  <c r="O421" i="7"/>
  <c r="L426" i="7"/>
  <c r="J436" i="7"/>
  <c r="J440" i="7"/>
  <c r="R440" i="7"/>
  <c r="N330" i="7"/>
  <c r="G332" i="7"/>
  <c r="O332" i="7"/>
  <c r="G333" i="7"/>
  <c r="O333" i="7"/>
  <c r="M333" i="7"/>
  <c r="P333" i="7"/>
  <c r="M334" i="7"/>
  <c r="K336" i="7"/>
  <c r="G337" i="7"/>
  <c r="O337" i="7"/>
  <c r="J338" i="7"/>
  <c r="R338" i="7"/>
  <c r="H338" i="7"/>
  <c r="P338" i="7"/>
  <c r="F339" i="7"/>
  <c r="N339" i="7"/>
  <c r="J340" i="7"/>
  <c r="R340" i="7"/>
  <c r="L341" i="7"/>
  <c r="H342" i="7"/>
  <c r="P342" i="7"/>
  <c r="I343" i="7"/>
  <c r="Q343" i="7"/>
  <c r="H345" i="7"/>
  <c r="P345" i="7"/>
  <c r="N345" i="7"/>
  <c r="M346" i="7"/>
  <c r="P347" i="7"/>
  <c r="M349" i="7"/>
  <c r="I350" i="7"/>
  <c r="Q350" i="7"/>
  <c r="F352" i="7"/>
  <c r="N352" i="7"/>
  <c r="L352" i="7"/>
  <c r="F354" i="7"/>
  <c r="N354" i="7"/>
  <c r="M356" i="7"/>
  <c r="K356" i="7"/>
  <c r="M358" i="7"/>
  <c r="N358" i="7"/>
  <c r="G359" i="7"/>
  <c r="O359" i="7"/>
  <c r="M359" i="7"/>
  <c r="H360" i="7"/>
  <c r="P360" i="7"/>
  <c r="H362" i="7"/>
  <c r="P362" i="7"/>
  <c r="K363" i="7"/>
  <c r="G364" i="7"/>
  <c r="O364" i="7"/>
  <c r="H364" i="7"/>
  <c r="P364" i="7"/>
  <c r="L365" i="7"/>
  <c r="J365" i="7"/>
  <c r="G366" i="7"/>
  <c r="O366" i="7"/>
  <c r="I367" i="7"/>
  <c r="Q367" i="7"/>
  <c r="J368" i="7"/>
  <c r="R368" i="7"/>
  <c r="M369" i="7"/>
  <c r="K369" i="7"/>
  <c r="M371" i="7"/>
  <c r="F373" i="7"/>
  <c r="N373" i="7"/>
  <c r="H376" i="7"/>
  <c r="P376" i="7"/>
  <c r="K378" i="7"/>
  <c r="L379" i="7"/>
  <c r="L381" i="7"/>
  <c r="H382" i="7"/>
  <c r="P382" i="7"/>
  <c r="F382" i="7"/>
  <c r="M385" i="7"/>
  <c r="H385" i="7"/>
  <c r="P385" i="7"/>
  <c r="K385" i="7"/>
  <c r="K386" i="7"/>
  <c r="I388" i="7"/>
  <c r="Q388" i="7"/>
  <c r="F389" i="7"/>
  <c r="N389" i="7"/>
  <c r="J390" i="7"/>
  <c r="R390" i="7"/>
  <c r="F391" i="7"/>
  <c r="N391" i="7"/>
  <c r="G392" i="7"/>
  <c r="O392" i="7"/>
  <c r="L394" i="7"/>
  <c r="G394" i="7"/>
  <c r="O394" i="7"/>
  <c r="J394" i="7"/>
  <c r="H395" i="7"/>
  <c r="P395" i="7"/>
  <c r="F395" i="7"/>
  <c r="N395" i="7"/>
  <c r="J396" i="7"/>
  <c r="R396" i="7"/>
  <c r="H396" i="7"/>
  <c r="P396" i="7"/>
  <c r="L397" i="7"/>
  <c r="O397" i="7"/>
  <c r="I398" i="7"/>
  <c r="Q398" i="7"/>
  <c r="J401" i="7"/>
  <c r="R401" i="7"/>
  <c r="H401" i="7"/>
  <c r="P401" i="7"/>
  <c r="F404" i="7"/>
  <c r="N404" i="7"/>
  <c r="K405" i="7"/>
  <c r="G407" i="7"/>
  <c r="O407" i="7"/>
  <c r="J408" i="7"/>
  <c r="R408" i="7"/>
  <c r="F409" i="7"/>
  <c r="N409" i="7"/>
  <c r="H411" i="7"/>
  <c r="P411" i="7"/>
  <c r="F411" i="7"/>
  <c r="N411" i="7"/>
  <c r="L413" i="7"/>
  <c r="I414" i="7"/>
  <c r="Q414" i="7"/>
  <c r="J417" i="7"/>
  <c r="R417" i="7"/>
  <c r="H417" i="7"/>
  <c r="P417" i="7"/>
  <c r="H418" i="7"/>
  <c r="P418" i="7"/>
  <c r="G420" i="7"/>
  <c r="O420" i="7"/>
  <c r="M420" i="7"/>
  <c r="K421" i="7"/>
  <c r="H422" i="7"/>
  <c r="P422" i="7"/>
  <c r="L423" i="7"/>
  <c r="G424" i="7"/>
  <c r="Q425" i="7"/>
  <c r="K426" i="7"/>
  <c r="H433" i="7"/>
  <c r="P433" i="7"/>
  <c r="J435" i="7"/>
  <c r="R435" i="7"/>
  <c r="Q436" i="7"/>
  <c r="J323" i="7"/>
  <c r="R323" i="7"/>
  <c r="H324" i="7"/>
  <c r="P324" i="7"/>
  <c r="F324" i="7"/>
  <c r="N324" i="7"/>
  <c r="J325" i="7"/>
  <c r="R325" i="7"/>
  <c r="I327" i="7"/>
  <c r="Q327" i="7"/>
  <c r="F329" i="7"/>
  <c r="N329" i="7"/>
  <c r="L330" i="7"/>
  <c r="I331" i="7"/>
  <c r="Q331" i="7"/>
  <c r="G331" i="7"/>
  <c r="O331" i="7"/>
  <c r="M332" i="7"/>
  <c r="K333" i="7"/>
  <c r="K334" i="7"/>
  <c r="M335" i="7"/>
  <c r="K335" i="7"/>
  <c r="I336" i="7"/>
  <c r="Q336" i="7"/>
  <c r="M337" i="7"/>
  <c r="F338" i="7"/>
  <c r="N338" i="7"/>
  <c r="K340" i="7"/>
  <c r="I340" i="7"/>
  <c r="Q342" i="7"/>
  <c r="F346" i="7"/>
  <c r="N346" i="7"/>
  <c r="J348" i="7"/>
  <c r="R348" i="7"/>
  <c r="H348" i="7"/>
  <c r="P348" i="7"/>
  <c r="F349" i="7"/>
  <c r="N349" i="7"/>
  <c r="O349" i="7"/>
  <c r="J350" i="7"/>
  <c r="R350" i="7"/>
  <c r="F351" i="7"/>
  <c r="N351" i="7"/>
  <c r="J353" i="7"/>
  <c r="R353" i="7"/>
  <c r="G354" i="7"/>
  <c r="O354" i="7"/>
  <c r="M354" i="7"/>
  <c r="F356" i="7"/>
  <c r="N356" i="7"/>
  <c r="K357" i="7"/>
  <c r="I360" i="7"/>
  <c r="Q360" i="7"/>
  <c r="L361" i="7"/>
  <c r="I362" i="7"/>
  <c r="Q362" i="7"/>
  <c r="H366" i="7"/>
  <c r="P366" i="7"/>
  <c r="F366" i="7"/>
  <c r="J367" i="7"/>
  <c r="R367" i="7"/>
  <c r="P367" i="7"/>
  <c r="K368" i="7"/>
  <c r="L371" i="7"/>
  <c r="J372" i="7"/>
  <c r="R372" i="7"/>
  <c r="M372" i="7"/>
  <c r="J374" i="7"/>
  <c r="R374" i="7"/>
  <c r="F375" i="7"/>
  <c r="N375" i="7"/>
  <c r="I376" i="7"/>
  <c r="Q376" i="7"/>
  <c r="G376" i="7"/>
  <c r="O376" i="7"/>
  <c r="G377" i="7"/>
  <c r="O377" i="7"/>
  <c r="L378" i="7"/>
  <c r="G378" i="7"/>
  <c r="O378" i="7"/>
  <c r="R378" i="7"/>
  <c r="G379" i="7"/>
  <c r="O379" i="7"/>
  <c r="I380" i="7"/>
  <c r="Q380" i="7"/>
  <c r="M381" i="7"/>
  <c r="J381" i="7"/>
  <c r="R381" i="7"/>
  <c r="L383" i="7"/>
  <c r="H384" i="7"/>
  <c r="P384" i="7"/>
  <c r="L386" i="7"/>
  <c r="G386" i="7"/>
  <c r="O386" i="7"/>
  <c r="J386" i="7"/>
  <c r="R386" i="7"/>
  <c r="H387" i="7"/>
  <c r="P387" i="7"/>
  <c r="J388" i="7"/>
  <c r="R388" i="7"/>
  <c r="M388" i="7"/>
  <c r="H388" i="7"/>
  <c r="P388" i="7"/>
  <c r="I390" i="7"/>
  <c r="Q390" i="7"/>
  <c r="G391" i="7"/>
  <c r="O391" i="7"/>
  <c r="J391" i="7"/>
  <c r="R391" i="7"/>
  <c r="G393" i="7"/>
  <c r="O393" i="7"/>
  <c r="H397" i="7"/>
  <c r="P397" i="7"/>
  <c r="L398" i="7"/>
  <c r="I399" i="7"/>
  <c r="Q399" i="7"/>
  <c r="M400" i="7"/>
  <c r="I402" i="7"/>
  <c r="Q402" i="7"/>
  <c r="G402" i="7"/>
  <c r="O402" i="7"/>
  <c r="M403" i="7"/>
  <c r="G404" i="7"/>
  <c r="O404" i="7"/>
  <c r="M404" i="7"/>
  <c r="J405" i="7"/>
  <c r="R405" i="7"/>
  <c r="J406" i="7"/>
  <c r="R406" i="7"/>
  <c r="K408" i="7"/>
  <c r="I408" i="7"/>
  <c r="Q408" i="7"/>
  <c r="I409" i="7"/>
  <c r="Q409" i="7"/>
  <c r="F410" i="7"/>
  <c r="N410" i="7"/>
  <c r="L412" i="7"/>
  <c r="H413" i="7"/>
  <c r="P413" i="7"/>
  <c r="L414" i="7"/>
  <c r="I415" i="7"/>
  <c r="Q415" i="7"/>
  <c r="M416" i="7"/>
  <c r="I418" i="7"/>
  <c r="Q418" i="7"/>
  <c r="G418" i="7"/>
  <c r="O418" i="7"/>
  <c r="M419" i="7"/>
  <c r="I422" i="7"/>
  <c r="Q422" i="7"/>
  <c r="H424" i="7"/>
  <c r="P424" i="7"/>
  <c r="F424" i="7"/>
  <c r="J425" i="7"/>
  <c r="R425" i="7"/>
  <c r="F426" i="7"/>
  <c r="N426" i="7"/>
  <c r="Q426" i="7"/>
  <c r="K432" i="7"/>
  <c r="L434" i="7"/>
  <c r="P323" i="7"/>
  <c r="L324" i="7"/>
  <c r="F325" i="7"/>
  <c r="N325" i="7"/>
  <c r="G327" i="7"/>
  <c r="O327" i="7"/>
  <c r="J329" i="7"/>
  <c r="R329" i="7"/>
  <c r="M330" i="7"/>
  <c r="K330" i="7"/>
  <c r="M331" i="7"/>
  <c r="I333" i="7"/>
  <c r="Q333" i="7"/>
  <c r="I335" i="7"/>
  <c r="Q335" i="7"/>
  <c r="F337" i="7"/>
  <c r="N337" i="7"/>
  <c r="L338" i="7"/>
  <c r="L340" i="7"/>
  <c r="G340" i="7"/>
  <c r="O340" i="7"/>
  <c r="J342" i="7"/>
  <c r="R342" i="7"/>
  <c r="M344" i="7"/>
  <c r="K344" i="7"/>
  <c r="J345" i="7"/>
  <c r="R345" i="7"/>
  <c r="J347" i="7"/>
  <c r="R347" i="7"/>
  <c r="K350" i="7"/>
  <c r="G351" i="7"/>
  <c r="O351" i="7"/>
  <c r="M351" i="7"/>
  <c r="H352" i="7"/>
  <c r="P352" i="7"/>
  <c r="H354" i="7"/>
  <c r="P354" i="7"/>
  <c r="K355" i="7"/>
  <c r="G356" i="7"/>
  <c r="O356" i="7"/>
  <c r="H356" i="7"/>
  <c r="P356" i="7"/>
  <c r="L357" i="7"/>
  <c r="J357" i="7"/>
  <c r="G358" i="7"/>
  <c r="O358" i="7"/>
  <c r="I359" i="7"/>
  <c r="Q359" i="7"/>
  <c r="J360" i="7"/>
  <c r="R360" i="7"/>
  <c r="M361" i="7"/>
  <c r="K361" i="7"/>
  <c r="M363" i="7"/>
  <c r="F365" i="7"/>
  <c r="N365" i="7"/>
  <c r="G369" i="7"/>
  <c r="O369" i="7"/>
  <c r="L370" i="7"/>
  <c r="J370" i="7"/>
  <c r="R370" i="7"/>
  <c r="H373" i="7"/>
  <c r="P373" i="7"/>
  <c r="K374" i="7"/>
  <c r="I374" i="7"/>
  <c r="Q374" i="7"/>
  <c r="G375" i="7"/>
  <c r="O375" i="7"/>
  <c r="J376" i="7"/>
  <c r="R376" i="7"/>
  <c r="H377" i="7"/>
  <c r="P377" i="7"/>
  <c r="F377" i="7"/>
  <c r="N377" i="7"/>
  <c r="H379" i="7"/>
  <c r="P379" i="7"/>
  <c r="J380" i="7"/>
  <c r="R380" i="7"/>
  <c r="M380" i="7"/>
  <c r="H380" i="7"/>
  <c r="F381" i="7"/>
  <c r="N381" i="7"/>
  <c r="J382" i="7"/>
  <c r="R382" i="7"/>
  <c r="G384" i="7"/>
  <c r="O384" i="7"/>
  <c r="G385" i="7"/>
  <c r="O385" i="7"/>
  <c r="H389" i="7"/>
  <c r="P389" i="7"/>
  <c r="L390" i="7"/>
  <c r="K392" i="7"/>
  <c r="F393" i="7"/>
  <c r="N393" i="7"/>
  <c r="F394" i="7"/>
  <c r="N394" i="7"/>
  <c r="J395" i="7"/>
  <c r="R395" i="7"/>
  <c r="L396" i="7"/>
  <c r="I397" i="7"/>
  <c r="Q397" i="7"/>
  <c r="M398" i="7"/>
  <c r="K398" i="7"/>
  <c r="H399" i="7"/>
  <c r="P399" i="7"/>
  <c r="F400" i="7"/>
  <c r="N400" i="7"/>
  <c r="L400" i="7"/>
  <c r="L401" i="7"/>
  <c r="L403" i="7"/>
  <c r="M405" i="7"/>
  <c r="I406" i="7"/>
  <c r="Q406" i="7"/>
  <c r="I407" i="7"/>
  <c r="Q407" i="7"/>
  <c r="J409" i="7"/>
  <c r="R409" i="7"/>
  <c r="H409" i="7"/>
  <c r="P409" i="7"/>
  <c r="M410" i="7"/>
  <c r="J411" i="7"/>
  <c r="R411" i="7"/>
  <c r="K412" i="7"/>
  <c r="I413" i="7"/>
  <c r="Q413" i="7"/>
  <c r="M414" i="7"/>
  <c r="K414" i="7"/>
  <c r="H415" i="7"/>
  <c r="P415" i="7"/>
  <c r="F416" i="7"/>
  <c r="N416" i="7"/>
  <c r="L416" i="7"/>
  <c r="L417" i="7"/>
  <c r="L419" i="7"/>
  <c r="I420" i="7"/>
  <c r="Q420" i="7"/>
  <c r="M421" i="7"/>
  <c r="J421" i="7"/>
  <c r="R421" i="7"/>
  <c r="I424" i="7"/>
  <c r="Q424" i="7"/>
  <c r="L424" i="7"/>
  <c r="G426" i="7"/>
  <c r="O426" i="7"/>
  <c r="J426" i="7"/>
  <c r="R426" i="7"/>
  <c r="M438" i="7"/>
  <c r="F438" i="7"/>
  <c r="N438" i="7"/>
  <c r="M429" i="7"/>
  <c r="G432" i="7"/>
  <c r="H435" i="7"/>
  <c r="R436" i="7"/>
  <c r="F440" i="7"/>
  <c r="L442" i="7"/>
  <c r="I445" i="7"/>
  <c r="Q445" i="7"/>
  <c r="M449" i="7"/>
  <c r="J451" i="7"/>
  <c r="R451" i="7"/>
  <c r="H452" i="7"/>
  <c r="P452" i="7"/>
  <c r="K452" i="7"/>
  <c r="L456" i="7"/>
  <c r="G456" i="7"/>
  <c r="O456" i="7"/>
  <c r="K459" i="7"/>
  <c r="F462" i="7"/>
  <c r="N462" i="7"/>
  <c r="I462" i="7"/>
  <c r="Q462" i="7"/>
  <c r="J466" i="7"/>
  <c r="R466" i="7"/>
  <c r="M466" i="7"/>
  <c r="R433" i="7"/>
  <c r="H436" i="7"/>
  <c r="P436" i="7"/>
  <c r="O440" i="7"/>
  <c r="M442" i="7"/>
  <c r="J445" i="7"/>
  <c r="R445" i="7"/>
  <c r="G447" i="7"/>
  <c r="O447" i="7"/>
  <c r="F449" i="7"/>
  <c r="N449" i="7"/>
  <c r="I452" i="7"/>
  <c r="Q452" i="7"/>
  <c r="M456" i="7"/>
  <c r="I459" i="7"/>
  <c r="Q459" i="7"/>
  <c r="L459" i="7"/>
  <c r="J460" i="7"/>
  <c r="R460" i="7"/>
  <c r="F464" i="7"/>
  <c r="N464" i="7"/>
  <c r="P466" i="7"/>
  <c r="K466" i="7"/>
  <c r="G471" i="7"/>
  <c r="O471" i="7"/>
  <c r="L474" i="7"/>
  <c r="F481" i="7"/>
  <c r="N481" i="7"/>
  <c r="J485" i="7"/>
  <c r="R485" i="7"/>
  <c r="O486" i="7"/>
  <c r="M488" i="7"/>
  <c r="L491" i="7"/>
  <c r="J492" i="7"/>
  <c r="R492" i="7"/>
  <c r="H494" i="7"/>
  <c r="P494" i="7"/>
  <c r="F496" i="7"/>
  <c r="N496" i="7"/>
  <c r="K498" i="7"/>
  <c r="I467" i="7"/>
  <c r="Q467" i="7"/>
  <c r="L467" i="7"/>
  <c r="L468" i="7"/>
  <c r="J468" i="7"/>
  <c r="R468" i="7"/>
  <c r="J470" i="7"/>
  <c r="R470" i="7"/>
  <c r="H470" i="7"/>
  <c r="P470" i="7"/>
  <c r="K471" i="7"/>
  <c r="F471" i="7"/>
  <c r="N471" i="7"/>
  <c r="H472" i="7"/>
  <c r="P472" i="7"/>
  <c r="F472" i="7"/>
  <c r="N472" i="7"/>
  <c r="H474" i="7"/>
  <c r="P474" i="7"/>
  <c r="K474" i="7"/>
  <c r="I479" i="7"/>
  <c r="Q479" i="7"/>
  <c r="G479" i="7"/>
  <c r="O479" i="7"/>
  <c r="J481" i="7"/>
  <c r="R481" i="7"/>
  <c r="F482" i="7"/>
  <c r="N482" i="7"/>
  <c r="L482" i="7"/>
  <c r="H484" i="7"/>
  <c r="P484" i="7"/>
  <c r="F485" i="7"/>
  <c r="N485" i="7"/>
  <c r="L488" i="7"/>
  <c r="H489" i="7"/>
  <c r="P489" i="7"/>
  <c r="N489" i="7"/>
  <c r="H491" i="7"/>
  <c r="P491" i="7"/>
  <c r="F492" i="7"/>
  <c r="N492" i="7"/>
  <c r="L493" i="7"/>
  <c r="J493" i="7"/>
  <c r="R493" i="7"/>
  <c r="L494" i="7"/>
  <c r="J496" i="7"/>
  <c r="R496" i="7"/>
  <c r="M496" i="7"/>
  <c r="J498" i="7"/>
  <c r="R498" i="7"/>
  <c r="AB4966" i="5"/>
  <c r="F499" i="7" s="1"/>
  <c r="AJ4966" i="5"/>
  <c r="N499" i="7" s="1"/>
  <c r="AH4966" i="5"/>
  <c r="L499" i="7" s="1"/>
  <c r="J427" i="7"/>
  <c r="R427" i="7"/>
  <c r="J428" i="7"/>
  <c r="R428" i="7"/>
  <c r="N429" i="7"/>
  <c r="Q430" i="7"/>
  <c r="J431" i="7"/>
  <c r="R431" i="7"/>
  <c r="H431" i="7"/>
  <c r="G437" i="7"/>
  <c r="O437" i="7"/>
  <c r="J437" i="7"/>
  <c r="R437" i="7"/>
  <c r="I439" i="7"/>
  <c r="Q439" i="7"/>
  <c r="G439" i="7"/>
  <c r="O439" i="7"/>
  <c r="K443" i="7"/>
  <c r="K446" i="7"/>
  <c r="F446" i="7"/>
  <c r="N446" i="7"/>
  <c r="I446" i="7"/>
  <c r="Q446" i="7"/>
  <c r="L447" i="7"/>
  <c r="G450" i="7"/>
  <c r="O450" i="7"/>
  <c r="J450" i="7"/>
  <c r="R450" i="7"/>
  <c r="M450" i="7"/>
  <c r="H453" i="7"/>
  <c r="P453" i="7"/>
  <c r="M455" i="7"/>
  <c r="H455" i="7"/>
  <c r="P455" i="7"/>
  <c r="L457" i="7"/>
  <c r="K461" i="7"/>
  <c r="I461" i="7"/>
  <c r="Q461" i="7"/>
  <c r="M465" i="7"/>
  <c r="J467" i="7"/>
  <c r="R467" i="7"/>
  <c r="H468" i="7"/>
  <c r="P468" i="7"/>
  <c r="K468" i="7"/>
  <c r="I469" i="7"/>
  <c r="Q469" i="7"/>
  <c r="K470" i="7"/>
  <c r="I470" i="7"/>
  <c r="Q470" i="7"/>
  <c r="L471" i="7"/>
  <c r="I472" i="7"/>
  <c r="Q472" i="7"/>
  <c r="G472" i="7"/>
  <c r="O472" i="7"/>
  <c r="I474" i="7"/>
  <c r="Q474" i="7"/>
  <c r="M475" i="7"/>
  <c r="K475" i="7"/>
  <c r="J479" i="7"/>
  <c r="R479" i="7"/>
  <c r="H479" i="7"/>
  <c r="P479" i="7"/>
  <c r="K481" i="7"/>
  <c r="G482" i="7"/>
  <c r="O482" i="7"/>
  <c r="M482" i="7"/>
  <c r="G485" i="7"/>
  <c r="O485" i="7"/>
  <c r="I489" i="7"/>
  <c r="Q489" i="7"/>
  <c r="L489" i="7"/>
  <c r="I491" i="7"/>
  <c r="Q491" i="7"/>
  <c r="G492" i="7"/>
  <c r="O492" i="7"/>
  <c r="M493" i="7"/>
  <c r="H493" i="7"/>
  <c r="P493" i="7"/>
  <c r="M494" i="7"/>
  <c r="M497" i="7"/>
  <c r="AF4966" i="5"/>
  <c r="J499" i="7" s="1"/>
  <c r="AN4966" i="5"/>
  <c r="R499" i="7" s="1"/>
  <c r="H427" i="7"/>
  <c r="K431" i="7"/>
  <c r="N431" i="7"/>
  <c r="F432" i="7"/>
  <c r="N432" i="7"/>
  <c r="M435" i="7"/>
  <c r="O436" i="7"/>
  <c r="M437" i="7"/>
  <c r="H437" i="7"/>
  <c r="P437" i="7"/>
  <c r="M439" i="7"/>
  <c r="G441" i="7"/>
  <c r="O441" i="7"/>
  <c r="M441" i="7"/>
  <c r="F443" i="7"/>
  <c r="N443" i="7"/>
  <c r="I443" i="7"/>
  <c r="Q443" i="7"/>
  <c r="L443" i="7"/>
  <c r="L444" i="7"/>
  <c r="J444" i="7"/>
  <c r="R444" i="7"/>
  <c r="L446" i="7"/>
  <c r="G446" i="7"/>
  <c r="O446" i="7"/>
  <c r="H448" i="7"/>
  <c r="P448" i="7"/>
  <c r="F448" i="7"/>
  <c r="N448" i="7"/>
  <c r="H450" i="7"/>
  <c r="P450" i="7"/>
  <c r="K450" i="7"/>
  <c r="F453" i="7"/>
  <c r="N453" i="7"/>
  <c r="J454" i="7"/>
  <c r="R454" i="7"/>
  <c r="H454" i="7"/>
  <c r="P454" i="7"/>
  <c r="K455" i="7"/>
  <c r="F455" i="7"/>
  <c r="N455" i="7"/>
  <c r="J457" i="7"/>
  <c r="R457" i="7"/>
  <c r="F458" i="7"/>
  <c r="N458" i="7"/>
  <c r="L458" i="7"/>
  <c r="L461" i="7"/>
  <c r="G461" i="7"/>
  <c r="O461" i="7"/>
  <c r="J461" i="7"/>
  <c r="R461" i="7"/>
  <c r="I463" i="7"/>
  <c r="Q463" i="7"/>
  <c r="G463" i="7"/>
  <c r="O463" i="7"/>
  <c r="H465" i="7"/>
  <c r="P465" i="7"/>
  <c r="K465" i="7"/>
  <c r="F465" i="7"/>
  <c r="N465" i="7"/>
  <c r="H467" i="7"/>
  <c r="P467" i="7"/>
  <c r="F468" i="7"/>
  <c r="N468" i="7"/>
  <c r="I468" i="7"/>
  <c r="Q468" i="7"/>
  <c r="L469" i="7"/>
  <c r="G469" i="7"/>
  <c r="O469" i="7"/>
  <c r="J469" i="7"/>
  <c r="R469" i="7"/>
  <c r="L470" i="7"/>
  <c r="G470" i="7"/>
  <c r="O470" i="7"/>
  <c r="M471" i="7"/>
  <c r="J472" i="7"/>
  <c r="R472" i="7"/>
  <c r="M472" i="7"/>
  <c r="J474" i="7"/>
  <c r="R474" i="7"/>
  <c r="F475" i="7"/>
  <c r="N475" i="7"/>
  <c r="L475" i="7"/>
  <c r="L476" i="7"/>
  <c r="J476" i="7"/>
  <c r="R476" i="7"/>
  <c r="J478" i="7"/>
  <c r="R478" i="7"/>
  <c r="H478" i="7"/>
  <c r="P478" i="7"/>
  <c r="K479" i="7"/>
  <c r="F479" i="7"/>
  <c r="N479" i="7"/>
  <c r="H480" i="7"/>
  <c r="P480" i="7"/>
  <c r="F480" i="7"/>
  <c r="N480" i="7"/>
  <c r="H482" i="7"/>
  <c r="P482" i="7"/>
  <c r="K482" i="7"/>
  <c r="I487" i="7"/>
  <c r="Q487" i="7"/>
  <c r="G487" i="7"/>
  <c r="O487" i="7"/>
  <c r="J489" i="7"/>
  <c r="R489" i="7"/>
  <c r="F490" i="7"/>
  <c r="N490" i="7"/>
  <c r="L490" i="7"/>
  <c r="F493" i="7"/>
  <c r="N493" i="7"/>
  <c r="L496" i="7"/>
  <c r="H497" i="7"/>
  <c r="P497" i="7"/>
  <c r="F497" i="7"/>
  <c r="N497" i="7"/>
  <c r="AD4966" i="5"/>
  <c r="H499" i="7" s="1"/>
  <c r="AL4966" i="5"/>
  <c r="P499" i="7" s="1"/>
  <c r="Q428" i="7"/>
  <c r="K430" i="7"/>
  <c r="L431" i="7"/>
  <c r="N437" i="7"/>
  <c r="I438" i="7"/>
  <c r="Q438" i="7"/>
  <c r="K439" i="7"/>
  <c r="F439" i="7"/>
  <c r="H441" i="7"/>
  <c r="P441" i="7"/>
  <c r="F441" i="7"/>
  <c r="N441" i="7"/>
  <c r="G443" i="7"/>
  <c r="O443" i="7"/>
  <c r="J443" i="7"/>
  <c r="R443" i="7"/>
  <c r="M444" i="7"/>
  <c r="H444" i="7"/>
  <c r="P444" i="7"/>
  <c r="K444" i="7"/>
  <c r="M446" i="7"/>
  <c r="I448" i="7"/>
  <c r="Q448" i="7"/>
  <c r="L448" i="7"/>
  <c r="G448" i="7"/>
  <c r="O448" i="7"/>
  <c r="I450" i="7"/>
  <c r="Q450" i="7"/>
  <c r="M451" i="7"/>
  <c r="K451" i="7"/>
  <c r="K454" i="7"/>
  <c r="I454" i="7"/>
  <c r="Q454" i="7"/>
  <c r="L455" i="7"/>
  <c r="G458" i="7"/>
  <c r="O458" i="7"/>
  <c r="J458" i="7"/>
  <c r="R458" i="7"/>
  <c r="M458" i="7"/>
  <c r="M461" i="7"/>
  <c r="H461" i="7"/>
  <c r="P461" i="7"/>
  <c r="J463" i="7"/>
  <c r="R463" i="7"/>
  <c r="M463" i="7"/>
  <c r="H463" i="7"/>
  <c r="P463" i="7"/>
  <c r="I465" i="7"/>
  <c r="Q465" i="7"/>
  <c r="L465" i="7"/>
  <c r="P469" i="7"/>
  <c r="M473" i="7"/>
  <c r="J475" i="7"/>
  <c r="R475" i="7"/>
  <c r="K476" i="7"/>
  <c r="I477" i="7"/>
  <c r="Q477" i="7"/>
  <c r="I478" i="7"/>
  <c r="Q478" i="7"/>
  <c r="G480" i="7"/>
  <c r="O480" i="7"/>
  <c r="K483" i="7"/>
  <c r="M487" i="7"/>
  <c r="H487" i="7"/>
  <c r="P487" i="7"/>
  <c r="K489" i="7"/>
  <c r="G490" i="7"/>
  <c r="O490" i="7"/>
  <c r="M490" i="7"/>
  <c r="Q497" i="7"/>
  <c r="L497" i="7"/>
  <c r="AE4966" i="5"/>
  <c r="I499" i="7" s="1"/>
  <c r="AM4966" i="5"/>
  <c r="Q499" i="7" s="1"/>
  <c r="I61" i="2"/>
  <c r="O26" i="2"/>
  <c r="O29" i="2"/>
  <c r="O77" i="2"/>
  <c r="N108" i="2"/>
  <c r="O189" i="2"/>
  <c r="O221" i="2"/>
  <c r="O258" i="2"/>
  <c r="O314" i="2"/>
  <c r="O341" i="2"/>
  <c r="O482" i="2"/>
  <c r="E9" i="8"/>
  <c r="E9" i="7"/>
  <c r="E7" i="2"/>
  <c r="Y95" i="5"/>
  <c r="W95" i="5"/>
  <c r="L10" i="2"/>
  <c r="O10" i="2" s="1"/>
  <c r="K10" i="2"/>
  <c r="N10" i="2"/>
  <c r="Y185" i="5"/>
  <c r="W185" i="5"/>
  <c r="K19" i="2"/>
  <c r="N19" i="2"/>
  <c r="M19" i="2"/>
  <c r="O19" i="2" s="1"/>
  <c r="W237" i="5"/>
  <c r="I24" i="2"/>
  <c r="G30" i="7"/>
  <c r="O30" i="7"/>
  <c r="C33" i="8"/>
  <c r="C33" i="7"/>
  <c r="B47" i="6"/>
  <c r="AQ298" i="5"/>
  <c r="N37" i="2"/>
  <c r="L37" i="2"/>
  <c r="O37" i="2" s="1"/>
  <c r="K37" i="2"/>
  <c r="N47" i="2"/>
  <c r="L47" i="2"/>
  <c r="Y465" i="5"/>
  <c r="W465" i="5"/>
  <c r="W466" i="5"/>
  <c r="M47" i="2"/>
  <c r="N64" i="2"/>
  <c r="L64" i="2"/>
  <c r="O64" i="2" s="1"/>
  <c r="K64" i="2"/>
  <c r="W635" i="5"/>
  <c r="W636" i="5"/>
  <c r="M64" i="2"/>
  <c r="E89" i="8"/>
  <c r="E89" i="7"/>
  <c r="E87" i="2"/>
  <c r="AQ913" i="5"/>
  <c r="AQ917" i="5"/>
  <c r="AQ916" i="5"/>
  <c r="AQ915" i="5"/>
  <c r="AQ914" i="5"/>
  <c r="AQ911" i="5"/>
  <c r="AQ910" i="5"/>
  <c r="AQ912" i="5"/>
  <c r="AQ909" i="5"/>
  <c r="N94" i="2"/>
  <c r="Y935" i="5"/>
  <c r="K94" i="2"/>
  <c r="M94" i="2"/>
  <c r="O94" i="2" s="1"/>
  <c r="L153" i="2"/>
  <c r="O153" i="2" s="1"/>
  <c r="K153" i="2"/>
  <c r="M153" i="2"/>
  <c r="A42" i="8"/>
  <c r="A42" i="7"/>
  <c r="A56" i="6"/>
  <c r="C56" i="6" s="1"/>
  <c r="Y397" i="5"/>
  <c r="Y396" i="5"/>
  <c r="Q40" i="2" s="1"/>
  <c r="A40" i="2"/>
  <c r="N61" i="2"/>
  <c r="L61" i="2"/>
  <c r="K61" i="2"/>
  <c r="E71" i="8"/>
  <c r="E71" i="7"/>
  <c r="B125" i="8"/>
  <c r="B125" i="7"/>
  <c r="B123" i="2"/>
  <c r="O34" i="2"/>
  <c r="E10" i="8"/>
  <c r="E10" i="7"/>
  <c r="E8" i="2"/>
  <c r="D24" i="8"/>
  <c r="D24" i="7"/>
  <c r="K27" i="2"/>
  <c r="N27" i="2"/>
  <c r="M27" i="2"/>
  <c r="O27" i="2" s="1"/>
  <c r="C32" i="8"/>
  <c r="C32" i="7"/>
  <c r="B46" i="6"/>
  <c r="AQ288" i="5"/>
  <c r="C30" i="2"/>
  <c r="F523" i="2" s="1"/>
  <c r="A35" i="8"/>
  <c r="A35" i="7"/>
  <c r="A49" i="6"/>
  <c r="C49" i="6" s="1"/>
  <c r="Y327" i="5"/>
  <c r="Y326" i="5"/>
  <c r="B41" i="8"/>
  <c r="B41" i="7"/>
  <c r="B39" i="2"/>
  <c r="W437" i="5"/>
  <c r="I44" i="2"/>
  <c r="K58" i="7"/>
  <c r="E83" i="8"/>
  <c r="E83" i="7"/>
  <c r="E81" i="2"/>
  <c r="E90" i="8"/>
  <c r="E90" i="7"/>
  <c r="E88" i="2"/>
  <c r="N96" i="2"/>
  <c r="L96" i="2"/>
  <c r="O96" i="2" s="1"/>
  <c r="K96" i="2"/>
  <c r="W955" i="5"/>
  <c r="M96" i="2"/>
  <c r="AQ1073" i="5"/>
  <c r="AQ1077" i="5"/>
  <c r="AQ1076" i="5"/>
  <c r="AQ1075" i="5"/>
  <c r="AQ1074" i="5"/>
  <c r="AQ1071" i="5"/>
  <c r="AQ1070" i="5"/>
  <c r="AQ1072" i="5"/>
  <c r="AQ1069" i="5"/>
  <c r="N112" i="2"/>
  <c r="L112" i="2"/>
  <c r="O112" i="2" s="1"/>
  <c r="W1115" i="5"/>
  <c r="K112" i="2"/>
  <c r="M112" i="2"/>
  <c r="E120" i="8"/>
  <c r="E120" i="7"/>
  <c r="E118" i="2"/>
  <c r="E139" i="8"/>
  <c r="E139" i="7"/>
  <c r="E137" i="2"/>
  <c r="E165" i="8"/>
  <c r="E165" i="7"/>
  <c r="E163" i="2"/>
  <c r="AQ2153" i="5"/>
  <c r="AQ2157" i="5"/>
  <c r="AQ2156" i="5"/>
  <c r="AQ2155" i="5"/>
  <c r="AQ2154" i="5"/>
  <c r="AQ2151" i="5"/>
  <c r="AQ2150" i="5"/>
  <c r="AQ2149" i="5"/>
  <c r="AQ2152" i="5"/>
  <c r="L298" i="2"/>
  <c r="O298" i="2" s="1"/>
  <c r="K298" i="2"/>
  <c r="N298" i="2"/>
  <c r="W2976" i="5"/>
  <c r="W317" i="5"/>
  <c r="I32" i="2"/>
  <c r="O157" i="2"/>
  <c r="O162" i="2"/>
  <c r="O181" i="2"/>
  <c r="O197" i="2"/>
  <c r="O213" i="2"/>
  <c r="O226" i="2"/>
  <c r="O261" i="2"/>
  <c r="O290" i="2"/>
  <c r="O301" i="2"/>
  <c r="O357" i="2"/>
  <c r="O386" i="2"/>
  <c r="O450" i="2"/>
  <c r="O474" i="2"/>
  <c r="M25" i="7"/>
  <c r="L34" i="7"/>
  <c r="N46" i="2"/>
  <c r="Y455" i="5"/>
  <c r="K46" i="2"/>
  <c r="M46" i="2"/>
  <c r="N53" i="2"/>
  <c r="L53" i="2"/>
  <c r="O53" i="2" s="1"/>
  <c r="K53" i="2"/>
  <c r="N63" i="2"/>
  <c r="L63" i="2"/>
  <c r="O63" i="2" s="1"/>
  <c r="Y625" i="5"/>
  <c r="W625" i="5"/>
  <c r="W626" i="5"/>
  <c r="M63" i="2"/>
  <c r="N72" i="2"/>
  <c r="L72" i="2"/>
  <c r="W715" i="5"/>
  <c r="K72" i="2"/>
  <c r="W716" i="5"/>
  <c r="M72" i="2"/>
  <c r="N93" i="2"/>
  <c r="L93" i="2"/>
  <c r="O93" i="2" s="1"/>
  <c r="K93" i="2"/>
  <c r="W926" i="5"/>
  <c r="C104" i="8"/>
  <c r="C104" i="7"/>
  <c r="B118" i="6"/>
  <c r="AQ1008" i="5"/>
  <c r="C102" i="2"/>
  <c r="E519" i="2" s="1"/>
  <c r="W1037" i="5"/>
  <c r="I104" i="2"/>
  <c r="B182" i="8"/>
  <c r="B182" i="7"/>
  <c r="B180" i="2"/>
  <c r="E25" i="8"/>
  <c r="E25" i="7"/>
  <c r="E23" i="2"/>
  <c r="D39" i="8"/>
  <c r="D39" i="7"/>
  <c r="D37" i="2"/>
  <c r="E512" i="2" s="1"/>
  <c r="AQ358" i="5"/>
  <c r="L49" i="2"/>
  <c r="O49" i="2" s="1"/>
  <c r="K49" i="2"/>
  <c r="W957" i="5"/>
  <c r="I96" i="2"/>
  <c r="K28" i="2"/>
  <c r="O109" i="2"/>
  <c r="E8" i="8"/>
  <c r="E8" i="7"/>
  <c r="E6" i="2"/>
  <c r="G31" i="7"/>
  <c r="N38" i="2"/>
  <c r="K38" i="2"/>
  <c r="Y375" i="5"/>
  <c r="W376" i="5"/>
  <c r="M38" i="2"/>
  <c r="O38" i="2" s="1"/>
  <c r="I43" i="2"/>
  <c r="D55" i="8"/>
  <c r="D55" i="7"/>
  <c r="D53" i="2"/>
  <c r="F522" i="2" s="1"/>
  <c r="AQ518" i="5"/>
  <c r="A58" i="8"/>
  <c r="A58" i="7"/>
  <c r="A72" i="6"/>
  <c r="C72" i="6" s="1"/>
  <c r="AQ548" i="5"/>
  <c r="Y557" i="5"/>
  <c r="Y556" i="5"/>
  <c r="Q56" i="2" s="1"/>
  <c r="A56" i="2"/>
  <c r="L65" i="2"/>
  <c r="O65" i="2" s="1"/>
  <c r="K65" i="2"/>
  <c r="M65" i="2"/>
  <c r="K67" i="7"/>
  <c r="E81" i="8"/>
  <c r="E81" i="7"/>
  <c r="E79" i="2"/>
  <c r="E88" i="8"/>
  <c r="E88" i="7"/>
  <c r="E86" i="2"/>
  <c r="J103" i="2"/>
  <c r="Q103" i="2" s="1"/>
  <c r="A107" i="8"/>
  <c r="A107" i="7"/>
  <c r="A121" i="6"/>
  <c r="C121" i="6" s="1"/>
  <c r="Y1047" i="5"/>
  <c r="Y1046" i="5"/>
  <c r="N111" i="2"/>
  <c r="Y1105" i="5"/>
  <c r="L111" i="2"/>
  <c r="O111" i="2" s="1"/>
  <c r="W1105" i="5"/>
  <c r="W1107" i="5" s="1"/>
  <c r="M111" i="2"/>
  <c r="E159" i="8"/>
  <c r="E159" i="7"/>
  <c r="N240" i="2"/>
  <c r="L240" i="2"/>
  <c r="K240" i="2"/>
  <c r="M240" i="2"/>
  <c r="I34" i="2"/>
  <c r="W547" i="5"/>
  <c r="I55" i="2"/>
  <c r="C105" i="8"/>
  <c r="C105" i="7"/>
  <c r="B119" i="6"/>
  <c r="AQ1018" i="5"/>
  <c r="AQ1523" i="5"/>
  <c r="AQ1527" i="5"/>
  <c r="AQ1526" i="5"/>
  <c r="AQ1525" i="5"/>
  <c r="AQ1524" i="5"/>
  <c r="AQ1521" i="5"/>
  <c r="AQ1522" i="5"/>
  <c r="AQ1520" i="5"/>
  <c r="AQ1519" i="5"/>
  <c r="N158" i="2"/>
  <c r="K158" i="2"/>
  <c r="N28" i="2"/>
  <c r="O242" i="2"/>
  <c r="O253" i="2"/>
  <c r="O269" i="2"/>
  <c r="O277" i="2"/>
  <c r="O322" i="2"/>
  <c r="O418" i="2"/>
  <c r="L2" i="2"/>
  <c r="O2" i="2" s="1"/>
  <c r="K2" i="2"/>
  <c r="N2" i="2"/>
  <c r="E16" i="8"/>
  <c r="E16" i="7"/>
  <c r="E14" i="2"/>
  <c r="E32" i="8"/>
  <c r="E32" i="7"/>
  <c r="E30" i="2"/>
  <c r="W307" i="5"/>
  <c r="I31" i="2"/>
  <c r="B34" i="8"/>
  <c r="B34" i="7"/>
  <c r="M36" i="2"/>
  <c r="O36" i="2" s="1"/>
  <c r="N48" i="2"/>
  <c r="L48" i="2"/>
  <c r="K48" i="2"/>
  <c r="W475" i="5"/>
  <c r="W476" i="5"/>
  <c r="M48" i="2"/>
  <c r="B57" i="8"/>
  <c r="B57" i="7"/>
  <c r="B55" i="2"/>
  <c r="I60" i="2"/>
  <c r="J75" i="7"/>
  <c r="N95" i="2"/>
  <c r="L95" i="2"/>
  <c r="O95" i="2" s="1"/>
  <c r="Y945" i="5"/>
  <c r="W945" i="5"/>
  <c r="W946" i="5"/>
  <c r="M95" i="2"/>
  <c r="L98" i="2"/>
  <c r="O98" i="2" s="1"/>
  <c r="K98" i="2"/>
  <c r="N98" i="2"/>
  <c r="G103" i="7"/>
  <c r="L105" i="7"/>
  <c r="W1557" i="5"/>
  <c r="I156" i="2"/>
  <c r="E17" i="8"/>
  <c r="E17" i="7"/>
  <c r="E15" i="2"/>
  <c r="O21" i="2"/>
  <c r="O46" i="2"/>
  <c r="O50" i="2"/>
  <c r="M61" i="2"/>
  <c r="E69" i="2"/>
  <c r="C103" i="2"/>
  <c r="G526" i="2" s="1"/>
  <c r="L158" i="2"/>
  <c r="O158" i="2" s="1"/>
  <c r="O274" i="2"/>
  <c r="O317" i="2"/>
  <c r="O402" i="2"/>
  <c r="O442" i="2"/>
  <c r="AQ283" i="5"/>
  <c r="AQ287" i="5"/>
  <c r="AQ286" i="5"/>
  <c r="AQ285" i="5"/>
  <c r="AQ284" i="5"/>
  <c r="AQ281" i="5"/>
  <c r="AQ280" i="5"/>
  <c r="AQ279" i="5"/>
  <c r="AQ282" i="5"/>
  <c r="AQ353" i="5"/>
  <c r="AQ357" i="5"/>
  <c r="AQ356" i="5"/>
  <c r="AQ355" i="5"/>
  <c r="AQ354" i="5"/>
  <c r="AQ351" i="5"/>
  <c r="AQ350" i="5"/>
  <c r="AQ352" i="5"/>
  <c r="AQ349" i="5"/>
  <c r="W387" i="5"/>
  <c r="I39" i="2"/>
  <c r="N45" i="2"/>
  <c r="L45" i="2"/>
  <c r="O45" i="2" s="1"/>
  <c r="K45" i="2"/>
  <c r="W446" i="5"/>
  <c r="N62" i="2"/>
  <c r="Y615" i="5"/>
  <c r="K62" i="2"/>
  <c r="M62" i="2"/>
  <c r="N71" i="2"/>
  <c r="Y705" i="5"/>
  <c r="L71" i="2"/>
  <c r="W705" i="5"/>
  <c r="W706" i="5"/>
  <c r="M71" i="2"/>
  <c r="L73" i="2"/>
  <c r="O73" i="2" s="1"/>
  <c r="K73" i="2"/>
  <c r="M73" i="2"/>
  <c r="L82" i="2"/>
  <c r="O82" i="2" s="1"/>
  <c r="K82" i="2"/>
  <c r="N82" i="2"/>
  <c r="L97" i="2"/>
  <c r="O97" i="2" s="1"/>
  <c r="K97" i="2"/>
  <c r="M97" i="2"/>
  <c r="E104" i="8"/>
  <c r="E104" i="7"/>
  <c r="E102" i="2"/>
  <c r="L113" i="2"/>
  <c r="K113" i="2"/>
  <c r="M113" i="2"/>
  <c r="E121" i="8"/>
  <c r="E121" i="7"/>
  <c r="E119" i="2"/>
  <c r="Y1285" i="5"/>
  <c r="L129" i="2"/>
  <c r="K129" i="2"/>
  <c r="M129" i="2"/>
  <c r="W1387" i="5"/>
  <c r="Y1455" i="5"/>
  <c r="L146" i="2"/>
  <c r="O146" i="2" s="1"/>
  <c r="K146" i="2"/>
  <c r="N146" i="2"/>
  <c r="K179" i="2"/>
  <c r="Y1785" i="5"/>
  <c r="N179" i="2"/>
  <c r="W1786" i="5"/>
  <c r="M179" i="2"/>
  <c r="O179" i="2" s="1"/>
  <c r="N133" i="2"/>
  <c r="L133" i="2"/>
  <c r="O133" i="2" s="1"/>
  <c r="K133" i="2"/>
  <c r="E527" i="2"/>
  <c r="O62" i="2"/>
  <c r="K108" i="2"/>
  <c r="O229" i="2"/>
  <c r="E22" i="8"/>
  <c r="E22" i="7"/>
  <c r="E20" i="2"/>
  <c r="E24" i="8"/>
  <c r="E24" i="7"/>
  <c r="E22" i="2"/>
  <c r="N54" i="2"/>
  <c r="K54" i="2"/>
  <c r="Y535" i="5"/>
  <c r="W536" i="5"/>
  <c r="M54" i="2"/>
  <c r="O54" i="2" s="1"/>
  <c r="I59" i="2"/>
  <c r="E80" i="8"/>
  <c r="E80" i="7"/>
  <c r="E78" i="2"/>
  <c r="M92" i="2"/>
  <c r="O92" i="2" s="1"/>
  <c r="AQ1003" i="5"/>
  <c r="AQ1007" i="5"/>
  <c r="AQ1006" i="5"/>
  <c r="AQ1005" i="5"/>
  <c r="AQ1004" i="5"/>
  <c r="AQ1001" i="5"/>
  <c r="AQ1000" i="5"/>
  <c r="AQ999" i="5"/>
  <c r="AQ1002" i="5"/>
  <c r="B106" i="8"/>
  <c r="B106" i="7"/>
  <c r="E111" i="8"/>
  <c r="E111" i="7"/>
  <c r="W1117" i="5"/>
  <c r="D138" i="8"/>
  <c r="D138" i="7"/>
  <c r="AQ1348" i="5"/>
  <c r="D136" i="2"/>
  <c r="E553" i="2" s="1"/>
  <c r="D148" i="8"/>
  <c r="D148" i="7"/>
  <c r="D146" i="2"/>
  <c r="AQ1448" i="5"/>
  <c r="N174" i="2"/>
  <c r="K174" i="2"/>
  <c r="M174" i="2"/>
  <c r="O174" i="2" s="1"/>
  <c r="C197" i="8"/>
  <c r="C197" i="7"/>
  <c r="B211" i="6"/>
  <c r="AQ1938" i="5"/>
  <c r="C195" i="2"/>
  <c r="E504" i="2" s="1"/>
  <c r="Y1945" i="5"/>
  <c r="K195" i="2"/>
  <c r="N195" i="2"/>
  <c r="W1946" i="5"/>
  <c r="M195" i="2"/>
  <c r="O195" i="2" s="1"/>
  <c r="D506" i="2"/>
  <c r="G507" i="2"/>
  <c r="F520" i="2"/>
  <c r="D522" i="2"/>
  <c r="C553" i="2"/>
  <c r="F554" i="2"/>
  <c r="Y85" i="5"/>
  <c r="Y155" i="5"/>
  <c r="Y175" i="5"/>
  <c r="W176" i="5"/>
  <c r="W175" i="5"/>
  <c r="Y265" i="5"/>
  <c r="W265" i="5"/>
  <c r="Y275" i="5"/>
  <c r="D32" i="8"/>
  <c r="D32" i="7"/>
  <c r="E33" i="8"/>
  <c r="E33" i="7"/>
  <c r="C40" i="8"/>
  <c r="C40" i="7"/>
  <c r="B54" i="6"/>
  <c r="AQ368" i="5"/>
  <c r="C41" i="8"/>
  <c r="C41" i="7"/>
  <c r="B55" i="6"/>
  <c r="AQ378" i="5"/>
  <c r="B42" i="8"/>
  <c r="B42" i="7"/>
  <c r="A43" i="8"/>
  <c r="A43" i="7"/>
  <c r="A57" i="6"/>
  <c r="C57" i="6" s="1"/>
  <c r="Y407" i="5"/>
  <c r="Y406" i="5"/>
  <c r="AQ433" i="5"/>
  <c r="AQ437" i="5"/>
  <c r="AQ436" i="5"/>
  <c r="AQ435" i="5"/>
  <c r="AQ434" i="5"/>
  <c r="AQ431" i="5"/>
  <c r="D47" i="8"/>
  <c r="D47" i="7"/>
  <c r="W456" i="5"/>
  <c r="B49" i="8"/>
  <c r="B49" i="7"/>
  <c r="A50" i="8"/>
  <c r="A50" i="7"/>
  <c r="A64" i="6"/>
  <c r="C64" i="6" s="1"/>
  <c r="AQ468" i="5"/>
  <c r="Y477" i="5"/>
  <c r="Y476" i="5"/>
  <c r="C56" i="8"/>
  <c r="C56" i="7"/>
  <c r="B70" i="6"/>
  <c r="AQ528" i="5"/>
  <c r="C57" i="8"/>
  <c r="C57" i="7"/>
  <c r="B71" i="6"/>
  <c r="AQ538" i="5"/>
  <c r="B58" i="8"/>
  <c r="B58" i="7"/>
  <c r="A59" i="8"/>
  <c r="A59" i="7"/>
  <c r="A73" i="6"/>
  <c r="C73" i="6" s="1"/>
  <c r="Y567" i="5"/>
  <c r="Y566" i="5"/>
  <c r="AQ593" i="5"/>
  <c r="AQ597" i="5"/>
  <c r="AQ596" i="5"/>
  <c r="AQ595" i="5"/>
  <c r="AQ594" i="5"/>
  <c r="AQ591" i="5"/>
  <c r="D63" i="8"/>
  <c r="D63" i="7"/>
  <c r="B65" i="8"/>
  <c r="B65" i="7"/>
  <c r="A66" i="8"/>
  <c r="A66" i="7"/>
  <c r="A80" i="6"/>
  <c r="C80" i="6" s="1"/>
  <c r="Y637" i="5"/>
  <c r="Y636" i="5"/>
  <c r="W666" i="5"/>
  <c r="W676" i="5"/>
  <c r="W686" i="5"/>
  <c r="Y765" i="5"/>
  <c r="W775" i="5"/>
  <c r="Y885" i="5"/>
  <c r="D95" i="8"/>
  <c r="D95" i="7"/>
  <c r="W936" i="5"/>
  <c r="B97" i="8"/>
  <c r="B97" i="7"/>
  <c r="A98" i="8"/>
  <c r="A98" i="7"/>
  <c r="A112" i="6"/>
  <c r="C112" i="6" s="1"/>
  <c r="Y957" i="5"/>
  <c r="Y956" i="5"/>
  <c r="D104" i="8"/>
  <c r="D104" i="7"/>
  <c r="E105" i="8"/>
  <c r="E105" i="7"/>
  <c r="Y1215" i="5"/>
  <c r="W1215" i="5"/>
  <c r="J127" i="7"/>
  <c r="R127" i="7"/>
  <c r="D133" i="8"/>
  <c r="D133" i="7"/>
  <c r="Y1345" i="5"/>
  <c r="W1345" i="5"/>
  <c r="E142" i="8"/>
  <c r="E142" i="7"/>
  <c r="E147" i="8"/>
  <c r="E147" i="7"/>
  <c r="E157" i="8"/>
  <c r="E157" i="7"/>
  <c r="E158" i="8"/>
  <c r="E158" i="7"/>
  <c r="L158" i="7"/>
  <c r="E167" i="8"/>
  <c r="E167" i="7"/>
  <c r="C181" i="8"/>
  <c r="C181" i="7"/>
  <c r="B195" i="6"/>
  <c r="AQ1778" i="5"/>
  <c r="C182" i="8"/>
  <c r="C182" i="7"/>
  <c r="B196" i="6"/>
  <c r="AQ1788" i="5"/>
  <c r="D242" i="8"/>
  <c r="D242" i="7"/>
  <c r="AQ2388" i="5"/>
  <c r="E296" i="8"/>
  <c r="E296" i="7"/>
  <c r="E447" i="8"/>
  <c r="E447" i="7"/>
  <c r="E452" i="8"/>
  <c r="E452" i="7"/>
  <c r="E454" i="8"/>
  <c r="E454" i="7"/>
  <c r="E456" i="8"/>
  <c r="E456" i="7"/>
  <c r="E458" i="8"/>
  <c r="E458" i="7"/>
  <c r="E459" i="8"/>
  <c r="E459" i="7"/>
  <c r="E473" i="8"/>
  <c r="E473" i="7"/>
  <c r="E477" i="8"/>
  <c r="E477" i="7"/>
  <c r="E484" i="8"/>
  <c r="E484" i="7"/>
  <c r="AQ4823" i="5"/>
  <c r="AQ4827" i="5"/>
  <c r="AQ4826" i="5"/>
  <c r="AQ4825" i="5"/>
  <c r="AQ4824" i="5"/>
  <c r="AQ4821" i="5"/>
  <c r="AQ4820" i="5"/>
  <c r="AQ4819" i="5"/>
  <c r="AQ4822" i="5"/>
  <c r="E486" i="8"/>
  <c r="E486" i="7"/>
  <c r="E488" i="8"/>
  <c r="E488" i="7"/>
  <c r="E490" i="8"/>
  <c r="E490" i="7"/>
  <c r="E491" i="8"/>
  <c r="E491" i="7"/>
  <c r="D503" i="2"/>
  <c r="G504" i="2"/>
  <c r="E506" i="2"/>
  <c r="C508" i="2"/>
  <c r="F509" i="2"/>
  <c r="D511" i="2"/>
  <c r="G512" i="2"/>
  <c r="E514" i="2"/>
  <c r="F517" i="2"/>
  <c r="D519" i="2"/>
  <c r="G520" i="2"/>
  <c r="E522" i="2"/>
  <c r="F525" i="2"/>
  <c r="D527" i="2"/>
  <c r="G528" i="2"/>
  <c r="D553" i="2"/>
  <c r="Y45" i="5"/>
  <c r="L7" i="7"/>
  <c r="W55" i="5"/>
  <c r="Y165" i="5"/>
  <c r="E26" i="8"/>
  <c r="E26" i="7"/>
  <c r="Y255" i="5"/>
  <c r="W255" i="5"/>
  <c r="Y345" i="5"/>
  <c r="W345" i="5"/>
  <c r="Y355" i="5"/>
  <c r="W365" i="5"/>
  <c r="D40" i="8"/>
  <c r="D40" i="7"/>
  <c r="E41" i="8"/>
  <c r="E41" i="7"/>
  <c r="AQ429" i="5"/>
  <c r="AQ438" i="5"/>
  <c r="C48" i="8"/>
  <c r="C48" i="7"/>
  <c r="B62" i="6"/>
  <c r="AQ448" i="5"/>
  <c r="C49" i="8"/>
  <c r="C49" i="7"/>
  <c r="B63" i="6"/>
  <c r="AQ458" i="5"/>
  <c r="B50" i="8"/>
  <c r="B50" i="7"/>
  <c r="A51" i="8"/>
  <c r="A51" i="7"/>
  <c r="A65" i="6"/>
  <c r="C65" i="6" s="1"/>
  <c r="Y487" i="5"/>
  <c r="Y486" i="5"/>
  <c r="D56" i="8"/>
  <c r="D56" i="7"/>
  <c r="E57" i="8"/>
  <c r="E57" i="7"/>
  <c r="AQ589" i="5"/>
  <c r="AQ598" i="5"/>
  <c r="C64" i="8"/>
  <c r="C64" i="7"/>
  <c r="B78" i="6"/>
  <c r="AQ608" i="5"/>
  <c r="C65" i="8"/>
  <c r="C65" i="7"/>
  <c r="B79" i="6"/>
  <c r="AQ618" i="5"/>
  <c r="B66" i="8"/>
  <c r="B66" i="7"/>
  <c r="A67" i="8"/>
  <c r="A67" i="7"/>
  <c r="A81" i="6"/>
  <c r="C81" i="6" s="1"/>
  <c r="Y647" i="5"/>
  <c r="Y646" i="5"/>
  <c r="F69" i="7"/>
  <c r="N69" i="7"/>
  <c r="AQ673" i="5"/>
  <c r="AQ677" i="5"/>
  <c r="AQ676" i="5"/>
  <c r="AQ675" i="5"/>
  <c r="AQ674" i="5"/>
  <c r="AQ671" i="5"/>
  <c r="D71" i="8"/>
  <c r="D71" i="7"/>
  <c r="W696" i="5"/>
  <c r="B73" i="8"/>
  <c r="B73" i="7"/>
  <c r="A74" i="8"/>
  <c r="A74" i="7"/>
  <c r="A88" i="6"/>
  <c r="C88" i="6" s="1"/>
  <c r="AQ708" i="5"/>
  <c r="Y717" i="5"/>
  <c r="Y716" i="5"/>
  <c r="W746" i="5"/>
  <c r="W756" i="5"/>
  <c r="M78" i="7"/>
  <c r="W766" i="5"/>
  <c r="Y845" i="5"/>
  <c r="L87" i="7"/>
  <c r="W855" i="5"/>
  <c r="K88" i="7"/>
  <c r="Y895" i="5"/>
  <c r="W895" i="5"/>
  <c r="Y905" i="5"/>
  <c r="W905" i="5"/>
  <c r="W915" i="5"/>
  <c r="AQ918" i="5"/>
  <c r="C96" i="8"/>
  <c r="C96" i="7"/>
  <c r="B110" i="6"/>
  <c r="AQ928" i="5"/>
  <c r="C97" i="8"/>
  <c r="C97" i="7"/>
  <c r="B111" i="6"/>
  <c r="AQ938" i="5"/>
  <c r="B98" i="8"/>
  <c r="B98" i="7"/>
  <c r="A99" i="8"/>
  <c r="A99" i="7"/>
  <c r="A113" i="6"/>
  <c r="C113" i="6" s="1"/>
  <c r="Y967" i="5"/>
  <c r="Y966" i="5"/>
  <c r="W1056" i="5"/>
  <c r="Y1065" i="5"/>
  <c r="W1065" i="5"/>
  <c r="Y1075" i="5"/>
  <c r="D111" i="8"/>
  <c r="D111" i="7"/>
  <c r="W1097" i="5"/>
  <c r="B113" i="8"/>
  <c r="B113" i="7"/>
  <c r="A114" i="8"/>
  <c r="A114" i="7"/>
  <c r="A128" i="6"/>
  <c r="C128" i="6" s="1"/>
  <c r="Y1117" i="5"/>
  <c r="Y1116" i="5"/>
  <c r="W1146" i="5"/>
  <c r="W1156" i="5"/>
  <c r="M118" i="7"/>
  <c r="J121" i="7"/>
  <c r="R121" i="7"/>
  <c r="Y1195" i="5"/>
  <c r="I122" i="7"/>
  <c r="Q122" i="7"/>
  <c r="W1206" i="5"/>
  <c r="I123" i="7"/>
  <c r="Q123" i="7"/>
  <c r="B128" i="8"/>
  <c r="B128" i="7"/>
  <c r="W1257" i="5"/>
  <c r="C131" i="8"/>
  <c r="C131" i="7"/>
  <c r="B145" i="6"/>
  <c r="AQ1278" i="5"/>
  <c r="F131" i="7"/>
  <c r="N131" i="7"/>
  <c r="W1295" i="5"/>
  <c r="E140" i="8"/>
  <c r="E140" i="7"/>
  <c r="A142" i="8"/>
  <c r="A142" i="7"/>
  <c r="A156" i="6"/>
  <c r="C156" i="6" s="1"/>
  <c r="Y1397" i="5"/>
  <c r="Y1396" i="5"/>
  <c r="K143" i="7"/>
  <c r="D149" i="8"/>
  <c r="D149" i="7"/>
  <c r="W1567" i="5"/>
  <c r="I160" i="7"/>
  <c r="Y1715" i="5"/>
  <c r="W1715" i="5"/>
  <c r="W1716" i="5"/>
  <c r="E190" i="8"/>
  <c r="E190" i="7"/>
  <c r="E203" i="8"/>
  <c r="E203" i="7"/>
  <c r="E259" i="8"/>
  <c r="E259" i="7"/>
  <c r="E277" i="8"/>
  <c r="E277" i="7"/>
  <c r="W46" i="5"/>
  <c r="E15" i="8"/>
  <c r="E15" i="7"/>
  <c r="K16" i="7"/>
  <c r="J25" i="7"/>
  <c r="R25" i="7"/>
  <c r="I26" i="7"/>
  <c r="Q26" i="7"/>
  <c r="E27" i="8"/>
  <c r="E27" i="7"/>
  <c r="E34" i="8"/>
  <c r="E34" i="7"/>
  <c r="H35" i="7"/>
  <c r="P35" i="7"/>
  <c r="Y335" i="5"/>
  <c r="W335" i="5"/>
  <c r="W337" i="5" s="1"/>
  <c r="Y425" i="5"/>
  <c r="W425" i="5"/>
  <c r="W427" i="5" s="1"/>
  <c r="D48" i="8"/>
  <c r="D48" i="7"/>
  <c r="W486" i="5"/>
  <c r="Y585" i="5"/>
  <c r="W585" i="5"/>
  <c r="W587" i="5" s="1"/>
  <c r="E62" i="8"/>
  <c r="E62" i="7"/>
  <c r="W605" i="5"/>
  <c r="W607" i="5" s="1"/>
  <c r="D64" i="8"/>
  <c r="D64" i="7"/>
  <c r="W646" i="5"/>
  <c r="G68" i="7"/>
  <c r="O68" i="7"/>
  <c r="AQ683" i="5"/>
  <c r="AQ687" i="5"/>
  <c r="AQ686" i="5"/>
  <c r="AQ685" i="5"/>
  <c r="AQ684" i="5"/>
  <c r="AQ681" i="5"/>
  <c r="AQ680" i="5"/>
  <c r="AQ679" i="5"/>
  <c r="C72" i="8"/>
  <c r="C72" i="7"/>
  <c r="B86" i="6"/>
  <c r="AQ688" i="5"/>
  <c r="E72" i="8"/>
  <c r="E72" i="7"/>
  <c r="C73" i="8"/>
  <c r="C73" i="7"/>
  <c r="B87" i="6"/>
  <c r="AQ698" i="5"/>
  <c r="B74" i="8"/>
  <c r="B74" i="7"/>
  <c r="A75" i="8"/>
  <c r="A75" i="7"/>
  <c r="A89" i="6"/>
  <c r="C89" i="6" s="1"/>
  <c r="Y727" i="5"/>
  <c r="Y726" i="5"/>
  <c r="F77" i="7"/>
  <c r="N77" i="7"/>
  <c r="AQ753" i="5"/>
  <c r="AQ757" i="5"/>
  <c r="AQ756" i="5"/>
  <c r="AQ755" i="5"/>
  <c r="AQ754" i="5"/>
  <c r="AQ751" i="5"/>
  <c r="D79" i="8"/>
  <c r="D79" i="7"/>
  <c r="W776" i="5"/>
  <c r="B81" i="8"/>
  <c r="B81" i="7"/>
  <c r="A82" i="8"/>
  <c r="A82" i="7"/>
  <c r="A96" i="6"/>
  <c r="C96" i="6" s="1"/>
  <c r="Y797" i="5"/>
  <c r="Y796" i="5"/>
  <c r="W846" i="5"/>
  <c r="D96" i="8"/>
  <c r="D96" i="7"/>
  <c r="E102" i="8"/>
  <c r="E102" i="7"/>
  <c r="H107" i="7"/>
  <c r="P107" i="7"/>
  <c r="Y1055" i="5"/>
  <c r="W1055" i="5"/>
  <c r="AQ1083" i="5"/>
  <c r="AQ1087" i="5"/>
  <c r="AQ1086" i="5"/>
  <c r="AQ1085" i="5"/>
  <c r="AQ1084" i="5"/>
  <c r="AQ1081" i="5"/>
  <c r="AQ1080" i="5"/>
  <c r="AQ1079" i="5"/>
  <c r="C112" i="8"/>
  <c r="C112" i="7"/>
  <c r="B126" i="6"/>
  <c r="AQ1088" i="5"/>
  <c r="E112" i="8"/>
  <c r="E112" i="7"/>
  <c r="C113" i="8"/>
  <c r="C113" i="7"/>
  <c r="B127" i="6"/>
  <c r="AQ1098" i="5"/>
  <c r="B114" i="8"/>
  <c r="B114" i="7"/>
  <c r="A115" i="8"/>
  <c r="A115" i="7"/>
  <c r="A129" i="6"/>
  <c r="C129" i="6" s="1"/>
  <c r="Y1127" i="5"/>
  <c r="Y1126" i="5"/>
  <c r="F117" i="7"/>
  <c r="N117" i="7"/>
  <c r="AQ1153" i="5"/>
  <c r="AQ1157" i="5"/>
  <c r="AQ1156" i="5"/>
  <c r="AQ1155" i="5"/>
  <c r="AQ1154" i="5"/>
  <c r="AQ1151" i="5"/>
  <c r="K120" i="7"/>
  <c r="K121" i="7"/>
  <c r="J122" i="7"/>
  <c r="R122" i="7"/>
  <c r="E123" i="8"/>
  <c r="E123" i="7"/>
  <c r="F124" i="7"/>
  <c r="E126" i="8"/>
  <c r="E126" i="7"/>
  <c r="E127" i="8"/>
  <c r="E127" i="7"/>
  <c r="Y1275" i="5"/>
  <c r="W1275" i="5"/>
  <c r="E132" i="8"/>
  <c r="E132" i="7"/>
  <c r="B142" i="8"/>
  <c r="B142" i="7"/>
  <c r="I143" i="7"/>
  <c r="Q143" i="7"/>
  <c r="I145" i="7"/>
  <c r="D156" i="8"/>
  <c r="D156" i="7"/>
  <c r="E156" i="8"/>
  <c r="E156" i="7"/>
  <c r="E163" i="8"/>
  <c r="E163" i="7"/>
  <c r="E172" i="8"/>
  <c r="E172" i="7"/>
  <c r="D180" i="8"/>
  <c r="D180" i="7"/>
  <c r="F503" i="2"/>
  <c r="D505" i="2"/>
  <c r="G506" i="2"/>
  <c r="E508" i="2"/>
  <c r="F511" i="2"/>
  <c r="D513" i="2"/>
  <c r="G514" i="2"/>
  <c r="E516" i="2"/>
  <c r="C518" i="2"/>
  <c r="F519" i="2"/>
  <c r="D521" i="2"/>
  <c r="G522" i="2"/>
  <c r="E524" i="2"/>
  <c r="F527" i="2"/>
  <c r="C552" i="2"/>
  <c r="F553" i="2"/>
  <c r="W16" i="5"/>
  <c r="F5" i="7"/>
  <c r="N5" i="7"/>
  <c r="AQ33" i="5"/>
  <c r="AQ37" i="5"/>
  <c r="AQ36" i="5"/>
  <c r="AQ35" i="5"/>
  <c r="AQ34" i="5"/>
  <c r="AQ31" i="5"/>
  <c r="D7" i="8"/>
  <c r="D7" i="7"/>
  <c r="W56" i="5"/>
  <c r="B9" i="8"/>
  <c r="B9" i="7"/>
  <c r="W66" i="5"/>
  <c r="A10" i="8"/>
  <c r="A10" i="7"/>
  <c r="A24" i="6"/>
  <c r="C24" i="6" s="1"/>
  <c r="Y77" i="5"/>
  <c r="Y76" i="5"/>
  <c r="M14" i="7"/>
  <c r="W126" i="5"/>
  <c r="E23" i="8"/>
  <c r="E23" i="7"/>
  <c r="L23" i="7"/>
  <c r="K24" i="7"/>
  <c r="J33" i="7"/>
  <c r="R33" i="7"/>
  <c r="I34" i="7"/>
  <c r="Q34" i="7"/>
  <c r="E35" i="8"/>
  <c r="E35" i="7"/>
  <c r="E42" i="8"/>
  <c r="E42" i="7"/>
  <c r="H43" i="7"/>
  <c r="P43" i="7"/>
  <c r="Y415" i="5"/>
  <c r="W415" i="5"/>
  <c r="W417" i="5" s="1"/>
  <c r="W445" i="5"/>
  <c r="E54" i="8"/>
  <c r="E54" i="7"/>
  <c r="E58" i="8"/>
  <c r="E58" i="7"/>
  <c r="H59" i="7"/>
  <c r="P59" i="7"/>
  <c r="Y575" i="5"/>
  <c r="W575" i="5"/>
  <c r="W577" i="5" s="1"/>
  <c r="Y665" i="5"/>
  <c r="W665" i="5"/>
  <c r="Y675" i="5"/>
  <c r="W685" i="5"/>
  <c r="D72" i="8"/>
  <c r="D72" i="7"/>
  <c r="W726" i="5"/>
  <c r="G76" i="7"/>
  <c r="O76" i="7"/>
  <c r="AQ749" i="5"/>
  <c r="AQ758" i="5"/>
  <c r="C80" i="8"/>
  <c r="C80" i="7"/>
  <c r="B94" i="6"/>
  <c r="AQ768" i="5"/>
  <c r="C81" i="8"/>
  <c r="C81" i="7"/>
  <c r="B95" i="6"/>
  <c r="AQ778" i="5"/>
  <c r="W785" i="5"/>
  <c r="W787" i="5" s="1"/>
  <c r="B82" i="8"/>
  <c r="B82" i="7"/>
  <c r="W796" i="5"/>
  <c r="A83" i="8"/>
  <c r="A83" i="7"/>
  <c r="A97" i="6"/>
  <c r="C97" i="6" s="1"/>
  <c r="Y807" i="5"/>
  <c r="Y806" i="5"/>
  <c r="W816" i="5"/>
  <c r="F85" i="7"/>
  <c r="N85" i="7"/>
  <c r="AQ833" i="5"/>
  <c r="AQ837" i="5"/>
  <c r="AQ836" i="5"/>
  <c r="AQ835" i="5"/>
  <c r="AQ834" i="5"/>
  <c r="AQ831" i="5"/>
  <c r="D87" i="8"/>
  <c r="D87" i="7"/>
  <c r="W856" i="5"/>
  <c r="B89" i="8"/>
  <c r="B89" i="7"/>
  <c r="A90" i="8"/>
  <c r="A90" i="7"/>
  <c r="A104" i="6"/>
  <c r="C104" i="6" s="1"/>
  <c r="Y877" i="5"/>
  <c r="Y876" i="5"/>
  <c r="J105" i="7"/>
  <c r="R105" i="7"/>
  <c r="E106" i="8"/>
  <c r="E106" i="7"/>
  <c r="I106" i="7"/>
  <c r="Q106" i="7"/>
  <c r="E107" i="8"/>
  <c r="E107" i="7"/>
  <c r="W1085" i="5"/>
  <c r="W1087" i="5" s="1"/>
  <c r="D112" i="8"/>
  <c r="D112" i="7"/>
  <c r="G116" i="7"/>
  <c r="O116" i="7"/>
  <c r="G117" i="7"/>
  <c r="O117" i="7"/>
  <c r="AQ1149" i="5"/>
  <c r="W1166" i="5"/>
  <c r="L120" i="7"/>
  <c r="B126" i="8"/>
  <c r="B126" i="7"/>
  <c r="W1236" i="5"/>
  <c r="W1246" i="5"/>
  <c r="W1245" i="5"/>
  <c r="W1296" i="5"/>
  <c r="E133" i="8"/>
  <c r="E133" i="7"/>
  <c r="Y1315" i="5"/>
  <c r="W1316" i="5"/>
  <c r="W1315" i="5"/>
  <c r="J143" i="7"/>
  <c r="G145" i="7"/>
  <c r="C147" i="8"/>
  <c r="C147" i="7"/>
  <c r="B161" i="6"/>
  <c r="AQ1438" i="5"/>
  <c r="Q152" i="7"/>
  <c r="AQ1528" i="5"/>
  <c r="G171" i="7"/>
  <c r="W1696" i="5"/>
  <c r="E173" i="8"/>
  <c r="E173" i="7"/>
  <c r="AQ1768" i="5"/>
  <c r="W1807" i="5"/>
  <c r="AQ2303" i="5"/>
  <c r="AQ2307" i="5"/>
  <c r="AQ2306" i="5"/>
  <c r="AQ2305" i="5"/>
  <c r="AQ2304" i="5"/>
  <c r="AQ2301" i="5"/>
  <c r="AQ2300" i="5"/>
  <c r="AQ2302" i="5"/>
  <c r="E244" i="8"/>
  <c r="E244" i="7"/>
  <c r="D502" i="2"/>
  <c r="G503" i="2"/>
  <c r="E505" i="2"/>
  <c r="F508" i="2"/>
  <c r="D510" i="2"/>
  <c r="G511" i="2"/>
  <c r="E513" i="2"/>
  <c r="F516" i="2"/>
  <c r="D518" i="2"/>
  <c r="G519" i="2"/>
  <c r="E521" i="2"/>
  <c r="F524" i="2"/>
  <c r="D526" i="2"/>
  <c r="G527" i="2"/>
  <c r="D552" i="2"/>
  <c r="G4" i="7"/>
  <c r="O4" i="7"/>
  <c r="AQ29" i="5"/>
  <c r="AQ38" i="5"/>
  <c r="C8" i="8"/>
  <c r="C8" i="7"/>
  <c r="B22" i="6"/>
  <c r="AQ48" i="5"/>
  <c r="C9" i="8"/>
  <c r="C9" i="7"/>
  <c r="B23" i="6"/>
  <c r="AQ58" i="5"/>
  <c r="W65" i="5"/>
  <c r="B10" i="8"/>
  <c r="B10" i="7"/>
  <c r="W76" i="5"/>
  <c r="A11" i="8"/>
  <c r="A11" i="7"/>
  <c r="A25" i="6"/>
  <c r="C25" i="6" s="1"/>
  <c r="Y87" i="5"/>
  <c r="Y86" i="5"/>
  <c r="W96" i="5"/>
  <c r="F13" i="7"/>
  <c r="N13" i="7"/>
  <c r="AQ113" i="5"/>
  <c r="AQ117" i="5"/>
  <c r="AQ116" i="5"/>
  <c r="AQ115" i="5"/>
  <c r="AQ114" i="5"/>
  <c r="AQ111" i="5"/>
  <c r="D15" i="8"/>
  <c r="D15" i="7"/>
  <c r="W136" i="5"/>
  <c r="B17" i="8"/>
  <c r="B17" i="7"/>
  <c r="W146" i="5"/>
  <c r="A18" i="8"/>
  <c r="A18" i="7"/>
  <c r="A32" i="6"/>
  <c r="C32" i="6" s="1"/>
  <c r="Y157" i="5"/>
  <c r="Y156" i="5"/>
  <c r="W186" i="5"/>
  <c r="M22" i="7"/>
  <c r="W206" i="5"/>
  <c r="E31" i="8"/>
  <c r="E31" i="7"/>
  <c r="L31" i="7"/>
  <c r="K32" i="7"/>
  <c r="J41" i="7"/>
  <c r="R41" i="7"/>
  <c r="I42" i="7"/>
  <c r="Q42" i="7"/>
  <c r="E43" i="8"/>
  <c r="E43" i="7"/>
  <c r="Y475" i="5"/>
  <c r="Y495" i="5"/>
  <c r="W495" i="5"/>
  <c r="W497" i="5" s="1"/>
  <c r="W517" i="5"/>
  <c r="W525" i="5"/>
  <c r="Y565" i="5"/>
  <c r="Y635" i="5"/>
  <c r="H67" i="7"/>
  <c r="P67" i="7"/>
  <c r="Y655" i="5"/>
  <c r="W655" i="5"/>
  <c r="W657" i="5" s="1"/>
  <c r="Y745" i="5"/>
  <c r="W745" i="5"/>
  <c r="Y755" i="5"/>
  <c r="W765" i="5"/>
  <c r="D80" i="8"/>
  <c r="D80" i="7"/>
  <c r="W806" i="5"/>
  <c r="G84" i="7"/>
  <c r="O84" i="7"/>
  <c r="AQ829" i="5"/>
  <c r="AQ838" i="5"/>
  <c r="C88" i="8"/>
  <c r="C88" i="7"/>
  <c r="B102" i="6"/>
  <c r="AQ848" i="5"/>
  <c r="C89" i="8"/>
  <c r="C89" i="7"/>
  <c r="B103" i="6"/>
  <c r="AQ858" i="5"/>
  <c r="W865" i="5"/>
  <c r="W867" i="5" s="1"/>
  <c r="B90" i="8"/>
  <c r="B90" i="7"/>
  <c r="W876" i="5"/>
  <c r="A91" i="8"/>
  <c r="A91" i="7"/>
  <c r="A105" i="6"/>
  <c r="C105" i="6" s="1"/>
  <c r="Y887" i="5"/>
  <c r="Y886" i="5"/>
  <c r="Y955" i="5"/>
  <c r="AQ993" i="5"/>
  <c r="AQ997" i="5"/>
  <c r="AQ996" i="5"/>
  <c r="AQ995" i="5"/>
  <c r="AQ994" i="5"/>
  <c r="AQ991" i="5"/>
  <c r="Y1005" i="5"/>
  <c r="L103" i="7"/>
  <c r="W1015" i="5"/>
  <c r="K104" i="7"/>
  <c r="Y1145" i="5"/>
  <c r="W1145" i="5"/>
  <c r="Y1155" i="5"/>
  <c r="D119" i="8"/>
  <c r="D119" i="7"/>
  <c r="W1176" i="5"/>
  <c r="B121" i="8"/>
  <c r="B121" i="7"/>
  <c r="W1186" i="5"/>
  <c r="A122" i="8"/>
  <c r="A122" i="7"/>
  <c r="A136" i="6"/>
  <c r="C136" i="6" s="1"/>
  <c r="Y1197" i="5"/>
  <c r="Y1196" i="5"/>
  <c r="Y1225" i="5"/>
  <c r="C126" i="8"/>
  <c r="C126" i="7"/>
  <c r="B140" i="6"/>
  <c r="AQ1228" i="5"/>
  <c r="M126" i="7"/>
  <c r="C132" i="8"/>
  <c r="C132" i="7"/>
  <c r="B146" i="6"/>
  <c r="AQ1288" i="5"/>
  <c r="Y1435" i="5"/>
  <c r="W1435" i="5"/>
  <c r="K150" i="7"/>
  <c r="E151" i="8"/>
  <c r="E151" i="7"/>
  <c r="AQ1513" i="5"/>
  <c r="AQ1517" i="5"/>
  <c r="AQ1516" i="5"/>
  <c r="AQ1515" i="5"/>
  <c r="AQ1514" i="5"/>
  <c r="AQ1511" i="5"/>
  <c r="AQ1509" i="5"/>
  <c r="D157" i="8"/>
  <c r="D157" i="7"/>
  <c r="AQ1683" i="5"/>
  <c r="AQ1687" i="5"/>
  <c r="AQ1686" i="5"/>
  <c r="AQ1685" i="5"/>
  <c r="AQ1684" i="5"/>
  <c r="AQ1681" i="5"/>
  <c r="AQ1680" i="5"/>
  <c r="AQ1682" i="5"/>
  <c r="K183" i="7"/>
  <c r="F189" i="7"/>
  <c r="E220" i="8"/>
  <c r="E220" i="7"/>
  <c r="D227" i="8"/>
  <c r="D227" i="7"/>
  <c r="AQ2299" i="5"/>
  <c r="D251" i="8"/>
  <c r="D251" i="7"/>
  <c r="Y2875" i="5"/>
  <c r="W2875" i="5"/>
  <c r="E502" i="2"/>
  <c r="F505" i="2"/>
  <c r="D507" i="2"/>
  <c r="G508" i="2"/>
  <c r="E510" i="2"/>
  <c r="F513" i="2"/>
  <c r="D515" i="2"/>
  <c r="G516" i="2"/>
  <c r="E518" i="2"/>
  <c r="F521" i="2"/>
  <c r="D523" i="2"/>
  <c r="G524" i="2"/>
  <c r="E526" i="2"/>
  <c r="E552" i="2"/>
  <c r="C554" i="2"/>
  <c r="Y25" i="5"/>
  <c r="W25" i="5"/>
  <c r="W27" i="5" s="1"/>
  <c r="Y35" i="5"/>
  <c r="W45" i="5"/>
  <c r="D8" i="8"/>
  <c r="D8" i="7"/>
  <c r="W86" i="5"/>
  <c r="G12" i="7"/>
  <c r="O12" i="7"/>
  <c r="AQ109" i="5"/>
  <c r="AQ118" i="5"/>
  <c r="C16" i="8"/>
  <c r="C16" i="7"/>
  <c r="B30" i="6"/>
  <c r="AQ128" i="5"/>
  <c r="C17" i="8"/>
  <c r="C17" i="7"/>
  <c r="B31" i="6"/>
  <c r="AQ138" i="5"/>
  <c r="W145" i="5"/>
  <c r="B18" i="8"/>
  <c r="B18" i="7"/>
  <c r="W156" i="5"/>
  <c r="A19" i="8"/>
  <c r="A19" i="7"/>
  <c r="A33" i="6"/>
  <c r="C33" i="6" s="1"/>
  <c r="Y167" i="5"/>
  <c r="Y166" i="5"/>
  <c r="F21" i="7"/>
  <c r="N21" i="7"/>
  <c r="AQ193" i="5"/>
  <c r="AQ197" i="5"/>
  <c r="AQ196" i="5"/>
  <c r="AQ195" i="5"/>
  <c r="AQ194" i="5"/>
  <c r="AQ191" i="5"/>
  <c r="D23" i="8"/>
  <c r="D23" i="7"/>
  <c r="W216" i="5"/>
  <c r="B25" i="8"/>
  <c r="B25" i="7"/>
  <c r="W226" i="5"/>
  <c r="A26" i="8"/>
  <c r="A26" i="7"/>
  <c r="A40" i="6"/>
  <c r="C40" i="6" s="1"/>
  <c r="Y237" i="5"/>
  <c r="Y236" i="5"/>
  <c r="W266" i="5"/>
  <c r="W276" i="5"/>
  <c r="M30" i="7"/>
  <c r="W286" i="5"/>
  <c r="Y365" i="5"/>
  <c r="L39" i="7"/>
  <c r="W375" i="5"/>
  <c r="K40" i="7"/>
  <c r="Y435" i="5"/>
  <c r="AQ432" i="5"/>
  <c r="Y485" i="5"/>
  <c r="Y505" i="5"/>
  <c r="W505" i="5"/>
  <c r="W507" i="5" s="1"/>
  <c r="AQ513" i="5"/>
  <c r="AQ517" i="5"/>
  <c r="AQ516" i="5"/>
  <c r="AQ515" i="5"/>
  <c r="AQ514" i="5"/>
  <c r="AQ511" i="5"/>
  <c r="Y525" i="5"/>
  <c r="W535" i="5"/>
  <c r="AQ592" i="5"/>
  <c r="J65" i="7"/>
  <c r="R65" i="7"/>
  <c r="I66" i="7"/>
  <c r="Q66" i="7"/>
  <c r="Y645" i="5"/>
  <c r="Y715" i="5"/>
  <c r="H75" i="7"/>
  <c r="P75" i="7"/>
  <c r="Y735" i="5"/>
  <c r="W735" i="5"/>
  <c r="W737" i="5" s="1"/>
  <c r="Y825" i="5"/>
  <c r="W825" i="5"/>
  <c r="W827" i="5" s="1"/>
  <c r="Y835" i="5"/>
  <c r="W845" i="5"/>
  <c r="D88" i="8"/>
  <c r="D88" i="7"/>
  <c r="W886" i="5"/>
  <c r="Y915" i="5"/>
  <c r="W925" i="5"/>
  <c r="Y965" i="5"/>
  <c r="AQ989" i="5"/>
  <c r="W1006" i="5"/>
  <c r="H115" i="7"/>
  <c r="P115" i="7"/>
  <c r="Y1135" i="5"/>
  <c r="W1136" i="5"/>
  <c r="W1135" i="5"/>
  <c r="AQ1163" i="5"/>
  <c r="AQ1167" i="5"/>
  <c r="AQ1166" i="5"/>
  <c r="AQ1165" i="5"/>
  <c r="AQ1164" i="5"/>
  <c r="AQ1161" i="5"/>
  <c r="AQ1160" i="5"/>
  <c r="AQ1159" i="5"/>
  <c r="C120" i="8"/>
  <c r="C120" i="7"/>
  <c r="B134" i="6"/>
  <c r="AQ1168" i="5"/>
  <c r="C121" i="8"/>
  <c r="C121" i="7"/>
  <c r="B135" i="6"/>
  <c r="AQ1178" i="5"/>
  <c r="W1185" i="5"/>
  <c r="B122" i="8"/>
  <c r="B122" i="7"/>
  <c r="W1196" i="5"/>
  <c r="A123" i="8"/>
  <c r="A123" i="7"/>
  <c r="A137" i="6"/>
  <c r="C137" i="6" s="1"/>
  <c r="Y1207" i="5"/>
  <c r="Y1206" i="5"/>
  <c r="W1216" i="5"/>
  <c r="W1226" i="5"/>
  <c r="W1225" i="5"/>
  <c r="D132" i="8"/>
  <c r="D132" i="7"/>
  <c r="F132" i="7"/>
  <c r="N132" i="7"/>
  <c r="W1356" i="5"/>
  <c r="A141" i="8"/>
  <c r="A141" i="7"/>
  <c r="A155" i="6"/>
  <c r="C155" i="6" s="1"/>
  <c r="Y1386" i="5"/>
  <c r="M147" i="7"/>
  <c r="E149" i="8"/>
  <c r="E149" i="7"/>
  <c r="E150" i="8"/>
  <c r="E150" i="7"/>
  <c r="L150" i="7"/>
  <c r="W1547" i="5"/>
  <c r="H170" i="7"/>
  <c r="P170" i="7"/>
  <c r="AQ1679" i="5"/>
  <c r="Y1745" i="5"/>
  <c r="W1745" i="5"/>
  <c r="Y1755" i="5"/>
  <c r="W1755" i="5"/>
  <c r="L182" i="7"/>
  <c r="A183" i="8"/>
  <c r="A183" i="7"/>
  <c r="A197" i="6"/>
  <c r="C197" i="6" s="1"/>
  <c r="Y1807" i="5"/>
  <c r="Y1806" i="5"/>
  <c r="A184" i="8"/>
  <c r="A184" i="7"/>
  <c r="A198" i="6"/>
  <c r="C198" i="6" s="1"/>
  <c r="Y1817" i="5"/>
  <c r="Y1816" i="5"/>
  <c r="F502" i="2"/>
  <c r="D504" i="2"/>
  <c r="G505" i="2"/>
  <c r="E507" i="2"/>
  <c r="F510" i="2"/>
  <c r="D512" i="2"/>
  <c r="G513" i="2"/>
  <c r="E515" i="2"/>
  <c r="C517" i="2"/>
  <c r="F518" i="2"/>
  <c r="D520" i="2"/>
  <c r="G521" i="2"/>
  <c r="E523" i="2"/>
  <c r="F526" i="2"/>
  <c r="F552" i="2"/>
  <c r="Y15" i="5"/>
  <c r="W15" i="5"/>
  <c r="Y105" i="5"/>
  <c r="W105" i="5"/>
  <c r="W107" i="5" s="1"/>
  <c r="Y115" i="5"/>
  <c r="W125" i="5"/>
  <c r="D16" i="8"/>
  <c r="D16" i="7"/>
  <c r="W166" i="5"/>
  <c r="G20" i="7"/>
  <c r="O20" i="7"/>
  <c r="AQ203" i="5"/>
  <c r="AQ207" i="5"/>
  <c r="AQ206" i="5"/>
  <c r="AQ205" i="5"/>
  <c r="AQ204" i="5"/>
  <c r="AQ201" i="5"/>
  <c r="AQ200" i="5"/>
  <c r="AQ199" i="5"/>
  <c r="C24" i="8"/>
  <c r="C24" i="7"/>
  <c r="B38" i="6"/>
  <c r="AQ208" i="5"/>
  <c r="C25" i="8"/>
  <c r="C25" i="7"/>
  <c r="B39" i="6"/>
  <c r="AQ218" i="5"/>
  <c r="B26" i="8"/>
  <c r="B26" i="7"/>
  <c r="A27" i="8"/>
  <c r="A27" i="7"/>
  <c r="A41" i="6"/>
  <c r="C41" i="6" s="1"/>
  <c r="Y247" i="5"/>
  <c r="Y246" i="5"/>
  <c r="W256" i="5"/>
  <c r="F29" i="7"/>
  <c r="N29" i="7"/>
  <c r="AQ273" i="5"/>
  <c r="AQ277" i="5"/>
  <c r="AQ276" i="5"/>
  <c r="AQ275" i="5"/>
  <c r="AQ274" i="5"/>
  <c r="AQ271" i="5"/>
  <c r="D31" i="8"/>
  <c r="D31" i="7"/>
  <c r="W296" i="5"/>
  <c r="B33" i="8"/>
  <c r="B33" i="7"/>
  <c r="A34" i="8"/>
  <c r="A34" i="7"/>
  <c r="A48" i="6"/>
  <c r="C48" i="6" s="1"/>
  <c r="Y317" i="5"/>
  <c r="Y316" i="5"/>
  <c r="W346" i="5"/>
  <c r="W356" i="5"/>
  <c r="M38" i="7"/>
  <c r="W366" i="5"/>
  <c r="Y445" i="5"/>
  <c r="W455" i="5"/>
  <c r="AQ509" i="5"/>
  <c r="W526" i="5"/>
  <c r="Y605" i="5"/>
  <c r="L63" i="7"/>
  <c r="W615" i="5"/>
  <c r="W617" i="5" s="1"/>
  <c r="K64" i="7"/>
  <c r="AQ682" i="5"/>
  <c r="J73" i="7"/>
  <c r="R73" i="7"/>
  <c r="I74" i="7"/>
  <c r="Q74" i="7"/>
  <c r="Y725" i="5"/>
  <c r="Y795" i="5"/>
  <c r="H83" i="7"/>
  <c r="P83" i="7"/>
  <c r="Y815" i="5"/>
  <c r="W815" i="5"/>
  <c r="W896" i="5"/>
  <c r="W906" i="5"/>
  <c r="W916" i="5"/>
  <c r="Y925" i="5"/>
  <c r="W935" i="5"/>
  <c r="Y975" i="5"/>
  <c r="W976" i="5"/>
  <c r="W975" i="5"/>
  <c r="Y985" i="5"/>
  <c r="W985" i="5"/>
  <c r="W987" i="5" s="1"/>
  <c r="D103" i="8"/>
  <c r="D103" i="7"/>
  <c r="W1017" i="5"/>
  <c r="B105" i="8"/>
  <c r="B105" i="7"/>
  <c r="A106" i="8"/>
  <c r="A106" i="7"/>
  <c r="A120" i="6"/>
  <c r="C120" i="6" s="1"/>
  <c r="Y1037" i="5"/>
  <c r="Y1036" i="5"/>
  <c r="W1066" i="5"/>
  <c r="W1076" i="5"/>
  <c r="AQ1082" i="5"/>
  <c r="Y1115" i="5"/>
  <c r="I114" i="7"/>
  <c r="Q114" i="7"/>
  <c r="Y1125" i="5"/>
  <c r="Y1165" i="5"/>
  <c r="D120" i="8"/>
  <c r="D120" i="7"/>
  <c r="A125" i="8"/>
  <c r="A125" i="7"/>
  <c r="A139" i="6"/>
  <c r="C139" i="6" s="1"/>
  <c r="Y1227" i="5"/>
  <c r="Y1226" i="5"/>
  <c r="J134" i="7"/>
  <c r="W1325" i="5"/>
  <c r="E141" i="8"/>
  <c r="E141" i="7"/>
  <c r="W1397" i="5"/>
  <c r="I152" i="7"/>
  <c r="AQ1512" i="5"/>
  <c r="Q160" i="7"/>
  <c r="E166" i="8"/>
  <c r="E166" i="7"/>
  <c r="E168" i="8"/>
  <c r="E168" i="7"/>
  <c r="W1727" i="5"/>
  <c r="J176" i="7"/>
  <c r="R176" i="7"/>
  <c r="I177" i="7"/>
  <c r="Q177" i="7"/>
  <c r="I178" i="7"/>
  <c r="Q178" i="7"/>
  <c r="E182" i="8"/>
  <c r="E182" i="7"/>
  <c r="B183" i="8"/>
  <c r="B183" i="7"/>
  <c r="D189" i="8"/>
  <c r="D189" i="7"/>
  <c r="W1887" i="5"/>
  <c r="E196" i="8"/>
  <c r="E196" i="7"/>
  <c r="D218" i="8"/>
  <c r="D218" i="7"/>
  <c r="E310" i="8"/>
  <c r="E310" i="7"/>
  <c r="E319" i="8"/>
  <c r="E319" i="7"/>
  <c r="E320" i="8"/>
  <c r="E320" i="7"/>
  <c r="A4" i="8"/>
  <c r="A4" i="7"/>
  <c r="A18" i="6"/>
  <c r="C18" i="6" s="1"/>
  <c r="D9" i="8"/>
  <c r="D9" i="7"/>
  <c r="C10" i="8"/>
  <c r="C10" i="7"/>
  <c r="B24" i="6"/>
  <c r="B11" i="8"/>
  <c r="B11" i="7"/>
  <c r="W85" i="5"/>
  <c r="A12" i="8"/>
  <c r="A12" i="7"/>
  <c r="A26" i="6"/>
  <c r="C26" i="6" s="1"/>
  <c r="D17" i="8"/>
  <c r="D17" i="7"/>
  <c r="C18" i="8"/>
  <c r="C18" i="7"/>
  <c r="B32" i="6"/>
  <c r="B19" i="8"/>
  <c r="B19" i="7"/>
  <c r="W165" i="5"/>
  <c r="A20" i="8"/>
  <c r="A20" i="7"/>
  <c r="A34" i="6"/>
  <c r="C34" i="6" s="1"/>
  <c r="D25" i="8"/>
  <c r="D25" i="7"/>
  <c r="C26" i="8"/>
  <c r="C26" i="7"/>
  <c r="B40" i="6"/>
  <c r="B27" i="8"/>
  <c r="B27" i="7"/>
  <c r="W245" i="5"/>
  <c r="W247" i="5" s="1"/>
  <c r="A28" i="8"/>
  <c r="A28" i="7"/>
  <c r="A42" i="6"/>
  <c r="C42" i="6" s="1"/>
  <c r="D33" i="8"/>
  <c r="D33" i="7"/>
  <c r="C34" i="8"/>
  <c r="C34" i="7"/>
  <c r="B48" i="6"/>
  <c r="B35" i="8"/>
  <c r="B35" i="7"/>
  <c r="W325" i="5"/>
  <c r="W327" i="5" s="1"/>
  <c r="A36" i="8"/>
  <c r="A36" i="7"/>
  <c r="A50" i="6"/>
  <c r="C50" i="6" s="1"/>
  <c r="D41" i="8"/>
  <c r="D41" i="7"/>
  <c r="C42" i="8"/>
  <c r="C42" i="7"/>
  <c r="B56" i="6"/>
  <c r="B43" i="8"/>
  <c r="B43" i="7"/>
  <c r="W405" i="5"/>
  <c r="W407" i="5" s="1"/>
  <c r="A44" i="8"/>
  <c r="A44" i="7"/>
  <c r="A58" i="6"/>
  <c r="C58" i="6" s="1"/>
  <c r="D49" i="8"/>
  <c r="D49" i="7"/>
  <c r="C50" i="8"/>
  <c r="C50" i="7"/>
  <c r="B64" i="6"/>
  <c r="B51" i="8"/>
  <c r="B51" i="7"/>
  <c r="W485" i="5"/>
  <c r="A52" i="8"/>
  <c r="A52" i="7"/>
  <c r="A66" i="6"/>
  <c r="C66" i="6" s="1"/>
  <c r="D57" i="8"/>
  <c r="D57" i="7"/>
  <c r="C58" i="8"/>
  <c r="C58" i="7"/>
  <c r="B72" i="6"/>
  <c r="B59" i="8"/>
  <c r="B59" i="7"/>
  <c r="W565" i="5"/>
  <c r="W567" i="5" s="1"/>
  <c r="A60" i="8"/>
  <c r="A60" i="7"/>
  <c r="A74" i="6"/>
  <c r="C74" i="6" s="1"/>
  <c r="D65" i="8"/>
  <c r="D65" i="7"/>
  <c r="C66" i="8"/>
  <c r="C66" i="7"/>
  <c r="B80" i="6"/>
  <c r="B67" i="8"/>
  <c r="B67" i="7"/>
  <c r="W645" i="5"/>
  <c r="A68" i="8"/>
  <c r="A68" i="7"/>
  <c r="A82" i="6"/>
  <c r="C82" i="6" s="1"/>
  <c r="D73" i="8"/>
  <c r="D73" i="7"/>
  <c r="C74" i="8"/>
  <c r="C74" i="7"/>
  <c r="B88" i="6"/>
  <c r="B75" i="8"/>
  <c r="B75" i="7"/>
  <c r="W725" i="5"/>
  <c r="A76" i="8"/>
  <c r="A76" i="7"/>
  <c r="A90" i="6"/>
  <c r="C90" i="6" s="1"/>
  <c r="D81" i="8"/>
  <c r="D81" i="7"/>
  <c r="C82" i="8"/>
  <c r="C82" i="7"/>
  <c r="B96" i="6"/>
  <c r="B83" i="8"/>
  <c r="B83" i="7"/>
  <c r="W805" i="5"/>
  <c r="A84" i="8"/>
  <c r="A84" i="7"/>
  <c r="A98" i="6"/>
  <c r="C98" i="6" s="1"/>
  <c r="D89" i="8"/>
  <c r="D89" i="7"/>
  <c r="C90" i="8"/>
  <c r="C90" i="7"/>
  <c r="B104" i="6"/>
  <c r="B91" i="8"/>
  <c r="B91" i="7"/>
  <c r="W885" i="5"/>
  <c r="A92" i="8"/>
  <c r="A92" i="7"/>
  <c r="A106" i="6"/>
  <c r="C106" i="6" s="1"/>
  <c r="AQ894" i="5"/>
  <c r="AQ895" i="5"/>
  <c r="AQ896" i="5"/>
  <c r="AQ897" i="5"/>
  <c r="D97" i="8"/>
  <c r="D97" i="7"/>
  <c r="C98" i="8"/>
  <c r="C98" i="7"/>
  <c r="B112" i="6"/>
  <c r="B99" i="8"/>
  <c r="B99" i="7"/>
  <c r="W965" i="5"/>
  <c r="W966" i="5"/>
  <c r="A100" i="8"/>
  <c r="A100" i="7"/>
  <c r="A114" i="6"/>
  <c r="C114" i="6" s="1"/>
  <c r="AQ974" i="5"/>
  <c r="AQ975" i="5"/>
  <c r="AQ976" i="5"/>
  <c r="AQ977" i="5"/>
  <c r="D105" i="8"/>
  <c r="D105" i="7"/>
  <c r="C106" i="8"/>
  <c r="C106" i="7"/>
  <c r="B120" i="6"/>
  <c r="B107" i="8"/>
  <c r="B107" i="7"/>
  <c r="W1045" i="5"/>
  <c r="W1047" i="5" s="1"/>
  <c r="A108" i="8"/>
  <c r="A108" i="7"/>
  <c r="A122" i="6"/>
  <c r="C122" i="6" s="1"/>
  <c r="D113" i="8"/>
  <c r="D113" i="7"/>
  <c r="C114" i="8"/>
  <c r="C114" i="7"/>
  <c r="B128" i="6"/>
  <c r="B115" i="8"/>
  <c r="B115" i="7"/>
  <c r="W1125" i="5"/>
  <c r="W1126" i="5"/>
  <c r="A116" i="8"/>
  <c r="A116" i="7"/>
  <c r="A130" i="6"/>
  <c r="C130" i="6" s="1"/>
  <c r="D121" i="8"/>
  <c r="D121" i="7"/>
  <c r="C122" i="8"/>
  <c r="C122" i="7"/>
  <c r="B136" i="6"/>
  <c r="B123" i="8"/>
  <c r="B123" i="7"/>
  <c r="W1205" i="5"/>
  <c r="A124" i="8"/>
  <c r="A124" i="7"/>
  <c r="A138" i="6"/>
  <c r="C138" i="6" s="1"/>
  <c r="C125" i="8"/>
  <c r="C125" i="7"/>
  <c r="B139" i="6"/>
  <c r="D126" i="8"/>
  <c r="D126" i="7"/>
  <c r="AQ1263" i="5"/>
  <c r="AQ1267" i="5"/>
  <c r="AQ1266" i="5"/>
  <c r="AQ1265" i="5"/>
  <c r="AQ1264" i="5"/>
  <c r="AQ1262" i="5"/>
  <c r="D131" i="8"/>
  <c r="D131" i="7"/>
  <c r="W1286" i="5"/>
  <c r="K132" i="7"/>
  <c r="A135" i="8"/>
  <c r="A135" i="7"/>
  <c r="A149" i="6"/>
  <c r="C149" i="6" s="1"/>
  <c r="Y1327" i="5"/>
  <c r="Y1326" i="5"/>
  <c r="AQ1360" i="5"/>
  <c r="B141" i="8"/>
  <c r="B141" i="7"/>
  <c r="I141" i="7"/>
  <c r="Q141" i="7"/>
  <c r="C142" i="8"/>
  <c r="C142" i="7"/>
  <c r="B156" i="6"/>
  <c r="AQ1388" i="5"/>
  <c r="Y1405" i="5"/>
  <c r="W1406" i="5"/>
  <c r="A144" i="8"/>
  <c r="A144" i="7"/>
  <c r="A158" i="6"/>
  <c r="C158" i="6" s="1"/>
  <c r="Y1417" i="5"/>
  <c r="Y1416" i="5"/>
  <c r="AQ1423" i="5"/>
  <c r="AQ1427" i="5"/>
  <c r="AQ1426" i="5"/>
  <c r="AQ1425" i="5"/>
  <c r="AQ1424" i="5"/>
  <c r="AQ1422" i="5"/>
  <c r="D147" i="8"/>
  <c r="D147" i="7"/>
  <c r="W1446" i="5"/>
  <c r="H151" i="7"/>
  <c r="P151" i="7"/>
  <c r="M154" i="7"/>
  <c r="W1525" i="5"/>
  <c r="H159" i="7"/>
  <c r="P159" i="7"/>
  <c r="AQ1603" i="5"/>
  <c r="AQ1607" i="5"/>
  <c r="AQ1606" i="5"/>
  <c r="AQ1605" i="5"/>
  <c r="AQ1604" i="5"/>
  <c r="AQ1601" i="5"/>
  <c r="Y1615" i="5"/>
  <c r="W1625" i="5"/>
  <c r="Y1665" i="5"/>
  <c r="W1665" i="5"/>
  <c r="Y1675" i="5"/>
  <c r="W1675" i="5"/>
  <c r="W1685" i="5"/>
  <c r="D172" i="8"/>
  <c r="D172" i="7"/>
  <c r="W1706" i="5"/>
  <c r="B174" i="8"/>
  <c r="B174" i="7"/>
  <c r="A175" i="8"/>
  <c r="A175" i="7"/>
  <c r="A189" i="6"/>
  <c r="C189" i="6" s="1"/>
  <c r="Y1727" i="5"/>
  <c r="Y1726" i="5"/>
  <c r="D181" i="8"/>
  <c r="D181" i="7"/>
  <c r="W1816" i="5"/>
  <c r="E187" i="8"/>
  <c r="E187" i="7"/>
  <c r="Y1885" i="5"/>
  <c r="F194" i="7"/>
  <c r="W1935" i="5"/>
  <c r="W1936" i="5"/>
  <c r="W1956" i="5"/>
  <c r="E207" i="8"/>
  <c r="E207" i="7"/>
  <c r="D211" i="8"/>
  <c r="D211" i="7"/>
  <c r="AQ2143" i="5"/>
  <c r="AQ2147" i="5"/>
  <c r="AQ2146" i="5"/>
  <c r="AQ2145" i="5"/>
  <c r="AQ2144" i="5"/>
  <c r="AQ2141" i="5"/>
  <c r="AQ2140" i="5"/>
  <c r="AQ2142" i="5"/>
  <c r="E252" i="8"/>
  <c r="E252" i="7"/>
  <c r="D259" i="8"/>
  <c r="D259" i="7"/>
  <c r="A279" i="8"/>
  <c r="A279" i="7"/>
  <c r="A293" i="6"/>
  <c r="C293" i="6" s="1"/>
  <c r="Y2767" i="5"/>
  <c r="Y2766" i="5"/>
  <c r="B4" i="8"/>
  <c r="B4" i="7"/>
  <c r="A5" i="8"/>
  <c r="A5" i="7"/>
  <c r="A19" i="6"/>
  <c r="C19" i="6" s="1"/>
  <c r="AQ24" i="5"/>
  <c r="AQ25" i="5"/>
  <c r="AQ26" i="5"/>
  <c r="AQ27" i="5"/>
  <c r="D10" i="8"/>
  <c r="D10" i="7"/>
  <c r="C11" i="8"/>
  <c r="C11" i="7"/>
  <c r="B25" i="6"/>
  <c r="B12" i="8"/>
  <c r="B12" i="7"/>
  <c r="A13" i="8"/>
  <c r="A13" i="7"/>
  <c r="A27" i="6"/>
  <c r="C27" i="6" s="1"/>
  <c r="AQ104" i="5"/>
  <c r="AQ105" i="5"/>
  <c r="AQ106" i="5"/>
  <c r="AQ107" i="5"/>
  <c r="D18" i="8"/>
  <c r="D18" i="7"/>
  <c r="C19" i="8"/>
  <c r="C19" i="7"/>
  <c r="B33" i="6"/>
  <c r="B20" i="8"/>
  <c r="B20" i="7"/>
  <c r="A21" i="8"/>
  <c r="A21" i="7"/>
  <c r="A35" i="6"/>
  <c r="C35" i="6" s="1"/>
  <c r="AQ184" i="5"/>
  <c r="AQ185" i="5"/>
  <c r="AQ186" i="5"/>
  <c r="AQ187" i="5"/>
  <c r="D26" i="8"/>
  <c r="D26" i="7"/>
  <c r="C27" i="8"/>
  <c r="C27" i="7"/>
  <c r="B41" i="6"/>
  <c r="B28" i="8"/>
  <c r="B28" i="7"/>
  <c r="A29" i="8"/>
  <c r="A29" i="7"/>
  <c r="A43" i="6"/>
  <c r="C43" i="6" s="1"/>
  <c r="AQ264" i="5"/>
  <c r="AQ265" i="5"/>
  <c r="AQ266" i="5"/>
  <c r="AQ267" i="5"/>
  <c r="D34" i="8"/>
  <c r="D34" i="7"/>
  <c r="C35" i="8"/>
  <c r="C35" i="7"/>
  <c r="B49" i="6"/>
  <c r="B36" i="8"/>
  <c r="B36" i="7"/>
  <c r="A37" i="8"/>
  <c r="A37" i="7"/>
  <c r="A51" i="6"/>
  <c r="C51" i="6" s="1"/>
  <c r="AQ344" i="5"/>
  <c r="AQ345" i="5"/>
  <c r="AQ346" i="5"/>
  <c r="AQ347" i="5"/>
  <c r="D42" i="8"/>
  <c r="D42" i="7"/>
  <c r="C43" i="8"/>
  <c r="C43" i="7"/>
  <c r="B57" i="6"/>
  <c r="B44" i="8"/>
  <c r="B44" i="7"/>
  <c r="A45" i="8"/>
  <c r="A45" i="7"/>
  <c r="A59" i="6"/>
  <c r="C59" i="6" s="1"/>
  <c r="AQ424" i="5"/>
  <c r="AQ425" i="5"/>
  <c r="AQ426" i="5"/>
  <c r="AQ427" i="5"/>
  <c r="D50" i="8"/>
  <c r="D50" i="7"/>
  <c r="C51" i="8"/>
  <c r="C51" i="7"/>
  <c r="B65" i="6"/>
  <c r="B52" i="8"/>
  <c r="B52" i="7"/>
  <c r="A53" i="8"/>
  <c r="A53" i="7"/>
  <c r="A67" i="6"/>
  <c r="C67" i="6" s="1"/>
  <c r="AQ504" i="5"/>
  <c r="AQ505" i="5"/>
  <c r="AQ506" i="5"/>
  <c r="AQ507" i="5"/>
  <c r="D58" i="8"/>
  <c r="D58" i="7"/>
  <c r="C59" i="8"/>
  <c r="C59" i="7"/>
  <c r="B73" i="6"/>
  <c r="B60" i="8"/>
  <c r="B60" i="7"/>
  <c r="A61" i="8"/>
  <c r="A61" i="7"/>
  <c r="A75" i="6"/>
  <c r="C75" i="6" s="1"/>
  <c r="AQ584" i="5"/>
  <c r="AQ585" i="5"/>
  <c r="AQ586" i="5"/>
  <c r="AQ587" i="5"/>
  <c r="D66" i="8"/>
  <c r="D66" i="7"/>
  <c r="C67" i="8"/>
  <c r="C67" i="7"/>
  <c r="B81" i="6"/>
  <c r="B68" i="8"/>
  <c r="B68" i="7"/>
  <c r="A69" i="8"/>
  <c r="A69" i="7"/>
  <c r="A83" i="6"/>
  <c r="C83" i="6" s="1"/>
  <c r="AQ664" i="5"/>
  <c r="AQ665" i="5"/>
  <c r="AQ666" i="5"/>
  <c r="AQ667" i="5"/>
  <c r="D74" i="8"/>
  <c r="D74" i="7"/>
  <c r="C75" i="8"/>
  <c r="C75" i="7"/>
  <c r="B89" i="6"/>
  <c r="B76" i="8"/>
  <c r="B76" i="7"/>
  <c r="A77" i="8"/>
  <c r="A77" i="7"/>
  <c r="A91" i="6"/>
  <c r="C91" i="6" s="1"/>
  <c r="AQ744" i="5"/>
  <c r="AQ745" i="5"/>
  <c r="AQ746" i="5"/>
  <c r="AQ747" i="5"/>
  <c r="D82" i="8"/>
  <c r="D82" i="7"/>
  <c r="C83" i="8"/>
  <c r="C83" i="7"/>
  <c r="B97" i="6"/>
  <c r="B84" i="8"/>
  <c r="B84" i="7"/>
  <c r="A85" i="8"/>
  <c r="A85" i="7"/>
  <c r="A99" i="6"/>
  <c r="C99" i="6" s="1"/>
  <c r="AQ824" i="5"/>
  <c r="AQ825" i="5"/>
  <c r="AQ826" i="5"/>
  <c r="AQ827" i="5"/>
  <c r="D90" i="8"/>
  <c r="D90" i="7"/>
  <c r="C91" i="8"/>
  <c r="C91" i="7"/>
  <c r="B105" i="6"/>
  <c r="B92" i="8"/>
  <c r="B92" i="7"/>
  <c r="A93" i="8"/>
  <c r="A93" i="7"/>
  <c r="A107" i="6"/>
  <c r="C107" i="6" s="1"/>
  <c r="AQ904" i="5"/>
  <c r="AQ905" i="5"/>
  <c r="AQ906" i="5"/>
  <c r="AQ907" i="5"/>
  <c r="D98" i="8"/>
  <c r="D98" i="7"/>
  <c r="C99" i="8"/>
  <c r="C99" i="7"/>
  <c r="B113" i="6"/>
  <c r="B100" i="8"/>
  <c r="B100" i="7"/>
  <c r="A101" i="8"/>
  <c r="A101" i="7"/>
  <c r="A115" i="6"/>
  <c r="C115" i="6" s="1"/>
  <c r="AQ984" i="5"/>
  <c r="AQ985" i="5"/>
  <c r="AQ986" i="5"/>
  <c r="AQ987" i="5"/>
  <c r="D106" i="8"/>
  <c r="D106" i="7"/>
  <c r="C107" i="8"/>
  <c r="C107" i="7"/>
  <c r="B121" i="6"/>
  <c r="B108" i="8"/>
  <c r="B108" i="7"/>
  <c r="A109" i="8"/>
  <c r="A109" i="7"/>
  <c r="A123" i="6"/>
  <c r="C123" i="6" s="1"/>
  <c r="AQ1064" i="5"/>
  <c r="AQ1065" i="5"/>
  <c r="AQ1066" i="5"/>
  <c r="AQ1067" i="5"/>
  <c r="D114" i="8"/>
  <c r="D114" i="7"/>
  <c r="C115" i="8"/>
  <c r="C115" i="7"/>
  <c r="B129" i="6"/>
  <c r="B116" i="8"/>
  <c r="B116" i="7"/>
  <c r="A117" i="8"/>
  <c r="A117" i="7"/>
  <c r="A131" i="6"/>
  <c r="C131" i="6" s="1"/>
  <c r="AQ1144" i="5"/>
  <c r="AQ1145" i="5"/>
  <c r="AQ1146" i="5"/>
  <c r="AQ1147" i="5"/>
  <c r="D122" i="8"/>
  <c r="D122" i="7"/>
  <c r="C123" i="8"/>
  <c r="C123" i="7"/>
  <c r="B137" i="6"/>
  <c r="B124" i="8"/>
  <c r="B124" i="7"/>
  <c r="D125" i="8"/>
  <c r="D125" i="7"/>
  <c r="A127" i="8"/>
  <c r="A127" i="7"/>
  <c r="A141" i="6"/>
  <c r="C141" i="6" s="1"/>
  <c r="G127" i="7"/>
  <c r="O127" i="7"/>
  <c r="H134" i="7"/>
  <c r="P134" i="7"/>
  <c r="B135" i="8"/>
  <c r="B135" i="7"/>
  <c r="Y1335" i="5"/>
  <c r="W1335" i="5"/>
  <c r="W1337" i="5" s="1"/>
  <c r="B140" i="8"/>
  <c r="B140" i="7"/>
  <c r="C141" i="8"/>
  <c r="C141" i="7"/>
  <c r="B155" i="6"/>
  <c r="AQ1378" i="5"/>
  <c r="J141" i="7"/>
  <c r="R141" i="7"/>
  <c r="I150" i="7"/>
  <c r="Q150" i="7"/>
  <c r="A152" i="8"/>
  <c r="A152" i="7"/>
  <c r="A166" i="6"/>
  <c r="C166" i="6" s="1"/>
  <c r="Y1497" i="5"/>
  <c r="Y1496" i="5"/>
  <c r="Y1515" i="5"/>
  <c r="W1515" i="5"/>
  <c r="W1517" i="5" s="1"/>
  <c r="I158" i="7"/>
  <c r="Q158" i="7"/>
  <c r="A160" i="8"/>
  <c r="A160" i="7"/>
  <c r="A174" i="6"/>
  <c r="C174" i="6" s="1"/>
  <c r="Y1577" i="5"/>
  <c r="Y1576" i="5"/>
  <c r="W1616" i="5"/>
  <c r="AQ1693" i="5"/>
  <c r="AQ1697" i="5"/>
  <c r="AQ1696" i="5"/>
  <c r="AQ1695" i="5"/>
  <c r="AQ1694" i="5"/>
  <c r="AQ1691" i="5"/>
  <c r="AQ1690" i="5"/>
  <c r="AQ1689" i="5"/>
  <c r="C173" i="8"/>
  <c r="C173" i="7"/>
  <c r="B187" i="6"/>
  <c r="AQ1698" i="5"/>
  <c r="C174" i="8"/>
  <c r="C174" i="7"/>
  <c r="B188" i="6"/>
  <c r="AQ1708" i="5"/>
  <c r="B175" i="8"/>
  <c r="B175" i="7"/>
  <c r="A176" i="8"/>
  <c r="A176" i="7"/>
  <c r="A190" i="6"/>
  <c r="C190" i="6" s="1"/>
  <c r="Y1737" i="5"/>
  <c r="Y1736" i="5"/>
  <c r="E192" i="8"/>
  <c r="E192" i="7"/>
  <c r="G194" i="7"/>
  <c r="M197" i="7"/>
  <c r="AQ1983" i="5"/>
  <c r="AQ1981" i="5"/>
  <c r="AQ1987" i="5"/>
  <c r="AQ1984" i="5"/>
  <c r="AQ1980" i="5"/>
  <c r="AQ1979" i="5"/>
  <c r="AQ1985" i="5"/>
  <c r="AQ1982" i="5"/>
  <c r="E204" i="8"/>
  <c r="E204" i="7"/>
  <c r="F210" i="7"/>
  <c r="W2107" i="5"/>
  <c r="H216" i="7"/>
  <c r="AQ2139" i="5"/>
  <c r="D226" i="8"/>
  <c r="D226" i="7"/>
  <c r="E228" i="8"/>
  <c r="E228" i="7"/>
  <c r="I231" i="7"/>
  <c r="D235" i="8"/>
  <c r="D235" i="7"/>
  <c r="AQ2383" i="5"/>
  <c r="AQ2387" i="5"/>
  <c r="AQ2386" i="5"/>
  <c r="AQ2385" i="5"/>
  <c r="AQ2384" i="5"/>
  <c r="AQ2381" i="5"/>
  <c r="AQ2380" i="5"/>
  <c r="AQ2382" i="5"/>
  <c r="D250" i="8"/>
  <c r="D250" i="7"/>
  <c r="F258" i="7"/>
  <c r="N258" i="7"/>
  <c r="I263" i="7"/>
  <c r="B279" i="8"/>
  <c r="B279" i="7"/>
  <c r="W2766" i="5"/>
  <c r="E294" i="8"/>
  <c r="E294" i="7"/>
  <c r="C4" i="8"/>
  <c r="C4" i="7"/>
  <c r="B18" i="6"/>
  <c r="Y16" i="5"/>
  <c r="Y17" i="5"/>
  <c r="B5" i="8"/>
  <c r="B5" i="7"/>
  <c r="A6" i="8"/>
  <c r="A6" i="7"/>
  <c r="A20" i="6"/>
  <c r="C20" i="6" s="1"/>
  <c r="AQ68" i="5"/>
  <c r="D11" i="8"/>
  <c r="D11" i="7"/>
  <c r="C12" i="8"/>
  <c r="C12" i="7"/>
  <c r="B26" i="6"/>
  <c r="Y96" i="5"/>
  <c r="Y97" i="5"/>
  <c r="B13" i="8"/>
  <c r="B13" i="7"/>
  <c r="A14" i="8"/>
  <c r="A14" i="7"/>
  <c r="A28" i="6"/>
  <c r="C28" i="6" s="1"/>
  <c r="AQ148" i="5"/>
  <c r="D19" i="8"/>
  <c r="D19" i="7"/>
  <c r="C20" i="8"/>
  <c r="C20" i="7"/>
  <c r="B34" i="6"/>
  <c r="Y176" i="5"/>
  <c r="Y177" i="5"/>
  <c r="B21" i="8"/>
  <c r="B21" i="7"/>
  <c r="A22" i="8"/>
  <c r="A22" i="7"/>
  <c r="A36" i="6"/>
  <c r="C36" i="6" s="1"/>
  <c r="AQ228" i="5"/>
  <c r="D27" i="8"/>
  <c r="D27" i="7"/>
  <c r="C28" i="8"/>
  <c r="C28" i="7"/>
  <c r="B42" i="6"/>
  <c r="Y256" i="5"/>
  <c r="Y257" i="5"/>
  <c r="B29" i="8"/>
  <c r="B29" i="7"/>
  <c r="A30" i="8"/>
  <c r="A30" i="7"/>
  <c r="A44" i="6"/>
  <c r="C44" i="6" s="1"/>
  <c r="AQ308" i="5"/>
  <c r="D35" i="8"/>
  <c r="D35" i="7"/>
  <c r="C36" i="8"/>
  <c r="C36" i="7"/>
  <c r="B50" i="6"/>
  <c r="Y336" i="5"/>
  <c r="Y337" i="5"/>
  <c r="B37" i="8"/>
  <c r="B37" i="7"/>
  <c r="A38" i="8"/>
  <c r="A38" i="7"/>
  <c r="A52" i="6"/>
  <c r="C52" i="6" s="1"/>
  <c r="AQ388" i="5"/>
  <c r="D43" i="8"/>
  <c r="D43" i="7"/>
  <c r="C44" i="8"/>
  <c r="C44" i="7"/>
  <c r="B58" i="6"/>
  <c r="Y416" i="5"/>
  <c r="Y417" i="5"/>
  <c r="B45" i="8"/>
  <c r="B45" i="7"/>
  <c r="A46" i="8"/>
  <c r="A46" i="7"/>
  <c r="A60" i="6"/>
  <c r="C60" i="6" s="1"/>
  <c r="D51" i="8"/>
  <c r="D51" i="7"/>
  <c r="C52" i="8"/>
  <c r="C52" i="7"/>
  <c r="B66" i="6"/>
  <c r="B53" i="8"/>
  <c r="B53" i="7"/>
  <c r="A54" i="8"/>
  <c r="A54" i="7"/>
  <c r="A68" i="6"/>
  <c r="C68" i="6" s="1"/>
  <c r="D59" i="8"/>
  <c r="D59" i="7"/>
  <c r="C60" i="8"/>
  <c r="C60" i="7"/>
  <c r="B74" i="6"/>
  <c r="Y576" i="5"/>
  <c r="Y577" i="5"/>
  <c r="B61" i="8"/>
  <c r="B61" i="7"/>
  <c r="A62" i="8"/>
  <c r="A62" i="7"/>
  <c r="A76" i="6"/>
  <c r="C76" i="6" s="1"/>
  <c r="AQ628" i="5"/>
  <c r="D67" i="8"/>
  <c r="D67" i="7"/>
  <c r="C68" i="8"/>
  <c r="C68" i="7"/>
  <c r="B82" i="6"/>
  <c r="Y656" i="5"/>
  <c r="Y657" i="5"/>
  <c r="B69" i="8"/>
  <c r="B69" i="7"/>
  <c r="A70" i="8"/>
  <c r="A70" i="7"/>
  <c r="A84" i="6"/>
  <c r="C84" i="6" s="1"/>
  <c r="D75" i="8"/>
  <c r="D75" i="7"/>
  <c r="C76" i="8"/>
  <c r="C76" i="7"/>
  <c r="B90" i="6"/>
  <c r="Y736" i="5"/>
  <c r="Y737" i="5"/>
  <c r="B77" i="8"/>
  <c r="B77" i="7"/>
  <c r="A78" i="8"/>
  <c r="A78" i="7"/>
  <c r="A92" i="6"/>
  <c r="C92" i="6" s="1"/>
  <c r="AQ788" i="5"/>
  <c r="D83" i="8"/>
  <c r="D83" i="7"/>
  <c r="C84" i="8"/>
  <c r="C84" i="7"/>
  <c r="B98" i="6"/>
  <c r="Y816" i="5"/>
  <c r="Y817" i="5"/>
  <c r="B85" i="8"/>
  <c r="B85" i="7"/>
  <c r="A86" i="8"/>
  <c r="A86" i="7"/>
  <c r="A100" i="6"/>
  <c r="C100" i="6" s="1"/>
  <c r="AQ868" i="5"/>
  <c r="D91" i="8"/>
  <c r="D91" i="7"/>
  <c r="C92" i="8"/>
  <c r="C92" i="7"/>
  <c r="B106" i="6"/>
  <c r="AQ893" i="5"/>
  <c r="Y896" i="5"/>
  <c r="Y897" i="5"/>
  <c r="B93" i="8"/>
  <c r="B93" i="7"/>
  <c r="A94" i="8"/>
  <c r="A94" i="7"/>
  <c r="A108" i="6"/>
  <c r="C108" i="6" s="1"/>
  <c r="AQ948" i="5"/>
  <c r="D99" i="8"/>
  <c r="D99" i="7"/>
  <c r="C100" i="8"/>
  <c r="C100" i="7"/>
  <c r="B114" i="6"/>
  <c r="AQ973" i="5"/>
  <c r="Y976" i="5"/>
  <c r="Y977" i="5"/>
  <c r="B101" i="8"/>
  <c r="B101" i="7"/>
  <c r="A102" i="8"/>
  <c r="A102" i="7"/>
  <c r="A116" i="6"/>
  <c r="C116" i="6" s="1"/>
  <c r="AQ1028" i="5"/>
  <c r="D107" i="8"/>
  <c r="D107" i="7"/>
  <c r="C108" i="8"/>
  <c r="C108" i="7"/>
  <c r="B122" i="6"/>
  <c r="Y1056" i="5"/>
  <c r="Y1057" i="5"/>
  <c r="B109" i="8"/>
  <c r="B109" i="7"/>
  <c r="A110" i="8"/>
  <c r="A110" i="7"/>
  <c r="A124" i="6"/>
  <c r="C124" i="6" s="1"/>
  <c r="AQ1108" i="5"/>
  <c r="D115" i="8"/>
  <c r="D115" i="7"/>
  <c r="C116" i="8"/>
  <c r="C116" i="7"/>
  <c r="B130" i="6"/>
  <c r="Y1136" i="5"/>
  <c r="Y1137" i="5"/>
  <c r="B117" i="8"/>
  <c r="B117" i="7"/>
  <c r="A118" i="8"/>
  <c r="A118" i="7"/>
  <c r="A132" i="6"/>
  <c r="C132" i="6" s="1"/>
  <c r="AQ1188" i="5"/>
  <c r="D123" i="8"/>
  <c r="D123" i="7"/>
  <c r="C124" i="8"/>
  <c r="C124" i="7"/>
  <c r="B138" i="6"/>
  <c r="AQ1218" i="5"/>
  <c r="I125" i="7"/>
  <c r="Q125" i="7"/>
  <c r="B127" i="8"/>
  <c r="B127" i="7"/>
  <c r="H127" i="7"/>
  <c r="P127" i="7"/>
  <c r="Y1246" i="5"/>
  <c r="Y1255" i="5"/>
  <c r="Y1265" i="5"/>
  <c r="W1265" i="5"/>
  <c r="W1267" i="5" s="1"/>
  <c r="AQ1261" i="5"/>
  <c r="M129" i="7"/>
  <c r="K131" i="7"/>
  <c r="W1305" i="5"/>
  <c r="W1307" i="5" s="1"/>
  <c r="A134" i="8"/>
  <c r="A134" i="7"/>
  <c r="A148" i="6"/>
  <c r="C148" i="6" s="1"/>
  <c r="I134" i="7"/>
  <c r="Q134" i="7"/>
  <c r="F136" i="7"/>
  <c r="N136" i="7"/>
  <c r="Y1355" i="5"/>
  <c r="W1355" i="5"/>
  <c r="L138" i="7"/>
  <c r="C140" i="8"/>
  <c r="C140" i="7"/>
  <c r="B154" i="6"/>
  <c r="D141" i="8"/>
  <c r="D141" i="7"/>
  <c r="G143" i="7"/>
  <c r="O143" i="7"/>
  <c r="W1416" i="5"/>
  <c r="Y1425" i="5"/>
  <c r="W1425" i="5"/>
  <c r="W1427" i="5" s="1"/>
  <c r="AQ1421" i="5"/>
  <c r="M145" i="7"/>
  <c r="A150" i="8"/>
  <c r="A150" i="7"/>
  <c r="A164" i="6"/>
  <c r="C164" i="6" s="1"/>
  <c r="W1496" i="5"/>
  <c r="A158" i="8"/>
  <c r="A158" i="7"/>
  <c r="A172" i="6"/>
  <c r="C172" i="6" s="1"/>
  <c r="W1576" i="5"/>
  <c r="Y1585" i="5"/>
  <c r="W1585" i="5"/>
  <c r="W1587" i="5" s="1"/>
  <c r="Y1595" i="5"/>
  <c r="W1595" i="5"/>
  <c r="W1597" i="5" s="1"/>
  <c r="W1605" i="5"/>
  <c r="W1607" i="5" s="1"/>
  <c r="D164" i="8"/>
  <c r="D164" i="7"/>
  <c r="W1626" i="5"/>
  <c r="B166" i="8"/>
  <c r="B166" i="7"/>
  <c r="W1636" i="5"/>
  <c r="A167" i="8"/>
  <c r="A167" i="7"/>
  <c r="A181" i="6"/>
  <c r="C181" i="6" s="1"/>
  <c r="Y1647" i="5"/>
  <c r="Y1646" i="5"/>
  <c r="D173" i="8"/>
  <c r="D173" i="7"/>
  <c r="W1736" i="5"/>
  <c r="Y1765" i="5"/>
  <c r="Y1805" i="5"/>
  <c r="AQ1843" i="5"/>
  <c r="AQ1847" i="5"/>
  <c r="AQ1846" i="5"/>
  <c r="AQ1845" i="5"/>
  <c r="AQ1844" i="5"/>
  <c r="AQ1841" i="5"/>
  <c r="Y1855" i="5"/>
  <c r="W1865" i="5"/>
  <c r="Y1905" i="5"/>
  <c r="W1905" i="5"/>
  <c r="W1907" i="5" s="1"/>
  <c r="Y1915" i="5"/>
  <c r="W1915" i="5"/>
  <c r="B196" i="8"/>
  <c r="B196" i="7"/>
  <c r="K197" i="7"/>
  <c r="G201" i="7"/>
  <c r="M204" i="7"/>
  <c r="E206" i="8"/>
  <c r="E206" i="7"/>
  <c r="J207" i="7"/>
  <c r="G225" i="7"/>
  <c r="AQ2228" i="5"/>
  <c r="F234" i="7"/>
  <c r="H240" i="7"/>
  <c r="E243" i="8"/>
  <c r="E243" i="7"/>
  <c r="G249" i="7"/>
  <c r="AQ2473" i="5"/>
  <c r="AQ2477" i="5"/>
  <c r="AQ2476" i="5"/>
  <c r="AQ2475" i="5"/>
  <c r="AQ2474" i="5"/>
  <c r="AQ2471" i="5"/>
  <c r="AQ2470" i="5"/>
  <c r="AQ2469" i="5"/>
  <c r="AQ2472" i="5"/>
  <c r="E260" i="8"/>
  <c r="E260" i="7"/>
  <c r="E267" i="8"/>
  <c r="E267" i="7"/>
  <c r="B268" i="8"/>
  <c r="B268" i="7"/>
  <c r="W2915" i="5"/>
  <c r="W2916" i="5"/>
  <c r="E399" i="8"/>
  <c r="E399" i="7"/>
  <c r="D4" i="8"/>
  <c r="D4" i="7"/>
  <c r="C5" i="8"/>
  <c r="C5" i="7"/>
  <c r="B19" i="6"/>
  <c r="AQ23" i="5"/>
  <c r="Y26" i="5"/>
  <c r="Y27" i="5"/>
  <c r="B6" i="8"/>
  <c r="B6" i="7"/>
  <c r="W35" i="5"/>
  <c r="W37" i="5" s="1"/>
  <c r="A7" i="8"/>
  <c r="A7" i="7"/>
  <c r="A21" i="6"/>
  <c r="C21" i="6" s="1"/>
  <c r="AQ78" i="5"/>
  <c r="D12" i="8"/>
  <c r="D12" i="7"/>
  <c r="C13" i="8"/>
  <c r="C13" i="7"/>
  <c r="B27" i="6"/>
  <c r="AQ103" i="5"/>
  <c r="Y106" i="5"/>
  <c r="Y107" i="5"/>
  <c r="B14" i="8"/>
  <c r="B14" i="7"/>
  <c r="W115" i="5"/>
  <c r="W117" i="5" s="1"/>
  <c r="A15" i="8"/>
  <c r="A15" i="7"/>
  <c r="A29" i="6"/>
  <c r="C29" i="6" s="1"/>
  <c r="AQ158" i="5"/>
  <c r="D20" i="8"/>
  <c r="D20" i="7"/>
  <c r="C21" i="8"/>
  <c r="C21" i="7"/>
  <c r="B35" i="6"/>
  <c r="AQ183" i="5"/>
  <c r="Y186" i="5"/>
  <c r="Y187" i="5"/>
  <c r="B22" i="8"/>
  <c r="B22" i="7"/>
  <c r="W195" i="5"/>
  <c r="W197" i="5" s="1"/>
  <c r="A23" i="8"/>
  <c r="A23" i="7"/>
  <c r="A37" i="6"/>
  <c r="C37" i="6" s="1"/>
  <c r="AQ238" i="5"/>
  <c r="D28" i="8"/>
  <c r="D28" i="7"/>
  <c r="C29" i="8"/>
  <c r="C29" i="7"/>
  <c r="B43" i="6"/>
  <c r="AQ263" i="5"/>
  <c r="Y266" i="5"/>
  <c r="Y267" i="5"/>
  <c r="B30" i="8"/>
  <c r="B30" i="7"/>
  <c r="W275" i="5"/>
  <c r="A31" i="8"/>
  <c r="A31" i="7"/>
  <c r="A45" i="6"/>
  <c r="C45" i="6" s="1"/>
  <c r="AQ318" i="5"/>
  <c r="D36" i="8"/>
  <c r="D36" i="7"/>
  <c r="C37" i="8"/>
  <c r="C37" i="7"/>
  <c r="B51" i="6"/>
  <c r="AQ343" i="5"/>
  <c r="Y346" i="5"/>
  <c r="Y347" i="5"/>
  <c r="B38" i="8"/>
  <c r="B38" i="7"/>
  <c r="W355" i="5"/>
  <c r="A39" i="8"/>
  <c r="A39" i="7"/>
  <c r="A53" i="6"/>
  <c r="C53" i="6" s="1"/>
  <c r="AQ398" i="5"/>
  <c r="D44" i="8"/>
  <c r="D44" i="7"/>
  <c r="C45" i="8"/>
  <c r="C45" i="7"/>
  <c r="B59" i="6"/>
  <c r="AQ423" i="5"/>
  <c r="Y426" i="5"/>
  <c r="Y427" i="5"/>
  <c r="B46" i="8"/>
  <c r="B46" i="7"/>
  <c r="A47" i="8"/>
  <c r="A47" i="7"/>
  <c r="A61" i="6"/>
  <c r="C61" i="6" s="1"/>
  <c r="AQ478" i="5"/>
  <c r="D52" i="8"/>
  <c r="D52" i="7"/>
  <c r="C53" i="8"/>
  <c r="C53" i="7"/>
  <c r="B67" i="6"/>
  <c r="AQ503" i="5"/>
  <c r="B54" i="8"/>
  <c r="B54" i="7"/>
  <c r="A55" i="8"/>
  <c r="A55" i="7"/>
  <c r="A69" i="6"/>
  <c r="C69" i="6" s="1"/>
  <c r="AQ558" i="5"/>
  <c r="D60" i="8"/>
  <c r="D60" i="7"/>
  <c r="C61" i="8"/>
  <c r="C61" i="7"/>
  <c r="B75" i="6"/>
  <c r="AQ583" i="5"/>
  <c r="Y586" i="5"/>
  <c r="Y587" i="5"/>
  <c r="B62" i="8"/>
  <c r="B62" i="7"/>
  <c r="W595" i="5"/>
  <c r="W597" i="5" s="1"/>
  <c r="A63" i="8"/>
  <c r="A63" i="7"/>
  <c r="A77" i="6"/>
  <c r="C77" i="6" s="1"/>
  <c r="AQ638" i="5"/>
  <c r="D68" i="8"/>
  <c r="D68" i="7"/>
  <c r="C69" i="8"/>
  <c r="C69" i="7"/>
  <c r="B83" i="6"/>
  <c r="AQ663" i="5"/>
  <c r="Y666" i="5"/>
  <c r="Y667" i="5"/>
  <c r="B70" i="8"/>
  <c r="B70" i="7"/>
  <c r="W675" i="5"/>
  <c r="A71" i="8"/>
  <c r="A71" i="7"/>
  <c r="A85" i="6"/>
  <c r="C85" i="6" s="1"/>
  <c r="AQ718" i="5"/>
  <c r="D76" i="8"/>
  <c r="D76" i="7"/>
  <c r="C77" i="8"/>
  <c r="C77" i="7"/>
  <c r="B91" i="6"/>
  <c r="AQ743" i="5"/>
  <c r="Y746" i="5"/>
  <c r="Y747" i="5"/>
  <c r="B78" i="8"/>
  <c r="B78" i="7"/>
  <c r="W755" i="5"/>
  <c r="A79" i="8"/>
  <c r="A79" i="7"/>
  <c r="A93" i="6"/>
  <c r="C93" i="6" s="1"/>
  <c r="AQ798" i="5"/>
  <c r="D84" i="8"/>
  <c r="D84" i="7"/>
  <c r="C85" i="8"/>
  <c r="C85" i="7"/>
  <c r="B99" i="6"/>
  <c r="AQ823" i="5"/>
  <c r="Y826" i="5"/>
  <c r="Y827" i="5"/>
  <c r="B86" i="8"/>
  <c r="B86" i="7"/>
  <c r="W835" i="5"/>
  <c r="W837" i="5" s="1"/>
  <c r="A87" i="8"/>
  <c r="A87" i="7"/>
  <c r="A101" i="6"/>
  <c r="C101" i="6" s="1"/>
  <c r="AQ878" i="5"/>
  <c r="D92" i="8"/>
  <c r="D92" i="7"/>
  <c r="C93" i="8"/>
  <c r="C93" i="7"/>
  <c r="B107" i="6"/>
  <c r="AQ903" i="5"/>
  <c r="Y906" i="5"/>
  <c r="Y907" i="5"/>
  <c r="B94" i="8"/>
  <c r="B94" i="7"/>
  <c r="A95" i="8"/>
  <c r="A95" i="7"/>
  <c r="A109" i="6"/>
  <c r="C109" i="6" s="1"/>
  <c r="AQ958" i="5"/>
  <c r="D100" i="8"/>
  <c r="D100" i="7"/>
  <c r="C101" i="8"/>
  <c r="C101" i="7"/>
  <c r="B115" i="6"/>
  <c r="AQ983" i="5"/>
  <c r="Y986" i="5"/>
  <c r="Y987" i="5"/>
  <c r="B102" i="8"/>
  <c r="B102" i="7"/>
  <c r="A103" i="8"/>
  <c r="A103" i="7"/>
  <c r="A117" i="6"/>
  <c r="C117" i="6" s="1"/>
  <c r="AQ1038" i="5"/>
  <c r="D108" i="8"/>
  <c r="D108" i="7"/>
  <c r="C109" i="8"/>
  <c r="C109" i="7"/>
  <c r="B123" i="6"/>
  <c r="AQ1063" i="5"/>
  <c r="Y1066" i="5"/>
  <c r="Y1067" i="5"/>
  <c r="B110" i="8"/>
  <c r="B110" i="7"/>
  <c r="W1075" i="5"/>
  <c r="A111" i="8"/>
  <c r="A111" i="7"/>
  <c r="A125" i="6"/>
  <c r="C125" i="6" s="1"/>
  <c r="AQ1118" i="5"/>
  <c r="D116" i="8"/>
  <c r="D116" i="7"/>
  <c r="C117" i="8"/>
  <c r="C117" i="7"/>
  <c r="B131" i="6"/>
  <c r="AQ1143" i="5"/>
  <c r="Y1146" i="5"/>
  <c r="Y1147" i="5"/>
  <c r="B118" i="8"/>
  <c r="B118" i="7"/>
  <c r="W1155" i="5"/>
  <c r="A119" i="8"/>
  <c r="A119" i="7"/>
  <c r="A133" i="6"/>
  <c r="C133" i="6" s="1"/>
  <c r="AQ1198" i="5"/>
  <c r="D124" i="8"/>
  <c r="D124" i="7"/>
  <c r="Y1216" i="5"/>
  <c r="J125" i="7"/>
  <c r="R125" i="7"/>
  <c r="C127" i="8"/>
  <c r="C127" i="7"/>
  <c r="B141" i="6"/>
  <c r="AQ1238" i="5"/>
  <c r="L128" i="7"/>
  <c r="F129" i="7"/>
  <c r="N129" i="7"/>
  <c r="D130" i="8"/>
  <c r="D130" i="7"/>
  <c r="W1276" i="5"/>
  <c r="W1285" i="5"/>
  <c r="L131" i="7"/>
  <c r="A133" i="8"/>
  <c r="A133" i="7"/>
  <c r="A147" i="6"/>
  <c r="C147" i="6" s="1"/>
  <c r="Y1306" i="5"/>
  <c r="Y1307" i="5"/>
  <c r="B134" i="8"/>
  <c r="B134" i="7"/>
  <c r="G136" i="7"/>
  <c r="O136" i="7"/>
  <c r="W1346" i="5"/>
  <c r="M138" i="7"/>
  <c r="C139" i="8"/>
  <c r="C139" i="7"/>
  <c r="B153" i="6"/>
  <c r="D140" i="8"/>
  <c r="D140" i="7"/>
  <c r="J140" i="7"/>
  <c r="R140" i="7"/>
  <c r="H143" i="7"/>
  <c r="P143" i="7"/>
  <c r="F145" i="7"/>
  <c r="N145" i="7"/>
  <c r="D146" i="8"/>
  <c r="D146" i="7"/>
  <c r="W1436" i="5"/>
  <c r="W1445" i="5"/>
  <c r="L147" i="7"/>
  <c r="W1455" i="5"/>
  <c r="J149" i="7"/>
  <c r="R149" i="7"/>
  <c r="B150" i="8"/>
  <c r="B150" i="7"/>
  <c r="A151" i="8"/>
  <c r="A151" i="7"/>
  <c r="A165" i="6"/>
  <c r="C165" i="6" s="1"/>
  <c r="Y1487" i="5"/>
  <c r="Y1486" i="5"/>
  <c r="W1535" i="5"/>
  <c r="B158" i="8"/>
  <c r="B158" i="7"/>
  <c r="A159" i="8"/>
  <c r="A159" i="7"/>
  <c r="A173" i="6"/>
  <c r="C173" i="6" s="1"/>
  <c r="Y1567" i="5"/>
  <c r="Y1566" i="5"/>
  <c r="AQ1613" i="5"/>
  <c r="AQ1617" i="5"/>
  <c r="AQ1616" i="5"/>
  <c r="AQ1615" i="5"/>
  <c r="AQ1614" i="5"/>
  <c r="AQ1611" i="5"/>
  <c r="AQ1610" i="5"/>
  <c r="AQ1609" i="5"/>
  <c r="C165" i="8"/>
  <c r="C165" i="7"/>
  <c r="B179" i="6"/>
  <c r="AQ1618" i="5"/>
  <c r="C166" i="8"/>
  <c r="C166" i="7"/>
  <c r="B180" i="6"/>
  <c r="AQ1628" i="5"/>
  <c r="W1635" i="5"/>
  <c r="B167" i="8"/>
  <c r="B167" i="7"/>
  <c r="W1646" i="5"/>
  <c r="A168" i="8"/>
  <c r="A168" i="7"/>
  <c r="A182" i="6"/>
  <c r="C182" i="6" s="1"/>
  <c r="Y1657" i="5"/>
  <c r="Y1656" i="5"/>
  <c r="W1746" i="5"/>
  <c r="W1756" i="5"/>
  <c r="W1766" i="5"/>
  <c r="W1775" i="5"/>
  <c r="Y1815" i="5"/>
  <c r="W1856" i="5"/>
  <c r="M196" i="7"/>
  <c r="R198" i="7"/>
  <c r="D210" i="8"/>
  <c r="D210" i="7"/>
  <c r="E212" i="8"/>
  <c r="E212" i="7"/>
  <c r="I215" i="7"/>
  <c r="D219" i="8"/>
  <c r="D219" i="7"/>
  <c r="AQ2223" i="5"/>
  <c r="AQ2227" i="5"/>
  <c r="AQ2226" i="5"/>
  <c r="AQ2225" i="5"/>
  <c r="AQ2224" i="5"/>
  <c r="AQ2221" i="5"/>
  <c r="AQ2220" i="5"/>
  <c r="AQ2222" i="5"/>
  <c r="AQ2463" i="5"/>
  <c r="AQ2467" i="5"/>
  <c r="AQ2466" i="5"/>
  <c r="AQ2465" i="5"/>
  <c r="AQ2464" i="5"/>
  <c r="AQ2461" i="5"/>
  <c r="AQ2460" i="5"/>
  <c r="AQ2462" i="5"/>
  <c r="D258" i="8"/>
  <c r="D258" i="7"/>
  <c r="E303" i="8"/>
  <c r="E303" i="7"/>
  <c r="E304" i="8"/>
  <c r="E304" i="7"/>
  <c r="AQ8" i="5"/>
  <c r="D5" i="8"/>
  <c r="D5" i="7"/>
  <c r="C6" i="8"/>
  <c r="C6" i="7"/>
  <c r="B20" i="6"/>
  <c r="Y36" i="5"/>
  <c r="Y37" i="5"/>
  <c r="B7" i="8"/>
  <c r="B7" i="7"/>
  <c r="A8" i="8"/>
  <c r="A8" i="7"/>
  <c r="A22" i="6"/>
  <c r="C22" i="6" s="1"/>
  <c r="AQ88" i="5"/>
  <c r="D13" i="8"/>
  <c r="D13" i="7"/>
  <c r="C14" i="8"/>
  <c r="C14" i="7"/>
  <c r="B28" i="6"/>
  <c r="Y116" i="5"/>
  <c r="Y117" i="5"/>
  <c r="B15" i="8"/>
  <c r="B15" i="7"/>
  <c r="A16" i="8"/>
  <c r="A16" i="7"/>
  <c r="A30" i="6"/>
  <c r="C30" i="6" s="1"/>
  <c r="AQ168" i="5"/>
  <c r="D21" i="8"/>
  <c r="D21" i="7"/>
  <c r="C22" i="8"/>
  <c r="C22" i="7"/>
  <c r="B36" i="6"/>
  <c r="Y196" i="5"/>
  <c r="Y197" i="5"/>
  <c r="B23" i="8"/>
  <c r="B23" i="7"/>
  <c r="A24" i="8"/>
  <c r="A24" i="7"/>
  <c r="A38" i="6"/>
  <c r="C38" i="6" s="1"/>
  <c r="AQ248" i="5"/>
  <c r="D29" i="8"/>
  <c r="D29" i="7"/>
  <c r="C30" i="8"/>
  <c r="C30" i="7"/>
  <c r="B44" i="6"/>
  <c r="Y276" i="5"/>
  <c r="Y277" i="5"/>
  <c r="B31" i="8"/>
  <c r="B31" i="7"/>
  <c r="A32" i="8"/>
  <c r="A32" i="7"/>
  <c r="A46" i="6"/>
  <c r="C46" i="6" s="1"/>
  <c r="AQ328" i="5"/>
  <c r="D37" i="8"/>
  <c r="D37" i="7"/>
  <c r="C38" i="8"/>
  <c r="C38" i="7"/>
  <c r="B52" i="6"/>
  <c r="Y356" i="5"/>
  <c r="Y357" i="5"/>
  <c r="B39" i="8"/>
  <c r="B39" i="7"/>
  <c r="A40" i="8"/>
  <c r="A40" i="7"/>
  <c r="A54" i="6"/>
  <c r="C54" i="6" s="1"/>
  <c r="AQ408" i="5"/>
  <c r="D45" i="8"/>
  <c r="D45" i="7"/>
  <c r="C46" i="8"/>
  <c r="C46" i="7"/>
  <c r="B60" i="6"/>
  <c r="Y436" i="5"/>
  <c r="Y437" i="5"/>
  <c r="B47" i="8"/>
  <c r="B47" i="7"/>
  <c r="A48" i="8"/>
  <c r="A48" i="7"/>
  <c r="A62" i="6"/>
  <c r="C62" i="6" s="1"/>
  <c r="AQ488" i="5"/>
  <c r="D53" i="8"/>
  <c r="D53" i="7"/>
  <c r="C54" i="8"/>
  <c r="C54" i="7"/>
  <c r="B68" i="6"/>
  <c r="B55" i="8"/>
  <c r="B55" i="7"/>
  <c r="A56" i="8"/>
  <c r="A56" i="7"/>
  <c r="A70" i="6"/>
  <c r="C70" i="6" s="1"/>
  <c r="AQ568" i="5"/>
  <c r="D61" i="8"/>
  <c r="D61" i="7"/>
  <c r="C62" i="8"/>
  <c r="C62" i="7"/>
  <c r="B76" i="6"/>
  <c r="Y596" i="5"/>
  <c r="Y597" i="5"/>
  <c r="B63" i="8"/>
  <c r="B63" i="7"/>
  <c r="A64" i="8"/>
  <c r="A64" i="7"/>
  <c r="A78" i="6"/>
  <c r="C78" i="6" s="1"/>
  <c r="AQ648" i="5"/>
  <c r="D69" i="8"/>
  <c r="D69" i="7"/>
  <c r="C70" i="8"/>
  <c r="C70" i="7"/>
  <c r="B84" i="6"/>
  <c r="Y676" i="5"/>
  <c r="Y677" i="5"/>
  <c r="B71" i="8"/>
  <c r="B71" i="7"/>
  <c r="A72" i="8"/>
  <c r="A72" i="7"/>
  <c r="A86" i="6"/>
  <c r="C86" i="6" s="1"/>
  <c r="AQ728" i="5"/>
  <c r="D77" i="8"/>
  <c r="D77" i="7"/>
  <c r="C78" i="8"/>
  <c r="C78" i="7"/>
  <c r="B92" i="6"/>
  <c r="Y756" i="5"/>
  <c r="Y757" i="5"/>
  <c r="B79" i="8"/>
  <c r="B79" i="7"/>
  <c r="A80" i="8"/>
  <c r="A80" i="7"/>
  <c r="A94" i="6"/>
  <c r="C94" i="6" s="1"/>
  <c r="AQ808" i="5"/>
  <c r="D85" i="8"/>
  <c r="D85" i="7"/>
  <c r="C86" i="8"/>
  <c r="C86" i="7"/>
  <c r="B100" i="6"/>
  <c r="Y836" i="5"/>
  <c r="Y837" i="5"/>
  <c r="B87" i="8"/>
  <c r="B87" i="7"/>
  <c r="A88" i="8"/>
  <c r="A88" i="7"/>
  <c r="A102" i="6"/>
  <c r="C102" i="6" s="1"/>
  <c r="D93" i="8"/>
  <c r="D93" i="7"/>
  <c r="C94" i="8"/>
  <c r="C94" i="7"/>
  <c r="B108" i="6"/>
  <c r="Y917" i="5"/>
  <c r="B95" i="8"/>
  <c r="B95" i="7"/>
  <c r="A96" i="8"/>
  <c r="A96" i="7"/>
  <c r="A110" i="6"/>
  <c r="C110" i="6" s="1"/>
  <c r="D101" i="8"/>
  <c r="D101" i="7"/>
  <c r="C102" i="8"/>
  <c r="C102" i="7"/>
  <c r="B116" i="6"/>
  <c r="B103" i="8"/>
  <c r="B103" i="7"/>
  <c r="A104" i="8"/>
  <c r="A104" i="7"/>
  <c r="A118" i="6"/>
  <c r="C118" i="6" s="1"/>
  <c r="AQ1048" i="5"/>
  <c r="D109" i="8"/>
  <c r="D109" i="7"/>
  <c r="C110" i="8"/>
  <c r="C110" i="7"/>
  <c r="B124" i="6"/>
  <c r="B111" i="8"/>
  <c r="B111" i="7"/>
  <c r="A112" i="8"/>
  <c r="A112" i="7"/>
  <c r="A126" i="6"/>
  <c r="C126" i="6" s="1"/>
  <c r="AQ1128" i="5"/>
  <c r="D117" i="8"/>
  <c r="D117" i="7"/>
  <c r="C118" i="8"/>
  <c r="C118" i="7"/>
  <c r="B132" i="6"/>
  <c r="B119" i="8"/>
  <c r="B119" i="7"/>
  <c r="W1165" i="5"/>
  <c r="A120" i="8"/>
  <c r="A120" i="7"/>
  <c r="A134" i="6"/>
  <c r="C134" i="6" s="1"/>
  <c r="AQ1208" i="5"/>
  <c r="Y1247" i="5"/>
  <c r="AQ1273" i="5"/>
  <c r="AQ1277" i="5"/>
  <c r="AQ1276" i="5"/>
  <c r="AQ1275" i="5"/>
  <c r="AQ1274" i="5"/>
  <c r="B133" i="8"/>
  <c r="B133" i="7"/>
  <c r="I133" i="7"/>
  <c r="Q133" i="7"/>
  <c r="C134" i="8"/>
  <c r="C134" i="7"/>
  <c r="B148" i="6"/>
  <c r="AQ1308" i="5"/>
  <c r="Y1325" i="5"/>
  <c r="W1326" i="5"/>
  <c r="A136" i="8"/>
  <c r="A136" i="7"/>
  <c r="A150" i="6"/>
  <c r="C150" i="6" s="1"/>
  <c r="Y1337" i="5"/>
  <c r="Y1336" i="5"/>
  <c r="AQ1343" i="5"/>
  <c r="AQ1347" i="5"/>
  <c r="AQ1346" i="5"/>
  <c r="AQ1345" i="5"/>
  <c r="AQ1344" i="5"/>
  <c r="AQ1342" i="5"/>
  <c r="D139" i="8"/>
  <c r="D139" i="7"/>
  <c r="W1366" i="5"/>
  <c r="AQ1368" i="5"/>
  <c r="A143" i="8"/>
  <c r="A143" i="7"/>
  <c r="A157" i="6"/>
  <c r="C157" i="6" s="1"/>
  <c r="Y1407" i="5"/>
  <c r="Y1406" i="5"/>
  <c r="AQ1433" i="5"/>
  <c r="AQ1437" i="5"/>
  <c r="AQ1436" i="5"/>
  <c r="AQ1435" i="5"/>
  <c r="AQ1434" i="5"/>
  <c r="B149" i="8"/>
  <c r="B149" i="7"/>
  <c r="C150" i="8"/>
  <c r="C150" i="7"/>
  <c r="B164" i="6"/>
  <c r="AQ1468" i="5"/>
  <c r="B151" i="8"/>
  <c r="B151" i="7"/>
  <c r="Y1505" i="5"/>
  <c r="W1505" i="5"/>
  <c r="W1507" i="5" s="1"/>
  <c r="Y1525" i="5"/>
  <c r="B157" i="8"/>
  <c r="B157" i="7"/>
  <c r="C158" i="8"/>
  <c r="C158" i="7"/>
  <c r="B172" i="6"/>
  <c r="AQ1548" i="5"/>
  <c r="B159" i="8"/>
  <c r="B159" i="7"/>
  <c r="D165" i="8"/>
  <c r="D165" i="7"/>
  <c r="W1656" i="5"/>
  <c r="Y1685" i="5"/>
  <c r="Y1725" i="5"/>
  <c r="AQ1763" i="5"/>
  <c r="AQ1767" i="5"/>
  <c r="AQ1766" i="5"/>
  <c r="AQ1765" i="5"/>
  <c r="AQ1764" i="5"/>
  <c r="AQ1761" i="5"/>
  <c r="Y1775" i="5"/>
  <c r="W1785" i="5"/>
  <c r="Y1825" i="5"/>
  <c r="W1825" i="5"/>
  <c r="W1827" i="5" s="1"/>
  <c r="Y1835" i="5"/>
  <c r="W1835" i="5"/>
  <c r="W1837" i="5" s="1"/>
  <c r="W1845" i="5"/>
  <c r="W1847" i="5" s="1"/>
  <c r="D188" i="8"/>
  <c r="D188" i="7"/>
  <c r="W1866" i="5"/>
  <c r="B190" i="8"/>
  <c r="B190" i="7"/>
  <c r="A191" i="8"/>
  <c r="A191" i="7"/>
  <c r="A205" i="6"/>
  <c r="C205" i="6" s="1"/>
  <c r="Y1887" i="5"/>
  <c r="Y1886" i="5"/>
  <c r="J194" i="7"/>
  <c r="D203" i="8"/>
  <c r="D203" i="7"/>
  <c r="AQ2068" i="5"/>
  <c r="F218" i="7"/>
  <c r="W2187" i="5"/>
  <c r="H224" i="7"/>
  <c r="AQ2219" i="5"/>
  <c r="D234" i="8"/>
  <c r="D234" i="7"/>
  <c r="E236" i="8"/>
  <c r="E236" i="7"/>
  <c r="I239" i="7"/>
  <c r="D243" i="8"/>
  <c r="D243" i="7"/>
  <c r="W2427" i="5"/>
  <c r="H248" i="7"/>
  <c r="AQ2459" i="5"/>
  <c r="E251" i="8"/>
  <c r="E251" i="7"/>
  <c r="G257" i="7"/>
  <c r="AQ2548" i="5"/>
  <c r="E269" i="8"/>
  <c r="E269" i="7"/>
  <c r="B278" i="8"/>
  <c r="B278" i="7"/>
  <c r="D6" i="8"/>
  <c r="D6" i="7"/>
  <c r="C7" i="8"/>
  <c r="C7" i="7"/>
  <c r="B21" i="6"/>
  <c r="B8" i="8"/>
  <c r="B8" i="7"/>
  <c r="A9" i="8"/>
  <c r="A9" i="7"/>
  <c r="A23" i="6"/>
  <c r="C23" i="6" s="1"/>
  <c r="D14" i="8"/>
  <c r="D14" i="7"/>
  <c r="C15" i="8"/>
  <c r="C15" i="7"/>
  <c r="B29" i="6"/>
  <c r="B16" i="8"/>
  <c r="B16" i="7"/>
  <c r="A17" i="8"/>
  <c r="A17" i="7"/>
  <c r="A31" i="6"/>
  <c r="C31" i="6" s="1"/>
  <c r="D22" i="8"/>
  <c r="D22" i="7"/>
  <c r="C23" i="8"/>
  <c r="C23" i="7"/>
  <c r="B37" i="6"/>
  <c r="B24" i="8"/>
  <c r="B24" i="7"/>
  <c r="A25" i="8"/>
  <c r="A25" i="7"/>
  <c r="A39" i="6"/>
  <c r="C39" i="6" s="1"/>
  <c r="D30" i="8"/>
  <c r="D30" i="7"/>
  <c r="C31" i="8"/>
  <c r="C31" i="7"/>
  <c r="B45" i="6"/>
  <c r="B32" i="8"/>
  <c r="B32" i="7"/>
  <c r="A33" i="8"/>
  <c r="A33" i="7"/>
  <c r="A47" i="6"/>
  <c r="C47" i="6" s="1"/>
  <c r="D38" i="8"/>
  <c r="D38" i="7"/>
  <c r="C39" i="8"/>
  <c r="C39" i="7"/>
  <c r="B53" i="6"/>
  <c r="B40" i="8"/>
  <c r="B40" i="7"/>
  <c r="A41" i="8"/>
  <c r="A41" i="7"/>
  <c r="A55" i="6"/>
  <c r="C55" i="6" s="1"/>
  <c r="D46" i="8"/>
  <c r="D46" i="7"/>
  <c r="C47" i="8"/>
  <c r="C47" i="7"/>
  <c r="B61" i="6"/>
  <c r="B48" i="8"/>
  <c r="B48" i="7"/>
  <c r="A49" i="8"/>
  <c r="A49" i="7"/>
  <c r="A63" i="6"/>
  <c r="C63" i="6" s="1"/>
  <c r="D54" i="8"/>
  <c r="D54" i="7"/>
  <c r="C55" i="8"/>
  <c r="C55" i="7"/>
  <c r="B69" i="6"/>
  <c r="B56" i="8"/>
  <c r="B56" i="7"/>
  <c r="A57" i="8"/>
  <c r="A57" i="7"/>
  <c r="A71" i="6"/>
  <c r="C71" i="6" s="1"/>
  <c r="D62" i="8"/>
  <c r="D62" i="7"/>
  <c r="C63" i="8"/>
  <c r="C63" i="7"/>
  <c r="B77" i="6"/>
  <c r="B64" i="8"/>
  <c r="B64" i="7"/>
  <c r="A65" i="8"/>
  <c r="A65" i="7"/>
  <c r="A79" i="6"/>
  <c r="C79" i="6" s="1"/>
  <c r="D70" i="8"/>
  <c r="D70" i="7"/>
  <c r="C71" i="8"/>
  <c r="C71" i="7"/>
  <c r="B85" i="6"/>
  <c r="B72" i="8"/>
  <c r="B72" i="7"/>
  <c r="A73" i="8"/>
  <c r="A73" i="7"/>
  <c r="A87" i="6"/>
  <c r="C87" i="6" s="1"/>
  <c r="D78" i="8"/>
  <c r="D78" i="7"/>
  <c r="C79" i="8"/>
  <c r="C79" i="7"/>
  <c r="B93" i="6"/>
  <c r="B80" i="8"/>
  <c r="B80" i="7"/>
  <c r="A81" i="8"/>
  <c r="A81" i="7"/>
  <c r="A95" i="6"/>
  <c r="C95" i="6" s="1"/>
  <c r="D86" i="8"/>
  <c r="D86" i="7"/>
  <c r="C87" i="8"/>
  <c r="C87" i="7"/>
  <c r="B101" i="6"/>
  <c r="B88" i="8"/>
  <c r="B88" i="7"/>
  <c r="A89" i="8"/>
  <c r="A89" i="7"/>
  <c r="A103" i="6"/>
  <c r="C103" i="6" s="1"/>
  <c r="D94" i="8"/>
  <c r="D94" i="7"/>
  <c r="C95" i="8"/>
  <c r="C95" i="7"/>
  <c r="B109" i="6"/>
  <c r="B96" i="8"/>
  <c r="B96" i="7"/>
  <c r="A97" i="8"/>
  <c r="A97" i="7"/>
  <c r="A111" i="6"/>
  <c r="C111" i="6" s="1"/>
  <c r="D102" i="8"/>
  <c r="D102" i="7"/>
  <c r="C103" i="8"/>
  <c r="C103" i="7"/>
  <c r="B117" i="6"/>
  <c r="B104" i="8"/>
  <c r="B104" i="7"/>
  <c r="A105" i="8"/>
  <c r="A105" i="7"/>
  <c r="A119" i="6"/>
  <c r="C119" i="6" s="1"/>
  <c r="D110" i="8"/>
  <c r="D110" i="7"/>
  <c r="C111" i="8"/>
  <c r="C111" i="7"/>
  <c r="B125" i="6"/>
  <c r="B112" i="8"/>
  <c r="B112" i="7"/>
  <c r="A113" i="8"/>
  <c r="A113" i="7"/>
  <c r="A127" i="6"/>
  <c r="C127" i="6" s="1"/>
  <c r="D118" i="8"/>
  <c r="D118" i="7"/>
  <c r="C119" i="8"/>
  <c r="C119" i="7"/>
  <c r="B133" i="6"/>
  <c r="B120" i="8"/>
  <c r="B120" i="7"/>
  <c r="A121" i="8"/>
  <c r="A121" i="7"/>
  <c r="A135" i="6"/>
  <c r="C135" i="6" s="1"/>
  <c r="A126" i="8"/>
  <c r="A126" i="7"/>
  <c r="A140" i="6"/>
  <c r="C140" i="6" s="1"/>
  <c r="A128" i="8"/>
  <c r="A128" i="7"/>
  <c r="A142" i="6"/>
  <c r="C142" i="6" s="1"/>
  <c r="Y1257" i="5"/>
  <c r="Y1256" i="5"/>
  <c r="B132" i="8"/>
  <c r="B132" i="7"/>
  <c r="C133" i="8"/>
  <c r="C133" i="7"/>
  <c r="B147" i="6"/>
  <c r="AQ1298" i="5"/>
  <c r="AQ1367" i="5"/>
  <c r="AQ1366" i="5"/>
  <c r="AQ1365" i="5"/>
  <c r="AQ1364" i="5"/>
  <c r="AQ1361" i="5"/>
  <c r="B143" i="8"/>
  <c r="B143" i="7"/>
  <c r="Y1415" i="5"/>
  <c r="W1415" i="5"/>
  <c r="C148" i="8"/>
  <c r="C148" i="7"/>
  <c r="B162" i="6"/>
  <c r="W1456" i="5"/>
  <c r="C149" i="8"/>
  <c r="C149" i="7"/>
  <c r="B163" i="6"/>
  <c r="AQ1458" i="5"/>
  <c r="Y1495" i="5"/>
  <c r="W1495" i="5"/>
  <c r="D155" i="8"/>
  <c r="D155" i="7"/>
  <c r="W1526" i="5"/>
  <c r="C156" i="8"/>
  <c r="C156" i="7"/>
  <c r="B170" i="6"/>
  <c r="W1536" i="5"/>
  <c r="C157" i="8"/>
  <c r="C157" i="7"/>
  <c r="B171" i="6"/>
  <c r="AQ1538" i="5"/>
  <c r="Y1575" i="5"/>
  <c r="W1575" i="5"/>
  <c r="W1666" i="5"/>
  <c r="W1676" i="5"/>
  <c r="W1686" i="5"/>
  <c r="W1695" i="5"/>
  <c r="AQ1692" i="5"/>
  <c r="Y1735" i="5"/>
  <c r="W1776" i="5"/>
  <c r="AQ1853" i="5"/>
  <c r="AQ1857" i="5"/>
  <c r="AQ1856" i="5"/>
  <c r="AQ1855" i="5"/>
  <c r="AQ1854" i="5"/>
  <c r="AQ1851" i="5"/>
  <c r="AQ1850" i="5"/>
  <c r="AQ1849" i="5"/>
  <c r="C189" i="8"/>
  <c r="C189" i="7"/>
  <c r="B203" i="6"/>
  <c r="AQ1858" i="5"/>
  <c r="E189" i="8"/>
  <c r="E189" i="7"/>
  <c r="C190" i="8"/>
  <c r="C190" i="7"/>
  <c r="B204" i="6"/>
  <c r="AQ1868" i="5"/>
  <c r="B191" i="8"/>
  <c r="B191" i="7"/>
  <c r="A192" i="8"/>
  <c r="A192" i="7"/>
  <c r="A206" i="6"/>
  <c r="C206" i="6" s="1"/>
  <c r="Y1897" i="5"/>
  <c r="Y1896" i="5"/>
  <c r="W1945" i="5"/>
  <c r="W1965" i="5"/>
  <c r="Y1965" i="5"/>
  <c r="AQ2063" i="5"/>
  <c r="AQ2067" i="5"/>
  <c r="AQ2066" i="5"/>
  <c r="AQ2065" i="5"/>
  <c r="AQ2064" i="5"/>
  <c r="AQ2061" i="5"/>
  <c r="AQ2060" i="5"/>
  <c r="AQ2062" i="5"/>
  <c r="G233" i="7"/>
  <c r="AQ2308" i="5"/>
  <c r="F242" i="7"/>
  <c r="AQ2543" i="5"/>
  <c r="AQ2547" i="5"/>
  <c r="AQ2546" i="5"/>
  <c r="AQ2545" i="5"/>
  <c r="AQ2544" i="5"/>
  <c r="AQ2541" i="5"/>
  <c r="AQ2540" i="5"/>
  <c r="AQ2542" i="5"/>
  <c r="C278" i="8"/>
  <c r="C278" i="7"/>
  <c r="B292" i="6"/>
  <c r="AQ2748" i="5"/>
  <c r="E293" i="8"/>
  <c r="E293" i="7"/>
  <c r="A129" i="8"/>
  <c r="A129" i="7"/>
  <c r="A143" i="6"/>
  <c r="C143" i="6" s="1"/>
  <c r="D134" i="8"/>
  <c r="D134" i="7"/>
  <c r="C135" i="8"/>
  <c r="C135" i="7"/>
  <c r="B149" i="6"/>
  <c r="B136" i="8"/>
  <c r="B136" i="7"/>
  <c r="A137" i="8"/>
  <c r="A137" i="7"/>
  <c r="A151" i="6"/>
  <c r="C151" i="6" s="1"/>
  <c r="D142" i="8"/>
  <c r="D142" i="7"/>
  <c r="C143" i="8"/>
  <c r="C143" i="7"/>
  <c r="B157" i="6"/>
  <c r="B144" i="8"/>
  <c r="B144" i="7"/>
  <c r="A145" i="8"/>
  <c r="A145" i="7"/>
  <c r="A159" i="6"/>
  <c r="C159" i="6" s="1"/>
  <c r="D150" i="8"/>
  <c r="D150" i="7"/>
  <c r="C151" i="8"/>
  <c r="C151" i="7"/>
  <c r="B165" i="6"/>
  <c r="B152" i="8"/>
  <c r="B152" i="7"/>
  <c r="A153" i="8"/>
  <c r="A153" i="7"/>
  <c r="A167" i="6"/>
  <c r="C167" i="6" s="1"/>
  <c r="AQ1504" i="5"/>
  <c r="AQ1505" i="5"/>
  <c r="AQ1506" i="5"/>
  <c r="AQ1507" i="5"/>
  <c r="D158" i="8"/>
  <c r="D158" i="7"/>
  <c r="C159" i="8"/>
  <c r="C159" i="7"/>
  <c r="B173" i="6"/>
  <c r="B160" i="8"/>
  <c r="B160" i="7"/>
  <c r="A161" i="8"/>
  <c r="A161" i="7"/>
  <c r="A175" i="6"/>
  <c r="C175" i="6" s="1"/>
  <c r="AQ1584" i="5"/>
  <c r="AQ1585" i="5"/>
  <c r="AQ1586" i="5"/>
  <c r="AQ1587" i="5"/>
  <c r="D166" i="8"/>
  <c r="D166" i="7"/>
  <c r="C167" i="8"/>
  <c r="C167" i="7"/>
  <c r="B181" i="6"/>
  <c r="B168" i="8"/>
  <c r="B168" i="7"/>
  <c r="W1655" i="5"/>
  <c r="A169" i="8"/>
  <c r="A169" i="7"/>
  <c r="A183" i="6"/>
  <c r="C183" i="6" s="1"/>
  <c r="AQ1664" i="5"/>
  <c r="AQ1665" i="5"/>
  <c r="AQ1666" i="5"/>
  <c r="AQ1667" i="5"/>
  <c r="D174" i="8"/>
  <c r="D174" i="7"/>
  <c r="C175" i="8"/>
  <c r="C175" i="7"/>
  <c r="B189" i="6"/>
  <c r="B176" i="8"/>
  <c r="B176" i="7"/>
  <c r="W1735" i="5"/>
  <c r="A177" i="8"/>
  <c r="A177" i="7"/>
  <c r="A191" i="6"/>
  <c r="C191" i="6" s="1"/>
  <c r="AQ1744" i="5"/>
  <c r="AQ1745" i="5"/>
  <c r="AQ1746" i="5"/>
  <c r="AQ1747" i="5"/>
  <c r="D182" i="8"/>
  <c r="D182" i="7"/>
  <c r="C183" i="8"/>
  <c r="C183" i="7"/>
  <c r="B197" i="6"/>
  <c r="B184" i="8"/>
  <c r="B184" i="7"/>
  <c r="W1815" i="5"/>
  <c r="A185" i="8"/>
  <c r="A185" i="7"/>
  <c r="A199" i="6"/>
  <c r="C199" i="6" s="1"/>
  <c r="AQ1824" i="5"/>
  <c r="AQ1825" i="5"/>
  <c r="AQ1826" i="5"/>
  <c r="AQ1827" i="5"/>
  <c r="D190" i="8"/>
  <c r="D190" i="7"/>
  <c r="C191" i="8"/>
  <c r="C191" i="7"/>
  <c r="B205" i="6"/>
  <c r="B192" i="8"/>
  <c r="B192" i="7"/>
  <c r="W1895" i="5"/>
  <c r="W1897" i="5" s="1"/>
  <c r="A193" i="8"/>
  <c r="A193" i="7"/>
  <c r="A207" i="6"/>
  <c r="C207" i="6" s="1"/>
  <c r="AQ1904" i="5"/>
  <c r="AQ1905" i="5"/>
  <c r="AQ1906" i="5"/>
  <c r="AQ1907" i="5"/>
  <c r="Y1925" i="5"/>
  <c r="C196" i="8"/>
  <c r="C196" i="7"/>
  <c r="B210" i="6"/>
  <c r="AQ1928" i="5"/>
  <c r="D198" i="8"/>
  <c r="D198" i="7"/>
  <c r="B200" i="8"/>
  <c r="B200" i="7"/>
  <c r="W1986" i="5"/>
  <c r="W1996" i="5"/>
  <c r="L202" i="7"/>
  <c r="Y2025" i="5"/>
  <c r="I206" i="7"/>
  <c r="Q206" i="7"/>
  <c r="Y2055" i="5"/>
  <c r="W2056" i="5"/>
  <c r="W2055" i="5"/>
  <c r="Y2065" i="5"/>
  <c r="Y2075" i="5"/>
  <c r="E213" i="8"/>
  <c r="E213" i="7"/>
  <c r="H214" i="7"/>
  <c r="P214" i="7"/>
  <c r="Y2125" i="5"/>
  <c r="W2126" i="5"/>
  <c r="W2125" i="5"/>
  <c r="Y2135" i="5"/>
  <c r="W2136" i="5"/>
  <c r="W2135" i="5"/>
  <c r="Y2145" i="5"/>
  <c r="Y2155" i="5"/>
  <c r="E221" i="8"/>
  <c r="E221" i="7"/>
  <c r="H222" i="7"/>
  <c r="P222" i="7"/>
  <c r="Y2205" i="5"/>
  <c r="W2206" i="5"/>
  <c r="W2205" i="5"/>
  <c r="Y2215" i="5"/>
  <c r="W2216" i="5"/>
  <c r="W2215" i="5"/>
  <c r="Y2225" i="5"/>
  <c r="Y2235" i="5"/>
  <c r="E229" i="8"/>
  <c r="E229" i="7"/>
  <c r="H230" i="7"/>
  <c r="P230" i="7"/>
  <c r="Y2285" i="5"/>
  <c r="W2285" i="5"/>
  <c r="W2286" i="5"/>
  <c r="Y2295" i="5"/>
  <c r="W2296" i="5"/>
  <c r="W2295" i="5"/>
  <c r="Y2305" i="5"/>
  <c r="Y2315" i="5"/>
  <c r="E237" i="8"/>
  <c r="E237" i="7"/>
  <c r="H238" i="7"/>
  <c r="P238" i="7"/>
  <c r="Y2365" i="5"/>
  <c r="W2366" i="5"/>
  <c r="W2365" i="5"/>
  <c r="Y2375" i="5"/>
  <c r="W2376" i="5"/>
  <c r="W2375" i="5"/>
  <c r="Y2385" i="5"/>
  <c r="Y2395" i="5"/>
  <c r="E245" i="8"/>
  <c r="E245" i="7"/>
  <c r="H246" i="7"/>
  <c r="P246" i="7"/>
  <c r="Y2445" i="5"/>
  <c r="W2446" i="5"/>
  <c r="W2445" i="5"/>
  <c r="Y2455" i="5"/>
  <c r="W2456" i="5"/>
  <c r="W2455" i="5"/>
  <c r="Y2465" i="5"/>
  <c r="Y2475" i="5"/>
  <c r="Y2505" i="5"/>
  <c r="H254" i="7"/>
  <c r="P254" i="7"/>
  <c r="Y2525" i="5"/>
  <c r="W2526" i="5"/>
  <c r="W2525" i="5"/>
  <c r="Y2535" i="5"/>
  <c r="W2535" i="5"/>
  <c r="W2537" i="5" s="1"/>
  <c r="Y2545" i="5"/>
  <c r="Y2555" i="5"/>
  <c r="Y2585" i="5"/>
  <c r="H262" i="7"/>
  <c r="P262" i="7"/>
  <c r="Y2605" i="5"/>
  <c r="W2606" i="5"/>
  <c r="W2605" i="5"/>
  <c r="Y2615" i="5"/>
  <c r="W2615" i="5"/>
  <c r="H264" i="7"/>
  <c r="P264" i="7"/>
  <c r="G265" i="7"/>
  <c r="N269" i="7"/>
  <c r="G270" i="7"/>
  <c r="O270" i="7"/>
  <c r="C280" i="8"/>
  <c r="C280" i="7"/>
  <c r="B294" i="6"/>
  <c r="AQ2768" i="5"/>
  <c r="K280" i="7"/>
  <c r="Y2885" i="5"/>
  <c r="W2885" i="5"/>
  <c r="E327" i="8"/>
  <c r="E327" i="7"/>
  <c r="E328" i="8"/>
  <c r="E328" i="7"/>
  <c r="E335" i="8"/>
  <c r="E335" i="7"/>
  <c r="E336" i="8"/>
  <c r="E336" i="7"/>
  <c r="D127" i="8"/>
  <c r="D127" i="7"/>
  <c r="C128" i="8"/>
  <c r="C128" i="7"/>
  <c r="B142" i="6"/>
  <c r="B129" i="8"/>
  <c r="B129" i="7"/>
  <c r="A130" i="8"/>
  <c r="A130" i="7"/>
  <c r="A144" i="6"/>
  <c r="C144" i="6" s="1"/>
  <c r="D135" i="8"/>
  <c r="D135" i="7"/>
  <c r="C136" i="8"/>
  <c r="C136" i="7"/>
  <c r="B150" i="6"/>
  <c r="B137" i="8"/>
  <c r="B137" i="7"/>
  <c r="A138" i="8"/>
  <c r="A138" i="7"/>
  <c r="A152" i="6"/>
  <c r="C152" i="6" s="1"/>
  <c r="D143" i="8"/>
  <c r="D143" i="7"/>
  <c r="C144" i="8"/>
  <c r="C144" i="7"/>
  <c r="B158" i="6"/>
  <c r="B145" i="8"/>
  <c r="B145" i="7"/>
  <c r="A146" i="8"/>
  <c r="A146" i="7"/>
  <c r="A160" i="6"/>
  <c r="C160" i="6" s="1"/>
  <c r="D151" i="8"/>
  <c r="D151" i="7"/>
  <c r="C152" i="8"/>
  <c r="C152" i="7"/>
  <c r="B166" i="6"/>
  <c r="B153" i="8"/>
  <c r="B153" i="7"/>
  <c r="A154" i="8"/>
  <c r="A154" i="7"/>
  <c r="A168" i="6"/>
  <c r="C168" i="6" s="1"/>
  <c r="D159" i="8"/>
  <c r="D159" i="7"/>
  <c r="C160" i="8"/>
  <c r="C160" i="7"/>
  <c r="B174" i="6"/>
  <c r="B161" i="8"/>
  <c r="B161" i="7"/>
  <c r="A162" i="8"/>
  <c r="A162" i="7"/>
  <c r="A176" i="6"/>
  <c r="C176" i="6" s="1"/>
  <c r="AQ1594" i="5"/>
  <c r="AQ1595" i="5"/>
  <c r="AQ1596" i="5"/>
  <c r="AQ1597" i="5"/>
  <c r="D167" i="8"/>
  <c r="D167" i="7"/>
  <c r="C168" i="8"/>
  <c r="C168" i="7"/>
  <c r="B182" i="6"/>
  <c r="B169" i="8"/>
  <c r="B169" i="7"/>
  <c r="A170" i="8"/>
  <c r="A170" i="7"/>
  <c r="A184" i="6"/>
  <c r="C184" i="6" s="1"/>
  <c r="AQ1674" i="5"/>
  <c r="AQ1675" i="5"/>
  <c r="AQ1676" i="5"/>
  <c r="AQ1677" i="5"/>
  <c r="D175" i="8"/>
  <c r="D175" i="7"/>
  <c r="C176" i="8"/>
  <c r="C176" i="7"/>
  <c r="B190" i="6"/>
  <c r="B177" i="8"/>
  <c r="B177" i="7"/>
  <c r="A178" i="8"/>
  <c r="A178" i="7"/>
  <c r="A192" i="6"/>
  <c r="C192" i="6" s="1"/>
  <c r="AQ1754" i="5"/>
  <c r="AQ1755" i="5"/>
  <c r="AQ1756" i="5"/>
  <c r="AQ1757" i="5"/>
  <c r="D183" i="8"/>
  <c r="D183" i="7"/>
  <c r="C184" i="8"/>
  <c r="C184" i="7"/>
  <c r="B198" i="6"/>
  <c r="B185" i="8"/>
  <c r="B185" i="7"/>
  <c r="A186" i="8"/>
  <c r="A186" i="7"/>
  <c r="A200" i="6"/>
  <c r="C200" i="6" s="1"/>
  <c r="AQ1834" i="5"/>
  <c r="AQ1835" i="5"/>
  <c r="AQ1836" i="5"/>
  <c r="AQ1837" i="5"/>
  <c r="D191" i="8"/>
  <c r="D191" i="7"/>
  <c r="C192" i="8"/>
  <c r="C192" i="7"/>
  <c r="B206" i="6"/>
  <c r="B193" i="8"/>
  <c r="B193" i="7"/>
  <c r="A194" i="8"/>
  <c r="A194" i="7"/>
  <c r="A208" i="6"/>
  <c r="C208" i="6" s="1"/>
  <c r="Y1917" i="5"/>
  <c r="Y1916" i="5"/>
  <c r="D196" i="8"/>
  <c r="D196" i="7"/>
  <c r="J196" i="7"/>
  <c r="R196" i="7"/>
  <c r="Y1955" i="5"/>
  <c r="W1976" i="5"/>
  <c r="D202" i="8"/>
  <c r="D202" i="7"/>
  <c r="M202" i="7"/>
  <c r="A205" i="8"/>
  <c r="A205" i="7"/>
  <c r="A219" i="6"/>
  <c r="C219" i="6" s="1"/>
  <c r="Y2027" i="5"/>
  <c r="Y2026" i="5"/>
  <c r="Q203" i="2" s="1"/>
  <c r="I205" i="7"/>
  <c r="Q205" i="7"/>
  <c r="AQ2027" i="5"/>
  <c r="C207" i="8"/>
  <c r="C207" i="7"/>
  <c r="B221" i="6"/>
  <c r="AQ2038" i="5"/>
  <c r="J212" i="7"/>
  <c r="R212" i="7"/>
  <c r="I213" i="7"/>
  <c r="Q213" i="7"/>
  <c r="I214" i="7"/>
  <c r="Q214" i="7"/>
  <c r="J220" i="7"/>
  <c r="R220" i="7"/>
  <c r="I221" i="7"/>
  <c r="Q221" i="7"/>
  <c r="I222" i="7"/>
  <c r="Q222" i="7"/>
  <c r="J228" i="7"/>
  <c r="R228" i="7"/>
  <c r="I229" i="7"/>
  <c r="Q229" i="7"/>
  <c r="I230" i="7"/>
  <c r="Q230" i="7"/>
  <c r="J236" i="7"/>
  <c r="R236" i="7"/>
  <c r="I237" i="7"/>
  <c r="Q237" i="7"/>
  <c r="I238" i="7"/>
  <c r="Q238" i="7"/>
  <c r="J244" i="7"/>
  <c r="R244" i="7"/>
  <c r="I245" i="7"/>
  <c r="Q245" i="7"/>
  <c r="I246" i="7"/>
  <c r="Q246" i="7"/>
  <c r="J252" i="7"/>
  <c r="R252" i="7"/>
  <c r="I253" i="7"/>
  <c r="Q253" i="7"/>
  <c r="I254" i="7"/>
  <c r="Q254" i="7"/>
  <c r="J260" i="7"/>
  <c r="R260" i="7"/>
  <c r="I261" i="7"/>
  <c r="Q261" i="7"/>
  <c r="I262" i="7"/>
  <c r="Q262" i="7"/>
  <c r="H267" i="7"/>
  <c r="W2665" i="5"/>
  <c r="L269" i="7"/>
  <c r="A271" i="8"/>
  <c r="A271" i="7"/>
  <c r="A285" i="6"/>
  <c r="C285" i="6" s="1"/>
  <c r="Y2687" i="5"/>
  <c r="Y2686" i="5"/>
  <c r="W2695" i="5"/>
  <c r="Y2695" i="5"/>
  <c r="Y2705" i="5"/>
  <c r="W2706" i="5"/>
  <c r="H274" i="7"/>
  <c r="AQ2727" i="5"/>
  <c r="AQ2726" i="5"/>
  <c r="AQ2725" i="5"/>
  <c r="AQ2724" i="5"/>
  <c r="AQ2721" i="5"/>
  <c r="AQ2723" i="5"/>
  <c r="AQ2720" i="5"/>
  <c r="G278" i="7"/>
  <c r="L289" i="7"/>
  <c r="A295" i="8"/>
  <c r="A295" i="7"/>
  <c r="A309" i="6"/>
  <c r="C309" i="6" s="1"/>
  <c r="Y2927" i="5"/>
  <c r="Y2926" i="5"/>
  <c r="B297" i="8"/>
  <c r="B297" i="7"/>
  <c r="AQ2938" i="5"/>
  <c r="W3107" i="5"/>
  <c r="D369" i="8"/>
  <c r="D369" i="7"/>
  <c r="D128" i="8"/>
  <c r="D128" i="7"/>
  <c r="C129" i="8"/>
  <c r="C129" i="7"/>
  <c r="B143" i="6"/>
  <c r="Y1266" i="5"/>
  <c r="Y1267" i="5"/>
  <c r="B130" i="8"/>
  <c r="B130" i="7"/>
  <c r="A131" i="8"/>
  <c r="A131" i="7"/>
  <c r="A145" i="6"/>
  <c r="C145" i="6" s="1"/>
  <c r="AQ1318" i="5"/>
  <c r="D136" i="8"/>
  <c r="D136" i="7"/>
  <c r="C137" i="8"/>
  <c r="C137" i="7"/>
  <c r="B151" i="6"/>
  <c r="Y1346" i="5"/>
  <c r="Y1347" i="5"/>
  <c r="B138" i="8"/>
  <c r="B138" i="7"/>
  <c r="A139" i="8"/>
  <c r="A139" i="7"/>
  <c r="A153" i="6"/>
  <c r="C153" i="6" s="1"/>
  <c r="AQ1398" i="5"/>
  <c r="D144" i="8"/>
  <c r="D144" i="7"/>
  <c r="C145" i="8"/>
  <c r="C145" i="7"/>
  <c r="B159" i="6"/>
  <c r="Y1426" i="5"/>
  <c r="Y1427" i="5"/>
  <c r="B146" i="8"/>
  <c r="B146" i="7"/>
  <c r="A147" i="8"/>
  <c r="A147" i="7"/>
  <c r="A161" i="6"/>
  <c r="C161" i="6" s="1"/>
  <c r="AQ1478" i="5"/>
  <c r="D152" i="8"/>
  <c r="D152" i="7"/>
  <c r="C153" i="8"/>
  <c r="C153" i="7"/>
  <c r="B167" i="6"/>
  <c r="AQ1503" i="5"/>
  <c r="Y1506" i="5"/>
  <c r="Y1507" i="5"/>
  <c r="B154" i="8"/>
  <c r="B154" i="7"/>
  <c r="A155" i="8"/>
  <c r="A155" i="7"/>
  <c r="A169" i="6"/>
  <c r="C169" i="6" s="1"/>
  <c r="AQ1558" i="5"/>
  <c r="D160" i="8"/>
  <c r="D160" i="7"/>
  <c r="C161" i="8"/>
  <c r="C161" i="7"/>
  <c r="B175" i="6"/>
  <c r="AQ1583" i="5"/>
  <c r="Y1586" i="5"/>
  <c r="Y1587" i="5"/>
  <c r="B162" i="8"/>
  <c r="B162" i="7"/>
  <c r="A163" i="8"/>
  <c r="A163" i="7"/>
  <c r="A177" i="6"/>
  <c r="C177" i="6" s="1"/>
  <c r="AQ1638" i="5"/>
  <c r="D168" i="8"/>
  <c r="D168" i="7"/>
  <c r="C169" i="8"/>
  <c r="C169" i="7"/>
  <c r="B183" i="6"/>
  <c r="AQ1663" i="5"/>
  <c r="Y1666" i="5"/>
  <c r="Y1667" i="5"/>
  <c r="B170" i="8"/>
  <c r="B170" i="7"/>
  <c r="A171" i="8"/>
  <c r="A171" i="7"/>
  <c r="A185" i="6"/>
  <c r="C185" i="6" s="1"/>
  <c r="AQ1718" i="5"/>
  <c r="D176" i="8"/>
  <c r="D176" i="7"/>
  <c r="C177" i="8"/>
  <c r="C177" i="7"/>
  <c r="B191" i="6"/>
  <c r="AQ1743" i="5"/>
  <c r="Y1746" i="5"/>
  <c r="Y1747" i="5"/>
  <c r="B178" i="8"/>
  <c r="B178" i="7"/>
  <c r="A179" i="8"/>
  <c r="A179" i="7"/>
  <c r="A193" i="6"/>
  <c r="C193" i="6" s="1"/>
  <c r="AQ1798" i="5"/>
  <c r="D184" i="8"/>
  <c r="D184" i="7"/>
  <c r="C185" i="8"/>
  <c r="C185" i="7"/>
  <c r="B199" i="6"/>
  <c r="AQ1823" i="5"/>
  <c r="Y1826" i="5"/>
  <c r="Y1827" i="5"/>
  <c r="B186" i="8"/>
  <c r="B186" i="7"/>
  <c r="A187" i="8"/>
  <c r="A187" i="7"/>
  <c r="A201" i="6"/>
  <c r="C201" i="6" s="1"/>
  <c r="AQ1878" i="5"/>
  <c r="D192" i="8"/>
  <c r="D192" i="7"/>
  <c r="C193" i="8"/>
  <c r="C193" i="7"/>
  <c r="B207" i="6"/>
  <c r="AQ1903" i="5"/>
  <c r="Y1906" i="5"/>
  <c r="Y1907" i="5"/>
  <c r="B194" i="8"/>
  <c r="B194" i="7"/>
  <c r="C195" i="8"/>
  <c r="C195" i="7"/>
  <c r="B209" i="6"/>
  <c r="W1926" i="5"/>
  <c r="K196" i="7"/>
  <c r="W1955" i="5"/>
  <c r="H198" i="7"/>
  <c r="P198" i="7"/>
  <c r="AQ1993" i="5"/>
  <c r="AQ1997" i="5"/>
  <c r="AQ1996" i="5"/>
  <c r="AQ1995" i="5"/>
  <c r="AQ1994" i="5"/>
  <c r="AQ1991" i="5"/>
  <c r="AQ1990" i="5"/>
  <c r="AQ1989" i="5"/>
  <c r="B204" i="8"/>
  <c r="B204" i="7"/>
  <c r="J204" i="7"/>
  <c r="R204" i="7"/>
  <c r="B205" i="8"/>
  <c r="B205" i="7"/>
  <c r="J205" i="7"/>
  <c r="R205" i="7"/>
  <c r="A206" i="8"/>
  <c r="A206" i="7"/>
  <c r="A220" i="6"/>
  <c r="C220" i="6" s="1"/>
  <c r="Y2037" i="5"/>
  <c r="Y2036" i="5"/>
  <c r="K211" i="7"/>
  <c r="K212" i="7"/>
  <c r="J213" i="7"/>
  <c r="R213" i="7"/>
  <c r="Y2115" i="5"/>
  <c r="K219" i="7"/>
  <c r="K220" i="7"/>
  <c r="J221" i="7"/>
  <c r="R221" i="7"/>
  <c r="Y2195" i="5"/>
  <c r="K227" i="7"/>
  <c r="K228" i="7"/>
  <c r="J229" i="7"/>
  <c r="R229" i="7"/>
  <c r="E230" i="8"/>
  <c r="E230" i="7"/>
  <c r="K235" i="7"/>
  <c r="K236" i="7"/>
  <c r="J237" i="7"/>
  <c r="R237" i="7"/>
  <c r="E238" i="8"/>
  <c r="E238" i="7"/>
  <c r="K243" i="7"/>
  <c r="K244" i="7"/>
  <c r="J245" i="7"/>
  <c r="R245" i="7"/>
  <c r="E246" i="8"/>
  <c r="E246" i="7"/>
  <c r="K251" i="7"/>
  <c r="K252" i="7"/>
  <c r="J253" i="7"/>
  <c r="R253" i="7"/>
  <c r="E254" i="8"/>
  <c r="E254" i="7"/>
  <c r="K259" i="7"/>
  <c r="K260" i="7"/>
  <c r="J261" i="7"/>
  <c r="R261" i="7"/>
  <c r="E262" i="8"/>
  <c r="E262" i="7"/>
  <c r="F274" i="7"/>
  <c r="AQ2719" i="5"/>
  <c r="H282" i="7"/>
  <c r="E285" i="8"/>
  <c r="E285" i="7"/>
  <c r="Y2835" i="5"/>
  <c r="W2835" i="5"/>
  <c r="W2836" i="5"/>
  <c r="B289" i="8"/>
  <c r="B289" i="7"/>
  <c r="AQ2858" i="5"/>
  <c r="R289" i="7"/>
  <c r="W2926" i="5"/>
  <c r="E318" i="8"/>
  <c r="E318" i="7"/>
  <c r="AQ1248" i="5"/>
  <c r="D129" i="8"/>
  <c r="D129" i="7"/>
  <c r="C130" i="8"/>
  <c r="C130" i="7"/>
  <c r="B144" i="6"/>
  <c r="Y1276" i="5"/>
  <c r="Y1277" i="5"/>
  <c r="B131" i="8"/>
  <c r="B131" i="7"/>
  <c r="A132" i="8"/>
  <c r="A132" i="7"/>
  <c r="A146" i="6"/>
  <c r="C146" i="6" s="1"/>
  <c r="AQ1328" i="5"/>
  <c r="D137" i="8"/>
  <c r="D137" i="7"/>
  <c r="C138" i="8"/>
  <c r="C138" i="7"/>
  <c r="B152" i="6"/>
  <c r="Y1356" i="5"/>
  <c r="Y1357" i="5"/>
  <c r="B139" i="8"/>
  <c r="B139" i="7"/>
  <c r="A140" i="8"/>
  <c r="A140" i="7"/>
  <c r="A154" i="6"/>
  <c r="C154" i="6" s="1"/>
  <c r="AQ1408" i="5"/>
  <c r="D145" i="8"/>
  <c r="D145" i="7"/>
  <c r="C146" i="8"/>
  <c r="C146" i="7"/>
  <c r="B160" i="6"/>
  <c r="Y1436" i="5"/>
  <c r="Y1437" i="5"/>
  <c r="B147" i="8"/>
  <c r="B147" i="7"/>
  <c r="A148" i="8"/>
  <c r="A148" i="7"/>
  <c r="A162" i="6"/>
  <c r="C162" i="6" s="1"/>
  <c r="AQ1488" i="5"/>
  <c r="D153" i="8"/>
  <c r="D153" i="7"/>
  <c r="C154" i="8"/>
  <c r="C154" i="7"/>
  <c r="B168" i="6"/>
  <c r="Y1516" i="5"/>
  <c r="Y1517" i="5"/>
  <c r="B155" i="8"/>
  <c r="B155" i="7"/>
  <c r="A156" i="8"/>
  <c r="A156" i="7"/>
  <c r="A170" i="6"/>
  <c r="C170" i="6" s="1"/>
  <c r="AQ1568" i="5"/>
  <c r="D161" i="8"/>
  <c r="D161" i="7"/>
  <c r="C162" i="8"/>
  <c r="C162" i="7"/>
  <c r="B176" i="6"/>
  <c r="AQ1593" i="5"/>
  <c r="Y1596" i="5"/>
  <c r="Y1597" i="5"/>
  <c r="B163" i="8"/>
  <c r="B163" i="7"/>
  <c r="A164" i="8"/>
  <c r="A164" i="7"/>
  <c r="A178" i="6"/>
  <c r="C178" i="6" s="1"/>
  <c r="AQ1648" i="5"/>
  <c r="D169" i="8"/>
  <c r="D169" i="7"/>
  <c r="C170" i="8"/>
  <c r="C170" i="7"/>
  <c r="B184" i="6"/>
  <c r="AQ1673" i="5"/>
  <c r="Y1676" i="5"/>
  <c r="Y1677" i="5"/>
  <c r="B171" i="8"/>
  <c r="B171" i="7"/>
  <c r="A172" i="8"/>
  <c r="A172" i="7"/>
  <c r="A186" i="6"/>
  <c r="C186" i="6" s="1"/>
  <c r="AQ1728" i="5"/>
  <c r="D177" i="8"/>
  <c r="D177" i="7"/>
  <c r="C178" i="8"/>
  <c r="C178" i="7"/>
  <c r="B192" i="6"/>
  <c r="AQ1753" i="5"/>
  <c r="Y1756" i="5"/>
  <c r="Y1757" i="5"/>
  <c r="B179" i="8"/>
  <c r="B179" i="7"/>
  <c r="A180" i="8"/>
  <c r="A180" i="7"/>
  <c r="A194" i="6"/>
  <c r="C194" i="6" s="1"/>
  <c r="AQ1808" i="5"/>
  <c r="D185" i="8"/>
  <c r="D185" i="7"/>
  <c r="C186" i="8"/>
  <c r="C186" i="7"/>
  <c r="B200" i="6"/>
  <c r="AQ1833" i="5"/>
  <c r="Y1836" i="5"/>
  <c r="Y1837" i="5"/>
  <c r="B187" i="8"/>
  <c r="B187" i="7"/>
  <c r="A188" i="8"/>
  <c r="A188" i="7"/>
  <c r="A202" i="6"/>
  <c r="C202" i="6" s="1"/>
  <c r="AQ1888" i="5"/>
  <c r="D193" i="8"/>
  <c r="D193" i="7"/>
  <c r="C194" i="8"/>
  <c r="C194" i="7"/>
  <c r="B208" i="6"/>
  <c r="D195" i="8"/>
  <c r="D195" i="7"/>
  <c r="W1966" i="5"/>
  <c r="Y1985" i="5"/>
  <c r="Y1995" i="5"/>
  <c r="C204" i="8"/>
  <c r="C204" i="7"/>
  <c r="B218" i="6"/>
  <c r="AQ2008" i="5"/>
  <c r="K204" i="7"/>
  <c r="AQ2022" i="5"/>
  <c r="W2036" i="5"/>
  <c r="L206" i="7"/>
  <c r="W2046" i="5"/>
  <c r="W2045" i="5"/>
  <c r="G207" i="7"/>
  <c r="O207" i="7"/>
  <c r="L219" i="7"/>
  <c r="L227" i="7"/>
  <c r="L235" i="7"/>
  <c r="W2705" i="5"/>
  <c r="A288" i="8"/>
  <c r="A288" i="7"/>
  <c r="A302" i="6"/>
  <c r="C302" i="6" s="1"/>
  <c r="Y2856" i="5"/>
  <c r="E288" i="8"/>
  <c r="E288" i="7"/>
  <c r="E302" i="8"/>
  <c r="E302" i="7"/>
  <c r="E311" i="8"/>
  <c r="E311" i="7"/>
  <c r="E312" i="8"/>
  <c r="E312" i="7"/>
  <c r="B148" i="8"/>
  <c r="B148" i="7"/>
  <c r="A149" i="8"/>
  <c r="A149" i="7"/>
  <c r="A163" i="6"/>
  <c r="C163" i="6" s="1"/>
  <c r="D154" i="8"/>
  <c r="D154" i="7"/>
  <c r="C155" i="8"/>
  <c r="C155" i="7"/>
  <c r="B169" i="6"/>
  <c r="B156" i="8"/>
  <c r="B156" i="7"/>
  <c r="A157" i="8"/>
  <c r="A157" i="7"/>
  <c r="A171" i="6"/>
  <c r="C171" i="6" s="1"/>
  <c r="D162" i="8"/>
  <c r="D162" i="7"/>
  <c r="C163" i="8"/>
  <c r="C163" i="7"/>
  <c r="B177" i="6"/>
  <c r="B164" i="8"/>
  <c r="B164" i="7"/>
  <c r="A165" i="8"/>
  <c r="A165" i="7"/>
  <c r="A179" i="6"/>
  <c r="C179" i="6" s="1"/>
  <c r="D170" i="8"/>
  <c r="D170" i="7"/>
  <c r="C171" i="8"/>
  <c r="C171" i="7"/>
  <c r="B185" i="6"/>
  <c r="B172" i="8"/>
  <c r="B172" i="7"/>
  <c r="A173" i="8"/>
  <c r="A173" i="7"/>
  <c r="A187" i="6"/>
  <c r="C187" i="6" s="1"/>
  <c r="D178" i="8"/>
  <c r="D178" i="7"/>
  <c r="C179" i="8"/>
  <c r="C179" i="7"/>
  <c r="B193" i="6"/>
  <c r="B180" i="8"/>
  <c r="B180" i="7"/>
  <c r="A181" i="8"/>
  <c r="A181" i="7"/>
  <c r="A195" i="6"/>
  <c r="C195" i="6" s="1"/>
  <c r="D186" i="8"/>
  <c r="D186" i="7"/>
  <c r="C187" i="8"/>
  <c r="C187" i="7"/>
  <c r="B201" i="6"/>
  <c r="B188" i="8"/>
  <c r="B188" i="7"/>
  <c r="A189" i="8"/>
  <c r="A189" i="7"/>
  <c r="A203" i="6"/>
  <c r="C203" i="6" s="1"/>
  <c r="D194" i="8"/>
  <c r="D194" i="7"/>
  <c r="W1916" i="5"/>
  <c r="AQ1927" i="5"/>
  <c r="AQ1926" i="5"/>
  <c r="AQ1925" i="5"/>
  <c r="AQ1924" i="5"/>
  <c r="AQ1920" i="5"/>
  <c r="AQ1919" i="5"/>
  <c r="AQ1922" i="5"/>
  <c r="A197" i="8"/>
  <c r="A197" i="7"/>
  <c r="A211" i="6"/>
  <c r="C211" i="6" s="1"/>
  <c r="C199" i="8"/>
  <c r="C199" i="7"/>
  <c r="B213" i="6"/>
  <c r="AQ1958" i="5"/>
  <c r="Y1975" i="5"/>
  <c r="W2006" i="5"/>
  <c r="W2086" i="5"/>
  <c r="B212" i="8"/>
  <c r="B212" i="7"/>
  <c r="A213" i="8"/>
  <c r="A213" i="7"/>
  <c r="A227" i="6"/>
  <c r="C227" i="6" s="1"/>
  <c r="AQ2098" i="5"/>
  <c r="Y2107" i="5"/>
  <c r="Y2106" i="5"/>
  <c r="W2167" i="5"/>
  <c r="B220" i="8"/>
  <c r="B220" i="7"/>
  <c r="A221" i="8"/>
  <c r="A221" i="7"/>
  <c r="A235" i="6"/>
  <c r="C235" i="6" s="1"/>
  <c r="AQ2178" i="5"/>
  <c r="Y2187" i="5"/>
  <c r="Y2186" i="5"/>
  <c r="W2247" i="5"/>
  <c r="B228" i="8"/>
  <c r="B228" i="7"/>
  <c r="A229" i="8"/>
  <c r="A229" i="7"/>
  <c r="A243" i="6"/>
  <c r="C243" i="6" s="1"/>
  <c r="AQ2258" i="5"/>
  <c r="Y2267" i="5"/>
  <c r="Y2266" i="5"/>
  <c r="Q227" i="2" s="1"/>
  <c r="W2326" i="5"/>
  <c r="B236" i="8"/>
  <c r="B236" i="7"/>
  <c r="A237" i="8"/>
  <c r="A237" i="7"/>
  <c r="A251" i="6"/>
  <c r="C251" i="6" s="1"/>
  <c r="AQ2338" i="5"/>
  <c r="Y2347" i="5"/>
  <c r="Y2346" i="5"/>
  <c r="Q235" i="2" s="1"/>
  <c r="W2406" i="5"/>
  <c r="B244" i="8"/>
  <c r="B244" i="7"/>
  <c r="A245" i="8"/>
  <c r="A245" i="7"/>
  <c r="A259" i="6"/>
  <c r="C259" i="6" s="1"/>
  <c r="AQ2418" i="5"/>
  <c r="Y2427" i="5"/>
  <c r="Y2426" i="5"/>
  <c r="W2486" i="5"/>
  <c r="B252" i="8"/>
  <c r="B252" i="7"/>
  <c r="A253" i="8"/>
  <c r="A253" i="7"/>
  <c r="A267" i="6"/>
  <c r="C267" i="6" s="1"/>
  <c r="Y2507" i="5"/>
  <c r="Y2506" i="5"/>
  <c r="Q251" i="2" s="1"/>
  <c r="W2566" i="5"/>
  <c r="B260" i="8"/>
  <c r="B260" i="7"/>
  <c r="A261" i="8"/>
  <c r="A261" i="7"/>
  <c r="A275" i="6"/>
  <c r="C275" i="6" s="1"/>
  <c r="Y2587" i="5"/>
  <c r="Y2586" i="5"/>
  <c r="AQ2623" i="5"/>
  <c r="AQ2627" i="5"/>
  <c r="AQ2626" i="5"/>
  <c r="AQ2625" i="5"/>
  <c r="AQ2624" i="5"/>
  <c r="AQ2621" i="5"/>
  <c r="AQ2620" i="5"/>
  <c r="AQ2622" i="5"/>
  <c r="AQ2647" i="5"/>
  <c r="AQ2646" i="5"/>
  <c r="AQ2645" i="5"/>
  <c r="AQ2644" i="5"/>
  <c r="AQ2641" i="5"/>
  <c r="AQ2640" i="5"/>
  <c r="AQ2642" i="5"/>
  <c r="AQ2643" i="5"/>
  <c r="Y2655" i="5"/>
  <c r="W2655" i="5"/>
  <c r="W2657" i="5" s="1"/>
  <c r="W2666" i="5"/>
  <c r="Y2675" i="5"/>
  <c r="W2676" i="5"/>
  <c r="W2675" i="5"/>
  <c r="E278" i="8"/>
  <c r="E278" i="7"/>
  <c r="E283" i="8"/>
  <c r="E283" i="7"/>
  <c r="B286" i="8"/>
  <c r="B286" i="7"/>
  <c r="AQ2828" i="5"/>
  <c r="W2856" i="5"/>
  <c r="E326" i="8"/>
  <c r="E326" i="7"/>
  <c r="E334" i="8"/>
  <c r="E334" i="7"/>
  <c r="W3736" i="5"/>
  <c r="W3735" i="5"/>
  <c r="W4055" i="5"/>
  <c r="W4057" i="5" s="1"/>
  <c r="D433" i="8"/>
  <c r="D433" i="7"/>
  <c r="D163" i="8"/>
  <c r="D163" i="7"/>
  <c r="C164" i="8"/>
  <c r="C164" i="7"/>
  <c r="B178" i="6"/>
  <c r="B165" i="8"/>
  <c r="B165" i="7"/>
  <c r="A166" i="8"/>
  <c r="A166" i="7"/>
  <c r="A180" i="6"/>
  <c r="C180" i="6" s="1"/>
  <c r="D171" i="8"/>
  <c r="D171" i="7"/>
  <c r="C172" i="8"/>
  <c r="C172" i="7"/>
  <c r="B186" i="6"/>
  <c r="B173" i="8"/>
  <c r="B173" i="7"/>
  <c r="A174" i="8"/>
  <c r="A174" i="7"/>
  <c r="A188" i="6"/>
  <c r="C188" i="6" s="1"/>
  <c r="D179" i="8"/>
  <c r="D179" i="7"/>
  <c r="C180" i="8"/>
  <c r="C180" i="7"/>
  <c r="B194" i="6"/>
  <c r="B181" i="8"/>
  <c r="B181" i="7"/>
  <c r="A182" i="8"/>
  <c r="A182" i="7"/>
  <c r="A196" i="6"/>
  <c r="C196" i="6" s="1"/>
  <c r="D187" i="8"/>
  <c r="D187" i="7"/>
  <c r="C188" i="8"/>
  <c r="C188" i="7"/>
  <c r="B202" i="6"/>
  <c r="B189" i="8"/>
  <c r="B189" i="7"/>
  <c r="A190" i="8"/>
  <c r="A190" i="7"/>
  <c r="A204" i="6"/>
  <c r="C204" i="6" s="1"/>
  <c r="AQ1917" i="5"/>
  <c r="AQ1916" i="5"/>
  <c r="AQ1915" i="5"/>
  <c r="AQ1914" i="5"/>
  <c r="AQ1912" i="5"/>
  <c r="B197" i="8"/>
  <c r="B197" i="7"/>
  <c r="A198" i="8"/>
  <c r="A198" i="7"/>
  <c r="A212" i="6"/>
  <c r="C212" i="6" s="1"/>
  <c r="Y1957" i="5"/>
  <c r="Y1956" i="5"/>
  <c r="A201" i="8"/>
  <c r="A201" i="7"/>
  <c r="A215" i="6"/>
  <c r="C215" i="6" s="1"/>
  <c r="Y1987" i="5"/>
  <c r="Y1986" i="5"/>
  <c r="C203" i="8"/>
  <c r="C203" i="7"/>
  <c r="B217" i="6"/>
  <c r="AQ1998" i="5"/>
  <c r="AQ2021" i="5"/>
  <c r="AQ2020" i="5"/>
  <c r="AQ2019" i="5"/>
  <c r="AQ2023" i="5"/>
  <c r="AQ2025" i="5"/>
  <c r="D206" i="8"/>
  <c r="D206" i="7"/>
  <c r="W2066" i="5"/>
  <c r="W2076" i="5"/>
  <c r="C211" i="8"/>
  <c r="C211" i="7"/>
  <c r="B225" i="6"/>
  <c r="AQ2078" i="5"/>
  <c r="E211" i="8"/>
  <c r="E211" i="7"/>
  <c r="C212" i="8"/>
  <c r="C212" i="7"/>
  <c r="B226" i="6"/>
  <c r="AQ2088" i="5"/>
  <c r="B213" i="8"/>
  <c r="B213" i="7"/>
  <c r="A214" i="8"/>
  <c r="A214" i="7"/>
  <c r="A228" i="6"/>
  <c r="C228" i="6" s="1"/>
  <c r="Y2117" i="5"/>
  <c r="Y2116" i="5"/>
  <c r="W2146" i="5"/>
  <c r="W2156" i="5"/>
  <c r="C219" i="8"/>
  <c r="C219" i="7"/>
  <c r="B233" i="6"/>
  <c r="AQ2158" i="5"/>
  <c r="E219" i="8"/>
  <c r="E219" i="7"/>
  <c r="C220" i="8"/>
  <c r="C220" i="7"/>
  <c r="B234" i="6"/>
  <c r="AQ2168" i="5"/>
  <c r="B221" i="8"/>
  <c r="B221" i="7"/>
  <c r="A222" i="8"/>
  <c r="A222" i="7"/>
  <c r="A236" i="6"/>
  <c r="C236" i="6" s="1"/>
  <c r="Y2197" i="5"/>
  <c r="Y2196" i="5"/>
  <c r="W2226" i="5"/>
  <c r="W2236" i="5"/>
  <c r="C227" i="8"/>
  <c r="C227" i="7"/>
  <c r="B241" i="6"/>
  <c r="AQ2238" i="5"/>
  <c r="E227" i="8"/>
  <c r="E227" i="7"/>
  <c r="C228" i="8"/>
  <c r="C228" i="7"/>
  <c r="B242" i="6"/>
  <c r="AQ2248" i="5"/>
  <c r="B229" i="8"/>
  <c r="B229" i="7"/>
  <c r="A230" i="8"/>
  <c r="A230" i="7"/>
  <c r="A244" i="6"/>
  <c r="C244" i="6" s="1"/>
  <c r="Y2277" i="5"/>
  <c r="Y2276" i="5"/>
  <c r="Q228" i="2" s="1"/>
  <c r="W2306" i="5"/>
  <c r="W2316" i="5"/>
  <c r="C235" i="8"/>
  <c r="C235" i="7"/>
  <c r="B249" i="6"/>
  <c r="AQ2318" i="5"/>
  <c r="E235" i="8"/>
  <c r="E235" i="7"/>
  <c r="C236" i="8"/>
  <c r="C236" i="7"/>
  <c r="B250" i="6"/>
  <c r="AQ2328" i="5"/>
  <c r="B237" i="8"/>
  <c r="B237" i="7"/>
  <c r="A238" i="8"/>
  <c r="A238" i="7"/>
  <c r="A252" i="6"/>
  <c r="C252" i="6" s="1"/>
  <c r="Y2357" i="5"/>
  <c r="Y2356" i="5"/>
  <c r="Q236" i="2" s="1"/>
  <c r="W2386" i="5"/>
  <c r="W2396" i="5"/>
  <c r="C243" i="8"/>
  <c r="C243" i="7"/>
  <c r="B257" i="6"/>
  <c r="AQ2398" i="5"/>
  <c r="C244" i="8"/>
  <c r="C244" i="7"/>
  <c r="B258" i="6"/>
  <c r="AQ2408" i="5"/>
  <c r="B245" i="8"/>
  <c r="B245" i="7"/>
  <c r="A246" i="8"/>
  <c r="A246" i="7"/>
  <c r="A260" i="6"/>
  <c r="C260" i="6" s="1"/>
  <c r="Y2437" i="5"/>
  <c r="Y2436" i="5"/>
  <c r="Q244" i="2" s="1"/>
  <c r="W2466" i="5"/>
  <c r="W2476" i="5"/>
  <c r="C251" i="8"/>
  <c r="C251" i="7"/>
  <c r="B265" i="6"/>
  <c r="AQ2478" i="5"/>
  <c r="C252" i="8"/>
  <c r="C252" i="7"/>
  <c r="B266" i="6"/>
  <c r="AQ2488" i="5"/>
  <c r="B253" i="8"/>
  <c r="B253" i="7"/>
  <c r="A254" i="8"/>
  <c r="A254" i="7"/>
  <c r="A268" i="6"/>
  <c r="C268" i="6" s="1"/>
  <c r="Y2517" i="5"/>
  <c r="Y2516" i="5"/>
  <c r="Q252" i="2" s="1"/>
  <c r="W2546" i="5"/>
  <c r="W2556" i="5"/>
  <c r="C259" i="8"/>
  <c r="C259" i="7"/>
  <c r="B273" i="6"/>
  <c r="AQ2558" i="5"/>
  <c r="C260" i="8"/>
  <c r="C260" i="7"/>
  <c r="B274" i="6"/>
  <c r="AQ2568" i="5"/>
  <c r="B261" i="8"/>
  <c r="B261" i="7"/>
  <c r="A262" i="8"/>
  <c r="A262" i="7"/>
  <c r="A276" i="6"/>
  <c r="C276" i="6" s="1"/>
  <c r="Y2597" i="5"/>
  <c r="Y2596" i="5"/>
  <c r="AQ2619" i="5"/>
  <c r="AQ2639" i="5"/>
  <c r="D269" i="8"/>
  <c r="D269" i="7"/>
  <c r="M269" i="7"/>
  <c r="J271" i="7"/>
  <c r="R271" i="7"/>
  <c r="J273" i="7"/>
  <c r="R273" i="7"/>
  <c r="I274" i="7"/>
  <c r="Q274" i="7"/>
  <c r="G276" i="7"/>
  <c r="O276" i="7"/>
  <c r="W2755" i="5"/>
  <c r="W2756" i="5"/>
  <c r="A287" i="8"/>
  <c r="A287" i="7"/>
  <c r="A301" i="6"/>
  <c r="C301" i="6" s="1"/>
  <c r="Y2847" i="5"/>
  <c r="Y2846" i="5"/>
  <c r="G291" i="7"/>
  <c r="E301" i="8"/>
  <c r="E301" i="7"/>
  <c r="D422" i="8"/>
  <c r="D422" i="7"/>
  <c r="B198" i="8"/>
  <c r="B198" i="7"/>
  <c r="A199" i="8"/>
  <c r="A199" i="7"/>
  <c r="A213" i="6"/>
  <c r="C213" i="6" s="1"/>
  <c r="D204" i="8"/>
  <c r="D204" i="7"/>
  <c r="C205" i="8"/>
  <c r="C205" i="7"/>
  <c r="B219" i="6"/>
  <c r="B206" i="8"/>
  <c r="B206" i="7"/>
  <c r="A207" i="8"/>
  <c r="A207" i="7"/>
  <c r="A221" i="6"/>
  <c r="C221" i="6" s="1"/>
  <c r="D212" i="8"/>
  <c r="D212" i="7"/>
  <c r="C213" i="8"/>
  <c r="C213" i="7"/>
  <c r="B227" i="6"/>
  <c r="B214" i="8"/>
  <c r="B214" i="7"/>
  <c r="A215" i="8"/>
  <c r="A215" i="7"/>
  <c r="A229" i="6"/>
  <c r="C229" i="6" s="1"/>
  <c r="D220" i="8"/>
  <c r="D220" i="7"/>
  <c r="C221" i="8"/>
  <c r="C221" i="7"/>
  <c r="B235" i="6"/>
  <c r="B222" i="8"/>
  <c r="B222" i="7"/>
  <c r="A223" i="8"/>
  <c r="A223" i="7"/>
  <c r="A237" i="6"/>
  <c r="C237" i="6" s="1"/>
  <c r="D228" i="8"/>
  <c r="D228" i="7"/>
  <c r="C229" i="8"/>
  <c r="C229" i="7"/>
  <c r="B243" i="6"/>
  <c r="B230" i="8"/>
  <c r="B230" i="7"/>
  <c r="A231" i="8"/>
  <c r="A231" i="7"/>
  <c r="A245" i="6"/>
  <c r="C245" i="6" s="1"/>
  <c r="D236" i="8"/>
  <c r="D236" i="7"/>
  <c r="C237" i="8"/>
  <c r="C237" i="7"/>
  <c r="B251" i="6"/>
  <c r="B238" i="8"/>
  <c r="B238" i="7"/>
  <c r="A239" i="8"/>
  <c r="A239" i="7"/>
  <c r="A253" i="6"/>
  <c r="C253" i="6" s="1"/>
  <c r="D244" i="8"/>
  <c r="D244" i="7"/>
  <c r="C245" i="8"/>
  <c r="C245" i="7"/>
  <c r="B259" i="6"/>
  <c r="B246" i="8"/>
  <c r="B246" i="7"/>
  <c r="A247" i="8"/>
  <c r="A247" i="7"/>
  <c r="A261" i="6"/>
  <c r="C261" i="6" s="1"/>
  <c r="D252" i="8"/>
  <c r="D252" i="7"/>
  <c r="C253" i="8"/>
  <c r="C253" i="7"/>
  <c r="B267" i="6"/>
  <c r="B254" i="8"/>
  <c r="B254" i="7"/>
  <c r="A255" i="8"/>
  <c r="A255" i="7"/>
  <c r="A269" i="6"/>
  <c r="C269" i="6" s="1"/>
  <c r="D260" i="8"/>
  <c r="D260" i="7"/>
  <c r="C261" i="8"/>
  <c r="C261" i="7"/>
  <c r="B275" i="6"/>
  <c r="B262" i="8"/>
  <c r="B262" i="7"/>
  <c r="A263" i="8"/>
  <c r="A263" i="7"/>
  <c r="A277" i="6"/>
  <c r="C277" i="6" s="1"/>
  <c r="Y2625" i="5"/>
  <c r="D266" i="8"/>
  <c r="D266" i="7"/>
  <c r="W2636" i="5"/>
  <c r="W2645" i="5"/>
  <c r="K267" i="7"/>
  <c r="C268" i="8"/>
  <c r="C268" i="7"/>
  <c r="B282" i="6"/>
  <c r="J269" i="7"/>
  <c r="R269" i="7"/>
  <c r="B271" i="8"/>
  <c r="B271" i="7"/>
  <c r="H271" i="7"/>
  <c r="P271" i="7"/>
  <c r="D274" i="8"/>
  <c r="D274" i="7"/>
  <c r="AQ2708" i="5"/>
  <c r="W2736" i="5"/>
  <c r="C277" i="8"/>
  <c r="C277" i="7"/>
  <c r="B291" i="6"/>
  <c r="AQ2738" i="5"/>
  <c r="W2746" i="5"/>
  <c r="Y2785" i="5"/>
  <c r="A282" i="8"/>
  <c r="A282" i="7"/>
  <c r="A296" i="6"/>
  <c r="C296" i="6" s="1"/>
  <c r="Y2797" i="5"/>
  <c r="Y2796" i="5"/>
  <c r="C286" i="8"/>
  <c r="C286" i="7"/>
  <c r="B300" i="6"/>
  <c r="K286" i="7"/>
  <c r="B287" i="8"/>
  <c r="B287" i="7"/>
  <c r="C288" i="8"/>
  <c r="C288" i="7"/>
  <c r="B302" i="6"/>
  <c r="AQ2848" i="5"/>
  <c r="B294" i="8"/>
  <c r="B294" i="7"/>
  <c r="C296" i="8"/>
  <c r="C296" i="7"/>
  <c r="B310" i="6"/>
  <c r="AQ2928" i="5"/>
  <c r="C301" i="8"/>
  <c r="C301" i="7"/>
  <c r="B315" i="6"/>
  <c r="AQ2978" i="5"/>
  <c r="W2986" i="5"/>
  <c r="W3005" i="5"/>
  <c r="W3007" i="5" s="1"/>
  <c r="Y3025" i="5"/>
  <c r="W3085" i="5"/>
  <c r="Y3105" i="5"/>
  <c r="W3165" i="5"/>
  <c r="Y3185" i="5"/>
  <c r="W3245" i="5"/>
  <c r="W3247" i="5" s="1"/>
  <c r="Y3265" i="5"/>
  <c r="Y3345" i="5"/>
  <c r="W3476" i="5"/>
  <c r="AQ3491" i="5"/>
  <c r="AQ3490" i="5"/>
  <c r="AQ3489" i="5"/>
  <c r="AQ3493" i="5"/>
  <c r="AQ3497" i="5"/>
  <c r="AQ3496" i="5"/>
  <c r="AQ3495" i="5"/>
  <c r="AQ3494" i="5"/>
  <c r="AQ3492" i="5"/>
  <c r="Y3525" i="5"/>
  <c r="W3525" i="5"/>
  <c r="W3526" i="5"/>
  <c r="AQ3543" i="5"/>
  <c r="AQ3547" i="5"/>
  <c r="AQ3546" i="5"/>
  <c r="AQ3545" i="5"/>
  <c r="AQ3544" i="5"/>
  <c r="AQ3541" i="5"/>
  <c r="AQ3540" i="5"/>
  <c r="AQ3539" i="5"/>
  <c r="AQ3542" i="5"/>
  <c r="W3876" i="5"/>
  <c r="E396" i="8"/>
  <c r="E396" i="7"/>
  <c r="W4266" i="5"/>
  <c r="D197" i="8"/>
  <c r="D197" i="7"/>
  <c r="C198" i="8"/>
  <c r="C198" i="7"/>
  <c r="B212" i="6"/>
  <c r="B199" i="8"/>
  <c r="B199" i="7"/>
  <c r="A200" i="8"/>
  <c r="A200" i="7"/>
  <c r="A214" i="6"/>
  <c r="C214" i="6" s="1"/>
  <c r="D205" i="8"/>
  <c r="D205" i="7"/>
  <c r="C206" i="8"/>
  <c r="C206" i="7"/>
  <c r="B220" i="6"/>
  <c r="B207" i="8"/>
  <c r="B207" i="7"/>
  <c r="A208" i="8"/>
  <c r="A208" i="7"/>
  <c r="A222" i="6"/>
  <c r="C222" i="6" s="1"/>
  <c r="D213" i="8"/>
  <c r="D213" i="7"/>
  <c r="C214" i="8"/>
  <c r="C214" i="7"/>
  <c r="B228" i="6"/>
  <c r="B215" i="8"/>
  <c r="B215" i="7"/>
  <c r="A216" i="8"/>
  <c r="A216" i="7"/>
  <c r="A230" i="6"/>
  <c r="C230" i="6" s="1"/>
  <c r="D221" i="8"/>
  <c r="D221" i="7"/>
  <c r="C222" i="8"/>
  <c r="C222" i="7"/>
  <c r="B236" i="6"/>
  <c r="B223" i="8"/>
  <c r="B223" i="7"/>
  <c r="A224" i="8"/>
  <c r="A224" i="7"/>
  <c r="A238" i="6"/>
  <c r="C238" i="6" s="1"/>
  <c r="D229" i="8"/>
  <c r="D229" i="7"/>
  <c r="C230" i="8"/>
  <c r="C230" i="7"/>
  <c r="B244" i="6"/>
  <c r="B231" i="8"/>
  <c r="B231" i="7"/>
  <c r="A232" i="8"/>
  <c r="A232" i="7"/>
  <c r="A246" i="6"/>
  <c r="C246" i="6" s="1"/>
  <c r="D237" i="8"/>
  <c r="D237" i="7"/>
  <c r="C238" i="8"/>
  <c r="C238" i="7"/>
  <c r="B252" i="6"/>
  <c r="B239" i="8"/>
  <c r="B239" i="7"/>
  <c r="A240" i="8"/>
  <c r="A240" i="7"/>
  <c r="A254" i="6"/>
  <c r="C254" i="6" s="1"/>
  <c r="D245" i="8"/>
  <c r="D245" i="7"/>
  <c r="C246" i="8"/>
  <c r="C246" i="7"/>
  <c r="B260" i="6"/>
  <c r="B247" i="8"/>
  <c r="B247" i="7"/>
  <c r="A248" i="8"/>
  <c r="A248" i="7"/>
  <c r="A262" i="6"/>
  <c r="C262" i="6" s="1"/>
  <c r="D253" i="8"/>
  <c r="D253" i="7"/>
  <c r="C254" i="8"/>
  <c r="C254" i="7"/>
  <c r="B268" i="6"/>
  <c r="B255" i="8"/>
  <c r="B255" i="7"/>
  <c r="A256" i="8"/>
  <c r="A256" i="7"/>
  <c r="A270" i="6"/>
  <c r="C270" i="6" s="1"/>
  <c r="D261" i="8"/>
  <c r="D261" i="7"/>
  <c r="C262" i="8"/>
  <c r="C262" i="7"/>
  <c r="B276" i="6"/>
  <c r="B263" i="8"/>
  <c r="B263" i="7"/>
  <c r="A264" i="8"/>
  <c r="A264" i="7"/>
  <c r="A278" i="6"/>
  <c r="C278" i="6" s="1"/>
  <c r="O264" i="7"/>
  <c r="AQ2637" i="5"/>
  <c r="L267" i="7"/>
  <c r="D268" i="8"/>
  <c r="D268" i="7"/>
  <c r="A270" i="8"/>
  <c r="A270" i="7"/>
  <c r="A284" i="6"/>
  <c r="C284" i="6" s="1"/>
  <c r="A272" i="8"/>
  <c r="A272" i="7"/>
  <c r="A286" i="6"/>
  <c r="C286" i="6" s="1"/>
  <c r="F272" i="7"/>
  <c r="N272" i="7"/>
  <c r="Y2696" i="5"/>
  <c r="Y2697" i="5"/>
  <c r="H273" i="7"/>
  <c r="P273" i="7"/>
  <c r="W2725" i="5"/>
  <c r="F275" i="7"/>
  <c r="N275" i="7"/>
  <c r="D276" i="8"/>
  <c r="D276" i="7"/>
  <c r="D277" i="8"/>
  <c r="D277" i="7"/>
  <c r="L277" i="7"/>
  <c r="D279" i="8"/>
  <c r="D279" i="7"/>
  <c r="E280" i="8"/>
  <c r="E280" i="7"/>
  <c r="H281" i="7"/>
  <c r="P281" i="7"/>
  <c r="W2816" i="5"/>
  <c r="C285" i="8"/>
  <c r="C285" i="7"/>
  <c r="B299" i="6"/>
  <c r="AQ2818" i="5"/>
  <c r="W2826" i="5"/>
  <c r="E289" i="8"/>
  <c r="E289" i="7"/>
  <c r="A290" i="8"/>
  <c r="A290" i="7"/>
  <c r="A304" i="6"/>
  <c r="C304" i="6" s="1"/>
  <c r="Y2877" i="5"/>
  <c r="Y2876" i="5"/>
  <c r="C294" i="8"/>
  <c r="C294" i="7"/>
  <c r="B308" i="6"/>
  <c r="K294" i="7"/>
  <c r="M294" i="7"/>
  <c r="D295" i="8"/>
  <c r="D295" i="7"/>
  <c r="E297" i="8"/>
  <c r="E297" i="7"/>
  <c r="E298" i="8"/>
  <c r="E298" i="7"/>
  <c r="AQ2960" i="5"/>
  <c r="AQ2959" i="5"/>
  <c r="AQ2963" i="5"/>
  <c r="AQ2967" i="5"/>
  <c r="AQ2966" i="5"/>
  <c r="AQ2965" i="5"/>
  <c r="AQ2964" i="5"/>
  <c r="AQ2961" i="5"/>
  <c r="D300" i="8"/>
  <c r="D300" i="7"/>
  <c r="AQ2968" i="5"/>
  <c r="E306" i="8"/>
  <c r="E306" i="7"/>
  <c r="E314" i="8"/>
  <c r="E314" i="7"/>
  <c r="W3126" i="5"/>
  <c r="E322" i="8"/>
  <c r="E322" i="7"/>
  <c r="W3206" i="5"/>
  <c r="W3266" i="5"/>
  <c r="E330" i="8"/>
  <c r="E330" i="7"/>
  <c r="W3286" i="5"/>
  <c r="W3346" i="5"/>
  <c r="Y3355" i="5"/>
  <c r="W3366" i="5"/>
  <c r="C346" i="8"/>
  <c r="C346" i="7"/>
  <c r="B360" i="6"/>
  <c r="AQ3428" i="5"/>
  <c r="W3657" i="5"/>
  <c r="E375" i="8"/>
  <c r="E375" i="7"/>
  <c r="E393" i="8"/>
  <c r="E393" i="7"/>
  <c r="W4036" i="5"/>
  <c r="B208" i="8"/>
  <c r="B208" i="7"/>
  <c r="A209" i="8"/>
  <c r="A209" i="7"/>
  <c r="A223" i="6"/>
  <c r="C223" i="6" s="1"/>
  <c r="D214" i="8"/>
  <c r="D214" i="7"/>
  <c r="C215" i="8"/>
  <c r="C215" i="7"/>
  <c r="B229" i="6"/>
  <c r="B216" i="8"/>
  <c r="B216" i="7"/>
  <c r="A217" i="8"/>
  <c r="A217" i="7"/>
  <c r="A231" i="6"/>
  <c r="C231" i="6" s="1"/>
  <c r="D222" i="8"/>
  <c r="D222" i="7"/>
  <c r="C223" i="8"/>
  <c r="C223" i="7"/>
  <c r="B237" i="6"/>
  <c r="B224" i="8"/>
  <c r="B224" i="7"/>
  <c r="A225" i="8"/>
  <c r="A225" i="7"/>
  <c r="A239" i="6"/>
  <c r="C239" i="6" s="1"/>
  <c r="D230" i="8"/>
  <c r="D230" i="7"/>
  <c r="C231" i="8"/>
  <c r="C231" i="7"/>
  <c r="B245" i="6"/>
  <c r="B232" i="8"/>
  <c r="B232" i="7"/>
  <c r="A233" i="8"/>
  <c r="A233" i="7"/>
  <c r="A247" i="6"/>
  <c r="C247" i="6" s="1"/>
  <c r="D238" i="8"/>
  <c r="D238" i="7"/>
  <c r="C239" i="8"/>
  <c r="C239" i="7"/>
  <c r="B253" i="6"/>
  <c r="B240" i="8"/>
  <c r="B240" i="7"/>
  <c r="A241" i="8"/>
  <c r="A241" i="7"/>
  <c r="A255" i="6"/>
  <c r="C255" i="6" s="1"/>
  <c r="D246" i="8"/>
  <c r="D246" i="7"/>
  <c r="C247" i="8"/>
  <c r="C247" i="7"/>
  <c r="B261" i="6"/>
  <c r="B248" i="8"/>
  <c r="B248" i="7"/>
  <c r="A249" i="8"/>
  <c r="A249" i="7"/>
  <c r="A263" i="6"/>
  <c r="C263" i="6" s="1"/>
  <c r="AQ2498" i="5"/>
  <c r="D254" i="8"/>
  <c r="D254" i="7"/>
  <c r="C255" i="8"/>
  <c r="C255" i="7"/>
  <c r="B269" i="6"/>
  <c r="B256" i="8"/>
  <c r="B256" i="7"/>
  <c r="A257" i="8"/>
  <c r="A257" i="7"/>
  <c r="A271" i="6"/>
  <c r="C271" i="6" s="1"/>
  <c r="AQ2578" i="5"/>
  <c r="D262" i="8"/>
  <c r="D262" i="7"/>
  <c r="C263" i="8"/>
  <c r="C263" i="7"/>
  <c r="B277" i="6"/>
  <c r="B264" i="8"/>
  <c r="B264" i="7"/>
  <c r="Y2616" i="5"/>
  <c r="AQ2629" i="5"/>
  <c r="AQ2648" i="5"/>
  <c r="B270" i="8"/>
  <c r="B270" i="7"/>
  <c r="D271" i="8"/>
  <c r="D271" i="7"/>
  <c r="B273" i="8"/>
  <c r="B273" i="7"/>
  <c r="Y2715" i="5"/>
  <c r="W2715" i="5"/>
  <c r="W2717" i="5" s="1"/>
  <c r="L274" i="7"/>
  <c r="Y2725" i="5"/>
  <c r="AQ2728" i="5"/>
  <c r="Y2765" i="5"/>
  <c r="W2796" i="5"/>
  <c r="W2806" i="5"/>
  <c r="D284" i="8"/>
  <c r="D284" i="7"/>
  <c r="D285" i="8"/>
  <c r="D285" i="7"/>
  <c r="L285" i="7"/>
  <c r="D287" i="8"/>
  <c r="D287" i="7"/>
  <c r="W2855" i="5"/>
  <c r="H289" i="7"/>
  <c r="P289" i="7"/>
  <c r="W2896" i="5"/>
  <c r="C293" i="8"/>
  <c r="C293" i="7"/>
  <c r="B307" i="6"/>
  <c r="AQ2898" i="5"/>
  <c r="W2906" i="5"/>
  <c r="Y2925" i="5"/>
  <c r="W2935" i="5"/>
  <c r="W2937" i="5" s="1"/>
  <c r="Y2975" i="5"/>
  <c r="W2975" i="5"/>
  <c r="AQ2993" i="5"/>
  <c r="AQ2997" i="5"/>
  <c r="AQ2996" i="5"/>
  <c r="AQ2995" i="5"/>
  <c r="AQ2994" i="5"/>
  <c r="AQ2991" i="5"/>
  <c r="AQ2990" i="5"/>
  <c r="AQ2989" i="5"/>
  <c r="W3065" i="5"/>
  <c r="AQ3073" i="5"/>
  <c r="AQ3077" i="5"/>
  <c r="AQ3076" i="5"/>
  <c r="AQ3075" i="5"/>
  <c r="AQ3074" i="5"/>
  <c r="AQ3071" i="5"/>
  <c r="AQ3070" i="5"/>
  <c r="AQ3069" i="5"/>
  <c r="AQ3153" i="5"/>
  <c r="AQ3157" i="5"/>
  <c r="AQ3156" i="5"/>
  <c r="AQ3155" i="5"/>
  <c r="AQ3154" i="5"/>
  <c r="AQ3151" i="5"/>
  <c r="AQ3150" i="5"/>
  <c r="AQ3149" i="5"/>
  <c r="W3216" i="5"/>
  <c r="AQ3233" i="5"/>
  <c r="AQ3237" i="5"/>
  <c r="AQ3236" i="5"/>
  <c r="AQ3235" i="5"/>
  <c r="AQ3234" i="5"/>
  <c r="AQ3231" i="5"/>
  <c r="AQ3230" i="5"/>
  <c r="AQ3229" i="5"/>
  <c r="W3296" i="5"/>
  <c r="AQ3313" i="5"/>
  <c r="AQ3317" i="5"/>
  <c r="AQ3316" i="5"/>
  <c r="AQ3315" i="5"/>
  <c r="AQ3314" i="5"/>
  <c r="AQ3311" i="5"/>
  <c r="AQ3310" i="5"/>
  <c r="AQ3309" i="5"/>
  <c r="W3376" i="5"/>
  <c r="Y3445" i="5"/>
  <c r="W3446" i="5"/>
  <c r="W3445" i="5"/>
  <c r="D361" i="8"/>
  <c r="D361" i="7"/>
  <c r="E364" i="8"/>
  <c r="E364" i="7"/>
  <c r="AQ3651" i="5"/>
  <c r="AQ3650" i="5"/>
  <c r="AQ3649" i="5"/>
  <c r="AQ3653" i="5"/>
  <c r="AQ3657" i="5"/>
  <c r="AQ3656" i="5"/>
  <c r="AQ3655" i="5"/>
  <c r="AQ3654" i="5"/>
  <c r="AQ3652" i="5"/>
  <c r="Y3685" i="5"/>
  <c r="W3685" i="5"/>
  <c r="W3686" i="5"/>
  <c r="AQ3703" i="5"/>
  <c r="AQ3707" i="5"/>
  <c r="AQ3706" i="5"/>
  <c r="AQ3705" i="5"/>
  <c r="AQ3704" i="5"/>
  <c r="AQ3701" i="5"/>
  <c r="AQ3700" i="5"/>
  <c r="AQ3699" i="5"/>
  <c r="AQ3702" i="5"/>
  <c r="E407" i="8"/>
  <c r="E407" i="7"/>
  <c r="E415" i="8"/>
  <c r="E415" i="7"/>
  <c r="Y4385" i="5"/>
  <c r="W4385" i="5"/>
  <c r="AQ1948" i="5"/>
  <c r="D199" i="8"/>
  <c r="D199" i="7"/>
  <c r="C200" i="8"/>
  <c r="C200" i="7"/>
  <c r="B214" i="6"/>
  <c r="Y1976" i="5"/>
  <c r="Y1977" i="5"/>
  <c r="B201" i="8"/>
  <c r="B201" i="7"/>
  <c r="W1985" i="5"/>
  <c r="A202" i="8"/>
  <c r="A202" i="7"/>
  <c r="A216" i="6"/>
  <c r="C216" i="6" s="1"/>
  <c r="AQ2028" i="5"/>
  <c r="D207" i="8"/>
  <c r="D207" i="7"/>
  <c r="C208" i="8"/>
  <c r="C208" i="7"/>
  <c r="B222" i="6"/>
  <c r="Y2056" i="5"/>
  <c r="Y2057" i="5"/>
  <c r="B209" i="8"/>
  <c r="B209" i="7"/>
  <c r="W2065" i="5"/>
  <c r="A210" i="8"/>
  <c r="A210" i="7"/>
  <c r="A224" i="6"/>
  <c r="C224" i="6" s="1"/>
  <c r="AQ2108" i="5"/>
  <c r="D215" i="8"/>
  <c r="D215" i="7"/>
  <c r="C216" i="8"/>
  <c r="C216" i="7"/>
  <c r="B230" i="6"/>
  <c r="Y2136" i="5"/>
  <c r="Y2137" i="5"/>
  <c r="B217" i="8"/>
  <c r="B217" i="7"/>
  <c r="W2145" i="5"/>
  <c r="A218" i="8"/>
  <c r="A218" i="7"/>
  <c r="A232" i="6"/>
  <c r="C232" i="6" s="1"/>
  <c r="AQ2188" i="5"/>
  <c r="D223" i="8"/>
  <c r="D223" i="7"/>
  <c r="C224" i="8"/>
  <c r="C224" i="7"/>
  <c r="B238" i="6"/>
  <c r="Y2216" i="5"/>
  <c r="Y2217" i="5"/>
  <c r="B225" i="8"/>
  <c r="B225" i="7"/>
  <c r="W2225" i="5"/>
  <c r="A226" i="8"/>
  <c r="A226" i="7"/>
  <c r="A240" i="6"/>
  <c r="C240" i="6" s="1"/>
  <c r="AQ2268" i="5"/>
  <c r="D231" i="8"/>
  <c r="D231" i="7"/>
  <c r="C232" i="8"/>
  <c r="C232" i="7"/>
  <c r="B246" i="6"/>
  <c r="Y2296" i="5"/>
  <c r="Y2297" i="5"/>
  <c r="B233" i="8"/>
  <c r="B233" i="7"/>
  <c r="W2305" i="5"/>
  <c r="A234" i="8"/>
  <c r="A234" i="7"/>
  <c r="A248" i="6"/>
  <c r="C248" i="6" s="1"/>
  <c r="AQ2348" i="5"/>
  <c r="D239" i="8"/>
  <c r="D239" i="7"/>
  <c r="C240" i="8"/>
  <c r="C240" i="7"/>
  <c r="B254" i="6"/>
  <c r="Y2376" i="5"/>
  <c r="Y2377" i="5"/>
  <c r="B241" i="8"/>
  <c r="B241" i="7"/>
  <c r="W2385" i="5"/>
  <c r="A242" i="8"/>
  <c r="A242" i="7"/>
  <c r="A256" i="6"/>
  <c r="C256" i="6" s="1"/>
  <c r="AQ2428" i="5"/>
  <c r="D247" i="8"/>
  <c r="D247" i="7"/>
  <c r="C248" i="8"/>
  <c r="C248" i="7"/>
  <c r="B262" i="6"/>
  <c r="Y2456" i="5"/>
  <c r="Y2457" i="5"/>
  <c r="B249" i="8"/>
  <c r="B249" i="7"/>
  <c r="W2465" i="5"/>
  <c r="A250" i="8"/>
  <c r="A250" i="7"/>
  <c r="A264" i="6"/>
  <c r="C264" i="6" s="1"/>
  <c r="AQ2508" i="5"/>
  <c r="D255" i="8"/>
  <c r="D255" i="7"/>
  <c r="C256" i="8"/>
  <c r="C256" i="7"/>
  <c r="B270" i="6"/>
  <c r="Y2536" i="5"/>
  <c r="Y2537" i="5"/>
  <c r="B257" i="8"/>
  <c r="B257" i="7"/>
  <c r="W2545" i="5"/>
  <c r="A258" i="8"/>
  <c r="A258" i="7"/>
  <c r="A272" i="6"/>
  <c r="C272" i="6" s="1"/>
  <c r="AQ2588" i="5"/>
  <c r="D263" i="8"/>
  <c r="D263" i="7"/>
  <c r="C264" i="8"/>
  <c r="C264" i="7"/>
  <c r="B278" i="6"/>
  <c r="B265" i="8"/>
  <c r="B265" i="7"/>
  <c r="F265" i="7"/>
  <c r="N265" i="7"/>
  <c r="W2625" i="5"/>
  <c r="W2627" i="5" s="1"/>
  <c r="Y2635" i="5"/>
  <c r="W2635" i="5"/>
  <c r="J268" i="7"/>
  <c r="R268" i="7"/>
  <c r="A269" i="8"/>
  <c r="A269" i="7"/>
  <c r="A283" i="6"/>
  <c r="C283" i="6" s="1"/>
  <c r="C270" i="8"/>
  <c r="C270" i="7"/>
  <c r="B284" i="6"/>
  <c r="H270" i="7"/>
  <c r="P270" i="7"/>
  <c r="Y2685" i="5"/>
  <c r="C272" i="8"/>
  <c r="C272" i="7"/>
  <c r="B286" i="6"/>
  <c r="AQ2688" i="5"/>
  <c r="W2696" i="5"/>
  <c r="Y2735" i="5"/>
  <c r="W2735" i="5"/>
  <c r="I280" i="7"/>
  <c r="Q280" i="7"/>
  <c r="AQ2803" i="5"/>
  <c r="AQ2807" i="5"/>
  <c r="AQ2806" i="5"/>
  <c r="AQ2805" i="5"/>
  <c r="AQ2804" i="5"/>
  <c r="AQ2801" i="5"/>
  <c r="AQ2800" i="5"/>
  <c r="AQ2808" i="5"/>
  <c r="M284" i="7"/>
  <c r="Y2845" i="5"/>
  <c r="W2876" i="5"/>
  <c r="W2886" i="5"/>
  <c r="D292" i="8"/>
  <c r="D292" i="7"/>
  <c r="D293" i="8"/>
  <c r="D293" i="7"/>
  <c r="AQ2908" i="5"/>
  <c r="Y2965" i="5"/>
  <c r="W2965" i="5"/>
  <c r="W2967" i="5" s="1"/>
  <c r="W3016" i="5"/>
  <c r="W3087" i="5"/>
  <c r="W3096" i="5"/>
  <c r="W3145" i="5"/>
  <c r="W3166" i="5"/>
  <c r="W3176" i="5"/>
  <c r="W3225" i="5"/>
  <c r="W3256" i="5"/>
  <c r="W3305" i="5"/>
  <c r="W3326" i="5"/>
  <c r="W3336" i="5"/>
  <c r="W3385" i="5"/>
  <c r="M342" i="7"/>
  <c r="E346" i="8"/>
  <c r="E346" i="7"/>
  <c r="E383" i="8"/>
  <c r="E383" i="7"/>
  <c r="R394" i="7"/>
  <c r="E416" i="8"/>
  <c r="E416" i="7"/>
  <c r="E434" i="8"/>
  <c r="E434" i="7"/>
  <c r="A195" i="8"/>
  <c r="A195" i="7"/>
  <c r="A209" i="6"/>
  <c r="C209" i="6" s="1"/>
  <c r="D200" i="8"/>
  <c r="D200" i="7"/>
  <c r="C201" i="8"/>
  <c r="C201" i="7"/>
  <c r="B215" i="6"/>
  <c r="B202" i="8"/>
  <c r="B202" i="7"/>
  <c r="W1995" i="5"/>
  <c r="A203" i="8"/>
  <c r="A203" i="7"/>
  <c r="A217" i="6"/>
  <c r="C217" i="6" s="1"/>
  <c r="D208" i="8"/>
  <c r="D208" i="7"/>
  <c r="C209" i="8"/>
  <c r="C209" i="7"/>
  <c r="B223" i="6"/>
  <c r="Y2066" i="5"/>
  <c r="Y2067" i="5"/>
  <c r="B210" i="8"/>
  <c r="B210" i="7"/>
  <c r="W2075" i="5"/>
  <c r="A211" i="8"/>
  <c r="A211" i="7"/>
  <c r="A225" i="6"/>
  <c r="C225" i="6" s="1"/>
  <c r="AQ2118" i="5"/>
  <c r="D216" i="8"/>
  <c r="D216" i="7"/>
  <c r="C217" i="8"/>
  <c r="C217" i="7"/>
  <c r="B231" i="6"/>
  <c r="Y2146" i="5"/>
  <c r="Y2147" i="5"/>
  <c r="B218" i="8"/>
  <c r="B218" i="7"/>
  <c r="W2155" i="5"/>
  <c r="A219" i="8"/>
  <c r="A219" i="7"/>
  <c r="A233" i="6"/>
  <c r="C233" i="6" s="1"/>
  <c r="AQ2198" i="5"/>
  <c r="D224" i="8"/>
  <c r="D224" i="7"/>
  <c r="C225" i="8"/>
  <c r="C225" i="7"/>
  <c r="B239" i="6"/>
  <c r="Y2226" i="5"/>
  <c r="Y2227" i="5"/>
  <c r="B226" i="8"/>
  <c r="B226" i="7"/>
  <c r="W2235" i="5"/>
  <c r="A227" i="8"/>
  <c r="A227" i="7"/>
  <c r="A241" i="6"/>
  <c r="C241" i="6" s="1"/>
  <c r="AQ2278" i="5"/>
  <c r="D232" i="8"/>
  <c r="D232" i="7"/>
  <c r="C233" i="8"/>
  <c r="C233" i="7"/>
  <c r="B247" i="6"/>
  <c r="Y2306" i="5"/>
  <c r="Y2307" i="5"/>
  <c r="B234" i="8"/>
  <c r="B234" i="7"/>
  <c r="W2315" i="5"/>
  <c r="A235" i="8"/>
  <c r="A235" i="7"/>
  <c r="A249" i="6"/>
  <c r="C249" i="6" s="1"/>
  <c r="AQ2358" i="5"/>
  <c r="D240" i="8"/>
  <c r="D240" i="7"/>
  <c r="C241" i="8"/>
  <c r="C241" i="7"/>
  <c r="B255" i="6"/>
  <c r="Y2386" i="5"/>
  <c r="Y2387" i="5"/>
  <c r="B242" i="8"/>
  <c r="B242" i="7"/>
  <c r="W2395" i="5"/>
  <c r="A243" i="8"/>
  <c r="A243" i="7"/>
  <c r="A257" i="6"/>
  <c r="C257" i="6" s="1"/>
  <c r="AQ2438" i="5"/>
  <c r="D248" i="8"/>
  <c r="D248" i="7"/>
  <c r="C249" i="8"/>
  <c r="C249" i="7"/>
  <c r="B263" i="6"/>
  <c r="Y2466" i="5"/>
  <c r="Y2467" i="5"/>
  <c r="B250" i="8"/>
  <c r="B250" i="7"/>
  <c r="W2475" i="5"/>
  <c r="A251" i="8"/>
  <c r="A251" i="7"/>
  <c r="A265" i="6"/>
  <c r="C265" i="6" s="1"/>
  <c r="AQ2518" i="5"/>
  <c r="D256" i="8"/>
  <c r="D256" i="7"/>
  <c r="C257" i="8"/>
  <c r="C257" i="7"/>
  <c r="B271" i="6"/>
  <c r="Y2546" i="5"/>
  <c r="Y2547" i="5"/>
  <c r="B258" i="8"/>
  <c r="B258" i="7"/>
  <c r="W2555" i="5"/>
  <c r="A259" i="8"/>
  <c r="A259" i="7"/>
  <c r="A273" i="6"/>
  <c r="C273" i="6" s="1"/>
  <c r="AQ2598" i="5"/>
  <c r="D264" i="8"/>
  <c r="D264" i="7"/>
  <c r="W2616" i="5"/>
  <c r="AQ2632" i="5"/>
  <c r="C267" i="8"/>
  <c r="C267" i="7"/>
  <c r="B281" i="6"/>
  <c r="K268" i="7"/>
  <c r="B269" i="8"/>
  <c r="B269" i="7"/>
  <c r="I270" i="7"/>
  <c r="Q270" i="7"/>
  <c r="Y2676" i="5"/>
  <c r="I272" i="7"/>
  <c r="Q272" i="7"/>
  <c r="C275" i="8"/>
  <c r="C275" i="7"/>
  <c r="B289" i="6"/>
  <c r="F283" i="7"/>
  <c r="N283" i="7"/>
  <c r="Y2815" i="5"/>
  <c r="W2815" i="5"/>
  <c r="I288" i="7"/>
  <c r="Q288" i="7"/>
  <c r="AQ2883" i="5"/>
  <c r="AQ2887" i="5"/>
  <c r="AQ2886" i="5"/>
  <c r="AQ2885" i="5"/>
  <c r="AQ2884" i="5"/>
  <c r="AQ2881" i="5"/>
  <c r="AQ2880" i="5"/>
  <c r="AQ2888" i="5"/>
  <c r="M292" i="7"/>
  <c r="W2925" i="5"/>
  <c r="W2946" i="5"/>
  <c r="A298" i="8"/>
  <c r="A298" i="7"/>
  <c r="A312" i="6"/>
  <c r="C312" i="6" s="1"/>
  <c r="Y2957" i="5"/>
  <c r="Y2956" i="5"/>
  <c r="AQ2962" i="5"/>
  <c r="AQ2992" i="5"/>
  <c r="C304" i="8"/>
  <c r="C304" i="7"/>
  <c r="B318" i="6"/>
  <c r="AQ3008" i="5"/>
  <c r="Y3065" i="5"/>
  <c r="AQ3072" i="5"/>
  <c r="C312" i="8"/>
  <c r="C312" i="7"/>
  <c r="B326" i="6"/>
  <c r="AQ3088" i="5"/>
  <c r="W3125" i="5"/>
  <c r="Y3145" i="5"/>
  <c r="AQ3152" i="5"/>
  <c r="C320" i="8"/>
  <c r="C320" i="7"/>
  <c r="B334" i="6"/>
  <c r="AQ3168" i="5"/>
  <c r="W3205" i="5"/>
  <c r="Y3225" i="5"/>
  <c r="AQ3232" i="5"/>
  <c r="C328" i="8"/>
  <c r="C328" i="7"/>
  <c r="B342" i="6"/>
  <c r="AQ3248" i="5"/>
  <c r="W3285" i="5"/>
  <c r="Y3305" i="5"/>
  <c r="AQ3312" i="5"/>
  <c r="C336" i="8"/>
  <c r="C336" i="7"/>
  <c r="B350" i="6"/>
  <c r="AQ3328" i="5"/>
  <c r="Y3385" i="5"/>
  <c r="E342" i="8"/>
  <c r="E342" i="7"/>
  <c r="W3415" i="5"/>
  <c r="W3416" i="5"/>
  <c r="W3577" i="5"/>
  <c r="E391" i="8"/>
  <c r="E391" i="7"/>
  <c r="B195" i="8"/>
  <c r="B195" i="7"/>
  <c r="A196" i="8"/>
  <c r="A196" i="7"/>
  <c r="A210" i="6"/>
  <c r="C210" i="6" s="1"/>
  <c r="AQ1968" i="5"/>
  <c r="D201" i="8"/>
  <c r="D201" i="7"/>
  <c r="C202" i="8"/>
  <c r="C202" i="7"/>
  <c r="B216" i="6"/>
  <c r="Y1996" i="5"/>
  <c r="Y1997" i="5"/>
  <c r="B203" i="8"/>
  <c r="B203" i="7"/>
  <c r="A204" i="8"/>
  <c r="A204" i="7"/>
  <c r="A218" i="6"/>
  <c r="C218" i="6" s="1"/>
  <c r="AQ2048" i="5"/>
  <c r="D209" i="8"/>
  <c r="D209" i="7"/>
  <c r="C210" i="8"/>
  <c r="C210" i="7"/>
  <c r="B224" i="6"/>
  <c r="Y2076" i="5"/>
  <c r="Y2077" i="5"/>
  <c r="B211" i="8"/>
  <c r="B211" i="7"/>
  <c r="A212" i="8"/>
  <c r="A212" i="7"/>
  <c r="A226" i="6"/>
  <c r="C226" i="6" s="1"/>
  <c r="AQ2128" i="5"/>
  <c r="D217" i="8"/>
  <c r="D217" i="7"/>
  <c r="C218" i="8"/>
  <c r="C218" i="7"/>
  <c r="B232" i="6"/>
  <c r="Y2156" i="5"/>
  <c r="Y2157" i="5"/>
  <c r="B219" i="8"/>
  <c r="B219" i="7"/>
  <c r="A220" i="8"/>
  <c r="A220" i="7"/>
  <c r="A234" i="6"/>
  <c r="C234" i="6" s="1"/>
  <c r="AQ2208" i="5"/>
  <c r="D225" i="8"/>
  <c r="D225" i="7"/>
  <c r="C226" i="8"/>
  <c r="C226" i="7"/>
  <c r="B240" i="6"/>
  <c r="Y2236" i="5"/>
  <c r="Y2237" i="5"/>
  <c r="B227" i="8"/>
  <c r="B227" i="7"/>
  <c r="A228" i="8"/>
  <c r="A228" i="7"/>
  <c r="A242" i="6"/>
  <c r="C242" i="6" s="1"/>
  <c r="AQ2288" i="5"/>
  <c r="D233" i="8"/>
  <c r="D233" i="7"/>
  <c r="C234" i="8"/>
  <c r="C234" i="7"/>
  <c r="B248" i="6"/>
  <c r="Y2316" i="5"/>
  <c r="Y2317" i="5"/>
  <c r="B235" i="8"/>
  <c r="B235" i="7"/>
  <c r="A236" i="8"/>
  <c r="A236" i="7"/>
  <c r="A250" i="6"/>
  <c r="C250" i="6" s="1"/>
  <c r="AQ2368" i="5"/>
  <c r="D241" i="8"/>
  <c r="D241" i="7"/>
  <c r="C242" i="8"/>
  <c r="C242" i="7"/>
  <c r="B256" i="6"/>
  <c r="Y2396" i="5"/>
  <c r="Y2397" i="5"/>
  <c r="B243" i="8"/>
  <c r="B243" i="7"/>
  <c r="A244" i="8"/>
  <c r="A244" i="7"/>
  <c r="A258" i="6"/>
  <c r="C258" i="6" s="1"/>
  <c r="AQ2448" i="5"/>
  <c r="D249" i="8"/>
  <c r="D249" i="7"/>
  <c r="C250" i="8"/>
  <c r="C250" i="7"/>
  <c r="B264" i="6"/>
  <c r="Y2476" i="5"/>
  <c r="Y2477" i="5"/>
  <c r="B251" i="8"/>
  <c r="B251" i="7"/>
  <c r="A252" i="8"/>
  <c r="A252" i="7"/>
  <c r="A266" i="6"/>
  <c r="C266" i="6" s="1"/>
  <c r="AQ2528" i="5"/>
  <c r="D257" i="8"/>
  <c r="D257" i="7"/>
  <c r="C258" i="8"/>
  <c r="C258" i="7"/>
  <c r="B272" i="6"/>
  <c r="Y2556" i="5"/>
  <c r="Y2557" i="5"/>
  <c r="B259" i="8"/>
  <c r="B259" i="7"/>
  <c r="A260" i="8"/>
  <c r="A260" i="7"/>
  <c r="A274" i="6"/>
  <c r="C274" i="6" s="1"/>
  <c r="AQ2608" i="5"/>
  <c r="A266" i="8"/>
  <c r="A266" i="7"/>
  <c r="A280" i="6"/>
  <c r="C280" i="6" s="1"/>
  <c r="Y2637" i="5"/>
  <c r="Y2636" i="5"/>
  <c r="AQ2630" i="5"/>
  <c r="AQ2635" i="5"/>
  <c r="D267" i="8"/>
  <c r="D267" i="7"/>
  <c r="W2646" i="5"/>
  <c r="C269" i="8"/>
  <c r="C269" i="7"/>
  <c r="B283" i="6"/>
  <c r="AQ2658" i="5"/>
  <c r="AQ2668" i="5"/>
  <c r="AQ2698" i="5"/>
  <c r="A274" i="8"/>
  <c r="A274" i="7"/>
  <c r="A288" i="6"/>
  <c r="C288" i="6" s="1"/>
  <c r="Y2717" i="5"/>
  <c r="Y2716" i="5"/>
  <c r="G274" i="7"/>
  <c r="O274" i="7"/>
  <c r="W2726" i="5"/>
  <c r="W2745" i="5"/>
  <c r="A280" i="8"/>
  <c r="A280" i="7"/>
  <c r="A294" i="6"/>
  <c r="C294" i="6" s="1"/>
  <c r="B281" i="8"/>
  <c r="B281" i="7"/>
  <c r="AQ2778" i="5"/>
  <c r="Y2795" i="5"/>
  <c r="W2795" i="5"/>
  <c r="W2805" i="5"/>
  <c r="W2866" i="5"/>
  <c r="Y2895" i="5"/>
  <c r="W2895" i="5"/>
  <c r="W2985" i="5"/>
  <c r="D303" i="8"/>
  <c r="D303" i="7"/>
  <c r="B305" i="8"/>
  <c r="B305" i="7"/>
  <c r="AQ3018" i="5"/>
  <c r="A306" i="8"/>
  <c r="A306" i="7"/>
  <c r="A320" i="6"/>
  <c r="C320" i="6" s="1"/>
  <c r="Y3037" i="5"/>
  <c r="Y3036" i="5"/>
  <c r="Y3045" i="5"/>
  <c r="W3045" i="5"/>
  <c r="W3047" i="5" s="1"/>
  <c r="Y3055" i="5"/>
  <c r="W3055" i="5"/>
  <c r="W3057" i="5" s="1"/>
  <c r="AQ3063" i="5"/>
  <c r="AQ3067" i="5"/>
  <c r="AQ3066" i="5"/>
  <c r="AQ3065" i="5"/>
  <c r="AQ3064" i="5"/>
  <c r="AQ3061" i="5"/>
  <c r="AQ3062" i="5"/>
  <c r="W3066" i="5"/>
  <c r="D311" i="8"/>
  <c r="D311" i="7"/>
  <c r="B313" i="8"/>
  <c r="B313" i="7"/>
  <c r="AQ3098" i="5"/>
  <c r="A314" i="8"/>
  <c r="A314" i="7"/>
  <c r="A328" i="6"/>
  <c r="C328" i="6" s="1"/>
  <c r="Y3117" i="5"/>
  <c r="Y3116" i="5"/>
  <c r="E315" i="8"/>
  <c r="E315" i="7"/>
  <c r="Y3135" i="5"/>
  <c r="W3135" i="5"/>
  <c r="W3137" i="5" s="1"/>
  <c r="AQ3143" i="5"/>
  <c r="AQ3147" i="5"/>
  <c r="AQ3146" i="5"/>
  <c r="AQ3145" i="5"/>
  <c r="AQ3144" i="5"/>
  <c r="AQ3141" i="5"/>
  <c r="AQ3142" i="5"/>
  <c r="W3146" i="5"/>
  <c r="D319" i="8"/>
  <c r="D319" i="7"/>
  <c r="B321" i="8"/>
  <c r="B321" i="7"/>
  <c r="AQ3178" i="5"/>
  <c r="A322" i="8"/>
  <c r="A322" i="7"/>
  <c r="A336" i="6"/>
  <c r="C336" i="6" s="1"/>
  <c r="AQ3188" i="5"/>
  <c r="Y3197" i="5"/>
  <c r="Y3196" i="5"/>
  <c r="E323" i="8"/>
  <c r="E323" i="7"/>
  <c r="Y3215" i="5"/>
  <c r="W3215" i="5"/>
  <c r="AQ3223" i="5"/>
  <c r="AQ3227" i="5"/>
  <c r="AQ3226" i="5"/>
  <c r="AQ3225" i="5"/>
  <c r="AQ3224" i="5"/>
  <c r="AQ3221" i="5"/>
  <c r="AQ3222" i="5"/>
  <c r="W3226" i="5"/>
  <c r="D327" i="8"/>
  <c r="D327" i="7"/>
  <c r="B329" i="8"/>
  <c r="B329" i="7"/>
  <c r="AQ3258" i="5"/>
  <c r="A330" i="8"/>
  <c r="A330" i="7"/>
  <c r="A344" i="6"/>
  <c r="C344" i="6" s="1"/>
  <c r="AQ3268" i="5"/>
  <c r="Y3277" i="5"/>
  <c r="Y3276" i="5"/>
  <c r="E331" i="8"/>
  <c r="E331" i="7"/>
  <c r="Y3295" i="5"/>
  <c r="W3295" i="5"/>
  <c r="AQ3303" i="5"/>
  <c r="AQ3307" i="5"/>
  <c r="AQ3306" i="5"/>
  <c r="AQ3305" i="5"/>
  <c r="AQ3304" i="5"/>
  <c r="AQ3301" i="5"/>
  <c r="AQ3302" i="5"/>
  <c r="W3306" i="5"/>
  <c r="D335" i="8"/>
  <c r="D335" i="7"/>
  <c r="B337" i="8"/>
  <c r="B337" i="7"/>
  <c r="AQ3338" i="5"/>
  <c r="A338" i="8"/>
  <c r="A338" i="7"/>
  <c r="A352" i="6"/>
  <c r="C352" i="6" s="1"/>
  <c r="AQ3348" i="5"/>
  <c r="Y3357" i="5"/>
  <c r="Y3356" i="5"/>
  <c r="Y3365" i="5"/>
  <c r="W3365" i="5"/>
  <c r="Y3375" i="5"/>
  <c r="W3375" i="5"/>
  <c r="AQ3387" i="5"/>
  <c r="AQ3386" i="5"/>
  <c r="AQ3383" i="5"/>
  <c r="AQ3385" i="5"/>
  <c r="AQ3384" i="5"/>
  <c r="AQ3381" i="5"/>
  <c r="AQ3382" i="5"/>
  <c r="W3386" i="5"/>
  <c r="Y3405" i="5"/>
  <c r="W3405" i="5"/>
  <c r="W3406" i="5"/>
  <c r="A344" i="8"/>
  <c r="A344" i="7"/>
  <c r="A358" i="6"/>
  <c r="C358" i="6" s="1"/>
  <c r="Y3417" i="5"/>
  <c r="Y3416" i="5"/>
  <c r="AQ3408" i="5"/>
  <c r="D353" i="8"/>
  <c r="D353" i="7"/>
  <c r="E356" i="8"/>
  <c r="E356" i="7"/>
  <c r="AQ3571" i="5"/>
  <c r="AQ3570" i="5"/>
  <c r="AQ3569" i="5"/>
  <c r="AQ3573" i="5"/>
  <c r="AQ3577" i="5"/>
  <c r="AQ3576" i="5"/>
  <c r="AQ3575" i="5"/>
  <c r="AQ3574" i="5"/>
  <c r="AQ3572" i="5"/>
  <c r="Y3605" i="5"/>
  <c r="W3605" i="5"/>
  <c r="W3606" i="5"/>
  <c r="AQ3623" i="5"/>
  <c r="AQ3627" i="5"/>
  <c r="AQ3626" i="5"/>
  <c r="AQ3625" i="5"/>
  <c r="AQ3624" i="5"/>
  <c r="AQ3621" i="5"/>
  <c r="AQ3620" i="5"/>
  <c r="AQ3619" i="5"/>
  <c r="AQ3622" i="5"/>
  <c r="E421" i="8"/>
  <c r="E421" i="7"/>
  <c r="B430" i="8"/>
  <c r="B430" i="7"/>
  <c r="AQ4268" i="5"/>
  <c r="A265" i="8"/>
  <c r="A265" i="7"/>
  <c r="A279" i="6"/>
  <c r="C279" i="6" s="1"/>
  <c r="D270" i="8"/>
  <c r="D270" i="7"/>
  <c r="C271" i="8"/>
  <c r="C271" i="7"/>
  <c r="B285" i="6"/>
  <c r="B272" i="8"/>
  <c r="B272" i="7"/>
  <c r="A273" i="8"/>
  <c r="A273" i="7"/>
  <c r="A287" i="6"/>
  <c r="C287" i="6" s="1"/>
  <c r="D278" i="8"/>
  <c r="D278" i="7"/>
  <c r="C279" i="8"/>
  <c r="C279" i="7"/>
  <c r="B293" i="6"/>
  <c r="B280" i="8"/>
  <c r="B280" i="7"/>
  <c r="A281" i="8"/>
  <c r="A281" i="7"/>
  <c r="A295" i="6"/>
  <c r="C295" i="6" s="1"/>
  <c r="D286" i="8"/>
  <c r="D286" i="7"/>
  <c r="C287" i="8"/>
  <c r="C287" i="7"/>
  <c r="B301" i="6"/>
  <c r="B288" i="8"/>
  <c r="B288" i="7"/>
  <c r="A289" i="8"/>
  <c r="A289" i="7"/>
  <c r="A303" i="6"/>
  <c r="C303" i="6" s="1"/>
  <c r="D294" i="8"/>
  <c r="D294" i="7"/>
  <c r="C295" i="8"/>
  <c r="C295" i="7"/>
  <c r="B309" i="6"/>
  <c r="B296" i="8"/>
  <c r="B296" i="7"/>
  <c r="A297" i="8"/>
  <c r="A297" i="7"/>
  <c r="A311" i="6"/>
  <c r="C311" i="6" s="1"/>
  <c r="D302" i="8"/>
  <c r="D302" i="7"/>
  <c r="C303" i="8"/>
  <c r="C303" i="7"/>
  <c r="B317" i="6"/>
  <c r="Y3006" i="5"/>
  <c r="B304" i="8"/>
  <c r="B304" i="7"/>
  <c r="A305" i="8"/>
  <c r="A305" i="7"/>
  <c r="A319" i="6"/>
  <c r="C319" i="6" s="1"/>
  <c r="AQ3041" i="5"/>
  <c r="D310" i="8"/>
  <c r="D310" i="7"/>
  <c r="C311" i="8"/>
  <c r="C311" i="7"/>
  <c r="B325" i="6"/>
  <c r="Y3086" i="5"/>
  <c r="B312" i="8"/>
  <c r="B312" i="7"/>
  <c r="A313" i="8"/>
  <c r="A313" i="7"/>
  <c r="A327" i="6"/>
  <c r="C327" i="6" s="1"/>
  <c r="AQ3121" i="5"/>
  <c r="D318" i="8"/>
  <c r="D318" i="7"/>
  <c r="C319" i="8"/>
  <c r="C319" i="7"/>
  <c r="B333" i="6"/>
  <c r="Y3166" i="5"/>
  <c r="B320" i="8"/>
  <c r="B320" i="7"/>
  <c r="A321" i="8"/>
  <c r="A321" i="7"/>
  <c r="A335" i="6"/>
  <c r="C335" i="6" s="1"/>
  <c r="AQ3201" i="5"/>
  <c r="D326" i="8"/>
  <c r="D326" i="7"/>
  <c r="C327" i="8"/>
  <c r="C327" i="7"/>
  <c r="B341" i="6"/>
  <c r="Y3246" i="5"/>
  <c r="B328" i="8"/>
  <c r="B328" i="7"/>
  <c r="A329" i="8"/>
  <c r="A329" i="7"/>
  <c r="A343" i="6"/>
  <c r="C343" i="6" s="1"/>
  <c r="AQ3281" i="5"/>
  <c r="D334" i="8"/>
  <c r="D334" i="7"/>
  <c r="C335" i="8"/>
  <c r="C335" i="7"/>
  <c r="B349" i="6"/>
  <c r="Y3326" i="5"/>
  <c r="B336" i="8"/>
  <c r="B336" i="7"/>
  <c r="A337" i="8"/>
  <c r="A337" i="7"/>
  <c r="A351" i="6"/>
  <c r="C351" i="6" s="1"/>
  <c r="AQ3361" i="5"/>
  <c r="K341" i="7"/>
  <c r="G342" i="7"/>
  <c r="O342" i="7"/>
  <c r="I345" i="7"/>
  <c r="Q345" i="7"/>
  <c r="W3436" i="5"/>
  <c r="Y3455" i="5"/>
  <c r="F348" i="7"/>
  <c r="N348" i="7"/>
  <c r="AQ3454" i="5"/>
  <c r="Y3465" i="5"/>
  <c r="C354" i="8"/>
  <c r="C354" i="7"/>
  <c r="B368" i="6"/>
  <c r="AQ3508" i="5"/>
  <c r="G355" i="7"/>
  <c r="O355" i="7"/>
  <c r="W3555" i="5"/>
  <c r="Y3555" i="5"/>
  <c r="C362" i="8"/>
  <c r="C362" i="7"/>
  <c r="B376" i="6"/>
  <c r="AQ3588" i="5"/>
  <c r="G363" i="7"/>
  <c r="O363" i="7"/>
  <c r="W3635" i="5"/>
  <c r="Y3635" i="5"/>
  <c r="C370" i="8"/>
  <c r="C370" i="7"/>
  <c r="B384" i="6"/>
  <c r="AQ3668" i="5"/>
  <c r="G371" i="7"/>
  <c r="O371" i="7"/>
  <c r="W3715" i="5"/>
  <c r="Y3715" i="5"/>
  <c r="W3745" i="5"/>
  <c r="AQ3773" i="5"/>
  <c r="AQ3777" i="5"/>
  <c r="AQ3776" i="5"/>
  <c r="AQ3775" i="5"/>
  <c r="AQ3774" i="5"/>
  <c r="AQ3771" i="5"/>
  <c r="AQ3772" i="5"/>
  <c r="AQ3770" i="5"/>
  <c r="B384" i="8"/>
  <c r="B384" i="7"/>
  <c r="AQ3808" i="5"/>
  <c r="A385" i="8"/>
  <c r="A385" i="7"/>
  <c r="A399" i="6"/>
  <c r="C399" i="6" s="1"/>
  <c r="Y3827" i="5"/>
  <c r="Y3826" i="5"/>
  <c r="W3866" i="5"/>
  <c r="Y3895" i="5"/>
  <c r="J392" i="7"/>
  <c r="R392" i="7"/>
  <c r="I393" i="7"/>
  <c r="Q393" i="7"/>
  <c r="W3916" i="5"/>
  <c r="H394" i="7"/>
  <c r="P394" i="7"/>
  <c r="Y3945" i="5"/>
  <c r="D398" i="8"/>
  <c r="D398" i="7"/>
  <c r="B400" i="8"/>
  <c r="B400" i="7"/>
  <c r="AQ3968" i="5"/>
  <c r="A401" i="8"/>
  <c r="A401" i="7"/>
  <c r="A415" i="6"/>
  <c r="C415" i="6" s="1"/>
  <c r="Y3987" i="5"/>
  <c r="Y3986" i="5"/>
  <c r="W4016" i="5"/>
  <c r="W4065" i="5"/>
  <c r="W4067" i="5" s="1"/>
  <c r="W4126" i="5"/>
  <c r="K415" i="7"/>
  <c r="W4176" i="5"/>
  <c r="AQ4183" i="5"/>
  <c r="AQ4187" i="5"/>
  <c r="AQ4186" i="5"/>
  <c r="AQ4185" i="5"/>
  <c r="AQ4184" i="5"/>
  <c r="AQ4181" i="5"/>
  <c r="AQ4180" i="5"/>
  <c r="AQ4179" i="5"/>
  <c r="G428" i="7"/>
  <c r="O428" i="7"/>
  <c r="AQ4285" i="5"/>
  <c r="E442" i="8"/>
  <c r="E442" i="7"/>
  <c r="C265" i="8"/>
  <c r="C265" i="7"/>
  <c r="B279" i="6"/>
  <c r="Y2626" i="5"/>
  <c r="Y2627" i="5"/>
  <c r="B266" i="8"/>
  <c r="B266" i="7"/>
  <c r="A267" i="8"/>
  <c r="A267" i="7"/>
  <c r="A281" i="6"/>
  <c r="C281" i="6" s="1"/>
  <c r="AQ2678" i="5"/>
  <c r="D272" i="8"/>
  <c r="D272" i="7"/>
  <c r="C273" i="8"/>
  <c r="C273" i="7"/>
  <c r="B287" i="6"/>
  <c r="Y2706" i="5"/>
  <c r="Y2707" i="5"/>
  <c r="B274" i="8"/>
  <c r="B274" i="7"/>
  <c r="A275" i="8"/>
  <c r="A275" i="7"/>
  <c r="A289" i="6"/>
  <c r="C289" i="6" s="1"/>
  <c r="AQ2758" i="5"/>
  <c r="D280" i="8"/>
  <c r="D280" i="7"/>
  <c r="C281" i="8"/>
  <c r="C281" i="7"/>
  <c r="B295" i="6"/>
  <c r="Y2786" i="5"/>
  <c r="Q279" i="2" s="1"/>
  <c r="Y2787" i="5"/>
  <c r="B282" i="8"/>
  <c r="B282" i="7"/>
  <c r="A283" i="8"/>
  <c r="A283" i="7"/>
  <c r="A297" i="6"/>
  <c r="C297" i="6" s="1"/>
  <c r="AQ2838" i="5"/>
  <c r="D288" i="8"/>
  <c r="D288" i="7"/>
  <c r="C289" i="8"/>
  <c r="C289" i="7"/>
  <c r="B303" i="6"/>
  <c r="Y2866" i="5"/>
  <c r="Y2867" i="5"/>
  <c r="B290" i="8"/>
  <c r="B290" i="7"/>
  <c r="A291" i="8"/>
  <c r="A291" i="7"/>
  <c r="A305" i="6"/>
  <c r="C305" i="6" s="1"/>
  <c r="AQ2918" i="5"/>
  <c r="D296" i="8"/>
  <c r="D296" i="7"/>
  <c r="C297" i="8"/>
  <c r="C297" i="7"/>
  <c r="B311" i="6"/>
  <c r="Y2946" i="5"/>
  <c r="Y2947" i="5"/>
  <c r="B298" i="8"/>
  <c r="B298" i="7"/>
  <c r="W2955" i="5"/>
  <c r="W2957" i="5" s="1"/>
  <c r="A299" i="8"/>
  <c r="A299" i="7"/>
  <c r="A313" i="6"/>
  <c r="C313" i="6" s="1"/>
  <c r="AQ2998" i="5"/>
  <c r="D304" i="8"/>
  <c r="D304" i="7"/>
  <c r="C305" i="8"/>
  <c r="C305" i="7"/>
  <c r="B319" i="6"/>
  <c r="Y3026" i="5"/>
  <c r="Y3027" i="5"/>
  <c r="B306" i="8"/>
  <c r="B306" i="7"/>
  <c r="W3035" i="5"/>
  <c r="W3037" i="5" s="1"/>
  <c r="A307" i="8"/>
  <c r="A307" i="7"/>
  <c r="A321" i="6"/>
  <c r="C321" i="6" s="1"/>
  <c r="AQ3044" i="5"/>
  <c r="AQ3045" i="5"/>
  <c r="AQ3046" i="5"/>
  <c r="AQ3047" i="5"/>
  <c r="AQ3078" i="5"/>
  <c r="D312" i="8"/>
  <c r="D312" i="7"/>
  <c r="C313" i="8"/>
  <c r="C313" i="7"/>
  <c r="B327" i="6"/>
  <c r="Y3106" i="5"/>
  <c r="Y3107" i="5"/>
  <c r="B314" i="8"/>
  <c r="B314" i="7"/>
  <c r="W3115" i="5"/>
  <c r="W3117" i="5" s="1"/>
  <c r="A315" i="8"/>
  <c r="A315" i="7"/>
  <c r="A329" i="6"/>
  <c r="C329" i="6" s="1"/>
  <c r="AQ3124" i="5"/>
  <c r="AQ3125" i="5"/>
  <c r="AQ3126" i="5"/>
  <c r="AQ3127" i="5"/>
  <c r="AQ3158" i="5"/>
  <c r="D320" i="8"/>
  <c r="D320" i="7"/>
  <c r="C321" i="8"/>
  <c r="C321" i="7"/>
  <c r="B335" i="6"/>
  <c r="Y3186" i="5"/>
  <c r="Q319" i="2" s="1"/>
  <c r="Y3187" i="5"/>
  <c r="B322" i="8"/>
  <c r="B322" i="7"/>
  <c r="W3195" i="5"/>
  <c r="W3197" i="5" s="1"/>
  <c r="A323" i="8"/>
  <c r="A323" i="7"/>
  <c r="A337" i="6"/>
  <c r="C337" i="6" s="1"/>
  <c r="AQ3204" i="5"/>
  <c r="AQ3205" i="5"/>
  <c r="AQ3206" i="5"/>
  <c r="AQ3207" i="5"/>
  <c r="AQ3238" i="5"/>
  <c r="D328" i="8"/>
  <c r="D328" i="7"/>
  <c r="C329" i="8"/>
  <c r="C329" i="7"/>
  <c r="B343" i="6"/>
  <c r="Y3266" i="5"/>
  <c r="Y3267" i="5"/>
  <c r="B330" i="8"/>
  <c r="B330" i="7"/>
  <c r="W3275" i="5"/>
  <c r="W3277" i="5" s="1"/>
  <c r="A331" i="8"/>
  <c r="A331" i="7"/>
  <c r="A345" i="6"/>
  <c r="C345" i="6" s="1"/>
  <c r="AQ3284" i="5"/>
  <c r="AQ3285" i="5"/>
  <c r="AQ3286" i="5"/>
  <c r="AQ3287" i="5"/>
  <c r="AQ3318" i="5"/>
  <c r="D336" i="8"/>
  <c r="D336" i="7"/>
  <c r="C337" i="8"/>
  <c r="C337" i="7"/>
  <c r="B351" i="6"/>
  <c r="Y3346" i="5"/>
  <c r="Y3347" i="5"/>
  <c r="B338" i="8"/>
  <c r="B338" i="7"/>
  <c r="W3355" i="5"/>
  <c r="W3357" i="5" s="1"/>
  <c r="A339" i="8"/>
  <c r="A339" i="7"/>
  <c r="A353" i="6"/>
  <c r="C353" i="6" s="1"/>
  <c r="AQ3364" i="5"/>
  <c r="AQ3365" i="5"/>
  <c r="AQ3366" i="5"/>
  <c r="AQ3367" i="5"/>
  <c r="B343" i="8"/>
  <c r="B343" i="7"/>
  <c r="J343" i="7"/>
  <c r="R343" i="7"/>
  <c r="B344" i="8"/>
  <c r="B344" i="7"/>
  <c r="J344" i="7"/>
  <c r="R344" i="7"/>
  <c r="A345" i="8"/>
  <c r="A345" i="7"/>
  <c r="A359" i="6"/>
  <c r="C359" i="6" s="1"/>
  <c r="Y3427" i="5"/>
  <c r="Y3426" i="5"/>
  <c r="G347" i="7"/>
  <c r="O347" i="7"/>
  <c r="A348" i="8"/>
  <c r="A348" i="7"/>
  <c r="A362" i="6"/>
  <c r="C362" i="6" s="1"/>
  <c r="Y3457" i="5"/>
  <c r="Y3456" i="5"/>
  <c r="AQ3457" i="5"/>
  <c r="C350" i="8"/>
  <c r="C350" i="7"/>
  <c r="B364" i="6"/>
  <c r="AQ3468" i="5"/>
  <c r="L350" i="7"/>
  <c r="Y3495" i="5"/>
  <c r="Y3505" i="5"/>
  <c r="W3515" i="5"/>
  <c r="W3517" i="5" s="1"/>
  <c r="I356" i="7"/>
  <c r="Q356" i="7"/>
  <c r="E357" i="8"/>
  <c r="E357" i="7"/>
  <c r="Y3575" i="5"/>
  <c r="Y3585" i="5"/>
  <c r="W3595" i="5"/>
  <c r="I364" i="7"/>
  <c r="Q364" i="7"/>
  <c r="E365" i="8"/>
  <c r="E365" i="7"/>
  <c r="Y3655" i="5"/>
  <c r="Y3665" i="5"/>
  <c r="W3675" i="5"/>
  <c r="I372" i="7"/>
  <c r="Q372" i="7"/>
  <c r="E373" i="8"/>
  <c r="E373" i="7"/>
  <c r="C375" i="8"/>
  <c r="C375" i="7"/>
  <c r="B389" i="6"/>
  <c r="AQ3718" i="5"/>
  <c r="E378" i="8"/>
  <c r="E378" i="7"/>
  <c r="Y3765" i="5"/>
  <c r="W3766" i="5"/>
  <c r="W3765" i="5"/>
  <c r="K383" i="7"/>
  <c r="W3856" i="5"/>
  <c r="AQ3863" i="5"/>
  <c r="AQ3867" i="5"/>
  <c r="AQ3866" i="5"/>
  <c r="AQ3865" i="5"/>
  <c r="AQ3864" i="5"/>
  <c r="AQ3861" i="5"/>
  <c r="AQ3860" i="5"/>
  <c r="AQ3859" i="5"/>
  <c r="W3905" i="5"/>
  <c r="W3966" i="5"/>
  <c r="K399" i="7"/>
  <c r="W4015" i="5"/>
  <c r="AQ4023" i="5"/>
  <c r="AQ4027" i="5"/>
  <c r="AQ4026" i="5"/>
  <c r="AQ4025" i="5"/>
  <c r="AQ4024" i="5"/>
  <c r="AQ4021" i="5"/>
  <c r="AQ4020" i="5"/>
  <c r="AQ4019" i="5"/>
  <c r="C407" i="8"/>
  <c r="C407" i="7"/>
  <c r="B421" i="6"/>
  <c r="AQ4038" i="5"/>
  <c r="E410" i="8"/>
  <c r="E410" i="7"/>
  <c r="Y4085" i="5"/>
  <c r="W4085" i="5"/>
  <c r="W4087" i="5"/>
  <c r="AQ4093" i="5"/>
  <c r="AQ4097" i="5"/>
  <c r="AQ4096" i="5"/>
  <c r="AQ4095" i="5"/>
  <c r="AQ4094" i="5"/>
  <c r="AQ4091" i="5"/>
  <c r="AQ4092" i="5"/>
  <c r="W4136" i="5"/>
  <c r="Y4145" i="5"/>
  <c r="G419" i="7"/>
  <c r="O419" i="7"/>
  <c r="Y4175" i="5"/>
  <c r="W4185" i="5"/>
  <c r="Y4195" i="5"/>
  <c r="W4237" i="5"/>
  <c r="Y4285" i="5"/>
  <c r="Y4295" i="5"/>
  <c r="B434" i="8"/>
  <c r="B434" i="7"/>
  <c r="J434" i="7"/>
  <c r="R434" i="7"/>
  <c r="E440" i="8"/>
  <c r="E440" i="7"/>
  <c r="D265" i="8"/>
  <c r="D265" i="7"/>
  <c r="C266" i="8"/>
  <c r="C266" i="7"/>
  <c r="B280" i="6"/>
  <c r="B267" i="8"/>
  <c r="B267" i="7"/>
  <c r="A268" i="8"/>
  <c r="A268" i="7"/>
  <c r="A282" i="6"/>
  <c r="C282" i="6" s="1"/>
  <c r="D273" i="8"/>
  <c r="D273" i="7"/>
  <c r="C274" i="8"/>
  <c r="C274" i="7"/>
  <c r="B288" i="6"/>
  <c r="B275" i="8"/>
  <c r="B275" i="7"/>
  <c r="A276" i="8"/>
  <c r="A276" i="7"/>
  <c r="A290" i="6"/>
  <c r="C290" i="6" s="1"/>
  <c r="D281" i="8"/>
  <c r="D281" i="7"/>
  <c r="C282" i="8"/>
  <c r="C282" i="7"/>
  <c r="B296" i="6"/>
  <c r="B283" i="8"/>
  <c r="B283" i="7"/>
  <c r="A284" i="8"/>
  <c r="A284" i="7"/>
  <c r="A298" i="6"/>
  <c r="C298" i="6" s="1"/>
  <c r="D289" i="8"/>
  <c r="D289" i="7"/>
  <c r="C290" i="8"/>
  <c r="C290" i="7"/>
  <c r="B304" i="6"/>
  <c r="B291" i="8"/>
  <c r="B291" i="7"/>
  <c r="A292" i="8"/>
  <c r="A292" i="7"/>
  <c r="A306" i="6"/>
  <c r="C306" i="6" s="1"/>
  <c r="D297" i="8"/>
  <c r="D297" i="7"/>
  <c r="C298" i="8"/>
  <c r="C298" i="7"/>
  <c r="B312" i="6"/>
  <c r="B299" i="8"/>
  <c r="B299" i="7"/>
  <c r="A300" i="8"/>
  <c r="A300" i="7"/>
  <c r="A314" i="6"/>
  <c r="C314" i="6" s="1"/>
  <c r="D305" i="8"/>
  <c r="D305" i="7"/>
  <c r="C306" i="8"/>
  <c r="C306" i="7"/>
  <c r="B320" i="6"/>
  <c r="B307" i="8"/>
  <c r="B307" i="7"/>
  <c r="A308" i="8"/>
  <c r="A308" i="7"/>
  <c r="A322" i="6"/>
  <c r="C322" i="6" s="1"/>
  <c r="D313" i="8"/>
  <c r="D313" i="7"/>
  <c r="C314" i="8"/>
  <c r="C314" i="7"/>
  <c r="B328" i="6"/>
  <c r="B315" i="8"/>
  <c r="B315" i="7"/>
  <c r="A316" i="8"/>
  <c r="A316" i="7"/>
  <c r="A330" i="6"/>
  <c r="C330" i="6" s="1"/>
  <c r="D321" i="8"/>
  <c r="D321" i="7"/>
  <c r="C322" i="8"/>
  <c r="C322" i="7"/>
  <c r="B336" i="6"/>
  <c r="B323" i="8"/>
  <c r="B323" i="7"/>
  <c r="A324" i="8"/>
  <c r="A324" i="7"/>
  <c r="A338" i="6"/>
  <c r="C338" i="6" s="1"/>
  <c r="D329" i="8"/>
  <c r="D329" i="7"/>
  <c r="C330" i="8"/>
  <c r="C330" i="7"/>
  <c r="B344" i="6"/>
  <c r="B331" i="8"/>
  <c r="B331" i="7"/>
  <c r="A332" i="8"/>
  <c r="A332" i="7"/>
  <c r="A346" i="6"/>
  <c r="C346" i="6" s="1"/>
  <c r="D337" i="8"/>
  <c r="D337" i="7"/>
  <c r="C338" i="8"/>
  <c r="C338" i="7"/>
  <c r="B352" i="6"/>
  <c r="B339" i="8"/>
  <c r="B339" i="7"/>
  <c r="A340" i="8"/>
  <c r="A340" i="7"/>
  <c r="A354" i="6"/>
  <c r="C354" i="6" s="1"/>
  <c r="B342" i="8"/>
  <c r="B342" i="7"/>
  <c r="W3396" i="5"/>
  <c r="C343" i="8"/>
  <c r="C343" i="7"/>
  <c r="B357" i="6"/>
  <c r="AQ3398" i="5"/>
  <c r="K343" i="7"/>
  <c r="W3426" i="5"/>
  <c r="L345" i="7"/>
  <c r="W3435" i="5"/>
  <c r="G346" i="7"/>
  <c r="O346" i="7"/>
  <c r="I348" i="7"/>
  <c r="Q348" i="7"/>
  <c r="D350" i="8"/>
  <c r="D350" i="7"/>
  <c r="M350" i="7"/>
  <c r="I353" i="7"/>
  <c r="Q353" i="7"/>
  <c r="J355" i="7"/>
  <c r="R355" i="7"/>
  <c r="I361" i="7"/>
  <c r="Q361" i="7"/>
  <c r="E372" i="8"/>
  <c r="E372" i="7"/>
  <c r="B376" i="8"/>
  <c r="B376" i="7"/>
  <c r="AQ3728" i="5"/>
  <c r="A377" i="8"/>
  <c r="A377" i="7"/>
  <c r="A391" i="6"/>
  <c r="C391" i="6" s="1"/>
  <c r="Y3747" i="5"/>
  <c r="Y3746" i="5"/>
  <c r="W3786" i="5"/>
  <c r="Y3815" i="5"/>
  <c r="W3836" i="5"/>
  <c r="Y3865" i="5"/>
  <c r="D390" i="8"/>
  <c r="D390" i="7"/>
  <c r="W3915" i="5"/>
  <c r="M397" i="7"/>
  <c r="Y3975" i="5"/>
  <c r="W3996" i="5"/>
  <c r="H402" i="7"/>
  <c r="P402" i="7"/>
  <c r="Y4025" i="5"/>
  <c r="D406" i="8"/>
  <c r="D406" i="7"/>
  <c r="B408" i="8"/>
  <c r="B408" i="7"/>
  <c r="AQ4048" i="5"/>
  <c r="A409" i="8"/>
  <c r="A409" i="7"/>
  <c r="A423" i="6"/>
  <c r="C423" i="6" s="1"/>
  <c r="Y4067" i="5"/>
  <c r="Y4066" i="5"/>
  <c r="Y4215" i="5"/>
  <c r="Y4225" i="5"/>
  <c r="E426" i="8"/>
  <c r="E426" i="7"/>
  <c r="D429" i="8"/>
  <c r="D429" i="7"/>
  <c r="Y4355" i="5"/>
  <c r="E439" i="8"/>
  <c r="E439" i="7"/>
  <c r="B276" i="8"/>
  <c r="B276" i="7"/>
  <c r="A277" i="8"/>
  <c r="A277" i="7"/>
  <c r="A291" i="6"/>
  <c r="C291" i="6" s="1"/>
  <c r="D282" i="8"/>
  <c r="D282" i="7"/>
  <c r="C283" i="8"/>
  <c r="C283" i="7"/>
  <c r="B297" i="6"/>
  <c r="B284" i="8"/>
  <c r="B284" i="7"/>
  <c r="A285" i="8"/>
  <c r="A285" i="7"/>
  <c r="A299" i="6"/>
  <c r="C299" i="6" s="1"/>
  <c r="D290" i="8"/>
  <c r="D290" i="7"/>
  <c r="C291" i="8"/>
  <c r="C291" i="7"/>
  <c r="B305" i="6"/>
  <c r="B292" i="8"/>
  <c r="B292" i="7"/>
  <c r="A293" i="8"/>
  <c r="A293" i="7"/>
  <c r="A307" i="6"/>
  <c r="C307" i="6" s="1"/>
  <c r="D298" i="8"/>
  <c r="D298" i="7"/>
  <c r="C299" i="8"/>
  <c r="C299" i="7"/>
  <c r="B313" i="6"/>
  <c r="B300" i="8"/>
  <c r="B300" i="7"/>
  <c r="A301" i="8"/>
  <c r="A301" i="7"/>
  <c r="A315" i="6"/>
  <c r="C315" i="6" s="1"/>
  <c r="D306" i="8"/>
  <c r="D306" i="7"/>
  <c r="C307" i="8"/>
  <c r="C307" i="7"/>
  <c r="B321" i="6"/>
  <c r="AQ3043" i="5"/>
  <c r="B308" i="8"/>
  <c r="B308" i="7"/>
  <c r="A309" i="8"/>
  <c r="A309" i="7"/>
  <c r="A323" i="6"/>
  <c r="C323" i="6" s="1"/>
  <c r="D314" i="8"/>
  <c r="D314" i="7"/>
  <c r="C315" i="8"/>
  <c r="C315" i="7"/>
  <c r="B329" i="6"/>
  <c r="AQ3123" i="5"/>
  <c r="B316" i="8"/>
  <c r="B316" i="7"/>
  <c r="A317" i="8"/>
  <c r="A317" i="7"/>
  <c r="A331" i="6"/>
  <c r="C331" i="6" s="1"/>
  <c r="D322" i="8"/>
  <c r="D322" i="7"/>
  <c r="C323" i="8"/>
  <c r="C323" i="7"/>
  <c r="B337" i="6"/>
  <c r="AQ3203" i="5"/>
  <c r="B324" i="8"/>
  <c r="B324" i="7"/>
  <c r="A325" i="8"/>
  <c r="A325" i="7"/>
  <c r="A339" i="6"/>
  <c r="C339" i="6" s="1"/>
  <c r="D330" i="8"/>
  <c r="D330" i="7"/>
  <c r="C331" i="8"/>
  <c r="C331" i="7"/>
  <c r="B345" i="6"/>
  <c r="AQ3283" i="5"/>
  <c r="B332" i="8"/>
  <c r="B332" i="7"/>
  <c r="A333" i="8"/>
  <c r="A333" i="7"/>
  <c r="A347" i="6"/>
  <c r="C347" i="6" s="1"/>
  <c r="D338" i="8"/>
  <c r="D338" i="7"/>
  <c r="C339" i="8"/>
  <c r="C339" i="7"/>
  <c r="B353" i="6"/>
  <c r="AQ3363" i="5"/>
  <c r="B340" i="8"/>
  <c r="B340" i="7"/>
  <c r="A341" i="8"/>
  <c r="A341" i="7"/>
  <c r="A355" i="6"/>
  <c r="C355" i="6" s="1"/>
  <c r="C342" i="8"/>
  <c r="C342" i="7"/>
  <c r="B356" i="6"/>
  <c r="AQ3388" i="5"/>
  <c r="K342" i="7"/>
  <c r="H346" i="7"/>
  <c r="P346" i="7"/>
  <c r="AQ3456" i="5"/>
  <c r="W3475" i="5"/>
  <c r="Y3475" i="5"/>
  <c r="W3486" i="5"/>
  <c r="K351" i="7"/>
  <c r="K354" i="7"/>
  <c r="A356" i="8"/>
  <c r="A356" i="7"/>
  <c r="A370" i="6"/>
  <c r="C370" i="6" s="1"/>
  <c r="Y3537" i="5"/>
  <c r="Y3536" i="5"/>
  <c r="AQ3528" i="5"/>
  <c r="L358" i="7"/>
  <c r="W3566" i="5"/>
  <c r="K359" i="7"/>
  <c r="K362" i="7"/>
  <c r="A364" i="8"/>
  <c r="A364" i="7"/>
  <c r="A378" i="6"/>
  <c r="C378" i="6" s="1"/>
  <c r="Y3617" i="5"/>
  <c r="Y3616" i="5"/>
  <c r="AQ3608" i="5"/>
  <c r="L366" i="7"/>
  <c r="W3646" i="5"/>
  <c r="K367" i="7"/>
  <c r="K370" i="7"/>
  <c r="A372" i="8"/>
  <c r="A372" i="7"/>
  <c r="A386" i="6"/>
  <c r="C386" i="6" s="1"/>
  <c r="Y3697" i="5"/>
  <c r="Y3696" i="5"/>
  <c r="AQ3688" i="5"/>
  <c r="L374" i="7"/>
  <c r="W3746" i="5"/>
  <c r="W3796" i="5"/>
  <c r="W3806" i="5"/>
  <c r="W3816" i="5"/>
  <c r="Y3825" i="5"/>
  <c r="G387" i="7"/>
  <c r="O387" i="7"/>
  <c r="Y3855" i="5"/>
  <c r="W3865" i="5"/>
  <c r="W3875" i="5"/>
  <c r="C391" i="8"/>
  <c r="C391" i="7"/>
  <c r="B405" i="6"/>
  <c r="AQ3878" i="5"/>
  <c r="E394" i="8"/>
  <c r="E394" i="7"/>
  <c r="Y3925" i="5"/>
  <c r="W3926" i="5"/>
  <c r="W3925" i="5"/>
  <c r="AQ3933" i="5"/>
  <c r="AQ3937" i="5"/>
  <c r="AQ3936" i="5"/>
  <c r="AQ3935" i="5"/>
  <c r="AQ3934" i="5"/>
  <c r="AQ3931" i="5"/>
  <c r="AQ3932" i="5"/>
  <c r="W3976" i="5"/>
  <c r="Y3985" i="5"/>
  <c r="G403" i="7"/>
  <c r="O403" i="7"/>
  <c r="Y4015" i="5"/>
  <c r="W4026" i="5"/>
  <c r="AQ4022" i="5"/>
  <c r="W4035" i="5"/>
  <c r="W4117" i="5"/>
  <c r="W4155" i="5"/>
  <c r="W4157" i="5" s="1"/>
  <c r="F420" i="7"/>
  <c r="N420" i="7"/>
  <c r="Y4265" i="5"/>
  <c r="E430" i="8"/>
  <c r="E430" i="7"/>
  <c r="D275" i="8"/>
  <c r="D275" i="7"/>
  <c r="C276" i="8"/>
  <c r="C276" i="7"/>
  <c r="B290" i="6"/>
  <c r="B277" i="8"/>
  <c r="B277" i="7"/>
  <c r="A278" i="8"/>
  <c r="A278" i="7"/>
  <c r="A292" i="6"/>
  <c r="C292" i="6" s="1"/>
  <c r="AQ2788" i="5"/>
  <c r="D283" i="8"/>
  <c r="D283" i="7"/>
  <c r="C284" i="8"/>
  <c r="C284" i="7"/>
  <c r="B298" i="6"/>
  <c r="B285" i="8"/>
  <c r="B285" i="7"/>
  <c r="A286" i="8"/>
  <c r="A286" i="7"/>
  <c r="A300" i="6"/>
  <c r="C300" i="6" s="1"/>
  <c r="AQ2868" i="5"/>
  <c r="D291" i="8"/>
  <c r="D291" i="7"/>
  <c r="C292" i="8"/>
  <c r="C292" i="7"/>
  <c r="B306" i="6"/>
  <c r="B293" i="8"/>
  <c r="B293" i="7"/>
  <c r="A294" i="8"/>
  <c r="A294" i="7"/>
  <c r="A308" i="6"/>
  <c r="C308" i="6" s="1"/>
  <c r="AQ2948" i="5"/>
  <c r="D299" i="8"/>
  <c r="D299" i="7"/>
  <c r="C300" i="8"/>
  <c r="C300" i="7"/>
  <c r="B314" i="6"/>
  <c r="B301" i="8"/>
  <c r="B301" i="7"/>
  <c r="A302" i="8"/>
  <c r="A302" i="7"/>
  <c r="A316" i="6"/>
  <c r="C316" i="6" s="1"/>
  <c r="AQ3028" i="5"/>
  <c r="D307" i="8"/>
  <c r="D307" i="7"/>
  <c r="C308" i="8"/>
  <c r="C308" i="7"/>
  <c r="B322" i="6"/>
  <c r="B309" i="8"/>
  <c r="B309" i="7"/>
  <c r="A310" i="8"/>
  <c r="A310" i="7"/>
  <c r="A324" i="6"/>
  <c r="C324" i="6" s="1"/>
  <c r="AQ3108" i="5"/>
  <c r="D315" i="8"/>
  <c r="D315" i="7"/>
  <c r="C316" i="8"/>
  <c r="C316" i="7"/>
  <c r="B330" i="6"/>
  <c r="B317" i="8"/>
  <c r="B317" i="7"/>
  <c r="A318" i="8"/>
  <c r="A318" i="7"/>
  <c r="A332" i="6"/>
  <c r="C332" i="6" s="1"/>
  <c r="D323" i="8"/>
  <c r="D323" i="7"/>
  <c r="C324" i="8"/>
  <c r="C324" i="7"/>
  <c r="B338" i="6"/>
  <c r="B325" i="8"/>
  <c r="B325" i="7"/>
  <c r="A326" i="8"/>
  <c r="A326" i="7"/>
  <c r="A340" i="6"/>
  <c r="C340" i="6" s="1"/>
  <c r="D331" i="8"/>
  <c r="D331" i="7"/>
  <c r="C332" i="8"/>
  <c r="C332" i="7"/>
  <c r="B346" i="6"/>
  <c r="B333" i="8"/>
  <c r="B333" i="7"/>
  <c r="A334" i="8"/>
  <c r="A334" i="7"/>
  <c r="A348" i="6"/>
  <c r="C348" i="6" s="1"/>
  <c r="D339" i="8"/>
  <c r="D339" i="7"/>
  <c r="C340" i="8"/>
  <c r="C340" i="7"/>
  <c r="B354" i="6"/>
  <c r="B341" i="8"/>
  <c r="B341" i="7"/>
  <c r="P341" i="7"/>
  <c r="D342" i="8"/>
  <c r="D342" i="7"/>
  <c r="D345" i="8"/>
  <c r="D345" i="7"/>
  <c r="B347" i="8"/>
  <c r="B347" i="7"/>
  <c r="W3456" i="5"/>
  <c r="W3466" i="5"/>
  <c r="W3556" i="5"/>
  <c r="W3636" i="5"/>
  <c r="W3716" i="5"/>
  <c r="AQ3783" i="5"/>
  <c r="AQ3787" i="5"/>
  <c r="AQ3786" i="5"/>
  <c r="AQ3785" i="5"/>
  <c r="AQ3784" i="5"/>
  <c r="AQ3781" i="5"/>
  <c r="AQ3780" i="5"/>
  <c r="AQ3779" i="5"/>
  <c r="W3825" i="5"/>
  <c r="W3827" i="5" s="1"/>
  <c r="AQ3853" i="5"/>
  <c r="AQ3857" i="5"/>
  <c r="AQ3856" i="5"/>
  <c r="AQ3855" i="5"/>
  <c r="AQ3854" i="5"/>
  <c r="AQ3851" i="5"/>
  <c r="AQ3852" i="5"/>
  <c r="AQ3850" i="5"/>
  <c r="B392" i="8"/>
  <c r="B392" i="7"/>
  <c r="AQ3888" i="5"/>
  <c r="A393" i="8"/>
  <c r="A393" i="7"/>
  <c r="A407" i="6"/>
  <c r="C407" i="6" s="1"/>
  <c r="Y3907" i="5"/>
  <c r="Y3906" i="5"/>
  <c r="W3985" i="5"/>
  <c r="W3987" i="5" s="1"/>
  <c r="W4046" i="5"/>
  <c r="K407" i="7"/>
  <c r="W4095" i="5"/>
  <c r="W4097" i="5" s="1"/>
  <c r="AQ4103" i="5"/>
  <c r="AQ4107" i="5"/>
  <c r="AQ4106" i="5"/>
  <c r="AQ4105" i="5"/>
  <c r="AQ4104" i="5"/>
  <c r="AQ4101" i="5"/>
  <c r="AQ4100" i="5"/>
  <c r="AQ4099" i="5"/>
  <c r="C415" i="8"/>
  <c r="C415" i="7"/>
  <c r="B429" i="6"/>
  <c r="AQ4118" i="5"/>
  <c r="E418" i="8"/>
  <c r="E418" i="7"/>
  <c r="Y4165" i="5"/>
  <c r="W4166" i="5"/>
  <c r="W4165" i="5"/>
  <c r="AQ4173" i="5"/>
  <c r="AQ4177" i="5"/>
  <c r="AQ4176" i="5"/>
  <c r="AQ4175" i="5"/>
  <c r="AQ4174" i="5"/>
  <c r="AQ4171" i="5"/>
  <c r="AQ4172" i="5"/>
  <c r="E423" i="8"/>
  <c r="E423" i="7"/>
  <c r="W4247" i="5"/>
  <c r="AQ4281" i="5"/>
  <c r="AQ4280" i="5"/>
  <c r="AQ4286" i="5"/>
  <c r="AQ4282" i="5"/>
  <c r="AQ4283" i="5"/>
  <c r="E433" i="8"/>
  <c r="E433" i="7"/>
  <c r="W4316" i="5"/>
  <c r="AQ4333" i="5"/>
  <c r="AQ4336" i="5"/>
  <c r="AQ4334" i="5"/>
  <c r="AQ4331" i="5"/>
  <c r="AQ4335" i="5"/>
  <c r="AQ4330" i="5"/>
  <c r="AQ4332" i="5"/>
  <c r="AQ4329" i="5"/>
  <c r="AQ4337" i="5"/>
  <c r="AQ4357" i="5"/>
  <c r="AQ4356" i="5"/>
  <c r="AQ4355" i="5"/>
  <c r="AQ4354" i="5"/>
  <c r="AQ4351" i="5"/>
  <c r="AQ4350" i="5"/>
  <c r="AQ4352" i="5"/>
  <c r="AQ4353" i="5"/>
  <c r="AQ4349" i="5"/>
  <c r="AQ4377" i="5"/>
  <c r="AQ4376" i="5"/>
  <c r="AQ4375" i="5"/>
  <c r="AQ4374" i="5"/>
  <c r="AQ4371" i="5"/>
  <c r="AQ4370" i="5"/>
  <c r="AQ4369" i="5"/>
  <c r="AQ4373" i="5"/>
  <c r="AQ4372" i="5"/>
  <c r="B302" i="8"/>
  <c r="B302" i="7"/>
  <c r="W2995" i="5"/>
  <c r="W2996" i="5"/>
  <c r="A303" i="8"/>
  <c r="A303" i="7"/>
  <c r="A317" i="6"/>
  <c r="C317" i="6" s="1"/>
  <c r="AQ3042" i="5"/>
  <c r="D308" i="8"/>
  <c r="D308" i="7"/>
  <c r="C309" i="8"/>
  <c r="C309" i="7"/>
  <c r="B323" i="6"/>
  <c r="B310" i="8"/>
  <c r="B310" i="7"/>
  <c r="W3075" i="5"/>
  <c r="W3076" i="5"/>
  <c r="A311" i="8"/>
  <c r="A311" i="7"/>
  <c r="A325" i="6"/>
  <c r="C325" i="6" s="1"/>
  <c r="AQ3122" i="5"/>
  <c r="D316" i="8"/>
  <c r="D316" i="7"/>
  <c r="C317" i="8"/>
  <c r="C317" i="7"/>
  <c r="B331" i="6"/>
  <c r="B318" i="8"/>
  <c r="B318" i="7"/>
  <c r="W3155" i="5"/>
  <c r="W3156" i="5"/>
  <c r="A319" i="8"/>
  <c r="A319" i="7"/>
  <c r="A333" i="6"/>
  <c r="C333" i="6" s="1"/>
  <c r="AQ3202" i="5"/>
  <c r="D324" i="8"/>
  <c r="D324" i="7"/>
  <c r="C325" i="8"/>
  <c r="C325" i="7"/>
  <c r="B339" i="6"/>
  <c r="B326" i="8"/>
  <c r="B326" i="7"/>
  <c r="W3235" i="5"/>
  <c r="W3236" i="5"/>
  <c r="A327" i="8"/>
  <c r="A327" i="7"/>
  <c r="A341" i="6"/>
  <c r="C341" i="6" s="1"/>
  <c r="AQ3282" i="5"/>
  <c r="D332" i="8"/>
  <c r="D332" i="7"/>
  <c r="C333" i="8"/>
  <c r="C333" i="7"/>
  <c r="B347" i="6"/>
  <c r="B334" i="8"/>
  <c r="B334" i="7"/>
  <c r="W3315" i="5"/>
  <c r="W3316" i="5"/>
  <c r="A335" i="8"/>
  <c r="A335" i="7"/>
  <c r="A349" i="6"/>
  <c r="C349" i="6" s="1"/>
  <c r="AQ3362" i="5"/>
  <c r="D340" i="8"/>
  <c r="D340" i="7"/>
  <c r="C341" i="8"/>
  <c r="C341" i="7"/>
  <c r="B355" i="6"/>
  <c r="W3395" i="5"/>
  <c r="Y3415" i="5"/>
  <c r="Y3425" i="5"/>
  <c r="AQ3453" i="5"/>
  <c r="AQ3451" i="5"/>
  <c r="AQ3455" i="5"/>
  <c r="D349" i="8"/>
  <c r="D349" i="7"/>
  <c r="C351" i="8"/>
  <c r="C351" i="7"/>
  <c r="B365" i="6"/>
  <c r="AQ3478" i="5"/>
  <c r="B352" i="8"/>
  <c r="B352" i="7"/>
  <c r="A353" i="8"/>
  <c r="A353" i="7"/>
  <c r="A367" i="6"/>
  <c r="C367" i="6" s="1"/>
  <c r="Y3507" i="5"/>
  <c r="Y3506" i="5"/>
  <c r="B355" i="8"/>
  <c r="B355" i="7"/>
  <c r="C359" i="8"/>
  <c r="C359" i="7"/>
  <c r="B373" i="6"/>
  <c r="AQ3558" i="5"/>
  <c r="B360" i="8"/>
  <c r="B360" i="7"/>
  <c r="A361" i="8"/>
  <c r="A361" i="7"/>
  <c r="A375" i="6"/>
  <c r="C375" i="6" s="1"/>
  <c r="Y3587" i="5"/>
  <c r="Y3586" i="5"/>
  <c r="B363" i="8"/>
  <c r="B363" i="7"/>
  <c r="C367" i="8"/>
  <c r="C367" i="7"/>
  <c r="B381" i="6"/>
  <c r="AQ3638" i="5"/>
  <c r="B368" i="8"/>
  <c r="B368" i="7"/>
  <c r="A369" i="8"/>
  <c r="A369" i="7"/>
  <c r="A383" i="6"/>
  <c r="C383" i="6" s="1"/>
  <c r="Y3667" i="5"/>
  <c r="Y3666" i="5"/>
  <c r="B371" i="8"/>
  <c r="B371" i="7"/>
  <c r="W3697" i="5"/>
  <c r="Y3735" i="5"/>
  <c r="W3757" i="5"/>
  <c r="E381" i="8"/>
  <c r="E381" i="7"/>
  <c r="D382" i="8"/>
  <c r="D382" i="7"/>
  <c r="W3835" i="5"/>
  <c r="W3907" i="5"/>
  <c r="W3956" i="5"/>
  <c r="W3995" i="5"/>
  <c r="Y4055" i="5"/>
  <c r="W4077" i="5"/>
  <c r="E413" i="8"/>
  <c r="E413" i="7"/>
  <c r="D414" i="8"/>
  <c r="D414" i="7"/>
  <c r="B416" i="8"/>
  <c r="B416" i="7"/>
  <c r="AQ4128" i="5"/>
  <c r="A417" i="8"/>
  <c r="A417" i="7"/>
  <c r="A431" i="6"/>
  <c r="C431" i="6" s="1"/>
  <c r="Y4147" i="5"/>
  <c r="Y4146" i="5"/>
  <c r="W4216" i="5"/>
  <c r="W4215" i="5"/>
  <c r="O432" i="7"/>
  <c r="B295" i="8"/>
  <c r="B295" i="7"/>
  <c r="A296" i="8"/>
  <c r="A296" i="7"/>
  <c r="A310" i="6"/>
  <c r="C310" i="6" s="1"/>
  <c r="D301" i="8"/>
  <c r="D301" i="7"/>
  <c r="C302" i="8"/>
  <c r="C302" i="7"/>
  <c r="B316" i="6"/>
  <c r="B303" i="8"/>
  <c r="B303" i="7"/>
  <c r="A304" i="8"/>
  <c r="A304" i="7"/>
  <c r="A318" i="6"/>
  <c r="C318" i="6" s="1"/>
  <c r="AQ3039" i="5"/>
  <c r="AQ3048" i="5"/>
  <c r="D309" i="8"/>
  <c r="D309" i="7"/>
  <c r="C310" i="8"/>
  <c r="C310" i="7"/>
  <c r="B324" i="6"/>
  <c r="B311" i="8"/>
  <c r="B311" i="7"/>
  <c r="A312" i="8"/>
  <c r="A312" i="7"/>
  <c r="A326" i="6"/>
  <c r="C326" i="6" s="1"/>
  <c r="AQ3119" i="5"/>
  <c r="AQ3128" i="5"/>
  <c r="D317" i="8"/>
  <c r="D317" i="7"/>
  <c r="C318" i="8"/>
  <c r="C318" i="7"/>
  <c r="B332" i="6"/>
  <c r="B319" i="8"/>
  <c r="B319" i="7"/>
  <c r="A320" i="8"/>
  <c r="A320" i="7"/>
  <c r="A334" i="6"/>
  <c r="C334" i="6" s="1"/>
  <c r="AQ3199" i="5"/>
  <c r="AQ3208" i="5"/>
  <c r="D325" i="8"/>
  <c r="D325" i="7"/>
  <c r="C326" i="8"/>
  <c r="C326" i="7"/>
  <c r="B340" i="6"/>
  <c r="B327" i="8"/>
  <c r="B327" i="7"/>
  <c r="A328" i="8"/>
  <c r="A328" i="7"/>
  <c r="A342" i="6"/>
  <c r="C342" i="6" s="1"/>
  <c r="AQ3279" i="5"/>
  <c r="AQ3288" i="5"/>
  <c r="D333" i="8"/>
  <c r="D333" i="7"/>
  <c r="C334" i="8"/>
  <c r="C334" i="7"/>
  <c r="B348" i="6"/>
  <c r="B335" i="8"/>
  <c r="B335" i="7"/>
  <c r="A336" i="8"/>
  <c r="A336" i="7"/>
  <c r="A350" i="6"/>
  <c r="C350" i="6" s="1"/>
  <c r="AQ3359" i="5"/>
  <c r="AQ3368" i="5"/>
  <c r="D341" i="8"/>
  <c r="D341" i="7"/>
  <c r="AQ3463" i="5"/>
  <c r="AQ3467" i="5"/>
  <c r="AQ3466" i="5"/>
  <c r="AQ3465" i="5"/>
  <c r="AQ3464" i="5"/>
  <c r="AQ3461" i="5"/>
  <c r="AQ3460" i="5"/>
  <c r="AQ3459" i="5"/>
  <c r="E351" i="8"/>
  <c r="E351" i="7"/>
  <c r="W3506" i="5"/>
  <c r="E354" i="8"/>
  <c r="E354" i="7"/>
  <c r="D358" i="8"/>
  <c r="D358" i="7"/>
  <c r="E359" i="8"/>
  <c r="E359" i="7"/>
  <c r="W3586" i="5"/>
  <c r="W3597" i="5"/>
  <c r="E362" i="8"/>
  <c r="E362" i="7"/>
  <c r="D366" i="8"/>
  <c r="D366" i="7"/>
  <c r="E367" i="8"/>
  <c r="E367" i="7"/>
  <c r="W3666" i="5"/>
  <c r="W3677" i="5"/>
  <c r="E370" i="8"/>
  <c r="E370" i="7"/>
  <c r="D374" i="8"/>
  <c r="D374" i="7"/>
  <c r="Y3745" i="5"/>
  <c r="E380" i="8"/>
  <c r="E380" i="7"/>
  <c r="C383" i="8"/>
  <c r="C383" i="7"/>
  <c r="B397" i="6"/>
  <c r="AQ3798" i="5"/>
  <c r="E386" i="8"/>
  <c r="E386" i="7"/>
  <c r="Y3845" i="5"/>
  <c r="W3845" i="5"/>
  <c r="W3847" i="5" s="1"/>
  <c r="AQ3943" i="5"/>
  <c r="AQ3947" i="5"/>
  <c r="AQ3946" i="5"/>
  <c r="AQ3945" i="5"/>
  <c r="AQ3944" i="5"/>
  <c r="AQ3941" i="5"/>
  <c r="AQ3940" i="5"/>
  <c r="AQ3939" i="5"/>
  <c r="C399" i="8"/>
  <c r="C399" i="7"/>
  <c r="B413" i="6"/>
  <c r="AQ3958" i="5"/>
  <c r="E402" i="8"/>
  <c r="E402" i="7"/>
  <c r="Y4005" i="5"/>
  <c r="W4006" i="5"/>
  <c r="W4005" i="5"/>
  <c r="AQ4013" i="5"/>
  <c r="AQ4017" i="5"/>
  <c r="AQ4016" i="5"/>
  <c r="AQ4015" i="5"/>
  <c r="AQ4014" i="5"/>
  <c r="AQ4011" i="5"/>
  <c r="AQ4012" i="5"/>
  <c r="Y4065" i="5"/>
  <c r="E412" i="8"/>
  <c r="E412" i="7"/>
  <c r="W4187" i="5"/>
  <c r="W4196" i="5"/>
  <c r="B424" i="8"/>
  <c r="B424" i="7"/>
  <c r="AQ4208" i="5"/>
  <c r="A427" i="8"/>
  <c r="A427" i="7"/>
  <c r="A441" i="6"/>
  <c r="C441" i="6" s="1"/>
  <c r="Y4247" i="5"/>
  <c r="Y4246" i="5"/>
  <c r="AQ4238" i="5"/>
  <c r="AQ4253" i="5"/>
  <c r="AQ4254" i="5"/>
  <c r="AQ4251" i="5"/>
  <c r="AQ4257" i="5"/>
  <c r="AQ4255" i="5"/>
  <c r="AQ4250" i="5"/>
  <c r="AQ4252" i="5"/>
  <c r="M430" i="7"/>
  <c r="G430" i="7"/>
  <c r="O430" i="7"/>
  <c r="AQ4279" i="5"/>
  <c r="Y4325" i="5"/>
  <c r="W4325" i="5"/>
  <c r="W4326" i="5"/>
  <c r="B351" i="8"/>
  <c r="B351" i="7"/>
  <c r="W3485" i="5"/>
  <c r="A352" i="8"/>
  <c r="A352" i="7"/>
  <c r="A366" i="6"/>
  <c r="C366" i="6" s="1"/>
  <c r="D357" i="8"/>
  <c r="D357" i="7"/>
  <c r="C358" i="8"/>
  <c r="C358" i="7"/>
  <c r="B372" i="6"/>
  <c r="B359" i="8"/>
  <c r="B359" i="7"/>
  <c r="W3565" i="5"/>
  <c r="A360" i="8"/>
  <c r="A360" i="7"/>
  <c r="A374" i="6"/>
  <c r="C374" i="6" s="1"/>
  <c r="D365" i="8"/>
  <c r="D365" i="7"/>
  <c r="C366" i="8"/>
  <c r="C366" i="7"/>
  <c r="B380" i="6"/>
  <c r="B367" i="8"/>
  <c r="B367" i="7"/>
  <c r="W3645" i="5"/>
  <c r="A368" i="8"/>
  <c r="A368" i="7"/>
  <c r="A382" i="6"/>
  <c r="C382" i="6" s="1"/>
  <c r="D373" i="8"/>
  <c r="D373" i="7"/>
  <c r="C374" i="8"/>
  <c r="C374" i="7"/>
  <c r="B388" i="6"/>
  <c r="B375" i="8"/>
  <c r="B375" i="7"/>
  <c r="W3725" i="5"/>
  <c r="W3727" i="5" s="1"/>
  <c r="A376" i="8"/>
  <c r="A376" i="7"/>
  <c r="A390" i="6"/>
  <c r="C390" i="6" s="1"/>
  <c r="D381" i="8"/>
  <c r="D381" i="7"/>
  <c r="C382" i="8"/>
  <c r="C382" i="7"/>
  <c r="B396" i="6"/>
  <c r="Y3795" i="5"/>
  <c r="B383" i="8"/>
  <c r="B383" i="7"/>
  <c r="W3805" i="5"/>
  <c r="A384" i="8"/>
  <c r="A384" i="7"/>
  <c r="A398" i="6"/>
  <c r="C398" i="6" s="1"/>
  <c r="D389" i="8"/>
  <c r="D389" i="7"/>
  <c r="C390" i="8"/>
  <c r="C390" i="7"/>
  <c r="B404" i="6"/>
  <c r="Y3875" i="5"/>
  <c r="B391" i="8"/>
  <c r="B391" i="7"/>
  <c r="W3885" i="5"/>
  <c r="W3887" i="5" s="1"/>
  <c r="A392" i="8"/>
  <c r="A392" i="7"/>
  <c r="A406" i="6"/>
  <c r="C406" i="6" s="1"/>
  <c r="D397" i="8"/>
  <c r="D397" i="7"/>
  <c r="C398" i="8"/>
  <c r="C398" i="7"/>
  <c r="B412" i="6"/>
  <c r="Y3955" i="5"/>
  <c r="Y3956" i="5"/>
  <c r="B399" i="8"/>
  <c r="B399" i="7"/>
  <c r="W3965" i="5"/>
  <c r="A400" i="8"/>
  <c r="A400" i="7"/>
  <c r="A414" i="6"/>
  <c r="C414" i="6" s="1"/>
  <c r="D405" i="8"/>
  <c r="D405" i="7"/>
  <c r="C406" i="8"/>
  <c r="C406" i="7"/>
  <c r="B420" i="6"/>
  <c r="Y4035" i="5"/>
  <c r="Y4036" i="5"/>
  <c r="B407" i="8"/>
  <c r="B407" i="7"/>
  <c r="W4045" i="5"/>
  <c r="A408" i="8"/>
  <c r="A408" i="7"/>
  <c r="A422" i="6"/>
  <c r="C422" i="6" s="1"/>
  <c r="D413" i="8"/>
  <c r="D413" i="7"/>
  <c r="C414" i="8"/>
  <c r="C414" i="7"/>
  <c r="B428" i="6"/>
  <c r="Y4115" i="5"/>
  <c r="Y4116" i="5"/>
  <c r="B415" i="8"/>
  <c r="B415" i="7"/>
  <c r="W4125" i="5"/>
  <c r="A416" i="8"/>
  <c r="A416" i="7"/>
  <c r="A430" i="6"/>
  <c r="C430" i="6" s="1"/>
  <c r="D421" i="8"/>
  <c r="D421" i="7"/>
  <c r="C422" i="8"/>
  <c r="C422" i="7"/>
  <c r="B436" i="6"/>
  <c r="W4205" i="5"/>
  <c r="W4207" i="5" s="1"/>
  <c r="A424" i="8"/>
  <c r="A424" i="7"/>
  <c r="A438" i="6"/>
  <c r="C438" i="6" s="1"/>
  <c r="C426" i="8"/>
  <c r="C426" i="7"/>
  <c r="B440" i="6"/>
  <c r="AQ4228" i="5"/>
  <c r="C429" i="8"/>
  <c r="C429" i="7"/>
  <c r="B443" i="6"/>
  <c r="J430" i="7"/>
  <c r="R430" i="7"/>
  <c r="C433" i="8"/>
  <c r="C433" i="7"/>
  <c r="B447" i="6"/>
  <c r="AQ4298" i="5"/>
  <c r="W4305" i="5"/>
  <c r="W4307" i="5" s="1"/>
  <c r="A434" i="8"/>
  <c r="A434" i="7"/>
  <c r="A448" i="6"/>
  <c r="C448" i="6" s="1"/>
  <c r="Y4317" i="5"/>
  <c r="W4336" i="5"/>
  <c r="L437" i="7"/>
  <c r="D438" i="8"/>
  <c r="D438" i="7"/>
  <c r="W4356" i="5"/>
  <c r="J439" i="7"/>
  <c r="R439" i="7"/>
  <c r="K440" i="7"/>
  <c r="C442" i="8"/>
  <c r="C442" i="7"/>
  <c r="B456" i="6"/>
  <c r="AQ4388" i="5"/>
  <c r="W4395" i="5"/>
  <c r="W4397" i="5" s="1"/>
  <c r="B443" i="8"/>
  <c r="B443" i="7"/>
  <c r="A444" i="8"/>
  <c r="A444" i="7"/>
  <c r="A458" i="6"/>
  <c r="C458" i="6" s="1"/>
  <c r="AQ4408" i="5"/>
  <c r="Y4417" i="5"/>
  <c r="Y4416" i="5"/>
  <c r="W4457" i="5"/>
  <c r="W4627" i="5"/>
  <c r="W4947" i="5"/>
  <c r="D343" i="8"/>
  <c r="D343" i="7"/>
  <c r="C344" i="8"/>
  <c r="C344" i="7"/>
  <c r="B358" i="6"/>
  <c r="B345" i="8"/>
  <c r="B345" i="7"/>
  <c r="W3425" i="5"/>
  <c r="A346" i="8"/>
  <c r="A346" i="7"/>
  <c r="A360" i="6"/>
  <c r="C360" i="6" s="1"/>
  <c r="D351" i="8"/>
  <c r="D351" i="7"/>
  <c r="C352" i="8"/>
  <c r="C352" i="7"/>
  <c r="B366" i="6"/>
  <c r="Y3496" i="5"/>
  <c r="Q350" i="2" s="1"/>
  <c r="Y3497" i="5"/>
  <c r="B353" i="8"/>
  <c r="B353" i="7"/>
  <c r="W3505" i="5"/>
  <c r="A354" i="8"/>
  <c r="A354" i="7"/>
  <c r="A368" i="6"/>
  <c r="C368" i="6" s="1"/>
  <c r="AQ3548" i="5"/>
  <c r="D359" i="8"/>
  <c r="D359" i="7"/>
  <c r="C360" i="8"/>
  <c r="C360" i="7"/>
  <c r="B374" i="6"/>
  <c r="Y3576" i="5"/>
  <c r="Y3577" i="5"/>
  <c r="B361" i="8"/>
  <c r="B361" i="7"/>
  <c r="W3585" i="5"/>
  <c r="A362" i="8"/>
  <c r="A362" i="7"/>
  <c r="A376" i="6"/>
  <c r="C376" i="6" s="1"/>
  <c r="AQ3628" i="5"/>
  <c r="D367" i="8"/>
  <c r="D367" i="7"/>
  <c r="C368" i="8"/>
  <c r="C368" i="7"/>
  <c r="B382" i="6"/>
  <c r="Y3656" i="5"/>
  <c r="Y3657" i="5"/>
  <c r="B369" i="8"/>
  <c r="B369" i="7"/>
  <c r="W3665" i="5"/>
  <c r="A370" i="8"/>
  <c r="A370" i="7"/>
  <c r="A384" i="6"/>
  <c r="C384" i="6" s="1"/>
  <c r="AQ3708" i="5"/>
  <c r="D375" i="8"/>
  <c r="D375" i="7"/>
  <c r="C376" i="8"/>
  <c r="C376" i="7"/>
  <c r="B390" i="6"/>
  <c r="Y3736" i="5"/>
  <c r="Y3737" i="5"/>
  <c r="B377" i="8"/>
  <c r="B377" i="7"/>
  <c r="A378" i="8"/>
  <c r="A378" i="7"/>
  <c r="A392" i="6"/>
  <c r="C392" i="6" s="1"/>
  <c r="AQ3788" i="5"/>
  <c r="D383" i="8"/>
  <c r="D383" i="7"/>
  <c r="C384" i="8"/>
  <c r="C384" i="7"/>
  <c r="B398" i="6"/>
  <c r="Y3816" i="5"/>
  <c r="Y3817" i="5"/>
  <c r="B385" i="8"/>
  <c r="B385" i="7"/>
  <c r="A386" i="8"/>
  <c r="A386" i="7"/>
  <c r="A400" i="6"/>
  <c r="C400" i="6" s="1"/>
  <c r="AQ3868" i="5"/>
  <c r="D391" i="8"/>
  <c r="D391" i="7"/>
  <c r="C392" i="8"/>
  <c r="C392" i="7"/>
  <c r="B406" i="6"/>
  <c r="Y3896" i="5"/>
  <c r="Q390" i="2" s="1"/>
  <c r="Y3897" i="5"/>
  <c r="B393" i="8"/>
  <c r="B393" i="7"/>
  <c r="A394" i="8"/>
  <c r="A394" i="7"/>
  <c r="A408" i="6"/>
  <c r="C408" i="6" s="1"/>
  <c r="AQ3948" i="5"/>
  <c r="D399" i="8"/>
  <c r="D399" i="7"/>
  <c r="C400" i="8"/>
  <c r="C400" i="7"/>
  <c r="B414" i="6"/>
  <c r="Y3976" i="5"/>
  <c r="Y3977" i="5"/>
  <c r="B401" i="8"/>
  <c r="B401" i="7"/>
  <c r="A402" i="8"/>
  <c r="A402" i="7"/>
  <c r="A416" i="6"/>
  <c r="C416" i="6" s="1"/>
  <c r="AQ4028" i="5"/>
  <c r="D407" i="8"/>
  <c r="D407" i="7"/>
  <c r="C408" i="8"/>
  <c r="C408" i="7"/>
  <c r="B422" i="6"/>
  <c r="Y4056" i="5"/>
  <c r="Y4057" i="5"/>
  <c r="B409" i="8"/>
  <c r="B409" i="7"/>
  <c r="A410" i="8"/>
  <c r="A410" i="7"/>
  <c r="A424" i="6"/>
  <c r="C424" i="6" s="1"/>
  <c r="AQ4108" i="5"/>
  <c r="D415" i="8"/>
  <c r="D415" i="7"/>
  <c r="C416" i="8"/>
  <c r="C416" i="7"/>
  <c r="B430" i="6"/>
  <c r="Y4136" i="5"/>
  <c r="Y4137" i="5"/>
  <c r="B417" i="8"/>
  <c r="B417" i="7"/>
  <c r="A418" i="8"/>
  <c r="A418" i="7"/>
  <c r="A432" i="6"/>
  <c r="C432" i="6" s="1"/>
  <c r="AQ4188" i="5"/>
  <c r="A423" i="8"/>
  <c r="A423" i="7"/>
  <c r="A437" i="6"/>
  <c r="C437" i="6" s="1"/>
  <c r="J423" i="7"/>
  <c r="R423" i="7"/>
  <c r="C424" i="8"/>
  <c r="C424" i="7"/>
  <c r="B438" i="6"/>
  <c r="B427" i="8"/>
  <c r="B427" i="7"/>
  <c r="Y4255" i="5"/>
  <c r="W4255" i="5"/>
  <c r="AQ4258" i="5"/>
  <c r="C430" i="8"/>
  <c r="C430" i="7"/>
  <c r="B444" i="6"/>
  <c r="W4285" i="5"/>
  <c r="W4286" i="5"/>
  <c r="A432" i="8"/>
  <c r="A432" i="7"/>
  <c r="A446" i="6"/>
  <c r="C446" i="6" s="1"/>
  <c r="C434" i="8"/>
  <c r="C434" i="7"/>
  <c r="B448" i="6"/>
  <c r="AQ4308" i="5"/>
  <c r="L439" i="7"/>
  <c r="E445" i="8"/>
  <c r="E445" i="7"/>
  <c r="W4537" i="5"/>
  <c r="W4687" i="5"/>
  <c r="W4707" i="5"/>
  <c r="W4857" i="5"/>
  <c r="D344" i="8"/>
  <c r="D344" i="7"/>
  <c r="C345" i="8"/>
  <c r="C345" i="7"/>
  <c r="B359" i="6"/>
  <c r="B346" i="8"/>
  <c r="B346" i="7"/>
  <c r="A347" i="8"/>
  <c r="A347" i="7"/>
  <c r="A361" i="6"/>
  <c r="C361" i="6" s="1"/>
  <c r="D352" i="8"/>
  <c r="D352" i="7"/>
  <c r="C353" i="8"/>
  <c r="C353" i="7"/>
  <c r="B367" i="6"/>
  <c r="B354" i="8"/>
  <c r="B354" i="7"/>
  <c r="A355" i="8"/>
  <c r="A355" i="7"/>
  <c r="A369" i="6"/>
  <c r="C369" i="6" s="1"/>
  <c r="D360" i="8"/>
  <c r="D360" i="7"/>
  <c r="C361" i="8"/>
  <c r="C361" i="7"/>
  <c r="B375" i="6"/>
  <c r="B362" i="8"/>
  <c r="B362" i="7"/>
  <c r="A363" i="8"/>
  <c r="A363" i="7"/>
  <c r="A377" i="6"/>
  <c r="C377" i="6" s="1"/>
  <c r="D368" i="8"/>
  <c r="D368" i="7"/>
  <c r="C369" i="8"/>
  <c r="C369" i="7"/>
  <c r="B383" i="6"/>
  <c r="B370" i="8"/>
  <c r="B370" i="7"/>
  <c r="A371" i="8"/>
  <c r="A371" i="7"/>
  <c r="A385" i="6"/>
  <c r="C385" i="6" s="1"/>
  <c r="D376" i="8"/>
  <c r="D376" i="7"/>
  <c r="C377" i="8"/>
  <c r="C377" i="7"/>
  <c r="B391" i="6"/>
  <c r="B378" i="8"/>
  <c r="B378" i="7"/>
  <c r="A379" i="8"/>
  <c r="A379" i="7"/>
  <c r="A393" i="6"/>
  <c r="C393" i="6" s="1"/>
  <c r="D384" i="8"/>
  <c r="D384" i="7"/>
  <c r="C385" i="8"/>
  <c r="C385" i="7"/>
  <c r="B399" i="6"/>
  <c r="B386" i="8"/>
  <c r="B386" i="7"/>
  <c r="A387" i="8"/>
  <c r="A387" i="7"/>
  <c r="A401" i="6"/>
  <c r="C401" i="6" s="1"/>
  <c r="D392" i="8"/>
  <c r="D392" i="7"/>
  <c r="C393" i="8"/>
  <c r="C393" i="7"/>
  <c r="B407" i="6"/>
  <c r="B394" i="8"/>
  <c r="B394" i="7"/>
  <c r="A395" i="8"/>
  <c r="A395" i="7"/>
  <c r="A409" i="6"/>
  <c r="C409" i="6" s="1"/>
  <c r="D400" i="8"/>
  <c r="D400" i="7"/>
  <c r="C401" i="8"/>
  <c r="C401" i="7"/>
  <c r="B415" i="6"/>
  <c r="B402" i="8"/>
  <c r="B402" i="7"/>
  <c r="A403" i="8"/>
  <c r="A403" i="7"/>
  <c r="A417" i="6"/>
  <c r="C417" i="6" s="1"/>
  <c r="D408" i="8"/>
  <c r="D408" i="7"/>
  <c r="C409" i="8"/>
  <c r="C409" i="7"/>
  <c r="B423" i="6"/>
  <c r="B410" i="8"/>
  <c r="B410" i="7"/>
  <c r="A411" i="8"/>
  <c r="A411" i="7"/>
  <c r="A425" i="6"/>
  <c r="C425" i="6" s="1"/>
  <c r="D416" i="8"/>
  <c r="D416" i="7"/>
  <c r="C417" i="8"/>
  <c r="C417" i="7"/>
  <c r="B431" i="6"/>
  <c r="B418" i="8"/>
  <c r="B418" i="7"/>
  <c r="A419" i="8"/>
  <c r="A419" i="7"/>
  <c r="A433" i="6"/>
  <c r="C433" i="6" s="1"/>
  <c r="W4195" i="5"/>
  <c r="B423" i="8"/>
  <c r="B423" i="7"/>
  <c r="D424" i="8"/>
  <c r="D424" i="7"/>
  <c r="M427" i="7"/>
  <c r="D430" i="8"/>
  <c r="D430" i="7"/>
  <c r="I431" i="7"/>
  <c r="Q431" i="7"/>
  <c r="B432" i="8"/>
  <c r="B432" i="7"/>
  <c r="Y4297" i="5"/>
  <c r="G434" i="7"/>
  <c r="O434" i="7"/>
  <c r="W4315" i="5"/>
  <c r="A435" i="8"/>
  <c r="A435" i="7"/>
  <c r="A449" i="6"/>
  <c r="C449" i="6" s="1"/>
  <c r="Y4327" i="5"/>
  <c r="Y4326" i="5"/>
  <c r="Y4335" i="5"/>
  <c r="W4335" i="5"/>
  <c r="W4355" i="5"/>
  <c r="B439" i="8"/>
  <c r="B439" i="7"/>
  <c r="A441" i="8"/>
  <c r="A441" i="7"/>
  <c r="A455" i="6"/>
  <c r="C455" i="6" s="1"/>
  <c r="Y4405" i="5"/>
  <c r="E449" i="8"/>
  <c r="E449" i="7"/>
  <c r="E455" i="8"/>
  <c r="E455" i="7"/>
  <c r="E460" i="8"/>
  <c r="E460" i="7"/>
  <c r="E462" i="8"/>
  <c r="E462" i="7"/>
  <c r="E464" i="8"/>
  <c r="E464" i="7"/>
  <c r="E466" i="8"/>
  <c r="E466" i="7"/>
  <c r="E467" i="8"/>
  <c r="E467" i="7"/>
  <c r="E481" i="8"/>
  <c r="E481" i="7"/>
  <c r="E485" i="8"/>
  <c r="E485" i="7"/>
  <c r="E487" i="8"/>
  <c r="E487" i="7"/>
  <c r="E492" i="8"/>
  <c r="E492" i="7"/>
  <c r="AQ4903" i="5"/>
  <c r="AQ4907" i="5"/>
  <c r="AQ4906" i="5"/>
  <c r="AQ4905" i="5"/>
  <c r="AQ4904" i="5"/>
  <c r="AQ4901" i="5"/>
  <c r="AQ4900" i="5"/>
  <c r="AQ4899" i="5"/>
  <c r="AQ4902" i="5"/>
  <c r="E494" i="8"/>
  <c r="E494" i="7"/>
  <c r="E496" i="8"/>
  <c r="E496" i="7"/>
  <c r="E498" i="8"/>
  <c r="E498" i="7"/>
  <c r="E499" i="8"/>
  <c r="E499" i="7"/>
  <c r="D377" i="8"/>
  <c r="D377" i="7"/>
  <c r="C378" i="8"/>
  <c r="C378" i="7"/>
  <c r="B392" i="6"/>
  <c r="B379" i="8"/>
  <c r="B379" i="7"/>
  <c r="A380" i="8"/>
  <c r="A380" i="7"/>
  <c r="A394" i="6"/>
  <c r="C394" i="6" s="1"/>
  <c r="D385" i="8"/>
  <c r="D385" i="7"/>
  <c r="C386" i="8"/>
  <c r="C386" i="7"/>
  <c r="B400" i="6"/>
  <c r="B387" i="8"/>
  <c r="B387" i="7"/>
  <c r="A388" i="8"/>
  <c r="A388" i="7"/>
  <c r="A402" i="6"/>
  <c r="C402" i="6" s="1"/>
  <c r="D393" i="8"/>
  <c r="D393" i="7"/>
  <c r="C394" i="8"/>
  <c r="C394" i="7"/>
  <c r="B408" i="6"/>
  <c r="B395" i="8"/>
  <c r="B395" i="7"/>
  <c r="A396" i="8"/>
  <c r="A396" i="7"/>
  <c r="A410" i="6"/>
  <c r="C410" i="6" s="1"/>
  <c r="D401" i="8"/>
  <c r="D401" i="7"/>
  <c r="C402" i="8"/>
  <c r="C402" i="7"/>
  <c r="B416" i="6"/>
  <c r="B403" i="8"/>
  <c r="B403" i="7"/>
  <c r="A404" i="8"/>
  <c r="A404" i="7"/>
  <c r="A418" i="6"/>
  <c r="C418" i="6" s="1"/>
  <c r="D409" i="8"/>
  <c r="D409" i="7"/>
  <c r="C410" i="8"/>
  <c r="C410" i="7"/>
  <c r="B424" i="6"/>
  <c r="B411" i="8"/>
  <c r="B411" i="7"/>
  <c r="A412" i="8"/>
  <c r="A412" i="7"/>
  <c r="A426" i="6"/>
  <c r="C426" i="6" s="1"/>
  <c r="D417" i="8"/>
  <c r="D417" i="7"/>
  <c r="C418" i="8"/>
  <c r="C418" i="7"/>
  <c r="B432" i="6"/>
  <c r="B419" i="8"/>
  <c r="B419" i="7"/>
  <c r="A420" i="8"/>
  <c r="A420" i="7"/>
  <c r="A434" i="6"/>
  <c r="C434" i="6" s="1"/>
  <c r="C423" i="8"/>
  <c r="C423" i="7"/>
  <c r="B437" i="6"/>
  <c r="A425" i="8"/>
  <c r="A425" i="7"/>
  <c r="A439" i="6"/>
  <c r="C439" i="6" s="1"/>
  <c r="A428" i="8"/>
  <c r="A428" i="7"/>
  <c r="A442" i="6"/>
  <c r="C442" i="6" s="1"/>
  <c r="Y4257" i="5"/>
  <c r="Y4256" i="5"/>
  <c r="W4265" i="5"/>
  <c r="A431" i="8"/>
  <c r="A431" i="7"/>
  <c r="A445" i="6"/>
  <c r="C445" i="6" s="1"/>
  <c r="C432" i="8"/>
  <c r="C432" i="7"/>
  <c r="B446" i="6"/>
  <c r="B435" i="8"/>
  <c r="B435" i="7"/>
  <c r="D437" i="8"/>
  <c r="D437" i="7"/>
  <c r="W4346" i="5"/>
  <c r="C439" i="8"/>
  <c r="C439" i="7"/>
  <c r="B453" i="6"/>
  <c r="W4375" i="5"/>
  <c r="W4377" i="5" s="1"/>
  <c r="B441" i="8"/>
  <c r="B441" i="7"/>
  <c r="W4387" i="5"/>
  <c r="I441" i="7"/>
  <c r="Q441" i="7"/>
  <c r="W4406" i="5"/>
  <c r="Y4415" i="5"/>
  <c r="W4467" i="5"/>
  <c r="E453" i="8"/>
  <c r="E453" i="7"/>
  <c r="W4617" i="5"/>
  <c r="W4787" i="5"/>
  <c r="W4937" i="5"/>
  <c r="AQ3418" i="5"/>
  <c r="D346" i="8"/>
  <c r="D346" i="7"/>
  <c r="C347" i="8"/>
  <c r="C347" i="7"/>
  <c r="B361" i="6"/>
  <c r="Y3446" i="5"/>
  <c r="Y3447" i="5"/>
  <c r="B348" i="8"/>
  <c r="B348" i="7"/>
  <c r="W3455" i="5"/>
  <c r="A349" i="8"/>
  <c r="A349" i="7"/>
  <c r="A363" i="6"/>
  <c r="C363" i="6" s="1"/>
  <c r="AQ3498" i="5"/>
  <c r="D354" i="8"/>
  <c r="D354" i="7"/>
  <c r="C355" i="8"/>
  <c r="C355" i="7"/>
  <c r="B369" i="6"/>
  <c r="Y3526" i="5"/>
  <c r="Y3527" i="5"/>
  <c r="B356" i="8"/>
  <c r="B356" i="7"/>
  <c r="W3535" i="5"/>
  <c r="W3537" i="5" s="1"/>
  <c r="A357" i="8"/>
  <c r="A357" i="7"/>
  <c r="A371" i="6"/>
  <c r="C371" i="6" s="1"/>
  <c r="AQ3578" i="5"/>
  <c r="D362" i="8"/>
  <c r="D362" i="7"/>
  <c r="C363" i="8"/>
  <c r="C363" i="7"/>
  <c r="B377" i="6"/>
  <c r="Y3606" i="5"/>
  <c r="Y3607" i="5"/>
  <c r="B364" i="8"/>
  <c r="B364" i="7"/>
  <c r="W3615" i="5"/>
  <c r="W3617" i="5" s="1"/>
  <c r="A365" i="8"/>
  <c r="A365" i="7"/>
  <c r="A379" i="6"/>
  <c r="C379" i="6" s="1"/>
  <c r="AQ3658" i="5"/>
  <c r="D370" i="8"/>
  <c r="D370" i="7"/>
  <c r="C371" i="8"/>
  <c r="C371" i="7"/>
  <c r="B385" i="6"/>
  <c r="Y3686" i="5"/>
  <c r="Y3687" i="5"/>
  <c r="B372" i="8"/>
  <c r="B372" i="7"/>
  <c r="A373" i="8"/>
  <c r="A373" i="7"/>
  <c r="A387" i="6"/>
  <c r="C387" i="6" s="1"/>
  <c r="AQ3738" i="5"/>
  <c r="D378" i="8"/>
  <c r="D378" i="7"/>
  <c r="C379" i="8"/>
  <c r="C379" i="7"/>
  <c r="B393" i="6"/>
  <c r="B380" i="8"/>
  <c r="B380" i="7"/>
  <c r="W3775" i="5"/>
  <c r="W3777" i="5" s="1"/>
  <c r="A381" i="8"/>
  <c r="A381" i="7"/>
  <c r="A395" i="6"/>
  <c r="C395" i="6" s="1"/>
  <c r="AQ3818" i="5"/>
  <c r="D386" i="8"/>
  <c r="D386" i="7"/>
  <c r="C387" i="8"/>
  <c r="C387" i="7"/>
  <c r="B401" i="6"/>
  <c r="B388" i="8"/>
  <c r="B388" i="7"/>
  <c r="W3855" i="5"/>
  <c r="A389" i="8"/>
  <c r="A389" i="7"/>
  <c r="A403" i="6"/>
  <c r="C403" i="6" s="1"/>
  <c r="AQ3898" i="5"/>
  <c r="D394" i="8"/>
  <c r="D394" i="7"/>
  <c r="C395" i="8"/>
  <c r="C395" i="7"/>
  <c r="B409" i="6"/>
  <c r="B396" i="8"/>
  <c r="B396" i="7"/>
  <c r="W3935" i="5"/>
  <c r="W3937" i="5" s="1"/>
  <c r="A397" i="8"/>
  <c r="A397" i="7"/>
  <c r="A411" i="6"/>
  <c r="C411" i="6" s="1"/>
  <c r="AQ3978" i="5"/>
  <c r="D402" i="8"/>
  <c r="D402" i="7"/>
  <c r="C403" i="8"/>
  <c r="C403" i="7"/>
  <c r="B417" i="6"/>
  <c r="B404" i="8"/>
  <c r="B404" i="7"/>
  <c r="A405" i="8"/>
  <c r="A405" i="7"/>
  <c r="A419" i="6"/>
  <c r="C419" i="6" s="1"/>
  <c r="AQ4058" i="5"/>
  <c r="D410" i="8"/>
  <c r="D410" i="7"/>
  <c r="C411" i="8"/>
  <c r="C411" i="7"/>
  <c r="B425" i="6"/>
  <c r="B412" i="8"/>
  <c r="B412" i="7"/>
  <c r="A413" i="8"/>
  <c r="A413" i="7"/>
  <c r="A427" i="6"/>
  <c r="C427" i="6" s="1"/>
  <c r="AQ4138" i="5"/>
  <c r="D418" i="8"/>
  <c r="D418" i="7"/>
  <c r="C419" i="8"/>
  <c r="C419" i="7"/>
  <c r="B433" i="6"/>
  <c r="B420" i="8"/>
  <c r="B420" i="7"/>
  <c r="W4175" i="5"/>
  <c r="A421" i="8"/>
  <c r="A421" i="7"/>
  <c r="A435" i="6"/>
  <c r="C435" i="6" s="1"/>
  <c r="D423" i="8"/>
  <c r="D423" i="7"/>
  <c r="Y4207" i="5"/>
  <c r="Y4216" i="5"/>
  <c r="B425" i="8"/>
  <c r="B425" i="7"/>
  <c r="W4275" i="5"/>
  <c r="W4277" i="5" s="1"/>
  <c r="B431" i="8"/>
  <c r="B431" i="7"/>
  <c r="D432" i="8"/>
  <c r="D432" i="7"/>
  <c r="A436" i="8"/>
  <c r="A436" i="7"/>
  <c r="A450" i="6"/>
  <c r="C450" i="6" s="1"/>
  <c r="Y4337" i="5"/>
  <c r="Y4336" i="5"/>
  <c r="AQ4338" i="5"/>
  <c r="D439" i="8"/>
  <c r="D439" i="7"/>
  <c r="W4366" i="5"/>
  <c r="W4365" i="5"/>
  <c r="B440" i="8"/>
  <c r="B440" i="7"/>
  <c r="C441" i="8"/>
  <c r="C441" i="7"/>
  <c r="B455" i="6"/>
  <c r="AQ4378" i="5"/>
  <c r="J441" i="7"/>
  <c r="R441" i="7"/>
  <c r="E457" i="8"/>
  <c r="E457" i="7"/>
  <c r="E463" i="8"/>
  <c r="E463" i="7"/>
  <c r="E468" i="8"/>
  <c r="E468" i="7"/>
  <c r="E470" i="8"/>
  <c r="E470" i="7"/>
  <c r="E471" i="8"/>
  <c r="E471" i="7"/>
  <c r="E472" i="8"/>
  <c r="E472" i="7"/>
  <c r="E474" i="8"/>
  <c r="E474" i="7"/>
  <c r="E475" i="8"/>
  <c r="E475" i="7"/>
  <c r="E489" i="8"/>
  <c r="E489" i="7"/>
  <c r="E493" i="8"/>
  <c r="E493" i="7"/>
  <c r="A342" i="8"/>
  <c r="A342" i="7"/>
  <c r="A356" i="6"/>
  <c r="C356" i="6" s="1"/>
  <c r="D347" i="8"/>
  <c r="D347" i="7"/>
  <c r="C348" i="8"/>
  <c r="C348" i="7"/>
  <c r="B362" i="6"/>
  <c r="B349" i="8"/>
  <c r="B349" i="7"/>
  <c r="W3465" i="5"/>
  <c r="A350" i="8"/>
  <c r="A350" i="7"/>
  <c r="A364" i="6"/>
  <c r="C364" i="6" s="1"/>
  <c r="D355" i="8"/>
  <c r="D355" i="7"/>
  <c r="C356" i="8"/>
  <c r="C356" i="7"/>
  <c r="B370" i="6"/>
  <c r="B357" i="8"/>
  <c r="B357" i="7"/>
  <c r="W3545" i="5"/>
  <c r="W3547" i="5" s="1"/>
  <c r="A358" i="8"/>
  <c r="A358" i="7"/>
  <c r="A372" i="6"/>
  <c r="C372" i="6" s="1"/>
  <c r="D363" i="8"/>
  <c r="D363" i="7"/>
  <c r="C364" i="8"/>
  <c r="C364" i="7"/>
  <c r="B378" i="6"/>
  <c r="B365" i="8"/>
  <c r="B365" i="7"/>
  <c r="W3625" i="5"/>
  <c r="W3627" i="5" s="1"/>
  <c r="A366" i="8"/>
  <c r="A366" i="7"/>
  <c r="A380" i="6"/>
  <c r="C380" i="6" s="1"/>
  <c r="D371" i="8"/>
  <c r="D371" i="7"/>
  <c r="C372" i="8"/>
  <c r="C372" i="7"/>
  <c r="B386" i="6"/>
  <c r="B373" i="8"/>
  <c r="B373" i="7"/>
  <c r="A374" i="8"/>
  <c r="A374" i="7"/>
  <c r="A388" i="6"/>
  <c r="C388" i="6" s="1"/>
  <c r="AQ3748" i="5"/>
  <c r="D379" i="8"/>
  <c r="D379" i="7"/>
  <c r="C380" i="8"/>
  <c r="C380" i="7"/>
  <c r="B394" i="6"/>
  <c r="Y3776" i="5"/>
  <c r="Y3777" i="5"/>
  <c r="B381" i="8"/>
  <c r="B381" i="7"/>
  <c r="A382" i="8"/>
  <c r="A382" i="7"/>
  <c r="A396" i="6"/>
  <c r="C396" i="6" s="1"/>
  <c r="AQ3828" i="5"/>
  <c r="D387" i="8"/>
  <c r="D387" i="7"/>
  <c r="C388" i="8"/>
  <c r="C388" i="7"/>
  <c r="B402" i="6"/>
  <c r="Y3856" i="5"/>
  <c r="Y3857" i="5"/>
  <c r="B389" i="8"/>
  <c r="B389" i="7"/>
  <c r="A390" i="8"/>
  <c r="A390" i="7"/>
  <c r="A404" i="6"/>
  <c r="C404" i="6" s="1"/>
  <c r="AQ3908" i="5"/>
  <c r="D395" i="8"/>
  <c r="D395" i="7"/>
  <c r="C396" i="8"/>
  <c r="C396" i="7"/>
  <c r="B410" i="6"/>
  <c r="Y3936" i="5"/>
  <c r="Y3937" i="5"/>
  <c r="B397" i="8"/>
  <c r="B397" i="7"/>
  <c r="W3945" i="5"/>
  <c r="W3947" i="5" s="1"/>
  <c r="A398" i="8"/>
  <c r="A398" i="7"/>
  <c r="A412" i="6"/>
  <c r="C412" i="6" s="1"/>
  <c r="AQ3988" i="5"/>
  <c r="D403" i="8"/>
  <c r="D403" i="7"/>
  <c r="C404" i="8"/>
  <c r="C404" i="7"/>
  <c r="B418" i="6"/>
  <c r="Y4016" i="5"/>
  <c r="Y4017" i="5"/>
  <c r="B405" i="8"/>
  <c r="B405" i="7"/>
  <c r="W4025" i="5"/>
  <c r="A406" i="8"/>
  <c r="A406" i="7"/>
  <c r="A420" i="6"/>
  <c r="C420" i="6" s="1"/>
  <c r="AQ4068" i="5"/>
  <c r="D411" i="8"/>
  <c r="D411" i="7"/>
  <c r="C412" i="8"/>
  <c r="C412" i="7"/>
  <c r="B426" i="6"/>
  <c r="Y4096" i="5"/>
  <c r="Y4097" i="5"/>
  <c r="B413" i="8"/>
  <c r="B413" i="7"/>
  <c r="W4105" i="5"/>
  <c r="W4107" i="5" s="1"/>
  <c r="A414" i="8"/>
  <c r="A414" i="7"/>
  <c r="A428" i="6"/>
  <c r="C428" i="6" s="1"/>
  <c r="AQ4148" i="5"/>
  <c r="D419" i="8"/>
  <c r="D419" i="7"/>
  <c r="C420" i="8"/>
  <c r="C420" i="7"/>
  <c r="B434" i="6"/>
  <c r="Y4176" i="5"/>
  <c r="Y4177" i="5"/>
  <c r="B421" i="8"/>
  <c r="B421" i="7"/>
  <c r="A422" i="8"/>
  <c r="A422" i="7"/>
  <c r="A436" i="6"/>
  <c r="C436" i="6" s="1"/>
  <c r="J422" i="7"/>
  <c r="R422" i="7"/>
  <c r="AQ4198" i="5"/>
  <c r="C425" i="8"/>
  <c r="C425" i="7"/>
  <c r="B439" i="6"/>
  <c r="AQ4218" i="5"/>
  <c r="W4226" i="5"/>
  <c r="A426" i="8"/>
  <c r="A426" i="7"/>
  <c r="A440" i="6"/>
  <c r="C440" i="6" s="1"/>
  <c r="Y4237" i="5"/>
  <c r="M428" i="7"/>
  <c r="K429" i="7"/>
  <c r="C431" i="8"/>
  <c r="C431" i="7"/>
  <c r="B445" i="6"/>
  <c r="AQ4288" i="5"/>
  <c r="H432" i="7"/>
  <c r="P432" i="7"/>
  <c r="A433" i="8"/>
  <c r="A433" i="7"/>
  <c r="A447" i="6"/>
  <c r="C447" i="6" s="1"/>
  <c r="F435" i="7"/>
  <c r="N435" i="7"/>
  <c r="F436" i="7"/>
  <c r="N436" i="7"/>
  <c r="AQ4358" i="5"/>
  <c r="C440" i="8"/>
  <c r="C440" i="7"/>
  <c r="B454" i="6"/>
  <c r="D441" i="8"/>
  <c r="D441" i="7"/>
  <c r="E461" i="8"/>
  <c r="E461" i="7"/>
  <c r="AQ4663" i="5"/>
  <c r="AQ4667" i="5"/>
  <c r="AQ4666" i="5"/>
  <c r="AQ4665" i="5"/>
  <c r="AQ4664" i="5"/>
  <c r="AQ4661" i="5"/>
  <c r="AQ4660" i="5"/>
  <c r="AQ4659" i="5"/>
  <c r="AQ4662" i="5"/>
  <c r="W4697" i="5"/>
  <c r="W4867" i="5"/>
  <c r="A343" i="8"/>
  <c r="A343" i="7"/>
  <c r="A357" i="6"/>
  <c r="C357" i="6" s="1"/>
  <c r="AQ3438" i="5"/>
  <c r="D348" i="8"/>
  <c r="D348" i="7"/>
  <c r="C349" i="8"/>
  <c r="C349" i="7"/>
  <c r="B363" i="6"/>
  <c r="Y3466" i="5"/>
  <c r="Y3467" i="5"/>
  <c r="B350" i="8"/>
  <c r="B350" i="7"/>
  <c r="A351" i="8"/>
  <c r="A351" i="7"/>
  <c r="A365" i="6"/>
  <c r="C365" i="6" s="1"/>
  <c r="AQ3518" i="5"/>
  <c r="D356" i="8"/>
  <c r="D356" i="7"/>
  <c r="C357" i="8"/>
  <c r="C357" i="7"/>
  <c r="B371" i="6"/>
  <c r="Y3546" i="5"/>
  <c r="Y3547" i="5"/>
  <c r="B358" i="8"/>
  <c r="B358" i="7"/>
  <c r="A359" i="8"/>
  <c r="A359" i="7"/>
  <c r="A373" i="6"/>
  <c r="C373" i="6" s="1"/>
  <c r="AQ3598" i="5"/>
  <c r="D364" i="8"/>
  <c r="D364" i="7"/>
  <c r="C365" i="8"/>
  <c r="C365" i="7"/>
  <c r="B379" i="6"/>
  <c r="Y3626" i="5"/>
  <c r="Y3627" i="5"/>
  <c r="B366" i="8"/>
  <c r="B366" i="7"/>
  <c r="A367" i="8"/>
  <c r="A367" i="7"/>
  <c r="A381" i="6"/>
  <c r="C381" i="6" s="1"/>
  <c r="AQ3678" i="5"/>
  <c r="D372" i="8"/>
  <c r="D372" i="7"/>
  <c r="C373" i="8"/>
  <c r="C373" i="7"/>
  <c r="B387" i="6"/>
  <c r="Y3706" i="5"/>
  <c r="Y3707" i="5"/>
  <c r="B374" i="8"/>
  <c r="B374" i="7"/>
  <c r="A375" i="8"/>
  <c r="A375" i="7"/>
  <c r="A389" i="6"/>
  <c r="C389" i="6" s="1"/>
  <c r="AQ3758" i="5"/>
  <c r="D380" i="8"/>
  <c r="D380" i="7"/>
  <c r="C381" i="8"/>
  <c r="C381" i="7"/>
  <c r="B395" i="6"/>
  <c r="Y3786" i="5"/>
  <c r="Y3787" i="5"/>
  <c r="B382" i="8"/>
  <c r="B382" i="7"/>
  <c r="A383" i="8"/>
  <c r="A383" i="7"/>
  <c r="A397" i="6"/>
  <c r="C397" i="6" s="1"/>
  <c r="AQ3838" i="5"/>
  <c r="D388" i="8"/>
  <c r="D388" i="7"/>
  <c r="C389" i="8"/>
  <c r="C389" i="7"/>
  <c r="B403" i="6"/>
  <c r="Y3866" i="5"/>
  <c r="Y3867" i="5"/>
  <c r="B390" i="8"/>
  <c r="B390" i="7"/>
  <c r="A391" i="8"/>
  <c r="A391" i="7"/>
  <c r="A405" i="6"/>
  <c r="C405" i="6" s="1"/>
  <c r="AQ3918" i="5"/>
  <c r="D396" i="8"/>
  <c r="D396" i="7"/>
  <c r="C397" i="8"/>
  <c r="C397" i="7"/>
  <c r="B411" i="6"/>
  <c r="Y3946" i="5"/>
  <c r="Y3947" i="5"/>
  <c r="B398" i="8"/>
  <c r="B398" i="7"/>
  <c r="A399" i="8"/>
  <c r="A399" i="7"/>
  <c r="A413" i="6"/>
  <c r="C413" i="6" s="1"/>
  <c r="AQ3998" i="5"/>
  <c r="D404" i="8"/>
  <c r="D404" i="7"/>
  <c r="C405" i="8"/>
  <c r="C405" i="7"/>
  <c r="B419" i="6"/>
  <c r="Y4026" i="5"/>
  <c r="Y4027" i="5"/>
  <c r="B406" i="8"/>
  <c r="B406" i="7"/>
  <c r="A407" i="8"/>
  <c r="A407" i="7"/>
  <c r="A421" i="6"/>
  <c r="C421" i="6" s="1"/>
  <c r="AQ4078" i="5"/>
  <c r="D412" i="8"/>
  <c r="D412" i="7"/>
  <c r="C413" i="8"/>
  <c r="C413" i="7"/>
  <c r="B427" i="6"/>
  <c r="Y4106" i="5"/>
  <c r="Y4107" i="5"/>
  <c r="B414" i="8"/>
  <c r="B414" i="7"/>
  <c r="A415" i="8"/>
  <c r="A415" i="7"/>
  <c r="A429" i="6"/>
  <c r="C429" i="6" s="1"/>
  <c r="AQ4158" i="5"/>
  <c r="D420" i="8"/>
  <c r="D420" i="7"/>
  <c r="C421" i="8"/>
  <c r="C421" i="7"/>
  <c r="B435" i="6"/>
  <c r="Y4186" i="5"/>
  <c r="Y4187" i="5"/>
  <c r="B422" i="8"/>
  <c r="B422" i="7"/>
  <c r="K422" i="7"/>
  <c r="Y4197" i="5"/>
  <c r="D425" i="8"/>
  <c r="D425" i="7"/>
  <c r="H425" i="7"/>
  <c r="P425" i="7"/>
  <c r="Y4226" i="5"/>
  <c r="B426" i="8"/>
  <c r="B426" i="7"/>
  <c r="Y4245" i="5"/>
  <c r="D428" i="8"/>
  <c r="D428" i="7"/>
  <c r="W4256" i="5"/>
  <c r="L429" i="7"/>
  <c r="D431" i="8"/>
  <c r="D431" i="7"/>
  <c r="Y4287" i="5"/>
  <c r="Y4296" i="5"/>
  <c r="B433" i="8"/>
  <c r="B433" i="7"/>
  <c r="AQ4318" i="5"/>
  <c r="Y4345" i="5"/>
  <c r="W4345" i="5"/>
  <c r="C438" i="8"/>
  <c r="C438" i="7"/>
  <c r="B452" i="6"/>
  <c r="D440" i="8"/>
  <c r="D440" i="7"/>
  <c r="B442" i="8"/>
  <c r="B442" i="7"/>
  <c r="E446" i="8"/>
  <c r="E446" i="7"/>
  <c r="E448" i="8"/>
  <c r="E448" i="7"/>
  <c r="E450" i="8"/>
  <c r="E450" i="7"/>
  <c r="E451" i="8"/>
  <c r="E451" i="7"/>
  <c r="E465" i="8"/>
  <c r="E465" i="7"/>
  <c r="E469" i="8"/>
  <c r="E469" i="7"/>
  <c r="E476" i="8"/>
  <c r="E476" i="7"/>
  <c r="AQ4743" i="5"/>
  <c r="AQ4747" i="5"/>
  <c r="AQ4746" i="5"/>
  <c r="AQ4745" i="5"/>
  <c r="AQ4744" i="5"/>
  <c r="AQ4741" i="5"/>
  <c r="AQ4740" i="5"/>
  <c r="AQ4739" i="5"/>
  <c r="AQ4742" i="5"/>
  <c r="E478" i="8"/>
  <c r="E478" i="7"/>
  <c r="E479" i="8"/>
  <c r="E479" i="7"/>
  <c r="E480" i="8"/>
  <c r="E480" i="7"/>
  <c r="E482" i="8"/>
  <c r="E482" i="7"/>
  <c r="E483" i="8"/>
  <c r="E483" i="7"/>
  <c r="E497" i="8"/>
  <c r="E497" i="7"/>
  <c r="AQ4422" i="5"/>
  <c r="D446" i="8"/>
  <c r="D446" i="7"/>
  <c r="C447" i="8"/>
  <c r="C447" i="7"/>
  <c r="B461" i="6"/>
  <c r="AQ4443" i="5"/>
  <c r="B448" i="8"/>
  <c r="B448" i="7"/>
  <c r="A449" i="8"/>
  <c r="A449" i="7"/>
  <c r="A463" i="6"/>
  <c r="C463" i="6" s="1"/>
  <c r="AQ4502" i="5"/>
  <c r="D454" i="8"/>
  <c r="D454" i="7"/>
  <c r="C455" i="8"/>
  <c r="C455" i="7"/>
  <c r="B469" i="6"/>
  <c r="AQ4523" i="5"/>
  <c r="B456" i="8"/>
  <c r="B456" i="7"/>
  <c r="A457" i="8"/>
  <c r="A457" i="7"/>
  <c r="A471" i="6"/>
  <c r="C471" i="6" s="1"/>
  <c r="AQ4582" i="5"/>
  <c r="D462" i="8"/>
  <c r="D462" i="7"/>
  <c r="C463" i="8"/>
  <c r="C463" i="7"/>
  <c r="B477" i="6"/>
  <c r="AQ4603" i="5"/>
  <c r="B464" i="8"/>
  <c r="B464" i="7"/>
  <c r="A465" i="8"/>
  <c r="A465" i="7"/>
  <c r="A479" i="6"/>
  <c r="C479" i="6" s="1"/>
  <c r="D470" i="8"/>
  <c r="D470" i="7"/>
  <c r="C471" i="8"/>
  <c r="C471" i="7"/>
  <c r="B485" i="6"/>
  <c r="AQ4683" i="5"/>
  <c r="Y4686" i="5"/>
  <c r="B472" i="8"/>
  <c r="B472" i="7"/>
  <c r="A473" i="8"/>
  <c r="A473" i="7"/>
  <c r="A487" i="6"/>
  <c r="C487" i="6" s="1"/>
  <c r="D478" i="8"/>
  <c r="D478" i="7"/>
  <c r="C479" i="8"/>
  <c r="C479" i="7"/>
  <c r="B493" i="6"/>
  <c r="AQ4763" i="5"/>
  <c r="Y4766" i="5"/>
  <c r="B480" i="8"/>
  <c r="B480" i="7"/>
  <c r="A481" i="8"/>
  <c r="A481" i="7"/>
  <c r="A495" i="6"/>
  <c r="C495" i="6" s="1"/>
  <c r="D486" i="8"/>
  <c r="D486" i="7"/>
  <c r="C487" i="8"/>
  <c r="C487" i="7"/>
  <c r="B501" i="6"/>
  <c r="AQ4843" i="5"/>
  <c r="Y4846" i="5"/>
  <c r="Q485" i="2" s="1"/>
  <c r="B488" i="8"/>
  <c r="B488" i="7"/>
  <c r="A489" i="8"/>
  <c r="A489" i="7"/>
  <c r="A503" i="6"/>
  <c r="C503" i="6" s="1"/>
  <c r="D494" i="8"/>
  <c r="D494" i="7"/>
  <c r="C495" i="8"/>
  <c r="C495" i="7"/>
  <c r="B509" i="6"/>
  <c r="AQ4923" i="5"/>
  <c r="Y4925" i="5"/>
  <c r="Y4926" i="5"/>
  <c r="Q493" i="2" s="1"/>
  <c r="B496" i="8"/>
  <c r="B496" i="7"/>
  <c r="A497" i="8"/>
  <c r="A497" i="7"/>
  <c r="A511" i="6"/>
  <c r="C511" i="6" s="1"/>
  <c r="A442" i="8"/>
  <c r="A442" i="7"/>
  <c r="A456" i="6"/>
  <c r="C456" i="6" s="1"/>
  <c r="AQ4419" i="5"/>
  <c r="AQ4420" i="5"/>
  <c r="AQ4428" i="5"/>
  <c r="D447" i="8"/>
  <c r="D447" i="7"/>
  <c r="C448" i="8"/>
  <c r="C448" i="7"/>
  <c r="B462" i="6"/>
  <c r="AQ4453" i="5"/>
  <c r="B449" i="8"/>
  <c r="B449" i="7"/>
  <c r="A450" i="8"/>
  <c r="A450" i="7"/>
  <c r="A464" i="6"/>
  <c r="C464" i="6" s="1"/>
  <c r="AQ4499" i="5"/>
  <c r="AQ4500" i="5"/>
  <c r="AQ4508" i="5"/>
  <c r="D455" i="8"/>
  <c r="D455" i="7"/>
  <c r="C456" i="8"/>
  <c r="C456" i="7"/>
  <c r="B470" i="6"/>
  <c r="AQ4533" i="5"/>
  <c r="B457" i="8"/>
  <c r="B457" i="7"/>
  <c r="A458" i="8"/>
  <c r="A458" i="7"/>
  <c r="A472" i="6"/>
  <c r="C472" i="6" s="1"/>
  <c r="AQ4579" i="5"/>
  <c r="AQ4580" i="5"/>
  <c r="AQ4588" i="5"/>
  <c r="D463" i="8"/>
  <c r="D463" i="7"/>
  <c r="C464" i="8"/>
  <c r="C464" i="7"/>
  <c r="B478" i="6"/>
  <c r="AQ4613" i="5"/>
  <c r="B465" i="8"/>
  <c r="B465" i="7"/>
  <c r="A466" i="8"/>
  <c r="A466" i="7"/>
  <c r="A480" i="6"/>
  <c r="C480" i="6" s="1"/>
  <c r="AQ4672" i="5"/>
  <c r="D471" i="8"/>
  <c r="D471" i="7"/>
  <c r="C472" i="8"/>
  <c r="C472" i="7"/>
  <c r="B486" i="6"/>
  <c r="AQ4693" i="5"/>
  <c r="B473" i="8"/>
  <c r="B473" i="7"/>
  <c r="A474" i="8"/>
  <c r="A474" i="7"/>
  <c r="A488" i="6"/>
  <c r="C488" i="6" s="1"/>
  <c r="AQ4752" i="5"/>
  <c r="D479" i="8"/>
  <c r="D479" i="7"/>
  <c r="C480" i="8"/>
  <c r="C480" i="7"/>
  <c r="B494" i="6"/>
  <c r="AQ4773" i="5"/>
  <c r="B481" i="8"/>
  <c r="B481" i="7"/>
  <c r="A482" i="8"/>
  <c r="A482" i="7"/>
  <c r="A496" i="6"/>
  <c r="C496" i="6" s="1"/>
  <c r="AQ4832" i="5"/>
  <c r="D487" i="8"/>
  <c r="D487" i="7"/>
  <c r="C488" i="8"/>
  <c r="C488" i="7"/>
  <c r="B502" i="6"/>
  <c r="AQ4853" i="5"/>
  <c r="B489" i="8"/>
  <c r="B489" i="7"/>
  <c r="A490" i="8"/>
  <c r="A490" i="7"/>
  <c r="A504" i="6"/>
  <c r="C504" i="6" s="1"/>
  <c r="AQ4912" i="5"/>
  <c r="D495" i="8"/>
  <c r="D495" i="7"/>
  <c r="C496" i="8"/>
  <c r="C496" i="7"/>
  <c r="B510" i="6"/>
  <c r="AQ4933" i="5"/>
  <c r="B497" i="8"/>
  <c r="B497" i="7"/>
  <c r="A498" i="8"/>
  <c r="A498" i="7"/>
  <c r="A512" i="6"/>
  <c r="C512" i="6" s="1"/>
  <c r="A443" i="8"/>
  <c r="A443" i="7"/>
  <c r="A457" i="6"/>
  <c r="C457" i="6" s="1"/>
  <c r="AQ4442" i="5"/>
  <c r="D448" i="8"/>
  <c r="D448" i="7"/>
  <c r="C449" i="8"/>
  <c r="C449" i="7"/>
  <c r="B463" i="6"/>
  <c r="B450" i="8"/>
  <c r="B450" i="7"/>
  <c r="W4475" i="5"/>
  <c r="W4477" i="5" s="1"/>
  <c r="A451" i="8"/>
  <c r="A451" i="7"/>
  <c r="A465" i="6"/>
  <c r="C465" i="6" s="1"/>
  <c r="AQ4522" i="5"/>
  <c r="D456" i="8"/>
  <c r="D456" i="7"/>
  <c r="C457" i="8"/>
  <c r="C457" i="7"/>
  <c r="B471" i="6"/>
  <c r="B458" i="8"/>
  <c r="B458" i="7"/>
  <c r="W4555" i="5"/>
  <c r="W4557" i="5" s="1"/>
  <c r="A459" i="8"/>
  <c r="A459" i="7"/>
  <c r="A473" i="6"/>
  <c r="C473" i="6" s="1"/>
  <c r="AQ4602" i="5"/>
  <c r="D464" i="8"/>
  <c r="D464" i="7"/>
  <c r="C465" i="8"/>
  <c r="C465" i="7"/>
  <c r="B479" i="6"/>
  <c r="B466" i="8"/>
  <c r="B466" i="7"/>
  <c r="W4635" i="5"/>
  <c r="W4637" i="5" s="1"/>
  <c r="A467" i="8"/>
  <c r="A467" i="7"/>
  <c r="A481" i="6"/>
  <c r="C481" i="6" s="1"/>
  <c r="AQ4682" i="5"/>
  <c r="D472" i="8"/>
  <c r="D472" i="7"/>
  <c r="C473" i="8"/>
  <c r="C473" i="7"/>
  <c r="B487" i="6"/>
  <c r="B474" i="8"/>
  <c r="B474" i="7"/>
  <c r="W4715" i="5"/>
  <c r="W4717" i="5" s="1"/>
  <c r="A475" i="8"/>
  <c r="A475" i="7"/>
  <c r="A489" i="6"/>
  <c r="C489" i="6" s="1"/>
  <c r="AQ4762" i="5"/>
  <c r="D480" i="8"/>
  <c r="D480" i="7"/>
  <c r="C481" i="8"/>
  <c r="C481" i="7"/>
  <c r="B495" i="6"/>
  <c r="B482" i="8"/>
  <c r="B482" i="7"/>
  <c r="W4795" i="5"/>
  <c r="W4797" i="5" s="1"/>
  <c r="A483" i="8"/>
  <c r="A483" i="7"/>
  <c r="A497" i="6"/>
  <c r="C497" i="6" s="1"/>
  <c r="AQ4842" i="5"/>
  <c r="D488" i="8"/>
  <c r="D488" i="7"/>
  <c r="C489" i="8"/>
  <c r="C489" i="7"/>
  <c r="B503" i="6"/>
  <c r="B490" i="8"/>
  <c r="B490" i="7"/>
  <c r="W4875" i="5"/>
  <c r="W4877" i="5" s="1"/>
  <c r="A491" i="8"/>
  <c r="A491" i="7"/>
  <c r="A505" i="6"/>
  <c r="C505" i="6" s="1"/>
  <c r="AQ4922" i="5"/>
  <c r="D496" i="8"/>
  <c r="D496" i="7"/>
  <c r="C497" i="8"/>
  <c r="C497" i="7"/>
  <c r="B511" i="6"/>
  <c r="B498" i="8"/>
  <c r="B498" i="7"/>
  <c r="W4955" i="5"/>
  <c r="W4957" i="5" s="1"/>
  <c r="A499" i="8"/>
  <c r="A499" i="7"/>
  <c r="A513" i="6"/>
  <c r="C513" i="6" s="1"/>
  <c r="AQ4452" i="5"/>
  <c r="D449" i="8"/>
  <c r="D449" i="7"/>
  <c r="C450" i="8"/>
  <c r="C450" i="7"/>
  <c r="B464" i="6"/>
  <c r="B451" i="8"/>
  <c r="B451" i="7"/>
  <c r="W4485" i="5"/>
  <c r="W4487" i="5" s="1"/>
  <c r="A452" i="8"/>
  <c r="A452" i="7"/>
  <c r="A466" i="6"/>
  <c r="C466" i="6" s="1"/>
  <c r="AQ4532" i="5"/>
  <c r="D457" i="8"/>
  <c r="D457" i="7"/>
  <c r="C458" i="8"/>
  <c r="C458" i="7"/>
  <c r="B472" i="6"/>
  <c r="B459" i="8"/>
  <c r="B459" i="7"/>
  <c r="W4565" i="5"/>
  <c r="W4567" i="5" s="1"/>
  <c r="A460" i="8"/>
  <c r="A460" i="7"/>
  <c r="A474" i="6"/>
  <c r="C474" i="6" s="1"/>
  <c r="AQ4612" i="5"/>
  <c r="D465" i="8"/>
  <c r="D465" i="7"/>
  <c r="C466" i="8"/>
  <c r="C466" i="7"/>
  <c r="B480" i="6"/>
  <c r="B467" i="8"/>
  <c r="B467" i="7"/>
  <c r="W4645" i="5"/>
  <c r="W4647" i="5" s="1"/>
  <c r="A468" i="8"/>
  <c r="A468" i="7"/>
  <c r="A482" i="6"/>
  <c r="C482" i="6" s="1"/>
  <c r="AQ4692" i="5"/>
  <c r="D473" i="8"/>
  <c r="D473" i="7"/>
  <c r="C474" i="8"/>
  <c r="C474" i="7"/>
  <c r="B488" i="6"/>
  <c r="B475" i="8"/>
  <c r="B475" i="7"/>
  <c r="W4725" i="5"/>
  <c r="W4727" i="5" s="1"/>
  <c r="A476" i="8"/>
  <c r="A476" i="7"/>
  <c r="A490" i="6"/>
  <c r="C490" i="6" s="1"/>
  <c r="AQ4772" i="5"/>
  <c r="D481" i="8"/>
  <c r="D481" i="7"/>
  <c r="C482" i="8"/>
  <c r="C482" i="7"/>
  <c r="B496" i="6"/>
  <c r="B483" i="8"/>
  <c r="B483" i="7"/>
  <c r="W4805" i="5"/>
  <c r="W4807" i="5" s="1"/>
  <c r="A484" i="8"/>
  <c r="A484" i="7"/>
  <c r="A498" i="6"/>
  <c r="C498" i="6" s="1"/>
  <c r="AQ4852" i="5"/>
  <c r="D489" i="8"/>
  <c r="D489" i="7"/>
  <c r="C490" i="8"/>
  <c r="C490" i="7"/>
  <c r="B504" i="6"/>
  <c r="B491" i="8"/>
  <c r="B491" i="7"/>
  <c r="W4885" i="5"/>
  <c r="W4887" i="5" s="1"/>
  <c r="A492" i="8"/>
  <c r="A492" i="7"/>
  <c r="A506" i="6"/>
  <c r="C506" i="6" s="1"/>
  <c r="AQ4932" i="5"/>
  <c r="D497" i="8"/>
  <c r="D497" i="7"/>
  <c r="C498" i="8"/>
  <c r="C498" i="7"/>
  <c r="B512" i="6"/>
  <c r="B499" i="8"/>
  <c r="B499" i="7"/>
  <c r="W4965" i="5"/>
  <c r="W4967" i="5" s="1"/>
  <c r="D426" i="8"/>
  <c r="D426" i="7"/>
  <c r="C427" i="8"/>
  <c r="C427" i="7"/>
  <c r="B441" i="6"/>
  <c r="B428" i="8"/>
  <c r="B428" i="7"/>
  <c r="A429" i="8"/>
  <c r="A429" i="7"/>
  <c r="A443" i="6"/>
  <c r="C443" i="6" s="1"/>
  <c r="D434" i="8"/>
  <c r="D434" i="7"/>
  <c r="C435" i="8"/>
  <c r="C435" i="7"/>
  <c r="B449" i="6"/>
  <c r="B436" i="8"/>
  <c r="B436" i="7"/>
  <c r="A437" i="8"/>
  <c r="A437" i="7"/>
  <c r="A451" i="6"/>
  <c r="C451" i="6" s="1"/>
  <c r="D442" i="8"/>
  <c r="D442" i="7"/>
  <c r="C443" i="8"/>
  <c r="C443" i="7"/>
  <c r="B457" i="6"/>
  <c r="Y4406" i="5"/>
  <c r="Y4407" i="5"/>
  <c r="B444" i="8"/>
  <c r="B444" i="7"/>
  <c r="W4415" i="5"/>
  <c r="W4417" i="5" s="1"/>
  <c r="A445" i="8"/>
  <c r="A445" i="7"/>
  <c r="A459" i="6"/>
  <c r="C459" i="6" s="1"/>
  <c r="AQ4424" i="5"/>
  <c r="AQ4425" i="5"/>
  <c r="AQ4426" i="5"/>
  <c r="AQ4427" i="5"/>
  <c r="AQ4441" i="5"/>
  <c r="AQ4449" i="5"/>
  <c r="AQ4450" i="5"/>
  <c r="AQ4458" i="5"/>
  <c r="D450" i="8"/>
  <c r="D450" i="7"/>
  <c r="C451" i="8"/>
  <c r="C451" i="7"/>
  <c r="B465" i="6"/>
  <c r="Y4486" i="5"/>
  <c r="Y4487" i="5"/>
  <c r="B452" i="8"/>
  <c r="B452" i="7"/>
  <c r="W4495" i="5"/>
  <c r="W4497" i="5" s="1"/>
  <c r="A453" i="8"/>
  <c r="A453" i="7"/>
  <c r="A467" i="6"/>
  <c r="C467" i="6" s="1"/>
  <c r="AQ4504" i="5"/>
  <c r="AQ4505" i="5"/>
  <c r="AQ4506" i="5"/>
  <c r="AQ4507" i="5"/>
  <c r="AQ4521" i="5"/>
  <c r="AQ4529" i="5"/>
  <c r="AQ4530" i="5"/>
  <c r="AQ4538" i="5"/>
  <c r="D458" i="8"/>
  <c r="D458" i="7"/>
  <c r="C459" i="8"/>
  <c r="C459" i="7"/>
  <c r="B473" i="6"/>
  <c r="Y4566" i="5"/>
  <c r="Y4567" i="5"/>
  <c r="B460" i="8"/>
  <c r="B460" i="7"/>
  <c r="W4575" i="5"/>
  <c r="W4577" i="5" s="1"/>
  <c r="A461" i="8"/>
  <c r="A461" i="7"/>
  <c r="A475" i="6"/>
  <c r="C475" i="6" s="1"/>
  <c r="AQ4584" i="5"/>
  <c r="AQ4585" i="5"/>
  <c r="AQ4586" i="5"/>
  <c r="AQ4587" i="5"/>
  <c r="AQ4601" i="5"/>
  <c r="AQ4609" i="5"/>
  <c r="AQ4610" i="5"/>
  <c r="AQ4618" i="5"/>
  <c r="D466" i="8"/>
  <c r="D466" i="7"/>
  <c r="C467" i="8"/>
  <c r="C467" i="7"/>
  <c r="B481" i="6"/>
  <c r="Y4646" i="5"/>
  <c r="Y4647" i="5"/>
  <c r="B468" i="8"/>
  <c r="B468" i="7"/>
  <c r="W4655" i="5"/>
  <c r="W4657" i="5" s="1"/>
  <c r="A469" i="8"/>
  <c r="A469" i="7"/>
  <c r="A483" i="6"/>
  <c r="C483" i="6" s="1"/>
  <c r="AQ4681" i="5"/>
  <c r="AQ4689" i="5"/>
  <c r="AQ4690" i="5"/>
  <c r="AQ4698" i="5"/>
  <c r="D474" i="8"/>
  <c r="D474" i="7"/>
  <c r="C475" i="8"/>
  <c r="C475" i="7"/>
  <c r="B489" i="6"/>
  <c r="Y4726" i="5"/>
  <c r="Y4727" i="5"/>
  <c r="B476" i="8"/>
  <c r="B476" i="7"/>
  <c r="W4735" i="5"/>
  <c r="W4737" i="5" s="1"/>
  <c r="A477" i="8"/>
  <c r="A477" i="7"/>
  <c r="A491" i="6"/>
  <c r="C491" i="6" s="1"/>
  <c r="AQ4761" i="5"/>
  <c r="AQ4769" i="5"/>
  <c r="AQ4770" i="5"/>
  <c r="AQ4778" i="5"/>
  <c r="D482" i="8"/>
  <c r="D482" i="7"/>
  <c r="C483" i="8"/>
  <c r="C483" i="7"/>
  <c r="B497" i="6"/>
  <c r="Y4806" i="5"/>
  <c r="Y4807" i="5"/>
  <c r="B484" i="8"/>
  <c r="B484" i="7"/>
  <c r="W4815" i="5"/>
  <c r="W4817" i="5" s="1"/>
  <c r="A485" i="8"/>
  <c r="A485" i="7"/>
  <c r="A499" i="6"/>
  <c r="C499" i="6" s="1"/>
  <c r="AQ4841" i="5"/>
  <c r="AQ4849" i="5"/>
  <c r="AQ4850" i="5"/>
  <c r="AQ4858" i="5"/>
  <c r="D490" i="8"/>
  <c r="D490" i="7"/>
  <c r="C491" i="8"/>
  <c r="C491" i="7"/>
  <c r="B505" i="6"/>
  <c r="Y4886" i="5"/>
  <c r="Y4887" i="5"/>
  <c r="B492" i="8"/>
  <c r="B492" i="7"/>
  <c r="W4895" i="5"/>
  <c r="W4897" i="5" s="1"/>
  <c r="A493" i="8"/>
  <c r="A493" i="7"/>
  <c r="A507" i="6"/>
  <c r="C507" i="6" s="1"/>
  <c r="AQ4921" i="5"/>
  <c r="AQ4929" i="5"/>
  <c r="AQ4930" i="5"/>
  <c r="AQ4938" i="5"/>
  <c r="D498" i="8"/>
  <c r="D498" i="7"/>
  <c r="C499" i="8"/>
  <c r="C499" i="7"/>
  <c r="B513" i="6"/>
  <c r="Y4966" i="5"/>
  <c r="Y4967" i="5"/>
  <c r="D427" i="8"/>
  <c r="D427" i="7"/>
  <c r="C428" i="8"/>
  <c r="C428" i="7"/>
  <c r="B442" i="6"/>
  <c r="B429" i="8"/>
  <c r="B429" i="7"/>
  <c r="A430" i="8"/>
  <c r="A430" i="7"/>
  <c r="A444" i="6"/>
  <c r="C444" i="6" s="1"/>
  <c r="D435" i="8"/>
  <c r="D435" i="7"/>
  <c r="C436" i="8"/>
  <c r="C436" i="7"/>
  <c r="B450" i="6"/>
  <c r="B437" i="8"/>
  <c r="B437" i="7"/>
  <c r="A438" i="8"/>
  <c r="A438" i="7"/>
  <c r="A452" i="6"/>
  <c r="C452" i="6" s="1"/>
  <c r="D443" i="8"/>
  <c r="D443" i="7"/>
  <c r="C444" i="8"/>
  <c r="C444" i="7"/>
  <c r="B458" i="6"/>
  <c r="B445" i="8"/>
  <c r="B445" i="7"/>
  <c r="W4425" i="5"/>
  <c r="W4427" i="5" s="1"/>
  <c r="A446" i="8"/>
  <c r="A446" i="7"/>
  <c r="A460" i="6"/>
  <c r="C460" i="6" s="1"/>
  <c r="AQ4451" i="5"/>
  <c r="AQ4468" i="5"/>
  <c r="D451" i="8"/>
  <c r="D451" i="7"/>
  <c r="C452" i="8"/>
  <c r="C452" i="7"/>
  <c r="B466" i="6"/>
  <c r="Y4496" i="5"/>
  <c r="Y4497" i="5"/>
  <c r="B453" i="8"/>
  <c r="B453" i="7"/>
  <c r="W4505" i="5"/>
  <c r="W4507" i="5" s="1"/>
  <c r="A454" i="8"/>
  <c r="A454" i="7"/>
  <c r="A468" i="6"/>
  <c r="C468" i="6" s="1"/>
  <c r="AQ4531" i="5"/>
  <c r="AQ4548" i="5"/>
  <c r="D459" i="8"/>
  <c r="D459" i="7"/>
  <c r="C460" i="8"/>
  <c r="C460" i="7"/>
  <c r="B474" i="6"/>
  <c r="Y4576" i="5"/>
  <c r="Y4577" i="5"/>
  <c r="B461" i="8"/>
  <c r="B461" i="7"/>
  <c r="W4585" i="5"/>
  <c r="W4587" i="5" s="1"/>
  <c r="A462" i="8"/>
  <c r="A462" i="7"/>
  <c r="A476" i="6"/>
  <c r="C476" i="6" s="1"/>
  <c r="AQ4611" i="5"/>
  <c r="AQ4628" i="5"/>
  <c r="D467" i="8"/>
  <c r="D467" i="7"/>
  <c r="C468" i="8"/>
  <c r="C468" i="7"/>
  <c r="B482" i="6"/>
  <c r="Y4656" i="5"/>
  <c r="Y4657" i="5"/>
  <c r="B469" i="8"/>
  <c r="B469" i="7"/>
  <c r="W4665" i="5"/>
  <c r="W4667" i="5" s="1"/>
  <c r="A470" i="8"/>
  <c r="A470" i="7"/>
  <c r="A484" i="6"/>
  <c r="C484" i="6" s="1"/>
  <c r="AQ4674" i="5"/>
  <c r="AQ4675" i="5"/>
  <c r="AQ4676" i="5"/>
  <c r="AQ4677" i="5"/>
  <c r="AQ4691" i="5"/>
  <c r="AQ4708" i="5"/>
  <c r="D475" i="8"/>
  <c r="D475" i="7"/>
  <c r="C476" i="8"/>
  <c r="C476" i="7"/>
  <c r="B490" i="6"/>
  <c r="Y4736" i="5"/>
  <c r="Y4737" i="5"/>
  <c r="B477" i="8"/>
  <c r="B477" i="7"/>
  <c r="W4745" i="5"/>
  <c r="W4747" i="5" s="1"/>
  <c r="A478" i="8"/>
  <c r="A478" i="7"/>
  <c r="A492" i="6"/>
  <c r="C492" i="6" s="1"/>
  <c r="AQ4754" i="5"/>
  <c r="AQ4755" i="5"/>
  <c r="AQ4756" i="5"/>
  <c r="AQ4757" i="5"/>
  <c r="AQ4771" i="5"/>
  <c r="AQ4788" i="5"/>
  <c r="D483" i="8"/>
  <c r="D483" i="7"/>
  <c r="C484" i="8"/>
  <c r="C484" i="7"/>
  <c r="B498" i="6"/>
  <c r="Y4816" i="5"/>
  <c r="Y4817" i="5"/>
  <c r="B485" i="8"/>
  <c r="B485" i="7"/>
  <c r="W4825" i="5"/>
  <c r="W4827" i="5" s="1"/>
  <c r="A486" i="8"/>
  <c r="A486" i="7"/>
  <c r="A500" i="6"/>
  <c r="C500" i="6" s="1"/>
  <c r="AQ4834" i="5"/>
  <c r="AQ4835" i="5"/>
  <c r="AQ4836" i="5"/>
  <c r="AQ4837" i="5"/>
  <c r="AQ4851" i="5"/>
  <c r="AQ4868" i="5"/>
  <c r="D491" i="8"/>
  <c r="D491" i="7"/>
  <c r="C492" i="8"/>
  <c r="C492" i="7"/>
  <c r="B506" i="6"/>
  <c r="Y4896" i="5"/>
  <c r="Y4897" i="5"/>
  <c r="B493" i="8"/>
  <c r="B493" i="7"/>
  <c r="W4905" i="5"/>
  <c r="W4907" i="5" s="1"/>
  <c r="A494" i="8"/>
  <c r="A494" i="7"/>
  <c r="A508" i="6"/>
  <c r="C508" i="6" s="1"/>
  <c r="AQ4914" i="5"/>
  <c r="AQ4915" i="5"/>
  <c r="AQ4916" i="5"/>
  <c r="AQ4917" i="5"/>
  <c r="AQ4931" i="5"/>
  <c r="AQ4948" i="5"/>
  <c r="D499" i="8"/>
  <c r="D499" i="7"/>
  <c r="D436" i="8"/>
  <c r="D436" i="7"/>
  <c r="C437" i="8"/>
  <c r="C437" i="7"/>
  <c r="B451" i="6"/>
  <c r="B438" i="8"/>
  <c r="B438" i="7"/>
  <c r="A439" i="8"/>
  <c r="A439" i="7"/>
  <c r="A453" i="6"/>
  <c r="C453" i="6" s="1"/>
  <c r="AQ4398" i="5"/>
  <c r="D444" i="8"/>
  <c r="D444" i="7"/>
  <c r="C445" i="8"/>
  <c r="C445" i="7"/>
  <c r="B459" i="6"/>
  <c r="B446" i="8"/>
  <c r="B446" i="7"/>
  <c r="W4435" i="5"/>
  <c r="W4437" i="5" s="1"/>
  <c r="A447" i="8"/>
  <c r="A447" i="7"/>
  <c r="A461" i="6"/>
  <c r="C461" i="6" s="1"/>
  <c r="AQ4444" i="5"/>
  <c r="AQ4445" i="5"/>
  <c r="AQ4446" i="5"/>
  <c r="AQ4478" i="5"/>
  <c r="D452" i="8"/>
  <c r="D452" i="7"/>
  <c r="C453" i="8"/>
  <c r="C453" i="7"/>
  <c r="B467" i="6"/>
  <c r="B454" i="8"/>
  <c r="B454" i="7"/>
  <c r="W4515" i="5"/>
  <c r="W4517" i="5" s="1"/>
  <c r="A455" i="8"/>
  <c r="A455" i="7"/>
  <c r="A469" i="6"/>
  <c r="C469" i="6" s="1"/>
  <c r="AQ4524" i="5"/>
  <c r="AQ4525" i="5"/>
  <c r="AQ4526" i="5"/>
  <c r="AQ4558" i="5"/>
  <c r="D460" i="8"/>
  <c r="D460" i="7"/>
  <c r="C461" i="8"/>
  <c r="C461" i="7"/>
  <c r="B475" i="6"/>
  <c r="B462" i="8"/>
  <c r="B462" i="7"/>
  <c r="W4595" i="5"/>
  <c r="W4597" i="5" s="1"/>
  <c r="A463" i="8"/>
  <c r="A463" i="7"/>
  <c r="A477" i="6"/>
  <c r="C477" i="6" s="1"/>
  <c r="AQ4604" i="5"/>
  <c r="AQ4605" i="5"/>
  <c r="AQ4606" i="5"/>
  <c r="AQ4638" i="5"/>
  <c r="D468" i="8"/>
  <c r="D468" i="7"/>
  <c r="C469" i="8"/>
  <c r="C469" i="7"/>
  <c r="B483" i="6"/>
  <c r="B470" i="8"/>
  <c r="B470" i="7"/>
  <c r="W4675" i="5"/>
  <c r="W4676" i="5"/>
  <c r="A471" i="8"/>
  <c r="A471" i="7"/>
  <c r="A485" i="6"/>
  <c r="C485" i="6" s="1"/>
  <c r="AQ4684" i="5"/>
  <c r="AQ4685" i="5"/>
  <c r="AQ4686" i="5"/>
  <c r="AQ4718" i="5"/>
  <c r="D476" i="8"/>
  <c r="D476" i="7"/>
  <c r="C477" i="8"/>
  <c r="C477" i="7"/>
  <c r="B491" i="6"/>
  <c r="B478" i="8"/>
  <c r="B478" i="7"/>
  <c r="W4755" i="5"/>
  <c r="W4756" i="5"/>
  <c r="A479" i="8"/>
  <c r="A479" i="7"/>
  <c r="A493" i="6"/>
  <c r="C493" i="6" s="1"/>
  <c r="AQ4764" i="5"/>
  <c r="AQ4765" i="5"/>
  <c r="AQ4766" i="5"/>
  <c r="AQ4798" i="5"/>
  <c r="D484" i="8"/>
  <c r="D484" i="7"/>
  <c r="C485" i="8"/>
  <c r="C485" i="7"/>
  <c r="B499" i="6"/>
  <c r="B486" i="8"/>
  <c r="B486" i="7"/>
  <c r="W4835" i="5"/>
  <c r="W4836" i="5"/>
  <c r="A487" i="8"/>
  <c r="A487" i="7"/>
  <c r="A501" i="6"/>
  <c r="C501" i="6" s="1"/>
  <c r="AQ4844" i="5"/>
  <c r="AQ4845" i="5"/>
  <c r="AQ4846" i="5"/>
  <c r="AQ4878" i="5"/>
  <c r="D492" i="8"/>
  <c r="D492" i="7"/>
  <c r="C493" i="8"/>
  <c r="C493" i="7"/>
  <c r="B507" i="6"/>
  <c r="B494" i="8"/>
  <c r="B494" i="7"/>
  <c r="W4915" i="5"/>
  <c r="W4916" i="5"/>
  <c r="A495" i="8"/>
  <c r="A495" i="7"/>
  <c r="A509" i="6"/>
  <c r="C509" i="6" s="1"/>
  <c r="AQ4924" i="5"/>
  <c r="AQ4925" i="5"/>
  <c r="AQ4926" i="5"/>
  <c r="AQ4958" i="5"/>
  <c r="A440" i="8"/>
  <c r="A440" i="7"/>
  <c r="A454" i="6"/>
  <c r="C454" i="6" s="1"/>
  <c r="D445" i="8"/>
  <c r="D445" i="7"/>
  <c r="C446" i="8"/>
  <c r="C446" i="7"/>
  <c r="B460" i="6"/>
  <c r="B447" i="8"/>
  <c r="B447" i="7"/>
  <c r="A448" i="8"/>
  <c r="A448" i="7"/>
  <c r="A462" i="6"/>
  <c r="C462" i="6" s="1"/>
  <c r="AQ4454" i="5"/>
  <c r="AQ4455" i="5"/>
  <c r="AQ4456" i="5"/>
  <c r="AQ4488" i="5"/>
  <c r="D453" i="8"/>
  <c r="D453" i="7"/>
  <c r="C454" i="8"/>
  <c r="C454" i="7"/>
  <c r="B468" i="6"/>
  <c r="B455" i="8"/>
  <c r="B455" i="7"/>
  <c r="A456" i="8"/>
  <c r="A456" i="7"/>
  <c r="A470" i="6"/>
  <c r="C470" i="6" s="1"/>
  <c r="AQ4534" i="5"/>
  <c r="AQ4535" i="5"/>
  <c r="AQ4536" i="5"/>
  <c r="AQ4568" i="5"/>
  <c r="D461" i="8"/>
  <c r="D461" i="7"/>
  <c r="C462" i="8"/>
  <c r="C462" i="7"/>
  <c r="B476" i="6"/>
  <c r="B463" i="8"/>
  <c r="B463" i="7"/>
  <c r="A464" i="8"/>
  <c r="A464" i="7"/>
  <c r="A478" i="6"/>
  <c r="C478" i="6" s="1"/>
  <c r="AQ4614" i="5"/>
  <c r="AQ4615" i="5"/>
  <c r="AQ4616" i="5"/>
  <c r="AQ4648" i="5"/>
  <c r="D469" i="8"/>
  <c r="D469" i="7"/>
  <c r="C470" i="8"/>
  <c r="C470" i="7"/>
  <c r="B484" i="6"/>
  <c r="B471" i="8"/>
  <c r="B471" i="7"/>
  <c r="A472" i="8"/>
  <c r="A472" i="7"/>
  <c r="A486" i="6"/>
  <c r="C486" i="6" s="1"/>
  <c r="AQ4694" i="5"/>
  <c r="AQ4695" i="5"/>
  <c r="AQ4696" i="5"/>
  <c r="AQ4728" i="5"/>
  <c r="D477" i="8"/>
  <c r="D477" i="7"/>
  <c r="C478" i="8"/>
  <c r="C478" i="7"/>
  <c r="B492" i="6"/>
  <c r="B479" i="8"/>
  <c r="B479" i="7"/>
  <c r="A480" i="8"/>
  <c r="A480" i="7"/>
  <c r="A494" i="6"/>
  <c r="C494" i="6" s="1"/>
  <c r="AQ4774" i="5"/>
  <c r="AQ4775" i="5"/>
  <c r="AQ4776" i="5"/>
  <c r="AQ4808" i="5"/>
  <c r="D485" i="8"/>
  <c r="D485" i="7"/>
  <c r="C486" i="8"/>
  <c r="C486" i="7"/>
  <c r="B500" i="6"/>
  <c r="B487" i="8"/>
  <c r="B487" i="7"/>
  <c r="A488" i="8"/>
  <c r="A488" i="7"/>
  <c r="A502" i="6"/>
  <c r="C502" i="6" s="1"/>
  <c r="AQ4854" i="5"/>
  <c r="AQ4855" i="5"/>
  <c r="AQ4856" i="5"/>
  <c r="AQ4888" i="5"/>
  <c r="D493" i="8"/>
  <c r="D493" i="7"/>
  <c r="C494" i="8"/>
  <c r="C494" i="7"/>
  <c r="B508" i="6"/>
  <c r="B495" i="8"/>
  <c r="B495" i="7"/>
  <c r="A496" i="8"/>
  <c r="A496" i="7"/>
  <c r="A510" i="6"/>
  <c r="C510" i="6" s="1"/>
  <c r="AQ4934" i="5"/>
  <c r="AQ4935" i="5"/>
  <c r="AQ4936" i="5"/>
  <c r="Q149" i="2" l="1"/>
  <c r="Q220" i="2"/>
  <c r="Q212" i="2"/>
  <c r="Q259" i="2"/>
  <c r="K305" i="8"/>
  <c r="Q303" i="2"/>
  <c r="N261" i="8"/>
  <c r="K493" i="6"/>
  <c r="H252" i="8"/>
  <c r="N275" i="6"/>
  <c r="G287" i="8"/>
  <c r="J285" i="2"/>
  <c r="Q285" i="2" s="1"/>
  <c r="Q477" i="2"/>
  <c r="N479" i="8"/>
  <c r="Q260" i="2"/>
  <c r="P252" i="8"/>
  <c r="J269" i="2"/>
  <c r="Q269" i="2" s="1"/>
  <c r="P430" i="2"/>
  <c r="J430" i="2"/>
  <c r="Q430" i="2" s="1"/>
  <c r="K102" i="8"/>
  <c r="R102" i="8"/>
  <c r="J100" i="2"/>
  <c r="Q100" i="2" s="1"/>
  <c r="J102" i="8"/>
  <c r="R373" i="8"/>
  <c r="J371" i="2"/>
  <c r="Q371" i="2" s="1"/>
  <c r="N417" i="8"/>
  <c r="J415" i="2"/>
  <c r="Q415" i="2" s="1"/>
  <c r="H205" i="8"/>
  <c r="P373" i="8"/>
  <c r="G262" i="8"/>
  <c r="J305" i="8"/>
  <c r="G271" i="8"/>
  <c r="K287" i="8"/>
  <c r="E295" i="6"/>
  <c r="H479" i="8"/>
  <c r="K432" i="8"/>
  <c r="M335" i="6"/>
  <c r="Q287" i="8"/>
  <c r="N254" i="8"/>
  <c r="L238" i="8"/>
  <c r="G140" i="8"/>
  <c r="J383" i="2"/>
  <c r="J160" i="2"/>
  <c r="Q160" i="2" s="1"/>
  <c r="J452" i="2"/>
  <c r="Q452" i="2" s="1"/>
  <c r="J483" i="2"/>
  <c r="Q483" i="2" s="1"/>
  <c r="J466" i="2"/>
  <c r="J411" i="2"/>
  <c r="Q411" i="2" s="1"/>
  <c r="J306" i="2"/>
  <c r="Q306" i="2" s="1"/>
  <c r="J297" i="2"/>
  <c r="Q297" i="2" s="1"/>
  <c r="J152" i="2"/>
  <c r="J33" i="2"/>
  <c r="J11" i="2"/>
  <c r="J74" i="2"/>
  <c r="J66" i="2"/>
  <c r="J50" i="2"/>
  <c r="Q50" i="2" s="1"/>
  <c r="J59" i="2"/>
  <c r="J84" i="2"/>
  <c r="J460" i="2"/>
  <c r="Q460" i="2" s="1"/>
  <c r="J489" i="2"/>
  <c r="Q489" i="2" s="1"/>
  <c r="J473" i="2"/>
  <c r="J457" i="2"/>
  <c r="Q457" i="2" s="1"/>
  <c r="J496" i="2"/>
  <c r="Q496" i="2" s="1"/>
  <c r="J480" i="2"/>
  <c r="Q480" i="2" s="1"/>
  <c r="J464" i="2"/>
  <c r="Q464" i="2" s="1"/>
  <c r="J355" i="2"/>
  <c r="Q355" i="2" s="1"/>
  <c r="J428" i="2"/>
  <c r="Q428" i="2" s="1"/>
  <c r="J440" i="2"/>
  <c r="Q440" i="2" s="1"/>
  <c r="J312" i="2"/>
  <c r="J296" i="2"/>
  <c r="Q296" i="2" s="1"/>
  <c r="J263" i="2"/>
  <c r="J190" i="2"/>
  <c r="Q190" i="2" s="1"/>
  <c r="J183" i="2"/>
  <c r="J151" i="2"/>
  <c r="Q151" i="2" s="1"/>
  <c r="J4" i="2"/>
  <c r="J159" i="2"/>
  <c r="Q159" i="2" s="1"/>
  <c r="J131" i="2"/>
  <c r="Q131" i="2" s="1"/>
  <c r="J134" i="2"/>
  <c r="J320" i="2"/>
  <c r="J450" i="2"/>
  <c r="Q450" i="2" s="1"/>
  <c r="J431" i="2"/>
  <c r="Q431" i="2" s="1"/>
  <c r="J314" i="2"/>
  <c r="Q314" i="2" s="1"/>
  <c r="J305" i="2"/>
  <c r="Q305" i="2" s="1"/>
  <c r="J254" i="2"/>
  <c r="Q254" i="2" s="1"/>
  <c r="J12" i="2"/>
  <c r="J79" i="2"/>
  <c r="Q79" i="2" s="1"/>
  <c r="J184" i="2"/>
  <c r="J475" i="2"/>
  <c r="Q475" i="2" s="1"/>
  <c r="J443" i="2"/>
  <c r="Q443" i="2" s="1"/>
  <c r="J421" i="2"/>
  <c r="Q421" i="2" s="1"/>
  <c r="J389" i="2"/>
  <c r="Q389" i="2" s="1"/>
  <c r="J373" i="2"/>
  <c r="Q373" i="2" s="1"/>
  <c r="J410" i="2"/>
  <c r="J336" i="2"/>
  <c r="Q336" i="2" s="1"/>
  <c r="J304" i="2"/>
  <c r="J20" i="2"/>
  <c r="J25" i="2"/>
  <c r="J51" i="2"/>
  <c r="Q51" i="2" s="1"/>
  <c r="J111" i="2"/>
  <c r="Q111" i="2" s="1"/>
  <c r="J442" i="2"/>
  <c r="Q442" i="2" s="1"/>
  <c r="J42" i="2"/>
  <c r="J451" i="2"/>
  <c r="Q451" i="2" s="1"/>
  <c r="J395" i="2"/>
  <c r="J354" i="2"/>
  <c r="Q354" i="2" s="1"/>
  <c r="J438" i="2"/>
  <c r="Q438" i="2" s="1"/>
  <c r="J60" i="2"/>
  <c r="J191" i="2"/>
  <c r="J105" i="2"/>
  <c r="J62" i="2"/>
  <c r="Q62" i="2" s="1"/>
  <c r="J87" i="2"/>
  <c r="Q87" i="2" s="1"/>
  <c r="J109" i="2"/>
  <c r="Q109" i="2" s="1"/>
  <c r="J444" i="2"/>
  <c r="Q444" i="2" s="1"/>
  <c r="J491" i="2"/>
  <c r="Q491" i="2" s="1"/>
  <c r="J459" i="2"/>
  <c r="Q459" i="2" s="1"/>
  <c r="J490" i="2"/>
  <c r="J458" i="2"/>
  <c r="Q458" i="2" s="1"/>
  <c r="AG4967" i="5"/>
  <c r="AN4967" i="5"/>
  <c r="AF4967" i="5"/>
  <c r="AM4967" i="5"/>
  <c r="AE4967" i="5"/>
  <c r="AL4967" i="5"/>
  <c r="AD4967" i="5"/>
  <c r="AK4967" i="5"/>
  <c r="AC4967" i="5"/>
  <c r="AJ4967" i="5"/>
  <c r="AI4967" i="5"/>
  <c r="AH4967" i="5"/>
  <c r="J497" i="2"/>
  <c r="J481" i="2"/>
  <c r="Q481" i="2" s="1"/>
  <c r="J465" i="2"/>
  <c r="J449" i="2"/>
  <c r="Q449" i="2" s="1"/>
  <c r="J488" i="2"/>
  <c r="Q488" i="2" s="1"/>
  <c r="J472" i="2"/>
  <c r="Q472" i="2" s="1"/>
  <c r="J456" i="2"/>
  <c r="Q456" i="2" s="1"/>
  <c r="J394" i="2"/>
  <c r="Q394" i="2" s="1"/>
  <c r="J378" i="2"/>
  <c r="J328" i="2"/>
  <c r="Q328" i="2" s="1"/>
  <c r="J294" i="2"/>
  <c r="Q294" i="2" s="1"/>
  <c r="J272" i="2"/>
  <c r="J143" i="2"/>
  <c r="J127" i="2"/>
  <c r="J41" i="2"/>
  <c r="Q41" i="2" s="1"/>
  <c r="J3" i="2"/>
  <c r="J61" i="2"/>
  <c r="Q61" i="2" s="1"/>
  <c r="J43" i="2"/>
  <c r="J474" i="2"/>
  <c r="J57" i="2"/>
  <c r="J34" i="2"/>
  <c r="J467" i="2"/>
  <c r="Q467" i="2" s="1"/>
  <c r="J482" i="2"/>
  <c r="J363" i="2"/>
  <c r="Q363" i="2" s="1"/>
  <c r="J362" i="2"/>
  <c r="J385" i="2"/>
  <c r="Q385" i="2" s="1"/>
  <c r="J399" i="2"/>
  <c r="J416" i="2"/>
  <c r="Q416" i="2" s="1"/>
  <c r="J266" i="2"/>
  <c r="Q266" i="2" s="1"/>
  <c r="J185" i="2"/>
  <c r="Q185" i="2" s="1"/>
  <c r="J161" i="2"/>
  <c r="Q161" i="2" s="1"/>
  <c r="J99" i="2"/>
  <c r="J83" i="2"/>
  <c r="Q83" i="2" s="1"/>
  <c r="J58" i="2"/>
  <c r="Q58" i="2" s="1"/>
  <c r="AQ4892" i="5"/>
  <c r="AQ4893" i="5"/>
  <c r="AQ4897" i="5"/>
  <c r="AQ4896" i="5"/>
  <c r="AQ4895" i="5"/>
  <c r="AQ4894" i="5"/>
  <c r="AQ4891" i="5"/>
  <c r="AQ4890" i="5"/>
  <c r="AQ4889" i="5"/>
  <c r="AQ4572" i="5"/>
  <c r="AQ4573" i="5"/>
  <c r="AQ4577" i="5"/>
  <c r="AQ4576" i="5"/>
  <c r="AQ4575" i="5"/>
  <c r="AQ4574" i="5"/>
  <c r="AQ4571" i="5"/>
  <c r="AQ4570" i="5"/>
  <c r="AQ4569" i="5"/>
  <c r="Q473" i="2"/>
  <c r="E437" i="8"/>
  <c r="E437" i="7"/>
  <c r="E435" i="2"/>
  <c r="Q395" i="2"/>
  <c r="AQ3762" i="5"/>
  <c r="AQ3763" i="5"/>
  <c r="AQ3767" i="5"/>
  <c r="AQ3766" i="5"/>
  <c r="AQ3765" i="5"/>
  <c r="AQ3764" i="5"/>
  <c r="AQ3760" i="5"/>
  <c r="AQ3759" i="5"/>
  <c r="AQ3761" i="5"/>
  <c r="K487" i="8"/>
  <c r="I501" i="6"/>
  <c r="Q463" i="8"/>
  <c r="O477" i="6"/>
  <c r="G463" i="8"/>
  <c r="E477" i="6"/>
  <c r="H457" i="8"/>
  <c r="F471" i="6"/>
  <c r="M457" i="8"/>
  <c r="K471" i="6"/>
  <c r="AQ3830" i="5"/>
  <c r="AQ3829" i="5"/>
  <c r="AQ3832" i="5"/>
  <c r="AQ3833" i="5"/>
  <c r="AQ3837" i="5"/>
  <c r="AQ3836" i="5"/>
  <c r="AQ3835" i="5"/>
  <c r="AQ3834" i="5"/>
  <c r="AQ3831" i="5"/>
  <c r="AQ4141" i="5"/>
  <c r="AQ4140" i="5"/>
  <c r="AQ4139" i="5"/>
  <c r="AQ4142" i="5"/>
  <c r="AQ4143" i="5"/>
  <c r="AQ4147" i="5"/>
  <c r="AQ4146" i="5"/>
  <c r="AQ4144" i="5"/>
  <c r="AQ4145" i="5"/>
  <c r="Q479" i="8"/>
  <c r="O493" i="6"/>
  <c r="G479" i="8"/>
  <c r="E493" i="6"/>
  <c r="P455" i="8"/>
  <c r="N469" i="6"/>
  <c r="P453" i="2"/>
  <c r="E444" i="8"/>
  <c r="E444" i="7"/>
  <c r="E442" i="2"/>
  <c r="L447" i="8"/>
  <c r="J461" i="6"/>
  <c r="W4287" i="5"/>
  <c r="I429" i="2"/>
  <c r="AQ3717" i="5"/>
  <c r="AQ3716" i="5"/>
  <c r="AQ3715" i="5"/>
  <c r="AQ3714" i="5"/>
  <c r="AQ3710" i="5"/>
  <c r="AQ3709" i="5"/>
  <c r="AQ3712" i="5"/>
  <c r="AQ3713" i="5"/>
  <c r="AQ3711" i="5"/>
  <c r="I495" i="8"/>
  <c r="G509" i="6"/>
  <c r="N495" i="8"/>
  <c r="L509" i="6"/>
  <c r="H480" i="8"/>
  <c r="F494" i="6"/>
  <c r="M480" i="8"/>
  <c r="K494" i="6"/>
  <c r="J446" i="2"/>
  <c r="Q446" i="2" s="1"/>
  <c r="E414" i="8"/>
  <c r="E414" i="7"/>
  <c r="E412" i="2"/>
  <c r="J419" i="2"/>
  <c r="J417" i="8"/>
  <c r="H431" i="6"/>
  <c r="W4007" i="5"/>
  <c r="I401" i="2"/>
  <c r="I373" i="8"/>
  <c r="G387" i="6"/>
  <c r="H373" i="8"/>
  <c r="F387" i="6"/>
  <c r="AQ3292" i="5"/>
  <c r="AQ3293" i="5"/>
  <c r="AQ3297" i="5"/>
  <c r="AQ3296" i="5"/>
  <c r="AQ3295" i="5"/>
  <c r="AQ3294" i="5"/>
  <c r="AQ3290" i="5"/>
  <c r="AQ3289" i="5"/>
  <c r="AQ3291" i="5"/>
  <c r="AQ3132" i="5"/>
  <c r="AQ3133" i="5"/>
  <c r="AQ3137" i="5"/>
  <c r="AQ3136" i="5"/>
  <c r="AQ3135" i="5"/>
  <c r="AQ3134" i="5"/>
  <c r="AQ3130" i="5"/>
  <c r="AQ3129" i="5"/>
  <c r="AQ3131" i="5"/>
  <c r="Q432" i="8"/>
  <c r="O446" i="6"/>
  <c r="L432" i="8"/>
  <c r="J446" i="6"/>
  <c r="J408" i="2"/>
  <c r="Q408" i="2" s="1"/>
  <c r="W3457" i="5"/>
  <c r="I346" i="2"/>
  <c r="AQ3031" i="5"/>
  <c r="AQ3030" i="5"/>
  <c r="AQ3029" i="5"/>
  <c r="AQ3032" i="5"/>
  <c r="AQ3033" i="5"/>
  <c r="AQ3036" i="5"/>
  <c r="AQ3034" i="5"/>
  <c r="AQ3035" i="5"/>
  <c r="AQ3037" i="5"/>
  <c r="W3927" i="5"/>
  <c r="I393" i="2"/>
  <c r="W3797" i="5"/>
  <c r="I380" i="2"/>
  <c r="AQ3533" i="5"/>
  <c r="AQ3531" i="5"/>
  <c r="AQ3532" i="5"/>
  <c r="AQ3534" i="5"/>
  <c r="AQ3530" i="5"/>
  <c r="AQ3537" i="5"/>
  <c r="AQ3535" i="5"/>
  <c r="AQ3536" i="5"/>
  <c r="AQ3529" i="5"/>
  <c r="W3487" i="5"/>
  <c r="I349" i="2"/>
  <c r="E438" i="8"/>
  <c r="E438" i="7"/>
  <c r="E436" i="2"/>
  <c r="W3967" i="5"/>
  <c r="I397" i="2"/>
  <c r="E353" i="8"/>
  <c r="E353" i="7"/>
  <c r="E351" i="2"/>
  <c r="AQ2841" i="5"/>
  <c r="AQ2840" i="5"/>
  <c r="AQ2839" i="5"/>
  <c r="AQ2842" i="5"/>
  <c r="AQ2843" i="5"/>
  <c r="AQ2847" i="5"/>
  <c r="AQ2844" i="5"/>
  <c r="AQ2845" i="5"/>
  <c r="AQ2846" i="5"/>
  <c r="AQ3811" i="5"/>
  <c r="AQ3810" i="5"/>
  <c r="AQ3809" i="5"/>
  <c r="AQ3812" i="5"/>
  <c r="AQ3813" i="5"/>
  <c r="AQ3817" i="5"/>
  <c r="AQ3816" i="5"/>
  <c r="AQ3815" i="5"/>
  <c r="AQ3814" i="5"/>
  <c r="AQ3670" i="5"/>
  <c r="AQ3669" i="5"/>
  <c r="AQ3672" i="5"/>
  <c r="AQ3677" i="5"/>
  <c r="AQ3676" i="5"/>
  <c r="AQ3675" i="5"/>
  <c r="AQ3674" i="5"/>
  <c r="AQ3671" i="5"/>
  <c r="AQ3673" i="5"/>
  <c r="AQ3590" i="5"/>
  <c r="AQ3589" i="5"/>
  <c r="AQ3592" i="5"/>
  <c r="AQ3597" i="5"/>
  <c r="AQ3596" i="5"/>
  <c r="AQ3595" i="5"/>
  <c r="AQ3594" i="5"/>
  <c r="AQ3591" i="5"/>
  <c r="AQ3593" i="5"/>
  <c r="AQ3510" i="5"/>
  <c r="AQ3509" i="5"/>
  <c r="AQ3512" i="5"/>
  <c r="AQ3517" i="5"/>
  <c r="AQ3516" i="5"/>
  <c r="AQ3515" i="5"/>
  <c r="AQ3514" i="5"/>
  <c r="AQ3511" i="5"/>
  <c r="AQ3513" i="5"/>
  <c r="E348" i="8"/>
  <c r="E348" i="7"/>
  <c r="E346" i="2"/>
  <c r="AQ3341" i="5"/>
  <c r="AQ3340" i="5"/>
  <c r="AQ3339" i="5"/>
  <c r="AQ3342" i="5"/>
  <c r="AQ3343" i="5"/>
  <c r="AQ3347" i="5"/>
  <c r="AQ3346" i="5"/>
  <c r="AQ3345" i="5"/>
  <c r="AQ3344" i="5"/>
  <c r="Q320" i="2"/>
  <c r="Q272" i="2"/>
  <c r="AQ2052" i="5"/>
  <c r="AQ2053" i="5"/>
  <c r="AQ2057" i="5"/>
  <c r="AQ2056" i="5"/>
  <c r="AQ2055" i="5"/>
  <c r="AQ2054" i="5"/>
  <c r="AQ2051" i="5"/>
  <c r="AQ2050" i="5"/>
  <c r="AQ2049" i="5"/>
  <c r="N392" i="8"/>
  <c r="L406" i="6"/>
  <c r="J13" i="6" s="1"/>
  <c r="L392" i="8"/>
  <c r="J406" i="6"/>
  <c r="AQ3177" i="5"/>
  <c r="AQ3176" i="5"/>
  <c r="AQ3175" i="5"/>
  <c r="AQ3174" i="5"/>
  <c r="AQ3171" i="5"/>
  <c r="AQ3170" i="5"/>
  <c r="AQ3169" i="5"/>
  <c r="AQ3172" i="5"/>
  <c r="AQ3173" i="5"/>
  <c r="W2947" i="5"/>
  <c r="I295" i="2"/>
  <c r="W2617" i="5"/>
  <c r="I262" i="2"/>
  <c r="W3327" i="5"/>
  <c r="I333" i="2"/>
  <c r="W3097" i="5"/>
  <c r="I310" i="2"/>
  <c r="E271" i="8"/>
  <c r="E271" i="7"/>
  <c r="E269" i="2"/>
  <c r="AQ2907" i="5"/>
  <c r="AQ2906" i="5"/>
  <c r="AQ2905" i="5"/>
  <c r="AQ2904" i="5"/>
  <c r="AQ2901" i="5"/>
  <c r="AQ2902" i="5"/>
  <c r="AQ2900" i="5"/>
  <c r="AQ2899" i="5"/>
  <c r="AQ2903" i="5"/>
  <c r="W2797" i="5"/>
  <c r="I280" i="2"/>
  <c r="J366" i="2"/>
  <c r="Q366" i="2" s="1"/>
  <c r="W3287" i="5"/>
  <c r="I329" i="2"/>
  <c r="W3527" i="5"/>
  <c r="I353" i="2"/>
  <c r="E321" i="8"/>
  <c r="E321" i="7"/>
  <c r="E319" i="2"/>
  <c r="E281" i="8"/>
  <c r="E281" i="7"/>
  <c r="E279" i="2"/>
  <c r="E265" i="8"/>
  <c r="E265" i="7"/>
  <c r="E263" i="2"/>
  <c r="J406" i="2"/>
  <c r="W2547" i="5"/>
  <c r="I255" i="2"/>
  <c r="AQ2497" i="5"/>
  <c r="AQ2496" i="5"/>
  <c r="AQ2495" i="5"/>
  <c r="AQ2494" i="5"/>
  <c r="AQ2491" i="5"/>
  <c r="AQ2490" i="5"/>
  <c r="AQ2489" i="5"/>
  <c r="AQ2492" i="5"/>
  <c r="AQ2493" i="5"/>
  <c r="W2477" i="5"/>
  <c r="I248" i="2"/>
  <c r="AQ2327" i="5"/>
  <c r="AQ2326" i="5"/>
  <c r="AQ2325" i="5"/>
  <c r="AQ2324" i="5"/>
  <c r="AQ2321" i="5"/>
  <c r="AQ2320" i="5"/>
  <c r="AQ2319" i="5"/>
  <c r="AQ2322" i="5"/>
  <c r="AQ2323" i="5"/>
  <c r="W2227" i="5"/>
  <c r="I223" i="2"/>
  <c r="AQ2177" i="5"/>
  <c r="AQ2176" i="5"/>
  <c r="AQ2175" i="5"/>
  <c r="AQ2174" i="5"/>
  <c r="AQ2171" i="5"/>
  <c r="AQ2170" i="5"/>
  <c r="AQ2169" i="5"/>
  <c r="AQ2172" i="5"/>
  <c r="AQ2173" i="5"/>
  <c r="H321" i="8"/>
  <c r="F335" i="6"/>
  <c r="M321" i="8"/>
  <c r="K335" i="6"/>
  <c r="P287" i="8"/>
  <c r="N301" i="6"/>
  <c r="W2667" i="5"/>
  <c r="I267" i="2"/>
  <c r="AQ2181" i="5"/>
  <c r="AQ2180" i="5"/>
  <c r="AQ2179" i="5"/>
  <c r="AQ2182" i="5"/>
  <c r="AQ2183" i="5"/>
  <c r="AQ2184" i="5"/>
  <c r="AQ2187" i="5"/>
  <c r="AQ2185" i="5"/>
  <c r="AQ2186" i="5"/>
  <c r="W2007" i="5"/>
  <c r="I201" i="2"/>
  <c r="W1917" i="5"/>
  <c r="I192" i="2"/>
  <c r="H352" i="8"/>
  <c r="F366" i="6"/>
  <c r="P279" i="2"/>
  <c r="K281" i="8"/>
  <c r="I295" i="6"/>
  <c r="W2047" i="5"/>
  <c r="I205" i="2"/>
  <c r="AQ1490" i="5"/>
  <c r="AQ1489" i="5"/>
  <c r="AQ1492" i="5"/>
  <c r="AQ1493" i="5"/>
  <c r="AQ1497" i="5"/>
  <c r="AQ1494" i="5"/>
  <c r="AQ1491" i="5"/>
  <c r="AQ1495" i="5"/>
  <c r="AQ1496" i="5"/>
  <c r="W1927" i="5"/>
  <c r="I193" i="2"/>
  <c r="AQ1641" i="5"/>
  <c r="AQ1640" i="5"/>
  <c r="AQ1639" i="5"/>
  <c r="AQ1642" i="5"/>
  <c r="AQ1643" i="5"/>
  <c r="AQ1644" i="5"/>
  <c r="AQ1647" i="5"/>
  <c r="AQ1645" i="5"/>
  <c r="AQ1646" i="5"/>
  <c r="E250" i="8"/>
  <c r="E250" i="7"/>
  <c r="E248" i="2"/>
  <c r="E240" i="8"/>
  <c r="E240" i="7"/>
  <c r="E238" i="2"/>
  <c r="E234" i="8"/>
  <c r="E234" i="7"/>
  <c r="E232" i="2"/>
  <c r="E224" i="8"/>
  <c r="E224" i="7"/>
  <c r="E222" i="2"/>
  <c r="E218" i="8"/>
  <c r="E218" i="7"/>
  <c r="E216" i="2"/>
  <c r="E208" i="8"/>
  <c r="E208" i="7"/>
  <c r="E206" i="2"/>
  <c r="G280" i="8"/>
  <c r="E294" i="6"/>
  <c r="AQ2757" i="5"/>
  <c r="AQ2756" i="5"/>
  <c r="AQ2755" i="5"/>
  <c r="AQ2754" i="5"/>
  <c r="AQ2751" i="5"/>
  <c r="AQ2750" i="5"/>
  <c r="AQ2749" i="5"/>
  <c r="AQ2753" i="5"/>
  <c r="AQ2752" i="5"/>
  <c r="M214" i="8"/>
  <c r="K228" i="6"/>
  <c r="J214" i="8"/>
  <c r="H228" i="6"/>
  <c r="W1777" i="5"/>
  <c r="I178" i="2"/>
  <c r="E160" i="8"/>
  <c r="E160" i="7"/>
  <c r="E158" i="2"/>
  <c r="L271" i="8"/>
  <c r="J285" i="6"/>
  <c r="I244" i="8"/>
  <c r="G258" i="6"/>
  <c r="N244" i="8"/>
  <c r="L258" i="6"/>
  <c r="Q220" i="8"/>
  <c r="O234" i="6"/>
  <c r="Q134" i="2"/>
  <c r="Q84" i="2"/>
  <c r="AQ650" i="5"/>
  <c r="AQ649" i="5"/>
  <c r="AQ652" i="5"/>
  <c r="AQ653" i="5"/>
  <c r="AQ657" i="5"/>
  <c r="AQ656" i="5"/>
  <c r="AQ655" i="5"/>
  <c r="AQ654" i="5"/>
  <c r="AQ651" i="5"/>
  <c r="AQ490" i="5"/>
  <c r="AQ489" i="5"/>
  <c r="AQ492" i="5"/>
  <c r="AQ493" i="5"/>
  <c r="AQ497" i="5"/>
  <c r="AQ496" i="5"/>
  <c r="AQ495" i="5"/>
  <c r="AQ494" i="5"/>
  <c r="AQ491" i="5"/>
  <c r="Q4" i="2"/>
  <c r="M230" i="8"/>
  <c r="K244" i="6"/>
  <c r="J230" i="8"/>
  <c r="H244" i="6"/>
  <c r="W1767" i="5"/>
  <c r="I177" i="2"/>
  <c r="I165" i="2"/>
  <c r="W1647" i="5"/>
  <c r="AQ1627" i="5"/>
  <c r="AQ1626" i="5"/>
  <c r="AQ1625" i="5"/>
  <c r="AQ1624" i="5"/>
  <c r="AQ1621" i="5"/>
  <c r="AQ1620" i="5"/>
  <c r="AQ1619" i="5"/>
  <c r="AQ1622" i="5"/>
  <c r="AQ1623" i="5"/>
  <c r="W1437" i="5"/>
  <c r="I144" i="2"/>
  <c r="AQ1041" i="5"/>
  <c r="AQ1040" i="5"/>
  <c r="AQ1039" i="5"/>
  <c r="AQ1042" i="5"/>
  <c r="AQ1043" i="5"/>
  <c r="AQ1047" i="5"/>
  <c r="AQ1045" i="5"/>
  <c r="AQ1046" i="5"/>
  <c r="AQ1044" i="5"/>
  <c r="AQ561" i="5"/>
  <c r="AQ560" i="5"/>
  <c r="AQ559" i="5"/>
  <c r="AQ562" i="5"/>
  <c r="AQ563" i="5"/>
  <c r="AQ567" i="5"/>
  <c r="AQ565" i="5"/>
  <c r="AQ566" i="5"/>
  <c r="AQ564" i="5"/>
  <c r="AQ241" i="5"/>
  <c r="AQ240" i="5"/>
  <c r="AQ239" i="5"/>
  <c r="AQ242" i="5"/>
  <c r="AQ243" i="5"/>
  <c r="AQ244" i="5"/>
  <c r="AQ247" i="5"/>
  <c r="AQ245" i="5"/>
  <c r="AQ246" i="5"/>
  <c r="O305" i="8"/>
  <c r="M319" i="6"/>
  <c r="R305" i="8"/>
  <c r="P319" i="6"/>
  <c r="G254" i="8"/>
  <c r="E268" i="6"/>
  <c r="K254" i="8"/>
  <c r="I268" i="6"/>
  <c r="G237" i="8"/>
  <c r="E251" i="6"/>
  <c r="I236" i="8"/>
  <c r="G250" i="6"/>
  <c r="N236" i="8"/>
  <c r="L250" i="6"/>
  <c r="E183" i="8"/>
  <c r="E183" i="7"/>
  <c r="E181" i="2"/>
  <c r="E145" i="8"/>
  <c r="E145" i="7"/>
  <c r="E143" i="2"/>
  <c r="E129" i="8"/>
  <c r="E129" i="7"/>
  <c r="E127" i="2"/>
  <c r="Q42" i="2"/>
  <c r="AQ231" i="5"/>
  <c r="AQ230" i="5"/>
  <c r="AQ229" i="5"/>
  <c r="AQ232" i="5"/>
  <c r="AQ233" i="5"/>
  <c r="AQ234" i="5"/>
  <c r="AQ237" i="5"/>
  <c r="AQ235" i="5"/>
  <c r="AQ236" i="5"/>
  <c r="W2767" i="5"/>
  <c r="I277" i="2"/>
  <c r="P212" i="8"/>
  <c r="N226" i="6"/>
  <c r="P210" i="2"/>
  <c r="AQ1717" i="5"/>
  <c r="AQ1716" i="5"/>
  <c r="AQ1715" i="5"/>
  <c r="AQ1714" i="5"/>
  <c r="AQ1711" i="5"/>
  <c r="AQ1710" i="5"/>
  <c r="AQ1709" i="5"/>
  <c r="AQ1712" i="5"/>
  <c r="AQ1713" i="5"/>
  <c r="W1617" i="5"/>
  <c r="I162" i="2"/>
  <c r="P220" i="2"/>
  <c r="W1817" i="5"/>
  <c r="I182" i="2"/>
  <c r="W1447" i="5"/>
  <c r="I145" i="2"/>
  <c r="AQ1391" i="5"/>
  <c r="AQ1390" i="5"/>
  <c r="AQ1389" i="5"/>
  <c r="AQ1392" i="5"/>
  <c r="AQ1393" i="5"/>
  <c r="AQ1397" i="5"/>
  <c r="AQ1396" i="5"/>
  <c r="AQ1395" i="5"/>
  <c r="AQ1394" i="5"/>
  <c r="P204" i="8"/>
  <c r="N218" i="6"/>
  <c r="N204" i="8"/>
  <c r="L218" i="6"/>
  <c r="J173" i="2"/>
  <c r="P149" i="2"/>
  <c r="Q151" i="8"/>
  <c r="O165" i="6"/>
  <c r="W1077" i="5"/>
  <c r="I108" i="2"/>
  <c r="E100" i="8"/>
  <c r="E100" i="7"/>
  <c r="E98" i="2"/>
  <c r="E47" i="8"/>
  <c r="E47" i="7"/>
  <c r="E45" i="2"/>
  <c r="Q25" i="2"/>
  <c r="AQ1187" i="5"/>
  <c r="AQ1186" i="5"/>
  <c r="AQ1185" i="5"/>
  <c r="AQ1184" i="5"/>
  <c r="AQ1181" i="5"/>
  <c r="AQ1180" i="5"/>
  <c r="AQ1179" i="5"/>
  <c r="AQ1182" i="5"/>
  <c r="AQ1183" i="5"/>
  <c r="E85" i="8"/>
  <c r="E85" i="7"/>
  <c r="E83" i="2"/>
  <c r="E46" i="8"/>
  <c r="E46" i="7"/>
  <c r="E44" i="2"/>
  <c r="W267" i="5"/>
  <c r="I27" i="2"/>
  <c r="G238" i="8"/>
  <c r="E252" i="6"/>
  <c r="K238" i="8"/>
  <c r="I252" i="6"/>
  <c r="N150" i="8"/>
  <c r="L164" i="6"/>
  <c r="W1177" i="5"/>
  <c r="I118" i="2"/>
  <c r="E98" i="8"/>
  <c r="E98" i="7"/>
  <c r="E96" i="2"/>
  <c r="H228" i="8"/>
  <c r="F242" i="6"/>
  <c r="L228" i="8"/>
  <c r="J242" i="6"/>
  <c r="W1697" i="5"/>
  <c r="I170" i="2"/>
  <c r="G102" i="8"/>
  <c r="E116" i="6"/>
  <c r="E44" i="8"/>
  <c r="E44" i="7"/>
  <c r="E42" i="2"/>
  <c r="I7" i="2"/>
  <c r="W67" i="5"/>
  <c r="I252" i="8"/>
  <c r="G266" i="6"/>
  <c r="N252" i="8"/>
  <c r="L266" i="6"/>
  <c r="J190" i="8"/>
  <c r="H204" i="6"/>
  <c r="H182" i="8"/>
  <c r="F196" i="6"/>
  <c r="M182" i="8"/>
  <c r="K196" i="6"/>
  <c r="I149" i="8"/>
  <c r="G163" i="6"/>
  <c r="P147" i="2"/>
  <c r="I140" i="8"/>
  <c r="G154" i="6"/>
  <c r="P138" i="2"/>
  <c r="AQ697" i="5"/>
  <c r="AQ696" i="5"/>
  <c r="AQ695" i="5"/>
  <c r="AQ694" i="5"/>
  <c r="AQ691" i="5"/>
  <c r="AQ690" i="5"/>
  <c r="AQ689" i="5"/>
  <c r="AQ692" i="5"/>
  <c r="AQ693" i="5"/>
  <c r="N229" i="8"/>
  <c r="L243" i="6"/>
  <c r="K229" i="8"/>
  <c r="I243" i="6"/>
  <c r="W1057" i="5"/>
  <c r="I106" i="2"/>
  <c r="AQ947" i="5"/>
  <c r="AQ946" i="5"/>
  <c r="AQ945" i="5"/>
  <c r="AQ944" i="5"/>
  <c r="AQ941" i="5"/>
  <c r="AQ940" i="5"/>
  <c r="AQ939" i="5"/>
  <c r="AQ942" i="5"/>
  <c r="AQ943" i="5"/>
  <c r="AQ923" i="5"/>
  <c r="AQ927" i="5"/>
  <c r="AQ926" i="5"/>
  <c r="AQ925" i="5"/>
  <c r="AQ924" i="5"/>
  <c r="AQ921" i="5"/>
  <c r="AQ920" i="5"/>
  <c r="AQ919" i="5"/>
  <c r="AQ922" i="5"/>
  <c r="AQ711" i="5"/>
  <c r="AQ710" i="5"/>
  <c r="AQ709" i="5"/>
  <c r="AQ712" i="5"/>
  <c r="AQ713" i="5"/>
  <c r="AQ716" i="5"/>
  <c r="AQ714" i="5"/>
  <c r="AQ717" i="5"/>
  <c r="AQ715" i="5"/>
  <c r="AQ467" i="5"/>
  <c r="AQ466" i="5"/>
  <c r="AQ465" i="5"/>
  <c r="AQ464" i="5"/>
  <c r="AQ461" i="5"/>
  <c r="AQ460" i="5"/>
  <c r="AQ459" i="5"/>
  <c r="AQ462" i="5"/>
  <c r="AQ463" i="5"/>
  <c r="AQ443" i="5"/>
  <c r="AQ447" i="5"/>
  <c r="AQ446" i="5"/>
  <c r="AQ445" i="5"/>
  <c r="AQ444" i="5"/>
  <c r="AQ441" i="5"/>
  <c r="AQ440" i="5"/>
  <c r="AQ439" i="5"/>
  <c r="AQ442" i="5"/>
  <c r="E38" i="8"/>
  <c r="E38" i="7"/>
  <c r="E36" i="2"/>
  <c r="N253" i="8"/>
  <c r="L267" i="6"/>
  <c r="K253" i="8"/>
  <c r="I267" i="6"/>
  <c r="W937" i="5"/>
  <c r="I94" i="2"/>
  <c r="W667" i="5"/>
  <c r="I67" i="2"/>
  <c r="E517" i="2"/>
  <c r="F504" i="2"/>
  <c r="AQ1941" i="5"/>
  <c r="AQ1940" i="5"/>
  <c r="AQ1939" i="5"/>
  <c r="AQ1947" i="5"/>
  <c r="AQ1946" i="5"/>
  <c r="AQ1945" i="5"/>
  <c r="AQ1944" i="5"/>
  <c r="AQ1942" i="5"/>
  <c r="AQ1943" i="5"/>
  <c r="AQ1457" i="5"/>
  <c r="AQ1456" i="5"/>
  <c r="AQ1455" i="5"/>
  <c r="AQ1454" i="5"/>
  <c r="AQ1451" i="5"/>
  <c r="AQ1450" i="5"/>
  <c r="AQ1449" i="5"/>
  <c r="AQ1452" i="5"/>
  <c r="AQ1453" i="5"/>
  <c r="E56" i="8"/>
  <c r="E56" i="7"/>
  <c r="E54" i="2"/>
  <c r="E554" i="2"/>
  <c r="E181" i="8"/>
  <c r="E181" i="7"/>
  <c r="E179" i="2"/>
  <c r="O113" i="2"/>
  <c r="O71" i="2"/>
  <c r="J39" i="2"/>
  <c r="Q39" i="2" s="1"/>
  <c r="H58" i="8"/>
  <c r="F72" i="6"/>
  <c r="M58" i="8"/>
  <c r="K72" i="6"/>
  <c r="E528" i="2"/>
  <c r="O105" i="8"/>
  <c r="M119" i="6"/>
  <c r="M105" i="8"/>
  <c r="K119" i="6"/>
  <c r="C514" i="2"/>
  <c r="D508" i="2"/>
  <c r="W2977" i="5"/>
  <c r="I298" i="2"/>
  <c r="Q33" i="2"/>
  <c r="O47" i="2"/>
  <c r="AQ4951" i="5"/>
  <c r="AQ4950" i="5"/>
  <c r="AQ4949" i="5"/>
  <c r="AQ4952" i="5"/>
  <c r="AQ4953" i="5"/>
  <c r="AQ4957" i="5"/>
  <c r="AQ4956" i="5"/>
  <c r="AQ4955" i="5"/>
  <c r="AQ4954" i="5"/>
  <c r="Q482" i="2"/>
  <c r="Q465" i="2"/>
  <c r="AQ4461" i="5"/>
  <c r="AQ4460" i="5"/>
  <c r="AQ4459" i="5"/>
  <c r="AQ4462" i="5"/>
  <c r="AQ4463" i="5"/>
  <c r="AQ4467" i="5"/>
  <c r="AQ4466" i="5"/>
  <c r="AQ4465" i="5"/>
  <c r="AQ4464" i="5"/>
  <c r="AQ4433" i="5"/>
  <c r="AQ4437" i="5"/>
  <c r="AQ4436" i="5"/>
  <c r="AQ4435" i="5"/>
  <c r="AQ4434" i="5"/>
  <c r="AQ4431" i="5"/>
  <c r="AQ4430" i="5"/>
  <c r="AQ4429" i="5"/>
  <c r="AQ4432" i="5"/>
  <c r="AQ4323" i="5"/>
  <c r="AQ4324" i="5"/>
  <c r="AQ4325" i="5"/>
  <c r="AQ4321" i="5"/>
  <c r="AQ4327" i="5"/>
  <c r="AQ4320" i="5"/>
  <c r="AQ4322" i="5"/>
  <c r="AQ4319" i="5"/>
  <c r="AQ4326" i="5"/>
  <c r="W4257" i="5"/>
  <c r="I426" i="2"/>
  <c r="Q419" i="2"/>
  <c r="AQ4002" i="5"/>
  <c r="AQ4003" i="5"/>
  <c r="AQ4007" i="5"/>
  <c r="AQ4006" i="5"/>
  <c r="AQ4005" i="5"/>
  <c r="AQ4004" i="5"/>
  <c r="AQ4000" i="5"/>
  <c r="AQ3999" i="5"/>
  <c r="AQ4001" i="5"/>
  <c r="J487" i="2"/>
  <c r="Q487" i="2" s="1"/>
  <c r="L487" i="8"/>
  <c r="J501" i="6"/>
  <c r="J463" i="8"/>
  <c r="H477" i="6"/>
  <c r="O463" i="8"/>
  <c r="M477" i="6"/>
  <c r="P457" i="8"/>
  <c r="N471" i="6"/>
  <c r="AQ4367" i="5"/>
  <c r="AQ4366" i="5"/>
  <c r="AQ4365" i="5"/>
  <c r="AQ4364" i="5"/>
  <c r="AQ4361" i="5"/>
  <c r="AQ4363" i="5"/>
  <c r="AQ4359" i="5"/>
  <c r="AQ4360" i="5"/>
  <c r="AQ4362" i="5"/>
  <c r="AQ4150" i="5"/>
  <c r="AQ4149" i="5"/>
  <c r="AQ4152" i="5"/>
  <c r="AQ4153" i="5"/>
  <c r="AQ4157" i="5"/>
  <c r="AQ4156" i="5"/>
  <c r="AQ4155" i="5"/>
  <c r="AQ4154" i="5"/>
  <c r="AQ4151" i="5"/>
  <c r="Q410" i="2"/>
  <c r="W4367" i="5"/>
  <c r="I437" i="2"/>
  <c r="AQ3421" i="5"/>
  <c r="AQ3420" i="5"/>
  <c r="AQ3419" i="5"/>
  <c r="AQ3422" i="5"/>
  <c r="AQ3423" i="5"/>
  <c r="AQ3427" i="5"/>
  <c r="AQ3424" i="5"/>
  <c r="AQ3425" i="5"/>
  <c r="AQ3426" i="5"/>
  <c r="J479" i="8"/>
  <c r="H493" i="6"/>
  <c r="O479" i="8"/>
  <c r="M493" i="6"/>
  <c r="I455" i="8"/>
  <c r="G469" i="6"/>
  <c r="N455" i="8"/>
  <c r="L469" i="6"/>
  <c r="W4407" i="5"/>
  <c r="I441" i="2"/>
  <c r="J486" i="2"/>
  <c r="Q486" i="2" s="1"/>
  <c r="H447" i="8"/>
  <c r="F461" i="6"/>
  <c r="M447" i="8"/>
  <c r="K461" i="6"/>
  <c r="AQ4312" i="5"/>
  <c r="AQ4316" i="5"/>
  <c r="AQ4313" i="5"/>
  <c r="AQ4309" i="5"/>
  <c r="AQ4317" i="5"/>
  <c r="AQ4315" i="5"/>
  <c r="AQ4314" i="5"/>
  <c r="AQ4310" i="5"/>
  <c r="AQ4311" i="5"/>
  <c r="AQ3957" i="5"/>
  <c r="AQ3956" i="5"/>
  <c r="AQ3955" i="5"/>
  <c r="AQ3954" i="5"/>
  <c r="AQ3951" i="5"/>
  <c r="AQ3950" i="5"/>
  <c r="AQ3949" i="5"/>
  <c r="AQ3952" i="5"/>
  <c r="AQ3953" i="5"/>
  <c r="Q495" i="8"/>
  <c r="O509" i="6"/>
  <c r="G495" i="8"/>
  <c r="E509" i="6"/>
  <c r="P480" i="8"/>
  <c r="N494" i="6"/>
  <c r="P478" i="2"/>
  <c r="W4357" i="5"/>
  <c r="I436" i="2"/>
  <c r="E435" i="8"/>
  <c r="E435" i="7"/>
  <c r="E433" i="2"/>
  <c r="M417" i="8"/>
  <c r="K431" i="6"/>
  <c r="R417" i="8"/>
  <c r="P431" i="6"/>
  <c r="E403" i="8"/>
  <c r="E403" i="7"/>
  <c r="E401" i="2"/>
  <c r="Q373" i="8"/>
  <c r="O387" i="6"/>
  <c r="AQ4131" i="5"/>
  <c r="AQ4130" i="5"/>
  <c r="AQ4129" i="5"/>
  <c r="AQ4132" i="5"/>
  <c r="AQ4133" i="5"/>
  <c r="AQ4137" i="5"/>
  <c r="AQ4136" i="5"/>
  <c r="AQ4135" i="5"/>
  <c r="AQ4134" i="5"/>
  <c r="E408" i="8"/>
  <c r="E408" i="7"/>
  <c r="E406" i="2"/>
  <c r="W3157" i="5"/>
  <c r="I316" i="2"/>
  <c r="AQ4127" i="5"/>
  <c r="AQ4126" i="5"/>
  <c r="AQ4125" i="5"/>
  <c r="AQ4124" i="5"/>
  <c r="AQ4121" i="5"/>
  <c r="AQ4120" i="5"/>
  <c r="AQ4119" i="5"/>
  <c r="AQ4122" i="5"/>
  <c r="AQ4123" i="5"/>
  <c r="AQ2792" i="5"/>
  <c r="AQ2793" i="5"/>
  <c r="AQ2794" i="5"/>
  <c r="AQ2791" i="5"/>
  <c r="AQ2789" i="5"/>
  <c r="AQ2790" i="5"/>
  <c r="AQ2795" i="5"/>
  <c r="AQ2796" i="5"/>
  <c r="AQ2797" i="5"/>
  <c r="E429" i="8"/>
  <c r="E429" i="7"/>
  <c r="E427" i="2"/>
  <c r="E395" i="8"/>
  <c r="E395" i="7"/>
  <c r="E393" i="2"/>
  <c r="W3747" i="5"/>
  <c r="I375" i="2"/>
  <c r="E350" i="8"/>
  <c r="E350" i="7"/>
  <c r="E348" i="2"/>
  <c r="W3427" i="5"/>
  <c r="I343" i="2"/>
  <c r="E420" i="8"/>
  <c r="E420" i="7"/>
  <c r="E418" i="2"/>
  <c r="AQ3727" i="5"/>
  <c r="AQ3726" i="5"/>
  <c r="AQ3725" i="5"/>
  <c r="AQ3724" i="5"/>
  <c r="AQ3721" i="5"/>
  <c r="AQ3720" i="5"/>
  <c r="AQ3719" i="5"/>
  <c r="AQ3722" i="5"/>
  <c r="AQ3723" i="5"/>
  <c r="E361" i="8"/>
  <c r="E361" i="7"/>
  <c r="E359" i="2"/>
  <c r="E352" i="8"/>
  <c r="E352" i="7"/>
  <c r="E350" i="2"/>
  <c r="AQ3167" i="5"/>
  <c r="AQ3166" i="5"/>
  <c r="AQ3165" i="5"/>
  <c r="AQ3164" i="5"/>
  <c r="AQ3161" i="5"/>
  <c r="AQ3160" i="5"/>
  <c r="AQ3159" i="5"/>
  <c r="AQ3162" i="5"/>
  <c r="AQ3163" i="5"/>
  <c r="Q263" i="2"/>
  <c r="E397" i="8"/>
  <c r="E397" i="7"/>
  <c r="E395" i="2"/>
  <c r="E392" i="8"/>
  <c r="E392" i="7"/>
  <c r="E390" i="2"/>
  <c r="C519" i="2" s="1"/>
  <c r="W3437" i="5"/>
  <c r="I344" i="2"/>
  <c r="E339" i="8"/>
  <c r="E339" i="7"/>
  <c r="E337" i="2"/>
  <c r="W3067" i="5"/>
  <c r="I307" i="2"/>
  <c r="E292" i="8"/>
  <c r="E292" i="7"/>
  <c r="E290" i="2"/>
  <c r="AQ2292" i="5"/>
  <c r="AQ2293" i="5"/>
  <c r="AQ2297" i="5"/>
  <c r="AQ2296" i="5"/>
  <c r="AQ2295" i="5"/>
  <c r="AQ2294" i="5"/>
  <c r="AQ2291" i="5"/>
  <c r="AQ2290" i="5"/>
  <c r="AQ2289" i="5"/>
  <c r="H392" i="8"/>
  <c r="F406" i="6"/>
  <c r="D13" i="6" s="1"/>
  <c r="M392" i="8"/>
  <c r="K406" i="6"/>
  <c r="E341" i="8"/>
  <c r="E341" i="7"/>
  <c r="E339" i="2"/>
  <c r="AQ3257" i="5"/>
  <c r="AQ3256" i="5"/>
  <c r="AQ3255" i="5"/>
  <c r="AQ3254" i="5"/>
  <c r="AQ3251" i="5"/>
  <c r="AQ3250" i="5"/>
  <c r="AQ3249" i="5"/>
  <c r="AQ3252" i="5"/>
  <c r="AQ3253" i="5"/>
  <c r="AQ2520" i="5"/>
  <c r="AQ2519" i="5"/>
  <c r="AQ2522" i="5"/>
  <c r="AQ2523" i="5"/>
  <c r="AQ2527" i="5"/>
  <c r="AQ2526" i="5"/>
  <c r="AQ2525" i="5"/>
  <c r="AQ2524" i="5"/>
  <c r="AQ2521" i="5"/>
  <c r="AQ2200" i="5"/>
  <c r="AQ2199" i="5"/>
  <c r="AQ2202" i="5"/>
  <c r="AQ2203" i="5"/>
  <c r="AQ2207" i="5"/>
  <c r="AQ2206" i="5"/>
  <c r="AQ2205" i="5"/>
  <c r="AQ2204" i="5"/>
  <c r="AQ2201" i="5"/>
  <c r="J309" i="2"/>
  <c r="Q309" i="2" s="1"/>
  <c r="AQ2351" i="5"/>
  <c r="AQ2350" i="5"/>
  <c r="AQ2349" i="5"/>
  <c r="AQ2352" i="5"/>
  <c r="AQ2353" i="5"/>
  <c r="AQ2354" i="5"/>
  <c r="AQ2357" i="5"/>
  <c r="AQ2355" i="5"/>
  <c r="AQ2356" i="5"/>
  <c r="AQ2031" i="5"/>
  <c r="AQ2030" i="5"/>
  <c r="AQ2029" i="5"/>
  <c r="AQ2032" i="5"/>
  <c r="AQ2033" i="5"/>
  <c r="AQ2034" i="5"/>
  <c r="AQ2035" i="5"/>
  <c r="AQ2036" i="5"/>
  <c r="AQ2037" i="5"/>
  <c r="E441" i="8"/>
  <c r="E441" i="7"/>
  <c r="E439" i="2"/>
  <c r="E279" i="8"/>
  <c r="E279" i="7"/>
  <c r="E277" i="2"/>
  <c r="AQ3430" i="5"/>
  <c r="AQ3429" i="5"/>
  <c r="AQ3432" i="5"/>
  <c r="AQ3437" i="5"/>
  <c r="AQ3436" i="5"/>
  <c r="AQ3435" i="5"/>
  <c r="AQ3434" i="5"/>
  <c r="AQ3433" i="5"/>
  <c r="AQ3431" i="5"/>
  <c r="W4267" i="5"/>
  <c r="I427" i="2"/>
  <c r="AQ2851" i="5"/>
  <c r="AQ2850" i="5"/>
  <c r="AQ2849" i="5"/>
  <c r="AQ2852" i="5"/>
  <c r="AQ2857" i="5"/>
  <c r="AQ2853" i="5"/>
  <c r="AQ2854" i="5"/>
  <c r="AQ2855" i="5"/>
  <c r="AQ2856" i="5"/>
  <c r="W2747" i="5"/>
  <c r="I275" i="2"/>
  <c r="W2757" i="5"/>
  <c r="I276" i="2"/>
  <c r="W2467" i="5"/>
  <c r="I247" i="2"/>
  <c r="AQ2417" i="5"/>
  <c r="AQ2416" i="5"/>
  <c r="AQ2415" i="5"/>
  <c r="AQ2414" i="5"/>
  <c r="AQ2411" i="5"/>
  <c r="AQ2410" i="5"/>
  <c r="AQ2409" i="5"/>
  <c r="AQ2412" i="5"/>
  <c r="AQ2413" i="5"/>
  <c r="W2397" i="5"/>
  <c r="I240" i="2"/>
  <c r="AQ2087" i="5"/>
  <c r="AQ2086" i="5"/>
  <c r="AQ2085" i="5"/>
  <c r="AQ2084" i="5"/>
  <c r="AQ2081" i="5"/>
  <c r="AQ2080" i="5"/>
  <c r="AQ2079" i="5"/>
  <c r="AQ2082" i="5"/>
  <c r="AQ2083" i="5"/>
  <c r="P321" i="8"/>
  <c r="N335" i="6"/>
  <c r="W2857" i="5"/>
  <c r="I286" i="2"/>
  <c r="J287" i="8"/>
  <c r="H301" i="6"/>
  <c r="AQ2101" i="5"/>
  <c r="AQ2100" i="5"/>
  <c r="AQ2099" i="5"/>
  <c r="AQ2102" i="5"/>
  <c r="AQ2103" i="5"/>
  <c r="AQ2104" i="5"/>
  <c r="AQ2107" i="5"/>
  <c r="AQ2105" i="5"/>
  <c r="AQ2106" i="5"/>
  <c r="E200" i="8"/>
  <c r="E200" i="7"/>
  <c r="E198" i="2"/>
  <c r="P352" i="8"/>
  <c r="N366" i="6"/>
  <c r="N281" i="8"/>
  <c r="L295" i="6"/>
  <c r="E202" i="8"/>
  <c r="E202" i="7"/>
  <c r="E200" i="2"/>
  <c r="AQ1811" i="5"/>
  <c r="AQ1810" i="5"/>
  <c r="AQ1809" i="5"/>
  <c r="AQ1812" i="5"/>
  <c r="AQ1813" i="5"/>
  <c r="AQ1817" i="5"/>
  <c r="AQ1815" i="5"/>
  <c r="AQ1816" i="5"/>
  <c r="AQ1814" i="5"/>
  <c r="E286" i="8"/>
  <c r="E286" i="7"/>
  <c r="E284" i="2"/>
  <c r="AQ1400" i="5"/>
  <c r="AQ1399" i="5"/>
  <c r="AQ1402" i="5"/>
  <c r="AQ1403" i="5"/>
  <c r="AQ1404" i="5"/>
  <c r="AQ1401" i="5"/>
  <c r="AQ1405" i="5"/>
  <c r="AQ1407" i="5"/>
  <c r="AQ1406" i="5"/>
  <c r="W2707" i="5"/>
  <c r="I271" i="2"/>
  <c r="W2607" i="5"/>
  <c r="I261" i="2"/>
  <c r="E256" i="8"/>
  <c r="E256" i="7"/>
  <c r="E254" i="2"/>
  <c r="E249" i="8"/>
  <c r="E249" i="7"/>
  <c r="E247" i="2"/>
  <c r="E233" i="8"/>
  <c r="E233" i="7"/>
  <c r="E231" i="2"/>
  <c r="E217" i="8"/>
  <c r="E217" i="7"/>
  <c r="E215" i="2"/>
  <c r="O280" i="8"/>
  <c r="M294" i="6"/>
  <c r="N214" i="8"/>
  <c r="L228" i="6"/>
  <c r="R214" i="8"/>
  <c r="P228" i="6"/>
  <c r="E176" i="8"/>
  <c r="E176" i="7"/>
  <c r="E174" i="2"/>
  <c r="AQ1547" i="5"/>
  <c r="AQ1546" i="5"/>
  <c r="AQ1545" i="5"/>
  <c r="AQ1544" i="5"/>
  <c r="AQ1541" i="5"/>
  <c r="AQ1540" i="5"/>
  <c r="AQ1539" i="5"/>
  <c r="AQ1542" i="5"/>
  <c r="AQ1543" i="5"/>
  <c r="W1527" i="5"/>
  <c r="I153" i="2"/>
  <c r="M271" i="8"/>
  <c r="K285" i="6"/>
  <c r="Q244" i="8"/>
  <c r="O258" i="6"/>
  <c r="AQ2073" i="5"/>
  <c r="AQ2077" i="5"/>
  <c r="AQ2076" i="5"/>
  <c r="AQ2075" i="5"/>
  <c r="AQ2074" i="5"/>
  <c r="AQ2071" i="5"/>
  <c r="AQ2070" i="5"/>
  <c r="AQ2069" i="5"/>
  <c r="AQ2072" i="5"/>
  <c r="E186" i="8"/>
  <c r="E186" i="7"/>
  <c r="E184" i="2"/>
  <c r="E155" i="8"/>
  <c r="E155" i="7"/>
  <c r="E153" i="2"/>
  <c r="AQ1130" i="5"/>
  <c r="AQ1129" i="5"/>
  <c r="AQ1132" i="5"/>
  <c r="AQ1133" i="5"/>
  <c r="AQ1137" i="5"/>
  <c r="AQ1136" i="5"/>
  <c r="AQ1135" i="5"/>
  <c r="AQ1134" i="5"/>
  <c r="AQ1131" i="5"/>
  <c r="AQ90" i="5"/>
  <c r="AQ89" i="5"/>
  <c r="AQ92" i="5"/>
  <c r="AQ93" i="5"/>
  <c r="AQ97" i="5"/>
  <c r="AQ96" i="5"/>
  <c r="AQ95" i="5"/>
  <c r="AQ94" i="5"/>
  <c r="AQ91" i="5"/>
  <c r="G261" i="8"/>
  <c r="E275" i="6"/>
  <c r="N230" i="8"/>
  <c r="L244" i="6"/>
  <c r="R230" i="8"/>
  <c r="P244" i="6"/>
  <c r="W1757" i="5"/>
  <c r="I176" i="2"/>
  <c r="AQ1240" i="5"/>
  <c r="AQ1239" i="5"/>
  <c r="AQ1242" i="5"/>
  <c r="AQ1247" i="5"/>
  <c r="AQ1246" i="5"/>
  <c r="AQ1243" i="5"/>
  <c r="AQ1245" i="5"/>
  <c r="AQ1244" i="5"/>
  <c r="AQ1241" i="5"/>
  <c r="AQ1121" i="5"/>
  <c r="AQ1120" i="5"/>
  <c r="AQ1119" i="5"/>
  <c r="AQ1122" i="5"/>
  <c r="AQ1123" i="5"/>
  <c r="AQ1126" i="5"/>
  <c r="AQ1124" i="5"/>
  <c r="AQ1127" i="5"/>
  <c r="AQ1125" i="5"/>
  <c r="AQ641" i="5"/>
  <c r="AQ640" i="5"/>
  <c r="AQ639" i="5"/>
  <c r="AQ642" i="5"/>
  <c r="AQ643" i="5"/>
  <c r="AQ646" i="5"/>
  <c r="AQ644" i="5"/>
  <c r="AQ645" i="5"/>
  <c r="AQ647" i="5"/>
  <c r="Q59" i="2"/>
  <c r="AQ321" i="5"/>
  <c r="AQ320" i="5"/>
  <c r="AQ319" i="5"/>
  <c r="AQ322" i="5"/>
  <c r="AQ323" i="5"/>
  <c r="AQ327" i="5"/>
  <c r="AQ325" i="5"/>
  <c r="AQ326" i="5"/>
  <c r="AQ324" i="5"/>
  <c r="O254" i="8"/>
  <c r="M268" i="6"/>
  <c r="L254" i="8"/>
  <c r="J268" i="6"/>
  <c r="N237" i="8"/>
  <c r="L251" i="6"/>
  <c r="K237" i="8"/>
  <c r="I251" i="6"/>
  <c r="Q236" i="8"/>
  <c r="O250" i="6"/>
  <c r="E188" i="8"/>
  <c r="E188" i="7"/>
  <c r="E186" i="2"/>
  <c r="E179" i="8"/>
  <c r="E179" i="7"/>
  <c r="E177" i="2"/>
  <c r="W1497" i="5"/>
  <c r="I150" i="2"/>
  <c r="W1417" i="5"/>
  <c r="I142" i="2"/>
  <c r="E128" i="8"/>
  <c r="E128" i="7"/>
  <c r="E126" i="2"/>
  <c r="AQ1221" i="5"/>
  <c r="AQ1220" i="5"/>
  <c r="AQ1219" i="5"/>
  <c r="AQ1227" i="5"/>
  <c r="AQ1222" i="5"/>
  <c r="AQ1226" i="5"/>
  <c r="AQ1223" i="5"/>
  <c r="AQ1225" i="5"/>
  <c r="AQ1224" i="5"/>
  <c r="AQ1031" i="5"/>
  <c r="AQ1030" i="5"/>
  <c r="AQ1029" i="5"/>
  <c r="AQ1032" i="5"/>
  <c r="AQ1033" i="5"/>
  <c r="AQ1037" i="5"/>
  <c r="AQ1035" i="5"/>
  <c r="AQ1036" i="5"/>
  <c r="AQ1034" i="5"/>
  <c r="Q74" i="2"/>
  <c r="I212" i="8"/>
  <c r="G226" i="6"/>
  <c r="N212" i="8"/>
  <c r="L226" i="6"/>
  <c r="E154" i="8"/>
  <c r="E154" i="7"/>
  <c r="E152" i="2"/>
  <c r="M222" i="8"/>
  <c r="K236" i="6"/>
  <c r="J222" i="8"/>
  <c r="H236" i="6"/>
  <c r="W1957" i="5"/>
  <c r="I196" i="2"/>
  <c r="E169" i="8"/>
  <c r="E169" i="7"/>
  <c r="E167" i="2"/>
  <c r="I204" i="8"/>
  <c r="G218" i="6"/>
  <c r="G151" i="8"/>
  <c r="E165" i="6"/>
  <c r="J151" i="8"/>
  <c r="H165" i="6"/>
  <c r="W1067" i="5"/>
  <c r="I107" i="2"/>
  <c r="J102" i="2"/>
  <c r="Q102" i="2" s="1"/>
  <c r="W367" i="5"/>
  <c r="I37" i="2"/>
  <c r="W167" i="5"/>
  <c r="I17" i="2"/>
  <c r="E4" i="8"/>
  <c r="E4" i="7"/>
  <c r="E2" i="2"/>
  <c r="W1137" i="5"/>
  <c r="I114" i="2"/>
  <c r="E94" i="8"/>
  <c r="E94" i="7"/>
  <c r="E92" i="2"/>
  <c r="W217" i="5"/>
  <c r="I22" i="2"/>
  <c r="W157" i="5"/>
  <c r="I16" i="2"/>
  <c r="AQ137" i="5"/>
  <c r="AQ136" i="5"/>
  <c r="AQ135" i="5"/>
  <c r="AQ134" i="5"/>
  <c r="AQ131" i="5"/>
  <c r="AQ130" i="5"/>
  <c r="AQ129" i="5"/>
  <c r="AQ132" i="5"/>
  <c r="AQ133" i="5"/>
  <c r="W87" i="5"/>
  <c r="I9" i="2"/>
  <c r="O238" i="8"/>
  <c r="M252" i="6"/>
  <c r="P182" i="8"/>
  <c r="N196" i="6"/>
  <c r="O150" i="8"/>
  <c r="M164" i="6"/>
  <c r="M150" i="8"/>
  <c r="K164" i="6"/>
  <c r="E103" i="8"/>
  <c r="E103" i="7"/>
  <c r="E101" i="2"/>
  <c r="E66" i="8"/>
  <c r="E66" i="7"/>
  <c r="E64" i="2"/>
  <c r="W97" i="5"/>
  <c r="I10" i="2"/>
  <c r="O228" i="8"/>
  <c r="M242" i="6"/>
  <c r="M228" i="8"/>
  <c r="K242" i="6"/>
  <c r="O102" i="8"/>
  <c r="M116" i="6"/>
  <c r="W817" i="5"/>
  <c r="I82" i="2"/>
  <c r="Q252" i="8"/>
  <c r="O266" i="6"/>
  <c r="R190" i="8"/>
  <c r="P204" i="6"/>
  <c r="O182" i="8"/>
  <c r="M196" i="6"/>
  <c r="P180" i="2"/>
  <c r="O149" i="8"/>
  <c r="M163" i="6"/>
  <c r="N149" i="8"/>
  <c r="L163" i="6"/>
  <c r="N140" i="8"/>
  <c r="L154" i="6"/>
  <c r="AQ1107" i="5"/>
  <c r="AQ1106" i="5"/>
  <c r="AQ1105" i="5"/>
  <c r="AQ1104" i="5"/>
  <c r="AQ1101" i="5"/>
  <c r="AQ1100" i="5"/>
  <c r="AQ1099" i="5"/>
  <c r="AQ1102" i="5"/>
  <c r="AQ1103" i="5"/>
  <c r="O229" i="8"/>
  <c r="M243" i="6"/>
  <c r="L229" i="8"/>
  <c r="J243" i="6"/>
  <c r="E174" i="8"/>
  <c r="E174" i="7"/>
  <c r="E172" i="2"/>
  <c r="AQ1287" i="5"/>
  <c r="AQ1286" i="5"/>
  <c r="AQ1285" i="5"/>
  <c r="AQ1284" i="5"/>
  <c r="AQ1281" i="5"/>
  <c r="AQ1280" i="5"/>
  <c r="AQ1282" i="5"/>
  <c r="AQ1279" i="5"/>
  <c r="AQ1283" i="5"/>
  <c r="W1157" i="5"/>
  <c r="I116" i="2"/>
  <c r="E87" i="8"/>
  <c r="E87" i="7"/>
  <c r="E85" i="2"/>
  <c r="AQ627" i="5"/>
  <c r="AQ626" i="5"/>
  <c r="AQ625" i="5"/>
  <c r="AQ624" i="5"/>
  <c r="AQ621" i="5"/>
  <c r="AQ620" i="5"/>
  <c r="AQ619" i="5"/>
  <c r="AQ622" i="5"/>
  <c r="AQ623" i="5"/>
  <c r="AQ603" i="5"/>
  <c r="AQ607" i="5"/>
  <c r="AQ606" i="5"/>
  <c r="AQ605" i="5"/>
  <c r="AQ604" i="5"/>
  <c r="AQ601" i="5"/>
  <c r="AQ600" i="5"/>
  <c r="AQ599" i="5"/>
  <c r="AQ602" i="5"/>
  <c r="O253" i="8"/>
  <c r="M267" i="6"/>
  <c r="L253" i="8"/>
  <c r="J267" i="6"/>
  <c r="E124" i="8"/>
  <c r="E124" i="7"/>
  <c r="E122" i="2"/>
  <c r="AQ547" i="5"/>
  <c r="AQ546" i="5"/>
  <c r="AQ545" i="5"/>
  <c r="AQ544" i="5"/>
  <c r="AQ541" i="5"/>
  <c r="AQ540" i="5"/>
  <c r="AQ539" i="5"/>
  <c r="AQ542" i="5"/>
  <c r="AQ543" i="5"/>
  <c r="W457" i="5"/>
  <c r="I46" i="2"/>
  <c r="E29" i="8"/>
  <c r="E29" i="7"/>
  <c r="E27" i="2"/>
  <c r="F528" i="2"/>
  <c r="G515" i="2"/>
  <c r="J112" i="2"/>
  <c r="Q112" i="2" s="1"/>
  <c r="G518" i="2"/>
  <c r="O129" i="2"/>
  <c r="E73" i="8"/>
  <c r="E73" i="7"/>
  <c r="E71" i="2"/>
  <c r="P58" i="8"/>
  <c r="N72" i="6"/>
  <c r="E97" i="8"/>
  <c r="E97" i="7"/>
  <c r="E95" i="2"/>
  <c r="F515" i="2"/>
  <c r="AQ1027" i="5"/>
  <c r="AQ1026" i="5"/>
  <c r="AQ1025" i="5"/>
  <c r="AQ1024" i="5"/>
  <c r="AQ1021" i="5"/>
  <c r="AQ1020" i="5"/>
  <c r="AQ1019" i="5"/>
  <c r="AQ1022" i="5"/>
  <c r="AQ1023" i="5"/>
  <c r="D509" i="2"/>
  <c r="P105" i="8"/>
  <c r="N119" i="6"/>
  <c r="P103" i="2"/>
  <c r="AQ551" i="5"/>
  <c r="AQ550" i="5"/>
  <c r="AQ549" i="5"/>
  <c r="AQ552" i="5"/>
  <c r="AQ553" i="5"/>
  <c r="AQ556" i="5"/>
  <c r="AQ554" i="5"/>
  <c r="AQ557" i="5"/>
  <c r="AQ555" i="5"/>
  <c r="G509" i="2"/>
  <c r="O61" i="2"/>
  <c r="E21" i="8"/>
  <c r="E21" i="7"/>
  <c r="E19" i="2"/>
  <c r="AQ4652" i="5"/>
  <c r="AQ4653" i="5"/>
  <c r="AQ4657" i="5"/>
  <c r="AQ4656" i="5"/>
  <c r="AQ4655" i="5"/>
  <c r="AQ4654" i="5"/>
  <c r="AQ4651" i="5"/>
  <c r="AQ4650" i="5"/>
  <c r="AQ4649" i="5"/>
  <c r="AQ4711" i="5"/>
  <c r="AQ4710" i="5"/>
  <c r="AQ4709" i="5"/>
  <c r="AQ4712" i="5"/>
  <c r="AQ4713" i="5"/>
  <c r="AQ4717" i="5"/>
  <c r="AQ4716" i="5"/>
  <c r="AQ4715" i="5"/>
  <c r="AQ4714" i="5"/>
  <c r="AQ3602" i="5"/>
  <c r="AQ3603" i="5"/>
  <c r="AQ3607" i="5"/>
  <c r="AQ3606" i="5"/>
  <c r="AQ3605" i="5"/>
  <c r="AQ3604" i="5"/>
  <c r="AQ3600" i="5"/>
  <c r="AQ3599" i="5"/>
  <c r="AQ3601" i="5"/>
  <c r="H487" i="8"/>
  <c r="F501" i="6"/>
  <c r="M487" i="8"/>
  <c r="K501" i="6"/>
  <c r="J470" i="2"/>
  <c r="Q470" i="2" s="1"/>
  <c r="R463" i="8"/>
  <c r="P477" i="6"/>
  <c r="I457" i="8"/>
  <c r="G471" i="6"/>
  <c r="AQ4201" i="5"/>
  <c r="AQ4207" i="5"/>
  <c r="AQ4205" i="5"/>
  <c r="AQ4204" i="5"/>
  <c r="AQ4199" i="5"/>
  <c r="AQ4200" i="5"/>
  <c r="AQ4206" i="5"/>
  <c r="AQ4202" i="5"/>
  <c r="AQ4203" i="5"/>
  <c r="AQ4381" i="5"/>
  <c r="AQ4380" i="5"/>
  <c r="AQ4379" i="5"/>
  <c r="AQ4382" i="5"/>
  <c r="AQ4386" i="5"/>
  <c r="AQ4387" i="5"/>
  <c r="AQ4383" i="5"/>
  <c r="AQ4385" i="5"/>
  <c r="AQ4384" i="5"/>
  <c r="AQ3901" i="5"/>
  <c r="AQ3900" i="5"/>
  <c r="AQ3899" i="5"/>
  <c r="AQ3902" i="5"/>
  <c r="AQ3903" i="5"/>
  <c r="AQ3907" i="5"/>
  <c r="AQ3906" i="5"/>
  <c r="AQ3904" i="5"/>
  <c r="AQ3905" i="5"/>
  <c r="AQ3741" i="5"/>
  <c r="AQ3740" i="5"/>
  <c r="AQ3739" i="5"/>
  <c r="AQ3742" i="5"/>
  <c r="AQ3743" i="5"/>
  <c r="AQ3747" i="5"/>
  <c r="AQ3746" i="5"/>
  <c r="AQ3744" i="5"/>
  <c r="AQ3745" i="5"/>
  <c r="J494" i="2"/>
  <c r="Q494" i="2" s="1"/>
  <c r="R479" i="8"/>
  <c r="P493" i="6"/>
  <c r="Q455" i="8"/>
  <c r="O469" i="6"/>
  <c r="G455" i="8"/>
  <c r="E469" i="6"/>
  <c r="P447" i="8"/>
  <c r="N461" i="6"/>
  <c r="P445" i="2"/>
  <c r="AQ4197" i="5"/>
  <c r="AQ4196" i="5"/>
  <c r="AQ4195" i="5"/>
  <c r="AQ4194" i="5"/>
  <c r="AQ4192" i="5"/>
  <c r="AQ4193" i="5"/>
  <c r="AQ4189" i="5"/>
  <c r="AQ4190" i="5"/>
  <c r="AQ4191" i="5"/>
  <c r="J495" i="8"/>
  <c r="H509" i="6"/>
  <c r="O495" i="8"/>
  <c r="M509" i="6"/>
  <c r="I480" i="8"/>
  <c r="G494" i="6"/>
  <c r="N480" i="8"/>
  <c r="L494" i="6"/>
  <c r="AQ4391" i="5"/>
  <c r="AQ4390" i="5"/>
  <c r="AQ4389" i="5"/>
  <c r="AQ4392" i="5"/>
  <c r="AQ4397" i="5"/>
  <c r="AQ4396" i="5"/>
  <c r="AQ4395" i="5"/>
  <c r="AQ4394" i="5"/>
  <c r="AQ4393" i="5"/>
  <c r="E398" i="8"/>
  <c r="E398" i="7"/>
  <c r="E396" i="2"/>
  <c r="E382" i="8"/>
  <c r="E382" i="7"/>
  <c r="E380" i="2"/>
  <c r="G417" i="8"/>
  <c r="E431" i="6"/>
  <c r="K417" i="8"/>
  <c r="I431" i="6"/>
  <c r="K373" i="8"/>
  <c r="I387" i="6"/>
  <c r="R432" i="8"/>
  <c r="P446" i="6"/>
  <c r="W4217" i="5"/>
  <c r="I422" i="2"/>
  <c r="J376" i="2"/>
  <c r="Q376" i="2" s="1"/>
  <c r="AQ3487" i="5"/>
  <c r="AQ3486" i="5"/>
  <c r="AQ3485" i="5"/>
  <c r="AQ3484" i="5"/>
  <c r="AQ3481" i="5"/>
  <c r="AQ3482" i="5"/>
  <c r="AQ3480" i="5"/>
  <c r="AQ3479" i="5"/>
  <c r="AQ3483" i="5"/>
  <c r="W4317" i="5"/>
  <c r="I432" i="2"/>
  <c r="J425" i="2"/>
  <c r="W4027" i="5"/>
  <c r="I403" i="2"/>
  <c r="E388" i="8"/>
  <c r="E388" i="7"/>
  <c r="E386" i="2"/>
  <c r="AQ4047" i="5"/>
  <c r="AQ4046" i="5"/>
  <c r="AQ4045" i="5"/>
  <c r="AQ4044" i="5"/>
  <c r="AQ4041" i="5"/>
  <c r="AQ4040" i="5"/>
  <c r="AQ4039" i="5"/>
  <c r="AQ4042" i="5"/>
  <c r="AQ4043" i="5"/>
  <c r="W3857" i="5"/>
  <c r="I386" i="2"/>
  <c r="E369" i="8"/>
  <c r="E369" i="7"/>
  <c r="E367" i="2"/>
  <c r="E360" i="8"/>
  <c r="E360" i="7"/>
  <c r="E358" i="2"/>
  <c r="AQ2680" i="5"/>
  <c r="AQ2679" i="5"/>
  <c r="AQ2682" i="5"/>
  <c r="AQ2683" i="5"/>
  <c r="AQ2684" i="5"/>
  <c r="AQ2681" i="5"/>
  <c r="AQ2685" i="5"/>
  <c r="AQ2687" i="5"/>
  <c r="AQ2686" i="5"/>
  <c r="W4177" i="5"/>
  <c r="I418" i="2"/>
  <c r="W3867" i="5"/>
  <c r="I387" i="2"/>
  <c r="AQ3191" i="5"/>
  <c r="AQ3190" i="5"/>
  <c r="AQ3189" i="5"/>
  <c r="AQ3192" i="5"/>
  <c r="AQ3193" i="5"/>
  <c r="AQ3196" i="5"/>
  <c r="AQ3194" i="5"/>
  <c r="AQ3195" i="5"/>
  <c r="AQ3197" i="5"/>
  <c r="E308" i="8"/>
  <c r="E308" i="7"/>
  <c r="E306" i="2"/>
  <c r="AQ3021" i="5"/>
  <c r="AQ3020" i="5"/>
  <c r="AQ3019" i="5"/>
  <c r="AQ3022" i="5"/>
  <c r="AQ3023" i="5"/>
  <c r="AQ3027" i="5"/>
  <c r="AQ3026" i="5"/>
  <c r="AQ3025" i="5"/>
  <c r="AQ3024" i="5"/>
  <c r="W2867" i="5"/>
  <c r="I287" i="2"/>
  <c r="AQ2532" i="5"/>
  <c r="AQ2533" i="5"/>
  <c r="AQ2537" i="5"/>
  <c r="AQ2536" i="5"/>
  <c r="AQ2535" i="5"/>
  <c r="AQ2534" i="5"/>
  <c r="AQ2531" i="5"/>
  <c r="AQ2530" i="5"/>
  <c r="AQ2529" i="5"/>
  <c r="P392" i="8"/>
  <c r="N406" i="6"/>
  <c r="L13" i="6" s="1"/>
  <c r="AQ3337" i="5"/>
  <c r="AQ3336" i="5"/>
  <c r="AQ3335" i="5"/>
  <c r="AQ3334" i="5"/>
  <c r="AQ3331" i="5"/>
  <c r="AQ3330" i="5"/>
  <c r="AQ3329" i="5"/>
  <c r="AQ3332" i="5"/>
  <c r="AQ3333" i="5"/>
  <c r="W3257" i="5"/>
  <c r="I326" i="2"/>
  <c r="W3017" i="5"/>
  <c r="I302" i="2"/>
  <c r="E276" i="8"/>
  <c r="E276" i="7"/>
  <c r="E274" i="2"/>
  <c r="W3687" i="5"/>
  <c r="I369" i="2"/>
  <c r="AQ2733" i="5"/>
  <c r="AQ2737" i="5"/>
  <c r="AQ2736" i="5"/>
  <c r="AQ2735" i="5"/>
  <c r="AQ2734" i="5"/>
  <c r="AQ2730" i="5"/>
  <c r="AQ2729" i="5"/>
  <c r="AQ2731" i="5"/>
  <c r="AQ2732" i="5"/>
  <c r="AQ2501" i="5"/>
  <c r="AQ2500" i="5"/>
  <c r="AQ2499" i="5"/>
  <c r="AQ2502" i="5"/>
  <c r="AQ2503" i="5"/>
  <c r="AQ2504" i="5"/>
  <c r="AQ2507" i="5"/>
  <c r="AQ2505" i="5"/>
  <c r="AQ2506" i="5"/>
  <c r="W2827" i="5"/>
  <c r="I283" i="2"/>
  <c r="E355" i="8"/>
  <c r="E355" i="7"/>
  <c r="E353" i="2"/>
  <c r="E313" i="8"/>
  <c r="E313" i="7"/>
  <c r="E311" i="2"/>
  <c r="AQ2747" i="5"/>
  <c r="AQ2746" i="5"/>
  <c r="AQ2745" i="5"/>
  <c r="AQ2744" i="5"/>
  <c r="AQ2741" i="5"/>
  <c r="AQ2742" i="5"/>
  <c r="AQ2743" i="5"/>
  <c r="AQ2740" i="5"/>
  <c r="AQ2739" i="5"/>
  <c r="W2387" i="5"/>
  <c r="I239" i="2"/>
  <c r="AQ2337" i="5"/>
  <c r="AQ2336" i="5"/>
  <c r="AQ2335" i="5"/>
  <c r="AQ2334" i="5"/>
  <c r="AQ2331" i="5"/>
  <c r="AQ2330" i="5"/>
  <c r="AQ2329" i="5"/>
  <c r="AQ2332" i="5"/>
  <c r="AQ2333" i="5"/>
  <c r="W2157" i="5"/>
  <c r="I216" i="2"/>
  <c r="I321" i="8"/>
  <c r="G335" i="6"/>
  <c r="I287" i="8"/>
  <c r="G301" i="6"/>
  <c r="R287" i="8"/>
  <c r="P301" i="6"/>
  <c r="E268" i="8"/>
  <c r="E268" i="7"/>
  <c r="E266" i="2"/>
  <c r="W2567" i="5"/>
  <c r="I257" i="2"/>
  <c r="W2487" i="5"/>
  <c r="I249" i="2"/>
  <c r="AQ1960" i="5"/>
  <c r="AQ1959" i="5"/>
  <c r="AQ1962" i="5"/>
  <c r="AQ1967" i="5"/>
  <c r="AQ1966" i="5"/>
  <c r="AQ1965" i="5"/>
  <c r="AQ1964" i="5"/>
  <c r="AQ1961" i="5"/>
  <c r="AQ1963" i="5"/>
  <c r="G352" i="8"/>
  <c r="E366" i="6"/>
  <c r="I352" i="8"/>
  <c r="G366" i="6"/>
  <c r="W2037" i="5"/>
  <c r="I204" i="2"/>
  <c r="E201" i="8"/>
  <c r="E201" i="7"/>
  <c r="E199" i="2"/>
  <c r="Q184" i="2"/>
  <c r="Q152" i="2"/>
  <c r="AQ1332" i="5"/>
  <c r="AQ1333" i="5"/>
  <c r="AQ1334" i="5"/>
  <c r="AQ1331" i="5"/>
  <c r="AQ1330" i="5"/>
  <c r="AQ1329" i="5"/>
  <c r="AQ1335" i="5"/>
  <c r="AQ1337" i="5"/>
  <c r="AQ1336" i="5"/>
  <c r="W2927" i="5"/>
  <c r="I293" i="2"/>
  <c r="E214" i="8"/>
  <c r="E214" i="7"/>
  <c r="E212" i="2"/>
  <c r="AQ1721" i="5"/>
  <c r="AQ1720" i="5"/>
  <c r="AQ1719" i="5"/>
  <c r="AQ1722" i="5"/>
  <c r="AQ1723" i="5"/>
  <c r="AQ1726" i="5"/>
  <c r="AQ1724" i="5"/>
  <c r="AQ1727" i="5"/>
  <c r="AQ1725" i="5"/>
  <c r="E273" i="8"/>
  <c r="E273" i="7"/>
  <c r="E271" i="2"/>
  <c r="E291" i="8"/>
  <c r="E291" i="7"/>
  <c r="E289" i="2"/>
  <c r="E263" i="8"/>
  <c r="E263" i="7"/>
  <c r="E261" i="2"/>
  <c r="W2367" i="5"/>
  <c r="I237" i="2"/>
  <c r="W2207" i="5"/>
  <c r="I221" i="2"/>
  <c r="G214" i="8"/>
  <c r="E228" i="6"/>
  <c r="K214" i="8"/>
  <c r="I228" i="6"/>
  <c r="W1457" i="5"/>
  <c r="I146" i="2"/>
  <c r="N271" i="8"/>
  <c r="L285" i="6"/>
  <c r="K271" i="8"/>
  <c r="I285" i="6"/>
  <c r="J219" i="2"/>
  <c r="AQ330" i="5"/>
  <c r="AQ329" i="5"/>
  <c r="AQ332" i="5"/>
  <c r="AQ333" i="5"/>
  <c r="AQ337" i="5"/>
  <c r="AQ336" i="5"/>
  <c r="AQ335" i="5"/>
  <c r="AQ334" i="5"/>
  <c r="AQ331" i="5"/>
  <c r="K261" i="8"/>
  <c r="I275" i="6"/>
  <c r="G230" i="8"/>
  <c r="E244" i="6"/>
  <c r="K230" i="8"/>
  <c r="I244" i="6"/>
  <c r="W1747" i="5"/>
  <c r="I175" i="2"/>
  <c r="AQ1201" i="5"/>
  <c r="AQ1200" i="5"/>
  <c r="AQ1199" i="5"/>
  <c r="AQ1202" i="5"/>
  <c r="AQ1203" i="5"/>
  <c r="AQ1204" i="5"/>
  <c r="AQ1207" i="5"/>
  <c r="AQ1205" i="5"/>
  <c r="AQ1206" i="5"/>
  <c r="AQ721" i="5"/>
  <c r="AQ720" i="5"/>
  <c r="AQ719" i="5"/>
  <c r="AQ722" i="5"/>
  <c r="AQ723" i="5"/>
  <c r="AQ726" i="5"/>
  <c r="AQ724" i="5"/>
  <c r="AQ727" i="5"/>
  <c r="AQ725" i="5"/>
  <c r="AQ401" i="5"/>
  <c r="AQ400" i="5"/>
  <c r="AQ399" i="5"/>
  <c r="AQ402" i="5"/>
  <c r="AQ403" i="5"/>
  <c r="AQ407" i="5"/>
  <c r="AQ405" i="5"/>
  <c r="AQ406" i="5"/>
  <c r="AQ404" i="5"/>
  <c r="N305" i="8"/>
  <c r="L319" i="6"/>
  <c r="L305" i="8"/>
  <c r="J319" i="6"/>
  <c r="O237" i="8"/>
  <c r="M251" i="6"/>
  <c r="L237" i="8"/>
  <c r="J251" i="6"/>
  <c r="AQ2233" i="5"/>
  <c r="AQ2237" i="5"/>
  <c r="AQ2236" i="5"/>
  <c r="AQ2235" i="5"/>
  <c r="AQ2234" i="5"/>
  <c r="AQ2231" i="5"/>
  <c r="AQ2230" i="5"/>
  <c r="AQ2229" i="5"/>
  <c r="AQ2232" i="5"/>
  <c r="W1737" i="5"/>
  <c r="I174" i="2"/>
  <c r="I164" i="2"/>
  <c r="W1637" i="5"/>
  <c r="E162" i="8"/>
  <c r="E162" i="7"/>
  <c r="E160" i="2"/>
  <c r="AQ791" i="5"/>
  <c r="AQ790" i="5"/>
  <c r="AQ789" i="5"/>
  <c r="AQ792" i="5"/>
  <c r="AQ793" i="5"/>
  <c r="AQ796" i="5"/>
  <c r="AQ794" i="5"/>
  <c r="AQ797" i="5"/>
  <c r="AQ795" i="5"/>
  <c r="AQ71" i="5"/>
  <c r="AQ70" i="5"/>
  <c r="AQ69" i="5"/>
  <c r="AQ72" i="5"/>
  <c r="AQ73" i="5"/>
  <c r="AQ74" i="5"/>
  <c r="AQ77" i="5"/>
  <c r="AQ75" i="5"/>
  <c r="AQ76" i="5"/>
  <c r="I13" i="6"/>
  <c r="H13" i="6"/>
  <c r="Q212" i="8"/>
  <c r="O226" i="6"/>
  <c r="P205" i="8"/>
  <c r="N219" i="6"/>
  <c r="G260" i="8"/>
  <c r="E274" i="6"/>
  <c r="N222" i="8"/>
  <c r="L236" i="6"/>
  <c r="R222" i="8"/>
  <c r="P236" i="6"/>
  <c r="W1937" i="5"/>
  <c r="I194" i="2"/>
  <c r="W1707" i="5"/>
  <c r="I171" i="2"/>
  <c r="Q204" i="8"/>
  <c r="O218" i="6"/>
  <c r="M151" i="8"/>
  <c r="K165" i="6"/>
  <c r="R151" i="8"/>
  <c r="P165" i="6"/>
  <c r="E119" i="8"/>
  <c r="E119" i="7"/>
  <c r="E117" i="2"/>
  <c r="E95" i="8"/>
  <c r="E95" i="7"/>
  <c r="E93" i="2"/>
  <c r="E82" i="8"/>
  <c r="E82" i="7"/>
  <c r="E80" i="2"/>
  <c r="E116" i="8"/>
  <c r="E116" i="7"/>
  <c r="E114" i="2"/>
  <c r="C521" i="2" s="1"/>
  <c r="W887" i="5"/>
  <c r="I89" i="2"/>
  <c r="E76" i="8"/>
  <c r="E76" i="7"/>
  <c r="E74" i="2"/>
  <c r="E290" i="8"/>
  <c r="E290" i="7"/>
  <c r="E288" i="2"/>
  <c r="P150" i="8"/>
  <c r="N164" i="6"/>
  <c r="AQ867" i="5"/>
  <c r="AQ866" i="5"/>
  <c r="AQ865" i="5"/>
  <c r="AQ864" i="5"/>
  <c r="AQ861" i="5"/>
  <c r="AQ860" i="5"/>
  <c r="AQ859" i="5"/>
  <c r="AQ862" i="5"/>
  <c r="AQ863" i="5"/>
  <c r="AQ843" i="5"/>
  <c r="AQ847" i="5"/>
  <c r="AQ846" i="5"/>
  <c r="AQ845" i="5"/>
  <c r="AQ844" i="5"/>
  <c r="AQ841" i="5"/>
  <c r="AQ840" i="5"/>
  <c r="AQ839" i="5"/>
  <c r="AQ842" i="5"/>
  <c r="E78" i="8"/>
  <c r="E78" i="7"/>
  <c r="E76" i="2"/>
  <c r="E59" i="8"/>
  <c r="E59" i="7"/>
  <c r="E57" i="2"/>
  <c r="W207" i="5"/>
  <c r="I21" i="2"/>
  <c r="P228" i="8"/>
  <c r="N242" i="6"/>
  <c r="P226" i="2"/>
  <c r="W1297" i="5"/>
  <c r="I130" i="2"/>
  <c r="W1167" i="5"/>
  <c r="I117" i="2"/>
  <c r="H102" i="8"/>
  <c r="F116" i="6"/>
  <c r="G190" i="8"/>
  <c r="E204" i="6"/>
  <c r="K190" i="8"/>
  <c r="I204" i="6"/>
  <c r="I182" i="8"/>
  <c r="G196" i="6"/>
  <c r="N182" i="8"/>
  <c r="L196" i="6"/>
  <c r="P149" i="8"/>
  <c r="N163" i="6"/>
  <c r="O140" i="8"/>
  <c r="M154" i="6"/>
  <c r="AQ707" i="5"/>
  <c r="AQ706" i="5"/>
  <c r="AQ705" i="5"/>
  <c r="AQ704" i="5"/>
  <c r="AQ701" i="5"/>
  <c r="AQ700" i="5"/>
  <c r="AQ699" i="5"/>
  <c r="AQ702" i="5"/>
  <c r="AQ703" i="5"/>
  <c r="H229" i="8"/>
  <c r="F243" i="6"/>
  <c r="M229" i="8"/>
  <c r="K243" i="6"/>
  <c r="W1207" i="5"/>
  <c r="I121" i="2"/>
  <c r="W1147" i="5"/>
  <c r="I115" i="2"/>
  <c r="J110" i="2"/>
  <c r="Q110" i="2" s="1"/>
  <c r="W767" i="5"/>
  <c r="I77" i="2"/>
  <c r="E37" i="8"/>
  <c r="E37" i="7"/>
  <c r="E35" i="2"/>
  <c r="E7" i="8"/>
  <c r="E7" i="7"/>
  <c r="E5" i="2"/>
  <c r="H253" i="8"/>
  <c r="F267" i="6"/>
  <c r="M253" i="8"/>
  <c r="K267" i="6"/>
  <c r="Q57" i="2"/>
  <c r="AQ387" i="5"/>
  <c r="AQ386" i="5"/>
  <c r="AQ385" i="5"/>
  <c r="AQ384" i="5"/>
  <c r="AQ381" i="5"/>
  <c r="AQ380" i="5"/>
  <c r="AQ379" i="5"/>
  <c r="AQ382" i="5"/>
  <c r="AQ383" i="5"/>
  <c r="D514" i="2"/>
  <c r="E131" i="8"/>
  <c r="E131" i="7"/>
  <c r="E129" i="2"/>
  <c r="J42" i="8"/>
  <c r="H56" i="6"/>
  <c r="I58" i="8"/>
  <c r="G72" i="6"/>
  <c r="G502" i="2"/>
  <c r="I105" i="8"/>
  <c r="G119" i="6"/>
  <c r="N105" i="8"/>
  <c r="L119" i="6"/>
  <c r="J96" i="2"/>
  <c r="Q96" i="2" s="1"/>
  <c r="W927" i="5"/>
  <c r="I93" i="2"/>
  <c r="O72" i="2"/>
  <c r="E511" i="2"/>
  <c r="D524" i="2"/>
  <c r="N58" i="8"/>
  <c r="L72" i="6"/>
  <c r="AQ4471" i="5"/>
  <c r="AQ4470" i="5"/>
  <c r="AQ4469" i="5"/>
  <c r="AQ4472" i="5"/>
  <c r="AQ4473" i="5"/>
  <c r="AQ4477" i="5"/>
  <c r="AQ4476" i="5"/>
  <c r="AQ4475" i="5"/>
  <c r="AQ4474" i="5"/>
  <c r="AQ4941" i="5"/>
  <c r="AQ4940" i="5"/>
  <c r="AQ4939" i="5"/>
  <c r="AQ4942" i="5"/>
  <c r="AQ4943" i="5"/>
  <c r="AQ4947" i="5"/>
  <c r="AQ4946" i="5"/>
  <c r="AQ4945" i="5"/>
  <c r="AQ4944" i="5"/>
  <c r="AQ4513" i="5"/>
  <c r="AQ4517" i="5"/>
  <c r="AQ4516" i="5"/>
  <c r="AQ4515" i="5"/>
  <c r="AQ4514" i="5"/>
  <c r="AQ4511" i="5"/>
  <c r="AQ4510" i="5"/>
  <c r="AQ4509" i="5"/>
  <c r="AQ4512" i="5"/>
  <c r="AQ3842" i="5"/>
  <c r="AQ3843" i="5"/>
  <c r="AQ3847" i="5"/>
  <c r="AQ3846" i="5"/>
  <c r="AQ3845" i="5"/>
  <c r="AQ3844" i="5"/>
  <c r="AQ3840" i="5"/>
  <c r="AQ3839" i="5"/>
  <c r="AQ3841" i="5"/>
  <c r="P487" i="8"/>
  <c r="N501" i="6"/>
  <c r="P485" i="2"/>
  <c r="K463" i="8"/>
  <c r="I477" i="6"/>
  <c r="Q457" i="8"/>
  <c r="O471" i="6"/>
  <c r="J448" i="2"/>
  <c r="Q448" i="2" s="1"/>
  <c r="AQ4291" i="5"/>
  <c r="AQ4290" i="5"/>
  <c r="AQ4289" i="5"/>
  <c r="AQ4293" i="5"/>
  <c r="AQ4297" i="5"/>
  <c r="AQ4295" i="5"/>
  <c r="AQ4294" i="5"/>
  <c r="AQ4296" i="5"/>
  <c r="AQ4292" i="5"/>
  <c r="AQ3910" i="5"/>
  <c r="AQ3909" i="5"/>
  <c r="AQ3912" i="5"/>
  <c r="AQ3913" i="5"/>
  <c r="AQ3917" i="5"/>
  <c r="AQ3916" i="5"/>
  <c r="AQ3915" i="5"/>
  <c r="AQ3914" i="5"/>
  <c r="AQ3911" i="5"/>
  <c r="AQ4061" i="5"/>
  <c r="AQ4060" i="5"/>
  <c r="AQ4059" i="5"/>
  <c r="AQ4062" i="5"/>
  <c r="AQ4063" i="5"/>
  <c r="AQ4067" i="5"/>
  <c r="AQ4066" i="5"/>
  <c r="AQ4064" i="5"/>
  <c r="AQ4065" i="5"/>
  <c r="AQ3501" i="5"/>
  <c r="AQ3500" i="5"/>
  <c r="AQ3499" i="5"/>
  <c r="AQ3502" i="5"/>
  <c r="AQ3503" i="5"/>
  <c r="AQ3504" i="5"/>
  <c r="AQ3507" i="5"/>
  <c r="AQ3505" i="5"/>
  <c r="AQ3506" i="5"/>
  <c r="K479" i="8"/>
  <c r="I493" i="6"/>
  <c r="J455" i="8"/>
  <c r="H469" i="6"/>
  <c r="O455" i="8"/>
  <c r="M469" i="6"/>
  <c r="W4347" i="5"/>
  <c r="I435" i="2"/>
  <c r="J471" i="2"/>
  <c r="Q471" i="2" s="1"/>
  <c r="I447" i="8"/>
  <c r="G461" i="6"/>
  <c r="N447" i="8"/>
  <c r="L461" i="6"/>
  <c r="AQ3797" i="5"/>
  <c r="AQ3796" i="5"/>
  <c r="AQ3795" i="5"/>
  <c r="AQ3794" i="5"/>
  <c r="AQ3791" i="5"/>
  <c r="AQ3790" i="5"/>
  <c r="AQ3789" i="5"/>
  <c r="AQ3792" i="5"/>
  <c r="AQ3793" i="5"/>
  <c r="R495" i="8"/>
  <c r="P509" i="6"/>
  <c r="Q480" i="8"/>
  <c r="O494" i="6"/>
  <c r="AQ4412" i="5"/>
  <c r="AQ4413" i="5"/>
  <c r="AQ4417" i="5"/>
  <c r="AQ4416" i="5"/>
  <c r="AQ4415" i="5"/>
  <c r="AQ4411" i="5"/>
  <c r="AQ4410" i="5"/>
  <c r="AQ4409" i="5"/>
  <c r="AQ4414" i="5"/>
  <c r="AQ4300" i="5"/>
  <c r="AQ4299" i="5"/>
  <c r="AQ4302" i="5"/>
  <c r="AQ4307" i="5"/>
  <c r="AQ4305" i="5"/>
  <c r="AQ4304" i="5"/>
  <c r="AQ4301" i="5"/>
  <c r="AQ4306" i="5"/>
  <c r="AQ4303" i="5"/>
  <c r="O417" i="8"/>
  <c r="M431" i="6"/>
  <c r="L417" i="8"/>
  <c r="J431" i="6"/>
  <c r="E387" i="8"/>
  <c r="E387" i="7"/>
  <c r="E385" i="2"/>
  <c r="L373" i="8"/>
  <c r="J387" i="6"/>
  <c r="I432" i="8"/>
  <c r="G446" i="6"/>
  <c r="W3957" i="5"/>
  <c r="I396" i="2"/>
  <c r="E376" i="8"/>
  <c r="E376" i="7"/>
  <c r="E374" i="2"/>
  <c r="E345" i="8"/>
  <c r="E345" i="7"/>
  <c r="E343" i="2"/>
  <c r="W2997" i="5"/>
  <c r="I300" i="2"/>
  <c r="W3717" i="5"/>
  <c r="I372" i="2"/>
  <c r="AQ2951" i="5"/>
  <c r="AQ2952" i="5"/>
  <c r="AQ2953" i="5"/>
  <c r="AQ2957" i="5"/>
  <c r="AQ2955" i="5"/>
  <c r="AQ2956" i="5"/>
  <c r="AQ2949" i="5"/>
  <c r="AQ2954" i="5"/>
  <c r="AQ2950" i="5"/>
  <c r="E404" i="8"/>
  <c r="E404" i="7"/>
  <c r="E402" i="2"/>
  <c r="J373" i="8"/>
  <c r="H387" i="6"/>
  <c r="E405" i="8"/>
  <c r="E405" i="7"/>
  <c r="E403" i="2"/>
  <c r="AQ3407" i="5"/>
  <c r="AQ3406" i="5"/>
  <c r="AQ3405" i="5"/>
  <c r="AQ3404" i="5"/>
  <c r="AQ3401" i="5"/>
  <c r="AQ3402" i="5"/>
  <c r="AQ3400" i="5"/>
  <c r="AQ3399" i="5"/>
  <c r="AQ3403" i="5"/>
  <c r="E368" i="8"/>
  <c r="E368" i="7"/>
  <c r="E366" i="2"/>
  <c r="AQ3477" i="5"/>
  <c r="AQ3476" i="5"/>
  <c r="AQ3475" i="5"/>
  <c r="AQ3474" i="5"/>
  <c r="AQ3470" i="5"/>
  <c r="AQ3469" i="5"/>
  <c r="AQ3472" i="5"/>
  <c r="AQ3473" i="5"/>
  <c r="AQ3471" i="5"/>
  <c r="AQ3087" i="5"/>
  <c r="AQ3086" i="5"/>
  <c r="AQ3085" i="5"/>
  <c r="AQ3084" i="5"/>
  <c r="AQ3081" i="5"/>
  <c r="AQ3080" i="5"/>
  <c r="AQ3079" i="5"/>
  <c r="AQ3082" i="5"/>
  <c r="AQ3083" i="5"/>
  <c r="AQ2921" i="5"/>
  <c r="AQ2920" i="5"/>
  <c r="AQ2919" i="5"/>
  <c r="AQ2922" i="5"/>
  <c r="AQ2923" i="5"/>
  <c r="AQ2927" i="5"/>
  <c r="AQ2925" i="5"/>
  <c r="AQ2926" i="5"/>
  <c r="AQ2924" i="5"/>
  <c r="Q383" i="2"/>
  <c r="W3407" i="5"/>
  <c r="I341" i="2"/>
  <c r="AQ3271" i="5"/>
  <c r="AQ3270" i="5"/>
  <c r="AQ3269" i="5"/>
  <c r="AQ3272" i="5"/>
  <c r="AQ3273" i="5"/>
  <c r="AQ3276" i="5"/>
  <c r="AQ3274" i="5"/>
  <c r="AQ3275" i="5"/>
  <c r="AQ3277" i="5"/>
  <c r="W3147" i="5"/>
  <c r="I315" i="2"/>
  <c r="W2647" i="5"/>
  <c r="I265" i="2"/>
  <c r="AQ2132" i="5"/>
  <c r="AQ2133" i="5"/>
  <c r="AQ2137" i="5"/>
  <c r="AQ2136" i="5"/>
  <c r="AQ2135" i="5"/>
  <c r="AQ2134" i="5"/>
  <c r="AQ2131" i="5"/>
  <c r="AQ2130" i="5"/>
  <c r="AQ2129" i="5"/>
  <c r="I392" i="8"/>
  <c r="G406" i="6"/>
  <c r="E13" i="6" s="1"/>
  <c r="AQ2893" i="5"/>
  <c r="AQ2897" i="5"/>
  <c r="AQ2896" i="5"/>
  <c r="AQ2895" i="5"/>
  <c r="AQ2894" i="5"/>
  <c r="AQ2890" i="5"/>
  <c r="AQ2889" i="5"/>
  <c r="AQ2891" i="5"/>
  <c r="AQ2892" i="5"/>
  <c r="AQ2600" i="5"/>
  <c r="AQ2599" i="5"/>
  <c r="AQ2602" i="5"/>
  <c r="AQ2603" i="5"/>
  <c r="AQ2607" i="5"/>
  <c r="AQ2606" i="5"/>
  <c r="AQ2605" i="5"/>
  <c r="AQ2604" i="5"/>
  <c r="AQ2601" i="5"/>
  <c r="AQ2280" i="5"/>
  <c r="AQ2279" i="5"/>
  <c r="AQ2282" i="5"/>
  <c r="AQ2283" i="5"/>
  <c r="AQ2287" i="5"/>
  <c r="AQ2286" i="5"/>
  <c r="AQ2285" i="5"/>
  <c r="AQ2284" i="5"/>
  <c r="AQ2281" i="5"/>
  <c r="J325" i="2"/>
  <c r="Q325" i="2" s="1"/>
  <c r="J301" i="2"/>
  <c r="W2887" i="5"/>
  <c r="I289" i="2"/>
  <c r="W2697" i="5"/>
  <c r="I270" i="2"/>
  <c r="AQ2431" i="5"/>
  <c r="AQ2430" i="5"/>
  <c r="AQ2429" i="5"/>
  <c r="AQ2432" i="5"/>
  <c r="AQ2433" i="5"/>
  <c r="AQ2434" i="5"/>
  <c r="AQ2437" i="5"/>
  <c r="AQ2435" i="5"/>
  <c r="AQ2436" i="5"/>
  <c r="AQ2111" i="5"/>
  <c r="AQ2110" i="5"/>
  <c r="AQ2109" i="5"/>
  <c r="AQ2112" i="5"/>
  <c r="AQ2113" i="5"/>
  <c r="AQ2114" i="5"/>
  <c r="AQ2117" i="5"/>
  <c r="AQ2115" i="5"/>
  <c r="AQ2116" i="5"/>
  <c r="W3447" i="5"/>
  <c r="I345" i="2"/>
  <c r="E275" i="8"/>
  <c r="E275" i="7"/>
  <c r="E273" i="2"/>
  <c r="W4037" i="5"/>
  <c r="I404" i="2"/>
  <c r="W3267" i="5"/>
  <c r="I327" i="2"/>
  <c r="AQ2827" i="5"/>
  <c r="AQ2826" i="5"/>
  <c r="AQ2825" i="5"/>
  <c r="AQ2824" i="5"/>
  <c r="AQ2821" i="5"/>
  <c r="AQ2822" i="5"/>
  <c r="AQ2820" i="5"/>
  <c r="AQ2819" i="5"/>
  <c r="AQ2823" i="5"/>
  <c r="AQ2937" i="5"/>
  <c r="AQ2936" i="5"/>
  <c r="AQ2935" i="5"/>
  <c r="AQ2934" i="5"/>
  <c r="AQ2931" i="5"/>
  <c r="AQ2930" i="5"/>
  <c r="AQ2929" i="5"/>
  <c r="AQ2932" i="5"/>
  <c r="AQ2933" i="5"/>
  <c r="AQ2567" i="5"/>
  <c r="AQ2566" i="5"/>
  <c r="AQ2565" i="5"/>
  <c r="AQ2564" i="5"/>
  <c r="AQ2561" i="5"/>
  <c r="AQ2560" i="5"/>
  <c r="AQ2559" i="5"/>
  <c r="AQ2562" i="5"/>
  <c r="AQ2563" i="5"/>
  <c r="AQ2247" i="5"/>
  <c r="AQ2246" i="5"/>
  <c r="AQ2245" i="5"/>
  <c r="AQ2244" i="5"/>
  <c r="AQ2241" i="5"/>
  <c r="AQ2240" i="5"/>
  <c r="AQ2239" i="5"/>
  <c r="AQ2242" i="5"/>
  <c r="AQ2243" i="5"/>
  <c r="W2147" i="5"/>
  <c r="I215" i="2"/>
  <c r="AQ2097" i="5"/>
  <c r="AQ2096" i="5"/>
  <c r="AQ2095" i="5"/>
  <c r="AQ2094" i="5"/>
  <c r="AQ2091" i="5"/>
  <c r="AQ2090" i="5"/>
  <c r="AQ2089" i="5"/>
  <c r="AQ2092" i="5"/>
  <c r="AQ2093" i="5"/>
  <c r="Q321" i="8"/>
  <c r="O335" i="6"/>
  <c r="N287" i="8"/>
  <c r="L301" i="6"/>
  <c r="W2407" i="5"/>
  <c r="I241" i="2"/>
  <c r="J352" i="8"/>
  <c r="H366" i="6"/>
  <c r="Q352" i="8"/>
  <c r="O366" i="6"/>
  <c r="W1967" i="5"/>
  <c r="I197" i="2"/>
  <c r="AQ1891" i="5"/>
  <c r="AQ1890" i="5"/>
  <c r="AQ1889" i="5"/>
  <c r="AQ1892" i="5"/>
  <c r="AQ1893" i="5"/>
  <c r="AQ1894" i="5"/>
  <c r="AQ1897" i="5"/>
  <c r="AQ1895" i="5"/>
  <c r="AQ1896" i="5"/>
  <c r="AQ1570" i="5"/>
  <c r="AQ1569" i="5"/>
  <c r="AQ1572" i="5"/>
  <c r="AQ1573" i="5"/>
  <c r="AQ1577" i="5"/>
  <c r="AQ1574" i="5"/>
  <c r="AQ1571" i="5"/>
  <c r="AQ1575" i="5"/>
  <c r="AQ1576" i="5"/>
  <c r="Q143" i="2"/>
  <c r="E272" i="8"/>
  <c r="E272" i="7"/>
  <c r="E270" i="2"/>
  <c r="W2527" i="5"/>
  <c r="I253" i="2"/>
  <c r="W2457" i="5"/>
  <c r="I246" i="2"/>
  <c r="E239" i="8"/>
  <c r="E239" i="7"/>
  <c r="E237" i="2"/>
  <c r="W2297" i="5"/>
  <c r="I230" i="2"/>
  <c r="E223" i="8"/>
  <c r="E223" i="7"/>
  <c r="E221" i="2"/>
  <c r="W2137" i="5"/>
  <c r="I214" i="2"/>
  <c r="E205" i="8"/>
  <c r="E205" i="7"/>
  <c r="E203" i="2"/>
  <c r="AQ1937" i="5"/>
  <c r="AQ1936" i="5"/>
  <c r="AQ1935" i="5"/>
  <c r="AQ1934" i="5"/>
  <c r="AQ1931" i="5"/>
  <c r="AQ1932" i="5"/>
  <c r="AQ1930" i="5"/>
  <c r="AQ1929" i="5"/>
  <c r="AQ1933" i="5"/>
  <c r="N280" i="8"/>
  <c r="L294" i="6"/>
  <c r="O214" i="8"/>
  <c r="M228" i="6"/>
  <c r="L214" i="8"/>
  <c r="J228" i="6"/>
  <c r="O271" i="8"/>
  <c r="M285" i="6"/>
  <c r="J243" i="2"/>
  <c r="Q243" i="2" s="1"/>
  <c r="G220" i="8"/>
  <c r="E234" i="6"/>
  <c r="E185" i="8"/>
  <c r="E185" i="7"/>
  <c r="E183" i="2"/>
  <c r="AQ1551" i="5"/>
  <c r="AQ1550" i="5"/>
  <c r="AQ1549" i="5"/>
  <c r="AQ1552" i="5"/>
  <c r="AQ1556" i="5"/>
  <c r="AQ1557" i="5"/>
  <c r="AQ1553" i="5"/>
  <c r="AQ1555" i="5"/>
  <c r="AQ1554" i="5"/>
  <c r="E153" i="8"/>
  <c r="E153" i="7"/>
  <c r="E151" i="2"/>
  <c r="AQ730" i="5"/>
  <c r="AQ729" i="5"/>
  <c r="AQ732" i="5"/>
  <c r="AQ733" i="5"/>
  <c r="AQ737" i="5"/>
  <c r="AQ736" i="5"/>
  <c r="AQ735" i="5"/>
  <c r="AQ734" i="5"/>
  <c r="AQ731" i="5"/>
  <c r="Q12" i="2"/>
  <c r="O261" i="8"/>
  <c r="M275" i="6"/>
  <c r="L261" i="8"/>
  <c r="J275" i="6"/>
  <c r="O230" i="8"/>
  <c r="M244" i="6"/>
  <c r="L230" i="8"/>
  <c r="J244" i="6"/>
  <c r="W1277" i="5"/>
  <c r="I128" i="2"/>
  <c r="AQ801" i="5"/>
  <c r="AQ800" i="5"/>
  <c r="AQ799" i="5"/>
  <c r="AQ802" i="5"/>
  <c r="AQ803" i="5"/>
  <c r="AQ806" i="5"/>
  <c r="AQ804" i="5"/>
  <c r="AQ807" i="5"/>
  <c r="AQ805" i="5"/>
  <c r="Q43" i="2"/>
  <c r="H305" i="8"/>
  <c r="F319" i="6"/>
  <c r="M305" i="8"/>
  <c r="K319" i="6"/>
  <c r="H237" i="8"/>
  <c r="F251" i="6"/>
  <c r="M237" i="8"/>
  <c r="K251" i="6"/>
  <c r="E138" i="8"/>
  <c r="E138" i="7"/>
  <c r="E136" i="2"/>
  <c r="AQ631" i="5"/>
  <c r="AQ630" i="5"/>
  <c r="AQ629" i="5"/>
  <c r="AQ632" i="5"/>
  <c r="AQ633" i="5"/>
  <c r="AQ636" i="5"/>
  <c r="AQ634" i="5"/>
  <c r="AQ637" i="5"/>
  <c r="AQ635" i="5"/>
  <c r="AQ311" i="5"/>
  <c r="AQ310" i="5"/>
  <c r="AQ309" i="5"/>
  <c r="AQ312" i="5"/>
  <c r="AQ313" i="5"/>
  <c r="AQ317" i="5"/>
  <c r="AQ315" i="5"/>
  <c r="AQ316" i="5"/>
  <c r="AQ314" i="5"/>
  <c r="P203" i="2"/>
  <c r="E136" i="8"/>
  <c r="E136" i="7"/>
  <c r="E134" i="2"/>
  <c r="H260" i="8"/>
  <c r="F274" i="6"/>
  <c r="L260" i="8"/>
  <c r="J274" i="6"/>
  <c r="P244" i="2"/>
  <c r="G222" i="8"/>
  <c r="E236" i="6"/>
  <c r="K222" i="8"/>
  <c r="I236" i="6"/>
  <c r="Q173" i="2"/>
  <c r="E164" i="8"/>
  <c r="E164" i="7"/>
  <c r="E162" i="2"/>
  <c r="W1127" i="5"/>
  <c r="I113" i="2"/>
  <c r="J189" i="2"/>
  <c r="N151" i="8"/>
  <c r="L165" i="6"/>
  <c r="K151" i="8"/>
  <c r="I165" i="6"/>
  <c r="E115" i="8"/>
  <c r="E115" i="7"/>
  <c r="E113" i="2"/>
  <c r="W917" i="5"/>
  <c r="I92" i="2"/>
  <c r="E75" i="8"/>
  <c r="E75" i="7"/>
  <c r="E73" i="2"/>
  <c r="W357" i="5"/>
  <c r="I36" i="2"/>
  <c r="AQ217" i="5"/>
  <c r="AQ216" i="5"/>
  <c r="AQ215" i="5"/>
  <c r="AQ214" i="5"/>
  <c r="AQ211" i="5"/>
  <c r="AQ210" i="5"/>
  <c r="AQ209" i="5"/>
  <c r="AQ212" i="5"/>
  <c r="AQ213" i="5"/>
  <c r="J155" i="2"/>
  <c r="Q155" i="2" s="1"/>
  <c r="Q149" i="8"/>
  <c r="O163" i="6"/>
  <c r="AQ1231" i="5"/>
  <c r="AQ1230" i="5"/>
  <c r="AQ1229" i="5"/>
  <c r="AQ1232" i="5"/>
  <c r="AQ1235" i="5"/>
  <c r="AQ1234" i="5"/>
  <c r="AQ1237" i="5"/>
  <c r="AQ1233" i="5"/>
  <c r="AQ1236" i="5"/>
  <c r="E118" i="8"/>
  <c r="E118" i="7"/>
  <c r="E116" i="2"/>
  <c r="W147" i="5"/>
  <c r="I15" i="2"/>
  <c r="AQ67" i="5"/>
  <c r="AQ66" i="5"/>
  <c r="AQ65" i="5"/>
  <c r="AQ64" i="5"/>
  <c r="AQ61" i="5"/>
  <c r="AQ60" i="5"/>
  <c r="AQ59" i="5"/>
  <c r="AQ62" i="5"/>
  <c r="AQ63" i="5"/>
  <c r="AQ43" i="5"/>
  <c r="AQ47" i="5"/>
  <c r="AQ46" i="5"/>
  <c r="AQ45" i="5"/>
  <c r="AQ44" i="5"/>
  <c r="AQ41" i="5"/>
  <c r="AQ40" i="5"/>
  <c r="AQ39" i="5"/>
  <c r="AQ42" i="5"/>
  <c r="I228" i="8"/>
  <c r="G242" i="6"/>
  <c r="N228" i="8"/>
  <c r="L242" i="6"/>
  <c r="P102" i="8"/>
  <c r="N116" i="6"/>
  <c r="AQ787" i="5"/>
  <c r="AQ786" i="5"/>
  <c r="AQ785" i="5"/>
  <c r="AQ784" i="5"/>
  <c r="AQ781" i="5"/>
  <c r="AQ780" i="5"/>
  <c r="AQ779" i="5"/>
  <c r="AQ782" i="5"/>
  <c r="AQ783" i="5"/>
  <c r="AQ763" i="5"/>
  <c r="AQ767" i="5"/>
  <c r="AQ766" i="5"/>
  <c r="AQ765" i="5"/>
  <c r="AQ764" i="5"/>
  <c r="AQ761" i="5"/>
  <c r="AQ760" i="5"/>
  <c r="AQ759" i="5"/>
  <c r="AQ762" i="5"/>
  <c r="E70" i="8"/>
  <c r="E70" i="7"/>
  <c r="E68" i="2"/>
  <c r="W57" i="5"/>
  <c r="I6" i="2"/>
  <c r="H190" i="8"/>
  <c r="F204" i="6"/>
  <c r="L190" i="8"/>
  <c r="J204" i="6"/>
  <c r="Q182" i="8"/>
  <c r="O196" i="6"/>
  <c r="P140" i="8"/>
  <c r="N154" i="6"/>
  <c r="E45" i="8"/>
  <c r="E45" i="7"/>
  <c r="E43" i="2"/>
  <c r="W47" i="5"/>
  <c r="I5" i="2"/>
  <c r="P229" i="8"/>
  <c r="N243" i="6"/>
  <c r="J157" i="2"/>
  <c r="Q157" i="2" s="1"/>
  <c r="E93" i="8"/>
  <c r="E93" i="7"/>
  <c r="E91" i="2"/>
  <c r="P253" i="8"/>
  <c r="N267" i="6"/>
  <c r="AQ2393" i="5"/>
  <c r="AQ2397" i="5"/>
  <c r="AQ2396" i="5"/>
  <c r="AQ2395" i="5"/>
  <c r="AQ2394" i="5"/>
  <c r="AQ2391" i="5"/>
  <c r="AQ2390" i="5"/>
  <c r="AQ2389" i="5"/>
  <c r="AQ2392" i="5"/>
  <c r="AQ1787" i="5"/>
  <c r="AQ1786" i="5"/>
  <c r="AQ1785" i="5"/>
  <c r="AQ1784" i="5"/>
  <c r="AQ1781" i="5"/>
  <c r="AQ1780" i="5"/>
  <c r="AQ1779" i="5"/>
  <c r="AQ1782" i="5"/>
  <c r="AQ1783" i="5"/>
  <c r="E137" i="8"/>
  <c r="E137" i="7"/>
  <c r="E135" i="2"/>
  <c r="E91" i="8"/>
  <c r="E91" i="7"/>
  <c r="E89" i="2"/>
  <c r="AQ471" i="5"/>
  <c r="AQ470" i="5"/>
  <c r="AQ469" i="5"/>
  <c r="AQ472" i="5"/>
  <c r="AQ473" i="5"/>
  <c r="AQ476" i="5"/>
  <c r="AQ474" i="5"/>
  <c r="AQ477" i="5"/>
  <c r="AQ475" i="5"/>
  <c r="W177" i="5"/>
  <c r="I18" i="2"/>
  <c r="E525" i="2"/>
  <c r="F512" i="2"/>
  <c r="W1947" i="5"/>
  <c r="I195" i="2"/>
  <c r="N42" i="8"/>
  <c r="L56" i="6"/>
  <c r="O42" i="8"/>
  <c r="M56" i="6"/>
  <c r="R42" i="8"/>
  <c r="P56" i="6"/>
  <c r="Q58" i="8"/>
  <c r="O72" i="6"/>
  <c r="W477" i="5"/>
  <c r="I48" i="2"/>
  <c r="D554" i="2"/>
  <c r="Q105" i="8"/>
  <c r="O119" i="6"/>
  <c r="G525" i="2"/>
  <c r="E520" i="2"/>
  <c r="AQ4732" i="5"/>
  <c r="AQ4733" i="5"/>
  <c r="AQ4737" i="5"/>
  <c r="AQ4736" i="5"/>
  <c r="AQ4735" i="5"/>
  <c r="AQ4734" i="5"/>
  <c r="AQ4731" i="5"/>
  <c r="AQ4730" i="5"/>
  <c r="AQ4729" i="5"/>
  <c r="AQ4400" i="5"/>
  <c r="AQ4399" i="5"/>
  <c r="AQ4402" i="5"/>
  <c r="AQ4403" i="5"/>
  <c r="AQ4407" i="5"/>
  <c r="AQ4406" i="5"/>
  <c r="AQ4405" i="5"/>
  <c r="AQ4404" i="5"/>
  <c r="AQ4401" i="5"/>
  <c r="AQ4871" i="5"/>
  <c r="AQ4870" i="5"/>
  <c r="AQ4869" i="5"/>
  <c r="AQ4872" i="5"/>
  <c r="AQ4873" i="5"/>
  <c r="AQ4877" i="5"/>
  <c r="AQ4876" i="5"/>
  <c r="AQ4875" i="5"/>
  <c r="AQ4874" i="5"/>
  <c r="Q474" i="2"/>
  <c r="AQ4551" i="5"/>
  <c r="AQ4550" i="5"/>
  <c r="AQ4549" i="5"/>
  <c r="AQ4552" i="5"/>
  <c r="AQ4553" i="5"/>
  <c r="AQ4557" i="5"/>
  <c r="AQ4556" i="5"/>
  <c r="AQ4555" i="5"/>
  <c r="AQ4554" i="5"/>
  <c r="AQ4861" i="5"/>
  <c r="AQ4860" i="5"/>
  <c r="AQ4859" i="5"/>
  <c r="AQ4862" i="5"/>
  <c r="AQ4863" i="5"/>
  <c r="AQ4867" i="5"/>
  <c r="AQ4866" i="5"/>
  <c r="AQ4865" i="5"/>
  <c r="AQ4864" i="5"/>
  <c r="AQ4541" i="5"/>
  <c r="AQ4540" i="5"/>
  <c r="AQ4539" i="5"/>
  <c r="AQ4542" i="5"/>
  <c r="AQ4543" i="5"/>
  <c r="AQ4547" i="5"/>
  <c r="AQ4546" i="5"/>
  <c r="AQ4545" i="5"/>
  <c r="AQ4544" i="5"/>
  <c r="E427" i="8"/>
  <c r="E427" i="7"/>
  <c r="E425" i="2"/>
  <c r="AQ4082" i="5"/>
  <c r="AQ4083" i="5"/>
  <c r="AQ4087" i="5"/>
  <c r="AQ4086" i="5"/>
  <c r="AQ4085" i="5"/>
  <c r="AQ4084" i="5"/>
  <c r="AQ4080" i="5"/>
  <c r="AQ4079" i="5"/>
  <c r="AQ4081" i="5"/>
  <c r="AQ3442" i="5"/>
  <c r="AQ3443" i="5"/>
  <c r="AQ3447" i="5"/>
  <c r="AQ3446" i="5"/>
  <c r="AQ3445" i="5"/>
  <c r="AQ3444" i="5"/>
  <c r="AQ3440" i="5"/>
  <c r="AQ3441" i="5"/>
  <c r="AQ3439" i="5"/>
  <c r="I487" i="8"/>
  <c r="G501" i="6"/>
  <c r="N487" i="8"/>
  <c r="L501" i="6"/>
  <c r="L463" i="8"/>
  <c r="J477" i="6"/>
  <c r="P455" i="2"/>
  <c r="J457" i="8"/>
  <c r="H471" i="6"/>
  <c r="AQ4343" i="5"/>
  <c r="AQ4347" i="5"/>
  <c r="AQ4346" i="5"/>
  <c r="AQ4345" i="5"/>
  <c r="AQ4344" i="5"/>
  <c r="AQ4342" i="5"/>
  <c r="AQ4339" i="5"/>
  <c r="AQ4340" i="5"/>
  <c r="AQ4341" i="5"/>
  <c r="J479" i="2"/>
  <c r="Q479" i="2" s="1"/>
  <c r="L479" i="8"/>
  <c r="J493" i="6"/>
  <c r="R455" i="8"/>
  <c r="P469" i="6"/>
  <c r="J439" i="2"/>
  <c r="Q439" i="2" s="1"/>
  <c r="J469" i="2"/>
  <c r="Q469" i="2" s="1"/>
  <c r="Q447" i="8"/>
  <c r="O461" i="6"/>
  <c r="G447" i="8"/>
  <c r="E461" i="6"/>
  <c r="AQ4037" i="5"/>
  <c r="AQ4036" i="5"/>
  <c r="AQ4035" i="5"/>
  <c r="AQ4034" i="5"/>
  <c r="AQ4031" i="5"/>
  <c r="AQ4030" i="5"/>
  <c r="AQ4029" i="5"/>
  <c r="AQ4032" i="5"/>
  <c r="AQ4033" i="5"/>
  <c r="AQ3557" i="5"/>
  <c r="AQ3556" i="5"/>
  <c r="AQ3555" i="5"/>
  <c r="AQ3554" i="5"/>
  <c r="AQ3550" i="5"/>
  <c r="AQ3549" i="5"/>
  <c r="AQ3552" i="5"/>
  <c r="AQ3553" i="5"/>
  <c r="AQ3551" i="5"/>
  <c r="K495" i="8"/>
  <c r="I509" i="6"/>
  <c r="J480" i="8"/>
  <c r="H494" i="6"/>
  <c r="J463" i="2"/>
  <c r="Q463" i="2" s="1"/>
  <c r="AQ4232" i="5"/>
  <c r="AQ4231" i="5"/>
  <c r="AQ4230" i="5"/>
  <c r="AQ4236" i="5"/>
  <c r="AQ4233" i="5"/>
  <c r="AQ4229" i="5"/>
  <c r="AQ4237" i="5"/>
  <c r="AQ4235" i="5"/>
  <c r="AQ4234" i="5"/>
  <c r="AQ4211" i="5"/>
  <c r="AQ4210" i="5"/>
  <c r="AQ4209" i="5"/>
  <c r="AQ4216" i="5"/>
  <c r="AQ4212" i="5"/>
  <c r="AQ4213" i="5"/>
  <c r="AQ4217" i="5"/>
  <c r="AQ4215" i="5"/>
  <c r="AQ4214" i="5"/>
  <c r="H417" i="8"/>
  <c r="F431" i="6"/>
  <c r="AQ3967" i="5"/>
  <c r="AQ3966" i="5"/>
  <c r="AQ3965" i="5"/>
  <c r="AQ3964" i="5"/>
  <c r="AQ3961" i="5"/>
  <c r="AQ3960" i="5"/>
  <c r="AQ3959" i="5"/>
  <c r="AQ3962" i="5"/>
  <c r="AQ3963" i="5"/>
  <c r="E377" i="8"/>
  <c r="E377" i="7"/>
  <c r="E375" i="2"/>
  <c r="P371" i="2"/>
  <c r="J368" i="2"/>
  <c r="Q368" i="2" s="1"/>
  <c r="AQ3372" i="5"/>
  <c r="AQ3373" i="5"/>
  <c r="AQ3377" i="5"/>
  <c r="AQ3376" i="5"/>
  <c r="AQ3375" i="5"/>
  <c r="AQ3374" i="5"/>
  <c r="AQ3370" i="5"/>
  <c r="AQ3369" i="5"/>
  <c r="AQ3371" i="5"/>
  <c r="AQ3212" i="5"/>
  <c r="AQ3213" i="5"/>
  <c r="AQ3217" i="5"/>
  <c r="AQ3216" i="5"/>
  <c r="AQ3215" i="5"/>
  <c r="AQ3214" i="5"/>
  <c r="AQ3210" i="5"/>
  <c r="AQ3209" i="5"/>
  <c r="AQ3211" i="5"/>
  <c r="AQ3052" i="5"/>
  <c r="AQ3053" i="5"/>
  <c r="AQ3057" i="5"/>
  <c r="AQ3056" i="5"/>
  <c r="AQ3055" i="5"/>
  <c r="AQ3054" i="5"/>
  <c r="AQ3050" i="5"/>
  <c r="AQ3049" i="5"/>
  <c r="AQ3051" i="5"/>
  <c r="J432" i="8"/>
  <c r="H446" i="6"/>
  <c r="J391" i="2"/>
  <c r="Q391" i="2" s="1"/>
  <c r="J370" i="2"/>
  <c r="Q370" i="2" s="1"/>
  <c r="AQ3567" i="5"/>
  <c r="AQ3566" i="5"/>
  <c r="AQ3565" i="5"/>
  <c r="AQ3564" i="5"/>
  <c r="AQ3561" i="5"/>
  <c r="AQ3562" i="5"/>
  <c r="AQ3560" i="5"/>
  <c r="AQ3559" i="5"/>
  <c r="AQ3563" i="5"/>
  <c r="E344" i="8"/>
  <c r="E344" i="7"/>
  <c r="E342" i="2"/>
  <c r="W3237" i="5"/>
  <c r="I324" i="2"/>
  <c r="M373" i="8"/>
  <c r="K387" i="6"/>
  <c r="AQ3887" i="5"/>
  <c r="AQ3886" i="5"/>
  <c r="AQ3885" i="5"/>
  <c r="AQ3884" i="5"/>
  <c r="AQ3881" i="5"/>
  <c r="AQ3880" i="5"/>
  <c r="AQ3879" i="5"/>
  <c r="AQ3882" i="5"/>
  <c r="AQ3883" i="5"/>
  <c r="AQ3693" i="5"/>
  <c r="AQ3691" i="5"/>
  <c r="AQ3692" i="5"/>
  <c r="AQ3694" i="5"/>
  <c r="AQ3690" i="5"/>
  <c r="AQ3697" i="5"/>
  <c r="AQ3695" i="5"/>
  <c r="AQ3696" i="5"/>
  <c r="AQ3689" i="5"/>
  <c r="W3647" i="5"/>
  <c r="I365" i="2"/>
  <c r="E389" i="8"/>
  <c r="E389" i="7"/>
  <c r="E387" i="2"/>
  <c r="E432" i="8"/>
  <c r="E432" i="7"/>
  <c r="E430" i="2"/>
  <c r="E417" i="8"/>
  <c r="E417" i="7"/>
  <c r="E415" i="2"/>
  <c r="W4127" i="5"/>
  <c r="I413" i="2"/>
  <c r="AQ3971" i="5"/>
  <c r="AQ3970" i="5"/>
  <c r="AQ3969" i="5"/>
  <c r="AQ3972" i="5"/>
  <c r="AQ3973" i="5"/>
  <c r="AQ3977" i="5"/>
  <c r="AQ3976" i="5"/>
  <c r="AQ3975" i="5"/>
  <c r="AQ3974" i="5"/>
  <c r="W3917" i="5"/>
  <c r="I392" i="2"/>
  <c r="E374" i="8"/>
  <c r="E374" i="7"/>
  <c r="E372" i="2"/>
  <c r="E366" i="8"/>
  <c r="E366" i="7"/>
  <c r="E364" i="2"/>
  <c r="E358" i="8"/>
  <c r="E358" i="7"/>
  <c r="E356" i="2"/>
  <c r="E349" i="8"/>
  <c r="E349" i="7"/>
  <c r="E347" i="2"/>
  <c r="AQ3351" i="5"/>
  <c r="AQ3350" i="5"/>
  <c r="AQ3349" i="5"/>
  <c r="AQ3352" i="5"/>
  <c r="AQ3353" i="5"/>
  <c r="AQ3356" i="5"/>
  <c r="AQ3354" i="5"/>
  <c r="AQ3355" i="5"/>
  <c r="AQ3357" i="5"/>
  <c r="W3227" i="5"/>
  <c r="I323" i="2"/>
  <c r="E316" i="8"/>
  <c r="E316" i="7"/>
  <c r="E314" i="2"/>
  <c r="C513" i="2" s="1"/>
  <c r="AQ3101" i="5"/>
  <c r="AQ3100" i="5"/>
  <c r="AQ3099" i="5"/>
  <c r="AQ3102" i="5"/>
  <c r="AQ3103" i="5"/>
  <c r="AQ3107" i="5"/>
  <c r="AQ3106" i="5"/>
  <c r="AQ3105" i="5"/>
  <c r="AQ3104" i="5"/>
  <c r="E307" i="8"/>
  <c r="E307" i="7"/>
  <c r="E305" i="2"/>
  <c r="AQ2372" i="5"/>
  <c r="AQ2373" i="5"/>
  <c r="AQ2377" i="5"/>
  <c r="AQ2376" i="5"/>
  <c r="AQ2375" i="5"/>
  <c r="AQ2374" i="5"/>
  <c r="AQ2371" i="5"/>
  <c r="AQ2370" i="5"/>
  <c r="AQ2369" i="5"/>
  <c r="Q392" i="8"/>
  <c r="O406" i="6"/>
  <c r="M13" i="6" s="1"/>
  <c r="J358" i="2"/>
  <c r="E309" i="8"/>
  <c r="E309" i="7"/>
  <c r="E307" i="2"/>
  <c r="W2877" i="5"/>
  <c r="I288" i="2"/>
  <c r="AQ2692" i="5"/>
  <c r="AQ2689" i="5"/>
  <c r="AQ2693" i="5"/>
  <c r="AQ2694" i="5"/>
  <c r="AQ2697" i="5"/>
  <c r="AQ2696" i="5"/>
  <c r="AQ2695" i="5"/>
  <c r="AQ2691" i="5"/>
  <c r="AQ2690" i="5"/>
  <c r="E266" i="8"/>
  <c r="E266" i="7"/>
  <c r="E264" i="2"/>
  <c r="C506" i="2" s="1"/>
  <c r="E371" i="8"/>
  <c r="E371" i="7"/>
  <c r="E369" i="2"/>
  <c r="E347" i="8"/>
  <c r="E347" i="7"/>
  <c r="E345" i="2"/>
  <c r="E300" i="8"/>
  <c r="E300" i="7"/>
  <c r="E298" i="2"/>
  <c r="W2897" i="5"/>
  <c r="I290" i="2"/>
  <c r="W3207" i="5"/>
  <c r="I321" i="2"/>
  <c r="W3877" i="5"/>
  <c r="I388" i="2"/>
  <c r="W3477" i="5"/>
  <c r="I348" i="2"/>
  <c r="E305" i="8"/>
  <c r="E305" i="7"/>
  <c r="E303" i="2"/>
  <c r="AQ2487" i="5"/>
  <c r="AQ2486" i="5"/>
  <c r="AQ2485" i="5"/>
  <c r="AQ2484" i="5"/>
  <c r="AQ2481" i="5"/>
  <c r="AQ2480" i="5"/>
  <c r="AQ2479" i="5"/>
  <c r="AQ2482" i="5"/>
  <c r="AQ2483" i="5"/>
  <c r="W2317" i="5"/>
  <c r="I232" i="2"/>
  <c r="G321" i="8"/>
  <c r="E335" i="6"/>
  <c r="J321" i="8"/>
  <c r="H335" i="6"/>
  <c r="O287" i="8"/>
  <c r="M301" i="6"/>
  <c r="L287" i="8"/>
  <c r="J301" i="6"/>
  <c r="W2327" i="5"/>
  <c r="I233" i="2"/>
  <c r="O352" i="8"/>
  <c r="M366" i="6"/>
  <c r="K352" i="8"/>
  <c r="I366" i="6"/>
  <c r="G281" i="8"/>
  <c r="I281" i="8"/>
  <c r="G295" i="6"/>
  <c r="AQ2860" i="5"/>
  <c r="AQ2859" i="5"/>
  <c r="AQ2862" i="5"/>
  <c r="AQ2863" i="5"/>
  <c r="AQ2867" i="5"/>
  <c r="AQ2866" i="5"/>
  <c r="AQ2865" i="5"/>
  <c r="AQ2864" i="5"/>
  <c r="AQ2861" i="5"/>
  <c r="AQ1801" i="5"/>
  <c r="AQ1800" i="5"/>
  <c r="AQ1799" i="5"/>
  <c r="AQ1802" i="5"/>
  <c r="AQ1803" i="5"/>
  <c r="AQ1806" i="5"/>
  <c r="AQ1807" i="5"/>
  <c r="AQ1804" i="5"/>
  <c r="AQ1805" i="5"/>
  <c r="AQ1481" i="5"/>
  <c r="AQ1480" i="5"/>
  <c r="AQ1479" i="5"/>
  <c r="AQ1482" i="5"/>
  <c r="AQ1483" i="5"/>
  <c r="AQ1484" i="5"/>
  <c r="AQ1485" i="5"/>
  <c r="AQ1486" i="5"/>
  <c r="AQ1487" i="5"/>
  <c r="AQ2771" i="5"/>
  <c r="AQ2770" i="5"/>
  <c r="AQ2769" i="5"/>
  <c r="AQ2772" i="5"/>
  <c r="AQ2776" i="5"/>
  <c r="AQ2777" i="5"/>
  <c r="AQ2773" i="5"/>
  <c r="AQ2774" i="5"/>
  <c r="AQ2775" i="5"/>
  <c r="E255" i="8"/>
  <c r="E255" i="7"/>
  <c r="E253" i="2"/>
  <c r="E248" i="8"/>
  <c r="E248" i="7"/>
  <c r="E246" i="2"/>
  <c r="E242" i="8"/>
  <c r="E242" i="7"/>
  <c r="E240" i="2"/>
  <c r="E232" i="8"/>
  <c r="E232" i="7"/>
  <c r="E230" i="2"/>
  <c r="E226" i="8"/>
  <c r="E226" i="7"/>
  <c r="E224" i="2"/>
  <c r="E216" i="8"/>
  <c r="E216" i="7"/>
  <c r="E214" i="2"/>
  <c r="E210" i="8"/>
  <c r="E210" i="7"/>
  <c r="E208" i="2"/>
  <c r="P280" i="8"/>
  <c r="N294" i="6"/>
  <c r="J280" i="8"/>
  <c r="H294" i="6"/>
  <c r="E199" i="8"/>
  <c r="E199" i="7"/>
  <c r="E197" i="2"/>
  <c r="AQ1867" i="5"/>
  <c r="AQ1866" i="5"/>
  <c r="AQ1865" i="5"/>
  <c r="AQ1864" i="5"/>
  <c r="AQ1861" i="5"/>
  <c r="AQ1860" i="5"/>
  <c r="AQ1859" i="5"/>
  <c r="AQ1862" i="5"/>
  <c r="AQ1863" i="5"/>
  <c r="W1687" i="5"/>
  <c r="I169" i="2"/>
  <c r="Q271" i="8"/>
  <c r="O285" i="6"/>
  <c r="G244" i="8"/>
  <c r="E258" i="6"/>
  <c r="H220" i="8"/>
  <c r="F234" i="6"/>
  <c r="L220" i="8"/>
  <c r="J234" i="6"/>
  <c r="W1867" i="5"/>
  <c r="I187" i="2"/>
  <c r="E175" i="8"/>
  <c r="E175" i="7"/>
  <c r="E173" i="2"/>
  <c r="AQ1050" i="5"/>
  <c r="AQ1049" i="5"/>
  <c r="AQ1052" i="5"/>
  <c r="AQ1053" i="5"/>
  <c r="AQ1057" i="5"/>
  <c r="AQ1056" i="5"/>
  <c r="AQ1055" i="5"/>
  <c r="AQ1054" i="5"/>
  <c r="AQ1051" i="5"/>
  <c r="AQ170" i="5"/>
  <c r="AQ169" i="5"/>
  <c r="AQ172" i="5"/>
  <c r="AQ173" i="5"/>
  <c r="AQ177" i="5"/>
  <c r="AQ176" i="5"/>
  <c r="AQ175" i="5"/>
  <c r="AQ174" i="5"/>
  <c r="AQ171" i="5"/>
  <c r="M262" i="8"/>
  <c r="K276" i="6"/>
  <c r="J262" i="8"/>
  <c r="H276" i="6"/>
  <c r="H261" i="8"/>
  <c r="F275" i="6"/>
  <c r="M261" i="8"/>
  <c r="K275" i="6"/>
  <c r="AQ1637" i="5"/>
  <c r="AQ1636" i="5"/>
  <c r="AQ1635" i="5"/>
  <c r="AQ1634" i="5"/>
  <c r="AQ1631" i="5"/>
  <c r="AQ1630" i="5"/>
  <c r="AQ1629" i="5"/>
  <c r="AQ1632" i="5"/>
  <c r="AQ1633" i="5"/>
  <c r="AQ881" i="5"/>
  <c r="AQ880" i="5"/>
  <c r="AQ879" i="5"/>
  <c r="AQ882" i="5"/>
  <c r="AQ883" i="5"/>
  <c r="AQ886" i="5"/>
  <c r="AQ884" i="5"/>
  <c r="AQ887" i="5"/>
  <c r="AQ885" i="5"/>
  <c r="AQ481" i="5"/>
  <c r="AQ480" i="5"/>
  <c r="AQ479" i="5"/>
  <c r="AQ482" i="5"/>
  <c r="AQ483" i="5"/>
  <c r="AQ486" i="5"/>
  <c r="AQ484" i="5"/>
  <c r="AQ485" i="5"/>
  <c r="AQ487" i="5"/>
  <c r="P305" i="8"/>
  <c r="N319" i="6"/>
  <c r="W2917" i="5"/>
  <c r="I292" i="2"/>
  <c r="P237" i="8"/>
  <c r="N251" i="6"/>
  <c r="G236" i="8"/>
  <c r="E250" i="6"/>
  <c r="E161" i="8"/>
  <c r="E161" i="7"/>
  <c r="E159" i="2"/>
  <c r="AQ1111" i="5"/>
  <c r="AQ1110" i="5"/>
  <c r="AQ1109" i="5"/>
  <c r="AQ1112" i="5"/>
  <c r="AQ1113" i="5"/>
  <c r="AQ1116" i="5"/>
  <c r="AQ1114" i="5"/>
  <c r="AQ1117" i="5"/>
  <c r="AQ1115" i="5"/>
  <c r="J211" i="2"/>
  <c r="G205" i="8"/>
  <c r="E219" i="6"/>
  <c r="AQ1707" i="5"/>
  <c r="AQ1706" i="5"/>
  <c r="AQ1705" i="5"/>
  <c r="AQ1704" i="5"/>
  <c r="AQ1701" i="5"/>
  <c r="AQ1700" i="5"/>
  <c r="AQ1699" i="5"/>
  <c r="AQ1702" i="5"/>
  <c r="AQ1703" i="5"/>
  <c r="AQ1381" i="5"/>
  <c r="AQ1380" i="5"/>
  <c r="AQ1379" i="5"/>
  <c r="AQ1382" i="5"/>
  <c r="AQ1387" i="5"/>
  <c r="AQ1386" i="5"/>
  <c r="AQ1385" i="5"/>
  <c r="AQ1384" i="5"/>
  <c r="AQ1383" i="5"/>
  <c r="O260" i="8"/>
  <c r="M274" i="6"/>
  <c r="M260" i="8"/>
  <c r="K274" i="6"/>
  <c r="M246" i="8"/>
  <c r="K260" i="6"/>
  <c r="J246" i="8"/>
  <c r="H260" i="6"/>
  <c r="O222" i="8"/>
  <c r="M236" i="6"/>
  <c r="L222" i="8"/>
  <c r="J236" i="6"/>
  <c r="G204" i="8"/>
  <c r="E218" i="6"/>
  <c r="O151" i="8"/>
  <c r="M165" i="6"/>
  <c r="L151" i="8"/>
  <c r="J165" i="6"/>
  <c r="W907" i="5"/>
  <c r="I91" i="2"/>
  <c r="E63" i="8"/>
  <c r="E63" i="7"/>
  <c r="E61" i="2"/>
  <c r="W347" i="5"/>
  <c r="I35" i="2"/>
  <c r="W297" i="5"/>
  <c r="I30" i="2"/>
  <c r="W1197" i="5"/>
  <c r="I120" i="2"/>
  <c r="AQ1177" i="5"/>
  <c r="AQ1176" i="5"/>
  <c r="AQ1175" i="5"/>
  <c r="AQ1174" i="5"/>
  <c r="AQ1171" i="5"/>
  <c r="AQ1170" i="5"/>
  <c r="AQ1169" i="5"/>
  <c r="AQ1172" i="5"/>
  <c r="AQ1173" i="5"/>
  <c r="E39" i="8"/>
  <c r="E39" i="7"/>
  <c r="E37" i="2"/>
  <c r="C511" i="2" s="1"/>
  <c r="E77" i="8"/>
  <c r="E77" i="7"/>
  <c r="E75" i="2"/>
  <c r="J52" i="2"/>
  <c r="Q52" i="2" s="1"/>
  <c r="Q228" i="8"/>
  <c r="O242" i="6"/>
  <c r="J181" i="2"/>
  <c r="L102" i="8"/>
  <c r="J116" i="6"/>
  <c r="I102" i="8"/>
  <c r="G116" i="6"/>
  <c r="G252" i="8"/>
  <c r="E266" i="6"/>
  <c r="O190" i="8"/>
  <c r="M204" i="6"/>
  <c r="M190" i="8"/>
  <c r="K204" i="6"/>
  <c r="J182" i="8"/>
  <c r="H196" i="6"/>
  <c r="Q140" i="8"/>
  <c r="O154" i="6"/>
  <c r="E108" i="8"/>
  <c r="E108" i="7"/>
  <c r="E106" i="2"/>
  <c r="B553" i="2" s="1"/>
  <c r="AQ937" i="5"/>
  <c r="AQ936" i="5"/>
  <c r="AQ935" i="5"/>
  <c r="AQ934" i="5"/>
  <c r="AQ931" i="5"/>
  <c r="AQ930" i="5"/>
  <c r="AQ929" i="5"/>
  <c r="AQ932" i="5"/>
  <c r="AQ933" i="5"/>
  <c r="W757" i="5"/>
  <c r="I76" i="2"/>
  <c r="AQ457" i="5"/>
  <c r="AQ456" i="5"/>
  <c r="AQ455" i="5"/>
  <c r="AQ454" i="5"/>
  <c r="AQ451" i="5"/>
  <c r="AQ450" i="5"/>
  <c r="AQ449" i="5"/>
  <c r="AQ452" i="5"/>
  <c r="AQ453" i="5"/>
  <c r="E28" i="8"/>
  <c r="E28" i="7"/>
  <c r="E26" i="2"/>
  <c r="E20" i="8"/>
  <c r="E20" i="7"/>
  <c r="E18" i="2"/>
  <c r="G523" i="2"/>
  <c r="P40" i="2"/>
  <c r="K42" i="8"/>
  <c r="I56" i="6"/>
  <c r="J58" i="8"/>
  <c r="H72" i="6"/>
  <c r="W377" i="5"/>
  <c r="I38" i="2"/>
  <c r="J104" i="2"/>
  <c r="Q104" i="2" s="1"/>
  <c r="F514" i="2"/>
  <c r="I116" i="6"/>
  <c r="J44" i="2"/>
  <c r="J24" i="2"/>
  <c r="Q24" i="2" s="1"/>
  <c r="F507" i="2"/>
  <c r="AQ4480" i="5"/>
  <c r="AQ4479" i="5"/>
  <c r="AQ4482" i="5"/>
  <c r="AQ4483" i="5"/>
  <c r="AQ4487" i="5"/>
  <c r="AQ4486" i="5"/>
  <c r="AQ4485" i="5"/>
  <c r="AQ4484" i="5"/>
  <c r="AQ4481" i="5"/>
  <c r="AQ4631" i="5"/>
  <c r="AQ4630" i="5"/>
  <c r="AQ4629" i="5"/>
  <c r="AQ4632" i="5"/>
  <c r="AQ4633" i="5"/>
  <c r="AQ4637" i="5"/>
  <c r="AQ4636" i="5"/>
  <c r="AQ4635" i="5"/>
  <c r="AQ4634" i="5"/>
  <c r="Q497" i="2"/>
  <c r="AQ4781" i="5"/>
  <c r="AQ4780" i="5"/>
  <c r="AQ4779" i="5"/>
  <c r="AQ4782" i="5"/>
  <c r="AQ4783" i="5"/>
  <c r="AQ4787" i="5"/>
  <c r="AQ4786" i="5"/>
  <c r="AQ4785" i="5"/>
  <c r="AQ4784" i="5"/>
  <c r="AQ4593" i="5"/>
  <c r="AQ4597" i="5"/>
  <c r="AQ4596" i="5"/>
  <c r="AQ4595" i="5"/>
  <c r="AQ4594" i="5"/>
  <c r="AQ4591" i="5"/>
  <c r="AQ4590" i="5"/>
  <c r="AQ4589" i="5"/>
  <c r="AQ4592" i="5"/>
  <c r="E495" i="8"/>
  <c r="E495" i="7"/>
  <c r="E493" i="2"/>
  <c r="AQ3682" i="5"/>
  <c r="AQ3683" i="5"/>
  <c r="AQ3687" i="5"/>
  <c r="AQ3686" i="5"/>
  <c r="AQ3685" i="5"/>
  <c r="AQ3684" i="5"/>
  <c r="AQ3680" i="5"/>
  <c r="AQ3679" i="5"/>
  <c r="AQ3681" i="5"/>
  <c r="Q487" i="8"/>
  <c r="O501" i="6"/>
  <c r="G487" i="8"/>
  <c r="E501" i="6"/>
  <c r="H463" i="8"/>
  <c r="F477" i="6"/>
  <c r="M463" i="8"/>
  <c r="K477" i="6"/>
  <c r="N457" i="8"/>
  <c r="L471" i="6"/>
  <c r="R457" i="8"/>
  <c r="P471" i="6"/>
  <c r="W4227" i="5"/>
  <c r="I423" i="2"/>
  <c r="AQ3990" i="5"/>
  <c r="AQ3989" i="5"/>
  <c r="AQ3992" i="5"/>
  <c r="AQ3993" i="5"/>
  <c r="AQ3997" i="5"/>
  <c r="AQ3996" i="5"/>
  <c r="AQ3995" i="5"/>
  <c r="AQ3994" i="5"/>
  <c r="AQ3991" i="5"/>
  <c r="AQ3750" i="5"/>
  <c r="AQ3749" i="5"/>
  <c r="AQ3752" i="5"/>
  <c r="AQ3753" i="5"/>
  <c r="AQ3757" i="5"/>
  <c r="AQ3756" i="5"/>
  <c r="AQ3755" i="5"/>
  <c r="AQ3754" i="5"/>
  <c r="AQ3751" i="5"/>
  <c r="AQ3581" i="5"/>
  <c r="AQ3580" i="5"/>
  <c r="AQ3579" i="5"/>
  <c r="AQ3582" i="5"/>
  <c r="AQ3583" i="5"/>
  <c r="AQ3584" i="5"/>
  <c r="AQ3587" i="5"/>
  <c r="AQ3585" i="5"/>
  <c r="AQ3586" i="5"/>
  <c r="M479" i="8"/>
  <c r="J462" i="2"/>
  <c r="Q462" i="2" s="1"/>
  <c r="K455" i="8"/>
  <c r="I469" i="6"/>
  <c r="J447" i="8"/>
  <c r="H461" i="6"/>
  <c r="O447" i="8"/>
  <c r="M461" i="6"/>
  <c r="AQ4267" i="5"/>
  <c r="AQ4266" i="5"/>
  <c r="AQ4265" i="5"/>
  <c r="AQ4264" i="5"/>
  <c r="AQ4260" i="5"/>
  <c r="AQ4262" i="5"/>
  <c r="AQ4263" i="5"/>
  <c r="AQ4259" i="5"/>
  <c r="AQ4261" i="5"/>
  <c r="J495" i="2"/>
  <c r="Q495" i="2" s="1"/>
  <c r="L495" i="8"/>
  <c r="J509" i="6"/>
  <c r="R480" i="8"/>
  <c r="P494" i="6"/>
  <c r="W4337" i="5"/>
  <c r="I434" i="2"/>
  <c r="E406" i="8"/>
  <c r="E406" i="7"/>
  <c r="E404" i="2"/>
  <c r="P417" i="8"/>
  <c r="N431" i="6"/>
  <c r="N373" i="8"/>
  <c r="L387" i="6"/>
  <c r="W3667" i="5"/>
  <c r="I367" i="2"/>
  <c r="J360" i="2"/>
  <c r="Q360" i="2" s="1"/>
  <c r="M432" i="8"/>
  <c r="K446" i="6"/>
  <c r="W4167" i="5"/>
  <c r="I417" i="2"/>
  <c r="W3637" i="5"/>
  <c r="I364" i="2"/>
  <c r="AQ3111" i="5"/>
  <c r="AQ3110" i="5"/>
  <c r="AQ3109" i="5"/>
  <c r="AQ3112" i="5"/>
  <c r="AQ3113" i="5"/>
  <c r="AQ3116" i="5"/>
  <c r="AQ3114" i="5"/>
  <c r="AQ3115" i="5"/>
  <c r="AQ3117" i="5"/>
  <c r="E385" i="8"/>
  <c r="E385" i="7"/>
  <c r="E383" i="2"/>
  <c r="W3837" i="5"/>
  <c r="I384" i="2"/>
  <c r="AQ3731" i="5"/>
  <c r="AQ3730" i="5"/>
  <c r="AQ3729" i="5"/>
  <c r="AQ3732" i="5"/>
  <c r="AQ3733" i="5"/>
  <c r="AQ3737" i="5"/>
  <c r="AQ3736" i="5"/>
  <c r="AQ3735" i="5"/>
  <c r="AQ3734" i="5"/>
  <c r="E431" i="8"/>
  <c r="E431" i="7"/>
  <c r="E429" i="2"/>
  <c r="W4137" i="5"/>
  <c r="I414" i="2"/>
  <c r="J409" i="2"/>
  <c r="Q409" i="2" s="1"/>
  <c r="W3767" i="5"/>
  <c r="I377" i="2"/>
  <c r="AQ3327" i="5"/>
  <c r="AQ3326" i="5"/>
  <c r="AQ3325" i="5"/>
  <c r="AQ3324" i="5"/>
  <c r="AQ3321" i="5"/>
  <c r="AQ3320" i="5"/>
  <c r="AQ3319" i="5"/>
  <c r="AQ3322" i="5"/>
  <c r="AQ3323" i="5"/>
  <c r="AQ3007" i="5"/>
  <c r="AQ3006" i="5"/>
  <c r="AQ3005" i="5"/>
  <c r="AQ3004" i="5"/>
  <c r="AQ3001" i="5"/>
  <c r="AQ3000" i="5"/>
  <c r="AQ2999" i="5"/>
  <c r="AQ3002" i="5"/>
  <c r="AQ3003" i="5"/>
  <c r="AQ2761" i="5"/>
  <c r="AQ2760" i="5"/>
  <c r="AQ2759" i="5"/>
  <c r="AQ2762" i="5"/>
  <c r="AQ2763" i="5"/>
  <c r="AQ2767" i="5"/>
  <c r="AQ2764" i="5"/>
  <c r="AQ2765" i="5"/>
  <c r="AQ2766" i="5"/>
  <c r="Q301" i="2"/>
  <c r="W3607" i="5"/>
  <c r="I361" i="2"/>
  <c r="AQ3411" i="5"/>
  <c r="AQ3410" i="5"/>
  <c r="AQ3409" i="5"/>
  <c r="AQ3413" i="5"/>
  <c r="AQ3414" i="5"/>
  <c r="AQ3415" i="5"/>
  <c r="AQ3416" i="5"/>
  <c r="AQ3412" i="5"/>
  <c r="AQ3417" i="5"/>
  <c r="E343" i="8"/>
  <c r="E343" i="7"/>
  <c r="E341" i="2"/>
  <c r="W3307" i="5"/>
  <c r="I331" i="2"/>
  <c r="E324" i="8"/>
  <c r="E324" i="7"/>
  <c r="E322" i="2"/>
  <c r="Q304" i="2"/>
  <c r="E282" i="8"/>
  <c r="E282" i="7"/>
  <c r="E280" i="2"/>
  <c r="W2727" i="5"/>
  <c r="I273" i="2"/>
  <c r="AQ2700" i="5"/>
  <c r="AQ2699" i="5"/>
  <c r="AQ2703" i="5"/>
  <c r="AQ2707" i="5"/>
  <c r="AQ2706" i="5"/>
  <c r="AQ2705" i="5"/>
  <c r="AQ2704" i="5"/>
  <c r="AQ2702" i="5"/>
  <c r="AQ2701" i="5"/>
  <c r="AQ2612" i="5"/>
  <c r="AQ2613" i="5"/>
  <c r="AQ2617" i="5"/>
  <c r="AQ2615" i="5"/>
  <c r="AQ2614" i="5"/>
  <c r="AQ2611" i="5"/>
  <c r="AQ2616" i="5"/>
  <c r="AQ2610" i="5"/>
  <c r="AQ2609" i="5"/>
  <c r="AQ1972" i="5"/>
  <c r="AQ1973" i="5"/>
  <c r="AQ1977" i="5"/>
  <c r="AQ1976" i="5"/>
  <c r="AQ1975" i="5"/>
  <c r="AQ1974" i="5"/>
  <c r="AQ1971" i="5"/>
  <c r="AQ1969" i="5"/>
  <c r="AQ1970" i="5"/>
  <c r="G392" i="8"/>
  <c r="E406" i="6"/>
  <c r="C13" i="6" s="1"/>
  <c r="W3417" i="5"/>
  <c r="I342" i="2"/>
  <c r="E317" i="8"/>
  <c r="E317" i="7"/>
  <c r="E315" i="2"/>
  <c r="AQ3017" i="5"/>
  <c r="AQ3016" i="5"/>
  <c r="AQ3015" i="5"/>
  <c r="AQ3014" i="5"/>
  <c r="AQ3011" i="5"/>
  <c r="AQ3010" i="5"/>
  <c r="AQ3009" i="5"/>
  <c r="AQ3012" i="5"/>
  <c r="AQ3013" i="5"/>
  <c r="AQ2360" i="5"/>
  <c r="AQ2359" i="5"/>
  <c r="AQ2362" i="5"/>
  <c r="AQ2363" i="5"/>
  <c r="AQ2367" i="5"/>
  <c r="AQ2366" i="5"/>
  <c r="AQ2365" i="5"/>
  <c r="AQ2364" i="5"/>
  <c r="AQ2361" i="5"/>
  <c r="W3177" i="5"/>
  <c r="I318" i="2"/>
  <c r="E299" i="8"/>
  <c r="E299" i="7"/>
  <c r="E297" i="2"/>
  <c r="E287" i="8"/>
  <c r="E287" i="7"/>
  <c r="E285" i="2"/>
  <c r="AQ2511" i="5"/>
  <c r="AQ2510" i="5"/>
  <c r="AQ2509" i="5"/>
  <c r="AQ2512" i="5"/>
  <c r="AQ2513" i="5"/>
  <c r="AQ2514" i="5"/>
  <c r="AQ2517" i="5"/>
  <c r="AQ2515" i="5"/>
  <c r="AQ2516" i="5"/>
  <c r="AQ2191" i="5"/>
  <c r="AQ2190" i="5"/>
  <c r="AQ2189" i="5"/>
  <c r="AQ2192" i="5"/>
  <c r="AQ2193" i="5"/>
  <c r="AQ2194" i="5"/>
  <c r="AQ2197" i="5"/>
  <c r="AQ2195" i="5"/>
  <c r="AQ2196" i="5"/>
  <c r="W3377" i="5"/>
  <c r="I338" i="2"/>
  <c r="AQ2657" i="5"/>
  <c r="AQ2656" i="5"/>
  <c r="AQ2655" i="5"/>
  <c r="AQ2654" i="5"/>
  <c r="AQ2650" i="5"/>
  <c r="AQ2649" i="5"/>
  <c r="AQ2652" i="5"/>
  <c r="AQ2653" i="5"/>
  <c r="AQ2651" i="5"/>
  <c r="W3367" i="5"/>
  <c r="I337" i="2"/>
  <c r="AQ2972" i="5"/>
  <c r="AQ2973" i="5"/>
  <c r="AQ2977" i="5"/>
  <c r="AQ2976" i="5"/>
  <c r="AQ2975" i="5"/>
  <c r="AQ2974" i="5"/>
  <c r="AQ2970" i="5"/>
  <c r="AQ2969" i="5"/>
  <c r="AQ2971" i="5"/>
  <c r="E337" i="8"/>
  <c r="E337" i="7"/>
  <c r="E335" i="2"/>
  <c r="W2637" i="5"/>
  <c r="I264" i="2"/>
  <c r="AQ2407" i="5"/>
  <c r="AQ2406" i="5"/>
  <c r="AQ2405" i="5"/>
  <c r="AQ2404" i="5"/>
  <c r="AQ2401" i="5"/>
  <c r="AQ2400" i="5"/>
  <c r="AQ2399" i="5"/>
  <c r="AQ2402" i="5"/>
  <c r="AQ2403" i="5"/>
  <c r="W2307" i="5"/>
  <c r="I231" i="2"/>
  <c r="AQ2257" i="5"/>
  <c r="AQ2256" i="5"/>
  <c r="AQ2255" i="5"/>
  <c r="AQ2254" i="5"/>
  <c r="AQ2251" i="5"/>
  <c r="AQ2250" i="5"/>
  <c r="AQ2249" i="5"/>
  <c r="AQ2252" i="5"/>
  <c r="AQ2253" i="5"/>
  <c r="W2077" i="5"/>
  <c r="I208" i="2"/>
  <c r="O321" i="8"/>
  <c r="R321" i="8"/>
  <c r="P335" i="6"/>
  <c r="O301" i="6"/>
  <c r="M287" i="8"/>
  <c r="K301" i="6"/>
  <c r="AQ2421" i="5"/>
  <c r="AQ2420" i="5"/>
  <c r="AQ2419" i="5"/>
  <c r="AQ2422" i="5"/>
  <c r="AQ2423" i="5"/>
  <c r="AQ2424" i="5"/>
  <c r="AQ2427" i="5"/>
  <c r="AQ2425" i="5"/>
  <c r="AQ2426" i="5"/>
  <c r="J225" i="2"/>
  <c r="Q225" i="2" s="1"/>
  <c r="R352" i="8"/>
  <c r="P366" i="6"/>
  <c r="L352" i="8"/>
  <c r="J366" i="6"/>
  <c r="L281" i="8"/>
  <c r="J295" i="6"/>
  <c r="Q281" i="8"/>
  <c r="O295" i="6"/>
  <c r="AQ2017" i="5"/>
  <c r="AQ2016" i="5"/>
  <c r="AQ2015" i="5"/>
  <c r="AQ2014" i="5"/>
  <c r="AQ2011" i="5"/>
  <c r="AQ2012" i="5"/>
  <c r="AQ2010" i="5"/>
  <c r="AQ2009" i="5"/>
  <c r="AQ2013" i="5"/>
  <c r="AQ1651" i="5"/>
  <c r="AQ1650" i="5"/>
  <c r="AQ1649" i="5"/>
  <c r="AQ1652" i="5"/>
  <c r="AQ1653" i="5"/>
  <c r="AQ1656" i="5"/>
  <c r="AQ1654" i="5"/>
  <c r="AQ1657" i="5"/>
  <c r="AQ1655" i="5"/>
  <c r="AQ1412" i="5"/>
  <c r="AQ1413" i="5"/>
  <c r="AQ1414" i="5"/>
  <c r="AQ1411" i="5"/>
  <c r="AQ1410" i="5"/>
  <c r="AQ1409" i="5"/>
  <c r="AQ1417" i="5"/>
  <c r="AQ1416" i="5"/>
  <c r="AQ1415" i="5"/>
  <c r="E222" i="8"/>
  <c r="E222" i="7"/>
  <c r="E220" i="2"/>
  <c r="Q183" i="2"/>
  <c r="Q127" i="2"/>
  <c r="J311" i="2"/>
  <c r="Q311" i="2" s="1"/>
  <c r="E261" i="8"/>
  <c r="E261" i="7"/>
  <c r="E259" i="2"/>
  <c r="E241" i="8"/>
  <c r="E241" i="7"/>
  <c r="E239" i="2"/>
  <c r="W2287" i="5"/>
  <c r="I229" i="2"/>
  <c r="E225" i="8"/>
  <c r="E225" i="7"/>
  <c r="E223" i="2"/>
  <c r="E209" i="8"/>
  <c r="E209" i="7"/>
  <c r="E207" i="2"/>
  <c r="W1997" i="5"/>
  <c r="I200" i="2"/>
  <c r="P278" i="2"/>
  <c r="R280" i="8"/>
  <c r="P294" i="6"/>
  <c r="AQ2313" i="5"/>
  <c r="AQ2317" i="5"/>
  <c r="AQ2316" i="5"/>
  <c r="AQ2315" i="5"/>
  <c r="AQ2314" i="5"/>
  <c r="AQ2311" i="5"/>
  <c r="AQ2310" i="5"/>
  <c r="AQ2309" i="5"/>
  <c r="AQ2312" i="5"/>
  <c r="W1677" i="5"/>
  <c r="I168" i="2"/>
  <c r="W1537" i="5"/>
  <c r="I154" i="2"/>
  <c r="E152" i="8"/>
  <c r="E152" i="7"/>
  <c r="E150" i="2"/>
  <c r="P269" i="2"/>
  <c r="AQ2553" i="5"/>
  <c r="AQ2557" i="5"/>
  <c r="AQ2556" i="5"/>
  <c r="AQ2555" i="5"/>
  <c r="AQ2554" i="5"/>
  <c r="AQ2551" i="5"/>
  <c r="AQ2550" i="5"/>
  <c r="AQ2549" i="5"/>
  <c r="AQ2552" i="5"/>
  <c r="H244" i="8"/>
  <c r="F258" i="6"/>
  <c r="L244" i="8"/>
  <c r="J258" i="6"/>
  <c r="O220" i="8"/>
  <c r="M234" i="6"/>
  <c r="M220" i="8"/>
  <c r="K234" i="6"/>
  <c r="Q189" i="2"/>
  <c r="E180" i="8"/>
  <c r="E180" i="7"/>
  <c r="E178" i="2"/>
  <c r="E171" i="8"/>
  <c r="E171" i="7"/>
  <c r="E169" i="2"/>
  <c r="W1327" i="5"/>
  <c r="I133" i="2"/>
  <c r="AQ1217" i="5"/>
  <c r="AQ1216" i="5"/>
  <c r="AQ1215" i="5"/>
  <c r="AQ1214" i="5"/>
  <c r="AQ1211" i="5"/>
  <c r="AQ1213" i="5"/>
  <c r="AQ1209" i="5"/>
  <c r="AQ1210" i="5"/>
  <c r="AQ1212" i="5"/>
  <c r="AQ570" i="5"/>
  <c r="AQ569" i="5"/>
  <c r="AQ572" i="5"/>
  <c r="AQ573" i="5"/>
  <c r="AQ577" i="5"/>
  <c r="AQ576" i="5"/>
  <c r="AQ575" i="5"/>
  <c r="AQ574" i="5"/>
  <c r="AQ571" i="5"/>
  <c r="AQ410" i="5"/>
  <c r="AQ409" i="5"/>
  <c r="AQ412" i="5"/>
  <c r="AQ413" i="5"/>
  <c r="AQ417" i="5"/>
  <c r="AQ416" i="5"/>
  <c r="AQ415" i="5"/>
  <c r="AQ414" i="5"/>
  <c r="AQ411" i="5"/>
  <c r="N262" i="8"/>
  <c r="L276" i="6"/>
  <c r="R262" i="8"/>
  <c r="P276" i="6"/>
  <c r="P261" i="8"/>
  <c r="W1857" i="5"/>
  <c r="I186" i="2"/>
  <c r="I305" i="8"/>
  <c r="G319" i="6"/>
  <c r="P252" i="2"/>
  <c r="H236" i="8"/>
  <c r="F250" i="6"/>
  <c r="L236" i="8"/>
  <c r="J250" i="6"/>
  <c r="E194" i="8"/>
  <c r="E194" i="7"/>
  <c r="E192" i="2"/>
  <c r="W1627" i="5"/>
  <c r="I163" i="2"/>
  <c r="W1577" i="5"/>
  <c r="I158" i="2"/>
  <c r="AQ871" i="5"/>
  <c r="AQ870" i="5"/>
  <c r="AQ869" i="5"/>
  <c r="AQ872" i="5"/>
  <c r="AQ873" i="5"/>
  <c r="AQ874" i="5"/>
  <c r="AQ877" i="5"/>
  <c r="AQ875" i="5"/>
  <c r="AQ876" i="5"/>
  <c r="Q66" i="2"/>
  <c r="Q34" i="2"/>
  <c r="AQ151" i="5"/>
  <c r="AQ150" i="5"/>
  <c r="AQ149" i="5"/>
  <c r="AQ152" i="5"/>
  <c r="AQ153" i="5"/>
  <c r="AQ154" i="5"/>
  <c r="AQ157" i="5"/>
  <c r="AQ155" i="5"/>
  <c r="AQ156" i="5"/>
  <c r="G212" i="8"/>
  <c r="E226" i="6"/>
  <c r="K205" i="8"/>
  <c r="I219" i="6"/>
  <c r="P260" i="8"/>
  <c r="N274" i="6"/>
  <c r="P258" i="2"/>
  <c r="N246" i="8"/>
  <c r="L260" i="6"/>
  <c r="R246" i="8"/>
  <c r="P260" i="6"/>
  <c r="E191" i="8"/>
  <c r="E191" i="7"/>
  <c r="E189" i="2"/>
  <c r="H204" i="8"/>
  <c r="F218" i="6"/>
  <c r="L204" i="8"/>
  <c r="J218" i="6"/>
  <c r="J140" i="2"/>
  <c r="E101" i="8"/>
  <c r="E101" i="7"/>
  <c r="E99" i="2"/>
  <c r="W897" i="5"/>
  <c r="I90" i="2"/>
  <c r="W527" i="5"/>
  <c r="I53" i="2"/>
  <c r="E14" i="8"/>
  <c r="E14" i="7"/>
  <c r="E12" i="2"/>
  <c r="E178" i="8"/>
  <c r="E178" i="7"/>
  <c r="E176" i="2"/>
  <c r="W1227" i="5"/>
  <c r="I123" i="2"/>
  <c r="W1007" i="5"/>
  <c r="I101" i="2"/>
  <c r="E74" i="8"/>
  <c r="E74" i="7"/>
  <c r="E72" i="2"/>
  <c r="E55" i="8"/>
  <c r="E55" i="7"/>
  <c r="E53" i="2"/>
  <c r="E53" i="8"/>
  <c r="E53" i="7"/>
  <c r="E51" i="2"/>
  <c r="W287" i="5"/>
  <c r="I29" i="2"/>
  <c r="AQ147" i="5"/>
  <c r="AQ146" i="5"/>
  <c r="AQ145" i="5"/>
  <c r="AQ144" i="5"/>
  <c r="AQ141" i="5"/>
  <c r="AQ140" i="5"/>
  <c r="AQ139" i="5"/>
  <c r="AQ142" i="5"/>
  <c r="AQ143" i="5"/>
  <c r="AQ123" i="5"/>
  <c r="AQ127" i="5"/>
  <c r="AQ126" i="5"/>
  <c r="AQ125" i="5"/>
  <c r="AQ124" i="5"/>
  <c r="AQ121" i="5"/>
  <c r="AQ120" i="5"/>
  <c r="AQ119" i="5"/>
  <c r="AQ122" i="5"/>
  <c r="E6" i="8"/>
  <c r="E6" i="7"/>
  <c r="E4" i="2"/>
  <c r="P236" i="2"/>
  <c r="P148" i="2"/>
  <c r="J150" i="8"/>
  <c r="H164" i="6"/>
  <c r="E146" i="8"/>
  <c r="E146" i="7"/>
  <c r="E144" i="2"/>
  <c r="W1187" i="5"/>
  <c r="I119" i="2"/>
  <c r="E117" i="8"/>
  <c r="E117" i="7"/>
  <c r="E115" i="2"/>
  <c r="W187" i="5"/>
  <c r="I19" i="2"/>
  <c r="AQ1773" i="5"/>
  <c r="AQ1777" i="5"/>
  <c r="AQ1776" i="5"/>
  <c r="AQ1775" i="5"/>
  <c r="AQ1774" i="5"/>
  <c r="AQ1771" i="5"/>
  <c r="AQ1770" i="5"/>
  <c r="AQ1769" i="5"/>
  <c r="AQ1772" i="5"/>
  <c r="AQ1537" i="5"/>
  <c r="AQ1536" i="5"/>
  <c r="AQ1535" i="5"/>
  <c r="AQ1534" i="5"/>
  <c r="AQ1531" i="5"/>
  <c r="AQ1530" i="5"/>
  <c r="AQ1529" i="5"/>
  <c r="AQ1532" i="5"/>
  <c r="AQ1533" i="5"/>
  <c r="W1247" i="5"/>
  <c r="I125" i="2"/>
  <c r="M102" i="8"/>
  <c r="K116" i="6"/>
  <c r="Q102" i="8"/>
  <c r="O116" i="6"/>
  <c r="E69" i="8"/>
  <c r="E69" i="7"/>
  <c r="E67" i="2"/>
  <c r="L252" i="8"/>
  <c r="J266" i="6"/>
  <c r="P190" i="8"/>
  <c r="N204" i="6"/>
  <c r="P188" i="2"/>
  <c r="R182" i="8"/>
  <c r="P196" i="6"/>
  <c r="K149" i="8"/>
  <c r="I163" i="6"/>
  <c r="K140" i="8"/>
  <c r="I154" i="6"/>
  <c r="W847" i="5"/>
  <c r="I85" i="2"/>
  <c r="E61" i="8"/>
  <c r="E61" i="7"/>
  <c r="E59" i="2"/>
  <c r="E36" i="8"/>
  <c r="E36" i="7"/>
  <c r="E34" i="2"/>
  <c r="J126" i="2"/>
  <c r="Q126" i="2" s="1"/>
  <c r="E122" i="8"/>
  <c r="E122" i="7"/>
  <c r="E120" i="2"/>
  <c r="E110" i="8"/>
  <c r="E110" i="7"/>
  <c r="E108" i="2"/>
  <c r="E92" i="8"/>
  <c r="E92" i="7"/>
  <c r="E90" i="2"/>
  <c r="W747" i="5"/>
  <c r="I75" i="2"/>
  <c r="AQ617" i="5"/>
  <c r="AQ616" i="5"/>
  <c r="AQ615" i="5"/>
  <c r="AQ614" i="5"/>
  <c r="AQ611" i="5"/>
  <c r="AQ610" i="5"/>
  <c r="AQ609" i="5"/>
  <c r="AQ612" i="5"/>
  <c r="AQ613" i="5"/>
  <c r="E79" i="8"/>
  <c r="E79" i="7"/>
  <c r="E77" i="2"/>
  <c r="AQ537" i="5"/>
  <c r="AQ536" i="5"/>
  <c r="AQ535" i="5"/>
  <c r="AQ534" i="5"/>
  <c r="AQ531" i="5"/>
  <c r="AQ530" i="5"/>
  <c r="AQ529" i="5"/>
  <c r="AQ532" i="5"/>
  <c r="AQ533" i="5"/>
  <c r="E18" i="8"/>
  <c r="E18" i="7"/>
  <c r="E16" i="2"/>
  <c r="E509" i="2"/>
  <c r="E148" i="8"/>
  <c r="E148" i="7"/>
  <c r="E146" i="2"/>
  <c r="E64" i="8"/>
  <c r="E64" i="7"/>
  <c r="E62" i="2"/>
  <c r="G42" i="8"/>
  <c r="E56" i="6"/>
  <c r="L42" i="8"/>
  <c r="J56" i="6"/>
  <c r="D517" i="2"/>
  <c r="O58" i="8"/>
  <c r="M72" i="6"/>
  <c r="R58" i="8"/>
  <c r="P72" i="6"/>
  <c r="J31" i="2"/>
  <c r="Q31" i="2" s="1"/>
  <c r="E113" i="8"/>
  <c r="E113" i="7"/>
  <c r="E111" i="2"/>
  <c r="AQ523" i="5"/>
  <c r="AQ527" i="5"/>
  <c r="AQ526" i="5"/>
  <c r="AQ525" i="5"/>
  <c r="AQ524" i="5"/>
  <c r="AQ521" i="5"/>
  <c r="AQ520" i="5"/>
  <c r="AQ519" i="5"/>
  <c r="AQ522" i="5"/>
  <c r="E40" i="8"/>
  <c r="E40" i="7"/>
  <c r="E38" i="2"/>
  <c r="D528" i="2"/>
  <c r="AQ363" i="5"/>
  <c r="AQ367" i="5"/>
  <c r="AQ366" i="5"/>
  <c r="AQ365" i="5"/>
  <c r="AQ364" i="5"/>
  <c r="AQ361" i="5"/>
  <c r="AQ360" i="5"/>
  <c r="AQ359" i="5"/>
  <c r="AQ362" i="5"/>
  <c r="W627" i="5"/>
  <c r="I63" i="2"/>
  <c r="E503" i="2"/>
  <c r="D516" i="2"/>
  <c r="G510" i="2"/>
  <c r="W467" i="5"/>
  <c r="I47" i="2"/>
  <c r="AQ307" i="5"/>
  <c r="AQ306" i="5"/>
  <c r="AQ305" i="5"/>
  <c r="AQ304" i="5"/>
  <c r="AQ301" i="5"/>
  <c r="AQ300" i="5"/>
  <c r="AQ299" i="5"/>
  <c r="AQ302" i="5"/>
  <c r="AQ303" i="5"/>
  <c r="AQ4812" i="5"/>
  <c r="AQ4813" i="5"/>
  <c r="AQ4817" i="5"/>
  <c r="AQ4816" i="5"/>
  <c r="AQ4815" i="5"/>
  <c r="AQ4814" i="5"/>
  <c r="AQ4811" i="5"/>
  <c r="AQ4810" i="5"/>
  <c r="AQ4809" i="5"/>
  <c r="AQ4492" i="5"/>
  <c r="AQ4493" i="5"/>
  <c r="AQ4497" i="5"/>
  <c r="AQ4496" i="5"/>
  <c r="AQ4495" i="5"/>
  <c r="AQ4494" i="5"/>
  <c r="AQ4491" i="5"/>
  <c r="AQ4490" i="5"/>
  <c r="AQ4489" i="5"/>
  <c r="W4917" i="5"/>
  <c r="I492" i="2"/>
  <c r="W4837" i="5"/>
  <c r="I484" i="2"/>
  <c r="W4757" i="5"/>
  <c r="I476" i="2"/>
  <c r="W4677" i="5"/>
  <c r="I468" i="2"/>
  <c r="AQ4560" i="5"/>
  <c r="AQ4559" i="5"/>
  <c r="AQ4562" i="5"/>
  <c r="AQ4563" i="5"/>
  <c r="AQ4567" i="5"/>
  <c r="AQ4566" i="5"/>
  <c r="AQ4565" i="5"/>
  <c r="AQ4564" i="5"/>
  <c r="AQ4561" i="5"/>
  <c r="Q490" i="2"/>
  <c r="AQ4701" i="5"/>
  <c r="AQ4700" i="5"/>
  <c r="AQ4699" i="5"/>
  <c r="AQ4702" i="5"/>
  <c r="AQ4703" i="5"/>
  <c r="AQ4707" i="5"/>
  <c r="AQ4706" i="5"/>
  <c r="AQ4705" i="5"/>
  <c r="AQ4704" i="5"/>
  <c r="AQ3922" i="5"/>
  <c r="AQ3923" i="5"/>
  <c r="AQ3927" i="5"/>
  <c r="AQ3926" i="5"/>
  <c r="AQ3925" i="5"/>
  <c r="AQ3924" i="5"/>
  <c r="AQ3920" i="5"/>
  <c r="AQ3919" i="5"/>
  <c r="AQ3921" i="5"/>
  <c r="J487" i="8"/>
  <c r="H501" i="6"/>
  <c r="O487" i="8"/>
  <c r="M501" i="6"/>
  <c r="P463" i="8"/>
  <c r="N477" i="6"/>
  <c r="P461" i="2"/>
  <c r="G457" i="8"/>
  <c r="E471" i="6"/>
  <c r="K457" i="8"/>
  <c r="I471" i="6"/>
  <c r="AQ4220" i="5"/>
  <c r="AQ4219" i="5"/>
  <c r="AQ4222" i="5"/>
  <c r="AQ4223" i="5"/>
  <c r="AQ4227" i="5"/>
  <c r="AQ4225" i="5"/>
  <c r="AQ4224" i="5"/>
  <c r="AQ4221" i="5"/>
  <c r="AQ4226" i="5"/>
  <c r="AQ3981" i="5"/>
  <c r="AQ3980" i="5"/>
  <c r="AQ3979" i="5"/>
  <c r="AQ3982" i="5"/>
  <c r="AQ3983" i="5"/>
  <c r="AQ3986" i="5"/>
  <c r="AQ3984" i="5"/>
  <c r="AQ3985" i="5"/>
  <c r="AQ3987" i="5"/>
  <c r="AQ3821" i="5"/>
  <c r="AQ3820" i="5"/>
  <c r="AQ3819" i="5"/>
  <c r="AQ3822" i="5"/>
  <c r="AQ3823" i="5"/>
  <c r="AQ3826" i="5"/>
  <c r="AQ3824" i="5"/>
  <c r="AQ3825" i="5"/>
  <c r="AQ3827" i="5"/>
  <c r="P479" i="8"/>
  <c r="N493" i="6"/>
  <c r="L455" i="8"/>
  <c r="J469" i="6"/>
  <c r="J447" i="2"/>
  <c r="Q447" i="2" s="1"/>
  <c r="E443" i="8"/>
  <c r="E443" i="7"/>
  <c r="E441" i="2"/>
  <c r="E436" i="8"/>
  <c r="E436" i="7"/>
  <c r="E434" i="2"/>
  <c r="Q406" i="2"/>
  <c r="AQ3877" i="5"/>
  <c r="AQ3876" i="5"/>
  <c r="AQ3875" i="5"/>
  <c r="AQ3874" i="5"/>
  <c r="AQ3871" i="5"/>
  <c r="AQ3870" i="5"/>
  <c r="AQ3869" i="5"/>
  <c r="AQ3872" i="5"/>
  <c r="AQ3873" i="5"/>
  <c r="AQ3637" i="5"/>
  <c r="AQ3636" i="5"/>
  <c r="AQ3635" i="5"/>
  <c r="AQ3634" i="5"/>
  <c r="AQ3630" i="5"/>
  <c r="AQ3629" i="5"/>
  <c r="AQ3632" i="5"/>
  <c r="AQ3633" i="5"/>
  <c r="AQ3631" i="5"/>
  <c r="Q358" i="2"/>
  <c r="H495" i="8"/>
  <c r="F509" i="6"/>
  <c r="M495" i="8"/>
  <c r="K509" i="6"/>
  <c r="G480" i="8"/>
  <c r="E494" i="6"/>
  <c r="K480" i="8"/>
  <c r="I494" i="6"/>
  <c r="E390" i="8"/>
  <c r="E390" i="7"/>
  <c r="E388" i="2"/>
  <c r="AQ4243" i="5"/>
  <c r="AQ4246" i="5"/>
  <c r="AQ4239" i="5"/>
  <c r="AQ4244" i="5"/>
  <c r="AQ4247" i="5"/>
  <c r="AQ4245" i="5"/>
  <c r="AQ4241" i="5"/>
  <c r="AQ4240" i="5"/>
  <c r="AQ4242" i="5"/>
  <c r="I417" i="8"/>
  <c r="G431" i="6"/>
  <c r="AQ3807" i="5"/>
  <c r="AQ3806" i="5"/>
  <c r="AQ3805" i="5"/>
  <c r="AQ3804" i="5"/>
  <c r="AQ3801" i="5"/>
  <c r="AQ3800" i="5"/>
  <c r="AQ3799" i="5"/>
  <c r="AQ3802" i="5"/>
  <c r="AQ3803" i="5"/>
  <c r="G373" i="8"/>
  <c r="E387" i="6"/>
  <c r="W3587" i="5"/>
  <c r="I359" i="2"/>
  <c r="J352" i="2"/>
  <c r="Q352" i="2" s="1"/>
  <c r="N432" i="8"/>
  <c r="L446" i="6"/>
  <c r="AQ3647" i="5"/>
  <c r="AQ3646" i="5"/>
  <c r="AQ3645" i="5"/>
  <c r="AQ3644" i="5"/>
  <c r="AQ3641" i="5"/>
  <c r="AQ3642" i="5"/>
  <c r="AQ3640" i="5"/>
  <c r="AQ3639" i="5"/>
  <c r="AQ3643" i="5"/>
  <c r="W3077" i="5"/>
  <c r="I308" i="2"/>
  <c r="E419" i="8"/>
  <c r="E419" i="7"/>
  <c r="E417" i="2"/>
  <c r="AQ3891" i="5"/>
  <c r="AQ3890" i="5"/>
  <c r="AQ3889" i="5"/>
  <c r="AQ3892" i="5"/>
  <c r="AQ3893" i="5"/>
  <c r="AQ3897" i="5"/>
  <c r="AQ3896" i="5"/>
  <c r="AQ3895" i="5"/>
  <c r="AQ3894" i="5"/>
  <c r="W3557" i="5"/>
  <c r="I356" i="2"/>
  <c r="AQ2872" i="5"/>
  <c r="AQ2873" i="5"/>
  <c r="AQ2874" i="5"/>
  <c r="AQ2871" i="5"/>
  <c r="AQ2869" i="5"/>
  <c r="AQ2870" i="5"/>
  <c r="AQ2875" i="5"/>
  <c r="AQ2876" i="5"/>
  <c r="AQ2877" i="5"/>
  <c r="J412" i="2"/>
  <c r="E401" i="8"/>
  <c r="E401" i="7"/>
  <c r="E399" i="2"/>
  <c r="W3817" i="5"/>
  <c r="I382" i="2"/>
  <c r="AQ3613" i="5"/>
  <c r="AQ3611" i="5"/>
  <c r="AQ3612" i="5"/>
  <c r="AQ3614" i="5"/>
  <c r="AQ3610" i="5"/>
  <c r="AQ3617" i="5"/>
  <c r="AQ3615" i="5"/>
  <c r="AQ3616" i="5"/>
  <c r="AQ3609" i="5"/>
  <c r="W3567" i="5"/>
  <c r="I357" i="2"/>
  <c r="E425" i="8"/>
  <c r="E425" i="7"/>
  <c r="E423" i="2"/>
  <c r="AQ4051" i="5"/>
  <c r="AQ4050" i="5"/>
  <c r="AQ4049" i="5"/>
  <c r="AQ4052" i="5"/>
  <c r="AQ4053" i="5"/>
  <c r="AQ4057" i="5"/>
  <c r="AQ4056" i="5"/>
  <c r="AQ4055" i="5"/>
  <c r="AQ4054" i="5"/>
  <c r="W3997" i="5"/>
  <c r="I400" i="2"/>
  <c r="E384" i="8"/>
  <c r="E384" i="7"/>
  <c r="E382" i="2"/>
  <c r="J424" i="2"/>
  <c r="Q424" i="2" s="1"/>
  <c r="E379" i="8"/>
  <c r="E379" i="7"/>
  <c r="E377" i="2"/>
  <c r="W4017" i="5"/>
  <c r="I402" i="2"/>
  <c r="AQ4277" i="5"/>
  <c r="AQ4276" i="5"/>
  <c r="AQ4275" i="5"/>
  <c r="AQ4274" i="5"/>
  <c r="AQ4273" i="5"/>
  <c r="AQ4269" i="5"/>
  <c r="AQ4271" i="5"/>
  <c r="AQ4270" i="5"/>
  <c r="AQ4272" i="5"/>
  <c r="W3387" i="5"/>
  <c r="I339" i="2"/>
  <c r="E332" i="8"/>
  <c r="E332" i="7"/>
  <c r="E330" i="2"/>
  <c r="AQ3181" i="5"/>
  <c r="AQ3180" i="5"/>
  <c r="AQ3179" i="5"/>
  <c r="AQ3182" i="5"/>
  <c r="AQ3183" i="5"/>
  <c r="AQ3187" i="5"/>
  <c r="AQ3186" i="5"/>
  <c r="AQ3185" i="5"/>
  <c r="AQ3184" i="5"/>
  <c r="AQ2780" i="5"/>
  <c r="AQ2779" i="5"/>
  <c r="AQ2782" i="5"/>
  <c r="AQ2783" i="5"/>
  <c r="AQ2787" i="5"/>
  <c r="AQ2786" i="5"/>
  <c r="AQ2785" i="5"/>
  <c r="AQ2784" i="5"/>
  <c r="AQ2781" i="5"/>
  <c r="AQ2671" i="5"/>
  <c r="AQ2670" i="5"/>
  <c r="AQ2669" i="5"/>
  <c r="AQ2676" i="5"/>
  <c r="AQ2673" i="5"/>
  <c r="AQ2675" i="5"/>
  <c r="AQ2674" i="5"/>
  <c r="AQ2672" i="5"/>
  <c r="AQ2677" i="5"/>
  <c r="AQ2212" i="5"/>
  <c r="AQ2213" i="5"/>
  <c r="AQ2217" i="5"/>
  <c r="AQ2216" i="5"/>
  <c r="AQ2215" i="5"/>
  <c r="AQ2214" i="5"/>
  <c r="AQ2211" i="5"/>
  <c r="AQ2210" i="5"/>
  <c r="AQ2209" i="5"/>
  <c r="O392" i="8"/>
  <c r="M406" i="6"/>
  <c r="K13" i="6" s="1"/>
  <c r="E325" i="8"/>
  <c r="E325" i="7"/>
  <c r="E323" i="2"/>
  <c r="E284" i="8"/>
  <c r="E284" i="7"/>
  <c r="E282" i="2"/>
  <c r="W3167" i="5"/>
  <c r="I317" i="2"/>
  <c r="AQ2917" i="5"/>
  <c r="AQ2916" i="5"/>
  <c r="AQ2915" i="5"/>
  <c r="AQ2914" i="5"/>
  <c r="AQ2911" i="5"/>
  <c r="AQ2910" i="5"/>
  <c r="AQ2909" i="5"/>
  <c r="AQ2912" i="5"/>
  <c r="AQ2913" i="5"/>
  <c r="W3297" i="5"/>
  <c r="I330" i="2"/>
  <c r="E295" i="8"/>
  <c r="E295" i="7"/>
  <c r="E293" i="2"/>
  <c r="E274" i="8"/>
  <c r="E274" i="7"/>
  <c r="E272" i="2"/>
  <c r="E338" i="8"/>
  <c r="E338" i="7"/>
  <c r="E336" i="2"/>
  <c r="E329" i="8"/>
  <c r="E329" i="7"/>
  <c r="E327" i="2"/>
  <c r="C522" i="2" s="1"/>
  <c r="W2987" i="5"/>
  <c r="I299" i="2"/>
  <c r="W2737" i="5"/>
  <c r="I274" i="2"/>
  <c r="AQ2167" i="5"/>
  <c r="AQ2166" i="5"/>
  <c r="AQ2165" i="5"/>
  <c r="AQ2164" i="5"/>
  <c r="AQ2161" i="5"/>
  <c r="AQ2160" i="5"/>
  <c r="AQ2159" i="5"/>
  <c r="AQ2162" i="5"/>
  <c r="AQ2163" i="5"/>
  <c r="W2067" i="5"/>
  <c r="I207" i="2"/>
  <c r="AQ2007" i="5"/>
  <c r="AQ2006" i="5"/>
  <c r="AQ2005" i="5"/>
  <c r="AQ2004" i="5"/>
  <c r="AQ2000" i="5"/>
  <c r="AQ1999" i="5"/>
  <c r="AQ2002" i="5"/>
  <c r="AQ2003" i="5"/>
  <c r="AQ2001" i="5"/>
  <c r="P319" i="2"/>
  <c r="K321" i="8"/>
  <c r="I335" i="6"/>
  <c r="P285" i="2"/>
  <c r="AQ2837" i="5"/>
  <c r="AQ2836" i="5"/>
  <c r="AQ2835" i="5"/>
  <c r="AQ2834" i="5"/>
  <c r="AQ2831" i="5"/>
  <c r="AQ2830" i="5"/>
  <c r="AQ2829" i="5"/>
  <c r="AQ2832" i="5"/>
  <c r="AQ2833" i="5"/>
  <c r="W2677" i="5"/>
  <c r="I268" i="2"/>
  <c r="AQ2341" i="5"/>
  <c r="AQ2340" i="5"/>
  <c r="AQ2339" i="5"/>
  <c r="AQ2342" i="5"/>
  <c r="AQ2343" i="5"/>
  <c r="AQ2344" i="5"/>
  <c r="AQ2347" i="5"/>
  <c r="AQ2345" i="5"/>
  <c r="AQ2346" i="5"/>
  <c r="Q219" i="2"/>
  <c r="J217" i="2"/>
  <c r="Q217" i="2" s="1"/>
  <c r="P350" i="2"/>
  <c r="M352" i="8"/>
  <c r="K366" i="6"/>
  <c r="M281" i="8"/>
  <c r="K295" i="6"/>
  <c r="J281" i="8"/>
  <c r="H295" i="6"/>
  <c r="AQ1881" i="5"/>
  <c r="AQ1880" i="5"/>
  <c r="AQ1879" i="5"/>
  <c r="AQ1882" i="5"/>
  <c r="AQ1883" i="5"/>
  <c r="AQ1884" i="5"/>
  <c r="AQ1887" i="5"/>
  <c r="AQ1885" i="5"/>
  <c r="AQ1886" i="5"/>
  <c r="AQ1561" i="5"/>
  <c r="AQ1560" i="5"/>
  <c r="AQ1559" i="5"/>
  <c r="AQ1562" i="5"/>
  <c r="AQ1563" i="5"/>
  <c r="AQ1564" i="5"/>
  <c r="AQ1565" i="5"/>
  <c r="AQ1566" i="5"/>
  <c r="AQ1567" i="5"/>
  <c r="AQ1320" i="5"/>
  <c r="AQ1319" i="5"/>
  <c r="AQ1322" i="5"/>
  <c r="AQ1323" i="5"/>
  <c r="AQ1324" i="5"/>
  <c r="AQ1321" i="5"/>
  <c r="AQ1327" i="5"/>
  <c r="AQ1326" i="5"/>
  <c r="AQ1325" i="5"/>
  <c r="AQ2940" i="5"/>
  <c r="AQ2939" i="5"/>
  <c r="AQ2942" i="5"/>
  <c r="AQ2943" i="5"/>
  <c r="AQ2947" i="5"/>
  <c r="AQ2946" i="5"/>
  <c r="AQ2945" i="5"/>
  <c r="AQ2944" i="5"/>
  <c r="AQ2941" i="5"/>
  <c r="W1977" i="5"/>
  <c r="I198" i="2"/>
  <c r="E258" i="8"/>
  <c r="E258" i="7"/>
  <c r="E256" i="2"/>
  <c r="W2447" i="5"/>
  <c r="I245" i="2"/>
  <c r="W2127" i="5"/>
  <c r="I213" i="2"/>
  <c r="W1987" i="5"/>
  <c r="I199" i="2"/>
  <c r="H280" i="8"/>
  <c r="F294" i="6"/>
  <c r="AQ1877" i="5"/>
  <c r="AQ1876" i="5"/>
  <c r="AQ1875" i="5"/>
  <c r="AQ1874" i="5"/>
  <c r="AQ1871" i="5"/>
  <c r="AQ1870" i="5"/>
  <c r="AQ1869" i="5"/>
  <c r="AQ1872" i="5"/>
  <c r="AQ1873" i="5"/>
  <c r="W1667" i="5"/>
  <c r="I167" i="2"/>
  <c r="AQ1467" i="5"/>
  <c r="AQ1466" i="5"/>
  <c r="AQ1465" i="5"/>
  <c r="AQ1464" i="5"/>
  <c r="AQ1461" i="5"/>
  <c r="AQ1460" i="5"/>
  <c r="AQ1459" i="5"/>
  <c r="AQ1462" i="5"/>
  <c r="AQ1463" i="5"/>
  <c r="O244" i="8"/>
  <c r="M258" i="6"/>
  <c r="M244" i="8"/>
  <c r="K258" i="6"/>
  <c r="P220" i="8"/>
  <c r="N234" i="6"/>
  <c r="P218" i="2"/>
  <c r="W1657" i="5"/>
  <c r="I166" i="2"/>
  <c r="AQ1471" i="5"/>
  <c r="AQ1470" i="5"/>
  <c r="AQ1469" i="5"/>
  <c r="AQ1472" i="5"/>
  <c r="AQ1476" i="5"/>
  <c r="AQ1477" i="5"/>
  <c r="AQ1473" i="5"/>
  <c r="AQ1474" i="5"/>
  <c r="AQ1475" i="5"/>
  <c r="AQ1377" i="5"/>
  <c r="AQ1376" i="5"/>
  <c r="AQ1375" i="5"/>
  <c r="AQ1374" i="5"/>
  <c r="AQ1371" i="5"/>
  <c r="AQ1370" i="5"/>
  <c r="AQ1369" i="5"/>
  <c r="AQ1372" i="5"/>
  <c r="AQ1373" i="5"/>
  <c r="E135" i="8"/>
  <c r="E135" i="7"/>
  <c r="E133" i="2"/>
  <c r="AQ810" i="5"/>
  <c r="AQ809" i="5"/>
  <c r="AQ812" i="5"/>
  <c r="AQ813" i="5"/>
  <c r="AQ817" i="5"/>
  <c r="AQ816" i="5"/>
  <c r="AQ815" i="5"/>
  <c r="AQ814" i="5"/>
  <c r="AQ811" i="5"/>
  <c r="Q20" i="2"/>
  <c r="AQ10" i="5"/>
  <c r="AQ9" i="5"/>
  <c r="AQ12" i="5"/>
  <c r="AQ13" i="5"/>
  <c r="AQ17" i="5"/>
  <c r="AQ16" i="5"/>
  <c r="AQ15" i="5"/>
  <c r="AQ14" i="5"/>
  <c r="AQ11" i="5"/>
  <c r="K262" i="8"/>
  <c r="I276" i="6"/>
  <c r="E184" i="8"/>
  <c r="E184" i="7"/>
  <c r="E182" i="2"/>
  <c r="AQ961" i="5"/>
  <c r="AQ960" i="5"/>
  <c r="AQ959" i="5"/>
  <c r="AQ962" i="5"/>
  <c r="AQ963" i="5"/>
  <c r="AQ966" i="5"/>
  <c r="AQ964" i="5"/>
  <c r="AQ967" i="5"/>
  <c r="AQ965" i="5"/>
  <c r="AQ81" i="5"/>
  <c r="AQ80" i="5"/>
  <c r="AQ79" i="5"/>
  <c r="AQ82" i="5"/>
  <c r="AQ83" i="5"/>
  <c r="AQ86" i="5"/>
  <c r="AQ84" i="5"/>
  <c r="AQ87" i="5"/>
  <c r="AQ85" i="5"/>
  <c r="Q3" i="2"/>
  <c r="Q305" i="8"/>
  <c r="O319" i="6"/>
  <c r="M254" i="8"/>
  <c r="K268" i="6"/>
  <c r="J254" i="8"/>
  <c r="H268" i="6"/>
  <c r="O236" i="8"/>
  <c r="M250" i="6"/>
  <c r="M236" i="8"/>
  <c r="K250" i="6"/>
  <c r="AQ391" i="5"/>
  <c r="AQ390" i="5"/>
  <c r="AQ389" i="5"/>
  <c r="AQ392" i="5"/>
  <c r="AQ393" i="5"/>
  <c r="AQ396" i="5"/>
  <c r="AQ394" i="5"/>
  <c r="AQ395" i="5"/>
  <c r="AQ397" i="5"/>
  <c r="H212" i="8"/>
  <c r="F226" i="6"/>
  <c r="L212" i="8"/>
  <c r="J226" i="6"/>
  <c r="N205" i="8"/>
  <c r="L219" i="6"/>
  <c r="L205" i="8"/>
  <c r="J219" i="6"/>
  <c r="I260" i="8"/>
  <c r="G274" i="6"/>
  <c r="N260" i="8"/>
  <c r="L274" i="6"/>
  <c r="G246" i="8"/>
  <c r="E260" i="6"/>
  <c r="K246" i="8"/>
  <c r="I260" i="6"/>
  <c r="W1407" i="5"/>
  <c r="I141" i="2"/>
  <c r="W967" i="5"/>
  <c r="I97" i="2"/>
  <c r="E114" i="8"/>
  <c r="E114" i="7"/>
  <c r="E112" i="2"/>
  <c r="Q181" i="2"/>
  <c r="W1217" i="5"/>
  <c r="I122" i="2"/>
  <c r="E86" i="8"/>
  <c r="E86" i="7"/>
  <c r="E84" i="2"/>
  <c r="E67" i="8"/>
  <c r="E67" i="7"/>
  <c r="E65" i="2"/>
  <c r="E51" i="8"/>
  <c r="E51" i="7"/>
  <c r="E49" i="2"/>
  <c r="W227" i="5"/>
  <c r="I23" i="2"/>
  <c r="M238" i="8"/>
  <c r="K252" i="6"/>
  <c r="J238" i="8"/>
  <c r="H252" i="6"/>
  <c r="G150" i="8"/>
  <c r="E164" i="6"/>
  <c r="R150" i="8"/>
  <c r="P164" i="6"/>
  <c r="AQ1297" i="5"/>
  <c r="AQ1296" i="5"/>
  <c r="AQ1295" i="5"/>
  <c r="AQ1294" i="5"/>
  <c r="AQ1291" i="5"/>
  <c r="AQ1290" i="5"/>
  <c r="AQ1289" i="5"/>
  <c r="AQ1292" i="5"/>
  <c r="AQ1293" i="5"/>
  <c r="I88" i="2"/>
  <c r="W877" i="5"/>
  <c r="AQ857" i="5"/>
  <c r="AQ856" i="5"/>
  <c r="AQ855" i="5"/>
  <c r="AQ854" i="5"/>
  <c r="AQ851" i="5"/>
  <c r="AQ850" i="5"/>
  <c r="AQ849" i="5"/>
  <c r="AQ852" i="5"/>
  <c r="AQ853" i="5"/>
  <c r="W807" i="5"/>
  <c r="I81" i="2"/>
  <c r="E68" i="8"/>
  <c r="E68" i="7"/>
  <c r="E66" i="2"/>
  <c r="E52" i="8"/>
  <c r="E52" i="7"/>
  <c r="E50" i="2"/>
  <c r="W137" i="5"/>
  <c r="I14" i="2"/>
  <c r="W1317" i="5"/>
  <c r="I132" i="2"/>
  <c r="I124" i="2"/>
  <c r="W1237" i="5"/>
  <c r="P100" i="2"/>
  <c r="W857" i="5"/>
  <c r="I86" i="2"/>
  <c r="W17" i="5"/>
  <c r="I2" i="2"/>
  <c r="O252" i="8"/>
  <c r="M266" i="6"/>
  <c r="M252" i="8"/>
  <c r="K266" i="6"/>
  <c r="I190" i="8"/>
  <c r="G204" i="6"/>
  <c r="N190" i="8"/>
  <c r="L204" i="6"/>
  <c r="K182" i="8"/>
  <c r="I196" i="6"/>
  <c r="G149" i="8"/>
  <c r="E163" i="6"/>
  <c r="L149" i="8"/>
  <c r="J163" i="6"/>
  <c r="L140" i="8"/>
  <c r="J154" i="6"/>
  <c r="E130" i="8"/>
  <c r="E130" i="7"/>
  <c r="E128" i="2"/>
  <c r="W647" i="5"/>
  <c r="I65" i="2"/>
  <c r="P227" i="2"/>
  <c r="W697" i="5"/>
  <c r="I70" i="2"/>
  <c r="P251" i="2"/>
  <c r="W687" i="5"/>
  <c r="I69" i="2"/>
  <c r="AQ377" i="5"/>
  <c r="AQ376" i="5"/>
  <c r="AQ375" i="5"/>
  <c r="AQ374" i="5"/>
  <c r="AQ371" i="5"/>
  <c r="AQ370" i="5"/>
  <c r="AQ369" i="5"/>
  <c r="AQ372" i="5"/>
  <c r="AQ373" i="5"/>
  <c r="E11" i="8"/>
  <c r="E11" i="7"/>
  <c r="E9" i="2"/>
  <c r="E197" i="8"/>
  <c r="E197" i="7"/>
  <c r="E195" i="2"/>
  <c r="AQ1353" i="5"/>
  <c r="AQ1357" i="5"/>
  <c r="AQ1356" i="5"/>
  <c r="AQ1355" i="5"/>
  <c r="AQ1354" i="5"/>
  <c r="AQ1351" i="5"/>
  <c r="AQ1350" i="5"/>
  <c r="AQ1352" i="5"/>
  <c r="AQ1349" i="5"/>
  <c r="W1787" i="5"/>
  <c r="I179" i="2"/>
  <c r="J139" i="2"/>
  <c r="Q139" i="2" s="1"/>
  <c r="W707" i="5"/>
  <c r="I71" i="2"/>
  <c r="H42" i="8"/>
  <c r="F56" i="6"/>
  <c r="M42" i="8"/>
  <c r="K56" i="6"/>
  <c r="P56" i="2"/>
  <c r="K58" i="8"/>
  <c r="I72" i="6"/>
  <c r="J156" i="2"/>
  <c r="Q156" i="2" s="1"/>
  <c r="O48" i="2"/>
  <c r="J55" i="2"/>
  <c r="Q55" i="2" s="1"/>
  <c r="O240" i="2"/>
  <c r="G105" i="8"/>
  <c r="E119" i="6"/>
  <c r="K105" i="8"/>
  <c r="I119" i="6"/>
  <c r="AQ1017" i="5"/>
  <c r="AQ1016" i="5"/>
  <c r="AQ1015" i="5"/>
  <c r="AQ1014" i="5"/>
  <c r="AQ1011" i="5"/>
  <c r="AQ1010" i="5"/>
  <c r="AQ1009" i="5"/>
  <c r="AQ1012" i="5"/>
  <c r="AQ1013" i="5"/>
  <c r="D525" i="2"/>
  <c r="C505" i="2"/>
  <c r="G517" i="2"/>
  <c r="E12" i="8"/>
  <c r="E12" i="7"/>
  <c r="E10" i="2"/>
  <c r="AQ4960" i="5"/>
  <c r="AQ4959" i="5"/>
  <c r="AQ4962" i="5"/>
  <c r="AQ4963" i="5"/>
  <c r="AQ4967" i="5"/>
  <c r="AQ4966" i="5"/>
  <c r="AQ4965" i="5"/>
  <c r="AQ4964" i="5"/>
  <c r="AQ4961" i="5"/>
  <c r="AQ4880" i="5"/>
  <c r="AQ4879" i="5"/>
  <c r="AQ4882" i="5"/>
  <c r="AQ4883" i="5"/>
  <c r="AQ4887" i="5"/>
  <c r="AQ4886" i="5"/>
  <c r="AQ4885" i="5"/>
  <c r="AQ4884" i="5"/>
  <c r="AQ4881" i="5"/>
  <c r="AQ4800" i="5"/>
  <c r="AQ4799" i="5"/>
  <c r="AQ4802" i="5"/>
  <c r="AQ4803" i="5"/>
  <c r="AQ4807" i="5"/>
  <c r="AQ4806" i="5"/>
  <c r="AQ4805" i="5"/>
  <c r="AQ4804" i="5"/>
  <c r="AQ4801" i="5"/>
  <c r="AQ4720" i="5"/>
  <c r="AQ4719" i="5"/>
  <c r="AQ4722" i="5"/>
  <c r="AQ4723" i="5"/>
  <c r="AQ4727" i="5"/>
  <c r="AQ4726" i="5"/>
  <c r="AQ4725" i="5"/>
  <c r="AQ4724" i="5"/>
  <c r="AQ4721" i="5"/>
  <c r="AQ4640" i="5"/>
  <c r="AQ4639" i="5"/>
  <c r="AQ4642" i="5"/>
  <c r="AQ4643" i="5"/>
  <c r="AQ4647" i="5"/>
  <c r="AQ4646" i="5"/>
  <c r="AQ4645" i="5"/>
  <c r="AQ4644" i="5"/>
  <c r="AQ4641" i="5"/>
  <c r="AQ4791" i="5"/>
  <c r="AQ4790" i="5"/>
  <c r="AQ4789" i="5"/>
  <c r="AQ4792" i="5"/>
  <c r="AQ4793" i="5"/>
  <c r="AQ4797" i="5"/>
  <c r="AQ4796" i="5"/>
  <c r="AQ4795" i="5"/>
  <c r="AQ4794" i="5"/>
  <c r="Q466" i="2"/>
  <c r="AQ4621" i="5"/>
  <c r="AQ4620" i="5"/>
  <c r="AQ4619" i="5"/>
  <c r="AQ4622" i="5"/>
  <c r="AQ4623" i="5"/>
  <c r="AQ4627" i="5"/>
  <c r="AQ4626" i="5"/>
  <c r="AQ4625" i="5"/>
  <c r="AQ4624" i="5"/>
  <c r="AQ4162" i="5"/>
  <c r="AQ4163" i="5"/>
  <c r="AQ4167" i="5"/>
  <c r="AQ4166" i="5"/>
  <c r="AQ4165" i="5"/>
  <c r="AQ4164" i="5"/>
  <c r="AQ4160" i="5"/>
  <c r="AQ4159" i="5"/>
  <c r="AQ4161" i="5"/>
  <c r="AQ3522" i="5"/>
  <c r="AQ3523" i="5"/>
  <c r="AQ3527" i="5"/>
  <c r="AQ3526" i="5"/>
  <c r="AQ3525" i="5"/>
  <c r="AQ3524" i="5"/>
  <c r="AQ3520" i="5"/>
  <c r="AQ3519" i="5"/>
  <c r="AQ3521" i="5"/>
  <c r="R487" i="8"/>
  <c r="P501" i="6"/>
  <c r="I463" i="8"/>
  <c r="G477" i="6"/>
  <c r="N463" i="8"/>
  <c r="L477" i="6"/>
  <c r="O457" i="8"/>
  <c r="M471" i="6"/>
  <c r="L457" i="8"/>
  <c r="J471" i="6"/>
  <c r="AQ4070" i="5"/>
  <c r="AQ4069" i="5"/>
  <c r="AQ4072" i="5"/>
  <c r="AQ4073" i="5"/>
  <c r="AQ4077" i="5"/>
  <c r="AQ4076" i="5"/>
  <c r="AQ4075" i="5"/>
  <c r="AQ4074" i="5"/>
  <c r="AQ4071" i="5"/>
  <c r="Q378" i="2"/>
  <c r="AQ3661" i="5"/>
  <c r="AQ3660" i="5"/>
  <c r="AQ3659" i="5"/>
  <c r="AQ3662" i="5"/>
  <c r="AQ3663" i="5"/>
  <c r="AQ3664" i="5"/>
  <c r="AQ3667" i="5"/>
  <c r="AQ3665" i="5"/>
  <c r="AQ3666" i="5"/>
  <c r="I479" i="8"/>
  <c r="G493" i="6"/>
  <c r="H455" i="8"/>
  <c r="F469" i="6"/>
  <c r="M455" i="8"/>
  <c r="K469" i="6"/>
  <c r="J454" i="2"/>
  <c r="Q454" i="2" s="1"/>
  <c r="K447" i="8"/>
  <c r="I461" i="6"/>
  <c r="E428" i="8"/>
  <c r="E428" i="7"/>
  <c r="E426" i="2"/>
  <c r="AQ4117" i="5"/>
  <c r="AQ4116" i="5"/>
  <c r="AQ4115" i="5"/>
  <c r="AQ4114" i="5"/>
  <c r="AQ4111" i="5"/>
  <c r="AQ4110" i="5"/>
  <c r="AQ4109" i="5"/>
  <c r="AQ4112" i="5"/>
  <c r="AQ4113" i="5"/>
  <c r="P495" i="8"/>
  <c r="N509" i="6"/>
  <c r="P493" i="2"/>
  <c r="O480" i="8"/>
  <c r="M494" i="6"/>
  <c r="L480" i="8"/>
  <c r="J494" i="6"/>
  <c r="Q412" i="2"/>
  <c r="W4327" i="5"/>
  <c r="I433" i="2"/>
  <c r="Q425" i="2"/>
  <c r="W4197" i="5"/>
  <c r="I420" i="2"/>
  <c r="Q417" i="8"/>
  <c r="O431" i="6"/>
  <c r="E409" i="8"/>
  <c r="E409" i="7"/>
  <c r="E407" i="2"/>
  <c r="O373" i="8"/>
  <c r="M387" i="6"/>
  <c r="W3507" i="5"/>
  <c r="I351" i="2"/>
  <c r="G432" i="8"/>
  <c r="E446" i="6"/>
  <c r="W3317" i="5"/>
  <c r="I332" i="2"/>
  <c r="W4047" i="5"/>
  <c r="I405" i="2"/>
  <c r="W3467" i="5"/>
  <c r="I347" i="2"/>
  <c r="J407" i="2"/>
  <c r="Q407" i="2" s="1"/>
  <c r="W3977" i="5"/>
  <c r="I398" i="2"/>
  <c r="W3807" i="5"/>
  <c r="I381" i="2"/>
  <c r="Q362" i="2"/>
  <c r="AQ3397" i="5"/>
  <c r="AQ3396" i="5"/>
  <c r="AQ3395" i="5"/>
  <c r="AQ3394" i="5"/>
  <c r="AQ3390" i="5"/>
  <c r="AQ3389" i="5"/>
  <c r="AQ3392" i="5"/>
  <c r="AQ3391" i="5"/>
  <c r="AQ3393" i="5"/>
  <c r="E424" i="8"/>
  <c r="E424" i="7"/>
  <c r="E422" i="2"/>
  <c r="E400" i="8"/>
  <c r="E400" i="7"/>
  <c r="E398" i="2"/>
  <c r="W3787" i="5"/>
  <c r="I379" i="2"/>
  <c r="W3397" i="5"/>
  <c r="I340" i="2"/>
  <c r="E422" i="8"/>
  <c r="E422" i="7"/>
  <c r="E420" i="2"/>
  <c r="E411" i="8"/>
  <c r="E411" i="7"/>
  <c r="E409" i="2"/>
  <c r="AQ3247" i="5"/>
  <c r="AQ3246" i="5"/>
  <c r="AQ3245" i="5"/>
  <c r="AQ3244" i="5"/>
  <c r="AQ3241" i="5"/>
  <c r="AQ3240" i="5"/>
  <c r="AQ3239" i="5"/>
  <c r="AQ3242" i="5"/>
  <c r="AQ3243" i="5"/>
  <c r="Q399" i="2"/>
  <c r="E363" i="8"/>
  <c r="E363" i="7"/>
  <c r="E361" i="2"/>
  <c r="E340" i="8"/>
  <c r="E340" i="7"/>
  <c r="E338" i="2"/>
  <c r="AQ3261" i="5"/>
  <c r="AQ3260" i="5"/>
  <c r="AQ3259" i="5"/>
  <c r="AQ3262" i="5"/>
  <c r="AQ3263" i="5"/>
  <c r="AQ3267" i="5"/>
  <c r="AQ3266" i="5"/>
  <c r="AQ3265" i="5"/>
  <c r="AQ3264" i="5"/>
  <c r="Q312" i="2"/>
  <c r="AQ2661" i="5"/>
  <c r="AQ2662" i="5"/>
  <c r="AQ2665" i="5"/>
  <c r="AQ2664" i="5"/>
  <c r="AQ2660" i="5"/>
  <c r="AQ2667" i="5"/>
  <c r="AQ2663" i="5"/>
  <c r="AQ2666" i="5"/>
  <c r="AQ2659" i="5"/>
  <c r="AQ2452" i="5"/>
  <c r="AQ2453" i="5"/>
  <c r="AQ2457" i="5"/>
  <c r="AQ2456" i="5"/>
  <c r="AQ2455" i="5"/>
  <c r="AQ2454" i="5"/>
  <c r="AQ2451" i="5"/>
  <c r="AQ2450" i="5"/>
  <c r="AQ2449" i="5"/>
  <c r="P390" i="2"/>
  <c r="K392" i="8"/>
  <c r="I406" i="6"/>
  <c r="G13" i="6" s="1"/>
  <c r="E333" i="8"/>
  <c r="E333" i="7"/>
  <c r="E331" i="2"/>
  <c r="AQ3097" i="5"/>
  <c r="AQ3096" i="5"/>
  <c r="AQ3095" i="5"/>
  <c r="AQ3094" i="5"/>
  <c r="AQ3091" i="5"/>
  <c r="AQ3090" i="5"/>
  <c r="AQ3089" i="5"/>
  <c r="AQ3092" i="5"/>
  <c r="AQ3093" i="5"/>
  <c r="AQ2440" i="5"/>
  <c r="AQ2439" i="5"/>
  <c r="AQ2442" i="5"/>
  <c r="AQ2443" i="5"/>
  <c r="AQ2447" i="5"/>
  <c r="AQ2446" i="5"/>
  <c r="AQ2445" i="5"/>
  <c r="AQ2444" i="5"/>
  <c r="AQ2441" i="5"/>
  <c r="AQ2120" i="5"/>
  <c r="AQ2119" i="5"/>
  <c r="AQ2122" i="5"/>
  <c r="AQ2123" i="5"/>
  <c r="AQ2127" i="5"/>
  <c r="AQ2126" i="5"/>
  <c r="AQ2125" i="5"/>
  <c r="AQ2124" i="5"/>
  <c r="AQ2121" i="5"/>
  <c r="W3337" i="5"/>
  <c r="I334" i="2"/>
  <c r="AQ2813" i="5"/>
  <c r="AQ2817" i="5"/>
  <c r="AQ2816" i="5"/>
  <c r="AQ2815" i="5"/>
  <c r="AQ2814" i="5"/>
  <c r="AQ2810" i="5"/>
  <c r="AQ2809" i="5"/>
  <c r="AQ2811" i="5"/>
  <c r="AQ2812" i="5"/>
  <c r="AQ2591" i="5"/>
  <c r="AQ2590" i="5"/>
  <c r="AQ2589" i="5"/>
  <c r="AQ2592" i="5"/>
  <c r="AQ2593" i="5"/>
  <c r="AQ2594" i="5"/>
  <c r="AQ2597" i="5"/>
  <c r="AQ2595" i="5"/>
  <c r="AQ2596" i="5"/>
  <c r="AQ2271" i="5"/>
  <c r="AQ2270" i="5"/>
  <c r="AQ2269" i="5"/>
  <c r="AQ2272" i="5"/>
  <c r="AQ2273" i="5"/>
  <c r="AQ2274" i="5"/>
  <c r="AQ2277" i="5"/>
  <c r="AQ2275" i="5"/>
  <c r="AQ2276" i="5"/>
  <c r="AQ1951" i="5"/>
  <c r="AQ1950" i="5"/>
  <c r="AQ1949" i="5"/>
  <c r="AQ1952" i="5"/>
  <c r="AQ1953" i="5"/>
  <c r="AQ1955" i="5"/>
  <c r="AQ1956" i="5"/>
  <c r="AQ1957" i="5"/>
  <c r="AQ1954" i="5"/>
  <c r="W3217" i="5"/>
  <c r="I322" i="2"/>
  <c r="W2907" i="5"/>
  <c r="I291" i="2"/>
  <c r="W2807" i="5"/>
  <c r="I281" i="2"/>
  <c r="AQ2581" i="5"/>
  <c r="AQ2580" i="5"/>
  <c r="AQ2579" i="5"/>
  <c r="AQ2582" i="5"/>
  <c r="AQ2583" i="5"/>
  <c r="AQ2584" i="5"/>
  <c r="AQ2587" i="5"/>
  <c r="AQ2585" i="5"/>
  <c r="AQ2586" i="5"/>
  <c r="W3347" i="5"/>
  <c r="I335" i="2"/>
  <c r="W3127" i="5"/>
  <c r="I313" i="2"/>
  <c r="W2817" i="5"/>
  <c r="I282" i="2"/>
  <c r="AQ2987" i="5"/>
  <c r="AQ2986" i="5"/>
  <c r="AQ2985" i="5"/>
  <c r="AQ2984" i="5"/>
  <c r="AQ2981" i="5"/>
  <c r="AQ2982" i="5"/>
  <c r="AQ2983" i="5"/>
  <c r="AQ2979" i="5"/>
  <c r="AQ2980" i="5"/>
  <c r="AQ2712" i="5"/>
  <c r="AQ2713" i="5"/>
  <c r="AQ2714" i="5"/>
  <c r="AQ2711" i="5"/>
  <c r="AQ2710" i="5"/>
  <c r="AQ2717" i="5"/>
  <c r="AQ2716" i="5"/>
  <c r="AQ2715" i="5"/>
  <c r="AQ2709" i="5"/>
  <c r="AQ2577" i="5"/>
  <c r="AQ2576" i="5"/>
  <c r="AQ2575" i="5"/>
  <c r="AQ2574" i="5"/>
  <c r="AQ2571" i="5"/>
  <c r="AQ2570" i="5"/>
  <c r="AQ2569" i="5"/>
  <c r="AQ2572" i="5"/>
  <c r="AQ2573" i="5"/>
  <c r="W2557" i="5"/>
  <c r="I256" i="2"/>
  <c r="W2237" i="5"/>
  <c r="I224" i="2"/>
  <c r="W3737" i="5"/>
  <c r="I374" i="2"/>
  <c r="N321" i="8"/>
  <c r="L335" i="6"/>
  <c r="L321" i="8"/>
  <c r="J335" i="6"/>
  <c r="H287" i="8"/>
  <c r="F301" i="6"/>
  <c r="E270" i="8"/>
  <c r="E270" i="7"/>
  <c r="E268" i="2"/>
  <c r="AQ2261" i="5"/>
  <c r="AQ2260" i="5"/>
  <c r="AQ2259" i="5"/>
  <c r="AQ2262" i="5"/>
  <c r="AQ2263" i="5"/>
  <c r="AQ2264" i="5"/>
  <c r="AQ2267" i="5"/>
  <c r="AQ2265" i="5"/>
  <c r="AQ2266" i="5"/>
  <c r="Q211" i="2"/>
  <c r="W2087" i="5"/>
  <c r="I209" i="2"/>
  <c r="N352" i="8"/>
  <c r="L366" i="6"/>
  <c r="O281" i="8"/>
  <c r="M295" i="6"/>
  <c r="R281" i="8"/>
  <c r="P295" i="6"/>
  <c r="AQ1731" i="5"/>
  <c r="AQ1730" i="5"/>
  <c r="AQ1729" i="5"/>
  <c r="AQ1732" i="5"/>
  <c r="AQ1733" i="5"/>
  <c r="AQ1736" i="5"/>
  <c r="AQ1734" i="5"/>
  <c r="AQ1737" i="5"/>
  <c r="AQ1735" i="5"/>
  <c r="AQ1252" i="5"/>
  <c r="AQ1253" i="5"/>
  <c r="AQ1254" i="5"/>
  <c r="AQ1251" i="5"/>
  <c r="AQ1257" i="5"/>
  <c r="AQ1256" i="5"/>
  <c r="AQ1255" i="5"/>
  <c r="AQ1250" i="5"/>
  <c r="AQ1249" i="5"/>
  <c r="W2837" i="5"/>
  <c r="I284" i="2"/>
  <c r="Q191" i="2"/>
  <c r="AQ2040" i="5"/>
  <c r="AQ2039" i="5"/>
  <c r="AQ2042" i="5"/>
  <c r="AQ2047" i="5"/>
  <c r="AQ2046" i="5"/>
  <c r="AQ2045" i="5"/>
  <c r="AQ2044" i="5"/>
  <c r="AQ2043" i="5"/>
  <c r="AQ2041" i="5"/>
  <c r="E198" i="8"/>
  <c r="E198" i="7"/>
  <c r="E196" i="2"/>
  <c r="E264" i="8"/>
  <c r="E264" i="7"/>
  <c r="E262" i="2"/>
  <c r="E257" i="8"/>
  <c r="E257" i="7"/>
  <c r="E255" i="2"/>
  <c r="E253" i="8"/>
  <c r="E253" i="7"/>
  <c r="E251" i="2"/>
  <c r="E247" i="8"/>
  <c r="E247" i="7"/>
  <c r="E245" i="2"/>
  <c r="W2377" i="5"/>
  <c r="I238" i="2"/>
  <c r="E231" i="8"/>
  <c r="E231" i="7"/>
  <c r="E229" i="2"/>
  <c r="C515" i="2" s="1"/>
  <c r="W2217" i="5"/>
  <c r="I222" i="2"/>
  <c r="E215" i="8"/>
  <c r="E215" i="7"/>
  <c r="E213" i="2"/>
  <c r="W2057" i="5"/>
  <c r="I206" i="2"/>
  <c r="E195" i="8"/>
  <c r="E195" i="7"/>
  <c r="E193" i="2"/>
  <c r="C512" i="2" s="1"/>
  <c r="M280" i="8"/>
  <c r="K294" i="6"/>
  <c r="L280" i="8"/>
  <c r="J294" i="6"/>
  <c r="P212" i="2"/>
  <c r="E144" i="8"/>
  <c r="E144" i="7"/>
  <c r="E142" i="2"/>
  <c r="AQ1301" i="5"/>
  <c r="AQ1300" i="5"/>
  <c r="AQ1299" i="5"/>
  <c r="AQ1302" i="5"/>
  <c r="AQ1303" i="5"/>
  <c r="AQ1307" i="5"/>
  <c r="AQ1306" i="5"/>
  <c r="AQ1305" i="5"/>
  <c r="AQ1304" i="5"/>
  <c r="I271" i="8"/>
  <c r="G285" i="6"/>
  <c r="P244" i="8"/>
  <c r="N258" i="6"/>
  <c r="P242" i="2"/>
  <c r="I220" i="8"/>
  <c r="G234" i="6"/>
  <c r="N220" i="8"/>
  <c r="L234" i="6"/>
  <c r="W1367" i="5"/>
  <c r="I137" i="2"/>
  <c r="AQ1311" i="5"/>
  <c r="AQ1310" i="5"/>
  <c r="AQ1309" i="5"/>
  <c r="AQ1312" i="5"/>
  <c r="AQ1313" i="5"/>
  <c r="AQ1316" i="5"/>
  <c r="AQ1314" i="5"/>
  <c r="AQ1315" i="5"/>
  <c r="AQ1317" i="5"/>
  <c r="Q60" i="2"/>
  <c r="Q44" i="2"/>
  <c r="AQ250" i="5"/>
  <c r="AQ249" i="5"/>
  <c r="AQ252" i="5"/>
  <c r="AQ253" i="5"/>
  <c r="AQ257" i="5"/>
  <c r="AQ256" i="5"/>
  <c r="AQ255" i="5"/>
  <c r="AQ254" i="5"/>
  <c r="AQ251" i="5"/>
  <c r="O262" i="8"/>
  <c r="M276" i="6"/>
  <c r="L262" i="8"/>
  <c r="J276" i="6"/>
  <c r="P228" i="2"/>
  <c r="W1347" i="5"/>
  <c r="I135" i="2"/>
  <c r="Q99" i="2"/>
  <c r="AQ161" i="5"/>
  <c r="AQ160" i="5"/>
  <c r="AQ159" i="5"/>
  <c r="AQ162" i="5"/>
  <c r="AQ163" i="5"/>
  <c r="AQ164" i="5"/>
  <c r="AQ167" i="5"/>
  <c r="AQ165" i="5"/>
  <c r="AQ166" i="5"/>
  <c r="Q11" i="2"/>
  <c r="G305" i="8"/>
  <c r="E319" i="6"/>
  <c r="L268" i="6"/>
  <c r="R254" i="8"/>
  <c r="P268" i="6"/>
  <c r="P235" i="2"/>
  <c r="P236" i="8"/>
  <c r="N250" i="6"/>
  <c r="P234" i="2"/>
  <c r="E193" i="8"/>
  <c r="E193" i="7"/>
  <c r="E191" i="2"/>
  <c r="AQ1191" i="5"/>
  <c r="AQ1190" i="5"/>
  <c r="AQ1189" i="5"/>
  <c r="AQ1192" i="5"/>
  <c r="AQ1193" i="5"/>
  <c r="AQ1194" i="5"/>
  <c r="AQ1197" i="5"/>
  <c r="AQ1195" i="5"/>
  <c r="AQ1196" i="5"/>
  <c r="AQ951" i="5"/>
  <c r="AQ950" i="5"/>
  <c r="AQ949" i="5"/>
  <c r="AQ952" i="5"/>
  <c r="AQ953" i="5"/>
  <c r="AQ956" i="5"/>
  <c r="AQ954" i="5"/>
  <c r="AQ957" i="5"/>
  <c r="AQ955" i="5"/>
  <c r="O212" i="8"/>
  <c r="M226" i="6"/>
  <c r="M212" i="8"/>
  <c r="K226" i="6"/>
  <c r="O205" i="8"/>
  <c r="M219" i="6"/>
  <c r="M205" i="8"/>
  <c r="K219" i="6"/>
  <c r="Q260" i="8"/>
  <c r="O274" i="6"/>
  <c r="O246" i="8"/>
  <c r="M260" i="6"/>
  <c r="L246" i="8"/>
  <c r="J260" i="6"/>
  <c r="E170" i="8"/>
  <c r="E170" i="7"/>
  <c r="E168" i="2"/>
  <c r="E143" i="8"/>
  <c r="E143" i="7"/>
  <c r="E141" i="2"/>
  <c r="W1287" i="5"/>
  <c r="I129" i="2"/>
  <c r="O204" i="8"/>
  <c r="M218" i="6"/>
  <c r="P202" i="2"/>
  <c r="I151" i="8"/>
  <c r="G165" i="6"/>
  <c r="W977" i="5"/>
  <c r="I98" i="2"/>
  <c r="E84" i="8"/>
  <c r="E84" i="7"/>
  <c r="E82" i="2"/>
  <c r="W257" i="5"/>
  <c r="I26" i="2"/>
  <c r="AQ227" i="5"/>
  <c r="AQ226" i="5"/>
  <c r="AQ225" i="5"/>
  <c r="AQ224" i="5"/>
  <c r="AQ221" i="5"/>
  <c r="AQ220" i="5"/>
  <c r="AQ219" i="5"/>
  <c r="AQ222" i="5"/>
  <c r="AQ223" i="5"/>
  <c r="E13" i="8"/>
  <c r="E13" i="7"/>
  <c r="E11" i="2"/>
  <c r="E177" i="8"/>
  <c r="E177" i="7"/>
  <c r="E175" i="2"/>
  <c r="W1357" i="5"/>
  <c r="I136" i="2"/>
  <c r="E99" i="8"/>
  <c r="E99" i="7"/>
  <c r="E97" i="2"/>
  <c r="W277" i="5"/>
  <c r="I28" i="2"/>
  <c r="E5" i="8"/>
  <c r="E5" i="7"/>
  <c r="E3" i="2"/>
  <c r="N238" i="8"/>
  <c r="L252" i="6"/>
  <c r="R238" i="8"/>
  <c r="P252" i="6"/>
  <c r="H150" i="8"/>
  <c r="F164" i="6"/>
  <c r="E125" i="8"/>
  <c r="E125" i="7"/>
  <c r="E123" i="2"/>
  <c r="E50" i="8"/>
  <c r="E50" i="7"/>
  <c r="E48" i="2"/>
  <c r="I8" i="2"/>
  <c r="W77" i="5"/>
  <c r="AQ57" i="5"/>
  <c r="AQ56" i="5"/>
  <c r="AQ55" i="5"/>
  <c r="AQ54" i="5"/>
  <c r="AQ51" i="5"/>
  <c r="AQ50" i="5"/>
  <c r="AQ49" i="5"/>
  <c r="AQ52" i="5"/>
  <c r="AQ53" i="5"/>
  <c r="G228" i="8"/>
  <c r="E242" i="6"/>
  <c r="AQ1447" i="5"/>
  <c r="AQ1446" i="5"/>
  <c r="AQ1445" i="5"/>
  <c r="AQ1444" i="5"/>
  <c r="AQ1441" i="5"/>
  <c r="AQ1440" i="5"/>
  <c r="AQ1442" i="5"/>
  <c r="AQ1439" i="5"/>
  <c r="AQ1443" i="5"/>
  <c r="E134" i="8"/>
  <c r="E134" i="7"/>
  <c r="E132" i="2"/>
  <c r="N102" i="8"/>
  <c r="L116" i="6"/>
  <c r="I80" i="2"/>
  <c r="W797" i="5"/>
  <c r="AQ777" i="5"/>
  <c r="AQ776" i="5"/>
  <c r="AQ775" i="5"/>
  <c r="AQ774" i="5"/>
  <c r="AQ771" i="5"/>
  <c r="AQ770" i="5"/>
  <c r="AQ769" i="5"/>
  <c r="AQ772" i="5"/>
  <c r="AQ773" i="5"/>
  <c r="W727" i="5"/>
  <c r="I73" i="2"/>
  <c r="E60" i="8"/>
  <c r="E60" i="7"/>
  <c r="E58" i="2"/>
  <c r="W127" i="5"/>
  <c r="I13" i="2"/>
  <c r="N266" i="6"/>
  <c r="Q190" i="8"/>
  <c r="O204" i="6"/>
  <c r="G182" i="8"/>
  <c r="E196" i="6"/>
  <c r="H149" i="8"/>
  <c r="F163" i="6"/>
  <c r="M149" i="8"/>
  <c r="K163" i="6"/>
  <c r="H140" i="8"/>
  <c r="F154" i="6"/>
  <c r="M140" i="8"/>
  <c r="K154" i="6"/>
  <c r="AQ1097" i="5"/>
  <c r="AQ1096" i="5"/>
  <c r="AQ1095" i="5"/>
  <c r="AQ1094" i="5"/>
  <c r="AQ1091" i="5"/>
  <c r="AQ1090" i="5"/>
  <c r="AQ1089" i="5"/>
  <c r="AQ1092" i="5"/>
  <c r="AQ1093" i="5"/>
  <c r="P116" i="6"/>
  <c r="W777" i="5"/>
  <c r="I78" i="2"/>
  <c r="W487" i="5"/>
  <c r="I49" i="2"/>
  <c r="G229" i="8"/>
  <c r="E243" i="6"/>
  <c r="W1717" i="5"/>
  <c r="I172" i="2"/>
  <c r="Q140" i="2"/>
  <c r="E109" i="8"/>
  <c r="E109" i="7"/>
  <c r="E107" i="2"/>
  <c r="E19" i="8"/>
  <c r="E19" i="7"/>
  <c r="E17" i="2"/>
  <c r="G253" i="8"/>
  <c r="E267" i="6"/>
  <c r="AQ1797" i="5"/>
  <c r="AQ1796" i="5"/>
  <c r="AQ1795" i="5"/>
  <c r="AQ1794" i="5"/>
  <c r="AQ1791" i="5"/>
  <c r="AQ1790" i="5"/>
  <c r="AQ1789" i="5"/>
  <c r="AQ1792" i="5"/>
  <c r="AQ1793" i="5"/>
  <c r="W677" i="5"/>
  <c r="I68" i="2"/>
  <c r="E30" i="8"/>
  <c r="E30" i="7"/>
  <c r="E28" i="2"/>
  <c r="W537" i="5"/>
  <c r="I54" i="2"/>
  <c r="W447" i="5"/>
  <c r="I45" i="2"/>
  <c r="P42" i="8"/>
  <c r="N56" i="6"/>
  <c r="G58" i="8"/>
  <c r="E72" i="6"/>
  <c r="L58" i="8"/>
  <c r="J72" i="6"/>
  <c r="W947" i="5"/>
  <c r="I95" i="2"/>
  <c r="Q105" i="2"/>
  <c r="H105" i="8"/>
  <c r="F119" i="6"/>
  <c r="W717" i="5"/>
  <c r="I72" i="2"/>
  <c r="E65" i="8"/>
  <c r="E65" i="7"/>
  <c r="E63" i="2"/>
  <c r="E48" i="8"/>
  <c r="E48" i="7"/>
  <c r="E46" i="2"/>
  <c r="F506" i="2"/>
  <c r="J32" i="2"/>
  <c r="Q32" i="2" s="1"/>
  <c r="AQ297" i="5"/>
  <c r="AQ296" i="5"/>
  <c r="AQ295" i="5"/>
  <c r="AQ294" i="5"/>
  <c r="AQ291" i="5"/>
  <c r="AQ290" i="5"/>
  <c r="AQ289" i="5"/>
  <c r="AQ292" i="5"/>
  <c r="AQ293" i="5"/>
  <c r="E96" i="8"/>
  <c r="E96" i="7"/>
  <c r="E94" i="2"/>
  <c r="W637" i="5"/>
  <c r="I64" i="2"/>
  <c r="E49" i="8"/>
  <c r="E49" i="7"/>
  <c r="E47" i="2"/>
  <c r="P461" i="6" l="1"/>
  <c r="R447" i="8"/>
  <c r="E301" i="6"/>
  <c r="P260" i="2"/>
  <c r="I446" i="6"/>
  <c r="E276" i="6"/>
  <c r="F266" i="6"/>
  <c r="P259" i="2"/>
  <c r="J252" i="6"/>
  <c r="L493" i="6"/>
  <c r="I319" i="6"/>
  <c r="P250" i="2"/>
  <c r="P415" i="2"/>
  <c r="L275" i="6"/>
  <c r="F219" i="6"/>
  <c r="P477" i="2"/>
  <c r="P303" i="2"/>
  <c r="H116" i="6"/>
  <c r="P387" i="6"/>
  <c r="N387" i="6"/>
  <c r="H319" i="6"/>
  <c r="I301" i="6"/>
  <c r="F493" i="6"/>
  <c r="E285" i="6"/>
  <c r="L431" i="6"/>
  <c r="E154" i="6"/>
  <c r="J381" i="2"/>
  <c r="Q381" i="2" s="1"/>
  <c r="R57" i="8"/>
  <c r="P71" i="6"/>
  <c r="O141" i="8"/>
  <c r="M155" i="6"/>
  <c r="J141" i="2"/>
  <c r="Q141" i="2" s="1"/>
  <c r="M219" i="8"/>
  <c r="K233" i="6"/>
  <c r="J426" i="8"/>
  <c r="H440" i="6"/>
  <c r="J414" i="8"/>
  <c r="H428" i="6"/>
  <c r="M354" i="8"/>
  <c r="K368" i="6"/>
  <c r="J119" i="2"/>
  <c r="Q119" i="2" s="1"/>
  <c r="P311" i="2"/>
  <c r="Q227" i="8"/>
  <c r="O241" i="6"/>
  <c r="J364" i="2"/>
  <c r="Q364" i="2" s="1"/>
  <c r="P46" i="8"/>
  <c r="N60" i="6"/>
  <c r="L360" i="8"/>
  <c r="J374" i="6"/>
  <c r="J413" i="2"/>
  <c r="Q413" i="2" s="1"/>
  <c r="O370" i="8"/>
  <c r="M384" i="6"/>
  <c r="M191" i="8"/>
  <c r="K205" i="6"/>
  <c r="O303" i="8"/>
  <c r="M317" i="6"/>
  <c r="I262" i="8"/>
  <c r="G276" i="6"/>
  <c r="O221" i="8"/>
  <c r="M235" i="6"/>
  <c r="L221" i="8"/>
  <c r="J235" i="6"/>
  <c r="J146" i="2"/>
  <c r="Q146" i="2" s="1"/>
  <c r="J369" i="2"/>
  <c r="Q369" i="2" s="1"/>
  <c r="C516" i="2"/>
  <c r="J418" i="2"/>
  <c r="Q418" i="2" s="1"/>
  <c r="J403" i="2"/>
  <c r="Q403" i="2" s="1"/>
  <c r="L427" i="8"/>
  <c r="J441" i="6"/>
  <c r="J432" i="2"/>
  <c r="Q432" i="2" s="1"/>
  <c r="O378" i="8"/>
  <c r="M392" i="6"/>
  <c r="H496" i="8"/>
  <c r="F510" i="6"/>
  <c r="M496" i="8"/>
  <c r="K510" i="6"/>
  <c r="P472" i="8"/>
  <c r="N486" i="6"/>
  <c r="P470" i="2"/>
  <c r="H114" i="8"/>
  <c r="F128" i="6"/>
  <c r="M114" i="8"/>
  <c r="K128" i="6"/>
  <c r="J9" i="2"/>
  <c r="Q9" i="2" s="1"/>
  <c r="L104" i="8"/>
  <c r="J118" i="6"/>
  <c r="J150" i="2"/>
  <c r="Q150" i="2" s="1"/>
  <c r="J153" i="2"/>
  <c r="Q153" i="2" s="1"/>
  <c r="J261" i="2"/>
  <c r="Q261" i="2" s="1"/>
  <c r="J286" i="2"/>
  <c r="Q286" i="2" s="1"/>
  <c r="P311" i="8"/>
  <c r="N325" i="6"/>
  <c r="G311" i="8"/>
  <c r="E325" i="6"/>
  <c r="P488" i="8"/>
  <c r="N502" i="6"/>
  <c r="P486" i="2"/>
  <c r="J437" i="2"/>
  <c r="Q437" i="2" s="1"/>
  <c r="G41" i="8"/>
  <c r="E55" i="6"/>
  <c r="L41" i="8"/>
  <c r="J55" i="6"/>
  <c r="O175" i="8"/>
  <c r="M189" i="6"/>
  <c r="L175" i="8"/>
  <c r="J189" i="6"/>
  <c r="J145" i="2"/>
  <c r="Q145" i="2" s="1"/>
  <c r="J255" i="2"/>
  <c r="Q255" i="2" s="1"/>
  <c r="I408" i="8"/>
  <c r="G422" i="6"/>
  <c r="R368" i="8"/>
  <c r="P382" i="6"/>
  <c r="L368" i="8"/>
  <c r="J382" i="6"/>
  <c r="J397" i="2"/>
  <c r="Q397" i="2" s="1"/>
  <c r="M410" i="8"/>
  <c r="K424" i="6"/>
  <c r="I410" i="8"/>
  <c r="G424" i="6"/>
  <c r="J401" i="2"/>
  <c r="Q401" i="2" s="1"/>
  <c r="K421" i="8"/>
  <c r="I435" i="6"/>
  <c r="P421" i="8"/>
  <c r="N435" i="6"/>
  <c r="P448" i="8"/>
  <c r="N462" i="6"/>
  <c r="P446" i="2"/>
  <c r="P60" i="8"/>
  <c r="N74" i="6"/>
  <c r="I85" i="8"/>
  <c r="G99" i="6"/>
  <c r="P99" i="2"/>
  <c r="J101" i="8"/>
  <c r="H115" i="6"/>
  <c r="P161" i="2"/>
  <c r="J187" i="8"/>
  <c r="H201" i="6"/>
  <c r="G187" i="8"/>
  <c r="E201" i="6"/>
  <c r="I268" i="8"/>
  <c r="G282" i="6"/>
  <c r="K268" i="8"/>
  <c r="I282" i="6"/>
  <c r="N418" i="8"/>
  <c r="L432" i="6"/>
  <c r="R418" i="8"/>
  <c r="P432" i="6"/>
  <c r="H401" i="8"/>
  <c r="F415" i="6"/>
  <c r="H387" i="8"/>
  <c r="F401" i="6"/>
  <c r="K364" i="8"/>
  <c r="I378" i="6"/>
  <c r="H364" i="8"/>
  <c r="F378" i="6"/>
  <c r="I365" i="8"/>
  <c r="G379" i="6"/>
  <c r="H365" i="8"/>
  <c r="F379" i="6"/>
  <c r="G484" i="8"/>
  <c r="E498" i="6"/>
  <c r="G469" i="8"/>
  <c r="E483" i="6"/>
  <c r="M36" i="8"/>
  <c r="K50" i="6"/>
  <c r="Q36" i="8"/>
  <c r="O50" i="6"/>
  <c r="G59" i="8"/>
  <c r="E73" i="6"/>
  <c r="K59" i="8"/>
  <c r="I73" i="6"/>
  <c r="G476" i="8"/>
  <c r="E490" i="6"/>
  <c r="K45" i="8"/>
  <c r="I59" i="6"/>
  <c r="H45" i="8"/>
  <c r="F59" i="6"/>
  <c r="I63" i="8"/>
  <c r="G77" i="6"/>
  <c r="G63" i="8"/>
  <c r="E77" i="6"/>
  <c r="P3" i="2"/>
  <c r="J5" i="8"/>
  <c r="H19" i="6"/>
  <c r="H43" i="8"/>
  <c r="F57" i="6"/>
  <c r="L129" i="8"/>
  <c r="J143" i="6"/>
  <c r="G129" i="8"/>
  <c r="E143" i="6"/>
  <c r="M145" i="8"/>
  <c r="K159" i="6"/>
  <c r="H145" i="8"/>
  <c r="F159" i="6"/>
  <c r="Q274" i="8"/>
  <c r="O288" i="6"/>
  <c r="J274" i="8"/>
  <c r="H288" i="6"/>
  <c r="I296" i="8"/>
  <c r="G310" i="6"/>
  <c r="I330" i="8"/>
  <c r="G344" i="6"/>
  <c r="J380" i="8"/>
  <c r="H394" i="6"/>
  <c r="H380" i="8"/>
  <c r="F394" i="6"/>
  <c r="L396" i="8"/>
  <c r="J410" i="6"/>
  <c r="I396" i="8"/>
  <c r="G410" i="6"/>
  <c r="H458" i="8"/>
  <c r="F472" i="6"/>
  <c r="I474" i="8"/>
  <c r="G488" i="6"/>
  <c r="P488" i="2"/>
  <c r="J490" i="8"/>
  <c r="H504" i="6"/>
  <c r="N451" i="8"/>
  <c r="L465" i="6"/>
  <c r="R451" i="8"/>
  <c r="P465" i="6"/>
  <c r="O467" i="8"/>
  <c r="M481" i="6"/>
  <c r="P483" i="8"/>
  <c r="N497" i="6"/>
  <c r="M499" i="8"/>
  <c r="K513" i="6"/>
  <c r="Q499" i="8"/>
  <c r="O513" i="6"/>
  <c r="P458" i="2"/>
  <c r="J460" i="8"/>
  <c r="H474" i="6"/>
  <c r="G492" i="8"/>
  <c r="E506" i="6"/>
  <c r="G461" i="8"/>
  <c r="E475" i="6"/>
  <c r="R493" i="8"/>
  <c r="P507" i="6"/>
  <c r="H493" i="8"/>
  <c r="F507" i="6"/>
  <c r="R446" i="8"/>
  <c r="P460" i="6"/>
  <c r="H446" i="8"/>
  <c r="F460" i="6"/>
  <c r="L111" i="8"/>
  <c r="J125" i="6"/>
  <c r="G89" i="8"/>
  <c r="E103" i="6"/>
  <c r="R89" i="8"/>
  <c r="P103" i="6"/>
  <c r="Q64" i="8"/>
  <c r="O78" i="6"/>
  <c r="P62" i="2"/>
  <c r="G107" i="8"/>
  <c r="E121" i="6"/>
  <c r="K107" i="8"/>
  <c r="I121" i="6"/>
  <c r="O193" i="8"/>
  <c r="M207" i="6"/>
  <c r="J62" i="8"/>
  <c r="H76" i="6"/>
  <c r="G62" i="8"/>
  <c r="E76" i="6"/>
  <c r="P440" i="8"/>
  <c r="N454" i="6"/>
  <c r="L440" i="8"/>
  <c r="J454" i="6"/>
  <c r="J356" i="8"/>
  <c r="H370" i="6"/>
  <c r="I356" i="8"/>
  <c r="G370" i="6"/>
  <c r="L397" i="8"/>
  <c r="J411" i="6"/>
  <c r="G453" i="8"/>
  <c r="E467" i="6"/>
  <c r="M44" i="8"/>
  <c r="K58" i="6"/>
  <c r="Q44" i="8"/>
  <c r="O58" i="6"/>
  <c r="L444" i="8"/>
  <c r="J458" i="6"/>
  <c r="J444" i="8"/>
  <c r="H458" i="6"/>
  <c r="Q113" i="8"/>
  <c r="O127" i="6"/>
  <c r="K53" i="8"/>
  <c r="I67" i="6"/>
  <c r="H53" i="8"/>
  <c r="F67" i="6"/>
  <c r="M27" i="8"/>
  <c r="K41" i="6"/>
  <c r="J27" i="8"/>
  <c r="H41" i="6"/>
  <c r="L22" i="8"/>
  <c r="J36" i="6"/>
  <c r="I22" i="8"/>
  <c r="G36" i="6"/>
  <c r="H306" i="8"/>
  <c r="F320" i="6"/>
  <c r="I338" i="8"/>
  <c r="G352" i="6"/>
  <c r="J412" i="8"/>
  <c r="H426" i="6"/>
  <c r="H412" i="8"/>
  <c r="F426" i="6"/>
  <c r="O375" i="8"/>
  <c r="M389" i="6"/>
  <c r="P373" i="2"/>
  <c r="Q391" i="8"/>
  <c r="O405" i="6"/>
  <c r="R423" i="8"/>
  <c r="P437" i="6"/>
  <c r="R445" i="8"/>
  <c r="P459" i="6"/>
  <c r="H445" i="8"/>
  <c r="F459" i="6"/>
  <c r="L477" i="8"/>
  <c r="J491" i="6"/>
  <c r="I477" i="8"/>
  <c r="G491" i="6"/>
  <c r="G186" i="8"/>
  <c r="E200" i="6"/>
  <c r="G81" i="8"/>
  <c r="E95" i="6"/>
  <c r="R81" i="8"/>
  <c r="P95" i="6"/>
  <c r="R14" i="8"/>
  <c r="P28" i="6"/>
  <c r="H14" i="8"/>
  <c r="F28" i="6"/>
  <c r="P254" i="2"/>
  <c r="J256" i="8"/>
  <c r="H270" i="6"/>
  <c r="O307" i="8"/>
  <c r="M321" i="6"/>
  <c r="H316" i="8"/>
  <c r="F330" i="6"/>
  <c r="L433" i="8"/>
  <c r="J447" i="6"/>
  <c r="I433" i="8"/>
  <c r="G447" i="6"/>
  <c r="P450" i="2"/>
  <c r="J452" i="8"/>
  <c r="H466" i="6"/>
  <c r="H322" i="8"/>
  <c r="F336" i="6"/>
  <c r="M136" i="8"/>
  <c r="K150" i="6"/>
  <c r="H136" i="8"/>
  <c r="F150" i="6"/>
  <c r="R133" i="8"/>
  <c r="P147" i="6"/>
  <c r="N161" i="8"/>
  <c r="L175" i="6"/>
  <c r="R161" i="8"/>
  <c r="P175" i="6"/>
  <c r="P4" i="2"/>
  <c r="H153" i="8"/>
  <c r="F167" i="6"/>
  <c r="M185" i="8"/>
  <c r="K199" i="6"/>
  <c r="Q185" i="8"/>
  <c r="O199" i="6"/>
  <c r="G192" i="8"/>
  <c r="E206" i="6"/>
  <c r="K192" i="8"/>
  <c r="I206" i="6"/>
  <c r="K265" i="8"/>
  <c r="I279" i="6"/>
  <c r="P298" i="8"/>
  <c r="N312" i="6"/>
  <c r="N314" i="8"/>
  <c r="L328" i="6"/>
  <c r="J314" i="8"/>
  <c r="H328" i="6"/>
  <c r="P442" i="8"/>
  <c r="N456" i="6"/>
  <c r="K442" i="8"/>
  <c r="I456" i="6"/>
  <c r="J430" i="8"/>
  <c r="H444" i="6"/>
  <c r="P355" i="2"/>
  <c r="P464" i="2"/>
  <c r="J466" i="8"/>
  <c r="H480" i="6"/>
  <c r="G482" i="8"/>
  <c r="E496" i="6"/>
  <c r="K482" i="8"/>
  <c r="I496" i="6"/>
  <c r="H498" i="8"/>
  <c r="F512" i="6"/>
  <c r="P459" i="8"/>
  <c r="N473" i="6"/>
  <c r="M475" i="8"/>
  <c r="K489" i="6"/>
  <c r="Q475" i="8"/>
  <c r="O489" i="6"/>
  <c r="N491" i="8"/>
  <c r="L505" i="6"/>
  <c r="R491" i="8"/>
  <c r="P505" i="6"/>
  <c r="L462" i="8"/>
  <c r="J476" i="6"/>
  <c r="J86" i="8"/>
  <c r="H100" i="6"/>
  <c r="G86" i="8"/>
  <c r="E100" i="6"/>
  <c r="L61" i="8"/>
  <c r="J75" i="6"/>
  <c r="I61" i="8"/>
  <c r="G75" i="6"/>
  <c r="N52" i="8"/>
  <c r="L66" i="6"/>
  <c r="R52" i="8"/>
  <c r="P66" i="6"/>
  <c r="O68" i="8"/>
  <c r="M82" i="6"/>
  <c r="L76" i="8"/>
  <c r="J90" i="6"/>
  <c r="P76" i="8"/>
  <c r="N90" i="6"/>
  <c r="I13" i="8"/>
  <c r="G27" i="6"/>
  <c r="G35" i="8"/>
  <c r="E49" i="6"/>
  <c r="K35" i="8"/>
  <c r="I49" i="6"/>
  <c r="P152" i="2"/>
  <c r="O299" i="8"/>
  <c r="M313" i="6"/>
  <c r="K308" i="8"/>
  <c r="I322" i="6"/>
  <c r="I308" i="8"/>
  <c r="G322" i="6"/>
  <c r="Q413" i="8"/>
  <c r="O427" i="6"/>
  <c r="H413" i="8"/>
  <c r="F427" i="6"/>
  <c r="G468" i="8"/>
  <c r="E482" i="6"/>
  <c r="G485" i="8"/>
  <c r="E499" i="6"/>
  <c r="Q454" i="8"/>
  <c r="O468" i="6"/>
  <c r="G454" i="8"/>
  <c r="E468" i="6"/>
  <c r="P160" i="2"/>
  <c r="J162" i="8"/>
  <c r="H176" i="6"/>
  <c r="H385" i="8"/>
  <c r="F399" i="6"/>
  <c r="G128" i="8"/>
  <c r="E142" i="6"/>
  <c r="Q238" i="8"/>
  <c r="O252" i="6"/>
  <c r="G227" i="8"/>
  <c r="E241" i="6"/>
  <c r="H497" i="8"/>
  <c r="F511" i="6"/>
  <c r="M26" i="8"/>
  <c r="K40" i="6"/>
  <c r="K183" i="8"/>
  <c r="I197" i="6"/>
  <c r="P370" i="2"/>
  <c r="J441" i="8"/>
  <c r="H455" i="6"/>
  <c r="J159" i="8"/>
  <c r="H173" i="6"/>
  <c r="M157" i="8"/>
  <c r="K171" i="6"/>
  <c r="R244" i="8"/>
  <c r="P258" i="6"/>
  <c r="M112" i="8"/>
  <c r="K126" i="6"/>
  <c r="P34" i="8"/>
  <c r="N48" i="6"/>
  <c r="J54" i="2"/>
  <c r="Q54" i="2" s="1"/>
  <c r="I222" i="8"/>
  <c r="G236" i="6"/>
  <c r="P271" i="8"/>
  <c r="N285" i="6"/>
  <c r="Q214" i="8"/>
  <c r="O228" i="6"/>
  <c r="J222" i="2"/>
  <c r="Q222" i="2" s="1"/>
  <c r="J335" i="2"/>
  <c r="Q335" i="2" s="1"/>
  <c r="J322" i="2"/>
  <c r="Q322" i="2" s="1"/>
  <c r="J334" i="2"/>
  <c r="Q334" i="2" s="1"/>
  <c r="H409" i="8"/>
  <c r="F423" i="6"/>
  <c r="J433" i="2"/>
  <c r="Q433" i="2" s="1"/>
  <c r="R456" i="8"/>
  <c r="P470" i="6"/>
  <c r="K57" i="8"/>
  <c r="I71" i="6"/>
  <c r="G158" i="8"/>
  <c r="E172" i="6"/>
  <c r="R158" i="8"/>
  <c r="P172" i="6"/>
  <c r="P141" i="8"/>
  <c r="N155" i="6"/>
  <c r="F229" i="8"/>
  <c r="D243" i="6"/>
  <c r="J124" i="2"/>
  <c r="Q124" i="2" s="1"/>
  <c r="P222" i="8"/>
  <c r="N236" i="6"/>
  <c r="Q237" i="8"/>
  <c r="O251" i="6"/>
  <c r="J167" i="2"/>
  <c r="Q167" i="2" s="1"/>
  <c r="J198" i="2"/>
  <c r="Q198" i="2" s="1"/>
  <c r="I219" i="8"/>
  <c r="G233" i="6"/>
  <c r="P217" i="2"/>
  <c r="O426" i="8"/>
  <c r="M440" i="6"/>
  <c r="R426" i="8"/>
  <c r="P440" i="6"/>
  <c r="R414" i="8"/>
  <c r="P428" i="6"/>
  <c r="J308" i="2"/>
  <c r="Q308" i="2" s="1"/>
  <c r="P354" i="8"/>
  <c r="N368" i="6"/>
  <c r="J354" i="8"/>
  <c r="H368" i="6"/>
  <c r="P449" i="8"/>
  <c r="N463" i="6"/>
  <c r="H33" i="8"/>
  <c r="F47" i="6"/>
  <c r="L33" i="8"/>
  <c r="J47" i="6"/>
  <c r="L128" i="8"/>
  <c r="J142" i="6"/>
  <c r="H128" i="8"/>
  <c r="F142" i="6"/>
  <c r="J228" i="8"/>
  <c r="H242" i="6"/>
  <c r="H142" i="8"/>
  <c r="F156" i="6"/>
  <c r="I142" i="8"/>
  <c r="G156" i="6"/>
  <c r="F254" i="8"/>
  <c r="D268" i="6"/>
  <c r="N313" i="8"/>
  <c r="L327" i="6"/>
  <c r="L313" i="8"/>
  <c r="J327" i="6"/>
  <c r="J227" i="8"/>
  <c r="H241" i="6"/>
  <c r="O227" i="8"/>
  <c r="M241" i="6"/>
  <c r="J331" i="2"/>
  <c r="Q331" i="2" s="1"/>
  <c r="J377" i="2"/>
  <c r="Q377" i="2" s="1"/>
  <c r="O411" i="8"/>
  <c r="M425" i="6"/>
  <c r="J414" i="2"/>
  <c r="Q414" i="2" s="1"/>
  <c r="P362" i="8"/>
  <c r="N376" i="6"/>
  <c r="J362" i="8"/>
  <c r="H376" i="6"/>
  <c r="P497" i="8"/>
  <c r="N511" i="6"/>
  <c r="R464" i="8"/>
  <c r="P478" i="6"/>
  <c r="P26" i="8"/>
  <c r="N40" i="6"/>
  <c r="L46" i="8"/>
  <c r="J60" i="6"/>
  <c r="I46" i="8"/>
  <c r="G60" i="6"/>
  <c r="Q106" i="8"/>
  <c r="O120" i="6"/>
  <c r="J105" i="8"/>
  <c r="H119" i="6"/>
  <c r="G183" i="8"/>
  <c r="E197" i="6"/>
  <c r="L183" i="8"/>
  <c r="J197" i="6"/>
  <c r="L54" i="8"/>
  <c r="J68" i="6"/>
  <c r="I54" i="8"/>
  <c r="G68" i="6"/>
  <c r="N213" i="8"/>
  <c r="L227" i="6"/>
  <c r="K213" i="8"/>
  <c r="I227" i="6"/>
  <c r="J292" i="2"/>
  <c r="Q292" i="2" s="1"/>
  <c r="H230" i="8"/>
  <c r="F244" i="6"/>
  <c r="J187" i="2"/>
  <c r="Q187" i="2" s="1"/>
  <c r="H214" i="8"/>
  <c r="F228" i="6"/>
  <c r="J290" i="2"/>
  <c r="Q290" i="2" s="1"/>
  <c r="C528" i="2"/>
  <c r="P358" i="2"/>
  <c r="M360" i="8"/>
  <c r="K374" i="6"/>
  <c r="C507" i="2"/>
  <c r="K372" i="8"/>
  <c r="I386" i="6"/>
  <c r="H372" i="8"/>
  <c r="F386" i="6"/>
  <c r="G393" i="8"/>
  <c r="E407" i="6"/>
  <c r="K393" i="8"/>
  <c r="I407" i="6"/>
  <c r="H370" i="8"/>
  <c r="F384" i="6"/>
  <c r="I370" i="8"/>
  <c r="G384" i="6"/>
  <c r="Q465" i="8"/>
  <c r="O479" i="6"/>
  <c r="L471" i="8"/>
  <c r="J485" i="6"/>
  <c r="Q441" i="8"/>
  <c r="O455" i="6"/>
  <c r="R441" i="8"/>
  <c r="P455" i="6"/>
  <c r="Q481" i="8"/>
  <c r="O495" i="6"/>
  <c r="J195" i="2"/>
  <c r="Q195" i="2" s="1"/>
  <c r="J18" i="2"/>
  <c r="Q18" i="2" s="1"/>
  <c r="M159" i="8"/>
  <c r="K173" i="6"/>
  <c r="R159" i="8"/>
  <c r="P173" i="6"/>
  <c r="I157" i="8"/>
  <c r="G171" i="6"/>
  <c r="P155" i="2"/>
  <c r="P191" i="8"/>
  <c r="N205" i="6"/>
  <c r="J204" i="8"/>
  <c r="H218" i="6"/>
  <c r="F205" i="8"/>
  <c r="D219" i="6"/>
  <c r="R236" i="8"/>
  <c r="P250" i="6"/>
  <c r="Q262" i="8"/>
  <c r="O276" i="6"/>
  <c r="Q245" i="8"/>
  <c r="O259" i="6"/>
  <c r="J253" i="2"/>
  <c r="Q253" i="2" s="1"/>
  <c r="J241" i="2"/>
  <c r="Q241" i="2" s="1"/>
  <c r="R303" i="8"/>
  <c r="P317" i="6"/>
  <c r="L327" i="8"/>
  <c r="J341" i="6"/>
  <c r="O473" i="8"/>
  <c r="M487" i="6"/>
  <c r="L473" i="8"/>
  <c r="J487" i="6"/>
  <c r="I450" i="8"/>
  <c r="G464" i="6"/>
  <c r="G98" i="8"/>
  <c r="E112" i="6"/>
  <c r="J98" i="8"/>
  <c r="H112" i="6"/>
  <c r="P112" i="8"/>
  <c r="N126" i="6"/>
  <c r="P110" i="2"/>
  <c r="J21" i="2"/>
  <c r="Q21" i="2" s="1"/>
  <c r="J164" i="2"/>
  <c r="Q164" i="2" s="1"/>
  <c r="H221" i="8"/>
  <c r="F235" i="6"/>
  <c r="M221" i="8"/>
  <c r="K235" i="6"/>
  <c r="J237" i="2"/>
  <c r="Q237" i="2" s="1"/>
  <c r="J293" i="2"/>
  <c r="Q293" i="2" s="1"/>
  <c r="J204" i="2"/>
  <c r="Q204" i="2" s="1"/>
  <c r="J249" i="2"/>
  <c r="Q249" i="2" s="1"/>
  <c r="M427" i="8"/>
  <c r="K441" i="6"/>
  <c r="H378" i="8"/>
  <c r="F392" i="6"/>
  <c r="J422" i="2"/>
  <c r="Q422" i="2" s="1"/>
  <c r="P496" i="8"/>
  <c r="N510" i="6"/>
  <c r="P494" i="2"/>
  <c r="I472" i="8"/>
  <c r="G486" i="6"/>
  <c r="N472" i="8"/>
  <c r="L486" i="6"/>
  <c r="P114" i="8"/>
  <c r="N128" i="6"/>
  <c r="J10" i="2"/>
  <c r="Q10" i="2" s="1"/>
  <c r="B552" i="2"/>
  <c r="C526" i="2"/>
  <c r="H104" i="8"/>
  <c r="F118" i="6"/>
  <c r="M104" i="8"/>
  <c r="K118" i="6"/>
  <c r="P246" i="8"/>
  <c r="N260" i="6"/>
  <c r="J220" i="8"/>
  <c r="H234" i="6"/>
  <c r="J311" i="8"/>
  <c r="H325" i="6"/>
  <c r="O311" i="8"/>
  <c r="M325" i="6"/>
  <c r="J343" i="2"/>
  <c r="Q343" i="2" s="1"/>
  <c r="I488" i="8"/>
  <c r="G502" i="6"/>
  <c r="N488" i="8"/>
  <c r="L502" i="6"/>
  <c r="H489" i="8"/>
  <c r="F503" i="6"/>
  <c r="M489" i="8"/>
  <c r="K503" i="6"/>
  <c r="J298" i="2"/>
  <c r="Q298" i="2" s="1"/>
  <c r="H41" i="8"/>
  <c r="F55" i="6"/>
  <c r="M41" i="8"/>
  <c r="K55" i="6"/>
  <c r="J118" i="2"/>
  <c r="Q118" i="2" s="1"/>
  <c r="H175" i="8"/>
  <c r="F189" i="6"/>
  <c r="M175" i="8"/>
  <c r="K189" i="6"/>
  <c r="J162" i="2"/>
  <c r="Q162" i="2" s="1"/>
  <c r="J277" i="2"/>
  <c r="Q277" i="2" s="1"/>
  <c r="J267" i="2"/>
  <c r="Q267" i="2" s="1"/>
  <c r="Q408" i="8"/>
  <c r="O422" i="6"/>
  <c r="J353" i="2"/>
  <c r="Q353" i="2" s="1"/>
  <c r="P366" i="2"/>
  <c r="M368" i="8"/>
  <c r="K382" i="6"/>
  <c r="J310" i="2"/>
  <c r="Q310" i="2" s="1"/>
  <c r="J380" i="2"/>
  <c r="Q380" i="2" s="1"/>
  <c r="L410" i="8"/>
  <c r="J424" i="6"/>
  <c r="Q410" i="8"/>
  <c r="O424" i="6"/>
  <c r="L421" i="8"/>
  <c r="J435" i="6"/>
  <c r="I448" i="8"/>
  <c r="G462" i="6"/>
  <c r="N448" i="8"/>
  <c r="L462" i="6"/>
  <c r="L60" i="8"/>
  <c r="J74" i="6"/>
  <c r="I60" i="8"/>
  <c r="G74" i="6"/>
  <c r="M85" i="8"/>
  <c r="K99" i="6"/>
  <c r="Q85" i="8"/>
  <c r="O99" i="6"/>
  <c r="N101" i="8"/>
  <c r="L115" i="6"/>
  <c r="R101" i="8"/>
  <c r="P115" i="6"/>
  <c r="N163" i="8"/>
  <c r="L177" i="6"/>
  <c r="K187" i="8"/>
  <c r="I201" i="6"/>
  <c r="O187" i="8"/>
  <c r="M201" i="6"/>
  <c r="J268" i="8"/>
  <c r="H282" i="6"/>
  <c r="M268" i="8"/>
  <c r="K282" i="6"/>
  <c r="G418" i="8"/>
  <c r="E432" i="6"/>
  <c r="K418" i="8"/>
  <c r="I432" i="6"/>
  <c r="P401" i="8"/>
  <c r="N415" i="6"/>
  <c r="L387" i="8"/>
  <c r="J401" i="6"/>
  <c r="P387" i="8"/>
  <c r="N401" i="6"/>
  <c r="N364" i="8"/>
  <c r="L378" i="6"/>
  <c r="P364" i="8"/>
  <c r="N378" i="6"/>
  <c r="Q365" i="8"/>
  <c r="O379" i="6"/>
  <c r="P365" i="8"/>
  <c r="N379" i="6"/>
  <c r="O484" i="8"/>
  <c r="M498" i="6"/>
  <c r="J469" i="8"/>
  <c r="H483" i="6"/>
  <c r="O469" i="8"/>
  <c r="M483" i="6"/>
  <c r="P34" i="2"/>
  <c r="J36" i="8"/>
  <c r="H50" i="6"/>
  <c r="O59" i="8"/>
  <c r="M73" i="6"/>
  <c r="L59" i="8"/>
  <c r="J73" i="6"/>
  <c r="O476" i="8"/>
  <c r="M490" i="6"/>
  <c r="P45" i="8"/>
  <c r="N59" i="6"/>
  <c r="J63" i="8"/>
  <c r="H77" i="6"/>
  <c r="O63" i="8"/>
  <c r="M77" i="6"/>
  <c r="N5" i="8"/>
  <c r="L19" i="6"/>
  <c r="R5" i="8"/>
  <c r="P19" i="6"/>
  <c r="P43" i="8"/>
  <c r="N57" i="6"/>
  <c r="O129" i="8"/>
  <c r="M143" i="6"/>
  <c r="R145" i="8"/>
  <c r="P159" i="6"/>
  <c r="P145" i="8"/>
  <c r="N159" i="6"/>
  <c r="P272" i="2"/>
  <c r="R274" i="8"/>
  <c r="P288" i="6"/>
  <c r="Q296" i="8"/>
  <c r="O310" i="6"/>
  <c r="P328" i="2"/>
  <c r="Q330" i="8"/>
  <c r="O344" i="6"/>
  <c r="R380" i="8"/>
  <c r="P394" i="6"/>
  <c r="P380" i="8"/>
  <c r="N394" i="6"/>
  <c r="M396" i="8"/>
  <c r="K410" i="6"/>
  <c r="Q396" i="8"/>
  <c r="O410" i="6"/>
  <c r="P458" i="8"/>
  <c r="N472" i="6"/>
  <c r="M474" i="8"/>
  <c r="K488" i="6"/>
  <c r="Q474" i="8"/>
  <c r="O488" i="6"/>
  <c r="N490" i="8"/>
  <c r="L504" i="6"/>
  <c r="R490" i="8"/>
  <c r="P504" i="6"/>
  <c r="G451" i="8"/>
  <c r="E465" i="6"/>
  <c r="K451" i="8"/>
  <c r="I465" i="6"/>
  <c r="H467" i="8"/>
  <c r="F481" i="6"/>
  <c r="L483" i="8"/>
  <c r="J497" i="6"/>
  <c r="I483" i="8"/>
  <c r="G497" i="6"/>
  <c r="AB4967" i="5"/>
  <c r="P497" i="2"/>
  <c r="J499" i="8"/>
  <c r="H513" i="6"/>
  <c r="N460" i="8"/>
  <c r="L474" i="6"/>
  <c r="R460" i="8"/>
  <c r="P474" i="6"/>
  <c r="O492" i="8"/>
  <c r="M506" i="6"/>
  <c r="J461" i="8"/>
  <c r="H475" i="6"/>
  <c r="O461" i="8"/>
  <c r="M475" i="6"/>
  <c r="K493" i="8"/>
  <c r="I507" i="6"/>
  <c r="P493" i="8"/>
  <c r="N507" i="6"/>
  <c r="K446" i="8"/>
  <c r="I460" i="6"/>
  <c r="P446" i="8"/>
  <c r="N460" i="6"/>
  <c r="M111" i="8"/>
  <c r="K125" i="6"/>
  <c r="K89" i="8"/>
  <c r="I103" i="6"/>
  <c r="H64" i="8"/>
  <c r="F78" i="6"/>
  <c r="N64" i="8"/>
  <c r="L78" i="6"/>
  <c r="O107" i="8"/>
  <c r="M121" i="6"/>
  <c r="L107" i="8"/>
  <c r="J121" i="6"/>
  <c r="H193" i="8"/>
  <c r="F207" i="6"/>
  <c r="K62" i="8"/>
  <c r="I76" i="6"/>
  <c r="O62" i="8"/>
  <c r="M76" i="6"/>
  <c r="R440" i="8"/>
  <c r="P454" i="6"/>
  <c r="M440" i="8"/>
  <c r="K454" i="6"/>
  <c r="R356" i="8"/>
  <c r="P370" i="6"/>
  <c r="Q356" i="8"/>
  <c r="O370" i="6"/>
  <c r="M397" i="8"/>
  <c r="K411" i="6"/>
  <c r="J453" i="8"/>
  <c r="H467" i="6"/>
  <c r="O453" i="8"/>
  <c r="M467" i="6"/>
  <c r="P42" i="2"/>
  <c r="J44" i="8"/>
  <c r="H58" i="6"/>
  <c r="M444" i="8"/>
  <c r="K458" i="6"/>
  <c r="R444" i="8"/>
  <c r="P458" i="6"/>
  <c r="J113" i="8"/>
  <c r="H127" i="6"/>
  <c r="L53" i="8"/>
  <c r="J67" i="6"/>
  <c r="P53" i="8"/>
  <c r="N67" i="6"/>
  <c r="N27" i="8"/>
  <c r="L41" i="6"/>
  <c r="R27" i="8"/>
  <c r="P41" i="6"/>
  <c r="M22" i="8"/>
  <c r="K36" i="6"/>
  <c r="Q22" i="8"/>
  <c r="O36" i="6"/>
  <c r="P306" i="8"/>
  <c r="N320" i="6"/>
  <c r="P336" i="2"/>
  <c r="Q338" i="8"/>
  <c r="O352" i="6"/>
  <c r="R412" i="8"/>
  <c r="P426" i="6"/>
  <c r="P412" i="8"/>
  <c r="N426" i="6"/>
  <c r="I375" i="8"/>
  <c r="G389" i="6"/>
  <c r="N375" i="8"/>
  <c r="L389" i="6"/>
  <c r="J391" i="8"/>
  <c r="H405" i="6"/>
  <c r="O423" i="8"/>
  <c r="M437" i="6"/>
  <c r="I423" i="8"/>
  <c r="G437" i="6"/>
  <c r="K445" i="8"/>
  <c r="I459" i="6"/>
  <c r="P445" i="8"/>
  <c r="N459" i="6"/>
  <c r="M477" i="8"/>
  <c r="K491" i="6"/>
  <c r="Q477" i="8"/>
  <c r="O491" i="6"/>
  <c r="O186" i="8"/>
  <c r="M200" i="6"/>
  <c r="H81" i="8"/>
  <c r="F95" i="6"/>
  <c r="K81" i="8"/>
  <c r="I95" i="6"/>
  <c r="P14" i="8"/>
  <c r="N28" i="6"/>
  <c r="N256" i="8"/>
  <c r="L270" i="6"/>
  <c r="R256" i="8"/>
  <c r="P270" i="6"/>
  <c r="H307" i="8"/>
  <c r="F321" i="6"/>
  <c r="L316" i="8"/>
  <c r="J330" i="6"/>
  <c r="P316" i="8"/>
  <c r="N330" i="6"/>
  <c r="N433" i="8"/>
  <c r="L447" i="6"/>
  <c r="J433" i="8"/>
  <c r="H447" i="6"/>
  <c r="N452" i="8"/>
  <c r="L466" i="6"/>
  <c r="R452" i="8"/>
  <c r="P466" i="6"/>
  <c r="P322" i="8"/>
  <c r="N336" i="6"/>
  <c r="P136" i="8"/>
  <c r="N150" i="6"/>
  <c r="Q133" i="8"/>
  <c r="O147" i="6"/>
  <c r="K133" i="8"/>
  <c r="I147" i="6"/>
  <c r="G161" i="8"/>
  <c r="E175" i="6"/>
  <c r="K161" i="8"/>
  <c r="I175" i="6"/>
  <c r="N6" i="8"/>
  <c r="L20" i="6"/>
  <c r="K153" i="8"/>
  <c r="I167" i="6"/>
  <c r="P153" i="8"/>
  <c r="N167" i="6"/>
  <c r="P183" i="2"/>
  <c r="J185" i="8"/>
  <c r="H199" i="6"/>
  <c r="O192" i="8"/>
  <c r="M206" i="6"/>
  <c r="L192" i="8"/>
  <c r="J206" i="6"/>
  <c r="L265" i="8"/>
  <c r="J279" i="6"/>
  <c r="P296" i="2"/>
  <c r="I298" i="8"/>
  <c r="G312" i="6"/>
  <c r="M314" i="8"/>
  <c r="K328" i="6"/>
  <c r="R314" i="8"/>
  <c r="P328" i="6"/>
  <c r="M442" i="8"/>
  <c r="K456" i="6"/>
  <c r="L442" i="8"/>
  <c r="J456" i="6"/>
  <c r="K430" i="8"/>
  <c r="I444" i="6"/>
  <c r="J357" i="8"/>
  <c r="H371" i="6"/>
  <c r="N357" i="8"/>
  <c r="L371" i="6"/>
  <c r="N466" i="8"/>
  <c r="L480" i="6"/>
  <c r="R466" i="8"/>
  <c r="P480" i="6"/>
  <c r="O482" i="8"/>
  <c r="M496" i="6"/>
  <c r="L482" i="8"/>
  <c r="J496" i="6"/>
  <c r="P498" i="8"/>
  <c r="N512" i="6"/>
  <c r="L459" i="8"/>
  <c r="J473" i="6"/>
  <c r="I459" i="8"/>
  <c r="G473" i="6"/>
  <c r="P473" i="2"/>
  <c r="J475" i="8"/>
  <c r="H489" i="6"/>
  <c r="G491" i="8"/>
  <c r="E505" i="6"/>
  <c r="K491" i="8"/>
  <c r="I505" i="6"/>
  <c r="M462" i="8"/>
  <c r="K476" i="6"/>
  <c r="K86" i="8"/>
  <c r="I100" i="6"/>
  <c r="O86" i="8"/>
  <c r="M100" i="6"/>
  <c r="M61" i="8"/>
  <c r="K75" i="6"/>
  <c r="Q61" i="8"/>
  <c r="O75" i="6"/>
  <c r="G52" i="8"/>
  <c r="E66" i="6"/>
  <c r="K52" i="8"/>
  <c r="I66" i="6"/>
  <c r="H68" i="8"/>
  <c r="F82" i="6"/>
  <c r="M76" i="8"/>
  <c r="K90" i="6"/>
  <c r="I76" i="8"/>
  <c r="G90" i="6"/>
  <c r="M13" i="8"/>
  <c r="K27" i="6"/>
  <c r="Q13" i="8"/>
  <c r="O27" i="6"/>
  <c r="O35" i="8"/>
  <c r="M49" i="6"/>
  <c r="L35" i="8"/>
  <c r="J49" i="6"/>
  <c r="N154" i="8"/>
  <c r="L168" i="6"/>
  <c r="R299" i="8"/>
  <c r="P313" i="6"/>
  <c r="H299" i="8"/>
  <c r="F313" i="6"/>
  <c r="M308" i="8"/>
  <c r="K322" i="6"/>
  <c r="Q308" i="8"/>
  <c r="O322" i="6"/>
  <c r="K413" i="8"/>
  <c r="I427" i="6"/>
  <c r="P413" i="8"/>
  <c r="N427" i="6"/>
  <c r="O468" i="8"/>
  <c r="M482" i="6"/>
  <c r="J485" i="8"/>
  <c r="H499" i="6"/>
  <c r="O485" i="8"/>
  <c r="M499" i="6"/>
  <c r="J454" i="8"/>
  <c r="H468" i="6"/>
  <c r="O454" i="8"/>
  <c r="M468" i="6"/>
  <c r="N162" i="8"/>
  <c r="L176" i="6"/>
  <c r="R162" i="8"/>
  <c r="P176" i="6"/>
  <c r="P385" i="8"/>
  <c r="N399" i="6"/>
  <c r="J456" i="8"/>
  <c r="H470" i="6"/>
  <c r="J158" i="8"/>
  <c r="H172" i="6"/>
  <c r="J199" i="2"/>
  <c r="Q199" i="2" s="1"/>
  <c r="H219" i="8"/>
  <c r="F233" i="6"/>
  <c r="P54" i="8"/>
  <c r="N68" i="6"/>
  <c r="R393" i="8"/>
  <c r="P407" i="6"/>
  <c r="J270" i="2"/>
  <c r="Q270" i="2" s="1"/>
  <c r="L489" i="8"/>
  <c r="J503" i="6"/>
  <c r="J64" i="2"/>
  <c r="Q64" i="2" s="1"/>
  <c r="I34" i="8"/>
  <c r="G48" i="6"/>
  <c r="J68" i="2"/>
  <c r="Q68" i="2" s="1"/>
  <c r="J78" i="2"/>
  <c r="Q78" i="2" s="1"/>
  <c r="J80" i="2"/>
  <c r="Q80" i="2" s="1"/>
  <c r="J28" i="2"/>
  <c r="Q28" i="2" s="1"/>
  <c r="J98" i="2"/>
  <c r="Q98" i="2" s="1"/>
  <c r="J129" i="2"/>
  <c r="Q129" i="2" s="1"/>
  <c r="J237" i="8"/>
  <c r="H251" i="6"/>
  <c r="J135" i="2"/>
  <c r="Q135" i="2" s="1"/>
  <c r="J398" i="2"/>
  <c r="Q398" i="2" s="1"/>
  <c r="P409" i="8"/>
  <c r="N423" i="6"/>
  <c r="J347" i="2"/>
  <c r="Q347" i="2" s="1"/>
  <c r="G456" i="8"/>
  <c r="E470" i="6"/>
  <c r="K456" i="8"/>
  <c r="I470" i="6"/>
  <c r="G57" i="8"/>
  <c r="E71" i="6"/>
  <c r="L57" i="8"/>
  <c r="J71" i="6"/>
  <c r="H158" i="8"/>
  <c r="F172" i="6"/>
  <c r="K158" i="8"/>
  <c r="I172" i="6"/>
  <c r="J71" i="2"/>
  <c r="Q71" i="2" s="1"/>
  <c r="Q141" i="8"/>
  <c r="O155" i="6"/>
  <c r="J179" i="2"/>
  <c r="Q179" i="2" s="1"/>
  <c r="J88" i="2"/>
  <c r="Q88" i="2" s="1"/>
  <c r="J23" i="2"/>
  <c r="Q23" i="2" s="1"/>
  <c r="P151" i="8"/>
  <c r="N165" i="6"/>
  <c r="J213" i="2"/>
  <c r="Q213" i="2" s="1"/>
  <c r="P219" i="8"/>
  <c r="N233" i="6"/>
  <c r="N219" i="8"/>
  <c r="L233" i="6"/>
  <c r="J207" i="2"/>
  <c r="Q207" i="2" s="1"/>
  <c r="P424" i="2"/>
  <c r="K414" i="8"/>
  <c r="I428" i="6"/>
  <c r="L354" i="8"/>
  <c r="J368" i="6"/>
  <c r="R354" i="8"/>
  <c r="P368" i="6"/>
  <c r="I449" i="8"/>
  <c r="G463" i="6"/>
  <c r="J476" i="2"/>
  <c r="Q476" i="2" s="1"/>
  <c r="O33" i="8"/>
  <c r="M47" i="6"/>
  <c r="M33" i="8"/>
  <c r="K47" i="6"/>
  <c r="P128" i="8"/>
  <c r="N142" i="6"/>
  <c r="F238" i="8"/>
  <c r="D252" i="6"/>
  <c r="J123" i="2"/>
  <c r="Q123" i="2" s="1"/>
  <c r="M142" i="8"/>
  <c r="K156" i="6"/>
  <c r="Q142" i="8"/>
  <c r="O156" i="6"/>
  <c r="J205" i="8"/>
  <c r="H219" i="6"/>
  <c r="H313" i="8"/>
  <c r="F327" i="6"/>
  <c r="M313" i="8"/>
  <c r="K327" i="6"/>
  <c r="R227" i="8"/>
  <c r="P241" i="6"/>
  <c r="J264" i="2"/>
  <c r="Q264" i="2" s="1"/>
  <c r="H411" i="8"/>
  <c r="F425" i="6"/>
  <c r="J417" i="2"/>
  <c r="Q417" i="2" s="1"/>
  <c r="L362" i="8"/>
  <c r="J376" i="6"/>
  <c r="R362" i="8"/>
  <c r="P376" i="6"/>
  <c r="I497" i="8"/>
  <c r="G511" i="6"/>
  <c r="G464" i="8"/>
  <c r="E478" i="6"/>
  <c r="K464" i="8"/>
  <c r="I478" i="6"/>
  <c r="J423" i="2"/>
  <c r="Q423" i="2" s="1"/>
  <c r="I26" i="8"/>
  <c r="G40" i="6"/>
  <c r="M46" i="8"/>
  <c r="K60" i="6"/>
  <c r="Q46" i="8"/>
  <c r="O60" i="6"/>
  <c r="O106" i="8"/>
  <c r="M120" i="6"/>
  <c r="J106" i="8"/>
  <c r="H120" i="6"/>
  <c r="C502" i="2"/>
  <c r="K252" i="8"/>
  <c r="I266" i="6"/>
  <c r="H183" i="8"/>
  <c r="F197" i="6"/>
  <c r="M183" i="8"/>
  <c r="K197" i="6"/>
  <c r="M54" i="8"/>
  <c r="K68" i="6"/>
  <c r="Q54" i="8"/>
  <c r="O68" i="6"/>
  <c r="J120" i="2"/>
  <c r="Q120" i="2" s="1"/>
  <c r="Q205" i="8"/>
  <c r="O219" i="6"/>
  <c r="O213" i="8"/>
  <c r="M227" i="6"/>
  <c r="L213" i="8"/>
  <c r="J227" i="6"/>
  <c r="K236" i="8"/>
  <c r="I250" i="6"/>
  <c r="N360" i="8"/>
  <c r="L374" i="6"/>
  <c r="J324" i="2"/>
  <c r="Q324" i="2" s="1"/>
  <c r="N372" i="8"/>
  <c r="L386" i="6"/>
  <c r="P372" i="8"/>
  <c r="N386" i="6"/>
  <c r="O393" i="8"/>
  <c r="M407" i="6"/>
  <c r="L393" i="8"/>
  <c r="J407" i="6"/>
  <c r="M370" i="8"/>
  <c r="K384" i="6"/>
  <c r="Q370" i="8"/>
  <c r="O384" i="6"/>
  <c r="P463" i="2"/>
  <c r="J465" i="8"/>
  <c r="H479" i="6"/>
  <c r="H471" i="8"/>
  <c r="F485" i="6"/>
  <c r="M471" i="8"/>
  <c r="K485" i="6"/>
  <c r="G441" i="8"/>
  <c r="E455" i="6"/>
  <c r="K441" i="8"/>
  <c r="I455" i="6"/>
  <c r="P479" i="2"/>
  <c r="J481" i="8"/>
  <c r="H495" i="6"/>
  <c r="N159" i="8"/>
  <c r="L173" i="6"/>
  <c r="K159" i="8"/>
  <c r="I173" i="6"/>
  <c r="O157" i="8"/>
  <c r="M171" i="6"/>
  <c r="N157" i="8"/>
  <c r="L171" i="6"/>
  <c r="J92" i="2"/>
  <c r="Q92" i="2" s="1"/>
  <c r="I191" i="8"/>
  <c r="G205" i="6"/>
  <c r="J212" i="8"/>
  <c r="H226" i="6"/>
  <c r="P243" i="2"/>
  <c r="J245" i="8"/>
  <c r="H259" i="6"/>
  <c r="J230" i="2"/>
  <c r="Q230" i="2" s="1"/>
  <c r="J197" i="2"/>
  <c r="Q197" i="2" s="1"/>
  <c r="J345" i="2"/>
  <c r="Q345" i="2" s="1"/>
  <c r="J289" i="2"/>
  <c r="Q289" i="2" s="1"/>
  <c r="K303" i="8"/>
  <c r="I317" i="6"/>
  <c r="I327" i="8"/>
  <c r="G341" i="6"/>
  <c r="M327" i="8"/>
  <c r="K341" i="6"/>
  <c r="J265" i="2"/>
  <c r="Q265" i="2" s="1"/>
  <c r="J372" i="2"/>
  <c r="Q372" i="2" s="1"/>
  <c r="H473" i="8"/>
  <c r="F487" i="6"/>
  <c r="M473" i="8"/>
  <c r="K487" i="6"/>
  <c r="M450" i="8"/>
  <c r="K464" i="6"/>
  <c r="Q450" i="8"/>
  <c r="O464" i="6"/>
  <c r="N98" i="8"/>
  <c r="L112" i="6"/>
  <c r="R98" i="8"/>
  <c r="P112" i="6"/>
  <c r="Q112" i="8"/>
  <c r="O126" i="6"/>
  <c r="N112" i="8"/>
  <c r="L126" i="6"/>
  <c r="J130" i="2"/>
  <c r="Q130" i="2" s="1"/>
  <c r="P221" i="8"/>
  <c r="N235" i="6"/>
  <c r="J244" i="8"/>
  <c r="H258" i="6"/>
  <c r="H281" i="8"/>
  <c r="F295" i="6"/>
  <c r="J239" i="2"/>
  <c r="Q239" i="2" s="1"/>
  <c r="J386" i="2"/>
  <c r="Q386" i="2" s="1"/>
  <c r="P425" i="2"/>
  <c r="N427" i="8"/>
  <c r="L441" i="6"/>
  <c r="P378" i="8"/>
  <c r="N392" i="6"/>
  <c r="I496" i="8"/>
  <c r="G510" i="6"/>
  <c r="N496" i="8"/>
  <c r="L510" i="6"/>
  <c r="Q472" i="8"/>
  <c r="O486" i="6"/>
  <c r="F105" i="8"/>
  <c r="D119" i="6"/>
  <c r="I114" i="8"/>
  <c r="G128" i="6"/>
  <c r="I104" i="8"/>
  <c r="G118" i="6"/>
  <c r="P102" i="2"/>
  <c r="R260" i="8"/>
  <c r="P274" i="6"/>
  <c r="R261" i="8"/>
  <c r="P275" i="6"/>
  <c r="J271" i="2"/>
  <c r="Q271" i="2" s="1"/>
  <c r="J276" i="2"/>
  <c r="Q276" i="2" s="1"/>
  <c r="R311" i="8"/>
  <c r="P325" i="6"/>
  <c r="J375" i="2"/>
  <c r="Q375" i="2" s="1"/>
  <c r="H432" i="8"/>
  <c r="F446" i="6"/>
  <c r="Q488" i="8"/>
  <c r="O502" i="6"/>
  <c r="P489" i="8"/>
  <c r="N503" i="6"/>
  <c r="O41" i="8"/>
  <c r="M55" i="6"/>
  <c r="P39" i="2"/>
  <c r="P175" i="8"/>
  <c r="N189" i="6"/>
  <c r="J182" i="2"/>
  <c r="Q182" i="2" s="1"/>
  <c r="R237" i="8"/>
  <c r="P251" i="6"/>
  <c r="J144" i="2"/>
  <c r="Q144" i="2" s="1"/>
  <c r="J178" i="2"/>
  <c r="Q178" i="2" s="1"/>
  <c r="J223" i="2"/>
  <c r="Q223" i="2" s="1"/>
  <c r="O408" i="8"/>
  <c r="M422" i="6"/>
  <c r="J408" i="8"/>
  <c r="H422" i="6"/>
  <c r="N368" i="8"/>
  <c r="L382" i="6"/>
  <c r="P408" i="2"/>
  <c r="J410" i="8"/>
  <c r="H424" i="6"/>
  <c r="M421" i="8"/>
  <c r="K435" i="6"/>
  <c r="Q448" i="8"/>
  <c r="O462" i="6"/>
  <c r="M60" i="8"/>
  <c r="K74" i="6"/>
  <c r="Q60" i="8"/>
  <c r="O74" i="6"/>
  <c r="P83" i="2"/>
  <c r="J85" i="8"/>
  <c r="H99" i="6"/>
  <c r="G101" i="8"/>
  <c r="E115" i="6"/>
  <c r="R163" i="8"/>
  <c r="P177" i="6"/>
  <c r="G163" i="8"/>
  <c r="E177" i="6"/>
  <c r="H187" i="8"/>
  <c r="F201" i="6"/>
  <c r="L268" i="8"/>
  <c r="J282" i="6"/>
  <c r="P266" i="2"/>
  <c r="O418" i="8"/>
  <c r="M432" i="6"/>
  <c r="I401" i="8"/>
  <c r="G415" i="6"/>
  <c r="K387" i="8"/>
  <c r="I401" i="6"/>
  <c r="I387" i="8"/>
  <c r="G401" i="6"/>
  <c r="J364" i="8"/>
  <c r="H378" i="6"/>
  <c r="I364" i="8"/>
  <c r="G378" i="6"/>
  <c r="K365" i="8"/>
  <c r="I379" i="6"/>
  <c r="H484" i="8"/>
  <c r="F498" i="6"/>
  <c r="R469" i="8"/>
  <c r="P483" i="6"/>
  <c r="H469" i="8"/>
  <c r="F483" i="6"/>
  <c r="N36" i="8"/>
  <c r="L50" i="6"/>
  <c r="R36" i="8"/>
  <c r="P50" i="6"/>
  <c r="H59" i="8"/>
  <c r="F73" i="6"/>
  <c r="H476" i="8"/>
  <c r="F490" i="6"/>
  <c r="L45" i="8"/>
  <c r="J59" i="6"/>
  <c r="I45" i="8"/>
  <c r="G59" i="6"/>
  <c r="Q63" i="8"/>
  <c r="O77" i="6"/>
  <c r="H63" i="8"/>
  <c r="F77" i="6"/>
  <c r="G5" i="8"/>
  <c r="E19" i="6"/>
  <c r="M43" i="8"/>
  <c r="K57" i="6"/>
  <c r="I43" i="8"/>
  <c r="G57" i="6"/>
  <c r="M129" i="8"/>
  <c r="K143" i="6"/>
  <c r="H129" i="8"/>
  <c r="F143" i="6"/>
  <c r="J145" i="8"/>
  <c r="H159" i="6"/>
  <c r="I145" i="8"/>
  <c r="G159" i="6"/>
  <c r="I274" i="8"/>
  <c r="G288" i="6"/>
  <c r="J296" i="8"/>
  <c r="H310" i="6"/>
  <c r="N330" i="8"/>
  <c r="L344" i="6"/>
  <c r="J330" i="8"/>
  <c r="H344" i="6"/>
  <c r="L380" i="8"/>
  <c r="J394" i="6"/>
  <c r="I380" i="8"/>
  <c r="G394" i="6"/>
  <c r="P394" i="2"/>
  <c r="I458" i="8"/>
  <c r="G472" i="6"/>
  <c r="P472" i="2"/>
  <c r="J474" i="8"/>
  <c r="H488" i="6"/>
  <c r="G490" i="8"/>
  <c r="E504" i="6"/>
  <c r="K490" i="8"/>
  <c r="I504" i="6"/>
  <c r="O451" i="8"/>
  <c r="M465" i="6"/>
  <c r="P467" i="8"/>
  <c r="N481" i="6"/>
  <c r="M483" i="8"/>
  <c r="K497" i="6"/>
  <c r="Q483" i="8"/>
  <c r="O497" i="6"/>
  <c r="N499" i="8"/>
  <c r="L513" i="6"/>
  <c r="R499" i="8"/>
  <c r="P513" i="6"/>
  <c r="G460" i="8"/>
  <c r="E474" i="6"/>
  <c r="H492" i="8"/>
  <c r="F506" i="6"/>
  <c r="R461" i="8"/>
  <c r="P475" i="6"/>
  <c r="H461" i="8"/>
  <c r="F475" i="6"/>
  <c r="L493" i="8"/>
  <c r="J507" i="6"/>
  <c r="I493" i="8"/>
  <c r="G507" i="6"/>
  <c r="L446" i="8"/>
  <c r="J460" i="6"/>
  <c r="P109" i="2"/>
  <c r="H89" i="8"/>
  <c r="F103" i="6"/>
  <c r="L89" i="8"/>
  <c r="J103" i="6"/>
  <c r="I64" i="8"/>
  <c r="G78" i="6"/>
  <c r="G64" i="8"/>
  <c r="E78" i="6"/>
  <c r="H107" i="8"/>
  <c r="F121" i="6"/>
  <c r="P193" i="8"/>
  <c r="N207" i="6"/>
  <c r="H62" i="8"/>
  <c r="F76" i="6"/>
  <c r="G440" i="8"/>
  <c r="E454" i="6"/>
  <c r="P438" i="2"/>
  <c r="L356" i="8"/>
  <c r="J370" i="6"/>
  <c r="P395" i="2"/>
  <c r="R453" i="8"/>
  <c r="P467" i="6"/>
  <c r="H453" i="8"/>
  <c r="F467" i="6"/>
  <c r="N44" i="8"/>
  <c r="L58" i="6"/>
  <c r="R44" i="8"/>
  <c r="P58" i="6"/>
  <c r="G444" i="8"/>
  <c r="E458" i="6"/>
  <c r="H113" i="8"/>
  <c r="F127" i="6"/>
  <c r="R113" i="8"/>
  <c r="P127" i="6"/>
  <c r="I53" i="8"/>
  <c r="G67" i="6"/>
  <c r="G27" i="8"/>
  <c r="E41" i="6"/>
  <c r="K27" i="8"/>
  <c r="I41" i="6"/>
  <c r="P20" i="2"/>
  <c r="I306" i="8"/>
  <c r="G320" i="6"/>
  <c r="N338" i="8"/>
  <c r="L352" i="6"/>
  <c r="J338" i="8"/>
  <c r="H352" i="6"/>
  <c r="L412" i="8"/>
  <c r="J426" i="6"/>
  <c r="I412" i="8"/>
  <c r="G426" i="6"/>
  <c r="Q375" i="8"/>
  <c r="O389" i="6"/>
  <c r="R391" i="8"/>
  <c r="P405" i="6"/>
  <c r="N423" i="8"/>
  <c r="L437" i="6"/>
  <c r="J423" i="8"/>
  <c r="H437" i="6"/>
  <c r="L445" i="8"/>
  <c r="J459" i="6"/>
  <c r="I445" i="8"/>
  <c r="G459" i="6"/>
  <c r="P475" i="2"/>
  <c r="H186" i="8"/>
  <c r="F200" i="6"/>
  <c r="L81" i="8"/>
  <c r="J95" i="6"/>
  <c r="L14" i="8"/>
  <c r="J28" i="6"/>
  <c r="I14" i="8"/>
  <c r="G28" i="6"/>
  <c r="G256" i="8"/>
  <c r="E270" i="6"/>
  <c r="P307" i="8"/>
  <c r="N321" i="6"/>
  <c r="K316" i="8"/>
  <c r="I330" i="6"/>
  <c r="I316" i="8"/>
  <c r="G330" i="6"/>
  <c r="O433" i="8"/>
  <c r="M447" i="6"/>
  <c r="R433" i="8"/>
  <c r="P447" i="6"/>
  <c r="G452" i="8"/>
  <c r="E466" i="6"/>
  <c r="I322" i="8"/>
  <c r="G336" i="6"/>
  <c r="N136" i="8"/>
  <c r="L150" i="6"/>
  <c r="I136" i="8"/>
  <c r="G150" i="6"/>
  <c r="P131" i="2"/>
  <c r="L133" i="8"/>
  <c r="J147" i="6"/>
  <c r="O161" i="8"/>
  <c r="M175" i="6"/>
  <c r="J6" i="8"/>
  <c r="H20" i="6"/>
  <c r="G6" i="8"/>
  <c r="E20" i="6"/>
  <c r="L153" i="8"/>
  <c r="J167" i="6"/>
  <c r="I153" i="8"/>
  <c r="G167" i="6"/>
  <c r="N185" i="8"/>
  <c r="L199" i="6"/>
  <c r="R185" i="8"/>
  <c r="P199" i="6"/>
  <c r="H192" i="8"/>
  <c r="F206" i="6"/>
  <c r="P263" i="2"/>
  <c r="K298" i="8"/>
  <c r="I312" i="6"/>
  <c r="Q298" i="8"/>
  <c r="O312" i="6"/>
  <c r="G314" i="8"/>
  <c r="E328" i="6"/>
  <c r="K314" i="8"/>
  <c r="I328" i="6"/>
  <c r="P440" i="2"/>
  <c r="L430" i="8"/>
  <c r="J444" i="6"/>
  <c r="M357" i="8"/>
  <c r="K371" i="6"/>
  <c r="G357" i="8"/>
  <c r="E371" i="6"/>
  <c r="G466" i="8"/>
  <c r="E480" i="6"/>
  <c r="K466" i="8"/>
  <c r="I480" i="6"/>
  <c r="H482" i="8"/>
  <c r="F496" i="6"/>
  <c r="I498" i="8"/>
  <c r="G512" i="6"/>
  <c r="M459" i="8"/>
  <c r="K473" i="6"/>
  <c r="Q459" i="8"/>
  <c r="O473" i="6"/>
  <c r="N475" i="8"/>
  <c r="L489" i="6"/>
  <c r="R475" i="8"/>
  <c r="P489" i="6"/>
  <c r="O491" i="8"/>
  <c r="M505" i="6"/>
  <c r="P460" i="2"/>
  <c r="R86" i="8"/>
  <c r="P100" i="6"/>
  <c r="H86" i="8"/>
  <c r="F100" i="6"/>
  <c r="P59" i="2"/>
  <c r="J61" i="8"/>
  <c r="H75" i="6"/>
  <c r="O52" i="8"/>
  <c r="M66" i="6"/>
  <c r="M68" i="8"/>
  <c r="K82" i="6"/>
  <c r="P68" i="8"/>
  <c r="N82" i="6"/>
  <c r="Q76" i="8"/>
  <c r="O90" i="6"/>
  <c r="P11" i="2"/>
  <c r="J13" i="8"/>
  <c r="H27" i="6"/>
  <c r="H35" i="8"/>
  <c r="F49" i="6"/>
  <c r="R154" i="8"/>
  <c r="P168" i="6"/>
  <c r="G154" i="8"/>
  <c r="E168" i="6"/>
  <c r="J299" i="8"/>
  <c r="H313" i="6"/>
  <c r="P299" i="8"/>
  <c r="N313" i="6"/>
  <c r="P306" i="2"/>
  <c r="J308" i="8"/>
  <c r="H322" i="6"/>
  <c r="L413" i="8"/>
  <c r="J427" i="6"/>
  <c r="H468" i="8"/>
  <c r="F482" i="6"/>
  <c r="R485" i="8"/>
  <c r="P499" i="6"/>
  <c r="H485" i="8"/>
  <c r="F499" i="6"/>
  <c r="R454" i="8"/>
  <c r="P468" i="6"/>
  <c r="H454" i="8"/>
  <c r="F468" i="6"/>
  <c r="G162" i="8"/>
  <c r="E176" i="6"/>
  <c r="I385" i="8"/>
  <c r="G399" i="6"/>
  <c r="H34" i="8"/>
  <c r="F48" i="6"/>
  <c r="F102" i="8"/>
  <c r="D116" i="6"/>
  <c r="O414" i="8"/>
  <c r="M428" i="6"/>
  <c r="Q354" i="8"/>
  <c r="O368" i="6"/>
  <c r="M449" i="8"/>
  <c r="K463" i="6"/>
  <c r="J468" i="2"/>
  <c r="Q468" i="2" s="1"/>
  <c r="G33" i="8"/>
  <c r="E47" i="6"/>
  <c r="G142" i="8"/>
  <c r="E156" i="6"/>
  <c r="K313" i="8"/>
  <c r="I327" i="6"/>
  <c r="G411" i="8"/>
  <c r="E425" i="6"/>
  <c r="R46" i="8"/>
  <c r="P60" i="6"/>
  <c r="I106" i="8"/>
  <c r="G120" i="6"/>
  <c r="R140" i="8"/>
  <c r="P154" i="6"/>
  <c r="R204" i="8"/>
  <c r="P218" i="6"/>
  <c r="M393" i="8"/>
  <c r="K407" i="6"/>
  <c r="K471" i="8"/>
  <c r="I485" i="6"/>
  <c r="G159" i="8"/>
  <c r="E173" i="6"/>
  <c r="H191" i="8"/>
  <c r="F205" i="6"/>
  <c r="I245" i="8"/>
  <c r="G259" i="6"/>
  <c r="K327" i="8"/>
  <c r="I341" i="6"/>
  <c r="K473" i="8"/>
  <c r="I487" i="6"/>
  <c r="O489" i="8"/>
  <c r="M503" i="6"/>
  <c r="O34" i="8"/>
  <c r="M48" i="6"/>
  <c r="Q34" i="8"/>
  <c r="O48" i="6"/>
  <c r="J95" i="2"/>
  <c r="Q95" i="2" s="1"/>
  <c r="J45" i="2"/>
  <c r="Q45" i="2" s="1"/>
  <c r="J172" i="2"/>
  <c r="Q172" i="2" s="1"/>
  <c r="F252" i="8"/>
  <c r="D266" i="6"/>
  <c r="J13" i="2"/>
  <c r="Q13" i="2" s="1"/>
  <c r="K228" i="8"/>
  <c r="I242" i="6"/>
  <c r="Q230" i="8"/>
  <c r="O244" i="6"/>
  <c r="F214" i="8"/>
  <c r="D228" i="6"/>
  <c r="J284" i="2"/>
  <c r="Q284" i="2" s="1"/>
  <c r="J374" i="2"/>
  <c r="Q374" i="2" s="1"/>
  <c r="I409" i="8"/>
  <c r="G423" i="6"/>
  <c r="O456" i="8"/>
  <c r="M470" i="6"/>
  <c r="L456" i="8"/>
  <c r="J470" i="6"/>
  <c r="H57" i="8"/>
  <c r="F71" i="6"/>
  <c r="M57" i="8"/>
  <c r="K71" i="6"/>
  <c r="N158" i="8"/>
  <c r="L172" i="6"/>
  <c r="L158" i="8"/>
  <c r="J172" i="6"/>
  <c r="G141" i="8"/>
  <c r="E155" i="6"/>
  <c r="P139" i="2"/>
  <c r="J65" i="2"/>
  <c r="Q65" i="2" s="1"/>
  <c r="M204" i="8"/>
  <c r="K218" i="6"/>
  <c r="I214" i="8"/>
  <c r="G228" i="6"/>
  <c r="Q219" i="8"/>
  <c r="O233" i="6"/>
  <c r="G219" i="8"/>
  <c r="E233" i="6"/>
  <c r="F287" i="8"/>
  <c r="D301" i="6"/>
  <c r="P426" i="8"/>
  <c r="N440" i="6"/>
  <c r="L414" i="8"/>
  <c r="J428" i="6"/>
  <c r="J356" i="2"/>
  <c r="Q356" i="2" s="1"/>
  <c r="P352" i="2"/>
  <c r="K354" i="8"/>
  <c r="I368" i="6"/>
  <c r="Q449" i="8"/>
  <c r="O463" i="6"/>
  <c r="P33" i="8"/>
  <c r="N47" i="6"/>
  <c r="P31" i="2"/>
  <c r="K128" i="8"/>
  <c r="I142" i="6"/>
  <c r="I128" i="8"/>
  <c r="G142" i="6"/>
  <c r="J85" i="2"/>
  <c r="Q85" i="2" s="1"/>
  <c r="F190" i="8"/>
  <c r="D204" i="6"/>
  <c r="J19" i="2"/>
  <c r="Q19" i="2" s="1"/>
  <c r="J53" i="2"/>
  <c r="Q53" i="2" s="1"/>
  <c r="J142" i="8"/>
  <c r="H156" i="6"/>
  <c r="K212" i="8"/>
  <c r="I226" i="6"/>
  <c r="J158" i="2"/>
  <c r="Q158" i="2" s="1"/>
  <c r="P313" i="8"/>
  <c r="N327" i="6"/>
  <c r="K227" i="8"/>
  <c r="I241" i="6"/>
  <c r="J338" i="2"/>
  <c r="Q338" i="2" s="1"/>
  <c r="L411" i="8"/>
  <c r="J425" i="6"/>
  <c r="P411" i="8"/>
  <c r="N425" i="6"/>
  <c r="P360" i="2"/>
  <c r="K362" i="8"/>
  <c r="I376" i="6"/>
  <c r="Q497" i="8"/>
  <c r="O511" i="6"/>
  <c r="O464" i="8"/>
  <c r="M478" i="6"/>
  <c r="L464" i="8"/>
  <c r="J478" i="6"/>
  <c r="Q26" i="8"/>
  <c r="O40" i="6"/>
  <c r="P44" i="2"/>
  <c r="P104" i="2"/>
  <c r="R106" i="8"/>
  <c r="P120" i="6"/>
  <c r="J76" i="2"/>
  <c r="Q76" i="2" s="1"/>
  <c r="R149" i="8"/>
  <c r="P163" i="6"/>
  <c r="P183" i="8"/>
  <c r="N197" i="6"/>
  <c r="P52" i="2"/>
  <c r="J91" i="2"/>
  <c r="Q91" i="2" s="1"/>
  <c r="H213" i="8"/>
  <c r="F227" i="6"/>
  <c r="M213" i="8"/>
  <c r="K227" i="6"/>
  <c r="J233" i="2"/>
  <c r="Q233" i="2" s="1"/>
  <c r="J348" i="2"/>
  <c r="Q348" i="2" s="1"/>
  <c r="H360" i="8"/>
  <c r="F374" i="6"/>
  <c r="J372" i="8"/>
  <c r="H386" i="6"/>
  <c r="I372" i="8"/>
  <c r="G386" i="6"/>
  <c r="H393" i="8"/>
  <c r="F407" i="6"/>
  <c r="P370" i="8"/>
  <c r="N384" i="6"/>
  <c r="J370" i="8"/>
  <c r="H384" i="6"/>
  <c r="N465" i="8"/>
  <c r="L479" i="6"/>
  <c r="R465" i="8"/>
  <c r="P479" i="6"/>
  <c r="P471" i="8"/>
  <c r="N485" i="6"/>
  <c r="P469" i="2"/>
  <c r="H441" i="8"/>
  <c r="F455" i="6"/>
  <c r="L441" i="8"/>
  <c r="J455" i="6"/>
  <c r="N481" i="8"/>
  <c r="L495" i="6"/>
  <c r="R481" i="8"/>
  <c r="P495" i="6"/>
  <c r="F457" i="8"/>
  <c r="D471" i="6"/>
  <c r="O159" i="8"/>
  <c r="M173" i="6"/>
  <c r="L159" i="8"/>
  <c r="J173" i="6"/>
  <c r="J6" i="2"/>
  <c r="Q6" i="2" s="1"/>
  <c r="P157" i="8"/>
  <c r="N171" i="6"/>
  <c r="Q191" i="8"/>
  <c r="O205" i="6"/>
  <c r="J113" i="2"/>
  <c r="Q113" i="2" s="1"/>
  <c r="F262" i="8"/>
  <c r="D276" i="6"/>
  <c r="G245" i="8"/>
  <c r="E259" i="6"/>
  <c r="R245" i="8"/>
  <c r="P259" i="6"/>
  <c r="P281" i="8"/>
  <c r="N295" i="6"/>
  <c r="J215" i="2"/>
  <c r="Q215" i="2" s="1"/>
  <c r="J327" i="2"/>
  <c r="Q327" i="2" s="1"/>
  <c r="L303" i="8"/>
  <c r="J317" i="6"/>
  <c r="Q327" i="8"/>
  <c r="O341" i="6"/>
  <c r="P325" i="2"/>
  <c r="P473" i="8"/>
  <c r="N487" i="6"/>
  <c r="P448" i="2"/>
  <c r="J450" i="8"/>
  <c r="H464" i="6"/>
  <c r="O98" i="8"/>
  <c r="M112" i="6"/>
  <c r="K98" i="8"/>
  <c r="I112" i="6"/>
  <c r="H112" i="8"/>
  <c r="F126" i="6"/>
  <c r="G112" i="8"/>
  <c r="E126" i="6"/>
  <c r="J252" i="8"/>
  <c r="H266" i="6"/>
  <c r="H254" i="8"/>
  <c r="F268" i="6"/>
  <c r="R220" i="8"/>
  <c r="P234" i="6"/>
  <c r="I221" i="8"/>
  <c r="G235" i="6"/>
  <c r="J257" i="2"/>
  <c r="Q257" i="2" s="1"/>
  <c r="J283" i="2"/>
  <c r="Q283" i="2" s="1"/>
  <c r="R427" i="8"/>
  <c r="P441" i="6"/>
  <c r="H427" i="8"/>
  <c r="F441" i="6"/>
  <c r="M378" i="8"/>
  <c r="K392" i="6"/>
  <c r="I378" i="8"/>
  <c r="G392" i="6"/>
  <c r="Q496" i="8"/>
  <c r="O510" i="6"/>
  <c r="J472" i="8"/>
  <c r="H486" i="6"/>
  <c r="P112" i="2"/>
  <c r="Q114" i="8"/>
  <c r="O128" i="6"/>
  <c r="J46" i="2"/>
  <c r="Q46" i="2" s="1"/>
  <c r="J116" i="2"/>
  <c r="Q116" i="2" s="1"/>
  <c r="J16" i="2"/>
  <c r="Q16" i="2" s="1"/>
  <c r="J114" i="2"/>
  <c r="Q114" i="2" s="1"/>
  <c r="P104" i="8"/>
  <c r="N118" i="6"/>
  <c r="N104" i="8"/>
  <c r="L118" i="6"/>
  <c r="C524" i="2"/>
  <c r="K311" i="8"/>
  <c r="I325" i="6"/>
  <c r="J436" i="2"/>
  <c r="Q436" i="2" s="1"/>
  <c r="J488" i="8"/>
  <c r="H502" i="6"/>
  <c r="J441" i="2"/>
  <c r="Q441" i="2" s="1"/>
  <c r="I489" i="8"/>
  <c r="G503" i="6"/>
  <c r="I41" i="8"/>
  <c r="G55" i="6"/>
  <c r="N41" i="8"/>
  <c r="L55" i="6"/>
  <c r="J67" i="2"/>
  <c r="Q67" i="2" s="1"/>
  <c r="J106" i="2"/>
  <c r="Q106" i="2" s="1"/>
  <c r="F140" i="8"/>
  <c r="D154" i="6"/>
  <c r="L150" i="8"/>
  <c r="J164" i="6"/>
  <c r="F151" i="8"/>
  <c r="D165" i="6"/>
  <c r="I175" i="8"/>
  <c r="G189" i="6"/>
  <c r="Q222" i="8"/>
  <c r="O236" i="6"/>
  <c r="R205" i="8"/>
  <c r="P219" i="6"/>
  <c r="J271" i="8"/>
  <c r="H285" i="6"/>
  <c r="J205" i="2"/>
  <c r="Q205" i="2" s="1"/>
  <c r="G408" i="8"/>
  <c r="E422" i="6"/>
  <c r="R408" i="8"/>
  <c r="P422" i="6"/>
  <c r="J329" i="2"/>
  <c r="Q329" i="2" s="1"/>
  <c r="H368" i="8"/>
  <c r="F382" i="6"/>
  <c r="J280" i="2"/>
  <c r="Q280" i="2" s="1"/>
  <c r="J333" i="2"/>
  <c r="Q333" i="2" s="1"/>
  <c r="J393" i="2"/>
  <c r="Q393" i="2" s="1"/>
  <c r="N410" i="8"/>
  <c r="L424" i="6"/>
  <c r="R410" i="8"/>
  <c r="P424" i="6"/>
  <c r="P419" i="2"/>
  <c r="J448" i="8"/>
  <c r="H462" i="6"/>
  <c r="P58" i="2"/>
  <c r="J60" i="8"/>
  <c r="H74" i="6"/>
  <c r="N85" i="8"/>
  <c r="L99" i="6"/>
  <c r="R85" i="8"/>
  <c r="P99" i="6"/>
  <c r="O101" i="8"/>
  <c r="M115" i="6"/>
  <c r="O163" i="8"/>
  <c r="M177" i="6"/>
  <c r="R187" i="8"/>
  <c r="P201" i="6"/>
  <c r="P187" i="8"/>
  <c r="N201" i="6"/>
  <c r="O268" i="8"/>
  <c r="M282" i="6"/>
  <c r="N268" i="8"/>
  <c r="L282" i="6"/>
  <c r="H418" i="8"/>
  <c r="F432" i="6"/>
  <c r="P399" i="2"/>
  <c r="Q401" i="8"/>
  <c r="O415" i="6"/>
  <c r="M387" i="8"/>
  <c r="K401" i="6"/>
  <c r="Q387" i="8"/>
  <c r="O401" i="6"/>
  <c r="R364" i="8"/>
  <c r="P378" i="6"/>
  <c r="Q364" i="8"/>
  <c r="O378" i="6"/>
  <c r="L365" i="8"/>
  <c r="J379" i="6"/>
  <c r="K484" i="8"/>
  <c r="I498" i="6"/>
  <c r="P484" i="8"/>
  <c r="N498" i="6"/>
  <c r="K469" i="8"/>
  <c r="I483" i="6"/>
  <c r="P469" i="8"/>
  <c r="N483" i="6"/>
  <c r="G36" i="8"/>
  <c r="E50" i="6"/>
  <c r="K36" i="8"/>
  <c r="I50" i="6"/>
  <c r="P59" i="8"/>
  <c r="N73" i="6"/>
  <c r="K476" i="8"/>
  <c r="I490" i="6"/>
  <c r="P476" i="8"/>
  <c r="N490" i="6"/>
  <c r="M45" i="8"/>
  <c r="K59" i="6"/>
  <c r="Q45" i="8"/>
  <c r="O59" i="6"/>
  <c r="K63" i="8"/>
  <c r="I77" i="6"/>
  <c r="P63" i="8"/>
  <c r="N77" i="6"/>
  <c r="O5" i="8"/>
  <c r="M19" i="6"/>
  <c r="N43" i="8"/>
  <c r="L57" i="6"/>
  <c r="Q43" i="8"/>
  <c r="O57" i="6"/>
  <c r="R129" i="8"/>
  <c r="P143" i="6"/>
  <c r="P129" i="8"/>
  <c r="N143" i="6"/>
  <c r="K145" i="8"/>
  <c r="I159" i="6"/>
  <c r="Q145" i="8"/>
  <c r="O159" i="6"/>
  <c r="M274" i="8"/>
  <c r="K288" i="6"/>
  <c r="P296" i="8"/>
  <c r="N310" i="6"/>
  <c r="R296" i="8"/>
  <c r="P310" i="6"/>
  <c r="M330" i="8"/>
  <c r="K344" i="6"/>
  <c r="R330" i="8"/>
  <c r="P344" i="6"/>
  <c r="M380" i="8"/>
  <c r="K394" i="6"/>
  <c r="Q380" i="8"/>
  <c r="O394" i="6"/>
  <c r="N396" i="8"/>
  <c r="L410" i="6"/>
  <c r="M458" i="8"/>
  <c r="K472" i="6"/>
  <c r="Q458" i="8"/>
  <c r="O472" i="6"/>
  <c r="N474" i="8"/>
  <c r="L488" i="6"/>
  <c r="R474" i="8"/>
  <c r="P488" i="6"/>
  <c r="O490" i="8"/>
  <c r="M504" i="6"/>
  <c r="L490" i="8"/>
  <c r="J504" i="6"/>
  <c r="H451" i="8"/>
  <c r="F465" i="6"/>
  <c r="L467" i="8"/>
  <c r="J481" i="6"/>
  <c r="I467" i="8"/>
  <c r="G481" i="6"/>
  <c r="P481" i="2"/>
  <c r="J483" i="8"/>
  <c r="H497" i="6"/>
  <c r="G499" i="8"/>
  <c r="E513" i="6"/>
  <c r="K499" i="8"/>
  <c r="I513" i="6"/>
  <c r="O460" i="8"/>
  <c r="M474" i="6"/>
  <c r="K492" i="8"/>
  <c r="I506" i="6"/>
  <c r="P492" i="8"/>
  <c r="N506" i="6"/>
  <c r="K461" i="8"/>
  <c r="I475" i="6"/>
  <c r="P461" i="8"/>
  <c r="N475" i="6"/>
  <c r="M493" i="8"/>
  <c r="K507" i="6"/>
  <c r="Q493" i="8"/>
  <c r="O507" i="6"/>
  <c r="M446" i="8"/>
  <c r="K460" i="6"/>
  <c r="Q111" i="8"/>
  <c r="O125" i="6"/>
  <c r="N111" i="8"/>
  <c r="L125" i="6"/>
  <c r="O89" i="8"/>
  <c r="M103" i="6"/>
  <c r="M89" i="8"/>
  <c r="K103" i="6"/>
  <c r="J64" i="8"/>
  <c r="H78" i="6"/>
  <c r="O64" i="8"/>
  <c r="M78" i="6"/>
  <c r="P107" i="8"/>
  <c r="N121" i="6"/>
  <c r="L193" i="8"/>
  <c r="J207" i="6"/>
  <c r="I193" i="8"/>
  <c r="G207" i="6"/>
  <c r="R62" i="8"/>
  <c r="P76" i="6"/>
  <c r="P62" i="8"/>
  <c r="N76" i="6"/>
  <c r="H440" i="8"/>
  <c r="F454" i="6"/>
  <c r="N440" i="8"/>
  <c r="L454" i="6"/>
  <c r="M356" i="8"/>
  <c r="K370" i="6"/>
  <c r="J397" i="8"/>
  <c r="H411" i="6"/>
  <c r="N397" i="8"/>
  <c r="L411" i="6"/>
  <c r="K453" i="8"/>
  <c r="I467" i="6"/>
  <c r="P453" i="8"/>
  <c r="N467" i="6"/>
  <c r="G44" i="8"/>
  <c r="E58" i="6"/>
  <c r="K44" i="8"/>
  <c r="I58" i="6"/>
  <c r="O444" i="8"/>
  <c r="M458" i="6"/>
  <c r="O113" i="8"/>
  <c r="M127" i="6"/>
  <c r="K113" i="8"/>
  <c r="I127" i="6"/>
  <c r="M53" i="8"/>
  <c r="K67" i="6"/>
  <c r="Q53" i="8"/>
  <c r="O67" i="6"/>
  <c r="O27" i="8"/>
  <c r="M41" i="6"/>
  <c r="L27" i="8"/>
  <c r="J41" i="6"/>
  <c r="N22" i="8"/>
  <c r="L36" i="6"/>
  <c r="P304" i="2"/>
  <c r="Q306" i="8"/>
  <c r="O320" i="6"/>
  <c r="M338" i="8"/>
  <c r="K352" i="6"/>
  <c r="R338" i="8"/>
  <c r="P352" i="6"/>
  <c r="M412" i="8"/>
  <c r="K426" i="6"/>
  <c r="Q412" i="8"/>
  <c r="O426" i="6"/>
  <c r="J375" i="8"/>
  <c r="H389" i="6"/>
  <c r="P391" i="8"/>
  <c r="N405" i="6"/>
  <c r="K391" i="8"/>
  <c r="I405" i="6"/>
  <c r="P421" i="2"/>
  <c r="K423" i="8"/>
  <c r="I437" i="6"/>
  <c r="M445" i="8"/>
  <c r="K459" i="6"/>
  <c r="Q445" i="8"/>
  <c r="O459" i="6"/>
  <c r="N477" i="8"/>
  <c r="L491" i="6"/>
  <c r="K186" i="8"/>
  <c r="I200" i="6"/>
  <c r="P186" i="8"/>
  <c r="N200" i="6"/>
  <c r="O81" i="8"/>
  <c r="M95" i="6"/>
  <c r="M81" i="8"/>
  <c r="K95" i="6"/>
  <c r="M14" i="8"/>
  <c r="K28" i="6"/>
  <c r="Q14" i="8"/>
  <c r="O28" i="6"/>
  <c r="O256" i="8"/>
  <c r="M270" i="6"/>
  <c r="M307" i="8"/>
  <c r="K321" i="6"/>
  <c r="I307" i="8"/>
  <c r="G321" i="6"/>
  <c r="M316" i="8"/>
  <c r="K330" i="6"/>
  <c r="Q316" i="8"/>
  <c r="O330" i="6"/>
  <c r="P431" i="2"/>
  <c r="K433" i="8"/>
  <c r="I447" i="6"/>
  <c r="O452" i="8"/>
  <c r="M466" i="6"/>
  <c r="P320" i="2"/>
  <c r="Q322" i="8"/>
  <c r="O336" i="6"/>
  <c r="P134" i="2"/>
  <c r="Q136" i="8"/>
  <c r="O150" i="6"/>
  <c r="G133" i="8"/>
  <c r="E147" i="6"/>
  <c r="M133" i="8"/>
  <c r="K147" i="6"/>
  <c r="H161" i="8"/>
  <c r="F175" i="6"/>
  <c r="K6" i="8"/>
  <c r="I20" i="6"/>
  <c r="O6" i="8"/>
  <c r="M20" i="6"/>
  <c r="M153" i="8"/>
  <c r="K167" i="6"/>
  <c r="Q153" i="8"/>
  <c r="O167" i="6"/>
  <c r="G185" i="8"/>
  <c r="E199" i="6"/>
  <c r="K185" i="8"/>
  <c r="I199" i="6"/>
  <c r="P192" i="8"/>
  <c r="N206" i="6"/>
  <c r="M265" i="8"/>
  <c r="K279" i="6"/>
  <c r="N265" i="8"/>
  <c r="L279" i="6"/>
  <c r="N298" i="8"/>
  <c r="L312" i="6"/>
  <c r="J298" i="8"/>
  <c r="H312" i="6"/>
  <c r="O314" i="8"/>
  <c r="M328" i="6"/>
  <c r="L314" i="8"/>
  <c r="J328" i="6"/>
  <c r="N442" i="8"/>
  <c r="L456" i="6"/>
  <c r="H430" i="8"/>
  <c r="F444" i="6"/>
  <c r="O430" i="8"/>
  <c r="M444" i="6"/>
  <c r="R357" i="8"/>
  <c r="P371" i="6"/>
  <c r="O357" i="8"/>
  <c r="M371" i="6"/>
  <c r="O466" i="8"/>
  <c r="M480" i="6"/>
  <c r="L466" i="8"/>
  <c r="J480" i="6"/>
  <c r="P482" i="8"/>
  <c r="N496" i="6"/>
  <c r="M498" i="8"/>
  <c r="K512" i="6"/>
  <c r="Q498" i="8"/>
  <c r="O512" i="6"/>
  <c r="P457" i="2"/>
  <c r="J459" i="8"/>
  <c r="H473" i="6"/>
  <c r="G475" i="8"/>
  <c r="E489" i="6"/>
  <c r="K475" i="8"/>
  <c r="I489" i="6"/>
  <c r="H491" i="8"/>
  <c r="F505" i="6"/>
  <c r="I462" i="8"/>
  <c r="G476" i="6"/>
  <c r="N462" i="8"/>
  <c r="L476" i="6"/>
  <c r="P86" i="8"/>
  <c r="N100" i="6"/>
  <c r="N61" i="8"/>
  <c r="L75" i="6"/>
  <c r="R61" i="8"/>
  <c r="P75" i="6"/>
  <c r="H52" i="8"/>
  <c r="F66" i="6"/>
  <c r="I68" i="8"/>
  <c r="G82" i="6"/>
  <c r="P74" i="2"/>
  <c r="J76" i="8"/>
  <c r="H90" i="6"/>
  <c r="N13" i="8"/>
  <c r="L27" i="6"/>
  <c r="R13" i="8"/>
  <c r="P27" i="6"/>
  <c r="P35" i="8"/>
  <c r="N49" i="6"/>
  <c r="O154" i="8"/>
  <c r="M168" i="6"/>
  <c r="M299" i="8"/>
  <c r="K313" i="6"/>
  <c r="I299" i="8"/>
  <c r="G313" i="6"/>
  <c r="N308" i="8"/>
  <c r="L322" i="6"/>
  <c r="R308" i="8"/>
  <c r="P322" i="6"/>
  <c r="M413" i="8"/>
  <c r="K427" i="6"/>
  <c r="K468" i="8"/>
  <c r="I482" i="6"/>
  <c r="P468" i="8"/>
  <c r="N482" i="6"/>
  <c r="K485" i="8"/>
  <c r="I499" i="6"/>
  <c r="P485" i="8"/>
  <c r="N499" i="6"/>
  <c r="K454" i="8"/>
  <c r="I468" i="6"/>
  <c r="P454" i="8"/>
  <c r="N468" i="6"/>
  <c r="O162" i="8"/>
  <c r="M176" i="6"/>
  <c r="P383" i="2"/>
  <c r="Q385" i="8"/>
  <c r="O399" i="6"/>
  <c r="L409" i="8"/>
  <c r="J423" i="6"/>
  <c r="P156" i="2"/>
  <c r="G473" i="8"/>
  <c r="E487" i="6"/>
  <c r="P450" i="8"/>
  <c r="N464" i="6"/>
  <c r="Q98" i="8"/>
  <c r="O112" i="6"/>
  <c r="J121" i="2"/>
  <c r="Q121" i="2" s="1"/>
  <c r="J34" i="8"/>
  <c r="H48" i="6"/>
  <c r="R253" i="8"/>
  <c r="P267" i="6"/>
  <c r="R229" i="8"/>
  <c r="P243" i="6"/>
  <c r="F237" i="8"/>
  <c r="D251" i="6"/>
  <c r="J206" i="2"/>
  <c r="Q206" i="2" s="1"/>
  <c r="J340" i="2"/>
  <c r="Q340" i="2" s="1"/>
  <c r="P407" i="2"/>
  <c r="Q409" i="8"/>
  <c r="O423" i="6"/>
  <c r="J405" i="2"/>
  <c r="Q405" i="2" s="1"/>
  <c r="H456" i="8"/>
  <c r="F470" i="6"/>
  <c r="M456" i="8"/>
  <c r="K470" i="6"/>
  <c r="C520" i="2"/>
  <c r="O57" i="8"/>
  <c r="M71" i="6"/>
  <c r="P55" i="2"/>
  <c r="O158" i="8"/>
  <c r="M172" i="6"/>
  <c r="M158" i="8"/>
  <c r="K172" i="6"/>
  <c r="H141" i="8"/>
  <c r="F155" i="6"/>
  <c r="J141" i="8"/>
  <c r="H155" i="6"/>
  <c r="J69" i="2"/>
  <c r="Q69" i="2" s="1"/>
  <c r="J2" i="2"/>
  <c r="Q2" i="2" s="1"/>
  <c r="J132" i="2"/>
  <c r="Q132" i="2" s="1"/>
  <c r="K204" i="8"/>
  <c r="I218" i="6"/>
  <c r="K280" i="8"/>
  <c r="I294" i="6"/>
  <c r="J245" i="2"/>
  <c r="Q245" i="2" s="1"/>
  <c r="J219" i="8"/>
  <c r="H233" i="6"/>
  <c r="O219" i="8"/>
  <c r="M233" i="6"/>
  <c r="J339" i="2"/>
  <c r="Q339" i="2" s="1"/>
  <c r="G426" i="8"/>
  <c r="E440" i="6"/>
  <c r="J357" i="2"/>
  <c r="Q357" i="2" s="1"/>
  <c r="I414" i="8"/>
  <c r="G428" i="6"/>
  <c r="M414" i="8"/>
  <c r="K428" i="6"/>
  <c r="N354" i="8"/>
  <c r="L368" i="6"/>
  <c r="P447" i="2"/>
  <c r="J449" i="8"/>
  <c r="H463" i="6"/>
  <c r="F479" i="8"/>
  <c r="D493" i="6"/>
  <c r="J484" i="2"/>
  <c r="Q484" i="2" s="1"/>
  <c r="I33" i="8"/>
  <c r="G47" i="6"/>
  <c r="N33" i="8"/>
  <c r="L47" i="6"/>
  <c r="Q253" i="8"/>
  <c r="O267" i="6"/>
  <c r="M128" i="8"/>
  <c r="K142" i="6"/>
  <c r="Q128" i="8"/>
  <c r="O142" i="6"/>
  <c r="N142" i="8"/>
  <c r="L156" i="6"/>
  <c r="R142" i="8"/>
  <c r="P156" i="6"/>
  <c r="J133" i="2"/>
  <c r="Q133" i="2" s="1"/>
  <c r="J154" i="2"/>
  <c r="Q154" i="2" s="1"/>
  <c r="F280" i="8"/>
  <c r="D294" i="6"/>
  <c r="I313" i="8"/>
  <c r="G327" i="6"/>
  <c r="L227" i="8"/>
  <c r="J241" i="6"/>
  <c r="J208" i="2"/>
  <c r="Q208" i="2" s="1"/>
  <c r="K411" i="8"/>
  <c r="I425" i="6"/>
  <c r="I411" i="8"/>
  <c r="G425" i="6"/>
  <c r="N362" i="8"/>
  <c r="L376" i="6"/>
  <c r="P495" i="2"/>
  <c r="J497" i="8"/>
  <c r="H511" i="6"/>
  <c r="H464" i="8"/>
  <c r="F478" i="6"/>
  <c r="M464" i="8"/>
  <c r="K478" i="6"/>
  <c r="P24" i="2"/>
  <c r="J26" i="8"/>
  <c r="H40" i="6"/>
  <c r="N46" i="8"/>
  <c r="L60" i="6"/>
  <c r="G106" i="8"/>
  <c r="E120" i="6"/>
  <c r="K106" i="8"/>
  <c r="I120" i="6"/>
  <c r="I183" i="8"/>
  <c r="G197" i="6"/>
  <c r="N54" i="8"/>
  <c r="L68" i="6"/>
  <c r="J30" i="2"/>
  <c r="Q30" i="2" s="1"/>
  <c r="P213" i="8"/>
  <c r="N227" i="6"/>
  <c r="J169" i="2"/>
  <c r="Q169" i="2" s="1"/>
  <c r="P360" i="8"/>
  <c r="N374" i="6"/>
  <c r="J365" i="2"/>
  <c r="Q365" i="2" s="1"/>
  <c r="R372" i="8"/>
  <c r="P386" i="6"/>
  <c r="Q372" i="8"/>
  <c r="O386" i="6"/>
  <c r="P393" i="8"/>
  <c r="N407" i="6"/>
  <c r="L370" i="8"/>
  <c r="J384" i="6"/>
  <c r="R370" i="8"/>
  <c r="P384" i="6"/>
  <c r="G465" i="8"/>
  <c r="E479" i="6"/>
  <c r="K465" i="8"/>
  <c r="I479" i="6"/>
  <c r="I471" i="8"/>
  <c r="G485" i="6"/>
  <c r="N471" i="8"/>
  <c r="L485" i="6"/>
  <c r="I441" i="8"/>
  <c r="G455" i="6"/>
  <c r="M441" i="8"/>
  <c r="K455" i="6"/>
  <c r="G481" i="8"/>
  <c r="E495" i="6"/>
  <c r="K481" i="8"/>
  <c r="I495" i="6"/>
  <c r="H159" i="8"/>
  <c r="F173" i="6"/>
  <c r="J157" i="8"/>
  <c r="H171" i="6"/>
  <c r="P189" i="2"/>
  <c r="J191" i="8"/>
  <c r="H205" i="6"/>
  <c r="Q246" i="8"/>
  <c r="O260" i="6"/>
  <c r="N245" i="8"/>
  <c r="L259" i="6"/>
  <c r="K245" i="8"/>
  <c r="I259" i="6"/>
  <c r="I303" i="8"/>
  <c r="G317" i="6"/>
  <c r="M303" i="8"/>
  <c r="K317" i="6"/>
  <c r="H327" i="8"/>
  <c r="F341" i="6"/>
  <c r="N327" i="8"/>
  <c r="L341" i="6"/>
  <c r="J315" i="2"/>
  <c r="Q315" i="2" s="1"/>
  <c r="J300" i="2"/>
  <c r="Q300" i="2" s="1"/>
  <c r="I473" i="8"/>
  <c r="G487" i="6"/>
  <c r="J435" i="2"/>
  <c r="Q435" i="2" s="1"/>
  <c r="N450" i="8"/>
  <c r="L464" i="6"/>
  <c r="R450" i="8"/>
  <c r="P464" i="6"/>
  <c r="F487" i="8"/>
  <c r="D501" i="6"/>
  <c r="P96" i="2"/>
  <c r="L98" i="8"/>
  <c r="J112" i="6"/>
  <c r="J112" i="8"/>
  <c r="H126" i="6"/>
  <c r="O112" i="8"/>
  <c r="M126" i="6"/>
  <c r="F228" i="8"/>
  <c r="D242" i="6"/>
  <c r="H238" i="8"/>
  <c r="F252" i="6"/>
  <c r="J89" i="2"/>
  <c r="Q89" i="2" s="1"/>
  <c r="I246" i="8"/>
  <c r="G260" i="6"/>
  <c r="J174" i="2"/>
  <c r="Q174" i="2" s="1"/>
  <c r="Q221" i="8"/>
  <c r="O235" i="6"/>
  <c r="P432" i="8"/>
  <c r="N446" i="6"/>
  <c r="O427" i="8"/>
  <c r="M441" i="6"/>
  <c r="P427" i="8"/>
  <c r="N441" i="6"/>
  <c r="L378" i="8"/>
  <c r="J392" i="6"/>
  <c r="Q378" i="8"/>
  <c r="O392" i="6"/>
  <c r="F447" i="8"/>
  <c r="D461" i="6"/>
  <c r="J496" i="8"/>
  <c r="H510" i="6"/>
  <c r="R472" i="8"/>
  <c r="P486" i="6"/>
  <c r="J114" i="8"/>
  <c r="H128" i="6"/>
  <c r="Q104" i="8"/>
  <c r="O118" i="6"/>
  <c r="G104" i="8"/>
  <c r="E118" i="6"/>
  <c r="J196" i="2"/>
  <c r="Q196" i="2" s="1"/>
  <c r="F305" i="8"/>
  <c r="D319" i="6"/>
  <c r="R271" i="8"/>
  <c r="P285" i="6"/>
  <c r="J275" i="2"/>
  <c r="Q275" i="2" s="1"/>
  <c r="L311" i="8"/>
  <c r="J325" i="6"/>
  <c r="J307" i="2"/>
  <c r="Q307" i="2" s="1"/>
  <c r="J344" i="2"/>
  <c r="Q344" i="2" s="1"/>
  <c r="F432" i="8"/>
  <c r="D446" i="6"/>
  <c r="R488" i="8"/>
  <c r="P502" i="6"/>
  <c r="Q489" i="8"/>
  <c r="O503" i="6"/>
  <c r="Q41" i="8"/>
  <c r="O55" i="6"/>
  <c r="I42" i="8"/>
  <c r="G56" i="6"/>
  <c r="J7" i="2"/>
  <c r="Q7" i="2" s="1"/>
  <c r="J170" i="2"/>
  <c r="Q170" i="2" s="1"/>
  <c r="Q175" i="8"/>
  <c r="O189" i="6"/>
  <c r="J165" i="2"/>
  <c r="Q165" i="2" s="1"/>
  <c r="J261" i="8"/>
  <c r="H275" i="6"/>
  <c r="J192" i="2"/>
  <c r="Q192" i="2" s="1"/>
  <c r="P406" i="2"/>
  <c r="K408" i="8"/>
  <c r="I422" i="6"/>
  <c r="P368" i="8"/>
  <c r="N382" i="6"/>
  <c r="G410" i="8"/>
  <c r="E424" i="6"/>
  <c r="K410" i="8"/>
  <c r="I424" i="6"/>
  <c r="J421" i="8"/>
  <c r="H435" i="6"/>
  <c r="N421" i="8"/>
  <c r="L435" i="6"/>
  <c r="R448" i="8"/>
  <c r="P462" i="6"/>
  <c r="F455" i="8"/>
  <c r="D469" i="6"/>
  <c r="N60" i="8"/>
  <c r="L74" i="6"/>
  <c r="R60" i="8"/>
  <c r="P74" i="6"/>
  <c r="G85" i="8"/>
  <c r="E99" i="6"/>
  <c r="K101" i="8"/>
  <c r="I115" i="6"/>
  <c r="H101" i="8"/>
  <c r="F115" i="6"/>
  <c r="J163" i="8"/>
  <c r="H177" i="6"/>
  <c r="H163" i="8"/>
  <c r="F177" i="6"/>
  <c r="L187" i="8"/>
  <c r="J201" i="6"/>
  <c r="I187" i="8"/>
  <c r="G201" i="6"/>
  <c r="P268" i="8"/>
  <c r="N282" i="6"/>
  <c r="P418" i="8"/>
  <c r="N432" i="6"/>
  <c r="N401" i="8"/>
  <c r="L415" i="6"/>
  <c r="J401" i="8"/>
  <c r="H415" i="6"/>
  <c r="P385" i="2"/>
  <c r="J387" i="8"/>
  <c r="H401" i="6"/>
  <c r="L364" i="8"/>
  <c r="J378" i="6"/>
  <c r="P363" i="2"/>
  <c r="L484" i="8"/>
  <c r="J498" i="6"/>
  <c r="I484" i="8"/>
  <c r="G498" i="6"/>
  <c r="L469" i="8"/>
  <c r="J483" i="6"/>
  <c r="I469" i="8"/>
  <c r="G483" i="6"/>
  <c r="O36" i="8"/>
  <c r="M50" i="6"/>
  <c r="M59" i="8"/>
  <c r="K73" i="6"/>
  <c r="I59" i="8"/>
  <c r="G73" i="6"/>
  <c r="L476" i="8"/>
  <c r="J490" i="6"/>
  <c r="I476" i="8"/>
  <c r="G490" i="6"/>
  <c r="P43" i="2"/>
  <c r="J45" i="8"/>
  <c r="H59" i="6"/>
  <c r="L63" i="8"/>
  <c r="J77" i="6"/>
  <c r="K5" i="8"/>
  <c r="I19" i="6"/>
  <c r="H5" i="8"/>
  <c r="F19" i="6"/>
  <c r="J43" i="8"/>
  <c r="H57" i="6"/>
  <c r="J129" i="8"/>
  <c r="H143" i="6"/>
  <c r="I129" i="8"/>
  <c r="G143" i="6"/>
  <c r="P143" i="2"/>
  <c r="G274" i="8"/>
  <c r="E288" i="6"/>
  <c r="H296" i="8"/>
  <c r="F310" i="6"/>
  <c r="K296" i="8"/>
  <c r="I310" i="6"/>
  <c r="G330" i="8"/>
  <c r="E344" i="6"/>
  <c r="K330" i="8"/>
  <c r="I344" i="6"/>
  <c r="P378" i="2"/>
  <c r="G396" i="8"/>
  <c r="E410" i="6"/>
  <c r="P456" i="2"/>
  <c r="J458" i="8"/>
  <c r="H472" i="6"/>
  <c r="G474" i="8"/>
  <c r="E488" i="6"/>
  <c r="K474" i="8"/>
  <c r="I488" i="6"/>
  <c r="H490" i="8"/>
  <c r="F504" i="6"/>
  <c r="P451" i="8"/>
  <c r="N465" i="6"/>
  <c r="M467" i="8"/>
  <c r="K481" i="6"/>
  <c r="Q467" i="8"/>
  <c r="O481" i="6"/>
  <c r="N483" i="8"/>
  <c r="L497" i="6"/>
  <c r="R483" i="8"/>
  <c r="P497" i="6"/>
  <c r="O499" i="8"/>
  <c r="M513" i="6"/>
  <c r="H460" i="8"/>
  <c r="F474" i="6"/>
  <c r="L492" i="8"/>
  <c r="J506" i="6"/>
  <c r="I492" i="8"/>
  <c r="G506" i="6"/>
  <c r="L461" i="8"/>
  <c r="J475" i="6"/>
  <c r="I461" i="8"/>
  <c r="G475" i="6"/>
  <c r="P491" i="2"/>
  <c r="P444" i="2"/>
  <c r="R111" i="8"/>
  <c r="P125" i="6"/>
  <c r="G111" i="8"/>
  <c r="E125" i="6"/>
  <c r="P89" i="8"/>
  <c r="N103" i="6"/>
  <c r="P87" i="2"/>
  <c r="R64" i="8"/>
  <c r="P78" i="6"/>
  <c r="N107" i="8"/>
  <c r="L121" i="6"/>
  <c r="I107" i="8"/>
  <c r="G121" i="6"/>
  <c r="M193" i="8"/>
  <c r="K207" i="6"/>
  <c r="Q193" i="8"/>
  <c r="O207" i="6"/>
  <c r="L62" i="8"/>
  <c r="J76" i="6"/>
  <c r="I62" i="8"/>
  <c r="G76" i="6"/>
  <c r="I440" i="8"/>
  <c r="G454" i="6"/>
  <c r="G356" i="8"/>
  <c r="E370" i="6"/>
  <c r="R397" i="8"/>
  <c r="P411" i="6"/>
  <c r="G397" i="8"/>
  <c r="E411" i="6"/>
  <c r="L453" i="8"/>
  <c r="J467" i="6"/>
  <c r="I453" i="8"/>
  <c r="G467" i="6"/>
  <c r="O44" i="8"/>
  <c r="M58" i="6"/>
  <c r="H444" i="8"/>
  <c r="F458" i="6"/>
  <c r="L113" i="8"/>
  <c r="J127" i="6"/>
  <c r="P51" i="2"/>
  <c r="J53" i="8"/>
  <c r="H67" i="6"/>
  <c r="H27" i="8"/>
  <c r="F41" i="6"/>
  <c r="J22" i="8"/>
  <c r="H36" i="6"/>
  <c r="G22" i="8"/>
  <c r="E36" i="6"/>
  <c r="N306" i="8"/>
  <c r="L320" i="6"/>
  <c r="J306" i="8"/>
  <c r="H320" i="6"/>
  <c r="G338" i="8"/>
  <c r="E352" i="6"/>
  <c r="K338" i="8"/>
  <c r="I352" i="6"/>
  <c r="P410" i="2"/>
  <c r="R375" i="8"/>
  <c r="P389" i="6"/>
  <c r="H391" i="8"/>
  <c r="F405" i="6"/>
  <c r="L391" i="8"/>
  <c r="J405" i="6"/>
  <c r="P423" i="8"/>
  <c r="N437" i="6"/>
  <c r="L423" i="8"/>
  <c r="J437" i="6"/>
  <c r="P443" i="2"/>
  <c r="G477" i="8"/>
  <c r="E491" i="6"/>
  <c r="L186" i="8"/>
  <c r="J200" i="6"/>
  <c r="I186" i="8"/>
  <c r="G200" i="6"/>
  <c r="P81" i="8"/>
  <c r="N95" i="6"/>
  <c r="P79" i="2"/>
  <c r="P12" i="2"/>
  <c r="H256" i="8"/>
  <c r="F270" i="6"/>
  <c r="L307" i="8"/>
  <c r="J321" i="6"/>
  <c r="Q307" i="8"/>
  <c r="O321" i="6"/>
  <c r="P314" i="2"/>
  <c r="J316" i="8"/>
  <c r="H330" i="6"/>
  <c r="P433" i="8"/>
  <c r="N447" i="6"/>
  <c r="H452" i="8"/>
  <c r="F466" i="6"/>
  <c r="N322" i="8"/>
  <c r="L336" i="6"/>
  <c r="J322" i="8"/>
  <c r="H336" i="6"/>
  <c r="K136" i="8"/>
  <c r="I150" i="6"/>
  <c r="J136" i="8"/>
  <c r="H150" i="6"/>
  <c r="H133" i="8"/>
  <c r="F147" i="6"/>
  <c r="P161" i="8"/>
  <c r="N175" i="6"/>
  <c r="R6" i="8"/>
  <c r="P20" i="6"/>
  <c r="H6" i="8"/>
  <c r="F20" i="6"/>
  <c r="P151" i="2"/>
  <c r="J153" i="8"/>
  <c r="H167" i="6"/>
  <c r="O185" i="8"/>
  <c r="M199" i="6"/>
  <c r="I192" i="8"/>
  <c r="G206" i="6"/>
  <c r="O265" i="8"/>
  <c r="M279" i="6"/>
  <c r="H265" i="8"/>
  <c r="F279" i="6"/>
  <c r="M298" i="8"/>
  <c r="K312" i="6"/>
  <c r="R298" i="8"/>
  <c r="P312" i="6"/>
  <c r="H314" i="8"/>
  <c r="F328" i="6"/>
  <c r="I442" i="8"/>
  <c r="G456" i="6"/>
  <c r="R430" i="8"/>
  <c r="P444" i="6"/>
  <c r="P430" i="8"/>
  <c r="N444" i="6"/>
  <c r="I357" i="8"/>
  <c r="G371" i="6"/>
  <c r="H357" i="8"/>
  <c r="F371" i="6"/>
  <c r="H466" i="8"/>
  <c r="F480" i="6"/>
  <c r="I482" i="8"/>
  <c r="G496" i="6"/>
  <c r="P496" i="2"/>
  <c r="J498" i="8"/>
  <c r="H512" i="6"/>
  <c r="N459" i="8"/>
  <c r="L473" i="6"/>
  <c r="R459" i="8"/>
  <c r="P473" i="6"/>
  <c r="O475" i="8"/>
  <c r="M489" i="6"/>
  <c r="P491" i="8"/>
  <c r="N505" i="6"/>
  <c r="Q462" i="8"/>
  <c r="O476" i="6"/>
  <c r="G462" i="8"/>
  <c r="E476" i="6"/>
  <c r="L86" i="8"/>
  <c r="J100" i="6"/>
  <c r="I86" i="8"/>
  <c r="G100" i="6"/>
  <c r="G61" i="8"/>
  <c r="E75" i="6"/>
  <c r="M52" i="8"/>
  <c r="K66" i="6"/>
  <c r="P52" i="8"/>
  <c r="N66" i="6"/>
  <c r="L68" i="8"/>
  <c r="J82" i="6"/>
  <c r="Q68" i="8"/>
  <c r="O82" i="6"/>
  <c r="N76" i="8"/>
  <c r="L90" i="6"/>
  <c r="R76" i="8"/>
  <c r="P90" i="6"/>
  <c r="G13" i="8"/>
  <c r="E27" i="6"/>
  <c r="N35" i="8"/>
  <c r="L49" i="6"/>
  <c r="I35" i="8"/>
  <c r="G49" i="6"/>
  <c r="J154" i="8"/>
  <c r="H168" i="6"/>
  <c r="H154" i="8"/>
  <c r="F168" i="6"/>
  <c r="L299" i="8"/>
  <c r="J313" i="6"/>
  <c r="Q299" i="8"/>
  <c r="O313" i="6"/>
  <c r="G308" i="8"/>
  <c r="E322" i="6"/>
  <c r="P411" i="2"/>
  <c r="L468" i="8"/>
  <c r="J482" i="6"/>
  <c r="I468" i="8"/>
  <c r="G482" i="6"/>
  <c r="L485" i="8"/>
  <c r="J499" i="6"/>
  <c r="I485" i="8"/>
  <c r="G499" i="6"/>
  <c r="L454" i="8"/>
  <c r="J468" i="6"/>
  <c r="H162" i="8"/>
  <c r="F176" i="6"/>
  <c r="N385" i="8"/>
  <c r="L399" i="6"/>
  <c r="J385" i="8"/>
  <c r="H399" i="6"/>
  <c r="J73" i="2"/>
  <c r="Q73" i="2" s="1"/>
  <c r="J256" i="2"/>
  <c r="Q256" i="2" s="1"/>
  <c r="M141" i="8"/>
  <c r="K155" i="6"/>
  <c r="J268" i="2"/>
  <c r="Q268" i="2" s="1"/>
  <c r="J317" i="2"/>
  <c r="Q317" i="2" s="1"/>
  <c r="N426" i="8"/>
  <c r="L440" i="6"/>
  <c r="Q362" i="8"/>
  <c r="O376" i="6"/>
  <c r="J464" i="8"/>
  <c r="H478" i="6"/>
  <c r="G213" i="8"/>
  <c r="E227" i="6"/>
  <c r="R360" i="8"/>
  <c r="P374" i="6"/>
  <c r="O372" i="8"/>
  <c r="M386" i="6"/>
  <c r="P439" i="2"/>
  <c r="H157" i="8"/>
  <c r="F171" i="6"/>
  <c r="J247" i="2"/>
  <c r="Q247" i="2" s="1"/>
  <c r="P32" i="2"/>
  <c r="R34" i="8"/>
  <c r="P48" i="6"/>
  <c r="J72" i="2"/>
  <c r="Q72" i="2" s="1"/>
  <c r="L182" i="8"/>
  <c r="J196" i="6"/>
  <c r="J26" i="2"/>
  <c r="Q26" i="2" s="1"/>
  <c r="F230" i="8"/>
  <c r="D244" i="6"/>
  <c r="J282" i="2"/>
  <c r="Q282" i="2" s="1"/>
  <c r="J281" i="2"/>
  <c r="Q281" i="2" s="1"/>
  <c r="F392" i="8"/>
  <c r="D406" i="6"/>
  <c r="B13" i="6" s="1"/>
  <c r="N409" i="8"/>
  <c r="L423" i="6"/>
  <c r="J409" i="8"/>
  <c r="H423" i="6"/>
  <c r="J351" i="2"/>
  <c r="Q351" i="2" s="1"/>
  <c r="P456" i="8"/>
  <c r="N470" i="6"/>
  <c r="P454" i="2"/>
  <c r="I57" i="8"/>
  <c r="G71" i="6"/>
  <c r="N57" i="8"/>
  <c r="L71" i="6"/>
  <c r="P158" i="8"/>
  <c r="N172" i="6"/>
  <c r="R141" i="8"/>
  <c r="P155" i="6"/>
  <c r="J253" i="8"/>
  <c r="H267" i="6"/>
  <c r="J70" i="2"/>
  <c r="Q70" i="2" s="1"/>
  <c r="R228" i="8"/>
  <c r="P242" i="6"/>
  <c r="J122" i="2"/>
  <c r="Q122" i="2" s="1"/>
  <c r="J166" i="2"/>
  <c r="Q166" i="2" s="1"/>
  <c r="R219" i="8"/>
  <c r="P233" i="6"/>
  <c r="J274" i="2"/>
  <c r="Q274" i="2" s="1"/>
  <c r="J330" i="2"/>
  <c r="Q330" i="2" s="1"/>
  <c r="L426" i="8"/>
  <c r="J440" i="6"/>
  <c r="H426" i="8"/>
  <c r="F440" i="6"/>
  <c r="Q414" i="8"/>
  <c r="O428" i="6"/>
  <c r="P412" i="2"/>
  <c r="O432" i="8"/>
  <c r="M446" i="6"/>
  <c r="G354" i="8"/>
  <c r="E368" i="6"/>
  <c r="J359" i="2"/>
  <c r="Q359" i="2" s="1"/>
  <c r="N449" i="8"/>
  <c r="L463" i="6"/>
  <c r="R449" i="8"/>
  <c r="P463" i="6"/>
  <c r="Q33" i="8"/>
  <c r="O47" i="6"/>
  <c r="N128" i="8"/>
  <c r="L142" i="6"/>
  <c r="J128" i="8"/>
  <c r="H142" i="6"/>
  <c r="J29" i="2"/>
  <c r="Q29" i="2" s="1"/>
  <c r="J90" i="2"/>
  <c r="Q90" i="2" s="1"/>
  <c r="O142" i="8"/>
  <c r="M156" i="6"/>
  <c r="K142" i="8"/>
  <c r="I156" i="6"/>
  <c r="F260" i="8"/>
  <c r="D274" i="6"/>
  <c r="J163" i="2"/>
  <c r="Q163" i="2" s="1"/>
  <c r="Q313" i="8"/>
  <c r="O327" i="6"/>
  <c r="H227" i="8"/>
  <c r="F241" i="6"/>
  <c r="M227" i="8"/>
  <c r="K241" i="6"/>
  <c r="M411" i="8"/>
  <c r="K425" i="6"/>
  <c r="Q411" i="8"/>
  <c r="O425" i="6"/>
  <c r="F417" i="8"/>
  <c r="D431" i="6"/>
  <c r="G362" i="8"/>
  <c r="E376" i="6"/>
  <c r="J367" i="2"/>
  <c r="Q367" i="2" s="1"/>
  <c r="N497" i="8"/>
  <c r="L511" i="6"/>
  <c r="R497" i="8"/>
  <c r="P511" i="6"/>
  <c r="P464" i="8"/>
  <c r="N478" i="6"/>
  <c r="P462" i="2"/>
  <c r="G26" i="8"/>
  <c r="E40" i="6"/>
  <c r="R26" i="8"/>
  <c r="P40" i="6"/>
  <c r="J46" i="8"/>
  <c r="H60" i="6"/>
  <c r="G46" i="8"/>
  <c r="E60" i="6"/>
  <c r="N106" i="8"/>
  <c r="L120" i="6"/>
  <c r="L106" i="8"/>
  <c r="J120" i="6"/>
  <c r="I253" i="8"/>
  <c r="G267" i="6"/>
  <c r="I229" i="8"/>
  <c r="G243" i="6"/>
  <c r="Q183" i="8"/>
  <c r="O197" i="6"/>
  <c r="J54" i="8"/>
  <c r="H68" i="6"/>
  <c r="G54" i="8"/>
  <c r="E68" i="6"/>
  <c r="R212" i="8"/>
  <c r="P226" i="6"/>
  <c r="I213" i="8"/>
  <c r="G227" i="6"/>
  <c r="J232" i="2"/>
  <c r="Q232" i="2" s="1"/>
  <c r="J388" i="2"/>
  <c r="Q388" i="2" s="1"/>
  <c r="G360" i="8"/>
  <c r="E374" i="6"/>
  <c r="I360" i="8"/>
  <c r="G374" i="6"/>
  <c r="J392" i="2"/>
  <c r="Q392" i="2" s="1"/>
  <c r="L372" i="8"/>
  <c r="J386" i="6"/>
  <c r="I393" i="8"/>
  <c r="G407" i="6"/>
  <c r="P368" i="2"/>
  <c r="K370" i="8"/>
  <c r="I384" i="6"/>
  <c r="O465" i="8"/>
  <c r="M479" i="6"/>
  <c r="L465" i="8"/>
  <c r="J479" i="6"/>
  <c r="Q471" i="8"/>
  <c r="O485" i="6"/>
  <c r="G471" i="8"/>
  <c r="E485" i="6"/>
  <c r="N441" i="8"/>
  <c r="L455" i="6"/>
  <c r="O481" i="8"/>
  <c r="M495" i="6"/>
  <c r="L481" i="8"/>
  <c r="J495" i="6"/>
  <c r="P159" i="8"/>
  <c r="N173" i="6"/>
  <c r="R252" i="8"/>
  <c r="P266" i="6"/>
  <c r="Q157" i="8"/>
  <c r="O171" i="6"/>
  <c r="R157" i="8"/>
  <c r="P171" i="6"/>
  <c r="J36" i="2"/>
  <c r="Q36" i="2" s="1"/>
  <c r="G191" i="8"/>
  <c r="E205" i="6"/>
  <c r="R191" i="8"/>
  <c r="P205" i="6"/>
  <c r="K220" i="8"/>
  <c r="I234" i="6"/>
  <c r="O245" i="8"/>
  <c r="M259" i="6"/>
  <c r="L245" i="8"/>
  <c r="J259" i="6"/>
  <c r="Q280" i="8"/>
  <c r="O294" i="6"/>
  <c r="J214" i="2"/>
  <c r="Q214" i="2" s="1"/>
  <c r="J404" i="2"/>
  <c r="Q404" i="2" s="1"/>
  <c r="Q303" i="8"/>
  <c r="O317" i="6"/>
  <c r="P301" i="2"/>
  <c r="P327" i="8"/>
  <c r="N341" i="6"/>
  <c r="G327" i="8"/>
  <c r="E341" i="6"/>
  <c r="J396" i="2"/>
  <c r="Q396" i="2" s="1"/>
  <c r="Q473" i="8"/>
  <c r="O487" i="6"/>
  <c r="G450" i="8"/>
  <c r="E464" i="6"/>
  <c r="K450" i="8"/>
  <c r="I464" i="6"/>
  <c r="H98" i="8"/>
  <c r="F112" i="6"/>
  <c r="M98" i="8"/>
  <c r="K112" i="6"/>
  <c r="R112" i="8"/>
  <c r="P126" i="6"/>
  <c r="J171" i="2"/>
  <c r="Q171" i="2" s="1"/>
  <c r="K260" i="8"/>
  <c r="I274" i="6"/>
  <c r="P219" i="2"/>
  <c r="J221" i="8"/>
  <c r="H235" i="6"/>
  <c r="I280" i="8"/>
  <c r="G294" i="6"/>
  <c r="J302" i="2"/>
  <c r="Q302" i="2" s="1"/>
  <c r="G427" i="8"/>
  <c r="E441" i="6"/>
  <c r="I427" i="8"/>
  <c r="G441" i="6"/>
  <c r="P376" i="2"/>
  <c r="J378" i="8"/>
  <c r="H392" i="6"/>
  <c r="R496" i="8"/>
  <c r="P510" i="6"/>
  <c r="G472" i="8"/>
  <c r="E486" i="6"/>
  <c r="K472" i="8"/>
  <c r="I486" i="6"/>
  <c r="Q42" i="8"/>
  <c r="O56" i="6"/>
  <c r="G114" i="8"/>
  <c r="E128" i="6"/>
  <c r="R114" i="8"/>
  <c r="P128" i="6"/>
  <c r="F182" i="8"/>
  <c r="D196" i="6"/>
  <c r="J82" i="2"/>
  <c r="Q82" i="2" s="1"/>
  <c r="J22" i="2"/>
  <c r="Q22" i="2" s="1"/>
  <c r="J17" i="2"/>
  <c r="Q17" i="2" s="1"/>
  <c r="J104" i="8"/>
  <c r="H118" i="6"/>
  <c r="O104" i="8"/>
  <c r="M118" i="6"/>
  <c r="J176" i="2"/>
  <c r="Q176" i="2" s="1"/>
  <c r="P262" i="8"/>
  <c r="N276" i="6"/>
  <c r="J240" i="2"/>
  <c r="Q240" i="2" s="1"/>
  <c r="I311" i="8"/>
  <c r="G325" i="6"/>
  <c r="M311" i="8"/>
  <c r="K325" i="6"/>
  <c r="J316" i="2"/>
  <c r="Q316" i="2" s="1"/>
  <c r="G488" i="8"/>
  <c r="E502" i="6"/>
  <c r="K488" i="8"/>
  <c r="I502" i="6"/>
  <c r="P487" i="2"/>
  <c r="J489" i="8"/>
  <c r="H503" i="6"/>
  <c r="J41" i="8"/>
  <c r="H55" i="6"/>
  <c r="J94" i="2"/>
  <c r="Q94" i="2" s="1"/>
  <c r="P173" i="2"/>
  <c r="J175" i="8"/>
  <c r="H189" i="6"/>
  <c r="F222" i="8"/>
  <c r="D236" i="6"/>
  <c r="F212" i="8"/>
  <c r="D226" i="6"/>
  <c r="J248" i="2"/>
  <c r="Q248" i="2" s="1"/>
  <c r="N408" i="8"/>
  <c r="L422" i="6"/>
  <c r="L408" i="8"/>
  <c r="J422" i="6"/>
  <c r="C525" i="2"/>
  <c r="G368" i="8"/>
  <c r="E382" i="6"/>
  <c r="I368" i="8"/>
  <c r="G382" i="6"/>
  <c r="J262" i="2"/>
  <c r="Q262" i="2" s="1"/>
  <c r="O410" i="8"/>
  <c r="M424" i="6"/>
  <c r="R421" i="8"/>
  <c r="P435" i="6"/>
  <c r="G421" i="8"/>
  <c r="E435" i="6"/>
  <c r="G448" i="8"/>
  <c r="E462" i="6"/>
  <c r="K448" i="8"/>
  <c r="I462" i="6"/>
  <c r="J429" i="2"/>
  <c r="Q429" i="2" s="1"/>
  <c r="G60" i="8"/>
  <c r="E74" i="6"/>
  <c r="K60" i="8"/>
  <c r="I74" i="6"/>
  <c r="O85" i="8"/>
  <c r="M99" i="6"/>
  <c r="L101" i="8"/>
  <c r="J115" i="6"/>
  <c r="P101" i="8"/>
  <c r="N115" i="6"/>
  <c r="K163" i="8"/>
  <c r="I177" i="6"/>
  <c r="P163" i="8"/>
  <c r="N177" i="6"/>
  <c r="M187" i="8"/>
  <c r="K201" i="6"/>
  <c r="Q187" i="8"/>
  <c r="O201" i="6"/>
  <c r="Q268" i="8"/>
  <c r="O282" i="6"/>
  <c r="M418" i="8"/>
  <c r="K432" i="6"/>
  <c r="I418" i="8"/>
  <c r="G432" i="6"/>
  <c r="M401" i="8"/>
  <c r="K415" i="6"/>
  <c r="R401" i="8"/>
  <c r="P415" i="6"/>
  <c r="N387" i="8"/>
  <c r="L401" i="6"/>
  <c r="R387" i="8"/>
  <c r="P401" i="6"/>
  <c r="M364" i="8"/>
  <c r="K378" i="6"/>
  <c r="J365" i="8"/>
  <c r="H379" i="6"/>
  <c r="N365" i="8"/>
  <c r="L379" i="6"/>
  <c r="M484" i="8"/>
  <c r="K498" i="6"/>
  <c r="Q484" i="8"/>
  <c r="O498" i="6"/>
  <c r="M469" i="8"/>
  <c r="K483" i="6"/>
  <c r="Q469" i="8"/>
  <c r="O483" i="6"/>
  <c r="H36" i="8"/>
  <c r="F50" i="6"/>
  <c r="N59" i="8"/>
  <c r="L73" i="6"/>
  <c r="Q59" i="8"/>
  <c r="O73" i="6"/>
  <c r="M476" i="8"/>
  <c r="K490" i="6"/>
  <c r="Q476" i="8"/>
  <c r="O490" i="6"/>
  <c r="N45" i="8"/>
  <c r="L59" i="6"/>
  <c r="R45" i="8"/>
  <c r="P59" i="6"/>
  <c r="M63" i="8"/>
  <c r="K77" i="6"/>
  <c r="L5" i="8"/>
  <c r="J19" i="6"/>
  <c r="P5" i="8"/>
  <c r="N19" i="6"/>
  <c r="P41" i="2"/>
  <c r="R43" i="8"/>
  <c r="P57" i="6"/>
  <c r="K129" i="8"/>
  <c r="I143" i="6"/>
  <c r="Q129" i="8"/>
  <c r="O143" i="6"/>
  <c r="N145" i="8"/>
  <c r="L159" i="6"/>
  <c r="K274" i="8"/>
  <c r="I288" i="6"/>
  <c r="O274" i="8"/>
  <c r="M288" i="6"/>
  <c r="M296" i="8"/>
  <c r="K310" i="6"/>
  <c r="L296" i="8"/>
  <c r="J310" i="6"/>
  <c r="O330" i="8"/>
  <c r="M344" i="6"/>
  <c r="L330" i="8"/>
  <c r="J344" i="6"/>
  <c r="N380" i="8"/>
  <c r="L394" i="6"/>
  <c r="K396" i="8"/>
  <c r="I410" i="6"/>
  <c r="O396" i="8"/>
  <c r="M410" i="6"/>
  <c r="N458" i="8"/>
  <c r="L472" i="6"/>
  <c r="R458" i="8"/>
  <c r="P472" i="6"/>
  <c r="O474" i="8"/>
  <c r="M488" i="6"/>
  <c r="L474" i="8"/>
  <c r="J488" i="6"/>
  <c r="P490" i="8"/>
  <c r="N504" i="6"/>
  <c r="L451" i="8"/>
  <c r="J465" i="6"/>
  <c r="I451" i="8"/>
  <c r="G465" i="6"/>
  <c r="P465" i="2"/>
  <c r="J467" i="8"/>
  <c r="H481" i="6"/>
  <c r="G483" i="8"/>
  <c r="E497" i="6"/>
  <c r="K483" i="8"/>
  <c r="I497" i="6"/>
  <c r="H499" i="8"/>
  <c r="F513" i="6"/>
  <c r="K460" i="8"/>
  <c r="I474" i="6"/>
  <c r="P460" i="8"/>
  <c r="N474" i="6"/>
  <c r="M492" i="8"/>
  <c r="K506" i="6"/>
  <c r="Q492" i="8"/>
  <c r="O506" i="6"/>
  <c r="M461" i="8"/>
  <c r="K475" i="6"/>
  <c r="Q461" i="8"/>
  <c r="O475" i="6"/>
  <c r="N493" i="8"/>
  <c r="L507" i="6"/>
  <c r="I446" i="8"/>
  <c r="G460" i="6"/>
  <c r="N446" i="8"/>
  <c r="L460" i="6"/>
  <c r="I111" i="8"/>
  <c r="G125" i="6"/>
  <c r="O111" i="8"/>
  <c r="M125" i="6"/>
  <c r="I89" i="8"/>
  <c r="G103" i="6"/>
  <c r="N89" i="8"/>
  <c r="L103" i="6"/>
  <c r="K64" i="8"/>
  <c r="I78" i="6"/>
  <c r="Q107" i="8"/>
  <c r="O121" i="6"/>
  <c r="P191" i="2"/>
  <c r="J193" i="8"/>
  <c r="H207" i="6"/>
  <c r="M62" i="8"/>
  <c r="K76" i="6"/>
  <c r="Q62" i="8"/>
  <c r="O76" i="6"/>
  <c r="J440" i="8"/>
  <c r="H454" i="6"/>
  <c r="P354" i="2"/>
  <c r="O356" i="8"/>
  <c r="M370" i="6"/>
  <c r="I397" i="8"/>
  <c r="G411" i="6"/>
  <c r="O397" i="8"/>
  <c r="M411" i="6"/>
  <c r="M453" i="8"/>
  <c r="K467" i="6"/>
  <c r="Q453" i="8"/>
  <c r="O467" i="6"/>
  <c r="H44" i="8"/>
  <c r="F58" i="6"/>
  <c r="P442" i="2"/>
  <c r="P444" i="8"/>
  <c r="N458" i="6"/>
  <c r="P113" i="8"/>
  <c r="N127" i="6"/>
  <c r="M113" i="8"/>
  <c r="K127" i="6"/>
  <c r="N53" i="8"/>
  <c r="L67" i="6"/>
  <c r="R53" i="8"/>
  <c r="P67" i="6"/>
  <c r="P27" i="8"/>
  <c r="N41" i="6"/>
  <c r="K22" i="8"/>
  <c r="I36" i="6"/>
  <c r="O22" i="8"/>
  <c r="M36" i="6"/>
  <c r="M306" i="8"/>
  <c r="K320" i="6"/>
  <c r="R306" i="8"/>
  <c r="P320" i="6"/>
  <c r="O338" i="8"/>
  <c r="M352" i="6"/>
  <c r="L338" i="8"/>
  <c r="J352" i="6"/>
  <c r="N412" i="8"/>
  <c r="L426" i="6"/>
  <c r="H375" i="8"/>
  <c r="F389" i="6"/>
  <c r="K375" i="8"/>
  <c r="I389" i="6"/>
  <c r="G391" i="8"/>
  <c r="E405" i="6"/>
  <c r="M391" i="8"/>
  <c r="K405" i="6"/>
  <c r="G423" i="8"/>
  <c r="E437" i="6"/>
  <c r="M423" i="8"/>
  <c r="K437" i="6"/>
  <c r="N445" i="8"/>
  <c r="L459" i="6"/>
  <c r="J477" i="8"/>
  <c r="H491" i="6"/>
  <c r="O477" i="8"/>
  <c r="M491" i="6"/>
  <c r="M186" i="8"/>
  <c r="K200" i="6"/>
  <c r="Q186" i="8"/>
  <c r="O200" i="6"/>
  <c r="I81" i="8"/>
  <c r="G95" i="6"/>
  <c r="N81" i="8"/>
  <c r="L95" i="6"/>
  <c r="N14" i="8"/>
  <c r="L28" i="6"/>
  <c r="K256" i="8"/>
  <c r="I270" i="6"/>
  <c r="P256" i="8"/>
  <c r="N270" i="6"/>
  <c r="P305" i="2"/>
  <c r="J307" i="8"/>
  <c r="H321" i="6"/>
  <c r="N316" i="8"/>
  <c r="L330" i="6"/>
  <c r="R316" i="8"/>
  <c r="P330" i="6"/>
  <c r="G433" i="8"/>
  <c r="E447" i="6"/>
  <c r="K452" i="8"/>
  <c r="I466" i="6"/>
  <c r="P452" i="8"/>
  <c r="N466" i="6"/>
  <c r="M322" i="8"/>
  <c r="K336" i="6"/>
  <c r="R322" i="8"/>
  <c r="P336" i="6"/>
  <c r="L136" i="8"/>
  <c r="J150" i="6"/>
  <c r="R136" i="8"/>
  <c r="P150" i="6"/>
  <c r="I133" i="8"/>
  <c r="G147" i="6"/>
  <c r="L161" i="8"/>
  <c r="J175" i="6"/>
  <c r="I161" i="8"/>
  <c r="G175" i="6"/>
  <c r="P6" i="8"/>
  <c r="N20" i="6"/>
  <c r="N153" i="8"/>
  <c r="L167" i="6"/>
  <c r="R153" i="8"/>
  <c r="P167" i="6"/>
  <c r="H185" i="8"/>
  <c r="F199" i="6"/>
  <c r="P190" i="2"/>
  <c r="Q192" i="8"/>
  <c r="O206" i="6"/>
  <c r="R265" i="8"/>
  <c r="P279" i="6"/>
  <c r="P265" i="8"/>
  <c r="N279" i="6"/>
  <c r="G298" i="8"/>
  <c r="E312" i="6"/>
  <c r="L298" i="8"/>
  <c r="J312" i="6"/>
  <c r="P314" i="8"/>
  <c r="N328" i="6"/>
  <c r="G442" i="8"/>
  <c r="E456" i="6"/>
  <c r="Q442" i="8"/>
  <c r="O456" i="6"/>
  <c r="G430" i="8"/>
  <c r="E444" i="6"/>
  <c r="M430" i="8"/>
  <c r="K444" i="6"/>
  <c r="Q357" i="8"/>
  <c r="O371" i="6"/>
  <c r="P357" i="8"/>
  <c r="N371" i="6"/>
  <c r="P466" i="8"/>
  <c r="N480" i="6"/>
  <c r="M482" i="8"/>
  <c r="K496" i="6"/>
  <c r="Q482" i="8"/>
  <c r="O496" i="6"/>
  <c r="N498" i="8"/>
  <c r="L512" i="6"/>
  <c r="R498" i="8"/>
  <c r="P512" i="6"/>
  <c r="G459" i="8"/>
  <c r="E473" i="6"/>
  <c r="K459" i="8"/>
  <c r="I473" i="6"/>
  <c r="H475" i="8"/>
  <c r="F489" i="6"/>
  <c r="L491" i="8"/>
  <c r="J505" i="6"/>
  <c r="I491" i="8"/>
  <c r="G505" i="6"/>
  <c r="J462" i="8"/>
  <c r="H476" i="6"/>
  <c r="O462" i="8"/>
  <c r="M476" i="6"/>
  <c r="M86" i="8"/>
  <c r="K100" i="6"/>
  <c r="Q86" i="8"/>
  <c r="O100" i="6"/>
  <c r="O61" i="8"/>
  <c r="M75" i="6"/>
  <c r="I52" i="8"/>
  <c r="G66" i="6"/>
  <c r="P66" i="2"/>
  <c r="J68" i="8"/>
  <c r="H82" i="6"/>
  <c r="G76" i="8"/>
  <c r="E90" i="6"/>
  <c r="K76" i="8"/>
  <c r="I90" i="6"/>
  <c r="O13" i="8"/>
  <c r="M27" i="6"/>
  <c r="Q35" i="8"/>
  <c r="O49" i="6"/>
  <c r="K154" i="8"/>
  <c r="I168" i="6"/>
  <c r="P154" i="8"/>
  <c r="N168" i="6"/>
  <c r="P297" i="2"/>
  <c r="K299" i="8"/>
  <c r="I313" i="6"/>
  <c r="O308" i="8"/>
  <c r="M322" i="6"/>
  <c r="R413" i="8"/>
  <c r="P427" i="6"/>
  <c r="N413" i="8"/>
  <c r="L427" i="6"/>
  <c r="M468" i="8"/>
  <c r="K482" i="6"/>
  <c r="Q468" i="8"/>
  <c r="O482" i="6"/>
  <c r="M485" i="8"/>
  <c r="K499" i="6"/>
  <c r="Q485" i="8"/>
  <c r="O499" i="6"/>
  <c r="M454" i="8"/>
  <c r="K468" i="6"/>
  <c r="K162" i="8"/>
  <c r="I176" i="6"/>
  <c r="P162" i="8"/>
  <c r="N176" i="6"/>
  <c r="M385" i="8"/>
  <c r="K399" i="6"/>
  <c r="R385" i="8"/>
  <c r="P399" i="6"/>
  <c r="J136" i="2"/>
  <c r="Q136" i="2" s="1"/>
  <c r="O409" i="8"/>
  <c r="M423" i="6"/>
  <c r="F495" i="8"/>
  <c r="D509" i="6"/>
  <c r="P57" i="8"/>
  <c r="N71" i="6"/>
  <c r="J81" i="2"/>
  <c r="Q81" i="2" s="1"/>
  <c r="R392" i="8"/>
  <c r="P406" i="6"/>
  <c r="N13" i="6" s="1"/>
  <c r="J402" i="2"/>
  <c r="Q402" i="2" s="1"/>
  <c r="H449" i="8"/>
  <c r="F463" i="6"/>
  <c r="J63" i="2"/>
  <c r="Q63" i="2" s="1"/>
  <c r="K33" i="8"/>
  <c r="I47" i="6"/>
  <c r="J101" i="2"/>
  <c r="Q101" i="2" s="1"/>
  <c r="P230" i="8"/>
  <c r="N244" i="6"/>
  <c r="J392" i="8"/>
  <c r="H406" i="6"/>
  <c r="F13" i="6" s="1"/>
  <c r="M362" i="8"/>
  <c r="K376" i="6"/>
  <c r="H26" i="8"/>
  <c r="F40" i="6"/>
  <c r="J288" i="2"/>
  <c r="Q288" i="2" s="1"/>
  <c r="G34" i="8"/>
  <c r="E48" i="6"/>
  <c r="K34" i="8"/>
  <c r="I48" i="6"/>
  <c r="L105" i="8"/>
  <c r="J119" i="6"/>
  <c r="F204" i="8"/>
  <c r="D218" i="6"/>
  <c r="Q261" i="8"/>
  <c r="O275" i="6"/>
  <c r="F244" i="8"/>
  <c r="D258" i="6"/>
  <c r="J238" i="2"/>
  <c r="Q238" i="2" s="1"/>
  <c r="J209" i="2"/>
  <c r="Q209" i="2" s="1"/>
  <c r="J224" i="2"/>
  <c r="Q224" i="2" s="1"/>
  <c r="J379" i="2"/>
  <c r="Q379" i="2" s="1"/>
  <c r="M409" i="8"/>
  <c r="K423" i="6"/>
  <c r="R409" i="8"/>
  <c r="P423" i="6"/>
  <c r="J332" i="2"/>
  <c r="Q332" i="2" s="1"/>
  <c r="J420" i="2"/>
  <c r="Q420" i="2" s="1"/>
  <c r="I456" i="8"/>
  <c r="G470" i="6"/>
  <c r="N456" i="8"/>
  <c r="L470" i="6"/>
  <c r="Q57" i="8"/>
  <c r="O71" i="6"/>
  <c r="I158" i="8"/>
  <c r="G172" i="6"/>
  <c r="I141" i="8"/>
  <c r="G155" i="6"/>
  <c r="K141" i="8"/>
  <c r="I155" i="6"/>
  <c r="J86" i="2"/>
  <c r="Q86" i="2" s="1"/>
  <c r="J97" i="2"/>
  <c r="Q97" i="2" s="1"/>
  <c r="I230" i="8"/>
  <c r="G244" i="6"/>
  <c r="H271" i="8"/>
  <c r="F285" i="6"/>
  <c r="F352" i="8"/>
  <c r="D366" i="6"/>
  <c r="K219" i="8"/>
  <c r="I233" i="6"/>
  <c r="K426" i="8"/>
  <c r="I440" i="6"/>
  <c r="I426" i="8"/>
  <c r="G440" i="6"/>
  <c r="J400" i="2"/>
  <c r="Q400" i="2" s="1"/>
  <c r="H414" i="8"/>
  <c r="F428" i="6"/>
  <c r="N414" i="8"/>
  <c r="L428" i="6"/>
  <c r="O354" i="8"/>
  <c r="M368" i="6"/>
  <c r="G449" i="8"/>
  <c r="E463" i="6"/>
  <c r="K449" i="8"/>
  <c r="I463" i="6"/>
  <c r="J492" i="2"/>
  <c r="Q492" i="2" s="1"/>
  <c r="J33" i="8"/>
  <c r="H47" i="6"/>
  <c r="O128" i="8"/>
  <c r="M142" i="6"/>
  <c r="R128" i="8"/>
  <c r="P142" i="6"/>
  <c r="J125" i="2"/>
  <c r="Q125" i="2" s="1"/>
  <c r="C523" i="2"/>
  <c r="P142" i="8"/>
  <c r="N156" i="6"/>
  <c r="L142" i="8"/>
  <c r="J156" i="6"/>
  <c r="I237" i="8"/>
  <c r="G251" i="6"/>
  <c r="F271" i="8"/>
  <c r="D285" i="6"/>
  <c r="J168" i="2"/>
  <c r="Q168" i="2" s="1"/>
  <c r="J200" i="2"/>
  <c r="Q200" i="2" s="1"/>
  <c r="J229" i="2"/>
  <c r="Q229" i="2" s="1"/>
  <c r="G313" i="8"/>
  <c r="E327" i="6"/>
  <c r="J313" i="8"/>
  <c r="H327" i="6"/>
  <c r="I227" i="8"/>
  <c r="G241" i="6"/>
  <c r="P225" i="2"/>
  <c r="P409" i="2"/>
  <c r="J411" i="8"/>
  <c r="H425" i="6"/>
  <c r="O362" i="8"/>
  <c r="M376" i="6"/>
  <c r="J434" i="2"/>
  <c r="Q434" i="2" s="1"/>
  <c r="G497" i="8"/>
  <c r="E511" i="6"/>
  <c r="K497" i="8"/>
  <c r="I511" i="6"/>
  <c r="I464" i="8"/>
  <c r="G478" i="6"/>
  <c r="N464" i="8"/>
  <c r="L478" i="6"/>
  <c r="N26" i="8"/>
  <c r="L40" i="6"/>
  <c r="K26" i="8"/>
  <c r="I40" i="6"/>
  <c r="K46" i="8"/>
  <c r="I60" i="6"/>
  <c r="O46" i="8"/>
  <c r="M60" i="6"/>
  <c r="H106" i="8"/>
  <c r="F120" i="6"/>
  <c r="M106" i="8"/>
  <c r="K120" i="6"/>
  <c r="C527" i="2"/>
  <c r="N183" i="8"/>
  <c r="L197" i="6"/>
  <c r="J183" i="8"/>
  <c r="H197" i="6"/>
  <c r="K54" i="8"/>
  <c r="I68" i="6"/>
  <c r="O54" i="8"/>
  <c r="M68" i="6"/>
  <c r="Q150" i="8"/>
  <c r="O164" i="6"/>
  <c r="J35" i="2"/>
  <c r="Q35" i="2" s="1"/>
  <c r="Q213" i="8"/>
  <c r="O227" i="6"/>
  <c r="K244" i="8"/>
  <c r="I258" i="6"/>
  <c r="J360" i="8"/>
  <c r="H374" i="6"/>
  <c r="Q360" i="8"/>
  <c r="O374" i="6"/>
  <c r="J323" i="2"/>
  <c r="Q323" i="2" s="1"/>
  <c r="M372" i="8"/>
  <c r="K386" i="6"/>
  <c r="P391" i="2"/>
  <c r="Q393" i="8"/>
  <c r="O407" i="6"/>
  <c r="N370" i="8"/>
  <c r="L384" i="6"/>
  <c r="H465" i="8"/>
  <c r="F479" i="6"/>
  <c r="M465" i="8"/>
  <c r="K479" i="6"/>
  <c r="J471" i="8"/>
  <c r="H485" i="6"/>
  <c r="O471" i="8"/>
  <c r="M485" i="6"/>
  <c r="O441" i="8"/>
  <c r="M455" i="6"/>
  <c r="H481" i="8"/>
  <c r="F495" i="6"/>
  <c r="M481" i="8"/>
  <c r="K495" i="6"/>
  <c r="I159" i="8"/>
  <c r="G173" i="6"/>
  <c r="J149" i="8"/>
  <c r="H163" i="6"/>
  <c r="I150" i="8"/>
  <c r="G164" i="6"/>
  <c r="K157" i="8"/>
  <c r="I171" i="6"/>
  <c r="N191" i="8"/>
  <c r="L205" i="6"/>
  <c r="K191" i="8"/>
  <c r="I205" i="6"/>
  <c r="F246" i="8"/>
  <c r="D260" i="6"/>
  <c r="P254" i="8"/>
  <c r="N268" i="6"/>
  <c r="C509" i="2"/>
  <c r="H245" i="8"/>
  <c r="F259" i="6"/>
  <c r="M245" i="8"/>
  <c r="K259" i="6"/>
  <c r="H303" i="8"/>
  <c r="F317" i="6"/>
  <c r="N303" i="8"/>
  <c r="L317" i="6"/>
  <c r="J327" i="8"/>
  <c r="H341" i="6"/>
  <c r="O327" i="8"/>
  <c r="M341" i="6"/>
  <c r="P471" i="2"/>
  <c r="J473" i="8"/>
  <c r="H487" i="6"/>
  <c r="O450" i="8"/>
  <c r="M464" i="6"/>
  <c r="L450" i="8"/>
  <c r="J464" i="6"/>
  <c r="P98" i="8"/>
  <c r="N112" i="6"/>
  <c r="J77" i="2"/>
  <c r="Q77" i="2" s="1"/>
  <c r="K112" i="8"/>
  <c r="I126" i="6"/>
  <c r="J115" i="2"/>
  <c r="Q115" i="2" s="1"/>
  <c r="J236" i="8"/>
  <c r="H250" i="6"/>
  <c r="G221" i="8"/>
  <c r="E235" i="6"/>
  <c r="R221" i="8"/>
  <c r="P235" i="6"/>
  <c r="J287" i="2"/>
  <c r="Q287" i="2" s="1"/>
  <c r="J387" i="2"/>
  <c r="Q387" i="2" s="1"/>
  <c r="J427" i="8"/>
  <c r="H441" i="6"/>
  <c r="Q427" i="8"/>
  <c r="O441" i="6"/>
  <c r="N378" i="8"/>
  <c r="L392" i="6"/>
  <c r="R378" i="8"/>
  <c r="P392" i="6"/>
  <c r="G496" i="8"/>
  <c r="E510" i="6"/>
  <c r="K496" i="8"/>
  <c r="I510" i="6"/>
  <c r="O472" i="8"/>
  <c r="M486" i="6"/>
  <c r="L472" i="8"/>
  <c r="J486" i="6"/>
  <c r="N114" i="8"/>
  <c r="L128" i="6"/>
  <c r="K114" i="8"/>
  <c r="I128" i="6"/>
  <c r="R104" i="8"/>
  <c r="P118" i="6"/>
  <c r="J142" i="2"/>
  <c r="Q142" i="2" s="1"/>
  <c r="Q311" i="8"/>
  <c r="O325" i="6"/>
  <c r="P309" i="2"/>
  <c r="C504" i="2"/>
  <c r="F480" i="8"/>
  <c r="D494" i="6"/>
  <c r="O488" i="8"/>
  <c r="M502" i="6"/>
  <c r="L488" i="8"/>
  <c r="J502" i="6"/>
  <c r="N489" i="8"/>
  <c r="L503" i="6"/>
  <c r="R489" i="8"/>
  <c r="P503" i="6"/>
  <c r="J426" i="2"/>
  <c r="Q426" i="2" s="1"/>
  <c r="P41" i="8"/>
  <c r="N55" i="6"/>
  <c r="R41" i="8"/>
  <c r="P55" i="6"/>
  <c r="G175" i="8"/>
  <c r="E189" i="6"/>
  <c r="R175" i="8"/>
  <c r="P189" i="6"/>
  <c r="H246" i="8"/>
  <c r="F260" i="6"/>
  <c r="F261" i="8"/>
  <c r="D275" i="6"/>
  <c r="J201" i="2"/>
  <c r="Q201" i="2" s="1"/>
  <c r="H408" i="8"/>
  <c r="F422" i="6"/>
  <c r="M408" i="8"/>
  <c r="K422" i="6"/>
  <c r="J368" i="8"/>
  <c r="H382" i="6"/>
  <c r="Q368" i="8"/>
  <c r="O382" i="6"/>
  <c r="J349" i="2"/>
  <c r="Q349" i="2" s="1"/>
  <c r="J346" i="2"/>
  <c r="Q346" i="2" s="1"/>
  <c r="H410" i="8"/>
  <c r="F424" i="6"/>
  <c r="I421" i="8"/>
  <c r="G435" i="6"/>
  <c r="O421" i="8"/>
  <c r="M435" i="6"/>
  <c r="O448" i="8"/>
  <c r="M462" i="6"/>
  <c r="L448" i="8"/>
  <c r="J462" i="6"/>
  <c r="O60" i="8"/>
  <c r="M74" i="6"/>
  <c r="K85" i="8"/>
  <c r="I99" i="6"/>
  <c r="H85" i="8"/>
  <c r="F99" i="6"/>
  <c r="I101" i="8"/>
  <c r="G115" i="6"/>
  <c r="L163" i="8"/>
  <c r="J177" i="6"/>
  <c r="I163" i="8"/>
  <c r="G177" i="6"/>
  <c r="P185" i="2"/>
  <c r="G268" i="8"/>
  <c r="E282" i="6"/>
  <c r="L418" i="8"/>
  <c r="J432" i="6"/>
  <c r="Q418" i="8"/>
  <c r="O432" i="6"/>
  <c r="G401" i="8"/>
  <c r="E415" i="6"/>
  <c r="K401" i="8"/>
  <c r="I415" i="6"/>
  <c r="G387" i="8"/>
  <c r="E401" i="6"/>
  <c r="G364" i="8"/>
  <c r="E378" i="6"/>
  <c r="M365" i="8"/>
  <c r="K379" i="6"/>
  <c r="G365" i="8"/>
  <c r="E379" i="6"/>
  <c r="P482" i="2"/>
  <c r="J484" i="8"/>
  <c r="H498" i="6"/>
  <c r="P467" i="2"/>
  <c r="P36" i="8"/>
  <c r="N50" i="6"/>
  <c r="J59" i="8"/>
  <c r="H73" i="6"/>
  <c r="P474" i="2"/>
  <c r="J476" i="8"/>
  <c r="H490" i="6"/>
  <c r="G45" i="8"/>
  <c r="E59" i="6"/>
  <c r="P61" i="2"/>
  <c r="I5" i="8"/>
  <c r="G19" i="6"/>
  <c r="G43" i="8"/>
  <c r="E57" i="6"/>
  <c r="K43" i="8"/>
  <c r="I57" i="6"/>
  <c r="P127" i="2"/>
  <c r="G145" i="8"/>
  <c r="E159" i="6"/>
  <c r="L274" i="8"/>
  <c r="J288" i="6"/>
  <c r="H274" i="8"/>
  <c r="F288" i="6"/>
  <c r="G296" i="8"/>
  <c r="E310" i="6"/>
  <c r="P294" i="2"/>
  <c r="H330" i="8"/>
  <c r="F344" i="6"/>
  <c r="G380" i="8"/>
  <c r="E394" i="6"/>
  <c r="J396" i="8"/>
  <c r="H410" i="6"/>
  <c r="H396" i="8"/>
  <c r="F410" i="6"/>
  <c r="G458" i="8"/>
  <c r="E472" i="6"/>
  <c r="K458" i="8"/>
  <c r="I472" i="6"/>
  <c r="H474" i="8"/>
  <c r="F488" i="6"/>
  <c r="I490" i="8"/>
  <c r="G504" i="6"/>
  <c r="M451" i="8"/>
  <c r="K465" i="6"/>
  <c r="Q451" i="8"/>
  <c r="O465" i="6"/>
  <c r="N467" i="8"/>
  <c r="L481" i="6"/>
  <c r="R467" i="8"/>
  <c r="P481" i="6"/>
  <c r="O483" i="8"/>
  <c r="M497" i="6"/>
  <c r="P499" i="8"/>
  <c r="N513" i="6"/>
  <c r="L460" i="8"/>
  <c r="J474" i="6"/>
  <c r="I460" i="8"/>
  <c r="G474" i="6"/>
  <c r="P490" i="2"/>
  <c r="J492" i="8"/>
  <c r="H506" i="6"/>
  <c r="P459" i="2"/>
  <c r="G493" i="8"/>
  <c r="E507" i="6"/>
  <c r="Q446" i="8"/>
  <c r="O460" i="6"/>
  <c r="G446" i="8"/>
  <c r="E460" i="6"/>
  <c r="J111" i="8"/>
  <c r="H125" i="6"/>
  <c r="H111" i="8"/>
  <c r="F125" i="6"/>
  <c r="Q89" i="8"/>
  <c r="O103" i="6"/>
  <c r="P64" i="8"/>
  <c r="N78" i="6"/>
  <c r="L64" i="8"/>
  <c r="J78" i="6"/>
  <c r="P105" i="2"/>
  <c r="J107" i="8"/>
  <c r="H121" i="6"/>
  <c r="N193" i="8"/>
  <c r="L207" i="6"/>
  <c r="R193" i="8"/>
  <c r="P207" i="6"/>
  <c r="P60" i="2"/>
  <c r="O440" i="8"/>
  <c r="M454" i="6"/>
  <c r="K356" i="8"/>
  <c r="I370" i="6"/>
  <c r="H356" i="8"/>
  <c r="F370" i="6"/>
  <c r="Q397" i="8"/>
  <c r="O411" i="6"/>
  <c r="H397" i="8"/>
  <c r="F411" i="6"/>
  <c r="P451" i="2"/>
  <c r="P44" i="8"/>
  <c r="N58" i="6"/>
  <c r="N444" i="8"/>
  <c r="L458" i="6"/>
  <c r="I444" i="8"/>
  <c r="G458" i="6"/>
  <c r="G113" i="8"/>
  <c r="E127" i="6"/>
  <c r="P111" i="2"/>
  <c r="G53" i="8"/>
  <c r="E67" i="6"/>
  <c r="I27" i="8"/>
  <c r="G41" i="6"/>
  <c r="R22" i="8"/>
  <c r="P36" i="6"/>
  <c r="H22" i="8"/>
  <c r="F36" i="6"/>
  <c r="G306" i="8"/>
  <c r="E320" i="6"/>
  <c r="K306" i="8"/>
  <c r="I320" i="6"/>
  <c r="H338" i="8"/>
  <c r="F352" i="6"/>
  <c r="G412" i="8"/>
  <c r="E426" i="6"/>
  <c r="P375" i="8"/>
  <c r="N389" i="6"/>
  <c r="L375" i="8"/>
  <c r="J389" i="6"/>
  <c r="O391" i="8"/>
  <c r="M405" i="6"/>
  <c r="P389" i="2"/>
  <c r="Q423" i="8"/>
  <c r="O437" i="6"/>
  <c r="G445" i="8"/>
  <c r="E459" i="6"/>
  <c r="R477" i="8"/>
  <c r="P491" i="6"/>
  <c r="H477" i="8"/>
  <c r="F491" i="6"/>
  <c r="P184" i="2"/>
  <c r="J186" i="8"/>
  <c r="H200" i="6"/>
  <c r="Q81" i="8"/>
  <c r="O95" i="6"/>
  <c r="J14" i="8"/>
  <c r="H28" i="6"/>
  <c r="G14" i="8"/>
  <c r="E28" i="6"/>
  <c r="L256" i="8"/>
  <c r="J270" i="6"/>
  <c r="I256" i="8"/>
  <c r="G270" i="6"/>
  <c r="N307" i="8"/>
  <c r="L321" i="6"/>
  <c r="R307" i="8"/>
  <c r="P321" i="6"/>
  <c r="G316" i="8"/>
  <c r="E330" i="6"/>
  <c r="Q433" i="8"/>
  <c r="O447" i="6"/>
  <c r="L452" i="8"/>
  <c r="J466" i="6"/>
  <c r="I452" i="8"/>
  <c r="G466" i="6"/>
  <c r="G322" i="8"/>
  <c r="E336" i="6"/>
  <c r="K322" i="8"/>
  <c r="I336" i="6"/>
  <c r="G136" i="8"/>
  <c r="E150" i="6"/>
  <c r="O133" i="8"/>
  <c r="M147" i="6"/>
  <c r="N133" i="8"/>
  <c r="L147" i="6"/>
  <c r="M161" i="8"/>
  <c r="K175" i="6"/>
  <c r="Q161" i="8"/>
  <c r="O175" i="6"/>
  <c r="L6" i="8"/>
  <c r="J20" i="6"/>
  <c r="I6" i="8"/>
  <c r="G20" i="6"/>
  <c r="G153" i="8"/>
  <c r="E167" i="6"/>
  <c r="P185" i="8"/>
  <c r="N199" i="6"/>
  <c r="M192" i="8"/>
  <c r="K206" i="6"/>
  <c r="J192" i="8"/>
  <c r="H206" i="6"/>
  <c r="G265" i="8"/>
  <c r="E279" i="6"/>
  <c r="I265" i="8"/>
  <c r="G279" i="6"/>
  <c r="O298" i="8"/>
  <c r="M312" i="6"/>
  <c r="I314" i="8"/>
  <c r="G328" i="6"/>
  <c r="H442" i="8"/>
  <c r="F456" i="6"/>
  <c r="J442" i="8"/>
  <c r="H456" i="6"/>
  <c r="Q430" i="8"/>
  <c r="O444" i="6"/>
  <c r="P428" i="2"/>
  <c r="K357" i="8"/>
  <c r="I371" i="6"/>
  <c r="I466" i="8"/>
  <c r="G480" i="6"/>
  <c r="P480" i="2"/>
  <c r="J482" i="8"/>
  <c r="H496" i="6"/>
  <c r="G498" i="8"/>
  <c r="E512" i="6"/>
  <c r="K498" i="8"/>
  <c r="I512" i="6"/>
  <c r="O459" i="8"/>
  <c r="M473" i="6"/>
  <c r="P475" i="8"/>
  <c r="N489" i="6"/>
  <c r="M491" i="8"/>
  <c r="K505" i="6"/>
  <c r="Q491" i="8"/>
  <c r="O505" i="6"/>
  <c r="R462" i="8"/>
  <c r="P476" i="6"/>
  <c r="H462" i="8"/>
  <c r="F476" i="6"/>
  <c r="P84" i="2"/>
  <c r="K61" i="8"/>
  <c r="I75" i="6"/>
  <c r="H61" i="8"/>
  <c r="F75" i="6"/>
  <c r="L52" i="8"/>
  <c r="J66" i="6"/>
  <c r="Q52" i="8"/>
  <c r="O66" i="6"/>
  <c r="N68" i="8"/>
  <c r="L82" i="6"/>
  <c r="R68" i="8"/>
  <c r="P82" i="6"/>
  <c r="O76" i="8"/>
  <c r="M90" i="6"/>
  <c r="K13" i="8"/>
  <c r="I27" i="6"/>
  <c r="H13" i="8"/>
  <c r="F27" i="6"/>
  <c r="P33" i="2"/>
  <c r="J35" i="8"/>
  <c r="H49" i="6"/>
  <c r="L154" i="8"/>
  <c r="J168" i="6"/>
  <c r="I154" i="8"/>
  <c r="G168" i="6"/>
  <c r="N299" i="8"/>
  <c r="L313" i="6"/>
  <c r="H308" i="8"/>
  <c r="F322" i="6"/>
  <c r="J413" i="8"/>
  <c r="H427" i="6"/>
  <c r="G413" i="8"/>
  <c r="E427" i="6"/>
  <c r="P466" i="2"/>
  <c r="J468" i="8"/>
  <c r="H482" i="6"/>
  <c r="P483" i="2"/>
  <c r="P452" i="2"/>
  <c r="L162" i="8"/>
  <c r="J176" i="6"/>
  <c r="I162" i="8"/>
  <c r="G176" i="6"/>
  <c r="G385" i="8"/>
  <c r="E399" i="6"/>
  <c r="K385" i="8"/>
  <c r="I399" i="6"/>
  <c r="M34" i="8"/>
  <c r="K48" i="6"/>
  <c r="J49" i="2"/>
  <c r="Q49" i="2" s="1"/>
  <c r="J137" i="2"/>
  <c r="Q137" i="2" s="1"/>
  <c r="F58" i="8"/>
  <c r="D72" i="6"/>
  <c r="C503" i="2"/>
  <c r="J337" i="2"/>
  <c r="Q337" i="2" s="1"/>
  <c r="J273" i="2"/>
  <c r="Q273" i="2" s="1"/>
  <c r="M497" i="8"/>
  <c r="K511" i="6"/>
  <c r="J38" i="2"/>
  <c r="Q38" i="2" s="1"/>
  <c r="P181" i="2"/>
  <c r="R213" i="8"/>
  <c r="P227" i="6"/>
  <c r="I465" i="8"/>
  <c r="G479" i="6"/>
  <c r="I481" i="8"/>
  <c r="G495" i="6"/>
  <c r="J303" i="8"/>
  <c r="H317" i="6"/>
  <c r="J117" i="2"/>
  <c r="Q117" i="2" s="1"/>
  <c r="N34" i="8"/>
  <c r="L48" i="6"/>
  <c r="L34" i="8"/>
  <c r="J48" i="6"/>
  <c r="J8" i="2"/>
  <c r="Q8" i="2" s="1"/>
  <c r="K150" i="8"/>
  <c r="I164" i="6"/>
  <c r="F236" i="8"/>
  <c r="D250" i="6"/>
  <c r="J313" i="2"/>
  <c r="Q313" i="2" s="1"/>
  <c r="J291" i="2"/>
  <c r="Q291" i="2" s="1"/>
  <c r="G409" i="8"/>
  <c r="E423" i="6"/>
  <c r="K409" i="8"/>
  <c r="I423" i="6"/>
  <c r="Q456" i="8"/>
  <c r="O470" i="6"/>
  <c r="J57" i="8"/>
  <c r="H71" i="6"/>
  <c r="Q158" i="8"/>
  <c r="O172" i="6"/>
  <c r="N141" i="8"/>
  <c r="L155" i="6"/>
  <c r="L141" i="8"/>
  <c r="J155" i="6"/>
  <c r="F253" i="8"/>
  <c r="D267" i="6"/>
  <c r="J229" i="8"/>
  <c r="H243" i="6"/>
  <c r="J14" i="2"/>
  <c r="Q14" i="2" s="1"/>
  <c r="I261" i="8"/>
  <c r="G275" i="6"/>
  <c r="F220" i="8"/>
  <c r="D234" i="6"/>
  <c r="L219" i="8"/>
  <c r="J233" i="6"/>
  <c r="F321" i="8"/>
  <c r="D335" i="6"/>
  <c r="J299" i="2"/>
  <c r="Q299" i="2" s="1"/>
  <c r="M426" i="8"/>
  <c r="K440" i="6"/>
  <c r="Q426" i="8"/>
  <c r="O440" i="6"/>
  <c r="J382" i="2"/>
  <c r="Q382" i="2" s="1"/>
  <c r="P414" i="8"/>
  <c r="N428" i="6"/>
  <c r="G414" i="8"/>
  <c r="E428" i="6"/>
  <c r="H354" i="8"/>
  <c r="F368" i="6"/>
  <c r="I354" i="8"/>
  <c r="G368" i="6"/>
  <c r="O449" i="8"/>
  <c r="M463" i="6"/>
  <c r="L449" i="8"/>
  <c r="J463" i="6"/>
  <c r="F463" i="8"/>
  <c r="D477" i="6"/>
  <c r="J47" i="2"/>
  <c r="Q47" i="2" s="1"/>
  <c r="R105" i="8"/>
  <c r="P119" i="6"/>
  <c r="R33" i="8"/>
  <c r="P47" i="6"/>
  <c r="J75" i="2"/>
  <c r="Q75" i="2" s="1"/>
  <c r="P126" i="2"/>
  <c r="Q229" i="8"/>
  <c r="O243" i="6"/>
  <c r="F150" i="8"/>
  <c r="D164" i="6"/>
  <c r="P140" i="2"/>
  <c r="H151" i="8"/>
  <c r="F165" i="6"/>
  <c r="H222" i="8"/>
  <c r="F236" i="6"/>
  <c r="Q254" i="8"/>
  <c r="O268" i="6"/>
  <c r="J186" i="2"/>
  <c r="Q186" i="2" s="1"/>
  <c r="P214" i="8"/>
  <c r="N228" i="6"/>
  <c r="O313" i="8"/>
  <c r="M327" i="6"/>
  <c r="R313" i="8"/>
  <c r="P327" i="6"/>
  <c r="P227" i="8"/>
  <c r="N241" i="6"/>
  <c r="N227" i="8"/>
  <c r="L241" i="6"/>
  <c r="J231" i="2"/>
  <c r="Q231" i="2" s="1"/>
  <c r="J318" i="2"/>
  <c r="Q318" i="2" s="1"/>
  <c r="J342" i="2"/>
  <c r="Q342" i="2" s="1"/>
  <c r="J361" i="2"/>
  <c r="Q361" i="2" s="1"/>
  <c r="N411" i="8"/>
  <c r="L425" i="6"/>
  <c r="R411" i="8"/>
  <c r="P425" i="6"/>
  <c r="J384" i="2"/>
  <c r="Q384" i="2" s="1"/>
  <c r="H362" i="8"/>
  <c r="F376" i="6"/>
  <c r="I362" i="8"/>
  <c r="G376" i="6"/>
  <c r="O497" i="8"/>
  <c r="M511" i="6"/>
  <c r="L497" i="8"/>
  <c r="J511" i="6"/>
  <c r="Q464" i="8"/>
  <c r="O478" i="6"/>
  <c r="O26" i="8"/>
  <c r="M40" i="6"/>
  <c r="L26" i="8"/>
  <c r="J40" i="6"/>
  <c r="H46" i="8"/>
  <c r="F60" i="6"/>
  <c r="P106" i="8"/>
  <c r="N120" i="6"/>
  <c r="F42" i="8"/>
  <c r="D56" i="6"/>
  <c r="O183" i="8"/>
  <c r="M197" i="6"/>
  <c r="R183" i="8"/>
  <c r="P197" i="6"/>
  <c r="R54" i="8"/>
  <c r="P68" i="6"/>
  <c r="H54" i="8"/>
  <c r="F68" i="6"/>
  <c r="I238" i="8"/>
  <c r="G252" i="6"/>
  <c r="P211" i="2"/>
  <c r="J213" i="8"/>
  <c r="H227" i="6"/>
  <c r="I254" i="8"/>
  <c r="G268" i="6"/>
  <c r="C510" i="2"/>
  <c r="B554" i="2"/>
  <c r="J321" i="2"/>
  <c r="Q321" i="2" s="1"/>
  <c r="O360" i="8"/>
  <c r="M374" i="6"/>
  <c r="K360" i="8"/>
  <c r="I374" i="6"/>
  <c r="G372" i="8"/>
  <c r="E386" i="6"/>
  <c r="N393" i="8"/>
  <c r="L407" i="6"/>
  <c r="J393" i="8"/>
  <c r="H407" i="6"/>
  <c r="G370" i="8"/>
  <c r="E384" i="6"/>
  <c r="F373" i="8"/>
  <c r="D387" i="6"/>
  <c r="P465" i="8"/>
  <c r="N479" i="6"/>
  <c r="R471" i="8"/>
  <c r="P485" i="6"/>
  <c r="P441" i="8"/>
  <c r="N455" i="6"/>
  <c r="P481" i="8"/>
  <c r="N495" i="6"/>
  <c r="J48" i="2"/>
  <c r="Q48" i="2" s="1"/>
  <c r="P157" i="2"/>
  <c r="Q159" i="8"/>
  <c r="O173" i="6"/>
  <c r="J5" i="2"/>
  <c r="Q5" i="2" s="1"/>
  <c r="J15" i="2"/>
  <c r="Q15" i="2" s="1"/>
  <c r="P238" i="8"/>
  <c r="N252" i="6"/>
  <c r="G157" i="8"/>
  <c r="E171" i="6"/>
  <c r="L157" i="8"/>
  <c r="J171" i="6"/>
  <c r="O191" i="8"/>
  <c r="M205" i="6"/>
  <c r="L191" i="8"/>
  <c r="J205" i="6"/>
  <c r="I205" i="8"/>
  <c r="G219" i="6"/>
  <c r="J128" i="2"/>
  <c r="Q128" i="2" s="1"/>
  <c r="P245" i="8"/>
  <c r="N259" i="6"/>
  <c r="J246" i="2"/>
  <c r="Q246" i="2" s="1"/>
  <c r="P303" i="8"/>
  <c r="N317" i="6"/>
  <c r="G303" i="8"/>
  <c r="E317" i="6"/>
  <c r="R327" i="8"/>
  <c r="P341" i="6"/>
  <c r="J341" i="2"/>
  <c r="Q341" i="2" s="1"/>
  <c r="N473" i="8"/>
  <c r="L487" i="6"/>
  <c r="R473" i="8"/>
  <c r="P487" i="6"/>
  <c r="H450" i="8"/>
  <c r="F464" i="6"/>
  <c r="J93" i="2"/>
  <c r="Q93" i="2" s="1"/>
  <c r="I98" i="8"/>
  <c r="G112" i="6"/>
  <c r="I112" i="8"/>
  <c r="G126" i="6"/>
  <c r="L112" i="8"/>
  <c r="J126" i="6"/>
  <c r="J194" i="2"/>
  <c r="Q194" i="2" s="1"/>
  <c r="J175" i="2"/>
  <c r="Q175" i="2" s="1"/>
  <c r="N221" i="8"/>
  <c r="L235" i="6"/>
  <c r="K221" i="8"/>
  <c r="I235" i="6"/>
  <c r="J221" i="2"/>
  <c r="Q221" i="2" s="1"/>
  <c r="J216" i="2"/>
  <c r="Q216" i="2" s="1"/>
  <c r="J326" i="2"/>
  <c r="Q326" i="2" s="1"/>
  <c r="K427" i="8"/>
  <c r="I441" i="6"/>
  <c r="G378" i="8"/>
  <c r="E392" i="6"/>
  <c r="K378" i="8"/>
  <c r="I392" i="6"/>
  <c r="O496" i="8"/>
  <c r="M510" i="6"/>
  <c r="L496" i="8"/>
  <c r="J510" i="6"/>
  <c r="H472" i="8"/>
  <c r="F486" i="6"/>
  <c r="M472" i="8"/>
  <c r="K486" i="6"/>
  <c r="O114" i="8"/>
  <c r="M128" i="6"/>
  <c r="L114" i="8"/>
  <c r="J128" i="6"/>
  <c r="J140" i="8"/>
  <c r="H154" i="6"/>
  <c r="J37" i="2"/>
  <c r="Q37" i="2" s="1"/>
  <c r="K104" i="8"/>
  <c r="I118" i="6"/>
  <c r="J107" i="2"/>
  <c r="Q107" i="2" s="1"/>
  <c r="J427" i="2"/>
  <c r="Q427" i="2" s="1"/>
  <c r="H311" i="8"/>
  <c r="F325" i="6"/>
  <c r="N311" i="8"/>
  <c r="L325" i="6"/>
  <c r="H488" i="8"/>
  <c r="F502" i="6"/>
  <c r="M488" i="8"/>
  <c r="K502" i="6"/>
  <c r="G489" i="8"/>
  <c r="E503" i="6"/>
  <c r="K489" i="8"/>
  <c r="I503" i="6"/>
  <c r="K41" i="8"/>
  <c r="I55" i="6"/>
  <c r="F149" i="8"/>
  <c r="D163" i="6"/>
  <c r="J27" i="2"/>
  <c r="Q27" i="2" s="1"/>
  <c r="J108" i="2"/>
  <c r="Q108" i="2" s="1"/>
  <c r="N175" i="8"/>
  <c r="L189" i="6"/>
  <c r="K175" i="8"/>
  <c r="I189" i="6"/>
  <c r="J260" i="8"/>
  <c r="H274" i="6"/>
  <c r="J177" i="2"/>
  <c r="Q177" i="2" s="1"/>
  <c r="H262" i="8"/>
  <c r="F276" i="6"/>
  <c r="J193" i="2"/>
  <c r="Q193" i="2" s="1"/>
  <c r="F281" i="8"/>
  <c r="D295" i="6"/>
  <c r="P408" i="8"/>
  <c r="N422" i="6"/>
  <c r="O368" i="8"/>
  <c r="M382" i="6"/>
  <c r="K368" i="8"/>
  <c r="I382" i="6"/>
  <c r="J295" i="2"/>
  <c r="Q295" i="2" s="1"/>
  <c r="P410" i="8"/>
  <c r="N424" i="6"/>
  <c r="Q421" i="8"/>
  <c r="O435" i="6"/>
  <c r="H421" i="8"/>
  <c r="F435" i="6"/>
  <c r="H448" i="8"/>
  <c r="F462" i="6"/>
  <c r="M448" i="8"/>
  <c r="K462" i="6"/>
  <c r="H60" i="8"/>
  <c r="F74" i="6"/>
  <c r="L85" i="8"/>
  <c r="J99" i="6"/>
  <c r="P85" i="8"/>
  <c r="N99" i="6"/>
  <c r="M101" i="8"/>
  <c r="K115" i="6"/>
  <c r="Q101" i="8"/>
  <c r="O115" i="6"/>
  <c r="M163" i="8"/>
  <c r="K177" i="6"/>
  <c r="Q163" i="8"/>
  <c r="O177" i="6"/>
  <c r="N187" i="8"/>
  <c r="L201" i="6"/>
  <c r="H268" i="8"/>
  <c r="F282" i="6"/>
  <c r="R268" i="8"/>
  <c r="P282" i="6"/>
  <c r="P416" i="2"/>
  <c r="J418" i="8"/>
  <c r="H432" i="6"/>
  <c r="O401" i="8"/>
  <c r="M415" i="6"/>
  <c r="L401" i="8"/>
  <c r="J415" i="6"/>
  <c r="O387" i="8"/>
  <c r="M401" i="6"/>
  <c r="P362" i="2"/>
  <c r="O364" i="8"/>
  <c r="M378" i="6"/>
  <c r="R365" i="8"/>
  <c r="P379" i="6"/>
  <c r="O365" i="8"/>
  <c r="M379" i="6"/>
  <c r="N484" i="8"/>
  <c r="L498" i="6"/>
  <c r="R484" i="8"/>
  <c r="P498" i="6"/>
  <c r="N469" i="8"/>
  <c r="L483" i="6"/>
  <c r="L36" i="8"/>
  <c r="J50" i="6"/>
  <c r="I36" i="8"/>
  <c r="G50" i="6"/>
  <c r="P57" i="2"/>
  <c r="R59" i="8"/>
  <c r="P73" i="6"/>
  <c r="N476" i="8"/>
  <c r="L490" i="6"/>
  <c r="R476" i="8"/>
  <c r="P490" i="6"/>
  <c r="O45" i="8"/>
  <c r="M59" i="6"/>
  <c r="R63" i="8"/>
  <c r="P77" i="6"/>
  <c r="N63" i="8"/>
  <c r="L77" i="6"/>
  <c r="M5" i="8"/>
  <c r="K19" i="6"/>
  <c r="Q5" i="8"/>
  <c r="O19" i="6"/>
  <c r="O43" i="8"/>
  <c r="M57" i="6"/>
  <c r="L43" i="8"/>
  <c r="J57" i="6"/>
  <c r="N129" i="8"/>
  <c r="L143" i="6"/>
  <c r="L145" i="8"/>
  <c r="J159" i="6"/>
  <c r="O145" i="8"/>
  <c r="M159" i="6"/>
  <c r="N274" i="8"/>
  <c r="L288" i="6"/>
  <c r="P274" i="8"/>
  <c r="N288" i="6"/>
  <c r="O296" i="8"/>
  <c r="M310" i="6"/>
  <c r="N296" i="8"/>
  <c r="L310" i="6"/>
  <c r="P330" i="8"/>
  <c r="N344" i="6"/>
  <c r="K380" i="8"/>
  <c r="I394" i="6"/>
  <c r="O380" i="8"/>
  <c r="M394" i="6"/>
  <c r="R396" i="8"/>
  <c r="P410" i="6"/>
  <c r="P396" i="8"/>
  <c r="N410" i="6"/>
  <c r="O458" i="8"/>
  <c r="M472" i="6"/>
  <c r="L458" i="8"/>
  <c r="J472" i="6"/>
  <c r="P474" i="8"/>
  <c r="N488" i="6"/>
  <c r="M490" i="8"/>
  <c r="K504" i="6"/>
  <c r="Q490" i="8"/>
  <c r="O504" i="6"/>
  <c r="P449" i="2"/>
  <c r="J451" i="8"/>
  <c r="H465" i="6"/>
  <c r="G467" i="8"/>
  <c r="E481" i="6"/>
  <c r="K467" i="8"/>
  <c r="I481" i="6"/>
  <c r="H483" i="8"/>
  <c r="F497" i="6"/>
  <c r="L499" i="8"/>
  <c r="J513" i="6"/>
  <c r="I499" i="8"/>
  <c r="G513" i="6"/>
  <c r="M460" i="8"/>
  <c r="K474" i="6"/>
  <c r="Q460" i="8"/>
  <c r="O474" i="6"/>
  <c r="N492" i="8"/>
  <c r="L506" i="6"/>
  <c r="R492" i="8"/>
  <c r="P506" i="6"/>
  <c r="N461" i="8"/>
  <c r="L475" i="6"/>
  <c r="J493" i="8"/>
  <c r="H507" i="6"/>
  <c r="O493" i="8"/>
  <c r="M507" i="6"/>
  <c r="J446" i="8"/>
  <c r="H460" i="6"/>
  <c r="O446" i="8"/>
  <c r="M460" i="6"/>
  <c r="K111" i="8"/>
  <c r="I125" i="6"/>
  <c r="P111" i="8"/>
  <c r="N125" i="6"/>
  <c r="J89" i="8"/>
  <c r="H103" i="6"/>
  <c r="M64" i="8"/>
  <c r="K78" i="6"/>
  <c r="M107" i="8"/>
  <c r="K121" i="6"/>
  <c r="R107" i="8"/>
  <c r="P121" i="6"/>
  <c r="G193" i="8"/>
  <c r="E207" i="6"/>
  <c r="K193" i="8"/>
  <c r="I207" i="6"/>
  <c r="N62" i="8"/>
  <c r="L76" i="6"/>
  <c r="Q440" i="8"/>
  <c r="O454" i="6"/>
  <c r="K440" i="8"/>
  <c r="I454" i="6"/>
  <c r="N356" i="8"/>
  <c r="L370" i="6"/>
  <c r="P356" i="8"/>
  <c r="N370" i="6"/>
  <c r="K397" i="8"/>
  <c r="I411" i="6"/>
  <c r="P397" i="8"/>
  <c r="N411" i="6"/>
  <c r="N453" i="8"/>
  <c r="L467" i="6"/>
  <c r="L44" i="8"/>
  <c r="J58" i="6"/>
  <c r="I44" i="8"/>
  <c r="G58" i="6"/>
  <c r="K444" i="8"/>
  <c r="I458" i="6"/>
  <c r="Q444" i="8"/>
  <c r="O458" i="6"/>
  <c r="I113" i="8"/>
  <c r="G127" i="6"/>
  <c r="N113" i="8"/>
  <c r="L127" i="6"/>
  <c r="O53" i="8"/>
  <c r="M67" i="6"/>
  <c r="P25" i="2"/>
  <c r="Q27" i="8"/>
  <c r="O41" i="6"/>
  <c r="P22" i="8"/>
  <c r="N36" i="6"/>
  <c r="O306" i="8"/>
  <c r="M320" i="6"/>
  <c r="L306" i="8"/>
  <c r="J320" i="6"/>
  <c r="P338" i="8"/>
  <c r="N352" i="6"/>
  <c r="K412" i="8"/>
  <c r="I426" i="6"/>
  <c r="O412" i="8"/>
  <c r="M426" i="6"/>
  <c r="G375" i="8"/>
  <c r="E389" i="6"/>
  <c r="M375" i="8"/>
  <c r="K389" i="6"/>
  <c r="I391" i="8"/>
  <c r="G405" i="6"/>
  <c r="N391" i="8"/>
  <c r="L405" i="6"/>
  <c r="H423" i="8"/>
  <c r="F437" i="6"/>
  <c r="J445" i="8"/>
  <c r="H459" i="6"/>
  <c r="O445" i="8"/>
  <c r="M459" i="6"/>
  <c r="K477" i="8"/>
  <c r="I491" i="6"/>
  <c r="P477" i="8"/>
  <c r="N491" i="6"/>
  <c r="N186" i="8"/>
  <c r="L200" i="6"/>
  <c r="R186" i="8"/>
  <c r="P200" i="6"/>
  <c r="J81" i="8"/>
  <c r="H95" i="6"/>
  <c r="K14" i="8"/>
  <c r="I28" i="6"/>
  <c r="O14" i="8"/>
  <c r="M28" i="6"/>
  <c r="M256" i="8"/>
  <c r="K270" i="6"/>
  <c r="Q256" i="8"/>
  <c r="O270" i="6"/>
  <c r="G307" i="8"/>
  <c r="E321" i="6"/>
  <c r="K307" i="8"/>
  <c r="I321" i="6"/>
  <c r="O316" i="8"/>
  <c r="M330" i="6"/>
  <c r="M433" i="8"/>
  <c r="K447" i="6"/>
  <c r="H433" i="8"/>
  <c r="F447" i="6"/>
  <c r="M452" i="8"/>
  <c r="K466" i="6"/>
  <c r="Q452" i="8"/>
  <c r="O466" i="6"/>
  <c r="O322" i="8"/>
  <c r="M336" i="6"/>
  <c r="L322" i="8"/>
  <c r="J336" i="6"/>
  <c r="O136" i="8"/>
  <c r="M150" i="6"/>
  <c r="P133" i="8"/>
  <c r="N147" i="6"/>
  <c r="J133" i="8"/>
  <c r="H147" i="6"/>
  <c r="P159" i="2"/>
  <c r="J161" i="8"/>
  <c r="H175" i="6"/>
  <c r="M6" i="8"/>
  <c r="K20" i="6"/>
  <c r="Q6" i="8"/>
  <c r="O20" i="6"/>
  <c r="O153" i="8"/>
  <c r="M167" i="6"/>
  <c r="L185" i="8"/>
  <c r="J199" i="6"/>
  <c r="I185" i="8"/>
  <c r="G199" i="6"/>
  <c r="N192" i="8"/>
  <c r="L206" i="6"/>
  <c r="R192" i="8"/>
  <c r="P206" i="6"/>
  <c r="J265" i="8"/>
  <c r="H279" i="6"/>
  <c r="Q265" i="8"/>
  <c r="O279" i="6"/>
  <c r="H298" i="8"/>
  <c r="F312" i="6"/>
  <c r="P312" i="2"/>
  <c r="Q314" i="8"/>
  <c r="O328" i="6"/>
  <c r="O442" i="8"/>
  <c r="M456" i="6"/>
  <c r="R442" i="8"/>
  <c r="P456" i="6"/>
  <c r="I430" i="8"/>
  <c r="G444" i="6"/>
  <c r="N430" i="8"/>
  <c r="L444" i="6"/>
  <c r="L357" i="8"/>
  <c r="J371" i="6"/>
  <c r="M466" i="8"/>
  <c r="K480" i="6"/>
  <c r="Q466" i="8"/>
  <c r="O480" i="6"/>
  <c r="N482" i="8"/>
  <c r="L496" i="6"/>
  <c r="R482" i="8"/>
  <c r="P496" i="6"/>
  <c r="O498" i="8"/>
  <c r="M512" i="6"/>
  <c r="L498" i="8"/>
  <c r="J512" i="6"/>
  <c r="H459" i="8"/>
  <c r="F473" i="6"/>
  <c r="L475" i="8"/>
  <c r="J489" i="6"/>
  <c r="I475" i="8"/>
  <c r="G489" i="6"/>
  <c r="P489" i="2"/>
  <c r="J491" i="8"/>
  <c r="H505" i="6"/>
  <c r="K462" i="8"/>
  <c r="I476" i="6"/>
  <c r="P462" i="8"/>
  <c r="N476" i="6"/>
  <c r="N86" i="8"/>
  <c r="L100" i="6"/>
  <c r="P61" i="8"/>
  <c r="N75" i="6"/>
  <c r="P50" i="2"/>
  <c r="J52" i="8"/>
  <c r="H66" i="6"/>
  <c r="G68" i="8"/>
  <c r="E82" i="6"/>
  <c r="K68" i="8"/>
  <c r="I82" i="6"/>
  <c r="H76" i="8"/>
  <c r="F90" i="6"/>
  <c r="L13" i="8"/>
  <c r="J27" i="6"/>
  <c r="P13" i="8"/>
  <c r="N27" i="6"/>
  <c r="M35" i="8"/>
  <c r="K49" i="6"/>
  <c r="R35" i="8"/>
  <c r="P49" i="6"/>
  <c r="M154" i="8"/>
  <c r="K168" i="6"/>
  <c r="Q154" i="8"/>
  <c r="O168" i="6"/>
  <c r="G299" i="8"/>
  <c r="E313" i="6"/>
  <c r="L308" i="8"/>
  <c r="J322" i="6"/>
  <c r="P308" i="8"/>
  <c r="N322" i="6"/>
  <c r="I413" i="8"/>
  <c r="G427" i="6"/>
  <c r="O413" i="8"/>
  <c r="M427" i="6"/>
  <c r="N468" i="8"/>
  <c r="L482" i="6"/>
  <c r="R468" i="8"/>
  <c r="P482" i="6"/>
  <c r="N485" i="8"/>
  <c r="L499" i="6"/>
  <c r="I454" i="8"/>
  <c r="G468" i="6"/>
  <c r="N454" i="8"/>
  <c r="L468" i="6"/>
  <c r="M162" i="8"/>
  <c r="K176" i="6"/>
  <c r="Q162" i="8"/>
  <c r="O176" i="6"/>
  <c r="O385" i="8"/>
  <c r="M399" i="6"/>
  <c r="L385" i="8"/>
  <c r="J399" i="6"/>
  <c r="F491" i="8" l="1"/>
  <c r="D505" i="6"/>
  <c r="F314" i="8"/>
  <c r="D328" i="6"/>
  <c r="F161" i="8"/>
  <c r="D175" i="6"/>
  <c r="F27" i="8"/>
  <c r="D41" i="6"/>
  <c r="F364" i="8"/>
  <c r="D378" i="6"/>
  <c r="P297" i="8"/>
  <c r="N311" i="6"/>
  <c r="H195" i="8"/>
  <c r="F209" i="6"/>
  <c r="M195" i="8"/>
  <c r="K209" i="6"/>
  <c r="J179" i="8"/>
  <c r="H193" i="6"/>
  <c r="O179" i="8"/>
  <c r="M193" i="6"/>
  <c r="M110" i="8"/>
  <c r="K124" i="6"/>
  <c r="Q110" i="8"/>
  <c r="O124" i="6"/>
  <c r="O29" i="8"/>
  <c r="M43" i="6"/>
  <c r="K429" i="8"/>
  <c r="I443" i="6"/>
  <c r="I429" i="8"/>
  <c r="G443" i="6"/>
  <c r="M109" i="8"/>
  <c r="K123" i="6"/>
  <c r="Q109" i="8"/>
  <c r="O123" i="6"/>
  <c r="Q39" i="8"/>
  <c r="O53" i="6"/>
  <c r="O39" i="8"/>
  <c r="M53" i="6"/>
  <c r="H328" i="8"/>
  <c r="F342" i="6"/>
  <c r="K328" i="8"/>
  <c r="I342" i="6"/>
  <c r="Q218" i="8"/>
  <c r="O232" i="6"/>
  <c r="O218" i="8"/>
  <c r="M232" i="6"/>
  <c r="G223" i="8"/>
  <c r="E237" i="6"/>
  <c r="K223" i="8"/>
  <c r="I237" i="6"/>
  <c r="P175" i="2"/>
  <c r="J177" i="8"/>
  <c r="H191" i="6"/>
  <c r="P196" i="8"/>
  <c r="N210" i="6"/>
  <c r="N196" i="8"/>
  <c r="L210" i="6"/>
  <c r="N95" i="8"/>
  <c r="L109" i="6"/>
  <c r="P343" i="8"/>
  <c r="N357" i="6"/>
  <c r="N343" i="8"/>
  <c r="L357" i="6"/>
  <c r="K248" i="8"/>
  <c r="I262" i="6"/>
  <c r="P248" i="8"/>
  <c r="N262" i="6"/>
  <c r="I130" i="8"/>
  <c r="G144" i="6"/>
  <c r="N130" i="8"/>
  <c r="L144" i="6"/>
  <c r="J17" i="8"/>
  <c r="H31" i="6"/>
  <c r="N7" i="8"/>
  <c r="L21" i="6"/>
  <c r="F159" i="8"/>
  <c r="D173" i="6"/>
  <c r="I50" i="8"/>
  <c r="G64" i="6"/>
  <c r="P321" i="2"/>
  <c r="J323" i="8"/>
  <c r="H337" i="6"/>
  <c r="H386" i="8"/>
  <c r="F400" i="6"/>
  <c r="M363" i="8"/>
  <c r="K377" i="6"/>
  <c r="R363" i="8"/>
  <c r="P377" i="6"/>
  <c r="H344" i="8"/>
  <c r="F358" i="6"/>
  <c r="H320" i="8"/>
  <c r="F334" i="6"/>
  <c r="K320" i="8"/>
  <c r="I334" i="6"/>
  <c r="R233" i="8"/>
  <c r="P247" i="6"/>
  <c r="P233" i="8"/>
  <c r="N247" i="6"/>
  <c r="Q188" i="8"/>
  <c r="O202" i="6"/>
  <c r="O188" i="8"/>
  <c r="M202" i="6"/>
  <c r="F128" i="8"/>
  <c r="D142" i="6"/>
  <c r="O77" i="8"/>
  <c r="M91" i="6"/>
  <c r="I49" i="8"/>
  <c r="G63" i="6"/>
  <c r="N49" i="8"/>
  <c r="L63" i="6"/>
  <c r="G384" i="8"/>
  <c r="E398" i="6"/>
  <c r="J384" i="8"/>
  <c r="H398" i="6"/>
  <c r="M301" i="8"/>
  <c r="K315" i="6"/>
  <c r="H16" i="8"/>
  <c r="F30" i="6"/>
  <c r="M16" i="8"/>
  <c r="K30" i="6"/>
  <c r="H293" i="8"/>
  <c r="F307" i="6"/>
  <c r="M293" i="8"/>
  <c r="K307" i="6"/>
  <c r="P313" i="2"/>
  <c r="J315" i="8"/>
  <c r="H329" i="6"/>
  <c r="P8" i="2"/>
  <c r="J10" i="8"/>
  <c r="H24" i="6"/>
  <c r="M119" i="8"/>
  <c r="K133" i="6"/>
  <c r="F183" i="8"/>
  <c r="D197" i="6"/>
  <c r="K40" i="8"/>
  <c r="I54" i="6"/>
  <c r="L275" i="8"/>
  <c r="J289" i="6"/>
  <c r="M339" i="8"/>
  <c r="K353" i="6"/>
  <c r="I339" i="8"/>
  <c r="G353" i="6"/>
  <c r="L139" i="8"/>
  <c r="J153" i="6"/>
  <c r="N51" i="8"/>
  <c r="L65" i="6"/>
  <c r="J51" i="8"/>
  <c r="H65" i="6"/>
  <c r="L348" i="8"/>
  <c r="J362" i="6"/>
  <c r="J351" i="8"/>
  <c r="H365" i="6"/>
  <c r="I203" i="8"/>
  <c r="G217" i="6"/>
  <c r="P201" i="2"/>
  <c r="J428" i="8"/>
  <c r="H442" i="6"/>
  <c r="L144" i="8"/>
  <c r="J158" i="6"/>
  <c r="Q144" i="8"/>
  <c r="O158" i="6"/>
  <c r="M389" i="8"/>
  <c r="K403" i="6"/>
  <c r="O289" i="8"/>
  <c r="M303" i="6"/>
  <c r="I289" i="8"/>
  <c r="G303" i="6"/>
  <c r="N117" i="8"/>
  <c r="L131" i="6"/>
  <c r="R117" i="8"/>
  <c r="P131" i="6"/>
  <c r="K79" i="8"/>
  <c r="I93" i="6"/>
  <c r="P79" i="8"/>
  <c r="N93" i="6"/>
  <c r="J325" i="8"/>
  <c r="H339" i="6"/>
  <c r="H325" i="8"/>
  <c r="F339" i="6"/>
  <c r="P35" i="2"/>
  <c r="J37" i="8"/>
  <c r="H51" i="6"/>
  <c r="K436" i="8"/>
  <c r="I450" i="6"/>
  <c r="P229" i="2"/>
  <c r="J231" i="8"/>
  <c r="H245" i="6"/>
  <c r="I202" i="8"/>
  <c r="G216" i="6"/>
  <c r="P202" i="8"/>
  <c r="N216" i="6"/>
  <c r="O170" i="8"/>
  <c r="M184" i="6"/>
  <c r="O127" i="8"/>
  <c r="M141" i="6"/>
  <c r="R494" i="8"/>
  <c r="P508" i="6"/>
  <c r="H494" i="8"/>
  <c r="F508" i="6"/>
  <c r="N402" i="8"/>
  <c r="L416" i="6"/>
  <c r="R402" i="8"/>
  <c r="P416" i="6"/>
  <c r="N99" i="8"/>
  <c r="L113" i="6"/>
  <c r="J99" i="8"/>
  <c r="H113" i="6"/>
  <c r="Q88" i="8"/>
  <c r="O102" i="6"/>
  <c r="G88" i="8"/>
  <c r="E102" i="6"/>
  <c r="I422" i="8"/>
  <c r="G436" i="6"/>
  <c r="R422" i="8"/>
  <c r="P436" i="6"/>
  <c r="Q334" i="8"/>
  <c r="O348" i="6"/>
  <c r="H334" i="8"/>
  <c r="F348" i="6"/>
  <c r="J381" i="8"/>
  <c r="H395" i="6"/>
  <c r="G381" i="8"/>
  <c r="E395" i="6"/>
  <c r="R226" i="8"/>
  <c r="P240" i="6"/>
  <c r="H226" i="8"/>
  <c r="F240" i="6"/>
  <c r="R211" i="8"/>
  <c r="P225" i="6"/>
  <c r="H240" i="8"/>
  <c r="F254" i="6"/>
  <c r="G290" i="8"/>
  <c r="E304" i="6"/>
  <c r="P101" i="2"/>
  <c r="O65" i="8"/>
  <c r="M79" i="6"/>
  <c r="R65" i="8"/>
  <c r="P79" i="6"/>
  <c r="G404" i="8"/>
  <c r="E418" i="6"/>
  <c r="P81" i="2"/>
  <c r="I83" i="8"/>
  <c r="G97" i="6"/>
  <c r="R138" i="8"/>
  <c r="P152" i="6"/>
  <c r="H138" i="8"/>
  <c r="F152" i="6"/>
  <c r="O431" i="8"/>
  <c r="M445" i="6"/>
  <c r="L431" i="8"/>
  <c r="J445" i="6"/>
  <c r="P262" i="2"/>
  <c r="J264" i="8"/>
  <c r="H278" i="6"/>
  <c r="K250" i="8"/>
  <c r="I264" i="6"/>
  <c r="P250" i="8"/>
  <c r="N264" i="6"/>
  <c r="F175" i="8"/>
  <c r="D189" i="6"/>
  <c r="K96" i="8"/>
  <c r="I110" i="6"/>
  <c r="M318" i="8"/>
  <c r="K332" i="6"/>
  <c r="K242" i="8"/>
  <c r="I256" i="6"/>
  <c r="P242" i="8"/>
  <c r="N256" i="6"/>
  <c r="N178" i="8"/>
  <c r="L192" i="6"/>
  <c r="R178" i="8"/>
  <c r="P192" i="6"/>
  <c r="N19" i="8"/>
  <c r="L33" i="6"/>
  <c r="R19" i="8"/>
  <c r="P33" i="6"/>
  <c r="J24" i="8"/>
  <c r="H38" i="6"/>
  <c r="O24" i="8"/>
  <c r="M38" i="6"/>
  <c r="H84" i="8"/>
  <c r="F98" i="6"/>
  <c r="F378" i="8"/>
  <c r="D392" i="6"/>
  <c r="G304" i="8"/>
  <c r="E318" i="6"/>
  <c r="M304" i="8"/>
  <c r="K318" i="6"/>
  <c r="F221" i="8"/>
  <c r="D235" i="6"/>
  <c r="J173" i="8"/>
  <c r="H187" i="6"/>
  <c r="O173" i="8"/>
  <c r="M187" i="6"/>
  <c r="H398" i="8"/>
  <c r="F412" i="6"/>
  <c r="N398" i="8"/>
  <c r="L412" i="6"/>
  <c r="F303" i="8"/>
  <c r="D317" i="6"/>
  <c r="J406" i="8"/>
  <c r="H420" i="6"/>
  <c r="O406" i="8"/>
  <c r="M420" i="6"/>
  <c r="O216" i="8"/>
  <c r="M230" i="6"/>
  <c r="M38" i="8"/>
  <c r="K52" i="6"/>
  <c r="Q38" i="8"/>
  <c r="O52" i="6"/>
  <c r="M394" i="8"/>
  <c r="K408" i="6"/>
  <c r="I394" i="8"/>
  <c r="G408" i="6"/>
  <c r="K390" i="8"/>
  <c r="I404" i="6"/>
  <c r="I234" i="8"/>
  <c r="G248" i="6"/>
  <c r="N234" i="8"/>
  <c r="L248" i="6"/>
  <c r="F464" i="8"/>
  <c r="D478" i="6"/>
  <c r="P367" i="2"/>
  <c r="P369" i="8"/>
  <c r="N383" i="6"/>
  <c r="J165" i="8"/>
  <c r="H179" i="6"/>
  <c r="O165" i="8"/>
  <c r="M179" i="6"/>
  <c r="I92" i="8"/>
  <c r="G106" i="6"/>
  <c r="Q31" i="8"/>
  <c r="O45" i="6"/>
  <c r="O31" i="8"/>
  <c r="M45" i="6"/>
  <c r="N361" i="8"/>
  <c r="L375" i="6"/>
  <c r="R361" i="8"/>
  <c r="P375" i="6"/>
  <c r="F414" i="8"/>
  <c r="D428" i="6"/>
  <c r="L332" i="8"/>
  <c r="J346" i="6"/>
  <c r="P332" i="8"/>
  <c r="N346" i="6"/>
  <c r="Q276" i="8"/>
  <c r="O290" i="6"/>
  <c r="O276" i="8"/>
  <c r="M290" i="6"/>
  <c r="N168" i="8"/>
  <c r="L182" i="6"/>
  <c r="R168" i="8"/>
  <c r="P182" i="6"/>
  <c r="H124" i="8"/>
  <c r="F138" i="6"/>
  <c r="N124" i="8"/>
  <c r="L138" i="6"/>
  <c r="J72" i="8"/>
  <c r="H86" i="6"/>
  <c r="O72" i="8"/>
  <c r="M86" i="6"/>
  <c r="P351" i="2"/>
  <c r="P353" i="8"/>
  <c r="N367" i="6"/>
  <c r="L283" i="8"/>
  <c r="J297" i="6"/>
  <c r="Q283" i="8"/>
  <c r="O297" i="6"/>
  <c r="M284" i="8"/>
  <c r="K298" i="6"/>
  <c r="H28" i="8"/>
  <c r="F42" i="6"/>
  <c r="I74" i="8"/>
  <c r="G88" i="6"/>
  <c r="M249" i="8"/>
  <c r="K263" i="6"/>
  <c r="Q249" i="8"/>
  <c r="O263" i="6"/>
  <c r="K319" i="8"/>
  <c r="I333" i="6"/>
  <c r="P270" i="8"/>
  <c r="N284" i="6"/>
  <c r="N270" i="8"/>
  <c r="L284" i="6"/>
  <c r="I258" i="8"/>
  <c r="G272" i="6"/>
  <c r="N258" i="8"/>
  <c r="L272" i="6"/>
  <c r="R75" i="8"/>
  <c r="P89" i="6"/>
  <c r="F81" i="8"/>
  <c r="D95" i="6"/>
  <c r="F53" i="8"/>
  <c r="D67" i="6"/>
  <c r="F380" i="8"/>
  <c r="D394" i="6"/>
  <c r="F365" i="8"/>
  <c r="D379" i="6"/>
  <c r="N194" i="8"/>
  <c r="L208" i="6"/>
  <c r="R194" i="8"/>
  <c r="P208" i="6"/>
  <c r="H167" i="8"/>
  <c r="F181" i="6"/>
  <c r="M167" i="8"/>
  <c r="K181" i="6"/>
  <c r="K172" i="8"/>
  <c r="I186" i="6"/>
  <c r="P172" i="8"/>
  <c r="N186" i="6"/>
  <c r="J9" i="8"/>
  <c r="H23" i="6"/>
  <c r="G346" i="8"/>
  <c r="E360" i="6"/>
  <c r="K309" i="8"/>
  <c r="I323" i="6"/>
  <c r="O309" i="8"/>
  <c r="M323" i="6"/>
  <c r="I277" i="8"/>
  <c r="G291" i="6"/>
  <c r="M277" i="8"/>
  <c r="K291" i="6"/>
  <c r="O198" i="8"/>
  <c r="M212" i="6"/>
  <c r="Q176" i="8"/>
  <c r="O190" i="6"/>
  <c r="Q91" i="8"/>
  <c r="O105" i="6"/>
  <c r="F98" i="8"/>
  <c r="D112" i="6"/>
  <c r="I437" i="8"/>
  <c r="G451" i="6"/>
  <c r="N437" i="8"/>
  <c r="L451" i="6"/>
  <c r="R302" i="8"/>
  <c r="P316" i="6"/>
  <c r="N302" i="8"/>
  <c r="L316" i="6"/>
  <c r="R317" i="8"/>
  <c r="P331" i="6"/>
  <c r="P317" i="8"/>
  <c r="N331" i="6"/>
  <c r="O367" i="8"/>
  <c r="M381" i="6"/>
  <c r="N367" i="8"/>
  <c r="L381" i="6"/>
  <c r="M171" i="8"/>
  <c r="K185" i="6"/>
  <c r="Q171" i="8"/>
  <c r="O185" i="6"/>
  <c r="J32" i="8"/>
  <c r="H46" i="6"/>
  <c r="O32" i="8"/>
  <c r="M46" i="6"/>
  <c r="Q210" i="8"/>
  <c r="O224" i="6"/>
  <c r="O210" i="8"/>
  <c r="M224" i="6"/>
  <c r="K156" i="8"/>
  <c r="I170" i="6"/>
  <c r="I135" i="8"/>
  <c r="G149" i="6"/>
  <c r="K486" i="8"/>
  <c r="I500" i="6"/>
  <c r="P486" i="8"/>
  <c r="N500" i="6"/>
  <c r="P359" i="8"/>
  <c r="N373" i="6"/>
  <c r="M359" i="8"/>
  <c r="K373" i="6"/>
  <c r="R341" i="8"/>
  <c r="P355" i="6"/>
  <c r="P341" i="8"/>
  <c r="N355" i="6"/>
  <c r="L247" i="8"/>
  <c r="J261" i="6"/>
  <c r="I247" i="8"/>
  <c r="G261" i="6"/>
  <c r="O134" i="8"/>
  <c r="M148" i="6"/>
  <c r="M4" i="8"/>
  <c r="K18" i="6"/>
  <c r="I4" i="8"/>
  <c r="G18" i="6"/>
  <c r="I71" i="8"/>
  <c r="G85" i="6"/>
  <c r="O71" i="8"/>
  <c r="M85" i="6"/>
  <c r="O407" i="8"/>
  <c r="M421" i="6"/>
  <c r="P405" i="2"/>
  <c r="G342" i="8"/>
  <c r="E356" i="6"/>
  <c r="M342" i="8"/>
  <c r="K356" i="6"/>
  <c r="P206" i="2"/>
  <c r="J208" i="8"/>
  <c r="H222" i="6"/>
  <c r="H123" i="8"/>
  <c r="F137" i="6"/>
  <c r="P393" i="2"/>
  <c r="J395" i="8"/>
  <c r="H409" i="6"/>
  <c r="R335" i="8"/>
  <c r="P349" i="6"/>
  <c r="H282" i="8"/>
  <c r="F296" i="6"/>
  <c r="P331" i="8"/>
  <c r="N345" i="6"/>
  <c r="N207" i="8"/>
  <c r="L221" i="6"/>
  <c r="M108" i="8"/>
  <c r="K122" i="6"/>
  <c r="Q108" i="8"/>
  <c r="O122" i="6"/>
  <c r="P67" i="2"/>
  <c r="J69" i="8"/>
  <c r="H83" i="6"/>
  <c r="P443" i="8"/>
  <c r="N457" i="6"/>
  <c r="J438" i="8"/>
  <c r="H452" i="6"/>
  <c r="P114" i="2"/>
  <c r="J116" i="8"/>
  <c r="H130" i="6"/>
  <c r="H18" i="8"/>
  <c r="F32" i="6"/>
  <c r="M18" i="8"/>
  <c r="K32" i="6"/>
  <c r="N118" i="8"/>
  <c r="L132" i="6"/>
  <c r="M48" i="8"/>
  <c r="K62" i="6"/>
  <c r="F114" i="8"/>
  <c r="D128" i="6"/>
  <c r="K285" i="8"/>
  <c r="I299" i="6"/>
  <c r="N285" i="8"/>
  <c r="L299" i="6"/>
  <c r="J259" i="8"/>
  <c r="H273" i="6"/>
  <c r="O259" i="8"/>
  <c r="M273" i="6"/>
  <c r="F327" i="8"/>
  <c r="D341" i="6"/>
  <c r="P327" i="2"/>
  <c r="K329" i="8"/>
  <c r="I343" i="6"/>
  <c r="M217" i="8"/>
  <c r="K231" i="6"/>
  <c r="Q217" i="8"/>
  <c r="O231" i="6"/>
  <c r="P115" i="8"/>
  <c r="N129" i="6"/>
  <c r="J8" i="8"/>
  <c r="H22" i="6"/>
  <c r="O8" i="8"/>
  <c r="M22" i="6"/>
  <c r="F471" i="8"/>
  <c r="D485" i="6"/>
  <c r="I350" i="8"/>
  <c r="G364" i="6"/>
  <c r="O350" i="8"/>
  <c r="M364" i="6"/>
  <c r="K235" i="8"/>
  <c r="I249" i="6"/>
  <c r="N93" i="8"/>
  <c r="L107" i="6"/>
  <c r="R93" i="8"/>
  <c r="P107" i="6"/>
  <c r="R78" i="8"/>
  <c r="P92" i="6"/>
  <c r="O78" i="8"/>
  <c r="M92" i="6"/>
  <c r="F106" i="8"/>
  <c r="D120" i="6"/>
  <c r="N340" i="8"/>
  <c r="L354" i="6"/>
  <c r="R340" i="8"/>
  <c r="P354" i="6"/>
  <c r="M160" i="8"/>
  <c r="K174" i="6"/>
  <c r="J160" i="8"/>
  <c r="H174" i="6"/>
  <c r="I55" i="8"/>
  <c r="G69" i="6"/>
  <c r="N55" i="8"/>
  <c r="L69" i="6"/>
  <c r="M21" i="8"/>
  <c r="K35" i="6"/>
  <c r="Q21" i="8"/>
  <c r="O35" i="6"/>
  <c r="Q87" i="8"/>
  <c r="O101" i="6"/>
  <c r="O87" i="8"/>
  <c r="M101" i="6"/>
  <c r="F33" i="8"/>
  <c r="D47" i="6"/>
  <c r="F354" i="8"/>
  <c r="D368" i="6"/>
  <c r="R358" i="8"/>
  <c r="P372" i="6"/>
  <c r="R67" i="8"/>
  <c r="P81" i="6"/>
  <c r="P374" i="2"/>
  <c r="K376" i="8"/>
  <c r="I390" i="6"/>
  <c r="R286" i="8"/>
  <c r="P300" i="6"/>
  <c r="N286" i="8"/>
  <c r="L300" i="6"/>
  <c r="I15" i="8"/>
  <c r="G29" i="6"/>
  <c r="N15" i="8"/>
  <c r="L29" i="6"/>
  <c r="O174" i="8"/>
  <c r="M188" i="6"/>
  <c r="K174" i="8"/>
  <c r="I188" i="6"/>
  <c r="J47" i="8"/>
  <c r="H61" i="6"/>
  <c r="O47" i="8"/>
  <c r="M61" i="6"/>
  <c r="I97" i="8"/>
  <c r="G111" i="6"/>
  <c r="N97" i="8"/>
  <c r="L111" i="6"/>
  <c r="J470" i="8"/>
  <c r="H484" i="6"/>
  <c r="O470" i="8"/>
  <c r="M484" i="6"/>
  <c r="F308" i="8"/>
  <c r="D322" i="6"/>
  <c r="F462" i="8"/>
  <c r="D476" i="6"/>
  <c r="F133" i="8"/>
  <c r="D147" i="6"/>
  <c r="F440" i="8"/>
  <c r="D454" i="6"/>
  <c r="F396" i="8"/>
  <c r="D410" i="6"/>
  <c r="F268" i="8"/>
  <c r="D282" i="6"/>
  <c r="N225" i="8"/>
  <c r="L239" i="6"/>
  <c r="I180" i="8"/>
  <c r="G194" i="6"/>
  <c r="N180" i="8"/>
  <c r="L194" i="6"/>
  <c r="K146" i="8"/>
  <c r="I160" i="6"/>
  <c r="O146" i="8"/>
  <c r="M160" i="6"/>
  <c r="P182" i="2"/>
  <c r="R184" i="8"/>
  <c r="P198" i="6"/>
  <c r="P375" i="2"/>
  <c r="Q377" i="8"/>
  <c r="O391" i="6"/>
  <c r="J278" i="8"/>
  <c r="H292" i="6"/>
  <c r="K278" i="8"/>
  <c r="I292" i="6"/>
  <c r="L273" i="8"/>
  <c r="J287" i="6"/>
  <c r="I273" i="8"/>
  <c r="G287" i="6"/>
  <c r="M388" i="8"/>
  <c r="K402" i="6"/>
  <c r="Q388" i="8"/>
  <c r="O402" i="6"/>
  <c r="N241" i="8"/>
  <c r="L255" i="6"/>
  <c r="P132" i="8"/>
  <c r="N146" i="6"/>
  <c r="M132" i="8"/>
  <c r="K146" i="6"/>
  <c r="P374" i="8"/>
  <c r="N388" i="6"/>
  <c r="O374" i="8"/>
  <c r="M388" i="6"/>
  <c r="J267" i="8"/>
  <c r="H281" i="6"/>
  <c r="M291" i="8"/>
  <c r="K305" i="6"/>
  <c r="P291" i="8"/>
  <c r="N305" i="6"/>
  <c r="M347" i="8"/>
  <c r="K361" i="6"/>
  <c r="R347" i="8"/>
  <c r="P361" i="6"/>
  <c r="G199" i="8"/>
  <c r="E213" i="6"/>
  <c r="K232" i="8"/>
  <c r="I246" i="6"/>
  <c r="P232" i="8"/>
  <c r="N246" i="6"/>
  <c r="F245" i="8"/>
  <c r="D259" i="6"/>
  <c r="P94" i="8"/>
  <c r="N108" i="6"/>
  <c r="R326" i="8"/>
  <c r="P340" i="6"/>
  <c r="N326" i="8"/>
  <c r="L340" i="6"/>
  <c r="P120" i="2"/>
  <c r="J122" i="8"/>
  <c r="H136" i="6"/>
  <c r="Q425" i="8"/>
  <c r="O439" i="6"/>
  <c r="G419" i="8"/>
  <c r="E433" i="6"/>
  <c r="Q266" i="8"/>
  <c r="O280" i="6"/>
  <c r="I125" i="8"/>
  <c r="G139" i="6"/>
  <c r="L125" i="8"/>
  <c r="J139" i="6"/>
  <c r="L478" i="8"/>
  <c r="J492" i="6"/>
  <c r="P207" i="2"/>
  <c r="N215" i="8"/>
  <c r="L229" i="6"/>
  <c r="R215" i="8"/>
  <c r="P229" i="6"/>
  <c r="P25" i="8"/>
  <c r="N39" i="6"/>
  <c r="P23" i="2"/>
  <c r="P90" i="8"/>
  <c r="N104" i="6"/>
  <c r="Q181" i="8"/>
  <c r="O195" i="6"/>
  <c r="L181" i="8"/>
  <c r="J195" i="6"/>
  <c r="H73" i="8"/>
  <c r="F87" i="6"/>
  <c r="R73" i="8"/>
  <c r="P87" i="6"/>
  <c r="K349" i="8"/>
  <c r="I363" i="6"/>
  <c r="P400" i="8"/>
  <c r="N414" i="6"/>
  <c r="G137" i="8"/>
  <c r="E151" i="6"/>
  <c r="L131" i="8"/>
  <c r="J145" i="6"/>
  <c r="Q100" i="8"/>
  <c r="O114" i="6"/>
  <c r="L30" i="8"/>
  <c r="J44" i="6"/>
  <c r="I30" i="8"/>
  <c r="G44" i="6"/>
  <c r="P82" i="8"/>
  <c r="N96" i="6"/>
  <c r="H80" i="8"/>
  <c r="F94" i="6"/>
  <c r="L80" i="8"/>
  <c r="J94" i="6"/>
  <c r="H70" i="8"/>
  <c r="F84" i="6"/>
  <c r="N66" i="8"/>
  <c r="L80" i="6"/>
  <c r="R66" i="8"/>
  <c r="P80" i="6"/>
  <c r="P270" i="2"/>
  <c r="I272" i="8"/>
  <c r="G286" i="6"/>
  <c r="L201" i="8"/>
  <c r="J215" i="6"/>
  <c r="Q382" i="8"/>
  <c r="O396" i="6"/>
  <c r="P380" i="2"/>
  <c r="O312" i="8"/>
  <c r="M326" i="6"/>
  <c r="P310" i="2"/>
  <c r="L355" i="8"/>
  <c r="J369" i="6"/>
  <c r="I355" i="8"/>
  <c r="G369" i="6"/>
  <c r="N269" i="8"/>
  <c r="L283" i="6"/>
  <c r="J269" i="8"/>
  <c r="H283" i="6"/>
  <c r="Q279" i="8"/>
  <c r="O293" i="6"/>
  <c r="L279" i="8"/>
  <c r="J293" i="6"/>
  <c r="L164" i="8"/>
  <c r="J178" i="6"/>
  <c r="Q120" i="8"/>
  <c r="O134" i="6"/>
  <c r="G120" i="8"/>
  <c r="E134" i="6"/>
  <c r="I300" i="8"/>
  <c r="G314" i="6"/>
  <c r="H300" i="8"/>
  <c r="F314" i="6"/>
  <c r="N345" i="8"/>
  <c r="L359" i="6"/>
  <c r="K345" i="8"/>
  <c r="I359" i="6"/>
  <c r="L12" i="8"/>
  <c r="J26" i="6"/>
  <c r="P12" i="8"/>
  <c r="N26" i="6"/>
  <c r="N424" i="8"/>
  <c r="L438" i="6"/>
  <c r="R251" i="8"/>
  <c r="P265" i="6"/>
  <c r="H206" i="8"/>
  <c r="F220" i="6"/>
  <c r="Q295" i="8"/>
  <c r="O309" i="6"/>
  <c r="L295" i="8"/>
  <c r="J309" i="6"/>
  <c r="N239" i="8"/>
  <c r="L253" i="6"/>
  <c r="R239" i="8"/>
  <c r="P253" i="6"/>
  <c r="H166" i="8"/>
  <c r="F180" i="6"/>
  <c r="L166" i="8"/>
  <c r="J180" i="6"/>
  <c r="R23" i="8"/>
  <c r="P37" i="6"/>
  <c r="H23" i="8"/>
  <c r="F37" i="6"/>
  <c r="Q243" i="8"/>
  <c r="O257" i="6"/>
  <c r="G243" i="8"/>
  <c r="E257" i="6"/>
  <c r="O255" i="8"/>
  <c r="M269" i="6"/>
  <c r="N20" i="8"/>
  <c r="L34" i="6"/>
  <c r="R20" i="8"/>
  <c r="P34" i="6"/>
  <c r="P195" i="2"/>
  <c r="Q292" i="8"/>
  <c r="O306" i="6"/>
  <c r="H292" i="8"/>
  <c r="F306" i="6"/>
  <c r="Q189" i="8"/>
  <c r="O203" i="6"/>
  <c r="G189" i="8"/>
  <c r="E203" i="6"/>
  <c r="O294" i="8"/>
  <c r="M308" i="6"/>
  <c r="P292" i="2"/>
  <c r="Q416" i="8"/>
  <c r="O430" i="6"/>
  <c r="H379" i="8"/>
  <c r="F393" i="6"/>
  <c r="J333" i="8"/>
  <c r="H347" i="6"/>
  <c r="H333" i="8"/>
  <c r="F347" i="6"/>
  <c r="L310" i="8"/>
  <c r="J324" i="6"/>
  <c r="P198" i="2"/>
  <c r="P169" i="8"/>
  <c r="N183" i="6"/>
  <c r="P124" i="2"/>
  <c r="P433" i="2"/>
  <c r="I435" i="8"/>
  <c r="G449" i="6"/>
  <c r="O336" i="8"/>
  <c r="M350" i="6"/>
  <c r="P334" i="2"/>
  <c r="G324" i="8"/>
  <c r="E338" i="6"/>
  <c r="Q337" i="8"/>
  <c r="O351" i="6"/>
  <c r="L224" i="8"/>
  <c r="J238" i="6"/>
  <c r="I224" i="8"/>
  <c r="G238" i="6"/>
  <c r="R56" i="8"/>
  <c r="P70" i="6"/>
  <c r="F64" i="8"/>
  <c r="D78" i="6"/>
  <c r="P401" i="2"/>
  <c r="J403" i="8"/>
  <c r="H417" i="6"/>
  <c r="P399" i="8"/>
  <c r="N413" i="6"/>
  <c r="L399" i="8"/>
  <c r="J413" i="6"/>
  <c r="P255" i="2"/>
  <c r="I147" i="8"/>
  <c r="G161" i="6"/>
  <c r="L147" i="8"/>
  <c r="J161" i="6"/>
  <c r="P439" i="8"/>
  <c r="N453" i="6"/>
  <c r="L439" i="8"/>
  <c r="J453" i="6"/>
  <c r="P286" i="2"/>
  <c r="K288" i="8"/>
  <c r="I302" i="6"/>
  <c r="O263" i="8"/>
  <c r="M277" i="6"/>
  <c r="P153" i="2"/>
  <c r="L152" i="8"/>
  <c r="J166" i="6"/>
  <c r="Q152" i="8"/>
  <c r="O166" i="6"/>
  <c r="M11" i="8"/>
  <c r="K25" i="6"/>
  <c r="J11" i="8"/>
  <c r="H25" i="6"/>
  <c r="N434" i="8"/>
  <c r="L448" i="6"/>
  <c r="L405" i="8"/>
  <c r="J419" i="6"/>
  <c r="G420" i="8"/>
  <c r="E434" i="6"/>
  <c r="G371" i="8"/>
  <c r="E385" i="6"/>
  <c r="P371" i="8"/>
  <c r="N385" i="6"/>
  <c r="H148" i="8"/>
  <c r="F162" i="6"/>
  <c r="N148" i="8"/>
  <c r="L162" i="6"/>
  <c r="H415" i="8"/>
  <c r="F429" i="6"/>
  <c r="K415" i="8"/>
  <c r="I429" i="6"/>
  <c r="R366" i="8"/>
  <c r="P380" i="6"/>
  <c r="I121" i="8"/>
  <c r="G135" i="6"/>
  <c r="N121" i="8"/>
  <c r="L135" i="6"/>
  <c r="H143" i="8"/>
  <c r="F157" i="6"/>
  <c r="I383" i="8"/>
  <c r="G397" i="6"/>
  <c r="N383" i="8"/>
  <c r="L397" i="6"/>
  <c r="I297" i="8"/>
  <c r="G311" i="6"/>
  <c r="I195" i="8"/>
  <c r="G209" i="6"/>
  <c r="P193" i="2"/>
  <c r="K179" i="8"/>
  <c r="I193" i="6"/>
  <c r="H179" i="8"/>
  <c r="F193" i="6"/>
  <c r="P108" i="2"/>
  <c r="K29" i="8"/>
  <c r="I43" i="6"/>
  <c r="H29" i="8"/>
  <c r="F43" i="6"/>
  <c r="J429" i="8"/>
  <c r="H443" i="6"/>
  <c r="P427" i="2"/>
  <c r="P107" i="2"/>
  <c r="J109" i="8"/>
  <c r="H123" i="6"/>
  <c r="R39" i="8"/>
  <c r="P53" i="6"/>
  <c r="H39" i="8"/>
  <c r="F53" i="6"/>
  <c r="P328" i="8"/>
  <c r="N342" i="6"/>
  <c r="L328" i="8"/>
  <c r="J342" i="6"/>
  <c r="R218" i="8"/>
  <c r="P232" i="6"/>
  <c r="H218" i="8"/>
  <c r="F232" i="6"/>
  <c r="O223" i="8"/>
  <c r="M237" i="6"/>
  <c r="N177" i="8"/>
  <c r="L191" i="6"/>
  <c r="R177" i="8"/>
  <c r="P191" i="6"/>
  <c r="Q196" i="8"/>
  <c r="O210" i="6"/>
  <c r="I95" i="8"/>
  <c r="G109" i="6"/>
  <c r="G95" i="8"/>
  <c r="E109" i="6"/>
  <c r="I343" i="8"/>
  <c r="G357" i="6"/>
  <c r="L248" i="8"/>
  <c r="J262" i="6"/>
  <c r="I248" i="8"/>
  <c r="G262" i="6"/>
  <c r="J130" i="8"/>
  <c r="H144" i="6"/>
  <c r="G130" i="8"/>
  <c r="E144" i="6"/>
  <c r="R17" i="8"/>
  <c r="P31" i="6"/>
  <c r="J7" i="8"/>
  <c r="H21" i="6"/>
  <c r="G7" i="8"/>
  <c r="E21" i="6"/>
  <c r="Q50" i="8"/>
  <c r="O64" i="6"/>
  <c r="N323" i="8"/>
  <c r="L337" i="6"/>
  <c r="R323" i="8"/>
  <c r="P337" i="6"/>
  <c r="P386" i="8"/>
  <c r="N400" i="6"/>
  <c r="P361" i="2"/>
  <c r="P344" i="8"/>
  <c r="N358" i="6"/>
  <c r="P320" i="8"/>
  <c r="N334" i="6"/>
  <c r="L320" i="8"/>
  <c r="J334" i="6"/>
  <c r="L233" i="8"/>
  <c r="J247" i="6"/>
  <c r="I233" i="8"/>
  <c r="G247" i="6"/>
  <c r="R188" i="8"/>
  <c r="P202" i="6"/>
  <c r="H188" i="8"/>
  <c r="F202" i="6"/>
  <c r="L77" i="8"/>
  <c r="J91" i="6"/>
  <c r="H77" i="8"/>
  <c r="F91" i="6"/>
  <c r="Q49" i="8"/>
  <c r="O63" i="6"/>
  <c r="O384" i="8"/>
  <c r="M398" i="6"/>
  <c r="R384" i="8"/>
  <c r="P398" i="6"/>
  <c r="P299" i="2"/>
  <c r="I16" i="8"/>
  <c r="G30" i="6"/>
  <c r="P14" i="2"/>
  <c r="I293" i="8"/>
  <c r="G307" i="6"/>
  <c r="P291" i="2"/>
  <c r="N315" i="8"/>
  <c r="L329" i="6"/>
  <c r="R315" i="8"/>
  <c r="P329" i="6"/>
  <c r="G10" i="8"/>
  <c r="E24" i="6"/>
  <c r="R10" i="8"/>
  <c r="P24" i="6"/>
  <c r="P117" i="2"/>
  <c r="Q40" i="8"/>
  <c r="O54" i="6"/>
  <c r="L40" i="8"/>
  <c r="J54" i="6"/>
  <c r="P273" i="2"/>
  <c r="L339" i="8"/>
  <c r="J353" i="6"/>
  <c r="Q339" i="8"/>
  <c r="O353" i="6"/>
  <c r="Q139" i="8"/>
  <c r="O153" i="6"/>
  <c r="M139" i="8"/>
  <c r="K153" i="6"/>
  <c r="R51" i="8"/>
  <c r="P65" i="6"/>
  <c r="F485" i="8"/>
  <c r="D499" i="6"/>
  <c r="F86" i="8"/>
  <c r="D100" i="6"/>
  <c r="F453" i="8"/>
  <c r="D467" i="6"/>
  <c r="M348" i="8"/>
  <c r="K362" i="6"/>
  <c r="H351" i="8"/>
  <c r="F365" i="6"/>
  <c r="R351" i="8"/>
  <c r="P365" i="6"/>
  <c r="L203" i="8"/>
  <c r="J217" i="6"/>
  <c r="N203" i="8"/>
  <c r="L217" i="6"/>
  <c r="M428" i="8"/>
  <c r="K442" i="6"/>
  <c r="K428" i="8"/>
  <c r="I442" i="6"/>
  <c r="M144" i="8"/>
  <c r="K158" i="6"/>
  <c r="J144" i="8"/>
  <c r="H158" i="6"/>
  <c r="P387" i="2"/>
  <c r="G289" i="8"/>
  <c r="E303" i="6"/>
  <c r="Q289" i="8"/>
  <c r="O303" i="6"/>
  <c r="G117" i="8"/>
  <c r="E131" i="6"/>
  <c r="L79" i="8"/>
  <c r="J93" i="6"/>
  <c r="R325" i="8"/>
  <c r="P339" i="6"/>
  <c r="P325" i="8"/>
  <c r="N339" i="6"/>
  <c r="N37" i="8"/>
  <c r="L51" i="6"/>
  <c r="R37" i="8"/>
  <c r="P51" i="6"/>
  <c r="G436" i="8"/>
  <c r="E450" i="6"/>
  <c r="N231" i="8"/>
  <c r="L245" i="6"/>
  <c r="R231" i="8"/>
  <c r="P245" i="6"/>
  <c r="K202" i="8"/>
  <c r="I216" i="6"/>
  <c r="H170" i="8"/>
  <c r="F184" i="6"/>
  <c r="P125" i="2"/>
  <c r="I127" i="8"/>
  <c r="G141" i="6"/>
  <c r="K494" i="8"/>
  <c r="I508" i="6"/>
  <c r="P494" i="8"/>
  <c r="N508" i="6"/>
  <c r="G402" i="8"/>
  <c r="E416" i="6"/>
  <c r="K402" i="8"/>
  <c r="I416" i="6"/>
  <c r="R99" i="8"/>
  <c r="P113" i="6"/>
  <c r="J88" i="8"/>
  <c r="H102" i="6"/>
  <c r="O88" i="8"/>
  <c r="M102" i="6"/>
  <c r="K422" i="8"/>
  <c r="I436" i="6"/>
  <c r="M422" i="8"/>
  <c r="K436" i="6"/>
  <c r="K334" i="8"/>
  <c r="I348" i="6"/>
  <c r="P334" i="8"/>
  <c r="N348" i="6"/>
  <c r="I381" i="8"/>
  <c r="G395" i="6"/>
  <c r="O381" i="8"/>
  <c r="M395" i="6"/>
  <c r="K226" i="8"/>
  <c r="I240" i="6"/>
  <c r="P226" i="8"/>
  <c r="N240" i="6"/>
  <c r="K211" i="8"/>
  <c r="I225" i="6"/>
  <c r="K240" i="8"/>
  <c r="I254" i="6"/>
  <c r="P240" i="8"/>
  <c r="N254" i="6"/>
  <c r="O290" i="8"/>
  <c r="M304" i="6"/>
  <c r="I103" i="8"/>
  <c r="G117" i="6"/>
  <c r="N103" i="8"/>
  <c r="L117" i="6"/>
  <c r="P65" i="8"/>
  <c r="N79" i="6"/>
  <c r="K65" i="8"/>
  <c r="I79" i="6"/>
  <c r="K404" i="8"/>
  <c r="I418" i="6"/>
  <c r="O404" i="8"/>
  <c r="M418" i="6"/>
  <c r="M83" i="8"/>
  <c r="K97" i="6"/>
  <c r="Q83" i="8"/>
  <c r="O97" i="6"/>
  <c r="I138" i="8"/>
  <c r="G152" i="6"/>
  <c r="P138" i="8"/>
  <c r="N152" i="6"/>
  <c r="F43" i="8"/>
  <c r="D57" i="6"/>
  <c r="P429" i="2"/>
  <c r="M431" i="8"/>
  <c r="K445" i="6"/>
  <c r="N264" i="8"/>
  <c r="L278" i="6"/>
  <c r="R264" i="8"/>
  <c r="P278" i="6"/>
  <c r="L250" i="8"/>
  <c r="J264" i="6"/>
  <c r="P96" i="8"/>
  <c r="N110" i="6"/>
  <c r="L96" i="8"/>
  <c r="J110" i="6"/>
  <c r="P316" i="2"/>
  <c r="L242" i="8"/>
  <c r="J256" i="6"/>
  <c r="G178" i="8"/>
  <c r="E192" i="6"/>
  <c r="G19" i="8"/>
  <c r="E33" i="6"/>
  <c r="K19" i="8"/>
  <c r="I33" i="6"/>
  <c r="R24" i="8"/>
  <c r="P38" i="6"/>
  <c r="L84" i="8"/>
  <c r="J98" i="6"/>
  <c r="P84" i="8"/>
  <c r="N98" i="6"/>
  <c r="O304" i="8"/>
  <c r="M318" i="6"/>
  <c r="P302" i="2"/>
  <c r="R173" i="8"/>
  <c r="P187" i="6"/>
  <c r="P398" i="8"/>
  <c r="N412" i="6"/>
  <c r="G398" i="8"/>
  <c r="E412" i="6"/>
  <c r="R406" i="8"/>
  <c r="P420" i="6"/>
  <c r="H216" i="8"/>
  <c r="F230" i="6"/>
  <c r="P36" i="2"/>
  <c r="L394" i="8"/>
  <c r="J408" i="6"/>
  <c r="Q394" i="8"/>
  <c r="O408" i="6"/>
  <c r="L390" i="8"/>
  <c r="J404" i="6"/>
  <c r="J234" i="8"/>
  <c r="H248" i="6"/>
  <c r="G234" i="8"/>
  <c r="E248" i="6"/>
  <c r="I369" i="8"/>
  <c r="G383" i="6"/>
  <c r="J369" i="8"/>
  <c r="H383" i="6"/>
  <c r="R165" i="8"/>
  <c r="P179" i="6"/>
  <c r="M92" i="8"/>
  <c r="K106" i="6"/>
  <c r="Q92" i="8"/>
  <c r="O106" i="6"/>
  <c r="R31" i="8"/>
  <c r="P45" i="6"/>
  <c r="H31" i="8"/>
  <c r="F45" i="6"/>
  <c r="Q361" i="8"/>
  <c r="O375" i="6"/>
  <c r="K361" i="8"/>
  <c r="I375" i="6"/>
  <c r="K332" i="8"/>
  <c r="I346" i="6"/>
  <c r="I332" i="8"/>
  <c r="G346" i="6"/>
  <c r="R276" i="8"/>
  <c r="P290" i="6"/>
  <c r="H276" i="8"/>
  <c r="F290" i="6"/>
  <c r="G168" i="8"/>
  <c r="E182" i="6"/>
  <c r="K168" i="8"/>
  <c r="I182" i="6"/>
  <c r="I124" i="8"/>
  <c r="G138" i="6"/>
  <c r="R72" i="8"/>
  <c r="P86" i="6"/>
  <c r="I353" i="8"/>
  <c r="G367" i="6"/>
  <c r="J353" i="8"/>
  <c r="H367" i="6"/>
  <c r="O13" i="6"/>
  <c r="P281" i="2"/>
  <c r="P282" i="2"/>
  <c r="L28" i="8"/>
  <c r="J42" i="6"/>
  <c r="P28" i="8"/>
  <c r="N42" i="6"/>
  <c r="P72" i="2"/>
  <c r="Q74" i="8"/>
  <c r="O88" i="6"/>
  <c r="P247" i="2"/>
  <c r="L319" i="8"/>
  <c r="J333" i="6"/>
  <c r="O270" i="8"/>
  <c r="M284" i="6"/>
  <c r="I270" i="8"/>
  <c r="G284" i="6"/>
  <c r="J258" i="8"/>
  <c r="H272" i="6"/>
  <c r="G258" i="8"/>
  <c r="E272" i="6"/>
  <c r="G75" i="8"/>
  <c r="E89" i="6"/>
  <c r="K75" i="8"/>
  <c r="I89" i="6"/>
  <c r="G194" i="8"/>
  <c r="E208" i="6"/>
  <c r="P167" i="8"/>
  <c r="N181" i="6"/>
  <c r="L172" i="8"/>
  <c r="J186" i="6"/>
  <c r="G9" i="8"/>
  <c r="E23" i="6"/>
  <c r="R9" i="8"/>
  <c r="P23" i="6"/>
  <c r="O346" i="8"/>
  <c r="M360" i="6"/>
  <c r="J309" i="8"/>
  <c r="H323" i="6"/>
  <c r="H309" i="8"/>
  <c r="F323" i="6"/>
  <c r="K277" i="8"/>
  <c r="I291" i="6"/>
  <c r="P275" i="2"/>
  <c r="Q198" i="8"/>
  <c r="O212" i="6"/>
  <c r="H198" i="8"/>
  <c r="F212" i="6"/>
  <c r="M176" i="8"/>
  <c r="K190" i="6"/>
  <c r="J176" i="8"/>
  <c r="H190" i="6"/>
  <c r="M91" i="8"/>
  <c r="K105" i="6"/>
  <c r="J91" i="8"/>
  <c r="H105" i="6"/>
  <c r="J437" i="8"/>
  <c r="H451" i="6"/>
  <c r="G437" i="8"/>
  <c r="E451" i="6"/>
  <c r="J302" i="8"/>
  <c r="H316" i="6"/>
  <c r="G302" i="8"/>
  <c r="E316" i="6"/>
  <c r="L317" i="8"/>
  <c r="J331" i="6"/>
  <c r="I317" i="8"/>
  <c r="G331" i="6"/>
  <c r="I367" i="8"/>
  <c r="G381" i="6"/>
  <c r="P169" i="2"/>
  <c r="R32" i="8"/>
  <c r="P46" i="6"/>
  <c r="R210" i="8"/>
  <c r="P224" i="6"/>
  <c r="H210" i="8"/>
  <c r="F224" i="6"/>
  <c r="R156" i="8"/>
  <c r="P170" i="6"/>
  <c r="L156" i="8"/>
  <c r="J170" i="6"/>
  <c r="G135" i="8"/>
  <c r="E149" i="6"/>
  <c r="Q135" i="8"/>
  <c r="O149" i="6"/>
  <c r="L486" i="8"/>
  <c r="J500" i="6"/>
  <c r="G359" i="8"/>
  <c r="E373" i="6"/>
  <c r="P357" i="2"/>
  <c r="L341" i="8"/>
  <c r="J355" i="6"/>
  <c r="I341" i="8"/>
  <c r="G355" i="6"/>
  <c r="M247" i="8"/>
  <c r="K261" i="6"/>
  <c r="Q247" i="8"/>
  <c r="O261" i="6"/>
  <c r="P134" i="8"/>
  <c r="N148" i="6"/>
  <c r="I134" i="8"/>
  <c r="G148" i="6"/>
  <c r="Q4" i="8"/>
  <c r="O18" i="6"/>
  <c r="J71" i="8"/>
  <c r="H85" i="6"/>
  <c r="H71" i="8"/>
  <c r="F85" i="6"/>
  <c r="I407" i="8"/>
  <c r="G421" i="6"/>
  <c r="N407" i="8"/>
  <c r="L421" i="6"/>
  <c r="I342" i="8"/>
  <c r="G356" i="6"/>
  <c r="P340" i="2"/>
  <c r="N208" i="8"/>
  <c r="L222" i="6"/>
  <c r="R208" i="8"/>
  <c r="P222" i="6"/>
  <c r="P123" i="8"/>
  <c r="N137" i="6"/>
  <c r="F76" i="8"/>
  <c r="D90" i="6"/>
  <c r="F459" i="8"/>
  <c r="D473" i="6"/>
  <c r="F136" i="8"/>
  <c r="D150" i="6"/>
  <c r="N395" i="8"/>
  <c r="L409" i="6"/>
  <c r="R395" i="8"/>
  <c r="P409" i="6"/>
  <c r="K335" i="8"/>
  <c r="I349" i="6"/>
  <c r="P280" i="2"/>
  <c r="P282" i="8"/>
  <c r="N296" i="6"/>
  <c r="M331" i="8"/>
  <c r="K345" i="6"/>
  <c r="I331" i="8"/>
  <c r="G345" i="6"/>
  <c r="G207" i="8"/>
  <c r="E221" i="6"/>
  <c r="P106" i="2"/>
  <c r="J108" i="8"/>
  <c r="H122" i="6"/>
  <c r="N69" i="8"/>
  <c r="L83" i="6"/>
  <c r="R69" i="8"/>
  <c r="P83" i="6"/>
  <c r="G443" i="8"/>
  <c r="E457" i="6"/>
  <c r="I443" i="8"/>
  <c r="G457" i="6"/>
  <c r="L438" i="8"/>
  <c r="J452" i="6"/>
  <c r="M438" i="8"/>
  <c r="K452" i="6"/>
  <c r="N116" i="8"/>
  <c r="L130" i="6"/>
  <c r="R116" i="8"/>
  <c r="P130" i="6"/>
  <c r="P18" i="8"/>
  <c r="N32" i="6"/>
  <c r="K118" i="8"/>
  <c r="I132" i="6"/>
  <c r="G118" i="8"/>
  <c r="E132" i="6"/>
  <c r="Q48" i="8"/>
  <c r="O62" i="6"/>
  <c r="P46" i="2"/>
  <c r="P285" i="8"/>
  <c r="N299" i="6"/>
  <c r="G285" i="8"/>
  <c r="E299" i="6"/>
  <c r="R259" i="8"/>
  <c r="P273" i="6"/>
  <c r="N329" i="8"/>
  <c r="L343" i="6"/>
  <c r="L329" i="8"/>
  <c r="J343" i="6"/>
  <c r="P215" i="2"/>
  <c r="P113" i="2"/>
  <c r="I115" i="8"/>
  <c r="G129" i="6"/>
  <c r="R8" i="8"/>
  <c r="P22" i="6"/>
  <c r="J350" i="8"/>
  <c r="H364" i="6"/>
  <c r="L235" i="8"/>
  <c r="J249" i="6"/>
  <c r="G93" i="8"/>
  <c r="E107" i="6"/>
  <c r="H78" i="8"/>
  <c r="F92" i="6"/>
  <c r="G340" i="8"/>
  <c r="E354" i="6"/>
  <c r="N160" i="8"/>
  <c r="L174" i="6"/>
  <c r="R160" i="8"/>
  <c r="P174" i="6"/>
  <c r="J55" i="8"/>
  <c r="H69" i="6"/>
  <c r="G55" i="8"/>
  <c r="E69" i="6"/>
  <c r="P19" i="2"/>
  <c r="J21" i="8"/>
  <c r="H35" i="6"/>
  <c r="R87" i="8"/>
  <c r="P101" i="6"/>
  <c r="H87" i="8"/>
  <c r="F101" i="6"/>
  <c r="K358" i="8"/>
  <c r="I372" i="6"/>
  <c r="G67" i="8"/>
  <c r="E81" i="6"/>
  <c r="K67" i="8"/>
  <c r="I81" i="6"/>
  <c r="N376" i="8"/>
  <c r="L390" i="6"/>
  <c r="L376" i="8"/>
  <c r="J390" i="6"/>
  <c r="G286" i="8"/>
  <c r="E300" i="6"/>
  <c r="J15" i="8"/>
  <c r="H29" i="6"/>
  <c r="G15" i="8"/>
  <c r="E29" i="6"/>
  <c r="L174" i="8"/>
  <c r="J188" i="6"/>
  <c r="Q47" i="8"/>
  <c r="O61" i="6"/>
  <c r="H47" i="8"/>
  <c r="F61" i="6"/>
  <c r="Q97" i="8"/>
  <c r="O111" i="6"/>
  <c r="R470" i="8"/>
  <c r="P484" i="6"/>
  <c r="H470" i="8"/>
  <c r="F484" i="6"/>
  <c r="F111" i="8"/>
  <c r="D125" i="6"/>
  <c r="G225" i="8"/>
  <c r="E239" i="6"/>
  <c r="J180" i="8"/>
  <c r="H194" i="6"/>
  <c r="G180" i="8"/>
  <c r="E194" i="6"/>
  <c r="L146" i="8"/>
  <c r="J160" i="6"/>
  <c r="H146" i="8"/>
  <c r="F160" i="6"/>
  <c r="G184" i="8"/>
  <c r="E198" i="6"/>
  <c r="K184" i="8"/>
  <c r="I198" i="6"/>
  <c r="N377" i="8"/>
  <c r="L391" i="6"/>
  <c r="J377" i="8"/>
  <c r="H391" i="6"/>
  <c r="O278" i="8"/>
  <c r="M292" i="6"/>
  <c r="L278" i="8"/>
  <c r="J292" i="6"/>
  <c r="M273" i="8"/>
  <c r="K287" i="6"/>
  <c r="Q273" i="8"/>
  <c r="O287" i="6"/>
  <c r="P386" i="2"/>
  <c r="G241" i="8"/>
  <c r="E255" i="6"/>
  <c r="Q132" i="8"/>
  <c r="O146" i="6"/>
  <c r="P130" i="2"/>
  <c r="J374" i="8"/>
  <c r="H388" i="6"/>
  <c r="K267" i="8"/>
  <c r="I281" i="6"/>
  <c r="R291" i="8"/>
  <c r="P305" i="6"/>
  <c r="I291" i="8"/>
  <c r="G305" i="6"/>
  <c r="P345" i="2"/>
  <c r="O199" i="8"/>
  <c r="M213" i="6"/>
  <c r="L232" i="8"/>
  <c r="J246" i="6"/>
  <c r="I232" i="8"/>
  <c r="G246" i="6"/>
  <c r="L94" i="8"/>
  <c r="J108" i="6"/>
  <c r="I94" i="8"/>
  <c r="G108" i="6"/>
  <c r="J326" i="8"/>
  <c r="H340" i="6"/>
  <c r="G326" i="8"/>
  <c r="E340" i="6"/>
  <c r="G122" i="8"/>
  <c r="E136" i="6"/>
  <c r="R122" i="8"/>
  <c r="P136" i="6"/>
  <c r="H425" i="8"/>
  <c r="F439" i="6"/>
  <c r="O419" i="8"/>
  <c r="M433" i="6"/>
  <c r="R266" i="8"/>
  <c r="P280" i="6"/>
  <c r="J125" i="8"/>
  <c r="H139" i="6"/>
  <c r="M125" i="8"/>
  <c r="K139" i="6"/>
  <c r="M478" i="8"/>
  <c r="K492" i="6"/>
  <c r="F426" i="8"/>
  <c r="D440" i="6"/>
  <c r="N209" i="8"/>
  <c r="L223" i="6"/>
  <c r="G215" i="8"/>
  <c r="E229" i="6"/>
  <c r="K215" i="8"/>
  <c r="I229" i="6"/>
  <c r="I25" i="8"/>
  <c r="G39" i="6"/>
  <c r="N25" i="8"/>
  <c r="L39" i="6"/>
  <c r="I90" i="8"/>
  <c r="G104" i="6"/>
  <c r="M181" i="8"/>
  <c r="K195" i="6"/>
  <c r="O73" i="8"/>
  <c r="M87" i="6"/>
  <c r="K73" i="8"/>
  <c r="I87" i="6"/>
  <c r="L349" i="8"/>
  <c r="J363" i="6"/>
  <c r="I400" i="8"/>
  <c r="G414" i="6"/>
  <c r="J137" i="8"/>
  <c r="H151" i="6"/>
  <c r="O137" i="8"/>
  <c r="M151" i="6"/>
  <c r="I131" i="8"/>
  <c r="G145" i="6"/>
  <c r="M131" i="8"/>
  <c r="K145" i="6"/>
  <c r="P98" i="2"/>
  <c r="J100" i="8"/>
  <c r="H114" i="6"/>
  <c r="M30" i="8"/>
  <c r="K44" i="6"/>
  <c r="Q30" i="8"/>
  <c r="O44" i="6"/>
  <c r="I82" i="8"/>
  <c r="G96" i="6"/>
  <c r="M80" i="8"/>
  <c r="K94" i="6"/>
  <c r="K70" i="8"/>
  <c r="I84" i="6"/>
  <c r="P70" i="8"/>
  <c r="N84" i="6"/>
  <c r="O66" i="8"/>
  <c r="M80" i="6"/>
  <c r="K66" i="8"/>
  <c r="I80" i="6"/>
  <c r="H272" i="8"/>
  <c r="F286" i="6"/>
  <c r="Q272" i="8"/>
  <c r="O286" i="6"/>
  <c r="M201" i="8"/>
  <c r="K215" i="6"/>
  <c r="F274" i="8"/>
  <c r="D288" i="6"/>
  <c r="H382" i="8"/>
  <c r="F396" i="6"/>
  <c r="N382" i="8"/>
  <c r="L396" i="6"/>
  <c r="I312" i="8"/>
  <c r="G326" i="6"/>
  <c r="N312" i="8"/>
  <c r="L326" i="6"/>
  <c r="O355" i="8"/>
  <c r="M369" i="6"/>
  <c r="Q355" i="8"/>
  <c r="O369" i="6"/>
  <c r="O269" i="8"/>
  <c r="M283" i="6"/>
  <c r="R269" i="8"/>
  <c r="P283" i="6"/>
  <c r="P277" i="2"/>
  <c r="M279" i="8"/>
  <c r="K293" i="6"/>
  <c r="M164" i="8"/>
  <c r="K178" i="6"/>
  <c r="J120" i="8"/>
  <c r="H134" i="6"/>
  <c r="O120" i="8"/>
  <c r="M134" i="6"/>
  <c r="L300" i="8"/>
  <c r="J314" i="6"/>
  <c r="P300" i="8"/>
  <c r="N314" i="6"/>
  <c r="Q345" i="8"/>
  <c r="O359" i="6"/>
  <c r="L345" i="8"/>
  <c r="J359" i="6"/>
  <c r="M12" i="8"/>
  <c r="K26" i="6"/>
  <c r="I12" i="8"/>
  <c r="G26" i="6"/>
  <c r="H424" i="8"/>
  <c r="F438" i="6"/>
  <c r="O424" i="8"/>
  <c r="M438" i="6"/>
  <c r="K251" i="8"/>
  <c r="I265" i="6"/>
  <c r="P204" i="2"/>
  <c r="P206" i="8"/>
  <c r="N220" i="6"/>
  <c r="P293" i="2"/>
  <c r="M295" i="8"/>
  <c r="K309" i="6"/>
  <c r="G239" i="8"/>
  <c r="E253" i="6"/>
  <c r="K239" i="8"/>
  <c r="I253" i="6"/>
  <c r="O166" i="8"/>
  <c r="M180" i="6"/>
  <c r="M166" i="8"/>
  <c r="K180" i="6"/>
  <c r="K23" i="8"/>
  <c r="I37" i="6"/>
  <c r="P23" i="8"/>
  <c r="N37" i="6"/>
  <c r="J243" i="8"/>
  <c r="H257" i="6"/>
  <c r="O243" i="8"/>
  <c r="M257" i="6"/>
  <c r="H255" i="8"/>
  <c r="F269" i="6"/>
  <c r="G20" i="8"/>
  <c r="E34" i="6"/>
  <c r="K20" i="8"/>
  <c r="I34" i="6"/>
  <c r="G197" i="8"/>
  <c r="E211" i="6"/>
  <c r="R292" i="8"/>
  <c r="P306" i="6"/>
  <c r="P292" i="8"/>
  <c r="N306" i="6"/>
  <c r="J189" i="8"/>
  <c r="H203" i="6"/>
  <c r="O189" i="8"/>
  <c r="M203" i="6"/>
  <c r="P294" i="8"/>
  <c r="N308" i="6"/>
  <c r="N294" i="8"/>
  <c r="L308" i="6"/>
  <c r="G416" i="8"/>
  <c r="E430" i="6"/>
  <c r="J416" i="8"/>
  <c r="H430" i="6"/>
  <c r="L379" i="8"/>
  <c r="J393" i="6"/>
  <c r="P379" i="8"/>
  <c r="N393" i="6"/>
  <c r="R333" i="8"/>
  <c r="P347" i="6"/>
  <c r="P333" i="8"/>
  <c r="N347" i="6"/>
  <c r="M310" i="8"/>
  <c r="K324" i="6"/>
  <c r="N200" i="8"/>
  <c r="L214" i="6"/>
  <c r="L169" i="8"/>
  <c r="J183" i="6"/>
  <c r="I169" i="8"/>
  <c r="G183" i="6"/>
  <c r="Q126" i="8"/>
  <c r="O140" i="6"/>
  <c r="R435" i="8"/>
  <c r="P449" i="6"/>
  <c r="Q435" i="8"/>
  <c r="O449" i="6"/>
  <c r="I336" i="8"/>
  <c r="G350" i="6"/>
  <c r="N336" i="8"/>
  <c r="L350" i="6"/>
  <c r="O324" i="8"/>
  <c r="M338" i="6"/>
  <c r="G337" i="8"/>
  <c r="E351" i="6"/>
  <c r="J337" i="8"/>
  <c r="H351" i="6"/>
  <c r="M224" i="8"/>
  <c r="K238" i="6"/>
  <c r="Q224" i="8"/>
  <c r="O238" i="6"/>
  <c r="K56" i="8"/>
  <c r="I70" i="6"/>
  <c r="F466" i="8"/>
  <c r="D480" i="6"/>
  <c r="F256" i="8"/>
  <c r="D270" i="6"/>
  <c r="F375" i="8"/>
  <c r="D389" i="6"/>
  <c r="F460" i="8"/>
  <c r="D474" i="6"/>
  <c r="F490" i="8"/>
  <c r="D504" i="6"/>
  <c r="N403" i="8"/>
  <c r="L417" i="6"/>
  <c r="R403" i="8"/>
  <c r="P417" i="6"/>
  <c r="G399" i="8"/>
  <c r="E413" i="6"/>
  <c r="M399" i="8"/>
  <c r="K413" i="6"/>
  <c r="N257" i="8"/>
  <c r="L271" i="6"/>
  <c r="J147" i="8"/>
  <c r="H161" i="6"/>
  <c r="M147" i="8"/>
  <c r="K161" i="6"/>
  <c r="G439" i="8"/>
  <c r="E453" i="6"/>
  <c r="M439" i="8"/>
  <c r="K453" i="6"/>
  <c r="H288" i="8"/>
  <c r="F302" i="6"/>
  <c r="L288" i="8"/>
  <c r="J302" i="6"/>
  <c r="H263" i="8"/>
  <c r="F277" i="6"/>
  <c r="R155" i="8"/>
  <c r="P169" i="6"/>
  <c r="N155" i="8"/>
  <c r="L169" i="6"/>
  <c r="M152" i="8"/>
  <c r="K166" i="6"/>
  <c r="J152" i="8"/>
  <c r="H166" i="6"/>
  <c r="N11" i="8"/>
  <c r="L25" i="6"/>
  <c r="R11" i="8"/>
  <c r="P25" i="6"/>
  <c r="F472" i="8"/>
  <c r="D486" i="6"/>
  <c r="O434" i="8"/>
  <c r="M448" i="6"/>
  <c r="M405" i="8"/>
  <c r="K419" i="6"/>
  <c r="K420" i="8"/>
  <c r="I434" i="6"/>
  <c r="O420" i="8"/>
  <c r="M434" i="6"/>
  <c r="L371" i="8"/>
  <c r="J385" i="6"/>
  <c r="I371" i="8"/>
  <c r="G385" i="6"/>
  <c r="I148" i="8"/>
  <c r="G162" i="6"/>
  <c r="G148" i="8"/>
  <c r="E162" i="6"/>
  <c r="P415" i="8"/>
  <c r="N429" i="6"/>
  <c r="L415" i="8"/>
  <c r="J429" i="6"/>
  <c r="K366" i="8"/>
  <c r="I380" i="6"/>
  <c r="Q121" i="8"/>
  <c r="O135" i="6"/>
  <c r="P143" i="8"/>
  <c r="N157" i="6"/>
  <c r="Q383" i="8"/>
  <c r="O397" i="6"/>
  <c r="F418" i="8"/>
  <c r="D432" i="6"/>
  <c r="G297" i="8"/>
  <c r="E311" i="6"/>
  <c r="Q297" i="8"/>
  <c r="O311" i="6"/>
  <c r="J195" i="8"/>
  <c r="H209" i="6"/>
  <c r="N195" i="8"/>
  <c r="L209" i="6"/>
  <c r="R179" i="8"/>
  <c r="P193" i="6"/>
  <c r="P179" i="8"/>
  <c r="N193" i="6"/>
  <c r="N110" i="8"/>
  <c r="L124" i="6"/>
  <c r="L29" i="8"/>
  <c r="J43" i="6"/>
  <c r="P29" i="8"/>
  <c r="N43" i="6"/>
  <c r="L429" i="8"/>
  <c r="J443" i="6"/>
  <c r="N429" i="8"/>
  <c r="L443" i="6"/>
  <c r="N109" i="8"/>
  <c r="L123" i="6"/>
  <c r="R109" i="8"/>
  <c r="P123" i="6"/>
  <c r="K39" i="8"/>
  <c r="I53" i="6"/>
  <c r="P39" i="8"/>
  <c r="N53" i="6"/>
  <c r="G328" i="8"/>
  <c r="E342" i="6"/>
  <c r="M328" i="8"/>
  <c r="K342" i="6"/>
  <c r="K218" i="8"/>
  <c r="I232" i="6"/>
  <c r="P218" i="8"/>
  <c r="N232" i="6"/>
  <c r="H223" i="8"/>
  <c r="F237" i="6"/>
  <c r="G177" i="8"/>
  <c r="E191" i="6"/>
  <c r="K177" i="8"/>
  <c r="I191" i="6"/>
  <c r="G196" i="8"/>
  <c r="E210" i="6"/>
  <c r="J95" i="8"/>
  <c r="H109" i="6"/>
  <c r="O95" i="8"/>
  <c r="M109" i="6"/>
  <c r="Q343" i="8"/>
  <c r="O357" i="6"/>
  <c r="M248" i="8"/>
  <c r="K262" i="6"/>
  <c r="Q248" i="8"/>
  <c r="O262" i="6"/>
  <c r="K130" i="8"/>
  <c r="I144" i="6"/>
  <c r="O130" i="8"/>
  <c r="M144" i="6"/>
  <c r="G17" i="8"/>
  <c r="E31" i="6"/>
  <c r="K17" i="8"/>
  <c r="I31" i="6"/>
  <c r="Q7" i="8"/>
  <c r="O21" i="6"/>
  <c r="O7" i="8"/>
  <c r="M21" i="6"/>
  <c r="G50" i="8"/>
  <c r="E64" i="6"/>
  <c r="J50" i="8"/>
  <c r="H64" i="6"/>
  <c r="G323" i="8"/>
  <c r="E337" i="6"/>
  <c r="K323" i="8"/>
  <c r="I337" i="6"/>
  <c r="F213" i="8"/>
  <c r="D227" i="6"/>
  <c r="M386" i="8"/>
  <c r="K400" i="6"/>
  <c r="I386" i="8"/>
  <c r="G400" i="6"/>
  <c r="N363" i="8"/>
  <c r="L377" i="6"/>
  <c r="G344" i="8"/>
  <c r="E358" i="6"/>
  <c r="I344" i="8"/>
  <c r="G358" i="6"/>
  <c r="G320" i="8"/>
  <c r="E334" i="6"/>
  <c r="M320" i="8"/>
  <c r="K334" i="6"/>
  <c r="M233" i="8"/>
  <c r="K247" i="6"/>
  <c r="Q233" i="8"/>
  <c r="O247" i="6"/>
  <c r="K188" i="8"/>
  <c r="I202" i="6"/>
  <c r="P188" i="8"/>
  <c r="N202" i="6"/>
  <c r="F142" i="8"/>
  <c r="D156" i="6"/>
  <c r="P77" i="8"/>
  <c r="N91" i="6"/>
  <c r="J49" i="8"/>
  <c r="H63" i="6"/>
  <c r="P382" i="2"/>
  <c r="K384" i="8"/>
  <c r="I398" i="6"/>
  <c r="K301" i="8"/>
  <c r="I315" i="6"/>
  <c r="N301" i="8"/>
  <c r="L315" i="6"/>
  <c r="P16" i="8"/>
  <c r="N30" i="6"/>
  <c r="N16" i="8"/>
  <c r="L30" i="6"/>
  <c r="K293" i="8"/>
  <c r="I307" i="6"/>
  <c r="N293" i="8"/>
  <c r="L307" i="6"/>
  <c r="G315" i="8"/>
  <c r="E329" i="6"/>
  <c r="K315" i="8"/>
  <c r="I329" i="6"/>
  <c r="N10" i="8"/>
  <c r="L24" i="6"/>
  <c r="K10" i="8"/>
  <c r="I24" i="6"/>
  <c r="I119" i="8"/>
  <c r="G133" i="6"/>
  <c r="N119" i="8"/>
  <c r="L133" i="6"/>
  <c r="M40" i="8"/>
  <c r="K54" i="6"/>
  <c r="R275" i="8"/>
  <c r="P289" i="6"/>
  <c r="N275" i="8"/>
  <c r="L289" i="6"/>
  <c r="P337" i="2"/>
  <c r="J339" i="8"/>
  <c r="H353" i="6"/>
  <c r="R139" i="8"/>
  <c r="P153" i="6"/>
  <c r="P137" i="2"/>
  <c r="G51" i="8"/>
  <c r="E65" i="6"/>
  <c r="K51" i="8"/>
  <c r="I65" i="6"/>
  <c r="G348" i="8"/>
  <c r="E362" i="6"/>
  <c r="K351" i="8"/>
  <c r="I365" i="6"/>
  <c r="L351" i="8"/>
  <c r="J365" i="6"/>
  <c r="P203" i="8"/>
  <c r="N217" i="6"/>
  <c r="G203" i="8"/>
  <c r="E217" i="6"/>
  <c r="L428" i="8"/>
  <c r="J442" i="6"/>
  <c r="G428" i="8"/>
  <c r="E442" i="6"/>
  <c r="F311" i="8"/>
  <c r="D325" i="6"/>
  <c r="N144" i="8"/>
  <c r="L158" i="6"/>
  <c r="R144" i="8"/>
  <c r="P158" i="6"/>
  <c r="J389" i="8"/>
  <c r="H403" i="6"/>
  <c r="N389" i="8"/>
  <c r="L403" i="6"/>
  <c r="L289" i="8"/>
  <c r="J303" i="6"/>
  <c r="J289" i="8"/>
  <c r="H303" i="6"/>
  <c r="O117" i="8"/>
  <c r="M131" i="6"/>
  <c r="M79" i="8"/>
  <c r="K93" i="6"/>
  <c r="F473" i="8"/>
  <c r="D487" i="6"/>
  <c r="L325" i="8"/>
  <c r="J339" i="6"/>
  <c r="I325" i="8"/>
  <c r="G339" i="6"/>
  <c r="G37" i="8"/>
  <c r="E51" i="6"/>
  <c r="M436" i="8"/>
  <c r="K450" i="6"/>
  <c r="O436" i="8"/>
  <c r="M450" i="6"/>
  <c r="G231" i="8"/>
  <c r="E245" i="6"/>
  <c r="K231" i="8"/>
  <c r="I245" i="6"/>
  <c r="L202" i="8"/>
  <c r="J216" i="6"/>
  <c r="K170" i="8"/>
  <c r="I184" i="6"/>
  <c r="P170" i="8"/>
  <c r="N184" i="6"/>
  <c r="P127" i="8"/>
  <c r="N141" i="6"/>
  <c r="Q127" i="8"/>
  <c r="O141" i="6"/>
  <c r="L494" i="8"/>
  <c r="J508" i="6"/>
  <c r="O402" i="8"/>
  <c r="M416" i="6"/>
  <c r="G99" i="8"/>
  <c r="E113" i="6"/>
  <c r="K99" i="8"/>
  <c r="I113" i="6"/>
  <c r="R88" i="8"/>
  <c r="P102" i="6"/>
  <c r="L422" i="8"/>
  <c r="J436" i="6"/>
  <c r="P420" i="2"/>
  <c r="L334" i="8"/>
  <c r="J348" i="6"/>
  <c r="Q381" i="8"/>
  <c r="O395" i="6"/>
  <c r="H381" i="8"/>
  <c r="F395" i="6"/>
  <c r="L226" i="8"/>
  <c r="J240" i="6"/>
  <c r="L211" i="8"/>
  <c r="J225" i="6"/>
  <c r="L240" i="8"/>
  <c r="J254" i="6"/>
  <c r="I240" i="8"/>
  <c r="G254" i="6"/>
  <c r="H290" i="8"/>
  <c r="F304" i="6"/>
  <c r="J103" i="8"/>
  <c r="H117" i="6"/>
  <c r="G103" i="8"/>
  <c r="E117" i="6"/>
  <c r="L65" i="8"/>
  <c r="J79" i="6"/>
  <c r="J404" i="8"/>
  <c r="H418" i="6"/>
  <c r="H404" i="8"/>
  <c r="F418" i="6"/>
  <c r="J83" i="8"/>
  <c r="H97" i="6"/>
  <c r="J138" i="8"/>
  <c r="H152" i="6"/>
  <c r="P431" i="8"/>
  <c r="N445" i="6"/>
  <c r="G264" i="8"/>
  <c r="E278" i="6"/>
  <c r="M250" i="8"/>
  <c r="K264" i="6"/>
  <c r="M96" i="8"/>
  <c r="K110" i="6"/>
  <c r="R318" i="8"/>
  <c r="P332" i="6"/>
  <c r="N318" i="8"/>
  <c r="L332" i="6"/>
  <c r="M242" i="8"/>
  <c r="K256" i="6"/>
  <c r="O178" i="8"/>
  <c r="M192" i="6"/>
  <c r="O19" i="8"/>
  <c r="M33" i="6"/>
  <c r="L19" i="8"/>
  <c r="J33" i="6"/>
  <c r="K24" i="8"/>
  <c r="I38" i="6"/>
  <c r="M84" i="8"/>
  <c r="K98" i="6"/>
  <c r="I84" i="8"/>
  <c r="G98" i="6"/>
  <c r="I304" i="8"/>
  <c r="G318" i="6"/>
  <c r="N304" i="8"/>
  <c r="L318" i="6"/>
  <c r="K173" i="8"/>
  <c r="I187" i="6"/>
  <c r="J398" i="8"/>
  <c r="H412" i="6"/>
  <c r="O398" i="8"/>
  <c r="M412" i="6"/>
  <c r="K406" i="8"/>
  <c r="I420" i="6"/>
  <c r="K216" i="8"/>
  <c r="I230" i="6"/>
  <c r="P216" i="8"/>
  <c r="N230" i="6"/>
  <c r="N38" i="8"/>
  <c r="L52" i="6"/>
  <c r="F370" i="8"/>
  <c r="D384" i="6"/>
  <c r="P392" i="2"/>
  <c r="J394" i="8"/>
  <c r="H408" i="6"/>
  <c r="I390" i="8"/>
  <c r="G404" i="6"/>
  <c r="M390" i="8"/>
  <c r="K404" i="6"/>
  <c r="Q234" i="8"/>
  <c r="O248" i="6"/>
  <c r="O234" i="8"/>
  <c r="M248" i="6"/>
  <c r="N369" i="8"/>
  <c r="L383" i="6"/>
  <c r="R369" i="8"/>
  <c r="P383" i="6"/>
  <c r="K165" i="8"/>
  <c r="I179" i="6"/>
  <c r="P90" i="2"/>
  <c r="J92" i="8"/>
  <c r="H106" i="6"/>
  <c r="K31" i="8"/>
  <c r="I45" i="6"/>
  <c r="P31" i="8"/>
  <c r="N45" i="6"/>
  <c r="M361" i="8"/>
  <c r="K375" i="6"/>
  <c r="L361" i="8"/>
  <c r="J375" i="6"/>
  <c r="M332" i="8"/>
  <c r="K346" i="6"/>
  <c r="Q332" i="8"/>
  <c r="O346" i="6"/>
  <c r="I276" i="8"/>
  <c r="G290" i="6"/>
  <c r="P276" i="8"/>
  <c r="N290" i="6"/>
  <c r="O168" i="8"/>
  <c r="M182" i="6"/>
  <c r="L168" i="8"/>
  <c r="J182" i="6"/>
  <c r="J124" i="8"/>
  <c r="H138" i="6"/>
  <c r="K72" i="8"/>
  <c r="I86" i="6"/>
  <c r="N353" i="8"/>
  <c r="L367" i="6"/>
  <c r="R353" i="8"/>
  <c r="P367" i="6"/>
  <c r="N283" i="8"/>
  <c r="L297" i="6"/>
  <c r="I284" i="8"/>
  <c r="G298" i="6"/>
  <c r="N284" i="8"/>
  <c r="L298" i="6"/>
  <c r="I28" i="8"/>
  <c r="G42" i="6"/>
  <c r="J74" i="8"/>
  <c r="H88" i="6"/>
  <c r="F34" i="8"/>
  <c r="D48" i="6"/>
  <c r="N249" i="8"/>
  <c r="L263" i="6"/>
  <c r="I319" i="8"/>
  <c r="G333" i="6"/>
  <c r="M319" i="8"/>
  <c r="K333" i="6"/>
  <c r="P268" i="2"/>
  <c r="Q270" i="8"/>
  <c r="O284" i="6"/>
  <c r="Q258" i="8"/>
  <c r="O272" i="6"/>
  <c r="O258" i="8"/>
  <c r="M272" i="6"/>
  <c r="O75" i="8"/>
  <c r="M89" i="6"/>
  <c r="L75" i="8"/>
  <c r="J89" i="6"/>
  <c r="F445" i="8"/>
  <c r="D459" i="6"/>
  <c r="F89" i="8"/>
  <c r="D103" i="6"/>
  <c r="F446" i="8"/>
  <c r="D460" i="6"/>
  <c r="F408" i="8"/>
  <c r="D422" i="6"/>
  <c r="O194" i="8"/>
  <c r="M208" i="6"/>
  <c r="I167" i="8"/>
  <c r="G181" i="6"/>
  <c r="M172" i="8"/>
  <c r="K186" i="6"/>
  <c r="K9" i="8"/>
  <c r="I23" i="6"/>
  <c r="P346" i="8"/>
  <c r="N360" i="6"/>
  <c r="I346" i="8"/>
  <c r="G360" i="6"/>
  <c r="R309" i="8"/>
  <c r="P323" i="6"/>
  <c r="P309" i="8"/>
  <c r="N323" i="6"/>
  <c r="P277" i="8"/>
  <c r="N291" i="6"/>
  <c r="N277" i="8"/>
  <c r="L291" i="6"/>
  <c r="P198" i="8"/>
  <c r="N212" i="6"/>
  <c r="N176" i="8"/>
  <c r="L190" i="6"/>
  <c r="R176" i="8"/>
  <c r="P190" i="6"/>
  <c r="N91" i="8"/>
  <c r="L105" i="6"/>
  <c r="R91" i="8"/>
  <c r="P105" i="6"/>
  <c r="K437" i="8"/>
  <c r="I451" i="6"/>
  <c r="O437" i="8"/>
  <c r="M451" i="6"/>
  <c r="I302" i="8"/>
  <c r="G316" i="6"/>
  <c r="O302" i="8"/>
  <c r="M316" i="6"/>
  <c r="M317" i="8"/>
  <c r="K331" i="6"/>
  <c r="Q317" i="8"/>
  <c r="O331" i="6"/>
  <c r="Q367" i="8"/>
  <c r="O381" i="6"/>
  <c r="N171" i="8"/>
  <c r="L185" i="6"/>
  <c r="K32" i="8"/>
  <c r="I46" i="6"/>
  <c r="K210" i="8"/>
  <c r="I224" i="6"/>
  <c r="P210" i="8"/>
  <c r="N224" i="6"/>
  <c r="M156" i="8"/>
  <c r="K170" i="6"/>
  <c r="L135" i="8"/>
  <c r="J149" i="6"/>
  <c r="J135" i="8"/>
  <c r="H149" i="6"/>
  <c r="M486" i="8"/>
  <c r="K500" i="6"/>
  <c r="O359" i="8"/>
  <c r="M373" i="6"/>
  <c r="N359" i="8"/>
  <c r="L373" i="6"/>
  <c r="M341" i="8"/>
  <c r="K355" i="6"/>
  <c r="Q341" i="8"/>
  <c r="O355" i="6"/>
  <c r="P245" i="2"/>
  <c r="J247" i="8"/>
  <c r="H261" i="6"/>
  <c r="Q134" i="8"/>
  <c r="O148" i="6"/>
  <c r="P2" i="2"/>
  <c r="J4" i="8"/>
  <c r="H18" i="6"/>
  <c r="K71" i="8"/>
  <c r="I85" i="6"/>
  <c r="P71" i="8"/>
  <c r="N85" i="6"/>
  <c r="Q407" i="8"/>
  <c r="O421" i="6"/>
  <c r="L342" i="8"/>
  <c r="J356" i="6"/>
  <c r="N342" i="8"/>
  <c r="L356" i="6"/>
  <c r="G208" i="8"/>
  <c r="E222" i="6"/>
  <c r="I123" i="8"/>
  <c r="G137" i="6"/>
  <c r="G395" i="8"/>
  <c r="E409" i="6"/>
  <c r="L335" i="8"/>
  <c r="J349" i="6"/>
  <c r="K282" i="8"/>
  <c r="I296" i="6"/>
  <c r="I282" i="8"/>
  <c r="G296" i="6"/>
  <c r="L331" i="8"/>
  <c r="J345" i="6"/>
  <c r="Q331" i="8"/>
  <c r="O345" i="6"/>
  <c r="O207" i="8"/>
  <c r="M221" i="6"/>
  <c r="N108" i="8"/>
  <c r="L122" i="6"/>
  <c r="R108" i="8"/>
  <c r="P122" i="6"/>
  <c r="G69" i="8"/>
  <c r="E83" i="6"/>
  <c r="O443" i="8"/>
  <c r="M457" i="6"/>
  <c r="Q443" i="8"/>
  <c r="O457" i="6"/>
  <c r="K438" i="8"/>
  <c r="I452" i="6"/>
  <c r="P436" i="2"/>
  <c r="G116" i="8"/>
  <c r="E130" i="6"/>
  <c r="K116" i="8"/>
  <c r="I130" i="6"/>
  <c r="I18" i="8"/>
  <c r="G32" i="6"/>
  <c r="R118" i="8"/>
  <c r="P132" i="6"/>
  <c r="O118" i="8"/>
  <c r="M132" i="6"/>
  <c r="H48" i="8"/>
  <c r="F62" i="6"/>
  <c r="N48" i="8"/>
  <c r="L62" i="6"/>
  <c r="Q285" i="8"/>
  <c r="O299" i="6"/>
  <c r="O285" i="8"/>
  <c r="M299" i="6"/>
  <c r="K259" i="8"/>
  <c r="I273" i="6"/>
  <c r="H329" i="8"/>
  <c r="F343" i="6"/>
  <c r="M329" i="8"/>
  <c r="K343" i="6"/>
  <c r="N217" i="8"/>
  <c r="L231" i="6"/>
  <c r="M115" i="8"/>
  <c r="K129" i="6"/>
  <c r="Q115" i="8"/>
  <c r="O129" i="6"/>
  <c r="K8" i="8"/>
  <c r="I22" i="6"/>
  <c r="R350" i="8"/>
  <c r="P364" i="6"/>
  <c r="H235" i="8"/>
  <c r="F249" i="6"/>
  <c r="M235" i="8"/>
  <c r="K249" i="6"/>
  <c r="O93" i="8"/>
  <c r="M107" i="6"/>
  <c r="F54" i="8"/>
  <c r="D68" i="6"/>
  <c r="J78" i="8"/>
  <c r="H92" i="6"/>
  <c r="P78" i="8"/>
  <c r="N92" i="6"/>
  <c r="F46" i="8"/>
  <c r="D60" i="6"/>
  <c r="O340" i="8"/>
  <c r="M354" i="6"/>
  <c r="G160" i="8"/>
  <c r="E174" i="6"/>
  <c r="K160" i="8"/>
  <c r="I174" i="6"/>
  <c r="Q55" i="8"/>
  <c r="O69" i="6"/>
  <c r="O55" i="8"/>
  <c r="M69" i="6"/>
  <c r="N21" i="8"/>
  <c r="L35" i="6"/>
  <c r="R21" i="8"/>
  <c r="P35" i="6"/>
  <c r="K87" i="8"/>
  <c r="I101" i="6"/>
  <c r="P87" i="8"/>
  <c r="N101" i="6"/>
  <c r="I358" i="8"/>
  <c r="G372" i="6"/>
  <c r="M358" i="8"/>
  <c r="K372" i="6"/>
  <c r="O67" i="8"/>
  <c r="M81" i="6"/>
  <c r="L67" i="8"/>
  <c r="J81" i="6"/>
  <c r="H376" i="8"/>
  <c r="F390" i="6"/>
  <c r="M376" i="8"/>
  <c r="K390" i="6"/>
  <c r="I286" i="8"/>
  <c r="G300" i="6"/>
  <c r="Q15" i="8"/>
  <c r="O29" i="6"/>
  <c r="O15" i="8"/>
  <c r="M29" i="6"/>
  <c r="P174" i="8"/>
  <c r="N188" i="6"/>
  <c r="M174" i="8"/>
  <c r="K188" i="6"/>
  <c r="K47" i="8"/>
  <c r="I61" i="6"/>
  <c r="P47" i="8"/>
  <c r="N61" i="6"/>
  <c r="J97" i="8"/>
  <c r="H111" i="6"/>
  <c r="K470" i="8"/>
  <c r="I484" i="6"/>
  <c r="P470" i="8"/>
  <c r="N484" i="6"/>
  <c r="F61" i="8"/>
  <c r="D75" i="6"/>
  <c r="F442" i="8"/>
  <c r="D456" i="6"/>
  <c r="F410" i="8"/>
  <c r="D424" i="6"/>
  <c r="J225" i="8"/>
  <c r="H239" i="6"/>
  <c r="O225" i="8"/>
  <c r="M239" i="6"/>
  <c r="Q180" i="8"/>
  <c r="O194" i="6"/>
  <c r="O180" i="8"/>
  <c r="M194" i="6"/>
  <c r="Q146" i="8"/>
  <c r="O160" i="6"/>
  <c r="P146" i="8"/>
  <c r="N160" i="6"/>
  <c r="O184" i="8"/>
  <c r="M198" i="6"/>
  <c r="L184" i="8"/>
  <c r="J198" i="6"/>
  <c r="M377" i="8"/>
  <c r="K391" i="6"/>
  <c r="R377" i="8"/>
  <c r="P391" i="6"/>
  <c r="P278" i="8"/>
  <c r="N292" i="6"/>
  <c r="M278" i="8"/>
  <c r="K292" i="6"/>
  <c r="O273" i="8"/>
  <c r="M287" i="6"/>
  <c r="K273" i="8"/>
  <c r="I287" i="6"/>
  <c r="F427" i="8"/>
  <c r="D441" i="6"/>
  <c r="N388" i="8"/>
  <c r="L402" i="6"/>
  <c r="J241" i="8"/>
  <c r="H255" i="6"/>
  <c r="O241" i="8"/>
  <c r="M255" i="6"/>
  <c r="R132" i="8"/>
  <c r="P146" i="6"/>
  <c r="N132" i="8"/>
  <c r="L146" i="6"/>
  <c r="R374" i="8"/>
  <c r="P388" i="6"/>
  <c r="M267" i="8"/>
  <c r="K281" i="6"/>
  <c r="L267" i="8"/>
  <c r="J281" i="6"/>
  <c r="L291" i="8"/>
  <c r="J305" i="6"/>
  <c r="Q291" i="8"/>
  <c r="O305" i="6"/>
  <c r="N347" i="8"/>
  <c r="L361" i="6"/>
  <c r="H199" i="8"/>
  <c r="F213" i="6"/>
  <c r="I199" i="8"/>
  <c r="G213" i="6"/>
  <c r="M232" i="8"/>
  <c r="K246" i="6"/>
  <c r="Q232" i="8"/>
  <c r="O246" i="6"/>
  <c r="M94" i="8"/>
  <c r="K108" i="6"/>
  <c r="Q94" i="8"/>
  <c r="O108" i="6"/>
  <c r="F465" i="8"/>
  <c r="D479" i="6"/>
  <c r="I326" i="8"/>
  <c r="G340" i="6"/>
  <c r="O326" i="8"/>
  <c r="M340" i="6"/>
  <c r="N122" i="8"/>
  <c r="L136" i="6"/>
  <c r="K122" i="8"/>
  <c r="I136" i="6"/>
  <c r="I425" i="8"/>
  <c r="G439" i="6"/>
  <c r="H419" i="8"/>
  <c r="F433" i="6"/>
  <c r="P264" i="2"/>
  <c r="N125" i="8"/>
  <c r="L139" i="6"/>
  <c r="P476" i="2"/>
  <c r="G209" i="8"/>
  <c r="E223" i="6"/>
  <c r="O215" i="8"/>
  <c r="M229" i="6"/>
  <c r="Q25" i="8"/>
  <c r="O39" i="6"/>
  <c r="Q90" i="8"/>
  <c r="O104" i="6"/>
  <c r="H181" i="8"/>
  <c r="F195" i="6"/>
  <c r="P179" i="2"/>
  <c r="L73" i="8"/>
  <c r="J87" i="6"/>
  <c r="P347" i="2"/>
  <c r="Q400" i="8"/>
  <c r="O414" i="6"/>
  <c r="K137" i="8"/>
  <c r="I151" i="6"/>
  <c r="H137" i="8"/>
  <c r="F151" i="6"/>
  <c r="J131" i="8"/>
  <c r="H145" i="6"/>
  <c r="P129" i="2"/>
  <c r="N100" i="8"/>
  <c r="L114" i="6"/>
  <c r="R100" i="8"/>
  <c r="P114" i="6"/>
  <c r="P28" i="2"/>
  <c r="Q82" i="8"/>
  <c r="O96" i="6"/>
  <c r="I80" i="8"/>
  <c r="G94" i="6"/>
  <c r="P78" i="2"/>
  <c r="L70" i="8"/>
  <c r="J84" i="6"/>
  <c r="I70" i="8"/>
  <c r="G84" i="6"/>
  <c r="P64" i="2"/>
  <c r="L66" i="8"/>
  <c r="J80" i="6"/>
  <c r="K272" i="8"/>
  <c r="I286" i="6"/>
  <c r="J272" i="8"/>
  <c r="H286" i="6"/>
  <c r="G201" i="8"/>
  <c r="E215" i="6"/>
  <c r="P382" i="8"/>
  <c r="N396" i="6"/>
  <c r="G382" i="8"/>
  <c r="E396" i="6"/>
  <c r="Q312" i="8"/>
  <c r="O326" i="6"/>
  <c r="K355" i="8"/>
  <c r="I369" i="6"/>
  <c r="J355" i="8"/>
  <c r="H369" i="6"/>
  <c r="P269" i="8"/>
  <c r="N283" i="6"/>
  <c r="L269" i="8"/>
  <c r="J283" i="6"/>
  <c r="G279" i="8"/>
  <c r="E293" i="6"/>
  <c r="P162" i="2"/>
  <c r="R120" i="8"/>
  <c r="P134" i="6"/>
  <c r="K300" i="8"/>
  <c r="I314" i="6"/>
  <c r="J300" i="8"/>
  <c r="H314" i="6"/>
  <c r="G345" i="8"/>
  <c r="E359" i="6"/>
  <c r="Q12" i="8"/>
  <c r="O26" i="6"/>
  <c r="R424" i="8"/>
  <c r="P438" i="6"/>
  <c r="P422" i="2"/>
  <c r="L251" i="8"/>
  <c r="J265" i="6"/>
  <c r="I206" i="8"/>
  <c r="G220" i="6"/>
  <c r="J206" i="8"/>
  <c r="H220" i="6"/>
  <c r="I295" i="8"/>
  <c r="G309" i="6"/>
  <c r="G295" i="8"/>
  <c r="E309" i="6"/>
  <c r="O239" i="8"/>
  <c r="M253" i="6"/>
  <c r="P166" i="8"/>
  <c r="N180" i="6"/>
  <c r="P164" i="2"/>
  <c r="L23" i="8"/>
  <c r="J37" i="6"/>
  <c r="F112" i="8"/>
  <c r="D126" i="6"/>
  <c r="R243" i="8"/>
  <c r="P257" i="6"/>
  <c r="P255" i="8"/>
  <c r="N269" i="6"/>
  <c r="O20" i="8"/>
  <c r="M34" i="6"/>
  <c r="H197" i="8"/>
  <c r="F211" i="6"/>
  <c r="F360" i="8"/>
  <c r="D374" i="6"/>
  <c r="K292" i="8"/>
  <c r="I306" i="6"/>
  <c r="R189" i="8"/>
  <c r="P203" i="6"/>
  <c r="R294" i="8"/>
  <c r="P308" i="6"/>
  <c r="O416" i="8"/>
  <c r="M430" i="6"/>
  <c r="R416" i="8"/>
  <c r="P430" i="6"/>
  <c r="K379" i="8"/>
  <c r="I393" i="6"/>
  <c r="I379" i="8"/>
  <c r="G393" i="6"/>
  <c r="L333" i="8"/>
  <c r="J347" i="6"/>
  <c r="I333" i="8"/>
  <c r="G347" i="6"/>
  <c r="R310" i="8"/>
  <c r="P324" i="6"/>
  <c r="P308" i="2"/>
  <c r="H200" i="8"/>
  <c r="F214" i="6"/>
  <c r="M169" i="8"/>
  <c r="K183" i="6"/>
  <c r="Q169" i="8"/>
  <c r="O183" i="6"/>
  <c r="I126" i="8"/>
  <c r="G140" i="6"/>
  <c r="G126" i="8"/>
  <c r="E140" i="6"/>
  <c r="G435" i="8"/>
  <c r="E449" i="6"/>
  <c r="Q336" i="8"/>
  <c r="O350" i="6"/>
  <c r="H324" i="8"/>
  <c r="F338" i="6"/>
  <c r="O337" i="8"/>
  <c r="M351" i="6"/>
  <c r="R337" i="8"/>
  <c r="P351" i="6"/>
  <c r="P222" i="2"/>
  <c r="J224" i="8"/>
  <c r="H238" i="6"/>
  <c r="Q56" i="8"/>
  <c r="O70" i="6"/>
  <c r="L56" i="8"/>
  <c r="J70" i="6"/>
  <c r="G403" i="8"/>
  <c r="E417" i="6"/>
  <c r="O399" i="8"/>
  <c r="M413" i="6"/>
  <c r="P397" i="2"/>
  <c r="G257" i="8"/>
  <c r="E271" i="6"/>
  <c r="P145" i="2"/>
  <c r="R439" i="8"/>
  <c r="P453" i="6"/>
  <c r="P437" i="2"/>
  <c r="G288" i="8"/>
  <c r="E302" i="6"/>
  <c r="P263" i="8"/>
  <c r="N277" i="6"/>
  <c r="I155" i="8"/>
  <c r="G169" i="6"/>
  <c r="G155" i="8"/>
  <c r="E169" i="6"/>
  <c r="N152" i="8"/>
  <c r="L166" i="6"/>
  <c r="R152" i="8"/>
  <c r="P166" i="6"/>
  <c r="G11" i="8"/>
  <c r="E25" i="6"/>
  <c r="K11" i="8"/>
  <c r="I25" i="6"/>
  <c r="P432" i="2"/>
  <c r="P403" i="2"/>
  <c r="J420" i="8"/>
  <c r="H434" i="6"/>
  <c r="H420" i="8"/>
  <c r="F434" i="6"/>
  <c r="O371" i="8"/>
  <c r="M385" i="6"/>
  <c r="Q371" i="8"/>
  <c r="O385" i="6"/>
  <c r="J148" i="8"/>
  <c r="H162" i="6"/>
  <c r="O148" i="8"/>
  <c r="M162" i="6"/>
  <c r="G415" i="8"/>
  <c r="E429" i="6"/>
  <c r="M415" i="8"/>
  <c r="K429" i="6"/>
  <c r="I366" i="8"/>
  <c r="G380" i="6"/>
  <c r="M366" i="8"/>
  <c r="K380" i="6"/>
  <c r="F313" i="8"/>
  <c r="D327" i="6"/>
  <c r="J121" i="8"/>
  <c r="H135" i="6"/>
  <c r="N143" i="8"/>
  <c r="L157" i="6"/>
  <c r="I143" i="8"/>
  <c r="G157" i="6"/>
  <c r="J383" i="8"/>
  <c r="H397" i="6"/>
  <c r="L297" i="8"/>
  <c r="J311" i="6"/>
  <c r="J297" i="8"/>
  <c r="H311" i="6"/>
  <c r="L195" i="8"/>
  <c r="J209" i="6"/>
  <c r="G195" i="8"/>
  <c r="E209" i="6"/>
  <c r="L179" i="8"/>
  <c r="J193" i="6"/>
  <c r="I179" i="8"/>
  <c r="G193" i="6"/>
  <c r="J110" i="8"/>
  <c r="H124" i="6"/>
  <c r="G110" i="8"/>
  <c r="E124" i="6"/>
  <c r="I29" i="8"/>
  <c r="G43" i="6"/>
  <c r="M429" i="8"/>
  <c r="K443" i="6"/>
  <c r="G429" i="8"/>
  <c r="E443" i="6"/>
  <c r="G109" i="8"/>
  <c r="E123" i="6"/>
  <c r="L39" i="8"/>
  <c r="J53" i="6"/>
  <c r="O328" i="8"/>
  <c r="M342" i="6"/>
  <c r="P326" i="2"/>
  <c r="L218" i="8"/>
  <c r="J232" i="6"/>
  <c r="P223" i="8"/>
  <c r="N237" i="6"/>
  <c r="O177" i="8"/>
  <c r="M191" i="6"/>
  <c r="J196" i="8"/>
  <c r="H210" i="6"/>
  <c r="Q95" i="8"/>
  <c r="O109" i="6"/>
  <c r="H95" i="8"/>
  <c r="F109" i="6"/>
  <c r="J343" i="8"/>
  <c r="H357" i="6"/>
  <c r="P246" i="2"/>
  <c r="J248" i="8"/>
  <c r="H262" i="6"/>
  <c r="L130" i="8"/>
  <c r="J144" i="6"/>
  <c r="H130" i="8"/>
  <c r="F144" i="6"/>
  <c r="H17" i="8"/>
  <c r="F31" i="6"/>
  <c r="L17" i="8"/>
  <c r="J31" i="6"/>
  <c r="R7" i="8"/>
  <c r="P21" i="6"/>
  <c r="H7" i="8"/>
  <c r="F21" i="6"/>
  <c r="N50" i="8"/>
  <c r="L64" i="6"/>
  <c r="R50" i="8"/>
  <c r="P64" i="6"/>
  <c r="O323" i="8"/>
  <c r="M337" i="6"/>
  <c r="L386" i="8"/>
  <c r="J400" i="6"/>
  <c r="Q386" i="8"/>
  <c r="O400" i="6"/>
  <c r="H363" i="8"/>
  <c r="F377" i="6"/>
  <c r="P342" i="2"/>
  <c r="Q344" i="8"/>
  <c r="O358" i="6"/>
  <c r="O320" i="8"/>
  <c r="M334" i="6"/>
  <c r="P318" i="2"/>
  <c r="P231" i="2"/>
  <c r="L188" i="8"/>
  <c r="J202" i="6"/>
  <c r="K77" i="8"/>
  <c r="I91" i="6"/>
  <c r="I77" i="8"/>
  <c r="G91" i="6"/>
  <c r="O49" i="8"/>
  <c r="M63" i="6"/>
  <c r="R49" i="8"/>
  <c r="P63" i="6"/>
  <c r="N384" i="8"/>
  <c r="L398" i="6"/>
  <c r="L384" i="8"/>
  <c r="J398" i="6"/>
  <c r="P301" i="8"/>
  <c r="N315" i="6"/>
  <c r="G301" i="8"/>
  <c r="E315" i="6"/>
  <c r="Q16" i="8"/>
  <c r="O30" i="6"/>
  <c r="G16" i="8"/>
  <c r="E30" i="6"/>
  <c r="P293" i="8"/>
  <c r="N307" i="6"/>
  <c r="G293" i="8"/>
  <c r="E307" i="6"/>
  <c r="O315" i="8"/>
  <c r="M329" i="6"/>
  <c r="O10" i="8"/>
  <c r="M24" i="6"/>
  <c r="L10" i="8"/>
  <c r="J24" i="6"/>
  <c r="J119" i="8"/>
  <c r="H133" i="6"/>
  <c r="G119" i="8"/>
  <c r="E133" i="6"/>
  <c r="H40" i="8"/>
  <c r="F54" i="6"/>
  <c r="P38" i="2"/>
  <c r="P275" i="8"/>
  <c r="N289" i="6"/>
  <c r="G275" i="8"/>
  <c r="E289" i="6"/>
  <c r="N339" i="8"/>
  <c r="L353" i="6"/>
  <c r="R339" i="8"/>
  <c r="P353" i="6"/>
  <c r="H139" i="8"/>
  <c r="F153" i="6"/>
  <c r="N139" i="8"/>
  <c r="L153" i="6"/>
  <c r="O51" i="8"/>
  <c r="M65" i="6"/>
  <c r="L51" i="8"/>
  <c r="J65" i="6"/>
  <c r="F430" i="8"/>
  <c r="D444" i="6"/>
  <c r="F492" i="8"/>
  <c r="D506" i="6"/>
  <c r="F469" i="8"/>
  <c r="D483" i="6"/>
  <c r="F187" i="8"/>
  <c r="D201" i="6"/>
  <c r="P346" i="2"/>
  <c r="O348" i="8"/>
  <c r="M362" i="6"/>
  <c r="P351" i="8"/>
  <c r="N365" i="6"/>
  <c r="M351" i="8"/>
  <c r="K365" i="6"/>
  <c r="Q203" i="8"/>
  <c r="O217" i="6"/>
  <c r="O203" i="8"/>
  <c r="M217" i="6"/>
  <c r="N428" i="8"/>
  <c r="L442" i="6"/>
  <c r="O428" i="8"/>
  <c r="M442" i="6"/>
  <c r="G144" i="8"/>
  <c r="E158" i="6"/>
  <c r="R389" i="8"/>
  <c r="P403" i="6"/>
  <c r="G389" i="8"/>
  <c r="E403" i="6"/>
  <c r="M289" i="8"/>
  <c r="K303" i="6"/>
  <c r="R289" i="8"/>
  <c r="P303" i="6"/>
  <c r="L117" i="8"/>
  <c r="J131" i="6"/>
  <c r="H117" i="8"/>
  <c r="F131" i="6"/>
  <c r="J79" i="8"/>
  <c r="H93" i="6"/>
  <c r="P77" i="2"/>
  <c r="F393" i="8"/>
  <c r="D407" i="6"/>
  <c r="M325" i="8"/>
  <c r="K339" i="6"/>
  <c r="Q325" i="8"/>
  <c r="O339" i="6"/>
  <c r="O37" i="8"/>
  <c r="M51" i="6"/>
  <c r="L436" i="8"/>
  <c r="J450" i="6"/>
  <c r="H436" i="8"/>
  <c r="F450" i="6"/>
  <c r="O231" i="8"/>
  <c r="M245" i="6"/>
  <c r="P200" i="2"/>
  <c r="L170" i="8"/>
  <c r="J184" i="6"/>
  <c r="I170" i="8"/>
  <c r="G184" i="6"/>
  <c r="G127" i="8"/>
  <c r="E141" i="6"/>
  <c r="J127" i="8"/>
  <c r="H141" i="6"/>
  <c r="M494" i="8"/>
  <c r="K508" i="6"/>
  <c r="H402" i="8"/>
  <c r="F416" i="6"/>
  <c r="O99" i="8"/>
  <c r="M113" i="6"/>
  <c r="L99" i="8"/>
  <c r="J113" i="6"/>
  <c r="K88" i="8"/>
  <c r="I102" i="6"/>
  <c r="O422" i="8"/>
  <c r="M436" i="6"/>
  <c r="N422" i="8"/>
  <c r="L436" i="6"/>
  <c r="M334" i="8"/>
  <c r="K348" i="6"/>
  <c r="K381" i="8"/>
  <c r="I395" i="6"/>
  <c r="P381" i="8"/>
  <c r="N395" i="6"/>
  <c r="M226" i="8"/>
  <c r="K240" i="6"/>
  <c r="H211" i="8"/>
  <c r="F225" i="6"/>
  <c r="M211" i="8"/>
  <c r="K225" i="6"/>
  <c r="M240" i="8"/>
  <c r="K254" i="6"/>
  <c r="Q240" i="8"/>
  <c r="O254" i="6"/>
  <c r="P288" i="2"/>
  <c r="P290" i="8"/>
  <c r="N304" i="6"/>
  <c r="Q103" i="8"/>
  <c r="O117" i="6"/>
  <c r="O103" i="8"/>
  <c r="M117" i="6"/>
  <c r="G65" i="8"/>
  <c r="E79" i="6"/>
  <c r="M65" i="8"/>
  <c r="K79" i="6"/>
  <c r="R404" i="8"/>
  <c r="P418" i="6"/>
  <c r="P404" i="8"/>
  <c r="N418" i="6"/>
  <c r="N83" i="8"/>
  <c r="L97" i="6"/>
  <c r="R83" i="8"/>
  <c r="P97" i="6"/>
  <c r="M138" i="8"/>
  <c r="K152" i="6"/>
  <c r="F307" i="8"/>
  <c r="D321" i="6"/>
  <c r="G431" i="8"/>
  <c r="E445" i="6"/>
  <c r="O264" i="8"/>
  <c r="M278" i="6"/>
  <c r="P248" i="2"/>
  <c r="Q96" i="8"/>
  <c r="O110" i="6"/>
  <c r="P94" i="2"/>
  <c r="J318" i="8"/>
  <c r="H332" i="6"/>
  <c r="G318" i="8"/>
  <c r="E332" i="6"/>
  <c r="P240" i="2"/>
  <c r="H178" i="8"/>
  <c r="F192" i="6"/>
  <c r="H19" i="8"/>
  <c r="F33" i="6"/>
  <c r="L24" i="8"/>
  <c r="J38" i="6"/>
  <c r="Q84" i="8"/>
  <c r="O98" i="6"/>
  <c r="Q304" i="8"/>
  <c r="O318" i="6"/>
  <c r="I173" i="8"/>
  <c r="G187" i="6"/>
  <c r="L173" i="8"/>
  <c r="J187" i="6"/>
  <c r="R398" i="8"/>
  <c r="P412" i="6"/>
  <c r="L406" i="8"/>
  <c r="J420" i="6"/>
  <c r="L216" i="8"/>
  <c r="J230" i="6"/>
  <c r="I216" i="8"/>
  <c r="G230" i="6"/>
  <c r="J38" i="8"/>
  <c r="H52" i="6"/>
  <c r="G38" i="8"/>
  <c r="E52" i="6"/>
  <c r="N394" i="8"/>
  <c r="L408" i="6"/>
  <c r="R394" i="8"/>
  <c r="P408" i="6"/>
  <c r="Q390" i="8"/>
  <c r="O404" i="6"/>
  <c r="P388" i="2"/>
  <c r="R234" i="8"/>
  <c r="P248" i="6"/>
  <c r="H234" i="8"/>
  <c r="F248" i="6"/>
  <c r="Q369" i="8"/>
  <c r="O383" i="6"/>
  <c r="K369" i="8"/>
  <c r="I383" i="6"/>
  <c r="L165" i="8"/>
  <c r="J179" i="6"/>
  <c r="N92" i="8"/>
  <c r="L106" i="6"/>
  <c r="R92" i="8"/>
  <c r="P106" i="6"/>
  <c r="L31" i="8"/>
  <c r="J45" i="6"/>
  <c r="G361" i="8"/>
  <c r="E375" i="6"/>
  <c r="P330" i="2"/>
  <c r="J332" i="8"/>
  <c r="H346" i="6"/>
  <c r="K276" i="8"/>
  <c r="I290" i="6"/>
  <c r="H168" i="8"/>
  <c r="F182" i="6"/>
  <c r="P124" i="8"/>
  <c r="N138" i="6"/>
  <c r="K124" i="8"/>
  <c r="I138" i="6"/>
  <c r="I72" i="8"/>
  <c r="G86" i="6"/>
  <c r="L72" i="8"/>
  <c r="J86" i="6"/>
  <c r="Q353" i="8"/>
  <c r="O367" i="6"/>
  <c r="K353" i="8"/>
  <c r="I367" i="6"/>
  <c r="G283" i="8"/>
  <c r="E297" i="6"/>
  <c r="J284" i="8"/>
  <c r="H298" i="6"/>
  <c r="G284" i="8"/>
  <c r="E298" i="6"/>
  <c r="M28" i="8"/>
  <c r="K42" i="6"/>
  <c r="Q28" i="8"/>
  <c r="O42" i="6"/>
  <c r="G74" i="8"/>
  <c r="E88" i="6"/>
  <c r="R74" i="8"/>
  <c r="P88" i="6"/>
  <c r="G249" i="8"/>
  <c r="E263" i="6"/>
  <c r="Q319" i="8"/>
  <c r="O333" i="6"/>
  <c r="P317" i="2"/>
  <c r="R270" i="8"/>
  <c r="P284" i="6"/>
  <c r="K270" i="8"/>
  <c r="I284" i="6"/>
  <c r="R258" i="8"/>
  <c r="P272" i="6"/>
  <c r="H258" i="8"/>
  <c r="F272" i="6"/>
  <c r="H75" i="8"/>
  <c r="F89" i="6"/>
  <c r="H194" i="8"/>
  <c r="F208" i="6"/>
  <c r="Q167" i="8"/>
  <c r="O181" i="6"/>
  <c r="Q172" i="8"/>
  <c r="O186" i="6"/>
  <c r="P170" i="2"/>
  <c r="H9" i="8"/>
  <c r="F23" i="6"/>
  <c r="L9" i="8"/>
  <c r="J23" i="6"/>
  <c r="H346" i="8"/>
  <c r="F360" i="6"/>
  <c r="Q346" i="8"/>
  <c r="O360" i="6"/>
  <c r="L309" i="8"/>
  <c r="J323" i="6"/>
  <c r="I309" i="8"/>
  <c r="G323" i="6"/>
  <c r="Q277" i="8"/>
  <c r="O291" i="6"/>
  <c r="G277" i="8"/>
  <c r="E291" i="6"/>
  <c r="N198" i="8"/>
  <c r="L212" i="6"/>
  <c r="J198" i="8"/>
  <c r="H212" i="6"/>
  <c r="G176" i="8"/>
  <c r="E190" i="6"/>
  <c r="K176" i="8"/>
  <c r="I190" i="6"/>
  <c r="G91" i="8"/>
  <c r="E105" i="6"/>
  <c r="K91" i="8"/>
  <c r="I105" i="6"/>
  <c r="L437" i="8"/>
  <c r="J451" i="6"/>
  <c r="H437" i="8"/>
  <c r="F451" i="6"/>
  <c r="Q302" i="8"/>
  <c r="O316" i="6"/>
  <c r="H302" i="8"/>
  <c r="F316" i="6"/>
  <c r="P315" i="2"/>
  <c r="J367" i="8"/>
  <c r="H381" i="6"/>
  <c r="G171" i="8"/>
  <c r="E185" i="6"/>
  <c r="L32" i="8"/>
  <c r="J46" i="6"/>
  <c r="L210" i="8"/>
  <c r="J224" i="6"/>
  <c r="Q156" i="8"/>
  <c r="O170" i="6"/>
  <c r="P154" i="2"/>
  <c r="M135" i="8"/>
  <c r="K149" i="6"/>
  <c r="R135" i="8"/>
  <c r="P149" i="6"/>
  <c r="P484" i="2"/>
  <c r="I359" i="8"/>
  <c r="G373" i="6"/>
  <c r="P339" i="2"/>
  <c r="N247" i="8"/>
  <c r="L261" i="6"/>
  <c r="R247" i="8"/>
  <c r="P261" i="6"/>
  <c r="P132" i="2"/>
  <c r="J134" i="8"/>
  <c r="H148" i="6"/>
  <c r="N4" i="8"/>
  <c r="L18" i="6"/>
  <c r="R4" i="8"/>
  <c r="P18" i="6"/>
  <c r="L71" i="8"/>
  <c r="J85" i="6"/>
  <c r="J407" i="8"/>
  <c r="H421" i="6"/>
  <c r="P342" i="8"/>
  <c r="N356" i="6"/>
  <c r="O342" i="8"/>
  <c r="M356" i="6"/>
  <c r="O208" i="8"/>
  <c r="M222" i="6"/>
  <c r="P121" i="2"/>
  <c r="Q123" i="8"/>
  <c r="O137" i="6"/>
  <c r="F433" i="8"/>
  <c r="D447" i="6"/>
  <c r="F423" i="8"/>
  <c r="D437" i="6"/>
  <c r="F60" i="8"/>
  <c r="D74" i="6"/>
  <c r="O395" i="8"/>
  <c r="M409" i="6"/>
  <c r="I335" i="8"/>
  <c r="G349" i="6"/>
  <c r="M335" i="8"/>
  <c r="K349" i="6"/>
  <c r="L282" i="8"/>
  <c r="J296" i="6"/>
  <c r="Q282" i="8"/>
  <c r="O296" i="6"/>
  <c r="P329" i="2"/>
  <c r="J331" i="8"/>
  <c r="H345" i="6"/>
  <c r="L207" i="8"/>
  <c r="J221" i="6"/>
  <c r="I207" i="8"/>
  <c r="G221" i="6"/>
  <c r="G108" i="8"/>
  <c r="E122" i="6"/>
  <c r="K108" i="8"/>
  <c r="I122" i="6"/>
  <c r="O69" i="8"/>
  <c r="M83" i="6"/>
  <c r="L443" i="8"/>
  <c r="J457" i="6"/>
  <c r="J443" i="8"/>
  <c r="H457" i="6"/>
  <c r="P438" i="8"/>
  <c r="N452" i="6"/>
  <c r="N438" i="8"/>
  <c r="L452" i="6"/>
  <c r="O116" i="8"/>
  <c r="M130" i="6"/>
  <c r="Q18" i="8"/>
  <c r="O32" i="6"/>
  <c r="H118" i="8"/>
  <c r="F132" i="6"/>
  <c r="I48" i="8"/>
  <c r="G62" i="6"/>
  <c r="G48" i="8"/>
  <c r="E62" i="6"/>
  <c r="J285" i="8"/>
  <c r="H299" i="6"/>
  <c r="L259" i="8"/>
  <c r="J273" i="6"/>
  <c r="P329" i="8"/>
  <c r="N343" i="6"/>
  <c r="G217" i="8"/>
  <c r="E231" i="6"/>
  <c r="N115" i="8"/>
  <c r="L129" i="6"/>
  <c r="J115" i="8"/>
  <c r="H129" i="6"/>
  <c r="L8" i="8"/>
  <c r="J22" i="6"/>
  <c r="K350" i="8"/>
  <c r="I364" i="6"/>
  <c r="I235" i="8"/>
  <c r="G249" i="6"/>
  <c r="P233" i="2"/>
  <c r="K93" i="8"/>
  <c r="I107" i="6"/>
  <c r="H93" i="8"/>
  <c r="F107" i="6"/>
  <c r="L78" i="8"/>
  <c r="J92" i="6"/>
  <c r="I78" i="8"/>
  <c r="G92" i="6"/>
  <c r="H340" i="8"/>
  <c r="F354" i="6"/>
  <c r="O160" i="8"/>
  <c r="M174" i="6"/>
  <c r="R55" i="8"/>
  <c r="P69" i="6"/>
  <c r="H55" i="8"/>
  <c r="F69" i="6"/>
  <c r="G21" i="8"/>
  <c r="E35" i="6"/>
  <c r="L87" i="8"/>
  <c r="J101" i="6"/>
  <c r="L358" i="8"/>
  <c r="J372" i="6"/>
  <c r="P356" i="2"/>
  <c r="H67" i="8"/>
  <c r="F81" i="6"/>
  <c r="P376" i="8"/>
  <c r="N390" i="6"/>
  <c r="Q286" i="8"/>
  <c r="O300" i="6"/>
  <c r="R15" i="8"/>
  <c r="P29" i="6"/>
  <c r="H15" i="8"/>
  <c r="F29" i="6"/>
  <c r="G174" i="8"/>
  <c r="E188" i="6"/>
  <c r="P172" i="2"/>
  <c r="L47" i="8"/>
  <c r="J61" i="6"/>
  <c r="O97" i="8"/>
  <c r="M111" i="6"/>
  <c r="R97" i="8"/>
  <c r="P111" i="6"/>
  <c r="L470" i="8"/>
  <c r="J484" i="6"/>
  <c r="K225" i="8"/>
  <c r="I239" i="6"/>
  <c r="H225" i="8"/>
  <c r="F239" i="6"/>
  <c r="R180" i="8"/>
  <c r="P194" i="6"/>
  <c r="H180" i="8"/>
  <c r="F194" i="6"/>
  <c r="R146" i="8"/>
  <c r="P160" i="6"/>
  <c r="H184" i="8"/>
  <c r="F198" i="6"/>
  <c r="G377" i="8"/>
  <c r="E391" i="6"/>
  <c r="K377" i="8"/>
  <c r="I391" i="6"/>
  <c r="R278" i="8"/>
  <c r="P292" i="6"/>
  <c r="P276" i="2"/>
  <c r="R273" i="8"/>
  <c r="P287" i="6"/>
  <c r="G388" i="8"/>
  <c r="E402" i="6"/>
  <c r="K241" i="8"/>
  <c r="I255" i="6"/>
  <c r="H241" i="8"/>
  <c r="F255" i="6"/>
  <c r="G132" i="8"/>
  <c r="E146" i="6"/>
  <c r="K374" i="8"/>
  <c r="I388" i="6"/>
  <c r="P267" i="8"/>
  <c r="N281" i="6"/>
  <c r="P265" i="2"/>
  <c r="P289" i="2"/>
  <c r="H347" i="8"/>
  <c r="F361" i="6"/>
  <c r="L199" i="8"/>
  <c r="J213" i="6"/>
  <c r="Q199" i="8"/>
  <c r="O213" i="6"/>
  <c r="P230" i="2"/>
  <c r="J232" i="8"/>
  <c r="H246" i="6"/>
  <c r="P92" i="2"/>
  <c r="Q326" i="8"/>
  <c r="O340" i="6"/>
  <c r="H326" i="8"/>
  <c r="F340" i="6"/>
  <c r="O122" i="8"/>
  <c r="M136" i="6"/>
  <c r="L122" i="8"/>
  <c r="J136" i="6"/>
  <c r="O425" i="8"/>
  <c r="M439" i="6"/>
  <c r="L425" i="8"/>
  <c r="J439" i="6"/>
  <c r="L419" i="8"/>
  <c r="J433" i="6"/>
  <c r="P419" i="8"/>
  <c r="N433" i="6"/>
  <c r="I266" i="8"/>
  <c r="G280" i="6"/>
  <c r="M266" i="8"/>
  <c r="K280" i="6"/>
  <c r="O125" i="8"/>
  <c r="M139" i="6"/>
  <c r="I478" i="8"/>
  <c r="G492" i="6"/>
  <c r="N478" i="8"/>
  <c r="L492" i="6"/>
  <c r="J209" i="8"/>
  <c r="H223" i="6"/>
  <c r="O209" i="8"/>
  <c r="M223" i="6"/>
  <c r="H215" i="8"/>
  <c r="F229" i="6"/>
  <c r="J25" i="8"/>
  <c r="H39" i="6"/>
  <c r="P88" i="2"/>
  <c r="J90" i="8"/>
  <c r="H104" i="6"/>
  <c r="I181" i="8"/>
  <c r="G195" i="6"/>
  <c r="N181" i="8"/>
  <c r="L195" i="6"/>
  <c r="P73" i="8"/>
  <c r="N87" i="6"/>
  <c r="M73" i="8"/>
  <c r="K87" i="6"/>
  <c r="I349" i="8"/>
  <c r="G363" i="6"/>
  <c r="N349" i="8"/>
  <c r="L363" i="6"/>
  <c r="G400" i="8"/>
  <c r="E414" i="6"/>
  <c r="J400" i="8"/>
  <c r="H414" i="6"/>
  <c r="L137" i="8"/>
  <c r="J151" i="6"/>
  <c r="P137" i="8"/>
  <c r="N151" i="6"/>
  <c r="K131" i="8"/>
  <c r="I145" i="6"/>
  <c r="N131" i="8"/>
  <c r="L145" i="6"/>
  <c r="G100" i="8"/>
  <c r="E114" i="6"/>
  <c r="K100" i="8"/>
  <c r="I114" i="6"/>
  <c r="N30" i="8"/>
  <c r="L44" i="6"/>
  <c r="P80" i="2"/>
  <c r="J82" i="8"/>
  <c r="H96" i="6"/>
  <c r="P80" i="8"/>
  <c r="N94" i="6"/>
  <c r="N80" i="8"/>
  <c r="L94" i="6"/>
  <c r="M70" i="8"/>
  <c r="K84" i="6"/>
  <c r="Q70" i="8"/>
  <c r="O84" i="6"/>
  <c r="H66" i="8"/>
  <c r="F80" i="6"/>
  <c r="M66" i="8"/>
  <c r="K80" i="6"/>
  <c r="L272" i="8"/>
  <c r="J286" i="6"/>
  <c r="R272" i="8"/>
  <c r="P286" i="6"/>
  <c r="J201" i="8"/>
  <c r="H215" i="6"/>
  <c r="O201" i="8"/>
  <c r="M215" i="6"/>
  <c r="F499" i="8"/>
  <c r="D513" i="6"/>
  <c r="F330" i="8"/>
  <c r="D344" i="6"/>
  <c r="J382" i="8"/>
  <c r="H396" i="6"/>
  <c r="O382" i="8"/>
  <c r="M396" i="6"/>
  <c r="J312" i="8"/>
  <c r="H326" i="6"/>
  <c r="M355" i="8"/>
  <c r="K369" i="6"/>
  <c r="R355" i="8"/>
  <c r="P369" i="6"/>
  <c r="P267" i="2"/>
  <c r="M269" i="8"/>
  <c r="K283" i="6"/>
  <c r="H279" i="8"/>
  <c r="F293" i="6"/>
  <c r="I164" i="8"/>
  <c r="G178" i="6"/>
  <c r="N164" i="8"/>
  <c r="L178" i="6"/>
  <c r="K120" i="8"/>
  <c r="I134" i="6"/>
  <c r="M300" i="8"/>
  <c r="K314" i="6"/>
  <c r="R300" i="8"/>
  <c r="P314" i="6"/>
  <c r="O345" i="8"/>
  <c r="M359" i="6"/>
  <c r="P10" i="2"/>
  <c r="J12" i="8"/>
  <c r="H26" i="6"/>
  <c r="G424" i="8"/>
  <c r="E438" i="6"/>
  <c r="P424" i="8"/>
  <c r="N438" i="6"/>
  <c r="H251" i="8"/>
  <c r="F265" i="6"/>
  <c r="M251" i="8"/>
  <c r="K265" i="6"/>
  <c r="M206" i="8"/>
  <c r="K220" i="6"/>
  <c r="R206" i="8"/>
  <c r="P220" i="6"/>
  <c r="H295" i="8"/>
  <c r="F309" i="6"/>
  <c r="O295" i="8"/>
  <c r="M309" i="6"/>
  <c r="H239" i="8"/>
  <c r="F253" i="6"/>
  <c r="I166" i="8"/>
  <c r="G180" i="6"/>
  <c r="N166" i="8"/>
  <c r="L180" i="6"/>
  <c r="M23" i="8"/>
  <c r="K37" i="6"/>
  <c r="K243" i="8"/>
  <c r="I257" i="6"/>
  <c r="L255" i="8"/>
  <c r="J269" i="6"/>
  <c r="I255" i="8"/>
  <c r="G269" i="6"/>
  <c r="H20" i="8"/>
  <c r="F34" i="6"/>
  <c r="J197" i="8"/>
  <c r="H211" i="6"/>
  <c r="I197" i="8"/>
  <c r="G211" i="6"/>
  <c r="M292" i="8"/>
  <c r="K306" i="6"/>
  <c r="K189" i="8"/>
  <c r="I203" i="6"/>
  <c r="I294" i="8"/>
  <c r="G308" i="6"/>
  <c r="P414" i="2"/>
  <c r="K416" i="8"/>
  <c r="I430" i="6"/>
  <c r="M379" i="8"/>
  <c r="K393" i="6"/>
  <c r="Q379" i="8"/>
  <c r="O393" i="6"/>
  <c r="M333" i="8"/>
  <c r="K347" i="6"/>
  <c r="Q333" i="8"/>
  <c r="O347" i="6"/>
  <c r="N310" i="8"/>
  <c r="L324" i="6"/>
  <c r="G200" i="8"/>
  <c r="E214" i="6"/>
  <c r="P200" i="8"/>
  <c r="N214" i="6"/>
  <c r="P167" i="2"/>
  <c r="J169" i="8"/>
  <c r="H183" i="6"/>
  <c r="M126" i="8"/>
  <c r="K140" i="6"/>
  <c r="H126" i="8"/>
  <c r="F140" i="6"/>
  <c r="J435" i="8"/>
  <c r="H449" i="6"/>
  <c r="J336" i="8"/>
  <c r="H350" i="6"/>
  <c r="L324" i="8"/>
  <c r="J338" i="6"/>
  <c r="P324" i="8"/>
  <c r="N338" i="6"/>
  <c r="P335" i="2"/>
  <c r="K337" i="8"/>
  <c r="I351" i="6"/>
  <c r="N224" i="8"/>
  <c r="L238" i="6"/>
  <c r="R224" i="8"/>
  <c r="P238" i="6"/>
  <c r="M56" i="8"/>
  <c r="K70" i="6"/>
  <c r="F154" i="8"/>
  <c r="D168" i="6"/>
  <c r="F357" i="8"/>
  <c r="D371" i="6"/>
  <c r="F5" i="8"/>
  <c r="D19" i="6"/>
  <c r="F163" i="8"/>
  <c r="D177" i="6"/>
  <c r="O403" i="8"/>
  <c r="M417" i="6"/>
  <c r="I399" i="8"/>
  <c r="G413" i="6"/>
  <c r="N399" i="8"/>
  <c r="L413" i="6"/>
  <c r="J257" i="8"/>
  <c r="H271" i="6"/>
  <c r="O257" i="8"/>
  <c r="M271" i="6"/>
  <c r="K147" i="8"/>
  <c r="I161" i="6"/>
  <c r="N147" i="8"/>
  <c r="L161" i="6"/>
  <c r="H439" i="8"/>
  <c r="F453" i="6"/>
  <c r="N439" i="8"/>
  <c r="L453" i="6"/>
  <c r="O288" i="8"/>
  <c r="M302" i="6"/>
  <c r="L263" i="8"/>
  <c r="J277" i="6"/>
  <c r="I263" i="8"/>
  <c r="G277" i="6"/>
  <c r="J155" i="8"/>
  <c r="H169" i="6"/>
  <c r="O155" i="8"/>
  <c r="M169" i="6"/>
  <c r="G152" i="8"/>
  <c r="E166" i="6"/>
  <c r="K152" i="8"/>
  <c r="I166" i="6"/>
  <c r="O11" i="8"/>
  <c r="M25" i="6"/>
  <c r="L11" i="8"/>
  <c r="J25" i="6"/>
  <c r="H434" i="8"/>
  <c r="F448" i="6"/>
  <c r="P434" i="8"/>
  <c r="N448" i="6"/>
  <c r="J405" i="8"/>
  <c r="H419" i="6"/>
  <c r="N405" i="8"/>
  <c r="L419" i="6"/>
  <c r="R420" i="8"/>
  <c r="P434" i="6"/>
  <c r="P420" i="8"/>
  <c r="N434" i="6"/>
  <c r="K371" i="8"/>
  <c r="I385" i="6"/>
  <c r="J371" i="8"/>
  <c r="H385" i="6"/>
  <c r="P148" i="8"/>
  <c r="N162" i="6"/>
  <c r="O415" i="8"/>
  <c r="M429" i="6"/>
  <c r="P413" i="2"/>
  <c r="L366" i="8"/>
  <c r="J380" i="6"/>
  <c r="P364" i="2"/>
  <c r="R121" i="8"/>
  <c r="P135" i="6"/>
  <c r="O143" i="8"/>
  <c r="M157" i="6"/>
  <c r="Q143" i="8"/>
  <c r="O157" i="6"/>
  <c r="R383" i="8"/>
  <c r="P397" i="6"/>
  <c r="F52" i="8"/>
  <c r="D66" i="6"/>
  <c r="O297" i="8"/>
  <c r="M311" i="6"/>
  <c r="R297" i="8"/>
  <c r="P311" i="6"/>
  <c r="P195" i="8"/>
  <c r="N209" i="6"/>
  <c r="O195" i="8"/>
  <c r="M209" i="6"/>
  <c r="M179" i="8"/>
  <c r="K193" i="6"/>
  <c r="Q179" i="8"/>
  <c r="O193" i="6"/>
  <c r="K110" i="8"/>
  <c r="I124" i="6"/>
  <c r="O110" i="8"/>
  <c r="M124" i="6"/>
  <c r="M29" i="8"/>
  <c r="K43" i="6"/>
  <c r="Q29" i="8"/>
  <c r="O43" i="6"/>
  <c r="P429" i="8"/>
  <c r="N443" i="6"/>
  <c r="O429" i="8"/>
  <c r="M443" i="6"/>
  <c r="O109" i="8"/>
  <c r="M123" i="6"/>
  <c r="M39" i="8"/>
  <c r="K53" i="6"/>
  <c r="I328" i="8"/>
  <c r="G342" i="6"/>
  <c r="N328" i="8"/>
  <c r="L342" i="6"/>
  <c r="M218" i="8"/>
  <c r="K232" i="6"/>
  <c r="L223" i="8"/>
  <c r="J237" i="6"/>
  <c r="I223" i="8"/>
  <c r="G237" i="6"/>
  <c r="H177" i="8"/>
  <c r="F191" i="6"/>
  <c r="H196" i="8"/>
  <c r="F210" i="6"/>
  <c r="R196" i="8"/>
  <c r="P210" i="6"/>
  <c r="K95" i="8"/>
  <c r="I109" i="6"/>
  <c r="P95" i="8"/>
  <c r="N109" i="6"/>
  <c r="H343" i="8"/>
  <c r="F357" i="6"/>
  <c r="R343" i="8"/>
  <c r="P357" i="6"/>
  <c r="N248" i="8"/>
  <c r="L262" i="6"/>
  <c r="R248" i="8"/>
  <c r="P262" i="6"/>
  <c r="Q130" i="8"/>
  <c r="O144" i="6"/>
  <c r="P130" i="8"/>
  <c r="N144" i="6"/>
  <c r="O17" i="8"/>
  <c r="M31" i="6"/>
  <c r="M17" i="8"/>
  <c r="K31" i="6"/>
  <c r="K7" i="8"/>
  <c r="I21" i="6"/>
  <c r="P7" i="8"/>
  <c r="N21" i="6"/>
  <c r="O50" i="8"/>
  <c r="M64" i="6"/>
  <c r="K50" i="8"/>
  <c r="I64" i="6"/>
  <c r="H323" i="8"/>
  <c r="F337" i="6"/>
  <c r="P384" i="2"/>
  <c r="J386" i="8"/>
  <c r="H400" i="6"/>
  <c r="G363" i="8"/>
  <c r="E377" i="6"/>
  <c r="P363" i="8"/>
  <c r="N377" i="6"/>
  <c r="J344" i="8"/>
  <c r="H358" i="6"/>
  <c r="K344" i="8"/>
  <c r="I358" i="6"/>
  <c r="I320" i="8"/>
  <c r="G334" i="6"/>
  <c r="N320" i="8"/>
  <c r="L334" i="6"/>
  <c r="N233" i="8"/>
  <c r="L247" i="6"/>
  <c r="M188" i="8"/>
  <c r="K202" i="6"/>
  <c r="M77" i="8"/>
  <c r="K91" i="6"/>
  <c r="Q77" i="8"/>
  <c r="O91" i="6"/>
  <c r="P49" i="8"/>
  <c r="N63" i="6"/>
  <c r="K49" i="8"/>
  <c r="I63" i="6"/>
  <c r="H384" i="8"/>
  <c r="F398" i="6"/>
  <c r="M384" i="8"/>
  <c r="K398" i="6"/>
  <c r="H301" i="8"/>
  <c r="F315" i="6"/>
  <c r="O301" i="8"/>
  <c r="M315" i="6"/>
  <c r="J16" i="8"/>
  <c r="H30" i="6"/>
  <c r="O16" i="8"/>
  <c r="M30" i="6"/>
  <c r="Q293" i="8"/>
  <c r="O307" i="6"/>
  <c r="O293" i="8"/>
  <c r="M307" i="6"/>
  <c r="H315" i="8"/>
  <c r="F329" i="6"/>
  <c r="H10" i="8"/>
  <c r="F24" i="6"/>
  <c r="M10" i="8"/>
  <c r="K24" i="6"/>
  <c r="Q119" i="8"/>
  <c r="O133" i="6"/>
  <c r="O119" i="8"/>
  <c r="M133" i="6"/>
  <c r="I40" i="8"/>
  <c r="G54" i="6"/>
  <c r="N40" i="8"/>
  <c r="L54" i="6"/>
  <c r="H275" i="8"/>
  <c r="F289" i="6"/>
  <c r="O275" i="8"/>
  <c r="M289" i="6"/>
  <c r="G339" i="8"/>
  <c r="E353" i="6"/>
  <c r="K339" i="8"/>
  <c r="I353" i="6"/>
  <c r="I139" i="8"/>
  <c r="G153" i="6"/>
  <c r="G139" i="8"/>
  <c r="E153" i="6"/>
  <c r="H51" i="8"/>
  <c r="F65" i="6"/>
  <c r="J348" i="8"/>
  <c r="H362" i="6"/>
  <c r="H348" i="8"/>
  <c r="F362" i="6"/>
  <c r="G351" i="8"/>
  <c r="E365" i="6"/>
  <c r="P349" i="2"/>
  <c r="J203" i="8"/>
  <c r="H217" i="6"/>
  <c r="Q428" i="8"/>
  <c r="O442" i="6"/>
  <c r="H428" i="8"/>
  <c r="F442" i="6"/>
  <c r="O144" i="8"/>
  <c r="M158" i="6"/>
  <c r="I389" i="8"/>
  <c r="G403" i="6"/>
  <c r="O389" i="8"/>
  <c r="M403" i="6"/>
  <c r="P287" i="2"/>
  <c r="K289" i="8"/>
  <c r="I303" i="6"/>
  <c r="P117" i="8"/>
  <c r="N131" i="6"/>
  <c r="N79" i="8"/>
  <c r="L93" i="6"/>
  <c r="P323" i="2"/>
  <c r="K37" i="8"/>
  <c r="I51" i="6"/>
  <c r="H37" i="8"/>
  <c r="F51" i="6"/>
  <c r="N436" i="8"/>
  <c r="L450" i="6"/>
  <c r="P436" i="8"/>
  <c r="N450" i="6"/>
  <c r="F411" i="8"/>
  <c r="D425" i="6"/>
  <c r="H231" i="8"/>
  <c r="F245" i="6"/>
  <c r="J202" i="8"/>
  <c r="H216" i="6"/>
  <c r="N202" i="8"/>
  <c r="L216" i="6"/>
  <c r="M170" i="8"/>
  <c r="K184" i="6"/>
  <c r="Q170" i="8"/>
  <c r="O184" i="6"/>
  <c r="H127" i="8"/>
  <c r="F141" i="6"/>
  <c r="R127" i="8"/>
  <c r="P141" i="6"/>
  <c r="P492" i="2"/>
  <c r="P402" i="8"/>
  <c r="N416" i="6"/>
  <c r="H99" i="8"/>
  <c r="F113" i="6"/>
  <c r="L88" i="8"/>
  <c r="J102" i="6"/>
  <c r="P422" i="8"/>
  <c r="N436" i="6"/>
  <c r="P332" i="2"/>
  <c r="L381" i="8"/>
  <c r="J395" i="6"/>
  <c r="P224" i="2"/>
  <c r="I211" i="8"/>
  <c r="G225" i="6"/>
  <c r="P209" i="2"/>
  <c r="P238" i="2"/>
  <c r="J240" i="8"/>
  <c r="H254" i="6"/>
  <c r="K290" i="8"/>
  <c r="I304" i="6"/>
  <c r="I290" i="8"/>
  <c r="G304" i="6"/>
  <c r="R103" i="8"/>
  <c r="P117" i="6"/>
  <c r="H103" i="8"/>
  <c r="F117" i="6"/>
  <c r="H65" i="8"/>
  <c r="F79" i="6"/>
  <c r="P63" i="2"/>
  <c r="L404" i="8"/>
  <c r="J418" i="6"/>
  <c r="I404" i="8"/>
  <c r="G418" i="6"/>
  <c r="G83" i="8"/>
  <c r="E97" i="6"/>
  <c r="K83" i="8"/>
  <c r="I97" i="6"/>
  <c r="P136" i="2"/>
  <c r="Q431" i="8"/>
  <c r="O445" i="6"/>
  <c r="H264" i="8"/>
  <c r="F278" i="6"/>
  <c r="I250" i="8"/>
  <c r="G264" i="6"/>
  <c r="N250" i="8"/>
  <c r="L264" i="6"/>
  <c r="H96" i="8"/>
  <c r="F110" i="6"/>
  <c r="N96" i="8"/>
  <c r="L110" i="6"/>
  <c r="F489" i="8"/>
  <c r="D503" i="6"/>
  <c r="I318" i="8"/>
  <c r="G332" i="6"/>
  <c r="O318" i="8"/>
  <c r="M332" i="6"/>
  <c r="I242" i="8"/>
  <c r="G256" i="6"/>
  <c r="N242" i="8"/>
  <c r="L256" i="6"/>
  <c r="K178" i="8"/>
  <c r="I192" i="6"/>
  <c r="P178" i="8"/>
  <c r="N192" i="6"/>
  <c r="P19" i="8"/>
  <c r="N33" i="6"/>
  <c r="H24" i="8"/>
  <c r="F38" i="6"/>
  <c r="M24" i="8"/>
  <c r="K38" i="6"/>
  <c r="P82" i="2"/>
  <c r="J84" i="8"/>
  <c r="H98" i="6"/>
  <c r="J304" i="8"/>
  <c r="H318" i="6"/>
  <c r="P173" i="8"/>
  <c r="N187" i="6"/>
  <c r="M173" i="8"/>
  <c r="K187" i="6"/>
  <c r="K398" i="8"/>
  <c r="I412" i="6"/>
  <c r="I406" i="8"/>
  <c r="G420" i="6"/>
  <c r="M406" i="8"/>
  <c r="K420" i="6"/>
  <c r="M216" i="8"/>
  <c r="K230" i="6"/>
  <c r="Q216" i="8"/>
  <c r="O230" i="6"/>
  <c r="K38" i="8"/>
  <c r="I52" i="6"/>
  <c r="O38" i="8"/>
  <c r="M52" i="6"/>
  <c r="G394" i="8"/>
  <c r="E408" i="6"/>
  <c r="K394" i="8"/>
  <c r="I408" i="6"/>
  <c r="H390" i="8"/>
  <c r="F404" i="6"/>
  <c r="N390" i="8"/>
  <c r="L404" i="6"/>
  <c r="K234" i="8"/>
  <c r="I248" i="6"/>
  <c r="P234" i="8"/>
  <c r="N248" i="6"/>
  <c r="M369" i="8"/>
  <c r="K383" i="6"/>
  <c r="L369" i="8"/>
  <c r="J383" i="6"/>
  <c r="H165" i="8"/>
  <c r="F179" i="6"/>
  <c r="M165" i="8"/>
  <c r="K179" i="6"/>
  <c r="G92" i="8"/>
  <c r="E106" i="6"/>
  <c r="K92" i="8"/>
  <c r="I106" i="6"/>
  <c r="M31" i="8"/>
  <c r="K45" i="6"/>
  <c r="O361" i="8"/>
  <c r="M375" i="6"/>
  <c r="N332" i="8"/>
  <c r="L346" i="6"/>
  <c r="R332" i="8"/>
  <c r="P346" i="6"/>
  <c r="M276" i="8"/>
  <c r="K290" i="6"/>
  <c r="P168" i="8"/>
  <c r="N182" i="6"/>
  <c r="Q124" i="8"/>
  <c r="O138" i="6"/>
  <c r="O124" i="8"/>
  <c r="M138" i="6"/>
  <c r="M72" i="8"/>
  <c r="K86" i="6"/>
  <c r="F456" i="8"/>
  <c r="D470" i="6"/>
  <c r="M353" i="8"/>
  <c r="K367" i="6"/>
  <c r="L353" i="8"/>
  <c r="J367" i="6"/>
  <c r="J283" i="8"/>
  <c r="H297" i="6"/>
  <c r="O283" i="8"/>
  <c r="M297" i="6"/>
  <c r="L284" i="8"/>
  <c r="J298" i="6"/>
  <c r="O284" i="8"/>
  <c r="M298" i="6"/>
  <c r="P26" i="2"/>
  <c r="J28" i="8"/>
  <c r="H42" i="6"/>
  <c r="N74" i="8"/>
  <c r="L88" i="6"/>
  <c r="K74" i="8"/>
  <c r="I88" i="6"/>
  <c r="J249" i="8"/>
  <c r="H263" i="6"/>
  <c r="O249" i="8"/>
  <c r="M263" i="6"/>
  <c r="F441" i="8"/>
  <c r="D455" i="6"/>
  <c r="H319" i="8"/>
  <c r="F333" i="6"/>
  <c r="N319" i="8"/>
  <c r="L333" i="6"/>
  <c r="G270" i="8"/>
  <c r="E284" i="6"/>
  <c r="L270" i="8"/>
  <c r="J284" i="6"/>
  <c r="K258" i="8"/>
  <c r="I272" i="6"/>
  <c r="P258" i="8"/>
  <c r="N272" i="6"/>
  <c r="P75" i="8"/>
  <c r="N89" i="6"/>
  <c r="F413" i="8"/>
  <c r="D427" i="6"/>
  <c r="F493" i="8"/>
  <c r="D507" i="6"/>
  <c r="F458" i="8"/>
  <c r="D472" i="6"/>
  <c r="F145" i="8"/>
  <c r="D159" i="6"/>
  <c r="F45" i="8"/>
  <c r="D59" i="6"/>
  <c r="K194" i="8"/>
  <c r="I208" i="6"/>
  <c r="P194" i="8"/>
  <c r="N208" i="6"/>
  <c r="P165" i="2"/>
  <c r="J167" i="8"/>
  <c r="H181" i="6"/>
  <c r="R172" i="8"/>
  <c r="P186" i="6"/>
  <c r="N172" i="8"/>
  <c r="L186" i="6"/>
  <c r="O9" i="8"/>
  <c r="M23" i="6"/>
  <c r="M9" i="8"/>
  <c r="K23" i="6"/>
  <c r="L346" i="8"/>
  <c r="J360" i="6"/>
  <c r="J346" i="8"/>
  <c r="H360" i="6"/>
  <c r="M309" i="8"/>
  <c r="K323" i="6"/>
  <c r="Q309" i="8"/>
  <c r="O323" i="6"/>
  <c r="H277" i="8"/>
  <c r="F291" i="6"/>
  <c r="O277" i="8"/>
  <c r="M291" i="6"/>
  <c r="P196" i="2"/>
  <c r="R198" i="8"/>
  <c r="P212" i="6"/>
  <c r="O176" i="8"/>
  <c r="M190" i="6"/>
  <c r="L176" i="8"/>
  <c r="J190" i="6"/>
  <c r="O91" i="8"/>
  <c r="M105" i="6"/>
  <c r="L91" i="8"/>
  <c r="J105" i="6"/>
  <c r="M437" i="8"/>
  <c r="K451" i="6"/>
  <c r="P437" i="8"/>
  <c r="N451" i="6"/>
  <c r="K302" i="8"/>
  <c r="I316" i="6"/>
  <c r="P302" i="8"/>
  <c r="N316" i="6"/>
  <c r="N317" i="8"/>
  <c r="L331" i="6"/>
  <c r="F191" i="8"/>
  <c r="D205" i="6"/>
  <c r="H367" i="8"/>
  <c r="F381" i="6"/>
  <c r="R367" i="8"/>
  <c r="P381" i="6"/>
  <c r="J171" i="8"/>
  <c r="H185" i="6"/>
  <c r="O171" i="8"/>
  <c r="M185" i="6"/>
  <c r="H32" i="8"/>
  <c r="F46" i="6"/>
  <c r="M32" i="8"/>
  <c r="K46" i="6"/>
  <c r="M210" i="8"/>
  <c r="K224" i="6"/>
  <c r="H156" i="8"/>
  <c r="F170" i="6"/>
  <c r="N156" i="8"/>
  <c r="L170" i="6"/>
  <c r="N135" i="8"/>
  <c r="L149" i="6"/>
  <c r="K135" i="8"/>
  <c r="I149" i="6"/>
  <c r="I486" i="8"/>
  <c r="G500" i="6"/>
  <c r="N486" i="8"/>
  <c r="L500" i="6"/>
  <c r="Q359" i="8"/>
  <c r="O373" i="6"/>
  <c r="N341" i="8"/>
  <c r="L355" i="6"/>
  <c r="G247" i="8"/>
  <c r="E261" i="6"/>
  <c r="K247" i="8"/>
  <c r="I261" i="6"/>
  <c r="G134" i="8"/>
  <c r="E148" i="6"/>
  <c r="R134" i="8"/>
  <c r="P148" i="6"/>
  <c r="G4" i="8"/>
  <c r="E18" i="6"/>
  <c r="K4" i="8"/>
  <c r="I18" i="6"/>
  <c r="M71" i="8"/>
  <c r="K85" i="6"/>
  <c r="F57" i="8"/>
  <c r="D71" i="6"/>
  <c r="R407" i="8"/>
  <c r="P421" i="6"/>
  <c r="Q342" i="8"/>
  <c r="O356" i="6"/>
  <c r="H208" i="8"/>
  <c r="F222" i="6"/>
  <c r="M123" i="8"/>
  <c r="K137" i="6"/>
  <c r="J123" i="8"/>
  <c r="H137" i="6"/>
  <c r="H395" i="8"/>
  <c r="F409" i="6"/>
  <c r="Q335" i="8"/>
  <c r="O349" i="6"/>
  <c r="P333" i="2"/>
  <c r="N282" i="8"/>
  <c r="L296" i="6"/>
  <c r="J282" i="8"/>
  <c r="H296" i="6"/>
  <c r="N331" i="8"/>
  <c r="L345" i="6"/>
  <c r="R331" i="8"/>
  <c r="P345" i="6"/>
  <c r="M207" i="8"/>
  <c r="K221" i="6"/>
  <c r="Q207" i="8"/>
  <c r="O221" i="6"/>
  <c r="O108" i="8"/>
  <c r="M122" i="6"/>
  <c r="H69" i="8"/>
  <c r="F83" i="6"/>
  <c r="M443" i="8"/>
  <c r="K457" i="6"/>
  <c r="R443" i="8"/>
  <c r="P457" i="6"/>
  <c r="Q438" i="8"/>
  <c r="O452" i="6"/>
  <c r="G438" i="8"/>
  <c r="E452" i="6"/>
  <c r="H116" i="8"/>
  <c r="F130" i="6"/>
  <c r="P16" i="2"/>
  <c r="J18" i="8"/>
  <c r="H32" i="6"/>
  <c r="J118" i="8"/>
  <c r="H132" i="6"/>
  <c r="P118" i="8"/>
  <c r="N132" i="6"/>
  <c r="J48" i="8"/>
  <c r="H62" i="6"/>
  <c r="O48" i="8"/>
  <c r="M62" i="6"/>
  <c r="R285" i="8"/>
  <c r="P299" i="6"/>
  <c r="H259" i="8"/>
  <c r="F273" i="6"/>
  <c r="M259" i="8"/>
  <c r="K273" i="6"/>
  <c r="F450" i="8"/>
  <c r="D464" i="6"/>
  <c r="I329" i="8"/>
  <c r="G343" i="6"/>
  <c r="J217" i="8"/>
  <c r="H231" i="6"/>
  <c r="O217" i="8"/>
  <c r="M231" i="6"/>
  <c r="R115" i="8"/>
  <c r="P129" i="6"/>
  <c r="H8" i="8"/>
  <c r="F22" i="6"/>
  <c r="M8" i="8"/>
  <c r="K22" i="6"/>
  <c r="P350" i="8"/>
  <c r="N364" i="6"/>
  <c r="M350" i="8"/>
  <c r="K364" i="6"/>
  <c r="P235" i="8"/>
  <c r="N249" i="6"/>
  <c r="N235" i="8"/>
  <c r="L249" i="6"/>
  <c r="L93" i="8"/>
  <c r="J107" i="6"/>
  <c r="P93" i="8"/>
  <c r="N107" i="6"/>
  <c r="M78" i="8"/>
  <c r="K92" i="6"/>
  <c r="Q78" i="8"/>
  <c r="O92" i="6"/>
  <c r="L340" i="8"/>
  <c r="J354" i="6"/>
  <c r="P340" i="8"/>
  <c r="N354" i="6"/>
  <c r="H160" i="8"/>
  <c r="F174" i="6"/>
  <c r="K55" i="8"/>
  <c r="I69" i="6"/>
  <c r="P55" i="8"/>
  <c r="N69" i="6"/>
  <c r="O21" i="8"/>
  <c r="M35" i="6"/>
  <c r="M87" i="8"/>
  <c r="K101" i="6"/>
  <c r="Q358" i="8"/>
  <c r="O372" i="6"/>
  <c r="N358" i="8"/>
  <c r="L372" i="6"/>
  <c r="P67" i="8"/>
  <c r="N81" i="6"/>
  <c r="F141" i="8"/>
  <c r="D155" i="6"/>
  <c r="I376" i="8"/>
  <c r="G390" i="6"/>
  <c r="H286" i="8"/>
  <c r="F300" i="6"/>
  <c r="K286" i="8"/>
  <c r="I300" i="6"/>
  <c r="K15" i="8"/>
  <c r="I29" i="6"/>
  <c r="P15" i="8"/>
  <c r="N29" i="6"/>
  <c r="I174" i="8"/>
  <c r="G188" i="6"/>
  <c r="N174" i="8"/>
  <c r="L188" i="6"/>
  <c r="M47" i="8"/>
  <c r="K61" i="6"/>
  <c r="P97" i="8"/>
  <c r="N111" i="6"/>
  <c r="K97" i="8"/>
  <c r="I111" i="6"/>
  <c r="M470" i="8"/>
  <c r="K484" i="6"/>
  <c r="F265" i="8"/>
  <c r="D279" i="6"/>
  <c r="F397" i="8"/>
  <c r="D411" i="6"/>
  <c r="F474" i="8"/>
  <c r="D488" i="6"/>
  <c r="R225" i="8"/>
  <c r="P239" i="6"/>
  <c r="P225" i="8"/>
  <c r="N239" i="6"/>
  <c r="K180" i="8"/>
  <c r="I194" i="6"/>
  <c r="P180" i="8"/>
  <c r="N194" i="6"/>
  <c r="M146" i="8"/>
  <c r="K160" i="6"/>
  <c r="P184" i="8"/>
  <c r="N198" i="6"/>
  <c r="O377" i="8"/>
  <c r="M391" i="6"/>
  <c r="L377" i="8"/>
  <c r="J391" i="6"/>
  <c r="G278" i="8"/>
  <c r="E292" i="6"/>
  <c r="N278" i="8"/>
  <c r="L292" i="6"/>
  <c r="P271" i="2"/>
  <c r="K388" i="8"/>
  <c r="I402" i="6"/>
  <c r="O388" i="8"/>
  <c r="M402" i="6"/>
  <c r="R241" i="8"/>
  <c r="P255" i="6"/>
  <c r="P241" i="8"/>
  <c r="N255" i="6"/>
  <c r="H132" i="8"/>
  <c r="F146" i="6"/>
  <c r="I374" i="8"/>
  <c r="G388" i="6"/>
  <c r="M374" i="8"/>
  <c r="K388" i="6"/>
  <c r="Q267" i="8"/>
  <c r="O281" i="6"/>
  <c r="N267" i="8"/>
  <c r="L281" i="6"/>
  <c r="N291" i="8"/>
  <c r="L305" i="6"/>
  <c r="G347" i="8"/>
  <c r="E361" i="6"/>
  <c r="P347" i="8"/>
  <c r="N361" i="6"/>
  <c r="M199" i="8"/>
  <c r="K213" i="6"/>
  <c r="J199" i="8"/>
  <c r="H213" i="6"/>
  <c r="N232" i="8"/>
  <c r="L246" i="6"/>
  <c r="R232" i="8"/>
  <c r="P246" i="6"/>
  <c r="N94" i="8"/>
  <c r="L108" i="6"/>
  <c r="K326" i="8"/>
  <c r="I340" i="6"/>
  <c r="P326" i="8"/>
  <c r="N340" i="6"/>
  <c r="H122" i="8"/>
  <c r="F136" i="6"/>
  <c r="M122" i="8"/>
  <c r="K136" i="6"/>
  <c r="N425" i="8"/>
  <c r="L439" i="6"/>
  <c r="M425" i="8"/>
  <c r="K439" i="6"/>
  <c r="K419" i="8"/>
  <c r="I433" i="6"/>
  <c r="I419" i="8"/>
  <c r="G433" i="6"/>
  <c r="J266" i="8"/>
  <c r="H280" i="6"/>
  <c r="G266" i="8"/>
  <c r="E280" i="6"/>
  <c r="G125" i="8"/>
  <c r="E139" i="6"/>
  <c r="P125" i="8"/>
  <c r="N139" i="6"/>
  <c r="Q478" i="8"/>
  <c r="O492" i="6"/>
  <c r="G478" i="8"/>
  <c r="E492" i="6"/>
  <c r="K209" i="8"/>
  <c r="I223" i="6"/>
  <c r="H209" i="8"/>
  <c r="F223" i="6"/>
  <c r="P215" i="8"/>
  <c r="N229" i="6"/>
  <c r="R25" i="8"/>
  <c r="P39" i="6"/>
  <c r="G90" i="8"/>
  <c r="E104" i="6"/>
  <c r="R90" i="8"/>
  <c r="P104" i="6"/>
  <c r="P181" i="8"/>
  <c r="N195" i="6"/>
  <c r="G181" i="8"/>
  <c r="E195" i="6"/>
  <c r="G73" i="8"/>
  <c r="E87" i="6"/>
  <c r="P71" i="2"/>
  <c r="J349" i="8"/>
  <c r="H363" i="6"/>
  <c r="G349" i="8"/>
  <c r="E363" i="6"/>
  <c r="O400" i="8"/>
  <c r="M414" i="6"/>
  <c r="R400" i="8"/>
  <c r="P414" i="6"/>
  <c r="M137" i="8"/>
  <c r="K151" i="6"/>
  <c r="I137" i="8"/>
  <c r="G151" i="6"/>
  <c r="P131" i="8"/>
  <c r="N145" i="6"/>
  <c r="G131" i="8"/>
  <c r="E145" i="6"/>
  <c r="O100" i="8"/>
  <c r="M114" i="6"/>
  <c r="J30" i="8"/>
  <c r="H44" i="6"/>
  <c r="G30" i="8"/>
  <c r="E44" i="6"/>
  <c r="G82" i="8"/>
  <c r="E96" i="6"/>
  <c r="R82" i="8"/>
  <c r="P96" i="6"/>
  <c r="Q80" i="8"/>
  <c r="O94" i="6"/>
  <c r="G80" i="8"/>
  <c r="E94" i="6"/>
  <c r="P68" i="2"/>
  <c r="P66" i="8"/>
  <c r="N80" i="6"/>
  <c r="M272" i="8"/>
  <c r="K286" i="6"/>
  <c r="K201" i="8"/>
  <c r="I215" i="6"/>
  <c r="H201" i="8"/>
  <c r="F215" i="6"/>
  <c r="R382" i="8"/>
  <c r="P396" i="6"/>
  <c r="R312" i="8"/>
  <c r="P326" i="6"/>
  <c r="P353" i="2"/>
  <c r="Q269" i="8"/>
  <c r="O283" i="6"/>
  <c r="P279" i="8"/>
  <c r="N293" i="6"/>
  <c r="J164" i="8"/>
  <c r="H178" i="6"/>
  <c r="G164" i="8"/>
  <c r="E178" i="6"/>
  <c r="L120" i="8"/>
  <c r="J134" i="6"/>
  <c r="P298" i="2"/>
  <c r="H345" i="8"/>
  <c r="F359" i="6"/>
  <c r="N12" i="8"/>
  <c r="L26" i="6"/>
  <c r="R12" i="8"/>
  <c r="P26" i="6"/>
  <c r="Q424" i="8"/>
  <c r="O438" i="6"/>
  <c r="K424" i="8"/>
  <c r="I438" i="6"/>
  <c r="I251" i="8"/>
  <c r="G265" i="6"/>
  <c r="P249" i="2"/>
  <c r="N206" i="8"/>
  <c r="L220" i="6"/>
  <c r="K206" i="8"/>
  <c r="I220" i="6"/>
  <c r="P295" i="8"/>
  <c r="N309" i="6"/>
  <c r="P239" i="8"/>
  <c r="N253" i="6"/>
  <c r="Q166" i="8"/>
  <c r="O180" i="6"/>
  <c r="P21" i="2"/>
  <c r="L243" i="8"/>
  <c r="J257" i="6"/>
  <c r="M255" i="8"/>
  <c r="K269" i="6"/>
  <c r="Q255" i="8"/>
  <c r="O269" i="6"/>
  <c r="F157" i="8"/>
  <c r="D171" i="6"/>
  <c r="L20" i="8"/>
  <c r="J34" i="6"/>
  <c r="P20" i="8"/>
  <c r="N34" i="6"/>
  <c r="N197" i="8"/>
  <c r="L211" i="6"/>
  <c r="Q197" i="8"/>
  <c r="O211" i="6"/>
  <c r="P290" i="2"/>
  <c r="L189" i="8"/>
  <c r="J203" i="6"/>
  <c r="Q294" i="8"/>
  <c r="O308" i="6"/>
  <c r="N416" i="8"/>
  <c r="L430" i="6"/>
  <c r="L416" i="8"/>
  <c r="J430" i="6"/>
  <c r="P377" i="2"/>
  <c r="J379" i="8"/>
  <c r="H393" i="6"/>
  <c r="P331" i="2"/>
  <c r="J310" i="8"/>
  <c r="H324" i="6"/>
  <c r="G310" i="8"/>
  <c r="E324" i="6"/>
  <c r="K200" i="8"/>
  <c r="I214" i="6"/>
  <c r="I200" i="8"/>
  <c r="G214" i="6"/>
  <c r="N169" i="8"/>
  <c r="L183" i="6"/>
  <c r="R169" i="8"/>
  <c r="P183" i="6"/>
  <c r="J126" i="8"/>
  <c r="H140" i="6"/>
  <c r="K435" i="8"/>
  <c r="I449" i="6"/>
  <c r="R336" i="8"/>
  <c r="P350" i="6"/>
  <c r="K324" i="8"/>
  <c r="I338" i="6"/>
  <c r="I324" i="8"/>
  <c r="G338" i="6"/>
  <c r="N337" i="8"/>
  <c r="L351" i="6"/>
  <c r="L337" i="8"/>
  <c r="J351" i="6"/>
  <c r="G224" i="8"/>
  <c r="E238" i="6"/>
  <c r="H56" i="8"/>
  <c r="F70" i="6"/>
  <c r="P54" i="2"/>
  <c r="H403" i="8"/>
  <c r="F417" i="6"/>
  <c r="Q399" i="8"/>
  <c r="O413" i="6"/>
  <c r="K257" i="8"/>
  <c r="I271" i="6"/>
  <c r="H257" i="8"/>
  <c r="F271" i="6"/>
  <c r="P147" i="8"/>
  <c r="N161" i="6"/>
  <c r="G147" i="8"/>
  <c r="E161" i="6"/>
  <c r="I439" i="8"/>
  <c r="G453" i="6"/>
  <c r="I288" i="8"/>
  <c r="G302" i="6"/>
  <c r="M263" i="8"/>
  <c r="K277" i="6"/>
  <c r="Q263" i="8"/>
  <c r="O277" i="6"/>
  <c r="K155" i="8"/>
  <c r="I169" i="6"/>
  <c r="H155" i="8"/>
  <c r="F169" i="6"/>
  <c r="O152" i="8"/>
  <c r="M166" i="6"/>
  <c r="H11" i="8"/>
  <c r="F25" i="6"/>
  <c r="G434" i="8"/>
  <c r="E448" i="6"/>
  <c r="I434" i="8"/>
  <c r="G448" i="6"/>
  <c r="R405" i="8"/>
  <c r="P419" i="6"/>
  <c r="G405" i="8"/>
  <c r="E419" i="6"/>
  <c r="L420" i="8"/>
  <c r="J434" i="6"/>
  <c r="I420" i="8"/>
  <c r="G434" i="6"/>
  <c r="M371" i="8"/>
  <c r="K385" i="6"/>
  <c r="R371" i="8"/>
  <c r="P385" i="6"/>
  <c r="K148" i="8"/>
  <c r="I162" i="6"/>
  <c r="I415" i="8"/>
  <c r="G429" i="6"/>
  <c r="N415" i="8"/>
  <c r="L429" i="6"/>
  <c r="Q366" i="8"/>
  <c r="O380" i="6"/>
  <c r="N366" i="8"/>
  <c r="L380" i="6"/>
  <c r="G121" i="8"/>
  <c r="E135" i="6"/>
  <c r="K121" i="8"/>
  <c r="I135" i="6"/>
  <c r="P141" i="2"/>
  <c r="J143" i="8"/>
  <c r="H157" i="6"/>
  <c r="H383" i="8"/>
  <c r="F397" i="6"/>
  <c r="K383" i="8"/>
  <c r="I397" i="6"/>
  <c r="P295" i="2"/>
  <c r="K297" i="8"/>
  <c r="I311" i="6"/>
  <c r="Q195" i="8"/>
  <c r="O209" i="6"/>
  <c r="P177" i="2"/>
  <c r="R110" i="8"/>
  <c r="P124" i="6"/>
  <c r="H110" i="8"/>
  <c r="F124" i="6"/>
  <c r="P27" i="2"/>
  <c r="J29" i="8"/>
  <c r="H43" i="6"/>
  <c r="Q429" i="8"/>
  <c r="O443" i="6"/>
  <c r="K109" i="8"/>
  <c r="I123" i="6"/>
  <c r="H109" i="8"/>
  <c r="F123" i="6"/>
  <c r="P37" i="2"/>
  <c r="Q328" i="8"/>
  <c r="O342" i="6"/>
  <c r="P216" i="2"/>
  <c r="M223" i="8"/>
  <c r="K237" i="6"/>
  <c r="Q223" i="8"/>
  <c r="O237" i="6"/>
  <c r="P177" i="8"/>
  <c r="N191" i="6"/>
  <c r="I196" i="8"/>
  <c r="G210" i="6"/>
  <c r="L196" i="8"/>
  <c r="J210" i="6"/>
  <c r="L95" i="8"/>
  <c r="J109" i="6"/>
  <c r="G343" i="8"/>
  <c r="E357" i="6"/>
  <c r="L343" i="8"/>
  <c r="J357" i="6"/>
  <c r="G248" i="8"/>
  <c r="E262" i="6"/>
  <c r="R130" i="8"/>
  <c r="P144" i="6"/>
  <c r="P17" i="8"/>
  <c r="N31" i="6"/>
  <c r="P15" i="2"/>
  <c r="L7" i="8"/>
  <c r="J21" i="6"/>
  <c r="P48" i="2"/>
  <c r="L50" i="8"/>
  <c r="J64" i="6"/>
  <c r="P323" i="8"/>
  <c r="N337" i="6"/>
  <c r="N386" i="8"/>
  <c r="L400" i="6"/>
  <c r="R386" i="8"/>
  <c r="P400" i="6"/>
  <c r="L363" i="8"/>
  <c r="J377" i="6"/>
  <c r="I363" i="8"/>
  <c r="G377" i="6"/>
  <c r="N344" i="8"/>
  <c r="L358" i="6"/>
  <c r="L344" i="8"/>
  <c r="J358" i="6"/>
  <c r="Q320" i="8"/>
  <c r="O334" i="6"/>
  <c r="G233" i="8"/>
  <c r="E247" i="6"/>
  <c r="P186" i="2"/>
  <c r="P75" i="2"/>
  <c r="J77" i="8"/>
  <c r="H91" i="6"/>
  <c r="L49" i="8"/>
  <c r="J63" i="6"/>
  <c r="P384" i="8"/>
  <c r="N398" i="6"/>
  <c r="J301" i="8"/>
  <c r="H315" i="6"/>
  <c r="I301" i="8"/>
  <c r="G315" i="6"/>
  <c r="R16" i="8"/>
  <c r="P30" i="6"/>
  <c r="J293" i="8"/>
  <c r="H307" i="6"/>
  <c r="P315" i="8"/>
  <c r="N329" i="6"/>
  <c r="P10" i="8"/>
  <c r="N24" i="6"/>
  <c r="R119" i="8"/>
  <c r="P133" i="6"/>
  <c r="H119" i="8"/>
  <c r="F133" i="6"/>
  <c r="P40" i="8"/>
  <c r="N54" i="6"/>
  <c r="G40" i="8"/>
  <c r="E54" i="6"/>
  <c r="J275" i="8"/>
  <c r="H289" i="6"/>
  <c r="I275" i="8"/>
  <c r="G289" i="6"/>
  <c r="O339" i="8"/>
  <c r="M353" i="6"/>
  <c r="J139" i="8"/>
  <c r="H153" i="6"/>
  <c r="O139" i="8"/>
  <c r="M153" i="6"/>
  <c r="P51" i="8"/>
  <c r="N65" i="6"/>
  <c r="F468" i="8"/>
  <c r="D482" i="6"/>
  <c r="F35" i="8"/>
  <c r="D49" i="6"/>
  <c r="F482" i="8"/>
  <c r="D496" i="6"/>
  <c r="F186" i="8"/>
  <c r="D200" i="6"/>
  <c r="F62" i="8"/>
  <c r="D76" i="6"/>
  <c r="F107" i="8"/>
  <c r="D121" i="6"/>
  <c r="F296" i="8"/>
  <c r="D310" i="6"/>
  <c r="F476" i="8"/>
  <c r="D490" i="6"/>
  <c r="K348" i="8"/>
  <c r="I362" i="6"/>
  <c r="P348" i="8"/>
  <c r="N362" i="6"/>
  <c r="O351" i="8"/>
  <c r="M365" i="6"/>
  <c r="N351" i="8"/>
  <c r="L365" i="6"/>
  <c r="R203" i="8"/>
  <c r="P217" i="6"/>
  <c r="P426" i="2"/>
  <c r="P428" i="8"/>
  <c r="N442" i="6"/>
  <c r="H144" i="8"/>
  <c r="F158" i="6"/>
  <c r="Q389" i="8"/>
  <c r="O403" i="6"/>
  <c r="H389" i="8"/>
  <c r="F403" i="6"/>
  <c r="N289" i="8"/>
  <c r="L303" i="6"/>
  <c r="K117" i="8"/>
  <c r="I131" i="6"/>
  <c r="I117" i="8"/>
  <c r="G131" i="6"/>
  <c r="Q79" i="8"/>
  <c r="O93" i="6"/>
  <c r="G79" i="8"/>
  <c r="E93" i="6"/>
  <c r="N325" i="8"/>
  <c r="L339" i="6"/>
  <c r="L37" i="8"/>
  <c r="J51" i="6"/>
  <c r="P37" i="8"/>
  <c r="N51" i="6"/>
  <c r="R436" i="8"/>
  <c r="P450" i="6"/>
  <c r="I436" i="8"/>
  <c r="G450" i="6"/>
  <c r="P231" i="8"/>
  <c r="N245" i="6"/>
  <c r="M202" i="8"/>
  <c r="K216" i="6"/>
  <c r="G202" i="8"/>
  <c r="E216" i="6"/>
  <c r="P168" i="2"/>
  <c r="J170" i="8"/>
  <c r="H184" i="6"/>
  <c r="L127" i="8"/>
  <c r="J141" i="6"/>
  <c r="K127" i="8"/>
  <c r="I141" i="6"/>
  <c r="I494" i="8"/>
  <c r="G508" i="6"/>
  <c r="N494" i="8"/>
  <c r="L508" i="6"/>
  <c r="M402" i="8"/>
  <c r="K416" i="6"/>
  <c r="I402" i="8"/>
  <c r="G416" i="6"/>
  <c r="P99" i="8"/>
  <c r="N113" i="6"/>
  <c r="H88" i="8"/>
  <c r="F102" i="6"/>
  <c r="M88" i="8"/>
  <c r="K102" i="6"/>
  <c r="G422" i="8"/>
  <c r="E436" i="6"/>
  <c r="R334" i="8"/>
  <c r="P348" i="6"/>
  <c r="N334" i="8"/>
  <c r="L348" i="6"/>
  <c r="M381" i="8"/>
  <c r="K395" i="6"/>
  <c r="I226" i="8"/>
  <c r="G240" i="6"/>
  <c r="N226" i="8"/>
  <c r="L240" i="6"/>
  <c r="P211" i="8"/>
  <c r="N225" i="6"/>
  <c r="N211" i="8"/>
  <c r="L225" i="6"/>
  <c r="N240" i="8"/>
  <c r="L254" i="6"/>
  <c r="R240" i="8"/>
  <c r="P254" i="6"/>
  <c r="L290" i="8"/>
  <c r="J304" i="6"/>
  <c r="Q290" i="8"/>
  <c r="O304" i="6"/>
  <c r="K103" i="8"/>
  <c r="I117" i="6"/>
  <c r="P103" i="8"/>
  <c r="N117" i="6"/>
  <c r="I65" i="8"/>
  <c r="G79" i="6"/>
  <c r="N65" i="8"/>
  <c r="L79" i="6"/>
  <c r="M404" i="8"/>
  <c r="K418" i="6"/>
  <c r="Q404" i="8"/>
  <c r="O418" i="6"/>
  <c r="O83" i="8"/>
  <c r="M97" i="6"/>
  <c r="L83" i="8"/>
  <c r="J97" i="6"/>
  <c r="K138" i="8"/>
  <c r="I152" i="6"/>
  <c r="N138" i="8"/>
  <c r="L152" i="6"/>
  <c r="F299" i="8"/>
  <c r="D313" i="6"/>
  <c r="F68" i="8"/>
  <c r="D82" i="6"/>
  <c r="F356" i="8"/>
  <c r="D370" i="6"/>
  <c r="K431" i="8"/>
  <c r="I445" i="6"/>
  <c r="H431" i="8"/>
  <c r="F445" i="6"/>
  <c r="K264" i="8"/>
  <c r="I278" i="6"/>
  <c r="P264" i="8"/>
  <c r="N278" i="6"/>
  <c r="J250" i="8"/>
  <c r="H264" i="6"/>
  <c r="G250" i="8"/>
  <c r="E264" i="6"/>
  <c r="I96" i="8"/>
  <c r="G110" i="6"/>
  <c r="G96" i="8"/>
  <c r="E110" i="6"/>
  <c r="Q318" i="8"/>
  <c r="O332" i="6"/>
  <c r="H318" i="8"/>
  <c r="F332" i="6"/>
  <c r="J242" i="8"/>
  <c r="H256" i="6"/>
  <c r="G242" i="8"/>
  <c r="E256" i="6"/>
  <c r="L178" i="8"/>
  <c r="J192" i="6"/>
  <c r="I178" i="8"/>
  <c r="G192" i="6"/>
  <c r="I19" i="8"/>
  <c r="G33" i="6"/>
  <c r="I24" i="8"/>
  <c r="G38" i="6"/>
  <c r="P22" i="2"/>
  <c r="N84" i="8"/>
  <c r="L98" i="6"/>
  <c r="R84" i="8"/>
  <c r="P98" i="6"/>
  <c r="R304" i="8"/>
  <c r="P318" i="6"/>
  <c r="P171" i="2"/>
  <c r="L398" i="8"/>
  <c r="J412" i="6"/>
  <c r="Q406" i="8"/>
  <c r="O420" i="6"/>
  <c r="P404" i="2"/>
  <c r="P214" i="2"/>
  <c r="J216" i="8"/>
  <c r="H230" i="6"/>
  <c r="R38" i="8"/>
  <c r="P52" i="6"/>
  <c r="H38" i="8"/>
  <c r="F52" i="6"/>
  <c r="O394" i="8"/>
  <c r="M408" i="6"/>
  <c r="P390" i="8"/>
  <c r="N404" i="6"/>
  <c r="G390" i="8"/>
  <c r="E404" i="6"/>
  <c r="L234" i="8"/>
  <c r="J248" i="6"/>
  <c r="G369" i="8"/>
  <c r="E383" i="6"/>
  <c r="I165" i="8"/>
  <c r="G179" i="6"/>
  <c r="P163" i="2"/>
  <c r="O92" i="8"/>
  <c r="M106" i="6"/>
  <c r="P29" i="2"/>
  <c r="H361" i="8"/>
  <c r="F375" i="6"/>
  <c r="G332" i="8"/>
  <c r="E346" i="6"/>
  <c r="L276" i="8"/>
  <c r="J290" i="6"/>
  <c r="P274" i="2"/>
  <c r="I168" i="8"/>
  <c r="G182" i="6"/>
  <c r="L124" i="8"/>
  <c r="J138" i="6"/>
  <c r="P72" i="8"/>
  <c r="N86" i="6"/>
  <c r="P70" i="2"/>
  <c r="G353" i="8"/>
  <c r="E367" i="6"/>
  <c r="K283" i="8"/>
  <c r="I297" i="6"/>
  <c r="H283" i="8"/>
  <c r="F297" i="6"/>
  <c r="Q284" i="8"/>
  <c r="O298" i="6"/>
  <c r="H284" i="8"/>
  <c r="F298" i="6"/>
  <c r="N28" i="8"/>
  <c r="L42" i="6"/>
  <c r="R28" i="8"/>
  <c r="P42" i="6"/>
  <c r="O74" i="8"/>
  <c r="M88" i="6"/>
  <c r="L74" i="8"/>
  <c r="J88" i="6"/>
  <c r="K249" i="8"/>
  <c r="I263" i="6"/>
  <c r="H249" i="8"/>
  <c r="F263" i="6"/>
  <c r="P319" i="8"/>
  <c r="N333" i="6"/>
  <c r="G319" i="8"/>
  <c r="E333" i="6"/>
  <c r="H270" i="8"/>
  <c r="F284" i="6"/>
  <c r="L258" i="8"/>
  <c r="J272" i="6"/>
  <c r="P73" i="2"/>
  <c r="I75" i="8"/>
  <c r="G89" i="6"/>
  <c r="L194" i="8"/>
  <c r="J208" i="6"/>
  <c r="I194" i="8"/>
  <c r="G208" i="6"/>
  <c r="G167" i="8"/>
  <c r="E181" i="6"/>
  <c r="R167" i="8"/>
  <c r="P181" i="6"/>
  <c r="G172" i="8"/>
  <c r="E186" i="6"/>
  <c r="P9" i="8"/>
  <c r="N23" i="6"/>
  <c r="P7" i="2"/>
  <c r="M346" i="8"/>
  <c r="K360" i="6"/>
  <c r="R346" i="8"/>
  <c r="P360" i="6"/>
  <c r="P307" i="2"/>
  <c r="J277" i="8"/>
  <c r="H291" i="6"/>
  <c r="I198" i="8"/>
  <c r="G212" i="6"/>
  <c r="K198" i="8"/>
  <c r="I212" i="6"/>
  <c r="H176" i="8"/>
  <c r="F190" i="6"/>
  <c r="H91" i="8"/>
  <c r="F105" i="6"/>
  <c r="Q437" i="8"/>
  <c r="O451" i="6"/>
  <c r="L302" i="8"/>
  <c r="J316" i="6"/>
  <c r="G317" i="8"/>
  <c r="E331" i="6"/>
  <c r="K367" i="8"/>
  <c r="I381" i="6"/>
  <c r="L367" i="8"/>
  <c r="J381" i="6"/>
  <c r="K171" i="8"/>
  <c r="I185" i="6"/>
  <c r="H171" i="8"/>
  <c r="F185" i="6"/>
  <c r="I32" i="8"/>
  <c r="G46" i="6"/>
  <c r="P30" i="2"/>
  <c r="P208" i="2"/>
  <c r="I156" i="8"/>
  <c r="G170" i="6"/>
  <c r="G156" i="8"/>
  <c r="E170" i="6"/>
  <c r="O135" i="8"/>
  <c r="M149" i="6"/>
  <c r="Q486" i="8"/>
  <c r="O500" i="6"/>
  <c r="G486" i="8"/>
  <c r="E500" i="6"/>
  <c r="J359" i="8"/>
  <c r="H373" i="6"/>
  <c r="G341" i="8"/>
  <c r="E355" i="6"/>
  <c r="O247" i="8"/>
  <c r="M261" i="6"/>
  <c r="H134" i="8"/>
  <c r="F148" i="6"/>
  <c r="K134" i="8"/>
  <c r="I148" i="6"/>
  <c r="O4" i="8"/>
  <c r="M18" i="6"/>
  <c r="P69" i="2"/>
  <c r="H407" i="8"/>
  <c r="F421" i="6"/>
  <c r="K407" i="8"/>
  <c r="I421" i="6"/>
  <c r="F409" i="8"/>
  <c r="D423" i="6"/>
  <c r="J342" i="8"/>
  <c r="H356" i="6"/>
  <c r="K208" i="8"/>
  <c r="I222" i="6"/>
  <c r="P208" i="8"/>
  <c r="N222" i="6"/>
  <c r="N123" i="8"/>
  <c r="L137" i="6"/>
  <c r="R123" i="8"/>
  <c r="P137" i="6"/>
  <c r="F385" i="8"/>
  <c r="D399" i="6"/>
  <c r="F322" i="8"/>
  <c r="D336" i="6"/>
  <c r="F306" i="8"/>
  <c r="D320" i="6"/>
  <c r="F483" i="8"/>
  <c r="D497" i="6"/>
  <c r="F401" i="8"/>
  <c r="D415" i="6"/>
  <c r="L395" i="8"/>
  <c r="J409" i="6"/>
  <c r="P395" i="8"/>
  <c r="N409" i="6"/>
  <c r="H335" i="8"/>
  <c r="F349" i="6"/>
  <c r="N335" i="8"/>
  <c r="L349" i="6"/>
  <c r="M282" i="8"/>
  <c r="K296" i="6"/>
  <c r="R282" i="8"/>
  <c r="P296" i="6"/>
  <c r="G331" i="8"/>
  <c r="E345" i="6"/>
  <c r="K331" i="8"/>
  <c r="I345" i="6"/>
  <c r="P207" i="8"/>
  <c r="N221" i="6"/>
  <c r="J207" i="8"/>
  <c r="H221" i="6"/>
  <c r="H108" i="8"/>
  <c r="F122" i="6"/>
  <c r="K69" i="8"/>
  <c r="I83" i="6"/>
  <c r="P69" i="8"/>
  <c r="N83" i="6"/>
  <c r="P441" i="2"/>
  <c r="K443" i="8"/>
  <c r="I457" i="6"/>
  <c r="R438" i="8"/>
  <c r="P452" i="6"/>
  <c r="O438" i="8"/>
  <c r="M452" i="6"/>
  <c r="L116" i="8"/>
  <c r="J130" i="6"/>
  <c r="P116" i="8"/>
  <c r="N130" i="6"/>
  <c r="G18" i="8"/>
  <c r="E32" i="6"/>
  <c r="R18" i="8"/>
  <c r="P32" i="6"/>
  <c r="L118" i="8"/>
  <c r="J132" i="6"/>
  <c r="I118" i="8"/>
  <c r="G132" i="6"/>
  <c r="R48" i="8"/>
  <c r="P62" i="6"/>
  <c r="L285" i="8"/>
  <c r="J299" i="6"/>
  <c r="I259" i="8"/>
  <c r="G273" i="6"/>
  <c r="P257" i="2"/>
  <c r="Q329" i="8"/>
  <c r="O343" i="6"/>
  <c r="K217" i="8"/>
  <c r="I231" i="6"/>
  <c r="H217" i="8"/>
  <c r="F231" i="6"/>
  <c r="G115" i="8"/>
  <c r="E129" i="6"/>
  <c r="K115" i="8"/>
  <c r="I129" i="6"/>
  <c r="I8" i="8"/>
  <c r="G22" i="6"/>
  <c r="P6" i="2"/>
  <c r="L350" i="8"/>
  <c r="J364" i="6"/>
  <c r="P348" i="2"/>
  <c r="Q235" i="8"/>
  <c r="O249" i="6"/>
  <c r="G235" i="8"/>
  <c r="E249" i="6"/>
  <c r="I93" i="8"/>
  <c r="G107" i="6"/>
  <c r="P76" i="2"/>
  <c r="K340" i="8"/>
  <c r="I354" i="6"/>
  <c r="I340" i="8"/>
  <c r="G354" i="6"/>
  <c r="P160" i="8"/>
  <c r="N174" i="6"/>
  <c r="L55" i="8"/>
  <c r="J69" i="6"/>
  <c r="K21" i="8"/>
  <c r="I35" i="6"/>
  <c r="H21" i="8"/>
  <c r="F35" i="6"/>
  <c r="P85" i="2"/>
  <c r="H358" i="8"/>
  <c r="F372" i="6"/>
  <c r="G358" i="8"/>
  <c r="E372" i="6"/>
  <c r="P65" i="2"/>
  <c r="I67" i="8"/>
  <c r="G81" i="6"/>
  <c r="Q376" i="8"/>
  <c r="O390" i="6"/>
  <c r="J286" i="8"/>
  <c r="H300" i="6"/>
  <c r="L286" i="8"/>
  <c r="J300" i="6"/>
  <c r="L15" i="8"/>
  <c r="J29" i="6"/>
  <c r="Q174" i="8"/>
  <c r="O188" i="6"/>
  <c r="R47" i="8"/>
  <c r="P61" i="6"/>
  <c r="P45" i="2"/>
  <c r="L97" i="8"/>
  <c r="J111" i="6"/>
  <c r="P468" i="2"/>
  <c r="L225" i="8"/>
  <c r="J239" i="6"/>
  <c r="I225" i="8"/>
  <c r="G239" i="6"/>
  <c r="L180" i="8"/>
  <c r="J194" i="6"/>
  <c r="P144" i="2"/>
  <c r="I184" i="8"/>
  <c r="G198" i="6"/>
  <c r="H377" i="8"/>
  <c r="F391" i="6"/>
  <c r="H278" i="8"/>
  <c r="F292" i="6"/>
  <c r="N273" i="8"/>
  <c r="L287" i="6"/>
  <c r="J388" i="8"/>
  <c r="H402" i="6"/>
  <c r="H388" i="8"/>
  <c r="F402" i="6"/>
  <c r="L241" i="8"/>
  <c r="J255" i="6"/>
  <c r="I241" i="8"/>
  <c r="G255" i="6"/>
  <c r="J132" i="8"/>
  <c r="H146" i="6"/>
  <c r="I132" i="8"/>
  <c r="G146" i="6"/>
  <c r="L374" i="8"/>
  <c r="J388" i="6"/>
  <c r="P372" i="2"/>
  <c r="R267" i="8"/>
  <c r="P281" i="6"/>
  <c r="G267" i="8"/>
  <c r="E281" i="6"/>
  <c r="G291" i="8"/>
  <c r="E305" i="6"/>
  <c r="K347" i="8"/>
  <c r="I361" i="6"/>
  <c r="I347" i="8"/>
  <c r="G361" i="6"/>
  <c r="P199" i="8"/>
  <c r="N213" i="6"/>
  <c r="R199" i="8"/>
  <c r="P213" i="6"/>
  <c r="G232" i="8"/>
  <c r="E246" i="6"/>
  <c r="J94" i="8"/>
  <c r="H108" i="6"/>
  <c r="G94" i="8"/>
  <c r="E108" i="6"/>
  <c r="L326" i="8"/>
  <c r="J340" i="6"/>
  <c r="P122" i="8"/>
  <c r="N136" i="6"/>
  <c r="P423" i="2"/>
  <c r="J425" i="8"/>
  <c r="H439" i="6"/>
  <c r="M419" i="8"/>
  <c r="K433" i="6"/>
  <c r="Q419" i="8"/>
  <c r="O433" i="6"/>
  <c r="K266" i="8"/>
  <c r="I280" i="6"/>
  <c r="O266" i="8"/>
  <c r="M280" i="6"/>
  <c r="K12" i="6" s="1"/>
  <c r="P123" i="2"/>
  <c r="J478" i="8"/>
  <c r="H492" i="6"/>
  <c r="O478" i="8"/>
  <c r="M492" i="6"/>
  <c r="R209" i="8"/>
  <c r="P223" i="6"/>
  <c r="P209" i="8"/>
  <c r="N223" i="6"/>
  <c r="L215" i="8"/>
  <c r="J229" i="6"/>
  <c r="I215" i="8"/>
  <c r="G229" i="6"/>
  <c r="G25" i="8"/>
  <c r="E39" i="6"/>
  <c r="K25" i="8"/>
  <c r="I39" i="6"/>
  <c r="N90" i="8"/>
  <c r="L104" i="6"/>
  <c r="K90" i="8"/>
  <c r="I104" i="6"/>
  <c r="J181" i="8"/>
  <c r="H195" i="6"/>
  <c r="O181" i="8"/>
  <c r="M195" i="6"/>
  <c r="I73" i="8"/>
  <c r="G87" i="6"/>
  <c r="N73" i="8"/>
  <c r="L87" i="6"/>
  <c r="M349" i="8"/>
  <c r="K363" i="6"/>
  <c r="O349" i="8"/>
  <c r="M363" i="6"/>
  <c r="P398" i="2"/>
  <c r="K400" i="8"/>
  <c r="I414" i="6"/>
  <c r="R137" i="8"/>
  <c r="P151" i="6"/>
  <c r="Q137" i="8"/>
  <c r="O151" i="6"/>
  <c r="Q131" i="8"/>
  <c r="O145" i="6"/>
  <c r="O131" i="8"/>
  <c r="M145" i="6"/>
  <c r="H100" i="8"/>
  <c r="F114" i="6"/>
  <c r="K30" i="8"/>
  <c r="I44" i="6"/>
  <c r="O30" i="8"/>
  <c r="M44" i="6"/>
  <c r="N82" i="8"/>
  <c r="L96" i="6"/>
  <c r="K82" i="8"/>
  <c r="I96" i="6"/>
  <c r="J80" i="8"/>
  <c r="H94" i="6"/>
  <c r="O80" i="8"/>
  <c r="M94" i="6"/>
  <c r="N70" i="8"/>
  <c r="L84" i="6"/>
  <c r="I66" i="8"/>
  <c r="G80" i="6"/>
  <c r="N272" i="8"/>
  <c r="L286" i="6"/>
  <c r="N201" i="8"/>
  <c r="L215" i="6"/>
  <c r="P201" i="8"/>
  <c r="N215" i="6"/>
  <c r="F475" i="8"/>
  <c r="D489" i="6"/>
  <c r="F298" i="8"/>
  <c r="D312" i="6"/>
  <c r="F338" i="8"/>
  <c r="D352" i="6"/>
  <c r="F44" i="8"/>
  <c r="D58" i="6"/>
  <c r="F36" i="8"/>
  <c r="D50" i="6"/>
  <c r="K382" i="8"/>
  <c r="I396" i="6"/>
  <c r="H312" i="8"/>
  <c r="F326" i="6"/>
  <c r="K312" i="8"/>
  <c r="I326" i="6"/>
  <c r="F368" i="8"/>
  <c r="D382" i="6"/>
  <c r="N355" i="8"/>
  <c r="L369" i="6"/>
  <c r="G269" i="8"/>
  <c r="E283" i="6"/>
  <c r="I279" i="8"/>
  <c r="G293" i="6"/>
  <c r="J279" i="8"/>
  <c r="H293" i="6"/>
  <c r="Q164" i="8"/>
  <c r="O178" i="6"/>
  <c r="O164" i="8"/>
  <c r="M178" i="6"/>
  <c r="H120" i="8"/>
  <c r="F134" i="6"/>
  <c r="M120" i="8"/>
  <c r="K134" i="6"/>
  <c r="N300" i="8"/>
  <c r="L314" i="6"/>
  <c r="I345" i="8"/>
  <c r="G359" i="6"/>
  <c r="P345" i="8"/>
  <c r="N359" i="6"/>
  <c r="G12" i="8"/>
  <c r="E26" i="6"/>
  <c r="K12" i="8"/>
  <c r="I26" i="6"/>
  <c r="F496" i="8"/>
  <c r="D510" i="6"/>
  <c r="I424" i="8"/>
  <c r="G438" i="6"/>
  <c r="L424" i="8"/>
  <c r="J438" i="6"/>
  <c r="P251" i="8"/>
  <c r="N265" i="6"/>
  <c r="N251" i="8"/>
  <c r="L265" i="6"/>
  <c r="Q206" i="8"/>
  <c r="O220" i="6"/>
  <c r="L206" i="8"/>
  <c r="J220" i="6"/>
  <c r="J295" i="8"/>
  <c r="H309" i="6"/>
  <c r="L239" i="8"/>
  <c r="J253" i="6"/>
  <c r="I239" i="8"/>
  <c r="G253" i="6"/>
  <c r="J166" i="8"/>
  <c r="H180" i="6"/>
  <c r="I23" i="8"/>
  <c r="G37" i="6"/>
  <c r="N23" i="8"/>
  <c r="L37" i="6"/>
  <c r="H243" i="8"/>
  <c r="F257" i="6"/>
  <c r="M243" i="8"/>
  <c r="K257" i="6"/>
  <c r="P253" i="2"/>
  <c r="J255" i="8"/>
  <c r="H269" i="6"/>
  <c r="M20" i="8"/>
  <c r="K34" i="6"/>
  <c r="I20" i="8"/>
  <c r="G34" i="6"/>
  <c r="O197" i="8"/>
  <c r="M211" i="6"/>
  <c r="K197" i="8"/>
  <c r="I211" i="6"/>
  <c r="I292" i="8"/>
  <c r="G306" i="6"/>
  <c r="N292" i="8"/>
  <c r="L306" i="6"/>
  <c r="H189" i="8"/>
  <c r="F203" i="6"/>
  <c r="M189" i="8"/>
  <c r="K203" i="6"/>
  <c r="H294" i="8"/>
  <c r="F308" i="6"/>
  <c r="K294" i="8"/>
  <c r="I308" i="6"/>
  <c r="H416" i="8"/>
  <c r="F430" i="6"/>
  <c r="M416" i="8"/>
  <c r="K430" i="6"/>
  <c r="N379" i="8"/>
  <c r="L393" i="6"/>
  <c r="R379" i="8"/>
  <c r="P393" i="6"/>
  <c r="N333" i="8"/>
  <c r="L347" i="6"/>
  <c r="I310" i="8"/>
  <c r="G324" i="6"/>
  <c r="O310" i="8"/>
  <c r="M324" i="6"/>
  <c r="L200" i="8"/>
  <c r="J214" i="6"/>
  <c r="Q200" i="8"/>
  <c r="O214" i="6"/>
  <c r="G169" i="8"/>
  <c r="E183" i="6"/>
  <c r="K169" i="8"/>
  <c r="I183" i="6"/>
  <c r="N126" i="8"/>
  <c r="L140" i="6"/>
  <c r="R126" i="8"/>
  <c r="P140" i="6"/>
  <c r="N435" i="8"/>
  <c r="L449" i="6"/>
  <c r="L435" i="8"/>
  <c r="J449" i="6"/>
  <c r="H336" i="8"/>
  <c r="F350" i="6"/>
  <c r="K336" i="8"/>
  <c r="I350" i="6"/>
  <c r="M324" i="8"/>
  <c r="K338" i="6"/>
  <c r="Q324" i="8"/>
  <c r="O338" i="6"/>
  <c r="H337" i="8"/>
  <c r="F351" i="6"/>
  <c r="M337" i="8"/>
  <c r="K351" i="6"/>
  <c r="O224" i="8"/>
  <c r="M238" i="6"/>
  <c r="I56" i="8"/>
  <c r="G70" i="6"/>
  <c r="N56" i="8"/>
  <c r="L70" i="6"/>
  <c r="F372" i="8"/>
  <c r="D386" i="6"/>
  <c r="F6" i="8"/>
  <c r="D20" i="6"/>
  <c r="F452" i="8"/>
  <c r="D466" i="6"/>
  <c r="F448" i="8"/>
  <c r="D462" i="6"/>
  <c r="L403" i="8"/>
  <c r="J417" i="6"/>
  <c r="P403" i="8"/>
  <c r="N417" i="6"/>
  <c r="J399" i="8"/>
  <c r="H413" i="6"/>
  <c r="R257" i="8"/>
  <c r="P271" i="6"/>
  <c r="P257" i="8"/>
  <c r="N271" i="6"/>
  <c r="Q147" i="8"/>
  <c r="O161" i="6"/>
  <c r="O147" i="8"/>
  <c r="M161" i="6"/>
  <c r="J439" i="8"/>
  <c r="H453" i="6"/>
  <c r="F488" i="8"/>
  <c r="D502" i="6"/>
  <c r="M288" i="8"/>
  <c r="K302" i="6"/>
  <c r="Q288" i="8"/>
  <c r="O302" i="6"/>
  <c r="P261" i="2"/>
  <c r="J263" i="8"/>
  <c r="H277" i="6"/>
  <c r="Q155" i="8"/>
  <c r="O169" i="6"/>
  <c r="P155" i="8"/>
  <c r="N169" i="6"/>
  <c r="H152" i="8"/>
  <c r="F166" i="6"/>
  <c r="P11" i="8"/>
  <c r="N25" i="6"/>
  <c r="K434" i="8"/>
  <c r="I448" i="6"/>
  <c r="Q434" i="8"/>
  <c r="O448" i="6"/>
  <c r="I405" i="8"/>
  <c r="G419" i="6"/>
  <c r="O405" i="8"/>
  <c r="M419" i="6"/>
  <c r="M420" i="8"/>
  <c r="K434" i="6"/>
  <c r="Q420" i="8"/>
  <c r="O434" i="6"/>
  <c r="P369" i="2"/>
  <c r="Q148" i="8"/>
  <c r="O162" i="6"/>
  <c r="L148" i="8"/>
  <c r="J162" i="6"/>
  <c r="Q415" i="8"/>
  <c r="O429" i="6"/>
  <c r="H366" i="8"/>
  <c r="F380" i="6"/>
  <c r="G366" i="8"/>
  <c r="E380" i="6"/>
  <c r="H121" i="8"/>
  <c r="F135" i="6"/>
  <c r="L121" i="8"/>
  <c r="J135" i="6"/>
  <c r="G143" i="8"/>
  <c r="E157" i="6"/>
  <c r="R143" i="8"/>
  <c r="P157" i="6"/>
  <c r="P383" i="8"/>
  <c r="N397" i="6"/>
  <c r="L383" i="8"/>
  <c r="J397" i="6"/>
  <c r="F451" i="8"/>
  <c r="D465" i="6"/>
  <c r="F59" i="8"/>
  <c r="D73" i="6"/>
  <c r="N297" i="8"/>
  <c r="L311" i="6"/>
  <c r="M297" i="8"/>
  <c r="K311" i="6"/>
  <c r="R195" i="8"/>
  <c r="P209" i="6"/>
  <c r="N179" i="8"/>
  <c r="L193" i="6"/>
  <c r="P110" i="8"/>
  <c r="N124" i="6"/>
  <c r="N29" i="8"/>
  <c r="L43" i="6"/>
  <c r="R29" i="8"/>
  <c r="P43" i="6"/>
  <c r="H429" i="8"/>
  <c r="F443" i="6"/>
  <c r="L109" i="8"/>
  <c r="J123" i="6"/>
  <c r="P109" i="8"/>
  <c r="N123" i="6"/>
  <c r="I39" i="8"/>
  <c r="G53" i="6"/>
  <c r="N39" i="8"/>
  <c r="L53" i="6"/>
  <c r="J328" i="8"/>
  <c r="H342" i="6"/>
  <c r="I218" i="8"/>
  <c r="G232" i="6"/>
  <c r="N218" i="8"/>
  <c r="L232" i="6"/>
  <c r="P221" i="2"/>
  <c r="J223" i="8"/>
  <c r="H237" i="6"/>
  <c r="L177" i="8"/>
  <c r="J191" i="6"/>
  <c r="I177" i="8"/>
  <c r="G191" i="6"/>
  <c r="K196" i="8"/>
  <c r="I210" i="6"/>
  <c r="M196" i="8"/>
  <c r="K210" i="6"/>
  <c r="M95" i="8"/>
  <c r="K109" i="6"/>
  <c r="K343" i="8"/>
  <c r="I357" i="6"/>
  <c r="M343" i="8"/>
  <c r="K357" i="6"/>
  <c r="O248" i="8"/>
  <c r="M262" i="6"/>
  <c r="M130" i="8"/>
  <c r="K144" i="6"/>
  <c r="I17" i="8"/>
  <c r="G31" i="6"/>
  <c r="N17" i="8"/>
  <c r="L31" i="6"/>
  <c r="M7" i="8"/>
  <c r="K21" i="6"/>
  <c r="H50" i="8"/>
  <c r="F64" i="6"/>
  <c r="M50" i="8"/>
  <c r="K64" i="6"/>
  <c r="M323" i="8"/>
  <c r="K337" i="6"/>
  <c r="I323" i="8"/>
  <c r="G337" i="6"/>
  <c r="G386" i="8"/>
  <c r="E400" i="6"/>
  <c r="K386" i="8"/>
  <c r="I400" i="6"/>
  <c r="O363" i="8"/>
  <c r="M377" i="6"/>
  <c r="Q363" i="8"/>
  <c r="O377" i="6"/>
  <c r="O344" i="8"/>
  <c r="M358" i="6"/>
  <c r="M344" i="8"/>
  <c r="K358" i="6"/>
  <c r="J320" i="8"/>
  <c r="H334" i="6"/>
  <c r="J233" i="8"/>
  <c r="H247" i="6"/>
  <c r="O233" i="8"/>
  <c r="M247" i="6"/>
  <c r="I188" i="8"/>
  <c r="G202" i="6"/>
  <c r="N188" i="8"/>
  <c r="L202" i="6"/>
  <c r="N77" i="8"/>
  <c r="L91" i="6"/>
  <c r="R77" i="8"/>
  <c r="P91" i="6"/>
  <c r="G49" i="8"/>
  <c r="E63" i="6"/>
  <c r="M49" i="8"/>
  <c r="K63" i="6"/>
  <c r="I384" i="8"/>
  <c r="G398" i="6"/>
  <c r="R301" i="8"/>
  <c r="P315" i="6"/>
  <c r="Q301" i="8"/>
  <c r="O315" i="6"/>
  <c r="K16" i="8"/>
  <c r="I30" i="6"/>
  <c r="R293" i="8"/>
  <c r="P307" i="6"/>
  <c r="M315" i="8"/>
  <c r="K329" i="6"/>
  <c r="I315" i="8"/>
  <c r="G329" i="6"/>
  <c r="I10" i="8"/>
  <c r="G24" i="6"/>
  <c r="K119" i="8"/>
  <c r="I133" i="6"/>
  <c r="P119" i="8"/>
  <c r="N133" i="6"/>
  <c r="J40" i="8"/>
  <c r="H54" i="6"/>
  <c r="O40" i="8"/>
  <c r="M54" i="6"/>
  <c r="K275" i="8"/>
  <c r="I289" i="6"/>
  <c r="Q275" i="8"/>
  <c r="O289" i="6"/>
  <c r="H339" i="8"/>
  <c r="F353" i="6"/>
  <c r="K139" i="8"/>
  <c r="I153" i="6"/>
  <c r="P49" i="2"/>
  <c r="I51" i="8"/>
  <c r="G65" i="6"/>
  <c r="F63" i="8"/>
  <c r="D77" i="6"/>
  <c r="N348" i="8"/>
  <c r="L362" i="6"/>
  <c r="I348" i="8"/>
  <c r="G362" i="6"/>
  <c r="I351" i="8"/>
  <c r="G365" i="6"/>
  <c r="K203" i="8"/>
  <c r="I217" i="6"/>
  <c r="R428" i="8"/>
  <c r="P442" i="6"/>
  <c r="P142" i="2"/>
  <c r="P144" i="8"/>
  <c r="N158" i="6"/>
  <c r="K389" i="8"/>
  <c r="I403" i="6"/>
  <c r="P389" i="8"/>
  <c r="N403" i="6"/>
  <c r="H289" i="8"/>
  <c r="F303" i="6"/>
  <c r="M117" i="8"/>
  <c r="K131" i="6"/>
  <c r="Q117" i="8"/>
  <c r="O131" i="6"/>
  <c r="R79" i="8"/>
  <c r="P93" i="6"/>
  <c r="O79" i="8"/>
  <c r="M93" i="6"/>
  <c r="G325" i="8"/>
  <c r="E339" i="6"/>
  <c r="I37" i="8"/>
  <c r="G51" i="6"/>
  <c r="P434" i="2"/>
  <c r="Q436" i="8"/>
  <c r="O450" i="6"/>
  <c r="F227" i="8"/>
  <c r="D241" i="6"/>
  <c r="L231" i="8"/>
  <c r="J245" i="6"/>
  <c r="H11" i="6" s="1"/>
  <c r="I231" i="8"/>
  <c r="G245" i="6"/>
  <c r="Q202" i="8"/>
  <c r="O216" i="6"/>
  <c r="O202" i="8"/>
  <c r="M216" i="6"/>
  <c r="N170" i="8"/>
  <c r="L184" i="6"/>
  <c r="R170" i="8"/>
  <c r="P184" i="6"/>
  <c r="M127" i="8"/>
  <c r="K141" i="6"/>
  <c r="Q494" i="8"/>
  <c r="O508" i="6"/>
  <c r="G494" i="8"/>
  <c r="E508" i="6"/>
  <c r="L402" i="8"/>
  <c r="J416" i="6"/>
  <c r="Q402" i="8"/>
  <c r="O416" i="6"/>
  <c r="P97" i="2"/>
  <c r="I99" i="8"/>
  <c r="G113" i="6"/>
  <c r="I88" i="8"/>
  <c r="G102" i="6"/>
  <c r="P86" i="2"/>
  <c r="Q422" i="8"/>
  <c r="O436" i="6"/>
  <c r="J334" i="8"/>
  <c r="H348" i="6"/>
  <c r="G334" i="8"/>
  <c r="E348" i="6"/>
  <c r="P379" i="2"/>
  <c r="J226" i="8"/>
  <c r="H240" i="6"/>
  <c r="G226" i="8"/>
  <c r="E240" i="6"/>
  <c r="Q211" i="8"/>
  <c r="O225" i="6"/>
  <c r="G211" i="8"/>
  <c r="E225" i="6"/>
  <c r="G240" i="8"/>
  <c r="E254" i="6"/>
  <c r="N290" i="8"/>
  <c r="L304" i="6"/>
  <c r="J290" i="8"/>
  <c r="H304" i="6"/>
  <c r="L103" i="8"/>
  <c r="J117" i="6"/>
  <c r="Q65" i="8"/>
  <c r="O79" i="6"/>
  <c r="P402" i="2"/>
  <c r="H83" i="8"/>
  <c r="F97" i="6"/>
  <c r="L138" i="8"/>
  <c r="J152" i="6"/>
  <c r="G138" i="8"/>
  <c r="E152" i="6"/>
  <c r="J431" i="8"/>
  <c r="H445" i="6"/>
  <c r="R431" i="8"/>
  <c r="P445" i="6"/>
  <c r="L264" i="8"/>
  <c r="J278" i="6"/>
  <c r="I264" i="8"/>
  <c r="G278" i="6"/>
  <c r="Q250" i="8"/>
  <c r="O264" i="6"/>
  <c r="O250" i="8"/>
  <c r="M264" i="6"/>
  <c r="J96" i="8"/>
  <c r="H110" i="6"/>
  <c r="O96" i="8"/>
  <c r="M110" i="6"/>
  <c r="K318" i="8"/>
  <c r="I332" i="6"/>
  <c r="P318" i="8"/>
  <c r="N332" i="6"/>
  <c r="Q242" i="8"/>
  <c r="O256" i="6"/>
  <c r="O242" i="8"/>
  <c r="M256" i="6"/>
  <c r="M178" i="8"/>
  <c r="K192" i="6"/>
  <c r="Q178" i="8"/>
  <c r="O192" i="6"/>
  <c r="P17" i="2"/>
  <c r="Q19" i="8"/>
  <c r="O33" i="6"/>
  <c r="P24" i="8"/>
  <c r="N38" i="6"/>
  <c r="N24" i="8"/>
  <c r="L38" i="6"/>
  <c r="G84" i="8"/>
  <c r="E98" i="6"/>
  <c r="K84" i="8"/>
  <c r="I98" i="6"/>
  <c r="H304" i="8"/>
  <c r="F318" i="6"/>
  <c r="K304" i="8"/>
  <c r="I318" i="6"/>
  <c r="Q173" i="8"/>
  <c r="O187" i="6"/>
  <c r="N173" i="8"/>
  <c r="L187" i="6"/>
  <c r="I398" i="8"/>
  <c r="G412" i="6"/>
  <c r="M398" i="8"/>
  <c r="K412" i="6"/>
  <c r="H406" i="8"/>
  <c r="F420" i="6"/>
  <c r="N406" i="8"/>
  <c r="L420" i="6"/>
  <c r="N216" i="8"/>
  <c r="L230" i="6"/>
  <c r="R216" i="8"/>
  <c r="P230" i="6"/>
  <c r="P38" i="8"/>
  <c r="N52" i="6"/>
  <c r="H394" i="8"/>
  <c r="F408" i="6"/>
  <c r="J390" i="8"/>
  <c r="H404" i="6"/>
  <c r="O390" i="8"/>
  <c r="M404" i="6"/>
  <c r="M234" i="8"/>
  <c r="K248" i="6"/>
  <c r="O369" i="8"/>
  <c r="M383" i="6"/>
  <c r="P165" i="8"/>
  <c r="N179" i="6"/>
  <c r="N165" i="8"/>
  <c r="L179" i="6"/>
  <c r="H92" i="8"/>
  <c r="F106" i="6"/>
  <c r="I31" i="8"/>
  <c r="G45" i="6"/>
  <c r="N31" i="8"/>
  <c r="L45" i="6"/>
  <c r="P359" i="2"/>
  <c r="P361" i="8"/>
  <c r="N375" i="6"/>
  <c r="O332" i="8"/>
  <c r="M346" i="6"/>
  <c r="N276" i="8"/>
  <c r="L290" i="6"/>
  <c r="P166" i="2"/>
  <c r="Q168" i="8"/>
  <c r="O182" i="6"/>
  <c r="G124" i="8"/>
  <c r="E138" i="6"/>
  <c r="M124" i="8"/>
  <c r="K138" i="6"/>
  <c r="Q72" i="8"/>
  <c r="O86" i="6"/>
  <c r="N72" i="8"/>
  <c r="L86" i="6"/>
  <c r="O353" i="8"/>
  <c r="M367" i="6"/>
  <c r="M283" i="8"/>
  <c r="K297" i="6"/>
  <c r="P283" i="8"/>
  <c r="N297" i="6"/>
  <c r="R284" i="8"/>
  <c r="P298" i="6"/>
  <c r="P284" i="8"/>
  <c r="N298" i="6"/>
  <c r="G28" i="8"/>
  <c r="E42" i="6"/>
  <c r="K28" i="8"/>
  <c r="I42" i="6"/>
  <c r="H74" i="8"/>
  <c r="F88" i="6"/>
  <c r="M74" i="8"/>
  <c r="K88" i="6"/>
  <c r="R249" i="8"/>
  <c r="P263" i="6"/>
  <c r="P249" i="8"/>
  <c r="N263" i="6"/>
  <c r="J319" i="8"/>
  <c r="H333" i="6"/>
  <c r="O319" i="8"/>
  <c r="M333" i="6"/>
  <c r="J270" i="8"/>
  <c r="H284" i="6"/>
  <c r="M258" i="8"/>
  <c r="K272" i="6"/>
  <c r="M75" i="8"/>
  <c r="K89" i="6"/>
  <c r="Q75" i="8"/>
  <c r="O89" i="6"/>
  <c r="F498" i="8"/>
  <c r="D512" i="6"/>
  <c r="F153" i="8"/>
  <c r="D167" i="6"/>
  <c r="F316" i="8"/>
  <c r="D330" i="6"/>
  <c r="F14" i="8"/>
  <c r="D28" i="6"/>
  <c r="F412" i="8"/>
  <c r="D426" i="6"/>
  <c r="F387" i="8"/>
  <c r="D401" i="6"/>
  <c r="M194" i="8"/>
  <c r="K208" i="6"/>
  <c r="Q194" i="8"/>
  <c r="O208" i="6"/>
  <c r="N167" i="8"/>
  <c r="L181" i="6"/>
  <c r="K167" i="8"/>
  <c r="I181" i="6"/>
  <c r="I172" i="8"/>
  <c r="G186" i="6"/>
  <c r="O172" i="8"/>
  <c r="M186" i="6"/>
  <c r="I9" i="8"/>
  <c r="G23" i="6"/>
  <c r="N9" i="8"/>
  <c r="L23" i="6"/>
  <c r="P344" i="2"/>
  <c r="K346" i="8"/>
  <c r="I360" i="6"/>
  <c r="N309" i="8"/>
  <c r="L323" i="6"/>
  <c r="R277" i="8"/>
  <c r="P291" i="6"/>
  <c r="M198" i="8"/>
  <c r="K212" i="6"/>
  <c r="L198" i="8"/>
  <c r="J212" i="6"/>
  <c r="P176" i="8"/>
  <c r="N190" i="6"/>
  <c r="P91" i="8"/>
  <c r="N105" i="6"/>
  <c r="R437" i="8"/>
  <c r="P451" i="6"/>
  <c r="M302" i="8"/>
  <c r="K316" i="6"/>
  <c r="K317" i="8"/>
  <c r="I331" i="6"/>
  <c r="O317" i="8"/>
  <c r="M331" i="6"/>
  <c r="P367" i="8"/>
  <c r="N381" i="6"/>
  <c r="M367" i="8"/>
  <c r="K381" i="6"/>
  <c r="R171" i="8"/>
  <c r="P185" i="6"/>
  <c r="P171" i="8"/>
  <c r="N185" i="6"/>
  <c r="P32" i="8"/>
  <c r="N46" i="6"/>
  <c r="N32" i="8"/>
  <c r="L46" i="6"/>
  <c r="F26" i="8"/>
  <c r="D40" i="6"/>
  <c r="F497" i="8"/>
  <c r="D511" i="6"/>
  <c r="I210" i="8"/>
  <c r="G224" i="6"/>
  <c r="N210" i="8"/>
  <c r="L224" i="6"/>
  <c r="J156" i="8"/>
  <c r="H170" i="6"/>
  <c r="O156" i="8"/>
  <c r="M170" i="6"/>
  <c r="H135" i="8"/>
  <c r="F149" i="6"/>
  <c r="J486" i="8"/>
  <c r="H500" i="6"/>
  <c r="O486" i="8"/>
  <c r="M500" i="6"/>
  <c r="F449" i="8"/>
  <c r="D463" i="6"/>
  <c r="H359" i="8"/>
  <c r="F373" i="6"/>
  <c r="R359" i="8"/>
  <c r="P373" i="6"/>
  <c r="K341" i="8"/>
  <c r="I355" i="6"/>
  <c r="O341" i="8"/>
  <c r="M355" i="6"/>
  <c r="H247" i="8"/>
  <c r="F261" i="6"/>
  <c r="M134" i="8"/>
  <c r="K148" i="6"/>
  <c r="L134" i="8"/>
  <c r="J148" i="6"/>
  <c r="H4" i="8"/>
  <c r="F18" i="6"/>
  <c r="Q71" i="8"/>
  <c r="O85" i="6"/>
  <c r="N71" i="8"/>
  <c r="L85" i="6"/>
  <c r="P407" i="8"/>
  <c r="N421" i="6"/>
  <c r="L407" i="8"/>
  <c r="J421" i="6"/>
  <c r="R342" i="8"/>
  <c r="P356" i="6"/>
  <c r="L208" i="8"/>
  <c r="J222" i="6"/>
  <c r="I208" i="8"/>
  <c r="G222" i="6"/>
  <c r="G123" i="8"/>
  <c r="E137" i="6"/>
  <c r="K123" i="8"/>
  <c r="I137" i="6"/>
  <c r="K395" i="8"/>
  <c r="I409" i="6"/>
  <c r="I395" i="8"/>
  <c r="G409" i="6"/>
  <c r="P335" i="8"/>
  <c r="N349" i="6"/>
  <c r="G335" i="8"/>
  <c r="E349" i="6"/>
  <c r="G282" i="8"/>
  <c r="E296" i="6"/>
  <c r="O331" i="8"/>
  <c r="M345" i="6"/>
  <c r="H207" i="8"/>
  <c r="F221" i="6"/>
  <c r="R207" i="8"/>
  <c r="P221" i="6"/>
  <c r="P108" i="8"/>
  <c r="N122" i="6"/>
  <c r="L69" i="8"/>
  <c r="J83" i="6"/>
  <c r="I69" i="8"/>
  <c r="G83" i="6"/>
  <c r="N443" i="8"/>
  <c r="L457" i="6"/>
  <c r="H438" i="8"/>
  <c r="F452" i="6"/>
  <c r="M116" i="8"/>
  <c r="K130" i="6"/>
  <c r="I116" i="8"/>
  <c r="G130" i="6"/>
  <c r="N18" i="8"/>
  <c r="L32" i="6"/>
  <c r="K18" i="8"/>
  <c r="I32" i="6"/>
  <c r="M118" i="8"/>
  <c r="K132" i="6"/>
  <c r="Q118" i="8"/>
  <c r="O132" i="6"/>
  <c r="K48" i="8"/>
  <c r="I62" i="6"/>
  <c r="H285" i="8"/>
  <c r="F299" i="6"/>
  <c r="M285" i="8"/>
  <c r="K299" i="6"/>
  <c r="P259" i="8"/>
  <c r="N273" i="6"/>
  <c r="N259" i="8"/>
  <c r="L273" i="6"/>
  <c r="G329" i="8"/>
  <c r="E343" i="6"/>
  <c r="J329" i="8"/>
  <c r="H343" i="6"/>
  <c r="R217" i="8"/>
  <c r="P231" i="6"/>
  <c r="P217" i="8"/>
  <c r="N231" i="6"/>
  <c r="O115" i="8"/>
  <c r="M129" i="6"/>
  <c r="L115" i="8"/>
  <c r="J129" i="6"/>
  <c r="P8" i="8"/>
  <c r="N22" i="6"/>
  <c r="N8" i="8"/>
  <c r="L22" i="6"/>
  <c r="Q350" i="8"/>
  <c r="O364" i="6"/>
  <c r="N350" i="8"/>
  <c r="L364" i="6"/>
  <c r="J235" i="8"/>
  <c r="H249" i="6"/>
  <c r="O235" i="8"/>
  <c r="M249" i="6"/>
  <c r="M93" i="8"/>
  <c r="K107" i="6"/>
  <c r="Q93" i="8"/>
  <c r="O107" i="6"/>
  <c r="N78" i="8"/>
  <c r="L92" i="6"/>
  <c r="F362" i="8"/>
  <c r="D376" i="6"/>
  <c r="M340" i="8"/>
  <c r="K354" i="6"/>
  <c r="Q340" i="8"/>
  <c r="O354" i="6"/>
  <c r="P158" i="2"/>
  <c r="I160" i="8"/>
  <c r="G174" i="6"/>
  <c r="M55" i="8"/>
  <c r="K69" i="6"/>
  <c r="L21" i="8"/>
  <c r="J35" i="6"/>
  <c r="P21" i="8"/>
  <c r="N35" i="6"/>
  <c r="I87" i="8"/>
  <c r="G101" i="6"/>
  <c r="N87" i="8"/>
  <c r="L101" i="6"/>
  <c r="P358" i="8"/>
  <c r="N372" i="6"/>
  <c r="O358" i="8"/>
  <c r="M372" i="6"/>
  <c r="M67" i="8"/>
  <c r="K81" i="6"/>
  <c r="Q67" i="8"/>
  <c r="O81" i="6"/>
  <c r="O376" i="8"/>
  <c r="M390" i="6"/>
  <c r="J376" i="8"/>
  <c r="H390" i="6"/>
  <c r="O286" i="8"/>
  <c r="M300" i="6"/>
  <c r="M286" i="8"/>
  <c r="K300" i="6"/>
  <c r="M15" i="8"/>
  <c r="K29" i="6"/>
  <c r="J174" i="8"/>
  <c r="H188" i="6"/>
  <c r="N47" i="8"/>
  <c r="L61" i="6"/>
  <c r="G97" i="8"/>
  <c r="E111" i="6"/>
  <c r="M97" i="8"/>
  <c r="K111" i="6"/>
  <c r="I470" i="8"/>
  <c r="G484" i="6"/>
  <c r="N470" i="8"/>
  <c r="L484" i="6"/>
  <c r="F13" i="8"/>
  <c r="D27" i="6"/>
  <c r="F477" i="8"/>
  <c r="D491" i="6"/>
  <c r="F22" i="8"/>
  <c r="D36" i="6"/>
  <c r="F85" i="8"/>
  <c r="D99" i="6"/>
  <c r="M225" i="8"/>
  <c r="K239" i="6"/>
  <c r="Q225" i="8"/>
  <c r="O239" i="6"/>
  <c r="M180" i="8"/>
  <c r="K194" i="6"/>
  <c r="I146" i="8"/>
  <c r="G160" i="6"/>
  <c r="N146" i="8"/>
  <c r="L160" i="6"/>
  <c r="M184" i="8"/>
  <c r="K198" i="6"/>
  <c r="Q184" i="8"/>
  <c r="O198" i="6"/>
  <c r="F41" i="8"/>
  <c r="D55" i="6"/>
  <c r="P377" i="8"/>
  <c r="N391" i="6"/>
  <c r="I278" i="8"/>
  <c r="G292" i="6"/>
  <c r="G273" i="8"/>
  <c r="E287" i="6"/>
  <c r="H273" i="8"/>
  <c r="F287" i="6"/>
  <c r="R388" i="8"/>
  <c r="P402" i="6"/>
  <c r="P388" i="8"/>
  <c r="N402" i="6"/>
  <c r="M241" i="8"/>
  <c r="K255" i="6"/>
  <c r="Q241" i="8"/>
  <c r="O255" i="6"/>
  <c r="O132" i="8"/>
  <c r="M146" i="6"/>
  <c r="K132" i="8"/>
  <c r="I146" i="6"/>
  <c r="Q374" i="8"/>
  <c r="O388" i="6"/>
  <c r="N374" i="8"/>
  <c r="L388" i="6"/>
  <c r="H267" i="8"/>
  <c r="F281" i="6"/>
  <c r="O267" i="8"/>
  <c r="M281" i="6"/>
  <c r="J291" i="8"/>
  <c r="H305" i="6"/>
  <c r="O291" i="8"/>
  <c r="M305" i="6"/>
  <c r="L347" i="8"/>
  <c r="J361" i="6"/>
  <c r="Q347" i="8"/>
  <c r="O361" i="6"/>
  <c r="P197" i="2"/>
  <c r="K199" i="8"/>
  <c r="I213" i="6"/>
  <c r="O232" i="8"/>
  <c r="M246" i="6"/>
  <c r="K94" i="8"/>
  <c r="I108" i="6"/>
  <c r="O94" i="8"/>
  <c r="M108" i="6"/>
  <c r="F481" i="8"/>
  <c r="D495" i="6"/>
  <c r="M326" i="8"/>
  <c r="K340" i="6"/>
  <c r="I122" i="8"/>
  <c r="G136" i="6"/>
  <c r="P425" i="8"/>
  <c r="N439" i="6"/>
  <c r="R425" i="8"/>
  <c r="P439" i="6"/>
  <c r="P417" i="2"/>
  <c r="J419" i="8"/>
  <c r="H433" i="6"/>
  <c r="L266" i="8"/>
  <c r="J280" i="6"/>
  <c r="H266" i="8"/>
  <c r="F280" i="6"/>
  <c r="H125" i="8"/>
  <c r="F139" i="6"/>
  <c r="Q125" i="8"/>
  <c r="O139" i="6"/>
  <c r="R478" i="8"/>
  <c r="P492" i="6"/>
  <c r="H478" i="8"/>
  <c r="F492" i="6"/>
  <c r="L209" i="8"/>
  <c r="J223" i="6"/>
  <c r="I209" i="8"/>
  <c r="G223" i="6"/>
  <c r="M215" i="8"/>
  <c r="K229" i="6"/>
  <c r="Q215" i="8"/>
  <c r="O229" i="6"/>
  <c r="H25" i="8"/>
  <c r="F39" i="6"/>
  <c r="L25" i="8"/>
  <c r="J39" i="6"/>
  <c r="O90" i="8"/>
  <c r="M104" i="6"/>
  <c r="L90" i="8"/>
  <c r="J104" i="6"/>
  <c r="R181" i="8"/>
  <c r="P195" i="6"/>
  <c r="Q73" i="8"/>
  <c r="O87" i="6"/>
  <c r="Q349" i="8"/>
  <c r="O363" i="6"/>
  <c r="H349" i="8"/>
  <c r="F363" i="6"/>
  <c r="N400" i="8"/>
  <c r="L414" i="6"/>
  <c r="L400" i="8"/>
  <c r="J414" i="6"/>
  <c r="P135" i="2"/>
  <c r="R131" i="8"/>
  <c r="P145" i="6"/>
  <c r="L100" i="8"/>
  <c r="J114" i="6"/>
  <c r="P100" i="8"/>
  <c r="N114" i="6"/>
  <c r="R30" i="8"/>
  <c r="P44" i="6"/>
  <c r="H30" i="8"/>
  <c r="F44" i="6"/>
  <c r="O82" i="8"/>
  <c r="M96" i="6"/>
  <c r="L82" i="8"/>
  <c r="J96" i="6"/>
  <c r="R80" i="8"/>
  <c r="P94" i="6"/>
  <c r="R70" i="8"/>
  <c r="P84" i="6"/>
  <c r="G70" i="8"/>
  <c r="E84" i="6"/>
  <c r="Q66" i="8"/>
  <c r="O80" i="6"/>
  <c r="G272" i="8"/>
  <c r="E286" i="6"/>
  <c r="C11" i="6" s="1"/>
  <c r="R201" i="8"/>
  <c r="P215" i="6"/>
  <c r="I201" i="8"/>
  <c r="G215" i="6"/>
  <c r="L382" i="8"/>
  <c r="J396" i="6"/>
  <c r="P312" i="8"/>
  <c r="N326" i="6"/>
  <c r="L312" i="8"/>
  <c r="J326" i="6"/>
  <c r="H355" i="8"/>
  <c r="F369" i="6"/>
  <c r="H269" i="8"/>
  <c r="F283" i="6"/>
  <c r="N279" i="8"/>
  <c r="L293" i="6"/>
  <c r="R279" i="8"/>
  <c r="P293" i="6"/>
  <c r="R164" i="8"/>
  <c r="P178" i="6"/>
  <c r="H164" i="8"/>
  <c r="F178" i="6"/>
  <c r="I120" i="8"/>
  <c r="G134" i="6"/>
  <c r="P118" i="2"/>
  <c r="G300" i="8"/>
  <c r="E314" i="6"/>
  <c r="P343" i="2"/>
  <c r="J345" i="8"/>
  <c r="H359" i="6"/>
  <c r="O12" i="8"/>
  <c r="M26" i="6"/>
  <c r="J424" i="8"/>
  <c r="H438" i="6"/>
  <c r="Q251" i="8"/>
  <c r="O265" i="6"/>
  <c r="G251" i="8"/>
  <c r="E265" i="6"/>
  <c r="G206" i="8"/>
  <c r="E220" i="6"/>
  <c r="R295" i="8"/>
  <c r="P309" i="6"/>
  <c r="M239" i="8"/>
  <c r="K253" i="6"/>
  <c r="Q239" i="8"/>
  <c r="O253" i="6"/>
  <c r="G166" i="8"/>
  <c r="E180" i="6"/>
  <c r="R166" i="8"/>
  <c r="P180" i="6"/>
  <c r="J23" i="8"/>
  <c r="H37" i="6"/>
  <c r="G23" i="8"/>
  <c r="E37" i="6"/>
  <c r="I243" i="8"/>
  <c r="G257" i="6"/>
  <c r="P241" i="2"/>
  <c r="N255" i="8"/>
  <c r="L269" i="6"/>
  <c r="R255" i="8"/>
  <c r="P269" i="6"/>
  <c r="Q20" i="8"/>
  <c r="O34" i="6"/>
  <c r="P197" i="8"/>
  <c r="N211" i="6"/>
  <c r="L197" i="8"/>
  <c r="J211" i="6"/>
  <c r="J292" i="8"/>
  <c r="H306" i="6"/>
  <c r="G292" i="8"/>
  <c r="E306" i="6"/>
  <c r="I189" i="8"/>
  <c r="G203" i="6"/>
  <c r="P187" i="2"/>
  <c r="G294" i="8"/>
  <c r="E308" i="6"/>
  <c r="L294" i="8"/>
  <c r="J308" i="6"/>
  <c r="P416" i="8"/>
  <c r="N430" i="6"/>
  <c r="G379" i="8"/>
  <c r="E393" i="6"/>
  <c r="G333" i="8"/>
  <c r="E347" i="6"/>
  <c r="Q310" i="8"/>
  <c r="O324" i="6"/>
  <c r="H310" i="8"/>
  <c r="F324" i="6"/>
  <c r="O200" i="8"/>
  <c r="M214" i="6"/>
  <c r="J200" i="8"/>
  <c r="H214" i="6"/>
  <c r="O169" i="8"/>
  <c r="M183" i="6"/>
  <c r="O126" i="8"/>
  <c r="M140" i="6"/>
  <c r="K126" i="8"/>
  <c r="I140" i="6"/>
  <c r="M435" i="8"/>
  <c r="K449" i="6"/>
  <c r="H435" i="8"/>
  <c r="F449" i="6"/>
  <c r="P336" i="8"/>
  <c r="N350" i="6"/>
  <c r="L336" i="8"/>
  <c r="J350" i="6"/>
  <c r="P322" i="2"/>
  <c r="J324" i="8"/>
  <c r="H338" i="6"/>
  <c r="P337" i="8"/>
  <c r="N351" i="6"/>
  <c r="H224" i="8"/>
  <c r="F238" i="6"/>
  <c r="P56" i="8"/>
  <c r="N70" i="6"/>
  <c r="G56" i="8"/>
  <c r="E70" i="6"/>
  <c r="K403" i="8"/>
  <c r="I417" i="6"/>
  <c r="I403" i="8"/>
  <c r="G417" i="6"/>
  <c r="R399" i="8"/>
  <c r="P413" i="6"/>
  <c r="L257" i="8"/>
  <c r="J271" i="6"/>
  <c r="I257" i="8"/>
  <c r="G271" i="6"/>
  <c r="R147" i="8"/>
  <c r="P161" i="6"/>
  <c r="K439" i="8"/>
  <c r="I453" i="6"/>
  <c r="N288" i="8"/>
  <c r="L302" i="6"/>
  <c r="J288" i="8"/>
  <c r="H302" i="6"/>
  <c r="N263" i="8"/>
  <c r="L277" i="6"/>
  <c r="R263" i="8"/>
  <c r="P277" i="6"/>
  <c r="L155" i="8"/>
  <c r="J169" i="6"/>
  <c r="P152" i="8"/>
  <c r="N166" i="6"/>
  <c r="P9" i="2"/>
  <c r="I11" i="8"/>
  <c r="G25" i="6"/>
  <c r="L434" i="8"/>
  <c r="J448" i="6"/>
  <c r="J434" i="8"/>
  <c r="H448" i="6"/>
  <c r="Q405" i="8"/>
  <c r="O419" i="6"/>
  <c r="H405" i="8"/>
  <c r="F419" i="6"/>
  <c r="P418" i="2"/>
  <c r="N371" i="8"/>
  <c r="L385" i="6"/>
  <c r="M148" i="8"/>
  <c r="K162" i="6"/>
  <c r="J415" i="8"/>
  <c r="H429" i="6"/>
  <c r="P366" i="8"/>
  <c r="N380" i="6"/>
  <c r="O366" i="8"/>
  <c r="M380" i="6"/>
  <c r="O121" i="8"/>
  <c r="M135" i="6"/>
  <c r="M121" i="8"/>
  <c r="K135" i="6"/>
  <c r="L143" i="8"/>
  <c r="J157" i="6"/>
  <c r="K143" i="8"/>
  <c r="I157" i="6"/>
  <c r="G383" i="8"/>
  <c r="E397" i="6"/>
  <c r="M383" i="8"/>
  <c r="K397" i="6"/>
  <c r="H297" i="8"/>
  <c r="F311" i="6"/>
  <c r="K195" i="8"/>
  <c r="I209" i="6"/>
  <c r="G179" i="8"/>
  <c r="E193" i="6"/>
  <c r="L110" i="8"/>
  <c r="J124" i="6"/>
  <c r="I110" i="8"/>
  <c r="G124" i="6"/>
  <c r="G29" i="8"/>
  <c r="E43" i="6"/>
  <c r="R429" i="8"/>
  <c r="P443" i="6"/>
  <c r="I109" i="8"/>
  <c r="G123" i="6"/>
  <c r="J39" i="8"/>
  <c r="H53" i="6"/>
  <c r="G39" i="8"/>
  <c r="E53" i="6"/>
  <c r="R328" i="8"/>
  <c r="P342" i="6"/>
  <c r="J218" i="8"/>
  <c r="H232" i="6"/>
  <c r="G218" i="8"/>
  <c r="E232" i="6"/>
  <c r="N223" i="8"/>
  <c r="L237" i="6"/>
  <c r="R223" i="8"/>
  <c r="P237" i="6"/>
  <c r="M177" i="8"/>
  <c r="K191" i="6"/>
  <c r="Q177" i="8"/>
  <c r="O191" i="6"/>
  <c r="O196" i="8"/>
  <c r="M210" i="6"/>
  <c r="P194" i="2"/>
  <c r="R95" i="8"/>
  <c r="P109" i="6"/>
  <c r="P93" i="2"/>
  <c r="O343" i="8"/>
  <c r="M357" i="6"/>
  <c r="P341" i="2"/>
  <c r="H248" i="8"/>
  <c r="F262" i="6"/>
  <c r="P128" i="2"/>
  <c r="Q17" i="8"/>
  <c r="O31" i="6"/>
  <c r="I7" i="8"/>
  <c r="G21" i="6"/>
  <c r="P5" i="2"/>
  <c r="P50" i="8"/>
  <c r="N64" i="6"/>
  <c r="L323" i="8"/>
  <c r="J337" i="6"/>
  <c r="Q323" i="8"/>
  <c r="O337" i="6"/>
  <c r="O386" i="8"/>
  <c r="M400" i="6"/>
  <c r="K363" i="8"/>
  <c r="I377" i="6"/>
  <c r="J363" i="8"/>
  <c r="H377" i="6"/>
  <c r="R344" i="8"/>
  <c r="P358" i="6"/>
  <c r="R320" i="8"/>
  <c r="P334" i="6"/>
  <c r="K233" i="8"/>
  <c r="I247" i="6"/>
  <c r="H233" i="8"/>
  <c r="F247" i="6"/>
  <c r="J188" i="8"/>
  <c r="H202" i="6"/>
  <c r="G188" i="8"/>
  <c r="E202" i="6"/>
  <c r="G77" i="8"/>
  <c r="E91" i="6"/>
  <c r="H49" i="8"/>
  <c r="F63" i="6"/>
  <c r="P47" i="2"/>
  <c r="Q384" i="8"/>
  <c r="O398" i="6"/>
  <c r="L301" i="8"/>
  <c r="J315" i="6"/>
  <c r="L16" i="8"/>
  <c r="J30" i="6"/>
  <c r="L293" i="8"/>
  <c r="J307" i="6"/>
  <c r="L315" i="8"/>
  <c r="J329" i="6"/>
  <c r="Q315" i="8"/>
  <c r="O329" i="6"/>
  <c r="Q10" i="8"/>
  <c r="O24" i="6"/>
  <c r="L119" i="8"/>
  <c r="J133" i="6"/>
  <c r="R40" i="8"/>
  <c r="P54" i="6"/>
  <c r="M275" i="8"/>
  <c r="K289" i="6"/>
  <c r="P339" i="8"/>
  <c r="N353" i="6"/>
  <c r="P139" i="8"/>
  <c r="N153" i="6"/>
  <c r="M51" i="8"/>
  <c r="K65" i="6"/>
  <c r="Q51" i="8"/>
  <c r="O65" i="6"/>
  <c r="F454" i="8"/>
  <c r="D468" i="6"/>
  <c r="F391" i="8"/>
  <c r="D405" i="6"/>
  <c r="F113" i="8"/>
  <c r="D127" i="6"/>
  <c r="F461" i="8"/>
  <c r="D475" i="6"/>
  <c r="F129" i="8"/>
  <c r="D143" i="6"/>
  <c r="F484" i="8"/>
  <c r="D498" i="6"/>
  <c r="R348" i="8"/>
  <c r="P362" i="6"/>
  <c r="Q348" i="8"/>
  <c r="O362" i="6"/>
  <c r="Q351" i="8"/>
  <c r="O365" i="6"/>
  <c r="H203" i="8"/>
  <c r="F217" i="6"/>
  <c r="M203" i="8"/>
  <c r="K217" i="6"/>
  <c r="I428" i="8"/>
  <c r="G442" i="6"/>
  <c r="K144" i="8"/>
  <c r="I158" i="6"/>
  <c r="I144" i="8"/>
  <c r="G158" i="6"/>
  <c r="L389" i="8"/>
  <c r="J403" i="6"/>
  <c r="P289" i="8"/>
  <c r="N303" i="6"/>
  <c r="P115" i="2"/>
  <c r="J117" i="8"/>
  <c r="H131" i="6"/>
  <c r="I79" i="8"/>
  <c r="G93" i="6"/>
  <c r="H79" i="8"/>
  <c r="F93" i="6"/>
  <c r="K325" i="8"/>
  <c r="I339" i="6"/>
  <c r="O325" i="8"/>
  <c r="M339" i="6"/>
  <c r="M37" i="8"/>
  <c r="K51" i="6"/>
  <c r="Q37" i="8"/>
  <c r="O51" i="6"/>
  <c r="J436" i="8"/>
  <c r="H450" i="6"/>
  <c r="M231" i="8"/>
  <c r="K245" i="6"/>
  <c r="I11" i="6" s="1"/>
  <c r="Q231" i="8"/>
  <c r="O245" i="6"/>
  <c r="R202" i="8"/>
  <c r="P216" i="6"/>
  <c r="H202" i="8"/>
  <c r="F216" i="6"/>
  <c r="G170" i="8"/>
  <c r="E184" i="6"/>
  <c r="N127" i="8"/>
  <c r="L141" i="6"/>
  <c r="J494" i="8"/>
  <c r="H508" i="6"/>
  <c r="O494" i="8"/>
  <c r="M508" i="6"/>
  <c r="P400" i="2"/>
  <c r="J402" i="8"/>
  <c r="H416" i="6"/>
  <c r="M99" i="8"/>
  <c r="K113" i="6"/>
  <c r="Q99" i="8"/>
  <c r="O113" i="6"/>
  <c r="P88" i="8"/>
  <c r="N102" i="6"/>
  <c r="N88" i="8"/>
  <c r="L102" i="6"/>
  <c r="J422" i="8"/>
  <c r="H436" i="6"/>
  <c r="H422" i="8"/>
  <c r="F436" i="6"/>
  <c r="I334" i="8"/>
  <c r="G348" i="6"/>
  <c r="O334" i="8"/>
  <c r="M348" i="6"/>
  <c r="R381" i="8"/>
  <c r="P395" i="6"/>
  <c r="N381" i="8"/>
  <c r="L395" i="6"/>
  <c r="Q226" i="8"/>
  <c r="O240" i="6"/>
  <c r="O226" i="8"/>
  <c r="M240" i="6"/>
  <c r="J211" i="8"/>
  <c r="H225" i="6"/>
  <c r="O211" i="8"/>
  <c r="M225" i="6"/>
  <c r="O240" i="8"/>
  <c r="M254" i="6"/>
  <c r="M290" i="8"/>
  <c r="K304" i="6"/>
  <c r="R290" i="8"/>
  <c r="P304" i="6"/>
  <c r="M103" i="8"/>
  <c r="K117" i="6"/>
  <c r="J65" i="8"/>
  <c r="H79" i="6"/>
  <c r="N404" i="8"/>
  <c r="L418" i="6"/>
  <c r="P83" i="8"/>
  <c r="N97" i="6"/>
  <c r="Q138" i="8"/>
  <c r="O152" i="6"/>
  <c r="O138" i="8"/>
  <c r="M152" i="6"/>
  <c r="F192" i="8"/>
  <c r="D206" i="6"/>
  <c r="F444" i="8"/>
  <c r="D458" i="6"/>
  <c r="F193" i="8"/>
  <c r="D207" i="6"/>
  <c r="F467" i="8"/>
  <c r="D481" i="6"/>
  <c r="N431" i="8"/>
  <c r="L445" i="6"/>
  <c r="I431" i="8"/>
  <c r="G445" i="6"/>
  <c r="M264" i="8"/>
  <c r="K278" i="6"/>
  <c r="Q264" i="8"/>
  <c r="O278" i="6"/>
  <c r="R250" i="8"/>
  <c r="P264" i="6"/>
  <c r="H250" i="8"/>
  <c r="F264" i="6"/>
  <c r="R96" i="8"/>
  <c r="P110" i="6"/>
  <c r="L318" i="8"/>
  <c r="J332" i="6"/>
  <c r="R242" i="8"/>
  <c r="P256" i="6"/>
  <c r="H242" i="8"/>
  <c r="F256" i="6"/>
  <c r="P176" i="2"/>
  <c r="J178" i="8"/>
  <c r="H192" i="6"/>
  <c r="M19" i="8"/>
  <c r="K33" i="6"/>
  <c r="J19" i="8"/>
  <c r="H33" i="6"/>
  <c r="Q24" i="8"/>
  <c r="O38" i="6"/>
  <c r="G24" i="8"/>
  <c r="E38" i="6"/>
  <c r="O84" i="8"/>
  <c r="M98" i="6"/>
  <c r="P304" i="8"/>
  <c r="N318" i="6"/>
  <c r="L304" i="8"/>
  <c r="J318" i="6"/>
  <c r="H173" i="8"/>
  <c r="F187" i="6"/>
  <c r="G173" i="8"/>
  <c r="E187" i="6"/>
  <c r="Q398" i="8"/>
  <c r="O412" i="6"/>
  <c r="P396" i="2"/>
  <c r="P406" i="8"/>
  <c r="N420" i="6"/>
  <c r="G406" i="8"/>
  <c r="E420" i="6"/>
  <c r="G216" i="8"/>
  <c r="E230" i="6"/>
  <c r="L38" i="8"/>
  <c r="J52" i="6"/>
  <c r="I38" i="8"/>
  <c r="G52" i="6"/>
  <c r="P394" i="8"/>
  <c r="N408" i="6"/>
  <c r="R390" i="8"/>
  <c r="P404" i="6"/>
  <c r="P232" i="2"/>
  <c r="H369" i="8"/>
  <c r="F383" i="6"/>
  <c r="Q165" i="8"/>
  <c r="O179" i="6"/>
  <c r="G165" i="8"/>
  <c r="E179" i="6"/>
  <c r="L92" i="8"/>
  <c r="J106" i="6"/>
  <c r="P92" i="8"/>
  <c r="N106" i="6"/>
  <c r="J31" i="8"/>
  <c r="H45" i="6"/>
  <c r="G31" i="8"/>
  <c r="E45" i="6"/>
  <c r="I361" i="8"/>
  <c r="G375" i="6"/>
  <c r="J361" i="8"/>
  <c r="H375" i="6"/>
  <c r="H332" i="8"/>
  <c r="F346" i="6"/>
  <c r="J276" i="8"/>
  <c r="H290" i="6"/>
  <c r="G276" i="8"/>
  <c r="E290" i="6"/>
  <c r="M168" i="8"/>
  <c r="K182" i="6"/>
  <c r="J168" i="8"/>
  <c r="H182" i="6"/>
  <c r="R124" i="8"/>
  <c r="P138" i="6"/>
  <c r="P122" i="2"/>
  <c r="H72" i="8"/>
  <c r="F86" i="6"/>
  <c r="G72" i="8"/>
  <c r="E86" i="6"/>
  <c r="H353" i="8"/>
  <c r="F367" i="6"/>
  <c r="R283" i="8"/>
  <c r="P297" i="6"/>
  <c r="I283" i="8"/>
  <c r="G297" i="6"/>
  <c r="K284" i="8"/>
  <c r="I298" i="6"/>
  <c r="O28" i="8"/>
  <c r="M42" i="6"/>
  <c r="P74" i="8"/>
  <c r="N88" i="6"/>
  <c r="L249" i="8"/>
  <c r="J263" i="6"/>
  <c r="I249" i="8"/>
  <c r="G263" i="6"/>
  <c r="R319" i="8"/>
  <c r="P333" i="6"/>
  <c r="M270" i="8"/>
  <c r="K284" i="6"/>
  <c r="P256" i="2"/>
  <c r="N75" i="8"/>
  <c r="L89" i="6"/>
  <c r="J75" i="8"/>
  <c r="H89" i="6"/>
  <c r="P192" i="2"/>
  <c r="J194" i="8"/>
  <c r="H208" i="6"/>
  <c r="O167" i="8"/>
  <c r="M181" i="6"/>
  <c r="L167" i="8"/>
  <c r="J181" i="6"/>
  <c r="J172" i="8"/>
  <c r="H186" i="6"/>
  <c r="H172" i="8"/>
  <c r="F186" i="6"/>
  <c r="Q9" i="8"/>
  <c r="O23" i="6"/>
  <c r="N346" i="8"/>
  <c r="L360" i="6"/>
  <c r="G309" i="8"/>
  <c r="E323" i="6"/>
  <c r="L277" i="8"/>
  <c r="J291" i="6"/>
  <c r="G198" i="8"/>
  <c r="E212" i="6"/>
  <c r="P174" i="2"/>
  <c r="I176" i="8"/>
  <c r="G190" i="6"/>
  <c r="P89" i="2"/>
  <c r="I91" i="8"/>
  <c r="G105" i="6"/>
  <c r="P435" i="2"/>
  <c r="P300" i="2"/>
  <c r="J317" i="8"/>
  <c r="H331" i="6"/>
  <c r="H317" i="8"/>
  <c r="F331" i="6"/>
  <c r="G367" i="8"/>
  <c r="E381" i="6"/>
  <c r="P365" i="2"/>
  <c r="L171" i="8"/>
  <c r="J185" i="6"/>
  <c r="I171" i="8"/>
  <c r="G185" i="6"/>
  <c r="Q32" i="8"/>
  <c r="O46" i="6"/>
  <c r="G32" i="8"/>
  <c r="E46" i="6"/>
  <c r="J210" i="8"/>
  <c r="H224" i="6"/>
  <c r="G210" i="8"/>
  <c r="E224" i="6"/>
  <c r="P156" i="8"/>
  <c r="N170" i="6"/>
  <c r="P133" i="2"/>
  <c r="P135" i="8"/>
  <c r="N149" i="6"/>
  <c r="R486" i="8"/>
  <c r="P500" i="6"/>
  <c r="H486" i="8"/>
  <c r="F500" i="6"/>
  <c r="K359" i="8"/>
  <c r="I373" i="6"/>
  <c r="L359" i="8"/>
  <c r="J373" i="6"/>
  <c r="J341" i="8"/>
  <c r="H355" i="6"/>
  <c r="H341" i="8"/>
  <c r="F355" i="6"/>
  <c r="P247" i="8"/>
  <c r="N261" i="6"/>
  <c r="N134" i="8"/>
  <c r="L148" i="6"/>
  <c r="L4" i="8"/>
  <c r="J18" i="6"/>
  <c r="P4" i="8"/>
  <c r="N18" i="6"/>
  <c r="R71" i="8"/>
  <c r="P85" i="6"/>
  <c r="G71" i="8"/>
  <c r="E85" i="6"/>
  <c r="G407" i="8"/>
  <c r="E421" i="6"/>
  <c r="M407" i="8"/>
  <c r="K421" i="6"/>
  <c r="H342" i="8"/>
  <c r="F356" i="6"/>
  <c r="K342" i="8"/>
  <c r="I356" i="6"/>
  <c r="M208" i="8"/>
  <c r="K222" i="6"/>
  <c r="Q208" i="8"/>
  <c r="O222" i="6"/>
  <c r="O123" i="8"/>
  <c r="M137" i="6"/>
  <c r="L123" i="8"/>
  <c r="J137" i="6"/>
  <c r="F158" i="8"/>
  <c r="D172" i="6"/>
  <c r="F421" i="8"/>
  <c r="D435" i="6"/>
  <c r="M395" i="8"/>
  <c r="K409" i="6"/>
  <c r="Q395" i="8"/>
  <c r="O409" i="6"/>
  <c r="J335" i="8"/>
  <c r="H349" i="6"/>
  <c r="O335" i="8"/>
  <c r="M349" i="6"/>
  <c r="O282" i="8"/>
  <c r="M296" i="6"/>
  <c r="H331" i="8"/>
  <c r="F345" i="6"/>
  <c r="P205" i="2"/>
  <c r="K207" i="8"/>
  <c r="I221" i="6"/>
  <c r="L108" i="8"/>
  <c r="J122" i="6"/>
  <c r="I108" i="8"/>
  <c r="G122" i="6"/>
  <c r="M69" i="8"/>
  <c r="K83" i="6"/>
  <c r="Q69" i="8"/>
  <c r="O83" i="6"/>
  <c r="H443" i="8"/>
  <c r="F457" i="6"/>
  <c r="I438" i="8"/>
  <c r="G452" i="6"/>
  <c r="Q116" i="8"/>
  <c r="O130" i="6"/>
  <c r="O18" i="8"/>
  <c r="M32" i="6"/>
  <c r="L18" i="8"/>
  <c r="J32" i="6"/>
  <c r="P116" i="2"/>
  <c r="P48" i="8"/>
  <c r="N62" i="6"/>
  <c r="L48" i="8"/>
  <c r="J62" i="6"/>
  <c r="I285" i="8"/>
  <c r="G299" i="6"/>
  <c r="P283" i="2"/>
  <c r="Q259" i="8"/>
  <c r="O273" i="6"/>
  <c r="G259" i="8"/>
  <c r="E273" i="6"/>
  <c r="O329" i="8"/>
  <c r="M343" i="6"/>
  <c r="R329" i="8"/>
  <c r="P343" i="6"/>
  <c r="L217" i="8"/>
  <c r="J231" i="6"/>
  <c r="I217" i="8"/>
  <c r="G231" i="6"/>
  <c r="H115" i="8"/>
  <c r="F129" i="6"/>
  <c r="Q8" i="8"/>
  <c r="O22" i="6"/>
  <c r="G8" i="8"/>
  <c r="E22" i="6"/>
  <c r="H350" i="8"/>
  <c r="F364" i="6"/>
  <c r="G350" i="8"/>
  <c r="E364" i="6"/>
  <c r="R235" i="8"/>
  <c r="P249" i="6"/>
  <c r="P91" i="2"/>
  <c r="J93" i="8"/>
  <c r="H107" i="6"/>
  <c r="K78" i="8"/>
  <c r="I92" i="6"/>
  <c r="G78" i="8"/>
  <c r="E92" i="6"/>
  <c r="P338" i="2"/>
  <c r="J340" i="8"/>
  <c r="H354" i="6"/>
  <c r="L160" i="8"/>
  <c r="J174" i="6"/>
  <c r="Q160" i="8"/>
  <c r="O174" i="6"/>
  <c r="P53" i="2"/>
  <c r="I21" i="8"/>
  <c r="G35" i="6"/>
  <c r="J87" i="8"/>
  <c r="H101" i="6"/>
  <c r="G87" i="8"/>
  <c r="E101" i="6"/>
  <c r="J358" i="8"/>
  <c r="H372" i="6"/>
  <c r="N67" i="8"/>
  <c r="L81" i="6"/>
  <c r="J67" i="8"/>
  <c r="H81" i="6"/>
  <c r="G376" i="8"/>
  <c r="E390" i="6"/>
  <c r="R376" i="8"/>
  <c r="P390" i="6"/>
  <c r="P286" i="8"/>
  <c r="N300" i="6"/>
  <c r="P284" i="2"/>
  <c r="P13" i="2"/>
  <c r="H174" i="8"/>
  <c r="F188" i="6"/>
  <c r="R174" i="8"/>
  <c r="P188" i="6"/>
  <c r="I47" i="8"/>
  <c r="G61" i="6"/>
  <c r="G47" i="8"/>
  <c r="E61" i="6"/>
  <c r="H97" i="8"/>
  <c r="F111" i="6"/>
  <c r="P95" i="2"/>
  <c r="Q470" i="8"/>
  <c r="O484" i="6"/>
  <c r="G470" i="8"/>
  <c r="E484" i="6"/>
  <c r="P223" i="2"/>
  <c r="P178" i="2"/>
  <c r="J146" i="8"/>
  <c r="H160" i="6"/>
  <c r="G146" i="8"/>
  <c r="E160" i="6"/>
  <c r="N184" i="8"/>
  <c r="L198" i="6"/>
  <c r="J184" i="8"/>
  <c r="H198" i="6"/>
  <c r="I377" i="8"/>
  <c r="G391" i="6"/>
  <c r="Q278" i="8"/>
  <c r="O292" i="6"/>
  <c r="J273" i="8"/>
  <c r="H287" i="6"/>
  <c r="P273" i="8"/>
  <c r="N287" i="6"/>
  <c r="F104" i="8"/>
  <c r="D118" i="6"/>
  <c r="L388" i="8"/>
  <c r="J402" i="6"/>
  <c r="I388" i="8"/>
  <c r="G402" i="6"/>
  <c r="P239" i="2"/>
  <c r="L132" i="8"/>
  <c r="J146" i="6"/>
  <c r="H374" i="8"/>
  <c r="F388" i="6"/>
  <c r="G374" i="8"/>
  <c r="E388" i="6"/>
  <c r="I267" i="8"/>
  <c r="G281" i="6"/>
  <c r="K291" i="8"/>
  <c r="I305" i="6"/>
  <c r="H291" i="8"/>
  <c r="F305" i="6"/>
  <c r="O347" i="8"/>
  <c r="M361" i="6"/>
  <c r="J347" i="8"/>
  <c r="H361" i="6"/>
  <c r="N199" i="8"/>
  <c r="L213" i="6"/>
  <c r="H232" i="8"/>
  <c r="F246" i="6"/>
  <c r="R94" i="8"/>
  <c r="P108" i="6"/>
  <c r="H94" i="8"/>
  <c r="F108" i="6"/>
  <c r="P324" i="2"/>
  <c r="Q122" i="8"/>
  <c r="O136" i="6"/>
  <c r="G425" i="8"/>
  <c r="E439" i="6"/>
  <c r="K425" i="8"/>
  <c r="I439" i="6"/>
  <c r="N419" i="8"/>
  <c r="L433" i="6"/>
  <c r="R419" i="8"/>
  <c r="P433" i="6"/>
  <c r="N266" i="8"/>
  <c r="L280" i="6"/>
  <c r="P266" i="8"/>
  <c r="N280" i="6"/>
  <c r="R125" i="8"/>
  <c r="P139" i="6"/>
  <c r="K125" i="8"/>
  <c r="I139" i="6"/>
  <c r="K478" i="8"/>
  <c r="I492" i="6"/>
  <c r="P478" i="8"/>
  <c r="N492" i="6"/>
  <c r="M209" i="8"/>
  <c r="K223" i="6"/>
  <c r="Q209" i="8"/>
  <c r="O223" i="6"/>
  <c r="P213" i="2"/>
  <c r="J215" i="8"/>
  <c r="H229" i="6"/>
  <c r="O25" i="8"/>
  <c r="M39" i="6"/>
  <c r="M25" i="8"/>
  <c r="K39" i="6"/>
  <c r="H90" i="8"/>
  <c r="F104" i="6"/>
  <c r="M90" i="8"/>
  <c r="K104" i="6"/>
  <c r="K181" i="8"/>
  <c r="I195" i="6"/>
  <c r="J73" i="8"/>
  <c r="H87" i="6"/>
  <c r="R349" i="8"/>
  <c r="P363" i="6"/>
  <c r="P349" i="8"/>
  <c r="N363" i="6"/>
  <c r="H400" i="8"/>
  <c r="F414" i="6"/>
  <c r="M400" i="8"/>
  <c r="K414" i="6"/>
  <c r="N137" i="8"/>
  <c r="L151" i="6"/>
  <c r="H131" i="8"/>
  <c r="F145" i="6"/>
  <c r="M100" i="8"/>
  <c r="K114" i="6"/>
  <c r="I100" i="8"/>
  <c r="G114" i="6"/>
  <c r="P30" i="8"/>
  <c r="N44" i="6"/>
  <c r="H82" i="8"/>
  <c r="F96" i="6"/>
  <c r="M82" i="8"/>
  <c r="K96" i="6"/>
  <c r="K80" i="8"/>
  <c r="I94" i="6"/>
  <c r="J70" i="8"/>
  <c r="H84" i="6"/>
  <c r="O70" i="8"/>
  <c r="M84" i="6"/>
  <c r="G66" i="8"/>
  <c r="E80" i="6"/>
  <c r="J66" i="8"/>
  <c r="H80" i="6"/>
  <c r="P272" i="8"/>
  <c r="N286" i="6"/>
  <c r="O272" i="8"/>
  <c r="M286" i="6"/>
  <c r="P199" i="2"/>
  <c r="Q201" i="8"/>
  <c r="O215" i="6"/>
  <c r="F185" i="8"/>
  <c r="D199" i="6"/>
  <c r="I382" i="8"/>
  <c r="G396" i="6"/>
  <c r="M382" i="8"/>
  <c r="K396" i="6"/>
  <c r="G312" i="8"/>
  <c r="E326" i="6"/>
  <c r="M312" i="8"/>
  <c r="K326" i="6"/>
  <c r="G355" i="8"/>
  <c r="E369" i="6"/>
  <c r="P355" i="8"/>
  <c r="N369" i="6"/>
  <c r="K269" i="8"/>
  <c r="I283" i="6"/>
  <c r="I269" i="8"/>
  <c r="G283" i="6"/>
  <c r="O279" i="8"/>
  <c r="M293" i="6"/>
  <c r="K279" i="8"/>
  <c r="I293" i="6"/>
  <c r="K164" i="8"/>
  <c r="I178" i="6"/>
  <c r="P164" i="8"/>
  <c r="N178" i="6"/>
  <c r="P120" i="8"/>
  <c r="N134" i="6"/>
  <c r="N120" i="8"/>
  <c r="L134" i="6"/>
  <c r="Q300" i="8"/>
  <c r="O314" i="6"/>
  <c r="O300" i="8"/>
  <c r="M314" i="6"/>
  <c r="M345" i="8"/>
  <c r="K359" i="6"/>
  <c r="R345" i="8"/>
  <c r="P359" i="6"/>
  <c r="H12" i="8"/>
  <c r="F26" i="6"/>
  <c r="M424" i="8"/>
  <c r="K438" i="6"/>
  <c r="J251" i="8"/>
  <c r="H265" i="6"/>
  <c r="O251" i="8"/>
  <c r="M265" i="6"/>
  <c r="O206" i="8"/>
  <c r="M220" i="6"/>
  <c r="N295" i="8"/>
  <c r="L309" i="6"/>
  <c r="K295" i="8"/>
  <c r="I309" i="6"/>
  <c r="P237" i="2"/>
  <c r="J239" i="8"/>
  <c r="H253" i="6"/>
  <c r="K166" i="8"/>
  <c r="I180" i="6"/>
  <c r="Q23" i="8"/>
  <c r="O37" i="6"/>
  <c r="O23" i="8"/>
  <c r="M37" i="6"/>
  <c r="P243" i="8"/>
  <c r="N257" i="6"/>
  <c r="N243" i="8"/>
  <c r="L257" i="6"/>
  <c r="G255" i="8"/>
  <c r="E269" i="6"/>
  <c r="K255" i="8"/>
  <c r="I269" i="6"/>
  <c r="P18" i="2"/>
  <c r="J20" i="8"/>
  <c r="H34" i="6"/>
  <c r="R197" i="8"/>
  <c r="P211" i="6"/>
  <c r="M197" i="8"/>
  <c r="K211" i="6"/>
  <c r="L292" i="8"/>
  <c r="J306" i="6"/>
  <c r="O292" i="8"/>
  <c r="M306" i="6"/>
  <c r="P189" i="8"/>
  <c r="N203" i="6"/>
  <c r="N189" i="8"/>
  <c r="L203" i="6"/>
  <c r="J294" i="8"/>
  <c r="H308" i="6"/>
  <c r="M294" i="8"/>
  <c r="K308" i="6"/>
  <c r="I416" i="8"/>
  <c r="G430" i="6"/>
  <c r="O379" i="8"/>
  <c r="M393" i="6"/>
  <c r="K333" i="8"/>
  <c r="I347" i="6"/>
  <c r="O333" i="8"/>
  <c r="M347" i="6"/>
  <c r="K310" i="8"/>
  <c r="I324" i="6"/>
  <c r="P310" i="8"/>
  <c r="N324" i="6"/>
  <c r="F219" i="8"/>
  <c r="D233" i="6"/>
  <c r="M200" i="8"/>
  <c r="K214" i="6"/>
  <c r="R200" i="8"/>
  <c r="P214" i="6"/>
  <c r="H169" i="8"/>
  <c r="F183" i="6"/>
  <c r="P126" i="8"/>
  <c r="N140" i="6"/>
  <c r="L126" i="8"/>
  <c r="J140" i="6"/>
  <c r="O435" i="8"/>
  <c r="M449" i="6"/>
  <c r="P435" i="8"/>
  <c r="N449" i="6"/>
  <c r="G336" i="8"/>
  <c r="E350" i="6"/>
  <c r="M336" i="8"/>
  <c r="K350" i="6"/>
  <c r="N324" i="8"/>
  <c r="L338" i="6"/>
  <c r="R324" i="8"/>
  <c r="P338" i="6"/>
  <c r="I337" i="8"/>
  <c r="G351" i="6"/>
  <c r="K224" i="8"/>
  <c r="I238" i="6"/>
  <c r="P224" i="8"/>
  <c r="N238" i="6"/>
  <c r="J56" i="8"/>
  <c r="H70" i="6"/>
  <c r="O56" i="8"/>
  <c r="M70" i="6"/>
  <c r="F162" i="8"/>
  <c r="D176" i="6"/>
  <c r="F101" i="8"/>
  <c r="D115" i="6"/>
  <c r="M403" i="8"/>
  <c r="K417" i="6"/>
  <c r="Q403" i="8"/>
  <c r="O417" i="6"/>
  <c r="H399" i="8"/>
  <c r="F413" i="6"/>
  <c r="K399" i="8"/>
  <c r="I413" i="6"/>
  <c r="M257" i="8"/>
  <c r="K271" i="6"/>
  <c r="Q257" i="8"/>
  <c r="O271" i="6"/>
  <c r="H147" i="8"/>
  <c r="F161" i="6"/>
  <c r="Q439" i="8"/>
  <c r="O453" i="6"/>
  <c r="O439" i="8"/>
  <c r="M453" i="6"/>
  <c r="P288" i="8"/>
  <c r="N302" i="6"/>
  <c r="R288" i="8"/>
  <c r="P302" i="6"/>
  <c r="G263" i="8"/>
  <c r="E277" i="6"/>
  <c r="K263" i="8"/>
  <c r="I277" i="6"/>
  <c r="M155" i="8"/>
  <c r="K169" i="6"/>
  <c r="P150" i="2"/>
  <c r="I152" i="8"/>
  <c r="G166" i="6"/>
  <c r="Q11" i="8"/>
  <c r="O25" i="6"/>
  <c r="M434" i="8"/>
  <c r="K448" i="6"/>
  <c r="R434" i="8"/>
  <c r="P448" i="6"/>
  <c r="K405" i="8"/>
  <c r="I419" i="6"/>
  <c r="P405" i="8"/>
  <c r="N419" i="6"/>
  <c r="N420" i="8"/>
  <c r="L434" i="6"/>
  <c r="H371" i="8"/>
  <c r="F385" i="6"/>
  <c r="R148" i="8"/>
  <c r="P162" i="6"/>
  <c r="P146" i="2"/>
  <c r="R415" i="8"/>
  <c r="P429" i="6"/>
  <c r="J366" i="8"/>
  <c r="H380" i="6"/>
  <c r="P121" i="8"/>
  <c r="N135" i="6"/>
  <c r="P119" i="2"/>
  <c r="M143" i="8"/>
  <c r="K157" i="6"/>
  <c r="O383" i="8"/>
  <c r="M397" i="6"/>
  <c r="P381" i="2"/>
  <c r="G7" i="6" l="1"/>
  <c r="M11" i="6"/>
  <c r="L12" i="6"/>
  <c r="L10" i="6"/>
  <c r="D11" i="6"/>
  <c r="H7" i="6"/>
  <c r="G11" i="6"/>
  <c r="N12" i="6"/>
  <c r="K11" i="6"/>
  <c r="K7" i="6"/>
  <c r="F12" i="6"/>
  <c r="F8" i="6"/>
  <c r="J12" i="6"/>
  <c r="L7" i="6"/>
  <c r="N7" i="6"/>
  <c r="D7" i="6"/>
  <c r="C7" i="6"/>
  <c r="J11" i="6"/>
  <c r="J10" i="6"/>
  <c r="E11" i="6"/>
  <c r="F11" i="6"/>
  <c r="I10" i="6"/>
  <c r="E10" i="6"/>
  <c r="H10" i="6"/>
  <c r="F7" i="6"/>
  <c r="M10" i="6"/>
  <c r="E7" i="6"/>
  <c r="F10" i="6"/>
  <c r="L11" i="6"/>
  <c r="G10" i="6"/>
  <c r="M7" i="6"/>
  <c r="D10" i="6"/>
  <c r="N10" i="6"/>
  <c r="J7" i="6"/>
  <c r="K10" i="6"/>
  <c r="I7" i="6"/>
  <c r="G12" i="6"/>
  <c r="N11" i="6"/>
  <c r="C10" i="6"/>
  <c r="M6" i="6"/>
  <c r="H12" i="6"/>
  <c r="L6" i="6"/>
  <c r="F346" i="8"/>
  <c r="D360" i="6"/>
  <c r="F19" i="8"/>
  <c r="D33" i="6"/>
  <c r="F381" i="8"/>
  <c r="D395" i="6"/>
  <c r="F425" i="8"/>
  <c r="D439" i="6"/>
  <c r="F47" i="8"/>
  <c r="D61" i="6"/>
  <c r="F87" i="8"/>
  <c r="D101" i="6"/>
  <c r="F259" i="8"/>
  <c r="D273" i="6"/>
  <c r="F333" i="8"/>
  <c r="D347" i="6"/>
  <c r="C12" i="6"/>
  <c r="D6" i="6"/>
  <c r="F226" i="8"/>
  <c r="D240" i="6"/>
  <c r="F325" i="8"/>
  <c r="D339" i="6"/>
  <c r="F289" i="8"/>
  <c r="D303" i="6"/>
  <c r="F358" i="8"/>
  <c r="D372" i="6"/>
  <c r="F235" i="8"/>
  <c r="D249" i="6"/>
  <c r="F134" i="8"/>
  <c r="D148" i="6"/>
  <c r="F156" i="8"/>
  <c r="D170" i="6"/>
  <c r="F96" i="8"/>
  <c r="D110" i="6"/>
  <c r="F66" i="8"/>
  <c r="D80" i="6"/>
  <c r="F181" i="8"/>
  <c r="D195" i="6"/>
  <c r="G6" i="6"/>
  <c r="F394" i="8"/>
  <c r="D408" i="6"/>
  <c r="L9" i="6"/>
  <c r="F197" i="8"/>
  <c r="D211" i="6"/>
  <c r="F312" i="8"/>
  <c r="D326" i="6"/>
  <c r="I5" i="6"/>
  <c r="F231" i="8"/>
  <c r="D245" i="6"/>
  <c r="F203" i="8"/>
  <c r="D217" i="6"/>
  <c r="F121" i="8"/>
  <c r="D135" i="6"/>
  <c r="F148" i="8"/>
  <c r="D162" i="6"/>
  <c r="F239" i="8"/>
  <c r="D253" i="6"/>
  <c r="F201" i="8"/>
  <c r="D215" i="6"/>
  <c r="F326" i="8"/>
  <c r="D340" i="6"/>
  <c r="F285" i="8"/>
  <c r="D299" i="6"/>
  <c r="F118" i="8"/>
  <c r="D132" i="6"/>
  <c r="F91" i="8"/>
  <c r="D105" i="6"/>
  <c r="F258" i="8"/>
  <c r="D272" i="6"/>
  <c r="F402" i="8"/>
  <c r="D416" i="6"/>
  <c r="F49" i="8"/>
  <c r="D63" i="6"/>
  <c r="F343" i="8"/>
  <c r="D357" i="6"/>
  <c r="F196" i="8"/>
  <c r="D210" i="6"/>
  <c r="F324" i="8"/>
  <c r="D338" i="6"/>
  <c r="F137" i="8"/>
  <c r="D151" i="6"/>
  <c r="F199" i="8"/>
  <c r="D213" i="6"/>
  <c r="F160" i="8"/>
  <c r="D174" i="6"/>
  <c r="D5" i="6"/>
  <c r="F144" i="8"/>
  <c r="D158" i="6"/>
  <c r="F67" i="8"/>
  <c r="D81" i="6"/>
  <c r="F8" i="8"/>
  <c r="D22" i="6"/>
  <c r="K5" i="6"/>
  <c r="F210" i="8"/>
  <c r="D224" i="6"/>
  <c r="F165" i="8"/>
  <c r="D179" i="6"/>
  <c r="F428" i="8"/>
  <c r="D442" i="6"/>
  <c r="F335" i="8"/>
  <c r="D349" i="6"/>
  <c r="F337" i="8"/>
  <c r="D351" i="6"/>
  <c r="F169" i="8"/>
  <c r="D183" i="6"/>
  <c r="F12" i="8"/>
  <c r="D26" i="6"/>
  <c r="F82" i="8"/>
  <c r="D96" i="6"/>
  <c r="N5" i="6"/>
  <c r="F390" i="8"/>
  <c r="D404" i="6"/>
  <c r="F290" i="8"/>
  <c r="D304" i="6"/>
  <c r="F202" i="8"/>
  <c r="D216" i="6"/>
  <c r="F79" i="8"/>
  <c r="D93" i="6"/>
  <c r="F348" i="8"/>
  <c r="D362" i="6"/>
  <c r="F266" i="8"/>
  <c r="D280" i="6"/>
  <c r="F438" i="8"/>
  <c r="D452" i="6"/>
  <c r="F339" i="8"/>
  <c r="D353" i="6"/>
  <c r="F206" i="8"/>
  <c r="D220" i="6"/>
  <c r="F100" i="8"/>
  <c r="D114" i="6"/>
  <c r="F347" i="8"/>
  <c r="D361" i="6"/>
  <c r="F388" i="8"/>
  <c r="D402" i="6"/>
  <c r="F21" i="8"/>
  <c r="D35" i="6"/>
  <c r="F115" i="8"/>
  <c r="D129" i="6"/>
  <c r="F342" i="8"/>
  <c r="D356" i="6"/>
  <c r="F74" i="8"/>
  <c r="D88" i="6"/>
  <c r="F283" i="8"/>
  <c r="D297" i="6"/>
  <c r="F109" i="8"/>
  <c r="D123" i="6"/>
  <c r="F195" i="8"/>
  <c r="D209" i="6"/>
  <c r="F435" i="8"/>
  <c r="D449" i="6"/>
  <c r="N8" i="6"/>
  <c r="F329" i="8"/>
  <c r="D343" i="6"/>
  <c r="F116" i="8"/>
  <c r="D130" i="6"/>
  <c r="F69" i="8"/>
  <c r="D83" i="6"/>
  <c r="F395" i="8"/>
  <c r="D409" i="6"/>
  <c r="F208" i="8"/>
  <c r="D222" i="6"/>
  <c r="F353" i="8"/>
  <c r="D367" i="6"/>
  <c r="F369" i="8"/>
  <c r="D383" i="6"/>
  <c r="F264" i="8"/>
  <c r="D278" i="6"/>
  <c r="F315" i="8"/>
  <c r="D329" i="6"/>
  <c r="F383" i="8"/>
  <c r="D397" i="6"/>
  <c r="F286" i="8"/>
  <c r="D300" i="6"/>
  <c r="C9" i="6"/>
  <c r="F168" i="8"/>
  <c r="D182" i="6"/>
  <c r="F361" i="8"/>
  <c r="D375" i="6"/>
  <c r="F51" i="8"/>
  <c r="D65" i="6"/>
  <c r="F400" i="8"/>
  <c r="D414" i="6"/>
  <c r="F374" i="8"/>
  <c r="D388" i="6"/>
  <c r="F443" i="8"/>
  <c r="D457" i="6"/>
  <c r="F32" i="8"/>
  <c r="D46" i="6"/>
  <c r="F39" i="8"/>
  <c r="D53" i="6"/>
  <c r="F297" i="8"/>
  <c r="D311" i="6"/>
  <c r="F300" i="8"/>
  <c r="D314" i="6"/>
  <c r="F138" i="8"/>
  <c r="D152" i="6"/>
  <c r="F240" i="8"/>
  <c r="D254" i="6"/>
  <c r="I12" i="6"/>
  <c r="F174" i="8"/>
  <c r="D188" i="6"/>
  <c r="F331" i="8"/>
  <c r="D345" i="6"/>
  <c r="F40" i="8"/>
  <c r="D54" i="6"/>
  <c r="H9" i="6"/>
  <c r="F131" i="8"/>
  <c r="D145" i="6"/>
  <c r="G9" i="6"/>
  <c r="F304" i="8"/>
  <c r="D318" i="6"/>
  <c r="F431" i="8"/>
  <c r="D445" i="6"/>
  <c r="F127" i="8"/>
  <c r="D141" i="6"/>
  <c r="F275" i="8"/>
  <c r="D289" i="6"/>
  <c r="F293" i="8"/>
  <c r="D307" i="6"/>
  <c r="D9" i="6"/>
  <c r="K9" i="6"/>
  <c r="F241" i="8"/>
  <c r="D255" i="6"/>
  <c r="F180" i="8"/>
  <c r="D194" i="6"/>
  <c r="F135" i="8"/>
  <c r="D149" i="6"/>
  <c r="F367" i="8"/>
  <c r="D381" i="6"/>
  <c r="F302" i="8"/>
  <c r="D316" i="6"/>
  <c r="F194" i="8"/>
  <c r="D208" i="6"/>
  <c r="F124" i="8"/>
  <c r="D138" i="6"/>
  <c r="F234" i="8"/>
  <c r="D248" i="6"/>
  <c r="F398" i="8"/>
  <c r="D412" i="6"/>
  <c r="F178" i="8"/>
  <c r="D192" i="6"/>
  <c r="F117" i="8"/>
  <c r="D131" i="6"/>
  <c r="F11" i="8"/>
  <c r="D25" i="6"/>
  <c r="F189" i="8"/>
  <c r="D203" i="6"/>
  <c r="F345" i="8"/>
  <c r="D359" i="6"/>
  <c r="F436" i="8"/>
  <c r="D450" i="6"/>
  <c r="J9" i="6"/>
  <c r="F146" i="8"/>
  <c r="D160" i="6"/>
  <c r="E6" i="6"/>
  <c r="F77" i="8"/>
  <c r="D91" i="6"/>
  <c r="F50" i="8"/>
  <c r="D64" i="6"/>
  <c r="F143" i="8"/>
  <c r="D157" i="6"/>
  <c r="L8" i="6"/>
  <c r="F366" i="8"/>
  <c r="D380" i="6"/>
  <c r="F416" i="8"/>
  <c r="D430" i="6"/>
  <c r="F269" i="8"/>
  <c r="D283" i="6"/>
  <c r="F90" i="8"/>
  <c r="D104" i="6"/>
  <c r="F232" i="8"/>
  <c r="D246" i="6"/>
  <c r="F291" i="8"/>
  <c r="D305" i="6"/>
  <c r="J5" i="6"/>
  <c r="F486" i="8"/>
  <c r="D500" i="6"/>
  <c r="F172" i="8"/>
  <c r="D186" i="6"/>
  <c r="F242" i="8"/>
  <c r="D256" i="6"/>
  <c r="F233" i="8"/>
  <c r="D247" i="6"/>
  <c r="F344" i="8"/>
  <c r="D358" i="6"/>
  <c r="F405" i="8"/>
  <c r="D419" i="6"/>
  <c r="F147" i="8"/>
  <c r="D161" i="6"/>
  <c r="F310" i="8"/>
  <c r="D324" i="6"/>
  <c r="F5" i="6"/>
  <c r="F139" i="8"/>
  <c r="D153" i="6"/>
  <c r="F384" i="8"/>
  <c r="D398" i="6"/>
  <c r="F132" i="8"/>
  <c r="D146" i="6"/>
  <c r="F217" i="8"/>
  <c r="D231" i="6"/>
  <c r="F108" i="8"/>
  <c r="D122" i="6"/>
  <c r="F359" i="8"/>
  <c r="D373" i="6"/>
  <c r="F277" i="8"/>
  <c r="D291" i="6"/>
  <c r="F301" i="8"/>
  <c r="D315" i="6"/>
  <c r="F429" i="8"/>
  <c r="D443" i="6"/>
  <c r="F110" i="8"/>
  <c r="D124" i="6"/>
  <c r="F288" i="8"/>
  <c r="D302" i="6"/>
  <c r="F336" i="8"/>
  <c r="D350" i="6"/>
  <c r="F126" i="8"/>
  <c r="D140" i="6"/>
  <c r="J8" i="6"/>
  <c r="F184" i="8"/>
  <c r="D198" i="6"/>
  <c r="F97" i="8"/>
  <c r="D111" i="6"/>
  <c r="L5" i="6"/>
  <c r="F95" i="8"/>
  <c r="D109" i="6"/>
  <c r="F9" i="6"/>
  <c r="F404" i="8"/>
  <c r="D418" i="6"/>
  <c r="F223" i="8"/>
  <c r="D237" i="6"/>
  <c r="F255" i="8"/>
  <c r="D269" i="6"/>
  <c r="F125" i="8"/>
  <c r="D139" i="6"/>
  <c r="F72" i="8"/>
  <c r="D86" i="6"/>
  <c r="F31" i="8"/>
  <c r="D45" i="6"/>
  <c r="F24" i="8"/>
  <c r="D38" i="6"/>
  <c r="F179" i="8"/>
  <c r="D193" i="6"/>
  <c r="F379" i="8"/>
  <c r="D393" i="6"/>
  <c r="F251" i="8"/>
  <c r="D265" i="6"/>
  <c r="G5" i="6"/>
  <c r="F65" i="8"/>
  <c r="D79" i="6"/>
  <c r="F211" i="8"/>
  <c r="D225" i="6"/>
  <c r="F334" i="8"/>
  <c r="D348" i="6"/>
  <c r="I9" i="6"/>
  <c r="E12" i="6"/>
  <c r="K8" i="6"/>
  <c r="F30" i="8"/>
  <c r="D44" i="6"/>
  <c r="F349" i="8"/>
  <c r="D363" i="6"/>
  <c r="F247" i="8"/>
  <c r="D261" i="6"/>
  <c r="F270" i="8"/>
  <c r="D284" i="6"/>
  <c r="G8" i="6"/>
  <c r="N6" i="6"/>
  <c r="M5" i="6"/>
  <c r="F318" i="8"/>
  <c r="D332" i="6"/>
  <c r="N9" i="6"/>
  <c r="F294" i="8"/>
  <c r="D308" i="6"/>
  <c r="F382" i="8"/>
  <c r="D396" i="6"/>
  <c r="F25" i="8"/>
  <c r="D39" i="6"/>
  <c r="M12" i="6"/>
  <c r="K6" i="6"/>
  <c r="M9" i="6"/>
  <c r="F152" i="8"/>
  <c r="D166" i="6"/>
  <c r="F215" i="8"/>
  <c r="D229" i="6"/>
  <c r="F225" i="8"/>
  <c r="D239" i="6"/>
  <c r="F437" i="8"/>
  <c r="D451" i="6"/>
  <c r="F176" i="8"/>
  <c r="D190" i="6"/>
  <c r="F130" i="8"/>
  <c r="D144" i="6"/>
  <c r="F243" i="8"/>
  <c r="D257" i="6"/>
  <c r="F419" i="8"/>
  <c r="D433" i="6"/>
  <c r="E9" i="6"/>
  <c r="E8" i="6"/>
  <c r="F470" i="8"/>
  <c r="D484" i="6"/>
  <c r="F9" i="8"/>
  <c r="D23" i="6"/>
  <c r="F75" i="8"/>
  <c r="D89" i="6"/>
  <c r="F276" i="8"/>
  <c r="D290" i="6"/>
  <c r="F216" i="8"/>
  <c r="D230" i="6"/>
  <c r="F173" i="8"/>
  <c r="D187" i="6"/>
  <c r="F170" i="8"/>
  <c r="D184" i="6"/>
  <c r="F188" i="8"/>
  <c r="D202" i="6"/>
  <c r="F29" i="8"/>
  <c r="D43" i="6"/>
  <c r="H8" i="6"/>
  <c r="F70" i="8"/>
  <c r="D84" i="6"/>
  <c r="F73" i="8"/>
  <c r="D87" i="6"/>
  <c r="F18" i="8"/>
  <c r="D32" i="6"/>
  <c r="F198" i="8"/>
  <c r="D212" i="6"/>
  <c r="F167" i="8"/>
  <c r="D181" i="6"/>
  <c r="F386" i="8"/>
  <c r="D400" i="6"/>
  <c r="F267" i="8"/>
  <c r="D281" i="6"/>
  <c r="B11" i="6" s="1"/>
  <c r="O11" i="6" s="1"/>
  <c r="F278" i="8"/>
  <c r="D292" i="6"/>
  <c r="H6" i="6"/>
  <c r="F317" i="8"/>
  <c r="D331" i="6"/>
  <c r="F332" i="8"/>
  <c r="D346" i="6"/>
  <c r="F250" i="8"/>
  <c r="D264" i="6"/>
  <c r="F320" i="8"/>
  <c r="D334" i="6"/>
  <c r="F434" i="8"/>
  <c r="D448" i="6"/>
  <c r="F224" i="8"/>
  <c r="D238" i="6"/>
  <c r="F164" i="8"/>
  <c r="D178" i="6"/>
  <c r="F478" i="8"/>
  <c r="D492" i="6"/>
  <c r="F295" i="8"/>
  <c r="D309" i="6"/>
  <c r="F279" i="8"/>
  <c r="D293" i="6"/>
  <c r="F282" i="8"/>
  <c r="D296" i="6"/>
  <c r="F249" i="8"/>
  <c r="D263" i="6"/>
  <c r="F38" i="8"/>
  <c r="D52" i="6"/>
  <c r="F16" i="8"/>
  <c r="D30" i="6"/>
  <c r="F363" i="8"/>
  <c r="D377" i="6"/>
  <c r="F155" i="8"/>
  <c r="D169" i="6"/>
  <c r="F257" i="8"/>
  <c r="D271" i="6"/>
  <c r="F403" i="8"/>
  <c r="D417" i="6"/>
  <c r="F209" i="8"/>
  <c r="D223" i="6"/>
  <c r="F122" i="8"/>
  <c r="D136" i="6"/>
  <c r="F376" i="8"/>
  <c r="D390" i="6"/>
  <c r="F103" i="8"/>
  <c r="D117" i="6"/>
  <c r="F10" i="8"/>
  <c r="D24" i="6"/>
  <c r="F177" i="8"/>
  <c r="D191" i="6"/>
  <c r="F55" i="8"/>
  <c r="D69" i="6"/>
  <c r="C6" i="6"/>
  <c r="H5" i="6"/>
  <c r="M8" i="6"/>
  <c r="F120" i="8"/>
  <c r="D134" i="6"/>
  <c r="D12" i="6"/>
  <c r="J6" i="6"/>
  <c r="F99" i="8"/>
  <c r="D113" i="6"/>
  <c r="F371" i="8"/>
  <c r="D385" i="6"/>
  <c r="F263" i="8"/>
  <c r="D277" i="6"/>
  <c r="F78" i="8"/>
  <c r="D92" i="6"/>
  <c r="F350" i="8"/>
  <c r="D364" i="6"/>
  <c r="F218" i="8"/>
  <c r="D232" i="6"/>
  <c r="F292" i="8"/>
  <c r="D306" i="6"/>
  <c r="F355" i="8"/>
  <c r="D369" i="6"/>
  <c r="I6" i="6"/>
  <c r="C5" i="6"/>
  <c r="F494" i="8"/>
  <c r="D508" i="6"/>
  <c r="F351" i="8"/>
  <c r="D365" i="6"/>
  <c r="D8" i="6"/>
  <c r="F123" i="8"/>
  <c r="D137" i="6"/>
  <c r="F319" i="8"/>
  <c r="D333" i="6"/>
  <c r="F80" i="8"/>
  <c r="D94" i="6"/>
  <c r="F4" i="8"/>
  <c r="D18" i="6"/>
  <c r="F92" i="8"/>
  <c r="D106" i="6"/>
  <c r="C8" i="6"/>
  <c r="F48" i="8"/>
  <c r="D62" i="6"/>
  <c r="F389" i="8"/>
  <c r="D403" i="6"/>
  <c r="F272" i="8"/>
  <c r="D286" i="6"/>
  <c r="F6" i="6"/>
  <c r="E5" i="6"/>
  <c r="F83" i="8"/>
  <c r="D97" i="6"/>
  <c r="F37" i="8"/>
  <c r="D51" i="6"/>
  <c r="F20" i="8"/>
  <c r="D34" i="6"/>
  <c r="F15" i="8"/>
  <c r="D29" i="6"/>
  <c r="F340" i="8"/>
  <c r="D354" i="6"/>
  <c r="F93" i="8"/>
  <c r="D107" i="6"/>
  <c r="F207" i="8"/>
  <c r="D221" i="6"/>
  <c r="F7" i="8"/>
  <c r="D21" i="6"/>
  <c r="F420" i="8"/>
  <c r="D434" i="6"/>
  <c r="F88" i="8"/>
  <c r="D102" i="6"/>
  <c r="I8" i="6"/>
  <c r="F71" i="8"/>
  <c r="D85" i="6"/>
  <c r="F309" i="8"/>
  <c r="D323" i="6"/>
  <c r="F406" i="8"/>
  <c r="D420" i="6"/>
  <c r="F17" i="8"/>
  <c r="D31" i="6"/>
  <c r="F56" i="8"/>
  <c r="D70" i="6"/>
  <c r="F23" i="8"/>
  <c r="D37" i="6"/>
  <c r="F273" i="8"/>
  <c r="D287" i="6"/>
  <c r="F28" i="8"/>
  <c r="D42" i="6"/>
  <c r="F84" i="8"/>
  <c r="D98" i="6"/>
  <c r="F415" i="8"/>
  <c r="D429" i="6"/>
  <c r="F94" i="8"/>
  <c r="D108" i="6"/>
  <c r="F341" i="8"/>
  <c r="D355" i="6"/>
  <c r="F248" i="8"/>
  <c r="D262" i="6"/>
  <c r="F328" i="8"/>
  <c r="D342" i="6"/>
  <c r="F439" i="8"/>
  <c r="D453" i="6"/>
  <c r="F399" i="8"/>
  <c r="D413" i="6"/>
  <c r="F166" i="8"/>
  <c r="D180" i="6"/>
  <c r="F424" i="8"/>
  <c r="D438" i="6"/>
  <c r="F422" i="8"/>
  <c r="D436" i="6"/>
  <c r="F171" i="8"/>
  <c r="D185" i="6"/>
  <c r="F284" i="8"/>
  <c r="D298" i="6"/>
  <c r="F119" i="8"/>
  <c r="D133" i="6"/>
  <c r="F200" i="8"/>
  <c r="D214" i="6"/>
  <c r="F377" i="8"/>
  <c r="D391" i="6"/>
  <c r="F407" i="8"/>
  <c r="D421" i="6"/>
  <c r="F323" i="8"/>
  <c r="D337" i="6"/>
  <c r="E14" i="6" l="1"/>
  <c r="B7" i="6"/>
  <c r="O7" i="6" s="1"/>
  <c r="B10" i="6"/>
  <c r="O10" i="6" s="1"/>
  <c r="G14" i="6"/>
  <c r="L14" i="6"/>
  <c r="F14" i="6"/>
  <c r="B6" i="6"/>
  <c r="O6" i="6" s="1"/>
  <c r="J14" i="6"/>
  <c r="B12" i="6"/>
  <c r="O12" i="6" s="1"/>
  <c r="B5" i="6"/>
  <c r="H14" i="6"/>
  <c r="M14" i="6"/>
  <c r="C14" i="6"/>
  <c r="B9" i="6"/>
  <c r="O9" i="6" s="1"/>
  <c r="N14" i="6"/>
  <c r="I14" i="6"/>
  <c r="B8" i="6"/>
  <c r="O8" i="6" s="1"/>
  <c r="K14" i="6"/>
  <c r="D14" i="6"/>
  <c r="B14" i="6" l="1"/>
  <c r="O5" i="6"/>
  <c r="O14" i="6" s="1"/>
</calcChain>
</file>

<file path=xl/sharedStrings.xml><?xml version="1.0" encoding="utf-8"?>
<sst xmlns="http://schemas.openxmlformats.org/spreadsheetml/2006/main" count="52861" uniqueCount="1315">
  <si>
    <t>DEMAND PLANNING WORKBOOK</t>
  </si>
  <si>
    <t>Planning Cycle: CW14 – CW26 (13 weeks)</t>
  </si>
  <si>
    <t>Total SKUs</t>
  </si>
  <si>
    <t>Grupacija Categories</t>
  </si>
  <si>
    <t>Planning Weeks</t>
  </si>
  <si>
    <t>Data Sources</t>
  </si>
  <si>
    <t>Active products tracked</t>
  </si>
  <si>
    <t>Product group classifications</t>
  </si>
  <si>
    <t>CW14 through CW26</t>
  </si>
  <si>
    <t>Run Rate, Stock, Orders</t>
  </si>
  <si>
    <t>HOW IT WORKS</t>
  </si>
  <si>
    <t>①</t>
  </si>
  <si>
    <t>②</t>
  </si>
  <si>
    <t>③</t>
  </si>
  <si>
    <t>④</t>
  </si>
  <si>
    <t>Historical Data</t>
  </si>
  <si>
    <t>VP &amp; MP Input</t>
  </si>
  <si>
    <t>Demand Planning</t>
  </si>
  <si>
    <t>Revenue &amp; Output</t>
  </si>
  <si>
    <t>Run Rate sheet has 26 weeks
of actual sales per SKU</t>
  </si>
  <si>
    <t>Each department enters
demand adjustments per CW</t>
  </si>
  <si>
    <t>Auto-combines baseline +
adjustments into total demand</t>
  </si>
  <si>
    <t>Revenue dashboard + output
tables for next cycle</t>
  </si>
  <si>
    <t>SHEET DIRECTORY</t>
  </si>
  <si>
    <t>Sheet</t>
  </si>
  <si>
    <t>Purpose</t>
  </si>
  <si>
    <t>Type</t>
  </si>
  <si>
    <t>Key Info</t>
  </si>
  <si>
    <t>📊</t>
  </si>
  <si>
    <t>Run Rate</t>
  </si>
  <si>
    <t>26 weeks of historical sales data per SKU</t>
  </si>
  <si>
    <t>Data Source</t>
  </si>
  <si>
    <t>496 SKUs × 26 weeks</t>
  </si>
  <si>
    <t>✏️</t>
  </si>
  <si>
    <t>Demand Input VP</t>
  </si>
  <si>
    <t>VP department enters demand adjustments</t>
  </si>
  <si>
    <t>Input</t>
  </si>
  <si>
    <t>Regular increase + On-top per CW</t>
  </si>
  <si>
    <t>Demand Input MP</t>
  </si>
  <si>
    <t>MP department enters demand adjustments</t>
  </si>
  <si>
    <t>📋</t>
  </si>
  <si>
    <t>Combines baseline + all inputs into total demand</t>
  </si>
  <si>
    <t>Analysis</t>
  </si>
  <si>
    <t>Filters, Stock, Coming in, Outlier flags</t>
  </si>
  <si>
    <t>💰</t>
  </si>
  <si>
    <t>Revenue Dashboard</t>
  </si>
  <si>
    <t>Revenue forecast by Grupacija per week</t>
  </si>
  <si>
    <t>Dashboard</t>
  </si>
  <si>
    <t>Qty × VPC price + stacked chart</t>
  </si>
  <si>
    <t>📤</t>
  </si>
  <si>
    <t>Demand Output - Total</t>
  </si>
  <si>
    <t>Total demand per SKU per week (flat table)</t>
  </si>
  <si>
    <t>Output</t>
  </si>
  <si>
    <t>For future planning cycles</t>
  </si>
  <si>
    <t>Demand Output - On Top</t>
  </si>
  <si>
    <t>On-top adjustments per SKU per week (flat table)</t>
  </si>
  <si>
    <t>VP + MP combined adjustments</t>
  </si>
  <si>
    <t>📦</t>
  </si>
  <si>
    <t>Stanje zaliha</t>
  </si>
  <si>
    <t>Current stock levels per SKU</t>
  </si>
  <si>
    <t>Reference</t>
  </si>
  <si>
    <t>Auto-linked to Demand Planning</t>
  </si>
  <si>
    <t>Popis poslanih narudžbi</t>
  </si>
  <si>
    <t>Incoming orders / quantities on the way</t>
  </si>
  <si>
    <t>💶</t>
  </si>
  <si>
    <t>cijena po artiklu</t>
  </si>
  <si>
    <t>Unit prices (VPC) per SKU</t>
  </si>
  <si>
    <t>Auto-linked to Revenue Dashboard</t>
  </si>
  <si>
    <t>FEATURES &amp; LEGEND</t>
  </si>
  <si>
    <t>🔍 Filtering System</t>
  </si>
  <si>
    <t>🎨 Color Coding</t>
  </si>
  <si>
    <t>✓</t>
  </si>
  <si>
    <t>4 dropdown filters per sheet (Grupacija, OZNAKA, SKU, Artikl)</t>
  </si>
  <si>
    <t>Green text</t>
  </si>
  <si>
    <t>Cross-sheet formula links</t>
  </si>
  <si>
    <t>Matching blocks retain original colors</t>
  </si>
  <si>
    <t>Pink boxes</t>
  </si>
  <si>
    <t>Avg RR, Stock, Coming in info</t>
  </si>
  <si>
    <t>Non-matching blocks fade to grey</t>
  </si>
  <si>
    <t>Red numbers</t>
  </si>
  <si>
    <t>Actuals deviating &gt;50% from avg RR</t>
  </si>
  <si>
    <t>Artikl supports partial text search</t>
  </si>
  <si>
    <t>Grey blocks</t>
  </si>
  <si>
    <t>Filtered-out (non-matching) SKUs</t>
  </si>
  <si>
    <t>⚡ ALL DATA IS LIVE</t>
  </si>
  <si>
    <t>Every number in this workbook is connected via formulas. Update any source sheet and all downstream calculations refresh automatically.</t>
  </si>
  <si>
    <t>SKU</t>
  </si>
  <si>
    <t>Artikl</t>
  </si>
  <si>
    <t>Grupacija</t>
  </si>
  <si>
    <t>OZNAKA</t>
  </si>
  <si>
    <t>Avg RR</t>
  </si>
  <si>
    <t>Clean RR</t>
  </si>
  <si>
    <t>Weighted RR</t>
  </si>
  <si>
    <t>Median RR</t>
  </si>
  <si>
    <t>WMA-4</t>
  </si>
  <si>
    <t>Hybrid FC</t>
  </si>
  <si>
    <t>OOS Wks</t>
  </si>
  <si>
    <t>CV</t>
  </si>
  <si>
    <t>Trend %</t>
  </si>
  <si>
    <t>Safety Stock</t>
  </si>
  <si>
    <t>FC Method</t>
  </si>
  <si>
    <t>13-Wk Total FC</t>
  </si>
  <si>
    <t>Weeks of Stock</t>
  </si>
  <si>
    <t>RR Summary by Grupacija &amp; OZNAKA</t>
  </si>
  <si>
    <t>Avg RR (Total)</t>
  </si>
  <si>
    <t>Clean RR (Total)</t>
  </si>
  <si>
    <t>Weighted RR (Total)</t>
  </si>
  <si>
    <t>Median RR (Total)</t>
  </si>
  <si>
    <t># SKUs</t>
  </si>
  <si>
    <t>BIO I SUPERFOODS</t>
  </si>
  <si>
    <t>01 GOLD</t>
  </si>
  <si>
    <t>02 SILVER</t>
  </si>
  <si>
    <t>03 BRONZE</t>
  </si>
  <si>
    <t>BORILAČKA OPREMA</t>
  </si>
  <si>
    <t>DRINKWARE I HOME</t>
  </si>
  <si>
    <t>FITNESS OPREMA</t>
  </si>
  <si>
    <t>GADGETI</t>
  </si>
  <si>
    <t>ODJEĆA I OBUĆA</t>
  </si>
  <si>
    <t>PROTEINI</t>
  </si>
  <si>
    <t>RTD &amp; SNACKS</t>
  </si>
  <si>
    <t>SPORTSKA PREHRANA</t>
  </si>
  <si>
    <t>OZNAKA Summary</t>
  </si>
  <si>
    <t>Avg RR (Avg)</t>
  </si>
  <si>
    <t>Clean RR (Avg)</t>
  </si>
  <si>
    <t>Weighted RR (Avg)</t>
  </si>
  <si>
    <t>Median RR (Avg)</t>
  </si>
  <si>
    <t>Grupacija Filter:</t>
  </si>
  <si>
    <t>ALL</t>
  </si>
  <si>
    <t>OZNAKA Filter:</t>
  </si>
  <si>
    <t>SKU Filter:</t>
  </si>
  <si>
    <t>Artikl Filter:</t>
  </si>
  <si>
    <t>POL09754</t>
  </si>
  <si>
    <t>Polleo Creatine Monohydrate 250g</t>
  </si>
  <si>
    <t>POL09755</t>
  </si>
  <si>
    <t>Polleo Creatine Monohydrate 500g</t>
  </si>
  <si>
    <t>SKU / Label</t>
  </si>
  <si>
    <t>Artikl / CW14</t>
  </si>
  <si>
    <t>Grupacija / CW15</t>
  </si>
  <si>
    <t>OZNAKA / CW16</t>
  </si>
  <si>
    <t>CW17</t>
  </si>
  <si>
    <t>CW18</t>
  </si>
  <si>
    <t>CW19</t>
  </si>
  <si>
    <t>CW20</t>
  </si>
  <si>
    <t>CW21</t>
  </si>
  <si>
    <t>CW22</t>
  </si>
  <si>
    <t>CW23</t>
  </si>
  <si>
    <t>CW24</t>
  </si>
  <si>
    <t>CW25</t>
  </si>
  <si>
    <t>CW26</t>
  </si>
  <si>
    <t>Filter Match</t>
  </si>
  <si>
    <t>POL09752</t>
  </si>
  <si>
    <t>Polleo Elite Creapure® Creatine 250g</t>
  </si>
  <si>
    <t>POL09753</t>
  </si>
  <si>
    <t>Polleo Elite Creapure® Creatine 500g</t>
  </si>
  <si>
    <t>POL09769</t>
  </si>
  <si>
    <t>Polleo Premium HydroX Whey 908g Vanilla Gourmet</t>
  </si>
  <si>
    <t>CW14</t>
  </si>
  <si>
    <t>CW15</t>
  </si>
  <si>
    <t>CW16</t>
  </si>
  <si>
    <t>POL09735</t>
  </si>
  <si>
    <t>Polleo 1st Whey 454g Vanilla Madagascar</t>
  </si>
  <si>
    <t>regular increase</t>
  </si>
  <si>
    <t>POL09768</t>
  </si>
  <si>
    <t>Polleo Premium HydroX Whey 908g Chocolate Gourmet</t>
  </si>
  <si>
    <t>on-top demand</t>
  </si>
  <si>
    <t>POL12739</t>
  </si>
  <si>
    <t>Polleo Bulgarian Tribulus 90 caps</t>
  </si>
  <si>
    <t>POL09734</t>
  </si>
  <si>
    <t>Polleo 1st Whey 454g Swiss Chocolate Supreme</t>
  </si>
  <si>
    <t>POL12756</t>
  </si>
  <si>
    <t>Polleo Creatine Monohydrate 250g Lemonade</t>
  </si>
  <si>
    <t>POL12827</t>
  </si>
  <si>
    <t>Polleo Softi 50 g Dubai Chocolate</t>
  </si>
  <si>
    <t>POL12876</t>
  </si>
  <si>
    <t>Polleo 1st Bar 60g Chocolate Brownie</t>
  </si>
  <si>
    <t>POL04469</t>
  </si>
  <si>
    <t>Polleo Protein Brownie 75 g - Double Chocolate</t>
  </si>
  <si>
    <t>POL12837</t>
  </si>
  <si>
    <t>Polleo &amp; AP Cre-Amino 300 g Orange</t>
  </si>
  <si>
    <t>POL09746</t>
  </si>
  <si>
    <t>Polleo 1st Whey 2,27kg Swiss Chocolate Supreme</t>
  </si>
  <si>
    <t>POL12836</t>
  </si>
  <si>
    <t>Polleo &amp; AP Cre-Amino 300 g Cola-Lemon</t>
  </si>
  <si>
    <t>POL09852</t>
  </si>
  <si>
    <t>Polleo KSM-66® Gold Ashwagandha 60 caps</t>
  </si>
  <si>
    <t>POL09875</t>
  </si>
  <si>
    <t>Polleo Magnesium Citrate 90 caps</t>
  </si>
  <si>
    <t>POL09747</t>
  </si>
  <si>
    <t>Polleo 1st Whey 2,27kg Vanilla Madagascar</t>
  </si>
  <si>
    <t>POL04291</t>
  </si>
  <si>
    <t>Polleo Xtreme 60% Protein Bar 75g Chocolate</t>
  </si>
  <si>
    <t>POL09858</t>
  </si>
  <si>
    <t>Polleo Alpha Dualcaps 120 caps</t>
  </si>
  <si>
    <t>POL12877</t>
  </si>
  <si>
    <t>Polleo 1st Bar 60g Cookies &amp; Cream</t>
  </si>
  <si>
    <t>POL12835</t>
  </si>
  <si>
    <t>Polleo Creatine Monohydrate 150g</t>
  </si>
  <si>
    <t>ON00555</t>
  </si>
  <si>
    <t>Micronised Creatine Unflavoured 187g</t>
  </si>
  <si>
    <t>POL04468</t>
  </si>
  <si>
    <t>Polleo Vegan Baked Cookie 75 g - Double Chocolate</t>
  </si>
  <si>
    <t>POL12793</t>
  </si>
  <si>
    <t>Polleo Creatine Monohydrate, 160 caps</t>
  </si>
  <si>
    <t>POL12838</t>
  </si>
  <si>
    <t>Polleo &amp; AP N.O.KO Pre-Workout 400 g Cola-Lemon</t>
  </si>
  <si>
    <t>POL12757</t>
  </si>
  <si>
    <t>Polleo Creatine Monohydrate 250g Raspberry</t>
  </si>
  <si>
    <t>POL04470</t>
  </si>
  <si>
    <t>Polleo Protein Brownie 75 g - White Chocolate</t>
  </si>
  <si>
    <t>ZOE12401</t>
  </si>
  <si>
    <t>ZOE Allure Marine Collagen 25000 500ml</t>
  </si>
  <si>
    <t>POL09748</t>
  </si>
  <si>
    <t>Polleo 1st Whey 2,27kg Cookies &amp; Cream</t>
  </si>
  <si>
    <t>POL12839</t>
  </si>
  <si>
    <t>Polleo &amp; AP N.O.KO Pre-Workout 400 g Peach</t>
  </si>
  <si>
    <t>POL09736</t>
  </si>
  <si>
    <t>Polleo 1st Whey 454g Cookies &amp; Cream</t>
  </si>
  <si>
    <t>POL09881</t>
  </si>
  <si>
    <t>Polleo 50% Protein Bar 50g Choco-Banana</t>
  </si>
  <si>
    <t>POL09893</t>
  </si>
  <si>
    <t>Polleo 1st Whey 454g Vanilla Raspberry</t>
  </si>
  <si>
    <t>CON23203</t>
  </si>
  <si>
    <t>Concept2 Model D, Veslački Ergometar</t>
  </si>
  <si>
    <t>POL09770</t>
  </si>
  <si>
    <t>Polleo Premium HydroX Whey 908g Unflavoured</t>
  </si>
  <si>
    <t>POL04467</t>
  </si>
  <si>
    <t>Polleo Vegan Baked Cookie 75 g - Chocolate Chip</t>
  </si>
  <si>
    <t>ZOE12352</t>
  </si>
  <si>
    <t>ZOE Whey 454g French Vanilla Macaron</t>
  </si>
  <si>
    <t>POL12761</t>
  </si>
  <si>
    <t>Polleo Protein Cremissimo/Buenissimo 40g Hazelnut-White Chocolate</t>
  </si>
  <si>
    <t>POL12762</t>
  </si>
  <si>
    <t>Polleo Protein Cremissimo/Buenissimo 40g Cocoa-Hazelnut-Milk Chocolate</t>
  </si>
  <si>
    <t>POL12752</t>
  </si>
  <si>
    <t>Polleo Premium HydroX Whey 454g Chocolate Hazelnut</t>
  </si>
  <si>
    <t>POL12824</t>
  </si>
  <si>
    <t>Polleo Softi 50 g Choco Peanut Caramel</t>
  </si>
  <si>
    <t>POL12650</t>
  </si>
  <si>
    <t>Polleo Creatine monohydrate 250g Unflavoured</t>
  </si>
  <si>
    <t>POL04365</t>
  </si>
  <si>
    <t>Polleo 31% Protein Bar 35g Banana</t>
  </si>
  <si>
    <t>POL09741</t>
  </si>
  <si>
    <t>Polleo 1st Whey 908g Vanilla Madagascar</t>
  </si>
  <si>
    <t>POL04366</t>
  </si>
  <si>
    <t>Polleo 31% Protein Bar 35g Coconut</t>
  </si>
  <si>
    <t>POL09892</t>
  </si>
  <si>
    <t>Polleo 1st Whey 454g Chocolate Hazelnut</t>
  </si>
  <si>
    <t>POL09740</t>
  </si>
  <si>
    <t>Polleo 1st Whey 908g Swiss Chocolate Supreme</t>
  </si>
  <si>
    <t>POL12751</t>
  </si>
  <si>
    <t>Polleo Premium HydroX Whey 454g Vanilla Raspberry</t>
  </si>
  <si>
    <t>POL04229</t>
  </si>
  <si>
    <t>Polleo 31% Protein Bar 35g Chocolate</t>
  </si>
  <si>
    <t>POL09901</t>
  </si>
  <si>
    <t>Polleo 1st Whey 2,27kg White Choco Buenissimo</t>
  </si>
  <si>
    <t>POL09742</t>
  </si>
  <si>
    <t>Polleo 1st Whey 908g Cookies &amp; Cream</t>
  </si>
  <si>
    <t>POL09798</t>
  </si>
  <si>
    <t>Polleo Omega Xtreme UP 60 softgels</t>
  </si>
  <si>
    <t>ZOE12372</t>
  </si>
  <si>
    <t>ZOE Vegan Protein 454g Vanilla Madagascar</t>
  </si>
  <si>
    <t>POL12749</t>
  </si>
  <si>
    <t>Polleo Premium HydroX Whey 454g Chocolate Gourmet</t>
  </si>
  <si>
    <t>POL12878</t>
  </si>
  <si>
    <t>Polleo 1st Bar 60g Chocolate Jaffa</t>
  </si>
  <si>
    <t>POL09724</t>
  </si>
  <si>
    <t>Polleo 50% Protein Bar 50g Choco Crisp</t>
  </si>
  <si>
    <t>POL09894</t>
  </si>
  <si>
    <t>Polleo 1st Whey 454g White Choco Buenissimo</t>
  </si>
  <si>
    <t>POL09890</t>
  </si>
  <si>
    <t>Polleo 1st Whey 454g Chocolate Banana</t>
  </si>
  <si>
    <t>POL09850</t>
  </si>
  <si>
    <t>Polleo Omega-3 Fish Oil 250 softgels</t>
  </si>
  <si>
    <t>POL09900</t>
  </si>
  <si>
    <t>Polleo 1st Whey 2,27kg Chocolate-Hazelnut</t>
  </si>
  <si>
    <t>POL12608</t>
  </si>
  <si>
    <t>Polleo 1st Whey 4,5kg Vanilla Madagascar</t>
  </si>
  <si>
    <t>ZOE12351</t>
  </si>
  <si>
    <t>ZOE Whey 454g Belgian Choco Fantasy</t>
  </si>
  <si>
    <t>POL12607</t>
  </si>
  <si>
    <t>Polleo 1st Whey 4,5kg Swiss Chocolate Supreme</t>
  </si>
  <si>
    <t>POL12794</t>
  </si>
  <si>
    <t>Polleo Creatine Ethyl Ester 120 caps</t>
  </si>
  <si>
    <t>POL09805</t>
  </si>
  <si>
    <t>Polleo L-Carnitine Mega 60 caps</t>
  </si>
  <si>
    <t>POL09783</t>
  </si>
  <si>
    <t>Polleo Isotonic Sports Drink 500g Refreshing Lemon-lime</t>
  </si>
  <si>
    <t>POL12848</t>
  </si>
  <si>
    <t>Polleo Premium HydroX Whey 1,8kg Chocolate Gourmet</t>
  </si>
  <si>
    <t>POL09792</t>
  </si>
  <si>
    <t>Polleo ZMA 90 caps</t>
  </si>
  <si>
    <t>ZOE12391</t>
  </si>
  <si>
    <t>ZOE Protein Bar 50g White Choco Strawberry</t>
  </si>
  <si>
    <t>POL12750</t>
  </si>
  <si>
    <t>Polleo Premium HydroX Whey 454g Vanilla Gourmet</t>
  </si>
  <si>
    <t>POL09849</t>
  </si>
  <si>
    <t>Polleo Omega-3 Fish Oil 90 softgels</t>
  </si>
  <si>
    <t>POL09761</t>
  </si>
  <si>
    <t>Polleo Elasti4Joint 300g Orange Burst</t>
  </si>
  <si>
    <t>POL12609</t>
  </si>
  <si>
    <t>Polleo 1st Whey 4,5kg Cookies &amp; Cream</t>
  </si>
  <si>
    <t>POL09794</t>
  </si>
  <si>
    <t>Polleo Testorage Xtreme 90 caps</t>
  </si>
  <si>
    <t>POL04462</t>
  </si>
  <si>
    <t>Polleo Iso Drink 750ml Lemon</t>
  </si>
  <si>
    <t>POL09857</t>
  </si>
  <si>
    <t>Polleo Fat Burner 90 caps</t>
  </si>
  <si>
    <t>POL09895</t>
  </si>
  <si>
    <t>Polleo Pea&amp;Rice Protein 454g Chocolate</t>
  </si>
  <si>
    <t>POL04466</t>
  </si>
  <si>
    <t>Polleo SHOT Pre-Workout 80ml Lemon- Lime</t>
  </si>
  <si>
    <t>POL12851</t>
  </si>
  <si>
    <t>Polleo Premium HydroX Whey 1,8kg Vanilla Gourmet</t>
  </si>
  <si>
    <t>POL09807</t>
  </si>
  <si>
    <t>Polleo Lipofenom Xtreme 90 caps</t>
  </si>
  <si>
    <t>POL09738</t>
  </si>
  <si>
    <t>Polleo 1st Whey 454g Unflavoured</t>
  </si>
  <si>
    <t>POL09882</t>
  </si>
  <si>
    <t>Polleo peanut butter Crunchy 1000g</t>
  </si>
  <si>
    <t>POL09829</t>
  </si>
  <si>
    <t>Polleo 1st Whey 454g Strawberry</t>
  </si>
  <si>
    <t>POL09791</t>
  </si>
  <si>
    <t>Polleo L-Arginine Xtreme 90 caps</t>
  </si>
  <si>
    <t>POL09751</t>
  </si>
  <si>
    <t>Polleo 1st Whey 2,27kg Chocolate Jaffa</t>
  </si>
  <si>
    <t>POL09877</t>
  </si>
  <si>
    <t>Polleo Immunity+ NAC 1000 60 caps</t>
  </si>
  <si>
    <t>POL12753</t>
  </si>
  <si>
    <t>Polleo Premium HydroX Whey 454g Choco Coconut</t>
  </si>
  <si>
    <t>POL09739</t>
  </si>
  <si>
    <t>Polleo 1st Whey 454g Chocolate Jaffa</t>
  </si>
  <si>
    <t>ON00247</t>
  </si>
  <si>
    <t>Gold Whey 465g Double Rich Chocolate</t>
  </si>
  <si>
    <t>POL09891</t>
  </si>
  <si>
    <t>Polleo 1st Whey 454g Chocolate Coconut</t>
  </si>
  <si>
    <t>ON00243</t>
  </si>
  <si>
    <t>Gold Whey 2,28kg Vanilla Ice Cream</t>
  </si>
  <si>
    <t>POL09883</t>
  </si>
  <si>
    <t>Polleo peanut butter Smooth 1000g</t>
  </si>
  <si>
    <t>POL09898</t>
  </si>
  <si>
    <t>Polleo Soy Protein Isolate 454g Vanilla</t>
  </si>
  <si>
    <t>POL09899</t>
  </si>
  <si>
    <t>Polleo 1st Whey 2,27kg Chocolate-Banana</t>
  </si>
  <si>
    <t>POL09757</t>
  </si>
  <si>
    <t>Polleo Glutamine 500g</t>
  </si>
  <si>
    <t>POL09701</t>
  </si>
  <si>
    <t>Polleo Energy Gel Boost 40g Kiwi and Strawberry</t>
  </si>
  <si>
    <t>ZOE12354</t>
  </si>
  <si>
    <t>ZOE Whey 454g Choco Hazelnut Rocher</t>
  </si>
  <si>
    <t>ZOE12375</t>
  </si>
  <si>
    <t>ZOE Booty Creatine 250g Lemonade</t>
  </si>
  <si>
    <t>POL12885</t>
  </si>
  <si>
    <t>Polleo Creatine Direct 30x3,5g Lemon Lime</t>
  </si>
  <si>
    <t>POL12884</t>
  </si>
  <si>
    <t>Polleo Creatine Direct 30x3,5g Unflavoured</t>
  </si>
  <si>
    <t>POL12918</t>
  </si>
  <si>
    <t>Polleo All in 1 Multivitamin, 120 caps</t>
  </si>
  <si>
    <t>POL12893</t>
  </si>
  <si>
    <t>Polleo N.O.KO PUMP Preworkout 500g Peach Iced Tea</t>
  </si>
  <si>
    <t>POL12894</t>
  </si>
  <si>
    <t>Polleo N.O.KO PUMP Preworkout 500g Cola</t>
  </si>
  <si>
    <t>POL12874</t>
  </si>
  <si>
    <t>Polleo Sport StormX PUMP Pre-Workout 500g Raspberry</t>
  </si>
  <si>
    <t>POL12875</t>
  </si>
  <si>
    <t>Polleo Sport StormX PUMP Pre-Workout 500g Fruit punch</t>
  </si>
  <si>
    <t>POL12870</t>
  </si>
  <si>
    <t>Polleo Sport StormX Pre-Workout 400g Fruit Burst</t>
  </si>
  <si>
    <t>POL12914</t>
  </si>
  <si>
    <t>Polleo Protein Rings 250g Cinnamon</t>
  </si>
  <si>
    <t>POL12913</t>
  </si>
  <si>
    <t>Polleo Protein Rings 250g Chocolate</t>
  </si>
  <si>
    <t>POL12865</t>
  </si>
  <si>
    <t>Polleo Zinc Bisglycinate 90 caps</t>
  </si>
  <si>
    <t>POL12849</t>
  </si>
  <si>
    <t>Polleo Premium HydroX Whey 1,8kg Chocolate Hazelnut</t>
  </si>
  <si>
    <t>POL09795</t>
  </si>
  <si>
    <t>Polleo Elasti 4 Joint 120 caps</t>
  </si>
  <si>
    <t>ON00277</t>
  </si>
  <si>
    <t>Serious Mass 2,73kg Chocolate</t>
  </si>
  <si>
    <t>POL09756</t>
  </si>
  <si>
    <t>Polleo Glutamine 250g</t>
  </si>
  <si>
    <t>POL12741</t>
  </si>
  <si>
    <t>Polleo Iso Drink 750ml Raspberry</t>
  </si>
  <si>
    <t>POL09745</t>
  </si>
  <si>
    <t>Polleo 1st Whey 908g Chocolate Jaffa</t>
  </si>
  <si>
    <t>ZOE12371</t>
  </si>
  <si>
    <t>ZOE Vegan Protein 454g Choco Dream</t>
  </si>
  <si>
    <t>POL09828</t>
  </si>
  <si>
    <t>Polleo 1st Whey 2,27kg Strawberry</t>
  </si>
  <si>
    <t>POL09766</t>
  </si>
  <si>
    <t>Polleo Bulk Gainer 2,5kg Vanilla</t>
  </si>
  <si>
    <t>POL09702</t>
  </si>
  <si>
    <t>Polleo Energy Gel 40g Lemon-Lime</t>
  </si>
  <si>
    <t>POL09767</t>
  </si>
  <si>
    <t>Polleo Bulk Gainer 5kg Chocolate</t>
  </si>
  <si>
    <t>POL09825</t>
  </si>
  <si>
    <t>Polleo Protein Woppers 25g chocolate milk</t>
  </si>
  <si>
    <t>ZOE12408</t>
  </si>
  <si>
    <t>ZOE Collagen Vital 60caps</t>
  </si>
  <si>
    <t>ON00249</t>
  </si>
  <si>
    <t>Gold Whey 450g Vanilla Ice Cream</t>
  </si>
  <si>
    <t>ON00244</t>
  </si>
  <si>
    <t>Gold Whey 4,54kg Double Rich Chocolate</t>
  </si>
  <si>
    <t>POL09717</t>
  </si>
  <si>
    <t>Polleo Original Peanut butter Crunchy 450g</t>
  </si>
  <si>
    <t>POL09715</t>
  </si>
  <si>
    <t>Polleo Original Peanut butter Smooth 450g</t>
  </si>
  <si>
    <t>POL09750</t>
  </si>
  <si>
    <t>Polleo 1st Whey 2,27kg Unflavoured</t>
  </si>
  <si>
    <t>POL09830</t>
  </si>
  <si>
    <t>Polleo 1st Whey 908g Strawberry</t>
  </si>
  <si>
    <t>POL12689</t>
  </si>
  <si>
    <t>Polleo Pro Whey 2kg Milky Chocolate</t>
  </si>
  <si>
    <t>POL12740</t>
  </si>
  <si>
    <t>Polleo Calcium+K1+D3 90 caps v2</t>
  </si>
  <si>
    <t>ON00556</t>
  </si>
  <si>
    <t>Micronised Creatine Powder 247.5 g Blue Raspberry</t>
  </si>
  <si>
    <t>ZOE12396</t>
  </si>
  <si>
    <t>ZOE Complete Meal Replacement 1kg Nocciola</t>
  </si>
  <si>
    <t>POL09931</t>
  </si>
  <si>
    <t>Polleo SHOT Pre-Workout 80ml Tropical</t>
  </si>
  <si>
    <t>ON00279</t>
  </si>
  <si>
    <t>Serious Mass 2,73kg Vanilla</t>
  </si>
  <si>
    <t>POL09864</t>
  </si>
  <si>
    <t>Polleo ZMA + Melatonin 60 caps</t>
  </si>
  <si>
    <t>SCM04305</t>
  </si>
  <si>
    <t>Hemocell 500g</t>
  </si>
  <si>
    <t>ON00298</t>
  </si>
  <si>
    <t>Gold Whey 2,28kg French Vanilla Creme</t>
  </si>
  <si>
    <t>POL12852</t>
  </si>
  <si>
    <t>Polleo Premium HydroX Whey 1,8kg Vanilla Raspberry</t>
  </si>
  <si>
    <t>POL09778</t>
  </si>
  <si>
    <t>Polleo HydroX Micellar Casein 454g Vanilla Ice Cream</t>
  </si>
  <si>
    <t>POL09777</t>
  </si>
  <si>
    <t>Polleo HydroX Micellar Casein 454g Double Chocolate Cream</t>
  </si>
  <si>
    <t>ZOE12402</t>
  </si>
  <si>
    <t>ZOE Magnesium Duo 60 caps</t>
  </si>
  <si>
    <t>POL09896</t>
  </si>
  <si>
    <t>Polleo Soy Protein Isolate 454g Chocolate</t>
  </si>
  <si>
    <t>SCM04306</t>
  </si>
  <si>
    <t>TestoRage 120 kapsula</t>
  </si>
  <si>
    <t>CON23204</t>
  </si>
  <si>
    <t>Concept2 Skierg</t>
  </si>
  <si>
    <t>POL12769</t>
  </si>
  <si>
    <t>Polleo Vitamin D3 4000 180 softgels</t>
  </si>
  <si>
    <t>SHM00011</t>
  </si>
  <si>
    <t>Shieldmixer Hero Pro Batman Classic</t>
  </si>
  <si>
    <t>ZOE12453</t>
  </si>
  <si>
    <t>Zoe Protein Bar 50 g Choco Hazelnut Rocher</t>
  </si>
  <si>
    <t>POL09720</t>
  </si>
  <si>
    <t>Polleo ProCarni-X Liquid 50.000 500ml</t>
  </si>
  <si>
    <t>POL09758</t>
  </si>
  <si>
    <t>Polleo Instantized BCAA 2:1:1 250g</t>
  </si>
  <si>
    <t>POL12745</t>
  </si>
  <si>
    <t>Polleo K2+D3 90 Caps</t>
  </si>
  <si>
    <t>ON00557</t>
  </si>
  <si>
    <t>Micronised Creatine Powder 247.5 g Orange</t>
  </si>
  <si>
    <t>POL12709</t>
  </si>
  <si>
    <t>Polleo Pro Whey 2kg Vanilla</t>
  </si>
  <si>
    <t>POL12832</t>
  </si>
  <si>
    <t>Polleo 1st Whey 250g Cookies &amp; Cream</t>
  </si>
  <si>
    <t>ZOE12353</t>
  </si>
  <si>
    <t>ZOE Whey 454g Cookies N'Dream</t>
  </si>
  <si>
    <t>ZOE12411</t>
  </si>
  <si>
    <t>ZOE Beauty Glow Collagen 250g Raspberry</t>
  </si>
  <si>
    <t>ATC06519</t>
  </si>
  <si>
    <t>Girja gumirana 16 kg Atleticore</t>
  </si>
  <si>
    <t>POL12831</t>
  </si>
  <si>
    <t>Polleo 1st Whey 250g Vanilla Madagascar</t>
  </si>
  <si>
    <t>POL09700</t>
  </si>
  <si>
    <t>Polleo Energy Gel 40g Orange</t>
  </si>
  <si>
    <t>ZOE12365</t>
  </si>
  <si>
    <t>ZOE Clear Hydrowhey 454g Pina Colada</t>
  </si>
  <si>
    <t>POL09722</t>
  </si>
  <si>
    <t>Polleo Protein Cream 200g Hazelnut-Vanilla</t>
  </si>
  <si>
    <t>POL04473</t>
  </si>
  <si>
    <t>Polleo L-carnitine 750 ml Orange</t>
  </si>
  <si>
    <t>POL12755</t>
  </si>
  <si>
    <t>Polleo Isotonic Sports Drink 500g Peach Iced Tea</t>
  </si>
  <si>
    <t>POL09863</t>
  </si>
  <si>
    <t>Polleo Electrolyte Salts 60 caps</t>
  </si>
  <si>
    <t>ON00270</t>
  </si>
  <si>
    <t>Platinum Hydrowhey 1,6kg Milk Chocolate</t>
  </si>
  <si>
    <t>ZOE12369</t>
  </si>
  <si>
    <t>ZOE Boss Protein Fusion 454g Haevenly Vanilla</t>
  </si>
  <si>
    <t>ZOE12366</t>
  </si>
  <si>
    <t>ZOE Clear Hydrowhey 454g Sex on the Beach</t>
  </si>
  <si>
    <t>ZOE12392</t>
  </si>
  <si>
    <t>ZOE Protein Bar 50g Choco Apricot Cake</t>
  </si>
  <si>
    <t>POL09765</t>
  </si>
  <si>
    <t>Polleo Bulk Gainer 2,5kg Chocolate</t>
  </si>
  <si>
    <t>POL12712</t>
  </si>
  <si>
    <t>Polleo Pro Whey 908g Vanillla</t>
  </si>
  <si>
    <t>POL09793</t>
  </si>
  <si>
    <t>Polleo Caffeine Boost 200 tabs</t>
  </si>
  <si>
    <t>POL09855</t>
  </si>
  <si>
    <t>Polleo Melatonin Sleep 200 tabs</t>
  </si>
  <si>
    <t>POL09759</t>
  </si>
  <si>
    <t>Polleo Instantized BCAA 2:1:1 500g</t>
  </si>
  <si>
    <t>ZOE12368</t>
  </si>
  <si>
    <t>ZOE Boss Protein Fusion 454g Chocolate Rhapsody</t>
  </si>
  <si>
    <t>SHM00013</t>
  </si>
  <si>
    <t>Shieldmixer Hero Pro Joker</t>
  </si>
  <si>
    <t>POL09930</t>
  </si>
  <si>
    <t>Polleo SHOT Magnesium + Vitamin B6 80ml Jagoda</t>
  </si>
  <si>
    <t>POL09799</t>
  </si>
  <si>
    <t>Polleo Vitamin C Complex 90 caps</t>
  </si>
  <si>
    <t>ZOE12362</t>
  </si>
  <si>
    <t>ZOE Clear Hydrowhey 454g Peach Iced Tea</t>
  </si>
  <si>
    <t>ZOE12355</t>
  </si>
  <si>
    <t>ZOE Whey 454g Strawberry Milkshake</t>
  </si>
  <si>
    <t>SHM00012</t>
  </si>
  <si>
    <t>Shieldmixer Hero Pro Superman Classic</t>
  </si>
  <si>
    <t>POL12603</t>
  </si>
  <si>
    <t>Polleo Protein Cream 200g Delicious Duo</t>
  </si>
  <si>
    <t>POL09732</t>
  </si>
  <si>
    <t>Polleo 1st Whey 30,4g SACHET Vanilla Madagascar</t>
  </si>
  <si>
    <t>ON00281</t>
  </si>
  <si>
    <t>Serious Mass 5,45kg Chocolate</t>
  </si>
  <si>
    <t>ZOE08757</t>
  </si>
  <si>
    <t>Zoe Nutrition Protein Cream Pistachio 200g</t>
  </si>
  <si>
    <t>SHM00075</t>
  </si>
  <si>
    <t>DEFENDER, Go Hard or Go Home, 600 ml</t>
  </si>
  <si>
    <t>ZOE12412</t>
  </si>
  <si>
    <t>ZOE Complete Meal Replacement 1kg Vanilla Gelato</t>
  </si>
  <si>
    <t>NUT00846</t>
  </si>
  <si>
    <t>ElastiJoint 384g Fruit Punch</t>
  </si>
  <si>
    <t>FIT05826</t>
  </si>
  <si>
    <t>Tatami strunjača crveno-plava 2 cm</t>
  </si>
  <si>
    <t>POL12860</t>
  </si>
  <si>
    <t>Polleo &amp; AP KO SHOT Pre-Workout 80ml Orange-cherry</t>
  </si>
  <si>
    <t>CON23207</t>
  </si>
  <si>
    <t>Concept2 Bikeerg</t>
  </si>
  <si>
    <t>ON00216</t>
  </si>
  <si>
    <t>Amino Energy 270g fruit fusion</t>
  </si>
  <si>
    <t>POL09731</t>
  </si>
  <si>
    <t>Polleo 1st Whey 30,4g SACHET Swiss Chocolate Supreme</t>
  </si>
  <si>
    <t>POL09796</t>
  </si>
  <si>
    <t>Polleo Beta Glucan 90 caps</t>
  </si>
  <si>
    <t>POL12879</t>
  </si>
  <si>
    <t>Polleo NextGen Protein 2 kg Chocolate</t>
  </si>
  <si>
    <t>SHM00030</t>
  </si>
  <si>
    <t>Shieldmixer Hero Pro Supergirl Classic</t>
  </si>
  <si>
    <t>ON00371</t>
  </si>
  <si>
    <t>Amino Energy 270g lemon lime</t>
  </si>
  <si>
    <t>GRN00001</t>
  </si>
  <si>
    <t>Grenade Protein Bar Oreo Milk 60g Chocolate</t>
  </si>
  <si>
    <t>ATC06518</t>
  </si>
  <si>
    <t>Girja gumirana 12 kg Atleticore</t>
  </si>
  <si>
    <t>ZOE12400</t>
  </si>
  <si>
    <t>ZOE Lean Burn 250g Raspberry</t>
  </si>
  <si>
    <t>ATC06520</t>
  </si>
  <si>
    <t>Girja gumirana 20 kg Atleticore</t>
  </si>
  <si>
    <t>POL09710</t>
  </si>
  <si>
    <t>Polleo Protein Cream Hazelnut-Cocoa 200g</t>
  </si>
  <si>
    <t>POL12881</t>
  </si>
  <si>
    <t>Polleo NextGen Protein 2 kg Cookies &amp; Cream</t>
  </si>
  <si>
    <t>POL09862</t>
  </si>
  <si>
    <t>Polleo Maca 60 caps</t>
  </si>
  <si>
    <t>POL12690</t>
  </si>
  <si>
    <t>Polleo Pro Whey 908g Milky Chocolate</t>
  </si>
  <si>
    <t>ZOE12407</t>
  </si>
  <si>
    <t>ZOE Sculpt Burn 60caps</t>
  </si>
  <si>
    <t>POL04372</t>
  </si>
  <si>
    <t>Polleo Zero Syrup 425ml Cookies&amp;Cream</t>
  </si>
  <si>
    <t>SCM04430</t>
  </si>
  <si>
    <t>Viper Black 1,8 kg Chocolate</t>
  </si>
  <si>
    <t>POL09780</t>
  </si>
  <si>
    <t>Polleo HydroX Micellar Casein 908g Vanilla Ice Cream</t>
  </si>
  <si>
    <t>ON00246</t>
  </si>
  <si>
    <t>Gold Whey 4,53kg Vanilla Ice Cream</t>
  </si>
  <si>
    <t>POL12766</t>
  </si>
  <si>
    <t>Polleo Smart Cookies 128g Brownie</t>
  </si>
  <si>
    <t>NUT00888</t>
  </si>
  <si>
    <t>ElastiJoint 384g Grape</t>
  </si>
  <si>
    <t>GAR04824</t>
  </si>
  <si>
    <t>Forerunner 970 Carbon Gray DLC Titanium, Black</t>
  </si>
  <si>
    <t>POL09924</t>
  </si>
  <si>
    <t>Polleo Protein pancake 500g unflavoured</t>
  </si>
  <si>
    <t>THG03001</t>
  </si>
  <si>
    <t>Theragun PRO PLUS</t>
  </si>
  <si>
    <t>SHM00081</t>
  </si>
  <si>
    <t>DEFENDER, May the Gainz Be With You, 600 ml</t>
  </si>
  <si>
    <t>SCM04300</t>
  </si>
  <si>
    <t>Lipofenom 90 kapsula</t>
  </si>
  <si>
    <t>POL09835</t>
  </si>
  <si>
    <t>Polleo Tonalin CLA 90 softgels</t>
  </si>
  <si>
    <t>ON00499</t>
  </si>
  <si>
    <t>ON GS 100% Isolate 930g Chocolate</t>
  </si>
  <si>
    <t>POL12754</t>
  </si>
  <si>
    <t>Polleo Isotonic Sports Drink 500g Pineapple Iced Tea</t>
  </si>
  <si>
    <t>ZOE12441</t>
  </si>
  <si>
    <t>ZOE Liquid Marine Collagen 5000 500ml</t>
  </si>
  <si>
    <t>SCM04312</t>
  </si>
  <si>
    <t>Hemocell 250g</t>
  </si>
  <si>
    <t>ZOE12361</t>
  </si>
  <si>
    <t>ZOE Clear Hydrowhey 454g Summer Raspberry</t>
  </si>
  <si>
    <t>POL09927</t>
  </si>
  <si>
    <t>Polleo Protein oatmeal 60g chocolate hazelnut</t>
  </si>
  <si>
    <t>GAR04752</t>
  </si>
  <si>
    <t>Fenix 8, 51 mm, AMOLED Sapphire, Carbon Gray DLC Tit., Black/Pebble Gray remen</t>
  </si>
  <si>
    <t>SHM00006</t>
  </si>
  <si>
    <t>Shieldmixer Hero Pro Logo Black</t>
  </si>
  <si>
    <t>SCM04317</t>
  </si>
  <si>
    <t>100R Whey - 2 kg Čokolada</t>
  </si>
  <si>
    <t>POL09915</t>
  </si>
  <si>
    <t>Polleo Revive 1kg Lemon lime</t>
  </si>
  <si>
    <t>ON00283</t>
  </si>
  <si>
    <t>Serious Mass 5,45kg Vanilla</t>
  </si>
  <si>
    <t>POL04474</t>
  </si>
  <si>
    <t>Polleo BCAA 750 ml Orange- Lemon- Lime</t>
  </si>
  <si>
    <t>ON00217</t>
  </si>
  <si>
    <t>Amino Energy 270g orange cooler</t>
  </si>
  <si>
    <t>CEL11615</t>
  </si>
  <si>
    <t>C4 Energy Crb Twisted Limeade 500 ML</t>
  </si>
  <si>
    <t>POL09501</t>
  </si>
  <si>
    <t>Mumyo 60 tableta Numbers Are Good</t>
  </si>
  <si>
    <t>SHM00026</t>
  </si>
  <si>
    <t>Shieldmixer Hero Pro Batman Dark</t>
  </si>
  <si>
    <t>POL09779</t>
  </si>
  <si>
    <t>Polleo HydroX Micellar Casein 908g Double Chocolate Cream</t>
  </si>
  <si>
    <t>SHM00068</t>
  </si>
  <si>
    <t>DEFENDER, Polleo Logo White, 600 ml</t>
  </si>
  <si>
    <t>ON00272</t>
  </si>
  <si>
    <t>Platinum Hydrowhey 1,6kg Vanilla Bean</t>
  </si>
  <si>
    <t>POL12880</t>
  </si>
  <si>
    <t>Polleo NextGen Protein 2 kg Vanilla</t>
  </si>
  <si>
    <t>ON00230</t>
  </si>
  <si>
    <t>Glutamine 630g ON</t>
  </si>
  <si>
    <t>POL04475</t>
  </si>
  <si>
    <t>Polleo L-Carnitine 750 ml Pineapple</t>
  </si>
  <si>
    <t>POL09848</t>
  </si>
  <si>
    <t>Polleo Protein Woppers Break 21,5g chocolate</t>
  </si>
  <si>
    <t>POL09856</t>
  </si>
  <si>
    <t>Polleo Potassium 120 tabs</t>
  </si>
  <si>
    <t>SHM00069</t>
  </si>
  <si>
    <t>DEFENDER, Polleo Logo Light Blue, 600 ml</t>
  </si>
  <si>
    <t>ZOE12403</t>
  </si>
  <si>
    <t>ZOE Daily Lift 60caps</t>
  </si>
  <si>
    <t>SHM00172</t>
  </si>
  <si>
    <t>Shieldmixer Hero Pro GymHub</t>
  </si>
  <si>
    <t>POL12833</t>
  </si>
  <si>
    <t>Polleo Bulk Gainer 1kg Chocolate</t>
  </si>
  <si>
    <t>GAR04749</t>
  </si>
  <si>
    <t>Fenix 8, 47 mm, AMOLED Sapphire Tit., Spark Orange/Graphite remen</t>
  </si>
  <si>
    <t>SHM00070</t>
  </si>
  <si>
    <t>DEFENDER, Polleo Logo Black, 600 ml</t>
  </si>
  <si>
    <t>ATC06521</t>
  </si>
  <si>
    <t>Girja gumirana 24 kg Atleticore</t>
  </si>
  <si>
    <t>ASF25801</t>
  </si>
  <si>
    <t>Sobni bicikl Assault AirBike Classic</t>
  </si>
  <si>
    <t>ON00554</t>
  </si>
  <si>
    <t>Platinum PWO Lime 380g</t>
  </si>
  <si>
    <t>ATC06517</t>
  </si>
  <si>
    <t>Girja gumirana 8 kg Atleticore</t>
  </si>
  <si>
    <t>POL12861</t>
  </si>
  <si>
    <t>Polleo L-Citrulline DL-Malate 250 g</t>
  </si>
  <si>
    <t>UFC16122</t>
  </si>
  <si>
    <t>OPRO SELF-FIT GOLD UFC Braces Black Metal/Silver</t>
  </si>
  <si>
    <t>SHM00078</t>
  </si>
  <si>
    <t>DEFENDER, Blood Sweat Repeat, 600 ml</t>
  </si>
  <si>
    <t>SHM00074</t>
  </si>
  <si>
    <t>DEFENDER, I'm Not Here To Talk, 600 ml</t>
  </si>
  <si>
    <t>SCM04431</t>
  </si>
  <si>
    <t>Viper Black 1,8 kg Vanilla</t>
  </si>
  <si>
    <t>POL09711</t>
  </si>
  <si>
    <t>Polleo Zero Syrup 425ml Triple choco</t>
  </si>
  <si>
    <t>ON00366</t>
  </si>
  <si>
    <t>Gold BCAA Train + Sustain 266g Strawberry Kiwi</t>
  </si>
  <si>
    <t>UFC16118</t>
  </si>
  <si>
    <t>OPRO SELF-FIT GOLD UFC Black Metal/Gold</t>
  </si>
  <si>
    <t>GAR04685</t>
  </si>
  <si>
    <t>Fenix 7X PRO Sapphire SOLAR Carbon Gray DLC Titanium Black</t>
  </si>
  <si>
    <t>ATC06613</t>
  </si>
  <si>
    <t>Latex band 2cm Level 3 narančasta Atleticore</t>
  </si>
  <si>
    <t>ON00500</t>
  </si>
  <si>
    <t>ON GS 100% Isolate 930g Vanilla</t>
  </si>
  <si>
    <t>SCM04426</t>
  </si>
  <si>
    <t>The Beef 1,8 kg Chocolate</t>
  </si>
  <si>
    <t>ATC06638</t>
  </si>
  <si>
    <t>Trening prsluk Professional 30kg Atleticore</t>
  </si>
  <si>
    <t>GAR04843</t>
  </si>
  <si>
    <t>Fenix 8 Pro 51 mm LTE AMOLED Sapphire Carbon Gray DLC Tit. Black Strap</t>
  </si>
  <si>
    <t>SHM00085</t>
  </si>
  <si>
    <t>DEFENDER, GymHub, 600 ml</t>
  </si>
  <si>
    <t>GAR04750</t>
  </si>
  <si>
    <t>Fenix 8, 47 mm, AMOLED Sapphire, Carbon Gray DLC Tit., Black/Pebble Gray remen</t>
  </si>
  <si>
    <t>CEL11618</t>
  </si>
  <si>
    <t>C4 Energy Crb Cosmic Rainbow 500 ML</t>
  </si>
  <si>
    <t>CEL11616</t>
  </si>
  <si>
    <t>C4 Energy Crb Orange Slice 500 ML</t>
  </si>
  <si>
    <t>POL12681</t>
  </si>
  <si>
    <t>Polleo Pro Whey 2kg Cookies &amp; cream</t>
  </si>
  <si>
    <t>SHM00084</t>
  </si>
  <si>
    <t>DEFENDER, Every Damn Day, 600 ml</t>
  </si>
  <si>
    <t>POL04121</t>
  </si>
  <si>
    <t>Polleo Maltodex 1000g</t>
  </si>
  <si>
    <t>POL09929</t>
  </si>
  <si>
    <t>Polleo Protein oatmeal 60g apple pie</t>
  </si>
  <si>
    <t>POL12850</t>
  </si>
  <si>
    <t>Polleo Premium HydroX Whey 1,8kg Unflavoured</t>
  </si>
  <si>
    <t>APN16438</t>
  </si>
  <si>
    <t>Abe Can Apple Burst 330ml</t>
  </si>
  <si>
    <t>APN16436</t>
  </si>
  <si>
    <t>Abe Can Blue Lagoon 330ml</t>
  </si>
  <si>
    <t>APN16437</t>
  </si>
  <si>
    <t>Abe Can Orange Burst 330ml</t>
  </si>
  <si>
    <t>POL12873</t>
  </si>
  <si>
    <t>Polleo Sport StormX Pre-Workout 150g Juicy Burst Juicy Burst</t>
  </si>
  <si>
    <t>POL12872</t>
  </si>
  <si>
    <t>Polleo Sport StormX Pre-Workout 400g Sour Gummy Bear</t>
  </si>
  <si>
    <t>POL12871</t>
  </si>
  <si>
    <t>Polleo Sport StormX Pre-Workout 400g Lemon</t>
  </si>
  <si>
    <t>POL12863</t>
  </si>
  <si>
    <t>Polleo Ca-HMB 250 g</t>
  </si>
  <si>
    <t>POL12862</t>
  </si>
  <si>
    <t>Polleo Beta-Alanine 250 g</t>
  </si>
  <si>
    <t>POL12869</t>
  </si>
  <si>
    <t>Polleo PRE+POST MultiBiotiq 60 caps</t>
  </si>
  <si>
    <t>POL12868</t>
  </si>
  <si>
    <t>Polleo 1st Biotic 60 caps</t>
  </si>
  <si>
    <t>POL12867</t>
  </si>
  <si>
    <t>Polleo Black Maca 60 caps</t>
  </si>
  <si>
    <t>POL12866</t>
  </si>
  <si>
    <t>Polleo Berberin Slim Support 60 caps</t>
  </si>
  <si>
    <t>POL12901</t>
  </si>
  <si>
    <t>Polleo NeuroGABA Pure 60 caps</t>
  </si>
  <si>
    <t>POL12900</t>
  </si>
  <si>
    <t>Polleo CoenzimeQ10 Elixir 60 caps</t>
  </si>
  <si>
    <t>POL12899</t>
  </si>
  <si>
    <t>Polleo Magnesium Bisglycinate 60 caps</t>
  </si>
  <si>
    <t>POL12898</t>
  </si>
  <si>
    <t>Polleo Tibetan Shilajit Mumyo 60 caps</t>
  </si>
  <si>
    <t>POL12897</t>
  </si>
  <si>
    <t>Polleo Gold Rhodiola+ 60 caps</t>
  </si>
  <si>
    <t>POL12846</t>
  </si>
  <si>
    <t>Polleo Protein Chips Sour Onion 50 g</t>
  </si>
  <si>
    <t>POL12845</t>
  </si>
  <si>
    <t>Polleo Protein Chips Paprika 50 g</t>
  </si>
  <si>
    <t>pol12919</t>
  </si>
  <si>
    <t>Polleo Caffeine Boost, 200 caps</t>
  </si>
  <si>
    <t>POL12847</t>
  </si>
  <si>
    <t>Polleo Premium HydroX Whey 1,8kg Chocolate Coconut</t>
  </si>
  <si>
    <t>GAR04753</t>
  </si>
  <si>
    <t>Fenix 8, 47 mm, Solar Sapphire, Carbon Gray DLC Tit., Black/Pebble Gray remen</t>
  </si>
  <si>
    <t>ON00337</t>
  </si>
  <si>
    <t>Gold Pre-Workout 330g Fruit Punch</t>
  </si>
  <si>
    <t>SHM00038</t>
  </si>
  <si>
    <t>Shieldmixer Hero Pro Spartan</t>
  </si>
  <si>
    <t>SCM04329</t>
  </si>
  <si>
    <t>Defender 500g</t>
  </si>
  <si>
    <t>SHM00037</t>
  </si>
  <si>
    <t>Shieldmixer Hero Pro Dark Side</t>
  </si>
  <si>
    <t>GAR04844</t>
  </si>
  <si>
    <t>Fenix 8 Pro 51 mm LTE AMOLED Sapphire Tit. Graphite Strap</t>
  </si>
  <si>
    <t>ON00553</t>
  </si>
  <si>
    <t>Platinum PWO BlueRaz 380g</t>
  </si>
  <si>
    <t>SHM00034</t>
  </si>
  <si>
    <t>Shieldmixer Hero Pro Johnny Bravo Pretty</t>
  </si>
  <si>
    <t>GAR04751</t>
  </si>
  <si>
    <t>Fenix 8, 51 mm, AMOLED Sapphire Tit., Spark Orange/Graphite remen</t>
  </si>
  <si>
    <t>POL09733</t>
  </si>
  <si>
    <t>Polleo 1st Whey 30,4g SACHET Cookies &amp; Cream</t>
  </si>
  <si>
    <t>POL09860</t>
  </si>
  <si>
    <t>Polleo Guarana Extract 90 caps</t>
  </si>
  <si>
    <t>POL04105</t>
  </si>
  <si>
    <t>Polleo Dekstroza 1000g</t>
  </si>
  <si>
    <t>POL12830</t>
  </si>
  <si>
    <t>Polleo 1st Whey 250g Swiss Chocolate Supreme</t>
  </si>
  <si>
    <t>ATC06612</t>
  </si>
  <si>
    <t>Latex band 1cm Level 2 zelena Atleticore</t>
  </si>
  <si>
    <t>ZOE12383</t>
  </si>
  <si>
    <t>ZOE Iso Drink 300g Lemon Lime</t>
  </si>
  <si>
    <t>POL12834</t>
  </si>
  <si>
    <t>Polleo Bulk Gainer 1kg Vanilla</t>
  </si>
  <si>
    <t>ON00248</t>
  </si>
  <si>
    <t>Gold Whey 450g Delicious Strawberry</t>
  </si>
  <si>
    <t>GAR04747</t>
  </si>
  <si>
    <t>Fenix 8, 43 mm, AMOLED Sapphire, Soft Gold, Fog Gray/Dark Sandstone</t>
  </si>
  <si>
    <t>POL12767</t>
  </si>
  <si>
    <t>Polleo Smart Cookies 128g White Creamy Peanut</t>
  </si>
  <si>
    <t>NOC17407</t>
  </si>
  <si>
    <t>NOCCO BLOOD ORANGE DEL SOL 330ml</t>
  </si>
  <si>
    <t>SCM04391</t>
  </si>
  <si>
    <t>100R Whey - 2 kg Vanilla</t>
  </si>
  <si>
    <t>ATC06640</t>
  </si>
  <si>
    <t>Trening prsluk LightVest 10kg Atleticore</t>
  </si>
  <si>
    <t>CEL11619</t>
  </si>
  <si>
    <t>C4 Energy Crb Frozen Bombsicle 500 ML</t>
  </si>
  <si>
    <t>POL04122</t>
  </si>
  <si>
    <t>Polleo Maltodex 2000g</t>
  </si>
  <si>
    <t>ATC06509</t>
  </si>
  <si>
    <t>Prostirka NBR Yoga 180 cm crna</t>
  </si>
  <si>
    <t>SHM00077</t>
  </si>
  <si>
    <t>DEFENDER, Beast Mode On, 600 ml</t>
  </si>
  <si>
    <t>ZOE12357</t>
  </si>
  <si>
    <t>ZOE Whey 454g Choco Apricot Cake</t>
  </si>
  <si>
    <t>SCM04398</t>
  </si>
  <si>
    <t>Amino Hybrid 300 tablets</t>
  </si>
  <si>
    <t>SHM00080</t>
  </si>
  <si>
    <t>DEFENDER, Slay the Weights, 600 ml</t>
  </si>
  <si>
    <t>POL12703</t>
  </si>
  <si>
    <t>Polleo Pro Whey 2kg Unflavoured</t>
  </si>
  <si>
    <t>POL09928</t>
  </si>
  <si>
    <t>Polleo Protein oatmeal 60g chocolate coconut</t>
  </si>
  <si>
    <t>POL12714</t>
  </si>
  <si>
    <t>Polleo Pro Whey 908g White chocolate</t>
  </si>
  <si>
    <t>POL09760</t>
  </si>
  <si>
    <t>Polleo Revive 1kg Grape</t>
  </si>
  <si>
    <t>SCM04308</t>
  </si>
  <si>
    <t>Metabolon 250g</t>
  </si>
  <si>
    <t>ON00402</t>
  </si>
  <si>
    <t>Gold BCAA Train + Sustain 266g Peach Passionfruit</t>
  </si>
  <si>
    <t>POL04283</t>
  </si>
  <si>
    <t>Chia sjemenke 750g Numbers Are Good</t>
  </si>
  <si>
    <t>ATC06626</t>
  </si>
  <si>
    <t>Komplet standard utega i šipke s navojem 20 kg</t>
  </si>
  <si>
    <t>ON00370</t>
  </si>
  <si>
    <t>Gold BCAA Train + Sustain 266g Raspberry Pomegrana</t>
  </si>
  <si>
    <t>SCM04313</t>
  </si>
  <si>
    <t>Hydroflex 2kg chocolate</t>
  </si>
  <si>
    <t>ZOE12384</t>
  </si>
  <si>
    <t>ZOE Iso Drink 300g Peach Iced Tea</t>
  </si>
  <si>
    <t>ATC06637</t>
  </si>
  <si>
    <t>Trening prsluk Professional 20kg Atleticore</t>
  </si>
  <si>
    <t>POL12674</t>
  </si>
  <si>
    <t>Polleo Pro Whey 2kg Chocolate hazelnut</t>
  </si>
  <si>
    <t>POL12857</t>
  </si>
  <si>
    <t>Polleo The One:One Mass Gainer 2,5kg Chocolate Madness</t>
  </si>
  <si>
    <t>ATC06504</t>
  </si>
  <si>
    <t>Bučica gumirana 5 kg</t>
  </si>
  <si>
    <t>BSN06909</t>
  </si>
  <si>
    <t>BSN N.O. Xplode Purple Power 650g</t>
  </si>
  <si>
    <t>POL12768</t>
  </si>
  <si>
    <t>Polleo Protein Pralines 48 g</t>
  </si>
  <si>
    <t>NOC17405</t>
  </si>
  <si>
    <t>NOCCO BCAA CARIBEAN 330ml</t>
  </si>
  <si>
    <t>NOC17412</t>
  </si>
  <si>
    <t>NOCCO Grand Sour 330ml</t>
  </si>
  <si>
    <t>GAR04755</t>
  </si>
  <si>
    <t>Fenix 8, 51 mm, Solar Sapphire, Carbon Gray DLC Tit., Black/Pebble Gray remen</t>
  </si>
  <si>
    <t>ON00537</t>
  </si>
  <si>
    <t>Gold Pre-Workout 300G Blue Raspberry</t>
  </si>
  <si>
    <t>NOC17406</t>
  </si>
  <si>
    <t>NOCCO BCAA MIAMI STRAWBERRY 330ml</t>
  </si>
  <si>
    <t>ATC06611</t>
  </si>
  <si>
    <t>Latex band 3cm Level 1 crvena Atleticore</t>
  </si>
  <si>
    <t>ATC06503</t>
  </si>
  <si>
    <t>Bučica gumirana 4 kg</t>
  </si>
  <si>
    <t>POL04376</t>
  </si>
  <si>
    <t>Polleo Zero Sauce 425ml Ketchup</t>
  </si>
  <si>
    <t>POL09854</t>
  </si>
  <si>
    <t>Polleo Iron 60 caps</t>
  </si>
  <si>
    <t>ZOE12409</t>
  </si>
  <si>
    <t>ZOE Omega Essence 60caps</t>
  </si>
  <si>
    <t>POL12816</t>
  </si>
  <si>
    <t>Polleo voda 500ml</t>
  </si>
  <si>
    <t>ATC06502</t>
  </si>
  <si>
    <t>Bučica gumirana 3 kg</t>
  </si>
  <si>
    <t>ATC06603</t>
  </si>
  <si>
    <t>Girja profesionalna 20 kg Atleticore</t>
  </si>
  <si>
    <t>POL09867</t>
  </si>
  <si>
    <t>Polleo Mega Taurine 60 caps</t>
  </si>
  <si>
    <t>ZOE12458</t>
  </si>
  <si>
    <t>ZOE Clear Hydrowhey 250g Peach Iced Tea</t>
  </si>
  <si>
    <t>ZOE12443</t>
  </si>
  <si>
    <t>Zoe Nutrition Protein Cream Twist 200g</t>
  </si>
  <si>
    <t>SHM00047</t>
  </si>
  <si>
    <t>Shieldmixer Hero Pro Straight Out Of The Gym</t>
  </si>
  <si>
    <t>ON00535</t>
  </si>
  <si>
    <t>BSN N.O. Xplode Green Burst 650g</t>
  </si>
  <si>
    <t>ZOE12442</t>
  </si>
  <si>
    <t>Zoe Nutrition Protein Cream Hazelnut Cocoa 200g</t>
  </si>
  <si>
    <t>POL09714</t>
  </si>
  <si>
    <t>Polleo Zero Sauce 425ml Mayo</t>
  </si>
  <si>
    <t>POL12706</t>
  </si>
  <si>
    <t>Polleo Pro Whey 2kg Vanilla raspberry</t>
  </si>
  <si>
    <t>ON00530</t>
  </si>
  <si>
    <t>Amino Energy+ RTD Tropical 250ml</t>
  </si>
  <si>
    <t>ON00252</t>
  </si>
  <si>
    <t>Gold Whey 896g Cookies &amp; Cream</t>
  </si>
  <si>
    <t>ATC06602</t>
  </si>
  <si>
    <t>Girja profesionalna 16 kg Atleticore</t>
  </si>
  <si>
    <t>UFC16147</t>
  </si>
  <si>
    <t>OPRO Self-Fit štitnik za zube GEN5 Zlatni - Crno/ Crveni</t>
  </si>
  <si>
    <t>ON00331</t>
  </si>
  <si>
    <t>Gold Whey 2,27kg Chocolate Peanut</t>
  </si>
  <si>
    <t>ZOE12302</t>
  </si>
  <si>
    <t>Prostirka My everyday ECO TPE Yoga Purple ZOE</t>
  </si>
  <si>
    <t>GAR04756</t>
  </si>
  <si>
    <t>Fenix 8, 51 mm, Solar Sapphire Tit., Amp Yellow/Graphite remen</t>
  </si>
  <si>
    <t>POL09833</t>
  </si>
  <si>
    <t>Polleo 1st Whey 30,4g SACHET Chocolate Jaffa</t>
  </si>
  <si>
    <t>ON00431</t>
  </si>
  <si>
    <t>Serious Mass 2,73kg Cookies&amp;Cream</t>
  </si>
  <si>
    <t>POL12809</t>
  </si>
  <si>
    <t>Vindija &amp; Polleo Protein Shake 500ml Chocolate</t>
  </si>
  <si>
    <t>SCM04399</t>
  </si>
  <si>
    <t>BCAA Hybrid 240 tablets</t>
  </si>
  <si>
    <t>SHM00083</t>
  </si>
  <si>
    <t>DEFENDER, I Don't Sweat I Sparkle, 600 ml</t>
  </si>
  <si>
    <t>ATC06735</t>
  </si>
  <si>
    <t>Steznik zapešća univerzalni crni Atleticore</t>
  </si>
  <si>
    <t>SHM00031</t>
  </si>
  <si>
    <t>Shieldmixer Hero Pro Go Hard or Go Home</t>
  </si>
  <si>
    <t>UFC16148</t>
  </si>
  <si>
    <t>OPRO Self-Fit štitnik za zube GEN5 Zlatni - Crno/ Zlatni</t>
  </si>
  <si>
    <t>SHM00115</t>
  </si>
  <si>
    <t>Shieldmixer Hero Pro Tweety Believe</t>
  </si>
  <si>
    <t>THG03003</t>
  </si>
  <si>
    <t>Theragun PRIME G5</t>
  </si>
  <si>
    <t>FIT05871</t>
  </si>
  <si>
    <t>Tatami strunjača crveno-plava 4 cm</t>
  </si>
  <si>
    <t>SHM00027</t>
  </si>
  <si>
    <t>Shieldmixer Hero Pro Wonder Woman Classic</t>
  </si>
  <si>
    <t>ON00442</t>
  </si>
  <si>
    <t>Gold Whey 2,28kg White Chocolate Raspberry</t>
  </si>
  <si>
    <t>ON00242</t>
  </si>
  <si>
    <t>Gold Whey 2,28kg Delicious Strawberry</t>
  </si>
  <si>
    <t>POL12810</t>
  </si>
  <si>
    <t>Polleo Tactical Backpack, Polleo Sport, Black 45l</t>
  </si>
  <si>
    <t>SCM04428</t>
  </si>
  <si>
    <t>The Beef 900g Chocolate</t>
  </si>
  <si>
    <t>POL04476</t>
  </si>
  <si>
    <t>Polleo Fitness water 500 ml l-carnitine</t>
  </si>
  <si>
    <t>POL12758</t>
  </si>
  <si>
    <t>Polleo Almond Butter 350g</t>
  </si>
  <si>
    <t>POL04373</t>
  </si>
  <si>
    <t>Polleo Zero Syrup 425ml Hazelnut-Choco</t>
  </si>
  <si>
    <t>SHM00076</t>
  </si>
  <si>
    <t>DEFENDER, Let the Gainz Begin, 600 ml</t>
  </si>
  <si>
    <t>SCM04409</t>
  </si>
  <si>
    <t>Hydroflex 2kg vanilla</t>
  </si>
  <si>
    <t>SCM04332</t>
  </si>
  <si>
    <t>LCLT-1000 500ml wild berries</t>
  </si>
  <si>
    <t>POL09923</t>
  </si>
  <si>
    <t>Protein pancake 65g unflavoured</t>
  </si>
  <si>
    <t>SHM00073</t>
  </si>
  <si>
    <t>DEFENDER, Make Them Jealous, 600 ml</t>
  </si>
  <si>
    <t>ATC06506</t>
  </si>
  <si>
    <t>Deep Tissue Foam Roller ORANGE</t>
  </si>
  <si>
    <t>POL09776</t>
  </si>
  <si>
    <t>Polleo Instant Oats 2,5kg</t>
  </si>
  <si>
    <t>SCM04326</t>
  </si>
  <si>
    <t>Nitromax 4kg chocolate</t>
  </si>
  <si>
    <t>ON00538</t>
  </si>
  <si>
    <t>ON PLATINUM PWO FRUIT PUNCH 420G</t>
  </si>
  <si>
    <t>ATC06623</t>
  </si>
  <si>
    <t>Deep Tissue Foam Roller BLACK</t>
  </si>
  <si>
    <t>POL12864</t>
  </si>
  <si>
    <t>Polleo L-Arginine 250 g</t>
  </si>
  <si>
    <t>GAR04841</t>
  </si>
  <si>
    <t>Fenix 8 Pro 47 mm LTE AMOLED Sapphire Carbon Gray Tit. Black Strap</t>
  </si>
  <si>
    <t>ZOE12300</t>
  </si>
  <si>
    <t>Prostirka My precious premium ECO Yoga black ZOE</t>
  </si>
  <si>
    <t>SCM04392</t>
  </si>
  <si>
    <t>100R Whey - 2 kg Vanilla-Blueberry</t>
  </si>
  <si>
    <t>GAR04845</t>
  </si>
  <si>
    <t>Venu 4 41mm Beige Lunar Gold Bone</t>
  </si>
  <si>
    <t>SCM04335</t>
  </si>
  <si>
    <t>MassRage 500g</t>
  </si>
  <si>
    <t>FIT05845</t>
  </si>
  <si>
    <t>Bučica gumirana heksagonalna 15 kg</t>
  </si>
  <si>
    <t>SHM00014</t>
  </si>
  <si>
    <t>Shieldmixer Hero Pro Powerpuff Girls</t>
  </si>
  <si>
    <t>UFC16117</t>
  </si>
  <si>
    <t>OPRO SELF-FIT SILVER UFC Black/Red</t>
  </si>
  <si>
    <t>ZOE12457</t>
  </si>
  <si>
    <t>ZOE Whey 250g Choco Hazelnut Rocher</t>
  </si>
  <si>
    <t>POL12707</t>
  </si>
  <si>
    <t>Polleo Pro Whey 30g sachet Vanilla-raspberry</t>
  </si>
  <si>
    <t>UFC16115</t>
  </si>
  <si>
    <t>OPRO SELF-FIT Bronze UFC White</t>
  </si>
  <si>
    <t>ZOE12301</t>
  </si>
  <si>
    <t>Prostirka My everyday ECO TPE Yoga Nude ZOE</t>
  </si>
  <si>
    <t>TRX02014</t>
  </si>
  <si>
    <t>TRX Pro Suspension Trainer</t>
  </si>
  <si>
    <t>SCM04303</t>
  </si>
  <si>
    <t>Nitromax 2kg chocolate</t>
  </si>
  <si>
    <t>ATC06500</t>
  </si>
  <si>
    <t>Bučica gumirana 1 kg</t>
  </si>
  <si>
    <t>ON00432</t>
  </si>
  <si>
    <t>Serious Mass 5,45kg Cookies&amp;Cream</t>
  </si>
  <si>
    <t>POL12708</t>
  </si>
  <si>
    <t>Polleo Pro Whey 908g Vanilla raspberry</t>
  </si>
  <si>
    <t>POL09806</t>
  </si>
  <si>
    <t>Polleo Tonalin CLA 60 softgels</t>
  </si>
  <si>
    <t>UFC16149</t>
  </si>
  <si>
    <t>OPRO Self-Fit štitnik za zube GEN5 Srebrni- Crno/ Srebrni</t>
  </si>
  <si>
    <t>HUW15027</t>
  </si>
  <si>
    <t>Huawei Watch GT6 Pro 46mm Black</t>
  </si>
  <si>
    <t>POL04331</t>
  </si>
  <si>
    <t>Polleo shaker 300ml NANO WAVE crni</t>
  </si>
  <si>
    <t>ATC06590</t>
  </si>
  <si>
    <t>Vijača s opterećenjem Atleticore</t>
  </si>
  <si>
    <t>FIT05836</t>
  </si>
  <si>
    <t>Uteg disk olimpijski gumirani 10 kg</t>
  </si>
  <si>
    <t>POL12710</t>
  </si>
  <si>
    <t>Polleo Pro Whey 30g sachet Vanillla</t>
  </si>
  <si>
    <t>ON00532</t>
  </si>
  <si>
    <t>Amino Energy+ RTD Orange 250ml</t>
  </si>
  <si>
    <t>UFC16116</t>
  </si>
  <si>
    <t>OPRO SELF-FIT SILVER UFC Red/Black</t>
  </si>
  <si>
    <t>ATC06601</t>
  </si>
  <si>
    <t>Girja profesionalna 12 kg Atleticore</t>
  </si>
  <si>
    <t>GAR04754</t>
  </si>
  <si>
    <t>Fenix 8, 47 mm, Solar Sapphire Tit., Amp Yellow/Graphite remen</t>
  </si>
  <si>
    <t>ATC06665</t>
  </si>
  <si>
    <t>Latex traka medium Atleticore</t>
  </si>
  <si>
    <t>ZOE12395</t>
  </si>
  <si>
    <t>ZOE Choco 250g Peanut Butter</t>
  </si>
  <si>
    <t>SCM04389</t>
  </si>
  <si>
    <t>100R Whey - 2 kg Hazelnut</t>
  </si>
  <si>
    <t>POL09775</t>
  </si>
  <si>
    <t>Polleo Instant Oats 1kg</t>
  </si>
  <si>
    <t>FIT05846</t>
  </si>
  <si>
    <t>Bučica gumirana heksagonalna 17,5 kg</t>
  </si>
  <si>
    <t>POL04352</t>
  </si>
  <si>
    <t>Polleo shaker 300ml NANO WAVE ljubičasti</t>
  </si>
  <si>
    <t>HUW15005</t>
  </si>
  <si>
    <t>Huawei Watch GT 5 41mm Gold</t>
  </si>
  <si>
    <t>TNT25824</t>
  </si>
  <si>
    <t>Masažni pištolj</t>
  </si>
  <si>
    <t>NUT00887</t>
  </si>
  <si>
    <t>ElastiJoint 384g Orange</t>
  </si>
  <si>
    <t>BSN06846</t>
  </si>
  <si>
    <t>Creatine DNA 216g</t>
  </si>
  <si>
    <t>ATC06723</t>
  </si>
  <si>
    <t>Gurtne univerzalne Atleticore</t>
  </si>
  <si>
    <t>POL04370</t>
  </si>
  <si>
    <t>Polleo Zero Syrup 425ml Strawberry</t>
  </si>
  <si>
    <t>ATC06516</t>
  </si>
  <si>
    <t>Girja gumirana 4 kg Atleticore</t>
  </si>
  <si>
    <t>ATC06512</t>
  </si>
  <si>
    <t>Prostirka PVC Yoga 173 cm</t>
  </si>
  <si>
    <t>POL04375</t>
  </si>
  <si>
    <t>Polleo Zero Sauce 425ml Ceasar</t>
  </si>
  <si>
    <t>SHM00071</t>
  </si>
  <si>
    <t>DEFENDER, Polleo Logo Pink, 600 ml</t>
  </si>
  <si>
    <t>ATC06662</t>
  </si>
  <si>
    <t>Latex mini band set (3 kom) Atleticore</t>
  </si>
  <si>
    <t>SHM00028</t>
  </si>
  <si>
    <t>Shieldmixer Hero Pro Flash Classic</t>
  </si>
  <si>
    <t>POL04313</t>
  </si>
  <si>
    <t>ZOE fit&amp;style shaker 600ml crni</t>
  </si>
  <si>
    <t>FIT05837</t>
  </si>
  <si>
    <t>Uteg disk olimpijski gumirani 5 kg</t>
  </si>
  <si>
    <t>FIT05843</t>
  </si>
  <si>
    <t>Bučica gumirana heksagonalna 10 kg</t>
  </si>
  <si>
    <t>SCM04379</t>
  </si>
  <si>
    <t>Nitromax 2kg vanilla</t>
  </si>
  <si>
    <t>SCM04316</t>
  </si>
  <si>
    <t>HemoPump 500g orange</t>
  </si>
  <si>
    <t>VEN00049</t>
  </si>
  <si>
    <t>Venum bandaže - 4 m Crne</t>
  </si>
  <si>
    <t>GAR04842</t>
  </si>
  <si>
    <t>Fenix 8 Pro 47 mm LTE AMOLED Sapphire Tit. Graphite Strap</t>
  </si>
  <si>
    <t>GAR04826</t>
  </si>
  <si>
    <t>Forerunner 970 Soft Gold Titanium, French Gray/Indigo</t>
  </si>
  <si>
    <t>POL12671</t>
  </si>
  <si>
    <t>Polleo Pro Whey 2kg Chocolate banana</t>
  </si>
  <si>
    <t>ATC06614</t>
  </si>
  <si>
    <t>Latex band 5cm Level 4 plava Atleticore</t>
  </si>
  <si>
    <t>CON23205</t>
  </si>
  <si>
    <t>Concept2 Skierg Podloga</t>
  </si>
  <si>
    <t>ON00204</t>
  </si>
  <si>
    <t>100% ON Casein 924g Chocolate</t>
  </si>
  <si>
    <t>ZOE12387</t>
  </si>
  <si>
    <t>ZOE Furiosa Pre-Workout 300g Tropical</t>
  </si>
  <si>
    <t>ATC06636</t>
  </si>
  <si>
    <t>Šipka olimpijska Performance, 220cm-50mm-20kg, nosivost 680kg</t>
  </si>
  <si>
    <t>ON00201</t>
  </si>
  <si>
    <t>100% ON Casein 1,8kg vanilla</t>
  </si>
  <si>
    <t>ATC06608</t>
  </si>
  <si>
    <t>Magnezij za ruke KOCKA Atleticore</t>
  </si>
  <si>
    <t>FIT05847</t>
  </si>
  <si>
    <t>Bučica gumirana heksagonalna 20 kg</t>
  </si>
  <si>
    <t>THG03002</t>
  </si>
  <si>
    <t>Theragun Elite Black G5</t>
  </si>
  <si>
    <t>POL04104</t>
  </si>
  <si>
    <t>Polleo Dekstroza 500g</t>
  </si>
  <si>
    <t>FIT05844</t>
  </si>
  <si>
    <t>Bučica gumirana heksagonalna 12,5 kg</t>
  </si>
  <si>
    <t>POL09838</t>
  </si>
  <si>
    <t>Polleo HydroX Micellar Casein SACHET 30g Vanilla Ice Cream</t>
  </si>
  <si>
    <t>SHM00128</t>
  </si>
  <si>
    <t>Shieldmixer Hero Pro ZOE white</t>
  </si>
  <si>
    <t>SHM00105</t>
  </si>
  <si>
    <t>Shieldmixer Hero Pro Thor</t>
  </si>
  <si>
    <t>ON00278</t>
  </si>
  <si>
    <t>Serious Mass 2,73kg Strawberry</t>
  </si>
  <si>
    <t>ATC06629</t>
  </si>
  <si>
    <t>Latex mini band 250x50x0,4mm crvena Atleticore</t>
  </si>
  <si>
    <t>UFC16119</t>
  </si>
  <si>
    <t>OPRO SELF-FIT GOLD UFC Red Metal/Silver</t>
  </si>
  <si>
    <t>FIT05834</t>
  </si>
  <si>
    <t>Uteg disk olimpijski gumirani 20 kg</t>
  </si>
  <si>
    <t>SHM00090</t>
  </si>
  <si>
    <t>Shieldmixer Hero Pro Viking</t>
  </si>
  <si>
    <t>ZOE12308</t>
  </si>
  <si>
    <t>ZOE Premium Foam roller massage dots Purple</t>
  </si>
  <si>
    <t>SHM00025</t>
  </si>
  <si>
    <t>Shieldmixer Hero Pro Superman MOS</t>
  </si>
  <si>
    <t>ZOE12388</t>
  </si>
  <si>
    <t>ZOE Marine Collagen 300g Pineapple</t>
  </si>
  <si>
    <t>POL04231</t>
  </si>
  <si>
    <t>Polleo shaker 600ml WAVE PLUS rozi</t>
  </si>
  <si>
    <t>ZOE12390</t>
  </si>
  <si>
    <t>ZOE Marine Collagen 300g Lemon</t>
  </si>
  <si>
    <t>BRB00006</t>
  </si>
  <si>
    <t>Barebells Protein Shake 330ml Chocolate</t>
  </si>
  <si>
    <t>SCM04315</t>
  </si>
  <si>
    <t>AminoRage 500g orange</t>
  </si>
  <si>
    <t>SHM00178</t>
  </si>
  <si>
    <t>Compartment Black</t>
  </si>
  <si>
    <t>ATC06668</t>
  </si>
  <si>
    <t>Prostirka TPE Yoga military</t>
  </si>
  <si>
    <t>ATC06501</t>
  </si>
  <si>
    <t>Bučica gumirana 2 kg</t>
  </si>
  <si>
    <t>POL12759</t>
  </si>
  <si>
    <t>Polleo Cashew Butter 350g</t>
  </si>
  <si>
    <t>ZOE12456</t>
  </si>
  <si>
    <t>ZOE Whey 250g French Vanilla Macaron</t>
  </si>
  <si>
    <t>ATC06597</t>
  </si>
  <si>
    <t>Chin up bar Atleticore</t>
  </si>
  <si>
    <t>POL12856</t>
  </si>
  <si>
    <t>Polleo The One:One Mass Gainer 1kg Vanilla Milkshake</t>
  </si>
  <si>
    <t>POL12855</t>
  </si>
  <si>
    <t>Polleo The One:One Mass Gainer 1kg Chocolate Madness</t>
  </si>
  <si>
    <t>POL12854</t>
  </si>
  <si>
    <t>Polleo HydroX Micellar Casein 2kg Vanilla Ice Cream</t>
  </si>
  <si>
    <t>POL12853</t>
  </si>
  <si>
    <t>Polleo HydroX Micellar Casein 2kg Double Chocolate Cream</t>
  </si>
  <si>
    <t>Grupacija:</t>
  </si>
  <si>
    <t>OZNAKA:</t>
  </si>
  <si>
    <t>SKU:</t>
  </si>
  <si>
    <t>Artikl:</t>
  </si>
  <si>
    <t>week</t>
  </si>
  <si>
    <t>RR -25</t>
  </si>
  <si>
    <t>RR -24</t>
  </si>
  <si>
    <t>RR -23</t>
  </si>
  <si>
    <t>RR -22</t>
  </si>
  <si>
    <t>RR -21</t>
  </si>
  <si>
    <t>RR -20</t>
  </si>
  <si>
    <t>RR -19</t>
  </si>
  <si>
    <t>RR -18</t>
  </si>
  <si>
    <t>RR -17</t>
  </si>
  <si>
    <t>RR -16</t>
  </si>
  <si>
    <t>RR -15</t>
  </si>
  <si>
    <t>RR -14</t>
  </si>
  <si>
    <t>RR -13</t>
  </si>
  <si>
    <t>RR -12</t>
  </si>
  <si>
    <t>RR -11</t>
  </si>
  <si>
    <t>RR -10</t>
  </si>
  <si>
    <t>RR -9</t>
  </si>
  <si>
    <t>RR -8</t>
  </si>
  <si>
    <t>RR -7</t>
  </si>
  <si>
    <t>RR -6</t>
  </si>
  <si>
    <t>RR -5</t>
  </si>
  <si>
    <t>RR -4</t>
  </si>
  <si>
    <t>RR -3</t>
  </si>
  <si>
    <t>RR -2</t>
  </si>
  <si>
    <t>RR -1</t>
  </si>
  <si>
    <t>RR -0</t>
  </si>
  <si>
    <t>actuals</t>
  </si>
  <si>
    <t>demand</t>
  </si>
  <si>
    <t>open orders</t>
  </si>
  <si>
    <t>on-top</t>
  </si>
  <si>
    <t>VP on-top</t>
  </si>
  <si>
    <t>hit-miss</t>
  </si>
  <si>
    <t>VP regular increase</t>
  </si>
  <si>
    <t>MP on-top</t>
  </si>
  <si>
    <t>avg RR</t>
  </si>
  <si>
    <t>MP regular increase</t>
  </si>
  <si>
    <t>Stock</t>
  </si>
  <si>
    <t>On top total</t>
  </si>
  <si>
    <t>Coming in</t>
  </si>
  <si>
    <t>Total</t>
  </si>
  <si>
    <t>Revenue Forecast Dashboard</t>
  </si>
  <si>
    <t>Forecasted Revenue by Grupacija (CW14-CW26)</t>
  </si>
  <si>
    <t>All values auto-update from Demand Planning × VPC prices. Revenue = Total Demand (qty) × Unit Price (VPC)</t>
  </si>
  <si>
    <t>TOTAL</t>
  </si>
  <si>
    <t>GRAND TOTAL</t>
  </si>
  <si>
    <t>SKU-Level Revenue Detail (Helper Data)</t>
  </si>
  <si>
    <t>VPC</t>
  </si>
  <si>
    <t>ON-TOP TOTAL</t>
  </si>
  <si>
    <t>TOTAL DEMAND</t>
  </si>
  <si>
    <t>datum</t>
  </si>
  <si>
    <t xml:space="preserve">week 1 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</si>
  <si>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</si>
  <si>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</si>
  <si>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</si>
  <si>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</si>
  <si>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</si>
  <si>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</si>
  <si>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</si>
  <si>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</si>
  <si>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</si>
  <si>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</si>
  <si>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</si>
  <si>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</si>
  <si>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</si>
  <si>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</si>
  <si>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</si>
  <si>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</si>
  <si>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</si>
  <si>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</si>
  <si>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</si>
  <si>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</si>
  <si>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</si>
  <si>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</si>
  <si>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</si>
  <si>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</si>
  <si>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</si>
  <si>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PASTE OLDER 26 WEEKS OF SALES DATA HERE</t>
  </si>
  <si>
    <t>hist wk 1</t>
  </si>
  <si>
    <t>hist wk 2</t>
  </si>
  <si>
    <t>hist wk 3</t>
  </si>
  <si>
    <t>hist wk 4</t>
  </si>
  <si>
    <t>hist wk 5</t>
  </si>
  <si>
    <t>hist wk 6</t>
  </si>
  <si>
    <t>hist wk 7</t>
  </si>
  <si>
    <t>hist wk 8</t>
  </si>
  <si>
    <t>hist wk 9</t>
  </si>
  <si>
    <t>hist wk 10</t>
  </si>
  <si>
    <t>hist wk 11</t>
  </si>
  <si>
    <t>hist wk 12</t>
  </si>
  <si>
    <t>hist wk 13</t>
  </si>
  <si>
    <t>hist wk 14</t>
  </si>
  <si>
    <t>hist wk 15</t>
  </si>
  <si>
    <t>hist wk 16</t>
  </si>
  <si>
    <t>hist wk 17</t>
  </si>
  <si>
    <t>hist wk 18</t>
  </si>
  <si>
    <t>hist wk 19</t>
  </si>
  <si>
    <t>hist wk 20</t>
  </si>
  <si>
    <t>hist wk 21</t>
  </si>
  <si>
    <t>hist wk 22</t>
  </si>
  <si>
    <t>hist wk 23</t>
  </si>
  <si>
    <t>hist wk 24</t>
  </si>
  <si>
    <t>hist wk 25</t>
  </si>
  <si>
    <t>hist wk 26</t>
  </si>
  <si>
    <t>INSTRUCTIONS:</t>
  </si>
  <si>
    <t>1. Paste 26 weeks of older sales history in the yellow cells (cols E-AD)</t>
  </si>
  <si>
    <t>2. These should be the 26 weeks BEFORE the data in the Run Rate sheet</t>
  </si>
  <si>
    <t>3. Update the start date in cell E2 to match your oldest week</t>
  </si>
  <si>
    <t>4. Clean RR, WMA-4 and Hybrid FC will automatically use all 52 weeks</t>
  </si>
  <si>
    <t>oznaka</t>
  </si>
  <si>
    <t>stanje zaliha 01(centralno skladište)</t>
  </si>
  <si>
    <t>količina</t>
  </si>
  <si>
    <t>Polleo StormX Pre-Workout 400g Juicy Burst</t>
  </si>
  <si>
    <t>ZOE Vegan Protein Choco Dream 454g</t>
  </si>
  <si>
    <t>ZOE Vegan Protein Vanilla Madagascar 454g</t>
  </si>
  <si>
    <t>Polleo StormX Pre-Workout 400g Sour Gummy Bear</t>
  </si>
  <si>
    <t>ZOE Whey Belgian Choco Fantasy 454g</t>
  </si>
  <si>
    <t>HydroX Micellar Casein 2kg Double Chocolate Cream</t>
  </si>
  <si>
    <t>1st Whey 2,27kg Unflavoured</t>
  </si>
  <si>
    <t>1st Whey 454g Unflavoured</t>
  </si>
  <si>
    <t>The One:One Mass Gainer 2,5kg Chocolate Madness</t>
  </si>
  <si>
    <t>Me:First Bulk Gainer 2,5kg Chocolate</t>
  </si>
  <si>
    <t>1st Whey 2,27kg Vanilla Madagascar</t>
  </si>
  <si>
    <t>Premium HydroX Whey 1,8kg Unflavoured</t>
  </si>
  <si>
    <t>HydroX Micellar Casein 2kg Vanilla Ice Cream</t>
  </si>
  <si>
    <t>1st Whey 2,27kg Cookies &amp; Cream</t>
  </si>
  <si>
    <t>Soy Protein Isolate 454g Vanilla</t>
  </si>
  <si>
    <t>ZOE Clear Hydrowhey Summer Raspberry 454g</t>
  </si>
  <si>
    <t>ZOE12360</t>
  </si>
  <si>
    <t>ZOE Whey Mozart Kugeln 454g</t>
  </si>
  <si>
    <t>POL12858</t>
  </si>
  <si>
    <t>Revive 500g Grape</t>
  </si>
  <si>
    <t>POL12859</t>
  </si>
  <si>
    <t>Revive 500g Lemon Lime</t>
  </si>
  <si>
    <t>Pea&amp;Rice Protein 454g Chocolate</t>
  </si>
  <si>
    <t>1st Whey 454g White Choco Buenissimo</t>
  </si>
  <si>
    <t>POL12895</t>
  </si>
  <si>
    <t>Polleo Sport Premium HydroX Whey 30g Chocolate Gourmet</t>
  </si>
  <si>
    <t>POL12896</t>
  </si>
  <si>
    <t>Polleo Sport Premium HydroX Whey 30g Vanilla Gourmet</t>
  </si>
  <si>
    <t>1st Whey 250g Vanilla Madagascar</t>
  </si>
  <si>
    <t>1st Whey 250g Cookie&amp;Cream</t>
  </si>
  <si>
    <t>Me:First Creatine Monohydrate 150g</t>
  </si>
  <si>
    <t>1st Whey 30,4g SACHET Swiss Chocolate Supreme</t>
  </si>
  <si>
    <t>1st Whey 30,4g SACHET Vanilla Madagascar</t>
  </si>
  <si>
    <t>MeFirst Protein Cremissimo/Buenissimo 40g Cocoa-Hazelnut-Milk Chocolate</t>
  </si>
  <si>
    <t>POL12903</t>
  </si>
  <si>
    <t>Polleo Prime Iron 60 caps</t>
  </si>
  <si>
    <t>POL12904</t>
  </si>
  <si>
    <t>Polleo B-Complex 60 caps</t>
  </si>
  <si>
    <t>POL12905</t>
  </si>
  <si>
    <t>Polleo Gold Curcuma + Ginger 60 caps</t>
  </si>
  <si>
    <t>POL12907</t>
  </si>
  <si>
    <t>Polleo Yamabushi Lion's Mane 90 caps</t>
  </si>
  <si>
    <t>POL09873</t>
  </si>
  <si>
    <t>Polleo tekuća kreda 250ml</t>
  </si>
  <si>
    <t>POL09872</t>
  </si>
  <si>
    <t>Polleo tekuća kreda 50ml</t>
  </si>
  <si>
    <t>FIT05886</t>
  </si>
  <si>
    <t>Gumirana podloga 1cm 100x100cm</t>
  </si>
  <si>
    <t>FIT05827</t>
  </si>
  <si>
    <t>Tatami strunjača crveno-plava 2,5 cm</t>
  </si>
  <si>
    <t>FIT05873</t>
  </si>
  <si>
    <t>Tatami strunjača plava 1,5 cm</t>
  </si>
  <si>
    <t>POL12910</t>
  </si>
  <si>
    <t>Polleo 50% Protein Bar, 50g Cookies &amp; Cream</t>
  </si>
  <si>
    <t>POL12911</t>
  </si>
  <si>
    <t>Polleo 50% Protein Bar, 50g Chocolate</t>
  </si>
  <si>
    <t>POL12912</t>
  </si>
  <si>
    <t>Polleo HydroX 60% Xtreme Protein Bar, 60g, Chocolate</t>
  </si>
  <si>
    <t xml:space="preserve">Polleo Softi 50 g Choco Peanut Caramel </t>
  </si>
  <si>
    <t xml:space="preserve">Polleo Softi 50 g Dubai Chocolate </t>
  </si>
  <si>
    <t>Polleo HydroX Protein Bar, 50g Cookies &amp; Cream</t>
  </si>
  <si>
    <t>Polleo HydroX Protein Bar, 50g Chocolate</t>
  </si>
  <si>
    <t>POL12928</t>
  </si>
  <si>
    <t>Polleo HydroX Protein Cookie 75 g Cookies&amp;Cream</t>
  </si>
  <si>
    <t>POL12929</t>
  </si>
  <si>
    <t>Polleo Lava Cookie 75 g 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</si>
</sst>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\+0%;\-0%"/>
    <numFmt numFmtId="166" formatCode="0.0"/>
    <numFmt numFmtId="167" formatCode="\€#,##0"/>
    <numFmt numFmtId="168" formatCode="\€#,##0.00"/>
    <numFmt numFmtId="169" formatCode="yyyy\-mm\-dd"/>
    <numFmt numFmtId="170" formatCode="_-* #,##0.00&quot; €&quot;_-;\-* #,##0.00&quot; €&quot;_-;_-* \-??&quot; €&quot;_-;_-@_-"/>
  </numFmts>
  <fonts count="53" x14ac:knownFonts="1">
    <font>
      <sz val="11"/>
      <color theme="1"/>
      <name val="Aptos Narrow"/>
      <family val="2"/>
      <charset val="238"/>
    </font>
    <font>
      <sz val="11"/>
      <color theme="1"/>
      <name val="Aptos Narrow"/>
      <family val="2"/>
      <scheme val="minor"/>
    </font>
    <font>
      <sz val="11"/>
      <color theme="1"/>
      <name val="Aptos Narrow"/>
      <charset val="1"/>
    </font>
    <font>
      <b/>
      <sz val="24"/>
      <color rgb="FF2E5A1A"/>
      <name val="Aptos Narrow"/>
      <charset val="1"/>
    </font>
    <font>
      <i/>
      <sz val="13"/>
      <color rgb="FF666666"/>
      <name val="Aptos Narrow"/>
      <charset val="1"/>
    </font>
    <font>
      <b/>
      <sz val="28"/>
      <color rgb="FF3C7D22"/>
      <name val="Aptos Narrow"/>
      <charset val="1"/>
    </font>
    <font>
      <b/>
      <sz val="28"/>
      <color rgb="FF0070C0"/>
      <name val="Aptos Narrow"/>
      <charset val="1"/>
    </font>
    <font>
      <b/>
      <sz val="28"/>
      <color rgb="FFC55A11"/>
      <name val="Aptos Narrow"/>
      <charset val="1"/>
    </font>
    <font>
      <b/>
      <sz val="28"/>
      <color rgb="FF7030A0"/>
      <name val="Aptos Narrow"/>
      <charset val="1"/>
    </font>
    <font>
      <b/>
      <sz val="11"/>
      <color rgb="FF333333"/>
      <name val="Aptos Narrow"/>
      <charset val="1"/>
    </font>
    <font>
      <sz val="9"/>
      <color rgb="FF999999"/>
      <name val="Aptos Narrow"/>
      <charset val="1"/>
    </font>
    <font>
      <b/>
      <sz val="14"/>
      <color rgb="FF2E5A1A"/>
      <name val="Aptos Narrow"/>
      <charset val="1"/>
    </font>
    <font>
      <sz val="20"/>
      <color rgb="FF3C7D22"/>
      <name val="Aptos Narrow"/>
      <charset val="1"/>
    </font>
    <font>
      <b/>
      <sz val="11"/>
      <color theme="1"/>
      <name val="Aptos Narrow"/>
      <charset val="1"/>
    </font>
    <font>
      <sz val="9"/>
      <color rgb="FF666666"/>
      <name val="Aptos Narrow"/>
      <charset val="1"/>
    </font>
    <font>
      <b/>
      <sz val="11"/>
      <color rgb="FFFFFFFF"/>
      <name val="Aptos Narrow"/>
      <charset val="1"/>
    </font>
    <font>
      <b/>
      <sz val="11"/>
      <color rgb="FF0070C0"/>
      <name val="Aptos Narrow"/>
      <charset val="1"/>
    </font>
    <font>
      <b/>
      <sz val="11"/>
      <color rgb="FFC55A11"/>
      <name val="Aptos Narrow"/>
      <charset val="1"/>
    </font>
    <font>
      <b/>
      <sz val="11"/>
      <color rgb="FF3C7D22"/>
      <name val="Aptos Narrow"/>
      <charset val="1"/>
    </font>
    <font>
      <b/>
      <sz val="11"/>
      <color rgb="FF7030A0"/>
      <name val="Aptos Narrow"/>
      <charset val="1"/>
    </font>
    <font>
      <b/>
      <sz val="11"/>
      <color rgb="FF2E75B6"/>
      <name val="Aptos Narrow"/>
      <charset val="1"/>
    </font>
    <font>
      <b/>
      <sz val="11"/>
      <color rgb="FF808080"/>
      <name val="Aptos Narrow"/>
      <charset val="1"/>
    </font>
    <font>
      <sz val="10"/>
      <color rgb="FF3C7D22"/>
      <name val="Aptos Narrow"/>
      <charset val="1"/>
    </font>
    <font>
      <sz val="10"/>
      <color theme="1"/>
      <name val="Aptos Narrow"/>
      <charset val="1"/>
    </font>
    <font>
      <b/>
      <sz val="10"/>
      <color rgb="FF008000"/>
      <name val="Aptos Narrow"/>
      <charset val="1"/>
    </font>
    <font>
      <b/>
      <sz val="10"/>
      <color rgb="FF9C27B0"/>
      <name val="Aptos Narrow"/>
      <charset val="1"/>
    </font>
    <font>
      <b/>
      <sz val="10"/>
      <color rgb="FFFF0000"/>
      <name val="Aptos Narrow"/>
      <charset val="1"/>
    </font>
    <font>
      <b/>
      <sz val="10"/>
      <color rgb="FF999999"/>
      <name val="Aptos Narrow"/>
      <charset val="1"/>
    </font>
    <font>
      <b/>
      <sz val="12"/>
      <color rgb="FFC55A11"/>
      <name val="Aptos Narrow"/>
      <charset val="1"/>
    </font>
    <font>
      <i/>
      <sz val="10"/>
      <color rgb="FF666666"/>
      <name val="Aptos Narrow"/>
      <charset val="1"/>
    </font>
    <font>
      <sz val="11"/>
      <name val="Aptos Narrow"/>
      <charset val="1"/>
    </font>
    <font>
      <b/>
      <sz val="14"/>
      <color rgb="FF2F5496"/>
      <name val="Aptos Narrow"/>
      <charset val="1"/>
    </font>
    <font>
      <sz val="11"/>
      <color rgb="FF008000"/>
      <name val="Aptos Narrow"/>
      <charset val="1"/>
    </font>
    <font>
      <b/>
      <sz val="12"/>
      <color theme="1"/>
      <name val="Aptos Narrow"/>
      <charset val="1"/>
    </font>
    <font>
      <sz val="11"/>
      <color rgb="FFFFFFFF"/>
      <name val="Aptos Narrow"/>
      <charset val="1"/>
    </font>
    <font>
      <sz val="11"/>
      <name val="Cambria"/>
      <charset val="1"/>
    </font>
    <font>
      <b/>
      <sz val="11"/>
      <color rgb="FF1B4F72"/>
      <name val="Aptos Narrow"/>
      <charset val="1"/>
    </font>
    <font>
      <sz val="11"/>
      <color rgb="FF1B4F72"/>
      <name val="Aptos Narrow"/>
      <charset val="1"/>
    </font>
    <font>
      <sz val="11"/>
      <color rgb="FF000000"/>
      <name val="Aptos Narrow"/>
      <charset val="1"/>
    </font>
    <font>
      <b/>
      <sz val="16"/>
      <color theme="1"/>
      <name val="Aptos Narrow"/>
      <charset val="1"/>
    </font>
    <font>
      <i/>
      <sz val="11"/>
      <color rgb="FF666666"/>
      <name val="Aptos Narrow"/>
      <charset val="1"/>
    </font>
    <font>
      <i/>
      <sz val="9"/>
      <color rgb="FF999999"/>
      <name val="Aptos Narrow"/>
      <charset val="1"/>
    </font>
    <font>
      <b/>
      <sz val="11"/>
      <color rgb="FF888888"/>
      <name val="Aptos Narrow"/>
      <charset val="1"/>
    </font>
    <font>
      <sz val="10"/>
      <color rgb="FF888888"/>
      <name val="Aptos Narrow"/>
      <charset val="1"/>
    </font>
    <font>
      <b/>
      <sz val="11"/>
      <color rgb="FFC0392B"/>
      <name val="Aptos Narrow"/>
      <charset val="1"/>
    </font>
    <font>
      <sz val="11"/>
      <color rgb="FF808080"/>
      <name val="Aptos Narrow"/>
      <charset val="1"/>
    </font>
    <font>
      <i/>
      <sz val="11"/>
      <name val="Aptos Narrow"/>
      <charset val="1"/>
    </font>
    <font>
      <sz val="11"/>
      <color rgb="FF555555"/>
      <name val="Aptos Narrow"/>
      <charset val="1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1"/>
      <color rgb="FF008000"/>
      <name val="Aptos Narrow"/>
      <family val="2"/>
      <scheme val="minor"/>
    </font>
    <font>
      <sz val="9"/>
      <color rgb="FF808080"/>
      <name val="Calibri"/>
      <charset val="1"/>
    </font>
  </fonts>
  <fills count="42">
    <fill>
      <patternFill patternType="none"/>
    </fill>
    <fill>
      <patternFill patternType="gray125"/>
    </fill>
    <fill>
      <patternFill patternType="darkGray">
        <fgColor rgb="FF3C7D22"/>
        <bgColor rgb="FF217D13"/>
      </patternFill>
    </fill>
    <fill>
      <patternFill patternType="solid">
        <fgColor rgb="FFF5F5F5"/>
        <bgColor rgb="FFF2F2F2"/>
      </patternFill>
    </fill>
    <fill>
      <patternFill patternType="solid">
        <fgColor rgb="FFFFFFFF"/>
        <bgColor rgb="FFF2F7FB"/>
      </patternFill>
    </fill>
    <fill>
      <patternFill patternType="solid">
        <fgColor rgb="FF2B5494"/>
        <bgColor rgb="FF2F5496"/>
      </patternFill>
    </fill>
    <fill>
      <patternFill patternType="solid">
        <fgColor rgb="FF2F5496"/>
        <bgColor rgb="FF2B5494"/>
      </patternFill>
    </fill>
    <fill>
      <patternFill patternType="solid">
        <fgColor rgb="FF117A65"/>
        <bgColor rgb="FF217D13"/>
      </patternFill>
    </fill>
    <fill>
      <patternFill patternType="solid">
        <fgColor rgb="FFF2F7FB"/>
        <bgColor rgb="FFF5F5F5"/>
      </patternFill>
    </fill>
    <fill>
      <patternFill patternType="solid">
        <fgColor rgb="FFE8F5E9"/>
        <bgColor rgb="FFECEFF1"/>
      </patternFill>
    </fill>
    <fill>
      <patternFill patternType="solid">
        <fgColor rgb="FFFFF3E0"/>
        <bgColor rgb="FFFFF8E1"/>
      </patternFill>
    </fill>
    <fill>
      <patternFill patternType="solid">
        <fgColor rgb="FFE3F2FD"/>
        <bgColor rgb="FFE0F7FA"/>
      </patternFill>
    </fill>
    <fill>
      <patternFill patternType="solid">
        <fgColor rgb="FFFCE4EC"/>
        <bgColor rgb="FFFBE9E7"/>
      </patternFill>
    </fill>
    <fill>
      <patternFill patternType="solid">
        <fgColor rgb="FFF3E5F5"/>
        <bgColor rgb="FFEDE7F6"/>
      </patternFill>
    </fill>
    <fill>
      <patternFill patternType="solid">
        <fgColor rgb="FFEDE7F6"/>
        <bgColor rgb="FFE8EAF6"/>
      </patternFill>
    </fill>
    <fill>
      <patternFill patternType="solid">
        <fgColor rgb="FFE0F7FA"/>
        <bgColor rgb="FFE3F2FD"/>
      </patternFill>
    </fill>
    <fill>
      <patternFill patternType="solid">
        <fgColor rgb="FFFFF8E1"/>
        <bgColor rgb="FFFFF3E0"/>
      </patternFill>
    </fill>
    <fill>
      <patternFill patternType="solid">
        <fgColor rgb="FFE8EAF6"/>
        <bgColor rgb="FFEDE7F6"/>
      </patternFill>
    </fill>
    <fill>
      <patternFill patternType="solid">
        <fgColor rgb="FFFFF9C4"/>
        <bgColor rgb="FFFFF8E1"/>
      </patternFill>
    </fill>
    <fill>
      <patternFill patternType="solid">
        <fgColor rgb="FFECEFF1"/>
        <bgColor rgb="FFF2F2F2"/>
      </patternFill>
    </fill>
    <fill>
      <patternFill patternType="solid">
        <fgColor rgb="FFFBE9E7"/>
        <bgColor rgb="FFFCE4EC"/>
      </patternFill>
    </fill>
    <fill>
      <patternFill patternType="solid">
        <fgColor rgb="FFFFFF00"/>
        <bgColor rgb="FFFFF9C4"/>
      </patternFill>
    </fill>
    <fill>
      <patternFill patternType="solid">
        <fgColor rgb="FFC0E6F5"/>
        <bgColor rgb="FFC1E5F5"/>
      </patternFill>
    </fill>
    <fill>
      <patternFill patternType="solid">
        <fgColor rgb="FFB5E6A2"/>
        <bgColor rgb="FFDAF2D0"/>
      </patternFill>
    </fill>
    <fill>
      <patternFill patternType="solid">
        <fgColor rgb="FFF2F2F2"/>
        <bgColor rgb="FFF5F5F5"/>
      </patternFill>
    </fill>
    <fill>
      <patternFill patternType="solid">
        <fgColor rgb="FF18332B"/>
        <bgColor rgb="FF2E5A1A"/>
      </patternFill>
    </fill>
    <fill>
      <patternFill patternType="solid">
        <fgColor rgb="FFCAEDFB"/>
        <bgColor rgb="FFC0E6F5"/>
      </patternFill>
    </fill>
    <fill>
      <patternFill patternType="solid">
        <fgColor rgb="FF8ED973"/>
        <bgColor rgb="FFB5E6A2"/>
      </patternFill>
    </fill>
    <fill>
      <patternFill patternType="solid">
        <fgColor rgb="FFDAF2D0"/>
        <bgColor rgb="FFE8F5E9"/>
      </patternFill>
    </fill>
    <fill>
      <patternFill patternType="solid">
        <fgColor rgb="FFDAE9F8"/>
        <bgColor rgb="FFDAE8FC"/>
      </patternFill>
    </fill>
    <fill>
      <patternFill patternType="solid">
        <fgColor rgb="FFF7C7AC"/>
        <bgColor rgb="FFF2CEEF"/>
      </patternFill>
    </fill>
    <fill>
      <patternFill patternType="solid">
        <fgColor rgb="FFFBE2D5"/>
        <bgColor rgb="FFFCE4EC"/>
      </patternFill>
    </fill>
    <fill>
      <patternFill patternType="solid">
        <fgColor rgb="FFDAE8FC"/>
        <bgColor rgb="FFDAE9F8"/>
      </patternFill>
    </fill>
    <fill>
      <patternFill patternType="solid">
        <fgColor rgb="FFF2CEEF"/>
        <bgColor rgb="FFD9D9D9"/>
      </patternFill>
    </fill>
    <fill>
      <patternFill patternType="mediumGray">
        <fgColor rgb="FF4EA72E"/>
        <bgColor rgb="FF46A732"/>
      </patternFill>
    </fill>
    <fill>
      <patternFill patternType="darkGray">
        <fgColor rgb="FF255E1A"/>
        <bgColor rgb="FF2E5A1A"/>
      </patternFill>
    </fill>
    <fill>
      <patternFill patternType="solid">
        <fgColor rgb="FFD9E2F3"/>
        <bgColor rgb="FFDAE8FC"/>
      </patternFill>
    </fill>
    <fill>
      <patternFill patternType="solid">
        <fgColor theme="4" tint="0.79989013336588644"/>
        <bgColor rgb="FFC0E6F5"/>
      </patternFill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B5E6A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rgb="FF217D13"/>
      </bottom>
      <diagonal/>
    </border>
    <border>
      <left/>
      <right/>
      <top style="medium">
        <color rgb="FF217D13"/>
      </top>
      <bottom/>
      <diagonal/>
    </border>
    <border>
      <left/>
      <right/>
      <top style="medium">
        <color rgb="FF0575C0"/>
      </top>
      <bottom/>
      <diagonal/>
    </border>
    <border>
      <left/>
      <right/>
      <top style="medium">
        <color rgb="FFD45313"/>
      </top>
      <bottom/>
      <diagonal/>
    </border>
    <border>
      <left/>
      <right/>
      <top style="medium">
        <color rgb="FF812BA4"/>
      </top>
      <bottom/>
      <diagonal/>
    </border>
    <border>
      <left/>
      <right/>
      <top/>
      <bottom style="thin">
        <color rgb="FF217D13"/>
      </bottom>
      <diagonal/>
    </border>
    <border>
      <left style="thin">
        <color auto="1"/>
      </left>
      <right style="thin">
        <color rgb="FFD9D9D9"/>
      </right>
      <top style="thin">
        <color rgb="FF217D13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217D13"/>
      </top>
      <bottom style="thin">
        <color rgb="FFD9D9D9"/>
      </bottom>
      <diagonal/>
    </border>
    <border>
      <left style="thin">
        <color rgb="FFD9D9D9"/>
      </left>
      <right style="thin">
        <color auto="1"/>
      </right>
      <top style="thin">
        <color rgb="FF217D13"/>
      </top>
      <bottom style="thin">
        <color rgb="FFD9D9D9"/>
      </bottom>
      <diagonal/>
    </border>
    <border>
      <left style="thin">
        <color auto="1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auto="1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rgb="FFD9D9D9"/>
      </right>
      <top style="thin">
        <color rgb="FFD9D9D9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auto="1"/>
      </bottom>
      <diagonal/>
    </border>
    <border>
      <left style="thin">
        <color rgb="FFD9D9D9"/>
      </left>
      <right style="thin">
        <color auto="1"/>
      </right>
      <top style="thin">
        <color rgb="FFD9D9D9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6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2" fillId="0" borderId="6" xfId="0" applyFont="1" applyBorder="1"/>
    <xf numFmtId="0" fontId="15" fillId="2" borderId="7" xfId="0" applyFont="1" applyFill="1" applyBorder="1"/>
    <xf numFmtId="0" fontId="15" fillId="2" borderId="8" xfId="0" applyFont="1" applyFill="1" applyBorder="1"/>
    <xf numFmtId="0" fontId="15" fillId="2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16" fillId="3" borderId="11" xfId="0" applyFont="1" applyFill="1" applyBorder="1"/>
    <xf numFmtId="0" fontId="2" fillId="3" borderId="12" xfId="0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17" fillId="4" borderId="11" xfId="0" applyFont="1" applyFill="1" applyBorder="1"/>
    <xf numFmtId="0" fontId="2" fillId="4" borderId="12" xfId="0" applyFont="1" applyFill="1" applyBorder="1"/>
    <xf numFmtId="0" fontId="17" fillId="3" borderId="11" xfId="0" applyFont="1" applyFill="1" applyBorder="1"/>
    <xf numFmtId="0" fontId="18" fillId="4" borderId="11" xfId="0" applyFont="1" applyFill="1" applyBorder="1"/>
    <xf numFmtId="0" fontId="19" fillId="3" borderId="11" xfId="0" applyFont="1" applyFill="1" applyBorder="1"/>
    <xf numFmtId="0" fontId="20" fillId="4" borderId="11" xfId="0" applyFont="1" applyFill="1" applyBorder="1"/>
    <xf numFmtId="0" fontId="20" fillId="3" borderId="11" xfId="0" applyFont="1" applyFill="1" applyBorder="1"/>
    <xf numFmtId="0" fontId="21" fillId="4" borderId="11" xfId="0" applyFont="1" applyFill="1" applyBorder="1"/>
    <xf numFmtId="0" fontId="21" fillId="3" borderId="11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0" fontId="21" fillId="4" borderId="14" xfId="0" applyFont="1" applyFill="1" applyBorder="1"/>
    <xf numFmtId="0" fontId="2" fillId="4" borderId="15" xfId="0" applyFont="1" applyFill="1" applyBorder="1"/>
    <xf numFmtId="0" fontId="11" fillId="0" borderId="6" xfId="0" applyFont="1" applyBorder="1"/>
    <xf numFmtId="0" fontId="13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15" fillId="5" borderId="11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 wrapText="1"/>
    </xf>
    <xf numFmtId="0" fontId="30" fillId="8" borderId="11" xfId="0" applyFont="1" applyFill="1" applyBorder="1" applyAlignment="1">
      <alignment horizontal="left"/>
    </xf>
    <xf numFmtId="0" fontId="30" fillId="8" borderId="11" xfId="0" applyFont="1" applyFill="1" applyBorder="1" applyAlignment="1">
      <alignment horizontal="center"/>
    </xf>
    <xf numFmtId="3" fontId="30" fillId="8" borderId="11" xfId="0" applyNumberFormat="1" applyFont="1" applyFill="1" applyBorder="1" applyAlignment="1">
      <alignment horizontal="right"/>
    </xf>
    <xf numFmtId="3" fontId="30" fillId="0" borderId="0" xfId="0" applyNumberFormat="1" applyFont="1"/>
    <xf numFmtId="1" fontId="30" fillId="0" borderId="0" xfId="0" applyNumberFormat="1" applyFont="1"/>
    <xf numFmtId="164" fontId="30" fillId="0" borderId="0" xfId="0" applyNumberFormat="1" applyFont="1"/>
    <xf numFmtId="165" fontId="30" fillId="0" borderId="0" xfId="0" applyNumberFormat="1" applyFont="1"/>
    <xf numFmtId="0" fontId="30" fillId="0" borderId="0" xfId="0" applyFont="1"/>
    <xf numFmtId="166" fontId="30" fillId="0" borderId="0" xfId="0" applyNumberFormat="1" applyFont="1"/>
    <xf numFmtId="0" fontId="30" fillId="4" borderId="11" xfId="0" applyFont="1" applyFill="1" applyBorder="1" applyAlignment="1">
      <alignment horizontal="left"/>
    </xf>
    <xf numFmtId="0" fontId="30" fillId="4" borderId="11" xfId="0" applyFont="1" applyFill="1" applyBorder="1" applyAlignment="1">
      <alignment horizontal="center"/>
    </xf>
    <xf numFmtId="3" fontId="30" fillId="4" borderId="11" xfId="0" applyNumberFormat="1" applyFont="1" applyFill="1" applyBorder="1" applyAlignment="1">
      <alignment horizontal="right"/>
    </xf>
    <xf numFmtId="0" fontId="31" fillId="0" borderId="0" xfId="0" applyFont="1"/>
    <xf numFmtId="0" fontId="15" fillId="5" borderId="11" xfId="0" applyFont="1" applyFill="1" applyBorder="1" applyAlignment="1">
      <alignment horizontal="center" vertical="center" wrapText="1"/>
    </xf>
    <xf numFmtId="0" fontId="30" fillId="9" borderId="11" xfId="0" applyFont="1" applyFill="1" applyBorder="1"/>
    <xf numFmtId="3" fontId="30" fillId="9" borderId="11" xfId="0" applyNumberFormat="1" applyFont="1" applyFill="1" applyBorder="1" applyAlignment="1">
      <alignment horizontal="right"/>
    </xf>
    <xf numFmtId="0" fontId="30" fillId="9" borderId="11" xfId="0" applyFont="1" applyFill="1" applyBorder="1" applyAlignment="1">
      <alignment horizontal="right"/>
    </xf>
    <xf numFmtId="0" fontId="30" fillId="10" borderId="11" xfId="0" applyFont="1" applyFill="1" applyBorder="1"/>
    <xf numFmtId="3" fontId="30" fillId="10" borderId="11" xfId="0" applyNumberFormat="1" applyFont="1" applyFill="1" applyBorder="1" applyAlignment="1">
      <alignment horizontal="right"/>
    </xf>
    <xf numFmtId="0" fontId="30" fillId="10" borderId="11" xfId="0" applyFont="1" applyFill="1" applyBorder="1" applyAlignment="1">
      <alignment horizontal="right"/>
    </xf>
    <xf numFmtId="0" fontId="30" fillId="11" borderId="11" xfId="0" applyFont="1" applyFill="1" applyBorder="1"/>
    <xf numFmtId="3" fontId="30" fillId="11" borderId="11" xfId="0" applyNumberFormat="1" applyFont="1" applyFill="1" applyBorder="1" applyAlignment="1">
      <alignment horizontal="right"/>
    </xf>
    <xf numFmtId="0" fontId="30" fillId="11" borderId="11" xfId="0" applyFont="1" applyFill="1" applyBorder="1" applyAlignment="1">
      <alignment horizontal="right"/>
    </xf>
    <xf numFmtId="0" fontId="30" fillId="12" borderId="11" xfId="0" applyFont="1" applyFill="1" applyBorder="1"/>
    <xf numFmtId="3" fontId="30" fillId="12" borderId="11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right"/>
    </xf>
    <xf numFmtId="0" fontId="30" fillId="13" borderId="11" xfId="0" applyFont="1" applyFill="1" applyBorder="1"/>
    <xf numFmtId="3" fontId="30" fillId="13" borderId="11" xfId="0" applyNumberFormat="1" applyFont="1" applyFill="1" applyBorder="1" applyAlignment="1">
      <alignment horizontal="right"/>
    </xf>
    <xf numFmtId="0" fontId="30" fillId="13" borderId="11" xfId="0" applyFont="1" applyFill="1" applyBorder="1" applyAlignment="1">
      <alignment horizontal="right"/>
    </xf>
    <xf numFmtId="0" fontId="30" fillId="14" borderId="11" xfId="0" applyFont="1" applyFill="1" applyBorder="1"/>
    <xf numFmtId="3" fontId="30" fillId="14" borderId="11" xfId="0" applyNumberFormat="1" applyFont="1" applyFill="1" applyBorder="1" applyAlignment="1">
      <alignment horizontal="right"/>
    </xf>
    <xf numFmtId="0" fontId="30" fillId="14" borderId="11" xfId="0" applyFont="1" applyFill="1" applyBorder="1" applyAlignment="1">
      <alignment horizontal="right"/>
    </xf>
    <xf numFmtId="0" fontId="30" fillId="15" borderId="11" xfId="0" applyFont="1" applyFill="1" applyBorder="1"/>
    <xf numFmtId="3" fontId="30" fillId="15" borderId="11" xfId="0" applyNumberFormat="1" applyFont="1" applyFill="1" applyBorder="1" applyAlignment="1">
      <alignment horizontal="right"/>
    </xf>
    <xf numFmtId="0" fontId="30" fillId="15" borderId="11" xfId="0" applyFont="1" applyFill="1" applyBorder="1" applyAlignment="1">
      <alignment horizontal="right"/>
    </xf>
    <xf numFmtId="0" fontId="30" fillId="16" borderId="11" xfId="0" applyFont="1" applyFill="1" applyBorder="1"/>
    <xf numFmtId="3" fontId="30" fillId="16" borderId="11" xfId="0" applyNumberFormat="1" applyFont="1" applyFill="1" applyBorder="1" applyAlignment="1">
      <alignment horizontal="right"/>
    </xf>
    <xf numFmtId="0" fontId="30" fillId="16" borderId="11" xfId="0" applyFont="1" applyFill="1" applyBorder="1" applyAlignment="1">
      <alignment horizontal="right"/>
    </xf>
    <xf numFmtId="0" fontId="30" fillId="17" borderId="11" xfId="0" applyFont="1" applyFill="1" applyBorder="1"/>
    <xf numFmtId="3" fontId="30" fillId="17" borderId="11" xfId="0" applyNumberFormat="1" applyFont="1" applyFill="1" applyBorder="1" applyAlignment="1">
      <alignment horizontal="right"/>
    </xf>
    <xf numFmtId="0" fontId="30" fillId="17" borderId="11" xfId="0" applyFont="1" applyFill="1" applyBorder="1" applyAlignment="1">
      <alignment horizontal="right"/>
    </xf>
    <xf numFmtId="0" fontId="30" fillId="18" borderId="11" xfId="0" applyFont="1" applyFill="1" applyBorder="1"/>
    <xf numFmtId="3" fontId="30" fillId="18" borderId="11" xfId="0" applyNumberFormat="1" applyFont="1" applyFill="1" applyBorder="1"/>
    <xf numFmtId="0" fontId="30" fillId="19" borderId="11" xfId="0" applyFont="1" applyFill="1" applyBorder="1"/>
    <xf numFmtId="3" fontId="30" fillId="19" borderId="11" xfId="0" applyNumberFormat="1" applyFont="1" applyFill="1" applyBorder="1"/>
    <xf numFmtId="0" fontId="30" fillId="20" borderId="11" xfId="0" applyFont="1" applyFill="1" applyBorder="1"/>
    <xf numFmtId="3" fontId="30" fillId="20" borderId="11" xfId="0" applyNumberFormat="1" applyFont="1" applyFill="1" applyBorder="1"/>
    <xf numFmtId="0" fontId="0" fillId="0" borderId="17" xfId="0" applyBorder="1"/>
    <xf numFmtId="0" fontId="2" fillId="23" borderId="17" xfId="0" applyFont="1" applyFill="1" applyBorder="1"/>
    <xf numFmtId="0" fontId="2" fillId="0" borderId="17" xfId="0" applyFont="1" applyBorder="1"/>
    <xf numFmtId="0" fontId="33" fillId="24" borderId="0" xfId="0" applyFont="1" applyFill="1"/>
    <xf numFmtId="0" fontId="33" fillId="21" borderId="18" xfId="0" applyFont="1" applyFill="1" applyBorder="1"/>
    <xf numFmtId="0" fontId="0" fillId="24" borderId="0" xfId="0" applyFill="1"/>
    <xf numFmtId="0" fontId="33" fillId="21" borderId="19" xfId="0" applyFont="1" applyFill="1" applyBorder="1"/>
    <xf numFmtId="0" fontId="13" fillId="25" borderId="0" xfId="0" applyFont="1" applyFill="1"/>
    <xf numFmtId="0" fontId="2" fillId="25" borderId="0" xfId="0" applyFont="1" applyFill="1"/>
    <xf numFmtId="0" fontId="0" fillId="25" borderId="0" xfId="0" applyFill="1"/>
    <xf numFmtId="0" fontId="32" fillId="0" borderId="0" xfId="0" applyFont="1"/>
    <xf numFmtId="0" fontId="2" fillId="26" borderId="17" xfId="0" applyFont="1" applyFill="1" applyBorder="1"/>
    <xf numFmtId="0" fontId="34" fillId="2" borderId="17" xfId="0" applyFont="1" applyFill="1" applyBorder="1"/>
    <xf numFmtId="0" fontId="2" fillId="27" borderId="17" xfId="0" applyFont="1" applyFill="1" applyBorder="1"/>
    <xf numFmtId="0" fontId="2" fillId="28" borderId="17" xfId="0" applyFont="1" applyFill="1" applyBorder="1"/>
    <xf numFmtId="3" fontId="2" fillId="29" borderId="17" xfId="0" applyNumberFormat="1" applyFont="1" applyFill="1" applyBorder="1"/>
    <xf numFmtId="3" fontId="2" fillId="30" borderId="17" xfId="0" applyNumberFormat="1" applyFont="1" applyFill="1" applyBorder="1"/>
    <xf numFmtId="3" fontId="2" fillId="31" borderId="17" xfId="0" applyNumberFormat="1" applyFont="1" applyFill="1" applyBorder="1"/>
    <xf numFmtId="3" fontId="35" fillId="0" borderId="17" xfId="0" applyNumberFormat="1" applyFont="1" applyBorder="1"/>
    <xf numFmtId="3" fontId="35" fillId="0" borderId="20" xfId="0" applyNumberFormat="1" applyFont="1" applyBorder="1"/>
    <xf numFmtId="3" fontId="35" fillId="0" borderId="21" xfId="0" applyNumberFormat="1" applyFont="1" applyBorder="1"/>
    <xf numFmtId="3" fontId="2" fillId="0" borderId="17" xfId="0" applyNumberFormat="1" applyFont="1" applyBorder="1"/>
    <xf numFmtId="1" fontId="35" fillId="0" borderId="17" xfId="0" applyNumberFormat="1" applyFont="1" applyBorder="1"/>
    <xf numFmtId="3" fontId="2" fillId="29" borderId="22" xfId="0" applyNumberFormat="1" applyFont="1" applyFill="1" applyBorder="1"/>
    <xf numFmtId="3" fontId="2" fillId="30" borderId="22" xfId="0" applyNumberFormat="1" applyFont="1" applyFill="1" applyBorder="1"/>
    <xf numFmtId="3" fontId="2" fillId="0" borderId="0" xfId="0" applyNumberFormat="1" applyFont="1"/>
    <xf numFmtId="164" fontId="35" fillId="0" borderId="0" xfId="0" applyNumberFormat="1" applyFont="1"/>
    <xf numFmtId="3" fontId="36" fillId="32" borderId="0" xfId="0" applyNumberFormat="1" applyFont="1" applyFill="1"/>
    <xf numFmtId="3" fontId="37" fillId="32" borderId="0" xfId="0" applyNumberFormat="1" applyFont="1" applyFill="1"/>
    <xf numFmtId="3" fontId="2" fillId="33" borderId="20" xfId="0" applyNumberFormat="1" applyFont="1" applyFill="1" applyBorder="1"/>
    <xf numFmtId="3" fontId="2" fillId="33" borderId="21" xfId="0" applyNumberFormat="1" applyFont="1" applyFill="1" applyBorder="1"/>
    <xf numFmtId="165" fontId="35" fillId="0" borderId="0" xfId="0" applyNumberFormat="1" applyFont="1"/>
    <xf numFmtId="3" fontId="38" fillId="33" borderId="20" xfId="0" applyNumberFormat="1" applyFont="1" applyFill="1" applyBorder="1"/>
    <xf numFmtId="3" fontId="38" fillId="33" borderId="21" xfId="0" applyNumberFormat="1" applyFont="1" applyFill="1" applyBorder="1"/>
    <xf numFmtId="3" fontId="35" fillId="0" borderId="0" xfId="0" applyNumberFormat="1" applyFont="1"/>
    <xf numFmtId="3" fontId="38" fillId="33" borderId="24" xfId="0" applyNumberFormat="1" applyFont="1" applyFill="1" applyBorder="1"/>
    <xf numFmtId="3" fontId="38" fillId="33" borderId="25" xfId="0" applyNumberFormat="1" applyFont="1" applyFill="1" applyBorder="1"/>
    <xf numFmtId="3" fontId="2" fillId="34" borderId="17" xfId="0" applyNumberFormat="1" applyFont="1" applyFill="1" applyBorder="1"/>
    <xf numFmtId="3" fontId="32" fillId="0" borderId="0" xfId="0" applyNumberFormat="1" applyFont="1"/>
    <xf numFmtId="3" fontId="2" fillId="26" borderId="17" xfId="0" applyNumberFormat="1" applyFont="1" applyFill="1" applyBorder="1"/>
    <xf numFmtId="3" fontId="34" fillId="2" borderId="17" xfId="0" applyNumberFormat="1" applyFont="1" applyFill="1" applyBorder="1"/>
    <xf numFmtId="3" fontId="2" fillId="27" borderId="17" xfId="0" applyNumberFormat="1" applyFont="1" applyFill="1" applyBorder="1"/>
    <xf numFmtId="3" fontId="2" fillId="23" borderId="17" xfId="0" applyNumberFormat="1" applyFont="1" applyFill="1" applyBorder="1"/>
    <xf numFmtId="3" fontId="2" fillId="28" borderId="17" xfId="0" applyNumberFormat="1" applyFont="1" applyFill="1" applyBorder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15" fillId="2" borderId="17" xfId="0" applyFont="1" applyFill="1" applyBorder="1" applyAlignment="1">
      <alignment horizontal="center"/>
    </xf>
    <xf numFmtId="0" fontId="13" fillId="24" borderId="17" xfId="0" applyFont="1" applyFill="1" applyBorder="1"/>
    <xf numFmtId="167" fontId="2" fillId="24" borderId="17" xfId="0" applyNumberFormat="1" applyFont="1" applyFill="1" applyBorder="1"/>
    <xf numFmtId="167" fontId="15" fillId="35" borderId="17" xfId="0" applyNumberFormat="1" applyFont="1" applyFill="1" applyBorder="1"/>
    <xf numFmtId="0" fontId="13" fillId="4" borderId="17" xfId="0" applyFont="1" applyFill="1" applyBorder="1"/>
    <xf numFmtId="167" fontId="2" fillId="4" borderId="17" xfId="0" applyNumberFormat="1" applyFont="1" applyFill="1" applyBorder="1"/>
    <xf numFmtId="0" fontId="15" fillId="34" borderId="17" xfId="0" applyFont="1" applyFill="1" applyBorder="1"/>
    <xf numFmtId="167" fontId="15" fillId="34" borderId="17" xfId="0" applyNumberFormat="1" applyFont="1" applyFill="1" applyBorder="1"/>
    <xf numFmtId="0" fontId="42" fillId="0" borderId="0" xfId="0" applyFont="1"/>
    <xf numFmtId="0" fontId="13" fillId="36" borderId="0" xfId="0" applyFont="1" applyFill="1"/>
    <xf numFmtId="0" fontId="43" fillId="0" borderId="0" xfId="0" applyFont="1"/>
    <xf numFmtId="168" fontId="43" fillId="0" borderId="0" xfId="0" applyNumberFormat="1" applyFont="1"/>
    <xf numFmtId="167" fontId="43" fillId="0" borderId="0" xfId="0" applyNumberFormat="1" applyFont="1"/>
    <xf numFmtId="3" fontId="43" fillId="0" borderId="0" xfId="0" applyNumberFormat="1" applyFont="1"/>
    <xf numFmtId="0" fontId="2" fillId="24" borderId="0" xfId="0" applyFont="1" applyFill="1"/>
    <xf numFmtId="0" fontId="16" fillId="0" borderId="0" xfId="0" applyFont="1"/>
    <xf numFmtId="0" fontId="13" fillId="0" borderId="25" xfId="0" applyFont="1" applyBorder="1"/>
    <xf numFmtId="0" fontId="13" fillId="0" borderId="17" xfId="0" applyFont="1" applyBorder="1"/>
    <xf numFmtId="0" fontId="13" fillId="0" borderId="26" xfId="0" applyFont="1" applyBorder="1"/>
    <xf numFmtId="0" fontId="13" fillId="22" borderId="25" xfId="0" applyFont="1" applyFill="1" applyBorder="1"/>
    <xf numFmtId="0" fontId="13" fillId="22" borderId="17" xfId="0" applyFont="1" applyFill="1" applyBorder="1"/>
    <xf numFmtId="0" fontId="13" fillId="22" borderId="24" xfId="0" applyFont="1" applyFill="1" applyBorder="1"/>
    <xf numFmtId="3" fontId="2" fillId="0" borderId="27" xfId="0" applyNumberFormat="1" applyFont="1" applyBorder="1"/>
    <xf numFmtId="0" fontId="32" fillId="0" borderId="16" xfId="0" applyFont="1" applyBorder="1"/>
    <xf numFmtId="3" fontId="32" fillId="0" borderId="16" xfId="0" applyNumberFormat="1" applyFont="1" applyBorder="1"/>
    <xf numFmtId="3" fontId="2" fillId="0" borderId="28" xfId="0" applyNumberFormat="1" applyFont="1" applyBorder="1"/>
    <xf numFmtId="3" fontId="2" fillId="0" borderId="16" xfId="0" applyNumberFormat="1" applyFont="1" applyBorder="1"/>
    <xf numFmtId="0" fontId="18" fillId="0" borderId="0" xfId="0" applyFont="1"/>
    <xf numFmtId="0" fontId="13" fillId="27" borderId="25" xfId="0" applyFont="1" applyFill="1" applyBorder="1"/>
    <xf numFmtId="0" fontId="13" fillId="27" borderId="17" xfId="0" applyFont="1" applyFill="1" applyBorder="1"/>
    <xf numFmtId="0" fontId="13" fillId="27" borderId="24" xfId="0" applyFont="1" applyFill="1" applyBorder="1"/>
    <xf numFmtId="14" fontId="0" fillId="24" borderId="29" xfId="0" applyNumberFormat="1" applyFill="1" applyBorder="1"/>
    <xf numFmtId="14" fontId="0" fillId="24" borderId="0" xfId="0" applyNumberFormat="1" applyFill="1"/>
    <xf numFmtId="3" fontId="0" fillId="37" borderId="17" xfId="0" applyNumberFormat="1" applyFill="1" applyBorder="1"/>
    <xf numFmtId="0" fontId="44" fillId="0" borderId="0" xfId="0" applyFont="1"/>
    <xf numFmtId="0" fontId="45" fillId="0" borderId="0" xfId="0" applyFont="1"/>
    <xf numFmtId="0" fontId="46" fillId="0" borderId="0" xfId="0" applyFont="1"/>
    <xf numFmtId="169" fontId="0" fillId="0" borderId="0" xfId="0" applyNumberFormat="1"/>
    <xf numFmtId="3" fontId="30" fillId="18" borderId="0" xfId="0" applyNumberFormat="1" applyFont="1" applyFill="1"/>
    <xf numFmtId="0" fontId="47" fillId="0" borderId="0" xfId="0" applyFont="1"/>
    <xf numFmtId="170" fontId="0" fillId="0" borderId="0" xfId="0" applyNumberFormat="1"/>
    <xf numFmtId="3" fontId="0" fillId="0" borderId="0" xfId="0" applyNumberFormat="1"/>
    <xf numFmtId="0" fontId="48" fillId="0" borderId="0" xfId="0" applyFont="1"/>
    <xf numFmtId="0" fontId="1" fillId="38" borderId="0" xfId="0" applyFont="1" applyFill="1"/>
    <xf numFmtId="0" fontId="0" fillId="39" borderId="0" xfId="0" applyFill="1"/>
    <xf numFmtId="0" fontId="49" fillId="40" borderId="16" xfId="0" applyFont="1" applyFill="1" applyBorder="1"/>
    <xf numFmtId="0" fontId="50" fillId="40" borderId="0" xfId="0" applyFont="1" applyFill="1"/>
    <xf numFmtId="0" fontId="51" fillId="0" borderId="17" xfId="0" applyFont="1" applyBorder="1"/>
    <xf numFmtId="0" fontId="1" fillId="41" borderId="17" xfId="0" applyFont="1" applyFill="1" applyBorder="1"/>
    <xf numFmtId="0" fontId="1" fillId="0" borderId="17" xfId="0" applyFont="1" applyBorder="1"/>
    <xf numFmtId="0" fontId="0" fillId="0" borderId="23" xfId="0" applyBorder="1"/>
    <xf numFmtId="0" fontId="5" fillId="0" borderId="2" xfId="0" applyFont="1" applyBorder="1" applyAlignment="1">
      <alignment horizontal="center"/>
    </xf>
    <xf numFmtId="0" fontId="52" fillId="0" borderId="30" xfId="0" applyFont="1" applyBorder="1" applyAlignment="1">
      <alignment horizontal="left" vertical="center"/>
    </xf>
  </cellXfs>
  <cellStyles count="1">
    <cellStyle name="Normal" xfId="0" builtinId="0"/>
  </cellStyles>
  <dxfs count="49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B0B0B0"/>
      </font>
      <fill>
        <patternFill>
          <bgColor rgb="FFE8E8E8"/>
        </patternFill>
      </fill>
    </dxf>
    <dxf>
      <font>
        <color rgb="FFB0B0B0"/>
      </font>
      <fill>
        <patternFill patternType="solid">
          <fgColor indexed="64"/>
          <bgColor rgb="FFE8E8E8"/>
        </patternFill>
      </fill>
    </dxf>
    <dxf>
      <font>
        <color rgb="FFB0B0B0"/>
      </font>
      <fill>
        <patternFill patternType="solid">
          <fgColor indexed="64"/>
          <bgColor rgb="FFE8E8E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DAE8FC"/>
      <rgbColor rgb="FFF2F2F2"/>
      <rgbColor rgb="FFFFFF00"/>
      <rgbColor rgb="FFF3E5F5"/>
      <rgbColor rgb="FFC0E6F5"/>
      <rgbColor rgb="FFE3F2FD"/>
      <rgbColor rgb="FF217D13"/>
      <rgbColor rgb="FFF2F7FB"/>
      <rgbColor rgb="FF3C7D22"/>
      <rgbColor rgb="FFE8EAF6"/>
      <rgbColor rgb="FF117A65"/>
      <rgbColor rgb="FFB1B1B1"/>
      <rgbColor rgb="FF808080"/>
      <rgbColor rgb="FF878989"/>
      <rgbColor rgb="FF812BA4"/>
      <rgbColor rgb="FFFFF9C4"/>
      <rgbColor rgb="FFE0F7FA"/>
      <rgbColor rgb="FFECEFF1"/>
      <rgbColor rgb="FFD86ECC"/>
      <rgbColor rgb="FF0575C0"/>
      <rgbColor rgb="FFD0D0D0"/>
      <rgbColor rgb="FFFFF3E0"/>
      <rgbColor rgb="FFEDE7F6"/>
      <rgbColor rgb="FFB5E6A2"/>
      <rgbColor rgb="FFDAE9F8"/>
      <rgbColor rgb="FFFBE9E7"/>
      <rgbColor rgb="FFE8F5E9"/>
      <rgbColor rgb="FF4EA72E"/>
      <rgbColor rgb="FFF5F5F5"/>
      <rgbColor rgb="FFD9E2F3"/>
      <rgbColor rgb="FFCAEDFB"/>
      <rgbColor rgb="FFDAF2D0"/>
      <rgbColor rgb="FFFFF8E1"/>
      <rgbColor rgb="FFC1E5F5"/>
      <rgbColor rgb="FFF2CEEF"/>
      <rgbColor rgb="FFD9D9D9"/>
      <rgbColor rgb="FFF7C7AC"/>
      <rgbColor rgb="FF2B5494"/>
      <rgbColor rgb="FF61CBF4"/>
      <rgbColor rgb="FF8ED973"/>
      <rgbColor rgb="FFFBE2D5"/>
      <rgbColor rgb="FFFCE4EC"/>
      <rgbColor rgb="FFD45313"/>
      <rgbColor rgb="FF666666"/>
      <rgbColor rgb="FF999999"/>
      <rgbColor rgb="FF1A5173"/>
      <rgbColor rgb="FF46A732"/>
      <rgbColor rgb="FF255E1A"/>
      <rgbColor rgb="FF2E5A1A"/>
      <rgbColor rgb="FFE8E8E8"/>
      <rgbColor rgb="FF585858"/>
      <rgbColor rgb="FF2F5496"/>
      <rgbColor rgb="FF1833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Aptos Narrow"/>
              </a:defRPr>
            </a:pPr>
            <a:r>
              <a:rPr sz="1800" b="1" strike="noStrike" spc="-1">
                <a:solidFill>
                  <a:srgbClr val="000000"/>
                </a:solidFill>
                <a:latin typeface="Aptos Narrow"/>
              </a:rPr>
              <a:t>Run Rate Comparison by Category &amp; OZNAKA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'RR Comparison'!$C$501</c:f>
              <c:strCache>
                <c:ptCount val="1"/>
                <c:pt idx="0">
                  <c:v>Avg RR (Total)</c:v>
                </c:pt>
              </c:strCache>
            </c:strRef>
          </c:tx>
          <c:spPr>
            <a:solidFill>
              <a:srgbClr val="7F8C8D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'RR Comparison'!$A$501:$A$528</c:f>
              <c:strCache>
                <c:ptCount val="28"/>
                <c:pt idx="0">
                  <c:v>Grupacija</c:v>
                </c:pt>
                <c:pt idx="1">
                  <c:v>BIO I SUPERFOODS</c:v>
                </c:pt>
                <c:pt idx="2">
                  <c:v>BIO I SUPERFOODS</c:v>
                </c:pt>
                <c:pt idx="3">
                  <c:v>BIO I SUPERFOODS</c:v>
                </c:pt>
                <c:pt idx="4">
                  <c:v>BORILAČKA OPREMA</c:v>
                </c:pt>
                <c:pt idx="5">
                  <c:v>BORILAČKA OPREMA</c:v>
                </c:pt>
                <c:pt idx="6">
                  <c:v>BORILAČKA OPREMA</c:v>
                </c:pt>
                <c:pt idx="7">
                  <c:v>DRINKWARE I HOME</c:v>
                </c:pt>
                <c:pt idx="8">
                  <c:v>DRINKWARE I HOME</c:v>
                </c:pt>
                <c:pt idx="9">
                  <c:v>DRINKWARE I HOME</c:v>
                </c:pt>
                <c:pt idx="10">
                  <c:v>FITNESS OPREMA</c:v>
                </c:pt>
                <c:pt idx="11">
                  <c:v>FITNESS OPREMA</c:v>
                </c:pt>
                <c:pt idx="12">
                  <c:v>FITNESS OPREMA</c:v>
                </c:pt>
                <c:pt idx="13">
                  <c:v>GADGETI</c:v>
                </c:pt>
                <c:pt idx="14">
                  <c:v>GADGETI</c:v>
                </c:pt>
                <c:pt idx="15">
                  <c:v>GADGETI</c:v>
                </c:pt>
                <c:pt idx="16">
                  <c:v>ODJEĆA I OBUĆA</c:v>
                </c:pt>
                <c:pt idx="17">
                  <c:v>ODJEĆA I OBUĆA</c:v>
                </c:pt>
                <c:pt idx="18">
                  <c:v>ODJEĆA I OBUĆA</c:v>
                </c:pt>
                <c:pt idx="19">
                  <c:v>PROTEINI</c:v>
                </c:pt>
                <c:pt idx="20">
                  <c:v>PROTEINI</c:v>
                </c:pt>
                <c:pt idx="21">
                  <c:v>PROTEINI</c:v>
                </c:pt>
                <c:pt idx="22">
                  <c:v>RTD &amp; SNACKS</c:v>
                </c:pt>
                <c:pt idx="23">
                  <c:v>RTD &amp; SNACKS</c:v>
                </c:pt>
                <c:pt idx="24">
                  <c:v>RTD &amp; SNACKS</c:v>
                </c:pt>
                <c:pt idx="25">
                  <c:v>SPORTSKA PREHRANA</c:v>
                </c:pt>
                <c:pt idx="26">
                  <c:v>SPORTSKA PREHRANA</c:v>
                </c:pt>
                <c:pt idx="27">
                  <c:v>SPORTSKA PREHRANA</c:v>
                </c:pt>
              </c:strCache>
            </c:strRef>
          </c:cat>
          <c:val>
            <c:numRef>
              <c:f>'RR Comparison'!$C$502:$C$528</c:f>
              <c:numCache>
                <c:formatCode>#,##0</c:formatCode>
                <c:ptCount val="27"/>
                <c:pt idx="0">
                  <c:v>838.19230769230774</c:v>
                </c:pt>
                <c:pt idx="1">
                  <c:v>2498.1538461538466</c:v>
                </c:pt>
                <c:pt idx="2">
                  <c:v>903.46153846153868</c:v>
                </c:pt>
                <c:pt idx="3">
                  <c:v>0</c:v>
                </c:pt>
                <c:pt idx="4">
                  <c:v>28</c:v>
                </c:pt>
                <c:pt idx="5">
                  <c:v>103.46153846153847</c:v>
                </c:pt>
                <c:pt idx="6">
                  <c:v>0</c:v>
                </c:pt>
                <c:pt idx="7">
                  <c:v>1557.8076923076924</c:v>
                </c:pt>
                <c:pt idx="8">
                  <c:v>1004.6923076923078</c:v>
                </c:pt>
                <c:pt idx="9">
                  <c:v>6.0384615384615383</c:v>
                </c:pt>
                <c:pt idx="10">
                  <c:v>117.38461538461539</c:v>
                </c:pt>
                <c:pt idx="11">
                  <c:v>339.6538461538463</c:v>
                </c:pt>
                <c:pt idx="12">
                  <c:v>0</c:v>
                </c:pt>
                <c:pt idx="13">
                  <c:v>11.653846153846153</c:v>
                </c:pt>
                <c:pt idx="14">
                  <c:v>20.730769230769234</c:v>
                </c:pt>
                <c:pt idx="15">
                  <c:v>0</c:v>
                </c:pt>
                <c:pt idx="16">
                  <c:v>0</c:v>
                </c:pt>
                <c:pt idx="17">
                  <c:v>4.1923076923076925</c:v>
                </c:pt>
                <c:pt idx="18">
                  <c:v>4350.076923076922</c:v>
                </c:pt>
                <c:pt idx="19">
                  <c:v>1802.1538461538464</c:v>
                </c:pt>
                <c:pt idx="20">
                  <c:v>1256.846153846154</c:v>
                </c:pt>
                <c:pt idx="21">
                  <c:v>35666.115384615383</c:v>
                </c:pt>
                <c:pt idx="22">
                  <c:v>7350.461538461539</c:v>
                </c:pt>
                <c:pt idx="23">
                  <c:v>1998.2692307692307</c:v>
                </c:pt>
                <c:pt idx="24">
                  <c:v>5253.5769230769247</c:v>
                </c:pt>
                <c:pt idx="25">
                  <c:v>3460.2307692307691</c:v>
                </c:pt>
                <c:pt idx="26">
                  <c:v>339.80769230769243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A-490E-A162-75A7C578501B}"/>
            </c:ext>
          </c:extLst>
        </c:ser>
        <c:ser>
          <c:idx val="1"/>
          <c:order val="1"/>
          <c:tx>
            <c:strRef>
              <c:f>'RR Comparison'!$D$501</c:f>
              <c:strCache>
                <c:ptCount val="1"/>
                <c:pt idx="0">
                  <c:v>Clean RR (Total)</c:v>
                </c:pt>
              </c:strCache>
            </c:strRef>
          </c:tx>
          <c:spPr>
            <a:solidFill>
              <a:srgbClr val="27AE60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'RR Comparison'!$A$501:$A$528</c:f>
              <c:strCache>
                <c:ptCount val="28"/>
                <c:pt idx="0">
                  <c:v>Grupacija</c:v>
                </c:pt>
                <c:pt idx="1">
                  <c:v>BIO I SUPERFOODS</c:v>
                </c:pt>
                <c:pt idx="2">
                  <c:v>BIO I SUPERFOODS</c:v>
                </c:pt>
                <c:pt idx="3">
                  <c:v>BIO I SUPERFOODS</c:v>
                </c:pt>
                <c:pt idx="4">
                  <c:v>BORILAČKA OPREMA</c:v>
                </c:pt>
                <c:pt idx="5">
                  <c:v>BORILAČKA OPREMA</c:v>
                </c:pt>
                <c:pt idx="6">
                  <c:v>BORILAČKA OPREMA</c:v>
                </c:pt>
                <c:pt idx="7">
                  <c:v>DRINKWARE I HOME</c:v>
                </c:pt>
                <c:pt idx="8">
                  <c:v>DRINKWARE I HOME</c:v>
                </c:pt>
                <c:pt idx="9">
                  <c:v>DRINKWARE I HOME</c:v>
                </c:pt>
                <c:pt idx="10">
                  <c:v>FITNESS OPREMA</c:v>
                </c:pt>
                <c:pt idx="11">
                  <c:v>FITNESS OPREMA</c:v>
                </c:pt>
                <c:pt idx="12">
                  <c:v>FITNESS OPREMA</c:v>
                </c:pt>
                <c:pt idx="13">
                  <c:v>GADGETI</c:v>
                </c:pt>
                <c:pt idx="14">
                  <c:v>GADGETI</c:v>
                </c:pt>
                <c:pt idx="15">
                  <c:v>GADGETI</c:v>
                </c:pt>
                <c:pt idx="16">
                  <c:v>ODJEĆA I OBUĆA</c:v>
                </c:pt>
                <c:pt idx="17">
                  <c:v>ODJEĆA I OBUĆA</c:v>
                </c:pt>
                <c:pt idx="18">
                  <c:v>ODJEĆA I OBUĆA</c:v>
                </c:pt>
                <c:pt idx="19">
                  <c:v>PROTEINI</c:v>
                </c:pt>
                <c:pt idx="20">
                  <c:v>PROTEINI</c:v>
                </c:pt>
                <c:pt idx="21">
                  <c:v>PROTEINI</c:v>
                </c:pt>
                <c:pt idx="22">
                  <c:v>RTD &amp; SNACKS</c:v>
                </c:pt>
                <c:pt idx="23">
                  <c:v>RTD &amp; SNACKS</c:v>
                </c:pt>
                <c:pt idx="24">
                  <c:v>RTD &amp; SNACKS</c:v>
                </c:pt>
                <c:pt idx="25">
                  <c:v>SPORTSKA PREHRANA</c:v>
                </c:pt>
                <c:pt idx="26">
                  <c:v>SPORTSKA PREHRANA</c:v>
                </c:pt>
                <c:pt idx="27">
                  <c:v>SPORTSKA PREHRANA</c:v>
                </c:pt>
              </c:strCache>
            </c:strRef>
          </c:cat>
          <c:val>
            <c:numRef>
              <c:f>'RR Comparison'!$D$502:$D$528</c:f>
              <c:numCache>
                <c:formatCode>#,##0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A-490E-A162-75A7C578501B}"/>
            </c:ext>
          </c:extLst>
        </c:ser>
        <c:ser>
          <c:idx val="2"/>
          <c:order val="2"/>
          <c:tx>
            <c:strRef>
              <c:f>'RR Comparison'!$E$501</c:f>
              <c:strCache>
                <c:ptCount val="1"/>
                <c:pt idx="0">
                  <c:v>Weighted RR (Total)</c:v>
                </c:pt>
              </c:strCache>
            </c:strRef>
          </c:tx>
          <c:spPr>
            <a:solidFill>
              <a:srgbClr val="2980B9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'RR Comparison'!$A$501:$A$528</c:f>
              <c:strCache>
                <c:ptCount val="28"/>
                <c:pt idx="0">
                  <c:v>Grupacija</c:v>
                </c:pt>
                <c:pt idx="1">
                  <c:v>BIO I SUPERFOODS</c:v>
                </c:pt>
                <c:pt idx="2">
                  <c:v>BIO I SUPERFOODS</c:v>
                </c:pt>
                <c:pt idx="3">
                  <c:v>BIO I SUPERFOODS</c:v>
                </c:pt>
                <c:pt idx="4">
                  <c:v>BORILAČKA OPREMA</c:v>
                </c:pt>
                <c:pt idx="5">
                  <c:v>BORILAČKA OPREMA</c:v>
                </c:pt>
                <c:pt idx="6">
                  <c:v>BORILAČKA OPREMA</c:v>
                </c:pt>
                <c:pt idx="7">
                  <c:v>DRINKWARE I HOME</c:v>
                </c:pt>
                <c:pt idx="8">
                  <c:v>DRINKWARE I HOME</c:v>
                </c:pt>
                <c:pt idx="9">
                  <c:v>DRINKWARE I HOME</c:v>
                </c:pt>
                <c:pt idx="10">
                  <c:v>FITNESS OPREMA</c:v>
                </c:pt>
                <c:pt idx="11">
                  <c:v>FITNESS OPREMA</c:v>
                </c:pt>
                <c:pt idx="12">
                  <c:v>FITNESS OPREMA</c:v>
                </c:pt>
                <c:pt idx="13">
                  <c:v>GADGETI</c:v>
                </c:pt>
                <c:pt idx="14">
                  <c:v>GADGETI</c:v>
                </c:pt>
                <c:pt idx="15">
                  <c:v>GADGETI</c:v>
                </c:pt>
                <c:pt idx="16">
                  <c:v>ODJEĆA I OBUĆA</c:v>
                </c:pt>
                <c:pt idx="17">
                  <c:v>ODJEĆA I OBUĆA</c:v>
                </c:pt>
                <c:pt idx="18">
                  <c:v>ODJEĆA I OBUĆA</c:v>
                </c:pt>
                <c:pt idx="19">
                  <c:v>PROTEINI</c:v>
                </c:pt>
                <c:pt idx="20">
                  <c:v>PROTEINI</c:v>
                </c:pt>
                <c:pt idx="21">
                  <c:v>PROTEINI</c:v>
                </c:pt>
                <c:pt idx="22">
                  <c:v>RTD &amp; SNACKS</c:v>
                </c:pt>
                <c:pt idx="23">
                  <c:v>RTD &amp; SNACKS</c:v>
                </c:pt>
                <c:pt idx="24">
                  <c:v>RTD &amp; SNACKS</c:v>
                </c:pt>
                <c:pt idx="25">
                  <c:v>SPORTSKA PREHRANA</c:v>
                </c:pt>
                <c:pt idx="26">
                  <c:v>SPORTSKA PREHRANA</c:v>
                </c:pt>
                <c:pt idx="27">
                  <c:v>SPORTSKA PREHRANA</c:v>
                </c:pt>
              </c:strCache>
            </c:strRef>
          </c:cat>
          <c:val>
            <c:numRef>
              <c:f>'RR Comparison'!$E$502:$E$528</c:f>
              <c:numCache>
                <c:formatCode>#,##0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EA-490E-A162-75A7C578501B}"/>
            </c:ext>
          </c:extLst>
        </c:ser>
        <c:ser>
          <c:idx val="3"/>
          <c:order val="3"/>
          <c:tx>
            <c:strRef>
              <c:f>'RR Comparison'!$F$501</c:f>
              <c:strCache>
                <c:ptCount val="1"/>
                <c:pt idx="0">
                  <c:v>Median RR (Total)</c:v>
                </c:pt>
              </c:strCache>
            </c:strRef>
          </c:tx>
          <c:spPr>
            <a:solidFill>
              <a:srgbClr val="F39C12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'RR Comparison'!$A$501:$A$528</c:f>
              <c:strCache>
                <c:ptCount val="28"/>
                <c:pt idx="0">
                  <c:v>Grupacija</c:v>
                </c:pt>
                <c:pt idx="1">
                  <c:v>BIO I SUPERFOODS</c:v>
                </c:pt>
                <c:pt idx="2">
                  <c:v>BIO I SUPERFOODS</c:v>
                </c:pt>
                <c:pt idx="3">
                  <c:v>BIO I SUPERFOODS</c:v>
                </c:pt>
                <c:pt idx="4">
                  <c:v>BORILAČKA OPREMA</c:v>
                </c:pt>
                <c:pt idx="5">
                  <c:v>BORILAČKA OPREMA</c:v>
                </c:pt>
                <c:pt idx="6">
                  <c:v>BORILAČKA OPREMA</c:v>
                </c:pt>
                <c:pt idx="7">
                  <c:v>DRINKWARE I HOME</c:v>
                </c:pt>
                <c:pt idx="8">
                  <c:v>DRINKWARE I HOME</c:v>
                </c:pt>
                <c:pt idx="9">
                  <c:v>DRINKWARE I HOME</c:v>
                </c:pt>
                <c:pt idx="10">
                  <c:v>FITNESS OPREMA</c:v>
                </c:pt>
                <c:pt idx="11">
                  <c:v>FITNESS OPREMA</c:v>
                </c:pt>
                <c:pt idx="12">
                  <c:v>FITNESS OPREMA</c:v>
                </c:pt>
                <c:pt idx="13">
                  <c:v>GADGETI</c:v>
                </c:pt>
                <c:pt idx="14">
                  <c:v>GADGETI</c:v>
                </c:pt>
                <c:pt idx="15">
                  <c:v>GADGETI</c:v>
                </c:pt>
                <c:pt idx="16">
                  <c:v>ODJEĆA I OBUĆA</c:v>
                </c:pt>
                <c:pt idx="17">
                  <c:v>ODJEĆA I OBUĆA</c:v>
                </c:pt>
                <c:pt idx="18">
                  <c:v>ODJEĆA I OBUĆA</c:v>
                </c:pt>
                <c:pt idx="19">
                  <c:v>PROTEINI</c:v>
                </c:pt>
                <c:pt idx="20">
                  <c:v>PROTEINI</c:v>
                </c:pt>
                <c:pt idx="21">
                  <c:v>PROTEINI</c:v>
                </c:pt>
                <c:pt idx="22">
                  <c:v>RTD &amp; SNACKS</c:v>
                </c:pt>
                <c:pt idx="23">
                  <c:v>RTD &amp; SNACKS</c:v>
                </c:pt>
                <c:pt idx="24">
                  <c:v>RTD &amp; SNACKS</c:v>
                </c:pt>
                <c:pt idx="25">
                  <c:v>SPORTSKA PREHRANA</c:v>
                </c:pt>
                <c:pt idx="26">
                  <c:v>SPORTSKA PREHRANA</c:v>
                </c:pt>
                <c:pt idx="27">
                  <c:v>SPORTSKA PREHRANA</c:v>
                </c:pt>
              </c:strCache>
            </c:strRef>
          </c:cat>
          <c:val>
            <c:numRef>
              <c:f>'RR Comparison'!$F$502:$F$528</c:f>
              <c:numCache>
                <c:formatCode>#,##0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EA-490E-A162-75A7C578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162125"/>
        <c:axId val="31169124"/>
      </c:barChart>
      <c:catAx>
        <c:axId val="8016212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ptos Narrow"/>
              </a:defRPr>
            </a:pPr>
            <a:endParaRPr lang="en-US"/>
          </a:p>
        </c:txPr>
        <c:crossAx val="31169124"/>
        <c:crosses val="autoZero"/>
        <c:auto val="1"/>
        <c:lblAlgn val="ctr"/>
        <c:lblOffset val="100"/>
        <c:noMultiLvlLbl val="0"/>
      </c:catAx>
      <c:valAx>
        <c:axId val="3116912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Aptos Narrow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Aptos Narrow"/>
                  </a:rPr>
                  <a:t>Total Weekly Units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ptos Narrow"/>
              </a:defRPr>
            </a:pPr>
            <a:endParaRPr lang="en-US"/>
          </a:p>
        </c:txPr>
        <c:crossAx val="8016212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Aptos Narrow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Aptos Narrow"/>
              </a:defRPr>
            </a:pPr>
            <a:r>
              <a:rPr sz="1800" b="1" strike="noStrike" spc="-1">
                <a:solidFill>
                  <a:srgbClr val="000000"/>
                </a:solidFill>
                <a:latin typeface="Aptos Narrow"/>
              </a:rPr>
              <a:t>Clean RR vs Avg RR Difference by OZNAKA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'RR Comparison'!$B$551</c:f>
              <c:strCache>
                <c:ptCount val="1"/>
                <c:pt idx="0">
                  <c:v>Avg RR (Avg)</c:v>
                </c:pt>
              </c:strCache>
            </c:strRef>
          </c:tx>
          <c:spPr>
            <a:solidFill>
              <a:srgbClr val="7F8C8D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'RR Comparison'!$A$551:$A$554</c:f>
              <c:strCache>
                <c:ptCount val="4"/>
                <c:pt idx="0">
                  <c:v>OZNAKA</c:v>
                </c:pt>
                <c:pt idx="1">
                  <c:v>01 GOLD</c:v>
                </c:pt>
                <c:pt idx="2">
                  <c:v>02 SILVER</c:v>
                </c:pt>
                <c:pt idx="3">
                  <c:v>03 BRONZE</c:v>
                </c:pt>
              </c:strCache>
            </c:strRef>
          </c:cat>
          <c:val>
            <c:numRef>
              <c:f>'RR Comparison'!$B$552:$B$554</c:f>
              <c:numCache>
                <c:formatCode>#,##0</c:formatCode>
                <c:ptCount val="3"/>
                <c:pt idx="0">
                  <c:v>443.40384615384625</c:v>
                </c:pt>
                <c:pt idx="1">
                  <c:v>87.180550019928276</c:v>
                </c:pt>
                <c:pt idx="2">
                  <c:v>30.005604947816007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1-469A-B383-D9337971EB40}"/>
            </c:ext>
          </c:extLst>
        </c:ser>
        <c:ser>
          <c:idx val="1"/>
          <c:order val="1"/>
          <c:tx>
            <c:strRef>
              <c:f>'RR Comparison'!$C$551</c:f>
              <c:strCache>
                <c:ptCount val="1"/>
                <c:pt idx="0">
                  <c:v>Clean RR (Avg)</c:v>
                </c:pt>
              </c:strCache>
            </c:strRef>
          </c:tx>
          <c:spPr>
            <a:solidFill>
              <a:srgbClr val="27AE60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'RR Comparison'!$A$551:$A$554</c:f>
              <c:strCache>
                <c:ptCount val="4"/>
                <c:pt idx="0">
                  <c:v>OZNAKA</c:v>
                </c:pt>
                <c:pt idx="1">
                  <c:v>01 GOLD</c:v>
                </c:pt>
                <c:pt idx="2">
                  <c:v>02 SILVER</c:v>
                </c:pt>
                <c:pt idx="3">
                  <c:v>03 BRONZE</c:v>
                </c:pt>
              </c:strCache>
            </c:strRef>
          </c:cat>
          <c:val>
            <c:numRef>
              <c:f>'RR Comparison'!$C$552:$C$554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1-469A-B383-D9337971EB40}"/>
            </c:ext>
          </c:extLst>
        </c:ser>
        <c:ser>
          <c:idx val="2"/>
          <c:order val="2"/>
          <c:tx>
            <c:strRef>
              <c:f>'RR Comparison'!$D$551</c:f>
              <c:strCache>
                <c:ptCount val="1"/>
                <c:pt idx="0">
                  <c:v>Weighted RR (Avg)</c:v>
                </c:pt>
              </c:strCache>
            </c:strRef>
          </c:tx>
          <c:spPr>
            <a:solidFill>
              <a:srgbClr val="2980B9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'RR Comparison'!$A$551:$A$554</c:f>
              <c:strCache>
                <c:ptCount val="4"/>
                <c:pt idx="0">
                  <c:v>OZNAKA</c:v>
                </c:pt>
                <c:pt idx="1">
                  <c:v>01 GOLD</c:v>
                </c:pt>
                <c:pt idx="2">
                  <c:v>02 SILVER</c:v>
                </c:pt>
                <c:pt idx="3">
                  <c:v>03 BRONZE</c:v>
                </c:pt>
              </c:strCache>
            </c:strRef>
          </c:cat>
          <c:val>
            <c:numRef>
              <c:f>'RR Comparison'!$D$552:$D$554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1-469A-B383-D9337971EB40}"/>
            </c:ext>
          </c:extLst>
        </c:ser>
        <c:ser>
          <c:idx val="3"/>
          <c:order val="3"/>
          <c:tx>
            <c:strRef>
              <c:f>'RR Comparison'!$E$551</c:f>
              <c:strCache>
                <c:ptCount val="1"/>
                <c:pt idx="0">
                  <c:v>Median RR (Avg)</c:v>
                </c:pt>
              </c:strCache>
            </c:strRef>
          </c:tx>
          <c:spPr>
            <a:solidFill>
              <a:srgbClr val="F39C12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'RR Comparison'!$A$551:$A$554</c:f>
              <c:strCache>
                <c:ptCount val="4"/>
                <c:pt idx="0">
                  <c:v>OZNAKA</c:v>
                </c:pt>
                <c:pt idx="1">
                  <c:v>01 GOLD</c:v>
                </c:pt>
                <c:pt idx="2">
                  <c:v>02 SILVER</c:v>
                </c:pt>
                <c:pt idx="3">
                  <c:v>03 BRONZE</c:v>
                </c:pt>
              </c:strCache>
            </c:strRef>
          </c:cat>
          <c:val>
            <c:numRef>
              <c:f>'RR Comparison'!$E$552:$E$554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01-469A-B383-D9337971E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779147"/>
        <c:axId val="84490356"/>
      </c:barChart>
      <c:catAx>
        <c:axId val="417791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ptos Narrow"/>
              </a:defRPr>
            </a:pPr>
            <a:endParaRPr lang="en-US"/>
          </a:p>
        </c:txPr>
        <c:crossAx val="84490356"/>
        <c:crosses val="autoZero"/>
        <c:auto val="1"/>
        <c:lblAlgn val="ctr"/>
        <c:lblOffset val="100"/>
        <c:noMultiLvlLbl val="0"/>
      </c:catAx>
      <c:valAx>
        <c:axId val="8449035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Aptos Narrow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Aptos Narrow"/>
                  </a:rPr>
                  <a:t>Total Weekly Units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ptos Narrow"/>
              </a:defRPr>
            </a:pPr>
            <a:endParaRPr lang="en-US"/>
          </a:p>
        </c:txPr>
        <c:crossAx val="4177914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Aptos Narrow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Aptos Narrow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Aptos Narrow"/>
              </a:rPr>
              <a:t>Revenue Forecast by Grupacija (CW14-CW26)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'Revenue Dashboard'!$A$5</c:f>
              <c:strCache>
                <c:ptCount val="1"/>
                <c:pt idx="0">
                  <c:v>SPORTSKA PREHRANA</c:v>
                </c:pt>
              </c:strCache>
            </c:strRef>
          </c:tx>
          <c:spPr>
            <a:solidFill>
              <a:srgbClr val="15608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'Revenue Dashboard'!$B$4:$N$4</c:f>
              <c:strCache>
                <c:ptCount val="13"/>
                <c:pt idx="0">
                  <c:v>CW14</c:v>
                </c:pt>
                <c:pt idx="1">
                  <c:v>CW15</c:v>
                </c:pt>
                <c:pt idx="2">
                  <c:v>CW16</c:v>
                </c:pt>
                <c:pt idx="3">
                  <c:v>CW17</c:v>
                </c:pt>
                <c:pt idx="4">
                  <c:v>CW18</c:v>
                </c:pt>
                <c:pt idx="5">
                  <c:v>CW19</c:v>
                </c:pt>
                <c:pt idx="6">
                  <c:v>CW20</c:v>
                </c:pt>
                <c:pt idx="7">
                  <c:v>CW21</c:v>
                </c:pt>
                <c:pt idx="8">
                  <c:v>CW22</c:v>
                </c:pt>
                <c:pt idx="9">
                  <c:v>CW23</c:v>
                </c:pt>
                <c:pt idx="10">
                  <c:v>CW24</c:v>
                </c:pt>
                <c:pt idx="11">
                  <c:v>CW25</c:v>
                </c:pt>
                <c:pt idx="12">
                  <c:v>CW26</c:v>
                </c:pt>
              </c:strCache>
            </c:strRef>
          </c:cat>
          <c:val>
            <c:numRef>
              <c:f>'Revenue Dashboard'!$B$5:$N$5</c:f>
              <c:numCache>
                <c:formatCode>\€#.##0</c:formatCode>
                <c:ptCount val="13"/>
                <c:pt idx="0">
                  <c:v>177031.37000000017</c:v>
                </c:pt>
                <c:pt idx="1">
                  <c:v>183238.0400000001</c:v>
                </c:pt>
                <c:pt idx="2">
                  <c:v>185139.47000000006</c:v>
                </c:pt>
                <c:pt idx="3">
                  <c:v>217817.42</c:v>
                </c:pt>
                <c:pt idx="4">
                  <c:v>212422.65000000014</c:v>
                </c:pt>
                <c:pt idx="5">
                  <c:v>231900.1700000001</c:v>
                </c:pt>
                <c:pt idx="6">
                  <c:v>218323.38000000012</c:v>
                </c:pt>
                <c:pt idx="7">
                  <c:v>210225.97</c:v>
                </c:pt>
                <c:pt idx="8">
                  <c:v>222917.6100000001</c:v>
                </c:pt>
                <c:pt idx="9">
                  <c:v>187504.96000000014</c:v>
                </c:pt>
                <c:pt idx="10">
                  <c:v>189623.11000000013</c:v>
                </c:pt>
                <c:pt idx="11">
                  <c:v>186645.90000000005</c:v>
                </c:pt>
                <c:pt idx="12">
                  <c:v>186516.26000000013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DD-4689-AD9D-3A972445E26D}"/>
            </c:ext>
          </c:extLst>
        </c:ser>
        <c:ser>
          <c:idx val="1"/>
          <c:order val="1"/>
          <c:tx>
            <c:strRef>
              <c:f>'Revenue Dashboard'!$A$6</c:f>
              <c:strCache>
                <c:ptCount val="1"/>
                <c:pt idx="0">
                  <c:v>PROTEINI</c:v>
                </c:pt>
              </c:strCache>
            </c:strRef>
          </c:tx>
          <c:spPr>
            <a:solidFill>
              <a:srgbClr val="E9713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'Revenue Dashboard'!$B$4:$N$4</c:f>
              <c:strCache>
                <c:ptCount val="13"/>
                <c:pt idx="0">
                  <c:v>CW14</c:v>
                </c:pt>
                <c:pt idx="1">
                  <c:v>CW15</c:v>
                </c:pt>
                <c:pt idx="2">
                  <c:v>CW16</c:v>
                </c:pt>
                <c:pt idx="3">
                  <c:v>CW17</c:v>
                </c:pt>
                <c:pt idx="4">
                  <c:v>CW18</c:v>
                </c:pt>
                <c:pt idx="5">
                  <c:v>CW19</c:v>
                </c:pt>
                <c:pt idx="6">
                  <c:v>CW20</c:v>
                </c:pt>
                <c:pt idx="7">
                  <c:v>CW21</c:v>
                </c:pt>
                <c:pt idx="8">
                  <c:v>CW22</c:v>
                </c:pt>
                <c:pt idx="9">
                  <c:v>CW23</c:v>
                </c:pt>
                <c:pt idx="10">
                  <c:v>CW24</c:v>
                </c:pt>
                <c:pt idx="11">
                  <c:v>CW25</c:v>
                </c:pt>
                <c:pt idx="12">
                  <c:v>CW26</c:v>
                </c:pt>
              </c:strCache>
            </c:strRef>
          </c:cat>
          <c:val>
            <c:numRef>
              <c:f>'Revenue Dashboard'!$B$6:$N$6</c:f>
              <c:numCache>
                <c:formatCode>\€#.##0</c:formatCode>
                <c:ptCount val="13"/>
                <c:pt idx="0">
                  <c:v>218053.24263333334</c:v>
                </c:pt>
                <c:pt idx="1">
                  <c:v>226533.55263333331</c:v>
                </c:pt>
                <c:pt idx="2">
                  <c:v>228425.98263333322</c:v>
                </c:pt>
                <c:pt idx="3">
                  <c:v>229648.34263333329</c:v>
                </c:pt>
                <c:pt idx="4">
                  <c:v>230263.13552333319</c:v>
                </c:pt>
                <c:pt idx="5">
                  <c:v>274538.3055233332</c:v>
                </c:pt>
                <c:pt idx="6">
                  <c:v>275607.12552333309</c:v>
                </c:pt>
                <c:pt idx="7">
                  <c:v>275540.5755233331</c:v>
                </c:pt>
                <c:pt idx="8">
                  <c:v>276003.64841333311</c:v>
                </c:pt>
                <c:pt idx="9">
                  <c:v>267368.75841333327</c:v>
                </c:pt>
                <c:pt idx="10">
                  <c:v>269044.75841333327</c:v>
                </c:pt>
                <c:pt idx="11">
                  <c:v>266343.36841333326</c:v>
                </c:pt>
                <c:pt idx="12">
                  <c:v>267214.92841333325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DD-4689-AD9D-3A972445E26D}"/>
            </c:ext>
          </c:extLst>
        </c:ser>
        <c:ser>
          <c:idx val="2"/>
          <c:order val="2"/>
          <c:tx>
            <c:strRef>
              <c:f>'Revenue Dashboard'!$A$7</c:f>
              <c:strCache>
                <c:ptCount val="1"/>
                <c:pt idx="0">
                  <c:v>RTD &amp; SNACKS</c:v>
                </c:pt>
              </c:strCache>
            </c:strRef>
          </c:tx>
          <c:spPr>
            <a:solidFill>
              <a:srgbClr val="196B2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'Revenue Dashboard'!$B$4:$N$4</c:f>
              <c:strCache>
                <c:ptCount val="13"/>
                <c:pt idx="0">
                  <c:v>CW14</c:v>
                </c:pt>
                <c:pt idx="1">
                  <c:v>CW15</c:v>
                </c:pt>
                <c:pt idx="2">
                  <c:v>CW16</c:v>
                </c:pt>
                <c:pt idx="3">
                  <c:v>CW17</c:v>
                </c:pt>
                <c:pt idx="4">
                  <c:v>CW18</c:v>
                </c:pt>
                <c:pt idx="5">
                  <c:v>CW19</c:v>
                </c:pt>
                <c:pt idx="6">
                  <c:v>CW20</c:v>
                </c:pt>
                <c:pt idx="7">
                  <c:v>CW21</c:v>
                </c:pt>
                <c:pt idx="8">
                  <c:v>CW22</c:v>
                </c:pt>
                <c:pt idx="9">
                  <c:v>CW23</c:v>
                </c:pt>
                <c:pt idx="10">
                  <c:v>CW24</c:v>
                </c:pt>
                <c:pt idx="11">
                  <c:v>CW25</c:v>
                </c:pt>
                <c:pt idx="12">
                  <c:v>CW26</c:v>
                </c:pt>
              </c:strCache>
            </c:strRef>
          </c:cat>
          <c:val>
            <c:numRef>
              <c:f>'Revenue Dashboard'!$B$7:$N$7</c:f>
              <c:numCache>
                <c:formatCode>\€#.##0</c:formatCode>
                <c:ptCount val="13"/>
                <c:pt idx="0">
                  <c:v>101557.07999999997</c:v>
                </c:pt>
                <c:pt idx="1">
                  <c:v>104622.28000000001</c:v>
                </c:pt>
                <c:pt idx="2">
                  <c:v>104404.69000000005</c:v>
                </c:pt>
                <c:pt idx="3">
                  <c:v>147769.89000000004</c:v>
                </c:pt>
                <c:pt idx="4">
                  <c:v>144222.58999999997</c:v>
                </c:pt>
                <c:pt idx="5">
                  <c:v>111505.23</c:v>
                </c:pt>
                <c:pt idx="6">
                  <c:v>103193.21000000002</c:v>
                </c:pt>
                <c:pt idx="7">
                  <c:v>104053.21999999999</c:v>
                </c:pt>
                <c:pt idx="8">
                  <c:v>113103.73000000003</c:v>
                </c:pt>
                <c:pt idx="9">
                  <c:v>103932.43000000002</c:v>
                </c:pt>
                <c:pt idx="10">
                  <c:v>105261.26999999995</c:v>
                </c:pt>
                <c:pt idx="11">
                  <c:v>102447.66999999995</c:v>
                </c:pt>
                <c:pt idx="12">
                  <c:v>103474.04999999999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DD-4689-AD9D-3A972445E26D}"/>
            </c:ext>
          </c:extLst>
        </c:ser>
        <c:ser>
          <c:idx val="3"/>
          <c:order val="3"/>
          <c:tx>
            <c:strRef>
              <c:f>'Revenue Dashboard'!$A$8</c:f>
              <c:strCache>
                <c:ptCount val="1"/>
                <c:pt idx="0">
                  <c:v>BIO I SUPERFOODS</c:v>
                </c:pt>
              </c:strCache>
            </c:strRef>
          </c:tx>
          <c:spPr>
            <a:solidFill>
              <a:srgbClr val="0F9ED5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'Revenue Dashboard'!$B$4:$N$4</c:f>
              <c:strCache>
                <c:ptCount val="13"/>
                <c:pt idx="0">
                  <c:v>CW14</c:v>
                </c:pt>
                <c:pt idx="1">
                  <c:v>CW15</c:v>
                </c:pt>
                <c:pt idx="2">
                  <c:v>CW16</c:v>
                </c:pt>
                <c:pt idx="3">
                  <c:v>CW17</c:v>
                </c:pt>
                <c:pt idx="4">
                  <c:v>CW18</c:v>
                </c:pt>
                <c:pt idx="5">
                  <c:v>CW19</c:v>
                </c:pt>
                <c:pt idx="6">
                  <c:v>CW20</c:v>
                </c:pt>
                <c:pt idx="7">
                  <c:v>CW21</c:v>
                </c:pt>
                <c:pt idx="8">
                  <c:v>CW22</c:v>
                </c:pt>
                <c:pt idx="9">
                  <c:v>CW23</c:v>
                </c:pt>
                <c:pt idx="10">
                  <c:v>CW24</c:v>
                </c:pt>
                <c:pt idx="11">
                  <c:v>CW25</c:v>
                </c:pt>
                <c:pt idx="12">
                  <c:v>CW26</c:v>
                </c:pt>
              </c:strCache>
            </c:strRef>
          </c:cat>
          <c:val>
            <c:numRef>
              <c:f>'Revenue Dashboard'!$B$8:$N$8</c:f>
              <c:numCache>
                <c:formatCode>\€#.##0</c:formatCode>
                <c:ptCount val="13"/>
                <c:pt idx="0">
                  <c:v>36573.46</c:v>
                </c:pt>
                <c:pt idx="1">
                  <c:v>37104.629999999997</c:v>
                </c:pt>
                <c:pt idx="2">
                  <c:v>36690.219999999994</c:v>
                </c:pt>
                <c:pt idx="3">
                  <c:v>49073.010000000009</c:v>
                </c:pt>
                <c:pt idx="4">
                  <c:v>45861.19</c:v>
                </c:pt>
                <c:pt idx="5">
                  <c:v>47401.760000000002</c:v>
                </c:pt>
                <c:pt idx="6">
                  <c:v>47409.720000000008</c:v>
                </c:pt>
                <c:pt idx="7">
                  <c:v>50171.02</c:v>
                </c:pt>
                <c:pt idx="8">
                  <c:v>47517.2</c:v>
                </c:pt>
                <c:pt idx="9">
                  <c:v>42484.639999999992</c:v>
                </c:pt>
                <c:pt idx="10">
                  <c:v>40793.440000000002</c:v>
                </c:pt>
                <c:pt idx="11">
                  <c:v>38764.610000000008</c:v>
                </c:pt>
                <c:pt idx="12">
                  <c:v>39103.820000000007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DD-4689-AD9D-3A972445E26D}"/>
            </c:ext>
          </c:extLst>
        </c:ser>
        <c:ser>
          <c:idx val="4"/>
          <c:order val="4"/>
          <c:tx>
            <c:strRef>
              <c:f>'Revenue Dashboard'!$A$9</c:f>
              <c:strCache>
                <c:ptCount val="1"/>
                <c:pt idx="0">
                  <c:v>FITNESS OPREMA</c:v>
                </c:pt>
              </c:strCache>
            </c:strRef>
          </c:tx>
          <c:spPr>
            <a:solidFill>
              <a:srgbClr val="A02B93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'Revenue Dashboard'!$B$4:$N$4</c:f>
              <c:strCache>
                <c:ptCount val="13"/>
                <c:pt idx="0">
                  <c:v>CW14</c:v>
                </c:pt>
                <c:pt idx="1">
                  <c:v>CW15</c:v>
                </c:pt>
                <c:pt idx="2">
                  <c:v>CW16</c:v>
                </c:pt>
                <c:pt idx="3">
                  <c:v>CW17</c:v>
                </c:pt>
                <c:pt idx="4">
                  <c:v>CW18</c:v>
                </c:pt>
                <c:pt idx="5">
                  <c:v>CW19</c:v>
                </c:pt>
                <c:pt idx="6">
                  <c:v>CW20</c:v>
                </c:pt>
                <c:pt idx="7">
                  <c:v>CW21</c:v>
                </c:pt>
                <c:pt idx="8">
                  <c:v>CW22</c:v>
                </c:pt>
                <c:pt idx="9">
                  <c:v>CW23</c:v>
                </c:pt>
                <c:pt idx="10">
                  <c:v>CW24</c:v>
                </c:pt>
                <c:pt idx="11">
                  <c:v>CW25</c:v>
                </c:pt>
                <c:pt idx="12">
                  <c:v>CW26</c:v>
                </c:pt>
              </c:strCache>
            </c:strRef>
          </c:cat>
          <c:val>
            <c:numRef>
              <c:f>'Revenue Dashboard'!$B$9:$N$9</c:f>
              <c:numCache>
                <c:formatCode>\€#.##0</c:formatCode>
                <c:ptCount val="13"/>
                <c:pt idx="0">
                  <c:v>19340.850000000006</c:v>
                </c:pt>
                <c:pt idx="1">
                  <c:v>19259.25</c:v>
                </c:pt>
                <c:pt idx="2">
                  <c:v>19205.279999999995</c:v>
                </c:pt>
                <c:pt idx="3">
                  <c:v>19206.869999999995</c:v>
                </c:pt>
                <c:pt idx="4">
                  <c:v>20161.32</c:v>
                </c:pt>
                <c:pt idx="5">
                  <c:v>20215.720000000005</c:v>
                </c:pt>
                <c:pt idx="6">
                  <c:v>20196.940000000006</c:v>
                </c:pt>
                <c:pt idx="7">
                  <c:v>20164.160000000003</c:v>
                </c:pt>
                <c:pt idx="8">
                  <c:v>20148.170000000006</c:v>
                </c:pt>
                <c:pt idx="9">
                  <c:v>20148.170000000006</c:v>
                </c:pt>
                <c:pt idx="10">
                  <c:v>20153.760000000006</c:v>
                </c:pt>
                <c:pt idx="11">
                  <c:v>20125.770000000008</c:v>
                </c:pt>
                <c:pt idx="12">
                  <c:v>20103.380000000005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DD-4689-AD9D-3A972445E26D}"/>
            </c:ext>
          </c:extLst>
        </c:ser>
        <c:ser>
          <c:idx val="5"/>
          <c:order val="5"/>
          <c:tx>
            <c:strRef>
              <c:f>'Revenue Dashboard'!$A$10</c:f>
              <c:strCache>
                <c:ptCount val="1"/>
                <c:pt idx="0">
                  <c:v>DRINKWARE I HOME</c:v>
                </c:pt>
              </c:strCache>
            </c:strRef>
          </c:tx>
          <c:spPr>
            <a:solidFill>
              <a:srgbClr val="4EA72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'Revenue Dashboard'!$B$4:$N$4</c:f>
              <c:strCache>
                <c:ptCount val="13"/>
                <c:pt idx="0">
                  <c:v>CW14</c:v>
                </c:pt>
                <c:pt idx="1">
                  <c:v>CW15</c:v>
                </c:pt>
                <c:pt idx="2">
                  <c:v>CW16</c:v>
                </c:pt>
                <c:pt idx="3">
                  <c:v>CW17</c:v>
                </c:pt>
                <c:pt idx="4">
                  <c:v>CW18</c:v>
                </c:pt>
                <c:pt idx="5">
                  <c:v>CW19</c:v>
                </c:pt>
                <c:pt idx="6">
                  <c:v>CW20</c:v>
                </c:pt>
                <c:pt idx="7">
                  <c:v>CW21</c:v>
                </c:pt>
                <c:pt idx="8">
                  <c:v>CW22</c:v>
                </c:pt>
                <c:pt idx="9">
                  <c:v>CW23</c:v>
                </c:pt>
                <c:pt idx="10">
                  <c:v>CW24</c:v>
                </c:pt>
                <c:pt idx="11">
                  <c:v>CW25</c:v>
                </c:pt>
                <c:pt idx="12">
                  <c:v>CW26</c:v>
                </c:pt>
              </c:strCache>
            </c:strRef>
          </c:cat>
          <c:val>
            <c:numRef>
              <c:f>'Revenue Dashboard'!$B$10:$N$10</c:f>
              <c:numCache>
                <c:formatCode>\€#.##0</c:formatCode>
                <c:ptCount val="13"/>
                <c:pt idx="0">
                  <c:v>6810.4199999999992</c:v>
                </c:pt>
                <c:pt idx="1">
                  <c:v>6768.7699999999986</c:v>
                </c:pt>
                <c:pt idx="2">
                  <c:v>6615.4399999999978</c:v>
                </c:pt>
                <c:pt idx="3">
                  <c:v>6615.4399999999978</c:v>
                </c:pt>
                <c:pt idx="4">
                  <c:v>6561.9299999999985</c:v>
                </c:pt>
                <c:pt idx="5">
                  <c:v>6498.7999999999993</c:v>
                </c:pt>
                <c:pt idx="6">
                  <c:v>6482.8399999999992</c:v>
                </c:pt>
                <c:pt idx="7">
                  <c:v>6470.0499999999984</c:v>
                </c:pt>
                <c:pt idx="8">
                  <c:v>6474.0399999999981</c:v>
                </c:pt>
                <c:pt idx="9">
                  <c:v>6481.199999999998</c:v>
                </c:pt>
                <c:pt idx="10">
                  <c:v>6518.7499999999982</c:v>
                </c:pt>
                <c:pt idx="11">
                  <c:v>6419.7499999999982</c:v>
                </c:pt>
                <c:pt idx="12">
                  <c:v>6481.1999999999989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DD-4689-AD9D-3A972445E26D}"/>
            </c:ext>
          </c:extLst>
        </c:ser>
        <c:ser>
          <c:idx val="6"/>
          <c:order val="6"/>
          <c:tx>
            <c:strRef>
              <c:f>'Revenue Dashboard'!$A$11</c:f>
              <c:strCache>
                <c:ptCount val="1"/>
                <c:pt idx="0">
                  <c:v>GADGETI</c:v>
                </c:pt>
              </c:strCache>
            </c:strRef>
          </c:tx>
          <c:spPr>
            <a:solidFill>
              <a:srgbClr val="0D3A4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'Revenue Dashboard'!$B$4:$N$4</c:f>
              <c:strCache>
                <c:ptCount val="13"/>
                <c:pt idx="0">
                  <c:v>CW14</c:v>
                </c:pt>
                <c:pt idx="1">
                  <c:v>CW15</c:v>
                </c:pt>
                <c:pt idx="2">
                  <c:v>CW16</c:v>
                </c:pt>
                <c:pt idx="3">
                  <c:v>CW17</c:v>
                </c:pt>
                <c:pt idx="4">
                  <c:v>CW18</c:v>
                </c:pt>
                <c:pt idx="5">
                  <c:v>CW19</c:v>
                </c:pt>
                <c:pt idx="6">
                  <c:v>CW20</c:v>
                </c:pt>
                <c:pt idx="7">
                  <c:v>CW21</c:v>
                </c:pt>
                <c:pt idx="8">
                  <c:v>CW22</c:v>
                </c:pt>
                <c:pt idx="9">
                  <c:v>CW23</c:v>
                </c:pt>
                <c:pt idx="10">
                  <c:v>CW24</c:v>
                </c:pt>
                <c:pt idx="11">
                  <c:v>CW25</c:v>
                </c:pt>
                <c:pt idx="12">
                  <c:v>CW26</c:v>
                </c:pt>
              </c:strCache>
            </c:strRef>
          </c:cat>
          <c:val>
            <c:numRef>
              <c:f>'Revenue Dashboard'!$B$11:$N$11</c:f>
              <c:numCache>
                <c:formatCode>\€#.##0</c:formatCode>
                <c:ptCount val="13"/>
                <c:pt idx="0">
                  <c:v>19823.77</c:v>
                </c:pt>
                <c:pt idx="1">
                  <c:v>18906.77</c:v>
                </c:pt>
                <c:pt idx="2">
                  <c:v>18989.77</c:v>
                </c:pt>
                <c:pt idx="3">
                  <c:v>18365.78</c:v>
                </c:pt>
                <c:pt idx="4">
                  <c:v>18365.78</c:v>
                </c:pt>
                <c:pt idx="5">
                  <c:v>17989.77</c:v>
                </c:pt>
                <c:pt idx="6">
                  <c:v>17365.78</c:v>
                </c:pt>
                <c:pt idx="7">
                  <c:v>17365.78</c:v>
                </c:pt>
                <c:pt idx="8">
                  <c:v>17365.78</c:v>
                </c:pt>
                <c:pt idx="9">
                  <c:v>17365.78</c:v>
                </c:pt>
                <c:pt idx="10">
                  <c:v>17365.78</c:v>
                </c:pt>
                <c:pt idx="11">
                  <c:v>17365.78</c:v>
                </c:pt>
                <c:pt idx="12">
                  <c:v>17365.78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DD-4689-AD9D-3A972445E26D}"/>
            </c:ext>
          </c:extLst>
        </c:ser>
        <c:ser>
          <c:idx val="7"/>
          <c:order val="7"/>
          <c:tx>
            <c:strRef>
              <c:f>'Revenue Dashboard'!$A$12</c:f>
              <c:strCache>
                <c:ptCount val="1"/>
                <c:pt idx="0">
                  <c:v>BORILAČKA OPREMA</c:v>
                </c:pt>
              </c:strCache>
            </c:strRef>
          </c:tx>
          <c:spPr>
            <a:solidFill>
              <a:srgbClr val="99401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'Revenue Dashboard'!$B$4:$N$4</c:f>
              <c:strCache>
                <c:ptCount val="13"/>
                <c:pt idx="0">
                  <c:v>CW14</c:v>
                </c:pt>
                <c:pt idx="1">
                  <c:v>CW15</c:v>
                </c:pt>
                <c:pt idx="2">
                  <c:v>CW16</c:v>
                </c:pt>
                <c:pt idx="3">
                  <c:v>CW17</c:v>
                </c:pt>
                <c:pt idx="4">
                  <c:v>CW18</c:v>
                </c:pt>
                <c:pt idx="5">
                  <c:v>CW19</c:v>
                </c:pt>
                <c:pt idx="6">
                  <c:v>CW20</c:v>
                </c:pt>
                <c:pt idx="7">
                  <c:v>CW21</c:v>
                </c:pt>
                <c:pt idx="8">
                  <c:v>CW22</c:v>
                </c:pt>
                <c:pt idx="9">
                  <c:v>CW23</c:v>
                </c:pt>
                <c:pt idx="10">
                  <c:v>CW24</c:v>
                </c:pt>
                <c:pt idx="11">
                  <c:v>CW25</c:v>
                </c:pt>
                <c:pt idx="12">
                  <c:v>CW26</c:v>
                </c:pt>
              </c:strCache>
            </c:strRef>
          </c:cat>
          <c:val>
            <c:numRef>
              <c:f>'Revenue Dashboard'!$B$12:$N$12</c:f>
              <c:numCache>
                <c:formatCode>\€#.##0</c:formatCode>
                <c:ptCount val="13"/>
                <c:pt idx="0">
                  <c:v>1279.78</c:v>
                </c:pt>
                <c:pt idx="1">
                  <c:v>1270.9800000000002</c:v>
                </c:pt>
                <c:pt idx="2">
                  <c:v>1269.3799999999999</c:v>
                </c:pt>
                <c:pt idx="3">
                  <c:v>1246.2</c:v>
                </c:pt>
                <c:pt idx="4">
                  <c:v>1255</c:v>
                </c:pt>
                <c:pt idx="5">
                  <c:v>1255</c:v>
                </c:pt>
                <c:pt idx="6">
                  <c:v>1255</c:v>
                </c:pt>
                <c:pt idx="7">
                  <c:v>1245.4100000000001</c:v>
                </c:pt>
                <c:pt idx="8">
                  <c:v>1245.4100000000001</c:v>
                </c:pt>
                <c:pt idx="9">
                  <c:v>1227.82</c:v>
                </c:pt>
                <c:pt idx="10">
                  <c:v>1227.82</c:v>
                </c:pt>
                <c:pt idx="11">
                  <c:v>1227.82</c:v>
                </c:pt>
                <c:pt idx="12">
                  <c:v>1227.82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DD-4689-AD9D-3A972445E26D}"/>
            </c:ext>
          </c:extLst>
        </c:ser>
        <c:ser>
          <c:idx val="8"/>
          <c:order val="8"/>
          <c:tx>
            <c:strRef>
              <c:f>'Revenue Dashboard'!$A$13</c:f>
              <c:strCache>
                <c:ptCount val="1"/>
                <c:pt idx="0">
                  <c:v>ODJEĆA I OBUĆA</c:v>
                </c:pt>
              </c:strCache>
            </c:strRef>
          </c:tx>
          <c:spPr>
            <a:solidFill>
              <a:srgbClr val="0F401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'Revenue Dashboard'!$B$4:$N$4</c:f>
              <c:strCache>
                <c:ptCount val="13"/>
                <c:pt idx="0">
                  <c:v>CW14</c:v>
                </c:pt>
                <c:pt idx="1">
                  <c:v>CW15</c:v>
                </c:pt>
                <c:pt idx="2">
                  <c:v>CW16</c:v>
                </c:pt>
                <c:pt idx="3">
                  <c:v>CW17</c:v>
                </c:pt>
                <c:pt idx="4">
                  <c:v>CW18</c:v>
                </c:pt>
                <c:pt idx="5">
                  <c:v>CW19</c:v>
                </c:pt>
                <c:pt idx="6">
                  <c:v>CW20</c:v>
                </c:pt>
                <c:pt idx="7">
                  <c:v>CW21</c:v>
                </c:pt>
                <c:pt idx="8">
                  <c:v>CW22</c:v>
                </c:pt>
                <c:pt idx="9">
                  <c:v>CW23</c:v>
                </c:pt>
                <c:pt idx="10">
                  <c:v>CW24</c:v>
                </c:pt>
                <c:pt idx="11">
                  <c:v>CW25</c:v>
                </c:pt>
                <c:pt idx="12">
                  <c:v>CW26</c:v>
                </c:pt>
              </c:strCache>
            </c:strRef>
          </c:cat>
          <c:val>
            <c:numRef>
              <c:f>'Revenue Dashboard'!$B$13:$N$13</c:f>
              <c:numCache>
                <c:formatCode>\€#.##0</c:formatCode>
                <c:ptCount val="13"/>
                <c:pt idx="0">
                  <c:v>143.97</c:v>
                </c:pt>
                <c:pt idx="1">
                  <c:v>143.97</c:v>
                </c:pt>
                <c:pt idx="2">
                  <c:v>143.97</c:v>
                </c:pt>
                <c:pt idx="3">
                  <c:v>143.97</c:v>
                </c:pt>
                <c:pt idx="4">
                  <c:v>143.97</c:v>
                </c:pt>
                <c:pt idx="5">
                  <c:v>143.97</c:v>
                </c:pt>
                <c:pt idx="6">
                  <c:v>143.97</c:v>
                </c:pt>
                <c:pt idx="7">
                  <c:v>143.97</c:v>
                </c:pt>
                <c:pt idx="8">
                  <c:v>95.98</c:v>
                </c:pt>
                <c:pt idx="9">
                  <c:v>143.97</c:v>
                </c:pt>
                <c:pt idx="10">
                  <c:v>143.97</c:v>
                </c:pt>
                <c:pt idx="11">
                  <c:v>143.97</c:v>
                </c:pt>
                <c:pt idx="12">
                  <c:v>143.97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DD-4689-AD9D-3A972445E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685943"/>
        <c:axId val="23925630"/>
      </c:barChart>
      <c:catAx>
        <c:axId val="96685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n-US"/>
          </a:p>
        </c:txPr>
        <c:crossAx val="23925630"/>
        <c:crosses val="autoZero"/>
        <c:auto val="1"/>
        <c:lblAlgn val="ctr"/>
        <c:lblOffset val="100"/>
        <c:noMultiLvlLbl val="0"/>
      </c:catAx>
      <c:valAx>
        <c:axId val="2392563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\€#.##0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n-US"/>
          </a:p>
        </c:txPr>
        <c:crossAx val="966859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Aptos Narrow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528</xdr:row>
      <xdr:rowOff>11160</xdr:rowOff>
    </xdr:from>
    <xdr:to>
      <xdr:col>7</xdr:col>
      <xdr:colOff>772200</xdr:colOff>
      <xdr:row>561</xdr:row>
      <xdr:rowOff>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552</xdr:row>
      <xdr:rowOff>2880</xdr:rowOff>
    </xdr:from>
    <xdr:to>
      <xdr:col>4</xdr:col>
      <xdr:colOff>550440</xdr:colOff>
      <xdr:row>580</xdr:row>
      <xdr:rowOff>64800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17</xdr:row>
      <xdr:rowOff>74430</xdr:rowOff>
    </xdr:from>
    <xdr:to>
      <xdr:col>12</xdr:col>
      <xdr:colOff>129210</xdr:colOff>
      <xdr:row>41</xdr:row>
      <xdr:rowOff>171630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lanning%20book/Polleo%20Demand%20Planning%20Book%20CW14%202026.xlsx" TargetMode="External"/><Relationship Id="rId2" Type="http://schemas.openxmlformats.org/officeDocument/2006/relationships/externalLinkPath" Target="file:///Y:\DP\Demand%20planning%20projekt\Planning%20book\Polleo%20Demand%20Planning%20Book%20CW14%202026.xlsx" TargetMode="External"/><Relationship Id="rId1" Type="http://schemas.openxmlformats.org/officeDocument/2006/relationships/externalLinkPath" Target="/DP/Demand%20planning%20projekt/Planning%20book/Polleo%20Demand%20Planning%20Book%20CW14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verview"/>
      <sheetName val="Demand Input VP"/>
      <sheetName val="Demand Input MP"/>
      <sheetName val="Demand Planning"/>
      <sheetName val="Revenue Dashboard"/>
      <sheetName val="Demand Output - On Top"/>
      <sheetName val="Demand Output - Total"/>
      <sheetName val="Run Rate"/>
      <sheetName val="cijena po artiklu"/>
      <sheetName val="Stanje zaliha"/>
      <sheetName val="Popis poslanih narudž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 t="str">
            <v>POL09754</v>
          </cell>
          <cell r="B4" t="str">
            <v>Polleo Creatine Monohydrate 250g</v>
          </cell>
          <cell r="C4" t="str">
            <v>SPORTSKA PREHRANA</v>
          </cell>
          <cell r="D4" t="str">
            <v>01 GOLD</v>
          </cell>
        </row>
        <row r="5">
          <cell r="A5" t="str">
            <v>POL09755</v>
          </cell>
          <cell r="B5" t="str">
            <v>Polleo Creatine Monohydrate 500g</v>
          </cell>
          <cell r="C5" t="str">
            <v>SPORTSKA PREHRANA</v>
          </cell>
          <cell r="D5" t="str">
            <v>01 GOLD</v>
          </cell>
        </row>
        <row r="6">
          <cell r="A6" t="str">
            <v>POL09752</v>
          </cell>
          <cell r="B6" t="str">
            <v>Polleo Elite Creapure® Creatine 250g</v>
          </cell>
          <cell r="C6" t="str">
            <v>SPORTSKA PREHRANA</v>
          </cell>
          <cell r="D6" t="str">
            <v>01 GOLD</v>
          </cell>
        </row>
        <row r="7">
          <cell r="A7" t="str">
            <v>POL09753</v>
          </cell>
          <cell r="B7" t="str">
            <v>Polleo Elite Creapure® Creatine 500g</v>
          </cell>
          <cell r="C7" t="str">
            <v>SPORTSKA PREHRANA</v>
          </cell>
          <cell r="D7" t="str">
            <v>01 GOLD</v>
          </cell>
        </row>
        <row r="8">
          <cell r="A8" t="str">
            <v>POL09769</v>
          </cell>
          <cell r="B8" t="str">
            <v>Polleo Premium HydroX Whey 908g Vanilla Gourmet</v>
          </cell>
          <cell r="C8" t="str">
            <v>PROTEINI</v>
          </cell>
          <cell r="D8" t="str">
            <v>01 GOLD</v>
          </cell>
        </row>
        <row r="9">
          <cell r="A9" t="str">
            <v>POL09735</v>
          </cell>
          <cell r="B9" t="str">
            <v>Polleo 1st Whey 454g Vanilla Madagascar</v>
          </cell>
          <cell r="C9" t="str">
            <v>PROTEINI</v>
          </cell>
          <cell r="D9" t="str">
            <v>01 GOLD</v>
          </cell>
        </row>
        <row r="10">
          <cell r="A10" t="str">
            <v>POL09768</v>
          </cell>
          <cell r="B10" t="str">
            <v>Polleo Premium HydroX Whey 908g Chocolate Gourmet</v>
          </cell>
          <cell r="C10" t="str">
            <v>PROTEINI</v>
          </cell>
          <cell r="D10" t="str">
            <v>01 GOLD</v>
          </cell>
        </row>
        <row r="11">
          <cell r="A11" t="str">
            <v>POL12739</v>
          </cell>
          <cell r="B11" t="str">
            <v>Polleo Bulgarian Tribulus 90 caps</v>
          </cell>
          <cell r="C11" t="str">
            <v>SPORTSKA PREHRANA</v>
          </cell>
          <cell r="D11" t="str">
            <v>01 GOLD</v>
          </cell>
        </row>
        <row r="12">
          <cell r="A12" t="str">
            <v>POL09734</v>
          </cell>
          <cell r="B12" t="str">
            <v>Polleo 1st Whey 454g Swiss Chocolate Supreme</v>
          </cell>
          <cell r="C12" t="str">
            <v>PROTEINI</v>
          </cell>
          <cell r="D12" t="str">
            <v>01 GOLD</v>
          </cell>
        </row>
        <row r="13">
          <cell r="A13" t="str">
            <v>POL12756</v>
          </cell>
          <cell r="B13" t="str">
            <v>Polleo Creatine Monohydrate 250g Lemonade</v>
          </cell>
          <cell r="C13" t="str">
            <v>SPORTSKA PREHRANA</v>
          </cell>
          <cell r="D13" t="str">
            <v>01 GOLD</v>
          </cell>
        </row>
        <row r="14">
          <cell r="A14" t="str">
            <v>POL12827</v>
          </cell>
          <cell r="B14" t="str">
            <v>Polleo Softi 50 g Dubai Chocolate</v>
          </cell>
          <cell r="C14" t="str">
            <v>RTD &amp; SNACKS</v>
          </cell>
          <cell r="D14" t="str">
            <v>01 GOLD</v>
          </cell>
        </row>
        <row r="15">
          <cell r="A15" t="str">
            <v>POL12876</v>
          </cell>
          <cell r="B15" t="str">
            <v>Polleo 1st Bar 60g Chocolate Brownie</v>
          </cell>
          <cell r="C15" t="str">
            <v>RTD &amp; SNACKS</v>
          </cell>
          <cell r="D15" t="str">
            <v>01 GOLD</v>
          </cell>
        </row>
        <row r="16">
          <cell r="A16" t="str">
            <v>POL04469</v>
          </cell>
          <cell r="B16" t="str">
            <v>Polleo Protein Brownie 75 g - Double Chocolate</v>
          </cell>
          <cell r="C16" t="str">
            <v>RTD &amp; SNACKS</v>
          </cell>
          <cell r="D16" t="str">
            <v>01 GOLD</v>
          </cell>
        </row>
        <row r="17">
          <cell r="A17" t="str">
            <v>POL12837</v>
          </cell>
          <cell r="B17" t="str">
            <v>Polleo &amp; AP Cre-Amino 300 g Orange</v>
          </cell>
          <cell r="C17" t="str">
            <v>SPORTSKA PREHRANA</v>
          </cell>
          <cell r="D17" t="str">
            <v>01 GOLD</v>
          </cell>
        </row>
        <row r="18">
          <cell r="A18" t="str">
            <v>POL09746</v>
          </cell>
          <cell r="B18" t="str">
            <v>Polleo 1st Whey 2,27kg Swiss Chocolate Supreme</v>
          </cell>
          <cell r="C18" t="str">
            <v>PROTEINI</v>
          </cell>
          <cell r="D18" t="str">
            <v>01 GOLD</v>
          </cell>
        </row>
        <row r="19">
          <cell r="A19" t="str">
            <v>POL12836</v>
          </cell>
          <cell r="B19" t="str">
            <v>Polleo &amp; AP Cre-Amino 300 g Cola-Lemon</v>
          </cell>
          <cell r="C19" t="str">
            <v>SPORTSKA PREHRANA</v>
          </cell>
          <cell r="D19" t="str">
            <v>01 GOLD</v>
          </cell>
        </row>
        <row r="20">
          <cell r="A20" t="str">
            <v>POL09852</v>
          </cell>
          <cell r="B20" t="str">
            <v>Polleo KSM-66® Gold Ashwagandha 60 caps</v>
          </cell>
          <cell r="C20" t="str">
            <v>BIO I SUPERFOODS</v>
          </cell>
          <cell r="D20" t="str">
            <v>01 GOLD</v>
          </cell>
        </row>
        <row r="21">
          <cell r="A21" t="str">
            <v>POL09875</v>
          </cell>
          <cell r="B21" t="str">
            <v>Polleo Magnesium Citrate 90 caps</v>
          </cell>
          <cell r="C21" t="str">
            <v>SPORTSKA PREHRANA</v>
          </cell>
          <cell r="D21" t="str">
            <v>01 GOLD</v>
          </cell>
        </row>
        <row r="22">
          <cell r="A22" t="str">
            <v>POL09747</v>
          </cell>
          <cell r="B22" t="str">
            <v>Polleo 1st Whey 2,27kg Vanilla Madagascar</v>
          </cell>
          <cell r="C22" t="str">
            <v>PROTEINI</v>
          </cell>
          <cell r="D22" t="str">
            <v>01 GOLD</v>
          </cell>
        </row>
        <row r="23">
          <cell r="A23" t="str">
            <v>POL04291</v>
          </cell>
          <cell r="B23" t="str">
            <v>Polleo Xtreme 60% Protein Bar 75g Chocolate</v>
          </cell>
          <cell r="C23" t="str">
            <v>RTD &amp; SNACKS</v>
          </cell>
          <cell r="D23" t="str">
            <v>01 GOLD</v>
          </cell>
        </row>
        <row r="24">
          <cell r="A24" t="str">
            <v>POL09858</v>
          </cell>
          <cell r="B24" t="str">
            <v>Polleo Alpha Dualcaps 120 caps</v>
          </cell>
          <cell r="C24" t="str">
            <v>SPORTSKA PREHRANA</v>
          </cell>
          <cell r="D24" t="str">
            <v>01 GOLD</v>
          </cell>
        </row>
        <row r="25">
          <cell r="A25" t="str">
            <v>POL12877</v>
          </cell>
          <cell r="B25" t="str">
            <v>Polleo 1st Bar 60g Cookies &amp; Cream</v>
          </cell>
          <cell r="C25" t="str">
            <v>RTD &amp; SNACKS</v>
          </cell>
          <cell r="D25" t="str">
            <v>01 GOLD</v>
          </cell>
        </row>
        <row r="26">
          <cell r="A26" t="str">
            <v>POL12835</v>
          </cell>
          <cell r="B26" t="str">
            <v>Polleo Creatine Monohydrate 150g</v>
          </cell>
          <cell r="C26" t="str">
            <v>SPORTSKA PREHRANA</v>
          </cell>
          <cell r="D26" t="str">
            <v>01 GOLD</v>
          </cell>
        </row>
        <row r="27">
          <cell r="A27" t="str">
            <v>ON00555</v>
          </cell>
          <cell r="B27" t="str">
            <v>Micronised Creatine Unflavoured 187g</v>
          </cell>
          <cell r="C27" t="str">
            <v>SPORTSKA PREHRANA</v>
          </cell>
          <cell r="D27" t="str">
            <v>01 GOLD</v>
          </cell>
        </row>
        <row r="28">
          <cell r="A28" t="str">
            <v>POL04468</v>
          </cell>
          <cell r="B28" t="str">
            <v>Polleo Vegan Baked Cookie 75 g - Double Chocolate</v>
          </cell>
          <cell r="C28" t="str">
            <v>RTD &amp; SNACKS</v>
          </cell>
          <cell r="D28" t="str">
            <v>01 GOLD</v>
          </cell>
        </row>
        <row r="29">
          <cell r="A29" t="str">
            <v>POL12793</v>
          </cell>
          <cell r="B29" t="str">
            <v>Polleo Creatine Monohydrate, 160 caps</v>
          </cell>
          <cell r="C29" t="str">
            <v>SPORTSKA PREHRANA</v>
          </cell>
          <cell r="D29" t="str">
            <v>01 GOLD</v>
          </cell>
        </row>
        <row r="30">
          <cell r="A30" t="str">
            <v>POL12838</v>
          </cell>
          <cell r="B30" t="str">
            <v>Polleo &amp; AP N.O.KO Pre-Workout 400 g Cola-Lemon</v>
          </cell>
          <cell r="C30" t="str">
            <v>SPORTSKA PREHRANA</v>
          </cell>
          <cell r="D30" t="str">
            <v>01 GOLD</v>
          </cell>
        </row>
        <row r="31">
          <cell r="A31" t="str">
            <v>POL12757</v>
          </cell>
          <cell r="B31" t="str">
            <v>Polleo Creatine Monohydrate 250g Raspberry</v>
          </cell>
          <cell r="C31" t="str">
            <v>SPORTSKA PREHRANA</v>
          </cell>
          <cell r="D31" t="str">
            <v>01 GOLD</v>
          </cell>
        </row>
        <row r="32">
          <cell r="A32" t="str">
            <v>POL04470</v>
          </cell>
          <cell r="B32" t="str">
            <v>Polleo Protein Brownie 75 g - White Chocolate</v>
          </cell>
          <cell r="C32" t="str">
            <v>RTD &amp; SNACKS</v>
          </cell>
          <cell r="D32" t="str">
            <v>01 GOLD</v>
          </cell>
        </row>
        <row r="33">
          <cell r="A33" t="str">
            <v>ZOE12401</v>
          </cell>
          <cell r="B33" t="str">
            <v>ZOE Allure Marine Collagen 25000 500ml</v>
          </cell>
          <cell r="C33" t="str">
            <v>SPORTSKA PREHRANA</v>
          </cell>
          <cell r="D33" t="str">
            <v>01 GOLD</v>
          </cell>
        </row>
        <row r="34">
          <cell r="A34" t="str">
            <v>POL09748</v>
          </cell>
          <cell r="B34" t="str">
            <v>Polleo 1st Whey 2,27kg Cookies &amp; Cream</v>
          </cell>
          <cell r="C34" t="str">
            <v>PROTEINI</v>
          </cell>
          <cell r="D34" t="str">
            <v>01 GOLD</v>
          </cell>
        </row>
        <row r="35">
          <cell r="A35" t="str">
            <v>POL12839</v>
          </cell>
          <cell r="B35" t="str">
            <v>Polleo &amp; AP N.O.KO Pre-Workout 400 g Peach</v>
          </cell>
          <cell r="C35" t="str">
            <v>SPORTSKA PREHRANA</v>
          </cell>
          <cell r="D35" t="str">
            <v>01 GOLD</v>
          </cell>
        </row>
        <row r="36">
          <cell r="A36" t="str">
            <v>POL09736</v>
          </cell>
          <cell r="B36" t="str">
            <v>Polleo 1st Whey 454g Cookies &amp; Cream</v>
          </cell>
          <cell r="C36" t="str">
            <v>PROTEINI</v>
          </cell>
          <cell r="D36" t="str">
            <v>01 GOLD</v>
          </cell>
        </row>
        <row r="37">
          <cell r="A37" t="str">
            <v>POL09881</v>
          </cell>
          <cell r="B37" t="str">
            <v>Polleo 50% Protein Bar 50g Choco-Banana</v>
          </cell>
          <cell r="C37" t="str">
            <v>RTD &amp; SNACKS</v>
          </cell>
          <cell r="D37" t="str">
            <v>01 GOLD</v>
          </cell>
        </row>
        <row r="38">
          <cell r="A38" t="str">
            <v>POL09893</v>
          </cell>
          <cell r="B38" t="str">
            <v>Polleo 1st Whey 454g Vanilla Raspberry</v>
          </cell>
          <cell r="C38" t="str">
            <v>PROTEINI</v>
          </cell>
          <cell r="D38" t="str">
            <v>01 GOLD</v>
          </cell>
        </row>
        <row r="39">
          <cell r="A39" t="str">
            <v>CON23203</v>
          </cell>
          <cell r="B39" t="str">
            <v>Concept2 Model D, Veslački Ergometar</v>
          </cell>
          <cell r="C39" t="str">
            <v>FITNESS OPREMA</v>
          </cell>
          <cell r="D39" t="str">
            <v>01 GOLD</v>
          </cell>
        </row>
        <row r="40">
          <cell r="A40" t="str">
            <v>POL09770</v>
          </cell>
          <cell r="B40" t="str">
            <v>Polleo Premium HydroX Whey 908g Unflavoured</v>
          </cell>
          <cell r="C40" t="str">
            <v>PROTEINI</v>
          </cell>
          <cell r="D40" t="str">
            <v>01 GOLD</v>
          </cell>
        </row>
        <row r="41">
          <cell r="A41" t="str">
            <v>POL04467</v>
          </cell>
          <cell r="B41" t="str">
            <v>Polleo Vegan Baked Cookie 75 g - Chocolate Chip</v>
          </cell>
          <cell r="C41" t="str">
            <v>RTD &amp; SNACKS</v>
          </cell>
          <cell r="D41" t="str">
            <v>01 GOLD</v>
          </cell>
        </row>
        <row r="42">
          <cell r="A42" t="str">
            <v>ZOE12352</v>
          </cell>
          <cell r="B42" t="str">
            <v>ZOE Whey 454g French Vanilla Macaron</v>
          </cell>
          <cell r="C42" t="str">
            <v>PROTEINI</v>
          </cell>
          <cell r="D42" t="str">
            <v>01 GOLD</v>
          </cell>
        </row>
        <row r="43">
          <cell r="A43" t="str">
            <v>POL12761</v>
          </cell>
          <cell r="B43" t="str">
            <v>Polleo Protein Cremissimo/Buenissimo 40g Hazelnut-White Chocolate</v>
          </cell>
          <cell r="C43" t="str">
            <v>RTD &amp; SNACKS</v>
          </cell>
          <cell r="D43" t="str">
            <v>01 GOLD</v>
          </cell>
        </row>
        <row r="44">
          <cell r="A44" t="str">
            <v>POL12762</v>
          </cell>
          <cell r="B44" t="str">
            <v>Polleo Protein Cremissimo/Buenissimo 40g Cocoa-Hazelnut-Milk Chocolate</v>
          </cell>
          <cell r="C44" t="str">
            <v>RTD &amp; SNACKS</v>
          </cell>
          <cell r="D44" t="str">
            <v>01 GOLD</v>
          </cell>
        </row>
        <row r="45">
          <cell r="A45" t="str">
            <v>POL12752</v>
          </cell>
          <cell r="B45" t="str">
            <v>Polleo Premium HydroX Whey 454g Chocolate Hazelnut</v>
          </cell>
          <cell r="C45" t="str">
            <v>PROTEINI</v>
          </cell>
          <cell r="D45" t="str">
            <v>01 GOLD</v>
          </cell>
        </row>
        <row r="46">
          <cell r="A46" t="str">
            <v>POL12824</v>
          </cell>
          <cell r="B46" t="str">
            <v>Polleo Softi 50 g Choco Peanut Caramel</v>
          </cell>
          <cell r="C46" t="str">
            <v>RTD &amp; SNACKS</v>
          </cell>
          <cell r="D46" t="str">
            <v>01 GOLD</v>
          </cell>
        </row>
        <row r="47">
          <cell r="A47" t="str">
            <v>POL12650</v>
          </cell>
          <cell r="B47" t="str">
            <v>Polleo Creatine monohydrate 250g Unflavoured</v>
          </cell>
          <cell r="C47" t="str">
            <v>SPORTSKA PREHRANA</v>
          </cell>
          <cell r="D47" t="str">
            <v>01 GOLD</v>
          </cell>
        </row>
        <row r="48">
          <cell r="A48" t="str">
            <v>POL04365</v>
          </cell>
          <cell r="B48" t="str">
            <v>Polleo 31% Protein Bar 35g Banana</v>
          </cell>
          <cell r="C48" t="str">
            <v>RTD &amp; SNACKS</v>
          </cell>
          <cell r="D48" t="str">
            <v>01 GOLD</v>
          </cell>
        </row>
        <row r="49">
          <cell r="A49" t="str">
            <v>POL09741</v>
          </cell>
          <cell r="B49" t="str">
            <v>Polleo 1st Whey 908g Vanilla Madagascar</v>
          </cell>
          <cell r="C49" t="str">
            <v>PROTEINI</v>
          </cell>
          <cell r="D49" t="str">
            <v>01 GOLD</v>
          </cell>
        </row>
        <row r="50">
          <cell r="A50" t="str">
            <v>POL04366</v>
          </cell>
          <cell r="B50" t="str">
            <v>Polleo 31% Protein Bar 35g Coconut</v>
          </cell>
          <cell r="C50" t="str">
            <v>RTD &amp; SNACKS</v>
          </cell>
          <cell r="D50" t="str">
            <v>01 GOLD</v>
          </cell>
        </row>
        <row r="51">
          <cell r="A51" t="str">
            <v>POL09892</v>
          </cell>
          <cell r="B51" t="str">
            <v>Polleo 1st Whey 454g Chocolate Hazelnut</v>
          </cell>
          <cell r="C51" t="str">
            <v>PROTEINI</v>
          </cell>
          <cell r="D51" t="str">
            <v>01 GOLD</v>
          </cell>
        </row>
        <row r="52">
          <cell r="A52" t="str">
            <v>POL09740</v>
          </cell>
          <cell r="B52" t="str">
            <v>Polleo 1st Whey 908g Swiss Chocolate Supreme</v>
          </cell>
          <cell r="C52" t="str">
            <v>PROTEINI</v>
          </cell>
          <cell r="D52" t="str">
            <v>01 GOLD</v>
          </cell>
        </row>
        <row r="53">
          <cell r="A53" t="str">
            <v>POL12751</v>
          </cell>
          <cell r="B53" t="str">
            <v>Polleo Premium HydroX Whey 454g Vanilla Raspberry</v>
          </cell>
          <cell r="C53" t="str">
            <v>PROTEINI</v>
          </cell>
          <cell r="D53" t="str">
            <v>01 GOLD</v>
          </cell>
        </row>
        <row r="54">
          <cell r="A54" t="str">
            <v>POL04229</v>
          </cell>
          <cell r="B54" t="str">
            <v>Polleo 31% Protein Bar 35g Chocolate</v>
          </cell>
          <cell r="C54" t="str">
            <v>RTD &amp; SNACKS</v>
          </cell>
          <cell r="D54" t="str">
            <v>01 GOLD</v>
          </cell>
        </row>
        <row r="55">
          <cell r="A55" t="str">
            <v>POL09901</v>
          </cell>
          <cell r="B55" t="str">
            <v>Polleo 1st Whey 2,27kg White Choco Buenissimo</v>
          </cell>
          <cell r="C55" t="str">
            <v>PROTEINI</v>
          </cell>
          <cell r="D55" t="str">
            <v>01 GOLD</v>
          </cell>
        </row>
        <row r="56">
          <cell r="A56" t="str">
            <v>POL09742</v>
          </cell>
          <cell r="B56" t="str">
            <v>Polleo 1st Whey 908g Cookies &amp; Cream</v>
          </cell>
          <cell r="C56" t="str">
            <v>PROTEINI</v>
          </cell>
          <cell r="D56" t="str">
            <v>01 GOLD</v>
          </cell>
        </row>
        <row r="57">
          <cell r="A57" t="str">
            <v>POL09798</v>
          </cell>
          <cell r="B57" t="str">
            <v>Polleo Omega Xtreme UP 60 softgels</v>
          </cell>
          <cell r="C57" t="str">
            <v>SPORTSKA PREHRANA</v>
          </cell>
          <cell r="D57" t="str">
            <v>01 GOLD</v>
          </cell>
        </row>
        <row r="58">
          <cell r="A58" t="str">
            <v>ZOE12372</v>
          </cell>
          <cell r="B58" t="str">
            <v>ZOE Vegan Protein 454g Vanilla Madagascar</v>
          </cell>
          <cell r="C58" t="str">
            <v>BIO I SUPERFOODS</v>
          </cell>
          <cell r="D58" t="str">
            <v>01 GOLD</v>
          </cell>
        </row>
        <row r="59">
          <cell r="A59" t="str">
            <v>POL12749</v>
          </cell>
          <cell r="B59" t="str">
            <v>Polleo Premium HydroX Whey 454g Chocolate Gourmet</v>
          </cell>
          <cell r="C59" t="str">
            <v>PROTEINI</v>
          </cell>
          <cell r="D59" t="str">
            <v>01 GOLD</v>
          </cell>
        </row>
        <row r="60">
          <cell r="A60" t="str">
            <v>POL12878</v>
          </cell>
          <cell r="B60" t="str">
            <v>Polleo 1st Bar 60g Chocolate Jaffa</v>
          </cell>
          <cell r="C60" t="str">
            <v>RTD &amp; SNACKS</v>
          </cell>
          <cell r="D60" t="str">
            <v>01 GOLD</v>
          </cell>
        </row>
        <row r="61">
          <cell r="A61" t="str">
            <v>POL09724</v>
          </cell>
          <cell r="B61" t="str">
            <v>Polleo 50% Protein Bar 50g Choco Crisp</v>
          </cell>
          <cell r="C61" t="str">
            <v>RTD &amp; SNACKS</v>
          </cell>
          <cell r="D61" t="str">
            <v>01 GOLD</v>
          </cell>
        </row>
        <row r="62">
          <cell r="A62" t="str">
            <v>POL09894</v>
          </cell>
          <cell r="B62" t="str">
            <v>Polleo 1st Whey 454g White Choco Buenissimo</v>
          </cell>
          <cell r="C62" t="str">
            <v>PROTEINI</v>
          </cell>
          <cell r="D62" t="str">
            <v>01 GOLD</v>
          </cell>
        </row>
        <row r="63">
          <cell r="A63" t="str">
            <v>POL09890</v>
          </cell>
          <cell r="B63" t="str">
            <v>Polleo 1st Whey 454g Chocolate Banana</v>
          </cell>
          <cell r="C63" t="str">
            <v>PROTEINI</v>
          </cell>
          <cell r="D63" t="str">
            <v>01 GOLD</v>
          </cell>
        </row>
        <row r="64">
          <cell r="A64" t="str">
            <v>POL09850</v>
          </cell>
          <cell r="B64" t="str">
            <v>Polleo Omega-3 Fish Oil 250 softgels</v>
          </cell>
          <cell r="C64" t="str">
            <v>SPORTSKA PREHRANA</v>
          </cell>
          <cell r="D64" t="str">
            <v>01 GOLD</v>
          </cell>
        </row>
        <row r="65">
          <cell r="A65" t="str">
            <v>POL09900</v>
          </cell>
          <cell r="B65" t="str">
            <v>Polleo 1st Whey 2,27kg Chocolate-Hazelnut</v>
          </cell>
          <cell r="C65" t="str">
            <v>PROTEINI</v>
          </cell>
          <cell r="D65" t="str">
            <v>01 GOLD</v>
          </cell>
        </row>
        <row r="66">
          <cell r="A66" t="str">
            <v>POL12608</v>
          </cell>
          <cell r="B66" t="str">
            <v>Polleo 1st Whey 4,5kg Vanilla Madagascar</v>
          </cell>
          <cell r="C66" t="str">
            <v>PROTEINI</v>
          </cell>
          <cell r="D66" t="str">
            <v>01 GOLD</v>
          </cell>
        </row>
        <row r="67">
          <cell r="A67" t="str">
            <v>ZOE12351</v>
          </cell>
          <cell r="B67" t="str">
            <v>ZOE Whey 454g Belgian Choco Fantasy</v>
          </cell>
          <cell r="C67" t="str">
            <v>PROTEINI</v>
          </cell>
          <cell r="D67" t="str">
            <v>01 GOLD</v>
          </cell>
        </row>
        <row r="68">
          <cell r="A68" t="str">
            <v>POL12607</v>
          </cell>
          <cell r="B68" t="str">
            <v>Polleo 1st Whey 4,5kg Swiss Chocolate Supreme</v>
          </cell>
          <cell r="C68" t="str">
            <v>PROTEINI</v>
          </cell>
          <cell r="D68" t="str">
            <v>01 GOLD</v>
          </cell>
        </row>
        <row r="69">
          <cell r="A69" t="str">
            <v>POL12794</v>
          </cell>
          <cell r="B69" t="str">
            <v>Polleo Creatine Ethyl Ester 120 caps</v>
          </cell>
          <cell r="C69" t="str">
            <v>SPORTSKA PREHRANA</v>
          </cell>
          <cell r="D69" t="str">
            <v>01 GOLD</v>
          </cell>
        </row>
        <row r="70">
          <cell r="A70" t="str">
            <v>POL09805</v>
          </cell>
          <cell r="B70" t="str">
            <v>Polleo L-Carnitine Mega 60 caps</v>
          </cell>
          <cell r="C70" t="str">
            <v>SPORTSKA PREHRANA</v>
          </cell>
          <cell r="D70" t="str">
            <v>01 GOLD</v>
          </cell>
        </row>
        <row r="71">
          <cell r="A71" t="str">
            <v>POL09783</v>
          </cell>
          <cell r="B71" t="str">
            <v>Polleo Isotonic Sports Drink 500g Refreshing Lemon-lime</v>
          </cell>
          <cell r="C71" t="str">
            <v>SPORTSKA PREHRANA</v>
          </cell>
          <cell r="D71" t="str">
            <v>01 GOLD</v>
          </cell>
        </row>
        <row r="72">
          <cell r="A72" t="str">
            <v>POL12848</v>
          </cell>
          <cell r="B72" t="str">
            <v>Polleo Premium HydroX Whey 1,8kg Chocolate Gourmet</v>
          </cell>
          <cell r="C72" t="str">
            <v>PROTEINI</v>
          </cell>
          <cell r="D72" t="str">
            <v>01 GOLD</v>
          </cell>
        </row>
        <row r="73">
          <cell r="A73" t="str">
            <v>POL09792</v>
          </cell>
          <cell r="B73" t="str">
            <v>Polleo ZMA 90 caps</v>
          </cell>
          <cell r="C73" t="str">
            <v>SPORTSKA PREHRANA</v>
          </cell>
          <cell r="D73" t="str">
            <v>01 GOLD</v>
          </cell>
        </row>
        <row r="74">
          <cell r="A74" t="str">
            <v>ZOE12391</v>
          </cell>
          <cell r="B74" t="str">
            <v>ZOE Protein Bar 50g White Choco Strawberry</v>
          </cell>
          <cell r="C74" t="str">
            <v>RTD &amp; SNACKS</v>
          </cell>
          <cell r="D74" t="str">
            <v>01 GOLD</v>
          </cell>
        </row>
        <row r="75">
          <cell r="A75" t="str">
            <v>POL12750</v>
          </cell>
          <cell r="B75" t="str">
            <v>Polleo Premium HydroX Whey 454g Vanilla Gourmet</v>
          </cell>
          <cell r="C75" t="str">
            <v>PROTEINI</v>
          </cell>
          <cell r="D75" t="str">
            <v>01 GOLD</v>
          </cell>
        </row>
        <row r="76">
          <cell r="A76" t="str">
            <v>POL09849</v>
          </cell>
          <cell r="B76" t="str">
            <v>Polleo Omega-3 Fish Oil 90 softgels</v>
          </cell>
          <cell r="C76" t="str">
            <v>SPORTSKA PREHRANA</v>
          </cell>
          <cell r="D76" t="str">
            <v>01 GOLD</v>
          </cell>
        </row>
        <row r="77">
          <cell r="A77" t="str">
            <v>POL09761</v>
          </cell>
          <cell r="B77" t="str">
            <v>Polleo Elasti4Joint 300g Orange Burst</v>
          </cell>
          <cell r="C77" t="str">
            <v>SPORTSKA PREHRANA</v>
          </cell>
          <cell r="D77" t="str">
            <v>01 GOLD</v>
          </cell>
        </row>
        <row r="78">
          <cell r="A78" t="str">
            <v>POL12609</v>
          </cell>
          <cell r="B78" t="str">
            <v>Polleo 1st Whey 4,5kg Cookies &amp; Cream</v>
          </cell>
          <cell r="C78" t="str">
            <v>PROTEINI</v>
          </cell>
          <cell r="D78" t="str">
            <v>01 GOLD</v>
          </cell>
        </row>
        <row r="79">
          <cell r="A79" t="str">
            <v>POL09794</v>
          </cell>
          <cell r="B79" t="str">
            <v>Polleo Testorage Xtreme 90 caps</v>
          </cell>
          <cell r="C79" t="str">
            <v>SPORTSKA PREHRANA</v>
          </cell>
          <cell r="D79" t="str">
            <v>01 GOLD</v>
          </cell>
        </row>
        <row r="80">
          <cell r="A80" t="str">
            <v>POL04462</v>
          </cell>
          <cell r="B80" t="str">
            <v>Polleo Iso Drink 750ml Lemon</v>
          </cell>
          <cell r="C80" t="str">
            <v>RTD &amp; SNACKS</v>
          </cell>
          <cell r="D80" t="str">
            <v>01 GOLD</v>
          </cell>
        </row>
        <row r="81">
          <cell r="A81" t="str">
            <v>POL09857</v>
          </cell>
          <cell r="B81" t="str">
            <v>Polleo Fat Burner 90 caps</v>
          </cell>
          <cell r="C81" t="str">
            <v>SPORTSKA PREHRANA</v>
          </cell>
          <cell r="D81" t="str">
            <v>01 GOLD</v>
          </cell>
        </row>
        <row r="82">
          <cell r="A82" t="str">
            <v>POL09895</v>
          </cell>
          <cell r="B82" t="str">
            <v>Polleo Pea&amp;Rice Protein 454g Chocolate</v>
          </cell>
          <cell r="C82" t="str">
            <v>BIO I SUPERFOODS</v>
          </cell>
          <cell r="D82" t="str">
            <v>01 GOLD</v>
          </cell>
        </row>
        <row r="83">
          <cell r="A83" t="str">
            <v>POL04466</v>
          </cell>
          <cell r="B83" t="str">
            <v>Polleo SHOT Pre-Workout 80ml Lemon- Lime</v>
          </cell>
          <cell r="C83" t="str">
            <v>SPORTSKA PREHRANA</v>
          </cell>
          <cell r="D83" t="str">
            <v>01 GOLD</v>
          </cell>
        </row>
        <row r="84">
          <cell r="A84" t="str">
            <v>POL12851</v>
          </cell>
          <cell r="B84" t="str">
            <v>Polleo Premium HydroX Whey 1,8kg Vanilla Gourmet</v>
          </cell>
          <cell r="C84" t="str">
            <v>PROTEINI</v>
          </cell>
          <cell r="D84" t="str">
            <v>01 GOLD</v>
          </cell>
        </row>
        <row r="85">
          <cell r="A85" t="str">
            <v>POL09807</v>
          </cell>
          <cell r="B85" t="str">
            <v>Polleo Lipofenom Xtreme 90 caps</v>
          </cell>
          <cell r="C85" t="str">
            <v>SPORTSKA PREHRANA</v>
          </cell>
          <cell r="D85" t="str">
            <v>01 GOLD</v>
          </cell>
        </row>
        <row r="86">
          <cell r="A86" t="str">
            <v>POL09738</v>
          </cell>
          <cell r="B86" t="str">
            <v>Polleo 1st Whey 454g Unflavoured</v>
          </cell>
          <cell r="C86" t="str">
            <v>PROTEINI</v>
          </cell>
          <cell r="D86" t="str">
            <v>01 GOLD</v>
          </cell>
        </row>
        <row r="87">
          <cell r="A87" t="str">
            <v>POL09882</v>
          </cell>
          <cell r="B87" t="str">
            <v>Polleo peanut butter Crunchy 1000g</v>
          </cell>
          <cell r="C87" t="str">
            <v>BIO I SUPERFOODS</v>
          </cell>
          <cell r="D87" t="str">
            <v>01 GOLD</v>
          </cell>
        </row>
        <row r="88">
          <cell r="A88" t="str">
            <v>POL09829</v>
          </cell>
          <cell r="B88" t="str">
            <v>Polleo 1st Whey 454g Strawberry</v>
          </cell>
          <cell r="C88" t="str">
            <v>PROTEINI</v>
          </cell>
          <cell r="D88" t="str">
            <v>01 GOLD</v>
          </cell>
        </row>
        <row r="89">
          <cell r="A89" t="str">
            <v>POL12851</v>
          </cell>
          <cell r="B89" t="str">
            <v>Polleo Premium HydroX Whey 1,8kg Vanilla Gourmet</v>
          </cell>
          <cell r="C89" t="str">
            <v>PROTEINI</v>
          </cell>
          <cell r="D89" t="str">
            <v>01 GOLD</v>
          </cell>
        </row>
        <row r="90">
          <cell r="A90" t="str">
            <v>POL09791</v>
          </cell>
          <cell r="B90" t="str">
            <v>Polleo L-Arginine Xtreme 90 caps</v>
          </cell>
          <cell r="C90" t="str">
            <v>SPORTSKA PREHRANA</v>
          </cell>
          <cell r="D90" t="str">
            <v>01 GOLD</v>
          </cell>
        </row>
        <row r="91">
          <cell r="A91" t="str">
            <v>POL09751</v>
          </cell>
          <cell r="B91" t="str">
            <v>Polleo 1st Whey 2,27kg Chocolate Jaffa</v>
          </cell>
          <cell r="C91" t="str">
            <v>PROTEINI</v>
          </cell>
          <cell r="D91" t="str">
            <v>01 GOLD</v>
          </cell>
        </row>
        <row r="92">
          <cell r="A92" t="str">
            <v>POL09877</v>
          </cell>
          <cell r="B92" t="str">
            <v>Polleo Immunity+ NAC 1000 60 caps</v>
          </cell>
          <cell r="C92" t="str">
            <v>SPORTSKA PREHRANA</v>
          </cell>
          <cell r="D92" t="str">
            <v>01 GOLD</v>
          </cell>
        </row>
        <row r="93">
          <cell r="A93" t="str">
            <v>POL12753</v>
          </cell>
          <cell r="B93" t="str">
            <v>Polleo Premium HydroX Whey 454g Choco Coconut</v>
          </cell>
          <cell r="C93" t="str">
            <v>PROTEINI</v>
          </cell>
          <cell r="D93" t="str">
            <v>01 GOLD</v>
          </cell>
        </row>
        <row r="94">
          <cell r="A94" t="str">
            <v>POL09739</v>
          </cell>
          <cell r="B94" t="str">
            <v>Polleo 1st Whey 454g Chocolate Jaffa</v>
          </cell>
          <cell r="C94" t="str">
            <v>PROTEINI</v>
          </cell>
          <cell r="D94" t="str">
            <v>01 GOLD</v>
          </cell>
        </row>
        <row r="95">
          <cell r="A95" t="str">
            <v>ON00247</v>
          </cell>
          <cell r="B95" t="str">
            <v>Gold Whey 465g Double Rich Chocolate</v>
          </cell>
          <cell r="C95" t="str">
            <v>PROTEINI</v>
          </cell>
          <cell r="D95" t="str">
            <v>01 GOLD</v>
          </cell>
        </row>
        <row r="96">
          <cell r="A96" t="str">
            <v>POL09891</v>
          </cell>
          <cell r="B96" t="str">
            <v>Polleo 1st Whey 454g Chocolate Coconut</v>
          </cell>
          <cell r="C96" t="str">
            <v>PROTEINI</v>
          </cell>
          <cell r="D96" t="str">
            <v>01 GOLD</v>
          </cell>
        </row>
        <row r="97">
          <cell r="A97" t="str">
            <v>ON00243</v>
          </cell>
          <cell r="B97" t="str">
            <v>Gold Whey 2,28kg Vanilla Ice Cream</v>
          </cell>
          <cell r="C97" t="str">
            <v>PROTEINI</v>
          </cell>
          <cell r="D97" t="str">
            <v>01 GOLD</v>
          </cell>
        </row>
        <row r="98">
          <cell r="A98" t="str">
            <v>POL09883</v>
          </cell>
          <cell r="B98" t="str">
            <v>Polleo peanut butter Smooth 1000g</v>
          </cell>
          <cell r="C98" t="str">
            <v>BIO I SUPERFOODS</v>
          </cell>
          <cell r="D98" t="str">
            <v>01 GOLD</v>
          </cell>
        </row>
        <row r="99">
          <cell r="A99" t="str">
            <v>POL09898</v>
          </cell>
          <cell r="B99" t="str">
            <v>Polleo Soy Protein Isolate 454g Vanilla</v>
          </cell>
          <cell r="C99" t="str">
            <v>BIO I SUPERFOODS</v>
          </cell>
          <cell r="D99" t="str">
            <v>01 GOLD</v>
          </cell>
        </row>
        <row r="100">
          <cell r="A100" t="str">
            <v>POL09899</v>
          </cell>
          <cell r="B100" t="str">
            <v>Polleo 1st Whey 2,27kg Chocolate-Banana</v>
          </cell>
          <cell r="C100" t="str">
            <v>PROTEINI</v>
          </cell>
          <cell r="D100" t="str">
            <v>01 GOLD</v>
          </cell>
        </row>
        <row r="101">
          <cell r="A101" t="str">
            <v>POL09757</v>
          </cell>
          <cell r="B101" t="str">
            <v>Polleo Glutamine 500g</v>
          </cell>
          <cell r="C101" t="str">
            <v>SPORTSKA PREHRANA</v>
          </cell>
          <cell r="D101" t="str">
            <v>01 GOLD</v>
          </cell>
        </row>
        <row r="102">
          <cell r="A102" t="str">
            <v>POL09701</v>
          </cell>
          <cell r="B102" t="str">
            <v>Polleo Energy Gel Boost 40g Kiwi and Strawberry</v>
          </cell>
          <cell r="C102" t="str">
            <v>SPORTSKA PREHRANA</v>
          </cell>
          <cell r="D102" t="str">
            <v>01 GOLD</v>
          </cell>
        </row>
        <row r="103">
          <cell r="A103" t="str">
            <v>ZOE12354</v>
          </cell>
          <cell r="B103" t="str">
            <v>ZOE Whey 454g Choco Hazelnut Rocher</v>
          </cell>
          <cell r="C103" t="str">
            <v>PROTEINI</v>
          </cell>
          <cell r="D103" t="str">
            <v>01 GOLD</v>
          </cell>
        </row>
        <row r="104">
          <cell r="A104" t="str">
            <v>ZOE12375</v>
          </cell>
          <cell r="B104" t="str">
            <v>ZOE Booty Creatine 250g Lemonade</v>
          </cell>
          <cell r="C104" t="str">
            <v>SPORTSKA PREHRANA</v>
          </cell>
          <cell r="D104" t="str">
            <v>01 GOLD</v>
          </cell>
        </row>
        <row r="105">
          <cell r="A105" t="str">
            <v>POL12885</v>
          </cell>
          <cell r="B105" t="str">
            <v>Polleo Creatine Direct 30x3,5g Lemon Lime</v>
          </cell>
          <cell r="C105" t="str">
            <v>SPORTSKA PREHRANA</v>
          </cell>
          <cell r="D105" t="str">
            <v>01 GOLD</v>
          </cell>
        </row>
        <row r="106">
          <cell r="A106" t="str">
            <v>POL12884</v>
          </cell>
          <cell r="B106" t="str">
            <v>Polleo Creatine Direct 30x3,5g Unflavoured</v>
          </cell>
          <cell r="C106" t="str">
            <v>SPORTSKA PREHRANA</v>
          </cell>
          <cell r="D106" t="str">
            <v>01 GOLD</v>
          </cell>
        </row>
        <row r="107">
          <cell r="A107" t="str">
            <v>POL12918</v>
          </cell>
          <cell r="B107" t="str">
            <v>Polleo All in 1 Multivitamin, 120 caps</v>
          </cell>
          <cell r="C107" t="str">
            <v>SPORTSKA PREHRANA</v>
          </cell>
          <cell r="D107" t="str">
            <v>01 GOLD</v>
          </cell>
        </row>
        <row r="108">
          <cell r="A108" t="str">
            <v>POL12893</v>
          </cell>
          <cell r="B108" t="str">
            <v>Polleo N.O.KO PUMP Preworkout 500g Peach Iced Tea</v>
          </cell>
          <cell r="C108" t="str">
            <v>SPORTSKA PREHRANA</v>
          </cell>
          <cell r="D108" t="str">
            <v>02 SILVER</v>
          </cell>
        </row>
        <row r="109">
          <cell r="A109" t="str">
            <v>POL12894</v>
          </cell>
          <cell r="B109" t="str">
            <v>Polleo N.O.KO PUMP Preworkout 500g Cola</v>
          </cell>
          <cell r="C109" t="str">
            <v>SPORTSKA PREHRANA</v>
          </cell>
          <cell r="D109" t="str">
            <v>02 SILVER</v>
          </cell>
        </row>
        <row r="110">
          <cell r="A110" t="str">
            <v>POL12874</v>
          </cell>
          <cell r="B110" t="str">
            <v>Polleo Sport StormX PUMP Pre-Workout 500g Raspberry</v>
          </cell>
          <cell r="C110" t="str">
            <v>SPORTSKA PREHRANA</v>
          </cell>
          <cell r="D110" t="str">
            <v>02 SILVER</v>
          </cell>
        </row>
        <row r="111">
          <cell r="A111" t="str">
            <v>POL12875</v>
          </cell>
          <cell r="B111" t="str">
            <v>Polleo Sport StormX PUMP Pre-Workout 500g Fruit punch</v>
          </cell>
          <cell r="C111" t="str">
            <v>SPORTSKA PREHRANA</v>
          </cell>
          <cell r="D111" t="str">
            <v>02 SILVER</v>
          </cell>
        </row>
        <row r="112">
          <cell r="A112" t="str">
            <v>POL12870</v>
          </cell>
          <cell r="B112" t="str">
            <v>Polleo Sport StormX Pre-Workout 400g Fruit Burst</v>
          </cell>
          <cell r="C112" t="str">
            <v>SPORTSKA PREHRANA</v>
          </cell>
          <cell r="D112" t="str">
            <v>02 SILVER</v>
          </cell>
        </row>
        <row r="113">
          <cell r="A113" t="str">
            <v>POL12914</v>
          </cell>
          <cell r="B113" t="str">
            <v>Polleo Protein Rings 250g Cinnamon</v>
          </cell>
          <cell r="C113" t="str">
            <v>BIO I SUPERFOODS</v>
          </cell>
          <cell r="D113" t="str">
            <v>02 SILVER</v>
          </cell>
        </row>
        <row r="114">
          <cell r="A114" t="str">
            <v>POL12913</v>
          </cell>
          <cell r="B114" t="str">
            <v>Polleo Protein Rings 250g Chocolate</v>
          </cell>
          <cell r="C114" t="str">
            <v>BIO I SUPERFOODS</v>
          </cell>
          <cell r="D114" t="str">
            <v>02 SILVER</v>
          </cell>
        </row>
        <row r="115">
          <cell r="A115" t="str">
            <v>POL12865</v>
          </cell>
          <cell r="B115" t="str">
            <v>Polleo Zinc Bisglycinate 90 caps</v>
          </cell>
          <cell r="C115" t="str">
            <v>SPORTSKA PREHRANA</v>
          </cell>
          <cell r="D115" t="str">
            <v>02 SILVER</v>
          </cell>
        </row>
        <row r="116">
          <cell r="A116" t="str">
            <v>POL12849</v>
          </cell>
          <cell r="B116" t="str">
            <v>Polleo Premium HydroX Whey 1,8kg Chocolate Hazelnut</v>
          </cell>
          <cell r="C116" t="str">
            <v>PROTEINI</v>
          </cell>
          <cell r="D116" t="str">
            <v>02 SILVER</v>
          </cell>
        </row>
        <row r="117">
          <cell r="A117" t="str">
            <v>POL09795</v>
          </cell>
          <cell r="B117" t="str">
            <v>Polleo Elasti 4 Joint 120 caps</v>
          </cell>
          <cell r="C117" t="str">
            <v>SPORTSKA PREHRANA</v>
          </cell>
          <cell r="D117" t="str">
            <v>02 SILVER</v>
          </cell>
        </row>
        <row r="118">
          <cell r="A118" t="str">
            <v>ON00277</v>
          </cell>
          <cell r="B118" t="str">
            <v>Serious Mass 2,73kg Chocolate</v>
          </cell>
          <cell r="C118" t="str">
            <v>SPORTSKA PREHRANA</v>
          </cell>
          <cell r="D118" t="str">
            <v>02 SILVER</v>
          </cell>
        </row>
        <row r="119">
          <cell r="A119" t="str">
            <v>POL09756</v>
          </cell>
          <cell r="B119" t="str">
            <v>Polleo Glutamine 250g</v>
          </cell>
          <cell r="C119" t="str">
            <v>SPORTSKA PREHRANA</v>
          </cell>
          <cell r="D119" t="str">
            <v>02 SILVER</v>
          </cell>
        </row>
        <row r="120">
          <cell r="A120" t="str">
            <v>POL12741</v>
          </cell>
          <cell r="B120" t="str">
            <v>Polleo Iso Drink 750ml Raspberry</v>
          </cell>
          <cell r="C120" t="str">
            <v>RTD &amp; SNACKS</v>
          </cell>
          <cell r="D120" t="str">
            <v>02 SILVER</v>
          </cell>
        </row>
        <row r="121">
          <cell r="A121" t="str">
            <v>POL09745</v>
          </cell>
          <cell r="B121" t="str">
            <v>Polleo 1st Whey 908g Chocolate Jaffa</v>
          </cell>
          <cell r="C121" t="str">
            <v>PROTEINI</v>
          </cell>
          <cell r="D121" t="str">
            <v>02 SILVER</v>
          </cell>
        </row>
        <row r="122">
          <cell r="A122" t="str">
            <v>ZOE12371</v>
          </cell>
          <cell r="B122" t="str">
            <v>ZOE Vegan Protein 454g Choco Dream</v>
          </cell>
          <cell r="C122" t="str">
            <v>BIO I SUPERFOODS</v>
          </cell>
          <cell r="D122" t="str">
            <v>02 SILVER</v>
          </cell>
        </row>
        <row r="123">
          <cell r="A123" t="str">
            <v>POL09828</v>
          </cell>
          <cell r="B123" t="str">
            <v>Polleo 1st Whey 2,27kg Strawberry</v>
          </cell>
          <cell r="C123" t="str">
            <v>PROTEINI</v>
          </cell>
          <cell r="D123" t="str">
            <v>02 SILVER</v>
          </cell>
        </row>
        <row r="124">
          <cell r="A124" t="str">
            <v>POL09766</v>
          </cell>
          <cell r="B124" t="str">
            <v>Polleo Bulk Gainer 2,5kg Vanilla</v>
          </cell>
          <cell r="C124" t="str">
            <v>SPORTSKA PREHRANA</v>
          </cell>
          <cell r="D124" t="str">
            <v>02 SILVER</v>
          </cell>
        </row>
        <row r="125">
          <cell r="A125" t="str">
            <v>POL09702</v>
          </cell>
          <cell r="B125" t="str">
            <v>Polleo Energy Gel 40g Lemon-Lime</v>
          </cell>
          <cell r="C125" t="str">
            <v>SPORTSKA PREHRANA</v>
          </cell>
          <cell r="D125" t="str">
            <v>02 SILVER</v>
          </cell>
        </row>
        <row r="126">
          <cell r="A126" t="str">
            <v>POL09767</v>
          </cell>
          <cell r="B126" t="str">
            <v>Polleo Bulk Gainer 5kg Chocolate</v>
          </cell>
          <cell r="C126" t="str">
            <v>SPORTSKA PREHRANA</v>
          </cell>
          <cell r="D126" t="str">
            <v>02 SILVER</v>
          </cell>
        </row>
        <row r="127">
          <cell r="A127" t="str">
            <v>POL09825</v>
          </cell>
          <cell r="B127" t="str">
            <v>Polleo Protein Woppers 25g chocolate milk</v>
          </cell>
          <cell r="C127" t="str">
            <v>RTD &amp; SNACKS</v>
          </cell>
          <cell r="D127" t="str">
            <v>02 SILVER</v>
          </cell>
        </row>
        <row r="128">
          <cell r="A128" t="str">
            <v>ZOE12408</v>
          </cell>
          <cell r="B128" t="str">
            <v>ZOE Collagen Vital 60caps</v>
          </cell>
          <cell r="C128" t="str">
            <v>SPORTSKA PREHRANA</v>
          </cell>
          <cell r="D128" t="str">
            <v>02 SILVER</v>
          </cell>
        </row>
        <row r="129">
          <cell r="A129" t="str">
            <v>ON00249</v>
          </cell>
          <cell r="B129" t="str">
            <v>Gold Whey 450g Vanilla Ice Cream</v>
          </cell>
          <cell r="C129" t="str">
            <v>PROTEINI</v>
          </cell>
          <cell r="D129" t="str">
            <v>02 SILVER</v>
          </cell>
        </row>
        <row r="130">
          <cell r="A130" t="str">
            <v>ON00244</v>
          </cell>
          <cell r="B130" t="str">
            <v>Gold Whey 4,54kg Double Rich Chocolate</v>
          </cell>
          <cell r="C130" t="str">
            <v>PROTEINI</v>
          </cell>
          <cell r="D130" t="str">
            <v>02 SILVER</v>
          </cell>
        </row>
        <row r="131">
          <cell r="A131" t="str">
            <v>POL09717</v>
          </cell>
          <cell r="B131" t="str">
            <v>Polleo Original Peanut butter Crunchy 450g</v>
          </cell>
          <cell r="C131" t="str">
            <v>BIO I SUPERFOODS</v>
          </cell>
          <cell r="D131" t="str">
            <v>02 SILVER</v>
          </cell>
        </row>
        <row r="132">
          <cell r="A132" t="str">
            <v>POL09715</v>
          </cell>
          <cell r="B132" t="str">
            <v>Polleo Original Peanut butter Smooth 450g</v>
          </cell>
          <cell r="C132" t="str">
            <v>BIO I SUPERFOODS</v>
          </cell>
          <cell r="D132" t="str">
            <v>02 SILVER</v>
          </cell>
        </row>
        <row r="133">
          <cell r="A133" t="str">
            <v>POL09750</v>
          </cell>
          <cell r="B133" t="str">
            <v>Polleo 1st Whey 2,27kg Unflavoured</v>
          </cell>
          <cell r="C133" t="str">
            <v>PROTEINI</v>
          </cell>
          <cell r="D133" t="str">
            <v>02 SILVER</v>
          </cell>
        </row>
        <row r="134">
          <cell r="A134" t="str">
            <v>POL09830</v>
          </cell>
          <cell r="B134" t="str">
            <v>Polleo 1st Whey 908g Strawberry</v>
          </cell>
          <cell r="C134" t="str">
            <v>PROTEINI</v>
          </cell>
          <cell r="D134" t="str">
            <v>02 SILVER</v>
          </cell>
        </row>
        <row r="135">
          <cell r="A135" t="str">
            <v>POL12689</v>
          </cell>
          <cell r="B135" t="str">
            <v>Polleo Pro Whey 2kg Milky Chocolate</v>
          </cell>
          <cell r="C135" t="str">
            <v>PROTEINI</v>
          </cell>
          <cell r="D135" t="str">
            <v>02 SILVER</v>
          </cell>
        </row>
        <row r="136">
          <cell r="A136" t="str">
            <v>POL12740</v>
          </cell>
          <cell r="B136" t="str">
            <v>Polleo Calcium+K1+D3 90 caps v2</v>
          </cell>
          <cell r="C136" t="str">
            <v>SPORTSKA PREHRANA</v>
          </cell>
          <cell r="D136" t="str">
            <v>02 SILVER</v>
          </cell>
        </row>
        <row r="137">
          <cell r="A137" t="str">
            <v>ON00556</v>
          </cell>
          <cell r="B137" t="str">
            <v>Micronised Creatine Powder 247.5 g Blue Raspberry</v>
          </cell>
          <cell r="C137" t="str">
            <v>SPORTSKA PREHRANA</v>
          </cell>
          <cell r="D137" t="str">
            <v>02 SILVER</v>
          </cell>
        </row>
        <row r="138">
          <cell r="A138" t="str">
            <v>ZOE12396</v>
          </cell>
          <cell r="B138" t="str">
            <v>ZOE Complete Meal Replacement 1kg Nocciola</v>
          </cell>
          <cell r="C138" t="str">
            <v>PROTEINI</v>
          </cell>
          <cell r="D138" t="str">
            <v>02 SILVER</v>
          </cell>
        </row>
        <row r="139">
          <cell r="A139" t="str">
            <v>POL09931</v>
          </cell>
          <cell r="B139" t="str">
            <v>Polleo SHOT Pre-Workout 80ml Tropical</v>
          </cell>
          <cell r="C139" t="str">
            <v>SPORTSKA PREHRANA</v>
          </cell>
          <cell r="D139" t="str">
            <v>02 SILVER</v>
          </cell>
        </row>
        <row r="140">
          <cell r="A140" t="str">
            <v>ON00279</v>
          </cell>
          <cell r="B140" t="str">
            <v>Serious Mass 2,73kg Vanilla</v>
          </cell>
          <cell r="C140" t="str">
            <v>SPORTSKA PREHRANA</v>
          </cell>
          <cell r="D140" t="str">
            <v>02 SILVER</v>
          </cell>
        </row>
        <row r="141">
          <cell r="A141" t="str">
            <v>POL09864</v>
          </cell>
          <cell r="B141" t="str">
            <v>Polleo ZMA + Melatonin 60 caps</v>
          </cell>
          <cell r="C141" t="str">
            <v>SPORTSKA PREHRANA</v>
          </cell>
          <cell r="D141" t="str">
            <v>02 SILVER</v>
          </cell>
        </row>
        <row r="142">
          <cell r="A142" t="str">
            <v>SCM04305</v>
          </cell>
          <cell r="B142" t="str">
            <v>Hemocell 500g</v>
          </cell>
          <cell r="C142" t="str">
            <v>SPORTSKA PREHRANA</v>
          </cell>
          <cell r="D142" t="str">
            <v>02 SILVER</v>
          </cell>
        </row>
        <row r="143">
          <cell r="A143" t="str">
            <v>ON00298</v>
          </cell>
          <cell r="B143" t="str">
            <v>Gold Whey 2,28kg French Vanilla Creme</v>
          </cell>
          <cell r="C143" t="str">
            <v>PROTEINI</v>
          </cell>
          <cell r="D143" t="str">
            <v>02 SILVER</v>
          </cell>
        </row>
        <row r="144">
          <cell r="A144" t="str">
            <v>POL12852</v>
          </cell>
          <cell r="B144" t="str">
            <v>Polleo Premium HydroX Whey 1,8kg Vanilla Raspberry</v>
          </cell>
          <cell r="C144" t="str">
            <v>PROTEINI</v>
          </cell>
          <cell r="D144" t="str">
            <v>02 SILVER</v>
          </cell>
        </row>
        <row r="145">
          <cell r="A145" t="str">
            <v>POL09778</v>
          </cell>
          <cell r="B145" t="str">
            <v>Polleo HydroX Micellar Casein 454g Vanilla Ice Cream</v>
          </cell>
          <cell r="C145" t="str">
            <v>PROTEINI</v>
          </cell>
          <cell r="D145" t="str">
            <v>02 SILVER</v>
          </cell>
        </row>
        <row r="146">
          <cell r="A146" t="str">
            <v>POL09777</v>
          </cell>
          <cell r="B146" t="str">
            <v>Polleo HydroX Micellar Casein 454g Double Chocolate Cream</v>
          </cell>
          <cell r="C146" t="str">
            <v>PROTEINI</v>
          </cell>
          <cell r="D146" t="str">
            <v>02 SILVER</v>
          </cell>
        </row>
        <row r="147">
          <cell r="A147" t="str">
            <v>ZOE12402</v>
          </cell>
          <cell r="B147" t="str">
            <v>ZOE Magnesium Duo 60 caps</v>
          </cell>
          <cell r="C147" t="str">
            <v>SPORTSKA PREHRANA</v>
          </cell>
          <cell r="D147" t="str">
            <v>02 SILVER</v>
          </cell>
        </row>
        <row r="148">
          <cell r="A148" t="str">
            <v>POL12848</v>
          </cell>
          <cell r="B148" t="str">
            <v>Polleo Premium HydroX Whey 1,8kg Chocolate Gourmet</v>
          </cell>
          <cell r="C148" t="str">
            <v>PROTEINI</v>
          </cell>
          <cell r="D148" t="str">
            <v>02 SILVER</v>
          </cell>
        </row>
        <row r="149">
          <cell r="A149" t="str">
            <v>POL09896</v>
          </cell>
          <cell r="B149" t="str">
            <v>Polleo Soy Protein Isolate 454g Chocolate</v>
          </cell>
          <cell r="C149" t="str">
            <v>BIO I SUPERFOODS</v>
          </cell>
          <cell r="D149" t="str">
            <v>02 SILVER</v>
          </cell>
        </row>
        <row r="150">
          <cell r="A150" t="str">
            <v>SCM04306</v>
          </cell>
          <cell r="B150" t="str">
            <v>TestoRage 120 kapsula</v>
          </cell>
          <cell r="C150" t="str">
            <v>SPORTSKA PREHRANA</v>
          </cell>
          <cell r="D150" t="str">
            <v>02 SILVER</v>
          </cell>
        </row>
        <row r="151">
          <cell r="A151" t="str">
            <v>CON23204</v>
          </cell>
          <cell r="B151" t="str">
            <v>Concept2 Skierg</v>
          </cell>
          <cell r="C151" t="str">
            <v>FITNESS OPREMA</v>
          </cell>
          <cell r="D151" t="str">
            <v>02 SILVER</v>
          </cell>
        </row>
        <row r="152">
          <cell r="A152" t="str">
            <v>POL12769</v>
          </cell>
          <cell r="B152" t="str">
            <v>Polleo Vitamin D3 4000 180 softgels</v>
          </cell>
          <cell r="C152" t="str">
            <v>SPORTSKA PREHRANA</v>
          </cell>
          <cell r="D152" t="str">
            <v>02 SILVER</v>
          </cell>
        </row>
        <row r="153">
          <cell r="A153" t="str">
            <v>SHM00011</v>
          </cell>
          <cell r="B153" t="str">
            <v>Shieldmixer Hero Pro Batman Classic</v>
          </cell>
          <cell r="C153" t="str">
            <v>DRINKWARE I HOME</v>
          </cell>
          <cell r="D153" t="str">
            <v>02 SILVER</v>
          </cell>
        </row>
        <row r="154">
          <cell r="A154" t="str">
            <v>ZOE12453</v>
          </cell>
          <cell r="B154" t="str">
            <v>Zoe Protein Bar 50 g Choco Hazelnut Rocher</v>
          </cell>
          <cell r="C154" t="str">
            <v>RTD &amp; SNACKS</v>
          </cell>
          <cell r="D154" t="str">
            <v>02 SILVER</v>
          </cell>
        </row>
        <row r="155">
          <cell r="A155" t="str">
            <v>POL09720</v>
          </cell>
          <cell r="B155" t="str">
            <v>Polleo ProCarni-X Liquid 50.000 500ml</v>
          </cell>
          <cell r="C155" t="str">
            <v>SPORTSKA PREHRANA</v>
          </cell>
          <cell r="D155" t="str">
            <v>02 SILVER</v>
          </cell>
        </row>
        <row r="156">
          <cell r="A156" t="str">
            <v>POL09758</v>
          </cell>
          <cell r="B156" t="str">
            <v>Polleo Instantized BCAA 2:1:1 250g</v>
          </cell>
          <cell r="C156" t="str">
            <v>SPORTSKA PREHRANA</v>
          </cell>
          <cell r="D156" t="str">
            <v>02 SILVER</v>
          </cell>
        </row>
        <row r="157">
          <cell r="A157" t="str">
            <v>POL12745</v>
          </cell>
          <cell r="B157" t="str">
            <v>Polleo K2+D3 90 Caps</v>
          </cell>
          <cell r="C157" t="str">
            <v>SPORTSKA PREHRANA</v>
          </cell>
          <cell r="D157" t="str">
            <v>02 SILVER</v>
          </cell>
        </row>
        <row r="158">
          <cell r="A158" t="str">
            <v>ON00557</v>
          </cell>
          <cell r="B158" t="str">
            <v>Micronised Creatine Powder 247.5 g Orange</v>
          </cell>
          <cell r="C158" t="str">
            <v>SPORTSKA PREHRANA</v>
          </cell>
          <cell r="D158" t="str">
            <v>02 SILVER</v>
          </cell>
        </row>
        <row r="159">
          <cell r="A159" t="str">
            <v>POL12709</v>
          </cell>
          <cell r="B159" t="str">
            <v>Polleo Pro Whey 2kg Vanilla</v>
          </cell>
          <cell r="C159" t="str">
            <v>PROTEINI</v>
          </cell>
          <cell r="D159" t="str">
            <v>02 SILVER</v>
          </cell>
        </row>
        <row r="160">
          <cell r="A160" t="str">
            <v>POL12832</v>
          </cell>
          <cell r="B160" t="str">
            <v>Polleo 1st Whey 250g Cookies &amp; Cream</v>
          </cell>
          <cell r="C160" t="str">
            <v>PROTEINI</v>
          </cell>
          <cell r="D160" t="str">
            <v>02 SILVER</v>
          </cell>
        </row>
        <row r="161">
          <cell r="A161" t="str">
            <v>ZOE12353</v>
          </cell>
          <cell r="B161" t="str">
            <v>ZOE Whey 454g Cookies N'Dream</v>
          </cell>
          <cell r="C161" t="str">
            <v>PROTEINI</v>
          </cell>
          <cell r="D161" t="str">
            <v>02 SILVER</v>
          </cell>
        </row>
        <row r="162">
          <cell r="A162" t="str">
            <v>ZOE12411</v>
          </cell>
          <cell r="B162" t="str">
            <v>ZOE Beauty Glow Collagen 250g Raspberry</v>
          </cell>
          <cell r="C162" t="str">
            <v>SPORTSKA PREHRANA</v>
          </cell>
          <cell r="D162" t="str">
            <v>02 SILVER</v>
          </cell>
        </row>
        <row r="163">
          <cell r="A163" t="str">
            <v>ATC06519</v>
          </cell>
          <cell r="B163" t="str">
            <v>Girja gumirana 16 kg Atleticore</v>
          </cell>
          <cell r="C163" t="str">
            <v>FITNESS OPREMA</v>
          </cell>
          <cell r="D163" t="str">
            <v>02 SILVER</v>
          </cell>
        </row>
        <row r="164">
          <cell r="A164" t="str">
            <v>POL12831</v>
          </cell>
          <cell r="B164" t="str">
            <v>Polleo 1st Whey 250g Vanilla Madagascar</v>
          </cell>
          <cell r="C164" t="str">
            <v>PROTEINI</v>
          </cell>
          <cell r="D164" t="str">
            <v>02 SILVER</v>
          </cell>
        </row>
        <row r="165">
          <cell r="A165" t="str">
            <v>POL09700</v>
          </cell>
          <cell r="B165" t="str">
            <v>Polleo Energy Gel 40g Orange</v>
          </cell>
          <cell r="C165" t="str">
            <v>SPORTSKA PREHRANA</v>
          </cell>
          <cell r="D165" t="str">
            <v>02 SILVER</v>
          </cell>
        </row>
        <row r="166">
          <cell r="A166" t="str">
            <v>ZOE12365</v>
          </cell>
          <cell r="B166" t="str">
            <v>ZOE Clear Hydrowhey 454g Pina Colada</v>
          </cell>
          <cell r="C166" t="str">
            <v>PROTEINI</v>
          </cell>
          <cell r="D166" t="str">
            <v>02 SILVER</v>
          </cell>
        </row>
        <row r="167">
          <cell r="A167" t="str">
            <v>POL09722</v>
          </cell>
          <cell r="B167" t="str">
            <v>Polleo Protein Cream 200g Hazelnut-Vanilla</v>
          </cell>
          <cell r="C167" t="str">
            <v>BIO I SUPERFOODS</v>
          </cell>
          <cell r="D167" t="str">
            <v>02 SILVER</v>
          </cell>
        </row>
        <row r="168">
          <cell r="A168" t="str">
            <v>POL04473</v>
          </cell>
          <cell r="B168" t="str">
            <v>Polleo L-carnitine 750 ml Orange</v>
          </cell>
          <cell r="C168" t="str">
            <v>RTD &amp; SNACKS</v>
          </cell>
          <cell r="D168" t="str">
            <v>02 SILVER</v>
          </cell>
        </row>
        <row r="169">
          <cell r="A169" t="str">
            <v>POL12755</v>
          </cell>
          <cell r="B169" t="str">
            <v>Polleo Isotonic Sports Drink 500g Peach Iced Tea</v>
          </cell>
          <cell r="C169" t="str">
            <v>SPORTSKA PREHRANA</v>
          </cell>
          <cell r="D169" t="str">
            <v>02 SILVER</v>
          </cell>
        </row>
        <row r="170">
          <cell r="A170" t="str">
            <v>POL09863</v>
          </cell>
          <cell r="B170" t="str">
            <v>Polleo Electrolyte Salts 60 caps</v>
          </cell>
          <cell r="C170" t="str">
            <v>SPORTSKA PREHRANA</v>
          </cell>
          <cell r="D170" t="str">
            <v>02 SILVER</v>
          </cell>
        </row>
        <row r="171">
          <cell r="A171" t="str">
            <v>ON00270</v>
          </cell>
          <cell r="B171" t="str">
            <v>Platinum Hydrowhey 1,6kg Milk Chocolate</v>
          </cell>
          <cell r="C171" t="str">
            <v>PROTEINI</v>
          </cell>
          <cell r="D171" t="str">
            <v>02 SILVER</v>
          </cell>
        </row>
        <row r="172">
          <cell r="A172" t="str">
            <v>ZOE12369</v>
          </cell>
          <cell r="B172" t="str">
            <v>ZOE Boss Protein Fusion 454g Haevenly Vanilla</v>
          </cell>
          <cell r="C172" t="str">
            <v>PROTEINI</v>
          </cell>
          <cell r="D172" t="str">
            <v>02 SILVER</v>
          </cell>
        </row>
        <row r="173">
          <cell r="A173" t="str">
            <v>ZOE12366</v>
          </cell>
          <cell r="B173" t="str">
            <v>ZOE Clear Hydrowhey 454g Sex on the Beach</v>
          </cell>
          <cell r="C173" t="str">
            <v>PROTEINI</v>
          </cell>
          <cell r="D173" t="str">
            <v>02 SILVER</v>
          </cell>
        </row>
        <row r="174">
          <cell r="A174" t="str">
            <v>ZOE12392</v>
          </cell>
          <cell r="B174" t="str">
            <v>ZOE Protein Bar 50g Choco Apricot Cake</v>
          </cell>
          <cell r="C174" t="str">
            <v>RTD &amp; SNACKS</v>
          </cell>
          <cell r="D174" t="str">
            <v>02 SILVER</v>
          </cell>
        </row>
        <row r="175">
          <cell r="A175" t="str">
            <v>POL09765</v>
          </cell>
          <cell r="B175" t="str">
            <v>Polleo Bulk Gainer 2,5kg Chocolate</v>
          </cell>
          <cell r="C175" t="str">
            <v>SPORTSKA PREHRANA</v>
          </cell>
          <cell r="D175" t="str">
            <v>02 SILVER</v>
          </cell>
        </row>
        <row r="176">
          <cell r="A176" t="str">
            <v>POL12712</v>
          </cell>
          <cell r="B176" t="str">
            <v>Polleo Pro Whey 908g Vanillla</v>
          </cell>
          <cell r="C176" t="str">
            <v>PROTEINI</v>
          </cell>
          <cell r="D176" t="str">
            <v>02 SILVER</v>
          </cell>
        </row>
        <row r="177">
          <cell r="A177" t="str">
            <v>POL09793</v>
          </cell>
          <cell r="B177" t="str">
            <v>Polleo Caffeine Boost 200 tabs</v>
          </cell>
          <cell r="C177" t="str">
            <v>SPORTSKA PREHRANA</v>
          </cell>
          <cell r="D177" t="str">
            <v>02 SILVER</v>
          </cell>
        </row>
        <row r="178">
          <cell r="A178" t="str">
            <v>POL09855</v>
          </cell>
          <cell r="B178" t="str">
            <v>Polleo Melatonin Sleep 200 tabs</v>
          </cell>
          <cell r="C178" t="str">
            <v>SPORTSKA PREHRANA</v>
          </cell>
          <cell r="D178" t="str">
            <v>02 SILVER</v>
          </cell>
        </row>
        <row r="179">
          <cell r="A179" t="str">
            <v>POL09759</v>
          </cell>
          <cell r="B179" t="str">
            <v>Polleo Instantized BCAA 2:1:1 500g</v>
          </cell>
          <cell r="C179" t="str">
            <v>SPORTSKA PREHRANA</v>
          </cell>
          <cell r="D179" t="str">
            <v>02 SILVER</v>
          </cell>
        </row>
        <row r="180">
          <cell r="A180" t="str">
            <v>ZOE12368</v>
          </cell>
          <cell r="B180" t="str">
            <v>ZOE Boss Protein Fusion 454g Chocolate Rhapsody</v>
          </cell>
          <cell r="C180" t="str">
            <v>PROTEINI</v>
          </cell>
          <cell r="D180" t="str">
            <v>02 SILVER</v>
          </cell>
        </row>
        <row r="181">
          <cell r="A181" t="str">
            <v>SHM00013</v>
          </cell>
          <cell r="B181" t="str">
            <v>Shieldmixer Hero Pro Joker</v>
          </cell>
          <cell r="C181" t="str">
            <v>DRINKWARE I HOME</v>
          </cell>
          <cell r="D181" t="str">
            <v>02 SILVER</v>
          </cell>
        </row>
        <row r="182">
          <cell r="A182" t="str">
            <v>POL09930</v>
          </cell>
          <cell r="B182" t="str">
            <v>Polleo SHOT Magnesium + Vitamin B6 80ml Jagoda</v>
          </cell>
          <cell r="C182" t="str">
            <v>SPORTSKA PREHRANA</v>
          </cell>
          <cell r="D182" t="str">
            <v>02 SILVER</v>
          </cell>
        </row>
        <row r="183">
          <cell r="A183" t="str">
            <v>POL09799</v>
          </cell>
          <cell r="B183" t="str">
            <v>Polleo Vitamin C Complex 90 caps</v>
          </cell>
          <cell r="C183" t="str">
            <v>SPORTSKA PREHRANA</v>
          </cell>
          <cell r="D183" t="str">
            <v>02 SILVER</v>
          </cell>
        </row>
        <row r="184">
          <cell r="A184" t="str">
            <v>ZOE12362</v>
          </cell>
          <cell r="B184" t="str">
            <v>ZOE Clear Hydrowhey 454g Peach Iced Tea</v>
          </cell>
          <cell r="C184" t="str">
            <v>PROTEINI</v>
          </cell>
          <cell r="D184" t="str">
            <v>02 SILVER</v>
          </cell>
        </row>
        <row r="185">
          <cell r="A185" t="str">
            <v>ZOE12355</v>
          </cell>
          <cell r="B185" t="str">
            <v>ZOE Whey 454g Strawberry Milkshake</v>
          </cell>
          <cell r="C185" t="str">
            <v>PROTEINI</v>
          </cell>
          <cell r="D185" t="str">
            <v>02 SILVER</v>
          </cell>
        </row>
        <row r="186">
          <cell r="A186" t="str">
            <v>SHM00012</v>
          </cell>
          <cell r="B186" t="str">
            <v>Shieldmixer Hero Pro Superman Classic</v>
          </cell>
          <cell r="C186" t="str">
            <v>DRINKWARE I HOME</v>
          </cell>
          <cell r="D186" t="str">
            <v>02 SILVER</v>
          </cell>
        </row>
        <row r="187">
          <cell r="A187" t="str">
            <v>POL12603</v>
          </cell>
          <cell r="B187" t="str">
            <v>Polleo Protein Cream 200g Delicious Duo</v>
          </cell>
          <cell r="C187" t="str">
            <v>BIO I SUPERFOODS</v>
          </cell>
          <cell r="D187" t="str">
            <v>02 SILVER</v>
          </cell>
        </row>
        <row r="188">
          <cell r="A188" t="str">
            <v>POL09732</v>
          </cell>
          <cell r="B188" t="str">
            <v>Polleo 1st Whey 30,4g SACHET Vanilla Madagascar</v>
          </cell>
          <cell r="C188" t="str">
            <v>PROTEINI</v>
          </cell>
          <cell r="D188" t="str">
            <v>02 SILVER</v>
          </cell>
        </row>
        <row r="189">
          <cell r="A189" t="str">
            <v>ON00281</v>
          </cell>
          <cell r="B189" t="str">
            <v>Serious Mass 5,45kg Chocolate</v>
          </cell>
          <cell r="C189" t="str">
            <v>SPORTSKA PREHRANA</v>
          </cell>
          <cell r="D189" t="str">
            <v>02 SILVER</v>
          </cell>
        </row>
        <row r="190">
          <cell r="A190" t="str">
            <v>ZOE08757</v>
          </cell>
          <cell r="B190" t="str">
            <v>Zoe Nutrition Protein Cream Pistachio 200g</v>
          </cell>
          <cell r="C190" t="str">
            <v>BIO I SUPERFOODS</v>
          </cell>
          <cell r="D190" t="str">
            <v>02 SILVER</v>
          </cell>
        </row>
        <row r="191">
          <cell r="A191" t="str">
            <v>SHM00075</v>
          </cell>
          <cell r="B191" t="str">
            <v>DEFENDER, Go Hard or Go Home, 600 ml</v>
          </cell>
          <cell r="C191" t="str">
            <v>DRINKWARE I HOME</v>
          </cell>
          <cell r="D191" t="str">
            <v>02 SILVER</v>
          </cell>
        </row>
        <row r="192">
          <cell r="A192" t="str">
            <v>ZOE12412</v>
          </cell>
          <cell r="B192" t="str">
            <v>ZOE Complete Meal Replacement 1kg Vanilla Gelato</v>
          </cell>
          <cell r="C192" t="str">
            <v>PROTEINI</v>
          </cell>
          <cell r="D192" t="str">
            <v>02 SILVER</v>
          </cell>
        </row>
        <row r="193">
          <cell r="A193" t="str">
            <v>POL12849</v>
          </cell>
          <cell r="B193" t="str">
            <v>Polleo Premium HydroX Whey 1,8kg Chocolate Hazelnut</v>
          </cell>
          <cell r="C193" t="str">
            <v>PROTEINI</v>
          </cell>
          <cell r="D193" t="str">
            <v>02 SILVER</v>
          </cell>
        </row>
        <row r="194">
          <cell r="A194" t="str">
            <v>NUT00846</v>
          </cell>
          <cell r="B194" t="str">
            <v>ElastiJoint 384g Fruit Punch</v>
          </cell>
          <cell r="C194" t="str">
            <v>SPORTSKA PREHRANA</v>
          </cell>
          <cell r="D194" t="str">
            <v>02 SILVER</v>
          </cell>
        </row>
        <row r="195">
          <cell r="A195" t="str">
            <v>FIT05826</v>
          </cell>
          <cell r="B195" t="str">
            <v>Tatami strunjača crveno-plava 2 cm</v>
          </cell>
          <cell r="C195" t="str">
            <v>FITNESS OPREMA</v>
          </cell>
          <cell r="D195" t="str">
            <v>02 SILVER</v>
          </cell>
        </row>
        <row r="196">
          <cell r="A196" t="str">
            <v>POL12860</v>
          </cell>
          <cell r="B196" t="str">
            <v>Polleo &amp; AP KO SHOT Pre-Workout 80ml Orange-cherry</v>
          </cell>
          <cell r="C196" t="str">
            <v>SPORTSKA PREHRANA</v>
          </cell>
          <cell r="D196" t="str">
            <v>02 SILVER</v>
          </cell>
        </row>
        <row r="197">
          <cell r="A197" t="str">
            <v>CON23207</v>
          </cell>
          <cell r="B197" t="str">
            <v>Concept2 Bikeerg</v>
          </cell>
          <cell r="C197" t="str">
            <v>FITNESS OPREMA</v>
          </cell>
          <cell r="D197" t="str">
            <v>02 SILVER</v>
          </cell>
        </row>
        <row r="198">
          <cell r="A198" t="str">
            <v>ON00216</v>
          </cell>
          <cell r="B198" t="str">
            <v>Amino Energy 270g fruit fusion</v>
          </cell>
          <cell r="C198" t="str">
            <v>SPORTSKA PREHRANA</v>
          </cell>
          <cell r="D198" t="str">
            <v>02 SILVER</v>
          </cell>
        </row>
        <row r="199">
          <cell r="A199" t="str">
            <v>POL09731</v>
          </cell>
          <cell r="B199" t="str">
            <v>Polleo 1st Whey 30,4g SACHET Swiss Chocolate Supreme</v>
          </cell>
          <cell r="C199" t="str">
            <v>PROTEINI</v>
          </cell>
          <cell r="D199" t="str">
            <v>02 SILVER</v>
          </cell>
        </row>
        <row r="200">
          <cell r="A200" t="str">
            <v>POL09796</v>
          </cell>
          <cell r="B200" t="str">
            <v>Polleo Beta Glucan 90 caps</v>
          </cell>
          <cell r="C200" t="str">
            <v>SPORTSKA PREHRANA</v>
          </cell>
          <cell r="D200" t="str">
            <v>02 SILVER</v>
          </cell>
        </row>
        <row r="201">
          <cell r="A201" t="str">
            <v>POL12879</v>
          </cell>
          <cell r="B201" t="str">
            <v>Polleo NextGen Protein 2 kg Chocolate</v>
          </cell>
          <cell r="C201" t="str">
            <v>PROTEINI</v>
          </cell>
          <cell r="D201" t="str">
            <v>02 SILVER</v>
          </cell>
        </row>
        <row r="202">
          <cell r="A202" t="str">
            <v>SHM00030</v>
          </cell>
          <cell r="B202" t="str">
            <v>Shieldmixer Hero Pro Supergirl Classic</v>
          </cell>
          <cell r="C202" t="str">
            <v>DRINKWARE I HOME</v>
          </cell>
          <cell r="D202" t="str">
            <v>02 SILVER</v>
          </cell>
        </row>
        <row r="203">
          <cell r="A203" t="str">
            <v>ON00371</v>
          </cell>
          <cell r="B203" t="str">
            <v>Amino Energy 270g lemon lime</v>
          </cell>
          <cell r="C203" t="str">
            <v>SPORTSKA PREHRANA</v>
          </cell>
          <cell r="D203" t="str">
            <v>02 SILVER</v>
          </cell>
        </row>
        <row r="204">
          <cell r="A204" t="str">
            <v>GRN00001</v>
          </cell>
          <cell r="B204" t="str">
            <v>Grenade Protein Bar Oreo Milk 60g Chocolate</v>
          </cell>
          <cell r="C204" t="str">
            <v>RTD &amp; SNACKS</v>
          </cell>
          <cell r="D204" t="str">
            <v>02 SILVER</v>
          </cell>
        </row>
        <row r="205">
          <cell r="A205" t="str">
            <v>ATC06518</v>
          </cell>
          <cell r="B205" t="str">
            <v>Girja gumirana 12 kg Atleticore</v>
          </cell>
          <cell r="C205" t="str">
            <v>FITNESS OPREMA</v>
          </cell>
          <cell r="D205" t="str">
            <v>02 SILVER</v>
          </cell>
        </row>
        <row r="206">
          <cell r="A206" t="str">
            <v>ZOE12400</v>
          </cell>
          <cell r="B206" t="str">
            <v>ZOE Lean Burn 250g Raspberry</v>
          </cell>
          <cell r="C206" t="str">
            <v>SPORTSKA PREHRANA</v>
          </cell>
          <cell r="D206" t="str">
            <v>02 SILVER</v>
          </cell>
        </row>
        <row r="207">
          <cell r="A207" t="str">
            <v>ATC06520</v>
          </cell>
          <cell r="B207" t="str">
            <v>Girja gumirana 20 kg Atleticore</v>
          </cell>
          <cell r="C207" t="str">
            <v>FITNESS OPREMA</v>
          </cell>
          <cell r="D207" t="str">
            <v>02 SILVER</v>
          </cell>
        </row>
        <row r="208">
          <cell r="A208" t="str">
            <v>POL09710</v>
          </cell>
          <cell r="B208" t="str">
            <v>Polleo Protein Cream Hazelnut-Cocoa 200g</v>
          </cell>
          <cell r="C208" t="str">
            <v>BIO I SUPERFOODS</v>
          </cell>
          <cell r="D208" t="str">
            <v>02 SILVER</v>
          </cell>
        </row>
        <row r="209">
          <cell r="A209" t="str">
            <v>POL12881</v>
          </cell>
          <cell r="B209" t="str">
            <v>Polleo NextGen Protein 2 kg Cookies &amp; Cream</v>
          </cell>
          <cell r="C209" t="str">
            <v>PROTEINI</v>
          </cell>
          <cell r="D209" t="str">
            <v>02 SILVER</v>
          </cell>
        </row>
        <row r="210">
          <cell r="A210" t="str">
            <v>POL09862</v>
          </cell>
          <cell r="B210" t="str">
            <v>Polleo Maca 60 caps</v>
          </cell>
          <cell r="C210" t="str">
            <v>BIO I SUPERFOODS</v>
          </cell>
          <cell r="D210" t="str">
            <v>02 SILVER</v>
          </cell>
        </row>
        <row r="211">
          <cell r="A211" t="str">
            <v>POL12690</v>
          </cell>
          <cell r="B211" t="str">
            <v>Polleo Pro Whey 908g Milky Chocolate</v>
          </cell>
          <cell r="C211" t="str">
            <v>PROTEINI</v>
          </cell>
          <cell r="D211" t="str">
            <v>02 SILVER</v>
          </cell>
        </row>
        <row r="212">
          <cell r="A212" t="str">
            <v>ZOE12407</v>
          </cell>
          <cell r="B212" t="str">
            <v>ZOE Sculpt Burn 60caps</v>
          </cell>
          <cell r="C212" t="str">
            <v>SPORTSKA PREHRANA</v>
          </cell>
          <cell r="D212" t="str">
            <v>02 SILVER</v>
          </cell>
        </row>
        <row r="213">
          <cell r="A213" t="str">
            <v>POL04372</v>
          </cell>
          <cell r="B213" t="str">
            <v>Polleo Zero Syrup 425ml Cookies&amp;Cream</v>
          </cell>
          <cell r="C213" t="str">
            <v>BIO I SUPERFOODS</v>
          </cell>
          <cell r="D213" t="str">
            <v>02 SILVER</v>
          </cell>
        </row>
        <row r="214">
          <cell r="A214" t="str">
            <v>SCM04430</v>
          </cell>
          <cell r="B214" t="str">
            <v>Viper Black 1,8 kg Chocolate</v>
          </cell>
          <cell r="C214" t="str">
            <v>PROTEINI</v>
          </cell>
          <cell r="D214" t="str">
            <v>02 SILVER</v>
          </cell>
        </row>
        <row r="215">
          <cell r="A215" t="str">
            <v>POL09780</v>
          </cell>
          <cell r="B215" t="str">
            <v>Polleo HydroX Micellar Casein 908g Vanilla Ice Cream</v>
          </cell>
          <cell r="C215" t="str">
            <v>PROTEINI</v>
          </cell>
          <cell r="D215" t="str">
            <v>02 SILVER</v>
          </cell>
        </row>
        <row r="216">
          <cell r="A216" t="str">
            <v>ON00246</v>
          </cell>
          <cell r="B216" t="str">
            <v>Gold Whey 4,53kg Vanilla Ice Cream</v>
          </cell>
          <cell r="C216" t="str">
            <v>PROTEINI</v>
          </cell>
          <cell r="D216" t="str">
            <v>02 SILVER</v>
          </cell>
        </row>
        <row r="217">
          <cell r="A217" t="str">
            <v>POL12766</v>
          </cell>
          <cell r="B217" t="str">
            <v>Polleo Smart Cookies 128g Brownie</v>
          </cell>
          <cell r="C217" t="str">
            <v>RTD &amp; SNACKS</v>
          </cell>
          <cell r="D217" t="str">
            <v>02 SILVER</v>
          </cell>
        </row>
        <row r="218">
          <cell r="A218" t="str">
            <v>NUT00888</v>
          </cell>
          <cell r="B218" t="str">
            <v>ElastiJoint 384g Grape</v>
          </cell>
          <cell r="C218" t="str">
            <v>SPORTSKA PREHRANA</v>
          </cell>
          <cell r="D218" t="str">
            <v>02 SILVER</v>
          </cell>
        </row>
        <row r="219">
          <cell r="A219" t="str">
            <v>GAR04824</v>
          </cell>
          <cell r="B219" t="str">
            <v>Forerunner 970 Carbon Gray DLC Titanium, Black</v>
          </cell>
          <cell r="C219" t="str">
            <v>GADGETI</v>
          </cell>
          <cell r="D219" t="str">
            <v>02 SILVER</v>
          </cell>
        </row>
        <row r="220">
          <cell r="A220" t="str">
            <v>POL09924</v>
          </cell>
          <cell r="B220" t="str">
            <v>Polleo Protein pancake 500g unflavoured</v>
          </cell>
          <cell r="C220" t="str">
            <v>PROTEINI</v>
          </cell>
          <cell r="D220" t="str">
            <v>02 SILVER</v>
          </cell>
        </row>
        <row r="221">
          <cell r="A221" t="str">
            <v>THG03001</v>
          </cell>
          <cell r="B221" t="str">
            <v>Theragun PRO PLUS</v>
          </cell>
          <cell r="C221" t="str">
            <v>FITNESS OPREMA</v>
          </cell>
          <cell r="D221" t="str">
            <v>02 SILVER</v>
          </cell>
        </row>
        <row r="222">
          <cell r="A222" t="str">
            <v>SHM00081</v>
          </cell>
          <cell r="B222" t="str">
            <v>DEFENDER, May the Gainz Be With You, 600 ml</v>
          </cell>
          <cell r="C222" t="str">
            <v>DRINKWARE I HOME</v>
          </cell>
          <cell r="D222" t="str">
            <v>02 SILVER</v>
          </cell>
        </row>
        <row r="223">
          <cell r="A223" t="str">
            <v>SCM04300</v>
          </cell>
          <cell r="B223" t="str">
            <v>Lipofenom 90 kapsula</v>
          </cell>
          <cell r="C223" t="str">
            <v>SPORTSKA PREHRANA</v>
          </cell>
          <cell r="D223" t="str">
            <v>02 SILVER</v>
          </cell>
        </row>
        <row r="224">
          <cell r="A224" t="str">
            <v>POL09835</v>
          </cell>
          <cell r="B224" t="str">
            <v>Polleo Tonalin CLA 90 softgels</v>
          </cell>
          <cell r="C224" t="str">
            <v>SPORTSKA PREHRANA</v>
          </cell>
          <cell r="D224" t="str">
            <v>02 SILVER</v>
          </cell>
        </row>
        <row r="225">
          <cell r="A225" t="str">
            <v>ON00499</v>
          </cell>
          <cell r="B225" t="str">
            <v>ON GS 100% Isolate 930g Chocolate</v>
          </cell>
          <cell r="C225" t="str">
            <v>PROTEINI</v>
          </cell>
          <cell r="D225" t="str">
            <v>02 SILVER</v>
          </cell>
        </row>
        <row r="226">
          <cell r="A226" t="str">
            <v>POL12754</v>
          </cell>
          <cell r="B226" t="str">
            <v>Polleo Isotonic Sports Drink 500g Pineapple Iced Tea</v>
          </cell>
          <cell r="C226" t="str">
            <v>SPORTSKA PREHRANA</v>
          </cell>
          <cell r="D226" t="str">
            <v>02 SILVER</v>
          </cell>
        </row>
        <row r="227">
          <cell r="A227" t="str">
            <v>ZOE12441</v>
          </cell>
          <cell r="B227" t="str">
            <v>ZOE Liquid Marine Collagen 5000 500ml</v>
          </cell>
          <cell r="C227" t="str">
            <v>SPORTSKA PREHRANA</v>
          </cell>
          <cell r="D227" t="str">
            <v>02 SILVER</v>
          </cell>
        </row>
        <row r="228">
          <cell r="A228" t="str">
            <v>SCM04312</v>
          </cell>
          <cell r="B228" t="str">
            <v>Hemocell 250g</v>
          </cell>
          <cell r="C228" t="str">
            <v>SPORTSKA PREHRANA</v>
          </cell>
          <cell r="D228" t="str">
            <v>02 SILVER</v>
          </cell>
        </row>
        <row r="229">
          <cell r="A229" t="str">
            <v>ZOE12361</v>
          </cell>
          <cell r="B229" t="str">
            <v>ZOE Clear Hydrowhey 454g Summer Raspberry</v>
          </cell>
          <cell r="C229" t="str">
            <v>PROTEINI</v>
          </cell>
          <cell r="D229" t="str">
            <v>02 SILVER</v>
          </cell>
        </row>
        <row r="230">
          <cell r="A230" t="str">
            <v>POL09927</v>
          </cell>
          <cell r="B230" t="str">
            <v>Polleo Protein oatmeal 60g chocolate hazelnut</v>
          </cell>
          <cell r="C230" t="str">
            <v>BIO I SUPERFOODS</v>
          </cell>
          <cell r="D230" t="str">
            <v>02 SILVER</v>
          </cell>
        </row>
        <row r="231">
          <cell r="A231" t="str">
            <v>GAR04752</v>
          </cell>
          <cell r="B231" t="str">
            <v>Fenix 8, 51 mm, AMOLED Sapphire, Carbon Gray DLC Tit., Black/Pebble Gray remen</v>
          </cell>
          <cell r="C231" t="str">
            <v>GADGETI</v>
          </cell>
          <cell r="D231" t="str">
            <v>02 SILVER</v>
          </cell>
        </row>
        <row r="232">
          <cell r="A232" t="str">
            <v>SHM00006</v>
          </cell>
          <cell r="B232" t="str">
            <v>Shieldmixer Hero Pro Logo Black</v>
          </cell>
          <cell r="C232" t="str">
            <v>DRINKWARE I HOME</v>
          </cell>
          <cell r="D232" t="str">
            <v>02 SILVER</v>
          </cell>
        </row>
        <row r="233">
          <cell r="A233" t="str">
            <v>SCM04317</v>
          </cell>
          <cell r="B233" t="str">
            <v>100R Whey - 2 kg Čokolada</v>
          </cell>
          <cell r="C233" t="str">
            <v>PROTEINI</v>
          </cell>
          <cell r="D233" t="str">
            <v>02 SILVER</v>
          </cell>
        </row>
        <row r="234">
          <cell r="A234" t="str">
            <v>POL09915</v>
          </cell>
          <cell r="B234" t="str">
            <v>Polleo Revive 1kg Lemon lime</v>
          </cell>
          <cell r="C234" t="str">
            <v>SPORTSKA PREHRANA</v>
          </cell>
          <cell r="D234" t="str">
            <v>02 SILVER</v>
          </cell>
        </row>
        <row r="235">
          <cell r="A235" t="str">
            <v>ON00283</v>
          </cell>
          <cell r="B235" t="str">
            <v>Serious Mass 5,45kg Vanilla</v>
          </cell>
          <cell r="C235" t="str">
            <v>SPORTSKA PREHRANA</v>
          </cell>
          <cell r="D235" t="str">
            <v>02 SILVER</v>
          </cell>
        </row>
        <row r="236">
          <cell r="A236" t="str">
            <v>POL04474</v>
          </cell>
          <cell r="B236" t="str">
            <v>Polleo BCAA 750 ml Orange- Lemon- Lime</v>
          </cell>
          <cell r="C236" t="str">
            <v>RTD &amp; SNACKS</v>
          </cell>
          <cell r="D236" t="str">
            <v>02 SILVER</v>
          </cell>
        </row>
        <row r="237">
          <cell r="A237" t="str">
            <v>ON00217</v>
          </cell>
          <cell r="B237" t="str">
            <v>Amino Energy 270g orange cooler</v>
          </cell>
          <cell r="C237" t="str">
            <v>SPORTSKA PREHRANA</v>
          </cell>
          <cell r="D237" t="str">
            <v>02 SILVER</v>
          </cell>
        </row>
        <row r="238">
          <cell r="A238" t="str">
            <v>CEL11615</v>
          </cell>
          <cell r="B238" t="str">
            <v>C4 Energy Crb Twisted Limeade 500 ML</v>
          </cell>
          <cell r="C238" t="str">
            <v>RTD &amp; SNACKS</v>
          </cell>
          <cell r="D238" t="str">
            <v>02 SILVER</v>
          </cell>
        </row>
        <row r="239">
          <cell r="A239" t="str">
            <v>POL09501</v>
          </cell>
          <cell r="B239" t="str">
            <v>Mumyo 60 tableta Numbers Are Good</v>
          </cell>
          <cell r="C239" t="str">
            <v>SPORTSKA PREHRANA</v>
          </cell>
          <cell r="D239" t="str">
            <v>02 SILVER</v>
          </cell>
        </row>
        <row r="240">
          <cell r="A240" t="str">
            <v>SHM00026</v>
          </cell>
          <cell r="B240" t="str">
            <v>Shieldmixer Hero Pro Batman Dark</v>
          </cell>
          <cell r="C240" t="str">
            <v>DRINKWARE I HOME</v>
          </cell>
          <cell r="D240" t="str">
            <v>02 SILVER</v>
          </cell>
        </row>
        <row r="241">
          <cell r="A241" t="str">
            <v>POL09779</v>
          </cell>
          <cell r="B241" t="str">
            <v>Polleo HydroX Micellar Casein 908g Double Chocolate Cream</v>
          </cell>
          <cell r="C241" t="str">
            <v>PROTEINI</v>
          </cell>
          <cell r="D241" t="str">
            <v>02 SILVER</v>
          </cell>
        </row>
        <row r="242">
          <cell r="A242" t="str">
            <v>SHM00068</v>
          </cell>
          <cell r="B242" t="str">
            <v>DEFENDER, Polleo Logo White, 600 ml</v>
          </cell>
          <cell r="C242" t="str">
            <v>DRINKWARE I HOME</v>
          </cell>
          <cell r="D242" t="str">
            <v>02 SILVER</v>
          </cell>
        </row>
        <row r="243">
          <cell r="A243" t="str">
            <v>ON00272</v>
          </cell>
          <cell r="B243" t="str">
            <v>Platinum Hydrowhey 1,6kg Vanilla Bean</v>
          </cell>
          <cell r="C243" t="str">
            <v>PROTEINI</v>
          </cell>
          <cell r="D243" t="str">
            <v>02 SILVER</v>
          </cell>
        </row>
        <row r="244">
          <cell r="A244" t="str">
            <v>POL12880</v>
          </cell>
          <cell r="B244" t="str">
            <v>Polleo NextGen Protein 2 kg Vanilla</v>
          </cell>
          <cell r="C244" t="str">
            <v>PROTEINI</v>
          </cell>
          <cell r="D244" t="str">
            <v>02 SILVER</v>
          </cell>
        </row>
        <row r="245">
          <cell r="A245" t="str">
            <v>ON00230</v>
          </cell>
          <cell r="B245" t="str">
            <v>Glutamine 630g ON</v>
          </cell>
          <cell r="C245" t="str">
            <v>SPORTSKA PREHRANA</v>
          </cell>
          <cell r="D245" t="str">
            <v>02 SILVER</v>
          </cell>
        </row>
        <row r="246">
          <cell r="A246" t="str">
            <v>POL04475</v>
          </cell>
          <cell r="B246" t="str">
            <v>Polleo L-Carnitine 750 ml Pineapple</v>
          </cell>
          <cell r="C246" t="str">
            <v>RTD &amp; SNACKS</v>
          </cell>
          <cell r="D246" t="str">
            <v>02 SILVER</v>
          </cell>
        </row>
        <row r="247">
          <cell r="A247" t="str">
            <v>POL09848</v>
          </cell>
          <cell r="B247" t="str">
            <v>Polleo Protein Woppers Break 21,5g chocolate</v>
          </cell>
          <cell r="C247" t="str">
            <v>RTD &amp; SNACKS</v>
          </cell>
          <cell r="D247" t="str">
            <v>02 SILVER</v>
          </cell>
        </row>
        <row r="248">
          <cell r="A248" t="str">
            <v>POL09856</v>
          </cell>
          <cell r="B248" t="str">
            <v>Polleo Potassium 120 tabs</v>
          </cell>
          <cell r="C248" t="str">
            <v>SPORTSKA PREHRANA</v>
          </cell>
          <cell r="D248" t="str">
            <v>02 SILVER</v>
          </cell>
        </row>
        <row r="249">
          <cell r="A249" t="str">
            <v>SHM00069</v>
          </cell>
          <cell r="B249" t="str">
            <v>DEFENDER, Polleo Logo Light Blue, 600 ml</v>
          </cell>
          <cell r="C249" t="str">
            <v>DRINKWARE I HOME</v>
          </cell>
          <cell r="D249" t="str">
            <v>02 SILVER</v>
          </cell>
        </row>
        <row r="250">
          <cell r="A250" t="str">
            <v>ZOE12403</v>
          </cell>
          <cell r="B250" t="str">
            <v>ZOE Daily Lift 60caps</v>
          </cell>
          <cell r="C250" t="str">
            <v>SPORTSKA PREHRANA</v>
          </cell>
          <cell r="D250" t="str">
            <v>02 SILVER</v>
          </cell>
        </row>
        <row r="251">
          <cell r="A251" t="str">
            <v>SHM00172</v>
          </cell>
          <cell r="B251" t="str">
            <v>Shieldmixer Hero Pro GymHub</v>
          </cell>
          <cell r="C251" t="str">
            <v>DRINKWARE I HOME</v>
          </cell>
          <cell r="D251" t="str">
            <v>02 SILVER</v>
          </cell>
        </row>
        <row r="252">
          <cell r="A252" t="str">
            <v>POL12833</v>
          </cell>
          <cell r="B252" t="str">
            <v>Polleo Bulk Gainer 1kg Chocolate</v>
          </cell>
          <cell r="C252" t="str">
            <v>SPORTSKA PREHRANA</v>
          </cell>
          <cell r="D252" t="str">
            <v>02 SILVER</v>
          </cell>
        </row>
        <row r="253">
          <cell r="A253" t="str">
            <v>GAR04749</v>
          </cell>
          <cell r="B253" t="str">
            <v>Fenix 8, 47 mm, AMOLED Sapphire Tit., Spark Orange/Graphite remen</v>
          </cell>
          <cell r="C253" t="str">
            <v>GADGETI</v>
          </cell>
          <cell r="D253" t="str">
            <v>02 SILVER</v>
          </cell>
        </row>
        <row r="254">
          <cell r="A254" t="str">
            <v>SHM00070</v>
          </cell>
          <cell r="B254" t="str">
            <v>DEFENDER, Polleo Logo Black, 600 ml</v>
          </cell>
          <cell r="C254" t="str">
            <v>DRINKWARE I HOME</v>
          </cell>
          <cell r="D254" t="str">
            <v>02 SILVER</v>
          </cell>
        </row>
        <row r="255">
          <cell r="A255" t="str">
            <v>ATC06521</v>
          </cell>
          <cell r="B255" t="str">
            <v>Girja gumirana 24 kg Atleticore</v>
          </cell>
          <cell r="C255" t="str">
            <v>FITNESS OPREMA</v>
          </cell>
          <cell r="D255" t="str">
            <v>02 SILVER</v>
          </cell>
        </row>
        <row r="256">
          <cell r="A256" t="str">
            <v>ASF25801</v>
          </cell>
          <cell r="B256" t="str">
            <v>Sobni bicikl Assault AirBike Classic</v>
          </cell>
          <cell r="C256" t="str">
            <v>FITNESS OPREMA</v>
          </cell>
          <cell r="D256" t="str">
            <v>02 SILVER</v>
          </cell>
        </row>
        <row r="257">
          <cell r="A257" t="str">
            <v>ON00554</v>
          </cell>
          <cell r="B257" t="str">
            <v>Platinum PWO Lime 380g</v>
          </cell>
          <cell r="C257" t="str">
            <v>SPORTSKA PREHRANA</v>
          </cell>
          <cell r="D257" t="str">
            <v>02 SILVER</v>
          </cell>
        </row>
        <row r="258">
          <cell r="A258" t="str">
            <v>ATC06517</v>
          </cell>
          <cell r="B258" t="str">
            <v>Girja gumirana 8 kg Atleticore</v>
          </cell>
          <cell r="C258" t="str">
            <v>FITNESS OPREMA</v>
          </cell>
          <cell r="D258" t="str">
            <v>02 SILVER</v>
          </cell>
        </row>
        <row r="259">
          <cell r="A259" t="str">
            <v>POL12861</v>
          </cell>
          <cell r="B259" t="str">
            <v>Polleo L-Citrulline DL-Malate 250 g</v>
          </cell>
          <cell r="C259" t="str">
            <v>SPORTSKA PREHRANA</v>
          </cell>
          <cell r="D259" t="str">
            <v>02 SILVER</v>
          </cell>
        </row>
        <row r="260">
          <cell r="A260" t="str">
            <v>UFC16122</v>
          </cell>
          <cell r="B260" t="str">
            <v>OPRO SELF-FIT GOLD UFC Braces Black Metal/Silver</v>
          </cell>
          <cell r="C260" t="str">
            <v>BORILAČKA OPREMA</v>
          </cell>
          <cell r="D260" t="str">
            <v>02 SILVER</v>
          </cell>
        </row>
        <row r="261">
          <cell r="A261" t="str">
            <v>SHM00078</v>
          </cell>
          <cell r="B261" t="str">
            <v>DEFENDER, Blood Sweat Repeat, 600 ml</v>
          </cell>
          <cell r="C261" t="str">
            <v>DRINKWARE I HOME</v>
          </cell>
          <cell r="D261" t="str">
            <v>02 SILVER</v>
          </cell>
        </row>
        <row r="262">
          <cell r="A262" t="str">
            <v>SHM00074</v>
          </cell>
          <cell r="B262" t="str">
            <v>DEFENDER, I'm Not Here To Talk, 600 ml</v>
          </cell>
          <cell r="C262" t="str">
            <v>DRINKWARE I HOME</v>
          </cell>
          <cell r="D262" t="str">
            <v>02 SILVER</v>
          </cell>
        </row>
        <row r="263">
          <cell r="A263" t="str">
            <v>SCM04431</v>
          </cell>
          <cell r="B263" t="str">
            <v>Viper Black 1,8 kg Vanilla</v>
          </cell>
          <cell r="C263" t="str">
            <v>PROTEINI</v>
          </cell>
          <cell r="D263" t="str">
            <v>02 SILVER</v>
          </cell>
        </row>
        <row r="264">
          <cell r="A264" t="str">
            <v>POL09711</v>
          </cell>
          <cell r="B264" t="str">
            <v>Polleo Zero Syrup 425ml Triple choco</v>
          </cell>
          <cell r="C264" t="str">
            <v>BIO I SUPERFOODS</v>
          </cell>
          <cell r="D264" t="str">
            <v>02 SILVER</v>
          </cell>
        </row>
        <row r="265">
          <cell r="A265" t="str">
            <v>ON00366</v>
          </cell>
          <cell r="B265" t="str">
            <v>Gold BCAA Train + Sustain 266g Strawberry Kiwi</v>
          </cell>
          <cell r="C265" t="str">
            <v>SPORTSKA PREHRANA</v>
          </cell>
          <cell r="D265" t="str">
            <v>02 SILVER</v>
          </cell>
        </row>
        <row r="266">
          <cell r="A266" t="str">
            <v>UFC16118</v>
          </cell>
          <cell r="B266" t="str">
            <v>OPRO SELF-FIT GOLD UFC Black Metal/Gold</v>
          </cell>
          <cell r="C266" t="str">
            <v>BORILAČKA OPREMA</v>
          </cell>
          <cell r="D266" t="str">
            <v>02 SILVER</v>
          </cell>
        </row>
        <row r="267">
          <cell r="A267" t="str">
            <v>GAR04685</v>
          </cell>
          <cell r="B267" t="str">
            <v>Fenix 7X PRO Sapphire SOLAR Carbon Gray DLC Titanium Black</v>
          </cell>
          <cell r="C267" t="str">
            <v>GADGETI</v>
          </cell>
          <cell r="D267" t="str">
            <v>02 SILVER</v>
          </cell>
        </row>
        <row r="268">
          <cell r="A268" t="str">
            <v>ATC06613</v>
          </cell>
          <cell r="B268" t="str">
            <v>Latex band 2cm Level 3 narančasta Atleticore</v>
          </cell>
          <cell r="C268" t="str">
            <v>FITNESS OPREMA</v>
          </cell>
          <cell r="D268" t="str">
            <v>02 SILVER</v>
          </cell>
        </row>
        <row r="269">
          <cell r="A269" t="str">
            <v>ON00500</v>
          </cell>
          <cell r="B269" t="str">
            <v>ON GS 100% Isolate 930g Vanilla</v>
          </cell>
          <cell r="C269" t="str">
            <v>PROTEINI</v>
          </cell>
          <cell r="D269" t="str">
            <v>02 SILVER</v>
          </cell>
        </row>
        <row r="270">
          <cell r="A270" t="str">
            <v>SCM04426</v>
          </cell>
          <cell r="B270" t="str">
            <v>The Beef 1,8 kg Chocolate</v>
          </cell>
          <cell r="C270" t="str">
            <v>PROTEINI</v>
          </cell>
          <cell r="D270" t="str">
            <v>02 SILVER</v>
          </cell>
        </row>
        <row r="271">
          <cell r="A271" t="str">
            <v>ATC06638</v>
          </cell>
          <cell r="B271" t="str">
            <v>Trening prsluk Professional 30kg Atleticore</v>
          </cell>
          <cell r="C271" t="str">
            <v>FITNESS OPREMA</v>
          </cell>
          <cell r="D271" t="str">
            <v>02 SILVER</v>
          </cell>
        </row>
        <row r="272">
          <cell r="A272" t="str">
            <v>GAR04843</v>
          </cell>
          <cell r="B272" t="str">
            <v>Fenix 8 Pro 51 mm LTE AMOLED Sapphire Carbon Gray DLC Tit. Black Strap</v>
          </cell>
          <cell r="C272" t="str">
            <v>GADGETI</v>
          </cell>
          <cell r="D272" t="str">
            <v>02 SILVER</v>
          </cell>
        </row>
        <row r="273">
          <cell r="A273" t="str">
            <v>SHM00085</v>
          </cell>
          <cell r="B273" t="str">
            <v>DEFENDER, GymHub, 600 ml</v>
          </cell>
          <cell r="C273" t="str">
            <v>DRINKWARE I HOME</v>
          </cell>
          <cell r="D273" t="str">
            <v>02 SILVER</v>
          </cell>
        </row>
        <row r="274">
          <cell r="A274" t="str">
            <v>GAR04750</v>
          </cell>
          <cell r="B274" t="str">
            <v>Fenix 8, 47 mm, AMOLED Sapphire, Carbon Gray DLC Tit., Black/Pebble Gray remen</v>
          </cell>
          <cell r="C274" t="str">
            <v>GADGETI</v>
          </cell>
          <cell r="D274" t="str">
            <v>02 SILVER</v>
          </cell>
        </row>
        <row r="275">
          <cell r="A275" t="str">
            <v>CEL11618</v>
          </cell>
          <cell r="B275" t="str">
            <v>C4 Energy Crb Cosmic Rainbow 500 ML</v>
          </cell>
          <cell r="C275" t="str">
            <v>RTD &amp; SNACKS</v>
          </cell>
          <cell r="D275" t="str">
            <v>02 SILVER</v>
          </cell>
        </row>
        <row r="276">
          <cell r="A276" t="str">
            <v>CEL11616</v>
          </cell>
          <cell r="B276" t="str">
            <v>C4 Energy Crb Orange Slice 500 ML</v>
          </cell>
          <cell r="C276" t="str">
            <v>RTD &amp; SNACKS</v>
          </cell>
          <cell r="D276" t="str">
            <v>02 SILVER</v>
          </cell>
        </row>
        <row r="277">
          <cell r="A277" t="str">
            <v>POL12681</v>
          </cell>
          <cell r="B277" t="str">
            <v>Polleo Pro Whey 2kg Cookies &amp; cream</v>
          </cell>
          <cell r="C277" t="str">
            <v>PROTEINI</v>
          </cell>
          <cell r="D277" t="str">
            <v>02 SILVER</v>
          </cell>
        </row>
        <row r="278">
          <cell r="A278" t="str">
            <v>SHM00084</v>
          </cell>
          <cell r="B278" t="str">
            <v>DEFENDER, Every Damn Day, 600 ml</v>
          </cell>
          <cell r="C278" t="str">
            <v>DRINKWARE I HOME</v>
          </cell>
          <cell r="D278" t="str">
            <v>02 SILVER</v>
          </cell>
        </row>
        <row r="279">
          <cell r="A279" t="str">
            <v>POL04121</v>
          </cell>
          <cell r="B279" t="str">
            <v>Polleo Maltodex 1000g</v>
          </cell>
          <cell r="C279" t="str">
            <v>SPORTSKA PREHRANA</v>
          </cell>
          <cell r="D279" t="str">
            <v>02 SILVER</v>
          </cell>
        </row>
        <row r="280">
          <cell r="A280" t="str">
            <v>POL09929</v>
          </cell>
          <cell r="B280" t="str">
            <v>Polleo Protein oatmeal 60g apple pie</v>
          </cell>
          <cell r="C280" t="str">
            <v>BIO I SUPERFOODS</v>
          </cell>
          <cell r="D280" t="str">
            <v>02 SILVER</v>
          </cell>
        </row>
        <row r="281">
          <cell r="A281" t="str">
            <v>POL12850</v>
          </cell>
          <cell r="B281" t="str">
            <v>Polleo Premium HydroX Whey 1,8kg Unflavoured</v>
          </cell>
          <cell r="C281" t="str">
            <v>PROTEINI</v>
          </cell>
          <cell r="D281" t="str">
            <v>02 SILVER</v>
          </cell>
        </row>
        <row r="282">
          <cell r="A282" t="str">
            <v>APN16438</v>
          </cell>
          <cell r="B282" t="str">
            <v>Abe Can Apple Burst 330ml</v>
          </cell>
          <cell r="C282" t="str">
            <v>RTD &amp; SNACKS</v>
          </cell>
          <cell r="D282" t="str">
            <v>02 SILVER</v>
          </cell>
        </row>
        <row r="283">
          <cell r="A283" t="str">
            <v>APN16436</v>
          </cell>
          <cell r="B283" t="str">
            <v>Abe Can Blue Lagoon 330ml</v>
          </cell>
          <cell r="C283" t="str">
            <v>RTD &amp; SNACKS</v>
          </cell>
          <cell r="D283" t="str">
            <v>02 SILVER</v>
          </cell>
        </row>
        <row r="284">
          <cell r="A284" t="str">
            <v>APN16437</v>
          </cell>
          <cell r="B284" t="str">
            <v>Abe Can Orange Burst 330ml</v>
          </cell>
          <cell r="C284" t="str">
            <v>RTD &amp; SNACKS</v>
          </cell>
          <cell r="D284" t="str">
            <v>02 SILVER</v>
          </cell>
        </row>
        <row r="285">
          <cell r="A285" t="str">
            <v>POL12873</v>
          </cell>
          <cell r="B285" t="str">
            <v>Polleo Sport StormX Pre-Workout 150g Juicy Burst Juicy Burst</v>
          </cell>
          <cell r="C285" t="str">
            <v>SPORTSKA PREHRANA</v>
          </cell>
          <cell r="D285" t="str">
            <v>02 SILVER</v>
          </cell>
        </row>
        <row r="286">
          <cell r="A286" t="str">
            <v>POL12872</v>
          </cell>
          <cell r="B286" t="str">
            <v>Polleo Sport StormX Pre-Workout 400g Sour Gummy Bear</v>
          </cell>
          <cell r="C286" t="str">
            <v>SPORTSKA PREHRANA</v>
          </cell>
          <cell r="D286" t="str">
            <v>02 SILVER</v>
          </cell>
        </row>
        <row r="287">
          <cell r="A287" t="str">
            <v>POL12871</v>
          </cell>
          <cell r="B287" t="str">
            <v>Polleo Sport StormX Pre-Workout 400g Lemon</v>
          </cell>
          <cell r="C287" t="str">
            <v>SPORTSKA PREHRANA</v>
          </cell>
          <cell r="D287" t="str">
            <v>02 SILVER</v>
          </cell>
        </row>
        <row r="288">
          <cell r="A288" t="str">
            <v>POL12863</v>
          </cell>
          <cell r="B288" t="str">
            <v>Polleo Ca-HMB 250 g</v>
          </cell>
          <cell r="C288" t="str">
            <v>SPORTSKA PREHRANA</v>
          </cell>
          <cell r="D288" t="str">
            <v>02 SILVER</v>
          </cell>
        </row>
        <row r="289">
          <cell r="A289" t="str">
            <v>POL12862</v>
          </cell>
          <cell r="B289" t="str">
            <v>Polleo Beta-Alanine 250 g</v>
          </cell>
          <cell r="C289" t="str">
            <v>SPORTSKA PREHRANA</v>
          </cell>
          <cell r="D289" t="str">
            <v>02 SILVER</v>
          </cell>
        </row>
        <row r="290">
          <cell r="A290" t="str">
            <v>POL12869</v>
          </cell>
          <cell r="B290" t="str">
            <v>Polleo PRE+POST MultiBiotiq 60 caps</v>
          </cell>
          <cell r="C290" t="str">
            <v>SPORTSKA PREHRANA</v>
          </cell>
          <cell r="D290" t="str">
            <v>02 SILVER</v>
          </cell>
        </row>
        <row r="291">
          <cell r="A291" t="str">
            <v>POL12868</v>
          </cell>
          <cell r="B291" t="str">
            <v>Polleo 1st Biotic 60 caps</v>
          </cell>
          <cell r="C291" t="str">
            <v>SPORTSKA PREHRANA</v>
          </cell>
          <cell r="D291" t="str">
            <v>02 SILVER</v>
          </cell>
        </row>
        <row r="292">
          <cell r="A292" t="str">
            <v>POL12867</v>
          </cell>
          <cell r="B292" t="str">
            <v>Polleo Black Maca 60 caps</v>
          </cell>
          <cell r="C292" t="str">
            <v>BIO I SUPERFOODS</v>
          </cell>
          <cell r="D292" t="str">
            <v>02 SILVER</v>
          </cell>
        </row>
        <row r="293">
          <cell r="A293" t="str">
            <v>POL12866</v>
          </cell>
          <cell r="B293" t="str">
            <v>Polleo Berberin Slim Support 60 caps</v>
          </cell>
          <cell r="C293" t="str">
            <v>SPORTSKA PREHRANA</v>
          </cell>
          <cell r="D293" t="str">
            <v>02 SILVER</v>
          </cell>
        </row>
        <row r="294">
          <cell r="A294" t="str">
            <v>POL12901</v>
          </cell>
          <cell r="B294" t="str">
            <v>Polleo NeuroGABA Pure 60 caps</v>
          </cell>
          <cell r="C294" t="str">
            <v>SPORTSKA PREHRANA</v>
          </cell>
          <cell r="D294" t="str">
            <v>02 SILVER</v>
          </cell>
        </row>
        <row r="295">
          <cell r="A295" t="str">
            <v>POL12900</v>
          </cell>
          <cell r="B295" t="str">
            <v>Polleo CoenzimeQ10 Elixir 60 caps</v>
          </cell>
          <cell r="C295" t="str">
            <v>SPORTSKA PREHRANA</v>
          </cell>
          <cell r="D295" t="str">
            <v>02 SILVER</v>
          </cell>
        </row>
        <row r="296">
          <cell r="A296" t="str">
            <v>POL12899</v>
          </cell>
          <cell r="B296" t="str">
            <v>Polleo Magnesium Bisglycinate 60 caps</v>
          </cell>
          <cell r="C296" t="str">
            <v>SPORTSKA PREHRANA</v>
          </cell>
          <cell r="D296" t="str">
            <v>02 SILVER</v>
          </cell>
        </row>
        <row r="297">
          <cell r="A297" t="str">
            <v>POL12898</v>
          </cell>
          <cell r="B297" t="str">
            <v>Polleo Tibetan Shilajit Mumyo 60 caps</v>
          </cell>
          <cell r="C297" t="str">
            <v>SPORTSKA PREHRANA</v>
          </cell>
          <cell r="D297" t="str">
            <v>02 SILVER</v>
          </cell>
        </row>
        <row r="298">
          <cell r="A298" t="str">
            <v>POL12897</v>
          </cell>
          <cell r="B298" t="str">
            <v>Polleo Gold Rhodiola+ 60 caps</v>
          </cell>
          <cell r="C298" t="str">
            <v>BIO I SUPERFOODS</v>
          </cell>
          <cell r="D298" t="str">
            <v>02 SILVER</v>
          </cell>
        </row>
        <row r="299">
          <cell r="A299" t="str">
            <v>POL12846</v>
          </cell>
          <cell r="B299" t="str">
            <v>Polleo Protein Chips Sour Onion 50 g</v>
          </cell>
          <cell r="C299" t="str">
            <v>RTD &amp; SNACKS</v>
          </cell>
          <cell r="D299" t="str">
            <v>02 SILVER</v>
          </cell>
        </row>
        <row r="300">
          <cell r="A300" t="str">
            <v>POL12845</v>
          </cell>
          <cell r="B300" t="str">
            <v>Polleo Protein Chips Paprika 50 g</v>
          </cell>
          <cell r="C300" t="str">
            <v>RTD &amp; SNACKS</v>
          </cell>
          <cell r="D300" t="str">
            <v>02 SILVER</v>
          </cell>
        </row>
        <row r="301">
          <cell r="A301" t="str">
            <v>pol12919</v>
          </cell>
          <cell r="B301" t="str">
            <v>Polleo Caffeine Boost, 200 caps</v>
          </cell>
          <cell r="C301" t="str">
            <v>SPORTSKA PREHRANA</v>
          </cell>
          <cell r="D301" t="str">
            <v>03 BRONZE</v>
          </cell>
        </row>
        <row r="302">
          <cell r="A302" t="str">
            <v>POL12847</v>
          </cell>
          <cell r="B302" t="str">
            <v>Polleo Premium HydroX Whey 1,8kg Chocolate Coconut</v>
          </cell>
          <cell r="C302" t="str">
            <v>PROTEINI</v>
          </cell>
          <cell r="D302" t="str">
            <v>03 BRONZE</v>
          </cell>
        </row>
        <row r="303">
          <cell r="A303" t="str">
            <v>GAR04753</v>
          </cell>
          <cell r="B303" t="str">
            <v>Fenix 8, 47 mm, Solar Sapphire, Carbon Gray DLC Tit., Black/Pebble Gray remen</v>
          </cell>
          <cell r="C303" t="str">
            <v>GADGETI</v>
          </cell>
          <cell r="D303" t="str">
            <v>03 BRONZE</v>
          </cell>
        </row>
        <row r="304">
          <cell r="A304" t="str">
            <v>ON00337</v>
          </cell>
          <cell r="B304" t="str">
            <v>Gold Pre-Workout 330g Fruit Punch</v>
          </cell>
          <cell r="C304" t="str">
            <v>SPORTSKA PREHRANA</v>
          </cell>
          <cell r="D304" t="str">
            <v>03 BRONZE</v>
          </cell>
        </row>
        <row r="305">
          <cell r="A305" t="str">
            <v>SHM00038</v>
          </cell>
          <cell r="B305" t="str">
            <v>Shieldmixer Hero Pro Spartan</v>
          </cell>
          <cell r="C305" t="str">
            <v>DRINKWARE I HOME</v>
          </cell>
          <cell r="D305" t="str">
            <v>03 BRONZE</v>
          </cell>
        </row>
        <row r="306">
          <cell r="A306" t="str">
            <v>SCM04329</v>
          </cell>
          <cell r="B306" t="str">
            <v>Defender 500g</v>
          </cell>
          <cell r="C306" t="str">
            <v>SPORTSKA PREHRANA</v>
          </cell>
          <cell r="D306" t="str">
            <v>03 BRONZE</v>
          </cell>
        </row>
        <row r="307">
          <cell r="A307" t="str">
            <v>SHM00037</v>
          </cell>
          <cell r="B307" t="str">
            <v>Shieldmixer Hero Pro Dark Side</v>
          </cell>
          <cell r="C307" t="str">
            <v>DRINKWARE I HOME</v>
          </cell>
          <cell r="D307" t="str">
            <v>03 BRONZE</v>
          </cell>
        </row>
        <row r="308">
          <cell r="A308" t="str">
            <v>GAR04844</v>
          </cell>
          <cell r="B308" t="str">
            <v>Fenix 8 Pro 51 mm LTE AMOLED Sapphire Tit. Graphite Strap</v>
          </cell>
          <cell r="C308" t="str">
            <v>GADGETI</v>
          </cell>
          <cell r="D308" t="str">
            <v>03 BRONZE</v>
          </cell>
        </row>
        <row r="309">
          <cell r="A309" t="str">
            <v>ON00553</v>
          </cell>
          <cell r="B309" t="str">
            <v>Platinum PWO BlueRaz 380g</v>
          </cell>
          <cell r="C309" t="str">
            <v>SPORTSKA PREHRANA</v>
          </cell>
          <cell r="D309" t="str">
            <v>03 BRONZE</v>
          </cell>
        </row>
        <row r="310">
          <cell r="A310" t="str">
            <v>SHM00034</v>
          </cell>
          <cell r="B310" t="str">
            <v>Shieldmixer Hero Pro Johnny Bravo Pretty</v>
          </cell>
          <cell r="C310" t="str">
            <v>DRINKWARE I HOME</v>
          </cell>
          <cell r="D310" t="str">
            <v>03 BRONZE</v>
          </cell>
        </row>
        <row r="311">
          <cell r="A311" t="str">
            <v>GAR04751</v>
          </cell>
          <cell r="B311" t="str">
            <v>Fenix 8, 51 mm, AMOLED Sapphire Tit., Spark Orange/Graphite remen</v>
          </cell>
          <cell r="C311" t="str">
            <v>GADGETI</v>
          </cell>
          <cell r="D311" t="str">
            <v>03 BRONZE</v>
          </cell>
        </row>
        <row r="312">
          <cell r="A312" t="str">
            <v>POL09733</v>
          </cell>
          <cell r="B312" t="str">
            <v>Polleo 1st Whey 30,4g SACHET Cookies &amp; Cream</v>
          </cell>
          <cell r="C312" t="str">
            <v>PROTEINI</v>
          </cell>
          <cell r="D312" t="str">
            <v>03 BRONZE</v>
          </cell>
        </row>
        <row r="313">
          <cell r="A313" t="str">
            <v>POL09860</v>
          </cell>
          <cell r="B313" t="str">
            <v>Polleo Guarana Extract 90 caps</v>
          </cell>
          <cell r="C313" t="str">
            <v>SPORTSKA PREHRANA</v>
          </cell>
          <cell r="D313" t="str">
            <v>03 BRONZE</v>
          </cell>
        </row>
        <row r="314">
          <cell r="A314" t="str">
            <v>POL04105</v>
          </cell>
          <cell r="B314" t="str">
            <v>Polleo Dekstroza 1000g</v>
          </cell>
          <cell r="C314" t="str">
            <v>SPORTSKA PREHRANA</v>
          </cell>
          <cell r="D314" t="str">
            <v>03 BRONZE</v>
          </cell>
        </row>
        <row r="315">
          <cell r="A315" t="str">
            <v>POL12830</v>
          </cell>
          <cell r="B315" t="str">
            <v>Polleo 1st Whey 250g Swiss Chocolate Supreme</v>
          </cell>
          <cell r="C315" t="str">
            <v>PROTEINI</v>
          </cell>
          <cell r="D315" t="str">
            <v>03 BRONZE</v>
          </cell>
        </row>
        <row r="316">
          <cell r="A316" t="str">
            <v>ATC06612</v>
          </cell>
          <cell r="B316" t="str">
            <v>Latex band 1cm Level 2 zelena Atleticore</v>
          </cell>
          <cell r="C316" t="str">
            <v>FITNESS OPREMA</v>
          </cell>
          <cell r="D316" t="str">
            <v>03 BRONZE</v>
          </cell>
        </row>
        <row r="317">
          <cell r="A317" t="str">
            <v>ZOE12383</v>
          </cell>
          <cell r="B317" t="str">
            <v>ZOE Iso Drink 300g Lemon Lime</v>
          </cell>
          <cell r="C317" t="str">
            <v>SPORTSKA PREHRANA</v>
          </cell>
          <cell r="D317" t="str">
            <v>03 BRONZE</v>
          </cell>
        </row>
        <row r="318">
          <cell r="A318" t="str">
            <v>POL12834</v>
          </cell>
          <cell r="B318" t="str">
            <v>Polleo Bulk Gainer 1kg Vanilla</v>
          </cell>
          <cell r="C318" t="str">
            <v>SPORTSKA PREHRANA</v>
          </cell>
          <cell r="D318" t="str">
            <v>03 BRONZE</v>
          </cell>
        </row>
        <row r="319">
          <cell r="A319" t="str">
            <v>ON00248</v>
          </cell>
          <cell r="B319" t="str">
            <v>Gold Whey 450g Delicious Strawberry</v>
          </cell>
          <cell r="C319" t="str">
            <v>PROTEINI</v>
          </cell>
          <cell r="D319" t="str">
            <v>03 BRONZE</v>
          </cell>
        </row>
        <row r="320">
          <cell r="A320" t="str">
            <v>GAR04747</v>
          </cell>
          <cell r="B320" t="str">
            <v>Fenix 8, 43 mm, AMOLED Sapphire, Soft Gold, Fog Gray/Dark Sandstone</v>
          </cell>
          <cell r="C320" t="str">
            <v>GADGETI</v>
          </cell>
          <cell r="D320" t="str">
            <v>03 BRONZE</v>
          </cell>
        </row>
        <row r="321">
          <cell r="A321" t="str">
            <v>POL12767</v>
          </cell>
          <cell r="B321" t="str">
            <v>Polleo Smart Cookies 128g White Creamy Peanut</v>
          </cell>
          <cell r="C321" t="str">
            <v>RTD &amp; SNACKS</v>
          </cell>
          <cell r="D321" t="str">
            <v>03 BRONZE</v>
          </cell>
        </row>
        <row r="322">
          <cell r="A322" t="str">
            <v>NOC17407</v>
          </cell>
          <cell r="B322" t="str">
            <v>NOCCO BLOOD ORANGE DEL SOL 330ml</v>
          </cell>
          <cell r="C322" t="str">
            <v>RTD &amp; SNACKS</v>
          </cell>
          <cell r="D322" t="str">
            <v>03 BRONZE</v>
          </cell>
        </row>
        <row r="323">
          <cell r="A323" t="str">
            <v>SCM04391</v>
          </cell>
          <cell r="B323" t="str">
            <v>100R Whey - 2 kg Vanilla</v>
          </cell>
          <cell r="C323" t="str">
            <v>PROTEINI</v>
          </cell>
          <cell r="D323" t="str">
            <v>03 BRONZE</v>
          </cell>
        </row>
        <row r="324">
          <cell r="A324" t="str">
            <v>ATC06640</v>
          </cell>
          <cell r="B324" t="str">
            <v>Trening prsluk LightVest 10kg Atleticore</v>
          </cell>
          <cell r="C324" t="str">
            <v>FITNESS OPREMA</v>
          </cell>
          <cell r="D324" t="str">
            <v>03 BRONZE</v>
          </cell>
        </row>
        <row r="325">
          <cell r="A325" t="str">
            <v>CEL11619</v>
          </cell>
          <cell r="B325" t="str">
            <v>C4 Energy Crb Frozen Bombsicle 500 ML</v>
          </cell>
          <cell r="C325" t="str">
            <v>RTD &amp; SNACKS</v>
          </cell>
          <cell r="D325" t="str">
            <v>03 BRONZE</v>
          </cell>
        </row>
        <row r="326">
          <cell r="A326" t="str">
            <v>POL04122</v>
          </cell>
          <cell r="B326" t="str">
            <v>Polleo Maltodex 2000g</v>
          </cell>
          <cell r="C326" t="str">
            <v>SPORTSKA PREHRANA</v>
          </cell>
          <cell r="D326" t="str">
            <v>03 BRONZE</v>
          </cell>
        </row>
        <row r="327">
          <cell r="A327" t="str">
            <v>ATC06509</v>
          </cell>
          <cell r="B327" t="str">
            <v>Prostirka NBR Yoga 180 cm crna</v>
          </cell>
          <cell r="C327" t="str">
            <v>FITNESS OPREMA</v>
          </cell>
          <cell r="D327" t="str">
            <v>03 BRONZE</v>
          </cell>
        </row>
        <row r="328">
          <cell r="A328" t="str">
            <v>SHM00077</v>
          </cell>
          <cell r="B328" t="str">
            <v>DEFENDER, Beast Mode On, 600 ml</v>
          </cell>
          <cell r="C328" t="str">
            <v>DRINKWARE I HOME</v>
          </cell>
          <cell r="D328" t="str">
            <v>03 BRONZE</v>
          </cell>
        </row>
        <row r="329">
          <cell r="A329" t="str">
            <v>ZOE12357</v>
          </cell>
          <cell r="B329" t="str">
            <v>ZOE Whey 454g Choco Apricot Cake</v>
          </cell>
          <cell r="C329" t="str">
            <v>PROTEINI</v>
          </cell>
          <cell r="D329" t="str">
            <v>03 BRONZE</v>
          </cell>
        </row>
        <row r="330">
          <cell r="A330" t="str">
            <v>SCM04398</v>
          </cell>
          <cell r="B330" t="str">
            <v>Amino Hybrid 300 tablets</v>
          </cell>
          <cell r="C330" t="str">
            <v>SPORTSKA PREHRANA</v>
          </cell>
          <cell r="D330" t="str">
            <v>03 BRONZE</v>
          </cell>
        </row>
        <row r="331">
          <cell r="A331" t="str">
            <v>POL12850</v>
          </cell>
          <cell r="B331" t="str">
            <v>Polleo Premium HydroX Whey 1,8kg Unflavoured</v>
          </cell>
          <cell r="C331" t="str">
            <v>PROTEINI</v>
          </cell>
          <cell r="D331" t="str">
            <v>03 BRONZE</v>
          </cell>
        </row>
        <row r="332">
          <cell r="A332" t="str">
            <v>SHM00080</v>
          </cell>
          <cell r="B332" t="str">
            <v>DEFENDER, Slay the Weights, 600 ml</v>
          </cell>
          <cell r="C332" t="str">
            <v>DRINKWARE I HOME</v>
          </cell>
          <cell r="D332" t="str">
            <v>03 BRONZE</v>
          </cell>
        </row>
        <row r="333">
          <cell r="A333" t="str">
            <v>POL12703</v>
          </cell>
          <cell r="B333" t="str">
            <v>Polleo Pro Whey 2kg Unflavoured</v>
          </cell>
          <cell r="C333" t="str">
            <v>PROTEINI</v>
          </cell>
          <cell r="D333" t="str">
            <v>03 BRONZE</v>
          </cell>
        </row>
        <row r="334">
          <cell r="A334" t="str">
            <v>POL09928</v>
          </cell>
          <cell r="B334" t="str">
            <v>Polleo Protein oatmeal 60g chocolate coconut</v>
          </cell>
          <cell r="C334" t="str">
            <v>BIO I SUPERFOODS</v>
          </cell>
          <cell r="D334" t="str">
            <v>03 BRONZE</v>
          </cell>
        </row>
        <row r="335">
          <cell r="A335" t="str">
            <v>POL12714</v>
          </cell>
          <cell r="B335" t="str">
            <v>Polleo Pro Whey 908g White chocolate</v>
          </cell>
          <cell r="C335" t="str">
            <v>PROTEINI</v>
          </cell>
          <cell r="D335" t="str">
            <v>03 BRONZE</v>
          </cell>
        </row>
        <row r="336">
          <cell r="A336" t="str">
            <v>POL09760</v>
          </cell>
          <cell r="B336" t="str">
            <v>Polleo Revive 1kg Grape</v>
          </cell>
          <cell r="C336" t="str">
            <v>SPORTSKA PREHRANA</v>
          </cell>
          <cell r="D336" t="str">
            <v>03 BRONZE</v>
          </cell>
        </row>
        <row r="337">
          <cell r="A337" t="str">
            <v>SCM04308</v>
          </cell>
          <cell r="B337" t="str">
            <v>Metabolon 250g</v>
          </cell>
          <cell r="C337" t="str">
            <v>SPORTSKA PREHRANA</v>
          </cell>
          <cell r="D337" t="str">
            <v>03 BRONZE</v>
          </cell>
        </row>
        <row r="338">
          <cell r="A338" t="str">
            <v>ON00402</v>
          </cell>
          <cell r="B338" t="str">
            <v>Gold BCAA Train + Sustain 266g Peach Passionfruit</v>
          </cell>
          <cell r="C338" t="str">
            <v>SPORTSKA PREHRANA</v>
          </cell>
          <cell r="D338" t="str">
            <v>03 BRONZE</v>
          </cell>
        </row>
        <row r="339">
          <cell r="A339" t="str">
            <v>POL04283</v>
          </cell>
          <cell r="B339" t="str">
            <v>Chia sjemenke 750g Numbers Are Good</v>
          </cell>
          <cell r="C339" t="str">
            <v>BIO I SUPERFOODS</v>
          </cell>
          <cell r="D339" t="str">
            <v>03 BRONZE</v>
          </cell>
        </row>
        <row r="340">
          <cell r="A340" t="str">
            <v>ATC06626</v>
          </cell>
          <cell r="B340" t="str">
            <v>Komplet standard utega i šipke s navojem 20 kg</v>
          </cell>
          <cell r="C340" t="str">
            <v>FITNESS OPREMA</v>
          </cell>
          <cell r="D340" t="str">
            <v>03 BRONZE</v>
          </cell>
        </row>
        <row r="341">
          <cell r="A341" t="str">
            <v>ON00370</v>
          </cell>
          <cell r="B341" t="str">
            <v>Gold BCAA Train + Sustain 266g Raspberry Pomegrana</v>
          </cell>
          <cell r="C341" t="str">
            <v>SPORTSKA PREHRANA</v>
          </cell>
          <cell r="D341" t="str">
            <v>03 BRONZE</v>
          </cell>
        </row>
        <row r="342">
          <cell r="A342" t="str">
            <v>SCM04313</v>
          </cell>
          <cell r="B342" t="str">
            <v>Hydroflex 2kg chocolate</v>
          </cell>
          <cell r="C342" t="str">
            <v>PROTEINI</v>
          </cell>
          <cell r="D342" t="str">
            <v>03 BRONZE</v>
          </cell>
        </row>
        <row r="343">
          <cell r="A343" t="str">
            <v>ZOE12384</v>
          </cell>
          <cell r="B343" t="str">
            <v>ZOE Iso Drink 300g Peach Iced Tea</v>
          </cell>
          <cell r="C343" t="str">
            <v>SPORTSKA PREHRANA</v>
          </cell>
          <cell r="D343" t="str">
            <v>03 BRONZE</v>
          </cell>
        </row>
        <row r="344">
          <cell r="A344" t="str">
            <v>ATC06637</v>
          </cell>
          <cell r="B344" t="str">
            <v>Trening prsluk Professional 20kg Atleticore</v>
          </cell>
          <cell r="C344" t="str">
            <v>FITNESS OPREMA</v>
          </cell>
          <cell r="D344" t="str">
            <v>03 BRONZE</v>
          </cell>
        </row>
        <row r="345">
          <cell r="A345" t="str">
            <v>POL12674</v>
          </cell>
          <cell r="B345" t="str">
            <v>Polleo Pro Whey 2kg Chocolate hazelnut</v>
          </cell>
          <cell r="C345" t="str">
            <v>PROTEINI</v>
          </cell>
          <cell r="D345" t="str">
            <v>03 BRONZE</v>
          </cell>
        </row>
        <row r="346">
          <cell r="A346" t="str">
            <v>POL12857</v>
          </cell>
          <cell r="B346" t="str">
            <v>Polleo The One:One Mass Gainer 2,5kg Chocolate Madness</v>
          </cell>
          <cell r="C346" t="str">
            <v>SPORTSKA PREHRANA</v>
          </cell>
          <cell r="D346" t="str">
            <v>03 BRONZE</v>
          </cell>
        </row>
        <row r="347">
          <cell r="A347" t="str">
            <v>ATC06504</v>
          </cell>
          <cell r="B347" t="str">
            <v>Bučica gumirana 5 kg</v>
          </cell>
          <cell r="C347" t="str">
            <v>FITNESS OPREMA</v>
          </cell>
          <cell r="D347" t="str">
            <v>03 BRONZE</v>
          </cell>
        </row>
        <row r="348">
          <cell r="A348" t="str">
            <v>BSN06909</v>
          </cell>
          <cell r="B348" t="str">
            <v>BSN N.O. Xplode Purple Power 650g</v>
          </cell>
          <cell r="C348" t="str">
            <v>SPORTSKA PREHRANA</v>
          </cell>
          <cell r="D348" t="str">
            <v>03 BRONZE</v>
          </cell>
        </row>
        <row r="349">
          <cell r="A349" t="str">
            <v>POL12768</v>
          </cell>
          <cell r="B349" t="str">
            <v>Polleo Protein Pralines 48 g</v>
          </cell>
          <cell r="C349" t="str">
            <v>RTD &amp; SNACKS</v>
          </cell>
          <cell r="D349" t="str">
            <v>03 BRONZE</v>
          </cell>
        </row>
        <row r="350">
          <cell r="A350" t="str">
            <v>NOC17405</v>
          </cell>
          <cell r="B350" t="str">
            <v>NOCCO BCAA CARIBEAN 330ml</v>
          </cell>
          <cell r="C350" t="str">
            <v>RTD &amp; SNACKS</v>
          </cell>
          <cell r="D350" t="str">
            <v>03 BRONZE</v>
          </cell>
        </row>
        <row r="351">
          <cell r="A351" t="str">
            <v>NOC17412</v>
          </cell>
          <cell r="B351" t="str">
            <v>NOCCO Grand Sour 330ml</v>
          </cell>
          <cell r="C351" t="str">
            <v>RTD &amp; SNACKS</v>
          </cell>
          <cell r="D351" t="str">
            <v>03 BRONZE</v>
          </cell>
        </row>
        <row r="352">
          <cell r="A352" t="str">
            <v>GAR04755</v>
          </cell>
          <cell r="B352" t="str">
            <v>Fenix 8, 51 mm, Solar Sapphire, Carbon Gray DLC Tit., Black/Pebble Gray remen</v>
          </cell>
          <cell r="C352" t="str">
            <v>GADGETI</v>
          </cell>
          <cell r="D352" t="str">
            <v>03 BRONZE</v>
          </cell>
        </row>
        <row r="353">
          <cell r="A353" t="str">
            <v>ON00537</v>
          </cell>
          <cell r="B353" t="str">
            <v>Gold Pre-Workout 300G Blue Raspberry</v>
          </cell>
          <cell r="C353" t="str">
            <v>SPORTSKA PREHRANA</v>
          </cell>
          <cell r="D353" t="str">
            <v>03 BRONZE</v>
          </cell>
        </row>
        <row r="354">
          <cell r="A354" t="str">
            <v>NOC17406</v>
          </cell>
          <cell r="B354" t="str">
            <v>NOCCO BCAA MIAMI STRAWBERRY 330ml</v>
          </cell>
          <cell r="C354" t="str">
            <v>RTD &amp; SNACKS</v>
          </cell>
          <cell r="D354" t="str">
            <v>03 BRONZE</v>
          </cell>
        </row>
        <row r="355">
          <cell r="A355" t="str">
            <v>ATC06611</v>
          </cell>
          <cell r="B355" t="str">
            <v>Latex band 3cm Level 1 crvena Atleticore</v>
          </cell>
          <cell r="C355" t="str">
            <v>FITNESS OPREMA</v>
          </cell>
          <cell r="D355" t="str">
            <v>03 BRONZE</v>
          </cell>
        </row>
        <row r="356">
          <cell r="A356" t="str">
            <v>ATC06503</v>
          </cell>
          <cell r="B356" t="str">
            <v>Bučica gumirana 4 kg</v>
          </cell>
          <cell r="C356" t="str">
            <v>FITNESS OPREMA</v>
          </cell>
          <cell r="D356" t="str">
            <v>03 BRONZE</v>
          </cell>
        </row>
        <row r="357">
          <cell r="A357" t="str">
            <v>POL04376</v>
          </cell>
          <cell r="B357" t="str">
            <v>Polleo Zero Sauce 425ml Ketchup</v>
          </cell>
          <cell r="C357" t="str">
            <v>BIO I SUPERFOODS</v>
          </cell>
          <cell r="D357" t="str">
            <v>03 BRONZE</v>
          </cell>
        </row>
        <row r="358">
          <cell r="A358" t="str">
            <v>POL09854</v>
          </cell>
          <cell r="B358" t="str">
            <v>Polleo Iron 60 caps</v>
          </cell>
          <cell r="C358" t="str">
            <v>SPORTSKA PREHRANA</v>
          </cell>
          <cell r="D358" t="str">
            <v>03 BRONZE</v>
          </cell>
        </row>
        <row r="359">
          <cell r="A359" t="str">
            <v>ZOE12409</v>
          </cell>
          <cell r="B359" t="str">
            <v>ZOE Omega Essence 60caps</v>
          </cell>
          <cell r="C359" t="str">
            <v>SPORTSKA PREHRANA</v>
          </cell>
          <cell r="D359" t="str">
            <v>03 BRONZE</v>
          </cell>
        </row>
        <row r="360">
          <cell r="A360" t="str">
            <v>POL12816</v>
          </cell>
          <cell r="B360" t="str">
            <v>Polleo voda 500ml</v>
          </cell>
          <cell r="C360" t="str">
            <v>RTD &amp; SNACKS</v>
          </cell>
          <cell r="D360" t="str">
            <v>03 BRONZE</v>
          </cell>
        </row>
        <row r="361">
          <cell r="A361" t="str">
            <v>ATC06502</v>
          </cell>
          <cell r="B361" t="str">
            <v>Bučica gumirana 3 kg</v>
          </cell>
          <cell r="C361" t="str">
            <v>FITNESS OPREMA</v>
          </cell>
          <cell r="D361" t="str">
            <v>03 BRONZE</v>
          </cell>
        </row>
        <row r="362">
          <cell r="A362" t="str">
            <v>ATC06603</v>
          </cell>
          <cell r="B362" t="str">
            <v>Girja profesionalna 20 kg Atleticore</v>
          </cell>
          <cell r="C362" t="str">
            <v>FITNESS OPREMA</v>
          </cell>
          <cell r="D362" t="str">
            <v>03 BRONZE</v>
          </cell>
        </row>
        <row r="363">
          <cell r="A363" t="str">
            <v>POL09867</v>
          </cell>
          <cell r="B363" t="str">
            <v>Polleo Mega Taurine 60 caps</v>
          </cell>
          <cell r="C363" t="str">
            <v>SPORTSKA PREHRANA</v>
          </cell>
          <cell r="D363" t="str">
            <v>03 BRONZE</v>
          </cell>
        </row>
        <row r="364">
          <cell r="A364" t="str">
            <v>ZOE12458</v>
          </cell>
          <cell r="B364" t="str">
            <v>ZOE Clear Hydrowhey 250g Peach Iced Tea</v>
          </cell>
          <cell r="C364" t="str">
            <v>PROTEINI</v>
          </cell>
          <cell r="D364" t="str">
            <v>03 BRONZE</v>
          </cell>
        </row>
        <row r="365">
          <cell r="A365" t="str">
            <v>ZOE12443</v>
          </cell>
          <cell r="B365" t="str">
            <v>Zoe Nutrition Protein Cream Twist 200g</v>
          </cell>
          <cell r="C365" t="str">
            <v>BIO I SUPERFOODS</v>
          </cell>
          <cell r="D365" t="str">
            <v>03 BRONZE</v>
          </cell>
        </row>
        <row r="366">
          <cell r="A366" t="str">
            <v>SHM00047</v>
          </cell>
          <cell r="B366" t="str">
            <v>Shieldmixer Hero Pro Straight Out Of The Gym</v>
          </cell>
          <cell r="C366" t="str">
            <v>DRINKWARE I HOME</v>
          </cell>
          <cell r="D366" t="str">
            <v>03 BRONZE</v>
          </cell>
        </row>
        <row r="367">
          <cell r="A367" t="str">
            <v>ON00535</v>
          </cell>
          <cell r="B367" t="str">
            <v>BSN N.O. Xplode Green Burst 650g</v>
          </cell>
          <cell r="C367" t="str">
            <v>SPORTSKA PREHRANA</v>
          </cell>
          <cell r="D367" t="str">
            <v>03 BRONZE</v>
          </cell>
        </row>
        <row r="368">
          <cell r="A368" t="str">
            <v>ZOE12442</v>
          </cell>
          <cell r="B368" t="str">
            <v>Zoe Nutrition Protein Cream Hazelnut Cocoa 200g</v>
          </cell>
          <cell r="C368" t="str">
            <v>BIO I SUPERFOODS</v>
          </cell>
          <cell r="D368" t="str">
            <v>03 BRONZE</v>
          </cell>
        </row>
        <row r="369">
          <cell r="A369" t="str">
            <v>POL09714</v>
          </cell>
          <cell r="B369" t="str">
            <v>Polleo Zero Sauce 425ml Mayo</v>
          </cell>
          <cell r="C369" t="str">
            <v>BIO I SUPERFOODS</v>
          </cell>
          <cell r="D369" t="str">
            <v>03 BRONZE</v>
          </cell>
        </row>
        <row r="370">
          <cell r="A370" t="str">
            <v>POL12706</v>
          </cell>
          <cell r="B370" t="str">
            <v>Polleo Pro Whey 2kg Vanilla raspberry</v>
          </cell>
          <cell r="C370" t="str">
            <v>PROTEINI</v>
          </cell>
          <cell r="D370" t="str">
            <v>03 BRONZE</v>
          </cell>
        </row>
        <row r="371">
          <cell r="A371" t="str">
            <v>ON00530</v>
          </cell>
          <cell r="B371" t="str">
            <v>Amino Energy+ RTD Tropical 250ml</v>
          </cell>
          <cell r="C371" t="str">
            <v>RTD &amp; SNACKS</v>
          </cell>
          <cell r="D371" t="str">
            <v>03 BRONZE</v>
          </cell>
        </row>
        <row r="372">
          <cell r="A372" t="str">
            <v>ON00252</v>
          </cell>
          <cell r="B372" t="str">
            <v>Gold Whey 896g Cookies &amp; Cream</v>
          </cell>
          <cell r="C372" t="str">
            <v>PROTEINI</v>
          </cell>
          <cell r="D372" t="str">
            <v>03 BRONZE</v>
          </cell>
        </row>
        <row r="373">
          <cell r="A373" t="str">
            <v>ATC06602</v>
          </cell>
          <cell r="B373" t="str">
            <v>Girja profesionalna 16 kg Atleticore</v>
          </cell>
          <cell r="C373" t="str">
            <v>FITNESS OPREMA</v>
          </cell>
          <cell r="D373" t="str">
            <v>03 BRONZE</v>
          </cell>
        </row>
        <row r="374">
          <cell r="A374" t="str">
            <v>UFC16147</v>
          </cell>
          <cell r="B374" t="str">
            <v>OPRO Self-Fit štitnik za zube GEN5 Zlatni - Crno/ Crveni</v>
          </cell>
          <cell r="C374" t="str">
            <v>BORILAČKA OPREMA</v>
          </cell>
          <cell r="D374" t="str">
            <v>03 BRONZE</v>
          </cell>
        </row>
        <row r="375">
          <cell r="A375" t="str">
            <v>ON00331</v>
          </cell>
          <cell r="B375" t="str">
            <v>Gold Whey 2,27kg Chocolate Peanut</v>
          </cell>
          <cell r="C375" t="str">
            <v>PROTEINI</v>
          </cell>
          <cell r="D375" t="str">
            <v>03 BRONZE</v>
          </cell>
        </row>
        <row r="376">
          <cell r="A376" t="str">
            <v>ZOE12302</v>
          </cell>
          <cell r="B376" t="str">
            <v>Prostirka My everyday ECO TPE Yoga Purple ZOE</v>
          </cell>
          <cell r="C376" t="str">
            <v>FITNESS OPREMA</v>
          </cell>
          <cell r="D376" t="str">
            <v>03 BRONZE</v>
          </cell>
        </row>
        <row r="377">
          <cell r="A377" t="str">
            <v>GAR04756</v>
          </cell>
          <cell r="B377" t="str">
            <v>Fenix 8, 51 mm, Solar Sapphire Tit., Amp Yellow/Graphite remen</v>
          </cell>
          <cell r="C377" t="str">
            <v>GADGETI</v>
          </cell>
          <cell r="D377" t="str">
            <v>03 BRONZE</v>
          </cell>
        </row>
        <row r="378">
          <cell r="A378" t="str">
            <v>POL09833</v>
          </cell>
          <cell r="B378" t="str">
            <v>Polleo 1st Whey 30,4g SACHET Chocolate Jaffa</v>
          </cell>
          <cell r="C378" t="str">
            <v>PROTEINI</v>
          </cell>
          <cell r="D378" t="str">
            <v>03 BRONZE</v>
          </cell>
        </row>
        <row r="379">
          <cell r="A379" t="str">
            <v>ON00431</v>
          </cell>
          <cell r="B379" t="str">
            <v>Serious Mass 2,73kg Cookies&amp;Cream</v>
          </cell>
          <cell r="C379" t="str">
            <v>SPORTSKA PREHRANA</v>
          </cell>
          <cell r="D379" t="str">
            <v>03 BRONZE</v>
          </cell>
        </row>
        <row r="380">
          <cell r="A380" t="str">
            <v>POL12809</v>
          </cell>
          <cell r="B380" t="str">
            <v>Vindija &amp; Polleo Protein Shake 500ml Chocolate</v>
          </cell>
          <cell r="C380" t="str">
            <v>RTD &amp; SNACKS</v>
          </cell>
          <cell r="D380" t="str">
            <v>03 BRONZE</v>
          </cell>
        </row>
        <row r="381">
          <cell r="A381" t="str">
            <v>SCM04399</v>
          </cell>
          <cell r="B381" t="str">
            <v>BCAA Hybrid 240 tablets</v>
          </cell>
          <cell r="C381" t="str">
            <v>SPORTSKA PREHRANA</v>
          </cell>
          <cell r="D381" t="str">
            <v>03 BRONZE</v>
          </cell>
        </row>
        <row r="382">
          <cell r="A382" t="str">
            <v>SHM00083</v>
          </cell>
          <cell r="B382" t="str">
            <v>DEFENDER, I Don't Sweat I Sparkle, 600 ml</v>
          </cell>
          <cell r="C382" t="str">
            <v>DRINKWARE I HOME</v>
          </cell>
          <cell r="D382" t="str">
            <v>03 BRONZE</v>
          </cell>
        </row>
        <row r="383">
          <cell r="A383" t="str">
            <v>ATC06735</v>
          </cell>
          <cell r="B383" t="str">
            <v>Steznik zapešća univerzalni crni Atleticore</v>
          </cell>
          <cell r="C383" t="str">
            <v>FITNESS OPREMA</v>
          </cell>
          <cell r="D383" t="str">
            <v>03 BRONZE</v>
          </cell>
        </row>
        <row r="384">
          <cell r="A384" t="str">
            <v>SHM00031</v>
          </cell>
          <cell r="B384" t="str">
            <v>Shieldmixer Hero Pro Go Hard or Go Home</v>
          </cell>
          <cell r="C384" t="str">
            <v>DRINKWARE I HOME</v>
          </cell>
          <cell r="D384" t="str">
            <v>03 BRONZE</v>
          </cell>
        </row>
        <row r="385">
          <cell r="A385" t="str">
            <v>UFC16148</v>
          </cell>
          <cell r="B385" t="str">
            <v>OPRO Self-Fit štitnik za zube GEN5 Zlatni - Crno/ Zlatni</v>
          </cell>
          <cell r="C385" t="str">
            <v>BORILAČKA OPREMA</v>
          </cell>
          <cell r="D385" t="str">
            <v>03 BRONZE</v>
          </cell>
        </row>
        <row r="386">
          <cell r="A386" t="str">
            <v>SHM00115</v>
          </cell>
          <cell r="B386" t="str">
            <v>Shieldmixer Hero Pro Tweety Believe</v>
          </cell>
          <cell r="C386" t="str">
            <v>DRINKWARE I HOME</v>
          </cell>
          <cell r="D386" t="str">
            <v>03 BRONZE</v>
          </cell>
        </row>
        <row r="387">
          <cell r="A387" t="str">
            <v>THG03003</v>
          </cell>
          <cell r="B387" t="str">
            <v>Theragun PRIME G5</v>
          </cell>
          <cell r="C387" t="str">
            <v>FITNESS OPREMA</v>
          </cell>
          <cell r="D387" t="str">
            <v>03 BRONZE</v>
          </cell>
        </row>
        <row r="388">
          <cell r="A388" t="str">
            <v>FIT05871</v>
          </cell>
          <cell r="B388" t="str">
            <v>Tatami strunjača crveno-plava 4 cm</v>
          </cell>
          <cell r="C388" t="str">
            <v>FITNESS OPREMA</v>
          </cell>
          <cell r="D388" t="str">
            <v>03 BRONZE</v>
          </cell>
        </row>
        <row r="389">
          <cell r="A389" t="str">
            <v>SHM00027</v>
          </cell>
          <cell r="B389" t="str">
            <v>Shieldmixer Hero Pro Wonder Woman Classic</v>
          </cell>
          <cell r="C389" t="str">
            <v>DRINKWARE I HOME</v>
          </cell>
          <cell r="D389" t="str">
            <v>03 BRONZE</v>
          </cell>
        </row>
        <row r="390">
          <cell r="A390" t="str">
            <v>ON00442</v>
          </cell>
          <cell r="B390" t="str">
            <v>Gold Whey 2,28kg White Chocolate Raspberry</v>
          </cell>
          <cell r="C390" t="str">
            <v>PROTEINI</v>
          </cell>
          <cell r="D390" t="str">
            <v>03 BRONZE</v>
          </cell>
        </row>
        <row r="391">
          <cell r="A391" t="str">
            <v>ON00242</v>
          </cell>
          <cell r="B391" t="str">
            <v>Gold Whey 2,28kg Delicious Strawberry</v>
          </cell>
          <cell r="C391" t="str">
            <v>PROTEINI</v>
          </cell>
          <cell r="D391" t="str">
            <v>03 BRONZE</v>
          </cell>
        </row>
        <row r="392">
          <cell r="A392" t="str">
            <v>POL12810</v>
          </cell>
          <cell r="B392" t="str">
            <v>Polleo Tactical Backpack, Polleo Sport, Black 45l</v>
          </cell>
          <cell r="C392" t="str">
            <v>ODJEĆA I OBUĆA</v>
          </cell>
          <cell r="D392" t="str">
            <v>03 BRONZE</v>
          </cell>
        </row>
        <row r="393">
          <cell r="A393" t="str">
            <v>SCM04428</v>
          </cell>
          <cell r="B393" t="str">
            <v>The Beef 900g Chocolate</v>
          </cell>
          <cell r="C393" t="str">
            <v>PROTEINI</v>
          </cell>
          <cell r="D393" t="str">
            <v>03 BRONZE</v>
          </cell>
        </row>
        <row r="394">
          <cell r="A394" t="str">
            <v>POL04476</v>
          </cell>
          <cell r="B394" t="str">
            <v>Polleo Fitness water 500 ml l-carnitine</v>
          </cell>
          <cell r="C394" t="str">
            <v>RTD &amp; SNACKS</v>
          </cell>
          <cell r="D394" t="str">
            <v>03 BRONZE</v>
          </cell>
        </row>
        <row r="395">
          <cell r="A395" t="str">
            <v>POL12758</v>
          </cell>
          <cell r="B395" t="str">
            <v>Polleo Almond Butter 350g</v>
          </cell>
          <cell r="C395" t="str">
            <v>BIO I SUPERFOODS</v>
          </cell>
          <cell r="D395" t="str">
            <v>03 BRONZE</v>
          </cell>
        </row>
        <row r="396">
          <cell r="A396" t="str">
            <v>POL04373</v>
          </cell>
          <cell r="B396" t="str">
            <v>Polleo Zero Syrup 425ml Hazelnut-Choco</v>
          </cell>
          <cell r="C396" t="str">
            <v>BIO I SUPERFOODS</v>
          </cell>
          <cell r="D396" t="str">
            <v>03 BRONZE</v>
          </cell>
        </row>
        <row r="397">
          <cell r="A397" t="str">
            <v>SHM00076</v>
          </cell>
          <cell r="B397" t="str">
            <v>DEFENDER, Let the Gainz Begin, 600 ml</v>
          </cell>
          <cell r="C397" t="str">
            <v>DRINKWARE I HOME</v>
          </cell>
          <cell r="D397" t="str">
            <v>03 BRONZE</v>
          </cell>
        </row>
        <row r="398">
          <cell r="A398" t="str">
            <v>SCM04409</v>
          </cell>
          <cell r="B398" t="str">
            <v>Hydroflex 2kg vanilla</v>
          </cell>
          <cell r="C398" t="str">
            <v>PROTEINI</v>
          </cell>
          <cell r="D398" t="str">
            <v>03 BRONZE</v>
          </cell>
        </row>
        <row r="399">
          <cell r="A399" t="str">
            <v>SCM04332</v>
          </cell>
          <cell r="B399" t="str">
            <v>LCLT-1000 500ml wild berries</v>
          </cell>
          <cell r="C399" t="str">
            <v>SPORTSKA PREHRANA</v>
          </cell>
          <cell r="D399" t="str">
            <v>03 BRONZE</v>
          </cell>
        </row>
        <row r="400">
          <cell r="A400" t="str">
            <v>POL09923</v>
          </cell>
          <cell r="B400" t="str">
            <v>Protein pancake 65g unflavoured</v>
          </cell>
          <cell r="C400" t="str">
            <v>PROTEINI</v>
          </cell>
          <cell r="D400" t="str">
            <v>03 BRONZE</v>
          </cell>
        </row>
        <row r="401">
          <cell r="A401" t="str">
            <v>SHM00073</v>
          </cell>
          <cell r="B401" t="str">
            <v>DEFENDER, Make Them Jealous, 600 ml</v>
          </cell>
          <cell r="C401" t="str">
            <v>DRINKWARE I HOME</v>
          </cell>
          <cell r="D401" t="str">
            <v>03 BRONZE</v>
          </cell>
        </row>
        <row r="402">
          <cell r="A402" t="str">
            <v>ATC06506</v>
          </cell>
          <cell r="B402" t="str">
            <v>Deep Tissue Foam Roller ORANGE</v>
          </cell>
          <cell r="C402" t="str">
            <v>FITNESS OPREMA</v>
          </cell>
          <cell r="D402" t="str">
            <v>03 BRONZE</v>
          </cell>
        </row>
        <row r="403">
          <cell r="A403" t="str">
            <v>POL09776</v>
          </cell>
          <cell r="B403" t="str">
            <v>Polleo Instant Oats 2,5kg</v>
          </cell>
          <cell r="C403" t="str">
            <v>BIO I SUPERFOODS</v>
          </cell>
          <cell r="D403" t="str">
            <v>03 BRONZE</v>
          </cell>
        </row>
        <row r="404">
          <cell r="A404" t="str">
            <v>SCM04326</v>
          </cell>
          <cell r="B404" t="str">
            <v>Nitromax 4kg chocolate</v>
          </cell>
          <cell r="C404" t="str">
            <v>SPORTSKA PREHRANA</v>
          </cell>
          <cell r="D404" t="str">
            <v>03 BRONZE</v>
          </cell>
        </row>
        <row r="405">
          <cell r="A405" t="str">
            <v>ON00538</v>
          </cell>
          <cell r="B405" t="str">
            <v>ON PLATINUM PWO FRUIT PUNCH 420G</v>
          </cell>
          <cell r="C405" t="str">
            <v>SPORTSKA PREHRANA</v>
          </cell>
          <cell r="D405" t="str">
            <v>03 BRONZE</v>
          </cell>
        </row>
        <row r="406">
          <cell r="A406" t="str">
            <v>POL12852</v>
          </cell>
          <cell r="B406" t="str">
            <v>Polleo Premium HydroX Whey 1,8kg Vanilla Raspberry</v>
          </cell>
          <cell r="C406" t="str">
            <v>PROTEINI</v>
          </cell>
          <cell r="D406" t="str">
            <v>03 BRONZE</v>
          </cell>
        </row>
        <row r="407">
          <cell r="A407" t="str">
            <v>ATC06623</v>
          </cell>
          <cell r="B407" t="str">
            <v>Deep Tissue Foam Roller BLACK</v>
          </cell>
          <cell r="C407" t="str">
            <v>FITNESS OPREMA</v>
          </cell>
          <cell r="D407" t="str">
            <v>03 BRONZE</v>
          </cell>
        </row>
        <row r="408">
          <cell r="A408" t="str">
            <v>POL12864</v>
          </cell>
          <cell r="B408" t="str">
            <v>Polleo L-Arginine 250 g</v>
          </cell>
          <cell r="C408" t="str">
            <v>SPORTSKA PREHRANA</v>
          </cell>
          <cell r="D408" t="str">
            <v>03 BRONZE</v>
          </cell>
        </row>
        <row r="409">
          <cell r="A409" t="str">
            <v>GAR04841</v>
          </cell>
          <cell r="B409" t="str">
            <v>Fenix 8 Pro 47 mm LTE AMOLED Sapphire Carbon Gray Tit. Black Strap</v>
          </cell>
          <cell r="C409" t="str">
            <v>GADGETI</v>
          </cell>
          <cell r="D409" t="str">
            <v>03 BRONZE</v>
          </cell>
        </row>
        <row r="410">
          <cell r="A410" t="str">
            <v>ZOE12300</v>
          </cell>
          <cell r="B410" t="str">
            <v>Prostirka My precious premium ECO Yoga black ZOE</v>
          </cell>
          <cell r="C410" t="str">
            <v>FITNESS OPREMA</v>
          </cell>
          <cell r="D410" t="str">
            <v>03 BRONZE</v>
          </cell>
        </row>
        <row r="411">
          <cell r="A411" t="str">
            <v>SCM04392</v>
          </cell>
          <cell r="B411" t="str">
            <v>100R Whey - 2 kg Vanilla-Blueberry</v>
          </cell>
          <cell r="C411" t="str">
            <v>PROTEINI</v>
          </cell>
          <cell r="D411" t="str">
            <v>03 BRONZE</v>
          </cell>
        </row>
        <row r="412">
          <cell r="A412" t="str">
            <v>GAR04845</v>
          </cell>
          <cell r="B412" t="str">
            <v>Venu 4 41mm Beige Lunar Gold Bone</v>
          </cell>
          <cell r="C412" t="str">
            <v>GADGETI</v>
          </cell>
          <cell r="D412" t="str">
            <v>03 BRONZE</v>
          </cell>
        </row>
        <row r="413">
          <cell r="A413" t="str">
            <v>SCM04335</v>
          </cell>
          <cell r="B413" t="str">
            <v>MassRage 500g</v>
          </cell>
          <cell r="C413" t="str">
            <v>SPORTSKA PREHRANA</v>
          </cell>
          <cell r="D413" t="str">
            <v>03 BRONZE</v>
          </cell>
        </row>
        <row r="414">
          <cell r="A414" t="str">
            <v>FIT05845</v>
          </cell>
          <cell r="B414" t="str">
            <v>Bučica gumirana heksagonalna 15 kg</v>
          </cell>
          <cell r="C414" t="str">
            <v>FITNESS OPREMA</v>
          </cell>
          <cell r="D414" t="str">
            <v>03 BRONZE</v>
          </cell>
        </row>
        <row r="415">
          <cell r="A415" t="str">
            <v>SHM00014</v>
          </cell>
          <cell r="B415" t="str">
            <v>Shieldmixer Hero Pro Powerpuff Girls</v>
          </cell>
          <cell r="C415" t="str">
            <v>DRINKWARE I HOME</v>
          </cell>
          <cell r="D415" t="str">
            <v>03 BRONZE</v>
          </cell>
        </row>
        <row r="416">
          <cell r="A416" t="str">
            <v>UFC16117</v>
          </cell>
          <cell r="B416" t="str">
            <v>OPRO SELF-FIT SILVER UFC Black/Red</v>
          </cell>
          <cell r="C416" t="str">
            <v>BORILAČKA OPREMA</v>
          </cell>
          <cell r="D416" t="str">
            <v>03 BRONZE</v>
          </cell>
        </row>
        <row r="417">
          <cell r="A417" t="str">
            <v>ZOE12457</v>
          </cell>
          <cell r="B417" t="str">
            <v>ZOE Whey 250g Choco Hazelnut Rocher</v>
          </cell>
          <cell r="C417" t="str">
            <v>PROTEINI</v>
          </cell>
          <cell r="D417" t="str">
            <v>03 BRONZE</v>
          </cell>
        </row>
        <row r="418">
          <cell r="A418" t="str">
            <v>POL12707</v>
          </cell>
          <cell r="B418" t="str">
            <v>Polleo Pro Whey 30g sachet Vanilla-raspberry</v>
          </cell>
          <cell r="C418" t="str">
            <v>PROTEINI</v>
          </cell>
          <cell r="D418" t="str">
            <v>03 BRONZE</v>
          </cell>
        </row>
        <row r="419">
          <cell r="A419" t="str">
            <v>UFC16115</v>
          </cell>
          <cell r="B419" t="str">
            <v>OPRO SELF-FIT Bronze UFC White</v>
          </cell>
          <cell r="C419" t="str">
            <v>BORILAČKA OPREMA</v>
          </cell>
          <cell r="D419" t="str">
            <v>03 BRONZE</v>
          </cell>
        </row>
        <row r="420">
          <cell r="A420" t="str">
            <v>ZOE12301</v>
          </cell>
          <cell r="B420" t="str">
            <v>Prostirka My everyday ECO TPE Yoga Nude ZOE</v>
          </cell>
          <cell r="C420" t="str">
            <v>FITNESS OPREMA</v>
          </cell>
          <cell r="D420" t="str">
            <v>03 BRONZE</v>
          </cell>
        </row>
        <row r="421">
          <cell r="A421" t="str">
            <v>TRX02014</v>
          </cell>
          <cell r="B421" t="str">
            <v>TRX Pro Suspension Trainer</v>
          </cell>
          <cell r="C421" t="str">
            <v>FITNESS OPREMA</v>
          </cell>
          <cell r="D421" t="str">
            <v>03 BRONZE</v>
          </cell>
        </row>
        <row r="422">
          <cell r="A422" t="str">
            <v>SCM04303</v>
          </cell>
          <cell r="B422" t="str">
            <v>Nitromax 2kg chocolate</v>
          </cell>
          <cell r="C422" t="str">
            <v>SPORTSKA PREHRANA</v>
          </cell>
          <cell r="D422" t="str">
            <v>03 BRONZE</v>
          </cell>
        </row>
        <row r="423">
          <cell r="A423" t="str">
            <v>ATC06500</v>
          </cell>
          <cell r="B423" t="str">
            <v>Bučica gumirana 1 kg</v>
          </cell>
          <cell r="C423" t="str">
            <v>FITNESS OPREMA</v>
          </cell>
          <cell r="D423" t="str">
            <v>03 BRONZE</v>
          </cell>
        </row>
        <row r="424">
          <cell r="A424" t="str">
            <v>ON00432</v>
          </cell>
          <cell r="B424" t="str">
            <v>Serious Mass 5,45kg Cookies&amp;Cream</v>
          </cell>
          <cell r="C424" t="str">
            <v>SPORTSKA PREHRANA</v>
          </cell>
          <cell r="D424" t="str">
            <v>03 BRONZE</v>
          </cell>
        </row>
        <row r="425">
          <cell r="A425" t="str">
            <v>POL12708</v>
          </cell>
          <cell r="B425" t="str">
            <v>Polleo Pro Whey 908g Vanilla raspberry</v>
          </cell>
          <cell r="C425" t="str">
            <v>PROTEINI</v>
          </cell>
          <cell r="D425" t="str">
            <v>03 BRONZE</v>
          </cell>
        </row>
        <row r="426">
          <cell r="A426" t="str">
            <v>POL09806</v>
          </cell>
          <cell r="B426" t="str">
            <v>Polleo Tonalin CLA 60 softgels</v>
          </cell>
          <cell r="C426" t="str">
            <v>SPORTSKA PREHRANA</v>
          </cell>
          <cell r="D426" t="str">
            <v>03 BRONZE</v>
          </cell>
        </row>
        <row r="427">
          <cell r="A427" t="str">
            <v>UFC16149</v>
          </cell>
          <cell r="B427" t="str">
            <v>OPRO Self-Fit štitnik za zube GEN5 Srebrni- Crno/ Srebrni</v>
          </cell>
          <cell r="C427" t="str">
            <v>BORILAČKA OPREMA</v>
          </cell>
          <cell r="D427" t="str">
            <v>03 BRONZE</v>
          </cell>
        </row>
        <row r="428">
          <cell r="A428" t="str">
            <v>HUW15027</v>
          </cell>
          <cell r="B428" t="str">
            <v>Huawei Watch GT6 Pro 46mm Black</v>
          </cell>
          <cell r="C428" t="str">
            <v>GADGETI</v>
          </cell>
          <cell r="D428" t="str">
            <v>03 BRONZE</v>
          </cell>
        </row>
        <row r="429">
          <cell r="A429" t="str">
            <v>POL04331</v>
          </cell>
          <cell r="B429" t="str">
            <v>Polleo shaker 300ml NANO WAVE crni</v>
          </cell>
          <cell r="C429" t="str">
            <v>DRINKWARE I HOME</v>
          </cell>
          <cell r="D429" t="str">
            <v>03 BRONZE</v>
          </cell>
        </row>
        <row r="430">
          <cell r="A430" t="str">
            <v>ATC06590</v>
          </cell>
          <cell r="B430" t="str">
            <v>Vijača s opterećenjem Atleticore</v>
          </cell>
          <cell r="C430" t="str">
            <v>FITNESS OPREMA</v>
          </cell>
          <cell r="D430" t="str">
            <v>03 BRONZE</v>
          </cell>
        </row>
        <row r="431">
          <cell r="A431" t="str">
            <v>FIT05836</v>
          </cell>
          <cell r="B431" t="str">
            <v>Uteg disk olimpijski gumirani 10 kg</v>
          </cell>
          <cell r="C431" t="str">
            <v>FITNESS OPREMA</v>
          </cell>
          <cell r="D431" t="str">
            <v>03 BRONZE</v>
          </cell>
        </row>
        <row r="432">
          <cell r="A432" t="str">
            <v>POL12710</v>
          </cell>
          <cell r="B432" t="str">
            <v>Polleo Pro Whey 30g sachet Vanillla</v>
          </cell>
          <cell r="C432" t="str">
            <v>PROTEINI</v>
          </cell>
          <cell r="D432" t="str">
            <v>03 BRONZE</v>
          </cell>
        </row>
        <row r="433">
          <cell r="A433" t="str">
            <v>ON00532</v>
          </cell>
          <cell r="B433" t="str">
            <v>Amino Energy+ RTD Orange 250ml</v>
          </cell>
          <cell r="C433" t="str">
            <v>RTD &amp; SNACKS</v>
          </cell>
          <cell r="D433" t="str">
            <v>03 BRONZE</v>
          </cell>
        </row>
        <row r="434">
          <cell r="A434" t="str">
            <v>UFC16116</v>
          </cell>
          <cell r="B434" t="str">
            <v>OPRO SELF-FIT SILVER UFC Red/Black</v>
          </cell>
          <cell r="C434" t="str">
            <v>BORILAČKA OPREMA</v>
          </cell>
          <cell r="D434" t="str">
            <v>03 BRONZE</v>
          </cell>
        </row>
        <row r="435">
          <cell r="A435" t="str">
            <v>ATC06601</v>
          </cell>
          <cell r="B435" t="str">
            <v>Girja profesionalna 12 kg Atleticore</v>
          </cell>
          <cell r="C435" t="str">
            <v>FITNESS OPREMA</v>
          </cell>
          <cell r="D435" t="str">
            <v>03 BRONZE</v>
          </cell>
        </row>
        <row r="436">
          <cell r="A436" t="str">
            <v>GAR04754</v>
          </cell>
          <cell r="B436" t="str">
            <v>Fenix 8, 47 mm, Solar Sapphire Tit., Amp Yellow/Graphite remen</v>
          </cell>
          <cell r="C436" t="str">
            <v>GADGETI</v>
          </cell>
          <cell r="D436" t="str">
            <v>03 BRONZE</v>
          </cell>
        </row>
        <row r="437">
          <cell r="A437" t="str">
            <v>ATC06665</v>
          </cell>
          <cell r="B437" t="str">
            <v>Latex traka medium Atleticore</v>
          </cell>
          <cell r="C437" t="str">
            <v>FITNESS OPREMA</v>
          </cell>
          <cell r="D437" t="str">
            <v>03 BRONZE</v>
          </cell>
        </row>
        <row r="438">
          <cell r="A438" t="str">
            <v>ZOE12395</v>
          </cell>
          <cell r="B438" t="str">
            <v>ZOE Choco 250g Peanut Butter</v>
          </cell>
          <cell r="C438" t="str">
            <v>BIO I SUPERFOODS</v>
          </cell>
          <cell r="D438" t="str">
            <v>03 BRONZE</v>
          </cell>
        </row>
        <row r="439">
          <cell r="A439" t="str">
            <v>SCM04389</v>
          </cell>
          <cell r="B439" t="str">
            <v>100R Whey - 2 kg Hazelnut</v>
          </cell>
          <cell r="C439" t="str">
            <v>PROTEINI</v>
          </cell>
          <cell r="D439" t="str">
            <v>03 BRONZE</v>
          </cell>
        </row>
        <row r="440">
          <cell r="A440" t="str">
            <v>POL09775</v>
          </cell>
          <cell r="B440" t="str">
            <v>Polleo Instant Oats 1kg</v>
          </cell>
          <cell r="C440" t="str">
            <v>BIO I SUPERFOODS</v>
          </cell>
          <cell r="D440" t="str">
            <v>03 BRONZE</v>
          </cell>
        </row>
        <row r="441">
          <cell r="A441" t="str">
            <v>FIT05846</v>
          </cell>
          <cell r="B441" t="str">
            <v>Bučica gumirana heksagonalna 17,5 kg</v>
          </cell>
          <cell r="C441" t="str">
            <v>FITNESS OPREMA</v>
          </cell>
          <cell r="D441" t="str">
            <v>03 BRONZE</v>
          </cell>
        </row>
        <row r="442">
          <cell r="A442" t="str">
            <v>POL04352</v>
          </cell>
          <cell r="B442" t="str">
            <v>Polleo shaker 300ml NANO WAVE ljubičasti</v>
          </cell>
          <cell r="C442" t="str">
            <v>DRINKWARE I HOME</v>
          </cell>
          <cell r="D442" t="str">
            <v>03 BRONZE</v>
          </cell>
        </row>
        <row r="443">
          <cell r="A443" t="str">
            <v>HUW15005</v>
          </cell>
          <cell r="B443" t="str">
            <v>Huawei Watch GT 5 41mm Gold</v>
          </cell>
          <cell r="C443" t="str">
            <v>GADGETI</v>
          </cell>
          <cell r="D443" t="str">
            <v>03 BRONZE</v>
          </cell>
        </row>
        <row r="444">
          <cell r="A444" t="str">
            <v>TNT25824</v>
          </cell>
          <cell r="B444" t="str">
            <v>Masažni pištolj</v>
          </cell>
          <cell r="C444" t="str">
            <v>FITNESS OPREMA</v>
          </cell>
          <cell r="D444" t="str">
            <v>03 BRONZE</v>
          </cell>
        </row>
        <row r="445">
          <cell r="A445" t="str">
            <v>NUT00887</v>
          </cell>
          <cell r="B445" t="str">
            <v>ElastiJoint 384g Orange</v>
          </cell>
          <cell r="C445" t="str">
            <v>SPORTSKA PREHRANA</v>
          </cell>
          <cell r="D445" t="str">
            <v>03 BRONZE</v>
          </cell>
        </row>
        <row r="446">
          <cell r="A446" t="str">
            <v>BSN06846</v>
          </cell>
          <cell r="B446" t="str">
            <v>Creatine DNA 216g</v>
          </cell>
          <cell r="C446" t="str">
            <v>SPORTSKA PREHRANA</v>
          </cell>
          <cell r="D446" t="str">
            <v>03 BRONZE</v>
          </cell>
        </row>
        <row r="447">
          <cell r="A447" t="str">
            <v>ATC06723</v>
          </cell>
          <cell r="B447" t="str">
            <v>Gurtne univerzalne Atleticore</v>
          </cell>
          <cell r="C447" t="str">
            <v>FITNESS OPREMA</v>
          </cell>
          <cell r="D447" t="str">
            <v>03 BRONZE</v>
          </cell>
        </row>
        <row r="448">
          <cell r="A448" t="str">
            <v>POL04370</v>
          </cell>
          <cell r="B448" t="str">
            <v>Polleo Zero Syrup 425ml Strawberry</v>
          </cell>
          <cell r="C448" t="str">
            <v>BIO I SUPERFOODS</v>
          </cell>
          <cell r="D448" t="str">
            <v>03 BRONZE</v>
          </cell>
        </row>
        <row r="449">
          <cell r="A449" t="str">
            <v>ATC06516</v>
          </cell>
          <cell r="B449" t="str">
            <v>Girja gumirana 4 kg Atleticore</v>
          </cell>
          <cell r="C449" t="str">
            <v>FITNESS OPREMA</v>
          </cell>
          <cell r="D449" t="str">
            <v>03 BRONZE</v>
          </cell>
        </row>
        <row r="450">
          <cell r="A450" t="str">
            <v>ATC06512</v>
          </cell>
          <cell r="B450" t="str">
            <v>Prostirka PVC Yoga 173 cm</v>
          </cell>
          <cell r="C450" t="str">
            <v>FITNESS OPREMA</v>
          </cell>
          <cell r="D450" t="str">
            <v>03 BRONZE</v>
          </cell>
        </row>
        <row r="451">
          <cell r="A451" t="str">
            <v>POL04375</v>
          </cell>
          <cell r="B451" t="str">
            <v>Polleo Zero Sauce 425ml Ceasar</v>
          </cell>
          <cell r="C451" t="str">
            <v>BIO I SUPERFOODS</v>
          </cell>
          <cell r="D451" t="str">
            <v>03 BRONZE</v>
          </cell>
        </row>
        <row r="452">
          <cell r="A452" t="str">
            <v>SHM00071</v>
          </cell>
          <cell r="B452" t="str">
            <v>DEFENDER, Polleo Logo Pink, 600 ml</v>
          </cell>
          <cell r="C452" t="str">
            <v>DRINKWARE I HOME</v>
          </cell>
          <cell r="D452" t="str">
            <v>03 BRONZE</v>
          </cell>
        </row>
        <row r="453">
          <cell r="A453" t="str">
            <v>ATC06662</v>
          </cell>
          <cell r="B453" t="str">
            <v>Latex mini band set (3 kom) Atleticore</v>
          </cell>
          <cell r="C453" t="str">
            <v>FITNESS OPREMA</v>
          </cell>
          <cell r="D453" t="str">
            <v>03 BRONZE</v>
          </cell>
        </row>
        <row r="454">
          <cell r="A454" t="str">
            <v>SHM00028</v>
          </cell>
          <cell r="B454" t="str">
            <v>Shieldmixer Hero Pro Flash Classic</v>
          </cell>
          <cell r="C454" t="str">
            <v>DRINKWARE I HOME</v>
          </cell>
          <cell r="D454" t="str">
            <v>03 BRONZE</v>
          </cell>
        </row>
        <row r="455">
          <cell r="A455" t="str">
            <v>POL04313</v>
          </cell>
          <cell r="B455" t="str">
            <v>ZOE fit&amp;style shaker 600ml crni</v>
          </cell>
          <cell r="C455" t="str">
            <v>DRINKWARE I HOME</v>
          </cell>
          <cell r="D455" t="str">
            <v>03 BRONZE</v>
          </cell>
        </row>
        <row r="456">
          <cell r="A456" t="str">
            <v>FIT05837</v>
          </cell>
          <cell r="B456" t="str">
            <v>Uteg disk olimpijski gumirani 5 kg</v>
          </cell>
          <cell r="C456" t="str">
            <v>FITNESS OPREMA</v>
          </cell>
          <cell r="D456" t="str">
            <v>03 BRONZE</v>
          </cell>
        </row>
        <row r="457">
          <cell r="A457" t="str">
            <v>FIT05843</v>
          </cell>
          <cell r="B457" t="str">
            <v>Bučica gumirana heksagonalna 10 kg</v>
          </cell>
          <cell r="C457" t="str">
            <v>FITNESS OPREMA</v>
          </cell>
          <cell r="D457" t="str">
            <v>03 BRONZE</v>
          </cell>
        </row>
        <row r="458">
          <cell r="A458" t="str">
            <v>SCM04379</v>
          </cell>
          <cell r="B458" t="str">
            <v>Nitromax 2kg vanilla</v>
          </cell>
          <cell r="C458" t="str">
            <v>SPORTSKA PREHRANA</v>
          </cell>
          <cell r="D458" t="str">
            <v>03 BRONZE</v>
          </cell>
        </row>
        <row r="459">
          <cell r="A459" t="str">
            <v>SCM04316</v>
          </cell>
          <cell r="B459" t="str">
            <v>HemoPump 500g orange</v>
          </cell>
          <cell r="C459" t="str">
            <v>SPORTSKA PREHRANA</v>
          </cell>
          <cell r="D459" t="str">
            <v>03 BRONZE</v>
          </cell>
        </row>
        <row r="460">
          <cell r="A460" t="str">
            <v>VEN00049</v>
          </cell>
          <cell r="B460" t="str">
            <v>Venum bandaže - 4 m Crne</v>
          </cell>
          <cell r="C460" t="str">
            <v>BORILAČKA OPREMA</v>
          </cell>
          <cell r="D460" t="str">
            <v>03 BRONZE</v>
          </cell>
        </row>
        <row r="461">
          <cell r="A461" t="str">
            <v>GAR04842</v>
          </cell>
          <cell r="B461" t="str">
            <v>Fenix 8 Pro 47 mm LTE AMOLED Sapphire Tit. Graphite Strap</v>
          </cell>
          <cell r="C461" t="str">
            <v>GADGETI</v>
          </cell>
          <cell r="D461" t="str">
            <v>03 BRONZE</v>
          </cell>
        </row>
        <row r="462">
          <cell r="A462" t="str">
            <v>GAR04826</v>
          </cell>
          <cell r="B462" t="str">
            <v>Forerunner 970 Soft Gold Titanium, French Gray/Indigo</v>
          </cell>
          <cell r="C462" t="str">
            <v>GADGETI</v>
          </cell>
          <cell r="D462" t="str">
            <v>03 BRONZE</v>
          </cell>
        </row>
        <row r="463">
          <cell r="A463" t="str">
            <v>POL12671</v>
          </cell>
          <cell r="B463" t="str">
            <v>Polleo Pro Whey 2kg Chocolate banana</v>
          </cell>
          <cell r="C463" t="str">
            <v>PROTEINI</v>
          </cell>
          <cell r="D463" t="str">
            <v>03 BRONZE</v>
          </cell>
        </row>
        <row r="464">
          <cell r="A464" t="str">
            <v>ATC06614</v>
          </cell>
          <cell r="B464" t="str">
            <v>Latex band 5cm Level 4 plava Atleticore</v>
          </cell>
          <cell r="C464" t="str">
            <v>FITNESS OPREMA</v>
          </cell>
          <cell r="D464" t="str">
            <v>03 BRONZE</v>
          </cell>
        </row>
        <row r="465">
          <cell r="A465" t="str">
            <v>CON23205</v>
          </cell>
          <cell r="B465" t="str">
            <v>Concept2 Skierg Podloga</v>
          </cell>
          <cell r="C465" t="str">
            <v>FITNESS OPREMA</v>
          </cell>
          <cell r="D465" t="str">
            <v>03 BRONZE</v>
          </cell>
        </row>
        <row r="466">
          <cell r="A466" t="str">
            <v>ON00204</v>
          </cell>
          <cell r="B466" t="str">
            <v>100% ON Casein 924g Chocolate</v>
          </cell>
          <cell r="C466" t="str">
            <v>PROTEINI</v>
          </cell>
          <cell r="D466" t="str">
            <v>03 BRONZE</v>
          </cell>
        </row>
        <row r="467">
          <cell r="A467" t="str">
            <v>ZOE12387</v>
          </cell>
          <cell r="B467" t="str">
            <v>ZOE Furiosa Pre-Workout 300g Tropical</v>
          </cell>
          <cell r="C467" t="str">
            <v>SPORTSKA PREHRANA</v>
          </cell>
          <cell r="D467" t="str">
            <v>03 BRONZE</v>
          </cell>
        </row>
        <row r="468">
          <cell r="A468" t="str">
            <v>ATC06636</v>
          </cell>
          <cell r="B468" t="str">
            <v>Šipka olimpijska Performance, 220cm-50mm-20kg, nosivost 680kg</v>
          </cell>
          <cell r="C468" t="str">
            <v>FITNESS OPREMA</v>
          </cell>
          <cell r="D468" t="str">
            <v>03 BRONZE</v>
          </cell>
        </row>
        <row r="469">
          <cell r="A469" t="str">
            <v>ON00201</v>
          </cell>
          <cell r="B469" t="str">
            <v>100% ON Casein 1,8kg vanilla</v>
          </cell>
          <cell r="C469" t="str">
            <v>PROTEINI</v>
          </cell>
          <cell r="D469" t="str">
            <v>03 BRONZE</v>
          </cell>
        </row>
        <row r="470">
          <cell r="A470" t="str">
            <v>ATC06608</v>
          </cell>
          <cell r="B470" t="str">
            <v>Magnezij za ruke KOCKA Atleticore</v>
          </cell>
          <cell r="C470" t="str">
            <v>FITNESS OPREMA</v>
          </cell>
          <cell r="D470" t="str">
            <v>03 BRONZE</v>
          </cell>
        </row>
        <row r="471">
          <cell r="A471" t="str">
            <v>FIT05847</v>
          </cell>
          <cell r="B471" t="str">
            <v>Bučica gumirana heksagonalna 20 kg</v>
          </cell>
          <cell r="C471" t="str">
            <v>FITNESS OPREMA</v>
          </cell>
          <cell r="D471" t="str">
            <v>03 BRONZE</v>
          </cell>
        </row>
        <row r="472">
          <cell r="A472" t="str">
            <v>THG03002</v>
          </cell>
          <cell r="B472" t="str">
            <v>Theragun Elite Black G5</v>
          </cell>
          <cell r="C472" t="str">
            <v>FITNESS OPREMA</v>
          </cell>
          <cell r="D472" t="str">
            <v>03 BRONZE</v>
          </cell>
        </row>
        <row r="473">
          <cell r="A473" t="str">
            <v>POL04104</v>
          </cell>
          <cell r="B473" t="str">
            <v>Polleo Dekstroza 500g</v>
          </cell>
          <cell r="C473" t="str">
            <v>SPORTSKA PREHRANA</v>
          </cell>
          <cell r="D473" t="str">
            <v>03 BRONZE</v>
          </cell>
        </row>
        <row r="474">
          <cell r="A474" t="str">
            <v>FIT05844</v>
          </cell>
          <cell r="B474" t="str">
            <v>Bučica gumirana heksagonalna 12,5 kg</v>
          </cell>
          <cell r="C474" t="str">
            <v>FITNESS OPREMA</v>
          </cell>
          <cell r="D474" t="str">
            <v>03 BRONZE</v>
          </cell>
        </row>
        <row r="475">
          <cell r="A475" t="str">
            <v>POL09838</v>
          </cell>
          <cell r="B475" t="str">
            <v>Polleo HydroX Micellar Casein SACHET 30g Vanilla Ice Cream</v>
          </cell>
          <cell r="C475" t="str">
            <v>PROTEINI</v>
          </cell>
          <cell r="D475" t="str">
            <v>03 BRONZE</v>
          </cell>
        </row>
        <row r="476">
          <cell r="A476" t="str">
            <v>SHM00128</v>
          </cell>
          <cell r="B476" t="str">
            <v>Shieldmixer Hero Pro ZOE white</v>
          </cell>
          <cell r="C476" t="str">
            <v>DRINKWARE I HOME</v>
          </cell>
          <cell r="D476" t="str">
            <v>03 BRONZE</v>
          </cell>
        </row>
        <row r="477">
          <cell r="A477" t="str">
            <v>SHM00105</v>
          </cell>
          <cell r="B477" t="str">
            <v>Shieldmixer Hero Pro Thor</v>
          </cell>
          <cell r="C477" t="str">
            <v>DRINKWARE I HOME</v>
          </cell>
          <cell r="D477" t="str">
            <v>03 BRONZE</v>
          </cell>
        </row>
        <row r="478">
          <cell r="A478" t="str">
            <v>ON00278</v>
          </cell>
          <cell r="B478" t="str">
            <v>Serious Mass 2,73kg Strawberry</v>
          </cell>
          <cell r="C478" t="str">
            <v>SPORTSKA PREHRANA</v>
          </cell>
          <cell r="D478" t="str">
            <v>03 BRONZE</v>
          </cell>
        </row>
        <row r="479">
          <cell r="A479" t="str">
            <v>ATC06629</v>
          </cell>
          <cell r="B479" t="str">
            <v>Latex mini band 250x50x0,4mm crvena Atleticore</v>
          </cell>
          <cell r="C479" t="str">
            <v>FITNESS OPREMA</v>
          </cell>
          <cell r="D479" t="str">
            <v>03 BRONZE</v>
          </cell>
        </row>
        <row r="480">
          <cell r="A480" t="str">
            <v>UFC16119</v>
          </cell>
          <cell r="B480" t="str">
            <v>OPRO SELF-FIT GOLD UFC Red Metal/Silver</v>
          </cell>
          <cell r="C480" t="str">
            <v>BORILAČKA OPREMA</v>
          </cell>
          <cell r="D480" t="str">
            <v>03 BRONZE</v>
          </cell>
        </row>
        <row r="481">
          <cell r="A481" t="str">
            <v>FIT05834</v>
          </cell>
          <cell r="B481" t="str">
            <v>Uteg disk olimpijski gumirani 20 kg</v>
          </cell>
          <cell r="C481" t="str">
            <v>FITNESS OPREMA</v>
          </cell>
          <cell r="D481" t="str">
            <v>03 BRONZE</v>
          </cell>
        </row>
        <row r="482">
          <cell r="A482" t="str">
            <v>SHM00090</v>
          </cell>
          <cell r="B482" t="str">
            <v>Shieldmixer Hero Pro Viking</v>
          </cell>
          <cell r="C482" t="str">
            <v>DRINKWARE I HOME</v>
          </cell>
          <cell r="D482" t="str">
            <v>03 BRONZE</v>
          </cell>
        </row>
        <row r="483">
          <cell r="A483" t="str">
            <v>ZOE12308</v>
          </cell>
          <cell r="B483" t="str">
            <v>ZOE Premium Foam roller massage dots Purple</v>
          </cell>
          <cell r="C483" t="str">
            <v>FITNESS OPREMA</v>
          </cell>
          <cell r="D483" t="str">
            <v>03 BRONZE</v>
          </cell>
        </row>
        <row r="484">
          <cell r="A484" t="str">
            <v>SHM00025</v>
          </cell>
          <cell r="B484" t="str">
            <v>Shieldmixer Hero Pro Superman MOS</v>
          </cell>
          <cell r="C484" t="str">
            <v>DRINKWARE I HOME</v>
          </cell>
          <cell r="D484" t="str">
            <v>03 BRONZE</v>
          </cell>
        </row>
        <row r="485">
          <cell r="A485" t="str">
            <v>ZOE12388</v>
          </cell>
          <cell r="B485" t="str">
            <v>ZOE Marine Collagen 300g Pineapple</v>
          </cell>
          <cell r="C485" t="str">
            <v>SPORTSKA PREHRANA</v>
          </cell>
          <cell r="D485" t="str">
            <v>03 BRONZE</v>
          </cell>
        </row>
        <row r="486">
          <cell r="A486" t="str">
            <v>POL04231</v>
          </cell>
          <cell r="B486" t="str">
            <v>Polleo shaker 600ml WAVE PLUS rozi</v>
          </cell>
          <cell r="C486" t="str">
            <v>DRINKWARE I HOME</v>
          </cell>
          <cell r="D486" t="str">
            <v>03 BRONZE</v>
          </cell>
        </row>
        <row r="487">
          <cell r="A487" t="str">
            <v>ZOE12390</v>
          </cell>
          <cell r="B487" t="str">
            <v>ZOE Marine Collagen 300g Lemon</v>
          </cell>
          <cell r="C487" t="str">
            <v>SPORTSKA PREHRANA</v>
          </cell>
          <cell r="D487" t="str">
            <v>03 BRONZE</v>
          </cell>
        </row>
        <row r="488">
          <cell r="A488" t="str">
            <v>BRB00006</v>
          </cell>
          <cell r="B488" t="str">
            <v>Barebells Protein Shake 330ml Chocolate</v>
          </cell>
          <cell r="C488" t="str">
            <v>RTD &amp; SNACKS</v>
          </cell>
          <cell r="D488" t="str">
            <v>03 BRONZE</v>
          </cell>
        </row>
        <row r="489">
          <cell r="A489" t="str">
            <v>SCM04315</v>
          </cell>
          <cell r="B489" t="str">
            <v>AminoRage 500g orange</v>
          </cell>
          <cell r="C489" t="str">
            <v>SPORTSKA PREHRANA</v>
          </cell>
          <cell r="D489" t="str">
            <v>03 BRONZE</v>
          </cell>
        </row>
        <row r="490">
          <cell r="A490" t="str">
            <v>SHM00178</v>
          </cell>
          <cell r="B490" t="str">
            <v>Compartment Black</v>
          </cell>
          <cell r="C490" t="str">
            <v>DRINKWARE I HOME</v>
          </cell>
          <cell r="D490" t="str">
            <v>03 BRONZE</v>
          </cell>
        </row>
        <row r="491">
          <cell r="A491" t="str">
            <v>ATC06668</v>
          </cell>
          <cell r="B491" t="str">
            <v>Prostirka TPE Yoga military</v>
          </cell>
          <cell r="C491" t="str">
            <v>FITNESS OPREMA</v>
          </cell>
          <cell r="D491" t="str">
            <v>03 BRONZE</v>
          </cell>
        </row>
        <row r="492">
          <cell r="A492" t="str">
            <v>ATC06501</v>
          </cell>
          <cell r="B492" t="str">
            <v>Bučica gumirana 2 kg</v>
          </cell>
          <cell r="C492" t="str">
            <v>FITNESS OPREMA</v>
          </cell>
          <cell r="D492" t="str">
            <v>03 BRONZE</v>
          </cell>
        </row>
        <row r="493">
          <cell r="A493" t="str">
            <v>POL12759</v>
          </cell>
          <cell r="B493" t="str">
            <v>Polleo Cashew Butter 350g</v>
          </cell>
          <cell r="C493" t="str">
            <v>BIO I SUPERFOODS</v>
          </cell>
          <cell r="D493" t="str">
            <v>03 BRONZE</v>
          </cell>
        </row>
        <row r="494">
          <cell r="A494" t="str">
            <v>ZOE12456</v>
          </cell>
          <cell r="B494" t="str">
            <v>ZOE Whey 250g French Vanilla Macaron</v>
          </cell>
          <cell r="C494" t="str">
            <v>PROTEINI</v>
          </cell>
          <cell r="D494" t="str">
            <v>03 BRONZE</v>
          </cell>
        </row>
        <row r="495">
          <cell r="A495" t="str">
            <v>ATC06597</v>
          </cell>
          <cell r="B495" t="str">
            <v>Chin up bar Atleticore</v>
          </cell>
          <cell r="C495" t="str">
            <v>FITNESS OPREMA</v>
          </cell>
          <cell r="D495" t="str">
            <v>03 BRONZE</v>
          </cell>
        </row>
        <row r="496">
          <cell r="A496" t="str">
            <v>POL12856</v>
          </cell>
          <cell r="B496" t="str">
            <v>Polleo The One:One Mass Gainer 1kg Vanilla Milkshake</v>
          </cell>
          <cell r="C496" t="str">
            <v>SPORTSKA PREHRANA</v>
          </cell>
          <cell r="D496" t="str">
            <v>03 BRONZE</v>
          </cell>
        </row>
        <row r="497">
          <cell r="A497" t="str">
            <v>POL12855</v>
          </cell>
          <cell r="B497" t="str">
            <v>Polleo The One:One Mass Gainer 1kg Chocolate Madness</v>
          </cell>
          <cell r="C497" t="str">
            <v>SPORTSKA PREHRANA</v>
          </cell>
          <cell r="D497" t="str">
            <v>03 BRONZE</v>
          </cell>
        </row>
        <row r="498">
          <cell r="A498" t="str">
            <v>POL12854</v>
          </cell>
          <cell r="B498" t="str">
            <v>Polleo HydroX Micellar Casein 2kg Vanilla Ice Cream</v>
          </cell>
          <cell r="C498" t="str">
            <v>PROTEINI</v>
          </cell>
          <cell r="D498" t="str">
            <v>03 BRONZE</v>
          </cell>
        </row>
        <row r="499">
          <cell r="A499" t="str">
            <v>POL12853</v>
          </cell>
          <cell r="B499" t="str">
            <v>Polleo HydroX Micellar Casein 2kg Double Chocolate Cream</v>
          </cell>
          <cell r="C499" t="str">
            <v>PROTEINI</v>
          </cell>
          <cell r="D499" t="str">
            <v>03 BRONZE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Z38"/>
  <sheetViews>
    <sheetView zoomScaleNormal="100" workbookViewId="0">
      <selection activeCell="C35" sqref="C35"/>
    </sheetView>
  </sheetViews>
  <sheetFormatPr defaultColWidth="8.5703125" defaultRowHeight="15" x14ac:dyDescent="0.25"/>
  <cols>
    <col min="1" max="1" width="2.7109375" style="1" customWidth="1"/>
    <col min="2" max="2" width="25.5703125" style="1" customWidth="1"/>
    <col min="3" max="3" width="33.28515625" style="1" customWidth="1"/>
    <col min="4" max="4" width="51.85546875" style="1" customWidth="1"/>
    <col min="5" max="5" width="18.5703125" style="1" customWidth="1"/>
    <col min="6" max="6" width="42.5703125" style="1" customWidth="1"/>
    <col min="7" max="7" width="2.7109375" style="1" customWidth="1"/>
    <col min="8" max="8" width="22.28515625" style="1" customWidth="1"/>
    <col min="9" max="26" width="8.85546875" style="1" customWidth="1"/>
  </cols>
  <sheetData>
    <row r="2" spans="2:8" ht="30.75" customHeight="1" x14ac:dyDescent="0.5">
      <c r="B2" s="2" t="s">
        <v>0</v>
      </c>
    </row>
    <row r="3" spans="2:8" ht="17.25" customHeight="1" x14ac:dyDescent="0.3">
      <c r="B3" s="3" t="s">
        <v>1</v>
      </c>
    </row>
    <row r="4" spans="2:8" ht="15" customHeight="1" x14ac:dyDescent="0.25">
      <c r="B4" s="4"/>
      <c r="C4" s="4"/>
      <c r="D4" s="4"/>
      <c r="E4" s="4"/>
      <c r="F4" s="4"/>
      <c r="G4" s="4"/>
      <c r="H4" s="4"/>
    </row>
    <row r="5" spans="2:8" ht="15" customHeight="1" x14ac:dyDescent="0.25"/>
    <row r="6" spans="2:8" ht="36" customHeight="1" x14ac:dyDescent="0.55000000000000004">
      <c r="B6" s="195">
        <v>496</v>
      </c>
      <c r="C6" s="195"/>
      <c r="D6" s="5">
        <v>9</v>
      </c>
      <c r="F6" s="6">
        <v>13</v>
      </c>
      <c r="H6" s="7">
        <v>3</v>
      </c>
    </row>
    <row r="7" spans="2:8" ht="14.25" customHeight="1" x14ac:dyDescent="0.25">
      <c r="B7" s="8" t="s">
        <v>2</v>
      </c>
      <c r="D7" s="8" t="s">
        <v>3</v>
      </c>
      <c r="F7" s="8" t="s">
        <v>4</v>
      </c>
      <c r="H7" s="8" t="s">
        <v>5</v>
      </c>
    </row>
    <row r="8" spans="2:8" ht="14.25" customHeight="1" x14ac:dyDescent="0.25">
      <c r="B8" s="9" t="s">
        <v>6</v>
      </c>
      <c r="D8" s="9" t="s">
        <v>7</v>
      </c>
      <c r="F8" s="9" t="s">
        <v>8</v>
      </c>
      <c r="H8" s="9" t="s">
        <v>9</v>
      </c>
    </row>
    <row r="10" spans="2:8" ht="18" customHeight="1" x14ac:dyDescent="0.3">
      <c r="B10" s="10" t="s">
        <v>10</v>
      </c>
    </row>
    <row r="12" spans="2:8" ht="25.5" customHeight="1" x14ac:dyDescent="0.4">
      <c r="B12" s="11" t="s">
        <v>11</v>
      </c>
      <c r="D12" s="11" t="s">
        <v>12</v>
      </c>
      <c r="F12" s="11" t="s">
        <v>13</v>
      </c>
      <c r="H12" s="11" t="s">
        <v>14</v>
      </c>
    </row>
    <row r="13" spans="2:8" ht="14.25" customHeight="1" x14ac:dyDescent="0.25">
      <c r="B13" s="12" t="s">
        <v>15</v>
      </c>
      <c r="D13" s="12" t="s">
        <v>16</v>
      </c>
      <c r="F13" s="12" t="s">
        <v>17</v>
      </c>
      <c r="H13" s="12" t="s">
        <v>18</v>
      </c>
    </row>
    <row r="14" spans="2:8" ht="39.75" customHeight="1" x14ac:dyDescent="0.25">
      <c r="B14" s="13" t="s">
        <v>19</v>
      </c>
      <c r="D14" s="13" t="s">
        <v>20</v>
      </c>
      <c r="F14" s="13" t="s">
        <v>21</v>
      </c>
      <c r="H14" s="13" t="s">
        <v>22</v>
      </c>
    </row>
    <row r="16" spans="2:8" ht="18" customHeight="1" x14ac:dyDescent="0.3">
      <c r="B16" s="10" t="s">
        <v>23</v>
      </c>
      <c r="G16" s="14"/>
      <c r="H16" s="14"/>
    </row>
    <row r="17" spans="2:8" ht="14.25" customHeight="1" x14ac:dyDescent="0.25">
      <c r="B17" s="15"/>
      <c r="C17" s="16" t="s">
        <v>24</v>
      </c>
      <c r="D17" s="16" t="s">
        <v>25</v>
      </c>
      <c r="E17" s="16" t="s">
        <v>26</v>
      </c>
      <c r="F17" s="17" t="s">
        <v>27</v>
      </c>
    </row>
    <row r="18" spans="2:8" ht="14.25" customHeight="1" x14ac:dyDescent="0.25">
      <c r="B18" s="18" t="s">
        <v>28</v>
      </c>
      <c r="C18" s="19" t="s">
        <v>29</v>
      </c>
      <c r="D18" s="19" t="s">
        <v>30</v>
      </c>
      <c r="E18" s="20" t="s">
        <v>31</v>
      </c>
      <c r="F18" s="21" t="s">
        <v>32</v>
      </c>
    </row>
    <row r="19" spans="2:8" ht="14.25" customHeight="1" x14ac:dyDescent="0.25">
      <c r="B19" s="22" t="s">
        <v>33</v>
      </c>
      <c r="C19" s="23" t="s">
        <v>34</v>
      </c>
      <c r="D19" s="23" t="s">
        <v>35</v>
      </c>
      <c r="E19" s="24" t="s">
        <v>36</v>
      </c>
      <c r="F19" s="25" t="s">
        <v>37</v>
      </c>
    </row>
    <row r="20" spans="2:8" ht="14.25" customHeight="1" x14ac:dyDescent="0.25">
      <c r="B20" s="18" t="s">
        <v>33</v>
      </c>
      <c r="C20" s="19" t="s">
        <v>38</v>
      </c>
      <c r="D20" s="19" t="s">
        <v>39</v>
      </c>
      <c r="E20" s="26" t="s">
        <v>36</v>
      </c>
      <c r="F20" s="21" t="s">
        <v>37</v>
      </c>
    </row>
    <row r="21" spans="2:8" ht="14.25" customHeight="1" x14ac:dyDescent="0.25">
      <c r="B21" s="22" t="s">
        <v>40</v>
      </c>
      <c r="C21" s="23" t="s">
        <v>17</v>
      </c>
      <c r="D21" s="23" t="s">
        <v>41</v>
      </c>
      <c r="E21" s="27" t="s">
        <v>42</v>
      </c>
      <c r="F21" s="25" t="s">
        <v>43</v>
      </c>
    </row>
    <row r="22" spans="2:8" ht="14.25" customHeight="1" x14ac:dyDescent="0.25">
      <c r="B22" s="18" t="s">
        <v>44</v>
      </c>
      <c r="C22" s="19" t="s">
        <v>45</v>
      </c>
      <c r="D22" s="19" t="s">
        <v>46</v>
      </c>
      <c r="E22" s="28" t="s">
        <v>47</v>
      </c>
      <c r="F22" s="21" t="s">
        <v>48</v>
      </c>
    </row>
    <row r="23" spans="2:8" ht="14.25" customHeight="1" x14ac:dyDescent="0.25">
      <c r="B23" s="22" t="s">
        <v>49</v>
      </c>
      <c r="C23" s="23" t="s">
        <v>50</v>
      </c>
      <c r="D23" s="23" t="s">
        <v>51</v>
      </c>
      <c r="E23" s="29" t="s">
        <v>52</v>
      </c>
      <c r="F23" s="25" t="s">
        <v>53</v>
      </c>
    </row>
    <row r="24" spans="2:8" ht="14.25" customHeight="1" x14ac:dyDescent="0.25">
      <c r="B24" s="18" t="s">
        <v>49</v>
      </c>
      <c r="C24" s="19" t="s">
        <v>54</v>
      </c>
      <c r="D24" s="19" t="s">
        <v>55</v>
      </c>
      <c r="E24" s="30" t="s">
        <v>52</v>
      </c>
      <c r="F24" s="21" t="s">
        <v>56</v>
      </c>
    </row>
    <row r="25" spans="2:8" ht="14.25" customHeight="1" x14ac:dyDescent="0.25">
      <c r="B25" s="22" t="s">
        <v>57</v>
      </c>
      <c r="C25" s="23" t="s">
        <v>58</v>
      </c>
      <c r="D25" s="23" t="s">
        <v>59</v>
      </c>
      <c r="E25" s="31" t="s">
        <v>60</v>
      </c>
      <c r="F25" s="25" t="s">
        <v>61</v>
      </c>
    </row>
    <row r="26" spans="2:8" ht="14.25" customHeight="1" x14ac:dyDescent="0.25">
      <c r="B26" s="18" t="s">
        <v>57</v>
      </c>
      <c r="C26" s="19" t="s">
        <v>62</v>
      </c>
      <c r="D26" s="19" t="s">
        <v>63</v>
      </c>
      <c r="E26" s="32" t="s">
        <v>60</v>
      </c>
      <c r="F26" s="21" t="s">
        <v>61</v>
      </c>
    </row>
    <row r="27" spans="2:8" ht="14.25" customHeight="1" x14ac:dyDescent="0.25">
      <c r="B27" s="33" t="s">
        <v>64</v>
      </c>
      <c r="C27" s="34" t="s">
        <v>65</v>
      </c>
      <c r="D27" s="34" t="s">
        <v>66</v>
      </c>
      <c r="E27" s="35" t="s">
        <v>60</v>
      </c>
      <c r="F27" s="36" t="s">
        <v>67</v>
      </c>
    </row>
    <row r="29" spans="2:8" ht="18" customHeight="1" x14ac:dyDescent="0.3">
      <c r="B29" s="37" t="s">
        <v>68</v>
      </c>
      <c r="C29" s="14"/>
      <c r="D29" s="14"/>
      <c r="E29" s="14"/>
      <c r="F29" s="14"/>
      <c r="G29" s="14"/>
      <c r="H29" s="14"/>
    </row>
    <row r="31" spans="2:8" ht="14.25" customHeight="1" x14ac:dyDescent="0.25">
      <c r="B31" s="38" t="s">
        <v>69</v>
      </c>
      <c r="E31" s="38" t="s">
        <v>70</v>
      </c>
    </row>
    <row r="32" spans="2:8" ht="14.25" customHeight="1" x14ac:dyDescent="0.25">
      <c r="B32" s="39" t="s">
        <v>71</v>
      </c>
      <c r="C32" s="40" t="s">
        <v>72</v>
      </c>
      <c r="E32" s="41" t="s">
        <v>73</v>
      </c>
      <c r="F32" s="40" t="s">
        <v>74</v>
      </c>
    </row>
    <row r="33" spans="2:6" ht="14.25" customHeight="1" x14ac:dyDescent="0.25">
      <c r="B33" s="39" t="s">
        <v>71</v>
      </c>
      <c r="C33" s="40" t="s">
        <v>75</v>
      </c>
      <c r="E33" s="42" t="s">
        <v>76</v>
      </c>
      <c r="F33" s="40" t="s">
        <v>77</v>
      </c>
    </row>
    <row r="34" spans="2:6" ht="14.25" customHeight="1" x14ac:dyDescent="0.25">
      <c r="B34" s="39" t="s">
        <v>71</v>
      </c>
      <c r="C34" s="40" t="s">
        <v>78</v>
      </c>
      <c r="E34" s="43" t="s">
        <v>79</v>
      </c>
      <c r="F34" s="40" t="s">
        <v>80</v>
      </c>
    </row>
    <row r="35" spans="2:6" ht="14.25" customHeight="1" x14ac:dyDescent="0.25">
      <c r="B35" s="39" t="s">
        <v>71</v>
      </c>
      <c r="C35" s="40" t="s">
        <v>81</v>
      </c>
      <c r="E35" s="44" t="s">
        <v>82</v>
      </c>
      <c r="F35" s="40" t="s">
        <v>83</v>
      </c>
    </row>
    <row r="37" spans="2:6" ht="15" customHeight="1" x14ac:dyDescent="0.25">
      <c r="B37" s="45" t="s">
        <v>84</v>
      </c>
    </row>
    <row r="38" spans="2:6" ht="14.25" customHeight="1" x14ac:dyDescent="0.25">
      <c r="B38" s="46" t="s">
        <v>85</v>
      </c>
    </row>
  </sheetData>
  <mergeCells count="1">
    <mergeCell ref="B6:C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505"/>
  <sheetViews>
    <sheetView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8" sqref="E8"/>
    </sheetView>
  </sheetViews>
  <sheetFormatPr defaultColWidth="8.5703125" defaultRowHeight="15" x14ac:dyDescent="0.25"/>
  <cols>
    <col min="1" max="1" width="10.28515625" customWidth="1"/>
    <col min="2" max="2" width="72.28515625" customWidth="1"/>
    <col min="3" max="3" width="19.5703125" customWidth="1"/>
    <col min="4" max="4" width="10.28515625" customWidth="1"/>
    <col min="5" max="5" width="10.42578125" bestFit="1" customWidth="1"/>
    <col min="6" max="8" width="13" customWidth="1"/>
    <col min="9" max="9" width="10.140625" customWidth="1"/>
    <col min="10" max="11" width="13" customWidth="1"/>
    <col min="12" max="12" width="9.140625" customWidth="1"/>
    <col min="13" max="13" width="10.140625" customWidth="1"/>
    <col min="14" max="15" width="13" customWidth="1"/>
    <col min="16" max="16" width="9.140625" customWidth="1"/>
    <col min="17" max="17" width="13" customWidth="1"/>
    <col min="18" max="18" width="10.140625" customWidth="1"/>
    <col min="19" max="20" width="13" customWidth="1"/>
    <col min="21" max="21" width="8.140625" customWidth="1"/>
    <col min="22" max="22" width="9.140625" customWidth="1"/>
    <col min="23" max="24" width="13" customWidth="1"/>
    <col min="25" max="25" width="8.140625" customWidth="1"/>
    <col min="26" max="26" width="13" customWidth="1"/>
    <col min="27" max="27" width="9.140625" customWidth="1"/>
    <col min="28" max="28" width="13" customWidth="1"/>
    <col min="29" max="29" width="8.140625" customWidth="1"/>
    <col min="30" max="30" width="13" customWidth="1"/>
  </cols>
  <sheetData>
    <row r="1" spans="1:30" x14ac:dyDescent="0.25">
      <c r="A1" s="178" t="s">
        <v>1214</v>
      </c>
      <c r="E1" s="179" t="s">
        <v>1215</v>
      </c>
      <c r="F1" s="179" t="s">
        <v>1216</v>
      </c>
      <c r="G1" s="179" t="s">
        <v>1217</v>
      </c>
      <c r="H1" s="179" t="s">
        <v>1218</v>
      </c>
      <c r="I1" s="179" t="s">
        <v>1219</v>
      </c>
      <c r="J1" s="179" t="s">
        <v>1220</v>
      </c>
      <c r="K1" s="179" t="s">
        <v>1221</v>
      </c>
      <c r="L1" s="179" t="s">
        <v>1222</v>
      </c>
      <c r="M1" s="179" t="s">
        <v>1223</v>
      </c>
      <c r="N1" s="179" t="s">
        <v>1224</v>
      </c>
      <c r="O1" s="179" t="s">
        <v>1225</v>
      </c>
      <c r="P1" s="179" t="s">
        <v>1226</v>
      </c>
      <c r="Q1" s="179" t="s">
        <v>1227</v>
      </c>
      <c r="R1" s="179" t="s">
        <v>1228</v>
      </c>
      <c r="S1" s="179" t="s">
        <v>1229</v>
      </c>
      <c r="T1" s="179" t="s">
        <v>1230</v>
      </c>
      <c r="U1" s="179" t="s">
        <v>1231</v>
      </c>
      <c r="V1" s="179" t="s">
        <v>1232</v>
      </c>
      <c r="W1" s="179" t="s">
        <v>1233</v>
      </c>
      <c r="X1" s="179" t="s">
        <v>1234</v>
      </c>
      <c r="Y1" s="179" t="s">
        <v>1235</v>
      </c>
      <c r="Z1" s="179" t="s">
        <v>1236</v>
      </c>
      <c r="AA1" s="179" t="s">
        <v>1237</v>
      </c>
      <c r="AB1" s="179" t="s">
        <v>1238</v>
      </c>
      <c r="AC1" s="179" t="s">
        <v>1239</v>
      </c>
      <c r="AD1" s="179" t="s">
        <v>1240</v>
      </c>
    </row>
    <row r="2" spans="1:30" x14ac:dyDescent="0.25">
      <c r="D2" s="180" t="s">
        <v>1187</v>
      </c>
      <c r="E2" s="181">
        <v>45733</v>
      </c>
      <c r="F2" s="181">
        <f t="shared" ref="F2:AD2" si="0">E2+7</f>
        <v>45740</v>
      </c>
      <c r="G2" s="181">
        <f t="shared" si="0"/>
        <v>45747</v>
      </c>
      <c r="H2" s="181">
        <f t="shared" si="0"/>
        <v>45754</v>
      </c>
      <c r="I2" s="181">
        <f t="shared" si="0"/>
        <v>45761</v>
      </c>
      <c r="J2" s="181">
        <f t="shared" si="0"/>
        <v>45768</v>
      </c>
      <c r="K2" s="181">
        <f t="shared" si="0"/>
        <v>45775</v>
      </c>
      <c r="L2" s="181">
        <f t="shared" si="0"/>
        <v>45782</v>
      </c>
      <c r="M2" s="181">
        <f t="shared" si="0"/>
        <v>45789</v>
      </c>
      <c r="N2" s="181">
        <f t="shared" si="0"/>
        <v>45796</v>
      </c>
      <c r="O2" s="181">
        <f t="shared" si="0"/>
        <v>45803</v>
      </c>
      <c r="P2" s="181">
        <f t="shared" si="0"/>
        <v>45810</v>
      </c>
      <c r="Q2" s="181">
        <f t="shared" si="0"/>
        <v>45817</v>
      </c>
      <c r="R2" s="181">
        <f t="shared" si="0"/>
        <v>45824</v>
      </c>
      <c r="S2" s="181">
        <f t="shared" si="0"/>
        <v>45831</v>
      </c>
      <c r="T2" s="181">
        <f t="shared" si="0"/>
        <v>45838</v>
      </c>
      <c r="U2" s="181">
        <f t="shared" si="0"/>
        <v>45845</v>
      </c>
      <c r="V2" s="181">
        <f t="shared" si="0"/>
        <v>45852</v>
      </c>
      <c r="W2" s="181">
        <f t="shared" si="0"/>
        <v>45859</v>
      </c>
      <c r="X2" s="181">
        <f t="shared" si="0"/>
        <v>45866</v>
      </c>
      <c r="Y2" s="181">
        <f t="shared" si="0"/>
        <v>45873</v>
      </c>
      <c r="Z2" s="181">
        <f t="shared" si="0"/>
        <v>45880</v>
      </c>
      <c r="AA2" s="181">
        <f t="shared" si="0"/>
        <v>45887</v>
      </c>
      <c r="AB2" s="181">
        <f t="shared" si="0"/>
        <v>45894</v>
      </c>
      <c r="AC2" s="181">
        <f t="shared" si="0"/>
        <v>45901</v>
      </c>
      <c r="AD2" s="181">
        <f t="shared" si="0"/>
        <v>45908</v>
      </c>
    </row>
    <row r="3" spans="1:30" x14ac:dyDescent="0.25">
      <c r="A3" t="s">
        <v>86</v>
      </c>
      <c r="B3" t="s">
        <v>87</v>
      </c>
      <c r="C3" t="s">
        <v>88</v>
      </c>
      <c r="D3" t="s">
        <v>89</v>
      </c>
      <c r="E3" s="177" t="s">
        <v>1188</v>
      </c>
      <c r="F3" s="177" t="s">
        <v>1189</v>
      </c>
      <c r="G3" s="177" t="s">
        <v>1190</v>
      </c>
      <c r="H3" s="177" t="s">
        <v>1191</v>
      </c>
      <c r="I3" s="177" t="s">
        <v>1192</v>
      </c>
      <c r="J3" s="177" t="s">
        <v>1193</v>
      </c>
      <c r="K3" s="177" t="s">
        <v>1194</v>
      </c>
      <c r="L3" s="177" t="s">
        <v>1195</v>
      </c>
      <c r="M3" s="177" t="s">
        <v>1196</v>
      </c>
      <c r="N3" s="177" t="s">
        <v>1197</v>
      </c>
      <c r="O3" s="177" t="s">
        <v>1198</v>
      </c>
      <c r="P3" s="177" t="s">
        <v>1199</v>
      </c>
      <c r="Q3" s="177" t="s">
        <v>1200</v>
      </c>
      <c r="R3" s="177" t="s">
        <v>1201</v>
      </c>
      <c r="S3" s="177" t="s">
        <v>1202</v>
      </c>
      <c r="T3" s="177" t="s">
        <v>1203</v>
      </c>
      <c r="U3" s="177" t="s">
        <v>1204</v>
      </c>
      <c r="V3" s="177" t="s">
        <v>1205</v>
      </c>
      <c r="W3" s="177" t="s">
        <v>1206</v>
      </c>
      <c r="X3" s="177" t="s">
        <v>1207</v>
      </c>
      <c r="Y3" s="177" t="s">
        <v>1208</v>
      </c>
      <c r="Z3" s="177" t="s">
        <v>1209</v>
      </c>
      <c r="AA3" s="177" t="s">
        <v>1210</v>
      </c>
      <c r="AB3" s="177" t="s">
        <v>1211</v>
      </c>
      <c r="AC3" s="177" t="s">
        <v>1212</v>
      </c>
      <c r="AD3" s="177" t="s">
        <v>1213</v>
      </c>
    </row>
    <row r="4" spans="1:30" x14ac:dyDescent="0.25">
      <c r="A4" s="57" t="str">
        <f>'Run Rate'!A4</f>
        <v>POL09754</v>
      </c>
      <c r="B4" s="57" t="str">
        <f>'Run Rate'!B4</f>
        <v>Polleo Creatine Monohydrate 250g</v>
      </c>
      <c r="C4" s="57" t="str">
        <f>'Run Rate'!C4</f>
        <v>SPORTSKA PREHRANA</v>
      </c>
      <c r="D4" s="57" t="str">
        <f>'Run Rate'!D4</f>
        <v>01 GOLD</v>
      </c>
      <c r="E4" s="182">
        <v>641</v>
      </c>
      <c r="F4" s="182">
        <v>521</v>
      </c>
      <c r="G4" s="182">
        <v>531</v>
      </c>
      <c r="H4" s="182">
        <v>392</v>
      </c>
      <c r="I4" s="182">
        <v>536</v>
      </c>
      <c r="J4" s="182">
        <v>454</v>
      </c>
      <c r="K4" s="182">
        <v>446</v>
      </c>
      <c r="L4" s="182">
        <v>451</v>
      </c>
      <c r="M4" s="182">
        <v>591</v>
      </c>
      <c r="N4" s="182">
        <v>525</v>
      </c>
      <c r="O4" s="182">
        <v>763</v>
      </c>
      <c r="P4" s="182">
        <v>555</v>
      </c>
      <c r="Q4" s="182">
        <v>560</v>
      </c>
      <c r="R4" s="182">
        <v>288</v>
      </c>
      <c r="S4" s="182">
        <v>668</v>
      </c>
      <c r="T4" s="182">
        <v>355</v>
      </c>
      <c r="U4" s="182">
        <v>526</v>
      </c>
      <c r="V4" s="182">
        <v>440</v>
      </c>
      <c r="W4" s="182">
        <v>411</v>
      </c>
      <c r="X4" s="182">
        <v>944</v>
      </c>
      <c r="Y4" s="182">
        <v>482</v>
      </c>
      <c r="Z4" s="182">
        <v>506</v>
      </c>
      <c r="AA4" s="182">
        <v>495</v>
      </c>
      <c r="AB4" s="182">
        <v>837</v>
      </c>
      <c r="AC4" s="182">
        <v>571</v>
      </c>
      <c r="AD4" s="182">
        <v>598</v>
      </c>
    </row>
    <row r="5" spans="1:30" x14ac:dyDescent="0.25">
      <c r="A5" s="57" t="str">
        <f>'Run Rate'!A5</f>
        <v>POL09755</v>
      </c>
      <c r="B5" s="57" t="str">
        <f>'Run Rate'!B5</f>
        <v>Polleo Creatine Monohydrate 500g</v>
      </c>
      <c r="C5" s="57" t="str">
        <f>'Run Rate'!C5</f>
        <v>SPORTSKA PREHRANA</v>
      </c>
      <c r="D5" s="57" t="str">
        <f>'Run Rate'!D5</f>
        <v>01 GOLD</v>
      </c>
      <c r="E5" s="182">
        <v>237</v>
      </c>
      <c r="F5" s="182">
        <v>187</v>
      </c>
      <c r="G5" s="182">
        <v>289</v>
      </c>
      <c r="H5" s="182">
        <v>207</v>
      </c>
      <c r="I5" s="182">
        <v>175</v>
      </c>
      <c r="J5" s="182">
        <v>166</v>
      </c>
      <c r="K5" s="182">
        <v>180</v>
      </c>
      <c r="L5" s="182">
        <v>102</v>
      </c>
      <c r="M5" s="182">
        <v>60</v>
      </c>
      <c r="N5" s="182">
        <v>46</v>
      </c>
      <c r="O5" s="182">
        <v>228</v>
      </c>
      <c r="P5" s="182">
        <v>210</v>
      </c>
      <c r="Q5" s="182">
        <v>216</v>
      </c>
      <c r="R5" s="182">
        <v>167</v>
      </c>
      <c r="S5" s="182">
        <v>251</v>
      </c>
      <c r="T5" s="182">
        <v>208</v>
      </c>
      <c r="U5" s="182">
        <v>234</v>
      </c>
      <c r="V5" s="182">
        <v>203</v>
      </c>
      <c r="W5" s="182">
        <v>210</v>
      </c>
      <c r="X5" s="182">
        <v>352</v>
      </c>
      <c r="Y5" s="182">
        <v>146</v>
      </c>
      <c r="Z5" s="182">
        <v>113</v>
      </c>
      <c r="AA5" s="182">
        <v>87</v>
      </c>
      <c r="AB5" s="182">
        <v>444</v>
      </c>
      <c r="AC5" s="182">
        <v>375</v>
      </c>
      <c r="AD5" s="182">
        <v>409</v>
      </c>
    </row>
    <row r="6" spans="1:30" x14ac:dyDescent="0.25">
      <c r="A6" s="57" t="str">
        <f>'Run Rate'!A6</f>
        <v>POL09752</v>
      </c>
      <c r="B6" s="57" t="str">
        <f>'Run Rate'!B6</f>
        <v>Polleo Elite Creapure® Creatine 250g</v>
      </c>
      <c r="C6" s="57" t="str">
        <f>'Run Rate'!C6</f>
        <v>SPORTSKA PREHRANA</v>
      </c>
      <c r="D6" s="57" t="str">
        <f>'Run Rate'!D6</f>
        <v>01 GOLD</v>
      </c>
      <c r="E6" s="182">
        <v>440</v>
      </c>
      <c r="F6" s="182">
        <v>402</v>
      </c>
      <c r="G6" s="182">
        <v>323</v>
      </c>
      <c r="H6" s="182">
        <v>258</v>
      </c>
      <c r="I6" s="182">
        <v>443</v>
      </c>
      <c r="J6" s="182">
        <v>277</v>
      </c>
      <c r="K6" s="182">
        <v>648</v>
      </c>
      <c r="L6" s="182">
        <v>280</v>
      </c>
      <c r="M6" s="182">
        <v>331</v>
      </c>
      <c r="N6" s="182">
        <v>353</v>
      </c>
      <c r="O6" s="182">
        <v>435</v>
      </c>
      <c r="P6" s="182">
        <v>392</v>
      </c>
      <c r="Q6" s="182">
        <v>362</v>
      </c>
      <c r="R6" s="182">
        <v>305</v>
      </c>
      <c r="S6" s="182">
        <v>597</v>
      </c>
      <c r="T6" s="182">
        <v>288</v>
      </c>
      <c r="U6" s="182">
        <v>432</v>
      </c>
      <c r="V6" s="182">
        <v>297</v>
      </c>
      <c r="W6" s="182">
        <v>307</v>
      </c>
      <c r="X6" s="182">
        <v>399</v>
      </c>
      <c r="Y6" s="182">
        <v>51</v>
      </c>
      <c r="Z6" s="182">
        <v>6</v>
      </c>
      <c r="AA6" s="182">
        <v>36</v>
      </c>
      <c r="AB6" s="182">
        <v>751</v>
      </c>
      <c r="AC6" s="182">
        <v>517</v>
      </c>
      <c r="AD6" s="182">
        <v>570</v>
      </c>
    </row>
    <row r="7" spans="1:30" x14ac:dyDescent="0.25">
      <c r="A7" s="57" t="str">
        <f>'Run Rate'!A7</f>
        <v>POL09753</v>
      </c>
      <c r="B7" s="57" t="str">
        <f>'Run Rate'!B7</f>
        <v>Polleo Elite Creapure® Creatine 500g</v>
      </c>
      <c r="C7" s="57" t="str">
        <f>'Run Rate'!C7</f>
        <v>SPORTSKA PREHRANA</v>
      </c>
      <c r="D7" s="57" t="str">
        <f>'Run Rate'!D7</f>
        <v>01 GOLD</v>
      </c>
      <c r="E7" s="182">
        <v>151</v>
      </c>
      <c r="F7" s="182">
        <v>134</v>
      </c>
      <c r="G7" s="182">
        <v>122</v>
      </c>
      <c r="H7" s="182">
        <v>106</v>
      </c>
      <c r="I7" s="182">
        <v>104</v>
      </c>
      <c r="J7" s="182">
        <v>94</v>
      </c>
      <c r="K7" s="182">
        <v>162</v>
      </c>
      <c r="L7" s="182">
        <v>113</v>
      </c>
      <c r="M7" s="182">
        <v>102</v>
      </c>
      <c r="N7" s="182">
        <v>124</v>
      </c>
      <c r="O7" s="182">
        <v>155</v>
      </c>
      <c r="P7" s="182">
        <v>146</v>
      </c>
      <c r="Q7" s="182">
        <v>111</v>
      </c>
      <c r="R7" s="182">
        <v>102</v>
      </c>
      <c r="S7" s="182">
        <v>109</v>
      </c>
      <c r="T7" s="182">
        <v>78</v>
      </c>
      <c r="U7" s="182">
        <v>181</v>
      </c>
      <c r="V7" s="182">
        <v>138</v>
      </c>
      <c r="W7" s="182">
        <v>128</v>
      </c>
      <c r="X7" s="182">
        <v>273</v>
      </c>
      <c r="Y7" s="182">
        <v>156</v>
      </c>
      <c r="Z7" s="182">
        <v>149</v>
      </c>
      <c r="AA7" s="182">
        <v>119</v>
      </c>
      <c r="AB7" s="182">
        <v>236</v>
      </c>
      <c r="AC7" s="182">
        <v>311</v>
      </c>
      <c r="AD7" s="182">
        <v>290</v>
      </c>
    </row>
    <row r="8" spans="1:30" x14ac:dyDescent="0.25">
      <c r="A8" s="57" t="str">
        <f>'Run Rate'!A8</f>
        <v>POL09769</v>
      </c>
      <c r="B8" s="57" t="str">
        <f>'Run Rate'!B8</f>
        <v>Polleo Premium HydroX Whey 908g Vanilla Gourmet</v>
      </c>
      <c r="C8" s="57" t="str">
        <f>'Run Rate'!C8</f>
        <v>PROTEINI</v>
      </c>
      <c r="D8" s="57" t="str">
        <f>'Run Rate'!D8</f>
        <v>01 GOLD</v>
      </c>
      <c r="E8" s="182">
        <v>32</v>
      </c>
      <c r="F8" s="182">
        <v>45</v>
      </c>
      <c r="G8" s="182">
        <v>20</v>
      </c>
      <c r="H8" s="182">
        <v>21</v>
      </c>
      <c r="I8" s="182">
        <v>7</v>
      </c>
      <c r="J8" s="182">
        <v>11</v>
      </c>
      <c r="K8" s="182">
        <v>42</v>
      </c>
      <c r="L8" s="182">
        <v>60</v>
      </c>
      <c r="M8" s="182">
        <v>48</v>
      </c>
      <c r="N8" s="182">
        <v>68</v>
      </c>
      <c r="O8" s="182">
        <v>62</v>
      </c>
      <c r="P8" s="182">
        <v>302</v>
      </c>
      <c r="Q8" s="182">
        <v>292</v>
      </c>
      <c r="R8" s="182">
        <v>190</v>
      </c>
      <c r="S8" s="182">
        <v>195</v>
      </c>
      <c r="T8" s="182">
        <v>72</v>
      </c>
      <c r="U8" s="182">
        <v>68</v>
      </c>
      <c r="V8" s="182">
        <v>65</v>
      </c>
      <c r="W8" s="182">
        <v>50</v>
      </c>
      <c r="X8" s="182">
        <v>63</v>
      </c>
      <c r="Y8" s="182">
        <v>10</v>
      </c>
      <c r="Z8" s="182">
        <v>21</v>
      </c>
      <c r="AA8" s="182">
        <v>20</v>
      </c>
      <c r="AB8" s="182">
        <v>64</v>
      </c>
      <c r="AC8" s="182">
        <v>334</v>
      </c>
      <c r="AD8" s="182">
        <v>404</v>
      </c>
    </row>
    <row r="9" spans="1:30" x14ac:dyDescent="0.25">
      <c r="A9" s="57" t="str">
        <f>'Run Rate'!A9</f>
        <v>POL09735</v>
      </c>
      <c r="B9" s="57" t="str">
        <f>'Run Rate'!B9</f>
        <v>Polleo 1st Whey 454g Vanilla Madagascar</v>
      </c>
      <c r="C9" s="57" t="str">
        <f>'Run Rate'!C9</f>
        <v>PROTEINI</v>
      </c>
      <c r="D9" s="57" t="str">
        <f>'Run Rate'!D9</f>
        <v>01 GOLD</v>
      </c>
      <c r="E9" s="182">
        <v>426</v>
      </c>
      <c r="F9" s="182">
        <v>408</v>
      </c>
      <c r="G9" s="182">
        <v>911</v>
      </c>
      <c r="H9" s="182">
        <v>2135</v>
      </c>
      <c r="I9" s="182">
        <v>344</v>
      </c>
      <c r="J9" s="182">
        <v>387</v>
      </c>
      <c r="K9" s="182">
        <v>438</v>
      </c>
      <c r="L9" s="182">
        <v>726</v>
      </c>
      <c r="M9" s="182">
        <v>812</v>
      </c>
      <c r="N9" s="182">
        <v>498</v>
      </c>
      <c r="O9" s="182">
        <v>719</v>
      </c>
      <c r="P9" s="182">
        <v>166</v>
      </c>
      <c r="Q9" s="182">
        <v>256</v>
      </c>
      <c r="R9" s="182">
        <v>581</v>
      </c>
      <c r="S9" s="182">
        <v>372</v>
      </c>
      <c r="T9" s="182">
        <v>742</v>
      </c>
      <c r="U9" s="182">
        <v>801</v>
      </c>
      <c r="V9" s="182">
        <v>98</v>
      </c>
      <c r="W9" s="182">
        <v>598</v>
      </c>
      <c r="X9" s="182">
        <v>1323</v>
      </c>
      <c r="Y9" s="182">
        <v>122</v>
      </c>
      <c r="Z9" s="182">
        <v>328</v>
      </c>
      <c r="AA9" s="182">
        <v>321</v>
      </c>
      <c r="AB9" s="182">
        <v>764</v>
      </c>
      <c r="AC9" s="182">
        <v>602</v>
      </c>
      <c r="AD9" s="182">
        <v>244</v>
      </c>
    </row>
    <row r="10" spans="1:30" x14ac:dyDescent="0.25">
      <c r="A10" s="57" t="str">
        <f>'Run Rate'!A10</f>
        <v>POL09768</v>
      </c>
      <c r="B10" s="57" t="str">
        <f>'Run Rate'!B10</f>
        <v>Polleo Premium HydroX Whey 908g Chocolate Gourmet</v>
      </c>
      <c r="C10" s="57" t="str">
        <f>'Run Rate'!C10</f>
        <v>PROTEINI</v>
      </c>
      <c r="D10" s="57" t="str">
        <f>'Run Rate'!D10</f>
        <v>01 GOLD</v>
      </c>
      <c r="E10" s="182">
        <v>8</v>
      </c>
      <c r="F10" s="182">
        <v>51</v>
      </c>
      <c r="G10" s="182">
        <v>40</v>
      </c>
      <c r="H10" s="182">
        <v>106</v>
      </c>
      <c r="I10" s="182">
        <v>30</v>
      </c>
      <c r="J10" s="182">
        <v>33</v>
      </c>
      <c r="K10" s="182">
        <v>72</v>
      </c>
      <c r="L10" s="182">
        <v>54</v>
      </c>
      <c r="M10" s="182">
        <v>91</v>
      </c>
      <c r="N10" s="182">
        <v>62</v>
      </c>
      <c r="O10" s="182">
        <v>121</v>
      </c>
      <c r="P10" s="182">
        <v>297</v>
      </c>
      <c r="Q10" s="182">
        <v>300</v>
      </c>
      <c r="R10" s="182">
        <v>183</v>
      </c>
      <c r="S10" s="182">
        <v>243</v>
      </c>
      <c r="T10" s="182">
        <v>72</v>
      </c>
      <c r="U10" s="182">
        <v>100</v>
      </c>
      <c r="V10" s="182">
        <v>66</v>
      </c>
      <c r="W10" s="182">
        <v>59</v>
      </c>
      <c r="X10" s="182">
        <v>97</v>
      </c>
      <c r="Y10" s="182">
        <v>31</v>
      </c>
      <c r="Z10" s="182">
        <v>27</v>
      </c>
      <c r="AA10" s="182">
        <v>48</v>
      </c>
      <c r="AB10" s="182">
        <v>116</v>
      </c>
      <c r="AC10" s="182">
        <v>404</v>
      </c>
      <c r="AD10" s="182">
        <v>401</v>
      </c>
    </row>
    <row r="11" spans="1:30" x14ac:dyDescent="0.25">
      <c r="A11" s="57" t="str">
        <f>'Run Rate'!A11</f>
        <v>POL12739</v>
      </c>
      <c r="B11" s="57" t="str">
        <f>'Run Rate'!B11</f>
        <v>Polleo Bulgarian Tribulus 90 caps</v>
      </c>
      <c r="C11" s="57" t="str">
        <f>'Run Rate'!C11</f>
        <v>SPORTSKA PREHRANA</v>
      </c>
      <c r="D11" s="57" t="str">
        <f>'Run Rate'!D11</f>
        <v>01 GOLD</v>
      </c>
      <c r="E11" s="182">
        <v>250</v>
      </c>
      <c r="F11" s="182">
        <v>207</v>
      </c>
      <c r="G11" s="182">
        <v>56</v>
      </c>
      <c r="H11" s="182">
        <v>45</v>
      </c>
      <c r="I11" s="182">
        <v>64</v>
      </c>
      <c r="J11" s="182">
        <v>67</v>
      </c>
      <c r="K11" s="182">
        <v>91</v>
      </c>
      <c r="L11" s="182">
        <v>75</v>
      </c>
      <c r="M11" s="182">
        <v>84</v>
      </c>
      <c r="N11" s="182">
        <v>83</v>
      </c>
      <c r="O11" s="182">
        <v>58</v>
      </c>
      <c r="P11" s="182">
        <v>59</v>
      </c>
      <c r="Q11" s="182">
        <v>79</v>
      </c>
      <c r="R11" s="182">
        <v>82</v>
      </c>
      <c r="S11" s="182">
        <v>73</v>
      </c>
      <c r="T11" s="182">
        <v>84</v>
      </c>
      <c r="U11" s="182">
        <v>111</v>
      </c>
      <c r="V11" s="182">
        <v>70</v>
      </c>
      <c r="W11" s="182">
        <v>55</v>
      </c>
      <c r="X11" s="182">
        <v>90</v>
      </c>
      <c r="Y11" s="182">
        <v>48</v>
      </c>
      <c r="Z11" s="182">
        <v>55</v>
      </c>
      <c r="AA11" s="182">
        <v>47</v>
      </c>
      <c r="AB11" s="182">
        <v>49</v>
      </c>
      <c r="AC11" s="182">
        <v>65</v>
      </c>
      <c r="AD11" s="182">
        <v>45</v>
      </c>
    </row>
    <row r="12" spans="1:30" x14ac:dyDescent="0.25">
      <c r="A12" s="57" t="str">
        <f>'Run Rate'!A12</f>
        <v>POL09734</v>
      </c>
      <c r="B12" s="57" t="str">
        <f>'Run Rate'!B12</f>
        <v>Polleo 1st Whey 454g Swiss Chocolate Supreme</v>
      </c>
      <c r="C12" s="57" t="str">
        <f>'Run Rate'!C12</f>
        <v>PROTEINI</v>
      </c>
      <c r="D12" s="57" t="str">
        <f>'Run Rate'!D12</f>
        <v>01 GOLD</v>
      </c>
      <c r="E12" s="182">
        <v>473</v>
      </c>
      <c r="F12" s="182">
        <v>267</v>
      </c>
      <c r="G12" s="182">
        <v>801</v>
      </c>
      <c r="H12" s="182">
        <v>1377</v>
      </c>
      <c r="I12" s="182">
        <v>251</v>
      </c>
      <c r="J12" s="182">
        <v>265</v>
      </c>
      <c r="K12" s="182">
        <v>411</v>
      </c>
      <c r="L12" s="182">
        <v>506</v>
      </c>
      <c r="M12" s="182">
        <v>490</v>
      </c>
      <c r="N12" s="182">
        <v>652</v>
      </c>
      <c r="O12" s="182">
        <v>762</v>
      </c>
      <c r="P12" s="182">
        <v>123</v>
      </c>
      <c r="Q12" s="182">
        <v>183</v>
      </c>
      <c r="R12" s="182">
        <v>545</v>
      </c>
      <c r="S12" s="182">
        <v>326</v>
      </c>
      <c r="T12" s="182">
        <v>416</v>
      </c>
      <c r="U12" s="182">
        <v>312</v>
      </c>
      <c r="V12" s="182">
        <v>248</v>
      </c>
      <c r="W12" s="182">
        <v>568</v>
      </c>
      <c r="X12" s="182">
        <v>992</v>
      </c>
      <c r="Y12" s="182">
        <v>74</v>
      </c>
      <c r="Z12" s="182">
        <v>269</v>
      </c>
      <c r="AA12" s="182">
        <v>331</v>
      </c>
      <c r="AB12" s="182">
        <v>1082</v>
      </c>
      <c r="AC12" s="182">
        <v>437</v>
      </c>
      <c r="AD12" s="182">
        <v>243</v>
      </c>
    </row>
    <row r="13" spans="1:30" x14ac:dyDescent="0.25">
      <c r="A13" s="57" t="str">
        <f>'Run Rate'!A13</f>
        <v>POL12756</v>
      </c>
      <c r="B13" s="57" t="str">
        <f>'Run Rate'!B13</f>
        <v>Polleo Creatine Monohydrate 250g Lemonade</v>
      </c>
      <c r="C13" s="57" t="str">
        <f>'Run Rate'!C13</f>
        <v>SPORTSKA PREHRANA</v>
      </c>
      <c r="D13" s="57" t="str">
        <f>'Run Rate'!D13</f>
        <v>01 GOLD</v>
      </c>
      <c r="E13" s="182">
        <v>224</v>
      </c>
      <c r="F13" s="182">
        <v>90</v>
      </c>
      <c r="G13" s="182">
        <v>87</v>
      </c>
      <c r="H13" s="182">
        <v>86</v>
      </c>
      <c r="I13" s="182">
        <v>71</v>
      </c>
      <c r="J13" s="182">
        <v>45</v>
      </c>
      <c r="K13" s="182">
        <v>366</v>
      </c>
      <c r="L13" s="182">
        <v>69</v>
      </c>
      <c r="M13" s="182">
        <v>109</v>
      </c>
      <c r="N13" s="182">
        <v>176</v>
      </c>
      <c r="O13" s="182">
        <v>247</v>
      </c>
      <c r="P13" s="182">
        <v>83</v>
      </c>
      <c r="Q13" s="182">
        <v>131</v>
      </c>
      <c r="R13" s="182">
        <v>98</v>
      </c>
      <c r="S13" s="182">
        <v>171</v>
      </c>
      <c r="T13" s="182">
        <v>86</v>
      </c>
      <c r="U13" s="182">
        <v>58</v>
      </c>
      <c r="V13" s="182">
        <v>59</v>
      </c>
      <c r="W13" s="182">
        <v>22</v>
      </c>
      <c r="X13" s="182">
        <v>15</v>
      </c>
      <c r="Y13" s="182">
        <v>13</v>
      </c>
      <c r="Z13" s="182">
        <v>4</v>
      </c>
      <c r="AA13" s="182">
        <v>20</v>
      </c>
      <c r="AB13" s="182">
        <v>210</v>
      </c>
      <c r="AC13" s="182">
        <v>205</v>
      </c>
      <c r="AD13" s="182">
        <v>166</v>
      </c>
    </row>
    <row r="14" spans="1:30" x14ac:dyDescent="0.25">
      <c r="A14" s="57" t="str">
        <f>'Run Rate'!A14</f>
        <v>POL12827</v>
      </c>
      <c r="B14" s="57" t="str">
        <f>'Run Rate'!B14</f>
        <v>Polleo Softi 50 g Dubai Chocolate</v>
      </c>
      <c r="C14" s="57" t="str">
        <f>'Run Rate'!C14</f>
        <v>RTD &amp; SNACKS</v>
      </c>
      <c r="D14" s="57" t="str">
        <f>'Run Rate'!D14</f>
        <v>01 GOLD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80</v>
      </c>
      <c r="O14" s="182">
        <v>34</v>
      </c>
      <c r="P14" s="182">
        <v>2937</v>
      </c>
      <c r="Q14" s="182">
        <v>3182</v>
      </c>
      <c r="R14" s="182">
        <v>2728</v>
      </c>
      <c r="S14" s="182">
        <v>4247</v>
      </c>
      <c r="T14" s="182">
        <v>6294</v>
      </c>
      <c r="U14" s="182">
        <v>783</v>
      </c>
      <c r="V14" s="182">
        <v>977</v>
      </c>
      <c r="W14" s="182">
        <v>2078</v>
      </c>
      <c r="X14" s="182">
        <v>198</v>
      </c>
      <c r="Y14" s="182">
        <v>268</v>
      </c>
      <c r="Z14" s="182">
        <v>8182</v>
      </c>
      <c r="AA14" s="182">
        <v>1802</v>
      </c>
      <c r="AB14" s="182">
        <v>2151</v>
      </c>
      <c r="AC14" s="182">
        <v>2707</v>
      </c>
      <c r="AD14" s="182">
        <v>1553</v>
      </c>
    </row>
    <row r="15" spans="1:30" x14ac:dyDescent="0.25">
      <c r="A15" s="57" t="str">
        <f>'Run Rate'!A15</f>
        <v>POL12876</v>
      </c>
      <c r="B15" s="57" t="str">
        <f>'Run Rate'!B15</f>
        <v>Polleo 1st Bar 60g Chocolate Brownie</v>
      </c>
      <c r="C15" s="57" t="str">
        <f>'Run Rate'!C15</f>
        <v>RTD &amp; SNACKS</v>
      </c>
      <c r="D15" s="57" t="str">
        <f>'Run Rate'!D15</f>
        <v>01 GOLD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182">
        <v>0</v>
      </c>
      <c r="Y15" s="182">
        <v>0</v>
      </c>
      <c r="Z15" s="182">
        <v>0</v>
      </c>
      <c r="AA15" s="182">
        <v>0</v>
      </c>
      <c r="AB15" s="182">
        <v>0</v>
      </c>
      <c r="AC15" s="182">
        <v>0</v>
      </c>
      <c r="AD15" s="182">
        <v>0</v>
      </c>
    </row>
    <row r="16" spans="1:30" x14ac:dyDescent="0.25">
      <c r="A16" s="57" t="str">
        <f>'Run Rate'!A16</f>
        <v>POL04469</v>
      </c>
      <c r="B16" s="57" t="str">
        <f>'Run Rate'!B16</f>
        <v>Polleo Protein Brownie 75 g - Double Chocolate</v>
      </c>
      <c r="C16" s="57" t="str">
        <f>'Run Rate'!C16</f>
        <v>RTD &amp; SNACKS</v>
      </c>
      <c r="D16" s="57" t="str">
        <f>'Run Rate'!D16</f>
        <v>01 GOLD</v>
      </c>
      <c r="E16" s="182">
        <v>1816</v>
      </c>
      <c r="F16" s="182">
        <v>2035</v>
      </c>
      <c r="G16" s="182">
        <v>3612</v>
      </c>
      <c r="H16" s="182">
        <v>1827</v>
      </c>
      <c r="I16" s="182">
        <v>1459</v>
      </c>
      <c r="J16" s="182">
        <v>1704</v>
      </c>
      <c r="K16" s="182">
        <v>3490</v>
      </c>
      <c r="L16" s="182">
        <v>3010</v>
      </c>
      <c r="M16" s="182">
        <v>2700</v>
      </c>
      <c r="N16" s="182">
        <v>2939</v>
      </c>
      <c r="O16" s="182">
        <v>4507</v>
      </c>
      <c r="P16" s="182">
        <v>1502</v>
      </c>
      <c r="Q16" s="182">
        <v>3641</v>
      </c>
      <c r="R16" s="182">
        <v>1361</v>
      </c>
      <c r="S16" s="182">
        <v>5341</v>
      </c>
      <c r="T16" s="182">
        <v>3023</v>
      </c>
      <c r="U16" s="182">
        <v>2374</v>
      </c>
      <c r="V16" s="182">
        <v>2790</v>
      </c>
      <c r="W16" s="182">
        <v>2812</v>
      </c>
      <c r="X16" s="182">
        <v>5724</v>
      </c>
      <c r="Y16" s="182">
        <v>907</v>
      </c>
      <c r="Z16" s="182">
        <v>2732</v>
      </c>
      <c r="AA16" s="182">
        <v>2116</v>
      </c>
      <c r="AB16" s="182">
        <v>3315</v>
      </c>
      <c r="AC16" s="182">
        <v>3931</v>
      </c>
      <c r="AD16" s="182">
        <v>1826</v>
      </c>
    </row>
    <row r="17" spans="1:30" x14ac:dyDescent="0.25">
      <c r="A17" s="57" t="str">
        <f>'Run Rate'!A17</f>
        <v>POL12837</v>
      </c>
      <c r="B17" s="57" t="str">
        <f>'Run Rate'!B17</f>
        <v>Polleo &amp; AP Cre-Amino 300 g Orange</v>
      </c>
      <c r="C17" s="57" t="str">
        <f>'Run Rate'!C17</f>
        <v>SPORTSKA PREHRANA</v>
      </c>
      <c r="D17" s="57" t="str">
        <f>'Run Rate'!D17</f>
        <v>01 GOLD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6</v>
      </c>
      <c r="U17" s="182">
        <v>11</v>
      </c>
      <c r="V17" s="182">
        <v>18</v>
      </c>
      <c r="W17" s="182">
        <v>38</v>
      </c>
      <c r="X17" s="182">
        <v>81</v>
      </c>
      <c r="Y17" s="182">
        <v>176</v>
      </c>
      <c r="Z17" s="182">
        <v>186</v>
      </c>
      <c r="AA17" s="182">
        <v>144</v>
      </c>
      <c r="AB17" s="182">
        <v>69</v>
      </c>
      <c r="AC17" s="182">
        <v>10</v>
      </c>
      <c r="AD17" s="182">
        <v>14</v>
      </c>
    </row>
    <row r="18" spans="1:30" x14ac:dyDescent="0.25">
      <c r="A18" s="57" t="str">
        <f>'Run Rate'!A18</f>
        <v>POL09746</v>
      </c>
      <c r="B18" s="57" t="str">
        <f>'Run Rate'!B18</f>
        <v>Polleo 1st Whey 2,27kg Swiss Chocolate Supreme</v>
      </c>
      <c r="C18" s="57" t="str">
        <f>'Run Rate'!C18</f>
        <v>PROTEINI</v>
      </c>
      <c r="D18" s="57" t="str">
        <f>'Run Rate'!D18</f>
        <v>01 GOLD</v>
      </c>
      <c r="E18" s="182">
        <v>104</v>
      </c>
      <c r="F18" s="182">
        <v>143</v>
      </c>
      <c r="G18" s="182">
        <v>82</v>
      </c>
      <c r="H18" s="182">
        <v>54</v>
      </c>
      <c r="I18" s="182">
        <v>101</v>
      </c>
      <c r="J18" s="182">
        <v>59</v>
      </c>
      <c r="K18" s="182">
        <v>114</v>
      </c>
      <c r="L18" s="182">
        <v>67</v>
      </c>
      <c r="M18" s="182">
        <v>76</v>
      </c>
      <c r="N18" s="182">
        <v>79</v>
      </c>
      <c r="O18" s="182">
        <v>79</v>
      </c>
      <c r="P18" s="182">
        <v>44</v>
      </c>
      <c r="Q18" s="182">
        <v>68</v>
      </c>
      <c r="R18" s="182">
        <v>37</v>
      </c>
      <c r="S18" s="182">
        <v>128</v>
      </c>
      <c r="T18" s="182">
        <v>58</v>
      </c>
      <c r="U18" s="182">
        <v>78</v>
      </c>
      <c r="V18" s="182">
        <v>41</v>
      </c>
      <c r="W18" s="182">
        <v>55</v>
      </c>
      <c r="X18" s="182">
        <v>172</v>
      </c>
      <c r="Y18" s="182">
        <v>59</v>
      </c>
      <c r="Z18" s="182">
        <v>51</v>
      </c>
      <c r="AA18" s="182">
        <v>70</v>
      </c>
      <c r="AB18" s="182">
        <v>185</v>
      </c>
      <c r="AC18" s="182">
        <v>60</v>
      </c>
      <c r="AD18" s="182">
        <v>91</v>
      </c>
    </row>
    <row r="19" spans="1:30" x14ac:dyDescent="0.25">
      <c r="A19" s="57" t="str">
        <f>'Run Rate'!A19</f>
        <v>POL12836</v>
      </c>
      <c r="B19" s="57" t="str">
        <f>'Run Rate'!B19</f>
        <v>Polleo &amp; AP Cre-Amino 300 g Cola-Lemon</v>
      </c>
      <c r="C19" s="57" t="str">
        <f>'Run Rate'!C19</f>
        <v>SPORTSKA PREHRANA</v>
      </c>
      <c r="D19" s="57" t="str">
        <f>'Run Rate'!D19</f>
        <v>01 GOLD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1</v>
      </c>
      <c r="U19" s="182">
        <v>13</v>
      </c>
      <c r="V19" s="182">
        <v>24</v>
      </c>
      <c r="W19" s="182">
        <v>32</v>
      </c>
      <c r="X19" s="182">
        <v>64</v>
      </c>
      <c r="Y19" s="182">
        <v>153</v>
      </c>
      <c r="Z19" s="182">
        <v>132</v>
      </c>
      <c r="AA19" s="182">
        <v>197</v>
      </c>
      <c r="AB19" s="182">
        <v>92</v>
      </c>
      <c r="AC19" s="182">
        <v>16</v>
      </c>
      <c r="AD19" s="182">
        <v>26</v>
      </c>
    </row>
    <row r="20" spans="1:30" x14ac:dyDescent="0.25">
      <c r="A20" s="57" t="str">
        <f>'Run Rate'!A20</f>
        <v>POL09852</v>
      </c>
      <c r="B20" s="57" t="str">
        <f>'Run Rate'!B20</f>
        <v>Polleo KSM-66® Gold Ashwagandha 60 caps</v>
      </c>
      <c r="C20" s="57" t="str">
        <f>'Run Rate'!C20</f>
        <v>BIO I SUPERFOODS</v>
      </c>
      <c r="D20" s="57" t="str">
        <f>'Run Rate'!D20</f>
        <v>01 GOLD</v>
      </c>
      <c r="E20" s="182">
        <v>269</v>
      </c>
      <c r="F20" s="182">
        <v>117</v>
      </c>
      <c r="G20" s="182">
        <v>263</v>
      </c>
      <c r="H20" s="182">
        <v>197</v>
      </c>
      <c r="I20" s="182">
        <v>304</v>
      </c>
      <c r="J20" s="182">
        <v>163</v>
      </c>
      <c r="K20" s="182">
        <v>345</v>
      </c>
      <c r="L20" s="182">
        <v>240</v>
      </c>
      <c r="M20" s="182">
        <v>288</v>
      </c>
      <c r="N20" s="182">
        <v>220</v>
      </c>
      <c r="O20" s="182">
        <v>295</v>
      </c>
      <c r="P20" s="182">
        <v>357</v>
      </c>
      <c r="Q20" s="182">
        <v>208</v>
      </c>
      <c r="R20" s="182">
        <v>294</v>
      </c>
      <c r="S20" s="182">
        <v>169</v>
      </c>
      <c r="T20" s="182">
        <v>202</v>
      </c>
      <c r="U20" s="182">
        <v>242</v>
      </c>
      <c r="V20" s="182">
        <v>51</v>
      </c>
      <c r="W20" s="182">
        <v>131</v>
      </c>
      <c r="X20" s="182">
        <v>324</v>
      </c>
      <c r="Y20" s="182">
        <v>264</v>
      </c>
      <c r="Z20" s="182">
        <v>166</v>
      </c>
      <c r="AA20" s="182">
        <v>66</v>
      </c>
      <c r="AB20" s="182">
        <v>18</v>
      </c>
      <c r="AC20" s="182">
        <v>1</v>
      </c>
      <c r="AD20" s="182">
        <v>10</v>
      </c>
    </row>
    <row r="21" spans="1:30" x14ac:dyDescent="0.25">
      <c r="A21" s="57" t="str">
        <f>'Run Rate'!A21</f>
        <v>POL09875</v>
      </c>
      <c r="B21" s="57" t="str">
        <f>'Run Rate'!B21</f>
        <v>Polleo Magnesium Citrate 90 caps</v>
      </c>
      <c r="C21" s="57" t="str">
        <f>'Run Rate'!C21</f>
        <v>SPORTSKA PREHRANA</v>
      </c>
      <c r="D21" s="57" t="str">
        <f>'Run Rate'!D21</f>
        <v>01 GOLD</v>
      </c>
      <c r="E21" s="182">
        <v>155</v>
      </c>
      <c r="F21" s="182">
        <v>172</v>
      </c>
      <c r="G21" s="182">
        <v>149</v>
      </c>
      <c r="H21" s="182">
        <v>148</v>
      </c>
      <c r="I21" s="182">
        <v>236</v>
      </c>
      <c r="J21" s="182">
        <v>131</v>
      </c>
      <c r="K21" s="182">
        <v>126</v>
      </c>
      <c r="L21" s="182">
        <v>158</v>
      </c>
      <c r="M21" s="182">
        <v>182</v>
      </c>
      <c r="N21" s="182">
        <v>155</v>
      </c>
      <c r="O21" s="182">
        <v>136</v>
      </c>
      <c r="P21" s="182">
        <v>393</v>
      </c>
      <c r="Q21" s="182">
        <v>248</v>
      </c>
      <c r="R21" s="182">
        <v>165</v>
      </c>
      <c r="S21" s="182">
        <v>136</v>
      </c>
      <c r="T21" s="182">
        <v>212</v>
      </c>
      <c r="U21" s="182">
        <v>217</v>
      </c>
      <c r="V21" s="182">
        <v>184</v>
      </c>
      <c r="W21" s="182">
        <v>172</v>
      </c>
      <c r="X21" s="182">
        <v>222</v>
      </c>
      <c r="Y21" s="182">
        <v>159</v>
      </c>
      <c r="Z21" s="182">
        <v>144</v>
      </c>
      <c r="AA21" s="182">
        <v>196</v>
      </c>
      <c r="AB21" s="182">
        <v>338</v>
      </c>
      <c r="AC21" s="182">
        <v>297</v>
      </c>
      <c r="AD21" s="182">
        <v>277</v>
      </c>
    </row>
    <row r="22" spans="1:30" x14ac:dyDescent="0.25">
      <c r="A22" s="57" t="str">
        <f>'Run Rate'!A22</f>
        <v>POL09747</v>
      </c>
      <c r="B22" s="57" t="str">
        <f>'Run Rate'!B22</f>
        <v>Polleo 1st Whey 2,27kg Vanilla Madagascar</v>
      </c>
      <c r="C22" s="57" t="str">
        <f>'Run Rate'!C22</f>
        <v>PROTEINI</v>
      </c>
      <c r="D22" s="57" t="str">
        <f>'Run Rate'!D22</f>
        <v>01 GOLD</v>
      </c>
      <c r="E22" s="182">
        <v>123</v>
      </c>
      <c r="F22" s="182">
        <v>144</v>
      </c>
      <c r="G22" s="182">
        <v>102</v>
      </c>
      <c r="H22" s="182">
        <v>58</v>
      </c>
      <c r="I22" s="182">
        <v>103</v>
      </c>
      <c r="J22" s="182">
        <v>51</v>
      </c>
      <c r="K22" s="182">
        <v>110</v>
      </c>
      <c r="L22" s="182">
        <v>81</v>
      </c>
      <c r="M22" s="182">
        <v>74</v>
      </c>
      <c r="N22" s="182">
        <v>88</v>
      </c>
      <c r="O22" s="182">
        <v>147</v>
      </c>
      <c r="P22" s="182">
        <v>76</v>
      </c>
      <c r="Q22" s="182">
        <v>81</v>
      </c>
      <c r="R22" s="182">
        <v>43</v>
      </c>
      <c r="S22" s="182">
        <v>116</v>
      </c>
      <c r="T22" s="182">
        <v>45</v>
      </c>
      <c r="U22" s="182">
        <v>100</v>
      </c>
      <c r="V22" s="182">
        <v>56</v>
      </c>
      <c r="W22" s="182">
        <v>52</v>
      </c>
      <c r="X22" s="182">
        <v>167</v>
      </c>
      <c r="Y22" s="182">
        <v>76</v>
      </c>
      <c r="Z22" s="182">
        <v>52</v>
      </c>
      <c r="AA22" s="182">
        <v>84</v>
      </c>
      <c r="AB22" s="182">
        <v>153</v>
      </c>
      <c r="AC22" s="182">
        <v>42</v>
      </c>
      <c r="AD22" s="182">
        <v>55</v>
      </c>
    </row>
    <row r="23" spans="1:30" x14ac:dyDescent="0.25">
      <c r="A23" s="57" t="str">
        <f>'Run Rate'!A23</f>
        <v>POL04291</v>
      </c>
      <c r="B23" s="57" t="str">
        <f>'Run Rate'!B23</f>
        <v>Polleo Xtreme 60% Protein Bar 75g Chocolate</v>
      </c>
      <c r="C23" s="57" t="str">
        <f>'Run Rate'!C23</f>
        <v>RTD &amp; SNACKS</v>
      </c>
      <c r="D23" s="57" t="str">
        <f>'Run Rate'!D23</f>
        <v>01 GOLD</v>
      </c>
      <c r="E23" s="182">
        <v>1667</v>
      </c>
      <c r="F23" s="182">
        <v>1076</v>
      </c>
      <c r="G23" s="182">
        <v>3322</v>
      </c>
      <c r="H23" s="182">
        <v>1776</v>
      </c>
      <c r="I23" s="182">
        <v>1717</v>
      </c>
      <c r="J23" s="182">
        <v>1502</v>
      </c>
      <c r="K23" s="182">
        <v>1630</v>
      </c>
      <c r="L23" s="182">
        <v>2010</v>
      </c>
      <c r="M23" s="182">
        <v>2505</v>
      </c>
      <c r="N23" s="182">
        <v>2033</v>
      </c>
      <c r="O23" s="182">
        <v>4083</v>
      </c>
      <c r="P23" s="182">
        <v>1412</v>
      </c>
      <c r="Q23" s="182">
        <v>2450</v>
      </c>
      <c r="R23" s="182">
        <v>2029</v>
      </c>
      <c r="S23" s="182">
        <v>2897</v>
      </c>
      <c r="T23" s="182">
        <v>1417</v>
      </c>
      <c r="U23" s="182">
        <v>2130</v>
      </c>
      <c r="V23" s="182">
        <v>2171</v>
      </c>
      <c r="W23" s="182">
        <v>1580</v>
      </c>
      <c r="X23" s="182">
        <v>3609</v>
      </c>
      <c r="Y23" s="182">
        <v>2021</v>
      </c>
      <c r="Z23" s="182">
        <v>1570</v>
      </c>
      <c r="AA23" s="182">
        <v>1429</v>
      </c>
      <c r="AB23" s="182">
        <v>2849</v>
      </c>
      <c r="AC23" s="182">
        <v>1544</v>
      </c>
      <c r="AD23" s="182">
        <v>1460</v>
      </c>
    </row>
    <row r="24" spans="1:30" x14ac:dyDescent="0.25">
      <c r="A24" s="57" t="str">
        <f>'Run Rate'!A24</f>
        <v>POL09858</v>
      </c>
      <c r="B24" s="57" t="str">
        <f>'Run Rate'!B24</f>
        <v>Polleo Alpha Dualcaps 120 caps</v>
      </c>
      <c r="C24" s="57" t="str">
        <f>'Run Rate'!C24</f>
        <v>SPORTSKA PREHRANA</v>
      </c>
      <c r="D24" s="57" t="str">
        <f>'Run Rate'!D24</f>
        <v>01 GOLD</v>
      </c>
      <c r="E24" s="182">
        <v>227</v>
      </c>
      <c r="F24" s="182">
        <v>205</v>
      </c>
      <c r="G24" s="182">
        <v>80</v>
      </c>
      <c r="H24" s="182">
        <v>67</v>
      </c>
      <c r="I24" s="182">
        <v>56</v>
      </c>
      <c r="J24" s="182">
        <v>52</v>
      </c>
      <c r="K24" s="182">
        <v>66</v>
      </c>
      <c r="L24" s="182">
        <v>60</v>
      </c>
      <c r="M24" s="182">
        <v>80</v>
      </c>
      <c r="N24" s="182">
        <v>64</v>
      </c>
      <c r="O24" s="182">
        <v>66</v>
      </c>
      <c r="P24" s="182">
        <v>49</v>
      </c>
      <c r="Q24" s="182">
        <v>94</v>
      </c>
      <c r="R24" s="182">
        <v>62</v>
      </c>
      <c r="S24" s="182">
        <v>57</v>
      </c>
      <c r="T24" s="182">
        <v>57</v>
      </c>
      <c r="U24" s="182">
        <v>113</v>
      </c>
      <c r="V24" s="182">
        <v>75</v>
      </c>
      <c r="W24" s="182">
        <v>61</v>
      </c>
      <c r="X24" s="182">
        <v>63</v>
      </c>
      <c r="Y24" s="182">
        <v>65</v>
      </c>
      <c r="Z24" s="182">
        <v>52</v>
      </c>
      <c r="AA24" s="182">
        <v>89</v>
      </c>
      <c r="AB24" s="182">
        <v>68</v>
      </c>
      <c r="AC24" s="182">
        <v>125</v>
      </c>
      <c r="AD24" s="182">
        <v>133</v>
      </c>
    </row>
    <row r="25" spans="1:30" x14ac:dyDescent="0.25">
      <c r="A25" s="57" t="str">
        <f>'Run Rate'!A25</f>
        <v>POL12877</v>
      </c>
      <c r="B25" s="57" t="str">
        <f>'Run Rate'!B25</f>
        <v>Polleo 1st Bar 60g Cookies &amp; Cream</v>
      </c>
      <c r="C25" s="57" t="str">
        <f>'Run Rate'!C25</f>
        <v>RTD &amp; SNACKS</v>
      </c>
      <c r="D25" s="57" t="str">
        <f>'Run Rate'!D25</f>
        <v>01 GOLD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>
        <v>0</v>
      </c>
      <c r="M25" s="182">
        <v>0</v>
      </c>
      <c r="N25" s="182">
        <v>0</v>
      </c>
      <c r="O25" s="182">
        <v>0</v>
      </c>
      <c r="P25" s="182">
        <v>0</v>
      </c>
      <c r="Q25" s="182">
        <v>0</v>
      </c>
      <c r="R25" s="182">
        <v>0</v>
      </c>
      <c r="S25" s="182">
        <v>0</v>
      </c>
      <c r="T25" s="182">
        <v>0</v>
      </c>
      <c r="U25" s="182">
        <v>0</v>
      </c>
      <c r="V25" s="182">
        <v>0</v>
      </c>
      <c r="W25" s="182">
        <v>0</v>
      </c>
      <c r="X25" s="182">
        <v>0</v>
      </c>
      <c r="Y25" s="182">
        <v>0</v>
      </c>
      <c r="Z25" s="182">
        <v>0</v>
      </c>
      <c r="AA25" s="182">
        <v>0</v>
      </c>
      <c r="AB25" s="182">
        <v>0</v>
      </c>
      <c r="AC25" s="182">
        <v>0</v>
      </c>
      <c r="AD25" s="182">
        <v>0</v>
      </c>
    </row>
    <row r="26" spans="1:30" x14ac:dyDescent="0.25">
      <c r="A26" s="57" t="str">
        <f>'Run Rate'!A26</f>
        <v>POL12835</v>
      </c>
      <c r="B26" s="57" t="str">
        <f>'Run Rate'!B26</f>
        <v>Polleo Creatine Monohydrate 150g</v>
      </c>
      <c r="C26" s="57" t="str">
        <f>'Run Rate'!C26</f>
        <v>SPORTSKA PREHRANA</v>
      </c>
      <c r="D26" s="57" t="str">
        <f>'Run Rate'!D26</f>
        <v>01 GOLD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0</v>
      </c>
      <c r="O26" s="182">
        <v>0</v>
      </c>
      <c r="P26" s="182">
        <v>0</v>
      </c>
      <c r="Q26" s="182">
        <v>5</v>
      </c>
      <c r="R26" s="182">
        <v>18</v>
      </c>
      <c r="S26" s="182">
        <v>43</v>
      </c>
      <c r="T26" s="182">
        <v>34</v>
      </c>
      <c r="U26" s="182">
        <v>25</v>
      </c>
      <c r="V26" s="182">
        <v>35</v>
      </c>
      <c r="W26" s="182">
        <v>57</v>
      </c>
      <c r="X26" s="182">
        <v>74</v>
      </c>
      <c r="Y26" s="182">
        <v>87</v>
      </c>
      <c r="Z26" s="182">
        <v>85</v>
      </c>
      <c r="AA26" s="182">
        <v>157</v>
      </c>
      <c r="AB26" s="182">
        <v>94</v>
      </c>
      <c r="AC26" s="182">
        <v>37</v>
      </c>
      <c r="AD26" s="182">
        <v>39</v>
      </c>
    </row>
    <row r="27" spans="1:30" x14ac:dyDescent="0.25">
      <c r="A27" s="57" t="str">
        <f>'Run Rate'!A27</f>
        <v>ON00555</v>
      </c>
      <c r="B27" s="57" t="str">
        <f>'Run Rate'!B27</f>
        <v>Micronised Creatine Unflavoured 187g</v>
      </c>
      <c r="C27" s="57" t="str">
        <f>'Run Rate'!C27</f>
        <v>SPORTSKA PREHRANA</v>
      </c>
      <c r="D27" s="57" t="str">
        <f>'Run Rate'!D27</f>
        <v>01 GOLD</v>
      </c>
      <c r="E27" s="182">
        <v>0</v>
      </c>
      <c r="F27" s="182">
        <v>0</v>
      </c>
      <c r="G27" s="182">
        <v>0</v>
      </c>
      <c r="H27" s="182">
        <v>0</v>
      </c>
      <c r="I27" s="182">
        <v>25</v>
      </c>
      <c r="J27" s="182">
        <v>49</v>
      </c>
      <c r="K27" s="182">
        <v>49</v>
      </c>
      <c r="L27" s="182">
        <v>64</v>
      </c>
      <c r="M27" s="182">
        <v>61</v>
      </c>
      <c r="N27" s="182">
        <v>63</v>
      </c>
      <c r="O27" s="182">
        <v>37</v>
      </c>
      <c r="P27" s="182">
        <v>40</v>
      </c>
      <c r="Q27" s="182">
        <v>59</v>
      </c>
      <c r="R27" s="182">
        <v>57</v>
      </c>
      <c r="S27" s="182">
        <v>69</v>
      </c>
      <c r="T27" s="182">
        <v>78</v>
      </c>
      <c r="U27" s="182">
        <v>87</v>
      </c>
      <c r="V27" s="182">
        <v>83</v>
      </c>
      <c r="W27" s="182">
        <v>113</v>
      </c>
      <c r="X27" s="182">
        <v>127</v>
      </c>
      <c r="Y27" s="182">
        <v>114</v>
      </c>
      <c r="Z27" s="182">
        <v>106</v>
      </c>
      <c r="AA27" s="182">
        <v>105</v>
      </c>
      <c r="AB27" s="182">
        <v>95</v>
      </c>
      <c r="AC27" s="182">
        <v>81</v>
      </c>
      <c r="AD27" s="182">
        <v>77</v>
      </c>
    </row>
    <row r="28" spans="1:30" x14ac:dyDescent="0.25">
      <c r="A28" s="57" t="str">
        <f>'Run Rate'!A28</f>
        <v>POL04468</v>
      </c>
      <c r="B28" s="57" t="str">
        <f>'Run Rate'!B28</f>
        <v>Polleo Vegan Baked Cookie 75 g - Double Chocolate</v>
      </c>
      <c r="C28" s="57" t="str">
        <f>'Run Rate'!C28</f>
        <v>RTD &amp; SNACKS</v>
      </c>
      <c r="D28" s="57" t="str">
        <f>'Run Rate'!D28</f>
        <v>01 GOLD</v>
      </c>
      <c r="E28" s="182">
        <v>1160</v>
      </c>
      <c r="F28" s="182">
        <v>1851</v>
      </c>
      <c r="G28" s="182">
        <v>3426</v>
      </c>
      <c r="H28" s="182">
        <v>1156</v>
      </c>
      <c r="I28" s="182">
        <v>2612</v>
      </c>
      <c r="J28" s="182">
        <v>2212</v>
      </c>
      <c r="K28" s="182">
        <v>1672</v>
      </c>
      <c r="L28" s="182">
        <v>1813</v>
      </c>
      <c r="M28" s="182">
        <v>1170</v>
      </c>
      <c r="N28" s="182">
        <v>2509</v>
      </c>
      <c r="O28" s="182">
        <v>3172</v>
      </c>
      <c r="P28" s="182">
        <v>1419</v>
      </c>
      <c r="Q28" s="182">
        <v>3360</v>
      </c>
      <c r="R28" s="182">
        <v>738</v>
      </c>
      <c r="S28" s="182">
        <v>3665</v>
      </c>
      <c r="T28" s="182">
        <v>1837</v>
      </c>
      <c r="U28" s="182">
        <v>174</v>
      </c>
      <c r="V28" s="182">
        <v>82</v>
      </c>
      <c r="W28" s="182">
        <v>103</v>
      </c>
      <c r="X28" s="182">
        <v>158</v>
      </c>
      <c r="Y28" s="182">
        <v>581</v>
      </c>
      <c r="Z28" s="182">
        <v>3748</v>
      </c>
      <c r="AA28" s="182">
        <v>2155</v>
      </c>
      <c r="AB28" s="182">
        <v>2338</v>
      </c>
      <c r="AC28" s="182">
        <v>2807</v>
      </c>
      <c r="AD28" s="182">
        <v>653</v>
      </c>
    </row>
    <row r="29" spans="1:30" x14ac:dyDescent="0.25">
      <c r="A29" s="57" t="str">
        <f>'Run Rate'!A29</f>
        <v>POL12793</v>
      </c>
      <c r="B29" s="57" t="str">
        <f>'Run Rate'!B29</f>
        <v>Polleo Creatine Monohydrate, 160 caps</v>
      </c>
      <c r="C29" s="57" t="str">
        <f>'Run Rate'!C29</f>
        <v>SPORTSKA PREHRANA</v>
      </c>
      <c r="D29" s="57" t="str">
        <f>'Run Rate'!D29</f>
        <v>01 GOLD</v>
      </c>
      <c r="E29" s="182">
        <v>31</v>
      </c>
      <c r="F29" s="182">
        <v>73</v>
      </c>
      <c r="G29" s="182">
        <v>102</v>
      </c>
      <c r="H29" s="182">
        <v>96</v>
      </c>
      <c r="I29" s="182">
        <v>62</v>
      </c>
      <c r="J29" s="182">
        <v>69</v>
      </c>
      <c r="K29" s="182">
        <v>106</v>
      </c>
      <c r="L29" s="182">
        <v>356</v>
      </c>
      <c r="M29" s="182">
        <v>390</v>
      </c>
      <c r="N29" s="182">
        <v>232</v>
      </c>
      <c r="O29" s="182">
        <v>246</v>
      </c>
      <c r="P29" s="182">
        <v>109</v>
      </c>
      <c r="Q29" s="182">
        <v>103</v>
      </c>
      <c r="R29" s="182">
        <v>64</v>
      </c>
      <c r="S29" s="182">
        <v>83</v>
      </c>
      <c r="T29" s="182">
        <v>77</v>
      </c>
      <c r="U29" s="182">
        <v>75</v>
      </c>
      <c r="V29" s="182">
        <v>89</v>
      </c>
      <c r="W29" s="182">
        <v>97</v>
      </c>
      <c r="X29" s="182">
        <v>96</v>
      </c>
      <c r="Y29" s="182">
        <v>82</v>
      </c>
      <c r="Z29" s="182">
        <v>80</v>
      </c>
      <c r="AA29" s="182">
        <v>62</v>
      </c>
      <c r="AB29" s="182">
        <v>28</v>
      </c>
      <c r="AC29" s="182">
        <v>13</v>
      </c>
      <c r="AD29" s="182">
        <v>17</v>
      </c>
    </row>
    <row r="30" spans="1:30" x14ac:dyDescent="0.25">
      <c r="A30" s="57" t="str">
        <f>'Run Rate'!A30</f>
        <v>POL12838</v>
      </c>
      <c r="B30" s="57" t="str">
        <f>'Run Rate'!B30</f>
        <v>Polleo &amp; AP N.O.KO Pre-Workout 400 g Cola-Lemon</v>
      </c>
      <c r="C30" s="57" t="str">
        <f>'Run Rate'!C30</f>
        <v>SPORTSKA PREHRANA</v>
      </c>
      <c r="D30" s="57" t="str">
        <f>'Run Rate'!D30</f>
        <v>01 GOLD</v>
      </c>
      <c r="E30" s="182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4</v>
      </c>
      <c r="U30" s="182">
        <v>44</v>
      </c>
      <c r="V30" s="182">
        <v>46</v>
      </c>
      <c r="W30" s="182">
        <v>45</v>
      </c>
      <c r="X30" s="182">
        <v>58</v>
      </c>
      <c r="Y30" s="182">
        <v>98</v>
      </c>
      <c r="Z30" s="182">
        <v>87</v>
      </c>
      <c r="AA30" s="182">
        <v>112</v>
      </c>
      <c r="AB30" s="182">
        <v>59</v>
      </c>
      <c r="AC30" s="182">
        <v>42</v>
      </c>
      <c r="AD30" s="182">
        <v>30</v>
      </c>
    </row>
    <row r="31" spans="1:30" x14ac:dyDescent="0.25">
      <c r="A31" s="57" t="str">
        <f>'Run Rate'!A31</f>
        <v>POL12757</v>
      </c>
      <c r="B31" s="57" t="str">
        <f>'Run Rate'!B31</f>
        <v>Polleo Creatine Monohydrate 250g Raspberry</v>
      </c>
      <c r="C31" s="57" t="str">
        <f>'Run Rate'!C31</f>
        <v>SPORTSKA PREHRANA</v>
      </c>
      <c r="D31" s="57" t="str">
        <f>'Run Rate'!D31</f>
        <v>01 GOLD</v>
      </c>
      <c r="E31" s="182">
        <v>95</v>
      </c>
      <c r="F31" s="182">
        <v>65</v>
      </c>
      <c r="G31" s="182">
        <v>63</v>
      </c>
      <c r="H31" s="182">
        <v>49</v>
      </c>
      <c r="I31" s="182">
        <v>46</v>
      </c>
      <c r="J31" s="182">
        <v>51</v>
      </c>
      <c r="K31" s="182">
        <v>51</v>
      </c>
      <c r="L31" s="182">
        <v>67</v>
      </c>
      <c r="M31" s="182">
        <v>60</v>
      </c>
      <c r="N31" s="182">
        <v>83</v>
      </c>
      <c r="O31" s="182">
        <v>61</v>
      </c>
      <c r="P31" s="182">
        <v>50</v>
      </c>
      <c r="Q31" s="182">
        <v>77</v>
      </c>
      <c r="R31" s="182">
        <v>69</v>
      </c>
      <c r="S31" s="182">
        <v>54</v>
      </c>
      <c r="T31" s="182">
        <v>48</v>
      </c>
      <c r="U31" s="182">
        <v>88</v>
      </c>
      <c r="V31" s="182">
        <v>78</v>
      </c>
      <c r="W31" s="182">
        <v>77</v>
      </c>
      <c r="X31" s="182">
        <v>81</v>
      </c>
      <c r="Y31" s="182">
        <v>72</v>
      </c>
      <c r="Z31" s="182">
        <v>108</v>
      </c>
      <c r="AA31" s="182">
        <v>181</v>
      </c>
      <c r="AB31" s="182">
        <v>74</v>
      </c>
      <c r="AC31" s="182">
        <v>95</v>
      </c>
      <c r="AD31" s="182">
        <v>64</v>
      </c>
    </row>
    <row r="32" spans="1:30" x14ac:dyDescent="0.25">
      <c r="A32" s="57" t="str">
        <f>'Run Rate'!A32</f>
        <v>POL04470</v>
      </c>
      <c r="B32" s="57" t="str">
        <f>'Run Rate'!B32</f>
        <v>Polleo Protein Brownie 75 g - White Chocolate</v>
      </c>
      <c r="C32" s="57" t="str">
        <f>'Run Rate'!C32</f>
        <v>RTD &amp; SNACKS</v>
      </c>
      <c r="D32" s="57" t="str">
        <f>'Run Rate'!D32</f>
        <v>01 GOLD</v>
      </c>
      <c r="E32" s="182">
        <v>893</v>
      </c>
      <c r="F32" s="182">
        <v>1283</v>
      </c>
      <c r="G32" s="182">
        <v>2504</v>
      </c>
      <c r="H32" s="182">
        <v>596</v>
      </c>
      <c r="I32" s="182">
        <v>992</v>
      </c>
      <c r="J32" s="182">
        <v>729</v>
      </c>
      <c r="K32" s="182">
        <v>1286</v>
      </c>
      <c r="L32" s="182">
        <v>927</v>
      </c>
      <c r="M32" s="182">
        <v>1187</v>
      </c>
      <c r="N32" s="182">
        <v>1649</v>
      </c>
      <c r="O32" s="182">
        <v>3036</v>
      </c>
      <c r="P32" s="182">
        <v>1328</v>
      </c>
      <c r="Q32" s="182">
        <v>1493</v>
      </c>
      <c r="R32" s="182">
        <v>679</v>
      </c>
      <c r="S32" s="182">
        <v>2038</v>
      </c>
      <c r="T32" s="182">
        <v>2116</v>
      </c>
      <c r="U32" s="182">
        <v>1388</v>
      </c>
      <c r="V32" s="182">
        <v>1363</v>
      </c>
      <c r="W32" s="182">
        <v>1891</v>
      </c>
      <c r="X32" s="182">
        <v>1455</v>
      </c>
      <c r="Y32" s="182">
        <v>258</v>
      </c>
      <c r="Z32" s="182">
        <v>1808</v>
      </c>
      <c r="AA32" s="182">
        <v>1100</v>
      </c>
      <c r="AB32" s="182">
        <v>2076</v>
      </c>
      <c r="AC32" s="182">
        <v>1534</v>
      </c>
      <c r="AD32" s="182">
        <v>1382</v>
      </c>
    </row>
    <row r="33" spans="1:30" x14ac:dyDescent="0.25">
      <c r="A33" s="57" t="str">
        <f>'Run Rate'!A33</f>
        <v>ZOE12401</v>
      </c>
      <c r="B33" s="57" t="str">
        <f>'Run Rate'!B33</f>
        <v>ZOE Allure Marine Collagen 25000 500ml</v>
      </c>
      <c r="C33" s="57" t="str">
        <f>'Run Rate'!C33</f>
        <v>SPORTSKA PREHRANA</v>
      </c>
      <c r="D33" s="57" t="str">
        <f>'Run Rate'!D33</f>
        <v>01 GOLD</v>
      </c>
      <c r="E33" s="182">
        <v>40</v>
      </c>
      <c r="F33" s="182">
        <v>250</v>
      </c>
      <c r="G33" s="182">
        <v>248</v>
      </c>
      <c r="H33" s="182">
        <v>21</v>
      </c>
      <c r="I33" s="182">
        <v>363</v>
      </c>
      <c r="J33" s="182">
        <v>22</v>
      </c>
      <c r="K33" s="182">
        <v>135</v>
      </c>
      <c r="L33" s="182">
        <v>139</v>
      </c>
      <c r="M33" s="182">
        <v>35</v>
      </c>
      <c r="N33" s="182">
        <v>54</v>
      </c>
      <c r="O33" s="182">
        <v>26</v>
      </c>
      <c r="P33" s="182">
        <v>31</v>
      </c>
      <c r="Q33" s="182">
        <v>100</v>
      </c>
      <c r="R33" s="182">
        <v>48</v>
      </c>
      <c r="S33" s="182">
        <v>89</v>
      </c>
      <c r="T33" s="182">
        <v>42</v>
      </c>
      <c r="U33" s="182">
        <v>85</v>
      </c>
      <c r="V33" s="182">
        <v>38</v>
      </c>
      <c r="W33" s="182">
        <v>107</v>
      </c>
      <c r="X33" s="182">
        <v>94</v>
      </c>
      <c r="Y33" s="182">
        <v>24</v>
      </c>
      <c r="Z33" s="182">
        <v>420</v>
      </c>
      <c r="AA33" s="182">
        <v>90</v>
      </c>
      <c r="AB33" s="182">
        <v>102</v>
      </c>
      <c r="AC33" s="182">
        <v>257</v>
      </c>
      <c r="AD33" s="182">
        <v>94</v>
      </c>
    </row>
    <row r="34" spans="1:30" x14ac:dyDescent="0.25">
      <c r="A34" s="57" t="str">
        <f>'Run Rate'!A34</f>
        <v>POL09748</v>
      </c>
      <c r="B34" s="57" t="str">
        <f>'Run Rate'!B34</f>
        <v>Polleo 1st Whey 2,27kg Cookies &amp; Cream</v>
      </c>
      <c r="C34" s="57" t="str">
        <f>'Run Rate'!C34</f>
        <v>PROTEINI</v>
      </c>
      <c r="D34" s="57" t="str">
        <f>'Run Rate'!D34</f>
        <v>01 GOLD</v>
      </c>
      <c r="E34" s="182">
        <v>69</v>
      </c>
      <c r="F34" s="182">
        <v>95</v>
      </c>
      <c r="G34" s="182">
        <v>73</v>
      </c>
      <c r="H34" s="182">
        <v>43</v>
      </c>
      <c r="I34" s="182">
        <v>94</v>
      </c>
      <c r="J34" s="182">
        <v>45</v>
      </c>
      <c r="K34" s="182">
        <v>87</v>
      </c>
      <c r="L34" s="182">
        <v>50</v>
      </c>
      <c r="M34" s="182">
        <v>49</v>
      </c>
      <c r="N34" s="182">
        <v>51</v>
      </c>
      <c r="O34" s="182">
        <v>86</v>
      </c>
      <c r="P34" s="182">
        <v>54</v>
      </c>
      <c r="Q34" s="182">
        <v>44</v>
      </c>
      <c r="R34" s="182">
        <v>32</v>
      </c>
      <c r="S34" s="182">
        <v>61</v>
      </c>
      <c r="T34" s="182">
        <v>32</v>
      </c>
      <c r="U34" s="182">
        <v>26</v>
      </c>
      <c r="V34" s="182">
        <v>36</v>
      </c>
      <c r="W34" s="182">
        <v>35</v>
      </c>
      <c r="X34" s="182">
        <v>130</v>
      </c>
      <c r="Y34" s="182">
        <v>46</v>
      </c>
      <c r="Z34" s="182">
        <v>50</v>
      </c>
      <c r="AA34" s="182">
        <v>47</v>
      </c>
      <c r="AB34" s="182">
        <v>156</v>
      </c>
      <c r="AC34" s="182">
        <v>40</v>
      </c>
      <c r="AD34" s="182">
        <v>62</v>
      </c>
    </row>
    <row r="35" spans="1:30" x14ac:dyDescent="0.25">
      <c r="A35" s="57" t="str">
        <f>'Run Rate'!A35</f>
        <v>POL12839</v>
      </c>
      <c r="B35" s="57" t="str">
        <f>'Run Rate'!B35</f>
        <v>Polleo &amp; AP N.O.KO Pre-Workout 400 g Peach</v>
      </c>
      <c r="C35" s="57" t="str">
        <f>'Run Rate'!C35</f>
        <v>SPORTSKA PREHRANA</v>
      </c>
      <c r="D35" s="57" t="str">
        <f>'Run Rate'!D35</f>
        <v>01 GOLD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3</v>
      </c>
      <c r="U35" s="182">
        <v>30</v>
      </c>
      <c r="V35" s="182">
        <v>31</v>
      </c>
      <c r="W35" s="182">
        <v>36</v>
      </c>
      <c r="X35" s="182">
        <v>33</v>
      </c>
      <c r="Y35" s="182">
        <v>64</v>
      </c>
      <c r="Z35" s="182">
        <v>62</v>
      </c>
      <c r="AA35" s="182">
        <v>79</v>
      </c>
      <c r="AB35" s="182">
        <v>89</v>
      </c>
      <c r="AC35" s="182">
        <v>36</v>
      </c>
      <c r="AD35" s="182">
        <v>30</v>
      </c>
    </row>
    <row r="36" spans="1:30" x14ac:dyDescent="0.25">
      <c r="A36" s="57" t="str">
        <f>'Run Rate'!A36</f>
        <v>POL09736</v>
      </c>
      <c r="B36" s="57" t="str">
        <f>'Run Rate'!B36</f>
        <v>Polleo 1st Whey 454g Cookies &amp; Cream</v>
      </c>
      <c r="C36" s="57" t="str">
        <f>'Run Rate'!C36</f>
        <v>PROTEINI</v>
      </c>
      <c r="D36" s="57" t="str">
        <f>'Run Rate'!D36</f>
        <v>01 GOLD</v>
      </c>
      <c r="E36" s="182">
        <v>436</v>
      </c>
      <c r="F36" s="182">
        <v>160</v>
      </c>
      <c r="G36" s="182">
        <v>710</v>
      </c>
      <c r="H36" s="182">
        <v>450</v>
      </c>
      <c r="I36" s="182">
        <v>135</v>
      </c>
      <c r="J36" s="182">
        <v>107</v>
      </c>
      <c r="K36" s="182">
        <v>282</v>
      </c>
      <c r="L36" s="182">
        <v>385</v>
      </c>
      <c r="M36" s="182">
        <v>349</v>
      </c>
      <c r="N36" s="182">
        <v>273</v>
      </c>
      <c r="O36" s="182">
        <v>627</v>
      </c>
      <c r="P36" s="182">
        <v>91</v>
      </c>
      <c r="Q36" s="182">
        <v>78</v>
      </c>
      <c r="R36" s="182">
        <v>497</v>
      </c>
      <c r="S36" s="182">
        <v>200</v>
      </c>
      <c r="T36" s="182">
        <v>94</v>
      </c>
      <c r="U36" s="182">
        <v>186</v>
      </c>
      <c r="V36" s="182">
        <v>105</v>
      </c>
      <c r="W36" s="182">
        <v>142</v>
      </c>
      <c r="X36" s="182">
        <v>917</v>
      </c>
      <c r="Y36" s="182">
        <v>39</v>
      </c>
      <c r="Z36" s="182">
        <v>32</v>
      </c>
      <c r="AA36" s="182">
        <v>199</v>
      </c>
      <c r="AB36" s="182">
        <v>527</v>
      </c>
      <c r="AC36" s="182">
        <v>93</v>
      </c>
      <c r="AD36" s="182">
        <v>75</v>
      </c>
    </row>
    <row r="37" spans="1:30" x14ac:dyDescent="0.25">
      <c r="A37" s="57" t="str">
        <f>'Run Rate'!A37</f>
        <v>POL09881</v>
      </c>
      <c r="B37" s="57" t="str">
        <f>'Run Rate'!B37</f>
        <v>Polleo 50% Protein Bar 50g Choco-Banana</v>
      </c>
      <c r="C37" s="57" t="str">
        <f>'Run Rate'!C37</f>
        <v>RTD &amp; SNACKS</v>
      </c>
      <c r="D37" s="57" t="str">
        <f>'Run Rate'!D37</f>
        <v>01 GOLD</v>
      </c>
      <c r="E37" s="182">
        <v>1628</v>
      </c>
      <c r="F37" s="182">
        <v>1266</v>
      </c>
      <c r="G37" s="182">
        <v>5793</v>
      </c>
      <c r="H37" s="182">
        <v>2338</v>
      </c>
      <c r="I37" s="182">
        <v>2410</v>
      </c>
      <c r="J37" s="182">
        <v>1524</v>
      </c>
      <c r="K37" s="182">
        <v>2016</v>
      </c>
      <c r="L37" s="182">
        <v>2220</v>
      </c>
      <c r="M37" s="182">
        <v>2718</v>
      </c>
      <c r="N37" s="182">
        <v>3220</v>
      </c>
      <c r="O37" s="182">
        <v>6740</v>
      </c>
      <c r="P37" s="182">
        <v>1888</v>
      </c>
      <c r="Q37" s="182">
        <v>3825</v>
      </c>
      <c r="R37" s="182">
        <v>2792</v>
      </c>
      <c r="S37" s="182">
        <v>5016</v>
      </c>
      <c r="T37" s="182">
        <v>3859</v>
      </c>
      <c r="U37" s="182">
        <v>2948</v>
      </c>
      <c r="V37" s="182">
        <v>1966</v>
      </c>
      <c r="W37" s="182">
        <v>2324</v>
      </c>
      <c r="X37" s="182">
        <v>7061</v>
      </c>
      <c r="Y37" s="182">
        <v>1048</v>
      </c>
      <c r="Z37" s="182">
        <v>2174</v>
      </c>
      <c r="AA37" s="182">
        <v>2545</v>
      </c>
      <c r="AB37" s="182">
        <v>3886</v>
      </c>
      <c r="AC37" s="182">
        <v>3992</v>
      </c>
      <c r="AD37" s="182">
        <v>2473</v>
      </c>
    </row>
    <row r="38" spans="1:30" x14ac:dyDescent="0.25">
      <c r="A38" s="57" t="str">
        <f>'Run Rate'!A38</f>
        <v>POL09893</v>
      </c>
      <c r="B38" s="57" t="str">
        <f>'Run Rate'!B38</f>
        <v>Polleo 1st Whey 454g Vanilla Raspberry</v>
      </c>
      <c r="C38" s="57" t="str">
        <f>'Run Rate'!C38</f>
        <v>PROTEINI</v>
      </c>
      <c r="D38" s="57" t="str">
        <f>'Run Rate'!D38</f>
        <v>01 GOLD</v>
      </c>
      <c r="E38" s="182">
        <v>215</v>
      </c>
      <c r="F38" s="182">
        <v>204</v>
      </c>
      <c r="G38" s="182">
        <v>309</v>
      </c>
      <c r="H38" s="182">
        <v>123</v>
      </c>
      <c r="I38" s="182">
        <v>118</v>
      </c>
      <c r="J38" s="182">
        <v>96</v>
      </c>
      <c r="K38" s="182">
        <v>192</v>
      </c>
      <c r="L38" s="182">
        <v>316</v>
      </c>
      <c r="M38" s="182">
        <v>365</v>
      </c>
      <c r="N38" s="182">
        <v>246</v>
      </c>
      <c r="O38" s="182">
        <v>323</v>
      </c>
      <c r="P38" s="182">
        <v>101</v>
      </c>
      <c r="Q38" s="182">
        <v>121</v>
      </c>
      <c r="R38" s="182">
        <v>91</v>
      </c>
      <c r="S38" s="182">
        <v>135</v>
      </c>
      <c r="T38" s="182">
        <v>91</v>
      </c>
      <c r="U38" s="182">
        <v>150</v>
      </c>
      <c r="V38" s="182">
        <v>107</v>
      </c>
      <c r="W38" s="182">
        <v>107</v>
      </c>
      <c r="X38" s="182">
        <v>295</v>
      </c>
      <c r="Y38" s="182">
        <v>58</v>
      </c>
      <c r="Z38" s="182">
        <v>75</v>
      </c>
      <c r="AA38" s="182">
        <v>161</v>
      </c>
      <c r="AB38" s="182">
        <v>256</v>
      </c>
      <c r="AC38" s="182">
        <v>134</v>
      </c>
      <c r="AD38" s="182">
        <v>147</v>
      </c>
    </row>
    <row r="39" spans="1:30" x14ac:dyDescent="0.25">
      <c r="A39" s="57" t="str">
        <f>'Run Rate'!A39</f>
        <v>CON23203</v>
      </c>
      <c r="B39" s="57" t="str">
        <f>'Run Rate'!B39</f>
        <v>Concept2 Model D, Veslački Ergometar</v>
      </c>
      <c r="C39" s="57" t="str">
        <f>'Run Rate'!C39</f>
        <v>FITNESS OPREMA</v>
      </c>
      <c r="D39" s="57" t="str">
        <f>'Run Rate'!D39</f>
        <v>01 GOLD</v>
      </c>
      <c r="E39" s="182">
        <v>5</v>
      </c>
      <c r="F39" s="182">
        <v>4</v>
      </c>
      <c r="G39" s="182">
        <v>2</v>
      </c>
      <c r="H39" s="182">
        <v>4</v>
      </c>
      <c r="I39" s="182">
        <v>5</v>
      </c>
      <c r="J39" s="182">
        <v>3</v>
      </c>
      <c r="K39" s="182">
        <v>4</v>
      </c>
      <c r="L39" s="182">
        <v>8</v>
      </c>
      <c r="M39" s="182">
        <v>4</v>
      </c>
      <c r="N39" s="182">
        <v>4</v>
      </c>
      <c r="O39" s="182">
        <v>10</v>
      </c>
      <c r="P39" s="182">
        <v>5</v>
      </c>
      <c r="Q39" s="182">
        <v>3</v>
      </c>
      <c r="R39" s="182">
        <v>2</v>
      </c>
      <c r="S39" s="182">
        <v>9</v>
      </c>
      <c r="T39" s="182">
        <v>5</v>
      </c>
      <c r="U39" s="182">
        <v>5</v>
      </c>
      <c r="V39" s="182">
        <v>6</v>
      </c>
      <c r="W39" s="182">
        <v>3</v>
      </c>
      <c r="X39" s="182">
        <v>8</v>
      </c>
      <c r="Y39" s="182">
        <v>2</v>
      </c>
      <c r="Z39" s="182">
        <v>2</v>
      </c>
      <c r="AA39" s="182">
        <v>7</v>
      </c>
      <c r="AB39" s="182">
        <v>7</v>
      </c>
      <c r="AC39" s="182">
        <v>7</v>
      </c>
      <c r="AD39" s="182">
        <v>9</v>
      </c>
    </row>
    <row r="40" spans="1:30" x14ac:dyDescent="0.25">
      <c r="A40" s="57" t="str">
        <f>'Run Rate'!A40</f>
        <v>POL09770</v>
      </c>
      <c r="B40" s="57" t="str">
        <f>'Run Rate'!B40</f>
        <v>Polleo Premium HydroX Whey 908g Unflavoured</v>
      </c>
      <c r="C40" s="57" t="str">
        <f>'Run Rate'!C40</f>
        <v>PROTEINI</v>
      </c>
      <c r="D40" s="57" t="str">
        <f>'Run Rate'!D40</f>
        <v>01 GOLD</v>
      </c>
      <c r="E40" s="182">
        <v>25</v>
      </c>
      <c r="F40" s="182">
        <v>22</v>
      </c>
      <c r="G40" s="182">
        <v>18</v>
      </c>
      <c r="H40" s="182">
        <v>18</v>
      </c>
      <c r="I40" s="182">
        <v>17</v>
      </c>
      <c r="J40" s="182">
        <v>28</v>
      </c>
      <c r="K40" s="182">
        <v>23</v>
      </c>
      <c r="L40" s="182">
        <v>43</v>
      </c>
      <c r="M40" s="182">
        <v>34</v>
      </c>
      <c r="N40" s="182">
        <v>28</v>
      </c>
      <c r="O40" s="182">
        <v>5</v>
      </c>
      <c r="P40" s="182">
        <v>40</v>
      </c>
      <c r="Q40" s="182">
        <v>67</v>
      </c>
      <c r="R40" s="182">
        <v>66</v>
      </c>
      <c r="S40" s="182">
        <v>83</v>
      </c>
      <c r="T40" s="182">
        <v>43</v>
      </c>
      <c r="U40" s="182">
        <v>56</v>
      </c>
      <c r="V40" s="182">
        <v>59</v>
      </c>
      <c r="W40" s="182">
        <v>42</v>
      </c>
      <c r="X40" s="182">
        <v>54</v>
      </c>
      <c r="Y40" s="182">
        <v>44</v>
      </c>
      <c r="Z40" s="182">
        <v>38</v>
      </c>
      <c r="AA40" s="182">
        <v>51</v>
      </c>
      <c r="AB40" s="182">
        <v>66</v>
      </c>
      <c r="AC40" s="182">
        <v>127</v>
      </c>
      <c r="AD40" s="182">
        <v>106</v>
      </c>
    </row>
    <row r="41" spans="1:30" x14ac:dyDescent="0.25">
      <c r="A41" s="57" t="str">
        <f>'Run Rate'!A41</f>
        <v>POL04467</v>
      </c>
      <c r="B41" s="57" t="str">
        <f>'Run Rate'!B41</f>
        <v>Polleo Vegan Baked Cookie 75 g - Chocolate Chip</v>
      </c>
      <c r="C41" s="57" t="str">
        <f>'Run Rate'!C41</f>
        <v>RTD &amp; SNACKS</v>
      </c>
      <c r="D41" s="57" t="str">
        <f>'Run Rate'!D41</f>
        <v>01 GOLD</v>
      </c>
      <c r="E41" s="182">
        <v>684</v>
      </c>
      <c r="F41" s="182">
        <v>448</v>
      </c>
      <c r="G41" s="182">
        <v>1588</v>
      </c>
      <c r="H41" s="182">
        <v>698</v>
      </c>
      <c r="I41" s="182">
        <v>622</v>
      </c>
      <c r="J41" s="182">
        <v>550</v>
      </c>
      <c r="K41" s="182">
        <v>778</v>
      </c>
      <c r="L41" s="182">
        <v>514</v>
      </c>
      <c r="M41" s="182">
        <v>1271</v>
      </c>
      <c r="N41" s="182">
        <v>1391</v>
      </c>
      <c r="O41" s="182">
        <v>2335</v>
      </c>
      <c r="P41" s="182">
        <v>1144</v>
      </c>
      <c r="Q41" s="182">
        <v>1417</v>
      </c>
      <c r="R41" s="182">
        <v>534</v>
      </c>
      <c r="S41" s="182">
        <v>1103</v>
      </c>
      <c r="T41" s="182">
        <v>601</v>
      </c>
      <c r="U41" s="182">
        <v>967</v>
      </c>
      <c r="V41" s="182">
        <v>431</v>
      </c>
      <c r="W41" s="182">
        <v>995</v>
      </c>
      <c r="X41" s="182">
        <v>2599</v>
      </c>
      <c r="Y41" s="182">
        <v>951</v>
      </c>
      <c r="Z41" s="182">
        <v>475</v>
      </c>
      <c r="AA41" s="182">
        <v>1537</v>
      </c>
      <c r="AB41" s="182">
        <v>1764</v>
      </c>
      <c r="AC41" s="182">
        <v>1434</v>
      </c>
      <c r="AD41" s="182">
        <v>554</v>
      </c>
    </row>
    <row r="42" spans="1:30" x14ac:dyDescent="0.25">
      <c r="A42" s="57" t="str">
        <f>'Run Rate'!A42</f>
        <v>ZOE12352</v>
      </c>
      <c r="B42" s="57" t="str">
        <f>'Run Rate'!B42</f>
        <v>ZOE Whey 454g French Vanilla Macaron</v>
      </c>
      <c r="C42" s="57" t="str">
        <f>'Run Rate'!C42</f>
        <v>PROTEINI</v>
      </c>
      <c r="D42" s="57" t="str">
        <f>'Run Rate'!D42</f>
        <v>01 GOLD</v>
      </c>
      <c r="E42" s="182">
        <v>76</v>
      </c>
      <c r="F42" s="182">
        <v>41</v>
      </c>
      <c r="G42" s="182">
        <v>800</v>
      </c>
      <c r="H42" s="182">
        <v>166</v>
      </c>
      <c r="I42" s="182">
        <v>102</v>
      </c>
      <c r="J42" s="182">
        <v>73</v>
      </c>
      <c r="K42" s="182">
        <v>105</v>
      </c>
      <c r="L42" s="182">
        <v>210</v>
      </c>
      <c r="M42" s="182">
        <v>236</v>
      </c>
      <c r="N42" s="182">
        <v>738</v>
      </c>
      <c r="O42" s="182">
        <v>235</v>
      </c>
      <c r="P42" s="182">
        <v>62</v>
      </c>
      <c r="Q42" s="182">
        <v>179</v>
      </c>
      <c r="R42" s="182">
        <v>74</v>
      </c>
      <c r="S42" s="182">
        <v>123</v>
      </c>
      <c r="T42" s="182">
        <v>152</v>
      </c>
      <c r="U42" s="182">
        <v>136</v>
      </c>
      <c r="V42" s="182">
        <v>137</v>
      </c>
      <c r="W42" s="182">
        <v>228</v>
      </c>
      <c r="X42" s="182">
        <v>243</v>
      </c>
      <c r="Y42" s="182">
        <v>80</v>
      </c>
      <c r="Z42" s="182">
        <v>140</v>
      </c>
      <c r="AA42" s="182">
        <v>108</v>
      </c>
      <c r="AB42" s="182">
        <v>102</v>
      </c>
      <c r="AC42" s="182">
        <v>307</v>
      </c>
      <c r="AD42" s="182">
        <v>118</v>
      </c>
    </row>
    <row r="43" spans="1:30" x14ac:dyDescent="0.25">
      <c r="A43" s="57" t="str">
        <f>'Run Rate'!A43</f>
        <v>POL12761</v>
      </c>
      <c r="B43" s="57" t="str">
        <f>'Run Rate'!B43</f>
        <v>Polleo Protein Cremissimo/Buenissimo 40g Hazelnut-White Chocolate</v>
      </c>
      <c r="C43" s="57" t="str">
        <f>'Run Rate'!C43</f>
        <v>RTD &amp; SNACKS</v>
      </c>
      <c r="D43" s="57" t="str">
        <f>'Run Rate'!D43</f>
        <v>01 GOLD</v>
      </c>
      <c r="E43" s="182">
        <v>132</v>
      </c>
      <c r="F43" s="182">
        <v>156</v>
      </c>
      <c r="G43" s="182">
        <v>3806</v>
      </c>
      <c r="H43" s="182">
        <v>682</v>
      </c>
      <c r="I43" s="182">
        <v>2263</v>
      </c>
      <c r="J43" s="182">
        <v>1852</v>
      </c>
      <c r="K43" s="182">
        <v>1409</v>
      </c>
      <c r="L43" s="182">
        <v>1227</v>
      </c>
      <c r="M43" s="182">
        <v>1190</v>
      </c>
      <c r="N43" s="182">
        <v>842</v>
      </c>
      <c r="O43" s="182">
        <v>252</v>
      </c>
      <c r="P43" s="182">
        <v>464</v>
      </c>
      <c r="Q43" s="182">
        <v>1646</v>
      </c>
      <c r="R43" s="182">
        <v>1875</v>
      </c>
      <c r="S43" s="182">
        <v>3222</v>
      </c>
      <c r="T43" s="182">
        <v>2139</v>
      </c>
      <c r="U43" s="182">
        <v>970</v>
      </c>
      <c r="V43" s="182">
        <v>365</v>
      </c>
      <c r="W43" s="182">
        <v>955</v>
      </c>
      <c r="X43" s="182">
        <v>1902</v>
      </c>
      <c r="Y43" s="182">
        <v>1853</v>
      </c>
      <c r="Z43" s="182">
        <v>2847</v>
      </c>
      <c r="AA43" s="182">
        <v>1555</v>
      </c>
      <c r="AB43" s="182">
        <v>1971</v>
      </c>
      <c r="AC43" s="182">
        <v>2172</v>
      </c>
      <c r="AD43" s="182">
        <v>950</v>
      </c>
    </row>
    <row r="44" spans="1:30" x14ac:dyDescent="0.25">
      <c r="A44" s="57" t="str">
        <f>'Run Rate'!A44</f>
        <v>POL12762</v>
      </c>
      <c r="B44" s="57" t="str">
        <f>'Run Rate'!B44</f>
        <v>Polleo Protein Cremissimo/Buenissimo 40g Cocoa-Hazelnut-Milk Chocolate</v>
      </c>
      <c r="C44" s="57" t="str">
        <f>'Run Rate'!C44</f>
        <v>RTD &amp; SNACKS</v>
      </c>
      <c r="D44" s="57" t="str">
        <f>'Run Rate'!D44</f>
        <v>01 GOLD</v>
      </c>
      <c r="E44" s="182">
        <v>1427</v>
      </c>
      <c r="F44" s="182">
        <v>1992</v>
      </c>
      <c r="G44" s="182">
        <v>2990</v>
      </c>
      <c r="H44" s="182">
        <v>952</v>
      </c>
      <c r="I44" s="182">
        <v>586</v>
      </c>
      <c r="J44" s="182">
        <v>180</v>
      </c>
      <c r="K44" s="182">
        <v>1569</v>
      </c>
      <c r="L44" s="182">
        <v>268</v>
      </c>
      <c r="M44" s="182">
        <v>1831</v>
      </c>
      <c r="N44" s="182">
        <v>3097</v>
      </c>
      <c r="O44" s="182">
        <v>2729</v>
      </c>
      <c r="P44" s="182">
        <v>430</v>
      </c>
      <c r="Q44" s="182">
        <v>650</v>
      </c>
      <c r="R44" s="182">
        <v>1168</v>
      </c>
      <c r="S44" s="182">
        <v>2731</v>
      </c>
      <c r="T44" s="182">
        <v>1534</v>
      </c>
      <c r="U44" s="182">
        <v>236</v>
      </c>
      <c r="V44" s="182">
        <v>96</v>
      </c>
      <c r="W44" s="182">
        <v>150</v>
      </c>
      <c r="X44" s="182">
        <v>89</v>
      </c>
      <c r="Y44" s="182">
        <v>44</v>
      </c>
      <c r="Z44" s="182">
        <v>6245</v>
      </c>
      <c r="AA44" s="182">
        <v>1443</v>
      </c>
      <c r="AB44" s="182">
        <v>2891</v>
      </c>
      <c r="AC44" s="182">
        <v>1815</v>
      </c>
      <c r="AD44" s="182">
        <v>846</v>
      </c>
    </row>
    <row r="45" spans="1:30" x14ac:dyDescent="0.25">
      <c r="A45" s="57" t="str">
        <f>'Run Rate'!A45</f>
        <v>POL12752</v>
      </c>
      <c r="B45" s="57" t="str">
        <f>'Run Rate'!B45</f>
        <v>Polleo Premium HydroX Whey 454g Chocolate Hazelnut</v>
      </c>
      <c r="C45" s="57" t="str">
        <f>'Run Rate'!C45</f>
        <v>PROTEINI</v>
      </c>
      <c r="D45" s="57" t="str">
        <f>'Run Rate'!D45</f>
        <v>01 GOLD</v>
      </c>
      <c r="E45" s="182">
        <v>33</v>
      </c>
      <c r="F45" s="182">
        <v>41</v>
      </c>
      <c r="G45" s="182">
        <v>222</v>
      </c>
      <c r="H45" s="182">
        <v>297</v>
      </c>
      <c r="I45" s="182">
        <v>219</v>
      </c>
      <c r="J45" s="182">
        <v>176</v>
      </c>
      <c r="K45" s="182">
        <v>75</v>
      </c>
      <c r="L45" s="182">
        <v>21</v>
      </c>
      <c r="M45" s="182">
        <v>25</v>
      </c>
      <c r="N45" s="182">
        <v>53</v>
      </c>
      <c r="O45" s="182">
        <v>43</v>
      </c>
      <c r="P45" s="182">
        <v>24</v>
      </c>
      <c r="Q45" s="182">
        <v>34</v>
      </c>
      <c r="R45" s="182">
        <v>32</v>
      </c>
      <c r="S45" s="182">
        <v>31</v>
      </c>
      <c r="T45" s="182">
        <v>33</v>
      </c>
      <c r="U45" s="182">
        <v>41</v>
      </c>
      <c r="V45" s="182">
        <v>50</v>
      </c>
      <c r="W45" s="182">
        <v>39</v>
      </c>
      <c r="X45" s="182">
        <v>153</v>
      </c>
      <c r="Y45" s="182">
        <v>253</v>
      </c>
      <c r="Z45" s="182">
        <v>281</v>
      </c>
      <c r="AA45" s="182">
        <v>353</v>
      </c>
      <c r="AB45" s="182">
        <v>328</v>
      </c>
      <c r="AC45" s="182">
        <v>21</v>
      </c>
      <c r="AD45" s="182">
        <v>19</v>
      </c>
    </row>
    <row r="46" spans="1:30" x14ac:dyDescent="0.25">
      <c r="A46" s="57" t="str">
        <f>'Run Rate'!A46</f>
        <v>POL12824</v>
      </c>
      <c r="B46" s="57" t="str">
        <f>'Run Rate'!B46</f>
        <v>Polleo Softi 50 g Choco Peanut Caramel</v>
      </c>
      <c r="C46" s="57" t="str">
        <f>'Run Rate'!C46</f>
        <v>RTD &amp; SNACKS</v>
      </c>
      <c r="D46" s="57" t="str">
        <f>'Run Rate'!D46</f>
        <v>01 GOLD</v>
      </c>
      <c r="E46" s="182">
        <v>0</v>
      </c>
      <c r="F46" s="182">
        <v>20</v>
      </c>
      <c r="G46" s="182">
        <v>134</v>
      </c>
      <c r="H46" s="182">
        <v>158</v>
      </c>
      <c r="I46" s="182">
        <v>173</v>
      </c>
      <c r="J46" s="182">
        <v>549</v>
      </c>
      <c r="K46" s="182">
        <v>361</v>
      </c>
      <c r="L46" s="182">
        <v>453</v>
      </c>
      <c r="M46" s="182">
        <v>815</v>
      </c>
      <c r="N46" s="182">
        <v>269</v>
      </c>
      <c r="O46" s="182">
        <v>558</v>
      </c>
      <c r="P46" s="182">
        <v>1901</v>
      </c>
      <c r="Q46" s="182">
        <v>2304</v>
      </c>
      <c r="R46" s="182">
        <v>492</v>
      </c>
      <c r="S46" s="182">
        <v>824</v>
      </c>
      <c r="T46" s="182">
        <v>1379</v>
      </c>
      <c r="U46" s="182">
        <v>624</v>
      </c>
      <c r="V46" s="182">
        <v>900</v>
      </c>
      <c r="W46" s="182">
        <v>2561</v>
      </c>
      <c r="X46" s="182">
        <v>1015</v>
      </c>
      <c r="Y46" s="182">
        <v>1086</v>
      </c>
      <c r="Z46" s="182">
        <v>514</v>
      </c>
      <c r="AA46" s="182">
        <v>197</v>
      </c>
      <c r="AB46" s="182">
        <v>542</v>
      </c>
      <c r="AC46" s="182">
        <v>1490</v>
      </c>
      <c r="AD46" s="182">
        <v>832</v>
      </c>
    </row>
    <row r="47" spans="1:30" x14ac:dyDescent="0.25">
      <c r="A47" s="57" t="str">
        <f>'Run Rate'!A47</f>
        <v>POL12650</v>
      </c>
      <c r="B47" s="57" t="str">
        <f>'Run Rate'!B47</f>
        <v>Polleo Creatine monohydrate 250g Unflavoured</v>
      </c>
      <c r="C47" s="57" t="str">
        <f>'Run Rate'!C47</f>
        <v>SPORTSKA PREHRANA</v>
      </c>
      <c r="D47" s="57" t="str">
        <f>'Run Rate'!D47</f>
        <v>01 GOLD</v>
      </c>
      <c r="E47" s="182">
        <v>0</v>
      </c>
      <c r="F47" s="182">
        <v>0</v>
      </c>
      <c r="G47" s="182">
        <v>0</v>
      </c>
      <c r="H47" s="182">
        <v>41</v>
      </c>
      <c r="I47" s="182">
        <v>96</v>
      </c>
      <c r="J47" s="182">
        <v>100</v>
      </c>
      <c r="K47" s="182">
        <v>74</v>
      </c>
      <c r="L47" s="182">
        <v>125</v>
      </c>
      <c r="M47" s="182">
        <v>107</v>
      </c>
      <c r="N47" s="182">
        <v>92</v>
      </c>
      <c r="O47" s="182">
        <v>70</v>
      </c>
      <c r="P47" s="182">
        <v>128</v>
      </c>
      <c r="Q47" s="182">
        <v>139</v>
      </c>
      <c r="R47" s="182">
        <v>110</v>
      </c>
      <c r="S47" s="182">
        <v>107</v>
      </c>
      <c r="T47" s="182">
        <v>114</v>
      </c>
      <c r="U47" s="182">
        <v>152</v>
      </c>
      <c r="V47" s="182">
        <v>162</v>
      </c>
      <c r="W47" s="182">
        <v>104</v>
      </c>
      <c r="X47" s="182">
        <v>45</v>
      </c>
      <c r="Y47" s="182">
        <v>7</v>
      </c>
      <c r="Z47" s="182">
        <v>5</v>
      </c>
      <c r="AA47" s="182">
        <v>1</v>
      </c>
      <c r="AB47" s="182">
        <v>102</v>
      </c>
      <c r="AC47" s="182">
        <v>60</v>
      </c>
      <c r="AD47" s="182">
        <v>67</v>
      </c>
    </row>
    <row r="48" spans="1:30" x14ac:dyDescent="0.25">
      <c r="A48" s="57" t="str">
        <f>'Run Rate'!A48</f>
        <v>POL04365</v>
      </c>
      <c r="B48" s="57" t="str">
        <f>'Run Rate'!B48</f>
        <v>Polleo 31% Protein Bar 35g Banana</v>
      </c>
      <c r="C48" s="57" t="str">
        <f>'Run Rate'!C48</f>
        <v>RTD &amp; SNACKS</v>
      </c>
      <c r="D48" s="57" t="str">
        <f>'Run Rate'!D48</f>
        <v>01 GOLD</v>
      </c>
      <c r="E48" s="182">
        <v>3033</v>
      </c>
      <c r="F48" s="182">
        <v>1703</v>
      </c>
      <c r="G48" s="182">
        <v>7112</v>
      </c>
      <c r="H48" s="182">
        <v>1938</v>
      </c>
      <c r="I48" s="182">
        <v>2400</v>
      </c>
      <c r="J48" s="182">
        <v>1377</v>
      </c>
      <c r="K48" s="182">
        <v>1662</v>
      </c>
      <c r="L48" s="182">
        <v>1352</v>
      </c>
      <c r="M48" s="182">
        <v>2485</v>
      </c>
      <c r="N48" s="182">
        <v>1512</v>
      </c>
      <c r="O48" s="182">
        <v>4837</v>
      </c>
      <c r="P48" s="182">
        <v>961</v>
      </c>
      <c r="Q48" s="182">
        <v>2628</v>
      </c>
      <c r="R48" s="182">
        <v>2172</v>
      </c>
      <c r="S48" s="182">
        <v>2710</v>
      </c>
      <c r="T48" s="182">
        <v>3778</v>
      </c>
      <c r="U48" s="182">
        <v>2372</v>
      </c>
      <c r="V48" s="182">
        <v>1534</v>
      </c>
      <c r="W48" s="182">
        <v>1910</v>
      </c>
      <c r="X48" s="182">
        <v>6297</v>
      </c>
      <c r="Y48" s="182">
        <v>1371</v>
      </c>
      <c r="Z48" s="182">
        <v>1998</v>
      </c>
      <c r="AA48" s="182">
        <v>2179</v>
      </c>
      <c r="AB48" s="182">
        <v>3868</v>
      </c>
      <c r="AC48" s="182">
        <v>1907</v>
      </c>
      <c r="AD48" s="182">
        <v>1465</v>
      </c>
    </row>
    <row r="49" spans="1:30" x14ac:dyDescent="0.25">
      <c r="A49" s="57" t="str">
        <f>'Run Rate'!A49</f>
        <v>POL09741</v>
      </c>
      <c r="B49" s="57" t="str">
        <f>'Run Rate'!B49</f>
        <v>Polleo 1st Whey 908g Vanilla Madagascar</v>
      </c>
      <c r="C49" s="57" t="str">
        <f>'Run Rate'!C49</f>
        <v>PROTEINI</v>
      </c>
      <c r="D49" s="57" t="str">
        <f>'Run Rate'!D49</f>
        <v>01 GOLD</v>
      </c>
      <c r="E49" s="182">
        <v>151</v>
      </c>
      <c r="F49" s="182">
        <v>116</v>
      </c>
      <c r="G49" s="182">
        <v>126</v>
      </c>
      <c r="H49" s="182">
        <v>105</v>
      </c>
      <c r="I49" s="182">
        <v>117</v>
      </c>
      <c r="J49" s="182">
        <v>93</v>
      </c>
      <c r="K49" s="182">
        <v>98</v>
      </c>
      <c r="L49" s="182">
        <v>84</v>
      </c>
      <c r="M49" s="182">
        <v>133</v>
      </c>
      <c r="N49" s="182">
        <v>93</v>
      </c>
      <c r="O49" s="182">
        <v>270</v>
      </c>
      <c r="P49" s="182">
        <v>99</v>
      </c>
      <c r="Q49" s="182">
        <v>114</v>
      </c>
      <c r="R49" s="182">
        <v>72</v>
      </c>
      <c r="S49" s="182">
        <v>152</v>
      </c>
      <c r="T49" s="182">
        <v>97</v>
      </c>
      <c r="U49" s="182">
        <v>149</v>
      </c>
      <c r="V49" s="182">
        <v>125</v>
      </c>
      <c r="W49" s="182">
        <v>119</v>
      </c>
      <c r="X49" s="182">
        <v>215</v>
      </c>
      <c r="Y49" s="182">
        <v>116</v>
      </c>
      <c r="Z49" s="182">
        <v>91</v>
      </c>
      <c r="AA49" s="182">
        <v>122</v>
      </c>
      <c r="AB49" s="182">
        <v>236</v>
      </c>
      <c r="AC49" s="182">
        <v>70</v>
      </c>
      <c r="AD49" s="182">
        <v>107</v>
      </c>
    </row>
    <row r="50" spans="1:30" x14ac:dyDescent="0.25">
      <c r="A50" s="57" t="str">
        <f>'Run Rate'!A50</f>
        <v>POL04366</v>
      </c>
      <c r="B50" s="57" t="str">
        <f>'Run Rate'!B50</f>
        <v>Polleo 31% Protein Bar 35g Coconut</v>
      </c>
      <c r="C50" s="57" t="str">
        <f>'Run Rate'!C50</f>
        <v>RTD &amp; SNACKS</v>
      </c>
      <c r="D50" s="57" t="str">
        <f>'Run Rate'!D50</f>
        <v>01 GOLD</v>
      </c>
      <c r="E50" s="182">
        <v>3043</v>
      </c>
      <c r="F50" s="182">
        <v>1717</v>
      </c>
      <c r="G50" s="182">
        <v>4631</v>
      </c>
      <c r="H50" s="182">
        <v>1051</v>
      </c>
      <c r="I50" s="182">
        <v>238</v>
      </c>
      <c r="J50" s="182">
        <v>157</v>
      </c>
      <c r="K50" s="182">
        <v>88</v>
      </c>
      <c r="L50" s="182">
        <v>129</v>
      </c>
      <c r="M50" s="182">
        <v>121</v>
      </c>
      <c r="N50" s="182">
        <v>41</v>
      </c>
      <c r="O50" s="182">
        <v>1450</v>
      </c>
      <c r="P50" s="182">
        <v>2581</v>
      </c>
      <c r="Q50" s="182">
        <v>3511</v>
      </c>
      <c r="R50" s="182">
        <v>2483</v>
      </c>
      <c r="S50" s="182">
        <v>4374</v>
      </c>
      <c r="T50" s="182">
        <v>2688</v>
      </c>
      <c r="U50" s="182">
        <v>1998</v>
      </c>
      <c r="V50" s="182">
        <v>1700</v>
      </c>
      <c r="W50" s="182">
        <v>3925</v>
      </c>
      <c r="X50" s="182">
        <v>8597</v>
      </c>
      <c r="Y50" s="182">
        <v>1576</v>
      </c>
      <c r="Z50" s="182">
        <v>2758</v>
      </c>
      <c r="AA50" s="182">
        <v>3049</v>
      </c>
      <c r="AB50" s="182">
        <v>3213</v>
      </c>
      <c r="AC50" s="182">
        <v>3032</v>
      </c>
      <c r="AD50" s="182">
        <v>1463</v>
      </c>
    </row>
    <row r="51" spans="1:30" x14ac:dyDescent="0.25">
      <c r="A51" s="57" t="str">
        <f>'Run Rate'!A51</f>
        <v>POL09892</v>
      </c>
      <c r="B51" s="57" t="str">
        <f>'Run Rate'!B51</f>
        <v>Polleo 1st Whey 454g Chocolate Hazelnut</v>
      </c>
      <c r="C51" s="57" t="str">
        <f>'Run Rate'!C51</f>
        <v>PROTEINI</v>
      </c>
      <c r="D51" s="57" t="str">
        <f>'Run Rate'!D51</f>
        <v>01 GOLD</v>
      </c>
      <c r="E51" s="182">
        <v>120</v>
      </c>
      <c r="F51" s="182">
        <v>111</v>
      </c>
      <c r="G51" s="182">
        <v>112</v>
      </c>
      <c r="H51" s="182">
        <v>57</v>
      </c>
      <c r="I51" s="182">
        <v>73</v>
      </c>
      <c r="J51" s="182">
        <v>59</v>
      </c>
      <c r="K51" s="182">
        <v>110</v>
      </c>
      <c r="L51" s="182">
        <v>322</v>
      </c>
      <c r="M51" s="182">
        <v>245</v>
      </c>
      <c r="N51" s="182">
        <v>184</v>
      </c>
      <c r="O51" s="182">
        <v>250</v>
      </c>
      <c r="P51" s="182">
        <v>50</v>
      </c>
      <c r="Q51" s="182">
        <v>42</v>
      </c>
      <c r="R51" s="182">
        <v>36</v>
      </c>
      <c r="S51" s="182">
        <v>129</v>
      </c>
      <c r="T51" s="182">
        <v>37</v>
      </c>
      <c r="U51" s="182">
        <v>67</v>
      </c>
      <c r="V51" s="182">
        <v>50</v>
      </c>
      <c r="W51" s="182">
        <v>54</v>
      </c>
      <c r="X51" s="182">
        <v>99</v>
      </c>
      <c r="Y51" s="182">
        <v>21</v>
      </c>
      <c r="Z51" s="182">
        <v>35</v>
      </c>
      <c r="AA51" s="182">
        <v>91</v>
      </c>
      <c r="AB51" s="182">
        <v>110</v>
      </c>
      <c r="AC51" s="182">
        <v>56</v>
      </c>
      <c r="AD51" s="182">
        <v>79</v>
      </c>
    </row>
    <row r="52" spans="1:30" x14ac:dyDescent="0.25">
      <c r="A52" s="57" t="str">
        <f>'Run Rate'!A52</f>
        <v>POL09740</v>
      </c>
      <c r="B52" s="57" t="str">
        <f>'Run Rate'!B52</f>
        <v>Polleo 1st Whey 908g Swiss Chocolate Supreme</v>
      </c>
      <c r="C52" s="57" t="str">
        <f>'Run Rate'!C52</f>
        <v>PROTEINI</v>
      </c>
      <c r="D52" s="57" t="str">
        <f>'Run Rate'!D52</f>
        <v>01 GOLD</v>
      </c>
      <c r="E52" s="182">
        <v>93</v>
      </c>
      <c r="F52" s="182">
        <v>39</v>
      </c>
      <c r="G52" s="182">
        <v>137</v>
      </c>
      <c r="H52" s="182">
        <v>126</v>
      </c>
      <c r="I52" s="182">
        <v>143</v>
      </c>
      <c r="J52" s="182">
        <v>139</v>
      </c>
      <c r="K52" s="182">
        <v>154</v>
      </c>
      <c r="L52" s="182">
        <v>118</v>
      </c>
      <c r="M52" s="182">
        <v>193</v>
      </c>
      <c r="N52" s="182">
        <v>130</v>
      </c>
      <c r="O52" s="182">
        <v>266</v>
      </c>
      <c r="P52" s="182">
        <v>122</v>
      </c>
      <c r="Q52" s="182">
        <v>191</v>
      </c>
      <c r="R52" s="182">
        <v>61</v>
      </c>
      <c r="S52" s="182">
        <v>288</v>
      </c>
      <c r="T52" s="182">
        <v>106</v>
      </c>
      <c r="U52" s="182">
        <v>113</v>
      </c>
      <c r="V52" s="182">
        <v>114</v>
      </c>
      <c r="W52" s="182">
        <v>62</v>
      </c>
      <c r="X52" s="182">
        <v>23</v>
      </c>
      <c r="Y52" s="182">
        <v>6</v>
      </c>
      <c r="Z52" s="182">
        <v>1</v>
      </c>
      <c r="AA52" s="182">
        <v>50</v>
      </c>
      <c r="AB52" s="182">
        <v>479</v>
      </c>
      <c r="AC52" s="182">
        <v>80</v>
      </c>
      <c r="AD52" s="182">
        <v>81</v>
      </c>
    </row>
    <row r="53" spans="1:30" x14ac:dyDescent="0.25">
      <c r="A53" s="57" t="str">
        <f>'Run Rate'!A53</f>
        <v>POL12751</v>
      </c>
      <c r="B53" s="57" t="str">
        <f>'Run Rate'!B53</f>
        <v>Polleo Premium HydroX Whey 454g Vanilla Raspberry</v>
      </c>
      <c r="C53" s="57" t="str">
        <f>'Run Rate'!C53</f>
        <v>PROTEINI</v>
      </c>
      <c r="D53" s="57" t="str">
        <f>'Run Rate'!D53</f>
        <v>01 GOLD</v>
      </c>
      <c r="E53" s="182">
        <v>50</v>
      </c>
      <c r="F53" s="182">
        <v>35</v>
      </c>
      <c r="G53" s="182">
        <v>292</v>
      </c>
      <c r="H53" s="182">
        <v>317</v>
      </c>
      <c r="I53" s="182">
        <v>265</v>
      </c>
      <c r="J53" s="182">
        <v>214</v>
      </c>
      <c r="K53" s="182">
        <v>99</v>
      </c>
      <c r="L53" s="182">
        <v>30</v>
      </c>
      <c r="M53" s="182">
        <v>43</v>
      </c>
      <c r="N53" s="182">
        <v>62</v>
      </c>
      <c r="O53" s="182">
        <v>47</v>
      </c>
      <c r="P53" s="182">
        <v>49</v>
      </c>
      <c r="Q53" s="182">
        <v>41</v>
      </c>
      <c r="R53" s="182">
        <v>33</v>
      </c>
      <c r="S53" s="182">
        <v>56</v>
      </c>
      <c r="T53" s="182">
        <v>43</v>
      </c>
      <c r="U53" s="182">
        <v>52</v>
      </c>
      <c r="V53" s="182">
        <v>59</v>
      </c>
      <c r="W53" s="182">
        <v>48</v>
      </c>
      <c r="X53" s="182">
        <v>152</v>
      </c>
      <c r="Y53" s="182">
        <v>229</v>
      </c>
      <c r="Z53" s="182">
        <v>333</v>
      </c>
      <c r="AA53" s="182">
        <v>254</v>
      </c>
      <c r="AB53" s="182">
        <v>325</v>
      </c>
      <c r="AC53" s="182">
        <v>60</v>
      </c>
      <c r="AD53" s="182">
        <v>57</v>
      </c>
    </row>
    <row r="54" spans="1:30" x14ac:dyDescent="0.25">
      <c r="A54" s="57" t="str">
        <f>'Run Rate'!A54</f>
        <v>POL04229</v>
      </c>
      <c r="B54" s="57" t="str">
        <f>'Run Rate'!B54</f>
        <v>Polleo 31% Protein Bar 35g Chocolate</v>
      </c>
      <c r="C54" s="57" t="str">
        <f>'Run Rate'!C54</f>
        <v>RTD &amp; SNACKS</v>
      </c>
      <c r="D54" s="57" t="str">
        <f>'Run Rate'!D54</f>
        <v>01 GOLD</v>
      </c>
      <c r="E54" s="182">
        <v>2493</v>
      </c>
      <c r="F54" s="182">
        <v>1522</v>
      </c>
      <c r="G54" s="182">
        <v>5125</v>
      </c>
      <c r="H54" s="182">
        <v>1513</v>
      </c>
      <c r="I54" s="182">
        <v>1677</v>
      </c>
      <c r="J54" s="182">
        <v>1482</v>
      </c>
      <c r="K54" s="182">
        <v>1807</v>
      </c>
      <c r="L54" s="182">
        <v>1393</v>
      </c>
      <c r="M54" s="182">
        <v>2393</v>
      </c>
      <c r="N54" s="182">
        <v>1780</v>
      </c>
      <c r="O54" s="182">
        <v>4191</v>
      </c>
      <c r="P54" s="182">
        <v>884</v>
      </c>
      <c r="Q54" s="182">
        <v>2435</v>
      </c>
      <c r="R54" s="182">
        <v>1738</v>
      </c>
      <c r="S54" s="182">
        <v>2684</v>
      </c>
      <c r="T54" s="182">
        <v>1853</v>
      </c>
      <c r="U54" s="182">
        <v>3399</v>
      </c>
      <c r="V54" s="182">
        <v>1118</v>
      </c>
      <c r="W54" s="182">
        <v>2083</v>
      </c>
      <c r="X54" s="182">
        <v>8304</v>
      </c>
      <c r="Y54" s="182">
        <v>1415</v>
      </c>
      <c r="Z54" s="182">
        <v>1011</v>
      </c>
      <c r="AA54" s="182">
        <v>2230</v>
      </c>
      <c r="AB54" s="182">
        <v>4758</v>
      </c>
      <c r="AC54" s="182">
        <v>2029</v>
      </c>
      <c r="AD54" s="182">
        <v>1400</v>
      </c>
    </row>
    <row r="55" spans="1:30" x14ac:dyDescent="0.25">
      <c r="A55" s="57" t="str">
        <f>'Run Rate'!A55</f>
        <v>POL09901</v>
      </c>
      <c r="B55" s="57" t="str">
        <f>'Run Rate'!B55</f>
        <v>Polleo 1st Whey 2,27kg White Choco Buenissimo</v>
      </c>
      <c r="C55" s="57" t="str">
        <f>'Run Rate'!C55</f>
        <v>PROTEINI</v>
      </c>
      <c r="D55" s="57" t="str">
        <f>'Run Rate'!D55</f>
        <v>01 GOLD</v>
      </c>
      <c r="E55" s="182">
        <v>87</v>
      </c>
      <c r="F55" s="182">
        <v>57</v>
      </c>
      <c r="G55" s="182">
        <v>23</v>
      </c>
      <c r="H55" s="182">
        <v>23</v>
      </c>
      <c r="I55" s="182">
        <v>23</v>
      </c>
      <c r="J55" s="182">
        <v>18</v>
      </c>
      <c r="K55" s="182">
        <v>26</v>
      </c>
      <c r="L55" s="182">
        <v>22</v>
      </c>
      <c r="M55" s="182">
        <v>21</v>
      </c>
      <c r="N55" s="182">
        <v>25</v>
      </c>
      <c r="O55" s="182">
        <v>46</v>
      </c>
      <c r="P55" s="182">
        <v>28</v>
      </c>
      <c r="Q55" s="182">
        <v>32</v>
      </c>
      <c r="R55" s="182">
        <v>22</v>
      </c>
      <c r="S55" s="182">
        <v>23</v>
      </c>
      <c r="T55" s="182">
        <v>20</v>
      </c>
      <c r="U55" s="182">
        <v>29</v>
      </c>
      <c r="V55" s="182">
        <v>18</v>
      </c>
      <c r="W55" s="182">
        <v>20</v>
      </c>
      <c r="X55" s="182">
        <v>31</v>
      </c>
      <c r="Y55" s="182">
        <v>20</v>
      </c>
      <c r="Z55" s="182">
        <v>27</v>
      </c>
      <c r="AA55" s="182">
        <v>23</v>
      </c>
      <c r="AB55" s="182">
        <v>26</v>
      </c>
      <c r="AC55" s="182">
        <v>21</v>
      </c>
      <c r="AD55" s="182">
        <v>44</v>
      </c>
    </row>
    <row r="56" spans="1:30" x14ac:dyDescent="0.25">
      <c r="A56" s="57" t="str">
        <f>'Run Rate'!A56</f>
        <v>POL09742</v>
      </c>
      <c r="B56" s="57" t="str">
        <f>'Run Rate'!B56</f>
        <v>Polleo 1st Whey 908g Cookies &amp; Cream</v>
      </c>
      <c r="C56" s="57" t="str">
        <f>'Run Rate'!C56</f>
        <v>PROTEINI</v>
      </c>
      <c r="D56" s="57" t="str">
        <f>'Run Rate'!D56</f>
        <v>01 GOLD</v>
      </c>
      <c r="E56" s="182">
        <v>100</v>
      </c>
      <c r="F56" s="182">
        <v>85</v>
      </c>
      <c r="G56" s="182">
        <v>84</v>
      </c>
      <c r="H56" s="182">
        <v>85</v>
      </c>
      <c r="I56" s="182">
        <v>100</v>
      </c>
      <c r="J56" s="182">
        <v>87</v>
      </c>
      <c r="K56" s="182">
        <v>73</v>
      </c>
      <c r="L56" s="182">
        <v>44</v>
      </c>
      <c r="M56" s="182">
        <v>100</v>
      </c>
      <c r="N56" s="182">
        <v>90</v>
      </c>
      <c r="O56" s="182">
        <v>169</v>
      </c>
      <c r="P56" s="182">
        <v>73</v>
      </c>
      <c r="Q56" s="182">
        <v>102</v>
      </c>
      <c r="R56" s="182">
        <v>48</v>
      </c>
      <c r="S56" s="182">
        <v>92</v>
      </c>
      <c r="T56" s="182">
        <v>75</v>
      </c>
      <c r="U56" s="182">
        <v>103</v>
      </c>
      <c r="V56" s="182">
        <v>91</v>
      </c>
      <c r="W56" s="182">
        <v>76</v>
      </c>
      <c r="X56" s="182">
        <v>44</v>
      </c>
      <c r="Y56" s="182">
        <v>15</v>
      </c>
      <c r="Z56" s="182">
        <v>5</v>
      </c>
      <c r="AA56" s="182">
        <v>109</v>
      </c>
      <c r="AB56" s="182">
        <v>169</v>
      </c>
      <c r="AC56" s="182">
        <v>56</v>
      </c>
      <c r="AD56" s="182">
        <v>85</v>
      </c>
    </row>
    <row r="57" spans="1:30" x14ac:dyDescent="0.25">
      <c r="A57" s="57" t="str">
        <f>'Run Rate'!A57</f>
        <v>POL09798</v>
      </c>
      <c r="B57" s="57" t="str">
        <f>'Run Rate'!B57</f>
        <v>Polleo Omega Xtreme UP 60 softgels</v>
      </c>
      <c r="C57" s="57" t="str">
        <f>'Run Rate'!C57</f>
        <v>SPORTSKA PREHRANA</v>
      </c>
      <c r="D57" s="57" t="str">
        <f>'Run Rate'!D57</f>
        <v>01 GOLD</v>
      </c>
      <c r="E57" s="182">
        <v>129</v>
      </c>
      <c r="F57" s="182">
        <v>84</v>
      </c>
      <c r="G57" s="182">
        <v>70</v>
      </c>
      <c r="H57" s="182">
        <v>81</v>
      </c>
      <c r="I57" s="182">
        <v>86</v>
      </c>
      <c r="J57" s="182">
        <v>71</v>
      </c>
      <c r="K57" s="182">
        <v>93</v>
      </c>
      <c r="L57" s="182">
        <v>92</v>
      </c>
      <c r="M57" s="182">
        <v>78</v>
      </c>
      <c r="N57" s="182">
        <v>88</v>
      </c>
      <c r="O57" s="182">
        <v>66</v>
      </c>
      <c r="P57" s="182">
        <v>98</v>
      </c>
      <c r="Q57" s="182">
        <v>96</v>
      </c>
      <c r="R57" s="182">
        <v>76</v>
      </c>
      <c r="S57" s="182">
        <v>78</v>
      </c>
      <c r="T57" s="182">
        <v>85</v>
      </c>
      <c r="U57" s="182">
        <v>133</v>
      </c>
      <c r="V57" s="182">
        <v>106</v>
      </c>
      <c r="W57" s="182">
        <v>86</v>
      </c>
      <c r="X57" s="182">
        <v>111</v>
      </c>
      <c r="Y57" s="182">
        <v>90</v>
      </c>
      <c r="Z57" s="182">
        <v>122</v>
      </c>
      <c r="AA57" s="182">
        <v>90</v>
      </c>
      <c r="AB57" s="182">
        <v>106</v>
      </c>
      <c r="AC57" s="182">
        <v>141</v>
      </c>
      <c r="AD57" s="182">
        <v>165</v>
      </c>
    </row>
    <row r="58" spans="1:30" x14ac:dyDescent="0.25">
      <c r="A58" s="57" t="str">
        <f>'Run Rate'!A58</f>
        <v>ZOE12372</v>
      </c>
      <c r="B58" s="57" t="str">
        <f>'Run Rate'!B58</f>
        <v>ZOE Vegan Protein 454g Vanilla Madagascar</v>
      </c>
      <c r="C58" s="57" t="str">
        <f>'Run Rate'!C58</f>
        <v>BIO I SUPERFOODS</v>
      </c>
      <c r="D58" s="57" t="str">
        <f>'Run Rate'!D58</f>
        <v>01 GOLD</v>
      </c>
      <c r="E58" s="182">
        <v>102</v>
      </c>
      <c r="F58" s="182">
        <v>64</v>
      </c>
      <c r="G58" s="182">
        <v>133</v>
      </c>
      <c r="H58" s="182">
        <v>39</v>
      </c>
      <c r="I58" s="182">
        <v>84</v>
      </c>
      <c r="J58" s="182">
        <v>58</v>
      </c>
      <c r="K58" s="182">
        <v>575</v>
      </c>
      <c r="L58" s="182">
        <v>87</v>
      </c>
      <c r="M58" s="182">
        <v>190</v>
      </c>
      <c r="N58" s="182">
        <v>301</v>
      </c>
      <c r="O58" s="182">
        <v>220</v>
      </c>
      <c r="P58" s="182">
        <v>65</v>
      </c>
      <c r="Q58" s="182">
        <v>122</v>
      </c>
      <c r="R58" s="182">
        <v>49</v>
      </c>
      <c r="S58" s="182">
        <v>28</v>
      </c>
      <c r="T58" s="182">
        <v>79</v>
      </c>
      <c r="U58" s="182">
        <v>52</v>
      </c>
      <c r="V58" s="182">
        <v>118</v>
      </c>
      <c r="W58" s="182">
        <v>152</v>
      </c>
      <c r="X58" s="182">
        <v>236</v>
      </c>
      <c r="Y58" s="182">
        <v>63</v>
      </c>
      <c r="Z58" s="182">
        <v>27</v>
      </c>
      <c r="AA58" s="182">
        <v>44</v>
      </c>
      <c r="AB58" s="182">
        <v>280</v>
      </c>
      <c r="AC58" s="182">
        <v>130</v>
      </c>
      <c r="AD58" s="182">
        <v>150</v>
      </c>
    </row>
    <row r="59" spans="1:30" x14ac:dyDescent="0.25">
      <c r="A59" s="57" t="str">
        <f>'Run Rate'!A59</f>
        <v>POL12749</v>
      </c>
      <c r="B59" s="57" t="str">
        <f>'Run Rate'!B59</f>
        <v>Polleo Premium HydroX Whey 454g Chocolate Gourmet</v>
      </c>
      <c r="C59" s="57" t="str">
        <f>'Run Rate'!C59</f>
        <v>PROTEINI</v>
      </c>
      <c r="D59" s="57" t="str">
        <f>'Run Rate'!D59</f>
        <v>01 GOLD</v>
      </c>
      <c r="E59" s="182">
        <v>47</v>
      </c>
      <c r="F59" s="182">
        <v>53</v>
      </c>
      <c r="G59" s="182">
        <v>301</v>
      </c>
      <c r="H59" s="182">
        <v>344</v>
      </c>
      <c r="I59" s="182">
        <v>323</v>
      </c>
      <c r="J59" s="182">
        <v>251</v>
      </c>
      <c r="K59" s="182">
        <v>118</v>
      </c>
      <c r="L59" s="182">
        <v>31</v>
      </c>
      <c r="M59" s="182">
        <v>30</v>
      </c>
      <c r="N59" s="182">
        <v>53</v>
      </c>
      <c r="O59" s="182">
        <v>36</v>
      </c>
      <c r="P59" s="182">
        <v>36</v>
      </c>
      <c r="Q59" s="182">
        <v>25</v>
      </c>
      <c r="R59" s="182">
        <v>28</v>
      </c>
      <c r="S59" s="182">
        <v>32</v>
      </c>
      <c r="T59" s="182">
        <v>48</v>
      </c>
      <c r="U59" s="182">
        <v>53</v>
      </c>
      <c r="V59" s="182">
        <v>43</v>
      </c>
      <c r="W59" s="182">
        <v>57</v>
      </c>
      <c r="X59" s="182">
        <v>129</v>
      </c>
      <c r="Y59" s="182">
        <v>354</v>
      </c>
      <c r="Z59" s="182">
        <v>340</v>
      </c>
      <c r="AA59" s="182">
        <v>278</v>
      </c>
      <c r="AB59" s="182">
        <v>131</v>
      </c>
      <c r="AC59" s="182">
        <v>4</v>
      </c>
      <c r="AD59" s="182">
        <v>24</v>
      </c>
    </row>
    <row r="60" spans="1:30" x14ac:dyDescent="0.25">
      <c r="A60" s="57" t="str">
        <f>'Run Rate'!A60</f>
        <v>POL12878</v>
      </c>
      <c r="B60" s="57" t="str">
        <f>'Run Rate'!B60</f>
        <v>Polleo 1st Bar 60g Chocolate Jaffa</v>
      </c>
      <c r="C60" s="57" t="str">
        <f>'Run Rate'!C60</f>
        <v>RTD &amp; SNACKS</v>
      </c>
      <c r="D60" s="57" t="str">
        <f>'Run Rate'!D60</f>
        <v>01 GOLD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2">
        <v>0</v>
      </c>
      <c r="Z60" s="182">
        <v>0</v>
      </c>
      <c r="AA60" s="182">
        <v>0</v>
      </c>
      <c r="AB60" s="182">
        <v>0</v>
      </c>
      <c r="AC60" s="182">
        <v>0</v>
      </c>
      <c r="AD60" s="182">
        <v>0</v>
      </c>
    </row>
    <row r="61" spans="1:30" x14ac:dyDescent="0.25">
      <c r="A61" s="57" t="str">
        <f>'Run Rate'!A61</f>
        <v>POL09724</v>
      </c>
      <c r="B61" s="57" t="str">
        <f>'Run Rate'!B61</f>
        <v>Polleo 50% Protein Bar 50g Choco Crisp</v>
      </c>
      <c r="C61" s="57" t="str">
        <f>'Run Rate'!C61</f>
        <v>RTD &amp; SNACKS</v>
      </c>
      <c r="D61" s="57" t="str">
        <f>'Run Rate'!D61</f>
        <v>01 GOLD</v>
      </c>
      <c r="E61" s="182">
        <v>473</v>
      </c>
      <c r="F61" s="182">
        <v>617</v>
      </c>
      <c r="G61" s="182">
        <v>3895</v>
      </c>
      <c r="H61" s="182">
        <v>1809</v>
      </c>
      <c r="I61" s="182">
        <v>2332</v>
      </c>
      <c r="J61" s="182">
        <v>1142</v>
      </c>
      <c r="K61" s="182">
        <v>1372</v>
      </c>
      <c r="L61" s="182">
        <v>2041</v>
      </c>
      <c r="M61" s="182">
        <v>1499</v>
      </c>
      <c r="N61" s="182">
        <v>3050</v>
      </c>
      <c r="O61" s="182">
        <v>4562</v>
      </c>
      <c r="P61" s="182">
        <v>1849</v>
      </c>
      <c r="Q61" s="182">
        <v>2334</v>
      </c>
      <c r="R61" s="182">
        <v>2382</v>
      </c>
      <c r="S61" s="182">
        <v>4449</v>
      </c>
      <c r="T61" s="182">
        <v>2295</v>
      </c>
      <c r="U61" s="182">
        <v>1729</v>
      </c>
      <c r="V61" s="182">
        <v>1740</v>
      </c>
      <c r="W61" s="182">
        <v>2170</v>
      </c>
      <c r="X61" s="182">
        <v>6140</v>
      </c>
      <c r="Y61" s="182">
        <v>723</v>
      </c>
      <c r="Z61" s="182">
        <v>1499</v>
      </c>
      <c r="AA61" s="182">
        <v>1942</v>
      </c>
      <c r="AB61" s="182">
        <v>3067</v>
      </c>
      <c r="AC61" s="182">
        <v>3194</v>
      </c>
      <c r="AD61" s="182">
        <v>1580</v>
      </c>
    </row>
    <row r="62" spans="1:30" x14ac:dyDescent="0.25">
      <c r="A62" s="57" t="str">
        <f>'Run Rate'!A62</f>
        <v>POL09894</v>
      </c>
      <c r="B62" s="57" t="str">
        <f>'Run Rate'!B62</f>
        <v>Polleo 1st Whey 454g White Choco Buenissimo</v>
      </c>
      <c r="C62" s="57" t="str">
        <f>'Run Rate'!C62</f>
        <v>PROTEINI</v>
      </c>
      <c r="D62" s="57" t="str">
        <f>'Run Rate'!D62</f>
        <v>01 GOLD</v>
      </c>
      <c r="E62" s="182">
        <v>10</v>
      </c>
      <c r="F62" s="182">
        <v>113</v>
      </c>
      <c r="G62" s="182">
        <v>48</v>
      </c>
      <c r="H62" s="182">
        <v>48</v>
      </c>
      <c r="I62" s="182">
        <v>53</v>
      </c>
      <c r="J62" s="182">
        <v>108</v>
      </c>
      <c r="K62" s="182">
        <v>96</v>
      </c>
      <c r="L62" s="182">
        <v>351</v>
      </c>
      <c r="M62" s="182">
        <v>293</v>
      </c>
      <c r="N62" s="182">
        <v>180</v>
      </c>
      <c r="O62" s="182">
        <v>213</v>
      </c>
      <c r="P62" s="182">
        <v>67</v>
      </c>
      <c r="Q62" s="182">
        <v>58</v>
      </c>
      <c r="R62" s="182">
        <v>33</v>
      </c>
      <c r="S62" s="182">
        <v>50</v>
      </c>
      <c r="T62" s="182">
        <v>62</v>
      </c>
      <c r="U62" s="182">
        <v>55</v>
      </c>
      <c r="V62" s="182">
        <v>64</v>
      </c>
      <c r="W62" s="182">
        <v>355</v>
      </c>
      <c r="X62" s="182">
        <v>204</v>
      </c>
      <c r="Y62" s="182">
        <v>50</v>
      </c>
      <c r="Z62" s="182">
        <v>130</v>
      </c>
      <c r="AA62" s="182">
        <v>51</v>
      </c>
      <c r="AB62" s="182">
        <v>270</v>
      </c>
      <c r="AC62" s="182">
        <v>83</v>
      </c>
      <c r="AD62" s="182">
        <v>101</v>
      </c>
    </row>
    <row r="63" spans="1:30" x14ac:dyDescent="0.25">
      <c r="A63" s="57" t="str">
        <f>'Run Rate'!A63</f>
        <v>POL09890</v>
      </c>
      <c r="B63" s="57" t="str">
        <f>'Run Rate'!B63</f>
        <v>Polleo 1st Whey 454g Chocolate Banana</v>
      </c>
      <c r="C63" s="57" t="str">
        <f>'Run Rate'!C63</f>
        <v>PROTEINI</v>
      </c>
      <c r="D63" s="57" t="str">
        <f>'Run Rate'!D63</f>
        <v>01 GOLD</v>
      </c>
      <c r="E63" s="182">
        <v>99</v>
      </c>
      <c r="F63" s="182">
        <v>50</v>
      </c>
      <c r="G63" s="182">
        <v>98</v>
      </c>
      <c r="H63" s="182">
        <v>54</v>
      </c>
      <c r="I63" s="182">
        <v>48</v>
      </c>
      <c r="J63" s="182">
        <v>49</v>
      </c>
      <c r="K63" s="182">
        <v>81</v>
      </c>
      <c r="L63" s="182">
        <v>271</v>
      </c>
      <c r="M63" s="182">
        <v>241</v>
      </c>
      <c r="N63" s="182">
        <v>129</v>
      </c>
      <c r="O63" s="182">
        <v>194</v>
      </c>
      <c r="P63" s="182">
        <v>56</v>
      </c>
      <c r="Q63" s="182">
        <v>36</v>
      </c>
      <c r="R63" s="182">
        <v>37</v>
      </c>
      <c r="S63" s="182">
        <v>85</v>
      </c>
      <c r="T63" s="182">
        <v>34</v>
      </c>
      <c r="U63" s="182">
        <v>64</v>
      </c>
      <c r="V63" s="182">
        <v>60</v>
      </c>
      <c r="W63" s="182">
        <v>53</v>
      </c>
      <c r="X63" s="182">
        <v>92</v>
      </c>
      <c r="Y63" s="182">
        <v>36</v>
      </c>
      <c r="Z63" s="182">
        <v>31</v>
      </c>
      <c r="AA63" s="182">
        <v>111</v>
      </c>
      <c r="AB63" s="182">
        <v>89</v>
      </c>
      <c r="AC63" s="182">
        <v>53</v>
      </c>
      <c r="AD63" s="182">
        <v>71</v>
      </c>
    </row>
    <row r="64" spans="1:30" x14ac:dyDescent="0.25">
      <c r="A64" s="57" t="str">
        <f>'Run Rate'!A64</f>
        <v>POL09850</v>
      </c>
      <c r="B64" s="57" t="str">
        <f>'Run Rate'!B64</f>
        <v>Polleo Omega-3 Fish Oil 250 softgels</v>
      </c>
      <c r="C64" s="57" t="str">
        <f>'Run Rate'!C64</f>
        <v>SPORTSKA PREHRANA</v>
      </c>
      <c r="D64" s="57" t="str">
        <f>'Run Rate'!D64</f>
        <v>01 GOLD</v>
      </c>
      <c r="E64" s="182">
        <v>104</v>
      </c>
      <c r="F64" s="182">
        <v>98</v>
      </c>
      <c r="G64" s="182">
        <v>84</v>
      </c>
      <c r="H64" s="182">
        <v>94</v>
      </c>
      <c r="I64" s="182">
        <v>189</v>
      </c>
      <c r="J64" s="182">
        <v>73</v>
      </c>
      <c r="K64" s="182">
        <v>77</v>
      </c>
      <c r="L64" s="182">
        <v>117</v>
      </c>
      <c r="M64" s="182">
        <v>104</v>
      </c>
      <c r="N64" s="182">
        <v>102</v>
      </c>
      <c r="O64" s="182">
        <v>86</v>
      </c>
      <c r="P64" s="182">
        <v>117</v>
      </c>
      <c r="Q64" s="182">
        <v>104</v>
      </c>
      <c r="R64" s="182">
        <v>78</v>
      </c>
      <c r="S64" s="182">
        <v>93</v>
      </c>
      <c r="T64" s="182">
        <v>113</v>
      </c>
      <c r="U64" s="182">
        <v>171</v>
      </c>
      <c r="V64" s="182">
        <v>112</v>
      </c>
      <c r="W64" s="182">
        <v>116</v>
      </c>
      <c r="X64" s="182">
        <v>160</v>
      </c>
      <c r="Y64" s="182">
        <v>70</v>
      </c>
      <c r="Z64" s="182">
        <v>102</v>
      </c>
      <c r="AA64" s="182">
        <v>115</v>
      </c>
      <c r="AB64" s="182">
        <v>194</v>
      </c>
      <c r="AC64" s="182">
        <v>218</v>
      </c>
      <c r="AD64" s="182">
        <v>205</v>
      </c>
    </row>
    <row r="65" spans="1:30" x14ac:dyDescent="0.25">
      <c r="A65" s="57" t="str">
        <f>'Run Rate'!A65</f>
        <v>POL09900</v>
      </c>
      <c r="B65" s="57" t="str">
        <f>'Run Rate'!B65</f>
        <v>Polleo 1st Whey 2,27kg Chocolate-Hazelnut</v>
      </c>
      <c r="C65" s="57" t="str">
        <f>'Run Rate'!C65</f>
        <v>PROTEINI</v>
      </c>
      <c r="D65" s="57" t="str">
        <f>'Run Rate'!D65</f>
        <v>01 GOLD</v>
      </c>
      <c r="E65" s="182">
        <v>81</v>
      </c>
      <c r="F65" s="182">
        <v>62</v>
      </c>
      <c r="G65" s="182">
        <v>31</v>
      </c>
      <c r="H65" s="182">
        <v>25</v>
      </c>
      <c r="I65" s="182">
        <v>26</v>
      </c>
      <c r="J65" s="182">
        <v>33</v>
      </c>
      <c r="K65" s="182">
        <v>33</v>
      </c>
      <c r="L65" s="182">
        <v>35</v>
      </c>
      <c r="M65" s="182">
        <v>33</v>
      </c>
      <c r="N65" s="182">
        <v>34</v>
      </c>
      <c r="O65" s="182">
        <v>54</v>
      </c>
      <c r="P65" s="182">
        <v>40</v>
      </c>
      <c r="Q65" s="182">
        <v>39</v>
      </c>
      <c r="R65" s="182">
        <v>16</v>
      </c>
      <c r="S65" s="182">
        <v>26</v>
      </c>
      <c r="T65" s="182">
        <v>15</v>
      </c>
      <c r="U65" s="182">
        <v>8</v>
      </c>
      <c r="V65" s="182">
        <v>13</v>
      </c>
      <c r="W65" s="182">
        <v>9</v>
      </c>
      <c r="X65" s="182">
        <v>52</v>
      </c>
      <c r="Y65" s="182">
        <v>17</v>
      </c>
      <c r="Z65" s="182">
        <v>25</v>
      </c>
      <c r="AA65" s="182">
        <v>38</v>
      </c>
      <c r="AB65" s="182">
        <v>51</v>
      </c>
      <c r="AC65" s="182">
        <v>19</v>
      </c>
      <c r="AD65" s="182">
        <v>40</v>
      </c>
    </row>
    <row r="66" spans="1:30" x14ac:dyDescent="0.25">
      <c r="A66" s="57" t="str">
        <f>'Run Rate'!A66</f>
        <v>POL12608</v>
      </c>
      <c r="B66" s="57" t="str">
        <f>'Run Rate'!B66</f>
        <v>Polleo 1st Whey 4,5kg Vanilla Madagascar</v>
      </c>
      <c r="C66" s="57" t="str">
        <f>'Run Rate'!C66</f>
        <v>PROTEINI</v>
      </c>
      <c r="D66" s="57" t="str">
        <f>'Run Rate'!D66</f>
        <v>01 GOLD</v>
      </c>
      <c r="E66" s="182">
        <v>16</v>
      </c>
      <c r="F66" s="182">
        <v>8</v>
      </c>
      <c r="G66" s="182">
        <v>11</v>
      </c>
      <c r="H66" s="182">
        <v>16</v>
      </c>
      <c r="I66" s="182">
        <v>14</v>
      </c>
      <c r="J66" s="182">
        <v>14</v>
      </c>
      <c r="K66" s="182">
        <v>17</v>
      </c>
      <c r="L66" s="182">
        <v>15</v>
      </c>
      <c r="M66" s="182">
        <v>18</v>
      </c>
      <c r="N66" s="182">
        <v>20</v>
      </c>
      <c r="O66" s="182">
        <v>21</v>
      </c>
      <c r="P66" s="182">
        <v>15</v>
      </c>
      <c r="Q66" s="182">
        <v>13</v>
      </c>
      <c r="R66" s="182">
        <v>12</v>
      </c>
      <c r="S66" s="182">
        <v>9</v>
      </c>
      <c r="T66" s="182">
        <v>6</v>
      </c>
      <c r="U66" s="182">
        <v>9</v>
      </c>
      <c r="V66" s="182">
        <v>2</v>
      </c>
      <c r="W66" s="182">
        <v>0</v>
      </c>
      <c r="X66" s="182">
        <v>0</v>
      </c>
      <c r="Y66" s="182">
        <v>1</v>
      </c>
      <c r="Z66" s="182">
        <v>2</v>
      </c>
      <c r="AA66" s="182">
        <v>18</v>
      </c>
      <c r="AB66" s="182">
        <v>44</v>
      </c>
      <c r="AC66" s="182">
        <v>18</v>
      </c>
      <c r="AD66" s="182">
        <v>26</v>
      </c>
    </row>
    <row r="67" spans="1:30" x14ac:dyDescent="0.25">
      <c r="A67" s="57" t="str">
        <f>'Run Rate'!A67</f>
        <v>ZOE12351</v>
      </c>
      <c r="B67" s="57" t="str">
        <f>'Run Rate'!B67</f>
        <v>ZOE Whey 454g Belgian Choco Fantasy</v>
      </c>
      <c r="C67" s="57" t="str">
        <f>'Run Rate'!C67</f>
        <v>PROTEINI</v>
      </c>
      <c r="D67" s="57" t="str">
        <f>'Run Rate'!D67</f>
        <v>01 GOLD</v>
      </c>
      <c r="E67" s="182">
        <v>49</v>
      </c>
      <c r="F67" s="182">
        <v>44</v>
      </c>
      <c r="G67" s="182">
        <v>453</v>
      </c>
      <c r="H67" s="182">
        <v>32</v>
      </c>
      <c r="I67" s="182">
        <v>45</v>
      </c>
      <c r="J67" s="182">
        <v>68</v>
      </c>
      <c r="K67" s="182">
        <v>68</v>
      </c>
      <c r="L67" s="182">
        <v>127</v>
      </c>
      <c r="M67" s="182">
        <v>148</v>
      </c>
      <c r="N67" s="182">
        <v>515</v>
      </c>
      <c r="O67" s="182">
        <v>166</v>
      </c>
      <c r="P67" s="182">
        <v>51</v>
      </c>
      <c r="Q67" s="182">
        <v>100</v>
      </c>
      <c r="R67" s="182">
        <v>30</v>
      </c>
      <c r="S67" s="182">
        <v>70</v>
      </c>
      <c r="T67" s="182">
        <v>43</v>
      </c>
      <c r="U67" s="182">
        <v>46</v>
      </c>
      <c r="V67" s="182">
        <v>31</v>
      </c>
      <c r="W67" s="182">
        <v>162</v>
      </c>
      <c r="X67" s="182">
        <v>112</v>
      </c>
      <c r="Y67" s="182">
        <v>14</v>
      </c>
      <c r="Z67" s="182">
        <v>126</v>
      </c>
      <c r="AA67" s="182">
        <v>35</v>
      </c>
      <c r="AB67" s="182">
        <v>114</v>
      </c>
      <c r="AC67" s="182">
        <v>93</v>
      </c>
      <c r="AD67" s="182">
        <v>123</v>
      </c>
    </row>
    <row r="68" spans="1:30" x14ac:dyDescent="0.25">
      <c r="A68" s="57" t="str">
        <f>'Run Rate'!A68</f>
        <v>POL12607</v>
      </c>
      <c r="B68" s="57" t="str">
        <f>'Run Rate'!B68</f>
        <v>Polleo 1st Whey 4,5kg Swiss Chocolate Supreme</v>
      </c>
      <c r="C68" s="57" t="str">
        <f>'Run Rate'!C68</f>
        <v>PROTEINI</v>
      </c>
      <c r="D68" s="57" t="str">
        <f>'Run Rate'!D68</f>
        <v>01 GOLD</v>
      </c>
      <c r="E68" s="182">
        <v>16</v>
      </c>
      <c r="F68" s="182">
        <v>17</v>
      </c>
      <c r="G68" s="182">
        <v>11</v>
      </c>
      <c r="H68" s="182">
        <v>22</v>
      </c>
      <c r="I68" s="182">
        <v>14</v>
      </c>
      <c r="J68" s="182">
        <v>17</v>
      </c>
      <c r="K68" s="182">
        <v>15</v>
      </c>
      <c r="L68" s="182">
        <v>19</v>
      </c>
      <c r="M68" s="182">
        <v>17</v>
      </c>
      <c r="N68" s="182">
        <v>15</v>
      </c>
      <c r="O68" s="182">
        <v>24</v>
      </c>
      <c r="P68" s="182">
        <v>9</v>
      </c>
      <c r="Q68" s="182">
        <v>21</v>
      </c>
      <c r="R68" s="182">
        <v>18</v>
      </c>
      <c r="S68" s="182">
        <v>20</v>
      </c>
      <c r="T68" s="182">
        <v>13</v>
      </c>
      <c r="U68" s="182">
        <v>27</v>
      </c>
      <c r="V68" s="182">
        <v>12</v>
      </c>
      <c r="W68" s="182">
        <v>13</v>
      </c>
      <c r="X68" s="182">
        <v>20</v>
      </c>
      <c r="Y68" s="182">
        <v>15</v>
      </c>
      <c r="Z68" s="182">
        <v>9</v>
      </c>
      <c r="AA68" s="182">
        <v>6</v>
      </c>
      <c r="AB68" s="182">
        <v>1</v>
      </c>
      <c r="AC68" s="182">
        <v>1</v>
      </c>
      <c r="AD68" s="182">
        <v>0</v>
      </c>
    </row>
    <row r="69" spans="1:30" x14ac:dyDescent="0.25">
      <c r="A69" s="57" t="str">
        <f>'Run Rate'!A69</f>
        <v>POL12794</v>
      </c>
      <c r="B69" s="57" t="str">
        <f>'Run Rate'!B69</f>
        <v>Polleo Creatine Ethyl Ester 120 caps</v>
      </c>
      <c r="C69" s="57" t="str">
        <f>'Run Rate'!C69</f>
        <v>SPORTSKA PREHRANA</v>
      </c>
      <c r="D69" s="57" t="str">
        <f>'Run Rate'!D69</f>
        <v>01 GOLD</v>
      </c>
      <c r="E69" s="182">
        <v>18</v>
      </c>
      <c r="F69" s="182">
        <v>13</v>
      </c>
      <c r="G69" s="182">
        <v>18</v>
      </c>
      <c r="H69" s="182">
        <v>23</v>
      </c>
      <c r="I69" s="182">
        <v>30</v>
      </c>
      <c r="J69" s="182">
        <v>21</v>
      </c>
      <c r="K69" s="182">
        <v>25</v>
      </c>
      <c r="L69" s="182">
        <v>47</v>
      </c>
      <c r="M69" s="182">
        <v>48</v>
      </c>
      <c r="N69" s="182">
        <v>35</v>
      </c>
      <c r="O69" s="182">
        <v>18</v>
      </c>
      <c r="P69" s="182">
        <v>14</v>
      </c>
      <c r="Q69" s="182">
        <v>15</v>
      </c>
      <c r="R69" s="182">
        <v>15</v>
      </c>
      <c r="S69" s="182">
        <v>18</v>
      </c>
      <c r="T69" s="182">
        <v>14</v>
      </c>
      <c r="U69" s="182">
        <v>16</v>
      </c>
      <c r="V69" s="182">
        <v>21</v>
      </c>
      <c r="W69" s="182">
        <v>27</v>
      </c>
      <c r="X69" s="182">
        <v>25</v>
      </c>
      <c r="Y69" s="182">
        <v>12</v>
      </c>
      <c r="Z69" s="182">
        <v>13</v>
      </c>
      <c r="AA69" s="182">
        <v>26</v>
      </c>
      <c r="AB69" s="182">
        <v>31</v>
      </c>
      <c r="AC69" s="182">
        <v>34</v>
      </c>
      <c r="AD69" s="182">
        <v>22</v>
      </c>
    </row>
    <row r="70" spans="1:30" x14ac:dyDescent="0.25">
      <c r="A70" s="57" t="str">
        <f>'Run Rate'!A70</f>
        <v>POL09805</v>
      </c>
      <c r="B70" s="57" t="str">
        <f>'Run Rate'!B70</f>
        <v>Polleo L-Carnitine Mega 60 caps</v>
      </c>
      <c r="C70" s="57" t="str">
        <f>'Run Rate'!C70</f>
        <v>SPORTSKA PREHRANA</v>
      </c>
      <c r="D70" s="57" t="str">
        <f>'Run Rate'!D70</f>
        <v>01 GOLD</v>
      </c>
      <c r="E70" s="182">
        <v>91</v>
      </c>
      <c r="F70" s="182">
        <v>65</v>
      </c>
      <c r="G70" s="182">
        <v>51</v>
      </c>
      <c r="H70" s="182">
        <v>65</v>
      </c>
      <c r="I70" s="182">
        <v>80</v>
      </c>
      <c r="J70" s="182">
        <v>62</v>
      </c>
      <c r="K70" s="182">
        <v>54</v>
      </c>
      <c r="L70" s="182">
        <v>63</v>
      </c>
      <c r="M70" s="182">
        <v>63</v>
      </c>
      <c r="N70" s="182">
        <v>75</v>
      </c>
      <c r="O70" s="182">
        <v>69</v>
      </c>
      <c r="P70" s="182">
        <v>97</v>
      </c>
      <c r="Q70" s="182">
        <v>84</v>
      </c>
      <c r="R70" s="182">
        <v>78</v>
      </c>
      <c r="S70" s="182">
        <v>72</v>
      </c>
      <c r="T70" s="182">
        <v>56</v>
      </c>
      <c r="U70" s="182">
        <v>94</v>
      </c>
      <c r="V70" s="182">
        <v>69</v>
      </c>
      <c r="W70" s="182">
        <v>74</v>
      </c>
      <c r="X70" s="182">
        <v>129</v>
      </c>
      <c r="Y70" s="182">
        <v>60</v>
      </c>
      <c r="Z70" s="182">
        <v>74</v>
      </c>
      <c r="AA70" s="182">
        <v>64</v>
      </c>
      <c r="AB70" s="182">
        <v>131</v>
      </c>
      <c r="AC70" s="182">
        <v>101</v>
      </c>
      <c r="AD70" s="182">
        <v>122</v>
      </c>
    </row>
    <row r="71" spans="1:30" x14ac:dyDescent="0.25">
      <c r="A71" s="57" t="str">
        <f>'Run Rate'!A71</f>
        <v>POL09783</v>
      </c>
      <c r="B71" s="57" t="str">
        <f>'Run Rate'!B71</f>
        <v>Polleo Isotonic Sports Drink 500g Refreshing Lemon-lime</v>
      </c>
      <c r="C71" s="57" t="str">
        <f>'Run Rate'!C71</f>
        <v>SPORTSKA PREHRANA</v>
      </c>
      <c r="D71" s="57" t="str">
        <f>'Run Rate'!D71</f>
        <v>01 GOLD</v>
      </c>
      <c r="E71" s="182">
        <v>175</v>
      </c>
      <c r="F71" s="182">
        <v>174</v>
      </c>
      <c r="G71" s="182">
        <v>186</v>
      </c>
      <c r="H71" s="182">
        <v>94</v>
      </c>
      <c r="I71" s="182">
        <v>99</v>
      </c>
      <c r="J71" s="182">
        <v>83</v>
      </c>
      <c r="K71" s="182">
        <v>489</v>
      </c>
      <c r="L71" s="182">
        <v>94</v>
      </c>
      <c r="M71" s="182">
        <v>109</v>
      </c>
      <c r="N71" s="182">
        <v>89</v>
      </c>
      <c r="O71" s="182">
        <v>263</v>
      </c>
      <c r="P71" s="182">
        <v>95</v>
      </c>
      <c r="Q71" s="182">
        <v>120</v>
      </c>
      <c r="R71" s="182">
        <v>101</v>
      </c>
      <c r="S71" s="182">
        <v>309</v>
      </c>
      <c r="T71" s="182">
        <v>262</v>
      </c>
      <c r="U71" s="182">
        <v>306</v>
      </c>
      <c r="V71" s="182">
        <v>261</v>
      </c>
      <c r="W71" s="182">
        <v>266</v>
      </c>
      <c r="X71" s="182">
        <v>475</v>
      </c>
      <c r="Y71" s="182">
        <v>105</v>
      </c>
      <c r="Z71" s="182">
        <v>127</v>
      </c>
      <c r="AA71" s="182">
        <v>95</v>
      </c>
      <c r="AB71" s="182">
        <v>55</v>
      </c>
      <c r="AC71" s="182">
        <v>52</v>
      </c>
      <c r="AD71" s="182">
        <v>29</v>
      </c>
    </row>
    <row r="72" spans="1:30" x14ac:dyDescent="0.25">
      <c r="A72" s="57" t="str">
        <f>'Run Rate'!A72</f>
        <v>POL12848</v>
      </c>
      <c r="B72" s="57" t="str">
        <f>'Run Rate'!B72</f>
        <v>Polleo Premium HydroX Whey 1,8kg Chocolate Gourmet</v>
      </c>
      <c r="C72" s="57" t="str">
        <f>'Run Rate'!C72</f>
        <v>PROTEINI</v>
      </c>
      <c r="D72" s="57" t="str">
        <f>'Run Rate'!D72</f>
        <v>01 GOLD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2">
        <v>0</v>
      </c>
      <c r="Z72" s="182">
        <v>0</v>
      </c>
      <c r="AA72" s="182">
        <v>0</v>
      </c>
      <c r="AB72" s="182">
        <v>0</v>
      </c>
      <c r="AC72" s="182">
        <v>0</v>
      </c>
      <c r="AD72" s="182">
        <v>0</v>
      </c>
    </row>
    <row r="73" spans="1:30" x14ac:dyDescent="0.25">
      <c r="A73" s="57" t="str">
        <f>'Run Rate'!A73</f>
        <v>POL09792</v>
      </c>
      <c r="B73" s="57" t="str">
        <f>'Run Rate'!B73</f>
        <v>Polleo ZMA 90 caps</v>
      </c>
      <c r="C73" s="57" t="str">
        <f>'Run Rate'!C73</f>
        <v>SPORTSKA PREHRANA</v>
      </c>
      <c r="D73" s="57" t="str">
        <f>'Run Rate'!D73</f>
        <v>01 GOLD</v>
      </c>
      <c r="E73" s="182">
        <v>63</v>
      </c>
      <c r="F73" s="182">
        <v>35</v>
      </c>
      <c r="G73" s="182">
        <v>31</v>
      </c>
      <c r="H73" s="182">
        <v>57</v>
      </c>
      <c r="I73" s="182">
        <v>37</v>
      </c>
      <c r="J73" s="182">
        <v>19</v>
      </c>
      <c r="K73" s="182">
        <v>16</v>
      </c>
      <c r="L73" s="182">
        <v>47</v>
      </c>
      <c r="M73" s="182">
        <v>65</v>
      </c>
      <c r="N73" s="182">
        <v>57</v>
      </c>
      <c r="O73" s="182">
        <v>62</v>
      </c>
      <c r="P73" s="182">
        <v>103</v>
      </c>
      <c r="Q73" s="182">
        <v>70</v>
      </c>
      <c r="R73" s="182">
        <v>56</v>
      </c>
      <c r="S73" s="182">
        <v>54</v>
      </c>
      <c r="T73" s="182">
        <v>59</v>
      </c>
      <c r="U73" s="182">
        <v>79</v>
      </c>
      <c r="V73" s="182">
        <v>126</v>
      </c>
      <c r="W73" s="182">
        <v>48</v>
      </c>
      <c r="X73" s="182">
        <v>105</v>
      </c>
      <c r="Y73" s="182">
        <v>41</v>
      </c>
      <c r="Z73" s="182">
        <v>45</v>
      </c>
      <c r="AA73" s="182">
        <v>62</v>
      </c>
      <c r="AB73" s="182">
        <v>102</v>
      </c>
      <c r="AC73" s="182">
        <v>76</v>
      </c>
      <c r="AD73" s="182">
        <v>117</v>
      </c>
    </row>
    <row r="74" spans="1:30" x14ac:dyDescent="0.25">
      <c r="A74" s="57" t="str">
        <f>'Run Rate'!A74</f>
        <v>ZOE12391</v>
      </c>
      <c r="B74" s="57" t="str">
        <f>'Run Rate'!B74</f>
        <v>ZOE Protein Bar 50g White Choco Strawberry</v>
      </c>
      <c r="C74" s="57" t="str">
        <f>'Run Rate'!C74</f>
        <v>RTD &amp; SNACKS</v>
      </c>
      <c r="D74" s="57" t="str">
        <f>'Run Rate'!D74</f>
        <v>01 GOLD</v>
      </c>
      <c r="E74" s="182">
        <v>1346</v>
      </c>
      <c r="F74" s="182">
        <v>714</v>
      </c>
      <c r="G74" s="182">
        <v>2838</v>
      </c>
      <c r="H74" s="182">
        <v>848</v>
      </c>
      <c r="I74" s="182">
        <v>690</v>
      </c>
      <c r="J74" s="182">
        <v>1064</v>
      </c>
      <c r="K74" s="182">
        <v>1038</v>
      </c>
      <c r="L74" s="182">
        <v>1092</v>
      </c>
      <c r="M74" s="182">
        <v>1706</v>
      </c>
      <c r="N74" s="182">
        <v>1850</v>
      </c>
      <c r="O74" s="182">
        <v>1424</v>
      </c>
      <c r="P74" s="182">
        <v>234</v>
      </c>
      <c r="Q74" s="182">
        <v>1065</v>
      </c>
      <c r="R74" s="182">
        <v>592</v>
      </c>
      <c r="S74" s="182">
        <v>754</v>
      </c>
      <c r="T74" s="182">
        <v>1865</v>
      </c>
      <c r="U74" s="182">
        <v>866</v>
      </c>
      <c r="V74" s="182">
        <v>590</v>
      </c>
      <c r="W74" s="182">
        <v>895</v>
      </c>
      <c r="X74" s="182">
        <v>1067</v>
      </c>
      <c r="Y74" s="182">
        <v>574</v>
      </c>
      <c r="Z74" s="182">
        <v>735</v>
      </c>
      <c r="AA74" s="182">
        <v>365</v>
      </c>
      <c r="AB74" s="182">
        <v>1054</v>
      </c>
      <c r="AC74" s="182">
        <v>1128</v>
      </c>
      <c r="AD74" s="182">
        <v>773</v>
      </c>
    </row>
    <row r="75" spans="1:30" x14ac:dyDescent="0.25">
      <c r="A75" s="57" t="str">
        <f>'Run Rate'!A75</f>
        <v>POL12750</v>
      </c>
      <c r="B75" s="57" t="str">
        <f>'Run Rate'!B75</f>
        <v>Polleo Premium HydroX Whey 454g Vanilla Gourmet</v>
      </c>
      <c r="C75" s="57" t="str">
        <f>'Run Rate'!C75</f>
        <v>PROTEINI</v>
      </c>
      <c r="D75" s="57" t="str">
        <f>'Run Rate'!D75</f>
        <v>01 GOLD</v>
      </c>
      <c r="E75" s="182">
        <v>61</v>
      </c>
      <c r="F75" s="182">
        <v>68</v>
      </c>
      <c r="G75" s="182">
        <v>293</v>
      </c>
      <c r="H75" s="182">
        <v>298</v>
      </c>
      <c r="I75" s="182">
        <v>339</v>
      </c>
      <c r="J75" s="182">
        <v>279</v>
      </c>
      <c r="K75" s="182">
        <v>134</v>
      </c>
      <c r="L75" s="182">
        <v>39</v>
      </c>
      <c r="M75" s="182">
        <v>48</v>
      </c>
      <c r="N75" s="182">
        <v>67</v>
      </c>
      <c r="O75" s="182">
        <v>46</v>
      </c>
      <c r="P75" s="182">
        <v>53</v>
      </c>
      <c r="Q75" s="182">
        <v>40</v>
      </c>
      <c r="R75" s="182">
        <v>27</v>
      </c>
      <c r="S75" s="182">
        <v>42</v>
      </c>
      <c r="T75" s="182">
        <v>53</v>
      </c>
      <c r="U75" s="182">
        <v>60</v>
      </c>
      <c r="V75" s="182">
        <v>74</v>
      </c>
      <c r="W75" s="182">
        <v>52</v>
      </c>
      <c r="X75" s="182">
        <v>138</v>
      </c>
      <c r="Y75" s="182">
        <v>284</v>
      </c>
      <c r="Z75" s="182">
        <v>368</v>
      </c>
      <c r="AA75" s="182">
        <v>382</v>
      </c>
      <c r="AB75" s="182">
        <v>163</v>
      </c>
      <c r="AC75" s="182">
        <v>11</v>
      </c>
      <c r="AD75" s="182">
        <v>12</v>
      </c>
    </row>
    <row r="76" spans="1:30" x14ac:dyDescent="0.25">
      <c r="A76" s="57" t="str">
        <f>'Run Rate'!A76</f>
        <v>POL09849</v>
      </c>
      <c r="B76" s="57" t="str">
        <f>'Run Rate'!B76</f>
        <v>Polleo Omega-3 Fish Oil 90 softgels</v>
      </c>
      <c r="C76" s="57" t="str">
        <f>'Run Rate'!C76</f>
        <v>SPORTSKA PREHRANA</v>
      </c>
      <c r="D76" s="57" t="str">
        <f>'Run Rate'!D76</f>
        <v>01 GOLD</v>
      </c>
      <c r="E76" s="182">
        <v>2</v>
      </c>
      <c r="F76" s="182">
        <v>11</v>
      </c>
      <c r="G76" s="182">
        <v>37</v>
      </c>
      <c r="H76" s="182">
        <v>62</v>
      </c>
      <c r="I76" s="182">
        <v>174</v>
      </c>
      <c r="J76" s="182">
        <v>43</v>
      </c>
      <c r="K76" s="182">
        <v>49</v>
      </c>
      <c r="L76" s="182">
        <v>72</v>
      </c>
      <c r="M76" s="182">
        <v>60</v>
      </c>
      <c r="N76" s="182">
        <v>70</v>
      </c>
      <c r="O76" s="182">
        <v>71</v>
      </c>
      <c r="P76" s="182">
        <v>65</v>
      </c>
      <c r="Q76" s="182">
        <v>83</v>
      </c>
      <c r="R76" s="182">
        <v>71</v>
      </c>
      <c r="S76" s="182">
        <v>64</v>
      </c>
      <c r="T76" s="182">
        <v>69</v>
      </c>
      <c r="U76" s="182">
        <v>111</v>
      </c>
      <c r="V76" s="182">
        <v>81</v>
      </c>
      <c r="W76" s="182">
        <v>79</v>
      </c>
      <c r="X76" s="182">
        <v>102</v>
      </c>
      <c r="Y76" s="182">
        <v>70</v>
      </c>
      <c r="Z76" s="182">
        <v>77</v>
      </c>
      <c r="AA76" s="182">
        <v>88</v>
      </c>
      <c r="AB76" s="182">
        <v>151</v>
      </c>
      <c r="AC76" s="182">
        <v>119</v>
      </c>
      <c r="AD76" s="182">
        <v>136</v>
      </c>
    </row>
    <row r="77" spans="1:30" x14ac:dyDescent="0.25">
      <c r="A77" s="57" t="str">
        <f>'Run Rate'!A77</f>
        <v>POL09761</v>
      </c>
      <c r="B77" s="57" t="str">
        <f>'Run Rate'!B77</f>
        <v>Polleo Elasti4Joint 300g Orange Burst</v>
      </c>
      <c r="C77" s="57" t="str">
        <f>'Run Rate'!C77</f>
        <v>SPORTSKA PREHRANA</v>
      </c>
      <c r="D77" s="57" t="str">
        <f>'Run Rate'!D77</f>
        <v>01 GOLD</v>
      </c>
      <c r="E77" s="182">
        <v>35</v>
      </c>
      <c r="F77" s="182">
        <v>28</v>
      </c>
      <c r="G77" s="182">
        <v>36</v>
      </c>
      <c r="H77" s="182">
        <v>24</v>
      </c>
      <c r="I77" s="182">
        <v>34</v>
      </c>
      <c r="J77" s="182">
        <v>32</v>
      </c>
      <c r="K77" s="182">
        <v>16</v>
      </c>
      <c r="L77" s="182">
        <v>30</v>
      </c>
      <c r="M77" s="182">
        <v>29</v>
      </c>
      <c r="N77" s="182">
        <v>37</v>
      </c>
      <c r="O77" s="182">
        <v>23</v>
      </c>
      <c r="P77" s="182">
        <v>47</v>
      </c>
      <c r="Q77" s="182">
        <v>19</v>
      </c>
      <c r="R77" s="182">
        <v>34</v>
      </c>
      <c r="S77" s="182">
        <v>23</v>
      </c>
      <c r="T77" s="182">
        <v>14</v>
      </c>
      <c r="U77" s="182">
        <v>22</v>
      </c>
      <c r="V77" s="182">
        <v>25</v>
      </c>
      <c r="W77" s="182">
        <v>24</v>
      </c>
      <c r="X77" s="182">
        <v>34</v>
      </c>
      <c r="Y77" s="182">
        <v>31</v>
      </c>
      <c r="Z77" s="182">
        <v>25</v>
      </c>
      <c r="AA77" s="182">
        <v>27</v>
      </c>
      <c r="AB77" s="182">
        <v>49</v>
      </c>
      <c r="AC77" s="182">
        <v>35</v>
      </c>
      <c r="AD77" s="182">
        <v>31</v>
      </c>
    </row>
    <row r="78" spans="1:30" x14ac:dyDescent="0.25">
      <c r="A78" s="57" t="str">
        <f>'Run Rate'!A78</f>
        <v>POL12609</v>
      </c>
      <c r="B78" s="57" t="str">
        <f>'Run Rate'!B78</f>
        <v>Polleo 1st Whey 4,5kg Cookies &amp; Cream</v>
      </c>
      <c r="C78" s="57" t="str">
        <f>'Run Rate'!C78</f>
        <v>PROTEINI</v>
      </c>
      <c r="D78" s="57" t="str">
        <f>'Run Rate'!D78</f>
        <v>01 GOLD</v>
      </c>
      <c r="E78" s="182">
        <v>10</v>
      </c>
      <c r="F78" s="182">
        <v>11</v>
      </c>
      <c r="G78" s="182">
        <v>15</v>
      </c>
      <c r="H78" s="182">
        <v>13</v>
      </c>
      <c r="I78" s="182">
        <v>13</v>
      </c>
      <c r="J78" s="182">
        <v>8</v>
      </c>
      <c r="K78" s="182">
        <v>7</v>
      </c>
      <c r="L78" s="182">
        <v>14</v>
      </c>
      <c r="M78" s="182">
        <v>11</v>
      </c>
      <c r="N78" s="182">
        <v>11</v>
      </c>
      <c r="O78" s="182">
        <v>10</v>
      </c>
      <c r="P78" s="182">
        <v>16</v>
      </c>
      <c r="Q78" s="182">
        <v>16</v>
      </c>
      <c r="R78" s="182">
        <v>15</v>
      </c>
      <c r="S78" s="182">
        <v>16</v>
      </c>
      <c r="T78" s="182">
        <v>11</v>
      </c>
      <c r="U78" s="182">
        <v>19</v>
      </c>
      <c r="V78" s="182">
        <v>10</v>
      </c>
      <c r="W78" s="182">
        <v>19</v>
      </c>
      <c r="X78" s="182">
        <v>10</v>
      </c>
      <c r="Y78" s="182">
        <v>10</v>
      </c>
      <c r="Z78" s="182">
        <v>7</v>
      </c>
      <c r="AA78" s="182">
        <v>24</v>
      </c>
      <c r="AB78" s="182">
        <v>25</v>
      </c>
      <c r="AC78" s="182">
        <v>17</v>
      </c>
      <c r="AD78" s="182">
        <v>29</v>
      </c>
    </row>
    <row r="79" spans="1:30" x14ac:dyDescent="0.25">
      <c r="A79" s="57" t="str">
        <f>'Run Rate'!A79</f>
        <v>POL09794</v>
      </c>
      <c r="B79" s="57" t="str">
        <f>'Run Rate'!B79</f>
        <v>Polleo Testorage Xtreme 90 caps</v>
      </c>
      <c r="C79" s="57" t="str">
        <f>'Run Rate'!C79</f>
        <v>SPORTSKA PREHRANA</v>
      </c>
      <c r="D79" s="57" t="str">
        <f>'Run Rate'!D79</f>
        <v>01 GOLD</v>
      </c>
      <c r="E79" s="182">
        <v>29</v>
      </c>
      <c r="F79" s="182">
        <v>30</v>
      </c>
      <c r="G79" s="182">
        <v>34</v>
      </c>
      <c r="H79" s="182">
        <v>16</v>
      </c>
      <c r="I79" s="182">
        <v>29</v>
      </c>
      <c r="J79" s="182">
        <v>34</v>
      </c>
      <c r="K79" s="182">
        <v>23</v>
      </c>
      <c r="L79" s="182">
        <v>34</v>
      </c>
      <c r="M79" s="182">
        <v>32</v>
      </c>
      <c r="N79" s="182">
        <v>27</v>
      </c>
      <c r="O79" s="182">
        <v>33</v>
      </c>
      <c r="P79" s="182">
        <v>19</v>
      </c>
      <c r="Q79" s="182">
        <v>34</v>
      </c>
      <c r="R79" s="182">
        <v>24</v>
      </c>
      <c r="S79" s="182">
        <v>17</v>
      </c>
      <c r="T79" s="182">
        <v>37</v>
      </c>
      <c r="U79" s="182">
        <v>58</v>
      </c>
      <c r="V79" s="182">
        <v>37</v>
      </c>
      <c r="W79" s="182">
        <v>38</v>
      </c>
      <c r="X79" s="182">
        <v>54</v>
      </c>
      <c r="Y79" s="182">
        <v>41</v>
      </c>
      <c r="Z79" s="182">
        <v>41</v>
      </c>
      <c r="AA79" s="182">
        <v>43</v>
      </c>
      <c r="AB79" s="182">
        <v>55</v>
      </c>
      <c r="AC79" s="182">
        <v>73</v>
      </c>
      <c r="AD79" s="182">
        <v>74</v>
      </c>
    </row>
    <row r="80" spans="1:30" x14ac:dyDescent="0.25">
      <c r="A80" s="57" t="str">
        <f>'Run Rate'!A80</f>
        <v>POL04462</v>
      </c>
      <c r="B80" s="57" t="str">
        <f>'Run Rate'!B80</f>
        <v>Polleo Iso Drink 750ml Lemon</v>
      </c>
      <c r="C80" s="57" t="str">
        <f>'Run Rate'!C80</f>
        <v>RTD &amp; SNACKS</v>
      </c>
      <c r="D80" s="57" t="str">
        <f>'Run Rate'!D80</f>
        <v>01 GOLD</v>
      </c>
      <c r="E80" s="182">
        <v>1674</v>
      </c>
      <c r="F80" s="182">
        <v>1117</v>
      </c>
      <c r="G80" s="182">
        <v>1914</v>
      </c>
      <c r="H80" s="182">
        <v>1136</v>
      </c>
      <c r="I80" s="182">
        <v>703</v>
      </c>
      <c r="J80" s="182">
        <v>1021</v>
      </c>
      <c r="K80" s="182">
        <v>2417</v>
      </c>
      <c r="L80" s="182">
        <v>1775</v>
      </c>
      <c r="M80" s="182">
        <v>2618</v>
      </c>
      <c r="N80" s="182">
        <v>2355</v>
      </c>
      <c r="O80" s="182">
        <v>2591</v>
      </c>
      <c r="P80" s="182">
        <v>1000</v>
      </c>
      <c r="Q80" s="182">
        <v>1107</v>
      </c>
      <c r="R80" s="182">
        <v>66</v>
      </c>
      <c r="S80" s="182">
        <v>84</v>
      </c>
      <c r="T80" s="182">
        <v>240</v>
      </c>
      <c r="U80" s="182">
        <v>1796</v>
      </c>
      <c r="V80" s="182">
        <v>2141</v>
      </c>
      <c r="W80" s="182">
        <v>1867</v>
      </c>
      <c r="X80" s="182">
        <v>3257</v>
      </c>
      <c r="Y80" s="182">
        <v>940</v>
      </c>
      <c r="Z80" s="182">
        <v>1212</v>
      </c>
      <c r="AA80" s="182">
        <v>1773</v>
      </c>
      <c r="AB80" s="182">
        <v>1580</v>
      </c>
      <c r="AC80" s="182">
        <v>2523</v>
      </c>
      <c r="AD80" s="182">
        <v>1256</v>
      </c>
    </row>
    <row r="81" spans="1:30" x14ac:dyDescent="0.25">
      <c r="A81" s="57" t="str">
        <f>'Run Rate'!A81</f>
        <v>POL09857</v>
      </c>
      <c r="B81" s="57" t="str">
        <f>'Run Rate'!B81</f>
        <v>Polleo Fat Burner 90 caps</v>
      </c>
      <c r="C81" s="57" t="str">
        <f>'Run Rate'!C81</f>
        <v>SPORTSKA PREHRANA</v>
      </c>
      <c r="D81" s="57" t="str">
        <f>'Run Rate'!D81</f>
        <v>01 GOLD</v>
      </c>
      <c r="E81" s="182">
        <v>67</v>
      </c>
      <c r="F81" s="182">
        <v>32</v>
      </c>
      <c r="G81" s="182">
        <v>58</v>
      </c>
      <c r="H81" s="182">
        <v>75</v>
      </c>
      <c r="I81" s="182">
        <v>84</v>
      </c>
      <c r="J81" s="182">
        <v>92</v>
      </c>
      <c r="K81" s="182">
        <v>86</v>
      </c>
      <c r="L81" s="182">
        <v>53</v>
      </c>
      <c r="M81" s="182">
        <v>56</v>
      </c>
      <c r="N81" s="182">
        <v>84</v>
      </c>
      <c r="O81" s="182">
        <v>59</v>
      </c>
      <c r="P81" s="182">
        <v>127</v>
      </c>
      <c r="Q81" s="182">
        <v>115</v>
      </c>
      <c r="R81" s="182">
        <v>99</v>
      </c>
      <c r="S81" s="182">
        <v>87</v>
      </c>
      <c r="T81" s="182">
        <v>54</v>
      </c>
      <c r="U81" s="182">
        <v>74</v>
      </c>
      <c r="V81" s="182">
        <v>46</v>
      </c>
      <c r="W81" s="182">
        <v>56</v>
      </c>
      <c r="X81" s="182">
        <v>69</v>
      </c>
      <c r="Y81" s="182">
        <v>66</v>
      </c>
      <c r="Z81" s="182">
        <v>86</v>
      </c>
      <c r="AA81" s="182">
        <v>57</v>
      </c>
      <c r="AB81" s="182">
        <v>52</v>
      </c>
      <c r="AC81" s="182">
        <v>78</v>
      </c>
      <c r="AD81" s="182">
        <v>66</v>
      </c>
    </row>
    <row r="82" spans="1:30" x14ac:dyDescent="0.25">
      <c r="A82" s="57" t="str">
        <f>'Run Rate'!A82</f>
        <v>POL09895</v>
      </c>
      <c r="B82" s="57" t="str">
        <f>'Run Rate'!B82</f>
        <v>Polleo Pea&amp;Rice Protein 454g Chocolate</v>
      </c>
      <c r="C82" s="57" t="str">
        <f>'Run Rate'!C82</f>
        <v>BIO I SUPERFOODS</v>
      </c>
      <c r="D82" s="57" t="str">
        <f>'Run Rate'!D82</f>
        <v>01 GOLD</v>
      </c>
      <c r="E82" s="182">
        <v>51</v>
      </c>
      <c r="F82" s="182">
        <v>107</v>
      </c>
      <c r="G82" s="182">
        <v>78</v>
      </c>
      <c r="H82" s="182">
        <v>30</v>
      </c>
      <c r="I82" s="182">
        <v>77</v>
      </c>
      <c r="J82" s="182">
        <v>37</v>
      </c>
      <c r="K82" s="182">
        <v>56</v>
      </c>
      <c r="L82" s="182">
        <v>31</v>
      </c>
      <c r="M82" s="182">
        <v>92</v>
      </c>
      <c r="N82" s="182">
        <v>79</v>
      </c>
      <c r="O82" s="182">
        <v>167</v>
      </c>
      <c r="P82" s="182">
        <v>39</v>
      </c>
      <c r="Q82" s="182">
        <v>86</v>
      </c>
      <c r="R82" s="182">
        <v>25</v>
      </c>
      <c r="S82" s="182">
        <v>115</v>
      </c>
      <c r="T82" s="182">
        <v>53</v>
      </c>
      <c r="U82" s="182">
        <v>75</v>
      </c>
      <c r="V82" s="182">
        <v>50</v>
      </c>
      <c r="W82" s="182">
        <v>44</v>
      </c>
      <c r="X82" s="182">
        <v>170</v>
      </c>
      <c r="Y82" s="182">
        <v>35</v>
      </c>
      <c r="Z82" s="182">
        <v>28</v>
      </c>
      <c r="AA82" s="182">
        <v>63</v>
      </c>
      <c r="AB82" s="182">
        <v>76</v>
      </c>
      <c r="AC82" s="182">
        <v>36</v>
      </c>
      <c r="AD82" s="182">
        <v>50</v>
      </c>
    </row>
    <row r="83" spans="1:30" x14ac:dyDescent="0.25">
      <c r="A83" s="57" t="str">
        <f>'Run Rate'!A83</f>
        <v>POL04466</v>
      </c>
      <c r="B83" s="57" t="str">
        <f>'Run Rate'!B83</f>
        <v>Polleo SHOT Pre-Workout 80ml Lemon- Lime</v>
      </c>
      <c r="C83" s="57" t="str">
        <f>'Run Rate'!C83</f>
        <v>SPORTSKA PREHRANA</v>
      </c>
      <c r="D83" s="57" t="str">
        <f>'Run Rate'!D83</f>
        <v>01 GOLD</v>
      </c>
      <c r="E83" s="182">
        <v>957</v>
      </c>
      <c r="F83" s="182">
        <v>554</v>
      </c>
      <c r="G83" s="182">
        <v>1036</v>
      </c>
      <c r="H83" s="182">
        <v>538</v>
      </c>
      <c r="I83" s="182">
        <v>583</v>
      </c>
      <c r="J83" s="182">
        <v>576</v>
      </c>
      <c r="K83" s="182">
        <v>962</v>
      </c>
      <c r="L83" s="182">
        <v>911</v>
      </c>
      <c r="M83" s="182">
        <v>1360</v>
      </c>
      <c r="N83" s="182">
        <v>827</v>
      </c>
      <c r="O83" s="182">
        <v>1446</v>
      </c>
      <c r="P83" s="182">
        <v>395</v>
      </c>
      <c r="Q83" s="182">
        <v>1359</v>
      </c>
      <c r="R83" s="182">
        <v>347</v>
      </c>
      <c r="S83" s="182">
        <v>1112</v>
      </c>
      <c r="T83" s="182">
        <v>550</v>
      </c>
      <c r="U83" s="182">
        <v>1246</v>
      </c>
      <c r="V83" s="182">
        <v>704</v>
      </c>
      <c r="W83" s="182">
        <v>486</v>
      </c>
      <c r="X83" s="182">
        <v>481</v>
      </c>
      <c r="Y83" s="182">
        <v>283</v>
      </c>
      <c r="Z83" s="182">
        <v>802</v>
      </c>
      <c r="AA83" s="182">
        <v>1074</v>
      </c>
      <c r="AB83" s="182">
        <v>2231</v>
      </c>
      <c r="AC83" s="182">
        <v>1008</v>
      </c>
      <c r="AD83" s="182">
        <v>1035</v>
      </c>
    </row>
    <row r="84" spans="1:30" x14ac:dyDescent="0.25">
      <c r="A84" s="57" t="str">
        <f>'Run Rate'!A84</f>
        <v>POL12851</v>
      </c>
      <c r="B84" s="57" t="str">
        <f>'Run Rate'!B84</f>
        <v>Polleo Premium HydroX Whey 1,8kg Vanilla Gourmet</v>
      </c>
      <c r="C84" s="57" t="str">
        <f>'Run Rate'!C84</f>
        <v>PROTEINI</v>
      </c>
      <c r="D84" s="57" t="str">
        <f>'Run Rate'!D84</f>
        <v>01 GOLD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2">
        <v>0</v>
      </c>
      <c r="Z84" s="182">
        <v>0</v>
      </c>
      <c r="AA84" s="182">
        <v>0</v>
      </c>
      <c r="AB84" s="182">
        <v>0</v>
      </c>
      <c r="AC84" s="182">
        <v>0</v>
      </c>
      <c r="AD84" s="182">
        <v>0</v>
      </c>
    </row>
    <row r="85" spans="1:30" x14ac:dyDescent="0.25">
      <c r="A85" s="57" t="str">
        <f>'Run Rate'!A85</f>
        <v>POL09807</v>
      </c>
      <c r="B85" s="57" t="str">
        <f>'Run Rate'!B85</f>
        <v>Polleo Lipofenom Xtreme 90 caps</v>
      </c>
      <c r="C85" s="57" t="str">
        <f>'Run Rate'!C85</f>
        <v>SPORTSKA PREHRANA</v>
      </c>
      <c r="D85" s="57" t="str">
        <f>'Run Rate'!D85</f>
        <v>01 GOLD</v>
      </c>
      <c r="E85" s="182">
        <v>35</v>
      </c>
      <c r="F85" s="182">
        <v>26</v>
      </c>
      <c r="G85" s="182">
        <v>55</v>
      </c>
      <c r="H85" s="182">
        <v>64</v>
      </c>
      <c r="I85" s="182">
        <v>52</v>
      </c>
      <c r="J85" s="182">
        <v>56</v>
      </c>
      <c r="K85" s="182">
        <v>45</v>
      </c>
      <c r="L85" s="182">
        <v>29</v>
      </c>
      <c r="M85" s="182">
        <v>30</v>
      </c>
      <c r="N85" s="182">
        <v>35</v>
      </c>
      <c r="O85" s="182">
        <v>23</v>
      </c>
      <c r="P85" s="182">
        <v>279</v>
      </c>
      <c r="Q85" s="182">
        <v>264</v>
      </c>
      <c r="R85" s="182">
        <v>212</v>
      </c>
      <c r="S85" s="182">
        <v>164</v>
      </c>
      <c r="T85" s="182">
        <v>63</v>
      </c>
      <c r="U85" s="182">
        <v>57</v>
      </c>
      <c r="V85" s="182">
        <v>37</v>
      </c>
      <c r="W85" s="182">
        <v>24</v>
      </c>
      <c r="X85" s="182">
        <v>33</v>
      </c>
      <c r="Y85" s="182">
        <v>15</v>
      </c>
      <c r="Z85" s="182">
        <v>26</v>
      </c>
      <c r="AA85" s="182">
        <v>31</v>
      </c>
      <c r="AB85" s="182">
        <v>29</v>
      </c>
      <c r="AC85" s="182">
        <v>34</v>
      </c>
      <c r="AD85" s="182">
        <v>42</v>
      </c>
    </row>
    <row r="86" spans="1:30" x14ac:dyDescent="0.25">
      <c r="A86" s="57" t="str">
        <f>'Run Rate'!A86</f>
        <v>POL09738</v>
      </c>
      <c r="B86" s="57" t="str">
        <f>'Run Rate'!B86</f>
        <v>Polleo 1st Whey 454g Unflavoured</v>
      </c>
      <c r="C86" s="57" t="str">
        <f>'Run Rate'!C86</f>
        <v>PROTEINI</v>
      </c>
      <c r="D86" s="57" t="str">
        <f>'Run Rate'!D86</f>
        <v>01 GOLD</v>
      </c>
      <c r="E86" s="182">
        <v>51</v>
      </c>
      <c r="F86" s="182">
        <v>51</v>
      </c>
      <c r="G86" s="182">
        <v>49</v>
      </c>
      <c r="H86" s="182">
        <v>41</v>
      </c>
      <c r="I86" s="182">
        <v>29</v>
      </c>
      <c r="J86" s="182">
        <v>41</v>
      </c>
      <c r="K86" s="182">
        <v>112</v>
      </c>
      <c r="L86" s="182">
        <v>149</v>
      </c>
      <c r="M86" s="182">
        <v>163</v>
      </c>
      <c r="N86" s="182">
        <v>151</v>
      </c>
      <c r="O86" s="182">
        <v>106</v>
      </c>
      <c r="P86" s="182">
        <v>40</v>
      </c>
      <c r="Q86" s="182">
        <v>22</v>
      </c>
      <c r="R86" s="182">
        <v>73</v>
      </c>
      <c r="S86" s="182">
        <v>26</v>
      </c>
      <c r="T86" s="182">
        <v>33</v>
      </c>
      <c r="U86" s="182">
        <v>64</v>
      </c>
      <c r="V86" s="182">
        <v>84</v>
      </c>
      <c r="W86" s="182">
        <v>39</v>
      </c>
      <c r="X86" s="182">
        <v>62</v>
      </c>
      <c r="Y86" s="182">
        <v>56</v>
      </c>
      <c r="Z86" s="182">
        <v>41</v>
      </c>
      <c r="AA86" s="182">
        <v>120</v>
      </c>
      <c r="AB86" s="182">
        <v>40</v>
      </c>
      <c r="AC86" s="182">
        <v>37</v>
      </c>
      <c r="AD86" s="182">
        <v>53</v>
      </c>
    </row>
    <row r="87" spans="1:30" x14ac:dyDescent="0.25">
      <c r="A87" s="57" t="str">
        <f>'Run Rate'!A87</f>
        <v>POL09882</v>
      </c>
      <c r="B87" s="57" t="str">
        <f>'Run Rate'!B87</f>
        <v>Polleo peanut butter Crunchy 1000g</v>
      </c>
      <c r="C87" s="57" t="str">
        <f>'Run Rate'!C87</f>
        <v>BIO I SUPERFOODS</v>
      </c>
      <c r="D87" s="57" t="str">
        <f>'Run Rate'!D87</f>
        <v>01 GOLD</v>
      </c>
      <c r="E87" s="182">
        <v>144</v>
      </c>
      <c r="F87" s="182">
        <v>162</v>
      </c>
      <c r="G87" s="182">
        <v>571</v>
      </c>
      <c r="H87" s="182">
        <v>89</v>
      </c>
      <c r="I87" s="182">
        <v>153</v>
      </c>
      <c r="J87" s="182">
        <v>90</v>
      </c>
      <c r="K87" s="182">
        <v>103</v>
      </c>
      <c r="L87" s="182">
        <v>56</v>
      </c>
      <c r="M87" s="182">
        <v>69</v>
      </c>
      <c r="N87" s="182">
        <v>69</v>
      </c>
      <c r="O87" s="182">
        <v>152</v>
      </c>
      <c r="P87" s="182">
        <v>71</v>
      </c>
      <c r="Q87" s="182">
        <v>141</v>
      </c>
      <c r="R87" s="182">
        <v>51</v>
      </c>
      <c r="S87" s="182">
        <v>215</v>
      </c>
      <c r="T87" s="182">
        <v>50</v>
      </c>
      <c r="U87" s="182">
        <v>108</v>
      </c>
      <c r="V87" s="182">
        <v>77</v>
      </c>
      <c r="W87" s="182">
        <v>76</v>
      </c>
      <c r="X87" s="182">
        <v>154</v>
      </c>
      <c r="Y87" s="182">
        <v>172</v>
      </c>
      <c r="Z87" s="182">
        <v>106</v>
      </c>
      <c r="AA87" s="182">
        <v>135</v>
      </c>
      <c r="AB87" s="182">
        <v>189</v>
      </c>
      <c r="AC87" s="182">
        <v>99</v>
      </c>
      <c r="AD87" s="182">
        <v>116</v>
      </c>
    </row>
    <row r="88" spans="1:30" x14ac:dyDescent="0.25">
      <c r="A88" s="57" t="str">
        <f>'Run Rate'!A88</f>
        <v>POL09829</v>
      </c>
      <c r="B88" s="57" t="str">
        <f>'Run Rate'!B88</f>
        <v>Polleo 1st Whey 454g Strawberry</v>
      </c>
      <c r="C88" s="57" t="str">
        <f>'Run Rate'!C88</f>
        <v>PROTEINI</v>
      </c>
      <c r="D88" s="57" t="str">
        <f>'Run Rate'!D88</f>
        <v>01 GOLD</v>
      </c>
      <c r="E88" s="182">
        <v>89</v>
      </c>
      <c r="F88" s="182">
        <v>73</v>
      </c>
      <c r="G88" s="182">
        <v>83</v>
      </c>
      <c r="H88" s="182">
        <v>353</v>
      </c>
      <c r="I88" s="182">
        <v>100</v>
      </c>
      <c r="J88" s="182">
        <v>53</v>
      </c>
      <c r="K88" s="182">
        <v>102</v>
      </c>
      <c r="L88" s="182">
        <v>208</v>
      </c>
      <c r="M88" s="182">
        <v>210</v>
      </c>
      <c r="N88" s="182">
        <v>134</v>
      </c>
      <c r="O88" s="182">
        <v>133</v>
      </c>
      <c r="P88" s="182">
        <v>44</v>
      </c>
      <c r="Q88" s="182">
        <v>68</v>
      </c>
      <c r="R88" s="182">
        <v>35</v>
      </c>
      <c r="S88" s="182">
        <v>77</v>
      </c>
      <c r="T88" s="182">
        <v>55</v>
      </c>
      <c r="U88" s="182">
        <v>44</v>
      </c>
      <c r="V88" s="182">
        <v>40</v>
      </c>
      <c r="W88" s="182">
        <v>37</v>
      </c>
      <c r="X88" s="182">
        <v>136</v>
      </c>
      <c r="Y88" s="182">
        <v>36</v>
      </c>
      <c r="Z88" s="182">
        <v>25</v>
      </c>
      <c r="AA88" s="182">
        <v>79</v>
      </c>
      <c r="AB88" s="182">
        <v>65</v>
      </c>
      <c r="AC88" s="182">
        <v>51</v>
      </c>
      <c r="AD88" s="182">
        <v>50</v>
      </c>
    </row>
    <row r="89" spans="1:30" x14ac:dyDescent="0.25">
      <c r="A89" s="57" t="str">
        <f>'Run Rate'!A89</f>
        <v>POL12851</v>
      </c>
      <c r="B89" s="57" t="str">
        <f>'Run Rate'!B89</f>
        <v>Polleo Premium HydroX Whey 1,8kg Vanilla Gourmet</v>
      </c>
      <c r="C89" s="57" t="str">
        <f>'Run Rate'!C89</f>
        <v>PROTEINI</v>
      </c>
      <c r="D89" s="57" t="str">
        <f>'Run Rate'!D89</f>
        <v>01 GOLD</v>
      </c>
      <c r="E89" s="182">
        <v>0</v>
      </c>
      <c r="F89" s="182">
        <v>0</v>
      </c>
      <c r="G89" s="182">
        <v>0</v>
      </c>
      <c r="H89" s="182">
        <v>0</v>
      </c>
      <c r="I89" s="182">
        <v>0</v>
      </c>
      <c r="J89" s="182">
        <v>0</v>
      </c>
      <c r="K89" s="182">
        <v>0</v>
      </c>
      <c r="L89" s="182">
        <v>0</v>
      </c>
      <c r="M89" s="182">
        <v>0</v>
      </c>
      <c r="N89" s="182">
        <v>0</v>
      </c>
      <c r="O89" s="182">
        <v>0</v>
      </c>
      <c r="P89" s="182">
        <v>0</v>
      </c>
      <c r="Q89" s="182">
        <v>0</v>
      </c>
      <c r="R89" s="182">
        <v>0</v>
      </c>
      <c r="S89" s="182">
        <v>0</v>
      </c>
      <c r="T89" s="182">
        <v>0</v>
      </c>
      <c r="U89" s="182">
        <v>0</v>
      </c>
      <c r="V89" s="182">
        <v>0</v>
      </c>
      <c r="W89" s="182">
        <v>0</v>
      </c>
      <c r="X89" s="182">
        <v>0</v>
      </c>
      <c r="Y89" s="182">
        <v>0</v>
      </c>
      <c r="Z89" s="182">
        <v>0</v>
      </c>
      <c r="AA89" s="182">
        <v>0</v>
      </c>
      <c r="AB89" s="182">
        <v>0</v>
      </c>
      <c r="AC89" s="182">
        <v>0</v>
      </c>
      <c r="AD89" s="182">
        <v>0</v>
      </c>
    </row>
    <row r="90" spans="1:30" x14ac:dyDescent="0.25">
      <c r="A90" s="57" t="str">
        <f>'Run Rate'!A90</f>
        <v>POL09791</v>
      </c>
      <c r="B90" s="57" t="str">
        <f>'Run Rate'!B90</f>
        <v>Polleo L-Arginine Xtreme 90 caps</v>
      </c>
      <c r="C90" s="57" t="str">
        <f>'Run Rate'!C90</f>
        <v>SPORTSKA PREHRANA</v>
      </c>
      <c r="D90" s="57" t="str">
        <f>'Run Rate'!D90</f>
        <v>01 GOLD</v>
      </c>
      <c r="E90" s="182">
        <v>99</v>
      </c>
      <c r="F90" s="182">
        <v>111</v>
      </c>
      <c r="G90" s="182">
        <v>64</v>
      </c>
      <c r="H90" s="182">
        <v>46</v>
      </c>
      <c r="I90" s="182">
        <v>41</v>
      </c>
      <c r="J90" s="182">
        <v>40</v>
      </c>
      <c r="K90" s="182">
        <v>48</v>
      </c>
      <c r="L90" s="182">
        <v>44</v>
      </c>
      <c r="M90" s="182">
        <v>45</v>
      </c>
      <c r="N90" s="182">
        <v>65</v>
      </c>
      <c r="O90" s="182">
        <v>47</v>
      </c>
      <c r="P90" s="182">
        <v>55</v>
      </c>
      <c r="Q90" s="182">
        <v>41</v>
      </c>
      <c r="R90" s="182">
        <v>39</v>
      </c>
      <c r="S90" s="182">
        <v>56</v>
      </c>
      <c r="T90" s="182">
        <v>58</v>
      </c>
      <c r="U90" s="182">
        <v>70</v>
      </c>
      <c r="V90" s="182">
        <v>67</v>
      </c>
      <c r="W90" s="182">
        <v>55</v>
      </c>
      <c r="X90" s="182">
        <v>51</v>
      </c>
      <c r="Y90" s="182">
        <v>54</v>
      </c>
      <c r="Z90" s="182">
        <v>43</v>
      </c>
      <c r="AA90" s="182">
        <v>40</v>
      </c>
      <c r="AB90" s="182">
        <v>52</v>
      </c>
      <c r="AC90" s="182">
        <v>69</v>
      </c>
      <c r="AD90" s="182">
        <v>95</v>
      </c>
    </row>
    <row r="91" spans="1:30" x14ac:dyDescent="0.25">
      <c r="A91" s="57" t="str">
        <f>'Run Rate'!A91</f>
        <v>POL09751</v>
      </c>
      <c r="B91" s="57" t="str">
        <f>'Run Rate'!B91</f>
        <v>Polleo 1st Whey 2,27kg Chocolate Jaffa</v>
      </c>
      <c r="C91" s="57" t="str">
        <f>'Run Rate'!C91</f>
        <v>PROTEINI</v>
      </c>
      <c r="D91" s="57" t="str">
        <f>'Run Rate'!D91</f>
        <v>01 GOLD</v>
      </c>
      <c r="E91" s="182">
        <v>66</v>
      </c>
      <c r="F91" s="182">
        <v>46</v>
      </c>
      <c r="G91" s="182">
        <v>28</v>
      </c>
      <c r="H91" s="182">
        <v>20</v>
      </c>
      <c r="I91" s="182">
        <v>17</v>
      </c>
      <c r="J91" s="182">
        <v>16</v>
      </c>
      <c r="K91" s="182">
        <v>33</v>
      </c>
      <c r="L91" s="182">
        <v>20</v>
      </c>
      <c r="M91" s="182">
        <v>22</v>
      </c>
      <c r="N91" s="182">
        <v>20</v>
      </c>
      <c r="O91" s="182">
        <v>26</v>
      </c>
      <c r="P91" s="182">
        <v>21</v>
      </c>
      <c r="Q91" s="182">
        <v>23</v>
      </c>
      <c r="R91" s="182">
        <v>8</v>
      </c>
      <c r="S91" s="182">
        <v>24</v>
      </c>
      <c r="T91" s="182">
        <v>17</v>
      </c>
      <c r="U91" s="182">
        <v>51</v>
      </c>
      <c r="V91" s="182">
        <v>15</v>
      </c>
      <c r="W91" s="182">
        <v>18</v>
      </c>
      <c r="X91" s="182">
        <v>24</v>
      </c>
      <c r="Y91" s="182">
        <v>9</v>
      </c>
      <c r="Z91" s="182">
        <v>18</v>
      </c>
      <c r="AA91" s="182">
        <v>26</v>
      </c>
      <c r="AB91" s="182">
        <v>40</v>
      </c>
      <c r="AC91" s="182">
        <v>14</v>
      </c>
      <c r="AD91" s="182">
        <v>32</v>
      </c>
    </row>
    <row r="92" spans="1:30" x14ac:dyDescent="0.25">
      <c r="A92" s="57" t="str">
        <f>'Run Rate'!A92</f>
        <v>POL09877</v>
      </c>
      <c r="B92" s="57" t="str">
        <f>'Run Rate'!B92</f>
        <v>Polleo Immunity+ NAC 1000 60 caps</v>
      </c>
      <c r="C92" s="57" t="str">
        <f>'Run Rate'!C92</f>
        <v>SPORTSKA PREHRANA</v>
      </c>
      <c r="D92" s="57" t="str">
        <f>'Run Rate'!D92</f>
        <v>01 GOLD</v>
      </c>
      <c r="E92" s="182">
        <v>23</v>
      </c>
      <c r="F92" s="182">
        <v>22</v>
      </c>
      <c r="G92" s="182">
        <v>13</v>
      </c>
      <c r="H92" s="182">
        <v>23</v>
      </c>
      <c r="I92" s="182">
        <v>58</v>
      </c>
      <c r="J92" s="182">
        <v>27</v>
      </c>
      <c r="K92" s="182">
        <v>28</v>
      </c>
      <c r="L92" s="182">
        <v>25</v>
      </c>
      <c r="M92" s="182">
        <v>27</v>
      </c>
      <c r="N92" s="182">
        <v>28</v>
      </c>
      <c r="O92" s="182">
        <v>21</v>
      </c>
      <c r="P92" s="182">
        <v>52</v>
      </c>
      <c r="Q92" s="182">
        <v>29</v>
      </c>
      <c r="R92" s="182">
        <v>26</v>
      </c>
      <c r="S92" s="182">
        <v>30</v>
      </c>
      <c r="T92" s="182">
        <v>70</v>
      </c>
      <c r="U92" s="182">
        <v>86</v>
      </c>
      <c r="V92" s="182">
        <v>100</v>
      </c>
      <c r="W92" s="182">
        <v>179</v>
      </c>
      <c r="X92" s="182">
        <v>136</v>
      </c>
      <c r="Y92" s="182">
        <v>33</v>
      </c>
      <c r="Z92" s="182">
        <v>35</v>
      </c>
      <c r="AA92" s="182">
        <v>36</v>
      </c>
      <c r="AB92" s="182">
        <v>101</v>
      </c>
      <c r="AC92" s="182">
        <v>46</v>
      </c>
      <c r="AD92" s="182">
        <v>76</v>
      </c>
    </row>
    <row r="93" spans="1:30" x14ac:dyDescent="0.25">
      <c r="A93" s="57" t="str">
        <f>'Run Rate'!A93</f>
        <v>POL12753</v>
      </c>
      <c r="B93" s="57" t="str">
        <f>'Run Rate'!B93</f>
        <v>Polleo Premium HydroX Whey 454g Choco Coconut</v>
      </c>
      <c r="C93" s="57" t="str">
        <f>'Run Rate'!C93</f>
        <v>PROTEINI</v>
      </c>
      <c r="D93" s="57" t="str">
        <f>'Run Rate'!D93</f>
        <v>01 GOLD</v>
      </c>
      <c r="E93" s="182">
        <v>22</v>
      </c>
      <c r="F93" s="182">
        <v>22</v>
      </c>
      <c r="G93" s="182">
        <v>125</v>
      </c>
      <c r="H93" s="182">
        <v>164</v>
      </c>
      <c r="I93" s="182">
        <v>130</v>
      </c>
      <c r="J93" s="182">
        <v>112</v>
      </c>
      <c r="K93" s="182">
        <v>56</v>
      </c>
      <c r="L93" s="182">
        <v>19</v>
      </c>
      <c r="M93" s="182">
        <v>12</v>
      </c>
      <c r="N93" s="182">
        <v>34</v>
      </c>
      <c r="O93" s="182">
        <v>18</v>
      </c>
      <c r="P93" s="182">
        <v>19</v>
      </c>
      <c r="Q93" s="182">
        <v>12</v>
      </c>
      <c r="R93" s="182">
        <v>17</v>
      </c>
      <c r="S93" s="182">
        <v>17</v>
      </c>
      <c r="T93" s="182">
        <v>26</v>
      </c>
      <c r="U93" s="182">
        <v>24</v>
      </c>
      <c r="V93" s="182">
        <v>28</v>
      </c>
      <c r="W93" s="182">
        <v>28</v>
      </c>
      <c r="X93" s="182">
        <v>68</v>
      </c>
      <c r="Y93" s="182">
        <v>92</v>
      </c>
      <c r="Z93" s="182">
        <v>101</v>
      </c>
      <c r="AA93" s="182">
        <v>71</v>
      </c>
      <c r="AB93" s="182">
        <v>177</v>
      </c>
      <c r="AC93" s="182">
        <v>30</v>
      </c>
      <c r="AD93" s="182">
        <v>36</v>
      </c>
    </row>
    <row r="94" spans="1:30" x14ac:dyDescent="0.25">
      <c r="A94" s="57" t="str">
        <f>'Run Rate'!A94</f>
        <v>POL09739</v>
      </c>
      <c r="B94" s="57" t="str">
        <f>'Run Rate'!B94</f>
        <v>Polleo 1st Whey 454g Chocolate Jaffa</v>
      </c>
      <c r="C94" s="57" t="str">
        <f>'Run Rate'!C94</f>
        <v>PROTEINI</v>
      </c>
      <c r="D94" s="57" t="str">
        <f>'Run Rate'!D94</f>
        <v>01 GOLD</v>
      </c>
      <c r="E94" s="182">
        <v>52</v>
      </c>
      <c r="F94" s="182">
        <v>34</v>
      </c>
      <c r="G94" s="182">
        <v>29</v>
      </c>
      <c r="H94" s="182">
        <v>31</v>
      </c>
      <c r="I94" s="182">
        <v>16</v>
      </c>
      <c r="J94" s="182">
        <v>16</v>
      </c>
      <c r="K94" s="182">
        <v>100</v>
      </c>
      <c r="L94" s="182">
        <v>201</v>
      </c>
      <c r="M94" s="182">
        <v>180</v>
      </c>
      <c r="N94" s="182">
        <v>136</v>
      </c>
      <c r="O94" s="182">
        <v>100</v>
      </c>
      <c r="P94" s="182">
        <v>34</v>
      </c>
      <c r="Q94" s="182">
        <v>36</v>
      </c>
      <c r="R94" s="182">
        <v>20</v>
      </c>
      <c r="S94" s="182">
        <v>21</v>
      </c>
      <c r="T94" s="182">
        <v>59</v>
      </c>
      <c r="U94" s="182">
        <v>34</v>
      </c>
      <c r="V94" s="182">
        <v>45</v>
      </c>
      <c r="W94" s="182">
        <v>33</v>
      </c>
      <c r="X94" s="182">
        <v>47</v>
      </c>
      <c r="Y94" s="182">
        <v>15</v>
      </c>
      <c r="Z94" s="182">
        <v>35</v>
      </c>
      <c r="AA94" s="182">
        <v>36</v>
      </c>
      <c r="AB94" s="182">
        <v>16</v>
      </c>
      <c r="AC94" s="182">
        <v>26</v>
      </c>
      <c r="AD94" s="182">
        <v>33</v>
      </c>
    </row>
    <row r="95" spans="1:30" x14ac:dyDescent="0.25">
      <c r="A95" s="57" t="str">
        <f>'Run Rate'!A95</f>
        <v>ON00247</v>
      </c>
      <c r="B95" s="57" t="str">
        <f>'Run Rate'!B95</f>
        <v>Gold Whey 465g Double Rich Chocolate</v>
      </c>
      <c r="C95" s="57" t="str">
        <f>'Run Rate'!C95</f>
        <v>PROTEINI</v>
      </c>
      <c r="D95" s="57" t="str">
        <f>'Run Rate'!D95</f>
        <v>01 GOLD</v>
      </c>
      <c r="E95" s="182">
        <v>26</v>
      </c>
      <c r="F95" s="182">
        <v>12</v>
      </c>
      <c r="G95" s="182">
        <v>12</v>
      </c>
      <c r="H95" s="182">
        <v>6</v>
      </c>
      <c r="I95" s="182">
        <v>39</v>
      </c>
      <c r="J95" s="182">
        <v>37</v>
      </c>
      <c r="K95" s="182">
        <v>48</v>
      </c>
      <c r="L95" s="182">
        <v>50</v>
      </c>
      <c r="M95" s="182">
        <v>64</v>
      </c>
      <c r="N95" s="182">
        <v>51</v>
      </c>
      <c r="O95" s="182">
        <v>50</v>
      </c>
      <c r="P95" s="182">
        <v>62</v>
      </c>
      <c r="Q95" s="182">
        <v>72</v>
      </c>
      <c r="R95" s="182">
        <v>52</v>
      </c>
      <c r="S95" s="182">
        <v>57</v>
      </c>
      <c r="T95" s="182">
        <v>53</v>
      </c>
      <c r="U95" s="182">
        <v>39</v>
      </c>
      <c r="V95" s="182">
        <v>25</v>
      </c>
      <c r="W95" s="182">
        <v>3</v>
      </c>
      <c r="X95" s="182">
        <v>3</v>
      </c>
      <c r="Y95" s="182">
        <v>1</v>
      </c>
      <c r="Z95" s="182">
        <v>14</v>
      </c>
      <c r="AA95" s="182">
        <v>66</v>
      </c>
      <c r="AB95" s="182">
        <v>85</v>
      </c>
      <c r="AC95" s="182">
        <v>47</v>
      </c>
      <c r="AD95" s="182">
        <v>46</v>
      </c>
    </row>
    <row r="96" spans="1:30" x14ac:dyDescent="0.25">
      <c r="A96" s="57" t="str">
        <f>'Run Rate'!A96</f>
        <v>POL09891</v>
      </c>
      <c r="B96" s="57" t="str">
        <f>'Run Rate'!B96</f>
        <v>Polleo 1st Whey 454g Chocolate Coconut</v>
      </c>
      <c r="C96" s="57" t="str">
        <f>'Run Rate'!C96</f>
        <v>PROTEINI</v>
      </c>
      <c r="D96" s="57" t="str">
        <f>'Run Rate'!D96</f>
        <v>01 GOLD</v>
      </c>
      <c r="E96" s="182">
        <v>40</v>
      </c>
      <c r="F96" s="182">
        <v>36</v>
      </c>
      <c r="G96" s="182">
        <v>16</v>
      </c>
      <c r="H96" s="182">
        <v>35</v>
      </c>
      <c r="I96" s="182">
        <v>14</v>
      </c>
      <c r="J96" s="182">
        <v>20</v>
      </c>
      <c r="K96" s="182">
        <v>59</v>
      </c>
      <c r="L96" s="182">
        <v>165</v>
      </c>
      <c r="M96" s="182">
        <v>178</v>
      </c>
      <c r="N96" s="182">
        <v>121</v>
      </c>
      <c r="O96" s="182">
        <v>92</v>
      </c>
      <c r="P96" s="182">
        <v>38</v>
      </c>
      <c r="Q96" s="182">
        <v>35</v>
      </c>
      <c r="R96" s="182">
        <v>50</v>
      </c>
      <c r="S96" s="182">
        <v>26</v>
      </c>
      <c r="T96" s="182">
        <v>26</v>
      </c>
      <c r="U96" s="182">
        <v>43</v>
      </c>
      <c r="V96" s="182">
        <v>46</v>
      </c>
      <c r="W96" s="182">
        <v>27</v>
      </c>
      <c r="X96" s="182">
        <v>18</v>
      </c>
      <c r="Y96" s="182">
        <v>18</v>
      </c>
      <c r="Z96" s="182">
        <v>18</v>
      </c>
      <c r="AA96" s="182">
        <v>26</v>
      </c>
      <c r="AB96" s="182">
        <v>34</v>
      </c>
      <c r="AC96" s="182">
        <v>36</v>
      </c>
      <c r="AD96" s="182">
        <v>22</v>
      </c>
    </row>
    <row r="97" spans="1:30" x14ac:dyDescent="0.25">
      <c r="A97" s="57" t="str">
        <f>'Run Rate'!A97</f>
        <v>ON00243</v>
      </c>
      <c r="B97" s="57" t="str">
        <f>'Run Rate'!B97</f>
        <v>Gold Whey 2,28kg Vanilla Ice Cream</v>
      </c>
      <c r="C97" s="57" t="str">
        <f>'Run Rate'!C97</f>
        <v>PROTEINI</v>
      </c>
      <c r="D97" s="57" t="str">
        <f>'Run Rate'!D97</f>
        <v>01 GOLD</v>
      </c>
      <c r="E97" s="182">
        <v>21</v>
      </c>
      <c r="F97" s="182">
        <v>32</v>
      </c>
      <c r="G97" s="182">
        <v>19</v>
      </c>
      <c r="H97" s="182">
        <v>15</v>
      </c>
      <c r="I97" s="182">
        <v>19</v>
      </c>
      <c r="J97" s="182">
        <v>21</v>
      </c>
      <c r="K97" s="182">
        <v>24</v>
      </c>
      <c r="L97" s="182">
        <v>33</v>
      </c>
      <c r="M97" s="182">
        <v>27</v>
      </c>
      <c r="N97" s="182">
        <v>25</v>
      </c>
      <c r="O97" s="182">
        <v>27</v>
      </c>
      <c r="P97" s="182">
        <v>26</v>
      </c>
      <c r="Q97" s="182">
        <v>32</v>
      </c>
      <c r="R97" s="182">
        <v>26</v>
      </c>
      <c r="S97" s="182">
        <v>22</v>
      </c>
      <c r="T97" s="182">
        <v>24</v>
      </c>
      <c r="U97" s="182">
        <v>37</v>
      </c>
      <c r="V97" s="182">
        <v>40</v>
      </c>
      <c r="W97" s="182">
        <v>18</v>
      </c>
      <c r="X97" s="182">
        <v>14</v>
      </c>
      <c r="Y97" s="182">
        <v>11</v>
      </c>
      <c r="Z97" s="182">
        <v>22</v>
      </c>
      <c r="AA97" s="182">
        <v>31</v>
      </c>
      <c r="AB97" s="182">
        <v>42</v>
      </c>
      <c r="AC97" s="182">
        <v>23</v>
      </c>
      <c r="AD97" s="182">
        <v>37</v>
      </c>
    </row>
    <row r="98" spans="1:30" x14ac:dyDescent="0.25">
      <c r="A98" s="57" t="str">
        <f>'Run Rate'!A98</f>
        <v>POL09883</v>
      </c>
      <c r="B98" s="57" t="str">
        <f>'Run Rate'!B98</f>
        <v>Polleo peanut butter Smooth 1000g</v>
      </c>
      <c r="C98" s="57" t="str">
        <f>'Run Rate'!C98</f>
        <v>BIO I SUPERFOODS</v>
      </c>
      <c r="D98" s="57" t="str">
        <f>'Run Rate'!D98</f>
        <v>01 GOLD</v>
      </c>
      <c r="E98" s="182">
        <v>262</v>
      </c>
      <c r="F98" s="182">
        <v>193</v>
      </c>
      <c r="G98" s="182">
        <v>727</v>
      </c>
      <c r="H98" s="182">
        <v>123</v>
      </c>
      <c r="I98" s="182">
        <v>178</v>
      </c>
      <c r="J98" s="182">
        <v>131</v>
      </c>
      <c r="K98" s="182">
        <v>93</v>
      </c>
      <c r="L98" s="182">
        <v>68</v>
      </c>
      <c r="M98" s="182">
        <v>74</v>
      </c>
      <c r="N98" s="182">
        <v>74</v>
      </c>
      <c r="O98" s="182">
        <v>40</v>
      </c>
      <c r="P98" s="182">
        <v>38</v>
      </c>
      <c r="Q98" s="182">
        <v>30</v>
      </c>
      <c r="R98" s="182">
        <v>80</v>
      </c>
      <c r="S98" s="182">
        <v>65</v>
      </c>
      <c r="T98" s="182">
        <v>67</v>
      </c>
      <c r="U98" s="182">
        <v>247</v>
      </c>
      <c r="V98" s="182">
        <v>89</v>
      </c>
      <c r="W98" s="182">
        <v>91</v>
      </c>
      <c r="X98" s="182">
        <v>236</v>
      </c>
      <c r="Y98" s="182">
        <v>180</v>
      </c>
      <c r="Z98" s="182">
        <v>122</v>
      </c>
      <c r="AA98" s="182">
        <v>104</v>
      </c>
      <c r="AB98" s="182">
        <v>262</v>
      </c>
      <c r="AC98" s="182">
        <v>116</v>
      </c>
      <c r="AD98" s="182">
        <v>98</v>
      </c>
    </row>
    <row r="99" spans="1:30" x14ac:dyDescent="0.25">
      <c r="A99" s="57" t="str">
        <f>'Run Rate'!A99</f>
        <v>POL09898</v>
      </c>
      <c r="B99" s="57" t="str">
        <f>'Run Rate'!B99</f>
        <v>Polleo Soy Protein Isolate 454g Vanilla</v>
      </c>
      <c r="C99" s="57" t="str">
        <f>'Run Rate'!C99</f>
        <v>BIO I SUPERFOODS</v>
      </c>
      <c r="D99" s="57" t="str">
        <f>'Run Rate'!D99</f>
        <v>01 GOLD</v>
      </c>
      <c r="E99" s="182">
        <v>25</v>
      </c>
      <c r="F99" s="182">
        <v>54</v>
      </c>
      <c r="G99" s="182">
        <v>103</v>
      </c>
      <c r="H99" s="182">
        <v>59</v>
      </c>
      <c r="I99" s="182">
        <v>102</v>
      </c>
      <c r="J99" s="182">
        <v>69</v>
      </c>
      <c r="K99" s="182">
        <v>87</v>
      </c>
      <c r="L99" s="182">
        <v>27</v>
      </c>
      <c r="M99" s="182">
        <v>84</v>
      </c>
      <c r="N99" s="182">
        <v>60</v>
      </c>
      <c r="O99" s="182">
        <v>193</v>
      </c>
      <c r="P99" s="182">
        <v>30</v>
      </c>
      <c r="Q99" s="182">
        <v>86</v>
      </c>
      <c r="R99" s="182">
        <v>41</v>
      </c>
      <c r="S99" s="182">
        <v>138</v>
      </c>
      <c r="T99" s="182">
        <v>46</v>
      </c>
      <c r="U99" s="182">
        <v>109</v>
      </c>
      <c r="V99" s="182">
        <v>71</v>
      </c>
      <c r="W99" s="182">
        <v>17</v>
      </c>
      <c r="X99" s="182">
        <v>17</v>
      </c>
      <c r="Y99" s="182">
        <v>16</v>
      </c>
      <c r="Z99" s="182">
        <v>14</v>
      </c>
      <c r="AA99" s="182">
        <v>14</v>
      </c>
      <c r="AB99" s="182">
        <v>186</v>
      </c>
      <c r="AC99" s="182">
        <v>38</v>
      </c>
      <c r="AD99" s="182">
        <v>65</v>
      </c>
    </row>
    <row r="100" spans="1:30" x14ac:dyDescent="0.25">
      <c r="A100" s="57" t="str">
        <f>'Run Rate'!A100</f>
        <v>POL09899</v>
      </c>
      <c r="B100" s="57" t="str">
        <f>'Run Rate'!B100</f>
        <v>Polleo 1st Whey 2,27kg Chocolate-Banana</v>
      </c>
      <c r="C100" s="57" t="str">
        <f>'Run Rate'!C100</f>
        <v>PROTEINI</v>
      </c>
      <c r="D100" s="57" t="str">
        <f>'Run Rate'!D100</f>
        <v>01 GOLD</v>
      </c>
      <c r="E100" s="182">
        <v>32</v>
      </c>
      <c r="F100" s="182">
        <v>35</v>
      </c>
      <c r="G100" s="182">
        <v>12</v>
      </c>
      <c r="H100" s="182">
        <v>16</v>
      </c>
      <c r="I100" s="182">
        <v>14</v>
      </c>
      <c r="J100" s="182">
        <v>8</v>
      </c>
      <c r="K100" s="182">
        <v>9</v>
      </c>
      <c r="L100" s="182">
        <v>14</v>
      </c>
      <c r="M100" s="182">
        <v>19</v>
      </c>
      <c r="N100" s="182">
        <v>18</v>
      </c>
      <c r="O100" s="182">
        <v>27</v>
      </c>
      <c r="P100" s="182">
        <v>21</v>
      </c>
      <c r="Q100" s="182">
        <v>17</v>
      </c>
      <c r="R100" s="182">
        <v>13</v>
      </c>
      <c r="S100" s="182">
        <v>10</v>
      </c>
      <c r="T100" s="182">
        <v>18</v>
      </c>
      <c r="U100" s="182">
        <v>26</v>
      </c>
      <c r="V100" s="182">
        <v>8</v>
      </c>
      <c r="W100" s="182">
        <v>11</v>
      </c>
      <c r="X100" s="182">
        <v>17</v>
      </c>
      <c r="Y100" s="182">
        <v>14</v>
      </c>
      <c r="Z100" s="182">
        <v>18</v>
      </c>
      <c r="AA100" s="182">
        <v>22</v>
      </c>
      <c r="AB100" s="182">
        <v>9</v>
      </c>
      <c r="AC100" s="182">
        <v>12</v>
      </c>
      <c r="AD100" s="182">
        <v>24</v>
      </c>
    </row>
    <row r="101" spans="1:30" x14ac:dyDescent="0.25">
      <c r="A101" s="57" t="str">
        <f>'Run Rate'!A101</f>
        <v>POL09757</v>
      </c>
      <c r="B101" s="57" t="str">
        <f>'Run Rate'!B101</f>
        <v>Polleo Glutamine 500g</v>
      </c>
      <c r="C101" s="57" t="str">
        <f>'Run Rate'!C101</f>
        <v>SPORTSKA PREHRANA</v>
      </c>
      <c r="D101" s="57" t="str">
        <f>'Run Rate'!D101</f>
        <v>01 GOLD</v>
      </c>
      <c r="E101" s="182">
        <v>47</v>
      </c>
      <c r="F101" s="182">
        <v>45</v>
      </c>
      <c r="G101" s="182">
        <v>33</v>
      </c>
      <c r="H101" s="182">
        <v>43</v>
      </c>
      <c r="I101" s="182">
        <v>27</v>
      </c>
      <c r="J101" s="182">
        <v>33</v>
      </c>
      <c r="K101" s="182">
        <v>44</v>
      </c>
      <c r="L101" s="182">
        <v>36</v>
      </c>
      <c r="M101" s="182">
        <v>25</v>
      </c>
      <c r="N101" s="182">
        <v>30</v>
      </c>
      <c r="O101" s="182">
        <v>39</v>
      </c>
      <c r="P101" s="182">
        <v>31</v>
      </c>
      <c r="Q101" s="182">
        <v>29</v>
      </c>
      <c r="R101" s="182">
        <v>31</v>
      </c>
      <c r="S101" s="182">
        <v>26</v>
      </c>
      <c r="T101" s="182">
        <v>18</v>
      </c>
      <c r="U101" s="182">
        <v>62</v>
      </c>
      <c r="V101" s="182">
        <v>47</v>
      </c>
      <c r="W101" s="182">
        <v>40</v>
      </c>
      <c r="X101" s="182">
        <v>43</v>
      </c>
      <c r="Y101" s="182">
        <v>13</v>
      </c>
      <c r="Z101" s="182">
        <v>13</v>
      </c>
      <c r="AA101" s="182">
        <v>8</v>
      </c>
      <c r="AB101" s="182">
        <v>7</v>
      </c>
      <c r="AC101" s="182">
        <v>13</v>
      </c>
      <c r="AD101" s="182">
        <v>42</v>
      </c>
    </row>
    <row r="102" spans="1:30" x14ac:dyDescent="0.25">
      <c r="A102" s="57" t="str">
        <f>'Run Rate'!A102</f>
        <v>POL09701</v>
      </c>
      <c r="B102" s="57" t="str">
        <f>'Run Rate'!B102</f>
        <v>Polleo Energy Gel Boost 40g Kiwi and Strawberry</v>
      </c>
      <c r="C102" s="57" t="str">
        <f>'Run Rate'!C102</f>
        <v>SPORTSKA PREHRANA</v>
      </c>
      <c r="D102" s="57" t="str">
        <f>'Run Rate'!D102</f>
        <v>01 GOLD</v>
      </c>
      <c r="E102" s="182">
        <v>949</v>
      </c>
      <c r="F102" s="182">
        <v>558</v>
      </c>
      <c r="G102" s="182">
        <v>932</v>
      </c>
      <c r="H102" s="182">
        <v>539</v>
      </c>
      <c r="I102" s="182">
        <v>589</v>
      </c>
      <c r="J102" s="182">
        <v>591</v>
      </c>
      <c r="K102" s="182">
        <v>1072</v>
      </c>
      <c r="L102" s="182">
        <v>252</v>
      </c>
      <c r="M102" s="182">
        <v>957</v>
      </c>
      <c r="N102" s="182">
        <v>395</v>
      </c>
      <c r="O102" s="182">
        <v>922</v>
      </c>
      <c r="P102" s="182">
        <v>307</v>
      </c>
      <c r="Q102" s="182">
        <v>398</v>
      </c>
      <c r="R102" s="182">
        <v>227</v>
      </c>
      <c r="S102" s="182">
        <v>614</v>
      </c>
      <c r="T102" s="182">
        <v>479</v>
      </c>
      <c r="U102" s="182">
        <v>337</v>
      </c>
      <c r="V102" s="182">
        <v>155</v>
      </c>
      <c r="W102" s="182">
        <v>728</v>
      </c>
      <c r="X102" s="182">
        <v>1709</v>
      </c>
      <c r="Y102" s="182">
        <v>324</v>
      </c>
      <c r="Z102" s="182">
        <v>334</v>
      </c>
      <c r="AA102" s="182">
        <v>595</v>
      </c>
      <c r="AB102" s="182">
        <v>1138</v>
      </c>
      <c r="AC102" s="182">
        <v>379</v>
      </c>
      <c r="AD102" s="182">
        <v>362</v>
      </c>
    </row>
    <row r="103" spans="1:30" x14ac:dyDescent="0.25">
      <c r="A103" s="57" t="str">
        <f>'Run Rate'!A103</f>
        <v>ZOE12354</v>
      </c>
      <c r="B103" s="57" t="str">
        <f>'Run Rate'!B103</f>
        <v>ZOE Whey 454g Choco Hazelnut Rocher</v>
      </c>
      <c r="C103" s="57" t="str">
        <f>'Run Rate'!C103</f>
        <v>PROTEINI</v>
      </c>
      <c r="D103" s="57" t="str">
        <f>'Run Rate'!D103</f>
        <v>01 GOLD</v>
      </c>
      <c r="E103" s="182">
        <v>27</v>
      </c>
      <c r="F103" s="182">
        <v>32</v>
      </c>
      <c r="G103" s="182">
        <v>18</v>
      </c>
      <c r="H103" s="182">
        <v>24</v>
      </c>
      <c r="I103" s="182">
        <v>16</v>
      </c>
      <c r="J103" s="182">
        <v>18</v>
      </c>
      <c r="K103" s="182">
        <v>23</v>
      </c>
      <c r="L103" s="182">
        <v>76</v>
      </c>
      <c r="M103" s="182">
        <v>85</v>
      </c>
      <c r="N103" s="182">
        <v>85</v>
      </c>
      <c r="O103" s="182">
        <v>72</v>
      </c>
      <c r="P103" s="182">
        <v>42</v>
      </c>
      <c r="Q103" s="182">
        <v>42</v>
      </c>
      <c r="R103" s="182">
        <v>32</v>
      </c>
      <c r="S103" s="182">
        <v>12</v>
      </c>
      <c r="T103" s="182">
        <v>29</v>
      </c>
      <c r="U103" s="182">
        <v>45</v>
      </c>
      <c r="V103" s="182">
        <v>29</v>
      </c>
      <c r="W103" s="182">
        <v>17</v>
      </c>
      <c r="X103" s="182">
        <v>18</v>
      </c>
      <c r="Y103" s="182">
        <v>18</v>
      </c>
      <c r="Z103" s="182">
        <v>23</v>
      </c>
      <c r="AA103" s="182">
        <v>31</v>
      </c>
      <c r="AB103" s="182">
        <v>34</v>
      </c>
      <c r="AC103" s="182">
        <v>72</v>
      </c>
      <c r="AD103" s="182">
        <v>95</v>
      </c>
    </row>
    <row r="104" spans="1:30" x14ac:dyDescent="0.25">
      <c r="A104" s="57" t="str">
        <f>'Run Rate'!A104</f>
        <v>ZOE12375</v>
      </c>
      <c r="B104" s="57" t="str">
        <f>'Run Rate'!B104</f>
        <v>ZOE Booty Creatine 250g Lemonade</v>
      </c>
      <c r="C104" s="57" t="str">
        <f>'Run Rate'!C104</f>
        <v>SPORTSKA PREHRANA</v>
      </c>
      <c r="D104" s="57" t="str">
        <f>'Run Rate'!D104</f>
        <v>01 GOLD</v>
      </c>
      <c r="E104" s="182">
        <v>44</v>
      </c>
      <c r="F104" s="182">
        <v>35</v>
      </c>
      <c r="G104" s="182">
        <v>30</v>
      </c>
      <c r="H104" s="182">
        <v>21</v>
      </c>
      <c r="I104" s="182">
        <v>19</v>
      </c>
      <c r="J104" s="182">
        <v>21</v>
      </c>
      <c r="K104" s="182">
        <v>10</v>
      </c>
      <c r="L104" s="182">
        <v>23</v>
      </c>
      <c r="M104" s="182">
        <v>40</v>
      </c>
      <c r="N104" s="182">
        <v>34</v>
      </c>
      <c r="O104" s="182">
        <v>10</v>
      </c>
      <c r="P104" s="182">
        <v>15</v>
      </c>
      <c r="Q104" s="182">
        <v>53</v>
      </c>
      <c r="R104" s="182">
        <v>34</v>
      </c>
      <c r="S104" s="182">
        <v>27</v>
      </c>
      <c r="T104" s="182">
        <v>29</v>
      </c>
      <c r="U104" s="182">
        <v>61</v>
      </c>
      <c r="V104" s="182">
        <v>31</v>
      </c>
      <c r="W104" s="182">
        <v>26</v>
      </c>
      <c r="X104" s="182">
        <v>22</v>
      </c>
      <c r="Y104" s="182">
        <v>13</v>
      </c>
      <c r="Z104" s="182">
        <v>23</v>
      </c>
      <c r="AA104" s="182">
        <v>40</v>
      </c>
      <c r="AB104" s="182">
        <v>22</v>
      </c>
      <c r="AC104" s="182">
        <v>55</v>
      </c>
      <c r="AD104" s="182">
        <v>47</v>
      </c>
    </row>
    <row r="105" spans="1:30" x14ac:dyDescent="0.25">
      <c r="A105" s="57" t="str">
        <f>'Run Rate'!A105</f>
        <v>POL12885</v>
      </c>
      <c r="B105" s="57" t="str">
        <f>'Run Rate'!B105</f>
        <v>Polleo Creatine Direct 30x3,5g Lemon Lime</v>
      </c>
      <c r="C105" s="57" t="str">
        <f>'Run Rate'!C105</f>
        <v>SPORTSKA PREHRANA</v>
      </c>
      <c r="D105" s="57" t="str">
        <f>'Run Rate'!D105</f>
        <v>01 GOLD</v>
      </c>
      <c r="E105" s="182">
        <v>0</v>
      </c>
      <c r="F105" s="182">
        <v>0</v>
      </c>
      <c r="G105" s="182">
        <v>0</v>
      </c>
      <c r="H105" s="182">
        <v>0</v>
      </c>
      <c r="I105" s="182">
        <v>0</v>
      </c>
      <c r="J105" s="182">
        <v>0</v>
      </c>
      <c r="K105" s="182">
        <v>0</v>
      </c>
      <c r="L105" s="182">
        <v>0</v>
      </c>
      <c r="M105" s="182">
        <v>0</v>
      </c>
      <c r="N105" s="182">
        <v>0</v>
      </c>
      <c r="O105" s="182">
        <v>0</v>
      </c>
      <c r="P105" s="182">
        <v>0</v>
      </c>
      <c r="Q105" s="182">
        <v>0</v>
      </c>
      <c r="R105" s="182">
        <v>0</v>
      </c>
      <c r="S105" s="182">
        <v>0</v>
      </c>
      <c r="T105" s="182">
        <v>0</v>
      </c>
      <c r="U105" s="182">
        <v>0</v>
      </c>
      <c r="V105" s="182">
        <v>0</v>
      </c>
      <c r="W105" s="182">
        <v>0</v>
      </c>
      <c r="X105" s="182">
        <v>0</v>
      </c>
      <c r="Y105" s="182">
        <v>0</v>
      </c>
      <c r="Z105" s="182">
        <v>0</v>
      </c>
      <c r="AA105" s="182">
        <v>0</v>
      </c>
      <c r="AB105" s="182">
        <v>0</v>
      </c>
      <c r="AC105" s="182">
        <v>0</v>
      </c>
      <c r="AD105" s="182">
        <v>0</v>
      </c>
    </row>
    <row r="106" spans="1:30" x14ac:dyDescent="0.25">
      <c r="A106" s="57" t="str">
        <f>'Run Rate'!A106</f>
        <v>POL12884</v>
      </c>
      <c r="B106" s="57" t="str">
        <f>'Run Rate'!B106</f>
        <v>Polleo Creatine Direct 30x3,5g Unflavoured</v>
      </c>
      <c r="C106" s="57" t="str">
        <f>'Run Rate'!C106</f>
        <v>SPORTSKA PREHRANA</v>
      </c>
      <c r="D106" s="57" t="str">
        <f>'Run Rate'!D106</f>
        <v>01 GOLD</v>
      </c>
      <c r="E106" s="182">
        <v>0</v>
      </c>
      <c r="F106" s="182">
        <v>0</v>
      </c>
      <c r="G106" s="182">
        <v>0</v>
      </c>
      <c r="H106" s="182">
        <v>0</v>
      </c>
      <c r="I106" s="182">
        <v>0</v>
      </c>
      <c r="J106" s="182">
        <v>0</v>
      </c>
      <c r="K106" s="182">
        <v>0</v>
      </c>
      <c r="L106" s="182">
        <v>0</v>
      </c>
      <c r="M106" s="182">
        <v>0</v>
      </c>
      <c r="N106" s="182">
        <v>0</v>
      </c>
      <c r="O106" s="182">
        <v>0</v>
      </c>
      <c r="P106" s="182">
        <v>0</v>
      </c>
      <c r="Q106" s="182">
        <v>0</v>
      </c>
      <c r="R106" s="182">
        <v>0</v>
      </c>
      <c r="S106" s="182">
        <v>0</v>
      </c>
      <c r="T106" s="182">
        <v>0</v>
      </c>
      <c r="U106" s="182">
        <v>0</v>
      </c>
      <c r="V106" s="182">
        <v>0</v>
      </c>
      <c r="W106" s="182">
        <v>0</v>
      </c>
      <c r="X106" s="182">
        <v>0</v>
      </c>
      <c r="Y106" s="182">
        <v>0</v>
      </c>
      <c r="Z106" s="182">
        <v>0</v>
      </c>
      <c r="AA106" s="182">
        <v>0</v>
      </c>
      <c r="AB106" s="182">
        <v>0</v>
      </c>
      <c r="AC106" s="182">
        <v>0</v>
      </c>
      <c r="AD106" s="182">
        <v>0</v>
      </c>
    </row>
    <row r="107" spans="1:30" x14ac:dyDescent="0.25">
      <c r="A107" s="57" t="str">
        <f>'Run Rate'!A107</f>
        <v>POL12918</v>
      </c>
      <c r="B107" s="57" t="str">
        <f>'Run Rate'!B107</f>
        <v>Polleo All in 1 Multivitamin, 120 caps</v>
      </c>
      <c r="C107" s="57" t="str">
        <f>'Run Rate'!C107</f>
        <v>SPORTSKA PREHRANA</v>
      </c>
      <c r="D107" s="57" t="str">
        <f>'Run Rate'!D107</f>
        <v>01 GOLD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2">
        <v>0</v>
      </c>
      <c r="Z107" s="182">
        <v>0</v>
      </c>
      <c r="AA107" s="182">
        <v>0</v>
      </c>
      <c r="AB107" s="182">
        <v>0</v>
      </c>
      <c r="AC107" s="182">
        <v>0</v>
      </c>
      <c r="AD107" s="182">
        <v>0</v>
      </c>
    </row>
    <row r="108" spans="1:30" x14ac:dyDescent="0.25">
      <c r="A108" s="57" t="str">
        <f>'Run Rate'!A108</f>
        <v>POL12893</v>
      </c>
      <c r="B108" s="57" t="str">
        <f>'Run Rate'!B108</f>
        <v>Polleo N.O.KO PUMP Preworkout 500g Peach Iced Tea</v>
      </c>
      <c r="C108" s="57" t="str">
        <f>'Run Rate'!C108</f>
        <v>SPORTSKA PREHRANA</v>
      </c>
      <c r="D108" s="57" t="str">
        <f>'Run Rate'!D108</f>
        <v>02 SILVER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2">
        <v>0</v>
      </c>
      <c r="Z108" s="182">
        <v>0</v>
      </c>
      <c r="AA108" s="182">
        <v>0</v>
      </c>
      <c r="AB108" s="182">
        <v>0</v>
      </c>
      <c r="AC108" s="182">
        <v>0</v>
      </c>
      <c r="AD108" s="182">
        <v>0</v>
      </c>
    </row>
    <row r="109" spans="1:30" x14ac:dyDescent="0.25">
      <c r="A109" s="57" t="str">
        <f>'Run Rate'!A109</f>
        <v>POL12894</v>
      </c>
      <c r="B109" s="57" t="str">
        <f>'Run Rate'!B109</f>
        <v>Polleo N.O.KO PUMP Preworkout 500g Cola</v>
      </c>
      <c r="C109" s="57" t="str">
        <f>'Run Rate'!C109</f>
        <v>SPORTSKA PREHRANA</v>
      </c>
      <c r="D109" s="57" t="str">
        <f>'Run Rate'!D109</f>
        <v>02 SILVER</v>
      </c>
      <c r="E109" s="182">
        <v>0</v>
      </c>
      <c r="F109" s="182">
        <v>0</v>
      </c>
      <c r="G109" s="182">
        <v>0</v>
      </c>
      <c r="H109" s="182">
        <v>0</v>
      </c>
      <c r="I109" s="182">
        <v>0</v>
      </c>
      <c r="J109" s="182">
        <v>0</v>
      </c>
      <c r="K109" s="182">
        <v>0</v>
      </c>
      <c r="L109" s="182">
        <v>0</v>
      </c>
      <c r="M109" s="182">
        <v>0</v>
      </c>
      <c r="N109" s="182">
        <v>0</v>
      </c>
      <c r="O109" s="182">
        <v>0</v>
      </c>
      <c r="P109" s="182">
        <v>0</v>
      </c>
      <c r="Q109" s="182">
        <v>0</v>
      </c>
      <c r="R109" s="182">
        <v>0</v>
      </c>
      <c r="S109" s="182">
        <v>0</v>
      </c>
      <c r="T109" s="182">
        <v>0</v>
      </c>
      <c r="U109" s="182">
        <v>0</v>
      </c>
      <c r="V109" s="182">
        <v>0</v>
      </c>
      <c r="W109" s="182">
        <v>0</v>
      </c>
      <c r="X109" s="182">
        <v>0</v>
      </c>
      <c r="Y109" s="182">
        <v>0</v>
      </c>
      <c r="Z109" s="182">
        <v>0</v>
      </c>
      <c r="AA109" s="182">
        <v>0</v>
      </c>
      <c r="AB109" s="182">
        <v>0</v>
      </c>
      <c r="AC109" s="182">
        <v>0</v>
      </c>
      <c r="AD109" s="182">
        <v>0</v>
      </c>
    </row>
    <row r="110" spans="1:30" x14ac:dyDescent="0.25">
      <c r="A110" s="57" t="str">
        <f>'Run Rate'!A110</f>
        <v>POL12874</v>
      </c>
      <c r="B110" s="57" t="str">
        <f>'Run Rate'!B110</f>
        <v>Polleo Sport StormX PUMP Pre-Workout 500g Raspberry</v>
      </c>
      <c r="C110" s="57" t="str">
        <f>'Run Rate'!C110</f>
        <v>SPORTSKA PREHRANA</v>
      </c>
      <c r="D110" s="57" t="str">
        <f>'Run Rate'!D110</f>
        <v>02 SILVER</v>
      </c>
      <c r="E110" s="182">
        <v>0</v>
      </c>
      <c r="F110" s="182">
        <v>0</v>
      </c>
      <c r="G110" s="182">
        <v>0</v>
      </c>
      <c r="H110" s="182">
        <v>0</v>
      </c>
      <c r="I110" s="182">
        <v>0</v>
      </c>
      <c r="J110" s="182">
        <v>0</v>
      </c>
      <c r="K110" s="182">
        <v>0</v>
      </c>
      <c r="L110" s="182">
        <v>0</v>
      </c>
      <c r="M110" s="182">
        <v>0</v>
      </c>
      <c r="N110" s="182">
        <v>0</v>
      </c>
      <c r="O110" s="182">
        <v>0</v>
      </c>
      <c r="P110" s="182">
        <v>0</v>
      </c>
      <c r="Q110" s="182">
        <v>0</v>
      </c>
      <c r="R110" s="182">
        <v>0</v>
      </c>
      <c r="S110" s="182">
        <v>0</v>
      </c>
      <c r="T110" s="182">
        <v>0</v>
      </c>
      <c r="U110" s="182">
        <v>0</v>
      </c>
      <c r="V110" s="182">
        <v>0</v>
      </c>
      <c r="W110" s="182">
        <v>0</v>
      </c>
      <c r="X110" s="182">
        <v>0</v>
      </c>
      <c r="Y110" s="182">
        <v>0</v>
      </c>
      <c r="Z110" s="182">
        <v>0</v>
      </c>
      <c r="AA110" s="182">
        <v>0</v>
      </c>
      <c r="AB110" s="182">
        <v>0</v>
      </c>
      <c r="AC110" s="182">
        <v>0</v>
      </c>
      <c r="AD110" s="182">
        <v>0</v>
      </c>
    </row>
    <row r="111" spans="1:30" x14ac:dyDescent="0.25">
      <c r="A111" s="57" t="str">
        <f>'Run Rate'!A111</f>
        <v>POL12875</v>
      </c>
      <c r="B111" s="57" t="str">
        <f>'Run Rate'!B111</f>
        <v>Polleo Sport StormX PUMP Pre-Workout 500g Fruit punch</v>
      </c>
      <c r="C111" s="57" t="str">
        <f>'Run Rate'!C111</f>
        <v>SPORTSKA PREHRANA</v>
      </c>
      <c r="D111" s="57" t="str">
        <f>'Run Rate'!D111</f>
        <v>02 SILVER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2">
        <v>0</v>
      </c>
      <c r="Z111" s="182">
        <v>0</v>
      </c>
      <c r="AA111" s="182">
        <v>0</v>
      </c>
      <c r="AB111" s="182">
        <v>0</v>
      </c>
      <c r="AC111" s="182">
        <v>0</v>
      </c>
      <c r="AD111" s="182">
        <v>0</v>
      </c>
    </row>
    <row r="112" spans="1:30" x14ac:dyDescent="0.25">
      <c r="A112" s="57" t="str">
        <f>'Run Rate'!A112</f>
        <v>POL12870</v>
      </c>
      <c r="B112" s="57" t="str">
        <f>'Run Rate'!B112</f>
        <v>Polleo Sport StormX Pre-Workout 400g Fruit Burst</v>
      </c>
      <c r="C112" s="57" t="str">
        <f>'Run Rate'!C112</f>
        <v>SPORTSKA PREHRANA</v>
      </c>
      <c r="D112" s="57" t="str">
        <f>'Run Rate'!D112</f>
        <v>02 SILVER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2">
        <v>0</v>
      </c>
      <c r="Z112" s="182">
        <v>0</v>
      </c>
      <c r="AA112" s="182">
        <v>0</v>
      </c>
      <c r="AB112" s="182">
        <v>0</v>
      </c>
      <c r="AC112" s="182">
        <v>0</v>
      </c>
      <c r="AD112" s="182">
        <v>0</v>
      </c>
    </row>
    <row r="113" spans="1:30" x14ac:dyDescent="0.25">
      <c r="A113" s="57" t="str">
        <f>'Run Rate'!A113</f>
        <v>POL12914</v>
      </c>
      <c r="B113" s="57" t="str">
        <f>'Run Rate'!B113</f>
        <v>Polleo Protein Rings 250g Cinnamon</v>
      </c>
      <c r="C113" s="57" t="str">
        <f>'Run Rate'!C113</f>
        <v>BIO I SUPERFOODS</v>
      </c>
      <c r="D113" s="57" t="str">
        <f>'Run Rate'!D113</f>
        <v>02 SILVER</v>
      </c>
      <c r="E113" s="182">
        <v>0</v>
      </c>
      <c r="F113" s="182">
        <v>0</v>
      </c>
      <c r="G113" s="182">
        <v>0</v>
      </c>
      <c r="H113" s="182">
        <v>0</v>
      </c>
      <c r="I113" s="182">
        <v>0</v>
      </c>
      <c r="J113" s="182">
        <v>0</v>
      </c>
      <c r="K113" s="182">
        <v>0</v>
      </c>
      <c r="L113" s="182">
        <v>0</v>
      </c>
      <c r="M113" s="182">
        <v>0</v>
      </c>
      <c r="N113" s="182">
        <v>0</v>
      </c>
      <c r="O113" s="182">
        <v>0</v>
      </c>
      <c r="P113" s="182">
        <v>0</v>
      </c>
      <c r="Q113" s="182">
        <v>0</v>
      </c>
      <c r="R113" s="182">
        <v>0</v>
      </c>
      <c r="S113" s="182">
        <v>0</v>
      </c>
      <c r="T113" s="182">
        <v>0</v>
      </c>
      <c r="U113" s="182">
        <v>0</v>
      </c>
      <c r="V113" s="182">
        <v>0</v>
      </c>
      <c r="W113" s="182">
        <v>0</v>
      </c>
      <c r="X113" s="182">
        <v>0</v>
      </c>
      <c r="Y113" s="182">
        <v>0</v>
      </c>
      <c r="Z113" s="182">
        <v>0</v>
      </c>
      <c r="AA113" s="182">
        <v>0</v>
      </c>
      <c r="AB113" s="182">
        <v>0</v>
      </c>
      <c r="AC113" s="182">
        <v>0</v>
      </c>
      <c r="AD113" s="182">
        <v>0</v>
      </c>
    </row>
    <row r="114" spans="1:30" x14ac:dyDescent="0.25">
      <c r="A114" s="57" t="str">
        <f>'Run Rate'!A114</f>
        <v>POL12913</v>
      </c>
      <c r="B114" s="57" t="str">
        <f>'Run Rate'!B114</f>
        <v>Polleo Protein Rings 250g Chocolate</v>
      </c>
      <c r="C114" s="57" t="str">
        <f>'Run Rate'!C114</f>
        <v>BIO I SUPERFOODS</v>
      </c>
      <c r="D114" s="57" t="str">
        <f>'Run Rate'!D114</f>
        <v>02 SILVER</v>
      </c>
      <c r="E114" s="182">
        <v>0</v>
      </c>
      <c r="F114" s="182">
        <v>0</v>
      </c>
      <c r="G114" s="182">
        <v>0</v>
      </c>
      <c r="H114" s="182">
        <v>0</v>
      </c>
      <c r="I114" s="182">
        <v>0</v>
      </c>
      <c r="J114" s="182">
        <v>0</v>
      </c>
      <c r="K114" s="182">
        <v>0</v>
      </c>
      <c r="L114" s="182">
        <v>0</v>
      </c>
      <c r="M114" s="182">
        <v>0</v>
      </c>
      <c r="N114" s="182">
        <v>0</v>
      </c>
      <c r="O114" s="182">
        <v>0</v>
      </c>
      <c r="P114" s="182">
        <v>0</v>
      </c>
      <c r="Q114" s="182">
        <v>0</v>
      </c>
      <c r="R114" s="182">
        <v>0</v>
      </c>
      <c r="S114" s="182">
        <v>0</v>
      </c>
      <c r="T114" s="182">
        <v>0</v>
      </c>
      <c r="U114" s="182">
        <v>0</v>
      </c>
      <c r="V114" s="182">
        <v>0</v>
      </c>
      <c r="W114" s="182">
        <v>0</v>
      </c>
      <c r="X114" s="182">
        <v>0</v>
      </c>
      <c r="Y114" s="182">
        <v>0</v>
      </c>
      <c r="Z114" s="182">
        <v>0</v>
      </c>
      <c r="AA114" s="182">
        <v>0</v>
      </c>
      <c r="AB114" s="182">
        <v>0</v>
      </c>
      <c r="AC114" s="182">
        <v>0</v>
      </c>
      <c r="AD114" s="182">
        <v>0</v>
      </c>
    </row>
    <row r="115" spans="1:30" x14ac:dyDescent="0.25">
      <c r="A115" s="57" t="str">
        <f>'Run Rate'!A115</f>
        <v>POL12865</v>
      </c>
      <c r="B115" s="57" t="str">
        <f>'Run Rate'!B115</f>
        <v>Polleo Zinc Bisglycinate 90 caps</v>
      </c>
      <c r="C115" s="57" t="str">
        <f>'Run Rate'!C115</f>
        <v>SPORTSKA PREHRANA</v>
      </c>
      <c r="D115" s="57" t="str">
        <f>'Run Rate'!D115</f>
        <v>02 SILVER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2">
        <v>0</v>
      </c>
      <c r="Z115" s="182">
        <v>0</v>
      </c>
      <c r="AA115" s="182">
        <v>0</v>
      </c>
      <c r="AB115" s="182">
        <v>0</v>
      </c>
      <c r="AC115" s="182">
        <v>0</v>
      </c>
      <c r="AD115" s="182">
        <v>0</v>
      </c>
    </row>
    <row r="116" spans="1:30" x14ac:dyDescent="0.25">
      <c r="A116" s="57" t="str">
        <f>'Run Rate'!A116</f>
        <v>POL12849</v>
      </c>
      <c r="B116" s="57" t="str">
        <f>'Run Rate'!B116</f>
        <v>Polleo Premium HydroX Whey 1,8kg Chocolate Hazelnut</v>
      </c>
      <c r="C116" s="57" t="str">
        <f>'Run Rate'!C116</f>
        <v>PROTEINI</v>
      </c>
      <c r="D116" s="57" t="str">
        <f>'Run Rate'!D116</f>
        <v>02 SILVER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2">
        <v>0</v>
      </c>
      <c r="Z116" s="182">
        <v>0</v>
      </c>
      <c r="AA116" s="182">
        <v>0</v>
      </c>
      <c r="AB116" s="182">
        <v>0</v>
      </c>
      <c r="AC116" s="182">
        <v>0</v>
      </c>
      <c r="AD116" s="182">
        <v>0</v>
      </c>
    </row>
    <row r="117" spans="1:30" x14ac:dyDescent="0.25">
      <c r="A117" s="57" t="str">
        <f>'Run Rate'!A117</f>
        <v>POL09795</v>
      </c>
      <c r="B117" s="57" t="str">
        <f>'Run Rate'!B117</f>
        <v>Polleo Elasti 4 Joint 120 caps</v>
      </c>
      <c r="C117" s="57" t="str">
        <f>'Run Rate'!C117</f>
        <v>SPORTSKA PREHRANA</v>
      </c>
      <c r="D117" s="57" t="str">
        <f>'Run Rate'!D117</f>
        <v>02 SILVER</v>
      </c>
      <c r="E117" s="182">
        <v>9</v>
      </c>
      <c r="F117" s="182">
        <v>9</v>
      </c>
      <c r="G117" s="182">
        <v>40</v>
      </c>
      <c r="H117" s="182">
        <v>25</v>
      </c>
      <c r="I117" s="182">
        <v>24</v>
      </c>
      <c r="J117" s="182">
        <v>20</v>
      </c>
      <c r="K117" s="182">
        <v>25</v>
      </c>
      <c r="L117" s="182">
        <v>22</v>
      </c>
      <c r="M117" s="182">
        <v>33</v>
      </c>
      <c r="N117" s="182">
        <v>30</v>
      </c>
      <c r="O117" s="182">
        <v>27</v>
      </c>
      <c r="P117" s="182">
        <v>33</v>
      </c>
      <c r="Q117" s="182">
        <v>20</v>
      </c>
      <c r="R117" s="182">
        <v>17</v>
      </c>
      <c r="S117" s="182">
        <v>17</v>
      </c>
      <c r="T117" s="182">
        <v>23</v>
      </c>
      <c r="U117" s="182">
        <v>59</v>
      </c>
      <c r="V117" s="182">
        <v>30</v>
      </c>
      <c r="W117" s="182">
        <v>272</v>
      </c>
      <c r="X117" s="182">
        <v>33</v>
      </c>
      <c r="Y117" s="182">
        <v>23</v>
      </c>
      <c r="Z117" s="182">
        <v>21</v>
      </c>
      <c r="AA117" s="182">
        <v>30</v>
      </c>
      <c r="AB117" s="182">
        <v>25</v>
      </c>
      <c r="AC117" s="182">
        <v>53</v>
      </c>
      <c r="AD117" s="182">
        <v>43</v>
      </c>
    </row>
    <row r="118" spans="1:30" x14ac:dyDescent="0.25">
      <c r="A118" s="57" t="str">
        <f>'Run Rate'!A118</f>
        <v>ON00277</v>
      </c>
      <c r="B118" s="57" t="str">
        <f>'Run Rate'!B118</f>
        <v>Serious Mass 2,73kg Chocolate</v>
      </c>
      <c r="C118" s="57" t="str">
        <f>'Run Rate'!C118</f>
        <v>SPORTSKA PREHRANA</v>
      </c>
      <c r="D118" s="57" t="str">
        <f>'Run Rate'!D118</f>
        <v>02 SILVER</v>
      </c>
      <c r="E118" s="182">
        <v>13</v>
      </c>
      <c r="F118" s="182">
        <v>16</v>
      </c>
      <c r="G118" s="182">
        <v>18</v>
      </c>
      <c r="H118" s="182">
        <v>16</v>
      </c>
      <c r="I118" s="182">
        <v>25</v>
      </c>
      <c r="J118" s="182">
        <v>11</v>
      </c>
      <c r="K118" s="182">
        <v>12</v>
      </c>
      <c r="L118" s="182">
        <v>15</v>
      </c>
      <c r="M118" s="182">
        <v>18</v>
      </c>
      <c r="N118" s="182">
        <v>10</v>
      </c>
      <c r="O118" s="182">
        <v>10</v>
      </c>
      <c r="P118" s="182">
        <v>11</v>
      </c>
      <c r="Q118" s="182">
        <v>20</v>
      </c>
      <c r="R118" s="182">
        <v>15</v>
      </c>
      <c r="S118" s="182">
        <v>19</v>
      </c>
      <c r="T118" s="182">
        <v>20</v>
      </c>
      <c r="U118" s="182">
        <v>16</v>
      </c>
      <c r="V118" s="182">
        <v>22</v>
      </c>
      <c r="W118" s="182">
        <v>12</v>
      </c>
      <c r="X118" s="182">
        <v>9</v>
      </c>
      <c r="Y118" s="182">
        <v>6</v>
      </c>
      <c r="Z118" s="182">
        <v>15</v>
      </c>
      <c r="AA118" s="182">
        <v>25</v>
      </c>
      <c r="AB118" s="182">
        <v>26</v>
      </c>
      <c r="AC118" s="182">
        <v>27</v>
      </c>
      <c r="AD118" s="182">
        <v>23</v>
      </c>
    </row>
    <row r="119" spans="1:30" x14ac:dyDescent="0.25">
      <c r="A119" s="57" t="str">
        <f>'Run Rate'!A119</f>
        <v>POL09756</v>
      </c>
      <c r="B119" s="57" t="str">
        <f>'Run Rate'!B119</f>
        <v>Polleo Glutamine 250g</v>
      </c>
      <c r="C119" s="57" t="str">
        <f>'Run Rate'!C119</f>
        <v>SPORTSKA PREHRANA</v>
      </c>
      <c r="D119" s="57" t="str">
        <f>'Run Rate'!D119</f>
        <v>02 SILVER</v>
      </c>
      <c r="E119" s="182">
        <v>37</v>
      </c>
      <c r="F119" s="182">
        <v>32</v>
      </c>
      <c r="G119" s="182">
        <v>36</v>
      </c>
      <c r="H119" s="182">
        <v>40</v>
      </c>
      <c r="I119" s="182">
        <v>58</v>
      </c>
      <c r="J119" s="182">
        <v>53</v>
      </c>
      <c r="K119" s="182">
        <v>63</v>
      </c>
      <c r="L119" s="182">
        <v>38</v>
      </c>
      <c r="M119" s="182">
        <v>68</v>
      </c>
      <c r="N119" s="182">
        <v>72</v>
      </c>
      <c r="O119" s="182">
        <v>58</v>
      </c>
      <c r="P119" s="182">
        <v>53</v>
      </c>
      <c r="Q119" s="182">
        <v>59</v>
      </c>
      <c r="R119" s="182">
        <v>31</v>
      </c>
      <c r="S119" s="182">
        <v>75</v>
      </c>
      <c r="T119" s="182">
        <v>39</v>
      </c>
      <c r="U119" s="182">
        <v>67</v>
      </c>
      <c r="V119" s="182">
        <v>41</v>
      </c>
      <c r="W119" s="182">
        <v>38</v>
      </c>
      <c r="X119" s="182">
        <v>24</v>
      </c>
      <c r="Y119" s="182">
        <v>9</v>
      </c>
      <c r="Z119" s="182">
        <v>7</v>
      </c>
      <c r="AA119" s="182">
        <v>7</v>
      </c>
      <c r="AB119" s="182">
        <v>3</v>
      </c>
      <c r="AC119" s="182">
        <v>3</v>
      </c>
      <c r="AD119" s="182">
        <v>92</v>
      </c>
    </row>
    <row r="120" spans="1:30" x14ac:dyDescent="0.25">
      <c r="A120" s="57" t="str">
        <f>'Run Rate'!A120</f>
        <v>POL12741</v>
      </c>
      <c r="B120" s="57" t="str">
        <f>'Run Rate'!B120</f>
        <v>Polleo Iso Drink 750ml Raspberry</v>
      </c>
      <c r="C120" s="57" t="str">
        <f>'Run Rate'!C120</f>
        <v>RTD &amp; SNACKS</v>
      </c>
      <c r="D120" s="57" t="str">
        <f>'Run Rate'!D120</f>
        <v>02 SILVER</v>
      </c>
      <c r="E120" s="182">
        <v>574</v>
      </c>
      <c r="F120" s="182">
        <v>559</v>
      </c>
      <c r="G120" s="182">
        <v>997</v>
      </c>
      <c r="H120" s="182">
        <v>576</v>
      </c>
      <c r="I120" s="182">
        <v>933</v>
      </c>
      <c r="J120" s="182">
        <v>676</v>
      </c>
      <c r="K120" s="182">
        <v>1288</v>
      </c>
      <c r="L120" s="182">
        <v>1065</v>
      </c>
      <c r="M120" s="182">
        <v>790</v>
      </c>
      <c r="N120" s="182">
        <v>1858</v>
      </c>
      <c r="O120" s="182">
        <v>861</v>
      </c>
      <c r="P120" s="182">
        <v>1056</v>
      </c>
      <c r="Q120" s="182">
        <v>1106</v>
      </c>
      <c r="R120" s="182">
        <v>1377</v>
      </c>
      <c r="S120" s="182">
        <v>1315</v>
      </c>
      <c r="T120" s="182">
        <v>1313</v>
      </c>
      <c r="U120" s="182">
        <v>1865</v>
      </c>
      <c r="V120" s="182">
        <v>976</v>
      </c>
      <c r="W120" s="182">
        <v>81</v>
      </c>
      <c r="X120" s="182">
        <v>50</v>
      </c>
      <c r="Y120" s="182">
        <v>423</v>
      </c>
      <c r="Z120" s="182">
        <v>970</v>
      </c>
      <c r="AA120" s="182">
        <v>1551</v>
      </c>
      <c r="AB120" s="182">
        <v>1468</v>
      </c>
      <c r="AC120" s="182">
        <v>872</v>
      </c>
      <c r="AD120" s="182">
        <v>877</v>
      </c>
    </row>
    <row r="121" spans="1:30" x14ac:dyDescent="0.25">
      <c r="A121" s="57" t="str">
        <f>'Run Rate'!A121</f>
        <v>POL09745</v>
      </c>
      <c r="B121" s="57" t="str">
        <f>'Run Rate'!B121</f>
        <v>Polleo 1st Whey 908g Chocolate Jaffa</v>
      </c>
      <c r="C121" s="57" t="str">
        <f>'Run Rate'!C121</f>
        <v>PROTEINI</v>
      </c>
      <c r="D121" s="57" t="str">
        <f>'Run Rate'!D121</f>
        <v>02 SILVER</v>
      </c>
      <c r="E121" s="182">
        <v>62</v>
      </c>
      <c r="F121" s="182">
        <v>49</v>
      </c>
      <c r="G121" s="182">
        <v>56</v>
      </c>
      <c r="H121" s="182">
        <v>37</v>
      </c>
      <c r="I121" s="182">
        <v>39</v>
      </c>
      <c r="J121" s="182">
        <v>55</v>
      </c>
      <c r="K121" s="182">
        <v>52</v>
      </c>
      <c r="L121" s="182">
        <v>24</v>
      </c>
      <c r="M121" s="182">
        <v>75</v>
      </c>
      <c r="N121" s="182">
        <v>46</v>
      </c>
      <c r="O121" s="182">
        <v>94</v>
      </c>
      <c r="P121" s="182">
        <v>28</v>
      </c>
      <c r="Q121" s="182">
        <v>59</v>
      </c>
      <c r="R121" s="182">
        <v>29</v>
      </c>
      <c r="S121" s="182">
        <v>71</v>
      </c>
      <c r="T121" s="182">
        <v>34</v>
      </c>
      <c r="U121" s="182">
        <v>58</v>
      </c>
      <c r="V121" s="182">
        <v>41</v>
      </c>
      <c r="W121" s="182">
        <v>40</v>
      </c>
      <c r="X121" s="182">
        <v>66</v>
      </c>
      <c r="Y121" s="182">
        <v>16</v>
      </c>
      <c r="Z121" s="182">
        <v>10</v>
      </c>
      <c r="AA121" s="182">
        <v>64</v>
      </c>
      <c r="AB121" s="182">
        <v>68</v>
      </c>
      <c r="AC121" s="182">
        <v>38</v>
      </c>
      <c r="AD121" s="182">
        <v>59</v>
      </c>
    </row>
    <row r="122" spans="1:30" x14ac:dyDescent="0.25">
      <c r="A122" s="57" t="str">
        <f>'Run Rate'!A122</f>
        <v>ZOE12371</v>
      </c>
      <c r="B122" s="57" t="str">
        <f>'Run Rate'!B122</f>
        <v>ZOE Vegan Protein 454g Choco Dream</v>
      </c>
      <c r="C122" s="57" t="str">
        <f>'Run Rate'!C122</f>
        <v>BIO I SUPERFOODS</v>
      </c>
      <c r="D122" s="57" t="str">
        <f>'Run Rate'!D122</f>
        <v>02 SILVER</v>
      </c>
      <c r="E122" s="182">
        <v>55</v>
      </c>
      <c r="F122" s="182">
        <v>20</v>
      </c>
      <c r="G122" s="182">
        <v>27</v>
      </c>
      <c r="H122" s="182">
        <v>35</v>
      </c>
      <c r="I122" s="182">
        <v>57</v>
      </c>
      <c r="J122" s="182">
        <v>18</v>
      </c>
      <c r="K122" s="182">
        <v>41</v>
      </c>
      <c r="L122" s="182">
        <v>81</v>
      </c>
      <c r="M122" s="182">
        <v>68</v>
      </c>
      <c r="N122" s="182">
        <v>35</v>
      </c>
      <c r="O122" s="182">
        <v>22</v>
      </c>
      <c r="P122" s="182">
        <v>12</v>
      </c>
      <c r="Q122" s="182">
        <v>18</v>
      </c>
      <c r="R122" s="182">
        <v>25</v>
      </c>
      <c r="S122" s="182">
        <v>31</v>
      </c>
      <c r="T122" s="182">
        <v>39</v>
      </c>
      <c r="U122" s="182">
        <v>21</v>
      </c>
      <c r="V122" s="182">
        <v>26</v>
      </c>
      <c r="W122" s="182">
        <v>30</v>
      </c>
      <c r="X122" s="182">
        <v>55</v>
      </c>
      <c r="Y122" s="182">
        <v>27</v>
      </c>
      <c r="Z122" s="182">
        <v>29</v>
      </c>
      <c r="AA122" s="182">
        <v>36</v>
      </c>
      <c r="AB122" s="182">
        <v>66</v>
      </c>
      <c r="AC122" s="182">
        <v>125</v>
      </c>
      <c r="AD122" s="182">
        <v>72</v>
      </c>
    </row>
    <row r="123" spans="1:30" x14ac:dyDescent="0.25">
      <c r="A123" s="57" t="str">
        <f>'Run Rate'!A123</f>
        <v>POL09828</v>
      </c>
      <c r="B123" s="57" t="str">
        <f>'Run Rate'!B123</f>
        <v>Polleo 1st Whey 2,27kg Strawberry</v>
      </c>
      <c r="C123" s="57" t="str">
        <f>'Run Rate'!C123</f>
        <v>PROTEINI</v>
      </c>
      <c r="D123" s="57" t="str">
        <f>'Run Rate'!D123</f>
        <v>02 SILVER</v>
      </c>
      <c r="E123" s="182">
        <v>58</v>
      </c>
      <c r="F123" s="182">
        <v>46</v>
      </c>
      <c r="G123" s="182">
        <v>29</v>
      </c>
      <c r="H123" s="182">
        <v>23</v>
      </c>
      <c r="I123" s="182">
        <v>26</v>
      </c>
      <c r="J123" s="182">
        <v>13</v>
      </c>
      <c r="K123" s="182">
        <v>39</v>
      </c>
      <c r="L123" s="182">
        <v>27</v>
      </c>
      <c r="M123" s="182">
        <v>22</v>
      </c>
      <c r="N123" s="182">
        <v>30</v>
      </c>
      <c r="O123" s="182">
        <v>51</v>
      </c>
      <c r="P123" s="182">
        <v>27</v>
      </c>
      <c r="Q123" s="182">
        <v>19</v>
      </c>
      <c r="R123" s="182">
        <v>11</v>
      </c>
      <c r="S123" s="182">
        <v>18</v>
      </c>
      <c r="T123" s="182">
        <v>14</v>
      </c>
      <c r="U123" s="182">
        <v>53</v>
      </c>
      <c r="V123" s="182">
        <v>12</v>
      </c>
      <c r="W123" s="182">
        <v>19</v>
      </c>
      <c r="X123" s="182">
        <v>56</v>
      </c>
      <c r="Y123" s="182">
        <v>10</v>
      </c>
      <c r="Z123" s="182">
        <v>12</v>
      </c>
      <c r="AA123" s="182">
        <v>23</v>
      </c>
      <c r="AB123" s="182">
        <v>45</v>
      </c>
      <c r="AC123" s="182">
        <v>27</v>
      </c>
      <c r="AD123" s="182">
        <v>22</v>
      </c>
    </row>
    <row r="124" spans="1:30" x14ac:dyDescent="0.25">
      <c r="A124" s="57" t="str">
        <f>'Run Rate'!A124</f>
        <v>POL09766</v>
      </c>
      <c r="B124" s="57" t="str">
        <f>'Run Rate'!B124</f>
        <v>Polleo Bulk Gainer 2,5kg Vanilla</v>
      </c>
      <c r="C124" s="57" t="str">
        <f>'Run Rate'!C124</f>
        <v>SPORTSKA PREHRANA</v>
      </c>
      <c r="D124" s="57" t="str">
        <f>'Run Rate'!D124</f>
        <v>02 SILVER</v>
      </c>
      <c r="E124" s="182">
        <v>23</v>
      </c>
      <c r="F124" s="182">
        <v>52</v>
      </c>
      <c r="G124" s="182">
        <v>25</v>
      </c>
      <c r="H124" s="182">
        <v>29</v>
      </c>
      <c r="I124" s="182">
        <v>34</v>
      </c>
      <c r="J124" s="182">
        <v>18</v>
      </c>
      <c r="K124" s="182">
        <v>45</v>
      </c>
      <c r="L124" s="182">
        <v>22</v>
      </c>
      <c r="M124" s="182">
        <v>23</v>
      </c>
      <c r="N124" s="182">
        <v>29</v>
      </c>
      <c r="O124" s="182">
        <v>52</v>
      </c>
      <c r="P124" s="182">
        <v>21</v>
      </c>
      <c r="Q124" s="182">
        <v>44</v>
      </c>
      <c r="R124" s="182">
        <v>12</v>
      </c>
      <c r="S124" s="182">
        <v>36</v>
      </c>
      <c r="T124" s="182">
        <v>15</v>
      </c>
      <c r="U124" s="182">
        <v>36</v>
      </c>
      <c r="V124" s="182">
        <v>31</v>
      </c>
      <c r="W124" s="182">
        <v>13</v>
      </c>
      <c r="X124" s="182">
        <v>9</v>
      </c>
      <c r="Y124" s="182">
        <v>14</v>
      </c>
      <c r="Z124" s="182">
        <v>8</v>
      </c>
      <c r="AA124" s="182">
        <v>5</v>
      </c>
      <c r="AB124" s="182">
        <v>2</v>
      </c>
      <c r="AC124" s="182">
        <v>4</v>
      </c>
      <c r="AD124" s="182">
        <v>50</v>
      </c>
    </row>
    <row r="125" spans="1:30" x14ac:dyDescent="0.25">
      <c r="A125" s="57" t="str">
        <f>'Run Rate'!A125</f>
        <v>POL09702</v>
      </c>
      <c r="B125" s="57" t="str">
        <f>'Run Rate'!B125</f>
        <v>Polleo Energy Gel 40g Lemon-Lime</v>
      </c>
      <c r="C125" s="57" t="str">
        <f>'Run Rate'!C125</f>
        <v>SPORTSKA PREHRANA</v>
      </c>
      <c r="D125" s="57" t="str">
        <f>'Run Rate'!D125</f>
        <v>02 SILVER</v>
      </c>
      <c r="E125" s="182">
        <v>1206</v>
      </c>
      <c r="F125" s="182">
        <v>606</v>
      </c>
      <c r="G125" s="182">
        <v>1051</v>
      </c>
      <c r="H125" s="182">
        <v>251</v>
      </c>
      <c r="I125" s="182">
        <v>156</v>
      </c>
      <c r="J125" s="182">
        <v>56</v>
      </c>
      <c r="K125" s="182">
        <v>347</v>
      </c>
      <c r="L125" s="182">
        <v>539</v>
      </c>
      <c r="M125" s="182">
        <v>1464</v>
      </c>
      <c r="N125" s="182">
        <v>602</v>
      </c>
      <c r="O125" s="182">
        <v>1181</v>
      </c>
      <c r="P125" s="182">
        <v>395</v>
      </c>
      <c r="Q125" s="182">
        <v>572</v>
      </c>
      <c r="R125" s="182">
        <v>547</v>
      </c>
      <c r="S125" s="182">
        <v>777</v>
      </c>
      <c r="T125" s="182">
        <v>170</v>
      </c>
      <c r="U125" s="182">
        <v>102</v>
      </c>
      <c r="V125" s="182">
        <v>185</v>
      </c>
      <c r="W125" s="182">
        <v>975</v>
      </c>
      <c r="X125" s="182">
        <v>2736</v>
      </c>
      <c r="Y125" s="182">
        <v>413</v>
      </c>
      <c r="Z125" s="182">
        <v>459</v>
      </c>
      <c r="AA125" s="182">
        <v>688</v>
      </c>
      <c r="AB125" s="182">
        <v>1495</v>
      </c>
      <c r="AC125" s="182">
        <v>451</v>
      </c>
      <c r="AD125" s="182">
        <v>428</v>
      </c>
    </row>
    <row r="126" spans="1:30" x14ac:dyDescent="0.25">
      <c r="A126" s="57" t="str">
        <f>'Run Rate'!A126</f>
        <v>POL09767</v>
      </c>
      <c r="B126" s="57" t="str">
        <f>'Run Rate'!B126</f>
        <v>Polleo Bulk Gainer 5kg Chocolate</v>
      </c>
      <c r="C126" s="57" t="str">
        <f>'Run Rate'!C126</f>
        <v>SPORTSKA PREHRANA</v>
      </c>
      <c r="D126" s="57" t="str">
        <f>'Run Rate'!D126</f>
        <v>02 SILVER</v>
      </c>
      <c r="E126" s="182">
        <v>12</v>
      </c>
      <c r="F126" s="182">
        <v>10</v>
      </c>
      <c r="G126" s="182">
        <v>9</v>
      </c>
      <c r="H126" s="182">
        <v>10</v>
      </c>
      <c r="I126" s="182">
        <v>9</v>
      </c>
      <c r="J126" s="182">
        <v>6</v>
      </c>
      <c r="K126" s="182">
        <v>10</v>
      </c>
      <c r="L126" s="182">
        <v>19</v>
      </c>
      <c r="M126" s="182">
        <v>18</v>
      </c>
      <c r="N126" s="182">
        <v>18</v>
      </c>
      <c r="O126" s="182">
        <v>20</v>
      </c>
      <c r="P126" s="182">
        <v>14</v>
      </c>
      <c r="Q126" s="182">
        <v>16</v>
      </c>
      <c r="R126" s="182">
        <v>8</v>
      </c>
      <c r="S126" s="182">
        <v>9</v>
      </c>
      <c r="T126" s="182">
        <v>9</v>
      </c>
      <c r="U126" s="182">
        <v>20</v>
      </c>
      <c r="V126" s="182">
        <v>13</v>
      </c>
      <c r="W126" s="182">
        <v>12</v>
      </c>
      <c r="X126" s="182">
        <v>16</v>
      </c>
      <c r="Y126" s="182">
        <v>17</v>
      </c>
      <c r="Z126" s="182">
        <v>11</v>
      </c>
      <c r="AA126" s="182">
        <v>17</v>
      </c>
      <c r="AB126" s="182">
        <v>16</v>
      </c>
      <c r="AC126" s="182">
        <v>14</v>
      </c>
      <c r="AD126" s="182">
        <v>23</v>
      </c>
    </row>
    <row r="127" spans="1:30" x14ac:dyDescent="0.25">
      <c r="A127" s="57" t="str">
        <f>'Run Rate'!A127</f>
        <v>POL09825</v>
      </c>
      <c r="B127" s="57" t="str">
        <f>'Run Rate'!B127</f>
        <v>Polleo Protein Woppers 25g chocolate milk</v>
      </c>
      <c r="C127" s="57" t="str">
        <f>'Run Rate'!C127</f>
        <v>RTD &amp; SNACKS</v>
      </c>
      <c r="D127" s="57" t="str">
        <f>'Run Rate'!D127</f>
        <v>02 SILVER</v>
      </c>
      <c r="E127" s="182">
        <v>118</v>
      </c>
      <c r="F127" s="182">
        <v>100</v>
      </c>
      <c r="G127" s="182">
        <v>2981</v>
      </c>
      <c r="H127" s="182">
        <v>1914</v>
      </c>
      <c r="I127" s="182">
        <v>1724</v>
      </c>
      <c r="J127" s="182">
        <v>1107</v>
      </c>
      <c r="K127" s="182">
        <v>712</v>
      </c>
      <c r="L127" s="182">
        <v>942</v>
      </c>
      <c r="M127" s="182">
        <v>1110</v>
      </c>
      <c r="N127" s="182">
        <v>1768</v>
      </c>
      <c r="O127" s="182">
        <v>1935</v>
      </c>
      <c r="P127" s="182">
        <v>545</v>
      </c>
      <c r="Q127" s="182">
        <v>1764</v>
      </c>
      <c r="R127" s="182">
        <v>390</v>
      </c>
      <c r="S127" s="182">
        <v>2233</v>
      </c>
      <c r="T127" s="182">
        <v>586</v>
      </c>
      <c r="U127" s="182">
        <v>648</v>
      </c>
      <c r="V127" s="182">
        <v>854</v>
      </c>
      <c r="W127" s="182">
        <v>2386</v>
      </c>
      <c r="X127" s="182">
        <v>1683</v>
      </c>
      <c r="Y127" s="182">
        <v>493</v>
      </c>
      <c r="Z127" s="182">
        <v>1151</v>
      </c>
      <c r="AA127" s="182">
        <v>770</v>
      </c>
      <c r="AB127" s="182">
        <v>915</v>
      </c>
      <c r="AC127" s="182">
        <v>1210</v>
      </c>
      <c r="AD127" s="182">
        <v>788</v>
      </c>
    </row>
    <row r="128" spans="1:30" x14ac:dyDescent="0.25">
      <c r="A128" s="57" t="str">
        <f>'Run Rate'!A128</f>
        <v>ZOE12408</v>
      </c>
      <c r="B128" s="57" t="str">
        <f>'Run Rate'!B128</f>
        <v>ZOE Collagen Vital 60caps</v>
      </c>
      <c r="C128" s="57" t="str">
        <f>'Run Rate'!C128</f>
        <v>SPORTSKA PREHRANA</v>
      </c>
      <c r="D128" s="57" t="str">
        <f>'Run Rate'!D128</f>
        <v>02 SILVER</v>
      </c>
      <c r="E128" s="182">
        <v>20</v>
      </c>
      <c r="F128" s="182">
        <v>18</v>
      </c>
      <c r="G128" s="182">
        <v>17</v>
      </c>
      <c r="H128" s="182">
        <v>12</v>
      </c>
      <c r="I128" s="182">
        <v>18</v>
      </c>
      <c r="J128" s="182">
        <v>15</v>
      </c>
      <c r="K128" s="182">
        <v>12</v>
      </c>
      <c r="L128" s="182">
        <v>105</v>
      </c>
      <c r="M128" s="182">
        <v>26</v>
      </c>
      <c r="N128" s="182">
        <v>22</v>
      </c>
      <c r="O128" s="182">
        <v>8</v>
      </c>
      <c r="P128" s="182">
        <v>29</v>
      </c>
      <c r="Q128" s="182">
        <v>29</v>
      </c>
      <c r="R128" s="182">
        <v>29</v>
      </c>
      <c r="S128" s="182">
        <v>21</v>
      </c>
      <c r="T128" s="182">
        <v>34</v>
      </c>
      <c r="U128" s="182">
        <v>16</v>
      </c>
      <c r="V128" s="182">
        <v>16</v>
      </c>
      <c r="W128" s="182">
        <v>20</v>
      </c>
      <c r="X128" s="182">
        <v>22</v>
      </c>
      <c r="Y128" s="182">
        <v>74</v>
      </c>
      <c r="Z128" s="182">
        <v>72</v>
      </c>
      <c r="AA128" s="182">
        <v>62</v>
      </c>
      <c r="AB128" s="182">
        <v>74</v>
      </c>
      <c r="AC128" s="182">
        <v>15</v>
      </c>
      <c r="AD128" s="182">
        <v>20</v>
      </c>
    </row>
    <row r="129" spans="1:30" x14ac:dyDescent="0.25">
      <c r="A129" s="57" t="str">
        <f>'Run Rate'!A129</f>
        <v>ON00249</v>
      </c>
      <c r="B129" s="57" t="str">
        <f>'Run Rate'!B129</f>
        <v>Gold Whey 450g Vanilla Ice Cream</v>
      </c>
      <c r="C129" s="57" t="str">
        <f>'Run Rate'!C129</f>
        <v>PROTEINI</v>
      </c>
      <c r="D129" s="57" t="str">
        <f>'Run Rate'!D129</f>
        <v>02 SILVER</v>
      </c>
      <c r="E129" s="182">
        <v>55</v>
      </c>
      <c r="F129" s="182">
        <v>65</v>
      </c>
      <c r="G129" s="182">
        <v>52</v>
      </c>
      <c r="H129" s="182">
        <v>54</v>
      </c>
      <c r="I129" s="182">
        <v>52</v>
      </c>
      <c r="J129" s="182">
        <v>33</v>
      </c>
      <c r="K129" s="182">
        <v>36</v>
      </c>
      <c r="L129" s="182">
        <v>24</v>
      </c>
      <c r="M129" s="182">
        <v>14</v>
      </c>
      <c r="N129" s="182">
        <v>5</v>
      </c>
      <c r="O129" s="182">
        <v>5</v>
      </c>
      <c r="P129" s="182">
        <v>11</v>
      </c>
      <c r="Q129" s="182">
        <v>46</v>
      </c>
      <c r="R129" s="182">
        <v>30</v>
      </c>
      <c r="S129" s="182">
        <v>50</v>
      </c>
      <c r="T129" s="182">
        <v>68</v>
      </c>
      <c r="U129" s="182">
        <v>68</v>
      </c>
      <c r="V129" s="182">
        <v>84</v>
      </c>
      <c r="W129" s="182">
        <v>66</v>
      </c>
      <c r="X129" s="182">
        <v>64</v>
      </c>
      <c r="Y129" s="182">
        <v>17</v>
      </c>
      <c r="Z129" s="182">
        <v>11</v>
      </c>
      <c r="AA129" s="182">
        <v>55</v>
      </c>
      <c r="AB129" s="182">
        <v>68</v>
      </c>
      <c r="AC129" s="182">
        <v>32</v>
      </c>
      <c r="AD129" s="182">
        <v>14</v>
      </c>
    </row>
    <row r="130" spans="1:30" x14ac:dyDescent="0.25">
      <c r="A130" s="57" t="str">
        <f>'Run Rate'!A130</f>
        <v>ON00244</v>
      </c>
      <c r="B130" s="57" t="str">
        <f>'Run Rate'!B130</f>
        <v>Gold Whey 4,54kg Double Rich Chocolate</v>
      </c>
      <c r="C130" s="57" t="str">
        <f>'Run Rate'!C130</f>
        <v>PROTEINI</v>
      </c>
      <c r="D130" s="57" t="str">
        <f>'Run Rate'!D130</f>
        <v>02 SILVER</v>
      </c>
      <c r="E130" s="182">
        <v>25</v>
      </c>
      <c r="F130" s="182">
        <v>13</v>
      </c>
      <c r="G130" s="182">
        <v>19</v>
      </c>
      <c r="H130" s="182">
        <v>15</v>
      </c>
      <c r="I130" s="182">
        <v>26</v>
      </c>
      <c r="J130" s="182">
        <v>19</v>
      </c>
      <c r="K130" s="182">
        <v>19</v>
      </c>
      <c r="L130" s="182">
        <v>16</v>
      </c>
      <c r="M130" s="182">
        <v>18</v>
      </c>
      <c r="N130" s="182">
        <v>14</v>
      </c>
      <c r="O130" s="182">
        <v>3</v>
      </c>
      <c r="P130" s="182">
        <v>5</v>
      </c>
      <c r="Q130" s="182">
        <v>26</v>
      </c>
      <c r="R130" s="182">
        <v>11</v>
      </c>
      <c r="S130" s="182">
        <v>21</v>
      </c>
      <c r="T130" s="182">
        <v>14</v>
      </c>
      <c r="U130" s="182">
        <v>32</v>
      </c>
      <c r="V130" s="182">
        <v>25</v>
      </c>
      <c r="W130" s="182">
        <v>31</v>
      </c>
      <c r="X130" s="182">
        <v>25</v>
      </c>
      <c r="Y130" s="182">
        <v>8</v>
      </c>
      <c r="Z130" s="182">
        <v>22</v>
      </c>
      <c r="AA130" s="182">
        <v>29</v>
      </c>
      <c r="AB130" s="182">
        <v>15</v>
      </c>
      <c r="AC130" s="182">
        <v>7</v>
      </c>
      <c r="AD130" s="182">
        <v>7</v>
      </c>
    </row>
    <row r="131" spans="1:30" x14ac:dyDescent="0.25">
      <c r="A131" s="57" t="str">
        <f>'Run Rate'!A131</f>
        <v>POL09717</v>
      </c>
      <c r="B131" s="57" t="str">
        <f>'Run Rate'!B131</f>
        <v>Polleo Original Peanut butter Crunchy 450g</v>
      </c>
      <c r="C131" s="57" t="str">
        <f>'Run Rate'!C131</f>
        <v>BIO I SUPERFOODS</v>
      </c>
      <c r="D131" s="57" t="str">
        <f>'Run Rate'!D131</f>
        <v>02 SILVER</v>
      </c>
      <c r="E131" s="182">
        <v>181</v>
      </c>
      <c r="F131" s="182">
        <v>214</v>
      </c>
      <c r="G131" s="182">
        <v>1021</v>
      </c>
      <c r="H131" s="182">
        <v>43</v>
      </c>
      <c r="I131" s="182">
        <v>173</v>
      </c>
      <c r="J131" s="182">
        <v>312</v>
      </c>
      <c r="K131" s="182">
        <v>296</v>
      </c>
      <c r="L131" s="182">
        <v>334</v>
      </c>
      <c r="M131" s="182">
        <v>208</v>
      </c>
      <c r="N131" s="182">
        <v>252</v>
      </c>
      <c r="O131" s="182">
        <v>383</v>
      </c>
      <c r="P131" s="182">
        <v>74</v>
      </c>
      <c r="Q131" s="182">
        <v>179</v>
      </c>
      <c r="R131" s="182">
        <v>69</v>
      </c>
      <c r="S131" s="182">
        <v>496</v>
      </c>
      <c r="T131" s="182">
        <v>77</v>
      </c>
      <c r="U131" s="182">
        <v>87</v>
      </c>
      <c r="V131" s="182">
        <v>104</v>
      </c>
      <c r="W131" s="182">
        <v>191</v>
      </c>
      <c r="X131" s="182">
        <v>525</v>
      </c>
      <c r="Y131" s="182">
        <v>69</v>
      </c>
      <c r="Z131" s="182">
        <v>180</v>
      </c>
      <c r="AA131" s="182">
        <v>403</v>
      </c>
      <c r="AB131" s="182">
        <v>421</v>
      </c>
      <c r="AC131" s="182">
        <v>413</v>
      </c>
      <c r="AD131" s="182">
        <v>168</v>
      </c>
    </row>
    <row r="132" spans="1:30" x14ac:dyDescent="0.25">
      <c r="A132" s="57" t="str">
        <f>'Run Rate'!A132</f>
        <v>POL09715</v>
      </c>
      <c r="B132" s="57" t="str">
        <f>'Run Rate'!B132</f>
        <v>Polleo Original Peanut butter Smooth 450g</v>
      </c>
      <c r="C132" s="57" t="str">
        <f>'Run Rate'!C132</f>
        <v>BIO I SUPERFOODS</v>
      </c>
      <c r="D132" s="57" t="str">
        <f>'Run Rate'!D132</f>
        <v>02 SILVER</v>
      </c>
      <c r="E132" s="182">
        <v>158</v>
      </c>
      <c r="F132" s="182">
        <v>44</v>
      </c>
      <c r="G132" s="182">
        <v>521</v>
      </c>
      <c r="H132" s="182">
        <v>43</v>
      </c>
      <c r="I132" s="182">
        <v>172</v>
      </c>
      <c r="J132" s="182">
        <v>399</v>
      </c>
      <c r="K132" s="182">
        <v>360</v>
      </c>
      <c r="L132" s="182">
        <v>135</v>
      </c>
      <c r="M132" s="182">
        <v>229</v>
      </c>
      <c r="N132" s="182">
        <v>126</v>
      </c>
      <c r="O132" s="182">
        <v>583</v>
      </c>
      <c r="P132" s="182">
        <v>116</v>
      </c>
      <c r="Q132" s="182">
        <v>211</v>
      </c>
      <c r="R132" s="182">
        <v>90</v>
      </c>
      <c r="S132" s="182">
        <v>537</v>
      </c>
      <c r="T132" s="182">
        <v>66</v>
      </c>
      <c r="U132" s="182">
        <v>135</v>
      </c>
      <c r="V132" s="182">
        <v>89</v>
      </c>
      <c r="W132" s="182">
        <v>130</v>
      </c>
      <c r="X132" s="182">
        <v>575</v>
      </c>
      <c r="Y132" s="182">
        <v>81</v>
      </c>
      <c r="Z132" s="182">
        <v>88</v>
      </c>
      <c r="AA132" s="182">
        <v>438</v>
      </c>
      <c r="AB132" s="182">
        <v>399</v>
      </c>
      <c r="AC132" s="182">
        <v>412</v>
      </c>
      <c r="AD132" s="182">
        <v>170</v>
      </c>
    </row>
    <row r="133" spans="1:30" x14ac:dyDescent="0.25">
      <c r="A133" s="57" t="str">
        <f>'Run Rate'!A133</f>
        <v>POL09750</v>
      </c>
      <c r="B133" s="57" t="str">
        <f>'Run Rate'!B133</f>
        <v>Polleo 1st Whey 2,27kg Unflavoured</v>
      </c>
      <c r="C133" s="57" t="str">
        <f>'Run Rate'!C133</f>
        <v>PROTEINI</v>
      </c>
      <c r="D133" s="57" t="str">
        <f>'Run Rate'!D133</f>
        <v>02 SILVER</v>
      </c>
      <c r="E133" s="182">
        <v>30</v>
      </c>
      <c r="F133" s="182">
        <v>33</v>
      </c>
      <c r="G133" s="182">
        <v>17</v>
      </c>
      <c r="H133" s="182">
        <v>8</v>
      </c>
      <c r="I133" s="182">
        <v>9</v>
      </c>
      <c r="J133" s="182">
        <v>6</v>
      </c>
      <c r="K133" s="182">
        <v>17</v>
      </c>
      <c r="L133" s="182">
        <v>7</v>
      </c>
      <c r="M133" s="182">
        <v>9</v>
      </c>
      <c r="N133" s="182">
        <v>10</v>
      </c>
      <c r="O133" s="182">
        <v>28</v>
      </c>
      <c r="P133" s="182">
        <v>12</v>
      </c>
      <c r="Q133" s="182">
        <v>18</v>
      </c>
      <c r="R133" s="182">
        <v>19</v>
      </c>
      <c r="S133" s="182">
        <v>23</v>
      </c>
      <c r="T133" s="182">
        <v>15</v>
      </c>
      <c r="U133" s="182">
        <v>14</v>
      </c>
      <c r="V133" s="182">
        <v>5</v>
      </c>
      <c r="W133" s="182">
        <v>3</v>
      </c>
      <c r="X133" s="182">
        <v>4</v>
      </c>
      <c r="Y133" s="182">
        <v>2</v>
      </c>
      <c r="Z133" s="182">
        <v>3</v>
      </c>
      <c r="AA133" s="182">
        <v>26</v>
      </c>
      <c r="AB133" s="182">
        <v>17</v>
      </c>
      <c r="AC133" s="182">
        <v>14</v>
      </c>
      <c r="AD133" s="182">
        <v>17</v>
      </c>
    </row>
    <row r="134" spans="1:30" x14ac:dyDescent="0.25">
      <c r="A134" s="57" t="str">
        <f>'Run Rate'!A134</f>
        <v>POL09830</v>
      </c>
      <c r="B134" s="57" t="str">
        <f>'Run Rate'!B134</f>
        <v>Polleo 1st Whey 908g Strawberry</v>
      </c>
      <c r="C134" s="57" t="str">
        <f>'Run Rate'!C134</f>
        <v>PROTEINI</v>
      </c>
      <c r="D134" s="57" t="str">
        <f>'Run Rate'!D134</f>
        <v>02 SILVER</v>
      </c>
      <c r="E134" s="182">
        <v>45</v>
      </c>
      <c r="F134" s="182">
        <v>28</v>
      </c>
      <c r="G134" s="182">
        <v>59</v>
      </c>
      <c r="H134" s="182">
        <v>27</v>
      </c>
      <c r="I134" s="182">
        <v>36</v>
      </c>
      <c r="J134" s="182">
        <v>44</v>
      </c>
      <c r="K134" s="182">
        <v>40</v>
      </c>
      <c r="L134" s="182">
        <v>22</v>
      </c>
      <c r="M134" s="182">
        <v>84</v>
      </c>
      <c r="N134" s="182">
        <v>37</v>
      </c>
      <c r="O134" s="182">
        <v>108</v>
      </c>
      <c r="P134" s="182">
        <v>36</v>
      </c>
      <c r="Q134" s="182">
        <v>50</v>
      </c>
      <c r="R134" s="182">
        <v>23</v>
      </c>
      <c r="S134" s="182">
        <v>79</v>
      </c>
      <c r="T134" s="182">
        <v>22</v>
      </c>
      <c r="U134" s="182">
        <v>59</v>
      </c>
      <c r="V134" s="182">
        <v>35</v>
      </c>
      <c r="W134" s="182">
        <v>34</v>
      </c>
      <c r="X134" s="182">
        <v>83</v>
      </c>
      <c r="Y134" s="182">
        <v>33</v>
      </c>
      <c r="Z134" s="182">
        <v>38</v>
      </c>
      <c r="AA134" s="182">
        <v>47</v>
      </c>
      <c r="AB134" s="182">
        <v>77</v>
      </c>
      <c r="AC134" s="182">
        <v>33</v>
      </c>
      <c r="AD134" s="182">
        <v>30</v>
      </c>
    </row>
    <row r="135" spans="1:30" x14ac:dyDescent="0.25">
      <c r="A135" s="57" t="str">
        <f>'Run Rate'!A135</f>
        <v>POL12689</v>
      </c>
      <c r="B135" s="57" t="str">
        <f>'Run Rate'!B135</f>
        <v>Polleo Pro Whey 2kg Milky Chocolate</v>
      </c>
      <c r="C135" s="57" t="str">
        <f>'Run Rate'!C135</f>
        <v>PROTEINI</v>
      </c>
      <c r="D135" s="57" t="str">
        <f>'Run Rate'!D135</f>
        <v>02 SILVER</v>
      </c>
      <c r="E135" s="182">
        <v>32</v>
      </c>
      <c r="F135" s="182">
        <v>30</v>
      </c>
      <c r="G135" s="182">
        <v>27</v>
      </c>
      <c r="H135" s="182">
        <v>14</v>
      </c>
      <c r="I135" s="182">
        <v>8</v>
      </c>
      <c r="J135" s="182">
        <v>16</v>
      </c>
      <c r="K135" s="182">
        <v>11</v>
      </c>
      <c r="L135" s="182">
        <v>13</v>
      </c>
      <c r="M135" s="182">
        <v>9</v>
      </c>
      <c r="N135" s="182">
        <v>3</v>
      </c>
      <c r="O135" s="182">
        <v>27</v>
      </c>
      <c r="P135" s="182">
        <v>6</v>
      </c>
      <c r="Q135" s="182">
        <v>11</v>
      </c>
      <c r="R135" s="182">
        <v>7</v>
      </c>
      <c r="S135" s="182">
        <v>25</v>
      </c>
      <c r="T135" s="182">
        <v>9</v>
      </c>
      <c r="U135" s="182">
        <v>22</v>
      </c>
      <c r="V135" s="182">
        <v>20</v>
      </c>
      <c r="W135" s="182">
        <v>17</v>
      </c>
      <c r="X135" s="182">
        <v>39</v>
      </c>
      <c r="Y135" s="182">
        <v>22</v>
      </c>
      <c r="Z135" s="182">
        <v>13</v>
      </c>
      <c r="AA135" s="182">
        <v>15</v>
      </c>
      <c r="AB135" s="182">
        <v>18</v>
      </c>
      <c r="AC135" s="182">
        <v>18</v>
      </c>
      <c r="AD135" s="182">
        <v>19</v>
      </c>
    </row>
    <row r="136" spans="1:30" x14ac:dyDescent="0.25">
      <c r="A136" s="57" t="str">
        <f>'Run Rate'!A136</f>
        <v>POL12740</v>
      </c>
      <c r="B136" s="57" t="str">
        <f>'Run Rate'!B136</f>
        <v>Polleo Calcium+K1+D3 90 caps v2</v>
      </c>
      <c r="C136" s="57" t="str">
        <f>'Run Rate'!C136</f>
        <v>SPORTSKA PREHRANA</v>
      </c>
      <c r="D136" s="57" t="str">
        <f>'Run Rate'!D136</f>
        <v>02 SILVER</v>
      </c>
      <c r="E136" s="182">
        <v>26</v>
      </c>
      <c r="F136" s="182">
        <v>16</v>
      </c>
      <c r="G136" s="182">
        <v>48</v>
      </c>
      <c r="H136" s="182">
        <v>72</v>
      </c>
      <c r="I136" s="182">
        <v>54</v>
      </c>
      <c r="J136" s="182">
        <v>38</v>
      </c>
      <c r="K136" s="182">
        <v>20</v>
      </c>
      <c r="L136" s="182">
        <v>29</v>
      </c>
      <c r="M136" s="182">
        <v>19</v>
      </c>
      <c r="N136" s="182">
        <v>23</v>
      </c>
      <c r="O136" s="182">
        <v>16</v>
      </c>
      <c r="P136" s="182">
        <v>27</v>
      </c>
      <c r="Q136" s="182">
        <v>26</v>
      </c>
      <c r="R136" s="182">
        <v>17</v>
      </c>
      <c r="S136" s="182">
        <v>16</v>
      </c>
      <c r="T136" s="182">
        <v>23</v>
      </c>
      <c r="U136" s="182">
        <v>25</v>
      </c>
      <c r="V136" s="182">
        <v>31</v>
      </c>
      <c r="W136" s="182">
        <v>25</v>
      </c>
      <c r="X136" s="182">
        <v>31</v>
      </c>
      <c r="Y136" s="182">
        <v>19</v>
      </c>
      <c r="Z136" s="182">
        <v>23</v>
      </c>
      <c r="AA136" s="182">
        <v>15</v>
      </c>
      <c r="AB136" s="182">
        <v>22</v>
      </c>
      <c r="AC136" s="182">
        <v>45</v>
      </c>
      <c r="AD136" s="182">
        <v>45</v>
      </c>
    </row>
    <row r="137" spans="1:30" x14ac:dyDescent="0.25">
      <c r="A137" s="57" t="str">
        <f>'Run Rate'!A137</f>
        <v>ON00556</v>
      </c>
      <c r="B137" s="57" t="str">
        <f>'Run Rate'!B137</f>
        <v>Micronised Creatine Powder 247.5 g Blue Raspberry</v>
      </c>
      <c r="C137" s="57" t="str">
        <f>'Run Rate'!C137</f>
        <v>SPORTSKA PREHRANA</v>
      </c>
      <c r="D137" s="57" t="str">
        <f>'Run Rate'!D137</f>
        <v>02 SILVER</v>
      </c>
      <c r="E137" s="182">
        <v>0</v>
      </c>
      <c r="F137" s="182">
        <v>0</v>
      </c>
      <c r="G137" s="182">
        <v>0</v>
      </c>
      <c r="H137" s="182">
        <v>0</v>
      </c>
      <c r="I137" s="182">
        <v>0</v>
      </c>
      <c r="J137" s="182">
        <v>0</v>
      </c>
      <c r="K137" s="182">
        <v>0</v>
      </c>
      <c r="L137" s="182">
        <v>0</v>
      </c>
      <c r="M137" s="182">
        <v>0</v>
      </c>
      <c r="N137" s="182">
        <v>0</v>
      </c>
      <c r="O137" s="182">
        <v>0</v>
      </c>
      <c r="P137" s="182">
        <v>0</v>
      </c>
      <c r="Q137" s="182">
        <v>0</v>
      </c>
      <c r="R137" s="182">
        <v>0</v>
      </c>
      <c r="S137" s="182">
        <v>0</v>
      </c>
      <c r="T137" s="182">
        <v>0</v>
      </c>
      <c r="U137" s="182">
        <v>0</v>
      </c>
      <c r="V137" s="182">
        <v>0</v>
      </c>
      <c r="W137" s="182">
        <v>0</v>
      </c>
      <c r="X137" s="182">
        <v>0</v>
      </c>
      <c r="Y137" s="182">
        <v>0</v>
      </c>
      <c r="Z137" s="182">
        <v>0</v>
      </c>
      <c r="AA137" s="182">
        <v>0</v>
      </c>
      <c r="AB137" s="182">
        <v>0</v>
      </c>
      <c r="AC137" s="182">
        <v>0</v>
      </c>
      <c r="AD137" s="182">
        <v>0</v>
      </c>
    </row>
    <row r="138" spans="1:30" x14ac:dyDescent="0.25">
      <c r="A138" s="57" t="str">
        <f>'Run Rate'!A138</f>
        <v>ZOE12396</v>
      </c>
      <c r="B138" s="57" t="str">
        <f>'Run Rate'!B138</f>
        <v>ZOE Complete Meal Replacement 1kg Nocciola</v>
      </c>
      <c r="C138" s="57" t="str">
        <f>'Run Rate'!C138</f>
        <v>PROTEINI</v>
      </c>
      <c r="D138" s="57" t="str">
        <f>'Run Rate'!D138</f>
        <v>02 SILVER</v>
      </c>
      <c r="E138" s="182">
        <v>22</v>
      </c>
      <c r="F138" s="182">
        <v>16</v>
      </c>
      <c r="G138" s="182">
        <v>18</v>
      </c>
      <c r="H138" s="182">
        <v>22</v>
      </c>
      <c r="I138" s="182">
        <v>16</v>
      </c>
      <c r="J138" s="182">
        <v>18</v>
      </c>
      <c r="K138" s="182">
        <v>283</v>
      </c>
      <c r="L138" s="182">
        <v>9</v>
      </c>
      <c r="M138" s="182">
        <v>7</v>
      </c>
      <c r="N138" s="182">
        <v>9</v>
      </c>
      <c r="O138" s="182">
        <v>0</v>
      </c>
      <c r="P138" s="182">
        <v>2</v>
      </c>
      <c r="Q138" s="182">
        <v>17</v>
      </c>
      <c r="R138" s="182">
        <v>27</v>
      </c>
      <c r="S138" s="182">
        <v>25</v>
      </c>
      <c r="T138" s="182">
        <v>20</v>
      </c>
      <c r="U138" s="182">
        <v>10</v>
      </c>
      <c r="V138" s="182">
        <v>18</v>
      </c>
      <c r="W138" s="182">
        <v>15</v>
      </c>
      <c r="X138" s="182">
        <v>24</v>
      </c>
      <c r="Y138" s="182">
        <v>13</v>
      </c>
      <c r="Z138" s="182">
        <v>41</v>
      </c>
      <c r="AA138" s="182">
        <v>25</v>
      </c>
      <c r="AB138" s="182">
        <v>42</v>
      </c>
      <c r="AC138" s="182">
        <v>35</v>
      </c>
      <c r="AD138" s="182">
        <v>26</v>
      </c>
    </row>
    <row r="139" spans="1:30" x14ac:dyDescent="0.25">
      <c r="A139" s="57" t="str">
        <f>'Run Rate'!A139</f>
        <v>POL09931</v>
      </c>
      <c r="B139" s="57" t="str">
        <f>'Run Rate'!B139</f>
        <v>Polleo SHOT Pre-Workout 80ml Tropical</v>
      </c>
      <c r="C139" s="57" t="str">
        <f>'Run Rate'!C139</f>
        <v>SPORTSKA PREHRANA</v>
      </c>
      <c r="D139" s="57" t="str">
        <f>'Run Rate'!D139</f>
        <v>02 SILVER</v>
      </c>
      <c r="E139" s="182">
        <v>417</v>
      </c>
      <c r="F139" s="182">
        <v>387</v>
      </c>
      <c r="G139" s="182">
        <v>316</v>
      </c>
      <c r="H139" s="182">
        <v>224</v>
      </c>
      <c r="I139" s="182">
        <v>809</v>
      </c>
      <c r="J139" s="182">
        <v>270</v>
      </c>
      <c r="K139" s="182">
        <v>340</v>
      </c>
      <c r="L139" s="182">
        <v>912</v>
      </c>
      <c r="M139" s="182">
        <v>843</v>
      </c>
      <c r="N139" s="182">
        <v>472</v>
      </c>
      <c r="O139" s="182">
        <v>799</v>
      </c>
      <c r="P139" s="182">
        <v>707</v>
      </c>
      <c r="Q139" s="182">
        <v>217</v>
      </c>
      <c r="R139" s="182">
        <v>275</v>
      </c>
      <c r="S139" s="182">
        <v>237</v>
      </c>
      <c r="T139" s="182">
        <v>217</v>
      </c>
      <c r="U139" s="182">
        <v>169</v>
      </c>
      <c r="V139" s="182">
        <v>93</v>
      </c>
      <c r="W139" s="182">
        <v>131</v>
      </c>
      <c r="X139" s="182">
        <v>78</v>
      </c>
      <c r="Y139" s="182">
        <v>94</v>
      </c>
      <c r="Z139" s="182">
        <v>430</v>
      </c>
      <c r="AA139" s="182">
        <v>546</v>
      </c>
      <c r="AB139" s="182">
        <v>1078</v>
      </c>
      <c r="AC139" s="182">
        <v>724</v>
      </c>
      <c r="AD139" s="182">
        <v>887</v>
      </c>
    </row>
    <row r="140" spans="1:30" x14ac:dyDescent="0.25">
      <c r="A140" s="57" t="str">
        <f>'Run Rate'!A140</f>
        <v>ON00279</v>
      </c>
      <c r="B140" s="57" t="str">
        <f>'Run Rate'!B140</f>
        <v>Serious Mass 2,73kg Vanilla</v>
      </c>
      <c r="C140" s="57" t="str">
        <f>'Run Rate'!C140</f>
        <v>SPORTSKA PREHRANA</v>
      </c>
      <c r="D140" s="57" t="str">
        <f>'Run Rate'!D140</f>
        <v>02 SILVER</v>
      </c>
      <c r="E140" s="182">
        <v>3</v>
      </c>
      <c r="F140" s="182">
        <v>9</v>
      </c>
      <c r="G140" s="182">
        <v>13</v>
      </c>
      <c r="H140" s="182">
        <v>7</v>
      </c>
      <c r="I140" s="182">
        <v>12</v>
      </c>
      <c r="J140" s="182">
        <v>6</v>
      </c>
      <c r="K140" s="182">
        <v>13</v>
      </c>
      <c r="L140" s="182">
        <v>15</v>
      </c>
      <c r="M140" s="182">
        <v>15</v>
      </c>
      <c r="N140" s="182">
        <v>6</v>
      </c>
      <c r="O140" s="182">
        <v>6</v>
      </c>
      <c r="P140" s="182">
        <v>9</v>
      </c>
      <c r="Q140" s="182">
        <v>9</v>
      </c>
      <c r="R140" s="182">
        <v>8</v>
      </c>
      <c r="S140" s="182">
        <v>11</v>
      </c>
      <c r="T140" s="182">
        <v>11</v>
      </c>
      <c r="U140" s="182">
        <v>18</v>
      </c>
      <c r="V140" s="182">
        <v>13</v>
      </c>
      <c r="W140" s="182">
        <v>8</v>
      </c>
      <c r="X140" s="182">
        <v>17</v>
      </c>
      <c r="Y140" s="182">
        <v>2</v>
      </c>
      <c r="Z140" s="182">
        <v>3</v>
      </c>
      <c r="AA140" s="182">
        <v>15</v>
      </c>
      <c r="AB140" s="182">
        <v>20</v>
      </c>
      <c r="AC140" s="182">
        <v>8</v>
      </c>
      <c r="AD140" s="182">
        <v>20</v>
      </c>
    </row>
    <row r="141" spans="1:30" x14ac:dyDescent="0.25">
      <c r="A141" s="57" t="str">
        <f>'Run Rate'!A141</f>
        <v>POL09864</v>
      </c>
      <c r="B141" s="57" t="str">
        <f>'Run Rate'!B141</f>
        <v>Polleo ZMA + Melatonin 60 caps</v>
      </c>
      <c r="C141" s="57" t="str">
        <f>'Run Rate'!C141</f>
        <v>SPORTSKA PREHRANA</v>
      </c>
      <c r="D141" s="57" t="str">
        <f>'Run Rate'!D141</f>
        <v>02 SILVER</v>
      </c>
      <c r="E141" s="182">
        <v>16</v>
      </c>
      <c r="F141" s="182">
        <v>32</v>
      </c>
      <c r="G141" s="182">
        <v>21</v>
      </c>
      <c r="H141" s="182">
        <v>23</v>
      </c>
      <c r="I141" s="182">
        <v>30</v>
      </c>
      <c r="J141" s="182">
        <v>15</v>
      </c>
      <c r="K141" s="182">
        <v>18</v>
      </c>
      <c r="L141" s="182">
        <v>37</v>
      </c>
      <c r="M141" s="182">
        <v>21</v>
      </c>
      <c r="N141" s="182">
        <v>38</v>
      </c>
      <c r="O141" s="182">
        <v>25</v>
      </c>
      <c r="P141" s="182">
        <v>48</v>
      </c>
      <c r="Q141" s="182">
        <v>31</v>
      </c>
      <c r="R141" s="182">
        <v>28</v>
      </c>
      <c r="S141" s="182">
        <v>15</v>
      </c>
      <c r="T141" s="182">
        <v>28</v>
      </c>
      <c r="U141" s="182">
        <v>41</v>
      </c>
      <c r="V141" s="182">
        <v>62</v>
      </c>
      <c r="W141" s="182">
        <v>25</v>
      </c>
      <c r="X141" s="182">
        <v>45</v>
      </c>
      <c r="Y141" s="182">
        <v>10</v>
      </c>
      <c r="Z141" s="182">
        <v>29</v>
      </c>
      <c r="AA141" s="182">
        <v>35</v>
      </c>
      <c r="AB141" s="182">
        <v>52</v>
      </c>
      <c r="AC141" s="182">
        <v>56</v>
      </c>
      <c r="AD141" s="182">
        <v>48</v>
      </c>
    </row>
    <row r="142" spans="1:30" x14ac:dyDescent="0.25">
      <c r="A142" s="57" t="str">
        <f>'Run Rate'!A142</f>
        <v>SCM04305</v>
      </c>
      <c r="B142" s="57" t="str">
        <f>'Run Rate'!B142</f>
        <v>Hemocell 500g</v>
      </c>
      <c r="C142" s="57" t="str">
        <f>'Run Rate'!C142</f>
        <v>SPORTSKA PREHRANA</v>
      </c>
      <c r="D142" s="57" t="str">
        <f>'Run Rate'!D142</f>
        <v>02 SILVER</v>
      </c>
      <c r="E142" s="182">
        <v>5</v>
      </c>
      <c r="F142" s="182">
        <v>2</v>
      </c>
      <c r="G142" s="182">
        <v>5</v>
      </c>
      <c r="H142" s="182">
        <v>4</v>
      </c>
      <c r="I142" s="182">
        <v>9</v>
      </c>
      <c r="J142" s="182">
        <v>7</v>
      </c>
      <c r="K142" s="182">
        <v>5</v>
      </c>
      <c r="L142" s="182">
        <v>15</v>
      </c>
      <c r="M142" s="182">
        <v>6</v>
      </c>
      <c r="N142" s="182">
        <v>21</v>
      </c>
      <c r="O142" s="182">
        <v>18</v>
      </c>
      <c r="P142" s="182">
        <v>9</v>
      </c>
      <c r="Q142" s="182">
        <v>23</v>
      </c>
      <c r="R142" s="182">
        <v>6</v>
      </c>
      <c r="S142" s="182">
        <v>6</v>
      </c>
      <c r="T142" s="182">
        <v>12</v>
      </c>
      <c r="U142" s="182">
        <v>12</v>
      </c>
      <c r="V142" s="182">
        <v>7</v>
      </c>
      <c r="W142" s="182">
        <v>5</v>
      </c>
      <c r="X142" s="182">
        <v>20</v>
      </c>
      <c r="Y142" s="182">
        <v>15</v>
      </c>
      <c r="Z142" s="182">
        <v>16</v>
      </c>
      <c r="AA142" s="182">
        <v>23</v>
      </c>
      <c r="AB142" s="182">
        <v>12</v>
      </c>
      <c r="AC142" s="182">
        <v>8</v>
      </c>
      <c r="AD142" s="182">
        <v>25</v>
      </c>
    </row>
    <row r="143" spans="1:30" x14ac:dyDescent="0.25">
      <c r="A143" s="57" t="str">
        <f>'Run Rate'!A143</f>
        <v>ON00298</v>
      </c>
      <c r="B143" s="57" t="str">
        <f>'Run Rate'!B143</f>
        <v>Gold Whey 2,28kg French Vanilla Creme</v>
      </c>
      <c r="C143" s="57" t="str">
        <f>'Run Rate'!C143</f>
        <v>PROTEINI</v>
      </c>
      <c r="D143" s="57" t="str">
        <f>'Run Rate'!D143</f>
        <v>02 SILVER</v>
      </c>
      <c r="E143" s="182">
        <v>15</v>
      </c>
      <c r="F143" s="182">
        <v>25</v>
      </c>
      <c r="G143" s="182">
        <v>23</v>
      </c>
      <c r="H143" s="182">
        <v>26</v>
      </c>
      <c r="I143" s="182">
        <v>18</v>
      </c>
      <c r="J143" s="182">
        <v>12</v>
      </c>
      <c r="K143" s="182">
        <v>20</v>
      </c>
      <c r="L143" s="182">
        <v>18</v>
      </c>
      <c r="M143" s="182">
        <v>10</v>
      </c>
      <c r="N143" s="182">
        <v>19</v>
      </c>
      <c r="O143" s="182">
        <v>13</v>
      </c>
      <c r="P143" s="182">
        <v>19</v>
      </c>
      <c r="Q143" s="182">
        <v>21</v>
      </c>
      <c r="R143" s="182">
        <v>12</v>
      </c>
      <c r="S143" s="182">
        <v>13</v>
      </c>
      <c r="T143" s="182">
        <v>11</v>
      </c>
      <c r="U143" s="182">
        <v>30</v>
      </c>
      <c r="V143" s="182">
        <v>16</v>
      </c>
      <c r="W143" s="182">
        <v>22</v>
      </c>
      <c r="X143" s="182">
        <v>38</v>
      </c>
      <c r="Y143" s="182">
        <v>24</v>
      </c>
      <c r="Z143" s="182">
        <v>17</v>
      </c>
      <c r="AA143" s="182">
        <v>24</v>
      </c>
      <c r="AB143" s="182">
        <v>33</v>
      </c>
      <c r="AC143" s="182">
        <v>19</v>
      </c>
      <c r="AD143" s="182">
        <v>24</v>
      </c>
    </row>
    <row r="144" spans="1:30" x14ac:dyDescent="0.25">
      <c r="A144" s="57" t="str">
        <f>'Run Rate'!A144</f>
        <v>POL12852</v>
      </c>
      <c r="B144" s="57" t="str">
        <f>'Run Rate'!B144</f>
        <v>Polleo Premium HydroX Whey 1,8kg Vanilla Raspberry</v>
      </c>
      <c r="C144" s="57" t="str">
        <f>'Run Rate'!C144</f>
        <v>PROTEINI</v>
      </c>
      <c r="D144" s="57" t="str">
        <f>'Run Rate'!D144</f>
        <v>02 SILVER</v>
      </c>
      <c r="E144" s="182">
        <v>0</v>
      </c>
      <c r="F144" s="182">
        <v>0</v>
      </c>
      <c r="G144" s="182">
        <v>0</v>
      </c>
      <c r="H144" s="182">
        <v>0</v>
      </c>
      <c r="I144" s="182">
        <v>0</v>
      </c>
      <c r="J144" s="182">
        <v>0</v>
      </c>
      <c r="K144" s="182">
        <v>0</v>
      </c>
      <c r="L144" s="182">
        <v>0</v>
      </c>
      <c r="M144" s="182">
        <v>0</v>
      </c>
      <c r="N144" s="182">
        <v>0</v>
      </c>
      <c r="O144" s="182">
        <v>0</v>
      </c>
      <c r="P144" s="182">
        <v>0</v>
      </c>
      <c r="Q144" s="182">
        <v>0</v>
      </c>
      <c r="R144" s="182">
        <v>0</v>
      </c>
      <c r="S144" s="182">
        <v>0</v>
      </c>
      <c r="T144" s="182">
        <v>0</v>
      </c>
      <c r="U144" s="182">
        <v>0</v>
      </c>
      <c r="V144" s="182">
        <v>0</v>
      </c>
      <c r="W144" s="182">
        <v>0</v>
      </c>
      <c r="X144" s="182">
        <v>0</v>
      </c>
      <c r="Y144" s="182">
        <v>0</v>
      </c>
      <c r="Z144" s="182">
        <v>0</v>
      </c>
      <c r="AA144" s="182">
        <v>0</v>
      </c>
      <c r="AB144" s="182">
        <v>0</v>
      </c>
      <c r="AC144" s="182">
        <v>0</v>
      </c>
      <c r="AD144" s="182">
        <v>0</v>
      </c>
    </row>
    <row r="145" spans="1:30" x14ac:dyDescent="0.25">
      <c r="A145" s="57" t="str">
        <f>'Run Rate'!A145</f>
        <v>POL09778</v>
      </c>
      <c r="B145" s="57" t="str">
        <f>'Run Rate'!B145</f>
        <v>Polleo HydroX Micellar Casein 454g Vanilla Ice Cream</v>
      </c>
      <c r="C145" s="57" t="str">
        <f>'Run Rate'!C145</f>
        <v>PROTEINI</v>
      </c>
      <c r="D145" s="57" t="str">
        <f>'Run Rate'!D145</f>
        <v>02 SILVER</v>
      </c>
      <c r="E145" s="182">
        <v>86</v>
      </c>
      <c r="F145" s="182">
        <v>46</v>
      </c>
      <c r="G145" s="182">
        <v>61</v>
      </c>
      <c r="H145" s="182">
        <v>41</v>
      </c>
      <c r="I145" s="182">
        <v>40</v>
      </c>
      <c r="J145" s="182">
        <v>9</v>
      </c>
      <c r="K145" s="182">
        <v>25</v>
      </c>
      <c r="L145" s="182">
        <v>18</v>
      </c>
      <c r="M145" s="182">
        <v>14</v>
      </c>
      <c r="N145" s="182">
        <v>20</v>
      </c>
      <c r="O145" s="182">
        <v>108</v>
      </c>
      <c r="P145" s="182">
        <v>13</v>
      </c>
      <c r="Q145" s="182">
        <v>18</v>
      </c>
      <c r="R145" s="182">
        <v>21</v>
      </c>
      <c r="S145" s="182">
        <v>178</v>
      </c>
      <c r="T145" s="182">
        <v>21</v>
      </c>
      <c r="U145" s="182">
        <v>22</v>
      </c>
      <c r="V145" s="182">
        <v>26</v>
      </c>
      <c r="W145" s="182">
        <v>16</v>
      </c>
      <c r="X145" s="182">
        <v>67</v>
      </c>
      <c r="Y145" s="182">
        <v>29</v>
      </c>
      <c r="Z145" s="182">
        <v>10</v>
      </c>
      <c r="AA145" s="182">
        <v>23</v>
      </c>
      <c r="AB145" s="182">
        <v>87</v>
      </c>
      <c r="AC145" s="182">
        <v>16</v>
      </c>
      <c r="AD145" s="182">
        <v>22</v>
      </c>
    </row>
    <row r="146" spans="1:30" x14ac:dyDescent="0.25">
      <c r="A146" s="57" t="str">
        <f>'Run Rate'!A146</f>
        <v>POL09777</v>
      </c>
      <c r="B146" s="57" t="str">
        <f>'Run Rate'!B146</f>
        <v>Polleo HydroX Micellar Casein 454g Double Chocolate Cream</v>
      </c>
      <c r="C146" s="57" t="str">
        <f>'Run Rate'!C146</f>
        <v>PROTEINI</v>
      </c>
      <c r="D146" s="57" t="str">
        <f>'Run Rate'!D146</f>
        <v>02 SILVER</v>
      </c>
      <c r="E146" s="182">
        <v>179</v>
      </c>
      <c r="F146" s="182">
        <v>42</v>
      </c>
      <c r="G146" s="182">
        <v>162</v>
      </c>
      <c r="H146" s="182">
        <v>39</v>
      </c>
      <c r="I146" s="182">
        <v>32</v>
      </c>
      <c r="J146" s="182">
        <v>28</v>
      </c>
      <c r="K146" s="182">
        <v>26</v>
      </c>
      <c r="L146" s="182">
        <v>11</v>
      </c>
      <c r="M146" s="182">
        <v>31</v>
      </c>
      <c r="N146" s="182">
        <v>7</v>
      </c>
      <c r="O146" s="182">
        <v>88</v>
      </c>
      <c r="P146" s="182">
        <v>18</v>
      </c>
      <c r="Q146" s="182">
        <v>20</v>
      </c>
      <c r="R146" s="182">
        <v>12</v>
      </c>
      <c r="S146" s="182">
        <v>123</v>
      </c>
      <c r="T146" s="182">
        <v>18</v>
      </c>
      <c r="U146" s="182">
        <v>18</v>
      </c>
      <c r="V146" s="182">
        <v>17</v>
      </c>
      <c r="W146" s="182">
        <v>26</v>
      </c>
      <c r="X146" s="182">
        <v>87</v>
      </c>
      <c r="Y146" s="182">
        <v>15</v>
      </c>
      <c r="Z146" s="182">
        <v>13</v>
      </c>
      <c r="AA146" s="182">
        <v>47</v>
      </c>
      <c r="AB146" s="182">
        <v>46</v>
      </c>
      <c r="AC146" s="182">
        <v>12</v>
      </c>
      <c r="AD146" s="182">
        <v>12</v>
      </c>
    </row>
    <row r="147" spans="1:30" x14ac:dyDescent="0.25">
      <c r="A147" s="57" t="str">
        <f>'Run Rate'!A147</f>
        <v>ZOE12402</v>
      </c>
      <c r="B147" s="57" t="str">
        <f>'Run Rate'!B147</f>
        <v>ZOE Magnesium Duo 60 caps</v>
      </c>
      <c r="C147" s="57" t="str">
        <f>'Run Rate'!C147</f>
        <v>SPORTSKA PREHRANA</v>
      </c>
      <c r="D147" s="57" t="str">
        <f>'Run Rate'!D147</f>
        <v>02 SILVER</v>
      </c>
      <c r="E147" s="182">
        <v>43</v>
      </c>
      <c r="F147" s="182">
        <v>35</v>
      </c>
      <c r="G147" s="182">
        <v>12</v>
      </c>
      <c r="H147" s="182">
        <v>12</v>
      </c>
      <c r="I147" s="182">
        <v>18</v>
      </c>
      <c r="J147" s="182">
        <v>6</v>
      </c>
      <c r="K147" s="182">
        <v>28</v>
      </c>
      <c r="L147" s="182">
        <v>274</v>
      </c>
      <c r="M147" s="182">
        <v>54</v>
      </c>
      <c r="N147" s="182">
        <v>37</v>
      </c>
      <c r="O147" s="182">
        <v>30</v>
      </c>
      <c r="P147" s="182">
        <v>76</v>
      </c>
      <c r="Q147" s="182">
        <v>76</v>
      </c>
      <c r="R147" s="182">
        <v>71</v>
      </c>
      <c r="S147" s="182">
        <v>51</v>
      </c>
      <c r="T147" s="182">
        <v>74</v>
      </c>
      <c r="U147" s="182">
        <v>61</v>
      </c>
      <c r="V147" s="182">
        <v>42</v>
      </c>
      <c r="W147" s="182">
        <v>42</v>
      </c>
      <c r="X147" s="182">
        <v>25</v>
      </c>
      <c r="Y147" s="182">
        <v>15</v>
      </c>
      <c r="Z147" s="182">
        <v>23</v>
      </c>
      <c r="AA147" s="182">
        <v>48</v>
      </c>
      <c r="AB147" s="182">
        <v>68</v>
      </c>
      <c r="AC147" s="182">
        <v>313</v>
      </c>
      <c r="AD147" s="182">
        <v>57</v>
      </c>
    </row>
    <row r="148" spans="1:30" x14ac:dyDescent="0.25">
      <c r="A148" s="57" t="str">
        <f>'Run Rate'!A148</f>
        <v>POL12848</v>
      </c>
      <c r="B148" s="57" t="str">
        <f>'Run Rate'!B148</f>
        <v>Polleo Premium HydroX Whey 1,8kg Chocolate Gourmet</v>
      </c>
      <c r="C148" s="57" t="str">
        <f>'Run Rate'!C148</f>
        <v>PROTEINI</v>
      </c>
      <c r="D148" s="57" t="str">
        <f>'Run Rate'!D148</f>
        <v>02 SILVER</v>
      </c>
      <c r="E148" s="182">
        <v>0</v>
      </c>
      <c r="F148" s="182">
        <v>0</v>
      </c>
      <c r="G148" s="182">
        <v>0</v>
      </c>
      <c r="H148" s="182">
        <v>0</v>
      </c>
      <c r="I148" s="182">
        <v>0</v>
      </c>
      <c r="J148" s="182">
        <v>0</v>
      </c>
      <c r="K148" s="182">
        <v>0</v>
      </c>
      <c r="L148" s="182">
        <v>0</v>
      </c>
      <c r="M148" s="182">
        <v>0</v>
      </c>
      <c r="N148" s="182">
        <v>0</v>
      </c>
      <c r="O148" s="182">
        <v>0</v>
      </c>
      <c r="P148" s="182">
        <v>0</v>
      </c>
      <c r="Q148" s="182">
        <v>0</v>
      </c>
      <c r="R148" s="182">
        <v>0</v>
      </c>
      <c r="S148" s="182">
        <v>0</v>
      </c>
      <c r="T148" s="182">
        <v>0</v>
      </c>
      <c r="U148" s="182">
        <v>0</v>
      </c>
      <c r="V148" s="182">
        <v>0</v>
      </c>
      <c r="W148" s="182">
        <v>0</v>
      </c>
      <c r="X148" s="182">
        <v>0</v>
      </c>
      <c r="Y148" s="182">
        <v>0</v>
      </c>
      <c r="Z148" s="182">
        <v>0</v>
      </c>
      <c r="AA148" s="182">
        <v>0</v>
      </c>
      <c r="AB148" s="182">
        <v>0</v>
      </c>
      <c r="AC148" s="182">
        <v>0</v>
      </c>
      <c r="AD148" s="182">
        <v>0</v>
      </c>
    </row>
    <row r="149" spans="1:30" x14ac:dyDescent="0.25">
      <c r="A149" s="57" t="str">
        <f>'Run Rate'!A149</f>
        <v>POL09896</v>
      </c>
      <c r="B149" s="57" t="str">
        <f>'Run Rate'!B149</f>
        <v>Polleo Soy Protein Isolate 454g Chocolate</v>
      </c>
      <c r="C149" s="57" t="str">
        <f>'Run Rate'!C149</f>
        <v>BIO I SUPERFOODS</v>
      </c>
      <c r="D149" s="57" t="str">
        <f>'Run Rate'!D149</f>
        <v>02 SILVER</v>
      </c>
      <c r="E149" s="182">
        <v>25</v>
      </c>
      <c r="F149" s="182">
        <v>79</v>
      </c>
      <c r="G149" s="182">
        <v>40</v>
      </c>
      <c r="H149" s="182">
        <v>16</v>
      </c>
      <c r="I149" s="182">
        <v>19</v>
      </c>
      <c r="J149" s="182">
        <v>34</v>
      </c>
      <c r="K149" s="182">
        <v>48</v>
      </c>
      <c r="L149" s="182">
        <v>22</v>
      </c>
      <c r="M149" s="182">
        <v>39</v>
      </c>
      <c r="N149" s="182">
        <v>22</v>
      </c>
      <c r="O149" s="182">
        <v>118</v>
      </c>
      <c r="P149" s="182">
        <v>27</v>
      </c>
      <c r="Q149" s="182">
        <v>32</v>
      </c>
      <c r="R149" s="182">
        <v>35</v>
      </c>
      <c r="S149" s="182">
        <v>54</v>
      </c>
      <c r="T149" s="182">
        <v>30</v>
      </c>
      <c r="U149" s="182">
        <v>35</v>
      </c>
      <c r="V149" s="182">
        <v>46</v>
      </c>
      <c r="W149" s="182">
        <v>23</v>
      </c>
      <c r="X149" s="182">
        <v>176</v>
      </c>
      <c r="Y149" s="182">
        <v>26</v>
      </c>
      <c r="Z149" s="182">
        <v>16</v>
      </c>
      <c r="AA149" s="182">
        <v>35</v>
      </c>
      <c r="AB149" s="182">
        <v>48</v>
      </c>
      <c r="AC149" s="182">
        <v>17</v>
      </c>
      <c r="AD149" s="182">
        <v>29</v>
      </c>
    </row>
    <row r="150" spans="1:30" x14ac:dyDescent="0.25">
      <c r="A150" s="57" t="str">
        <f>'Run Rate'!A150</f>
        <v>SCM04306</v>
      </c>
      <c r="B150" s="57" t="str">
        <f>'Run Rate'!B150</f>
        <v>TestoRage 120 kapsula</v>
      </c>
      <c r="C150" s="57" t="str">
        <f>'Run Rate'!C150</f>
        <v>SPORTSKA PREHRANA</v>
      </c>
      <c r="D150" s="57" t="str">
        <f>'Run Rate'!D150</f>
        <v>02 SILVER</v>
      </c>
      <c r="E150" s="182">
        <v>10</v>
      </c>
      <c r="F150" s="182">
        <v>12</v>
      </c>
      <c r="G150" s="182">
        <v>13</v>
      </c>
      <c r="H150" s="182">
        <v>24</v>
      </c>
      <c r="I150" s="182">
        <v>15</v>
      </c>
      <c r="J150" s="182">
        <v>15</v>
      </c>
      <c r="K150" s="182">
        <v>10</v>
      </c>
      <c r="L150" s="182">
        <v>16</v>
      </c>
      <c r="M150" s="182">
        <v>11</v>
      </c>
      <c r="N150" s="182">
        <v>33</v>
      </c>
      <c r="O150" s="182">
        <v>36</v>
      </c>
      <c r="P150" s="182">
        <v>14</v>
      </c>
      <c r="Q150" s="182">
        <v>63</v>
      </c>
      <c r="R150" s="182">
        <v>10</v>
      </c>
      <c r="S150" s="182">
        <v>6</v>
      </c>
      <c r="T150" s="182">
        <v>13</v>
      </c>
      <c r="U150" s="182">
        <v>11</v>
      </c>
      <c r="V150" s="182">
        <v>30</v>
      </c>
      <c r="W150" s="182">
        <v>19</v>
      </c>
      <c r="X150" s="182">
        <v>23</v>
      </c>
      <c r="Y150" s="182">
        <v>13</v>
      </c>
      <c r="Z150" s="182">
        <v>26</v>
      </c>
      <c r="AA150" s="182">
        <v>22</v>
      </c>
      <c r="AB150" s="182">
        <v>22</v>
      </c>
      <c r="AC150" s="182">
        <v>40</v>
      </c>
      <c r="AD150" s="182">
        <v>31</v>
      </c>
    </row>
    <row r="151" spans="1:30" x14ac:dyDescent="0.25">
      <c r="A151" s="57" t="str">
        <f>'Run Rate'!A151</f>
        <v>CON23204</v>
      </c>
      <c r="B151" s="57" t="str">
        <f>'Run Rate'!B151</f>
        <v>Concept2 Skierg</v>
      </c>
      <c r="C151" s="57" t="str">
        <f>'Run Rate'!C151</f>
        <v>FITNESS OPREMA</v>
      </c>
      <c r="D151" s="57" t="str">
        <f>'Run Rate'!D151</f>
        <v>02 SILVER</v>
      </c>
      <c r="E151" s="182">
        <v>2</v>
      </c>
      <c r="F151" s="182">
        <v>1</v>
      </c>
      <c r="G151" s="182">
        <v>1</v>
      </c>
      <c r="H151" s="182">
        <v>0</v>
      </c>
      <c r="I151" s="182">
        <v>1</v>
      </c>
      <c r="J151" s="182">
        <v>0</v>
      </c>
      <c r="K151" s="182">
        <v>1</v>
      </c>
      <c r="L151" s="182">
        <v>2</v>
      </c>
      <c r="M151" s="182">
        <v>2</v>
      </c>
      <c r="N151" s="182">
        <v>0</v>
      </c>
      <c r="O151" s="182">
        <v>1</v>
      </c>
      <c r="P151" s="182">
        <v>3</v>
      </c>
      <c r="Q151" s="182">
        <v>1</v>
      </c>
      <c r="R151" s="182">
        <v>2</v>
      </c>
      <c r="S151" s="182">
        <v>2</v>
      </c>
      <c r="T151" s="182">
        <v>0</v>
      </c>
      <c r="U151" s="182">
        <v>3</v>
      </c>
      <c r="V151" s="182">
        <v>5</v>
      </c>
      <c r="W151" s="182">
        <v>2</v>
      </c>
      <c r="X151" s="182">
        <v>2</v>
      </c>
      <c r="Y151" s="182">
        <v>0</v>
      </c>
      <c r="Z151" s="182">
        <v>1</v>
      </c>
      <c r="AA151" s="182">
        <v>2</v>
      </c>
      <c r="AB151" s="182">
        <v>3</v>
      </c>
      <c r="AC151" s="182">
        <v>1</v>
      </c>
      <c r="AD151" s="182">
        <v>2</v>
      </c>
    </row>
    <row r="152" spans="1:30" x14ac:dyDescent="0.25">
      <c r="A152" s="57" t="str">
        <f>'Run Rate'!A152</f>
        <v>POL12769</v>
      </c>
      <c r="B152" s="57" t="str">
        <f>'Run Rate'!B152</f>
        <v>Polleo Vitamin D3 4000 180 softgels</v>
      </c>
      <c r="C152" s="57" t="str">
        <f>'Run Rate'!C152</f>
        <v>SPORTSKA PREHRANA</v>
      </c>
      <c r="D152" s="57" t="str">
        <f>'Run Rate'!D152</f>
        <v>02 SILVER</v>
      </c>
      <c r="E152" s="182">
        <v>44</v>
      </c>
      <c r="F152" s="182">
        <v>39</v>
      </c>
      <c r="G152" s="182">
        <v>32</v>
      </c>
      <c r="H152" s="182">
        <v>46</v>
      </c>
      <c r="I152" s="182">
        <v>41</v>
      </c>
      <c r="J152" s="182">
        <v>32</v>
      </c>
      <c r="K152" s="182">
        <v>30</v>
      </c>
      <c r="L152" s="182">
        <v>37</v>
      </c>
      <c r="M152" s="182">
        <v>35</v>
      </c>
      <c r="N152" s="182">
        <v>38</v>
      </c>
      <c r="O152" s="182">
        <v>33</v>
      </c>
      <c r="P152" s="182">
        <v>52</v>
      </c>
      <c r="Q152" s="182">
        <v>46</v>
      </c>
      <c r="R152" s="182">
        <v>36</v>
      </c>
      <c r="S152" s="182">
        <v>31</v>
      </c>
      <c r="T152" s="182">
        <v>40</v>
      </c>
      <c r="U152" s="182">
        <v>53</v>
      </c>
      <c r="V152" s="182">
        <v>57</v>
      </c>
      <c r="W152" s="182">
        <v>66</v>
      </c>
      <c r="X152" s="182">
        <v>66</v>
      </c>
      <c r="Y152" s="182">
        <v>52</v>
      </c>
      <c r="Z152" s="182">
        <v>39</v>
      </c>
      <c r="AA152" s="182">
        <v>66</v>
      </c>
      <c r="AB152" s="182">
        <v>63</v>
      </c>
      <c r="AC152" s="182">
        <v>101</v>
      </c>
      <c r="AD152" s="182">
        <v>120</v>
      </c>
    </row>
    <row r="153" spans="1:30" x14ac:dyDescent="0.25">
      <c r="A153" s="57" t="str">
        <f>'Run Rate'!A153</f>
        <v>SHM00011</v>
      </c>
      <c r="B153" s="57" t="str">
        <f>'Run Rate'!B153</f>
        <v>Shieldmixer Hero Pro Batman Classic</v>
      </c>
      <c r="C153" s="57" t="str">
        <f>'Run Rate'!C153</f>
        <v>DRINKWARE I HOME</v>
      </c>
      <c r="D153" s="57" t="str">
        <f>'Run Rate'!D153</f>
        <v>02 SILVER</v>
      </c>
      <c r="E153" s="182">
        <v>64</v>
      </c>
      <c r="F153" s="182">
        <v>86</v>
      </c>
      <c r="G153" s="182">
        <v>16</v>
      </c>
      <c r="H153" s="182">
        <v>8</v>
      </c>
      <c r="I153" s="182">
        <v>45</v>
      </c>
      <c r="J153" s="182">
        <v>2208</v>
      </c>
      <c r="K153" s="182">
        <v>20</v>
      </c>
      <c r="L153" s="182">
        <v>397</v>
      </c>
      <c r="M153" s="182">
        <v>719</v>
      </c>
      <c r="N153" s="182">
        <v>7</v>
      </c>
      <c r="O153" s="182">
        <v>42</v>
      </c>
      <c r="P153" s="182">
        <v>18</v>
      </c>
      <c r="Q153" s="182">
        <v>12</v>
      </c>
      <c r="R153" s="182">
        <v>7</v>
      </c>
      <c r="S153" s="182">
        <v>21</v>
      </c>
      <c r="T153" s="182">
        <v>13</v>
      </c>
      <c r="U153" s="182">
        <v>27</v>
      </c>
      <c r="V153" s="182">
        <v>17</v>
      </c>
      <c r="W153" s="182">
        <v>86</v>
      </c>
      <c r="X153" s="182">
        <v>72</v>
      </c>
      <c r="Y153" s="182">
        <v>17</v>
      </c>
      <c r="Z153" s="182">
        <v>16</v>
      </c>
      <c r="AA153" s="182">
        <v>23</v>
      </c>
      <c r="AB153" s="182">
        <v>64</v>
      </c>
      <c r="AC153" s="182">
        <v>399</v>
      </c>
      <c r="AD153" s="182">
        <v>16</v>
      </c>
    </row>
    <row r="154" spans="1:30" x14ac:dyDescent="0.25">
      <c r="A154" s="57" t="str">
        <f>'Run Rate'!A154</f>
        <v>ZOE12453</v>
      </c>
      <c r="B154" s="57" t="str">
        <f>'Run Rate'!B154</f>
        <v>Zoe Protein Bar 50 g Choco Hazelnut Rocher</v>
      </c>
      <c r="C154" s="57" t="str">
        <f>'Run Rate'!C154</f>
        <v>RTD &amp; SNACKS</v>
      </c>
      <c r="D154" s="57" t="str">
        <f>'Run Rate'!D154</f>
        <v>02 SILVER</v>
      </c>
      <c r="E154" s="182">
        <v>0</v>
      </c>
      <c r="F154" s="182">
        <v>59</v>
      </c>
      <c r="G154" s="182">
        <v>185</v>
      </c>
      <c r="H154" s="182">
        <v>200</v>
      </c>
      <c r="I154" s="182">
        <v>222</v>
      </c>
      <c r="J154" s="182">
        <v>131</v>
      </c>
      <c r="K154" s="182">
        <v>408</v>
      </c>
      <c r="L154" s="182">
        <v>442</v>
      </c>
      <c r="M154" s="182">
        <v>1180</v>
      </c>
      <c r="N154" s="182">
        <v>245</v>
      </c>
      <c r="O154" s="182">
        <v>394</v>
      </c>
      <c r="P154" s="182">
        <v>269</v>
      </c>
      <c r="Q154" s="182">
        <v>495</v>
      </c>
      <c r="R154" s="182">
        <v>135</v>
      </c>
      <c r="S154" s="182">
        <v>332</v>
      </c>
      <c r="T154" s="182">
        <v>265</v>
      </c>
      <c r="U154" s="182">
        <v>342</v>
      </c>
      <c r="V154" s="182">
        <v>265</v>
      </c>
      <c r="W154" s="182">
        <v>263</v>
      </c>
      <c r="X154" s="182">
        <v>521</v>
      </c>
      <c r="Y154" s="182">
        <v>521</v>
      </c>
      <c r="Z154" s="182">
        <v>466</v>
      </c>
      <c r="AA154" s="182">
        <v>607</v>
      </c>
      <c r="AB154" s="182">
        <v>655</v>
      </c>
      <c r="AC154" s="182">
        <v>151</v>
      </c>
      <c r="AD154" s="182">
        <v>374</v>
      </c>
    </row>
    <row r="155" spans="1:30" x14ac:dyDescent="0.25">
      <c r="A155" s="57" t="str">
        <f>'Run Rate'!A155</f>
        <v>POL09720</v>
      </c>
      <c r="B155" s="57" t="str">
        <f>'Run Rate'!B155</f>
        <v>Polleo ProCarni-X Liquid 50.000 500ml</v>
      </c>
      <c r="C155" s="57" t="str">
        <f>'Run Rate'!C155</f>
        <v>SPORTSKA PREHRANA</v>
      </c>
      <c r="D155" s="57" t="str">
        <f>'Run Rate'!D155</f>
        <v>02 SILVER</v>
      </c>
      <c r="E155" s="182">
        <v>45</v>
      </c>
      <c r="F155" s="182">
        <v>38</v>
      </c>
      <c r="G155" s="182">
        <v>52</v>
      </c>
      <c r="H155" s="182">
        <v>39</v>
      </c>
      <c r="I155" s="182">
        <v>34</v>
      </c>
      <c r="J155" s="182">
        <v>26</v>
      </c>
      <c r="K155" s="182">
        <v>35</v>
      </c>
      <c r="L155" s="182">
        <v>31</v>
      </c>
      <c r="M155" s="182">
        <v>32</v>
      </c>
      <c r="N155" s="182">
        <v>35</v>
      </c>
      <c r="O155" s="182">
        <v>72</v>
      </c>
      <c r="P155" s="182">
        <v>40</v>
      </c>
      <c r="Q155" s="182">
        <v>35</v>
      </c>
      <c r="R155" s="182">
        <v>26</v>
      </c>
      <c r="S155" s="182">
        <v>56</v>
      </c>
      <c r="T155" s="182">
        <v>36</v>
      </c>
      <c r="U155" s="182">
        <v>60</v>
      </c>
      <c r="V155" s="182">
        <v>38</v>
      </c>
      <c r="W155" s="182">
        <v>46</v>
      </c>
      <c r="X155" s="182">
        <v>47</v>
      </c>
      <c r="Y155" s="182">
        <v>36</v>
      </c>
      <c r="Z155" s="182">
        <v>27</v>
      </c>
      <c r="AA155" s="182">
        <v>42</v>
      </c>
      <c r="AB155" s="182">
        <v>29</v>
      </c>
      <c r="AC155" s="182">
        <v>21</v>
      </c>
      <c r="AD155" s="182">
        <v>53</v>
      </c>
    </row>
    <row r="156" spans="1:30" x14ac:dyDescent="0.25">
      <c r="A156" s="57" t="str">
        <f>'Run Rate'!A156</f>
        <v>POL09758</v>
      </c>
      <c r="B156" s="57" t="str">
        <f>'Run Rate'!B156</f>
        <v>Polleo Instantized BCAA 2:1:1 250g</v>
      </c>
      <c r="C156" s="57" t="str">
        <f>'Run Rate'!C156</f>
        <v>SPORTSKA PREHRANA</v>
      </c>
      <c r="D156" s="57" t="str">
        <f>'Run Rate'!D156</f>
        <v>02 SILVER</v>
      </c>
      <c r="E156" s="182">
        <v>43</v>
      </c>
      <c r="F156" s="182">
        <v>35</v>
      </c>
      <c r="G156" s="182">
        <v>23</v>
      </c>
      <c r="H156" s="182">
        <v>27</v>
      </c>
      <c r="I156" s="182">
        <v>35</v>
      </c>
      <c r="J156" s="182">
        <v>23</v>
      </c>
      <c r="K156" s="182">
        <v>47</v>
      </c>
      <c r="L156" s="182">
        <v>20</v>
      </c>
      <c r="M156" s="182">
        <v>54</v>
      </c>
      <c r="N156" s="182">
        <v>20</v>
      </c>
      <c r="O156" s="182">
        <v>42</v>
      </c>
      <c r="P156" s="182">
        <v>14</v>
      </c>
      <c r="Q156" s="182">
        <v>16</v>
      </c>
      <c r="R156" s="182">
        <v>12</v>
      </c>
      <c r="S156" s="182">
        <v>9</v>
      </c>
      <c r="T156" s="182">
        <v>15</v>
      </c>
      <c r="U156" s="182">
        <v>15</v>
      </c>
      <c r="V156" s="182">
        <v>7</v>
      </c>
      <c r="W156" s="182">
        <v>8</v>
      </c>
      <c r="X156" s="182">
        <v>7</v>
      </c>
      <c r="Y156" s="182">
        <v>5</v>
      </c>
      <c r="Z156" s="182">
        <v>2</v>
      </c>
      <c r="AA156" s="182">
        <v>28</v>
      </c>
      <c r="AB156" s="182">
        <v>62</v>
      </c>
      <c r="AC156" s="182">
        <v>25</v>
      </c>
      <c r="AD156" s="182">
        <v>29</v>
      </c>
    </row>
    <row r="157" spans="1:30" x14ac:dyDescent="0.25">
      <c r="A157" s="57" t="str">
        <f>'Run Rate'!A157</f>
        <v>POL12745</v>
      </c>
      <c r="B157" s="57" t="str">
        <f>'Run Rate'!B157</f>
        <v>Polleo K2+D3 90 Caps</v>
      </c>
      <c r="C157" s="57" t="str">
        <f>'Run Rate'!C157</f>
        <v>SPORTSKA PREHRANA</v>
      </c>
      <c r="D157" s="57" t="str">
        <f>'Run Rate'!D157</f>
        <v>02 SILVER</v>
      </c>
      <c r="E157" s="182">
        <v>53</v>
      </c>
      <c r="F157" s="182">
        <v>53</v>
      </c>
      <c r="G157" s="182">
        <v>41</v>
      </c>
      <c r="H157" s="182">
        <v>56</v>
      </c>
      <c r="I157" s="182">
        <v>39</v>
      </c>
      <c r="J157" s="182">
        <v>48</v>
      </c>
      <c r="K157" s="182">
        <v>29</v>
      </c>
      <c r="L157" s="182">
        <v>54</v>
      </c>
      <c r="M157" s="182">
        <v>45</v>
      </c>
      <c r="N157" s="182">
        <v>30</v>
      </c>
      <c r="O157" s="182">
        <v>34</v>
      </c>
      <c r="P157" s="182">
        <v>55</v>
      </c>
      <c r="Q157" s="182">
        <v>46</v>
      </c>
      <c r="R157" s="182">
        <v>54</v>
      </c>
      <c r="S157" s="182">
        <v>44</v>
      </c>
      <c r="T157" s="182">
        <v>52</v>
      </c>
      <c r="U157" s="182">
        <v>54</v>
      </c>
      <c r="V157" s="182">
        <v>22</v>
      </c>
      <c r="W157" s="182">
        <v>10</v>
      </c>
      <c r="X157" s="182">
        <v>5</v>
      </c>
      <c r="Y157" s="182">
        <v>8</v>
      </c>
      <c r="Z157" s="182">
        <v>3</v>
      </c>
      <c r="AA157" s="182">
        <v>1</v>
      </c>
      <c r="AB157" s="182">
        <v>0</v>
      </c>
      <c r="AC157" s="182">
        <v>1</v>
      </c>
      <c r="AD157" s="182">
        <v>3</v>
      </c>
    </row>
    <row r="158" spans="1:30" x14ac:dyDescent="0.25">
      <c r="A158" s="57" t="str">
        <f>'Run Rate'!A158</f>
        <v>ON00557</v>
      </c>
      <c r="B158" s="57" t="str">
        <f>'Run Rate'!B158</f>
        <v>Micronised Creatine Powder 247.5 g Orange</v>
      </c>
      <c r="C158" s="57" t="str">
        <f>'Run Rate'!C158</f>
        <v>SPORTSKA PREHRANA</v>
      </c>
      <c r="D158" s="57" t="str">
        <f>'Run Rate'!D158</f>
        <v>02 SILVER</v>
      </c>
      <c r="E158" s="182">
        <v>0</v>
      </c>
      <c r="F158" s="182">
        <v>0</v>
      </c>
      <c r="G158" s="182">
        <v>0</v>
      </c>
      <c r="H158" s="182">
        <v>0</v>
      </c>
      <c r="I158" s="182">
        <v>0</v>
      </c>
      <c r="J158" s="182">
        <v>0</v>
      </c>
      <c r="K158" s="182">
        <v>0</v>
      </c>
      <c r="L158" s="182">
        <v>0</v>
      </c>
      <c r="M158" s="182">
        <v>0</v>
      </c>
      <c r="N158" s="182">
        <v>0</v>
      </c>
      <c r="O158" s="182">
        <v>0</v>
      </c>
      <c r="P158" s="182">
        <v>0</v>
      </c>
      <c r="Q158" s="182">
        <v>0</v>
      </c>
      <c r="R158" s="182">
        <v>0</v>
      </c>
      <c r="S158" s="182">
        <v>0</v>
      </c>
      <c r="T158" s="182">
        <v>0</v>
      </c>
      <c r="U158" s="182">
        <v>0</v>
      </c>
      <c r="V158" s="182">
        <v>0</v>
      </c>
      <c r="W158" s="182">
        <v>0</v>
      </c>
      <c r="X158" s="182">
        <v>0</v>
      </c>
      <c r="Y158" s="182">
        <v>0</v>
      </c>
      <c r="Z158" s="182">
        <v>0</v>
      </c>
      <c r="AA158" s="182">
        <v>0</v>
      </c>
      <c r="AB158" s="182">
        <v>0</v>
      </c>
      <c r="AC158" s="182">
        <v>0</v>
      </c>
      <c r="AD158" s="182">
        <v>0</v>
      </c>
    </row>
    <row r="159" spans="1:30" x14ac:dyDescent="0.25">
      <c r="A159" s="57" t="str">
        <f>'Run Rate'!A159</f>
        <v>POL12709</v>
      </c>
      <c r="B159" s="57" t="str">
        <f>'Run Rate'!B159</f>
        <v>Polleo Pro Whey 2kg Vanilla</v>
      </c>
      <c r="C159" s="57" t="str">
        <f>'Run Rate'!C159</f>
        <v>PROTEINI</v>
      </c>
      <c r="D159" s="57" t="str">
        <f>'Run Rate'!D159</f>
        <v>02 SILVER</v>
      </c>
      <c r="E159" s="182">
        <v>29</v>
      </c>
      <c r="F159" s="182">
        <v>22</v>
      </c>
      <c r="G159" s="182">
        <v>22</v>
      </c>
      <c r="H159" s="182">
        <v>17</v>
      </c>
      <c r="I159" s="182">
        <v>19</v>
      </c>
      <c r="J159" s="182">
        <v>9</v>
      </c>
      <c r="K159" s="182">
        <v>6</v>
      </c>
      <c r="L159" s="182">
        <v>14</v>
      </c>
      <c r="M159" s="182">
        <v>15</v>
      </c>
      <c r="N159" s="182">
        <v>10</v>
      </c>
      <c r="O159" s="182">
        <v>23</v>
      </c>
      <c r="P159" s="182">
        <v>11</v>
      </c>
      <c r="Q159" s="182">
        <v>16</v>
      </c>
      <c r="R159" s="182">
        <v>11</v>
      </c>
      <c r="S159" s="182">
        <v>27</v>
      </c>
      <c r="T159" s="182">
        <v>16</v>
      </c>
      <c r="U159" s="182">
        <v>17</v>
      </c>
      <c r="V159" s="182">
        <v>13</v>
      </c>
      <c r="W159" s="182">
        <v>16</v>
      </c>
      <c r="X159" s="182">
        <v>18</v>
      </c>
      <c r="Y159" s="182">
        <v>13</v>
      </c>
      <c r="Z159" s="182">
        <v>20</v>
      </c>
      <c r="AA159" s="182">
        <v>16</v>
      </c>
      <c r="AB159" s="182">
        <v>24</v>
      </c>
      <c r="AC159" s="182">
        <v>16</v>
      </c>
      <c r="AD159" s="182">
        <v>12</v>
      </c>
    </row>
    <row r="160" spans="1:30" x14ac:dyDescent="0.25">
      <c r="A160" s="57" t="str">
        <f>'Run Rate'!A160</f>
        <v>POL12832</v>
      </c>
      <c r="B160" s="57" t="str">
        <f>'Run Rate'!B160</f>
        <v>Polleo 1st Whey 250g Cookies &amp; Cream</v>
      </c>
      <c r="C160" s="57" t="str">
        <f>'Run Rate'!C160</f>
        <v>PROTEINI</v>
      </c>
      <c r="D160" s="57" t="str">
        <f>'Run Rate'!D160</f>
        <v>02 SILVER</v>
      </c>
      <c r="E160" s="182">
        <v>0</v>
      </c>
      <c r="F160" s="182">
        <v>0</v>
      </c>
      <c r="G160" s="182">
        <v>0</v>
      </c>
      <c r="H160" s="182">
        <v>0</v>
      </c>
      <c r="I160" s="182">
        <v>0</v>
      </c>
      <c r="J160" s="182">
        <v>0</v>
      </c>
      <c r="K160" s="182">
        <v>0</v>
      </c>
      <c r="L160" s="182">
        <v>0</v>
      </c>
      <c r="M160" s="182">
        <v>0</v>
      </c>
      <c r="N160" s="182">
        <v>0</v>
      </c>
      <c r="O160" s="182">
        <v>0</v>
      </c>
      <c r="P160" s="182">
        <v>0</v>
      </c>
      <c r="Q160" s="182">
        <v>0</v>
      </c>
      <c r="R160" s="182">
        <v>6</v>
      </c>
      <c r="S160" s="182">
        <v>9</v>
      </c>
      <c r="T160" s="182">
        <v>5</v>
      </c>
      <c r="U160" s="182">
        <v>4</v>
      </c>
      <c r="V160" s="182">
        <v>7</v>
      </c>
      <c r="W160" s="182">
        <v>5</v>
      </c>
      <c r="X160" s="182">
        <v>7</v>
      </c>
      <c r="Y160" s="182">
        <v>8</v>
      </c>
      <c r="Z160" s="182">
        <v>7</v>
      </c>
      <c r="AA160" s="182">
        <v>6</v>
      </c>
      <c r="AB160" s="182">
        <v>4</v>
      </c>
      <c r="AC160" s="182">
        <v>5</v>
      </c>
      <c r="AD160" s="182">
        <v>10</v>
      </c>
    </row>
    <row r="161" spans="1:30" x14ac:dyDescent="0.25">
      <c r="A161" s="57" t="str">
        <f>'Run Rate'!A161</f>
        <v>ZOE12353</v>
      </c>
      <c r="B161" s="57" t="str">
        <f>'Run Rate'!B161</f>
        <v>ZOE Whey 454g Cookies N'Dream</v>
      </c>
      <c r="C161" s="57" t="str">
        <f>'Run Rate'!C161</f>
        <v>PROTEINI</v>
      </c>
      <c r="D161" s="57" t="str">
        <f>'Run Rate'!D161</f>
        <v>02 SILVER</v>
      </c>
      <c r="E161" s="182">
        <v>28</v>
      </c>
      <c r="F161" s="182">
        <v>22</v>
      </c>
      <c r="G161" s="182">
        <v>10</v>
      </c>
      <c r="H161" s="182">
        <v>13</v>
      </c>
      <c r="I161" s="182">
        <v>16</v>
      </c>
      <c r="J161" s="182">
        <v>12</v>
      </c>
      <c r="K161" s="182">
        <v>51</v>
      </c>
      <c r="L161" s="182">
        <v>74</v>
      </c>
      <c r="M161" s="182">
        <v>77</v>
      </c>
      <c r="N161" s="182">
        <v>44</v>
      </c>
      <c r="O161" s="182">
        <v>36</v>
      </c>
      <c r="P161" s="182">
        <v>16</v>
      </c>
      <c r="Q161" s="182">
        <v>34</v>
      </c>
      <c r="R161" s="182">
        <v>17</v>
      </c>
      <c r="S161" s="182">
        <v>27</v>
      </c>
      <c r="T161" s="182">
        <v>49</v>
      </c>
      <c r="U161" s="182">
        <v>53</v>
      </c>
      <c r="V161" s="182">
        <v>14</v>
      </c>
      <c r="W161" s="182">
        <v>11</v>
      </c>
      <c r="X161" s="182">
        <v>42</v>
      </c>
      <c r="Y161" s="182">
        <v>12</v>
      </c>
      <c r="Z161" s="182">
        <v>15</v>
      </c>
      <c r="AA161" s="182">
        <v>28</v>
      </c>
      <c r="AB161" s="182">
        <v>36</v>
      </c>
      <c r="AC161" s="182">
        <v>55</v>
      </c>
      <c r="AD161" s="182">
        <v>54</v>
      </c>
    </row>
    <row r="162" spans="1:30" x14ac:dyDescent="0.25">
      <c r="A162" s="57" t="str">
        <f>'Run Rate'!A162</f>
        <v>ZOE12411</v>
      </c>
      <c r="B162" s="57" t="str">
        <f>'Run Rate'!B162</f>
        <v>ZOE Beauty Glow Collagen 250g Raspberry</v>
      </c>
      <c r="C162" s="57" t="str">
        <f>'Run Rate'!C162</f>
        <v>SPORTSKA PREHRANA</v>
      </c>
      <c r="D162" s="57" t="str">
        <f>'Run Rate'!D162</f>
        <v>02 SILVER</v>
      </c>
      <c r="E162" s="182">
        <v>13</v>
      </c>
      <c r="F162" s="182">
        <v>9</v>
      </c>
      <c r="G162" s="182">
        <v>39</v>
      </c>
      <c r="H162" s="182">
        <v>6</v>
      </c>
      <c r="I162" s="182">
        <v>4</v>
      </c>
      <c r="J162" s="182">
        <v>1</v>
      </c>
      <c r="K162" s="182">
        <v>833</v>
      </c>
      <c r="L162" s="182">
        <v>25</v>
      </c>
      <c r="M162" s="182">
        <v>31</v>
      </c>
      <c r="N162" s="182">
        <v>98</v>
      </c>
      <c r="O162" s="182">
        <v>3</v>
      </c>
      <c r="P162" s="182">
        <v>5</v>
      </c>
      <c r="Q162" s="182">
        <v>245</v>
      </c>
      <c r="R162" s="182">
        <v>10</v>
      </c>
      <c r="S162" s="182">
        <v>338</v>
      </c>
      <c r="T162" s="182">
        <v>263</v>
      </c>
      <c r="U162" s="182">
        <v>25</v>
      </c>
      <c r="V162" s="182">
        <v>2</v>
      </c>
      <c r="W162" s="182">
        <v>2</v>
      </c>
      <c r="X162" s="182">
        <v>4</v>
      </c>
      <c r="Y162" s="182">
        <v>3</v>
      </c>
      <c r="Z162" s="182">
        <v>4</v>
      </c>
      <c r="AA162" s="182">
        <v>5</v>
      </c>
      <c r="AB162" s="182">
        <v>8</v>
      </c>
      <c r="AC162" s="182">
        <v>6</v>
      </c>
      <c r="AD162" s="182">
        <v>2</v>
      </c>
    </row>
    <row r="163" spans="1:30" x14ac:dyDescent="0.25">
      <c r="A163" s="57" t="str">
        <f>'Run Rate'!A163</f>
        <v>ATC06519</v>
      </c>
      <c r="B163" s="57" t="str">
        <f>'Run Rate'!B163</f>
        <v>Girja gumirana 16 kg Atleticore</v>
      </c>
      <c r="C163" s="57" t="str">
        <f>'Run Rate'!C163</f>
        <v>FITNESS OPREMA</v>
      </c>
      <c r="D163" s="57" t="str">
        <f>'Run Rate'!D163</f>
        <v>02 SILVER</v>
      </c>
      <c r="E163" s="182">
        <v>10</v>
      </c>
      <c r="F163" s="182">
        <v>3</v>
      </c>
      <c r="G163" s="182">
        <v>6</v>
      </c>
      <c r="H163" s="182">
        <v>16</v>
      </c>
      <c r="I163" s="182">
        <v>17</v>
      </c>
      <c r="J163" s="182">
        <v>15</v>
      </c>
      <c r="K163" s="182">
        <v>17</v>
      </c>
      <c r="L163" s="182">
        <v>10</v>
      </c>
      <c r="M163" s="182">
        <v>5</v>
      </c>
      <c r="N163" s="182">
        <v>7</v>
      </c>
      <c r="O163" s="182">
        <v>11</v>
      </c>
      <c r="P163" s="182">
        <v>11</v>
      </c>
      <c r="Q163" s="182">
        <v>11</v>
      </c>
      <c r="R163" s="182">
        <v>24</v>
      </c>
      <c r="S163" s="182">
        <v>15</v>
      </c>
      <c r="T163" s="182">
        <v>10</v>
      </c>
      <c r="U163" s="182">
        <v>17</v>
      </c>
      <c r="V163" s="182">
        <v>9</v>
      </c>
      <c r="W163" s="182">
        <v>5</v>
      </c>
      <c r="X163" s="182">
        <v>11</v>
      </c>
      <c r="Y163" s="182">
        <v>14</v>
      </c>
      <c r="Z163" s="182">
        <v>10</v>
      </c>
      <c r="AA163" s="182">
        <v>10</v>
      </c>
      <c r="AB163" s="182">
        <v>19</v>
      </c>
      <c r="AC163" s="182">
        <v>32</v>
      </c>
      <c r="AD163" s="182">
        <v>29</v>
      </c>
    </row>
    <row r="164" spans="1:30" x14ac:dyDescent="0.25">
      <c r="A164" s="57" t="str">
        <f>'Run Rate'!A164</f>
        <v>POL12831</v>
      </c>
      <c r="B164" s="57" t="str">
        <f>'Run Rate'!B164</f>
        <v>Polleo 1st Whey 250g Vanilla Madagascar</v>
      </c>
      <c r="C164" s="57" t="str">
        <f>'Run Rate'!C164</f>
        <v>PROTEINI</v>
      </c>
      <c r="D164" s="57" t="str">
        <f>'Run Rate'!D164</f>
        <v>02 SILVER</v>
      </c>
      <c r="E164" s="182">
        <v>0</v>
      </c>
      <c r="F164" s="182">
        <v>0</v>
      </c>
      <c r="G164" s="182">
        <v>0</v>
      </c>
      <c r="H164" s="182">
        <v>0</v>
      </c>
      <c r="I164" s="182">
        <v>0</v>
      </c>
      <c r="J164" s="182">
        <v>0</v>
      </c>
      <c r="K164" s="182">
        <v>0</v>
      </c>
      <c r="L164" s="182">
        <v>0</v>
      </c>
      <c r="M164" s="182">
        <v>0</v>
      </c>
      <c r="N164" s="182">
        <v>0</v>
      </c>
      <c r="O164" s="182">
        <v>0</v>
      </c>
      <c r="P164" s="182">
        <v>0</v>
      </c>
      <c r="Q164" s="182">
        <v>0</v>
      </c>
      <c r="R164" s="182">
        <v>6</v>
      </c>
      <c r="S164" s="182">
        <v>7</v>
      </c>
      <c r="T164" s="182">
        <v>5</v>
      </c>
      <c r="U164" s="182">
        <v>4</v>
      </c>
      <c r="V164" s="182">
        <v>3</v>
      </c>
      <c r="W164" s="182">
        <v>4</v>
      </c>
      <c r="X164" s="182">
        <v>5</v>
      </c>
      <c r="Y164" s="182">
        <v>5</v>
      </c>
      <c r="Z164" s="182">
        <v>5</v>
      </c>
      <c r="AA164" s="182">
        <v>5</v>
      </c>
      <c r="AB164" s="182">
        <v>3</v>
      </c>
      <c r="AC164" s="182">
        <v>3</v>
      </c>
      <c r="AD164" s="182">
        <v>8</v>
      </c>
    </row>
    <row r="165" spans="1:30" x14ac:dyDescent="0.25">
      <c r="A165" s="57" t="str">
        <f>'Run Rate'!A165</f>
        <v>POL09700</v>
      </c>
      <c r="B165" s="57" t="str">
        <f>'Run Rate'!B165</f>
        <v>Polleo Energy Gel 40g Orange</v>
      </c>
      <c r="C165" s="57" t="str">
        <f>'Run Rate'!C165</f>
        <v>SPORTSKA PREHRANA</v>
      </c>
      <c r="D165" s="57" t="str">
        <f>'Run Rate'!D165</f>
        <v>02 SILVER</v>
      </c>
      <c r="E165" s="182">
        <v>745</v>
      </c>
      <c r="F165" s="182">
        <v>543</v>
      </c>
      <c r="G165" s="182">
        <v>589</v>
      </c>
      <c r="H165" s="182">
        <v>548</v>
      </c>
      <c r="I165" s="182">
        <v>583</v>
      </c>
      <c r="J165" s="182">
        <v>611</v>
      </c>
      <c r="K165" s="182">
        <v>3752</v>
      </c>
      <c r="L165" s="182">
        <v>502</v>
      </c>
      <c r="M165" s="182">
        <v>559</v>
      </c>
      <c r="N165" s="182">
        <v>275</v>
      </c>
      <c r="O165" s="182">
        <v>504</v>
      </c>
      <c r="P165" s="182">
        <v>345</v>
      </c>
      <c r="Q165" s="182">
        <v>332</v>
      </c>
      <c r="R165" s="182">
        <v>178</v>
      </c>
      <c r="S165" s="182">
        <v>527</v>
      </c>
      <c r="T165" s="182">
        <v>139</v>
      </c>
      <c r="U165" s="182">
        <v>195</v>
      </c>
      <c r="V165" s="182">
        <v>213</v>
      </c>
      <c r="W165" s="182">
        <v>525</v>
      </c>
      <c r="X165" s="182">
        <v>1185</v>
      </c>
      <c r="Y165" s="182">
        <v>179</v>
      </c>
      <c r="Z165" s="182">
        <v>287</v>
      </c>
      <c r="AA165" s="182">
        <v>516</v>
      </c>
      <c r="AB165" s="182">
        <v>777</v>
      </c>
      <c r="AC165" s="182">
        <v>239</v>
      </c>
      <c r="AD165" s="182">
        <v>255</v>
      </c>
    </row>
    <row r="166" spans="1:30" x14ac:dyDescent="0.25">
      <c r="A166" s="57" t="str">
        <f>'Run Rate'!A166</f>
        <v>ZOE12365</v>
      </c>
      <c r="B166" s="57" t="str">
        <f>'Run Rate'!B166</f>
        <v>ZOE Clear Hydrowhey 454g Pina Colada</v>
      </c>
      <c r="C166" s="57" t="str">
        <f>'Run Rate'!C166</f>
        <v>PROTEINI</v>
      </c>
      <c r="D166" s="57" t="str">
        <f>'Run Rate'!D166</f>
        <v>02 SILVER</v>
      </c>
      <c r="E166" s="182">
        <v>8</v>
      </c>
      <c r="F166" s="182">
        <v>19</v>
      </c>
      <c r="G166" s="182">
        <v>441</v>
      </c>
      <c r="H166" s="182">
        <v>12</v>
      </c>
      <c r="I166" s="182">
        <v>21</v>
      </c>
      <c r="J166" s="182">
        <v>9</v>
      </c>
      <c r="K166" s="182">
        <v>25</v>
      </c>
      <c r="L166" s="182">
        <v>39</v>
      </c>
      <c r="M166" s="182">
        <v>45</v>
      </c>
      <c r="N166" s="182">
        <v>57</v>
      </c>
      <c r="O166" s="182">
        <v>62</v>
      </c>
      <c r="P166" s="182">
        <v>21</v>
      </c>
      <c r="Q166" s="182">
        <v>219</v>
      </c>
      <c r="R166" s="182">
        <v>27</v>
      </c>
      <c r="S166" s="182">
        <v>16</v>
      </c>
      <c r="T166" s="182">
        <v>314</v>
      </c>
      <c r="U166" s="182">
        <v>13</v>
      </c>
      <c r="V166" s="182">
        <v>25</v>
      </c>
      <c r="W166" s="182">
        <v>27</v>
      </c>
      <c r="X166" s="182">
        <v>32</v>
      </c>
      <c r="Y166" s="182">
        <v>379</v>
      </c>
      <c r="Z166" s="182">
        <v>19</v>
      </c>
      <c r="AA166" s="182">
        <v>375</v>
      </c>
      <c r="AB166" s="182">
        <v>24</v>
      </c>
      <c r="AC166" s="182">
        <v>41</v>
      </c>
      <c r="AD166" s="182">
        <v>37</v>
      </c>
    </row>
    <row r="167" spans="1:30" x14ac:dyDescent="0.25">
      <c r="A167" s="57" t="str">
        <f>'Run Rate'!A167</f>
        <v>POL09722</v>
      </c>
      <c r="B167" s="57" t="str">
        <f>'Run Rate'!B167</f>
        <v>Polleo Protein Cream 200g Hazelnut-Vanilla</v>
      </c>
      <c r="C167" s="57" t="str">
        <f>'Run Rate'!C167</f>
        <v>BIO I SUPERFOODS</v>
      </c>
      <c r="D167" s="57" t="str">
        <f>'Run Rate'!D167</f>
        <v>02 SILVER</v>
      </c>
      <c r="E167" s="182">
        <v>201</v>
      </c>
      <c r="F167" s="182">
        <v>176</v>
      </c>
      <c r="G167" s="182">
        <v>268</v>
      </c>
      <c r="H167" s="182">
        <v>91</v>
      </c>
      <c r="I167" s="182">
        <v>190</v>
      </c>
      <c r="J167" s="182">
        <v>124</v>
      </c>
      <c r="K167" s="182">
        <v>639</v>
      </c>
      <c r="L167" s="182">
        <v>72</v>
      </c>
      <c r="M167" s="182">
        <v>209</v>
      </c>
      <c r="N167" s="182">
        <v>154</v>
      </c>
      <c r="O167" s="182">
        <v>426</v>
      </c>
      <c r="P167" s="182">
        <v>117</v>
      </c>
      <c r="Q167" s="182">
        <v>230</v>
      </c>
      <c r="R167" s="182">
        <v>73</v>
      </c>
      <c r="S167" s="182">
        <v>515</v>
      </c>
      <c r="T167" s="182">
        <v>82</v>
      </c>
      <c r="U167" s="182">
        <v>103</v>
      </c>
      <c r="V167" s="182">
        <v>118</v>
      </c>
      <c r="W167" s="182">
        <v>133</v>
      </c>
      <c r="X167" s="182">
        <v>475</v>
      </c>
      <c r="Y167" s="182">
        <v>133</v>
      </c>
      <c r="Z167" s="182">
        <v>77</v>
      </c>
      <c r="AA167" s="182">
        <v>163</v>
      </c>
      <c r="AB167" s="182">
        <v>369</v>
      </c>
      <c r="AC167" s="182">
        <v>242</v>
      </c>
      <c r="AD167" s="182">
        <v>169</v>
      </c>
    </row>
    <row r="168" spans="1:30" x14ac:dyDescent="0.25">
      <c r="A168" s="57" t="str">
        <f>'Run Rate'!A168</f>
        <v>POL04473</v>
      </c>
      <c r="B168" s="57" t="str">
        <f>'Run Rate'!B168</f>
        <v>Polleo L-carnitine 750 ml Orange</v>
      </c>
      <c r="C168" s="57" t="str">
        <f>'Run Rate'!C168</f>
        <v>RTD &amp; SNACKS</v>
      </c>
      <c r="D168" s="57" t="str">
        <f>'Run Rate'!D168</f>
        <v>02 SILVER</v>
      </c>
      <c r="E168" s="182">
        <v>722</v>
      </c>
      <c r="F168" s="182">
        <v>494</v>
      </c>
      <c r="G168" s="182">
        <v>1009</v>
      </c>
      <c r="H168" s="182">
        <v>508</v>
      </c>
      <c r="I168" s="182">
        <v>1003</v>
      </c>
      <c r="J168" s="182">
        <v>440</v>
      </c>
      <c r="K168" s="182">
        <v>685</v>
      </c>
      <c r="L168" s="182">
        <v>288</v>
      </c>
      <c r="M168" s="182">
        <v>60</v>
      </c>
      <c r="N168" s="182">
        <v>653</v>
      </c>
      <c r="O168" s="182">
        <v>329</v>
      </c>
      <c r="P168" s="182">
        <v>1568</v>
      </c>
      <c r="Q168" s="182">
        <v>2087</v>
      </c>
      <c r="R168" s="182">
        <v>844</v>
      </c>
      <c r="S168" s="182">
        <v>1291</v>
      </c>
      <c r="T168" s="182">
        <v>779</v>
      </c>
      <c r="U168" s="182">
        <v>1222</v>
      </c>
      <c r="V168" s="182">
        <v>696</v>
      </c>
      <c r="W168" s="182">
        <v>524</v>
      </c>
      <c r="X168" s="182">
        <v>1345</v>
      </c>
      <c r="Y168" s="182">
        <v>552</v>
      </c>
      <c r="Z168" s="182">
        <v>852</v>
      </c>
      <c r="AA168" s="182">
        <v>546</v>
      </c>
      <c r="AB168" s="182">
        <v>1389</v>
      </c>
      <c r="AC168" s="182">
        <v>787</v>
      </c>
      <c r="AD168" s="182">
        <v>555</v>
      </c>
    </row>
    <row r="169" spans="1:30" x14ac:dyDescent="0.25">
      <c r="A169" s="57" t="str">
        <f>'Run Rate'!A169</f>
        <v>POL12755</v>
      </c>
      <c r="B169" s="57" t="str">
        <f>'Run Rate'!B169</f>
        <v>Polleo Isotonic Sports Drink 500g Peach Iced Tea</v>
      </c>
      <c r="C169" s="57" t="str">
        <f>'Run Rate'!C169</f>
        <v>SPORTSKA PREHRANA</v>
      </c>
      <c r="D169" s="57" t="str">
        <f>'Run Rate'!D169</f>
        <v>02 SILVER</v>
      </c>
      <c r="E169" s="182">
        <v>129</v>
      </c>
      <c r="F169" s="182">
        <v>91</v>
      </c>
      <c r="G169" s="182">
        <v>94</v>
      </c>
      <c r="H169" s="182">
        <v>60</v>
      </c>
      <c r="I169" s="182">
        <v>54</v>
      </c>
      <c r="J169" s="182">
        <v>56</v>
      </c>
      <c r="K169" s="182">
        <v>65</v>
      </c>
      <c r="L169" s="182">
        <v>45</v>
      </c>
      <c r="M169" s="182">
        <v>64</v>
      </c>
      <c r="N169" s="182">
        <v>55</v>
      </c>
      <c r="O169" s="182">
        <v>131</v>
      </c>
      <c r="P169" s="182">
        <v>73</v>
      </c>
      <c r="Q169" s="182">
        <v>70</v>
      </c>
      <c r="R169" s="182">
        <v>45</v>
      </c>
      <c r="S169" s="182">
        <v>119</v>
      </c>
      <c r="T169" s="182">
        <v>125</v>
      </c>
      <c r="U169" s="182">
        <v>148</v>
      </c>
      <c r="V169" s="182">
        <v>179</v>
      </c>
      <c r="W169" s="182">
        <v>120</v>
      </c>
      <c r="X169" s="182">
        <v>48</v>
      </c>
      <c r="Y169" s="182">
        <v>17</v>
      </c>
      <c r="Z169" s="182">
        <v>26</v>
      </c>
      <c r="AA169" s="182">
        <v>25</v>
      </c>
      <c r="AB169" s="182">
        <v>14</v>
      </c>
      <c r="AC169" s="182">
        <v>10</v>
      </c>
      <c r="AD169" s="182">
        <v>3</v>
      </c>
    </row>
    <row r="170" spans="1:30" x14ac:dyDescent="0.25">
      <c r="A170" s="57" t="str">
        <f>'Run Rate'!A170</f>
        <v>POL09863</v>
      </c>
      <c r="B170" s="57" t="str">
        <f>'Run Rate'!B170</f>
        <v>Polleo Electrolyte Salts 60 caps</v>
      </c>
      <c r="C170" s="57" t="str">
        <f>'Run Rate'!C170</f>
        <v>SPORTSKA PREHRANA</v>
      </c>
      <c r="D170" s="57" t="str">
        <f>'Run Rate'!D170</f>
        <v>02 SILVER</v>
      </c>
      <c r="E170" s="182">
        <v>33</v>
      </c>
      <c r="F170" s="182">
        <v>30</v>
      </c>
      <c r="G170" s="182">
        <v>38</v>
      </c>
      <c r="H170" s="182">
        <v>55</v>
      </c>
      <c r="I170" s="182">
        <v>41</v>
      </c>
      <c r="J170" s="182">
        <v>35</v>
      </c>
      <c r="K170" s="182">
        <v>35</v>
      </c>
      <c r="L170" s="182">
        <v>43</v>
      </c>
      <c r="M170" s="182">
        <v>58</v>
      </c>
      <c r="N170" s="182">
        <v>66</v>
      </c>
      <c r="O170" s="182">
        <v>62</v>
      </c>
      <c r="P170" s="182">
        <v>69</v>
      </c>
      <c r="Q170" s="182">
        <v>54</v>
      </c>
      <c r="R170" s="182">
        <v>47</v>
      </c>
      <c r="S170" s="182">
        <v>69</v>
      </c>
      <c r="T170" s="182">
        <v>129</v>
      </c>
      <c r="U170" s="182">
        <v>141</v>
      </c>
      <c r="V170" s="182">
        <v>137</v>
      </c>
      <c r="W170" s="182">
        <v>383</v>
      </c>
      <c r="X170" s="182">
        <v>159</v>
      </c>
      <c r="Y170" s="182">
        <v>40</v>
      </c>
      <c r="Z170" s="182">
        <v>48</v>
      </c>
      <c r="AA170" s="182">
        <v>53</v>
      </c>
      <c r="AB170" s="182">
        <v>73</v>
      </c>
      <c r="AC170" s="182">
        <v>66</v>
      </c>
      <c r="AD170" s="182">
        <v>76</v>
      </c>
    </row>
    <row r="171" spans="1:30" x14ac:dyDescent="0.25">
      <c r="A171" s="57" t="str">
        <f>'Run Rate'!A171</f>
        <v>ON00270</v>
      </c>
      <c r="B171" s="57" t="str">
        <f>'Run Rate'!B171</f>
        <v>Platinum Hydrowhey 1,6kg Milk Chocolate</v>
      </c>
      <c r="C171" s="57" t="str">
        <f>'Run Rate'!C171</f>
        <v>PROTEINI</v>
      </c>
      <c r="D171" s="57" t="str">
        <f>'Run Rate'!D171</f>
        <v>02 SILVER</v>
      </c>
      <c r="E171" s="182">
        <v>18</v>
      </c>
      <c r="F171" s="182">
        <v>15</v>
      </c>
      <c r="G171" s="182">
        <v>10</v>
      </c>
      <c r="H171" s="182">
        <v>6</v>
      </c>
      <c r="I171" s="182">
        <v>17</v>
      </c>
      <c r="J171" s="182">
        <v>8</v>
      </c>
      <c r="K171" s="182">
        <v>20</v>
      </c>
      <c r="L171" s="182">
        <v>18</v>
      </c>
      <c r="M171" s="182">
        <v>15</v>
      </c>
      <c r="N171" s="182">
        <v>15</v>
      </c>
      <c r="O171" s="182">
        <v>10</v>
      </c>
      <c r="P171" s="182">
        <v>16</v>
      </c>
      <c r="Q171" s="182">
        <v>20</v>
      </c>
      <c r="R171" s="182">
        <v>14</v>
      </c>
      <c r="S171" s="182">
        <v>15</v>
      </c>
      <c r="T171" s="182">
        <v>13</v>
      </c>
      <c r="U171" s="182">
        <v>16</v>
      </c>
      <c r="V171" s="182">
        <v>14</v>
      </c>
      <c r="W171" s="182">
        <v>6</v>
      </c>
      <c r="X171" s="182">
        <v>2</v>
      </c>
      <c r="Y171" s="182">
        <v>1</v>
      </c>
      <c r="Z171" s="182">
        <v>11</v>
      </c>
      <c r="AA171" s="182">
        <v>14</v>
      </c>
      <c r="AB171" s="182">
        <v>11</v>
      </c>
      <c r="AC171" s="182">
        <v>13</v>
      </c>
      <c r="AD171" s="182">
        <v>18</v>
      </c>
    </row>
    <row r="172" spans="1:30" x14ac:dyDescent="0.25">
      <c r="A172" s="57" t="str">
        <f>'Run Rate'!A172</f>
        <v>ZOE12369</v>
      </c>
      <c r="B172" s="57" t="str">
        <f>'Run Rate'!B172</f>
        <v>ZOE Boss Protein Fusion 454g Haevenly Vanilla</v>
      </c>
      <c r="C172" s="57" t="str">
        <f>'Run Rate'!C172</f>
        <v>PROTEINI</v>
      </c>
      <c r="D172" s="57" t="str">
        <f>'Run Rate'!D172</f>
        <v>02 SILVER</v>
      </c>
      <c r="E172" s="182">
        <v>68</v>
      </c>
      <c r="F172" s="182">
        <v>53</v>
      </c>
      <c r="G172" s="182">
        <v>22</v>
      </c>
      <c r="H172" s="182">
        <v>14</v>
      </c>
      <c r="I172" s="182">
        <v>12</v>
      </c>
      <c r="J172" s="182">
        <v>12</v>
      </c>
      <c r="K172" s="182">
        <v>23</v>
      </c>
      <c r="L172" s="182">
        <v>14</v>
      </c>
      <c r="M172" s="182">
        <v>16</v>
      </c>
      <c r="N172" s="182">
        <v>20</v>
      </c>
      <c r="O172" s="182">
        <v>5</v>
      </c>
      <c r="P172" s="182">
        <v>10</v>
      </c>
      <c r="Q172" s="182">
        <v>122</v>
      </c>
      <c r="R172" s="182">
        <v>28</v>
      </c>
      <c r="S172" s="182">
        <v>25</v>
      </c>
      <c r="T172" s="182">
        <v>14</v>
      </c>
      <c r="U172" s="182">
        <v>27</v>
      </c>
      <c r="V172" s="182">
        <v>16</v>
      </c>
      <c r="W172" s="182">
        <v>364</v>
      </c>
      <c r="X172" s="182">
        <v>215</v>
      </c>
      <c r="Y172" s="182">
        <v>16</v>
      </c>
      <c r="Z172" s="182">
        <v>238</v>
      </c>
      <c r="AA172" s="182">
        <v>20</v>
      </c>
      <c r="AB172" s="182">
        <v>278</v>
      </c>
      <c r="AC172" s="182">
        <v>48</v>
      </c>
      <c r="AD172" s="182">
        <v>26</v>
      </c>
    </row>
    <row r="173" spans="1:30" x14ac:dyDescent="0.25">
      <c r="A173" s="57" t="str">
        <f>'Run Rate'!A173</f>
        <v>ZOE12366</v>
      </c>
      <c r="B173" s="57" t="str">
        <f>'Run Rate'!B173</f>
        <v>ZOE Clear Hydrowhey 454g Sex on the Beach</v>
      </c>
      <c r="C173" s="57" t="str">
        <f>'Run Rate'!C173</f>
        <v>PROTEINI</v>
      </c>
      <c r="D173" s="57" t="str">
        <f>'Run Rate'!D173</f>
        <v>02 SILVER</v>
      </c>
      <c r="E173" s="182">
        <v>8</v>
      </c>
      <c r="F173" s="182">
        <v>17</v>
      </c>
      <c r="G173" s="182">
        <v>11</v>
      </c>
      <c r="H173" s="182">
        <v>25</v>
      </c>
      <c r="I173" s="182">
        <v>20</v>
      </c>
      <c r="J173" s="182">
        <v>18</v>
      </c>
      <c r="K173" s="182">
        <v>66</v>
      </c>
      <c r="L173" s="182">
        <v>90</v>
      </c>
      <c r="M173" s="182">
        <v>60</v>
      </c>
      <c r="N173" s="182">
        <v>75</v>
      </c>
      <c r="O173" s="182">
        <v>112</v>
      </c>
      <c r="P173" s="182">
        <v>23</v>
      </c>
      <c r="Q173" s="182">
        <v>28</v>
      </c>
      <c r="R173" s="182">
        <v>33</v>
      </c>
      <c r="S173" s="182">
        <v>26</v>
      </c>
      <c r="T173" s="182">
        <v>31</v>
      </c>
      <c r="U173" s="182">
        <v>20</v>
      </c>
      <c r="V173" s="182">
        <v>18</v>
      </c>
      <c r="W173" s="182">
        <v>13</v>
      </c>
      <c r="X173" s="182">
        <v>30</v>
      </c>
      <c r="Y173" s="182">
        <v>11</v>
      </c>
      <c r="Z173" s="182">
        <v>10</v>
      </c>
      <c r="AA173" s="182">
        <v>16</v>
      </c>
      <c r="AB173" s="182">
        <v>40</v>
      </c>
      <c r="AC173" s="182">
        <v>44</v>
      </c>
      <c r="AD173" s="182">
        <v>51</v>
      </c>
    </row>
    <row r="174" spans="1:30" x14ac:dyDescent="0.25">
      <c r="A174" s="57" t="str">
        <f>'Run Rate'!A174</f>
        <v>ZOE12392</v>
      </c>
      <c r="B174" s="57" t="str">
        <f>'Run Rate'!B174</f>
        <v>ZOE Protein Bar 50g Choco Apricot Cake</v>
      </c>
      <c r="C174" s="57" t="str">
        <f>'Run Rate'!C174</f>
        <v>RTD &amp; SNACKS</v>
      </c>
      <c r="D174" s="57" t="str">
        <f>'Run Rate'!D174</f>
        <v>02 SILVER</v>
      </c>
      <c r="E174" s="182">
        <v>962</v>
      </c>
      <c r="F174" s="182">
        <v>424</v>
      </c>
      <c r="G174" s="182">
        <v>2631</v>
      </c>
      <c r="H174" s="182">
        <v>432</v>
      </c>
      <c r="I174" s="182">
        <v>593</v>
      </c>
      <c r="J174" s="182">
        <v>860</v>
      </c>
      <c r="K174" s="182">
        <v>854</v>
      </c>
      <c r="L174" s="182">
        <v>329</v>
      </c>
      <c r="M174" s="182">
        <v>1432</v>
      </c>
      <c r="N174" s="182">
        <v>2132</v>
      </c>
      <c r="O174" s="182">
        <v>787</v>
      </c>
      <c r="P174" s="182">
        <v>315</v>
      </c>
      <c r="Q174" s="182">
        <v>893</v>
      </c>
      <c r="R174" s="182">
        <v>463</v>
      </c>
      <c r="S174" s="182">
        <v>806</v>
      </c>
      <c r="T174" s="182">
        <v>722</v>
      </c>
      <c r="U174" s="182">
        <v>184</v>
      </c>
      <c r="V174" s="182">
        <v>371</v>
      </c>
      <c r="W174" s="182">
        <v>339</v>
      </c>
      <c r="X174" s="182">
        <v>522</v>
      </c>
      <c r="Y174" s="182">
        <v>192</v>
      </c>
      <c r="Z174" s="182">
        <v>111</v>
      </c>
      <c r="AA174" s="182">
        <v>412</v>
      </c>
      <c r="AB174" s="182">
        <v>408</v>
      </c>
      <c r="AC174" s="182">
        <v>687</v>
      </c>
      <c r="AD174" s="182">
        <v>231</v>
      </c>
    </row>
    <row r="175" spans="1:30" x14ac:dyDescent="0.25">
      <c r="A175" s="57" t="str">
        <f>'Run Rate'!A175</f>
        <v>POL09765</v>
      </c>
      <c r="B175" s="57" t="str">
        <f>'Run Rate'!B175</f>
        <v>Polleo Bulk Gainer 2,5kg Chocolate</v>
      </c>
      <c r="C175" s="57" t="str">
        <f>'Run Rate'!C175</f>
        <v>SPORTSKA PREHRANA</v>
      </c>
      <c r="D175" s="57" t="str">
        <f>'Run Rate'!D175</f>
        <v>02 SILVER</v>
      </c>
      <c r="E175" s="182">
        <v>11</v>
      </c>
      <c r="F175" s="182">
        <v>13</v>
      </c>
      <c r="G175" s="182">
        <v>57</v>
      </c>
      <c r="H175" s="182">
        <v>58</v>
      </c>
      <c r="I175" s="182">
        <v>26</v>
      </c>
      <c r="J175" s="182">
        <v>36</v>
      </c>
      <c r="K175" s="182">
        <v>31</v>
      </c>
      <c r="L175" s="182">
        <v>33</v>
      </c>
      <c r="M175" s="182">
        <v>45</v>
      </c>
      <c r="N175" s="182">
        <v>30</v>
      </c>
      <c r="O175" s="182">
        <v>52</v>
      </c>
      <c r="P175" s="182">
        <v>24</v>
      </c>
      <c r="Q175" s="182">
        <v>27</v>
      </c>
      <c r="R175" s="182">
        <v>19</v>
      </c>
      <c r="S175" s="182">
        <v>39</v>
      </c>
      <c r="T175" s="182">
        <v>24</v>
      </c>
      <c r="U175" s="182">
        <v>49</v>
      </c>
      <c r="V175" s="182">
        <v>27</v>
      </c>
      <c r="W175" s="182">
        <v>29</v>
      </c>
      <c r="X175" s="182">
        <v>50</v>
      </c>
      <c r="Y175" s="182">
        <v>25</v>
      </c>
      <c r="Z175" s="182">
        <v>26</v>
      </c>
      <c r="AA175" s="182">
        <v>24</v>
      </c>
      <c r="AB175" s="182">
        <v>12</v>
      </c>
      <c r="AC175" s="182">
        <v>10</v>
      </c>
      <c r="AD175" s="182">
        <v>47</v>
      </c>
    </row>
    <row r="176" spans="1:30" x14ac:dyDescent="0.25">
      <c r="A176" s="57" t="str">
        <f>'Run Rate'!A176</f>
        <v>POL12712</v>
      </c>
      <c r="B176" s="57" t="str">
        <f>'Run Rate'!B176</f>
        <v>Polleo Pro Whey 908g Vanillla</v>
      </c>
      <c r="C176" s="57" t="str">
        <f>'Run Rate'!C176</f>
        <v>PROTEINI</v>
      </c>
      <c r="D176" s="57" t="str">
        <f>'Run Rate'!D176</f>
        <v>02 SILVER</v>
      </c>
      <c r="E176" s="182">
        <v>13</v>
      </c>
      <c r="F176" s="182">
        <v>19</v>
      </c>
      <c r="G176" s="182">
        <v>11</v>
      </c>
      <c r="H176" s="182">
        <v>10</v>
      </c>
      <c r="I176" s="182">
        <v>7</v>
      </c>
      <c r="J176" s="182">
        <v>1</v>
      </c>
      <c r="K176" s="182">
        <v>2</v>
      </c>
      <c r="L176" s="182">
        <v>25</v>
      </c>
      <c r="M176" s="182">
        <v>49</v>
      </c>
      <c r="N176" s="182">
        <v>15</v>
      </c>
      <c r="O176" s="182">
        <v>91</v>
      </c>
      <c r="P176" s="182">
        <v>25</v>
      </c>
      <c r="Q176" s="182">
        <v>17</v>
      </c>
      <c r="R176" s="182">
        <v>17</v>
      </c>
      <c r="S176" s="182">
        <v>61</v>
      </c>
      <c r="T176" s="182">
        <v>23</v>
      </c>
      <c r="U176" s="182">
        <v>33</v>
      </c>
      <c r="V176" s="182">
        <v>33</v>
      </c>
      <c r="W176" s="182">
        <v>41</v>
      </c>
      <c r="X176" s="182">
        <v>72</v>
      </c>
      <c r="Y176" s="182">
        <v>25</v>
      </c>
      <c r="Z176" s="182">
        <v>22</v>
      </c>
      <c r="AA176" s="182">
        <v>57</v>
      </c>
      <c r="AB176" s="182">
        <v>76</v>
      </c>
      <c r="AC176" s="182">
        <v>47</v>
      </c>
      <c r="AD176" s="182">
        <v>69</v>
      </c>
    </row>
    <row r="177" spans="1:30" x14ac:dyDescent="0.25">
      <c r="A177" s="57" t="str">
        <f>'Run Rate'!A177</f>
        <v>POL09793</v>
      </c>
      <c r="B177" s="57" t="str">
        <f>'Run Rate'!B177</f>
        <v>Polleo Caffeine Boost 200 tabs</v>
      </c>
      <c r="C177" s="57" t="str">
        <f>'Run Rate'!C177</f>
        <v>SPORTSKA PREHRANA</v>
      </c>
      <c r="D177" s="57" t="str">
        <f>'Run Rate'!D177</f>
        <v>02 SILVER</v>
      </c>
      <c r="E177" s="182">
        <v>27</v>
      </c>
      <c r="F177" s="182">
        <v>27</v>
      </c>
      <c r="G177" s="182">
        <v>47</v>
      </c>
      <c r="H177" s="182">
        <v>35</v>
      </c>
      <c r="I177" s="182">
        <v>43</v>
      </c>
      <c r="J177" s="182">
        <v>33</v>
      </c>
      <c r="K177" s="182">
        <v>29</v>
      </c>
      <c r="L177" s="182">
        <v>34</v>
      </c>
      <c r="M177" s="182">
        <v>67</v>
      </c>
      <c r="N177" s="182">
        <v>39</v>
      </c>
      <c r="O177" s="182">
        <v>40</v>
      </c>
      <c r="P177" s="182">
        <v>57</v>
      </c>
      <c r="Q177" s="182">
        <v>46</v>
      </c>
      <c r="R177" s="182">
        <v>57</v>
      </c>
      <c r="S177" s="182">
        <v>42</v>
      </c>
      <c r="T177" s="182">
        <v>38</v>
      </c>
      <c r="U177" s="182">
        <v>47</v>
      </c>
      <c r="V177" s="182">
        <v>51</v>
      </c>
      <c r="W177" s="182">
        <v>44</v>
      </c>
      <c r="X177" s="182">
        <v>50</v>
      </c>
      <c r="Y177" s="182">
        <v>35</v>
      </c>
      <c r="Z177" s="182">
        <v>35</v>
      </c>
      <c r="AA177" s="182">
        <v>48</v>
      </c>
      <c r="AB177" s="182">
        <v>75</v>
      </c>
      <c r="AC177" s="182">
        <v>56</v>
      </c>
      <c r="AD177" s="182">
        <v>50</v>
      </c>
    </row>
    <row r="178" spans="1:30" x14ac:dyDescent="0.25">
      <c r="A178" s="57" t="str">
        <f>'Run Rate'!A178</f>
        <v>POL09855</v>
      </c>
      <c r="B178" s="57" t="str">
        <f>'Run Rate'!B178</f>
        <v>Polleo Melatonin Sleep 200 tabs</v>
      </c>
      <c r="C178" s="57" t="str">
        <f>'Run Rate'!C178</f>
        <v>SPORTSKA PREHRANA</v>
      </c>
      <c r="D178" s="57" t="str">
        <f>'Run Rate'!D178</f>
        <v>02 SILVER</v>
      </c>
      <c r="E178" s="182">
        <v>21</v>
      </c>
      <c r="F178" s="182">
        <v>22</v>
      </c>
      <c r="G178" s="182">
        <v>33</v>
      </c>
      <c r="H178" s="182">
        <v>27</v>
      </c>
      <c r="I178" s="182">
        <v>34</v>
      </c>
      <c r="J178" s="182">
        <v>17</v>
      </c>
      <c r="K178" s="182">
        <v>31</v>
      </c>
      <c r="L178" s="182">
        <v>19</v>
      </c>
      <c r="M178" s="182">
        <v>51</v>
      </c>
      <c r="N178" s="182">
        <v>28</v>
      </c>
      <c r="O178" s="182">
        <v>21</v>
      </c>
      <c r="P178" s="182">
        <v>28</v>
      </c>
      <c r="Q178" s="182">
        <v>26</v>
      </c>
      <c r="R178" s="182">
        <v>13</v>
      </c>
      <c r="S178" s="182">
        <v>17</v>
      </c>
      <c r="T178" s="182">
        <v>24</v>
      </c>
      <c r="U178" s="182">
        <v>33</v>
      </c>
      <c r="V178" s="182">
        <v>25</v>
      </c>
      <c r="W178" s="182">
        <v>21</v>
      </c>
      <c r="X178" s="182">
        <v>26</v>
      </c>
      <c r="Y178" s="182">
        <v>14</v>
      </c>
      <c r="Z178" s="182">
        <v>27</v>
      </c>
      <c r="AA178" s="182">
        <v>27</v>
      </c>
      <c r="AB178" s="182">
        <v>34</v>
      </c>
      <c r="AC178" s="182">
        <v>49</v>
      </c>
      <c r="AD178" s="182">
        <v>40</v>
      </c>
    </row>
    <row r="179" spans="1:30" x14ac:dyDescent="0.25">
      <c r="A179" s="57" t="str">
        <f>'Run Rate'!A179</f>
        <v>POL09759</v>
      </c>
      <c r="B179" s="57" t="str">
        <f>'Run Rate'!B179</f>
        <v>Polleo Instantized BCAA 2:1:1 500g</v>
      </c>
      <c r="C179" s="57" t="str">
        <f>'Run Rate'!C179</f>
        <v>SPORTSKA PREHRANA</v>
      </c>
      <c r="D179" s="57" t="str">
        <f>'Run Rate'!D179</f>
        <v>02 SILVER</v>
      </c>
      <c r="E179" s="182">
        <v>28</v>
      </c>
      <c r="F179" s="182">
        <v>5</v>
      </c>
      <c r="G179" s="182">
        <v>11</v>
      </c>
      <c r="H179" s="182">
        <v>13</v>
      </c>
      <c r="I179" s="182">
        <v>17</v>
      </c>
      <c r="J179" s="182">
        <v>12</v>
      </c>
      <c r="K179" s="182">
        <v>29</v>
      </c>
      <c r="L179" s="182">
        <v>11</v>
      </c>
      <c r="M179" s="182">
        <v>9</v>
      </c>
      <c r="N179" s="182">
        <v>14</v>
      </c>
      <c r="O179" s="182">
        <v>14</v>
      </c>
      <c r="P179" s="182">
        <v>24</v>
      </c>
      <c r="Q179" s="182">
        <v>42</v>
      </c>
      <c r="R179" s="182">
        <v>21</v>
      </c>
      <c r="S179" s="182">
        <v>25</v>
      </c>
      <c r="T179" s="182">
        <v>16</v>
      </c>
      <c r="U179" s="182">
        <v>19</v>
      </c>
      <c r="V179" s="182">
        <v>16</v>
      </c>
      <c r="W179" s="182">
        <v>28</v>
      </c>
      <c r="X179" s="182">
        <v>38</v>
      </c>
      <c r="Y179" s="182">
        <v>16</v>
      </c>
      <c r="Z179" s="182">
        <v>17</v>
      </c>
      <c r="AA179" s="182">
        <v>16</v>
      </c>
      <c r="AB179" s="182">
        <v>39</v>
      </c>
      <c r="AC179" s="182">
        <v>14</v>
      </c>
      <c r="AD179" s="182">
        <v>16</v>
      </c>
    </row>
    <row r="180" spans="1:30" x14ac:dyDescent="0.25">
      <c r="A180" s="57" t="str">
        <f>'Run Rate'!A180</f>
        <v>ZOE12368</v>
      </c>
      <c r="B180" s="57" t="str">
        <f>'Run Rate'!B180</f>
        <v>ZOE Boss Protein Fusion 454g Chocolate Rhapsody</v>
      </c>
      <c r="C180" s="57" t="str">
        <f>'Run Rate'!C180</f>
        <v>PROTEINI</v>
      </c>
      <c r="D180" s="57" t="str">
        <f>'Run Rate'!D180</f>
        <v>02 SILVER</v>
      </c>
      <c r="E180" s="182">
        <v>41</v>
      </c>
      <c r="F180" s="182">
        <v>46</v>
      </c>
      <c r="G180" s="182">
        <v>4</v>
      </c>
      <c r="H180" s="182">
        <v>9</v>
      </c>
      <c r="I180" s="182">
        <v>5</v>
      </c>
      <c r="J180" s="182">
        <v>8</v>
      </c>
      <c r="K180" s="182">
        <v>6</v>
      </c>
      <c r="L180" s="182">
        <v>5</v>
      </c>
      <c r="M180" s="182">
        <v>11</v>
      </c>
      <c r="N180" s="182">
        <v>28</v>
      </c>
      <c r="O180" s="182">
        <v>4</v>
      </c>
      <c r="P180" s="182">
        <v>13</v>
      </c>
      <c r="Q180" s="182">
        <v>67</v>
      </c>
      <c r="R180" s="182">
        <v>9</v>
      </c>
      <c r="S180" s="182">
        <v>3</v>
      </c>
      <c r="T180" s="182">
        <v>6</v>
      </c>
      <c r="U180" s="182">
        <v>13</v>
      </c>
      <c r="V180" s="182">
        <v>14</v>
      </c>
      <c r="W180" s="182">
        <v>138</v>
      </c>
      <c r="X180" s="182">
        <v>85</v>
      </c>
      <c r="Y180" s="182">
        <v>11</v>
      </c>
      <c r="Z180" s="182">
        <v>149</v>
      </c>
      <c r="AA180" s="182">
        <v>13</v>
      </c>
      <c r="AB180" s="182">
        <v>69</v>
      </c>
      <c r="AC180" s="182">
        <v>5</v>
      </c>
      <c r="AD180" s="182">
        <v>96</v>
      </c>
    </row>
    <row r="181" spans="1:30" x14ac:dyDescent="0.25">
      <c r="A181" s="57" t="str">
        <f>'Run Rate'!A181</f>
        <v>SHM00013</v>
      </c>
      <c r="B181" s="57" t="str">
        <f>'Run Rate'!B181</f>
        <v>Shieldmixer Hero Pro Joker</v>
      </c>
      <c r="C181" s="57" t="str">
        <f>'Run Rate'!C181</f>
        <v>DRINKWARE I HOME</v>
      </c>
      <c r="D181" s="57" t="str">
        <f>'Run Rate'!D181</f>
        <v>02 SILVER</v>
      </c>
      <c r="E181" s="182">
        <v>10</v>
      </c>
      <c r="F181" s="182">
        <v>384</v>
      </c>
      <c r="G181" s="182">
        <v>10</v>
      </c>
      <c r="H181" s="182">
        <v>5</v>
      </c>
      <c r="I181" s="182">
        <v>62</v>
      </c>
      <c r="J181" s="182">
        <v>74</v>
      </c>
      <c r="K181" s="182">
        <v>9</v>
      </c>
      <c r="L181" s="182">
        <v>393</v>
      </c>
      <c r="M181" s="182">
        <v>5</v>
      </c>
      <c r="N181" s="182">
        <v>12</v>
      </c>
      <c r="O181" s="182">
        <v>28</v>
      </c>
      <c r="P181" s="182">
        <v>13</v>
      </c>
      <c r="Q181" s="182">
        <v>10</v>
      </c>
      <c r="R181" s="182">
        <v>4</v>
      </c>
      <c r="S181" s="182">
        <v>8</v>
      </c>
      <c r="T181" s="182">
        <v>8</v>
      </c>
      <c r="U181" s="182">
        <v>14</v>
      </c>
      <c r="V181" s="182">
        <v>9</v>
      </c>
      <c r="W181" s="182">
        <v>73</v>
      </c>
      <c r="X181" s="182">
        <v>13</v>
      </c>
      <c r="Y181" s="182">
        <v>6</v>
      </c>
      <c r="Z181" s="182">
        <v>7</v>
      </c>
      <c r="AA181" s="182">
        <v>16</v>
      </c>
      <c r="AB181" s="182">
        <v>48</v>
      </c>
      <c r="AC181" s="182">
        <v>395</v>
      </c>
      <c r="AD181" s="182">
        <v>15</v>
      </c>
    </row>
    <row r="182" spans="1:30" x14ac:dyDescent="0.25">
      <c r="A182" s="57" t="str">
        <f>'Run Rate'!A182</f>
        <v>POL09930</v>
      </c>
      <c r="B182" s="57" t="str">
        <f>'Run Rate'!B182</f>
        <v>Polleo SHOT Magnesium + Vitamin B6 80ml Jagoda</v>
      </c>
      <c r="C182" s="57" t="str">
        <f>'Run Rate'!C182</f>
        <v>SPORTSKA PREHRANA</v>
      </c>
      <c r="D182" s="57" t="str">
        <f>'Run Rate'!D182</f>
        <v>02 SILVER</v>
      </c>
      <c r="E182" s="182">
        <v>613</v>
      </c>
      <c r="F182" s="182">
        <v>341</v>
      </c>
      <c r="G182" s="182">
        <v>533</v>
      </c>
      <c r="H182" s="182">
        <v>394</v>
      </c>
      <c r="I182" s="182">
        <v>596</v>
      </c>
      <c r="J182" s="182">
        <v>375</v>
      </c>
      <c r="K182" s="182">
        <v>584</v>
      </c>
      <c r="L182" s="182">
        <v>787</v>
      </c>
      <c r="M182" s="182">
        <v>1180</v>
      </c>
      <c r="N182" s="182">
        <v>777</v>
      </c>
      <c r="O182" s="182">
        <v>868</v>
      </c>
      <c r="P182" s="182">
        <v>510</v>
      </c>
      <c r="Q182" s="182">
        <v>766</v>
      </c>
      <c r="R182" s="182">
        <v>464</v>
      </c>
      <c r="S182" s="182">
        <v>807</v>
      </c>
      <c r="T182" s="182">
        <v>507</v>
      </c>
      <c r="U182" s="182">
        <v>676</v>
      </c>
      <c r="V182" s="182">
        <v>648</v>
      </c>
      <c r="W182" s="182">
        <v>394</v>
      </c>
      <c r="X182" s="182">
        <v>586</v>
      </c>
      <c r="Y182" s="182">
        <v>282</v>
      </c>
      <c r="Z182" s="182">
        <v>224</v>
      </c>
      <c r="AA182" s="182">
        <v>701</v>
      </c>
      <c r="AB182" s="182">
        <v>146</v>
      </c>
      <c r="AC182" s="182">
        <v>185</v>
      </c>
      <c r="AD182" s="182">
        <v>206</v>
      </c>
    </row>
    <row r="183" spans="1:30" x14ac:dyDescent="0.25">
      <c r="A183" s="57" t="str">
        <f>'Run Rate'!A183</f>
        <v>POL09799</v>
      </c>
      <c r="B183" s="57" t="str">
        <f>'Run Rate'!B183</f>
        <v>Polleo Vitamin C Complex 90 caps</v>
      </c>
      <c r="C183" s="57" t="str">
        <f>'Run Rate'!C183</f>
        <v>SPORTSKA PREHRANA</v>
      </c>
      <c r="D183" s="57" t="str">
        <f>'Run Rate'!D183</f>
        <v>02 SILVER</v>
      </c>
      <c r="E183" s="182">
        <v>40</v>
      </c>
      <c r="F183" s="182">
        <v>37</v>
      </c>
      <c r="G183" s="182">
        <v>37</v>
      </c>
      <c r="H183" s="182">
        <v>33</v>
      </c>
      <c r="I183" s="182">
        <v>35</v>
      </c>
      <c r="J183" s="182">
        <v>45</v>
      </c>
      <c r="K183" s="182">
        <v>22</v>
      </c>
      <c r="L183" s="182">
        <v>44</v>
      </c>
      <c r="M183" s="182">
        <v>43</v>
      </c>
      <c r="N183" s="182">
        <v>45</v>
      </c>
      <c r="O183" s="182">
        <v>29</v>
      </c>
      <c r="P183" s="182">
        <v>62</v>
      </c>
      <c r="Q183" s="182">
        <v>49</v>
      </c>
      <c r="R183" s="182">
        <v>52</v>
      </c>
      <c r="S183" s="182">
        <v>45</v>
      </c>
      <c r="T183" s="182">
        <v>324</v>
      </c>
      <c r="U183" s="182">
        <v>417</v>
      </c>
      <c r="V183" s="182">
        <v>339</v>
      </c>
      <c r="W183" s="182">
        <v>331</v>
      </c>
      <c r="X183" s="182">
        <v>197</v>
      </c>
      <c r="Y183" s="182">
        <v>36</v>
      </c>
      <c r="Z183" s="182">
        <v>44</v>
      </c>
      <c r="AA183" s="182">
        <v>27</v>
      </c>
      <c r="AB183" s="182">
        <v>33</v>
      </c>
      <c r="AC183" s="182">
        <v>50</v>
      </c>
      <c r="AD183" s="182">
        <v>34</v>
      </c>
    </row>
    <row r="184" spans="1:30" x14ac:dyDescent="0.25">
      <c r="A184" s="57" t="str">
        <f>'Run Rate'!A184</f>
        <v>ZOE12362</v>
      </c>
      <c r="B184" s="57" t="str">
        <f>'Run Rate'!B184</f>
        <v>ZOE Clear Hydrowhey 454g Peach Iced Tea</v>
      </c>
      <c r="C184" s="57" t="str">
        <f>'Run Rate'!C184</f>
        <v>PROTEINI</v>
      </c>
      <c r="D184" s="57" t="str">
        <f>'Run Rate'!D184</f>
        <v>02 SILVER</v>
      </c>
      <c r="E184" s="182">
        <v>31</v>
      </c>
      <c r="F184" s="182">
        <v>26</v>
      </c>
      <c r="G184" s="182">
        <v>35</v>
      </c>
      <c r="H184" s="182">
        <v>20</v>
      </c>
      <c r="I184" s="182">
        <v>17</v>
      </c>
      <c r="J184" s="182">
        <v>13</v>
      </c>
      <c r="K184" s="182">
        <v>243</v>
      </c>
      <c r="L184" s="182">
        <v>36</v>
      </c>
      <c r="M184" s="182">
        <v>76</v>
      </c>
      <c r="N184" s="182">
        <v>218</v>
      </c>
      <c r="O184" s="182">
        <v>174</v>
      </c>
      <c r="P184" s="182">
        <v>35</v>
      </c>
      <c r="Q184" s="182">
        <v>33</v>
      </c>
      <c r="R184" s="182">
        <v>30</v>
      </c>
      <c r="S184" s="182">
        <v>45</v>
      </c>
      <c r="T184" s="182">
        <v>45</v>
      </c>
      <c r="U184" s="182">
        <v>26</v>
      </c>
      <c r="V184" s="182">
        <v>29</v>
      </c>
      <c r="W184" s="182">
        <v>69</v>
      </c>
      <c r="X184" s="182">
        <v>54</v>
      </c>
      <c r="Y184" s="182">
        <v>17</v>
      </c>
      <c r="Z184" s="182">
        <v>59</v>
      </c>
      <c r="AA184" s="182">
        <v>21</v>
      </c>
      <c r="AB184" s="182">
        <v>79</v>
      </c>
      <c r="AC184" s="182">
        <v>71</v>
      </c>
      <c r="AD184" s="182">
        <v>62</v>
      </c>
    </row>
    <row r="185" spans="1:30" x14ac:dyDescent="0.25">
      <c r="A185" s="57" t="str">
        <f>'Run Rate'!A185</f>
        <v>ZOE12355</v>
      </c>
      <c r="B185" s="57" t="str">
        <f>'Run Rate'!B185</f>
        <v>ZOE Whey 454g Strawberry Milkshake</v>
      </c>
      <c r="C185" s="57" t="str">
        <f>'Run Rate'!C185</f>
        <v>PROTEINI</v>
      </c>
      <c r="D185" s="57" t="str">
        <f>'Run Rate'!D185</f>
        <v>02 SILVER</v>
      </c>
      <c r="E185" s="182">
        <v>22</v>
      </c>
      <c r="F185" s="182">
        <v>12</v>
      </c>
      <c r="G185" s="182">
        <v>10</v>
      </c>
      <c r="H185" s="182">
        <v>11</v>
      </c>
      <c r="I185" s="182">
        <v>23</v>
      </c>
      <c r="J185" s="182">
        <v>18</v>
      </c>
      <c r="K185" s="182">
        <v>21</v>
      </c>
      <c r="L185" s="182">
        <v>54</v>
      </c>
      <c r="M185" s="182">
        <v>78</v>
      </c>
      <c r="N185" s="182">
        <v>62</v>
      </c>
      <c r="O185" s="182">
        <v>53</v>
      </c>
      <c r="P185" s="182">
        <v>31</v>
      </c>
      <c r="Q185" s="182">
        <v>48</v>
      </c>
      <c r="R185" s="182">
        <v>27</v>
      </c>
      <c r="S185" s="182">
        <v>15</v>
      </c>
      <c r="T185" s="182">
        <v>30</v>
      </c>
      <c r="U185" s="182">
        <v>45</v>
      </c>
      <c r="V185" s="182">
        <v>18</v>
      </c>
      <c r="W185" s="182">
        <v>15</v>
      </c>
      <c r="X185" s="182">
        <v>14</v>
      </c>
      <c r="Y185" s="182">
        <v>14</v>
      </c>
      <c r="Z185" s="182">
        <v>15</v>
      </c>
      <c r="AA185" s="182">
        <v>11</v>
      </c>
      <c r="AB185" s="182">
        <v>23</v>
      </c>
      <c r="AC185" s="182">
        <v>47</v>
      </c>
      <c r="AD185" s="182">
        <v>50</v>
      </c>
    </row>
    <row r="186" spans="1:30" x14ac:dyDescent="0.25">
      <c r="A186" s="57" t="str">
        <f>'Run Rate'!A186</f>
        <v>SHM00012</v>
      </c>
      <c r="B186" s="57" t="str">
        <f>'Run Rate'!B186</f>
        <v>Shieldmixer Hero Pro Superman Classic</v>
      </c>
      <c r="C186" s="57" t="str">
        <f>'Run Rate'!C186</f>
        <v>DRINKWARE I HOME</v>
      </c>
      <c r="D186" s="57" t="str">
        <f>'Run Rate'!D186</f>
        <v>02 SILVER</v>
      </c>
      <c r="E186" s="182">
        <v>11</v>
      </c>
      <c r="F186" s="182">
        <v>86</v>
      </c>
      <c r="G186" s="182">
        <v>11</v>
      </c>
      <c r="H186" s="182">
        <v>6</v>
      </c>
      <c r="I186" s="182">
        <v>57</v>
      </c>
      <c r="J186" s="182">
        <v>1392</v>
      </c>
      <c r="K186" s="182">
        <v>8</v>
      </c>
      <c r="L186" s="182">
        <v>495</v>
      </c>
      <c r="M186" s="182">
        <v>710</v>
      </c>
      <c r="N186" s="182">
        <v>15</v>
      </c>
      <c r="O186" s="182">
        <v>27</v>
      </c>
      <c r="P186" s="182">
        <v>12</v>
      </c>
      <c r="Q186" s="182">
        <v>7</v>
      </c>
      <c r="R186" s="182">
        <v>12</v>
      </c>
      <c r="S186" s="182">
        <v>486</v>
      </c>
      <c r="T186" s="182">
        <v>19</v>
      </c>
      <c r="U186" s="182">
        <v>17</v>
      </c>
      <c r="V186" s="182">
        <v>14</v>
      </c>
      <c r="W186" s="182">
        <v>94</v>
      </c>
      <c r="X186" s="182">
        <v>38</v>
      </c>
      <c r="Y186" s="182">
        <v>9</v>
      </c>
      <c r="Z186" s="182">
        <v>10</v>
      </c>
      <c r="AA186" s="182">
        <v>20</v>
      </c>
      <c r="AB186" s="182">
        <v>50</v>
      </c>
      <c r="AC186" s="182">
        <v>490</v>
      </c>
      <c r="AD186" s="182">
        <v>12</v>
      </c>
    </row>
    <row r="187" spans="1:30" x14ac:dyDescent="0.25">
      <c r="A187" s="57" t="str">
        <f>'Run Rate'!A187</f>
        <v>POL12603</v>
      </c>
      <c r="B187" s="57" t="str">
        <f>'Run Rate'!B187</f>
        <v>Polleo Protein Cream 200g Delicious Duo</v>
      </c>
      <c r="C187" s="57" t="str">
        <f>'Run Rate'!C187</f>
        <v>BIO I SUPERFOODS</v>
      </c>
      <c r="D187" s="57" t="str">
        <f>'Run Rate'!D187</f>
        <v>02 SILVER</v>
      </c>
      <c r="E187" s="182">
        <v>233</v>
      </c>
      <c r="F187" s="182">
        <v>150</v>
      </c>
      <c r="G187" s="182">
        <v>206</v>
      </c>
      <c r="H187" s="182">
        <v>70</v>
      </c>
      <c r="I187" s="182">
        <v>224</v>
      </c>
      <c r="J187" s="182">
        <v>91</v>
      </c>
      <c r="K187" s="182">
        <v>103</v>
      </c>
      <c r="L187" s="182">
        <v>102</v>
      </c>
      <c r="M187" s="182">
        <v>157</v>
      </c>
      <c r="N187" s="182">
        <v>106</v>
      </c>
      <c r="O187" s="182">
        <v>319</v>
      </c>
      <c r="P187" s="182">
        <v>64</v>
      </c>
      <c r="Q187" s="182">
        <v>232</v>
      </c>
      <c r="R187" s="182">
        <v>64</v>
      </c>
      <c r="S187" s="182">
        <v>215</v>
      </c>
      <c r="T187" s="182">
        <v>120</v>
      </c>
      <c r="U187" s="182">
        <v>179</v>
      </c>
      <c r="V187" s="182">
        <v>84</v>
      </c>
      <c r="W187" s="182">
        <v>113</v>
      </c>
      <c r="X187" s="182">
        <v>166</v>
      </c>
      <c r="Y187" s="182">
        <v>102</v>
      </c>
      <c r="Z187" s="182">
        <v>100</v>
      </c>
      <c r="AA187" s="182">
        <v>113</v>
      </c>
      <c r="AB187" s="182">
        <v>301</v>
      </c>
      <c r="AC187" s="182">
        <v>206</v>
      </c>
      <c r="AD187" s="182">
        <v>164</v>
      </c>
    </row>
    <row r="188" spans="1:30" x14ac:dyDescent="0.25">
      <c r="A188" s="57" t="str">
        <f>'Run Rate'!A188</f>
        <v>POL09732</v>
      </c>
      <c r="B188" s="57" t="str">
        <f>'Run Rate'!B188</f>
        <v>Polleo 1st Whey 30,4g SACHET Vanilla Madagascar</v>
      </c>
      <c r="C188" s="57" t="str">
        <f>'Run Rate'!C188</f>
        <v>PROTEINI</v>
      </c>
      <c r="D188" s="57" t="str">
        <f>'Run Rate'!D188</f>
        <v>02 SILVER</v>
      </c>
      <c r="E188" s="182">
        <v>1497</v>
      </c>
      <c r="F188" s="182">
        <v>226</v>
      </c>
      <c r="G188" s="182">
        <v>571</v>
      </c>
      <c r="H188" s="182">
        <v>252</v>
      </c>
      <c r="I188" s="182">
        <v>474</v>
      </c>
      <c r="J188" s="182">
        <v>265</v>
      </c>
      <c r="K188" s="182">
        <v>1706</v>
      </c>
      <c r="L188" s="182">
        <v>167</v>
      </c>
      <c r="M188" s="182">
        <v>804</v>
      </c>
      <c r="N188" s="182">
        <v>396</v>
      </c>
      <c r="O188" s="182">
        <v>1234</v>
      </c>
      <c r="P188" s="182">
        <v>222</v>
      </c>
      <c r="Q188" s="182">
        <v>474</v>
      </c>
      <c r="R188" s="182">
        <v>214</v>
      </c>
      <c r="S188" s="182">
        <v>321</v>
      </c>
      <c r="T188" s="182">
        <v>206</v>
      </c>
      <c r="U188" s="182">
        <v>891</v>
      </c>
      <c r="V188" s="182">
        <v>1230</v>
      </c>
      <c r="W188" s="182">
        <v>180</v>
      </c>
      <c r="X188" s="182">
        <v>1075</v>
      </c>
      <c r="Y188" s="182">
        <v>217</v>
      </c>
      <c r="Z188" s="182">
        <v>235</v>
      </c>
      <c r="AA188" s="182">
        <v>637</v>
      </c>
      <c r="AB188" s="182">
        <v>1089</v>
      </c>
      <c r="AC188" s="182">
        <v>311</v>
      </c>
      <c r="AD188" s="182">
        <v>400</v>
      </c>
    </row>
    <row r="189" spans="1:30" x14ac:dyDescent="0.25">
      <c r="A189" s="57" t="str">
        <f>'Run Rate'!A189</f>
        <v>ON00281</v>
      </c>
      <c r="B189" s="57" t="str">
        <f>'Run Rate'!B189</f>
        <v>Serious Mass 5,45kg Chocolate</v>
      </c>
      <c r="C189" s="57" t="str">
        <f>'Run Rate'!C189</f>
        <v>SPORTSKA PREHRANA</v>
      </c>
      <c r="D189" s="57" t="str">
        <f>'Run Rate'!D189</f>
        <v>02 SILVER</v>
      </c>
      <c r="E189" s="182">
        <v>8</v>
      </c>
      <c r="F189" s="182">
        <v>7</v>
      </c>
      <c r="G189" s="182">
        <v>4</v>
      </c>
      <c r="H189" s="182">
        <v>4</v>
      </c>
      <c r="I189" s="182">
        <v>5</v>
      </c>
      <c r="J189" s="182">
        <v>8</v>
      </c>
      <c r="K189" s="182">
        <v>12</v>
      </c>
      <c r="L189" s="182">
        <v>10</v>
      </c>
      <c r="M189" s="182">
        <v>12</v>
      </c>
      <c r="N189" s="182">
        <v>7</v>
      </c>
      <c r="O189" s="182">
        <v>12</v>
      </c>
      <c r="P189" s="182">
        <v>11</v>
      </c>
      <c r="Q189" s="182">
        <v>14</v>
      </c>
      <c r="R189" s="182">
        <v>8</v>
      </c>
      <c r="S189" s="182">
        <v>12</v>
      </c>
      <c r="T189" s="182">
        <v>17</v>
      </c>
      <c r="U189" s="182">
        <v>13</v>
      </c>
      <c r="V189" s="182">
        <v>8</v>
      </c>
      <c r="W189" s="182">
        <v>2</v>
      </c>
      <c r="X189" s="182">
        <v>2</v>
      </c>
      <c r="Y189" s="182">
        <v>1</v>
      </c>
      <c r="Z189" s="182">
        <v>1</v>
      </c>
      <c r="AA189" s="182">
        <v>1</v>
      </c>
      <c r="AB189" s="182">
        <v>0</v>
      </c>
      <c r="AC189" s="182">
        <v>0</v>
      </c>
      <c r="AD189" s="182">
        <v>0</v>
      </c>
    </row>
    <row r="190" spans="1:30" x14ac:dyDescent="0.25">
      <c r="A190" s="57" t="str">
        <f>'Run Rate'!A190</f>
        <v>ZOE08757</v>
      </c>
      <c r="B190" s="57" t="str">
        <f>'Run Rate'!B190</f>
        <v>Zoe Nutrition Protein Cream Pistachio 200g</v>
      </c>
      <c r="C190" s="57" t="str">
        <f>'Run Rate'!C190</f>
        <v>BIO I SUPERFOODS</v>
      </c>
      <c r="D190" s="57" t="str">
        <f>'Run Rate'!D190</f>
        <v>02 SILVER</v>
      </c>
      <c r="E190" s="182">
        <v>106</v>
      </c>
      <c r="F190" s="182">
        <v>118</v>
      </c>
      <c r="G190" s="182">
        <v>81</v>
      </c>
      <c r="H190" s="182">
        <v>96</v>
      </c>
      <c r="I190" s="182">
        <v>118</v>
      </c>
      <c r="J190" s="182">
        <v>55</v>
      </c>
      <c r="K190" s="182">
        <v>586</v>
      </c>
      <c r="L190" s="182">
        <v>135</v>
      </c>
      <c r="M190" s="182">
        <v>187</v>
      </c>
      <c r="N190" s="182">
        <v>362</v>
      </c>
      <c r="O190" s="182">
        <v>205</v>
      </c>
      <c r="P190" s="182">
        <v>44</v>
      </c>
      <c r="Q190" s="182">
        <v>46</v>
      </c>
      <c r="R190" s="182">
        <v>110</v>
      </c>
      <c r="S190" s="182">
        <v>194</v>
      </c>
      <c r="T190" s="182">
        <v>122</v>
      </c>
      <c r="U190" s="182">
        <v>146</v>
      </c>
      <c r="V190" s="182">
        <v>100</v>
      </c>
      <c r="W190" s="182">
        <v>117</v>
      </c>
      <c r="X190" s="182">
        <v>280</v>
      </c>
      <c r="Y190" s="182">
        <v>112</v>
      </c>
      <c r="Z190" s="182">
        <v>77</v>
      </c>
      <c r="AA190" s="182">
        <v>131</v>
      </c>
      <c r="AB190" s="182">
        <v>365</v>
      </c>
      <c r="AC190" s="182">
        <v>154</v>
      </c>
      <c r="AD190" s="182">
        <v>90</v>
      </c>
    </row>
    <row r="191" spans="1:30" x14ac:dyDescent="0.25">
      <c r="A191" s="57" t="str">
        <f>'Run Rate'!A191</f>
        <v>SHM00075</v>
      </c>
      <c r="B191" s="57" t="str">
        <f>'Run Rate'!B191</f>
        <v>DEFENDER, Go Hard or Go Home, 600 ml</v>
      </c>
      <c r="C191" s="57" t="str">
        <f>'Run Rate'!C191</f>
        <v>DRINKWARE I HOME</v>
      </c>
      <c r="D191" s="57" t="str">
        <f>'Run Rate'!D191</f>
        <v>02 SILVER</v>
      </c>
      <c r="E191" s="182">
        <v>181</v>
      </c>
      <c r="F191" s="182">
        <v>90</v>
      </c>
      <c r="G191" s="182">
        <v>200</v>
      </c>
      <c r="H191" s="182">
        <v>69</v>
      </c>
      <c r="I191" s="182">
        <v>108</v>
      </c>
      <c r="J191" s="182">
        <v>101</v>
      </c>
      <c r="K191" s="182">
        <v>122</v>
      </c>
      <c r="L191" s="182">
        <v>86</v>
      </c>
      <c r="M191" s="182">
        <v>950</v>
      </c>
      <c r="N191" s="182">
        <v>41</v>
      </c>
      <c r="O191" s="182">
        <v>204</v>
      </c>
      <c r="P191" s="182">
        <v>51</v>
      </c>
      <c r="Q191" s="182">
        <v>138</v>
      </c>
      <c r="R191" s="182">
        <v>34</v>
      </c>
      <c r="S191" s="182">
        <v>296</v>
      </c>
      <c r="T191" s="182">
        <v>73</v>
      </c>
      <c r="U191" s="182">
        <v>111</v>
      </c>
      <c r="V191" s="182">
        <v>55</v>
      </c>
      <c r="W191" s="182">
        <v>81</v>
      </c>
      <c r="X191" s="182">
        <v>283</v>
      </c>
      <c r="Y191" s="182">
        <v>30</v>
      </c>
      <c r="Z191" s="182">
        <v>47</v>
      </c>
      <c r="AA191" s="182">
        <v>949</v>
      </c>
      <c r="AB191" s="182">
        <v>224</v>
      </c>
      <c r="AC191" s="182">
        <v>96</v>
      </c>
      <c r="AD191" s="182">
        <v>52</v>
      </c>
    </row>
    <row r="192" spans="1:30" x14ac:dyDescent="0.25">
      <c r="A192" s="57" t="str">
        <f>'Run Rate'!A192</f>
        <v>ZOE12412</v>
      </c>
      <c r="B192" s="57" t="str">
        <f>'Run Rate'!B192</f>
        <v>ZOE Complete Meal Replacement 1kg Vanilla Gelato</v>
      </c>
      <c r="C192" s="57" t="str">
        <f>'Run Rate'!C192</f>
        <v>PROTEINI</v>
      </c>
      <c r="D192" s="57" t="str">
        <f>'Run Rate'!D192</f>
        <v>02 SILVER</v>
      </c>
      <c r="E192" s="182">
        <v>14</v>
      </c>
      <c r="F192" s="182">
        <v>14</v>
      </c>
      <c r="G192" s="182">
        <v>10</v>
      </c>
      <c r="H192" s="182">
        <v>14</v>
      </c>
      <c r="I192" s="182">
        <v>15</v>
      </c>
      <c r="J192" s="182">
        <v>4</v>
      </c>
      <c r="K192" s="182">
        <v>11</v>
      </c>
      <c r="L192" s="182">
        <v>12</v>
      </c>
      <c r="M192" s="182">
        <v>34</v>
      </c>
      <c r="N192" s="182">
        <v>25</v>
      </c>
      <c r="O192" s="182">
        <v>17</v>
      </c>
      <c r="P192" s="182">
        <v>13</v>
      </c>
      <c r="Q192" s="182">
        <v>50</v>
      </c>
      <c r="R192" s="182">
        <v>21</v>
      </c>
      <c r="S192" s="182">
        <v>15</v>
      </c>
      <c r="T192" s="182">
        <v>10</v>
      </c>
      <c r="U192" s="182">
        <v>8</v>
      </c>
      <c r="V192" s="182">
        <v>16</v>
      </c>
      <c r="W192" s="182">
        <v>16</v>
      </c>
      <c r="X192" s="182">
        <v>13</v>
      </c>
      <c r="Y192" s="182">
        <v>16</v>
      </c>
      <c r="Z192" s="182">
        <v>13</v>
      </c>
      <c r="AA192" s="182">
        <v>13</v>
      </c>
      <c r="AB192" s="182">
        <v>13</v>
      </c>
      <c r="AC192" s="182">
        <v>23</v>
      </c>
      <c r="AD192" s="182">
        <v>9</v>
      </c>
    </row>
    <row r="193" spans="1:30" x14ac:dyDescent="0.25">
      <c r="A193" s="57" t="str">
        <f>'Run Rate'!A193</f>
        <v>POL12849</v>
      </c>
      <c r="B193" s="57" t="str">
        <f>'Run Rate'!B193</f>
        <v>Polleo Premium HydroX Whey 1,8kg Chocolate Hazelnut</v>
      </c>
      <c r="C193" s="57" t="str">
        <f>'Run Rate'!C193</f>
        <v>PROTEINI</v>
      </c>
      <c r="D193" s="57" t="str">
        <f>'Run Rate'!D193</f>
        <v>02 SILVER</v>
      </c>
      <c r="E193" s="182">
        <v>0</v>
      </c>
      <c r="F193" s="182">
        <v>0</v>
      </c>
      <c r="G193" s="182">
        <v>0</v>
      </c>
      <c r="H193" s="182">
        <v>0</v>
      </c>
      <c r="I193" s="182">
        <v>0</v>
      </c>
      <c r="J193" s="182">
        <v>0</v>
      </c>
      <c r="K193" s="182">
        <v>0</v>
      </c>
      <c r="L193" s="182">
        <v>0</v>
      </c>
      <c r="M193" s="182">
        <v>0</v>
      </c>
      <c r="N193" s="182">
        <v>0</v>
      </c>
      <c r="O193" s="182">
        <v>0</v>
      </c>
      <c r="P193" s="182">
        <v>0</v>
      </c>
      <c r="Q193" s="182">
        <v>0</v>
      </c>
      <c r="R193" s="182">
        <v>0</v>
      </c>
      <c r="S193" s="182">
        <v>0</v>
      </c>
      <c r="T193" s="182">
        <v>0</v>
      </c>
      <c r="U193" s="182">
        <v>0</v>
      </c>
      <c r="V193" s="182">
        <v>0</v>
      </c>
      <c r="W193" s="182">
        <v>0</v>
      </c>
      <c r="X193" s="182">
        <v>0</v>
      </c>
      <c r="Y193" s="182">
        <v>0</v>
      </c>
      <c r="Z193" s="182">
        <v>0</v>
      </c>
      <c r="AA193" s="182">
        <v>0</v>
      </c>
      <c r="AB193" s="182">
        <v>0</v>
      </c>
      <c r="AC193" s="182">
        <v>0</v>
      </c>
      <c r="AD193" s="182">
        <v>0</v>
      </c>
    </row>
    <row r="194" spans="1:30" x14ac:dyDescent="0.25">
      <c r="A194" s="57" t="str">
        <f>'Run Rate'!A194</f>
        <v>NUT00846</v>
      </c>
      <c r="B194" s="57" t="str">
        <f>'Run Rate'!B194</f>
        <v>ElastiJoint 384g Fruit Punch</v>
      </c>
      <c r="C194" s="57" t="str">
        <f>'Run Rate'!C194</f>
        <v>SPORTSKA PREHRANA</v>
      </c>
      <c r="D194" s="57" t="str">
        <f>'Run Rate'!D194</f>
        <v>02 SILVER</v>
      </c>
      <c r="E194" s="182">
        <v>22</v>
      </c>
      <c r="F194" s="182">
        <v>11</v>
      </c>
      <c r="G194" s="182">
        <v>10</v>
      </c>
      <c r="H194" s="182">
        <v>10</v>
      </c>
      <c r="I194" s="182">
        <v>8</v>
      </c>
      <c r="J194" s="182">
        <v>10</v>
      </c>
      <c r="K194" s="182">
        <v>8</v>
      </c>
      <c r="L194" s="182">
        <v>15</v>
      </c>
      <c r="M194" s="182">
        <v>12</v>
      </c>
      <c r="N194" s="182">
        <v>12</v>
      </c>
      <c r="O194" s="182">
        <v>16</v>
      </c>
      <c r="P194" s="182">
        <v>9</v>
      </c>
      <c r="Q194" s="182">
        <v>19</v>
      </c>
      <c r="R194" s="182">
        <v>14</v>
      </c>
      <c r="S194" s="182">
        <v>17</v>
      </c>
      <c r="T194" s="182">
        <v>15</v>
      </c>
      <c r="U194" s="182">
        <v>15</v>
      </c>
      <c r="V194" s="182">
        <v>16</v>
      </c>
      <c r="W194" s="182">
        <v>17</v>
      </c>
      <c r="X194" s="182">
        <v>18</v>
      </c>
      <c r="Y194" s="182">
        <v>15</v>
      </c>
      <c r="Z194" s="182">
        <v>22</v>
      </c>
      <c r="AA194" s="182">
        <v>15</v>
      </c>
      <c r="AB194" s="182">
        <v>22</v>
      </c>
      <c r="AC194" s="182">
        <v>28</v>
      </c>
      <c r="AD194" s="182">
        <v>12</v>
      </c>
    </row>
    <row r="195" spans="1:30" x14ac:dyDescent="0.25">
      <c r="A195" s="57" t="str">
        <f>'Run Rate'!A195</f>
        <v>FIT05826</v>
      </c>
      <c r="B195" s="57" t="str">
        <f>'Run Rate'!B195</f>
        <v>Tatami strunjača crveno-plava 2 cm</v>
      </c>
      <c r="C195" s="57" t="str">
        <f>'Run Rate'!C195</f>
        <v>FITNESS OPREMA</v>
      </c>
      <c r="D195" s="57" t="str">
        <f>'Run Rate'!D195</f>
        <v>02 SILVER</v>
      </c>
      <c r="E195" s="182">
        <v>9</v>
      </c>
      <c r="F195" s="182">
        <v>1</v>
      </c>
      <c r="G195" s="182">
        <v>9</v>
      </c>
      <c r="H195" s="182">
        <v>24</v>
      </c>
      <c r="I195" s="182">
        <v>22</v>
      </c>
      <c r="J195" s="182">
        <v>13</v>
      </c>
      <c r="K195" s="182">
        <v>57</v>
      </c>
      <c r="L195" s="182">
        <v>30</v>
      </c>
      <c r="M195" s="182">
        <v>67</v>
      </c>
      <c r="N195" s="182">
        <v>5</v>
      </c>
      <c r="O195" s="182">
        <v>0</v>
      </c>
      <c r="P195" s="182">
        <v>5</v>
      </c>
      <c r="Q195" s="182">
        <v>36</v>
      </c>
      <c r="R195" s="182">
        <v>15</v>
      </c>
      <c r="S195" s="182">
        <v>35</v>
      </c>
      <c r="T195" s="182">
        <v>91</v>
      </c>
      <c r="U195" s="182">
        <v>26</v>
      </c>
      <c r="V195" s="182">
        <v>19</v>
      </c>
      <c r="W195" s="182">
        <v>25</v>
      </c>
      <c r="X195" s="182">
        <v>9</v>
      </c>
      <c r="Y195" s="182">
        <v>2</v>
      </c>
      <c r="Z195" s="182">
        <v>0</v>
      </c>
      <c r="AA195" s="182">
        <v>2</v>
      </c>
      <c r="AB195" s="182">
        <v>5</v>
      </c>
      <c r="AC195" s="182">
        <v>6</v>
      </c>
      <c r="AD195" s="182">
        <v>2</v>
      </c>
    </row>
    <row r="196" spans="1:30" x14ac:dyDescent="0.25">
      <c r="A196" s="57" t="str">
        <f>'Run Rate'!A196</f>
        <v>POL12860</v>
      </c>
      <c r="B196" s="57" t="str">
        <f>'Run Rate'!B196</f>
        <v>Polleo &amp; AP KO SHOT Pre-Workout 80ml Orange-cherry</v>
      </c>
      <c r="C196" s="57" t="str">
        <f>'Run Rate'!C196</f>
        <v>SPORTSKA PREHRANA</v>
      </c>
      <c r="D196" s="57" t="str">
        <f>'Run Rate'!D196</f>
        <v>02 SILVER</v>
      </c>
      <c r="E196" s="182">
        <v>0</v>
      </c>
      <c r="F196" s="182">
        <v>0</v>
      </c>
      <c r="G196" s="182">
        <v>0</v>
      </c>
      <c r="H196" s="182">
        <v>0</v>
      </c>
      <c r="I196" s="182">
        <v>0</v>
      </c>
      <c r="J196" s="182">
        <v>0</v>
      </c>
      <c r="K196" s="182">
        <v>0</v>
      </c>
      <c r="L196" s="182">
        <v>0</v>
      </c>
      <c r="M196" s="182">
        <v>0</v>
      </c>
      <c r="N196" s="182">
        <v>0</v>
      </c>
      <c r="O196" s="182">
        <v>0</v>
      </c>
      <c r="P196" s="182">
        <v>0</v>
      </c>
      <c r="Q196" s="182">
        <v>0</v>
      </c>
      <c r="R196" s="182">
        <v>0</v>
      </c>
      <c r="S196" s="182">
        <v>0</v>
      </c>
      <c r="T196" s="182">
        <v>0</v>
      </c>
      <c r="U196" s="182">
        <v>0</v>
      </c>
      <c r="V196" s="182">
        <v>0</v>
      </c>
      <c r="W196" s="182">
        <v>0</v>
      </c>
      <c r="X196" s="182">
        <v>0</v>
      </c>
      <c r="Y196" s="182">
        <v>0</v>
      </c>
      <c r="Z196" s="182">
        <v>0</v>
      </c>
      <c r="AA196" s="182">
        <v>0</v>
      </c>
      <c r="AB196" s="182">
        <v>0</v>
      </c>
      <c r="AC196" s="182">
        <v>0</v>
      </c>
      <c r="AD196" s="182">
        <v>0</v>
      </c>
    </row>
    <row r="197" spans="1:30" x14ac:dyDescent="0.25">
      <c r="A197" s="57" t="str">
        <f>'Run Rate'!A197</f>
        <v>CON23207</v>
      </c>
      <c r="B197" s="57" t="str">
        <f>'Run Rate'!B197</f>
        <v>Concept2 Bikeerg</v>
      </c>
      <c r="C197" s="57" t="str">
        <f>'Run Rate'!C197</f>
        <v>FITNESS OPREMA</v>
      </c>
      <c r="D197" s="57" t="str">
        <f>'Run Rate'!D197</f>
        <v>02 SILVER</v>
      </c>
      <c r="E197" s="182">
        <v>0</v>
      </c>
      <c r="F197" s="182">
        <v>3</v>
      </c>
      <c r="G197" s="182">
        <v>0</v>
      </c>
      <c r="H197" s="182">
        <v>0</v>
      </c>
      <c r="I197" s="182">
        <v>0</v>
      </c>
      <c r="J197" s="182">
        <v>0</v>
      </c>
      <c r="K197" s="182">
        <v>9</v>
      </c>
      <c r="L197" s="182">
        <v>1</v>
      </c>
      <c r="M197" s="182">
        <v>2</v>
      </c>
      <c r="N197" s="182">
        <v>0</v>
      </c>
      <c r="O197" s="182">
        <v>0</v>
      </c>
      <c r="P197" s="182">
        <v>0</v>
      </c>
      <c r="Q197" s="182">
        <v>0</v>
      </c>
      <c r="R197" s="182">
        <v>0</v>
      </c>
      <c r="S197" s="182">
        <v>0</v>
      </c>
      <c r="T197" s="182">
        <v>1</v>
      </c>
      <c r="U197" s="182">
        <v>2</v>
      </c>
      <c r="V197" s="182">
        <v>1</v>
      </c>
      <c r="W197" s="182">
        <v>0</v>
      </c>
      <c r="X197" s="182">
        <v>0</v>
      </c>
      <c r="Y197" s="182">
        <v>0</v>
      </c>
      <c r="Z197" s="182">
        <v>0</v>
      </c>
      <c r="AA197" s="182">
        <v>0</v>
      </c>
      <c r="AB197" s="182">
        <v>3</v>
      </c>
      <c r="AC197" s="182">
        <v>3</v>
      </c>
      <c r="AD197" s="182">
        <v>3</v>
      </c>
    </row>
    <row r="198" spans="1:30" x14ac:dyDescent="0.25">
      <c r="A198" s="57" t="str">
        <f>'Run Rate'!A198</f>
        <v>ON00216</v>
      </c>
      <c r="B198" s="57" t="str">
        <f>'Run Rate'!B198</f>
        <v>Amino Energy 270g fruit fusion</v>
      </c>
      <c r="C198" s="57" t="str">
        <f>'Run Rate'!C198</f>
        <v>SPORTSKA PREHRANA</v>
      </c>
      <c r="D198" s="57" t="str">
        <f>'Run Rate'!D198</f>
        <v>02 SILVER</v>
      </c>
      <c r="E198" s="182">
        <v>3</v>
      </c>
      <c r="F198" s="182">
        <v>3</v>
      </c>
      <c r="G198" s="182">
        <v>3</v>
      </c>
      <c r="H198" s="182">
        <v>2</v>
      </c>
      <c r="I198" s="182">
        <v>5</v>
      </c>
      <c r="J198" s="182">
        <v>6</v>
      </c>
      <c r="K198" s="182">
        <v>13</v>
      </c>
      <c r="L198" s="182">
        <v>6</v>
      </c>
      <c r="M198" s="182">
        <v>10</v>
      </c>
      <c r="N198" s="182">
        <v>9</v>
      </c>
      <c r="O198" s="182">
        <v>11</v>
      </c>
      <c r="P198" s="182">
        <v>8</v>
      </c>
      <c r="Q198" s="182">
        <v>6</v>
      </c>
      <c r="R198" s="182">
        <v>8</v>
      </c>
      <c r="S198" s="182">
        <v>10</v>
      </c>
      <c r="T198" s="182">
        <v>8</v>
      </c>
      <c r="U198" s="182">
        <v>27</v>
      </c>
      <c r="V198" s="182">
        <v>20</v>
      </c>
      <c r="W198" s="182">
        <v>18</v>
      </c>
      <c r="X198" s="182">
        <v>22</v>
      </c>
      <c r="Y198" s="182">
        <v>9</v>
      </c>
      <c r="Z198" s="182">
        <v>11</v>
      </c>
      <c r="AA198" s="182">
        <v>11</v>
      </c>
      <c r="AB198" s="182">
        <v>12</v>
      </c>
      <c r="AC198" s="182">
        <v>11</v>
      </c>
      <c r="AD198" s="182">
        <v>6</v>
      </c>
    </row>
    <row r="199" spans="1:30" x14ac:dyDescent="0.25">
      <c r="A199" s="57" t="str">
        <f>'Run Rate'!A199</f>
        <v>POL09731</v>
      </c>
      <c r="B199" s="57" t="str">
        <f>'Run Rate'!B199</f>
        <v>Polleo 1st Whey 30,4g SACHET Swiss Chocolate Supreme</v>
      </c>
      <c r="C199" s="57" t="str">
        <f>'Run Rate'!C199</f>
        <v>PROTEINI</v>
      </c>
      <c r="D199" s="57" t="str">
        <f>'Run Rate'!D199</f>
        <v>02 SILVER</v>
      </c>
      <c r="E199" s="182">
        <v>565</v>
      </c>
      <c r="F199" s="182">
        <v>194</v>
      </c>
      <c r="G199" s="182">
        <v>325</v>
      </c>
      <c r="H199" s="182">
        <v>255</v>
      </c>
      <c r="I199" s="182">
        <v>247</v>
      </c>
      <c r="J199" s="182">
        <v>174</v>
      </c>
      <c r="K199" s="182">
        <v>1686</v>
      </c>
      <c r="L199" s="182">
        <v>109</v>
      </c>
      <c r="M199" s="182">
        <v>482</v>
      </c>
      <c r="N199" s="182">
        <v>237</v>
      </c>
      <c r="O199" s="182">
        <v>966</v>
      </c>
      <c r="P199" s="182">
        <v>208</v>
      </c>
      <c r="Q199" s="182">
        <v>371</v>
      </c>
      <c r="R199" s="182">
        <v>195</v>
      </c>
      <c r="S199" s="182">
        <v>270</v>
      </c>
      <c r="T199" s="182">
        <v>249</v>
      </c>
      <c r="U199" s="182">
        <v>442</v>
      </c>
      <c r="V199" s="182">
        <v>1024</v>
      </c>
      <c r="W199" s="182">
        <v>157</v>
      </c>
      <c r="X199" s="182">
        <v>1613</v>
      </c>
      <c r="Y199" s="182">
        <v>248</v>
      </c>
      <c r="Z199" s="182">
        <v>185</v>
      </c>
      <c r="AA199" s="182">
        <v>275</v>
      </c>
      <c r="AB199" s="182">
        <v>1002</v>
      </c>
      <c r="AC199" s="182">
        <v>370</v>
      </c>
      <c r="AD199" s="182">
        <v>211</v>
      </c>
    </row>
    <row r="200" spans="1:30" x14ac:dyDescent="0.25">
      <c r="A200" s="57" t="str">
        <f>'Run Rate'!A200</f>
        <v>POL09796</v>
      </c>
      <c r="B200" s="57" t="str">
        <f>'Run Rate'!B200</f>
        <v>Polleo Beta Glucan 90 caps</v>
      </c>
      <c r="C200" s="57" t="str">
        <f>'Run Rate'!C200</f>
        <v>SPORTSKA PREHRANA</v>
      </c>
      <c r="D200" s="57" t="str">
        <f>'Run Rate'!D200</f>
        <v>02 SILVER</v>
      </c>
      <c r="E200" s="182">
        <v>10</v>
      </c>
      <c r="F200" s="182">
        <v>21</v>
      </c>
      <c r="G200" s="182">
        <v>5</v>
      </c>
      <c r="H200" s="182">
        <v>7</v>
      </c>
      <c r="I200" s="182">
        <v>22</v>
      </c>
      <c r="J200" s="182">
        <v>2</v>
      </c>
      <c r="K200" s="182">
        <v>1</v>
      </c>
      <c r="L200" s="182">
        <v>12</v>
      </c>
      <c r="M200" s="182">
        <v>8</v>
      </c>
      <c r="N200" s="182">
        <v>11</v>
      </c>
      <c r="O200" s="182">
        <v>6</v>
      </c>
      <c r="P200" s="182">
        <v>9</v>
      </c>
      <c r="Q200" s="182">
        <v>7</v>
      </c>
      <c r="R200" s="182">
        <v>4</v>
      </c>
      <c r="S200" s="182">
        <v>9</v>
      </c>
      <c r="T200" s="182">
        <v>281</v>
      </c>
      <c r="U200" s="182">
        <v>372</v>
      </c>
      <c r="V200" s="182">
        <v>297</v>
      </c>
      <c r="W200" s="182">
        <v>113</v>
      </c>
      <c r="X200" s="182">
        <v>7</v>
      </c>
      <c r="Y200" s="182">
        <v>9</v>
      </c>
      <c r="Z200" s="182">
        <v>7</v>
      </c>
      <c r="AA200" s="182">
        <v>3</v>
      </c>
      <c r="AB200" s="182">
        <v>9</v>
      </c>
      <c r="AC200" s="182">
        <v>27</v>
      </c>
      <c r="AD200" s="182">
        <v>19</v>
      </c>
    </row>
    <row r="201" spans="1:30" x14ac:dyDescent="0.25">
      <c r="A201" s="57" t="str">
        <f>'Run Rate'!A201</f>
        <v>POL12879</v>
      </c>
      <c r="B201" s="57" t="str">
        <f>'Run Rate'!B201</f>
        <v>Polleo NextGen Protein 2 kg Chocolate</v>
      </c>
      <c r="C201" s="57" t="str">
        <f>'Run Rate'!C201</f>
        <v>PROTEINI</v>
      </c>
      <c r="D201" s="57" t="str">
        <f>'Run Rate'!D201</f>
        <v>02 SILVER</v>
      </c>
      <c r="E201" s="182">
        <v>0</v>
      </c>
      <c r="F201" s="182">
        <v>0</v>
      </c>
      <c r="G201" s="182">
        <v>0</v>
      </c>
      <c r="H201" s="182">
        <v>0</v>
      </c>
      <c r="I201" s="182">
        <v>0</v>
      </c>
      <c r="J201" s="182">
        <v>0</v>
      </c>
      <c r="K201" s="182">
        <v>0</v>
      </c>
      <c r="L201" s="182">
        <v>0</v>
      </c>
      <c r="M201" s="182">
        <v>0</v>
      </c>
      <c r="N201" s="182">
        <v>0</v>
      </c>
      <c r="O201" s="182">
        <v>0</v>
      </c>
      <c r="P201" s="182">
        <v>0</v>
      </c>
      <c r="Q201" s="182">
        <v>0</v>
      </c>
      <c r="R201" s="182">
        <v>0</v>
      </c>
      <c r="S201" s="182">
        <v>0</v>
      </c>
      <c r="T201" s="182">
        <v>0</v>
      </c>
      <c r="U201" s="182">
        <v>0</v>
      </c>
      <c r="V201" s="182">
        <v>0</v>
      </c>
      <c r="W201" s="182">
        <v>0</v>
      </c>
      <c r="X201" s="182">
        <v>0</v>
      </c>
      <c r="Y201" s="182">
        <v>0</v>
      </c>
      <c r="Z201" s="182">
        <v>0</v>
      </c>
      <c r="AA201" s="182">
        <v>0</v>
      </c>
      <c r="AB201" s="182">
        <v>0</v>
      </c>
      <c r="AC201" s="182">
        <v>0</v>
      </c>
      <c r="AD201" s="182">
        <v>0</v>
      </c>
    </row>
    <row r="202" spans="1:30" x14ac:dyDescent="0.25">
      <c r="A202" s="57" t="str">
        <f>'Run Rate'!A202</f>
        <v>SHM00030</v>
      </c>
      <c r="B202" s="57" t="str">
        <f>'Run Rate'!B202</f>
        <v>Shieldmixer Hero Pro Supergirl Classic</v>
      </c>
      <c r="C202" s="57" t="str">
        <f>'Run Rate'!C202</f>
        <v>DRINKWARE I HOME</v>
      </c>
      <c r="D202" s="57" t="str">
        <f>'Run Rate'!D202</f>
        <v>02 SILVER</v>
      </c>
      <c r="E202" s="182">
        <v>54</v>
      </c>
      <c r="F202" s="182">
        <v>46</v>
      </c>
      <c r="G202" s="182">
        <v>13</v>
      </c>
      <c r="H202" s="182">
        <v>5</v>
      </c>
      <c r="I202" s="182">
        <v>14</v>
      </c>
      <c r="J202" s="182">
        <v>1761</v>
      </c>
      <c r="K202" s="182">
        <v>3</v>
      </c>
      <c r="L202" s="182">
        <v>390</v>
      </c>
      <c r="M202" s="182">
        <v>311</v>
      </c>
      <c r="N202" s="182">
        <v>6</v>
      </c>
      <c r="O202" s="182">
        <v>8</v>
      </c>
      <c r="P202" s="182">
        <v>6</v>
      </c>
      <c r="Q202" s="182">
        <v>7</v>
      </c>
      <c r="R202" s="182">
        <v>4</v>
      </c>
      <c r="S202" s="182">
        <v>17</v>
      </c>
      <c r="T202" s="182">
        <v>17</v>
      </c>
      <c r="U202" s="182">
        <v>12</v>
      </c>
      <c r="V202" s="182">
        <v>13</v>
      </c>
      <c r="W202" s="182">
        <v>83</v>
      </c>
      <c r="X202" s="182">
        <v>17</v>
      </c>
      <c r="Y202" s="182">
        <v>9</v>
      </c>
      <c r="Z202" s="182">
        <v>9</v>
      </c>
      <c r="AA202" s="182">
        <v>16</v>
      </c>
      <c r="AB202" s="182">
        <v>38</v>
      </c>
      <c r="AC202" s="182">
        <v>363</v>
      </c>
      <c r="AD202" s="182">
        <v>14</v>
      </c>
    </row>
    <row r="203" spans="1:30" x14ac:dyDescent="0.25">
      <c r="A203" s="57" t="str">
        <f>'Run Rate'!A203</f>
        <v>ON00371</v>
      </c>
      <c r="B203" s="57" t="str">
        <f>'Run Rate'!B203</f>
        <v>Amino Energy 270g lemon lime</v>
      </c>
      <c r="C203" s="57" t="str">
        <f>'Run Rate'!C203</f>
        <v>SPORTSKA PREHRANA</v>
      </c>
      <c r="D203" s="57" t="str">
        <f>'Run Rate'!D203</f>
        <v>02 SILVER</v>
      </c>
      <c r="E203" s="182">
        <v>26</v>
      </c>
      <c r="F203" s="182">
        <v>21</v>
      </c>
      <c r="G203" s="182">
        <v>3</v>
      </c>
      <c r="H203" s="182">
        <v>11</v>
      </c>
      <c r="I203" s="182">
        <v>17</v>
      </c>
      <c r="J203" s="182">
        <v>8</v>
      </c>
      <c r="K203" s="182">
        <v>12</v>
      </c>
      <c r="L203" s="182">
        <v>7</v>
      </c>
      <c r="M203" s="182">
        <v>12</v>
      </c>
      <c r="N203" s="182">
        <v>9</v>
      </c>
      <c r="O203" s="182">
        <v>10</v>
      </c>
      <c r="P203" s="182">
        <v>12</v>
      </c>
      <c r="Q203" s="182">
        <v>13</v>
      </c>
      <c r="R203" s="182">
        <v>5</v>
      </c>
      <c r="S203" s="182">
        <v>17</v>
      </c>
      <c r="T203" s="182">
        <v>21</v>
      </c>
      <c r="U203" s="182">
        <v>42</v>
      </c>
      <c r="V203" s="182">
        <v>29</v>
      </c>
      <c r="W203" s="182">
        <v>18</v>
      </c>
      <c r="X203" s="182">
        <v>46</v>
      </c>
      <c r="Y203" s="182">
        <v>8</v>
      </c>
      <c r="Z203" s="182">
        <v>9</v>
      </c>
      <c r="AA203" s="182">
        <v>8</v>
      </c>
      <c r="AB203" s="182">
        <v>31</v>
      </c>
      <c r="AC203" s="182">
        <v>11</v>
      </c>
      <c r="AD203" s="182">
        <v>12</v>
      </c>
    </row>
    <row r="204" spans="1:30" x14ac:dyDescent="0.25">
      <c r="A204" s="57" t="str">
        <f>'Run Rate'!A204</f>
        <v>GRN00001</v>
      </c>
      <c r="B204" s="57" t="str">
        <f>'Run Rate'!B204</f>
        <v>Grenade Protein Bar Oreo Milk 60g Chocolate</v>
      </c>
      <c r="C204" s="57" t="str">
        <f>'Run Rate'!C204</f>
        <v>RTD &amp; SNACKS</v>
      </c>
      <c r="D204" s="57" t="str">
        <f>'Run Rate'!D204</f>
        <v>02 SILVER</v>
      </c>
      <c r="E204" s="182">
        <v>423</v>
      </c>
      <c r="F204" s="182">
        <v>202</v>
      </c>
      <c r="G204" s="182">
        <v>365</v>
      </c>
      <c r="H204" s="182">
        <v>160</v>
      </c>
      <c r="I204" s="182">
        <v>332</v>
      </c>
      <c r="J204" s="182">
        <v>81</v>
      </c>
      <c r="K204" s="182">
        <v>44</v>
      </c>
      <c r="L204" s="182">
        <v>46</v>
      </c>
      <c r="M204" s="182">
        <v>50</v>
      </c>
      <c r="N204" s="182">
        <v>80</v>
      </c>
      <c r="O204" s="182">
        <v>880</v>
      </c>
      <c r="P204" s="182">
        <v>297</v>
      </c>
      <c r="Q204" s="182">
        <v>1002</v>
      </c>
      <c r="R204" s="182">
        <v>168</v>
      </c>
      <c r="S204" s="182">
        <v>504</v>
      </c>
      <c r="T204" s="182">
        <v>150</v>
      </c>
      <c r="U204" s="182">
        <v>287</v>
      </c>
      <c r="V204" s="182">
        <v>327</v>
      </c>
      <c r="W204" s="182">
        <v>157</v>
      </c>
      <c r="X204" s="182">
        <v>692</v>
      </c>
      <c r="Y204" s="182">
        <v>229</v>
      </c>
      <c r="Z204" s="182">
        <v>93</v>
      </c>
      <c r="AA204" s="182">
        <v>316</v>
      </c>
      <c r="AB204" s="182">
        <v>496</v>
      </c>
      <c r="AC204" s="182">
        <v>187</v>
      </c>
      <c r="AD204" s="182">
        <v>174</v>
      </c>
    </row>
    <row r="205" spans="1:30" x14ac:dyDescent="0.25">
      <c r="A205" s="57" t="str">
        <f>'Run Rate'!A205</f>
        <v>ATC06518</v>
      </c>
      <c r="B205" s="57" t="str">
        <f>'Run Rate'!B205</f>
        <v>Girja gumirana 12 kg Atleticore</v>
      </c>
      <c r="C205" s="57" t="str">
        <f>'Run Rate'!C205</f>
        <v>FITNESS OPREMA</v>
      </c>
      <c r="D205" s="57" t="str">
        <f>'Run Rate'!D205</f>
        <v>02 SILVER</v>
      </c>
      <c r="E205" s="182">
        <v>0</v>
      </c>
      <c r="F205" s="182">
        <v>1</v>
      </c>
      <c r="G205" s="182">
        <v>10</v>
      </c>
      <c r="H205" s="182">
        <v>24</v>
      </c>
      <c r="I205" s="182">
        <v>26</v>
      </c>
      <c r="J205" s="182">
        <v>18</v>
      </c>
      <c r="K205" s="182">
        <v>17</v>
      </c>
      <c r="L205" s="182">
        <v>11</v>
      </c>
      <c r="M205" s="182">
        <v>7</v>
      </c>
      <c r="N205" s="182">
        <v>14</v>
      </c>
      <c r="O205" s="182">
        <v>9</v>
      </c>
      <c r="P205" s="182">
        <v>22</v>
      </c>
      <c r="Q205" s="182">
        <v>18</v>
      </c>
      <c r="R205" s="182">
        <v>32</v>
      </c>
      <c r="S205" s="182">
        <v>18</v>
      </c>
      <c r="T205" s="182">
        <v>11</v>
      </c>
      <c r="U205" s="182">
        <v>12</v>
      </c>
      <c r="V205" s="182">
        <v>9</v>
      </c>
      <c r="W205" s="182">
        <v>7</v>
      </c>
      <c r="X205" s="182">
        <v>9</v>
      </c>
      <c r="Y205" s="182">
        <v>11</v>
      </c>
      <c r="Z205" s="182">
        <v>5</v>
      </c>
      <c r="AA205" s="182">
        <v>6</v>
      </c>
      <c r="AB205" s="182">
        <v>9</v>
      </c>
      <c r="AC205" s="182">
        <v>33</v>
      </c>
      <c r="AD205" s="182">
        <v>40</v>
      </c>
    </row>
    <row r="206" spans="1:30" x14ac:dyDescent="0.25">
      <c r="A206" s="57" t="str">
        <f>'Run Rate'!A206</f>
        <v>ZOE12400</v>
      </c>
      <c r="B206" s="57" t="str">
        <f>'Run Rate'!B206</f>
        <v>ZOE Lean Burn 250g Raspberry</v>
      </c>
      <c r="C206" s="57" t="str">
        <f>'Run Rate'!C206</f>
        <v>SPORTSKA PREHRANA</v>
      </c>
      <c r="D206" s="57" t="str">
        <f>'Run Rate'!D206</f>
        <v>02 SILVER</v>
      </c>
      <c r="E206" s="182">
        <v>14</v>
      </c>
      <c r="F206" s="182">
        <v>9</v>
      </c>
      <c r="G206" s="182">
        <v>17</v>
      </c>
      <c r="H206" s="182">
        <v>13</v>
      </c>
      <c r="I206" s="182">
        <v>5</v>
      </c>
      <c r="J206" s="182">
        <v>8</v>
      </c>
      <c r="K206" s="182">
        <v>8</v>
      </c>
      <c r="L206" s="182">
        <v>10</v>
      </c>
      <c r="M206" s="182">
        <v>24</v>
      </c>
      <c r="N206" s="182">
        <v>16</v>
      </c>
      <c r="O206" s="182">
        <v>11</v>
      </c>
      <c r="P206" s="182">
        <v>10</v>
      </c>
      <c r="Q206" s="182">
        <v>18</v>
      </c>
      <c r="R206" s="182">
        <v>12</v>
      </c>
      <c r="S206" s="182">
        <v>7</v>
      </c>
      <c r="T206" s="182">
        <v>14</v>
      </c>
      <c r="U206" s="182">
        <v>41</v>
      </c>
      <c r="V206" s="182">
        <v>10</v>
      </c>
      <c r="W206" s="182">
        <v>9</v>
      </c>
      <c r="X206" s="182">
        <v>14</v>
      </c>
      <c r="Y206" s="182">
        <v>12</v>
      </c>
      <c r="Z206" s="182">
        <v>11</v>
      </c>
      <c r="AA206" s="182">
        <v>10</v>
      </c>
      <c r="AB206" s="182">
        <v>12</v>
      </c>
      <c r="AC206" s="182">
        <v>8</v>
      </c>
      <c r="AD206" s="182">
        <v>12</v>
      </c>
    </row>
    <row r="207" spans="1:30" x14ac:dyDescent="0.25">
      <c r="A207" s="57" t="str">
        <f>'Run Rate'!A207</f>
        <v>ATC06520</v>
      </c>
      <c r="B207" s="57" t="str">
        <f>'Run Rate'!B207</f>
        <v>Girja gumirana 20 kg Atleticore</v>
      </c>
      <c r="C207" s="57" t="str">
        <f>'Run Rate'!C207</f>
        <v>FITNESS OPREMA</v>
      </c>
      <c r="D207" s="57" t="str">
        <f>'Run Rate'!D207</f>
        <v>02 SILVER</v>
      </c>
      <c r="E207" s="182">
        <v>0</v>
      </c>
      <c r="F207" s="182">
        <v>0</v>
      </c>
      <c r="G207" s="182">
        <v>8</v>
      </c>
      <c r="H207" s="182">
        <v>8</v>
      </c>
      <c r="I207" s="182">
        <v>7</v>
      </c>
      <c r="J207" s="182">
        <v>9</v>
      </c>
      <c r="K207" s="182">
        <v>10</v>
      </c>
      <c r="L207" s="182">
        <v>5</v>
      </c>
      <c r="M207" s="182">
        <v>3</v>
      </c>
      <c r="N207" s="182">
        <v>2</v>
      </c>
      <c r="O207" s="182">
        <v>3</v>
      </c>
      <c r="P207" s="182">
        <v>10</v>
      </c>
      <c r="Q207" s="182">
        <v>6</v>
      </c>
      <c r="R207" s="182">
        <v>10</v>
      </c>
      <c r="S207" s="182">
        <v>17</v>
      </c>
      <c r="T207" s="182">
        <v>4</v>
      </c>
      <c r="U207" s="182">
        <v>6</v>
      </c>
      <c r="V207" s="182">
        <v>5</v>
      </c>
      <c r="W207" s="182">
        <v>4</v>
      </c>
      <c r="X207" s="182">
        <v>4</v>
      </c>
      <c r="Y207" s="182">
        <v>5</v>
      </c>
      <c r="Z207" s="182">
        <v>9</v>
      </c>
      <c r="AA207" s="182">
        <v>5</v>
      </c>
      <c r="AB207" s="182">
        <v>9</v>
      </c>
      <c r="AC207" s="182">
        <v>20</v>
      </c>
      <c r="AD207" s="182">
        <v>19</v>
      </c>
    </row>
    <row r="208" spans="1:30" x14ac:dyDescent="0.25">
      <c r="A208" s="57" t="str">
        <f>'Run Rate'!A208</f>
        <v>POL09710</v>
      </c>
      <c r="B208" s="57" t="str">
        <f>'Run Rate'!B208</f>
        <v>Polleo Protein Cream Hazelnut-Cocoa 200g</v>
      </c>
      <c r="C208" s="57" t="str">
        <f>'Run Rate'!C208</f>
        <v>BIO I SUPERFOODS</v>
      </c>
      <c r="D208" s="57" t="str">
        <f>'Run Rate'!D208</f>
        <v>02 SILVER</v>
      </c>
      <c r="E208" s="182">
        <v>152</v>
      </c>
      <c r="F208" s="182">
        <v>180</v>
      </c>
      <c r="G208" s="182">
        <v>826</v>
      </c>
      <c r="H208" s="182">
        <v>47</v>
      </c>
      <c r="I208" s="182">
        <v>179</v>
      </c>
      <c r="J208" s="182">
        <v>78</v>
      </c>
      <c r="K208" s="182">
        <v>92</v>
      </c>
      <c r="L208" s="182">
        <v>126</v>
      </c>
      <c r="M208" s="182">
        <v>113</v>
      </c>
      <c r="N208" s="182">
        <v>110</v>
      </c>
      <c r="O208" s="182">
        <v>276</v>
      </c>
      <c r="P208" s="182">
        <v>62</v>
      </c>
      <c r="Q208" s="182">
        <v>142</v>
      </c>
      <c r="R208" s="182">
        <v>393</v>
      </c>
      <c r="S208" s="182">
        <v>164</v>
      </c>
      <c r="T208" s="182">
        <v>91</v>
      </c>
      <c r="U208" s="182">
        <v>118</v>
      </c>
      <c r="V208" s="182">
        <v>81</v>
      </c>
      <c r="W208" s="182">
        <v>120</v>
      </c>
      <c r="X208" s="182">
        <v>297</v>
      </c>
      <c r="Y208" s="182">
        <v>73</v>
      </c>
      <c r="Z208" s="182">
        <v>105</v>
      </c>
      <c r="AA208" s="182">
        <v>96</v>
      </c>
      <c r="AB208" s="182">
        <v>364</v>
      </c>
      <c r="AC208" s="182">
        <v>143</v>
      </c>
      <c r="AD208" s="182">
        <v>179</v>
      </c>
    </row>
    <row r="209" spans="1:30" x14ac:dyDescent="0.25">
      <c r="A209" s="57" t="str">
        <f>'Run Rate'!A209</f>
        <v>POL12881</v>
      </c>
      <c r="B209" s="57" t="str">
        <f>'Run Rate'!B209</f>
        <v>Polleo NextGen Protein 2 kg Cookies &amp; Cream</v>
      </c>
      <c r="C209" s="57" t="str">
        <f>'Run Rate'!C209</f>
        <v>PROTEINI</v>
      </c>
      <c r="D209" s="57" t="str">
        <f>'Run Rate'!D209</f>
        <v>02 SILVER</v>
      </c>
      <c r="E209" s="182">
        <v>0</v>
      </c>
      <c r="F209" s="182">
        <v>0</v>
      </c>
      <c r="G209" s="182">
        <v>0</v>
      </c>
      <c r="H209" s="182">
        <v>0</v>
      </c>
      <c r="I209" s="182">
        <v>0</v>
      </c>
      <c r="J209" s="182">
        <v>0</v>
      </c>
      <c r="K209" s="182">
        <v>0</v>
      </c>
      <c r="L209" s="182">
        <v>0</v>
      </c>
      <c r="M209" s="182">
        <v>0</v>
      </c>
      <c r="N209" s="182">
        <v>0</v>
      </c>
      <c r="O209" s="182">
        <v>0</v>
      </c>
      <c r="P209" s="182">
        <v>0</v>
      </c>
      <c r="Q209" s="182">
        <v>0</v>
      </c>
      <c r="R209" s="182">
        <v>0</v>
      </c>
      <c r="S209" s="182">
        <v>0</v>
      </c>
      <c r="T209" s="182">
        <v>0</v>
      </c>
      <c r="U209" s="182">
        <v>0</v>
      </c>
      <c r="V209" s="182">
        <v>0</v>
      </c>
      <c r="W209" s="182">
        <v>0</v>
      </c>
      <c r="X209" s="182">
        <v>0</v>
      </c>
      <c r="Y209" s="182">
        <v>0</v>
      </c>
      <c r="Z209" s="182">
        <v>0</v>
      </c>
      <c r="AA209" s="182">
        <v>0</v>
      </c>
      <c r="AB209" s="182">
        <v>0</v>
      </c>
      <c r="AC209" s="182">
        <v>0</v>
      </c>
      <c r="AD209" s="182">
        <v>0</v>
      </c>
    </row>
    <row r="210" spans="1:30" x14ac:dyDescent="0.25">
      <c r="A210" s="57" t="str">
        <f>'Run Rate'!A210</f>
        <v>POL09862</v>
      </c>
      <c r="B210" s="57" t="str">
        <f>'Run Rate'!B210</f>
        <v>Polleo Maca 60 caps</v>
      </c>
      <c r="C210" s="57" t="str">
        <f>'Run Rate'!C210</f>
        <v>BIO I SUPERFOODS</v>
      </c>
      <c r="D210" s="57" t="str">
        <f>'Run Rate'!D210</f>
        <v>02 SILVER</v>
      </c>
      <c r="E210" s="182">
        <v>27</v>
      </c>
      <c r="F210" s="182">
        <v>23</v>
      </c>
      <c r="G210" s="182">
        <v>43</v>
      </c>
      <c r="H210" s="182">
        <v>53</v>
      </c>
      <c r="I210" s="182">
        <v>55</v>
      </c>
      <c r="J210" s="182">
        <v>54</v>
      </c>
      <c r="K210" s="182">
        <v>36</v>
      </c>
      <c r="L210" s="182">
        <v>26</v>
      </c>
      <c r="M210" s="182">
        <v>27</v>
      </c>
      <c r="N210" s="182">
        <v>33</v>
      </c>
      <c r="O210" s="182">
        <v>18</v>
      </c>
      <c r="P210" s="182">
        <v>78</v>
      </c>
      <c r="Q210" s="182">
        <v>68</v>
      </c>
      <c r="R210" s="182">
        <v>58</v>
      </c>
      <c r="S210" s="182">
        <v>71</v>
      </c>
      <c r="T210" s="182">
        <v>35</v>
      </c>
      <c r="U210" s="182">
        <v>36</v>
      </c>
      <c r="V210" s="182">
        <v>35</v>
      </c>
      <c r="W210" s="182">
        <v>34</v>
      </c>
      <c r="X210" s="182">
        <v>33</v>
      </c>
      <c r="Y210" s="182">
        <v>22</v>
      </c>
      <c r="Z210" s="182">
        <v>29</v>
      </c>
      <c r="AA210" s="182">
        <v>22</v>
      </c>
      <c r="AB210" s="182">
        <v>25</v>
      </c>
      <c r="AC210" s="182">
        <v>36</v>
      </c>
      <c r="AD210" s="182">
        <v>57</v>
      </c>
    </row>
    <row r="211" spans="1:30" x14ac:dyDescent="0.25">
      <c r="A211" s="57" t="str">
        <f>'Run Rate'!A211</f>
        <v>POL12690</v>
      </c>
      <c r="B211" s="57" t="str">
        <f>'Run Rate'!B211</f>
        <v>Polleo Pro Whey 908g Milky Chocolate</v>
      </c>
      <c r="C211" s="57" t="str">
        <f>'Run Rate'!C211</f>
        <v>PROTEINI</v>
      </c>
      <c r="D211" s="57" t="str">
        <f>'Run Rate'!D211</f>
        <v>02 SILVER</v>
      </c>
      <c r="E211" s="182">
        <v>56</v>
      </c>
      <c r="F211" s="182">
        <v>61</v>
      </c>
      <c r="G211" s="182">
        <v>111</v>
      </c>
      <c r="H211" s="182">
        <v>41</v>
      </c>
      <c r="I211" s="182">
        <v>17</v>
      </c>
      <c r="J211" s="182">
        <v>16</v>
      </c>
      <c r="K211" s="182">
        <v>4</v>
      </c>
      <c r="L211" s="182">
        <v>6</v>
      </c>
      <c r="M211" s="182">
        <v>1</v>
      </c>
      <c r="N211" s="182">
        <v>30</v>
      </c>
      <c r="O211" s="182">
        <v>63</v>
      </c>
      <c r="P211" s="182">
        <v>20</v>
      </c>
      <c r="Q211" s="182">
        <v>17</v>
      </c>
      <c r="R211" s="182">
        <v>11</v>
      </c>
      <c r="S211" s="182">
        <v>61</v>
      </c>
      <c r="T211" s="182">
        <v>23</v>
      </c>
      <c r="U211" s="182">
        <v>29</v>
      </c>
      <c r="V211" s="182">
        <v>27</v>
      </c>
      <c r="W211" s="182">
        <v>43</v>
      </c>
      <c r="X211" s="182">
        <v>68</v>
      </c>
      <c r="Y211" s="182">
        <v>18</v>
      </c>
      <c r="Z211" s="182">
        <v>27</v>
      </c>
      <c r="AA211" s="182">
        <v>52</v>
      </c>
      <c r="AB211" s="182">
        <v>72</v>
      </c>
      <c r="AC211" s="182">
        <v>50</v>
      </c>
      <c r="AD211" s="182">
        <v>46</v>
      </c>
    </row>
    <row r="212" spans="1:30" x14ac:dyDescent="0.25">
      <c r="A212" s="57" t="str">
        <f>'Run Rate'!A212</f>
        <v>ZOE12407</v>
      </c>
      <c r="B212" s="57" t="str">
        <f>'Run Rate'!B212</f>
        <v>ZOE Sculpt Burn 60caps</v>
      </c>
      <c r="C212" s="57" t="str">
        <f>'Run Rate'!C212</f>
        <v>SPORTSKA PREHRANA</v>
      </c>
      <c r="D212" s="57" t="str">
        <f>'Run Rate'!D212</f>
        <v>02 SILVER</v>
      </c>
      <c r="E212" s="182">
        <v>29</v>
      </c>
      <c r="F212" s="182">
        <v>5</v>
      </c>
      <c r="G212" s="182">
        <v>31</v>
      </c>
      <c r="H212" s="182">
        <v>35</v>
      </c>
      <c r="I212" s="182">
        <v>27</v>
      </c>
      <c r="J212" s="182">
        <v>25</v>
      </c>
      <c r="K212" s="182">
        <v>18</v>
      </c>
      <c r="L212" s="182">
        <v>16</v>
      </c>
      <c r="M212" s="182">
        <v>22</v>
      </c>
      <c r="N212" s="182">
        <v>13</v>
      </c>
      <c r="O212" s="182">
        <v>13</v>
      </c>
      <c r="P212" s="182">
        <v>12</v>
      </c>
      <c r="Q212" s="182">
        <v>6</v>
      </c>
      <c r="R212" s="182">
        <v>13</v>
      </c>
      <c r="S212" s="182">
        <v>17</v>
      </c>
      <c r="T212" s="182">
        <v>24</v>
      </c>
      <c r="U212" s="182">
        <v>11</v>
      </c>
      <c r="V212" s="182">
        <v>15</v>
      </c>
      <c r="W212" s="182">
        <v>14</v>
      </c>
      <c r="X212" s="182">
        <v>14</v>
      </c>
      <c r="Y212" s="182">
        <v>22</v>
      </c>
      <c r="Z212" s="182">
        <v>15</v>
      </c>
      <c r="AA212" s="182">
        <v>11</v>
      </c>
      <c r="AB212" s="182">
        <v>20</v>
      </c>
      <c r="AC212" s="182">
        <v>82</v>
      </c>
      <c r="AD212" s="182">
        <v>24</v>
      </c>
    </row>
    <row r="213" spans="1:30" x14ac:dyDescent="0.25">
      <c r="A213" s="57" t="str">
        <f>'Run Rate'!A213</f>
        <v>POL04372</v>
      </c>
      <c r="B213" s="57" t="str">
        <f>'Run Rate'!B213</f>
        <v>Polleo Zero Syrup 425ml Cookies&amp;Cream</v>
      </c>
      <c r="C213" s="57" t="str">
        <f>'Run Rate'!C213</f>
        <v>BIO I SUPERFOODS</v>
      </c>
      <c r="D213" s="57" t="str">
        <f>'Run Rate'!D213</f>
        <v>02 SILVER</v>
      </c>
      <c r="E213" s="182">
        <v>26</v>
      </c>
      <c r="F213" s="182">
        <v>17</v>
      </c>
      <c r="G213" s="182">
        <v>33</v>
      </c>
      <c r="H213" s="182">
        <v>2</v>
      </c>
      <c r="I213" s="182">
        <v>3</v>
      </c>
      <c r="J213" s="182">
        <v>0</v>
      </c>
      <c r="K213" s="182">
        <v>1</v>
      </c>
      <c r="L213" s="182">
        <v>0</v>
      </c>
      <c r="M213" s="182">
        <v>1</v>
      </c>
      <c r="N213" s="182">
        <v>0</v>
      </c>
      <c r="O213" s="182">
        <v>0</v>
      </c>
      <c r="P213" s="182">
        <v>0</v>
      </c>
      <c r="Q213" s="182">
        <v>1</v>
      </c>
      <c r="R213" s="182">
        <v>1</v>
      </c>
      <c r="S213" s="182">
        <v>0</v>
      </c>
      <c r="T213" s="182">
        <v>9</v>
      </c>
      <c r="U213" s="182">
        <v>27</v>
      </c>
      <c r="V213" s="182">
        <v>109</v>
      </c>
      <c r="W213" s="182">
        <v>62</v>
      </c>
      <c r="X213" s="182">
        <v>20</v>
      </c>
      <c r="Y213" s="182">
        <v>15</v>
      </c>
      <c r="Z213" s="182">
        <v>7</v>
      </c>
      <c r="AA213" s="182">
        <v>10</v>
      </c>
      <c r="AB213" s="182">
        <v>4</v>
      </c>
      <c r="AC213" s="182">
        <v>6</v>
      </c>
      <c r="AD213" s="182">
        <v>3</v>
      </c>
    </row>
    <row r="214" spans="1:30" x14ac:dyDescent="0.25">
      <c r="A214" s="57" t="str">
        <f>'Run Rate'!A214</f>
        <v>SCM04430</v>
      </c>
      <c r="B214" s="57" t="str">
        <f>'Run Rate'!B214</f>
        <v>Viper Black 1,8 kg Chocolate</v>
      </c>
      <c r="C214" s="57" t="str">
        <f>'Run Rate'!C214</f>
        <v>PROTEINI</v>
      </c>
      <c r="D214" s="57" t="str">
        <f>'Run Rate'!D214</f>
        <v>02 SILVER</v>
      </c>
      <c r="E214" s="182">
        <v>7</v>
      </c>
      <c r="F214" s="182">
        <v>7</v>
      </c>
      <c r="G214" s="182">
        <v>6</v>
      </c>
      <c r="H214" s="182">
        <v>9</v>
      </c>
      <c r="I214" s="182">
        <v>0</v>
      </c>
      <c r="J214" s="182">
        <v>5</v>
      </c>
      <c r="K214" s="182">
        <v>4</v>
      </c>
      <c r="L214" s="182">
        <v>5</v>
      </c>
      <c r="M214" s="182">
        <v>5</v>
      </c>
      <c r="N214" s="182">
        <v>16</v>
      </c>
      <c r="O214" s="182">
        <v>15</v>
      </c>
      <c r="P214" s="182">
        <v>9</v>
      </c>
      <c r="Q214" s="182">
        <v>11</v>
      </c>
      <c r="R214" s="182">
        <v>6</v>
      </c>
      <c r="S214" s="182">
        <v>4</v>
      </c>
      <c r="T214" s="182">
        <v>1</v>
      </c>
      <c r="U214" s="182">
        <v>2</v>
      </c>
      <c r="V214" s="182">
        <v>6</v>
      </c>
      <c r="W214" s="182">
        <v>3</v>
      </c>
      <c r="X214" s="182">
        <v>6</v>
      </c>
      <c r="Y214" s="182">
        <v>4</v>
      </c>
      <c r="Z214" s="182">
        <v>5</v>
      </c>
      <c r="AA214" s="182">
        <v>5</v>
      </c>
      <c r="AB214" s="182">
        <v>17</v>
      </c>
      <c r="AC214" s="182">
        <v>24</v>
      </c>
      <c r="AD214" s="182">
        <v>15</v>
      </c>
    </row>
    <row r="215" spans="1:30" x14ac:dyDescent="0.25">
      <c r="A215" s="57" t="str">
        <f>'Run Rate'!A215</f>
        <v>POL09780</v>
      </c>
      <c r="B215" s="57" t="str">
        <f>'Run Rate'!B215</f>
        <v>Polleo HydroX Micellar Casein 908g Vanilla Ice Cream</v>
      </c>
      <c r="C215" s="57" t="str">
        <f>'Run Rate'!C215</f>
        <v>PROTEINI</v>
      </c>
      <c r="D215" s="57" t="str">
        <f>'Run Rate'!D215</f>
        <v>02 SILVER</v>
      </c>
      <c r="E215" s="182">
        <v>0</v>
      </c>
      <c r="F215" s="182">
        <v>6</v>
      </c>
      <c r="G215" s="182">
        <v>5</v>
      </c>
      <c r="H215" s="182">
        <v>9</v>
      </c>
      <c r="I215" s="182">
        <v>12</v>
      </c>
      <c r="J215" s="182">
        <v>10</v>
      </c>
      <c r="K215" s="182">
        <v>9</v>
      </c>
      <c r="L215" s="182">
        <v>12</v>
      </c>
      <c r="M215" s="182">
        <v>2</v>
      </c>
      <c r="N215" s="182">
        <v>16</v>
      </c>
      <c r="O215" s="182">
        <v>15</v>
      </c>
      <c r="P215" s="182">
        <v>9</v>
      </c>
      <c r="Q215" s="182">
        <v>12</v>
      </c>
      <c r="R215" s="182">
        <v>12</v>
      </c>
      <c r="S215" s="182">
        <v>13</v>
      </c>
      <c r="T215" s="182">
        <v>13</v>
      </c>
      <c r="U215" s="182">
        <v>13</v>
      </c>
      <c r="V215" s="182">
        <v>7</v>
      </c>
      <c r="W215" s="182">
        <v>8</v>
      </c>
      <c r="X215" s="182">
        <v>15</v>
      </c>
      <c r="Y215" s="182">
        <v>17</v>
      </c>
      <c r="Z215" s="182">
        <v>16</v>
      </c>
      <c r="AA215" s="182">
        <v>5</v>
      </c>
      <c r="AB215" s="182">
        <v>17</v>
      </c>
      <c r="AC215" s="182">
        <v>12</v>
      </c>
      <c r="AD215" s="182">
        <v>9</v>
      </c>
    </row>
    <row r="216" spans="1:30" x14ac:dyDescent="0.25">
      <c r="A216" s="57" t="str">
        <f>'Run Rate'!A216</f>
        <v>ON00246</v>
      </c>
      <c r="B216" s="57" t="str">
        <f>'Run Rate'!B216</f>
        <v>Gold Whey 4,53kg Vanilla Ice Cream</v>
      </c>
      <c r="C216" s="57" t="str">
        <f>'Run Rate'!C216</f>
        <v>PROTEINI</v>
      </c>
      <c r="D216" s="57" t="str">
        <f>'Run Rate'!D216</f>
        <v>02 SILVER</v>
      </c>
      <c r="E216" s="182">
        <v>15</v>
      </c>
      <c r="F216" s="182">
        <v>10</v>
      </c>
      <c r="G216" s="182">
        <v>7</v>
      </c>
      <c r="H216" s="182">
        <v>12</v>
      </c>
      <c r="I216" s="182">
        <v>15</v>
      </c>
      <c r="J216" s="182">
        <v>12</v>
      </c>
      <c r="K216" s="182">
        <v>4</v>
      </c>
      <c r="L216" s="182">
        <v>14</v>
      </c>
      <c r="M216" s="182">
        <v>8</v>
      </c>
      <c r="N216" s="182">
        <v>19</v>
      </c>
      <c r="O216" s="182">
        <v>14</v>
      </c>
      <c r="P216" s="182">
        <v>16</v>
      </c>
      <c r="Q216" s="182">
        <v>14</v>
      </c>
      <c r="R216" s="182">
        <v>12</v>
      </c>
      <c r="S216" s="182">
        <v>12</v>
      </c>
      <c r="T216" s="182">
        <v>8</v>
      </c>
      <c r="U216" s="182">
        <v>21</v>
      </c>
      <c r="V216" s="182">
        <v>10</v>
      </c>
      <c r="W216" s="182">
        <v>8</v>
      </c>
      <c r="X216" s="182">
        <v>1</v>
      </c>
      <c r="Y216" s="182">
        <v>1</v>
      </c>
      <c r="Z216" s="182">
        <v>6</v>
      </c>
      <c r="AA216" s="182">
        <v>25</v>
      </c>
      <c r="AB216" s="182">
        <v>11</v>
      </c>
      <c r="AC216" s="182">
        <v>5</v>
      </c>
      <c r="AD216" s="182">
        <v>5</v>
      </c>
    </row>
    <row r="217" spans="1:30" x14ac:dyDescent="0.25">
      <c r="A217" s="57" t="str">
        <f>'Run Rate'!A217</f>
        <v>POL12766</v>
      </c>
      <c r="B217" s="57" t="str">
        <f>'Run Rate'!B217</f>
        <v>Polleo Smart Cookies 128g Brownie</v>
      </c>
      <c r="C217" s="57" t="str">
        <f>'Run Rate'!C217</f>
        <v>RTD &amp; SNACKS</v>
      </c>
      <c r="D217" s="57" t="str">
        <f>'Run Rate'!D217</f>
        <v>02 SILVER</v>
      </c>
      <c r="E217" s="182">
        <v>362</v>
      </c>
      <c r="F217" s="182">
        <v>157</v>
      </c>
      <c r="G217" s="182">
        <v>157</v>
      </c>
      <c r="H217" s="182">
        <v>182</v>
      </c>
      <c r="I217" s="182">
        <v>317</v>
      </c>
      <c r="J217" s="182">
        <v>180</v>
      </c>
      <c r="K217" s="182">
        <v>213</v>
      </c>
      <c r="L217" s="182">
        <v>325</v>
      </c>
      <c r="M217" s="182">
        <v>310</v>
      </c>
      <c r="N217" s="182">
        <v>264</v>
      </c>
      <c r="O217" s="182">
        <v>328</v>
      </c>
      <c r="P217" s="182">
        <v>202</v>
      </c>
      <c r="Q217" s="182">
        <v>157</v>
      </c>
      <c r="R217" s="182">
        <v>87</v>
      </c>
      <c r="S217" s="182">
        <v>190</v>
      </c>
      <c r="T217" s="182">
        <v>133</v>
      </c>
      <c r="U217" s="182">
        <v>272</v>
      </c>
      <c r="V217" s="182">
        <v>152</v>
      </c>
      <c r="W217" s="182">
        <v>146</v>
      </c>
      <c r="X217" s="182">
        <v>345</v>
      </c>
      <c r="Y217" s="182">
        <v>89</v>
      </c>
      <c r="Z217" s="182">
        <v>178</v>
      </c>
      <c r="AA217" s="182">
        <v>122</v>
      </c>
      <c r="AB217" s="182">
        <v>277</v>
      </c>
      <c r="AC217" s="182">
        <v>193</v>
      </c>
      <c r="AD217" s="182">
        <v>187</v>
      </c>
    </row>
    <row r="218" spans="1:30" x14ac:dyDescent="0.25">
      <c r="A218" s="57" t="str">
        <f>'Run Rate'!A218</f>
        <v>NUT00888</v>
      </c>
      <c r="B218" s="57" t="str">
        <f>'Run Rate'!B218</f>
        <v>ElastiJoint 384g Grape</v>
      </c>
      <c r="C218" s="57" t="str">
        <f>'Run Rate'!C218</f>
        <v>SPORTSKA PREHRANA</v>
      </c>
      <c r="D218" s="57" t="str">
        <f>'Run Rate'!D218</f>
        <v>02 SILVER</v>
      </c>
      <c r="E218" s="182">
        <v>9</v>
      </c>
      <c r="F218" s="182">
        <v>17</v>
      </c>
      <c r="G218" s="182">
        <v>16</v>
      </c>
      <c r="H218" s="182">
        <v>21</v>
      </c>
      <c r="I218" s="182">
        <v>14</v>
      </c>
      <c r="J218" s="182">
        <v>8</v>
      </c>
      <c r="K218" s="182">
        <v>9</v>
      </c>
      <c r="L218" s="182">
        <v>17</v>
      </c>
      <c r="M218" s="182">
        <v>17</v>
      </c>
      <c r="N218" s="182">
        <v>18</v>
      </c>
      <c r="O218" s="182">
        <v>12</v>
      </c>
      <c r="P218" s="182">
        <v>13</v>
      </c>
      <c r="Q218" s="182">
        <v>24</v>
      </c>
      <c r="R218" s="182">
        <v>15</v>
      </c>
      <c r="S218" s="182">
        <v>17</v>
      </c>
      <c r="T218" s="182">
        <v>20</v>
      </c>
      <c r="U218" s="182">
        <v>13</v>
      </c>
      <c r="V218" s="182">
        <v>14</v>
      </c>
      <c r="W218" s="182">
        <v>15</v>
      </c>
      <c r="X218" s="182">
        <v>17</v>
      </c>
      <c r="Y218" s="182">
        <v>20</v>
      </c>
      <c r="Z218" s="182">
        <v>13</v>
      </c>
      <c r="AA218" s="182">
        <v>16</v>
      </c>
      <c r="AB218" s="182">
        <v>13</v>
      </c>
      <c r="AC218" s="182">
        <v>23</v>
      </c>
      <c r="AD218" s="182">
        <v>15</v>
      </c>
    </row>
    <row r="219" spans="1:30" x14ac:dyDescent="0.25">
      <c r="A219" s="57" t="str">
        <f>'Run Rate'!A219</f>
        <v>GAR04824</v>
      </c>
      <c r="B219" s="57" t="str">
        <f>'Run Rate'!B219</f>
        <v>Forerunner 970 Carbon Gray DLC Titanium, Black</v>
      </c>
      <c r="C219" s="57" t="str">
        <f>'Run Rate'!C219</f>
        <v>GADGETI</v>
      </c>
      <c r="D219" s="57" t="str">
        <f>'Run Rate'!D219</f>
        <v>02 SILVER</v>
      </c>
      <c r="E219" s="182">
        <v>0</v>
      </c>
      <c r="F219" s="182">
        <v>0</v>
      </c>
      <c r="G219" s="182">
        <v>0</v>
      </c>
      <c r="H219" s="182">
        <v>0</v>
      </c>
      <c r="I219" s="182">
        <v>0</v>
      </c>
      <c r="J219" s="182">
        <v>0</v>
      </c>
      <c r="K219" s="182">
        <v>0</v>
      </c>
      <c r="L219" s="182">
        <v>0</v>
      </c>
      <c r="M219" s="182">
        <v>0</v>
      </c>
      <c r="N219" s="182">
        <v>1</v>
      </c>
      <c r="O219" s="182">
        <v>1</v>
      </c>
      <c r="P219" s="182">
        <v>9</v>
      </c>
      <c r="Q219" s="182">
        <v>9</v>
      </c>
      <c r="R219" s="182">
        <v>6</v>
      </c>
      <c r="S219" s="182">
        <v>12</v>
      </c>
      <c r="T219" s="182">
        <v>4</v>
      </c>
      <c r="U219" s="182">
        <v>9</v>
      </c>
      <c r="V219" s="182">
        <v>1</v>
      </c>
      <c r="W219" s="182">
        <v>6</v>
      </c>
      <c r="X219" s="182">
        <v>3</v>
      </c>
      <c r="Y219" s="182">
        <v>1</v>
      </c>
      <c r="Z219" s="182">
        <v>1</v>
      </c>
      <c r="AA219" s="182">
        <v>2</v>
      </c>
      <c r="AB219" s="182">
        <v>3</v>
      </c>
      <c r="AC219" s="182">
        <v>12</v>
      </c>
      <c r="AD219" s="182">
        <v>15</v>
      </c>
    </row>
    <row r="220" spans="1:30" x14ac:dyDescent="0.25">
      <c r="A220" s="57" t="str">
        <f>'Run Rate'!A220</f>
        <v>POL09924</v>
      </c>
      <c r="B220" s="57" t="str">
        <f>'Run Rate'!B220</f>
        <v>Polleo Protein pancake 500g unflavoured</v>
      </c>
      <c r="C220" s="57" t="str">
        <f>'Run Rate'!C220</f>
        <v>PROTEINI</v>
      </c>
      <c r="D220" s="57" t="str">
        <f>'Run Rate'!D220</f>
        <v>02 SILVER</v>
      </c>
      <c r="E220" s="182">
        <v>38</v>
      </c>
      <c r="F220" s="182">
        <v>51</v>
      </c>
      <c r="G220" s="182">
        <v>603</v>
      </c>
      <c r="H220" s="182">
        <v>17</v>
      </c>
      <c r="I220" s="182">
        <v>25</v>
      </c>
      <c r="J220" s="182">
        <v>35</v>
      </c>
      <c r="K220" s="182">
        <v>21</v>
      </c>
      <c r="L220" s="182">
        <v>22</v>
      </c>
      <c r="M220" s="182">
        <v>45</v>
      </c>
      <c r="N220" s="182">
        <v>597</v>
      </c>
      <c r="O220" s="182">
        <v>64</v>
      </c>
      <c r="P220" s="182">
        <v>26</v>
      </c>
      <c r="Q220" s="182">
        <v>19</v>
      </c>
      <c r="R220" s="182">
        <v>18</v>
      </c>
      <c r="S220" s="182">
        <v>22</v>
      </c>
      <c r="T220" s="182">
        <v>26</v>
      </c>
      <c r="U220" s="182">
        <v>24</v>
      </c>
      <c r="V220" s="182">
        <v>34</v>
      </c>
      <c r="W220" s="182">
        <v>20</v>
      </c>
      <c r="X220" s="182">
        <v>102</v>
      </c>
      <c r="Y220" s="182">
        <v>19</v>
      </c>
      <c r="Z220" s="182">
        <v>20</v>
      </c>
      <c r="AA220" s="182">
        <v>34</v>
      </c>
      <c r="AB220" s="182">
        <v>47</v>
      </c>
      <c r="AC220" s="182">
        <v>34</v>
      </c>
      <c r="AD220" s="182">
        <v>30</v>
      </c>
    </row>
    <row r="221" spans="1:30" x14ac:dyDescent="0.25">
      <c r="A221" s="57" t="str">
        <f>'Run Rate'!A221</f>
        <v>THG03001</v>
      </c>
      <c r="B221" s="57" t="str">
        <f>'Run Rate'!B221</f>
        <v>Theragun PRO PLUS</v>
      </c>
      <c r="C221" s="57" t="str">
        <f>'Run Rate'!C221</f>
        <v>FITNESS OPREMA</v>
      </c>
      <c r="D221" s="57" t="str">
        <f>'Run Rate'!D221</f>
        <v>02 SILVER</v>
      </c>
      <c r="E221" s="182">
        <v>0</v>
      </c>
      <c r="F221" s="182">
        <v>0</v>
      </c>
      <c r="G221" s="182">
        <v>2</v>
      </c>
      <c r="H221" s="182">
        <v>4</v>
      </c>
      <c r="I221" s="182">
        <v>1</v>
      </c>
      <c r="J221" s="182">
        <v>0</v>
      </c>
      <c r="K221" s="182">
        <v>0</v>
      </c>
      <c r="L221" s="182">
        <v>2</v>
      </c>
      <c r="M221" s="182">
        <v>0</v>
      </c>
      <c r="N221" s="182">
        <v>4</v>
      </c>
      <c r="O221" s="182">
        <v>1</v>
      </c>
      <c r="P221" s="182">
        <v>1</v>
      </c>
      <c r="Q221" s="182">
        <v>0</v>
      </c>
      <c r="R221" s="182">
        <v>2</v>
      </c>
      <c r="S221" s="182">
        <v>2</v>
      </c>
      <c r="T221" s="182">
        <v>1</v>
      </c>
      <c r="U221" s="182">
        <v>3</v>
      </c>
      <c r="V221" s="182">
        <v>0</v>
      </c>
      <c r="W221" s="182">
        <v>0</v>
      </c>
      <c r="X221" s="182">
        <v>0</v>
      </c>
      <c r="Y221" s="182">
        <v>2</v>
      </c>
      <c r="Z221" s="182">
        <v>1</v>
      </c>
      <c r="AA221" s="182">
        <v>2</v>
      </c>
      <c r="AB221" s="182">
        <v>3</v>
      </c>
      <c r="AC221" s="182">
        <v>3</v>
      </c>
      <c r="AD221" s="182">
        <v>4</v>
      </c>
    </row>
    <row r="222" spans="1:30" x14ac:dyDescent="0.25">
      <c r="A222" s="57" t="str">
        <f>'Run Rate'!A222</f>
        <v>SHM00081</v>
      </c>
      <c r="B222" s="57" t="str">
        <f>'Run Rate'!B222</f>
        <v>DEFENDER, May the Gainz Be With You, 600 ml</v>
      </c>
      <c r="C222" s="57" t="str">
        <f>'Run Rate'!C222</f>
        <v>DRINKWARE I HOME</v>
      </c>
      <c r="D222" s="57" t="str">
        <f>'Run Rate'!D222</f>
        <v>02 SILVER</v>
      </c>
      <c r="E222" s="182">
        <v>87</v>
      </c>
      <c r="F222" s="182">
        <v>63</v>
      </c>
      <c r="G222" s="182">
        <v>88</v>
      </c>
      <c r="H222" s="182">
        <v>43</v>
      </c>
      <c r="I222" s="182">
        <v>81</v>
      </c>
      <c r="J222" s="182">
        <v>59</v>
      </c>
      <c r="K222" s="182">
        <v>71</v>
      </c>
      <c r="L222" s="182">
        <v>67</v>
      </c>
      <c r="M222" s="182">
        <v>49</v>
      </c>
      <c r="N222" s="182">
        <v>47</v>
      </c>
      <c r="O222" s="182">
        <v>114</v>
      </c>
      <c r="P222" s="182">
        <v>45</v>
      </c>
      <c r="Q222" s="182">
        <v>83</v>
      </c>
      <c r="R222" s="182">
        <v>26</v>
      </c>
      <c r="S222" s="182">
        <v>165</v>
      </c>
      <c r="T222" s="182">
        <v>29</v>
      </c>
      <c r="U222" s="182">
        <v>43</v>
      </c>
      <c r="V222" s="182">
        <v>57</v>
      </c>
      <c r="W222" s="182">
        <v>46</v>
      </c>
      <c r="X222" s="182">
        <v>188</v>
      </c>
      <c r="Y222" s="182">
        <v>32</v>
      </c>
      <c r="Z222" s="182">
        <v>22</v>
      </c>
      <c r="AA222" s="182">
        <v>61</v>
      </c>
      <c r="AB222" s="182">
        <v>110</v>
      </c>
      <c r="AC222" s="182">
        <v>42</v>
      </c>
      <c r="AD222" s="182">
        <v>51</v>
      </c>
    </row>
    <row r="223" spans="1:30" x14ac:dyDescent="0.25">
      <c r="A223" s="57" t="str">
        <f>'Run Rate'!A223</f>
        <v>SCM04300</v>
      </c>
      <c r="B223" s="57" t="str">
        <f>'Run Rate'!B223</f>
        <v>Lipofenom 90 kapsula</v>
      </c>
      <c r="C223" s="57" t="str">
        <f>'Run Rate'!C223</f>
        <v>SPORTSKA PREHRANA</v>
      </c>
      <c r="D223" s="57" t="str">
        <f>'Run Rate'!D223</f>
        <v>02 SILVER</v>
      </c>
      <c r="E223" s="182">
        <v>15</v>
      </c>
      <c r="F223" s="182">
        <v>10</v>
      </c>
      <c r="G223" s="182">
        <v>9</v>
      </c>
      <c r="H223" s="182">
        <v>4</v>
      </c>
      <c r="I223" s="182">
        <v>8</v>
      </c>
      <c r="J223" s="182">
        <v>9</v>
      </c>
      <c r="K223" s="182">
        <v>5</v>
      </c>
      <c r="L223" s="182">
        <v>7</v>
      </c>
      <c r="M223" s="182">
        <v>4</v>
      </c>
      <c r="N223" s="182">
        <v>8</v>
      </c>
      <c r="O223" s="182">
        <v>9</v>
      </c>
      <c r="P223" s="182">
        <v>10</v>
      </c>
      <c r="Q223" s="182">
        <v>18</v>
      </c>
      <c r="R223" s="182">
        <v>6</v>
      </c>
      <c r="S223" s="182">
        <v>7</v>
      </c>
      <c r="T223" s="182">
        <v>5</v>
      </c>
      <c r="U223" s="182">
        <v>3</v>
      </c>
      <c r="V223" s="182">
        <v>4</v>
      </c>
      <c r="W223" s="182">
        <v>8</v>
      </c>
      <c r="X223" s="182">
        <v>13</v>
      </c>
      <c r="Y223" s="182">
        <v>10</v>
      </c>
      <c r="Z223" s="182">
        <v>9</v>
      </c>
      <c r="AA223" s="182">
        <v>11</v>
      </c>
      <c r="AB223" s="182">
        <v>11</v>
      </c>
      <c r="AC223" s="182">
        <v>24</v>
      </c>
      <c r="AD223" s="182">
        <v>11</v>
      </c>
    </row>
    <row r="224" spans="1:30" x14ac:dyDescent="0.25">
      <c r="A224" s="57" t="str">
        <f>'Run Rate'!A224</f>
        <v>POL09835</v>
      </c>
      <c r="B224" s="57" t="str">
        <f>'Run Rate'!B224</f>
        <v>Polleo Tonalin CLA 90 softgels</v>
      </c>
      <c r="C224" s="57" t="str">
        <f>'Run Rate'!C224</f>
        <v>SPORTSKA PREHRANA</v>
      </c>
      <c r="D224" s="57" t="str">
        <f>'Run Rate'!D224</f>
        <v>02 SILVER</v>
      </c>
      <c r="E224" s="182">
        <v>17</v>
      </c>
      <c r="F224" s="182">
        <v>13</v>
      </c>
      <c r="G224" s="182">
        <v>30</v>
      </c>
      <c r="H224" s="182">
        <v>18</v>
      </c>
      <c r="I224" s="182">
        <v>30</v>
      </c>
      <c r="J224" s="182">
        <v>16</v>
      </c>
      <c r="K224" s="182">
        <v>18</v>
      </c>
      <c r="L224" s="182">
        <v>15</v>
      </c>
      <c r="M224" s="182">
        <v>16</v>
      </c>
      <c r="N224" s="182">
        <v>22</v>
      </c>
      <c r="O224" s="182">
        <v>25</v>
      </c>
      <c r="P224" s="182">
        <v>19</v>
      </c>
      <c r="Q224" s="182">
        <v>19</v>
      </c>
      <c r="R224" s="182">
        <v>22</v>
      </c>
      <c r="S224" s="182">
        <v>9</v>
      </c>
      <c r="T224" s="182">
        <v>18</v>
      </c>
      <c r="U224" s="182">
        <v>32</v>
      </c>
      <c r="V224" s="182">
        <v>35</v>
      </c>
      <c r="W224" s="182">
        <v>32</v>
      </c>
      <c r="X224" s="182">
        <v>26</v>
      </c>
      <c r="Y224" s="182">
        <v>12</v>
      </c>
      <c r="Z224" s="182">
        <v>13</v>
      </c>
      <c r="AA224" s="182">
        <v>11</v>
      </c>
      <c r="AB224" s="182">
        <v>10</v>
      </c>
      <c r="AC224" s="182">
        <v>17</v>
      </c>
      <c r="AD224" s="182">
        <v>36</v>
      </c>
    </row>
    <row r="225" spans="1:30" x14ac:dyDescent="0.25">
      <c r="A225" s="57" t="str">
        <f>'Run Rate'!A225</f>
        <v>ON00499</v>
      </c>
      <c r="B225" s="57" t="str">
        <f>'Run Rate'!B225</f>
        <v>ON GS 100% Isolate 930g Chocolate</v>
      </c>
      <c r="C225" s="57" t="str">
        <f>'Run Rate'!C225</f>
        <v>PROTEINI</v>
      </c>
      <c r="D225" s="57" t="str">
        <f>'Run Rate'!D225</f>
        <v>02 SILVER</v>
      </c>
      <c r="E225" s="182">
        <v>6</v>
      </c>
      <c r="F225" s="182">
        <v>6</v>
      </c>
      <c r="G225" s="182">
        <v>3</v>
      </c>
      <c r="H225" s="182">
        <v>9</v>
      </c>
      <c r="I225" s="182">
        <v>16</v>
      </c>
      <c r="J225" s="182">
        <v>13</v>
      </c>
      <c r="K225" s="182">
        <v>20</v>
      </c>
      <c r="L225" s="182">
        <v>25</v>
      </c>
      <c r="M225" s="182">
        <v>15</v>
      </c>
      <c r="N225" s="182">
        <v>32</v>
      </c>
      <c r="O225" s="182">
        <v>13</v>
      </c>
      <c r="P225" s="182">
        <v>18</v>
      </c>
      <c r="Q225" s="182">
        <v>13</v>
      </c>
      <c r="R225" s="182">
        <v>15</v>
      </c>
      <c r="S225" s="182">
        <v>18</v>
      </c>
      <c r="T225" s="182">
        <v>28</v>
      </c>
      <c r="U225" s="182">
        <v>15</v>
      </c>
      <c r="V225" s="182">
        <v>1</v>
      </c>
      <c r="W225" s="182">
        <v>2</v>
      </c>
      <c r="X225" s="182">
        <v>2</v>
      </c>
      <c r="Y225" s="182">
        <v>4</v>
      </c>
      <c r="Z225" s="182">
        <v>32</v>
      </c>
      <c r="AA225" s="182">
        <v>27</v>
      </c>
      <c r="AB225" s="182">
        <v>28</v>
      </c>
      <c r="AC225" s="182">
        <v>32</v>
      </c>
      <c r="AD225" s="182">
        <v>21</v>
      </c>
    </row>
    <row r="226" spans="1:30" x14ac:dyDescent="0.25">
      <c r="A226" s="57" t="str">
        <f>'Run Rate'!A226</f>
        <v>POL12754</v>
      </c>
      <c r="B226" s="57" t="str">
        <f>'Run Rate'!B226</f>
        <v>Polleo Isotonic Sports Drink 500g Pineapple Iced Tea</v>
      </c>
      <c r="C226" s="57" t="str">
        <f>'Run Rate'!C226</f>
        <v>SPORTSKA PREHRANA</v>
      </c>
      <c r="D226" s="57" t="str">
        <f>'Run Rate'!D226</f>
        <v>02 SILVER</v>
      </c>
      <c r="E226" s="182">
        <v>96</v>
      </c>
      <c r="F226" s="182">
        <v>75</v>
      </c>
      <c r="G226" s="182">
        <v>21</v>
      </c>
      <c r="H226" s="182">
        <v>17</v>
      </c>
      <c r="I226" s="182">
        <v>24</v>
      </c>
      <c r="J226" s="182">
        <v>27</v>
      </c>
      <c r="K226" s="182">
        <v>22</v>
      </c>
      <c r="L226" s="182">
        <v>26</v>
      </c>
      <c r="M226" s="182">
        <v>30</v>
      </c>
      <c r="N226" s="182">
        <v>25</v>
      </c>
      <c r="O226" s="182">
        <v>35</v>
      </c>
      <c r="P226" s="182">
        <v>26</v>
      </c>
      <c r="Q226" s="182">
        <v>28</v>
      </c>
      <c r="R226" s="182">
        <v>27</v>
      </c>
      <c r="S226" s="182">
        <v>51</v>
      </c>
      <c r="T226" s="182">
        <v>99</v>
      </c>
      <c r="U226" s="182">
        <v>112</v>
      </c>
      <c r="V226" s="182">
        <v>119</v>
      </c>
      <c r="W226" s="182">
        <v>83</v>
      </c>
      <c r="X226" s="182">
        <v>52</v>
      </c>
      <c r="Y226" s="182">
        <v>32</v>
      </c>
      <c r="Z226" s="182">
        <v>51</v>
      </c>
      <c r="AA226" s="182">
        <v>83</v>
      </c>
      <c r="AB226" s="182">
        <v>56</v>
      </c>
      <c r="AC226" s="182">
        <v>73</v>
      </c>
      <c r="AD226" s="182">
        <v>60</v>
      </c>
    </row>
    <row r="227" spans="1:30" x14ac:dyDescent="0.25">
      <c r="A227" s="57" t="str">
        <f>'Run Rate'!A227</f>
        <v>ZOE12441</v>
      </c>
      <c r="B227" s="57" t="str">
        <f>'Run Rate'!B227</f>
        <v>ZOE Liquid Marine Collagen 5000 500ml</v>
      </c>
      <c r="C227" s="57" t="str">
        <f>'Run Rate'!C227</f>
        <v>SPORTSKA PREHRANA</v>
      </c>
      <c r="D227" s="57" t="str">
        <f>'Run Rate'!D227</f>
        <v>02 SILVER</v>
      </c>
      <c r="E227" s="182">
        <v>23</v>
      </c>
      <c r="F227" s="182">
        <v>10</v>
      </c>
      <c r="G227" s="182">
        <v>11</v>
      </c>
      <c r="H227" s="182">
        <v>9</v>
      </c>
      <c r="I227" s="182">
        <v>14</v>
      </c>
      <c r="J227" s="182">
        <v>17</v>
      </c>
      <c r="K227" s="182">
        <v>661</v>
      </c>
      <c r="L227" s="182">
        <v>82</v>
      </c>
      <c r="M227" s="182">
        <v>17</v>
      </c>
      <c r="N227" s="182">
        <v>83</v>
      </c>
      <c r="O227" s="182">
        <v>12</v>
      </c>
      <c r="P227" s="182">
        <v>31</v>
      </c>
      <c r="Q227" s="182">
        <v>12</v>
      </c>
      <c r="R227" s="182">
        <v>9</v>
      </c>
      <c r="S227" s="182">
        <v>10</v>
      </c>
      <c r="T227" s="182">
        <v>34</v>
      </c>
      <c r="U227" s="182">
        <v>5</v>
      </c>
      <c r="V227" s="182">
        <v>4</v>
      </c>
      <c r="W227" s="182">
        <v>5</v>
      </c>
      <c r="X227" s="182">
        <v>11</v>
      </c>
      <c r="Y227" s="182">
        <v>6</v>
      </c>
      <c r="Z227" s="182">
        <v>11</v>
      </c>
      <c r="AA227" s="182">
        <v>11</v>
      </c>
      <c r="AB227" s="182">
        <v>16</v>
      </c>
      <c r="AC227" s="182">
        <v>66</v>
      </c>
      <c r="AD227" s="182">
        <v>11</v>
      </c>
    </row>
    <row r="228" spans="1:30" x14ac:dyDescent="0.25">
      <c r="A228" s="57" t="str">
        <f>'Run Rate'!A228</f>
        <v>SCM04312</v>
      </c>
      <c r="B228" s="57" t="str">
        <f>'Run Rate'!B228</f>
        <v>Hemocell 250g</v>
      </c>
      <c r="C228" s="57" t="str">
        <f>'Run Rate'!C228</f>
        <v>SPORTSKA PREHRANA</v>
      </c>
      <c r="D228" s="57" t="str">
        <f>'Run Rate'!D228</f>
        <v>02 SILVER</v>
      </c>
      <c r="E228" s="182">
        <v>7</v>
      </c>
      <c r="F228" s="182">
        <v>4</v>
      </c>
      <c r="G228" s="182">
        <v>5</v>
      </c>
      <c r="H228" s="182">
        <v>9</v>
      </c>
      <c r="I228" s="182">
        <v>10</v>
      </c>
      <c r="J228" s="182">
        <v>0</v>
      </c>
      <c r="K228" s="182">
        <v>3</v>
      </c>
      <c r="L228" s="182">
        <v>13</v>
      </c>
      <c r="M228" s="182">
        <v>5</v>
      </c>
      <c r="N228" s="182">
        <v>6</v>
      </c>
      <c r="O228" s="182">
        <v>3</v>
      </c>
      <c r="P228" s="182">
        <v>12</v>
      </c>
      <c r="Q228" s="182">
        <v>366</v>
      </c>
      <c r="R228" s="182">
        <v>13</v>
      </c>
      <c r="S228" s="182">
        <v>11</v>
      </c>
      <c r="T228" s="182">
        <v>10</v>
      </c>
      <c r="U228" s="182">
        <v>12</v>
      </c>
      <c r="V228" s="182">
        <v>17</v>
      </c>
      <c r="W228" s="182">
        <v>16</v>
      </c>
      <c r="X228" s="182">
        <v>11</v>
      </c>
      <c r="Y228" s="182">
        <v>16</v>
      </c>
      <c r="Z228" s="182">
        <v>18</v>
      </c>
      <c r="AA228" s="182">
        <v>26</v>
      </c>
      <c r="AB228" s="182">
        <v>11</v>
      </c>
      <c r="AC228" s="182">
        <v>23</v>
      </c>
      <c r="AD228" s="182">
        <v>13</v>
      </c>
    </row>
    <row r="229" spans="1:30" x14ac:dyDescent="0.25">
      <c r="A229" s="57" t="str">
        <f>'Run Rate'!A229</f>
        <v>ZOE12361</v>
      </c>
      <c r="B229" s="57" t="str">
        <f>'Run Rate'!B229</f>
        <v>ZOE Clear Hydrowhey 454g Summer Raspberry</v>
      </c>
      <c r="C229" s="57" t="str">
        <f>'Run Rate'!C229</f>
        <v>PROTEINI</v>
      </c>
      <c r="D229" s="57" t="str">
        <f>'Run Rate'!D229</f>
        <v>02 SILVER</v>
      </c>
      <c r="E229" s="182">
        <v>33</v>
      </c>
      <c r="F229" s="182">
        <v>32</v>
      </c>
      <c r="G229" s="182">
        <v>28</v>
      </c>
      <c r="H229" s="182">
        <v>26</v>
      </c>
      <c r="I229" s="182">
        <v>25</v>
      </c>
      <c r="J229" s="182">
        <v>29</v>
      </c>
      <c r="K229" s="182">
        <v>43</v>
      </c>
      <c r="L229" s="182">
        <v>111</v>
      </c>
      <c r="M229" s="182">
        <v>105</v>
      </c>
      <c r="N229" s="182">
        <v>76</v>
      </c>
      <c r="O229" s="182">
        <v>84</v>
      </c>
      <c r="P229" s="182">
        <v>56</v>
      </c>
      <c r="Q229" s="182">
        <v>55</v>
      </c>
      <c r="R229" s="182">
        <v>48</v>
      </c>
      <c r="S229" s="182">
        <v>46</v>
      </c>
      <c r="T229" s="182">
        <v>47</v>
      </c>
      <c r="U229" s="182">
        <v>33</v>
      </c>
      <c r="V229" s="182">
        <v>46</v>
      </c>
      <c r="W229" s="182">
        <v>65</v>
      </c>
      <c r="X229" s="182">
        <v>52</v>
      </c>
      <c r="Y229" s="182">
        <v>29</v>
      </c>
      <c r="Z229" s="182">
        <v>62</v>
      </c>
      <c r="AA229" s="182">
        <v>32</v>
      </c>
      <c r="AB229" s="182">
        <v>15</v>
      </c>
      <c r="AC229" s="182">
        <v>41</v>
      </c>
      <c r="AD229" s="182">
        <v>49</v>
      </c>
    </row>
    <row r="230" spans="1:30" x14ac:dyDescent="0.25">
      <c r="A230" s="57" t="str">
        <f>'Run Rate'!A230</f>
        <v>POL09927</v>
      </c>
      <c r="B230" s="57" t="str">
        <f>'Run Rate'!B230</f>
        <v>Polleo Protein oatmeal 60g chocolate hazelnut</v>
      </c>
      <c r="C230" s="57" t="str">
        <f>'Run Rate'!C230</f>
        <v>BIO I SUPERFOODS</v>
      </c>
      <c r="D230" s="57" t="str">
        <f>'Run Rate'!D230</f>
        <v>02 SILVER</v>
      </c>
      <c r="E230" s="182">
        <v>203</v>
      </c>
      <c r="F230" s="182">
        <v>105</v>
      </c>
      <c r="G230" s="182">
        <v>1072</v>
      </c>
      <c r="H230" s="182">
        <v>122</v>
      </c>
      <c r="I230" s="182">
        <v>1201</v>
      </c>
      <c r="J230" s="182">
        <v>40</v>
      </c>
      <c r="K230" s="182">
        <v>143</v>
      </c>
      <c r="L230" s="182">
        <v>105</v>
      </c>
      <c r="M230" s="182">
        <v>68</v>
      </c>
      <c r="N230" s="182">
        <v>1711</v>
      </c>
      <c r="O230" s="182">
        <v>626</v>
      </c>
      <c r="P230" s="182">
        <v>129</v>
      </c>
      <c r="Q230" s="182">
        <v>165</v>
      </c>
      <c r="R230" s="182">
        <v>467</v>
      </c>
      <c r="S230" s="182">
        <v>360</v>
      </c>
      <c r="T230" s="182">
        <v>1202</v>
      </c>
      <c r="U230" s="182">
        <v>260</v>
      </c>
      <c r="V230" s="182">
        <v>271</v>
      </c>
      <c r="W230" s="182">
        <v>466</v>
      </c>
      <c r="X230" s="182">
        <v>829</v>
      </c>
      <c r="Y230" s="182">
        <v>343</v>
      </c>
      <c r="Z230" s="182">
        <v>715</v>
      </c>
      <c r="AA230" s="182">
        <v>628</v>
      </c>
      <c r="AB230" s="182">
        <v>414</v>
      </c>
      <c r="AC230" s="182">
        <v>908</v>
      </c>
      <c r="AD230" s="182">
        <v>214</v>
      </c>
    </row>
    <row r="231" spans="1:30" x14ac:dyDescent="0.25">
      <c r="A231" s="57" t="str">
        <f>'Run Rate'!A231</f>
        <v>GAR04752</v>
      </c>
      <c r="B231" s="57" t="str">
        <f>'Run Rate'!B231</f>
        <v>Fenix 8, 51 mm, AMOLED Sapphire, Carbon Gray DLC Tit., Black/Pebble Gray remen</v>
      </c>
      <c r="C231" s="57" t="str">
        <f>'Run Rate'!C231</f>
        <v>GADGETI</v>
      </c>
      <c r="D231" s="57" t="str">
        <f>'Run Rate'!D231</f>
        <v>02 SILVER</v>
      </c>
      <c r="E231" s="182">
        <v>0</v>
      </c>
      <c r="F231" s="182">
        <v>1</v>
      </c>
      <c r="G231" s="182">
        <v>3</v>
      </c>
      <c r="H231" s="182">
        <v>3</v>
      </c>
      <c r="I231" s="182">
        <v>2</v>
      </c>
      <c r="J231" s="182">
        <v>3</v>
      </c>
      <c r="K231" s="182">
        <v>5</v>
      </c>
      <c r="L231" s="182">
        <v>3</v>
      </c>
      <c r="M231" s="182">
        <v>1</v>
      </c>
      <c r="N231" s="182">
        <v>4</v>
      </c>
      <c r="O231" s="182">
        <v>4</v>
      </c>
      <c r="P231" s="182">
        <v>3</v>
      </c>
      <c r="Q231" s="182">
        <v>3</v>
      </c>
      <c r="R231" s="182">
        <v>2</v>
      </c>
      <c r="S231" s="182">
        <v>4</v>
      </c>
      <c r="T231" s="182">
        <v>1</v>
      </c>
      <c r="U231" s="182">
        <v>1</v>
      </c>
      <c r="V231" s="182">
        <v>4</v>
      </c>
      <c r="W231" s="182">
        <v>3</v>
      </c>
      <c r="X231" s="182">
        <v>3</v>
      </c>
      <c r="Y231" s="182">
        <v>0</v>
      </c>
      <c r="Z231" s="182">
        <v>1</v>
      </c>
      <c r="AA231" s="182">
        <v>3</v>
      </c>
      <c r="AB231" s="182">
        <v>3</v>
      </c>
      <c r="AC231" s="182">
        <v>10</v>
      </c>
      <c r="AD231" s="182">
        <v>4</v>
      </c>
    </row>
    <row r="232" spans="1:30" x14ac:dyDescent="0.25">
      <c r="A232" s="57" t="str">
        <f>'Run Rate'!A232</f>
        <v>SHM00006</v>
      </c>
      <c r="B232" s="57" t="str">
        <f>'Run Rate'!B232</f>
        <v>Shieldmixer Hero Pro Logo Black</v>
      </c>
      <c r="C232" s="57" t="str">
        <f>'Run Rate'!C232</f>
        <v>DRINKWARE I HOME</v>
      </c>
      <c r="D232" s="57" t="str">
        <f>'Run Rate'!D232</f>
        <v>02 SILVER</v>
      </c>
      <c r="E232" s="182">
        <v>18</v>
      </c>
      <c r="F232" s="182">
        <v>80</v>
      </c>
      <c r="G232" s="182">
        <v>14</v>
      </c>
      <c r="H232" s="182">
        <v>11</v>
      </c>
      <c r="I232" s="182">
        <v>24</v>
      </c>
      <c r="J232" s="182">
        <v>15</v>
      </c>
      <c r="K232" s="182">
        <v>14</v>
      </c>
      <c r="L232" s="182">
        <v>18</v>
      </c>
      <c r="M232" s="182">
        <v>14</v>
      </c>
      <c r="N232" s="182">
        <v>10</v>
      </c>
      <c r="O232" s="182">
        <v>12</v>
      </c>
      <c r="P232" s="182">
        <v>9</v>
      </c>
      <c r="Q232" s="182">
        <v>14</v>
      </c>
      <c r="R232" s="182">
        <v>8</v>
      </c>
      <c r="S232" s="182">
        <v>16</v>
      </c>
      <c r="T232" s="182">
        <v>19</v>
      </c>
      <c r="U232" s="182">
        <v>13</v>
      </c>
      <c r="V232" s="182">
        <v>21</v>
      </c>
      <c r="W232" s="182">
        <v>10</v>
      </c>
      <c r="X232" s="182">
        <v>39</v>
      </c>
      <c r="Y232" s="182">
        <v>11</v>
      </c>
      <c r="Z232" s="182">
        <v>17</v>
      </c>
      <c r="AA232" s="182">
        <v>22</v>
      </c>
      <c r="AB232" s="182">
        <v>47</v>
      </c>
      <c r="AC232" s="182">
        <v>21</v>
      </c>
      <c r="AD232" s="182">
        <v>16</v>
      </c>
    </row>
    <row r="233" spans="1:30" x14ac:dyDescent="0.25">
      <c r="A233" s="57" t="str">
        <f>'Run Rate'!A233</f>
        <v>SCM04317</v>
      </c>
      <c r="B233" s="57" t="str">
        <f>'Run Rate'!B233</f>
        <v>100R Whey - 2 kg Čokolada</v>
      </c>
      <c r="C233" s="57" t="str">
        <f>'Run Rate'!C233</f>
        <v>PROTEINI</v>
      </c>
      <c r="D233" s="57" t="str">
        <f>'Run Rate'!D233</f>
        <v>02 SILVER</v>
      </c>
      <c r="E233" s="182">
        <v>15</v>
      </c>
      <c r="F233" s="182">
        <v>1</v>
      </c>
      <c r="G233" s="182">
        <v>5</v>
      </c>
      <c r="H233" s="182">
        <v>13</v>
      </c>
      <c r="I233" s="182">
        <v>11</v>
      </c>
      <c r="J233" s="182">
        <v>13</v>
      </c>
      <c r="K233" s="182">
        <v>19</v>
      </c>
      <c r="L233" s="182">
        <v>14</v>
      </c>
      <c r="M233" s="182">
        <v>15</v>
      </c>
      <c r="N233" s="182">
        <v>18</v>
      </c>
      <c r="O233" s="182">
        <v>15</v>
      </c>
      <c r="P233" s="182">
        <v>16</v>
      </c>
      <c r="Q233" s="182">
        <v>14</v>
      </c>
      <c r="R233" s="182">
        <v>17</v>
      </c>
      <c r="S233" s="182">
        <v>16</v>
      </c>
      <c r="T233" s="182">
        <v>16</v>
      </c>
      <c r="U233" s="182">
        <v>15</v>
      </c>
      <c r="V233" s="182">
        <v>10</v>
      </c>
      <c r="W233" s="182">
        <v>16</v>
      </c>
      <c r="X233" s="182">
        <v>13</v>
      </c>
      <c r="Y233" s="182">
        <v>10</v>
      </c>
      <c r="Z233" s="182">
        <v>4</v>
      </c>
      <c r="AA233" s="182">
        <v>4</v>
      </c>
      <c r="AB233" s="182">
        <v>7</v>
      </c>
      <c r="AC233" s="182">
        <v>39</v>
      </c>
      <c r="AD233" s="182">
        <v>22</v>
      </c>
    </row>
    <row r="234" spans="1:30" x14ac:dyDescent="0.25">
      <c r="A234" s="57" t="str">
        <f>'Run Rate'!A234</f>
        <v>POL09915</v>
      </c>
      <c r="B234" s="57" t="str">
        <f>'Run Rate'!B234</f>
        <v>Polleo Revive 1kg Lemon lime</v>
      </c>
      <c r="C234" s="57" t="str">
        <f>'Run Rate'!C234</f>
        <v>SPORTSKA PREHRANA</v>
      </c>
      <c r="D234" s="57" t="str">
        <f>'Run Rate'!D234</f>
        <v>02 SILVER</v>
      </c>
      <c r="E234" s="182">
        <v>7</v>
      </c>
      <c r="F234" s="182">
        <v>10</v>
      </c>
      <c r="G234" s="182">
        <v>4</v>
      </c>
      <c r="H234" s="182">
        <v>14</v>
      </c>
      <c r="I234" s="182">
        <v>11</v>
      </c>
      <c r="J234" s="182">
        <v>5</v>
      </c>
      <c r="K234" s="182">
        <v>4</v>
      </c>
      <c r="L234" s="182">
        <v>3</v>
      </c>
      <c r="M234" s="182">
        <v>5</v>
      </c>
      <c r="N234" s="182">
        <v>12</v>
      </c>
      <c r="O234" s="182">
        <v>17</v>
      </c>
      <c r="P234" s="182">
        <v>22</v>
      </c>
      <c r="Q234" s="182">
        <v>23</v>
      </c>
      <c r="R234" s="182">
        <v>23</v>
      </c>
      <c r="S234" s="182">
        <v>28</v>
      </c>
      <c r="T234" s="182">
        <v>7</v>
      </c>
      <c r="U234" s="182">
        <v>11</v>
      </c>
      <c r="V234" s="182">
        <v>12</v>
      </c>
      <c r="W234" s="182">
        <v>13</v>
      </c>
      <c r="X234" s="182">
        <v>4</v>
      </c>
      <c r="Y234" s="182">
        <v>8</v>
      </c>
      <c r="Z234" s="182">
        <v>10</v>
      </c>
      <c r="AA234" s="182">
        <v>20</v>
      </c>
      <c r="AB234" s="182">
        <v>5</v>
      </c>
      <c r="AC234" s="182">
        <v>15</v>
      </c>
      <c r="AD234" s="182">
        <v>14</v>
      </c>
    </row>
    <row r="235" spans="1:30" x14ac:dyDescent="0.25">
      <c r="A235" s="57" t="str">
        <f>'Run Rate'!A235</f>
        <v>ON00283</v>
      </c>
      <c r="B235" s="57" t="str">
        <f>'Run Rate'!B235</f>
        <v>Serious Mass 5,45kg Vanilla</v>
      </c>
      <c r="C235" s="57" t="str">
        <f>'Run Rate'!C235</f>
        <v>SPORTSKA PREHRANA</v>
      </c>
      <c r="D235" s="57" t="str">
        <f>'Run Rate'!D235</f>
        <v>02 SILVER</v>
      </c>
      <c r="E235" s="182">
        <v>6</v>
      </c>
      <c r="F235" s="182">
        <v>4</v>
      </c>
      <c r="G235" s="182">
        <v>5</v>
      </c>
      <c r="H235" s="182">
        <v>4</v>
      </c>
      <c r="I235" s="182">
        <v>4</v>
      </c>
      <c r="J235" s="182">
        <v>6</v>
      </c>
      <c r="K235" s="182">
        <v>7</v>
      </c>
      <c r="L235" s="182">
        <v>6</v>
      </c>
      <c r="M235" s="182">
        <v>6</v>
      </c>
      <c r="N235" s="182">
        <v>3</v>
      </c>
      <c r="O235" s="182">
        <v>4</v>
      </c>
      <c r="P235" s="182">
        <v>5</v>
      </c>
      <c r="Q235" s="182">
        <v>12</v>
      </c>
      <c r="R235" s="182">
        <v>2</v>
      </c>
      <c r="S235" s="182">
        <v>3</v>
      </c>
      <c r="T235" s="182">
        <v>2</v>
      </c>
      <c r="U235" s="182">
        <v>3</v>
      </c>
      <c r="V235" s="182">
        <v>7</v>
      </c>
      <c r="W235" s="182">
        <v>8</v>
      </c>
      <c r="X235" s="182">
        <v>8</v>
      </c>
      <c r="Y235" s="182">
        <v>2</v>
      </c>
      <c r="Z235" s="182">
        <v>0</v>
      </c>
      <c r="AA235" s="182">
        <v>12</v>
      </c>
      <c r="AB235" s="182">
        <v>13</v>
      </c>
      <c r="AC235" s="182">
        <v>7</v>
      </c>
      <c r="AD235" s="182">
        <v>6</v>
      </c>
    </row>
    <row r="236" spans="1:30" x14ac:dyDescent="0.25">
      <c r="A236" s="57" t="str">
        <f>'Run Rate'!A236</f>
        <v>POL04474</v>
      </c>
      <c r="B236" s="57" t="str">
        <f>'Run Rate'!B236</f>
        <v>Polleo BCAA 750 ml Orange- Lemon- Lime</v>
      </c>
      <c r="C236" s="57" t="str">
        <f>'Run Rate'!C236</f>
        <v>RTD &amp; SNACKS</v>
      </c>
      <c r="D236" s="57" t="str">
        <f>'Run Rate'!D236</f>
        <v>02 SILVER</v>
      </c>
      <c r="E236" s="182">
        <v>427</v>
      </c>
      <c r="F236" s="182">
        <v>71</v>
      </c>
      <c r="G236" s="182">
        <v>702</v>
      </c>
      <c r="H236" s="182">
        <v>362</v>
      </c>
      <c r="I236" s="182">
        <v>524</v>
      </c>
      <c r="J236" s="182">
        <v>318</v>
      </c>
      <c r="K236" s="182">
        <v>350</v>
      </c>
      <c r="L236" s="182">
        <v>440</v>
      </c>
      <c r="M236" s="182">
        <v>502</v>
      </c>
      <c r="N236" s="182">
        <v>316</v>
      </c>
      <c r="O236" s="182">
        <v>450</v>
      </c>
      <c r="P236" s="182">
        <v>901</v>
      </c>
      <c r="Q236" s="182">
        <v>940</v>
      </c>
      <c r="R236" s="182">
        <v>741</v>
      </c>
      <c r="S236" s="182">
        <v>716</v>
      </c>
      <c r="T236" s="182">
        <v>605</v>
      </c>
      <c r="U236" s="182">
        <v>844</v>
      </c>
      <c r="V236" s="182">
        <v>501</v>
      </c>
      <c r="W236" s="182">
        <v>137</v>
      </c>
      <c r="X236" s="182">
        <v>363</v>
      </c>
      <c r="Y236" s="182">
        <v>51</v>
      </c>
      <c r="Z236" s="182">
        <v>913</v>
      </c>
      <c r="AA236" s="182">
        <v>612</v>
      </c>
      <c r="AB236" s="182">
        <v>644</v>
      </c>
      <c r="AC236" s="182">
        <v>594</v>
      </c>
      <c r="AD236" s="182">
        <v>510</v>
      </c>
    </row>
    <row r="237" spans="1:30" x14ac:dyDescent="0.25">
      <c r="A237" s="57" t="str">
        <f>'Run Rate'!A237</f>
        <v>ON00217</v>
      </c>
      <c r="B237" s="57" t="str">
        <f>'Run Rate'!B237</f>
        <v>Amino Energy 270g orange cooler</v>
      </c>
      <c r="C237" s="57" t="str">
        <f>'Run Rate'!C237</f>
        <v>SPORTSKA PREHRANA</v>
      </c>
      <c r="D237" s="57" t="str">
        <f>'Run Rate'!D237</f>
        <v>02 SILVER</v>
      </c>
      <c r="E237" s="182">
        <v>13</v>
      </c>
      <c r="F237" s="182">
        <v>11</v>
      </c>
      <c r="G237" s="182">
        <v>11</v>
      </c>
      <c r="H237" s="182">
        <v>13</v>
      </c>
      <c r="I237" s="182">
        <v>8</v>
      </c>
      <c r="J237" s="182">
        <v>1</v>
      </c>
      <c r="K237" s="182">
        <v>10</v>
      </c>
      <c r="L237" s="182">
        <v>3</v>
      </c>
      <c r="M237" s="182">
        <v>6</v>
      </c>
      <c r="N237" s="182">
        <v>7</v>
      </c>
      <c r="O237" s="182">
        <v>12</v>
      </c>
      <c r="P237" s="182">
        <v>8</v>
      </c>
      <c r="Q237" s="182">
        <v>11</v>
      </c>
      <c r="R237" s="182">
        <v>4</v>
      </c>
      <c r="S237" s="182">
        <v>4</v>
      </c>
      <c r="T237" s="182">
        <v>9</v>
      </c>
      <c r="U237" s="182">
        <v>18</v>
      </c>
      <c r="V237" s="182">
        <v>12</v>
      </c>
      <c r="W237" s="182">
        <v>10</v>
      </c>
      <c r="X237" s="182">
        <v>21</v>
      </c>
      <c r="Y237" s="182">
        <v>1</v>
      </c>
      <c r="Z237" s="182">
        <v>8</v>
      </c>
      <c r="AA237" s="182">
        <v>9</v>
      </c>
      <c r="AB237" s="182">
        <v>19</v>
      </c>
      <c r="AC237" s="182">
        <v>6</v>
      </c>
      <c r="AD237" s="182">
        <v>11</v>
      </c>
    </row>
    <row r="238" spans="1:30" x14ac:dyDescent="0.25">
      <c r="A238" s="57" t="str">
        <f>'Run Rate'!A238</f>
        <v>CEL11615</v>
      </c>
      <c r="B238" s="57" t="str">
        <f>'Run Rate'!B238</f>
        <v>C4 Energy Crb Twisted Limeade 500 ML</v>
      </c>
      <c r="C238" s="57" t="str">
        <f>'Run Rate'!C238</f>
        <v>RTD &amp; SNACKS</v>
      </c>
      <c r="D238" s="57" t="str">
        <f>'Run Rate'!D238</f>
        <v>02 SILVER</v>
      </c>
      <c r="E238" s="182">
        <v>138</v>
      </c>
      <c r="F238" s="182">
        <v>335</v>
      </c>
      <c r="G238" s="182">
        <v>153</v>
      </c>
      <c r="H238" s="182">
        <v>92</v>
      </c>
      <c r="I238" s="182">
        <v>468</v>
      </c>
      <c r="J238" s="182">
        <v>93</v>
      </c>
      <c r="K238" s="182">
        <v>171</v>
      </c>
      <c r="L238" s="182">
        <v>197</v>
      </c>
      <c r="M238" s="182">
        <v>335</v>
      </c>
      <c r="N238" s="182">
        <v>155</v>
      </c>
      <c r="O238" s="182">
        <v>319</v>
      </c>
      <c r="P238" s="182">
        <v>269</v>
      </c>
      <c r="Q238" s="182">
        <v>386</v>
      </c>
      <c r="R238" s="182">
        <v>154</v>
      </c>
      <c r="S238" s="182">
        <v>339</v>
      </c>
      <c r="T238" s="182">
        <v>178</v>
      </c>
      <c r="U238" s="182">
        <v>237</v>
      </c>
      <c r="V238" s="182">
        <v>232</v>
      </c>
      <c r="W238" s="182">
        <v>388</v>
      </c>
      <c r="X238" s="182">
        <v>302</v>
      </c>
      <c r="Y238" s="182">
        <v>173</v>
      </c>
      <c r="Z238" s="182">
        <v>253</v>
      </c>
      <c r="AA238" s="182">
        <v>218</v>
      </c>
      <c r="AB238" s="182">
        <v>468</v>
      </c>
      <c r="AC238" s="182">
        <v>261</v>
      </c>
      <c r="AD238" s="182">
        <v>297</v>
      </c>
    </row>
    <row r="239" spans="1:30" x14ac:dyDescent="0.25">
      <c r="A239" s="57" t="str">
        <f>'Run Rate'!A239</f>
        <v>POL09501</v>
      </c>
      <c r="B239" s="57" t="str">
        <f>'Run Rate'!B239</f>
        <v>Mumyo 60 tableta Numbers Are Good</v>
      </c>
      <c r="C239" s="57" t="str">
        <f>'Run Rate'!C239</f>
        <v>SPORTSKA PREHRANA</v>
      </c>
      <c r="D239" s="57" t="str">
        <f>'Run Rate'!D239</f>
        <v>02 SILVER</v>
      </c>
      <c r="E239" s="182">
        <v>8</v>
      </c>
      <c r="F239" s="182">
        <v>16</v>
      </c>
      <c r="G239" s="182">
        <v>9</v>
      </c>
      <c r="H239" s="182">
        <v>14</v>
      </c>
      <c r="I239" s="182">
        <v>17</v>
      </c>
      <c r="J239" s="182">
        <v>19</v>
      </c>
      <c r="K239" s="182">
        <v>30</v>
      </c>
      <c r="L239" s="182">
        <v>20</v>
      </c>
      <c r="M239" s="182">
        <v>12</v>
      </c>
      <c r="N239" s="182">
        <v>9</v>
      </c>
      <c r="O239" s="182">
        <v>18</v>
      </c>
      <c r="P239" s="182">
        <v>12</v>
      </c>
      <c r="Q239" s="182">
        <v>13</v>
      </c>
      <c r="R239" s="182">
        <v>13</v>
      </c>
      <c r="S239" s="182">
        <v>6</v>
      </c>
      <c r="T239" s="182">
        <v>12</v>
      </c>
      <c r="U239" s="182">
        <v>12</v>
      </c>
      <c r="V239" s="182">
        <v>14</v>
      </c>
      <c r="W239" s="182">
        <v>17</v>
      </c>
      <c r="X239" s="182">
        <v>9</v>
      </c>
      <c r="Y239" s="182">
        <v>7</v>
      </c>
      <c r="Z239" s="182">
        <v>7</v>
      </c>
      <c r="AA239" s="182">
        <v>15</v>
      </c>
      <c r="AB239" s="182">
        <v>15</v>
      </c>
      <c r="AC239" s="182">
        <v>18</v>
      </c>
      <c r="AD239" s="182">
        <v>18</v>
      </c>
    </row>
    <row r="240" spans="1:30" x14ac:dyDescent="0.25">
      <c r="A240" s="57" t="str">
        <f>'Run Rate'!A240</f>
        <v>SHM00026</v>
      </c>
      <c r="B240" s="57" t="str">
        <f>'Run Rate'!B240</f>
        <v>Shieldmixer Hero Pro Batman Dark</v>
      </c>
      <c r="C240" s="57" t="str">
        <f>'Run Rate'!C240</f>
        <v>DRINKWARE I HOME</v>
      </c>
      <c r="D240" s="57" t="str">
        <f>'Run Rate'!D240</f>
        <v>02 SILVER</v>
      </c>
      <c r="E240" s="182">
        <v>9</v>
      </c>
      <c r="F240" s="182">
        <v>80</v>
      </c>
      <c r="G240" s="182">
        <v>11</v>
      </c>
      <c r="H240" s="182">
        <v>11</v>
      </c>
      <c r="I240" s="182">
        <v>37</v>
      </c>
      <c r="J240" s="182">
        <v>6</v>
      </c>
      <c r="K240" s="182">
        <v>20</v>
      </c>
      <c r="L240" s="182">
        <v>182</v>
      </c>
      <c r="M240" s="182">
        <v>10</v>
      </c>
      <c r="N240" s="182">
        <v>8</v>
      </c>
      <c r="O240" s="182">
        <v>5</v>
      </c>
      <c r="P240" s="182">
        <v>14</v>
      </c>
      <c r="Q240" s="182">
        <v>10</v>
      </c>
      <c r="R240" s="182">
        <v>7</v>
      </c>
      <c r="S240" s="182">
        <v>9</v>
      </c>
      <c r="T240" s="182">
        <v>11</v>
      </c>
      <c r="U240" s="182">
        <v>13</v>
      </c>
      <c r="V240" s="182">
        <v>12</v>
      </c>
      <c r="W240" s="182">
        <v>42</v>
      </c>
      <c r="X240" s="182">
        <v>7</v>
      </c>
      <c r="Y240" s="182">
        <v>13</v>
      </c>
      <c r="Z240" s="182">
        <v>7</v>
      </c>
      <c r="AA240" s="182">
        <v>17</v>
      </c>
      <c r="AB240" s="182">
        <v>16</v>
      </c>
      <c r="AC240" s="182">
        <v>211</v>
      </c>
      <c r="AD240" s="182">
        <v>13</v>
      </c>
    </row>
    <row r="241" spans="1:30" x14ac:dyDescent="0.25">
      <c r="A241" s="57" t="str">
        <f>'Run Rate'!A241</f>
        <v>POL09779</v>
      </c>
      <c r="B241" s="57" t="str">
        <f>'Run Rate'!B241</f>
        <v>Polleo HydroX Micellar Casein 908g Double Chocolate Cream</v>
      </c>
      <c r="C241" s="57" t="str">
        <f>'Run Rate'!C241</f>
        <v>PROTEINI</v>
      </c>
      <c r="D241" s="57" t="str">
        <f>'Run Rate'!D241</f>
        <v>02 SILVER</v>
      </c>
      <c r="E241" s="182">
        <v>0</v>
      </c>
      <c r="F241" s="182">
        <v>9</v>
      </c>
      <c r="G241" s="182">
        <v>10</v>
      </c>
      <c r="H241" s="182">
        <v>7</v>
      </c>
      <c r="I241" s="182">
        <v>10</v>
      </c>
      <c r="J241" s="182">
        <v>5</v>
      </c>
      <c r="K241" s="182">
        <v>3</v>
      </c>
      <c r="L241" s="182">
        <v>10</v>
      </c>
      <c r="M241" s="182">
        <v>8</v>
      </c>
      <c r="N241" s="182">
        <v>13</v>
      </c>
      <c r="O241" s="182">
        <v>11</v>
      </c>
      <c r="P241" s="182">
        <v>9</v>
      </c>
      <c r="Q241" s="182">
        <v>6</v>
      </c>
      <c r="R241" s="182">
        <v>9</v>
      </c>
      <c r="S241" s="182">
        <v>9</v>
      </c>
      <c r="T241" s="182">
        <v>4</v>
      </c>
      <c r="U241" s="182">
        <v>17</v>
      </c>
      <c r="V241" s="182">
        <v>12</v>
      </c>
      <c r="W241" s="182">
        <v>10</v>
      </c>
      <c r="X241" s="182">
        <v>10</v>
      </c>
      <c r="Y241" s="182">
        <v>9</v>
      </c>
      <c r="Z241" s="182">
        <v>10</v>
      </c>
      <c r="AA241" s="182">
        <v>14</v>
      </c>
      <c r="AB241" s="182">
        <v>20</v>
      </c>
      <c r="AC241" s="182">
        <v>12</v>
      </c>
      <c r="AD241" s="182">
        <v>21</v>
      </c>
    </row>
    <row r="242" spans="1:30" x14ac:dyDescent="0.25">
      <c r="A242" s="57" t="str">
        <f>'Run Rate'!A242</f>
        <v>SHM00068</v>
      </c>
      <c r="B242" s="57" t="str">
        <f>'Run Rate'!B242</f>
        <v>DEFENDER, Polleo Logo White, 600 ml</v>
      </c>
      <c r="C242" s="57" t="str">
        <f>'Run Rate'!C242</f>
        <v>DRINKWARE I HOME</v>
      </c>
      <c r="D242" s="57" t="str">
        <f>'Run Rate'!D242</f>
        <v>02 SILVER</v>
      </c>
      <c r="E242" s="182">
        <v>50</v>
      </c>
      <c r="F242" s="182">
        <v>58</v>
      </c>
      <c r="G242" s="182">
        <v>54</v>
      </c>
      <c r="H242" s="182">
        <v>68</v>
      </c>
      <c r="I242" s="182">
        <v>54</v>
      </c>
      <c r="J242" s="182">
        <v>51</v>
      </c>
      <c r="K242" s="182">
        <v>60</v>
      </c>
      <c r="L242" s="182">
        <v>47</v>
      </c>
      <c r="M242" s="182">
        <v>53</v>
      </c>
      <c r="N242" s="182">
        <v>43</v>
      </c>
      <c r="O242" s="182">
        <v>51</v>
      </c>
      <c r="P242" s="182">
        <v>54</v>
      </c>
      <c r="Q242" s="182">
        <v>53</v>
      </c>
      <c r="R242" s="182">
        <v>45</v>
      </c>
      <c r="S242" s="182">
        <v>48</v>
      </c>
      <c r="T242" s="182">
        <v>47</v>
      </c>
      <c r="U242" s="182">
        <v>80</v>
      </c>
      <c r="V242" s="182">
        <v>47</v>
      </c>
      <c r="W242" s="182">
        <v>53</v>
      </c>
      <c r="X242" s="182">
        <v>88</v>
      </c>
      <c r="Y242" s="182">
        <v>52</v>
      </c>
      <c r="Z242" s="182">
        <v>39</v>
      </c>
      <c r="AA242" s="182">
        <v>62</v>
      </c>
      <c r="AB242" s="182">
        <v>55</v>
      </c>
      <c r="AC242" s="182">
        <v>58</v>
      </c>
      <c r="AD242" s="182">
        <v>79</v>
      </c>
    </row>
    <row r="243" spans="1:30" x14ac:dyDescent="0.25">
      <c r="A243" s="57" t="str">
        <f>'Run Rate'!A243</f>
        <v>ON00272</v>
      </c>
      <c r="B243" s="57" t="str">
        <f>'Run Rate'!B243</f>
        <v>Platinum Hydrowhey 1,6kg Vanilla Bean</v>
      </c>
      <c r="C243" s="57" t="str">
        <f>'Run Rate'!C243</f>
        <v>PROTEINI</v>
      </c>
      <c r="D243" s="57" t="str">
        <f>'Run Rate'!D243</f>
        <v>02 SILVER</v>
      </c>
      <c r="E243" s="182">
        <v>4</v>
      </c>
      <c r="F243" s="182">
        <v>1</v>
      </c>
      <c r="G243" s="182">
        <v>1</v>
      </c>
      <c r="H243" s="182">
        <v>2</v>
      </c>
      <c r="I243" s="182">
        <v>8</v>
      </c>
      <c r="J243" s="182">
        <v>7</v>
      </c>
      <c r="K243" s="182">
        <v>13</v>
      </c>
      <c r="L243" s="182">
        <v>15</v>
      </c>
      <c r="M243" s="182">
        <v>6</v>
      </c>
      <c r="N243" s="182">
        <v>8</v>
      </c>
      <c r="O243" s="182">
        <v>6</v>
      </c>
      <c r="P243" s="182">
        <v>4</v>
      </c>
      <c r="Q243" s="182">
        <v>15</v>
      </c>
      <c r="R243" s="182">
        <v>5</v>
      </c>
      <c r="S243" s="182">
        <v>13</v>
      </c>
      <c r="T243" s="182">
        <v>5</v>
      </c>
      <c r="U243" s="182">
        <v>12</v>
      </c>
      <c r="V243" s="182">
        <v>8</v>
      </c>
      <c r="W243" s="182">
        <v>10</v>
      </c>
      <c r="X243" s="182">
        <v>1</v>
      </c>
      <c r="Y243" s="182">
        <v>2</v>
      </c>
      <c r="Z243" s="182">
        <v>5</v>
      </c>
      <c r="AA243" s="182">
        <v>11</v>
      </c>
      <c r="AB243" s="182">
        <v>8</v>
      </c>
      <c r="AC243" s="182">
        <v>5</v>
      </c>
      <c r="AD243" s="182">
        <v>7</v>
      </c>
    </row>
    <row r="244" spans="1:30" x14ac:dyDescent="0.25">
      <c r="A244" s="57" t="str">
        <f>'Run Rate'!A244</f>
        <v>POL12880</v>
      </c>
      <c r="B244" s="57" t="str">
        <f>'Run Rate'!B244</f>
        <v>Polleo NextGen Protein 2 kg Vanilla</v>
      </c>
      <c r="C244" s="57" t="str">
        <f>'Run Rate'!C244</f>
        <v>PROTEINI</v>
      </c>
      <c r="D244" s="57" t="str">
        <f>'Run Rate'!D244</f>
        <v>02 SILVER</v>
      </c>
      <c r="E244" s="182">
        <v>0</v>
      </c>
      <c r="F244" s="182">
        <v>0</v>
      </c>
      <c r="G244" s="182">
        <v>0</v>
      </c>
      <c r="H244" s="182">
        <v>0</v>
      </c>
      <c r="I244" s="182">
        <v>0</v>
      </c>
      <c r="J244" s="182">
        <v>0</v>
      </c>
      <c r="K244" s="182">
        <v>0</v>
      </c>
      <c r="L244" s="182">
        <v>0</v>
      </c>
      <c r="M244" s="182">
        <v>0</v>
      </c>
      <c r="N244" s="182">
        <v>0</v>
      </c>
      <c r="O244" s="182">
        <v>0</v>
      </c>
      <c r="P244" s="182">
        <v>0</v>
      </c>
      <c r="Q244" s="182">
        <v>0</v>
      </c>
      <c r="R244" s="182">
        <v>0</v>
      </c>
      <c r="S244" s="182">
        <v>0</v>
      </c>
      <c r="T244" s="182">
        <v>0</v>
      </c>
      <c r="U244" s="182">
        <v>0</v>
      </c>
      <c r="V244" s="182">
        <v>0</v>
      </c>
      <c r="W244" s="182">
        <v>0</v>
      </c>
      <c r="X244" s="182">
        <v>0</v>
      </c>
      <c r="Y244" s="182">
        <v>0</v>
      </c>
      <c r="Z244" s="182">
        <v>0</v>
      </c>
      <c r="AA244" s="182">
        <v>0</v>
      </c>
      <c r="AB244" s="182">
        <v>0</v>
      </c>
      <c r="AC244" s="182">
        <v>0</v>
      </c>
      <c r="AD244" s="182">
        <v>0</v>
      </c>
    </row>
    <row r="245" spans="1:30" x14ac:dyDescent="0.25">
      <c r="A245" s="57" t="str">
        <f>'Run Rate'!A245</f>
        <v>ON00230</v>
      </c>
      <c r="B245" s="57" t="str">
        <f>'Run Rate'!B245</f>
        <v>Glutamine 630g ON</v>
      </c>
      <c r="C245" s="57" t="str">
        <f>'Run Rate'!C245</f>
        <v>SPORTSKA PREHRANA</v>
      </c>
      <c r="D245" s="57" t="str">
        <f>'Run Rate'!D245</f>
        <v>02 SILVER</v>
      </c>
      <c r="E245" s="182">
        <v>4</v>
      </c>
      <c r="F245" s="182">
        <v>2</v>
      </c>
      <c r="G245" s="182">
        <v>2</v>
      </c>
      <c r="H245" s="182">
        <v>5</v>
      </c>
      <c r="I245" s="182">
        <v>13</v>
      </c>
      <c r="J245" s="182">
        <v>7</v>
      </c>
      <c r="K245" s="182">
        <v>28</v>
      </c>
      <c r="L245" s="182">
        <v>18</v>
      </c>
      <c r="M245" s="182">
        <v>15</v>
      </c>
      <c r="N245" s="182">
        <v>11</v>
      </c>
      <c r="O245" s="182">
        <v>3</v>
      </c>
      <c r="P245" s="182">
        <v>6</v>
      </c>
      <c r="Q245" s="182">
        <v>13</v>
      </c>
      <c r="R245" s="182">
        <v>7</v>
      </c>
      <c r="S245" s="182">
        <v>4</v>
      </c>
      <c r="T245" s="182">
        <v>12</v>
      </c>
      <c r="U245" s="182">
        <v>15</v>
      </c>
      <c r="V245" s="182">
        <v>14</v>
      </c>
      <c r="W245" s="182">
        <v>18</v>
      </c>
      <c r="X245" s="182">
        <v>14</v>
      </c>
      <c r="Y245" s="182">
        <v>8</v>
      </c>
      <c r="Z245" s="182">
        <v>5</v>
      </c>
      <c r="AA245" s="182">
        <v>25</v>
      </c>
      <c r="AB245" s="182">
        <v>70</v>
      </c>
      <c r="AC245" s="182">
        <v>19</v>
      </c>
      <c r="AD245" s="182">
        <v>11</v>
      </c>
    </row>
    <row r="246" spans="1:30" x14ac:dyDescent="0.25">
      <c r="A246" s="57" t="str">
        <f>'Run Rate'!A246</f>
        <v>POL04475</v>
      </c>
      <c r="B246" s="57" t="str">
        <f>'Run Rate'!B246</f>
        <v>Polleo L-Carnitine 750 ml Pineapple</v>
      </c>
      <c r="C246" s="57" t="str">
        <f>'Run Rate'!C246</f>
        <v>RTD &amp; SNACKS</v>
      </c>
      <c r="D246" s="57" t="str">
        <f>'Run Rate'!D246</f>
        <v>02 SILVER</v>
      </c>
      <c r="E246" s="182">
        <v>752</v>
      </c>
      <c r="F246" s="182">
        <v>457</v>
      </c>
      <c r="G246" s="182">
        <v>486</v>
      </c>
      <c r="H246" s="182">
        <v>503</v>
      </c>
      <c r="I246" s="182">
        <v>820</v>
      </c>
      <c r="J246" s="182">
        <v>565</v>
      </c>
      <c r="K246" s="182">
        <v>564</v>
      </c>
      <c r="L246" s="182">
        <v>768</v>
      </c>
      <c r="M246" s="182">
        <v>961</v>
      </c>
      <c r="N246" s="182">
        <v>431</v>
      </c>
      <c r="O246" s="182">
        <v>615</v>
      </c>
      <c r="P246" s="182">
        <v>627</v>
      </c>
      <c r="Q246" s="182">
        <v>224</v>
      </c>
      <c r="R246" s="182">
        <v>96</v>
      </c>
      <c r="S246" s="182">
        <v>36</v>
      </c>
      <c r="T246" s="182">
        <v>18</v>
      </c>
      <c r="U246" s="182">
        <v>544</v>
      </c>
      <c r="V246" s="182">
        <v>684</v>
      </c>
      <c r="W246" s="182">
        <v>497</v>
      </c>
      <c r="X246" s="182">
        <v>960</v>
      </c>
      <c r="Y246" s="182">
        <v>301</v>
      </c>
      <c r="Z246" s="182">
        <v>873</v>
      </c>
      <c r="AA246" s="182">
        <v>493</v>
      </c>
      <c r="AB246" s="182">
        <v>852</v>
      </c>
      <c r="AC246" s="182">
        <v>351</v>
      </c>
      <c r="AD246" s="182">
        <v>514</v>
      </c>
    </row>
    <row r="247" spans="1:30" x14ac:dyDescent="0.25">
      <c r="A247" s="57" t="str">
        <f>'Run Rate'!A247</f>
        <v>POL09848</v>
      </c>
      <c r="B247" s="57" t="str">
        <f>'Run Rate'!B247</f>
        <v>Polleo Protein Woppers Break 21,5g chocolate</v>
      </c>
      <c r="C247" s="57" t="str">
        <f>'Run Rate'!C247</f>
        <v>RTD &amp; SNACKS</v>
      </c>
      <c r="D247" s="57" t="str">
        <f>'Run Rate'!D247</f>
        <v>02 SILVER</v>
      </c>
      <c r="E247" s="182">
        <v>334</v>
      </c>
      <c r="F247" s="182">
        <v>517</v>
      </c>
      <c r="G247" s="182">
        <v>1339</v>
      </c>
      <c r="H247" s="182">
        <v>1086</v>
      </c>
      <c r="I247" s="182">
        <v>522</v>
      </c>
      <c r="J247" s="182">
        <v>448</v>
      </c>
      <c r="K247" s="182">
        <v>457</v>
      </c>
      <c r="L247" s="182">
        <v>468</v>
      </c>
      <c r="M247" s="182">
        <v>1148</v>
      </c>
      <c r="N247" s="182">
        <v>607</v>
      </c>
      <c r="O247" s="182">
        <v>1747</v>
      </c>
      <c r="P247" s="182">
        <v>643</v>
      </c>
      <c r="Q247" s="182">
        <v>795</v>
      </c>
      <c r="R247" s="182">
        <v>113</v>
      </c>
      <c r="S247" s="182">
        <v>828</v>
      </c>
      <c r="T247" s="182">
        <v>499</v>
      </c>
      <c r="U247" s="182">
        <v>904</v>
      </c>
      <c r="V247" s="182">
        <v>386</v>
      </c>
      <c r="W247" s="182">
        <v>2514</v>
      </c>
      <c r="X247" s="182">
        <v>2123</v>
      </c>
      <c r="Y247" s="182">
        <v>221</v>
      </c>
      <c r="Z247" s="182">
        <v>127</v>
      </c>
      <c r="AA247" s="182">
        <v>334</v>
      </c>
      <c r="AB247" s="182">
        <v>493</v>
      </c>
      <c r="AC247" s="182">
        <v>460</v>
      </c>
      <c r="AD247" s="182">
        <v>523</v>
      </c>
    </row>
    <row r="248" spans="1:30" x14ac:dyDescent="0.25">
      <c r="A248" s="57" t="str">
        <f>'Run Rate'!A248</f>
        <v>POL09856</v>
      </c>
      <c r="B248" s="57" t="str">
        <f>'Run Rate'!B248</f>
        <v>Polleo Potassium 120 tabs</v>
      </c>
      <c r="C248" s="57" t="str">
        <f>'Run Rate'!C248</f>
        <v>SPORTSKA PREHRANA</v>
      </c>
      <c r="D248" s="57" t="str">
        <f>'Run Rate'!D248</f>
        <v>02 SILVER</v>
      </c>
      <c r="E248" s="182">
        <v>24</v>
      </c>
      <c r="F248" s="182">
        <v>28</v>
      </c>
      <c r="G248" s="182">
        <v>22</v>
      </c>
      <c r="H248" s="182">
        <v>23</v>
      </c>
      <c r="I248" s="182">
        <v>19</v>
      </c>
      <c r="J248" s="182">
        <v>21</v>
      </c>
      <c r="K248" s="182">
        <v>25</v>
      </c>
      <c r="L248" s="182">
        <v>23</v>
      </c>
      <c r="M248" s="182">
        <v>31</v>
      </c>
      <c r="N248" s="182">
        <v>20</v>
      </c>
      <c r="O248" s="182">
        <v>27</v>
      </c>
      <c r="P248" s="182">
        <v>29</v>
      </c>
      <c r="Q248" s="182">
        <v>25</v>
      </c>
      <c r="R248" s="182">
        <v>30</v>
      </c>
      <c r="S248" s="182">
        <v>17</v>
      </c>
      <c r="T248" s="182">
        <v>19</v>
      </c>
      <c r="U248" s="182">
        <v>34</v>
      </c>
      <c r="V248" s="182">
        <v>32</v>
      </c>
      <c r="W248" s="182">
        <v>27</v>
      </c>
      <c r="X248" s="182">
        <v>24</v>
      </c>
      <c r="Y248" s="182">
        <v>18</v>
      </c>
      <c r="Z248" s="182">
        <v>25</v>
      </c>
      <c r="AA248" s="182">
        <v>20</v>
      </c>
      <c r="AB248" s="182">
        <v>33</v>
      </c>
      <c r="AC248" s="182">
        <v>55</v>
      </c>
      <c r="AD248" s="182">
        <v>39</v>
      </c>
    </row>
    <row r="249" spans="1:30" x14ac:dyDescent="0.25">
      <c r="A249" s="57" t="str">
        <f>'Run Rate'!A249</f>
        <v>SHM00069</v>
      </c>
      <c r="B249" s="57" t="str">
        <f>'Run Rate'!B249</f>
        <v>DEFENDER, Polleo Logo Light Blue, 600 ml</v>
      </c>
      <c r="C249" s="57" t="str">
        <f>'Run Rate'!C249</f>
        <v>DRINKWARE I HOME</v>
      </c>
      <c r="D249" s="57" t="str">
        <f>'Run Rate'!D249</f>
        <v>02 SILVER</v>
      </c>
      <c r="E249" s="182">
        <v>124</v>
      </c>
      <c r="F249" s="182">
        <v>76</v>
      </c>
      <c r="G249" s="182">
        <v>126</v>
      </c>
      <c r="H249" s="182">
        <v>59</v>
      </c>
      <c r="I249" s="182">
        <v>66</v>
      </c>
      <c r="J249" s="182">
        <v>74</v>
      </c>
      <c r="K249" s="182">
        <v>69</v>
      </c>
      <c r="L249" s="182">
        <v>51</v>
      </c>
      <c r="M249" s="182">
        <v>67</v>
      </c>
      <c r="N249" s="182">
        <v>68</v>
      </c>
      <c r="O249" s="182">
        <v>177</v>
      </c>
      <c r="P249" s="182">
        <v>53</v>
      </c>
      <c r="Q249" s="182">
        <v>83</v>
      </c>
      <c r="R249" s="182">
        <v>35</v>
      </c>
      <c r="S249" s="182">
        <v>187</v>
      </c>
      <c r="T249" s="182">
        <v>41</v>
      </c>
      <c r="U249" s="182">
        <v>43</v>
      </c>
      <c r="V249" s="182">
        <v>58</v>
      </c>
      <c r="W249" s="182">
        <v>71</v>
      </c>
      <c r="X249" s="182">
        <v>334</v>
      </c>
      <c r="Y249" s="182">
        <v>42</v>
      </c>
      <c r="Z249" s="182">
        <v>36</v>
      </c>
      <c r="AA249" s="182">
        <v>95</v>
      </c>
      <c r="AB249" s="182">
        <v>255</v>
      </c>
      <c r="AC249" s="182">
        <v>79</v>
      </c>
      <c r="AD249" s="182">
        <v>60</v>
      </c>
    </row>
    <row r="250" spans="1:30" x14ac:dyDescent="0.25">
      <c r="A250" s="57" t="str">
        <f>'Run Rate'!A250</f>
        <v>ZOE12403</v>
      </c>
      <c r="B250" s="57" t="str">
        <f>'Run Rate'!B250</f>
        <v>ZOE Daily Lift 60caps</v>
      </c>
      <c r="C250" s="57" t="str">
        <f>'Run Rate'!C250</f>
        <v>SPORTSKA PREHRANA</v>
      </c>
      <c r="D250" s="57" t="str">
        <f>'Run Rate'!D250</f>
        <v>02 SILVER</v>
      </c>
      <c r="E250" s="182">
        <v>4</v>
      </c>
      <c r="F250" s="182">
        <v>0</v>
      </c>
      <c r="G250" s="182">
        <v>4</v>
      </c>
      <c r="H250" s="182">
        <v>15</v>
      </c>
      <c r="I250" s="182">
        <v>4</v>
      </c>
      <c r="J250" s="182">
        <v>3</v>
      </c>
      <c r="K250" s="182">
        <v>3</v>
      </c>
      <c r="L250" s="182">
        <v>5</v>
      </c>
      <c r="M250" s="182">
        <v>20</v>
      </c>
      <c r="N250" s="182">
        <v>11</v>
      </c>
      <c r="O250" s="182">
        <v>4</v>
      </c>
      <c r="P250" s="182">
        <v>6</v>
      </c>
      <c r="Q250" s="182">
        <v>9</v>
      </c>
      <c r="R250" s="182">
        <v>5</v>
      </c>
      <c r="S250" s="182">
        <v>4</v>
      </c>
      <c r="T250" s="182">
        <v>14</v>
      </c>
      <c r="U250" s="182">
        <v>7</v>
      </c>
      <c r="V250" s="182">
        <v>5</v>
      </c>
      <c r="W250" s="182">
        <v>9</v>
      </c>
      <c r="X250" s="182">
        <v>5</v>
      </c>
      <c r="Y250" s="182">
        <v>26</v>
      </c>
      <c r="Z250" s="182">
        <v>7</v>
      </c>
      <c r="AA250" s="182">
        <v>4</v>
      </c>
      <c r="AB250" s="182">
        <v>8</v>
      </c>
      <c r="AC250" s="182">
        <v>7</v>
      </c>
      <c r="AD250" s="182">
        <v>9</v>
      </c>
    </row>
    <row r="251" spans="1:30" x14ac:dyDescent="0.25">
      <c r="A251" s="57" t="str">
        <f>'Run Rate'!A251</f>
        <v>SHM00172</v>
      </c>
      <c r="B251" s="57" t="str">
        <f>'Run Rate'!B251</f>
        <v>Shieldmixer Hero Pro GymHub</v>
      </c>
      <c r="C251" s="57" t="str">
        <f>'Run Rate'!C251</f>
        <v>DRINKWARE I HOME</v>
      </c>
      <c r="D251" s="57" t="str">
        <f>'Run Rate'!D251</f>
        <v>02 SILVER</v>
      </c>
      <c r="E251" s="182">
        <v>14</v>
      </c>
      <c r="F251" s="182">
        <v>9</v>
      </c>
      <c r="G251" s="182">
        <v>12</v>
      </c>
      <c r="H251" s="182">
        <v>13</v>
      </c>
      <c r="I251" s="182">
        <v>25</v>
      </c>
      <c r="J251" s="182">
        <v>6</v>
      </c>
      <c r="K251" s="182">
        <v>9</v>
      </c>
      <c r="L251" s="182">
        <v>18</v>
      </c>
      <c r="M251" s="182">
        <v>272</v>
      </c>
      <c r="N251" s="182">
        <v>16</v>
      </c>
      <c r="O251" s="182">
        <v>14</v>
      </c>
      <c r="P251" s="182">
        <v>4</v>
      </c>
      <c r="Q251" s="182">
        <v>9</v>
      </c>
      <c r="R251" s="182">
        <v>12</v>
      </c>
      <c r="S251" s="182">
        <v>11</v>
      </c>
      <c r="T251" s="182">
        <v>11</v>
      </c>
      <c r="U251" s="182">
        <v>12</v>
      </c>
      <c r="V251" s="182">
        <v>6</v>
      </c>
      <c r="W251" s="182">
        <v>778</v>
      </c>
      <c r="X251" s="182">
        <v>18</v>
      </c>
      <c r="Y251" s="182">
        <v>16</v>
      </c>
      <c r="Z251" s="182">
        <v>21</v>
      </c>
      <c r="AA251" s="182">
        <v>20</v>
      </c>
      <c r="AB251" s="182">
        <v>18</v>
      </c>
      <c r="AC251" s="182">
        <v>135</v>
      </c>
      <c r="AD251" s="182">
        <v>19</v>
      </c>
    </row>
    <row r="252" spans="1:30" x14ac:dyDescent="0.25">
      <c r="A252" s="57" t="str">
        <f>'Run Rate'!A252</f>
        <v>POL12833</v>
      </c>
      <c r="B252" s="57" t="str">
        <f>'Run Rate'!B252</f>
        <v>Polleo Bulk Gainer 1kg Chocolate</v>
      </c>
      <c r="C252" s="57" t="str">
        <f>'Run Rate'!C252</f>
        <v>SPORTSKA PREHRANA</v>
      </c>
      <c r="D252" s="57" t="str">
        <f>'Run Rate'!D252</f>
        <v>02 SILVER</v>
      </c>
      <c r="E252" s="182">
        <v>0</v>
      </c>
      <c r="F252" s="182">
        <v>0</v>
      </c>
      <c r="G252" s="182">
        <v>0</v>
      </c>
      <c r="H252" s="182">
        <v>0</v>
      </c>
      <c r="I252" s="182">
        <v>0</v>
      </c>
      <c r="J252" s="182">
        <v>0</v>
      </c>
      <c r="K252" s="182">
        <v>0</v>
      </c>
      <c r="L252" s="182">
        <v>0</v>
      </c>
      <c r="M252" s="182">
        <v>0</v>
      </c>
      <c r="N252" s="182">
        <v>0</v>
      </c>
      <c r="O252" s="182">
        <v>0</v>
      </c>
      <c r="P252" s="182">
        <v>0</v>
      </c>
      <c r="Q252" s="182">
        <v>1</v>
      </c>
      <c r="R252" s="182">
        <v>7</v>
      </c>
      <c r="S252" s="182">
        <v>2</v>
      </c>
      <c r="T252" s="182">
        <v>2</v>
      </c>
      <c r="U252" s="182">
        <v>4</v>
      </c>
      <c r="V252" s="182">
        <v>10</v>
      </c>
      <c r="W252" s="182">
        <v>11</v>
      </c>
      <c r="X252" s="182">
        <v>12</v>
      </c>
      <c r="Y252" s="182">
        <v>14</v>
      </c>
      <c r="Z252" s="182">
        <v>10</v>
      </c>
      <c r="AA252" s="182">
        <v>20</v>
      </c>
      <c r="AB252" s="182">
        <v>16</v>
      </c>
      <c r="AC252" s="182">
        <v>14</v>
      </c>
      <c r="AD252" s="182">
        <v>12</v>
      </c>
    </row>
    <row r="253" spans="1:30" x14ac:dyDescent="0.25">
      <c r="A253" s="57" t="str">
        <f>'Run Rate'!A253</f>
        <v>GAR04749</v>
      </c>
      <c r="B253" s="57" t="str">
        <f>'Run Rate'!B253</f>
        <v>Fenix 8, 47 mm, AMOLED Sapphire Tit., Spark Orange/Graphite remen</v>
      </c>
      <c r="C253" s="57" t="str">
        <f>'Run Rate'!C253</f>
        <v>GADGETI</v>
      </c>
      <c r="D253" s="57" t="str">
        <f>'Run Rate'!D253</f>
        <v>02 SILVER</v>
      </c>
      <c r="E253" s="182">
        <v>0</v>
      </c>
      <c r="F253" s="182">
        <v>3</v>
      </c>
      <c r="G253" s="182">
        <v>0</v>
      </c>
      <c r="H253" s="182">
        <v>4</v>
      </c>
      <c r="I253" s="182">
        <v>3</v>
      </c>
      <c r="J253" s="182">
        <v>2</v>
      </c>
      <c r="K253" s="182">
        <v>1</v>
      </c>
      <c r="L253" s="182">
        <v>2</v>
      </c>
      <c r="M253" s="182">
        <v>3</v>
      </c>
      <c r="N253" s="182">
        <v>4</v>
      </c>
      <c r="O253" s="182">
        <v>4</v>
      </c>
      <c r="P253" s="182">
        <v>4</v>
      </c>
      <c r="Q253" s="182">
        <v>3</v>
      </c>
      <c r="R253" s="182">
        <v>2</v>
      </c>
      <c r="S253" s="182">
        <v>2</v>
      </c>
      <c r="T253" s="182">
        <v>1</v>
      </c>
      <c r="U253" s="182">
        <v>2</v>
      </c>
      <c r="V253" s="182">
        <v>1</v>
      </c>
      <c r="W253" s="182">
        <v>3</v>
      </c>
      <c r="X253" s="182">
        <v>1</v>
      </c>
      <c r="Y253" s="182">
        <v>0</v>
      </c>
      <c r="Z253" s="182">
        <v>3</v>
      </c>
      <c r="AA253" s="182">
        <v>6</v>
      </c>
      <c r="AB253" s="182">
        <v>5</v>
      </c>
      <c r="AC253" s="182">
        <v>1</v>
      </c>
      <c r="AD253" s="182">
        <v>5</v>
      </c>
    </row>
    <row r="254" spans="1:30" x14ac:dyDescent="0.25">
      <c r="A254" s="57" t="str">
        <f>'Run Rate'!A254</f>
        <v>SHM00070</v>
      </c>
      <c r="B254" s="57" t="str">
        <f>'Run Rate'!B254</f>
        <v>DEFENDER, Polleo Logo Black, 600 ml</v>
      </c>
      <c r="C254" s="57" t="str">
        <f>'Run Rate'!C254</f>
        <v>DRINKWARE I HOME</v>
      </c>
      <c r="D254" s="57" t="str">
        <f>'Run Rate'!D254</f>
        <v>02 SILVER</v>
      </c>
      <c r="E254" s="182">
        <v>47</v>
      </c>
      <c r="F254" s="182">
        <v>44</v>
      </c>
      <c r="G254" s="182">
        <v>54</v>
      </c>
      <c r="H254" s="182">
        <v>51</v>
      </c>
      <c r="I254" s="182">
        <v>47</v>
      </c>
      <c r="J254" s="182">
        <v>44</v>
      </c>
      <c r="K254" s="182">
        <v>56</v>
      </c>
      <c r="L254" s="182">
        <v>40</v>
      </c>
      <c r="M254" s="182">
        <v>46</v>
      </c>
      <c r="N254" s="182">
        <v>37</v>
      </c>
      <c r="O254" s="182">
        <v>46</v>
      </c>
      <c r="P254" s="182">
        <v>47</v>
      </c>
      <c r="Q254" s="182">
        <v>38</v>
      </c>
      <c r="R254" s="182">
        <v>32</v>
      </c>
      <c r="S254" s="182">
        <v>37</v>
      </c>
      <c r="T254" s="182">
        <v>42</v>
      </c>
      <c r="U254" s="182">
        <v>80</v>
      </c>
      <c r="V254" s="182">
        <v>41</v>
      </c>
      <c r="W254" s="182">
        <v>55</v>
      </c>
      <c r="X254" s="182">
        <v>95</v>
      </c>
      <c r="Y254" s="182">
        <v>34</v>
      </c>
      <c r="Z254" s="182">
        <v>32</v>
      </c>
      <c r="AA254" s="182">
        <v>45</v>
      </c>
      <c r="AB254" s="182">
        <v>53</v>
      </c>
      <c r="AC254" s="182">
        <v>70</v>
      </c>
      <c r="AD254" s="182">
        <v>66</v>
      </c>
    </row>
    <row r="255" spans="1:30" x14ac:dyDescent="0.25">
      <c r="A255" s="57" t="str">
        <f>'Run Rate'!A255</f>
        <v>ATC06521</v>
      </c>
      <c r="B255" s="57" t="str">
        <f>'Run Rate'!B255</f>
        <v>Girja gumirana 24 kg Atleticore</v>
      </c>
      <c r="C255" s="57" t="str">
        <f>'Run Rate'!C255</f>
        <v>FITNESS OPREMA</v>
      </c>
      <c r="D255" s="57" t="str">
        <f>'Run Rate'!D255</f>
        <v>02 SILVER</v>
      </c>
      <c r="E255" s="182">
        <v>0</v>
      </c>
      <c r="F255" s="182">
        <v>0</v>
      </c>
      <c r="G255" s="182">
        <v>3</v>
      </c>
      <c r="H255" s="182">
        <v>5</v>
      </c>
      <c r="I255" s="182">
        <v>8</v>
      </c>
      <c r="J255" s="182">
        <v>7</v>
      </c>
      <c r="K255" s="182">
        <v>6</v>
      </c>
      <c r="L255" s="182">
        <v>4</v>
      </c>
      <c r="M255" s="182">
        <v>2</v>
      </c>
      <c r="N255" s="182">
        <v>2</v>
      </c>
      <c r="O255" s="182">
        <v>5</v>
      </c>
      <c r="P255" s="182">
        <v>9</v>
      </c>
      <c r="Q255" s="182">
        <v>5</v>
      </c>
      <c r="R255" s="182">
        <v>12</v>
      </c>
      <c r="S255" s="182">
        <v>7</v>
      </c>
      <c r="T255" s="182">
        <v>2</v>
      </c>
      <c r="U255" s="182">
        <v>5</v>
      </c>
      <c r="V255" s="182">
        <v>4</v>
      </c>
      <c r="W255" s="182">
        <v>1</v>
      </c>
      <c r="X255" s="182">
        <v>3</v>
      </c>
      <c r="Y255" s="182">
        <v>3</v>
      </c>
      <c r="Z255" s="182">
        <v>4</v>
      </c>
      <c r="AA255" s="182">
        <v>8</v>
      </c>
      <c r="AB255" s="182">
        <v>8</v>
      </c>
      <c r="AC255" s="182">
        <v>11</v>
      </c>
      <c r="AD255" s="182">
        <v>22</v>
      </c>
    </row>
    <row r="256" spans="1:30" x14ac:dyDescent="0.25">
      <c r="A256" s="57" t="str">
        <f>'Run Rate'!A256</f>
        <v>ASF25801</v>
      </c>
      <c r="B256" s="57" t="str">
        <f>'Run Rate'!B256</f>
        <v>Sobni bicikl Assault AirBike Classic</v>
      </c>
      <c r="C256" s="57" t="str">
        <f>'Run Rate'!C256</f>
        <v>FITNESS OPREMA</v>
      </c>
      <c r="D256" s="57" t="str">
        <f>'Run Rate'!D256</f>
        <v>02 SILVER</v>
      </c>
      <c r="E256" s="182">
        <v>3</v>
      </c>
      <c r="F256" s="182">
        <v>1</v>
      </c>
      <c r="G256" s="182">
        <v>1</v>
      </c>
      <c r="H256" s="182">
        <v>0</v>
      </c>
      <c r="I256" s="182">
        <v>0</v>
      </c>
      <c r="J256" s="182">
        <v>2</v>
      </c>
      <c r="K256" s="182">
        <v>0</v>
      </c>
      <c r="L256" s="182">
        <v>1</v>
      </c>
      <c r="M256" s="182">
        <v>1</v>
      </c>
      <c r="N256" s="182">
        <v>0</v>
      </c>
      <c r="O256" s="182">
        <v>0</v>
      </c>
      <c r="P256" s="182">
        <v>0</v>
      </c>
      <c r="Q256" s="182">
        <v>0</v>
      </c>
      <c r="R256" s="182">
        <v>0</v>
      </c>
      <c r="S256" s="182">
        <v>0</v>
      </c>
      <c r="T256" s="182">
        <v>1</v>
      </c>
      <c r="U256" s="182">
        <v>0</v>
      </c>
      <c r="V256" s="182">
        <v>1</v>
      </c>
      <c r="W256" s="182">
        <v>0</v>
      </c>
      <c r="X256" s="182">
        <v>0</v>
      </c>
      <c r="Y256" s="182">
        <v>0</v>
      </c>
      <c r="Z256" s="182">
        <v>0</v>
      </c>
      <c r="AA256" s="182">
        <v>0</v>
      </c>
      <c r="AB256" s="182">
        <v>0</v>
      </c>
      <c r="AC256" s="182">
        <v>2</v>
      </c>
      <c r="AD256" s="182">
        <v>0</v>
      </c>
    </row>
    <row r="257" spans="1:30" x14ac:dyDescent="0.25">
      <c r="A257" s="57" t="str">
        <f>'Run Rate'!A257</f>
        <v>ON00554</v>
      </c>
      <c r="B257" s="57" t="str">
        <f>'Run Rate'!B257</f>
        <v>Platinum PWO Lime 380g</v>
      </c>
      <c r="C257" s="57" t="str">
        <f>'Run Rate'!C257</f>
        <v>SPORTSKA PREHRANA</v>
      </c>
      <c r="D257" s="57" t="str">
        <f>'Run Rate'!D257</f>
        <v>02 SILVER</v>
      </c>
      <c r="E257" s="182">
        <v>9</v>
      </c>
      <c r="F257" s="182">
        <v>5</v>
      </c>
      <c r="G257" s="182">
        <v>2</v>
      </c>
      <c r="H257" s="182">
        <v>6</v>
      </c>
      <c r="I257" s="182">
        <v>4</v>
      </c>
      <c r="J257" s="182">
        <v>2</v>
      </c>
      <c r="K257" s="182">
        <v>0</v>
      </c>
      <c r="L257" s="182">
        <v>5</v>
      </c>
      <c r="M257" s="182">
        <v>7</v>
      </c>
      <c r="N257" s="182">
        <v>4</v>
      </c>
      <c r="O257" s="182">
        <v>2</v>
      </c>
      <c r="P257" s="182">
        <v>5</v>
      </c>
      <c r="Q257" s="182">
        <v>12</v>
      </c>
      <c r="R257" s="182">
        <v>13</v>
      </c>
      <c r="S257" s="182">
        <v>3</v>
      </c>
      <c r="T257" s="182">
        <v>11</v>
      </c>
      <c r="U257" s="182">
        <v>10</v>
      </c>
      <c r="V257" s="182">
        <v>6</v>
      </c>
      <c r="W257" s="182">
        <v>13</v>
      </c>
      <c r="X257" s="182">
        <v>8</v>
      </c>
      <c r="Y257" s="182">
        <v>7</v>
      </c>
      <c r="Z257" s="182">
        <v>4</v>
      </c>
      <c r="AA257" s="182">
        <v>8</v>
      </c>
      <c r="AB257" s="182">
        <v>11</v>
      </c>
      <c r="AC257" s="182">
        <v>8</v>
      </c>
      <c r="AD257" s="182">
        <v>10</v>
      </c>
    </row>
    <row r="258" spans="1:30" x14ac:dyDescent="0.25">
      <c r="A258" s="57" t="str">
        <f>'Run Rate'!A258</f>
        <v>ATC06517</v>
      </c>
      <c r="B258" s="57" t="str">
        <f>'Run Rate'!B258</f>
        <v>Girja gumirana 8 kg Atleticore</v>
      </c>
      <c r="C258" s="57" t="str">
        <f>'Run Rate'!C258</f>
        <v>FITNESS OPREMA</v>
      </c>
      <c r="D258" s="57" t="str">
        <f>'Run Rate'!D258</f>
        <v>02 SILVER</v>
      </c>
      <c r="E258" s="182">
        <v>3</v>
      </c>
      <c r="F258" s="182">
        <v>3</v>
      </c>
      <c r="G258" s="182">
        <v>18</v>
      </c>
      <c r="H258" s="182">
        <v>22</v>
      </c>
      <c r="I258" s="182">
        <v>28</v>
      </c>
      <c r="J258" s="182">
        <v>26</v>
      </c>
      <c r="K258" s="182">
        <v>22</v>
      </c>
      <c r="L258" s="182">
        <v>24</v>
      </c>
      <c r="M258" s="182">
        <v>17</v>
      </c>
      <c r="N258" s="182">
        <v>14</v>
      </c>
      <c r="O258" s="182">
        <v>12</v>
      </c>
      <c r="P258" s="182">
        <v>13</v>
      </c>
      <c r="Q258" s="182">
        <v>18</v>
      </c>
      <c r="R258" s="182">
        <v>28</v>
      </c>
      <c r="S258" s="182">
        <v>24</v>
      </c>
      <c r="T258" s="182">
        <v>8</v>
      </c>
      <c r="U258" s="182">
        <v>10</v>
      </c>
      <c r="V258" s="182">
        <v>14</v>
      </c>
      <c r="W258" s="182">
        <v>3</v>
      </c>
      <c r="X258" s="182">
        <v>13</v>
      </c>
      <c r="Y258" s="182">
        <v>11</v>
      </c>
      <c r="Z258" s="182">
        <v>10</v>
      </c>
      <c r="AA258" s="182">
        <v>12</v>
      </c>
      <c r="AB258" s="182">
        <v>14</v>
      </c>
      <c r="AC258" s="182">
        <v>29</v>
      </c>
      <c r="AD258" s="182">
        <v>37</v>
      </c>
    </row>
    <row r="259" spans="1:30" x14ac:dyDescent="0.25">
      <c r="A259" s="57" t="str">
        <f>'Run Rate'!A259</f>
        <v>POL12861</v>
      </c>
      <c r="B259" s="57" t="str">
        <f>'Run Rate'!B259</f>
        <v>Polleo L-Citrulline DL-Malate 250 g</v>
      </c>
      <c r="C259" s="57" t="str">
        <f>'Run Rate'!C259</f>
        <v>SPORTSKA PREHRANA</v>
      </c>
      <c r="D259" s="57" t="str">
        <f>'Run Rate'!D259</f>
        <v>02 SILVER</v>
      </c>
      <c r="E259" s="182">
        <v>0</v>
      </c>
      <c r="F259" s="182">
        <v>0</v>
      </c>
      <c r="G259" s="182">
        <v>0</v>
      </c>
      <c r="H259" s="182">
        <v>0</v>
      </c>
      <c r="I259" s="182">
        <v>0</v>
      </c>
      <c r="J259" s="182">
        <v>0</v>
      </c>
      <c r="K259" s="182">
        <v>0</v>
      </c>
      <c r="L259" s="182">
        <v>0</v>
      </c>
      <c r="M259" s="182">
        <v>0</v>
      </c>
      <c r="N259" s="182">
        <v>0</v>
      </c>
      <c r="O259" s="182">
        <v>0</v>
      </c>
      <c r="P259" s="182">
        <v>0</v>
      </c>
      <c r="Q259" s="182">
        <v>0</v>
      </c>
      <c r="R259" s="182">
        <v>0</v>
      </c>
      <c r="S259" s="182">
        <v>0</v>
      </c>
      <c r="T259" s="182">
        <v>0</v>
      </c>
      <c r="U259" s="182">
        <v>0</v>
      </c>
      <c r="V259" s="182">
        <v>0</v>
      </c>
      <c r="W259" s="182">
        <v>0</v>
      </c>
      <c r="X259" s="182">
        <v>0</v>
      </c>
      <c r="Y259" s="182">
        <v>0</v>
      </c>
      <c r="Z259" s="182">
        <v>0</v>
      </c>
      <c r="AA259" s="182">
        <v>0</v>
      </c>
      <c r="AB259" s="182">
        <v>0</v>
      </c>
      <c r="AC259" s="182">
        <v>0</v>
      </c>
      <c r="AD259" s="182">
        <v>0</v>
      </c>
    </row>
    <row r="260" spans="1:30" x14ac:dyDescent="0.25">
      <c r="A260" s="57" t="str">
        <f>'Run Rate'!A260</f>
        <v>UFC16122</v>
      </c>
      <c r="B260" s="57" t="str">
        <f>'Run Rate'!B260</f>
        <v>OPRO SELF-FIT GOLD UFC Braces Black Metal/Silver</v>
      </c>
      <c r="C260" s="57" t="str">
        <f>'Run Rate'!C260</f>
        <v>BORILAČKA OPREMA</v>
      </c>
      <c r="D260" s="57" t="str">
        <f>'Run Rate'!D260</f>
        <v>02 SILVER</v>
      </c>
      <c r="E260" s="182">
        <v>22</v>
      </c>
      <c r="F260" s="182">
        <v>12</v>
      </c>
      <c r="G260" s="182">
        <v>16</v>
      </c>
      <c r="H260" s="182">
        <v>22</v>
      </c>
      <c r="I260" s="182">
        <v>12</v>
      </c>
      <c r="J260" s="182">
        <v>4</v>
      </c>
      <c r="K260" s="182">
        <v>11</v>
      </c>
      <c r="L260" s="182">
        <v>14</v>
      </c>
      <c r="M260" s="182">
        <v>10</v>
      </c>
      <c r="N260" s="182">
        <v>5</v>
      </c>
      <c r="O260" s="182">
        <v>4</v>
      </c>
      <c r="P260" s="182">
        <v>3</v>
      </c>
      <c r="Q260" s="182">
        <v>2</v>
      </c>
      <c r="R260" s="182">
        <v>9</v>
      </c>
      <c r="S260" s="182">
        <v>3</v>
      </c>
      <c r="T260" s="182">
        <v>1</v>
      </c>
      <c r="U260" s="182">
        <v>2</v>
      </c>
      <c r="V260" s="182">
        <v>2</v>
      </c>
      <c r="W260" s="182">
        <v>3</v>
      </c>
      <c r="X260" s="182">
        <v>1</v>
      </c>
      <c r="Y260" s="182">
        <v>1</v>
      </c>
      <c r="Z260" s="182">
        <v>3</v>
      </c>
      <c r="AA260" s="182">
        <v>2</v>
      </c>
      <c r="AB260" s="182">
        <v>2</v>
      </c>
      <c r="AC260" s="182">
        <v>2</v>
      </c>
      <c r="AD260" s="182">
        <v>0</v>
      </c>
    </row>
    <row r="261" spans="1:30" x14ac:dyDescent="0.25">
      <c r="A261" s="57" t="str">
        <f>'Run Rate'!A261</f>
        <v>SHM00078</v>
      </c>
      <c r="B261" s="57" t="str">
        <f>'Run Rate'!B261</f>
        <v>DEFENDER, Blood Sweat Repeat, 600 ml</v>
      </c>
      <c r="C261" s="57" t="str">
        <f>'Run Rate'!C261</f>
        <v>DRINKWARE I HOME</v>
      </c>
      <c r="D261" s="57" t="str">
        <f>'Run Rate'!D261</f>
        <v>02 SILVER</v>
      </c>
      <c r="E261" s="182">
        <v>31</v>
      </c>
      <c r="F261" s="182">
        <v>38</v>
      </c>
      <c r="G261" s="182">
        <v>35</v>
      </c>
      <c r="H261" s="182">
        <v>32</v>
      </c>
      <c r="I261" s="182">
        <v>58</v>
      </c>
      <c r="J261" s="182">
        <v>38</v>
      </c>
      <c r="K261" s="182">
        <v>27</v>
      </c>
      <c r="L261" s="182">
        <v>38</v>
      </c>
      <c r="M261" s="182">
        <v>43</v>
      </c>
      <c r="N261" s="182">
        <v>42</v>
      </c>
      <c r="O261" s="182">
        <v>25</v>
      </c>
      <c r="P261" s="182">
        <v>28</v>
      </c>
      <c r="Q261" s="182">
        <v>30</v>
      </c>
      <c r="R261" s="182">
        <v>40</v>
      </c>
      <c r="S261" s="182">
        <v>26</v>
      </c>
      <c r="T261" s="182">
        <v>24</v>
      </c>
      <c r="U261" s="182">
        <v>21</v>
      </c>
      <c r="V261" s="182">
        <v>32</v>
      </c>
      <c r="W261" s="182">
        <v>39</v>
      </c>
      <c r="X261" s="182">
        <v>157</v>
      </c>
      <c r="Y261" s="182">
        <v>21</v>
      </c>
      <c r="Z261" s="182">
        <v>25</v>
      </c>
      <c r="AA261" s="182">
        <v>34</v>
      </c>
      <c r="AB261" s="182">
        <v>52</v>
      </c>
      <c r="AC261" s="182">
        <v>34</v>
      </c>
      <c r="AD261" s="182">
        <v>35</v>
      </c>
    </row>
    <row r="262" spans="1:30" x14ac:dyDescent="0.25">
      <c r="A262" s="57" t="str">
        <f>'Run Rate'!A262</f>
        <v>SHM00074</v>
      </c>
      <c r="B262" s="57" t="str">
        <f>'Run Rate'!B262</f>
        <v>DEFENDER, I'm Not Here To Talk, 600 ml</v>
      </c>
      <c r="C262" s="57" t="str">
        <f>'Run Rate'!C262</f>
        <v>DRINKWARE I HOME</v>
      </c>
      <c r="D262" s="57" t="str">
        <f>'Run Rate'!D262</f>
        <v>02 SILVER</v>
      </c>
      <c r="E262" s="182">
        <v>135</v>
      </c>
      <c r="F262" s="182">
        <v>51</v>
      </c>
      <c r="G262" s="182">
        <v>147</v>
      </c>
      <c r="H262" s="182">
        <v>50</v>
      </c>
      <c r="I262" s="182">
        <v>44</v>
      </c>
      <c r="J262" s="182">
        <v>80</v>
      </c>
      <c r="K262" s="182">
        <v>59</v>
      </c>
      <c r="L262" s="182">
        <v>33</v>
      </c>
      <c r="M262" s="182">
        <v>60</v>
      </c>
      <c r="N262" s="182">
        <v>24</v>
      </c>
      <c r="O262" s="182">
        <v>169</v>
      </c>
      <c r="P262" s="182">
        <v>40</v>
      </c>
      <c r="Q262" s="182">
        <v>94</v>
      </c>
      <c r="R262" s="182">
        <v>18</v>
      </c>
      <c r="S262" s="182">
        <v>142</v>
      </c>
      <c r="T262" s="182">
        <v>39</v>
      </c>
      <c r="U262" s="182">
        <v>74</v>
      </c>
      <c r="V262" s="182">
        <v>37</v>
      </c>
      <c r="W262" s="182">
        <v>70</v>
      </c>
      <c r="X262" s="182">
        <v>154</v>
      </c>
      <c r="Y262" s="182">
        <v>37</v>
      </c>
      <c r="Z262" s="182">
        <v>26</v>
      </c>
      <c r="AA262" s="182">
        <v>62</v>
      </c>
      <c r="AB262" s="182">
        <v>174</v>
      </c>
      <c r="AC262" s="182">
        <v>60</v>
      </c>
      <c r="AD262" s="182">
        <v>46</v>
      </c>
    </row>
    <row r="263" spans="1:30" x14ac:dyDescent="0.25">
      <c r="A263" s="57" t="str">
        <f>'Run Rate'!A263</f>
        <v>SCM04431</v>
      </c>
      <c r="B263" s="57" t="str">
        <f>'Run Rate'!B263</f>
        <v>Viper Black 1,8 kg Vanilla</v>
      </c>
      <c r="C263" s="57" t="str">
        <f>'Run Rate'!C263</f>
        <v>PROTEINI</v>
      </c>
      <c r="D263" s="57" t="str">
        <f>'Run Rate'!D263</f>
        <v>02 SILVER</v>
      </c>
      <c r="E263" s="182">
        <v>3</v>
      </c>
      <c r="F263" s="182">
        <v>5</v>
      </c>
      <c r="G263" s="182">
        <v>1</v>
      </c>
      <c r="H263" s="182">
        <v>4</v>
      </c>
      <c r="I263" s="182">
        <v>3</v>
      </c>
      <c r="J263" s="182">
        <v>4</v>
      </c>
      <c r="K263" s="182">
        <v>1</v>
      </c>
      <c r="L263" s="182">
        <v>11</v>
      </c>
      <c r="M263" s="182">
        <v>2</v>
      </c>
      <c r="N263" s="182">
        <v>14</v>
      </c>
      <c r="O263" s="182">
        <v>7</v>
      </c>
      <c r="P263" s="182">
        <v>6</v>
      </c>
      <c r="Q263" s="182">
        <v>8</v>
      </c>
      <c r="R263" s="182">
        <v>6</v>
      </c>
      <c r="S263" s="182">
        <v>4</v>
      </c>
      <c r="T263" s="182">
        <v>3</v>
      </c>
      <c r="U263" s="182">
        <v>5</v>
      </c>
      <c r="V263" s="182">
        <v>6</v>
      </c>
      <c r="W263" s="182">
        <v>3</v>
      </c>
      <c r="X263" s="182">
        <v>4</v>
      </c>
      <c r="Y263" s="182">
        <v>2</v>
      </c>
      <c r="Z263" s="182">
        <v>2</v>
      </c>
      <c r="AA263" s="182">
        <v>5</v>
      </c>
      <c r="AB263" s="182">
        <v>8</v>
      </c>
      <c r="AC263" s="182">
        <v>12</v>
      </c>
      <c r="AD263" s="182">
        <v>21</v>
      </c>
    </row>
    <row r="264" spans="1:30" x14ac:dyDescent="0.25">
      <c r="A264" s="57" t="str">
        <f>'Run Rate'!A264</f>
        <v>POL09711</v>
      </c>
      <c r="B264" s="57" t="str">
        <f>'Run Rate'!B264</f>
        <v>Polleo Zero Syrup 425ml Triple choco</v>
      </c>
      <c r="C264" s="57" t="str">
        <f>'Run Rate'!C264</f>
        <v>BIO I SUPERFOODS</v>
      </c>
      <c r="D264" s="57" t="str">
        <f>'Run Rate'!D264</f>
        <v>02 SILVER</v>
      </c>
      <c r="E264" s="182">
        <v>97</v>
      </c>
      <c r="F264" s="182">
        <v>103</v>
      </c>
      <c r="G264" s="182">
        <v>86</v>
      </c>
      <c r="H264" s="182">
        <v>41</v>
      </c>
      <c r="I264" s="182">
        <v>40</v>
      </c>
      <c r="J264" s="182">
        <v>14</v>
      </c>
      <c r="K264" s="182">
        <v>6</v>
      </c>
      <c r="L264" s="182">
        <v>7</v>
      </c>
      <c r="M264" s="182">
        <v>4</v>
      </c>
      <c r="N264" s="182">
        <v>5</v>
      </c>
      <c r="O264" s="182">
        <v>3</v>
      </c>
      <c r="P264" s="182">
        <v>81</v>
      </c>
      <c r="Q264" s="182">
        <v>189</v>
      </c>
      <c r="R264" s="182">
        <v>22</v>
      </c>
      <c r="S264" s="182">
        <v>87</v>
      </c>
      <c r="T264" s="182">
        <v>47</v>
      </c>
      <c r="U264" s="182">
        <v>95</v>
      </c>
      <c r="V264" s="182">
        <v>60</v>
      </c>
      <c r="W264" s="182">
        <v>54</v>
      </c>
      <c r="X264" s="182">
        <v>155</v>
      </c>
      <c r="Y264" s="182">
        <v>51</v>
      </c>
      <c r="Z264" s="182">
        <v>32</v>
      </c>
      <c r="AA264" s="182">
        <v>63</v>
      </c>
      <c r="AB264" s="182">
        <v>121</v>
      </c>
      <c r="AC264" s="182">
        <v>69</v>
      </c>
      <c r="AD264" s="182">
        <v>85</v>
      </c>
    </row>
    <row r="265" spans="1:30" x14ac:dyDescent="0.25">
      <c r="A265" s="57" t="str">
        <f>'Run Rate'!A265</f>
        <v>ON00366</v>
      </c>
      <c r="B265" s="57" t="str">
        <f>'Run Rate'!B265</f>
        <v>Gold BCAA Train + Sustain 266g Strawberry Kiwi</v>
      </c>
      <c r="C265" s="57" t="str">
        <f>'Run Rate'!C265</f>
        <v>SPORTSKA PREHRANA</v>
      </c>
      <c r="D265" s="57" t="str">
        <f>'Run Rate'!D265</f>
        <v>02 SILVER</v>
      </c>
      <c r="E265" s="182">
        <v>3</v>
      </c>
      <c r="F265" s="182">
        <v>1</v>
      </c>
      <c r="G265" s="182">
        <v>2</v>
      </c>
      <c r="H265" s="182">
        <v>3</v>
      </c>
      <c r="I265" s="182">
        <v>4</v>
      </c>
      <c r="J265" s="182">
        <v>16</v>
      </c>
      <c r="K265" s="182">
        <v>23</v>
      </c>
      <c r="L265" s="182">
        <v>9</v>
      </c>
      <c r="M265" s="182">
        <v>13</v>
      </c>
      <c r="N265" s="182">
        <v>15</v>
      </c>
      <c r="O265" s="182">
        <v>9</v>
      </c>
      <c r="P265" s="182">
        <v>16</v>
      </c>
      <c r="Q265" s="182">
        <v>23</v>
      </c>
      <c r="R265" s="182">
        <v>24</v>
      </c>
      <c r="S265" s="182">
        <v>14</v>
      </c>
      <c r="T265" s="182">
        <v>11</v>
      </c>
      <c r="U265" s="182">
        <v>5</v>
      </c>
      <c r="V265" s="182">
        <v>2</v>
      </c>
      <c r="W265" s="182">
        <v>3</v>
      </c>
      <c r="X265" s="182">
        <v>4</v>
      </c>
      <c r="Y265" s="182">
        <v>0</v>
      </c>
      <c r="Z265" s="182">
        <v>1</v>
      </c>
      <c r="AA265" s="182">
        <v>11</v>
      </c>
      <c r="AB265" s="182">
        <v>62</v>
      </c>
      <c r="AC265" s="182">
        <v>16</v>
      </c>
      <c r="AD265" s="182">
        <v>6</v>
      </c>
    </row>
    <row r="266" spans="1:30" x14ac:dyDescent="0.25">
      <c r="A266" s="57" t="str">
        <f>'Run Rate'!A266</f>
        <v>UFC16118</v>
      </c>
      <c r="B266" s="57" t="str">
        <f>'Run Rate'!B266</f>
        <v>OPRO SELF-FIT GOLD UFC Black Metal/Gold</v>
      </c>
      <c r="C266" s="57" t="str">
        <f>'Run Rate'!C266</f>
        <v>BORILAČKA OPREMA</v>
      </c>
      <c r="D266" s="57" t="str">
        <f>'Run Rate'!D266</f>
        <v>02 SILVER</v>
      </c>
      <c r="E266" s="182">
        <v>20</v>
      </c>
      <c r="F266" s="182">
        <v>16</v>
      </c>
      <c r="G266" s="182">
        <v>16</v>
      </c>
      <c r="H266" s="182">
        <v>16</v>
      </c>
      <c r="I266" s="182">
        <v>12</v>
      </c>
      <c r="J266" s="182">
        <v>14</v>
      </c>
      <c r="K266" s="182">
        <v>5</v>
      </c>
      <c r="L266" s="182">
        <v>8</v>
      </c>
      <c r="M266" s="182">
        <v>3</v>
      </c>
      <c r="N266" s="182">
        <v>5</v>
      </c>
      <c r="O266" s="182">
        <v>3</v>
      </c>
      <c r="P266" s="182">
        <v>1</v>
      </c>
      <c r="Q266" s="182">
        <v>11</v>
      </c>
      <c r="R266" s="182">
        <v>6</v>
      </c>
      <c r="S266" s="182">
        <v>12</v>
      </c>
      <c r="T266" s="182">
        <v>10</v>
      </c>
      <c r="U266" s="182">
        <v>10</v>
      </c>
      <c r="V266" s="182">
        <v>8</v>
      </c>
      <c r="W266" s="182">
        <v>6</v>
      </c>
      <c r="X266" s="182">
        <v>5</v>
      </c>
      <c r="Y266" s="182">
        <v>13</v>
      </c>
      <c r="Z266" s="182">
        <v>10</v>
      </c>
      <c r="AA266" s="182">
        <v>9</v>
      </c>
      <c r="AB266" s="182">
        <v>12</v>
      </c>
      <c r="AC266" s="182">
        <v>27</v>
      </c>
      <c r="AD266" s="182">
        <v>22</v>
      </c>
    </row>
    <row r="267" spans="1:30" x14ac:dyDescent="0.25">
      <c r="A267" s="57" t="str">
        <f>'Run Rate'!A267</f>
        <v>GAR04685</v>
      </c>
      <c r="B267" s="57" t="str">
        <f>'Run Rate'!B267</f>
        <v>Fenix 7X PRO Sapphire SOLAR Carbon Gray DLC Titanium Black</v>
      </c>
      <c r="C267" s="57" t="str">
        <f>'Run Rate'!C267</f>
        <v>GADGETI</v>
      </c>
      <c r="D267" s="57" t="str">
        <f>'Run Rate'!D267</f>
        <v>02 SILVER</v>
      </c>
      <c r="E267" s="182">
        <v>0</v>
      </c>
      <c r="F267" s="182">
        <v>0</v>
      </c>
      <c r="G267" s="182">
        <v>0</v>
      </c>
      <c r="H267" s="182">
        <v>0</v>
      </c>
      <c r="I267" s="182">
        <v>3</v>
      </c>
      <c r="J267" s="182">
        <v>3</v>
      </c>
      <c r="K267" s="182">
        <v>7</v>
      </c>
      <c r="L267" s="182">
        <v>5</v>
      </c>
      <c r="M267" s="182">
        <v>6</v>
      </c>
      <c r="N267" s="182">
        <v>8</v>
      </c>
      <c r="O267" s="182">
        <v>3</v>
      </c>
      <c r="P267" s="182">
        <v>9</v>
      </c>
      <c r="Q267" s="182">
        <v>10</v>
      </c>
      <c r="R267" s="182">
        <v>8</v>
      </c>
      <c r="S267" s="182">
        <v>10</v>
      </c>
      <c r="T267" s="182">
        <v>7</v>
      </c>
      <c r="U267" s="182">
        <v>8</v>
      </c>
      <c r="V267" s="182">
        <v>12</v>
      </c>
      <c r="W267" s="182">
        <v>4</v>
      </c>
      <c r="X267" s="182">
        <v>0</v>
      </c>
      <c r="Y267" s="182">
        <v>0</v>
      </c>
      <c r="Z267" s="182">
        <v>1</v>
      </c>
      <c r="AA267" s="182">
        <v>0</v>
      </c>
      <c r="AB267" s="182">
        <v>11</v>
      </c>
      <c r="AC267" s="182">
        <v>3</v>
      </c>
      <c r="AD267" s="182">
        <v>2</v>
      </c>
    </row>
    <row r="268" spans="1:30" x14ac:dyDescent="0.25">
      <c r="A268" s="57" t="str">
        <f>'Run Rate'!A268</f>
        <v>ATC06613</v>
      </c>
      <c r="B268" s="57" t="str">
        <f>'Run Rate'!B268</f>
        <v>Latex band 2cm Level 3 narančasta Atleticore</v>
      </c>
      <c r="C268" s="57" t="str">
        <f>'Run Rate'!C268</f>
        <v>FITNESS OPREMA</v>
      </c>
      <c r="D268" s="57" t="str">
        <f>'Run Rate'!D268</f>
        <v>02 SILVER</v>
      </c>
      <c r="E268" s="182">
        <v>6</v>
      </c>
      <c r="F268" s="182">
        <v>7</v>
      </c>
      <c r="G268" s="182">
        <v>10</v>
      </c>
      <c r="H268" s="182">
        <v>8</v>
      </c>
      <c r="I268" s="182">
        <v>16</v>
      </c>
      <c r="J268" s="182">
        <v>11</v>
      </c>
      <c r="K268" s="182">
        <v>12</v>
      </c>
      <c r="L268" s="182">
        <v>8</v>
      </c>
      <c r="M268" s="182">
        <v>9</v>
      </c>
      <c r="N268" s="182">
        <v>10</v>
      </c>
      <c r="O268" s="182">
        <v>14</v>
      </c>
      <c r="P268" s="182">
        <v>12</v>
      </c>
      <c r="Q268" s="182">
        <v>14</v>
      </c>
      <c r="R268" s="182">
        <v>15</v>
      </c>
      <c r="S268" s="182">
        <v>2</v>
      </c>
      <c r="T268" s="182">
        <v>11</v>
      </c>
      <c r="U268" s="182">
        <v>22</v>
      </c>
      <c r="V268" s="182">
        <v>13</v>
      </c>
      <c r="W268" s="182">
        <v>13</v>
      </c>
      <c r="X268" s="182">
        <v>8</v>
      </c>
      <c r="Y268" s="182">
        <v>9</v>
      </c>
      <c r="Z268" s="182">
        <v>9</v>
      </c>
      <c r="AA268" s="182">
        <v>15</v>
      </c>
      <c r="AB268" s="182">
        <v>23</v>
      </c>
      <c r="AC268" s="182">
        <v>22</v>
      </c>
      <c r="AD268" s="182">
        <v>15</v>
      </c>
    </row>
    <row r="269" spans="1:30" x14ac:dyDescent="0.25">
      <c r="A269" s="57" t="str">
        <f>'Run Rate'!A269</f>
        <v>ON00500</v>
      </c>
      <c r="B269" s="57" t="str">
        <f>'Run Rate'!B269</f>
        <v>ON GS 100% Isolate 930g Vanilla</v>
      </c>
      <c r="C269" s="57" t="str">
        <f>'Run Rate'!C269</f>
        <v>PROTEINI</v>
      </c>
      <c r="D269" s="57" t="str">
        <f>'Run Rate'!D269</f>
        <v>02 SILVER</v>
      </c>
      <c r="E269" s="182">
        <v>17</v>
      </c>
      <c r="F269" s="182">
        <v>15</v>
      </c>
      <c r="G269" s="182">
        <v>18</v>
      </c>
      <c r="H269" s="182">
        <v>15</v>
      </c>
      <c r="I269" s="182">
        <v>16</v>
      </c>
      <c r="J269" s="182">
        <v>13</v>
      </c>
      <c r="K269" s="182">
        <v>20</v>
      </c>
      <c r="L269" s="182">
        <v>13</v>
      </c>
      <c r="M269" s="182">
        <v>7</v>
      </c>
      <c r="N269" s="182">
        <v>1</v>
      </c>
      <c r="O269" s="182">
        <v>0</v>
      </c>
      <c r="P269" s="182">
        <v>9</v>
      </c>
      <c r="Q269" s="182">
        <v>9</v>
      </c>
      <c r="R269" s="182">
        <v>18</v>
      </c>
      <c r="S269" s="182">
        <v>16</v>
      </c>
      <c r="T269" s="182">
        <v>18</v>
      </c>
      <c r="U269" s="182">
        <v>22</v>
      </c>
      <c r="V269" s="182">
        <v>23</v>
      </c>
      <c r="W269" s="182">
        <v>11</v>
      </c>
      <c r="X269" s="182">
        <v>1</v>
      </c>
      <c r="Y269" s="182">
        <v>0</v>
      </c>
      <c r="Z269" s="182">
        <v>10</v>
      </c>
      <c r="AA269" s="182">
        <v>19</v>
      </c>
      <c r="AB269" s="182">
        <v>21</v>
      </c>
      <c r="AC269" s="182">
        <v>20</v>
      </c>
      <c r="AD269" s="182">
        <v>19</v>
      </c>
    </row>
    <row r="270" spans="1:30" x14ac:dyDescent="0.25">
      <c r="A270" s="57" t="str">
        <f>'Run Rate'!A270</f>
        <v>SCM04426</v>
      </c>
      <c r="B270" s="57" t="str">
        <f>'Run Rate'!B270</f>
        <v>The Beef 1,8 kg Chocolate</v>
      </c>
      <c r="C270" s="57" t="str">
        <f>'Run Rate'!C270</f>
        <v>PROTEINI</v>
      </c>
      <c r="D270" s="57" t="str">
        <f>'Run Rate'!D270</f>
        <v>02 SILVER</v>
      </c>
      <c r="E270" s="182">
        <v>7</v>
      </c>
      <c r="F270" s="182">
        <v>3</v>
      </c>
      <c r="G270" s="182">
        <v>3</v>
      </c>
      <c r="H270" s="182">
        <v>4</v>
      </c>
      <c r="I270" s="182">
        <v>12</v>
      </c>
      <c r="J270" s="182">
        <v>4</v>
      </c>
      <c r="K270" s="182">
        <v>4</v>
      </c>
      <c r="L270" s="182">
        <v>4</v>
      </c>
      <c r="M270" s="182">
        <v>3</v>
      </c>
      <c r="N270" s="182">
        <v>18</v>
      </c>
      <c r="O270" s="182">
        <v>9</v>
      </c>
      <c r="P270" s="182">
        <v>12</v>
      </c>
      <c r="Q270" s="182">
        <v>5</v>
      </c>
      <c r="R270" s="182">
        <v>8</v>
      </c>
      <c r="S270" s="182">
        <v>3</v>
      </c>
      <c r="T270" s="182">
        <v>3</v>
      </c>
      <c r="U270" s="182">
        <v>3</v>
      </c>
      <c r="V270" s="182">
        <v>1</v>
      </c>
      <c r="W270" s="182">
        <v>6</v>
      </c>
      <c r="X270" s="182">
        <v>5</v>
      </c>
      <c r="Y270" s="182">
        <v>2</v>
      </c>
      <c r="Z270" s="182">
        <v>4</v>
      </c>
      <c r="AA270" s="182">
        <v>4</v>
      </c>
      <c r="AB270" s="182">
        <v>10</v>
      </c>
      <c r="AC270" s="182">
        <v>15</v>
      </c>
      <c r="AD270" s="182">
        <v>10</v>
      </c>
    </row>
    <row r="271" spans="1:30" x14ac:dyDescent="0.25">
      <c r="A271" s="57" t="str">
        <f>'Run Rate'!A271</f>
        <v>ATC06638</v>
      </c>
      <c r="B271" s="57" t="str">
        <f>'Run Rate'!B271</f>
        <v>Trening prsluk Professional 30kg Atleticore</v>
      </c>
      <c r="C271" s="57" t="str">
        <f>'Run Rate'!C271</f>
        <v>FITNESS OPREMA</v>
      </c>
      <c r="D271" s="57" t="str">
        <f>'Run Rate'!D271</f>
        <v>02 SILVER</v>
      </c>
      <c r="E271" s="182">
        <v>0</v>
      </c>
      <c r="F271" s="182">
        <v>1</v>
      </c>
      <c r="G271" s="182">
        <v>6</v>
      </c>
      <c r="H271" s="182">
        <v>1</v>
      </c>
      <c r="I271" s="182">
        <v>4</v>
      </c>
      <c r="J271" s="182">
        <v>1</v>
      </c>
      <c r="K271" s="182">
        <v>4</v>
      </c>
      <c r="L271" s="182">
        <v>4</v>
      </c>
      <c r="M271" s="182">
        <v>2</v>
      </c>
      <c r="N271" s="182">
        <v>9</v>
      </c>
      <c r="O271" s="182">
        <v>3</v>
      </c>
      <c r="P271" s="182">
        <v>2</v>
      </c>
      <c r="Q271" s="182">
        <v>1</v>
      </c>
      <c r="R271" s="182">
        <v>2</v>
      </c>
      <c r="S271" s="182">
        <v>2</v>
      </c>
      <c r="T271" s="182">
        <v>0</v>
      </c>
      <c r="U271" s="182">
        <v>0</v>
      </c>
      <c r="V271" s="182">
        <v>1</v>
      </c>
      <c r="W271" s="182">
        <v>0</v>
      </c>
      <c r="X271" s="182">
        <v>0</v>
      </c>
      <c r="Y271" s="182">
        <v>1</v>
      </c>
      <c r="Z271" s="182">
        <v>1</v>
      </c>
      <c r="AA271" s="182">
        <v>0</v>
      </c>
      <c r="AB271" s="182">
        <v>2</v>
      </c>
      <c r="AC271" s="182">
        <v>6</v>
      </c>
      <c r="AD271" s="182">
        <v>16</v>
      </c>
    </row>
    <row r="272" spans="1:30" x14ac:dyDescent="0.25">
      <c r="A272" s="57" t="str">
        <f>'Run Rate'!A272</f>
        <v>GAR04843</v>
      </c>
      <c r="B272" s="57" t="str">
        <f>'Run Rate'!B272</f>
        <v>Fenix 8 Pro 51 mm LTE AMOLED Sapphire Carbon Gray DLC Tit. Black Strap</v>
      </c>
      <c r="C272" s="57" t="str">
        <f>'Run Rate'!C272</f>
        <v>GADGETI</v>
      </c>
      <c r="D272" s="57" t="str">
        <f>'Run Rate'!D272</f>
        <v>02 SILVER</v>
      </c>
      <c r="E272" s="182">
        <v>0</v>
      </c>
      <c r="F272" s="182">
        <v>0</v>
      </c>
      <c r="G272" s="182">
        <v>0</v>
      </c>
      <c r="H272" s="182">
        <v>0</v>
      </c>
      <c r="I272" s="182">
        <v>0</v>
      </c>
      <c r="J272" s="182">
        <v>0</v>
      </c>
      <c r="K272" s="182">
        <v>0</v>
      </c>
      <c r="L272" s="182">
        <v>0</v>
      </c>
      <c r="M272" s="182">
        <v>0</v>
      </c>
      <c r="N272" s="182">
        <v>0</v>
      </c>
      <c r="O272" s="182">
        <v>0</v>
      </c>
      <c r="P272" s="182">
        <v>0</v>
      </c>
      <c r="Q272" s="182">
        <v>0</v>
      </c>
      <c r="R272" s="182">
        <v>0</v>
      </c>
      <c r="S272" s="182">
        <v>0</v>
      </c>
      <c r="T272" s="182">
        <v>0</v>
      </c>
      <c r="U272" s="182">
        <v>0</v>
      </c>
      <c r="V272" s="182">
        <v>0</v>
      </c>
      <c r="W272" s="182">
        <v>0</v>
      </c>
      <c r="X272" s="182">
        <v>0</v>
      </c>
      <c r="Y272" s="182">
        <v>0</v>
      </c>
      <c r="Z272" s="182">
        <v>0</v>
      </c>
      <c r="AA272" s="182">
        <v>0</v>
      </c>
      <c r="AB272" s="182">
        <v>0</v>
      </c>
      <c r="AC272" s="182">
        <v>0</v>
      </c>
      <c r="AD272" s="182">
        <v>0</v>
      </c>
    </row>
    <row r="273" spans="1:30" x14ac:dyDescent="0.25">
      <c r="A273" s="57" t="str">
        <f>'Run Rate'!A273</f>
        <v>SHM00085</v>
      </c>
      <c r="B273" s="57" t="str">
        <f>'Run Rate'!B273</f>
        <v>DEFENDER, GymHub, 600 ml</v>
      </c>
      <c r="C273" s="57" t="str">
        <f>'Run Rate'!C273</f>
        <v>DRINKWARE I HOME</v>
      </c>
      <c r="D273" s="57" t="str">
        <f>'Run Rate'!D273</f>
        <v>02 SILVER</v>
      </c>
      <c r="E273" s="182">
        <v>56</v>
      </c>
      <c r="F273" s="182">
        <v>43</v>
      </c>
      <c r="G273" s="182">
        <v>41</v>
      </c>
      <c r="H273" s="182">
        <v>47</v>
      </c>
      <c r="I273" s="182">
        <v>51</v>
      </c>
      <c r="J273" s="182">
        <v>35</v>
      </c>
      <c r="K273" s="182">
        <v>50</v>
      </c>
      <c r="L273" s="182">
        <v>48</v>
      </c>
      <c r="M273" s="182">
        <v>40</v>
      </c>
      <c r="N273" s="182">
        <v>45</v>
      </c>
      <c r="O273" s="182">
        <v>60</v>
      </c>
      <c r="P273" s="182">
        <v>41</v>
      </c>
      <c r="Q273" s="182">
        <v>51</v>
      </c>
      <c r="R273" s="182">
        <v>42</v>
      </c>
      <c r="S273" s="182">
        <v>37</v>
      </c>
      <c r="T273" s="182">
        <v>39</v>
      </c>
      <c r="U273" s="182">
        <v>48</v>
      </c>
      <c r="V273" s="182">
        <v>43</v>
      </c>
      <c r="W273" s="182">
        <v>48</v>
      </c>
      <c r="X273" s="182">
        <v>146</v>
      </c>
      <c r="Y273" s="182">
        <v>22</v>
      </c>
      <c r="Z273" s="182">
        <v>45</v>
      </c>
      <c r="AA273" s="182">
        <v>52</v>
      </c>
      <c r="AB273" s="182">
        <v>34</v>
      </c>
      <c r="AC273" s="182">
        <v>56</v>
      </c>
      <c r="AD273" s="182">
        <v>56</v>
      </c>
    </row>
    <row r="274" spans="1:30" x14ac:dyDescent="0.25">
      <c r="A274" s="57" t="str">
        <f>'Run Rate'!A274</f>
        <v>GAR04750</v>
      </c>
      <c r="B274" s="57" t="str">
        <f>'Run Rate'!B274</f>
        <v>Fenix 8, 47 mm, AMOLED Sapphire, Carbon Gray DLC Tit., Black/Pebble Gray remen</v>
      </c>
      <c r="C274" s="57" t="str">
        <f>'Run Rate'!C274</f>
        <v>GADGETI</v>
      </c>
      <c r="D274" s="57" t="str">
        <f>'Run Rate'!D274</f>
        <v>02 SILVER</v>
      </c>
      <c r="E274" s="182">
        <v>2</v>
      </c>
      <c r="F274" s="182">
        <v>0</v>
      </c>
      <c r="G274" s="182">
        <v>5</v>
      </c>
      <c r="H274" s="182">
        <v>5</v>
      </c>
      <c r="I274" s="182">
        <v>0</v>
      </c>
      <c r="J274" s="182">
        <v>9</v>
      </c>
      <c r="K274" s="182">
        <v>4</v>
      </c>
      <c r="L274" s="182">
        <v>3</v>
      </c>
      <c r="M274" s="182">
        <v>1</v>
      </c>
      <c r="N274" s="182">
        <v>4</v>
      </c>
      <c r="O274" s="182">
        <v>3</v>
      </c>
      <c r="P274" s="182">
        <v>4</v>
      </c>
      <c r="Q274" s="182">
        <v>0</v>
      </c>
      <c r="R274" s="182">
        <v>4</v>
      </c>
      <c r="S274" s="182">
        <v>4</v>
      </c>
      <c r="T274" s="182">
        <v>3</v>
      </c>
      <c r="U274" s="182">
        <v>2</v>
      </c>
      <c r="V274" s="182">
        <v>4</v>
      </c>
      <c r="W274" s="182">
        <v>1</v>
      </c>
      <c r="X274" s="182">
        <v>1</v>
      </c>
      <c r="Y274" s="182">
        <v>3</v>
      </c>
      <c r="Z274" s="182">
        <v>1</v>
      </c>
      <c r="AA274" s="182">
        <v>3</v>
      </c>
      <c r="AB274" s="182">
        <v>9</v>
      </c>
      <c r="AC274" s="182">
        <v>3</v>
      </c>
      <c r="AD274" s="182">
        <v>3</v>
      </c>
    </row>
    <row r="275" spans="1:30" x14ac:dyDescent="0.25">
      <c r="A275" s="57" t="str">
        <f>'Run Rate'!A275</f>
        <v>CEL11618</v>
      </c>
      <c r="B275" s="57" t="str">
        <f>'Run Rate'!B275</f>
        <v>C4 Energy Crb Cosmic Rainbow 500 ML</v>
      </c>
      <c r="C275" s="57" t="str">
        <f>'Run Rate'!C275</f>
        <v>RTD &amp; SNACKS</v>
      </c>
      <c r="D275" s="57" t="str">
        <f>'Run Rate'!D275</f>
        <v>02 SILVER</v>
      </c>
      <c r="E275" s="182">
        <v>122</v>
      </c>
      <c r="F275" s="182">
        <v>179</v>
      </c>
      <c r="G275" s="182">
        <v>105</v>
      </c>
      <c r="H275" s="182">
        <v>102</v>
      </c>
      <c r="I275" s="182">
        <v>310</v>
      </c>
      <c r="J275" s="182">
        <v>58</v>
      </c>
      <c r="K275" s="182">
        <v>108</v>
      </c>
      <c r="L275" s="182">
        <v>114</v>
      </c>
      <c r="M275" s="182">
        <v>112</v>
      </c>
      <c r="N275" s="182">
        <v>199</v>
      </c>
      <c r="O275" s="182">
        <v>227</v>
      </c>
      <c r="P275" s="182">
        <v>139</v>
      </c>
      <c r="Q275" s="182">
        <v>213</v>
      </c>
      <c r="R275" s="182">
        <v>200</v>
      </c>
      <c r="S275" s="182">
        <v>164</v>
      </c>
      <c r="T275" s="182">
        <v>157</v>
      </c>
      <c r="U275" s="182">
        <v>165</v>
      </c>
      <c r="V275" s="182">
        <v>293</v>
      </c>
      <c r="W275" s="182">
        <v>365</v>
      </c>
      <c r="X275" s="182">
        <v>182</v>
      </c>
      <c r="Y275" s="182">
        <v>177</v>
      </c>
      <c r="Z275" s="182">
        <v>223</v>
      </c>
      <c r="AA275" s="182">
        <v>120</v>
      </c>
      <c r="AB275" s="182">
        <v>262</v>
      </c>
      <c r="AC275" s="182">
        <v>179</v>
      </c>
      <c r="AD275" s="182">
        <v>148</v>
      </c>
    </row>
    <row r="276" spans="1:30" x14ac:dyDescent="0.25">
      <c r="A276" s="57" t="str">
        <f>'Run Rate'!A276</f>
        <v>CEL11616</v>
      </c>
      <c r="B276" s="57" t="str">
        <f>'Run Rate'!B276</f>
        <v>C4 Energy Crb Orange Slice 500 ML</v>
      </c>
      <c r="C276" s="57" t="str">
        <f>'Run Rate'!C276</f>
        <v>RTD &amp; SNACKS</v>
      </c>
      <c r="D276" s="57" t="str">
        <f>'Run Rate'!D276</f>
        <v>02 SILVER</v>
      </c>
      <c r="E276" s="182">
        <v>120</v>
      </c>
      <c r="F276" s="182">
        <v>146</v>
      </c>
      <c r="G276" s="182">
        <v>87</v>
      </c>
      <c r="H276" s="182">
        <v>93</v>
      </c>
      <c r="I276" s="182">
        <v>254</v>
      </c>
      <c r="J276" s="182">
        <v>74</v>
      </c>
      <c r="K276" s="182">
        <v>65</v>
      </c>
      <c r="L276" s="182">
        <v>107</v>
      </c>
      <c r="M276" s="182">
        <v>252</v>
      </c>
      <c r="N276" s="182">
        <v>116</v>
      </c>
      <c r="O276" s="182">
        <v>272</v>
      </c>
      <c r="P276" s="182">
        <v>108</v>
      </c>
      <c r="Q276" s="182">
        <v>223</v>
      </c>
      <c r="R276" s="182">
        <v>135</v>
      </c>
      <c r="S276" s="182">
        <v>226</v>
      </c>
      <c r="T276" s="182">
        <v>152</v>
      </c>
      <c r="U276" s="182">
        <v>153</v>
      </c>
      <c r="V276" s="182">
        <v>190</v>
      </c>
      <c r="W276" s="182">
        <v>342</v>
      </c>
      <c r="X276" s="182">
        <v>251</v>
      </c>
      <c r="Y276" s="182">
        <v>200</v>
      </c>
      <c r="Z276" s="182">
        <v>181</v>
      </c>
      <c r="AA276" s="182">
        <v>139</v>
      </c>
      <c r="AB276" s="182">
        <v>423</v>
      </c>
      <c r="AC276" s="182">
        <v>179</v>
      </c>
      <c r="AD276" s="182">
        <v>198</v>
      </c>
    </row>
    <row r="277" spans="1:30" x14ac:dyDescent="0.25">
      <c r="A277" s="57" t="str">
        <f>'Run Rate'!A277</f>
        <v>POL12681</v>
      </c>
      <c r="B277" s="57" t="str">
        <f>'Run Rate'!B277</f>
        <v>Polleo Pro Whey 2kg Cookies &amp; cream</v>
      </c>
      <c r="C277" s="57" t="str">
        <f>'Run Rate'!C277</f>
        <v>PROTEINI</v>
      </c>
      <c r="D277" s="57" t="str">
        <f>'Run Rate'!D277</f>
        <v>02 SILVER</v>
      </c>
      <c r="E277" s="182">
        <v>1</v>
      </c>
      <c r="F277" s="182">
        <v>1</v>
      </c>
      <c r="G277" s="182">
        <v>7</v>
      </c>
      <c r="H277" s="182">
        <v>9</v>
      </c>
      <c r="I277" s="182">
        <v>12</v>
      </c>
      <c r="J277" s="182">
        <v>11</v>
      </c>
      <c r="K277" s="182">
        <v>8</v>
      </c>
      <c r="L277" s="182">
        <v>10</v>
      </c>
      <c r="M277" s="182">
        <v>7</v>
      </c>
      <c r="N277" s="182">
        <v>8</v>
      </c>
      <c r="O277" s="182">
        <v>3</v>
      </c>
      <c r="P277" s="182">
        <v>5</v>
      </c>
      <c r="Q277" s="182">
        <v>4</v>
      </c>
      <c r="R277" s="182">
        <v>6</v>
      </c>
      <c r="S277" s="182">
        <v>7</v>
      </c>
      <c r="T277" s="182">
        <v>5</v>
      </c>
      <c r="U277" s="182">
        <v>9</v>
      </c>
      <c r="V277" s="182">
        <v>10</v>
      </c>
      <c r="W277" s="182">
        <v>14</v>
      </c>
      <c r="X277" s="182">
        <v>8</v>
      </c>
      <c r="Y277" s="182">
        <v>11</v>
      </c>
      <c r="Z277" s="182">
        <v>5</v>
      </c>
      <c r="AA277" s="182">
        <v>11</v>
      </c>
      <c r="AB277" s="182">
        <v>5</v>
      </c>
      <c r="AC277" s="182">
        <v>6</v>
      </c>
      <c r="AD277" s="182">
        <v>6</v>
      </c>
    </row>
    <row r="278" spans="1:30" x14ac:dyDescent="0.25">
      <c r="A278" s="57" t="str">
        <f>'Run Rate'!A278</f>
        <v>SHM00084</v>
      </c>
      <c r="B278" s="57" t="str">
        <f>'Run Rate'!B278</f>
        <v>DEFENDER, Every Damn Day, 600 ml</v>
      </c>
      <c r="C278" s="57" t="str">
        <f>'Run Rate'!C278</f>
        <v>DRINKWARE I HOME</v>
      </c>
      <c r="D278" s="57" t="str">
        <f>'Run Rate'!D278</f>
        <v>02 SILVER</v>
      </c>
      <c r="E278" s="182">
        <v>85</v>
      </c>
      <c r="F278" s="182">
        <v>23</v>
      </c>
      <c r="G278" s="182">
        <v>30</v>
      </c>
      <c r="H278" s="182">
        <v>42</v>
      </c>
      <c r="I278" s="182">
        <v>50</v>
      </c>
      <c r="J278" s="182">
        <v>37</v>
      </c>
      <c r="K278" s="182">
        <v>26</v>
      </c>
      <c r="L278" s="182">
        <v>28</v>
      </c>
      <c r="M278" s="182">
        <v>34</v>
      </c>
      <c r="N278" s="182">
        <v>38</v>
      </c>
      <c r="O278" s="182">
        <v>25</v>
      </c>
      <c r="P278" s="182">
        <v>53</v>
      </c>
      <c r="Q278" s="182">
        <v>30</v>
      </c>
      <c r="R278" s="182">
        <v>31</v>
      </c>
      <c r="S278" s="182">
        <v>26</v>
      </c>
      <c r="T278" s="182">
        <v>51</v>
      </c>
      <c r="U278" s="182">
        <v>25</v>
      </c>
      <c r="V278" s="182">
        <v>61</v>
      </c>
      <c r="W278" s="182">
        <v>31</v>
      </c>
      <c r="X278" s="182">
        <v>26</v>
      </c>
      <c r="Y278" s="182">
        <v>21</v>
      </c>
      <c r="Z278" s="182">
        <v>33</v>
      </c>
      <c r="AA278" s="182">
        <v>33</v>
      </c>
      <c r="AB278" s="182">
        <v>55</v>
      </c>
      <c r="AC278" s="182">
        <v>38</v>
      </c>
      <c r="AD278" s="182">
        <v>48</v>
      </c>
    </row>
    <row r="279" spans="1:30" x14ac:dyDescent="0.25">
      <c r="A279" s="57" t="str">
        <f>'Run Rate'!A279</f>
        <v>POL04121</v>
      </c>
      <c r="B279" s="57" t="str">
        <f>'Run Rate'!B279</f>
        <v>Polleo Maltodex 1000g</v>
      </c>
      <c r="C279" s="57" t="str">
        <f>'Run Rate'!C279</f>
        <v>SPORTSKA PREHRANA</v>
      </c>
      <c r="D279" s="57" t="str">
        <f>'Run Rate'!D279</f>
        <v>02 SILVER</v>
      </c>
      <c r="E279" s="182">
        <v>10</v>
      </c>
      <c r="F279" s="182">
        <v>11</v>
      </c>
      <c r="G279" s="182">
        <v>0</v>
      </c>
      <c r="H279" s="182">
        <v>4</v>
      </c>
      <c r="I279" s="182">
        <v>8</v>
      </c>
      <c r="J279" s="182">
        <v>4</v>
      </c>
      <c r="K279" s="182">
        <v>6</v>
      </c>
      <c r="L279" s="182">
        <v>2</v>
      </c>
      <c r="M279" s="182">
        <v>11</v>
      </c>
      <c r="N279" s="182">
        <v>22</v>
      </c>
      <c r="O279" s="182">
        <v>15</v>
      </c>
      <c r="P279" s="182">
        <v>42</v>
      </c>
      <c r="Q279" s="182">
        <v>26</v>
      </c>
      <c r="R279" s="182">
        <v>16</v>
      </c>
      <c r="S279" s="182">
        <v>21</v>
      </c>
      <c r="T279" s="182">
        <v>19</v>
      </c>
      <c r="U279" s="182">
        <v>20</v>
      </c>
      <c r="V279" s="182">
        <v>20</v>
      </c>
      <c r="W279" s="182">
        <v>24</v>
      </c>
      <c r="X279" s="182">
        <v>35</v>
      </c>
      <c r="Y279" s="182">
        <v>20</v>
      </c>
      <c r="Z279" s="182">
        <v>18</v>
      </c>
      <c r="AA279" s="182">
        <v>21</v>
      </c>
      <c r="AB279" s="182">
        <v>39</v>
      </c>
      <c r="AC279" s="182">
        <v>38</v>
      </c>
      <c r="AD279" s="182">
        <v>25</v>
      </c>
    </row>
    <row r="280" spans="1:30" x14ac:dyDescent="0.25">
      <c r="A280" s="57" t="str">
        <f>'Run Rate'!A280</f>
        <v>POL09929</v>
      </c>
      <c r="B280" s="57" t="str">
        <f>'Run Rate'!B280</f>
        <v>Polleo Protein oatmeal 60g apple pie</v>
      </c>
      <c r="C280" s="57" t="str">
        <f>'Run Rate'!C280</f>
        <v>BIO I SUPERFOODS</v>
      </c>
      <c r="D280" s="57" t="str">
        <f>'Run Rate'!D280</f>
        <v>02 SILVER</v>
      </c>
      <c r="E280" s="182">
        <v>67</v>
      </c>
      <c r="F280" s="182">
        <v>148</v>
      </c>
      <c r="G280" s="182">
        <v>902</v>
      </c>
      <c r="H280" s="182">
        <v>48</v>
      </c>
      <c r="I280" s="182">
        <v>1170</v>
      </c>
      <c r="J280" s="182">
        <v>51</v>
      </c>
      <c r="K280" s="182">
        <v>67</v>
      </c>
      <c r="L280" s="182">
        <v>53</v>
      </c>
      <c r="M280" s="182">
        <v>60</v>
      </c>
      <c r="N280" s="182">
        <v>178</v>
      </c>
      <c r="O280" s="182">
        <v>354</v>
      </c>
      <c r="P280" s="182">
        <v>376</v>
      </c>
      <c r="Q280" s="182">
        <v>321</v>
      </c>
      <c r="R280" s="182">
        <v>121</v>
      </c>
      <c r="S280" s="182">
        <v>573</v>
      </c>
      <c r="T280" s="182">
        <v>286</v>
      </c>
      <c r="U280" s="182">
        <v>208</v>
      </c>
      <c r="V280" s="182">
        <v>252</v>
      </c>
      <c r="W280" s="182">
        <v>234</v>
      </c>
      <c r="X280" s="182">
        <v>321</v>
      </c>
      <c r="Y280" s="182">
        <v>260</v>
      </c>
      <c r="Z280" s="182">
        <v>585</v>
      </c>
      <c r="AA280" s="182">
        <v>288</v>
      </c>
      <c r="AB280" s="182">
        <v>238</v>
      </c>
      <c r="AC280" s="182">
        <v>446</v>
      </c>
      <c r="AD280" s="182">
        <v>68</v>
      </c>
    </row>
    <row r="281" spans="1:30" x14ac:dyDescent="0.25">
      <c r="A281" s="57" t="str">
        <f>'Run Rate'!A281</f>
        <v>POL12850</v>
      </c>
      <c r="B281" s="57" t="str">
        <f>'Run Rate'!B281</f>
        <v>Polleo Premium HydroX Whey 1,8kg Unflavoured</v>
      </c>
      <c r="C281" s="57" t="str">
        <f>'Run Rate'!C281</f>
        <v>PROTEINI</v>
      </c>
      <c r="D281" s="57" t="str">
        <f>'Run Rate'!D281</f>
        <v>02 SILVER</v>
      </c>
      <c r="E281" s="182">
        <v>0</v>
      </c>
      <c r="F281" s="182">
        <v>0</v>
      </c>
      <c r="G281" s="182">
        <v>0</v>
      </c>
      <c r="H281" s="182">
        <v>0</v>
      </c>
      <c r="I281" s="182">
        <v>0</v>
      </c>
      <c r="J281" s="182">
        <v>0</v>
      </c>
      <c r="K281" s="182">
        <v>0</v>
      </c>
      <c r="L281" s="182">
        <v>0</v>
      </c>
      <c r="M281" s="182">
        <v>0</v>
      </c>
      <c r="N281" s="182">
        <v>0</v>
      </c>
      <c r="O281" s="182">
        <v>0</v>
      </c>
      <c r="P281" s="182">
        <v>0</v>
      </c>
      <c r="Q281" s="182">
        <v>0</v>
      </c>
      <c r="R281" s="182">
        <v>0</v>
      </c>
      <c r="S281" s="182">
        <v>0</v>
      </c>
      <c r="T281" s="182">
        <v>0</v>
      </c>
      <c r="U281" s="182">
        <v>0</v>
      </c>
      <c r="V281" s="182">
        <v>0</v>
      </c>
      <c r="W281" s="182">
        <v>0</v>
      </c>
      <c r="X281" s="182">
        <v>0</v>
      </c>
      <c r="Y281" s="182">
        <v>0</v>
      </c>
      <c r="Z281" s="182">
        <v>0</v>
      </c>
      <c r="AA281" s="182">
        <v>0</v>
      </c>
      <c r="AB281" s="182">
        <v>0</v>
      </c>
      <c r="AC281" s="182">
        <v>0</v>
      </c>
      <c r="AD281" s="182">
        <v>0</v>
      </c>
    </row>
    <row r="282" spans="1:30" x14ac:dyDescent="0.25">
      <c r="A282" s="57" t="str">
        <f>'Run Rate'!A282</f>
        <v>APN16438</v>
      </c>
      <c r="B282" s="57" t="str">
        <f>'Run Rate'!B282</f>
        <v>Abe Can Apple Burst 330ml</v>
      </c>
      <c r="C282" s="57" t="str">
        <f>'Run Rate'!C282</f>
        <v>RTD &amp; SNACKS</v>
      </c>
      <c r="D282" s="57" t="str">
        <f>'Run Rate'!D282</f>
        <v>02 SILVER</v>
      </c>
      <c r="E282" s="182">
        <v>216</v>
      </c>
      <c r="F282" s="182">
        <v>149</v>
      </c>
      <c r="G282" s="182">
        <v>164</v>
      </c>
      <c r="H282" s="182">
        <v>93</v>
      </c>
      <c r="I282" s="182">
        <v>101</v>
      </c>
      <c r="J282" s="182">
        <v>91</v>
      </c>
      <c r="K282" s="182">
        <v>123</v>
      </c>
      <c r="L282" s="182">
        <v>65</v>
      </c>
      <c r="M282" s="182">
        <v>227</v>
      </c>
      <c r="N282" s="182">
        <v>106</v>
      </c>
      <c r="O282" s="182">
        <v>84</v>
      </c>
      <c r="P282" s="182">
        <v>28</v>
      </c>
      <c r="Q282" s="182">
        <v>32</v>
      </c>
      <c r="R282" s="182">
        <v>21</v>
      </c>
      <c r="S282" s="182">
        <v>15</v>
      </c>
      <c r="T282" s="182">
        <v>22</v>
      </c>
      <c r="U282" s="182">
        <v>65</v>
      </c>
      <c r="V282" s="182">
        <v>249</v>
      </c>
      <c r="W282" s="182">
        <v>467</v>
      </c>
      <c r="X282" s="182">
        <v>144</v>
      </c>
      <c r="Y282" s="182">
        <v>93</v>
      </c>
      <c r="Z282" s="182">
        <v>211</v>
      </c>
      <c r="AA282" s="182">
        <v>94</v>
      </c>
      <c r="AB282" s="182">
        <v>234</v>
      </c>
      <c r="AC282" s="182">
        <v>105</v>
      </c>
      <c r="AD282" s="182">
        <v>126</v>
      </c>
    </row>
    <row r="283" spans="1:30" x14ac:dyDescent="0.25">
      <c r="A283" s="57" t="str">
        <f>'Run Rate'!A283</f>
        <v>APN16436</v>
      </c>
      <c r="B283" s="57" t="str">
        <f>'Run Rate'!B283</f>
        <v>Abe Can Blue Lagoon 330ml</v>
      </c>
      <c r="C283" s="57" t="str">
        <f>'Run Rate'!C283</f>
        <v>RTD &amp; SNACKS</v>
      </c>
      <c r="D283" s="57" t="str">
        <f>'Run Rate'!D283</f>
        <v>02 SILVER</v>
      </c>
      <c r="E283" s="182">
        <v>175</v>
      </c>
      <c r="F283" s="182">
        <v>107</v>
      </c>
      <c r="G283" s="182">
        <v>113</v>
      </c>
      <c r="H283" s="182">
        <v>81</v>
      </c>
      <c r="I283" s="182">
        <v>135</v>
      </c>
      <c r="J283" s="182">
        <v>72</v>
      </c>
      <c r="K283" s="182">
        <v>69</v>
      </c>
      <c r="L283" s="182">
        <v>96</v>
      </c>
      <c r="M283" s="182">
        <v>199</v>
      </c>
      <c r="N283" s="182">
        <v>133</v>
      </c>
      <c r="O283" s="182">
        <v>102</v>
      </c>
      <c r="P283" s="182">
        <v>88</v>
      </c>
      <c r="Q283" s="182">
        <v>276</v>
      </c>
      <c r="R283" s="182">
        <v>42</v>
      </c>
      <c r="S283" s="182">
        <v>27</v>
      </c>
      <c r="T283" s="182">
        <v>33</v>
      </c>
      <c r="U283" s="182">
        <v>363</v>
      </c>
      <c r="V283" s="182">
        <v>201</v>
      </c>
      <c r="W283" s="182">
        <v>381</v>
      </c>
      <c r="X283" s="182">
        <v>202</v>
      </c>
      <c r="Y283" s="182">
        <v>50</v>
      </c>
      <c r="Z283" s="182">
        <v>97</v>
      </c>
      <c r="AA283" s="182">
        <v>83</v>
      </c>
      <c r="AB283" s="182">
        <v>376</v>
      </c>
      <c r="AC283" s="182">
        <v>87</v>
      </c>
      <c r="AD283" s="182">
        <v>181</v>
      </c>
    </row>
    <row r="284" spans="1:30" x14ac:dyDescent="0.25">
      <c r="A284" s="57" t="str">
        <f>'Run Rate'!A284</f>
        <v>APN16437</v>
      </c>
      <c r="B284" s="57" t="str">
        <f>'Run Rate'!B284</f>
        <v>Abe Can Orange Burst 330ml</v>
      </c>
      <c r="C284" s="57" t="str">
        <f>'Run Rate'!C284</f>
        <v>RTD &amp; SNACKS</v>
      </c>
      <c r="D284" s="57" t="str">
        <f>'Run Rate'!D284</f>
        <v>02 SILVER</v>
      </c>
      <c r="E284" s="182">
        <v>12</v>
      </c>
      <c r="F284" s="182">
        <v>32</v>
      </c>
      <c r="G284" s="182">
        <v>24</v>
      </c>
      <c r="H284" s="182">
        <v>14</v>
      </c>
      <c r="I284" s="182">
        <v>49</v>
      </c>
      <c r="J284" s="182">
        <v>40</v>
      </c>
      <c r="K284" s="182">
        <v>31</v>
      </c>
      <c r="L284" s="182">
        <v>19</v>
      </c>
      <c r="M284" s="182">
        <v>94</v>
      </c>
      <c r="N284" s="182">
        <v>14</v>
      </c>
      <c r="O284" s="182">
        <v>18</v>
      </c>
      <c r="P284" s="182">
        <v>10</v>
      </c>
      <c r="Q284" s="182">
        <v>634</v>
      </c>
      <c r="R284" s="182">
        <v>37</v>
      </c>
      <c r="S284" s="182">
        <v>24</v>
      </c>
      <c r="T284" s="182">
        <v>52</v>
      </c>
      <c r="U284" s="182">
        <v>95</v>
      </c>
      <c r="V284" s="182">
        <v>34</v>
      </c>
      <c r="W284" s="182">
        <v>305</v>
      </c>
      <c r="X284" s="182">
        <v>62</v>
      </c>
      <c r="Y284" s="182">
        <v>17</v>
      </c>
      <c r="Z284" s="182">
        <v>17</v>
      </c>
      <c r="AA284" s="182">
        <v>48</v>
      </c>
      <c r="AB284" s="182">
        <v>244</v>
      </c>
      <c r="AC284" s="182">
        <v>45</v>
      </c>
      <c r="AD284" s="182">
        <v>58</v>
      </c>
    </row>
    <row r="285" spans="1:30" x14ac:dyDescent="0.25">
      <c r="A285" s="57" t="str">
        <f>'Run Rate'!A285</f>
        <v>POL12873</v>
      </c>
      <c r="B285" s="57" t="str">
        <f>'Run Rate'!B285</f>
        <v>Polleo Sport StormX Pre-Workout 150g Juicy Burst Juicy Burst</v>
      </c>
      <c r="C285" s="57" t="str">
        <f>'Run Rate'!C285</f>
        <v>SPORTSKA PREHRANA</v>
      </c>
      <c r="D285" s="57" t="str">
        <f>'Run Rate'!D285</f>
        <v>02 SILVER</v>
      </c>
      <c r="E285" s="182">
        <v>0</v>
      </c>
      <c r="F285" s="182">
        <v>0</v>
      </c>
      <c r="G285" s="182">
        <v>0</v>
      </c>
      <c r="H285" s="182">
        <v>0</v>
      </c>
      <c r="I285" s="182">
        <v>0</v>
      </c>
      <c r="J285" s="182">
        <v>0</v>
      </c>
      <c r="K285" s="182">
        <v>0</v>
      </c>
      <c r="L285" s="182">
        <v>0</v>
      </c>
      <c r="M285" s="182">
        <v>0</v>
      </c>
      <c r="N285" s="182">
        <v>0</v>
      </c>
      <c r="O285" s="182">
        <v>0</v>
      </c>
      <c r="P285" s="182">
        <v>0</v>
      </c>
      <c r="Q285" s="182">
        <v>0</v>
      </c>
      <c r="R285" s="182">
        <v>0</v>
      </c>
      <c r="S285" s="182">
        <v>0</v>
      </c>
      <c r="T285" s="182">
        <v>0</v>
      </c>
      <c r="U285" s="182">
        <v>0</v>
      </c>
      <c r="V285" s="182">
        <v>0</v>
      </c>
      <c r="W285" s="182">
        <v>0</v>
      </c>
      <c r="X285" s="182">
        <v>0</v>
      </c>
      <c r="Y285" s="182">
        <v>0</v>
      </c>
      <c r="Z285" s="182">
        <v>0</v>
      </c>
      <c r="AA285" s="182">
        <v>0</v>
      </c>
      <c r="AB285" s="182">
        <v>0</v>
      </c>
      <c r="AC285" s="182">
        <v>0</v>
      </c>
      <c r="AD285" s="182">
        <v>0</v>
      </c>
    </row>
    <row r="286" spans="1:30" x14ac:dyDescent="0.25">
      <c r="A286" s="57" t="str">
        <f>'Run Rate'!A286</f>
        <v>POL12872</v>
      </c>
      <c r="B286" s="57" t="str">
        <f>'Run Rate'!B286</f>
        <v>Polleo Sport StormX Pre-Workout 400g Sour Gummy Bear</v>
      </c>
      <c r="C286" s="57" t="str">
        <f>'Run Rate'!C286</f>
        <v>SPORTSKA PREHRANA</v>
      </c>
      <c r="D286" s="57" t="str">
        <f>'Run Rate'!D286</f>
        <v>02 SILVER</v>
      </c>
      <c r="E286" s="182">
        <v>0</v>
      </c>
      <c r="F286" s="182">
        <v>0</v>
      </c>
      <c r="G286" s="182">
        <v>0</v>
      </c>
      <c r="H286" s="182">
        <v>0</v>
      </c>
      <c r="I286" s="182">
        <v>0</v>
      </c>
      <c r="J286" s="182">
        <v>0</v>
      </c>
      <c r="K286" s="182">
        <v>0</v>
      </c>
      <c r="L286" s="182">
        <v>0</v>
      </c>
      <c r="M286" s="182">
        <v>0</v>
      </c>
      <c r="N286" s="182">
        <v>0</v>
      </c>
      <c r="O286" s="182">
        <v>0</v>
      </c>
      <c r="P286" s="182">
        <v>0</v>
      </c>
      <c r="Q286" s="182">
        <v>0</v>
      </c>
      <c r="R286" s="182">
        <v>0</v>
      </c>
      <c r="S286" s="182">
        <v>0</v>
      </c>
      <c r="T286" s="182">
        <v>0</v>
      </c>
      <c r="U286" s="182">
        <v>0</v>
      </c>
      <c r="V286" s="182">
        <v>0</v>
      </c>
      <c r="W286" s="182">
        <v>0</v>
      </c>
      <c r="X286" s="182">
        <v>0</v>
      </c>
      <c r="Y286" s="182">
        <v>0</v>
      </c>
      <c r="Z286" s="182">
        <v>0</v>
      </c>
      <c r="AA286" s="182">
        <v>0</v>
      </c>
      <c r="AB286" s="182">
        <v>0</v>
      </c>
      <c r="AC286" s="182">
        <v>0</v>
      </c>
      <c r="AD286" s="182">
        <v>0</v>
      </c>
    </row>
    <row r="287" spans="1:30" x14ac:dyDescent="0.25">
      <c r="A287" s="57" t="str">
        <f>'Run Rate'!A287</f>
        <v>POL12871</v>
      </c>
      <c r="B287" s="57" t="str">
        <f>'Run Rate'!B287</f>
        <v>Polleo Sport StormX Pre-Workout 400g Lemon</v>
      </c>
      <c r="C287" s="57" t="str">
        <f>'Run Rate'!C287</f>
        <v>SPORTSKA PREHRANA</v>
      </c>
      <c r="D287" s="57" t="str">
        <f>'Run Rate'!D287</f>
        <v>02 SILVER</v>
      </c>
      <c r="E287" s="182">
        <v>0</v>
      </c>
      <c r="F287" s="182">
        <v>0</v>
      </c>
      <c r="G287" s="182">
        <v>0</v>
      </c>
      <c r="H287" s="182">
        <v>0</v>
      </c>
      <c r="I287" s="182">
        <v>0</v>
      </c>
      <c r="J287" s="182">
        <v>0</v>
      </c>
      <c r="K287" s="182">
        <v>0</v>
      </c>
      <c r="L287" s="182">
        <v>0</v>
      </c>
      <c r="M287" s="182">
        <v>0</v>
      </c>
      <c r="N287" s="182">
        <v>0</v>
      </c>
      <c r="O287" s="182">
        <v>0</v>
      </c>
      <c r="P287" s="182">
        <v>0</v>
      </c>
      <c r="Q287" s="182">
        <v>0</v>
      </c>
      <c r="R287" s="182">
        <v>0</v>
      </c>
      <c r="S287" s="182">
        <v>0</v>
      </c>
      <c r="T287" s="182">
        <v>0</v>
      </c>
      <c r="U287" s="182">
        <v>0</v>
      </c>
      <c r="V287" s="182">
        <v>0</v>
      </c>
      <c r="W287" s="182">
        <v>0</v>
      </c>
      <c r="X287" s="182">
        <v>0</v>
      </c>
      <c r="Y287" s="182">
        <v>0</v>
      </c>
      <c r="Z287" s="182">
        <v>0</v>
      </c>
      <c r="AA287" s="182">
        <v>0</v>
      </c>
      <c r="AB287" s="182">
        <v>0</v>
      </c>
      <c r="AC287" s="182">
        <v>0</v>
      </c>
      <c r="AD287" s="182">
        <v>0</v>
      </c>
    </row>
    <row r="288" spans="1:30" x14ac:dyDescent="0.25">
      <c r="A288" s="57" t="str">
        <f>'Run Rate'!A288</f>
        <v>POL12863</v>
      </c>
      <c r="B288" s="57" t="str">
        <f>'Run Rate'!B288</f>
        <v>Polleo Ca-HMB 250 g</v>
      </c>
      <c r="C288" s="57" t="str">
        <f>'Run Rate'!C288</f>
        <v>SPORTSKA PREHRANA</v>
      </c>
      <c r="D288" s="57" t="str">
        <f>'Run Rate'!D288</f>
        <v>02 SILVER</v>
      </c>
      <c r="E288" s="182">
        <v>0</v>
      </c>
      <c r="F288" s="182">
        <v>0</v>
      </c>
      <c r="G288" s="182">
        <v>0</v>
      </c>
      <c r="H288" s="182">
        <v>0</v>
      </c>
      <c r="I288" s="182">
        <v>0</v>
      </c>
      <c r="J288" s="182">
        <v>0</v>
      </c>
      <c r="K288" s="182">
        <v>0</v>
      </c>
      <c r="L288" s="182">
        <v>0</v>
      </c>
      <c r="M288" s="182">
        <v>0</v>
      </c>
      <c r="N288" s="182">
        <v>0</v>
      </c>
      <c r="O288" s="182">
        <v>0</v>
      </c>
      <c r="P288" s="182">
        <v>0</v>
      </c>
      <c r="Q288" s="182">
        <v>0</v>
      </c>
      <c r="R288" s="182">
        <v>0</v>
      </c>
      <c r="S288" s="182">
        <v>0</v>
      </c>
      <c r="T288" s="182">
        <v>0</v>
      </c>
      <c r="U288" s="182">
        <v>0</v>
      </c>
      <c r="V288" s="182">
        <v>0</v>
      </c>
      <c r="W288" s="182">
        <v>0</v>
      </c>
      <c r="X288" s="182">
        <v>0</v>
      </c>
      <c r="Y288" s="182">
        <v>0</v>
      </c>
      <c r="Z288" s="182">
        <v>0</v>
      </c>
      <c r="AA288" s="182">
        <v>0</v>
      </c>
      <c r="AB288" s="182">
        <v>0</v>
      </c>
      <c r="AC288" s="182">
        <v>0</v>
      </c>
      <c r="AD288" s="182">
        <v>0</v>
      </c>
    </row>
    <row r="289" spans="1:30" x14ac:dyDescent="0.25">
      <c r="A289" s="57" t="str">
        <f>'Run Rate'!A289</f>
        <v>POL12862</v>
      </c>
      <c r="B289" s="57" t="str">
        <f>'Run Rate'!B289</f>
        <v>Polleo Beta-Alanine 250 g</v>
      </c>
      <c r="C289" s="57" t="str">
        <f>'Run Rate'!C289</f>
        <v>SPORTSKA PREHRANA</v>
      </c>
      <c r="D289" s="57" t="str">
        <f>'Run Rate'!D289</f>
        <v>02 SILVER</v>
      </c>
      <c r="E289" s="182">
        <v>0</v>
      </c>
      <c r="F289" s="182">
        <v>0</v>
      </c>
      <c r="G289" s="182">
        <v>0</v>
      </c>
      <c r="H289" s="182">
        <v>0</v>
      </c>
      <c r="I289" s="182">
        <v>0</v>
      </c>
      <c r="J289" s="182">
        <v>0</v>
      </c>
      <c r="K289" s="182">
        <v>0</v>
      </c>
      <c r="L289" s="182">
        <v>0</v>
      </c>
      <c r="M289" s="182">
        <v>0</v>
      </c>
      <c r="N289" s="182">
        <v>0</v>
      </c>
      <c r="O289" s="182">
        <v>0</v>
      </c>
      <c r="P289" s="182">
        <v>0</v>
      </c>
      <c r="Q289" s="182">
        <v>0</v>
      </c>
      <c r="R289" s="182">
        <v>0</v>
      </c>
      <c r="S289" s="182">
        <v>0</v>
      </c>
      <c r="T289" s="182">
        <v>0</v>
      </c>
      <c r="U289" s="182">
        <v>0</v>
      </c>
      <c r="V289" s="182">
        <v>0</v>
      </c>
      <c r="W289" s="182">
        <v>0</v>
      </c>
      <c r="X289" s="182">
        <v>0</v>
      </c>
      <c r="Y289" s="182">
        <v>0</v>
      </c>
      <c r="Z289" s="182">
        <v>0</v>
      </c>
      <c r="AA289" s="182">
        <v>0</v>
      </c>
      <c r="AB289" s="182">
        <v>0</v>
      </c>
      <c r="AC289" s="182">
        <v>0</v>
      </c>
      <c r="AD289" s="182">
        <v>0</v>
      </c>
    </row>
    <row r="290" spans="1:30" x14ac:dyDescent="0.25">
      <c r="A290" s="57" t="str">
        <f>'Run Rate'!A290</f>
        <v>POL12869</v>
      </c>
      <c r="B290" s="57" t="str">
        <f>'Run Rate'!B290</f>
        <v>Polleo PRE+POST MultiBiotiq 60 caps</v>
      </c>
      <c r="C290" s="57" t="str">
        <f>'Run Rate'!C290</f>
        <v>SPORTSKA PREHRANA</v>
      </c>
      <c r="D290" s="57" t="str">
        <f>'Run Rate'!D290</f>
        <v>02 SILVER</v>
      </c>
      <c r="E290" s="182">
        <v>0</v>
      </c>
      <c r="F290" s="182">
        <v>0</v>
      </c>
      <c r="G290" s="182">
        <v>0</v>
      </c>
      <c r="H290" s="182">
        <v>0</v>
      </c>
      <c r="I290" s="182">
        <v>0</v>
      </c>
      <c r="J290" s="182">
        <v>0</v>
      </c>
      <c r="K290" s="182">
        <v>0</v>
      </c>
      <c r="L290" s="182">
        <v>0</v>
      </c>
      <c r="M290" s="182">
        <v>0</v>
      </c>
      <c r="N290" s="182">
        <v>0</v>
      </c>
      <c r="O290" s="182">
        <v>0</v>
      </c>
      <c r="P290" s="182">
        <v>0</v>
      </c>
      <c r="Q290" s="182">
        <v>0</v>
      </c>
      <c r="R290" s="182">
        <v>0</v>
      </c>
      <c r="S290" s="182">
        <v>0</v>
      </c>
      <c r="T290" s="182">
        <v>0</v>
      </c>
      <c r="U290" s="182">
        <v>0</v>
      </c>
      <c r="V290" s="182">
        <v>0</v>
      </c>
      <c r="W290" s="182">
        <v>0</v>
      </c>
      <c r="X290" s="182">
        <v>0</v>
      </c>
      <c r="Y290" s="182">
        <v>0</v>
      </c>
      <c r="Z290" s="182">
        <v>0</v>
      </c>
      <c r="AA290" s="182">
        <v>0</v>
      </c>
      <c r="AB290" s="182">
        <v>0</v>
      </c>
      <c r="AC290" s="182">
        <v>0</v>
      </c>
      <c r="AD290" s="182">
        <v>0</v>
      </c>
    </row>
    <row r="291" spans="1:30" x14ac:dyDescent="0.25">
      <c r="A291" s="57" t="str">
        <f>'Run Rate'!A291</f>
        <v>POL12868</v>
      </c>
      <c r="B291" s="57" t="str">
        <f>'Run Rate'!B291</f>
        <v>Polleo 1st Biotic 60 caps</v>
      </c>
      <c r="C291" s="57" t="str">
        <f>'Run Rate'!C291</f>
        <v>SPORTSKA PREHRANA</v>
      </c>
      <c r="D291" s="57" t="str">
        <f>'Run Rate'!D291</f>
        <v>02 SILVER</v>
      </c>
      <c r="E291" s="182">
        <v>0</v>
      </c>
      <c r="F291" s="182">
        <v>0</v>
      </c>
      <c r="G291" s="182">
        <v>0</v>
      </c>
      <c r="H291" s="182">
        <v>0</v>
      </c>
      <c r="I291" s="182">
        <v>0</v>
      </c>
      <c r="J291" s="182">
        <v>0</v>
      </c>
      <c r="K291" s="182">
        <v>0</v>
      </c>
      <c r="L291" s="182">
        <v>0</v>
      </c>
      <c r="M291" s="182">
        <v>0</v>
      </c>
      <c r="N291" s="182">
        <v>0</v>
      </c>
      <c r="O291" s="182">
        <v>0</v>
      </c>
      <c r="P291" s="182">
        <v>0</v>
      </c>
      <c r="Q291" s="182">
        <v>0</v>
      </c>
      <c r="R291" s="182">
        <v>0</v>
      </c>
      <c r="S291" s="182">
        <v>0</v>
      </c>
      <c r="T291" s="182">
        <v>0</v>
      </c>
      <c r="U291" s="182">
        <v>0</v>
      </c>
      <c r="V291" s="182">
        <v>0</v>
      </c>
      <c r="W291" s="182">
        <v>0</v>
      </c>
      <c r="X291" s="182">
        <v>0</v>
      </c>
      <c r="Y291" s="182">
        <v>0</v>
      </c>
      <c r="Z291" s="182">
        <v>0</v>
      </c>
      <c r="AA291" s="182">
        <v>0</v>
      </c>
      <c r="AB291" s="182">
        <v>0</v>
      </c>
      <c r="AC291" s="182">
        <v>0</v>
      </c>
      <c r="AD291" s="182">
        <v>0</v>
      </c>
    </row>
    <row r="292" spans="1:30" x14ac:dyDescent="0.25">
      <c r="A292" s="57" t="str">
        <f>'Run Rate'!A292</f>
        <v>POL12867</v>
      </c>
      <c r="B292" s="57" t="str">
        <f>'Run Rate'!B292</f>
        <v>Polleo Black Maca 60 caps</v>
      </c>
      <c r="C292" s="57" t="str">
        <f>'Run Rate'!C292</f>
        <v>BIO I SUPERFOODS</v>
      </c>
      <c r="D292" s="57" t="str">
        <f>'Run Rate'!D292</f>
        <v>02 SILVER</v>
      </c>
      <c r="E292" s="182">
        <v>0</v>
      </c>
      <c r="F292" s="182">
        <v>0</v>
      </c>
      <c r="G292" s="182">
        <v>0</v>
      </c>
      <c r="H292" s="182">
        <v>0</v>
      </c>
      <c r="I292" s="182">
        <v>0</v>
      </c>
      <c r="J292" s="182">
        <v>0</v>
      </c>
      <c r="K292" s="182">
        <v>0</v>
      </c>
      <c r="L292" s="182">
        <v>0</v>
      </c>
      <c r="M292" s="182">
        <v>0</v>
      </c>
      <c r="N292" s="182">
        <v>0</v>
      </c>
      <c r="O292" s="182">
        <v>0</v>
      </c>
      <c r="P292" s="182">
        <v>0</v>
      </c>
      <c r="Q292" s="182">
        <v>0</v>
      </c>
      <c r="R292" s="182">
        <v>0</v>
      </c>
      <c r="S292" s="182">
        <v>0</v>
      </c>
      <c r="T292" s="182">
        <v>0</v>
      </c>
      <c r="U292" s="182">
        <v>0</v>
      </c>
      <c r="V292" s="182">
        <v>0</v>
      </c>
      <c r="W292" s="182">
        <v>0</v>
      </c>
      <c r="X292" s="182">
        <v>0</v>
      </c>
      <c r="Y292" s="182">
        <v>0</v>
      </c>
      <c r="Z292" s="182">
        <v>0</v>
      </c>
      <c r="AA292" s="182">
        <v>0</v>
      </c>
      <c r="AB292" s="182">
        <v>0</v>
      </c>
      <c r="AC292" s="182">
        <v>0</v>
      </c>
      <c r="AD292" s="182">
        <v>0</v>
      </c>
    </row>
    <row r="293" spans="1:30" x14ac:dyDescent="0.25">
      <c r="A293" s="57" t="str">
        <f>'Run Rate'!A293</f>
        <v>POL12866</v>
      </c>
      <c r="B293" s="57" t="str">
        <f>'Run Rate'!B293</f>
        <v>Polleo Berberin Slim Support 60 caps</v>
      </c>
      <c r="C293" s="57" t="str">
        <f>'Run Rate'!C293</f>
        <v>SPORTSKA PREHRANA</v>
      </c>
      <c r="D293" s="57" t="str">
        <f>'Run Rate'!D293</f>
        <v>02 SILVER</v>
      </c>
      <c r="E293" s="182">
        <v>0</v>
      </c>
      <c r="F293" s="182">
        <v>0</v>
      </c>
      <c r="G293" s="182">
        <v>0</v>
      </c>
      <c r="H293" s="182">
        <v>0</v>
      </c>
      <c r="I293" s="182">
        <v>0</v>
      </c>
      <c r="J293" s="182">
        <v>0</v>
      </c>
      <c r="K293" s="182">
        <v>0</v>
      </c>
      <c r="L293" s="182">
        <v>0</v>
      </c>
      <c r="M293" s="182">
        <v>0</v>
      </c>
      <c r="N293" s="182">
        <v>0</v>
      </c>
      <c r="O293" s="182">
        <v>0</v>
      </c>
      <c r="P293" s="182">
        <v>0</v>
      </c>
      <c r="Q293" s="182">
        <v>0</v>
      </c>
      <c r="R293" s="182">
        <v>0</v>
      </c>
      <c r="S293" s="182">
        <v>0</v>
      </c>
      <c r="T293" s="182">
        <v>0</v>
      </c>
      <c r="U293" s="182">
        <v>0</v>
      </c>
      <c r="V293" s="182">
        <v>0</v>
      </c>
      <c r="W293" s="182">
        <v>0</v>
      </c>
      <c r="X293" s="182">
        <v>0</v>
      </c>
      <c r="Y293" s="182">
        <v>0</v>
      </c>
      <c r="Z293" s="182">
        <v>0</v>
      </c>
      <c r="AA293" s="182">
        <v>0</v>
      </c>
      <c r="AB293" s="182">
        <v>0</v>
      </c>
      <c r="AC293" s="182">
        <v>0</v>
      </c>
      <c r="AD293" s="182">
        <v>0</v>
      </c>
    </row>
    <row r="294" spans="1:30" x14ac:dyDescent="0.25">
      <c r="A294" s="57" t="str">
        <f>'Run Rate'!A294</f>
        <v>POL12901</v>
      </c>
      <c r="B294" s="57" t="str">
        <f>'Run Rate'!B294</f>
        <v>Polleo NeuroGABA Pure 60 caps</v>
      </c>
      <c r="C294" s="57" t="str">
        <f>'Run Rate'!C294</f>
        <v>SPORTSKA PREHRANA</v>
      </c>
      <c r="D294" s="57" t="str">
        <f>'Run Rate'!D294</f>
        <v>02 SILVER</v>
      </c>
      <c r="E294" s="182">
        <v>0</v>
      </c>
      <c r="F294" s="182">
        <v>0</v>
      </c>
      <c r="G294" s="182">
        <v>0</v>
      </c>
      <c r="H294" s="182">
        <v>0</v>
      </c>
      <c r="I294" s="182">
        <v>0</v>
      </c>
      <c r="J294" s="182">
        <v>0</v>
      </c>
      <c r="K294" s="182">
        <v>0</v>
      </c>
      <c r="L294" s="182">
        <v>0</v>
      </c>
      <c r="M294" s="182">
        <v>0</v>
      </c>
      <c r="N294" s="182">
        <v>0</v>
      </c>
      <c r="O294" s="182">
        <v>0</v>
      </c>
      <c r="P294" s="182">
        <v>0</v>
      </c>
      <c r="Q294" s="182">
        <v>0</v>
      </c>
      <c r="R294" s="182">
        <v>0</v>
      </c>
      <c r="S294" s="182">
        <v>0</v>
      </c>
      <c r="T294" s="182">
        <v>0</v>
      </c>
      <c r="U294" s="182">
        <v>0</v>
      </c>
      <c r="V294" s="182">
        <v>0</v>
      </c>
      <c r="W294" s="182">
        <v>0</v>
      </c>
      <c r="X294" s="182">
        <v>0</v>
      </c>
      <c r="Y294" s="182">
        <v>0</v>
      </c>
      <c r="Z294" s="182">
        <v>0</v>
      </c>
      <c r="AA294" s="182">
        <v>0</v>
      </c>
      <c r="AB294" s="182">
        <v>0</v>
      </c>
      <c r="AC294" s="182">
        <v>0</v>
      </c>
      <c r="AD294" s="182">
        <v>0</v>
      </c>
    </row>
    <row r="295" spans="1:30" x14ac:dyDescent="0.25">
      <c r="A295" s="57" t="str">
        <f>'Run Rate'!A295</f>
        <v>POL12900</v>
      </c>
      <c r="B295" s="57" t="str">
        <f>'Run Rate'!B295</f>
        <v>Polleo CoenzimeQ10 Elixir 60 caps</v>
      </c>
      <c r="C295" s="57" t="str">
        <f>'Run Rate'!C295</f>
        <v>SPORTSKA PREHRANA</v>
      </c>
      <c r="D295" s="57" t="str">
        <f>'Run Rate'!D295</f>
        <v>02 SILVER</v>
      </c>
      <c r="E295" s="182">
        <v>0</v>
      </c>
      <c r="F295" s="182">
        <v>0</v>
      </c>
      <c r="G295" s="182">
        <v>0</v>
      </c>
      <c r="H295" s="182">
        <v>0</v>
      </c>
      <c r="I295" s="182">
        <v>0</v>
      </c>
      <c r="J295" s="182">
        <v>0</v>
      </c>
      <c r="K295" s="182">
        <v>0</v>
      </c>
      <c r="L295" s="182">
        <v>0</v>
      </c>
      <c r="M295" s="182">
        <v>0</v>
      </c>
      <c r="N295" s="182">
        <v>0</v>
      </c>
      <c r="O295" s="182">
        <v>0</v>
      </c>
      <c r="P295" s="182">
        <v>0</v>
      </c>
      <c r="Q295" s="182">
        <v>0</v>
      </c>
      <c r="R295" s="182">
        <v>0</v>
      </c>
      <c r="S295" s="182">
        <v>0</v>
      </c>
      <c r="T295" s="182">
        <v>0</v>
      </c>
      <c r="U295" s="182">
        <v>0</v>
      </c>
      <c r="V295" s="182">
        <v>0</v>
      </c>
      <c r="W295" s="182">
        <v>0</v>
      </c>
      <c r="X295" s="182">
        <v>0</v>
      </c>
      <c r="Y295" s="182">
        <v>0</v>
      </c>
      <c r="Z295" s="182">
        <v>0</v>
      </c>
      <c r="AA295" s="182">
        <v>0</v>
      </c>
      <c r="AB295" s="182">
        <v>0</v>
      </c>
      <c r="AC295" s="182">
        <v>0</v>
      </c>
      <c r="AD295" s="182">
        <v>0</v>
      </c>
    </row>
    <row r="296" spans="1:30" x14ac:dyDescent="0.25">
      <c r="A296" s="57" t="str">
        <f>'Run Rate'!A296</f>
        <v>POL12899</v>
      </c>
      <c r="B296" s="57" t="str">
        <f>'Run Rate'!B296</f>
        <v>Polleo Magnesium Bisglycinate 60 caps</v>
      </c>
      <c r="C296" s="57" t="str">
        <f>'Run Rate'!C296</f>
        <v>SPORTSKA PREHRANA</v>
      </c>
      <c r="D296" s="57" t="str">
        <f>'Run Rate'!D296</f>
        <v>02 SILVER</v>
      </c>
      <c r="E296" s="182">
        <v>0</v>
      </c>
      <c r="F296" s="182">
        <v>0</v>
      </c>
      <c r="G296" s="182">
        <v>0</v>
      </c>
      <c r="H296" s="182">
        <v>0</v>
      </c>
      <c r="I296" s="182">
        <v>0</v>
      </c>
      <c r="J296" s="182">
        <v>0</v>
      </c>
      <c r="K296" s="182">
        <v>0</v>
      </c>
      <c r="L296" s="182">
        <v>0</v>
      </c>
      <c r="M296" s="182">
        <v>0</v>
      </c>
      <c r="N296" s="182">
        <v>0</v>
      </c>
      <c r="O296" s="182">
        <v>0</v>
      </c>
      <c r="P296" s="182">
        <v>0</v>
      </c>
      <c r="Q296" s="182">
        <v>0</v>
      </c>
      <c r="R296" s="182">
        <v>0</v>
      </c>
      <c r="S296" s="182">
        <v>0</v>
      </c>
      <c r="T296" s="182">
        <v>0</v>
      </c>
      <c r="U296" s="182">
        <v>0</v>
      </c>
      <c r="V296" s="182">
        <v>0</v>
      </c>
      <c r="W296" s="182">
        <v>0</v>
      </c>
      <c r="X296" s="182">
        <v>0</v>
      </c>
      <c r="Y296" s="182">
        <v>0</v>
      </c>
      <c r="Z296" s="182">
        <v>0</v>
      </c>
      <c r="AA296" s="182">
        <v>0</v>
      </c>
      <c r="AB296" s="182">
        <v>0</v>
      </c>
      <c r="AC296" s="182">
        <v>0</v>
      </c>
      <c r="AD296" s="182">
        <v>0</v>
      </c>
    </row>
    <row r="297" spans="1:30" x14ac:dyDescent="0.25">
      <c r="A297" s="57" t="str">
        <f>'Run Rate'!A297</f>
        <v>POL12898</v>
      </c>
      <c r="B297" s="57" t="str">
        <f>'Run Rate'!B297</f>
        <v>Polleo Tibetan Shilajit Mumyo 60 caps</v>
      </c>
      <c r="C297" s="57" t="str">
        <f>'Run Rate'!C297</f>
        <v>SPORTSKA PREHRANA</v>
      </c>
      <c r="D297" s="57" t="str">
        <f>'Run Rate'!D297</f>
        <v>02 SILVER</v>
      </c>
      <c r="E297" s="182">
        <v>0</v>
      </c>
      <c r="F297" s="182">
        <v>0</v>
      </c>
      <c r="G297" s="182">
        <v>0</v>
      </c>
      <c r="H297" s="182">
        <v>0</v>
      </c>
      <c r="I297" s="182">
        <v>0</v>
      </c>
      <c r="J297" s="182">
        <v>0</v>
      </c>
      <c r="K297" s="182">
        <v>0</v>
      </c>
      <c r="L297" s="182">
        <v>0</v>
      </c>
      <c r="M297" s="182">
        <v>0</v>
      </c>
      <c r="N297" s="182">
        <v>0</v>
      </c>
      <c r="O297" s="182">
        <v>0</v>
      </c>
      <c r="P297" s="182">
        <v>0</v>
      </c>
      <c r="Q297" s="182">
        <v>0</v>
      </c>
      <c r="R297" s="182">
        <v>0</v>
      </c>
      <c r="S297" s="182">
        <v>0</v>
      </c>
      <c r="T297" s="182">
        <v>0</v>
      </c>
      <c r="U297" s="182">
        <v>0</v>
      </c>
      <c r="V297" s="182">
        <v>0</v>
      </c>
      <c r="W297" s="182">
        <v>0</v>
      </c>
      <c r="X297" s="182">
        <v>0</v>
      </c>
      <c r="Y297" s="182">
        <v>0</v>
      </c>
      <c r="Z297" s="182">
        <v>0</v>
      </c>
      <c r="AA297" s="182">
        <v>0</v>
      </c>
      <c r="AB297" s="182">
        <v>0</v>
      </c>
      <c r="AC297" s="182">
        <v>0</v>
      </c>
      <c r="AD297" s="182">
        <v>0</v>
      </c>
    </row>
    <row r="298" spans="1:30" x14ac:dyDescent="0.25">
      <c r="A298" s="57" t="str">
        <f>'Run Rate'!A298</f>
        <v>POL12897</v>
      </c>
      <c r="B298" s="57" t="str">
        <f>'Run Rate'!B298</f>
        <v>Polleo Gold Rhodiola+ 60 caps</v>
      </c>
      <c r="C298" s="57" t="str">
        <f>'Run Rate'!C298</f>
        <v>BIO I SUPERFOODS</v>
      </c>
      <c r="D298" s="57" t="str">
        <f>'Run Rate'!D298</f>
        <v>02 SILVER</v>
      </c>
      <c r="E298" s="182">
        <v>0</v>
      </c>
      <c r="F298" s="182">
        <v>0</v>
      </c>
      <c r="G298" s="182">
        <v>0</v>
      </c>
      <c r="H298" s="182">
        <v>0</v>
      </c>
      <c r="I298" s="182">
        <v>0</v>
      </c>
      <c r="J298" s="182">
        <v>0</v>
      </c>
      <c r="K298" s="182">
        <v>0</v>
      </c>
      <c r="L298" s="182">
        <v>0</v>
      </c>
      <c r="M298" s="182">
        <v>0</v>
      </c>
      <c r="N298" s="182">
        <v>0</v>
      </c>
      <c r="O298" s="182">
        <v>0</v>
      </c>
      <c r="P298" s="182">
        <v>0</v>
      </c>
      <c r="Q298" s="182">
        <v>0</v>
      </c>
      <c r="R298" s="182">
        <v>0</v>
      </c>
      <c r="S298" s="182">
        <v>0</v>
      </c>
      <c r="T298" s="182">
        <v>0</v>
      </c>
      <c r="U298" s="182">
        <v>0</v>
      </c>
      <c r="V298" s="182">
        <v>0</v>
      </c>
      <c r="W298" s="182">
        <v>0</v>
      </c>
      <c r="X298" s="182">
        <v>0</v>
      </c>
      <c r="Y298" s="182">
        <v>0</v>
      </c>
      <c r="Z298" s="182">
        <v>0</v>
      </c>
      <c r="AA298" s="182">
        <v>0</v>
      </c>
      <c r="AB298" s="182">
        <v>0</v>
      </c>
      <c r="AC298" s="182">
        <v>0</v>
      </c>
      <c r="AD298" s="182">
        <v>0</v>
      </c>
    </row>
    <row r="299" spans="1:30" x14ac:dyDescent="0.25">
      <c r="A299" s="57" t="str">
        <f>'Run Rate'!A299</f>
        <v>POL12846</v>
      </c>
      <c r="B299" s="57" t="str">
        <f>'Run Rate'!B299</f>
        <v>Polleo Protein Chips Sour Onion 50 g</v>
      </c>
      <c r="C299" s="57" t="str">
        <f>'Run Rate'!C299</f>
        <v>RTD &amp; SNACKS</v>
      </c>
      <c r="D299" s="57" t="str">
        <f>'Run Rate'!D299</f>
        <v>02 SILVER</v>
      </c>
      <c r="E299" s="182">
        <v>0</v>
      </c>
      <c r="F299" s="182">
        <v>0</v>
      </c>
      <c r="G299" s="182">
        <v>0</v>
      </c>
      <c r="H299" s="182">
        <v>0</v>
      </c>
      <c r="I299" s="182">
        <v>0</v>
      </c>
      <c r="J299" s="182">
        <v>0</v>
      </c>
      <c r="K299" s="182">
        <v>0</v>
      </c>
      <c r="L299" s="182">
        <v>0</v>
      </c>
      <c r="M299" s="182">
        <v>0</v>
      </c>
      <c r="N299" s="182">
        <v>0</v>
      </c>
      <c r="O299" s="182">
        <v>0</v>
      </c>
      <c r="P299" s="182">
        <v>0</v>
      </c>
      <c r="Q299" s="182">
        <v>0</v>
      </c>
      <c r="R299" s="182">
        <v>0</v>
      </c>
      <c r="S299" s="182">
        <v>0</v>
      </c>
      <c r="T299" s="182">
        <v>0</v>
      </c>
      <c r="U299" s="182">
        <v>0</v>
      </c>
      <c r="V299" s="182">
        <v>0</v>
      </c>
      <c r="W299" s="182">
        <v>0</v>
      </c>
      <c r="X299" s="182">
        <v>0</v>
      </c>
      <c r="Y299" s="182">
        <v>0</v>
      </c>
      <c r="Z299" s="182">
        <v>0</v>
      </c>
      <c r="AA299" s="182">
        <v>0</v>
      </c>
      <c r="AB299" s="182">
        <v>0</v>
      </c>
      <c r="AC299" s="182">
        <v>0</v>
      </c>
      <c r="AD299" s="182">
        <v>0</v>
      </c>
    </row>
    <row r="300" spans="1:30" x14ac:dyDescent="0.25">
      <c r="A300" s="57" t="str">
        <f>'Run Rate'!A300</f>
        <v>POL12845</v>
      </c>
      <c r="B300" s="57" t="str">
        <f>'Run Rate'!B300</f>
        <v>Polleo Protein Chips Paprika 50 g</v>
      </c>
      <c r="C300" s="57" t="str">
        <f>'Run Rate'!C300</f>
        <v>RTD &amp; SNACKS</v>
      </c>
      <c r="D300" s="57" t="str">
        <f>'Run Rate'!D300</f>
        <v>02 SILVER</v>
      </c>
      <c r="E300" s="182">
        <v>0</v>
      </c>
      <c r="F300" s="182">
        <v>0</v>
      </c>
      <c r="G300" s="182">
        <v>0</v>
      </c>
      <c r="H300" s="182">
        <v>0</v>
      </c>
      <c r="I300" s="182">
        <v>0</v>
      </c>
      <c r="J300" s="182">
        <v>0</v>
      </c>
      <c r="K300" s="182">
        <v>0</v>
      </c>
      <c r="L300" s="182">
        <v>0</v>
      </c>
      <c r="M300" s="182">
        <v>0</v>
      </c>
      <c r="N300" s="182">
        <v>0</v>
      </c>
      <c r="O300" s="182">
        <v>0</v>
      </c>
      <c r="P300" s="182">
        <v>0</v>
      </c>
      <c r="Q300" s="182">
        <v>0</v>
      </c>
      <c r="R300" s="182">
        <v>0</v>
      </c>
      <c r="S300" s="182">
        <v>0</v>
      </c>
      <c r="T300" s="182">
        <v>0</v>
      </c>
      <c r="U300" s="182">
        <v>0</v>
      </c>
      <c r="V300" s="182">
        <v>0</v>
      </c>
      <c r="W300" s="182">
        <v>0</v>
      </c>
      <c r="X300" s="182">
        <v>0</v>
      </c>
      <c r="Y300" s="182">
        <v>0</v>
      </c>
      <c r="Z300" s="182">
        <v>0</v>
      </c>
      <c r="AA300" s="182">
        <v>0</v>
      </c>
      <c r="AB300" s="182">
        <v>0</v>
      </c>
      <c r="AC300" s="182">
        <v>0</v>
      </c>
      <c r="AD300" s="182">
        <v>0</v>
      </c>
    </row>
    <row r="301" spans="1:30" x14ac:dyDescent="0.25">
      <c r="A301" s="57" t="str">
        <f>'Run Rate'!A301</f>
        <v>pol12919</v>
      </c>
      <c r="B301" s="57" t="str">
        <f>'Run Rate'!B301</f>
        <v>Polleo Caffeine Boost, 200 caps</v>
      </c>
      <c r="C301" s="57" t="str">
        <f>'Run Rate'!C301</f>
        <v>SPORTSKA PREHRANA</v>
      </c>
      <c r="D301" s="57" t="str">
        <f>'Run Rate'!D301</f>
        <v>03 BRONZE</v>
      </c>
      <c r="E301" s="182">
        <v>0</v>
      </c>
      <c r="F301" s="182">
        <v>0</v>
      </c>
      <c r="G301" s="182">
        <v>0</v>
      </c>
      <c r="H301" s="182">
        <v>0</v>
      </c>
      <c r="I301" s="182">
        <v>0</v>
      </c>
      <c r="J301" s="182">
        <v>0</v>
      </c>
      <c r="K301" s="182">
        <v>0</v>
      </c>
      <c r="L301" s="182">
        <v>0</v>
      </c>
      <c r="M301" s="182">
        <v>0</v>
      </c>
      <c r="N301" s="182">
        <v>0</v>
      </c>
      <c r="O301" s="182">
        <v>0</v>
      </c>
      <c r="P301" s="182">
        <v>0</v>
      </c>
      <c r="Q301" s="182">
        <v>0</v>
      </c>
      <c r="R301" s="182">
        <v>0</v>
      </c>
      <c r="S301" s="182">
        <v>0</v>
      </c>
      <c r="T301" s="182">
        <v>0</v>
      </c>
      <c r="U301" s="182">
        <v>0</v>
      </c>
      <c r="V301" s="182">
        <v>0</v>
      </c>
      <c r="W301" s="182">
        <v>0</v>
      </c>
      <c r="X301" s="182">
        <v>0</v>
      </c>
      <c r="Y301" s="182">
        <v>0</v>
      </c>
      <c r="Z301" s="182">
        <v>0</v>
      </c>
      <c r="AA301" s="182">
        <v>0</v>
      </c>
      <c r="AB301" s="182">
        <v>0</v>
      </c>
      <c r="AC301" s="182">
        <v>0</v>
      </c>
      <c r="AD301" s="182">
        <v>0</v>
      </c>
    </row>
    <row r="302" spans="1:30" x14ac:dyDescent="0.25">
      <c r="A302" s="57" t="str">
        <f>'Run Rate'!A302</f>
        <v>POL12847</v>
      </c>
      <c r="B302" s="57" t="str">
        <f>'Run Rate'!B302</f>
        <v>Polleo Premium HydroX Whey 1,8kg Chocolate Coconut</v>
      </c>
      <c r="C302" s="57" t="str">
        <f>'Run Rate'!C302</f>
        <v>PROTEINI</v>
      </c>
      <c r="D302" s="57" t="str">
        <f>'Run Rate'!D302</f>
        <v>03 BRONZE</v>
      </c>
      <c r="E302" s="182">
        <v>0</v>
      </c>
      <c r="F302" s="182">
        <v>0</v>
      </c>
      <c r="G302" s="182">
        <v>0</v>
      </c>
      <c r="H302" s="182">
        <v>0</v>
      </c>
      <c r="I302" s="182">
        <v>0</v>
      </c>
      <c r="J302" s="182">
        <v>0</v>
      </c>
      <c r="K302" s="182">
        <v>0</v>
      </c>
      <c r="L302" s="182">
        <v>0</v>
      </c>
      <c r="M302" s="182">
        <v>0</v>
      </c>
      <c r="N302" s="182">
        <v>0</v>
      </c>
      <c r="O302" s="182">
        <v>0</v>
      </c>
      <c r="P302" s="182">
        <v>0</v>
      </c>
      <c r="Q302" s="182">
        <v>0</v>
      </c>
      <c r="R302" s="182">
        <v>0</v>
      </c>
      <c r="S302" s="182">
        <v>0</v>
      </c>
      <c r="T302" s="182">
        <v>0</v>
      </c>
      <c r="U302" s="182">
        <v>0</v>
      </c>
      <c r="V302" s="182">
        <v>0</v>
      </c>
      <c r="W302" s="182">
        <v>0</v>
      </c>
      <c r="X302" s="182">
        <v>0</v>
      </c>
      <c r="Y302" s="182">
        <v>0</v>
      </c>
      <c r="Z302" s="182">
        <v>0</v>
      </c>
      <c r="AA302" s="182">
        <v>0</v>
      </c>
      <c r="AB302" s="182">
        <v>0</v>
      </c>
      <c r="AC302" s="182">
        <v>0</v>
      </c>
      <c r="AD302" s="182">
        <v>0</v>
      </c>
    </row>
    <row r="303" spans="1:30" x14ac:dyDescent="0.25">
      <c r="A303" s="57" t="str">
        <f>'Run Rate'!A303</f>
        <v>GAR04753</v>
      </c>
      <c r="B303" s="57" t="str">
        <f>'Run Rate'!B303</f>
        <v>Fenix 8, 47 mm, Solar Sapphire, Carbon Gray DLC Tit., Black/Pebble Gray remen</v>
      </c>
      <c r="C303" s="57" t="str">
        <f>'Run Rate'!C303</f>
        <v>GADGETI</v>
      </c>
      <c r="D303" s="57" t="str">
        <f>'Run Rate'!D303</f>
        <v>03 BRONZE</v>
      </c>
      <c r="E303" s="182">
        <v>1</v>
      </c>
      <c r="F303" s="182">
        <v>0</v>
      </c>
      <c r="G303" s="182">
        <v>3</v>
      </c>
      <c r="H303" s="182">
        <v>3</v>
      </c>
      <c r="I303" s="182">
        <v>3</v>
      </c>
      <c r="J303" s="182">
        <v>3</v>
      </c>
      <c r="K303" s="182">
        <v>2</v>
      </c>
      <c r="L303" s="182">
        <v>2</v>
      </c>
      <c r="M303" s="182">
        <v>1</v>
      </c>
      <c r="N303" s="182">
        <v>2</v>
      </c>
      <c r="O303" s="182">
        <v>0</v>
      </c>
      <c r="P303" s="182">
        <v>2</v>
      </c>
      <c r="Q303" s="182">
        <v>2</v>
      </c>
      <c r="R303" s="182">
        <v>1</v>
      </c>
      <c r="S303" s="182">
        <v>2</v>
      </c>
      <c r="T303" s="182">
        <v>1</v>
      </c>
      <c r="U303" s="182">
        <v>2</v>
      </c>
      <c r="V303" s="182">
        <v>2</v>
      </c>
      <c r="W303" s="182">
        <v>2</v>
      </c>
      <c r="X303" s="182">
        <v>1</v>
      </c>
      <c r="Y303" s="182">
        <v>0</v>
      </c>
      <c r="Z303" s="182">
        <v>3</v>
      </c>
      <c r="AA303" s="182">
        <v>4</v>
      </c>
      <c r="AB303" s="182">
        <v>7</v>
      </c>
      <c r="AC303" s="182">
        <v>2</v>
      </c>
      <c r="AD303" s="182">
        <v>1</v>
      </c>
    </row>
    <row r="304" spans="1:30" x14ac:dyDescent="0.25">
      <c r="A304" s="57" t="str">
        <f>'Run Rate'!A304</f>
        <v>ON00337</v>
      </c>
      <c r="B304" s="57" t="str">
        <f>'Run Rate'!B304</f>
        <v>Gold Pre-Workout 330g Fruit Punch</v>
      </c>
      <c r="C304" s="57" t="str">
        <f>'Run Rate'!C304</f>
        <v>SPORTSKA PREHRANA</v>
      </c>
      <c r="D304" s="57" t="str">
        <f>'Run Rate'!D304</f>
        <v>03 BRONZE</v>
      </c>
      <c r="E304" s="182">
        <v>12</v>
      </c>
      <c r="F304" s="182">
        <v>4</v>
      </c>
      <c r="G304" s="182">
        <v>10</v>
      </c>
      <c r="H304" s="182">
        <v>7</v>
      </c>
      <c r="I304" s="182">
        <v>12</v>
      </c>
      <c r="J304" s="182">
        <v>8</v>
      </c>
      <c r="K304" s="182">
        <v>18</v>
      </c>
      <c r="L304" s="182">
        <v>10</v>
      </c>
      <c r="M304" s="182">
        <v>6</v>
      </c>
      <c r="N304" s="182">
        <v>5</v>
      </c>
      <c r="O304" s="182">
        <v>7</v>
      </c>
      <c r="P304" s="182">
        <v>8</v>
      </c>
      <c r="Q304" s="182">
        <v>12</v>
      </c>
      <c r="R304" s="182">
        <v>8</v>
      </c>
      <c r="S304" s="182">
        <v>15</v>
      </c>
      <c r="T304" s="182">
        <v>12</v>
      </c>
      <c r="U304" s="182">
        <v>12</v>
      </c>
      <c r="V304" s="182">
        <v>8</v>
      </c>
      <c r="W304" s="182">
        <v>6</v>
      </c>
      <c r="X304" s="182">
        <v>3</v>
      </c>
      <c r="Y304" s="182">
        <v>3</v>
      </c>
      <c r="Z304" s="182">
        <v>5</v>
      </c>
      <c r="AA304" s="182">
        <v>12</v>
      </c>
      <c r="AB304" s="182">
        <v>40</v>
      </c>
      <c r="AC304" s="182">
        <v>14</v>
      </c>
      <c r="AD304" s="182">
        <v>8</v>
      </c>
    </row>
    <row r="305" spans="1:30" x14ac:dyDescent="0.25">
      <c r="A305" s="57" t="str">
        <f>'Run Rate'!A305</f>
        <v>SHM00038</v>
      </c>
      <c r="B305" s="57" t="str">
        <f>'Run Rate'!B305</f>
        <v>Shieldmixer Hero Pro Spartan</v>
      </c>
      <c r="C305" s="57" t="str">
        <f>'Run Rate'!C305</f>
        <v>DRINKWARE I HOME</v>
      </c>
      <c r="D305" s="57" t="str">
        <f>'Run Rate'!D305</f>
        <v>03 BRONZE</v>
      </c>
      <c r="E305" s="182">
        <v>9</v>
      </c>
      <c r="F305" s="182">
        <v>745</v>
      </c>
      <c r="G305" s="182">
        <v>7</v>
      </c>
      <c r="H305" s="182">
        <v>6</v>
      </c>
      <c r="I305" s="182">
        <v>44</v>
      </c>
      <c r="J305" s="182">
        <v>6</v>
      </c>
      <c r="K305" s="182">
        <v>5</v>
      </c>
      <c r="L305" s="182">
        <v>16</v>
      </c>
      <c r="M305" s="182">
        <v>311</v>
      </c>
      <c r="N305" s="182">
        <v>12</v>
      </c>
      <c r="O305" s="182">
        <v>8</v>
      </c>
      <c r="P305" s="182">
        <v>12</v>
      </c>
      <c r="Q305" s="182">
        <v>12</v>
      </c>
      <c r="R305" s="182">
        <v>12</v>
      </c>
      <c r="S305" s="182">
        <v>7</v>
      </c>
      <c r="T305" s="182">
        <v>8</v>
      </c>
      <c r="U305" s="182">
        <v>13</v>
      </c>
      <c r="V305" s="182">
        <v>9</v>
      </c>
      <c r="W305" s="182">
        <v>43</v>
      </c>
      <c r="X305" s="182">
        <v>34</v>
      </c>
      <c r="Y305" s="182">
        <v>11</v>
      </c>
      <c r="Z305" s="182">
        <v>10</v>
      </c>
      <c r="AA305" s="182">
        <v>10</v>
      </c>
      <c r="AB305" s="182">
        <v>40</v>
      </c>
      <c r="AC305" s="182">
        <v>18</v>
      </c>
      <c r="AD305" s="182">
        <v>8</v>
      </c>
    </row>
    <row r="306" spans="1:30" x14ac:dyDescent="0.25">
      <c r="A306" s="57" t="str">
        <f>'Run Rate'!A306</f>
        <v>SCM04329</v>
      </c>
      <c r="B306" s="57" t="str">
        <f>'Run Rate'!B306</f>
        <v>Defender 500g</v>
      </c>
      <c r="C306" s="57" t="str">
        <f>'Run Rate'!C306</f>
        <v>SPORTSKA PREHRANA</v>
      </c>
      <c r="D306" s="57" t="str">
        <f>'Run Rate'!D306</f>
        <v>03 BRONZE</v>
      </c>
      <c r="E306" s="182">
        <v>10</v>
      </c>
      <c r="F306" s="182">
        <v>10</v>
      </c>
      <c r="G306" s="182">
        <v>10</v>
      </c>
      <c r="H306" s="182">
        <v>12</v>
      </c>
      <c r="I306" s="182">
        <v>8</v>
      </c>
      <c r="J306" s="182">
        <v>4</v>
      </c>
      <c r="K306" s="182">
        <v>8</v>
      </c>
      <c r="L306" s="182">
        <v>8</v>
      </c>
      <c r="M306" s="182">
        <v>7</v>
      </c>
      <c r="N306" s="182">
        <v>14</v>
      </c>
      <c r="O306" s="182">
        <v>11</v>
      </c>
      <c r="P306" s="182">
        <v>8</v>
      </c>
      <c r="Q306" s="182">
        <v>7</v>
      </c>
      <c r="R306" s="182">
        <v>7</v>
      </c>
      <c r="S306" s="182">
        <v>6</v>
      </c>
      <c r="T306" s="182">
        <v>7</v>
      </c>
      <c r="U306" s="182">
        <v>9</v>
      </c>
      <c r="V306" s="182">
        <v>3</v>
      </c>
      <c r="W306" s="182">
        <v>11</v>
      </c>
      <c r="X306" s="182">
        <v>12</v>
      </c>
      <c r="Y306" s="182">
        <v>11</v>
      </c>
      <c r="Z306" s="182">
        <v>9</v>
      </c>
      <c r="AA306" s="182">
        <v>15</v>
      </c>
      <c r="AB306" s="182">
        <v>15</v>
      </c>
      <c r="AC306" s="182">
        <v>32</v>
      </c>
      <c r="AD306" s="182">
        <v>17</v>
      </c>
    </row>
    <row r="307" spans="1:30" x14ac:dyDescent="0.25">
      <c r="A307" s="57" t="str">
        <f>'Run Rate'!A307</f>
        <v>SHM00037</v>
      </c>
      <c r="B307" s="57" t="str">
        <f>'Run Rate'!B307</f>
        <v>Shieldmixer Hero Pro Dark Side</v>
      </c>
      <c r="C307" s="57" t="str">
        <f>'Run Rate'!C307</f>
        <v>DRINKWARE I HOME</v>
      </c>
      <c r="D307" s="57" t="str">
        <f>'Run Rate'!D307</f>
        <v>03 BRONZE</v>
      </c>
      <c r="E307" s="182">
        <v>7</v>
      </c>
      <c r="F307" s="182">
        <v>6</v>
      </c>
      <c r="G307" s="182">
        <v>4</v>
      </c>
      <c r="H307" s="182">
        <v>1</v>
      </c>
      <c r="I307" s="182">
        <v>8</v>
      </c>
      <c r="J307" s="182">
        <v>67</v>
      </c>
      <c r="K307" s="182">
        <v>5</v>
      </c>
      <c r="L307" s="182">
        <v>263</v>
      </c>
      <c r="M307" s="182">
        <v>308</v>
      </c>
      <c r="N307" s="182">
        <v>9</v>
      </c>
      <c r="O307" s="182">
        <v>11</v>
      </c>
      <c r="P307" s="182">
        <v>8</v>
      </c>
      <c r="Q307" s="182">
        <v>1</v>
      </c>
      <c r="R307" s="182">
        <v>4</v>
      </c>
      <c r="S307" s="182">
        <v>2</v>
      </c>
      <c r="T307" s="182">
        <v>8</v>
      </c>
      <c r="U307" s="182">
        <v>7</v>
      </c>
      <c r="V307" s="182">
        <v>6</v>
      </c>
      <c r="W307" s="182">
        <v>14</v>
      </c>
      <c r="X307" s="182">
        <v>11</v>
      </c>
      <c r="Y307" s="182">
        <v>4</v>
      </c>
      <c r="Z307" s="182">
        <v>8</v>
      </c>
      <c r="AA307" s="182">
        <v>7</v>
      </c>
      <c r="AB307" s="182">
        <v>15</v>
      </c>
      <c r="AC307" s="182">
        <v>199</v>
      </c>
      <c r="AD307" s="182">
        <v>5</v>
      </c>
    </row>
    <row r="308" spans="1:30" x14ac:dyDescent="0.25">
      <c r="A308" s="57" t="str">
        <f>'Run Rate'!A308</f>
        <v>GAR04844</v>
      </c>
      <c r="B308" s="57" t="str">
        <f>'Run Rate'!B308</f>
        <v>Fenix 8 Pro 51 mm LTE AMOLED Sapphire Tit. Graphite Strap</v>
      </c>
      <c r="C308" s="57" t="str">
        <f>'Run Rate'!C308</f>
        <v>GADGETI</v>
      </c>
      <c r="D308" s="57" t="str">
        <f>'Run Rate'!D308</f>
        <v>03 BRONZE</v>
      </c>
      <c r="E308" s="182">
        <v>0</v>
      </c>
      <c r="F308" s="182">
        <v>0</v>
      </c>
      <c r="G308" s="182">
        <v>0</v>
      </c>
      <c r="H308" s="182">
        <v>0</v>
      </c>
      <c r="I308" s="182">
        <v>0</v>
      </c>
      <c r="J308" s="182">
        <v>0</v>
      </c>
      <c r="K308" s="182">
        <v>0</v>
      </c>
      <c r="L308" s="182">
        <v>0</v>
      </c>
      <c r="M308" s="182">
        <v>0</v>
      </c>
      <c r="N308" s="182">
        <v>0</v>
      </c>
      <c r="O308" s="182">
        <v>0</v>
      </c>
      <c r="P308" s="182">
        <v>0</v>
      </c>
      <c r="Q308" s="182">
        <v>0</v>
      </c>
      <c r="R308" s="182">
        <v>0</v>
      </c>
      <c r="S308" s="182">
        <v>0</v>
      </c>
      <c r="T308" s="182">
        <v>0</v>
      </c>
      <c r="U308" s="182">
        <v>0</v>
      </c>
      <c r="V308" s="182">
        <v>0</v>
      </c>
      <c r="W308" s="182">
        <v>0</v>
      </c>
      <c r="X308" s="182">
        <v>0</v>
      </c>
      <c r="Y308" s="182">
        <v>0</v>
      </c>
      <c r="Z308" s="182">
        <v>0</v>
      </c>
      <c r="AA308" s="182">
        <v>0</v>
      </c>
      <c r="AB308" s="182">
        <v>0</v>
      </c>
      <c r="AC308" s="182">
        <v>0</v>
      </c>
      <c r="AD308" s="182">
        <v>0</v>
      </c>
    </row>
    <row r="309" spans="1:30" x14ac:dyDescent="0.25">
      <c r="A309" s="57" t="str">
        <f>'Run Rate'!A309</f>
        <v>ON00553</v>
      </c>
      <c r="B309" s="57" t="str">
        <f>'Run Rate'!B309</f>
        <v>Platinum PWO BlueRaz 380g</v>
      </c>
      <c r="C309" s="57" t="str">
        <f>'Run Rate'!C309</f>
        <v>SPORTSKA PREHRANA</v>
      </c>
      <c r="D309" s="57" t="str">
        <f>'Run Rate'!D309</f>
        <v>03 BRONZE</v>
      </c>
      <c r="E309" s="182">
        <v>6</v>
      </c>
      <c r="F309" s="182">
        <v>13</v>
      </c>
      <c r="G309" s="182">
        <v>7</v>
      </c>
      <c r="H309" s="182">
        <v>9</v>
      </c>
      <c r="I309" s="182">
        <v>7</v>
      </c>
      <c r="J309" s="182">
        <v>1</v>
      </c>
      <c r="K309" s="182">
        <v>1</v>
      </c>
      <c r="L309" s="182">
        <v>8</v>
      </c>
      <c r="M309" s="182">
        <v>2</v>
      </c>
      <c r="N309" s="182">
        <v>5</v>
      </c>
      <c r="O309" s="182">
        <v>3</v>
      </c>
      <c r="P309" s="182">
        <v>3</v>
      </c>
      <c r="Q309" s="182">
        <v>7</v>
      </c>
      <c r="R309" s="182">
        <v>9</v>
      </c>
      <c r="S309" s="182">
        <v>7</v>
      </c>
      <c r="T309" s="182">
        <v>12</v>
      </c>
      <c r="U309" s="182">
        <v>8</v>
      </c>
      <c r="V309" s="182">
        <v>10</v>
      </c>
      <c r="W309" s="182">
        <v>6</v>
      </c>
      <c r="X309" s="182">
        <v>9</v>
      </c>
      <c r="Y309" s="182">
        <v>5</v>
      </c>
      <c r="Z309" s="182">
        <v>4</v>
      </c>
      <c r="AA309" s="182">
        <v>2</v>
      </c>
      <c r="AB309" s="182">
        <v>10</v>
      </c>
      <c r="AC309" s="182">
        <v>10</v>
      </c>
      <c r="AD309" s="182">
        <v>10</v>
      </c>
    </row>
    <row r="310" spans="1:30" x14ac:dyDescent="0.25">
      <c r="A310" s="57" t="str">
        <f>'Run Rate'!A310</f>
        <v>SHM00034</v>
      </c>
      <c r="B310" s="57" t="str">
        <f>'Run Rate'!B310</f>
        <v>Shieldmixer Hero Pro Johnny Bravo Pretty</v>
      </c>
      <c r="C310" s="57" t="str">
        <f>'Run Rate'!C310</f>
        <v>DRINKWARE I HOME</v>
      </c>
      <c r="D310" s="57" t="str">
        <f>'Run Rate'!D310</f>
        <v>03 BRONZE</v>
      </c>
      <c r="E310" s="182">
        <v>14</v>
      </c>
      <c r="F310" s="182">
        <v>13</v>
      </c>
      <c r="G310" s="182">
        <v>10</v>
      </c>
      <c r="H310" s="182">
        <v>9</v>
      </c>
      <c r="I310" s="182">
        <v>8</v>
      </c>
      <c r="J310" s="182">
        <v>6</v>
      </c>
      <c r="K310" s="182">
        <v>4</v>
      </c>
      <c r="L310" s="182">
        <v>199</v>
      </c>
      <c r="M310" s="182">
        <v>12</v>
      </c>
      <c r="N310" s="182">
        <v>8</v>
      </c>
      <c r="O310" s="182">
        <v>11</v>
      </c>
      <c r="P310" s="182">
        <v>10</v>
      </c>
      <c r="Q310" s="182">
        <v>7</v>
      </c>
      <c r="R310" s="182">
        <v>9</v>
      </c>
      <c r="S310" s="182">
        <v>12</v>
      </c>
      <c r="T310" s="182">
        <v>9</v>
      </c>
      <c r="U310" s="182">
        <v>7</v>
      </c>
      <c r="V310" s="182">
        <v>11</v>
      </c>
      <c r="W310" s="182">
        <v>74</v>
      </c>
      <c r="X310" s="182">
        <v>27</v>
      </c>
      <c r="Y310" s="182">
        <v>5</v>
      </c>
      <c r="Z310" s="182">
        <v>12</v>
      </c>
      <c r="AA310" s="182">
        <v>12</v>
      </c>
      <c r="AB310" s="182">
        <v>36</v>
      </c>
      <c r="AC310" s="182">
        <v>165</v>
      </c>
      <c r="AD310" s="182">
        <v>15</v>
      </c>
    </row>
    <row r="311" spans="1:30" x14ac:dyDescent="0.25">
      <c r="A311" s="57" t="str">
        <f>'Run Rate'!A311</f>
        <v>GAR04751</v>
      </c>
      <c r="B311" s="57" t="str">
        <f>'Run Rate'!B311</f>
        <v>Fenix 8, 51 mm, AMOLED Sapphire Tit., Spark Orange/Graphite remen</v>
      </c>
      <c r="C311" s="57" t="str">
        <f>'Run Rate'!C311</f>
        <v>GADGETI</v>
      </c>
      <c r="D311" s="57" t="str">
        <f>'Run Rate'!D311</f>
        <v>03 BRONZE</v>
      </c>
      <c r="E311" s="182">
        <v>1</v>
      </c>
      <c r="F311" s="182">
        <v>0</v>
      </c>
      <c r="G311" s="182">
        <v>3</v>
      </c>
      <c r="H311" s="182">
        <v>2</v>
      </c>
      <c r="I311" s="182">
        <v>3</v>
      </c>
      <c r="J311" s="182">
        <v>0</v>
      </c>
      <c r="K311" s="182">
        <v>3</v>
      </c>
      <c r="L311" s="182">
        <v>4</v>
      </c>
      <c r="M311" s="182">
        <v>0</v>
      </c>
      <c r="N311" s="182">
        <v>4</v>
      </c>
      <c r="O311" s="182">
        <v>6</v>
      </c>
      <c r="P311" s="182">
        <v>5</v>
      </c>
      <c r="Q311" s="182">
        <v>1</v>
      </c>
      <c r="R311" s="182">
        <v>5</v>
      </c>
      <c r="S311" s="182">
        <v>3</v>
      </c>
      <c r="T311" s="182">
        <v>1</v>
      </c>
      <c r="U311" s="182">
        <v>1</v>
      </c>
      <c r="V311" s="182">
        <v>1</v>
      </c>
      <c r="W311" s="182">
        <v>2</v>
      </c>
      <c r="X311" s="182">
        <v>1</v>
      </c>
      <c r="Y311" s="182">
        <v>0</v>
      </c>
      <c r="Z311" s="182">
        <v>0</v>
      </c>
      <c r="AA311" s="182">
        <v>5</v>
      </c>
      <c r="AB311" s="182">
        <v>6</v>
      </c>
      <c r="AC311" s="182">
        <v>8</v>
      </c>
      <c r="AD311" s="182">
        <v>4</v>
      </c>
    </row>
    <row r="312" spans="1:30" x14ac:dyDescent="0.25">
      <c r="A312" s="57" t="str">
        <f>'Run Rate'!A312</f>
        <v>POL09733</v>
      </c>
      <c r="B312" s="57" t="str">
        <f>'Run Rate'!B312</f>
        <v>Polleo 1st Whey 30,4g SACHET Cookies &amp; Cream</v>
      </c>
      <c r="C312" s="57" t="str">
        <f>'Run Rate'!C312</f>
        <v>PROTEINI</v>
      </c>
      <c r="D312" s="57" t="str">
        <f>'Run Rate'!D312</f>
        <v>03 BRONZE</v>
      </c>
      <c r="E312" s="182">
        <v>673</v>
      </c>
      <c r="F312" s="182">
        <v>233</v>
      </c>
      <c r="G312" s="182">
        <v>320</v>
      </c>
      <c r="H312" s="182">
        <v>1096</v>
      </c>
      <c r="I312" s="182">
        <v>287</v>
      </c>
      <c r="J312" s="182">
        <v>156</v>
      </c>
      <c r="K312" s="182">
        <v>421</v>
      </c>
      <c r="L312" s="182">
        <v>88</v>
      </c>
      <c r="M312" s="182">
        <v>549</v>
      </c>
      <c r="N312" s="182">
        <v>257</v>
      </c>
      <c r="O312" s="182">
        <v>868</v>
      </c>
      <c r="P312" s="182">
        <v>169</v>
      </c>
      <c r="Q312" s="182">
        <v>340</v>
      </c>
      <c r="R312" s="182">
        <v>198</v>
      </c>
      <c r="S312" s="182">
        <v>376</v>
      </c>
      <c r="T312" s="182">
        <v>254</v>
      </c>
      <c r="U312" s="182">
        <v>412</v>
      </c>
      <c r="V312" s="182">
        <v>154</v>
      </c>
      <c r="W312" s="182">
        <v>202</v>
      </c>
      <c r="X312" s="182">
        <v>818</v>
      </c>
      <c r="Y312" s="182">
        <v>180</v>
      </c>
      <c r="Z312" s="182">
        <v>91</v>
      </c>
      <c r="AA312" s="182">
        <v>227</v>
      </c>
      <c r="AB312" s="182">
        <v>858</v>
      </c>
      <c r="AC312" s="182">
        <v>105</v>
      </c>
      <c r="AD312" s="182">
        <v>263</v>
      </c>
    </row>
    <row r="313" spans="1:30" x14ac:dyDescent="0.25">
      <c r="A313" s="57" t="str">
        <f>'Run Rate'!A313</f>
        <v>POL09860</v>
      </c>
      <c r="B313" s="57" t="str">
        <f>'Run Rate'!B313</f>
        <v>Polleo Guarana Extract 90 caps</v>
      </c>
      <c r="C313" s="57" t="str">
        <f>'Run Rate'!C313</f>
        <v>SPORTSKA PREHRANA</v>
      </c>
      <c r="D313" s="57" t="str">
        <f>'Run Rate'!D313</f>
        <v>03 BRONZE</v>
      </c>
      <c r="E313" s="182">
        <v>19</v>
      </c>
      <c r="F313" s="182">
        <v>26</v>
      </c>
      <c r="G313" s="182">
        <v>15</v>
      </c>
      <c r="H313" s="182">
        <v>17</v>
      </c>
      <c r="I313" s="182">
        <v>22</v>
      </c>
      <c r="J313" s="182">
        <v>10</v>
      </c>
      <c r="K313" s="182">
        <v>16</v>
      </c>
      <c r="L313" s="182">
        <v>21</v>
      </c>
      <c r="M313" s="182">
        <v>20</v>
      </c>
      <c r="N313" s="182">
        <v>24</v>
      </c>
      <c r="O313" s="182">
        <v>13</v>
      </c>
      <c r="P313" s="182">
        <v>23</v>
      </c>
      <c r="Q313" s="182">
        <v>34</v>
      </c>
      <c r="R313" s="182">
        <v>33</v>
      </c>
      <c r="S313" s="182">
        <v>16</v>
      </c>
      <c r="T313" s="182">
        <v>47</v>
      </c>
      <c r="U313" s="182">
        <v>47</v>
      </c>
      <c r="V313" s="182">
        <v>54</v>
      </c>
      <c r="W313" s="182">
        <v>225</v>
      </c>
      <c r="X313" s="182">
        <v>188</v>
      </c>
      <c r="Y313" s="182">
        <v>18</v>
      </c>
      <c r="Z313" s="182">
        <v>22</v>
      </c>
      <c r="AA313" s="182">
        <v>37</v>
      </c>
      <c r="AB313" s="182">
        <v>23</v>
      </c>
      <c r="AC313" s="182">
        <v>22</v>
      </c>
      <c r="AD313" s="182">
        <v>18</v>
      </c>
    </row>
    <row r="314" spans="1:30" x14ac:dyDescent="0.25">
      <c r="A314" s="57" t="str">
        <f>'Run Rate'!A314</f>
        <v>POL04105</v>
      </c>
      <c r="B314" s="57" t="str">
        <f>'Run Rate'!B314</f>
        <v>Polleo Dekstroza 1000g</v>
      </c>
      <c r="C314" s="57" t="str">
        <f>'Run Rate'!C314</f>
        <v>SPORTSKA PREHRANA</v>
      </c>
      <c r="D314" s="57" t="str">
        <f>'Run Rate'!D314</f>
        <v>03 BRONZE</v>
      </c>
      <c r="E314" s="182">
        <v>21</v>
      </c>
      <c r="F314" s="182">
        <v>25</v>
      </c>
      <c r="G314" s="182">
        <v>24</v>
      </c>
      <c r="H314" s="182">
        <v>20</v>
      </c>
      <c r="I314" s="182">
        <v>30</v>
      </c>
      <c r="J314" s="182">
        <v>10</v>
      </c>
      <c r="K314" s="182">
        <v>15</v>
      </c>
      <c r="L314" s="182">
        <v>21</v>
      </c>
      <c r="M314" s="182">
        <v>16</v>
      </c>
      <c r="N314" s="182">
        <v>28</v>
      </c>
      <c r="O314" s="182">
        <v>17</v>
      </c>
      <c r="P314" s="182">
        <v>45</v>
      </c>
      <c r="Q314" s="182">
        <v>20</v>
      </c>
      <c r="R314" s="182">
        <v>21</v>
      </c>
      <c r="S314" s="182">
        <v>28</v>
      </c>
      <c r="T314" s="182">
        <v>15</v>
      </c>
      <c r="U314" s="182">
        <v>33</v>
      </c>
      <c r="V314" s="182">
        <v>22</v>
      </c>
      <c r="W314" s="182">
        <v>18</v>
      </c>
      <c r="X314" s="182">
        <v>40</v>
      </c>
      <c r="Y314" s="182">
        <v>22</v>
      </c>
      <c r="Z314" s="182">
        <v>24</v>
      </c>
      <c r="AA314" s="182">
        <v>22</v>
      </c>
      <c r="AB314" s="182">
        <v>42</v>
      </c>
      <c r="AC314" s="182">
        <v>36</v>
      </c>
      <c r="AD314" s="182">
        <v>26</v>
      </c>
    </row>
    <row r="315" spans="1:30" x14ac:dyDescent="0.25">
      <c r="A315" s="57" t="str">
        <f>'Run Rate'!A315</f>
        <v>POL12830</v>
      </c>
      <c r="B315" s="57" t="str">
        <f>'Run Rate'!B315</f>
        <v>Polleo 1st Whey 250g Swiss Chocolate Supreme</v>
      </c>
      <c r="C315" s="57" t="str">
        <f>'Run Rate'!C315</f>
        <v>PROTEINI</v>
      </c>
      <c r="D315" s="57" t="str">
        <f>'Run Rate'!D315</f>
        <v>03 BRONZE</v>
      </c>
      <c r="E315" s="182">
        <v>0</v>
      </c>
      <c r="F315" s="182">
        <v>0</v>
      </c>
      <c r="G315" s="182">
        <v>0</v>
      </c>
      <c r="H315" s="182">
        <v>0</v>
      </c>
      <c r="I315" s="182">
        <v>0</v>
      </c>
      <c r="J315" s="182">
        <v>0</v>
      </c>
      <c r="K315" s="182">
        <v>0</v>
      </c>
      <c r="L315" s="182">
        <v>0</v>
      </c>
      <c r="M315" s="182">
        <v>0</v>
      </c>
      <c r="N315" s="182">
        <v>0</v>
      </c>
      <c r="O315" s="182">
        <v>0</v>
      </c>
      <c r="P315" s="182">
        <v>0</v>
      </c>
      <c r="Q315" s="182">
        <v>0</v>
      </c>
      <c r="R315" s="182">
        <v>2</v>
      </c>
      <c r="S315" s="182">
        <v>4</v>
      </c>
      <c r="T315" s="182">
        <v>5</v>
      </c>
      <c r="U315" s="182">
        <v>1</v>
      </c>
      <c r="V315" s="182">
        <v>1</v>
      </c>
      <c r="W315" s="182">
        <v>6</v>
      </c>
      <c r="X315" s="182">
        <v>8</v>
      </c>
      <c r="Y315" s="182">
        <v>3</v>
      </c>
      <c r="Z315" s="182">
        <v>1</v>
      </c>
      <c r="AA315" s="182">
        <v>5</v>
      </c>
      <c r="AB315" s="182">
        <v>4</v>
      </c>
      <c r="AC315" s="182">
        <v>1</v>
      </c>
      <c r="AD315" s="182">
        <v>5</v>
      </c>
    </row>
    <row r="316" spans="1:30" x14ac:dyDescent="0.25">
      <c r="A316" s="57" t="str">
        <f>'Run Rate'!A316</f>
        <v>ATC06612</v>
      </c>
      <c r="B316" s="57" t="str">
        <f>'Run Rate'!B316</f>
        <v>Latex band 1cm Level 2 zelena Atleticore</v>
      </c>
      <c r="C316" s="57" t="str">
        <f>'Run Rate'!C316</f>
        <v>FITNESS OPREMA</v>
      </c>
      <c r="D316" s="57" t="str">
        <f>'Run Rate'!D316</f>
        <v>03 BRONZE</v>
      </c>
      <c r="E316" s="182">
        <v>11</v>
      </c>
      <c r="F316" s="182">
        <v>11</v>
      </c>
      <c r="G316" s="182">
        <v>11</v>
      </c>
      <c r="H316" s="182">
        <v>10</v>
      </c>
      <c r="I316" s="182">
        <v>18</v>
      </c>
      <c r="J316" s="182">
        <v>12</v>
      </c>
      <c r="K316" s="182">
        <v>12</v>
      </c>
      <c r="L316" s="182">
        <v>13</v>
      </c>
      <c r="M316" s="182">
        <v>21</v>
      </c>
      <c r="N316" s="182">
        <v>16</v>
      </c>
      <c r="O316" s="182">
        <v>16</v>
      </c>
      <c r="P316" s="182">
        <v>19</v>
      </c>
      <c r="Q316" s="182">
        <v>20</v>
      </c>
      <c r="R316" s="182">
        <v>19</v>
      </c>
      <c r="S316" s="182">
        <v>16</v>
      </c>
      <c r="T316" s="182">
        <v>13</v>
      </c>
      <c r="U316" s="182">
        <v>32</v>
      </c>
      <c r="V316" s="182">
        <v>17</v>
      </c>
      <c r="W316" s="182">
        <v>18</v>
      </c>
      <c r="X316" s="182">
        <v>17</v>
      </c>
      <c r="Y316" s="182">
        <v>13</v>
      </c>
      <c r="Z316" s="182">
        <v>13</v>
      </c>
      <c r="AA316" s="182">
        <v>12</v>
      </c>
      <c r="AB316" s="182">
        <v>15</v>
      </c>
      <c r="AC316" s="182">
        <v>16</v>
      </c>
      <c r="AD316" s="182">
        <v>7</v>
      </c>
    </row>
    <row r="317" spans="1:30" x14ac:dyDescent="0.25">
      <c r="A317" s="57" t="str">
        <f>'Run Rate'!A317</f>
        <v>ZOE12383</v>
      </c>
      <c r="B317" s="57" t="str">
        <f>'Run Rate'!B317</f>
        <v>ZOE Iso Drink 300g Lemon Lime</v>
      </c>
      <c r="C317" s="57" t="str">
        <f>'Run Rate'!C317</f>
        <v>SPORTSKA PREHRANA</v>
      </c>
      <c r="D317" s="57" t="str">
        <f>'Run Rate'!D317</f>
        <v>03 BRONZE</v>
      </c>
      <c r="E317" s="182">
        <v>14</v>
      </c>
      <c r="F317" s="182">
        <v>11</v>
      </c>
      <c r="G317" s="182">
        <v>14</v>
      </c>
      <c r="H317" s="182">
        <v>9</v>
      </c>
      <c r="I317" s="182">
        <v>5</v>
      </c>
      <c r="J317" s="182">
        <v>10</v>
      </c>
      <c r="K317" s="182">
        <v>6</v>
      </c>
      <c r="L317" s="182">
        <v>10</v>
      </c>
      <c r="M317" s="182">
        <v>3</v>
      </c>
      <c r="N317" s="182">
        <v>6</v>
      </c>
      <c r="O317" s="182">
        <v>0</v>
      </c>
      <c r="P317" s="182">
        <v>0</v>
      </c>
      <c r="Q317" s="182">
        <v>18</v>
      </c>
      <c r="R317" s="182">
        <v>17</v>
      </c>
      <c r="S317" s="182">
        <v>37</v>
      </c>
      <c r="T317" s="182">
        <v>68</v>
      </c>
      <c r="U317" s="182">
        <v>65</v>
      </c>
      <c r="V317" s="182">
        <v>61</v>
      </c>
      <c r="W317" s="182">
        <v>51</v>
      </c>
      <c r="X317" s="182">
        <v>21</v>
      </c>
      <c r="Y317" s="182">
        <v>24</v>
      </c>
      <c r="Z317" s="182">
        <v>30</v>
      </c>
      <c r="AA317" s="182">
        <v>21</v>
      </c>
      <c r="AB317" s="182">
        <v>26</v>
      </c>
      <c r="AC317" s="182">
        <v>22</v>
      </c>
      <c r="AD317" s="182">
        <v>29</v>
      </c>
    </row>
    <row r="318" spans="1:30" x14ac:dyDescent="0.25">
      <c r="A318" s="57" t="str">
        <f>'Run Rate'!A318</f>
        <v>POL12834</v>
      </c>
      <c r="B318" s="57" t="str">
        <f>'Run Rate'!B318</f>
        <v>Polleo Bulk Gainer 1kg Vanilla</v>
      </c>
      <c r="C318" s="57" t="str">
        <f>'Run Rate'!C318</f>
        <v>SPORTSKA PREHRANA</v>
      </c>
      <c r="D318" s="57" t="str">
        <f>'Run Rate'!D318</f>
        <v>03 BRONZE</v>
      </c>
      <c r="E318" s="182">
        <v>0</v>
      </c>
      <c r="F318" s="182">
        <v>0</v>
      </c>
      <c r="G318" s="182">
        <v>0</v>
      </c>
      <c r="H318" s="182">
        <v>0</v>
      </c>
      <c r="I318" s="182">
        <v>0</v>
      </c>
      <c r="J318" s="182">
        <v>0</v>
      </c>
      <c r="K318" s="182">
        <v>0</v>
      </c>
      <c r="L318" s="182">
        <v>0</v>
      </c>
      <c r="M318" s="182">
        <v>0</v>
      </c>
      <c r="N318" s="182">
        <v>0</v>
      </c>
      <c r="O318" s="182">
        <v>0</v>
      </c>
      <c r="P318" s="182">
        <v>0</v>
      </c>
      <c r="Q318" s="182">
        <v>0</v>
      </c>
      <c r="R318" s="182">
        <v>4</v>
      </c>
      <c r="S318" s="182">
        <v>7</v>
      </c>
      <c r="T318" s="182">
        <v>6</v>
      </c>
      <c r="U318" s="182">
        <v>4</v>
      </c>
      <c r="V318" s="182">
        <v>6</v>
      </c>
      <c r="W318" s="182">
        <v>4</v>
      </c>
      <c r="X318" s="182">
        <v>13</v>
      </c>
      <c r="Y318" s="182">
        <v>9</v>
      </c>
      <c r="Z318" s="182">
        <v>5</v>
      </c>
      <c r="AA318" s="182">
        <v>13</v>
      </c>
      <c r="AB318" s="182">
        <v>6</v>
      </c>
      <c r="AC318" s="182">
        <v>16</v>
      </c>
      <c r="AD318" s="182">
        <v>11</v>
      </c>
    </row>
    <row r="319" spans="1:30" x14ac:dyDescent="0.25">
      <c r="A319" s="57" t="str">
        <f>'Run Rate'!A319</f>
        <v>ON00248</v>
      </c>
      <c r="B319" s="57" t="str">
        <f>'Run Rate'!B319</f>
        <v>Gold Whey 450g Delicious Strawberry</v>
      </c>
      <c r="C319" s="57" t="str">
        <f>'Run Rate'!C319</f>
        <v>PROTEINI</v>
      </c>
      <c r="D319" s="57" t="str">
        <f>'Run Rate'!D319</f>
        <v>03 BRONZE</v>
      </c>
      <c r="E319" s="182">
        <v>20</v>
      </c>
      <c r="F319" s="182">
        <v>24</v>
      </c>
      <c r="G319" s="182">
        <v>17</v>
      </c>
      <c r="H319" s="182">
        <v>18</v>
      </c>
      <c r="I319" s="182">
        <v>16</v>
      </c>
      <c r="J319" s="182">
        <v>10</v>
      </c>
      <c r="K319" s="182">
        <v>18</v>
      </c>
      <c r="L319" s="182">
        <v>25</v>
      </c>
      <c r="M319" s="182">
        <v>15</v>
      </c>
      <c r="N319" s="182">
        <v>14</v>
      </c>
      <c r="O319" s="182">
        <v>8</v>
      </c>
      <c r="P319" s="182">
        <v>18</v>
      </c>
      <c r="Q319" s="182">
        <v>15</v>
      </c>
      <c r="R319" s="182">
        <v>14</v>
      </c>
      <c r="S319" s="182">
        <v>16</v>
      </c>
      <c r="T319" s="182">
        <v>21</v>
      </c>
      <c r="U319" s="182">
        <v>22</v>
      </c>
      <c r="V319" s="182">
        <v>31</v>
      </c>
      <c r="W319" s="182">
        <v>37</v>
      </c>
      <c r="X319" s="182">
        <v>34</v>
      </c>
      <c r="Y319" s="182">
        <v>4</v>
      </c>
      <c r="Z319" s="182">
        <v>10</v>
      </c>
      <c r="AA319" s="182">
        <v>11</v>
      </c>
      <c r="AB319" s="182">
        <v>24</v>
      </c>
      <c r="AC319" s="182">
        <v>21</v>
      </c>
      <c r="AD319" s="182">
        <v>17</v>
      </c>
    </row>
    <row r="320" spans="1:30" x14ac:dyDescent="0.25">
      <c r="A320" s="57" t="str">
        <f>'Run Rate'!A320</f>
        <v>GAR04747</v>
      </c>
      <c r="B320" s="57" t="str">
        <f>'Run Rate'!B320</f>
        <v>Fenix 8, 43 mm, AMOLED Sapphire, Soft Gold, Fog Gray/Dark Sandstone</v>
      </c>
      <c r="C320" s="57" t="str">
        <f>'Run Rate'!C320</f>
        <v>GADGETI</v>
      </c>
      <c r="D320" s="57" t="str">
        <f>'Run Rate'!D320</f>
        <v>03 BRONZE</v>
      </c>
      <c r="E320" s="182">
        <v>0</v>
      </c>
      <c r="F320" s="182">
        <v>1</v>
      </c>
      <c r="G320" s="182">
        <v>3</v>
      </c>
      <c r="H320" s="182">
        <v>3</v>
      </c>
      <c r="I320" s="182">
        <v>0</v>
      </c>
      <c r="J320" s="182">
        <v>1</v>
      </c>
      <c r="K320" s="182">
        <v>1</v>
      </c>
      <c r="L320" s="182">
        <v>4</v>
      </c>
      <c r="M320" s="182">
        <v>1</v>
      </c>
      <c r="N320" s="182">
        <v>2</v>
      </c>
      <c r="O320" s="182">
        <v>2</v>
      </c>
      <c r="P320" s="182">
        <v>2</v>
      </c>
      <c r="Q320" s="182">
        <v>4</v>
      </c>
      <c r="R320" s="182">
        <v>0</v>
      </c>
      <c r="S320" s="182">
        <v>3</v>
      </c>
      <c r="T320" s="182">
        <v>1</v>
      </c>
      <c r="U320" s="182">
        <v>1</v>
      </c>
      <c r="V320" s="182">
        <v>4</v>
      </c>
      <c r="W320" s="182">
        <v>0</v>
      </c>
      <c r="X320" s="182">
        <v>2</v>
      </c>
      <c r="Y320" s="182">
        <v>1</v>
      </c>
      <c r="Z320" s="182">
        <v>2</v>
      </c>
      <c r="AA320" s="182">
        <v>0</v>
      </c>
      <c r="AB320" s="182">
        <v>5</v>
      </c>
      <c r="AC320" s="182">
        <v>1</v>
      </c>
      <c r="AD320" s="182">
        <v>1</v>
      </c>
    </row>
    <row r="321" spans="1:30" x14ac:dyDescent="0.25">
      <c r="A321" s="57" t="str">
        <f>'Run Rate'!A321</f>
        <v>POL12767</v>
      </c>
      <c r="B321" s="57" t="str">
        <f>'Run Rate'!B321</f>
        <v>Polleo Smart Cookies 128g White Creamy Peanut</v>
      </c>
      <c r="C321" s="57" t="str">
        <f>'Run Rate'!C321</f>
        <v>RTD &amp; SNACKS</v>
      </c>
      <c r="D321" s="57" t="str">
        <f>'Run Rate'!D321</f>
        <v>03 BRONZE</v>
      </c>
      <c r="E321" s="182">
        <v>171</v>
      </c>
      <c r="F321" s="182">
        <v>96</v>
      </c>
      <c r="G321" s="182">
        <v>137</v>
      </c>
      <c r="H321" s="182">
        <v>76</v>
      </c>
      <c r="I321" s="182">
        <v>163</v>
      </c>
      <c r="J321" s="182">
        <v>116</v>
      </c>
      <c r="K321" s="182">
        <v>88</v>
      </c>
      <c r="L321" s="182">
        <v>164</v>
      </c>
      <c r="M321" s="182">
        <v>160</v>
      </c>
      <c r="N321" s="182">
        <v>142</v>
      </c>
      <c r="O321" s="182">
        <v>245</v>
      </c>
      <c r="P321" s="182">
        <v>96</v>
      </c>
      <c r="Q321" s="182">
        <v>80</v>
      </c>
      <c r="R321" s="182">
        <v>58</v>
      </c>
      <c r="S321" s="182">
        <v>45</v>
      </c>
      <c r="T321" s="182">
        <v>34</v>
      </c>
      <c r="U321" s="182">
        <v>72</v>
      </c>
      <c r="V321" s="182">
        <v>54</v>
      </c>
      <c r="W321" s="182">
        <v>53</v>
      </c>
      <c r="X321" s="182">
        <v>218</v>
      </c>
      <c r="Y321" s="182">
        <v>74</v>
      </c>
      <c r="Z321" s="182">
        <v>105</v>
      </c>
      <c r="AA321" s="182">
        <v>123</v>
      </c>
      <c r="AB321" s="182">
        <v>225</v>
      </c>
      <c r="AC321" s="182">
        <v>104</v>
      </c>
      <c r="AD321" s="182">
        <v>83</v>
      </c>
    </row>
    <row r="322" spans="1:30" x14ac:dyDescent="0.25">
      <c r="A322" s="57" t="str">
        <f>'Run Rate'!A322</f>
        <v>NOC17407</v>
      </c>
      <c r="B322" s="57" t="str">
        <f>'Run Rate'!B322</f>
        <v>NOCCO BLOOD ORANGE DEL SOL 330ml</v>
      </c>
      <c r="C322" s="57" t="str">
        <f>'Run Rate'!C322</f>
        <v>RTD &amp; SNACKS</v>
      </c>
      <c r="D322" s="57" t="str">
        <f>'Run Rate'!D322</f>
        <v>03 BRONZE</v>
      </c>
      <c r="E322" s="182">
        <v>61</v>
      </c>
      <c r="F322" s="182">
        <v>92</v>
      </c>
      <c r="G322" s="182">
        <v>110</v>
      </c>
      <c r="H322" s="182">
        <v>182</v>
      </c>
      <c r="I322" s="182">
        <v>117</v>
      </c>
      <c r="J322" s="182">
        <v>153</v>
      </c>
      <c r="K322" s="182">
        <v>104</v>
      </c>
      <c r="L322" s="182">
        <v>152</v>
      </c>
      <c r="M322" s="182">
        <v>159</v>
      </c>
      <c r="N322" s="182">
        <v>206</v>
      </c>
      <c r="O322" s="182">
        <v>126</v>
      </c>
      <c r="P322" s="182">
        <v>565</v>
      </c>
      <c r="Q322" s="182">
        <v>197</v>
      </c>
      <c r="R322" s="182">
        <v>45</v>
      </c>
      <c r="S322" s="182">
        <v>55</v>
      </c>
      <c r="T322" s="182">
        <v>50</v>
      </c>
      <c r="U322" s="182">
        <v>34</v>
      </c>
      <c r="V322" s="182">
        <v>241</v>
      </c>
      <c r="W322" s="182">
        <v>128</v>
      </c>
      <c r="X322" s="182">
        <v>211</v>
      </c>
      <c r="Y322" s="182">
        <v>75</v>
      </c>
      <c r="Z322" s="182">
        <v>159</v>
      </c>
      <c r="AA322" s="182">
        <v>203</v>
      </c>
      <c r="AB322" s="182">
        <v>478</v>
      </c>
      <c r="AC322" s="182">
        <v>141</v>
      </c>
      <c r="AD322" s="182">
        <v>171</v>
      </c>
    </row>
    <row r="323" spans="1:30" x14ac:dyDescent="0.25">
      <c r="A323" s="57" t="str">
        <f>'Run Rate'!A323</f>
        <v>SCM04391</v>
      </c>
      <c r="B323" s="57" t="str">
        <f>'Run Rate'!B323</f>
        <v>100R Whey - 2 kg Vanilla</v>
      </c>
      <c r="C323" s="57" t="str">
        <f>'Run Rate'!C323</f>
        <v>PROTEINI</v>
      </c>
      <c r="D323" s="57" t="str">
        <f>'Run Rate'!D323</f>
        <v>03 BRONZE</v>
      </c>
      <c r="E323" s="182">
        <v>14</v>
      </c>
      <c r="F323" s="182">
        <v>14</v>
      </c>
      <c r="G323" s="182">
        <v>4</v>
      </c>
      <c r="H323" s="182">
        <v>6</v>
      </c>
      <c r="I323" s="182">
        <v>10</v>
      </c>
      <c r="J323" s="182">
        <v>9</v>
      </c>
      <c r="K323" s="182">
        <v>5</v>
      </c>
      <c r="L323" s="182">
        <v>4</v>
      </c>
      <c r="M323" s="182">
        <v>9</v>
      </c>
      <c r="N323" s="182">
        <v>1</v>
      </c>
      <c r="O323" s="182">
        <v>7</v>
      </c>
      <c r="P323" s="182">
        <v>13</v>
      </c>
      <c r="Q323" s="182">
        <v>13</v>
      </c>
      <c r="R323" s="182">
        <v>11</v>
      </c>
      <c r="S323" s="182">
        <v>10</v>
      </c>
      <c r="T323" s="182">
        <v>14</v>
      </c>
      <c r="U323" s="182">
        <v>13</v>
      </c>
      <c r="V323" s="182">
        <v>14</v>
      </c>
      <c r="W323" s="182">
        <v>6</v>
      </c>
      <c r="X323" s="182">
        <v>3</v>
      </c>
      <c r="Y323" s="182">
        <v>5</v>
      </c>
      <c r="Z323" s="182">
        <v>7</v>
      </c>
      <c r="AA323" s="182">
        <v>4</v>
      </c>
      <c r="AB323" s="182">
        <v>7</v>
      </c>
      <c r="AC323" s="182">
        <v>33</v>
      </c>
      <c r="AD323" s="182">
        <v>15</v>
      </c>
    </row>
    <row r="324" spans="1:30" x14ac:dyDescent="0.25">
      <c r="A324" s="57" t="str">
        <f>'Run Rate'!A324</f>
        <v>ATC06640</v>
      </c>
      <c r="B324" s="57" t="str">
        <f>'Run Rate'!B324</f>
        <v>Trening prsluk LightVest 10kg Atleticore</v>
      </c>
      <c r="C324" s="57" t="str">
        <f>'Run Rate'!C324</f>
        <v>FITNESS OPREMA</v>
      </c>
      <c r="D324" s="57" t="str">
        <f>'Run Rate'!D324</f>
        <v>03 BRONZE</v>
      </c>
      <c r="E324" s="182">
        <v>0</v>
      </c>
      <c r="F324" s="182">
        <v>1</v>
      </c>
      <c r="G324" s="182">
        <v>4</v>
      </c>
      <c r="H324" s="182">
        <v>4</v>
      </c>
      <c r="I324" s="182">
        <v>5</v>
      </c>
      <c r="J324" s="182">
        <v>4</v>
      </c>
      <c r="K324" s="182">
        <v>8</v>
      </c>
      <c r="L324" s="182">
        <v>6</v>
      </c>
      <c r="M324" s="182">
        <v>7</v>
      </c>
      <c r="N324" s="182">
        <v>8</v>
      </c>
      <c r="O324" s="182">
        <v>9</v>
      </c>
      <c r="P324" s="182">
        <v>8</v>
      </c>
      <c r="Q324" s="182">
        <v>4</v>
      </c>
      <c r="R324" s="182">
        <v>3</v>
      </c>
      <c r="S324" s="182">
        <v>2</v>
      </c>
      <c r="T324" s="182">
        <v>1</v>
      </c>
      <c r="U324" s="182">
        <v>2</v>
      </c>
      <c r="V324" s="182">
        <v>1</v>
      </c>
      <c r="W324" s="182">
        <v>0</v>
      </c>
      <c r="X324" s="182">
        <v>0</v>
      </c>
      <c r="Y324" s="182">
        <v>0</v>
      </c>
      <c r="Z324" s="182">
        <v>0</v>
      </c>
      <c r="AA324" s="182">
        <v>0</v>
      </c>
      <c r="AB324" s="182">
        <v>2</v>
      </c>
      <c r="AC324" s="182">
        <v>11</v>
      </c>
      <c r="AD324" s="182">
        <v>19</v>
      </c>
    </row>
    <row r="325" spans="1:30" x14ac:dyDescent="0.25">
      <c r="A325" s="57" t="str">
        <f>'Run Rate'!A325</f>
        <v>CEL11619</v>
      </c>
      <c r="B325" s="57" t="str">
        <f>'Run Rate'!B325</f>
        <v>C4 Energy Crb Frozen Bombsicle 500 ML</v>
      </c>
      <c r="C325" s="57" t="str">
        <f>'Run Rate'!C325</f>
        <v>RTD &amp; SNACKS</v>
      </c>
      <c r="D325" s="57" t="str">
        <f>'Run Rate'!D325</f>
        <v>03 BRONZE</v>
      </c>
      <c r="E325" s="182">
        <v>86</v>
      </c>
      <c r="F325" s="182">
        <v>169</v>
      </c>
      <c r="G325" s="182">
        <v>206</v>
      </c>
      <c r="H325" s="182">
        <v>68</v>
      </c>
      <c r="I325" s="182">
        <v>292</v>
      </c>
      <c r="J325" s="182">
        <v>73</v>
      </c>
      <c r="K325" s="182">
        <v>122</v>
      </c>
      <c r="L325" s="182">
        <v>94</v>
      </c>
      <c r="M325" s="182">
        <v>57</v>
      </c>
      <c r="N325" s="182">
        <v>152</v>
      </c>
      <c r="O325" s="182">
        <v>159</v>
      </c>
      <c r="P325" s="182">
        <v>237</v>
      </c>
      <c r="Q325" s="182">
        <v>221</v>
      </c>
      <c r="R325" s="182">
        <v>128</v>
      </c>
      <c r="S325" s="182">
        <v>310</v>
      </c>
      <c r="T325" s="182">
        <v>133</v>
      </c>
      <c r="U325" s="182">
        <v>93</v>
      </c>
      <c r="V325" s="182">
        <v>195</v>
      </c>
      <c r="W325" s="182">
        <v>208</v>
      </c>
      <c r="X325" s="182">
        <v>136</v>
      </c>
      <c r="Y325" s="182">
        <v>182</v>
      </c>
      <c r="Z325" s="182">
        <v>115</v>
      </c>
      <c r="AA325" s="182">
        <v>87</v>
      </c>
      <c r="AB325" s="182">
        <v>434</v>
      </c>
      <c r="AC325" s="182">
        <v>111</v>
      </c>
      <c r="AD325" s="182">
        <v>198</v>
      </c>
    </row>
    <row r="326" spans="1:30" x14ac:dyDescent="0.25">
      <c r="A326" s="57" t="str">
        <f>'Run Rate'!A326</f>
        <v>POL04122</v>
      </c>
      <c r="B326" s="57" t="str">
        <f>'Run Rate'!B326</f>
        <v>Polleo Maltodex 2000g</v>
      </c>
      <c r="C326" s="57" t="str">
        <f>'Run Rate'!C326</f>
        <v>SPORTSKA PREHRANA</v>
      </c>
      <c r="D326" s="57" t="str">
        <f>'Run Rate'!D326</f>
        <v>03 BRONZE</v>
      </c>
      <c r="E326" s="182">
        <v>20</v>
      </c>
      <c r="F326" s="182">
        <v>19</v>
      </c>
      <c r="G326" s="182">
        <v>25</v>
      </c>
      <c r="H326" s="182">
        <v>29</v>
      </c>
      <c r="I326" s="182">
        <v>20</v>
      </c>
      <c r="J326" s="182">
        <v>17</v>
      </c>
      <c r="K326" s="182">
        <v>17</v>
      </c>
      <c r="L326" s="182">
        <v>25</v>
      </c>
      <c r="M326" s="182">
        <v>18</v>
      </c>
      <c r="N326" s="182">
        <v>14</v>
      </c>
      <c r="O326" s="182">
        <v>11</v>
      </c>
      <c r="P326" s="182">
        <v>20</v>
      </c>
      <c r="Q326" s="182">
        <v>8</v>
      </c>
      <c r="R326" s="182">
        <v>15</v>
      </c>
      <c r="S326" s="182">
        <v>22</v>
      </c>
      <c r="T326" s="182">
        <v>14</v>
      </c>
      <c r="U326" s="182">
        <v>16</v>
      </c>
      <c r="V326" s="182">
        <v>11</v>
      </c>
      <c r="W326" s="182">
        <v>11</v>
      </c>
      <c r="X326" s="182">
        <v>13</v>
      </c>
      <c r="Y326" s="182">
        <v>18</v>
      </c>
      <c r="Z326" s="182">
        <v>4</v>
      </c>
      <c r="AA326" s="182">
        <v>14</v>
      </c>
      <c r="AB326" s="182">
        <v>9</v>
      </c>
      <c r="AC326" s="182">
        <v>16</v>
      </c>
      <c r="AD326" s="182">
        <v>19</v>
      </c>
    </row>
    <row r="327" spans="1:30" x14ac:dyDescent="0.25">
      <c r="A327" s="57" t="str">
        <f>'Run Rate'!A327</f>
        <v>ATC06509</v>
      </c>
      <c r="B327" s="57" t="str">
        <f>'Run Rate'!B327</f>
        <v>Prostirka NBR Yoga 180 cm crna</v>
      </c>
      <c r="C327" s="57" t="str">
        <f>'Run Rate'!C327</f>
        <v>FITNESS OPREMA</v>
      </c>
      <c r="D327" s="57" t="str">
        <f>'Run Rate'!D327</f>
        <v>03 BRONZE</v>
      </c>
      <c r="E327" s="182">
        <v>17</v>
      </c>
      <c r="F327" s="182">
        <v>11</v>
      </c>
      <c r="G327" s="182">
        <v>9</v>
      </c>
      <c r="H327" s="182">
        <v>8</v>
      </c>
      <c r="I327" s="182">
        <v>12</v>
      </c>
      <c r="J327" s="182">
        <v>6</v>
      </c>
      <c r="K327" s="182">
        <v>8</v>
      </c>
      <c r="L327" s="182">
        <v>2</v>
      </c>
      <c r="M327" s="182">
        <v>11</v>
      </c>
      <c r="N327" s="182">
        <v>10</v>
      </c>
      <c r="O327" s="182">
        <v>20</v>
      </c>
      <c r="P327" s="182">
        <v>10</v>
      </c>
      <c r="Q327" s="182">
        <v>8</v>
      </c>
      <c r="R327" s="182">
        <v>13</v>
      </c>
      <c r="S327" s="182">
        <v>8</v>
      </c>
      <c r="T327" s="182">
        <v>3</v>
      </c>
      <c r="U327" s="182">
        <v>6</v>
      </c>
      <c r="V327" s="182">
        <v>8</v>
      </c>
      <c r="W327" s="182">
        <v>10</v>
      </c>
      <c r="X327" s="182">
        <v>9</v>
      </c>
      <c r="Y327" s="182">
        <v>6</v>
      </c>
      <c r="Z327" s="182">
        <v>34</v>
      </c>
      <c r="AA327" s="182">
        <v>7</v>
      </c>
      <c r="AB327" s="182">
        <v>19</v>
      </c>
      <c r="AC327" s="182">
        <v>22</v>
      </c>
      <c r="AD327" s="182">
        <v>16</v>
      </c>
    </row>
    <row r="328" spans="1:30" x14ac:dyDescent="0.25">
      <c r="A328" s="57" t="str">
        <f>'Run Rate'!A328</f>
        <v>SHM00077</v>
      </c>
      <c r="B328" s="57" t="str">
        <f>'Run Rate'!B328</f>
        <v>DEFENDER, Beast Mode On, 600 ml</v>
      </c>
      <c r="C328" s="57" t="str">
        <f>'Run Rate'!C328</f>
        <v>DRINKWARE I HOME</v>
      </c>
      <c r="D328" s="57" t="str">
        <f>'Run Rate'!D328</f>
        <v>03 BRONZE</v>
      </c>
      <c r="E328" s="182">
        <v>21</v>
      </c>
      <c r="F328" s="182">
        <v>17</v>
      </c>
      <c r="G328" s="182">
        <v>29</v>
      </c>
      <c r="H328" s="182">
        <v>20</v>
      </c>
      <c r="I328" s="182">
        <v>49</v>
      </c>
      <c r="J328" s="182">
        <v>21</v>
      </c>
      <c r="K328" s="182">
        <v>15</v>
      </c>
      <c r="L328" s="182">
        <v>26</v>
      </c>
      <c r="M328" s="182">
        <v>19</v>
      </c>
      <c r="N328" s="182">
        <v>16</v>
      </c>
      <c r="O328" s="182">
        <v>34</v>
      </c>
      <c r="P328" s="182">
        <v>44</v>
      </c>
      <c r="Q328" s="182">
        <v>35</v>
      </c>
      <c r="R328" s="182">
        <v>13</v>
      </c>
      <c r="S328" s="182">
        <v>8</v>
      </c>
      <c r="T328" s="182">
        <v>23</v>
      </c>
      <c r="U328" s="182">
        <v>34</v>
      </c>
      <c r="V328" s="182">
        <v>23</v>
      </c>
      <c r="W328" s="182">
        <v>31</v>
      </c>
      <c r="X328" s="182">
        <v>117</v>
      </c>
      <c r="Y328" s="182">
        <v>20</v>
      </c>
      <c r="Z328" s="182">
        <v>17</v>
      </c>
      <c r="AA328" s="182">
        <v>880</v>
      </c>
      <c r="AB328" s="182">
        <v>50</v>
      </c>
      <c r="AC328" s="182">
        <v>39</v>
      </c>
      <c r="AD328" s="182">
        <v>26</v>
      </c>
    </row>
    <row r="329" spans="1:30" x14ac:dyDescent="0.25">
      <c r="A329" s="57" t="str">
        <f>'Run Rate'!A329</f>
        <v>ZOE12357</v>
      </c>
      <c r="B329" s="57" t="str">
        <f>'Run Rate'!B329</f>
        <v>ZOE Whey 454g Choco Apricot Cake</v>
      </c>
      <c r="C329" s="57" t="str">
        <f>'Run Rate'!C329</f>
        <v>PROTEINI</v>
      </c>
      <c r="D329" s="57" t="str">
        <f>'Run Rate'!D329</f>
        <v>03 BRONZE</v>
      </c>
      <c r="E329" s="182">
        <v>12</v>
      </c>
      <c r="F329" s="182">
        <v>10</v>
      </c>
      <c r="G329" s="182">
        <v>7</v>
      </c>
      <c r="H329" s="182">
        <v>7</v>
      </c>
      <c r="I329" s="182">
        <v>6</v>
      </c>
      <c r="J329" s="182">
        <v>3</v>
      </c>
      <c r="K329" s="182">
        <v>14</v>
      </c>
      <c r="L329" s="182">
        <v>35</v>
      </c>
      <c r="M329" s="182">
        <v>49</v>
      </c>
      <c r="N329" s="182">
        <v>39</v>
      </c>
      <c r="O329" s="182">
        <v>47</v>
      </c>
      <c r="P329" s="182">
        <v>18</v>
      </c>
      <c r="Q329" s="182">
        <v>15</v>
      </c>
      <c r="R329" s="182">
        <v>17</v>
      </c>
      <c r="S329" s="182">
        <v>10</v>
      </c>
      <c r="T329" s="182">
        <v>21</v>
      </c>
      <c r="U329" s="182">
        <v>12</v>
      </c>
      <c r="V329" s="182">
        <v>12</v>
      </c>
      <c r="W329" s="182">
        <v>9</v>
      </c>
      <c r="X329" s="182">
        <v>45</v>
      </c>
      <c r="Y329" s="182">
        <v>5</v>
      </c>
      <c r="Z329" s="182">
        <v>5</v>
      </c>
      <c r="AA329" s="182">
        <v>8</v>
      </c>
      <c r="AB329" s="182">
        <v>19</v>
      </c>
      <c r="AC329" s="182">
        <v>27</v>
      </c>
      <c r="AD329" s="182">
        <v>38</v>
      </c>
    </row>
    <row r="330" spans="1:30" x14ac:dyDescent="0.25">
      <c r="A330" s="57" t="str">
        <f>'Run Rate'!A330</f>
        <v>SCM04398</v>
      </c>
      <c r="B330" s="57" t="str">
        <f>'Run Rate'!B330</f>
        <v>Amino Hybrid 300 tablets</v>
      </c>
      <c r="C330" s="57" t="str">
        <f>'Run Rate'!C330</f>
        <v>SPORTSKA PREHRANA</v>
      </c>
      <c r="D330" s="57" t="str">
        <f>'Run Rate'!D330</f>
        <v>03 BRONZE</v>
      </c>
      <c r="E330" s="182">
        <v>7</v>
      </c>
      <c r="F330" s="182">
        <v>5</v>
      </c>
      <c r="G330" s="182">
        <v>3</v>
      </c>
      <c r="H330" s="182">
        <v>9</v>
      </c>
      <c r="I330" s="182">
        <v>7</v>
      </c>
      <c r="J330" s="182">
        <v>0</v>
      </c>
      <c r="K330" s="182">
        <v>5</v>
      </c>
      <c r="L330" s="182">
        <v>4</v>
      </c>
      <c r="M330" s="182">
        <v>6</v>
      </c>
      <c r="N330" s="182">
        <v>8</v>
      </c>
      <c r="O330" s="182">
        <v>6</v>
      </c>
      <c r="P330" s="182">
        <v>10</v>
      </c>
      <c r="Q330" s="182">
        <v>9</v>
      </c>
      <c r="R330" s="182">
        <v>9</v>
      </c>
      <c r="S330" s="182">
        <v>8</v>
      </c>
      <c r="T330" s="182">
        <v>12</v>
      </c>
      <c r="U330" s="182">
        <v>9</v>
      </c>
      <c r="V330" s="182">
        <v>9</v>
      </c>
      <c r="W330" s="182">
        <v>7</v>
      </c>
      <c r="X330" s="182">
        <v>8</v>
      </c>
      <c r="Y330" s="182">
        <v>9</v>
      </c>
      <c r="Z330" s="182">
        <v>4</v>
      </c>
      <c r="AA330" s="182">
        <v>6</v>
      </c>
      <c r="AB330" s="182">
        <v>6</v>
      </c>
      <c r="AC330" s="182">
        <v>25</v>
      </c>
      <c r="AD330" s="182">
        <v>15</v>
      </c>
    </row>
    <row r="331" spans="1:30" x14ac:dyDescent="0.25">
      <c r="A331" s="57" t="str">
        <f>'Run Rate'!A331</f>
        <v>POL12850</v>
      </c>
      <c r="B331" s="57" t="str">
        <f>'Run Rate'!B331</f>
        <v>Polleo Premium HydroX Whey 1,8kg Unflavoured</v>
      </c>
      <c r="C331" s="57" t="str">
        <f>'Run Rate'!C331</f>
        <v>PROTEINI</v>
      </c>
      <c r="D331" s="57" t="str">
        <f>'Run Rate'!D331</f>
        <v>03 BRONZE</v>
      </c>
      <c r="E331" s="182">
        <v>0</v>
      </c>
      <c r="F331" s="182">
        <v>0</v>
      </c>
      <c r="G331" s="182">
        <v>0</v>
      </c>
      <c r="H331" s="182">
        <v>0</v>
      </c>
      <c r="I331" s="182">
        <v>0</v>
      </c>
      <c r="J331" s="182">
        <v>0</v>
      </c>
      <c r="K331" s="182">
        <v>0</v>
      </c>
      <c r="L331" s="182">
        <v>0</v>
      </c>
      <c r="M331" s="182">
        <v>0</v>
      </c>
      <c r="N331" s="182">
        <v>0</v>
      </c>
      <c r="O331" s="182">
        <v>0</v>
      </c>
      <c r="P331" s="182">
        <v>0</v>
      </c>
      <c r="Q331" s="182">
        <v>0</v>
      </c>
      <c r="R331" s="182">
        <v>0</v>
      </c>
      <c r="S331" s="182">
        <v>0</v>
      </c>
      <c r="T331" s="182">
        <v>0</v>
      </c>
      <c r="U331" s="182">
        <v>0</v>
      </c>
      <c r="V331" s="182">
        <v>0</v>
      </c>
      <c r="W331" s="182">
        <v>0</v>
      </c>
      <c r="X331" s="182">
        <v>0</v>
      </c>
      <c r="Y331" s="182">
        <v>0</v>
      </c>
      <c r="Z331" s="182">
        <v>0</v>
      </c>
      <c r="AA331" s="182">
        <v>0</v>
      </c>
      <c r="AB331" s="182">
        <v>0</v>
      </c>
      <c r="AC331" s="182">
        <v>0</v>
      </c>
      <c r="AD331" s="182">
        <v>0</v>
      </c>
    </row>
    <row r="332" spans="1:30" x14ac:dyDescent="0.25">
      <c r="A332" s="57" t="str">
        <f>'Run Rate'!A332</f>
        <v>SHM00080</v>
      </c>
      <c r="B332" s="57" t="str">
        <f>'Run Rate'!B332</f>
        <v>DEFENDER, Slay the Weights, 600 ml</v>
      </c>
      <c r="C332" s="57" t="str">
        <f>'Run Rate'!C332</f>
        <v>DRINKWARE I HOME</v>
      </c>
      <c r="D332" s="57" t="str">
        <f>'Run Rate'!D332</f>
        <v>03 BRONZE</v>
      </c>
      <c r="E332" s="182">
        <v>24</v>
      </c>
      <c r="F332" s="182">
        <v>24</v>
      </c>
      <c r="G332" s="182">
        <v>17</v>
      </c>
      <c r="H332" s="182">
        <v>19</v>
      </c>
      <c r="I332" s="182">
        <v>20</v>
      </c>
      <c r="J332" s="182">
        <v>16</v>
      </c>
      <c r="K332" s="182">
        <v>30</v>
      </c>
      <c r="L332" s="182">
        <v>25</v>
      </c>
      <c r="M332" s="182">
        <v>886</v>
      </c>
      <c r="N332" s="182">
        <v>29</v>
      </c>
      <c r="O332" s="182">
        <v>39</v>
      </c>
      <c r="P332" s="182">
        <v>25</v>
      </c>
      <c r="Q332" s="182">
        <v>18</v>
      </c>
      <c r="R332" s="182">
        <v>19</v>
      </c>
      <c r="S332" s="182">
        <v>18</v>
      </c>
      <c r="T332" s="182">
        <v>26</v>
      </c>
      <c r="U332" s="182">
        <v>24</v>
      </c>
      <c r="V332" s="182">
        <v>22</v>
      </c>
      <c r="W332" s="182">
        <v>16</v>
      </c>
      <c r="X332" s="182">
        <v>156</v>
      </c>
      <c r="Y332" s="182">
        <v>14</v>
      </c>
      <c r="Z332" s="182">
        <v>21</v>
      </c>
      <c r="AA332" s="182">
        <v>21</v>
      </c>
      <c r="AB332" s="182">
        <v>45</v>
      </c>
      <c r="AC332" s="182">
        <v>32</v>
      </c>
      <c r="AD332" s="182">
        <v>22</v>
      </c>
    </row>
    <row r="333" spans="1:30" x14ac:dyDescent="0.25">
      <c r="A333" s="57" t="str">
        <f>'Run Rate'!A333</f>
        <v>POL12703</v>
      </c>
      <c r="B333" s="57" t="str">
        <f>'Run Rate'!B333</f>
        <v>Polleo Pro Whey 2kg Unflavoured</v>
      </c>
      <c r="C333" s="57" t="str">
        <f>'Run Rate'!C333</f>
        <v>PROTEINI</v>
      </c>
      <c r="D333" s="57" t="str">
        <f>'Run Rate'!D333</f>
        <v>03 BRONZE</v>
      </c>
      <c r="E333" s="182">
        <v>4</v>
      </c>
      <c r="F333" s="182">
        <v>1</v>
      </c>
      <c r="G333" s="182">
        <v>2</v>
      </c>
      <c r="H333" s="182">
        <v>4</v>
      </c>
      <c r="I333" s="182">
        <v>4</v>
      </c>
      <c r="J333" s="182">
        <v>9</v>
      </c>
      <c r="K333" s="182">
        <v>2</v>
      </c>
      <c r="L333" s="182">
        <v>8</v>
      </c>
      <c r="M333" s="182">
        <v>7</v>
      </c>
      <c r="N333" s="182">
        <v>10</v>
      </c>
      <c r="O333" s="182">
        <v>4</v>
      </c>
      <c r="P333" s="182">
        <v>6</v>
      </c>
      <c r="Q333" s="182">
        <v>15</v>
      </c>
      <c r="R333" s="182">
        <v>3</v>
      </c>
      <c r="S333" s="182">
        <v>5</v>
      </c>
      <c r="T333" s="182">
        <v>9</v>
      </c>
      <c r="U333" s="182">
        <v>10</v>
      </c>
      <c r="V333" s="182">
        <v>12</v>
      </c>
      <c r="W333" s="182">
        <v>11</v>
      </c>
      <c r="X333" s="182">
        <v>9</v>
      </c>
      <c r="Y333" s="182">
        <v>8</v>
      </c>
      <c r="Z333" s="182">
        <v>4</v>
      </c>
      <c r="AA333" s="182">
        <v>3</v>
      </c>
      <c r="AB333" s="182">
        <v>8</v>
      </c>
      <c r="AC333" s="182">
        <v>2</v>
      </c>
      <c r="AD333" s="182">
        <v>10</v>
      </c>
    </row>
    <row r="334" spans="1:30" x14ac:dyDescent="0.25">
      <c r="A334" s="57" t="str">
        <f>'Run Rate'!A334</f>
        <v>POL09928</v>
      </c>
      <c r="B334" s="57" t="str">
        <f>'Run Rate'!B334</f>
        <v>Polleo Protein oatmeal 60g chocolate coconut</v>
      </c>
      <c r="C334" s="57" t="str">
        <f>'Run Rate'!C334</f>
        <v>BIO I SUPERFOODS</v>
      </c>
      <c r="D334" s="57" t="str">
        <f>'Run Rate'!D334</f>
        <v>03 BRONZE</v>
      </c>
      <c r="E334" s="182">
        <v>92</v>
      </c>
      <c r="F334" s="182">
        <v>119</v>
      </c>
      <c r="G334" s="182">
        <v>890</v>
      </c>
      <c r="H334" s="182">
        <v>61</v>
      </c>
      <c r="I334" s="182">
        <v>111</v>
      </c>
      <c r="J334" s="182">
        <v>33</v>
      </c>
      <c r="K334" s="182">
        <v>56</v>
      </c>
      <c r="L334" s="182">
        <v>113</v>
      </c>
      <c r="M334" s="182">
        <v>230</v>
      </c>
      <c r="N334" s="182">
        <v>906</v>
      </c>
      <c r="O334" s="182">
        <v>229</v>
      </c>
      <c r="P334" s="182">
        <v>218</v>
      </c>
      <c r="Q334" s="182">
        <v>71</v>
      </c>
      <c r="R334" s="182">
        <v>81</v>
      </c>
      <c r="S334" s="182">
        <v>73</v>
      </c>
      <c r="T334" s="182">
        <v>63</v>
      </c>
      <c r="U334" s="182">
        <v>173</v>
      </c>
      <c r="V334" s="182">
        <v>85</v>
      </c>
      <c r="W334" s="182">
        <v>110</v>
      </c>
      <c r="X334" s="182">
        <v>201</v>
      </c>
      <c r="Y334" s="182">
        <v>582</v>
      </c>
      <c r="Z334" s="182">
        <v>107</v>
      </c>
      <c r="AA334" s="182">
        <v>213</v>
      </c>
      <c r="AB334" s="182">
        <v>244</v>
      </c>
      <c r="AC334" s="182">
        <v>85</v>
      </c>
      <c r="AD334" s="182">
        <v>88</v>
      </c>
    </row>
    <row r="335" spans="1:30" x14ac:dyDescent="0.25">
      <c r="A335" s="57" t="str">
        <f>'Run Rate'!A335</f>
        <v>POL12714</v>
      </c>
      <c r="B335" s="57" t="str">
        <f>'Run Rate'!B335</f>
        <v>Polleo Pro Whey 908g White chocolate</v>
      </c>
      <c r="C335" s="57" t="str">
        <f>'Run Rate'!C335</f>
        <v>PROTEINI</v>
      </c>
      <c r="D335" s="57" t="str">
        <f>'Run Rate'!D335</f>
        <v>03 BRONZE</v>
      </c>
      <c r="E335" s="182">
        <v>15</v>
      </c>
      <c r="F335" s="182">
        <v>130</v>
      </c>
      <c r="G335" s="182">
        <v>8</v>
      </c>
      <c r="H335" s="182">
        <v>11</v>
      </c>
      <c r="I335" s="182">
        <v>6</v>
      </c>
      <c r="J335" s="182">
        <v>4</v>
      </c>
      <c r="K335" s="182">
        <v>2</v>
      </c>
      <c r="L335" s="182">
        <v>9</v>
      </c>
      <c r="M335" s="182">
        <v>26</v>
      </c>
      <c r="N335" s="182">
        <v>5</v>
      </c>
      <c r="O335" s="182">
        <v>32</v>
      </c>
      <c r="P335" s="182">
        <v>7</v>
      </c>
      <c r="Q335" s="182">
        <v>12</v>
      </c>
      <c r="R335" s="182">
        <v>10</v>
      </c>
      <c r="S335" s="182">
        <v>30</v>
      </c>
      <c r="T335" s="182">
        <v>9</v>
      </c>
      <c r="U335" s="182">
        <v>25</v>
      </c>
      <c r="V335" s="182">
        <v>23</v>
      </c>
      <c r="W335" s="182">
        <v>20</v>
      </c>
      <c r="X335" s="182">
        <v>38</v>
      </c>
      <c r="Y335" s="182">
        <v>12</v>
      </c>
      <c r="Z335" s="182">
        <v>16</v>
      </c>
      <c r="AA335" s="182">
        <v>13</v>
      </c>
      <c r="AB335" s="182">
        <v>9</v>
      </c>
      <c r="AC335" s="182">
        <v>7</v>
      </c>
      <c r="AD335" s="182">
        <v>12</v>
      </c>
    </row>
    <row r="336" spans="1:30" x14ac:dyDescent="0.25">
      <c r="A336" s="57" t="str">
        <f>'Run Rate'!A336</f>
        <v>POL09760</v>
      </c>
      <c r="B336" s="57" t="str">
        <f>'Run Rate'!B336</f>
        <v>Polleo Revive 1kg Grape</v>
      </c>
      <c r="C336" s="57" t="str">
        <f>'Run Rate'!C336</f>
        <v>SPORTSKA PREHRANA</v>
      </c>
      <c r="D336" s="57" t="str">
        <f>'Run Rate'!D336</f>
        <v>03 BRONZE</v>
      </c>
      <c r="E336" s="182">
        <v>9</v>
      </c>
      <c r="F336" s="182">
        <v>8</v>
      </c>
      <c r="G336" s="182">
        <v>7</v>
      </c>
      <c r="H336" s="182">
        <v>3</v>
      </c>
      <c r="I336" s="182">
        <v>6</v>
      </c>
      <c r="J336" s="182">
        <v>1</v>
      </c>
      <c r="K336" s="182">
        <v>14</v>
      </c>
      <c r="L336" s="182">
        <v>2</v>
      </c>
      <c r="M336" s="182">
        <v>7</v>
      </c>
      <c r="N336" s="182">
        <v>11</v>
      </c>
      <c r="O336" s="182">
        <v>8</v>
      </c>
      <c r="P336" s="182">
        <v>14</v>
      </c>
      <c r="Q336" s="182">
        <v>16</v>
      </c>
      <c r="R336" s="182">
        <v>14</v>
      </c>
      <c r="S336" s="182">
        <v>11</v>
      </c>
      <c r="T336" s="182">
        <v>3</v>
      </c>
      <c r="U336" s="182">
        <v>15</v>
      </c>
      <c r="V336" s="182">
        <v>7</v>
      </c>
      <c r="W336" s="182">
        <v>11</v>
      </c>
      <c r="X336" s="182">
        <v>15</v>
      </c>
      <c r="Y336" s="182">
        <v>1</v>
      </c>
      <c r="Z336" s="182">
        <v>14</v>
      </c>
      <c r="AA336" s="182">
        <v>15</v>
      </c>
      <c r="AB336" s="182">
        <v>18</v>
      </c>
      <c r="AC336" s="182">
        <v>7</v>
      </c>
      <c r="AD336" s="182">
        <v>19</v>
      </c>
    </row>
    <row r="337" spans="1:30" x14ac:dyDescent="0.25">
      <c r="A337" s="57" t="str">
        <f>'Run Rate'!A337</f>
        <v>SCM04308</v>
      </c>
      <c r="B337" s="57" t="str">
        <f>'Run Rate'!B337</f>
        <v>Metabolon 250g</v>
      </c>
      <c r="C337" s="57" t="str">
        <f>'Run Rate'!C337</f>
        <v>SPORTSKA PREHRANA</v>
      </c>
      <c r="D337" s="57" t="str">
        <f>'Run Rate'!D337</f>
        <v>03 BRONZE</v>
      </c>
      <c r="E337" s="182">
        <v>8</v>
      </c>
      <c r="F337" s="182">
        <v>3</v>
      </c>
      <c r="G337" s="182">
        <v>8</v>
      </c>
      <c r="H337" s="182">
        <v>6</v>
      </c>
      <c r="I337" s="182">
        <v>4</v>
      </c>
      <c r="J337" s="182">
        <v>6</v>
      </c>
      <c r="K337" s="182">
        <v>3</v>
      </c>
      <c r="L337" s="182">
        <v>5</v>
      </c>
      <c r="M337" s="182">
        <v>7</v>
      </c>
      <c r="N337" s="182">
        <v>17</v>
      </c>
      <c r="O337" s="182">
        <v>11</v>
      </c>
      <c r="P337" s="182">
        <v>6</v>
      </c>
      <c r="Q337" s="182">
        <v>23</v>
      </c>
      <c r="R337" s="182">
        <v>6</v>
      </c>
      <c r="S337" s="182">
        <v>7</v>
      </c>
      <c r="T337" s="182">
        <v>7</v>
      </c>
      <c r="U337" s="182">
        <v>6</v>
      </c>
      <c r="V337" s="182">
        <v>8</v>
      </c>
      <c r="W337" s="182">
        <v>12</v>
      </c>
      <c r="X337" s="182">
        <v>5</v>
      </c>
      <c r="Y337" s="182">
        <v>7</v>
      </c>
      <c r="Z337" s="182">
        <v>12</v>
      </c>
      <c r="AA337" s="182">
        <v>12</v>
      </c>
      <c r="AB337" s="182">
        <v>10</v>
      </c>
      <c r="AC337" s="182">
        <v>17</v>
      </c>
      <c r="AD337" s="182">
        <v>12</v>
      </c>
    </row>
    <row r="338" spans="1:30" x14ac:dyDescent="0.25">
      <c r="A338" s="57" t="str">
        <f>'Run Rate'!A338</f>
        <v>ON00402</v>
      </c>
      <c r="B338" s="57" t="str">
        <f>'Run Rate'!B338</f>
        <v>Gold BCAA Train + Sustain 266g Peach Passionfruit</v>
      </c>
      <c r="C338" s="57" t="str">
        <f>'Run Rate'!C338</f>
        <v>SPORTSKA PREHRANA</v>
      </c>
      <c r="D338" s="57" t="str">
        <f>'Run Rate'!D338</f>
        <v>03 BRONZE</v>
      </c>
      <c r="E338" s="182">
        <v>5</v>
      </c>
      <c r="F338" s="182">
        <v>4</v>
      </c>
      <c r="G338" s="182">
        <v>7</v>
      </c>
      <c r="H338" s="182">
        <v>2</v>
      </c>
      <c r="I338" s="182">
        <v>10</v>
      </c>
      <c r="J338" s="182">
        <v>4</v>
      </c>
      <c r="K338" s="182">
        <v>13</v>
      </c>
      <c r="L338" s="182">
        <v>7</v>
      </c>
      <c r="M338" s="182">
        <v>3</v>
      </c>
      <c r="N338" s="182">
        <v>1</v>
      </c>
      <c r="O338" s="182">
        <v>0</v>
      </c>
      <c r="P338" s="182">
        <v>3</v>
      </c>
      <c r="Q338" s="182">
        <v>18</v>
      </c>
      <c r="R338" s="182">
        <v>13</v>
      </c>
      <c r="S338" s="182">
        <v>12</v>
      </c>
      <c r="T338" s="182">
        <v>17</v>
      </c>
      <c r="U338" s="182">
        <v>19</v>
      </c>
      <c r="V338" s="182">
        <v>4</v>
      </c>
      <c r="W338" s="182">
        <v>8</v>
      </c>
      <c r="X338" s="182">
        <v>8</v>
      </c>
      <c r="Y338" s="182">
        <v>1</v>
      </c>
      <c r="Z338" s="182">
        <v>7</v>
      </c>
      <c r="AA338" s="182">
        <v>8</v>
      </c>
      <c r="AB338" s="182">
        <v>46</v>
      </c>
      <c r="AC338" s="182">
        <v>7</v>
      </c>
      <c r="AD338" s="182">
        <v>5</v>
      </c>
    </row>
    <row r="339" spans="1:30" x14ac:dyDescent="0.25">
      <c r="A339" s="57" t="str">
        <f>'Run Rate'!A339</f>
        <v>POL04283</v>
      </c>
      <c r="B339" s="57" t="str">
        <f>'Run Rate'!B339</f>
        <v>Chia sjemenke 750g Numbers Are Good</v>
      </c>
      <c r="C339" s="57" t="str">
        <f>'Run Rate'!C339</f>
        <v>BIO I SUPERFOODS</v>
      </c>
      <c r="D339" s="57" t="str">
        <f>'Run Rate'!D339</f>
        <v>03 BRONZE</v>
      </c>
      <c r="E339" s="182">
        <v>32</v>
      </c>
      <c r="F339" s="182">
        <v>112</v>
      </c>
      <c r="G339" s="182">
        <v>148</v>
      </c>
      <c r="H339" s="182">
        <v>34</v>
      </c>
      <c r="I339" s="182">
        <v>31</v>
      </c>
      <c r="J339" s="182">
        <v>26</v>
      </c>
      <c r="K339" s="182">
        <v>29</v>
      </c>
      <c r="L339" s="182">
        <v>14</v>
      </c>
      <c r="M339" s="182">
        <v>32</v>
      </c>
      <c r="N339" s="182">
        <v>12</v>
      </c>
      <c r="O339" s="182">
        <v>87</v>
      </c>
      <c r="P339" s="182">
        <v>17</v>
      </c>
      <c r="Q339" s="182">
        <v>34</v>
      </c>
      <c r="R339" s="182">
        <v>17</v>
      </c>
      <c r="S339" s="182">
        <v>35</v>
      </c>
      <c r="T339" s="182">
        <v>11</v>
      </c>
      <c r="U339" s="182">
        <v>42</v>
      </c>
      <c r="V339" s="182">
        <v>19</v>
      </c>
      <c r="W339" s="182">
        <v>36</v>
      </c>
      <c r="X339" s="182">
        <v>133</v>
      </c>
      <c r="Y339" s="182">
        <v>24</v>
      </c>
      <c r="Z339" s="182">
        <v>20</v>
      </c>
      <c r="AA339" s="182">
        <v>64</v>
      </c>
      <c r="AB339" s="182">
        <v>118</v>
      </c>
      <c r="AC339" s="182">
        <v>63</v>
      </c>
      <c r="AD339" s="182">
        <v>28</v>
      </c>
    </row>
    <row r="340" spans="1:30" x14ac:dyDescent="0.25">
      <c r="A340" s="57" t="str">
        <f>'Run Rate'!A340</f>
        <v>ATC06626</v>
      </c>
      <c r="B340" s="57" t="str">
        <f>'Run Rate'!B340</f>
        <v>Komplet standard utega i šipke s navojem 20 kg</v>
      </c>
      <c r="C340" s="57" t="str">
        <f>'Run Rate'!C340</f>
        <v>FITNESS OPREMA</v>
      </c>
      <c r="D340" s="57" t="str">
        <f>'Run Rate'!D340</f>
        <v>03 BRONZE</v>
      </c>
      <c r="E340" s="182">
        <v>6</v>
      </c>
      <c r="F340" s="182">
        <v>6</v>
      </c>
      <c r="G340" s="182">
        <v>8</v>
      </c>
      <c r="H340" s="182">
        <v>10</v>
      </c>
      <c r="I340" s="182">
        <v>3</v>
      </c>
      <c r="J340" s="182">
        <v>4</v>
      </c>
      <c r="K340" s="182">
        <v>2</v>
      </c>
      <c r="L340" s="182">
        <v>1</v>
      </c>
      <c r="M340" s="182">
        <v>2</v>
      </c>
      <c r="N340" s="182">
        <v>1</v>
      </c>
      <c r="O340" s="182">
        <v>0</v>
      </c>
      <c r="P340" s="182">
        <v>0</v>
      </c>
      <c r="Q340" s="182">
        <v>0</v>
      </c>
      <c r="R340" s="182">
        <v>0</v>
      </c>
      <c r="S340" s="182">
        <v>0</v>
      </c>
      <c r="T340" s="182">
        <v>0</v>
      </c>
      <c r="U340" s="182">
        <v>0</v>
      </c>
      <c r="V340" s="182">
        <v>0</v>
      </c>
      <c r="W340" s="182">
        <v>1</v>
      </c>
      <c r="X340" s="182">
        <v>0</v>
      </c>
      <c r="Y340" s="182">
        <v>1</v>
      </c>
      <c r="Z340" s="182">
        <v>0</v>
      </c>
      <c r="AA340" s="182">
        <v>0</v>
      </c>
      <c r="AB340" s="182">
        <v>1</v>
      </c>
      <c r="AC340" s="182">
        <v>14</v>
      </c>
      <c r="AD340" s="182">
        <v>16</v>
      </c>
    </row>
    <row r="341" spans="1:30" x14ac:dyDescent="0.25">
      <c r="A341" s="57" t="str">
        <f>'Run Rate'!A341</f>
        <v>ON00370</v>
      </c>
      <c r="B341" s="57" t="str">
        <f>'Run Rate'!B341</f>
        <v>Gold BCAA Train + Sustain 266g Raspberry Pomegrana</v>
      </c>
      <c r="C341" s="57" t="str">
        <f>'Run Rate'!C341</f>
        <v>SPORTSKA PREHRANA</v>
      </c>
      <c r="D341" s="57" t="str">
        <f>'Run Rate'!D341</f>
        <v>03 BRONZE</v>
      </c>
      <c r="E341" s="182">
        <v>3</v>
      </c>
      <c r="F341" s="182">
        <v>2</v>
      </c>
      <c r="G341" s="182">
        <v>3</v>
      </c>
      <c r="H341" s="182">
        <v>6</v>
      </c>
      <c r="I341" s="182">
        <v>4</v>
      </c>
      <c r="J341" s="182">
        <v>9</v>
      </c>
      <c r="K341" s="182">
        <v>9</v>
      </c>
      <c r="L341" s="182">
        <v>6</v>
      </c>
      <c r="M341" s="182">
        <v>11</v>
      </c>
      <c r="N341" s="182">
        <v>15</v>
      </c>
      <c r="O341" s="182">
        <v>8</v>
      </c>
      <c r="P341" s="182">
        <v>15</v>
      </c>
      <c r="Q341" s="182">
        <v>19</v>
      </c>
      <c r="R341" s="182">
        <v>13</v>
      </c>
      <c r="S341" s="182">
        <v>10</v>
      </c>
      <c r="T341" s="182">
        <v>3</v>
      </c>
      <c r="U341" s="182">
        <v>5</v>
      </c>
      <c r="V341" s="182">
        <v>2</v>
      </c>
      <c r="W341" s="182">
        <v>3</v>
      </c>
      <c r="X341" s="182">
        <v>0</v>
      </c>
      <c r="Y341" s="182">
        <v>0</v>
      </c>
      <c r="Z341" s="182">
        <v>8</v>
      </c>
      <c r="AA341" s="182">
        <v>10</v>
      </c>
      <c r="AB341" s="182">
        <v>14</v>
      </c>
      <c r="AC341" s="182">
        <v>14</v>
      </c>
      <c r="AD341" s="182">
        <v>17</v>
      </c>
    </row>
    <row r="342" spans="1:30" x14ac:dyDescent="0.25">
      <c r="A342" s="57" t="str">
        <f>'Run Rate'!A342</f>
        <v>SCM04313</v>
      </c>
      <c r="B342" s="57" t="str">
        <f>'Run Rate'!B342</f>
        <v>Hydroflex 2kg chocolate</v>
      </c>
      <c r="C342" s="57" t="str">
        <f>'Run Rate'!C342</f>
        <v>PROTEINI</v>
      </c>
      <c r="D342" s="57" t="str">
        <f>'Run Rate'!D342</f>
        <v>03 BRONZE</v>
      </c>
      <c r="E342" s="182">
        <v>4</v>
      </c>
      <c r="F342" s="182">
        <v>3</v>
      </c>
      <c r="G342" s="182">
        <v>2</v>
      </c>
      <c r="H342" s="182">
        <v>3</v>
      </c>
      <c r="I342" s="182">
        <v>0</v>
      </c>
      <c r="J342" s="182">
        <v>3</v>
      </c>
      <c r="K342" s="182">
        <v>2</v>
      </c>
      <c r="L342" s="182">
        <v>5</v>
      </c>
      <c r="M342" s="182">
        <v>6</v>
      </c>
      <c r="N342" s="182">
        <v>11</v>
      </c>
      <c r="O342" s="182">
        <v>5</v>
      </c>
      <c r="P342" s="182">
        <v>4</v>
      </c>
      <c r="Q342" s="182">
        <v>12</v>
      </c>
      <c r="R342" s="182">
        <v>5</v>
      </c>
      <c r="S342" s="182">
        <v>1</v>
      </c>
      <c r="T342" s="182">
        <v>4</v>
      </c>
      <c r="U342" s="182">
        <v>1</v>
      </c>
      <c r="V342" s="182">
        <v>1</v>
      </c>
      <c r="W342" s="182">
        <v>2</v>
      </c>
      <c r="X342" s="182">
        <v>1</v>
      </c>
      <c r="Y342" s="182">
        <v>4</v>
      </c>
      <c r="Z342" s="182">
        <v>5</v>
      </c>
      <c r="AA342" s="182">
        <v>1</v>
      </c>
      <c r="AB342" s="182">
        <v>30</v>
      </c>
      <c r="AC342" s="182">
        <v>25</v>
      </c>
      <c r="AD342" s="182">
        <v>13</v>
      </c>
    </row>
    <row r="343" spans="1:30" x14ac:dyDescent="0.25">
      <c r="A343" s="57" t="str">
        <f>'Run Rate'!A343</f>
        <v>ZOE12384</v>
      </c>
      <c r="B343" s="57" t="str">
        <f>'Run Rate'!B343</f>
        <v>ZOE Iso Drink 300g Peach Iced Tea</v>
      </c>
      <c r="C343" s="57" t="str">
        <f>'Run Rate'!C343</f>
        <v>SPORTSKA PREHRANA</v>
      </c>
      <c r="D343" s="57" t="str">
        <f>'Run Rate'!D343</f>
        <v>03 BRONZE</v>
      </c>
      <c r="E343" s="182">
        <v>14</v>
      </c>
      <c r="F343" s="182">
        <v>7</v>
      </c>
      <c r="G343" s="182">
        <v>11</v>
      </c>
      <c r="H343" s="182">
        <v>9</v>
      </c>
      <c r="I343" s="182">
        <v>20</v>
      </c>
      <c r="J343" s="182">
        <v>11</v>
      </c>
      <c r="K343" s="182">
        <v>6</v>
      </c>
      <c r="L343" s="182">
        <v>9</v>
      </c>
      <c r="M343" s="182">
        <v>11</v>
      </c>
      <c r="N343" s="182">
        <v>13</v>
      </c>
      <c r="O343" s="182">
        <v>3</v>
      </c>
      <c r="P343" s="182">
        <v>8</v>
      </c>
      <c r="Q343" s="182">
        <v>14</v>
      </c>
      <c r="R343" s="182">
        <v>21</v>
      </c>
      <c r="S343" s="182">
        <v>22</v>
      </c>
      <c r="T343" s="182">
        <v>64</v>
      </c>
      <c r="U343" s="182">
        <v>33</v>
      </c>
      <c r="V343" s="182">
        <v>47</v>
      </c>
      <c r="W343" s="182">
        <v>36</v>
      </c>
      <c r="X343" s="182">
        <v>19</v>
      </c>
      <c r="Y343" s="182">
        <v>11</v>
      </c>
      <c r="Z343" s="182">
        <v>22</v>
      </c>
      <c r="AA343" s="182">
        <v>25</v>
      </c>
      <c r="AB343" s="182">
        <v>18</v>
      </c>
      <c r="AC343" s="182">
        <v>57</v>
      </c>
      <c r="AD343" s="182">
        <v>45</v>
      </c>
    </row>
    <row r="344" spans="1:30" x14ac:dyDescent="0.25">
      <c r="A344" s="57" t="str">
        <f>'Run Rate'!A344</f>
        <v>ATC06637</v>
      </c>
      <c r="B344" s="57" t="str">
        <f>'Run Rate'!B344</f>
        <v>Trening prsluk Professional 20kg Atleticore</v>
      </c>
      <c r="C344" s="57" t="str">
        <f>'Run Rate'!C344</f>
        <v>FITNESS OPREMA</v>
      </c>
      <c r="D344" s="57" t="str">
        <f>'Run Rate'!D344</f>
        <v>03 BRONZE</v>
      </c>
      <c r="E344" s="182">
        <v>0</v>
      </c>
      <c r="F344" s="182">
        <v>2</v>
      </c>
      <c r="G344" s="182">
        <v>2</v>
      </c>
      <c r="H344" s="182">
        <v>6</v>
      </c>
      <c r="I344" s="182">
        <v>3</v>
      </c>
      <c r="J344" s="182">
        <v>3</v>
      </c>
      <c r="K344" s="182">
        <v>6</v>
      </c>
      <c r="L344" s="182">
        <v>2</v>
      </c>
      <c r="M344" s="182">
        <v>2</v>
      </c>
      <c r="N344" s="182">
        <v>6</v>
      </c>
      <c r="O344" s="182">
        <v>1</v>
      </c>
      <c r="P344" s="182">
        <v>3</v>
      </c>
      <c r="Q344" s="182">
        <v>0</v>
      </c>
      <c r="R344" s="182">
        <v>0</v>
      </c>
      <c r="S344" s="182">
        <v>1</v>
      </c>
      <c r="T344" s="182">
        <v>1</v>
      </c>
      <c r="U344" s="182">
        <v>3</v>
      </c>
      <c r="V344" s="182">
        <v>0</v>
      </c>
      <c r="W344" s="182">
        <v>3</v>
      </c>
      <c r="X344" s="182">
        <v>1</v>
      </c>
      <c r="Y344" s="182">
        <v>0</v>
      </c>
      <c r="Z344" s="182">
        <v>0</v>
      </c>
      <c r="AA344" s="182">
        <v>0</v>
      </c>
      <c r="AB344" s="182">
        <v>2</v>
      </c>
      <c r="AC344" s="182">
        <v>9</v>
      </c>
      <c r="AD344" s="182">
        <v>10</v>
      </c>
    </row>
    <row r="345" spans="1:30" x14ac:dyDescent="0.25">
      <c r="A345" s="57" t="str">
        <f>'Run Rate'!A345</f>
        <v>POL12674</v>
      </c>
      <c r="B345" s="57" t="str">
        <f>'Run Rate'!B345</f>
        <v>Polleo Pro Whey 2kg Chocolate hazelnut</v>
      </c>
      <c r="C345" s="57" t="str">
        <f>'Run Rate'!C345</f>
        <v>PROTEINI</v>
      </c>
      <c r="D345" s="57" t="str">
        <f>'Run Rate'!D345</f>
        <v>03 BRONZE</v>
      </c>
      <c r="E345" s="182">
        <v>4</v>
      </c>
      <c r="F345" s="182">
        <v>1</v>
      </c>
      <c r="G345" s="182">
        <v>5</v>
      </c>
      <c r="H345" s="182">
        <v>4</v>
      </c>
      <c r="I345" s="182">
        <v>4</v>
      </c>
      <c r="J345" s="182">
        <v>1</v>
      </c>
      <c r="K345" s="182">
        <v>4</v>
      </c>
      <c r="L345" s="182">
        <v>6</v>
      </c>
      <c r="M345" s="182">
        <v>0</v>
      </c>
      <c r="N345" s="182">
        <v>7</v>
      </c>
      <c r="O345" s="182">
        <v>2</v>
      </c>
      <c r="P345" s="182">
        <v>3</v>
      </c>
      <c r="Q345" s="182">
        <v>3</v>
      </c>
      <c r="R345" s="182">
        <v>4</v>
      </c>
      <c r="S345" s="182">
        <v>8</v>
      </c>
      <c r="T345" s="182">
        <v>3</v>
      </c>
      <c r="U345" s="182">
        <v>1</v>
      </c>
      <c r="V345" s="182">
        <v>4</v>
      </c>
      <c r="W345" s="182">
        <v>4</v>
      </c>
      <c r="X345" s="182">
        <v>8</v>
      </c>
      <c r="Y345" s="182">
        <v>5</v>
      </c>
      <c r="Z345" s="182">
        <v>2</v>
      </c>
      <c r="AA345" s="182">
        <v>10</v>
      </c>
      <c r="AB345" s="182">
        <v>6</v>
      </c>
      <c r="AC345" s="182">
        <v>3</v>
      </c>
      <c r="AD345" s="182">
        <v>2</v>
      </c>
    </row>
    <row r="346" spans="1:30" x14ac:dyDescent="0.25">
      <c r="A346" s="57" t="str">
        <f>'Run Rate'!A346</f>
        <v>POL12857</v>
      </c>
      <c r="B346" s="57" t="str">
        <f>'Run Rate'!B346</f>
        <v>Polleo The One:One Mass Gainer 2,5kg Chocolate Madness</v>
      </c>
      <c r="C346" s="57" t="str">
        <f>'Run Rate'!C346</f>
        <v>SPORTSKA PREHRANA</v>
      </c>
      <c r="D346" s="57" t="str">
        <f>'Run Rate'!D346</f>
        <v>03 BRONZE</v>
      </c>
      <c r="E346" s="182">
        <v>0</v>
      </c>
      <c r="F346" s="182">
        <v>0</v>
      </c>
      <c r="G346" s="182">
        <v>0</v>
      </c>
      <c r="H346" s="182">
        <v>0</v>
      </c>
      <c r="I346" s="182">
        <v>0</v>
      </c>
      <c r="J346" s="182">
        <v>0</v>
      </c>
      <c r="K346" s="182">
        <v>0</v>
      </c>
      <c r="L346" s="182">
        <v>0</v>
      </c>
      <c r="M346" s="182">
        <v>0</v>
      </c>
      <c r="N346" s="182">
        <v>0</v>
      </c>
      <c r="O346" s="182">
        <v>0</v>
      </c>
      <c r="P346" s="182">
        <v>0</v>
      </c>
      <c r="Q346" s="182">
        <v>0</v>
      </c>
      <c r="R346" s="182">
        <v>0</v>
      </c>
      <c r="S346" s="182">
        <v>0</v>
      </c>
      <c r="T346" s="182">
        <v>0</v>
      </c>
      <c r="U346" s="182">
        <v>0</v>
      </c>
      <c r="V346" s="182">
        <v>0</v>
      </c>
      <c r="W346" s="182">
        <v>0</v>
      </c>
      <c r="X346" s="182">
        <v>0</v>
      </c>
      <c r="Y346" s="182">
        <v>0</v>
      </c>
      <c r="Z346" s="182">
        <v>0</v>
      </c>
      <c r="AA346" s="182">
        <v>0</v>
      </c>
      <c r="AB346" s="182">
        <v>0</v>
      </c>
      <c r="AC346" s="182">
        <v>0</v>
      </c>
      <c r="AD346" s="182">
        <v>0</v>
      </c>
    </row>
    <row r="347" spans="1:30" x14ac:dyDescent="0.25">
      <c r="A347" s="57" t="str">
        <f>'Run Rate'!A347</f>
        <v>ATC06504</v>
      </c>
      <c r="B347" s="57" t="str">
        <f>'Run Rate'!B347</f>
        <v>Bučica gumirana 5 kg</v>
      </c>
      <c r="C347" s="57" t="str">
        <f>'Run Rate'!C347</f>
        <v>FITNESS OPREMA</v>
      </c>
      <c r="D347" s="57" t="str">
        <f>'Run Rate'!D347</f>
        <v>03 BRONZE</v>
      </c>
      <c r="E347" s="182">
        <v>4</v>
      </c>
      <c r="F347" s="182">
        <v>4</v>
      </c>
      <c r="G347" s="182">
        <v>16</v>
      </c>
      <c r="H347" s="182">
        <v>36</v>
      </c>
      <c r="I347" s="182">
        <v>20</v>
      </c>
      <c r="J347" s="182">
        <v>17</v>
      </c>
      <c r="K347" s="182">
        <v>18</v>
      </c>
      <c r="L347" s="182">
        <v>12</v>
      </c>
      <c r="M347" s="182">
        <v>10</v>
      </c>
      <c r="N347" s="182">
        <v>14</v>
      </c>
      <c r="O347" s="182">
        <v>11</v>
      </c>
      <c r="P347" s="182">
        <v>1</v>
      </c>
      <c r="Q347" s="182">
        <v>15</v>
      </c>
      <c r="R347" s="182">
        <v>14</v>
      </c>
      <c r="S347" s="182">
        <v>19</v>
      </c>
      <c r="T347" s="182">
        <v>17</v>
      </c>
      <c r="U347" s="182">
        <v>12</v>
      </c>
      <c r="V347" s="182">
        <v>16</v>
      </c>
      <c r="W347" s="182">
        <v>12</v>
      </c>
      <c r="X347" s="182">
        <v>10</v>
      </c>
      <c r="Y347" s="182">
        <v>5</v>
      </c>
      <c r="Z347" s="182">
        <v>9</v>
      </c>
      <c r="AA347" s="182">
        <v>14</v>
      </c>
      <c r="AB347" s="182">
        <v>27</v>
      </c>
      <c r="AC347" s="182">
        <v>16</v>
      </c>
      <c r="AD347" s="182">
        <v>36</v>
      </c>
    </row>
    <row r="348" spans="1:30" x14ac:dyDescent="0.25">
      <c r="A348" s="57" t="str">
        <f>'Run Rate'!A348</f>
        <v>BSN06909</v>
      </c>
      <c r="B348" s="57" t="str">
        <f>'Run Rate'!B348</f>
        <v>BSN N.O. Xplode Purple Power 650g</v>
      </c>
      <c r="C348" s="57" t="str">
        <f>'Run Rate'!C348</f>
        <v>SPORTSKA PREHRANA</v>
      </c>
      <c r="D348" s="57" t="str">
        <f>'Run Rate'!D348</f>
        <v>03 BRONZE</v>
      </c>
      <c r="E348" s="182">
        <v>10</v>
      </c>
      <c r="F348" s="182">
        <v>1</v>
      </c>
      <c r="G348" s="182">
        <v>2</v>
      </c>
      <c r="H348" s="182">
        <v>3</v>
      </c>
      <c r="I348" s="182">
        <v>5</v>
      </c>
      <c r="J348" s="182">
        <v>9</v>
      </c>
      <c r="K348" s="182">
        <v>6</v>
      </c>
      <c r="L348" s="182">
        <v>8</v>
      </c>
      <c r="M348" s="182">
        <v>2</v>
      </c>
      <c r="N348" s="182">
        <v>7</v>
      </c>
      <c r="O348" s="182">
        <v>7</v>
      </c>
      <c r="P348" s="182">
        <v>10</v>
      </c>
      <c r="Q348" s="182">
        <v>6</v>
      </c>
      <c r="R348" s="182">
        <v>11</v>
      </c>
      <c r="S348" s="182">
        <v>8</v>
      </c>
      <c r="T348" s="182">
        <v>11</v>
      </c>
      <c r="U348" s="182">
        <v>11</v>
      </c>
      <c r="V348" s="182">
        <v>11</v>
      </c>
      <c r="W348" s="182">
        <v>6</v>
      </c>
      <c r="X348" s="182">
        <v>6</v>
      </c>
      <c r="Y348" s="182">
        <v>4</v>
      </c>
      <c r="Z348" s="182">
        <v>8</v>
      </c>
      <c r="AA348" s="182">
        <v>5</v>
      </c>
      <c r="AB348" s="182">
        <v>5</v>
      </c>
      <c r="AC348" s="182">
        <v>7</v>
      </c>
      <c r="AD348" s="182">
        <v>9</v>
      </c>
    </row>
    <row r="349" spans="1:30" x14ac:dyDescent="0.25">
      <c r="A349" s="57" t="str">
        <f>'Run Rate'!A349</f>
        <v>POL12768</v>
      </c>
      <c r="B349" s="57" t="str">
        <f>'Run Rate'!B349</f>
        <v>Polleo Protein Pralines 48 g</v>
      </c>
      <c r="C349" s="57" t="str">
        <f>'Run Rate'!C349</f>
        <v>RTD &amp; SNACKS</v>
      </c>
      <c r="D349" s="57" t="str">
        <f>'Run Rate'!D349</f>
        <v>03 BRONZE</v>
      </c>
      <c r="E349" s="182">
        <v>70</v>
      </c>
      <c r="F349" s="182">
        <v>66</v>
      </c>
      <c r="G349" s="182">
        <v>105</v>
      </c>
      <c r="H349" s="182">
        <v>135</v>
      </c>
      <c r="I349" s="182">
        <v>170</v>
      </c>
      <c r="J349" s="182">
        <v>138</v>
      </c>
      <c r="K349" s="182">
        <v>99</v>
      </c>
      <c r="L349" s="182">
        <v>83</v>
      </c>
      <c r="M349" s="182">
        <v>110</v>
      </c>
      <c r="N349" s="182">
        <v>96</v>
      </c>
      <c r="O349" s="182">
        <v>17</v>
      </c>
      <c r="P349" s="182">
        <v>32</v>
      </c>
      <c r="Q349" s="182">
        <v>44</v>
      </c>
      <c r="R349" s="182">
        <v>42</v>
      </c>
      <c r="S349" s="182">
        <v>35</v>
      </c>
      <c r="T349" s="182">
        <v>35</v>
      </c>
      <c r="U349" s="182">
        <v>63</v>
      </c>
      <c r="V349" s="182">
        <v>63</v>
      </c>
      <c r="W349" s="182">
        <v>49</v>
      </c>
      <c r="X349" s="182">
        <v>69</v>
      </c>
      <c r="Y349" s="182">
        <v>143</v>
      </c>
      <c r="Z349" s="182">
        <v>105</v>
      </c>
      <c r="AA349" s="182">
        <v>138</v>
      </c>
      <c r="AB349" s="182">
        <v>160</v>
      </c>
      <c r="AC349" s="182">
        <v>90</v>
      </c>
      <c r="AD349" s="182">
        <v>68</v>
      </c>
    </row>
    <row r="350" spans="1:30" x14ac:dyDescent="0.25">
      <c r="A350" s="57" t="str">
        <f>'Run Rate'!A350</f>
        <v>NOC17405</v>
      </c>
      <c r="B350" s="57" t="str">
        <f>'Run Rate'!B350</f>
        <v>NOCCO BCAA CARIBEAN 330ml</v>
      </c>
      <c r="C350" s="57" t="str">
        <f>'Run Rate'!C350</f>
        <v>RTD &amp; SNACKS</v>
      </c>
      <c r="D350" s="57" t="str">
        <f>'Run Rate'!D350</f>
        <v>03 BRONZE</v>
      </c>
      <c r="E350" s="182">
        <v>110</v>
      </c>
      <c r="F350" s="182">
        <v>78</v>
      </c>
      <c r="G350" s="182">
        <v>176</v>
      </c>
      <c r="H350" s="182">
        <v>62</v>
      </c>
      <c r="I350" s="182">
        <v>92</v>
      </c>
      <c r="J350" s="182">
        <v>101</v>
      </c>
      <c r="K350" s="182">
        <v>90</v>
      </c>
      <c r="L350" s="182">
        <v>118</v>
      </c>
      <c r="M350" s="182">
        <v>172</v>
      </c>
      <c r="N350" s="182">
        <v>187</v>
      </c>
      <c r="O350" s="182">
        <v>138</v>
      </c>
      <c r="P350" s="182">
        <v>176</v>
      </c>
      <c r="Q350" s="182">
        <v>78</v>
      </c>
      <c r="R350" s="182">
        <v>17</v>
      </c>
      <c r="S350" s="182">
        <v>42</v>
      </c>
      <c r="T350" s="182">
        <v>56</v>
      </c>
      <c r="U350" s="182">
        <v>33</v>
      </c>
      <c r="V350" s="182">
        <v>22</v>
      </c>
      <c r="W350" s="182">
        <v>260</v>
      </c>
      <c r="X350" s="182">
        <v>108</v>
      </c>
      <c r="Y350" s="182">
        <v>53</v>
      </c>
      <c r="Z350" s="182">
        <v>107</v>
      </c>
      <c r="AA350" s="182">
        <v>115</v>
      </c>
      <c r="AB350" s="182">
        <v>285</v>
      </c>
      <c r="AC350" s="182">
        <v>115</v>
      </c>
      <c r="AD350" s="182">
        <v>97</v>
      </c>
    </row>
    <row r="351" spans="1:30" x14ac:dyDescent="0.25">
      <c r="A351" s="57" t="str">
        <f>'Run Rate'!A351</f>
        <v>NOC17412</v>
      </c>
      <c r="B351" s="57" t="str">
        <f>'Run Rate'!B351</f>
        <v>NOCCO Grand Sour 330ml</v>
      </c>
      <c r="C351" s="57" t="str">
        <f>'Run Rate'!C351</f>
        <v>RTD &amp; SNACKS</v>
      </c>
      <c r="D351" s="57" t="str">
        <f>'Run Rate'!D351</f>
        <v>03 BRONZE</v>
      </c>
      <c r="E351" s="182">
        <v>104</v>
      </c>
      <c r="F351" s="182">
        <v>78</v>
      </c>
      <c r="G351" s="182">
        <v>45</v>
      </c>
      <c r="H351" s="182">
        <v>31</v>
      </c>
      <c r="I351" s="182">
        <v>36</v>
      </c>
      <c r="J351" s="182">
        <v>115</v>
      </c>
      <c r="K351" s="182">
        <v>144</v>
      </c>
      <c r="L351" s="182">
        <v>112</v>
      </c>
      <c r="M351" s="182">
        <v>386</v>
      </c>
      <c r="N351" s="182">
        <v>100</v>
      </c>
      <c r="O351" s="182">
        <v>165</v>
      </c>
      <c r="P351" s="182">
        <v>625</v>
      </c>
      <c r="Q351" s="182">
        <v>113</v>
      </c>
      <c r="R351" s="182">
        <v>55</v>
      </c>
      <c r="S351" s="182">
        <v>62</v>
      </c>
      <c r="T351" s="182">
        <v>27</v>
      </c>
      <c r="U351" s="182">
        <v>29</v>
      </c>
      <c r="V351" s="182">
        <v>128</v>
      </c>
      <c r="W351" s="182">
        <v>337</v>
      </c>
      <c r="X351" s="182">
        <v>105</v>
      </c>
      <c r="Y351" s="182">
        <v>160</v>
      </c>
      <c r="Z351" s="182">
        <v>139</v>
      </c>
      <c r="AA351" s="182">
        <v>88</v>
      </c>
      <c r="AB351" s="182">
        <v>360</v>
      </c>
      <c r="AC351" s="182">
        <v>151</v>
      </c>
      <c r="AD351" s="182">
        <v>146</v>
      </c>
    </row>
    <row r="352" spans="1:30" x14ac:dyDescent="0.25">
      <c r="A352" s="57" t="str">
        <f>'Run Rate'!A352</f>
        <v>GAR04755</v>
      </c>
      <c r="B352" s="57" t="str">
        <f>'Run Rate'!B352</f>
        <v>Fenix 8, 51 mm, Solar Sapphire, Carbon Gray DLC Tit., Black/Pebble Gray remen</v>
      </c>
      <c r="C352" s="57" t="str">
        <f>'Run Rate'!C352</f>
        <v>GADGETI</v>
      </c>
      <c r="D352" s="57" t="str">
        <f>'Run Rate'!D352</f>
        <v>03 BRONZE</v>
      </c>
      <c r="E352" s="182">
        <v>1</v>
      </c>
      <c r="F352" s="182">
        <v>1</v>
      </c>
      <c r="G352" s="182">
        <v>4</v>
      </c>
      <c r="H352" s="182">
        <v>3</v>
      </c>
      <c r="I352" s="182">
        <v>2</v>
      </c>
      <c r="J352" s="182">
        <v>3</v>
      </c>
      <c r="K352" s="182">
        <v>3</v>
      </c>
      <c r="L352" s="182">
        <v>4</v>
      </c>
      <c r="M352" s="182">
        <v>3</v>
      </c>
      <c r="N352" s="182">
        <v>5</v>
      </c>
      <c r="O352" s="182">
        <v>4</v>
      </c>
      <c r="P352" s="182">
        <v>1</v>
      </c>
      <c r="Q352" s="182">
        <v>3</v>
      </c>
      <c r="R352" s="182">
        <v>1</v>
      </c>
      <c r="S352" s="182">
        <v>2</v>
      </c>
      <c r="T352" s="182">
        <v>1</v>
      </c>
      <c r="U352" s="182">
        <v>1</v>
      </c>
      <c r="V352" s="182">
        <v>2</v>
      </c>
      <c r="W352" s="182">
        <v>0</v>
      </c>
      <c r="X352" s="182">
        <v>0</v>
      </c>
      <c r="Y352" s="182">
        <v>0</v>
      </c>
      <c r="Z352" s="182">
        <v>0</v>
      </c>
      <c r="AA352" s="182">
        <v>2</v>
      </c>
      <c r="AB352" s="182">
        <v>0</v>
      </c>
      <c r="AC352" s="182">
        <v>3</v>
      </c>
      <c r="AD352" s="182">
        <v>0</v>
      </c>
    </row>
    <row r="353" spans="1:30" x14ac:dyDescent="0.25">
      <c r="A353" s="57" t="str">
        <f>'Run Rate'!A353</f>
        <v>ON00537</v>
      </c>
      <c r="B353" s="57" t="str">
        <f>'Run Rate'!B353</f>
        <v>Gold Pre-Workout 300G Blue Raspberry</v>
      </c>
      <c r="C353" s="57" t="str">
        <f>'Run Rate'!C353</f>
        <v>SPORTSKA PREHRANA</v>
      </c>
      <c r="D353" s="57" t="str">
        <f>'Run Rate'!D353</f>
        <v>03 BRONZE</v>
      </c>
      <c r="E353" s="182">
        <v>6</v>
      </c>
      <c r="F353" s="182">
        <v>0</v>
      </c>
      <c r="G353" s="182">
        <v>3</v>
      </c>
      <c r="H353" s="182">
        <v>0</v>
      </c>
      <c r="I353" s="182">
        <v>11</v>
      </c>
      <c r="J353" s="182">
        <v>9</v>
      </c>
      <c r="K353" s="182">
        <v>5</v>
      </c>
      <c r="L353" s="182">
        <v>7</v>
      </c>
      <c r="M353" s="182">
        <v>9</v>
      </c>
      <c r="N353" s="182">
        <v>4</v>
      </c>
      <c r="O353" s="182">
        <v>7</v>
      </c>
      <c r="P353" s="182">
        <v>7</v>
      </c>
      <c r="Q353" s="182">
        <v>14</v>
      </c>
      <c r="R353" s="182">
        <v>9</v>
      </c>
      <c r="S353" s="182">
        <v>7</v>
      </c>
      <c r="T353" s="182">
        <v>12</v>
      </c>
      <c r="U353" s="182">
        <v>12</v>
      </c>
      <c r="V353" s="182">
        <v>14</v>
      </c>
      <c r="W353" s="182">
        <v>16</v>
      </c>
      <c r="X353" s="182">
        <v>10</v>
      </c>
      <c r="Y353" s="182">
        <v>5</v>
      </c>
      <c r="Z353" s="182">
        <v>4</v>
      </c>
      <c r="AA353" s="182">
        <v>5</v>
      </c>
      <c r="AB353" s="182">
        <v>1</v>
      </c>
      <c r="AC353" s="182">
        <v>1</v>
      </c>
      <c r="AD353" s="182">
        <v>0</v>
      </c>
    </row>
    <row r="354" spans="1:30" x14ac:dyDescent="0.25">
      <c r="A354" s="57" t="str">
        <f>'Run Rate'!A354</f>
        <v>NOC17406</v>
      </c>
      <c r="B354" s="57" t="str">
        <f>'Run Rate'!B354</f>
        <v>NOCCO BCAA MIAMI STRAWBERRY 330ml</v>
      </c>
      <c r="C354" s="57" t="str">
        <f>'Run Rate'!C354</f>
        <v>RTD &amp; SNACKS</v>
      </c>
      <c r="D354" s="57" t="str">
        <f>'Run Rate'!D354</f>
        <v>03 BRONZE</v>
      </c>
      <c r="E354" s="182">
        <v>193</v>
      </c>
      <c r="F354" s="182">
        <v>141</v>
      </c>
      <c r="G354" s="182">
        <v>267</v>
      </c>
      <c r="H354" s="182">
        <v>202</v>
      </c>
      <c r="I354" s="182">
        <v>376</v>
      </c>
      <c r="J354" s="182">
        <v>57</v>
      </c>
      <c r="K354" s="182">
        <v>127</v>
      </c>
      <c r="L354" s="182">
        <v>179</v>
      </c>
      <c r="M354" s="182">
        <v>194</v>
      </c>
      <c r="N354" s="182">
        <v>60</v>
      </c>
      <c r="O354" s="182">
        <v>37</v>
      </c>
      <c r="P354" s="182">
        <v>46</v>
      </c>
      <c r="Q354" s="182">
        <v>52</v>
      </c>
      <c r="R354" s="182">
        <v>19</v>
      </c>
      <c r="S354" s="182">
        <v>17</v>
      </c>
      <c r="T354" s="182">
        <v>24</v>
      </c>
      <c r="U354" s="182">
        <v>17</v>
      </c>
      <c r="V354" s="182">
        <v>18</v>
      </c>
      <c r="W354" s="182">
        <v>648</v>
      </c>
      <c r="X354" s="182">
        <v>131</v>
      </c>
      <c r="Y354" s="182">
        <v>119</v>
      </c>
      <c r="Z354" s="182">
        <v>90</v>
      </c>
      <c r="AA354" s="182">
        <v>136</v>
      </c>
      <c r="AB354" s="182">
        <v>459</v>
      </c>
      <c r="AC354" s="182">
        <v>159</v>
      </c>
      <c r="AD354" s="182">
        <v>129</v>
      </c>
    </row>
    <row r="355" spans="1:30" x14ac:dyDescent="0.25">
      <c r="A355" s="57" t="str">
        <f>'Run Rate'!A355</f>
        <v>ATC06611</v>
      </c>
      <c r="B355" s="57" t="str">
        <f>'Run Rate'!B355</f>
        <v>Latex band 3cm Level 1 crvena Atleticore</v>
      </c>
      <c r="C355" s="57" t="str">
        <f>'Run Rate'!C355</f>
        <v>FITNESS OPREMA</v>
      </c>
      <c r="D355" s="57" t="str">
        <f>'Run Rate'!D355</f>
        <v>03 BRONZE</v>
      </c>
      <c r="E355" s="182">
        <v>19</v>
      </c>
      <c r="F355" s="182">
        <v>12</v>
      </c>
      <c r="G355" s="182">
        <v>12</v>
      </c>
      <c r="H355" s="182">
        <v>15</v>
      </c>
      <c r="I355" s="182">
        <v>14</v>
      </c>
      <c r="J355" s="182">
        <v>12</v>
      </c>
      <c r="K355" s="182">
        <v>24</v>
      </c>
      <c r="L355" s="182">
        <v>13</v>
      </c>
      <c r="M355" s="182">
        <v>22</v>
      </c>
      <c r="N355" s="182">
        <v>9</v>
      </c>
      <c r="O355" s="182">
        <v>20</v>
      </c>
      <c r="P355" s="182">
        <v>18</v>
      </c>
      <c r="Q355" s="182">
        <v>15</v>
      </c>
      <c r="R355" s="182">
        <v>16</v>
      </c>
      <c r="S355" s="182">
        <v>9</v>
      </c>
      <c r="T355" s="182">
        <v>17</v>
      </c>
      <c r="U355" s="182">
        <v>35</v>
      </c>
      <c r="V355" s="182">
        <v>9</v>
      </c>
      <c r="W355" s="182">
        <v>22</v>
      </c>
      <c r="X355" s="182">
        <v>15</v>
      </c>
      <c r="Y355" s="182">
        <v>10</v>
      </c>
      <c r="Z355" s="182">
        <v>14</v>
      </c>
      <c r="AA355" s="182">
        <v>24</v>
      </c>
      <c r="AB355" s="182">
        <v>16</v>
      </c>
      <c r="AC355" s="182">
        <v>13</v>
      </c>
      <c r="AD355" s="182">
        <v>10</v>
      </c>
    </row>
    <row r="356" spans="1:30" x14ac:dyDescent="0.25">
      <c r="A356" s="57" t="str">
        <f>'Run Rate'!A356</f>
        <v>ATC06503</v>
      </c>
      <c r="B356" s="57" t="str">
        <f>'Run Rate'!B356</f>
        <v>Bučica gumirana 4 kg</v>
      </c>
      <c r="C356" s="57" t="str">
        <f>'Run Rate'!C356</f>
        <v>FITNESS OPREMA</v>
      </c>
      <c r="D356" s="57" t="str">
        <f>'Run Rate'!D356</f>
        <v>03 BRONZE</v>
      </c>
      <c r="E356" s="182">
        <v>9</v>
      </c>
      <c r="F356" s="182">
        <v>8</v>
      </c>
      <c r="G356" s="182">
        <v>17</v>
      </c>
      <c r="H356" s="182">
        <v>31</v>
      </c>
      <c r="I356" s="182">
        <v>26</v>
      </c>
      <c r="J356" s="182">
        <v>26</v>
      </c>
      <c r="K356" s="182">
        <v>13</v>
      </c>
      <c r="L356" s="182">
        <v>6</v>
      </c>
      <c r="M356" s="182">
        <v>8</v>
      </c>
      <c r="N356" s="182">
        <v>18</v>
      </c>
      <c r="O356" s="182">
        <v>11</v>
      </c>
      <c r="P356" s="182">
        <v>20</v>
      </c>
      <c r="Q356" s="182">
        <v>22</v>
      </c>
      <c r="R356" s="182">
        <v>26</v>
      </c>
      <c r="S356" s="182">
        <v>9</v>
      </c>
      <c r="T356" s="182">
        <v>13</v>
      </c>
      <c r="U356" s="182">
        <v>14</v>
      </c>
      <c r="V356" s="182">
        <v>15</v>
      </c>
      <c r="W356" s="182">
        <v>16</v>
      </c>
      <c r="X356" s="182">
        <v>4</v>
      </c>
      <c r="Y356" s="182">
        <v>8</v>
      </c>
      <c r="Z356" s="182">
        <v>17</v>
      </c>
      <c r="AA356" s="182">
        <v>15</v>
      </c>
      <c r="AB356" s="182">
        <v>20</v>
      </c>
      <c r="AC356" s="182">
        <v>21</v>
      </c>
      <c r="AD356" s="182">
        <v>33</v>
      </c>
    </row>
    <row r="357" spans="1:30" x14ac:dyDescent="0.25">
      <c r="A357" s="57" t="str">
        <f>'Run Rate'!A357</f>
        <v>POL04376</v>
      </c>
      <c r="B357" s="57" t="str">
        <f>'Run Rate'!B357</f>
        <v>Polleo Zero Sauce 425ml Ketchup</v>
      </c>
      <c r="C357" s="57" t="str">
        <f>'Run Rate'!C357</f>
        <v>BIO I SUPERFOODS</v>
      </c>
      <c r="D357" s="57" t="str">
        <f>'Run Rate'!D357</f>
        <v>03 BRONZE</v>
      </c>
      <c r="E357" s="182">
        <v>71</v>
      </c>
      <c r="F357" s="182">
        <v>70</v>
      </c>
      <c r="G357" s="182">
        <v>36</v>
      </c>
      <c r="H357" s="182">
        <v>28</v>
      </c>
      <c r="I357" s="182">
        <v>51</v>
      </c>
      <c r="J357" s="182">
        <v>37</v>
      </c>
      <c r="K357" s="182">
        <v>34</v>
      </c>
      <c r="L357" s="182">
        <v>27</v>
      </c>
      <c r="M357" s="182">
        <v>49</v>
      </c>
      <c r="N357" s="182">
        <v>33</v>
      </c>
      <c r="O357" s="182">
        <v>134</v>
      </c>
      <c r="P357" s="182">
        <v>25</v>
      </c>
      <c r="Q357" s="182">
        <v>27</v>
      </c>
      <c r="R357" s="182">
        <v>21</v>
      </c>
      <c r="S357" s="182">
        <v>36</v>
      </c>
      <c r="T357" s="182">
        <v>20</v>
      </c>
      <c r="U357" s="182">
        <v>51</v>
      </c>
      <c r="V357" s="182">
        <v>25</v>
      </c>
      <c r="W357" s="182">
        <v>49</v>
      </c>
      <c r="X357" s="182">
        <v>103</v>
      </c>
      <c r="Y357" s="182">
        <v>26</v>
      </c>
      <c r="Z357" s="182">
        <v>16</v>
      </c>
      <c r="AA357" s="182">
        <v>47</v>
      </c>
      <c r="AB357" s="182">
        <v>89</v>
      </c>
      <c r="AC357" s="182">
        <v>61</v>
      </c>
      <c r="AD357" s="182">
        <v>65</v>
      </c>
    </row>
    <row r="358" spans="1:30" x14ac:dyDescent="0.25">
      <c r="A358" s="57" t="str">
        <f>'Run Rate'!A358</f>
        <v>POL09854</v>
      </c>
      <c r="B358" s="57" t="str">
        <f>'Run Rate'!B358</f>
        <v>Polleo Iron 60 caps</v>
      </c>
      <c r="C358" s="57" t="str">
        <f>'Run Rate'!C358</f>
        <v>SPORTSKA PREHRANA</v>
      </c>
      <c r="D358" s="57" t="str">
        <f>'Run Rate'!D358</f>
        <v>03 BRONZE</v>
      </c>
      <c r="E358" s="182">
        <v>42</v>
      </c>
      <c r="F358" s="182">
        <v>33</v>
      </c>
      <c r="G358" s="182">
        <v>31</v>
      </c>
      <c r="H358" s="182">
        <v>24</v>
      </c>
      <c r="I358" s="182">
        <v>22</v>
      </c>
      <c r="J358" s="182">
        <v>18</v>
      </c>
      <c r="K358" s="182">
        <v>38</v>
      </c>
      <c r="L358" s="182">
        <v>22</v>
      </c>
      <c r="M358" s="182">
        <v>30</v>
      </c>
      <c r="N358" s="182">
        <v>33</v>
      </c>
      <c r="O358" s="182">
        <v>27</v>
      </c>
      <c r="P358" s="182">
        <v>23</v>
      </c>
      <c r="Q358" s="182">
        <v>33</v>
      </c>
      <c r="R358" s="182">
        <v>20</v>
      </c>
      <c r="S358" s="182">
        <v>32</v>
      </c>
      <c r="T358" s="182">
        <v>58</v>
      </c>
      <c r="U358" s="182">
        <v>61</v>
      </c>
      <c r="V358" s="182">
        <v>68</v>
      </c>
      <c r="W358" s="182">
        <v>58</v>
      </c>
      <c r="X358" s="182">
        <v>60</v>
      </c>
      <c r="Y358" s="182">
        <v>25</v>
      </c>
      <c r="Z358" s="182">
        <v>29</v>
      </c>
      <c r="AA358" s="182">
        <v>37</v>
      </c>
      <c r="AB358" s="182">
        <v>31</v>
      </c>
      <c r="AC358" s="182">
        <v>44</v>
      </c>
      <c r="AD358" s="182">
        <v>48</v>
      </c>
    </row>
    <row r="359" spans="1:30" x14ac:dyDescent="0.25">
      <c r="A359" s="57" t="str">
        <f>'Run Rate'!A359</f>
        <v>ZOE12409</v>
      </c>
      <c r="B359" s="57" t="str">
        <f>'Run Rate'!B359</f>
        <v>ZOE Omega Essence 60caps</v>
      </c>
      <c r="C359" s="57" t="str">
        <f>'Run Rate'!C359</f>
        <v>SPORTSKA PREHRANA</v>
      </c>
      <c r="D359" s="57" t="str">
        <f>'Run Rate'!D359</f>
        <v>03 BRONZE</v>
      </c>
      <c r="E359" s="182">
        <v>10</v>
      </c>
      <c r="F359" s="182">
        <v>9</v>
      </c>
      <c r="G359" s="182">
        <v>3</v>
      </c>
      <c r="H359" s="182">
        <v>6</v>
      </c>
      <c r="I359" s="182">
        <v>8</v>
      </c>
      <c r="J359" s="182">
        <v>7</v>
      </c>
      <c r="K359" s="182">
        <v>9</v>
      </c>
      <c r="L359" s="182">
        <v>9</v>
      </c>
      <c r="M359" s="182">
        <v>8</v>
      </c>
      <c r="N359" s="182">
        <v>7</v>
      </c>
      <c r="O359" s="182">
        <v>7</v>
      </c>
      <c r="P359" s="182">
        <v>12</v>
      </c>
      <c r="Q359" s="182">
        <v>15</v>
      </c>
      <c r="R359" s="182">
        <v>8</v>
      </c>
      <c r="S359" s="182">
        <v>12</v>
      </c>
      <c r="T359" s="182">
        <v>3</v>
      </c>
      <c r="U359" s="182">
        <v>13</v>
      </c>
      <c r="V359" s="182">
        <v>12</v>
      </c>
      <c r="W359" s="182">
        <v>10</v>
      </c>
      <c r="X359" s="182">
        <v>12</v>
      </c>
      <c r="Y359" s="182">
        <v>3</v>
      </c>
      <c r="Z359" s="182">
        <v>11</v>
      </c>
      <c r="AA359" s="182">
        <v>5</v>
      </c>
      <c r="AB359" s="182">
        <v>5</v>
      </c>
      <c r="AC359" s="182">
        <v>9</v>
      </c>
      <c r="AD359" s="182">
        <v>8</v>
      </c>
    </row>
    <row r="360" spans="1:30" x14ac:dyDescent="0.25">
      <c r="A360" s="57" t="str">
        <f>'Run Rate'!A360</f>
        <v>POL12816</v>
      </c>
      <c r="B360" s="57" t="str">
        <f>'Run Rate'!B360</f>
        <v>Polleo voda 500ml</v>
      </c>
      <c r="C360" s="57" t="str">
        <f>'Run Rate'!C360</f>
        <v>RTD &amp; SNACKS</v>
      </c>
      <c r="D360" s="57" t="str">
        <f>'Run Rate'!D360</f>
        <v>03 BRONZE</v>
      </c>
      <c r="E360" s="182">
        <v>226</v>
      </c>
      <c r="F360" s="182">
        <v>130</v>
      </c>
      <c r="G360" s="182">
        <v>324</v>
      </c>
      <c r="H360" s="182">
        <v>254</v>
      </c>
      <c r="I360" s="182">
        <v>215</v>
      </c>
      <c r="J360" s="182">
        <v>161</v>
      </c>
      <c r="K360" s="182">
        <v>251</v>
      </c>
      <c r="L360" s="182">
        <v>240</v>
      </c>
      <c r="M360" s="182">
        <v>630</v>
      </c>
      <c r="N360" s="182">
        <v>103</v>
      </c>
      <c r="O360" s="182">
        <v>158</v>
      </c>
      <c r="P360" s="182">
        <v>410</v>
      </c>
      <c r="Q360" s="182">
        <v>501</v>
      </c>
      <c r="R360" s="182">
        <v>339</v>
      </c>
      <c r="S360" s="182">
        <v>428</v>
      </c>
      <c r="T360" s="182">
        <v>287</v>
      </c>
      <c r="U360" s="182">
        <v>642</v>
      </c>
      <c r="V360" s="182">
        <v>288</v>
      </c>
      <c r="W360" s="182">
        <v>344</v>
      </c>
      <c r="X360" s="182">
        <v>362</v>
      </c>
      <c r="Y360" s="182">
        <v>312</v>
      </c>
      <c r="Z360" s="182">
        <v>349</v>
      </c>
      <c r="AA360" s="182">
        <v>364</v>
      </c>
      <c r="AB360" s="182">
        <v>508</v>
      </c>
      <c r="AC360" s="182">
        <v>657</v>
      </c>
      <c r="AD360" s="182">
        <v>262</v>
      </c>
    </row>
    <row r="361" spans="1:30" x14ac:dyDescent="0.25">
      <c r="A361" s="57" t="str">
        <f>'Run Rate'!A361</f>
        <v>ATC06502</v>
      </c>
      <c r="B361" s="57" t="str">
        <f>'Run Rate'!B361</f>
        <v>Bučica gumirana 3 kg</v>
      </c>
      <c r="C361" s="57" t="str">
        <f>'Run Rate'!C361</f>
        <v>FITNESS OPREMA</v>
      </c>
      <c r="D361" s="57" t="str">
        <f>'Run Rate'!D361</f>
        <v>03 BRONZE</v>
      </c>
      <c r="E361" s="182">
        <v>2</v>
      </c>
      <c r="F361" s="182">
        <v>4</v>
      </c>
      <c r="G361" s="182">
        <v>48</v>
      </c>
      <c r="H361" s="182">
        <v>39</v>
      </c>
      <c r="I361" s="182">
        <v>31</v>
      </c>
      <c r="J361" s="182">
        <v>28</v>
      </c>
      <c r="K361" s="182">
        <v>19</v>
      </c>
      <c r="L361" s="182">
        <v>19</v>
      </c>
      <c r="M361" s="182">
        <v>23</v>
      </c>
      <c r="N361" s="182">
        <v>25</v>
      </c>
      <c r="O361" s="182">
        <v>27</v>
      </c>
      <c r="P361" s="182">
        <v>27</v>
      </c>
      <c r="Q361" s="182">
        <v>25</v>
      </c>
      <c r="R361" s="182">
        <v>39</v>
      </c>
      <c r="S361" s="182">
        <v>24</v>
      </c>
      <c r="T361" s="182">
        <v>21</v>
      </c>
      <c r="U361" s="182">
        <v>27</v>
      </c>
      <c r="V361" s="182">
        <v>19</v>
      </c>
      <c r="W361" s="182">
        <v>17</v>
      </c>
      <c r="X361" s="182">
        <v>30</v>
      </c>
      <c r="Y361" s="182">
        <v>23</v>
      </c>
      <c r="Z361" s="182">
        <v>17</v>
      </c>
      <c r="AA361" s="182">
        <v>13</v>
      </c>
      <c r="AB361" s="182">
        <v>34</v>
      </c>
      <c r="AC361" s="182">
        <v>46</v>
      </c>
      <c r="AD361" s="182">
        <v>33</v>
      </c>
    </row>
    <row r="362" spans="1:30" x14ac:dyDescent="0.25">
      <c r="A362" s="57" t="str">
        <f>'Run Rate'!A362</f>
        <v>ATC06603</v>
      </c>
      <c r="B362" s="57" t="str">
        <f>'Run Rate'!B362</f>
        <v>Girja profesionalna 20 kg Atleticore</v>
      </c>
      <c r="C362" s="57" t="str">
        <f>'Run Rate'!C362</f>
        <v>FITNESS OPREMA</v>
      </c>
      <c r="D362" s="57" t="str">
        <f>'Run Rate'!D362</f>
        <v>03 BRONZE</v>
      </c>
      <c r="E362" s="182">
        <v>3</v>
      </c>
      <c r="F362" s="182">
        <v>4</v>
      </c>
      <c r="G362" s="182">
        <v>1</v>
      </c>
      <c r="H362" s="182">
        <v>4</v>
      </c>
      <c r="I362" s="182">
        <v>3</v>
      </c>
      <c r="J362" s="182">
        <v>4</v>
      </c>
      <c r="K362" s="182">
        <v>2</v>
      </c>
      <c r="L362" s="182">
        <v>0</v>
      </c>
      <c r="M362" s="182">
        <v>1</v>
      </c>
      <c r="N362" s="182">
        <v>1</v>
      </c>
      <c r="O362" s="182">
        <v>2</v>
      </c>
      <c r="P362" s="182">
        <v>8</v>
      </c>
      <c r="Q362" s="182">
        <v>6</v>
      </c>
      <c r="R362" s="182">
        <v>3</v>
      </c>
      <c r="S362" s="182">
        <v>5</v>
      </c>
      <c r="T362" s="182">
        <v>1</v>
      </c>
      <c r="U362" s="182">
        <v>0</v>
      </c>
      <c r="V362" s="182">
        <v>2</v>
      </c>
      <c r="W362" s="182">
        <v>0</v>
      </c>
      <c r="X362" s="182">
        <v>4</v>
      </c>
      <c r="Y362" s="182">
        <v>1</v>
      </c>
      <c r="Z362" s="182">
        <v>0</v>
      </c>
      <c r="AA362" s="182">
        <v>3</v>
      </c>
      <c r="AB362" s="182">
        <v>4</v>
      </c>
      <c r="AC362" s="182">
        <v>8</v>
      </c>
      <c r="AD362" s="182">
        <v>11</v>
      </c>
    </row>
    <row r="363" spans="1:30" x14ac:dyDescent="0.25">
      <c r="A363" s="57" t="str">
        <f>'Run Rate'!A363</f>
        <v>POL09867</v>
      </c>
      <c r="B363" s="57" t="str">
        <f>'Run Rate'!B363</f>
        <v>Polleo Mega Taurine 60 caps</v>
      </c>
      <c r="C363" s="57" t="str">
        <f>'Run Rate'!C363</f>
        <v>SPORTSKA PREHRANA</v>
      </c>
      <c r="D363" s="57" t="str">
        <f>'Run Rate'!D363</f>
        <v>03 BRONZE</v>
      </c>
      <c r="E363" s="182">
        <v>34</v>
      </c>
      <c r="F363" s="182">
        <v>17</v>
      </c>
      <c r="G363" s="182">
        <v>23</v>
      </c>
      <c r="H363" s="182">
        <v>13</v>
      </c>
      <c r="I363" s="182">
        <v>22</v>
      </c>
      <c r="J363" s="182">
        <v>10</v>
      </c>
      <c r="K363" s="182">
        <v>16</v>
      </c>
      <c r="L363" s="182">
        <v>20</v>
      </c>
      <c r="M363" s="182">
        <v>45</v>
      </c>
      <c r="N363" s="182">
        <v>17</v>
      </c>
      <c r="O363" s="182">
        <v>16</v>
      </c>
      <c r="P363" s="182">
        <v>15</v>
      </c>
      <c r="Q363" s="182">
        <v>20</v>
      </c>
      <c r="R363" s="182">
        <v>18</v>
      </c>
      <c r="S363" s="182">
        <v>12</v>
      </c>
      <c r="T363" s="182">
        <v>17</v>
      </c>
      <c r="U363" s="182">
        <v>30</v>
      </c>
      <c r="V363" s="182">
        <v>17</v>
      </c>
      <c r="W363" s="182">
        <v>18</v>
      </c>
      <c r="X363" s="182">
        <v>30</v>
      </c>
      <c r="Y363" s="182">
        <v>12</v>
      </c>
      <c r="Z363" s="182">
        <v>22</v>
      </c>
      <c r="AA363" s="182">
        <v>28</v>
      </c>
      <c r="AB363" s="182">
        <v>15</v>
      </c>
      <c r="AC363" s="182">
        <v>25</v>
      </c>
      <c r="AD363" s="182">
        <v>39</v>
      </c>
    </row>
    <row r="364" spans="1:30" x14ac:dyDescent="0.25">
      <c r="A364" s="57" t="str">
        <f>'Run Rate'!A364</f>
        <v>ZOE12458</v>
      </c>
      <c r="B364" s="57" t="str">
        <f>'Run Rate'!B364</f>
        <v>ZOE Clear Hydrowhey 250g Peach Iced Tea</v>
      </c>
      <c r="C364" s="57" t="str">
        <f>'Run Rate'!C364</f>
        <v>PROTEINI</v>
      </c>
      <c r="D364" s="57" t="str">
        <f>'Run Rate'!D364</f>
        <v>03 BRONZE</v>
      </c>
      <c r="E364" s="182">
        <v>0</v>
      </c>
      <c r="F364" s="182">
        <v>0</v>
      </c>
      <c r="G364" s="182">
        <v>0</v>
      </c>
      <c r="H364" s="182">
        <v>0</v>
      </c>
      <c r="I364" s="182">
        <v>0</v>
      </c>
      <c r="J364" s="182">
        <v>0</v>
      </c>
      <c r="K364" s="182">
        <v>0</v>
      </c>
      <c r="L364" s="182">
        <v>0</v>
      </c>
      <c r="M364" s="182">
        <v>0</v>
      </c>
      <c r="N364" s="182">
        <v>0</v>
      </c>
      <c r="O364" s="182">
        <v>0</v>
      </c>
      <c r="P364" s="182">
        <v>0</v>
      </c>
      <c r="Q364" s="182">
        <v>0</v>
      </c>
      <c r="R364" s="182">
        <v>11</v>
      </c>
      <c r="S364" s="182">
        <v>10</v>
      </c>
      <c r="T364" s="182">
        <v>1</v>
      </c>
      <c r="U364" s="182">
        <v>3</v>
      </c>
      <c r="V364" s="182">
        <v>3</v>
      </c>
      <c r="W364" s="182">
        <v>9</v>
      </c>
      <c r="X364" s="182">
        <v>8</v>
      </c>
      <c r="Y364" s="182">
        <v>4</v>
      </c>
      <c r="Z364" s="182">
        <v>6</v>
      </c>
      <c r="AA364" s="182">
        <v>10</v>
      </c>
      <c r="AB364" s="182">
        <v>8</v>
      </c>
      <c r="AC364" s="182">
        <v>7</v>
      </c>
      <c r="AD364" s="182">
        <v>5</v>
      </c>
    </row>
    <row r="365" spans="1:30" x14ac:dyDescent="0.25">
      <c r="A365" s="57" t="str">
        <f>'Run Rate'!A365</f>
        <v>ZOE12443</v>
      </c>
      <c r="B365" s="57" t="str">
        <f>'Run Rate'!B365</f>
        <v>Zoe Nutrition Protein Cream Twist 200g</v>
      </c>
      <c r="C365" s="57" t="str">
        <f>'Run Rate'!C365</f>
        <v>BIO I SUPERFOODS</v>
      </c>
      <c r="D365" s="57" t="str">
        <f>'Run Rate'!D365</f>
        <v>03 BRONZE</v>
      </c>
      <c r="E365" s="182">
        <v>65</v>
      </c>
      <c r="F365" s="182">
        <v>78</v>
      </c>
      <c r="G365" s="182">
        <v>54</v>
      </c>
      <c r="H365" s="182">
        <v>27</v>
      </c>
      <c r="I365" s="182">
        <v>83</v>
      </c>
      <c r="J365" s="182">
        <v>56</v>
      </c>
      <c r="K365" s="182">
        <v>509</v>
      </c>
      <c r="L365" s="182">
        <v>37</v>
      </c>
      <c r="M365" s="182">
        <v>42</v>
      </c>
      <c r="N365" s="182">
        <v>188</v>
      </c>
      <c r="O365" s="182">
        <v>96</v>
      </c>
      <c r="P365" s="182">
        <v>31</v>
      </c>
      <c r="Q365" s="182">
        <v>55</v>
      </c>
      <c r="R365" s="182">
        <v>51</v>
      </c>
      <c r="S365" s="182">
        <v>65</v>
      </c>
      <c r="T365" s="182">
        <v>64</v>
      </c>
      <c r="U365" s="182">
        <v>75</v>
      </c>
      <c r="V365" s="182">
        <v>32</v>
      </c>
      <c r="W365" s="182">
        <v>60</v>
      </c>
      <c r="X365" s="182">
        <v>171</v>
      </c>
      <c r="Y365" s="182">
        <v>46</v>
      </c>
      <c r="Z365" s="182">
        <v>34</v>
      </c>
      <c r="AA365" s="182">
        <v>91</v>
      </c>
      <c r="AB365" s="182">
        <v>138</v>
      </c>
      <c r="AC365" s="182">
        <v>52</v>
      </c>
      <c r="AD365" s="182">
        <v>62</v>
      </c>
    </row>
    <row r="366" spans="1:30" x14ac:dyDescent="0.25">
      <c r="A366" s="57" t="str">
        <f>'Run Rate'!A366</f>
        <v>SHM00047</v>
      </c>
      <c r="B366" s="57" t="str">
        <f>'Run Rate'!B366</f>
        <v>Shieldmixer Hero Pro Straight Out Of The Gym</v>
      </c>
      <c r="C366" s="57" t="str">
        <f>'Run Rate'!C366</f>
        <v>DRINKWARE I HOME</v>
      </c>
      <c r="D366" s="57" t="str">
        <f>'Run Rate'!D366</f>
        <v>03 BRONZE</v>
      </c>
      <c r="E366" s="182">
        <v>4</v>
      </c>
      <c r="F366" s="182">
        <v>3</v>
      </c>
      <c r="G366" s="182">
        <v>5</v>
      </c>
      <c r="H366" s="182">
        <v>2</v>
      </c>
      <c r="I366" s="182">
        <v>5</v>
      </c>
      <c r="J366" s="182">
        <v>4</v>
      </c>
      <c r="K366" s="182">
        <v>6</v>
      </c>
      <c r="L366" s="182">
        <v>12</v>
      </c>
      <c r="M366" s="182">
        <v>4</v>
      </c>
      <c r="N366" s="182">
        <v>4</v>
      </c>
      <c r="O366" s="182">
        <v>2</v>
      </c>
      <c r="P366" s="182">
        <v>6</v>
      </c>
      <c r="Q366" s="182">
        <v>6</v>
      </c>
      <c r="R366" s="182">
        <v>6</v>
      </c>
      <c r="S366" s="182">
        <v>306</v>
      </c>
      <c r="T366" s="182">
        <v>5</v>
      </c>
      <c r="U366" s="182">
        <v>6</v>
      </c>
      <c r="V366" s="182">
        <v>6</v>
      </c>
      <c r="W366" s="182">
        <v>5</v>
      </c>
      <c r="X366" s="182">
        <v>8</v>
      </c>
      <c r="Y366" s="182">
        <v>5</v>
      </c>
      <c r="Z366" s="182">
        <v>6</v>
      </c>
      <c r="AA366" s="182">
        <v>9</v>
      </c>
      <c r="AB366" s="182">
        <v>13</v>
      </c>
      <c r="AC366" s="182">
        <v>10</v>
      </c>
      <c r="AD366" s="182">
        <v>11</v>
      </c>
    </row>
    <row r="367" spans="1:30" x14ac:dyDescent="0.25">
      <c r="A367" s="57" t="str">
        <f>'Run Rate'!A367</f>
        <v>ON00535</v>
      </c>
      <c r="B367" s="57" t="str">
        <f>'Run Rate'!B367</f>
        <v>BSN N.O. Xplode Green Burst 650g</v>
      </c>
      <c r="C367" s="57" t="str">
        <f>'Run Rate'!C367</f>
        <v>SPORTSKA PREHRANA</v>
      </c>
      <c r="D367" s="57" t="str">
        <f>'Run Rate'!D367</f>
        <v>03 BRONZE</v>
      </c>
      <c r="E367" s="182">
        <v>6</v>
      </c>
      <c r="F367" s="182">
        <v>4</v>
      </c>
      <c r="G367" s="182">
        <v>3</v>
      </c>
      <c r="H367" s="182">
        <v>4</v>
      </c>
      <c r="I367" s="182">
        <v>7</v>
      </c>
      <c r="J367" s="182">
        <v>7</v>
      </c>
      <c r="K367" s="182">
        <v>5</v>
      </c>
      <c r="L367" s="182">
        <v>10</v>
      </c>
      <c r="M367" s="182">
        <v>11</v>
      </c>
      <c r="N367" s="182">
        <v>3</v>
      </c>
      <c r="O367" s="182">
        <v>6</v>
      </c>
      <c r="P367" s="182">
        <v>6</v>
      </c>
      <c r="Q367" s="182">
        <v>13</v>
      </c>
      <c r="R367" s="182">
        <v>7</v>
      </c>
      <c r="S367" s="182">
        <v>8</v>
      </c>
      <c r="T367" s="182">
        <v>6</v>
      </c>
      <c r="U367" s="182">
        <v>6</v>
      </c>
      <c r="V367" s="182">
        <v>3</v>
      </c>
      <c r="W367" s="182">
        <v>1</v>
      </c>
      <c r="X367" s="182">
        <v>3</v>
      </c>
      <c r="Y367" s="182">
        <v>0</v>
      </c>
      <c r="Z367" s="182">
        <v>5</v>
      </c>
      <c r="AA367" s="182">
        <v>7</v>
      </c>
      <c r="AB367" s="182">
        <v>5</v>
      </c>
      <c r="AC367" s="182">
        <v>8</v>
      </c>
      <c r="AD367" s="182">
        <v>8</v>
      </c>
    </row>
    <row r="368" spans="1:30" x14ac:dyDescent="0.25">
      <c r="A368" s="57" t="str">
        <f>'Run Rate'!A368</f>
        <v>ZOE12442</v>
      </c>
      <c r="B368" s="57" t="str">
        <f>'Run Rate'!B368</f>
        <v>Zoe Nutrition Protein Cream Hazelnut Cocoa 200g</v>
      </c>
      <c r="C368" s="57" t="str">
        <f>'Run Rate'!C368</f>
        <v>BIO I SUPERFOODS</v>
      </c>
      <c r="D368" s="57" t="str">
        <f>'Run Rate'!D368</f>
        <v>03 BRONZE</v>
      </c>
      <c r="E368" s="182">
        <v>37</v>
      </c>
      <c r="F368" s="182">
        <v>56</v>
      </c>
      <c r="G368" s="182">
        <v>57</v>
      </c>
      <c r="H368" s="182">
        <v>12</v>
      </c>
      <c r="I368" s="182">
        <v>61</v>
      </c>
      <c r="J368" s="182">
        <v>73</v>
      </c>
      <c r="K368" s="182">
        <v>54</v>
      </c>
      <c r="L368" s="182">
        <v>42</v>
      </c>
      <c r="M368" s="182">
        <v>44</v>
      </c>
      <c r="N368" s="182">
        <v>46</v>
      </c>
      <c r="O368" s="182">
        <v>73</v>
      </c>
      <c r="P368" s="182">
        <v>43</v>
      </c>
      <c r="Q368" s="182">
        <v>70</v>
      </c>
      <c r="R368" s="182">
        <v>31</v>
      </c>
      <c r="S368" s="182">
        <v>59</v>
      </c>
      <c r="T368" s="182">
        <v>70</v>
      </c>
      <c r="U368" s="182">
        <v>93</v>
      </c>
      <c r="V368" s="182">
        <v>52</v>
      </c>
      <c r="W368" s="182">
        <v>64</v>
      </c>
      <c r="X368" s="182">
        <v>131</v>
      </c>
      <c r="Y368" s="182">
        <v>78</v>
      </c>
      <c r="Z368" s="182">
        <v>53</v>
      </c>
      <c r="AA368" s="182">
        <v>108</v>
      </c>
      <c r="AB368" s="182">
        <v>147</v>
      </c>
      <c r="AC368" s="182">
        <v>53</v>
      </c>
      <c r="AD368" s="182">
        <v>58</v>
      </c>
    </row>
    <row r="369" spans="1:30" x14ac:dyDescent="0.25">
      <c r="A369" s="57" t="str">
        <f>'Run Rate'!A369</f>
        <v>POL09714</v>
      </c>
      <c r="B369" s="57" t="str">
        <f>'Run Rate'!B369</f>
        <v>Polleo Zero Sauce 425ml Mayo</v>
      </c>
      <c r="C369" s="57" t="str">
        <f>'Run Rate'!C369</f>
        <v>BIO I SUPERFOODS</v>
      </c>
      <c r="D369" s="57" t="str">
        <f>'Run Rate'!D369</f>
        <v>03 BRONZE</v>
      </c>
      <c r="E369" s="182">
        <v>75</v>
      </c>
      <c r="F369" s="182">
        <v>57</v>
      </c>
      <c r="G369" s="182">
        <v>58</v>
      </c>
      <c r="H369" s="182">
        <v>44</v>
      </c>
      <c r="I369" s="182">
        <v>41</v>
      </c>
      <c r="J369" s="182">
        <v>49</v>
      </c>
      <c r="K369" s="182">
        <v>21</v>
      </c>
      <c r="L369" s="182">
        <v>8</v>
      </c>
      <c r="M369" s="182">
        <v>12</v>
      </c>
      <c r="N369" s="182">
        <v>9</v>
      </c>
      <c r="O369" s="182">
        <v>6</v>
      </c>
      <c r="P369" s="182">
        <v>1</v>
      </c>
      <c r="Q369" s="182">
        <v>5</v>
      </c>
      <c r="R369" s="182">
        <v>7</v>
      </c>
      <c r="S369" s="182">
        <v>13</v>
      </c>
      <c r="T369" s="182">
        <v>149</v>
      </c>
      <c r="U369" s="182">
        <v>54</v>
      </c>
      <c r="V369" s="182">
        <v>29</v>
      </c>
      <c r="W369" s="182">
        <v>45</v>
      </c>
      <c r="X369" s="182">
        <v>139</v>
      </c>
      <c r="Y369" s="182">
        <v>31</v>
      </c>
      <c r="Z369" s="182">
        <v>12</v>
      </c>
      <c r="AA369" s="182">
        <v>69</v>
      </c>
      <c r="AB369" s="182">
        <v>100</v>
      </c>
      <c r="AC369" s="182">
        <v>52</v>
      </c>
      <c r="AD369" s="182">
        <v>40</v>
      </c>
    </row>
    <row r="370" spans="1:30" x14ac:dyDescent="0.25">
      <c r="A370" s="57" t="str">
        <f>'Run Rate'!A370</f>
        <v>POL12706</v>
      </c>
      <c r="B370" s="57" t="str">
        <f>'Run Rate'!B370</f>
        <v>Polleo Pro Whey 2kg Vanilla raspberry</v>
      </c>
      <c r="C370" s="57" t="str">
        <f>'Run Rate'!C370</f>
        <v>PROTEINI</v>
      </c>
      <c r="D370" s="57" t="str">
        <f>'Run Rate'!D370</f>
        <v>03 BRONZE</v>
      </c>
      <c r="E370" s="182">
        <v>10</v>
      </c>
      <c r="F370" s="182">
        <v>6</v>
      </c>
      <c r="G370" s="182">
        <v>5</v>
      </c>
      <c r="H370" s="182">
        <v>4</v>
      </c>
      <c r="I370" s="182">
        <v>5</v>
      </c>
      <c r="J370" s="182">
        <v>5</v>
      </c>
      <c r="K370" s="182">
        <v>3</v>
      </c>
      <c r="L370" s="182">
        <v>6</v>
      </c>
      <c r="M370" s="182">
        <v>3</v>
      </c>
      <c r="N370" s="182">
        <v>6</v>
      </c>
      <c r="O370" s="182">
        <v>4</v>
      </c>
      <c r="P370" s="182">
        <v>2</v>
      </c>
      <c r="Q370" s="182">
        <v>4</v>
      </c>
      <c r="R370" s="182">
        <v>4</v>
      </c>
      <c r="S370" s="182">
        <v>5</v>
      </c>
      <c r="T370" s="182">
        <v>4</v>
      </c>
      <c r="U370" s="182">
        <v>5</v>
      </c>
      <c r="V370" s="182">
        <v>6</v>
      </c>
      <c r="W370" s="182">
        <v>6</v>
      </c>
      <c r="X370" s="182">
        <v>11</v>
      </c>
      <c r="Y370" s="182">
        <v>5</v>
      </c>
      <c r="Z370" s="182">
        <v>2</v>
      </c>
      <c r="AA370" s="182">
        <v>2</v>
      </c>
      <c r="AB370" s="182">
        <v>9</v>
      </c>
      <c r="AC370" s="182">
        <v>5</v>
      </c>
      <c r="AD370" s="182">
        <v>8</v>
      </c>
    </row>
    <row r="371" spans="1:30" x14ac:dyDescent="0.25">
      <c r="A371" s="57" t="str">
        <f>'Run Rate'!A371</f>
        <v>ON00530</v>
      </c>
      <c r="B371" s="57" t="str">
        <f>'Run Rate'!B371</f>
        <v>Amino Energy+ RTD Tropical 250ml</v>
      </c>
      <c r="C371" s="57" t="str">
        <f>'Run Rate'!C371</f>
        <v>RTD &amp; SNACKS</v>
      </c>
      <c r="D371" s="57" t="str">
        <f>'Run Rate'!D371</f>
        <v>03 BRONZE</v>
      </c>
      <c r="E371" s="182">
        <v>24</v>
      </c>
      <c r="F371" s="182">
        <v>11</v>
      </c>
      <c r="G371" s="182">
        <v>13</v>
      </c>
      <c r="H371" s="182">
        <v>100</v>
      </c>
      <c r="I371" s="182">
        <v>110</v>
      </c>
      <c r="J371" s="182">
        <v>93</v>
      </c>
      <c r="K371" s="182">
        <v>189</v>
      </c>
      <c r="L371" s="182">
        <v>172</v>
      </c>
      <c r="M371" s="182">
        <v>323</v>
      </c>
      <c r="N371" s="182">
        <v>112</v>
      </c>
      <c r="O371" s="182">
        <v>63</v>
      </c>
      <c r="P371" s="182">
        <v>99</v>
      </c>
      <c r="Q371" s="182">
        <v>152</v>
      </c>
      <c r="R371" s="182">
        <v>63</v>
      </c>
      <c r="S371" s="182">
        <v>158</v>
      </c>
      <c r="T371" s="182">
        <v>120</v>
      </c>
      <c r="U371" s="182">
        <v>100</v>
      </c>
      <c r="V371" s="182">
        <v>43</v>
      </c>
      <c r="W371" s="182">
        <v>18</v>
      </c>
      <c r="X371" s="182">
        <v>38</v>
      </c>
      <c r="Y371" s="182">
        <v>22</v>
      </c>
      <c r="Z371" s="182">
        <v>117</v>
      </c>
      <c r="AA371" s="182">
        <v>54</v>
      </c>
      <c r="AB371" s="182">
        <v>80</v>
      </c>
      <c r="AC371" s="182">
        <v>108</v>
      </c>
      <c r="AD371" s="182">
        <v>155</v>
      </c>
    </row>
    <row r="372" spans="1:30" x14ac:dyDescent="0.25">
      <c r="A372" s="57" t="str">
        <f>'Run Rate'!A372</f>
        <v>ON00252</v>
      </c>
      <c r="B372" s="57" t="str">
        <f>'Run Rate'!B372</f>
        <v>Gold Whey 896g Cookies &amp; Cream</v>
      </c>
      <c r="C372" s="57" t="str">
        <f>'Run Rate'!C372</f>
        <v>PROTEINI</v>
      </c>
      <c r="D372" s="57" t="str">
        <f>'Run Rate'!D372</f>
        <v>03 BRONZE</v>
      </c>
      <c r="E372" s="182">
        <v>4</v>
      </c>
      <c r="F372" s="182">
        <v>6</v>
      </c>
      <c r="G372" s="182">
        <v>3</v>
      </c>
      <c r="H372" s="182">
        <v>7</v>
      </c>
      <c r="I372" s="182">
        <v>13</v>
      </c>
      <c r="J372" s="182">
        <v>8</v>
      </c>
      <c r="K372" s="182">
        <v>10</v>
      </c>
      <c r="L372" s="182">
        <v>10</v>
      </c>
      <c r="M372" s="182">
        <v>10</v>
      </c>
      <c r="N372" s="182">
        <v>10</v>
      </c>
      <c r="O372" s="182">
        <v>18</v>
      </c>
      <c r="P372" s="182">
        <v>22</v>
      </c>
      <c r="Q372" s="182">
        <v>7</v>
      </c>
      <c r="R372" s="182">
        <v>7</v>
      </c>
      <c r="S372" s="182">
        <v>10</v>
      </c>
      <c r="T372" s="182">
        <v>12</v>
      </c>
      <c r="U372" s="182">
        <v>21</v>
      </c>
      <c r="V372" s="182">
        <v>14</v>
      </c>
      <c r="W372" s="182">
        <v>9</v>
      </c>
      <c r="X372" s="182">
        <v>3</v>
      </c>
      <c r="Y372" s="182">
        <v>4</v>
      </c>
      <c r="Z372" s="182">
        <v>4</v>
      </c>
      <c r="AA372" s="182">
        <v>15</v>
      </c>
      <c r="AB372" s="182">
        <v>13</v>
      </c>
      <c r="AC372" s="182">
        <v>18</v>
      </c>
      <c r="AD372" s="182">
        <v>13</v>
      </c>
    </row>
    <row r="373" spans="1:30" x14ac:dyDescent="0.25">
      <c r="A373" s="57" t="str">
        <f>'Run Rate'!A373</f>
        <v>ATC06602</v>
      </c>
      <c r="B373" s="57" t="str">
        <f>'Run Rate'!B373</f>
        <v>Girja profesionalna 16 kg Atleticore</v>
      </c>
      <c r="C373" s="57" t="str">
        <f>'Run Rate'!C373</f>
        <v>FITNESS OPREMA</v>
      </c>
      <c r="D373" s="57" t="str">
        <f>'Run Rate'!D373</f>
        <v>03 BRONZE</v>
      </c>
      <c r="E373" s="182">
        <v>4</v>
      </c>
      <c r="F373" s="182">
        <v>3</v>
      </c>
      <c r="G373" s="182">
        <v>5</v>
      </c>
      <c r="H373" s="182">
        <v>4</v>
      </c>
      <c r="I373" s="182">
        <v>10</v>
      </c>
      <c r="J373" s="182">
        <v>5</v>
      </c>
      <c r="K373" s="182">
        <v>4</v>
      </c>
      <c r="L373" s="182">
        <v>1</v>
      </c>
      <c r="M373" s="182">
        <v>0</v>
      </c>
      <c r="N373" s="182">
        <v>2</v>
      </c>
      <c r="O373" s="182">
        <v>1</v>
      </c>
      <c r="P373" s="182">
        <v>1</v>
      </c>
      <c r="Q373" s="182">
        <v>2</v>
      </c>
      <c r="R373" s="182">
        <v>5</v>
      </c>
      <c r="S373" s="182">
        <v>2</v>
      </c>
      <c r="T373" s="182">
        <v>1</v>
      </c>
      <c r="U373" s="182">
        <v>1</v>
      </c>
      <c r="V373" s="182">
        <v>0</v>
      </c>
      <c r="W373" s="182">
        <v>0</v>
      </c>
      <c r="X373" s="182">
        <v>3</v>
      </c>
      <c r="Y373" s="182">
        <v>2</v>
      </c>
      <c r="Z373" s="182">
        <v>0</v>
      </c>
      <c r="AA373" s="182">
        <v>0</v>
      </c>
      <c r="AB373" s="182">
        <v>1</v>
      </c>
      <c r="AC373" s="182">
        <v>5</v>
      </c>
      <c r="AD373" s="182">
        <v>13</v>
      </c>
    </row>
    <row r="374" spans="1:30" x14ac:dyDescent="0.25">
      <c r="A374" s="57" t="str">
        <f>'Run Rate'!A374</f>
        <v>UFC16147</v>
      </c>
      <c r="B374" s="57" t="str">
        <f>'Run Rate'!B374</f>
        <v>OPRO Self-Fit štitnik za zube GEN5 Zlatni - Crno/ Crveni</v>
      </c>
      <c r="C374" s="57" t="str">
        <f>'Run Rate'!C374</f>
        <v>BORILAČKA OPREMA</v>
      </c>
      <c r="D374" s="57" t="str">
        <f>'Run Rate'!D374</f>
        <v>03 BRONZE</v>
      </c>
      <c r="E374" s="182">
        <v>8</v>
      </c>
      <c r="F374" s="182">
        <v>7</v>
      </c>
      <c r="G374" s="182">
        <v>11</v>
      </c>
      <c r="H374" s="182">
        <v>9</v>
      </c>
      <c r="I374" s="182">
        <v>5</v>
      </c>
      <c r="J374" s="182">
        <v>8</v>
      </c>
      <c r="K374" s="182">
        <v>1</v>
      </c>
      <c r="L374" s="182">
        <v>7</v>
      </c>
      <c r="M374" s="182">
        <v>6</v>
      </c>
      <c r="N374" s="182">
        <v>1</v>
      </c>
      <c r="O374" s="182">
        <v>12</v>
      </c>
      <c r="P374" s="182">
        <v>4</v>
      </c>
      <c r="Q374" s="182">
        <v>2</v>
      </c>
      <c r="R374" s="182">
        <v>9</v>
      </c>
      <c r="S374" s="182">
        <v>5</v>
      </c>
      <c r="T374" s="182">
        <v>6</v>
      </c>
      <c r="U374" s="182">
        <v>6</v>
      </c>
      <c r="V374" s="182">
        <v>7</v>
      </c>
      <c r="W374" s="182">
        <v>7</v>
      </c>
      <c r="X374" s="182">
        <v>9</v>
      </c>
      <c r="Y374" s="182">
        <v>6</v>
      </c>
      <c r="Z374" s="182">
        <v>4</v>
      </c>
      <c r="AA374" s="182">
        <v>6</v>
      </c>
      <c r="AB374" s="182">
        <v>7</v>
      </c>
      <c r="AC374" s="182">
        <v>13</v>
      </c>
      <c r="AD374" s="182">
        <v>10</v>
      </c>
    </row>
    <row r="375" spans="1:30" x14ac:dyDescent="0.25">
      <c r="A375" s="57" t="str">
        <f>'Run Rate'!A375</f>
        <v>ON00331</v>
      </c>
      <c r="B375" s="57" t="str">
        <f>'Run Rate'!B375</f>
        <v>Gold Whey 2,27kg Chocolate Peanut</v>
      </c>
      <c r="C375" s="57" t="str">
        <f>'Run Rate'!C375</f>
        <v>PROTEINI</v>
      </c>
      <c r="D375" s="57" t="str">
        <f>'Run Rate'!D375</f>
        <v>03 BRONZE</v>
      </c>
      <c r="E375" s="182">
        <v>9</v>
      </c>
      <c r="F375" s="182">
        <v>8</v>
      </c>
      <c r="G375" s="182">
        <v>9</v>
      </c>
      <c r="H375" s="182">
        <v>5</v>
      </c>
      <c r="I375" s="182">
        <v>8</v>
      </c>
      <c r="J375" s="182">
        <v>6</v>
      </c>
      <c r="K375" s="182">
        <v>3</v>
      </c>
      <c r="L375" s="182">
        <v>5</v>
      </c>
      <c r="M375" s="182">
        <v>11</v>
      </c>
      <c r="N375" s="182">
        <v>4</v>
      </c>
      <c r="O375" s="182">
        <v>4</v>
      </c>
      <c r="P375" s="182">
        <v>3</v>
      </c>
      <c r="Q375" s="182">
        <v>6</v>
      </c>
      <c r="R375" s="182">
        <v>1</v>
      </c>
      <c r="S375" s="182">
        <v>5</v>
      </c>
      <c r="T375" s="182">
        <v>1</v>
      </c>
      <c r="U375" s="182">
        <v>5</v>
      </c>
      <c r="V375" s="182">
        <v>5</v>
      </c>
      <c r="W375" s="182">
        <v>7</v>
      </c>
      <c r="X375" s="182">
        <v>17</v>
      </c>
      <c r="Y375" s="182">
        <v>4</v>
      </c>
      <c r="Z375" s="182">
        <v>4</v>
      </c>
      <c r="AA375" s="182">
        <v>6</v>
      </c>
      <c r="AB375" s="182">
        <v>8</v>
      </c>
      <c r="AC375" s="182">
        <v>9</v>
      </c>
      <c r="AD375" s="182">
        <v>8</v>
      </c>
    </row>
    <row r="376" spans="1:30" x14ac:dyDescent="0.25">
      <c r="A376" s="57" t="str">
        <f>'Run Rate'!A376</f>
        <v>ZOE12302</v>
      </c>
      <c r="B376" s="57" t="str">
        <f>'Run Rate'!B376</f>
        <v>Prostirka My everyday ECO TPE Yoga Purple ZOE</v>
      </c>
      <c r="C376" s="57" t="str">
        <f>'Run Rate'!C376</f>
        <v>FITNESS OPREMA</v>
      </c>
      <c r="D376" s="57" t="str">
        <f>'Run Rate'!D376</f>
        <v>03 BRONZE</v>
      </c>
      <c r="E376" s="182">
        <v>2</v>
      </c>
      <c r="F376" s="182">
        <v>6</v>
      </c>
      <c r="G376" s="182">
        <v>2</v>
      </c>
      <c r="H376" s="182">
        <v>3</v>
      </c>
      <c r="I376" s="182">
        <v>23</v>
      </c>
      <c r="J376" s="182">
        <v>4</v>
      </c>
      <c r="K376" s="182">
        <v>13</v>
      </c>
      <c r="L376" s="182">
        <v>2</v>
      </c>
      <c r="M376" s="182">
        <v>7</v>
      </c>
      <c r="N376" s="182">
        <v>7</v>
      </c>
      <c r="O376" s="182">
        <v>2</v>
      </c>
      <c r="P376" s="182">
        <v>1</v>
      </c>
      <c r="Q376" s="182">
        <v>9</v>
      </c>
      <c r="R376" s="182">
        <v>16</v>
      </c>
      <c r="S376" s="182">
        <v>6</v>
      </c>
      <c r="T376" s="182">
        <v>8</v>
      </c>
      <c r="U376" s="182">
        <v>9</v>
      </c>
      <c r="V376" s="182">
        <v>4</v>
      </c>
      <c r="W376" s="182">
        <v>8</v>
      </c>
      <c r="X376" s="182">
        <v>20</v>
      </c>
      <c r="Y376" s="182">
        <v>2</v>
      </c>
      <c r="Z376" s="182">
        <v>5</v>
      </c>
      <c r="AA376" s="182">
        <v>4</v>
      </c>
      <c r="AB376" s="182">
        <v>18</v>
      </c>
      <c r="AC376" s="182">
        <v>9</v>
      </c>
      <c r="AD376" s="182">
        <v>5</v>
      </c>
    </row>
    <row r="377" spans="1:30" x14ac:dyDescent="0.25">
      <c r="A377" s="57" t="str">
        <f>'Run Rate'!A377</f>
        <v>GAR04756</v>
      </c>
      <c r="B377" s="57" t="str">
        <f>'Run Rate'!B377</f>
        <v>Fenix 8, 51 mm, Solar Sapphire Tit., Amp Yellow/Graphite remen</v>
      </c>
      <c r="C377" s="57" t="str">
        <f>'Run Rate'!C377</f>
        <v>GADGETI</v>
      </c>
      <c r="D377" s="57" t="str">
        <f>'Run Rate'!D377</f>
        <v>03 BRONZE</v>
      </c>
      <c r="E377" s="182">
        <v>1</v>
      </c>
      <c r="F377" s="182">
        <v>0</v>
      </c>
      <c r="G377" s="182">
        <v>1</v>
      </c>
      <c r="H377" s="182">
        <v>1</v>
      </c>
      <c r="I377" s="182">
        <v>1</v>
      </c>
      <c r="J377" s="182">
        <v>0</v>
      </c>
      <c r="K377" s="182">
        <v>0</v>
      </c>
      <c r="L377" s="182">
        <v>2</v>
      </c>
      <c r="M377" s="182">
        <v>0</v>
      </c>
      <c r="N377" s="182">
        <v>0</v>
      </c>
      <c r="O377" s="182">
        <v>6</v>
      </c>
      <c r="P377" s="182">
        <v>1</v>
      </c>
      <c r="Q377" s="182">
        <v>3</v>
      </c>
      <c r="R377" s="182">
        <v>1</v>
      </c>
      <c r="S377" s="182">
        <v>1</v>
      </c>
      <c r="T377" s="182">
        <v>2</v>
      </c>
      <c r="U377" s="182">
        <v>3</v>
      </c>
      <c r="V377" s="182">
        <v>2</v>
      </c>
      <c r="W377" s="182">
        <v>0</v>
      </c>
      <c r="X377" s="182">
        <v>3</v>
      </c>
      <c r="Y377" s="182">
        <v>0</v>
      </c>
      <c r="Z377" s="182">
        <v>2</v>
      </c>
      <c r="AA377" s="182">
        <v>2</v>
      </c>
      <c r="AB377" s="182">
        <v>3</v>
      </c>
      <c r="AC377" s="182">
        <v>2</v>
      </c>
      <c r="AD377" s="182">
        <v>0</v>
      </c>
    </row>
    <row r="378" spans="1:30" x14ac:dyDescent="0.25">
      <c r="A378" s="57" t="str">
        <f>'Run Rate'!A378</f>
        <v>POL09833</v>
      </c>
      <c r="B378" s="57" t="str">
        <f>'Run Rate'!B378</f>
        <v>Polleo 1st Whey 30,4g SACHET Chocolate Jaffa</v>
      </c>
      <c r="C378" s="57" t="str">
        <f>'Run Rate'!C378</f>
        <v>PROTEINI</v>
      </c>
      <c r="D378" s="57" t="str">
        <f>'Run Rate'!D378</f>
        <v>03 BRONZE</v>
      </c>
      <c r="E378" s="182">
        <v>566</v>
      </c>
      <c r="F378" s="182">
        <v>152</v>
      </c>
      <c r="G378" s="182">
        <v>105</v>
      </c>
      <c r="H378" s="182">
        <v>1223</v>
      </c>
      <c r="I378" s="182">
        <v>47</v>
      </c>
      <c r="J378" s="182">
        <v>70</v>
      </c>
      <c r="K378" s="182">
        <v>593</v>
      </c>
      <c r="L378" s="182">
        <v>51</v>
      </c>
      <c r="M378" s="182">
        <v>365</v>
      </c>
      <c r="N378" s="182">
        <v>131</v>
      </c>
      <c r="O378" s="182">
        <v>767</v>
      </c>
      <c r="P378" s="182">
        <v>52</v>
      </c>
      <c r="Q378" s="182">
        <v>64</v>
      </c>
      <c r="R378" s="182">
        <v>128</v>
      </c>
      <c r="S378" s="182">
        <v>117</v>
      </c>
      <c r="T378" s="182">
        <v>160</v>
      </c>
      <c r="U378" s="182">
        <v>108</v>
      </c>
      <c r="V378" s="182">
        <v>881</v>
      </c>
      <c r="W378" s="182">
        <v>68</v>
      </c>
      <c r="X378" s="182">
        <v>1012</v>
      </c>
      <c r="Y378" s="182">
        <v>63</v>
      </c>
      <c r="Z378" s="182">
        <v>39</v>
      </c>
      <c r="AA378" s="182">
        <v>90</v>
      </c>
      <c r="AB378" s="182">
        <v>865</v>
      </c>
      <c r="AC378" s="182">
        <v>83</v>
      </c>
      <c r="AD378" s="182">
        <v>119</v>
      </c>
    </row>
    <row r="379" spans="1:30" x14ac:dyDescent="0.25">
      <c r="A379" s="57" t="str">
        <f>'Run Rate'!A379</f>
        <v>ON00431</v>
      </c>
      <c r="B379" s="57" t="str">
        <f>'Run Rate'!B379</f>
        <v>Serious Mass 2,73kg Cookies&amp;Cream</v>
      </c>
      <c r="C379" s="57" t="str">
        <f>'Run Rate'!C379</f>
        <v>SPORTSKA PREHRANA</v>
      </c>
      <c r="D379" s="57" t="str">
        <f>'Run Rate'!D379</f>
        <v>03 BRONZE</v>
      </c>
      <c r="E379" s="182">
        <v>4</v>
      </c>
      <c r="F379" s="182">
        <v>8</v>
      </c>
      <c r="G379" s="182">
        <v>8</v>
      </c>
      <c r="H379" s="182">
        <v>8</v>
      </c>
      <c r="I379" s="182">
        <v>4</v>
      </c>
      <c r="J379" s="182">
        <v>2</v>
      </c>
      <c r="K379" s="182">
        <v>5</v>
      </c>
      <c r="L379" s="182">
        <v>9</v>
      </c>
      <c r="M379" s="182">
        <v>4</v>
      </c>
      <c r="N379" s="182">
        <v>8</v>
      </c>
      <c r="O379" s="182">
        <v>6</v>
      </c>
      <c r="P379" s="182">
        <v>6</v>
      </c>
      <c r="Q379" s="182">
        <v>11</v>
      </c>
      <c r="R379" s="182">
        <v>7</v>
      </c>
      <c r="S379" s="182">
        <v>7</v>
      </c>
      <c r="T379" s="182">
        <v>7</v>
      </c>
      <c r="U379" s="182">
        <v>5</v>
      </c>
      <c r="V379" s="182">
        <v>17</v>
      </c>
      <c r="W379" s="182">
        <v>7</v>
      </c>
      <c r="X379" s="182">
        <v>15</v>
      </c>
      <c r="Y379" s="182">
        <v>16</v>
      </c>
      <c r="Z379" s="182">
        <v>4</v>
      </c>
      <c r="AA379" s="182">
        <v>10</v>
      </c>
      <c r="AB379" s="182">
        <v>5</v>
      </c>
      <c r="AC379" s="182">
        <v>9</v>
      </c>
      <c r="AD379" s="182">
        <v>10</v>
      </c>
    </row>
    <row r="380" spans="1:30" x14ac:dyDescent="0.25">
      <c r="A380" s="57" t="str">
        <f>'Run Rate'!A380</f>
        <v>POL12809</v>
      </c>
      <c r="B380" s="57" t="str">
        <f>'Run Rate'!B380</f>
        <v>Vindija &amp; Polleo Protein Shake 500ml Chocolate</v>
      </c>
      <c r="C380" s="57" t="str">
        <f>'Run Rate'!C380</f>
        <v>RTD &amp; SNACKS</v>
      </c>
      <c r="D380" s="57" t="str">
        <f>'Run Rate'!D380</f>
        <v>03 BRONZE</v>
      </c>
      <c r="E380" s="182">
        <v>161</v>
      </c>
      <c r="F380" s="182">
        <v>172</v>
      </c>
      <c r="G380" s="182">
        <v>218</v>
      </c>
      <c r="H380" s="182">
        <v>171</v>
      </c>
      <c r="I380" s="182">
        <v>246</v>
      </c>
      <c r="J380" s="182">
        <v>180</v>
      </c>
      <c r="K380" s="182">
        <v>172</v>
      </c>
      <c r="L380" s="182">
        <v>127</v>
      </c>
      <c r="M380" s="182">
        <v>124</v>
      </c>
      <c r="N380" s="182">
        <v>195</v>
      </c>
      <c r="O380" s="182">
        <v>91</v>
      </c>
      <c r="P380" s="182">
        <v>174</v>
      </c>
      <c r="Q380" s="182">
        <v>194</v>
      </c>
      <c r="R380" s="182">
        <v>136</v>
      </c>
      <c r="S380" s="182">
        <v>146</v>
      </c>
      <c r="T380" s="182">
        <v>158</v>
      </c>
      <c r="U380" s="182">
        <v>82</v>
      </c>
      <c r="V380" s="182">
        <v>61</v>
      </c>
      <c r="W380" s="182">
        <v>186</v>
      </c>
      <c r="X380" s="182">
        <v>187</v>
      </c>
      <c r="Y380" s="182">
        <v>142</v>
      </c>
      <c r="Z380" s="182">
        <v>101</v>
      </c>
      <c r="AA380" s="182">
        <v>175</v>
      </c>
      <c r="AB380" s="182">
        <v>212</v>
      </c>
      <c r="AC380" s="182">
        <v>172</v>
      </c>
      <c r="AD380" s="182">
        <v>159</v>
      </c>
    </row>
    <row r="381" spans="1:30" x14ac:dyDescent="0.25">
      <c r="A381" s="57" t="str">
        <f>'Run Rate'!A381</f>
        <v>SCM04399</v>
      </c>
      <c r="B381" s="57" t="str">
        <f>'Run Rate'!B381</f>
        <v>BCAA Hybrid 240 tablets</v>
      </c>
      <c r="C381" s="57" t="str">
        <f>'Run Rate'!C381</f>
        <v>SPORTSKA PREHRANA</v>
      </c>
      <c r="D381" s="57" t="str">
        <f>'Run Rate'!D381</f>
        <v>03 BRONZE</v>
      </c>
      <c r="E381" s="182">
        <v>7</v>
      </c>
      <c r="F381" s="182">
        <v>5</v>
      </c>
      <c r="G381" s="182">
        <v>4</v>
      </c>
      <c r="H381" s="182">
        <v>3</v>
      </c>
      <c r="I381" s="182">
        <v>6</v>
      </c>
      <c r="J381" s="182">
        <v>8</v>
      </c>
      <c r="K381" s="182">
        <v>7</v>
      </c>
      <c r="L381" s="182">
        <v>11</v>
      </c>
      <c r="M381" s="182">
        <v>11</v>
      </c>
      <c r="N381" s="182">
        <v>14</v>
      </c>
      <c r="O381" s="182">
        <v>12</v>
      </c>
      <c r="P381" s="182">
        <v>13</v>
      </c>
      <c r="Q381" s="182">
        <v>7</v>
      </c>
      <c r="R381" s="182">
        <v>5</v>
      </c>
      <c r="S381" s="182">
        <v>14</v>
      </c>
      <c r="T381" s="182">
        <v>12</v>
      </c>
      <c r="U381" s="182">
        <v>6</v>
      </c>
      <c r="V381" s="182">
        <v>10</v>
      </c>
      <c r="W381" s="182">
        <v>11</v>
      </c>
      <c r="X381" s="182">
        <v>5</v>
      </c>
      <c r="Y381" s="182">
        <v>8</v>
      </c>
      <c r="Z381" s="182">
        <v>4</v>
      </c>
      <c r="AA381" s="182">
        <v>12</v>
      </c>
      <c r="AB381" s="182">
        <v>8</v>
      </c>
      <c r="AC381" s="182">
        <v>15</v>
      </c>
      <c r="AD381" s="182">
        <v>12</v>
      </c>
    </row>
    <row r="382" spans="1:30" x14ac:dyDescent="0.25">
      <c r="A382" s="57" t="str">
        <f>'Run Rate'!A382</f>
        <v>SHM00083</v>
      </c>
      <c r="B382" s="57" t="str">
        <f>'Run Rate'!B382</f>
        <v>DEFENDER, I Don't Sweat I Sparkle, 600 ml</v>
      </c>
      <c r="C382" s="57" t="str">
        <f>'Run Rate'!C382</f>
        <v>DRINKWARE I HOME</v>
      </c>
      <c r="D382" s="57" t="str">
        <f>'Run Rate'!D382</f>
        <v>03 BRONZE</v>
      </c>
      <c r="E382" s="182">
        <v>57</v>
      </c>
      <c r="F382" s="182">
        <v>17</v>
      </c>
      <c r="G382" s="182">
        <v>30</v>
      </c>
      <c r="H382" s="182">
        <v>32</v>
      </c>
      <c r="I382" s="182">
        <v>27</v>
      </c>
      <c r="J382" s="182">
        <v>28</v>
      </c>
      <c r="K382" s="182">
        <v>32</v>
      </c>
      <c r="L382" s="182">
        <v>23</v>
      </c>
      <c r="M382" s="182">
        <v>26</v>
      </c>
      <c r="N382" s="182">
        <v>27</v>
      </c>
      <c r="O382" s="182">
        <v>41</v>
      </c>
      <c r="P382" s="182">
        <v>20</v>
      </c>
      <c r="Q382" s="182">
        <v>18</v>
      </c>
      <c r="R382" s="182">
        <v>14</v>
      </c>
      <c r="S382" s="182">
        <v>20</v>
      </c>
      <c r="T382" s="182">
        <v>20</v>
      </c>
      <c r="U382" s="182">
        <v>18</v>
      </c>
      <c r="V382" s="182">
        <v>30</v>
      </c>
      <c r="W382" s="182">
        <v>21</v>
      </c>
      <c r="X382" s="182">
        <v>125</v>
      </c>
      <c r="Y382" s="182">
        <v>17</v>
      </c>
      <c r="Z382" s="182">
        <v>20</v>
      </c>
      <c r="AA382" s="182">
        <v>26</v>
      </c>
      <c r="AB382" s="182">
        <v>20</v>
      </c>
      <c r="AC382" s="182">
        <v>34</v>
      </c>
      <c r="AD382" s="182">
        <v>31</v>
      </c>
    </row>
    <row r="383" spans="1:30" x14ac:dyDescent="0.25">
      <c r="A383" s="57" t="str">
        <f>'Run Rate'!A383</f>
        <v>ATC06735</v>
      </c>
      <c r="B383" s="57" t="str">
        <f>'Run Rate'!B383</f>
        <v>Steznik zapešća univerzalni crni Atleticore</v>
      </c>
      <c r="C383" s="57" t="str">
        <f>'Run Rate'!C383</f>
        <v>FITNESS OPREMA</v>
      </c>
      <c r="D383" s="57" t="str">
        <f>'Run Rate'!D383</f>
        <v>03 BRONZE</v>
      </c>
      <c r="E383" s="182">
        <v>21</v>
      </c>
      <c r="F383" s="182">
        <v>12</v>
      </c>
      <c r="G383" s="182">
        <v>11</v>
      </c>
      <c r="H383" s="182">
        <v>11</v>
      </c>
      <c r="I383" s="182">
        <v>13</v>
      </c>
      <c r="J383" s="182">
        <v>11</v>
      </c>
      <c r="K383" s="182">
        <v>5</v>
      </c>
      <c r="L383" s="182">
        <v>12</v>
      </c>
      <c r="M383" s="182">
        <v>6</v>
      </c>
      <c r="N383" s="182">
        <v>16</v>
      </c>
      <c r="O383" s="182">
        <v>38</v>
      </c>
      <c r="P383" s="182">
        <v>15</v>
      </c>
      <c r="Q383" s="182">
        <v>14</v>
      </c>
      <c r="R383" s="182">
        <v>11</v>
      </c>
      <c r="S383" s="182">
        <v>9</v>
      </c>
      <c r="T383" s="182">
        <v>8</v>
      </c>
      <c r="U383" s="182">
        <v>13</v>
      </c>
      <c r="V383" s="182">
        <v>12</v>
      </c>
      <c r="W383" s="182">
        <v>4</v>
      </c>
      <c r="X383" s="182">
        <v>15</v>
      </c>
      <c r="Y383" s="182">
        <v>11</v>
      </c>
      <c r="Z383" s="182">
        <v>7</v>
      </c>
      <c r="AA383" s="182">
        <v>15</v>
      </c>
      <c r="AB383" s="182">
        <v>31</v>
      </c>
      <c r="AC383" s="182">
        <v>30</v>
      </c>
      <c r="AD383" s="182">
        <v>20</v>
      </c>
    </row>
    <row r="384" spans="1:30" x14ac:dyDescent="0.25">
      <c r="A384" s="57" t="str">
        <f>'Run Rate'!A384</f>
        <v>SHM00031</v>
      </c>
      <c r="B384" s="57" t="str">
        <f>'Run Rate'!B384</f>
        <v>Shieldmixer Hero Pro Go Hard or Go Home</v>
      </c>
      <c r="C384" s="57" t="str">
        <f>'Run Rate'!C384</f>
        <v>DRINKWARE I HOME</v>
      </c>
      <c r="D384" s="57" t="str">
        <f>'Run Rate'!D384</f>
        <v>03 BRONZE</v>
      </c>
      <c r="E384" s="182">
        <v>14</v>
      </c>
      <c r="F384" s="182">
        <v>417</v>
      </c>
      <c r="G384" s="182">
        <v>4</v>
      </c>
      <c r="H384" s="182">
        <v>6</v>
      </c>
      <c r="I384" s="182">
        <v>5</v>
      </c>
      <c r="J384" s="182">
        <v>38</v>
      </c>
      <c r="K384" s="182">
        <v>4</v>
      </c>
      <c r="L384" s="182">
        <v>10</v>
      </c>
      <c r="M384" s="182">
        <v>306</v>
      </c>
      <c r="N384" s="182">
        <v>7</v>
      </c>
      <c r="O384" s="182">
        <v>3</v>
      </c>
      <c r="P384" s="182">
        <v>10</v>
      </c>
      <c r="Q384" s="182">
        <v>5</v>
      </c>
      <c r="R384" s="182">
        <v>5</v>
      </c>
      <c r="S384" s="182">
        <v>6</v>
      </c>
      <c r="T384" s="182">
        <v>9</v>
      </c>
      <c r="U384" s="182">
        <v>6</v>
      </c>
      <c r="V384" s="182">
        <v>2</v>
      </c>
      <c r="W384" s="182">
        <v>6</v>
      </c>
      <c r="X384" s="182">
        <v>3</v>
      </c>
      <c r="Y384" s="182">
        <v>3</v>
      </c>
      <c r="Z384" s="182">
        <v>7</v>
      </c>
      <c r="AA384" s="182">
        <v>9</v>
      </c>
      <c r="AB384" s="182">
        <v>7</v>
      </c>
      <c r="AC384" s="182">
        <v>9</v>
      </c>
      <c r="AD384" s="182">
        <v>11</v>
      </c>
    </row>
    <row r="385" spans="1:30" x14ac:dyDescent="0.25">
      <c r="A385" s="57" t="str">
        <f>'Run Rate'!A385</f>
        <v>UFC16148</v>
      </c>
      <c r="B385" s="57" t="str">
        <f>'Run Rate'!B385</f>
        <v>OPRO Self-Fit štitnik za zube GEN5 Zlatni - Crno/ Zlatni</v>
      </c>
      <c r="C385" s="57" t="str">
        <f>'Run Rate'!C385</f>
        <v>BORILAČKA OPREMA</v>
      </c>
      <c r="D385" s="57" t="str">
        <f>'Run Rate'!D385</f>
        <v>03 BRONZE</v>
      </c>
      <c r="E385" s="182">
        <v>13</v>
      </c>
      <c r="F385" s="182">
        <v>2</v>
      </c>
      <c r="G385" s="182">
        <v>10</v>
      </c>
      <c r="H385" s="182">
        <v>7</v>
      </c>
      <c r="I385" s="182">
        <v>3</v>
      </c>
      <c r="J385" s="182">
        <v>5</v>
      </c>
      <c r="K385" s="182">
        <v>4</v>
      </c>
      <c r="L385" s="182">
        <v>1</v>
      </c>
      <c r="M385" s="182">
        <v>2</v>
      </c>
      <c r="N385" s="182">
        <v>4</v>
      </c>
      <c r="O385" s="182">
        <v>5</v>
      </c>
      <c r="P385" s="182">
        <v>8</v>
      </c>
      <c r="Q385" s="182">
        <v>2</v>
      </c>
      <c r="R385" s="182">
        <v>4</v>
      </c>
      <c r="S385" s="182">
        <v>0</v>
      </c>
      <c r="T385" s="182">
        <v>4</v>
      </c>
      <c r="U385" s="182">
        <v>7</v>
      </c>
      <c r="V385" s="182">
        <v>1</v>
      </c>
      <c r="W385" s="182">
        <v>3</v>
      </c>
      <c r="X385" s="182">
        <v>5</v>
      </c>
      <c r="Y385" s="182">
        <v>6</v>
      </c>
      <c r="Z385" s="182">
        <v>4</v>
      </c>
      <c r="AA385" s="182">
        <v>1</v>
      </c>
      <c r="AB385" s="182">
        <v>2</v>
      </c>
      <c r="AC385" s="182">
        <v>15</v>
      </c>
      <c r="AD385" s="182">
        <v>13</v>
      </c>
    </row>
    <row r="386" spans="1:30" x14ac:dyDescent="0.25">
      <c r="A386" s="57" t="str">
        <f>'Run Rate'!A386</f>
        <v>SHM00115</v>
      </c>
      <c r="B386" s="57" t="str">
        <f>'Run Rate'!B386</f>
        <v>Shieldmixer Hero Pro Tweety Believe</v>
      </c>
      <c r="C386" s="57" t="str">
        <f>'Run Rate'!C386</f>
        <v>DRINKWARE I HOME</v>
      </c>
      <c r="D386" s="57" t="str">
        <f>'Run Rate'!D386</f>
        <v>03 BRONZE</v>
      </c>
      <c r="E386" s="182">
        <v>9</v>
      </c>
      <c r="F386" s="182">
        <v>12</v>
      </c>
      <c r="G386" s="182">
        <v>4</v>
      </c>
      <c r="H386" s="182">
        <v>2</v>
      </c>
      <c r="I386" s="182">
        <v>18</v>
      </c>
      <c r="J386" s="182">
        <v>2</v>
      </c>
      <c r="K386" s="182">
        <v>7</v>
      </c>
      <c r="L386" s="182">
        <v>16</v>
      </c>
      <c r="M386" s="182">
        <v>6</v>
      </c>
      <c r="N386" s="182">
        <v>8</v>
      </c>
      <c r="O386" s="182">
        <v>18</v>
      </c>
      <c r="P386" s="182">
        <v>6</v>
      </c>
      <c r="Q386" s="182">
        <v>4</v>
      </c>
      <c r="R386" s="182">
        <v>6</v>
      </c>
      <c r="S386" s="182">
        <v>8</v>
      </c>
      <c r="T386" s="182">
        <v>9</v>
      </c>
      <c r="U386" s="182">
        <v>7</v>
      </c>
      <c r="V386" s="182">
        <v>3</v>
      </c>
      <c r="W386" s="182">
        <v>9</v>
      </c>
      <c r="X386" s="182">
        <v>11</v>
      </c>
      <c r="Y386" s="182">
        <v>10</v>
      </c>
      <c r="Z386" s="182">
        <v>14</v>
      </c>
      <c r="AA386" s="182">
        <v>4</v>
      </c>
      <c r="AB386" s="182">
        <v>15</v>
      </c>
      <c r="AC386" s="182">
        <v>9</v>
      </c>
      <c r="AD386" s="182">
        <v>5</v>
      </c>
    </row>
    <row r="387" spans="1:30" x14ac:dyDescent="0.25">
      <c r="A387" s="57" t="str">
        <f>'Run Rate'!A387</f>
        <v>THG03003</v>
      </c>
      <c r="B387" s="57" t="str">
        <f>'Run Rate'!B387</f>
        <v>Theragun PRIME G5</v>
      </c>
      <c r="C387" s="57" t="str">
        <f>'Run Rate'!C387</f>
        <v>FITNESS OPREMA</v>
      </c>
      <c r="D387" s="57" t="str">
        <f>'Run Rate'!D387</f>
        <v>03 BRONZE</v>
      </c>
      <c r="E387" s="182">
        <v>4</v>
      </c>
      <c r="F387" s="182">
        <v>3</v>
      </c>
      <c r="G387" s="182">
        <v>3</v>
      </c>
      <c r="H387" s="182">
        <v>1</v>
      </c>
      <c r="I387" s="182">
        <v>0</v>
      </c>
      <c r="J387" s="182">
        <v>2</v>
      </c>
      <c r="K387" s="182">
        <v>1</v>
      </c>
      <c r="L387" s="182">
        <v>2</v>
      </c>
      <c r="M387" s="182">
        <v>3</v>
      </c>
      <c r="N387" s="182">
        <v>2</v>
      </c>
      <c r="O387" s="182">
        <v>1</v>
      </c>
      <c r="P387" s="182">
        <v>0</v>
      </c>
      <c r="Q387" s="182">
        <v>0</v>
      </c>
      <c r="R387" s="182">
        <v>0</v>
      </c>
      <c r="S387" s="182">
        <v>0</v>
      </c>
      <c r="T387" s="182">
        <v>2</v>
      </c>
      <c r="U387" s="182">
        <v>1</v>
      </c>
      <c r="V387" s="182">
        <v>0</v>
      </c>
      <c r="W387" s="182">
        <v>2</v>
      </c>
      <c r="X387" s="182">
        <v>3</v>
      </c>
      <c r="Y387" s="182">
        <v>1</v>
      </c>
      <c r="Z387" s="182">
        <v>0</v>
      </c>
      <c r="AA387" s="182">
        <v>0</v>
      </c>
      <c r="AB387" s="182">
        <v>0</v>
      </c>
      <c r="AC387" s="182">
        <v>12</v>
      </c>
      <c r="AD387" s="182">
        <v>1</v>
      </c>
    </row>
    <row r="388" spans="1:30" x14ac:dyDescent="0.25">
      <c r="A388" s="57" t="str">
        <f>'Run Rate'!A388</f>
        <v>FIT05871</v>
      </c>
      <c r="B388" s="57" t="str">
        <f>'Run Rate'!B388</f>
        <v>Tatami strunjača crveno-plava 4 cm</v>
      </c>
      <c r="C388" s="57" t="str">
        <f>'Run Rate'!C388</f>
        <v>FITNESS OPREMA</v>
      </c>
      <c r="D388" s="57" t="str">
        <f>'Run Rate'!D388</f>
        <v>03 BRONZE</v>
      </c>
      <c r="E388" s="182">
        <v>0</v>
      </c>
      <c r="F388" s="182">
        <v>16</v>
      </c>
      <c r="G388" s="182">
        <v>4</v>
      </c>
      <c r="H388" s="182">
        <v>1</v>
      </c>
      <c r="I388" s="182">
        <v>0</v>
      </c>
      <c r="J388" s="182">
        <v>0</v>
      </c>
      <c r="K388" s="182">
        <v>0</v>
      </c>
      <c r="L388" s="182">
        <v>2</v>
      </c>
      <c r="M388" s="182">
        <v>0</v>
      </c>
      <c r="N388" s="182">
        <v>0</v>
      </c>
      <c r="O388" s="182">
        <v>2</v>
      </c>
      <c r="P388" s="182">
        <v>0</v>
      </c>
      <c r="Q388" s="182">
        <v>9</v>
      </c>
      <c r="R388" s="182">
        <v>4</v>
      </c>
      <c r="S388" s="182">
        <v>1</v>
      </c>
      <c r="T388" s="182">
        <v>21</v>
      </c>
      <c r="U388" s="182">
        <v>21</v>
      </c>
      <c r="V388" s="182">
        <v>6</v>
      </c>
      <c r="W388" s="182">
        <v>5</v>
      </c>
      <c r="X388" s="182">
        <v>4</v>
      </c>
      <c r="Y388" s="182">
        <v>0</v>
      </c>
      <c r="Z388" s="182">
        <v>6</v>
      </c>
      <c r="AA388" s="182">
        <v>2</v>
      </c>
      <c r="AB388" s="182">
        <v>16</v>
      </c>
      <c r="AC388" s="182">
        <v>1</v>
      </c>
      <c r="AD388" s="182">
        <v>4</v>
      </c>
    </row>
    <row r="389" spans="1:30" x14ac:dyDescent="0.25">
      <c r="A389" s="57" t="str">
        <f>'Run Rate'!A389</f>
        <v>SHM00027</v>
      </c>
      <c r="B389" s="57" t="str">
        <f>'Run Rate'!B389</f>
        <v>Shieldmixer Hero Pro Wonder Woman Classic</v>
      </c>
      <c r="C389" s="57" t="str">
        <f>'Run Rate'!C389</f>
        <v>DRINKWARE I HOME</v>
      </c>
      <c r="D389" s="57" t="str">
        <f>'Run Rate'!D389</f>
        <v>03 BRONZE</v>
      </c>
      <c r="E389" s="182">
        <v>42</v>
      </c>
      <c r="F389" s="182">
        <v>4</v>
      </c>
      <c r="G389" s="182">
        <v>3</v>
      </c>
      <c r="H389" s="182">
        <v>1</v>
      </c>
      <c r="I389" s="182">
        <v>45</v>
      </c>
      <c r="J389" s="182">
        <v>1235</v>
      </c>
      <c r="K389" s="182">
        <v>5</v>
      </c>
      <c r="L389" s="182">
        <v>263</v>
      </c>
      <c r="M389" s="182">
        <v>504</v>
      </c>
      <c r="N389" s="182">
        <v>5</v>
      </c>
      <c r="O389" s="182">
        <v>22</v>
      </c>
      <c r="P389" s="182">
        <v>3</v>
      </c>
      <c r="Q389" s="182">
        <v>5</v>
      </c>
      <c r="R389" s="182">
        <v>3</v>
      </c>
      <c r="S389" s="182">
        <v>8</v>
      </c>
      <c r="T389" s="182">
        <v>2</v>
      </c>
      <c r="U389" s="182">
        <v>3</v>
      </c>
      <c r="V389" s="182">
        <v>5</v>
      </c>
      <c r="W389" s="182">
        <v>6</v>
      </c>
      <c r="X389" s="182">
        <v>14</v>
      </c>
      <c r="Y389" s="182">
        <v>3</v>
      </c>
      <c r="Z389" s="182">
        <v>2</v>
      </c>
      <c r="AA389" s="182">
        <v>5</v>
      </c>
      <c r="AB389" s="182">
        <v>14</v>
      </c>
      <c r="AC389" s="182">
        <v>294</v>
      </c>
      <c r="AD389" s="182">
        <v>3</v>
      </c>
    </row>
    <row r="390" spans="1:30" x14ac:dyDescent="0.25">
      <c r="A390" s="57" t="str">
        <f>'Run Rate'!A390</f>
        <v>ON00442</v>
      </c>
      <c r="B390" s="57" t="str">
        <f>'Run Rate'!B390</f>
        <v>Gold Whey 2,28kg White Chocolate Raspberry</v>
      </c>
      <c r="C390" s="57" t="str">
        <f>'Run Rate'!C390</f>
        <v>PROTEINI</v>
      </c>
      <c r="D390" s="57" t="str">
        <f>'Run Rate'!D390</f>
        <v>03 BRONZE</v>
      </c>
      <c r="E390" s="182">
        <v>7</v>
      </c>
      <c r="F390" s="182">
        <v>7</v>
      </c>
      <c r="G390" s="182">
        <v>7</v>
      </c>
      <c r="H390" s="182">
        <v>5</v>
      </c>
      <c r="I390" s="182">
        <v>11</v>
      </c>
      <c r="J390" s="182">
        <v>3</v>
      </c>
      <c r="K390" s="182">
        <v>6</v>
      </c>
      <c r="L390" s="182">
        <v>6</v>
      </c>
      <c r="M390" s="182">
        <v>4</v>
      </c>
      <c r="N390" s="182">
        <v>6</v>
      </c>
      <c r="O390" s="182">
        <v>5</v>
      </c>
      <c r="P390" s="182">
        <v>1</v>
      </c>
      <c r="Q390" s="182">
        <v>11</v>
      </c>
      <c r="R390" s="182">
        <v>3</v>
      </c>
      <c r="S390" s="182">
        <v>6</v>
      </c>
      <c r="T390" s="182">
        <v>8</v>
      </c>
      <c r="U390" s="182">
        <v>6</v>
      </c>
      <c r="V390" s="182">
        <v>9</v>
      </c>
      <c r="W390" s="182">
        <v>9</v>
      </c>
      <c r="X390" s="182">
        <v>10</v>
      </c>
      <c r="Y390" s="182">
        <v>7</v>
      </c>
      <c r="Z390" s="182">
        <v>8</v>
      </c>
      <c r="AA390" s="182">
        <v>3</v>
      </c>
      <c r="AB390" s="182">
        <v>13</v>
      </c>
      <c r="AC390" s="182">
        <v>8</v>
      </c>
      <c r="AD390" s="182">
        <v>6</v>
      </c>
    </row>
    <row r="391" spans="1:30" x14ac:dyDescent="0.25">
      <c r="A391" s="57" t="str">
        <f>'Run Rate'!A391</f>
        <v>ON00242</v>
      </c>
      <c r="B391" s="57" t="str">
        <f>'Run Rate'!B391</f>
        <v>Gold Whey 2,28kg Delicious Strawberry</v>
      </c>
      <c r="C391" s="57" t="str">
        <f>'Run Rate'!C391</f>
        <v>PROTEINI</v>
      </c>
      <c r="D391" s="57" t="str">
        <f>'Run Rate'!D391</f>
        <v>03 BRONZE</v>
      </c>
      <c r="E391" s="182">
        <v>5</v>
      </c>
      <c r="F391" s="182">
        <v>2</v>
      </c>
      <c r="G391" s="182">
        <v>6</v>
      </c>
      <c r="H391" s="182">
        <v>5</v>
      </c>
      <c r="I391" s="182">
        <v>6</v>
      </c>
      <c r="J391" s="182">
        <v>6</v>
      </c>
      <c r="K391" s="182">
        <v>12</v>
      </c>
      <c r="L391" s="182">
        <v>10</v>
      </c>
      <c r="M391" s="182">
        <v>5</v>
      </c>
      <c r="N391" s="182">
        <v>3</v>
      </c>
      <c r="O391" s="182">
        <v>8</v>
      </c>
      <c r="P391" s="182">
        <v>6</v>
      </c>
      <c r="Q391" s="182">
        <v>4</v>
      </c>
      <c r="R391" s="182">
        <v>9</v>
      </c>
      <c r="S391" s="182">
        <v>5</v>
      </c>
      <c r="T391" s="182">
        <v>6</v>
      </c>
      <c r="U391" s="182">
        <v>15</v>
      </c>
      <c r="V391" s="182">
        <v>4</v>
      </c>
      <c r="W391" s="182">
        <v>9</v>
      </c>
      <c r="X391" s="182">
        <v>7</v>
      </c>
      <c r="Y391" s="182">
        <v>3</v>
      </c>
      <c r="Z391" s="182">
        <v>4</v>
      </c>
      <c r="AA391" s="182">
        <v>10</v>
      </c>
      <c r="AB391" s="182">
        <v>11</v>
      </c>
      <c r="AC391" s="182">
        <v>6</v>
      </c>
      <c r="AD391" s="182">
        <v>7</v>
      </c>
    </row>
    <row r="392" spans="1:30" x14ac:dyDescent="0.25">
      <c r="A392" s="57" t="str">
        <f>'Run Rate'!A392</f>
        <v>POL12810</v>
      </c>
      <c r="B392" s="57" t="str">
        <f>'Run Rate'!B392</f>
        <v>Polleo Tactical Backpack, Polleo Sport, Black 45l</v>
      </c>
      <c r="C392" s="57" t="str">
        <f>'Run Rate'!C392</f>
        <v>ODJEĆA I OBUĆA</v>
      </c>
      <c r="D392" s="57" t="str">
        <f>'Run Rate'!D392</f>
        <v>03 BRONZE</v>
      </c>
      <c r="E392" s="182">
        <v>4</v>
      </c>
      <c r="F392" s="182">
        <v>3</v>
      </c>
      <c r="G392" s="182">
        <v>3</v>
      </c>
      <c r="H392" s="182">
        <v>6</v>
      </c>
      <c r="I392" s="182">
        <v>3</v>
      </c>
      <c r="J392" s="182">
        <v>2</v>
      </c>
      <c r="K392" s="182">
        <v>0</v>
      </c>
      <c r="L392" s="182">
        <v>8</v>
      </c>
      <c r="M392" s="182">
        <v>4</v>
      </c>
      <c r="N392" s="182">
        <v>2</v>
      </c>
      <c r="O392" s="182">
        <v>7</v>
      </c>
      <c r="P392" s="182">
        <v>1</v>
      </c>
      <c r="Q392" s="182">
        <v>1</v>
      </c>
      <c r="R392" s="182">
        <v>1</v>
      </c>
      <c r="S392" s="182">
        <v>3</v>
      </c>
      <c r="T392" s="182">
        <v>4</v>
      </c>
      <c r="U392" s="182">
        <v>5</v>
      </c>
      <c r="V392" s="182">
        <v>1</v>
      </c>
      <c r="W392" s="182">
        <v>2</v>
      </c>
      <c r="X392" s="182">
        <v>0</v>
      </c>
      <c r="Y392" s="182">
        <v>4</v>
      </c>
      <c r="Z392" s="182">
        <v>2</v>
      </c>
      <c r="AA392" s="182">
        <v>2</v>
      </c>
      <c r="AB392" s="182">
        <v>1</v>
      </c>
      <c r="AC392" s="182">
        <v>2</v>
      </c>
      <c r="AD392" s="182">
        <v>4</v>
      </c>
    </row>
    <row r="393" spans="1:30" x14ac:dyDescent="0.25">
      <c r="A393" s="57" t="str">
        <f>'Run Rate'!A393</f>
        <v>SCM04428</v>
      </c>
      <c r="B393" s="57" t="str">
        <f>'Run Rate'!B393</f>
        <v>The Beef 900g Chocolate</v>
      </c>
      <c r="C393" s="57" t="str">
        <f>'Run Rate'!C393</f>
        <v>PROTEINI</v>
      </c>
      <c r="D393" s="57" t="str">
        <f>'Run Rate'!D393</f>
        <v>03 BRONZE</v>
      </c>
      <c r="E393" s="182">
        <v>4</v>
      </c>
      <c r="F393" s="182">
        <v>5</v>
      </c>
      <c r="G393" s="182">
        <v>7</v>
      </c>
      <c r="H393" s="182">
        <v>2</v>
      </c>
      <c r="I393" s="182">
        <v>4</v>
      </c>
      <c r="J393" s="182">
        <v>4</v>
      </c>
      <c r="K393" s="182">
        <v>4</v>
      </c>
      <c r="L393" s="182">
        <v>1</v>
      </c>
      <c r="M393" s="182">
        <v>3</v>
      </c>
      <c r="N393" s="182">
        <v>12</v>
      </c>
      <c r="O393" s="182">
        <v>6</v>
      </c>
      <c r="P393" s="182">
        <v>6</v>
      </c>
      <c r="Q393" s="182">
        <v>12</v>
      </c>
      <c r="R393" s="182">
        <v>3</v>
      </c>
      <c r="S393" s="182">
        <v>5</v>
      </c>
      <c r="T393" s="182">
        <v>2</v>
      </c>
      <c r="U393" s="182">
        <v>4</v>
      </c>
      <c r="V393" s="182">
        <v>8</v>
      </c>
      <c r="W393" s="182">
        <v>7</v>
      </c>
      <c r="X393" s="182">
        <v>4</v>
      </c>
      <c r="Y393" s="182">
        <v>5</v>
      </c>
      <c r="Z393" s="182">
        <v>7</v>
      </c>
      <c r="AA393" s="182">
        <v>3</v>
      </c>
      <c r="AB393" s="182">
        <v>2</v>
      </c>
      <c r="AC393" s="182">
        <v>7</v>
      </c>
      <c r="AD393" s="182">
        <v>16</v>
      </c>
    </row>
    <row r="394" spans="1:30" x14ac:dyDescent="0.25">
      <c r="A394" s="57" t="str">
        <f>'Run Rate'!A394</f>
        <v>POL04476</v>
      </c>
      <c r="B394" s="57" t="str">
        <f>'Run Rate'!B394</f>
        <v>Polleo Fitness water 500 ml l-carnitine</v>
      </c>
      <c r="C394" s="57" t="str">
        <f>'Run Rate'!C394</f>
        <v>RTD &amp; SNACKS</v>
      </c>
      <c r="D394" s="57" t="str">
        <f>'Run Rate'!D394</f>
        <v>03 BRONZE</v>
      </c>
      <c r="E394" s="182">
        <v>525</v>
      </c>
      <c r="F394" s="182">
        <v>311</v>
      </c>
      <c r="G394" s="182">
        <v>417</v>
      </c>
      <c r="H394" s="182">
        <v>2879</v>
      </c>
      <c r="I394" s="182">
        <v>274</v>
      </c>
      <c r="J394" s="182">
        <v>109</v>
      </c>
      <c r="K394" s="182">
        <v>178</v>
      </c>
      <c r="L394" s="182">
        <v>297</v>
      </c>
      <c r="M394" s="182">
        <v>649</v>
      </c>
      <c r="N394" s="182">
        <v>131</v>
      </c>
      <c r="O394" s="182">
        <v>452</v>
      </c>
      <c r="P394" s="182">
        <v>197</v>
      </c>
      <c r="Q394" s="182">
        <v>219</v>
      </c>
      <c r="R394" s="182">
        <v>188</v>
      </c>
      <c r="S394" s="182">
        <v>393</v>
      </c>
      <c r="T394" s="182">
        <v>146</v>
      </c>
      <c r="U394" s="182">
        <v>389</v>
      </c>
      <c r="V394" s="182">
        <v>121</v>
      </c>
      <c r="W394" s="182">
        <v>160</v>
      </c>
      <c r="X394" s="182">
        <v>122</v>
      </c>
      <c r="Y394" s="182">
        <v>258</v>
      </c>
      <c r="Z394" s="182">
        <v>283</v>
      </c>
      <c r="AA394" s="182">
        <v>288</v>
      </c>
      <c r="AB394" s="182">
        <v>363</v>
      </c>
      <c r="AC394" s="182">
        <v>197</v>
      </c>
      <c r="AD394" s="182">
        <v>281</v>
      </c>
    </row>
    <row r="395" spans="1:30" x14ac:dyDescent="0.25">
      <c r="A395" s="57" t="str">
        <f>'Run Rate'!A395</f>
        <v>POL12758</v>
      </c>
      <c r="B395" s="57" t="str">
        <f>'Run Rate'!B395</f>
        <v>Polleo Almond Butter 350g</v>
      </c>
      <c r="C395" s="57" t="str">
        <f>'Run Rate'!C395</f>
        <v>BIO I SUPERFOODS</v>
      </c>
      <c r="D395" s="57" t="str">
        <f>'Run Rate'!D395</f>
        <v>03 BRONZE</v>
      </c>
      <c r="E395" s="182">
        <v>27</v>
      </c>
      <c r="F395" s="182">
        <v>25</v>
      </c>
      <c r="G395" s="182">
        <v>44</v>
      </c>
      <c r="H395" s="182">
        <v>20</v>
      </c>
      <c r="I395" s="182">
        <v>52</v>
      </c>
      <c r="J395" s="182">
        <v>33</v>
      </c>
      <c r="K395" s="182">
        <v>21</v>
      </c>
      <c r="L395" s="182">
        <v>24</v>
      </c>
      <c r="M395" s="182">
        <v>25</v>
      </c>
      <c r="N395" s="182">
        <v>16</v>
      </c>
      <c r="O395" s="182">
        <v>77</v>
      </c>
      <c r="P395" s="182">
        <v>18</v>
      </c>
      <c r="Q395" s="182">
        <v>4</v>
      </c>
      <c r="R395" s="182">
        <v>10</v>
      </c>
      <c r="S395" s="182">
        <v>47</v>
      </c>
      <c r="T395" s="182">
        <v>32</v>
      </c>
      <c r="U395" s="182">
        <v>63</v>
      </c>
      <c r="V395" s="182">
        <v>25</v>
      </c>
      <c r="W395" s="182">
        <v>36</v>
      </c>
      <c r="X395" s="182">
        <v>88</v>
      </c>
      <c r="Y395" s="182">
        <v>21</v>
      </c>
      <c r="Z395" s="182">
        <v>17</v>
      </c>
      <c r="AA395" s="182">
        <v>29</v>
      </c>
      <c r="AB395" s="182">
        <v>49</v>
      </c>
      <c r="AC395" s="182">
        <v>24</v>
      </c>
      <c r="AD395" s="182">
        <v>14</v>
      </c>
    </row>
    <row r="396" spans="1:30" x14ac:dyDescent="0.25">
      <c r="A396" s="57" t="str">
        <f>'Run Rate'!A396</f>
        <v>POL04373</v>
      </c>
      <c r="B396" s="57" t="str">
        <f>'Run Rate'!B396</f>
        <v>Polleo Zero Syrup 425ml Hazelnut-Choco</v>
      </c>
      <c r="C396" s="57" t="str">
        <f>'Run Rate'!C396</f>
        <v>BIO I SUPERFOODS</v>
      </c>
      <c r="D396" s="57" t="str">
        <f>'Run Rate'!D396</f>
        <v>03 BRONZE</v>
      </c>
      <c r="E396" s="182">
        <v>77</v>
      </c>
      <c r="F396" s="182">
        <v>76</v>
      </c>
      <c r="G396" s="182">
        <v>82</v>
      </c>
      <c r="H396" s="182">
        <v>47</v>
      </c>
      <c r="I396" s="182">
        <v>62</v>
      </c>
      <c r="J396" s="182">
        <v>51</v>
      </c>
      <c r="K396" s="182">
        <v>49</v>
      </c>
      <c r="L396" s="182">
        <v>35</v>
      </c>
      <c r="M396" s="182">
        <v>118</v>
      </c>
      <c r="N396" s="182">
        <v>70</v>
      </c>
      <c r="O396" s="182">
        <v>47</v>
      </c>
      <c r="P396" s="182">
        <v>30</v>
      </c>
      <c r="Q396" s="182">
        <v>6</v>
      </c>
      <c r="R396" s="182">
        <v>10</v>
      </c>
      <c r="S396" s="182">
        <v>16</v>
      </c>
      <c r="T396" s="182">
        <v>22</v>
      </c>
      <c r="U396" s="182">
        <v>26</v>
      </c>
      <c r="V396" s="182">
        <v>104</v>
      </c>
      <c r="W396" s="182">
        <v>73</v>
      </c>
      <c r="X396" s="182">
        <v>119</v>
      </c>
      <c r="Y396" s="182">
        <v>51</v>
      </c>
      <c r="Z396" s="182">
        <v>36</v>
      </c>
      <c r="AA396" s="182">
        <v>44</v>
      </c>
      <c r="AB396" s="182">
        <v>94</v>
      </c>
      <c r="AC396" s="182">
        <v>71</v>
      </c>
      <c r="AD396" s="182">
        <v>76</v>
      </c>
    </row>
    <row r="397" spans="1:30" x14ac:dyDescent="0.25">
      <c r="A397" s="57" t="str">
        <f>'Run Rate'!A397</f>
        <v>SHM00076</v>
      </c>
      <c r="B397" s="57" t="str">
        <f>'Run Rate'!B397</f>
        <v>DEFENDER, Let the Gainz Begin, 600 ml</v>
      </c>
      <c r="C397" s="57" t="str">
        <f>'Run Rate'!C397</f>
        <v>DRINKWARE I HOME</v>
      </c>
      <c r="D397" s="57" t="str">
        <f>'Run Rate'!D397</f>
        <v>03 BRONZE</v>
      </c>
      <c r="E397" s="182">
        <v>30</v>
      </c>
      <c r="F397" s="182">
        <v>15</v>
      </c>
      <c r="G397" s="182">
        <v>20</v>
      </c>
      <c r="H397" s="182">
        <v>25</v>
      </c>
      <c r="I397" s="182">
        <v>42</v>
      </c>
      <c r="J397" s="182">
        <v>22</v>
      </c>
      <c r="K397" s="182">
        <v>15</v>
      </c>
      <c r="L397" s="182">
        <v>23</v>
      </c>
      <c r="M397" s="182">
        <v>32</v>
      </c>
      <c r="N397" s="182">
        <v>16</v>
      </c>
      <c r="O397" s="182">
        <v>36</v>
      </c>
      <c r="P397" s="182">
        <v>20</v>
      </c>
      <c r="Q397" s="182">
        <v>23</v>
      </c>
      <c r="R397" s="182">
        <v>12</v>
      </c>
      <c r="S397" s="182">
        <v>13</v>
      </c>
      <c r="T397" s="182">
        <v>23</v>
      </c>
      <c r="U397" s="182">
        <v>31</v>
      </c>
      <c r="V397" s="182">
        <v>28</v>
      </c>
      <c r="W397" s="182">
        <v>25</v>
      </c>
      <c r="X397" s="182">
        <v>71</v>
      </c>
      <c r="Y397" s="182">
        <v>14</v>
      </c>
      <c r="Z397" s="182">
        <v>12</v>
      </c>
      <c r="AA397" s="182">
        <v>22</v>
      </c>
      <c r="AB397" s="182">
        <v>48</v>
      </c>
      <c r="AC397" s="182">
        <v>33</v>
      </c>
      <c r="AD397" s="182">
        <v>26</v>
      </c>
    </row>
    <row r="398" spans="1:30" x14ac:dyDescent="0.25">
      <c r="A398" s="57" t="str">
        <f>'Run Rate'!A398</f>
        <v>SCM04409</v>
      </c>
      <c r="B398" s="57" t="str">
        <f>'Run Rate'!B398</f>
        <v>Hydroflex 2kg vanilla</v>
      </c>
      <c r="C398" s="57" t="str">
        <f>'Run Rate'!C398</f>
        <v>PROTEINI</v>
      </c>
      <c r="D398" s="57" t="str">
        <f>'Run Rate'!D398</f>
        <v>03 BRONZE</v>
      </c>
      <c r="E398" s="182">
        <v>0</v>
      </c>
      <c r="F398" s="182">
        <v>1</v>
      </c>
      <c r="G398" s="182">
        <v>2</v>
      </c>
      <c r="H398" s="182">
        <v>1</v>
      </c>
      <c r="I398" s="182">
        <v>1</v>
      </c>
      <c r="J398" s="182">
        <v>1</v>
      </c>
      <c r="K398" s="182">
        <v>1</v>
      </c>
      <c r="L398" s="182">
        <v>2</v>
      </c>
      <c r="M398" s="182">
        <v>1</v>
      </c>
      <c r="N398" s="182">
        <v>11</v>
      </c>
      <c r="O398" s="182">
        <v>8</v>
      </c>
      <c r="P398" s="182">
        <v>7</v>
      </c>
      <c r="Q398" s="182">
        <v>19</v>
      </c>
      <c r="R398" s="182">
        <v>1</v>
      </c>
      <c r="S398" s="182">
        <v>1</v>
      </c>
      <c r="T398" s="182">
        <v>2</v>
      </c>
      <c r="U398" s="182">
        <v>0</v>
      </c>
      <c r="V398" s="182">
        <v>1</v>
      </c>
      <c r="W398" s="182">
        <v>1</v>
      </c>
      <c r="X398" s="182">
        <v>2</v>
      </c>
      <c r="Y398" s="182">
        <v>2</v>
      </c>
      <c r="Z398" s="182">
        <v>2</v>
      </c>
      <c r="AA398" s="182">
        <v>4</v>
      </c>
      <c r="AB398" s="182">
        <v>16</v>
      </c>
      <c r="AC398" s="182">
        <v>13</v>
      </c>
      <c r="AD398" s="182">
        <v>24</v>
      </c>
    </row>
    <row r="399" spans="1:30" x14ac:dyDescent="0.25">
      <c r="A399" s="57" t="str">
        <f>'Run Rate'!A399</f>
        <v>SCM04332</v>
      </c>
      <c r="B399" s="57" t="str">
        <f>'Run Rate'!B399</f>
        <v>LCLT-1000 500ml wild berries</v>
      </c>
      <c r="C399" s="57" t="str">
        <f>'Run Rate'!C399</f>
        <v>SPORTSKA PREHRANA</v>
      </c>
      <c r="D399" s="57" t="str">
        <f>'Run Rate'!D399</f>
        <v>03 BRONZE</v>
      </c>
      <c r="E399" s="182">
        <v>10</v>
      </c>
      <c r="F399" s="182">
        <v>4</v>
      </c>
      <c r="G399" s="182">
        <v>5</v>
      </c>
      <c r="H399" s="182">
        <v>1</v>
      </c>
      <c r="I399" s="182">
        <v>10</v>
      </c>
      <c r="J399" s="182">
        <v>4</v>
      </c>
      <c r="K399" s="182">
        <v>8</v>
      </c>
      <c r="L399" s="182">
        <v>5</v>
      </c>
      <c r="M399" s="182">
        <v>5</v>
      </c>
      <c r="N399" s="182">
        <v>10</v>
      </c>
      <c r="O399" s="182">
        <v>10</v>
      </c>
      <c r="P399" s="182">
        <v>8</v>
      </c>
      <c r="Q399" s="182">
        <v>6</v>
      </c>
      <c r="R399" s="182">
        <v>8</v>
      </c>
      <c r="S399" s="182">
        <v>11</v>
      </c>
      <c r="T399" s="182">
        <v>9</v>
      </c>
      <c r="U399" s="182">
        <v>3</v>
      </c>
      <c r="V399" s="182">
        <v>10</v>
      </c>
      <c r="W399" s="182">
        <v>3</v>
      </c>
      <c r="X399" s="182">
        <v>5</v>
      </c>
      <c r="Y399" s="182">
        <v>4</v>
      </c>
      <c r="Z399" s="182">
        <v>6</v>
      </c>
      <c r="AA399" s="182">
        <v>6</v>
      </c>
      <c r="AB399" s="182">
        <v>8</v>
      </c>
      <c r="AC399" s="182">
        <v>12</v>
      </c>
      <c r="AD399" s="182">
        <v>12</v>
      </c>
    </row>
    <row r="400" spans="1:30" x14ac:dyDescent="0.25">
      <c r="A400" s="57" t="str">
        <f>'Run Rate'!A400</f>
        <v>POL09923</v>
      </c>
      <c r="B400" s="57" t="str">
        <f>'Run Rate'!B400</f>
        <v>Protein pancake 65g unflavoured</v>
      </c>
      <c r="C400" s="57" t="str">
        <f>'Run Rate'!C400</f>
        <v>PROTEINI</v>
      </c>
      <c r="D400" s="57" t="str">
        <f>'Run Rate'!D400</f>
        <v>03 BRONZE</v>
      </c>
      <c r="E400" s="182">
        <v>131</v>
      </c>
      <c r="F400" s="182">
        <v>98</v>
      </c>
      <c r="G400" s="182">
        <v>107</v>
      </c>
      <c r="H400" s="182">
        <v>74</v>
      </c>
      <c r="I400" s="182">
        <v>170</v>
      </c>
      <c r="J400" s="182">
        <v>90</v>
      </c>
      <c r="K400" s="182">
        <v>101</v>
      </c>
      <c r="L400" s="182">
        <v>100</v>
      </c>
      <c r="M400" s="182">
        <v>229</v>
      </c>
      <c r="N400" s="182">
        <v>102</v>
      </c>
      <c r="O400" s="182">
        <v>240</v>
      </c>
      <c r="P400" s="182">
        <v>99</v>
      </c>
      <c r="Q400" s="182">
        <v>115</v>
      </c>
      <c r="R400" s="182">
        <v>53</v>
      </c>
      <c r="S400" s="182">
        <v>115</v>
      </c>
      <c r="T400" s="182">
        <v>48</v>
      </c>
      <c r="U400" s="182">
        <v>148</v>
      </c>
      <c r="V400" s="182">
        <v>61</v>
      </c>
      <c r="W400" s="182">
        <v>119</v>
      </c>
      <c r="X400" s="182">
        <v>175</v>
      </c>
      <c r="Y400" s="182">
        <v>96</v>
      </c>
      <c r="Z400" s="182">
        <v>78</v>
      </c>
      <c r="AA400" s="182">
        <v>201</v>
      </c>
      <c r="AB400" s="182">
        <v>180</v>
      </c>
      <c r="AC400" s="182">
        <v>139</v>
      </c>
      <c r="AD400" s="182">
        <v>111</v>
      </c>
    </row>
    <row r="401" spans="1:30" x14ac:dyDescent="0.25">
      <c r="A401" s="57" t="str">
        <f>'Run Rate'!A401</f>
        <v>SHM00073</v>
      </c>
      <c r="B401" s="57" t="str">
        <f>'Run Rate'!B401</f>
        <v>DEFENDER, Make Them Jealous, 600 ml</v>
      </c>
      <c r="C401" s="57" t="str">
        <f>'Run Rate'!C401</f>
        <v>DRINKWARE I HOME</v>
      </c>
      <c r="D401" s="57" t="str">
        <f>'Run Rate'!D401</f>
        <v>03 BRONZE</v>
      </c>
      <c r="E401" s="182">
        <v>23</v>
      </c>
      <c r="F401" s="182">
        <v>34</v>
      </c>
      <c r="G401" s="182">
        <v>22</v>
      </c>
      <c r="H401" s="182">
        <v>25</v>
      </c>
      <c r="I401" s="182">
        <v>43</v>
      </c>
      <c r="J401" s="182">
        <v>16</v>
      </c>
      <c r="K401" s="182">
        <v>29</v>
      </c>
      <c r="L401" s="182">
        <v>17</v>
      </c>
      <c r="M401" s="182">
        <v>883</v>
      </c>
      <c r="N401" s="182">
        <v>20</v>
      </c>
      <c r="O401" s="182">
        <v>16</v>
      </c>
      <c r="P401" s="182">
        <v>48</v>
      </c>
      <c r="Q401" s="182">
        <v>20</v>
      </c>
      <c r="R401" s="182">
        <v>8</v>
      </c>
      <c r="S401" s="182">
        <v>9</v>
      </c>
      <c r="T401" s="182">
        <v>14</v>
      </c>
      <c r="U401" s="182">
        <v>41</v>
      </c>
      <c r="V401" s="182">
        <v>21</v>
      </c>
      <c r="W401" s="182">
        <v>17</v>
      </c>
      <c r="X401" s="182">
        <v>40</v>
      </c>
      <c r="Y401" s="182">
        <v>15</v>
      </c>
      <c r="Z401" s="182">
        <v>13</v>
      </c>
      <c r="AA401" s="182">
        <v>16</v>
      </c>
      <c r="AB401" s="182">
        <v>45</v>
      </c>
      <c r="AC401" s="182">
        <v>26</v>
      </c>
      <c r="AD401" s="182">
        <v>28</v>
      </c>
    </row>
    <row r="402" spans="1:30" x14ac:dyDescent="0.25">
      <c r="A402" s="57" t="str">
        <f>'Run Rate'!A402</f>
        <v>ATC06506</v>
      </c>
      <c r="B402" s="57" t="str">
        <f>'Run Rate'!B402</f>
        <v>Deep Tissue Foam Roller ORANGE</v>
      </c>
      <c r="C402" s="57" t="str">
        <f>'Run Rate'!C402</f>
        <v>FITNESS OPREMA</v>
      </c>
      <c r="D402" s="57" t="str">
        <f>'Run Rate'!D402</f>
        <v>03 BRONZE</v>
      </c>
      <c r="E402" s="182">
        <v>1</v>
      </c>
      <c r="F402" s="182">
        <v>0</v>
      </c>
      <c r="G402" s="182">
        <v>2</v>
      </c>
      <c r="H402" s="182">
        <v>8</v>
      </c>
      <c r="I402" s="182">
        <v>3</v>
      </c>
      <c r="J402" s="182">
        <v>4</v>
      </c>
      <c r="K402" s="182">
        <v>0</v>
      </c>
      <c r="L402" s="182">
        <v>2</v>
      </c>
      <c r="M402" s="182">
        <v>3</v>
      </c>
      <c r="N402" s="182">
        <v>5</v>
      </c>
      <c r="O402" s="182">
        <v>4</v>
      </c>
      <c r="P402" s="182">
        <v>4</v>
      </c>
      <c r="Q402" s="182">
        <v>3</v>
      </c>
      <c r="R402" s="182">
        <v>2</v>
      </c>
      <c r="S402" s="182">
        <v>3</v>
      </c>
      <c r="T402" s="182">
        <v>3</v>
      </c>
      <c r="U402" s="182">
        <v>22</v>
      </c>
      <c r="V402" s="182">
        <v>2</v>
      </c>
      <c r="W402" s="182">
        <v>3</v>
      </c>
      <c r="X402" s="182">
        <v>9</v>
      </c>
      <c r="Y402" s="182">
        <v>1</v>
      </c>
      <c r="Z402" s="182">
        <v>4</v>
      </c>
      <c r="AA402" s="182">
        <v>3</v>
      </c>
      <c r="AB402" s="182">
        <v>7</v>
      </c>
      <c r="AC402" s="182">
        <v>10</v>
      </c>
      <c r="AD402" s="182">
        <v>10</v>
      </c>
    </row>
    <row r="403" spans="1:30" x14ac:dyDescent="0.25">
      <c r="A403" s="57" t="str">
        <f>'Run Rate'!A403</f>
        <v>POL09776</v>
      </c>
      <c r="B403" s="57" t="str">
        <f>'Run Rate'!B403</f>
        <v>Polleo Instant Oats 2,5kg</v>
      </c>
      <c r="C403" s="57" t="str">
        <f>'Run Rate'!C403</f>
        <v>BIO I SUPERFOODS</v>
      </c>
      <c r="D403" s="57" t="str">
        <f>'Run Rate'!D403</f>
        <v>03 BRONZE</v>
      </c>
      <c r="E403" s="182">
        <v>21</v>
      </c>
      <c r="F403" s="182">
        <v>10</v>
      </c>
      <c r="G403" s="182">
        <v>20</v>
      </c>
      <c r="H403" s="182">
        <v>13</v>
      </c>
      <c r="I403" s="182">
        <v>7</v>
      </c>
      <c r="J403" s="182">
        <v>4</v>
      </c>
      <c r="K403" s="182">
        <v>9</v>
      </c>
      <c r="L403" s="182">
        <v>10</v>
      </c>
      <c r="M403" s="182">
        <v>16</v>
      </c>
      <c r="N403" s="182">
        <v>15</v>
      </c>
      <c r="O403" s="182">
        <v>5</v>
      </c>
      <c r="P403" s="182">
        <v>7</v>
      </c>
      <c r="Q403" s="182">
        <v>26</v>
      </c>
      <c r="R403" s="182">
        <v>9</v>
      </c>
      <c r="S403" s="182">
        <v>5</v>
      </c>
      <c r="T403" s="182">
        <v>7</v>
      </c>
      <c r="U403" s="182">
        <v>15</v>
      </c>
      <c r="V403" s="182">
        <v>10</v>
      </c>
      <c r="W403" s="182">
        <v>18</v>
      </c>
      <c r="X403" s="182">
        <v>17</v>
      </c>
      <c r="Y403" s="182">
        <v>13</v>
      </c>
      <c r="Z403" s="182">
        <v>7</v>
      </c>
      <c r="AA403" s="182">
        <v>16</v>
      </c>
      <c r="AB403" s="182">
        <v>13</v>
      </c>
      <c r="AC403" s="182">
        <v>20</v>
      </c>
      <c r="AD403" s="182">
        <v>15</v>
      </c>
    </row>
    <row r="404" spans="1:30" x14ac:dyDescent="0.25">
      <c r="A404" s="57" t="str">
        <f>'Run Rate'!A404</f>
        <v>SCM04326</v>
      </c>
      <c r="B404" s="57" t="str">
        <f>'Run Rate'!B404</f>
        <v>Nitromax 4kg chocolate</v>
      </c>
      <c r="C404" s="57" t="str">
        <f>'Run Rate'!C404</f>
        <v>SPORTSKA PREHRANA</v>
      </c>
      <c r="D404" s="57" t="str">
        <f>'Run Rate'!D404</f>
        <v>03 BRONZE</v>
      </c>
      <c r="E404" s="182">
        <v>7</v>
      </c>
      <c r="F404" s="182">
        <v>1</v>
      </c>
      <c r="G404" s="182">
        <v>0</v>
      </c>
      <c r="H404" s="182">
        <v>7</v>
      </c>
      <c r="I404" s="182">
        <v>3</v>
      </c>
      <c r="J404" s="182">
        <v>4</v>
      </c>
      <c r="K404" s="182">
        <v>2</v>
      </c>
      <c r="L404" s="182">
        <v>3</v>
      </c>
      <c r="M404" s="182">
        <v>4</v>
      </c>
      <c r="N404" s="182">
        <v>15</v>
      </c>
      <c r="O404" s="182">
        <v>4</v>
      </c>
      <c r="P404" s="182">
        <v>2</v>
      </c>
      <c r="Q404" s="182">
        <v>12</v>
      </c>
      <c r="R404" s="182">
        <v>5</v>
      </c>
      <c r="S404" s="182">
        <v>2</v>
      </c>
      <c r="T404" s="182">
        <v>3</v>
      </c>
      <c r="U404" s="182">
        <v>4</v>
      </c>
      <c r="V404" s="182">
        <v>1</v>
      </c>
      <c r="W404" s="182">
        <v>2</v>
      </c>
      <c r="X404" s="182">
        <v>6</v>
      </c>
      <c r="Y404" s="182">
        <v>3</v>
      </c>
      <c r="Z404" s="182">
        <v>3</v>
      </c>
      <c r="AA404" s="182">
        <v>4</v>
      </c>
      <c r="AB404" s="182">
        <v>5</v>
      </c>
      <c r="AC404" s="182">
        <v>23</v>
      </c>
      <c r="AD404" s="182">
        <v>9</v>
      </c>
    </row>
    <row r="405" spans="1:30" x14ac:dyDescent="0.25">
      <c r="A405" s="57" t="str">
        <f>'Run Rate'!A405</f>
        <v>ON00538</v>
      </c>
      <c r="B405" s="57" t="str">
        <f>'Run Rate'!B405</f>
        <v>ON PLATINUM PWO FRUIT PUNCH 420G</v>
      </c>
      <c r="C405" s="57" t="str">
        <f>'Run Rate'!C405</f>
        <v>SPORTSKA PREHRANA</v>
      </c>
      <c r="D405" s="57" t="str">
        <f>'Run Rate'!D405</f>
        <v>03 BRONZE</v>
      </c>
      <c r="E405" s="182">
        <v>5</v>
      </c>
      <c r="F405" s="182">
        <v>0</v>
      </c>
      <c r="G405" s="182">
        <v>1</v>
      </c>
      <c r="H405" s="182">
        <v>3</v>
      </c>
      <c r="I405" s="182">
        <v>3</v>
      </c>
      <c r="J405" s="182">
        <v>3</v>
      </c>
      <c r="K405" s="182">
        <v>16</v>
      </c>
      <c r="L405" s="182">
        <v>3</v>
      </c>
      <c r="M405" s="182">
        <v>6</v>
      </c>
      <c r="N405" s="182">
        <v>3</v>
      </c>
      <c r="O405" s="182">
        <v>21</v>
      </c>
      <c r="P405" s="182">
        <v>15</v>
      </c>
      <c r="Q405" s="182">
        <v>17</v>
      </c>
      <c r="R405" s="182">
        <v>9</v>
      </c>
      <c r="S405" s="182">
        <v>9</v>
      </c>
      <c r="T405" s="182">
        <v>7</v>
      </c>
      <c r="U405" s="182">
        <v>1</v>
      </c>
      <c r="V405" s="182">
        <v>1</v>
      </c>
      <c r="W405" s="182">
        <v>3</v>
      </c>
      <c r="X405" s="182">
        <v>1</v>
      </c>
      <c r="Y405" s="182">
        <v>0</v>
      </c>
      <c r="Z405" s="182">
        <v>1</v>
      </c>
      <c r="AA405" s="182">
        <v>3</v>
      </c>
      <c r="AB405" s="182">
        <v>0</v>
      </c>
      <c r="AC405" s="182">
        <v>0</v>
      </c>
      <c r="AD405" s="182">
        <v>1</v>
      </c>
    </row>
    <row r="406" spans="1:30" x14ac:dyDescent="0.25">
      <c r="A406" s="57" t="str">
        <f>'Run Rate'!A406</f>
        <v>POL12852</v>
      </c>
      <c r="B406" s="57" t="str">
        <f>'Run Rate'!B406</f>
        <v>Polleo Premium HydroX Whey 1,8kg Vanilla Raspberry</v>
      </c>
      <c r="C406" s="57" t="str">
        <f>'Run Rate'!C406</f>
        <v>PROTEINI</v>
      </c>
      <c r="D406" s="57" t="str">
        <f>'Run Rate'!D406</f>
        <v>03 BRONZE</v>
      </c>
      <c r="E406" s="182">
        <v>0</v>
      </c>
      <c r="F406" s="182">
        <v>0</v>
      </c>
      <c r="G406" s="182">
        <v>0</v>
      </c>
      <c r="H406" s="182">
        <v>0</v>
      </c>
      <c r="I406" s="182">
        <v>0</v>
      </c>
      <c r="J406" s="182">
        <v>0</v>
      </c>
      <c r="K406" s="182">
        <v>0</v>
      </c>
      <c r="L406" s="182">
        <v>0</v>
      </c>
      <c r="M406" s="182">
        <v>0</v>
      </c>
      <c r="N406" s="182">
        <v>0</v>
      </c>
      <c r="O406" s="182">
        <v>0</v>
      </c>
      <c r="P406" s="182">
        <v>0</v>
      </c>
      <c r="Q406" s="182">
        <v>0</v>
      </c>
      <c r="R406" s="182">
        <v>0</v>
      </c>
      <c r="S406" s="182">
        <v>0</v>
      </c>
      <c r="T406" s="182">
        <v>0</v>
      </c>
      <c r="U406" s="182">
        <v>0</v>
      </c>
      <c r="V406" s="182">
        <v>0</v>
      </c>
      <c r="W406" s="182">
        <v>0</v>
      </c>
      <c r="X406" s="182">
        <v>0</v>
      </c>
      <c r="Y406" s="182">
        <v>0</v>
      </c>
      <c r="Z406" s="182">
        <v>0</v>
      </c>
      <c r="AA406" s="182">
        <v>0</v>
      </c>
      <c r="AB406" s="182">
        <v>0</v>
      </c>
      <c r="AC406" s="182">
        <v>0</v>
      </c>
      <c r="AD406" s="182">
        <v>0</v>
      </c>
    </row>
    <row r="407" spans="1:30" x14ac:dyDescent="0.25">
      <c r="A407" s="57" t="str">
        <f>'Run Rate'!A407</f>
        <v>ATC06623</v>
      </c>
      <c r="B407" s="57" t="str">
        <f>'Run Rate'!B407</f>
        <v>Deep Tissue Foam Roller BLACK</v>
      </c>
      <c r="C407" s="57" t="str">
        <f>'Run Rate'!C407</f>
        <v>FITNESS OPREMA</v>
      </c>
      <c r="D407" s="57" t="str">
        <f>'Run Rate'!D407</f>
        <v>03 BRONZE</v>
      </c>
      <c r="E407" s="182">
        <v>1</v>
      </c>
      <c r="F407" s="182">
        <v>3</v>
      </c>
      <c r="G407" s="182">
        <v>4</v>
      </c>
      <c r="H407" s="182">
        <v>4</v>
      </c>
      <c r="I407" s="182">
        <v>8</v>
      </c>
      <c r="J407" s="182">
        <v>8</v>
      </c>
      <c r="K407" s="182">
        <v>5</v>
      </c>
      <c r="L407" s="182">
        <v>6</v>
      </c>
      <c r="M407" s="182">
        <v>10</v>
      </c>
      <c r="N407" s="182">
        <v>6</v>
      </c>
      <c r="O407" s="182">
        <v>7</v>
      </c>
      <c r="P407" s="182">
        <v>4</v>
      </c>
      <c r="Q407" s="182">
        <v>6</v>
      </c>
      <c r="R407" s="182">
        <v>8</v>
      </c>
      <c r="S407" s="182">
        <v>6</v>
      </c>
      <c r="T407" s="182">
        <v>5</v>
      </c>
      <c r="U407" s="182">
        <v>12</v>
      </c>
      <c r="V407" s="182">
        <v>12</v>
      </c>
      <c r="W407" s="182">
        <v>7</v>
      </c>
      <c r="X407" s="182">
        <v>13</v>
      </c>
      <c r="Y407" s="182">
        <v>4</v>
      </c>
      <c r="Z407" s="182">
        <v>8</v>
      </c>
      <c r="AA407" s="182">
        <v>12</v>
      </c>
      <c r="AB407" s="182">
        <v>9</v>
      </c>
      <c r="AC407" s="182">
        <v>13</v>
      </c>
      <c r="AD407" s="182">
        <v>4</v>
      </c>
    </row>
    <row r="408" spans="1:30" x14ac:dyDescent="0.25">
      <c r="A408" s="57" t="str">
        <f>'Run Rate'!A408</f>
        <v>POL12864</v>
      </c>
      <c r="B408" s="57" t="str">
        <f>'Run Rate'!B408</f>
        <v>Polleo L-Arginine 250 g</v>
      </c>
      <c r="C408" s="57" t="str">
        <f>'Run Rate'!C408</f>
        <v>SPORTSKA PREHRANA</v>
      </c>
      <c r="D408" s="57" t="str">
        <f>'Run Rate'!D408</f>
        <v>03 BRONZE</v>
      </c>
      <c r="E408" s="182">
        <v>0</v>
      </c>
      <c r="F408" s="182">
        <v>0</v>
      </c>
      <c r="G408" s="182">
        <v>0</v>
      </c>
      <c r="H408" s="182">
        <v>0</v>
      </c>
      <c r="I408" s="182">
        <v>0</v>
      </c>
      <c r="J408" s="182">
        <v>0</v>
      </c>
      <c r="K408" s="182">
        <v>0</v>
      </c>
      <c r="L408" s="182">
        <v>0</v>
      </c>
      <c r="M408" s="182">
        <v>0</v>
      </c>
      <c r="N408" s="182">
        <v>0</v>
      </c>
      <c r="O408" s="182">
        <v>0</v>
      </c>
      <c r="P408" s="182">
        <v>0</v>
      </c>
      <c r="Q408" s="182">
        <v>0</v>
      </c>
      <c r="R408" s="182">
        <v>0</v>
      </c>
      <c r="S408" s="182">
        <v>0</v>
      </c>
      <c r="T408" s="182">
        <v>0</v>
      </c>
      <c r="U408" s="182">
        <v>0</v>
      </c>
      <c r="V408" s="182">
        <v>0</v>
      </c>
      <c r="W408" s="182">
        <v>0</v>
      </c>
      <c r="X408" s="182">
        <v>0</v>
      </c>
      <c r="Y408" s="182">
        <v>0</v>
      </c>
      <c r="Z408" s="182">
        <v>0</v>
      </c>
      <c r="AA408" s="182">
        <v>0</v>
      </c>
      <c r="AB408" s="182">
        <v>0</v>
      </c>
      <c r="AC408" s="182">
        <v>0</v>
      </c>
      <c r="AD408" s="182">
        <v>0</v>
      </c>
    </row>
    <row r="409" spans="1:30" x14ac:dyDescent="0.25">
      <c r="A409" s="57" t="str">
        <f>'Run Rate'!A409</f>
        <v>GAR04841</v>
      </c>
      <c r="B409" s="57" t="str">
        <f>'Run Rate'!B409</f>
        <v>Fenix 8 Pro 47 mm LTE AMOLED Sapphire Carbon Gray Tit. Black Strap</v>
      </c>
      <c r="C409" s="57" t="str">
        <f>'Run Rate'!C409</f>
        <v>GADGETI</v>
      </c>
      <c r="D409" s="57" t="str">
        <f>'Run Rate'!D409</f>
        <v>03 BRONZE</v>
      </c>
      <c r="E409" s="182">
        <v>0</v>
      </c>
      <c r="F409" s="182">
        <v>0</v>
      </c>
      <c r="G409" s="182">
        <v>0</v>
      </c>
      <c r="H409" s="182">
        <v>0</v>
      </c>
      <c r="I409" s="182">
        <v>0</v>
      </c>
      <c r="J409" s="182">
        <v>0</v>
      </c>
      <c r="K409" s="182">
        <v>0</v>
      </c>
      <c r="L409" s="182">
        <v>0</v>
      </c>
      <c r="M409" s="182">
        <v>0</v>
      </c>
      <c r="N409" s="182">
        <v>0</v>
      </c>
      <c r="O409" s="182">
        <v>0</v>
      </c>
      <c r="P409" s="182">
        <v>0</v>
      </c>
      <c r="Q409" s="182">
        <v>0</v>
      </c>
      <c r="R409" s="182">
        <v>0</v>
      </c>
      <c r="S409" s="182">
        <v>0</v>
      </c>
      <c r="T409" s="182">
        <v>0</v>
      </c>
      <c r="U409" s="182">
        <v>0</v>
      </c>
      <c r="V409" s="182">
        <v>0</v>
      </c>
      <c r="W409" s="182">
        <v>0</v>
      </c>
      <c r="X409" s="182">
        <v>0</v>
      </c>
      <c r="Y409" s="182">
        <v>0</v>
      </c>
      <c r="Z409" s="182">
        <v>0</v>
      </c>
      <c r="AA409" s="182">
        <v>0</v>
      </c>
      <c r="AB409" s="182">
        <v>0</v>
      </c>
      <c r="AC409" s="182">
        <v>0</v>
      </c>
      <c r="AD409" s="182">
        <v>0</v>
      </c>
    </row>
    <row r="410" spans="1:30" x14ac:dyDescent="0.25">
      <c r="A410" s="57" t="str">
        <f>'Run Rate'!A410</f>
        <v>ZOE12300</v>
      </c>
      <c r="B410" s="57" t="str">
        <f>'Run Rate'!B410</f>
        <v>Prostirka My precious premium ECO Yoga black ZOE</v>
      </c>
      <c r="C410" s="57" t="str">
        <f>'Run Rate'!C410</f>
        <v>FITNESS OPREMA</v>
      </c>
      <c r="D410" s="57" t="str">
        <f>'Run Rate'!D410</f>
        <v>03 BRONZE</v>
      </c>
      <c r="E410" s="182">
        <v>2</v>
      </c>
      <c r="F410" s="182">
        <v>4</v>
      </c>
      <c r="G410" s="182">
        <v>3</v>
      </c>
      <c r="H410" s="182">
        <v>3</v>
      </c>
      <c r="I410" s="182">
        <v>5</v>
      </c>
      <c r="J410" s="182">
        <v>2</v>
      </c>
      <c r="K410" s="182">
        <v>14</v>
      </c>
      <c r="L410" s="182">
        <v>1</v>
      </c>
      <c r="M410" s="182">
        <v>2</v>
      </c>
      <c r="N410" s="182">
        <v>5</v>
      </c>
      <c r="O410" s="182">
        <v>1</v>
      </c>
      <c r="P410" s="182">
        <v>6</v>
      </c>
      <c r="Q410" s="182">
        <v>2</v>
      </c>
      <c r="R410" s="182">
        <v>5</v>
      </c>
      <c r="S410" s="182">
        <v>0</v>
      </c>
      <c r="T410" s="182">
        <v>6</v>
      </c>
      <c r="U410" s="182">
        <v>23</v>
      </c>
      <c r="V410" s="182">
        <v>4</v>
      </c>
      <c r="W410" s="182">
        <v>2</v>
      </c>
      <c r="X410" s="182">
        <v>14</v>
      </c>
      <c r="Y410" s="182">
        <v>1</v>
      </c>
      <c r="Z410" s="182">
        <v>3</v>
      </c>
      <c r="AA410" s="182">
        <v>2</v>
      </c>
      <c r="AB410" s="182">
        <v>14</v>
      </c>
      <c r="AC410" s="182">
        <v>2</v>
      </c>
      <c r="AD410" s="182">
        <v>3</v>
      </c>
    </row>
    <row r="411" spans="1:30" x14ac:dyDescent="0.25">
      <c r="A411" s="57" t="str">
        <f>'Run Rate'!A411</f>
        <v>SCM04392</v>
      </c>
      <c r="B411" s="57" t="str">
        <f>'Run Rate'!B411</f>
        <v>100R Whey - 2 kg Vanilla-Blueberry</v>
      </c>
      <c r="C411" s="57" t="str">
        <f>'Run Rate'!C411</f>
        <v>PROTEINI</v>
      </c>
      <c r="D411" s="57" t="str">
        <f>'Run Rate'!D411</f>
        <v>03 BRONZE</v>
      </c>
      <c r="E411" s="182">
        <v>10</v>
      </c>
      <c r="F411" s="182">
        <v>5</v>
      </c>
      <c r="G411" s="182">
        <v>1</v>
      </c>
      <c r="H411" s="182">
        <v>5</v>
      </c>
      <c r="I411" s="182">
        <v>4</v>
      </c>
      <c r="J411" s="182">
        <v>3</v>
      </c>
      <c r="K411" s="182">
        <v>0</v>
      </c>
      <c r="L411" s="182">
        <v>2</v>
      </c>
      <c r="M411" s="182">
        <v>1</v>
      </c>
      <c r="N411" s="182">
        <v>3</v>
      </c>
      <c r="O411" s="182">
        <v>1</v>
      </c>
      <c r="P411" s="182">
        <v>3</v>
      </c>
      <c r="Q411" s="182">
        <v>9</v>
      </c>
      <c r="R411" s="182">
        <v>1</v>
      </c>
      <c r="S411" s="182">
        <v>4</v>
      </c>
      <c r="T411" s="182">
        <v>4</v>
      </c>
      <c r="U411" s="182">
        <v>7</v>
      </c>
      <c r="V411" s="182">
        <v>6</v>
      </c>
      <c r="W411" s="182">
        <v>8</v>
      </c>
      <c r="X411" s="182">
        <v>8</v>
      </c>
      <c r="Y411" s="182">
        <v>3</v>
      </c>
      <c r="Z411" s="182">
        <v>5</v>
      </c>
      <c r="AA411" s="182">
        <v>2</v>
      </c>
      <c r="AB411" s="182">
        <v>6</v>
      </c>
      <c r="AC411" s="182">
        <v>16</v>
      </c>
      <c r="AD411" s="182">
        <v>12</v>
      </c>
    </row>
    <row r="412" spans="1:30" x14ac:dyDescent="0.25">
      <c r="A412" s="57" t="str">
        <f>'Run Rate'!A412</f>
        <v>GAR04845</v>
      </c>
      <c r="B412" s="57" t="str">
        <f>'Run Rate'!B412</f>
        <v>Venu 4 41mm Beige Lunar Gold Bone</v>
      </c>
      <c r="C412" s="57" t="str">
        <f>'Run Rate'!C412</f>
        <v>GADGETI</v>
      </c>
      <c r="D412" s="57" t="str">
        <f>'Run Rate'!D412</f>
        <v>03 BRONZE</v>
      </c>
      <c r="E412" s="182">
        <v>0</v>
      </c>
      <c r="F412" s="182">
        <v>0</v>
      </c>
      <c r="G412" s="182">
        <v>0</v>
      </c>
      <c r="H412" s="182">
        <v>0</v>
      </c>
      <c r="I412" s="182">
        <v>0</v>
      </c>
      <c r="J412" s="182">
        <v>0</v>
      </c>
      <c r="K412" s="182">
        <v>0</v>
      </c>
      <c r="L412" s="182">
        <v>0</v>
      </c>
      <c r="M412" s="182">
        <v>0</v>
      </c>
      <c r="N412" s="182">
        <v>0</v>
      </c>
      <c r="O412" s="182">
        <v>0</v>
      </c>
      <c r="P412" s="182">
        <v>0</v>
      </c>
      <c r="Q412" s="182">
        <v>0</v>
      </c>
      <c r="R412" s="182">
        <v>0</v>
      </c>
      <c r="S412" s="182">
        <v>0</v>
      </c>
      <c r="T412" s="182">
        <v>0</v>
      </c>
      <c r="U412" s="182">
        <v>0</v>
      </c>
      <c r="V412" s="182">
        <v>0</v>
      </c>
      <c r="W412" s="182">
        <v>0</v>
      </c>
      <c r="X412" s="182">
        <v>0</v>
      </c>
      <c r="Y412" s="182">
        <v>0</v>
      </c>
      <c r="Z412" s="182">
        <v>0</v>
      </c>
      <c r="AA412" s="182">
        <v>0</v>
      </c>
      <c r="AB412" s="182">
        <v>0</v>
      </c>
      <c r="AC412" s="182">
        <v>0</v>
      </c>
      <c r="AD412" s="182">
        <v>0</v>
      </c>
    </row>
    <row r="413" spans="1:30" x14ac:dyDescent="0.25">
      <c r="A413" s="57" t="str">
        <f>'Run Rate'!A413</f>
        <v>SCM04335</v>
      </c>
      <c r="B413" s="57" t="str">
        <f>'Run Rate'!B413</f>
        <v>MassRage 500g</v>
      </c>
      <c r="C413" s="57" t="str">
        <f>'Run Rate'!C413</f>
        <v>SPORTSKA PREHRANA</v>
      </c>
      <c r="D413" s="57" t="str">
        <f>'Run Rate'!D413</f>
        <v>03 BRONZE</v>
      </c>
      <c r="E413" s="182">
        <v>5</v>
      </c>
      <c r="F413" s="182">
        <v>3</v>
      </c>
      <c r="G413" s="182">
        <v>2</v>
      </c>
      <c r="H413" s="182">
        <v>2</v>
      </c>
      <c r="I413" s="182">
        <v>4</v>
      </c>
      <c r="J413" s="182">
        <v>1</v>
      </c>
      <c r="K413" s="182">
        <v>3</v>
      </c>
      <c r="L413" s="182">
        <v>4</v>
      </c>
      <c r="M413" s="182">
        <v>5</v>
      </c>
      <c r="N413" s="182">
        <v>5</v>
      </c>
      <c r="O413" s="182">
        <v>3</v>
      </c>
      <c r="P413" s="182">
        <v>5</v>
      </c>
      <c r="Q413" s="182">
        <v>7</v>
      </c>
      <c r="R413" s="182">
        <v>1</v>
      </c>
      <c r="S413" s="182">
        <v>3</v>
      </c>
      <c r="T413" s="182">
        <v>1</v>
      </c>
      <c r="U413" s="182">
        <v>2</v>
      </c>
      <c r="V413" s="182">
        <v>2</v>
      </c>
      <c r="W413" s="182">
        <v>9</v>
      </c>
      <c r="X413" s="182">
        <v>6</v>
      </c>
      <c r="Y413" s="182">
        <v>3</v>
      </c>
      <c r="Z413" s="182">
        <v>1</v>
      </c>
      <c r="AA413" s="182">
        <v>4</v>
      </c>
      <c r="AB413" s="182">
        <v>1</v>
      </c>
      <c r="AC413" s="182">
        <v>9</v>
      </c>
      <c r="AD413" s="182">
        <v>8</v>
      </c>
    </row>
    <row r="414" spans="1:30" x14ac:dyDescent="0.25">
      <c r="A414" s="57" t="str">
        <f>'Run Rate'!A414</f>
        <v>FIT05845</v>
      </c>
      <c r="B414" s="57" t="str">
        <f>'Run Rate'!B414</f>
        <v>Bučica gumirana heksagonalna 15 kg</v>
      </c>
      <c r="C414" s="57" t="str">
        <f>'Run Rate'!C414</f>
        <v>FITNESS OPREMA</v>
      </c>
      <c r="D414" s="57" t="str">
        <f>'Run Rate'!D414</f>
        <v>03 BRONZE</v>
      </c>
      <c r="E414" s="182">
        <v>3</v>
      </c>
      <c r="F414" s="182">
        <v>4</v>
      </c>
      <c r="G414" s="182">
        <v>1</v>
      </c>
      <c r="H414" s="182">
        <v>0</v>
      </c>
      <c r="I414" s="182">
        <v>4</v>
      </c>
      <c r="J414" s="182">
        <v>2</v>
      </c>
      <c r="K414" s="182">
        <v>7</v>
      </c>
      <c r="L414" s="182">
        <v>3</v>
      </c>
      <c r="M414" s="182">
        <v>1</v>
      </c>
      <c r="N414" s="182">
        <v>2</v>
      </c>
      <c r="O414" s="182">
        <v>4</v>
      </c>
      <c r="P414" s="182">
        <v>7</v>
      </c>
      <c r="Q414" s="182">
        <v>6</v>
      </c>
      <c r="R414" s="182">
        <v>8</v>
      </c>
      <c r="S414" s="182">
        <v>3</v>
      </c>
      <c r="T414" s="182">
        <v>2</v>
      </c>
      <c r="U414" s="182">
        <v>10</v>
      </c>
      <c r="V414" s="182">
        <v>2</v>
      </c>
      <c r="W414" s="182">
        <v>4</v>
      </c>
      <c r="X414" s="182">
        <v>2</v>
      </c>
      <c r="Y414" s="182">
        <v>4</v>
      </c>
      <c r="Z414" s="182">
        <v>0</v>
      </c>
      <c r="AA414" s="182">
        <v>0</v>
      </c>
      <c r="AB414" s="182">
        <v>0</v>
      </c>
      <c r="AC414" s="182">
        <v>3</v>
      </c>
      <c r="AD414" s="182">
        <v>1</v>
      </c>
    </row>
    <row r="415" spans="1:30" x14ac:dyDescent="0.25">
      <c r="A415" s="57" t="str">
        <f>'Run Rate'!A415</f>
        <v>SHM00014</v>
      </c>
      <c r="B415" s="57" t="str">
        <f>'Run Rate'!B415</f>
        <v>Shieldmixer Hero Pro Powerpuff Girls</v>
      </c>
      <c r="C415" s="57" t="str">
        <f>'Run Rate'!C415</f>
        <v>DRINKWARE I HOME</v>
      </c>
      <c r="D415" s="57" t="str">
        <f>'Run Rate'!D415</f>
        <v>03 BRONZE</v>
      </c>
      <c r="E415" s="182">
        <v>9</v>
      </c>
      <c r="F415" s="182">
        <v>7</v>
      </c>
      <c r="G415" s="182">
        <v>5</v>
      </c>
      <c r="H415" s="182">
        <v>8</v>
      </c>
      <c r="I415" s="182">
        <v>42</v>
      </c>
      <c r="J415" s="182">
        <v>5</v>
      </c>
      <c r="K415" s="182">
        <v>8</v>
      </c>
      <c r="L415" s="182">
        <v>6</v>
      </c>
      <c r="M415" s="182">
        <v>307</v>
      </c>
      <c r="N415" s="182">
        <v>7</v>
      </c>
      <c r="O415" s="182">
        <v>23</v>
      </c>
      <c r="P415" s="182">
        <v>4</v>
      </c>
      <c r="Q415" s="182">
        <v>10</v>
      </c>
      <c r="R415" s="182">
        <v>7</v>
      </c>
      <c r="S415" s="182">
        <v>4</v>
      </c>
      <c r="T415" s="182">
        <v>6</v>
      </c>
      <c r="U415" s="182">
        <v>8</v>
      </c>
      <c r="V415" s="182">
        <v>5</v>
      </c>
      <c r="W415" s="182">
        <v>6</v>
      </c>
      <c r="X415" s="182">
        <v>10</v>
      </c>
      <c r="Y415" s="182">
        <v>6</v>
      </c>
      <c r="Z415" s="182">
        <v>8</v>
      </c>
      <c r="AA415" s="182">
        <v>9</v>
      </c>
      <c r="AB415" s="182">
        <v>18</v>
      </c>
      <c r="AC415" s="182">
        <v>8</v>
      </c>
      <c r="AD415" s="182">
        <v>14</v>
      </c>
    </row>
    <row r="416" spans="1:30" x14ac:dyDescent="0.25">
      <c r="A416" s="57" t="str">
        <f>'Run Rate'!A416</f>
        <v>UFC16117</v>
      </c>
      <c r="B416" s="57" t="str">
        <f>'Run Rate'!B416</f>
        <v>OPRO SELF-FIT SILVER UFC Black/Red</v>
      </c>
      <c r="C416" s="57" t="str">
        <f>'Run Rate'!C416</f>
        <v>BORILAČKA OPREMA</v>
      </c>
      <c r="D416" s="57" t="str">
        <f>'Run Rate'!D416</f>
        <v>03 BRONZE</v>
      </c>
      <c r="E416" s="182">
        <v>7</v>
      </c>
      <c r="F416" s="182">
        <v>5</v>
      </c>
      <c r="G416" s="182">
        <v>12</v>
      </c>
      <c r="H416" s="182">
        <v>18</v>
      </c>
      <c r="I416" s="182">
        <v>14</v>
      </c>
      <c r="J416" s="182">
        <v>9</v>
      </c>
      <c r="K416" s="182">
        <v>7</v>
      </c>
      <c r="L416" s="182">
        <v>13</v>
      </c>
      <c r="M416" s="182">
        <v>7</v>
      </c>
      <c r="N416" s="182">
        <v>10</v>
      </c>
      <c r="O416" s="182">
        <v>8</v>
      </c>
      <c r="P416" s="182">
        <v>10</v>
      </c>
      <c r="Q416" s="182">
        <v>16</v>
      </c>
      <c r="R416" s="182">
        <v>15</v>
      </c>
      <c r="S416" s="182">
        <v>13</v>
      </c>
      <c r="T416" s="182">
        <v>8</v>
      </c>
      <c r="U416" s="182">
        <v>14</v>
      </c>
      <c r="V416" s="182">
        <v>16</v>
      </c>
      <c r="W416" s="182">
        <v>13</v>
      </c>
      <c r="X416" s="182">
        <v>15</v>
      </c>
      <c r="Y416" s="182">
        <v>12</v>
      </c>
      <c r="Z416" s="182">
        <v>6</v>
      </c>
      <c r="AA416" s="182">
        <v>12</v>
      </c>
      <c r="AB416" s="182">
        <v>2</v>
      </c>
      <c r="AC416" s="182">
        <v>9</v>
      </c>
      <c r="AD416" s="182">
        <v>7</v>
      </c>
    </row>
    <row r="417" spans="1:30" x14ac:dyDescent="0.25">
      <c r="A417" s="57" t="str">
        <f>'Run Rate'!A417</f>
        <v>ZOE12457</v>
      </c>
      <c r="B417" s="57" t="str">
        <f>'Run Rate'!B417</f>
        <v>ZOE Whey 250g Choco Hazelnut Rocher</v>
      </c>
      <c r="C417" s="57" t="str">
        <f>'Run Rate'!C417</f>
        <v>PROTEINI</v>
      </c>
      <c r="D417" s="57" t="str">
        <f>'Run Rate'!D417</f>
        <v>03 BRONZE</v>
      </c>
      <c r="E417" s="182">
        <v>0</v>
      </c>
      <c r="F417" s="182">
        <v>0</v>
      </c>
      <c r="G417" s="182">
        <v>0</v>
      </c>
      <c r="H417" s="182">
        <v>0</v>
      </c>
      <c r="I417" s="182">
        <v>0</v>
      </c>
      <c r="J417" s="182">
        <v>0</v>
      </c>
      <c r="K417" s="182">
        <v>0</v>
      </c>
      <c r="L417" s="182">
        <v>0</v>
      </c>
      <c r="M417" s="182">
        <v>0</v>
      </c>
      <c r="N417" s="182">
        <v>0</v>
      </c>
      <c r="O417" s="182">
        <v>0</v>
      </c>
      <c r="P417" s="182">
        <v>0</v>
      </c>
      <c r="Q417" s="182">
        <v>0</v>
      </c>
      <c r="R417" s="182">
        <v>5</v>
      </c>
      <c r="S417" s="182">
        <v>7</v>
      </c>
      <c r="T417" s="182">
        <v>2</v>
      </c>
      <c r="U417" s="182">
        <v>4</v>
      </c>
      <c r="V417" s="182">
        <v>4</v>
      </c>
      <c r="W417" s="182">
        <v>6</v>
      </c>
      <c r="X417" s="182">
        <v>7</v>
      </c>
      <c r="Y417" s="182">
        <v>4</v>
      </c>
      <c r="Z417" s="182">
        <v>1</v>
      </c>
      <c r="AA417" s="182">
        <v>7</v>
      </c>
      <c r="AB417" s="182">
        <v>4</v>
      </c>
      <c r="AC417" s="182">
        <v>2</v>
      </c>
      <c r="AD417" s="182">
        <v>4</v>
      </c>
    </row>
    <row r="418" spans="1:30" x14ac:dyDescent="0.25">
      <c r="A418" s="57" t="str">
        <f>'Run Rate'!A418</f>
        <v>POL12707</v>
      </c>
      <c r="B418" s="57" t="str">
        <f>'Run Rate'!B418</f>
        <v>Polleo Pro Whey 30g sachet Vanilla-raspberry</v>
      </c>
      <c r="C418" s="57" t="str">
        <f>'Run Rate'!C418</f>
        <v>PROTEINI</v>
      </c>
      <c r="D418" s="57" t="str">
        <f>'Run Rate'!D418</f>
        <v>03 BRONZE</v>
      </c>
      <c r="E418" s="182">
        <v>132</v>
      </c>
      <c r="F418" s="182">
        <v>122</v>
      </c>
      <c r="G418" s="182">
        <v>272</v>
      </c>
      <c r="H418" s="182">
        <v>45</v>
      </c>
      <c r="I418" s="182">
        <v>162</v>
      </c>
      <c r="J418" s="182">
        <v>148</v>
      </c>
      <c r="K418" s="182">
        <v>122</v>
      </c>
      <c r="L418" s="182">
        <v>78</v>
      </c>
      <c r="M418" s="182">
        <v>281</v>
      </c>
      <c r="N418" s="182">
        <v>65</v>
      </c>
      <c r="O418" s="182">
        <v>256</v>
      </c>
      <c r="P418" s="182">
        <v>42</v>
      </c>
      <c r="Q418" s="182">
        <v>122</v>
      </c>
      <c r="R418" s="182">
        <v>15</v>
      </c>
      <c r="S418" s="182">
        <v>125</v>
      </c>
      <c r="T418" s="182">
        <v>85</v>
      </c>
      <c r="U418" s="182">
        <v>159</v>
      </c>
      <c r="V418" s="182">
        <v>42</v>
      </c>
      <c r="W418" s="182">
        <v>145</v>
      </c>
      <c r="X418" s="182">
        <v>199</v>
      </c>
      <c r="Y418" s="182">
        <v>109</v>
      </c>
      <c r="Z418" s="182">
        <v>46</v>
      </c>
      <c r="AA418" s="182">
        <v>145</v>
      </c>
      <c r="AB418" s="182">
        <v>116</v>
      </c>
      <c r="AC418" s="182">
        <v>100</v>
      </c>
      <c r="AD418" s="182">
        <v>83</v>
      </c>
    </row>
    <row r="419" spans="1:30" x14ac:dyDescent="0.25">
      <c r="A419" s="57" t="str">
        <f>'Run Rate'!A419</f>
        <v>UFC16115</v>
      </c>
      <c r="B419" s="57" t="str">
        <f>'Run Rate'!B419</f>
        <v>OPRO SELF-FIT Bronze UFC White</v>
      </c>
      <c r="C419" s="57" t="str">
        <f>'Run Rate'!C419</f>
        <v>BORILAČKA OPREMA</v>
      </c>
      <c r="D419" s="57" t="str">
        <f>'Run Rate'!D419</f>
        <v>03 BRONZE</v>
      </c>
      <c r="E419" s="182">
        <v>23</v>
      </c>
      <c r="F419" s="182">
        <v>16</v>
      </c>
      <c r="G419" s="182">
        <v>23</v>
      </c>
      <c r="H419" s="182">
        <v>19</v>
      </c>
      <c r="I419" s="182">
        <v>22</v>
      </c>
      <c r="J419" s="182">
        <v>14</v>
      </c>
      <c r="K419" s="182">
        <v>12</v>
      </c>
      <c r="L419" s="182">
        <v>20</v>
      </c>
      <c r="M419" s="182">
        <v>17</v>
      </c>
      <c r="N419" s="182">
        <v>21</v>
      </c>
      <c r="O419" s="182">
        <v>14</v>
      </c>
      <c r="P419" s="182">
        <v>16</v>
      </c>
      <c r="Q419" s="182">
        <v>20</v>
      </c>
      <c r="R419" s="182">
        <v>16</v>
      </c>
      <c r="S419" s="182">
        <v>19</v>
      </c>
      <c r="T419" s="182">
        <v>18</v>
      </c>
      <c r="U419" s="182">
        <v>18</v>
      </c>
      <c r="V419" s="182">
        <v>15</v>
      </c>
      <c r="W419" s="182">
        <v>15</v>
      </c>
      <c r="X419" s="182">
        <v>16</v>
      </c>
      <c r="Y419" s="182">
        <v>18</v>
      </c>
      <c r="Z419" s="182">
        <v>19</v>
      </c>
      <c r="AA419" s="182">
        <v>13</v>
      </c>
      <c r="AB419" s="182">
        <v>16</v>
      </c>
      <c r="AC419" s="182">
        <v>30</v>
      </c>
      <c r="AD419" s="182">
        <v>10</v>
      </c>
    </row>
    <row r="420" spans="1:30" x14ac:dyDescent="0.25">
      <c r="A420" s="57" t="str">
        <f>'Run Rate'!A420</f>
        <v>ZOE12301</v>
      </c>
      <c r="B420" s="57" t="str">
        <f>'Run Rate'!B420</f>
        <v>Prostirka My everyday ECO TPE Yoga Nude ZOE</v>
      </c>
      <c r="C420" s="57" t="str">
        <f>'Run Rate'!C420</f>
        <v>FITNESS OPREMA</v>
      </c>
      <c r="D420" s="57" t="str">
        <f>'Run Rate'!D420</f>
        <v>03 BRONZE</v>
      </c>
      <c r="E420" s="182">
        <v>5</v>
      </c>
      <c r="F420" s="182">
        <v>0</v>
      </c>
      <c r="G420" s="182">
        <v>7</v>
      </c>
      <c r="H420" s="182">
        <v>1</v>
      </c>
      <c r="I420" s="182">
        <v>5</v>
      </c>
      <c r="J420" s="182">
        <v>1</v>
      </c>
      <c r="K420" s="182">
        <v>6</v>
      </c>
      <c r="L420" s="182">
        <v>0</v>
      </c>
      <c r="M420" s="182">
        <v>1</v>
      </c>
      <c r="N420" s="182">
        <v>3</v>
      </c>
      <c r="O420" s="182">
        <v>3</v>
      </c>
      <c r="P420" s="182">
        <v>1</v>
      </c>
      <c r="Q420" s="182">
        <v>1</v>
      </c>
      <c r="R420" s="182">
        <v>4</v>
      </c>
      <c r="S420" s="182">
        <v>26</v>
      </c>
      <c r="T420" s="182">
        <v>5</v>
      </c>
      <c r="U420" s="182">
        <v>13</v>
      </c>
      <c r="V420" s="182">
        <v>4</v>
      </c>
      <c r="W420" s="182">
        <v>7</v>
      </c>
      <c r="X420" s="182">
        <v>20</v>
      </c>
      <c r="Y420" s="182">
        <v>4</v>
      </c>
      <c r="Z420" s="182">
        <v>5</v>
      </c>
      <c r="AA420" s="182">
        <v>3</v>
      </c>
      <c r="AB420" s="182">
        <v>13</v>
      </c>
      <c r="AC420" s="182">
        <v>3</v>
      </c>
      <c r="AD420" s="182">
        <v>3</v>
      </c>
    </row>
    <row r="421" spans="1:30" x14ac:dyDescent="0.25">
      <c r="A421" s="57" t="str">
        <f>'Run Rate'!A421</f>
        <v>TRX02014</v>
      </c>
      <c r="B421" s="57" t="str">
        <f>'Run Rate'!B421</f>
        <v>TRX Pro Suspension Trainer</v>
      </c>
      <c r="C421" s="57" t="str">
        <f>'Run Rate'!C421</f>
        <v>FITNESS OPREMA</v>
      </c>
      <c r="D421" s="57" t="str">
        <f>'Run Rate'!D421</f>
        <v>03 BRONZE</v>
      </c>
      <c r="E421" s="182">
        <v>1</v>
      </c>
      <c r="F421" s="182">
        <v>0</v>
      </c>
      <c r="G421" s="182">
        <v>0</v>
      </c>
      <c r="H421" s="182">
        <v>0</v>
      </c>
      <c r="I421" s="182">
        <v>0</v>
      </c>
      <c r="J421" s="182">
        <v>0</v>
      </c>
      <c r="K421" s="182">
        <v>0</v>
      </c>
      <c r="L421" s="182">
        <v>0</v>
      </c>
      <c r="M421" s="182">
        <v>1</v>
      </c>
      <c r="N421" s="182">
        <v>0</v>
      </c>
      <c r="O421" s="182">
        <v>1</v>
      </c>
      <c r="P421" s="182">
        <v>0</v>
      </c>
      <c r="Q421" s="182">
        <v>0</v>
      </c>
      <c r="R421" s="182">
        <v>0</v>
      </c>
      <c r="S421" s="182">
        <v>0</v>
      </c>
      <c r="T421" s="182">
        <v>0</v>
      </c>
      <c r="U421" s="182">
        <v>2</v>
      </c>
      <c r="V421" s="182">
        <v>1</v>
      </c>
      <c r="W421" s="182">
        <v>1</v>
      </c>
      <c r="X421" s="182">
        <v>1</v>
      </c>
      <c r="Y421" s="182">
        <v>0</v>
      </c>
      <c r="Z421" s="182">
        <v>0</v>
      </c>
      <c r="AA421" s="182">
        <v>1</v>
      </c>
      <c r="AB421" s="182">
        <v>0</v>
      </c>
      <c r="AC421" s="182">
        <v>0</v>
      </c>
      <c r="AD421" s="182">
        <v>0</v>
      </c>
    </row>
    <row r="422" spans="1:30" x14ac:dyDescent="0.25">
      <c r="A422" s="57" t="str">
        <f>'Run Rate'!A422</f>
        <v>SCM04303</v>
      </c>
      <c r="B422" s="57" t="str">
        <f>'Run Rate'!B422</f>
        <v>Nitromax 2kg chocolate</v>
      </c>
      <c r="C422" s="57" t="str">
        <f>'Run Rate'!C422</f>
        <v>SPORTSKA PREHRANA</v>
      </c>
      <c r="D422" s="57" t="str">
        <f>'Run Rate'!D422</f>
        <v>03 BRONZE</v>
      </c>
      <c r="E422" s="182">
        <v>9</v>
      </c>
      <c r="F422" s="182">
        <v>6</v>
      </c>
      <c r="G422" s="182">
        <v>4</v>
      </c>
      <c r="H422" s="182">
        <v>3</v>
      </c>
      <c r="I422" s="182">
        <v>5</v>
      </c>
      <c r="J422" s="182">
        <v>3</v>
      </c>
      <c r="K422" s="182">
        <v>2</v>
      </c>
      <c r="L422" s="182">
        <v>6</v>
      </c>
      <c r="M422" s="182">
        <v>4</v>
      </c>
      <c r="N422" s="182">
        <v>6</v>
      </c>
      <c r="O422" s="182">
        <v>4</v>
      </c>
      <c r="P422" s="182">
        <v>4</v>
      </c>
      <c r="Q422" s="182">
        <v>12</v>
      </c>
      <c r="R422" s="182">
        <v>3</v>
      </c>
      <c r="S422" s="182">
        <v>5</v>
      </c>
      <c r="T422" s="182">
        <v>2</v>
      </c>
      <c r="U422" s="182">
        <v>5</v>
      </c>
      <c r="V422" s="182">
        <v>4</v>
      </c>
      <c r="W422" s="182">
        <v>2</v>
      </c>
      <c r="X422" s="182">
        <v>6</v>
      </c>
      <c r="Y422" s="182">
        <v>5</v>
      </c>
      <c r="Z422" s="182">
        <v>3</v>
      </c>
      <c r="AA422" s="182">
        <v>3</v>
      </c>
      <c r="AB422" s="182">
        <v>5</v>
      </c>
      <c r="AC422" s="182">
        <v>14</v>
      </c>
      <c r="AD422" s="182">
        <v>17</v>
      </c>
    </row>
    <row r="423" spans="1:30" x14ac:dyDescent="0.25">
      <c r="A423" s="57" t="str">
        <f>'Run Rate'!A423</f>
        <v>ATC06500</v>
      </c>
      <c r="B423" s="57" t="str">
        <f>'Run Rate'!B423</f>
        <v>Bučica gumirana 1 kg</v>
      </c>
      <c r="C423" s="57" t="str">
        <f>'Run Rate'!C423</f>
        <v>FITNESS OPREMA</v>
      </c>
      <c r="D423" s="57" t="str">
        <f>'Run Rate'!D423</f>
        <v>03 BRONZE</v>
      </c>
      <c r="E423" s="182">
        <v>1</v>
      </c>
      <c r="F423" s="182">
        <v>2</v>
      </c>
      <c r="G423" s="182">
        <v>48</v>
      </c>
      <c r="H423" s="182">
        <v>42</v>
      </c>
      <c r="I423" s="182">
        <v>35</v>
      </c>
      <c r="J423" s="182">
        <v>21</v>
      </c>
      <c r="K423" s="182">
        <v>40</v>
      </c>
      <c r="L423" s="182">
        <v>20</v>
      </c>
      <c r="M423" s="182">
        <v>26</v>
      </c>
      <c r="N423" s="182">
        <v>23</v>
      </c>
      <c r="O423" s="182">
        <v>29</v>
      </c>
      <c r="P423" s="182">
        <v>29</v>
      </c>
      <c r="Q423" s="182">
        <v>18</v>
      </c>
      <c r="R423" s="182">
        <v>26</v>
      </c>
      <c r="S423" s="182">
        <v>14</v>
      </c>
      <c r="T423" s="182">
        <v>15</v>
      </c>
      <c r="U423" s="182">
        <v>17</v>
      </c>
      <c r="V423" s="182">
        <v>25</v>
      </c>
      <c r="W423" s="182">
        <v>18</v>
      </c>
      <c r="X423" s="182">
        <v>9</v>
      </c>
      <c r="Y423" s="182">
        <v>19</v>
      </c>
      <c r="Z423" s="182">
        <v>18</v>
      </c>
      <c r="AA423" s="182">
        <v>31</v>
      </c>
      <c r="AB423" s="182">
        <v>35</v>
      </c>
      <c r="AC423" s="182">
        <v>55</v>
      </c>
      <c r="AD423" s="182">
        <v>28</v>
      </c>
    </row>
    <row r="424" spans="1:30" x14ac:dyDescent="0.25">
      <c r="A424" s="57" t="str">
        <f>'Run Rate'!A424</f>
        <v>ON00432</v>
      </c>
      <c r="B424" s="57" t="str">
        <f>'Run Rate'!B424</f>
        <v>Serious Mass 5,45kg Cookies&amp;Cream</v>
      </c>
      <c r="C424" s="57" t="str">
        <f>'Run Rate'!C424</f>
        <v>SPORTSKA PREHRANA</v>
      </c>
      <c r="D424" s="57" t="str">
        <f>'Run Rate'!D424</f>
        <v>03 BRONZE</v>
      </c>
      <c r="E424" s="182">
        <v>3</v>
      </c>
      <c r="F424" s="182">
        <v>2</v>
      </c>
      <c r="G424" s="182">
        <v>8</v>
      </c>
      <c r="H424" s="182">
        <v>6</v>
      </c>
      <c r="I424" s="182">
        <v>6</v>
      </c>
      <c r="J424" s="182">
        <v>2</v>
      </c>
      <c r="K424" s="182">
        <v>2</v>
      </c>
      <c r="L424" s="182">
        <v>6</v>
      </c>
      <c r="M424" s="182">
        <v>7</v>
      </c>
      <c r="N424" s="182">
        <v>6</v>
      </c>
      <c r="O424" s="182">
        <v>4</v>
      </c>
      <c r="P424" s="182">
        <v>3</v>
      </c>
      <c r="Q424" s="182">
        <v>1</v>
      </c>
      <c r="R424" s="182">
        <v>3</v>
      </c>
      <c r="S424" s="182">
        <v>3</v>
      </c>
      <c r="T424" s="182">
        <v>10</v>
      </c>
      <c r="U424" s="182">
        <v>4</v>
      </c>
      <c r="V424" s="182">
        <v>10</v>
      </c>
      <c r="W424" s="182">
        <v>12</v>
      </c>
      <c r="X424" s="182">
        <v>6</v>
      </c>
      <c r="Y424" s="182">
        <v>6</v>
      </c>
      <c r="Z424" s="182">
        <v>7</v>
      </c>
      <c r="AA424" s="182">
        <v>9</v>
      </c>
      <c r="AB424" s="182">
        <v>2</v>
      </c>
      <c r="AC424" s="182">
        <v>0</v>
      </c>
      <c r="AD424" s="182">
        <v>1</v>
      </c>
    </row>
    <row r="425" spans="1:30" x14ac:dyDescent="0.25">
      <c r="A425" s="57" t="str">
        <f>'Run Rate'!A425</f>
        <v>POL12708</v>
      </c>
      <c r="B425" s="57" t="str">
        <f>'Run Rate'!B425</f>
        <v>Polleo Pro Whey 908g Vanilla raspberry</v>
      </c>
      <c r="C425" s="57" t="str">
        <f>'Run Rate'!C425</f>
        <v>PROTEINI</v>
      </c>
      <c r="D425" s="57" t="str">
        <f>'Run Rate'!D425</f>
        <v>03 BRONZE</v>
      </c>
      <c r="E425" s="182">
        <v>14</v>
      </c>
      <c r="F425" s="182">
        <v>54</v>
      </c>
      <c r="G425" s="182">
        <v>16</v>
      </c>
      <c r="H425" s="182">
        <v>6</v>
      </c>
      <c r="I425" s="182">
        <v>8</v>
      </c>
      <c r="J425" s="182">
        <v>11</v>
      </c>
      <c r="K425" s="182">
        <v>6</v>
      </c>
      <c r="L425" s="182">
        <v>10</v>
      </c>
      <c r="M425" s="182">
        <v>3</v>
      </c>
      <c r="N425" s="182">
        <v>4</v>
      </c>
      <c r="O425" s="182">
        <v>22</v>
      </c>
      <c r="P425" s="182">
        <v>11</v>
      </c>
      <c r="Q425" s="182">
        <v>6</v>
      </c>
      <c r="R425" s="182">
        <v>3</v>
      </c>
      <c r="S425" s="182">
        <v>15</v>
      </c>
      <c r="T425" s="182">
        <v>5</v>
      </c>
      <c r="U425" s="182">
        <v>8</v>
      </c>
      <c r="V425" s="182">
        <v>11</v>
      </c>
      <c r="W425" s="182">
        <v>12</v>
      </c>
      <c r="X425" s="182">
        <v>22</v>
      </c>
      <c r="Y425" s="182">
        <v>3</v>
      </c>
      <c r="Z425" s="182">
        <v>12</v>
      </c>
      <c r="AA425" s="182">
        <v>18</v>
      </c>
      <c r="AB425" s="182">
        <v>23</v>
      </c>
      <c r="AC425" s="182">
        <v>34</v>
      </c>
      <c r="AD425" s="182">
        <v>14</v>
      </c>
    </row>
    <row r="426" spans="1:30" x14ac:dyDescent="0.25">
      <c r="A426" s="57" t="str">
        <f>'Run Rate'!A426</f>
        <v>POL09806</v>
      </c>
      <c r="B426" s="57" t="str">
        <f>'Run Rate'!B426</f>
        <v>Polleo Tonalin CLA 60 softgels</v>
      </c>
      <c r="C426" s="57" t="str">
        <f>'Run Rate'!C426</f>
        <v>SPORTSKA PREHRANA</v>
      </c>
      <c r="D426" s="57" t="str">
        <f>'Run Rate'!D426</f>
        <v>03 BRONZE</v>
      </c>
      <c r="E426" s="182">
        <v>23</v>
      </c>
      <c r="F426" s="182">
        <v>10</v>
      </c>
      <c r="G426" s="182">
        <v>13</v>
      </c>
      <c r="H426" s="182">
        <v>14</v>
      </c>
      <c r="I426" s="182">
        <v>9</v>
      </c>
      <c r="J426" s="182">
        <v>17</v>
      </c>
      <c r="K426" s="182">
        <v>12</v>
      </c>
      <c r="L426" s="182">
        <v>14</v>
      </c>
      <c r="M426" s="182">
        <v>14</v>
      </c>
      <c r="N426" s="182">
        <v>20</v>
      </c>
      <c r="O426" s="182">
        <v>6</v>
      </c>
      <c r="P426" s="182">
        <v>11</v>
      </c>
      <c r="Q426" s="182">
        <v>11</v>
      </c>
      <c r="R426" s="182">
        <v>6</v>
      </c>
      <c r="S426" s="182">
        <v>9</v>
      </c>
      <c r="T426" s="182">
        <v>17</v>
      </c>
      <c r="U426" s="182">
        <v>43</v>
      </c>
      <c r="V426" s="182">
        <v>37</v>
      </c>
      <c r="W426" s="182">
        <v>35</v>
      </c>
      <c r="X426" s="182">
        <v>36</v>
      </c>
      <c r="Y426" s="182">
        <v>7</v>
      </c>
      <c r="Z426" s="182">
        <v>11</v>
      </c>
      <c r="AA426" s="182">
        <v>11</v>
      </c>
      <c r="AB426" s="182">
        <v>10</v>
      </c>
      <c r="AC426" s="182">
        <v>11</v>
      </c>
      <c r="AD426" s="182">
        <v>10</v>
      </c>
    </row>
    <row r="427" spans="1:30" x14ac:dyDescent="0.25">
      <c r="A427" s="57" t="str">
        <f>'Run Rate'!A427</f>
        <v>UFC16149</v>
      </c>
      <c r="B427" s="57" t="str">
        <f>'Run Rate'!B427</f>
        <v>OPRO Self-Fit štitnik za zube GEN5 Srebrni- Crno/ Srebrni</v>
      </c>
      <c r="C427" s="57" t="str">
        <f>'Run Rate'!C427</f>
        <v>BORILAČKA OPREMA</v>
      </c>
      <c r="D427" s="57" t="str">
        <f>'Run Rate'!D427</f>
        <v>03 BRONZE</v>
      </c>
      <c r="E427" s="182">
        <v>10</v>
      </c>
      <c r="F427" s="182">
        <v>11</v>
      </c>
      <c r="G427" s="182">
        <v>12</v>
      </c>
      <c r="H427" s="182">
        <v>12</v>
      </c>
      <c r="I427" s="182">
        <v>9</v>
      </c>
      <c r="J427" s="182">
        <v>6</v>
      </c>
      <c r="K427" s="182">
        <v>7</v>
      </c>
      <c r="L427" s="182">
        <v>10</v>
      </c>
      <c r="M427" s="182">
        <v>6</v>
      </c>
      <c r="N427" s="182">
        <v>8</v>
      </c>
      <c r="O427" s="182">
        <v>8</v>
      </c>
      <c r="P427" s="182">
        <v>3</v>
      </c>
      <c r="Q427" s="182">
        <v>7</v>
      </c>
      <c r="R427" s="182">
        <v>4</v>
      </c>
      <c r="S427" s="182">
        <v>3</v>
      </c>
      <c r="T427" s="182">
        <v>7</v>
      </c>
      <c r="U427" s="182">
        <v>7</v>
      </c>
      <c r="V427" s="182">
        <v>5</v>
      </c>
      <c r="W427" s="182">
        <v>2</v>
      </c>
      <c r="X427" s="182">
        <v>7</v>
      </c>
      <c r="Y427" s="182">
        <v>5</v>
      </c>
      <c r="Z427" s="182">
        <v>6</v>
      </c>
      <c r="AA427" s="182">
        <v>8</v>
      </c>
      <c r="AB427" s="182">
        <v>8</v>
      </c>
      <c r="AC427" s="182">
        <v>17</v>
      </c>
      <c r="AD427" s="182">
        <v>10</v>
      </c>
    </row>
    <row r="428" spans="1:30" x14ac:dyDescent="0.25">
      <c r="A428" s="57" t="str">
        <f>'Run Rate'!A428</f>
        <v>HUW15027</v>
      </c>
      <c r="B428" s="57" t="str">
        <f>'Run Rate'!B428</f>
        <v>Huawei Watch GT6 Pro 46mm Black</v>
      </c>
      <c r="C428" s="57" t="str">
        <f>'Run Rate'!C428</f>
        <v>GADGETI</v>
      </c>
      <c r="D428" s="57" t="str">
        <f>'Run Rate'!D428</f>
        <v>03 BRONZE</v>
      </c>
      <c r="E428" s="182">
        <v>0</v>
      </c>
      <c r="F428" s="182">
        <v>0</v>
      </c>
      <c r="G428" s="182">
        <v>0</v>
      </c>
      <c r="H428" s="182">
        <v>0</v>
      </c>
      <c r="I428" s="182">
        <v>0</v>
      </c>
      <c r="J428" s="182">
        <v>0</v>
      </c>
      <c r="K428" s="182">
        <v>0</v>
      </c>
      <c r="L428" s="182">
        <v>0</v>
      </c>
      <c r="M428" s="182">
        <v>0</v>
      </c>
      <c r="N428" s="182">
        <v>0</v>
      </c>
      <c r="O428" s="182">
        <v>0</v>
      </c>
      <c r="P428" s="182">
        <v>0</v>
      </c>
      <c r="Q428" s="182">
        <v>0</v>
      </c>
      <c r="R428" s="182">
        <v>0</v>
      </c>
      <c r="S428" s="182">
        <v>0</v>
      </c>
      <c r="T428" s="182">
        <v>0</v>
      </c>
      <c r="U428" s="182">
        <v>0</v>
      </c>
      <c r="V428" s="182">
        <v>0</v>
      </c>
      <c r="W428" s="182">
        <v>0</v>
      </c>
      <c r="X428" s="182">
        <v>0</v>
      </c>
      <c r="Y428" s="182">
        <v>0</v>
      </c>
      <c r="Z428" s="182">
        <v>0</v>
      </c>
      <c r="AA428" s="182">
        <v>0</v>
      </c>
      <c r="AB428" s="182">
        <v>0</v>
      </c>
      <c r="AC428" s="182">
        <v>0</v>
      </c>
      <c r="AD428" s="182">
        <v>0</v>
      </c>
    </row>
    <row r="429" spans="1:30" x14ac:dyDescent="0.25">
      <c r="A429" s="57" t="str">
        <f>'Run Rate'!A429</f>
        <v>POL04331</v>
      </c>
      <c r="B429" s="57" t="str">
        <f>'Run Rate'!B429</f>
        <v>Polleo shaker 300ml NANO WAVE crni</v>
      </c>
      <c r="C429" s="57" t="str">
        <f>'Run Rate'!C429</f>
        <v>DRINKWARE I HOME</v>
      </c>
      <c r="D429" s="57" t="str">
        <f>'Run Rate'!D429</f>
        <v>03 BRONZE</v>
      </c>
      <c r="E429" s="182">
        <v>45</v>
      </c>
      <c r="F429" s="182">
        <v>77</v>
      </c>
      <c r="G429" s="182">
        <v>70</v>
      </c>
      <c r="H429" s="182">
        <v>39</v>
      </c>
      <c r="I429" s="182">
        <v>53</v>
      </c>
      <c r="J429" s="182">
        <v>49</v>
      </c>
      <c r="K429" s="182">
        <v>328</v>
      </c>
      <c r="L429" s="182">
        <v>65</v>
      </c>
      <c r="M429" s="182">
        <v>89</v>
      </c>
      <c r="N429" s="182">
        <v>60</v>
      </c>
      <c r="O429" s="182">
        <v>197</v>
      </c>
      <c r="P429" s="182">
        <v>21</v>
      </c>
      <c r="Q429" s="182">
        <v>56</v>
      </c>
      <c r="R429" s="182">
        <v>27</v>
      </c>
      <c r="S429" s="182">
        <v>131</v>
      </c>
      <c r="T429" s="182">
        <v>51</v>
      </c>
      <c r="U429" s="182">
        <v>145</v>
      </c>
      <c r="V429" s="182">
        <v>43</v>
      </c>
      <c r="W429" s="182">
        <v>88</v>
      </c>
      <c r="X429" s="182">
        <v>205</v>
      </c>
      <c r="Y429" s="182">
        <v>31</v>
      </c>
      <c r="Z429" s="182">
        <v>27</v>
      </c>
      <c r="AA429" s="182">
        <v>67</v>
      </c>
      <c r="AB429" s="182">
        <v>323</v>
      </c>
      <c r="AC429" s="182">
        <v>35</v>
      </c>
      <c r="AD429" s="182">
        <v>44</v>
      </c>
    </row>
    <row r="430" spans="1:30" x14ac:dyDescent="0.25">
      <c r="A430" s="57" t="str">
        <f>'Run Rate'!A430</f>
        <v>ATC06590</v>
      </c>
      <c r="B430" s="57" t="str">
        <f>'Run Rate'!B430</f>
        <v>Vijača s opterećenjem Atleticore</v>
      </c>
      <c r="C430" s="57" t="str">
        <f>'Run Rate'!C430</f>
        <v>FITNESS OPREMA</v>
      </c>
      <c r="D430" s="57" t="str">
        <f>'Run Rate'!D430</f>
        <v>03 BRONZE</v>
      </c>
      <c r="E430" s="182">
        <v>5</v>
      </c>
      <c r="F430" s="182">
        <v>7</v>
      </c>
      <c r="G430" s="182">
        <v>2</v>
      </c>
      <c r="H430" s="182">
        <v>4</v>
      </c>
      <c r="I430" s="182">
        <v>2</v>
      </c>
      <c r="J430" s="182">
        <v>4</v>
      </c>
      <c r="K430" s="182">
        <v>2</v>
      </c>
      <c r="L430" s="182">
        <v>4</v>
      </c>
      <c r="M430" s="182">
        <v>0</v>
      </c>
      <c r="N430" s="182">
        <v>6</v>
      </c>
      <c r="O430" s="182">
        <v>4</v>
      </c>
      <c r="P430" s="182">
        <v>4</v>
      </c>
      <c r="Q430" s="182">
        <v>4</v>
      </c>
      <c r="R430" s="182">
        <v>5</v>
      </c>
      <c r="S430" s="182">
        <v>4</v>
      </c>
      <c r="T430" s="182">
        <v>9</v>
      </c>
      <c r="U430" s="182">
        <v>6</v>
      </c>
      <c r="V430" s="182">
        <v>6</v>
      </c>
      <c r="W430" s="182">
        <v>10</v>
      </c>
      <c r="X430" s="182">
        <v>5</v>
      </c>
      <c r="Y430" s="182">
        <v>5</v>
      </c>
      <c r="Z430" s="182">
        <v>4</v>
      </c>
      <c r="AA430" s="182">
        <v>12</v>
      </c>
      <c r="AB430" s="182">
        <v>12</v>
      </c>
      <c r="AC430" s="182">
        <v>3</v>
      </c>
      <c r="AD430" s="182">
        <v>6</v>
      </c>
    </row>
    <row r="431" spans="1:30" x14ac:dyDescent="0.25">
      <c r="A431" s="57" t="str">
        <f>'Run Rate'!A431</f>
        <v>FIT05836</v>
      </c>
      <c r="B431" s="57" t="str">
        <f>'Run Rate'!B431</f>
        <v>Uteg disk olimpijski gumirani 10 kg</v>
      </c>
      <c r="C431" s="57" t="str">
        <f>'Run Rate'!C431</f>
        <v>FITNESS OPREMA</v>
      </c>
      <c r="D431" s="57" t="str">
        <f>'Run Rate'!D431</f>
        <v>03 BRONZE</v>
      </c>
      <c r="E431" s="182">
        <v>6</v>
      </c>
      <c r="F431" s="182">
        <v>0</v>
      </c>
      <c r="G431" s="182">
        <v>0</v>
      </c>
      <c r="H431" s="182">
        <v>2</v>
      </c>
      <c r="I431" s="182">
        <v>8</v>
      </c>
      <c r="J431" s="182">
        <v>4</v>
      </c>
      <c r="K431" s="182">
        <v>1</v>
      </c>
      <c r="L431" s="182">
        <v>2</v>
      </c>
      <c r="M431" s="182">
        <v>8</v>
      </c>
      <c r="N431" s="182">
        <v>6</v>
      </c>
      <c r="O431" s="182">
        <v>3</v>
      </c>
      <c r="P431" s="182">
        <v>4</v>
      </c>
      <c r="Q431" s="182">
        <v>3</v>
      </c>
      <c r="R431" s="182">
        <v>5</v>
      </c>
      <c r="S431" s="182">
        <v>4</v>
      </c>
      <c r="T431" s="182">
        <v>0</v>
      </c>
      <c r="U431" s="182">
        <v>9</v>
      </c>
      <c r="V431" s="182">
        <v>7</v>
      </c>
      <c r="W431" s="182">
        <v>6</v>
      </c>
      <c r="X431" s="182">
        <v>6</v>
      </c>
      <c r="Y431" s="182">
        <v>1</v>
      </c>
      <c r="Z431" s="182">
        <v>2</v>
      </c>
      <c r="AA431" s="182">
        <v>10</v>
      </c>
      <c r="AB431" s="182">
        <v>4</v>
      </c>
      <c r="AC431" s="182">
        <v>13</v>
      </c>
      <c r="AD431" s="182">
        <v>16</v>
      </c>
    </row>
    <row r="432" spans="1:30" x14ac:dyDescent="0.25">
      <c r="A432" s="57" t="str">
        <f>'Run Rate'!A432</f>
        <v>POL12710</v>
      </c>
      <c r="B432" s="57" t="str">
        <f>'Run Rate'!B432</f>
        <v>Polleo Pro Whey 30g sachet Vanillla</v>
      </c>
      <c r="C432" s="57" t="str">
        <f>'Run Rate'!C432</f>
        <v>PROTEINI</v>
      </c>
      <c r="D432" s="57" t="str">
        <f>'Run Rate'!D432</f>
        <v>03 BRONZE</v>
      </c>
      <c r="E432" s="182">
        <v>21</v>
      </c>
      <c r="F432" s="182">
        <v>161</v>
      </c>
      <c r="G432" s="182">
        <v>104</v>
      </c>
      <c r="H432" s="182">
        <v>43</v>
      </c>
      <c r="I432" s="182">
        <v>162</v>
      </c>
      <c r="J432" s="182">
        <v>86</v>
      </c>
      <c r="K432" s="182">
        <v>86</v>
      </c>
      <c r="L432" s="182">
        <v>60</v>
      </c>
      <c r="M432" s="182">
        <v>369</v>
      </c>
      <c r="N432" s="182">
        <v>75</v>
      </c>
      <c r="O432" s="182">
        <v>215</v>
      </c>
      <c r="P432" s="182">
        <v>25</v>
      </c>
      <c r="Q432" s="182">
        <v>107</v>
      </c>
      <c r="R432" s="182">
        <v>26</v>
      </c>
      <c r="S432" s="182">
        <v>181</v>
      </c>
      <c r="T432" s="182">
        <v>131</v>
      </c>
      <c r="U432" s="182">
        <v>120</v>
      </c>
      <c r="V432" s="182">
        <v>81</v>
      </c>
      <c r="W432" s="182">
        <v>95</v>
      </c>
      <c r="X432" s="182">
        <v>259</v>
      </c>
      <c r="Y432" s="182">
        <v>150</v>
      </c>
      <c r="Z432" s="182">
        <v>135</v>
      </c>
      <c r="AA432" s="182">
        <v>179</v>
      </c>
      <c r="AB432" s="182">
        <v>126</v>
      </c>
      <c r="AC432" s="182">
        <v>61</v>
      </c>
      <c r="AD432" s="182">
        <v>55</v>
      </c>
    </row>
    <row r="433" spans="1:30" x14ac:dyDescent="0.25">
      <c r="A433" s="57" t="str">
        <f>'Run Rate'!A433</f>
        <v>ON00532</v>
      </c>
      <c r="B433" s="57" t="str">
        <f>'Run Rate'!B433</f>
        <v>Amino Energy+ RTD Orange 250ml</v>
      </c>
      <c r="C433" s="57" t="str">
        <f>'Run Rate'!C433</f>
        <v>RTD &amp; SNACKS</v>
      </c>
      <c r="D433" s="57" t="str">
        <f>'Run Rate'!D433</f>
        <v>03 BRONZE</v>
      </c>
      <c r="E433" s="182">
        <v>31</v>
      </c>
      <c r="F433" s="182">
        <v>68</v>
      </c>
      <c r="G433" s="182">
        <v>31</v>
      </c>
      <c r="H433" s="182">
        <v>27</v>
      </c>
      <c r="I433" s="182">
        <v>9</v>
      </c>
      <c r="J433" s="182">
        <v>26</v>
      </c>
      <c r="K433" s="182">
        <v>15</v>
      </c>
      <c r="L433" s="182">
        <v>19</v>
      </c>
      <c r="M433" s="182">
        <v>17</v>
      </c>
      <c r="N433" s="182">
        <v>4</v>
      </c>
      <c r="O433" s="182">
        <v>3</v>
      </c>
      <c r="P433" s="182">
        <v>28</v>
      </c>
      <c r="Q433" s="182">
        <v>165</v>
      </c>
      <c r="R433" s="182">
        <v>40</v>
      </c>
      <c r="S433" s="182">
        <v>57</v>
      </c>
      <c r="T433" s="182">
        <v>58</v>
      </c>
      <c r="U433" s="182">
        <v>60</v>
      </c>
      <c r="V433" s="182">
        <v>54</v>
      </c>
      <c r="W433" s="182">
        <v>34</v>
      </c>
      <c r="X433" s="182">
        <v>26</v>
      </c>
      <c r="Y433" s="182">
        <v>35</v>
      </c>
      <c r="Z433" s="182">
        <v>150</v>
      </c>
      <c r="AA433" s="182">
        <v>39</v>
      </c>
      <c r="AB433" s="182">
        <v>128</v>
      </c>
      <c r="AC433" s="182">
        <v>56</v>
      </c>
      <c r="AD433" s="182">
        <v>75</v>
      </c>
    </row>
    <row r="434" spans="1:30" x14ac:dyDescent="0.25">
      <c r="A434" s="57" t="str">
        <f>'Run Rate'!A434</f>
        <v>UFC16116</v>
      </c>
      <c r="B434" s="57" t="str">
        <f>'Run Rate'!B434</f>
        <v>OPRO SELF-FIT SILVER UFC Red/Black</v>
      </c>
      <c r="C434" s="57" t="str">
        <f>'Run Rate'!C434</f>
        <v>BORILAČKA OPREMA</v>
      </c>
      <c r="D434" s="57" t="str">
        <f>'Run Rate'!D434</f>
        <v>03 BRONZE</v>
      </c>
      <c r="E434" s="182">
        <v>18</v>
      </c>
      <c r="F434" s="182">
        <v>10</v>
      </c>
      <c r="G434" s="182">
        <v>19</v>
      </c>
      <c r="H434" s="182">
        <v>13</v>
      </c>
      <c r="I434" s="182">
        <v>14</v>
      </c>
      <c r="J434" s="182">
        <v>5</v>
      </c>
      <c r="K434" s="182">
        <v>8</v>
      </c>
      <c r="L434" s="182">
        <v>9</v>
      </c>
      <c r="M434" s="182">
        <v>15</v>
      </c>
      <c r="N434" s="182">
        <v>7</v>
      </c>
      <c r="O434" s="182">
        <v>12</v>
      </c>
      <c r="P434" s="182">
        <v>14</v>
      </c>
      <c r="Q434" s="182">
        <v>10</v>
      </c>
      <c r="R434" s="182">
        <v>7</v>
      </c>
      <c r="S434" s="182">
        <v>4</v>
      </c>
      <c r="T434" s="182">
        <v>9</v>
      </c>
      <c r="U434" s="182">
        <v>6</v>
      </c>
      <c r="V434" s="182">
        <v>15</v>
      </c>
      <c r="W434" s="182">
        <v>7</v>
      </c>
      <c r="X434" s="182">
        <v>11</v>
      </c>
      <c r="Y434" s="182">
        <v>9</v>
      </c>
      <c r="Z434" s="182">
        <v>5</v>
      </c>
      <c r="AA434" s="182">
        <v>12</v>
      </c>
      <c r="AB434" s="182">
        <v>12</v>
      </c>
      <c r="AC434" s="182">
        <v>19</v>
      </c>
      <c r="AD434" s="182">
        <v>21</v>
      </c>
    </row>
    <row r="435" spans="1:30" x14ac:dyDescent="0.25">
      <c r="A435" s="57" t="str">
        <f>'Run Rate'!A435</f>
        <v>ATC06601</v>
      </c>
      <c r="B435" s="57" t="str">
        <f>'Run Rate'!B435</f>
        <v>Girja profesionalna 12 kg Atleticore</v>
      </c>
      <c r="C435" s="57" t="str">
        <f>'Run Rate'!C435</f>
        <v>FITNESS OPREMA</v>
      </c>
      <c r="D435" s="57" t="str">
        <f>'Run Rate'!D435</f>
        <v>03 BRONZE</v>
      </c>
      <c r="E435" s="182">
        <v>5</v>
      </c>
      <c r="F435" s="182">
        <v>2</v>
      </c>
      <c r="G435" s="182">
        <v>5</v>
      </c>
      <c r="H435" s="182">
        <v>6</v>
      </c>
      <c r="I435" s="182">
        <v>2</v>
      </c>
      <c r="J435" s="182">
        <v>3</v>
      </c>
      <c r="K435" s="182">
        <v>5</v>
      </c>
      <c r="L435" s="182">
        <v>2</v>
      </c>
      <c r="M435" s="182">
        <v>1</v>
      </c>
      <c r="N435" s="182">
        <v>0</v>
      </c>
      <c r="O435" s="182">
        <v>3</v>
      </c>
      <c r="P435" s="182">
        <v>0</v>
      </c>
      <c r="Q435" s="182">
        <v>1</v>
      </c>
      <c r="R435" s="182">
        <v>2</v>
      </c>
      <c r="S435" s="182">
        <v>4</v>
      </c>
      <c r="T435" s="182">
        <v>0</v>
      </c>
      <c r="U435" s="182">
        <v>0</v>
      </c>
      <c r="V435" s="182">
        <v>0</v>
      </c>
      <c r="W435" s="182">
        <v>0</v>
      </c>
      <c r="X435" s="182">
        <v>1</v>
      </c>
      <c r="Y435" s="182">
        <v>1</v>
      </c>
      <c r="Z435" s="182">
        <v>0</v>
      </c>
      <c r="AA435" s="182">
        <v>1</v>
      </c>
      <c r="AB435" s="182">
        <v>1</v>
      </c>
      <c r="AC435" s="182">
        <v>3</v>
      </c>
      <c r="AD435" s="182">
        <v>7</v>
      </c>
    </row>
    <row r="436" spans="1:30" x14ac:dyDescent="0.25">
      <c r="A436" s="57" t="str">
        <f>'Run Rate'!A436</f>
        <v>GAR04754</v>
      </c>
      <c r="B436" s="57" t="str">
        <f>'Run Rate'!B436</f>
        <v>Fenix 8, 47 mm, Solar Sapphire Tit., Amp Yellow/Graphite remen</v>
      </c>
      <c r="C436" s="57" t="str">
        <f>'Run Rate'!C436</f>
        <v>GADGETI</v>
      </c>
      <c r="D436" s="57" t="str">
        <f>'Run Rate'!D436</f>
        <v>03 BRONZE</v>
      </c>
      <c r="E436" s="182">
        <v>0</v>
      </c>
      <c r="F436" s="182">
        <v>0</v>
      </c>
      <c r="G436" s="182">
        <v>0</v>
      </c>
      <c r="H436" s="182">
        <v>3</v>
      </c>
      <c r="I436" s="182">
        <v>1</v>
      </c>
      <c r="J436" s="182">
        <v>1</v>
      </c>
      <c r="K436" s="182">
        <v>0</v>
      </c>
      <c r="L436" s="182">
        <v>1</v>
      </c>
      <c r="M436" s="182">
        <v>1</v>
      </c>
      <c r="N436" s="182">
        <v>4</v>
      </c>
      <c r="O436" s="182">
        <v>2</v>
      </c>
      <c r="P436" s="182">
        <v>2</v>
      </c>
      <c r="Q436" s="182">
        <v>3</v>
      </c>
      <c r="R436" s="182">
        <v>0</v>
      </c>
      <c r="S436" s="182">
        <v>1</v>
      </c>
      <c r="T436" s="182">
        <v>0</v>
      </c>
      <c r="U436" s="182">
        <v>0</v>
      </c>
      <c r="V436" s="182">
        <v>2</v>
      </c>
      <c r="W436" s="182">
        <v>0</v>
      </c>
      <c r="X436" s="182">
        <v>1</v>
      </c>
      <c r="Y436" s="182">
        <v>0</v>
      </c>
      <c r="Z436" s="182">
        <v>1</v>
      </c>
      <c r="AA436" s="182">
        <v>3</v>
      </c>
      <c r="AB436" s="182">
        <v>6</v>
      </c>
      <c r="AC436" s="182">
        <v>2</v>
      </c>
      <c r="AD436" s="182">
        <v>0</v>
      </c>
    </row>
    <row r="437" spans="1:30" x14ac:dyDescent="0.25">
      <c r="A437" s="57" t="str">
        <f>'Run Rate'!A437</f>
        <v>ATC06665</v>
      </c>
      <c r="B437" s="57" t="str">
        <f>'Run Rate'!B437</f>
        <v>Latex traka medium Atleticore</v>
      </c>
      <c r="C437" s="57" t="str">
        <f>'Run Rate'!C437</f>
        <v>FITNESS OPREMA</v>
      </c>
      <c r="D437" s="57" t="str">
        <f>'Run Rate'!D437</f>
        <v>03 BRONZE</v>
      </c>
      <c r="E437" s="182">
        <v>12</v>
      </c>
      <c r="F437" s="182">
        <v>16</v>
      </c>
      <c r="G437" s="182">
        <v>9</v>
      </c>
      <c r="H437" s="182">
        <v>13</v>
      </c>
      <c r="I437" s="182">
        <v>5</v>
      </c>
      <c r="J437" s="182">
        <v>4</v>
      </c>
      <c r="K437" s="182">
        <v>4</v>
      </c>
      <c r="L437" s="182">
        <v>11</v>
      </c>
      <c r="M437" s="182">
        <v>12</v>
      </c>
      <c r="N437" s="182">
        <v>5</v>
      </c>
      <c r="O437" s="182">
        <v>10</v>
      </c>
      <c r="P437" s="182">
        <v>6</v>
      </c>
      <c r="Q437" s="182">
        <v>10</v>
      </c>
      <c r="R437" s="182">
        <v>8</v>
      </c>
      <c r="S437" s="182">
        <v>9</v>
      </c>
      <c r="T437" s="182">
        <v>13</v>
      </c>
      <c r="U437" s="182">
        <v>15</v>
      </c>
      <c r="V437" s="182">
        <v>15</v>
      </c>
      <c r="W437" s="182">
        <v>11</v>
      </c>
      <c r="X437" s="182">
        <v>12</v>
      </c>
      <c r="Y437" s="182">
        <v>9</v>
      </c>
      <c r="Z437" s="182">
        <v>12</v>
      </c>
      <c r="AA437" s="182">
        <v>12</v>
      </c>
      <c r="AB437" s="182">
        <v>12</v>
      </c>
      <c r="AC437" s="182">
        <v>19</v>
      </c>
      <c r="AD437" s="182">
        <v>21</v>
      </c>
    </row>
    <row r="438" spans="1:30" x14ac:dyDescent="0.25">
      <c r="A438" s="57" t="str">
        <f>'Run Rate'!A438</f>
        <v>ZOE12395</v>
      </c>
      <c r="B438" s="57" t="str">
        <f>'Run Rate'!B438</f>
        <v>ZOE Choco 250g Peanut Butter</v>
      </c>
      <c r="C438" s="57" t="str">
        <f>'Run Rate'!C438</f>
        <v>BIO I SUPERFOODS</v>
      </c>
      <c r="D438" s="57" t="str">
        <f>'Run Rate'!D438</f>
        <v>03 BRONZE</v>
      </c>
      <c r="E438" s="182">
        <v>81</v>
      </c>
      <c r="F438" s="182">
        <v>63</v>
      </c>
      <c r="G438" s="182">
        <v>393</v>
      </c>
      <c r="H438" s="182">
        <v>141</v>
      </c>
      <c r="I438" s="182">
        <v>44</v>
      </c>
      <c r="J438" s="182">
        <v>23</v>
      </c>
      <c r="K438" s="182">
        <v>42</v>
      </c>
      <c r="L438" s="182">
        <v>45</v>
      </c>
      <c r="M438" s="182">
        <v>33</v>
      </c>
      <c r="N438" s="182">
        <v>393</v>
      </c>
      <c r="O438" s="182">
        <v>52</v>
      </c>
      <c r="P438" s="182">
        <v>41</v>
      </c>
      <c r="Q438" s="182">
        <v>62</v>
      </c>
      <c r="R438" s="182">
        <v>37</v>
      </c>
      <c r="S438" s="182">
        <v>552</v>
      </c>
      <c r="T438" s="182">
        <v>60</v>
      </c>
      <c r="U438" s="182">
        <v>35</v>
      </c>
      <c r="V438" s="182">
        <v>32</v>
      </c>
      <c r="W438" s="182">
        <v>78</v>
      </c>
      <c r="X438" s="182">
        <v>129</v>
      </c>
      <c r="Y438" s="182">
        <v>24</v>
      </c>
      <c r="Z438" s="182">
        <v>8</v>
      </c>
      <c r="AA438" s="182">
        <v>61</v>
      </c>
      <c r="AB438" s="182">
        <v>55</v>
      </c>
      <c r="AC438" s="182">
        <v>30</v>
      </c>
      <c r="AD438" s="182">
        <v>15</v>
      </c>
    </row>
    <row r="439" spans="1:30" x14ac:dyDescent="0.25">
      <c r="A439" s="57" t="str">
        <f>'Run Rate'!A439</f>
        <v>SCM04389</v>
      </c>
      <c r="B439" s="57" t="str">
        <f>'Run Rate'!B439</f>
        <v>100R Whey - 2 kg Hazelnut</v>
      </c>
      <c r="C439" s="57" t="str">
        <f>'Run Rate'!C439</f>
        <v>PROTEINI</v>
      </c>
      <c r="D439" s="57" t="str">
        <f>'Run Rate'!D439</f>
        <v>03 BRONZE</v>
      </c>
      <c r="E439" s="182">
        <v>10</v>
      </c>
      <c r="F439" s="182">
        <v>12</v>
      </c>
      <c r="G439" s="182">
        <v>0</v>
      </c>
      <c r="H439" s="182">
        <v>3</v>
      </c>
      <c r="I439" s="182">
        <v>5</v>
      </c>
      <c r="J439" s="182">
        <v>5</v>
      </c>
      <c r="K439" s="182">
        <v>5</v>
      </c>
      <c r="L439" s="182">
        <v>1</v>
      </c>
      <c r="M439" s="182">
        <v>6</v>
      </c>
      <c r="N439" s="182">
        <v>1</v>
      </c>
      <c r="O439" s="182">
        <v>2</v>
      </c>
      <c r="P439" s="182">
        <v>3</v>
      </c>
      <c r="Q439" s="182">
        <v>5</v>
      </c>
      <c r="R439" s="182">
        <v>3</v>
      </c>
      <c r="S439" s="182">
        <v>1</v>
      </c>
      <c r="T439" s="182">
        <v>3</v>
      </c>
      <c r="U439" s="182">
        <v>5</v>
      </c>
      <c r="V439" s="182">
        <v>10</v>
      </c>
      <c r="W439" s="182">
        <v>6</v>
      </c>
      <c r="X439" s="182">
        <v>9</v>
      </c>
      <c r="Y439" s="182">
        <v>3</v>
      </c>
      <c r="Z439" s="182">
        <v>3</v>
      </c>
      <c r="AA439" s="182">
        <v>3</v>
      </c>
      <c r="AB439" s="182">
        <v>4</v>
      </c>
      <c r="AC439" s="182">
        <v>12</v>
      </c>
      <c r="AD439" s="182">
        <v>5</v>
      </c>
    </row>
    <row r="440" spans="1:30" x14ac:dyDescent="0.25">
      <c r="A440" s="57" t="str">
        <f>'Run Rate'!A440</f>
        <v>POL09775</v>
      </c>
      <c r="B440" s="57" t="str">
        <f>'Run Rate'!B440</f>
        <v>Polleo Instant Oats 1kg</v>
      </c>
      <c r="C440" s="57" t="str">
        <f>'Run Rate'!C440</f>
        <v>BIO I SUPERFOODS</v>
      </c>
      <c r="D440" s="57" t="str">
        <f>'Run Rate'!D440</f>
        <v>03 BRONZE</v>
      </c>
      <c r="E440" s="182">
        <v>26</v>
      </c>
      <c r="F440" s="182">
        <v>29</v>
      </c>
      <c r="G440" s="182">
        <v>28</v>
      </c>
      <c r="H440" s="182">
        <v>17</v>
      </c>
      <c r="I440" s="182">
        <v>11</v>
      </c>
      <c r="J440" s="182">
        <v>22</v>
      </c>
      <c r="K440" s="182">
        <v>13</v>
      </c>
      <c r="L440" s="182">
        <v>25</v>
      </c>
      <c r="M440" s="182">
        <v>40</v>
      </c>
      <c r="N440" s="182">
        <v>22</v>
      </c>
      <c r="O440" s="182">
        <v>69</v>
      </c>
      <c r="P440" s="182">
        <v>32</v>
      </c>
      <c r="Q440" s="182">
        <v>19</v>
      </c>
      <c r="R440" s="182">
        <v>13</v>
      </c>
      <c r="S440" s="182">
        <v>44</v>
      </c>
      <c r="T440" s="182">
        <v>14</v>
      </c>
      <c r="U440" s="182">
        <v>25</v>
      </c>
      <c r="V440" s="182">
        <v>16</v>
      </c>
      <c r="W440" s="182">
        <v>10</v>
      </c>
      <c r="X440" s="182">
        <v>116</v>
      </c>
      <c r="Y440" s="182">
        <v>37</v>
      </c>
      <c r="Z440" s="182">
        <v>19</v>
      </c>
      <c r="AA440" s="182">
        <v>12</v>
      </c>
      <c r="AB440" s="182">
        <v>56</v>
      </c>
      <c r="AC440" s="182">
        <v>16</v>
      </c>
      <c r="AD440" s="182">
        <v>9</v>
      </c>
    </row>
    <row r="441" spans="1:30" x14ac:dyDescent="0.25">
      <c r="A441" s="57" t="str">
        <f>'Run Rate'!A441</f>
        <v>FIT05846</v>
      </c>
      <c r="B441" s="57" t="str">
        <f>'Run Rate'!B441</f>
        <v>Bučica gumirana heksagonalna 17,5 kg</v>
      </c>
      <c r="C441" s="57" t="str">
        <f>'Run Rate'!C441</f>
        <v>FITNESS OPREMA</v>
      </c>
      <c r="D441" s="57" t="str">
        <f>'Run Rate'!D441</f>
        <v>03 BRONZE</v>
      </c>
      <c r="E441" s="182">
        <v>5</v>
      </c>
      <c r="F441" s="182">
        <v>0</v>
      </c>
      <c r="G441" s="182">
        <v>0</v>
      </c>
      <c r="H441" s="182">
        <v>1</v>
      </c>
      <c r="I441" s="182">
        <v>0</v>
      </c>
      <c r="J441" s="182">
        <v>0</v>
      </c>
      <c r="K441" s="182">
        <v>0</v>
      </c>
      <c r="L441" s="182">
        <v>0</v>
      </c>
      <c r="M441" s="182">
        <v>0</v>
      </c>
      <c r="N441" s="182">
        <v>0</v>
      </c>
      <c r="O441" s="182">
        <v>0</v>
      </c>
      <c r="P441" s="182">
        <v>2</v>
      </c>
      <c r="Q441" s="182">
        <v>3</v>
      </c>
      <c r="R441" s="182">
        <v>3</v>
      </c>
      <c r="S441" s="182">
        <v>1</v>
      </c>
      <c r="T441" s="182">
        <v>0</v>
      </c>
      <c r="U441" s="182">
        <v>4</v>
      </c>
      <c r="V441" s="182">
        <v>4</v>
      </c>
      <c r="W441" s="182">
        <v>0</v>
      </c>
      <c r="X441" s="182">
        <v>0</v>
      </c>
      <c r="Y441" s="182">
        <v>6</v>
      </c>
      <c r="Z441" s="182">
        <v>0</v>
      </c>
      <c r="AA441" s="182">
        <v>0</v>
      </c>
      <c r="AB441" s="182">
        <v>6</v>
      </c>
      <c r="AC441" s="182">
        <v>5</v>
      </c>
      <c r="AD441" s="182">
        <v>1</v>
      </c>
    </row>
    <row r="442" spans="1:30" x14ac:dyDescent="0.25">
      <c r="A442" s="57" t="str">
        <f>'Run Rate'!A442</f>
        <v>POL04352</v>
      </c>
      <c r="B442" s="57" t="str">
        <f>'Run Rate'!B442</f>
        <v>Polleo shaker 300ml NANO WAVE ljubičasti</v>
      </c>
      <c r="C442" s="57" t="str">
        <f>'Run Rate'!C442</f>
        <v>DRINKWARE I HOME</v>
      </c>
      <c r="D442" s="57" t="str">
        <f>'Run Rate'!D442</f>
        <v>03 BRONZE</v>
      </c>
      <c r="E442" s="182">
        <v>18</v>
      </c>
      <c r="F442" s="182">
        <v>53</v>
      </c>
      <c r="G442" s="182">
        <v>26</v>
      </c>
      <c r="H442" s="182">
        <v>32</v>
      </c>
      <c r="I442" s="182">
        <v>39</v>
      </c>
      <c r="J442" s="182">
        <v>23</v>
      </c>
      <c r="K442" s="182">
        <v>272</v>
      </c>
      <c r="L442" s="182">
        <v>33</v>
      </c>
      <c r="M442" s="182">
        <v>21</v>
      </c>
      <c r="N442" s="182">
        <v>23</v>
      </c>
      <c r="O442" s="182">
        <v>271</v>
      </c>
      <c r="P442" s="182">
        <v>27</v>
      </c>
      <c r="Q442" s="182">
        <v>25</v>
      </c>
      <c r="R442" s="182">
        <v>11</v>
      </c>
      <c r="S442" s="182">
        <v>21</v>
      </c>
      <c r="T442" s="182">
        <v>27</v>
      </c>
      <c r="U442" s="182">
        <v>78</v>
      </c>
      <c r="V442" s="182">
        <v>29</v>
      </c>
      <c r="W442" s="182">
        <v>22</v>
      </c>
      <c r="X442" s="182">
        <v>128</v>
      </c>
      <c r="Y442" s="182">
        <v>17</v>
      </c>
      <c r="Z442" s="182">
        <v>15</v>
      </c>
      <c r="AA442" s="182">
        <v>27</v>
      </c>
      <c r="AB442" s="182">
        <v>173</v>
      </c>
      <c r="AC442" s="182">
        <v>31</v>
      </c>
      <c r="AD442" s="182">
        <v>28</v>
      </c>
    </row>
    <row r="443" spans="1:30" x14ac:dyDescent="0.25">
      <c r="A443" s="57" t="str">
        <f>'Run Rate'!A443</f>
        <v>HUW15005</v>
      </c>
      <c r="B443" s="57" t="str">
        <f>'Run Rate'!B443</f>
        <v>Huawei Watch GT 5 41mm Gold</v>
      </c>
      <c r="C443" s="57" t="str">
        <f>'Run Rate'!C443</f>
        <v>GADGETI</v>
      </c>
      <c r="D443" s="57" t="str">
        <f>'Run Rate'!D443</f>
        <v>03 BRONZE</v>
      </c>
      <c r="E443" s="182">
        <v>1</v>
      </c>
      <c r="F443" s="182">
        <v>3</v>
      </c>
      <c r="G443" s="182">
        <v>1</v>
      </c>
      <c r="H443" s="182">
        <v>9</v>
      </c>
      <c r="I443" s="182">
        <v>7</v>
      </c>
      <c r="J443" s="182">
        <v>12</v>
      </c>
      <c r="K443" s="182">
        <v>3</v>
      </c>
      <c r="L443" s="182">
        <v>0</v>
      </c>
      <c r="M443" s="182">
        <v>0</v>
      </c>
      <c r="N443" s="182">
        <v>1</v>
      </c>
      <c r="O443" s="182">
        <v>1</v>
      </c>
      <c r="P443" s="182">
        <v>2</v>
      </c>
      <c r="Q443" s="182">
        <v>8</v>
      </c>
      <c r="R443" s="182">
        <v>2</v>
      </c>
      <c r="S443" s="182">
        <v>6</v>
      </c>
      <c r="T443" s="182">
        <v>1</v>
      </c>
      <c r="U443" s="182">
        <v>2</v>
      </c>
      <c r="V443" s="182">
        <v>1</v>
      </c>
      <c r="W443" s="182">
        <v>1</v>
      </c>
      <c r="X443" s="182">
        <v>5</v>
      </c>
      <c r="Y443" s="182">
        <v>0</v>
      </c>
      <c r="Z443" s="182">
        <v>0</v>
      </c>
      <c r="AA443" s="182">
        <v>0</v>
      </c>
      <c r="AB443" s="182">
        <v>0</v>
      </c>
      <c r="AC443" s="182">
        <v>0</v>
      </c>
      <c r="AD443" s="182">
        <v>0</v>
      </c>
    </row>
    <row r="444" spans="1:30" x14ac:dyDescent="0.25">
      <c r="A444" s="57" t="str">
        <f>'Run Rate'!A444</f>
        <v>TNT25824</v>
      </c>
      <c r="B444" s="57" t="str">
        <f>'Run Rate'!B444</f>
        <v>Masažni pištolj</v>
      </c>
      <c r="C444" s="57" t="str">
        <f>'Run Rate'!C444</f>
        <v>FITNESS OPREMA</v>
      </c>
      <c r="D444" s="57" t="str">
        <f>'Run Rate'!D444</f>
        <v>03 BRONZE</v>
      </c>
      <c r="E444" s="182">
        <v>2</v>
      </c>
      <c r="F444" s="182">
        <v>4</v>
      </c>
      <c r="G444" s="182">
        <v>1</v>
      </c>
      <c r="H444" s="182">
        <v>3</v>
      </c>
      <c r="I444" s="182">
        <v>2</v>
      </c>
      <c r="J444" s="182">
        <v>2</v>
      </c>
      <c r="K444" s="182">
        <v>1</v>
      </c>
      <c r="L444" s="182">
        <v>2</v>
      </c>
      <c r="M444" s="182">
        <v>2</v>
      </c>
      <c r="N444" s="182">
        <v>1</v>
      </c>
      <c r="O444" s="182">
        <v>3</v>
      </c>
      <c r="P444" s="182">
        <v>1</v>
      </c>
      <c r="Q444" s="182">
        <v>1</v>
      </c>
      <c r="R444" s="182">
        <v>1</v>
      </c>
      <c r="S444" s="182">
        <v>2</v>
      </c>
      <c r="T444" s="182">
        <v>2</v>
      </c>
      <c r="U444" s="182">
        <v>0</v>
      </c>
      <c r="V444" s="182">
        <v>2</v>
      </c>
      <c r="W444" s="182">
        <v>1</v>
      </c>
      <c r="X444" s="182">
        <v>2</v>
      </c>
      <c r="Y444" s="182">
        <v>2</v>
      </c>
      <c r="Z444" s="182">
        <v>3</v>
      </c>
      <c r="AA444" s="182">
        <v>3</v>
      </c>
      <c r="AB444" s="182">
        <v>2</v>
      </c>
      <c r="AC444" s="182">
        <v>1</v>
      </c>
      <c r="AD444" s="182">
        <v>6</v>
      </c>
    </row>
    <row r="445" spans="1:30" x14ac:dyDescent="0.25">
      <c r="A445" s="57" t="str">
        <f>'Run Rate'!A445</f>
        <v>NUT00887</v>
      </c>
      <c r="B445" s="57" t="str">
        <f>'Run Rate'!B445</f>
        <v>ElastiJoint 384g Orange</v>
      </c>
      <c r="C445" s="57" t="str">
        <f>'Run Rate'!C445</f>
        <v>SPORTSKA PREHRANA</v>
      </c>
      <c r="D445" s="57" t="str">
        <f>'Run Rate'!D445</f>
        <v>03 BRONZE</v>
      </c>
      <c r="E445" s="182">
        <v>8</v>
      </c>
      <c r="F445" s="182">
        <v>22</v>
      </c>
      <c r="G445" s="182">
        <v>14</v>
      </c>
      <c r="H445" s="182">
        <v>25</v>
      </c>
      <c r="I445" s="182">
        <v>16</v>
      </c>
      <c r="J445" s="182">
        <v>9</v>
      </c>
      <c r="K445" s="182">
        <v>19</v>
      </c>
      <c r="L445" s="182">
        <v>21</v>
      </c>
      <c r="M445" s="182">
        <v>24</v>
      </c>
      <c r="N445" s="182">
        <v>14</v>
      </c>
      <c r="O445" s="182">
        <v>8</v>
      </c>
      <c r="P445" s="182">
        <v>9</v>
      </c>
      <c r="Q445" s="182">
        <v>7</v>
      </c>
      <c r="R445" s="182">
        <v>2</v>
      </c>
      <c r="S445" s="182">
        <v>3</v>
      </c>
      <c r="T445" s="182">
        <v>0</v>
      </c>
      <c r="U445" s="182">
        <v>2</v>
      </c>
      <c r="V445" s="182">
        <v>0</v>
      </c>
      <c r="W445" s="182">
        <v>1</v>
      </c>
      <c r="X445" s="182">
        <v>0</v>
      </c>
      <c r="Y445" s="182">
        <v>0</v>
      </c>
      <c r="Z445" s="182">
        <v>0</v>
      </c>
      <c r="AA445" s="182">
        <v>0</v>
      </c>
      <c r="AB445" s="182">
        <v>0</v>
      </c>
      <c r="AC445" s="182">
        <v>1</v>
      </c>
      <c r="AD445" s="182">
        <v>12</v>
      </c>
    </row>
    <row r="446" spans="1:30" x14ac:dyDescent="0.25">
      <c r="A446" s="57" t="str">
        <f>'Run Rate'!A446</f>
        <v>BSN06846</v>
      </c>
      <c r="B446" s="57" t="str">
        <f>'Run Rate'!B446</f>
        <v>Creatine DNA 216g</v>
      </c>
      <c r="C446" s="57" t="str">
        <f>'Run Rate'!C446</f>
        <v>SPORTSKA PREHRANA</v>
      </c>
      <c r="D446" s="57" t="str">
        <f>'Run Rate'!D446</f>
        <v>03 BRONZE</v>
      </c>
      <c r="E446" s="182">
        <v>0</v>
      </c>
      <c r="F446" s="182">
        <v>1</v>
      </c>
      <c r="G446" s="182">
        <v>2</v>
      </c>
      <c r="H446" s="182">
        <v>0</v>
      </c>
      <c r="I446" s="182">
        <v>3</v>
      </c>
      <c r="J446" s="182">
        <v>1</v>
      </c>
      <c r="K446" s="182">
        <v>3</v>
      </c>
      <c r="L446" s="182">
        <v>0</v>
      </c>
      <c r="M446" s="182">
        <v>1</v>
      </c>
      <c r="N446" s="182">
        <v>0</v>
      </c>
      <c r="O446" s="182">
        <v>4</v>
      </c>
      <c r="P446" s="182">
        <v>15</v>
      </c>
      <c r="Q446" s="182">
        <v>11</v>
      </c>
      <c r="R446" s="182">
        <v>11</v>
      </c>
      <c r="S446" s="182">
        <v>9</v>
      </c>
      <c r="T446" s="182">
        <v>6</v>
      </c>
      <c r="U446" s="182">
        <v>1</v>
      </c>
      <c r="V446" s="182">
        <v>5</v>
      </c>
      <c r="W446" s="182">
        <v>4</v>
      </c>
      <c r="X446" s="182">
        <v>5</v>
      </c>
      <c r="Y446" s="182">
        <v>5</v>
      </c>
      <c r="Z446" s="182">
        <v>5</v>
      </c>
      <c r="AA446" s="182">
        <v>2</v>
      </c>
      <c r="AB446" s="182">
        <v>3</v>
      </c>
      <c r="AC446" s="182">
        <v>2</v>
      </c>
      <c r="AD446" s="182">
        <v>1</v>
      </c>
    </row>
    <row r="447" spans="1:30" x14ac:dyDescent="0.25">
      <c r="A447" s="57" t="str">
        <f>'Run Rate'!A447</f>
        <v>ATC06723</v>
      </c>
      <c r="B447" s="57" t="str">
        <f>'Run Rate'!B447</f>
        <v>Gurtne univerzalne Atleticore</v>
      </c>
      <c r="C447" s="57" t="str">
        <f>'Run Rate'!C447</f>
        <v>FITNESS OPREMA</v>
      </c>
      <c r="D447" s="57" t="str">
        <f>'Run Rate'!D447</f>
        <v>03 BRONZE</v>
      </c>
      <c r="E447" s="182">
        <v>15</v>
      </c>
      <c r="F447" s="182">
        <v>12</v>
      </c>
      <c r="G447" s="182">
        <v>12</v>
      </c>
      <c r="H447" s="182">
        <v>14</v>
      </c>
      <c r="I447" s="182">
        <v>14</v>
      </c>
      <c r="J447" s="182">
        <v>11</v>
      </c>
      <c r="K447" s="182">
        <v>10</v>
      </c>
      <c r="L447" s="182">
        <v>15</v>
      </c>
      <c r="M447" s="182">
        <v>25</v>
      </c>
      <c r="N447" s="182">
        <v>14</v>
      </c>
      <c r="O447" s="182">
        <v>44</v>
      </c>
      <c r="P447" s="182">
        <v>24</v>
      </c>
      <c r="Q447" s="182">
        <v>28</v>
      </c>
      <c r="R447" s="182">
        <v>20</v>
      </c>
      <c r="S447" s="182">
        <v>18</v>
      </c>
      <c r="T447" s="182">
        <v>17</v>
      </c>
      <c r="U447" s="182">
        <v>19</v>
      </c>
      <c r="V447" s="182">
        <v>11</v>
      </c>
      <c r="W447" s="182">
        <v>10</v>
      </c>
      <c r="X447" s="182">
        <v>9</v>
      </c>
      <c r="Y447" s="182">
        <v>16</v>
      </c>
      <c r="Z447" s="182">
        <v>2</v>
      </c>
      <c r="AA447" s="182">
        <v>7</v>
      </c>
      <c r="AB447" s="182">
        <v>4</v>
      </c>
      <c r="AC447" s="182">
        <v>6</v>
      </c>
      <c r="AD447" s="182">
        <v>5</v>
      </c>
    </row>
    <row r="448" spans="1:30" x14ac:dyDescent="0.25">
      <c r="A448" s="57" t="str">
        <f>'Run Rate'!A448</f>
        <v>POL04370</v>
      </c>
      <c r="B448" s="57" t="str">
        <f>'Run Rate'!B448</f>
        <v>Polleo Zero Syrup 425ml Strawberry</v>
      </c>
      <c r="C448" s="57" t="str">
        <f>'Run Rate'!C448</f>
        <v>BIO I SUPERFOODS</v>
      </c>
      <c r="D448" s="57" t="str">
        <f>'Run Rate'!D448</f>
        <v>03 BRONZE</v>
      </c>
      <c r="E448" s="182">
        <v>68</v>
      </c>
      <c r="F448" s="182">
        <v>48</v>
      </c>
      <c r="G448" s="182">
        <v>82</v>
      </c>
      <c r="H448" s="182">
        <v>41</v>
      </c>
      <c r="I448" s="182">
        <v>46</v>
      </c>
      <c r="J448" s="182">
        <v>43</v>
      </c>
      <c r="K448" s="182">
        <v>28</v>
      </c>
      <c r="L448" s="182">
        <v>26</v>
      </c>
      <c r="M448" s="182">
        <v>45</v>
      </c>
      <c r="N448" s="182">
        <v>26</v>
      </c>
      <c r="O448" s="182">
        <v>84</v>
      </c>
      <c r="P448" s="182">
        <v>30</v>
      </c>
      <c r="Q448" s="182">
        <v>39</v>
      </c>
      <c r="R448" s="182">
        <v>20</v>
      </c>
      <c r="S448" s="182">
        <v>61</v>
      </c>
      <c r="T448" s="182">
        <v>31</v>
      </c>
      <c r="U448" s="182">
        <v>38</v>
      </c>
      <c r="V448" s="182">
        <v>32</v>
      </c>
      <c r="W448" s="182">
        <v>20</v>
      </c>
      <c r="X448" s="182">
        <v>11</v>
      </c>
      <c r="Y448" s="182">
        <v>11</v>
      </c>
      <c r="Z448" s="182">
        <v>11</v>
      </c>
      <c r="AA448" s="182">
        <v>6</v>
      </c>
      <c r="AB448" s="182">
        <v>7</v>
      </c>
      <c r="AC448" s="182">
        <v>13</v>
      </c>
      <c r="AD448" s="182">
        <v>12</v>
      </c>
    </row>
    <row r="449" spans="1:30" x14ac:dyDescent="0.25">
      <c r="A449" s="57" t="str">
        <f>'Run Rate'!A449</f>
        <v>ATC06516</v>
      </c>
      <c r="B449" s="57" t="str">
        <f>'Run Rate'!B449</f>
        <v>Girja gumirana 4 kg Atleticore</v>
      </c>
      <c r="C449" s="57" t="str">
        <f>'Run Rate'!C449</f>
        <v>FITNESS OPREMA</v>
      </c>
      <c r="D449" s="57" t="str">
        <f>'Run Rate'!D449</f>
        <v>03 BRONZE</v>
      </c>
      <c r="E449" s="182">
        <v>4</v>
      </c>
      <c r="F449" s="182">
        <v>8</v>
      </c>
      <c r="G449" s="182">
        <v>18</v>
      </c>
      <c r="H449" s="182">
        <v>25</v>
      </c>
      <c r="I449" s="182">
        <v>22</v>
      </c>
      <c r="J449" s="182">
        <v>14</v>
      </c>
      <c r="K449" s="182">
        <v>12</v>
      </c>
      <c r="L449" s="182">
        <v>11</v>
      </c>
      <c r="M449" s="182">
        <v>7</v>
      </c>
      <c r="N449" s="182">
        <v>4</v>
      </c>
      <c r="O449" s="182">
        <v>7</v>
      </c>
      <c r="P449" s="182">
        <v>13</v>
      </c>
      <c r="Q449" s="182">
        <v>17</v>
      </c>
      <c r="R449" s="182">
        <v>14</v>
      </c>
      <c r="S449" s="182">
        <v>18</v>
      </c>
      <c r="T449" s="182">
        <v>8</v>
      </c>
      <c r="U449" s="182">
        <v>13</v>
      </c>
      <c r="V449" s="182">
        <v>8</v>
      </c>
      <c r="W449" s="182">
        <v>3</v>
      </c>
      <c r="X449" s="182">
        <v>9</v>
      </c>
      <c r="Y449" s="182">
        <v>27</v>
      </c>
      <c r="Z449" s="182">
        <v>4</v>
      </c>
      <c r="AA449" s="182">
        <v>15</v>
      </c>
      <c r="AB449" s="182">
        <v>12</v>
      </c>
      <c r="AC449" s="182">
        <v>37</v>
      </c>
      <c r="AD449" s="182">
        <v>9</v>
      </c>
    </row>
    <row r="450" spans="1:30" x14ac:dyDescent="0.25">
      <c r="A450" s="57" t="str">
        <f>'Run Rate'!A450</f>
        <v>ATC06512</v>
      </c>
      <c r="B450" s="57" t="str">
        <f>'Run Rate'!B450</f>
        <v>Prostirka PVC Yoga 173 cm</v>
      </c>
      <c r="C450" s="57" t="str">
        <f>'Run Rate'!C450</f>
        <v>FITNESS OPREMA</v>
      </c>
      <c r="D450" s="57" t="str">
        <f>'Run Rate'!D450</f>
        <v>03 BRONZE</v>
      </c>
      <c r="E450" s="182">
        <v>9</v>
      </c>
      <c r="F450" s="182">
        <v>13</v>
      </c>
      <c r="G450" s="182">
        <v>5</v>
      </c>
      <c r="H450" s="182">
        <v>7</v>
      </c>
      <c r="I450" s="182">
        <v>10</v>
      </c>
      <c r="J450" s="182">
        <v>5</v>
      </c>
      <c r="K450" s="182">
        <v>4</v>
      </c>
      <c r="L450" s="182">
        <v>6</v>
      </c>
      <c r="M450" s="182">
        <v>9</v>
      </c>
      <c r="N450" s="182">
        <v>6</v>
      </c>
      <c r="O450" s="182">
        <v>20</v>
      </c>
      <c r="P450" s="182">
        <v>6</v>
      </c>
      <c r="Q450" s="182">
        <v>4</v>
      </c>
      <c r="R450" s="182">
        <v>7</v>
      </c>
      <c r="S450" s="182">
        <v>4</v>
      </c>
      <c r="T450" s="182">
        <v>5</v>
      </c>
      <c r="U450" s="182">
        <v>6</v>
      </c>
      <c r="V450" s="182">
        <v>9</v>
      </c>
      <c r="W450" s="182">
        <v>7</v>
      </c>
      <c r="X450" s="182">
        <v>6</v>
      </c>
      <c r="Y450" s="182">
        <v>10</v>
      </c>
      <c r="Z450" s="182">
        <v>4</v>
      </c>
      <c r="AA450" s="182">
        <v>3</v>
      </c>
      <c r="AB450" s="182">
        <v>7</v>
      </c>
      <c r="AC450" s="182">
        <v>21</v>
      </c>
      <c r="AD450" s="182">
        <v>11</v>
      </c>
    </row>
    <row r="451" spans="1:30" x14ac:dyDescent="0.25">
      <c r="A451" s="57" t="str">
        <f>'Run Rate'!A451</f>
        <v>POL04375</v>
      </c>
      <c r="B451" s="57" t="str">
        <f>'Run Rate'!B451</f>
        <v>Polleo Zero Sauce 425ml Ceasar</v>
      </c>
      <c r="C451" s="57" t="str">
        <f>'Run Rate'!C451</f>
        <v>BIO I SUPERFOODS</v>
      </c>
      <c r="D451" s="57" t="str">
        <f>'Run Rate'!D451</f>
        <v>03 BRONZE</v>
      </c>
      <c r="E451" s="182">
        <v>45</v>
      </c>
      <c r="F451" s="182">
        <v>67</v>
      </c>
      <c r="G451" s="182">
        <v>48</v>
      </c>
      <c r="H451" s="182">
        <v>24</v>
      </c>
      <c r="I451" s="182">
        <v>41</v>
      </c>
      <c r="J451" s="182">
        <v>32</v>
      </c>
      <c r="K451" s="182">
        <v>29</v>
      </c>
      <c r="L451" s="182">
        <v>32</v>
      </c>
      <c r="M451" s="182">
        <v>38</v>
      </c>
      <c r="N451" s="182">
        <v>30</v>
      </c>
      <c r="O451" s="182">
        <v>90</v>
      </c>
      <c r="P451" s="182">
        <v>27</v>
      </c>
      <c r="Q451" s="182">
        <v>19</v>
      </c>
      <c r="R451" s="182">
        <v>17</v>
      </c>
      <c r="S451" s="182">
        <v>51</v>
      </c>
      <c r="T451" s="182">
        <v>25</v>
      </c>
      <c r="U451" s="182">
        <v>44</v>
      </c>
      <c r="V451" s="182">
        <v>21</v>
      </c>
      <c r="W451" s="182">
        <v>26</v>
      </c>
      <c r="X451" s="182">
        <v>232</v>
      </c>
      <c r="Y451" s="182">
        <v>17</v>
      </c>
      <c r="Z451" s="182">
        <v>21</v>
      </c>
      <c r="AA451" s="182">
        <v>50</v>
      </c>
      <c r="AB451" s="182">
        <v>198</v>
      </c>
      <c r="AC451" s="182">
        <v>40</v>
      </c>
      <c r="AD451" s="182">
        <v>41</v>
      </c>
    </row>
    <row r="452" spans="1:30" x14ac:dyDescent="0.25">
      <c r="A452" s="57" t="str">
        <f>'Run Rate'!A452</f>
        <v>SHM00071</v>
      </c>
      <c r="B452" s="57" t="str">
        <f>'Run Rate'!B452</f>
        <v>DEFENDER, Polleo Logo Pink, 600 ml</v>
      </c>
      <c r="C452" s="57" t="str">
        <f>'Run Rate'!C452</f>
        <v>DRINKWARE I HOME</v>
      </c>
      <c r="D452" s="57" t="str">
        <f>'Run Rate'!D452</f>
        <v>03 BRONZE</v>
      </c>
      <c r="E452" s="182">
        <v>60</v>
      </c>
      <c r="F452" s="182">
        <v>15</v>
      </c>
      <c r="G452" s="182">
        <v>32</v>
      </c>
      <c r="H452" s="182">
        <v>23</v>
      </c>
      <c r="I452" s="182">
        <v>22</v>
      </c>
      <c r="J452" s="182">
        <v>29</v>
      </c>
      <c r="K452" s="182">
        <v>29</v>
      </c>
      <c r="L452" s="182">
        <v>22</v>
      </c>
      <c r="M452" s="182">
        <v>22</v>
      </c>
      <c r="N452" s="182">
        <v>20</v>
      </c>
      <c r="O452" s="182">
        <v>18</v>
      </c>
      <c r="P452" s="182">
        <v>22</v>
      </c>
      <c r="Q452" s="182">
        <v>19</v>
      </c>
      <c r="R452" s="182">
        <v>15</v>
      </c>
      <c r="S452" s="182">
        <v>17</v>
      </c>
      <c r="T452" s="182">
        <v>14</v>
      </c>
      <c r="U452" s="182">
        <v>32</v>
      </c>
      <c r="V452" s="182">
        <v>14</v>
      </c>
      <c r="W452" s="182">
        <v>15</v>
      </c>
      <c r="X452" s="182">
        <v>74</v>
      </c>
      <c r="Y452" s="182">
        <v>12</v>
      </c>
      <c r="Z452" s="182">
        <v>16</v>
      </c>
      <c r="AA452" s="182">
        <v>19</v>
      </c>
      <c r="AB452" s="182">
        <v>21</v>
      </c>
      <c r="AC452" s="182">
        <v>31</v>
      </c>
      <c r="AD452" s="182">
        <v>29</v>
      </c>
    </row>
    <row r="453" spans="1:30" x14ac:dyDescent="0.25">
      <c r="A453" s="57" t="str">
        <f>'Run Rate'!A453</f>
        <v>ATC06662</v>
      </c>
      <c r="B453" s="57" t="str">
        <f>'Run Rate'!B453</f>
        <v>Latex mini band set (3 kom) Atleticore</v>
      </c>
      <c r="C453" s="57" t="str">
        <f>'Run Rate'!C453</f>
        <v>FITNESS OPREMA</v>
      </c>
      <c r="D453" s="57" t="str">
        <f>'Run Rate'!D453</f>
        <v>03 BRONZE</v>
      </c>
      <c r="E453" s="182">
        <v>13</v>
      </c>
      <c r="F453" s="182">
        <v>13</v>
      </c>
      <c r="G453" s="182">
        <v>17</v>
      </c>
      <c r="H453" s="182">
        <v>21</v>
      </c>
      <c r="I453" s="182">
        <v>19</v>
      </c>
      <c r="J453" s="182">
        <v>14</v>
      </c>
      <c r="K453" s="182">
        <v>19</v>
      </c>
      <c r="L453" s="182">
        <v>15</v>
      </c>
      <c r="M453" s="182">
        <v>16</v>
      </c>
      <c r="N453" s="182">
        <v>26</v>
      </c>
      <c r="O453" s="182">
        <v>29</v>
      </c>
      <c r="P453" s="182">
        <v>28</v>
      </c>
      <c r="Q453" s="182">
        <v>40</v>
      </c>
      <c r="R453" s="182">
        <v>32</v>
      </c>
      <c r="S453" s="182">
        <v>37</v>
      </c>
      <c r="T453" s="182">
        <v>18</v>
      </c>
      <c r="U453" s="182">
        <v>52</v>
      </c>
      <c r="V453" s="182">
        <v>23</v>
      </c>
      <c r="W453" s="182">
        <v>18</v>
      </c>
      <c r="X453" s="182">
        <v>25</v>
      </c>
      <c r="Y453" s="182">
        <v>13</v>
      </c>
      <c r="Z453" s="182">
        <v>19</v>
      </c>
      <c r="AA453" s="182">
        <v>20</v>
      </c>
      <c r="AB453" s="182">
        <v>23</v>
      </c>
      <c r="AC453" s="182">
        <v>28</v>
      </c>
      <c r="AD453" s="182">
        <v>25</v>
      </c>
    </row>
    <row r="454" spans="1:30" x14ac:dyDescent="0.25">
      <c r="A454" s="57" t="str">
        <f>'Run Rate'!A454</f>
        <v>SHM00028</v>
      </c>
      <c r="B454" s="57" t="str">
        <f>'Run Rate'!B454</f>
        <v>Shieldmixer Hero Pro Flash Classic</v>
      </c>
      <c r="C454" s="57" t="str">
        <f>'Run Rate'!C454</f>
        <v>DRINKWARE I HOME</v>
      </c>
      <c r="D454" s="57" t="str">
        <f>'Run Rate'!D454</f>
        <v>03 BRONZE</v>
      </c>
      <c r="E454" s="182">
        <v>1</v>
      </c>
      <c r="F454" s="182">
        <v>5</v>
      </c>
      <c r="G454" s="182">
        <v>3</v>
      </c>
      <c r="H454" s="182">
        <v>5</v>
      </c>
      <c r="I454" s="182">
        <v>26</v>
      </c>
      <c r="J454" s="182">
        <v>1640</v>
      </c>
      <c r="K454" s="182">
        <v>7</v>
      </c>
      <c r="L454" s="182">
        <v>130</v>
      </c>
      <c r="M454" s="182">
        <v>706</v>
      </c>
      <c r="N454" s="182">
        <v>5</v>
      </c>
      <c r="O454" s="182">
        <v>22</v>
      </c>
      <c r="P454" s="182">
        <v>3</v>
      </c>
      <c r="Q454" s="182">
        <v>0</v>
      </c>
      <c r="R454" s="182">
        <v>2</v>
      </c>
      <c r="S454" s="182">
        <v>4</v>
      </c>
      <c r="T454" s="182">
        <v>1</v>
      </c>
      <c r="U454" s="182">
        <v>5</v>
      </c>
      <c r="V454" s="182">
        <v>3</v>
      </c>
      <c r="W454" s="182">
        <v>5</v>
      </c>
      <c r="X454" s="182">
        <v>2</v>
      </c>
      <c r="Y454" s="182">
        <v>2</v>
      </c>
      <c r="Z454" s="182">
        <v>4</v>
      </c>
      <c r="AA454" s="182">
        <v>6</v>
      </c>
      <c r="AB454" s="182">
        <v>4</v>
      </c>
      <c r="AC454" s="182">
        <v>193</v>
      </c>
      <c r="AD454" s="182">
        <v>3</v>
      </c>
    </row>
    <row r="455" spans="1:30" x14ac:dyDescent="0.25">
      <c r="A455" s="57" t="str">
        <f>'Run Rate'!A455</f>
        <v>POL04313</v>
      </c>
      <c r="B455" s="57" t="str">
        <f>'Run Rate'!B455</f>
        <v>ZOE fit&amp;style shaker 600ml crni</v>
      </c>
      <c r="C455" s="57" t="str">
        <f>'Run Rate'!C455</f>
        <v>DRINKWARE I HOME</v>
      </c>
      <c r="D455" s="57" t="str">
        <f>'Run Rate'!D455</f>
        <v>03 BRONZE</v>
      </c>
      <c r="E455" s="182">
        <v>31</v>
      </c>
      <c r="F455" s="182">
        <v>15</v>
      </c>
      <c r="G455" s="182">
        <v>20</v>
      </c>
      <c r="H455" s="182">
        <v>15</v>
      </c>
      <c r="I455" s="182">
        <v>18</v>
      </c>
      <c r="J455" s="182">
        <v>17</v>
      </c>
      <c r="K455" s="182">
        <v>11</v>
      </c>
      <c r="L455" s="182">
        <v>14</v>
      </c>
      <c r="M455" s="182">
        <v>15</v>
      </c>
      <c r="N455" s="182">
        <v>15</v>
      </c>
      <c r="O455" s="182">
        <v>11</v>
      </c>
      <c r="P455" s="182">
        <v>10</v>
      </c>
      <c r="Q455" s="182">
        <v>10</v>
      </c>
      <c r="R455" s="182">
        <v>6</v>
      </c>
      <c r="S455" s="182">
        <v>14</v>
      </c>
      <c r="T455" s="182">
        <v>12</v>
      </c>
      <c r="U455" s="182">
        <v>9</v>
      </c>
      <c r="V455" s="182">
        <v>8</v>
      </c>
      <c r="W455" s="182">
        <v>17</v>
      </c>
      <c r="X455" s="182">
        <v>12</v>
      </c>
      <c r="Y455" s="182">
        <v>13</v>
      </c>
      <c r="Z455" s="182">
        <v>6</v>
      </c>
      <c r="AA455" s="182">
        <v>17</v>
      </c>
      <c r="AB455" s="182">
        <v>17</v>
      </c>
      <c r="AC455" s="182">
        <v>14</v>
      </c>
      <c r="AD455" s="182">
        <v>11</v>
      </c>
    </row>
    <row r="456" spans="1:30" x14ac:dyDescent="0.25">
      <c r="A456" s="57" t="str">
        <f>'Run Rate'!A456</f>
        <v>FIT05837</v>
      </c>
      <c r="B456" s="57" t="str">
        <f>'Run Rate'!B456</f>
        <v>Uteg disk olimpijski gumirani 5 kg</v>
      </c>
      <c r="C456" s="57" t="str">
        <f>'Run Rate'!C456</f>
        <v>FITNESS OPREMA</v>
      </c>
      <c r="D456" s="57" t="str">
        <f>'Run Rate'!D456</f>
        <v>03 BRONZE</v>
      </c>
      <c r="E456" s="182">
        <v>3</v>
      </c>
      <c r="F456" s="182">
        <v>4</v>
      </c>
      <c r="G456" s="182">
        <v>2</v>
      </c>
      <c r="H456" s="182">
        <v>2</v>
      </c>
      <c r="I456" s="182">
        <v>9</v>
      </c>
      <c r="J456" s="182">
        <v>5</v>
      </c>
      <c r="K456" s="182">
        <v>4</v>
      </c>
      <c r="L456" s="182">
        <v>4</v>
      </c>
      <c r="M456" s="182">
        <v>4</v>
      </c>
      <c r="N456" s="182">
        <v>7</v>
      </c>
      <c r="O456" s="182">
        <v>6</v>
      </c>
      <c r="P456" s="182">
        <v>8</v>
      </c>
      <c r="Q456" s="182">
        <v>4</v>
      </c>
      <c r="R456" s="182">
        <v>6</v>
      </c>
      <c r="S456" s="182">
        <v>7</v>
      </c>
      <c r="T456" s="182">
        <v>6</v>
      </c>
      <c r="U456" s="182">
        <v>21</v>
      </c>
      <c r="V456" s="182">
        <v>10</v>
      </c>
      <c r="W456" s="182">
        <v>4</v>
      </c>
      <c r="X456" s="182">
        <v>8</v>
      </c>
      <c r="Y456" s="182">
        <v>7</v>
      </c>
      <c r="Z456" s="182">
        <v>4</v>
      </c>
      <c r="AA456" s="182">
        <v>6</v>
      </c>
      <c r="AB456" s="182">
        <v>5</v>
      </c>
      <c r="AC456" s="182">
        <v>15</v>
      </c>
      <c r="AD456" s="182">
        <v>47</v>
      </c>
    </row>
    <row r="457" spans="1:30" x14ac:dyDescent="0.25">
      <c r="A457" s="57" t="str">
        <f>'Run Rate'!A457</f>
        <v>FIT05843</v>
      </c>
      <c r="B457" s="57" t="str">
        <f>'Run Rate'!B457</f>
        <v>Bučica gumirana heksagonalna 10 kg</v>
      </c>
      <c r="C457" s="57" t="str">
        <f>'Run Rate'!C457</f>
        <v>FITNESS OPREMA</v>
      </c>
      <c r="D457" s="57" t="str">
        <f>'Run Rate'!D457</f>
        <v>03 BRONZE</v>
      </c>
      <c r="E457" s="182">
        <v>10</v>
      </c>
      <c r="F457" s="182">
        <v>4</v>
      </c>
      <c r="G457" s="182">
        <v>4</v>
      </c>
      <c r="H457" s="182">
        <v>1</v>
      </c>
      <c r="I457" s="182">
        <v>4</v>
      </c>
      <c r="J457" s="182">
        <v>2</v>
      </c>
      <c r="K457" s="182">
        <v>5</v>
      </c>
      <c r="L457" s="182">
        <v>5</v>
      </c>
      <c r="M457" s="182">
        <v>2</v>
      </c>
      <c r="N457" s="182">
        <v>4</v>
      </c>
      <c r="O457" s="182">
        <v>2</v>
      </c>
      <c r="P457" s="182">
        <v>9</v>
      </c>
      <c r="Q457" s="182">
        <v>11</v>
      </c>
      <c r="R457" s="182">
        <v>12</v>
      </c>
      <c r="S457" s="182">
        <v>3</v>
      </c>
      <c r="T457" s="182">
        <v>6</v>
      </c>
      <c r="U457" s="182">
        <v>7</v>
      </c>
      <c r="V457" s="182">
        <v>5</v>
      </c>
      <c r="W457" s="182">
        <v>9</v>
      </c>
      <c r="X457" s="182">
        <v>4</v>
      </c>
      <c r="Y457" s="182">
        <v>1</v>
      </c>
      <c r="Z457" s="182">
        <v>0</v>
      </c>
      <c r="AA457" s="182">
        <v>1</v>
      </c>
      <c r="AB457" s="182">
        <v>3</v>
      </c>
      <c r="AC457" s="182">
        <v>0</v>
      </c>
      <c r="AD457" s="182">
        <v>0</v>
      </c>
    </row>
    <row r="458" spans="1:30" x14ac:dyDescent="0.25">
      <c r="A458" s="57" t="str">
        <f>'Run Rate'!A458</f>
        <v>SCM04379</v>
      </c>
      <c r="B458" s="57" t="str">
        <f>'Run Rate'!B458</f>
        <v>Nitromax 2kg vanilla</v>
      </c>
      <c r="C458" s="57" t="str">
        <f>'Run Rate'!C458</f>
        <v>SPORTSKA PREHRANA</v>
      </c>
      <c r="D458" s="57" t="str">
        <f>'Run Rate'!D458</f>
        <v>03 BRONZE</v>
      </c>
      <c r="E458" s="182">
        <v>1</v>
      </c>
      <c r="F458" s="182">
        <v>3</v>
      </c>
      <c r="G458" s="182">
        <v>1</v>
      </c>
      <c r="H458" s="182">
        <v>2</v>
      </c>
      <c r="I458" s="182">
        <v>6</v>
      </c>
      <c r="J458" s="182">
        <v>2</v>
      </c>
      <c r="K458" s="182">
        <v>2</v>
      </c>
      <c r="L458" s="182">
        <v>4</v>
      </c>
      <c r="M458" s="182">
        <v>6</v>
      </c>
      <c r="N458" s="182">
        <v>2</v>
      </c>
      <c r="O458" s="182">
        <v>4</v>
      </c>
      <c r="P458" s="182">
        <v>4</v>
      </c>
      <c r="Q458" s="182">
        <v>13</v>
      </c>
      <c r="R458" s="182">
        <v>5</v>
      </c>
      <c r="S458" s="182">
        <v>2</v>
      </c>
      <c r="T458" s="182">
        <v>5</v>
      </c>
      <c r="U458" s="182">
        <v>3</v>
      </c>
      <c r="V458" s="182">
        <v>4</v>
      </c>
      <c r="W458" s="182">
        <v>2</v>
      </c>
      <c r="X458" s="182">
        <v>3</v>
      </c>
      <c r="Y458" s="182">
        <v>0</v>
      </c>
      <c r="Z458" s="182">
        <v>2</v>
      </c>
      <c r="AA458" s="182">
        <v>2</v>
      </c>
      <c r="AB458" s="182">
        <v>4</v>
      </c>
      <c r="AC458" s="182">
        <v>11</v>
      </c>
      <c r="AD458" s="182">
        <v>10</v>
      </c>
    </row>
    <row r="459" spans="1:30" x14ac:dyDescent="0.25">
      <c r="A459" s="57" t="str">
        <f>'Run Rate'!A459</f>
        <v>SCM04316</v>
      </c>
      <c r="B459" s="57" t="str">
        <f>'Run Rate'!B459</f>
        <v>HemoPump 500g orange</v>
      </c>
      <c r="C459" s="57" t="str">
        <f>'Run Rate'!C459</f>
        <v>SPORTSKA PREHRANA</v>
      </c>
      <c r="D459" s="57" t="str">
        <f>'Run Rate'!D459</f>
        <v>03 BRONZE</v>
      </c>
      <c r="E459" s="182">
        <v>4</v>
      </c>
      <c r="F459" s="182">
        <v>4</v>
      </c>
      <c r="G459" s="182">
        <v>5</v>
      </c>
      <c r="H459" s="182">
        <v>6</v>
      </c>
      <c r="I459" s="182">
        <v>2</v>
      </c>
      <c r="J459" s="182">
        <v>3</v>
      </c>
      <c r="K459" s="182">
        <v>6</v>
      </c>
      <c r="L459" s="182">
        <v>4</v>
      </c>
      <c r="M459" s="182">
        <v>2</v>
      </c>
      <c r="N459" s="182">
        <v>2</v>
      </c>
      <c r="O459" s="182">
        <v>7</v>
      </c>
      <c r="P459" s="182">
        <v>4</v>
      </c>
      <c r="Q459" s="182">
        <v>4</v>
      </c>
      <c r="R459" s="182">
        <v>3</v>
      </c>
      <c r="S459" s="182">
        <v>1</v>
      </c>
      <c r="T459" s="182">
        <v>3</v>
      </c>
      <c r="U459" s="182">
        <v>2</v>
      </c>
      <c r="V459" s="182">
        <v>4</v>
      </c>
      <c r="W459" s="182">
        <v>2</v>
      </c>
      <c r="X459" s="182">
        <v>0</v>
      </c>
      <c r="Y459" s="182">
        <v>2</v>
      </c>
      <c r="Z459" s="182">
        <v>2</v>
      </c>
      <c r="AA459" s="182">
        <v>0</v>
      </c>
      <c r="AB459" s="182">
        <v>10</v>
      </c>
      <c r="AC459" s="182">
        <v>6</v>
      </c>
      <c r="AD459" s="182">
        <v>3</v>
      </c>
    </row>
    <row r="460" spans="1:30" x14ac:dyDescent="0.25">
      <c r="A460" s="57" t="str">
        <f>'Run Rate'!A460</f>
        <v>VEN00049</v>
      </c>
      <c r="B460" s="57" t="str">
        <f>'Run Rate'!B460</f>
        <v>Venum bandaže - 4 m Crne</v>
      </c>
      <c r="C460" s="57" t="str">
        <f>'Run Rate'!C460</f>
        <v>BORILAČKA OPREMA</v>
      </c>
      <c r="D460" s="57" t="str">
        <f>'Run Rate'!D460</f>
        <v>03 BRONZE</v>
      </c>
      <c r="E460" s="182">
        <v>48</v>
      </c>
      <c r="F460" s="182">
        <v>9</v>
      </c>
      <c r="G460" s="182">
        <v>6</v>
      </c>
      <c r="H460" s="182">
        <v>4</v>
      </c>
      <c r="I460" s="182">
        <v>1</v>
      </c>
      <c r="J460" s="182">
        <v>4</v>
      </c>
      <c r="K460" s="182">
        <v>8</v>
      </c>
      <c r="L460" s="182">
        <v>18</v>
      </c>
      <c r="M460" s="182">
        <v>22</v>
      </c>
      <c r="N460" s="182">
        <v>17</v>
      </c>
      <c r="O460" s="182">
        <v>14</v>
      </c>
      <c r="P460" s="182">
        <v>18</v>
      </c>
      <c r="Q460" s="182">
        <v>17</v>
      </c>
      <c r="R460" s="182">
        <v>15</v>
      </c>
      <c r="S460" s="182">
        <v>15</v>
      </c>
      <c r="T460" s="182">
        <v>23</v>
      </c>
      <c r="U460" s="182">
        <v>32</v>
      </c>
      <c r="V460" s="182">
        <v>23</v>
      </c>
      <c r="W460" s="182">
        <v>21</v>
      </c>
      <c r="X460" s="182">
        <v>14</v>
      </c>
      <c r="Y460" s="182">
        <v>15</v>
      </c>
      <c r="Z460" s="182">
        <v>22</v>
      </c>
      <c r="AA460" s="182">
        <v>32</v>
      </c>
      <c r="AB460" s="182">
        <v>39</v>
      </c>
      <c r="AC460" s="182">
        <v>27</v>
      </c>
      <c r="AD460" s="182">
        <v>4</v>
      </c>
    </row>
    <row r="461" spans="1:30" x14ac:dyDescent="0.25">
      <c r="A461" s="57" t="str">
        <f>'Run Rate'!A461</f>
        <v>GAR04842</v>
      </c>
      <c r="B461" s="57" t="str">
        <f>'Run Rate'!B461</f>
        <v>Fenix 8 Pro 47 mm LTE AMOLED Sapphire Tit. Graphite Strap</v>
      </c>
      <c r="C461" s="57" t="str">
        <f>'Run Rate'!C461</f>
        <v>GADGETI</v>
      </c>
      <c r="D461" s="57" t="str">
        <f>'Run Rate'!D461</f>
        <v>03 BRONZE</v>
      </c>
      <c r="E461" s="182">
        <v>0</v>
      </c>
      <c r="F461" s="182">
        <v>0</v>
      </c>
      <c r="G461" s="182">
        <v>0</v>
      </c>
      <c r="H461" s="182">
        <v>0</v>
      </c>
      <c r="I461" s="182">
        <v>0</v>
      </c>
      <c r="J461" s="182">
        <v>0</v>
      </c>
      <c r="K461" s="182">
        <v>0</v>
      </c>
      <c r="L461" s="182">
        <v>0</v>
      </c>
      <c r="M461" s="182">
        <v>0</v>
      </c>
      <c r="N461" s="182">
        <v>0</v>
      </c>
      <c r="O461" s="182">
        <v>0</v>
      </c>
      <c r="P461" s="182">
        <v>0</v>
      </c>
      <c r="Q461" s="182">
        <v>0</v>
      </c>
      <c r="R461" s="182">
        <v>0</v>
      </c>
      <c r="S461" s="182">
        <v>0</v>
      </c>
      <c r="T461" s="182">
        <v>0</v>
      </c>
      <c r="U461" s="182">
        <v>0</v>
      </c>
      <c r="V461" s="182">
        <v>0</v>
      </c>
      <c r="W461" s="182">
        <v>0</v>
      </c>
      <c r="X461" s="182">
        <v>0</v>
      </c>
      <c r="Y461" s="182">
        <v>0</v>
      </c>
      <c r="Z461" s="182">
        <v>0</v>
      </c>
      <c r="AA461" s="182">
        <v>0</v>
      </c>
      <c r="AB461" s="182">
        <v>0</v>
      </c>
      <c r="AC461" s="182">
        <v>0</v>
      </c>
      <c r="AD461" s="182">
        <v>0</v>
      </c>
    </row>
    <row r="462" spans="1:30" x14ac:dyDescent="0.25">
      <c r="A462" s="57" t="str">
        <f>'Run Rate'!A462</f>
        <v>GAR04826</v>
      </c>
      <c r="B462" s="57" t="str">
        <f>'Run Rate'!B462</f>
        <v>Forerunner 970 Soft Gold Titanium, French Gray/Indigo</v>
      </c>
      <c r="C462" s="57" t="str">
        <f>'Run Rate'!C462</f>
        <v>GADGETI</v>
      </c>
      <c r="D462" s="57" t="str">
        <f>'Run Rate'!D462</f>
        <v>03 BRONZE</v>
      </c>
      <c r="E462" s="182">
        <v>0</v>
      </c>
      <c r="F462" s="182">
        <v>0</v>
      </c>
      <c r="G462" s="182">
        <v>0</v>
      </c>
      <c r="H462" s="182">
        <v>0</v>
      </c>
      <c r="I462" s="182">
        <v>0</v>
      </c>
      <c r="J462" s="182">
        <v>0</v>
      </c>
      <c r="K462" s="182">
        <v>0</v>
      </c>
      <c r="L462" s="182">
        <v>0</v>
      </c>
      <c r="M462" s="182">
        <v>0</v>
      </c>
      <c r="N462" s="182">
        <v>0</v>
      </c>
      <c r="O462" s="182">
        <v>0</v>
      </c>
      <c r="P462" s="182">
        <v>1</v>
      </c>
      <c r="Q462" s="182">
        <v>0</v>
      </c>
      <c r="R462" s="182">
        <v>2</v>
      </c>
      <c r="S462" s="182">
        <v>3</v>
      </c>
      <c r="T462" s="182">
        <v>1</v>
      </c>
      <c r="U462" s="182">
        <v>1</v>
      </c>
      <c r="V462" s="182">
        <v>1</v>
      </c>
      <c r="W462" s="182">
        <v>2</v>
      </c>
      <c r="X462" s="182">
        <v>2</v>
      </c>
      <c r="Y462" s="182">
        <v>1</v>
      </c>
      <c r="Z462" s="182">
        <v>1</v>
      </c>
      <c r="AA462" s="182">
        <v>1</v>
      </c>
      <c r="AB462" s="182">
        <v>0</v>
      </c>
      <c r="AC462" s="182">
        <v>2</v>
      </c>
      <c r="AD462" s="182">
        <v>3</v>
      </c>
    </row>
    <row r="463" spans="1:30" x14ac:dyDescent="0.25">
      <c r="A463" s="57" t="str">
        <f>'Run Rate'!A463</f>
        <v>POL12671</v>
      </c>
      <c r="B463" s="57" t="str">
        <f>'Run Rate'!B463</f>
        <v>Polleo Pro Whey 2kg Chocolate banana</v>
      </c>
      <c r="C463" s="57" t="str">
        <f>'Run Rate'!C463</f>
        <v>PROTEINI</v>
      </c>
      <c r="D463" s="57" t="str">
        <f>'Run Rate'!D463</f>
        <v>03 BRONZE</v>
      </c>
      <c r="E463" s="182">
        <v>2</v>
      </c>
      <c r="F463" s="182">
        <v>1</v>
      </c>
      <c r="G463" s="182">
        <v>3</v>
      </c>
      <c r="H463" s="182">
        <v>3</v>
      </c>
      <c r="I463" s="182">
        <v>3</v>
      </c>
      <c r="J463" s="182">
        <v>1</v>
      </c>
      <c r="K463" s="182">
        <v>1</v>
      </c>
      <c r="L463" s="182">
        <v>6</v>
      </c>
      <c r="M463" s="182">
        <v>6</v>
      </c>
      <c r="N463" s="182">
        <v>4</v>
      </c>
      <c r="O463" s="182">
        <v>2</v>
      </c>
      <c r="P463" s="182">
        <v>2</v>
      </c>
      <c r="Q463" s="182">
        <v>1</v>
      </c>
      <c r="R463" s="182">
        <v>0</v>
      </c>
      <c r="S463" s="182">
        <v>2</v>
      </c>
      <c r="T463" s="182">
        <v>2</v>
      </c>
      <c r="U463" s="182">
        <v>2</v>
      </c>
      <c r="V463" s="182">
        <v>3</v>
      </c>
      <c r="W463" s="182">
        <v>4</v>
      </c>
      <c r="X463" s="182">
        <v>5</v>
      </c>
      <c r="Y463" s="182">
        <v>4</v>
      </c>
      <c r="Z463" s="182">
        <v>3</v>
      </c>
      <c r="AA463" s="182">
        <v>1</v>
      </c>
      <c r="AB463" s="182">
        <v>0</v>
      </c>
      <c r="AC463" s="182">
        <v>0</v>
      </c>
      <c r="AD463" s="182">
        <v>4</v>
      </c>
    </row>
    <row r="464" spans="1:30" x14ac:dyDescent="0.25">
      <c r="A464" s="57" t="str">
        <f>'Run Rate'!A464</f>
        <v>ATC06614</v>
      </c>
      <c r="B464" s="57" t="str">
        <f>'Run Rate'!B464</f>
        <v>Latex band 5cm Level 4 plava Atleticore</v>
      </c>
      <c r="C464" s="57" t="str">
        <f>'Run Rate'!C464</f>
        <v>FITNESS OPREMA</v>
      </c>
      <c r="D464" s="57" t="str">
        <f>'Run Rate'!D464</f>
        <v>03 BRONZE</v>
      </c>
      <c r="E464" s="182">
        <v>4</v>
      </c>
      <c r="F464" s="182">
        <v>2</v>
      </c>
      <c r="G464" s="182">
        <v>4</v>
      </c>
      <c r="H464" s="182">
        <v>6</v>
      </c>
      <c r="I464" s="182">
        <v>3</v>
      </c>
      <c r="J464" s="182">
        <v>4</v>
      </c>
      <c r="K464" s="182">
        <v>2</v>
      </c>
      <c r="L464" s="182">
        <v>3</v>
      </c>
      <c r="M464" s="182">
        <v>4</v>
      </c>
      <c r="N464" s="182">
        <v>4</v>
      </c>
      <c r="O464" s="182">
        <v>2</v>
      </c>
      <c r="P464" s="182">
        <v>6</v>
      </c>
      <c r="Q464" s="182">
        <v>6</v>
      </c>
      <c r="R464" s="182">
        <v>10</v>
      </c>
      <c r="S464" s="182">
        <v>3</v>
      </c>
      <c r="T464" s="182">
        <v>5</v>
      </c>
      <c r="U464" s="182">
        <v>17</v>
      </c>
      <c r="V464" s="182">
        <v>4</v>
      </c>
      <c r="W464" s="182">
        <v>7</v>
      </c>
      <c r="X464" s="182">
        <v>2</v>
      </c>
      <c r="Y464" s="182">
        <v>4</v>
      </c>
      <c r="Z464" s="182">
        <v>1</v>
      </c>
      <c r="AA464" s="182">
        <v>3</v>
      </c>
      <c r="AB464" s="182">
        <v>10</v>
      </c>
      <c r="AC464" s="182">
        <v>9</v>
      </c>
      <c r="AD464" s="182">
        <v>6</v>
      </c>
    </row>
    <row r="465" spans="1:30" x14ac:dyDescent="0.25">
      <c r="A465" s="57" t="str">
        <f>'Run Rate'!A465</f>
        <v>CON23205</v>
      </c>
      <c r="B465" s="57" t="str">
        <f>'Run Rate'!B465</f>
        <v>Concept2 Skierg Podloga</v>
      </c>
      <c r="C465" s="57" t="str">
        <f>'Run Rate'!C465</f>
        <v>FITNESS OPREMA</v>
      </c>
      <c r="D465" s="57" t="str">
        <f>'Run Rate'!D465</f>
        <v>03 BRONZE</v>
      </c>
      <c r="E465" s="182">
        <v>0</v>
      </c>
      <c r="F465" s="182">
        <v>0</v>
      </c>
      <c r="G465" s="182">
        <v>0</v>
      </c>
      <c r="H465" s="182">
        <v>0</v>
      </c>
      <c r="I465" s="182">
        <v>0</v>
      </c>
      <c r="J465" s="182">
        <v>0</v>
      </c>
      <c r="K465" s="182">
        <v>0</v>
      </c>
      <c r="L465" s="182">
        <v>0</v>
      </c>
      <c r="M465" s="182">
        <v>0</v>
      </c>
      <c r="N465" s="182">
        <v>0</v>
      </c>
      <c r="O465" s="182">
        <v>0</v>
      </c>
      <c r="P465" s="182">
        <v>2</v>
      </c>
      <c r="Q465" s="182">
        <v>1</v>
      </c>
      <c r="R465" s="182">
        <v>1</v>
      </c>
      <c r="S465" s="182">
        <v>3</v>
      </c>
      <c r="T465" s="182">
        <v>0</v>
      </c>
      <c r="U465" s="182">
        <v>0</v>
      </c>
      <c r="V465" s="182">
        <v>3</v>
      </c>
      <c r="W465" s="182">
        <v>1</v>
      </c>
      <c r="X465" s="182">
        <v>1</v>
      </c>
      <c r="Y465" s="182">
        <v>0</v>
      </c>
      <c r="Z465" s="182">
        <v>1</v>
      </c>
      <c r="AA465" s="182">
        <v>0</v>
      </c>
      <c r="AB465" s="182">
        <v>2</v>
      </c>
      <c r="AC465" s="182">
        <v>1</v>
      </c>
      <c r="AD465" s="182">
        <v>2</v>
      </c>
    </row>
    <row r="466" spans="1:30" x14ac:dyDescent="0.25">
      <c r="A466" s="57" t="str">
        <f>'Run Rate'!A466</f>
        <v>ON00204</v>
      </c>
      <c r="B466" s="57" t="str">
        <f>'Run Rate'!B466</f>
        <v>100% ON Casein 924g Chocolate</v>
      </c>
      <c r="C466" s="57" t="str">
        <f>'Run Rate'!C466</f>
        <v>PROTEINI</v>
      </c>
      <c r="D466" s="57" t="str">
        <f>'Run Rate'!D466</f>
        <v>03 BRONZE</v>
      </c>
      <c r="E466" s="182">
        <v>1</v>
      </c>
      <c r="F466" s="182">
        <v>3</v>
      </c>
      <c r="G466" s="182">
        <v>4</v>
      </c>
      <c r="H466" s="182">
        <v>2</v>
      </c>
      <c r="I466" s="182">
        <v>3</v>
      </c>
      <c r="J466" s="182">
        <v>1</v>
      </c>
      <c r="K466" s="182">
        <v>12</v>
      </c>
      <c r="L466" s="182">
        <v>4</v>
      </c>
      <c r="M466" s="182">
        <v>4</v>
      </c>
      <c r="N466" s="182">
        <v>4</v>
      </c>
      <c r="O466" s="182">
        <v>6</v>
      </c>
      <c r="P466" s="182">
        <v>8</v>
      </c>
      <c r="Q466" s="182">
        <v>4</v>
      </c>
      <c r="R466" s="182">
        <v>0</v>
      </c>
      <c r="S466" s="182">
        <v>3</v>
      </c>
      <c r="T466" s="182">
        <v>11</v>
      </c>
      <c r="U466" s="182">
        <v>3</v>
      </c>
      <c r="V466" s="182">
        <v>3</v>
      </c>
      <c r="W466" s="182">
        <v>8</v>
      </c>
      <c r="X466" s="182">
        <v>4</v>
      </c>
      <c r="Y466" s="182">
        <v>4</v>
      </c>
      <c r="Z466" s="182">
        <v>3</v>
      </c>
      <c r="AA466" s="182">
        <v>8</v>
      </c>
      <c r="AB466" s="182">
        <v>5</v>
      </c>
      <c r="AC466" s="182">
        <v>6</v>
      </c>
      <c r="AD466" s="182">
        <v>6</v>
      </c>
    </row>
    <row r="467" spans="1:30" x14ac:dyDescent="0.25">
      <c r="A467" s="57" t="str">
        <f>'Run Rate'!A467</f>
        <v>ZOE12387</v>
      </c>
      <c r="B467" s="57" t="str">
        <f>'Run Rate'!B467</f>
        <v>ZOE Furiosa Pre-Workout 300g Tropical</v>
      </c>
      <c r="C467" s="57" t="str">
        <f>'Run Rate'!C467</f>
        <v>SPORTSKA PREHRANA</v>
      </c>
      <c r="D467" s="57" t="str">
        <f>'Run Rate'!D467</f>
        <v>03 BRONZE</v>
      </c>
      <c r="E467" s="182">
        <v>3</v>
      </c>
      <c r="F467" s="182">
        <v>4</v>
      </c>
      <c r="G467" s="182">
        <v>0</v>
      </c>
      <c r="H467" s="182">
        <v>2</v>
      </c>
      <c r="I467" s="182">
        <v>5</v>
      </c>
      <c r="J467" s="182">
        <v>4</v>
      </c>
      <c r="K467" s="182">
        <v>2</v>
      </c>
      <c r="L467" s="182">
        <v>7</v>
      </c>
      <c r="M467" s="182">
        <v>9</v>
      </c>
      <c r="N467" s="182">
        <v>3</v>
      </c>
      <c r="O467" s="182">
        <v>1</v>
      </c>
      <c r="P467" s="182">
        <v>2</v>
      </c>
      <c r="Q467" s="182">
        <v>0</v>
      </c>
      <c r="R467" s="182">
        <v>5</v>
      </c>
      <c r="S467" s="182">
        <v>2</v>
      </c>
      <c r="T467" s="182">
        <v>11</v>
      </c>
      <c r="U467" s="182">
        <v>19</v>
      </c>
      <c r="V467" s="182">
        <v>2</v>
      </c>
      <c r="W467" s="182">
        <v>3</v>
      </c>
      <c r="X467" s="182">
        <v>1</v>
      </c>
      <c r="Y467" s="182">
        <v>4</v>
      </c>
      <c r="Z467" s="182">
        <v>4</v>
      </c>
      <c r="AA467" s="182">
        <v>10</v>
      </c>
      <c r="AB467" s="182">
        <v>5</v>
      </c>
      <c r="AC467" s="182">
        <v>4</v>
      </c>
      <c r="AD467" s="182">
        <v>3</v>
      </c>
    </row>
    <row r="468" spans="1:30" x14ac:dyDescent="0.25">
      <c r="A468" s="57" t="str">
        <f>'Run Rate'!A468</f>
        <v>ATC06636</v>
      </c>
      <c r="B468" s="57" t="str">
        <f>'Run Rate'!B468</f>
        <v>Šipka olimpijska Performance, 220cm-50mm-20kg, nosivost 680kg</v>
      </c>
      <c r="C468" s="57" t="str">
        <f>'Run Rate'!C468</f>
        <v>FITNESS OPREMA</v>
      </c>
      <c r="D468" s="57" t="str">
        <f>'Run Rate'!D468</f>
        <v>03 BRONZE</v>
      </c>
      <c r="E468" s="182">
        <v>2</v>
      </c>
      <c r="F468" s="182">
        <v>1</v>
      </c>
      <c r="G468" s="182">
        <v>3</v>
      </c>
      <c r="H468" s="182">
        <v>4</v>
      </c>
      <c r="I468" s="182">
        <v>2</v>
      </c>
      <c r="J468" s="182">
        <v>1</v>
      </c>
      <c r="K468" s="182">
        <v>0</v>
      </c>
      <c r="L468" s="182">
        <v>2</v>
      </c>
      <c r="M468" s="182">
        <v>1</v>
      </c>
      <c r="N468" s="182">
        <v>2</v>
      </c>
      <c r="O468" s="182">
        <v>0</v>
      </c>
      <c r="P468" s="182">
        <v>0</v>
      </c>
      <c r="Q468" s="182">
        <v>0</v>
      </c>
      <c r="R468" s="182">
        <v>0</v>
      </c>
      <c r="S468" s="182">
        <v>0</v>
      </c>
      <c r="T468" s="182">
        <v>0</v>
      </c>
      <c r="U468" s="182">
        <v>0</v>
      </c>
      <c r="V468" s="182">
        <v>0</v>
      </c>
      <c r="W468" s="182">
        <v>1</v>
      </c>
      <c r="X468" s="182">
        <v>1</v>
      </c>
      <c r="Y468" s="182">
        <v>1</v>
      </c>
      <c r="Z468" s="182">
        <v>1</v>
      </c>
      <c r="AA468" s="182">
        <v>0</v>
      </c>
      <c r="AB468" s="182">
        <v>0</v>
      </c>
      <c r="AC468" s="182">
        <v>1</v>
      </c>
      <c r="AD468" s="182">
        <v>1</v>
      </c>
    </row>
    <row r="469" spans="1:30" x14ac:dyDescent="0.25">
      <c r="A469" s="57" t="str">
        <f>'Run Rate'!A469</f>
        <v>ON00201</v>
      </c>
      <c r="B469" s="57" t="str">
        <f>'Run Rate'!B469</f>
        <v>100% ON Casein 1,8kg vanilla</v>
      </c>
      <c r="C469" s="57" t="str">
        <f>'Run Rate'!C469</f>
        <v>PROTEINI</v>
      </c>
      <c r="D469" s="57" t="str">
        <f>'Run Rate'!D469</f>
        <v>03 BRONZE</v>
      </c>
      <c r="E469" s="182">
        <v>4</v>
      </c>
      <c r="F469" s="182">
        <v>6</v>
      </c>
      <c r="G469" s="182">
        <v>2</v>
      </c>
      <c r="H469" s="182">
        <v>4</v>
      </c>
      <c r="I469" s="182">
        <v>3</v>
      </c>
      <c r="J469" s="182">
        <v>3</v>
      </c>
      <c r="K469" s="182">
        <v>5</v>
      </c>
      <c r="L469" s="182">
        <v>4</v>
      </c>
      <c r="M469" s="182">
        <v>1</v>
      </c>
      <c r="N469" s="182">
        <v>3</v>
      </c>
      <c r="O469" s="182">
        <v>4</v>
      </c>
      <c r="P469" s="182">
        <v>4</v>
      </c>
      <c r="Q469" s="182">
        <v>3</v>
      </c>
      <c r="R469" s="182">
        <v>3</v>
      </c>
      <c r="S469" s="182">
        <v>2</v>
      </c>
      <c r="T469" s="182">
        <v>3</v>
      </c>
      <c r="U469" s="182">
        <v>2</v>
      </c>
      <c r="V469" s="182">
        <v>3</v>
      </c>
      <c r="W469" s="182">
        <v>7</v>
      </c>
      <c r="X469" s="182">
        <v>5</v>
      </c>
      <c r="Y469" s="182">
        <v>2</v>
      </c>
      <c r="Z469" s="182">
        <v>3</v>
      </c>
      <c r="AA469" s="182">
        <v>4</v>
      </c>
      <c r="AB469" s="182">
        <v>1</v>
      </c>
      <c r="AC469" s="182">
        <v>3</v>
      </c>
      <c r="AD469" s="182">
        <v>2</v>
      </c>
    </row>
    <row r="470" spans="1:30" x14ac:dyDescent="0.25">
      <c r="A470" s="57" t="str">
        <f>'Run Rate'!A470</f>
        <v>ATC06608</v>
      </c>
      <c r="B470" s="57" t="str">
        <f>'Run Rate'!B470</f>
        <v>Magnezij za ruke KOCKA Atleticore</v>
      </c>
      <c r="C470" s="57" t="str">
        <f>'Run Rate'!C470</f>
        <v>FITNESS OPREMA</v>
      </c>
      <c r="D470" s="57" t="str">
        <f>'Run Rate'!D470</f>
        <v>03 BRONZE</v>
      </c>
      <c r="E470" s="182">
        <v>8</v>
      </c>
      <c r="F470" s="182">
        <v>26</v>
      </c>
      <c r="G470" s="182">
        <v>19</v>
      </c>
      <c r="H470" s="182">
        <v>11</v>
      </c>
      <c r="I470" s="182">
        <v>17</v>
      </c>
      <c r="J470" s="182">
        <v>20</v>
      </c>
      <c r="K470" s="182">
        <v>12</v>
      </c>
      <c r="L470" s="182">
        <v>18</v>
      </c>
      <c r="M470" s="182">
        <v>23</v>
      </c>
      <c r="N470" s="182">
        <v>26</v>
      </c>
      <c r="O470" s="182">
        <v>74</v>
      </c>
      <c r="P470" s="182">
        <v>16</v>
      </c>
      <c r="Q470" s="182">
        <v>20</v>
      </c>
      <c r="R470" s="182">
        <v>16</v>
      </c>
      <c r="S470" s="182">
        <v>10</v>
      </c>
      <c r="T470" s="182">
        <v>14</v>
      </c>
      <c r="U470" s="182">
        <v>13</v>
      </c>
      <c r="V470" s="182">
        <v>23</v>
      </c>
      <c r="W470" s="182">
        <v>18</v>
      </c>
      <c r="X470" s="182">
        <v>42</v>
      </c>
      <c r="Y470" s="182">
        <v>18</v>
      </c>
      <c r="Z470" s="182">
        <v>17</v>
      </c>
      <c r="AA470" s="182">
        <v>32</v>
      </c>
      <c r="AB470" s="182">
        <v>133</v>
      </c>
      <c r="AC470" s="182">
        <v>43</v>
      </c>
      <c r="AD470" s="182">
        <v>27</v>
      </c>
    </row>
    <row r="471" spans="1:30" x14ac:dyDescent="0.25">
      <c r="A471" s="57" t="str">
        <f>'Run Rate'!A471</f>
        <v>FIT05847</v>
      </c>
      <c r="B471" s="57" t="str">
        <f>'Run Rate'!B471</f>
        <v>Bučica gumirana heksagonalna 20 kg</v>
      </c>
      <c r="C471" s="57" t="str">
        <f>'Run Rate'!C471</f>
        <v>FITNESS OPREMA</v>
      </c>
      <c r="D471" s="57" t="str">
        <f>'Run Rate'!D471</f>
        <v>03 BRONZE</v>
      </c>
      <c r="E471" s="182">
        <v>4</v>
      </c>
      <c r="F471" s="182">
        <v>2</v>
      </c>
      <c r="G471" s="182">
        <v>0</v>
      </c>
      <c r="H471" s="182">
        <v>1</v>
      </c>
      <c r="I471" s="182">
        <v>2</v>
      </c>
      <c r="J471" s="182">
        <v>2</v>
      </c>
      <c r="K471" s="182">
        <v>0</v>
      </c>
      <c r="L471" s="182">
        <v>0</v>
      </c>
      <c r="M471" s="182">
        <v>0</v>
      </c>
      <c r="N471" s="182">
        <v>3</v>
      </c>
      <c r="O471" s="182">
        <v>0</v>
      </c>
      <c r="P471" s="182">
        <v>2</v>
      </c>
      <c r="Q471" s="182">
        <v>4</v>
      </c>
      <c r="R471" s="182">
        <v>1</v>
      </c>
      <c r="S471" s="182">
        <v>2</v>
      </c>
      <c r="T471" s="182">
        <v>0</v>
      </c>
      <c r="U471" s="182">
        <v>4</v>
      </c>
      <c r="V471" s="182">
        <v>0</v>
      </c>
      <c r="W471" s="182">
        <v>0</v>
      </c>
      <c r="X471" s="182">
        <v>0</v>
      </c>
      <c r="Y471" s="182">
        <v>0</v>
      </c>
      <c r="Z471" s="182">
        <v>0</v>
      </c>
      <c r="AA471" s="182">
        <v>4</v>
      </c>
      <c r="AB471" s="182">
        <v>4</v>
      </c>
      <c r="AC471" s="182">
        <v>0</v>
      </c>
      <c r="AD471" s="182">
        <v>0</v>
      </c>
    </row>
    <row r="472" spans="1:30" x14ac:dyDescent="0.25">
      <c r="A472" s="57" t="str">
        <f>'Run Rate'!A472</f>
        <v>THG03002</v>
      </c>
      <c r="B472" s="57" t="str">
        <f>'Run Rate'!B472</f>
        <v>Theragun Elite Black G5</v>
      </c>
      <c r="C472" s="57" t="str">
        <f>'Run Rate'!C472</f>
        <v>FITNESS OPREMA</v>
      </c>
      <c r="D472" s="57" t="str">
        <f>'Run Rate'!D472</f>
        <v>03 BRONZE</v>
      </c>
      <c r="E472" s="182">
        <v>4</v>
      </c>
      <c r="F472" s="182">
        <v>3</v>
      </c>
      <c r="G472" s="182">
        <v>5</v>
      </c>
      <c r="H472" s="182">
        <v>1</v>
      </c>
      <c r="I472" s="182">
        <v>0</v>
      </c>
      <c r="J472" s="182">
        <v>0</v>
      </c>
      <c r="K472" s="182">
        <v>0</v>
      </c>
      <c r="L472" s="182">
        <v>3</v>
      </c>
      <c r="M472" s="182">
        <v>2</v>
      </c>
      <c r="N472" s="182">
        <v>1</v>
      </c>
      <c r="O472" s="182">
        <v>0</v>
      </c>
      <c r="P472" s="182">
        <v>0</v>
      </c>
      <c r="Q472" s="182">
        <v>0</v>
      </c>
      <c r="R472" s="182">
        <v>0</v>
      </c>
      <c r="S472" s="182">
        <v>0</v>
      </c>
      <c r="T472" s="182">
        <v>0</v>
      </c>
      <c r="U472" s="182">
        <v>2</v>
      </c>
      <c r="V472" s="182">
        <v>1</v>
      </c>
      <c r="W472" s="182">
        <v>0</v>
      </c>
      <c r="X472" s="182">
        <v>1</v>
      </c>
      <c r="Y472" s="182">
        <v>0</v>
      </c>
      <c r="Z472" s="182">
        <v>0</v>
      </c>
      <c r="AA472" s="182">
        <v>1</v>
      </c>
      <c r="AB472" s="182">
        <v>1</v>
      </c>
      <c r="AC472" s="182">
        <v>2</v>
      </c>
      <c r="AD472" s="182">
        <v>5</v>
      </c>
    </row>
    <row r="473" spans="1:30" x14ac:dyDescent="0.25">
      <c r="A473" s="57" t="str">
        <f>'Run Rate'!A473</f>
        <v>POL04104</v>
      </c>
      <c r="B473" s="57" t="str">
        <f>'Run Rate'!B473</f>
        <v>Polleo Dekstroza 500g</v>
      </c>
      <c r="C473" s="57" t="str">
        <f>'Run Rate'!C473</f>
        <v>SPORTSKA PREHRANA</v>
      </c>
      <c r="D473" s="57" t="str">
        <f>'Run Rate'!D473</f>
        <v>03 BRONZE</v>
      </c>
      <c r="E473" s="182">
        <v>23</v>
      </c>
      <c r="F473" s="182">
        <v>72</v>
      </c>
      <c r="G473" s="182">
        <v>22</v>
      </c>
      <c r="H473" s="182">
        <v>28</v>
      </c>
      <c r="I473" s="182">
        <v>23</v>
      </c>
      <c r="J473" s="182">
        <v>22</v>
      </c>
      <c r="K473" s="182">
        <v>17</v>
      </c>
      <c r="L473" s="182">
        <v>27</v>
      </c>
      <c r="M473" s="182">
        <v>27</v>
      </c>
      <c r="N473" s="182">
        <v>9</v>
      </c>
      <c r="O473" s="182">
        <v>77</v>
      </c>
      <c r="P473" s="182">
        <v>27</v>
      </c>
      <c r="Q473" s="182">
        <v>20</v>
      </c>
      <c r="R473" s="182">
        <v>9</v>
      </c>
      <c r="S473" s="182">
        <v>12</v>
      </c>
      <c r="T473" s="182">
        <v>18</v>
      </c>
      <c r="U473" s="182">
        <v>20</v>
      </c>
      <c r="V473" s="182">
        <v>9</v>
      </c>
      <c r="W473" s="182">
        <v>27</v>
      </c>
      <c r="X473" s="182">
        <v>105</v>
      </c>
      <c r="Y473" s="182">
        <v>7</v>
      </c>
      <c r="Z473" s="182">
        <v>9</v>
      </c>
      <c r="AA473" s="182">
        <v>15</v>
      </c>
      <c r="AB473" s="182">
        <v>22</v>
      </c>
      <c r="AC473" s="182">
        <v>28</v>
      </c>
      <c r="AD473" s="182">
        <v>21</v>
      </c>
    </row>
    <row r="474" spans="1:30" x14ac:dyDescent="0.25">
      <c r="A474" s="57" t="str">
        <f>'Run Rate'!A474</f>
        <v>FIT05844</v>
      </c>
      <c r="B474" s="57" t="str">
        <f>'Run Rate'!B474</f>
        <v>Bučica gumirana heksagonalna 12,5 kg</v>
      </c>
      <c r="C474" s="57" t="str">
        <f>'Run Rate'!C474</f>
        <v>FITNESS OPREMA</v>
      </c>
      <c r="D474" s="57" t="str">
        <f>'Run Rate'!D474</f>
        <v>03 BRONZE</v>
      </c>
      <c r="E474" s="182">
        <v>6</v>
      </c>
      <c r="F474" s="182">
        <v>4</v>
      </c>
      <c r="G474" s="182">
        <v>2</v>
      </c>
      <c r="H474" s="182">
        <v>2</v>
      </c>
      <c r="I474" s="182">
        <v>2</v>
      </c>
      <c r="J474" s="182">
        <v>2</v>
      </c>
      <c r="K474" s="182">
        <v>4</v>
      </c>
      <c r="L474" s="182">
        <v>1</v>
      </c>
      <c r="M474" s="182">
        <v>3</v>
      </c>
      <c r="N474" s="182">
        <v>13</v>
      </c>
      <c r="O474" s="182">
        <v>6</v>
      </c>
      <c r="P474" s="182">
        <v>6</v>
      </c>
      <c r="Q474" s="182">
        <v>2</v>
      </c>
      <c r="R474" s="182">
        <v>9</v>
      </c>
      <c r="S474" s="182">
        <v>4</v>
      </c>
      <c r="T474" s="182">
        <v>8</v>
      </c>
      <c r="U474" s="182">
        <v>1</v>
      </c>
      <c r="V474" s="182">
        <v>3</v>
      </c>
      <c r="W474" s="182">
        <v>2</v>
      </c>
      <c r="X474" s="182">
        <v>2</v>
      </c>
      <c r="Y474" s="182">
        <v>2</v>
      </c>
      <c r="Z474" s="182">
        <v>2</v>
      </c>
      <c r="AA474" s="182">
        <v>2</v>
      </c>
      <c r="AB474" s="182">
        <v>5</v>
      </c>
      <c r="AC474" s="182">
        <v>2</v>
      </c>
      <c r="AD474" s="182">
        <v>0</v>
      </c>
    </row>
    <row r="475" spans="1:30" x14ac:dyDescent="0.25">
      <c r="A475" s="57" t="str">
        <f>'Run Rate'!A475</f>
        <v>POL09838</v>
      </c>
      <c r="B475" s="57" t="str">
        <f>'Run Rate'!B475</f>
        <v>Polleo HydroX Micellar Casein SACHET 30g Vanilla Ice Cream</v>
      </c>
      <c r="C475" s="57" t="str">
        <f>'Run Rate'!C475</f>
        <v>PROTEINI</v>
      </c>
      <c r="D475" s="57" t="str">
        <f>'Run Rate'!D475</f>
        <v>03 BRONZE</v>
      </c>
      <c r="E475" s="182">
        <v>112</v>
      </c>
      <c r="F475" s="182">
        <v>122</v>
      </c>
      <c r="G475" s="182">
        <v>101</v>
      </c>
      <c r="H475" s="182">
        <v>49</v>
      </c>
      <c r="I475" s="182">
        <v>97</v>
      </c>
      <c r="J475" s="182">
        <v>34</v>
      </c>
      <c r="K475" s="182">
        <v>45</v>
      </c>
      <c r="L475" s="182">
        <v>58</v>
      </c>
      <c r="M475" s="182">
        <v>111</v>
      </c>
      <c r="N475" s="182">
        <v>38</v>
      </c>
      <c r="O475" s="182">
        <v>143</v>
      </c>
      <c r="P475" s="182">
        <v>34</v>
      </c>
      <c r="Q475" s="182">
        <v>138</v>
      </c>
      <c r="R475" s="182">
        <v>35</v>
      </c>
      <c r="S475" s="182">
        <v>78</v>
      </c>
      <c r="T475" s="182">
        <v>59</v>
      </c>
      <c r="U475" s="182">
        <v>145</v>
      </c>
      <c r="V475" s="182">
        <v>67</v>
      </c>
      <c r="W475" s="182">
        <v>23</v>
      </c>
      <c r="X475" s="182">
        <v>47</v>
      </c>
      <c r="Y475" s="182">
        <v>96</v>
      </c>
      <c r="Z475" s="182">
        <v>40</v>
      </c>
      <c r="AA475" s="182">
        <v>54</v>
      </c>
      <c r="AB475" s="182">
        <v>65</v>
      </c>
      <c r="AC475" s="182">
        <v>84</v>
      </c>
      <c r="AD475" s="182">
        <v>77</v>
      </c>
    </row>
    <row r="476" spans="1:30" x14ac:dyDescent="0.25">
      <c r="A476" s="57" t="str">
        <f>'Run Rate'!A476</f>
        <v>SHM00128</v>
      </c>
      <c r="B476" s="57" t="str">
        <f>'Run Rate'!B476</f>
        <v>Shieldmixer Hero Pro ZOE white</v>
      </c>
      <c r="C476" s="57" t="str">
        <f>'Run Rate'!C476</f>
        <v>DRINKWARE I HOME</v>
      </c>
      <c r="D476" s="57" t="str">
        <f>'Run Rate'!D476</f>
        <v>03 BRONZE</v>
      </c>
      <c r="E476" s="182">
        <v>32</v>
      </c>
      <c r="F476" s="182">
        <v>5</v>
      </c>
      <c r="G476" s="182">
        <v>2</v>
      </c>
      <c r="H476" s="182">
        <v>5</v>
      </c>
      <c r="I476" s="182">
        <v>6</v>
      </c>
      <c r="J476" s="182">
        <v>8</v>
      </c>
      <c r="K476" s="182">
        <v>3</v>
      </c>
      <c r="L476" s="182">
        <v>5</v>
      </c>
      <c r="M476" s="182">
        <v>4</v>
      </c>
      <c r="N476" s="182">
        <v>8</v>
      </c>
      <c r="O476" s="182">
        <v>4</v>
      </c>
      <c r="P476" s="182">
        <v>4</v>
      </c>
      <c r="Q476" s="182">
        <v>3</v>
      </c>
      <c r="R476" s="182">
        <v>11</v>
      </c>
      <c r="S476" s="182">
        <v>5</v>
      </c>
      <c r="T476" s="182">
        <v>2</v>
      </c>
      <c r="U476" s="182">
        <v>8</v>
      </c>
      <c r="V476" s="182">
        <v>8</v>
      </c>
      <c r="W476" s="182">
        <v>5</v>
      </c>
      <c r="X476" s="182">
        <v>3</v>
      </c>
      <c r="Y476" s="182">
        <v>5</v>
      </c>
      <c r="Z476" s="182">
        <v>5</v>
      </c>
      <c r="AA476" s="182">
        <v>2</v>
      </c>
      <c r="AB476" s="182">
        <v>7</v>
      </c>
      <c r="AC476" s="182">
        <v>9</v>
      </c>
      <c r="AD476" s="182">
        <v>8</v>
      </c>
    </row>
    <row r="477" spans="1:30" x14ac:dyDescent="0.25">
      <c r="A477" s="57" t="str">
        <f>'Run Rate'!A477</f>
        <v>SHM00105</v>
      </c>
      <c r="B477" s="57" t="str">
        <f>'Run Rate'!B477</f>
        <v>Shieldmixer Hero Pro Thor</v>
      </c>
      <c r="C477" s="57" t="str">
        <f>'Run Rate'!C477</f>
        <v>DRINKWARE I HOME</v>
      </c>
      <c r="D477" s="57" t="str">
        <f>'Run Rate'!D477</f>
        <v>03 BRONZE</v>
      </c>
      <c r="E477" s="182">
        <v>3</v>
      </c>
      <c r="F477" s="182">
        <v>3</v>
      </c>
      <c r="G477" s="182">
        <v>3</v>
      </c>
      <c r="H477" s="182">
        <v>5</v>
      </c>
      <c r="I477" s="182">
        <v>21</v>
      </c>
      <c r="J477" s="182">
        <v>3</v>
      </c>
      <c r="K477" s="182">
        <v>3</v>
      </c>
      <c r="L477" s="182">
        <v>5</v>
      </c>
      <c r="M477" s="182">
        <v>304</v>
      </c>
      <c r="N477" s="182">
        <v>2</v>
      </c>
      <c r="O477" s="182">
        <v>15</v>
      </c>
      <c r="P477" s="182">
        <v>3</v>
      </c>
      <c r="Q477" s="182">
        <v>1</v>
      </c>
      <c r="R477" s="182">
        <v>5</v>
      </c>
      <c r="S477" s="182">
        <v>4</v>
      </c>
      <c r="T477" s="182">
        <v>1</v>
      </c>
      <c r="U477" s="182">
        <v>3</v>
      </c>
      <c r="V477" s="182">
        <v>5</v>
      </c>
      <c r="W477" s="182">
        <v>1</v>
      </c>
      <c r="X477" s="182">
        <v>7</v>
      </c>
      <c r="Y477" s="182">
        <v>5</v>
      </c>
      <c r="Z477" s="182">
        <v>3</v>
      </c>
      <c r="AA477" s="182">
        <v>5</v>
      </c>
      <c r="AB477" s="182">
        <v>12</v>
      </c>
      <c r="AC477" s="182">
        <v>5</v>
      </c>
      <c r="AD477" s="182">
        <v>1</v>
      </c>
    </row>
    <row r="478" spans="1:30" x14ac:dyDescent="0.25">
      <c r="A478" s="57" t="str">
        <f>'Run Rate'!A478</f>
        <v>ON00278</v>
      </c>
      <c r="B478" s="57" t="str">
        <f>'Run Rate'!B478</f>
        <v>Serious Mass 2,73kg Strawberry</v>
      </c>
      <c r="C478" s="57" t="str">
        <f>'Run Rate'!C478</f>
        <v>SPORTSKA PREHRANA</v>
      </c>
      <c r="D478" s="57" t="str">
        <f>'Run Rate'!D478</f>
        <v>03 BRONZE</v>
      </c>
      <c r="E478" s="182">
        <v>5</v>
      </c>
      <c r="F478" s="182">
        <v>5</v>
      </c>
      <c r="G478" s="182">
        <v>6</v>
      </c>
      <c r="H478" s="182">
        <v>4</v>
      </c>
      <c r="I478" s="182">
        <v>2</v>
      </c>
      <c r="J478" s="182">
        <v>2</v>
      </c>
      <c r="K478" s="182">
        <v>5</v>
      </c>
      <c r="L478" s="182">
        <v>8</v>
      </c>
      <c r="M478" s="182">
        <v>5</v>
      </c>
      <c r="N478" s="182">
        <v>6</v>
      </c>
      <c r="O478" s="182">
        <v>3</v>
      </c>
      <c r="P478" s="182">
        <v>6</v>
      </c>
      <c r="Q478" s="182">
        <v>4</v>
      </c>
      <c r="R478" s="182">
        <v>3</v>
      </c>
      <c r="S478" s="182">
        <v>4</v>
      </c>
      <c r="T478" s="182">
        <v>4</v>
      </c>
      <c r="U478" s="182">
        <v>7</v>
      </c>
      <c r="V478" s="182">
        <v>8</v>
      </c>
      <c r="W478" s="182">
        <v>5</v>
      </c>
      <c r="X478" s="182">
        <v>6</v>
      </c>
      <c r="Y478" s="182">
        <v>9</v>
      </c>
      <c r="Z478" s="182">
        <v>7</v>
      </c>
      <c r="AA478" s="182">
        <v>5</v>
      </c>
      <c r="AB478" s="182">
        <v>4</v>
      </c>
      <c r="AC478" s="182">
        <v>5</v>
      </c>
      <c r="AD478" s="182">
        <v>7</v>
      </c>
    </row>
    <row r="479" spans="1:30" x14ac:dyDescent="0.25">
      <c r="A479" s="57" t="str">
        <f>'Run Rate'!A479</f>
        <v>ATC06629</v>
      </c>
      <c r="B479" s="57" t="str">
        <f>'Run Rate'!B479</f>
        <v>Latex mini band 250x50x0,4mm crvena Atleticore</v>
      </c>
      <c r="C479" s="57" t="str">
        <f>'Run Rate'!C479</f>
        <v>FITNESS OPREMA</v>
      </c>
      <c r="D479" s="57" t="str">
        <f>'Run Rate'!D479</f>
        <v>03 BRONZE</v>
      </c>
      <c r="E479" s="182">
        <v>18</v>
      </c>
      <c r="F479" s="182">
        <v>15</v>
      </c>
      <c r="G479" s="182">
        <v>19</v>
      </c>
      <c r="H479" s="182">
        <v>17</v>
      </c>
      <c r="I479" s="182">
        <v>10</v>
      </c>
      <c r="J479" s="182">
        <v>15</v>
      </c>
      <c r="K479" s="182">
        <v>14</v>
      </c>
      <c r="L479" s="182">
        <v>45</v>
      </c>
      <c r="M479" s="182">
        <v>16</v>
      </c>
      <c r="N479" s="182">
        <v>12</v>
      </c>
      <c r="O479" s="182">
        <v>27</v>
      </c>
      <c r="P479" s="182">
        <v>17</v>
      </c>
      <c r="Q479" s="182">
        <v>21</v>
      </c>
      <c r="R479" s="182">
        <v>21</v>
      </c>
      <c r="S479" s="182">
        <v>11</v>
      </c>
      <c r="T479" s="182">
        <v>12</v>
      </c>
      <c r="U479" s="182">
        <v>18</v>
      </c>
      <c r="V479" s="182">
        <v>22</v>
      </c>
      <c r="W479" s="182">
        <v>12</v>
      </c>
      <c r="X479" s="182">
        <v>29</v>
      </c>
      <c r="Y479" s="182">
        <v>14</v>
      </c>
      <c r="Z479" s="182">
        <v>16</v>
      </c>
      <c r="AA479" s="182">
        <v>15</v>
      </c>
      <c r="AB479" s="182">
        <v>28</v>
      </c>
      <c r="AC479" s="182">
        <v>27</v>
      </c>
      <c r="AD479" s="182">
        <v>28</v>
      </c>
    </row>
    <row r="480" spans="1:30" x14ac:dyDescent="0.25">
      <c r="A480" s="57" t="str">
        <f>'Run Rate'!A480</f>
        <v>UFC16119</v>
      </c>
      <c r="B480" s="57" t="str">
        <f>'Run Rate'!B480</f>
        <v>OPRO SELF-FIT GOLD UFC Red Metal/Silver</v>
      </c>
      <c r="C480" s="57" t="str">
        <f>'Run Rate'!C480</f>
        <v>BORILAČKA OPREMA</v>
      </c>
      <c r="D480" s="57" t="str">
        <f>'Run Rate'!D480</f>
        <v>03 BRONZE</v>
      </c>
      <c r="E480" s="182">
        <v>3</v>
      </c>
      <c r="F480" s="182">
        <v>7</v>
      </c>
      <c r="G480" s="182">
        <v>7</v>
      </c>
      <c r="H480" s="182">
        <v>3</v>
      </c>
      <c r="I480" s="182">
        <v>7</v>
      </c>
      <c r="J480" s="182">
        <v>2</v>
      </c>
      <c r="K480" s="182">
        <v>2</v>
      </c>
      <c r="L480" s="182">
        <v>3</v>
      </c>
      <c r="M480" s="182">
        <v>5</v>
      </c>
      <c r="N480" s="182">
        <v>3</v>
      </c>
      <c r="O480" s="182">
        <v>6</v>
      </c>
      <c r="P480" s="182">
        <v>4</v>
      </c>
      <c r="Q480" s="182">
        <v>5</v>
      </c>
      <c r="R480" s="182">
        <v>4</v>
      </c>
      <c r="S480" s="182">
        <v>4</v>
      </c>
      <c r="T480" s="182">
        <v>5</v>
      </c>
      <c r="U480" s="182">
        <v>2</v>
      </c>
      <c r="V480" s="182">
        <v>5</v>
      </c>
      <c r="W480" s="182">
        <v>2</v>
      </c>
      <c r="X480" s="182">
        <v>4</v>
      </c>
      <c r="Y480" s="182">
        <v>4</v>
      </c>
      <c r="Z480" s="182">
        <v>4</v>
      </c>
      <c r="AA480" s="182">
        <v>5</v>
      </c>
      <c r="AB480" s="182">
        <v>6</v>
      </c>
      <c r="AC480" s="182">
        <v>10</v>
      </c>
      <c r="AD480" s="182">
        <v>18</v>
      </c>
    </row>
    <row r="481" spans="1:30" x14ac:dyDescent="0.25">
      <c r="A481" s="57" t="str">
        <f>'Run Rate'!A481</f>
        <v>FIT05834</v>
      </c>
      <c r="B481" s="57" t="str">
        <f>'Run Rate'!B481</f>
        <v>Uteg disk olimpijski gumirani 20 kg</v>
      </c>
      <c r="C481" s="57" t="str">
        <f>'Run Rate'!C481</f>
        <v>FITNESS OPREMA</v>
      </c>
      <c r="D481" s="57" t="str">
        <f>'Run Rate'!D481</f>
        <v>03 BRONZE</v>
      </c>
      <c r="E481" s="182">
        <v>6</v>
      </c>
      <c r="F481" s="182">
        <v>1</v>
      </c>
      <c r="G481" s="182">
        <v>1</v>
      </c>
      <c r="H481" s="182">
        <v>0</v>
      </c>
      <c r="I481" s="182">
        <v>8</v>
      </c>
      <c r="J481" s="182">
        <v>2</v>
      </c>
      <c r="K481" s="182">
        <v>2</v>
      </c>
      <c r="L481" s="182">
        <v>0</v>
      </c>
      <c r="M481" s="182">
        <v>2</v>
      </c>
      <c r="N481" s="182">
        <v>6</v>
      </c>
      <c r="O481" s="182">
        <v>0</v>
      </c>
      <c r="P481" s="182">
        <v>2</v>
      </c>
      <c r="Q481" s="182">
        <v>0</v>
      </c>
      <c r="R481" s="182">
        <v>0</v>
      </c>
      <c r="S481" s="182">
        <v>2</v>
      </c>
      <c r="T481" s="182">
        <v>6</v>
      </c>
      <c r="U481" s="182">
        <v>7</v>
      </c>
      <c r="V481" s="182">
        <v>13</v>
      </c>
      <c r="W481" s="182">
        <v>2</v>
      </c>
      <c r="X481" s="182">
        <v>16</v>
      </c>
      <c r="Y481" s="182">
        <v>1</v>
      </c>
      <c r="Z481" s="182">
        <v>0</v>
      </c>
      <c r="AA481" s="182">
        <v>6</v>
      </c>
      <c r="AB481" s="182">
        <v>4</v>
      </c>
      <c r="AC481" s="182">
        <v>4</v>
      </c>
      <c r="AD481" s="182">
        <v>6</v>
      </c>
    </row>
    <row r="482" spans="1:30" x14ac:dyDescent="0.25">
      <c r="A482" s="57" t="str">
        <f>'Run Rate'!A482</f>
        <v>SHM00090</v>
      </c>
      <c r="B482" s="57" t="str">
        <f>'Run Rate'!B482</f>
        <v>Shieldmixer Hero Pro Viking</v>
      </c>
      <c r="C482" s="57" t="str">
        <f>'Run Rate'!C482</f>
        <v>DRINKWARE I HOME</v>
      </c>
      <c r="D482" s="57" t="str">
        <f>'Run Rate'!D482</f>
        <v>03 BRONZE</v>
      </c>
      <c r="E482" s="182">
        <v>12</v>
      </c>
      <c r="F482" s="182">
        <v>3</v>
      </c>
      <c r="G482" s="182">
        <v>4</v>
      </c>
      <c r="H482" s="182">
        <v>4</v>
      </c>
      <c r="I482" s="182">
        <v>20</v>
      </c>
      <c r="J482" s="182">
        <v>4</v>
      </c>
      <c r="K482" s="182">
        <v>3</v>
      </c>
      <c r="L482" s="182">
        <v>4</v>
      </c>
      <c r="M482" s="182">
        <v>704</v>
      </c>
      <c r="N482" s="182">
        <v>2</v>
      </c>
      <c r="O482" s="182">
        <v>1</v>
      </c>
      <c r="P482" s="182">
        <v>6</v>
      </c>
      <c r="Q482" s="182">
        <v>3</v>
      </c>
      <c r="R482" s="182">
        <v>5</v>
      </c>
      <c r="S482" s="182">
        <v>4</v>
      </c>
      <c r="T482" s="182">
        <v>6</v>
      </c>
      <c r="U482" s="182">
        <v>4</v>
      </c>
      <c r="V482" s="182">
        <v>6</v>
      </c>
      <c r="W482" s="182">
        <v>3</v>
      </c>
      <c r="X482" s="182">
        <v>6</v>
      </c>
      <c r="Y482" s="182">
        <v>9</v>
      </c>
      <c r="Z482" s="182">
        <v>8</v>
      </c>
      <c r="AA482" s="182">
        <v>6</v>
      </c>
      <c r="AB482" s="182">
        <v>14</v>
      </c>
      <c r="AC482" s="182">
        <v>6</v>
      </c>
      <c r="AD482" s="182">
        <v>7</v>
      </c>
    </row>
    <row r="483" spans="1:30" x14ac:dyDescent="0.25">
      <c r="A483" s="57" t="str">
        <f>'Run Rate'!A483</f>
        <v>ZOE12308</v>
      </c>
      <c r="B483" s="57" t="str">
        <f>'Run Rate'!B483</f>
        <v>ZOE Premium Foam roller massage dots Purple</v>
      </c>
      <c r="C483" s="57" t="str">
        <f>'Run Rate'!C483</f>
        <v>FITNESS OPREMA</v>
      </c>
      <c r="D483" s="57" t="str">
        <f>'Run Rate'!D483</f>
        <v>03 BRONZE</v>
      </c>
      <c r="E483" s="182">
        <v>1</v>
      </c>
      <c r="F483" s="182">
        <v>0</v>
      </c>
      <c r="G483" s="182">
        <v>1</v>
      </c>
      <c r="H483" s="182">
        <v>1</v>
      </c>
      <c r="I483" s="182">
        <v>1</v>
      </c>
      <c r="J483" s="182">
        <v>3</v>
      </c>
      <c r="K483" s="182">
        <v>1</v>
      </c>
      <c r="L483" s="182">
        <v>2</v>
      </c>
      <c r="M483" s="182">
        <v>4</v>
      </c>
      <c r="N483" s="182">
        <v>8</v>
      </c>
      <c r="O483" s="182">
        <v>1</v>
      </c>
      <c r="P483" s="182">
        <v>0</v>
      </c>
      <c r="Q483" s="182">
        <v>3</v>
      </c>
      <c r="R483" s="182">
        <v>4</v>
      </c>
      <c r="S483" s="182">
        <v>2</v>
      </c>
      <c r="T483" s="182">
        <v>7</v>
      </c>
      <c r="U483" s="182">
        <v>11</v>
      </c>
      <c r="V483" s="182">
        <v>10</v>
      </c>
      <c r="W483" s="182">
        <v>9</v>
      </c>
      <c r="X483" s="182">
        <v>10</v>
      </c>
      <c r="Y483" s="182">
        <v>3</v>
      </c>
      <c r="Z483" s="182">
        <v>3</v>
      </c>
      <c r="AA483" s="182">
        <v>5</v>
      </c>
      <c r="AB483" s="182">
        <v>5</v>
      </c>
      <c r="AC483" s="182">
        <v>4</v>
      </c>
      <c r="AD483" s="182">
        <v>2</v>
      </c>
    </row>
    <row r="484" spans="1:30" x14ac:dyDescent="0.25">
      <c r="A484" s="57" t="str">
        <f>'Run Rate'!A484</f>
        <v>SHM00025</v>
      </c>
      <c r="B484" s="57" t="str">
        <f>'Run Rate'!B484</f>
        <v>Shieldmixer Hero Pro Superman MOS</v>
      </c>
      <c r="C484" s="57" t="str">
        <f>'Run Rate'!C484</f>
        <v>DRINKWARE I HOME</v>
      </c>
      <c r="D484" s="57" t="str">
        <f>'Run Rate'!D484</f>
        <v>03 BRONZE</v>
      </c>
      <c r="E484" s="182">
        <v>7</v>
      </c>
      <c r="F484" s="182">
        <v>8</v>
      </c>
      <c r="G484" s="182">
        <v>8</v>
      </c>
      <c r="H484" s="182">
        <v>4</v>
      </c>
      <c r="I484" s="182">
        <v>4</v>
      </c>
      <c r="J484" s="182">
        <v>36</v>
      </c>
      <c r="K484" s="182">
        <v>10</v>
      </c>
      <c r="L484" s="182">
        <v>10</v>
      </c>
      <c r="M484" s="182">
        <v>5</v>
      </c>
      <c r="N484" s="182">
        <v>7</v>
      </c>
      <c r="O484" s="182">
        <v>26</v>
      </c>
      <c r="P484" s="182">
        <v>3</v>
      </c>
      <c r="Q484" s="182">
        <v>6</v>
      </c>
      <c r="R484" s="182">
        <v>8</v>
      </c>
      <c r="S484" s="182">
        <v>4</v>
      </c>
      <c r="T484" s="182">
        <v>7</v>
      </c>
      <c r="U484" s="182">
        <v>5</v>
      </c>
      <c r="V484" s="182">
        <v>5</v>
      </c>
      <c r="W484" s="182">
        <v>4</v>
      </c>
      <c r="X484" s="182">
        <v>7</v>
      </c>
      <c r="Y484" s="182">
        <v>4</v>
      </c>
      <c r="Z484" s="182">
        <v>4</v>
      </c>
      <c r="AA484" s="182">
        <v>5</v>
      </c>
      <c r="AB484" s="182">
        <v>6</v>
      </c>
      <c r="AC484" s="182">
        <v>6</v>
      </c>
      <c r="AD484" s="182">
        <v>2</v>
      </c>
    </row>
    <row r="485" spans="1:30" x14ac:dyDescent="0.25">
      <c r="A485" s="57" t="str">
        <f>'Run Rate'!A485</f>
        <v>ZOE12388</v>
      </c>
      <c r="B485" s="57" t="str">
        <f>'Run Rate'!B485</f>
        <v>ZOE Marine Collagen 300g Pineapple</v>
      </c>
      <c r="C485" s="57" t="str">
        <f>'Run Rate'!C485</f>
        <v>SPORTSKA PREHRANA</v>
      </c>
      <c r="D485" s="57" t="str">
        <f>'Run Rate'!D485</f>
        <v>03 BRONZE</v>
      </c>
      <c r="E485" s="182">
        <v>15</v>
      </c>
      <c r="F485" s="182">
        <v>3</v>
      </c>
      <c r="G485" s="182">
        <v>2</v>
      </c>
      <c r="H485" s="182">
        <v>4</v>
      </c>
      <c r="I485" s="182">
        <v>0</v>
      </c>
      <c r="J485" s="182">
        <v>1</v>
      </c>
      <c r="K485" s="182">
        <v>2</v>
      </c>
      <c r="L485" s="182">
        <v>0</v>
      </c>
      <c r="M485" s="182">
        <v>12</v>
      </c>
      <c r="N485" s="182">
        <v>7</v>
      </c>
      <c r="O485" s="182">
        <v>3</v>
      </c>
      <c r="P485" s="182">
        <v>5</v>
      </c>
      <c r="Q485" s="182">
        <v>2</v>
      </c>
      <c r="R485" s="182">
        <v>3</v>
      </c>
      <c r="S485" s="182">
        <v>1</v>
      </c>
      <c r="T485" s="182">
        <v>12</v>
      </c>
      <c r="U485" s="182">
        <v>32</v>
      </c>
      <c r="V485" s="182">
        <v>2</v>
      </c>
      <c r="W485" s="182">
        <v>2</v>
      </c>
      <c r="X485" s="182">
        <v>1</v>
      </c>
      <c r="Y485" s="182">
        <v>7</v>
      </c>
      <c r="Z485" s="182">
        <v>3</v>
      </c>
      <c r="AA485" s="182">
        <v>4</v>
      </c>
      <c r="AB485" s="182">
        <v>8</v>
      </c>
      <c r="AC485" s="182">
        <v>1</v>
      </c>
      <c r="AD485" s="182">
        <v>4</v>
      </c>
    </row>
    <row r="486" spans="1:30" x14ac:dyDescent="0.25">
      <c r="A486" s="57" t="str">
        <f>'Run Rate'!A486</f>
        <v>POL04231</v>
      </c>
      <c r="B486" s="57" t="str">
        <f>'Run Rate'!B486</f>
        <v>Polleo shaker 600ml WAVE PLUS rozi</v>
      </c>
      <c r="C486" s="57" t="str">
        <f>'Run Rate'!C486</f>
        <v>DRINKWARE I HOME</v>
      </c>
      <c r="D486" s="57" t="str">
        <f>'Run Rate'!D486</f>
        <v>03 BRONZE</v>
      </c>
      <c r="E486" s="182">
        <v>6</v>
      </c>
      <c r="F486" s="182">
        <v>17</v>
      </c>
      <c r="G486" s="182">
        <v>12</v>
      </c>
      <c r="H486" s="182">
        <v>18</v>
      </c>
      <c r="I486" s="182">
        <v>21</v>
      </c>
      <c r="J486" s="182">
        <v>11</v>
      </c>
      <c r="K486" s="182">
        <v>30</v>
      </c>
      <c r="L486" s="182">
        <v>25</v>
      </c>
      <c r="M486" s="182">
        <v>15</v>
      </c>
      <c r="N486" s="182">
        <v>12</v>
      </c>
      <c r="O486" s="182">
        <v>26</v>
      </c>
      <c r="P486" s="182">
        <v>11</v>
      </c>
      <c r="Q486" s="182">
        <v>21</v>
      </c>
      <c r="R486" s="182">
        <v>17</v>
      </c>
      <c r="S486" s="182">
        <v>14</v>
      </c>
      <c r="T486" s="182">
        <v>14</v>
      </c>
      <c r="U486" s="182">
        <v>14</v>
      </c>
      <c r="V486" s="182">
        <v>9</v>
      </c>
      <c r="W486" s="182">
        <v>10</v>
      </c>
      <c r="X486" s="182">
        <v>32</v>
      </c>
      <c r="Y486" s="182">
        <v>9</v>
      </c>
      <c r="Z486" s="182">
        <v>16</v>
      </c>
      <c r="AA486" s="182">
        <v>13</v>
      </c>
      <c r="AB486" s="182">
        <v>16</v>
      </c>
      <c r="AC486" s="182">
        <v>20</v>
      </c>
      <c r="AD486" s="182">
        <v>32</v>
      </c>
    </row>
    <row r="487" spans="1:30" x14ac:dyDescent="0.25">
      <c r="A487" s="57" t="str">
        <f>'Run Rate'!A487</f>
        <v>ZOE12390</v>
      </c>
      <c r="B487" s="57" t="str">
        <f>'Run Rate'!B487</f>
        <v>ZOE Marine Collagen 300g Lemon</v>
      </c>
      <c r="C487" s="57" t="str">
        <f>'Run Rate'!C487</f>
        <v>SPORTSKA PREHRANA</v>
      </c>
      <c r="D487" s="57" t="str">
        <f>'Run Rate'!D487</f>
        <v>03 BRONZE</v>
      </c>
      <c r="E487" s="182">
        <v>6</v>
      </c>
      <c r="F487" s="182">
        <v>7</v>
      </c>
      <c r="G487" s="182">
        <v>2</v>
      </c>
      <c r="H487" s="182">
        <v>19</v>
      </c>
      <c r="I487" s="182">
        <v>5</v>
      </c>
      <c r="J487" s="182">
        <v>1</v>
      </c>
      <c r="K487" s="182">
        <v>3</v>
      </c>
      <c r="L487" s="182">
        <v>4</v>
      </c>
      <c r="M487" s="182">
        <v>11</v>
      </c>
      <c r="N487" s="182">
        <v>20</v>
      </c>
      <c r="O487" s="182">
        <v>3</v>
      </c>
      <c r="P487" s="182">
        <v>4</v>
      </c>
      <c r="Q487" s="182">
        <v>22</v>
      </c>
      <c r="R487" s="182">
        <v>4</v>
      </c>
      <c r="S487" s="182">
        <v>4</v>
      </c>
      <c r="T487" s="182">
        <v>8</v>
      </c>
      <c r="U487" s="182">
        <v>3</v>
      </c>
      <c r="V487" s="182">
        <v>4</v>
      </c>
      <c r="W487" s="182">
        <v>3</v>
      </c>
      <c r="X487" s="182">
        <v>1</v>
      </c>
      <c r="Y487" s="182">
        <v>3</v>
      </c>
      <c r="Z487" s="182">
        <v>4</v>
      </c>
      <c r="AA487" s="182">
        <v>2</v>
      </c>
      <c r="AB487" s="182">
        <v>4</v>
      </c>
      <c r="AC487" s="182">
        <v>1</v>
      </c>
      <c r="AD487" s="182">
        <v>6</v>
      </c>
    </row>
    <row r="488" spans="1:30" x14ac:dyDescent="0.25">
      <c r="A488" s="57" t="str">
        <f>'Run Rate'!A488</f>
        <v>BRB00006</v>
      </c>
      <c r="B488" s="57" t="str">
        <f>'Run Rate'!B488</f>
        <v>Barebells Protein Shake 330ml Chocolate</v>
      </c>
      <c r="C488" s="57" t="str">
        <f>'Run Rate'!C488</f>
        <v>RTD &amp; SNACKS</v>
      </c>
      <c r="D488" s="57" t="str">
        <f>'Run Rate'!D488</f>
        <v>03 BRONZE</v>
      </c>
      <c r="E488" s="182">
        <v>99</v>
      </c>
      <c r="F488" s="182">
        <v>69</v>
      </c>
      <c r="G488" s="182">
        <v>139</v>
      </c>
      <c r="H488" s="182">
        <v>78</v>
      </c>
      <c r="I488" s="182">
        <v>59</v>
      </c>
      <c r="J488" s="182">
        <v>66</v>
      </c>
      <c r="K488" s="182">
        <v>112</v>
      </c>
      <c r="L488" s="182">
        <v>55</v>
      </c>
      <c r="M488" s="182">
        <v>186</v>
      </c>
      <c r="N488" s="182">
        <v>34</v>
      </c>
      <c r="O488" s="182">
        <v>97</v>
      </c>
      <c r="P488" s="182">
        <v>58</v>
      </c>
      <c r="Q488" s="182">
        <v>351</v>
      </c>
      <c r="R488" s="182">
        <v>63</v>
      </c>
      <c r="S488" s="182">
        <v>116</v>
      </c>
      <c r="T488" s="182">
        <v>34</v>
      </c>
      <c r="U488" s="182">
        <v>206</v>
      </c>
      <c r="V488" s="182">
        <v>68</v>
      </c>
      <c r="W488" s="182">
        <v>41</v>
      </c>
      <c r="X488" s="182">
        <v>122</v>
      </c>
      <c r="Y488" s="182">
        <v>109</v>
      </c>
      <c r="Z488" s="182">
        <v>135</v>
      </c>
      <c r="AA488" s="182">
        <v>79</v>
      </c>
      <c r="AB488" s="182">
        <v>173</v>
      </c>
      <c r="AC488" s="182">
        <v>91</v>
      </c>
      <c r="AD488" s="182">
        <v>104</v>
      </c>
    </row>
    <row r="489" spans="1:30" x14ac:dyDescent="0.25">
      <c r="A489" s="57" t="str">
        <f>'Run Rate'!A489</f>
        <v>SCM04315</v>
      </c>
      <c r="B489" s="57" t="str">
        <f>'Run Rate'!B489</f>
        <v>AminoRage 500g orange</v>
      </c>
      <c r="C489" s="57" t="str">
        <f>'Run Rate'!C489</f>
        <v>SPORTSKA PREHRANA</v>
      </c>
      <c r="D489" s="57" t="str">
        <f>'Run Rate'!D489</f>
        <v>03 BRONZE</v>
      </c>
      <c r="E489" s="182">
        <v>0</v>
      </c>
      <c r="F489" s="182">
        <v>4</v>
      </c>
      <c r="G489" s="182">
        <v>1</v>
      </c>
      <c r="H489" s="182">
        <v>1</v>
      </c>
      <c r="I489" s="182">
        <v>0</v>
      </c>
      <c r="J489" s="182">
        <v>3</v>
      </c>
      <c r="K489" s="182">
        <v>4</v>
      </c>
      <c r="L489" s="182">
        <v>6</v>
      </c>
      <c r="M489" s="182">
        <v>5</v>
      </c>
      <c r="N489" s="182">
        <v>3</v>
      </c>
      <c r="O489" s="182">
        <v>1</v>
      </c>
      <c r="P489" s="182">
        <v>2</v>
      </c>
      <c r="Q489" s="182">
        <v>2</v>
      </c>
      <c r="R489" s="182">
        <v>0</v>
      </c>
      <c r="S489" s="182">
        <v>6</v>
      </c>
      <c r="T489" s="182">
        <v>3</v>
      </c>
      <c r="U489" s="182">
        <v>3</v>
      </c>
      <c r="V489" s="182">
        <v>3</v>
      </c>
      <c r="W489" s="182">
        <v>1</v>
      </c>
      <c r="X489" s="182">
        <v>2</v>
      </c>
      <c r="Y489" s="182">
        <v>0</v>
      </c>
      <c r="Z489" s="182">
        <v>1</v>
      </c>
      <c r="AA489" s="182">
        <v>3</v>
      </c>
      <c r="AB489" s="182">
        <v>4</v>
      </c>
      <c r="AC489" s="182">
        <v>12</v>
      </c>
      <c r="AD489" s="182">
        <v>9</v>
      </c>
    </row>
    <row r="490" spans="1:30" x14ac:dyDescent="0.25">
      <c r="A490" s="57" t="str">
        <f>'Run Rate'!A490</f>
        <v>SHM00178</v>
      </c>
      <c r="B490" s="57" t="str">
        <f>'Run Rate'!B490</f>
        <v>Compartment Black</v>
      </c>
      <c r="C490" s="57" t="str">
        <f>'Run Rate'!C490</f>
        <v>DRINKWARE I HOME</v>
      </c>
      <c r="D490" s="57" t="str">
        <f>'Run Rate'!D490</f>
        <v>03 BRONZE</v>
      </c>
      <c r="E490" s="182">
        <v>12</v>
      </c>
      <c r="F490" s="182">
        <v>78</v>
      </c>
      <c r="G490" s="182">
        <v>12</v>
      </c>
      <c r="H490" s="182">
        <v>7</v>
      </c>
      <c r="I490" s="182">
        <v>5</v>
      </c>
      <c r="J490" s="182">
        <v>9</v>
      </c>
      <c r="K490" s="182">
        <v>8</v>
      </c>
      <c r="L490" s="182">
        <v>13</v>
      </c>
      <c r="M490" s="182">
        <v>13</v>
      </c>
      <c r="N490" s="182">
        <v>9</v>
      </c>
      <c r="O490" s="182">
        <v>16</v>
      </c>
      <c r="P490" s="182">
        <v>9</v>
      </c>
      <c r="Q490" s="182">
        <v>8</v>
      </c>
      <c r="R490" s="182">
        <v>5</v>
      </c>
      <c r="S490" s="182">
        <v>9</v>
      </c>
      <c r="T490" s="182">
        <v>13</v>
      </c>
      <c r="U490" s="182">
        <v>18</v>
      </c>
      <c r="V490" s="182">
        <v>15</v>
      </c>
      <c r="W490" s="182">
        <v>16</v>
      </c>
      <c r="X490" s="182">
        <v>11</v>
      </c>
      <c r="Y490" s="182">
        <v>6</v>
      </c>
      <c r="Z490" s="182">
        <v>7</v>
      </c>
      <c r="AA490" s="182">
        <v>13</v>
      </c>
      <c r="AB490" s="182">
        <v>9</v>
      </c>
      <c r="AC490" s="182">
        <v>12</v>
      </c>
      <c r="AD490" s="182">
        <v>7</v>
      </c>
    </row>
    <row r="491" spans="1:30" x14ac:dyDescent="0.25">
      <c r="A491" s="57" t="str">
        <f>'Run Rate'!A491</f>
        <v>ATC06668</v>
      </c>
      <c r="B491" s="57" t="str">
        <f>'Run Rate'!B491</f>
        <v>Prostirka TPE Yoga military</v>
      </c>
      <c r="C491" s="57" t="str">
        <f>'Run Rate'!C491</f>
        <v>FITNESS OPREMA</v>
      </c>
      <c r="D491" s="57" t="str">
        <f>'Run Rate'!D491</f>
        <v>03 BRONZE</v>
      </c>
      <c r="E491" s="182">
        <v>1</v>
      </c>
      <c r="F491" s="182">
        <v>6</v>
      </c>
      <c r="G491" s="182">
        <v>1</v>
      </c>
      <c r="H491" s="182">
        <v>4</v>
      </c>
      <c r="I491" s="182">
        <v>13</v>
      </c>
      <c r="J491" s="182">
        <v>3</v>
      </c>
      <c r="K491" s="182">
        <v>3</v>
      </c>
      <c r="L491" s="182">
        <v>3</v>
      </c>
      <c r="M491" s="182">
        <v>6</v>
      </c>
      <c r="N491" s="182">
        <v>4</v>
      </c>
      <c r="O491" s="182">
        <v>2</v>
      </c>
      <c r="P491" s="182">
        <v>5</v>
      </c>
      <c r="Q491" s="182">
        <v>3</v>
      </c>
      <c r="R491" s="182">
        <v>3</v>
      </c>
      <c r="S491" s="182">
        <v>2</v>
      </c>
      <c r="T491" s="182">
        <v>3</v>
      </c>
      <c r="U491" s="182">
        <v>5</v>
      </c>
      <c r="V491" s="182">
        <v>5</v>
      </c>
      <c r="W491" s="182">
        <v>0</v>
      </c>
      <c r="X491" s="182">
        <v>9</v>
      </c>
      <c r="Y491" s="182">
        <v>5</v>
      </c>
      <c r="Z491" s="182">
        <v>4</v>
      </c>
      <c r="AA491" s="182">
        <v>2</v>
      </c>
      <c r="AB491" s="182">
        <v>17</v>
      </c>
      <c r="AC491" s="182">
        <v>11</v>
      </c>
      <c r="AD491" s="182">
        <v>10</v>
      </c>
    </row>
    <row r="492" spans="1:30" x14ac:dyDescent="0.25">
      <c r="A492" s="57" t="str">
        <f>'Run Rate'!A492</f>
        <v>ATC06501</v>
      </c>
      <c r="B492" s="57" t="str">
        <f>'Run Rate'!B492</f>
        <v>Bučica gumirana 2 kg</v>
      </c>
      <c r="C492" s="57" t="str">
        <f>'Run Rate'!C492</f>
        <v>FITNESS OPREMA</v>
      </c>
      <c r="D492" s="57" t="str">
        <f>'Run Rate'!D492</f>
        <v>03 BRONZE</v>
      </c>
      <c r="E492" s="182">
        <v>0</v>
      </c>
      <c r="F492" s="182">
        <v>0</v>
      </c>
      <c r="G492" s="182">
        <v>55</v>
      </c>
      <c r="H492" s="182">
        <v>51</v>
      </c>
      <c r="I492" s="182">
        <v>68</v>
      </c>
      <c r="J492" s="182">
        <v>30</v>
      </c>
      <c r="K492" s="182">
        <v>48</v>
      </c>
      <c r="L492" s="182">
        <v>26</v>
      </c>
      <c r="M492" s="182">
        <v>34</v>
      </c>
      <c r="N492" s="182">
        <v>25</v>
      </c>
      <c r="O492" s="182">
        <v>41</v>
      </c>
      <c r="P492" s="182">
        <v>42</v>
      </c>
      <c r="Q492" s="182">
        <v>36</v>
      </c>
      <c r="R492" s="182">
        <v>31</v>
      </c>
      <c r="S492" s="182">
        <v>28</v>
      </c>
      <c r="T492" s="182">
        <v>29</v>
      </c>
      <c r="U492" s="182">
        <v>37</v>
      </c>
      <c r="V492" s="182">
        <v>33</v>
      </c>
      <c r="W492" s="182">
        <v>27</v>
      </c>
      <c r="X492" s="182">
        <v>13</v>
      </c>
      <c r="Y492" s="182">
        <v>11</v>
      </c>
      <c r="Z492" s="182">
        <v>6</v>
      </c>
      <c r="AA492" s="182">
        <v>9</v>
      </c>
      <c r="AB492" s="182">
        <v>2</v>
      </c>
      <c r="AC492" s="182">
        <v>14</v>
      </c>
      <c r="AD492" s="182">
        <v>8</v>
      </c>
    </row>
    <row r="493" spans="1:30" x14ac:dyDescent="0.25">
      <c r="A493" s="57" t="str">
        <f>'Run Rate'!A493</f>
        <v>POL12759</v>
      </c>
      <c r="B493" s="57" t="str">
        <f>'Run Rate'!B493</f>
        <v>Polleo Cashew Butter 350g</v>
      </c>
      <c r="C493" s="57" t="str">
        <f>'Run Rate'!C493</f>
        <v>BIO I SUPERFOODS</v>
      </c>
      <c r="D493" s="57" t="str">
        <f>'Run Rate'!D493</f>
        <v>03 BRONZE</v>
      </c>
      <c r="E493" s="182">
        <v>18</v>
      </c>
      <c r="F493" s="182">
        <v>32</v>
      </c>
      <c r="G493" s="182">
        <v>22</v>
      </c>
      <c r="H493" s="182">
        <v>38</v>
      </c>
      <c r="I493" s="182">
        <v>92</v>
      </c>
      <c r="J493" s="182">
        <v>45</v>
      </c>
      <c r="K493" s="182">
        <v>53</v>
      </c>
      <c r="L493" s="182">
        <v>20</v>
      </c>
      <c r="M493" s="182">
        <v>18</v>
      </c>
      <c r="N493" s="182">
        <v>18</v>
      </c>
      <c r="O493" s="182">
        <v>44</v>
      </c>
      <c r="P493" s="182">
        <v>19</v>
      </c>
      <c r="Q493" s="182">
        <v>61</v>
      </c>
      <c r="R493" s="182">
        <v>16</v>
      </c>
      <c r="S493" s="182">
        <v>36</v>
      </c>
      <c r="T493" s="182">
        <v>25</v>
      </c>
      <c r="U493" s="182">
        <v>30</v>
      </c>
      <c r="V493" s="182">
        <v>20</v>
      </c>
      <c r="W493" s="182">
        <v>19</v>
      </c>
      <c r="X493" s="182">
        <v>50</v>
      </c>
      <c r="Y493" s="182">
        <v>10</v>
      </c>
      <c r="Z493" s="182">
        <v>14</v>
      </c>
      <c r="AA493" s="182">
        <v>15</v>
      </c>
      <c r="AB493" s="182">
        <v>40</v>
      </c>
      <c r="AC493" s="182">
        <v>21</v>
      </c>
      <c r="AD493" s="182">
        <v>23</v>
      </c>
    </row>
    <row r="494" spans="1:30" x14ac:dyDescent="0.25">
      <c r="A494" s="57" t="str">
        <f>'Run Rate'!A494</f>
        <v>ZOE12456</v>
      </c>
      <c r="B494" s="57" t="str">
        <f>'Run Rate'!B494</f>
        <v>ZOE Whey 250g French Vanilla Macaron</v>
      </c>
      <c r="C494" s="57" t="str">
        <f>'Run Rate'!C494</f>
        <v>PROTEINI</v>
      </c>
      <c r="D494" s="57" t="str">
        <f>'Run Rate'!D494</f>
        <v>03 BRONZE</v>
      </c>
      <c r="E494" s="182">
        <v>0</v>
      </c>
      <c r="F494" s="182">
        <v>0</v>
      </c>
      <c r="G494" s="182">
        <v>0</v>
      </c>
      <c r="H494" s="182">
        <v>0</v>
      </c>
      <c r="I494" s="182">
        <v>0</v>
      </c>
      <c r="J494" s="182">
        <v>0</v>
      </c>
      <c r="K494" s="182">
        <v>0</v>
      </c>
      <c r="L494" s="182">
        <v>0</v>
      </c>
      <c r="M494" s="182">
        <v>0</v>
      </c>
      <c r="N494" s="182">
        <v>0</v>
      </c>
      <c r="O494" s="182">
        <v>0</v>
      </c>
      <c r="P494" s="182">
        <v>0</v>
      </c>
      <c r="Q494" s="182">
        <v>0</v>
      </c>
      <c r="R494" s="182">
        <v>0</v>
      </c>
      <c r="S494" s="182">
        <v>2</v>
      </c>
      <c r="T494" s="182">
        <v>2</v>
      </c>
      <c r="U494" s="182">
        <v>1</v>
      </c>
      <c r="V494" s="182">
        <v>1</v>
      </c>
      <c r="W494" s="182">
        <v>2</v>
      </c>
      <c r="X494" s="182">
        <v>2</v>
      </c>
      <c r="Y494" s="182">
        <v>3</v>
      </c>
      <c r="Z494" s="182">
        <v>2</v>
      </c>
      <c r="AA494" s="182">
        <v>10</v>
      </c>
      <c r="AB494" s="182">
        <v>2</v>
      </c>
      <c r="AC494" s="182">
        <v>1</v>
      </c>
      <c r="AD494" s="182">
        <v>7</v>
      </c>
    </row>
    <row r="495" spans="1:30" x14ac:dyDescent="0.25">
      <c r="A495" s="57" t="str">
        <f>'Run Rate'!A495</f>
        <v>ATC06597</v>
      </c>
      <c r="B495" s="57" t="str">
        <f>'Run Rate'!B495</f>
        <v>Chin up bar Atleticore</v>
      </c>
      <c r="C495" s="57" t="str">
        <f>'Run Rate'!C495</f>
        <v>FITNESS OPREMA</v>
      </c>
      <c r="D495" s="57" t="str">
        <f>'Run Rate'!D495</f>
        <v>03 BRONZE</v>
      </c>
      <c r="E495" s="182">
        <v>2</v>
      </c>
      <c r="F495" s="182">
        <v>0</v>
      </c>
      <c r="G495" s="182">
        <v>3</v>
      </c>
      <c r="H495" s="182">
        <v>1</v>
      </c>
      <c r="I495" s="182">
        <v>6</v>
      </c>
      <c r="J495" s="182">
        <v>5</v>
      </c>
      <c r="K495" s="182">
        <v>6</v>
      </c>
      <c r="L495" s="182">
        <v>1</v>
      </c>
      <c r="M495" s="182">
        <v>3</v>
      </c>
      <c r="N495" s="182">
        <v>5</v>
      </c>
      <c r="O495" s="182">
        <v>2</v>
      </c>
      <c r="P495" s="182">
        <v>0</v>
      </c>
      <c r="Q495" s="182">
        <v>4</v>
      </c>
      <c r="R495" s="182">
        <v>1</v>
      </c>
      <c r="S495" s="182">
        <v>1</v>
      </c>
      <c r="T495" s="182">
        <v>7</v>
      </c>
      <c r="U495" s="182">
        <v>10</v>
      </c>
      <c r="V495" s="182">
        <v>8</v>
      </c>
      <c r="W495" s="182">
        <v>3</v>
      </c>
      <c r="X495" s="182">
        <v>5</v>
      </c>
      <c r="Y495" s="182">
        <v>0</v>
      </c>
      <c r="Z495" s="182">
        <v>4</v>
      </c>
      <c r="AA495" s="182">
        <v>1</v>
      </c>
      <c r="AB495" s="182">
        <v>4</v>
      </c>
      <c r="AC495" s="182">
        <v>4</v>
      </c>
      <c r="AD495" s="182">
        <v>9</v>
      </c>
    </row>
    <row r="496" spans="1:30" x14ac:dyDescent="0.25">
      <c r="A496" s="57" t="str">
        <f>'Run Rate'!A496</f>
        <v>POL12856</v>
      </c>
      <c r="B496" s="57" t="str">
        <f>'Run Rate'!B496</f>
        <v>Polleo The One:One Mass Gainer 1kg Vanilla Milkshake</v>
      </c>
      <c r="C496" s="57" t="str">
        <f>'Run Rate'!C496</f>
        <v>SPORTSKA PREHRANA</v>
      </c>
      <c r="D496" s="57" t="str">
        <f>'Run Rate'!D496</f>
        <v>03 BRONZE</v>
      </c>
      <c r="E496" s="182">
        <v>0</v>
      </c>
      <c r="F496" s="182">
        <v>0</v>
      </c>
      <c r="G496" s="182">
        <v>0</v>
      </c>
      <c r="H496" s="182">
        <v>0</v>
      </c>
      <c r="I496" s="182">
        <v>0</v>
      </c>
      <c r="J496" s="182">
        <v>0</v>
      </c>
      <c r="K496" s="182">
        <v>0</v>
      </c>
      <c r="L496" s="182">
        <v>0</v>
      </c>
      <c r="M496" s="182">
        <v>0</v>
      </c>
      <c r="N496" s="182">
        <v>0</v>
      </c>
      <c r="O496" s="182">
        <v>0</v>
      </c>
      <c r="P496" s="182">
        <v>0</v>
      </c>
      <c r="Q496" s="182">
        <v>0</v>
      </c>
      <c r="R496" s="182">
        <v>0</v>
      </c>
      <c r="S496" s="182">
        <v>0</v>
      </c>
      <c r="T496" s="182">
        <v>0</v>
      </c>
      <c r="U496" s="182">
        <v>0</v>
      </c>
      <c r="V496" s="182">
        <v>0</v>
      </c>
      <c r="W496" s="182">
        <v>0</v>
      </c>
      <c r="X496" s="182">
        <v>0</v>
      </c>
      <c r="Y496" s="182">
        <v>0</v>
      </c>
      <c r="Z496" s="182">
        <v>0</v>
      </c>
      <c r="AA496" s="182">
        <v>0</v>
      </c>
      <c r="AB496" s="182">
        <v>0</v>
      </c>
      <c r="AC496" s="182">
        <v>0</v>
      </c>
      <c r="AD496" s="182">
        <v>0</v>
      </c>
    </row>
    <row r="497" spans="1:30" x14ac:dyDescent="0.25">
      <c r="A497" s="57" t="str">
        <f>'Run Rate'!A497</f>
        <v>POL12855</v>
      </c>
      <c r="B497" s="57" t="str">
        <f>'Run Rate'!B497</f>
        <v>Polleo The One:One Mass Gainer 1kg Chocolate Madness</v>
      </c>
      <c r="C497" s="57" t="str">
        <f>'Run Rate'!C497</f>
        <v>SPORTSKA PREHRANA</v>
      </c>
      <c r="D497" s="57" t="str">
        <f>'Run Rate'!D497</f>
        <v>03 BRONZE</v>
      </c>
      <c r="E497" s="182">
        <v>0</v>
      </c>
      <c r="F497" s="182">
        <v>0</v>
      </c>
      <c r="G497" s="182">
        <v>0</v>
      </c>
      <c r="H497" s="182">
        <v>0</v>
      </c>
      <c r="I497" s="182">
        <v>0</v>
      </c>
      <c r="J497" s="182">
        <v>0</v>
      </c>
      <c r="K497" s="182">
        <v>0</v>
      </c>
      <c r="L497" s="182">
        <v>0</v>
      </c>
      <c r="M497" s="182">
        <v>0</v>
      </c>
      <c r="N497" s="182">
        <v>0</v>
      </c>
      <c r="O497" s="182">
        <v>0</v>
      </c>
      <c r="P497" s="182">
        <v>0</v>
      </c>
      <c r="Q497" s="182">
        <v>0</v>
      </c>
      <c r="R497" s="182">
        <v>0</v>
      </c>
      <c r="S497" s="182">
        <v>0</v>
      </c>
      <c r="T497" s="182">
        <v>0</v>
      </c>
      <c r="U497" s="182">
        <v>0</v>
      </c>
      <c r="V497" s="182">
        <v>0</v>
      </c>
      <c r="W497" s="182">
        <v>0</v>
      </c>
      <c r="X497" s="182">
        <v>0</v>
      </c>
      <c r="Y497" s="182">
        <v>0</v>
      </c>
      <c r="Z497" s="182">
        <v>0</v>
      </c>
      <c r="AA497" s="182">
        <v>0</v>
      </c>
      <c r="AB497" s="182">
        <v>0</v>
      </c>
      <c r="AC497" s="182">
        <v>0</v>
      </c>
      <c r="AD497" s="182">
        <v>0</v>
      </c>
    </row>
    <row r="498" spans="1:30" x14ac:dyDescent="0.25">
      <c r="A498" s="57" t="str">
        <f>'Run Rate'!A498</f>
        <v>POL12854</v>
      </c>
      <c r="B498" s="57" t="str">
        <f>'Run Rate'!B498</f>
        <v>Polleo HydroX Micellar Casein 2kg Vanilla Ice Cream</v>
      </c>
      <c r="C498" s="57" t="str">
        <f>'Run Rate'!C498</f>
        <v>PROTEINI</v>
      </c>
      <c r="D498" s="57" t="str">
        <f>'Run Rate'!D498</f>
        <v>03 BRONZE</v>
      </c>
      <c r="E498" s="182">
        <v>0</v>
      </c>
      <c r="F498" s="182">
        <v>0</v>
      </c>
      <c r="G498" s="182">
        <v>0</v>
      </c>
      <c r="H498" s="182">
        <v>0</v>
      </c>
      <c r="I498" s="182">
        <v>0</v>
      </c>
      <c r="J498" s="182">
        <v>0</v>
      </c>
      <c r="K498" s="182">
        <v>0</v>
      </c>
      <c r="L498" s="182">
        <v>0</v>
      </c>
      <c r="M498" s="182">
        <v>0</v>
      </c>
      <c r="N498" s="182">
        <v>0</v>
      </c>
      <c r="O498" s="182">
        <v>0</v>
      </c>
      <c r="P498" s="182">
        <v>0</v>
      </c>
      <c r="Q498" s="182">
        <v>0</v>
      </c>
      <c r="R498" s="182">
        <v>0</v>
      </c>
      <c r="S498" s="182">
        <v>0</v>
      </c>
      <c r="T498" s="182">
        <v>0</v>
      </c>
      <c r="U498" s="182">
        <v>0</v>
      </c>
      <c r="V498" s="182">
        <v>0</v>
      </c>
      <c r="W498" s="182">
        <v>0</v>
      </c>
      <c r="X498" s="182">
        <v>0</v>
      </c>
      <c r="Y498" s="182">
        <v>0</v>
      </c>
      <c r="Z498" s="182">
        <v>0</v>
      </c>
      <c r="AA498" s="182">
        <v>0</v>
      </c>
      <c r="AB498" s="182">
        <v>0</v>
      </c>
      <c r="AC498" s="182">
        <v>0</v>
      </c>
      <c r="AD498" s="182">
        <v>0</v>
      </c>
    </row>
    <row r="499" spans="1:30" x14ac:dyDescent="0.25">
      <c r="A499" s="57" t="str">
        <f>'Run Rate'!A499</f>
        <v>POL12853</v>
      </c>
      <c r="B499" s="57" t="str">
        <f>'Run Rate'!B499</f>
        <v>Polleo HydroX Micellar Casein 2kg Double Chocolate Cream</v>
      </c>
      <c r="C499" s="57" t="str">
        <f>'Run Rate'!C499</f>
        <v>PROTEINI</v>
      </c>
      <c r="D499" s="57" t="str">
        <f>'Run Rate'!D499</f>
        <v>03 BRONZE</v>
      </c>
      <c r="E499" s="182">
        <v>0</v>
      </c>
      <c r="F499" s="182">
        <v>0</v>
      </c>
      <c r="G499" s="182">
        <v>0</v>
      </c>
      <c r="H499" s="182">
        <v>0</v>
      </c>
      <c r="I499" s="182">
        <v>0</v>
      </c>
      <c r="J499" s="182">
        <v>0</v>
      </c>
      <c r="K499" s="182">
        <v>0</v>
      </c>
      <c r="L499" s="182">
        <v>0</v>
      </c>
      <c r="M499" s="182">
        <v>0</v>
      </c>
      <c r="N499" s="182">
        <v>0</v>
      </c>
      <c r="O499" s="182">
        <v>0</v>
      </c>
      <c r="P499" s="182">
        <v>0</v>
      </c>
      <c r="Q499" s="182">
        <v>0</v>
      </c>
      <c r="R499" s="182">
        <v>0</v>
      </c>
      <c r="S499" s="182">
        <v>0</v>
      </c>
      <c r="T499" s="182">
        <v>0</v>
      </c>
      <c r="U499" s="182">
        <v>0</v>
      </c>
      <c r="V499" s="182">
        <v>0</v>
      </c>
      <c r="W499" s="182">
        <v>0</v>
      </c>
      <c r="X499" s="182">
        <v>0</v>
      </c>
      <c r="Y499" s="182">
        <v>0</v>
      </c>
      <c r="Z499" s="182">
        <v>0</v>
      </c>
      <c r="AA499" s="182">
        <v>0</v>
      </c>
      <c r="AB499" s="182">
        <v>0</v>
      </c>
      <c r="AC499" s="182">
        <v>0</v>
      </c>
      <c r="AD499" s="182">
        <v>0</v>
      </c>
    </row>
    <row r="501" spans="1:30" x14ac:dyDescent="0.25">
      <c r="A501" s="178" t="s">
        <v>1241</v>
      </c>
    </row>
    <row r="502" spans="1:30" x14ac:dyDescent="0.25">
      <c r="A502" s="183" t="s">
        <v>1242</v>
      </c>
    </row>
    <row r="503" spans="1:30" x14ac:dyDescent="0.25">
      <c r="A503" s="183" t="s">
        <v>1243</v>
      </c>
    </row>
    <row r="504" spans="1:30" x14ac:dyDescent="0.25">
      <c r="A504" s="183" t="s">
        <v>1244</v>
      </c>
    </row>
    <row r="505" spans="1:30" x14ac:dyDescent="0.25">
      <c r="A505" s="183" t="s">
        <v>1245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97"/>
  <sheetViews>
    <sheetView topLeftCell="A46" zoomScaleNormal="100" workbookViewId="0">
      <selection activeCell="D307" sqref="D307"/>
    </sheetView>
  </sheetViews>
  <sheetFormatPr defaultColWidth="8.5703125" defaultRowHeight="15" x14ac:dyDescent="0.25"/>
  <cols>
    <col min="2" max="2" width="68.28515625" customWidth="1"/>
    <col min="3" max="4" width="19.28515625" customWidth="1"/>
    <col min="5" max="5" width="10.7109375" style="184" customWidth="1"/>
  </cols>
  <sheetData>
    <row r="1" spans="1:5" ht="14.25" customHeight="1" x14ac:dyDescent="0.25">
      <c r="A1" t="s">
        <v>86</v>
      </c>
      <c r="B1" t="s">
        <v>87</v>
      </c>
      <c r="C1" t="s">
        <v>88</v>
      </c>
      <c r="D1" t="s">
        <v>1246</v>
      </c>
      <c r="E1" s="184" t="s">
        <v>1184</v>
      </c>
    </row>
    <row r="2" spans="1:5" ht="14.25" customHeight="1" x14ac:dyDescent="0.25">
      <c r="A2" t="s">
        <v>131</v>
      </c>
      <c r="B2" t="s">
        <v>132</v>
      </c>
      <c r="C2" t="s">
        <v>120</v>
      </c>
      <c r="D2" t="s">
        <v>110</v>
      </c>
      <c r="E2" s="184">
        <v>19.190000000000001</v>
      </c>
    </row>
    <row r="3" spans="1:5" ht="14.25" customHeight="1" x14ac:dyDescent="0.25">
      <c r="A3" t="s">
        <v>133</v>
      </c>
      <c r="B3" t="s">
        <v>134</v>
      </c>
      <c r="C3" t="s">
        <v>120</v>
      </c>
      <c r="D3" t="s">
        <v>110</v>
      </c>
      <c r="E3" s="184">
        <v>31.99</v>
      </c>
    </row>
    <row r="4" spans="1:5" ht="14.25" customHeight="1" x14ac:dyDescent="0.25">
      <c r="A4" t="s">
        <v>150</v>
      </c>
      <c r="B4" t="s">
        <v>151</v>
      </c>
      <c r="C4" t="s">
        <v>120</v>
      </c>
      <c r="D4" t="s">
        <v>110</v>
      </c>
      <c r="E4" s="184">
        <v>23.19</v>
      </c>
    </row>
    <row r="5" spans="1:5" ht="14.25" customHeight="1" x14ac:dyDescent="0.25">
      <c r="A5" t="s">
        <v>152</v>
      </c>
      <c r="B5" t="s">
        <v>153</v>
      </c>
      <c r="C5" t="s">
        <v>120</v>
      </c>
      <c r="D5" t="s">
        <v>110</v>
      </c>
      <c r="E5" s="184">
        <v>39.99</v>
      </c>
    </row>
    <row r="6" spans="1:5" ht="14.25" customHeight="1" x14ac:dyDescent="0.25">
      <c r="A6" t="s">
        <v>154</v>
      </c>
      <c r="B6" t="s">
        <v>155</v>
      </c>
      <c r="C6" t="s">
        <v>118</v>
      </c>
      <c r="D6" t="s">
        <v>110</v>
      </c>
      <c r="E6" s="184">
        <v>39.99</v>
      </c>
    </row>
    <row r="7" spans="1:5" ht="14.25" customHeight="1" x14ac:dyDescent="0.25">
      <c r="A7" t="s">
        <v>159</v>
      </c>
      <c r="B7" t="s">
        <v>160</v>
      </c>
      <c r="C7" t="s">
        <v>118</v>
      </c>
      <c r="D7" t="s">
        <v>110</v>
      </c>
      <c r="E7" s="184">
        <v>18.39</v>
      </c>
    </row>
    <row r="8" spans="1:5" ht="14.25" customHeight="1" x14ac:dyDescent="0.25">
      <c r="A8" t="s">
        <v>162</v>
      </c>
      <c r="B8" t="s">
        <v>163</v>
      </c>
      <c r="C8" t="s">
        <v>118</v>
      </c>
      <c r="D8" t="s">
        <v>110</v>
      </c>
      <c r="E8" s="184">
        <v>39.99</v>
      </c>
    </row>
    <row r="9" spans="1:5" ht="14.25" customHeight="1" x14ac:dyDescent="0.25">
      <c r="A9" t="s">
        <v>165</v>
      </c>
      <c r="B9" t="s">
        <v>166</v>
      </c>
      <c r="C9" t="s">
        <v>120</v>
      </c>
      <c r="D9" t="s">
        <v>110</v>
      </c>
      <c r="E9" s="184">
        <v>31.99</v>
      </c>
    </row>
    <row r="10" spans="1:5" ht="14.25" customHeight="1" x14ac:dyDescent="0.25">
      <c r="A10" t="s">
        <v>167</v>
      </c>
      <c r="B10" t="s">
        <v>168</v>
      </c>
      <c r="C10" t="s">
        <v>118</v>
      </c>
      <c r="D10" t="s">
        <v>110</v>
      </c>
      <c r="E10" s="184">
        <v>18.39</v>
      </c>
    </row>
    <row r="11" spans="1:5" ht="14.25" customHeight="1" x14ac:dyDescent="0.25">
      <c r="A11" t="s">
        <v>169</v>
      </c>
      <c r="B11" t="s">
        <v>170</v>
      </c>
      <c r="C11" t="s">
        <v>120</v>
      </c>
      <c r="D11" t="s">
        <v>110</v>
      </c>
      <c r="E11" s="184">
        <v>22.39</v>
      </c>
    </row>
    <row r="12" spans="1:5" ht="14.25" customHeight="1" x14ac:dyDescent="0.25">
      <c r="A12" t="s">
        <v>171</v>
      </c>
      <c r="B12" t="s">
        <v>172</v>
      </c>
      <c r="C12" t="s">
        <v>119</v>
      </c>
      <c r="D12" t="s">
        <v>110</v>
      </c>
      <c r="E12" s="184">
        <v>2.39</v>
      </c>
    </row>
    <row r="13" spans="1:5" ht="14.25" customHeight="1" x14ac:dyDescent="0.25">
      <c r="A13" t="s">
        <v>173</v>
      </c>
      <c r="B13" t="s">
        <v>174</v>
      </c>
      <c r="C13" t="s">
        <v>119</v>
      </c>
      <c r="D13" t="s">
        <v>110</v>
      </c>
      <c r="E13" s="184">
        <v>2</v>
      </c>
    </row>
    <row r="14" spans="1:5" ht="14.25" customHeight="1" x14ac:dyDescent="0.25">
      <c r="A14" t="s">
        <v>175</v>
      </c>
      <c r="B14" t="s">
        <v>176</v>
      </c>
      <c r="C14" t="s">
        <v>119</v>
      </c>
      <c r="D14" t="s">
        <v>110</v>
      </c>
      <c r="E14" s="184">
        <v>2.39</v>
      </c>
    </row>
    <row r="15" spans="1:5" ht="14.25" customHeight="1" x14ac:dyDescent="0.25">
      <c r="A15" t="s">
        <v>177</v>
      </c>
      <c r="B15" t="s">
        <v>178</v>
      </c>
      <c r="C15" t="s">
        <v>120</v>
      </c>
      <c r="D15" t="s">
        <v>110</v>
      </c>
      <c r="E15" s="184">
        <v>27.99</v>
      </c>
    </row>
    <row r="16" spans="1:5" ht="14.25" customHeight="1" x14ac:dyDescent="0.25">
      <c r="A16" t="s">
        <v>179</v>
      </c>
      <c r="B16" t="s">
        <v>180</v>
      </c>
      <c r="C16" t="s">
        <v>118</v>
      </c>
      <c r="D16" t="s">
        <v>110</v>
      </c>
      <c r="E16" s="184">
        <v>59.99</v>
      </c>
    </row>
    <row r="17" spans="1:5" ht="14.25" customHeight="1" x14ac:dyDescent="0.25">
      <c r="A17" t="s">
        <v>181</v>
      </c>
      <c r="B17" t="s">
        <v>182</v>
      </c>
      <c r="C17" t="s">
        <v>120</v>
      </c>
      <c r="D17" t="s">
        <v>110</v>
      </c>
      <c r="E17" s="184">
        <v>27.99</v>
      </c>
    </row>
    <row r="18" spans="1:5" ht="14.25" customHeight="1" x14ac:dyDescent="0.25">
      <c r="A18" t="s">
        <v>183</v>
      </c>
      <c r="B18" t="s">
        <v>184</v>
      </c>
      <c r="C18" t="s">
        <v>109</v>
      </c>
      <c r="D18" t="s">
        <v>110</v>
      </c>
      <c r="E18" s="184">
        <v>14.39</v>
      </c>
    </row>
    <row r="19" spans="1:5" ht="14.25" customHeight="1" x14ac:dyDescent="0.25">
      <c r="A19" t="s">
        <v>185</v>
      </c>
      <c r="B19" t="s">
        <v>186</v>
      </c>
      <c r="C19" t="s">
        <v>120</v>
      </c>
      <c r="D19" t="s">
        <v>110</v>
      </c>
      <c r="E19" s="184">
        <v>15.99</v>
      </c>
    </row>
    <row r="20" spans="1:5" ht="14.25" customHeight="1" x14ac:dyDescent="0.25">
      <c r="A20" t="s">
        <v>187</v>
      </c>
      <c r="B20" t="s">
        <v>188</v>
      </c>
      <c r="C20" t="s">
        <v>118</v>
      </c>
      <c r="D20" t="s">
        <v>110</v>
      </c>
      <c r="E20" s="184">
        <v>59.99</v>
      </c>
    </row>
    <row r="21" spans="1:5" ht="14.25" customHeight="1" x14ac:dyDescent="0.25">
      <c r="A21" t="s">
        <v>189</v>
      </c>
      <c r="B21" t="s">
        <v>190</v>
      </c>
      <c r="C21" t="s">
        <v>119</v>
      </c>
      <c r="D21" t="s">
        <v>110</v>
      </c>
      <c r="E21" s="184">
        <v>2.39</v>
      </c>
    </row>
    <row r="22" spans="1:5" ht="14.25" customHeight="1" x14ac:dyDescent="0.25">
      <c r="A22" t="s">
        <v>191</v>
      </c>
      <c r="B22" t="s">
        <v>192</v>
      </c>
      <c r="C22" t="s">
        <v>120</v>
      </c>
      <c r="D22" t="s">
        <v>110</v>
      </c>
      <c r="E22" s="184">
        <v>31.99</v>
      </c>
    </row>
    <row r="23" spans="1:5" ht="14.25" customHeight="1" x14ac:dyDescent="0.25">
      <c r="A23" t="s">
        <v>193</v>
      </c>
      <c r="B23" t="s">
        <v>194</v>
      </c>
      <c r="C23" t="s">
        <v>119</v>
      </c>
      <c r="D23" t="s">
        <v>110</v>
      </c>
      <c r="E23" s="184">
        <v>2</v>
      </c>
    </row>
    <row r="24" spans="1:5" ht="14.25" customHeight="1" x14ac:dyDescent="0.25">
      <c r="A24" t="s">
        <v>195</v>
      </c>
      <c r="B24" t="s">
        <v>196</v>
      </c>
      <c r="C24" t="s">
        <v>120</v>
      </c>
      <c r="D24" t="s">
        <v>110</v>
      </c>
      <c r="E24" s="184">
        <v>11.99</v>
      </c>
    </row>
    <row r="25" spans="1:5" ht="14.25" customHeight="1" x14ac:dyDescent="0.25">
      <c r="A25" t="s">
        <v>197</v>
      </c>
      <c r="B25" t="s">
        <v>198</v>
      </c>
      <c r="C25" t="s">
        <v>120</v>
      </c>
      <c r="D25" t="s">
        <v>110</v>
      </c>
      <c r="E25" s="184">
        <v>15.99</v>
      </c>
    </row>
    <row r="26" spans="1:5" ht="14.25" customHeight="1" x14ac:dyDescent="0.25">
      <c r="A26" t="s">
        <v>199</v>
      </c>
      <c r="B26" t="s">
        <v>200</v>
      </c>
      <c r="C26" t="s">
        <v>119</v>
      </c>
      <c r="D26" t="s">
        <v>110</v>
      </c>
      <c r="E26" s="184">
        <v>2.39</v>
      </c>
    </row>
    <row r="27" spans="1:5" ht="14.25" customHeight="1" x14ac:dyDescent="0.25">
      <c r="A27" t="s">
        <v>201</v>
      </c>
      <c r="B27" t="s">
        <v>202</v>
      </c>
      <c r="C27" t="s">
        <v>120</v>
      </c>
      <c r="D27" t="s">
        <v>110</v>
      </c>
      <c r="E27" s="184">
        <v>15.99</v>
      </c>
    </row>
    <row r="28" spans="1:5" ht="14.25" customHeight="1" x14ac:dyDescent="0.25">
      <c r="A28" t="s">
        <v>203</v>
      </c>
      <c r="B28" t="s">
        <v>204</v>
      </c>
      <c r="C28" t="s">
        <v>120</v>
      </c>
      <c r="D28" t="s">
        <v>110</v>
      </c>
      <c r="E28" s="184">
        <v>31.99</v>
      </c>
    </row>
    <row r="29" spans="1:5" ht="14.25" customHeight="1" x14ac:dyDescent="0.25">
      <c r="A29" t="s">
        <v>205</v>
      </c>
      <c r="B29" t="s">
        <v>206</v>
      </c>
      <c r="C29" t="s">
        <v>120</v>
      </c>
      <c r="D29" t="s">
        <v>110</v>
      </c>
      <c r="E29" s="184">
        <v>22.39</v>
      </c>
    </row>
    <row r="30" spans="1:5" ht="14.25" customHeight="1" x14ac:dyDescent="0.25">
      <c r="A30" t="s">
        <v>207</v>
      </c>
      <c r="B30" t="s">
        <v>208</v>
      </c>
      <c r="C30" t="s">
        <v>119</v>
      </c>
      <c r="D30" t="s">
        <v>110</v>
      </c>
      <c r="E30" s="184">
        <v>2.39</v>
      </c>
    </row>
    <row r="31" spans="1:5" ht="14.25" customHeight="1" x14ac:dyDescent="0.25">
      <c r="A31" t="s">
        <v>209</v>
      </c>
      <c r="B31" t="s">
        <v>210</v>
      </c>
      <c r="C31" t="s">
        <v>120</v>
      </c>
      <c r="D31" t="s">
        <v>110</v>
      </c>
      <c r="E31" s="184">
        <v>35.99</v>
      </c>
    </row>
    <row r="32" spans="1:5" ht="14.25" customHeight="1" x14ac:dyDescent="0.25">
      <c r="A32" t="s">
        <v>211</v>
      </c>
      <c r="B32" t="s">
        <v>212</v>
      </c>
      <c r="C32" t="s">
        <v>118</v>
      </c>
      <c r="D32" t="s">
        <v>110</v>
      </c>
      <c r="E32" s="184">
        <v>59.99</v>
      </c>
    </row>
    <row r="33" spans="1:5" ht="14.25" customHeight="1" x14ac:dyDescent="0.25">
      <c r="A33" t="s">
        <v>213</v>
      </c>
      <c r="B33" t="s">
        <v>214</v>
      </c>
      <c r="C33" t="s">
        <v>120</v>
      </c>
      <c r="D33" t="s">
        <v>110</v>
      </c>
      <c r="E33" s="184">
        <v>31.99</v>
      </c>
    </row>
    <row r="34" spans="1:5" ht="14.25" customHeight="1" x14ac:dyDescent="0.25">
      <c r="A34" t="s">
        <v>215</v>
      </c>
      <c r="B34" t="s">
        <v>216</v>
      </c>
      <c r="C34" t="s">
        <v>118</v>
      </c>
      <c r="D34" t="s">
        <v>110</v>
      </c>
      <c r="E34" s="184">
        <v>18.39</v>
      </c>
    </row>
    <row r="35" spans="1:5" ht="14.25" customHeight="1" x14ac:dyDescent="0.25">
      <c r="A35" t="s">
        <v>217</v>
      </c>
      <c r="B35" t="s">
        <v>218</v>
      </c>
      <c r="C35" t="s">
        <v>119</v>
      </c>
      <c r="D35" t="s">
        <v>110</v>
      </c>
      <c r="E35" s="184">
        <v>2</v>
      </c>
    </row>
    <row r="36" spans="1:5" ht="14.25" customHeight="1" x14ac:dyDescent="0.25">
      <c r="A36" t="s">
        <v>219</v>
      </c>
      <c r="B36" t="s">
        <v>220</v>
      </c>
      <c r="C36" t="s">
        <v>118</v>
      </c>
      <c r="D36" t="s">
        <v>110</v>
      </c>
      <c r="E36" s="184">
        <v>18.39</v>
      </c>
    </row>
    <row r="37" spans="1:5" ht="14.25" customHeight="1" x14ac:dyDescent="0.25">
      <c r="A37" t="s">
        <v>221</v>
      </c>
      <c r="B37" t="s">
        <v>222</v>
      </c>
      <c r="C37" t="s">
        <v>115</v>
      </c>
      <c r="D37" t="s">
        <v>110</v>
      </c>
      <c r="E37" s="184">
        <v>1599.99</v>
      </c>
    </row>
    <row r="38" spans="1:5" ht="14.25" customHeight="1" x14ac:dyDescent="0.25">
      <c r="A38" t="s">
        <v>223</v>
      </c>
      <c r="B38" t="s">
        <v>224</v>
      </c>
      <c r="C38" t="s">
        <v>118</v>
      </c>
      <c r="D38" t="s">
        <v>110</v>
      </c>
      <c r="E38" s="184">
        <v>39.99</v>
      </c>
    </row>
    <row r="39" spans="1:5" ht="14.25" customHeight="1" x14ac:dyDescent="0.25">
      <c r="A39" t="s">
        <v>225</v>
      </c>
      <c r="B39" t="s">
        <v>226</v>
      </c>
      <c r="C39" t="s">
        <v>119</v>
      </c>
      <c r="D39" t="s">
        <v>110</v>
      </c>
      <c r="E39" s="184">
        <v>2.39</v>
      </c>
    </row>
    <row r="40" spans="1:5" ht="14.25" customHeight="1" x14ac:dyDescent="0.25">
      <c r="A40" t="s">
        <v>227</v>
      </c>
      <c r="B40" t="s">
        <v>228</v>
      </c>
      <c r="C40" t="s">
        <v>118</v>
      </c>
      <c r="D40" t="s">
        <v>110</v>
      </c>
      <c r="E40" s="184">
        <v>19.989999999999998</v>
      </c>
    </row>
    <row r="41" spans="1:5" ht="14.25" customHeight="1" x14ac:dyDescent="0.25">
      <c r="A41" t="s">
        <v>229</v>
      </c>
      <c r="B41" t="s">
        <v>230</v>
      </c>
      <c r="C41" t="s">
        <v>119</v>
      </c>
      <c r="D41" t="s">
        <v>110</v>
      </c>
      <c r="E41" s="184">
        <v>1.99</v>
      </c>
    </row>
    <row r="42" spans="1:5" ht="14.25" customHeight="1" x14ac:dyDescent="0.25">
      <c r="A42" t="s">
        <v>231</v>
      </c>
      <c r="B42" t="s">
        <v>232</v>
      </c>
      <c r="C42" t="s">
        <v>119</v>
      </c>
      <c r="D42" t="s">
        <v>110</v>
      </c>
      <c r="E42" s="184">
        <v>1.99</v>
      </c>
    </row>
    <row r="43" spans="1:5" ht="14.25" customHeight="1" x14ac:dyDescent="0.25">
      <c r="A43" t="s">
        <v>233</v>
      </c>
      <c r="B43" t="s">
        <v>234</v>
      </c>
      <c r="C43" t="s">
        <v>118</v>
      </c>
      <c r="D43" t="s">
        <v>110</v>
      </c>
      <c r="E43" s="184">
        <v>23.99</v>
      </c>
    </row>
    <row r="44" spans="1:5" ht="14.25" customHeight="1" x14ac:dyDescent="0.25">
      <c r="A44" t="s">
        <v>235</v>
      </c>
      <c r="B44" t="s">
        <v>236</v>
      </c>
      <c r="C44" t="s">
        <v>119</v>
      </c>
      <c r="D44" t="s">
        <v>110</v>
      </c>
      <c r="E44" s="184">
        <v>2.39</v>
      </c>
    </row>
    <row r="45" spans="1:5" ht="14.25" customHeight="1" x14ac:dyDescent="0.25">
      <c r="A45" t="s">
        <v>237</v>
      </c>
      <c r="B45" t="s">
        <v>238</v>
      </c>
      <c r="C45" t="s">
        <v>120</v>
      </c>
      <c r="D45" t="s">
        <v>110</v>
      </c>
      <c r="E45" s="184">
        <v>17.59</v>
      </c>
    </row>
    <row r="46" spans="1:5" ht="14.25" customHeight="1" x14ac:dyDescent="0.25">
      <c r="A46" t="s">
        <v>239</v>
      </c>
      <c r="B46" t="s">
        <v>240</v>
      </c>
      <c r="C46" t="s">
        <v>119</v>
      </c>
      <c r="D46" t="s">
        <v>110</v>
      </c>
      <c r="E46" s="184">
        <v>1.2</v>
      </c>
    </row>
    <row r="47" spans="1:5" ht="14.25" customHeight="1" x14ac:dyDescent="0.25">
      <c r="A47" t="s">
        <v>241</v>
      </c>
      <c r="B47" t="s">
        <v>242</v>
      </c>
      <c r="C47" t="s">
        <v>118</v>
      </c>
      <c r="D47" t="s">
        <v>110</v>
      </c>
      <c r="E47" s="184">
        <v>29.59</v>
      </c>
    </row>
    <row r="48" spans="1:5" ht="14.25" customHeight="1" x14ac:dyDescent="0.25">
      <c r="A48" t="s">
        <v>243</v>
      </c>
      <c r="B48" t="s">
        <v>244</v>
      </c>
      <c r="C48" t="s">
        <v>119</v>
      </c>
      <c r="D48" t="s">
        <v>110</v>
      </c>
      <c r="E48" s="184">
        <v>1.2</v>
      </c>
    </row>
    <row r="49" spans="1:5" ht="14.25" customHeight="1" x14ac:dyDescent="0.25">
      <c r="A49" t="s">
        <v>245</v>
      </c>
      <c r="B49" t="s">
        <v>246</v>
      </c>
      <c r="C49" t="s">
        <v>118</v>
      </c>
      <c r="D49" t="s">
        <v>110</v>
      </c>
      <c r="E49" s="184">
        <v>18.39</v>
      </c>
    </row>
    <row r="50" spans="1:5" ht="14.25" customHeight="1" x14ac:dyDescent="0.25">
      <c r="A50" t="s">
        <v>247</v>
      </c>
      <c r="B50" t="s">
        <v>248</v>
      </c>
      <c r="C50" t="s">
        <v>118</v>
      </c>
      <c r="D50" t="s">
        <v>110</v>
      </c>
      <c r="E50" s="184">
        <v>29.59</v>
      </c>
    </row>
    <row r="51" spans="1:5" ht="14.25" customHeight="1" x14ac:dyDescent="0.25">
      <c r="A51" t="s">
        <v>249</v>
      </c>
      <c r="B51" t="s">
        <v>250</v>
      </c>
      <c r="C51" t="s">
        <v>118</v>
      </c>
      <c r="D51" t="s">
        <v>110</v>
      </c>
      <c r="E51" s="184">
        <v>23.99</v>
      </c>
    </row>
    <row r="52" spans="1:5" ht="14.25" customHeight="1" x14ac:dyDescent="0.25">
      <c r="A52" t="s">
        <v>251</v>
      </c>
      <c r="B52" t="s">
        <v>252</v>
      </c>
      <c r="C52" t="s">
        <v>119</v>
      </c>
      <c r="D52" t="s">
        <v>110</v>
      </c>
      <c r="E52" s="184">
        <v>1.2</v>
      </c>
    </row>
    <row r="53" spans="1:5" ht="14.25" customHeight="1" x14ac:dyDescent="0.25">
      <c r="A53" t="s">
        <v>253</v>
      </c>
      <c r="B53" t="s">
        <v>254</v>
      </c>
      <c r="C53" t="s">
        <v>118</v>
      </c>
      <c r="D53" t="s">
        <v>110</v>
      </c>
      <c r="E53" s="184">
        <v>59.99</v>
      </c>
    </row>
    <row r="54" spans="1:5" ht="14.25" customHeight="1" x14ac:dyDescent="0.25">
      <c r="A54" t="s">
        <v>255</v>
      </c>
      <c r="B54" t="s">
        <v>256</v>
      </c>
      <c r="C54" t="s">
        <v>118</v>
      </c>
      <c r="D54" t="s">
        <v>110</v>
      </c>
      <c r="E54" s="184">
        <v>29.59</v>
      </c>
    </row>
    <row r="55" spans="1:5" ht="14.25" customHeight="1" x14ac:dyDescent="0.25">
      <c r="A55" t="s">
        <v>257</v>
      </c>
      <c r="B55" t="s">
        <v>258</v>
      </c>
      <c r="C55" t="s">
        <v>120</v>
      </c>
      <c r="D55" t="s">
        <v>110</v>
      </c>
      <c r="E55" s="184">
        <v>12.79</v>
      </c>
    </row>
    <row r="56" spans="1:5" ht="14.25" customHeight="1" x14ac:dyDescent="0.25">
      <c r="A56" t="s">
        <v>259</v>
      </c>
      <c r="B56" t="s">
        <v>260</v>
      </c>
      <c r="C56" t="s">
        <v>109</v>
      </c>
      <c r="D56" t="s">
        <v>110</v>
      </c>
      <c r="E56" s="184">
        <v>18.39</v>
      </c>
    </row>
    <row r="57" spans="1:5" ht="14.25" customHeight="1" x14ac:dyDescent="0.25">
      <c r="A57" t="s">
        <v>261</v>
      </c>
      <c r="B57" t="s">
        <v>262</v>
      </c>
      <c r="C57" t="s">
        <v>118</v>
      </c>
      <c r="D57" t="s">
        <v>110</v>
      </c>
      <c r="E57" s="184">
        <v>23.99</v>
      </c>
    </row>
    <row r="58" spans="1:5" ht="14.25" customHeight="1" x14ac:dyDescent="0.25">
      <c r="A58" t="s">
        <v>263</v>
      </c>
      <c r="B58" t="s">
        <v>264</v>
      </c>
      <c r="C58" t="s">
        <v>119</v>
      </c>
      <c r="D58" t="s">
        <v>110</v>
      </c>
      <c r="E58" s="184">
        <v>2</v>
      </c>
    </row>
    <row r="59" spans="1:5" ht="14.25" customHeight="1" x14ac:dyDescent="0.25">
      <c r="A59" t="s">
        <v>265</v>
      </c>
      <c r="B59" t="s">
        <v>266</v>
      </c>
      <c r="C59" t="s">
        <v>119</v>
      </c>
      <c r="D59" t="s">
        <v>110</v>
      </c>
      <c r="E59" s="184">
        <v>2</v>
      </c>
    </row>
    <row r="60" spans="1:5" ht="14.25" customHeight="1" x14ac:dyDescent="0.25">
      <c r="A60" t="s">
        <v>267</v>
      </c>
      <c r="B60" t="s">
        <v>268</v>
      </c>
      <c r="C60" t="s">
        <v>118</v>
      </c>
      <c r="D60" t="s">
        <v>110</v>
      </c>
      <c r="E60" s="184">
        <v>18.39</v>
      </c>
    </row>
    <row r="61" spans="1:5" ht="14.25" customHeight="1" x14ac:dyDescent="0.25">
      <c r="A61" t="s">
        <v>269</v>
      </c>
      <c r="B61" t="s">
        <v>270</v>
      </c>
      <c r="C61" t="s">
        <v>118</v>
      </c>
      <c r="D61" t="s">
        <v>110</v>
      </c>
      <c r="E61" s="184">
        <v>18.39</v>
      </c>
    </row>
    <row r="62" spans="1:5" ht="14.25" customHeight="1" x14ac:dyDescent="0.25">
      <c r="A62" t="s">
        <v>271</v>
      </c>
      <c r="B62" t="s">
        <v>272</v>
      </c>
      <c r="C62" t="s">
        <v>120</v>
      </c>
      <c r="D62" t="s">
        <v>110</v>
      </c>
      <c r="E62" s="184">
        <v>19.190000000000001</v>
      </c>
    </row>
    <row r="63" spans="1:5" ht="14.25" customHeight="1" x14ac:dyDescent="0.25">
      <c r="A63" t="s">
        <v>273</v>
      </c>
      <c r="B63" t="s">
        <v>274</v>
      </c>
      <c r="C63" t="s">
        <v>118</v>
      </c>
      <c r="D63" t="s">
        <v>110</v>
      </c>
      <c r="E63" s="184">
        <v>59.99</v>
      </c>
    </row>
    <row r="64" spans="1:5" ht="14.25" customHeight="1" x14ac:dyDescent="0.25">
      <c r="A64" t="s">
        <v>275</v>
      </c>
      <c r="B64" t="s">
        <v>276</v>
      </c>
      <c r="C64" t="s">
        <v>118</v>
      </c>
      <c r="D64" t="s">
        <v>110</v>
      </c>
      <c r="E64" s="184">
        <v>115.99</v>
      </c>
    </row>
    <row r="65" spans="1:5" ht="14.25" customHeight="1" x14ac:dyDescent="0.25">
      <c r="A65" t="s">
        <v>277</v>
      </c>
      <c r="B65" t="s">
        <v>278</v>
      </c>
      <c r="C65" t="s">
        <v>118</v>
      </c>
      <c r="D65" t="s">
        <v>110</v>
      </c>
      <c r="E65" s="184">
        <v>19.989999999999998</v>
      </c>
    </row>
    <row r="66" spans="1:5" ht="14.25" customHeight="1" x14ac:dyDescent="0.25">
      <c r="A66" t="s">
        <v>279</v>
      </c>
      <c r="B66" t="s">
        <v>280</v>
      </c>
      <c r="C66" t="s">
        <v>118</v>
      </c>
      <c r="D66" t="s">
        <v>110</v>
      </c>
      <c r="E66" s="184">
        <v>115.99</v>
      </c>
    </row>
    <row r="67" spans="1:5" ht="14.25" customHeight="1" x14ac:dyDescent="0.25">
      <c r="A67" t="s">
        <v>281</v>
      </c>
      <c r="B67" t="s">
        <v>282</v>
      </c>
      <c r="C67" t="s">
        <v>120</v>
      </c>
      <c r="D67" t="s">
        <v>110</v>
      </c>
      <c r="E67" s="184">
        <v>21.59</v>
      </c>
    </row>
    <row r="68" spans="1:5" ht="14.25" customHeight="1" x14ac:dyDescent="0.25">
      <c r="A68" t="s">
        <v>283</v>
      </c>
      <c r="B68" t="s">
        <v>284</v>
      </c>
      <c r="C68" t="s">
        <v>120</v>
      </c>
      <c r="D68" t="s">
        <v>110</v>
      </c>
      <c r="E68" s="184">
        <v>17.59</v>
      </c>
    </row>
    <row r="69" spans="1:5" ht="14.25" customHeight="1" x14ac:dyDescent="0.25">
      <c r="A69" t="s">
        <v>285</v>
      </c>
      <c r="B69" t="s">
        <v>286</v>
      </c>
      <c r="C69" t="s">
        <v>120</v>
      </c>
      <c r="D69" t="s">
        <v>110</v>
      </c>
      <c r="E69" s="184">
        <v>11.19</v>
      </c>
    </row>
    <row r="70" spans="1:5" ht="14.25" customHeight="1" x14ac:dyDescent="0.25">
      <c r="A70" t="s">
        <v>287</v>
      </c>
      <c r="B70" t="s">
        <v>288</v>
      </c>
      <c r="C70" t="s">
        <v>118</v>
      </c>
      <c r="D70" t="s">
        <v>110</v>
      </c>
      <c r="E70" s="184">
        <v>76</v>
      </c>
    </row>
    <row r="71" spans="1:5" ht="14.25" customHeight="1" x14ac:dyDescent="0.25">
      <c r="A71" t="s">
        <v>289</v>
      </c>
      <c r="B71" t="s">
        <v>290</v>
      </c>
      <c r="C71" t="s">
        <v>120</v>
      </c>
      <c r="D71" t="s">
        <v>110</v>
      </c>
      <c r="E71" s="184">
        <v>15.99</v>
      </c>
    </row>
    <row r="72" spans="1:5" ht="14.25" customHeight="1" x14ac:dyDescent="0.25">
      <c r="A72" t="s">
        <v>291</v>
      </c>
      <c r="B72" t="s">
        <v>292</v>
      </c>
      <c r="C72" t="s">
        <v>119</v>
      </c>
      <c r="D72" t="s">
        <v>110</v>
      </c>
      <c r="E72" s="184">
        <v>2.39</v>
      </c>
    </row>
    <row r="73" spans="1:5" ht="14.25" customHeight="1" x14ac:dyDescent="0.25">
      <c r="A73" t="s">
        <v>293</v>
      </c>
      <c r="B73" t="s">
        <v>294</v>
      </c>
      <c r="C73" t="s">
        <v>118</v>
      </c>
      <c r="D73" t="s">
        <v>110</v>
      </c>
      <c r="E73" s="184">
        <v>23.99</v>
      </c>
    </row>
    <row r="74" spans="1:5" ht="14.25" customHeight="1" x14ac:dyDescent="0.25">
      <c r="A74" t="s">
        <v>295</v>
      </c>
      <c r="B74" t="s">
        <v>296</v>
      </c>
      <c r="C74" t="s">
        <v>120</v>
      </c>
      <c r="D74" t="s">
        <v>110</v>
      </c>
      <c r="E74" s="184">
        <v>10.39</v>
      </c>
    </row>
    <row r="75" spans="1:5" ht="14.25" customHeight="1" x14ac:dyDescent="0.25">
      <c r="A75" t="s">
        <v>297</v>
      </c>
      <c r="B75" t="s">
        <v>298</v>
      </c>
      <c r="C75" t="s">
        <v>120</v>
      </c>
      <c r="D75" t="s">
        <v>110</v>
      </c>
      <c r="E75" s="184">
        <v>31.99</v>
      </c>
    </row>
    <row r="76" spans="1:5" ht="14.25" customHeight="1" x14ac:dyDescent="0.25">
      <c r="A76" t="s">
        <v>299</v>
      </c>
      <c r="B76" t="s">
        <v>300</v>
      </c>
      <c r="C76" t="s">
        <v>118</v>
      </c>
      <c r="D76" t="s">
        <v>110</v>
      </c>
      <c r="E76" s="184">
        <v>115.99</v>
      </c>
    </row>
    <row r="77" spans="1:5" ht="14.25" customHeight="1" x14ac:dyDescent="0.25">
      <c r="A77" t="s">
        <v>301</v>
      </c>
      <c r="B77" t="s">
        <v>302</v>
      </c>
      <c r="C77" t="s">
        <v>120</v>
      </c>
      <c r="D77" t="s">
        <v>110</v>
      </c>
      <c r="E77" s="184">
        <v>23.99</v>
      </c>
    </row>
    <row r="78" spans="1:5" ht="14.25" customHeight="1" x14ac:dyDescent="0.25">
      <c r="A78" t="s">
        <v>303</v>
      </c>
      <c r="B78" t="s">
        <v>304</v>
      </c>
      <c r="C78" t="s">
        <v>119</v>
      </c>
      <c r="D78" t="s">
        <v>110</v>
      </c>
      <c r="E78" s="184">
        <v>1.51</v>
      </c>
    </row>
    <row r="79" spans="1:5" ht="14.25" customHeight="1" x14ac:dyDescent="0.25">
      <c r="A79" t="s">
        <v>305</v>
      </c>
      <c r="B79" t="s">
        <v>306</v>
      </c>
      <c r="C79" t="s">
        <v>120</v>
      </c>
      <c r="D79" t="s">
        <v>110</v>
      </c>
      <c r="E79" s="184">
        <v>17.59</v>
      </c>
    </row>
    <row r="80" spans="1:5" ht="14.25" customHeight="1" x14ac:dyDescent="0.25">
      <c r="A80" t="s">
        <v>307</v>
      </c>
      <c r="B80" t="s">
        <v>308</v>
      </c>
      <c r="C80" t="s">
        <v>109</v>
      </c>
      <c r="D80" t="s">
        <v>110</v>
      </c>
      <c r="E80" s="184">
        <v>17.59</v>
      </c>
    </row>
    <row r="81" spans="1:5" ht="14.25" customHeight="1" x14ac:dyDescent="0.25">
      <c r="A81" t="s">
        <v>309</v>
      </c>
      <c r="B81" t="s">
        <v>310</v>
      </c>
      <c r="C81" t="s">
        <v>120</v>
      </c>
      <c r="D81" t="s">
        <v>110</v>
      </c>
      <c r="E81" s="184">
        <v>1.99</v>
      </c>
    </row>
    <row r="82" spans="1:5" ht="14.25" customHeight="1" x14ac:dyDescent="0.25">
      <c r="A82" t="s">
        <v>311</v>
      </c>
      <c r="B82" t="s">
        <v>312</v>
      </c>
      <c r="C82" t="s">
        <v>118</v>
      </c>
      <c r="D82" t="s">
        <v>110</v>
      </c>
      <c r="E82" s="184">
        <v>76</v>
      </c>
    </row>
    <row r="83" spans="1:5" ht="14.25" customHeight="1" x14ac:dyDescent="0.25">
      <c r="A83" t="s">
        <v>313</v>
      </c>
      <c r="B83" t="s">
        <v>314</v>
      </c>
      <c r="C83" t="s">
        <v>120</v>
      </c>
      <c r="D83" t="s">
        <v>110</v>
      </c>
      <c r="E83" s="184">
        <v>31.99</v>
      </c>
    </row>
    <row r="84" spans="1:5" ht="14.25" customHeight="1" x14ac:dyDescent="0.25">
      <c r="A84" t="s">
        <v>315</v>
      </c>
      <c r="B84" t="s">
        <v>316</v>
      </c>
      <c r="C84" t="s">
        <v>118</v>
      </c>
      <c r="D84" t="s">
        <v>110</v>
      </c>
      <c r="E84" s="184">
        <v>18.39</v>
      </c>
    </row>
    <row r="85" spans="1:5" ht="14.25" customHeight="1" x14ac:dyDescent="0.25">
      <c r="A85" t="s">
        <v>317</v>
      </c>
      <c r="B85" t="s">
        <v>318</v>
      </c>
      <c r="C85" t="s">
        <v>109</v>
      </c>
      <c r="D85" t="s">
        <v>110</v>
      </c>
      <c r="E85" s="184">
        <v>9.19</v>
      </c>
    </row>
    <row r="86" spans="1:5" ht="14.25" customHeight="1" x14ac:dyDescent="0.25">
      <c r="A86" t="s">
        <v>319</v>
      </c>
      <c r="B86" t="s">
        <v>320</v>
      </c>
      <c r="C86" t="s">
        <v>118</v>
      </c>
      <c r="D86" t="s">
        <v>110</v>
      </c>
      <c r="E86" s="184">
        <v>18.39</v>
      </c>
    </row>
    <row r="87" spans="1:5" ht="14.25" customHeight="1" x14ac:dyDescent="0.25">
      <c r="A87" t="s">
        <v>311</v>
      </c>
      <c r="B87" t="s">
        <v>312</v>
      </c>
      <c r="C87" t="s">
        <v>118</v>
      </c>
      <c r="D87" t="s">
        <v>110</v>
      </c>
      <c r="E87" s="184">
        <v>76</v>
      </c>
    </row>
    <row r="88" spans="1:5" ht="14.25" customHeight="1" x14ac:dyDescent="0.25">
      <c r="A88" t="s">
        <v>321</v>
      </c>
      <c r="B88" t="s">
        <v>322</v>
      </c>
      <c r="C88" t="s">
        <v>120</v>
      </c>
      <c r="D88" t="s">
        <v>110</v>
      </c>
      <c r="E88" s="184">
        <v>17.59</v>
      </c>
    </row>
    <row r="89" spans="1:5" ht="14.25" customHeight="1" x14ac:dyDescent="0.25">
      <c r="A89" t="s">
        <v>323</v>
      </c>
      <c r="B89" t="s">
        <v>324</v>
      </c>
      <c r="C89" t="s">
        <v>118</v>
      </c>
      <c r="D89" t="s">
        <v>110</v>
      </c>
      <c r="E89" s="184">
        <v>59.99</v>
      </c>
    </row>
    <row r="90" spans="1:5" ht="14.25" customHeight="1" x14ac:dyDescent="0.25">
      <c r="A90" t="s">
        <v>325</v>
      </c>
      <c r="B90" t="s">
        <v>326</v>
      </c>
      <c r="C90" t="s">
        <v>120</v>
      </c>
      <c r="D90" t="s">
        <v>110</v>
      </c>
      <c r="E90" s="184">
        <v>19.989999999999998</v>
      </c>
    </row>
    <row r="91" spans="1:5" ht="14.25" customHeight="1" x14ac:dyDescent="0.25">
      <c r="A91" t="s">
        <v>327</v>
      </c>
      <c r="B91" t="s">
        <v>328</v>
      </c>
      <c r="C91" t="s">
        <v>118</v>
      </c>
      <c r="D91" t="s">
        <v>110</v>
      </c>
      <c r="E91" s="184">
        <v>23.99</v>
      </c>
    </row>
    <row r="92" spans="1:5" ht="14.25" customHeight="1" x14ac:dyDescent="0.25">
      <c r="A92" t="s">
        <v>329</v>
      </c>
      <c r="B92" t="s">
        <v>330</v>
      </c>
      <c r="C92" t="s">
        <v>118</v>
      </c>
      <c r="D92" t="s">
        <v>110</v>
      </c>
      <c r="E92" s="184">
        <v>18.39</v>
      </c>
    </row>
    <row r="93" spans="1:5" ht="14.25" customHeight="1" x14ac:dyDescent="0.25">
      <c r="A93" t="s">
        <v>331</v>
      </c>
      <c r="B93" t="s">
        <v>332</v>
      </c>
      <c r="C93" t="s">
        <v>118</v>
      </c>
      <c r="D93" t="s">
        <v>110</v>
      </c>
      <c r="E93" s="184">
        <v>22.39</v>
      </c>
    </row>
    <row r="94" spans="1:5" ht="14.25" customHeight="1" x14ac:dyDescent="0.25">
      <c r="A94" t="s">
        <v>333</v>
      </c>
      <c r="B94" t="s">
        <v>334</v>
      </c>
      <c r="C94" t="s">
        <v>118</v>
      </c>
      <c r="D94" t="s">
        <v>110</v>
      </c>
      <c r="E94" s="184">
        <v>18.39</v>
      </c>
    </row>
    <row r="95" spans="1:5" ht="14.25" customHeight="1" x14ac:dyDescent="0.25">
      <c r="A95" t="s">
        <v>335</v>
      </c>
      <c r="B95" t="s">
        <v>336</v>
      </c>
      <c r="C95" t="s">
        <v>118</v>
      </c>
      <c r="D95" t="s">
        <v>110</v>
      </c>
      <c r="E95" s="184">
        <v>75.989999999999995</v>
      </c>
    </row>
    <row r="96" spans="1:5" ht="14.25" customHeight="1" x14ac:dyDescent="0.25">
      <c r="A96" t="s">
        <v>337</v>
      </c>
      <c r="B96" t="s">
        <v>338</v>
      </c>
      <c r="C96" t="s">
        <v>109</v>
      </c>
      <c r="D96" t="s">
        <v>110</v>
      </c>
      <c r="E96" s="184">
        <v>9.19</v>
      </c>
    </row>
    <row r="97" spans="1:5" ht="14.25" customHeight="1" x14ac:dyDescent="0.25">
      <c r="A97" t="s">
        <v>339</v>
      </c>
      <c r="B97" t="s">
        <v>340</v>
      </c>
      <c r="C97" t="s">
        <v>109</v>
      </c>
      <c r="D97" t="s">
        <v>110</v>
      </c>
      <c r="E97" s="184">
        <v>15.99</v>
      </c>
    </row>
    <row r="98" spans="1:5" ht="14.25" customHeight="1" x14ac:dyDescent="0.25">
      <c r="A98" t="s">
        <v>341</v>
      </c>
      <c r="B98" t="s">
        <v>342</v>
      </c>
      <c r="C98" t="s">
        <v>118</v>
      </c>
      <c r="D98" t="s">
        <v>110</v>
      </c>
      <c r="E98" s="184">
        <v>59.99</v>
      </c>
    </row>
    <row r="99" spans="1:5" ht="14.25" customHeight="1" x14ac:dyDescent="0.25">
      <c r="A99" t="s">
        <v>343</v>
      </c>
      <c r="B99" t="s">
        <v>344</v>
      </c>
      <c r="C99" t="s">
        <v>120</v>
      </c>
      <c r="D99" t="s">
        <v>110</v>
      </c>
      <c r="E99" s="184">
        <v>25.59</v>
      </c>
    </row>
    <row r="100" spans="1:5" ht="14.25" customHeight="1" x14ac:dyDescent="0.25">
      <c r="A100" t="s">
        <v>345</v>
      </c>
      <c r="B100" t="s">
        <v>346</v>
      </c>
      <c r="C100" t="s">
        <v>120</v>
      </c>
      <c r="D100" t="s">
        <v>110</v>
      </c>
      <c r="E100" s="184">
        <v>2.39</v>
      </c>
    </row>
    <row r="101" spans="1:5" ht="14.25" customHeight="1" x14ac:dyDescent="0.25">
      <c r="A101" t="s">
        <v>347</v>
      </c>
      <c r="B101" t="s">
        <v>348</v>
      </c>
      <c r="C101" t="s">
        <v>118</v>
      </c>
      <c r="D101" t="s">
        <v>110</v>
      </c>
      <c r="E101" s="184">
        <v>19.989999999999998</v>
      </c>
    </row>
    <row r="102" spans="1:5" ht="14.25" customHeight="1" x14ac:dyDescent="0.25">
      <c r="A102" t="s">
        <v>349</v>
      </c>
      <c r="B102" t="s">
        <v>350</v>
      </c>
      <c r="C102" t="s">
        <v>120</v>
      </c>
      <c r="D102" t="s">
        <v>110</v>
      </c>
      <c r="E102" s="184">
        <v>22.39</v>
      </c>
    </row>
    <row r="103" spans="1:5" ht="14.25" customHeight="1" x14ac:dyDescent="0.25">
      <c r="A103" t="s">
        <v>351</v>
      </c>
      <c r="B103" t="s">
        <v>352</v>
      </c>
      <c r="C103" t="s">
        <v>120</v>
      </c>
      <c r="D103" t="s">
        <v>110</v>
      </c>
      <c r="E103" s="184">
        <v>9.59</v>
      </c>
    </row>
    <row r="104" spans="1:5" ht="14.25" customHeight="1" x14ac:dyDescent="0.25">
      <c r="A104" t="s">
        <v>353</v>
      </c>
      <c r="B104" t="s">
        <v>354</v>
      </c>
      <c r="C104" t="s">
        <v>120</v>
      </c>
      <c r="D104" t="s">
        <v>110</v>
      </c>
      <c r="E104" s="184">
        <v>9.59</v>
      </c>
    </row>
    <row r="105" spans="1:5" ht="14.25" customHeight="1" x14ac:dyDescent="0.25">
      <c r="A105" t="s">
        <v>355</v>
      </c>
      <c r="B105" t="s">
        <v>356</v>
      </c>
      <c r="C105" t="s">
        <v>120</v>
      </c>
      <c r="D105" t="s">
        <v>110</v>
      </c>
      <c r="E105" s="184">
        <v>17.59</v>
      </c>
    </row>
    <row r="106" spans="1:5" ht="14.25" customHeight="1" x14ac:dyDescent="0.25">
      <c r="A106" t="s">
        <v>357</v>
      </c>
      <c r="B106" t="s">
        <v>358</v>
      </c>
      <c r="C106" t="s">
        <v>120</v>
      </c>
      <c r="D106" t="s">
        <v>111</v>
      </c>
      <c r="E106" s="184">
        <v>39.99</v>
      </c>
    </row>
    <row r="107" spans="1:5" ht="14.25" customHeight="1" x14ac:dyDescent="0.25">
      <c r="A107" t="s">
        <v>359</v>
      </c>
      <c r="B107" t="s">
        <v>360</v>
      </c>
      <c r="C107" t="s">
        <v>120</v>
      </c>
      <c r="D107" t="s">
        <v>111</v>
      </c>
      <c r="E107" s="184">
        <v>39.99</v>
      </c>
    </row>
    <row r="108" spans="1:5" ht="14.25" customHeight="1" x14ac:dyDescent="0.25">
      <c r="A108" t="s">
        <v>361</v>
      </c>
      <c r="B108" t="s">
        <v>362</v>
      </c>
      <c r="C108" t="s">
        <v>120</v>
      </c>
      <c r="D108" t="s">
        <v>111</v>
      </c>
      <c r="E108" s="184">
        <v>39.99</v>
      </c>
    </row>
    <row r="109" spans="1:5" ht="14.25" customHeight="1" x14ac:dyDescent="0.25">
      <c r="A109" t="s">
        <v>363</v>
      </c>
      <c r="B109" t="s">
        <v>364</v>
      </c>
      <c r="C109" t="s">
        <v>120</v>
      </c>
      <c r="D109" t="s">
        <v>111</v>
      </c>
      <c r="E109" s="184">
        <v>39.99</v>
      </c>
    </row>
    <row r="110" spans="1:5" ht="14.25" customHeight="1" x14ac:dyDescent="0.25">
      <c r="A110" t="s">
        <v>365</v>
      </c>
      <c r="B110" t="s">
        <v>366</v>
      </c>
      <c r="C110" t="s">
        <v>120</v>
      </c>
      <c r="D110" t="s">
        <v>111</v>
      </c>
      <c r="E110" s="184">
        <v>35.99</v>
      </c>
    </row>
    <row r="111" spans="1:5" ht="14.25" customHeight="1" x14ac:dyDescent="0.25">
      <c r="A111" t="s">
        <v>367</v>
      </c>
      <c r="B111" t="s">
        <v>368</v>
      </c>
      <c r="C111" t="s">
        <v>109</v>
      </c>
      <c r="D111" t="s">
        <v>111</v>
      </c>
      <c r="E111" s="184">
        <v>6.39</v>
      </c>
    </row>
    <row r="112" spans="1:5" ht="14.25" customHeight="1" x14ac:dyDescent="0.25">
      <c r="A112" t="s">
        <v>369</v>
      </c>
      <c r="B112" t="s">
        <v>370</v>
      </c>
      <c r="C112" t="s">
        <v>109</v>
      </c>
      <c r="D112" t="s">
        <v>111</v>
      </c>
      <c r="E112" s="184">
        <v>6.39</v>
      </c>
    </row>
    <row r="113" spans="1:5" ht="14.25" customHeight="1" x14ac:dyDescent="0.25">
      <c r="A113" t="s">
        <v>371</v>
      </c>
      <c r="B113" t="s">
        <v>372</v>
      </c>
      <c r="C113" t="s">
        <v>120</v>
      </c>
      <c r="D113" t="s">
        <v>111</v>
      </c>
      <c r="E113" s="184">
        <v>11.99</v>
      </c>
    </row>
    <row r="114" spans="1:5" ht="14.25" customHeight="1" x14ac:dyDescent="0.25">
      <c r="A114" t="s">
        <v>373</v>
      </c>
      <c r="B114" t="s">
        <v>374</v>
      </c>
      <c r="C114" t="s">
        <v>118</v>
      </c>
      <c r="D114" t="s">
        <v>111</v>
      </c>
      <c r="E114" s="184">
        <v>76</v>
      </c>
    </row>
    <row r="115" spans="1:5" ht="14.25" customHeight="1" x14ac:dyDescent="0.25">
      <c r="A115" t="s">
        <v>375</v>
      </c>
      <c r="B115" t="s">
        <v>376</v>
      </c>
      <c r="C115" t="s">
        <v>120</v>
      </c>
      <c r="D115" t="s">
        <v>111</v>
      </c>
      <c r="E115" s="184">
        <v>22.39</v>
      </c>
    </row>
    <row r="116" spans="1:5" ht="14.25" customHeight="1" x14ac:dyDescent="0.25">
      <c r="A116" t="s">
        <v>377</v>
      </c>
      <c r="B116" t="s">
        <v>378</v>
      </c>
      <c r="C116" t="s">
        <v>120</v>
      </c>
      <c r="D116" t="s">
        <v>111</v>
      </c>
      <c r="E116" s="184">
        <v>43.99</v>
      </c>
    </row>
    <row r="117" spans="1:5" ht="14.25" customHeight="1" x14ac:dyDescent="0.25">
      <c r="A117" t="s">
        <v>379</v>
      </c>
      <c r="B117" t="s">
        <v>380</v>
      </c>
      <c r="C117" t="s">
        <v>120</v>
      </c>
      <c r="D117" t="s">
        <v>111</v>
      </c>
      <c r="E117" s="184">
        <v>15.99</v>
      </c>
    </row>
    <row r="118" spans="1:5" ht="14.25" customHeight="1" x14ac:dyDescent="0.25">
      <c r="A118" t="s">
        <v>381</v>
      </c>
      <c r="B118" t="s">
        <v>382</v>
      </c>
      <c r="C118" t="s">
        <v>119</v>
      </c>
      <c r="D118" t="s">
        <v>111</v>
      </c>
      <c r="E118" s="184">
        <v>1.51</v>
      </c>
    </row>
    <row r="119" spans="1:5" ht="14.25" customHeight="1" x14ac:dyDescent="0.25">
      <c r="A119" t="s">
        <v>383</v>
      </c>
      <c r="B119" t="s">
        <v>384</v>
      </c>
      <c r="C119" t="s">
        <v>118</v>
      </c>
      <c r="D119" t="s">
        <v>111</v>
      </c>
      <c r="E119" s="184">
        <v>29.59</v>
      </c>
    </row>
    <row r="120" spans="1:5" ht="14.25" customHeight="1" x14ac:dyDescent="0.25">
      <c r="A120" t="s">
        <v>385</v>
      </c>
      <c r="B120" t="s">
        <v>386</v>
      </c>
      <c r="C120" t="s">
        <v>109</v>
      </c>
      <c r="D120" t="s">
        <v>111</v>
      </c>
      <c r="E120" s="184">
        <v>18.39</v>
      </c>
    </row>
    <row r="121" spans="1:5" ht="14.25" customHeight="1" x14ac:dyDescent="0.25">
      <c r="A121" t="s">
        <v>387</v>
      </c>
      <c r="B121" t="s">
        <v>388</v>
      </c>
      <c r="C121" t="s">
        <v>118</v>
      </c>
      <c r="D121" t="s">
        <v>111</v>
      </c>
      <c r="E121" s="184">
        <v>59.99</v>
      </c>
    </row>
    <row r="122" spans="1:5" ht="14.25" customHeight="1" x14ac:dyDescent="0.25">
      <c r="A122" t="s">
        <v>389</v>
      </c>
      <c r="B122" t="s">
        <v>390</v>
      </c>
      <c r="C122" t="s">
        <v>120</v>
      </c>
      <c r="D122" t="s">
        <v>111</v>
      </c>
      <c r="E122" s="184">
        <v>31.99</v>
      </c>
    </row>
    <row r="123" spans="1:5" ht="14.25" customHeight="1" x14ac:dyDescent="0.25">
      <c r="A123" t="s">
        <v>391</v>
      </c>
      <c r="B123" t="s">
        <v>392</v>
      </c>
      <c r="C123" t="s">
        <v>120</v>
      </c>
      <c r="D123" t="s">
        <v>111</v>
      </c>
      <c r="E123" s="184">
        <v>1.59</v>
      </c>
    </row>
    <row r="124" spans="1:5" ht="14.25" customHeight="1" x14ac:dyDescent="0.25">
      <c r="A124" t="s">
        <v>393</v>
      </c>
      <c r="B124" t="s">
        <v>394</v>
      </c>
      <c r="C124" t="s">
        <v>120</v>
      </c>
      <c r="D124" t="s">
        <v>111</v>
      </c>
      <c r="E124" s="184">
        <v>59.99</v>
      </c>
    </row>
    <row r="125" spans="1:5" ht="14.25" customHeight="1" x14ac:dyDescent="0.25">
      <c r="A125" t="s">
        <v>395</v>
      </c>
      <c r="B125" t="s">
        <v>396</v>
      </c>
      <c r="C125" t="s">
        <v>119</v>
      </c>
      <c r="D125" t="s">
        <v>111</v>
      </c>
      <c r="E125" s="184">
        <v>1.1100000000000001</v>
      </c>
    </row>
    <row r="126" spans="1:5" ht="14.25" customHeight="1" x14ac:dyDescent="0.25">
      <c r="A126" t="s">
        <v>397</v>
      </c>
      <c r="B126" t="s">
        <v>398</v>
      </c>
      <c r="C126" t="s">
        <v>120</v>
      </c>
      <c r="D126" t="s">
        <v>111</v>
      </c>
      <c r="E126" s="184">
        <v>19.989999999999998</v>
      </c>
    </row>
    <row r="127" spans="1:5" ht="14.25" customHeight="1" x14ac:dyDescent="0.25">
      <c r="A127" t="s">
        <v>399</v>
      </c>
      <c r="B127" t="s">
        <v>400</v>
      </c>
      <c r="C127" t="s">
        <v>118</v>
      </c>
      <c r="D127" t="s">
        <v>111</v>
      </c>
      <c r="E127" s="184">
        <v>22.39</v>
      </c>
    </row>
    <row r="128" spans="1:5" ht="14.25" customHeight="1" x14ac:dyDescent="0.25">
      <c r="A128" t="s">
        <v>401</v>
      </c>
      <c r="B128" t="s">
        <v>402</v>
      </c>
      <c r="C128" t="s">
        <v>118</v>
      </c>
      <c r="D128" t="s">
        <v>111</v>
      </c>
      <c r="E128" s="184">
        <v>143.99</v>
      </c>
    </row>
    <row r="129" spans="1:5" ht="14.25" customHeight="1" x14ac:dyDescent="0.25">
      <c r="A129" t="s">
        <v>403</v>
      </c>
      <c r="B129" t="s">
        <v>404</v>
      </c>
      <c r="C129" t="s">
        <v>109</v>
      </c>
      <c r="D129" t="s">
        <v>111</v>
      </c>
      <c r="E129" s="184">
        <v>4.79</v>
      </c>
    </row>
    <row r="130" spans="1:5" ht="14.25" customHeight="1" x14ac:dyDescent="0.25">
      <c r="A130" t="s">
        <v>405</v>
      </c>
      <c r="B130" t="s">
        <v>406</v>
      </c>
      <c r="C130" t="s">
        <v>109</v>
      </c>
      <c r="D130" t="s">
        <v>111</v>
      </c>
      <c r="E130" s="184">
        <v>4.79</v>
      </c>
    </row>
    <row r="131" spans="1:5" ht="14.25" customHeight="1" x14ac:dyDescent="0.25">
      <c r="A131" t="s">
        <v>407</v>
      </c>
      <c r="B131" t="s">
        <v>408</v>
      </c>
      <c r="C131" t="s">
        <v>118</v>
      </c>
      <c r="D131" t="s">
        <v>111</v>
      </c>
      <c r="E131" s="184">
        <v>59.99</v>
      </c>
    </row>
    <row r="132" spans="1:5" ht="14.25" customHeight="1" x14ac:dyDescent="0.25">
      <c r="A132" t="s">
        <v>409</v>
      </c>
      <c r="B132" t="s">
        <v>410</v>
      </c>
      <c r="C132" t="s">
        <v>118</v>
      </c>
      <c r="D132" t="s">
        <v>111</v>
      </c>
      <c r="E132" s="184">
        <v>29.59</v>
      </c>
    </row>
    <row r="133" spans="1:5" ht="14.25" customHeight="1" x14ac:dyDescent="0.25">
      <c r="A133" t="s">
        <v>411</v>
      </c>
      <c r="B133" t="s">
        <v>412</v>
      </c>
      <c r="C133" t="s">
        <v>118</v>
      </c>
      <c r="D133" t="s">
        <v>111</v>
      </c>
      <c r="E133" s="184">
        <v>51.99</v>
      </c>
    </row>
    <row r="134" spans="1:5" ht="14.25" customHeight="1" x14ac:dyDescent="0.25">
      <c r="A134" t="s">
        <v>413</v>
      </c>
      <c r="B134" t="s">
        <v>414</v>
      </c>
      <c r="C134" t="s">
        <v>120</v>
      </c>
      <c r="D134" t="s">
        <v>111</v>
      </c>
      <c r="E134" s="184">
        <v>14.39</v>
      </c>
    </row>
    <row r="135" spans="1:5" ht="14.25" customHeight="1" x14ac:dyDescent="0.25">
      <c r="A135" t="s">
        <v>415</v>
      </c>
      <c r="B135" t="s">
        <v>416</v>
      </c>
      <c r="C135" t="s">
        <v>120</v>
      </c>
      <c r="D135" t="s">
        <v>111</v>
      </c>
      <c r="E135" s="184">
        <v>23.99</v>
      </c>
    </row>
    <row r="136" spans="1:5" ht="14.25" customHeight="1" x14ac:dyDescent="0.25">
      <c r="A136" t="s">
        <v>417</v>
      </c>
      <c r="B136" t="s">
        <v>418</v>
      </c>
      <c r="C136" t="s">
        <v>118</v>
      </c>
      <c r="D136" t="s">
        <v>111</v>
      </c>
      <c r="E136" s="184">
        <v>27.99</v>
      </c>
    </row>
    <row r="137" spans="1:5" ht="14.25" customHeight="1" x14ac:dyDescent="0.25">
      <c r="A137" t="s">
        <v>419</v>
      </c>
      <c r="B137" t="s">
        <v>420</v>
      </c>
      <c r="C137" t="s">
        <v>120</v>
      </c>
      <c r="D137" t="s">
        <v>111</v>
      </c>
      <c r="E137" s="184">
        <v>1.99</v>
      </c>
    </row>
    <row r="138" spans="1:5" ht="14.25" customHeight="1" x14ac:dyDescent="0.25">
      <c r="A138" t="s">
        <v>421</v>
      </c>
      <c r="B138" t="s">
        <v>422</v>
      </c>
      <c r="C138" t="s">
        <v>120</v>
      </c>
      <c r="D138" t="s">
        <v>111</v>
      </c>
      <c r="E138" s="184">
        <v>43.99</v>
      </c>
    </row>
    <row r="139" spans="1:5" ht="14.25" customHeight="1" x14ac:dyDescent="0.25">
      <c r="A139" t="s">
        <v>423</v>
      </c>
      <c r="B139" t="s">
        <v>424</v>
      </c>
      <c r="C139" t="s">
        <v>120</v>
      </c>
      <c r="D139" t="s">
        <v>111</v>
      </c>
      <c r="E139" s="184">
        <v>15.99</v>
      </c>
    </row>
    <row r="140" spans="1:5" ht="14.25" customHeight="1" x14ac:dyDescent="0.25">
      <c r="A140" t="s">
        <v>425</v>
      </c>
      <c r="B140" t="s">
        <v>426</v>
      </c>
      <c r="C140" t="s">
        <v>120</v>
      </c>
      <c r="D140" t="s">
        <v>111</v>
      </c>
      <c r="E140" s="184">
        <v>38.39</v>
      </c>
    </row>
    <row r="141" spans="1:5" ht="14.25" customHeight="1" x14ac:dyDescent="0.25">
      <c r="A141" t="s">
        <v>427</v>
      </c>
      <c r="B141" t="s">
        <v>428</v>
      </c>
      <c r="C141" t="s">
        <v>118</v>
      </c>
      <c r="D141" t="s">
        <v>111</v>
      </c>
      <c r="E141" s="184">
        <v>75.989999999999995</v>
      </c>
    </row>
    <row r="142" spans="1:5" ht="14.25" customHeight="1" x14ac:dyDescent="0.25">
      <c r="A142" t="s">
        <v>429</v>
      </c>
      <c r="B142" t="s">
        <v>430</v>
      </c>
      <c r="C142" t="s">
        <v>118</v>
      </c>
      <c r="D142" t="s">
        <v>111</v>
      </c>
      <c r="E142" s="184">
        <v>76</v>
      </c>
    </row>
    <row r="143" spans="1:5" ht="14.25" customHeight="1" x14ac:dyDescent="0.25">
      <c r="A143" t="s">
        <v>431</v>
      </c>
      <c r="B143" t="s">
        <v>432</v>
      </c>
      <c r="C143" t="s">
        <v>118</v>
      </c>
      <c r="D143" t="s">
        <v>111</v>
      </c>
      <c r="E143" s="184">
        <v>18.39</v>
      </c>
    </row>
    <row r="144" spans="1:5" ht="14.25" customHeight="1" x14ac:dyDescent="0.25">
      <c r="A144" t="s">
        <v>433</v>
      </c>
      <c r="B144" t="s">
        <v>434</v>
      </c>
      <c r="C144" t="s">
        <v>118</v>
      </c>
      <c r="D144" t="s">
        <v>111</v>
      </c>
      <c r="E144" s="184">
        <v>18.39</v>
      </c>
    </row>
    <row r="145" spans="1:5" ht="14.25" customHeight="1" x14ac:dyDescent="0.25">
      <c r="A145" t="s">
        <v>435</v>
      </c>
      <c r="B145" t="s">
        <v>436</v>
      </c>
      <c r="C145" t="s">
        <v>120</v>
      </c>
      <c r="D145" t="s">
        <v>111</v>
      </c>
      <c r="E145" s="184">
        <v>15.99</v>
      </c>
    </row>
    <row r="146" spans="1:5" ht="14.25" customHeight="1" x14ac:dyDescent="0.25">
      <c r="A146" t="s">
        <v>287</v>
      </c>
      <c r="B146" t="s">
        <v>288</v>
      </c>
      <c r="C146" t="s">
        <v>118</v>
      </c>
      <c r="D146" t="s">
        <v>111</v>
      </c>
      <c r="E146" s="184">
        <v>76</v>
      </c>
    </row>
    <row r="147" spans="1:5" ht="14.25" customHeight="1" x14ac:dyDescent="0.25">
      <c r="A147" t="s">
        <v>437</v>
      </c>
      <c r="B147" t="s">
        <v>438</v>
      </c>
      <c r="C147" t="s">
        <v>109</v>
      </c>
      <c r="D147" t="s">
        <v>111</v>
      </c>
      <c r="E147" s="184">
        <v>15.99</v>
      </c>
    </row>
    <row r="148" spans="1:5" ht="14.25" customHeight="1" x14ac:dyDescent="0.25">
      <c r="A148" t="s">
        <v>439</v>
      </c>
      <c r="B148" t="s">
        <v>440</v>
      </c>
      <c r="C148" t="s">
        <v>120</v>
      </c>
      <c r="D148" t="s">
        <v>111</v>
      </c>
      <c r="E148" s="184">
        <v>27.99</v>
      </c>
    </row>
    <row r="149" spans="1:5" ht="14.25" customHeight="1" x14ac:dyDescent="0.25">
      <c r="A149" t="s">
        <v>441</v>
      </c>
      <c r="B149" t="s">
        <v>442</v>
      </c>
      <c r="C149" t="s">
        <v>115</v>
      </c>
      <c r="D149" t="s">
        <v>111</v>
      </c>
      <c r="E149" s="184">
        <v>1352</v>
      </c>
    </row>
    <row r="150" spans="1:5" ht="14.25" customHeight="1" x14ac:dyDescent="0.25">
      <c r="A150" t="s">
        <v>443</v>
      </c>
      <c r="B150" t="s">
        <v>444</v>
      </c>
      <c r="C150" t="s">
        <v>120</v>
      </c>
      <c r="D150" t="s">
        <v>111</v>
      </c>
      <c r="E150" s="184">
        <v>12.79</v>
      </c>
    </row>
    <row r="151" spans="1:5" ht="14.25" customHeight="1" x14ac:dyDescent="0.25">
      <c r="A151" t="s">
        <v>445</v>
      </c>
      <c r="B151" t="s">
        <v>446</v>
      </c>
      <c r="C151" t="s">
        <v>114</v>
      </c>
      <c r="D151" t="s">
        <v>111</v>
      </c>
      <c r="E151" s="184">
        <v>12.79</v>
      </c>
    </row>
    <row r="152" spans="1:5" ht="14.25" customHeight="1" x14ac:dyDescent="0.25">
      <c r="A152" t="s">
        <v>447</v>
      </c>
      <c r="B152" t="s">
        <v>448</v>
      </c>
      <c r="C152" t="s">
        <v>119</v>
      </c>
      <c r="D152" t="s">
        <v>111</v>
      </c>
      <c r="E152" s="184">
        <v>2.39</v>
      </c>
    </row>
    <row r="153" spans="1:5" ht="14.25" customHeight="1" x14ac:dyDescent="0.25">
      <c r="A153" t="s">
        <v>449</v>
      </c>
      <c r="B153" t="s">
        <v>450</v>
      </c>
      <c r="C153" t="s">
        <v>120</v>
      </c>
      <c r="D153" t="s">
        <v>111</v>
      </c>
      <c r="E153" s="184">
        <v>17.59</v>
      </c>
    </row>
    <row r="154" spans="1:5" ht="14.25" customHeight="1" x14ac:dyDescent="0.25">
      <c r="A154" t="s">
        <v>451</v>
      </c>
      <c r="B154" t="s">
        <v>452</v>
      </c>
      <c r="C154" t="s">
        <v>120</v>
      </c>
      <c r="D154" t="s">
        <v>111</v>
      </c>
      <c r="E154" s="184">
        <v>19.989999999999998</v>
      </c>
    </row>
    <row r="155" spans="1:5" ht="14.25" customHeight="1" x14ac:dyDescent="0.25">
      <c r="A155" t="s">
        <v>453</v>
      </c>
      <c r="B155" t="s">
        <v>454</v>
      </c>
      <c r="C155" t="s">
        <v>120</v>
      </c>
      <c r="D155" t="s">
        <v>111</v>
      </c>
      <c r="E155" s="184">
        <v>14.39</v>
      </c>
    </row>
    <row r="156" spans="1:5" ht="14.25" customHeight="1" x14ac:dyDescent="0.25">
      <c r="A156" t="s">
        <v>455</v>
      </c>
      <c r="B156" t="s">
        <v>456</v>
      </c>
      <c r="C156" t="s">
        <v>120</v>
      </c>
      <c r="D156" t="s">
        <v>111</v>
      </c>
      <c r="E156" s="184">
        <v>23.99</v>
      </c>
    </row>
    <row r="157" spans="1:5" ht="14.25" customHeight="1" x14ac:dyDescent="0.25">
      <c r="A157" t="s">
        <v>457</v>
      </c>
      <c r="B157" t="s">
        <v>458</v>
      </c>
      <c r="C157" t="s">
        <v>118</v>
      </c>
      <c r="D157" t="s">
        <v>111</v>
      </c>
      <c r="E157" s="184">
        <v>51.99</v>
      </c>
    </row>
    <row r="158" spans="1:5" ht="14.25" customHeight="1" x14ac:dyDescent="0.25">
      <c r="A158" t="s">
        <v>459</v>
      </c>
      <c r="B158" t="s">
        <v>460</v>
      </c>
      <c r="C158" t="s">
        <v>118</v>
      </c>
      <c r="D158" t="s">
        <v>111</v>
      </c>
      <c r="E158" s="184">
        <v>11.19</v>
      </c>
    </row>
    <row r="159" spans="1:5" ht="14.25" customHeight="1" x14ac:dyDescent="0.25">
      <c r="A159" t="s">
        <v>461</v>
      </c>
      <c r="B159" t="s">
        <v>462</v>
      </c>
      <c r="C159" t="s">
        <v>118</v>
      </c>
      <c r="D159" t="s">
        <v>111</v>
      </c>
      <c r="E159" s="184">
        <v>19.989999999999998</v>
      </c>
    </row>
    <row r="160" spans="1:5" ht="14.25" customHeight="1" x14ac:dyDescent="0.25">
      <c r="A160" t="s">
        <v>463</v>
      </c>
      <c r="B160" t="s">
        <v>464</v>
      </c>
      <c r="C160" t="s">
        <v>120</v>
      </c>
      <c r="D160" t="s">
        <v>111</v>
      </c>
      <c r="E160" s="184">
        <v>31.99</v>
      </c>
    </row>
    <row r="161" spans="1:5" ht="14.25" customHeight="1" x14ac:dyDescent="0.25">
      <c r="A161" t="s">
        <v>465</v>
      </c>
      <c r="B161" t="s">
        <v>466</v>
      </c>
      <c r="C161" t="s">
        <v>115</v>
      </c>
      <c r="D161" t="s">
        <v>111</v>
      </c>
      <c r="E161" s="184">
        <v>44.79</v>
      </c>
    </row>
    <row r="162" spans="1:5" ht="14.25" customHeight="1" x14ac:dyDescent="0.25">
      <c r="A162" t="s">
        <v>467</v>
      </c>
      <c r="B162" t="s">
        <v>468</v>
      </c>
      <c r="C162" t="s">
        <v>118</v>
      </c>
      <c r="D162" t="s">
        <v>111</v>
      </c>
      <c r="E162" s="184">
        <v>11.19</v>
      </c>
    </row>
    <row r="163" spans="1:5" ht="14.25" customHeight="1" x14ac:dyDescent="0.25">
      <c r="A163" t="s">
        <v>469</v>
      </c>
      <c r="B163" t="s">
        <v>470</v>
      </c>
      <c r="C163" t="s">
        <v>120</v>
      </c>
      <c r="D163" t="s">
        <v>111</v>
      </c>
      <c r="E163" s="184">
        <v>1.59</v>
      </c>
    </row>
    <row r="164" spans="1:5" ht="14.25" customHeight="1" x14ac:dyDescent="0.25">
      <c r="A164" t="s">
        <v>471</v>
      </c>
      <c r="B164" t="s">
        <v>472</v>
      </c>
      <c r="C164" t="s">
        <v>118</v>
      </c>
      <c r="D164" t="s">
        <v>111</v>
      </c>
      <c r="E164" s="184">
        <v>27.99</v>
      </c>
    </row>
    <row r="165" spans="1:5" ht="14.25" customHeight="1" x14ac:dyDescent="0.25">
      <c r="A165" t="s">
        <v>473</v>
      </c>
      <c r="B165" t="s">
        <v>474</v>
      </c>
      <c r="C165" t="s">
        <v>109</v>
      </c>
      <c r="D165" t="s">
        <v>111</v>
      </c>
      <c r="E165" s="184">
        <v>4.79</v>
      </c>
    </row>
    <row r="166" spans="1:5" ht="14.25" customHeight="1" x14ac:dyDescent="0.25">
      <c r="A166" t="s">
        <v>475</v>
      </c>
      <c r="B166" t="s">
        <v>476</v>
      </c>
      <c r="C166" t="s">
        <v>119</v>
      </c>
      <c r="D166" t="s">
        <v>111</v>
      </c>
      <c r="E166" s="184">
        <v>1.59</v>
      </c>
    </row>
    <row r="167" spans="1:5" ht="14.25" customHeight="1" x14ac:dyDescent="0.25">
      <c r="A167" t="s">
        <v>477</v>
      </c>
      <c r="B167" t="s">
        <v>478</v>
      </c>
      <c r="C167" t="s">
        <v>120</v>
      </c>
      <c r="D167" t="s">
        <v>111</v>
      </c>
      <c r="E167" s="184">
        <v>11.19</v>
      </c>
    </row>
    <row r="168" spans="1:5" ht="14.25" customHeight="1" x14ac:dyDescent="0.25">
      <c r="A168" t="s">
        <v>479</v>
      </c>
      <c r="B168" t="s">
        <v>480</v>
      </c>
      <c r="C168" t="s">
        <v>120</v>
      </c>
      <c r="D168" t="s">
        <v>111</v>
      </c>
      <c r="E168" s="184">
        <v>14.39</v>
      </c>
    </row>
    <row r="169" spans="1:5" ht="14.25" customHeight="1" x14ac:dyDescent="0.25">
      <c r="A169" t="s">
        <v>481</v>
      </c>
      <c r="B169" t="s">
        <v>482</v>
      </c>
      <c r="C169" t="s">
        <v>118</v>
      </c>
      <c r="D169" t="s">
        <v>111</v>
      </c>
      <c r="E169" s="184">
        <v>79.989999999999995</v>
      </c>
    </row>
    <row r="170" spans="1:5" ht="14.25" customHeight="1" x14ac:dyDescent="0.25">
      <c r="A170" t="s">
        <v>483</v>
      </c>
      <c r="B170" t="s">
        <v>484</v>
      </c>
      <c r="C170" t="s">
        <v>118</v>
      </c>
      <c r="D170" t="s">
        <v>111</v>
      </c>
      <c r="E170" s="184">
        <v>19.989999999999998</v>
      </c>
    </row>
    <row r="171" spans="1:5" ht="14.25" customHeight="1" x14ac:dyDescent="0.25">
      <c r="A171" t="s">
        <v>485</v>
      </c>
      <c r="B171" t="s">
        <v>486</v>
      </c>
      <c r="C171" t="s">
        <v>118</v>
      </c>
      <c r="D171" t="s">
        <v>111</v>
      </c>
      <c r="E171" s="184">
        <v>27.99</v>
      </c>
    </row>
    <row r="172" spans="1:5" ht="14.25" customHeight="1" x14ac:dyDescent="0.25">
      <c r="A172" t="s">
        <v>487</v>
      </c>
      <c r="B172" t="s">
        <v>488</v>
      </c>
      <c r="C172" t="s">
        <v>119</v>
      </c>
      <c r="D172" t="s">
        <v>111</v>
      </c>
      <c r="E172" s="184">
        <v>2.39</v>
      </c>
    </row>
    <row r="173" spans="1:5" ht="14.25" customHeight="1" x14ac:dyDescent="0.25">
      <c r="A173" t="s">
        <v>489</v>
      </c>
      <c r="B173" t="s">
        <v>490</v>
      </c>
      <c r="C173" t="s">
        <v>120</v>
      </c>
      <c r="D173" t="s">
        <v>111</v>
      </c>
      <c r="E173" s="184">
        <v>31.99</v>
      </c>
    </row>
    <row r="174" spans="1:5" ht="14.25" customHeight="1" x14ac:dyDescent="0.25">
      <c r="A174" t="s">
        <v>491</v>
      </c>
      <c r="B174" t="s">
        <v>492</v>
      </c>
      <c r="C174" t="s">
        <v>118</v>
      </c>
      <c r="D174" t="s">
        <v>111</v>
      </c>
      <c r="E174" s="184">
        <v>27.19</v>
      </c>
    </row>
    <row r="175" spans="1:5" ht="14.25" customHeight="1" x14ac:dyDescent="0.25">
      <c r="A175" t="s">
        <v>493</v>
      </c>
      <c r="B175" t="s">
        <v>494</v>
      </c>
      <c r="C175" t="s">
        <v>120</v>
      </c>
      <c r="D175" t="s">
        <v>111</v>
      </c>
      <c r="E175" s="184">
        <v>11.99</v>
      </c>
    </row>
    <row r="176" spans="1:5" ht="14.25" customHeight="1" x14ac:dyDescent="0.25">
      <c r="A176" t="s">
        <v>495</v>
      </c>
      <c r="B176" t="s">
        <v>496</v>
      </c>
      <c r="C176" t="s">
        <v>120</v>
      </c>
      <c r="D176" t="s">
        <v>111</v>
      </c>
      <c r="E176" s="184">
        <v>14.39</v>
      </c>
    </row>
    <row r="177" spans="1:5" ht="14.25" customHeight="1" x14ac:dyDescent="0.25">
      <c r="A177" t="s">
        <v>497</v>
      </c>
      <c r="B177" t="s">
        <v>498</v>
      </c>
      <c r="C177" t="s">
        <v>120</v>
      </c>
      <c r="D177" t="s">
        <v>111</v>
      </c>
      <c r="E177" s="184">
        <v>31.99</v>
      </c>
    </row>
    <row r="178" spans="1:5" ht="14.25" customHeight="1" x14ac:dyDescent="0.25">
      <c r="A178" t="s">
        <v>499</v>
      </c>
      <c r="B178" t="s">
        <v>500</v>
      </c>
      <c r="C178" t="s">
        <v>118</v>
      </c>
      <c r="D178" t="s">
        <v>111</v>
      </c>
      <c r="E178" s="184">
        <v>19.989999999999998</v>
      </c>
    </row>
    <row r="179" spans="1:5" ht="14.25" customHeight="1" x14ac:dyDescent="0.25">
      <c r="A179" t="s">
        <v>501</v>
      </c>
      <c r="B179" t="s">
        <v>502</v>
      </c>
      <c r="C179" t="s">
        <v>114</v>
      </c>
      <c r="D179" t="s">
        <v>111</v>
      </c>
      <c r="E179" s="184">
        <v>12.79</v>
      </c>
    </row>
    <row r="180" spans="1:5" ht="14.25" customHeight="1" x14ac:dyDescent="0.25">
      <c r="A180" t="s">
        <v>503</v>
      </c>
      <c r="B180" t="s">
        <v>504</v>
      </c>
      <c r="C180" t="s">
        <v>120</v>
      </c>
      <c r="D180" t="s">
        <v>111</v>
      </c>
      <c r="E180" s="184">
        <v>1.59</v>
      </c>
    </row>
    <row r="181" spans="1:5" ht="14.25" customHeight="1" x14ac:dyDescent="0.25">
      <c r="A181" t="s">
        <v>505</v>
      </c>
      <c r="B181" t="s">
        <v>506</v>
      </c>
      <c r="C181" t="s">
        <v>120</v>
      </c>
      <c r="D181" t="s">
        <v>111</v>
      </c>
      <c r="E181" s="184">
        <v>11.99</v>
      </c>
    </row>
    <row r="182" spans="1:5" ht="14.25" customHeight="1" x14ac:dyDescent="0.25">
      <c r="A182" t="s">
        <v>507</v>
      </c>
      <c r="B182" t="s">
        <v>508</v>
      </c>
      <c r="C182" t="s">
        <v>118</v>
      </c>
      <c r="D182" t="s">
        <v>111</v>
      </c>
      <c r="E182" s="184">
        <v>27.99</v>
      </c>
    </row>
    <row r="183" spans="1:5" ht="14.25" customHeight="1" x14ac:dyDescent="0.25">
      <c r="A183" t="s">
        <v>509</v>
      </c>
      <c r="B183" t="s">
        <v>510</v>
      </c>
      <c r="C183" t="s">
        <v>118</v>
      </c>
      <c r="D183" t="s">
        <v>111</v>
      </c>
      <c r="E183" s="184">
        <v>19.989999999999998</v>
      </c>
    </row>
    <row r="184" spans="1:5" ht="14.25" customHeight="1" x14ac:dyDescent="0.25">
      <c r="A184" t="s">
        <v>511</v>
      </c>
      <c r="B184" t="s">
        <v>512</v>
      </c>
      <c r="C184" t="s">
        <v>114</v>
      </c>
      <c r="D184" t="s">
        <v>111</v>
      </c>
      <c r="E184" s="184">
        <v>12.79</v>
      </c>
    </row>
    <row r="185" spans="1:5" ht="14.25" customHeight="1" x14ac:dyDescent="0.25">
      <c r="A185" t="s">
        <v>513</v>
      </c>
      <c r="B185" t="s">
        <v>514</v>
      </c>
      <c r="C185" t="s">
        <v>109</v>
      </c>
      <c r="D185" t="s">
        <v>111</v>
      </c>
      <c r="E185" s="184">
        <v>4.79</v>
      </c>
    </row>
    <row r="186" spans="1:5" ht="14.25" customHeight="1" x14ac:dyDescent="0.25">
      <c r="A186" t="s">
        <v>515</v>
      </c>
      <c r="B186" t="s">
        <v>516</v>
      </c>
      <c r="C186" t="s">
        <v>118</v>
      </c>
      <c r="D186" t="s">
        <v>111</v>
      </c>
      <c r="E186" s="184">
        <v>1.59</v>
      </c>
    </row>
    <row r="187" spans="1:5" ht="14.25" customHeight="1" x14ac:dyDescent="0.25">
      <c r="A187" t="s">
        <v>517</v>
      </c>
      <c r="B187" t="s">
        <v>518</v>
      </c>
      <c r="C187" t="s">
        <v>120</v>
      </c>
      <c r="D187" t="s">
        <v>111</v>
      </c>
      <c r="E187" s="184">
        <v>71.989999999999995</v>
      </c>
    </row>
    <row r="188" spans="1:5" ht="14.25" customHeight="1" x14ac:dyDescent="0.25">
      <c r="A188" t="s">
        <v>519</v>
      </c>
      <c r="B188" t="s">
        <v>520</v>
      </c>
      <c r="C188" t="s">
        <v>109</v>
      </c>
      <c r="D188" t="s">
        <v>111</v>
      </c>
      <c r="E188" s="184">
        <v>4.79</v>
      </c>
    </row>
    <row r="189" spans="1:5" ht="14.25" customHeight="1" x14ac:dyDescent="0.25">
      <c r="A189" t="s">
        <v>521</v>
      </c>
      <c r="B189" t="s">
        <v>522</v>
      </c>
      <c r="C189" t="s">
        <v>114</v>
      </c>
      <c r="D189" t="s">
        <v>111</v>
      </c>
      <c r="E189" s="184">
        <v>3.99</v>
      </c>
    </row>
    <row r="190" spans="1:5" ht="14.25" customHeight="1" x14ac:dyDescent="0.25">
      <c r="A190" t="s">
        <v>523</v>
      </c>
      <c r="B190" t="s">
        <v>524</v>
      </c>
      <c r="C190" t="s">
        <v>118</v>
      </c>
      <c r="D190" t="s">
        <v>111</v>
      </c>
      <c r="E190" s="184">
        <v>27.99</v>
      </c>
    </row>
    <row r="191" spans="1:5" ht="14.25" customHeight="1" x14ac:dyDescent="0.25">
      <c r="A191" t="s">
        <v>373</v>
      </c>
      <c r="B191" t="s">
        <v>374</v>
      </c>
      <c r="C191" t="s">
        <v>118</v>
      </c>
      <c r="D191" t="s">
        <v>111</v>
      </c>
      <c r="E191" s="184">
        <v>76</v>
      </c>
    </row>
    <row r="192" spans="1:5" ht="14.25" customHeight="1" x14ac:dyDescent="0.25">
      <c r="A192" t="s">
        <v>525</v>
      </c>
      <c r="B192" t="s">
        <v>526</v>
      </c>
      <c r="C192" t="s">
        <v>120</v>
      </c>
      <c r="D192" t="s">
        <v>111</v>
      </c>
      <c r="E192" s="184">
        <v>43.99</v>
      </c>
    </row>
    <row r="193" spans="1:5" ht="14.25" customHeight="1" x14ac:dyDescent="0.25">
      <c r="A193" t="s">
        <v>527</v>
      </c>
      <c r="B193" t="s">
        <v>528</v>
      </c>
      <c r="C193" t="s">
        <v>115</v>
      </c>
      <c r="D193" t="s">
        <v>111</v>
      </c>
      <c r="E193" s="184">
        <v>14.39</v>
      </c>
    </row>
    <row r="194" spans="1:5" ht="14.25" customHeight="1" x14ac:dyDescent="0.25">
      <c r="A194" t="s">
        <v>529</v>
      </c>
      <c r="B194" t="s">
        <v>530</v>
      </c>
      <c r="C194" t="s">
        <v>120</v>
      </c>
      <c r="D194" t="s">
        <v>111</v>
      </c>
      <c r="E194" s="184">
        <v>2.39</v>
      </c>
    </row>
    <row r="195" spans="1:5" ht="14.25" customHeight="1" x14ac:dyDescent="0.25">
      <c r="A195" t="s">
        <v>531</v>
      </c>
      <c r="B195" t="s">
        <v>532</v>
      </c>
      <c r="C195" t="s">
        <v>115</v>
      </c>
      <c r="D195" t="s">
        <v>111</v>
      </c>
      <c r="E195" s="184">
        <v>1679.99</v>
      </c>
    </row>
    <row r="196" spans="1:5" ht="14.25" customHeight="1" x14ac:dyDescent="0.25">
      <c r="A196" t="s">
        <v>533</v>
      </c>
      <c r="B196" t="s">
        <v>534</v>
      </c>
      <c r="C196" t="s">
        <v>120</v>
      </c>
      <c r="D196" t="s">
        <v>111</v>
      </c>
      <c r="E196" s="184">
        <v>30.39</v>
      </c>
    </row>
    <row r="197" spans="1:5" ht="14.25" customHeight="1" x14ac:dyDescent="0.25">
      <c r="A197" t="s">
        <v>535</v>
      </c>
      <c r="B197" t="s">
        <v>536</v>
      </c>
      <c r="C197" t="s">
        <v>118</v>
      </c>
      <c r="D197" t="s">
        <v>111</v>
      </c>
      <c r="E197" s="184">
        <v>1.59</v>
      </c>
    </row>
    <row r="198" spans="1:5" ht="14.25" customHeight="1" x14ac:dyDescent="0.25">
      <c r="A198" t="s">
        <v>537</v>
      </c>
      <c r="B198" t="s">
        <v>538</v>
      </c>
      <c r="C198" t="s">
        <v>120</v>
      </c>
      <c r="D198" t="s">
        <v>111</v>
      </c>
      <c r="E198" s="184">
        <v>27.99</v>
      </c>
    </row>
    <row r="199" spans="1:5" ht="14.25" customHeight="1" x14ac:dyDescent="0.25">
      <c r="A199" t="s">
        <v>539</v>
      </c>
      <c r="B199" t="s">
        <v>540</v>
      </c>
      <c r="C199" t="s">
        <v>118</v>
      </c>
      <c r="D199" t="s">
        <v>111</v>
      </c>
      <c r="E199" s="184">
        <v>47.99</v>
      </c>
    </row>
    <row r="200" spans="1:5" ht="14.25" customHeight="1" x14ac:dyDescent="0.25">
      <c r="A200" t="s">
        <v>541</v>
      </c>
      <c r="B200" t="s">
        <v>542</v>
      </c>
      <c r="C200" t="s">
        <v>114</v>
      </c>
      <c r="D200" t="s">
        <v>111</v>
      </c>
      <c r="E200" s="184">
        <v>12.79</v>
      </c>
    </row>
    <row r="201" spans="1:5" ht="14.25" customHeight="1" x14ac:dyDescent="0.25">
      <c r="A201" t="s">
        <v>543</v>
      </c>
      <c r="B201" t="s">
        <v>544</v>
      </c>
      <c r="C201" t="s">
        <v>120</v>
      </c>
      <c r="D201" t="s">
        <v>111</v>
      </c>
      <c r="E201" s="184">
        <v>30.39</v>
      </c>
    </row>
    <row r="202" spans="1:5" ht="14.25" customHeight="1" x14ac:dyDescent="0.25">
      <c r="A202" t="s">
        <v>545</v>
      </c>
      <c r="B202" t="s">
        <v>546</v>
      </c>
      <c r="C202" t="s">
        <v>119</v>
      </c>
      <c r="D202" t="s">
        <v>111</v>
      </c>
      <c r="E202" s="184">
        <v>2.8</v>
      </c>
    </row>
    <row r="203" spans="1:5" ht="14.25" customHeight="1" x14ac:dyDescent="0.25">
      <c r="A203" t="s">
        <v>547</v>
      </c>
      <c r="B203" t="s">
        <v>548</v>
      </c>
      <c r="C203" t="s">
        <v>115</v>
      </c>
      <c r="D203" t="s">
        <v>111</v>
      </c>
      <c r="E203" s="184">
        <v>33.590000000000003</v>
      </c>
    </row>
    <row r="204" spans="1:5" ht="14.25" customHeight="1" x14ac:dyDescent="0.25">
      <c r="A204" t="s">
        <v>549</v>
      </c>
      <c r="B204" t="s">
        <v>550</v>
      </c>
      <c r="C204" t="s">
        <v>120</v>
      </c>
      <c r="D204" t="s">
        <v>111</v>
      </c>
      <c r="E204" s="184">
        <v>31.99</v>
      </c>
    </row>
    <row r="205" spans="1:5" ht="14.25" customHeight="1" x14ac:dyDescent="0.25">
      <c r="A205" t="s">
        <v>551</v>
      </c>
      <c r="B205" t="s">
        <v>552</v>
      </c>
      <c r="C205" t="s">
        <v>115</v>
      </c>
      <c r="D205" t="s">
        <v>111</v>
      </c>
      <c r="E205" s="184">
        <v>55.99</v>
      </c>
    </row>
    <row r="206" spans="1:5" ht="14.25" customHeight="1" x14ac:dyDescent="0.25">
      <c r="A206" t="s">
        <v>553</v>
      </c>
      <c r="B206" t="s">
        <v>554</v>
      </c>
      <c r="C206" t="s">
        <v>109</v>
      </c>
      <c r="D206" t="s">
        <v>111</v>
      </c>
      <c r="E206" s="184">
        <v>4.79</v>
      </c>
    </row>
    <row r="207" spans="1:5" ht="14.25" customHeight="1" x14ac:dyDescent="0.25">
      <c r="A207" t="s">
        <v>555</v>
      </c>
      <c r="B207" t="s">
        <v>556</v>
      </c>
      <c r="C207" t="s">
        <v>118</v>
      </c>
      <c r="D207" t="s">
        <v>111</v>
      </c>
      <c r="E207" s="184">
        <v>47.99</v>
      </c>
    </row>
    <row r="208" spans="1:5" ht="14.25" customHeight="1" x14ac:dyDescent="0.25">
      <c r="A208" t="s">
        <v>557</v>
      </c>
      <c r="B208" t="s">
        <v>558</v>
      </c>
      <c r="C208" t="s">
        <v>109</v>
      </c>
      <c r="D208" t="s">
        <v>111</v>
      </c>
      <c r="E208" s="184">
        <v>12.79</v>
      </c>
    </row>
    <row r="209" spans="1:5" ht="14.25" customHeight="1" x14ac:dyDescent="0.25">
      <c r="A209" t="s">
        <v>559</v>
      </c>
      <c r="B209" t="s">
        <v>560</v>
      </c>
      <c r="C209" t="s">
        <v>118</v>
      </c>
      <c r="D209" t="s">
        <v>111</v>
      </c>
      <c r="E209" s="184">
        <v>27.19</v>
      </c>
    </row>
    <row r="210" spans="1:5" ht="14.25" customHeight="1" x14ac:dyDescent="0.25">
      <c r="A210" t="s">
        <v>561</v>
      </c>
      <c r="B210" t="s">
        <v>562</v>
      </c>
      <c r="C210" t="s">
        <v>120</v>
      </c>
      <c r="D210" t="s">
        <v>111</v>
      </c>
      <c r="E210" s="184">
        <v>23.99</v>
      </c>
    </row>
    <row r="211" spans="1:5" ht="14.25" customHeight="1" x14ac:dyDescent="0.25">
      <c r="A211" t="s">
        <v>563</v>
      </c>
      <c r="B211" t="s">
        <v>564</v>
      </c>
      <c r="C211" t="s">
        <v>109</v>
      </c>
      <c r="D211" t="s">
        <v>111</v>
      </c>
      <c r="E211" s="184">
        <v>4.79</v>
      </c>
    </row>
    <row r="212" spans="1:5" ht="14.25" customHeight="1" x14ac:dyDescent="0.25">
      <c r="A212" t="s">
        <v>565</v>
      </c>
      <c r="B212" t="s">
        <v>566</v>
      </c>
      <c r="C212" t="s">
        <v>118</v>
      </c>
      <c r="D212" t="s">
        <v>111</v>
      </c>
      <c r="E212" s="184">
        <v>63.99</v>
      </c>
    </row>
    <row r="213" spans="1:5" ht="14.25" customHeight="1" x14ac:dyDescent="0.25">
      <c r="A213" t="s">
        <v>567</v>
      </c>
      <c r="B213" t="s">
        <v>568</v>
      </c>
      <c r="C213" t="s">
        <v>118</v>
      </c>
      <c r="D213" t="s">
        <v>111</v>
      </c>
      <c r="E213" s="184">
        <v>31.99</v>
      </c>
    </row>
    <row r="214" spans="1:5" ht="14.25" customHeight="1" x14ac:dyDescent="0.25">
      <c r="A214" t="s">
        <v>569</v>
      </c>
      <c r="B214" t="s">
        <v>570</v>
      </c>
      <c r="C214" t="s">
        <v>118</v>
      </c>
      <c r="D214" t="s">
        <v>111</v>
      </c>
      <c r="E214" s="184">
        <v>143.99</v>
      </c>
    </row>
    <row r="215" spans="1:5" ht="14.25" customHeight="1" x14ac:dyDescent="0.25">
      <c r="A215" t="s">
        <v>571</v>
      </c>
      <c r="B215" t="s">
        <v>572</v>
      </c>
      <c r="C215" t="s">
        <v>119</v>
      </c>
      <c r="D215" t="s">
        <v>111</v>
      </c>
      <c r="E215" s="184">
        <v>2.39</v>
      </c>
    </row>
    <row r="216" spans="1:5" ht="14.25" customHeight="1" x14ac:dyDescent="0.25">
      <c r="A216" t="s">
        <v>573</v>
      </c>
      <c r="B216" t="s">
        <v>574</v>
      </c>
      <c r="C216" t="s">
        <v>120</v>
      </c>
      <c r="D216" t="s">
        <v>111</v>
      </c>
      <c r="E216" s="184">
        <v>43.99</v>
      </c>
    </row>
    <row r="217" spans="1:5" ht="14.25" customHeight="1" x14ac:dyDescent="0.25">
      <c r="A217" t="s">
        <v>575</v>
      </c>
      <c r="B217" t="s">
        <v>576</v>
      </c>
      <c r="C217" t="s">
        <v>116</v>
      </c>
      <c r="D217" t="s">
        <v>111</v>
      </c>
      <c r="E217" s="184">
        <v>623.99</v>
      </c>
    </row>
    <row r="218" spans="1:5" ht="14.25" customHeight="1" x14ac:dyDescent="0.25">
      <c r="A218" t="s">
        <v>577</v>
      </c>
      <c r="B218" t="s">
        <v>578</v>
      </c>
      <c r="C218" t="s">
        <v>118</v>
      </c>
      <c r="D218" t="s">
        <v>111</v>
      </c>
      <c r="E218" s="184">
        <v>10.39</v>
      </c>
    </row>
    <row r="219" spans="1:5" ht="14.25" customHeight="1" x14ac:dyDescent="0.25">
      <c r="A219" t="s">
        <v>579</v>
      </c>
      <c r="B219" t="s">
        <v>580</v>
      </c>
      <c r="C219" t="s">
        <v>115</v>
      </c>
      <c r="D219" t="s">
        <v>111</v>
      </c>
      <c r="E219" s="184">
        <v>503.19</v>
      </c>
    </row>
    <row r="220" spans="1:5" ht="14.25" customHeight="1" x14ac:dyDescent="0.25">
      <c r="A220" t="s">
        <v>581</v>
      </c>
      <c r="B220" t="s">
        <v>582</v>
      </c>
      <c r="C220" t="s">
        <v>114</v>
      </c>
      <c r="D220" t="s">
        <v>111</v>
      </c>
      <c r="E220" s="184">
        <v>3.99</v>
      </c>
    </row>
    <row r="221" spans="1:5" ht="14.25" customHeight="1" x14ac:dyDescent="0.25">
      <c r="A221" t="s">
        <v>583</v>
      </c>
      <c r="B221" t="s">
        <v>584</v>
      </c>
      <c r="C221" t="s">
        <v>120</v>
      </c>
      <c r="D221" t="s">
        <v>111</v>
      </c>
      <c r="E221" s="184">
        <v>31.99</v>
      </c>
    </row>
    <row r="222" spans="1:5" ht="14.25" customHeight="1" x14ac:dyDescent="0.25">
      <c r="A222" t="s">
        <v>585</v>
      </c>
      <c r="B222" t="s">
        <v>586</v>
      </c>
      <c r="C222" t="s">
        <v>120</v>
      </c>
      <c r="D222" t="s">
        <v>111</v>
      </c>
      <c r="E222" s="184">
        <v>23.99</v>
      </c>
    </row>
    <row r="223" spans="1:5" ht="14.25" customHeight="1" x14ac:dyDescent="0.25">
      <c r="A223" t="s">
        <v>587</v>
      </c>
      <c r="B223" t="s">
        <v>588</v>
      </c>
      <c r="C223" t="s">
        <v>118</v>
      </c>
      <c r="D223" t="s">
        <v>111</v>
      </c>
      <c r="E223" s="184">
        <v>39.99</v>
      </c>
    </row>
    <row r="224" spans="1:5" ht="14.25" customHeight="1" x14ac:dyDescent="0.25">
      <c r="A224" t="s">
        <v>589</v>
      </c>
      <c r="B224" t="s">
        <v>590</v>
      </c>
      <c r="C224" t="s">
        <v>120</v>
      </c>
      <c r="D224" t="s">
        <v>111</v>
      </c>
      <c r="E224" s="184">
        <v>11.19</v>
      </c>
    </row>
    <row r="225" spans="1:5" ht="14.25" customHeight="1" x14ac:dyDescent="0.25">
      <c r="A225" t="s">
        <v>591</v>
      </c>
      <c r="B225" t="s">
        <v>592</v>
      </c>
      <c r="C225" t="s">
        <v>120</v>
      </c>
      <c r="D225" t="s">
        <v>111</v>
      </c>
      <c r="E225" s="184">
        <v>23.99</v>
      </c>
    </row>
    <row r="226" spans="1:5" ht="14.25" customHeight="1" x14ac:dyDescent="0.25">
      <c r="A226" t="s">
        <v>593</v>
      </c>
      <c r="B226" t="s">
        <v>594</v>
      </c>
      <c r="C226" t="s">
        <v>120</v>
      </c>
      <c r="D226" t="s">
        <v>111</v>
      </c>
      <c r="E226" s="184">
        <v>23.99</v>
      </c>
    </row>
    <row r="227" spans="1:5" ht="14.25" customHeight="1" x14ac:dyDescent="0.25">
      <c r="A227" t="s">
        <v>595</v>
      </c>
      <c r="B227" t="s">
        <v>596</v>
      </c>
      <c r="C227" t="s">
        <v>118</v>
      </c>
      <c r="D227" t="s">
        <v>111</v>
      </c>
      <c r="E227" s="184">
        <v>27.99</v>
      </c>
    </row>
    <row r="228" spans="1:5" ht="14.25" customHeight="1" x14ac:dyDescent="0.25">
      <c r="A228" t="s">
        <v>597</v>
      </c>
      <c r="B228" t="s">
        <v>598</v>
      </c>
      <c r="C228" t="s">
        <v>109</v>
      </c>
      <c r="D228" t="s">
        <v>111</v>
      </c>
      <c r="E228" s="184">
        <v>1.27</v>
      </c>
    </row>
    <row r="229" spans="1:5" ht="14.25" customHeight="1" x14ac:dyDescent="0.25">
      <c r="A229" t="s">
        <v>599</v>
      </c>
      <c r="B229" t="s">
        <v>600</v>
      </c>
      <c r="C229" t="s">
        <v>116</v>
      </c>
      <c r="D229" t="s">
        <v>111</v>
      </c>
      <c r="E229" s="184">
        <v>1000</v>
      </c>
    </row>
    <row r="230" spans="1:5" ht="14.25" customHeight="1" x14ac:dyDescent="0.25">
      <c r="A230" t="s">
        <v>601</v>
      </c>
      <c r="B230" t="s">
        <v>602</v>
      </c>
      <c r="C230" t="s">
        <v>114</v>
      </c>
      <c r="D230" t="s">
        <v>111</v>
      </c>
      <c r="E230" s="184">
        <v>12.79</v>
      </c>
    </row>
    <row r="231" spans="1:5" ht="14.25" customHeight="1" x14ac:dyDescent="0.25">
      <c r="A231" t="s">
        <v>603</v>
      </c>
      <c r="B231" t="s">
        <v>604</v>
      </c>
      <c r="C231" t="s">
        <v>118</v>
      </c>
      <c r="D231" t="s">
        <v>111</v>
      </c>
      <c r="E231" s="184">
        <v>43.99</v>
      </c>
    </row>
    <row r="232" spans="1:5" ht="14.25" customHeight="1" x14ac:dyDescent="0.25">
      <c r="A232" t="s">
        <v>605</v>
      </c>
      <c r="B232" t="s">
        <v>606</v>
      </c>
      <c r="C232" t="s">
        <v>120</v>
      </c>
      <c r="D232" t="s">
        <v>111</v>
      </c>
      <c r="E232" s="184">
        <v>33.6</v>
      </c>
    </row>
    <row r="233" spans="1:5" ht="14.25" customHeight="1" x14ac:dyDescent="0.25">
      <c r="A233" t="s">
        <v>607</v>
      </c>
      <c r="B233" t="s">
        <v>608</v>
      </c>
      <c r="C233" t="s">
        <v>120</v>
      </c>
      <c r="D233" t="s">
        <v>111</v>
      </c>
      <c r="E233" s="184">
        <v>71.989999999999995</v>
      </c>
    </row>
    <row r="234" spans="1:5" ht="14.25" customHeight="1" x14ac:dyDescent="0.25">
      <c r="A234" t="s">
        <v>609</v>
      </c>
      <c r="B234" t="s">
        <v>610</v>
      </c>
      <c r="C234" t="s">
        <v>119</v>
      </c>
      <c r="D234" t="s">
        <v>111</v>
      </c>
      <c r="E234" s="184">
        <v>1.59</v>
      </c>
    </row>
    <row r="235" spans="1:5" ht="14.25" customHeight="1" x14ac:dyDescent="0.25">
      <c r="A235" t="s">
        <v>611</v>
      </c>
      <c r="B235" t="s">
        <v>612</v>
      </c>
      <c r="C235" t="s">
        <v>120</v>
      </c>
      <c r="D235" t="s">
        <v>111</v>
      </c>
      <c r="E235" s="184">
        <v>30.39</v>
      </c>
    </row>
    <row r="236" spans="1:5" ht="14.25" customHeight="1" x14ac:dyDescent="0.25">
      <c r="A236" t="s">
        <v>613</v>
      </c>
      <c r="B236" t="s">
        <v>614</v>
      </c>
      <c r="C236" t="s">
        <v>119</v>
      </c>
      <c r="D236" t="s">
        <v>111</v>
      </c>
      <c r="E236" s="184">
        <v>2.39</v>
      </c>
    </row>
    <row r="237" spans="1:5" ht="14.25" customHeight="1" x14ac:dyDescent="0.25">
      <c r="A237" t="s">
        <v>615</v>
      </c>
      <c r="B237" t="s">
        <v>616</v>
      </c>
      <c r="C237" t="s">
        <v>120</v>
      </c>
      <c r="D237" t="s">
        <v>111</v>
      </c>
      <c r="E237" s="184">
        <v>19.989999999999998</v>
      </c>
    </row>
    <row r="238" spans="1:5" ht="14.25" customHeight="1" x14ac:dyDescent="0.25">
      <c r="A238" t="s">
        <v>617</v>
      </c>
      <c r="B238" t="s">
        <v>618</v>
      </c>
      <c r="C238" t="s">
        <v>114</v>
      </c>
      <c r="D238" t="s">
        <v>111</v>
      </c>
      <c r="E238" s="184">
        <v>12.79</v>
      </c>
    </row>
    <row r="239" spans="1:5" ht="14.25" customHeight="1" x14ac:dyDescent="0.25">
      <c r="A239" t="s">
        <v>619</v>
      </c>
      <c r="B239" t="s">
        <v>620</v>
      </c>
      <c r="C239" t="s">
        <v>118</v>
      </c>
      <c r="D239" t="s">
        <v>111</v>
      </c>
      <c r="E239" s="184">
        <v>31.99</v>
      </c>
    </row>
    <row r="240" spans="1:5" ht="14.25" customHeight="1" x14ac:dyDescent="0.25">
      <c r="A240" t="s">
        <v>621</v>
      </c>
      <c r="B240" t="s">
        <v>622</v>
      </c>
      <c r="C240" t="s">
        <v>114</v>
      </c>
      <c r="D240" t="s">
        <v>111</v>
      </c>
      <c r="E240" s="184">
        <v>3.99</v>
      </c>
    </row>
    <row r="241" spans="1:5" ht="14.25" customHeight="1" x14ac:dyDescent="0.25">
      <c r="A241" t="s">
        <v>623</v>
      </c>
      <c r="B241" t="s">
        <v>624</v>
      </c>
      <c r="C241" t="s">
        <v>118</v>
      </c>
      <c r="D241" t="s">
        <v>111</v>
      </c>
      <c r="E241" s="184">
        <v>79.989999999999995</v>
      </c>
    </row>
    <row r="242" spans="1:5" ht="14.25" customHeight="1" x14ac:dyDescent="0.25">
      <c r="A242" t="s">
        <v>625</v>
      </c>
      <c r="B242" t="s">
        <v>626</v>
      </c>
      <c r="C242" t="s">
        <v>118</v>
      </c>
      <c r="D242" t="s">
        <v>111</v>
      </c>
      <c r="E242" s="184">
        <v>47.99</v>
      </c>
    </row>
    <row r="243" spans="1:5" ht="14.25" customHeight="1" x14ac:dyDescent="0.25">
      <c r="A243" t="s">
        <v>627</v>
      </c>
      <c r="B243" t="s">
        <v>628</v>
      </c>
      <c r="C243" t="s">
        <v>120</v>
      </c>
      <c r="D243" t="s">
        <v>111</v>
      </c>
      <c r="E243" s="184">
        <v>33.590000000000003</v>
      </c>
    </row>
    <row r="244" spans="1:5" ht="14.25" customHeight="1" x14ac:dyDescent="0.25">
      <c r="A244" t="s">
        <v>629</v>
      </c>
      <c r="B244" t="s">
        <v>630</v>
      </c>
      <c r="C244" t="s">
        <v>119</v>
      </c>
      <c r="D244" t="s">
        <v>111</v>
      </c>
      <c r="E244" s="184">
        <v>1.59</v>
      </c>
    </row>
    <row r="245" spans="1:5" ht="14.25" customHeight="1" x14ac:dyDescent="0.25">
      <c r="A245" t="s">
        <v>631</v>
      </c>
      <c r="B245" t="s">
        <v>632</v>
      </c>
      <c r="C245" t="s">
        <v>119</v>
      </c>
      <c r="D245" t="s">
        <v>111</v>
      </c>
      <c r="E245" s="184">
        <v>1.1100000000000001</v>
      </c>
    </row>
    <row r="246" spans="1:5" ht="14.25" customHeight="1" x14ac:dyDescent="0.25">
      <c r="A246" t="s">
        <v>633</v>
      </c>
      <c r="B246" t="s">
        <v>634</v>
      </c>
      <c r="C246" t="s">
        <v>120</v>
      </c>
      <c r="D246" t="s">
        <v>111</v>
      </c>
      <c r="E246" s="184">
        <v>11.19</v>
      </c>
    </row>
    <row r="247" spans="1:5" ht="14.25" customHeight="1" x14ac:dyDescent="0.25">
      <c r="A247" t="s">
        <v>635</v>
      </c>
      <c r="B247" t="s">
        <v>636</v>
      </c>
      <c r="C247" t="s">
        <v>114</v>
      </c>
      <c r="D247" t="s">
        <v>111</v>
      </c>
      <c r="E247" s="184">
        <v>3.99</v>
      </c>
    </row>
    <row r="248" spans="1:5" ht="14.25" customHeight="1" x14ac:dyDescent="0.25">
      <c r="A248" t="s">
        <v>637</v>
      </c>
      <c r="B248" t="s">
        <v>638</v>
      </c>
      <c r="C248" t="s">
        <v>120</v>
      </c>
      <c r="D248" t="s">
        <v>111</v>
      </c>
      <c r="E248" s="184">
        <v>17.59</v>
      </c>
    </row>
    <row r="249" spans="1:5" ht="14.25" customHeight="1" x14ac:dyDescent="0.25">
      <c r="A249" t="s">
        <v>639</v>
      </c>
      <c r="B249" t="s">
        <v>640</v>
      </c>
      <c r="C249" t="s">
        <v>114</v>
      </c>
      <c r="D249" t="s">
        <v>111</v>
      </c>
      <c r="E249" s="184">
        <v>12.79</v>
      </c>
    </row>
    <row r="250" spans="1:5" ht="14.25" customHeight="1" x14ac:dyDescent="0.25">
      <c r="A250" t="s">
        <v>641</v>
      </c>
      <c r="B250" t="s">
        <v>642</v>
      </c>
      <c r="C250" t="s">
        <v>120</v>
      </c>
      <c r="D250" t="s">
        <v>111</v>
      </c>
      <c r="E250" s="184">
        <v>15.99</v>
      </c>
    </row>
    <row r="251" spans="1:5" ht="14.25" customHeight="1" x14ac:dyDescent="0.25">
      <c r="A251" t="s">
        <v>643</v>
      </c>
      <c r="B251" t="s">
        <v>644</v>
      </c>
      <c r="C251" t="s">
        <v>116</v>
      </c>
      <c r="D251" t="s">
        <v>111</v>
      </c>
      <c r="E251" s="184">
        <v>917</v>
      </c>
    </row>
    <row r="252" spans="1:5" ht="14.25" customHeight="1" x14ac:dyDescent="0.25">
      <c r="A252" t="s">
        <v>645</v>
      </c>
      <c r="B252" t="s">
        <v>646</v>
      </c>
      <c r="C252" t="s">
        <v>114</v>
      </c>
      <c r="D252" t="s">
        <v>111</v>
      </c>
      <c r="E252" s="184">
        <v>3.99</v>
      </c>
    </row>
    <row r="253" spans="1:5" ht="14.25" customHeight="1" x14ac:dyDescent="0.25">
      <c r="A253" t="s">
        <v>647</v>
      </c>
      <c r="B253" t="s">
        <v>648</v>
      </c>
      <c r="C253" t="s">
        <v>115</v>
      </c>
      <c r="D253" t="s">
        <v>111</v>
      </c>
      <c r="E253" s="184">
        <v>67.19</v>
      </c>
    </row>
    <row r="254" spans="1:5" ht="14.25" customHeight="1" x14ac:dyDescent="0.25">
      <c r="A254" t="s">
        <v>649</v>
      </c>
      <c r="B254" t="s">
        <v>650</v>
      </c>
      <c r="C254" t="s">
        <v>115</v>
      </c>
      <c r="D254" t="s">
        <v>111</v>
      </c>
      <c r="E254" s="184">
        <v>1119.2</v>
      </c>
    </row>
    <row r="255" spans="1:5" ht="14.25" customHeight="1" x14ac:dyDescent="0.25">
      <c r="A255" t="s">
        <v>651</v>
      </c>
      <c r="B255" t="s">
        <v>652</v>
      </c>
      <c r="C255" t="s">
        <v>120</v>
      </c>
      <c r="D255" t="s">
        <v>111</v>
      </c>
      <c r="E255" s="184">
        <v>39.99</v>
      </c>
    </row>
    <row r="256" spans="1:5" ht="14.25" customHeight="1" x14ac:dyDescent="0.25">
      <c r="A256" t="s">
        <v>653</v>
      </c>
      <c r="B256" t="s">
        <v>654</v>
      </c>
      <c r="C256" t="s">
        <v>115</v>
      </c>
      <c r="D256" t="s">
        <v>111</v>
      </c>
      <c r="E256" s="184">
        <v>22.39</v>
      </c>
    </row>
    <row r="257" spans="1:5" ht="14.25" customHeight="1" x14ac:dyDescent="0.25">
      <c r="A257" t="s">
        <v>655</v>
      </c>
      <c r="B257" t="s">
        <v>656</v>
      </c>
      <c r="C257" t="s">
        <v>120</v>
      </c>
      <c r="D257" t="s">
        <v>111</v>
      </c>
      <c r="E257" s="184">
        <v>15.99</v>
      </c>
    </row>
    <row r="258" spans="1:5" ht="14.25" customHeight="1" x14ac:dyDescent="0.25">
      <c r="A258" t="s">
        <v>657</v>
      </c>
      <c r="B258" t="s">
        <v>658</v>
      </c>
      <c r="C258" t="s">
        <v>113</v>
      </c>
      <c r="D258" t="s">
        <v>111</v>
      </c>
      <c r="E258" s="184">
        <v>15.99</v>
      </c>
    </row>
    <row r="259" spans="1:5" ht="14.25" customHeight="1" x14ac:dyDescent="0.25">
      <c r="A259" t="s">
        <v>659</v>
      </c>
      <c r="B259" t="s">
        <v>660</v>
      </c>
      <c r="C259" t="s">
        <v>114</v>
      </c>
      <c r="D259" t="s">
        <v>111</v>
      </c>
      <c r="E259" s="184">
        <v>3.99</v>
      </c>
    </row>
    <row r="260" spans="1:5" ht="14.25" customHeight="1" x14ac:dyDescent="0.25">
      <c r="A260" t="s">
        <v>661</v>
      </c>
      <c r="B260" t="s">
        <v>662</v>
      </c>
      <c r="C260" t="s">
        <v>114</v>
      </c>
      <c r="D260" t="s">
        <v>111</v>
      </c>
      <c r="E260" s="184">
        <v>3.99</v>
      </c>
    </row>
    <row r="261" spans="1:5" ht="14.25" customHeight="1" x14ac:dyDescent="0.25">
      <c r="A261" t="s">
        <v>663</v>
      </c>
      <c r="B261" t="s">
        <v>664</v>
      </c>
      <c r="C261" t="s">
        <v>118</v>
      </c>
      <c r="D261" t="s">
        <v>111</v>
      </c>
      <c r="E261" s="184">
        <v>63.99</v>
      </c>
    </row>
    <row r="262" spans="1:5" ht="14.25" customHeight="1" x14ac:dyDescent="0.25">
      <c r="A262" t="s">
        <v>665</v>
      </c>
      <c r="B262" t="s">
        <v>666</v>
      </c>
      <c r="C262" t="s">
        <v>109</v>
      </c>
      <c r="D262" t="s">
        <v>111</v>
      </c>
      <c r="E262" s="184">
        <v>4.79</v>
      </c>
    </row>
    <row r="263" spans="1:5" ht="14.25" customHeight="1" x14ac:dyDescent="0.25">
      <c r="A263" t="s">
        <v>667</v>
      </c>
      <c r="B263" t="s">
        <v>668</v>
      </c>
      <c r="C263" t="s">
        <v>120</v>
      </c>
      <c r="D263" t="s">
        <v>111</v>
      </c>
      <c r="E263" s="184">
        <v>31.99</v>
      </c>
    </row>
    <row r="264" spans="1:5" ht="14.25" customHeight="1" x14ac:dyDescent="0.25">
      <c r="A264" t="s">
        <v>669</v>
      </c>
      <c r="B264" t="s">
        <v>670</v>
      </c>
      <c r="C264" t="s">
        <v>113</v>
      </c>
      <c r="D264" t="s">
        <v>111</v>
      </c>
      <c r="E264" s="184">
        <v>15.99</v>
      </c>
    </row>
    <row r="265" spans="1:5" ht="14.25" customHeight="1" x14ac:dyDescent="0.25">
      <c r="A265" t="s">
        <v>671</v>
      </c>
      <c r="B265" t="s">
        <v>672</v>
      </c>
      <c r="C265" t="s">
        <v>116</v>
      </c>
      <c r="D265" t="s">
        <v>111</v>
      </c>
      <c r="E265" s="184">
        <v>875</v>
      </c>
    </row>
    <row r="266" spans="1:5" ht="14.25" customHeight="1" x14ac:dyDescent="0.25">
      <c r="A266" t="s">
        <v>673</v>
      </c>
      <c r="B266" t="s">
        <v>674</v>
      </c>
      <c r="C266" t="s">
        <v>115</v>
      </c>
      <c r="D266" t="s">
        <v>111</v>
      </c>
      <c r="E266" s="184">
        <v>19.989999999999998</v>
      </c>
    </row>
    <row r="267" spans="1:5" ht="14.25" customHeight="1" x14ac:dyDescent="0.25">
      <c r="A267" t="s">
        <v>675</v>
      </c>
      <c r="B267" t="s">
        <v>676</v>
      </c>
      <c r="C267" t="s">
        <v>118</v>
      </c>
      <c r="D267" t="s">
        <v>111</v>
      </c>
      <c r="E267" s="184">
        <v>39.99</v>
      </c>
    </row>
    <row r="268" spans="1:5" ht="14.25" customHeight="1" x14ac:dyDescent="0.25">
      <c r="A268" t="s">
        <v>677</v>
      </c>
      <c r="B268" t="s">
        <v>678</v>
      </c>
      <c r="C268" t="s">
        <v>118</v>
      </c>
      <c r="D268" t="s">
        <v>111</v>
      </c>
      <c r="E268" s="184">
        <v>55.99</v>
      </c>
    </row>
    <row r="269" spans="1:5" ht="14.25" customHeight="1" x14ac:dyDescent="0.25">
      <c r="A269" t="s">
        <v>679</v>
      </c>
      <c r="B269" t="s">
        <v>680</v>
      </c>
      <c r="C269" t="s">
        <v>115</v>
      </c>
      <c r="D269" t="s">
        <v>111</v>
      </c>
      <c r="E269" s="184">
        <v>87.99</v>
      </c>
    </row>
    <row r="270" spans="1:5" ht="14.25" customHeight="1" x14ac:dyDescent="0.25">
      <c r="A270" t="s">
        <v>681</v>
      </c>
      <c r="B270" t="s">
        <v>682</v>
      </c>
      <c r="C270" t="s">
        <v>116</v>
      </c>
      <c r="D270" t="s">
        <v>111</v>
      </c>
      <c r="E270" s="184">
        <v>1079.99</v>
      </c>
    </row>
    <row r="271" spans="1:5" ht="14.25" customHeight="1" x14ac:dyDescent="0.25">
      <c r="A271" t="s">
        <v>683</v>
      </c>
      <c r="B271" t="s">
        <v>684</v>
      </c>
      <c r="C271" t="s">
        <v>114</v>
      </c>
      <c r="D271" t="s">
        <v>111</v>
      </c>
      <c r="E271" s="184">
        <v>3.99</v>
      </c>
    </row>
    <row r="272" spans="1:5" ht="14.25" customHeight="1" x14ac:dyDescent="0.25">
      <c r="A272" t="s">
        <v>685</v>
      </c>
      <c r="B272" t="s">
        <v>686</v>
      </c>
      <c r="C272" t="s">
        <v>116</v>
      </c>
      <c r="D272" t="s">
        <v>111</v>
      </c>
      <c r="E272" s="184">
        <v>917</v>
      </c>
    </row>
    <row r="273" spans="1:5" ht="14.25" customHeight="1" x14ac:dyDescent="0.25">
      <c r="A273" t="s">
        <v>687</v>
      </c>
      <c r="B273" t="s">
        <v>688</v>
      </c>
      <c r="C273" t="s">
        <v>119</v>
      </c>
      <c r="D273" t="s">
        <v>111</v>
      </c>
      <c r="E273" s="184">
        <v>2.39</v>
      </c>
    </row>
    <row r="274" spans="1:5" ht="14.25" customHeight="1" x14ac:dyDescent="0.25">
      <c r="A274" t="s">
        <v>689</v>
      </c>
      <c r="B274" t="s">
        <v>690</v>
      </c>
      <c r="C274" t="s">
        <v>119</v>
      </c>
      <c r="D274" t="s">
        <v>111</v>
      </c>
      <c r="E274" s="184">
        <v>2.39</v>
      </c>
    </row>
    <row r="275" spans="1:5" ht="14.25" customHeight="1" x14ac:dyDescent="0.25">
      <c r="A275" t="s">
        <v>691</v>
      </c>
      <c r="B275" t="s">
        <v>692</v>
      </c>
      <c r="C275" t="s">
        <v>118</v>
      </c>
      <c r="D275" t="s">
        <v>111</v>
      </c>
      <c r="E275" s="184">
        <v>51.99</v>
      </c>
    </row>
    <row r="276" spans="1:5" ht="14.25" customHeight="1" x14ac:dyDescent="0.25">
      <c r="A276" t="s">
        <v>693</v>
      </c>
      <c r="B276" t="s">
        <v>694</v>
      </c>
      <c r="C276" t="s">
        <v>114</v>
      </c>
      <c r="D276" t="s">
        <v>111</v>
      </c>
      <c r="E276" s="184">
        <v>3.99</v>
      </c>
    </row>
    <row r="277" spans="1:5" ht="14.25" customHeight="1" x14ac:dyDescent="0.25">
      <c r="A277" t="s">
        <v>695</v>
      </c>
      <c r="B277" t="s">
        <v>696</v>
      </c>
      <c r="C277" t="s">
        <v>120</v>
      </c>
      <c r="D277" t="s">
        <v>111</v>
      </c>
      <c r="E277" s="184">
        <v>9.59</v>
      </c>
    </row>
    <row r="278" spans="1:5" ht="14.25" customHeight="1" x14ac:dyDescent="0.25">
      <c r="A278" t="s">
        <v>697</v>
      </c>
      <c r="B278" t="s">
        <v>698</v>
      </c>
      <c r="C278" t="s">
        <v>109</v>
      </c>
      <c r="D278" t="s">
        <v>111</v>
      </c>
      <c r="E278" s="184">
        <v>1.27</v>
      </c>
    </row>
    <row r="279" spans="1:5" ht="14.25" customHeight="1" x14ac:dyDescent="0.25">
      <c r="A279" t="s">
        <v>699</v>
      </c>
      <c r="B279" t="s">
        <v>700</v>
      </c>
      <c r="C279" t="s">
        <v>118</v>
      </c>
      <c r="D279" t="s">
        <v>111</v>
      </c>
      <c r="E279" s="184">
        <v>76</v>
      </c>
    </row>
    <row r="280" spans="1:5" ht="14.25" customHeight="1" x14ac:dyDescent="0.25">
      <c r="A280" t="s">
        <v>701</v>
      </c>
      <c r="B280" t="s">
        <v>702</v>
      </c>
      <c r="C280" t="s">
        <v>119</v>
      </c>
      <c r="D280" t="s">
        <v>111</v>
      </c>
      <c r="E280" s="184">
        <v>2.31</v>
      </c>
    </row>
    <row r="281" spans="1:5" ht="14.25" customHeight="1" x14ac:dyDescent="0.25">
      <c r="A281" t="s">
        <v>703</v>
      </c>
      <c r="B281" t="s">
        <v>704</v>
      </c>
      <c r="C281" t="s">
        <v>119</v>
      </c>
      <c r="D281" t="s">
        <v>111</v>
      </c>
      <c r="E281" s="184">
        <v>2.31</v>
      </c>
    </row>
    <row r="282" spans="1:5" ht="14.25" customHeight="1" x14ac:dyDescent="0.25">
      <c r="A282" t="s">
        <v>705</v>
      </c>
      <c r="B282" t="s">
        <v>706</v>
      </c>
      <c r="C282" t="s">
        <v>119</v>
      </c>
      <c r="D282" t="s">
        <v>111</v>
      </c>
      <c r="E282" s="184">
        <v>2.31</v>
      </c>
    </row>
    <row r="283" spans="1:5" ht="14.25" customHeight="1" x14ac:dyDescent="0.25">
      <c r="A283" t="s">
        <v>707</v>
      </c>
      <c r="B283" t="s">
        <v>708</v>
      </c>
      <c r="C283" t="s">
        <v>120</v>
      </c>
      <c r="D283" t="s">
        <v>111</v>
      </c>
      <c r="E283" s="184">
        <v>15.99</v>
      </c>
    </row>
    <row r="284" spans="1:5" ht="14.25" customHeight="1" x14ac:dyDescent="0.25">
      <c r="A284" t="s">
        <v>709</v>
      </c>
      <c r="B284" t="s">
        <v>710</v>
      </c>
      <c r="C284" t="s">
        <v>120</v>
      </c>
      <c r="D284" t="s">
        <v>111</v>
      </c>
      <c r="E284" s="184">
        <v>35.99</v>
      </c>
    </row>
    <row r="285" spans="1:5" ht="14.25" customHeight="1" x14ac:dyDescent="0.25">
      <c r="A285" t="s">
        <v>711</v>
      </c>
      <c r="B285" t="s">
        <v>712</v>
      </c>
      <c r="C285" t="s">
        <v>120</v>
      </c>
      <c r="D285" t="s">
        <v>111</v>
      </c>
      <c r="E285" s="184">
        <v>35.99</v>
      </c>
    </row>
    <row r="286" spans="1:5" ht="14.25" customHeight="1" x14ac:dyDescent="0.25">
      <c r="A286" t="s">
        <v>713</v>
      </c>
      <c r="B286" t="s">
        <v>714</v>
      </c>
      <c r="C286" t="s">
        <v>120</v>
      </c>
      <c r="D286" t="s">
        <v>111</v>
      </c>
      <c r="E286" s="184">
        <v>20.79</v>
      </c>
    </row>
    <row r="287" spans="1:5" ht="14.25" customHeight="1" x14ac:dyDescent="0.25">
      <c r="A287" t="s">
        <v>715</v>
      </c>
      <c r="B287" t="s">
        <v>716</v>
      </c>
      <c r="C287" t="s">
        <v>120</v>
      </c>
      <c r="D287" t="s">
        <v>111</v>
      </c>
      <c r="E287" s="184">
        <v>14.39</v>
      </c>
    </row>
    <row r="288" spans="1:5" ht="14.25" customHeight="1" x14ac:dyDescent="0.25">
      <c r="A288" t="s">
        <v>717</v>
      </c>
      <c r="B288" t="s">
        <v>718</v>
      </c>
      <c r="C288" t="s">
        <v>120</v>
      </c>
      <c r="D288" t="s">
        <v>111</v>
      </c>
      <c r="E288" s="184">
        <v>31.99</v>
      </c>
    </row>
    <row r="289" spans="1:5" ht="14.25" customHeight="1" x14ac:dyDescent="0.25">
      <c r="A289" t="s">
        <v>719</v>
      </c>
      <c r="B289" t="s">
        <v>720</v>
      </c>
      <c r="C289" t="s">
        <v>120</v>
      </c>
      <c r="D289" t="s">
        <v>111</v>
      </c>
      <c r="E289" s="184">
        <v>23.99</v>
      </c>
    </row>
    <row r="290" spans="1:5" ht="14.25" customHeight="1" x14ac:dyDescent="0.25">
      <c r="A290" t="s">
        <v>721</v>
      </c>
      <c r="B290" t="s">
        <v>722</v>
      </c>
      <c r="C290" t="s">
        <v>109</v>
      </c>
      <c r="D290" t="s">
        <v>111</v>
      </c>
      <c r="E290" s="184">
        <v>19.989999999999998</v>
      </c>
    </row>
    <row r="291" spans="1:5" ht="14.25" customHeight="1" x14ac:dyDescent="0.25">
      <c r="A291" t="s">
        <v>723</v>
      </c>
      <c r="B291" t="s">
        <v>724</v>
      </c>
      <c r="C291" t="s">
        <v>120</v>
      </c>
      <c r="D291" t="s">
        <v>111</v>
      </c>
      <c r="E291" s="184">
        <v>15.99</v>
      </c>
    </row>
    <row r="292" spans="1:5" ht="14.25" customHeight="1" x14ac:dyDescent="0.25">
      <c r="A292" t="s">
        <v>725</v>
      </c>
      <c r="B292" t="s">
        <v>726</v>
      </c>
      <c r="C292" t="s">
        <v>120</v>
      </c>
      <c r="D292" t="s">
        <v>111</v>
      </c>
      <c r="E292" s="184">
        <v>14.39</v>
      </c>
    </row>
    <row r="293" spans="1:5" ht="14.25" customHeight="1" x14ac:dyDescent="0.25">
      <c r="A293" t="s">
        <v>727</v>
      </c>
      <c r="B293" t="s">
        <v>728</v>
      </c>
      <c r="C293" t="s">
        <v>120</v>
      </c>
      <c r="D293" t="s">
        <v>111</v>
      </c>
      <c r="E293" s="184">
        <v>23.99</v>
      </c>
    </row>
    <row r="294" spans="1:5" ht="14.25" customHeight="1" x14ac:dyDescent="0.25">
      <c r="A294" t="s">
        <v>729</v>
      </c>
      <c r="B294" t="s">
        <v>730</v>
      </c>
      <c r="C294" t="s">
        <v>120</v>
      </c>
      <c r="D294" t="s">
        <v>111</v>
      </c>
      <c r="E294" s="184">
        <v>13.59</v>
      </c>
    </row>
    <row r="295" spans="1:5" ht="14.25" customHeight="1" x14ac:dyDescent="0.25">
      <c r="A295" t="s">
        <v>731</v>
      </c>
      <c r="B295" t="s">
        <v>732</v>
      </c>
      <c r="C295" t="s">
        <v>120</v>
      </c>
      <c r="D295" t="s">
        <v>111</v>
      </c>
      <c r="E295" s="184">
        <v>19.989999999999998</v>
      </c>
    </row>
    <row r="296" spans="1:5" ht="14.25" customHeight="1" x14ac:dyDescent="0.25">
      <c r="A296" t="s">
        <v>733</v>
      </c>
      <c r="B296" t="s">
        <v>734</v>
      </c>
      <c r="C296" t="s">
        <v>109</v>
      </c>
      <c r="D296" t="s">
        <v>111</v>
      </c>
      <c r="E296" s="184">
        <v>22.39</v>
      </c>
    </row>
    <row r="297" spans="1:5" ht="14.25" customHeight="1" x14ac:dyDescent="0.25">
      <c r="A297" t="s">
        <v>735</v>
      </c>
      <c r="B297" t="s">
        <v>736</v>
      </c>
      <c r="C297" t="s">
        <v>119</v>
      </c>
      <c r="D297" t="s">
        <v>111</v>
      </c>
      <c r="E297" s="184">
        <v>1.59</v>
      </c>
    </row>
    <row r="298" spans="1:5" ht="14.25" customHeight="1" x14ac:dyDescent="0.25">
      <c r="A298" t="s">
        <v>737</v>
      </c>
      <c r="B298" t="s">
        <v>738</v>
      </c>
      <c r="C298" t="s">
        <v>119</v>
      </c>
      <c r="D298" t="s">
        <v>111</v>
      </c>
      <c r="E298" s="184">
        <v>1.59</v>
      </c>
    </row>
    <row r="299" spans="1:5" ht="14.25" customHeight="1" x14ac:dyDescent="0.25">
      <c r="A299" t="s">
        <v>739</v>
      </c>
      <c r="B299" t="s">
        <v>740</v>
      </c>
      <c r="C299" t="s">
        <v>120</v>
      </c>
      <c r="D299" t="s">
        <v>112</v>
      </c>
      <c r="E299" s="184">
        <v>11.99</v>
      </c>
    </row>
    <row r="300" spans="1:5" ht="14.25" customHeight="1" x14ac:dyDescent="0.25">
      <c r="A300" t="s">
        <v>741</v>
      </c>
      <c r="B300" t="s">
        <v>742</v>
      </c>
      <c r="C300" t="s">
        <v>118</v>
      </c>
      <c r="D300" t="s">
        <v>112</v>
      </c>
      <c r="E300" s="184">
        <v>76</v>
      </c>
    </row>
    <row r="301" spans="1:5" ht="14.25" customHeight="1" x14ac:dyDescent="0.25">
      <c r="A301" t="s">
        <v>743</v>
      </c>
      <c r="B301" t="s">
        <v>744</v>
      </c>
      <c r="C301" t="s">
        <v>116</v>
      </c>
      <c r="D301" t="s">
        <v>112</v>
      </c>
      <c r="E301" s="184">
        <v>917</v>
      </c>
    </row>
    <row r="302" spans="1:5" ht="14.25" customHeight="1" x14ac:dyDescent="0.25">
      <c r="A302" t="s">
        <v>745</v>
      </c>
      <c r="B302" t="s">
        <v>746</v>
      </c>
      <c r="C302" t="s">
        <v>120</v>
      </c>
      <c r="D302" t="s">
        <v>112</v>
      </c>
      <c r="E302" s="184">
        <v>31.99</v>
      </c>
    </row>
    <row r="303" spans="1:5" ht="14.25" customHeight="1" x14ac:dyDescent="0.25">
      <c r="A303" t="s">
        <v>747</v>
      </c>
      <c r="B303" t="s">
        <v>748</v>
      </c>
      <c r="C303" t="s">
        <v>114</v>
      </c>
      <c r="D303" t="s">
        <v>112</v>
      </c>
      <c r="E303" s="184">
        <v>12.79</v>
      </c>
    </row>
    <row r="304" spans="1:5" ht="14.25" customHeight="1" x14ac:dyDescent="0.25">
      <c r="A304" t="s">
        <v>749</v>
      </c>
      <c r="B304" t="s">
        <v>750</v>
      </c>
      <c r="C304" t="s">
        <v>120</v>
      </c>
      <c r="D304" t="s">
        <v>112</v>
      </c>
      <c r="E304" s="184">
        <v>23.99</v>
      </c>
    </row>
    <row r="305" spans="1:5" ht="14.25" customHeight="1" x14ac:dyDescent="0.25">
      <c r="A305" t="s">
        <v>751</v>
      </c>
      <c r="B305" t="s">
        <v>752</v>
      </c>
      <c r="C305" t="s">
        <v>114</v>
      </c>
      <c r="D305" t="s">
        <v>112</v>
      </c>
      <c r="E305" s="184">
        <v>12.79</v>
      </c>
    </row>
    <row r="306" spans="1:5" ht="14.25" customHeight="1" x14ac:dyDescent="0.25">
      <c r="A306" t="s">
        <v>753</v>
      </c>
      <c r="B306" t="s">
        <v>754</v>
      </c>
      <c r="C306" t="s">
        <v>116</v>
      </c>
      <c r="D306" t="s">
        <v>112</v>
      </c>
      <c r="E306" s="184">
        <v>1079.99</v>
      </c>
    </row>
    <row r="307" spans="1:5" ht="14.25" customHeight="1" x14ac:dyDescent="0.25">
      <c r="A307" t="s">
        <v>755</v>
      </c>
      <c r="B307" t="s">
        <v>756</v>
      </c>
      <c r="C307" t="s">
        <v>120</v>
      </c>
      <c r="D307" t="s">
        <v>112</v>
      </c>
      <c r="E307" s="184">
        <v>39.99</v>
      </c>
    </row>
    <row r="308" spans="1:5" ht="14.25" customHeight="1" x14ac:dyDescent="0.25">
      <c r="A308" t="s">
        <v>757</v>
      </c>
      <c r="B308" t="s">
        <v>758</v>
      </c>
      <c r="C308" t="s">
        <v>114</v>
      </c>
      <c r="D308" t="s">
        <v>112</v>
      </c>
      <c r="E308" s="184">
        <v>12.79</v>
      </c>
    </row>
    <row r="309" spans="1:5" ht="14.25" customHeight="1" x14ac:dyDescent="0.25">
      <c r="A309" t="s">
        <v>759</v>
      </c>
      <c r="B309" t="s">
        <v>760</v>
      </c>
      <c r="C309" t="s">
        <v>116</v>
      </c>
      <c r="D309" t="s">
        <v>112</v>
      </c>
      <c r="E309" s="184">
        <v>1000</v>
      </c>
    </row>
    <row r="310" spans="1:5" ht="14.25" customHeight="1" x14ac:dyDescent="0.25">
      <c r="A310" t="s">
        <v>761</v>
      </c>
      <c r="B310" t="s">
        <v>762</v>
      </c>
      <c r="C310" t="s">
        <v>118</v>
      </c>
      <c r="D310" t="s">
        <v>112</v>
      </c>
      <c r="E310" s="184">
        <v>1.59</v>
      </c>
    </row>
    <row r="311" spans="1:5" ht="14.25" customHeight="1" x14ac:dyDescent="0.25">
      <c r="A311" t="s">
        <v>763</v>
      </c>
      <c r="B311" t="s">
        <v>764</v>
      </c>
      <c r="C311" t="s">
        <v>120</v>
      </c>
      <c r="D311" t="s">
        <v>112</v>
      </c>
      <c r="E311" s="184">
        <v>12.79</v>
      </c>
    </row>
    <row r="312" spans="1:5" ht="14.25" customHeight="1" x14ac:dyDescent="0.25">
      <c r="A312" t="s">
        <v>765</v>
      </c>
      <c r="B312" t="s">
        <v>766</v>
      </c>
      <c r="C312" t="s">
        <v>120</v>
      </c>
      <c r="D312" t="s">
        <v>112</v>
      </c>
      <c r="E312" s="184">
        <v>7.99</v>
      </c>
    </row>
    <row r="313" spans="1:5" ht="14.25" customHeight="1" x14ac:dyDescent="0.25">
      <c r="A313" t="s">
        <v>767</v>
      </c>
      <c r="B313" t="s">
        <v>768</v>
      </c>
      <c r="C313" t="s">
        <v>118</v>
      </c>
      <c r="D313" t="s">
        <v>112</v>
      </c>
      <c r="E313" s="184">
        <v>11.19</v>
      </c>
    </row>
    <row r="314" spans="1:5" ht="14.25" customHeight="1" x14ac:dyDescent="0.25">
      <c r="A314" t="s">
        <v>769</v>
      </c>
      <c r="B314" t="s">
        <v>770</v>
      </c>
      <c r="C314" t="s">
        <v>115</v>
      </c>
      <c r="D314" t="s">
        <v>112</v>
      </c>
      <c r="E314" s="184">
        <v>14.39</v>
      </c>
    </row>
    <row r="315" spans="1:5" ht="14.25" customHeight="1" x14ac:dyDescent="0.25">
      <c r="A315" t="s">
        <v>771</v>
      </c>
      <c r="B315" t="s">
        <v>772</v>
      </c>
      <c r="C315" t="s">
        <v>120</v>
      </c>
      <c r="D315" t="s">
        <v>112</v>
      </c>
      <c r="E315" s="184">
        <v>11.99</v>
      </c>
    </row>
    <row r="316" spans="1:5" ht="14.25" customHeight="1" x14ac:dyDescent="0.25">
      <c r="A316" t="s">
        <v>773</v>
      </c>
      <c r="B316" t="s">
        <v>774</v>
      </c>
      <c r="C316" t="s">
        <v>120</v>
      </c>
      <c r="D316" t="s">
        <v>112</v>
      </c>
      <c r="E316" s="184">
        <v>15.99</v>
      </c>
    </row>
    <row r="317" spans="1:5" ht="14.25" customHeight="1" x14ac:dyDescent="0.25">
      <c r="A317" t="s">
        <v>775</v>
      </c>
      <c r="B317" t="s">
        <v>776</v>
      </c>
      <c r="C317" t="s">
        <v>118</v>
      </c>
      <c r="D317" t="s">
        <v>112</v>
      </c>
      <c r="E317" s="184">
        <v>22.39</v>
      </c>
    </row>
    <row r="318" spans="1:5" ht="14.25" customHeight="1" x14ac:dyDescent="0.25">
      <c r="A318" t="s">
        <v>777</v>
      </c>
      <c r="B318" t="s">
        <v>778</v>
      </c>
      <c r="C318" t="s">
        <v>116</v>
      </c>
      <c r="D318" t="s">
        <v>112</v>
      </c>
      <c r="E318" s="184">
        <v>917</v>
      </c>
    </row>
    <row r="319" spans="1:5" ht="14.25" customHeight="1" x14ac:dyDescent="0.25">
      <c r="A319" t="s">
        <v>779</v>
      </c>
      <c r="B319" t="s">
        <v>780</v>
      </c>
      <c r="C319" t="s">
        <v>119</v>
      </c>
      <c r="D319" t="s">
        <v>112</v>
      </c>
      <c r="E319" s="184">
        <v>2.39</v>
      </c>
    </row>
    <row r="320" spans="1:5" ht="14.25" customHeight="1" x14ac:dyDescent="0.25">
      <c r="A320" t="s">
        <v>781</v>
      </c>
      <c r="B320" t="s">
        <v>782</v>
      </c>
      <c r="C320" t="s">
        <v>119</v>
      </c>
      <c r="D320" t="s">
        <v>112</v>
      </c>
      <c r="E320" s="184">
        <v>2.39</v>
      </c>
    </row>
    <row r="321" spans="1:5" ht="14.25" customHeight="1" x14ac:dyDescent="0.25">
      <c r="A321" t="s">
        <v>783</v>
      </c>
      <c r="B321" t="s">
        <v>784</v>
      </c>
      <c r="C321" t="s">
        <v>118</v>
      </c>
      <c r="D321" t="s">
        <v>112</v>
      </c>
      <c r="E321" s="184">
        <v>43.99</v>
      </c>
    </row>
    <row r="322" spans="1:5" ht="14.25" customHeight="1" x14ac:dyDescent="0.25">
      <c r="A322" t="s">
        <v>785</v>
      </c>
      <c r="B322" t="s">
        <v>786</v>
      </c>
      <c r="C322" t="s">
        <v>115</v>
      </c>
      <c r="D322" t="s">
        <v>112</v>
      </c>
      <c r="E322" s="184">
        <v>39.99</v>
      </c>
    </row>
    <row r="323" spans="1:5" ht="14.25" customHeight="1" x14ac:dyDescent="0.25">
      <c r="A323" t="s">
        <v>787</v>
      </c>
      <c r="B323" t="s">
        <v>788</v>
      </c>
      <c r="C323" t="s">
        <v>119</v>
      </c>
      <c r="D323" t="s">
        <v>112</v>
      </c>
      <c r="E323" s="184">
        <v>2.39</v>
      </c>
    </row>
    <row r="324" spans="1:5" ht="14.25" customHeight="1" x14ac:dyDescent="0.25">
      <c r="A324" t="s">
        <v>789</v>
      </c>
      <c r="B324" t="s">
        <v>790</v>
      </c>
      <c r="C324" t="s">
        <v>120</v>
      </c>
      <c r="D324" t="s">
        <v>112</v>
      </c>
      <c r="E324" s="184">
        <v>15.99</v>
      </c>
    </row>
    <row r="325" spans="1:5" ht="14.25" customHeight="1" x14ac:dyDescent="0.25">
      <c r="A325" t="s">
        <v>791</v>
      </c>
      <c r="B325" t="s">
        <v>792</v>
      </c>
      <c r="C325" t="s">
        <v>115</v>
      </c>
      <c r="D325" t="s">
        <v>112</v>
      </c>
      <c r="E325" s="184">
        <v>19.989999999999998</v>
      </c>
    </row>
    <row r="326" spans="1:5" ht="14.25" customHeight="1" x14ac:dyDescent="0.25">
      <c r="A326" t="s">
        <v>793</v>
      </c>
      <c r="B326" t="s">
        <v>794</v>
      </c>
      <c r="C326" t="s">
        <v>114</v>
      </c>
      <c r="D326" t="s">
        <v>112</v>
      </c>
      <c r="E326" s="184">
        <v>3.99</v>
      </c>
    </row>
    <row r="327" spans="1:5" ht="14.25" customHeight="1" x14ac:dyDescent="0.25">
      <c r="A327" t="s">
        <v>795</v>
      </c>
      <c r="B327" t="s">
        <v>796</v>
      </c>
      <c r="C327" t="s">
        <v>118</v>
      </c>
      <c r="D327" t="s">
        <v>112</v>
      </c>
      <c r="E327" s="184">
        <v>19.989999999999998</v>
      </c>
    </row>
    <row r="328" spans="1:5" ht="14.25" customHeight="1" x14ac:dyDescent="0.25">
      <c r="A328" t="s">
        <v>797</v>
      </c>
      <c r="B328" t="s">
        <v>798</v>
      </c>
      <c r="C328" t="s">
        <v>120</v>
      </c>
      <c r="D328" t="s">
        <v>112</v>
      </c>
      <c r="E328" s="184">
        <v>27.99</v>
      </c>
    </row>
    <row r="329" spans="1:5" ht="14.25" customHeight="1" x14ac:dyDescent="0.25">
      <c r="A329" t="s">
        <v>699</v>
      </c>
      <c r="B329" t="s">
        <v>700</v>
      </c>
      <c r="C329" t="s">
        <v>118</v>
      </c>
      <c r="D329" t="s">
        <v>112</v>
      </c>
      <c r="E329" s="184">
        <v>76</v>
      </c>
    </row>
    <row r="330" spans="1:5" ht="14.25" customHeight="1" x14ac:dyDescent="0.25">
      <c r="A330" t="s">
        <v>799</v>
      </c>
      <c r="B330" t="s">
        <v>800</v>
      </c>
      <c r="C330" t="s">
        <v>114</v>
      </c>
      <c r="D330" t="s">
        <v>112</v>
      </c>
      <c r="E330" s="184">
        <v>3.99</v>
      </c>
    </row>
    <row r="331" spans="1:5" ht="14.25" customHeight="1" x14ac:dyDescent="0.25">
      <c r="A331" t="s">
        <v>801</v>
      </c>
      <c r="B331" t="s">
        <v>802</v>
      </c>
      <c r="C331" t="s">
        <v>118</v>
      </c>
      <c r="D331" t="s">
        <v>112</v>
      </c>
      <c r="E331" s="184">
        <v>51.99</v>
      </c>
    </row>
    <row r="332" spans="1:5" ht="14.25" customHeight="1" x14ac:dyDescent="0.25">
      <c r="A332" t="s">
        <v>803</v>
      </c>
      <c r="B332" t="s">
        <v>804</v>
      </c>
      <c r="C332" t="s">
        <v>109</v>
      </c>
      <c r="D332" t="s">
        <v>112</v>
      </c>
      <c r="E332" s="184">
        <v>1.27</v>
      </c>
    </row>
    <row r="333" spans="1:5" ht="14.25" customHeight="1" x14ac:dyDescent="0.25">
      <c r="A333" t="s">
        <v>805</v>
      </c>
      <c r="B333" t="s">
        <v>806</v>
      </c>
      <c r="C333" t="s">
        <v>118</v>
      </c>
      <c r="D333" t="s">
        <v>112</v>
      </c>
      <c r="E333" s="184">
        <v>27.19</v>
      </c>
    </row>
    <row r="334" spans="1:5" ht="14.25" customHeight="1" x14ac:dyDescent="0.25">
      <c r="A334" t="s">
        <v>807</v>
      </c>
      <c r="B334" t="s">
        <v>808</v>
      </c>
      <c r="C334" t="s">
        <v>120</v>
      </c>
      <c r="D334" t="s">
        <v>112</v>
      </c>
      <c r="E334" s="184">
        <v>33.6</v>
      </c>
    </row>
    <row r="335" spans="1:5" ht="14.25" customHeight="1" x14ac:dyDescent="0.25">
      <c r="A335" t="s">
        <v>809</v>
      </c>
      <c r="B335" t="s">
        <v>810</v>
      </c>
      <c r="C335" t="s">
        <v>120</v>
      </c>
      <c r="D335" t="s">
        <v>112</v>
      </c>
      <c r="E335" s="184">
        <v>27.99</v>
      </c>
    </row>
    <row r="336" spans="1:5" ht="14.25" customHeight="1" x14ac:dyDescent="0.25">
      <c r="A336" t="s">
        <v>811</v>
      </c>
      <c r="B336" t="s">
        <v>812</v>
      </c>
      <c r="C336" t="s">
        <v>120</v>
      </c>
      <c r="D336" t="s">
        <v>112</v>
      </c>
      <c r="E336" s="184">
        <v>31.99</v>
      </c>
    </row>
    <row r="337" spans="1:5" ht="14.25" customHeight="1" x14ac:dyDescent="0.25">
      <c r="A337" t="s">
        <v>813</v>
      </c>
      <c r="B337" t="s">
        <v>814</v>
      </c>
      <c r="C337" t="s">
        <v>109</v>
      </c>
      <c r="D337" t="s">
        <v>112</v>
      </c>
      <c r="E337" s="184">
        <v>7.99</v>
      </c>
    </row>
    <row r="338" spans="1:5" ht="14.25" customHeight="1" x14ac:dyDescent="0.25">
      <c r="A338" t="s">
        <v>815</v>
      </c>
      <c r="B338" t="s">
        <v>816</v>
      </c>
      <c r="C338" t="s">
        <v>115</v>
      </c>
      <c r="D338" t="s">
        <v>112</v>
      </c>
      <c r="E338" s="184">
        <v>55.99</v>
      </c>
    </row>
    <row r="339" spans="1:5" ht="14.25" customHeight="1" x14ac:dyDescent="0.25">
      <c r="A339" t="s">
        <v>817</v>
      </c>
      <c r="B339" t="s">
        <v>818</v>
      </c>
      <c r="C339" t="s">
        <v>120</v>
      </c>
      <c r="D339" t="s">
        <v>112</v>
      </c>
      <c r="E339" s="184">
        <v>31.99</v>
      </c>
    </row>
    <row r="340" spans="1:5" ht="14.25" customHeight="1" x14ac:dyDescent="0.25">
      <c r="A340" t="s">
        <v>819</v>
      </c>
      <c r="B340" t="s">
        <v>820</v>
      </c>
      <c r="C340" t="s">
        <v>118</v>
      </c>
      <c r="D340" t="s">
        <v>112</v>
      </c>
      <c r="E340" s="184">
        <v>55.99</v>
      </c>
    </row>
    <row r="341" spans="1:5" ht="14.25" customHeight="1" x14ac:dyDescent="0.25">
      <c r="A341" t="s">
        <v>821</v>
      </c>
      <c r="B341" t="s">
        <v>822</v>
      </c>
      <c r="C341" t="s">
        <v>120</v>
      </c>
      <c r="D341" t="s">
        <v>112</v>
      </c>
      <c r="E341" s="184">
        <v>11.99</v>
      </c>
    </row>
    <row r="342" spans="1:5" ht="14.25" customHeight="1" x14ac:dyDescent="0.25">
      <c r="A342" t="s">
        <v>823</v>
      </c>
      <c r="B342" t="s">
        <v>824</v>
      </c>
      <c r="C342" t="s">
        <v>115</v>
      </c>
      <c r="D342" t="s">
        <v>112</v>
      </c>
      <c r="E342" s="184">
        <v>71.989999999999995</v>
      </c>
    </row>
    <row r="343" spans="1:5" ht="14.25" customHeight="1" x14ac:dyDescent="0.25">
      <c r="A343" t="s">
        <v>825</v>
      </c>
      <c r="B343" t="s">
        <v>826</v>
      </c>
      <c r="C343" t="s">
        <v>118</v>
      </c>
      <c r="D343" t="s">
        <v>112</v>
      </c>
      <c r="E343" s="184">
        <v>51.99</v>
      </c>
    </row>
    <row r="344" spans="1:5" ht="14.25" customHeight="1" x14ac:dyDescent="0.25">
      <c r="A344" t="s">
        <v>827</v>
      </c>
      <c r="B344" t="s">
        <v>828</v>
      </c>
      <c r="C344" t="s">
        <v>120</v>
      </c>
      <c r="D344" t="s">
        <v>112</v>
      </c>
      <c r="E344" s="184">
        <v>55.99</v>
      </c>
    </row>
    <row r="345" spans="1:5" ht="14.25" customHeight="1" x14ac:dyDescent="0.25">
      <c r="A345" t="s">
        <v>829</v>
      </c>
      <c r="B345" t="s">
        <v>830</v>
      </c>
      <c r="C345" t="s">
        <v>115</v>
      </c>
      <c r="D345" t="s">
        <v>112</v>
      </c>
      <c r="E345" s="184">
        <v>15.99</v>
      </c>
    </row>
    <row r="346" spans="1:5" ht="14.25" customHeight="1" x14ac:dyDescent="0.25">
      <c r="A346" t="s">
        <v>831</v>
      </c>
      <c r="B346" t="s">
        <v>832</v>
      </c>
      <c r="C346" t="s">
        <v>120</v>
      </c>
      <c r="D346" t="s">
        <v>112</v>
      </c>
      <c r="E346" s="184">
        <v>39.99</v>
      </c>
    </row>
    <row r="347" spans="1:5" ht="14.25" customHeight="1" x14ac:dyDescent="0.25">
      <c r="A347" t="s">
        <v>833</v>
      </c>
      <c r="B347" t="s">
        <v>834</v>
      </c>
      <c r="C347" t="s">
        <v>119</v>
      </c>
      <c r="D347" t="s">
        <v>112</v>
      </c>
      <c r="E347" s="184">
        <v>1.99</v>
      </c>
    </row>
    <row r="348" spans="1:5" ht="14.25" customHeight="1" x14ac:dyDescent="0.25">
      <c r="A348" t="s">
        <v>835</v>
      </c>
      <c r="B348" t="s">
        <v>836</v>
      </c>
      <c r="C348" t="s">
        <v>119</v>
      </c>
      <c r="D348" t="s">
        <v>112</v>
      </c>
      <c r="E348" s="184">
        <v>2.39</v>
      </c>
    </row>
    <row r="349" spans="1:5" ht="14.25" customHeight="1" x14ac:dyDescent="0.25">
      <c r="A349" t="s">
        <v>837</v>
      </c>
      <c r="B349" t="s">
        <v>838</v>
      </c>
      <c r="C349" t="s">
        <v>119</v>
      </c>
      <c r="D349" t="s">
        <v>112</v>
      </c>
      <c r="E349" s="184">
        <v>2.39</v>
      </c>
    </row>
    <row r="350" spans="1:5" ht="14.25" customHeight="1" x14ac:dyDescent="0.25">
      <c r="A350" t="s">
        <v>839</v>
      </c>
      <c r="B350" t="s">
        <v>840</v>
      </c>
      <c r="C350" t="s">
        <v>116</v>
      </c>
      <c r="D350" t="s">
        <v>112</v>
      </c>
      <c r="E350" s="184">
        <v>1000</v>
      </c>
    </row>
    <row r="351" spans="1:5" ht="14.25" customHeight="1" x14ac:dyDescent="0.25">
      <c r="A351" t="s">
        <v>841</v>
      </c>
      <c r="B351" t="s">
        <v>842</v>
      </c>
      <c r="C351" t="s">
        <v>120</v>
      </c>
      <c r="D351" t="s">
        <v>112</v>
      </c>
      <c r="E351" s="184">
        <v>31.99</v>
      </c>
    </row>
    <row r="352" spans="1:5" ht="14.25" customHeight="1" x14ac:dyDescent="0.25">
      <c r="A352" t="s">
        <v>843</v>
      </c>
      <c r="B352" t="s">
        <v>844</v>
      </c>
      <c r="C352" t="s">
        <v>119</v>
      </c>
      <c r="D352" t="s">
        <v>112</v>
      </c>
      <c r="E352" s="184">
        <v>2.39</v>
      </c>
    </row>
    <row r="353" spans="1:5" ht="14.25" customHeight="1" x14ac:dyDescent="0.25">
      <c r="A353" t="s">
        <v>845</v>
      </c>
      <c r="B353" t="s">
        <v>846</v>
      </c>
      <c r="C353" t="s">
        <v>115</v>
      </c>
      <c r="D353" t="s">
        <v>112</v>
      </c>
      <c r="E353" s="184">
        <v>10.39</v>
      </c>
    </row>
    <row r="354" spans="1:5" ht="14.25" customHeight="1" x14ac:dyDescent="0.25">
      <c r="A354" t="s">
        <v>847</v>
      </c>
      <c r="B354" t="s">
        <v>848</v>
      </c>
      <c r="C354" t="s">
        <v>115</v>
      </c>
      <c r="D354" t="s">
        <v>112</v>
      </c>
      <c r="E354" s="184">
        <v>12.79</v>
      </c>
    </row>
    <row r="355" spans="1:5" ht="14.25" customHeight="1" x14ac:dyDescent="0.25">
      <c r="A355" t="s">
        <v>849</v>
      </c>
      <c r="B355" t="s">
        <v>850</v>
      </c>
      <c r="C355" t="s">
        <v>109</v>
      </c>
      <c r="D355" t="s">
        <v>112</v>
      </c>
      <c r="E355" s="184">
        <v>4.79</v>
      </c>
    </row>
    <row r="356" spans="1:5" ht="14.25" customHeight="1" x14ac:dyDescent="0.25">
      <c r="A356" t="s">
        <v>851</v>
      </c>
      <c r="B356" t="s">
        <v>852</v>
      </c>
      <c r="C356" t="s">
        <v>120</v>
      </c>
      <c r="D356" t="s">
        <v>112</v>
      </c>
      <c r="E356" s="184">
        <v>10.39</v>
      </c>
    </row>
    <row r="357" spans="1:5" ht="14.25" customHeight="1" x14ac:dyDescent="0.25">
      <c r="A357" t="s">
        <v>853</v>
      </c>
      <c r="B357" t="s">
        <v>854</v>
      </c>
      <c r="C357" t="s">
        <v>120</v>
      </c>
      <c r="D357" t="s">
        <v>112</v>
      </c>
      <c r="E357" s="184">
        <v>14.39</v>
      </c>
    </row>
    <row r="358" spans="1:5" ht="14.25" customHeight="1" x14ac:dyDescent="0.25">
      <c r="A358" t="s">
        <v>855</v>
      </c>
      <c r="B358" t="s">
        <v>856</v>
      </c>
      <c r="C358" t="s">
        <v>119</v>
      </c>
      <c r="D358" t="s">
        <v>112</v>
      </c>
      <c r="E358" s="184">
        <v>0.79</v>
      </c>
    </row>
    <row r="359" spans="1:5" ht="14.25" customHeight="1" x14ac:dyDescent="0.25">
      <c r="A359" t="s">
        <v>857</v>
      </c>
      <c r="B359" t="s">
        <v>858</v>
      </c>
      <c r="C359" t="s">
        <v>115</v>
      </c>
      <c r="D359" t="s">
        <v>112</v>
      </c>
      <c r="E359" s="184">
        <v>9.59</v>
      </c>
    </row>
    <row r="360" spans="1:5" ht="14.25" customHeight="1" x14ac:dyDescent="0.25">
      <c r="A360" t="s">
        <v>859</v>
      </c>
      <c r="B360" t="s">
        <v>860</v>
      </c>
      <c r="C360" t="s">
        <v>115</v>
      </c>
      <c r="D360" t="s">
        <v>112</v>
      </c>
      <c r="E360" s="184">
        <v>63.99</v>
      </c>
    </row>
    <row r="361" spans="1:5" ht="14.25" customHeight="1" x14ac:dyDescent="0.25">
      <c r="A361" t="s">
        <v>861</v>
      </c>
      <c r="B361" t="s">
        <v>862</v>
      </c>
      <c r="C361" t="s">
        <v>120</v>
      </c>
      <c r="D361" t="s">
        <v>112</v>
      </c>
      <c r="E361" s="184">
        <v>10.39</v>
      </c>
    </row>
    <row r="362" spans="1:5" ht="14.25" customHeight="1" x14ac:dyDescent="0.25">
      <c r="A362" t="s">
        <v>863</v>
      </c>
      <c r="B362" t="s">
        <v>864</v>
      </c>
      <c r="C362" t="s">
        <v>118</v>
      </c>
      <c r="D362" t="s">
        <v>112</v>
      </c>
      <c r="E362" s="184">
        <v>15.99</v>
      </c>
    </row>
    <row r="363" spans="1:5" ht="14.25" customHeight="1" x14ac:dyDescent="0.25">
      <c r="A363" t="s">
        <v>865</v>
      </c>
      <c r="B363" t="s">
        <v>866</v>
      </c>
      <c r="C363" t="s">
        <v>109</v>
      </c>
      <c r="D363" t="s">
        <v>112</v>
      </c>
      <c r="E363" s="184">
        <v>4.79</v>
      </c>
    </row>
    <row r="364" spans="1:5" ht="14.25" customHeight="1" x14ac:dyDescent="0.25">
      <c r="A364" t="s">
        <v>867</v>
      </c>
      <c r="B364" t="s">
        <v>868</v>
      </c>
      <c r="C364" t="s">
        <v>114</v>
      </c>
      <c r="D364" t="s">
        <v>112</v>
      </c>
      <c r="E364" s="184">
        <v>12.79</v>
      </c>
    </row>
    <row r="365" spans="1:5" ht="14.25" customHeight="1" x14ac:dyDescent="0.25">
      <c r="A365" t="s">
        <v>869</v>
      </c>
      <c r="B365" t="s">
        <v>870</v>
      </c>
      <c r="C365" t="s">
        <v>120</v>
      </c>
      <c r="D365" t="s">
        <v>112</v>
      </c>
      <c r="E365" s="184">
        <v>39.99</v>
      </c>
    </row>
    <row r="366" spans="1:5" ht="14.25" customHeight="1" x14ac:dyDescent="0.25">
      <c r="A366" t="s">
        <v>871</v>
      </c>
      <c r="B366" t="s">
        <v>872</v>
      </c>
      <c r="C366" t="s">
        <v>109</v>
      </c>
      <c r="D366" t="s">
        <v>112</v>
      </c>
      <c r="E366" s="184">
        <v>4.79</v>
      </c>
    </row>
    <row r="367" spans="1:5" ht="14.25" customHeight="1" x14ac:dyDescent="0.25">
      <c r="A367" t="s">
        <v>873</v>
      </c>
      <c r="B367" t="s">
        <v>874</v>
      </c>
      <c r="C367" t="s">
        <v>109</v>
      </c>
      <c r="D367" t="s">
        <v>112</v>
      </c>
      <c r="E367" s="184">
        <v>4.79</v>
      </c>
    </row>
    <row r="368" spans="1:5" ht="14.25" customHeight="1" x14ac:dyDescent="0.25">
      <c r="A368" t="s">
        <v>875</v>
      </c>
      <c r="B368" t="s">
        <v>876</v>
      </c>
      <c r="C368" t="s">
        <v>118</v>
      </c>
      <c r="D368" t="s">
        <v>112</v>
      </c>
      <c r="E368" s="184">
        <v>51.99</v>
      </c>
    </row>
    <row r="369" spans="1:5" ht="14.25" customHeight="1" x14ac:dyDescent="0.25">
      <c r="A369" t="s">
        <v>877</v>
      </c>
      <c r="B369" t="s">
        <v>878</v>
      </c>
      <c r="C369" t="s">
        <v>119</v>
      </c>
      <c r="D369" t="s">
        <v>112</v>
      </c>
      <c r="E369" s="184">
        <v>2.31</v>
      </c>
    </row>
    <row r="370" spans="1:5" ht="14.25" customHeight="1" x14ac:dyDescent="0.25">
      <c r="A370" t="s">
        <v>879</v>
      </c>
      <c r="B370" t="s">
        <v>880</v>
      </c>
      <c r="C370" t="s">
        <v>118</v>
      </c>
      <c r="D370" t="s">
        <v>112</v>
      </c>
      <c r="E370" s="184">
        <v>37.590000000000003</v>
      </c>
    </row>
    <row r="371" spans="1:5" ht="14.25" customHeight="1" x14ac:dyDescent="0.25">
      <c r="A371" t="s">
        <v>881</v>
      </c>
      <c r="B371" t="s">
        <v>882</v>
      </c>
      <c r="C371" t="s">
        <v>115</v>
      </c>
      <c r="D371" t="s">
        <v>112</v>
      </c>
      <c r="E371" s="184">
        <v>55.99</v>
      </c>
    </row>
    <row r="372" spans="1:5" ht="14.25" customHeight="1" x14ac:dyDescent="0.25">
      <c r="A372" t="s">
        <v>883</v>
      </c>
      <c r="B372" t="s">
        <v>884</v>
      </c>
      <c r="C372" t="s">
        <v>113</v>
      </c>
      <c r="D372" t="s">
        <v>112</v>
      </c>
      <c r="E372" s="184">
        <v>17.59</v>
      </c>
    </row>
    <row r="373" spans="1:5" ht="14.25" customHeight="1" x14ac:dyDescent="0.25">
      <c r="A373" t="s">
        <v>885</v>
      </c>
      <c r="B373" t="s">
        <v>886</v>
      </c>
      <c r="C373" t="s">
        <v>118</v>
      </c>
      <c r="D373" t="s">
        <v>112</v>
      </c>
      <c r="E373" s="184">
        <v>75.989999999999995</v>
      </c>
    </row>
    <row r="374" spans="1:5" ht="14.25" customHeight="1" x14ac:dyDescent="0.25">
      <c r="A374" t="s">
        <v>887</v>
      </c>
      <c r="B374" t="s">
        <v>888</v>
      </c>
      <c r="C374" t="s">
        <v>115</v>
      </c>
      <c r="D374" t="s">
        <v>112</v>
      </c>
      <c r="E374" s="184">
        <v>27.99</v>
      </c>
    </row>
    <row r="375" spans="1:5" ht="14.25" customHeight="1" x14ac:dyDescent="0.25">
      <c r="A375" t="s">
        <v>889</v>
      </c>
      <c r="B375" t="s">
        <v>890</v>
      </c>
      <c r="C375" t="s">
        <v>116</v>
      </c>
      <c r="D375" t="s">
        <v>112</v>
      </c>
      <c r="E375" s="184">
        <v>1000.01</v>
      </c>
    </row>
    <row r="376" spans="1:5" ht="14.25" customHeight="1" x14ac:dyDescent="0.25">
      <c r="A376" t="s">
        <v>891</v>
      </c>
      <c r="B376" t="s">
        <v>892</v>
      </c>
      <c r="C376" t="s">
        <v>118</v>
      </c>
      <c r="D376" t="s">
        <v>112</v>
      </c>
      <c r="E376" s="184">
        <v>1.59</v>
      </c>
    </row>
    <row r="377" spans="1:5" ht="14.25" customHeight="1" x14ac:dyDescent="0.25">
      <c r="A377" t="s">
        <v>893</v>
      </c>
      <c r="B377" t="s">
        <v>894</v>
      </c>
      <c r="C377" t="s">
        <v>120</v>
      </c>
      <c r="D377" t="s">
        <v>112</v>
      </c>
      <c r="E377" s="184">
        <v>43.99</v>
      </c>
    </row>
    <row r="378" spans="1:5" ht="14.25" customHeight="1" x14ac:dyDescent="0.25">
      <c r="A378" t="s">
        <v>895</v>
      </c>
      <c r="B378" t="s">
        <v>896</v>
      </c>
      <c r="C378" t="s">
        <v>119</v>
      </c>
      <c r="D378" t="s">
        <v>112</v>
      </c>
      <c r="E378" s="184">
        <v>2.39</v>
      </c>
    </row>
    <row r="379" spans="1:5" ht="14.25" customHeight="1" x14ac:dyDescent="0.25">
      <c r="A379" t="s">
        <v>897</v>
      </c>
      <c r="B379" t="s">
        <v>898</v>
      </c>
      <c r="C379" t="s">
        <v>120</v>
      </c>
      <c r="D379" t="s">
        <v>112</v>
      </c>
      <c r="E379" s="184">
        <v>23.99</v>
      </c>
    </row>
    <row r="380" spans="1:5" ht="14.25" customHeight="1" x14ac:dyDescent="0.25">
      <c r="A380" t="s">
        <v>899</v>
      </c>
      <c r="B380" t="s">
        <v>900</v>
      </c>
      <c r="C380" t="s">
        <v>114</v>
      </c>
      <c r="D380" t="s">
        <v>112</v>
      </c>
      <c r="E380" s="184">
        <v>3.99</v>
      </c>
    </row>
    <row r="381" spans="1:5" ht="14.25" customHeight="1" x14ac:dyDescent="0.25">
      <c r="A381" t="s">
        <v>901</v>
      </c>
      <c r="B381" t="s">
        <v>902</v>
      </c>
      <c r="C381" t="s">
        <v>115</v>
      </c>
      <c r="D381" t="s">
        <v>112</v>
      </c>
      <c r="E381" s="184">
        <v>8.8000000000000007</v>
      </c>
    </row>
    <row r="382" spans="1:5" ht="14.25" customHeight="1" x14ac:dyDescent="0.25">
      <c r="A382" t="s">
        <v>903</v>
      </c>
      <c r="B382" t="s">
        <v>904</v>
      </c>
      <c r="C382" t="s">
        <v>114</v>
      </c>
      <c r="D382" t="s">
        <v>112</v>
      </c>
      <c r="E382" s="184">
        <v>12.79</v>
      </c>
    </row>
    <row r="383" spans="1:5" ht="14.25" customHeight="1" x14ac:dyDescent="0.25">
      <c r="A383" t="s">
        <v>905</v>
      </c>
      <c r="B383" t="s">
        <v>906</v>
      </c>
      <c r="C383" t="s">
        <v>113</v>
      </c>
      <c r="D383" t="s">
        <v>112</v>
      </c>
      <c r="E383" s="184">
        <v>17.59</v>
      </c>
    </row>
    <row r="384" spans="1:5" ht="14.25" customHeight="1" x14ac:dyDescent="0.25">
      <c r="A384" t="s">
        <v>907</v>
      </c>
      <c r="B384" t="s">
        <v>908</v>
      </c>
      <c r="C384" t="s">
        <v>114</v>
      </c>
      <c r="D384" t="s">
        <v>112</v>
      </c>
      <c r="E384" s="184">
        <v>12.79</v>
      </c>
    </row>
    <row r="385" spans="1:5" ht="14.25" customHeight="1" x14ac:dyDescent="0.25">
      <c r="A385" t="s">
        <v>909</v>
      </c>
      <c r="B385" t="s">
        <v>910</v>
      </c>
      <c r="C385" t="s">
        <v>115</v>
      </c>
      <c r="D385" t="s">
        <v>112</v>
      </c>
      <c r="E385" s="184">
        <v>251.19</v>
      </c>
    </row>
    <row r="386" spans="1:5" ht="14.25" customHeight="1" x14ac:dyDescent="0.25">
      <c r="A386" t="s">
        <v>911</v>
      </c>
      <c r="B386" t="s">
        <v>912</v>
      </c>
      <c r="C386" t="s">
        <v>115</v>
      </c>
      <c r="D386" t="s">
        <v>112</v>
      </c>
      <c r="E386" s="184">
        <v>35.19</v>
      </c>
    </row>
    <row r="387" spans="1:5" ht="14.25" customHeight="1" x14ac:dyDescent="0.25">
      <c r="A387" t="s">
        <v>913</v>
      </c>
      <c r="B387" t="s">
        <v>914</v>
      </c>
      <c r="C387" t="s">
        <v>114</v>
      </c>
      <c r="D387" t="s">
        <v>112</v>
      </c>
      <c r="E387" s="184">
        <v>12.79</v>
      </c>
    </row>
    <row r="388" spans="1:5" ht="14.25" customHeight="1" x14ac:dyDescent="0.25">
      <c r="A388" t="s">
        <v>915</v>
      </c>
      <c r="B388" t="s">
        <v>916</v>
      </c>
      <c r="C388" t="s">
        <v>118</v>
      </c>
      <c r="D388" t="s">
        <v>112</v>
      </c>
      <c r="E388" s="184">
        <v>75.989999999999995</v>
      </c>
    </row>
    <row r="389" spans="1:5" ht="14.25" customHeight="1" x14ac:dyDescent="0.25">
      <c r="A389" t="s">
        <v>917</v>
      </c>
      <c r="B389" t="s">
        <v>918</v>
      </c>
      <c r="C389" t="s">
        <v>118</v>
      </c>
      <c r="D389" t="s">
        <v>112</v>
      </c>
      <c r="E389" s="184">
        <v>75.989999999999995</v>
      </c>
    </row>
    <row r="390" spans="1:5" ht="14.25" customHeight="1" x14ac:dyDescent="0.25">
      <c r="A390" t="s">
        <v>919</v>
      </c>
      <c r="B390" t="s">
        <v>920</v>
      </c>
      <c r="C390" t="s">
        <v>117</v>
      </c>
      <c r="D390" t="s">
        <v>112</v>
      </c>
      <c r="E390" s="184">
        <v>47.99</v>
      </c>
    </row>
    <row r="391" spans="1:5" ht="14.25" customHeight="1" x14ac:dyDescent="0.25">
      <c r="A391" t="s">
        <v>921</v>
      </c>
      <c r="B391" t="s">
        <v>922</v>
      </c>
      <c r="C391" t="s">
        <v>118</v>
      </c>
      <c r="D391" t="s">
        <v>112</v>
      </c>
      <c r="E391" s="184">
        <v>31.99</v>
      </c>
    </row>
    <row r="392" spans="1:5" ht="14.25" customHeight="1" x14ac:dyDescent="0.25">
      <c r="A392" t="s">
        <v>923</v>
      </c>
      <c r="B392" t="s">
        <v>924</v>
      </c>
      <c r="C392" t="s">
        <v>119</v>
      </c>
      <c r="D392" t="s">
        <v>112</v>
      </c>
      <c r="E392" s="184">
        <v>1.2</v>
      </c>
    </row>
    <row r="393" spans="1:5" ht="14.25" customHeight="1" x14ac:dyDescent="0.25">
      <c r="A393" t="s">
        <v>925</v>
      </c>
      <c r="B393" t="s">
        <v>926</v>
      </c>
      <c r="C393" t="s">
        <v>109</v>
      </c>
      <c r="D393" t="s">
        <v>112</v>
      </c>
      <c r="E393" s="184">
        <v>7.99</v>
      </c>
    </row>
    <row r="394" spans="1:5" ht="14.25" customHeight="1" x14ac:dyDescent="0.25">
      <c r="A394" t="s">
        <v>927</v>
      </c>
      <c r="B394" t="s">
        <v>928</v>
      </c>
      <c r="C394" t="s">
        <v>109</v>
      </c>
      <c r="D394" t="s">
        <v>112</v>
      </c>
      <c r="E394" s="184">
        <v>4.79</v>
      </c>
    </row>
    <row r="395" spans="1:5" ht="14.25" customHeight="1" x14ac:dyDescent="0.25">
      <c r="A395" t="s">
        <v>929</v>
      </c>
      <c r="B395" t="s">
        <v>930</v>
      </c>
      <c r="C395" t="s">
        <v>114</v>
      </c>
      <c r="D395" t="s">
        <v>112</v>
      </c>
      <c r="E395" s="184">
        <v>3.99</v>
      </c>
    </row>
    <row r="396" spans="1:5" ht="14.25" customHeight="1" x14ac:dyDescent="0.25">
      <c r="A396" t="s">
        <v>931</v>
      </c>
      <c r="B396" t="s">
        <v>932</v>
      </c>
      <c r="C396" t="s">
        <v>118</v>
      </c>
      <c r="D396" t="s">
        <v>112</v>
      </c>
      <c r="E396" s="184">
        <v>55.99</v>
      </c>
    </row>
    <row r="397" spans="1:5" ht="14.25" customHeight="1" x14ac:dyDescent="0.25">
      <c r="A397" t="s">
        <v>933</v>
      </c>
      <c r="B397" t="s">
        <v>934</v>
      </c>
      <c r="C397" t="s">
        <v>120</v>
      </c>
      <c r="D397" t="s">
        <v>112</v>
      </c>
      <c r="E397" s="184">
        <v>19.989999999999998</v>
      </c>
    </row>
    <row r="398" spans="1:5" ht="14.25" customHeight="1" x14ac:dyDescent="0.25">
      <c r="A398" t="s">
        <v>935</v>
      </c>
      <c r="B398" t="s">
        <v>936</v>
      </c>
      <c r="C398" t="s">
        <v>118</v>
      </c>
      <c r="D398" t="s">
        <v>112</v>
      </c>
      <c r="E398" s="184">
        <v>1.59</v>
      </c>
    </row>
    <row r="399" spans="1:5" ht="14.25" customHeight="1" x14ac:dyDescent="0.25">
      <c r="A399" t="s">
        <v>937</v>
      </c>
      <c r="B399" t="s">
        <v>938</v>
      </c>
      <c r="C399" t="s">
        <v>114</v>
      </c>
      <c r="D399" t="s">
        <v>112</v>
      </c>
      <c r="E399" s="184">
        <v>3.99</v>
      </c>
    </row>
    <row r="400" spans="1:5" ht="14.25" customHeight="1" x14ac:dyDescent="0.25">
      <c r="A400" t="s">
        <v>939</v>
      </c>
      <c r="B400" t="s">
        <v>940</v>
      </c>
      <c r="C400" t="s">
        <v>115</v>
      </c>
      <c r="D400" t="s">
        <v>112</v>
      </c>
      <c r="E400" s="184">
        <v>19.989999999999998</v>
      </c>
    </row>
    <row r="401" spans="1:5" ht="14.25" customHeight="1" x14ac:dyDescent="0.25">
      <c r="A401" t="s">
        <v>941</v>
      </c>
      <c r="B401" t="s">
        <v>942</v>
      </c>
      <c r="C401" t="s">
        <v>109</v>
      </c>
      <c r="D401" t="s">
        <v>112</v>
      </c>
      <c r="E401" s="184">
        <v>11.99</v>
      </c>
    </row>
    <row r="402" spans="1:5" ht="14.25" customHeight="1" x14ac:dyDescent="0.25">
      <c r="A402" t="s">
        <v>943</v>
      </c>
      <c r="B402" t="s">
        <v>944</v>
      </c>
      <c r="C402" t="s">
        <v>120</v>
      </c>
      <c r="D402" t="s">
        <v>112</v>
      </c>
      <c r="E402" s="184">
        <v>51.99</v>
      </c>
    </row>
    <row r="403" spans="1:5" ht="14.25" customHeight="1" x14ac:dyDescent="0.25">
      <c r="A403" t="s">
        <v>945</v>
      </c>
      <c r="B403" t="s">
        <v>946</v>
      </c>
      <c r="C403" t="s">
        <v>120</v>
      </c>
      <c r="D403" t="s">
        <v>112</v>
      </c>
      <c r="E403" s="184">
        <v>39.99</v>
      </c>
    </row>
    <row r="404" spans="1:5" ht="14.25" customHeight="1" x14ac:dyDescent="0.25">
      <c r="A404" t="s">
        <v>429</v>
      </c>
      <c r="B404" t="s">
        <v>430</v>
      </c>
      <c r="C404" t="s">
        <v>118</v>
      </c>
      <c r="D404" t="s">
        <v>112</v>
      </c>
      <c r="E404" s="184">
        <v>76</v>
      </c>
    </row>
    <row r="405" spans="1:5" ht="14.25" customHeight="1" x14ac:dyDescent="0.25">
      <c r="A405" t="s">
        <v>947</v>
      </c>
      <c r="B405" t="s">
        <v>948</v>
      </c>
      <c r="C405" t="s">
        <v>115</v>
      </c>
      <c r="D405" t="s">
        <v>112</v>
      </c>
      <c r="E405" s="184">
        <v>19.989999999999998</v>
      </c>
    </row>
    <row r="406" spans="1:5" ht="14.25" customHeight="1" x14ac:dyDescent="0.25">
      <c r="A406" t="s">
        <v>949</v>
      </c>
      <c r="B406" t="s">
        <v>950</v>
      </c>
      <c r="C406" t="s">
        <v>120</v>
      </c>
      <c r="D406" t="s">
        <v>112</v>
      </c>
      <c r="E406" s="184">
        <v>15.99</v>
      </c>
    </row>
    <row r="407" spans="1:5" ht="14.25" customHeight="1" x14ac:dyDescent="0.25">
      <c r="A407" t="s">
        <v>951</v>
      </c>
      <c r="B407" t="s">
        <v>952</v>
      </c>
      <c r="C407" t="s">
        <v>116</v>
      </c>
      <c r="D407" t="s">
        <v>112</v>
      </c>
      <c r="E407" s="184">
        <v>999.99</v>
      </c>
    </row>
    <row r="408" spans="1:5" ht="14.25" customHeight="1" x14ac:dyDescent="0.25">
      <c r="A408" t="s">
        <v>953</v>
      </c>
      <c r="B408" t="s">
        <v>954</v>
      </c>
      <c r="C408" t="s">
        <v>115</v>
      </c>
      <c r="D408" t="s">
        <v>112</v>
      </c>
      <c r="E408" s="184">
        <v>43.99</v>
      </c>
    </row>
    <row r="409" spans="1:5" ht="14.25" customHeight="1" x14ac:dyDescent="0.25">
      <c r="A409" t="s">
        <v>955</v>
      </c>
      <c r="B409" t="s">
        <v>956</v>
      </c>
      <c r="C409" t="s">
        <v>118</v>
      </c>
      <c r="D409" t="s">
        <v>112</v>
      </c>
      <c r="E409" s="184">
        <v>43.99</v>
      </c>
    </row>
    <row r="410" spans="1:5" ht="14.25" customHeight="1" x14ac:dyDescent="0.25">
      <c r="A410" t="s">
        <v>957</v>
      </c>
      <c r="B410" t="s">
        <v>958</v>
      </c>
      <c r="C410" t="s">
        <v>116</v>
      </c>
      <c r="D410" t="s">
        <v>112</v>
      </c>
      <c r="E410" s="184">
        <v>455.99</v>
      </c>
    </row>
    <row r="411" spans="1:5" ht="14.25" customHeight="1" x14ac:dyDescent="0.25">
      <c r="A411" t="s">
        <v>959</v>
      </c>
      <c r="B411" t="s">
        <v>960</v>
      </c>
      <c r="C411" t="s">
        <v>120</v>
      </c>
      <c r="D411" t="s">
        <v>112</v>
      </c>
      <c r="E411" s="184">
        <v>31.99</v>
      </c>
    </row>
    <row r="412" spans="1:5" ht="14.25" customHeight="1" x14ac:dyDescent="0.25">
      <c r="A412" t="s">
        <v>961</v>
      </c>
      <c r="B412" t="s">
        <v>962</v>
      </c>
      <c r="C412" t="s">
        <v>115</v>
      </c>
      <c r="D412" t="s">
        <v>112</v>
      </c>
      <c r="E412" s="184">
        <v>47.99</v>
      </c>
    </row>
    <row r="413" spans="1:5" ht="14.25" customHeight="1" x14ac:dyDescent="0.25">
      <c r="A413" t="s">
        <v>963</v>
      </c>
      <c r="B413" t="s">
        <v>964</v>
      </c>
      <c r="C413" t="s">
        <v>114</v>
      </c>
      <c r="D413" t="s">
        <v>112</v>
      </c>
      <c r="E413" s="184">
        <v>12.79</v>
      </c>
    </row>
    <row r="414" spans="1:5" ht="14.25" customHeight="1" x14ac:dyDescent="0.25">
      <c r="A414" t="s">
        <v>965</v>
      </c>
      <c r="B414" t="s">
        <v>966</v>
      </c>
      <c r="C414" t="s">
        <v>113</v>
      </c>
      <c r="D414" t="s">
        <v>112</v>
      </c>
      <c r="E414" s="184">
        <v>9.59</v>
      </c>
    </row>
    <row r="415" spans="1:5" ht="14.25" customHeight="1" x14ac:dyDescent="0.25">
      <c r="A415" t="s">
        <v>967</v>
      </c>
      <c r="B415" t="s">
        <v>968</v>
      </c>
      <c r="C415" t="s">
        <v>118</v>
      </c>
      <c r="D415" t="s">
        <v>112</v>
      </c>
      <c r="E415" s="184">
        <v>11.99</v>
      </c>
    </row>
    <row r="416" spans="1:5" ht="14.25" customHeight="1" x14ac:dyDescent="0.25">
      <c r="A416" t="s">
        <v>969</v>
      </c>
      <c r="B416" t="s">
        <v>970</v>
      </c>
      <c r="C416" t="s">
        <v>118</v>
      </c>
      <c r="D416" t="s">
        <v>112</v>
      </c>
      <c r="E416" s="184">
        <v>1.59</v>
      </c>
    </row>
    <row r="417" spans="1:5" ht="14.25" customHeight="1" x14ac:dyDescent="0.25">
      <c r="A417" t="s">
        <v>971</v>
      </c>
      <c r="B417" t="s">
        <v>972</v>
      </c>
      <c r="C417" t="s">
        <v>113</v>
      </c>
      <c r="D417" t="s">
        <v>112</v>
      </c>
      <c r="E417" s="184">
        <v>7.19</v>
      </c>
    </row>
    <row r="418" spans="1:5" ht="14.25" customHeight="1" x14ac:dyDescent="0.25">
      <c r="A418" t="s">
        <v>973</v>
      </c>
      <c r="B418" t="s">
        <v>974</v>
      </c>
      <c r="C418" t="s">
        <v>115</v>
      </c>
      <c r="D418" t="s">
        <v>112</v>
      </c>
      <c r="E418" s="184">
        <v>27.99</v>
      </c>
    </row>
    <row r="419" spans="1:5" ht="14.25" customHeight="1" x14ac:dyDescent="0.25">
      <c r="A419" t="s">
        <v>975</v>
      </c>
      <c r="B419" t="s">
        <v>976</v>
      </c>
      <c r="C419" t="s">
        <v>115</v>
      </c>
      <c r="D419" t="s">
        <v>112</v>
      </c>
      <c r="E419" s="184">
        <v>255.99</v>
      </c>
    </row>
    <row r="420" spans="1:5" ht="14.25" customHeight="1" x14ac:dyDescent="0.25">
      <c r="A420" t="s">
        <v>977</v>
      </c>
      <c r="B420" t="s">
        <v>978</v>
      </c>
      <c r="C420" t="s">
        <v>120</v>
      </c>
      <c r="D420" t="s">
        <v>112</v>
      </c>
      <c r="E420" s="184">
        <v>31.99</v>
      </c>
    </row>
    <row r="421" spans="1:5" ht="14.25" customHeight="1" x14ac:dyDescent="0.25">
      <c r="A421" t="s">
        <v>979</v>
      </c>
      <c r="B421" t="s">
        <v>980</v>
      </c>
      <c r="C421" t="s">
        <v>115</v>
      </c>
      <c r="D421" t="s">
        <v>112</v>
      </c>
      <c r="E421" s="184">
        <v>5.19</v>
      </c>
    </row>
    <row r="422" spans="1:5" ht="14.25" customHeight="1" x14ac:dyDescent="0.25">
      <c r="A422" t="s">
        <v>981</v>
      </c>
      <c r="B422" t="s">
        <v>982</v>
      </c>
      <c r="C422" t="s">
        <v>120</v>
      </c>
      <c r="D422" t="s">
        <v>112</v>
      </c>
      <c r="E422" s="184">
        <v>71.989999999999995</v>
      </c>
    </row>
    <row r="423" spans="1:5" ht="14.25" customHeight="1" x14ac:dyDescent="0.25">
      <c r="A423" t="s">
        <v>983</v>
      </c>
      <c r="B423" t="s">
        <v>984</v>
      </c>
      <c r="C423" t="s">
        <v>118</v>
      </c>
      <c r="D423" t="s">
        <v>112</v>
      </c>
      <c r="E423" s="184">
        <v>27.19</v>
      </c>
    </row>
    <row r="424" spans="1:5" ht="14.25" customHeight="1" x14ac:dyDescent="0.25">
      <c r="A424" t="s">
        <v>985</v>
      </c>
      <c r="B424" t="s">
        <v>986</v>
      </c>
      <c r="C424" t="s">
        <v>120</v>
      </c>
      <c r="D424" t="s">
        <v>112</v>
      </c>
      <c r="E424" s="184">
        <v>15.99</v>
      </c>
    </row>
    <row r="425" spans="1:5" ht="14.25" customHeight="1" x14ac:dyDescent="0.25">
      <c r="A425" t="s">
        <v>987</v>
      </c>
      <c r="B425" t="s">
        <v>988</v>
      </c>
      <c r="C425" t="s">
        <v>113</v>
      </c>
      <c r="D425" t="s">
        <v>112</v>
      </c>
      <c r="E425" s="184">
        <v>11.99</v>
      </c>
    </row>
    <row r="426" spans="1:5" ht="14.25" customHeight="1" x14ac:dyDescent="0.25">
      <c r="A426" t="s">
        <v>989</v>
      </c>
      <c r="B426" t="s">
        <v>990</v>
      </c>
      <c r="C426" t="s">
        <v>116</v>
      </c>
      <c r="D426" t="s">
        <v>112</v>
      </c>
      <c r="E426" s="184">
        <v>303.2</v>
      </c>
    </row>
    <row r="427" spans="1:5" ht="14.25" customHeight="1" x14ac:dyDescent="0.25">
      <c r="A427" t="s">
        <v>991</v>
      </c>
      <c r="B427" t="s">
        <v>992</v>
      </c>
      <c r="C427" t="s">
        <v>114</v>
      </c>
      <c r="D427" t="s">
        <v>112</v>
      </c>
      <c r="E427" s="184">
        <v>3.99</v>
      </c>
    </row>
    <row r="428" spans="1:5" ht="14.25" customHeight="1" x14ac:dyDescent="0.25">
      <c r="A428" t="s">
        <v>993</v>
      </c>
      <c r="B428" t="s">
        <v>994</v>
      </c>
      <c r="C428" t="s">
        <v>115</v>
      </c>
      <c r="D428" t="s">
        <v>112</v>
      </c>
      <c r="E428" s="184">
        <v>15.99</v>
      </c>
    </row>
    <row r="429" spans="1:5" ht="14.25" customHeight="1" x14ac:dyDescent="0.25">
      <c r="A429" t="s">
        <v>995</v>
      </c>
      <c r="B429" t="s">
        <v>996</v>
      </c>
      <c r="C429" t="s">
        <v>115</v>
      </c>
      <c r="D429" t="s">
        <v>112</v>
      </c>
      <c r="E429" s="184">
        <v>31.99</v>
      </c>
    </row>
    <row r="430" spans="1:5" ht="14.25" customHeight="1" x14ac:dyDescent="0.25">
      <c r="A430" t="s">
        <v>997</v>
      </c>
      <c r="B430" t="s">
        <v>998</v>
      </c>
      <c r="C430" t="s">
        <v>118</v>
      </c>
      <c r="D430" t="s">
        <v>112</v>
      </c>
      <c r="E430" s="184">
        <v>1.59</v>
      </c>
    </row>
    <row r="431" spans="1:5" ht="14.25" customHeight="1" x14ac:dyDescent="0.25">
      <c r="A431" t="s">
        <v>999</v>
      </c>
      <c r="B431" t="s">
        <v>1000</v>
      </c>
      <c r="C431" t="s">
        <v>119</v>
      </c>
      <c r="D431" t="s">
        <v>112</v>
      </c>
      <c r="E431" s="184">
        <v>2.31</v>
      </c>
    </row>
    <row r="432" spans="1:5" ht="14.25" customHeight="1" x14ac:dyDescent="0.25">
      <c r="A432" t="s">
        <v>1001</v>
      </c>
      <c r="B432" t="s">
        <v>1002</v>
      </c>
      <c r="C432" t="s">
        <v>113</v>
      </c>
      <c r="D432" t="s">
        <v>112</v>
      </c>
      <c r="E432" s="184">
        <v>9.59</v>
      </c>
    </row>
    <row r="433" spans="1:5" ht="14.25" customHeight="1" x14ac:dyDescent="0.25">
      <c r="A433" t="s">
        <v>1003</v>
      </c>
      <c r="B433" t="s">
        <v>1004</v>
      </c>
      <c r="C433" t="s">
        <v>115</v>
      </c>
      <c r="D433" t="s">
        <v>112</v>
      </c>
      <c r="E433" s="184">
        <v>39.99</v>
      </c>
    </row>
    <row r="434" spans="1:5" ht="14.25" customHeight="1" x14ac:dyDescent="0.25">
      <c r="A434" t="s">
        <v>1005</v>
      </c>
      <c r="B434" t="s">
        <v>1006</v>
      </c>
      <c r="C434" t="s">
        <v>116</v>
      </c>
      <c r="D434" t="s">
        <v>112</v>
      </c>
      <c r="E434" s="184">
        <v>917</v>
      </c>
    </row>
    <row r="435" spans="1:5" ht="14.25" customHeight="1" x14ac:dyDescent="0.25">
      <c r="A435" t="s">
        <v>1007</v>
      </c>
      <c r="B435" t="s">
        <v>1008</v>
      </c>
      <c r="C435" t="s">
        <v>115</v>
      </c>
      <c r="D435" t="s">
        <v>112</v>
      </c>
      <c r="E435" s="184">
        <v>5.59</v>
      </c>
    </row>
    <row r="436" spans="1:5" ht="14.25" customHeight="1" x14ac:dyDescent="0.25">
      <c r="A436" t="s">
        <v>1009</v>
      </c>
      <c r="B436" t="s">
        <v>1010</v>
      </c>
      <c r="C436" t="s">
        <v>109</v>
      </c>
      <c r="D436" t="s">
        <v>112</v>
      </c>
      <c r="E436" s="184">
        <v>3.99</v>
      </c>
    </row>
    <row r="437" spans="1:5" ht="14.25" customHeight="1" x14ac:dyDescent="0.25">
      <c r="A437" t="s">
        <v>1011</v>
      </c>
      <c r="B437" t="s">
        <v>1012</v>
      </c>
      <c r="C437" t="s">
        <v>118</v>
      </c>
      <c r="D437" t="s">
        <v>112</v>
      </c>
      <c r="E437" s="184">
        <v>43.99</v>
      </c>
    </row>
    <row r="438" spans="1:5" ht="14.25" customHeight="1" x14ac:dyDescent="0.25">
      <c r="A438" t="s">
        <v>1013</v>
      </c>
      <c r="B438" t="s">
        <v>1014</v>
      </c>
      <c r="C438" t="s">
        <v>109</v>
      </c>
      <c r="D438" t="s">
        <v>112</v>
      </c>
      <c r="E438" s="184">
        <v>6.39</v>
      </c>
    </row>
    <row r="439" spans="1:5" ht="14.25" customHeight="1" x14ac:dyDescent="0.25">
      <c r="A439" t="s">
        <v>1015</v>
      </c>
      <c r="B439" t="s">
        <v>1016</v>
      </c>
      <c r="C439" t="s">
        <v>115</v>
      </c>
      <c r="D439" t="s">
        <v>112</v>
      </c>
      <c r="E439" s="184">
        <v>55.99</v>
      </c>
    </row>
    <row r="440" spans="1:5" ht="14.25" customHeight="1" x14ac:dyDescent="0.25">
      <c r="A440" t="s">
        <v>1017</v>
      </c>
      <c r="B440" t="s">
        <v>1018</v>
      </c>
      <c r="C440" t="s">
        <v>114</v>
      </c>
      <c r="D440" t="s">
        <v>112</v>
      </c>
      <c r="E440" s="184">
        <v>3.99</v>
      </c>
    </row>
    <row r="441" spans="1:5" ht="14.25" customHeight="1" x14ac:dyDescent="0.25">
      <c r="A441" t="s">
        <v>1019</v>
      </c>
      <c r="B441" t="s">
        <v>1020</v>
      </c>
      <c r="C441" t="s">
        <v>116</v>
      </c>
      <c r="D441" t="s">
        <v>112</v>
      </c>
      <c r="E441" s="184">
        <v>263.2</v>
      </c>
    </row>
    <row r="442" spans="1:5" ht="14.25" customHeight="1" x14ac:dyDescent="0.25">
      <c r="A442" t="s">
        <v>1021</v>
      </c>
      <c r="B442" t="s">
        <v>1022</v>
      </c>
      <c r="C442" t="s">
        <v>115</v>
      </c>
      <c r="D442" t="s">
        <v>112</v>
      </c>
      <c r="E442" s="184">
        <v>95.99</v>
      </c>
    </row>
    <row r="443" spans="1:5" ht="14.25" customHeight="1" x14ac:dyDescent="0.25">
      <c r="A443" t="s">
        <v>1023</v>
      </c>
      <c r="B443" t="s">
        <v>1024</v>
      </c>
      <c r="C443" t="s">
        <v>120</v>
      </c>
      <c r="D443" t="s">
        <v>112</v>
      </c>
      <c r="E443" s="184">
        <v>43.99</v>
      </c>
    </row>
    <row r="444" spans="1:5" ht="14.25" customHeight="1" x14ac:dyDescent="0.25">
      <c r="A444" t="s">
        <v>1025</v>
      </c>
      <c r="B444" t="s">
        <v>1026</v>
      </c>
      <c r="C444" t="s">
        <v>120</v>
      </c>
      <c r="D444" t="s">
        <v>112</v>
      </c>
      <c r="E444" s="184">
        <v>22.39</v>
      </c>
    </row>
    <row r="445" spans="1:5" ht="14.25" customHeight="1" x14ac:dyDescent="0.25">
      <c r="A445" t="s">
        <v>1027</v>
      </c>
      <c r="B445" t="s">
        <v>1028</v>
      </c>
      <c r="C445" t="s">
        <v>115</v>
      </c>
      <c r="D445" t="s">
        <v>112</v>
      </c>
      <c r="E445" s="184">
        <v>7.19</v>
      </c>
    </row>
    <row r="446" spans="1:5" ht="14.25" customHeight="1" x14ac:dyDescent="0.25">
      <c r="A446" t="s">
        <v>1029</v>
      </c>
      <c r="B446" t="s">
        <v>1030</v>
      </c>
      <c r="C446" t="s">
        <v>109</v>
      </c>
      <c r="D446" t="s">
        <v>112</v>
      </c>
      <c r="E446" s="184">
        <v>4.79</v>
      </c>
    </row>
    <row r="447" spans="1:5" ht="14.25" customHeight="1" x14ac:dyDescent="0.25">
      <c r="A447" t="s">
        <v>1031</v>
      </c>
      <c r="B447" t="s">
        <v>1032</v>
      </c>
      <c r="C447" t="s">
        <v>115</v>
      </c>
      <c r="D447" t="s">
        <v>112</v>
      </c>
      <c r="E447" s="184">
        <v>11.99</v>
      </c>
    </row>
    <row r="448" spans="1:5" ht="14.25" customHeight="1" x14ac:dyDescent="0.25">
      <c r="A448" t="s">
        <v>1033</v>
      </c>
      <c r="B448" t="s">
        <v>1034</v>
      </c>
      <c r="C448" t="s">
        <v>115</v>
      </c>
      <c r="D448" t="s">
        <v>112</v>
      </c>
      <c r="E448" s="184">
        <v>11.99</v>
      </c>
    </row>
    <row r="449" spans="1:5" ht="14.25" customHeight="1" x14ac:dyDescent="0.25">
      <c r="A449" t="s">
        <v>1035</v>
      </c>
      <c r="B449" t="s">
        <v>1036</v>
      </c>
      <c r="C449" t="s">
        <v>109</v>
      </c>
      <c r="D449" t="s">
        <v>112</v>
      </c>
      <c r="E449" s="184">
        <v>4.79</v>
      </c>
    </row>
    <row r="450" spans="1:5" ht="14.25" customHeight="1" x14ac:dyDescent="0.25">
      <c r="A450" t="s">
        <v>1037</v>
      </c>
      <c r="B450" t="s">
        <v>1038</v>
      </c>
      <c r="C450" t="s">
        <v>114</v>
      </c>
      <c r="D450" t="s">
        <v>112</v>
      </c>
      <c r="E450" s="184">
        <v>3.99</v>
      </c>
    </row>
    <row r="451" spans="1:5" ht="14.25" customHeight="1" x14ac:dyDescent="0.25">
      <c r="A451" t="s">
        <v>1039</v>
      </c>
      <c r="B451" t="s">
        <v>1040</v>
      </c>
      <c r="C451" t="s">
        <v>115</v>
      </c>
      <c r="D451" t="s">
        <v>112</v>
      </c>
      <c r="E451" s="184">
        <v>13.59</v>
      </c>
    </row>
    <row r="452" spans="1:5" ht="14.25" customHeight="1" x14ac:dyDescent="0.25">
      <c r="A452" t="s">
        <v>1041</v>
      </c>
      <c r="B452" t="s">
        <v>1042</v>
      </c>
      <c r="C452" t="s">
        <v>114</v>
      </c>
      <c r="D452" t="s">
        <v>112</v>
      </c>
      <c r="E452" s="184">
        <v>12.79</v>
      </c>
    </row>
    <row r="453" spans="1:5" ht="14.25" customHeight="1" x14ac:dyDescent="0.25">
      <c r="A453" t="s">
        <v>1043</v>
      </c>
      <c r="B453" t="s">
        <v>1044</v>
      </c>
      <c r="C453" t="s">
        <v>114</v>
      </c>
      <c r="D453" t="s">
        <v>112</v>
      </c>
      <c r="E453" s="184">
        <v>5.59</v>
      </c>
    </row>
    <row r="454" spans="1:5" ht="14.25" customHeight="1" x14ac:dyDescent="0.25">
      <c r="A454" t="s">
        <v>1045</v>
      </c>
      <c r="B454" t="s">
        <v>1046</v>
      </c>
      <c r="C454" t="s">
        <v>115</v>
      </c>
      <c r="D454" t="s">
        <v>112</v>
      </c>
      <c r="E454" s="184">
        <v>17.59</v>
      </c>
    </row>
    <row r="455" spans="1:5" ht="14.25" customHeight="1" x14ac:dyDescent="0.25">
      <c r="A455" t="s">
        <v>1047</v>
      </c>
      <c r="B455" t="s">
        <v>1048</v>
      </c>
      <c r="C455" t="s">
        <v>115</v>
      </c>
      <c r="D455" t="s">
        <v>112</v>
      </c>
      <c r="E455" s="184">
        <v>35.99</v>
      </c>
    </row>
    <row r="456" spans="1:5" ht="14.25" customHeight="1" x14ac:dyDescent="0.25">
      <c r="A456" t="s">
        <v>1049</v>
      </c>
      <c r="B456" t="s">
        <v>1050</v>
      </c>
      <c r="C456" t="s">
        <v>120</v>
      </c>
      <c r="D456" t="s">
        <v>112</v>
      </c>
      <c r="E456" s="184">
        <v>31.99</v>
      </c>
    </row>
    <row r="457" spans="1:5" ht="14.25" customHeight="1" x14ac:dyDescent="0.25">
      <c r="A457" t="s">
        <v>1051</v>
      </c>
      <c r="B457" t="s">
        <v>1052</v>
      </c>
      <c r="C457" t="s">
        <v>120</v>
      </c>
      <c r="D457" t="s">
        <v>112</v>
      </c>
      <c r="E457" s="184">
        <v>30.39</v>
      </c>
    </row>
    <row r="458" spans="1:5" ht="14.25" customHeight="1" x14ac:dyDescent="0.25">
      <c r="A458" t="s">
        <v>1053</v>
      </c>
      <c r="B458" t="s">
        <v>1054</v>
      </c>
      <c r="C458" t="s">
        <v>113</v>
      </c>
      <c r="D458" t="s">
        <v>112</v>
      </c>
      <c r="E458" s="184">
        <v>7.99</v>
      </c>
    </row>
    <row r="459" spans="1:5" ht="14.25" customHeight="1" x14ac:dyDescent="0.25">
      <c r="A459" t="s">
        <v>1055</v>
      </c>
      <c r="B459" t="s">
        <v>1056</v>
      </c>
      <c r="C459" t="s">
        <v>116</v>
      </c>
      <c r="D459" t="s">
        <v>112</v>
      </c>
      <c r="E459" s="184">
        <v>999.99</v>
      </c>
    </row>
    <row r="460" spans="1:5" ht="14.25" customHeight="1" x14ac:dyDescent="0.25">
      <c r="A460" t="s">
        <v>1057</v>
      </c>
      <c r="B460" t="s">
        <v>1058</v>
      </c>
      <c r="C460" t="s">
        <v>116</v>
      </c>
      <c r="D460" t="s">
        <v>112</v>
      </c>
      <c r="E460" s="184">
        <v>623.99</v>
      </c>
    </row>
    <row r="461" spans="1:5" ht="14.25" customHeight="1" x14ac:dyDescent="0.25">
      <c r="A461" t="s">
        <v>1059</v>
      </c>
      <c r="B461" t="s">
        <v>1060</v>
      </c>
      <c r="C461" t="s">
        <v>118</v>
      </c>
      <c r="D461" t="s">
        <v>112</v>
      </c>
      <c r="E461" s="184">
        <v>51.99</v>
      </c>
    </row>
    <row r="462" spans="1:5" ht="14.25" customHeight="1" x14ac:dyDescent="0.25">
      <c r="A462" t="s">
        <v>1061</v>
      </c>
      <c r="B462" t="s">
        <v>1062</v>
      </c>
      <c r="C462" t="s">
        <v>115</v>
      </c>
      <c r="D462" t="s">
        <v>112</v>
      </c>
      <c r="E462" s="184">
        <v>25.59</v>
      </c>
    </row>
    <row r="463" spans="1:5" ht="14.25" customHeight="1" x14ac:dyDescent="0.25">
      <c r="A463" t="s">
        <v>1063</v>
      </c>
      <c r="B463" t="s">
        <v>1064</v>
      </c>
      <c r="C463" t="s">
        <v>115</v>
      </c>
      <c r="D463" t="s">
        <v>112</v>
      </c>
      <c r="E463" s="184">
        <v>279.99</v>
      </c>
    </row>
    <row r="464" spans="1:5" ht="14.25" customHeight="1" x14ac:dyDescent="0.25">
      <c r="A464" t="s">
        <v>1065</v>
      </c>
      <c r="B464" t="s">
        <v>1066</v>
      </c>
      <c r="C464" t="s">
        <v>118</v>
      </c>
      <c r="D464" t="s">
        <v>112</v>
      </c>
      <c r="E464" s="184">
        <v>46.39</v>
      </c>
    </row>
    <row r="465" spans="1:5" ht="14.25" customHeight="1" x14ac:dyDescent="0.25">
      <c r="A465" t="s">
        <v>1067</v>
      </c>
      <c r="B465" t="s">
        <v>1068</v>
      </c>
      <c r="C465" t="s">
        <v>120</v>
      </c>
      <c r="D465" t="s">
        <v>112</v>
      </c>
      <c r="E465" s="184">
        <v>30.39</v>
      </c>
    </row>
    <row r="466" spans="1:5" ht="14.25" customHeight="1" x14ac:dyDescent="0.25">
      <c r="A466" t="s">
        <v>1069</v>
      </c>
      <c r="B466" t="s">
        <v>1070</v>
      </c>
      <c r="C466" t="s">
        <v>115</v>
      </c>
      <c r="D466" t="s">
        <v>112</v>
      </c>
      <c r="E466" s="184">
        <v>231.99</v>
      </c>
    </row>
    <row r="467" spans="1:5" ht="14.25" customHeight="1" x14ac:dyDescent="0.25">
      <c r="A467" t="s">
        <v>1071</v>
      </c>
      <c r="B467" t="s">
        <v>1072</v>
      </c>
      <c r="C467" t="s">
        <v>118</v>
      </c>
      <c r="D467" t="s">
        <v>112</v>
      </c>
      <c r="E467" s="184">
        <v>71.989999999999995</v>
      </c>
    </row>
    <row r="468" spans="1:5" ht="14.25" customHeight="1" x14ac:dyDescent="0.25">
      <c r="A468" t="s">
        <v>1073</v>
      </c>
      <c r="B468" t="s">
        <v>1074</v>
      </c>
      <c r="C468" t="s">
        <v>115</v>
      </c>
      <c r="D468" t="s">
        <v>112</v>
      </c>
      <c r="E468" s="184">
        <v>3.99</v>
      </c>
    </row>
    <row r="469" spans="1:5" ht="14.25" customHeight="1" x14ac:dyDescent="0.25">
      <c r="A469" t="s">
        <v>1075</v>
      </c>
      <c r="B469" t="s">
        <v>1076</v>
      </c>
      <c r="C469" t="s">
        <v>115</v>
      </c>
      <c r="D469" t="s">
        <v>112</v>
      </c>
      <c r="E469" s="184">
        <v>59.99</v>
      </c>
    </row>
    <row r="470" spans="1:5" ht="14.25" customHeight="1" x14ac:dyDescent="0.25">
      <c r="A470" t="s">
        <v>1077</v>
      </c>
      <c r="B470" t="s">
        <v>1078</v>
      </c>
      <c r="C470" t="s">
        <v>115</v>
      </c>
      <c r="D470" t="s">
        <v>112</v>
      </c>
      <c r="E470" s="184">
        <v>335.19</v>
      </c>
    </row>
    <row r="471" spans="1:5" ht="14.25" customHeight="1" x14ac:dyDescent="0.25">
      <c r="A471" t="s">
        <v>1079</v>
      </c>
      <c r="B471" t="s">
        <v>1080</v>
      </c>
      <c r="C471" t="s">
        <v>120</v>
      </c>
      <c r="D471" t="s">
        <v>112</v>
      </c>
      <c r="E471" s="184">
        <v>4.79</v>
      </c>
    </row>
    <row r="472" spans="1:5" ht="14.25" customHeight="1" x14ac:dyDescent="0.25">
      <c r="A472" t="s">
        <v>1081</v>
      </c>
      <c r="B472" t="s">
        <v>1082</v>
      </c>
      <c r="C472" t="s">
        <v>115</v>
      </c>
      <c r="D472" t="s">
        <v>112</v>
      </c>
      <c r="E472" s="184">
        <v>39.99</v>
      </c>
    </row>
    <row r="473" spans="1:5" ht="14.25" customHeight="1" x14ac:dyDescent="0.25">
      <c r="A473" t="s">
        <v>1083</v>
      </c>
      <c r="B473" t="s">
        <v>1084</v>
      </c>
      <c r="C473" t="s">
        <v>118</v>
      </c>
      <c r="D473" t="s">
        <v>112</v>
      </c>
      <c r="E473" s="184">
        <v>1.59</v>
      </c>
    </row>
    <row r="474" spans="1:5" ht="14.25" customHeight="1" x14ac:dyDescent="0.25">
      <c r="A474" t="s">
        <v>1085</v>
      </c>
      <c r="B474" t="s">
        <v>1086</v>
      </c>
      <c r="C474" t="s">
        <v>114</v>
      </c>
      <c r="D474" t="s">
        <v>112</v>
      </c>
      <c r="E474" s="184">
        <v>12.79</v>
      </c>
    </row>
    <row r="475" spans="1:5" ht="14.25" customHeight="1" x14ac:dyDescent="0.25">
      <c r="A475" t="s">
        <v>1087</v>
      </c>
      <c r="B475" t="s">
        <v>1088</v>
      </c>
      <c r="C475" t="s">
        <v>114</v>
      </c>
      <c r="D475" t="s">
        <v>112</v>
      </c>
      <c r="E475" s="184">
        <v>12.79</v>
      </c>
    </row>
    <row r="476" spans="1:5" ht="14.25" customHeight="1" x14ac:dyDescent="0.25">
      <c r="A476" t="s">
        <v>1089</v>
      </c>
      <c r="B476" t="s">
        <v>1090</v>
      </c>
      <c r="C476" t="s">
        <v>120</v>
      </c>
      <c r="D476" t="s">
        <v>112</v>
      </c>
      <c r="E476" s="184">
        <v>43.99</v>
      </c>
    </row>
    <row r="477" spans="1:5" ht="14.25" customHeight="1" x14ac:dyDescent="0.25">
      <c r="A477" t="s">
        <v>1091</v>
      </c>
      <c r="B477" t="s">
        <v>1092</v>
      </c>
      <c r="C477" t="s">
        <v>115</v>
      </c>
      <c r="D477" t="s">
        <v>112</v>
      </c>
      <c r="E477" s="184">
        <v>4.3899999999999997</v>
      </c>
    </row>
    <row r="478" spans="1:5" ht="14.25" customHeight="1" x14ac:dyDescent="0.25">
      <c r="A478" t="s">
        <v>1093</v>
      </c>
      <c r="B478" t="s">
        <v>1094</v>
      </c>
      <c r="C478" t="s">
        <v>113</v>
      </c>
      <c r="D478" t="s">
        <v>112</v>
      </c>
      <c r="E478" s="184">
        <v>15.99</v>
      </c>
    </row>
    <row r="479" spans="1:5" ht="14.25" customHeight="1" x14ac:dyDescent="0.25">
      <c r="A479" t="s">
        <v>1095</v>
      </c>
      <c r="B479" t="s">
        <v>1096</v>
      </c>
      <c r="C479" t="s">
        <v>115</v>
      </c>
      <c r="D479" t="s">
        <v>112</v>
      </c>
      <c r="E479" s="184">
        <v>57.59</v>
      </c>
    </row>
    <row r="480" spans="1:5" ht="14.25" customHeight="1" x14ac:dyDescent="0.25">
      <c r="A480" t="s">
        <v>1097</v>
      </c>
      <c r="B480" t="s">
        <v>1098</v>
      </c>
      <c r="C480" t="s">
        <v>114</v>
      </c>
      <c r="D480" t="s">
        <v>112</v>
      </c>
      <c r="E480" s="184">
        <v>12.79</v>
      </c>
    </row>
    <row r="481" spans="1:5" ht="14.25" customHeight="1" x14ac:dyDescent="0.25">
      <c r="A481" t="s">
        <v>1099</v>
      </c>
      <c r="B481" t="s">
        <v>1100</v>
      </c>
      <c r="C481" t="s">
        <v>115</v>
      </c>
      <c r="D481" t="s">
        <v>112</v>
      </c>
      <c r="E481" s="184">
        <v>21.6</v>
      </c>
    </row>
    <row r="482" spans="1:5" ht="14.25" customHeight="1" x14ac:dyDescent="0.25">
      <c r="A482" t="s">
        <v>1101</v>
      </c>
      <c r="B482" t="s">
        <v>1102</v>
      </c>
      <c r="C482" t="s">
        <v>114</v>
      </c>
      <c r="D482" t="s">
        <v>112</v>
      </c>
      <c r="E482" s="184">
        <v>12.79</v>
      </c>
    </row>
    <row r="483" spans="1:5" ht="14.25" customHeight="1" x14ac:dyDescent="0.25">
      <c r="A483" t="s">
        <v>1103</v>
      </c>
      <c r="B483" t="s">
        <v>1104</v>
      </c>
      <c r="C483" t="s">
        <v>120</v>
      </c>
      <c r="D483" t="s">
        <v>112</v>
      </c>
      <c r="E483" s="184">
        <v>31.99</v>
      </c>
    </row>
    <row r="484" spans="1:5" ht="14.25" customHeight="1" x14ac:dyDescent="0.25">
      <c r="A484" t="s">
        <v>1105</v>
      </c>
      <c r="B484" t="s">
        <v>1106</v>
      </c>
      <c r="C484" t="s">
        <v>114</v>
      </c>
      <c r="D484" t="s">
        <v>112</v>
      </c>
      <c r="E484" s="184">
        <v>5.59</v>
      </c>
    </row>
    <row r="485" spans="1:5" ht="14.25" customHeight="1" x14ac:dyDescent="0.25">
      <c r="A485" t="s">
        <v>1107</v>
      </c>
      <c r="B485" t="s">
        <v>1108</v>
      </c>
      <c r="C485" t="s">
        <v>120</v>
      </c>
      <c r="D485" t="s">
        <v>112</v>
      </c>
      <c r="E485" s="184">
        <v>31.99</v>
      </c>
    </row>
    <row r="486" spans="1:5" ht="14.25" customHeight="1" x14ac:dyDescent="0.25">
      <c r="A486" t="s">
        <v>1109</v>
      </c>
      <c r="B486" t="s">
        <v>1110</v>
      </c>
      <c r="C486" t="s">
        <v>119</v>
      </c>
      <c r="D486" t="s">
        <v>112</v>
      </c>
      <c r="E486" s="184">
        <v>2.39</v>
      </c>
    </row>
    <row r="487" spans="1:5" ht="14.25" customHeight="1" x14ac:dyDescent="0.25">
      <c r="A487" t="s">
        <v>1111</v>
      </c>
      <c r="B487" t="s">
        <v>1112</v>
      </c>
      <c r="C487" t="s">
        <v>120</v>
      </c>
      <c r="D487" t="s">
        <v>112</v>
      </c>
      <c r="E487" s="184">
        <v>30.39</v>
      </c>
    </row>
    <row r="488" spans="1:5" ht="14.25" customHeight="1" x14ac:dyDescent="0.25">
      <c r="A488" t="s">
        <v>1113</v>
      </c>
      <c r="B488" t="s">
        <v>1114</v>
      </c>
      <c r="C488" t="s">
        <v>114</v>
      </c>
      <c r="D488" t="s">
        <v>112</v>
      </c>
      <c r="E488" s="184">
        <v>5.59</v>
      </c>
    </row>
    <row r="489" spans="1:5" ht="14.25" customHeight="1" x14ac:dyDescent="0.25">
      <c r="A489" t="s">
        <v>1115</v>
      </c>
      <c r="B489" t="s">
        <v>1116</v>
      </c>
      <c r="C489" t="s">
        <v>115</v>
      </c>
      <c r="D489" t="s">
        <v>112</v>
      </c>
      <c r="E489" s="184">
        <v>21.6</v>
      </c>
    </row>
    <row r="490" spans="1:5" ht="14.25" customHeight="1" x14ac:dyDescent="0.25">
      <c r="A490" t="s">
        <v>1117</v>
      </c>
      <c r="B490" t="s">
        <v>1118</v>
      </c>
      <c r="C490" t="s">
        <v>115</v>
      </c>
      <c r="D490" t="s">
        <v>112</v>
      </c>
      <c r="E490" s="184">
        <v>6.79</v>
      </c>
    </row>
    <row r="491" spans="1:5" ht="14.25" customHeight="1" x14ac:dyDescent="0.25">
      <c r="A491" t="s">
        <v>1119</v>
      </c>
      <c r="B491" t="s">
        <v>1120</v>
      </c>
      <c r="C491" t="s">
        <v>109</v>
      </c>
      <c r="D491" t="s">
        <v>112</v>
      </c>
      <c r="E491" s="184">
        <v>7.99</v>
      </c>
    </row>
    <row r="492" spans="1:5" ht="14.25" customHeight="1" x14ac:dyDescent="0.25">
      <c r="A492" t="s">
        <v>1121</v>
      </c>
      <c r="B492" t="s">
        <v>1122</v>
      </c>
      <c r="C492" t="s">
        <v>118</v>
      </c>
      <c r="D492" t="s">
        <v>112</v>
      </c>
      <c r="E492" s="184">
        <v>11.99</v>
      </c>
    </row>
    <row r="493" spans="1:5" ht="14.25" customHeight="1" x14ac:dyDescent="0.25">
      <c r="A493" t="s">
        <v>1123</v>
      </c>
      <c r="B493" t="s">
        <v>1124</v>
      </c>
      <c r="C493" t="s">
        <v>115</v>
      </c>
      <c r="D493" t="s">
        <v>112</v>
      </c>
      <c r="E493" s="184">
        <v>27.99</v>
      </c>
    </row>
    <row r="494" spans="1:5" ht="14.25" customHeight="1" x14ac:dyDescent="0.25">
      <c r="A494" t="s">
        <v>1125</v>
      </c>
      <c r="B494" t="s">
        <v>1126</v>
      </c>
      <c r="C494" t="s">
        <v>120</v>
      </c>
      <c r="D494" t="s">
        <v>112</v>
      </c>
      <c r="E494" s="184">
        <v>31.99</v>
      </c>
    </row>
    <row r="495" spans="1:5" ht="14.25" customHeight="1" x14ac:dyDescent="0.25">
      <c r="A495" t="s">
        <v>1127</v>
      </c>
      <c r="B495" t="s">
        <v>1128</v>
      </c>
      <c r="C495" t="s">
        <v>120</v>
      </c>
      <c r="D495" t="s">
        <v>112</v>
      </c>
      <c r="E495" s="184">
        <v>31.99</v>
      </c>
    </row>
    <row r="496" spans="1:5" ht="14.25" customHeight="1" x14ac:dyDescent="0.25">
      <c r="A496" t="s">
        <v>1129</v>
      </c>
      <c r="B496" t="s">
        <v>1130</v>
      </c>
      <c r="C496" t="s">
        <v>118</v>
      </c>
      <c r="D496" t="s">
        <v>112</v>
      </c>
      <c r="E496" s="184">
        <v>59.99</v>
      </c>
    </row>
    <row r="497" spans="1:5" ht="14.25" customHeight="1" x14ac:dyDescent="0.25">
      <c r="A497" t="s">
        <v>1131</v>
      </c>
      <c r="B497" t="s">
        <v>1132</v>
      </c>
      <c r="C497" t="s">
        <v>118</v>
      </c>
      <c r="D497" t="s">
        <v>112</v>
      </c>
      <c r="E497" s="184">
        <v>59.99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97"/>
  <sheetViews>
    <sheetView zoomScaleNormal="100" workbookViewId="0">
      <selection activeCell="B1" sqref="B1"/>
    </sheetView>
  </sheetViews>
  <sheetFormatPr defaultColWidth="8.5703125" defaultRowHeight="15" x14ac:dyDescent="0.25"/>
  <cols>
    <col min="2" max="2" width="72.28515625" customWidth="1"/>
    <col min="3" max="3" width="19.5703125" customWidth="1"/>
    <col min="4" max="4" width="10.28515625" customWidth="1"/>
    <col min="5" max="5" width="32.85546875" customWidth="1"/>
  </cols>
  <sheetData>
    <row r="1" spans="1:5" ht="14.25" customHeight="1" x14ac:dyDescent="0.25">
      <c r="A1" t="s">
        <v>86</v>
      </c>
      <c r="B1" t="s">
        <v>87</v>
      </c>
      <c r="C1" t="s">
        <v>88</v>
      </c>
      <c r="D1" t="s">
        <v>1246</v>
      </c>
      <c r="E1" t="s">
        <v>1247</v>
      </c>
    </row>
    <row r="2" spans="1:5" ht="14.25" customHeight="1" x14ac:dyDescent="0.25">
      <c r="A2" t="s">
        <v>131</v>
      </c>
      <c r="B2" t="s">
        <v>132</v>
      </c>
      <c r="C2" t="s">
        <v>120</v>
      </c>
      <c r="D2" t="s">
        <v>110</v>
      </c>
      <c r="E2" s="185">
        <v>10255</v>
      </c>
    </row>
    <row r="3" spans="1:5" ht="14.25" customHeight="1" x14ac:dyDescent="0.25">
      <c r="A3" t="s">
        <v>133</v>
      </c>
      <c r="B3" t="s">
        <v>134</v>
      </c>
      <c r="C3" t="s">
        <v>120</v>
      </c>
      <c r="D3" t="s">
        <v>110</v>
      </c>
      <c r="E3" s="185">
        <v>1147</v>
      </c>
    </row>
    <row r="4" spans="1:5" ht="14.25" customHeight="1" x14ac:dyDescent="0.25">
      <c r="A4" t="s">
        <v>150</v>
      </c>
      <c r="B4" t="s">
        <v>151</v>
      </c>
      <c r="C4" t="s">
        <v>120</v>
      </c>
      <c r="D4" t="s">
        <v>110</v>
      </c>
      <c r="E4" s="185">
        <v>2331</v>
      </c>
    </row>
    <row r="5" spans="1:5" ht="14.25" customHeight="1" x14ac:dyDescent="0.25">
      <c r="A5" t="s">
        <v>152</v>
      </c>
      <c r="B5" t="s">
        <v>153</v>
      </c>
      <c r="C5" t="s">
        <v>120</v>
      </c>
      <c r="D5" t="s">
        <v>110</v>
      </c>
      <c r="E5" s="185">
        <v>1864</v>
      </c>
    </row>
    <row r="6" spans="1:5" ht="14.25" customHeight="1" x14ac:dyDescent="0.25">
      <c r="A6" t="s">
        <v>154</v>
      </c>
      <c r="B6" t="s">
        <v>155</v>
      </c>
      <c r="C6" t="s">
        <v>118</v>
      </c>
      <c r="D6" t="s">
        <v>110</v>
      </c>
      <c r="E6" s="185">
        <v>646</v>
      </c>
    </row>
    <row r="7" spans="1:5" ht="14.25" customHeight="1" x14ac:dyDescent="0.25">
      <c r="A7" t="s">
        <v>159</v>
      </c>
      <c r="B7" t="s">
        <v>160</v>
      </c>
      <c r="C7" t="s">
        <v>118</v>
      </c>
      <c r="D7" t="s">
        <v>110</v>
      </c>
      <c r="E7" s="185">
        <v>2425</v>
      </c>
    </row>
    <row r="8" spans="1:5" ht="14.25" customHeight="1" x14ac:dyDescent="0.25">
      <c r="A8" t="s">
        <v>162</v>
      </c>
      <c r="B8" t="s">
        <v>163</v>
      </c>
      <c r="C8" t="s">
        <v>118</v>
      </c>
      <c r="D8" t="s">
        <v>110</v>
      </c>
      <c r="E8" s="185">
        <v>161</v>
      </c>
    </row>
    <row r="9" spans="1:5" ht="14.25" customHeight="1" x14ac:dyDescent="0.25">
      <c r="A9" t="s">
        <v>165</v>
      </c>
      <c r="B9" t="s">
        <v>166</v>
      </c>
      <c r="C9" t="s">
        <v>120</v>
      </c>
      <c r="D9" t="s">
        <v>110</v>
      </c>
      <c r="E9" s="185">
        <v>1119</v>
      </c>
    </row>
    <row r="10" spans="1:5" ht="14.25" customHeight="1" x14ac:dyDescent="0.25">
      <c r="A10" t="s">
        <v>167</v>
      </c>
      <c r="B10" t="s">
        <v>168</v>
      </c>
      <c r="C10" t="s">
        <v>118</v>
      </c>
      <c r="D10" t="s">
        <v>110</v>
      </c>
      <c r="E10" s="185">
        <v>4634</v>
      </c>
    </row>
    <row r="11" spans="1:5" ht="14.25" customHeight="1" x14ac:dyDescent="0.25">
      <c r="A11" t="s">
        <v>169</v>
      </c>
      <c r="B11" t="s">
        <v>170</v>
      </c>
      <c r="C11" t="s">
        <v>120</v>
      </c>
      <c r="D11" t="s">
        <v>110</v>
      </c>
      <c r="E11" s="185">
        <v>680</v>
      </c>
    </row>
    <row r="12" spans="1:5" ht="14.25" customHeight="1" x14ac:dyDescent="0.25">
      <c r="A12" t="s">
        <v>171</v>
      </c>
      <c r="B12" t="s">
        <v>172</v>
      </c>
      <c r="C12" t="s">
        <v>119</v>
      </c>
      <c r="D12" t="s">
        <v>110</v>
      </c>
      <c r="E12" s="185">
        <v>44220</v>
      </c>
    </row>
    <row r="13" spans="1:5" ht="14.25" customHeight="1" x14ac:dyDescent="0.25">
      <c r="A13" t="s">
        <v>173</v>
      </c>
      <c r="B13" t="s">
        <v>174</v>
      </c>
      <c r="C13" t="s">
        <v>119</v>
      </c>
      <c r="D13" t="s">
        <v>110</v>
      </c>
      <c r="E13" s="185">
        <v>43956</v>
      </c>
    </row>
    <row r="14" spans="1:5" ht="14.25" customHeight="1" x14ac:dyDescent="0.25">
      <c r="A14" t="s">
        <v>175</v>
      </c>
      <c r="B14" t="s">
        <v>176</v>
      </c>
      <c r="C14" t="s">
        <v>119</v>
      </c>
      <c r="D14" t="s">
        <v>110</v>
      </c>
      <c r="E14" s="185">
        <v>18292</v>
      </c>
    </row>
    <row r="15" spans="1:5" ht="14.25" customHeight="1" x14ac:dyDescent="0.25">
      <c r="A15" t="s">
        <v>177</v>
      </c>
      <c r="B15" t="s">
        <v>178</v>
      </c>
      <c r="C15" t="s">
        <v>120</v>
      </c>
      <c r="D15" t="s">
        <v>110</v>
      </c>
      <c r="E15" s="185">
        <v>881</v>
      </c>
    </row>
    <row r="16" spans="1:5" ht="14.25" customHeight="1" x14ac:dyDescent="0.25">
      <c r="A16" t="s">
        <v>179</v>
      </c>
      <c r="B16" t="s">
        <v>180</v>
      </c>
      <c r="C16" t="s">
        <v>118</v>
      </c>
      <c r="D16" t="s">
        <v>110</v>
      </c>
      <c r="E16" s="185">
        <v>935</v>
      </c>
    </row>
    <row r="17" spans="1:5" ht="14.25" customHeight="1" x14ac:dyDescent="0.25">
      <c r="A17" t="s">
        <v>181</v>
      </c>
      <c r="B17" t="s">
        <v>182</v>
      </c>
      <c r="C17" t="s">
        <v>120</v>
      </c>
      <c r="D17" t="s">
        <v>110</v>
      </c>
      <c r="E17" s="185">
        <v>1006</v>
      </c>
    </row>
    <row r="18" spans="1:5" ht="14.25" customHeight="1" x14ac:dyDescent="0.25">
      <c r="A18" t="s">
        <v>183</v>
      </c>
      <c r="B18" t="s">
        <v>184</v>
      </c>
      <c r="C18" t="s">
        <v>109</v>
      </c>
      <c r="D18" t="s">
        <v>110</v>
      </c>
      <c r="E18" s="185">
        <v>1858</v>
      </c>
    </row>
    <row r="19" spans="1:5" ht="14.25" customHeight="1" x14ac:dyDescent="0.25">
      <c r="A19" t="s">
        <v>185</v>
      </c>
      <c r="B19" t="s">
        <v>186</v>
      </c>
      <c r="C19" t="s">
        <v>120</v>
      </c>
      <c r="D19" t="s">
        <v>110</v>
      </c>
      <c r="E19" s="185">
        <v>647</v>
      </c>
    </row>
    <row r="20" spans="1:5" ht="14.25" customHeight="1" x14ac:dyDescent="0.25">
      <c r="A20" t="s">
        <v>187</v>
      </c>
      <c r="B20" t="s">
        <v>188</v>
      </c>
      <c r="C20" t="s">
        <v>118</v>
      </c>
      <c r="D20" t="s">
        <v>110</v>
      </c>
      <c r="E20" s="185">
        <v>912</v>
      </c>
    </row>
    <row r="21" spans="1:5" ht="14.25" customHeight="1" x14ac:dyDescent="0.25">
      <c r="A21" t="s">
        <v>189</v>
      </c>
      <c r="B21" t="s">
        <v>190</v>
      </c>
      <c r="C21" t="s">
        <v>119</v>
      </c>
      <c r="D21" t="s">
        <v>110</v>
      </c>
      <c r="E21" s="185">
        <v>8307</v>
      </c>
    </row>
    <row r="22" spans="1:5" ht="14.25" customHeight="1" x14ac:dyDescent="0.25">
      <c r="A22" t="s">
        <v>191</v>
      </c>
      <c r="B22" t="s">
        <v>192</v>
      </c>
      <c r="C22" t="s">
        <v>120</v>
      </c>
      <c r="D22" t="s">
        <v>110</v>
      </c>
      <c r="E22" s="185">
        <v>1928</v>
      </c>
    </row>
    <row r="23" spans="1:5" ht="14.25" customHeight="1" x14ac:dyDescent="0.25">
      <c r="A23" t="s">
        <v>193</v>
      </c>
      <c r="B23" t="s">
        <v>194</v>
      </c>
      <c r="C23" t="s">
        <v>119</v>
      </c>
      <c r="D23" t="s">
        <v>110</v>
      </c>
      <c r="E23" s="185">
        <v>46719</v>
      </c>
    </row>
    <row r="24" spans="1:5" ht="14.25" customHeight="1" x14ac:dyDescent="0.25">
      <c r="A24" t="s">
        <v>195</v>
      </c>
      <c r="B24" t="s">
        <v>196</v>
      </c>
      <c r="C24" t="s">
        <v>120</v>
      </c>
      <c r="D24" t="s">
        <v>110</v>
      </c>
      <c r="E24" s="185">
        <v>5367</v>
      </c>
    </row>
    <row r="25" spans="1:5" ht="14.25" customHeight="1" x14ac:dyDescent="0.25">
      <c r="A25" t="s">
        <v>197</v>
      </c>
      <c r="B25" t="s">
        <v>198</v>
      </c>
      <c r="C25" t="s">
        <v>120</v>
      </c>
      <c r="D25" t="s">
        <v>110</v>
      </c>
      <c r="E25" s="185">
        <v>943</v>
      </c>
    </row>
    <row r="26" spans="1:5" ht="14.25" customHeight="1" x14ac:dyDescent="0.25">
      <c r="A26" t="s">
        <v>199</v>
      </c>
      <c r="B26" t="s">
        <v>200</v>
      </c>
      <c r="C26" t="s">
        <v>119</v>
      </c>
      <c r="D26" t="s">
        <v>110</v>
      </c>
      <c r="E26" s="185">
        <v>56869</v>
      </c>
    </row>
    <row r="27" spans="1:5" ht="14.25" customHeight="1" x14ac:dyDescent="0.25">
      <c r="A27" t="s">
        <v>201</v>
      </c>
      <c r="B27" t="s">
        <v>202</v>
      </c>
      <c r="C27" t="s">
        <v>120</v>
      </c>
      <c r="D27" t="s">
        <v>110</v>
      </c>
      <c r="E27" s="185">
        <v>2416</v>
      </c>
    </row>
    <row r="28" spans="1:5" ht="14.25" customHeight="1" x14ac:dyDescent="0.25">
      <c r="A28" t="s">
        <v>203</v>
      </c>
      <c r="B28" t="s">
        <v>204</v>
      </c>
      <c r="C28" t="s">
        <v>120</v>
      </c>
      <c r="D28" t="s">
        <v>110</v>
      </c>
      <c r="E28" s="185">
        <v>574</v>
      </c>
    </row>
    <row r="29" spans="1:5" ht="14.25" customHeight="1" x14ac:dyDescent="0.25">
      <c r="A29" t="s">
        <v>205</v>
      </c>
      <c r="B29" t="s">
        <v>206</v>
      </c>
      <c r="C29" t="s">
        <v>120</v>
      </c>
      <c r="D29" t="s">
        <v>110</v>
      </c>
      <c r="E29" s="185">
        <v>1280</v>
      </c>
    </row>
    <row r="30" spans="1:5" ht="14.25" customHeight="1" x14ac:dyDescent="0.25">
      <c r="A30" t="s">
        <v>207</v>
      </c>
      <c r="B30" t="s">
        <v>208</v>
      </c>
      <c r="C30" t="s">
        <v>119</v>
      </c>
      <c r="D30" t="s">
        <v>110</v>
      </c>
      <c r="E30" s="185">
        <v>4083</v>
      </c>
    </row>
    <row r="31" spans="1:5" ht="14.25" customHeight="1" x14ac:dyDescent="0.25">
      <c r="A31" t="s">
        <v>209</v>
      </c>
      <c r="B31" t="s">
        <v>210</v>
      </c>
      <c r="C31" t="s">
        <v>120</v>
      </c>
      <c r="D31" t="s">
        <v>110</v>
      </c>
      <c r="E31" s="185">
        <v>757</v>
      </c>
    </row>
    <row r="32" spans="1:5" ht="14.25" customHeight="1" x14ac:dyDescent="0.25">
      <c r="A32" t="s">
        <v>211</v>
      </c>
      <c r="B32" t="s">
        <v>212</v>
      </c>
      <c r="C32" t="s">
        <v>118</v>
      </c>
      <c r="D32" t="s">
        <v>110</v>
      </c>
      <c r="E32" s="185">
        <v>395</v>
      </c>
    </row>
    <row r="33" spans="1:5" ht="14.25" customHeight="1" x14ac:dyDescent="0.25">
      <c r="A33" t="s">
        <v>213</v>
      </c>
      <c r="B33" t="s">
        <v>214</v>
      </c>
      <c r="C33" t="s">
        <v>120</v>
      </c>
      <c r="D33" t="s">
        <v>110</v>
      </c>
      <c r="E33" s="185">
        <v>674</v>
      </c>
    </row>
    <row r="34" spans="1:5" ht="14.25" customHeight="1" x14ac:dyDescent="0.25">
      <c r="A34" t="s">
        <v>215</v>
      </c>
      <c r="B34" t="s">
        <v>216</v>
      </c>
      <c r="C34" t="s">
        <v>118</v>
      </c>
      <c r="D34" t="s">
        <v>110</v>
      </c>
      <c r="E34" s="185">
        <v>2608</v>
      </c>
    </row>
    <row r="35" spans="1:5" ht="14.25" customHeight="1" x14ac:dyDescent="0.25">
      <c r="A35" t="s">
        <v>217</v>
      </c>
      <c r="B35" t="s">
        <v>218</v>
      </c>
      <c r="C35" t="s">
        <v>119</v>
      </c>
      <c r="D35" t="s">
        <v>110</v>
      </c>
      <c r="E35" s="185">
        <v>33369</v>
      </c>
    </row>
    <row r="36" spans="1:5" ht="14.25" customHeight="1" x14ac:dyDescent="0.25">
      <c r="A36" t="s">
        <v>219</v>
      </c>
      <c r="B36" t="s">
        <v>220</v>
      </c>
      <c r="C36" t="s">
        <v>118</v>
      </c>
      <c r="D36" t="s">
        <v>110</v>
      </c>
      <c r="E36" s="185">
        <v>2164</v>
      </c>
    </row>
    <row r="37" spans="1:5" ht="14.25" customHeight="1" x14ac:dyDescent="0.25">
      <c r="A37" t="s">
        <v>221</v>
      </c>
      <c r="B37" t="s">
        <v>222</v>
      </c>
      <c r="C37" t="s">
        <v>115</v>
      </c>
      <c r="D37" t="s">
        <v>110</v>
      </c>
      <c r="E37" s="185">
        <v>27</v>
      </c>
    </row>
    <row r="38" spans="1:5" ht="14.25" customHeight="1" x14ac:dyDescent="0.25">
      <c r="A38" t="s">
        <v>223</v>
      </c>
      <c r="B38" t="s">
        <v>224</v>
      </c>
      <c r="C38" t="s">
        <v>118</v>
      </c>
      <c r="D38" t="s">
        <v>110</v>
      </c>
      <c r="E38" s="185">
        <v>0</v>
      </c>
    </row>
    <row r="39" spans="1:5" ht="14.25" customHeight="1" x14ac:dyDescent="0.25">
      <c r="A39" t="s">
        <v>225</v>
      </c>
      <c r="B39" t="s">
        <v>226</v>
      </c>
      <c r="C39" t="s">
        <v>119</v>
      </c>
      <c r="D39" t="s">
        <v>110</v>
      </c>
      <c r="E39" s="185">
        <v>49746</v>
      </c>
    </row>
    <row r="40" spans="1:5" ht="14.25" customHeight="1" x14ac:dyDescent="0.25">
      <c r="A40" t="s">
        <v>227</v>
      </c>
      <c r="B40" t="s">
        <v>228</v>
      </c>
      <c r="C40" t="s">
        <v>118</v>
      </c>
      <c r="D40" t="s">
        <v>110</v>
      </c>
      <c r="E40" s="185">
        <v>0</v>
      </c>
    </row>
    <row r="41" spans="1:5" ht="14.25" customHeight="1" x14ac:dyDescent="0.25">
      <c r="A41" t="s">
        <v>229</v>
      </c>
      <c r="B41" t="s">
        <v>230</v>
      </c>
      <c r="C41" t="s">
        <v>119</v>
      </c>
      <c r="D41" t="s">
        <v>110</v>
      </c>
      <c r="E41" s="185">
        <v>28665</v>
      </c>
    </row>
    <row r="42" spans="1:5" ht="14.25" customHeight="1" x14ac:dyDescent="0.25">
      <c r="A42" t="s">
        <v>231</v>
      </c>
      <c r="B42" t="s">
        <v>232</v>
      </c>
      <c r="C42" t="s">
        <v>119</v>
      </c>
      <c r="D42" t="s">
        <v>110</v>
      </c>
      <c r="E42" s="185">
        <v>18281</v>
      </c>
    </row>
    <row r="43" spans="1:5" ht="14.25" customHeight="1" x14ac:dyDescent="0.25">
      <c r="A43" t="s">
        <v>233</v>
      </c>
      <c r="B43" t="s">
        <v>234</v>
      </c>
      <c r="C43" t="s">
        <v>118</v>
      </c>
      <c r="D43" t="s">
        <v>110</v>
      </c>
      <c r="E43" s="185">
        <v>1233</v>
      </c>
    </row>
    <row r="44" spans="1:5" ht="14.25" customHeight="1" x14ac:dyDescent="0.25">
      <c r="A44" t="s">
        <v>235</v>
      </c>
      <c r="B44" t="s">
        <v>236</v>
      </c>
      <c r="C44" t="s">
        <v>119</v>
      </c>
      <c r="D44" t="s">
        <v>110</v>
      </c>
      <c r="E44" s="185">
        <v>9821</v>
      </c>
    </row>
    <row r="45" spans="1:5" ht="14.25" customHeight="1" x14ac:dyDescent="0.25">
      <c r="A45" t="s">
        <v>237</v>
      </c>
      <c r="B45" t="s">
        <v>238</v>
      </c>
      <c r="C45" t="s">
        <v>120</v>
      </c>
      <c r="D45" t="s">
        <v>110</v>
      </c>
      <c r="E45" s="185">
        <v>1740</v>
      </c>
    </row>
    <row r="46" spans="1:5" ht="14.25" customHeight="1" x14ac:dyDescent="0.25">
      <c r="A46" t="s">
        <v>239</v>
      </c>
      <c r="B46" t="s">
        <v>240</v>
      </c>
      <c r="C46" t="s">
        <v>119</v>
      </c>
      <c r="D46" t="s">
        <v>110</v>
      </c>
      <c r="E46" s="185">
        <v>88349</v>
      </c>
    </row>
    <row r="47" spans="1:5" ht="14.25" customHeight="1" x14ac:dyDescent="0.25">
      <c r="A47" t="s">
        <v>241</v>
      </c>
      <c r="B47" t="s">
        <v>242</v>
      </c>
      <c r="C47" t="s">
        <v>118</v>
      </c>
      <c r="D47" t="s">
        <v>110</v>
      </c>
      <c r="E47" s="185">
        <v>1487</v>
      </c>
    </row>
    <row r="48" spans="1:5" ht="14.25" customHeight="1" x14ac:dyDescent="0.25">
      <c r="A48" t="s">
        <v>243</v>
      </c>
      <c r="B48" t="s">
        <v>244</v>
      </c>
      <c r="C48" t="s">
        <v>119</v>
      </c>
      <c r="D48" t="s">
        <v>110</v>
      </c>
      <c r="E48" s="185">
        <v>80577</v>
      </c>
    </row>
    <row r="49" spans="1:5" ht="14.25" customHeight="1" x14ac:dyDescent="0.25">
      <c r="A49" t="s">
        <v>245</v>
      </c>
      <c r="B49" t="s">
        <v>246</v>
      </c>
      <c r="C49" t="s">
        <v>118</v>
      </c>
      <c r="D49" t="s">
        <v>110</v>
      </c>
      <c r="E49" s="185">
        <v>723</v>
      </c>
    </row>
    <row r="50" spans="1:5" ht="14.25" customHeight="1" x14ac:dyDescent="0.25">
      <c r="A50" t="s">
        <v>247</v>
      </c>
      <c r="B50" t="s">
        <v>248</v>
      </c>
      <c r="C50" t="s">
        <v>118</v>
      </c>
      <c r="D50" t="s">
        <v>110</v>
      </c>
      <c r="E50" s="185">
        <v>1160</v>
      </c>
    </row>
    <row r="51" spans="1:5" ht="14.25" customHeight="1" x14ac:dyDescent="0.25">
      <c r="A51" t="s">
        <v>249</v>
      </c>
      <c r="B51" t="s">
        <v>250</v>
      </c>
      <c r="C51" t="s">
        <v>118</v>
      </c>
      <c r="D51" t="s">
        <v>110</v>
      </c>
      <c r="E51" s="185">
        <v>1841</v>
      </c>
    </row>
    <row r="52" spans="1:5" ht="14.25" customHeight="1" x14ac:dyDescent="0.25">
      <c r="A52" t="s">
        <v>251</v>
      </c>
      <c r="B52" t="s">
        <v>252</v>
      </c>
      <c r="C52" t="s">
        <v>119</v>
      </c>
      <c r="D52" t="s">
        <v>110</v>
      </c>
      <c r="E52" s="185">
        <v>97194</v>
      </c>
    </row>
    <row r="53" spans="1:5" ht="14.25" customHeight="1" x14ac:dyDescent="0.25">
      <c r="A53" t="s">
        <v>253</v>
      </c>
      <c r="B53" t="s">
        <v>254</v>
      </c>
      <c r="C53" t="s">
        <v>118</v>
      </c>
      <c r="D53" t="s">
        <v>110</v>
      </c>
      <c r="E53" s="185">
        <v>196</v>
      </c>
    </row>
    <row r="54" spans="1:5" ht="14.25" customHeight="1" x14ac:dyDescent="0.25">
      <c r="A54" t="s">
        <v>255</v>
      </c>
      <c r="B54" t="s">
        <v>256</v>
      </c>
      <c r="C54" t="s">
        <v>118</v>
      </c>
      <c r="D54" t="s">
        <v>110</v>
      </c>
      <c r="E54" s="185">
        <v>968</v>
      </c>
    </row>
    <row r="55" spans="1:5" ht="14.25" customHeight="1" x14ac:dyDescent="0.25">
      <c r="A55" t="s">
        <v>257</v>
      </c>
      <c r="B55" t="s">
        <v>258</v>
      </c>
      <c r="C55" t="s">
        <v>120</v>
      </c>
      <c r="D55" t="s">
        <v>110</v>
      </c>
      <c r="E55" s="185">
        <v>0</v>
      </c>
    </row>
    <row r="56" spans="1:5" ht="14.25" customHeight="1" x14ac:dyDescent="0.25">
      <c r="A56" t="s">
        <v>259</v>
      </c>
      <c r="B56" t="s">
        <v>260</v>
      </c>
      <c r="C56" t="s">
        <v>109</v>
      </c>
      <c r="D56" t="s">
        <v>110</v>
      </c>
      <c r="E56" s="185">
        <v>983</v>
      </c>
    </row>
    <row r="57" spans="1:5" ht="14.25" customHeight="1" x14ac:dyDescent="0.25">
      <c r="A57" t="s">
        <v>261</v>
      </c>
      <c r="B57" t="s">
        <v>262</v>
      </c>
      <c r="C57" t="s">
        <v>118</v>
      </c>
      <c r="D57" t="s">
        <v>110</v>
      </c>
      <c r="E57" s="185">
        <v>1491</v>
      </c>
    </row>
    <row r="58" spans="1:5" ht="14.25" customHeight="1" x14ac:dyDescent="0.25">
      <c r="A58" t="s">
        <v>263</v>
      </c>
      <c r="B58" t="s">
        <v>264</v>
      </c>
      <c r="C58" t="s">
        <v>119</v>
      </c>
      <c r="D58" t="s">
        <v>110</v>
      </c>
      <c r="E58" s="185">
        <v>89222</v>
      </c>
    </row>
    <row r="59" spans="1:5" ht="14.25" customHeight="1" x14ac:dyDescent="0.25">
      <c r="A59" t="s">
        <v>265</v>
      </c>
      <c r="B59" t="s">
        <v>266</v>
      </c>
      <c r="C59" t="s">
        <v>119</v>
      </c>
      <c r="D59" t="s">
        <v>110</v>
      </c>
      <c r="E59" s="185">
        <v>41762</v>
      </c>
    </row>
    <row r="60" spans="1:5" ht="14.25" customHeight="1" x14ac:dyDescent="0.25">
      <c r="A60" t="s">
        <v>267</v>
      </c>
      <c r="B60" t="s">
        <v>268</v>
      </c>
      <c r="C60" t="s">
        <v>118</v>
      </c>
      <c r="D60" t="s">
        <v>110</v>
      </c>
      <c r="E60" s="185">
        <v>1715</v>
      </c>
    </row>
    <row r="61" spans="1:5" ht="14.25" customHeight="1" x14ac:dyDescent="0.25">
      <c r="A61" t="s">
        <v>269</v>
      </c>
      <c r="B61" t="s">
        <v>270</v>
      </c>
      <c r="C61" t="s">
        <v>118</v>
      </c>
      <c r="D61" t="s">
        <v>110</v>
      </c>
      <c r="E61" s="185">
        <v>343</v>
      </c>
    </row>
    <row r="62" spans="1:5" ht="14.25" customHeight="1" x14ac:dyDescent="0.25">
      <c r="A62" t="s">
        <v>271</v>
      </c>
      <c r="B62" t="s">
        <v>272</v>
      </c>
      <c r="C62" t="s">
        <v>120</v>
      </c>
      <c r="D62" t="s">
        <v>110</v>
      </c>
      <c r="E62" s="185">
        <v>678</v>
      </c>
    </row>
    <row r="63" spans="1:5" ht="14.25" customHeight="1" x14ac:dyDescent="0.25">
      <c r="A63" t="s">
        <v>273</v>
      </c>
      <c r="B63" t="s">
        <v>274</v>
      </c>
      <c r="C63" t="s">
        <v>118</v>
      </c>
      <c r="D63" t="s">
        <v>110</v>
      </c>
      <c r="E63" s="185">
        <v>304</v>
      </c>
    </row>
    <row r="64" spans="1:5" ht="14.25" customHeight="1" x14ac:dyDescent="0.25">
      <c r="A64" t="s">
        <v>275</v>
      </c>
      <c r="B64" t="s">
        <v>276</v>
      </c>
      <c r="C64" t="s">
        <v>118</v>
      </c>
      <c r="D64" t="s">
        <v>110</v>
      </c>
      <c r="E64" s="185">
        <v>85</v>
      </c>
    </row>
    <row r="65" spans="1:5" ht="14.25" customHeight="1" x14ac:dyDescent="0.25">
      <c r="A65" t="s">
        <v>277</v>
      </c>
      <c r="B65" t="s">
        <v>278</v>
      </c>
      <c r="C65" t="s">
        <v>118</v>
      </c>
      <c r="D65" t="s">
        <v>110</v>
      </c>
      <c r="E65" s="185">
        <v>890</v>
      </c>
    </row>
    <row r="66" spans="1:5" ht="14.25" customHeight="1" x14ac:dyDescent="0.25">
      <c r="A66" t="s">
        <v>279</v>
      </c>
      <c r="B66" t="s">
        <v>280</v>
      </c>
      <c r="C66" t="s">
        <v>118</v>
      </c>
      <c r="D66" t="s">
        <v>110</v>
      </c>
      <c r="E66" s="185">
        <v>145</v>
      </c>
    </row>
    <row r="67" spans="1:5" ht="14.25" customHeight="1" x14ac:dyDescent="0.25">
      <c r="A67" t="s">
        <v>281</v>
      </c>
      <c r="B67" t="s">
        <v>282</v>
      </c>
      <c r="C67" t="s">
        <v>120</v>
      </c>
      <c r="D67" t="s">
        <v>110</v>
      </c>
      <c r="E67" s="185">
        <v>566</v>
      </c>
    </row>
    <row r="68" spans="1:5" ht="14.25" customHeight="1" x14ac:dyDescent="0.25">
      <c r="A68" t="s">
        <v>283</v>
      </c>
      <c r="B68" t="s">
        <v>284</v>
      </c>
      <c r="C68" t="s">
        <v>120</v>
      </c>
      <c r="D68" t="s">
        <v>110</v>
      </c>
      <c r="E68" s="185">
        <v>573</v>
      </c>
    </row>
    <row r="69" spans="1:5" ht="14.25" customHeight="1" x14ac:dyDescent="0.25">
      <c r="A69" t="s">
        <v>285</v>
      </c>
      <c r="B69" t="s">
        <v>286</v>
      </c>
      <c r="C69" t="s">
        <v>120</v>
      </c>
      <c r="D69" t="s">
        <v>110</v>
      </c>
      <c r="E69" s="185">
        <v>1681</v>
      </c>
    </row>
    <row r="70" spans="1:5" ht="14.25" customHeight="1" x14ac:dyDescent="0.25">
      <c r="A70" t="s">
        <v>287</v>
      </c>
      <c r="B70" t="s">
        <v>288</v>
      </c>
      <c r="C70" t="s">
        <v>118</v>
      </c>
      <c r="D70" t="s">
        <v>110</v>
      </c>
      <c r="E70" s="185">
        <v>304</v>
      </c>
    </row>
    <row r="71" spans="1:5" ht="14.25" customHeight="1" x14ac:dyDescent="0.25">
      <c r="A71" t="s">
        <v>289</v>
      </c>
      <c r="B71" t="s">
        <v>290</v>
      </c>
      <c r="C71" t="s">
        <v>120</v>
      </c>
      <c r="D71" t="s">
        <v>110</v>
      </c>
      <c r="E71" s="185">
        <v>831</v>
      </c>
    </row>
    <row r="72" spans="1:5" ht="14.25" customHeight="1" x14ac:dyDescent="0.25">
      <c r="A72" t="s">
        <v>291</v>
      </c>
      <c r="B72" t="s">
        <v>292</v>
      </c>
      <c r="C72" t="s">
        <v>119</v>
      </c>
      <c r="D72" t="s">
        <v>110</v>
      </c>
      <c r="E72" s="185">
        <v>10710</v>
      </c>
    </row>
    <row r="73" spans="1:5" ht="14.25" customHeight="1" x14ac:dyDescent="0.25">
      <c r="A73" t="s">
        <v>293</v>
      </c>
      <c r="B73" t="s">
        <v>294</v>
      </c>
      <c r="C73" t="s">
        <v>118</v>
      </c>
      <c r="D73" t="s">
        <v>110</v>
      </c>
      <c r="E73" s="185">
        <v>1210</v>
      </c>
    </row>
    <row r="74" spans="1:5" ht="14.25" customHeight="1" x14ac:dyDescent="0.25">
      <c r="A74" t="s">
        <v>295</v>
      </c>
      <c r="B74" t="s">
        <v>296</v>
      </c>
      <c r="C74" t="s">
        <v>120</v>
      </c>
      <c r="D74" t="s">
        <v>110</v>
      </c>
      <c r="E74" s="185">
        <v>104</v>
      </c>
    </row>
    <row r="75" spans="1:5" ht="14.25" customHeight="1" x14ac:dyDescent="0.25">
      <c r="A75" t="s">
        <v>297</v>
      </c>
      <c r="B75" t="s">
        <v>298</v>
      </c>
      <c r="C75" t="s">
        <v>120</v>
      </c>
      <c r="D75" t="s">
        <v>110</v>
      </c>
      <c r="E75" s="185">
        <v>1087</v>
      </c>
    </row>
    <row r="76" spans="1:5" ht="14.25" customHeight="1" x14ac:dyDescent="0.25">
      <c r="A76" t="s">
        <v>299</v>
      </c>
      <c r="B76" t="s">
        <v>300</v>
      </c>
      <c r="C76" t="s">
        <v>118</v>
      </c>
      <c r="D76" t="s">
        <v>110</v>
      </c>
      <c r="E76" s="185">
        <v>175</v>
      </c>
    </row>
    <row r="77" spans="1:5" ht="14.25" customHeight="1" x14ac:dyDescent="0.25">
      <c r="A77" t="s">
        <v>301</v>
      </c>
      <c r="B77" t="s">
        <v>302</v>
      </c>
      <c r="C77" t="s">
        <v>120</v>
      </c>
      <c r="D77" t="s">
        <v>110</v>
      </c>
      <c r="E77" s="185">
        <v>1608</v>
      </c>
    </row>
    <row r="78" spans="1:5" ht="14.25" customHeight="1" x14ac:dyDescent="0.25">
      <c r="A78" t="s">
        <v>303</v>
      </c>
      <c r="B78" t="s">
        <v>304</v>
      </c>
      <c r="C78" t="s">
        <v>119</v>
      </c>
      <c r="D78" t="s">
        <v>110</v>
      </c>
      <c r="E78" s="185">
        <v>16549</v>
      </c>
    </row>
    <row r="79" spans="1:5" ht="14.25" customHeight="1" x14ac:dyDescent="0.25">
      <c r="A79" t="s">
        <v>305</v>
      </c>
      <c r="B79" t="s">
        <v>306</v>
      </c>
      <c r="C79" t="s">
        <v>120</v>
      </c>
      <c r="D79" t="s">
        <v>110</v>
      </c>
      <c r="E79" s="185">
        <v>157</v>
      </c>
    </row>
    <row r="80" spans="1:5" ht="14.25" customHeight="1" x14ac:dyDescent="0.25">
      <c r="A80" t="s">
        <v>307</v>
      </c>
      <c r="B80" t="s">
        <v>308</v>
      </c>
      <c r="C80" t="s">
        <v>109</v>
      </c>
      <c r="D80" t="s">
        <v>110</v>
      </c>
      <c r="E80" s="185">
        <v>1028</v>
      </c>
    </row>
    <row r="81" spans="1:5" ht="14.25" customHeight="1" x14ac:dyDescent="0.25">
      <c r="A81" t="s">
        <v>309</v>
      </c>
      <c r="B81" t="s">
        <v>310</v>
      </c>
      <c r="C81" t="s">
        <v>120</v>
      </c>
      <c r="D81" t="s">
        <v>110</v>
      </c>
      <c r="E81" s="185">
        <v>5202</v>
      </c>
    </row>
    <row r="82" spans="1:5" ht="14.25" customHeight="1" x14ac:dyDescent="0.25">
      <c r="A82" t="s">
        <v>311</v>
      </c>
      <c r="B82" t="s">
        <v>312</v>
      </c>
      <c r="C82" t="s">
        <v>118</v>
      </c>
      <c r="D82" t="s">
        <v>110</v>
      </c>
      <c r="E82" s="185">
        <v>506</v>
      </c>
    </row>
    <row r="83" spans="1:5" ht="14.25" customHeight="1" x14ac:dyDescent="0.25">
      <c r="A83" t="s">
        <v>313</v>
      </c>
      <c r="B83" t="s">
        <v>314</v>
      </c>
      <c r="C83" t="s">
        <v>120</v>
      </c>
      <c r="D83" t="s">
        <v>110</v>
      </c>
      <c r="E83" s="185">
        <v>2839</v>
      </c>
    </row>
    <row r="84" spans="1:5" ht="14.25" customHeight="1" x14ac:dyDescent="0.25">
      <c r="A84" t="s">
        <v>315</v>
      </c>
      <c r="B84" t="s">
        <v>316</v>
      </c>
      <c r="C84" t="s">
        <v>118</v>
      </c>
      <c r="D84" t="s">
        <v>110</v>
      </c>
      <c r="E84" s="185">
        <v>2</v>
      </c>
    </row>
    <row r="85" spans="1:5" ht="14.25" customHeight="1" x14ac:dyDescent="0.25">
      <c r="A85" t="s">
        <v>317</v>
      </c>
      <c r="B85" t="s">
        <v>318</v>
      </c>
      <c r="C85" t="s">
        <v>109</v>
      </c>
      <c r="D85" t="s">
        <v>110</v>
      </c>
      <c r="E85" s="185">
        <v>2677</v>
      </c>
    </row>
    <row r="86" spans="1:5" ht="14.25" customHeight="1" x14ac:dyDescent="0.25">
      <c r="A86" t="s">
        <v>319</v>
      </c>
      <c r="B86" t="s">
        <v>320</v>
      </c>
      <c r="C86" t="s">
        <v>118</v>
      </c>
      <c r="D86" t="s">
        <v>110</v>
      </c>
      <c r="E86" s="185">
        <v>346</v>
      </c>
    </row>
    <row r="87" spans="1:5" ht="14.25" customHeight="1" x14ac:dyDescent="0.25">
      <c r="A87" t="s">
        <v>311</v>
      </c>
      <c r="B87" t="s">
        <v>312</v>
      </c>
      <c r="C87" t="s">
        <v>118</v>
      </c>
      <c r="D87" t="s">
        <v>110</v>
      </c>
      <c r="E87" s="185">
        <v>506</v>
      </c>
    </row>
    <row r="88" spans="1:5" ht="14.25" customHeight="1" x14ac:dyDescent="0.25">
      <c r="A88" t="s">
        <v>321</v>
      </c>
      <c r="B88" t="s">
        <v>322</v>
      </c>
      <c r="C88" t="s">
        <v>120</v>
      </c>
      <c r="D88" t="s">
        <v>110</v>
      </c>
      <c r="E88" s="185">
        <v>1077</v>
      </c>
    </row>
    <row r="89" spans="1:5" ht="14.25" customHeight="1" x14ac:dyDescent="0.25">
      <c r="A89" t="s">
        <v>323</v>
      </c>
      <c r="B89" t="s">
        <v>324</v>
      </c>
      <c r="C89" t="s">
        <v>118</v>
      </c>
      <c r="D89" t="s">
        <v>110</v>
      </c>
      <c r="E89" s="185">
        <v>409</v>
      </c>
    </row>
    <row r="90" spans="1:5" ht="14.25" customHeight="1" x14ac:dyDescent="0.25">
      <c r="A90" t="s">
        <v>325</v>
      </c>
      <c r="B90" t="s">
        <v>326</v>
      </c>
      <c r="C90" t="s">
        <v>120</v>
      </c>
      <c r="D90" t="s">
        <v>110</v>
      </c>
      <c r="E90" s="185">
        <v>534</v>
      </c>
    </row>
    <row r="91" spans="1:5" ht="14.25" customHeight="1" x14ac:dyDescent="0.25">
      <c r="A91" t="s">
        <v>327</v>
      </c>
      <c r="B91" t="s">
        <v>328</v>
      </c>
      <c r="C91" t="s">
        <v>118</v>
      </c>
      <c r="D91" t="s">
        <v>110</v>
      </c>
      <c r="E91" s="185">
        <v>1041</v>
      </c>
    </row>
    <row r="92" spans="1:5" ht="14.25" customHeight="1" x14ac:dyDescent="0.25">
      <c r="A92" t="s">
        <v>329</v>
      </c>
      <c r="B92" t="s">
        <v>330</v>
      </c>
      <c r="C92" t="s">
        <v>118</v>
      </c>
      <c r="D92" t="s">
        <v>110</v>
      </c>
      <c r="E92" s="185">
        <v>1015</v>
      </c>
    </row>
    <row r="93" spans="1:5" ht="14.25" customHeight="1" x14ac:dyDescent="0.25">
      <c r="A93" t="s">
        <v>331</v>
      </c>
      <c r="B93" t="s">
        <v>332</v>
      </c>
      <c r="C93" t="s">
        <v>118</v>
      </c>
      <c r="D93" t="s">
        <v>110</v>
      </c>
      <c r="E93" s="185">
        <v>364</v>
      </c>
    </row>
    <row r="94" spans="1:5" ht="14.25" customHeight="1" x14ac:dyDescent="0.25">
      <c r="A94" t="s">
        <v>333</v>
      </c>
      <c r="B94" t="s">
        <v>334</v>
      </c>
      <c r="C94" t="s">
        <v>118</v>
      </c>
      <c r="D94" t="s">
        <v>110</v>
      </c>
      <c r="E94" s="185">
        <v>996</v>
      </c>
    </row>
    <row r="95" spans="1:5" ht="14.25" customHeight="1" x14ac:dyDescent="0.25">
      <c r="A95" t="s">
        <v>335</v>
      </c>
      <c r="B95" t="s">
        <v>336</v>
      </c>
      <c r="C95" t="s">
        <v>118</v>
      </c>
      <c r="D95" t="s">
        <v>110</v>
      </c>
      <c r="E95" s="185">
        <v>56</v>
      </c>
    </row>
    <row r="96" spans="1:5" ht="14.25" customHeight="1" x14ac:dyDescent="0.25">
      <c r="A96" t="s">
        <v>337</v>
      </c>
      <c r="B96" t="s">
        <v>338</v>
      </c>
      <c r="C96" t="s">
        <v>109</v>
      </c>
      <c r="D96" t="s">
        <v>110</v>
      </c>
      <c r="E96" s="185">
        <v>3053</v>
      </c>
    </row>
    <row r="97" spans="1:5" ht="14.25" customHeight="1" x14ac:dyDescent="0.25">
      <c r="A97" t="s">
        <v>339</v>
      </c>
      <c r="B97" t="s">
        <v>340</v>
      </c>
      <c r="C97" t="s">
        <v>109</v>
      </c>
      <c r="D97" t="s">
        <v>110</v>
      </c>
      <c r="E97" s="185">
        <v>767</v>
      </c>
    </row>
    <row r="98" spans="1:5" ht="14.25" customHeight="1" x14ac:dyDescent="0.25">
      <c r="A98" t="s">
        <v>341</v>
      </c>
      <c r="B98" t="s">
        <v>342</v>
      </c>
      <c r="C98" t="s">
        <v>118</v>
      </c>
      <c r="D98" t="s">
        <v>110</v>
      </c>
      <c r="E98" s="185">
        <v>202</v>
      </c>
    </row>
    <row r="99" spans="1:5" ht="14.25" customHeight="1" x14ac:dyDescent="0.25">
      <c r="A99" t="s">
        <v>343</v>
      </c>
      <c r="B99" t="s">
        <v>344</v>
      </c>
      <c r="C99" t="s">
        <v>120</v>
      </c>
      <c r="D99" t="s">
        <v>110</v>
      </c>
      <c r="E99" s="185">
        <v>404</v>
      </c>
    </row>
    <row r="100" spans="1:5" ht="14.25" customHeight="1" x14ac:dyDescent="0.25">
      <c r="A100" t="s">
        <v>345</v>
      </c>
      <c r="B100" t="s">
        <v>346</v>
      </c>
      <c r="C100" t="s">
        <v>120</v>
      </c>
      <c r="D100" t="s">
        <v>110</v>
      </c>
      <c r="E100" s="185">
        <v>3026</v>
      </c>
    </row>
    <row r="101" spans="1:5" ht="14.25" customHeight="1" x14ac:dyDescent="0.25">
      <c r="A101" t="s">
        <v>347</v>
      </c>
      <c r="B101" t="s">
        <v>348</v>
      </c>
      <c r="C101" t="s">
        <v>118</v>
      </c>
      <c r="D101" t="s">
        <v>110</v>
      </c>
      <c r="E101" s="185">
        <v>296</v>
      </c>
    </row>
    <row r="102" spans="1:5" ht="14.25" customHeight="1" x14ac:dyDescent="0.25">
      <c r="A102" t="s">
        <v>349</v>
      </c>
      <c r="B102" t="s">
        <v>350</v>
      </c>
      <c r="C102" t="s">
        <v>120</v>
      </c>
      <c r="D102" t="s">
        <v>110</v>
      </c>
      <c r="E102" s="185">
        <v>357</v>
      </c>
    </row>
    <row r="103" spans="1:5" ht="14.25" customHeight="1" x14ac:dyDescent="0.25">
      <c r="A103" t="s">
        <v>351</v>
      </c>
      <c r="B103" t="s">
        <v>352</v>
      </c>
      <c r="C103" t="s">
        <v>120</v>
      </c>
      <c r="D103" t="s">
        <v>110</v>
      </c>
      <c r="E103" s="185">
        <v>4867</v>
      </c>
    </row>
    <row r="104" spans="1:5" ht="14.25" customHeight="1" x14ac:dyDescent="0.25">
      <c r="A104" t="s">
        <v>353</v>
      </c>
      <c r="B104" t="s">
        <v>354</v>
      </c>
      <c r="C104" t="s">
        <v>120</v>
      </c>
      <c r="D104" t="s">
        <v>110</v>
      </c>
      <c r="E104" s="185">
        <v>3349</v>
      </c>
    </row>
    <row r="105" spans="1:5" ht="14.25" customHeight="1" x14ac:dyDescent="0.25">
      <c r="A105" t="s">
        <v>355</v>
      </c>
      <c r="B105" t="s">
        <v>356</v>
      </c>
      <c r="C105" t="s">
        <v>120</v>
      </c>
      <c r="D105" t="s">
        <v>110</v>
      </c>
      <c r="E105" s="185">
        <v>2522</v>
      </c>
    </row>
    <row r="106" spans="1:5" ht="14.25" customHeight="1" x14ac:dyDescent="0.25">
      <c r="A106" t="s">
        <v>357</v>
      </c>
      <c r="B106" t="s">
        <v>358</v>
      </c>
      <c r="C106" t="s">
        <v>120</v>
      </c>
      <c r="D106" t="s">
        <v>111</v>
      </c>
      <c r="E106" s="185">
        <v>257</v>
      </c>
    </row>
    <row r="107" spans="1:5" ht="14.25" customHeight="1" x14ac:dyDescent="0.25">
      <c r="A107" t="s">
        <v>359</v>
      </c>
      <c r="B107" t="s">
        <v>360</v>
      </c>
      <c r="C107" t="s">
        <v>120</v>
      </c>
      <c r="D107" t="s">
        <v>111</v>
      </c>
      <c r="E107" s="185">
        <v>258</v>
      </c>
    </row>
    <row r="108" spans="1:5" ht="14.25" customHeight="1" x14ac:dyDescent="0.25">
      <c r="A108" t="s">
        <v>361</v>
      </c>
      <c r="B108" t="s">
        <v>362</v>
      </c>
      <c r="C108" t="s">
        <v>120</v>
      </c>
      <c r="D108" t="s">
        <v>111</v>
      </c>
      <c r="E108" s="185">
        <v>686</v>
      </c>
    </row>
    <row r="109" spans="1:5" ht="14.25" customHeight="1" x14ac:dyDescent="0.25">
      <c r="A109" t="s">
        <v>363</v>
      </c>
      <c r="B109" t="s">
        <v>364</v>
      </c>
      <c r="C109" t="s">
        <v>120</v>
      </c>
      <c r="D109" t="s">
        <v>111</v>
      </c>
      <c r="E109" s="185">
        <v>687</v>
      </c>
    </row>
    <row r="110" spans="1:5" ht="14.25" customHeight="1" x14ac:dyDescent="0.25">
      <c r="A110" t="s">
        <v>365</v>
      </c>
      <c r="B110" t="s">
        <v>366</v>
      </c>
      <c r="C110" t="s">
        <v>120</v>
      </c>
      <c r="D110" t="s">
        <v>111</v>
      </c>
      <c r="E110" s="185">
        <v>1483</v>
      </c>
    </row>
    <row r="111" spans="1:5" ht="14.25" customHeight="1" x14ac:dyDescent="0.25">
      <c r="A111" t="s">
        <v>367</v>
      </c>
      <c r="B111" t="s">
        <v>368</v>
      </c>
      <c r="C111" t="s">
        <v>109</v>
      </c>
      <c r="D111" t="s">
        <v>111</v>
      </c>
      <c r="E111" s="185">
        <v>624</v>
      </c>
    </row>
    <row r="112" spans="1:5" ht="14.25" customHeight="1" x14ac:dyDescent="0.25">
      <c r="A112" t="s">
        <v>369</v>
      </c>
      <c r="B112" t="s">
        <v>370</v>
      </c>
      <c r="C112" t="s">
        <v>109</v>
      </c>
      <c r="D112" t="s">
        <v>111</v>
      </c>
      <c r="E112" s="185">
        <v>1359</v>
      </c>
    </row>
    <row r="113" spans="1:5" ht="14.25" customHeight="1" x14ac:dyDescent="0.25">
      <c r="A113" t="s">
        <v>371</v>
      </c>
      <c r="B113" t="s">
        <v>372</v>
      </c>
      <c r="C113" t="s">
        <v>120</v>
      </c>
      <c r="D113" t="s">
        <v>111</v>
      </c>
      <c r="E113" s="185">
        <v>2</v>
      </c>
    </row>
    <row r="114" spans="1:5" ht="14.25" customHeight="1" x14ac:dyDescent="0.25">
      <c r="A114" t="s">
        <v>373</v>
      </c>
      <c r="B114" t="s">
        <v>374</v>
      </c>
      <c r="C114" t="s">
        <v>118</v>
      </c>
      <c r="D114" t="s">
        <v>111</v>
      </c>
      <c r="E114" s="185">
        <v>272</v>
      </c>
    </row>
    <row r="115" spans="1:5" ht="14.25" customHeight="1" x14ac:dyDescent="0.25">
      <c r="A115" t="s">
        <v>375</v>
      </c>
      <c r="B115" t="s">
        <v>376</v>
      </c>
      <c r="C115" t="s">
        <v>120</v>
      </c>
      <c r="D115" t="s">
        <v>111</v>
      </c>
      <c r="E115" s="185">
        <v>251</v>
      </c>
    </row>
    <row r="116" spans="1:5" ht="14.25" customHeight="1" x14ac:dyDescent="0.25">
      <c r="A116" t="s">
        <v>377</v>
      </c>
      <c r="B116" t="s">
        <v>378</v>
      </c>
      <c r="C116" t="s">
        <v>120</v>
      </c>
      <c r="D116" t="s">
        <v>111</v>
      </c>
      <c r="E116" s="185">
        <v>71</v>
      </c>
    </row>
    <row r="117" spans="1:5" ht="14.25" customHeight="1" x14ac:dyDescent="0.25">
      <c r="A117" t="s">
        <v>379</v>
      </c>
      <c r="B117" t="s">
        <v>380</v>
      </c>
      <c r="C117" t="s">
        <v>120</v>
      </c>
      <c r="D117" t="s">
        <v>111</v>
      </c>
      <c r="E117" s="185">
        <v>313</v>
      </c>
    </row>
    <row r="118" spans="1:5" ht="14.25" customHeight="1" x14ac:dyDescent="0.25">
      <c r="A118" t="s">
        <v>381</v>
      </c>
      <c r="B118" t="s">
        <v>382</v>
      </c>
      <c r="C118" t="s">
        <v>119</v>
      </c>
      <c r="D118" t="s">
        <v>111</v>
      </c>
      <c r="E118" s="185">
        <v>20998</v>
      </c>
    </row>
    <row r="119" spans="1:5" ht="14.25" customHeight="1" x14ac:dyDescent="0.25">
      <c r="A119" t="s">
        <v>383</v>
      </c>
      <c r="B119" t="s">
        <v>384</v>
      </c>
      <c r="C119" t="s">
        <v>118</v>
      </c>
      <c r="D119" t="s">
        <v>111</v>
      </c>
      <c r="E119" s="185">
        <v>694</v>
      </c>
    </row>
    <row r="120" spans="1:5" ht="14.25" customHeight="1" x14ac:dyDescent="0.25">
      <c r="A120" t="s">
        <v>385</v>
      </c>
      <c r="B120" t="s">
        <v>386</v>
      </c>
      <c r="C120" t="s">
        <v>109</v>
      </c>
      <c r="D120" t="s">
        <v>111</v>
      </c>
      <c r="E120" s="185">
        <v>2032</v>
      </c>
    </row>
    <row r="121" spans="1:5" ht="14.25" customHeight="1" x14ac:dyDescent="0.25">
      <c r="A121" t="s">
        <v>387</v>
      </c>
      <c r="B121" t="s">
        <v>388</v>
      </c>
      <c r="C121" t="s">
        <v>118</v>
      </c>
      <c r="D121" t="s">
        <v>111</v>
      </c>
      <c r="E121" s="185">
        <v>295</v>
      </c>
    </row>
    <row r="122" spans="1:5" ht="14.25" customHeight="1" x14ac:dyDescent="0.25">
      <c r="A122" t="s">
        <v>389</v>
      </c>
      <c r="B122" t="s">
        <v>390</v>
      </c>
      <c r="C122" t="s">
        <v>120</v>
      </c>
      <c r="D122" t="s">
        <v>111</v>
      </c>
      <c r="E122" s="185">
        <v>267</v>
      </c>
    </row>
    <row r="123" spans="1:5" ht="14.25" customHeight="1" x14ac:dyDescent="0.25">
      <c r="A123" t="s">
        <v>391</v>
      </c>
      <c r="B123" t="s">
        <v>392</v>
      </c>
      <c r="C123" t="s">
        <v>120</v>
      </c>
      <c r="D123" t="s">
        <v>111</v>
      </c>
      <c r="E123" s="185">
        <v>4671</v>
      </c>
    </row>
    <row r="124" spans="1:5" ht="14.25" customHeight="1" x14ac:dyDescent="0.25">
      <c r="A124" t="s">
        <v>393</v>
      </c>
      <c r="B124" t="s">
        <v>394</v>
      </c>
      <c r="C124" t="s">
        <v>120</v>
      </c>
      <c r="D124" t="s">
        <v>111</v>
      </c>
      <c r="E124" s="185">
        <v>124</v>
      </c>
    </row>
    <row r="125" spans="1:5" ht="14.25" customHeight="1" x14ac:dyDescent="0.25">
      <c r="A125" t="s">
        <v>395</v>
      </c>
      <c r="B125" t="s">
        <v>396</v>
      </c>
      <c r="C125" t="s">
        <v>119</v>
      </c>
      <c r="D125" t="s">
        <v>111</v>
      </c>
      <c r="E125" s="185">
        <v>11975</v>
      </c>
    </row>
    <row r="126" spans="1:5" ht="14.25" customHeight="1" x14ac:dyDescent="0.25">
      <c r="A126" t="s">
        <v>397</v>
      </c>
      <c r="B126" t="s">
        <v>398</v>
      </c>
      <c r="C126" t="s">
        <v>120</v>
      </c>
      <c r="D126" t="s">
        <v>111</v>
      </c>
      <c r="E126" s="185">
        <v>1440</v>
      </c>
    </row>
    <row r="127" spans="1:5" ht="14.25" customHeight="1" x14ac:dyDescent="0.25">
      <c r="A127" t="s">
        <v>399</v>
      </c>
      <c r="B127" t="s">
        <v>400</v>
      </c>
      <c r="C127" t="s">
        <v>118</v>
      </c>
      <c r="D127" t="s">
        <v>111</v>
      </c>
      <c r="E127" s="185">
        <v>302</v>
      </c>
    </row>
    <row r="128" spans="1:5" ht="14.25" customHeight="1" x14ac:dyDescent="0.25">
      <c r="A128" t="s">
        <v>401</v>
      </c>
      <c r="B128" t="s">
        <v>402</v>
      </c>
      <c r="C128" t="s">
        <v>118</v>
      </c>
      <c r="D128" t="s">
        <v>111</v>
      </c>
      <c r="E128" s="185">
        <v>119</v>
      </c>
    </row>
    <row r="129" spans="1:5" ht="14.25" customHeight="1" x14ac:dyDescent="0.25">
      <c r="A129" t="s">
        <v>403</v>
      </c>
      <c r="B129" t="s">
        <v>404</v>
      </c>
      <c r="C129" t="s">
        <v>109</v>
      </c>
      <c r="D129" t="s">
        <v>111</v>
      </c>
      <c r="E129" s="185">
        <v>4124</v>
      </c>
    </row>
    <row r="130" spans="1:5" ht="14.25" customHeight="1" x14ac:dyDescent="0.25">
      <c r="A130" t="s">
        <v>405</v>
      </c>
      <c r="B130" t="s">
        <v>406</v>
      </c>
      <c r="C130" t="s">
        <v>109</v>
      </c>
      <c r="D130" t="s">
        <v>111</v>
      </c>
      <c r="E130" s="185">
        <v>4015</v>
      </c>
    </row>
    <row r="131" spans="1:5" ht="14.25" customHeight="1" x14ac:dyDescent="0.25">
      <c r="A131" t="s">
        <v>407</v>
      </c>
      <c r="B131" t="s">
        <v>408</v>
      </c>
      <c r="C131" t="s">
        <v>118</v>
      </c>
      <c r="D131" t="s">
        <v>111</v>
      </c>
      <c r="E131" s="185">
        <v>139</v>
      </c>
    </row>
    <row r="132" spans="1:5" ht="14.25" customHeight="1" x14ac:dyDescent="0.25">
      <c r="A132" t="s">
        <v>409</v>
      </c>
      <c r="B132" t="s">
        <v>410</v>
      </c>
      <c r="C132" t="s">
        <v>118</v>
      </c>
      <c r="D132" t="s">
        <v>111</v>
      </c>
      <c r="E132" s="185">
        <v>762</v>
      </c>
    </row>
    <row r="133" spans="1:5" ht="14.25" customHeight="1" x14ac:dyDescent="0.25">
      <c r="A133" t="s">
        <v>411</v>
      </c>
      <c r="B133" t="s">
        <v>412</v>
      </c>
      <c r="C133" t="s">
        <v>118</v>
      </c>
      <c r="D133" t="s">
        <v>111</v>
      </c>
      <c r="E133" s="185">
        <v>264</v>
      </c>
    </row>
    <row r="134" spans="1:5" ht="14.25" customHeight="1" x14ac:dyDescent="0.25">
      <c r="A134" t="s">
        <v>413</v>
      </c>
      <c r="B134" t="s">
        <v>414</v>
      </c>
      <c r="C134" t="s">
        <v>120</v>
      </c>
      <c r="D134" t="s">
        <v>111</v>
      </c>
      <c r="E134" s="185">
        <v>149</v>
      </c>
    </row>
    <row r="135" spans="1:5" ht="14.25" customHeight="1" x14ac:dyDescent="0.25">
      <c r="A135" t="s">
        <v>415</v>
      </c>
      <c r="B135" t="s">
        <v>416</v>
      </c>
      <c r="C135" t="s">
        <v>120</v>
      </c>
      <c r="D135" t="s">
        <v>111</v>
      </c>
      <c r="E135" s="185">
        <v>252</v>
      </c>
    </row>
    <row r="136" spans="1:5" ht="14.25" customHeight="1" x14ac:dyDescent="0.25">
      <c r="A136" t="s">
        <v>417</v>
      </c>
      <c r="B136" t="s">
        <v>418</v>
      </c>
      <c r="C136" t="s">
        <v>118</v>
      </c>
      <c r="D136" t="s">
        <v>111</v>
      </c>
      <c r="E136" s="185">
        <v>520</v>
      </c>
    </row>
    <row r="137" spans="1:5" ht="14.25" customHeight="1" x14ac:dyDescent="0.25">
      <c r="A137" t="s">
        <v>419</v>
      </c>
      <c r="B137" t="s">
        <v>420</v>
      </c>
      <c r="C137" t="s">
        <v>120</v>
      </c>
      <c r="D137" t="s">
        <v>111</v>
      </c>
      <c r="E137" s="185">
        <v>1387</v>
      </c>
    </row>
    <row r="138" spans="1:5" ht="14.25" customHeight="1" x14ac:dyDescent="0.25">
      <c r="A138" t="s">
        <v>421</v>
      </c>
      <c r="B138" t="s">
        <v>422</v>
      </c>
      <c r="C138" t="s">
        <v>120</v>
      </c>
      <c r="D138" t="s">
        <v>111</v>
      </c>
      <c r="E138" s="185">
        <v>75</v>
      </c>
    </row>
    <row r="139" spans="1:5" ht="14.25" customHeight="1" x14ac:dyDescent="0.25">
      <c r="A139" t="s">
        <v>423</v>
      </c>
      <c r="B139" t="s">
        <v>424</v>
      </c>
      <c r="C139" t="s">
        <v>120</v>
      </c>
      <c r="D139" t="s">
        <v>111</v>
      </c>
      <c r="E139" s="185">
        <v>721</v>
      </c>
    </row>
    <row r="140" spans="1:5" ht="14.25" customHeight="1" x14ac:dyDescent="0.25">
      <c r="A140" t="s">
        <v>425</v>
      </c>
      <c r="B140" t="s">
        <v>426</v>
      </c>
      <c r="C140" t="s">
        <v>120</v>
      </c>
      <c r="D140" t="s">
        <v>111</v>
      </c>
      <c r="E140" s="185">
        <v>236</v>
      </c>
    </row>
    <row r="141" spans="1:5" ht="14.25" customHeight="1" x14ac:dyDescent="0.25">
      <c r="A141" t="s">
        <v>427</v>
      </c>
      <c r="B141" t="s">
        <v>428</v>
      </c>
      <c r="C141" t="s">
        <v>118</v>
      </c>
      <c r="D141" t="s">
        <v>111</v>
      </c>
      <c r="E141" s="185">
        <v>92</v>
      </c>
    </row>
    <row r="142" spans="1:5" ht="14.25" customHeight="1" x14ac:dyDescent="0.25">
      <c r="A142" t="s">
        <v>429</v>
      </c>
      <c r="B142" t="s">
        <v>430</v>
      </c>
      <c r="C142" t="s">
        <v>118</v>
      </c>
      <c r="D142" t="s">
        <v>111</v>
      </c>
      <c r="E142" s="185">
        <v>336</v>
      </c>
    </row>
    <row r="143" spans="1:5" ht="14.25" customHeight="1" x14ac:dyDescent="0.25">
      <c r="A143" t="s">
        <v>431</v>
      </c>
      <c r="B143" t="s">
        <v>432</v>
      </c>
      <c r="C143" t="s">
        <v>118</v>
      </c>
      <c r="D143" t="s">
        <v>111</v>
      </c>
      <c r="E143" s="185">
        <v>872</v>
      </c>
    </row>
    <row r="144" spans="1:5" ht="14.25" customHeight="1" x14ac:dyDescent="0.25">
      <c r="A144" t="s">
        <v>433</v>
      </c>
      <c r="B144" t="s">
        <v>434</v>
      </c>
      <c r="C144" t="s">
        <v>118</v>
      </c>
      <c r="D144" t="s">
        <v>111</v>
      </c>
      <c r="E144" s="185">
        <v>1139</v>
      </c>
    </row>
    <row r="145" spans="1:5" ht="14.25" customHeight="1" x14ac:dyDescent="0.25">
      <c r="A145" t="s">
        <v>435</v>
      </c>
      <c r="B145" t="s">
        <v>436</v>
      </c>
      <c r="C145" t="s">
        <v>120</v>
      </c>
      <c r="D145" t="s">
        <v>111</v>
      </c>
      <c r="E145" s="185">
        <v>626</v>
      </c>
    </row>
    <row r="146" spans="1:5" ht="14.25" customHeight="1" x14ac:dyDescent="0.25">
      <c r="A146" t="s">
        <v>287</v>
      </c>
      <c r="B146" t="s">
        <v>288</v>
      </c>
      <c r="C146" t="s">
        <v>118</v>
      </c>
      <c r="D146" t="s">
        <v>111</v>
      </c>
      <c r="E146" s="185">
        <v>304</v>
      </c>
    </row>
    <row r="147" spans="1:5" ht="14.25" customHeight="1" x14ac:dyDescent="0.25">
      <c r="A147" t="s">
        <v>437</v>
      </c>
      <c r="B147" t="s">
        <v>438</v>
      </c>
      <c r="C147" t="s">
        <v>109</v>
      </c>
      <c r="D147" t="s">
        <v>111</v>
      </c>
      <c r="E147" s="185">
        <v>403</v>
      </c>
    </row>
    <row r="148" spans="1:5" ht="14.25" customHeight="1" x14ac:dyDescent="0.25">
      <c r="A148" t="s">
        <v>439</v>
      </c>
      <c r="B148" t="s">
        <v>440</v>
      </c>
      <c r="C148" t="s">
        <v>120</v>
      </c>
      <c r="D148" t="s">
        <v>111</v>
      </c>
      <c r="E148" s="185">
        <v>184</v>
      </c>
    </row>
    <row r="149" spans="1:5" ht="14.25" customHeight="1" x14ac:dyDescent="0.25">
      <c r="A149" t="s">
        <v>441</v>
      </c>
      <c r="B149" t="s">
        <v>442</v>
      </c>
      <c r="C149" t="s">
        <v>115</v>
      </c>
      <c r="D149" t="s">
        <v>111</v>
      </c>
      <c r="E149" s="185">
        <v>15</v>
      </c>
    </row>
    <row r="150" spans="1:5" ht="14.25" customHeight="1" x14ac:dyDescent="0.25">
      <c r="A150" t="s">
        <v>443</v>
      </c>
      <c r="B150" t="s">
        <v>444</v>
      </c>
      <c r="C150" t="s">
        <v>120</v>
      </c>
      <c r="D150" t="s">
        <v>111</v>
      </c>
      <c r="E150" s="185">
        <v>0</v>
      </c>
    </row>
    <row r="151" spans="1:5" ht="14.25" customHeight="1" x14ac:dyDescent="0.25">
      <c r="A151" t="s">
        <v>445</v>
      </c>
      <c r="B151" t="s">
        <v>446</v>
      </c>
      <c r="C151" t="s">
        <v>114</v>
      </c>
      <c r="D151" t="s">
        <v>111</v>
      </c>
      <c r="E151" s="185">
        <v>1102</v>
      </c>
    </row>
    <row r="152" spans="1:5" ht="14.25" customHeight="1" x14ac:dyDescent="0.25">
      <c r="A152" t="s">
        <v>447</v>
      </c>
      <c r="B152" t="s">
        <v>448</v>
      </c>
      <c r="C152" t="s">
        <v>119</v>
      </c>
      <c r="D152" t="s">
        <v>111</v>
      </c>
      <c r="E152" s="185">
        <v>8620</v>
      </c>
    </row>
    <row r="153" spans="1:5" ht="14.25" customHeight="1" x14ac:dyDescent="0.25">
      <c r="A153" t="s">
        <v>449</v>
      </c>
      <c r="B153" t="s">
        <v>450</v>
      </c>
      <c r="C153" t="s">
        <v>120</v>
      </c>
      <c r="D153" t="s">
        <v>111</v>
      </c>
      <c r="E153" s="185">
        <v>985</v>
      </c>
    </row>
    <row r="154" spans="1:5" ht="14.25" customHeight="1" x14ac:dyDescent="0.25">
      <c r="A154" t="s">
        <v>451</v>
      </c>
      <c r="B154" t="s">
        <v>452</v>
      </c>
      <c r="C154" t="s">
        <v>120</v>
      </c>
      <c r="D154" t="s">
        <v>111</v>
      </c>
      <c r="E154" s="185">
        <v>490</v>
      </c>
    </row>
    <row r="155" spans="1:5" ht="14.25" customHeight="1" x14ac:dyDescent="0.25">
      <c r="A155" t="s">
        <v>453</v>
      </c>
      <c r="B155" t="s">
        <v>454</v>
      </c>
      <c r="C155" t="s">
        <v>120</v>
      </c>
      <c r="D155" t="s">
        <v>111</v>
      </c>
      <c r="E155" s="185">
        <v>559</v>
      </c>
    </row>
    <row r="156" spans="1:5" ht="14.25" customHeight="1" x14ac:dyDescent="0.25">
      <c r="A156" t="s">
        <v>455</v>
      </c>
      <c r="B156" t="s">
        <v>456</v>
      </c>
      <c r="C156" t="s">
        <v>120</v>
      </c>
      <c r="D156" t="s">
        <v>111</v>
      </c>
      <c r="E156" s="185">
        <v>330</v>
      </c>
    </row>
    <row r="157" spans="1:5" ht="14.25" customHeight="1" x14ac:dyDescent="0.25">
      <c r="A157" t="s">
        <v>457</v>
      </c>
      <c r="B157" t="s">
        <v>458</v>
      </c>
      <c r="C157" t="s">
        <v>118</v>
      </c>
      <c r="D157" t="s">
        <v>111</v>
      </c>
      <c r="E157" s="185">
        <v>139</v>
      </c>
    </row>
    <row r="158" spans="1:5" ht="14.25" customHeight="1" x14ac:dyDescent="0.25">
      <c r="A158" t="s">
        <v>459</v>
      </c>
      <c r="B158" t="s">
        <v>460</v>
      </c>
      <c r="C158" t="s">
        <v>118</v>
      </c>
      <c r="D158" t="s">
        <v>111</v>
      </c>
      <c r="E158" s="185">
        <v>6269</v>
      </c>
    </row>
    <row r="159" spans="1:5" ht="14.25" customHeight="1" x14ac:dyDescent="0.25">
      <c r="A159" t="s">
        <v>461</v>
      </c>
      <c r="B159" t="s">
        <v>462</v>
      </c>
      <c r="C159" t="s">
        <v>118</v>
      </c>
      <c r="D159" t="s">
        <v>111</v>
      </c>
      <c r="E159" s="185">
        <v>776</v>
      </c>
    </row>
    <row r="160" spans="1:5" ht="14.25" customHeight="1" x14ac:dyDescent="0.25">
      <c r="A160" t="s">
        <v>463</v>
      </c>
      <c r="B160" t="s">
        <v>464</v>
      </c>
      <c r="C160" t="s">
        <v>120</v>
      </c>
      <c r="D160" t="s">
        <v>111</v>
      </c>
      <c r="E160" s="185">
        <v>1174</v>
      </c>
    </row>
    <row r="161" spans="1:5" ht="14.25" customHeight="1" x14ac:dyDescent="0.25">
      <c r="A161" t="s">
        <v>465</v>
      </c>
      <c r="B161" t="s">
        <v>466</v>
      </c>
      <c r="C161" t="s">
        <v>115</v>
      </c>
      <c r="D161" t="s">
        <v>111</v>
      </c>
      <c r="E161" s="185">
        <v>0</v>
      </c>
    </row>
    <row r="162" spans="1:5" ht="14.25" customHeight="1" x14ac:dyDescent="0.25">
      <c r="A162" t="s">
        <v>467</v>
      </c>
      <c r="B162" t="s">
        <v>468</v>
      </c>
      <c r="C162" t="s">
        <v>118</v>
      </c>
      <c r="D162" t="s">
        <v>111</v>
      </c>
      <c r="E162" s="185">
        <v>5769</v>
      </c>
    </row>
    <row r="163" spans="1:5" ht="14.25" customHeight="1" x14ac:dyDescent="0.25">
      <c r="A163" t="s">
        <v>469</v>
      </c>
      <c r="B163" t="s">
        <v>470</v>
      </c>
      <c r="C163" t="s">
        <v>120</v>
      </c>
      <c r="D163" t="s">
        <v>111</v>
      </c>
      <c r="E163" s="185">
        <v>6048</v>
      </c>
    </row>
    <row r="164" spans="1:5" ht="14.25" customHeight="1" x14ac:dyDescent="0.25">
      <c r="A164" t="s">
        <v>471</v>
      </c>
      <c r="B164" t="s">
        <v>472</v>
      </c>
      <c r="C164" t="s">
        <v>118</v>
      </c>
      <c r="D164" t="s">
        <v>111</v>
      </c>
      <c r="E164" s="185">
        <v>1664</v>
      </c>
    </row>
    <row r="165" spans="1:5" ht="14.25" customHeight="1" x14ac:dyDescent="0.25">
      <c r="A165" t="s">
        <v>473</v>
      </c>
      <c r="B165" t="s">
        <v>474</v>
      </c>
      <c r="C165" t="s">
        <v>109</v>
      </c>
      <c r="D165" t="s">
        <v>111</v>
      </c>
      <c r="E165" s="185">
        <v>1826</v>
      </c>
    </row>
    <row r="166" spans="1:5" ht="14.25" customHeight="1" x14ac:dyDescent="0.25">
      <c r="A166" t="s">
        <v>475</v>
      </c>
      <c r="B166" t="s">
        <v>476</v>
      </c>
      <c r="C166" t="s">
        <v>119</v>
      </c>
      <c r="D166" t="s">
        <v>111</v>
      </c>
      <c r="E166" s="185">
        <v>27388</v>
      </c>
    </row>
    <row r="167" spans="1:5" ht="14.25" customHeight="1" x14ac:dyDescent="0.25">
      <c r="A167" t="s">
        <v>477</v>
      </c>
      <c r="B167" t="s">
        <v>478</v>
      </c>
      <c r="C167" t="s">
        <v>120</v>
      </c>
      <c r="D167" t="s">
        <v>111</v>
      </c>
      <c r="E167" s="185">
        <v>1155</v>
      </c>
    </row>
    <row r="168" spans="1:5" ht="14.25" customHeight="1" x14ac:dyDescent="0.25">
      <c r="A168" t="s">
        <v>479</v>
      </c>
      <c r="B168" t="s">
        <v>480</v>
      </c>
      <c r="C168" t="s">
        <v>120</v>
      </c>
      <c r="D168" t="s">
        <v>111</v>
      </c>
      <c r="E168" s="185">
        <v>915</v>
      </c>
    </row>
    <row r="169" spans="1:5" ht="14.25" customHeight="1" x14ac:dyDescent="0.25">
      <c r="A169" t="s">
        <v>481</v>
      </c>
      <c r="B169" t="s">
        <v>482</v>
      </c>
      <c r="C169" t="s">
        <v>118</v>
      </c>
      <c r="D169" t="s">
        <v>111</v>
      </c>
      <c r="E169" s="185">
        <v>116</v>
      </c>
    </row>
    <row r="170" spans="1:5" ht="14.25" customHeight="1" x14ac:dyDescent="0.25">
      <c r="A170" t="s">
        <v>483</v>
      </c>
      <c r="B170" t="s">
        <v>484</v>
      </c>
      <c r="C170" t="s">
        <v>118</v>
      </c>
      <c r="D170" t="s">
        <v>111</v>
      </c>
      <c r="E170" s="185">
        <v>830</v>
      </c>
    </row>
    <row r="171" spans="1:5" ht="14.25" customHeight="1" x14ac:dyDescent="0.25">
      <c r="A171" t="s">
        <v>485</v>
      </c>
      <c r="B171" t="s">
        <v>486</v>
      </c>
      <c r="C171" t="s">
        <v>118</v>
      </c>
      <c r="D171" t="s">
        <v>111</v>
      </c>
      <c r="E171" s="185">
        <v>1243</v>
      </c>
    </row>
    <row r="172" spans="1:5" ht="14.25" customHeight="1" x14ac:dyDescent="0.25">
      <c r="A172" t="s">
        <v>487</v>
      </c>
      <c r="B172" t="s">
        <v>488</v>
      </c>
      <c r="C172" t="s">
        <v>119</v>
      </c>
      <c r="D172" t="s">
        <v>111</v>
      </c>
      <c r="E172" s="185">
        <v>22294</v>
      </c>
    </row>
    <row r="173" spans="1:5" ht="14.25" customHeight="1" x14ac:dyDescent="0.25">
      <c r="A173" t="s">
        <v>489</v>
      </c>
      <c r="B173" t="s">
        <v>490</v>
      </c>
      <c r="C173" t="s">
        <v>120</v>
      </c>
      <c r="D173" t="s">
        <v>111</v>
      </c>
      <c r="E173" s="185">
        <v>0</v>
      </c>
    </row>
    <row r="174" spans="1:5" ht="14.25" customHeight="1" x14ac:dyDescent="0.25">
      <c r="A174" t="s">
        <v>491</v>
      </c>
      <c r="B174" t="s">
        <v>492</v>
      </c>
      <c r="C174" t="s">
        <v>118</v>
      </c>
      <c r="D174" t="s">
        <v>111</v>
      </c>
      <c r="E174" s="185">
        <v>88</v>
      </c>
    </row>
    <row r="175" spans="1:5" ht="14.25" customHeight="1" x14ac:dyDescent="0.25">
      <c r="A175" t="s">
        <v>493</v>
      </c>
      <c r="B175" t="s">
        <v>494</v>
      </c>
      <c r="C175" t="s">
        <v>120</v>
      </c>
      <c r="D175" t="s">
        <v>111</v>
      </c>
      <c r="E175" s="185">
        <v>461</v>
      </c>
    </row>
    <row r="176" spans="1:5" ht="14.25" customHeight="1" x14ac:dyDescent="0.25">
      <c r="A176" t="s">
        <v>495</v>
      </c>
      <c r="B176" t="s">
        <v>496</v>
      </c>
      <c r="C176" t="s">
        <v>120</v>
      </c>
      <c r="D176" t="s">
        <v>111</v>
      </c>
      <c r="E176" s="185">
        <v>872</v>
      </c>
    </row>
    <row r="177" spans="1:5" ht="14.25" customHeight="1" x14ac:dyDescent="0.25">
      <c r="A177" t="s">
        <v>497</v>
      </c>
      <c r="B177" t="s">
        <v>498</v>
      </c>
      <c r="C177" t="s">
        <v>120</v>
      </c>
      <c r="D177" t="s">
        <v>111</v>
      </c>
      <c r="E177" s="185">
        <v>652</v>
      </c>
    </row>
    <row r="178" spans="1:5" ht="14.25" customHeight="1" x14ac:dyDescent="0.25">
      <c r="A178" t="s">
        <v>499</v>
      </c>
      <c r="B178" t="s">
        <v>500</v>
      </c>
      <c r="C178" t="s">
        <v>118</v>
      </c>
      <c r="D178" t="s">
        <v>111</v>
      </c>
      <c r="E178" s="185">
        <v>784</v>
      </c>
    </row>
    <row r="179" spans="1:5" ht="14.25" customHeight="1" x14ac:dyDescent="0.25">
      <c r="A179" t="s">
        <v>501</v>
      </c>
      <c r="B179" t="s">
        <v>502</v>
      </c>
      <c r="C179" t="s">
        <v>114</v>
      </c>
      <c r="D179" t="s">
        <v>111</v>
      </c>
      <c r="E179" s="185">
        <v>634</v>
      </c>
    </row>
    <row r="180" spans="1:5" ht="14.25" customHeight="1" x14ac:dyDescent="0.25">
      <c r="A180" t="s">
        <v>503</v>
      </c>
      <c r="B180" t="s">
        <v>504</v>
      </c>
      <c r="C180" t="s">
        <v>120</v>
      </c>
      <c r="D180" t="s">
        <v>111</v>
      </c>
      <c r="E180" s="185">
        <v>3266</v>
      </c>
    </row>
    <row r="181" spans="1:5" ht="14.25" customHeight="1" x14ac:dyDescent="0.25">
      <c r="A181" t="s">
        <v>505</v>
      </c>
      <c r="B181" t="s">
        <v>506</v>
      </c>
      <c r="C181" t="s">
        <v>120</v>
      </c>
      <c r="D181" t="s">
        <v>111</v>
      </c>
      <c r="E181" s="185">
        <v>764</v>
      </c>
    </row>
    <row r="182" spans="1:5" ht="14.25" customHeight="1" x14ac:dyDescent="0.25">
      <c r="A182" t="s">
        <v>507</v>
      </c>
      <c r="B182" t="s">
        <v>508</v>
      </c>
      <c r="C182" t="s">
        <v>118</v>
      </c>
      <c r="D182" t="s">
        <v>111</v>
      </c>
      <c r="E182" s="185">
        <v>1215</v>
      </c>
    </row>
    <row r="183" spans="1:5" ht="14.25" customHeight="1" x14ac:dyDescent="0.25">
      <c r="A183" t="s">
        <v>509</v>
      </c>
      <c r="B183" t="s">
        <v>510</v>
      </c>
      <c r="C183" t="s">
        <v>118</v>
      </c>
      <c r="D183" t="s">
        <v>111</v>
      </c>
      <c r="E183" s="185">
        <v>568</v>
      </c>
    </row>
    <row r="184" spans="1:5" ht="14.25" customHeight="1" x14ac:dyDescent="0.25">
      <c r="A184" t="s">
        <v>511</v>
      </c>
      <c r="B184" t="s">
        <v>512</v>
      </c>
      <c r="C184" t="s">
        <v>114</v>
      </c>
      <c r="D184" t="s">
        <v>111</v>
      </c>
      <c r="E184" s="185">
        <v>1346</v>
      </c>
    </row>
    <row r="185" spans="1:5" ht="14.25" customHeight="1" x14ac:dyDescent="0.25">
      <c r="A185" t="s">
        <v>513</v>
      </c>
      <c r="B185" t="s">
        <v>514</v>
      </c>
      <c r="C185" t="s">
        <v>109</v>
      </c>
      <c r="D185" t="s">
        <v>111</v>
      </c>
      <c r="E185" s="185">
        <v>4139</v>
      </c>
    </row>
    <row r="186" spans="1:5" ht="14.25" customHeight="1" x14ac:dyDescent="0.25">
      <c r="A186" t="s">
        <v>515</v>
      </c>
      <c r="B186" t="s">
        <v>516</v>
      </c>
      <c r="C186" t="s">
        <v>118</v>
      </c>
      <c r="D186" t="s">
        <v>111</v>
      </c>
      <c r="E186" s="185">
        <v>0</v>
      </c>
    </row>
    <row r="187" spans="1:5" ht="14.25" customHeight="1" x14ac:dyDescent="0.25">
      <c r="A187" t="s">
        <v>517</v>
      </c>
      <c r="B187" t="s">
        <v>518</v>
      </c>
      <c r="C187" t="s">
        <v>120</v>
      </c>
      <c r="D187" t="s">
        <v>111</v>
      </c>
      <c r="E187" s="185">
        <v>19</v>
      </c>
    </row>
    <row r="188" spans="1:5" ht="14.25" customHeight="1" x14ac:dyDescent="0.25">
      <c r="A188" t="s">
        <v>519</v>
      </c>
      <c r="B188" t="s">
        <v>520</v>
      </c>
      <c r="C188" t="s">
        <v>109</v>
      </c>
      <c r="D188" t="s">
        <v>111</v>
      </c>
      <c r="E188" s="185">
        <v>2389</v>
      </c>
    </row>
    <row r="189" spans="1:5" ht="14.25" customHeight="1" x14ac:dyDescent="0.25">
      <c r="A189" t="s">
        <v>521</v>
      </c>
      <c r="B189" t="s">
        <v>522</v>
      </c>
      <c r="C189" t="s">
        <v>114</v>
      </c>
      <c r="D189" t="s">
        <v>111</v>
      </c>
      <c r="E189" s="185">
        <v>2298</v>
      </c>
    </row>
    <row r="190" spans="1:5" ht="14.25" customHeight="1" x14ac:dyDescent="0.25">
      <c r="A190" t="s">
        <v>523</v>
      </c>
      <c r="B190" t="s">
        <v>524</v>
      </c>
      <c r="C190" t="s">
        <v>118</v>
      </c>
      <c r="D190" t="s">
        <v>111</v>
      </c>
      <c r="E190" s="185">
        <v>459</v>
      </c>
    </row>
    <row r="191" spans="1:5" ht="14.25" customHeight="1" x14ac:dyDescent="0.25">
      <c r="A191" t="s">
        <v>373</v>
      </c>
      <c r="B191" t="s">
        <v>374</v>
      </c>
      <c r="C191" t="s">
        <v>118</v>
      </c>
      <c r="D191" t="s">
        <v>111</v>
      </c>
      <c r="E191" s="185">
        <v>272</v>
      </c>
    </row>
    <row r="192" spans="1:5" ht="14.25" customHeight="1" x14ac:dyDescent="0.25">
      <c r="A192" t="s">
        <v>525</v>
      </c>
      <c r="B192" t="s">
        <v>526</v>
      </c>
      <c r="C192" t="s">
        <v>120</v>
      </c>
      <c r="D192" t="s">
        <v>111</v>
      </c>
      <c r="E192" s="185">
        <v>69</v>
      </c>
    </row>
    <row r="193" spans="1:5" ht="14.25" customHeight="1" x14ac:dyDescent="0.25">
      <c r="A193" t="s">
        <v>527</v>
      </c>
      <c r="B193" t="s">
        <v>528</v>
      </c>
      <c r="C193" t="s">
        <v>115</v>
      </c>
      <c r="D193" t="s">
        <v>111</v>
      </c>
      <c r="E193" s="185">
        <v>549</v>
      </c>
    </row>
    <row r="194" spans="1:5" ht="14.25" customHeight="1" x14ac:dyDescent="0.25">
      <c r="A194" t="s">
        <v>529</v>
      </c>
      <c r="B194" t="s">
        <v>530</v>
      </c>
      <c r="C194" t="s">
        <v>120</v>
      </c>
      <c r="D194" t="s">
        <v>111</v>
      </c>
      <c r="E194" s="185">
        <v>8033</v>
      </c>
    </row>
    <row r="195" spans="1:5" ht="14.25" customHeight="1" x14ac:dyDescent="0.25">
      <c r="A195" t="s">
        <v>531</v>
      </c>
      <c r="B195" t="s">
        <v>532</v>
      </c>
      <c r="C195" t="s">
        <v>115</v>
      </c>
      <c r="D195" t="s">
        <v>111</v>
      </c>
      <c r="E195" s="185">
        <v>18</v>
      </c>
    </row>
    <row r="196" spans="1:5" ht="14.25" customHeight="1" x14ac:dyDescent="0.25">
      <c r="A196" t="s">
        <v>533</v>
      </c>
      <c r="B196" t="s">
        <v>534</v>
      </c>
      <c r="C196" t="s">
        <v>120</v>
      </c>
      <c r="D196" t="s">
        <v>111</v>
      </c>
      <c r="E196" s="185">
        <v>142</v>
      </c>
    </row>
    <row r="197" spans="1:5" ht="14.25" customHeight="1" x14ac:dyDescent="0.25">
      <c r="A197" t="s">
        <v>535</v>
      </c>
      <c r="B197" t="s">
        <v>536</v>
      </c>
      <c r="C197" t="s">
        <v>118</v>
      </c>
      <c r="D197" t="s">
        <v>111</v>
      </c>
      <c r="E197" s="185">
        <v>2</v>
      </c>
    </row>
    <row r="198" spans="1:5" ht="14.25" customHeight="1" x14ac:dyDescent="0.25">
      <c r="A198" t="s">
        <v>537</v>
      </c>
      <c r="B198" t="s">
        <v>538</v>
      </c>
      <c r="C198" t="s">
        <v>120</v>
      </c>
      <c r="D198" t="s">
        <v>111</v>
      </c>
      <c r="E198" s="185">
        <v>214</v>
      </c>
    </row>
    <row r="199" spans="1:5" ht="14.25" customHeight="1" x14ac:dyDescent="0.25">
      <c r="A199" t="s">
        <v>539</v>
      </c>
      <c r="B199" t="s">
        <v>540</v>
      </c>
      <c r="C199" t="s">
        <v>118</v>
      </c>
      <c r="D199" t="s">
        <v>111</v>
      </c>
      <c r="E199" s="185">
        <v>533</v>
      </c>
    </row>
    <row r="200" spans="1:5" ht="14.25" customHeight="1" x14ac:dyDescent="0.25">
      <c r="A200" t="s">
        <v>541</v>
      </c>
      <c r="B200" t="s">
        <v>542</v>
      </c>
      <c r="C200" t="s">
        <v>114</v>
      </c>
      <c r="D200" t="s">
        <v>111</v>
      </c>
      <c r="E200" s="185">
        <v>1043</v>
      </c>
    </row>
    <row r="201" spans="1:5" ht="14.25" customHeight="1" x14ac:dyDescent="0.25">
      <c r="A201" t="s">
        <v>543</v>
      </c>
      <c r="B201" t="s">
        <v>544</v>
      </c>
      <c r="C201" t="s">
        <v>120</v>
      </c>
      <c r="D201" t="s">
        <v>111</v>
      </c>
      <c r="E201" s="185">
        <v>129</v>
      </c>
    </row>
    <row r="202" spans="1:5" ht="14.25" customHeight="1" x14ac:dyDescent="0.25">
      <c r="A202" t="s">
        <v>545</v>
      </c>
      <c r="B202" t="s">
        <v>546</v>
      </c>
      <c r="C202" t="s">
        <v>119</v>
      </c>
      <c r="D202" t="s">
        <v>111</v>
      </c>
      <c r="E202" s="185">
        <v>1143</v>
      </c>
    </row>
    <row r="203" spans="1:5" ht="14.25" customHeight="1" x14ac:dyDescent="0.25">
      <c r="A203" t="s">
        <v>547</v>
      </c>
      <c r="B203" t="s">
        <v>548</v>
      </c>
      <c r="C203" t="s">
        <v>115</v>
      </c>
      <c r="D203" t="s">
        <v>111</v>
      </c>
      <c r="E203" s="185">
        <v>0</v>
      </c>
    </row>
    <row r="204" spans="1:5" ht="14.25" customHeight="1" x14ac:dyDescent="0.25">
      <c r="A204" t="s">
        <v>549</v>
      </c>
      <c r="B204" t="s">
        <v>550</v>
      </c>
      <c r="C204" t="s">
        <v>120</v>
      </c>
      <c r="D204" t="s">
        <v>111</v>
      </c>
      <c r="E204" s="185">
        <v>610</v>
      </c>
    </row>
    <row r="205" spans="1:5" ht="14.25" customHeight="1" x14ac:dyDescent="0.25">
      <c r="A205" t="s">
        <v>551</v>
      </c>
      <c r="B205" t="s">
        <v>552</v>
      </c>
      <c r="C205" t="s">
        <v>115</v>
      </c>
      <c r="D205" t="s">
        <v>111</v>
      </c>
      <c r="E205" s="185">
        <v>0</v>
      </c>
    </row>
    <row r="206" spans="1:5" ht="14.25" customHeight="1" x14ac:dyDescent="0.25">
      <c r="A206" t="s">
        <v>553</v>
      </c>
      <c r="B206" t="s">
        <v>554</v>
      </c>
      <c r="C206" t="s">
        <v>109</v>
      </c>
      <c r="D206" t="s">
        <v>111</v>
      </c>
      <c r="E206" s="185">
        <v>3096</v>
      </c>
    </row>
    <row r="207" spans="1:5" ht="14.25" customHeight="1" x14ac:dyDescent="0.25">
      <c r="A207" t="s">
        <v>555</v>
      </c>
      <c r="B207" t="s">
        <v>556</v>
      </c>
      <c r="C207" t="s">
        <v>118</v>
      </c>
      <c r="D207" t="s">
        <v>111</v>
      </c>
      <c r="E207" s="185">
        <v>433</v>
      </c>
    </row>
    <row r="208" spans="1:5" ht="14.25" customHeight="1" x14ac:dyDescent="0.25">
      <c r="A208" t="s">
        <v>557</v>
      </c>
      <c r="B208" t="s">
        <v>558</v>
      </c>
      <c r="C208" t="s">
        <v>109</v>
      </c>
      <c r="D208" t="s">
        <v>111</v>
      </c>
      <c r="E208" s="185">
        <v>780</v>
      </c>
    </row>
    <row r="209" spans="1:5" ht="14.25" customHeight="1" x14ac:dyDescent="0.25">
      <c r="A209" t="s">
        <v>559</v>
      </c>
      <c r="B209" t="s">
        <v>560</v>
      </c>
      <c r="C209" t="s">
        <v>118</v>
      </c>
      <c r="D209" t="s">
        <v>111</v>
      </c>
      <c r="E209" s="185">
        <v>92</v>
      </c>
    </row>
    <row r="210" spans="1:5" ht="14.25" customHeight="1" x14ac:dyDescent="0.25">
      <c r="A210" t="s">
        <v>561</v>
      </c>
      <c r="B210" t="s">
        <v>562</v>
      </c>
      <c r="C210" t="s">
        <v>120</v>
      </c>
      <c r="D210" t="s">
        <v>111</v>
      </c>
      <c r="E210" s="185">
        <v>70</v>
      </c>
    </row>
    <row r="211" spans="1:5" ht="14.25" customHeight="1" x14ac:dyDescent="0.25">
      <c r="A211" t="s">
        <v>563</v>
      </c>
      <c r="B211" t="s">
        <v>564</v>
      </c>
      <c r="C211" t="s">
        <v>109</v>
      </c>
      <c r="D211" t="s">
        <v>111</v>
      </c>
      <c r="E211" s="185">
        <v>400</v>
      </c>
    </row>
    <row r="212" spans="1:5" ht="14.25" customHeight="1" x14ac:dyDescent="0.25">
      <c r="A212" t="s">
        <v>565</v>
      </c>
      <c r="B212" t="s">
        <v>566</v>
      </c>
      <c r="C212" t="s">
        <v>118</v>
      </c>
      <c r="D212" t="s">
        <v>111</v>
      </c>
      <c r="E212" s="185">
        <v>78</v>
      </c>
    </row>
    <row r="213" spans="1:5" ht="14.25" customHeight="1" x14ac:dyDescent="0.25">
      <c r="A213" t="s">
        <v>567</v>
      </c>
      <c r="B213" t="s">
        <v>568</v>
      </c>
      <c r="C213" t="s">
        <v>118</v>
      </c>
      <c r="D213" t="s">
        <v>111</v>
      </c>
      <c r="E213" s="185">
        <v>275</v>
      </c>
    </row>
    <row r="214" spans="1:5" ht="14.25" customHeight="1" x14ac:dyDescent="0.25">
      <c r="A214" t="s">
        <v>569</v>
      </c>
      <c r="B214" t="s">
        <v>570</v>
      </c>
      <c r="C214" t="s">
        <v>118</v>
      </c>
      <c r="D214" t="s">
        <v>111</v>
      </c>
      <c r="E214" s="185">
        <v>89</v>
      </c>
    </row>
    <row r="215" spans="1:5" ht="14.25" customHeight="1" x14ac:dyDescent="0.25">
      <c r="A215" t="s">
        <v>571</v>
      </c>
      <c r="B215" t="s">
        <v>572</v>
      </c>
      <c r="C215" t="s">
        <v>119</v>
      </c>
      <c r="D215" t="s">
        <v>111</v>
      </c>
      <c r="E215" s="185">
        <v>2005</v>
      </c>
    </row>
    <row r="216" spans="1:5" ht="14.25" customHeight="1" x14ac:dyDescent="0.25">
      <c r="A216" t="s">
        <v>573</v>
      </c>
      <c r="B216" t="s">
        <v>574</v>
      </c>
      <c r="C216" t="s">
        <v>120</v>
      </c>
      <c r="D216" t="s">
        <v>111</v>
      </c>
      <c r="E216" s="185">
        <v>59</v>
      </c>
    </row>
    <row r="217" spans="1:5" ht="14.25" customHeight="1" x14ac:dyDescent="0.25">
      <c r="A217" t="s">
        <v>575</v>
      </c>
      <c r="B217" t="s">
        <v>576</v>
      </c>
      <c r="C217" t="s">
        <v>116</v>
      </c>
      <c r="D217" t="s">
        <v>111</v>
      </c>
      <c r="E217" s="185">
        <v>5</v>
      </c>
    </row>
    <row r="218" spans="1:5" ht="14.25" customHeight="1" x14ac:dyDescent="0.25">
      <c r="A218" t="s">
        <v>577</v>
      </c>
      <c r="B218" t="s">
        <v>578</v>
      </c>
      <c r="C218" t="s">
        <v>118</v>
      </c>
      <c r="D218" t="s">
        <v>111</v>
      </c>
      <c r="E218" s="185">
        <v>159</v>
      </c>
    </row>
    <row r="219" spans="1:5" ht="14.25" customHeight="1" x14ac:dyDescent="0.25">
      <c r="A219" t="s">
        <v>579</v>
      </c>
      <c r="B219" t="s">
        <v>580</v>
      </c>
      <c r="C219" t="s">
        <v>115</v>
      </c>
      <c r="D219" t="s">
        <v>111</v>
      </c>
      <c r="E219" s="185">
        <v>14</v>
      </c>
    </row>
    <row r="220" spans="1:5" ht="14.25" customHeight="1" x14ac:dyDescent="0.25">
      <c r="A220" t="s">
        <v>581</v>
      </c>
      <c r="B220" t="s">
        <v>582</v>
      </c>
      <c r="C220" t="s">
        <v>114</v>
      </c>
      <c r="D220" t="s">
        <v>111</v>
      </c>
      <c r="E220" s="185">
        <v>1296</v>
      </c>
    </row>
    <row r="221" spans="1:5" ht="14.25" customHeight="1" x14ac:dyDescent="0.25">
      <c r="A221" t="s">
        <v>583</v>
      </c>
      <c r="B221" t="s">
        <v>584</v>
      </c>
      <c r="C221" t="s">
        <v>120</v>
      </c>
      <c r="D221" t="s">
        <v>111</v>
      </c>
      <c r="E221" s="185">
        <v>194</v>
      </c>
    </row>
    <row r="222" spans="1:5" ht="14.25" customHeight="1" x14ac:dyDescent="0.25">
      <c r="A222" t="s">
        <v>585</v>
      </c>
      <c r="B222" t="s">
        <v>586</v>
      </c>
      <c r="C222" t="s">
        <v>120</v>
      </c>
      <c r="D222" t="s">
        <v>111</v>
      </c>
      <c r="E222" s="185">
        <v>1532</v>
      </c>
    </row>
    <row r="223" spans="1:5" ht="14.25" customHeight="1" x14ac:dyDescent="0.25">
      <c r="A223" t="s">
        <v>587</v>
      </c>
      <c r="B223" t="s">
        <v>588</v>
      </c>
      <c r="C223" t="s">
        <v>118</v>
      </c>
      <c r="D223" t="s">
        <v>111</v>
      </c>
      <c r="E223" s="185">
        <v>240</v>
      </c>
    </row>
    <row r="224" spans="1:5" ht="14.25" customHeight="1" x14ac:dyDescent="0.25">
      <c r="A224" t="s">
        <v>589</v>
      </c>
      <c r="B224" t="s">
        <v>590</v>
      </c>
      <c r="C224" t="s">
        <v>120</v>
      </c>
      <c r="D224" t="s">
        <v>111</v>
      </c>
      <c r="E224" s="185">
        <v>1060</v>
      </c>
    </row>
    <row r="225" spans="1:5" ht="14.25" customHeight="1" x14ac:dyDescent="0.25">
      <c r="A225" t="s">
        <v>591</v>
      </c>
      <c r="B225" t="s">
        <v>592</v>
      </c>
      <c r="C225" t="s">
        <v>120</v>
      </c>
      <c r="D225" t="s">
        <v>111</v>
      </c>
      <c r="E225" s="185">
        <v>1308</v>
      </c>
    </row>
    <row r="226" spans="1:5" ht="14.25" customHeight="1" x14ac:dyDescent="0.25">
      <c r="A226" t="s">
        <v>593</v>
      </c>
      <c r="B226" t="s">
        <v>594</v>
      </c>
      <c r="C226" t="s">
        <v>120</v>
      </c>
      <c r="D226" t="s">
        <v>111</v>
      </c>
      <c r="E226" s="185">
        <v>208</v>
      </c>
    </row>
    <row r="227" spans="1:5" ht="14.25" customHeight="1" x14ac:dyDescent="0.25">
      <c r="A227" t="s">
        <v>595</v>
      </c>
      <c r="B227" t="s">
        <v>596</v>
      </c>
      <c r="C227" t="s">
        <v>118</v>
      </c>
      <c r="D227" t="s">
        <v>111</v>
      </c>
      <c r="E227" s="185">
        <v>531</v>
      </c>
    </row>
    <row r="228" spans="1:5" ht="14.25" customHeight="1" x14ac:dyDescent="0.25">
      <c r="A228" t="s">
        <v>597</v>
      </c>
      <c r="B228" t="s">
        <v>598</v>
      </c>
      <c r="C228" t="s">
        <v>109</v>
      </c>
      <c r="D228" t="s">
        <v>111</v>
      </c>
      <c r="E228" s="185">
        <v>1497</v>
      </c>
    </row>
    <row r="229" spans="1:5" ht="14.25" customHeight="1" x14ac:dyDescent="0.25">
      <c r="A229" t="s">
        <v>599</v>
      </c>
      <c r="B229" t="s">
        <v>600</v>
      </c>
      <c r="C229" t="s">
        <v>116</v>
      </c>
      <c r="D229" t="s">
        <v>111</v>
      </c>
      <c r="E229" s="185">
        <v>3</v>
      </c>
    </row>
    <row r="230" spans="1:5" ht="14.25" customHeight="1" x14ac:dyDescent="0.25">
      <c r="A230" t="s">
        <v>601</v>
      </c>
      <c r="B230" t="s">
        <v>602</v>
      </c>
      <c r="C230" t="s">
        <v>114</v>
      </c>
      <c r="D230" t="s">
        <v>111</v>
      </c>
      <c r="E230" s="185">
        <v>279</v>
      </c>
    </row>
    <row r="231" spans="1:5" ht="14.25" customHeight="1" x14ac:dyDescent="0.25">
      <c r="A231" t="s">
        <v>603</v>
      </c>
      <c r="B231" t="s">
        <v>604</v>
      </c>
      <c r="C231" t="s">
        <v>118</v>
      </c>
      <c r="D231" t="s">
        <v>111</v>
      </c>
      <c r="E231" s="185">
        <v>158</v>
      </c>
    </row>
    <row r="232" spans="1:5" ht="14.25" customHeight="1" x14ac:dyDescent="0.25">
      <c r="A232" t="s">
        <v>605</v>
      </c>
      <c r="B232" t="s">
        <v>606</v>
      </c>
      <c r="C232" t="s">
        <v>120</v>
      </c>
      <c r="D232" t="s">
        <v>111</v>
      </c>
      <c r="E232" s="185">
        <v>44</v>
      </c>
    </row>
    <row r="233" spans="1:5" ht="14.25" customHeight="1" x14ac:dyDescent="0.25">
      <c r="A233" t="s">
        <v>607</v>
      </c>
      <c r="B233" t="s">
        <v>608</v>
      </c>
      <c r="C233" t="s">
        <v>120</v>
      </c>
      <c r="D233" t="s">
        <v>111</v>
      </c>
      <c r="E233" s="185">
        <v>37</v>
      </c>
    </row>
    <row r="234" spans="1:5" ht="14.25" customHeight="1" x14ac:dyDescent="0.25">
      <c r="A234" t="s">
        <v>609</v>
      </c>
      <c r="B234" t="s">
        <v>610</v>
      </c>
      <c r="C234" t="s">
        <v>119</v>
      </c>
      <c r="D234" t="s">
        <v>111</v>
      </c>
      <c r="E234" s="185">
        <v>7639</v>
      </c>
    </row>
    <row r="235" spans="1:5" ht="14.25" customHeight="1" x14ac:dyDescent="0.25">
      <c r="A235" t="s">
        <v>611</v>
      </c>
      <c r="B235" t="s">
        <v>612</v>
      </c>
      <c r="C235" t="s">
        <v>120</v>
      </c>
      <c r="D235" t="s">
        <v>111</v>
      </c>
      <c r="E235" s="185">
        <v>172</v>
      </c>
    </row>
    <row r="236" spans="1:5" ht="14.25" customHeight="1" x14ac:dyDescent="0.25">
      <c r="A236" t="s">
        <v>613</v>
      </c>
      <c r="B236" t="s">
        <v>614</v>
      </c>
      <c r="C236" t="s">
        <v>119</v>
      </c>
      <c r="D236" t="s">
        <v>111</v>
      </c>
      <c r="E236" s="185">
        <v>1726</v>
      </c>
    </row>
    <row r="237" spans="1:5" ht="14.25" customHeight="1" x14ac:dyDescent="0.25">
      <c r="A237" t="s">
        <v>615</v>
      </c>
      <c r="B237" t="s">
        <v>616</v>
      </c>
      <c r="C237" t="s">
        <v>120</v>
      </c>
      <c r="D237" t="s">
        <v>111</v>
      </c>
      <c r="E237" s="185">
        <v>125</v>
      </c>
    </row>
    <row r="238" spans="1:5" ht="14.25" customHeight="1" x14ac:dyDescent="0.25">
      <c r="A238" t="s">
        <v>617</v>
      </c>
      <c r="B238" t="s">
        <v>618</v>
      </c>
      <c r="C238" t="s">
        <v>114</v>
      </c>
      <c r="D238" t="s">
        <v>111</v>
      </c>
      <c r="E238" s="185">
        <v>312</v>
      </c>
    </row>
    <row r="239" spans="1:5" ht="14.25" customHeight="1" x14ac:dyDescent="0.25">
      <c r="A239" t="s">
        <v>619</v>
      </c>
      <c r="B239" t="s">
        <v>620</v>
      </c>
      <c r="C239" t="s">
        <v>118</v>
      </c>
      <c r="D239" t="s">
        <v>111</v>
      </c>
      <c r="E239" s="185">
        <v>345</v>
      </c>
    </row>
    <row r="240" spans="1:5" ht="14.25" customHeight="1" x14ac:dyDescent="0.25">
      <c r="A240" t="s">
        <v>621</v>
      </c>
      <c r="B240" t="s">
        <v>622</v>
      </c>
      <c r="C240" t="s">
        <v>114</v>
      </c>
      <c r="D240" t="s">
        <v>111</v>
      </c>
      <c r="E240" s="185">
        <v>1594</v>
      </c>
    </row>
    <row r="241" spans="1:5" ht="14.25" customHeight="1" x14ac:dyDescent="0.25">
      <c r="A241" t="s">
        <v>623</v>
      </c>
      <c r="B241" t="s">
        <v>624</v>
      </c>
      <c r="C241" t="s">
        <v>118</v>
      </c>
      <c r="D241" t="s">
        <v>111</v>
      </c>
      <c r="E241" s="185">
        <v>68</v>
      </c>
    </row>
    <row r="242" spans="1:5" ht="14.25" customHeight="1" x14ac:dyDescent="0.25">
      <c r="A242" t="s">
        <v>625</v>
      </c>
      <c r="B242" t="s">
        <v>626</v>
      </c>
      <c r="C242" t="s">
        <v>118</v>
      </c>
      <c r="D242" t="s">
        <v>111</v>
      </c>
      <c r="E242" s="185">
        <v>594</v>
      </c>
    </row>
    <row r="243" spans="1:5" ht="14.25" customHeight="1" x14ac:dyDescent="0.25">
      <c r="A243" t="s">
        <v>627</v>
      </c>
      <c r="B243" t="s">
        <v>628</v>
      </c>
      <c r="C243" t="s">
        <v>120</v>
      </c>
      <c r="D243" t="s">
        <v>111</v>
      </c>
      <c r="E243" s="185">
        <v>85</v>
      </c>
    </row>
    <row r="244" spans="1:5" ht="14.25" customHeight="1" x14ac:dyDescent="0.25">
      <c r="A244" t="s">
        <v>629</v>
      </c>
      <c r="B244" t="s">
        <v>630</v>
      </c>
      <c r="C244" t="s">
        <v>119</v>
      </c>
      <c r="D244" t="s">
        <v>111</v>
      </c>
      <c r="E244" s="185">
        <v>27911</v>
      </c>
    </row>
    <row r="245" spans="1:5" ht="14.25" customHeight="1" x14ac:dyDescent="0.25">
      <c r="A245" t="s">
        <v>631</v>
      </c>
      <c r="B245" t="s">
        <v>632</v>
      </c>
      <c r="C245" t="s">
        <v>119</v>
      </c>
      <c r="D245" t="s">
        <v>111</v>
      </c>
      <c r="E245" s="185">
        <v>29946</v>
      </c>
    </row>
    <row r="246" spans="1:5" ht="14.25" customHeight="1" x14ac:dyDescent="0.25">
      <c r="A246" t="s">
        <v>633</v>
      </c>
      <c r="B246" t="s">
        <v>634</v>
      </c>
      <c r="C246" t="s">
        <v>120</v>
      </c>
      <c r="D246" t="s">
        <v>111</v>
      </c>
      <c r="E246" s="185">
        <v>784</v>
      </c>
    </row>
    <row r="247" spans="1:5" ht="14.25" customHeight="1" x14ac:dyDescent="0.25">
      <c r="A247" t="s">
        <v>635</v>
      </c>
      <c r="B247" t="s">
        <v>636</v>
      </c>
      <c r="C247" t="s">
        <v>114</v>
      </c>
      <c r="D247" t="s">
        <v>111</v>
      </c>
      <c r="E247" s="185">
        <v>2425</v>
      </c>
    </row>
    <row r="248" spans="1:5" ht="14.25" customHeight="1" x14ac:dyDescent="0.25">
      <c r="A248" t="s">
        <v>637</v>
      </c>
      <c r="B248" t="s">
        <v>638</v>
      </c>
      <c r="C248" t="s">
        <v>120</v>
      </c>
      <c r="D248" t="s">
        <v>111</v>
      </c>
      <c r="E248" s="185">
        <v>185</v>
      </c>
    </row>
    <row r="249" spans="1:5" ht="14.25" customHeight="1" x14ac:dyDescent="0.25">
      <c r="A249" t="s">
        <v>639</v>
      </c>
      <c r="B249" t="s">
        <v>640</v>
      </c>
      <c r="C249" t="s">
        <v>114</v>
      </c>
      <c r="D249" t="s">
        <v>111</v>
      </c>
      <c r="E249" s="185">
        <v>610</v>
      </c>
    </row>
    <row r="250" spans="1:5" ht="14.25" customHeight="1" x14ac:dyDescent="0.25">
      <c r="A250" t="s">
        <v>641</v>
      </c>
      <c r="B250" t="s">
        <v>642</v>
      </c>
      <c r="C250" t="s">
        <v>120</v>
      </c>
      <c r="D250" t="s">
        <v>111</v>
      </c>
      <c r="E250" s="185">
        <v>0</v>
      </c>
    </row>
    <row r="251" spans="1:5" ht="14.25" customHeight="1" x14ac:dyDescent="0.25">
      <c r="A251" t="s">
        <v>643</v>
      </c>
      <c r="B251" t="s">
        <v>644</v>
      </c>
      <c r="C251" t="s">
        <v>116</v>
      </c>
      <c r="D251" t="s">
        <v>111</v>
      </c>
      <c r="E251" s="185">
        <v>3</v>
      </c>
    </row>
    <row r="252" spans="1:5" ht="14.25" customHeight="1" x14ac:dyDescent="0.25">
      <c r="A252" t="s">
        <v>645</v>
      </c>
      <c r="B252" t="s">
        <v>646</v>
      </c>
      <c r="C252" t="s">
        <v>114</v>
      </c>
      <c r="D252" t="s">
        <v>111</v>
      </c>
      <c r="E252" s="185">
        <v>2081</v>
      </c>
    </row>
    <row r="253" spans="1:5" ht="14.25" customHeight="1" x14ac:dyDescent="0.25">
      <c r="A253" t="s">
        <v>647</v>
      </c>
      <c r="B253" t="s">
        <v>648</v>
      </c>
      <c r="C253" t="s">
        <v>115</v>
      </c>
      <c r="D253" t="s">
        <v>111</v>
      </c>
      <c r="E253" s="185">
        <v>0</v>
      </c>
    </row>
    <row r="254" spans="1:5" ht="14.25" customHeight="1" x14ac:dyDescent="0.25">
      <c r="A254" t="s">
        <v>649</v>
      </c>
      <c r="B254" t="s">
        <v>650</v>
      </c>
      <c r="C254" t="s">
        <v>115</v>
      </c>
      <c r="D254" t="s">
        <v>111</v>
      </c>
      <c r="E254" s="185">
        <v>4</v>
      </c>
    </row>
    <row r="255" spans="1:5" ht="14.25" customHeight="1" x14ac:dyDescent="0.25">
      <c r="A255" t="s">
        <v>651</v>
      </c>
      <c r="B255" t="s">
        <v>652</v>
      </c>
      <c r="C255" t="s">
        <v>120</v>
      </c>
      <c r="D255" t="s">
        <v>111</v>
      </c>
      <c r="E255" s="185">
        <v>85</v>
      </c>
    </row>
    <row r="256" spans="1:5" ht="14.25" customHeight="1" x14ac:dyDescent="0.25">
      <c r="A256" t="s">
        <v>653</v>
      </c>
      <c r="B256" t="s">
        <v>654</v>
      </c>
      <c r="C256" t="s">
        <v>115</v>
      </c>
      <c r="D256" t="s">
        <v>111</v>
      </c>
      <c r="E256" s="185">
        <v>0</v>
      </c>
    </row>
    <row r="257" spans="1:5" ht="14.25" customHeight="1" x14ac:dyDescent="0.25">
      <c r="A257" t="s">
        <v>655</v>
      </c>
      <c r="B257" t="s">
        <v>656</v>
      </c>
      <c r="C257" t="s">
        <v>120</v>
      </c>
      <c r="D257" t="s">
        <v>111</v>
      </c>
      <c r="E257" s="185">
        <v>102</v>
      </c>
    </row>
    <row r="258" spans="1:5" ht="14.25" customHeight="1" x14ac:dyDescent="0.25">
      <c r="A258" t="s">
        <v>657</v>
      </c>
      <c r="B258" t="s">
        <v>658</v>
      </c>
      <c r="C258" t="s">
        <v>113</v>
      </c>
      <c r="D258" t="s">
        <v>111</v>
      </c>
      <c r="E258" s="185">
        <v>93</v>
      </c>
    </row>
    <row r="259" spans="1:5" ht="14.25" customHeight="1" x14ac:dyDescent="0.25">
      <c r="A259" t="s">
        <v>659</v>
      </c>
      <c r="B259" t="s">
        <v>660</v>
      </c>
      <c r="C259" t="s">
        <v>114</v>
      </c>
      <c r="D259" t="s">
        <v>111</v>
      </c>
      <c r="E259" s="185">
        <v>601</v>
      </c>
    </row>
    <row r="260" spans="1:5" ht="14.25" customHeight="1" x14ac:dyDescent="0.25">
      <c r="A260" t="s">
        <v>661</v>
      </c>
      <c r="B260" t="s">
        <v>662</v>
      </c>
      <c r="C260" t="s">
        <v>114</v>
      </c>
      <c r="D260" t="s">
        <v>111</v>
      </c>
      <c r="E260" s="185">
        <v>279</v>
      </c>
    </row>
    <row r="261" spans="1:5" ht="14.25" customHeight="1" x14ac:dyDescent="0.25">
      <c r="A261" t="s">
        <v>663</v>
      </c>
      <c r="B261" t="s">
        <v>664</v>
      </c>
      <c r="C261" t="s">
        <v>118</v>
      </c>
      <c r="D261" t="s">
        <v>111</v>
      </c>
      <c r="E261" s="185">
        <v>83</v>
      </c>
    </row>
    <row r="262" spans="1:5" ht="14.25" customHeight="1" x14ac:dyDescent="0.25">
      <c r="A262" t="s">
        <v>665</v>
      </c>
      <c r="B262" t="s">
        <v>666</v>
      </c>
      <c r="C262" t="s">
        <v>109</v>
      </c>
      <c r="D262" t="s">
        <v>111</v>
      </c>
      <c r="E262" s="185">
        <v>2287</v>
      </c>
    </row>
    <row r="263" spans="1:5" ht="14.25" customHeight="1" x14ac:dyDescent="0.25">
      <c r="A263" t="s">
        <v>667</v>
      </c>
      <c r="B263" t="s">
        <v>668</v>
      </c>
      <c r="C263" t="s">
        <v>120</v>
      </c>
      <c r="D263" t="s">
        <v>111</v>
      </c>
      <c r="E263" s="185">
        <v>96</v>
      </c>
    </row>
    <row r="264" spans="1:5" ht="14.25" customHeight="1" x14ac:dyDescent="0.25">
      <c r="A264" t="s">
        <v>669</v>
      </c>
      <c r="B264" t="s">
        <v>670</v>
      </c>
      <c r="C264" t="s">
        <v>113</v>
      </c>
      <c r="D264" t="s">
        <v>111</v>
      </c>
      <c r="E264" s="185">
        <v>96</v>
      </c>
    </row>
    <row r="265" spans="1:5" ht="14.25" customHeight="1" x14ac:dyDescent="0.25">
      <c r="A265" t="s">
        <v>671</v>
      </c>
      <c r="B265" t="s">
        <v>672</v>
      </c>
      <c r="C265" t="s">
        <v>116</v>
      </c>
      <c r="D265" t="s">
        <v>111</v>
      </c>
      <c r="E265" s="185">
        <v>4</v>
      </c>
    </row>
    <row r="266" spans="1:5" ht="14.25" customHeight="1" x14ac:dyDescent="0.25">
      <c r="A266" t="s">
        <v>673</v>
      </c>
      <c r="B266" t="s">
        <v>674</v>
      </c>
      <c r="C266" t="s">
        <v>115</v>
      </c>
      <c r="D266" t="s">
        <v>111</v>
      </c>
      <c r="E266" s="185">
        <v>206</v>
      </c>
    </row>
    <row r="267" spans="1:5" ht="14.25" customHeight="1" x14ac:dyDescent="0.25">
      <c r="A267" t="s">
        <v>675</v>
      </c>
      <c r="B267" t="s">
        <v>676</v>
      </c>
      <c r="C267" t="s">
        <v>118</v>
      </c>
      <c r="D267" t="s">
        <v>111</v>
      </c>
      <c r="E267" s="185">
        <v>152</v>
      </c>
    </row>
    <row r="268" spans="1:5" ht="14.25" customHeight="1" x14ac:dyDescent="0.25">
      <c r="A268" t="s">
        <v>677</v>
      </c>
      <c r="B268" t="s">
        <v>678</v>
      </c>
      <c r="C268" t="s">
        <v>118</v>
      </c>
      <c r="D268" t="s">
        <v>111</v>
      </c>
      <c r="E268" s="185">
        <v>31</v>
      </c>
    </row>
    <row r="269" spans="1:5" ht="14.25" customHeight="1" x14ac:dyDescent="0.25">
      <c r="A269" t="s">
        <v>679</v>
      </c>
      <c r="B269" t="s">
        <v>680</v>
      </c>
      <c r="C269" t="s">
        <v>115</v>
      </c>
      <c r="D269" t="s">
        <v>111</v>
      </c>
      <c r="E269" s="185">
        <v>52</v>
      </c>
    </row>
    <row r="270" spans="1:5" ht="14.25" customHeight="1" x14ac:dyDescent="0.25">
      <c r="A270" t="s">
        <v>681</v>
      </c>
      <c r="B270" t="s">
        <v>682</v>
      </c>
      <c r="C270" t="s">
        <v>116</v>
      </c>
      <c r="D270" t="s">
        <v>111</v>
      </c>
      <c r="E270" s="185">
        <v>2</v>
      </c>
    </row>
    <row r="271" spans="1:5" ht="14.25" customHeight="1" x14ac:dyDescent="0.25">
      <c r="A271" t="s">
        <v>683</v>
      </c>
      <c r="B271" t="s">
        <v>684</v>
      </c>
      <c r="C271" t="s">
        <v>114</v>
      </c>
      <c r="D271" t="s">
        <v>111</v>
      </c>
      <c r="E271" s="185">
        <v>2336</v>
      </c>
    </row>
    <row r="272" spans="1:5" ht="14.25" customHeight="1" x14ac:dyDescent="0.25">
      <c r="A272" t="s">
        <v>685</v>
      </c>
      <c r="B272" t="s">
        <v>686</v>
      </c>
      <c r="C272" t="s">
        <v>116</v>
      </c>
      <c r="D272" t="s">
        <v>111</v>
      </c>
      <c r="E272" s="185">
        <v>4</v>
      </c>
    </row>
    <row r="273" spans="1:5" ht="14.25" customHeight="1" x14ac:dyDescent="0.25">
      <c r="A273" t="s">
        <v>687</v>
      </c>
      <c r="B273" t="s">
        <v>688</v>
      </c>
      <c r="C273" t="s">
        <v>119</v>
      </c>
      <c r="D273" t="s">
        <v>111</v>
      </c>
      <c r="E273" s="185">
        <v>1822</v>
      </c>
    </row>
    <row r="274" spans="1:5" ht="14.25" customHeight="1" x14ac:dyDescent="0.25">
      <c r="A274" t="s">
        <v>689</v>
      </c>
      <c r="B274" t="s">
        <v>690</v>
      </c>
      <c r="C274" t="s">
        <v>119</v>
      </c>
      <c r="D274" t="s">
        <v>111</v>
      </c>
      <c r="E274" s="185">
        <v>1985</v>
      </c>
    </row>
    <row r="275" spans="1:5" ht="14.25" customHeight="1" x14ac:dyDescent="0.25">
      <c r="A275" t="s">
        <v>691</v>
      </c>
      <c r="B275" t="s">
        <v>692</v>
      </c>
      <c r="C275" t="s">
        <v>118</v>
      </c>
      <c r="D275" t="s">
        <v>111</v>
      </c>
      <c r="E275" s="185">
        <v>243</v>
      </c>
    </row>
    <row r="276" spans="1:5" ht="14.25" customHeight="1" x14ac:dyDescent="0.25">
      <c r="A276" t="s">
        <v>693</v>
      </c>
      <c r="B276" t="s">
        <v>694</v>
      </c>
      <c r="C276" t="s">
        <v>114</v>
      </c>
      <c r="D276" t="s">
        <v>111</v>
      </c>
      <c r="E276" s="185">
        <v>1351</v>
      </c>
    </row>
    <row r="277" spans="1:5" ht="14.25" customHeight="1" x14ac:dyDescent="0.25">
      <c r="A277" t="s">
        <v>695</v>
      </c>
      <c r="B277" t="s">
        <v>696</v>
      </c>
      <c r="C277" t="s">
        <v>120</v>
      </c>
      <c r="D277" t="s">
        <v>111</v>
      </c>
      <c r="E277" s="185">
        <v>108</v>
      </c>
    </row>
    <row r="278" spans="1:5" ht="14.25" customHeight="1" x14ac:dyDescent="0.25">
      <c r="A278" t="s">
        <v>697</v>
      </c>
      <c r="B278" t="s">
        <v>698</v>
      </c>
      <c r="C278" t="s">
        <v>109</v>
      </c>
      <c r="D278" t="s">
        <v>111</v>
      </c>
      <c r="E278" s="185">
        <v>4697</v>
      </c>
    </row>
    <row r="279" spans="1:5" ht="14.25" customHeight="1" x14ac:dyDescent="0.25">
      <c r="A279" t="s">
        <v>699</v>
      </c>
      <c r="B279" t="s">
        <v>700</v>
      </c>
      <c r="C279" t="s">
        <v>118</v>
      </c>
      <c r="D279" t="s">
        <v>111</v>
      </c>
      <c r="E279" s="185">
        <v>137</v>
      </c>
    </row>
    <row r="280" spans="1:5" ht="14.25" customHeight="1" x14ac:dyDescent="0.25">
      <c r="A280" t="s">
        <v>701</v>
      </c>
      <c r="B280" t="s">
        <v>702</v>
      </c>
      <c r="C280" t="s">
        <v>119</v>
      </c>
      <c r="D280" t="s">
        <v>111</v>
      </c>
      <c r="E280" s="185">
        <v>394</v>
      </c>
    </row>
    <row r="281" spans="1:5" ht="14.25" customHeight="1" x14ac:dyDescent="0.25">
      <c r="A281" t="s">
        <v>703</v>
      </c>
      <c r="B281" t="s">
        <v>704</v>
      </c>
      <c r="C281" t="s">
        <v>119</v>
      </c>
      <c r="D281" t="s">
        <v>111</v>
      </c>
      <c r="E281" s="185">
        <v>2080</v>
      </c>
    </row>
    <row r="282" spans="1:5" ht="14.25" customHeight="1" x14ac:dyDescent="0.25">
      <c r="A282" t="s">
        <v>705</v>
      </c>
      <c r="B282" t="s">
        <v>706</v>
      </c>
      <c r="C282" t="s">
        <v>119</v>
      </c>
      <c r="D282" t="s">
        <v>111</v>
      </c>
      <c r="E282" s="185">
        <v>1158</v>
      </c>
    </row>
    <row r="283" spans="1:5" ht="14.25" customHeight="1" x14ac:dyDescent="0.25">
      <c r="A283" t="s">
        <v>707</v>
      </c>
      <c r="B283" t="s">
        <v>708</v>
      </c>
      <c r="C283" t="s">
        <v>120</v>
      </c>
      <c r="D283" t="s">
        <v>111</v>
      </c>
      <c r="E283" s="185">
        <v>2359</v>
      </c>
    </row>
    <row r="284" spans="1:5" ht="14.25" customHeight="1" x14ac:dyDescent="0.25">
      <c r="A284" t="s">
        <v>709</v>
      </c>
      <c r="B284" t="s">
        <v>710</v>
      </c>
      <c r="C284" t="s">
        <v>120</v>
      </c>
      <c r="D284" t="s">
        <v>111</v>
      </c>
      <c r="E284" s="185">
        <v>1456</v>
      </c>
    </row>
    <row r="285" spans="1:5" ht="14.25" customHeight="1" x14ac:dyDescent="0.25">
      <c r="A285" t="s">
        <v>711</v>
      </c>
      <c r="B285" t="s">
        <v>712</v>
      </c>
      <c r="C285" t="s">
        <v>120</v>
      </c>
      <c r="D285" t="s">
        <v>111</v>
      </c>
      <c r="E285" s="185">
        <v>1419</v>
      </c>
    </row>
    <row r="286" spans="1:5" ht="14.25" customHeight="1" x14ac:dyDescent="0.25">
      <c r="A286" t="s">
        <v>713</v>
      </c>
      <c r="B286" t="s">
        <v>714</v>
      </c>
      <c r="C286" t="s">
        <v>120</v>
      </c>
      <c r="D286" t="s">
        <v>111</v>
      </c>
      <c r="E286" s="185">
        <v>559</v>
      </c>
    </row>
    <row r="287" spans="1:5" ht="14.25" customHeight="1" x14ac:dyDescent="0.25">
      <c r="A287" t="s">
        <v>715</v>
      </c>
      <c r="B287" t="s">
        <v>716</v>
      </c>
      <c r="C287" t="s">
        <v>120</v>
      </c>
      <c r="D287" t="s">
        <v>111</v>
      </c>
      <c r="E287" s="185">
        <v>287</v>
      </c>
    </row>
    <row r="288" spans="1:5" ht="14.25" customHeight="1" x14ac:dyDescent="0.25">
      <c r="A288" t="s">
        <v>717</v>
      </c>
      <c r="B288" t="s">
        <v>718</v>
      </c>
      <c r="C288" t="s">
        <v>120</v>
      </c>
      <c r="D288" t="s">
        <v>111</v>
      </c>
      <c r="E288" s="185">
        <v>855</v>
      </c>
    </row>
    <row r="289" spans="1:5" ht="14.25" customHeight="1" x14ac:dyDescent="0.25">
      <c r="A289" t="s">
        <v>719</v>
      </c>
      <c r="B289" t="s">
        <v>720</v>
      </c>
      <c r="C289" t="s">
        <v>120</v>
      </c>
      <c r="D289" t="s">
        <v>111</v>
      </c>
      <c r="E289" s="185">
        <v>813</v>
      </c>
    </row>
    <row r="290" spans="1:5" ht="14.25" customHeight="1" x14ac:dyDescent="0.25">
      <c r="A290" t="s">
        <v>721</v>
      </c>
      <c r="B290" t="s">
        <v>722</v>
      </c>
      <c r="C290" t="s">
        <v>109</v>
      </c>
      <c r="D290" t="s">
        <v>111</v>
      </c>
      <c r="E290" s="185">
        <v>698</v>
      </c>
    </row>
    <row r="291" spans="1:5" ht="14.25" customHeight="1" x14ac:dyDescent="0.25">
      <c r="A291" t="s">
        <v>723</v>
      </c>
      <c r="B291" t="s">
        <v>724</v>
      </c>
      <c r="C291" t="s">
        <v>120</v>
      </c>
      <c r="D291" t="s">
        <v>111</v>
      </c>
      <c r="E291" s="185">
        <v>378</v>
      </c>
    </row>
    <row r="292" spans="1:5" ht="14.25" customHeight="1" x14ac:dyDescent="0.25">
      <c r="A292" t="s">
        <v>725</v>
      </c>
      <c r="B292" t="s">
        <v>726</v>
      </c>
      <c r="C292" t="s">
        <v>120</v>
      </c>
      <c r="D292" t="s">
        <v>111</v>
      </c>
      <c r="E292" s="185">
        <v>597</v>
      </c>
    </row>
    <row r="293" spans="1:5" ht="14.25" customHeight="1" x14ac:dyDescent="0.25">
      <c r="A293" t="s">
        <v>727</v>
      </c>
      <c r="B293" t="s">
        <v>728</v>
      </c>
      <c r="C293" t="s">
        <v>120</v>
      </c>
      <c r="D293" t="s">
        <v>111</v>
      </c>
      <c r="E293" s="185">
        <v>628</v>
      </c>
    </row>
    <row r="294" spans="1:5" ht="14.25" customHeight="1" x14ac:dyDescent="0.25">
      <c r="A294" t="s">
        <v>729</v>
      </c>
      <c r="B294" t="s">
        <v>730</v>
      </c>
      <c r="C294" t="s">
        <v>120</v>
      </c>
      <c r="D294" t="s">
        <v>111</v>
      </c>
      <c r="E294" s="185">
        <v>1</v>
      </c>
    </row>
    <row r="295" spans="1:5" ht="14.25" customHeight="1" x14ac:dyDescent="0.25">
      <c r="A295" t="s">
        <v>731</v>
      </c>
      <c r="B295" t="s">
        <v>732</v>
      </c>
      <c r="C295" t="s">
        <v>120</v>
      </c>
      <c r="D295" t="s">
        <v>111</v>
      </c>
      <c r="E295" s="185">
        <v>522</v>
      </c>
    </row>
    <row r="296" spans="1:5" ht="14.25" customHeight="1" x14ac:dyDescent="0.25">
      <c r="A296" t="s">
        <v>733</v>
      </c>
      <c r="B296" t="s">
        <v>734</v>
      </c>
      <c r="C296" t="s">
        <v>109</v>
      </c>
      <c r="D296" t="s">
        <v>111</v>
      </c>
      <c r="E296" s="185">
        <v>499</v>
      </c>
    </row>
    <row r="297" spans="1:5" ht="14.25" customHeight="1" x14ac:dyDescent="0.25">
      <c r="A297" t="s">
        <v>735</v>
      </c>
      <c r="B297" t="s">
        <v>736</v>
      </c>
      <c r="C297" t="s">
        <v>119</v>
      </c>
      <c r="D297" t="s">
        <v>111</v>
      </c>
      <c r="E297" s="185">
        <v>340</v>
      </c>
    </row>
    <row r="298" spans="1:5" ht="14.25" customHeight="1" x14ac:dyDescent="0.25">
      <c r="A298" t="s">
        <v>737</v>
      </c>
      <c r="B298" t="s">
        <v>738</v>
      </c>
      <c r="C298" t="s">
        <v>119</v>
      </c>
      <c r="D298" t="s">
        <v>111</v>
      </c>
      <c r="E298" s="185">
        <v>181</v>
      </c>
    </row>
    <row r="299" spans="1:5" ht="14.25" customHeight="1" x14ac:dyDescent="0.25">
      <c r="A299" t="s">
        <v>739</v>
      </c>
      <c r="B299" t="s">
        <v>740</v>
      </c>
      <c r="C299" t="s">
        <v>120</v>
      </c>
      <c r="D299" t="s">
        <v>112</v>
      </c>
      <c r="E299" s="185">
        <v>972</v>
      </c>
    </row>
    <row r="300" spans="1:5" ht="14.25" customHeight="1" x14ac:dyDescent="0.25">
      <c r="A300" t="s">
        <v>741</v>
      </c>
      <c r="B300" t="s">
        <v>742</v>
      </c>
      <c r="C300" t="s">
        <v>118</v>
      </c>
      <c r="D300" t="s">
        <v>112</v>
      </c>
      <c r="E300" s="185">
        <v>8</v>
      </c>
    </row>
    <row r="301" spans="1:5" ht="14.25" customHeight="1" x14ac:dyDescent="0.25">
      <c r="A301" t="s">
        <v>743</v>
      </c>
      <c r="B301" t="s">
        <v>744</v>
      </c>
      <c r="C301" t="s">
        <v>116</v>
      </c>
      <c r="D301" t="s">
        <v>112</v>
      </c>
      <c r="E301" s="185">
        <v>2</v>
      </c>
    </row>
    <row r="302" spans="1:5" ht="14.25" customHeight="1" x14ac:dyDescent="0.25">
      <c r="A302" t="s">
        <v>745</v>
      </c>
      <c r="B302" t="s">
        <v>746</v>
      </c>
      <c r="C302" t="s">
        <v>120</v>
      </c>
      <c r="D302" t="s">
        <v>112</v>
      </c>
      <c r="E302" s="185">
        <v>60</v>
      </c>
    </row>
    <row r="303" spans="1:5" ht="14.25" customHeight="1" x14ac:dyDescent="0.25">
      <c r="A303" t="s">
        <v>747</v>
      </c>
      <c r="B303" t="s">
        <v>748</v>
      </c>
      <c r="C303" t="s">
        <v>114</v>
      </c>
      <c r="D303" t="s">
        <v>112</v>
      </c>
      <c r="E303" s="185">
        <v>0</v>
      </c>
    </row>
    <row r="304" spans="1:5" ht="14.25" customHeight="1" x14ac:dyDescent="0.25">
      <c r="A304" t="s">
        <v>749</v>
      </c>
      <c r="B304" t="s">
        <v>750</v>
      </c>
      <c r="C304" t="s">
        <v>120</v>
      </c>
      <c r="D304" t="s">
        <v>112</v>
      </c>
      <c r="E304" s="185">
        <v>118</v>
      </c>
    </row>
    <row r="305" spans="1:5" ht="14.25" customHeight="1" x14ac:dyDescent="0.25">
      <c r="A305" t="s">
        <v>751</v>
      </c>
      <c r="B305" t="s">
        <v>752</v>
      </c>
      <c r="C305" t="s">
        <v>114</v>
      </c>
      <c r="D305" t="s">
        <v>112</v>
      </c>
      <c r="E305" s="185">
        <v>191</v>
      </c>
    </row>
    <row r="306" spans="1:5" ht="14.25" customHeight="1" x14ac:dyDescent="0.25">
      <c r="A306" t="s">
        <v>753</v>
      </c>
      <c r="B306" t="s">
        <v>754</v>
      </c>
      <c r="C306" t="s">
        <v>116</v>
      </c>
      <c r="D306" t="s">
        <v>112</v>
      </c>
      <c r="E306" s="185">
        <v>0</v>
      </c>
    </row>
    <row r="307" spans="1:5" ht="14.25" customHeight="1" x14ac:dyDescent="0.25">
      <c r="A307" t="s">
        <v>755</v>
      </c>
      <c r="B307" t="s">
        <v>756</v>
      </c>
      <c r="C307" t="s">
        <v>120</v>
      </c>
      <c r="D307" t="s">
        <v>112</v>
      </c>
      <c r="E307" s="185">
        <v>70</v>
      </c>
    </row>
    <row r="308" spans="1:5" ht="14.25" customHeight="1" x14ac:dyDescent="0.25">
      <c r="A308" t="s">
        <v>757</v>
      </c>
      <c r="B308" t="s">
        <v>758</v>
      </c>
      <c r="C308" t="s">
        <v>114</v>
      </c>
      <c r="D308" t="s">
        <v>112</v>
      </c>
      <c r="E308" s="185">
        <v>449</v>
      </c>
    </row>
    <row r="309" spans="1:5" ht="14.25" customHeight="1" x14ac:dyDescent="0.25">
      <c r="A309" t="s">
        <v>759</v>
      </c>
      <c r="B309" t="s">
        <v>760</v>
      </c>
      <c r="C309" t="s">
        <v>116</v>
      </c>
      <c r="D309" t="s">
        <v>112</v>
      </c>
      <c r="E309" s="185">
        <v>3</v>
      </c>
    </row>
    <row r="310" spans="1:5" ht="14.25" customHeight="1" x14ac:dyDescent="0.25">
      <c r="A310" t="s">
        <v>761</v>
      </c>
      <c r="B310" t="s">
        <v>762</v>
      </c>
      <c r="C310" t="s">
        <v>118</v>
      </c>
      <c r="D310" t="s">
        <v>112</v>
      </c>
      <c r="E310" s="185">
        <v>5270</v>
      </c>
    </row>
    <row r="311" spans="1:5" ht="14.25" customHeight="1" x14ac:dyDescent="0.25">
      <c r="A311" t="s">
        <v>763</v>
      </c>
      <c r="B311" t="s">
        <v>764</v>
      </c>
      <c r="C311" t="s">
        <v>120</v>
      </c>
      <c r="D311" t="s">
        <v>112</v>
      </c>
      <c r="E311" s="185">
        <v>1126</v>
      </c>
    </row>
    <row r="312" spans="1:5" ht="14.25" customHeight="1" x14ac:dyDescent="0.25">
      <c r="A312" t="s">
        <v>765</v>
      </c>
      <c r="B312" t="s">
        <v>766</v>
      </c>
      <c r="C312" t="s">
        <v>120</v>
      </c>
      <c r="D312" t="s">
        <v>112</v>
      </c>
      <c r="E312" s="185">
        <v>120</v>
      </c>
    </row>
    <row r="313" spans="1:5" ht="14.25" customHeight="1" x14ac:dyDescent="0.25">
      <c r="A313" t="s">
        <v>767</v>
      </c>
      <c r="B313" t="s">
        <v>768</v>
      </c>
      <c r="C313" t="s">
        <v>118</v>
      </c>
      <c r="D313" t="s">
        <v>112</v>
      </c>
      <c r="E313" s="185">
        <v>8759</v>
      </c>
    </row>
    <row r="314" spans="1:5" ht="14.25" customHeight="1" x14ac:dyDescent="0.25">
      <c r="A314" t="s">
        <v>769</v>
      </c>
      <c r="B314" t="s">
        <v>770</v>
      </c>
      <c r="C314" t="s">
        <v>115</v>
      </c>
      <c r="D314" t="s">
        <v>112</v>
      </c>
      <c r="E314" s="185">
        <v>23</v>
      </c>
    </row>
    <row r="315" spans="1:5" ht="14.25" customHeight="1" x14ac:dyDescent="0.25">
      <c r="A315" t="s">
        <v>771</v>
      </c>
      <c r="B315" t="s">
        <v>772</v>
      </c>
      <c r="C315" t="s">
        <v>120</v>
      </c>
      <c r="D315" t="s">
        <v>112</v>
      </c>
      <c r="E315" s="185">
        <v>362</v>
      </c>
    </row>
    <row r="316" spans="1:5" ht="14.25" customHeight="1" x14ac:dyDescent="0.25">
      <c r="A316" t="s">
        <v>773</v>
      </c>
      <c r="B316" t="s">
        <v>774</v>
      </c>
      <c r="C316" t="s">
        <v>120</v>
      </c>
      <c r="D316" t="s">
        <v>112</v>
      </c>
      <c r="E316" s="185">
        <v>122</v>
      </c>
    </row>
    <row r="317" spans="1:5" ht="14.25" customHeight="1" x14ac:dyDescent="0.25">
      <c r="A317" t="s">
        <v>775</v>
      </c>
      <c r="B317" t="s">
        <v>776</v>
      </c>
      <c r="C317" t="s">
        <v>118</v>
      </c>
      <c r="D317" t="s">
        <v>112</v>
      </c>
      <c r="E317" s="185">
        <v>120</v>
      </c>
    </row>
    <row r="318" spans="1:5" ht="14.25" customHeight="1" x14ac:dyDescent="0.25">
      <c r="A318" t="s">
        <v>777</v>
      </c>
      <c r="B318" t="s">
        <v>778</v>
      </c>
      <c r="C318" t="s">
        <v>116</v>
      </c>
      <c r="D318" t="s">
        <v>112</v>
      </c>
      <c r="E318" s="185">
        <v>8</v>
      </c>
    </row>
    <row r="319" spans="1:5" ht="14.25" customHeight="1" x14ac:dyDescent="0.25">
      <c r="A319" t="s">
        <v>779</v>
      </c>
      <c r="B319" t="s">
        <v>780</v>
      </c>
      <c r="C319" t="s">
        <v>119</v>
      </c>
      <c r="D319" t="s">
        <v>112</v>
      </c>
      <c r="E319" s="185">
        <v>3174</v>
      </c>
    </row>
    <row r="320" spans="1:5" ht="14.25" customHeight="1" x14ac:dyDescent="0.25">
      <c r="A320" t="s">
        <v>781</v>
      </c>
      <c r="B320" t="s">
        <v>782</v>
      </c>
      <c r="C320" t="s">
        <v>119</v>
      </c>
      <c r="D320" t="s">
        <v>112</v>
      </c>
      <c r="E320" s="185">
        <v>2411</v>
      </c>
    </row>
    <row r="321" spans="1:5" ht="14.25" customHeight="1" x14ac:dyDescent="0.25">
      <c r="A321" t="s">
        <v>783</v>
      </c>
      <c r="B321" t="s">
        <v>784</v>
      </c>
      <c r="C321" t="s">
        <v>118</v>
      </c>
      <c r="D321" t="s">
        <v>112</v>
      </c>
      <c r="E321" s="185">
        <v>114</v>
      </c>
    </row>
    <row r="322" spans="1:5" ht="14.25" customHeight="1" x14ac:dyDescent="0.25">
      <c r="A322" t="s">
        <v>785</v>
      </c>
      <c r="B322" t="s">
        <v>786</v>
      </c>
      <c r="C322" t="s">
        <v>115</v>
      </c>
      <c r="D322" t="s">
        <v>112</v>
      </c>
      <c r="E322" s="185">
        <v>19</v>
      </c>
    </row>
    <row r="323" spans="1:5" ht="14.25" customHeight="1" x14ac:dyDescent="0.25">
      <c r="A323" t="s">
        <v>787</v>
      </c>
      <c r="B323" t="s">
        <v>788</v>
      </c>
      <c r="C323" t="s">
        <v>119</v>
      </c>
      <c r="D323" t="s">
        <v>112</v>
      </c>
      <c r="E323" s="185">
        <v>2031</v>
      </c>
    </row>
    <row r="324" spans="1:5" ht="14.25" customHeight="1" x14ac:dyDescent="0.25">
      <c r="A324" t="s">
        <v>789</v>
      </c>
      <c r="B324" t="s">
        <v>790</v>
      </c>
      <c r="C324" t="s">
        <v>120</v>
      </c>
      <c r="D324" t="s">
        <v>112</v>
      </c>
      <c r="E324" s="185">
        <v>129</v>
      </c>
    </row>
    <row r="325" spans="1:5" ht="14.25" customHeight="1" x14ac:dyDescent="0.25">
      <c r="A325" t="s">
        <v>791</v>
      </c>
      <c r="B325" t="s">
        <v>792</v>
      </c>
      <c r="C325" t="s">
        <v>115</v>
      </c>
      <c r="D325" t="s">
        <v>112</v>
      </c>
      <c r="E325" s="185">
        <v>0</v>
      </c>
    </row>
    <row r="326" spans="1:5" ht="14.25" customHeight="1" x14ac:dyDescent="0.25">
      <c r="A326" t="s">
        <v>793</v>
      </c>
      <c r="B326" t="s">
        <v>794</v>
      </c>
      <c r="C326" t="s">
        <v>114</v>
      </c>
      <c r="D326" t="s">
        <v>112</v>
      </c>
      <c r="E326" s="185">
        <v>4359</v>
      </c>
    </row>
    <row r="327" spans="1:5" ht="14.25" customHeight="1" x14ac:dyDescent="0.25">
      <c r="A327" t="s">
        <v>795</v>
      </c>
      <c r="B327" t="s">
        <v>796</v>
      </c>
      <c r="C327" t="s">
        <v>118</v>
      </c>
      <c r="D327" t="s">
        <v>112</v>
      </c>
      <c r="E327" s="185">
        <v>512</v>
      </c>
    </row>
    <row r="328" spans="1:5" ht="14.25" customHeight="1" x14ac:dyDescent="0.25">
      <c r="A328" t="s">
        <v>797</v>
      </c>
      <c r="B328" t="s">
        <v>798</v>
      </c>
      <c r="C328" t="s">
        <v>120</v>
      </c>
      <c r="D328" t="s">
        <v>112</v>
      </c>
      <c r="E328" s="185">
        <v>57</v>
      </c>
    </row>
    <row r="329" spans="1:5" ht="14.25" customHeight="1" x14ac:dyDescent="0.25">
      <c r="A329" t="s">
        <v>699</v>
      </c>
      <c r="B329" t="s">
        <v>700</v>
      </c>
      <c r="C329" t="s">
        <v>118</v>
      </c>
      <c r="D329" t="s">
        <v>112</v>
      </c>
      <c r="E329" s="185">
        <v>137</v>
      </c>
    </row>
    <row r="330" spans="1:5" ht="14.25" customHeight="1" x14ac:dyDescent="0.25">
      <c r="A330" t="s">
        <v>799</v>
      </c>
      <c r="B330" t="s">
        <v>800</v>
      </c>
      <c r="C330" t="s">
        <v>114</v>
      </c>
      <c r="D330" t="s">
        <v>112</v>
      </c>
      <c r="E330" s="185">
        <v>735</v>
      </c>
    </row>
    <row r="331" spans="1:5" ht="14.25" customHeight="1" x14ac:dyDescent="0.25">
      <c r="A331" t="s">
        <v>801</v>
      </c>
      <c r="B331" t="s">
        <v>802</v>
      </c>
      <c r="C331" t="s">
        <v>118</v>
      </c>
      <c r="D331" t="s">
        <v>112</v>
      </c>
      <c r="E331" s="185">
        <v>62</v>
      </c>
    </row>
    <row r="332" spans="1:5" ht="14.25" customHeight="1" x14ac:dyDescent="0.25">
      <c r="A332" t="s">
        <v>803</v>
      </c>
      <c r="B332" t="s">
        <v>804</v>
      </c>
      <c r="C332" t="s">
        <v>109</v>
      </c>
      <c r="D332" t="s">
        <v>112</v>
      </c>
      <c r="E332" s="185">
        <v>2971</v>
      </c>
    </row>
    <row r="333" spans="1:5" ht="14.25" customHeight="1" x14ac:dyDescent="0.25">
      <c r="A333" t="s">
        <v>805</v>
      </c>
      <c r="B333" t="s">
        <v>806</v>
      </c>
      <c r="C333" t="s">
        <v>118</v>
      </c>
      <c r="D333" t="s">
        <v>112</v>
      </c>
      <c r="E333" s="185">
        <v>25</v>
      </c>
    </row>
    <row r="334" spans="1:5" ht="14.25" customHeight="1" x14ac:dyDescent="0.25">
      <c r="A334" t="s">
        <v>807</v>
      </c>
      <c r="B334" t="s">
        <v>808</v>
      </c>
      <c r="C334" t="s">
        <v>120</v>
      </c>
      <c r="D334" t="s">
        <v>112</v>
      </c>
      <c r="E334" s="185">
        <v>302</v>
      </c>
    </row>
    <row r="335" spans="1:5" ht="14.25" customHeight="1" x14ac:dyDescent="0.25">
      <c r="A335" t="s">
        <v>809</v>
      </c>
      <c r="B335" t="s">
        <v>810</v>
      </c>
      <c r="C335" t="s">
        <v>120</v>
      </c>
      <c r="D335" t="s">
        <v>112</v>
      </c>
      <c r="E335" s="185">
        <v>81</v>
      </c>
    </row>
    <row r="336" spans="1:5" ht="14.25" customHeight="1" x14ac:dyDescent="0.25">
      <c r="A336" t="s">
        <v>811</v>
      </c>
      <c r="B336" t="s">
        <v>812</v>
      </c>
      <c r="C336" t="s">
        <v>120</v>
      </c>
      <c r="D336" t="s">
        <v>112</v>
      </c>
      <c r="E336" s="185">
        <v>86</v>
      </c>
    </row>
    <row r="337" spans="1:5" ht="14.25" customHeight="1" x14ac:dyDescent="0.25">
      <c r="A337" t="s">
        <v>813</v>
      </c>
      <c r="B337" t="s">
        <v>814</v>
      </c>
      <c r="C337" t="s">
        <v>109</v>
      </c>
      <c r="D337" t="s">
        <v>112</v>
      </c>
      <c r="E337" s="185">
        <v>148</v>
      </c>
    </row>
    <row r="338" spans="1:5" ht="14.25" customHeight="1" x14ac:dyDescent="0.25">
      <c r="A338" t="s">
        <v>815</v>
      </c>
      <c r="B338" t="s">
        <v>816</v>
      </c>
      <c r="C338" t="s">
        <v>115</v>
      </c>
      <c r="D338" t="s">
        <v>112</v>
      </c>
      <c r="E338" s="185">
        <v>9</v>
      </c>
    </row>
    <row r="339" spans="1:5" ht="14.25" customHeight="1" x14ac:dyDescent="0.25">
      <c r="A339" t="s">
        <v>817</v>
      </c>
      <c r="B339" t="s">
        <v>818</v>
      </c>
      <c r="C339" t="s">
        <v>120</v>
      </c>
      <c r="D339" t="s">
        <v>112</v>
      </c>
      <c r="E339" s="185">
        <v>61</v>
      </c>
    </row>
    <row r="340" spans="1:5" ht="14.25" customHeight="1" x14ac:dyDescent="0.25">
      <c r="A340" t="s">
        <v>819</v>
      </c>
      <c r="B340" t="s">
        <v>820</v>
      </c>
      <c r="C340" t="s">
        <v>118</v>
      </c>
      <c r="D340" t="s">
        <v>112</v>
      </c>
      <c r="E340" s="185">
        <v>115</v>
      </c>
    </row>
    <row r="341" spans="1:5" ht="14.25" customHeight="1" x14ac:dyDescent="0.25">
      <c r="A341" t="s">
        <v>821</v>
      </c>
      <c r="B341" t="s">
        <v>822</v>
      </c>
      <c r="C341" t="s">
        <v>120</v>
      </c>
      <c r="D341" t="s">
        <v>112</v>
      </c>
      <c r="E341" s="185">
        <v>358</v>
      </c>
    </row>
    <row r="342" spans="1:5" ht="14.25" customHeight="1" x14ac:dyDescent="0.25">
      <c r="A342" t="s">
        <v>823</v>
      </c>
      <c r="B342" t="s">
        <v>824</v>
      </c>
      <c r="C342" t="s">
        <v>115</v>
      </c>
      <c r="D342" t="s">
        <v>112</v>
      </c>
      <c r="E342" s="185">
        <v>118</v>
      </c>
    </row>
    <row r="343" spans="1:5" ht="14.25" customHeight="1" x14ac:dyDescent="0.25">
      <c r="A343" t="s">
        <v>825</v>
      </c>
      <c r="B343" t="s">
        <v>826</v>
      </c>
      <c r="C343" t="s">
        <v>118</v>
      </c>
      <c r="D343" t="s">
        <v>112</v>
      </c>
      <c r="E343" s="185">
        <v>75</v>
      </c>
    </row>
    <row r="344" spans="1:5" ht="14.25" customHeight="1" x14ac:dyDescent="0.25">
      <c r="A344" t="s">
        <v>827</v>
      </c>
      <c r="B344" t="s">
        <v>828</v>
      </c>
      <c r="C344" t="s">
        <v>120</v>
      </c>
      <c r="D344" t="s">
        <v>112</v>
      </c>
      <c r="E344" s="185">
        <v>131</v>
      </c>
    </row>
    <row r="345" spans="1:5" ht="14.25" customHeight="1" x14ac:dyDescent="0.25">
      <c r="A345" t="s">
        <v>829</v>
      </c>
      <c r="B345" t="s">
        <v>830</v>
      </c>
      <c r="C345" t="s">
        <v>115</v>
      </c>
      <c r="D345" t="s">
        <v>112</v>
      </c>
      <c r="E345" s="185">
        <v>0</v>
      </c>
    </row>
    <row r="346" spans="1:5" ht="14.25" customHeight="1" x14ac:dyDescent="0.25">
      <c r="A346" t="s">
        <v>831</v>
      </c>
      <c r="B346" t="s">
        <v>832</v>
      </c>
      <c r="C346" t="s">
        <v>120</v>
      </c>
      <c r="D346" t="s">
        <v>112</v>
      </c>
      <c r="E346" s="185">
        <v>42</v>
      </c>
    </row>
    <row r="347" spans="1:5" ht="14.25" customHeight="1" x14ac:dyDescent="0.25">
      <c r="A347" t="s">
        <v>833</v>
      </c>
      <c r="B347" t="s">
        <v>834</v>
      </c>
      <c r="C347" t="s">
        <v>119</v>
      </c>
      <c r="D347" t="s">
        <v>112</v>
      </c>
      <c r="E347" s="185">
        <v>3124</v>
      </c>
    </row>
    <row r="348" spans="1:5" ht="14.25" customHeight="1" x14ac:dyDescent="0.25">
      <c r="A348" t="s">
        <v>835</v>
      </c>
      <c r="B348" t="s">
        <v>836</v>
      </c>
      <c r="C348" t="s">
        <v>119</v>
      </c>
      <c r="D348" t="s">
        <v>112</v>
      </c>
      <c r="E348" s="185">
        <v>3243</v>
      </c>
    </row>
    <row r="349" spans="1:5" ht="14.25" customHeight="1" x14ac:dyDescent="0.25">
      <c r="A349" t="s">
        <v>837</v>
      </c>
      <c r="B349" t="s">
        <v>838</v>
      </c>
      <c r="C349" t="s">
        <v>119</v>
      </c>
      <c r="D349" t="s">
        <v>112</v>
      </c>
      <c r="E349" s="185">
        <v>3981</v>
      </c>
    </row>
    <row r="350" spans="1:5" ht="14.25" customHeight="1" x14ac:dyDescent="0.25">
      <c r="A350" t="s">
        <v>839</v>
      </c>
      <c r="B350" t="s">
        <v>840</v>
      </c>
      <c r="C350" t="s">
        <v>116</v>
      </c>
      <c r="D350" t="s">
        <v>112</v>
      </c>
      <c r="E350" s="185">
        <v>2</v>
      </c>
    </row>
    <row r="351" spans="1:5" ht="14.25" customHeight="1" x14ac:dyDescent="0.25">
      <c r="A351" t="s">
        <v>841</v>
      </c>
      <c r="B351" t="s">
        <v>842</v>
      </c>
      <c r="C351" t="s">
        <v>120</v>
      </c>
      <c r="D351" t="s">
        <v>112</v>
      </c>
      <c r="E351" s="185">
        <v>59</v>
      </c>
    </row>
    <row r="352" spans="1:5" ht="14.25" customHeight="1" x14ac:dyDescent="0.25">
      <c r="A352" t="s">
        <v>843</v>
      </c>
      <c r="B352" t="s">
        <v>844</v>
      </c>
      <c r="C352" t="s">
        <v>119</v>
      </c>
      <c r="D352" t="s">
        <v>112</v>
      </c>
      <c r="E352" s="185">
        <v>4207</v>
      </c>
    </row>
    <row r="353" spans="1:5" ht="14.25" customHeight="1" x14ac:dyDescent="0.25">
      <c r="A353" t="s">
        <v>845</v>
      </c>
      <c r="B353" t="s">
        <v>846</v>
      </c>
      <c r="C353" t="s">
        <v>115</v>
      </c>
      <c r="D353" t="s">
        <v>112</v>
      </c>
      <c r="E353" s="185">
        <v>1</v>
      </c>
    </row>
    <row r="354" spans="1:5" ht="14.25" customHeight="1" x14ac:dyDescent="0.25">
      <c r="A354" t="s">
        <v>847</v>
      </c>
      <c r="B354" t="s">
        <v>848</v>
      </c>
      <c r="C354" t="s">
        <v>115</v>
      </c>
      <c r="D354" t="s">
        <v>112</v>
      </c>
      <c r="E354" s="185">
        <v>80</v>
      </c>
    </row>
    <row r="355" spans="1:5" ht="14.25" customHeight="1" x14ac:dyDescent="0.25">
      <c r="A355" t="s">
        <v>849</v>
      </c>
      <c r="B355" t="s">
        <v>850</v>
      </c>
      <c r="C355" t="s">
        <v>109</v>
      </c>
      <c r="D355" t="s">
        <v>112</v>
      </c>
      <c r="E355" s="185">
        <v>1303</v>
      </c>
    </row>
    <row r="356" spans="1:5" ht="14.25" customHeight="1" x14ac:dyDescent="0.25">
      <c r="A356" t="s">
        <v>851</v>
      </c>
      <c r="B356" t="s">
        <v>852</v>
      </c>
      <c r="C356" t="s">
        <v>120</v>
      </c>
      <c r="D356" t="s">
        <v>112</v>
      </c>
      <c r="E356" s="185">
        <v>351</v>
      </c>
    </row>
    <row r="357" spans="1:5" ht="14.25" customHeight="1" x14ac:dyDescent="0.25">
      <c r="A357" t="s">
        <v>853</v>
      </c>
      <c r="B357" t="s">
        <v>854</v>
      </c>
      <c r="C357" t="s">
        <v>120</v>
      </c>
      <c r="D357" t="s">
        <v>112</v>
      </c>
      <c r="E357" s="185">
        <v>435</v>
      </c>
    </row>
    <row r="358" spans="1:5" ht="14.25" customHeight="1" x14ac:dyDescent="0.25">
      <c r="A358" t="s">
        <v>855</v>
      </c>
      <c r="B358" t="s">
        <v>856</v>
      </c>
      <c r="C358" t="s">
        <v>119</v>
      </c>
      <c r="D358" t="s">
        <v>112</v>
      </c>
      <c r="E358" s="185">
        <v>7685</v>
      </c>
    </row>
    <row r="359" spans="1:5" ht="14.25" customHeight="1" x14ac:dyDescent="0.25">
      <c r="A359" t="s">
        <v>857</v>
      </c>
      <c r="B359" t="s">
        <v>858</v>
      </c>
      <c r="C359" t="s">
        <v>115</v>
      </c>
      <c r="D359" t="s">
        <v>112</v>
      </c>
      <c r="E359" s="185">
        <v>0</v>
      </c>
    </row>
    <row r="360" spans="1:5" ht="14.25" customHeight="1" x14ac:dyDescent="0.25">
      <c r="A360" t="s">
        <v>859</v>
      </c>
      <c r="B360" t="s">
        <v>860</v>
      </c>
      <c r="C360" t="s">
        <v>115</v>
      </c>
      <c r="D360" t="s">
        <v>112</v>
      </c>
      <c r="E360" s="185">
        <v>0</v>
      </c>
    </row>
    <row r="361" spans="1:5" ht="14.25" customHeight="1" x14ac:dyDescent="0.25">
      <c r="A361" t="s">
        <v>861</v>
      </c>
      <c r="B361" t="s">
        <v>862</v>
      </c>
      <c r="C361" t="s">
        <v>120</v>
      </c>
      <c r="D361" t="s">
        <v>112</v>
      </c>
      <c r="E361" s="185">
        <v>834</v>
      </c>
    </row>
    <row r="362" spans="1:5" ht="14.25" customHeight="1" x14ac:dyDescent="0.25">
      <c r="A362" t="s">
        <v>863</v>
      </c>
      <c r="B362" t="s">
        <v>864</v>
      </c>
      <c r="C362" t="s">
        <v>118</v>
      </c>
      <c r="D362" t="s">
        <v>112</v>
      </c>
      <c r="E362" s="185">
        <v>64</v>
      </c>
    </row>
    <row r="363" spans="1:5" ht="14.25" customHeight="1" x14ac:dyDescent="0.25">
      <c r="A363" t="s">
        <v>865</v>
      </c>
      <c r="B363" t="s">
        <v>866</v>
      </c>
      <c r="C363" t="s">
        <v>109</v>
      </c>
      <c r="D363" t="s">
        <v>112</v>
      </c>
      <c r="E363" s="185">
        <v>1522</v>
      </c>
    </row>
    <row r="364" spans="1:5" ht="14.25" customHeight="1" x14ac:dyDescent="0.25">
      <c r="A364" t="s">
        <v>867</v>
      </c>
      <c r="B364" t="s">
        <v>868</v>
      </c>
      <c r="C364" t="s">
        <v>114</v>
      </c>
      <c r="D364" t="s">
        <v>112</v>
      </c>
      <c r="E364" s="185">
        <v>388</v>
      </c>
    </row>
    <row r="365" spans="1:5" ht="14.25" customHeight="1" x14ac:dyDescent="0.25">
      <c r="A365" t="s">
        <v>869</v>
      </c>
      <c r="B365" t="s">
        <v>870</v>
      </c>
      <c r="C365" t="s">
        <v>120</v>
      </c>
      <c r="D365" t="s">
        <v>112</v>
      </c>
      <c r="E365" s="185">
        <v>42</v>
      </c>
    </row>
    <row r="366" spans="1:5" ht="14.25" customHeight="1" x14ac:dyDescent="0.25">
      <c r="A366" t="s">
        <v>871</v>
      </c>
      <c r="B366" t="s">
        <v>872</v>
      </c>
      <c r="C366" t="s">
        <v>109</v>
      </c>
      <c r="D366" t="s">
        <v>112</v>
      </c>
      <c r="E366" s="185">
        <v>2555</v>
      </c>
    </row>
    <row r="367" spans="1:5" ht="14.25" customHeight="1" x14ac:dyDescent="0.25">
      <c r="A367" t="s">
        <v>873</v>
      </c>
      <c r="B367" t="s">
        <v>874</v>
      </c>
      <c r="C367" t="s">
        <v>109</v>
      </c>
      <c r="D367" t="s">
        <v>112</v>
      </c>
      <c r="E367" s="185">
        <v>1268</v>
      </c>
    </row>
    <row r="368" spans="1:5" ht="14.25" customHeight="1" x14ac:dyDescent="0.25">
      <c r="A368" t="s">
        <v>875</v>
      </c>
      <c r="B368" t="s">
        <v>876</v>
      </c>
      <c r="C368" t="s">
        <v>118</v>
      </c>
      <c r="D368" t="s">
        <v>112</v>
      </c>
      <c r="E368" s="185">
        <v>87</v>
      </c>
    </row>
    <row r="369" spans="1:5" ht="14.25" customHeight="1" x14ac:dyDescent="0.25">
      <c r="A369" t="s">
        <v>877</v>
      </c>
      <c r="B369" t="s">
        <v>878</v>
      </c>
      <c r="C369" t="s">
        <v>119</v>
      </c>
      <c r="D369" t="s">
        <v>112</v>
      </c>
      <c r="E369" s="185">
        <v>6105</v>
      </c>
    </row>
    <row r="370" spans="1:5" ht="14.25" customHeight="1" x14ac:dyDescent="0.25">
      <c r="A370" t="s">
        <v>879</v>
      </c>
      <c r="B370" t="s">
        <v>880</v>
      </c>
      <c r="C370" t="s">
        <v>118</v>
      </c>
      <c r="D370" t="s">
        <v>112</v>
      </c>
      <c r="E370" s="185">
        <v>120</v>
      </c>
    </row>
    <row r="371" spans="1:5" ht="14.25" customHeight="1" x14ac:dyDescent="0.25">
      <c r="A371" t="s">
        <v>881</v>
      </c>
      <c r="B371" t="s">
        <v>882</v>
      </c>
      <c r="C371" t="s">
        <v>115</v>
      </c>
      <c r="D371" t="s">
        <v>112</v>
      </c>
      <c r="E371" s="185">
        <v>0</v>
      </c>
    </row>
    <row r="372" spans="1:5" ht="14.25" customHeight="1" x14ac:dyDescent="0.25">
      <c r="A372" t="s">
        <v>883</v>
      </c>
      <c r="B372" t="s">
        <v>884</v>
      </c>
      <c r="C372" t="s">
        <v>113</v>
      </c>
      <c r="D372" t="s">
        <v>112</v>
      </c>
      <c r="E372" s="185">
        <v>16</v>
      </c>
    </row>
    <row r="373" spans="1:5" ht="14.25" customHeight="1" x14ac:dyDescent="0.25">
      <c r="A373" t="s">
        <v>885</v>
      </c>
      <c r="B373" t="s">
        <v>886</v>
      </c>
      <c r="C373" t="s">
        <v>118</v>
      </c>
      <c r="D373" t="s">
        <v>112</v>
      </c>
      <c r="E373" s="185">
        <v>26</v>
      </c>
    </row>
    <row r="374" spans="1:5" ht="14.25" customHeight="1" x14ac:dyDescent="0.25">
      <c r="A374" t="s">
        <v>887</v>
      </c>
      <c r="B374" t="s">
        <v>888</v>
      </c>
      <c r="C374" t="s">
        <v>115</v>
      </c>
      <c r="D374" t="s">
        <v>112</v>
      </c>
      <c r="E374" s="185">
        <v>327</v>
      </c>
    </row>
    <row r="375" spans="1:5" ht="14.25" customHeight="1" x14ac:dyDescent="0.25">
      <c r="A375" t="s">
        <v>889</v>
      </c>
      <c r="B375" t="s">
        <v>890</v>
      </c>
      <c r="C375" t="s">
        <v>116</v>
      </c>
      <c r="D375" t="s">
        <v>112</v>
      </c>
      <c r="E375" s="185">
        <v>0</v>
      </c>
    </row>
    <row r="376" spans="1:5" ht="14.25" customHeight="1" x14ac:dyDescent="0.25">
      <c r="A376" t="s">
        <v>891</v>
      </c>
      <c r="B376" t="s">
        <v>892</v>
      </c>
      <c r="C376" t="s">
        <v>118</v>
      </c>
      <c r="D376" t="s">
        <v>112</v>
      </c>
      <c r="E376" s="185">
        <v>14165</v>
      </c>
    </row>
    <row r="377" spans="1:5" ht="14.25" customHeight="1" x14ac:dyDescent="0.25">
      <c r="A377" t="s">
        <v>893</v>
      </c>
      <c r="B377" t="s">
        <v>894</v>
      </c>
      <c r="C377" t="s">
        <v>120</v>
      </c>
      <c r="D377" t="s">
        <v>112</v>
      </c>
      <c r="E377" s="185">
        <v>66</v>
      </c>
    </row>
    <row r="378" spans="1:5" ht="14.25" customHeight="1" x14ac:dyDescent="0.25">
      <c r="A378" t="s">
        <v>895</v>
      </c>
      <c r="B378" t="s">
        <v>896</v>
      </c>
      <c r="C378" t="s">
        <v>119</v>
      </c>
      <c r="D378" t="s">
        <v>112</v>
      </c>
      <c r="E378" s="185">
        <v>1247</v>
      </c>
    </row>
    <row r="379" spans="1:5" ht="14.25" customHeight="1" x14ac:dyDescent="0.25">
      <c r="A379" t="s">
        <v>897</v>
      </c>
      <c r="B379" t="s">
        <v>898</v>
      </c>
      <c r="C379" t="s">
        <v>120</v>
      </c>
      <c r="D379" t="s">
        <v>112</v>
      </c>
      <c r="E379" s="185">
        <v>79</v>
      </c>
    </row>
    <row r="380" spans="1:5" ht="14.25" customHeight="1" x14ac:dyDescent="0.25">
      <c r="A380" t="s">
        <v>899</v>
      </c>
      <c r="B380" t="s">
        <v>900</v>
      </c>
      <c r="C380" t="s">
        <v>114</v>
      </c>
      <c r="D380" t="s">
        <v>112</v>
      </c>
      <c r="E380" s="185">
        <v>265</v>
      </c>
    </row>
    <row r="381" spans="1:5" ht="14.25" customHeight="1" x14ac:dyDescent="0.25">
      <c r="A381" t="s">
        <v>901</v>
      </c>
      <c r="B381" t="s">
        <v>902</v>
      </c>
      <c r="C381" t="s">
        <v>115</v>
      </c>
      <c r="D381" t="s">
        <v>112</v>
      </c>
      <c r="E381" s="185">
        <v>204</v>
      </c>
    </row>
    <row r="382" spans="1:5" ht="14.25" customHeight="1" x14ac:dyDescent="0.25">
      <c r="A382" t="s">
        <v>903</v>
      </c>
      <c r="B382" t="s">
        <v>904</v>
      </c>
      <c r="C382" t="s">
        <v>114</v>
      </c>
      <c r="D382" t="s">
        <v>112</v>
      </c>
      <c r="E382" s="185">
        <v>793</v>
      </c>
    </row>
    <row r="383" spans="1:5" ht="14.25" customHeight="1" x14ac:dyDescent="0.25">
      <c r="A383" t="s">
        <v>905</v>
      </c>
      <c r="B383" t="s">
        <v>906</v>
      </c>
      <c r="C383" t="s">
        <v>113</v>
      </c>
      <c r="D383" t="s">
        <v>112</v>
      </c>
      <c r="E383" s="185">
        <v>78</v>
      </c>
    </row>
    <row r="384" spans="1:5" ht="14.25" customHeight="1" x14ac:dyDescent="0.25">
      <c r="A384" t="s">
        <v>907</v>
      </c>
      <c r="B384" t="s">
        <v>908</v>
      </c>
      <c r="C384" t="s">
        <v>114</v>
      </c>
      <c r="D384" t="s">
        <v>112</v>
      </c>
      <c r="E384" s="185">
        <v>369</v>
      </c>
    </row>
    <row r="385" spans="1:5" ht="14.25" customHeight="1" x14ac:dyDescent="0.25">
      <c r="A385" t="s">
        <v>909</v>
      </c>
      <c r="B385" t="s">
        <v>910</v>
      </c>
      <c r="C385" t="s">
        <v>115</v>
      </c>
      <c r="D385" t="s">
        <v>112</v>
      </c>
      <c r="E385" s="185">
        <v>4</v>
      </c>
    </row>
    <row r="386" spans="1:5" ht="14.25" customHeight="1" x14ac:dyDescent="0.25">
      <c r="A386" t="s">
        <v>911</v>
      </c>
      <c r="B386" t="s">
        <v>912</v>
      </c>
      <c r="C386" t="s">
        <v>115</v>
      </c>
      <c r="D386" t="s">
        <v>112</v>
      </c>
      <c r="E386" s="185">
        <v>113</v>
      </c>
    </row>
    <row r="387" spans="1:5" ht="14.25" customHeight="1" x14ac:dyDescent="0.25">
      <c r="A387" t="s">
        <v>913</v>
      </c>
      <c r="B387" t="s">
        <v>914</v>
      </c>
      <c r="C387" t="s">
        <v>114</v>
      </c>
      <c r="D387" t="s">
        <v>112</v>
      </c>
      <c r="E387" s="185">
        <v>696</v>
      </c>
    </row>
    <row r="388" spans="1:5" ht="14.25" customHeight="1" x14ac:dyDescent="0.25">
      <c r="A388" t="s">
        <v>915</v>
      </c>
      <c r="B388" t="s">
        <v>916</v>
      </c>
      <c r="C388" t="s">
        <v>118</v>
      </c>
      <c r="D388" t="s">
        <v>112</v>
      </c>
      <c r="E388" s="185">
        <v>20</v>
      </c>
    </row>
    <row r="389" spans="1:5" ht="14.25" customHeight="1" x14ac:dyDescent="0.25">
      <c r="A389" t="s">
        <v>917</v>
      </c>
      <c r="B389" t="s">
        <v>918</v>
      </c>
      <c r="C389" t="s">
        <v>118</v>
      </c>
      <c r="D389" t="s">
        <v>112</v>
      </c>
      <c r="E389" s="185">
        <v>42</v>
      </c>
    </row>
    <row r="390" spans="1:5" ht="14.25" customHeight="1" x14ac:dyDescent="0.25">
      <c r="A390" t="s">
        <v>919</v>
      </c>
      <c r="B390" t="s">
        <v>920</v>
      </c>
      <c r="C390" t="s">
        <v>117</v>
      </c>
      <c r="D390" t="s">
        <v>112</v>
      </c>
      <c r="E390" s="185">
        <v>323</v>
      </c>
    </row>
    <row r="391" spans="1:5" ht="14.25" customHeight="1" x14ac:dyDescent="0.25">
      <c r="A391" t="s">
        <v>921</v>
      </c>
      <c r="B391" t="s">
        <v>922</v>
      </c>
      <c r="C391" t="s">
        <v>118</v>
      </c>
      <c r="D391" t="s">
        <v>112</v>
      </c>
      <c r="E391" s="185">
        <v>11</v>
      </c>
    </row>
    <row r="392" spans="1:5" ht="14.25" customHeight="1" x14ac:dyDescent="0.25">
      <c r="A392" t="s">
        <v>923</v>
      </c>
      <c r="B392" t="s">
        <v>924</v>
      </c>
      <c r="C392" t="s">
        <v>119</v>
      </c>
      <c r="D392" t="s">
        <v>112</v>
      </c>
      <c r="E392" s="185">
        <v>23491</v>
      </c>
    </row>
    <row r="393" spans="1:5" ht="14.25" customHeight="1" x14ac:dyDescent="0.25">
      <c r="A393" t="s">
        <v>925</v>
      </c>
      <c r="B393" t="s">
        <v>926</v>
      </c>
      <c r="C393" t="s">
        <v>109</v>
      </c>
      <c r="D393" t="s">
        <v>112</v>
      </c>
      <c r="E393" s="185">
        <v>1698</v>
      </c>
    </row>
    <row r="394" spans="1:5" ht="14.25" customHeight="1" x14ac:dyDescent="0.25">
      <c r="A394" t="s">
        <v>927</v>
      </c>
      <c r="B394" t="s">
        <v>928</v>
      </c>
      <c r="C394" t="s">
        <v>109</v>
      </c>
      <c r="D394" t="s">
        <v>112</v>
      </c>
      <c r="E394" s="185">
        <v>2354</v>
      </c>
    </row>
    <row r="395" spans="1:5" ht="14.25" customHeight="1" x14ac:dyDescent="0.25">
      <c r="A395" t="s">
        <v>929</v>
      </c>
      <c r="B395" t="s">
        <v>930</v>
      </c>
      <c r="C395" t="s">
        <v>114</v>
      </c>
      <c r="D395" t="s">
        <v>112</v>
      </c>
      <c r="E395" s="185">
        <v>2297</v>
      </c>
    </row>
    <row r="396" spans="1:5" ht="14.25" customHeight="1" x14ac:dyDescent="0.25">
      <c r="A396" t="s">
        <v>931</v>
      </c>
      <c r="B396" t="s">
        <v>932</v>
      </c>
      <c r="C396" t="s">
        <v>118</v>
      </c>
      <c r="D396" t="s">
        <v>112</v>
      </c>
      <c r="E396" s="185">
        <v>117</v>
      </c>
    </row>
    <row r="397" spans="1:5" ht="14.25" customHeight="1" x14ac:dyDescent="0.25">
      <c r="A397" t="s">
        <v>933</v>
      </c>
      <c r="B397" t="s">
        <v>934</v>
      </c>
      <c r="C397" t="s">
        <v>120</v>
      </c>
      <c r="D397" t="s">
        <v>112</v>
      </c>
      <c r="E397" s="185">
        <v>77</v>
      </c>
    </row>
    <row r="398" spans="1:5" ht="14.25" customHeight="1" x14ac:dyDescent="0.25">
      <c r="A398" t="s">
        <v>935</v>
      </c>
      <c r="B398" t="s">
        <v>936</v>
      </c>
      <c r="C398" t="s">
        <v>118</v>
      </c>
      <c r="D398" t="s">
        <v>112</v>
      </c>
      <c r="E398" s="185">
        <v>1588</v>
      </c>
    </row>
    <row r="399" spans="1:5" ht="14.25" customHeight="1" x14ac:dyDescent="0.25">
      <c r="A399" t="s">
        <v>937</v>
      </c>
      <c r="B399" t="s">
        <v>938</v>
      </c>
      <c r="C399" t="s">
        <v>114</v>
      </c>
      <c r="D399" t="s">
        <v>112</v>
      </c>
      <c r="E399" s="185">
        <v>1733</v>
      </c>
    </row>
    <row r="400" spans="1:5" ht="14.25" customHeight="1" x14ac:dyDescent="0.25">
      <c r="A400" t="s">
        <v>939</v>
      </c>
      <c r="B400" t="s">
        <v>940</v>
      </c>
      <c r="C400" t="s">
        <v>115</v>
      </c>
      <c r="D400" t="s">
        <v>112</v>
      </c>
      <c r="E400" s="185">
        <v>57</v>
      </c>
    </row>
    <row r="401" spans="1:5" ht="14.25" customHeight="1" x14ac:dyDescent="0.25">
      <c r="A401" t="s">
        <v>941</v>
      </c>
      <c r="B401" t="s">
        <v>942</v>
      </c>
      <c r="C401" t="s">
        <v>109</v>
      </c>
      <c r="D401" t="s">
        <v>112</v>
      </c>
      <c r="E401" s="185">
        <v>29</v>
      </c>
    </row>
    <row r="402" spans="1:5" ht="14.25" customHeight="1" x14ac:dyDescent="0.25">
      <c r="A402" t="s">
        <v>943</v>
      </c>
      <c r="B402" t="s">
        <v>944</v>
      </c>
      <c r="C402" t="s">
        <v>120</v>
      </c>
      <c r="D402" t="s">
        <v>112</v>
      </c>
      <c r="E402" s="185">
        <v>54</v>
      </c>
    </row>
    <row r="403" spans="1:5" ht="14.25" customHeight="1" x14ac:dyDescent="0.25">
      <c r="A403" t="s">
        <v>945</v>
      </c>
      <c r="B403" t="s">
        <v>946</v>
      </c>
      <c r="C403" t="s">
        <v>120</v>
      </c>
      <c r="D403" t="s">
        <v>112</v>
      </c>
      <c r="E403" s="185">
        <v>72</v>
      </c>
    </row>
    <row r="404" spans="1:5" ht="14.25" customHeight="1" x14ac:dyDescent="0.25">
      <c r="A404" t="s">
        <v>429</v>
      </c>
      <c r="B404" t="s">
        <v>430</v>
      </c>
      <c r="C404" t="s">
        <v>118</v>
      </c>
      <c r="D404" t="s">
        <v>112</v>
      </c>
      <c r="E404" s="185">
        <v>336</v>
      </c>
    </row>
    <row r="405" spans="1:5" ht="14.25" customHeight="1" x14ac:dyDescent="0.25">
      <c r="A405" t="s">
        <v>947</v>
      </c>
      <c r="B405" t="s">
        <v>948</v>
      </c>
      <c r="C405" t="s">
        <v>115</v>
      </c>
      <c r="D405" t="s">
        <v>112</v>
      </c>
      <c r="E405" s="185">
        <v>0</v>
      </c>
    </row>
    <row r="406" spans="1:5" ht="14.25" customHeight="1" x14ac:dyDescent="0.25">
      <c r="A406" t="s">
        <v>949</v>
      </c>
      <c r="B406" t="s">
        <v>950</v>
      </c>
      <c r="C406" t="s">
        <v>120</v>
      </c>
      <c r="D406" t="s">
        <v>112</v>
      </c>
      <c r="E406" s="185">
        <v>363</v>
      </c>
    </row>
    <row r="407" spans="1:5" ht="14.25" customHeight="1" x14ac:dyDescent="0.25">
      <c r="A407" t="s">
        <v>951</v>
      </c>
      <c r="B407" t="s">
        <v>952</v>
      </c>
      <c r="C407" t="s">
        <v>116</v>
      </c>
      <c r="D407" t="s">
        <v>112</v>
      </c>
      <c r="E407" s="185">
        <v>0</v>
      </c>
    </row>
    <row r="408" spans="1:5" ht="14.25" customHeight="1" x14ac:dyDescent="0.25">
      <c r="A408" t="s">
        <v>953</v>
      </c>
      <c r="B408" t="s">
        <v>954</v>
      </c>
      <c r="C408" t="s">
        <v>115</v>
      </c>
      <c r="D408" t="s">
        <v>112</v>
      </c>
      <c r="E408" s="185">
        <v>318</v>
      </c>
    </row>
    <row r="409" spans="1:5" ht="14.25" customHeight="1" x14ac:dyDescent="0.25">
      <c r="A409" t="s">
        <v>955</v>
      </c>
      <c r="B409" t="s">
        <v>956</v>
      </c>
      <c r="C409" t="s">
        <v>118</v>
      </c>
      <c r="D409" t="s">
        <v>112</v>
      </c>
      <c r="E409" s="185">
        <v>58</v>
      </c>
    </row>
    <row r="410" spans="1:5" ht="14.25" customHeight="1" x14ac:dyDescent="0.25">
      <c r="A410" t="s">
        <v>957</v>
      </c>
      <c r="B410" t="s">
        <v>958</v>
      </c>
      <c r="C410" t="s">
        <v>116</v>
      </c>
      <c r="D410" t="s">
        <v>112</v>
      </c>
      <c r="E410" s="185">
        <v>0</v>
      </c>
    </row>
    <row r="411" spans="1:5" ht="14.25" customHeight="1" x14ac:dyDescent="0.25">
      <c r="A411" t="s">
        <v>959</v>
      </c>
      <c r="B411" t="s">
        <v>960</v>
      </c>
      <c r="C411" t="s">
        <v>120</v>
      </c>
      <c r="D411" t="s">
        <v>112</v>
      </c>
      <c r="E411" s="185">
        <v>46</v>
      </c>
    </row>
    <row r="412" spans="1:5" ht="14.25" customHeight="1" x14ac:dyDescent="0.25">
      <c r="A412" t="s">
        <v>961</v>
      </c>
      <c r="B412" t="s">
        <v>962</v>
      </c>
      <c r="C412" t="s">
        <v>115</v>
      </c>
      <c r="D412" t="s">
        <v>112</v>
      </c>
      <c r="E412" s="185">
        <v>0</v>
      </c>
    </row>
    <row r="413" spans="1:5" ht="14.25" customHeight="1" x14ac:dyDescent="0.25">
      <c r="A413" t="s">
        <v>963</v>
      </c>
      <c r="B413" t="s">
        <v>964</v>
      </c>
      <c r="C413" t="s">
        <v>114</v>
      </c>
      <c r="D413" t="s">
        <v>112</v>
      </c>
      <c r="E413" s="185">
        <v>490</v>
      </c>
    </row>
    <row r="414" spans="1:5" ht="14.25" customHeight="1" x14ac:dyDescent="0.25">
      <c r="A414" t="s">
        <v>965</v>
      </c>
      <c r="B414" t="s">
        <v>966</v>
      </c>
      <c r="C414" t="s">
        <v>113</v>
      </c>
      <c r="D414" t="s">
        <v>112</v>
      </c>
      <c r="E414" s="185">
        <v>25</v>
      </c>
    </row>
    <row r="415" spans="1:5" ht="14.25" customHeight="1" x14ac:dyDescent="0.25">
      <c r="A415" t="s">
        <v>967</v>
      </c>
      <c r="B415" t="s">
        <v>968</v>
      </c>
      <c r="C415" t="s">
        <v>118</v>
      </c>
      <c r="D415" t="s">
        <v>112</v>
      </c>
      <c r="E415" s="185">
        <v>107</v>
      </c>
    </row>
    <row r="416" spans="1:5" ht="14.25" customHeight="1" x14ac:dyDescent="0.25">
      <c r="A416" t="s">
        <v>969</v>
      </c>
      <c r="B416" t="s">
        <v>970</v>
      </c>
      <c r="C416" t="s">
        <v>118</v>
      </c>
      <c r="D416" t="s">
        <v>112</v>
      </c>
      <c r="E416" s="185">
        <v>390</v>
      </c>
    </row>
    <row r="417" spans="1:5" ht="14.25" customHeight="1" x14ac:dyDescent="0.25">
      <c r="A417" t="s">
        <v>971</v>
      </c>
      <c r="B417" t="s">
        <v>972</v>
      </c>
      <c r="C417" t="s">
        <v>113</v>
      </c>
      <c r="D417" t="s">
        <v>112</v>
      </c>
      <c r="E417" s="185">
        <v>83</v>
      </c>
    </row>
    <row r="418" spans="1:5" ht="14.25" customHeight="1" x14ac:dyDescent="0.25">
      <c r="A418" t="s">
        <v>973</v>
      </c>
      <c r="B418" t="s">
        <v>974</v>
      </c>
      <c r="C418" t="s">
        <v>115</v>
      </c>
      <c r="D418" t="s">
        <v>112</v>
      </c>
      <c r="E418" s="185">
        <v>26</v>
      </c>
    </row>
    <row r="419" spans="1:5" ht="14.25" customHeight="1" x14ac:dyDescent="0.25">
      <c r="A419" t="s">
        <v>975</v>
      </c>
      <c r="B419" t="s">
        <v>976</v>
      </c>
      <c r="C419" t="s">
        <v>115</v>
      </c>
      <c r="D419" t="s">
        <v>112</v>
      </c>
      <c r="E419" s="185">
        <v>1</v>
      </c>
    </row>
    <row r="420" spans="1:5" ht="14.25" customHeight="1" x14ac:dyDescent="0.25">
      <c r="A420" t="s">
        <v>977</v>
      </c>
      <c r="B420" t="s">
        <v>978</v>
      </c>
      <c r="C420" t="s">
        <v>120</v>
      </c>
      <c r="D420" t="s">
        <v>112</v>
      </c>
      <c r="E420" s="185">
        <v>88</v>
      </c>
    </row>
    <row r="421" spans="1:5" ht="14.25" customHeight="1" x14ac:dyDescent="0.25">
      <c r="A421" t="s">
        <v>979</v>
      </c>
      <c r="B421" t="s">
        <v>980</v>
      </c>
      <c r="C421" t="s">
        <v>115</v>
      </c>
      <c r="D421" t="s">
        <v>112</v>
      </c>
      <c r="E421" s="185">
        <v>0</v>
      </c>
    </row>
    <row r="422" spans="1:5" ht="14.25" customHeight="1" x14ac:dyDescent="0.25">
      <c r="A422" t="s">
        <v>981</v>
      </c>
      <c r="B422" t="s">
        <v>982</v>
      </c>
      <c r="C422" t="s">
        <v>120</v>
      </c>
      <c r="D422" t="s">
        <v>112</v>
      </c>
      <c r="E422" s="185">
        <v>36</v>
      </c>
    </row>
    <row r="423" spans="1:5" ht="14.25" customHeight="1" x14ac:dyDescent="0.25">
      <c r="A423" t="s">
        <v>983</v>
      </c>
      <c r="B423" t="s">
        <v>984</v>
      </c>
      <c r="C423" t="s">
        <v>118</v>
      </c>
      <c r="D423" t="s">
        <v>112</v>
      </c>
      <c r="E423" s="185">
        <v>73</v>
      </c>
    </row>
    <row r="424" spans="1:5" ht="14.25" customHeight="1" x14ac:dyDescent="0.25">
      <c r="A424" t="s">
        <v>985</v>
      </c>
      <c r="B424" t="s">
        <v>986</v>
      </c>
      <c r="C424" t="s">
        <v>120</v>
      </c>
      <c r="D424" t="s">
        <v>112</v>
      </c>
      <c r="E424" s="185">
        <v>2574</v>
      </c>
    </row>
    <row r="425" spans="1:5" ht="14.25" customHeight="1" x14ac:dyDescent="0.25">
      <c r="A425" t="s">
        <v>987</v>
      </c>
      <c r="B425" t="s">
        <v>988</v>
      </c>
      <c r="C425" t="s">
        <v>113</v>
      </c>
      <c r="D425" t="s">
        <v>112</v>
      </c>
      <c r="E425" s="185">
        <v>26</v>
      </c>
    </row>
    <row r="426" spans="1:5" ht="14.25" customHeight="1" x14ac:dyDescent="0.25">
      <c r="A426" t="s">
        <v>989</v>
      </c>
      <c r="B426" t="s">
        <v>990</v>
      </c>
      <c r="C426" t="s">
        <v>116</v>
      </c>
      <c r="D426" t="s">
        <v>112</v>
      </c>
      <c r="E426" s="185">
        <v>0</v>
      </c>
    </row>
    <row r="427" spans="1:5" ht="14.25" customHeight="1" x14ac:dyDescent="0.25">
      <c r="A427" t="s">
        <v>991</v>
      </c>
      <c r="B427" t="s">
        <v>992</v>
      </c>
      <c r="C427" t="s">
        <v>114</v>
      </c>
      <c r="D427" t="s">
        <v>112</v>
      </c>
      <c r="E427" s="185">
        <v>444</v>
      </c>
    </row>
    <row r="428" spans="1:5" ht="14.25" customHeight="1" x14ac:dyDescent="0.25">
      <c r="A428" t="s">
        <v>993</v>
      </c>
      <c r="B428" t="s">
        <v>994</v>
      </c>
      <c r="C428" t="s">
        <v>115</v>
      </c>
      <c r="D428" t="s">
        <v>112</v>
      </c>
      <c r="E428" s="185">
        <v>232</v>
      </c>
    </row>
    <row r="429" spans="1:5" ht="14.25" customHeight="1" x14ac:dyDescent="0.25">
      <c r="A429" t="s">
        <v>995</v>
      </c>
      <c r="B429" t="s">
        <v>996</v>
      </c>
      <c r="C429" t="s">
        <v>115</v>
      </c>
      <c r="D429" t="s">
        <v>112</v>
      </c>
      <c r="E429" s="185">
        <v>0</v>
      </c>
    </row>
    <row r="430" spans="1:5" ht="14.25" customHeight="1" x14ac:dyDescent="0.25">
      <c r="A430" t="s">
        <v>997</v>
      </c>
      <c r="B430" t="s">
        <v>998</v>
      </c>
      <c r="C430" t="s">
        <v>118</v>
      </c>
      <c r="D430" t="s">
        <v>112</v>
      </c>
      <c r="E430" s="185">
        <v>202</v>
      </c>
    </row>
    <row r="431" spans="1:5" ht="14.25" customHeight="1" x14ac:dyDescent="0.25">
      <c r="A431" t="s">
        <v>999</v>
      </c>
      <c r="B431" t="s">
        <v>1000</v>
      </c>
      <c r="C431" t="s">
        <v>119</v>
      </c>
      <c r="D431" t="s">
        <v>112</v>
      </c>
      <c r="E431" s="185">
        <v>7092</v>
      </c>
    </row>
    <row r="432" spans="1:5" ht="14.25" customHeight="1" x14ac:dyDescent="0.25">
      <c r="A432" t="s">
        <v>1001</v>
      </c>
      <c r="B432" t="s">
        <v>1002</v>
      </c>
      <c r="C432" t="s">
        <v>113</v>
      </c>
      <c r="D432" t="s">
        <v>112</v>
      </c>
      <c r="E432" s="185">
        <v>63</v>
      </c>
    </row>
    <row r="433" spans="1:5" ht="14.25" customHeight="1" x14ac:dyDescent="0.25">
      <c r="A433" t="s">
        <v>1003</v>
      </c>
      <c r="B433" t="s">
        <v>1004</v>
      </c>
      <c r="C433" t="s">
        <v>115</v>
      </c>
      <c r="D433" t="s">
        <v>112</v>
      </c>
      <c r="E433" s="185">
        <v>0</v>
      </c>
    </row>
    <row r="434" spans="1:5" ht="14.25" customHeight="1" x14ac:dyDescent="0.25">
      <c r="A434" t="s">
        <v>1005</v>
      </c>
      <c r="B434" t="s">
        <v>1006</v>
      </c>
      <c r="C434" t="s">
        <v>116</v>
      </c>
      <c r="D434" t="s">
        <v>112</v>
      </c>
      <c r="E434" s="185">
        <v>0</v>
      </c>
    </row>
    <row r="435" spans="1:5" ht="14.25" customHeight="1" x14ac:dyDescent="0.25">
      <c r="A435" t="s">
        <v>1007</v>
      </c>
      <c r="B435" t="s">
        <v>1008</v>
      </c>
      <c r="C435" t="s">
        <v>115</v>
      </c>
      <c r="D435" t="s">
        <v>112</v>
      </c>
      <c r="E435" s="185">
        <v>121</v>
      </c>
    </row>
    <row r="436" spans="1:5" ht="14.25" customHeight="1" x14ac:dyDescent="0.25">
      <c r="A436" t="s">
        <v>1009</v>
      </c>
      <c r="B436" t="s">
        <v>1010</v>
      </c>
      <c r="C436" t="s">
        <v>109</v>
      </c>
      <c r="D436" t="s">
        <v>112</v>
      </c>
      <c r="E436" s="185">
        <v>3161</v>
      </c>
    </row>
    <row r="437" spans="1:5" ht="14.25" customHeight="1" x14ac:dyDescent="0.25">
      <c r="A437" t="s">
        <v>1011</v>
      </c>
      <c r="B437" t="s">
        <v>1012</v>
      </c>
      <c r="C437" t="s">
        <v>118</v>
      </c>
      <c r="D437" t="s">
        <v>112</v>
      </c>
      <c r="E437" s="185">
        <v>79</v>
      </c>
    </row>
    <row r="438" spans="1:5" ht="14.25" customHeight="1" x14ac:dyDescent="0.25">
      <c r="A438" t="s">
        <v>1013</v>
      </c>
      <c r="B438" t="s">
        <v>1014</v>
      </c>
      <c r="C438" t="s">
        <v>109</v>
      </c>
      <c r="D438" t="s">
        <v>112</v>
      </c>
      <c r="E438" s="185">
        <v>46</v>
      </c>
    </row>
    <row r="439" spans="1:5" ht="14.25" customHeight="1" x14ac:dyDescent="0.25">
      <c r="A439" t="s">
        <v>1015</v>
      </c>
      <c r="B439" t="s">
        <v>1016</v>
      </c>
      <c r="C439" t="s">
        <v>115</v>
      </c>
      <c r="D439" t="s">
        <v>112</v>
      </c>
      <c r="E439" s="185">
        <v>0</v>
      </c>
    </row>
    <row r="440" spans="1:5" ht="14.25" customHeight="1" x14ac:dyDescent="0.25">
      <c r="A440" t="s">
        <v>1017</v>
      </c>
      <c r="B440" t="s">
        <v>1018</v>
      </c>
      <c r="C440" t="s">
        <v>114</v>
      </c>
      <c r="D440" t="s">
        <v>112</v>
      </c>
      <c r="E440" s="185">
        <v>738</v>
      </c>
    </row>
    <row r="441" spans="1:5" ht="14.25" customHeight="1" x14ac:dyDescent="0.25">
      <c r="A441" t="s">
        <v>1019</v>
      </c>
      <c r="B441" t="s">
        <v>1020</v>
      </c>
      <c r="C441" t="s">
        <v>116</v>
      </c>
      <c r="D441" t="s">
        <v>112</v>
      </c>
      <c r="E441" s="185">
        <v>3</v>
      </c>
    </row>
    <row r="442" spans="1:5" ht="14.25" customHeight="1" x14ac:dyDescent="0.25">
      <c r="A442" t="s">
        <v>1021</v>
      </c>
      <c r="B442" t="s">
        <v>1022</v>
      </c>
      <c r="C442" t="s">
        <v>115</v>
      </c>
      <c r="D442" t="s">
        <v>112</v>
      </c>
      <c r="E442" s="185">
        <v>0</v>
      </c>
    </row>
    <row r="443" spans="1:5" ht="14.25" customHeight="1" x14ac:dyDescent="0.25">
      <c r="A443" t="s">
        <v>1023</v>
      </c>
      <c r="B443" t="s">
        <v>1024</v>
      </c>
      <c r="C443" t="s">
        <v>120</v>
      </c>
      <c r="D443" t="s">
        <v>112</v>
      </c>
      <c r="E443" s="185">
        <v>12</v>
      </c>
    </row>
    <row r="444" spans="1:5" ht="14.25" customHeight="1" x14ac:dyDescent="0.25">
      <c r="A444" t="s">
        <v>1025</v>
      </c>
      <c r="B444" t="s">
        <v>1026</v>
      </c>
      <c r="C444" t="s">
        <v>120</v>
      </c>
      <c r="D444" t="s">
        <v>112</v>
      </c>
      <c r="E444" s="185">
        <v>340</v>
      </c>
    </row>
    <row r="445" spans="1:5" ht="14.25" customHeight="1" x14ac:dyDescent="0.25">
      <c r="A445" t="s">
        <v>1027</v>
      </c>
      <c r="B445" t="s">
        <v>1028</v>
      </c>
      <c r="C445" t="s">
        <v>115</v>
      </c>
      <c r="D445" t="s">
        <v>112</v>
      </c>
      <c r="E445" s="185">
        <v>0</v>
      </c>
    </row>
    <row r="446" spans="1:5" ht="14.25" customHeight="1" x14ac:dyDescent="0.25">
      <c r="A446" t="s">
        <v>1029</v>
      </c>
      <c r="B446" t="s">
        <v>1030</v>
      </c>
      <c r="C446" t="s">
        <v>109</v>
      </c>
      <c r="D446" t="s">
        <v>112</v>
      </c>
      <c r="E446" s="185">
        <v>314</v>
      </c>
    </row>
    <row r="447" spans="1:5" ht="14.25" customHeight="1" x14ac:dyDescent="0.25">
      <c r="A447" t="s">
        <v>1031</v>
      </c>
      <c r="B447" t="s">
        <v>1032</v>
      </c>
      <c r="C447" t="s">
        <v>115</v>
      </c>
      <c r="D447" t="s">
        <v>112</v>
      </c>
      <c r="E447" s="185">
        <v>117</v>
      </c>
    </row>
    <row r="448" spans="1:5" ht="14.25" customHeight="1" x14ac:dyDescent="0.25">
      <c r="A448" t="s">
        <v>1033</v>
      </c>
      <c r="B448" t="s">
        <v>1034</v>
      </c>
      <c r="C448" t="s">
        <v>115</v>
      </c>
      <c r="D448" t="s">
        <v>112</v>
      </c>
      <c r="E448" s="185">
        <v>371</v>
      </c>
    </row>
    <row r="449" spans="1:5" ht="14.25" customHeight="1" x14ac:dyDescent="0.25">
      <c r="A449" t="s">
        <v>1035</v>
      </c>
      <c r="B449" t="s">
        <v>1036</v>
      </c>
      <c r="C449" t="s">
        <v>109</v>
      </c>
      <c r="D449" t="s">
        <v>112</v>
      </c>
      <c r="E449" s="185">
        <v>1642</v>
      </c>
    </row>
    <row r="450" spans="1:5" ht="14.25" customHeight="1" x14ac:dyDescent="0.25">
      <c r="A450" t="s">
        <v>1037</v>
      </c>
      <c r="B450" t="s">
        <v>1038</v>
      </c>
      <c r="C450" t="s">
        <v>114</v>
      </c>
      <c r="D450" t="s">
        <v>112</v>
      </c>
      <c r="E450" s="185">
        <v>684</v>
      </c>
    </row>
    <row r="451" spans="1:5" ht="14.25" customHeight="1" x14ac:dyDescent="0.25">
      <c r="A451" t="s">
        <v>1039</v>
      </c>
      <c r="B451" t="s">
        <v>1040</v>
      </c>
      <c r="C451" t="s">
        <v>115</v>
      </c>
      <c r="D451" t="s">
        <v>112</v>
      </c>
      <c r="E451" s="185">
        <v>248</v>
      </c>
    </row>
    <row r="452" spans="1:5" ht="14.25" customHeight="1" x14ac:dyDescent="0.25">
      <c r="A452" t="s">
        <v>1041</v>
      </c>
      <c r="B452" t="s">
        <v>1042</v>
      </c>
      <c r="C452" t="s">
        <v>114</v>
      </c>
      <c r="D452" t="s">
        <v>112</v>
      </c>
      <c r="E452" s="185">
        <v>1224</v>
      </c>
    </row>
    <row r="453" spans="1:5" ht="14.25" customHeight="1" x14ac:dyDescent="0.25">
      <c r="A453" t="s">
        <v>1043</v>
      </c>
      <c r="B453" t="s">
        <v>1044</v>
      </c>
      <c r="C453" t="s">
        <v>114</v>
      </c>
      <c r="D453" t="s">
        <v>112</v>
      </c>
      <c r="E453" s="185">
        <v>368</v>
      </c>
    </row>
    <row r="454" spans="1:5" ht="14.25" customHeight="1" x14ac:dyDescent="0.25">
      <c r="A454" t="s">
        <v>1045</v>
      </c>
      <c r="B454" t="s">
        <v>1046</v>
      </c>
      <c r="C454" t="s">
        <v>115</v>
      </c>
      <c r="D454" t="s">
        <v>112</v>
      </c>
      <c r="E454" s="185">
        <v>0</v>
      </c>
    </row>
    <row r="455" spans="1:5" ht="14.25" customHeight="1" x14ac:dyDescent="0.25">
      <c r="A455" t="s">
        <v>1047</v>
      </c>
      <c r="B455" t="s">
        <v>1048</v>
      </c>
      <c r="C455" t="s">
        <v>115</v>
      </c>
      <c r="D455" t="s">
        <v>112</v>
      </c>
      <c r="E455" s="185">
        <v>0</v>
      </c>
    </row>
    <row r="456" spans="1:5" ht="14.25" customHeight="1" x14ac:dyDescent="0.25">
      <c r="A456" t="s">
        <v>1049</v>
      </c>
      <c r="B456" t="s">
        <v>1050</v>
      </c>
      <c r="C456" t="s">
        <v>120</v>
      </c>
      <c r="D456" t="s">
        <v>112</v>
      </c>
      <c r="E456" s="185">
        <v>55</v>
      </c>
    </row>
    <row r="457" spans="1:5" ht="14.25" customHeight="1" x14ac:dyDescent="0.25">
      <c r="A457" t="s">
        <v>1051</v>
      </c>
      <c r="B457" t="s">
        <v>1052</v>
      </c>
      <c r="C457" t="s">
        <v>120</v>
      </c>
      <c r="D457" t="s">
        <v>112</v>
      </c>
      <c r="E457" s="185">
        <v>58</v>
      </c>
    </row>
    <row r="458" spans="1:5" ht="14.25" customHeight="1" x14ac:dyDescent="0.25">
      <c r="A458" t="s">
        <v>1053</v>
      </c>
      <c r="B458" t="s">
        <v>1054</v>
      </c>
      <c r="C458" t="s">
        <v>113</v>
      </c>
      <c r="D458" t="s">
        <v>112</v>
      </c>
      <c r="E458" s="185">
        <v>0</v>
      </c>
    </row>
    <row r="459" spans="1:5" ht="14.25" customHeight="1" x14ac:dyDescent="0.25">
      <c r="A459" t="s">
        <v>1055</v>
      </c>
      <c r="B459" t="s">
        <v>1056</v>
      </c>
      <c r="C459" t="s">
        <v>116</v>
      </c>
      <c r="D459" t="s">
        <v>112</v>
      </c>
      <c r="E459" s="185">
        <v>0</v>
      </c>
    </row>
    <row r="460" spans="1:5" ht="14.25" customHeight="1" x14ac:dyDescent="0.25">
      <c r="A460" t="s">
        <v>1057</v>
      </c>
      <c r="B460" t="s">
        <v>1058</v>
      </c>
      <c r="C460" t="s">
        <v>116</v>
      </c>
      <c r="D460" t="s">
        <v>112</v>
      </c>
      <c r="E460" s="185">
        <v>4</v>
      </c>
    </row>
    <row r="461" spans="1:5" ht="14.25" customHeight="1" x14ac:dyDescent="0.25">
      <c r="A461" t="s">
        <v>1059</v>
      </c>
      <c r="B461" t="s">
        <v>1060</v>
      </c>
      <c r="C461" t="s">
        <v>118</v>
      </c>
      <c r="D461" t="s">
        <v>112</v>
      </c>
      <c r="E461" s="185">
        <v>91</v>
      </c>
    </row>
    <row r="462" spans="1:5" ht="14.25" customHeight="1" x14ac:dyDescent="0.25">
      <c r="A462" t="s">
        <v>1061</v>
      </c>
      <c r="B462" t="s">
        <v>1062</v>
      </c>
      <c r="C462" t="s">
        <v>115</v>
      </c>
      <c r="D462" t="s">
        <v>112</v>
      </c>
      <c r="E462" s="185">
        <v>0</v>
      </c>
    </row>
    <row r="463" spans="1:5" ht="14.25" customHeight="1" x14ac:dyDescent="0.25">
      <c r="A463" t="s">
        <v>1063</v>
      </c>
      <c r="B463" t="s">
        <v>1064</v>
      </c>
      <c r="C463" t="s">
        <v>115</v>
      </c>
      <c r="D463" t="s">
        <v>112</v>
      </c>
      <c r="E463" s="185">
        <v>11</v>
      </c>
    </row>
    <row r="464" spans="1:5" ht="14.25" customHeight="1" x14ac:dyDescent="0.25">
      <c r="A464" t="s">
        <v>1065</v>
      </c>
      <c r="B464" t="s">
        <v>1066</v>
      </c>
      <c r="C464" t="s">
        <v>118</v>
      </c>
      <c r="D464" t="s">
        <v>112</v>
      </c>
      <c r="E464" s="185">
        <v>34</v>
      </c>
    </row>
    <row r="465" spans="1:5" ht="14.25" customHeight="1" x14ac:dyDescent="0.25">
      <c r="A465" t="s">
        <v>1067</v>
      </c>
      <c r="B465" t="s">
        <v>1068</v>
      </c>
      <c r="C465" t="s">
        <v>120</v>
      </c>
      <c r="D465" t="s">
        <v>112</v>
      </c>
      <c r="E465" s="185">
        <v>287</v>
      </c>
    </row>
    <row r="466" spans="1:5" ht="14.25" customHeight="1" x14ac:dyDescent="0.25">
      <c r="A466" t="s">
        <v>1069</v>
      </c>
      <c r="B466" t="s">
        <v>1070</v>
      </c>
      <c r="C466" t="s">
        <v>115</v>
      </c>
      <c r="D466" t="s">
        <v>112</v>
      </c>
      <c r="E466" s="185">
        <v>8</v>
      </c>
    </row>
    <row r="467" spans="1:5" ht="14.25" customHeight="1" x14ac:dyDescent="0.25">
      <c r="A467" t="s">
        <v>1071</v>
      </c>
      <c r="B467" t="s">
        <v>1072</v>
      </c>
      <c r="C467" t="s">
        <v>118</v>
      </c>
      <c r="D467" t="s">
        <v>112</v>
      </c>
      <c r="E467" s="185">
        <v>24</v>
      </c>
    </row>
    <row r="468" spans="1:5" ht="14.25" customHeight="1" x14ac:dyDescent="0.25">
      <c r="A468" t="s">
        <v>1073</v>
      </c>
      <c r="B468" t="s">
        <v>1074</v>
      </c>
      <c r="C468" t="s">
        <v>115</v>
      </c>
      <c r="D468" t="s">
        <v>112</v>
      </c>
      <c r="E468" s="185">
        <v>0</v>
      </c>
    </row>
    <row r="469" spans="1:5" ht="14.25" customHeight="1" x14ac:dyDescent="0.25">
      <c r="A469" t="s">
        <v>1075</v>
      </c>
      <c r="B469" t="s">
        <v>1076</v>
      </c>
      <c r="C469" t="s">
        <v>115</v>
      </c>
      <c r="D469" t="s">
        <v>112</v>
      </c>
      <c r="E469" s="185">
        <v>0</v>
      </c>
    </row>
    <row r="470" spans="1:5" ht="14.25" customHeight="1" x14ac:dyDescent="0.25">
      <c r="A470" t="s">
        <v>1077</v>
      </c>
      <c r="B470" t="s">
        <v>1078</v>
      </c>
      <c r="C470" t="s">
        <v>115</v>
      </c>
      <c r="D470" t="s">
        <v>112</v>
      </c>
      <c r="E470" s="185">
        <v>0</v>
      </c>
    </row>
    <row r="471" spans="1:5" ht="14.25" customHeight="1" x14ac:dyDescent="0.25">
      <c r="A471" t="s">
        <v>1079</v>
      </c>
      <c r="B471" t="s">
        <v>1080</v>
      </c>
      <c r="C471" t="s">
        <v>120</v>
      </c>
      <c r="D471" t="s">
        <v>112</v>
      </c>
      <c r="E471" s="185">
        <v>134</v>
      </c>
    </row>
    <row r="472" spans="1:5" ht="14.25" customHeight="1" x14ac:dyDescent="0.25">
      <c r="A472" t="s">
        <v>1081</v>
      </c>
      <c r="B472" t="s">
        <v>1082</v>
      </c>
      <c r="C472" t="s">
        <v>115</v>
      </c>
      <c r="D472" t="s">
        <v>112</v>
      </c>
      <c r="E472" s="185">
        <v>0</v>
      </c>
    </row>
    <row r="473" spans="1:5" ht="14.25" customHeight="1" x14ac:dyDescent="0.25">
      <c r="A473" t="s">
        <v>1083</v>
      </c>
      <c r="B473" t="s">
        <v>1084</v>
      </c>
      <c r="C473" t="s">
        <v>118</v>
      </c>
      <c r="D473" t="s">
        <v>112</v>
      </c>
      <c r="E473" s="185">
        <v>2400</v>
      </c>
    </row>
    <row r="474" spans="1:5" ht="14.25" customHeight="1" x14ac:dyDescent="0.25">
      <c r="A474" t="s">
        <v>1085</v>
      </c>
      <c r="B474" t="s">
        <v>1086</v>
      </c>
      <c r="C474" t="s">
        <v>114</v>
      </c>
      <c r="D474" t="s">
        <v>112</v>
      </c>
      <c r="E474" s="185">
        <v>72</v>
      </c>
    </row>
    <row r="475" spans="1:5" ht="14.25" customHeight="1" x14ac:dyDescent="0.25">
      <c r="A475" t="s">
        <v>1087</v>
      </c>
      <c r="B475" t="s">
        <v>1088</v>
      </c>
      <c r="C475" t="s">
        <v>114</v>
      </c>
      <c r="D475" t="s">
        <v>112</v>
      </c>
      <c r="E475" s="185">
        <v>156</v>
      </c>
    </row>
    <row r="476" spans="1:5" ht="14.25" customHeight="1" x14ac:dyDescent="0.25">
      <c r="A476" t="s">
        <v>1089</v>
      </c>
      <c r="B476" t="s">
        <v>1090</v>
      </c>
      <c r="C476" t="s">
        <v>120</v>
      </c>
      <c r="D476" t="s">
        <v>112</v>
      </c>
      <c r="E476" s="185">
        <v>34</v>
      </c>
    </row>
    <row r="477" spans="1:5" ht="14.25" customHeight="1" x14ac:dyDescent="0.25">
      <c r="A477" t="s">
        <v>1091</v>
      </c>
      <c r="B477" t="s">
        <v>1092</v>
      </c>
      <c r="C477" t="s">
        <v>115</v>
      </c>
      <c r="D477" t="s">
        <v>112</v>
      </c>
      <c r="E477" s="185">
        <v>0</v>
      </c>
    </row>
    <row r="478" spans="1:5" ht="14.25" customHeight="1" x14ac:dyDescent="0.25">
      <c r="A478" t="s">
        <v>1093</v>
      </c>
      <c r="B478" t="s">
        <v>1094</v>
      </c>
      <c r="C478" t="s">
        <v>113</v>
      </c>
      <c r="D478" t="s">
        <v>112</v>
      </c>
      <c r="E478" s="185">
        <v>102</v>
      </c>
    </row>
    <row r="479" spans="1:5" ht="14.25" customHeight="1" x14ac:dyDescent="0.25">
      <c r="A479" t="s">
        <v>1095</v>
      </c>
      <c r="B479" t="s">
        <v>1096</v>
      </c>
      <c r="C479" t="s">
        <v>115</v>
      </c>
      <c r="D479" t="s">
        <v>112</v>
      </c>
      <c r="E479" s="185">
        <v>11</v>
      </c>
    </row>
    <row r="480" spans="1:5" ht="14.25" customHeight="1" x14ac:dyDescent="0.25">
      <c r="A480" t="s">
        <v>1097</v>
      </c>
      <c r="B480" t="s">
        <v>1098</v>
      </c>
      <c r="C480" t="s">
        <v>114</v>
      </c>
      <c r="D480" t="s">
        <v>112</v>
      </c>
      <c r="E480" s="185">
        <v>131</v>
      </c>
    </row>
    <row r="481" spans="1:5" ht="14.25" customHeight="1" x14ac:dyDescent="0.25">
      <c r="A481" t="s">
        <v>1099</v>
      </c>
      <c r="B481" t="s">
        <v>1100</v>
      </c>
      <c r="C481" t="s">
        <v>115</v>
      </c>
      <c r="D481" t="s">
        <v>112</v>
      </c>
      <c r="E481" s="185">
        <v>258</v>
      </c>
    </row>
    <row r="482" spans="1:5" ht="14.25" customHeight="1" x14ac:dyDescent="0.25">
      <c r="A482" t="s">
        <v>1101</v>
      </c>
      <c r="B482" t="s">
        <v>1102</v>
      </c>
      <c r="C482" t="s">
        <v>114</v>
      </c>
      <c r="D482" t="s">
        <v>112</v>
      </c>
      <c r="E482" s="185">
        <v>418</v>
      </c>
    </row>
    <row r="483" spans="1:5" ht="14.25" customHeight="1" x14ac:dyDescent="0.25">
      <c r="A483" t="s">
        <v>1103</v>
      </c>
      <c r="B483" t="s">
        <v>1104</v>
      </c>
      <c r="C483" t="s">
        <v>120</v>
      </c>
      <c r="D483" t="s">
        <v>112</v>
      </c>
      <c r="E483" s="185">
        <v>515</v>
      </c>
    </row>
    <row r="484" spans="1:5" ht="14.25" customHeight="1" x14ac:dyDescent="0.25">
      <c r="A484" t="s">
        <v>1105</v>
      </c>
      <c r="B484" t="s">
        <v>1106</v>
      </c>
      <c r="C484" t="s">
        <v>114</v>
      </c>
      <c r="D484" t="s">
        <v>112</v>
      </c>
      <c r="E484" s="185">
        <v>556</v>
      </c>
    </row>
    <row r="485" spans="1:5" ht="14.25" customHeight="1" x14ac:dyDescent="0.25">
      <c r="A485" t="s">
        <v>1107</v>
      </c>
      <c r="B485" t="s">
        <v>1108</v>
      </c>
      <c r="C485" t="s">
        <v>120</v>
      </c>
      <c r="D485" t="s">
        <v>112</v>
      </c>
      <c r="E485" s="185">
        <v>452</v>
      </c>
    </row>
    <row r="486" spans="1:5" ht="14.25" customHeight="1" x14ac:dyDescent="0.25">
      <c r="A486" t="s">
        <v>1109</v>
      </c>
      <c r="B486" t="s">
        <v>1110</v>
      </c>
      <c r="C486" t="s">
        <v>119</v>
      </c>
      <c r="D486" t="s">
        <v>112</v>
      </c>
      <c r="E486" s="185">
        <v>206</v>
      </c>
    </row>
    <row r="487" spans="1:5" ht="14.25" customHeight="1" x14ac:dyDescent="0.25">
      <c r="A487" t="s">
        <v>1111</v>
      </c>
      <c r="B487" t="s">
        <v>1112</v>
      </c>
      <c r="C487" t="s">
        <v>120</v>
      </c>
      <c r="D487" t="s">
        <v>112</v>
      </c>
      <c r="E487" s="185">
        <v>38</v>
      </c>
    </row>
    <row r="488" spans="1:5" ht="14.25" customHeight="1" x14ac:dyDescent="0.25">
      <c r="A488" t="s">
        <v>1113</v>
      </c>
      <c r="B488" t="s">
        <v>1114</v>
      </c>
      <c r="C488" t="s">
        <v>114</v>
      </c>
      <c r="D488" t="s">
        <v>112</v>
      </c>
      <c r="E488" s="185">
        <v>176</v>
      </c>
    </row>
    <row r="489" spans="1:5" ht="14.25" customHeight="1" x14ac:dyDescent="0.25">
      <c r="A489" t="s">
        <v>1115</v>
      </c>
      <c r="B489" t="s">
        <v>1116</v>
      </c>
      <c r="C489" t="s">
        <v>115</v>
      </c>
      <c r="D489" t="s">
        <v>112</v>
      </c>
      <c r="E489" s="185">
        <v>617</v>
      </c>
    </row>
    <row r="490" spans="1:5" ht="14.25" customHeight="1" x14ac:dyDescent="0.25">
      <c r="A490" t="s">
        <v>1117</v>
      </c>
      <c r="B490" t="s">
        <v>1118</v>
      </c>
      <c r="C490" t="s">
        <v>115</v>
      </c>
      <c r="D490" t="s">
        <v>112</v>
      </c>
      <c r="E490" s="185">
        <v>0</v>
      </c>
    </row>
    <row r="491" spans="1:5" ht="14.25" customHeight="1" x14ac:dyDescent="0.25">
      <c r="A491" t="s">
        <v>1119</v>
      </c>
      <c r="B491" t="s">
        <v>1120</v>
      </c>
      <c r="C491" t="s">
        <v>109</v>
      </c>
      <c r="D491" t="s">
        <v>112</v>
      </c>
      <c r="E491" s="185">
        <v>1725</v>
      </c>
    </row>
    <row r="492" spans="1:5" ht="14.25" customHeight="1" x14ac:dyDescent="0.25">
      <c r="A492" t="s">
        <v>1121</v>
      </c>
      <c r="B492" t="s">
        <v>1122</v>
      </c>
      <c r="C492" t="s">
        <v>118</v>
      </c>
      <c r="D492" t="s">
        <v>112</v>
      </c>
      <c r="E492" s="185">
        <v>263</v>
      </c>
    </row>
    <row r="493" spans="1:5" ht="14.25" customHeight="1" x14ac:dyDescent="0.25">
      <c r="A493" t="s">
        <v>1123</v>
      </c>
      <c r="B493" t="s">
        <v>1124</v>
      </c>
      <c r="C493" t="s">
        <v>115</v>
      </c>
      <c r="D493" t="s">
        <v>112</v>
      </c>
      <c r="E493" s="185">
        <v>192</v>
      </c>
    </row>
    <row r="494" spans="1:5" ht="14.25" customHeight="1" x14ac:dyDescent="0.25">
      <c r="A494" t="s">
        <v>1125</v>
      </c>
      <c r="B494" t="s">
        <v>1126</v>
      </c>
      <c r="C494" t="s">
        <v>120</v>
      </c>
      <c r="D494" t="s">
        <v>112</v>
      </c>
      <c r="E494" s="185">
        <v>355</v>
      </c>
    </row>
    <row r="495" spans="1:5" ht="14.25" customHeight="1" x14ac:dyDescent="0.25">
      <c r="A495" t="s">
        <v>1127</v>
      </c>
      <c r="B495" t="s">
        <v>1128</v>
      </c>
      <c r="C495" t="s">
        <v>120</v>
      </c>
      <c r="D495" t="s">
        <v>112</v>
      </c>
      <c r="E495" s="185">
        <v>294</v>
      </c>
    </row>
    <row r="496" spans="1:5" ht="14.25" customHeight="1" x14ac:dyDescent="0.25">
      <c r="A496" t="s">
        <v>1129</v>
      </c>
      <c r="B496" t="s">
        <v>1130</v>
      </c>
      <c r="C496" t="s">
        <v>118</v>
      </c>
      <c r="D496" t="s">
        <v>112</v>
      </c>
      <c r="E496" s="185">
        <v>251</v>
      </c>
    </row>
    <row r="497" spans="1:5" ht="14.25" customHeight="1" x14ac:dyDescent="0.25">
      <c r="A497" t="s">
        <v>1131</v>
      </c>
      <c r="B497" t="s">
        <v>1132</v>
      </c>
      <c r="C497" t="s">
        <v>118</v>
      </c>
      <c r="D497" t="s">
        <v>112</v>
      </c>
      <c r="E497" s="185">
        <v>253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72"/>
  <sheetViews>
    <sheetView zoomScaleNormal="100" workbookViewId="0">
      <pane ySplit="1" topLeftCell="A2" activePane="bottomLeft" state="frozen"/>
      <selection pane="bottomLeft" activeCell="C31" sqref="C31"/>
    </sheetView>
  </sheetViews>
  <sheetFormatPr defaultColWidth="8.5703125" defaultRowHeight="15" x14ac:dyDescent="0.25"/>
  <cols>
    <col min="2" max="2" width="52.28515625" customWidth="1"/>
    <col min="3" max="3" width="7.85546875" style="185" customWidth="1"/>
  </cols>
  <sheetData>
    <row r="1" spans="1:4" ht="14.25" customHeight="1" x14ac:dyDescent="0.25">
      <c r="A1" t="s">
        <v>86</v>
      </c>
      <c r="B1" t="s">
        <v>87</v>
      </c>
      <c r="C1" s="185" t="s">
        <v>1248</v>
      </c>
      <c r="D1" t="s">
        <v>1137</v>
      </c>
    </row>
    <row r="2" spans="1:4" ht="14.25" customHeight="1" x14ac:dyDescent="0.25">
      <c r="A2" t="s">
        <v>741</v>
      </c>
      <c r="B2" t="s">
        <v>742</v>
      </c>
      <c r="C2" s="185">
        <v>126</v>
      </c>
      <c r="D2">
        <v>16</v>
      </c>
    </row>
    <row r="3" spans="1:4" ht="14.25" customHeight="1" x14ac:dyDescent="0.25">
      <c r="A3" t="s">
        <v>393</v>
      </c>
      <c r="B3" t="s">
        <v>394</v>
      </c>
      <c r="C3" s="185">
        <v>150</v>
      </c>
      <c r="D3">
        <v>16</v>
      </c>
    </row>
    <row r="4" spans="1:4" ht="14.25" customHeight="1" x14ac:dyDescent="0.25">
      <c r="A4" t="s">
        <v>589</v>
      </c>
      <c r="B4" t="s">
        <v>590</v>
      </c>
      <c r="C4" s="185">
        <v>150</v>
      </c>
      <c r="D4">
        <v>16</v>
      </c>
    </row>
    <row r="5" spans="1:4" ht="14.25" customHeight="1" x14ac:dyDescent="0.25">
      <c r="A5" t="s">
        <v>489</v>
      </c>
      <c r="B5" t="s">
        <v>490</v>
      </c>
      <c r="C5" s="185">
        <v>200</v>
      </c>
      <c r="D5">
        <v>16</v>
      </c>
    </row>
    <row r="6" spans="1:4" ht="14.25" customHeight="1" x14ac:dyDescent="0.25">
      <c r="A6" t="s">
        <v>1127</v>
      </c>
      <c r="B6" t="s">
        <v>1128</v>
      </c>
      <c r="C6" s="185">
        <v>200</v>
      </c>
      <c r="D6">
        <v>16</v>
      </c>
    </row>
    <row r="7" spans="1:4" ht="14.25" customHeight="1" x14ac:dyDescent="0.25">
      <c r="A7" t="s">
        <v>1125</v>
      </c>
      <c r="B7" t="s">
        <v>1126</v>
      </c>
      <c r="C7" s="185">
        <v>200</v>
      </c>
      <c r="D7">
        <v>16</v>
      </c>
    </row>
    <row r="8" spans="1:4" ht="14.25" customHeight="1" x14ac:dyDescent="0.25">
      <c r="A8" t="s">
        <v>827</v>
      </c>
      <c r="B8" t="s">
        <v>828</v>
      </c>
      <c r="C8" s="185">
        <v>200</v>
      </c>
      <c r="D8">
        <v>16</v>
      </c>
    </row>
    <row r="9" spans="1:4" ht="14.25" customHeight="1" x14ac:dyDescent="0.25">
      <c r="A9" t="s">
        <v>365</v>
      </c>
      <c r="B9" t="s">
        <v>1249</v>
      </c>
      <c r="C9" s="185">
        <v>216</v>
      </c>
      <c r="D9">
        <v>16</v>
      </c>
    </row>
    <row r="10" spans="1:4" ht="14.25" customHeight="1" x14ac:dyDescent="0.25">
      <c r="A10" t="s">
        <v>407</v>
      </c>
      <c r="B10" t="s">
        <v>408</v>
      </c>
      <c r="C10" s="185">
        <v>256</v>
      </c>
      <c r="D10">
        <v>16</v>
      </c>
    </row>
    <row r="11" spans="1:4" ht="14.25" customHeight="1" x14ac:dyDescent="0.25">
      <c r="A11" t="s">
        <v>431</v>
      </c>
      <c r="B11" t="s">
        <v>432</v>
      </c>
      <c r="C11" s="185">
        <v>389</v>
      </c>
      <c r="D11">
        <v>16</v>
      </c>
    </row>
    <row r="12" spans="1:4" ht="14.25" customHeight="1" x14ac:dyDescent="0.25">
      <c r="A12" t="s">
        <v>389</v>
      </c>
      <c r="B12" t="s">
        <v>390</v>
      </c>
      <c r="C12" s="185">
        <v>400</v>
      </c>
      <c r="D12">
        <v>16</v>
      </c>
    </row>
    <row r="13" spans="1:4" ht="14.25" customHeight="1" x14ac:dyDescent="0.25">
      <c r="A13" t="s">
        <v>323</v>
      </c>
      <c r="B13" t="s">
        <v>324</v>
      </c>
      <c r="C13" s="185">
        <v>504</v>
      </c>
      <c r="D13">
        <v>16</v>
      </c>
    </row>
    <row r="14" spans="1:4" ht="14.25" customHeight="1" x14ac:dyDescent="0.25">
      <c r="A14" t="s">
        <v>477</v>
      </c>
      <c r="B14" t="s">
        <v>478</v>
      </c>
      <c r="C14" s="185">
        <v>515</v>
      </c>
      <c r="D14">
        <v>16</v>
      </c>
    </row>
    <row r="15" spans="1:4" ht="14.25" customHeight="1" x14ac:dyDescent="0.25">
      <c r="A15" t="s">
        <v>211</v>
      </c>
      <c r="B15" t="s">
        <v>212</v>
      </c>
      <c r="C15" s="185">
        <v>630</v>
      </c>
      <c r="D15">
        <v>16</v>
      </c>
    </row>
    <row r="16" spans="1:4" ht="14.25" customHeight="1" x14ac:dyDescent="0.25">
      <c r="A16" t="s">
        <v>169</v>
      </c>
      <c r="B16" t="s">
        <v>170</v>
      </c>
      <c r="C16" s="185">
        <v>695</v>
      </c>
      <c r="D16">
        <v>16</v>
      </c>
    </row>
    <row r="17" spans="1:4" ht="14.25" customHeight="1" x14ac:dyDescent="0.25">
      <c r="A17" t="s">
        <v>249</v>
      </c>
      <c r="B17" t="s">
        <v>250</v>
      </c>
      <c r="C17" s="185">
        <v>709</v>
      </c>
      <c r="D17">
        <v>16</v>
      </c>
    </row>
    <row r="18" spans="1:4" ht="14.25" customHeight="1" x14ac:dyDescent="0.25">
      <c r="A18" t="s">
        <v>307</v>
      </c>
      <c r="B18" t="s">
        <v>308</v>
      </c>
      <c r="C18" s="185">
        <v>720</v>
      </c>
      <c r="D18">
        <v>16</v>
      </c>
    </row>
    <row r="19" spans="1:4" ht="14.25" customHeight="1" x14ac:dyDescent="0.25">
      <c r="A19" t="s">
        <v>339</v>
      </c>
      <c r="B19" t="s">
        <v>340</v>
      </c>
      <c r="C19" s="185">
        <v>720</v>
      </c>
      <c r="D19">
        <v>16</v>
      </c>
    </row>
    <row r="20" spans="1:4" ht="14.25" customHeight="1" x14ac:dyDescent="0.25">
      <c r="A20" t="s">
        <v>385</v>
      </c>
      <c r="B20" t="s">
        <v>1250</v>
      </c>
      <c r="C20" s="185">
        <v>720</v>
      </c>
      <c r="D20">
        <v>16</v>
      </c>
    </row>
    <row r="21" spans="1:4" ht="14.25" customHeight="1" x14ac:dyDescent="0.25">
      <c r="A21" t="s">
        <v>259</v>
      </c>
      <c r="B21" t="s">
        <v>1251</v>
      </c>
      <c r="C21" s="185">
        <v>720</v>
      </c>
      <c r="D21">
        <v>16</v>
      </c>
    </row>
    <row r="22" spans="1:4" ht="14.25" customHeight="1" x14ac:dyDescent="0.25">
      <c r="A22" t="s">
        <v>245</v>
      </c>
      <c r="B22" t="s">
        <v>246</v>
      </c>
      <c r="C22" s="185">
        <v>726</v>
      </c>
      <c r="D22">
        <v>16</v>
      </c>
    </row>
    <row r="23" spans="1:4" ht="14.25" customHeight="1" x14ac:dyDescent="0.25">
      <c r="A23" t="s">
        <v>179</v>
      </c>
      <c r="B23" t="s">
        <v>180</v>
      </c>
      <c r="C23" s="185">
        <v>882</v>
      </c>
      <c r="D23">
        <v>16</v>
      </c>
    </row>
    <row r="24" spans="1:4" ht="14.25" customHeight="1" x14ac:dyDescent="0.25">
      <c r="A24" t="s">
        <v>709</v>
      </c>
      <c r="B24" t="s">
        <v>1252</v>
      </c>
      <c r="C24" s="185">
        <v>1000</v>
      </c>
      <c r="D24">
        <v>16</v>
      </c>
    </row>
    <row r="25" spans="1:4" ht="14.25" customHeight="1" x14ac:dyDescent="0.25">
      <c r="A25" t="s">
        <v>187</v>
      </c>
      <c r="B25" t="s">
        <v>188</v>
      </c>
      <c r="C25" s="185">
        <v>1008</v>
      </c>
      <c r="D25">
        <v>16</v>
      </c>
    </row>
    <row r="26" spans="1:4" ht="14.25" customHeight="1" x14ac:dyDescent="0.25">
      <c r="A26" t="s">
        <v>150</v>
      </c>
      <c r="B26" t="s">
        <v>151</v>
      </c>
      <c r="C26" s="185">
        <v>1231</v>
      </c>
      <c r="D26">
        <v>16</v>
      </c>
    </row>
    <row r="27" spans="1:4" ht="14.25" customHeight="1" x14ac:dyDescent="0.25">
      <c r="A27" t="s">
        <v>293</v>
      </c>
      <c r="B27" t="s">
        <v>294</v>
      </c>
      <c r="C27" s="185">
        <v>1431</v>
      </c>
      <c r="D27">
        <v>16</v>
      </c>
    </row>
    <row r="28" spans="1:4" ht="14.25" customHeight="1" x14ac:dyDescent="0.25">
      <c r="A28" t="s">
        <v>233</v>
      </c>
      <c r="B28" t="s">
        <v>234</v>
      </c>
      <c r="C28" s="185">
        <v>1760</v>
      </c>
      <c r="D28">
        <v>16</v>
      </c>
    </row>
    <row r="29" spans="1:4" ht="14.25" customHeight="1" x14ac:dyDescent="0.25">
      <c r="A29" t="s">
        <v>133</v>
      </c>
      <c r="B29" t="s">
        <v>134</v>
      </c>
      <c r="C29" s="185">
        <v>2160</v>
      </c>
      <c r="D29">
        <v>16</v>
      </c>
    </row>
    <row r="30" spans="1:4" ht="14.25" customHeight="1" x14ac:dyDescent="0.25">
      <c r="A30" t="s">
        <v>277</v>
      </c>
      <c r="B30" t="s">
        <v>1253</v>
      </c>
      <c r="C30" s="185">
        <v>2160</v>
      </c>
      <c r="D30">
        <v>16</v>
      </c>
    </row>
    <row r="31" spans="1:4" ht="14.25" customHeight="1" x14ac:dyDescent="0.25">
      <c r="A31" t="s">
        <v>131</v>
      </c>
      <c r="B31" t="s">
        <v>132</v>
      </c>
      <c r="C31" s="185">
        <v>7776</v>
      </c>
      <c r="D31">
        <v>16</v>
      </c>
    </row>
    <row r="32" spans="1:4" ht="14.25" customHeight="1" x14ac:dyDescent="0.25">
      <c r="A32" t="s">
        <v>1131</v>
      </c>
      <c r="B32" t="s">
        <v>1254</v>
      </c>
      <c r="C32" s="185">
        <v>40</v>
      </c>
      <c r="D32">
        <v>16</v>
      </c>
    </row>
    <row r="33" spans="1:4" ht="14.25" customHeight="1" x14ac:dyDescent="0.25">
      <c r="A33" t="s">
        <v>407</v>
      </c>
      <c r="B33" t="s">
        <v>1255</v>
      </c>
      <c r="C33" s="185">
        <v>125</v>
      </c>
      <c r="D33">
        <v>16</v>
      </c>
    </row>
    <row r="34" spans="1:4" ht="14.25" customHeight="1" x14ac:dyDescent="0.25">
      <c r="A34" t="s">
        <v>315</v>
      </c>
      <c r="B34" t="s">
        <v>1256</v>
      </c>
      <c r="C34" s="185">
        <v>166</v>
      </c>
      <c r="D34">
        <v>16</v>
      </c>
    </row>
    <row r="35" spans="1:4" ht="14.25" customHeight="1" x14ac:dyDescent="0.25">
      <c r="A35" t="s">
        <v>827</v>
      </c>
      <c r="B35" t="s">
        <v>1257</v>
      </c>
      <c r="C35" s="185">
        <v>250</v>
      </c>
      <c r="D35">
        <v>16</v>
      </c>
    </row>
    <row r="36" spans="1:4" ht="14.25" customHeight="1" x14ac:dyDescent="0.25">
      <c r="A36" t="s">
        <v>489</v>
      </c>
      <c r="B36" t="s">
        <v>1258</v>
      </c>
      <c r="C36" s="185">
        <v>500</v>
      </c>
      <c r="D36">
        <v>16</v>
      </c>
    </row>
    <row r="37" spans="1:4" ht="14.25" customHeight="1" x14ac:dyDescent="0.25">
      <c r="A37" t="s">
        <v>187</v>
      </c>
      <c r="B37" t="s">
        <v>1259</v>
      </c>
      <c r="C37" s="185">
        <v>255</v>
      </c>
      <c r="D37">
        <v>16</v>
      </c>
    </row>
    <row r="38" spans="1:4" ht="14.25" customHeight="1" x14ac:dyDescent="0.25">
      <c r="A38" t="s">
        <v>699</v>
      </c>
      <c r="B38" t="s">
        <v>1260</v>
      </c>
      <c r="C38" s="185">
        <v>86</v>
      </c>
      <c r="D38">
        <v>16</v>
      </c>
    </row>
    <row r="39" spans="1:4" ht="14.25" customHeight="1" x14ac:dyDescent="0.25">
      <c r="A39" t="s">
        <v>1129</v>
      </c>
      <c r="B39" t="s">
        <v>1261</v>
      </c>
      <c r="C39" s="185">
        <v>30</v>
      </c>
      <c r="D39">
        <v>16</v>
      </c>
    </row>
    <row r="40" spans="1:4" ht="14.25" customHeight="1" x14ac:dyDescent="0.25">
      <c r="A40" t="s">
        <v>211</v>
      </c>
      <c r="B40" t="s">
        <v>1262</v>
      </c>
      <c r="C40" s="185">
        <v>378</v>
      </c>
      <c r="D40">
        <v>16</v>
      </c>
    </row>
    <row r="41" spans="1:4" ht="14.25" customHeight="1" x14ac:dyDescent="0.25">
      <c r="A41" t="s">
        <v>339</v>
      </c>
      <c r="B41" t="s">
        <v>1263</v>
      </c>
      <c r="C41" s="185">
        <v>720</v>
      </c>
      <c r="D41">
        <v>16</v>
      </c>
    </row>
    <row r="42" spans="1:4" ht="14.25" customHeight="1" x14ac:dyDescent="0.25">
      <c r="A42" t="s">
        <v>595</v>
      </c>
      <c r="B42" t="s">
        <v>1264</v>
      </c>
      <c r="C42" s="185">
        <v>720</v>
      </c>
      <c r="D42">
        <v>16</v>
      </c>
    </row>
    <row r="43" spans="1:4" ht="14.25" customHeight="1" x14ac:dyDescent="0.25">
      <c r="A43" t="s">
        <v>1265</v>
      </c>
      <c r="B43" t="s">
        <v>1266</v>
      </c>
      <c r="C43" s="185">
        <v>720</v>
      </c>
      <c r="D43">
        <v>16</v>
      </c>
    </row>
    <row r="44" spans="1:4" ht="14.25" customHeight="1" x14ac:dyDescent="0.25">
      <c r="A44" t="s">
        <v>1267</v>
      </c>
      <c r="B44" t="s">
        <v>1268</v>
      </c>
      <c r="C44" s="185">
        <v>800</v>
      </c>
      <c r="D44">
        <v>16</v>
      </c>
    </row>
    <row r="45" spans="1:4" ht="14.25" customHeight="1" x14ac:dyDescent="0.25">
      <c r="A45" t="s">
        <v>1269</v>
      </c>
      <c r="B45" t="s">
        <v>1270</v>
      </c>
      <c r="C45" s="185">
        <v>800</v>
      </c>
      <c r="D45">
        <v>16</v>
      </c>
    </row>
    <row r="46" spans="1:4" ht="14.25" customHeight="1" x14ac:dyDescent="0.25">
      <c r="A46" t="s">
        <v>307</v>
      </c>
      <c r="B46" t="s">
        <v>1271</v>
      </c>
      <c r="C46" s="185">
        <v>1080</v>
      </c>
      <c r="D46">
        <v>16</v>
      </c>
    </row>
    <row r="47" spans="1:4" ht="14.25" customHeight="1" x14ac:dyDescent="0.25">
      <c r="A47" t="s">
        <v>267</v>
      </c>
      <c r="B47" t="s">
        <v>1272</v>
      </c>
      <c r="C47" s="185">
        <v>2880</v>
      </c>
      <c r="D47">
        <v>16</v>
      </c>
    </row>
    <row r="48" spans="1:4" ht="14.25" customHeight="1" x14ac:dyDescent="0.25">
      <c r="A48" t="s">
        <v>1273</v>
      </c>
      <c r="B48" t="s">
        <v>1274</v>
      </c>
      <c r="C48" s="185">
        <v>5000</v>
      </c>
      <c r="D48">
        <v>16</v>
      </c>
    </row>
    <row r="49" spans="1:4" ht="14.25" customHeight="1" x14ac:dyDescent="0.25">
      <c r="A49" t="s">
        <v>1275</v>
      </c>
      <c r="B49" t="s">
        <v>1276</v>
      </c>
      <c r="C49" s="185">
        <v>5000</v>
      </c>
      <c r="D49">
        <v>16</v>
      </c>
    </row>
    <row r="50" spans="1:4" ht="14.25" customHeight="1" x14ac:dyDescent="0.25">
      <c r="A50" t="s">
        <v>467</v>
      </c>
      <c r="B50" t="s">
        <v>1277</v>
      </c>
      <c r="C50" s="185">
        <v>35</v>
      </c>
      <c r="D50">
        <v>16</v>
      </c>
    </row>
    <row r="51" spans="1:4" ht="14.25" customHeight="1" x14ac:dyDescent="0.25">
      <c r="A51" t="s">
        <v>459</v>
      </c>
      <c r="B51" t="s">
        <v>1278</v>
      </c>
      <c r="C51" s="185">
        <v>3636</v>
      </c>
      <c r="D51">
        <v>16</v>
      </c>
    </row>
    <row r="52" spans="1:4" ht="14.25" customHeight="1" x14ac:dyDescent="0.25">
      <c r="A52" t="s">
        <v>195</v>
      </c>
      <c r="B52" t="s">
        <v>1279</v>
      </c>
      <c r="C52" s="185">
        <v>3222</v>
      </c>
      <c r="D52">
        <v>16</v>
      </c>
    </row>
    <row r="53" spans="1:4" ht="14.25" customHeight="1" x14ac:dyDescent="0.25">
      <c r="A53" t="s">
        <v>535</v>
      </c>
      <c r="B53" t="s">
        <v>1280</v>
      </c>
      <c r="C53" s="185">
        <v>8000</v>
      </c>
      <c r="D53">
        <v>16</v>
      </c>
    </row>
    <row r="54" spans="1:4" ht="14.25" customHeight="1" x14ac:dyDescent="0.25">
      <c r="A54" t="s">
        <v>515</v>
      </c>
      <c r="B54" t="s">
        <v>1281</v>
      </c>
      <c r="C54" s="185">
        <v>8000</v>
      </c>
      <c r="D54">
        <v>16</v>
      </c>
    </row>
    <row r="55" spans="1:4" ht="14.25" customHeight="1" x14ac:dyDescent="0.25">
      <c r="A55" t="s">
        <v>231</v>
      </c>
      <c r="B55" t="s">
        <v>1282</v>
      </c>
      <c r="C55" s="185">
        <v>20000</v>
      </c>
      <c r="D55">
        <v>14</v>
      </c>
    </row>
    <row r="56" spans="1:4" ht="14.25" customHeight="1" x14ac:dyDescent="0.25">
      <c r="A56" t="s">
        <v>345</v>
      </c>
      <c r="B56" t="s">
        <v>346</v>
      </c>
      <c r="C56" s="185">
        <v>8000</v>
      </c>
      <c r="D56">
        <v>14</v>
      </c>
    </row>
    <row r="57" spans="1:4" ht="14.25" customHeight="1" x14ac:dyDescent="0.25">
      <c r="A57" t="s">
        <v>469</v>
      </c>
      <c r="B57" t="s">
        <v>470</v>
      </c>
      <c r="C57" s="185">
        <v>5000</v>
      </c>
      <c r="D57">
        <v>14</v>
      </c>
    </row>
    <row r="58" spans="1:4" ht="14.25" customHeight="1" x14ac:dyDescent="0.25">
      <c r="A58" t="s">
        <v>391</v>
      </c>
      <c r="B58" t="s">
        <v>392</v>
      </c>
      <c r="C58" s="185">
        <v>5000</v>
      </c>
      <c r="D58">
        <v>14</v>
      </c>
    </row>
    <row r="59" spans="1:4" ht="14.25" customHeight="1" x14ac:dyDescent="0.25">
      <c r="A59" t="s">
        <v>369</v>
      </c>
      <c r="B59" t="s">
        <v>370</v>
      </c>
      <c r="C59" s="185">
        <v>1536</v>
      </c>
      <c r="D59">
        <v>16</v>
      </c>
    </row>
    <row r="60" spans="1:4" ht="14.25" customHeight="1" x14ac:dyDescent="0.25">
      <c r="A60" t="s">
        <v>367</v>
      </c>
      <c r="B60" t="s">
        <v>368</v>
      </c>
      <c r="C60" s="185">
        <v>768</v>
      </c>
      <c r="D60">
        <v>16</v>
      </c>
    </row>
    <row r="61" spans="1:4" ht="14.25" customHeight="1" x14ac:dyDescent="0.25">
      <c r="A61" t="s">
        <v>1283</v>
      </c>
      <c r="B61" t="s">
        <v>1284</v>
      </c>
      <c r="C61" s="185">
        <v>1000</v>
      </c>
      <c r="D61">
        <v>19</v>
      </c>
    </row>
    <row r="62" spans="1:4" ht="14.25" customHeight="1" x14ac:dyDescent="0.25">
      <c r="A62" t="s">
        <v>1285</v>
      </c>
      <c r="B62" t="s">
        <v>1286</v>
      </c>
      <c r="C62" s="185">
        <v>1000</v>
      </c>
      <c r="D62">
        <v>19</v>
      </c>
    </row>
    <row r="63" spans="1:4" ht="14.25" customHeight="1" x14ac:dyDescent="0.25">
      <c r="A63" t="s">
        <v>1287</v>
      </c>
      <c r="B63" t="s">
        <v>1288</v>
      </c>
      <c r="C63" s="185">
        <v>1000</v>
      </c>
      <c r="D63">
        <v>19</v>
      </c>
    </row>
    <row r="64" spans="1:4" ht="14.25" customHeight="1" x14ac:dyDescent="0.25">
      <c r="A64" t="s">
        <v>1289</v>
      </c>
      <c r="B64" t="s">
        <v>1290</v>
      </c>
      <c r="C64" s="185">
        <v>1000</v>
      </c>
      <c r="D64">
        <v>19</v>
      </c>
    </row>
    <row r="65" spans="1:4" ht="14.25" customHeight="1" x14ac:dyDescent="0.25">
      <c r="A65" t="s">
        <v>717</v>
      </c>
      <c r="B65" t="s">
        <v>718</v>
      </c>
      <c r="C65" s="185">
        <v>1000</v>
      </c>
      <c r="D65">
        <v>16</v>
      </c>
    </row>
    <row r="66" spans="1:4" ht="14.25" customHeight="1" x14ac:dyDescent="0.25">
      <c r="A66" t="s">
        <v>719</v>
      </c>
      <c r="B66" t="s">
        <v>720</v>
      </c>
      <c r="C66" s="185">
        <v>1000</v>
      </c>
      <c r="D66">
        <v>16</v>
      </c>
    </row>
    <row r="67" spans="1:4" ht="14.25" customHeight="1" x14ac:dyDescent="0.25">
      <c r="A67" t="s">
        <v>721</v>
      </c>
      <c r="B67" t="s">
        <v>722</v>
      </c>
      <c r="C67" s="185">
        <v>1000</v>
      </c>
      <c r="D67">
        <v>16</v>
      </c>
    </row>
    <row r="68" spans="1:4" ht="14.25" customHeight="1" x14ac:dyDescent="0.25">
      <c r="A68" t="s">
        <v>723</v>
      </c>
      <c r="B68" t="s">
        <v>724</v>
      </c>
      <c r="C68" s="185">
        <v>1000</v>
      </c>
      <c r="D68">
        <v>16</v>
      </c>
    </row>
    <row r="69" spans="1:4" ht="14.25" customHeight="1" x14ac:dyDescent="0.25">
      <c r="A69" t="s">
        <v>371</v>
      </c>
      <c r="B69" t="s">
        <v>372</v>
      </c>
      <c r="C69" s="185">
        <v>1000</v>
      </c>
      <c r="D69">
        <v>16</v>
      </c>
    </row>
    <row r="70" spans="1:4" ht="14.25" customHeight="1" x14ac:dyDescent="0.25">
      <c r="A70" t="s">
        <v>201</v>
      </c>
      <c r="B70" t="s">
        <v>202</v>
      </c>
      <c r="C70" s="185">
        <v>3000</v>
      </c>
      <c r="D70">
        <v>16</v>
      </c>
    </row>
    <row r="71" spans="1:4" ht="14.25" customHeight="1" x14ac:dyDescent="0.25">
      <c r="A71" t="s">
        <v>1291</v>
      </c>
      <c r="B71" t="s">
        <v>1292</v>
      </c>
      <c r="C71" s="185">
        <v>1250</v>
      </c>
      <c r="D71">
        <v>23</v>
      </c>
    </row>
    <row r="72" spans="1:4" ht="14.25" customHeight="1" x14ac:dyDescent="0.25">
      <c r="A72" t="s">
        <v>1293</v>
      </c>
      <c r="B72" t="s">
        <v>1294</v>
      </c>
      <c r="C72" s="185">
        <v>1250</v>
      </c>
      <c r="D72">
        <v>23</v>
      </c>
    </row>
    <row r="73" spans="1:4" ht="14.25" customHeight="1" x14ac:dyDescent="0.25">
      <c r="A73" t="s">
        <v>1295</v>
      </c>
      <c r="B73" t="s">
        <v>1296</v>
      </c>
      <c r="C73" s="185">
        <v>150</v>
      </c>
      <c r="D73">
        <v>23</v>
      </c>
    </row>
    <row r="74" spans="1:4" ht="14.25" customHeight="1" x14ac:dyDescent="0.25">
      <c r="A74" t="s">
        <v>527</v>
      </c>
      <c r="B74" t="s">
        <v>528</v>
      </c>
      <c r="C74" s="185">
        <v>1000</v>
      </c>
      <c r="D74">
        <v>23</v>
      </c>
    </row>
    <row r="75" spans="1:4" ht="14.25" customHeight="1" x14ac:dyDescent="0.25">
      <c r="A75" t="s">
        <v>1297</v>
      </c>
      <c r="B75" t="s">
        <v>1298</v>
      </c>
      <c r="C75" s="185">
        <v>800</v>
      </c>
      <c r="D75">
        <v>23</v>
      </c>
    </row>
    <row r="76" spans="1:4" ht="14.25" customHeight="1" x14ac:dyDescent="0.25">
      <c r="A76" t="s">
        <v>911</v>
      </c>
      <c r="B76" t="s">
        <v>912</v>
      </c>
      <c r="C76" s="185">
        <v>100</v>
      </c>
      <c r="D76">
        <v>23</v>
      </c>
    </row>
    <row r="77" spans="1:4" ht="14.25" customHeight="1" x14ac:dyDescent="0.25">
      <c r="A77" t="s">
        <v>1299</v>
      </c>
      <c r="B77" t="s">
        <v>1300</v>
      </c>
      <c r="C77" s="185">
        <v>300</v>
      </c>
      <c r="D77">
        <v>23</v>
      </c>
    </row>
    <row r="78" spans="1:4" ht="14.25" customHeight="1" x14ac:dyDescent="0.25">
      <c r="A78" t="s">
        <v>193</v>
      </c>
      <c r="B78" t="s">
        <v>194</v>
      </c>
      <c r="C78" s="185">
        <v>80000</v>
      </c>
      <c r="D78">
        <v>16</v>
      </c>
    </row>
    <row r="79" spans="1:4" ht="14.25" customHeight="1" x14ac:dyDescent="0.25">
      <c r="A79" t="s">
        <v>173</v>
      </c>
      <c r="B79" t="s">
        <v>174</v>
      </c>
      <c r="C79" s="185">
        <v>80000</v>
      </c>
      <c r="D79">
        <v>16</v>
      </c>
    </row>
    <row r="80" spans="1:4" ht="14.25" customHeight="1" x14ac:dyDescent="0.25">
      <c r="A80" t="s">
        <v>1301</v>
      </c>
      <c r="B80" t="s">
        <v>1302</v>
      </c>
      <c r="C80" s="185">
        <v>40000</v>
      </c>
      <c r="D80">
        <v>16</v>
      </c>
    </row>
    <row r="81" spans="1:4" ht="14.25" customHeight="1" x14ac:dyDescent="0.25">
      <c r="A81" t="s">
        <v>1303</v>
      </c>
      <c r="B81" t="s">
        <v>1304</v>
      </c>
      <c r="C81" s="185">
        <v>40000</v>
      </c>
      <c r="D81">
        <v>16</v>
      </c>
    </row>
    <row r="82" spans="1:4" ht="14.25" customHeight="1" x14ac:dyDescent="0.25">
      <c r="A82" t="s">
        <v>175</v>
      </c>
      <c r="B82" t="s">
        <v>176</v>
      </c>
      <c r="C82" s="185">
        <v>30000</v>
      </c>
      <c r="D82">
        <v>16</v>
      </c>
    </row>
    <row r="83" spans="1:4" ht="14.25" customHeight="1" x14ac:dyDescent="0.25">
      <c r="A83" t="s">
        <v>207</v>
      </c>
      <c r="B83" t="s">
        <v>208</v>
      </c>
      <c r="C83" s="185">
        <v>30000</v>
      </c>
      <c r="D83">
        <v>16</v>
      </c>
    </row>
    <row r="84" spans="1:4" ht="14.25" customHeight="1" x14ac:dyDescent="0.25">
      <c r="A84" t="s">
        <v>1305</v>
      </c>
      <c r="B84" t="s">
        <v>1306</v>
      </c>
      <c r="C84" s="185">
        <v>50000</v>
      </c>
      <c r="D84">
        <v>20</v>
      </c>
    </row>
    <row r="85" spans="1:4" ht="14.25" customHeight="1" x14ac:dyDescent="0.25">
      <c r="A85" t="s">
        <v>239</v>
      </c>
      <c r="B85" t="s">
        <v>240</v>
      </c>
      <c r="C85" s="185">
        <v>80000</v>
      </c>
      <c r="D85">
        <v>25</v>
      </c>
    </row>
    <row r="86" spans="1:4" ht="14.25" customHeight="1" x14ac:dyDescent="0.25">
      <c r="A86" t="s">
        <v>243</v>
      </c>
      <c r="B86" t="s">
        <v>244</v>
      </c>
      <c r="C86" s="185">
        <v>80000</v>
      </c>
      <c r="D86">
        <v>25</v>
      </c>
    </row>
    <row r="87" spans="1:4" ht="14.25" customHeight="1" x14ac:dyDescent="0.25">
      <c r="A87" t="s">
        <v>251</v>
      </c>
      <c r="B87" t="s">
        <v>252</v>
      </c>
      <c r="C87" s="185">
        <v>80000</v>
      </c>
      <c r="D87">
        <v>25</v>
      </c>
    </row>
    <row r="88" spans="1:4" ht="14.25" customHeight="1" x14ac:dyDescent="0.25">
      <c r="A88" t="s">
        <v>325</v>
      </c>
      <c r="B88" t="s">
        <v>326</v>
      </c>
      <c r="C88" s="185">
        <v>1000</v>
      </c>
      <c r="D88">
        <v>15</v>
      </c>
    </row>
    <row r="89" spans="1:4" ht="14.25" customHeight="1" x14ac:dyDescent="0.25">
      <c r="A89" t="s">
        <v>283</v>
      </c>
      <c r="B89" t="s">
        <v>284</v>
      </c>
      <c r="C89" s="185">
        <v>1000</v>
      </c>
      <c r="D89">
        <v>15</v>
      </c>
    </row>
    <row r="90" spans="1:4" ht="14.25" customHeight="1" x14ac:dyDescent="0.25">
      <c r="A90" t="s">
        <v>185</v>
      </c>
      <c r="B90" t="s">
        <v>186</v>
      </c>
      <c r="C90" s="185">
        <v>1000</v>
      </c>
      <c r="D90">
        <v>17</v>
      </c>
    </row>
    <row r="91" spans="1:4" ht="14.25" customHeight="1" x14ac:dyDescent="0.25">
      <c r="A91" t="s">
        <v>289</v>
      </c>
      <c r="B91" t="s">
        <v>290</v>
      </c>
      <c r="C91" s="185">
        <v>1000</v>
      </c>
      <c r="D91">
        <v>17</v>
      </c>
    </row>
    <row r="92" spans="1:4" ht="14.25" customHeight="1" x14ac:dyDescent="0.25">
      <c r="A92" t="s">
        <v>423</v>
      </c>
      <c r="B92" t="s">
        <v>424</v>
      </c>
      <c r="C92" s="185">
        <v>1000</v>
      </c>
      <c r="D92">
        <v>16</v>
      </c>
    </row>
    <row r="93" spans="1:4" ht="14.25" customHeight="1" x14ac:dyDescent="0.25">
      <c r="A93" t="s">
        <v>235</v>
      </c>
      <c r="B93" t="s">
        <v>1307</v>
      </c>
      <c r="C93" s="185">
        <v>20000</v>
      </c>
      <c r="D93">
        <v>16</v>
      </c>
    </row>
    <row r="94" spans="1:4" ht="14.25" customHeight="1" x14ac:dyDescent="0.25">
      <c r="A94" t="s">
        <v>171</v>
      </c>
      <c r="B94" t="s">
        <v>1308</v>
      </c>
      <c r="C94" s="185">
        <v>50000</v>
      </c>
      <c r="D94">
        <v>16</v>
      </c>
    </row>
    <row r="95" spans="1:4" ht="14.25" customHeight="1" x14ac:dyDescent="0.25">
      <c r="A95" t="s">
        <v>487</v>
      </c>
      <c r="B95" t="s">
        <v>488</v>
      </c>
      <c r="C95" s="185">
        <v>20000</v>
      </c>
      <c r="D95">
        <v>20</v>
      </c>
    </row>
    <row r="96" spans="1:4" ht="14.25" customHeight="1" x14ac:dyDescent="0.25">
      <c r="A96" t="s">
        <v>291</v>
      </c>
      <c r="B96" t="s">
        <v>292</v>
      </c>
      <c r="C96" s="185">
        <v>20000</v>
      </c>
      <c r="D96">
        <v>17</v>
      </c>
    </row>
    <row r="97" spans="1:4" ht="14.25" customHeight="1" x14ac:dyDescent="0.25">
      <c r="A97" t="s">
        <v>737</v>
      </c>
      <c r="B97" t="s">
        <v>738</v>
      </c>
      <c r="C97" s="185">
        <v>3000</v>
      </c>
      <c r="D97">
        <v>17</v>
      </c>
    </row>
    <row r="98" spans="1:4" ht="14.25" customHeight="1" x14ac:dyDescent="0.25">
      <c r="A98" t="s">
        <v>735</v>
      </c>
      <c r="B98" t="s">
        <v>736</v>
      </c>
      <c r="C98" s="185">
        <v>3000</v>
      </c>
      <c r="D98">
        <v>17</v>
      </c>
    </row>
    <row r="99" spans="1:4" ht="14.25" customHeight="1" x14ac:dyDescent="0.25">
      <c r="A99" t="s">
        <v>385</v>
      </c>
      <c r="B99" t="s">
        <v>1250</v>
      </c>
      <c r="C99" s="185">
        <v>720</v>
      </c>
      <c r="D99">
        <v>16</v>
      </c>
    </row>
    <row r="100" spans="1:4" ht="14.25" customHeight="1" x14ac:dyDescent="0.25">
      <c r="A100" t="s">
        <v>259</v>
      </c>
      <c r="B100" t="s">
        <v>1251</v>
      </c>
      <c r="C100" s="185">
        <v>720</v>
      </c>
      <c r="D100">
        <v>16</v>
      </c>
    </row>
    <row r="101" spans="1:4" ht="14.25" customHeight="1" x14ac:dyDescent="0.25">
      <c r="A101" t="s">
        <v>277</v>
      </c>
      <c r="B101" t="s">
        <v>1253</v>
      </c>
      <c r="C101" s="185">
        <v>2160</v>
      </c>
      <c r="D101">
        <v>16</v>
      </c>
    </row>
    <row r="102" spans="1:4" ht="14.25" customHeight="1" x14ac:dyDescent="0.25">
      <c r="A102" t="s">
        <v>595</v>
      </c>
      <c r="B102" t="s">
        <v>1264</v>
      </c>
      <c r="C102" s="185">
        <v>720</v>
      </c>
      <c r="D102">
        <v>16</v>
      </c>
    </row>
    <row r="103" spans="1:4" ht="14.25" customHeight="1" x14ac:dyDescent="0.25">
      <c r="A103" t="s">
        <v>1265</v>
      </c>
      <c r="B103" t="s">
        <v>1266</v>
      </c>
      <c r="C103" s="185">
        <v>720</v>
      </c>
      <c r="D103">
        <v>16</v>
      </c>
    </row>
    <row r="104" spans="1:4" ht="14.25" customHeight="1" x14ac:dyDescent="0.25">
      <c r="A104" t="s">
        <v>1273</v>
      </c>
      <c r="B104" t="s">
        <v>1274</v>
      </c>
      <c r="C104" s="185">
        <v>5000</v>
      </c>
      <c r="D104">
        <v>16</v>
      </c>
    </row>
    <row r="105" spans="1:4" ht="14.25" customHeight="1" x14ac:dyDescent="0.25">
      <c r="A105" t="s">
        <v>1275</v>
      </c>
      <c r="B105" t="s">
        <v>1276</v>
      </c>
      <c r="C105" s="185">
        <v>5000</v>
      </c>
      <c r="D105">
        <v>16</v>
      </c>
    </row>
    <row r="106" spans="1:4" ht="14.25" customHeight="1" x14ac:dyDescent="0.25">
      <c r="A106" t="s">
        <v>231</v>
      </c>
      <c r="B106" t="s">
        <v>1282</v>
      </c>
      <c r="C106" s="185">
        <v>20000</v>
      </c>
      <c r="D106">
        <v>14</v>
      </c>
    </row>
    <row r="107" spans="1:4" ht="14.25" customHeight="1" x14ac:dyDescent="0.25">
      <c r="A107" t="s">
        <v>345</v>
      </c>
      <c r="B107" t="s">
        <v>346</v>
      </c>
      <c r="C107" s="185">
        <v>8000</v>
      </c>
      <c r="D107">
        <v>14</v>
      </c>
    </row>
    <row r="108" spans="1:4" ht="14.25" customHeight="1" x14ac:dyDescent="0.25">
      <c r="A108" t="s">
        <v>469</v>
      </c>
      <c r="B108" t="s">
        <v>470</v>
      </c>
      <c r="C108" s="185">
        <v>5000</v>
      </c>
      <c r="D108">
        <v>14</v>
      </c>
    </row>
    <row r="109" spans="1:4" ht="14.25" customHeight="1" x14ac:dyDescent="0.25">
      <c r="A109" t="s">
        <v>391</v>
      </c>
      <c r="B109" t="s">
        <v>392</v>
      </c>
      <c r="C109" s="185">
        <v>5000</v>
      </c>
      <c r="D109">
        <v>14</v>
      </c>
    </row>
    <row r="110" spans="1:4" ht="14.25" customHeight="1" x14ac:dyDescent="0.25">
      <c r="A110" t="s">
        <v>369</v>
      </c>
      <c r="B110" t="s">
        <v>370</v>
      </c>
      <c r="C110" s="185">
        <v>1536</v>
      </c>
      <c r="D110">
        <v>16</v>
      </c>
    </row>
    <row r="111" spans="1:4" ht="14.25" customHeight="1" x14ac:dyDescent="0.25">
      <c r="A111" t="s">
        <v>367</v>
      </c>
      <c r="B111" t="s">
        <v>368</v>
      </c>
      <c r="C111" s="185">
        <v>768</v>
      </c>
      <c r="D111">
        <v>16</v>
      </c>
    </row>
    <row r="112" spans="1:4" ht="14.25" customHeight="1" x14ac:dyDescent="0.25">
      <c r="A112" t="s">
        <v>1283</v>
      </c>
      <c r="B112" t="s">
        <v>1284</v>
      </c>
      <c r="C112" s="185">
        <v>1000</v>
      </c>
      <c r="D112">
        <v>19</v>
      </c>
    </row>
    <row r="113" spans="1:4" ht="14.25" customHeight="1" x14ac:dyDescent="0.25">
      <c r="A113" t="s">
        <v>1285</v>
      </c>
      <c r="B113" t="s">
        <v>1286</v>
      </c>
      <c r="C113" s="185">
        <v>1000</v>
      </c>
      <c r="D113">
        <v>19</v>
      </c>
    </row>
    <row r="114" spans="1:4" ht="14.25" customHeight="1" x14ac:dyDescent="0.25">
      <c r="A114" t="s">
        <v>1287</v>
      </c>
      <c r="B114" t="s">
        <v>1288</v>
      </c>
      <c r="C114" s="185">
        <v>1000</v>
      </c>
      <c r="D114">
        <v>19</v>
      </c>
    </row>
    <row r="115" spans="1:4" ht="14.25" customHeight="1" x14ac:dyDescent="0.25">
      <c r="A115" t="s">
        <v>1289</v>
      </c>
      <c r="B115" t="s">
        <v>1290</v>
      </c>
      <c r="C115" s="185">
        <v>1000</v>
      </c>
      <c r="D115">
        <v>19</v>
      </c>
    </row>
    <row r="116" spans="1:4" ht="14.25" customHeight="1" x14ac:dyDescent="0.25">
      <c r="A116" t="s">
        <v>717</v>
      </c>
      <c r="B116" t="s">
        <v>718</v>
      </c>
      <c r="C116" s="185">
        <v>1000</v>
      </c>
      <c r="D116">
        <v>16</v>
      </c>
    </row>
    <row r="117" spans="1:4" ht="14.25" customHeight="1" x14ac:dyDescent="0.25">
      <c r="A117" t="s">
        <v>719</v>
      </c>
      <c r="B117" t="s">
        <v>720</v>
      </c>
      <c r="C117" s="185">
        <v>1000</v>
      </c>
      <c r="D117">
        <v>16</v>
      </c>
    </row>
    <row r="118" spans="1:4" ht="14.25" customHeight="1" x14ac:dyDescent="0.25">
      <c r="A118" t="s">
        <v>721</v>
      </c>
      <c r="B118" t="s">
        <v>722</v>
      </c>
      <c r="C118" s="185">
        <v>1000</v>
      </c>
      <c r="D118">
        <v>16</v>
      </c>
    </row>
    <row r="119" spans="1:4" ht="14.25" customHeight="1" x14ac:dyDescent="0.25">
      <c r="A119" t="s">
        <v>723</v>
      </c>
      <c r="B119" t="s">
        <v>724</v>
      </c>
      <c r="C119" s="185">
        <v>1000</v>
      </c>
      <c r="D119">
        <v>16</v>
      </c>
    </row>
    <row r="120" spans="1:4" ht="14.25" customHeight="1" x14ac:dyDescent="0.25">
      <c r="A120" t="s">
        <v>371</v>
      </c>
      <c r="B120" t="s">
        <v>372</v>
      </c>
      <c r="C120" s="185">
        <v>1000</v>
      </c>
      <c r="D120">
        <v>16</v>
      </c>
    </row>
    <row r="121" spans="1:4" ht="14.25" customHeight="1" x14ac:dyDescent="0.25">
      <c r="A121" t="s">
        <v>201</v>
      </c>
      <c r="B121" t="s">
        <v>202</v>
      </c>
      <c r="C121" s="185">
        <v>3000</v>
      </c>
      <c r="D121">
        <v>16</v>
      </c>
    </row>
    <row r="122" spans="1:4" ht="14.25" customHeight="1" x14ac:dyDescent="0.25">
      <c r="A122" t="s">
        <v>1291</v>
      </c>
      <c r="B122" t="s">
        <v>1292</v>
      </c>
      <c r="C122" s="185">
        <v>1250</v>
      </c>
      <c r="D122">
        <v>23</v>
      </c>
    </row>
    <row r="123" spans="1:4" ht="14.25" customHeight="1" x14ac:dyDescent="0.25">
      <c r="A123" t="s">
        <v>1293</v>
      </c>
      <c r="B123" t="s">
        <v>1294</v>
      </c>
      <c r="C123" s="185">
        <v>1250</v>
      </c>
      <c r="D123">
        <v>23</v>
      </c>
    </row>
    <row r="124" spans="1:4" ht="14.25" customHeight="1" x14ac:dyDescent="0.25">
      <c r="A124" t="s">
        <v>1295</v>
      </c>
      <c r="B124" t="s">
        <v>1296</v>
      </c>
      <c r="C124" s="185">
        <v>150</v>
      </c>
      <c r="D124">
        <v>23</v>
      </c>
    </row>
    <row r="125" spans="1:4" ht="14.25" customHeight="1" x14ac:dyDescent="0.25">
      <c r="A125" t="s">
        <v>527</v>
      </c>
      <c r="B125" t="s">
        <v>528</v>
      </c>
      <c r="C125" s="185">
        <v>1000</v>
      </c>
      <c r="D125">
        <v>23</v>
      </c>
    </row>
    <row r="126" spans="1:4" ht="14.25" customHeight="1" x14ac:dyDescent="0.25">
      <c r="A126" t="s">
        <v>1297</v>
      </c>
      <c r="B126" t="s">
        <v>1298</v>
      </c>
      <c r="C126" s="185">
        <v>800</v>
      </c>
      <c r="D126">
        <v>23</v>
      </c>
    </row>
    <row r="127" spans="1:4" ht="14.25" customHeight="1" x14ac:dyDescent="0.25">
      <c r="A127" t="s">
        <v>911</v>
      </c>
      <c r="B127" t="s">
        <v>912</v>
      </c>
      <c r="C127" s="185">
        <v>100</v>
      </c>
      <c r="D127">
        <v>23</v>
      </c>
    </row>
    <row r="128" spans="1:4" ht="14.25" customHeight="1" x14ac:dyDescent="0.25">
      <c r="A128" t="s">
        <v>1299</v>
      </c>
      <c r="B128" t="s">
        <v>1300</v>
      </c>
      <c r="C128" s="185">
        <v>300</v>
      </c>
      <c r="D128">
        <v>23</v>
      </c>
    </row>
    <row r="129" spans="1:4" ht="14.25" customHeight="1" x14ac:dyDescent="0.25">
      <c r="A129" t="s">
        <v>193</v>
      </c>
      <c r="B129" t="s">
        <v>194</v>
      </c>
      <c r="C129" s="185">
        <v>80000</v>
      </c>
      <c r="D129">
        <v>16</v>
      </c>
    </row>
    <row r="130" spans="1:4" ht="14.25" customHeight="1" x14ac:dyDescent="0.25">
      <c r="A130" t="s">
        <v>173</v>
      </c>
      <c r="B130" t="s">
        <v>174</v>
      </c>
      <c r="C130" s="185">
        <v>80000</v>
      </c>
      <c r="D130">
        <v>16</v>
      </c>
    </row>
    <row r="131" spans="1:4" ht="14.25" customHeight="1" x14ac:dyDescent="0.25">
      <c r="A131" t="s">
        <v>1301</v>
      </c>
      <c r="B131" t="s">
        <v>1309</v>
      </c>
      <c r="C131" s="185">
        <v>40000</v>
      </c>
      <c r="D131">
        <v>16</v>
      </c>
    </row>
    <row r="132" spans="1:4" ht="14.25" customHeight="1" x14ac:dyDescent="0.25">
      <c r="A132" t="s">
        <v>1303</v>
      </c>
      <c r="B132" t="s">
        <v>1310</v>
      </c>
      <c r="C132" s="185">
        <v>40000</v>
      </c>
      <c r="D132">
        <v>16</v>
      </c>
    </row>
    <row r="133" spans="1:4" ht="14.25" customHeight="1" x14ac:dyDescent="0.25">
      <c r="A133" t="s">
        <v>175</v>
      </c>
      <c r="B133" t="s">
        <v>176</v>
      </c>
      <c r="C133" s="185">
        <v>30000</v>
      </c>
      <c r="D133">
        <v>16</v>
      </c>
    </row>
    <row r="134" spans="1:4" ht="14.25" customHeight="1" x14ac:dyDescent="0.25">
      <c r="A134" t="s">
        <v>207</v>
      </c>
      <c r="B134" t="s">
        <v>208</v>
      </c>
      <c r="C134" s="185">
        <v>30000</v>
      </c>
      <c r="D134">
        <v>16</v>
      </c>
    </row>
    <row r="135" spans="1:4" ht="14.25" customHeight="1" x14ac:dyDescent="0.25">
      <c r="A135" t="s">
        <v>1305</v>
      </c>
      <c r="B135" t="s">
        <v>1306</v>
      </c>
      <c r="C135" s="185">
        <v>50000</v>
      </c>
      <c r="D135">
        <v>20</v>
      </c>
    </row>
    <row r="136" spans="1:4" ht="14.25" customHeight="1" x14ac:dyDescent="0.25">
      <c r="A136" t="s">
        <v>239</v>
      </c>
      <c r="B136" t="s">
        <v>240</v>
      </c>
      <c r="C136" s="185">
        <v>80000</v>
      </c>
      <c r="D136">
        <v>25</v>
      </c>
    </row>
    <row r="137" spans="1:4" ht="14.25" customHeight="1" x14ac:dyDescent="0.25">
      <c r="A137" t="s">
        <v>243</v>
      </c>
      <c r="B137" t="s">
        <v>244</v>
      </c>
      <c r="C137" s="185">
        <v>80000</v>
      </c>
      <c r="D137">
        <v>25</v>
      </c>
    </row>
    <row r="138" spans="1:4" ht="14.25" customHeight="1" x14ac:dyDescent="0.25">
      <c r="A138" t="s">
        <v>251</v>
      </c>
      <c r="B138" t="s">
        <v>252</v>
      </c>
      <c r="C138" s="185">
        <v>80000</v>
      </c>
      <c r="D138">
        <v>25</v>
      </c>
    </row>
    <row r="139" spans="1:4" ht="14.25" customHeight="1" x14ac:dyDescent="0.25">
      <c r="A139" t="s">
        <v>283</v>
      </c>
      <c r="B139" t="s">
        <v>284</v>
      </c>
      <c r="C139" s="185">
        <v>1000</v>
      </c>
      <c r="D139">
        <v>15</v>
      </c>
    </row>
    <row r="140" spans="1:4" ht="14.25" customHeight="1" x14ac:dyDescent="0.25">
      <c r="A140" t="s">
        <v>185</v>
      </c>
      <c r="B140" t="s">
        <v>186</v>
      </c>
      <c r="C140" s="185">
        <v>1000</v>
      </c>
      <c r="D140">
        <v>15</v>
      </c>
    </row>
    <row r="141" spans="1:4" ht="14.25" customHeight="1" x14ac:dyDescent="0.25">
      <c r="A141" t="s">
        <v>289</v>
      </c>
      <c r="B141" t="s">
        <v>290</v>
      </c>
      <c r="C141" s="185">
        <v>1000</v>
      </c>
      <c r="D141">
        <v>17</v>
      </c>
    </row>
    <row r="142" spans="1:4" ht="14.25" customHeight="1" x14ac:dyDescent="0.25">
      <c r="A142" t="s">
        <v>423</v>
      </c>
      <c r="B142" t="s">
        <v>424</v>
      </c>
      <c r="C142" s="185">
        <v>1000</v>
      </c>
      <c r="D142">
        <v>17</v>
      </c>
    </row>
    <row r="143" spans="1:4" ht="14.25" customHeight="1" x14ac:dyDescent="0.25">
      <c r="A143" t="s">
        <v>235</v>
      </c>
      <c r="B143" t="s">
        <v>1307</v>
      </c>
      <c r="C143" s="185">
        <v>20000</v>
      </c>
      <c r="D143">
        <v>16</v>
      </c>
    </row>
    <row r="144" spans="1:4" ht="14.25" customHeight="1" x14ac:dyDescent="0.25">
      <c r="A144" t="s">
        <v>171</v>
      </c>
      <c r="B144" t="s">
        <v>1308</v>
      </c>
      <c r="C144" s="185">
        <v>50000</v>
      </c>
      <c r="D144">
        <v>16</v>
      </c>
    </row>
    <row r="145" spans="1:4" ht="14.25" customHeight="1" x14ac:dyDescent="0.25">
      <c r="A145" t="s">
        <v>487</v>
      </c>
      <c r="B145" t="s">
        <v>488</v>
      </c>
      <c r="C145" s="185">
        <v>20000</v>
      </c>
      <c r="D145">
        <v>20</v>
      </c>
    </row>
    <row r="146" spans="1:4" ht="14.25" customHeight="1" x14ac:dyDescent="0.25">
      <c r="A146" t="s">
        <v>291</v>
      </c>
      <c r="B146" t="s">
        <v>292</v>
      </c>
      <c r="C146" s="185">
        <v>20000</v>
      </c>
      <c r="D146">
        <v>16</v>
      </c>
    </row>
    <row r="147" spans="1:4" ht="14.25" customHeight="1" x14ac:dyDescent="0.25">
      <c r="A147" t="s">
        <v>737</v>
      </c>
      <c r="B147" t="s">
        <v>738</v>
      </c>
      <c r="C147" s="185">
        <v>3000</v>
      </c>
      <c r="D147">
        <v>17</v>
      </c>
    </row>
    <row r="148" spans="1:4" ht="14.25" customHeight="1" x14ac:dyDescent="0.25">
      <c r="A148" t="s">
        <v>735</v>
      </c>
      <c r="B148" t="s">
        <v>736</v>
      </c>
      <c r="C148" s="185">
        <v>3000</v>
      </c>
      <c r="D148">
        <v>17</v>
      </c>
    </row>
    <row r="149" spans="1:4" ht="14.25" customHeight="1" x14ac:dyDescent="0.25">
      <c r="A149" t="s">
        <v>637</v>
      </c>
      <c r="B149" t="s">
        <v>638</v>
      </c>
      <c r="C149" s="185">
        <v>1000</v>
      </c>
      <c r="D149">
        <v>16</v>
      </c>
    </row>
    <row r="150" spans="1:4" ht="14.25" customHeight="1" x14ac:dyDescent="0.25">
      <c r="A150" t="s">
        <v>853</v>
      </c>
      <c r="B150" t="s">
        <v>854</v>
      </c>
      <c r="C150" s="185">
        <v>1000</v>
      </c>
      <c r="D150">
        <v>16</v>
      </c>
    </row>
    <row r="151" spans="1:4" ht="14.25" customHeight="1" x14ac:dyDescent="0.25">
      <c r="A151" t="s">
        <v>561</v>
      </c>
      <c r="B151" t="s">
        <v>562</v>
      </c>
      <c r="C151" s="185">
        <v>1000</v>
      </c>
      <c r="D151">
        <v>16</v>
      </c>
    </row>
    <row r="152" spans="1:4" ht="14.25" customHeight="1" x14ac:dyDescent="0.25">
      <c r="A152" t="s">
        <v>371</v>
      </c>
      <c r="B152" t="s">
        <v>372</v>
      </c>
      <c r="C152" s="185">
        <v>1000</v>
      </c>
      <c r="D152">
        <v>17</v>
      </c>
    </row>
    <row r="153" spans="1:4" ht="14.25" customHeight="1" x14ac:dyDescent="0.25">
      <c r="A153" t="s">
        <v>1285</v>
      </c>
      <c r="B153" t="s">
        <v>1286</v>
      </c>
      <c r="C153" s="185">
        <v>1000</v>
      </c>
      <c r="D153">
        <v>17</v>
      </c>
    </row>
    <row r="154" spans="1:4" ht="14.25" customHeight="1" x14ac:dyDescent="0.25">
      <c r="A154" t="s">
        <v>1287</v>
      </c>
      <c r="B154" t="s">
        <v>1288</v>
      </c>
      <c r="C154" s="185">
        <v>1000</v>
      </c>
      <c r="D154">
        <v>17</v>
      </c>
    </row>
    <row r="155" spans="1:4" ht="14.25" customHeight="1" x14ac:dyDescent="0.25">
      <c r="A155" t="s">
        <v>1283</v>
      </c>
      <c r="B155" t="s">
        <v>1284</v>
      </c>
      <c r="C155" s="185">
        <v>1000</v>
      </c>
      <c r="D155">
        <v>17</v>
      </c>
    </row>
    <row r="156" spans="1:4" ht="14.25" customHeight="1" x14ac:dyDescent="0.25">
      <c r="A156" t="s">
        <v>719</v>
      </c>
      <c r="B156" t="s">
        <v>720</v>
      </c>
      <c r="C156" s="185">
        <v>1000</v>
      </c>
      <c r="D156">
        <v>18</v>
      </c>
    </row>
    <row r="157" spans="1:4" ht="14.25" customHeight="1" x14ac:dyDescent="0.25">
      <c r="A157" t="s">
        <v>723</v>
      </c>
      <c r="B157" t="s">
        <v>724</v>
      </c>
      <c r="C157" s="185">
        <v>1000</v>
      </c>
      <c r="D157">
        <v>18</v>
      </c>
    </row>
    <row r="158" spans="1:4" ht="14.25" customHeight="1" x14ac:dyDescent="0.25">
      <c r="A158" t="s">
        <v>721</v>
      </c>
      <c r="B158" t="s">
        <v>722</v>
      </c>
      <c r="C158" s="185">
        <v>1000</v>
      </c>
      <c r="D158">
        <v>18</v>
      </c>
    </row>
    <row r="159" spans="1:4" ht="14.25" customHeight="1" x14ac:dyDescent="0.25">
      <c r="A159" t="s">
        <v>281</v>
      </c>
      <c r="B159" t="s">
        <v>282</v>
      </c>
      <c r="C159" s="185">
        <v>1000</v>
      </c>
      <c r="D159">
        <v>18</v>
      </c>
    </row>
    <row r="160" spans="1:4" ht="14.25" customHeight="1" x14ac:dyDescent="0.25">
      <c r="A160" t="s">
        <v>201</v>
      </c>
      <c r="B160" t="s">
        <v>202</v>
      </c>
      <c r="C160" s="185">
        <v>3000</v>
      </c>
      <c r="D160">
        <v>18</v>
      </c>
    </row>
    <row r="161" spans="1:4" ht="14.25" customHeight="1" x14ac:dyDescent="0.25">
      <c r="A161" t="s">
        <v>1289</v>
      </c>
      <c r="B161" t="s">
        <v>1290</v>
      </c>
      <c r="C161" s="185">
        <v>1000</v>
      </c>
      <c r="D161">
        <v>18</v>
      </c>
    </row>
    <row r="162" spans="1:4" ht="14.25" customHeight="1" x14ac:dyDescent="0.25">
      <c r="A162" t="s">
        <v>281</v>
      </c>
      <c r="B162" t="s">
        <v>282</v>
      </c>
      <c r="C162" s="185">
        <v>2000</v>
      </c>
      <c r="D162">
        <v>21</v>
      </c>
    </row>
    <row r="163" spans="1:4" ht="14.25" customHeight="1" x14ac:dyDescent="0.25">
      <c r="A163" t="s">
        <v>737</v>
      </c>
      <c r="B163" t="s">
        <v>738</v>
      </c>
      <c r="C163" s="185">
        <v>3000</v>
      </c>
      <c r="D163">
        <v>14</v>
      </c>
    </row>
    <row r="164" spans="1:4" ht="14.25" customHeight="1" x14ac:dyDescent="0.25">
      <c r="A164" t="s">
        <v>735</v>
      </c>
      <c r="B164" t="s">
        <v>736</v>
      </c>
      <c r="C164" s="185">
        <v>3000</v>
      </c>
      <c r="D164">
        <v>14</v>
      </c>
    </row>
    <row r="165" spans="1:4" ht="14.25" customHeight="1" x14ac:dyDescent="0.25">
      <c r="A165" t="s">
        <v>281</v>
      </c>
      <c r="B165" t="s">
        <v>282</v>
      </c>
      <c r="C165" s="185">
        <v>2000</v>
      </c>
      <c r="D165">
        <v>18</v>
      </c>
    </row>
    <row r="166" spans="1:4" ht="14.25" customHeight="1" x14ac:dyDescent="0.25">
      <c r="A166" t="s">
        <v>1311</v>
      </c>
      <c r="B166" t="s">
        <v>1312</v>
      </c>
      <c r="C166" s="185">
        <v>30000</v>
      </c>
      <c r="D166">
        <v>18</v>
      </c>
    </row>
    <row r="167" spans="1:4" ht="14.25" customHeight="1" x14ac:dyDescent="0.25">
      <c r="A167" t="s">
        <v>1313</v>
      </c>
      <c r="B167" t="s">
        <v>1314</v>
      </c>
      <c r="C167" s="185">
        <v>30000</v>
      </c>
      <c r="D167">
        <v>18</v>
      </c>
    </row>
    <row r="168" spans="1:4" ht="14.25" customHeight="1" x14ac:dyDescent="0.25">
      <c r="A168" t="s">
        <v>173</v>
      </c>
      <c r="B168" t="s">
        <v>174</v>
      </c>
      <c r="C168" s="185">
        <v>80000</v>
      </c>
      <c r="D168">
        <v>27</v>
      </c>
    </row>
    <row r="169" spans="1:4" ht="14.25" customHeight="1" x14ac:dyDescent="0.25">
      <c r="A169" t="s">
        <v>193</v>
      </c>
      <c r="B169" t="s">
        <v>194</v>
      </c>
      <c r="C169" s="185">
        <v>80000</v>
      </c>
      <c r="D169">
        <v>27</v>
      </c>
    </row>
    <row r="170" spans="1:4" ht="14.25" customHeight="1" x14ac:dyDescent="0.25">
      <c r="A170" t="s">
        <v>217</v>
      </c>
      <c r="B170" t="s">
        <v>218</v>
      </c>
      <c r="C170" s="185">
        <v>50000</v>
      </c>
      <c r="D170">
        <v>27</v>
      </c>
    </row>
    <row r="171" spans="1:4" ht="14.25" customHeight="1" x14ac:dyDescent="0.25">
      <c r="A171" t="s">
        <v>1303</v>
      </c>
      <c r="B171" t="s">
        <v>1310</v>
      </c>
      <c r="C171" s="185">
        <v>40000</v>
      </c>
      <c r="D171">
        <v>27</v>
      </c>
    </row>
    <row r="172" spans="1:4" ht="14.25" customHeight="1" x14ac:dyDescent="0.25">
      <c r="A172" t="s">
        <v>1301</v>
      </c>
      <c r="B172" t="s">
        <v>1309</v>
      </c>
      <c r="C172" s="185">
        <v>40000</v>
      </c>
      <c r="D172">
        <v>27</v>
      </c>
    </row>
  </sheetData>
  <autoFilter ref="A1:D172" xr:uid="{00000000-0009-0000-0000-00000C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4"/>
  <sheetViews>
    <sheetView zoomScaleNormal="100" workbookViewId="0">
      <pane ySplit="1" topLeftCell="A29" activePane="bottomLeft" state="frozen"/>
      <selection pane="bottomLeft" activeCell="J2" sqref="J2"/>
    </sheetView>
  </sheetViews>
  <sheetFormatPr defaultColWidth="8.5703125" defaultRowHeight="15" x14ac:dyDescent="0.25"/>
  <cols>
    <col min="1" max="1" width="14" customWidth="1"/>
    <col min="2" max="2" width="45" customWidth="1"/>
    <col min="3" max="3" width="22" customWidth="1"/>
    <col min="4" max="4" width="14" customWidth="1"/>
    <col min="5" max="6" width="12" customWidth="1"/>
    <col min="7" max="7" width="14" customWidth="1"/>
    <col min="8" max="10" width="12" customWidth="1"/>
    <col min="11" max="12" width="8" customWidth="1"/>
    <col min="13" max="13" width="9" customWidth="1"/>
    <col min="14" max="14" width="12" customWidth="1"/>
    <col min="15" max="15" width="10" customWidth="1"/>
    <col min="16" max="16" width="14" customWidth="1"/>
    <col min="17" max="17" width="13" customWidth="1"/>
  </cols>
  <sheetData>
    <row r="1" spans="1:17" ht="15" customHeight="1" x14ac:dyDescent="0.25">
      <c r="A1" s="47" t="s">
        <v>86</v>
      </c>
      <c r="B1" s="47" t="s">
        <v>87</v>
      </c>
      <c r="C1" s="47" t="s">
        <v>88</v>
      </c>
      <c r="D1" s="47" t="s">
        <v>89</v>
      </c>
      <c r="E1" s="47" t="s">
        <v>90</v>
      </c>
      <c r="F1" s="47" t="s">
        <v>91</v>
      </c>
      <c r="G1" s="47" t="s">
        <v>92</v>
      </c>
      <c r="H1" s="47" t="s">
        <v>93</v>
      </c>
      <c r="I1" s="48" t="s">
        <v>94</v>
      </c>
      <c r="J1" s="48" t="s">
        <v>95</v>
      </c>
      <c r="K1" s="48" t="s">
        <v>96</v>
      </c>
      <c r="L1" s="48" t="s">
        <v>97</v>
      </c>
      <c r="M1" s="48" t="s">
        <v>98</v>
      </c>
      <c r="N1" s="48" t="s">
        <v>99</v>
      </c>
      <c r="O1" s="48" t="s">
        <v>100</v>
      </c>
      <c r="P1" s="49" t="s">
        <v>101</v>
      </c>
      <c r="Q1" s="49" t="s">
        <v>102</v>
      </c>
    </row>
    <row r="2" spans="1:17" ht="15" customHeight="1" x14ac:dyDescent="0.25">
      <c r="A2" s="50" t="str">
        <f>'Demand Planning'!A8</f>
        <v>POL09754</v>
      </c>
      <c r="B2" s="50" t="str">
        <f>'Demand Planning'!B8</f>
        <v>Polleo Creatine Monohydrate 250g</v>
      </c>
      <c r="C2" s="51" t="str">
        <f>'Demand Planning'!C8</f>
        <v>SPORTSKA PREHRANA</v>
      </c>
      <c r="D2" s="51" t="str">
        <f>'Demand Planning'!D8</f>
        <v>01 GOLD</v>
      </c>
      <c r="E2" s="52">
        <f>'Demand Planning'!Y15</f>
        <v>512.30769230769226</v>
      </c>
      <c r="F2" s="52">
        <f>'Demand Planning'!Y11</f>
        <v>0</v>
      </c>
      <c r="G2" s="52">
        <f>'Demand Planning'!Y12</f>
        <v>0</v>
      </c>
      <c r="H2" s="52">
        <f>'Demand Planning'!Y13</f>
        <v>0</v>
      </c>
      <c r="I2" s="53">
        <f>'Demand Planning'!W16</f>
        <v>895.1</v>
      </c>
      <c r="J2" s="53">
        <f>'Demand Planning'!W17</f>
        <v>747.9133333333333</v>
      </c>
      <c r="K2" s="54">
        <f>COUNTIF('Demand Planning'!B10:AA10,"&lt;="&amp;MAX('Demand Planning'!B10:AA10)*0.05)</f>
        <v>4</v>
      </c>
      <c r="L2" s="55">
        <f>IFERROR(STDEV('Demand Planning'!B10:AA10)/AVERAGE('Demand Planning'!B10:AA10),0)</f>
        <v>0.60182493676797488</v>
      </c>
      <c r="M2" s="56">
        <f>IFERROR((AVERAGE('Demand Planning'!T10:AA10)-AVERAGE('Demand Planning'!B10:I10))/AVERAGE('Demand Planning'!B10:I10),0)</f>
        <v>0.42124293785310735</v>
      </c>
      <c r="N2" s="53">
        <f>IFERROR(ROUND(1.28*STDEV('Demand Planning'!B10:AA10),0),0)</f>
        <v>395</v>
      </c>
      <c r="O2" s="57" t="str">
        <f t="shared" ref="O2:O65" si="0">IF(L2&lt;0.3,"Clean RR",IF(OR(M2&gt;0.3,M2&lt;-0.3),"WMA-4","Hybrid"))</f>
        <v>WMA-4</v>
      </c>
      <c r="P2" s="53">
        <f>SUM('Demand Planning'!AB10:AN10)</f>
        <v>12982</v>
      </c>
      <c r="Q2" s="58">
        <f>IFERROR('Demand Planning'!Y16/J2,0)</f>
        <v>13.711481722481215</v>
      </c>
    </row>
    <row r="3" spans="1:17" ht="15" customHeight="1" x14ac:dyDescent="0.25">
      <c r="A3" s="59" t="str">
        <f>'Demand Planning'!A18</f>
        <v>POL09755</v>
      </c>
      <c r="B3" s="59" t="str">
        <f>'Demand Planning'!B18</f>
        <v>Polleo Creatine Monohydrate 500g</v>
      </c>
      <c r="C3" s="60" t="str">
        <f>'Demand Planning'!C18</f>
        <v>SPORTSKA PREHRANA</v>
      </c>
      <c r="D3" s="60" t="str">
        <f>'Demand Planning'!D18</f>
        <v>01 GOLD</v>
      </c>
      <c r="E3" s="61">
        <f>'Demand Planning'!Y25</f>
        <v>310.15384615384613</v>
      </c>
      <c r="F3" s="61">
        <f>'Demand Planning'!Y21</f>
        <v>0</v>
      </c>
      <c r="G3" s="61">
        <f>'Demand Planning'!Y22</f>
        <v>0</v>
      </c>
      <c r="H3" s="61">
        <f>'Demand Planning'!Y23</f>
        <v>0</v>
      </c>
      <c r="I3" s="53">
        <f>'Demand Planning'!W26</f>
        <v>506.1</v>
      </c>
      <c r="J3" s="53">
        <f>'Demand Planning'!W27</f>
        <v>409.01813953488374</v>
      </c>
      <c r="K3" s="54">
        <f>COUNTIF('Demand Planning'!B20:AA20,"&lt;="&amp;MAX('Demand Planning'!B20:AA20)*0.05)</f>
        <v>0</v>
      </c>
      <c r="L3" s="55">
        <f>IFERROR(STDEV('Demand Planning'!B20:AA20)/AVERAGE('Demand Planning'!B20:AA20),0)</f>
        <v>0.5513552687277663</v>
      </c>
      <c r="M3" s="56">
        <f>IFERROR((AVERAGE('Demand Planning'!T20:AA20)-AVERAGE('Demand Planning'!B20:I20))/AVERAGE('Demand Planning'!B20:I20),0)</f>
        <v>0.76209476309226931</v>
      </c>
      <c r="N3" s="53">
        <f>IFERROR(ROUND(1.28*STDEV('Demand Planning'!B20:AA20),0),0)</f>
        <v>219</v>
      </c>
      <c r="O3" s="57" t="str">
        <f t="shared" si="0"/>
        <v>WMA-4</v>
      </c>
      <c r="P3" s="53">
        <f>SUM('Demand Planning'!AB20:AN20)</f>
        <v>5863</v>
      </c>
      <c r="Q3" s="58">
        <f>IFERROR('Demand Planning'!Y26/J3,0)</f>
        <v>2.8042766056887225</v>
      </c>
    </row>
    <row r="4" spans="1:17" ht="15" customHeight="1" x14ac:dyDescent="0.25">
      <c r="A4" s="50" t="str">
        <f>'Demand Planning'!A28</f>
        <v>POL09752</v>
      </c>
      <c r="B4" s="50" t="str">
        <f>'Demand Planning'!B28</f>
        <v>Polleo Elite Creapure® Creatine 250g</v>
      </c>
      <c r="C4" s="51" t="str">
        <f>'Demand Planning'!C28</f>
        <v>SPORTSKA PREHRANA</v>
      </c>
      <c r="D4" s="51" t="str">
        <f>'Demand Planning'!D28</f>
        <v>01 GOLD</v>
      </c>
      <c r="E4" s="52">
        <f>'Demand Planning'!Y35</f>
        <v>406.03846153846155</v>
      </c>
      <c r="F4" s="52">
        <f>'Demand Planning'!Y31</f>
        <v>0</v>
      </c>
      <c r="G4" s="52">
        <f>'Demand Planning'!Y32</f>
        <v>0</v>
      </c>
      <c r="H4" s="52">
        <f>'Demand Planning'!Y33</f>
        <v>0</v>
      </c>
      <c r="I4" s="53">
        <f>'Demand Planning'!W36</f>
        <v>405.6</v>
      </c>
      <c r="J4" s="53">
        <f>'Demand Planning'!W37</f>
        <v>403.23619047619047</v>
      </c>
      <c r="K4" s="54">
        <f>COUNTIF('Demand Planning'!B30:AA30,"&lt;="&amp;MAX('Demand Planning'!B30:AA30)*0.05)</f>
        <v>1</v>
      </c>
      <c r="L4" s="55">
        <f>IFERROR(STDEV('Demand Planning'!B30:AA30)/AVERAGE('Demand Planning'!B30:AA30),0)</f>
        <v>0.53814049852144685</v>
      </c>
      <c r="M4" s="56">
        <f>IFERROR((AVERAGE('Demand Planning'!T30:AA30)-AVERAGE('Demand Planning'!B30:I30))/AVERAGE('Demand Planning'!B30:I30),0)</f>
        <v>1.0295284266196563</v>
      </c>
      <c r="N4" s="53">
        <f>IFERROR(ROUND(1.28*STDEV('Demand Planning'!B30:AA30),0),0)</f>
        <v>280</v>
      </c>
      <c r="O4" s="57" t="str">
        <f t="shared" si="0"/>
        <v>WMA-4</v>
      </c>
      <c r="P4" s="53">
        <f>SUM('Demand Planning'!AB30:AN30)</f>
        <v>5482</v>
      </c>
      <c r="Q4" s="58">
        <f>IFERROR('Demand Planning'!Y36/J4,0)</f>
        <v>5.7807311324096951</v>
      </c>
    </row>
    <row r="5" spans="1:17" ht="15" customHeight="1" x14ac:dyDescent="0.25">
      <c r="A5" s="59" t="str">
        <f>'Demand Planning'!A38</f>
        <v>POL09753</v>
      </c>
      <c r="B5" s="59" t="str">
        <f>'Demand Planning'!B38</f>
        <v>Polleo Elite Creapure® Creatine 500g</v>
      </c>
      <c r="C5" s="60" t="str">
        <f>'Demand Planning'!C38</f>
        <v>SPORTSKA PREHRANA</v>
      </c>
      <c r="D5" s="60" t="str">
        <f>'Demand Planning'!D38</f>
        <v>01 GOLD</v>
      </c>
      <c r="E5" s="61">
        <f>'Demand Planning'!Y45</f>
        <v>158.5</v>
      </c>
      <c r="F5" s="61">
        <f>'Demand Planning'!Y41</f>
        <v>0</v>
      </c>
      <c r="G5" s="61">
        <f>'Demand Planning'!Y42</f>
        <v>0</v>
      </c>
      <c r="H5" s="61">
        <f>'Demand Planning'!Y43</f>
        <v>0</v>
      </c>
      <c r="I5" s="53">
        <f>'Demand Planning'!W46</f>
        <v>266.85000000000002</v>
      </c>
      <c r="J5" s="53">
        <f>'Demand Planning'!W47</f>
        <v>218.36217391304348</v>
      </c>
      <c r="K5" s="54">
        <f>COUNTIF('Demand Planning'!B40:AA40,"&lt;="&amp;MAX('Demand Planning'!B40:AA40)*0.05)</f>
        <v>6</v>
      </c>
      <c r="L5" s="55">
        <f>IFERROR(STDEV('Demand Planning'!B40:AA40)/AVERAGE('Demand Planning'!B40:AA40),0)</f>
        <v>0.89367520678107526</v>
      </c>
      <c r="M5" s="56">
        <f>IFERROR((AVERAGE('Demand Planning'!T40:AA40)-AVERAGE('Demand Planning'!B40:I40))/AVERAGE('Demand Planning'!B40:I40),0)</f>
        <v>-4.0155440414507769E-2</v>
      </c>
      <c r="N5" s="53">
        <f>IFERROR(ROUND(1.28*STDEV('Demand Planning'!B40:AA40),0),0)</f>
        <v>181</v>
      </c>
      <c r="O5" s="57" t="str">
        <f t="shared" si="0"/>
        <v>Hybrid</v>
      </c>
      <c r="P5" s="53">
        <f>SUM('Demand Planning'!AB40:AN40)</f>
        <v>2886</v>
      </c>
      <c r="Q5" s="58">
        <f>IFERROR('Demand Planning'!Y46/J5,0)</f>
        <v>8.5362769869761639</v>
      </c>
    </row>
    <row r="6" spans="1:17" ht="15" customHeight="1" x14ac:dyDescent="0.25">
      <c r="A6" s="50" t="str">
        <f>'Demand Planning'!A48</f>
        <v>POL09769</v>
      </c>
      <c r="B6" s="50" t="str">
        <f>'Demand Planning'!B48</f>
        <v>Polleo Premium HydroX Whey 908g Vanilla Gourmet</v>
      </c>
      <c r="C6" s="51" t="str">
        <f>'Demand Planning'!C48</f>
        <v>PROTEINI</v>
      </c>
      <c r="D6" s="51" t="str">
        <f>'Demand Planning'!D48</f>
        <v>01 GOLD</v>
      </c>
      <c r="E6" s="52">
        <f>'Demand Planning'!Y55</f>
        <v>160.03846153846155</v>
      </c>
      <c r="F6" s="52">
        <f>'Demand Planning'!Y51</f>
        <v>0</v>
      </c>
      <c r="G6" s="52">
        <f>'Demand Planning'!Y52</f>
        <v>0</v>
      </c>
      <c r="H6" s="52">
        <f>'Demand Planning'!Y53</f>
        <v>0</v>
      </c>
      <c r="I6" s="53">
        <f>'Demand Planning'!W56</f>
        <v>106.9</v>
      </c>
      <c r="J6" s="53">
        <f>'Demand Planning'!W57</f>
        <v>124.7</v>
      </c>
      <c r="K6" s="54">
        <f>COUNTIF('Demand Planning'!B50:AA50,"&lt;="&amp;MAX('Demand Planning'!B50:AA50)*0.05)</f>
        <v>0</v>
      </c>
      <c r="L6" s="55">
        <f>IFERROR(STDEV('Demand Planning'!B50:AA50)/AVERAGE('Demand Planning'!B50:AA50),0)</f>
        <v>0.84550555524974325</v>
      </c>
      <c r="M6" s="56">
        <f>IFERROR((AVERAGE('Demand Planning'!T50:AA50)-AVERAGE('Demand Planning'!B50:I50))/AVERAGE('Demand Planning'!B50:I50),0)</f>
        <v>0.35189309576837419</v>
      </c>
      <c r="N6" s="53">
        <f>IFERROR(ROUND(1.28*STDEV('Demand Planning'!B50:AA50),0),0)</f>
        <v>173</v>
      </c>
      <c r="O6" s="57" t="str">
        <f t="shared" si="0"/>
        <v>WMA-4</v>
      </c>
      <c r="P6" s="53">
        <f>SUM('Demand Planning'!AB50:AN50)</f>
        <v>1266</v>
      </c>
      <c r="Q6" s="58">
        <f>IFERROR('Demand Planning'!Y56/J6,0)</f>
        <v>5.1804330392943063</v>
      </c>
    </row>
    <row r="7" spans="1:17" ht="15" customHeight="1" x14ac:dyDescent="0.25">
      <c r="A7" s="59" t="str">
        <f>'Demand Planning'!A58</f>
        <v>POL09735</v>
      </c>
      <c r="B7" s="59" t="str">
        <f>'Demand Planning'!B58</f>
        <v>Polleo 1st Whey 454g Vanilla Madagascar</v>
      </c>
      <c r="C7" s="60" t="str">
        <f>'Demand Planning'!C58</f>
        <v>PROTEINI</v>
      </c>
      <c r="D7" s="60" t="str">
        <f>'Demand Planning'!D58</f>
        <v>01 GOLD</v>
      </c>
      <c r="E7" s="61">
        <f>'Demand Planning'!Y65</f>
        <v>629.96153846153845</v>
      </c>
      <c r="F7" s="61">
        <f>'Demand Planning'!Y61</f>
        <v>0</v>
      </c>
      <c r="G7" s="61">
        <f>'Demand Planning'!Y62</f>
        <v>0</v>
      </c>
      <c r="H7" s="61">
        <f>'Demand Planning'!Y63</f>
        <v>0</v>
      </c>
      <c r="I7" s="53">
        <f>'Demand Planning'!W66</f>
        <v>605.25</v>
      </c>
      <c r="J7" s="53">
        <f>'Demand Planning'!W67</f>
        <v>595.39390243902437</v>
      </c>
      <c r="K7" s="54">
        <f>COUNTIF('Demand Planning'!B60:AA60,"&lt;="&amp;MAX('Demand Planning'!B60:AA60)*0.05)</f>
        <v>1</v>
      </c>
      <c r="L7" s="55">
        <f>IFERROR(STDEV('Demand Planning'!B60:AA60)/AVERAGE('Demand Planning'!B60:AA60),0)</f>
        <v>0.57484229826897337</v>
      </c>
      <c r="M7" s="56">
        <f>IFERROR((AVERAGE('Demand Planning'!T60:AA60)-AVERAGE('Demand Planning'!B60:I60))/AVERAGE('Demand Planning'!B60:I60),0)</f>
        <v>6.3982174120642998E-2</v>
      </c>
      <c r="N7" s="53">
        <f>IFERROR(ROUND(1.28*STDEV('Demand Planning'!B60:AA60),0),0)</f>
        <v>464</v>
      </c>
      <c r="O7" s="57" t="str">
        <f t="shared" si="0"/>
        <v>Hybrid</v>
      </c>
      <c r="P7" s="53">
        <f>SUM('Demand Planning'!AB60:AN60)</f>
        <v>7608</v>
      </c>
      <c r="Q7" s="58">
        <f>IFERROR('Demand Planning'!Y66/J7,0)</f>
        <v>4.0729338847207117</v>
      </c>
    </row>
    <row r="8" spans="1:17" ht="15" customHeight="1" x14ac:dyDescent="0.25">
      <c r="A8" s="50" t="str">
        <f>'Demand Planning'!A68</f>
        <v>POL09768</v>
      </c>
      <c r="B8" s="50" t="str">
        <f>'Demand Planning'!B68</f>
        <v>Polleo Premium HydroX Whey 908g Chocolate Gourmet</v>
      </c>
      <c r="C8" s="51" t="str">
        <f>'Demand Planning'!C68</f>
        <v>PROTEINI</v>
      </c>
      <c r="D8" s="51" t="str">
        <f>'Demand Planning'!D68</f>
        <v>01 GOLD</v>
      </c>
      <c r="E8" s="52">
        <f>'Demand Planning'!Y75</f>
        <v>149.73076923076923</v>
      </c>
      <c r="F8" s="52">
        <f>'Demand Planning'!Y71</f>
        <v>0</v>
      </c>
      <c r="G8" s="52">
        <f>'Demand Planning'!Y72</f>
        <v>0</v>
      </c>
      <c r="H8" s="52">
        <f>'Demand Planning'!Y73</f>
        <v>0</v>
      </c>
      <c r="I8" s="53">
        <f>'Demand Planning'!W76</f>
        <v>118.1</v>
      </c>
      <c r="J8" s="53">
        <f>'Demand Planning'!W77</f>
        <v>121.50390243902439</v>
      </c>
      <c r="K8" s="54">
        <f>COUNTIF('Demand Planning'!B70:AA70,"&lt;="&amp;MAX('Demand Planning'!B70:AA70)*0.05)</f>
        <v>2</v>
      </c>
      <c r="L8" s="55">
        <f>IFERROR(STDEV('Demand Planning'!B70:AA70)/AVERAGE('Demand Planning'!B70:AA70),0)</f>
        <v>1.0699938370559081</v>
      </c>
      <c r="M8" s="56">
        <f>IFERROR((AVERAGE('Demand Planning'!T70:AA70)-AVERAGE('Demand Planning'!B70:I70))/AVERAGE('Demand Planning'!B70:I70),0)</f>
        <v>1.8134171907756813</v>
      </c>
      <c r="N8" s="53">
        <f>IFERROR(ROUND(1.28*STDEV('Demand Planning'!B70:AA70),0),0)</f>
        <v>205</v>
      </c>
      <c r="O8" s="57" t="str">
        <f t="shared" si="0"/>
        <v>WMA-4</v>
      </c>
      <c r="P8" s="53">
        <f>SUM('Demand Planning'!AB70:AN70)</f>
        <v>1430</v>
      </c>
      <c r="Q8" s="58">
        <f>IFERROR('Demand Planning'!Y76/J8,0)</f>
        <v>1.3250603212583758</v>
      </c>
    </row>
    <row r="9" spans="1:17" ht="15" customHeight="1" x14ac:dyDescent="0.25">
      <c r="A9" s="59" t="str">
        <f>'Demand Planning'!A78</f>
        <v>POL12739</v>
      </c>
      <c r="B9" s="59" t="str">
        <f>'Demand Planning'!B78</f>
        <v>Polleo Bulgarian Tribulus 90 caps</v>
      </c>
      <c r="C9" s="60" t="str">
        <f>'Demand Planning'!C78</f>
        <v>SPORTSKA PREHRANA</v>
      </c>
      <c r="D9" s="60" t="str">
        <f>'Demand Planning'!D78</f>
        <v>01 GOLD</v>
      </c>
      <c r="E9" s="61">
        <f>'Demand Planning'!Y85</f>
        <v>183.26923076923077</v>
      </c>
      <c r="F9" s="61">
        <f>'Demand Planning'!Y81</f>
        <v>0</v>
      </c>
      <c r="G9" s="61">
        <f>'Demand Planning'!Y82</f>
        <v>0</v>
      </c>
      <c r="H9" s="61">
        <f>'Demand Planning'!Y83</f>
        <v>0</v>
      </c>
      <c r="I9" s="53">
        <f>'Demand Planning'!W86</f>
        <v>162.33750000000001</v>
      </c>
      <c r="J9" s="53">
        <f>'Demand Planning'!W87</f>
        <v>148.38431818181817</v>
      </c>
      <c r="K9" s="54">
        <f>COUNTIF('Demand Planning'!B80:AA80,"&lt;="&amp;MAX('Demand Planning'!B80:AA80)*0.05)</f>
        <v>1</v>
      </c>
      <c r="L9" s="55">
        <f>IFERROR(STDEV('Demand Planning'!B80:AA80)/AVERAGE('Demand Planning'!B80:AA80),0)</f>
        <v>0.82807831106118301</v>
      </c>
      <c r="M9" s="56">
        <f>IFERROR((AVERAGE('Demand Planning'!T80:AA80)-AVERAGE('Demand Planning'!B80:I80))/AVERAGE('Demand Planning'!B80:I80),0)</f>
        <v>9.5880681818181823E-2</v>
      </c>
      <c r="N9" s="53">
        <f>IFERROR(ROUND(1.28*STDEV('Demand Planning'!B80:AA80),0),0)</f>
        <v>194</v>
      </c>
      <c r="O9" s="57" t="str">
        <f t="shared" si="0"/>
        <v>Hybrid</v>
      </c>
      <c r="P9" s="53">
        <f>SUM('Demand Planning'!AB80:AN80)</f>
        <v>2998</v>
      </c>
      <c r="Q9" s="58">
        <f>IFERROR('Demand Planning'!Y86/J9,0)</f>
        <v>7.5412281682547322</v>
      </c>
    </row>
    <row r="10" spans="1:17" ht="15" customHeight="1" x14ac:dyDescent="0.25">
      <c r="A10" s="50" t="str">
        <f>'Demand Planning'!A88</f>
        <v>POL09734</v>
      </c>
      <c r="B10" s="50" t="str">
        <f>'Demand Planning'!B88</f>
        <v>Polleo 1st Whey 454g Swiss Chocolate Supreme</v>
      </c>
      <c r="C10" s="51" t="str">
        <f>'Demand Planning'!C88</f>
        <v>PROTEINI</v>
      </c>
      <c r="D10" s="51" t="str">
        <f>'Demand Planning'!D88</f>
        <v>01 GOLD</v>
      </c>
      <c r="E10" s="52">
        <f>'Demand Planning'!Y95</f>
        <v>493.53846153846155</v>
      </c>
      <c r="F10" s="52">
        <f>'Demand Planning'!Y91</f>
        <v>0</v>
      </c>
      <c r="G10" s="52">
        <f>'Demand Planning'!Y92</f>
        <v>0</v>
      </c>
      <c r="H10" s="52">
        <f>'Demand Planning'!Y93</f>
        <v>0</v>
      </c>
      <c r="I10" s="53">
        <f>'Demand Planning'!W96</f>
        <v>517.70000000000005</v>
      </c>
      <c r="J10" s="53">
        <f>'Demand Planning'!W97</f>
        <v>490.50292682926829</v>
      </c>
      <c r="K10" s="54">
        <f>COUNTIF('Demand Planning'!B90:AA90,"&lt;="&amp;MAX('Demand Planning'!B90:AA90)*0.05)</f>
        <v>1</v>
      </c>
      <c r="L10" s="55">
        <f>IFERROR(STDEV('Demand Planning'!B90:AA90)/AVERAGE('Demand Planning'!B90:AA90),0)</f>
        <v>0.58966307224942827</v>
      </c>
      <c r="M10" s="56">
        <f>IFERROR((AVERAGE('Demand Planning'!T90:AA90)-AVERAGE('Demand Planning'!B90:I90))/AVERAGE('Demand Planning'!B90:I90),0)</f>
        <v>0.16652892561983471</v>
      </c>
      <c r="N10" s="53">
        <f>IFERROR(ROUND(1.28*STDEV('Demand Planning'!B90:AA90),0),0)</f>
        <v>373</v>
      </c>
      <c r="O10" s="57" t="str">
        <f t="shared" si="0"/>
        <v>Hybrid</v>
      </c>
      <c r="P10" s="53">
        <f>SUM('Demand Planning'!AB90:AN90)</f>
        <v>6952</v>
      </c>
      <c r="Q10" s="58">
        <f>IFERROR('Demand Planning'!Y96/J10,0)</f>
        <v>9.4474461752049415</v>
      </c>
    </row>
    <row r="11" spans="1:17" ht="15" customHeight="1" x14ac:dyDescent="0.25">
      <c r="A11" s="59" t="str">
        <f>'Demand Planning'!A98</f>
        <v>POL12756</v>
      </c>
      <c r="B11" s="59" t="str">
        <f>'Demand Planning'!B98</f>
        <v>Polleo Creatine Monohydrate 250g Lemonade</v>
      </c>
      <c r="C11" s="60" t="str">
        <f>'Demand Planning'!C98</f>
        <v>SPORTSKA PREHRANA</v>
      </c>
      <c r="D11" s="60" t="str">
        <f>'Demand Planning'!D98</f>
        <v>01 GOLD</v>
      </c>
      <c r="E11" s="61">
        <f>'Demand Planning'!Y105</f>
        <v>162.15384615384616</v>
      </c>
      <c r="F11" s="61">
        <f>'Demand Planning'!Y101</f>
        <v>0</v>
      </c>
      <c r="G11" s="61">
        <f>'Demand Planning'!Y102</f>
        <v>0</v>
      </c>
      <c r="H11" s="61">
        <f>'Demand Planning'!Y103</f>
        <v>0</v>
      </c>
      <c r="I11" s="53">
        <f>'Demand Planning'!W106</f>
        <v>175.8</v>
      </c>
      <c r="J11" s="53">
        <f>'Demand Planning'!W107</f>
        <v>164.01333333333335</v>
      </c>
      <c r="K11" s="54">
        <f>COUNTIF('Demand Planning'!B100:AA100,"&lt;="&amp;MAX('Demand Planning'!B100:AA100)*0.05)</f>
        <v>0</v>
      </c>
      <c r="L11" s="55">
        <f>IFERROR(STDEV('Demand Planning'!B100:AA100)/AVERAGE('Demand Planning'!B100:AA100),0)</f>
        <v>0.46081747269574719</v>
      </c>
      <c r="M11" s="56">
        <f>IFERROR((AVERAGE('Demand Planning'!T100:AA100)-AVERAGE('Demand Planning'!B100:I100))/AVERAGE('Demand Planning'!B100:I100),0)</f>
        <v>0.12490362374710871</v>
      </c>
      <c r="N11" s="53">
        <f>IFERROR(ROUND(1.28*STDEV('Demand Planning'!B100:AA100),0),0)</f>
        <v>96</v>
      </c>
      <c r="O11" s="57" t="str">
        <f t="shared" si="0"/>
        <v>Hybrid</v>
      </c>
      <c r="P11" s="53">
        <f>SUM('Demand Planning'!AB100:AN100)</f>
        <v>2087</v>
      </c>
      <c r="Q11" s="58">
        <f>IFERROR('Demand Planning'!Y106/J11,0)</f>
        <v>4.1460043898870005</v>
      </c>
    </row>
    <row r="12" spans="1:17" ht="15" customHeight="1" x14ac:dyDescent="0.25">
      <c r="A12" s="50" t="str">
        <f>'Demand Planning'!A108</f>
        <v>POL12827</v>
      </c>
      <c r="B12" s="50" t="str">
        <f>'Demand Planning'!B108</f>
        <v>Polleo Softi 50 g Dubai Chocolate</v>
      </c>
      <c r="C12" s="51" t="str">
        <f>'Demand Planning'!C108</f>
        <v>RTD &amp; SNACKS</v>
      </c>
      <c r="D12" s="51" t="str">
        <f>'Demand Planning'!D108</f>
        <v>01 GOLD</v>
      </c>
      <c r="E12" s="52">
        <f>'Demand Planning'!Y115</f>
        <v>2645.3076923076924</v>
      </c>
      <c r="F12" s="52">
        <f>'Demand Planning'!Y111</f>
        <v>0</v>
      </c>
      <c r="G12" s="52">
        <f>'Demand Planning'!Y112</f>
        <v>0</v>
      </c>
      <c r="H12" s="52">
        <f>'Demand Planning'!Y113</f>
        <v>0</v>
      </c>
      <c r="I12" s="53">
        <f>'Demand Planning'!W116</f>
        <v>2015.6</v>
      </c>
      <c r="J12" s="53">
        <f>'Demand Planning'!W117</f>
        <v>2017.7470967741936</v>
      </c>
      <c r="K12" s="54">
        <f>COUNTIF('Demand Planning'!B110:AA110,"&lt;="&amp;MAX('Demand Planning'!B110:AA110)*0.05)</f>
        <v>9</v>
      </c>
      <c r="L12" s="55">
        <f>IFERROR(STDEV('Demand Planning'!B110:AA110)/AVERAGE('Demand Planning'!B110:AA110),0)</f>
        <v>1.4001628307997147</v>
      </c>
      <c r="M12" s="56">
        <f>IFERROR((AVERAGE('Demand Planning'!T110:AA110)-AVERAGE('Demand Planning'!B110:I110))/AVERAGE('Demand Planning'!B110:I110),0)</f>
        <v>0.45850869167429092</v>
      </c>
      <c r="N12" s="53">
        <f>IFERROR(ROUND(1.28*STDEV('Demand Planning'!B110:AA110),0),0)</f>
        <v>4741</v>
      </c>
      <c r="O12" s="57" t="str">
        <f t="shared" si="0"/>
        <v>WMA-4</v>
      </c>
      <c r="P12" s="53">
        <f>SUM('Demand Planning'!AB110:AN110)</f>
        <v>32301</v>
      </c>
      <c r="Q12" s="58">
        <f>IFERROR('Demand Planning'!Y116/J12,0)</f>
        <v>21.915531471062582</v>
      </c>
    </row>
    <row r="13" spans="1:17" ht="15" customHeight="1" x14ac:dyDescent="0.25">
      <c r="A13" s="59" t="str">
        <f>'Demand Planning'!A118</f>
        <v>POL12876</v>
      </c>
      <c r="B13" s="59" t="str">
        <f>'Demand Planning'!B118</f>
        <v>Polleo 1st Bar 60g Chocolate Brownie</v>
      </c>
      <c r="C13" s="60" t="str">
        <f>'Demand Planning'!C118</f>
        <v>RTD &amp; SNACKS</v>
      </c>
      <c r="D13" s="60" t="str">
        <f>'Demand Planning'!D118</f>
        <v>01 GOLD</v>
      </c>
      <c r="E13" s="61">
        <f>'Demand Planning'!Y125</f>
        <v>906.57692307692309</v>
      </c>
      <c r="F13" s="61">
        <f>'Demand Planning'!Y121</f>
        <v>0</v>
      </c>
      <c r="G13" s="61">
        <f>'Demand Planning'!Y122</f>
        <v>0</v>
      </c>
      <c r="H13" s="61">
        <f>'Demand Planning'!Y123</f>
        <v>0</v>
      </c>
      <c r="I13" s="53">
        <f>'Demand Planning'!W126</f>
        <v>0</v>
      </c>
      <c r="J13" s="53">
        <f>'Demand Planning'!W127</f>
        <v>317.26666666666665</v>
      </c>
      <c r="K13" s="54">
        <f>COUNTIF('Demand Planning'!B120:AA120,"&lt;="&amp;MAX('Demand Planning'!B120:AA120)*0.05)</f>
        <v>18</v>
      </c>
      <c r="L13" s="55">
        <f>IFERROR(STDEV('Demand Planning'!B120:AA120)/AVERAGE('Demand Planning'!B120:AA120),0)</f>
        <v>1.701512358229563</v>
      </c>
      <c r="M13" s="56">
        <f>IFERROR((AVERAGE('Demand Planning'!T120:AA120)-AVERAGE('Demand Planning'!B120:I120))/AVERAGE('Demand Planning'!B120:I120),0)</f>
        <v>0</v>
      </c>
      <c r="N13" s="53">
        <f>IFERROR(ROUND(1.28*STDEV('Demand Planning'!B120:AA120),0),0)</f>
        <v>1974</v>
      </c>
      <c r="O13" s="57" t="str">
        <f t="shared" si="0"/>
        <v>Hybrid</v>
      </c>
      <c r="P13" s="53">
        <f>SUM('Demand Planning'!AB120:AN120)</f>
        <v>25026</v>
      </c>
      <c r="Q13" s="58">
        <f>IFERROR('Demand Planning'!Y126/J13,0)</f>
        <v>138.54591300693423</v>
      </c>
    </row>
    <row r="14" spans="1:17" ht="15" customHeight="1" x14ac:dyDescent="0.25">
      <c r="A14" s="50" t="str">
        <f>'Demand Planning'!A128</f>
        <v>POL04469</v>
      </c>
      <c r="B14" s="50" t="str">
        <f>'Demand Planning'!B128</f>
        <v>Polleo Protein Brownie 75 g - Double Chocolate</v>
      </c>
      <c r="C14" s="51" t="str">
        <f>'Demand Planning'!C128</f>
        <v>RTD &amp; SNACKS</v>
      </c>
      <c r="D14" s="51" t="str">
        <f>'Demand Planning'!D128</f>
        <v>01 GOLD</v>
      </c>
      <c r="E14" s="52">
        <f>'Demand Planning'!Y135</f>
        <v>2811.1923076923076</v>
      </c>
      <c r="F14" s="52">
        <f>'Demand Planning'!Y131</f>
        <v>0</v>
      </c>
      <c r="G14" s="52">
        <f>'Demand Planning'!Y132</f>
        <v>0</v>
      </c>
      <c r="H14" s="52">
        <f>'Demand Planning'!Y133</f>
        <v>0</v>
      </c>
      <c r="I14" s="53">
        <f>'Demand Planning'!W136</f>
        <v>2976.1</v>
      </c>
      <c r="J14" s="53">
        <f>'Demand Planning'!W137</f>
        <v>2843.1418181818181</v>
      </c>
      <c r="K14" s="54">
        <f>COUNTIF('Demand Planning'!B130:AA130,"&lt;="&amp;MAX('Demand Planning'!B130:AA130)*0.05)</f>
        <v>2</v>
      </c>
      <c r="L14" s="55">
        <f>IFERROR(STDEV('Demand Planning'!B130:AA130)/AVERAGE('Demand Planning'!B130:AA130),0)</f>
        <v>0.56739187921269296</v>
      </c>
      <c r="M14" s="56">
        <f>IFERROR((AVERAGE('Demand Planning'!T130:AA130)-AVERAGE('Demand Planning'!B130:I130))/AVERAGE('Demand Planning'!B130:I130),0)</f>
        <v>-0.15320572384315184</v>
      </c>
      <c r="N14" s="53">
        <f>IFERROR(ROUND(1.28*STDEV('Demand Planning'!B130:AA130),0),0)</f>
        <v>2042</v>
      </c>
      <c r="O14" s="57" t="str">
        <f t="shared" si="0"/>
        <v>Hybrid</v>
      </c>
      <c r="P14" s="53">
        <f>SUM('Demand Planning'!AB130:AN130)</f>
        <v>38410</v>
      </c>
      <c r="Q14" s="58">
        <f>IFERROR('Demand Planning'!Y136/J14,0)</f>
        <v>6.4337276048008354</v>
      </c>
    </row>
    <row r="15" spans="1:17" ht="15" customHeight="1" x14ac:dyDescent="0.25">
      <c r="A15" s="59" t="str">
        <f>'Demand Planning'!A138</f>
        <v>POL12837</v>
      </c>
      <c r="B15" s="59" t="str">
        <f>'Demand Planning'!B138</f>
        <v>Polleo &amp; AP Cre-Amino 300 g Orange</v>
      </c>
      <c r="C15" s="60" t="str">
        <f>'Demand Planning'!C138</f>
        <v>SPORTSKA PREHRANA</v>
      </c>
      <c r="D15" s="60" t="str">
        <f>'Demand Planning'!D138</f>
        <v>01 GOLD</v>
      </c>
      <c r="E15" s="61">
        <f>'Demand Planning'!Y145</f>
        <v>101.38461538461539</v>
      </c>
      <c r="F15" s="61">
        <f>'Demand Planning'!Y141</f>
        <v>0</v>
      </c>
      <c r="G15" s="61">
        <f>'Demand Planning'!Y142</f>
        <v>0</v>
      </c>
      <c r="H15" s="61">
        <f>'Demand Planning'!Y143</f>
        <v>0</v>
      </c>
      <c r="I15" s="53">
        <f>'Demand Planning'!W146</f>
        <v>26.35</v>
      </c>
      <c r="J15" s="53">
        <f>'Demand Planning'!W147</f>
        <v>37.902307692307694</v>
      </c>
      <c r="K15" s="54">
        <f>COUNTIF('Demand Planning'!B140:AA140,"&lt;="&amp;MAX('Demand Planning'!B140:AA140)*0.05)</f>
        <v>18</v>
      </c>
      <c r="L15" s="55">
        <f>IFERROR(STDEV('Demand Planning'!B140:AA140)/AVERAGE('Demand Planning'!B140:AA140),0)</f>
        <v>2.3543211889979401</v>
      </c>
      <c r="M15" s="56">
        <f>IFERROR((AVERAGE('Demand Planning'!T140:AA140)-AVERAGE('Demand Planning'!B140:I140))/AVERAGE('Demand Planning'!B140:I140),0)</f>
        <v>-0.6008344923504868</v>
      </c>
      <c r="N15" s="53">
        <f>IFERROR(ROUND(1.28*STDEV('Demand Planning'!B140:AA140),0),0)</f>
        <v>306</v>
      </c>
      <c r="O15" s="57" t="str">
        <f t="shared" si="0"/>
        <v>WMA-4</v>
      </c>
      <c r="P15" s="53">
        <f>SUM('Demand Planning'!AB140:AN140)</f>
        <v>846</v>
      </c>
      <c r="Q15" s="58">
        <f>IFERROR('Demand Planning'!Y146/J15,0)</f>
        <v>23.243967284313925</v>
      </c>
    </row>
    <row r="16" spans="1:17" ht="15" customHeight="1" x14ac:dyDescent="0.25">
      <c r="A16" s="50" t="str">
        <f>'Demand Planning'!A148</f>
        <v>POL09746</v>
      </c>
      <c r="B16" s="50" t="str">
        <f>'Demand Planning'!B148</f>
        <v>Polleo 1st Whey 2,27kg Swiss Chocolate Supreme</v>
      </c>
      <c r="C16" s="51" t="str">
        <f>'Demand Planning'!C148</f>
        <v>PROTEINI</v>
      </c>
      <c r="D16" s="51" t="str">
        <f>'Demand Planning'!D148</f>
        <v>01 GOLD</v>
      </c>
      <c r="E16" s="52">
        <f>'Demand Planning'!Y155</f>
        <v>108.96153846153847</v>
      </c>
      <c r="F16" s="52">
        <f>'Demand Planning'!Y151</f>
        <v>0</v>
      </c>
      <c r="G16" s="52">
        <f>'Demand Planning'!Y152</f>
        <v>0</v>
      </c>
      <c r="H16" s="52">
        <f>'Demand Planning'!Y153</f>
        <v>0</v>
      </c>
      <c r="I16" s="53">
        <f>'Demand Planning'!W156</f>
        <v>154.6</v>
      </c>
      <c r="J16" s="53">
        <f>'Demand Planning'!W157</f>
        <v>132.28222222222223</v>
      </c>
      <c r="K16" s="54">
        <f>COUNTIF('Demand Planning'!B150:AA150,"&lt;="&amp;MAX('Demand Planning'!B150:AA150)*0.05)</f>
        <v>0</v>
      </c>
      <c r="L16" s="55">
        <f>IFERROR(STDEV('Demand Planning'!B150:AA150)/AVERAGE('Demand Planning'!B150:AA150),0)</f>
        <v>0.49631785255352595</v>
      </c>
      <c r="M16" s="56">
        <f>IFERROR((AVERAGE('Demand Planning'!T150:AA150)-AVERAGE('Demand Planning'!B150:I150))/AVERAGE('Demand Planning'!B150:I150),0)</f>
        <v>0.34703748488512698</v>
      </c>
      <c r="N16" s="53">
        <f>IFERROR(ROUND(1.28*STDEV('Demand Planning'!B150:AA150),0),0)</f>
        <v>69</v>
      </c>
      <c r="O16" s="57" t="str">
        <f t="shared" si="0"/>
        <v>WMA-4</v>
      </c>
      <c r="P16" s="53">
        <f>SUM('Demand Planning'!AB150:AN150)</f>
        <v>1924</v>
      </c>
      <c r="Q16" s="58">
        <f>IFERROR('Demand Planning'!Y156/J16,0)</f>
        <v>7.0682211433467161</v>
      </c>
    </row>
    <row r="17" spans="1:17" ht="15" customHeight="1" x14ac:dyDescent="0.25">
      <c r="A17" s="59" t="str">
        <f>'Demand Planning'!A158</f>
        <v>POL12836</v>
      </c>
      <c r="B17" s="59" t="str">
        <f>'Demand Planning'!B158</f>
        <v>Polleo &amp; AP Cre-Amino 300 g Cola-Lemon</v>
      </c>
      <c r="C17" s="60" t="str">
        <f>'Demand Planning'!C158</f>
        <v>SPORTSKA PREHRANA</v>
      </c>
      <c r="D17" s="60" t="str">
        <f>'Demand Planning'!D158</f>
        <v>01 GOLD</v>
      </c>
      <c r="E17" s="61">
        <f>'Demand Planning'!Y165</f>
        <v>77.42307692307692</v>
      </c>
      <c r="F17" s="61">
        <f>'Demand Planning'!Y161</f>
        <v>0</v>
      </c>
      <c r="G17" s="61">
        <f>'Demand Planning'!Y162</f>
        <v>0</v>
      </c>
      <c r="H17" s="61">
        <f>'Demand Planning'!Y163</f>
        <v>0</v>
      </c>
      <c r="I17" s="53">
        <f>'Demand Planning'!W166</f>
        <v>26</v>
      </c>
      <c r="J17" s="53">
        <f>'Demand Planning'!W167</f>
        <v>42.193103448275863</v>
      </c>
      <c r="K17" s="54">
        <f>COUNTIF('Demand Planning'!B160:AA160,"&lt;="&amp;MAX('Demand Planning'!B160:AA160)*0.05)</f>
        <v>3</v>
      </c>
      <c r="L17" s="55">
        <f>IFERROR(STDEV('Demand Planning'!B160:AA160)/AVERAGE('Demand Planning'!B160:AA160),0)</f>
        <v>1.1391054482138205</v>
      </c>
      <c r="M17" s="56">
        <f>IFERROR((AVERAGE('Demand Planning'!T160:AA160)-AVERAGE('Demand Planning'!B160:I160))/AVERAGE('Demand Planning'!B160:I160),0)</f>
        <v>-0.20437956204379562</v>
      </c>
      <c r="N17" s="53">
        <f>IFERROR(ROUND(1.28*STDEV('Demand Planning'!B160:AA160),0),0)</f>
        <v>113</v>
      </c>
      <c r="O17" s="57" t="str">
        <f t="shared" si="0"/>
        <v>Hybrid</v>
      </c>
      <c r="P17" s="53">
        <f>SUM('Demand Planning'!AB160:AN160)</f>
        <v>527</v>
      </c>
      <c r="Q17" s="58">
        <f>IFERROR('Demand Planning'!Y166/J17,0)</f>
        <v>23.842759071592024</v>
      </c>
    </row>
    <row r="18" spans="1:17" ht="15" customHeight="1" x14ac:dyDescent="0.25">
      <c r="A18" s="50" t="str">
        <f>'Demand Planning'!A168</f>
        <v>POL09852</v>
      </c>
      <c r="B18" s="50" t="str">
        <f>'Demand Planning'!B168</f>
        <v>Polleo KSM-66® Gold Ashwagandha 60 caps</v>
      </c>
      <c r="C18" s="51" t="str">
        <f>'Demand Planning'!C168</f>
        <v>BIO I SUPERFOODS</v>
      </c>
      <c r="D18" s="51" t="str">
        <f>'Demand Planning'!D168</f>
        <v>01 GOLD</v>
      </c>
      <c r="E18" s="52">
        <f>'Demand Planning'!Y175</f>
        <v>221.96153846153845</v>
      </c>
      <c r="F18" s="52">
        <f>'Demand Planning'!Y171</f>
        <v>0</v>
      </c>
      <c r="G18" s="52">
        <f>'Demand Planning'!Y172</f>
        <v>0</v>
      </c>
      <c r="H18" s="52">
        <f>'Demand Planning'!Y173</f>
        <v>0</v>
      </c>
      <c r="I18" s="53">
        <f>'Demand Planning'!W176</f>
        <v>245.38749999999999</v>
      </c>
      <c r="J18" s="53">
        <f>'Demand Planning'!W177</f>
        <v>235.68831395348838</v>
      </c>
      <c r="K18" s="54">
        <f>COUNTIF('Demand Planning'!B170:AA170,"&lt;="&amp;MAX('Demand Planning'!B170:AA170)*0.05)</f>
        <v>3</v>
      </c>
      <c r="L18" s="55">
        <f>IFERROR(STDEV('Demand Planning'!B170:AA170)/AVERAGE('Demand Planning'!B170:AA170),0)</f>
        <v>0.63336229859355797</v>
      </c>
      <c r="M18" s="56">
        <f>IFERROR((AVERAGE('Demand Planning'!T170:AA170)-AVERAGE('Demand Planning'!B170:I170))/AVERAGE('Demand Planning'!B170:I170),0)</f>
        <v>-0.42949354518371402</v>
      </c>
      <c r="N18" s="53">
        <f>IFERROR(ROUND(1.28*STDEV('Demand Planning'!B170:AA170),0),0)</f>
        <v>180</v>
      </c>
      <c r="O18" s="57" t="str">
        <f t="shared" si="0"/>
        <v>WMA-4</v>
      </c>
      <c r="P18" s="53">
        <f>SUM('Demand Planning'!AB170:AN170)</f>
        <v>3481</v>
      </c>
      <c r="Q18" s="58">
        <f>IFERROR('Demand Planning'!Y176/J18,0)</f>
        <v>7.8832928490746674</v>
      </c>
    </row>
    <row r="19" spans="1:17" ht="15" customHeight="1" x14ac:dyDescent="0.25">
      <c r="A19" s="59" t="str">
        <f>'Demand Planning'!A178</f>
        <v>POL09875</v>
      </c>
      <c r="B19" s="59" t="str">
        <f>'Demand Planning'!B178</f>
        <v>Polleo Magnesium Citrate 90 caps</v>
      </c>
      <c r="C19" s="60" t="str">
        <f>'Demand Planning'!C178</f>
        <v>SPORTSKA PREHRANA</v>
      </c>
      <c r="D19" s="60" t="str">
        <f>'Demand Planning'!D178</f>
        <v>01 GOLD</v>
      </c>
      <c r="E19" s="61">
        <f>'Demand Planning'!Y185</f>
        <v>164.57692307692307</v>
      </c>
      <c r="F19" s="61">
        <f>'Demand Planning'!Y181</f>
        <v>0</v>
      </c>
      <c r="G19" s="61">
        <f>'Demand Planning'!Y182</f>
        <v>0</v>
      </c>
      <c r="H19" s="61">
        <f>'Demand Planning'!Y183</f>
        <v>0</v>
      </c>
      <c r="I19" s="53">
        <f>'Demand Planning'!W186</f>
        <v>177.7</v>
      </c>
      <c r="J19" s="53">
        <f>'Demand Planning'!W187</f>
        <v>175.33818181818179</v>
      </c>
      <c r="K19" s="54">
        <f>COUNTIF('Demand Planning'!B180:AA180,"&lt;="&amp;MAX('Demand Planning'!B180:AA180)*0.05)</f>
        <v>4</v>
      </c>
      <c r="L19" s="55">
        <f>IFERROR(STDEV('Demand Planning'!B180:AA180)/AVERAGE('Demand Planning'!B180:AA180),0)</f>
        <v>0.68093021649992336</v>
      </c>
      <c r="M19" s="56">
        <f>IFERROR((AVERAGE('Demand Planning'!T180:AA180)-AVERAGE('Demand Planning'!B180:I180))/AVERAGE('Demand Planning'!B180:I180),0)</f>
        <v>-0.12328013208585581</v>
      </c>
      <c r="N19" s="53">
        <f>IFERROR(ROUND(1.28*STDEV('Demand Planning'!B180:AA180),0),0)</f>
        <v>143</v>
      </c>
      <c r="O19" s="57" t="str">
        <f t="shared" si="0"/>
        <v>Hybrid</v>
      </c>
      <c r="P19" s="53">
        <f>SUM('Demand Planning'!AB180:AN180)</f>
        <v>2228</v>
      </c>
      <c r="Q19" s="58">
        <f>IFERROR('Demand Planning'!Y186/J19,0)</f>
        <v>3.6900120287029745</v>
      </c>
    </row>
    <row r="20" spans="1:17" ht="15" customHeight="1" x14ac:dyDescent="0.25">
      <c r="A20" s="50" t="str">
        <f>'Demand Planning'!A188</f>
        <v>POL09747</v>
      </c>
      <c r="B20" s="50" t="str">
        <f>'Demand Planning'!B188</f>
        <v>Polleo 1st Whey 2,27kg Vanilla Madagascar</v>
      </c>
      <c r="C20" s="51" t="str">
        <f>'Demand Planning'!C188</f>
        <v>PROTEINI</v>
      </c>
      <c r="D20" s="51" t="str">
        <f>'Demand Planning'!D188</f>
        <v>01 GOLD</v>
      </c>
      <c r="E20" s="52">
        <f>'Demand Planning'!Y195</f>
        <v>115.26923076923077</v>
      </c>
      <c r="F20" s="52">
        <f>'Demand Planning'!Y191</f>
        <v>0</v>
      </c>
      <c r="G20" s="52">
        <f>'Demand Planning'!Y192</f>
        <v>0</v>
      </c>
      <c r="H20" s="52">
        <f>'Demand Planning'!Y193</f>
        <v>0</v>
      </c>
      <c r="I20" s="53">
        <f>'Demand Planning'!W196</f>
        <v>170.2</v>
      </c>
      <c r="J20" s="53">
        <f>'Demand Planning'!W197</f>
        <v>144.98315789473685</v>
      </c>
      <c r="K20" s="54">
        <f>COUNTIF('Demand Planning'!B190:AA190,"&lt;="&amp;MAX('Demand Planning'!B190:AA190)*0.05)</f>
        <v>0</v>
      </c>
      <c r="L20" s="55">
        <f>IFERROR(STDEV('Demand Planning'!B190:AA190)/AVERAGE('Demand Planning'!B190:AA190),0)</f>
        <v>0.53977951593502838</v>
      </c>
      <c r="M20" s="56">
        <f>IFERROR((AVERAGE('Demand Planning'!T190:AA190)-AVERAGE('Demand Planning'!B190:I190))/AVERAGE('Demand Planning'!B190:I190),0)</f>
        <v>0.34175824175824177</v>
      </c>
      <c r="N20" s="53">
        <f>IFERROR(ROUND(1.28*STDEV('Demand Planning'!B190:AA190),0),0)</f>
        <v>80</v>
      </c>
      <c r="O20" s="57" t="str">
        <f t="shared" si="0"/>
        <v>WMA-4</v>
      </c>
      <c r="P20" s="53">
        <f>SUM('Demand Planning'!AB190:AN190)</f>
        <v>2145</v>
      </c>
      <c r="Q20" s="58">
        <f>IFERROR('Demand Planning'!Y196/J20,0)</f>
        <v>6.290385816138353</v>
      </c>
    </row>
    <row r="21" spans="1:17" ht="15" customHeight="1" x14ac:dyDescent="0.25">
      <c r="A21" s="59" t="str">
        <f>'Demand Planning'!A198</f>
        <v>POL04291</v>
      </c>
      <c r="B21" s="59" t="str">
        <f>'Demand Planning'!B198</f>
        <v>Polleo Xtreme 60% Protein Bar 75g Chocolate</v>
      </c>
      <c r="C21" s="60" t="str">
        <f>'Demand Planning'!C198</f>
        <v>RTD &amp; SNACKS</v>
      </c>
      <c r="D21" s="60" t="str">
        <f>'Demand Planning'!D198</f>
        <v>01 GOLD</v>
      </c>
      <c r="E21" s="61">
        <f>'Demand Planning'!Y205</f>
        <v>2338.9230769230771</v>
      </c>
      <c r="F21" s="61">
        <f>'Demand Planning'!Y201</f>
        <v>0</v>
      </c>
      <c r="G21" s="61">
        <f>'Demand Planning'!Y202</f>
        <v>0</v>
      </c>
      <c r="H21" s="61">
        <f>'Demand Planning'!Y203</f>
        <v>0</v>
      </c>
      <c r="I21" s="53">
        <f>'Demand Planning'!W206</f>
        <v>3692</v>
      </c>
      <c r="J21" s="53">
        <f>'Demand Planning'!W207</f>
        <v>3081.6090909090908</v>
      </c>
      <c r="K21" s="54">
        <f>COUNTIF('Demand Planning'!B200:AA200,"&lt;="&amp;MAX('Demand Planning'!B200:AA200)*0.05)</f>
        <v>0</v>
      </c>
      <c r="L21" s="55">
        <f>IFERROR(STDEV('Demand Planning'!B200:AA200)/AVERAGE('Demand Planning'!B200:AA200),0)</f>
        <v>0.46226041921456901</v>
      </c>
      <c r="M21" s="56">
        <f>IFERROR((AVERAGE('Demand Planning'!T200:AA200)-AVERAGE('Demand Planning'!B200:I200))/AVERAGE('Demand Planning'!B200:I200),0)</f>
        <v>0.77961865314575451</v>
      </c>
      <c r="N21" s="53">
        <f>IFERROR(ROUND(1.28*STDEV('Demand Planning'!B200:AA200),0),0)</f>
        <v>1384</v>
      </c>
      <c r="O21" s="57" t="str">
        <f t="shared" si="0"/>
        <v>WMA-4</v>
      </c>
      <c r="P21" s="53">
        <f>SUM('Demand Planning'!AB200:AN200)</f>
        <v>35241</v>
      </c>
      <c r="Q21" s="58">
        <f>IFERROR('Demand Planning'!Y206/J21,0)</f>
        <v>2.6956696177026762</v>
      </c>
    </row>
    <row r="22" spans="1:17" ht="15" customHeight="1" x14ac:dyDescent="0.25">
      <c r="A22" s="50" t="str">
        <f>'Demand Planning'!A208</f>
        <v>POL09858</v>
      </c>
      <c r="B22" s="50" t="str">
        <f>'Demand Planning'!B208</f>
        <v>Polleo Alpha Dualcaps 120 caps</v>
      </c>
      <c r="C22" s="51" t="str">
        <f>'Demand Planning'!C208</f>
        <v>SPORTSKA PREHRANA</v>
      </c>
      <c r="D22" s="51" t="str">
        <f>'Demand Planning'!D208</f>
        <v>01 GOLD</v>
      </c>
      <c r="E22" s="52">
        <f>'Demand Planning'!Y215</f>
        <v>75.307692307692307</v>
      </c>
      <c r="F22" s="52">
        <f>'Demand Planning'!Y211</f>
        <v>0</v>
      </c>
      <c r="G22" s="52">
        <f>'Demand Planning'!Y212</f>
        <v>0</v>
      </c>
      <c r="H22" s="52">
        <f>'Demand Planning'!Y213</f>
        <v>0</v>
      </c>
      <c r="I22" s="53">
        <f>'Demand Planning'!W216</f>
        <v>124.95</v>
      </c>
      <c r="J22" s="53">
        <f>'Demand Planning'!W217</f>
        <v>104.81545454545454</v>
      </c>
      <c r="K22" s="54">
        <f>COUNTIF('Demand Planning'!B210:AA210,"&lt;="&amp;MAX('Demand Planning'!B210:AA210)*0.05)</f>
        <v>1</v>
      </c>
      <c r="L22" s="55">
        <f>IFERROR(STDEV('Demand Planning'!B210:AA210)/AVERAGE('Demand Planning'!B210:AA210),0)</f>
        <v>1.1336987310693845</v>
      </c>
      <c r="M22" s="56">
        <f>IFERROR((AVERAGE('Demand Planning'!T210:AA210)-AVERAGE('Demand Planning'!B210:I210))/AVERAGE('Demand Planning'!B210:I210),0)</f>
        <v>4.074702886247878E-2</v>
      </c>
      <c r="N22" s="53">
        <f>IFERROR(ROUND(1.28*STDEV('Demand Planning'!B210:AA210),0),0)</f>
        <v>109</v>
      </c>
      <c r="O22" s="57" t="str">
        <f t="shared" si="0"/>
        <v>Hybrid</v>
      </c>
      <c r="P22" s="53">
        <f>SUM('Demand Planning'!AB210:AN210)</f>
        <v>1391</v>
      </c>
      <c r="Q22" s="58">
        <f>IFERROR('Demand Planning'!Y216/J22,0)</f>
        <v>18.394234021700477</v>
      </c>
    </row>
    <row r="23" spans="1:17" ht="15" customHeight="1" x14ac:dyDescent="0.25">
      <c r="A23" s="59" t="str">
        <f>'Demand Planning'!A218</f>
        <v>POL12877</v>
      </c>
      <c r="B23" s="59" t="str">
        <f>'Demand Planning'!B218</f>
        <v>Polleo 1st Bar 60g Cookies &amp; Cream</v>
      </c>
      <c r="C23" s="60" t="str">
        <f>'Demand Planning'!C218</f>
        <v>RTD &amp; SNACKS</v>
      </c>
      <c r="D23" s="60" t="str">
        <f>'Demand Planning'!D218</f>
        <v>01 GOLD</v>
      </c>
      <c r="E23" s="61">
        <f>'Demand Planning'!Y225</f>
        <v>840.88461538461536</v>
      </c>
      <c r="F23" s="61">
        <f>'Demand Planning'!Y221</f>
        <v>0</v>
      </c>
      <c r="G23" s="61">
        <f>'Demand Planning'!Y222</f>
        <v>0</v>
      </c>
      <c r="H23" s="61">
        <f>'Demand Planning'!Y223</f>
        <v>0</v>
      </c>
      <c r="I23" s="53">
        <f>'Demand Planning'!W226</f>
        <v>0</v>
      </c>
      <c r="J23" s="53">
        <f>'Demand Planning'!W227</f>
        <v>290.23333333333335</v>
      </c>
      <c r="K23" s="54">
        <f>COUNTIF('Demand Planning'!B220:AA220,"&lt;="&amp;MAX('Demand Planning'!B220:AA220)*0.05)</f>
        <v>18</v>
      </c>
      <c r="L23" s="55">
        <f>IFERROR(STDEV('Demand Planning'!B220:AA220)/AVERAGE('Demand Planning'!B220:AA220),0)</f>
        <v>1.6937491803800493</v>
      </c>
      <c r="M23" s="56">
        <f>IFERROR((AVERAGE('Demand Planning'!T220:AA220)-AVERAGE('Demand Planning'!B220:I220))/AVERAGE('Demand Planning'!B220:I220),0)</f>
        <v>0</v>
      </c>
      <c r="N23" s="53">
        <f>IFERROR(ROUND(1.28*STDEV('Demand Planning'!B220:AA220),0),0)</f>
        <v>1823</v>
      </c>
      <c r="O23" s="57" t="str">
        <f t="shared" si="0"/>
        <v>Hybrid</v>
      </c>
      <c r="P23" s="53">
        <f>SUM('Demand Planning'!AB220:AN220)</f>
        <v>23156</v>
      </c>
      <c r="Q23" s="58">
        <f>IFERROR('Demand Planning'!Y226/J23,0)</f>
        <v>160.9704835190077</v>
      </c>
    </row>
    <row r="24" spans="1:17" ht="15" customHeight="1" x14ac:dyDescent="0.25">
      <c r="A24" s="50" t="str">
        <f>'Demand Planning'!A228</f>
        <v>POL12835</v>
      </c>
      <c r="B24" s="50" t="str">
        <f>'Demand Planning'!B228</f>
        <v>Polleo Creatine Monohydrate 150g</v>
      </c>
      <c r="C24" s="51" t="str">
        <f>'Demand Planning'!C228</f>
        <v>SPORTSKA PREHRANA</v>
      </c>
      <c r="D24" s="51" t="str">
        <f>'Demand Planning'!D228</f>
        <v>01 GOLD</v>
      </c>
      <c r="E24" s="52">
        <f>'Demand Planning'!Y235</f>
        <v>210.61538461538461</v>
      </c>
      <c r="F24" s="52">
        <f>'Demand Planning'!Y231</f>
        <v>0</v>
      </c>
      <c r="G24" s="52">
        <f>'Demand Planning'!Y232</f>
        <v>0</v>
      </c>
      <c r="H24" s="52">
        <f>'Demand Planning'!Y233</f>
        <v>0</v>
      </c>
      <c r="I24" s="53">
        <f>'Demand Planning'!W236</f>
        <v>178.5</v>
      </c>
      <c r="J24" s="53">
        <f>'Demand Planning'!W237</f>
        <v>175.30799999999999</v>
      </c>
      <c r="K24" s="54">
        <f>COUNTIF('Demand Planning'!B230:AA230,"&lt;="&amp;MAX('Demand Planning'!B230:AA230)*0.05)</f>
        <v>2</v>
      </c>
      <c r="L24" s="55">
        <f>IFERROR(STDEV('Demand Planning'!B230:AA230)/AVERAGE('Demand Planning'!B230:AA230),0)</f>
        <v>0.70047927712450686</v>
      </c>
      <c r="M24" s="56">
        <f>IFERROR((AVERAGE('Demand Planning'!T230:AA230)-AVERAGE('Demand Planning'!B230:I230))/AVERAGE('Demand Planning'!B230:I230),0)</f>
        <v>1.1024498886414253</v>
      </c>
      <c r="N24" s="53">
        <f>IFERROR(ROUND(1.28*STDEV('Demand Planning'!B230:AA230),0),0)</f>
        <v>189</v>
      </c>
      <c r="O24" s="57" t="str">
        <f t="shared" si="0"/>
        <v>WMA-4</v>
      </c>
      <c r="P24" s="53">
        <f>SUM('Demand Planning'!AB230:AN230)</f>
        <v>6765</v>
      </c>
      <c r="Q24" s="58">
        <f>IFERROR('Demand Planning'!Y236/J24,0)</f>
        <v>30.61468957491957</v>
      </c>
    </row>
    <row r="25" spans="1:17" ht="15" customHeight="1" x14ac:dyDescent="0.25">
      <c r="A25" s="59" t="str">
        <f>'Demand Planning'!A238</f>
        <v>ON00555</v>
      </c>
      <c r="B25" s="59" t="str">
        <f>'Demand Planning'!B238</f>
        <v>Micronised Creatine Unflavoured 187g</v>
      </c>
      <c r="C25" s="60" t="str">
        <f>'Demand Planning'!C238</f>
        <v>SPORTSKA PREHRANA</v>
      </c>
      <c r="D25" s="60" t="str">
        <f>'Demand Planning'!D238</f>
        <v>01 GOLD</v>
      </c>
      <c r="E25" s="61">
        <f>'Demand Planning'!Y245</f>
        <v>93.307692307692307</v>
      </c>
      <c r="F25" s="61">
        <f>'Demand Planning'!Y241</f>
        <v>0</v>
      </c>
      <c r="G25" s="61">
        <f>'Demand Planning'!Y242</f>
        <v>0</v>
      </c>
      <c r="H25" s="61">
        <f>'Demand Planning'!Y243</f>
        <v>0</v>
      </c>
      <c r="I25" s="53">
        <f>'Demand Planning'!W246</f>
        <v>108.7</v>
      </c>
      <c r="J25" s="53">
        <f>'Demand Planning'!W247</f>
        <v>102.12909090909091</v>
      </c>
      <c r="K25" s="54">
        <f>COUNTIF('Demand Planning'!B240:AA240,"&lt;="&amp;MAX('Demand Planning'!B240:AA240)*0.05)</f>
        <v>0</v>
      </c>
      <c r="L25" s="55">
        <f>IFERROR(STDEV('Demand Planning'!B240:AA240)/AVERAGE('Demand Planning'!B240:AA240),0)</f>
        <v>0.28820812289468417</v>
      </c>
      <c r="M25" s="56">
        <f>IFERROR((AVERAGE('Demand Planning'!T240:AA240)-AVERAGE('Demand Planning'!B240:I240))/AVERAGE('Demand Planning'!B240:I240),0)</f>
        <v>0.12258953168044077</v>
      </c>
      <c r="N25" s="53">
        <f>IFERROR(ROUND(1.28*STDEV('Demand Planning'!B240:AA240),0),0)</f>
        <v>34</v>
      </c>
      <c r="O25" s="57" t="str">
        <f t="shared" si="0"/>
        <v>Clean RR</v>
      </c>
      <c r="P25" s="53">
        <f>SUM('Demand Planning'!AB240:AN240)</f>
        <v>1417</v>
      </c>
      <c r="Q25" s="58">
        <f>IFERROR('Demand Planning'!Y246/J25,0)</f>
        <v>9.2334122589948553</v>
      </c>
    </row>
    <row r="26" spans="1:17" ht="15" customHeight="1" x14ac:dyDescent="0.25">
      <c r="A26" s="50" t="str">
        <f>'Demand Planning'!A248</f>
        <v>POL04468</v>
      </c>
      <c r="B26" s="50" t="str">
        <f>'Demand Planning'!B248</f>
        <v>Polleo Vegan Baked Cookie 75 g - Double Chocolate</v>
      </c>
      <c r="C26" s="51" t="str">
        <f>'Demand Planning'!C248</f>
        <v>RTD &amp; SNACKS</v>
      </c>
      <c r="D26" s="51" t="str">
        <f>'Demand Planning'!D248</f>
        <v>01 GOLD</v>
      </c>
      <c r="E26" s="52">
        <f>'Demand Planning'!Y255</f>
        <v>1573.1923076923076</v>
      </c>
      <c r="F26" s="52">
        <f>'Demand Planning'!Y251</f>
        <v>0</v>
      </c>
      <c r="G26" s="52">
        <f>'Demand Planning'!Y252</f>
        <v>0</v>
      </c>
      <c r="H26" s="52">
        <f>'Demand Planning'!Y253</f>
        <v>0</v>
      </c>
      <c r="I26" s="53">
        <f>'Demand Planning'!W256</f>
        <v>1292.8</v>
      </c>
      <c r="J26" s="53">
        <f>'Demand Planning'!W257</f>
        <v>1405.6022222222223</v>
      </c>
      <c r="K26" s="54">
        <f>COUNTIF('Demand Planning'!B250:AA250,"&lt;="&amp;MAX('Demand Planning'!B250:AA250)*0.05)</f>
        <v>1</v>
      </c>
      <c r="L26" s="55">
        <f>IFERROR(STDEV('Demand Planning'!B250:AA250)/AVERAGE('Demand Planning'!B250:AA250),0)</f>
        <v>0.65334362341094199</v>
      </c>
      <c r="M26" s="56">
        <f>IFERROR((AVERAGE('Demand Planning'!T250:AA250)-AVERAGE('Demand Planning'!B250:I250))/AVERAGE('Demand Planning'!B250:I250),0)</f>
        <v>-0.4346401334604385</v>
      </c>
      <c r="N26" s="53">
        <f>IFERROR(ROUND(1.28*STDEV('Demand Planning'!B250:AA250),0),0)</f>
        <v>1316</v>
      </c>
      <c r="O26" s="57" t="str">
        <f t="shared" si="0"/>
        <v>WMA-4</v>
      </c>
      <c r="P26" s="53">
        <f>SUM('Demand Planning'!AB250:AN250)</f>
        <v>16991</v>
      </c>
      <c r="Q26" s="58">
        <f>IFERROR('Demand Planning'!Y256/J26,0)</f>
        <v>40.45881480614873</v>
      </c>
    </row>
    <row r="27" spans="1:17" ht="15" customHeight="1" x14ac:dyDescent="0.25">
      <c r="A27" s="59" t="str">
        <f>'Demand Planning'!A258</f>
        <v>POL12793</v>
      </c>
      <c r="B27" s="59" t="str">
        <f>'Demand Planning'!B258</f>
        <v>Polleo Creatine Monohydrate, 160 caps</v>
      </c>
      <c r="C27" s="60" t="str">
        <f>'Demand Planning'!C258</f>
        <v>SPORTSKA PREHRANA</v>
      </c>
      <c r="D27" s="60" t="str">
        <f>'Demand Planning'!D258</f>
        <v>01 GOLD</v>
      </c>
      <c r="E27" s="61">
        <f>'Demand Planning'!Y265</f>
        <v>149.73076923076923</v>
      </c>
      <c r="F27" s="61">
        <f>'Demand Planning'!Y261</f>
        <v>0</v>
      </c>
      <c r="G27" s="61">
        <f>'Demand Planning'!Y262</f>
        <v>0</v>
      </c>
      <c r="H27" s="61">
        <f>'Demand Planning'!Y263</f>
        <v>0</v>
      </c>
      <c r="I27" s="53">
        <f>'Demand Planning'!W266</f>
        <v>81.7</v>
      </c>
      <c r="J27" s="53">
        <f>'Demand Planning'!W267</f>
        <v>94.902926829268296</v>
      </c>
      <c r="K27" s="54">
        <f>COUNTIF('Demand Planning'!B260:AA260,"&lt;="&amp;MAX('Demand Planning'!B260:AA260)*0.05)</f>
        <v>2</v>
      </c>
      <c r="L27" s="55">
        <f>IFERROR(STDEV('Demand Planning'!B260:AA260)/AVERAGE('Demand Planning'!B260:AA260),0)</f>
        <v>0.98855911844421851</v>
      </c>
      <c r="M27" s="56">
        <f>IFERROR((AVERAGE('Demand Planning'!T260:AA260)-AVERAGE('Demand Planning'!B260:I260))/AVERAGE('Demand Planning'!B260:I260),0)</f>
        <v>-0.72992700729927007</v>
      </c>
      <c r="N27" s="53">
        <f>IFERROR(ROUND(1.28*STDEV('Demand Planning'!B260:AA260),0),0)</f>
        <v>189</v>
      </c>
      <c r="O27" s="57" t="str">
        <f t="shared" si="0"/>
        <v>WMA-4</v>
      </c>
      <c r="P27" s="53">
        <f>SUM('Demand Planning'!AB260:AN260)</f>
        <v>1082</v>
      </c>
      <c r="Q27" s="58">
        <f>IFERROR('Demand Planning'!Y266/J27,0)</f>
        <v>25.457592096673878</v>
      </c>
    </row>
    <row r="28" spans="1:17" ht="15" customHeight="1" x14ac:dyDescent="0.25">
      <c r="A28" s="50" t="str">
        <f>'Demand Planning'!A268</f>
        <v>POL12838</v>
      </c>
      <c r="B28" s="50" t="str">
        <f>'Demand Planning'!B268</f>
        <v>Polleo &amp; AP N.O.KO Pre-Workout 400 g Cola-Lemon</v>
      </c>
      <c r="C28" s="51" t="str">
        <f>'Demand Planning'!C268</f>
        <v>SPORTSKA PREHRANA</v>
      </c>
      <c r="D28" s="51" t="str">
        <f>'Demand Planning'!D268</f>
        <v>01 GOLD</v>
      </c>
      <c r="E28" s="52">
        <f>'Demand Planning'!Y275</f>
        <v>87.92307692307692</v>
      </c>
      <c r="F28" s="52">
        <f>'Demand Planning'!Y271</f>
        <v>0</v>
      </c>
      <c r="G28" s="52">
        <f>'Demand Planning'!Y272</f>
        <v>0</v>
      </c>
      <c r="H28" s="52">
        <f>'Demand Planning'!Y273</f>
        <v>0</v>
      </c>
      <c r="I28" s="53">
        <f>'Demand Planning'!W276</f>
        <v>42.05</v>
      </c>
      <c r="J28" s="53">
        <f>'Demand Planning'!W277</f>
        <v>49.776666666666664</v>
      </c>
      <c r="K28" s="54">
        <f>COUNTIF('Demand Planning'!B270:AA270,"&lt;="&amp;MAX('Demand Planning'!B270:AA270)*0.05)</f>
        <v>5</v>
      </c>
      <c r="L28" s="55">
        <f>IFERROR(STDEV('Demand Planning'!B270:AA270)/AVERAGE('Demand Planning'!B270:AA270),0)</f>
        <v>1.1806450234097174</v>
      </c>
      <c r="M28" s="56">
        <f>IFERROR((AVERAGE('Demand Planning'!T270:AA270)-AVERAGE('Demand Planning'!B270:I270))/AVERAGE('Demand Planning'!B270:I270),0)</f>
        <v>-0.49385052034058657</v>
      </c>
      <c r="N28" s="53">
        <f>IFERROR(ROUND(1.28*STDEV('Demand Planning'!B270:AA270),0),0)</f>
        <v>133</v>
      </c>
      <c r="O28" s="57" t="str">
        <f t="shared" si="0"/>
        <v>WMA-4</v>
      </c>
      <c r="P28" s="53">
        <f>SUM('Demand Planning'!AB270:AN270)</f>
        <v>1077</v>
      </c>
      <c r="Q28" s="58">
        <f>IFERROR('Demand Planning'!Y276/J28,0)</f>
        <v>11.531507399718745</v>
      </c>
    </row>
    <row r="29" spans="1:17" ht="15" customHeight="1" x14ac:dyDescent="0.25">
      <c r="A29" s="59" t="str">
        <f>'Demand Planning'!A278</f>
        <v>POL12757</v>
      </c>
      <c r="B29" s="59" t="str">
        <f>'Demand Planning'!B278</f>
        <v>Polleo Creatine Monohydrate 250g Raspberry</v>
      </c>
      <c r="C29" s="60" t="str">
        <f>'Demand Planning'!C278</f>
        <v>SPORTSKA PREHRANA</v>
      </c>
      <c r="D29" s="60" t="str">
        <f>'Demand Planning'!D278</f>
        <v>01 GOLD</v>
      </c>
      <c r="E29" s="61">
        <f>'Demand Planning'!Y285</f>
        <v>100.42307692307692</v>
      </c>
      <c r="F29" s="61">
        <f>'Demand Planning'!Y281</f>
        <v>0</v>
      </c>
      <c r="G29" s="61">
        <f>'Demand Planning'!Y282</f>
        <v>0</v>
      </c>
      <c r="H29" s="61">
        <f>'Demand Planning'!Y283</f>
        <v>0</v>
      </c>
      <c r="I29" s="53">
        <f>'Demand Planning'!W286</f>
        <v>153.85</v>
      </c>
      <c r="J29" s="53">
        <f>'Demand Planning'!W287</f>
        <v>124.3011111111111</v>
      </c>
      <c r="K29" s="54">
        <f>COUNTIF('Demand Planning'!B280:AA280,"&lt;="&amp;MAX('Demand Planning'!B280:AA280)*0.05)</f>
        <v>0</v>
      </c>
      <c r="L29" s="55">
        <f>IFERROR(STDEV('Demand Planning'!B280:AA280)/AVERAGE('Demand Planning'!B280:AA280),0)</f>
        <v>0.5901324990150757</v>
      </c>
      <c r="M29" s="56">
        <f>IFERROR((AVERAGE('Demand Planning'!T280:AA280)-AVERAGE('Demand Planning'!B280:I280))/AVERAGE('Demand Planning'!B280:I280),0)</f>
        <v>2.0381861575178997</v>
      </c>
      <c r="N29" s="53">
        <f>IFERROR(ROUND(1.28*STDEV('Demand Planning'!B280:AA280),0),0)</f>
        <v>76</v>
      </c>
      <c r="O29" s="57" t="str">
        <f t="shared" si="0"/>
        <v>WMA-4</v>
      </c>
      <c r="P29" s="53">
        <f>SUM('Demand Planning'!AB280:AN280)</f>
        <v>3536</v>
      </c>
      <c r="Q29" s="58">
        <f>IFERROR('Demand Planning'!Y286/J29,0)</f>
        <v>10.297574885359031</v>
      </c>
    </row>
    <row r="30" spans="1:17" ht="15" customHeight="1" x14ac:dyDescent="0.25">
      <c r="A30" s="50" t="str">
        <f>'Demand Planning'!A288</f>
        <v>POL04470</v>
      </c>
      <c r="B30" s="50" t="str">
        <f>'Demand Planning'!B288</f>
        <v>Polleo Protein Brownie 75 g - White Chocolate</v>
      </c>
      <c r="C30" s="51" t="str">
        <f>'Demand Planning'!C288</f>
        <v>RTD &amp; SNACKS</v>
      </c>
      <c r="D30" s="51" t="str">
        <f>'Demand Planning'!D288</f>
        <v>01 GOLD</v>
      </c>
      <c r="E30" s="52">
        <f>'Demand Planning'!Y295</f>
        <v>1785</v>
      </c>
      <c r="F30" s="52">
        <f>'Demand Planning'!Y291</f>
        <v>0</v>
      </c>
      <c r="G30" s="52">
        <f>'Demand Planning'!Y292</f>
        <v>0</v>
      </c>
      <c r="H30" s="52">
        <f>'Demand Planning'!Y293</f>
        <v>0</v>
      </c>
      <c r="I30" s="53">
        <f>'Demand Planning'!W296</f>
        <v>2163.9</v>
      </c>
      <c r="J30" s="53">
        <f>'Demand Planning'!W297</f>
        <v>1970.2271794871795</v>
      </c>
      <c r="K30" s="54">
        <f>COUNTIF('Demand Planning'!B290:AA290,"&lt;="&amp;MAX('Demand Planning'!B290:AA290)*0.05)</f>
        <v>1</v>
      </c>
      <c r="L30" s="55">
        <f>IFERROR(STDEV('Demand Planning'!B290:AA290)/AVERAGE('Demand Planning'!B290:AA290),0)</f>
        <v>0.41781751477060308</v>
      </c>
      <c r="M30" s="56">
        <f>IFERROR((AVERAGE('Demand Planning'!T290:AA290)-AVERAGE('Demand Planning'!B290:I290))/AVERAGE('Demand Planning'!B290:I290),0)</f>
        <v>-0.15280116110304789</v>
      </c>
      <c r="N30" s="53">
        <f>IFERROR(ROUND(1.28*STDEV('Demand Planning'!B290:AA290),0),0)</f>
        <v>955</v>
      </c>
      <c r="O30" s="57" t="str">
        <f t="shared" si="0"/>
        <v>Hybrid</v>
      </c>
      <c r="P30" s="53">
        <f>SUM('Demand Planning'!AB290:AN290)</f>
        <v>22643</v>
      </c>
      <c r="Q30" s="58">
        <f>IFERROR('Demand Planning'!Y296/J30,0)</f>
        <v>2.0723498500628459</v>
      </c>
    </row>
    <row r="31" spans="1:17" ht="15" customHeight="1" x14ac:dyDescent="0.25">
      <c r="A31" s="59" t="str">
        <f>'Demand Planning'!A298</f>
        <v>ZOE12401</v>
      </c>
      <c r="B31" s="59" t="str">
        <f>'Demand Planning'!B298</f>
        <v>ZOE Allure Marine Collagen 25000 500ml</v>
      </c>
      <c r="C31" s="60" t="str">
        <f>'Demand Planning'!C298</f>
        <v>SPORTSKA PREHRANA</v>
      </c>
      <c r="D31" s="60" t="str">
        <f>'Demand Planning'!D298</f>
        <v>01 GOLD</v>
      </c>
      <c r="E31" s="61">
        <f>'Demand Planning'!Y305</f>
        <v>109.53846153846153</v>
      </c>
      <c r="F31" s="61">
        <f>'Demand Planning'!Y301</f>
        <v>0</v>
      </c>
      <c r="G31" s="61">
        <f>'Demand Planning'!Y302</f>
        <v>0</v>
      </c>
      <c r="H31" s="61">
        <f>'Demand Planning'!Y303</f>
        <v>0</v>
      </c>
      <c r="I31" s="53">
        <f>'Demand Planning'!W306</f>
        <v>116.7</v>
      </c>
      <c r="J31" s="53">
        <f>'Demand Planning'!W307</f>
        <v>104.28363636363636</v>
      </c>
      <c r="K31" s="54">
        <f>COUNTIF('Demand Planning'!B300:AA300,"&lt;="&amp;MAX('Demand Planning'!B300:AA300)*0.05)</f>
        <v>10</v>
      </c>
      <c r="L31" s="55">
        <f>IFERROR(STDEV('Demand Planning'!B300:AA300)/AVERAGE('Demand Planning'!B300:AA300),0)</f>
        <v>1.1986604621344648</v>
      </c>
      <c r="M31" s="56">
        <f>IFERROR((AVERAGE('Demand Planning'!T300:AA300)-AVERAGE('Demand Planning'!B300:I300))/AVERAGE('Demand Planning'!B300:I300),0)</f>
        <v>-0.14354066985645933</v>
      </c>
      <c r="N31" s="53">
        <f>IFERROR(ROUND(1.28*STDEV('Demand Planning'!B300:AA300),0),0)</f>
        <v>168</v>
      </c>
      <c r="O31" s="57" t="str">
        <f t="shared" si="0"/>
        <v>Hybrid</v>
      </c>
      <c r="P31" s="53">
        <f>SUM('Demand Planning'!AB300:AN300)</f>
        <v>1271</v>
      </c>
      <c r="Q31" s="58">
        <f>IFERROR('Demand Planning'!Y306/J31,0)</f>
        <v>7.2590487481693282</v>
      </c>
    </row>
    <row r="32" spans="1:17" ht="15" customHeight="1" x14ac:dyDescent="0.25">
      <c r="A32" s="50" t="str">
        <f>'Demand Planning'!A308</f>
        <v>POL09748</v>
      </c>
      <c r="B32" s="50" t="str">
        <f>'Demand Planning'!B308</f>
        <v>Polleo 1st Whey 2,27kg Cookies &amp; Cream</v>
      </c>
      <c r="C32" s="51" t="str">
        <f>'Demand Planning'!C308</f>
        <v>PROTEINI</v>
      </c>
      <c r="D32" s="51" t="str">
        <f>'Demand Planning'!D308</f>
        <v>01 GOLD</v>
      </c>
      <c r="E32" s="52">
        <f>'Demand Planning'!Y315</f>
        <v>66.115384615384613</v>
      </c>
      <c r="F32" s="52">
        <f>'Demand Planning'!Y311</f>
        <v>0</v>
      </c>
      <c r="G32" s="52">
        <f>'Demand Planning'!Y312</f>
        <v>0</v>
      </c>
      <c r="H32" s="52">
        <f>'Demand Planning'!Y313</f>
        <v>0</v>
      </c>
      <c r="I32" s="53">
        <f>'Demand Planning'!W316</f>
        <v>91.4</v>
      </c>
      <c r="J32" s="53">
        <f>'Demand Planning'!W317</f>
        <v>79.659512195121948</v>
      </c>
      <c r="K32" s="54">
        <f>COUNTIF('Demand Planning'!B310:AA310,"&lt;="&amp;MAX('Demand Planning'!B310:AA310)*0.05)</f>
        <v>0</v>
      </c>
      <c r="L32" s="55">
        <f>IFERROR(STDEV('Demand Planning'!B310:AA310)/AVERAGE('Demand Planning'!B310:AA310),0)</f>
        <v>0.57084400026651927</v>
      </c>
      <c r="M32" s="56">
        <f>IFERROR((AVERAGE('Demand Planning'!T310:AA310)-AVERAGE('Demand Planning'!B310:I310))/AVERAGE('Demand Planning'!B310:I310),0)</f>
        <v>-8.7478559176672382E-2</v>
      </c>
      <c r="N32" s="53">
        <f>IFERROR(ROUND(1.28*STDEV('Demand Planning'!B310:AA310),0),0)</f>
        <v>48</v>
      </c>
      <c r="O32" s="57" t="str">
        <f t="shared" si="0"/>
        <v>Hybrid</v>
      </c>
      <c r="P32" s="53">
        <f>SUM('Demand Planning'!AB310:AN310)</f>
        <v>858</v>
      </c>
      <c r="Q32" s="58">
        <f>IFERROR('Demand Planning'!Y316/J32,0)</f>
        <v>4.9586043036827476</v>
      </c>
    </row>
    <row r="33" spans="1:17" ht="15" customHeight="1" x14ac:dyDescent="0.25">
      <c r="A33" s="59" t="str">
        <f>'Demand Planning'!A318</f>
        <v>POL12839</v>
      </c>
      <c r="B33" s="59" t="str">
        <f>'Demand Planning'!B318</f>
        <v>Polleo &amp; AP N.O.KO Pre-Workout 400 g Peach</v>
      </c>
      <c r="C33" s="60" t="str">
        <f>'Demand Planning'!C318</f>
        <v>SPORTSKA PREHRANA</v>
      </c>
      <c r="D33" s="60" t="str">
        <f>'Demand Planning'!D318</f>
        <v>01 GOLD</v>
      </c>
      <c r="E33" s="61">
        <f>'Demand Planning'!Y325</f>
        <v>76.307692307692307</v>
      </c>
      <c r="F33" s="61">
        <f>'Demand Planning'!Y321</f>
        <v>0</v>
      </c>
      <c r="G33" s="61">
        <f>'Demand Planning'!Y322</f>
        <v>0</v>
      </c>
      <c r="H33" s="61">
        <f>'Demand Planning'!Y323</f>
        <v>0</v>
      </c>
      <c r="I33" s="53">
        <f>'Demand Planning'!W326</f>
        <v>36.5</v>
      </c>
      <c r="J33" s="53">
        <f>'Demand Planning'!W327</f>
        <v>43.193333333333335</v>
      </c>
      <c r="K33" s="54">
        <f>COUNTIF('Demand Planning'!B320:AA320,"&lt;="&amp;MAX('Demand Planning'!B320:AA320)*0.05)</f>
        <v>6</v>
      </c>
      <c r="L33" s="55">
        <f>IFERROR(STDEV('Demand Planning'!B320:AA320)/AVERAGE('Demand Planning'!B320:AA320),0)</f>
        <v>1.2140472483614062</v>
      </c>
      <c r="M33" s="56">
        <f>IFERROR((AVERAGE('Demand Planning'!T320:AA320)-AVERAGE('Demand Planning'!B320:I320))/AVERAGE('Demand Planning'!B320:I320),0)</f>
        <v>-0.5362595419847328</v>
      </c>
      <c r="N33" s="53">
        <f>IFERROR(ROUND(1.28*STDEV('Demand Planning'!B320:AA320),0),0)</f>
        <v>119</v>
      </c>
      <c r="O33" s="57" t="str">
        <f t="shared" si="0"/>
        <v>WMA-4</v>
      </c>
      <c r="P33" s="53">
        <f>SUM('Demand Planning'!AB320:AN320)</f>
        <v>949</v>
      </c>
      <c r="Q33" s="58">
        <f>IFERROR('Demand Planning'!Y326/J33,0)</f>
        <v>15.604259916653804</v>
      </c>
    </row>
    <row r="34" spans="1:17" ht="15" customHeight="1" x14ac:dyDescent="0.25">
      <c r="A34" s="50" t="str">
        <f>'Demand Planning'!A328</f>
        <v>POL09736</v>
      </c>
      <c r="B34" s="50" t="str">
        <f>'Demand Planning'!B328</f>
        <v>Polleo 1st Whey 454g Cookies &amp; Cream</v>
      </c>
      <c r="C34" s="51" t="str">
        <f>'Demand Planning'!C328</f>
        <v>PROTEINI</v>
      </c>
      <c r="D34" s="51" t="str">
        <f>'Demand Planning'!D328</f>
        <v>01 GOLD</v>
      </c>
      <c r="E34" s="52">
        <f>'Demand Planning'!Y335</f>
        <v>287.30769230769232</v>
      </c>
      <c r="F34" s="52">
        <f>'Demand Planning'!Y331</f>
        <v>0</v>
      </c>
      <c r="G34" s="52">
        <f>'Demand Planning'!Y332</f>
        <v>0</v>
      </c>
      <c r="H34" s="52">
        <f>'Demand Planning'!Y333</f>
        <v>0</v>
      </c>
      <c r="I34" s="53">
        <f>'Demand Planning'!W336</f>
        <v>254.6</v>
      </c>
      <c r="J34" s="53">
        <f>'Demand Planning'!W337</f>
        <v>253.25473684210527</v>
      </c>
      <c r="K34" s="54">
        <f>COUNTIF('Demand Planning'!B330:AA330,"&lt;="&amp;MAX('Demand Planning'!B330:AA330)*0.05)</f>
        <v>1</v>
      </c>
      <c r="L34" s="55">
        <f>IFERROR(STDEV('Demand Planning'!B330:AA330)/AVERAGE('Demand Planning'!B330:AA330),0)</f>
        <v>0.71390657932826129</v>
      </c>
      <c r="M34" s="56">
        <f>IFERROR((AVERAGE('Demand Planning'!T330:AA330)-AVERAGE('Demand Planning'!B330:I330))/AVERAGE('Demand Planning'!B330:I330),0)</f>
        <v>0.20349472151437933</v>
      </c>
      <c r="N34" s="53">
        <f>IFERROR(ROUND(1.28*STDEV('Demand Planning'!B330:AA330),0),0)</f>
        <v>263</v>
      </c>
      <c r="O34" s="57" t="str">
        <f t="shared" si="0"/>
        <v>Hybrid</v>
      </c>
      <c r="P34" s="53">
        <f>SUM('Demand Planning'!AB330:AN330)</f>
        <v>3806</v>
      </c>
      <c r="Q34" s="58">
        <f>IFERROR('Demand Planning'!Y336/J34,0)</f>
        <v>10.297931768304847</v>
      </c>
    </row>
    <row r="35" spans="1:17" ht="15" customHeight="1" x14ac:dyDescent="0.25">
      <c r="A35" s="59" t="str">
        <f>'Demand Planning'!A338</f>
        <v>POL09881</v>
      </c>
      <c r="B35" s="59" t="str">
        <f>'Demand Planning'!B338</f>
        <v>Polleo 50% Protein Bar 50g Choco-Banana</v>
      </c>
      <c r="C35" s="60" t="str">
        <f>'Demand Planning'!C338</f>
        <v>RTD &amp; SNACKS</v>
      </c>
      <c r="D35" s="60" t="str">
        <f>'Demand Planning'!D338</f>
        <v>01 GOLD</v>
      </c>
      <c r="E35" s="61">
        <f>'Demand Planning'!Y345</f>
        <v>2708.5</v>
      </c>
      <c r="F35" s="61">
        <f>'Demand Planning'!Y341</f>
        <v>0</v>
      </c>
      <c r="G35" s="61">
        <f>'Demand Planning'!Y342</f>
        <v>0</v>
      </c>
      <c r="H35" s="61">
        <f>'Demand Planning'!Y343</f>
        <v>0</v>
      </c>
      <c r="I35" s="53">
        <f>'Demand Planning'!W346</f>
        <v>2735.8</v>
      </c>
      <c r="J35" s="53">
        <f>'Demand Planning'!W347</f>
        <v>2655.6133333333337</v>
      </c>
      <c r="K35" s="54">
        <f>COUNTIF('Demand Planning'!B340:AA340,"&lt;="&amp;MAX('Demand Planning'!B340:AA340)*0.05)</f>
        <v>2</v>
      </c>
      <c r="L35" s="55">
        <f>IFERROR(STDEV('Demand Planning'!B340:AA340)/AVERAGE('Demand Planning'!B340:AA340),0)</f>
        <v>0.61140648869428216</v>
      </c>
      <c r="M35" s="56">
        <f>IFERROR((AVERAGE('Demand Planning'!T340:AA340)-AVERAGE('Demand Planning'!B340:I340))/AVERAGE('Demand Planning'!B340:I340),0)</f>
        <v>-2.0659466535755195E-2</v>
      </c>
      <c r="N35" s="53">
        <f>IFERROR(ROUND(1.28*STDEV('Demand Planning'!B340:AA340),0),0)</f>
        <v>2120</v>
      </c>
      <c r="O35" s="57" t="str">
        <f t="shared" si="0"/>
        <v>Hybrid</v>
      </c>
      <c r="P35" s="53">
        <f>SUM('Demand Planning'!AB340:AN340)</f>
        <v>33650</v>
      </c>
      <c r="Q35" s="58">
        <f>IFERROR('Demand Planning'!Y346/J35,0)</f>
        <v>12.565458826837238</v>
      </c>
    </row>
    <row r="36" spans="1:17" ht="15" customHeight="1" x14ac:dyDescent="0.25">
      <c r="A36" s="50" t="str">
        <f>'Demand Planning'!A348</f>
        <v>POL09893</v>
      </c>
      <c r="B36" s="50" t="str">
        <f>'Demand Planning'!B348</f>
        <v>Polleo 1st Whey 454g Vanilla Raspberry</v>
      </c>
      <c r="C36" s="51" t="str">
        <f>'Demand Planning'!C348</f>
        <v>PROTEINI</v>
      </c>
      <c r="D36" s="51" t="str">
        <f>'Demand Planning'!D348</f>
        <v>01 GOLD</v>
      </c>
      <c r="E36" s="52">
        <f>'Demand Planning'!Y355</f>
        <v>230.38461538461539</v>
      </c>
      <c r="F36" s="52">
        <f>'Demand Planning'!Y351</f>
        <v>0</v>
      </c>
      <c r="G36" s="52">
        <f>'Demand Planning'!Y352</f>
        <v>0</v>
      </c>
      <c r="H36" s="52">
        <f>'Demand Planning'!Y353</f>
        <v>0</v>
      </c>
      <c r="I36" s="53">
        <f>'Demand Planning'!W356</f>
        <v>222.75</v>
      </c>
      <c r="J36" s="53">
        <f>'Demand Planning'!W357</f>
        <v>212.48555555555558</v>
      </c>
      <c r="K36" s="54">
        <f>COUNTIF('Demand Planning'!B350:AA350,"&lt;="&amp;MAX('Demand Planning'!B350:AA350)*0.05)</f>
        <v>1</v>
      </c>
      <c r="L36" s="55">
        <f>IFERROR(STDEV('Demand Planning'!B350:AA350)/AVERAGE('Demand Planning'!B350:AA350),0)</f>
        <v>0.58452872499176212</v>
      </c>
      <c r="M36" s="56">
        <f>IFERROR((AVERAGE('Demand Planning'!T350:AA350)-AVERAGE('Demand Planning'!B350:I350))/AVERAGE('Demand Planning'!B350:I350),0)</f>
        <v>-2.0281456953642384E-2</v>
      </c>
      <c r="N36" s="53">
        <f>IFERROR(ROUND(1.28*STDEV('Demand Planning'!B350:AA350),0),0)</f>
        <v>172</v>
      </c>
      <c r="O36" s="57" t="str">
        <f t="shared" si="0"/>
        <v>Hybrid</v>
      </c>
      <c r="P36" s="53">
        <f>SUM('Demand Planning'!AB350:AN350)</f>
        <v>3102</v>
      </c>
      <c r="Q36" s="58">
        <f>IFERROR('Demand Planning'!Y356/J36,0)</f>
        <v>10.184221672584279</v>
      </c>
    </row>
    <row r="37" spans="1:17" ht="15" customHeight="1" x14ac:dyDescent="0.25">
      <c r="A37" s="59" t="str">
        <f>'Demand Planning'!A358</f>
        <v>CON23203</v>
      </c>
      <c r="B37" s="59" t="str">
        <f>'Demand Planning'!B358</f>
        <v>Concept2 Model D, Veslački Ergometar</v>
      </c>
      <c r="C37" s="60" t="str">
        <f>'Demand Planning'!C358</f>
        <v>FITNESS OPREMA</v>
      </c>
      <c r="D37" s="60" t="str">
        <f>'Demand Planning'!D358</f>
        <v>01 GOLD</v>
      </c>
      <c r="E37" s="61">
        <f>'Demand Planning'!Y365</f>
        <v>6.0384615384615383</v>
      </c>
      <c r="F37" s="61">
        <f>'Demand Planning'!Y361</f>
        <v>0</v>
      </c>
      <c r="G37" s="61">
        <f>'Demand Planning'!Y362</f>
        <v>0</v>
      </c>
      <c r="H37" s="61">
        <f>'Demand Planning'!Y363</f>
        <v>0</v>
      </c>
      <c r="I37" s="53">
        <f>'Demand Planning'!W366</f>
        <v>4.7</v>
      </c>
      <c r="J37" s="53">
        <f>'Demand Planning'!W367</f>
        <v>4.9342857142857142</v>
      </c>
      <c r="K37" s="54">
        <f>COUNTIF('Demand Planning'!B360:AA360,"&lt;="&amp;MAX('Demand Planning'!B360:AA360)*0.05)</f>
        <v>1</v>
      </c>
      <c r="L37" s="55">
        <f>IFERROR(STDEV('Demand Planning'!B360:AA360)/AVERAGE('Demand Planning'!B360:AA360),0)</f>
        <v>0.6923493633115626</v>
      </c>
      <c r="M37" s="56">
        <f>IFERROR((AVERAGE('Demand Planning'!T360:AA360)-AVERAGE('Demand Planning'!B360:I360))/AVERAGE('Demand Planning'!B360:I360),0)</f>
        <v>-0.16071428571428573</v>
      </c>
      <c r="N37" s="53">
        <f>IFERROR(ROUND(1.28*STDEV('Demand Planning'!B360:AA360),0),0)</f>
        <v>5</v>
      </c>
      <c r="O37" s="57" t="str">
        <f t="shared" si="0"/>
        <v>Hybrid</v>
      </c>
      <c r="P37" s="53">
        <f>SUM('Demand Planning'!AB360:AN360)</f>
        <v>65</v>
      </c>
      <c r="Q37" s="58">
        <f>IFERROR('Demand Planning'!Y366/J37,0)</f>
        <v>5.4719166184134336</v>
      </c>
    </row>
    <row r="38" spans="1:17" ht="15" customHeight="1" x14ac:dyDescent="0.25">
      <c r="A38" s="50" t="str">
        <f>'Demand Planning'!A368</f>
        <v>POL09770</v>
      </c>
      <c r="B38" s="50" t="str">
        <f>'Demand Planning'!B368</f>
        <v>Polleo Premium HydroX Whey 908g Unflavoured</v>
      </c>
      <c r="C38" s="51" t="str">
        <f>'Demand Planning'!C368</f>
        <v>PROTEINI</v>
      </c>
      <c r="D38" s="51" t="str">
        <f>'Demand Planning'!D368</f>
        <v>01 GOLD</v>
      </c>
      <c r="E38" s="52">
        <f>'Demand Planning'!Y375</f>
        <v>46.346153846153847</v>
      </c>
      <c r="F38" s="52">
        <f>'Demand Planning'!Y371</f>
        <v>0</v>
      </c>
      <c r="G38" s="52">
        <f>'Demand Planning'!Y372</f>
        <v>0</v>
      </c>
      <c r="H38" s="52">
        <f>'Demand Planning'!Y373</f>
        <v>0</v>
      </c>
      <c r="I38" s="53">
        <f>'Demand Planning'!W376</f>
        <v>20.512499999999999</v>
      </c>
      <c r="J38" s="53">
        <f>'Demand Planning'!W377</f>
        <v>28.971136363636361</v>
      </c>
      <c r="K38" s="54">
        <f>COUNTIF('Demand Planning'!B370:AA370,"&lt;="&amp;MAX('Demand Planning'!B370:AA370)*0.05)</f>
        <v>0</v>
      </c>
      <c r="L38" s="55">
        <f>IFERROR(STDEV('Demand Planning'!B370:AA370)/AVERAGE('Demand Planning'!B370:AA370),0)</f>
        <v>0.83973131742035068</v>
      </c>
      <c r="M38" s="56">
        <f>IFERROR((AVERAGE('Demand Planning'!T370:AA370)-AVERAGE('Demand Planning'!B370:I370))/AVERAGE('Demand Planning'!B370:I370),0)</f>
        <v>0.65482233502538068</v>
      </c>
      <c r="N38" s="53">
        <f>IFERROR(ROUND(1.28*STDEV('Demand Planning'!B370:AA370),0),0)</f>
        <v>50</v>
      </c>
      <c r="O38" s="57" t="str">
        <f t="shared" si="0"/>
        <v>WMA-4</v>
      </c>
      <c r="P38" s="53">
        <f>SUM('Demand Planning'!AB370:AN370)</f>
        <v>65</v>
      </c>
      <c r="Q38" s="58">
        <f>IFERROR('Demand Planning'!Y376/J38,0)</f>
        <v>0</v>
      </c>
    </row>
    <row r="39" spans="1:17" ht="15" customHeight="1" x14ac:dyDescent="0.25">
      <c r="A39" s="59" t="str">
        <f>'Demand Planning'!A378</f>
        <v>POL04467</v>
      </c>
      <c r="B39" s="59" t="str">
        <f>'Demand Planning'!B378</f>
        <v>Polleo Vegan Baked Cookie 75 g - Chocolate Chip</v>
      </c>
      <c r="C39" s="60" t="str">
        <f>'Demand Planning'!C378</f>
        <v>RTD &amp; SNACKS</v>
      </c>
      <c r="D39" s="60" t="str">
        <f>'Demand Planning'!D378</f>
        <v>01 GOLD</v>
      </c>
      <c r="E39" s="61">
        <f>'Demand Planning'!Y385</f>
        <v>1220.3461538461538</v>
      </c>
      <c r="F39" s="61">
        <f>'Demand Planning'!Y381</f>
        <v>0</v>
      </c>
      <c r="G39" s="61">
        <f>'Demand Planning'!Y382</f>
        <v>0</v>
      </c>
      <c r="H39" s="61">
        <f>'Demand Planning'!Y383</f>
        <v>0</v>
      </c>
      <c r="I39" s="53">
        <f>'Demand Planning'!W386</f>
        <v>1291.4000000000001</v>
      </c>
      <c r="J39" s="53">
        <f>'Demand Planning'!W387</f>
        <v>1204</v>
      </c>
      <c r="K39" s="54">
        <f>COUNTIF('Demand Planning'!B380:AA380,"&lt;="&amp;MAX('Demand Planning'!B380:AA380)*0.05)</f>
        <v>1</v>
      </c>
      <c r="L39" s="55">
        <f>IFERROR(STDEV('Demand Planning'!B380:AA380)/AVERAGE('Demand Planning'!B380:AA380),0)</f>
        <v>0.62504830755718488</v>
      </c>
      <c r="M39" s="56">
        <f>IFERROR((AVERAGE('Demand Planning'!T380:AA380)-AVERAGE('Demand Planning'!B380:I380))/AVERAGE('Demand Planning'!B380:I380),0)</f>
        <v>1.0374586852735953E-2</v>
      </c>
      <c r="N39" s="53">
        <f>IFERROR(ROUND(1.28*STDEV('Demand Planning'!B380:AA380),0),0)</f>
        <v>976</v>
      </c>
      <c r="O39" s="57" t="str">
        <f t="shared" si="0"/>
        <v>Hybrid</v>
      </c>
      <c r="P39" s="53">
        <f>SUM('Demand Planning'!AB380:AN380)</f>
        <v>15477</v>
      </c>
      <c r="Q39" s="58">
        <f>IFERROR('Demand Planning'!Y386/J39,0)</f>
        <v>41.317275747508305</v>
      </c>
    </row>
    <row r="40" spans="1:17" ht="15" customHeight="1" x14ac:dyDescent="0.25">
      <c r="A40" s="50" t="str">
        <f>'Demand Planning'!A388</f>
        <v>ZOE12352</v>
      </c>
      <c r="B40" s="50" t="str">
        <f>'Demand Planning'!B388</f>
        <v>ZOE Whey 454g French Vanilla Macaron</v>
      </c>
      <c r="C40" s="51" t="str">
        <f>'Demand Planning'!C388</f>
        <v>PROTEINI</v>
      </c>
      <c r="D40" s="51" t="str">
        <f>'Demand Planning'!D388</f>
        <v>01 GOLD</v>
      </c>
      <c r="E40" s="52">
        <f>'Demand Planning'!Y395</f>
        <v>170.73076923076923</v>
      </c>
      <c r="F40" s="52">
        <f>'Demand Planning'!Y391</f>
        <v>0</v>
      </c>
      <c r="G40" s="52">
        <f>'Demand Planning'!Y392</f>
        <v>0</v>
      </c>
      <c r="H40" s="52">
        <f>'Demand Planning'!Y393</f>
        <v>0</v>
      </c>
      <c r="I40" s="53">
        <f>'Demand Planning'!W396</f>
        <v>64.0625</v>
      </c>
      <c r="J40" s="53">
        <f>'Demand Planning'!W397</f>
        <v>96.446590909090915</v>
      </c>
      <c r="K40" s="54">
        <f>COUNTIF('Demand Planning'!B390:AA390,"&lt;="&amp;MAX('Demand Planning'!B390:AA390)*0.05)</f>
        <v>1</v>
      </c>
      <c r="L40" s="55">
        <f>IFERROR(STDEV('Demand Planning'!B390:AA390)/AVERAGE('Demand Planning'!B390:AA390),0)</f>
        <v>0.87199714322917721</v>
      </c>
      <c r="M40" s="56">
        <f>IFERROR((AVERAGE('Demand Planning'!T390:AA390)-AVERAGE('Demand Planning'!B390:I390))/AVERAGE('Demand Planning'!B390:I390),0)</f>
        <v>-0.19963481436396835</v>
      </c>
      <c r="N40" s="53">
        <f>IFERROR(ROUND(1.28*STDEV('Demand Planning'!B390:AA390),0),0)</f>
        <v>191</v>
      </c>
      <c r="O40" s="57" t="str">
        <f t="shared" si="0"/>
        <v>Hybrid</v>
      </c>
      <c r="P40" s="53">
        <f>SUM('Demand Planning'!AB390:AN390)</f>
        <v>1626</v>
      </c>
      <c r="Q40" s="58">
        <f>IFERROR('Demand Planning'!Y396/J40,0)</f>
        <v>0</v>
      </c>
    </row>
    <row r="41" spans="1:17" ht="15" customHeight="1" x14ac:dyDescent="0.25">
      <c r="A41" s="59" t="str">
        <f>'Demand Planning'!A398</f>
        <v>POL12761</v>
      </c>
      <c r="B41" s="59" t="str">
        <f>'Demand Planning'!B398</f>
        <v>Polleo Protein Cremissimo/Buenissimo 40g Hazelnut-White Chocolate</v>
      </c>
      <c r="C41" s="60" t="str">
        <f>'Demand Planning'!C398</f>
        <v>RTD &amp; SNACKS</v>
      </c>
      <c r="D41" s="60" t="str">
        <f>'Demand Planning'!D398</f>
        <v>01 GOLD</v>
      </c>
      <c r="E41" s="61">
        <f>'Demand Planning'!Y405</f>
        <v>1536.7307692307693</v>
      </c>
      <c r="F41" s="61">
        <f>'Demand Planning'!Y401</f>
        <v>0</v>
      </c>
      <c r="G41" s="61">
        <f>'Demand Planning'!Y402</f>
        <v>0</v>
      </c>
      <c r="H41" s="61">
        <f>'Demand Planning'!Y403</f>
        <v>0</v>
      </c>
      <c r="I41" s="53">
        <f>'Demand Planning'!W406</f>
        <v>2130.3000000000002</v>
      </c>
      <c r="J41" s="53">
        <f>'Demand Planning'!W407</f>
        <v>1889.9063157894739</v>
      </c>
      <c r="K41" s="54">
        <f>COUNTIF('Demand Planning'!B400:AA400,"&lt;="&amp;MAX('Demand Planning'!B400:AA400)*0.05)</f>
        <v>1</v>
      </c>
      <c r="L41" s="55">
        <f>IFERROR(STDEV('Demand Planning'!B400:AA400)/AVERAGE('Demand Planning'!B400:AA400),0)</f>
        <v>0.57318258728792004</v>
      </c>
      <c r="M41" s="56">
        <f>IFERROR((AVERAGE('Demand Planning'!T400:AA400)-AVERAGE('Demand Planning'!B400:I400))/AVERAGE('Demand Planning'!B400:I400),0)</f>
        <v>0.372235254691689</v>
      </c>
      <c r="N41" s="53">
        <f>IFERROR(ROUND(1.28*STDEV('Demand Planning'!B400:AA400),0),0)</f>
        <v>1127</v>
      </c>
      <c r="O41" s="57" t="str">
        <f t="shared" si="0"/>
        <v>WMA-4</v>
      </c>
      <c r="P41" s="53">
        <f>SUM('Demand Planning'!AB400:AN400)</f>
        <v>29941</v>
      </c>
      <c r="Q41" s="58">
        <f>IFERROR('Demand Planning'!Y406/J41,0)</f>
        <v>15.167418490807952</v>
      </c>
    </row>
    <row r="42" spans="1:17" ht="15" customHeight="1" x14ac:dyDescent="0.25">
      <c r="A42" s="50" t="str">
        <f>'Demand Planning'!A408</f>
        <v>POL12762</v>
      </c>
      <c r="B42" s="50" t="str">
        <f>'Demand Planning'!B408</f>
        <v>Polleo Protein Cremissimo/Buenissimo 40g Cocoa-Hazelnut-Milk Chocolate</v>
      </c>
      <c r="C42" s="51" t="str">
        <f>'Demand Planning'!C408</f>
        <v>RTD &amp; SNACKS</v>
      </c>
      <c r="D42" s="51" t="str">
        <f>'Demand Planning'!D408</f>
        <v>01 GOLD</v>
      </c>
      <c r="E42" s="52">
        <f>'Demand Planning'!Y415</f>
        <v>1824.4230769230769</v>
      </c>
      <c r="F42" s="52">
        <f>'Demand Planning'!Y411</f>
        <v>0</v>
      </c>
      <c r="G42" s="52">
        <f>'Demand Planning'!Y412</f>
        <v>0</v>
      </c>
      <c r="H42" s="52">
        <f>'Demand Planning'!Y413</f>
        <v>0</v>
      </c>
      <c r="I42" s="53">
        <f>'Demand Planning'!W416</f>
        <v>2047</v>
      </c>
      <c r="J42" s="53">
        <f>'Demand Planning'!W417</f>
        <v>1921.4432432432434</v>
      </c>
      <c r="K42" s="54">
        <f>COUNTIF('Demand Planning'!B410:AA410,"&lt;="&amp;MAX('Demand Planning'!B410:AA410)*0.05)</f>
        <v>1</v>
      </c>
      <c r="L42" s="55">
        <f>IFERROR(STDEV('Demand Planning'!B410:AA410)/AVERAGE('Demand Planning'!B410:AA410),0)</f>
        <v>0.70101957973637097</v>
      </c>
      <c r="M42" s="56">
        <f>IFERROR((AVERAGE('Demand Planning'!T410:AA410)-AVERAGE('Demand Planning'!B410:I410))/AVERAGE('Demand Planning'!B410:I410),0)</f>
        <v>0.51431376992219957</v>
      </c>
      <c r="N42" s="53">
        <f>IFERROR(ROUND(1.28*STDEV('Demand Planning'!B410:AA410),0),0)</f>
        <v>1637</v>
      </c>
      <c r="O42" s="57" t="str">
        <f t="shared" si="0"/>
        <v>WMA-4</v>
      </c>
      <c r="P42" s="53">
        <f>SUM('Demand Planning'!AB410:AN410)</f>
        <v>28704</v>
      </c>
      <c r="Q42" s="58">
        <f>IFERROR('Demand Planning'!Y416/J42,0)</f>
        <v>9.514202443546095</v>
      </c>
    </row>
    <row r="43" spans="1:17" ht="15" customHeight="1" x14ac:dyDescent="0.25">
      <c r="A43" s="59" t="str">
        <f>'Demand Planning'!A418</f>
        <v>POL12752</v>
      </c>
      <c r="B43" s="59" t="str">
        <f>'Demand Planning'!B418</f>
        <v>Polleo Premium HydroX Whey 454g Chocolate Hazelnut</v>
      </c>
      <c r="C43" s="60" t="str">
        <f>'Demand Planning'!C418</f>
        <v>PROTEINI</v>
      </c>
      <c r="D43" s="60" t="str">
        <f>'Demand Planning'!D418</f>
        <v>01 GOLD</v>
      </c>
      <c r="E43" s="61">
        <f>'Demand Planning'!Y425</f>
        <v>46.92307692307692</v>
      </c>
      <c r="F43" s="61">
        <f>'Demand Planning'!Y421</f>
        <v>0</v>
      </c>
      <c r="G43" s="61">
        <f>'Demand Planning'!Y422</f>
        <v>0</v>
      </c>
      <c r="H43" s="61">
        <f>'Demand Planning'!Y423</f>
        <v>0</v>
      </c>
      <c r="I43" s="53">
        <f>'Demand Planning'!W426</f>
        <v>50.35</v>
      </c>
      <c r="J43" s="53">
        <f>'Demand Planning'!W427</f>
        <v>46.791818181818186</v>
      </c>
      <c r="K43" s="54">
        <f>COUNTIF('Demand Planning'!B420:AA420,"&lt;="&amp;MAX('Demand Planning'!B420:AA420)*0.05)</f>
        <v>0</v>
      </c>
      <c r="L43" s="55">
        <f>IFERROR(STDEV('Demand Planning'!B420:AA420)/AVERAGE('Demand Planning'!B420:AA420),0)</f>
        <v>0.62351777479051052</v>
      </c>
      <c r="M43" s="56">
        <f>IFERROR((AVERAGE('Demand Planning'!T420:AA420)-AVERAGE('Demand Planning'!B420:I420))/AVERAGE('Demand Planning'!B420:I420),0)</f>
        <v>0.13372093023255813</v>
      </c>
      <c r="N43" s="53">
        <f>IFERROR(ROUND(1.28*STDEV('Demand Planning'!B420:AA420),0),0)</f>
        <v>37</v>
      </c>
      <c r="O43" s="57" t="str">
        <f t="shared" si="0"/>
        <v>Hybrid</v>
      </c>
      <c r="P43" s="53">
        <f>SUM('Demand Planning'!AB420:AN420)</f>
        <v>551</v>
      </c>
      <c r="Q43" s="58">
        <f>IFERROR('Demand Planning'!Y426/J43,0)</f>
        <v>26.350760622486447</v>
      </c>
    </row>
    <row r="44" spans="1:17" ht="15" customHeight="1" x14ac:dyDescent="0.25">
      <c r="A44" s="50" t="str">
        <f>'Demand Planning'!A428</f>
        <v>POL12824</v>
      </c>
      <c r="B44" s="50" t="str">
        <f>'Demand Planning'!B428</f>
        <v>Polleo Softi 50 g Choco Peanut Caramel</v>
      </c>
      <c r="C44" s="51" t="str">
        <f>'Demand Planning'!C428</f>
        <v>RTD &amp; SNACKS</v>
      </c>
      <c r="D44" s="51" t="str">
        <f>'Demand Planning'!D428</f>
        <v>01 GOLD</v>
      </c>
      <c r="E44" s="52">
        <f>'Demand Planning'!Y435</f>
        <v>1884.3461538461538</v>
      </c>
      <c r="F44" s="52">
        <f>'Demand Planning'!Y431</f>
        <v>0</v>
      </c>
      <c r="G44" s="52">
        <f>'Demand Planning'!Y432</f>
        <v>0</v>
      </c>
      <c r="H44" s="52">
        <f>'Demand Planning'!Y433</f>
        <v>0</v>
      </c>
      <c r="I44" s="53">
        <f>'Demand Planning'!W436</f>
        <v>1621</v>
      </c>
      <c r="J44" s="53">
        <f>'Demand Planning'!W437</f>
        <v>1426.0111111111109</v>
      </c>
      <c r="K44" s="54">
        <f>COUNTIF('Demand Planning'!B430:AA430,"&lt;="&amp;MAX('Demand Planning'!B430:AA430)*0.05)</f>
        <v>10</v>
      </c>
      <c r="L44" s="55">
        <f>IFERROR(STDEV('Demand Planning'!B430:AA430)/AVERAGE('Demand Planning'!B430:AA430),0)</f>
        <v>1.8080678158461114</v>
      </c>
      <c r="M44" s="56">
        <f>IFERROR((AVERAGE('Demand Planning'!T430:AA430)-AVERAGE('Demand Planning'!B430:I430))/AVERAGE('Demand Planning'!B430:I430),0)</f>
        <v>2.0856503675295621</v>
      </c>
      <c r="N44" s="53">
        <f>IFERROR(ROUND(1.28*STDEV('Demand Planning'!B430:AA430),0),0)</f>
        <v>4361</v>
      </c>
      <c r="O44" s="57" t="str">
        <f t="shared" si="0"/>
        <v>WMA-4</v>
      </c>
      <c r="P44" s="53">
        <f>SUM('Demand Planning'!AB430:AN430)</f>
        <v>36751</v>
      </c>
      <c r="Q44" s="58">
        <f>IFERROR('Demand Planning'!Y436/J44,0)</f>
        <v>6.8870431117102102</v>
      </c>
    </row>
    <row r="45" spans="1:17" ht="15" customHeight="1" x14ac:dyDescent="0.25">
      <c r="A45" s="59" t="str">
        <f>'Demand Planning'!A438</f>
        <v>POL12650</v>
      </c>
      <c r="B45" s="59" t="str">
        <f>'Demand Planning'!B438</f>
        <v>Polleo Creatine monohydrate 250g Unflavoured</v>
      </c>
      <c r="C45" s="60" t="str">
        <f>'Demand Planning'!C438</f>
        <v>SPORTSKA PREHRANA</v>
      </c>
      <c r="D45" s="60" t="str">
        <f>'Demand Planning'!D438</f>
        <v>01 GOLD</v>
      </c>
      <c r="E45" s="61">
        <f>'Demand Planning'!Y445</f>
        <v>81.84615384615384</v>
      </c>
      <c r="F45" s="61">
        <f>'Demand Planning'!Y441</f>
        <v>0</v>
      </c>
      <c r="G45" s="61">
        <f>'Demand Planning'!Y442</f>
        <v>0</v>
      </c>
      <c r="H45" s="61">
        <f>'Demand Planning'!Y443</f>
        <v>0</v>
      </c>
      <c r="I45" s="53">
        <f>'Demand Planning'!W446</f>
        <v>88.1</v>
      </c>
      <c r="J45" s="53">
        <f>'Demand Planning'!W447</f>
        <v>87.05459459459459</v>
      </c>
      <c r="K45" s="54">
        <f>COUNTIF('Demand Planning'!B440:AA440,"&lt;="&amp;MAX('Demand Planning'!B440:AA440)*0.05)</f>
        <v>3</v>
      </c>
      <c r="L45" s="55">
        <f>IFERROR(STDEV('Demand Planning'!B440:AA440)/AVERAGE('Demand Planning'!B440:AA440),0)</f>
        <v>0.56306703946028014</v>
      </c>
      <c r="M45" s="56">
        <f>IFERROR((AVERAGE('Demand Planning'!T440:AA440)-AVERAGE('Demand Planning'!B440:I440))/AVERAGE('Demand Planning'!B440:I440),0)</f>
        <v>-0.35838926174496644</v>
      </c>
      <c r="N45" s="53">
        <f>IFERROR(ROUND(1.28*STDEV('Demand Planning'!B440:AA440),0),0)</f>
        <v>59</v>
      </c>
      <c r="O45" s="57" t="str">
        <f t="shared" si="0"/>
        <v>WMA-4</v>
      </c>
      <c r="P45" s="53">
        <f>SUM('Demand Planning'!AB440:AN440)</f>
        <v>1198</v>
      </c>
      <c r="Q45" s="58">
        <f>IFERROR('Demand Planning'!Y446/J45,0)</f>
        <v>19.987457389274205</v>
      </c>
    </row>
    <row r="46" spans="1:17" ht="15" customHeight="1" x14ac:dyDescent="0.25">
      <c r="A46" s="50" t="str">
        <f>'Demand Planning'!A448</f>
        <v>POL04365</v>
      </c>
      <c r="B46" s="50" t="str">
        <f>'Demand Planning'!B448</f>
        <v>Polleo 31% Protein Bar 35g Banana</v>
      </c>
      <c r="C46" s="51" t="str">
        <f>'Demand Planning'!C448</f>
        <v>RTD &amp; SNACKS</v>
      </c>
      <c r="D46" s="51" t="str">
        <f>'Demand Planning'!D448</f>
        <v>01 GOLD</v>
      </c>
      <c r="E46" s="52">
        <f>'Demand Planning'!Y455</f>
        <v>3027.3461538461538</v>
      </c>
      <c r="F46" s="52">
        <f>'Demand Planning'!Y451</f>
        <v>0</v>
      </c>
      <c r="G46" s="52">
        <f>'Demand Planning'!Y452</f>
        <v>0</v>
      </c>
      <c r="H46" s="52">
        <f>'Demand Planning'!Y453</f>
        <v>0</v>
      </c>
      <c r="I46" s="53">
        <f>'Demand Planning'!W456</f>
        <v>3540</v>
      </c>
      <c r="J46" s="53">
        <f>'Demand Planning'!W457</f>
        <v>3152.1743589743592</v>
      </c>
      <c r="K46" s="54">
        <f>COUNTIF('Demand Planning'!B450:AA450,"&lt;="&amp;MAX('Demand Planning'!B450:AA450)*0.05)</f>
        <v>1</v>
      </c>
      <c r="L46" s="55">
        <f>IFERROR(STDEV('Demand Planning'!B450:AA450)/AVERAGE('Demand Planning'!B450:AA450),0)</f>
        <v>0.68225939405134084</v>
      </c>
      <c r="M46" s="56">
        <f>IFERROR((AVERAGE('Demand Planning'!T450:AA450)-AVERAGE('Demand Planning'!B450:I450))/AVERAGE('Demand Planning'!B450:I450),0)</f>
        <v>0.23428022644561261</v>
      </c>
      <c r="N46" s="53">
        <f>IFERROR(ROUND(1.28*STDEV('Demand Planning'!B450:AA450),0),0)</f>
        <v>2644</v>
      </c>
      <c r="O46" s="57" t="str">
        <f t="shared" si="0"/>
        <v>Hybrid</v>
      </c>
      <c r="P46" s="53">
        <f>SUM('Demand Planning'!AB450:AN450)</f>
        <v>45004</v>
      </c>
      <c r="Q46" s="58">
        <f>IFERROR('Demand Planning'!Y456/J46,0)</f>
        <v>28.027954655638595</v>
      </c>
    </row>
    <row r="47" spans="1:17" ht="15" customHeight="1" x14ac:dyDescent="0.25">
      <c r="A47" s="59" t="str">
        <f>'Demand Planning'!A458</f>
        <v>POL09741</v>
      </c>
      <c r="B47" s="59" t="str">
        <f>'Demand Planning'!B458</f>
        <v>Polleo 1st Whey 908g Vanilla Madagascar</v>
      </c>
      <c r="C47" s="60" t="str">
        <f>'Demand Planning'!C458</f>
        <v>PROTEINI</v>
      </c>
      <c r="D47" s="60" t="str">
        <f>'Demand Planning'!D458</f>
        <v>01 GOLD</v>
      </c>
      <c r="E47" s="61">
        <f>'Demand Planning'!Y465</f>
        <v>84.230769230769226</v>
      </c>
      <c r="F47" s="61">
        <f>'Demand Planning'!Y461</f>
        <v>0</v>
      </c>
      <c r="G47" s="61">
        <f>'Demand Planning'!Y462</f>
        <v>0</v>
      </c>
      <c r="H47" s="61">
        <f>'Demand Planning'!Y463</f>
        <v>0</v>
      </c>
      <c r="I47" s="53">
        <f>'Demand Planning'!W466</f>
        <v>152.25</v>
      </c>
      <c r="J47" s="53">
        <f>'Demand Planning'!W467</f>
        <v>127.5453488372093</v>
      </c>
      <c r="K47" s="54">
        <f>COUNTIF('Demand Planning'!B460:AA460,"&lt;="&amp;MAX('Demand Planning'!B460:AA460)*0.05)</f>
        <v>12</v>
      </c>
      <c r="L47" s="55">
        <f>IFERROR(STDEV('Demand Planning'!B460:AA460)/AVERAGE('Demand Planning'!B460:AA460),0)</f>
        <v>1.2205689055183073</v>
      </c>
      <c r="M47" s="56">
        <f>IFERROR((AVERAGE('Demand Planning'!T460:AA460)-AVERAGE('Demand Planning'!B460:I460))/AVERAGE('Demand Planning'!B460:I460),0)</f>
        <v>7.072164948453608</v>
      </c>
      <c r="N47" s="53">
        <f>IFERROR(ROUND(1.28*STDEV('Demand Planning'!B460:AA460),0),0)</f>
        <v>132</v>
      </c>
      <c r="O47" s="57" t="str">
        <f t="shared" si="0"/>
        <v>WMA-4</v>
      </c>
      <c r="P47" s="53">
        <f>SUM('Demand Planning'!AB460:AN460)</f>
        <v>1599</v>
      </c>
      <c r="Q47" s="58">
        <f>IFERROR('Demand Planning'!Y466/J47,0)</f>
        <v>11.658598400933549</v>
      </c>
    </row>
    <row r="48" spans="1:17" ht="15" customHeight="1" x14ac:dyDescent="0.25">
      <c r="A48" s="50" t="str">
        <f>'Demand Planning'!A468</f>
        <v>POL04366</v>
      </c>
      <c r="B48" s="50" t="str">
        <f>'Demand Planning'!B468</f>
        <v>Polleo 31% Protein Bar 35g Coconut</v>
      </c>
      <c r="C48" s="51" t="str">
        <f>'Demand Planning'!C468</f>
        <v>RTD &amp; SNACKS</v>
      </c>
      <c r="D48" s="51" t="str">
        <f>'Demand Planning'!D468</f>
        <v>01 GOLD</v>
      </c>
      <c r="E48" s="52">
        <f>'Demand Planning'!Y475</f>
        <v>2750.5</v>
      </c>
      <c r="F48" s="52">
        <f>'Demand Planning'!Y471</f>
        <v>0</v>
      </c>
      <c r="G48" s="52">
        <f>'Demand Planning'!Y472</f>
        <v>0</v>
      </c>
      <c r="H48" s="52">
        <f>'Demand Planning'!Y473</f>
        <v>0</v>
      </c>
      <c r="I48" s="53">
        <f>'Demand Planning'!W476</f>
        <v>3454.6</v>
      </c>
      <c r="J48" s="53">
        <f>'Demand Planning'!W477</f>
        <v>3114.8523076923075</v>
      </c>
      <c r="K48" s="54">
        <f>COUNTIF('Demand Planning'!B470:AA470,"&lt;="&amp;MAX('Demand Planning'!B470:AA470)*0.05)</f>
        <v>2</v>
      </c>
      <c r="L48" s="55">
        <f>IFERROR(STDEV('Demand Planning'!B470:AA470)/AVERAGE('Demand Planning'!B470:AA470),0)</f>
        <v>0.66206906013704669</v>
      </c>
      <c r="M48" s="56">
        <f>IFERROR((AVERAGE('Demand Planning'!T470:AA470)-AVERAGE('Demand Planning'!B470:I470))/AVERAGE('Demand Planning'!B470:I470),0)</f>
        <v>0.35734258492129245</v>
      </c>
      <c r="N48" s="53">
        <f>IFERROR(ROUND(1.28*STDEV('Demand Planning'!B470:AA470),0),0)</f>
        <v>2331</v>
      </c>
      <c r="O48" s="57" t="str">
        <f t="shared" si="0"/>
        <v>WMA-4</v>
      </c>
      <c r="P48" s="53">
        <f>SUM('Demand Planning'!AB470:AN470)</f>
        <v>44304</v>
      </c>
      <c r="Q48" s="58">
        <f>IFERROR('Demand Planning'!Y476/J48,0)</f>
        <v>25.868642247020976</v>
      </c>
    </row>
    <row r="49" spans="1:17" ht="15" customHeight="1" x14ac:dyDescent="0.25">
      <c r="A49" s="59" t="str">
        <f>'Demand Planning'!A478</f>
        <v>POL09892</v>
      </c>
      <c r="B49" s="59" t="str">
        <f>'Demand Planning'!B478</f>
        <v>Polleo 1st Whey 454g Chocolate Hazelnut</v>
      </c>
      <c r="C49" s="60" t="str">
        <f>'Demand Planning'!C478</f>
        <v>PROTEINI</v>
      </c>
      <c r="D49" s="60" t="str">
        <f>'Demand Planning'!D478</f>
        <v>01 GOLD</v>
      </c>
      <c r="E49" s="61">
        <f>'Demand Planning'!Y485</f>
        <v>182.19230769230768</v>
      </c>
      <c r="F49" s="61">
        <f>'Demand Planning'!Y481</f>
        <v>0</v>
      </c>
      <c r="G49" s="61">
        <f>'Demand Planning'!Y482</f>
        <v>0</v>
      </c>
      <c r="H49" s="61">
        <f>'Demand Planning'!Y483</f>
        <v>0</v>
      </c>
      <c r="I49" s="53">
        <f>'Demand Planning'!W486</f>
        <v>160.5</v>
      </c>
      <c r="J49" s="53">
        <f>'Demand Planning'!W487</f>
        <v>160.28857142857143</v>
      </c>
      <c r="K49" s="54">
        <f>COUNTIF('Demand Planning'!B480:AA480,"&lt;="&amp;MAX('Demand Planning'!B480:AA480)*0.05)</f>
        <v>1</v>
      </c>
      <c r="L49" s="55">
        <f>IFERROR(STDEV('Demand Planning'!B480:AA480)/AVERAGE('Demand Planning'!B480:AA480),0)</f>
        <v>0.65332667633566488</v>
      </c>
      <c r="M49" s="56">
        <f>IFERROR((AVERAGE('Demand Planning'!T480:AA480)-AVERAGE('Demand Planning'!B480:I480))/AVERAGE('Demand Planning'!B480:I480),0)</f>
        <v>-5.5555555555555558E-3</v>
      </c>
      <c r="N49" s="53">
        <f>IFERROR(ROUND(1.28*STDEV('Demand Planning'!B480:AA480),0),0)</f>
        <v>152</v>
      </c>
      <c r="O49" s="57" t="str">
        <f t="shared" si="0"/>
        <v>Hybrid</v>
      </c>
      <c r="P49" s="53">
        <f>SUM('Demand Planning'!AB480:AN480)</f>
        <v>2459</v>
      </c>
      <c r="Q49" s="58">
        <f>IFERROR('Demand Planning'!Y486/J49,0)</f>
        <v>4.5106147840501949</v>
      </c>
    </row>
    <row r="50" spans="1:17" ht="15" customHeight="1" x14ac:dyDescent="0.25">
      <c r="A50" s="50" t="str">
        <f>'Demand Planning'!A488</f>
        <v>POL09740</v>
      </c>
      <c r="B50" s="50" t="str">
        <f>'Demand Planning'!B488</f>
        <v>Polleo 1st Whey 908g Swiss Chocolate Supreme</v>
      </c>
      <c r="C50" s="51" t="str">
        <f>'Demand Planning'!C488</f>
        <v>PROTEINI</v>
      </c>
      <c r="D50" s="51" t="str">
        <f>'Demand Planning'!D488</f>
        <v>01 GOLD</v>
      </c>
      <c r="E50" s="52">
        <f>'Demand Planning'!Y495</f>
        <v>104.42307692307692</v>
      </c>
      <c r="F50" s="52">
        <f>'Demand Planning'!Y491</f>
        <v>0</v>
      </c>
      <c r="G50" s="52">
        <f>'Demand Planning'!Y492</f>
        <v>0</v>
      </c>
      <c r="H50" s="52">
        <f>'Demand Planning'!Y493</f>
        <v>0</v>
      </c>
      <c r="I50" s="53">
        <f>'Demand Planning'!W496</f>
        <v>175.5</v>
      </c>
      <c r="J50" s="53">
        <f>'Demand Planning'!W497</f>
        <v>147.30000000000001</v>
      </c>
      <c r="K50" s="54">
        <f>COUNTIF('Demand Planning'!B490:AA490,"&lt;="&amp;MAX('Demand Planning'!B490:AA490)*0.05)</f>
        <v>0</v>
      </c>
      <c r="L50" s="55">
        <f>IFERROR(STDEV('Demand Planning'!B490:AA490)/AVERAGE('Demand Planning'!B490:AA490),0)</f>
        <v>0.6963329595603589</v>
      </c>
      <c r="M50" s="56">
        <f>IFERROR((AVERAGE('Demand Planning'!T490:AA490)-AVERAGE('Demand Planning'!B490:I490))/AVERAGE('Demand Planning'!B490:I490),0)</f>
        <v>0.84</v>
      </c>
      <c r="N50" s="53">
        <f>IFERROR(ROUND(1.28*STDEV('Demand Planning'!B490:AA490),0),0)</f>
        <v>93</v>
      </c>
      <c r="O50" s="57" t="str">
        <f t="shared" si="0"/>
        <v>WMA-4</v>
      </c>
      <c r="P50" s="53">
        <f>SUM('Demand Planning'!AB490:AN490)</f>
        <v>1508</v>
      </c>
      <c r="Q50" s="58">
        <f>IFERROR('Demand Planning'!Y496/J50,0)</f>
        <v>7.8750848608282409</v>
      </c>
    </row>
    <row r="51" spans="1:17" ht="15" customHeight="1" x14ac:dyDescent="0.25">
      <c r="A51" s="59" t="str">
        <f>'Demand Planning'!A498</f>
        <v>POL12751</v>
      </c>
      <c r="B51" s="59" t="str">
        <f>'Demand Planning'!B498</f>
        <v>Polleo Premium HydroX Whey 454g Vanilla Raspberry</v>
      </c>
      <c r="C51" s="60" t="str">
        <f>'Demand Planning'!C498</f>
        <v>PROTEINI</v>
      </c>
      <c r="D51" s="60" t="str">
        <f>'Demand Planning'!D498</f>
        <v>01 GOLD</v>
      </c>
      <c r="E51" s="61">
        <f>'Demand Planning'!Y505</f>
        <v>35.115384615384613</v>
      </c>
      <c r="F51" s="61">
        <f>'Demand Planning'!Y501</f>
        <v>0</v>
      </c>
      <c r="G51" s="61">
        <f>'Demand Planning'!Y502</f>
        <v>0</v>
      </c>
      <c r="H51" s="61">
        <f>'Demand Planning'!Y503</f>
        <v>0</v>
      </c>
      <c r="I51" s="53">
        <f>'Demand Planning'!W506</f>
        <v>44.4</v>
      </c>
      <c r="J51" s="53">
        <f>'Demand Planning'!W507</f>
        <v>41.468571428571423</v>
      </c>
      <c r="K51" s="54">
        <f>COUNTIF('Demand Planning'!B500:AA500,"&lt;="&amp;MAX('Demand Planning'!B500:AA500)*0.05)</f>
        <v>0</v>
      </c>
      <c r="L51" s="55">
        <f>IFERROR(STDEV('Demand Planning'!B500:AA500)/AVERAGE('Demand Planning'!B500:AA500),0)</f>
        <v>0.31136541713231358</v>
      </c>
      <c r="M51" s="56">
        <f>IFERROR((AVERAGE('Demand Planning'!T500:AA500)-AVERAGE('Demand Planning'!B500:I500))/AVERAGE('Demand Planning'!B500:I500),0)</f>
        <v>-0.19830028328611898</v>
      </c>
      <c r="N51" s="53">
        <f>IFERROR(ROUND(1.28*STDEV('Demand Planning'!B500:AA500),0),0)</f>
        <v>14</v>
      </c>
      <c r="O51" s="57" t="str">
        <f t="shared" si="0"/>
        <v>Hybrid</v>
      </c>
      <c r="P51" s="53">
        <f>SUM('Demand Planning'!AB500:AN500)</f>
        <v>541</v>
      </c>
      <c r="Q51" s="58">
        <f>IFERROR('Demand Planning'!Y506/J51,0)</f>
        <v>44.395066832024256</v>
      </c>
    </row>
    <row r="52" spans="1:17" ht="15" customHeight="1" x14ac:dyDescent="0.25">
      <c r="A52" s="50" t="str">
        <f>'Demand Planning'!A508</f>
        <v>POL04229</v>
      </c>
      <c r="B52" s="50" t="str">
        <f>'Demand Planning'!B508</f>
        <v>Polleo 31% Protein Bar 35g Chocolate</v>
      </c>
      <c r="C52" s="51" t="str">
        <f>'Demand Planning'!C508</f>
        <v>RTD &amp; SNACKS</v>
      </c>
      <c r="D52" s="51" t="str">
        <f>'Demand Planning'!D508</f>
        <v>01 GOLD</v>
      </c>
      <c r="E52" s="52">
        <f>'Demand Planning'!Y515</f>
        <v>2655.4615384615386</v>
      </c>
      <c r="F52" s="52">
        <f>'Demand Planning'!Y511</f>
        <v>0</v>
      </c>
      <c r="G52" s="52">
        <f>'Demand Planning'!Y512</f>
        <v>0</v>
      </c>
      <c r="H52" s="52">
        <f>'Demand Planning'!Y513</f>
        <v>0</v>
      </c>
      <c r="I52" s="53">
        <f>'Demand Planning'!W516</f>
        <v>2598.8000000000002</v>
      </c>
      <c r="J52" s="53">
        <f>'Demand Planning'!W517</f>
        <v>2438.4893023255818</v>
      </c>
      <c r="K52" s="54">
        <f>COUNTIF('Demand Planning'!B510:AA510,"&lt;="&amp;MAX('Demand Planning'!B510:AA510)*0.05)</f>
        <v>1</v>
      </c>
      <c r="L52" s="55">
        <f>IFERROR(STDEV('Demand Planning'!B510:AA510)/AVERAGE('Demand Planning'!B510:AA510),0)</f>
        <v>0.79680213039165415</v>
      </c>
      <c r="M52" s="56">
        <f>IFERROR((AVERAGE('Demand Planning'!T510:AA510)-AVERAGE('Demand Planning'!B510:I510))/AVERAGE('Demand Planning'!B510:I510),0)</f>
        <v>-7.2636815920398015E-2</v>
      </c>
      <c r="N52" s="53">
        <f>IFERROR(ROUND(1.28*STDEV('Demand Planning'!B510:AA510),0),0)</f>
        <v>2708</v>
      </c>
      <c r="O52" s="57" t="str">
        <f t="shared" si="0"/>
        <v>Hybrid</v>
      </c>
      <c r="P52" s="53">
        <f>SUM('Demand Planning'!AB510:AN510)</f>
        <v>33761</v>
      </c>
      <c r="Q52" s="58">
        <f>IFERROR('Demand Planning'!Y516/J52,0)</f>
        <v>39.858284351424587</v>
      </c>
    </row>
    <row r="53" spans="1:17" ht="15" customHeight="1" x14ac:dyDescent="0.25">
      <c r="A53" s="59" t="str">
        <f>'Demand Planning'!A518</f>
        <v>POL09901</v>
      </c>
      <c r="B53" s="59" t="str">
        <f>'Demand Planning'!B518</f>
        <v>Polleo 1st Whey 2,27kg White Choco Buenissimo</v>
      </c>
      <c r="C53" s="60" t="str">
        <f>'Demand Planning'!C518</f>
        <v>PROTEINI</v>
      </c>
      <c r="D53" s="60" t="str">
        <f>'Demand Planning'!D518</f>
        <v>01 GOLD</v>
      </c>
      <c r="E53" s="61">
        <f>'Demand Planning'!Y525</f>
        <v>54.730769230769234</v>
      </c>
      <c r="F53" s="61">
        <f>'Demand Planning'!Y521</f>
        <v>0</v>
      </c>
      <c r="G53" s="61">
        <f>'Demand Planning'!Y522</f>
        <v>0</v>
      </c>
      <c r="H53" s="61">
        <f>'Demand Planning'!Y523</f>
        <v>0</v>
      </c>
      <c r="I53" s="53">
        <f>'Demand Planning'!W526</f>
        <v>70.25</v>
      </c>
      <c r="J53" s="53">
        <f>'Demand Planning'!W527</f>
        <v>62.38703703703704</v>
      </c>
      <c r="K53" s="54">
        <f>COUNTIF('Demand Planning'!B520:AA520,"&lt;="&amp;MAX('Demand Planning'!B520:AA520)*0.05)</f>
        <v>0</v>
      </c>
      <c r="L53" s="55">
        <f>IFERROR(STDEV('Demand Planning'!B520:AA520)/AVERAGE('Demand Planning'!B520:AA520),0)</f>
        <v>0.46452301328828716</v>
      </c>
      <c r="M53" s="56">
        <f>IFERROR((AVERAGE('Demand Planning'!T520:AA520)-AVERAGE('Demand Planning'!B520:I520))/AVERAGE('Demand Planning'!B520:I520),0)</f>
        <v>0.72861356932153387</v>
      </c>
      <c r="N53" s="53">
        <f>IFERROR(ROUND(1.28*STDEV('Demand Planning'!B520:AA520),0),0)</f>
        <v>33</v>
      </c>
      <c r="O53" s="57" t="str">
        <f t="shared" si="0"/>
        <v>WMA-4</v>
      </c>
      <c r="P53" s="53">
        <f>SUM('Demand Planning'!AB520:AN520)</f>
        <v>832</v>
      </c>
      <c r="Q53" s="58">
        <f>IFERROR('Demand Planning'!Y526/J53,0)</f>
        <v>3.1416782926177684</v>
      </c>
    </row>
    <row r="54" spans="1:17" ht="15" customHeight="1" x14ac:dyDescent="0.25">
      <c r="A54" s="50" t="str">
        <f>'Demand Planning'!A528</f>
        <v>POL09742</v>
      </c>
      <c r="B54" s="50" t="str">
        <f>'Demand Planning'!B528</f>
        <v>Polleo 1st Whey 908g Cookies &amp; Cream</v>
      </c>
      <c r="C54" s="51" t="str">
        <f>'Demand Planning'!C528</f>
        <v>PROTEINI</v>
      </c>
      <c r="D54" s="51" t="str">
        <f>'Demand Planning'!D528</f>
        <v>01 GOLD</v>
      </c>
      <c r="E54" s="52">
        <f>'Demand Planning'!Y535</f>
        <v>89.384615384615387</v>
      </c>
      <c r="F54" s="52">
        <f>'Demand Planning'!Y531</f>
        <v>0</v>
      </c>
      <c r="G54" s="52">
        <f>'Demand Planning'!Y532</f>
        <v>0</v>
      </c>
      <c r="H54" s="52">
        <f>'Demand Planning'!Y533</f>
        <v>0</v>
      </c>
      <c r="I54" s="53">
        <f>'Demand Planning'!W536</f>
        <v>120.2</v>
      </c>
      <c r="J54" s="53">
        <f>'Demand Planning'!W537</f>
        <v>102.9293023255814</v>
      </c>
      <c r="K54" s="54">
        <f>COUNTIF('Demand Planning'!B530:AA530,"&lt;="&amp;MAX('Demand Planning'!B530:AA530)*0.05)</f>
        <v>1</v>
      </c>
      <c r="L54" s="55">
        <f>IFERROR(STDEV('Demand Planning'!B530:AA530)/AVERAGE('Demand Planning'!B530:AA530),0)</f>
        <v>0.85624938744490908</v>
      </c>
      <c r="M54" s="56">
        <f>IFERROR((AVERAGE('Demand Planning'!T530:AA530)-AVERAGE('Demand Planning'!B530:I530))/AVERAGE('Demand Planning'!B530:I530),0)</f>
        <v>0.26752767527675275</v>
      </c>
      <c r="N54" s="53">
        <f>IFERROR(ROUND(1.28*STDEV('Demand Planning'!B530:AA530),0),0)</f>
        <v>98</v>
      </c>
      <c r="O54" s="57" t="str">
        <f t="shared" si="0"/>
        <v>Hybrid</v>
      </c>
      <c r="P54" s="53">
        <f>SUM('Demand Planning'!AB530:AN530)</f>
        <v>1430</v>
      </c>
      <c r="Q54" s="58">
        <f>IFERROR('Demand Planning'!Y536/J54,0)</f>
        <v>9.4045133711104469</v>
      </c>
    </row>
    <row r="55" spans="1:17" ht="15" customHeight="1" x14ac:dyDescent="0.25">
      <c r="A55" s="59" t="str">
        <f>'Demand Planning'!A538</f>
        <v>POL09798</v>
      </c>
      <c r="B55" s="59" t="str">
        <f>'Demand Planning'!B538</f>
        <v>Polleo Omega Xtreme UP 60 softgels</v>
      </c>
      <c r="C55" s="60" t="str">
        <f>'Demand Planning'!C538</f>
        <v>SPORTSKA PREHRANA</v>
      </c>
      <c r="D55" s="60" t="str">
        <f>'Demand Planning'!D538</f>
        <v>01 GOLD</v>
      </c>
      <c r="E55" s="61">
        <f>'Demand Planning'!Y545</f>
        <v>86.307692307692307</v>
      </c>
      <c r="F55" s="61">
        <f>'Demand Planning'!Y541</f>
        <v>0</v>
      </c>
      <c r="G55" s="61">
        <f>'Demand Planning'!Y542</f>
        <v>0</v>
      </c>
      <c r="H55" s="61">
        <f>'Demand Planning'!Y543</f>
        <v>0</v>
      </c>
      <c r="I55" s="53">
        <f>'Demand Planning'!W546</f>
        <v>47.125</v>
      </c>
      <c r="J55" s="53">
        <f>'Demand Planning'!W547</f>
        <v>64.961956521739125</v>
      </c>
      <c r="K55" s="54">
        <f>COUNTIF('Demand Planning'!B540:AA540,"&lt;="&amp;MAX('Demand Planning'!B540:AA540)*0.05)</f>
        <v>5</v>
      </c>
      <c r="L55" s="55">
        <f>IFERROR(STDEV('Demand Planning'!B540:AA540)/AVERAGE('Demand Planning'!B540:AA540),0)</f>
        <v>0.68793303769312752</v>
      </c>
      <c r="M55" s="56">
        <f>IFERROR((AVERAGE('Demand Planning'!T540:AA540)-AVERAGE('Demand Planning'!B540:I540))/AVERAGE('Demand Planning'!B540:I540),0)</f>
        <v>-0.87448132780082988</v>
      </c>
      <c r="N55" s="53">
        <f>IFERROR(ROUND(1.28*STDEV('Demand Planning'!B540:AA540),0),0)</f>
        <v>76</v>
      </c>
      <c r="O55" s="57" t="str">
        <f t="shared" si="0"/>
        <v>WMA-4</v>
      </c>
      <c r="P55" s="53">
        <f>SUM('Demand Planning'!AB540:AN540)</f>
        <v>0</v>
      </c>
      <c r="Q55" s="58">
        <f>IFERROR('Demand Planning'!Y546/J55,0)</f>
        <v>0</v>
      </c>
    </row>
    <row r="56" spans="1:17" ht="15" customHeight="1" x14ac:dyDescent="0.25">
      <c r="A56" s="50" t="str">
        <f>'Demand Planning'!A548</f>
        <v>ZOE12372</v>
      </c>
      <c r="B56" s="50" t="str">
        <f>'Demand Planning'!B548</f>
        <v>ZOE Vegan Protein 454g Vanilla Madagascar</v>
      </c>
      <c r="C56" s="51" t="str">
        <f>'Demand Planning'!C548</f>
        <v>BIO I SUPERFOODS</v>
      </c>
      <c r="D56" s="51" t="str">
        <f>'Demand Planning'!D548</f>
        <v>01 GOLD</v>
      </c>
      <c r="E56" s="52">
        <f>'Demand Planning'!Y555</f>
        <v>173.53846153846155</v>
      </c>
      <c r="F56" s="52">
        <f>'Demand Planning'!Y551</f>
        <v>0</v>
      </c>
      <c r="G56" s="52">
        <f>'Demand Planning'!Y552</f>
        <v>0</v>
      </c>
      <c r="H56" s="52">
        <f>'Demand Planning'!Y553</f>
        <v>0</v>
      </c>
      <c r="I56" s="53">
        <f>'Demand Planning'!W556</f>
        <v>206.8</v>
      </c>
      <c r="J56" s="53">
        <f>'Demand Planning'!W557</f>
        <v>178.60000000000002</v>
      </c>
      <c r="K56" s="54">
        <f>COUNTIF('Demand Planning'!B550:AA550,"&lt;="&amp;MAX('Demand Planning'!B550:AA550)*0.05)</f>
        <v>1</v>
      </c>
      <c r="L56" s="55">
        <f>IFERROR(STDEV('Demand Planning'!B550:AA550)/AVERAGE('Demand Planning'!B550:AA550),0)</f>
        <v>0.9087499632874052</v>
      </c>
      <c r="M56" s="56">
        <f>IFERROR((AVERAGE('Demand Planning'!T550:AA550)-AVERAGE('Demand Planning'!B550:I550))/AVERAGE('Demand Planning'!B550:I550),0)</f>
        <v>1.8528784648187633</v>
      </c>
      <c r="N56" s="53">
        <f>IFERROR(ROUND(1.28*STDEV('Demand Planning'!B550:AA550),0),0)</f>
        <v>202</v>
      </c>
      <c r="O56" s="57" t="str">
        <f t="shared" si="0"/>
        <v>WMA-4</v>
      </c>
      <c r="P56" s="53">
        <f>SUM('Demand Planning'!AB550:AN550)</f>
        <v>5046</v>
      </c>
      <c r="Q56" s="58">
        <f>IFERROR('Demand Planning'!Y556/J56,0)</f>
        <v>5.5039193729003353</v>
      </c>
    </row>
    <row r="57" spans="1:17" ht="15" customHeight="1" x14ac:dyDescent="0.25">
      <c r="A57" s="59" t="str">
        <f>'Demand Planning'!A558</f>
        <v>POL12749</v>
      </c>
      <c r="B57" s="59" t="str">
        <f>'Demand Planning'!B558</f>
        <v>Polleo Premium HydroX Whey 454g Chocolate Gourmet</v>
      </c>
      <c r="C57" s="60" t="str">
        <f>'Demand Planning'!C558</f>
        <v>PROTEINI</v>
      </c>
      <c r="D57" s="60" t="str">
        <f>'Demand Planning'!D558</f>
        <v>01 GOLD</v>
      </c>
      <c r="E57" s="61">
        <f>'Demand Planning'!Y565</f>
        <v>46.730769230769234</v>
      </c>
      <c r="F57" s="61">
        <f>'Demand Planning'!Y561</f>
        <v>0</v>
      </c>
      <c r="G57" s="61">
        <f>'Demand Planning'!Y562</f>
        <v>0</v>
      </c>
      <c r="H57" s="61">
        <f>'Demand Planning'!Y563</f>
        <v>0</v>
      </c>
      <c r="I57" s="53">
        <f>'Demand Planning'!W566</f>
        <v>76.599999999999994</v>
      </c>
      <c r="J57" s="53">
        <f>'Demand Planning'!W567</f>
        <v>62.737142857142857</v>
      </c>
      <c r="K57" s="54">
        <f>COUNTIF('Demand Planning'!B560:AA560,"&lt;="&amp;MAX('Demand Planning'!B560:AA560)*0.05)</f>
        <v>0</v>
      </c>
      <c r="L57" s="55">
        <f>IFERROR(STDEV('Demand Planning'!B560:AA560)/AVERAGE('Demand Planning'!B560:AA560),0)</f>
        <v>0.56417768978148564</v>
      </c>
      <c r="M57" s="56">
        <f>IFERROR((AVERAGE('Demand Planning'!T560:AA560)-AVERAGE('Demand Planning'!B560:I560))/AVERAGE('Demand Planning'!B560:I560),0)</f>
        <v>0.65495207667731625</v>
      </c>
      <c r="N57" s="53">
        <f>IFERROR(ROUND(1.28*STDEV('Demand Planning'!B560:AA560),0),0)</f>
        <v>34</v>
      </c>
      <c r="O57" s="57" t="str">
        <f t="shared" si="0"/>
        <v>WMA-4</v>
      </c>
      <c r="P57" s="53">
        <f>SUM('Demand Planning'!AB560:AN560)</f>
        <v>1975</v>
      </c>
      <c r="Q57" s="58">
        <f>IFERROR('Demand Planning'!Y566/J57,0)</f>
        <v>23.765825667182803</v>
      </c>
    </row>
    <row r="58" spans="1:17" ht="15" customHeight="1" x14ac:dyDescent="0.25">
      <c r="A58" s="50" t="str">
        <f>'Demand Planning'!A568</f>
        <v>POL12878</v>
      </c>
      <c r="B58" s="50" t="str">
        <f>'Demand Planning'!B568</f>
        <v>Polleo 1st Bar 60g Chocolate Jaffa</v>
      </c>
      <c r="C58" s="51" t="str">
        <f>'Demand Planning'!C568</f>
        <v>RTD &amp; SNACKS</v>
      </c>
      <c r="D58" s="51" t="str">
        <f>'Demand Planning'!D568</f>
        <v>01 GOLD</v>
      </c>
      <c r="E58" s="52">
        <f>'Demand Planning'!Y575</f>
        <v>1003.7307692307693</v>
      </c>
      <c r="F58" s="52">
        <f>'Demand Planning'!Y571</f>
        <v>0</v>
      </c>
      <c r="G58" s="52">
        <f>'Demand Planning'!Y572</f>
        <v>0</v>
      </c>
      <c r="H58" s="52">
        <f>'Demand Planning'!Y573</f>
        <v>0</v>
      </c>
      <c r="I58" s="53">
        <f>'Demand Planning'!W576</f>
        <v>1582.7</v>
      </c>
      <c r="J58" s="53">
        <f>'Demand Planning'!W577</f>
        <v>1320.6533333333334</v>
      </c>
      <c r="K58" s="54">
        <f>COUNTIF('Demand Planning'!B570:AA570,"&lt;="&amp;MAX('Demand Planning'!B570:AA570)*0.05)</f>
        <v>9</v>
      </c>
      <c r="L58" s="55">
        <f>IFERROR(STDEV('Demand Planning'!B570:AA570)/AVERAGE('Demand Planning'!B570:AA570),0)</f>
        <v>0.95608050110750054</v>
      </c>
      <c r="M58" s="56">
        <f>IFERROR((AVERAGE('Demand Planning'!T570:AA570)-AVERAGE('Demand Planning'!B570:I570))/AVERAGE('Demand Planning'!B570:I570),0)</f>
        <v>104.06349206349206</v>
      </c>
      <c r="N58" s="53">
        <f>IFERROR(ROUND(1.28*STDEV('Demand Planning'!B570:AA570),0),0)</f>
        <v>1228</v>
      </c>
      <c r="O58" s="57" t="str">
        <f t="shared" si="0"/>
        <v>WMA-4</v>
      </c>
      <c r="P58" s="53">
        <f>SUM('Demand Planning'!AB570:AN570)</f>
        <v>20449</v>
      </c>
      <c r="Q58" s="58">
        <f>IFERROR('Demand Planning'!Y576/J58,0)</f>
        <v>67.558985956445795</v>
      </c>
    </row>
    <row r="59" spans="1:17" ht="15" customHeight="1" x14ac:dyDescent="0.25">
      <c r="A59" s="59" t="str">
        <f>'Demand Planning'!A578</f>
        <v>POL09724</v>
      </c>
      <c r="B59" s="59" t="str">
        <f>'Demand Planning'!B578</f>
        <v>Polleo 50% Protein Bar 50g Choco Crisp</v>
      </c>
      <c r="C59" s="60" t="str">
        <f>'Demand Planning'!C578</f>
        <v>RTD &amp; SNACKS</v>
      </c>
      <c r="D59" s="60" t="str">
        <f>'Demand Planning'!D578</f>
        <v>01 GOLD</v>
      </c>
      <c r="E59" s="61">
        <f>'Demand Planning'!Y585</f>
        <v>1739.8461538461538</v>
      </c>
      <c r="F59" s="61">
        <f>'Demand Planning'!Y581</f>
        <v>0</v>
      </c>
      <c r="G59" s="61">
        <f>'Demand Planning'!Y582</f>
        <v>0</v>
      </c>
      <c r="H59" s="61">
        <f>'Demand Planning'!Y583</f>
        <v>0</v>
      </c>
      <c r="I59" s="53">
        <f>'Demand Planning'!W586</f>
        <v>1358.6</v>
      </c>
      <c r="J59" s="53">
        <f>'Demand Planning'!W587</f>
        <v>1520.8</v>
      </c>
      <c r="K59" s="54">
        <f>COUNTIF('Demand Planning'!B580:AA580,"&lt;="&amp;MAX('Demand Planning'!B580:AA580)*0.05)</f>
        <v>1</v>
      </c>
      <c r="L59" s="55">
        <f>IFERROR(STDEV('Demand Planning'!B580:AA580)/AVERAGE('Demand Planning'!B580:AA580),0)</f>
        <v>0.55933449315457906</v>
      </c>
      <c r="M59" s="56">
        <f>IFERROR((AVERAGE('Demand Planning'!T580:AA580)-AVERAGE('Demand Planning'!B580:I580))/AVERAGE('Demand Planning'!B580:I580),0)</f>
        <v>-0.30311808701148213</v>
      </c>
      <c r="N59" s="53">
        <f>IFERROR(ROUND(1.28*STDEV('Demand Planning'!B580:AA580),0),0)</f>
        <v>1246</v>
      </c>
      <c r="O59" s="57" t="str">
        <f t="shared" si="0"/>
        <v>WMA-4</v>
      </c>
      <c r="P59" s="53">
        <f>SUM('Demand Planning'!AB580:AN580)</f>
        <v>19678</v>
      </c>
      <c r="Q59" s="58">
        <f>IFERROR('Demand Planning'!Y586/J59,0)</f>
        <v>27.460547080483956</v>
      </c>
    </row>
    <row r="60" spans="1:17" ht="15" customHeight="1" x14ac:dyDescent="0.25">
      <c r="A60" s="50" t="str">
        <f>'Demand Planning'!A588</f>
        <v>POL09894</v>
      </c>
      <c r="B60" s="50" t="str">
        <f>'Demand Planning'!B588</f>
        <v>Polleo 1st Whey 454g White Choco Buenissimo</v>
      </c>
      <c r="C60" s="51" t="str">
        <f>'Demand Planning'!C588</f>
        <v>PROTEINI</v>
      </c>
      <c r="D60" s="51" t="str">
        <f>'Demand Planning'!D588</f>
        <v>01 GOLD</v>
      </c>
      <c r="E60" s="52">
        <f>'Demand Planning'!Y595</f>
        <v>146.30769230769232</v>
      </c>
      <c r="F60" s="52">
        <f>'Demand Planning'!Y591</f>
        <v>0</v>
      </c>
      <c r="G60" s="52">
        <f>'Demand Planning'!Y592</f>
        <v>0</v>
      </c>
      <c r="H60" s="52">
        <f>'Demand Planning'!Y593</f>
        <v>0</v>
      </c>
      <c r="I60" s="53">
        <f>'Demand Planning'!W596</f>
        <v>137.85</v>
      </c>
      <c r="J60" s="53">
        <f>'Demand Planning'!W597</f>
        <v>130.40302325581393</v>
      </c>
      <c r="K60" s="54">
        <f>COUNTIF('Demand Planning'!B590:AA590,"&lt;="&amp;MAX('Demand Planning'!B590:AA590)*0.05)</f>
        <v>1</v>
      </c>
      <c r="L60" s="55">
        <f>IFERROR(STDEV('Demand Planning'!B590:AA590)/AVERAGE('Demand Planning'!B590:AA590),0)</f>
        <v>0.84048564181131846</v>
      </c>
      <c r="M60" s="56">
        <f>IFERROR((AVERAGE('Demand Planning'!T590:AA590)-AVERAGE('Demand Planning'!B590:I590))/AVERAGE('Demand Planning'!B590:I590),0)</f>
        <v>0.30377906976744184</v>
      </c>
      <c r="N60" s="53">
        <f>IFERROR(ROUND(1.28*STDEV('Demand Planning'!B590:AA590),0),0)</f>
        <v>157</v>
      </c>
      <c r="O60" s="57" t="str">
        <f t="shared" si="0"/>
        <v>WMA-4</v>
      </c>
      <c r="P60" s="53">
        <f>SUM('Demand Planning'!AB590:AN590)</f>
        <v>1617</v>
      </c>
      <c r="Q60" s="58">
        <f>IFERROR('Demand Planning'!Y596/J60,0)</f>
        <v>13.151535579322069</v>
      </c>
    </row>
    <row r="61" spans="1:17" ht="15" customHeight="1" x14ac:dyDescent="0.25">
      <c r="A61" s="59" t="str">
        <f>'Demand Planning'!A598</f>
        <v>POL09890</v>
      </c>
      <c r="B61" s="59" t="str">
        <f>'Demand Planning'!B598</f>
        <v>Polleo 1st Whey 454g Chocolate Banana</v>
      </c>
      <c r="C61" s="60" t="str">
        <f>'Demand Planning'!C598</f>
        <v>PROTEINI</v>
      </c>
      <c r="D61" s="60" t="str">
        <f>'Demand Planning'!D598</f>
        <v>01 GOLD</v>
      </c>
      <c r="E61" s="61">
        <f>'Demand Planning'!Y605</f>
        <v>132.5</v>
      </c>
      <c r="F61" s="61">
        <f>'Demand Planning'!Y601</f>
        <v>0</v>
      </c>
      <c r="G61" s="61">
        <f>'Demand Planning'!Y602</f>
        <v>0</v>
      </c>
      <c r="H61" s="61">
        <f>'Demand Planning'!Y603</f>
        <v>0</v>
      </c>
      <c r="I61" s="53">
        <f>'Demand Planning'!W606</f>
        <v>103.825</v>
      </c>
      <c r="J61" s="53">
        <f>'Demand Planning'!W607</f>
        <v>104.89500000000001</v>
      </c>
      <c r="K61" s="54">
        <f>COUNTIF('Demand Planning'!B600:AA600,"&lt;="&amp;MAX('Demand Planning'!B600:AA600)*0.05)</f>
        <v>1</v>
      </c>
      <c r="L61" s="55">
        <f>IFERROR(STDEV('Demand Planning'!B600:AA600)/AVERAGE('Demand Planning'!B600:AA600),0)</f>
        <v>0.67738529405106929</v>
      </c>
      <c r="M61" s="56">
        <f>IFERROR((AVERAGE('Demand Planning'!T600:AA600)-AVERAGE('Demand Planning'!B600:I600))/AVERAGE('Demand Planning'!B600:I600),0)</f>
        <v>-6.3604240282685515E-3</v>
      </c>
      <c r="N61" s="53">
        <f>IFERROR(ROUND(1.28*STDEV('Demand Planning'!B600:AA600),0),0)</f>
        <v>115</v>
      </c>
      <c r="O61" s="57" t="str">
        <f t="shared" si="0"/>
        <v>Hybrid</v>
      </c>
      <c r="P61" s="53">
        <f>SUM('Demand Planning'!AB600:AN600)</f>
        <v>1055</v>
      </c>
      <c r="Q61" s="58">
        <f>IFERROR('Demand Planning'!Y606/J61,0)</f>
        <v>3.2699366032699362</v>
      </c>
    </row>
    <row r="62" spans="1:17" ht="15" customHeight="1" x14ac:dyDescent="0.25">
      <c r="A62" s="50" t="str">
        <f>'Demand Planning'!A608</f>
        <v>POL09850</v>
      </c>
      <c r="B62" s="50" t="str">
        <f>'Demand Planning'!B608</f>
        <v>Polleo Omega-3 Fish Oil 250 softgels</v>
      </c>
      <c r="C62" s="51" t="str">
        <f>'Demand Planning'!C608</f>
        <v>SPORTSKA PREHRANA</v>
      </c>
      <c r="D62" s="51" t="str">
        <f>'Demand Planning'!D608</f>
        <v>01 GOLD</v>
      </c>
      <c r="E62" s="52">
        <f>'Demand Planning'!Y615</f>
        <v>80.038461538461533</v>
      </c>
      <c r="F62" s="52">
        <f>'Demand Planning'!Y611</f>
        <v>0</v>
      </c>
      <c r="G62" s="52">
        <f>'Demand Planning'!Y612</f>
        <v>0</v>
      </c>
      <c r="H62" s="52">
        <f>'Demand Planning'!Y613</f>
        <v>0</v>
      </c>
      <c r="I62" s="53">
        <f>'Demand Planning'!W616</f>
        <v>100.7</v>
      </c>
      <c r="J62" s="53">
        <f>'Demand Planning'!W617</f>
        <v>93.202222222222218</v>
      </c>
      <c r="K62" s="54">
        <f>COUNTIF('Demand Planning'!B610:AA610,"&lt;="&amp;MAX('Demand Planning'!B610:AA610)*0.05)</f>
        <v>7</v>
      </c>
      <c r="L62" s="55">
        <f>IFERROR(STDEV('Demand Planning'!B610:AA610)/AVERAGE('Demand Planning'!B610:AA610),0)</f>
        <v>1.0105129448238632</v>
      </c>
      <c r="M62" s="56">
        <f>IFERROR((AVERAGE('Demand Planning'!T610:AA610)-AVERAGE('Demand Planning'!B610:I610))/AVERAGE('Demand Planning'!B610:I610),0)</f>
        <v>-0.21565731166912852</v>
      </c>
      <c r="N62" s="53">
        <f>IFERROR(ROUND(1.28*STDEV('Demand Planning'!B610:AA610),0),0)</f>
        <v>104</v>
      </c>
      <c r="O62" s="57" t="str">
        <f t="shared" si="0"/>
        <v>Hybrid</v>
      </c>
      <c r="P62" s="53">
        <f>SUM('Demand Planning'!AB610:AN610)</f>
        <v>1638</v>
      </c>
      <c r="Q62" s="58">
        <f>IFERROR('Demand Planning'!Y616/J62,0)</f>
        <v>7.274504661309936</v>
      </c>
    </row>
    <row r="63" spans="1:17" ht="15" customHeight="1" x14ac:dyDescent="0.25">
      <c r="A63" s="59" t="str">
        <f>'Demand Planning'!A618</f>
        <v>POL09900</v>
      </c>
      <c r="B63" s="59" t="str">
        <f>'Demand Planning'!B618</f>
        <v>Polleo 1st Whey 2,27kg Chocolate-Hazelnut</v>
      </c>
      <c r="C63" s="60" t="str">
        <f>'Demand Planning'!C618</f>
        <v>PROTEINI</v>
      </c>
      <c r="D63" s="60" t="str">
        <f>'Demand Planning'!D618</f>
        <v>01 GOLD</v>
      </c>
      <c r="E63" s="61">
        <f>'Demand Planning'!Y625</f>
        <v>42.5</v>
      </c>
      <c r="F63" s="61">
        <f>'Demand Planning'!Y621</f>
        <v>0</v>
      </c>
      <c r="G63" s="61">
        <f>'Demand Planning'!Y622</f>
        <v>0</v>
      </c>
      <c r="H63" s="61">
        <f>'Demand Planning'!Y623</f>
        <v>0</v>
      </c>
      <c r="I63" s="53">
        <f>'Demand Planning'!W626</f>
        <v>63.55</v>
      </c>
      <c r="J63" s="53">
        <f>'Demand Planning'!W627</f>
        <v>53.961578947368416</v>
      </c>
      <c r="K63" s="54">
        <f>COUNTIF('Demand Planning'!B620:AA620,"&lt;="&amp;MAX('Demand Planning'!B620:AA620)*0.05)</f>
        <v>0</v>
      </c>
      <c r="L63" s="55">
        <f>IFERROR(STDEV('Demand Planning'!B620:AA620)/AVERAGE('Demand Planning'!B620:AA620),0)</f>
        <v>0.44386475074623499</v>
      </c>
      <c r="M63" s="56">
        <f>IFERROR((AVERAGE('Demand Planning'!T620:AA620)-AVERAGE('Demand Planning'!B620:I620))/AVERAGE('Demand Planning'!B620:I620),0)</f>
        <v>0.31578947368421051</v>
      </c>
      <c r="N63" s="53">
        <f>IFERROR(ROUND(1.28*STDEV('Demand Planning'!B620:AA620),0),0)</f>
        <v>24</v>
      </c>
      <c r="O63" s="57" t="str">
        <f t="shared" si="0"/>
        <v>WMA-4</v>
      </c>
      <c r="P63" s="53">
        <f>SUM('Demand Planning'!AB620:AN620)</f>
        <v>663</v>
      </c>
      <c r="Q63" s="58">
        <f>IFERROR('Demand Planning'!Y626/J63,0)</f>
        <v>5.6336379685351181</v>
      </c>
    </row>
    <row r="64" spans="1:17" ht="15" customHeight="1" x14ac:dyDescent="0.25">
      <c r="A64" s="50" t="str">
        <f>'Demand Planning'!A628</f>
        <v>POL12608</v>
      </c>
      <c r="B64" s="50" t="str">
        <f>'Demand Planning'!B628</f>
        <v>Polleo 1st Whey 4,5kg Vanilla Madagascar</v>
      </c>
      <c r="C64" s="51" t="str">
        <f>'Demand Planning'!C628</f>
        <v>PROTEINI</v>
      </c>
      <c r="D64" s="51" t="str">
        <f>'Demand Planning'!D628</f>
        <v>01 GOLD</v>
      </c>
      <c r="E64" s="52">
        <f>'Demand Planning'!Y635</f>
        <v>17.26923076923077</v>
      </c>
      <c r="F64" s="52">
        <f>'Demand Planning'!Y631</f>
        <v>0</v>
      </c>
      <c r="G64" s="52">
        <f>'Demand Planning'!Y632</f>
        <v>0</v>
      </c>
      <c r="H64" s="52">
        <f>'Demand Planning'!Y633</f>
        <v>0</v>
      </c>
      <c r="I64" s="53">
        <f>'Demand Planning'!W636</f>
        <v>12</v>
      </c>
      <c r="J64" s="53">
        <f>'Demand Planning'!W637</f>
        <v>13.01</v>
      </c>
      <c r="K64" s="54">
        <f>COUNTIF('Demand Planning'!B630:AA630,"&lt;="&amp;MAX('Demand Planning'!B630:AA630)*0.05)</f>
        <v>1</v>
      </c>
      <c r="L64" s="55">
        <f>IFERROR(STDEV('Demand Planning'!B630:AA630)/AVERAGE('Demand Planning'!B630:AA630),0)</f>
        <v>0.90059831556878189</v>
      </c>
      <c r="M64" s="56">
        <f>IFERROR((AVERAGE('Demand Planning'!T630:AA630)-AVERAGE('Demand Planning'!B630:I630))/AVERAGE('Demand Planning'!B630:I630),0)</f>
        <v>-0.42514970059880242</v>
      </c>
      <c r="N64" s="53">
        <f>IFERROR(ROUND(1.28*STDEV('Demand Planning'!B630:AA630),0),0)</f>
        <v>20</v>
      </c>
      <c r="O64" s="57" t="str">
        <f t="shared" si="0"/>
        <v>WMA-4</v>
      </c>
      <c r="P64" s="53">
        <f>SUM('Demand Planning'!AB630:AN630)</f>
        <v>223</v>
      </c>
      <c r="Q64" s="58">
        <f>IFERROR('Demand Planning'!Y636/J64,0)</f>
        <v>6.5334358186010766</v>
      </c>
    </row>
    <row r="65" spans="1:17" ht="15" customHeight="1" x14ac:dyDescent="0.25">
      <c r="A65" s="59" t="str">
        <f>'Demand Planning'!A638</f>
        <v>ZOE12351</v>
      </c>
      <c r="B65" s="59" t="str">
        <f>'Demand Planning'!B638</f>
        <v>ZOE Whey 454g Belgian Choco Fantasy</v>
      </c>
      <c r="C65" s="60" t="str">
        <f>'Demand Planning'!C638</f>
        <v>PROTEINI</v>
      </c>
      <c r="D65" s="60" t="str">
        <f>'Demand Planning'!D638</f>
        <v>01 GOLD</v>
      </c>
      <c r="E65" s="61">
        <f>'Demand Planning'!Y645</f>
        <v>117.92307692307692</v>
      </c>
      <c r="F65" s="61">
        <f>'Demand Planning'!Y641</f>
        <v>0</v>
      </c>
      <c r="G65" s="61">
        <f>'Demand Planning'!Y642</f>
        <v>0</v>
      </c>
      <c r="H65" s="61">
        <f>'Demand Planning'!Y643</f>
        <v>0</v>
      </c>
      <c r="I65" s="53">
        <f>'Demand Planning'!W646</f>
        <v>83.174999999999997</v>
      </c>
      <c r="J65" s="53">
        <f>'Demand Planning'!W647</f>
        <v>84.732272727272715</v>
      </c>
      <c r="K65" s="54">
        <f>COUNTIF('Demand Planning'!B640:AA640,"&lt;="&amp;MAX('Demand Planning'!B640:AA640)*0.05)</f>
        <v>4</v>
      </c>
      <c r="L65" s="55">
        <f>IFERROR(STDEV('Demand Planning'!B640:AA640)/AVERAGE('Demand Planning'!B640:AA640),0)</f>
        <v>0.96347995636987305</v>
      </c>
      <c r="M65" s="56">
        <f>IFERROR((AVERAGE('Demand Planning'!T640:AA640)-AVERAGE('Demand Planning'!B640:I640))/AVERAGE('Demand Planning'!B640:I640),0)</f>
        <v>-0.36065573770491804</v>
      </c>
      <c r="N65" s="53">
        <f>IFERROR(ROUND(1.28*STDEV('Demand Planning'!B640:AA640),0),0)</f>
        <v>145</v>
      </c>
      <c r="O65" s="57" t="str">
        <f t="shared" si="0"/>
        <v>WMA-4</v>
      </c>
      <c r="P65" s="53">
        <f>SUM('Demand Planning'!AB640:AN640)</f>
        <v>1003</v>
      </c>
      <c r="Q65" s="58">
        <f>IFERROR('Demand Planning'!Y646/J65,0)</f>
        <v>10.503671993605529</v>
      </c>
    </row>
    <row r="66" spans="1:17" ht="15" customHeight="1" x14ac:dyDescent="0.25">
      <c r="A66" s="50" t="str">
        <f>'Demand Planning'!A648</f>
        <v>POL12607</v>
      </c>
      <c r="B66" s="50" t="str">
        <f>'Demand Planning'!B648</f>
        <v>Polleo 1st Whey 4,5kg Swiss Chocolate Supreme</v>
      </c>
      <c r="C66" s="51" t="str">
        <f>'Demand Planning'!C648</f>
        <v>PROTEINI</v>
      </c>
      <c r="D66" s="51" t="str">
        <f>'Demand Planning'!D648</f>
        <v>01 GOLD</v>
      </c>
      <c r="E66" s="52">
        <f>'Demand Planning'!Y655</f>
        <v>21.53846153846154</v>
      </c>
      <c r="F66" s="52">
        <f>'Demand Planning'!Y651</f>
        <v>0</v>
      </c>
      <c r="G66" s="52">
        <f>'Demand Planning'!Y652</f>
        <v>0</v>
      </c>
      <c r="H66" s="52">
        <f>'Demand Planning'!Y653</f>
        <v>0</v>
      </c>
      <c r="I66" s="53">
        <f>'Demand Planning'!W656</f>
        <v>20.3</v>
      </c>
      <c r="J66" s="53">
        <f>'Demand Planning'!W657</f>
        <v>19.3</v>
      </c>
      <c r="K66" s="54">
        <f>COUNTIF('Demand Planning'!B650:AA650,"&lt;="&amp;MAX('Demand Planning'!B650:AA650)*0.05)</f>
        <v>0</v>
      </c>
      <c r="L66" s="55">
        <f>IFERROR(STDEV('Demand Planning'!B650:AA650)/AVERAGE('Demand Planning'!B650:AA650),0)</f>
        <v>0.74404369522774894</v>
      </c>
      <c r="M66" s="56">
        <f>IFERROR((AVERAGE('Demand Planning'!T650:AA650)-AVERAGE('Demand Planning'!B650:I650))/AVERAGE('Demand Planning'!B650:I650),0)</f>
        <v>-0.28140703517587939</v>
      </c>
      <c r="N66" s="53">
        <f>IFERROR(ROUND(1.28*STDEV('Demand Planning'!B650:AA650),0),0)</f>
        <v>21</v>
      </c>
      <c r="O66" s="57" t="str">
        <f t="shared" ref="O66:O129" si="1">IF(L66&lt;0.3,"Clean RR",IF(OR(M66&gt;0.3,M66&lt;-0.3),"WMA-4","Hybrid"))</f>
        <v>Hybrid</v>
      </c>
      <c r="P66" s="53">
        <f>SUM('Demand Planning'!AB650:AN650)</f>
        <v>247</v>
      </c>
      <c r="Q66" s="58">
        <f>IFERROR('Demand Planning'!Y656/J66,0)</f>
        <v>7.5129533678756477</v>
      </c>
    </row>
    <row r="67" spans="1:17" ht="15" customHeight="1" x14ac:dyDescent="0.25">
      <c r="A67" s="59" t="str">
        <f>'Demand Planning'!A658</f>
        <v>POL12794</v>
      </c>
      <c r="B67" s="59" t="str">
        <f>'Demand Planning'!B658</f>
        <v>Polleo Creatine Ethyl Ester 120 caps</v>
      </c>
      <c r="C67" s="60" t="str">
        <f>'Demand Planning'!C658</f>
        <v>SPORTSKA PREHRANA</v>
      </c>
      <c r="D67" s="60" t="str">
        <f>'Demand Planning'!D658</f>
        <v>01 GOLD</v>
      </c>
      <c r="E67" s="61">
        <f>'Demand Planning'!Y665</f>
        <v>50.807692307692307</v>
      </c>
      <c r="F67" s="61">
        <f>'Demand Planning'!Y661</f>
        <v>0</v>
      </c>
      <c r="G67" s="61">
        <f>'Demand Planning'!Y662</f>
        <v>0</v>
      </c>
      <c r="H67" s="61">
        <f>'Demand Planning'!Y663</f>
        <v>0</v>
      </c>
      <c r="I67" s="53">
        <f>'Demand Planning'!W666</f>
        <v>17.137499999999999</v>
      </c>
      <c r="J67" s="53">
        <f>'Demand Planning'!W667</f>
        <v>22.692256097560975</v>
      </c>
      <c r="K67" s="54">
        <f>COUNTIF('Demand Planning'!B660:AA660,"&lt;="&amp;MAX('Demand Planning'!B660:AA660)*0.05)</f>
        <v>2</v>
      </c>
      <c r="L67" s="55">
        <f>IFERROR(STDEV('Demand Planning'!B660:AA660)/AVERAGE('Demand Planning'!B660:AA660),0)</f>
        <v>1.0979840061454886</v>
      </c>
      <c r="M67" s="56">
        <f>IFERROR((AVERAGE('Demand Planning'!T660:AA660)-AVERAGE('Demand Planning'!B660:I660))/AVERAGE('Demand Planning'!B660:I660),0)</f>
        <v>-0.45</v>
      </c>
      <c r="N67" s="53">
        <f>IFERROR(ROUND(1.28*STDEV('Demand Planning'!B660:AA660),0),0)</f>
        <v>71</v>
      </c>
      <c r="O67" s="57" t="str">
        <f t="shared" si="1"/>
        <v>WMA-4</v>
      </c>
      <c r="P67" s="53">
        <f>SUM('Demand Planning'!AB660:AN660)</f>
        <v>195</v>
      </c>
      <c r="Q67" s="58">
        <f>IFERROR('Demand Planning'!Y666/J67,0)</f>
        <v>24.942429592130118</v>
      </c>
    </row>
    <row r="68" spans="1:17" ht="15" customHeight="1" x14ac:dyDescent="0.25">
      <c r="A68" s="50" t="str">
        <f>'Demand Planning'!A668</f>
        <v>POL09805</v>
      </c>
      <c r="B68" s="50" t="str">
        <f>'Demand Planning'!B668</f>
        <v>Polleo L-Carnitine Mega 60 caps</v>
      </c>
      <c r="C68" s="51" t="str">
        <f>'Demand Planning'!C668</f>
        <v>SPORTSKA PREHRANA</v>
      </c>
      <c r="D68" s="51" t="str">
        <f>'Demand Planning'!D668</f>
        <v>01 GOLD</v>
      </c>
      <c r="E68" s="52">
        <f>'Demand Planning'!Y675</f>
        <v>53.230769230769234</v>
      </c>
      <c r="F68" s="52">
        <f>'Demand Planning'!Y671</f>
        <v>0</v>
      </c>
      <c r="G68" s="52">
        <f>'Demand Planning'!Y672</f>
        <v>0</v>
      </c>
      <c r="H68" s="52">
        <f>'Demand Planning'!Y673</f>
        <v>0</v>
      </c>
      <c r="I68" s="53">
        <f>'Demand Planning'!W676</f>
        <v>64.8</v>
      </c>
      <c r="J68" s="53">
        <f>'Demand Planning'!W677</f>
        <v>64.213333333333338</v>
      </c>
      <c r="K68" s="54">
        <f>COUNTIF('Demand Planning'!B670:AA670,"&lt;="&amp;MAX('Demand Planning'!B670:AA670)*0.05)</f>
        <v>1</v>
      </c>
      <c r="L68" s="55">
        <f>IFERROR(STDEV('Demand Planning'!B670:AA670)/AVERAGE('Demand Planning'!B670:AA670),0)</f>
        <v>0.92383912723018868</v>
      </c>
      <c r="M68" s="56">
        <f>IFERROR((AVERAGE('Demand Planning'!T670:AA670)-AVERAGE('Demand Planning'!B670:I670))/AVERAGE('Demand Planning'!B670:I670),0)</f>
        <v>-0.55000000000000004</v>
      </c>
      <c r="N68" s="53">
        <f>IFERROR(ROUND(1.28*STDEV('Demand Planning'!B670:AA670),0),0)</f>
        <v>63</v>
      </c>
      <c r="O68" s="57" t="str">
        <f t="shared" si="1"/>
        <v>WMA-4</v>
      </c>
      <c r="P68" s="53">
        <f>SUM('Demand Planning'!AB670:AN670)</f>
        <v>828</v>
      </c>
      <c r="Q68" s="58">
        <f>IFERROR('Demand Planning'!Y676/J68,0)</f>
        <v>8.923380398671096</v>
      </c>
    </row>
    <row r="69" spans="1:17" ht="15" customHeight="1" x14ac:dyDescent="0.25">
      <c r="A69" s="59" t="str">
        <f>'Demand Planning'!A678</f>
        <v>POL09783</v>
      </c>
      <c r="B69" s="59" t="str">
        <f>'Demand Planning'!B678</f>
        <v>Polleo Isotonic Sports Drink 500g Refreshing Lemon-lime</v>
      </c>
      <c r="C69" s="60" t="str">
        <f>'Demand Planning'!C678</f>
        <v>SPORTSKA PREHRANA</v>
      </c>
      <c r="D69" s="60" t="str">
        <f>'Demand Planning'!D678</f>
        <v>01 GOLD</v>
      </c>
      <c r="E69" s="61">
        <f>'Demand Planning'!Y685</f>
        <v>160.92307692307693</v>
      </c>
      <c r="F69" s="61">
        <f>'Demand Planning'!Y681</f>
        <v>0</v>
      </c>
      <c r="G69" s="61">
        <f>'Demand Planning'!Y682</f>
        <v>0</v>
      </c>
      <c r="H69" s="61">
        <f>'Demand Planning'!Y683</f>
        <v>0</v>
      </c>
      <c r="I69" s="53">
        <f>'Demand Planning'!W686</f>
        <v>201.4</v>
      </c>
      <c r="J69" s="53">
        <f>'Demand Planning'!W687</f>
        <v>181.33230769230769</v>
      </c>
      <c r="K69" s="54">
        <f>COUNTIF('Demand Planning'!B680:AA680,"&lt;="&amp;MAX('Demand Planning'!B680:AA680)*0.05)</f>
        <v>1</v>
      </c>
      <c r="L69" s="55">
        <f>IFERROR(STDEV('Demand Planning'!B680:AA680)/AVERAGE('Demand Planning'!B680:AA680),0)</f>
        <v>0.58441268942663194</v>
      </c>
      <c r="M69" s="56">
        <f>IFERROR((AVERAGE('Demand Planning'!T680:AA680)-AVERAGE('Demand Planning'!B680:I680))/AVERAGE('Demand Planning'!B680:I680),0)</f>
        <v>0.59106529209621994</v>
      </c>
      <c r="N69" s="53">
        <f>IFERROR(ROUND(1.28*STDEV('Demand Planning'!B680:AA680),0),0)</f>
        <v>120</v>
      </c>
      <c r="O69" s="57" t="str">
        <f t="shared" si="1"/>
        <v>WMA-4</v>
      </c>
      <c r="P69" s="53">
        <f>SUM('Demand Planning'!AB680:AN680)</f>
        <v>2566</v>
      </c>
      <c r="Q69" s="58">
        <f>IFERROR('Demand Planning'!Y686/J69,0)</f>
        <v>9.2702730219062328</v>
      </c>
    </row>
    <row r="70" spans="1:17" ht="15" customHeight="1" x14ac:dyDescent="0.25">
      <c r="A70" s="50" t="str">
        <f>'Demand Planning'!A688</f>
        <v>POL12848</v>
      </c>
      <c r="B70" s="50" t="str">
        <f>'Demand Planning'!B688</f>
        <v>Polleo Premium HydroX Whey 1,8kg Chocolate Gourmet</v>
      </c>
      <c r="C70" s="51" t="str">
        <f>'Demand Planning'!C688</f>
        <v>PROTEINI</v>
      </c>
      <c r="D70" s="51" t="str">
        <f>'Demand Planning'!D688</f>
        <v>01 GOLD</v>
      </c>
      <c r="E70" s="52">
        <f>'Demand Planning'!Y695</f>
        <v>35.884615384615387</v>
      </c>
      <c r="F70" s="52">
        <f>'Demand Planning'!Y691</f>
        <v>0</v>
      </c>
      <c r="G70" s="52">
        <f>'Demand Planning'!Y692</f>
        <v>0</v>
      </c>
      <c r="H70" s="52">
        <f>'Demand Planning'!Y693</f>
        <v>0</v>
      </c>
      <c r="I70" s="53">
        <f>'Demand Planning'!W696</f>
        <v>47.5</v>
      </c>
      <c r="J70" s="53">
        <f>'Demand Planning'!W697</f>
        <v>42.016666666666666</v>
      </c>
      <c r="K70" s="54">
        <f>COUNTIF('Demand Planning'!B690:AA690,"&lt;="&amp;MAX('Demand Planning'!B690:AA690)*0.05)</f>
        <v>4</v>
      </c>
      <c r="L70" s="55">
        <f>IFERROR(STDEV('Demand Planning'!B690:AA690)/AVERAGE('Demand Planning'!B690:AA690),0)</f>
        <v>0.88177503138427249</v>
      </c>
      <c r="M70" s="56">
        <f>IFERROR((AVERAGE('Demand Planning'!T690:AA690)-AVERAGE('Demand Planning'!B690:I690))/AVERAGE('Demand Planning'!B690:I690),0)</f>
        <v>2.0666666666666669</v>
      </c>
      <c r="N70" s="53">
        <f>IFERROR(ROUND(1.28*STDEV('Demand Planning'!B690:AA690),0),0)</f>
        <v>41</v>
      </c>
      <c r="O70" s="57" t="str">
        <f t="shared" si="1"/>
        <v>WMA-4</v>
      </c>
      <c r="P70" s="53">
        <f>SUM('Demand Planning'!AB690:AN690)</f>
        <v>569</v>
      </c>
      <c r="Q70" s="58">
        <f>IFERROR('Demand Planning'!Y696/J70,0)</f>
        <v>7.2352241174137246</v>
      </c>
    </row>
    <row r="71" spans="1:17" ht="15" customHeight="1" x14ac:dyDescent="0.25">
      <c r="A71" s="59" t="str">
        <f>'Demand Planning'!A698</f>
        <v>POL09792</v>
      </c>
      <c r="B71" s="59" t="str">
        <f>'Demand Planning'!B698</f>
        <v>Polleo ZMA 90 caps</v>
      </c>
      <c r="C71" s="60" t="str">
        <f>'Demand Planning'!C698</f>
        <v>SPORTSKA PREHRANA</v>
      </c>
      <c r="D71" s="60" t="str">
        <f>'Demand Planning'!D698</f>
        <v>01 GOLD</v>
      </c>
      <c r="E71" s="61">
        <f>'Demand Planning'!Y705</f>
        <v>39.346153846153847</v>
      </c>
      <c r="F71" s="61">
        <f>'Demand Planning'!Y701</f>
        <v>0</v>
      </c>
      <c r="G71" s="61">
        <f>'Demand Planning'!Y702</f>
        <v>0</v>
      </c>
      <c r="H71" s="61">
        <f>'Demand Planning'!Y703</f>
        <v>0</v>
      </c>
      <c r="I71" s="53">
        <f>'Demand Planning'!W706</f>
        <v>46.9</v>
      </c>
      <c r="J71" s="53">
        <f>'Demand Planning'!W707</f>
        <v>48.291351351351352</v>
      </c>
      <c r="K71" s="54">
        <f>COUNTIF('Demand Planning'!B700:AA700,"&lt;="&amp;MAX('Demand Planning'!B700:AA700)*0.05)</f>
        <v>1</v>
      </c>
      <c r="L71" s="55">
        <f>IFERROR(STDEV('Demand Planning'!B700:AA700)/AVERAGE('Demand Planning'!B700:AA700),0)</f>
        <v>1.5628484559789726</v>
      </c>
      <c r="M71" s="56">
        <f>IFERROR((AVERAGE('Demand Planning'!T700:AA700)-AVERAGE('Demand Planning'!B700:I700))/AVERAGE('Demand Planning'!B700:I700),0)</f>
        <v>-0.89765458422174838</v>
      </c>
      <c r="N71" s="53">
        <f>IFERROR(ROUND(1.28*STDEV('Demand Planning'!B700:AA700),0),0)</f>
        <v>79</v>
      </c>
      <c r="O71" s="57" t="str">
        <f t="shared" si="1"/>
        <v>WMA-4</v>
      </c>
      <c r="P71" s="53">
        <f>SUM('Demand Planning'!AB700:AN700)</f>
        <v>630</v>
      </c>
      <c r="Q71" s="58">
        <f>IFERROR('Demand Planning'!Y706/J71,0)</f>
        <v>17.208050235619382</v>
      </c>
    </row>
    <row r="72" spans="1:17" ht="15" customHeight="1" x14ac:dyDescent="0.25">
      <c r="A72" s="50" t="str">
        <f>'Demand Planning'!A708</f>
        <v>ZOE12391</v>
      </c>
      <c r="B72" s="50" t="str">
        <f>'Demand Planning'!B708</f>
        <v>ZOE Protein Bar 50g White Choco Strawberry</v>
      </c>
      <c r="C72" s="51" t="str">
        <f>'Demand Planning'!C708</f>
        <v>RTD &amp; SNACKS</v>
      </c>
      <c r="D72" s="51" t="str">
        <f>'Demand Planning'!D708</f>
        <v>01 GOLD</v>
      </c>
      <c r="E72" s="52">
        <f>'Demand Planning'!Y715</f>
        <v>893.46153846153845</v>
      </c>
      <c r="F72" s="52">
        <f>'Demand Planning'!Y711</f>
        <v>0</v>
      </c>
      <c r="G72" s="52">
        <f>'Demand Planning'!Y712</f>
        <v>0</v>
      </c>
      <c r="H72" s="52">
        <f>'Demand Planning'!Y713</f>
        <v>0</v>
      </c>
      <c r="I72" s="53">
        <f>'Demand Planning'!W716</f>
        <v>1149.4000000000001</v>
      </c>
      <c r="J72" s="53">
        <f>'Demand Planning'!W717</f>
        <v>1036.0679069767443</v>
      </c>
      <c r="K72" s="54">
        <f>COUNTIF('Demand Planning'!B710:AA710,"&lt;="&amp;MAX('Demand Planning'!B710:AA710)*0.05)</f>
        <v>4</v>
      </c>
      <c r="L72" s="55">
        <f>IFERROR(STDEV('Demand Planning'!B710:AA710)/AVERAGE('Demand Planning'!B710:AA710),0)</f>
        <v>0.76590023557856468</v>
      </c>
      <c r="M72" s="56">
        <f>IFERROR((AVERAGE('Demand Planning'!T710:AA710)-AVERAGE('Demand Planning'!B710:I710))/AVERAGE('Demand Planning'!B710:I710),0)</f>
        <v>-0.22269474120941812</v>
      </c>
      <c r="N72" s="53">
        <f>IFERROR(ROUND(1.28*STDEV('Demand Planning'!B710:AA710),0),0)</f>
        <v>876</v>
      </c>
      <c r="O72" s="57" t="str">
        <f t="shared" si="1"/>
        <v>Hybrid</v>
      </c>
      <c r="P72" s="53">
        <f>SUM('Demand Planning'!AB710:AN710)</f>
        <v>16057</v>
      </c>
      <c r="Q72" s="58">
        <f>IFERROR('Demand Planning'!Y716/J72,0)</f>
        <v>10.337160265152772</v>
      </c>
    </row>
    <row r="73" spans="1:17" ht="15" customHeight="1" x14ac:dyDescent="0.25">
      <c r="A73" s="59" t="str">
        <f>'Demand Planning'!A718</f>
        <v>POL12750</v>
      </c>
      <c r="B73" s="59" t="str">
        <f>'Demand Planning'!B718</f>
        <v>Polleo Premium HydroX Whey 454g Vanilla Gourmet</v>
      </c>
      <c r="C73" s="60" t="str">
        <f>'Demand Planning'!C718</f>
        <v>PROTEINI</v>
      </c>
      <c r="D73" s="60" t="str">
        <f>'Demand Planning'!D718</f>
        <v>01 GOLD</v>
      </c>
      <c r="E73" s="61">
        <f>'Demand Planning'!Y725</f>
        <v>44.192307692307693</v>
      </c>
      <c r="F73" s="61">
        <f>'Demand Planning'!Y721</f>
        <v>0</v>
      </c>
      <c r="G73" s="61">
        <f>'Demand Planning'!Y722</f>
        <v>0</v>
      </c>
      <c r="H73" s="61">
        <f>'Demand Planning'!Y723</f>
        <v>0</v>
      </c>
      <c r="I73" s="53">
        <f>'Demand Planning'!W726</f>
        <v>81.7</v>
      </c>
      <c r="J73" s="53">
        <f>'Demand Planning'!W727</f>
        <v>63.863243243243247</v>
      </c>
      <c r="K73" s="54">
        <f>COUNTIF('Demand Planning'!B720:AA720,"&lt;="&amp;MAX('Demand Planning'!B720:AA720)*0.05)</f>
        <v>9</v>
      </c>
      <c r="L73" s="55">
        <f>IFERROR(STDEV('Demand Planning'!B720:AA720)/AVERAGE('Demand Planning'!B720:AA720),0)</f>
        <v>1.4068518945754469</v>
      </c>
      <c r="M73" s="56">
        <f>IFERROR((AVERAGE('Demand Planning'!T720:AA720)-AVERAGE('Demand Planning'!B720:I720))/AVERAGE('Demand Planning'!B720:I720),0)</f>
        <v>32.782608695652172</v>
      </c>
      <c r="N73" s="53">
        <f>IFERROR(ROUND(1.28*STDEV('Demand Planning'!B720:AA720),0),0)</f>
        <v>80</v>
      </c>
      <c r="O73" s="57" t="str">
        <f t="shared" si="1"/>
        <v>WMA-4</v>
      </c>
      <c r="P73" s="53">
        <f>SUM('Demand Planning'!AB720:AN720)</f>
        <v>2146</v>
      </c>
      <c r="Q73" s="58">
        <f>IFERROR('Demand Planning'!Y726/J73,0)</f>
        <v>18.946735846022328</v>
      </c>
    </row>
    <row r="74" spans="1:17" ht="15" customHeight="1" x14ac:dyDescent="0.25">
      <c r="A74" s="50" t="str">
        <f>'Demand Planning'!A728</f>
        <v>POL09849</v>
      </c>
      <c r="B74" s="50" t="str">
        <f>'Demand Planning'!B728</f>
        <v>Polleo Omega-3 Fish Oil 90 softgels</v>
      </c>
      <c r="C74" s="51" t="str">
        <f>'Demand Planning'!C728</f>
        <v>SPORTSKA PREHRANA</v>
      </c>
      <c r="D74" s="51" t="str">
        <f>'Demand Planning'!D728</f>
        <v>01 GOLD</v>
      </c>
      <c r="E74" s="52">
        <f>'Demand Planning'!Y735</f>
        <v>149.42307692307693</v>
      </c>
      <c r="F74" s="52">
        <f>'Demand Planning'!Y731</f>
        <v>0</v>
      </c>
      <c r="G74" s="52">
        <f>'Demand Planning'!Y732</f>
        <v>0</v>
      </c>
      <c r="H74" s="52">
        <f>'Demand Planning'!Y733</f>
        <v>0</v>
      </c>
      <c r="I74" s="53">
        <f>'Demand Planning'!W736</f>
        <v>163.69999999999999</v>
      </c>
      <c r="J74" s="53">
        <f>'Demand Planning'!W737</f>
        <v>156.51230769230767</v>
      </c>
      <c r="K74" s="54">
        <f>COUNTIF('Demand Planning'!B730:AA730,"&lt;="&amp;MAX('Demand Planning'!B730:AA730)*0.05)</f>
        <v>0</v>
      </c>
      <c r="L74" s="55">
        <f>IFERROR(STDEV('Demand Planning'!B730:AA730)/AVERAGE('Demand Planning'!B730:AA730),0)</f>
        <v>0.32598092981069626</v>
      </c>
      <c r="M74" s="56">
        <f>IFERROR((AVERAGE('Demand Planning'!T730:AA730)-AVERAGE('Demand Planning'!B730:I730))/AVERAGE('Demand Planning'!B730:I730),0)</f>
        <v>0.38324420677361853</v>
      </c>
      <c r="N74" s="53">
        <f>IFERROR(ROUND(1.28*STDEV('Demand Planning'!B730:AA730),0),0)</f>
        <v>62</v>
      </c>
      <c r="O74" s="57" t="str">
        <f t="shared" si="1"/>
        <v>WMA-4</v>
      </c>
      <c r="P74" s="53">
        <f>SUM('Demand Planning'!AB730:AN730)</f>
        <v>2210</v>
      </c>
      <c r="Q74" s="58">
        <f>IFERROR('Demand Planning'!Y736/J74,0)</f>
        <v>0.66448448389411507</v>
      </c>
    </row>
    <row r="75" spans="1:17" ht="15" customHeight="1" x14ac:dyDescent="0.25">
      <c r="A75" s="59" t="str">
        <f>'Demand Planning'!A738</f>
        <v>POL09761</v>
      </c>
      <c r="B75" s="59" t="str">
        <f>'Demand Planning'!B738</f>
        <v>Polleo Elasti4Joint 300g Orange Burst</v>
      </c>
      <c r="C75" s="60" t="str">
        <f>'Demand Planning'!C738</f>
        <v>SPORTSKA PREHRANA</v>
      </c>
      <c r="D75" s="60" t="str">
        <f>'Demand Planning'!D738</f>
        <v>01 GOLD</v>
      </c>
      <c r="E75" s="61">
        <f>'Demand Planning'!Y745</f>
        <v>31.03846153846154</v>
      </c>
      <c r="F75" s="61">
        <f>'Demand Planning'!Y741</f>
        <v>0</v>
      </c>
      <c r="G75" s="61">
        <f>'Demand Planning'!Y742</f>
        <v>0</v>
      </c>
      <c r="H75" s="61">
        <f>'Demand Planning'!Y743</f>
        <v>0</v>
      </c>
      <c r="I75" s="53">
        <f>'Demand Planning'!W746</f>
        <v>29.5</v>
      </c>
      <c r="J75" s="53">
        <f>'Demand Planning'!W747</f>
        <v>29.670731707317074</v>
      </c>
      <c r="K75" s="54">
        <f>COUNTIF('Demand Planning'!B740:AA740,"&lt;="&amp;MAX('Demand Planning'!B740:AA740)*0.05)</f>
        <v>0</v>
      </c>
      <c r="L75" s="55">
        <f>IFERROR(STDEV('Demand Planning'!B740:AA740)/AVERAGE('Demand Planning'!B740:AA740),0)</f>
        <v>0.33063746798266658</v>
      </c>
      <c r="M75" s="56">
        <f>IFERROR((AVERAGE('Demand Planning'!T740:AA740)-AVERAGE('Demand Planning'!B740:I740))/AVERAGE('Demand Planning'!B740:I740),0)</f>
        <v>0.189873417721519</v>
      </c>
      <c r="N75" s="53">
        <f>IFERROR(ROUND(1.28*STDEV('Demand Planning'!B740:AA740),0),0)</f>
        <v>13</v>
      </c>
      <c r="O75" s="57" t="str">
        <f t="shared" si="1"/>
        <v>Hybrid</v>
      </c>
      <c r="P75" s="53">
        <f>SUM('Demand Planning'!AB740:AN740)</f>
        <v>359</v>
      </c>
      <c r="Q75" s="58">
        <f>IFERROR('Demand Planning'!Y746/J75,0)</f>
        <v>36.635429510891903</v>
      </c>
    </row>
    <row r="76" spans="1:17" ht="15" customHeight="1" x14ac:dyDescent="0.25">
      <c r="A76" s="50" t="str">
        <f>'Demand Planning'!A748</f>
        <v>POL12609</v>
      </c>
      <c r="B76" s="50" t="str">
        <f>'Demand Planning'!B748</f>
        <v>Polleo 1st Whey 4,5kg Cookies &amp; Cream</v>
      </c>
      <c r="C76" s="51" t="str">
        <f>'Demand Planning'!C748</f>
        <v>PROTEINI</v>
      </c>
      <c r="D76" s="51" t="str">
        <f>'Demand Planning'!D748</f>
        <v>01 GOLD</v>
      </c>
      <c r="E76" s="52">
        <f>'Demand Planning'!Y755</f>
        <v>12.461538461538462</v>
      </c>
      <c r="F76" s="52">
        <f>'Demand Planning'!Y751</f>
        <v>0</v>
      </c>
      <c r="G76" s="52">
        <f>'Demand Planning'!Y752</f>
        <v>0</v>
      </c>
      <c r="H76" s="52">
        <f>'Demand Planning'!Y753</f>
        <v>0</v>
      </c>
      <c r="I76" s="53">
        <f>'Demand Planning'!W756</f>
        <v>10.85</v>
      </c>
      <c r="J76" s="53">
        <f>'Demand Planning'!W757</f>
        <v>10.805238095238096</v>
      </c>
      <c r="K76" s="54">
        <f>COUNTIF('Demand Planning'!B750:AA750,"&lt;="&amp;MAX('Demand Planning'!B750:AA750)*0.05)</f>
        <v>1</v>
      </c>
      <c r="L76" s="55">
        <f>IFERROR(STDEV('Demand Planning'!B750:AA750)/AVERAGE('Demand Planning'!B750:AA750),0)</f>
        <v>0.82251505555419535</v>
      </c>
      <c r="M76" s="56">
        <f>IFERROR((AVERAGE('Demand Planning'!T750:AA750)-AVERAGE('Demand Planning'!B750:I750))/AVERAGE('Demand Planning'!B750:I750),0)</f>
        <v>-0.3968253968253968</v>
      </c>
      <c r="N76" s="53">
        <f>IFERROR(ROUND(1.28*STDEV('Demand Planning'!B750:AA750),0),0)</f>
        <v>13</v>
      </c>
      <c r="O76" s="57" t="str">
        <f t="shared" si="1"/>
        <v>WMA-4</v>
      </c>
      <c r="P76" s="53">
        <f>SUM('Demand Planning'!AB750:AN750)</f>
        <v>143</v>
      </c>
      <c r="Q76" s="58">
        <f>IFERROR('Demand Planning'!Y756/J76,0)</f>
        <v>16.195848574324621</v>
      </c>
    </row>
    <row r="77" spans="1:17" ht="15" customHeight="1" x14ac:dyDescent="0.25">
      <c r="A77" s="59" t="str">
        <f>'Demand Planning'!A758</f>
        <v>POL09794</v>
      </c>
      <c r="B77" s="59" t="str">
        <f>'Demand Planning'!B758</f>
        <v>Polleo Testorage Xtreme 90 caps</v>
      </c>
      <c r="C77" s="60" t="str">
        <f>'Demand Planning'!C758</f>
        <v>SPORTSKA PREHRANA</v>
      </c>
      <c r="D77" s="60" t="str">
        <f>'Demand Planning'!D758</f>
        <v>01 GOLD</v>
      </c>
      <c r="E77" s="61">
        <f>'Demand Planning'!Y765</f>
        <v>15.115384615384615</v>
      </c>
      <c r="F77" s="61">
        <f>'Demand Planning'!Y761</f>
        <v>0</v>
      </c>
      <c r="G77" s="61">
        <f>'Demand Planning'!Y762</f>
        <v>0</v>
      </c>
      <c r="H77" s="61">
        <f>'Demand Planning'!Y763</f>
        <v>0</v>
      </c>
      <c r="I77" s="53">
        <f>'Demand Planning'!W766</f>
        <v>25.2</v>
      </c>
      <c r="J77" s="53">
        <f>'Demand Planning'!W767</f>
        <v>26.622439024390246</v>
      </c>
      <c r="K77" s="54">
        <f>COUNTIF('Demand Planning'!B760:AA760,"&lt;="&amp;MAX('Demand Planning'!B760:AA760)*0.05)</f>
        <v>1</v>
      </c>
      <c r="L77" s="55">
        <f>IFERROR(STDEV('Demand Planning'!B760:AA760)/AVERAGE('Demand Planning'!B760:AA760),0)</f>
        <v>4.6230341503418124</v>
      </c>
      <c r="M77" s="56">
        <f>IFERROR((AVERAGE('Demand Planning'!T760:AA760)-AVERAGE('Demand Planning'!B760:I760))/AVERAGE('Demand Planning'!B760:I760),0)</f>
        <v>-1.6291666666666667</v>
      </c>
      <c r="N77" s="53">
        <f>IFERROR(ROUND(1.28*STDEV('Demand Planning'!B760:AA760),0),0)</f>
        <v>89</v>
      </c>
      <c r="O77" s="57" t="str">
        <f t="shared" si="1"/>
        <v>WMA-4</v>
      </c>
      <c r="P77" s="53">
        <f>SUM('Demand Planning'!AB760:AN760)</f>
        <v>325</v>
      </c>
      <c r="Q77" s="58">
        <f>IFERROR('Demand Planning'!Y766/J77,0)</f>
        <v>60.40017590149516</v>
      </c>
    </row>
    <row r="78" spans="1:17" ht="15" customHeight="1" x14ac:dyDescent="0.25">
      <c r="A78" s="50" t="str">
        <f>'Demand Planning'!A768</f>
        <v>POL04462</v>
      </c>
      <c r="B78" s="50" t="str">
        <f>'Demand Planning'!B768</f>
        <v>Polleo Iso Drink 750ml Lemon</v>
      </c>
      <c r="C78" s="51" t="str">
        <f>'Demand Planning'!C768</f>
        <v>RTD &amp; SNACKS</v>
      </c>
      <c r="D78" s="51" t="str">
        <f>'Demand Planning'!D768</f>
        <v>01 GOLD</v>
      </c>
      <c r="E78" s="52">
        <f>'Demand Planning'!Y775</f>
        <v>1520.3461538461538</v>
      </c>
      <c r="F78" s="52">
        <f>'Demand Planning'!Y771</f>
        <v>0</v>
      </c>
      <c r="G78" s="52">
        <f>'Demand Planning'!Y772</f>
        <v>0</v>
      </c>
      <c r="H78" s="52">
        <f>'Demand Planning'!Y773</f>
        <v>0</v>
      </c>
      <c r="I78" s="53">
        <f>'Demand Planning'!W776</f>
        <v>1458.5</v>
      </c>
      <c r="J78" s="53">
        <f>'Demand Planning'!W777</f>
        <v>1426.6085714285714</v>
      </c>
      <c r="K78" s="54">
        <f>COUNTIF('Demand Planning'!B770:AA770,"&lt;="&amp;MAX('Demand Planning'!B770:AA770)*0.05)</f>
        <v>1</v>
      </c>
      <c r="L78" s="55">
        <f>IFERROR(STDEV('Demand Planning'!B770:AA770)/AVERAGE('Demand Planning'!B770:AA770),0)</f>
        <v>0.65655622046653761</v>
      </c>
      <c r="M78" s="56">
        <f>IFERROR((AVERAGE('Demand Planning'!T770:AA770)-AVERAGE('Demand Planning'!B770:I770))/AVERAGE('Demand Planning'!B770:I770),0)</f>
        <v>0.51351351351351349</v>
      </c>
      <c r="N78" s="53">
        <f>IFERROR(ROUND(1.28*STDEV('Demand Planning'!B770:AA770),0),0)</f>
        <v>1278</v>
      </c>
      <c r="O78" s="57" t="str">
        <f t="shared" si="1"/>
        <v>WMA-4</v>
      </c>
      <c r="P78" s="53">
        <f>SUM('Demand Planning'!AB770:AN770)</f>
        <v>21874</v>
      </c>
      <c r="Q78" s="58">
        <f>IFERROR('Demand Planning'!Y776/J78,0)</f>
        <v>11.60023872801229</v>
      </c>
    </row>
    <row r="79" spans="1:17" ht="15" customHeight="1" x14ac:dyDescent="0.25">
      <c r="A79" s="59" t="str">
        <f>'Demand Planning'!A778</f>
        <v>POL09857</v>
      </c>
      <c r="B79" s="59" t="str">
        <f>'Demand Planning'!B778</f>
        <v>Polleo Fat Burner 90 caps</v>
      </c>
      <c r="C79" s="60" t="str">
        <f>'Demand Planning'!C778</f>
        <v>SPORTSKA PREHRANA</v>
      </c>
      <c r="D79" s="60" t="str">
        <f>'Demand Planning'!D778</f>
        <v>01 GOLD</v>
      </c>
      <c r="E79" s="61">
        <f>'Demand Planning'!Y785</f>
        <v>37.92307692307692</v>
      </c>
      <c r="F79" s="61">
        <f>'Demand Planning'!Y781</f>
        <v>0</v>
      </c>
      <c r="G79" s="61">
        <f>'Demand Planning'!Y782</f>
        <v>0</v>
      </c>
      <c r="H79" s="61">
        <f>'Demand Planning'!Y783</f>
        <v>0</v>
      </c>
      <c r="I79" s="53">
        <f>'Demand Planning'!W786</f>
        <v>44.5</v>
      </c>
      <c r="J79" s="53">
        <f>'Demand Planning'!W787</f>
        <v>44.88666666666667</v>
      </c>
      <c r="K79" s="54">
        <f>COUNTIF('Demand Planning'!B780:AA780,"&lt;="&amp;MAX('Demand Planning'!B780:AA780)*0.05)</f>
        <v>1</v>
      </c>
      <c r="L79" s="55">
        <f>IFERROR(STDEV('Demand Planning'!B780:AA780)/AVERAGE('Demand Planning'!B780:AA780),0)</f>
        <v>0.79444044120950252</v>
      </c>
      <c r="M79" s="56">
        <f>IFERROR((AVERAGE('Demand Planning'!T780:AA780)-AVERAGE('Demand Planning'!B780:I780))/AVERAGE('Demand Planning'!B780:I780),0)</f>
        <v>-0.42276422764227645</v>
      </c>
      <c r="N79" s="53">
        <f>IFERROR(ROUND(1.28*STDEV('Demand Planning'!B780:AA780),0),0)</f>
        <v>39</v>
      </c>
      <c r="O79" s="57" t="str">
        <f t="shared" si="1"/>
        <v>WMA-4</v>
      </c>
      <c r="P79" s="53">
        <f>SUM('Demand Planning'!AB780:AN780)</f>
        <v>617</v>
      </c>
      <c r="Q79" s="58">
        <f>IFERROR('Demand Planning'!Y786/J79,0)</f>
        <v>3.4976979058369224</v>
      </c>
    </row>
    <row r="80" spans="1:17" ht="15" customHeight="1" x14ac:dyDescent="0.25">
      <c r="A80" s="50" t="str">
        <f>'Demand Planning'!A788</f>
        <v>POL09895</v>
      </c>
      <c r="B80" s="50" t="str">
        <f>'Demand Planning'!B788</f>
        <v>Polleo Pea&amp;Rice Protein 454g Chocolate</v>
      </c>
      <c r="C80" s="51" t="str">
        <f>'Demand Planning'!C788</f>
        <v>BIO I SUPERFOODS</v>
      </c>
      <c r="D80" s="51" t="str">
        <f>'Demand Planning'!D788</f>
        <v>01 GOLD</v>
      </c>
      <c r="E80" s="52">
        <f>'Demand Planning'!Y795</f>
        <v>62.07692307692308</v>
      </c>
      <c r="F80" s="52">
        <f>'Demand Planning'!Y791</f>
        <v>0</v>
      </c>
      <c r="G80" s="52">
        <f>'Demand Planning'!Y792</f>
        <v>0</v>
      </c>
      <c r="H80" s="52">
        <f>'Demand Planning'!Y793</f>
        <v>0</v>
      </c>
      <c r="I80" s="53">
        <f>'Demand Planning'!W796</f>
        <v>68.6875</v>
      </c>
      <c r="J80" s="53">
        <f>'Demand Planning'!W797</f>
        <v>63.136309523809523</v>
      </c>
      <c r="K80" s="54">
        <f>COUNTIF('Demand Planning'!B790:AA790,"&lt;="&amp;MAX('Demand Planning'!B790:AA790)*0.05)</f>
        <v>3</v>
      </c>
      <c r="L80" s="55">
        <f>IFERROR(STDEV('Demand Planning'!B790:AA790)/AVERAGE('Demand Planning'!B790:AA790),0)</f>
        <v>0.82559981253908288</v>
      </c>
      <c r="M80" s="56">
        <f>IFERROR((AVERAGE('Demand Planning'!T790:AA790)-AVERAGE('Demand Planning'!B790:I790))/AVERAGE('Demand Planning'!B790:I790),0)</f>
        <v>-0.42771084337349397</v>
      </c>
      <c r="N80" s="53">
        <f>IFERROR(ROUND(1.28*STDEV('Demand Planning'!B790:AA790),0),0)</f>
        <v>66</v>
      </c>
      <c r="O80" s="57" t="str">
        <f t="shared" si="1"/>
        <v>WMA-4</v>
      </c>
      <c r="P80" s="53">
        <f>SUM('Demand Planning'!AB790:AN790)</f>
        <v>796</v>
      </c>
      <c r="Q80" s="58">
        <f>IFERROR('Demand Planning'!Y796/J80,0)</f>
        <v>16.28223137768811</v>
      </c>
    </row>
    <row r="81" spans="1:17" ht="15" customHeight="1" x14ac:dyDescent="0.25">
      <c r="A81" s="59" t="str">
        <f>'Demand Planning'!A798</f>
        <v>POL04466</v>
      </c>
      <c r="B81" s="59" t="str">
        <f>'Demand Planning'!B798</f>
        <v>Polleo SHOT Pre-Workout 80ml Lemon- Lime</v>
      </c>
      <c r="C81" s="60" t="str">
        <f>'Demand Planning'!C798</f>
        <v>SPORTSKA PREHRANA</v>
      </c>
      <c r="D81" s="60" t="str">
        <f>'Demand Planning'!D798</f>
        <v>01 GOLD</v>
      </c>
      <c r="E81" s="61">
        <f>'Demand Planning'!Y805</f>
        <v>680.26923076923072</v>
      </c>
      <c r="F81" s="61">
        <f>'Demand Planning'!Y801</f>
        <v>0</v>
      </c>
      <c r="G81" s="61">
        <f>'Demand Planning'!Y802</f>
        <v>0</v>
      </c>
      <c r="H81" s="61">
        <f>'Demand Planning'!Y803</f>
        <v>0</v>
      </c>
      <c r="I81" s="53">
        <f>'Demand Planning'!W806</f>
        <v>726.9</v>
      </c>
      <c r="J81" s="53">
        <f>'Demand Planning'!W807</f>
        <v>716.46</v>
      </c>
      <c r="K81" s="54">
        <f>COUNTIF('Demand Planning'!B800:AA800,"&lt;="&amp;MAX('Demand Planning'!B800:AA800)*0.05)</f>
        <v>1</v>
      </c>
      <c r="L81" s="55">
        <f>IFERROR(STDEV('Demand Planning'!B800:AA800)/AVERAGE('Demand Planning'!B800:AA800),0)</f>
        <v>0.52934375836518976</v>
      </c>
      <c r="M81" s="56">
        <f>IFERROR((AVERAGE('Demand Planning'!T800:AA800)-AVERAGE('Demand Planning'!B800:I800))/AVERAGE('Demand Planning'!B800:I800),0)</f>
        <v>0.30951955706376139</v>
      </c>
      <c r="N81" s="53">
        <f>IFERROR(ROUND(1.28*STDEV('Demand Planning'!B800:AA800),0),0)</f>
        <v>461</v>
      </c>
      <c r="O81" s="57" t="str">
        <f t="shared" si="1"/>
        <v>WMA-4</v>
      </c>
      <c r="P81" s="53">
        <f>SUM('Demand Planning'!AB800:AN800)</f>
        <v>9300</v>
      </c>
      <c r="Q81" s="58">
        <f>IFERROR('Demand Planning'!Y806/J81,0)</f>
        <v>7.2606984339670042</v>
      </c>
    </row>
    <row r="82" spans="1:17" ht="15" customHeight="1" x14ac:dyDescent="0.25">
      <c r="A82" s="50" t="str">
        <f>'Demand Planning'!A808</f>
        <v>POL12851</v>
      </c>
      <c r="B82" s="50" t="str">
        <f>'Demand Planning'!B808</f>
        <v>Polleo Premium HydroX Whey 1,8kg Vanilla Gourmet</v>
      </c>
      <c r="C82" s="51" t="str">
        <f>'Demand Planning'!C808</f>
        <v>PROTEINI</v>
      </c>
      <c r="D82" s="51" t="str">
        <f>'Demand Planning'!D808</f>
        <v>01 GOLD</v>
      </c>
      <c r="E82" s="52">
        <f>'Demand Planning'!Y815</f>
        <v>29.576923076923077</v>
      </c>
      <c r="F82" s="52">
        <f>'Demand Planning'!Y811</f>
        <v>0</v>
      </c>
      <c r="G82" s="52">
        <f>'Demand Planning'!Y812</f>
        <v>0</v>
      </c>
      <c r="H82" s="52">
        <f>'Demand Planning'!Y813</f>
        <v>0</v>
      </c>
      <c r="I82" s="53">
        <f>'Demand Planning'!W816</f>
        <v>40.700000000000003</v>
      </c>
      <c r="J82" s="53">
        <f>'Demand Planning'!W817</f>
        <v>36.07</v>
      </c>
      <c r="K82" s="54">
        <f>COUNTIF('Demand Planning'!B810:AA810,"&lt;="&amp;MAX('Demand Planning'!B810:AA810)*0.05)</f>
        <v>0</v>
      </c>
      <c r="L82" s="55">
        <f>IFERROR(STDEV('Demand Planning'!B810:AA810)/AVERAGE('Demand Planning'!B810:AA810),0)</f>
        <v>0.65071469482390709</v>
      </c>
      <c r="M82" s="56">
        <f>IFERROR((AVERAGE('Demand Planning'!T810:AA810)-AVERAGE('Demand Planning'!B810:I810))/AVERAGE('Demand Planning'!B810:I810),0)</f>
        <v>1.7107438016528926</v>
      </c>
      <c r="N82" s="53">
        <f>IFERROR(ROUND(1.28*STDEV('Demand Planning'!B810:AA810),0),0)</f>
        <v>25</v>
      </c>
      <c r="O82" s="57" t="str">
        <f t="shared" si="1"/>
        <v>WMA-4</v>
      </c>
      <c r="P82" s="53">
        <f>SUM('Demand Planning'!AB810:AN810)</f>
        <v>517</v>
      </c>
      <c r="Q82" s="58">
        <f>IFERROR('Demand Planning'!Y816/J82,0)</f>
        <v>14.028278347657333</v>
      </c>
    </row>
    <row r="83" spans="1:17" ht="15" customHeight="1" x14ac:dyDescent="0.25">
      <c r="A83" s="59" t="str">
        <f>'Demand Planning'!A818</f>
        <v>POL09807</v>
      </c>
      <c r="B83" s="59" t="str">
        <f>'Demand Planning'!B818</f>
        <v>Polleo Lipofenom Xtreme 90 caps</v>
      </c>
      <c r="C83" s="60" t="str">
        <f>'Demand Planning'!C818</f>
        <v>SPORTSKA PREHRANA</v>
      </c>
      <c r="D83" s="60" t="str">
        <f>'Demand Planning'!D818</f>
        <v>01 GOLD</v>
      </c>
      <c r="E83" s="61">
        <f>'Demand Planning'!Y825</f>
        <v>8.1538461538461533</v>
      </c>
      <c r="F83" s="61">
        <f>'Demand Planning'!Y821</f>
        <v>0</v>
      </c>
      <c r="G83" s="61">
        <f>'Demand Planning'!Y822</f>
        <v>0</v>
      </c>
      <c r="H83" s="61">
        <f>'Demand Planning'!Y823</f>
        <v>0</v>
      </c>
      <c r="I83" s="53">
        <f>'Demand Planning'!W826</f>
        <v>22.087499999999999</v>
      </c>
      <c r="J83" s="53">
        <f>'Demand Planning'!W827</f>
        <v>21.124499999999998</v>
      </c>
      <c r="K83" s="54">
        <f>COUNTIF('Demand Planning'!B820:AA820,"&lt;="&amp;MAX('Demand Planning'!B820:AA820)*0.05)</f>
        <v>1</v>
      </c>
      <c r="L83" s="55">
        <f>IFERROR(STDEV('Demand Planning'!B820:AA820)/AVERAGE('Demand Planning'!B820:AA820),0)</f>
        <v>7.59979201903875</v>
      </c>
      <c r="M83" s="56">
        <f>IFERROR((AVERAGE('Demand Planning'!T820:AA820)-AVERAGE('Demand Planning'!B820:I820))/AVERAGE('Demand Planning'!B820:I820),0)</f>
        <v>-1.9345238095238095</v>
      </c>
      <c r="N83" s="53">
        <f>IFERROR(ROUND(1.28*STDEV('Demand Planning'!B820:AA820),0),0)</f>
        <v>79</v>
      </c>
      <c r="O83" s="57" t="str">
        <f t="shared" si="1"/>
        <v>WMA-4</v>
      </c>
      <c r="P83" s="53">
        <f>SUM('Demand Planning'!AB820:AN820)</f>
        <v>229</v>
      </c>
      <c r="Q83" s="58">
        <f>IFERROR('Demand Planning'!Y826/J83,0)</f>
        <v>134.39371346067364</v>
      </c>
    </row>
    <row r="84" spans="1:17" ht="15" customHeight="1" x14ac:dyDescent="0.25">
      <c r="A84" s="50" t="str">
        <f>'Demand Planning'!A828</f>
        <v>POL09738</v>
      </c>
      <c r="B84" s="50" t="str">
        <f>'Demand Planning'!B828</f>
        <v>Polleo 1st Whey 454g Unflavoured</v>
      </c>
      <c r="C84" s="51" t="str">
        <f>'Demand Planning'!C828</f>
        <v>PROTEINI</v>
      </c>
      <c r="D84" s="51" t="str">
        <f>'Demand Planning'!D828</f>
        <v>01 GOLD</v>
      </c>
      <c r="E84" s="52">
        <f>'Demand Planning'!Y835</f>
        <v>89.57692307692308</v>
      </c>
      <c r="F84" s="52">
        <f>'Demand Planning'!Y831</f>
        <v>0</v>
      </c>
      <c r="G84" s="52">
        <f>'Demand Planning'!Y832</f>
        <v>0</v>
      </c>
      <c r="H84" s="52">
        <f>'Demand Planning'!Y833</f>
        <v>0</v>
      </c>
      <c r="I84" s="53">
        <f>'Demand Planning'!W836</f>
        <v>86.65</v>
      </c>
      <c r="J84" s="53">
        <f>'Demand Planning'!W837</f>
        <v>82.213255813953495</v>
      </c>
      <c r="K84" s="54">
        <f>COUNTIF('Demand Planning'!B830:AA830,"&lt;="&amp;MAX('Demand Planning'!B830:AA830)*0.05)</f>
        <v>1</v>
      </c>
      <c r="L84" s="55">
        <f>IFERROR(STDEV('Demand Planning'!B830:AA830)/AVERAGE('Demand Planning'!B830:AA830),0)</f>
        <v>0.74176099457421907</v>
      </c>
      <c r="M84" s="56">
        <f>IFERROR((AVERAGE('Demand Planning'!T830:AA830)-AVERAGE('Demand Planning'!B830:I830))/AVERAGE('Demand Planning'!B830:I830),0)</f>
        <v>0.56224350205198359</v>
      </c>
      <c r="N84" s="53">
        <f>IFERROR(ROUND(1.28*STDEV('Demand Planning'!B830:AA830),0),0)</f>
        <v>85</v>
      </c>
      <c r="O84" s="57" t="str">
        <f t="shared" si="1"/>
        <v>WMA-4</v>
      </c>
      <c r="P84" s="53">
        <f>SUM('Demand Planning'!AB830:AN830)</f>
        <v>715</v>
      </c>
      <c r="Q84" s="58">
        <f>IFERROR('Demand Planning'!Y836/J84,0)</f>
        <v>2.4326977203359385E-2</v>
      </c>
    </row>
    <row r="85" spans="1:17" ht="15" customHeight="1" x14ac:dyDescent="0.25">
      <c r="A85" s="59" t="str">
        <f>'Demand Planning'!A838</f>
        <v>POL09882</v>
      </c>
      <c r="B85" s="59" t="str">
        <f>'Demand Planning'!B838</f>
        <v>Polleo peanut butter Crunchy 1000g</v>
      </c>
      <c r="C85" s="60" t="str">
        <f>'Demand Planning'!C838</f>
        <v>BIO I SUPERFOODS</v>
      </c>
      <c r="D85" s="60" t="str">
        <f>'Demand Planning'!D838</f>
        <v>01 GOLD</v>
      </c>
      <c r="E85" s="61">
        <f>'Demand Planning'!Y845</f>
        <v>157.5</v>
      </c>
      <c r="F85" s="61">
        <f>'Demand Planning'!Y841</f>
        <v>0</v>
      </c>
      <c r="G85" s="61">
        <f>'Demand Planning'!Y842</f>
        <v>0</v>
      </c>
      <c r="H85" s="61">
        <f>'Demand Planning'!Y843</f>
        <v>0</v>
      </c>
      <c r="I85" s="53">
        <f>'Demand Planning'!W846</f>
        <v>159.19999999999999</v>
      </c>
      <c r="J85" s="53">
        <f>'Demand Planning'!W847</f>
        <v>146.16888888888889</v>
      </c>
      <c r="K85" s="54">
        <f>COUNTIF('Demand Planning'!B840:AA840,"&lt;="&amp;MAX('Demand Planning'!B840:AA840)*0.05)</f>
        <v>2</v>
      </c>
      <c r="L85" s="55">
        <f>IFERROR(STDEV('Demand Planning'!B840:AA840)/AVERAGE('Demand Planning'!B840:AA840),0)</f>
        <v>0.7701757414470608</v>
      </c>
      <c r="M85" s="56">
        <f>IFERROR((AVERAGE('Demand Planning'!T840:AA840)-AVERAGE('Demand Planning'!B840:I840))/AVERAGE('Demand Planning'!B840:I840),0)</f>
        <v>0.20194647201946472</v>
      </c>
      <c r="N85" s="53">
        <f>IFERROR(ROUND(1.28*STDEV('Demand Planning'!B840:AA840),0),0)</f>
        <v>155</v>
      </c>
      <c r="O85" s="57" t="str">
        <f t="shared" si="1"/>
        <v>Hybrid</v>
      </c>
      <c r="P85" s="53">
        <f>SUM('Demand Planning'!AB840:AN840)</f>
        <v>2061</v>
      </c>
      <c r="Q85" s="58">
        <f>IFERROR('Demand Planning'!Y846/J85,0)</f>
        <v>18.314430795426905</v>
      </c>
    </row>
    <row r="86" spans="1:17" ht="15" customHeight="1" x14ac:dyDescent="0.25">
      <c r="A86" s="50" t="str">
        <f>'Demand Planning'!A848</f>
        <v>POL09829</v>
      </c>
      <c r="B86" s="50" t="str">
        <f>'Demand Planning'!B848</f>
        <v>Polleo 1st Whey 454g Strawberry</v>
      </c>
      <c r="C86" s="51" t="str">
        <f>'Demand Planning'!C848</f>
        <v>PROTEINI</v>
      </c>
      <c r="D86" s="51" t="str">
        <f>'Demand Planning'!D848</f>
        <v>01 GOLD</v>
      </c>
      <c r="E86" s="52">
        <f>'Demand Planning'!Y855</f>
        <v>112.92307692307692</v>
      </c>
      <c r="F86" s="52">
        <f>'Demand Planning'!Y851</f>
        <v>0</v>
      </c>
      <c r="G86" s="52">
        <f>'Demand Planning'!Y852</f>
        <v>0</v>
      </c>
      <c r="H86" s="52">
        <f>'Demand Planning'!Y853</f>
        <v>0</v>
      </c>
      <c r="I86" s="53">
        <f>'Demand Planning'!W856</f>
        <v>115.9</v>
      </c>
      <c r="J86" s="53">
        <f>'Demand Planning'!W857</f>
        <v>106.52666666666667</v>
      </c>
      <c r="K86" s="54">
        <f>COUNTIF('Demand Planning'!B850:AA850,"&lt;="&amp;MAX('Demand Planning'!B850:AA850)*0.05)</f>
        <v>1</v>
      </c>
      <c r="L86" s="55">
        <f>IFERROR(STDEV('Demand Planning'!B850:AA850)/AVERAGE('Demand Planning'!B850:AA850),0)</f>
        <v>0.68712006967858097</v>
      </c>
      <c r="M86" s="56">
        <f>IFERROR((AVERAGE('Demand Planning'!T850:AA850)-AVERAGE('Demand Planning'!B850:I850))/AVERAGE('Demand Planning'!B850:I850),0)</f>
        <v>0.28962264150943395</v>
      </c>
      <c r="N86" s="53">
        <f>IFERROR(ROUND(1.28*STDEV('Demand Planning'!B850:AA850),0),0)</f>
        <v>99</v>
      </c>
      <c r="O86" s="57" t="str">
        <f t="shared" si="1"/>
        <v>Hybrid</v>
      </c>
      <c r="P86" s="53">
        <f>SUM('Demand Planning'!AB850:AN850)</f>
        <v>1360</v>
      </c>
      <c r="Q86" s="58">
        <f>IFERROR('Demand Planning'!Y856/J86,0)</f>
        <v>3.248013017084924</v>
      </c>
    </row>
    <row r="87" spans="1:17" ht="15" customHeight="1" x14ac:dyDescent="0.25">
      <c r="A87" s="59" t="str">
        <f>'Demand Planning'!A858</f>
        <v>POL12851</v>
      </c>
      <c r="B87" s="59" t="str">
        <f>'Demand Planning'!B858</f>
        <v>Polleo Premium HydroX Whey 1,8kg Vanilla Gourmet</v>
      </c>
      <c r="C87" s="60" t="str">
        <f>'Demand Planning'!C858</f>
        <v>PROTEINI</v>
      </c>
      <c r="D87" s="60" t="str">
        <f>'Demand Planning'!D858</f>
        <v>01 GOLD</v>
      </c>
      <c r="E87" s="61">
        <f>'Demand Planning'!Y865</f>
        <v>29.576923076923077</v>
      </c>
      <c r="F87" s="61">
        <f>'Demand Planning'!Y861</f>
        <v>0</v>
      </c>
      <c r="G87" s="61">
        <f>'Demand Planning'!Y862</f>
        <v>0</v>
      </c>
      <c r="H87" s="61">
        <f>'Demand Planning'!Y863</f>
        <v>0</v>
      </c>
      <c r="I87" s="53">
        <f>'Demand Planning'!W866</f>
        <v>40.700000000000003</v>
      </c>
      <c r="J87" s="53">
        <f>'Demand Planning'!W867</f>
        <v>36.07</v>
      </c>
      <c r="K87" s="54">
        <f>COUNTIF('Demand Planning'!B860:AA860,"&lt;="&amp;MAX('Demand Planning'!B860:AA860)*0.05)</f>
        <v>0</v>
      </c>
      <c r="L87" s="55">
        <f>IFERROR(STDEV('Demand Planning'!B860:AA860)/AVERAGE('Demand Planning'!B860:AA860),0)</f>
        <v>0.65071469482390709</v>
      </c>
      <c r="M87" s="56">
        <f>IFERROR((AVERAGE('Demand Planning'!T860:AA860)-AVERAGE('Demand Planning'!B860:I860))/AVERAGE('Demand Planning'!B860:I860),0)</f>
        <v>1.7107438016528926</v>
      </c>
      <c r="N87" s="53">
        <f>IFERROR(ROUND(1.28*STDEV('Demand Planning'!B860:AA860),0),0)</f>
        <v>25</v>
      </c>
      <c r="O87" s="57" t="str">
        <f t="shared" si="1"/>
        <v>WMA-4</v>
      </c>
      <c r="P87" s="53">
        <f>SUM('Demand Planning'!AB860:AN860)</f>
        <v>517</v>
      </c>
      <c r="Q87" s="58">
        <f>IFERROR('Demand Planning'!Y866/J87,0)</f>
        <v>14.028278347657333</v>
      </c>
    </row>
    <row r="88" spans="1:17" ht="15" customHeight="1" x14ac:dyDescent="0.25">
      <c r="A88" s="50" t="str">
        <f>'Demand Planning'!A868</f>
        <v>POL09791</v>
      </c>
      <c r="B88" s="50" t="str">
        <f>'Demand Planning'!B868</f>
        <v>Polleo L-Arginine Xtreme 90 caps</v>
      </c>
      <c r="C88" s="51" t="str">
        <f>'Demand Planning'!C868</f>
        <v>SPORTSKA PREHRANA</v>
      </c>
      <c r="D88" s="51" t="str">
        <f>'Demand Planning'!D868</f>
        <v>01 GOLD</v>
      </c>
      <c r="E88" s="52">
        <f>'Demand Planning'!Y875</f>
        <v>31.46153846153846</v>
      </c>
      <c r="F88" s="52">
        <f>'Demand Planning'!Y871</f>
        <v>0</v>
      </c>
      <c r="G88" s="52">
        <f>'Demand Planning'!Y872</f>
        <v>0</v>
      </c>
      <c r="H88" s="52">
        <f>'Demand Planning'!Y873</f>
        <v>0</v>
      </c>
      <c r="I88" s="53">
        <f>'Demand Planning'!W876</f>
        <v>32</v>
      </c>
      <c r="J88" s="53">
        <f>'Demand Planning'!W877</f>
        <v>34.912500000000001</v>
      </c>
      <c r="K88" s="54">
        <f>COUNTIF('Demand Planning'!B870:AA870,"&lt;="&amp;MAX('Demand Planning'!B870:AA870)*0.05)</f>
        <v>1</v>
      </c>
      <c r="L88" s="55">
        <f>IFERROR(STDEV('Demand Planning'!B870:AA870)/AVERAGE('Demand Planning'!B870:AA870),0)</f>
        <v>1.4137140047616288</v>
      </c>
      <c r="M88" s="56">
        <f>IFERROR((AVERAGE('Demand Planning'!T870:AA870)-AVERAGE('Demand Planning'!B870:I870))/AVERAGE('Demand Planning'!B870:I870),0)</f>
        <v>-0.81818181818181823</v>
      </c>
      <c r="N88" s="53">
        <f>IFERROR(ROUND(1.28*STDEV('Demand Planning'!B870:AA870),0),0)</f>
        <v>57</v>
      </c>
      <c r="O88" s="57" t="str">
        <f t="shared" si="1"/>
        <v>WMA-4</v>
      </c>
      <c r="P88" s="53">
        <f>SUM('Demand Planning'!AB870:AN870)</f>
        <v>416</v>
      </c>
      <c r="Q88" s="58">
        <f>IFERROR('Demand Planning'!Y876/J88,0)</f>
        <v>30.848549946294305</v>
      </c>
    </row>
    <row r="89" spans="1:17" ht="15" customHeight="1" x14ac:dyDescent="0.25">
      <c r="A89" s="59" t="str">
        <f>'Demand Planning'!A878</f>
        <v>POL09751</v>
      </c>
      <c r="B89" s="59" t="str">
        <f>'Demand Planning'!B878</f>
        <v>Polleo 1st Whey 2,27kg Chocolate Jaffa</v>
      </c>
      <c r="C89" s="60" t="str">
        <f>'Demand Planning'!C878</f>
        <v>PROTEINI</v>
      </c>
      <c r="D89" s="60" t="str">
        <f>'Demand Planning'!D878</f>
        <v>01 GOLD</v>
      </c>
      <c r="E89" s="61">
        <f>'Demand Planning'!Y885</f>
        <v>27.192307692307693</v>
      </c>
      <c r="F89" s="61">
        <f>'Demand Planning'!Y881</f>
        <v>0</v>
      </c>
      <c r="G89" s="61">
        <f>'Demand Planning'!Y882</f>
        <v>0</v>
      </c>
      <c r="H89" s="61">
        <f>'Demand Planning'!Y883</f>
        <v>0</v>
      </c>
      <c r="I89" s="53">
        <f>'Demand Planning'!W886</f>
        <v>36.700000000000003</v>
      </c>
      <c r="J89" s="53">
        <f>'Demand Planning'!W887</f>
        <v>31.141951219512194</v>
      </c>
      <c r="K89" s="54">
        <f>COUNTIF('Demand Planning'!B880:AA880,"&lt;="&amp;MAX('Demand Planning'!B880:AA880)*0.05)</f>
        <v>0</v>
      </c>
      <c r="L89" s="55">
        <f>IFERROR(STDEV('Demand Planning'!B880:AA880)/AVERAGE('Demand Planning'!B880:AA880),0)</f>
        <v>0.75495767315038986</v>
      </c>
      <c r="M89" s="56">
        <f>IFERROR((AVERAGE('Demand Planning'!T880:AA880)-AVERAGE('Demand Planning'!B880:I880))/AVERAGE('Demand Planning'!B880:I880),0)</f>
        <v>0.40462427745664742</v>
      </c>
      <c r="N89" s="53">
        <f>IFERROR(ROUND(1.28*STDEV('Demand Planning'!B880:AA880),0),0)</f>
        <v>26</v>
      </c>
      <c r="O89" s="57" t="str">
        <f t="shared" si="1"/>
        <v>WMA-4</v>
      </c>
      <c r="P89" s="53">
        <f>SUM('Demand Planning'!AB880:AN880)</f>
        <v>404</v>
      </c>
      <c r="Q89" s="58">
        <f>IFERROR('Demand Planning'!Y886/J89,0)</f>
        <v>13.133409564386524</v>
      </c>
    </row>
    <row r="90" spans="1:17" ht="15" customHeight="1" x14ac:dyDescent="0.25">
      <c r="A90" s="50" t="str">
        <f>'Demand Planning'!A888</f>
        <v>POL09877</v>
      </c>
      <c r="B90" s="50" t="str">
        <f>'Demand Planning'!B888</f>
        <v>Polleo Immunity+ NAC 1000 60 caps</v>
      </c>
      <c r="C90" s="51" t="str">
        <f>'Demand Planning'!C888</f>
        <v>SPORTSKA PREHRANA</v>
      </c>
      <c r="D90" s="51" t="str">
        <f>'Demand Planning'!D888</f>
        <v>01 GOLD</v>
      </c>
      <c r="E90" s="52">
        <f>'Demand Planning'!Y895</f>
        <v>38.115384615384613</v>
      </c>
      <c r="F90" s="52">
        <f>'Demand Planning'!Y891</f>
        <v>0</v>
      </c>
      <c r="G90" s="52">
        <f>'Demand Planning'!Y892</f>
        <v>0</v>
      </c>
      <c r="H90" s="52">
        <f>'Demand Planning'!Y893</f>
        <v>0</v>
      </c>
      <c r="I90" s="53">
        <f>'Demand Planning'!W896</f>
        <v>48.3</v>
      </c>
      <c r="J90" s="53">
        <f>'Demand Planning'!W897</f>
        <v>44.267804878048779</v>
      </c>
      <c r="K90" s="54">
        <f>COUNTIF('Demand Planning'!B890:AA890,"&lt;="&amp;MAX('Demand Planning'!B890:AA890)*0.05)</f>
        <v>2</v>
      </c>
      <c r="L90" s="55">
        <f>IFERROR(STDEV('Demand Planning'!B890:AA890)/AVERAGE('Demand Planning'!B890:AA890),0)</f>
        <v>1.2392858456170075</v>
      </c>
      <c r="M90" s="56">
        <f>IFERROR((AVERAGE('Demand Planning'!T890:AA890)-AVERAGE('Demand Planning'!B890:I890))/AVERAGE('Demand Planning'!B890:I890),0)</f>
        <v>-0.43358395989974935</v>
      </c>
      <c r="N90" s="53">
        <f>IFERROR(ROUND(1.28*STDEV('Demand Planning'!B890:AA890),0),0)</f>
        <v>60</v>
      </c>
      <c r="O90" s="57" t="str">
        <f t="shared" si="1"/>
        <v>WMA-4</v>
      </c>
      <c r="P90" s="53">
        <f>SUM('Demand Planning'!AB890:AN890)</f>
        <v>574</v>
      </c>
      <c r="Q90" s="58">
        <f>IFERROR('Demand Planning'!Y896/J90,0)</f>
        <v>12.06294284234537</v>
      </c>
    </row>
    <row r="91" spans="1:17" ht="15" customHeight="1" x14ac:dyDescent="0.25">
      <c r="A91" s="59" t="str">
        <f>'Demand Planning'!A898</f>
        <v>POL12753</v>
      </c>
      <c r="B91" s="59" t="str">
        <f>'Demand Planning'!B898</f>
        <v>Polleo Premium HydroX Whey 454g Choco Coconut</v>
      </c>
      <c r="C91" s="60" t="str">
        <f>'Demand Planning'!C898</f>
        <v>PROTEINI</v>
      </c>
      <c r="D91" s="60" t="str">
        <f>'Demand Planning'!D898</f>
        <v>01 GOLD</v>
      </c>
      <c r="E91" s="61">
        <f>'Demand Planning'!Y905</f>
        <v>27.807692307692307</v>
      </c>
      <c r="F91" s="61">
        <f>'Demand Planning'!Y901</f>
        <v>0</v>
      </c>
      <c r="G91" s="61">
        <f>'Demand Planning'!Y902</f>
        <v>0</v>
      </c>
      <c r="H91" s="61">
        <f>'Demand Planning'!Y903</f>
        <v>0</v>
      </c>
      <c r="I91" s="53">
        <f>'Demand Planning'!W906</f>
        <v>37</v>
      </c>
      <c r="J91" s="53">
        <f>'Demand Planning'!W907</f>
        <v>32.647058823529413</v>
      </c>
      <c r="K91" s="54">
        <f>COUNTIF('Demand Planning'!B900:AA900,"&lt;="&amp;MAX('Demand Planning'!B900:AA900)*0.05)</f>
        <v>0</v>
      </c>
      <c r="L91" s="55">
        <f>IFERROR(STDEV('Demand Planning'!B900:AA900)/AVERAGE('Demand Planning'!B900:AA900),0)</f>
        <v>0.43843492952753599</v>
      </c>
      <c r="M91" s="56">
        <f>IFERROR((AVERAGE('Demand Planning'!T900:AA900)-AVERAGE('Demand Planning'!B900:I900))/AVERAGE('Demand Planning'!B900:I900),0)</f>
        <v>-0.26037735849056604</v>
      </c>
      <c r="N91" s="53">
        <f>IFERROR(ROUND(1.28*STDEV('Demand Planning'!B900:AA900),0),0)</f>
        <v>16</v>
      </c>
      <c r="O91" s="57" t="str">
        <f t="shared" si="1"/>
        <v>Hybrid</v>
      </c>
      <c r="P91" s="53">
        <f>SUM('Demand Planning'!AB900:AN900)</f>
        <v>361</v>
      </c>
      <c r="Q91" s="58">
        <f>IFERROR('Demand Planning'!Y906/J91,0)</f>
        <v>31.886486486486486</v>
      </c>
    </row>
    <row r="92" spans="1:17" ht="15" customHeight="1" x14ac:dyDescent="0.25">
      <c r="A92" s="50" t="str">
        <f>'Demand Planning'!A908</f>
        <v>POL09739</v>
      </c>
      <c r="B92" s="50" t="str">
        <f>'Demand Planning'!B908</f>
        <v>Polleo 1st Whey 454g Chocolate Jaffa</v>
      </c>
      <c r="C92" s="51" t="str">
        <f>'Demand Planning'!C908</f>
        <v>PROTEINI</v>
      </c>
      <c r="D92" s="51" t="str">
        <f>'Demand Planning'!D908</f>
        <v>01 GOLD</v>
      </c>
      <c r="E92" s="52">
        <f>'Demand Planning'!Y915</f>
        <v>103.46153846153847</v>
      </c>
      <c r="F92" s="52">
        <f>'Demand Planning'!Y911</f>
        <v>0</v>
      </c>
      <c r="G92" s="52">
        <f>'Demand Planning'!Y912</f>
        <v>0</v>
      </c>
      <c r="H92" s="52">
        <f>'Demand Planning'!Y913</f>
        <v>0</v>
      </c>
      <c r="I92" s="53">
        <f>'Demand Planning'!W916</f>
        <v>63.6</v>
      </c>
      <c r="J92" s="53">
        <f>'Demand Planning'!W917</f>
        <v>70.826666666666668</v>
      </c>
      <c r="K92" s="54">
        <f>COUNTIF('Demand Planning'!B910:AA910,"&lt;="&amp;MAX('Demand Planning'!B910:AA910)*0.05)</f>
        <v>1</v>
      </c>
      <c r="L92" s="55">
        <f>IFERROR(STDEV('Demand Planning'!B910:AA910)/AVERAGE('Demand Planning'!B910:AA910),0)</f>
        <v>0.74969447580381665</v>
      </c>
      <c r="M92" s="56">
        <f>IFERROR((AVERAGE('Demand Planning'!T910:AA910)-AVERAGE('Demand Planning'!B910:I910))/AVERAGE('Demand Planning'!B910:I910),0)</f>
        <v>9.2365692742695571E-2</v>
      </c>
      <c r="N92" s="53">
        <f>IFERROR(ROUND(1.28*STDEV('Demand Planning'!B910:AA910),0),0)</f>
        <v>99</v>
      </c>
      <c r="O92" s="57" t="str">
        <f t="shared" si="1"/>
        <v>Hybrid</v>
      </c>
      <c r="P92" s="53">
        <f>SUM('Demand Planning'!AB910:AN910)</f>
        <v>548</v>
      </c>
      <c r="Q92" s="58">
        <f>IFERROR('Demand Planning'!Y916/J92,0)</f>
        <v>14.330760542168674</v>
      </c>
    </row>
    <row r="93" spans="1:17" ht="15" customHeight="1" x14ac:dyDescent="0.25">
      <c r="A93" s="59" t="str">
        <f>'Demand Planning'!A918</f>
        <v>ON00247</v>
      </c>
      <c r="B93" s="59" t="str">
        <f>'Demand Planning'!B918</f>
        <v>Gold Whey 465g Double Rich Chocolate</v>
      </c>
      <c r="C93" s="60" t="str">
        <f>'Demand Planning'!C918</f>
        <v>PROTEINI</v>
      </c>
      <c r="D93" s="60" t="str">
        <f>'Demand Planning'!D918</f>
        <v>01 GOLD</v>
      </c>
      <c r="E93" s="61">
        <f>'Demand Planning'!Y925</f>
        <v>56</v>
      </c>
      <c r="F93" s="61">
        <f>'Demand Planning'!Y921</f>
        <v>0</v>
      </c>
      <c r="G93" s="61">
        <f>'Demand Planning'!Y922</f>
        <v>0</v>
      </c>
      <c r="H93" s="61">
        <f>'Demand Planning'!Y923</f>
        <v>0</v>
      </c>
      <c r="I93" s="53">
        <f>'Demand Planning'!W926</f>
        <v>75.8</v>
      </c>
      <c r="J93" s="53">
        <f>'Demand Planning'!W927</f>
        <v>67.025945945945949</v>
      </c>
      <c r="K93" s="54">
        <f>COUNTIF('Demand Planning'!B920:AA920,"&lt;="&amp;MAX('Demand Planning'!B920:AA920)*0.05)</f>
        <v>0</v>
      </c>
      <c r="L93" s="55">
        <f>IFERROR(STDEV('Demand Planning'!B920:AA920)/AVERAGE('Demand Planning'!B920:AA920),0)</f>
        <v>0.36529970921288785</v>
      </c>
      <c r="M93" s="56">
        <f>IFERROR((AVERAGE('Demand Planning'!T920:AA920)-AVERAGE('Demand Planning'!B920:I920))/AVERAGE('Demand Planning'!B920:I920),0)</f>
        <v>6.5217391304347824E-2</v>
      </c>
      <c r="N93" s="53">
        <f>IFERROR(ROUND(1.28*STDEV('Demand Planning'!B920:AA920),0),0)</f>
        <v>26</v>
      </c>
      <c r="O93" s="57" t="str">
        <f t="shared" si="1"/>
        <v>Hybrid</v>
      </c>
      <c r="P93" s="53">
        <f>SUM('Demand Planning'!AB920:AN920)</f>
        <v>988</v>
      </c>
      <c r="Q93" s="58">
        <f>IFERROR('Demand Planning'!Y926/J93,0)</f>
        <v>5.4307327537540928</v>
      </c>
    </row>
    <row r="94" spans="1:17" ht="15" customHeight="1" x14ac:dyDescent="0.25">
      <c r="A94" s="50" t="str">
        <f>'Demand Planning'!A928</f>
        <v>POL09891</v>
      </c>
      <c r="B94" s="50" t="str">
        <f>'Demand Planning'!B928</f>
        <v>Polleo 1st Whey 454g Chocolate Coconut</v>
      </c>
      <c r="C94" s="51" t="str">
        <f>'Demand Planning'!C928</f>
        <v>PROTEINI</v>
      </c>
      <c r="D94" s="51" t="str">
        <f>'Demand Planning'!D928</f>
        <v>01 GOLD</v>
      </c>
      <c r="E94" s="52">
        <f>'Demand Planning'!Y935</f>
        <v>92.807692307692307</v>
      </c>
      <c r="F94" s="52">
        <f>'Demand Planning'!Y931</f>
        <v>0</v>
      </c>
      <c r="G94" s="52">
        <f>'Demand Planning'!Y932</f>
        <v>0</v>
      </c>
      <c r="H94" s="52">
        <f>'Demand Planning'!Y933</f>
        <v>0</v>
      </c>
      <c r="I94" s="53">
        <f>'Demand Planning'!W936</f>
        <v>63.4</v>
      </c>
      <c r="J94" s="53">
        <f>'Demand Planning'!W937</f>
        <v>69.240000000000009</v>
      </c>
      <c r="K94" s="54">
        <f>COUNTIF('Demand Planning'!B930:AA930,"&lt;="&amp;MAX('Demand Planning'!B930:AA930)*0.05)</f>
        <v>1</v>
      </c>
      <c r="L94" s="55">
        <f>IFERROR(STDEV('Demand Planning'!B930:AA930)/AVERAGE('Demand Planning'!B930:AA930),0)</f>
        <v>0.70862290169991637</v>
      </c>
      <c r="M94" s="56">
        <f>IFERROR((AVERAGE('Demand Planning'!T930:AA930)-AVERAGE('Demand Planning'!B930:I930))/AVERAGE('Demand Planning'!B930:I930),0)</f>
        <v>9.0052356020942415E-2</v>
      </c>
      <c r="N94" s="53">
        <f>IFERROR(ROUND(1.28*STDEV('Demand Planning'!B930:AA930),0),0)</f>
        <v>84</v>
      </c>
      <c r="O94" s="57" t="str">
        <f t="shared" si="1"/>
        <v>Hybrid</v>
      </c>
      <c r="P94" s="53">
        <f>SUM('Demand Planning'!AB930:AN930)</f>
        <v>556</v>
      </c>
      <c r="Q94" s="58">
        <f>IFERROR('Demand Planning'!Y936/J94,0)</f>
        <v>14.384748700173308</v>
      </c>
    </row>
    <row r="95" spans="1:17" ht="15" customHeight="1" x14ac:dyDescent="0.25">
      <c r="A95" s="59" t="str">
        <f>'Demand Planning'!A938</f>
        <v>ON00243</v>
      </c>
      <c r="B95" s="59" t="str">
        <f>'Demand Planning'!B938</f>
        <v>Gold Whey 2,28kg Vanilla Ice Cream</v>
      </c>
      <c r="C95" s="60" t="str">
        <f>'Demand Planning'!C938</f>
        <v>PROTEINI</v>
      </c>
      <c r="D95" s="60" t="str">
        <f>'Demand Planning'!D938</f>
        <v>01 GOLD</v>
      </c>
      <c r="E95" s="61">
        <f>'Demand Planning'!Y945</f>
        <v>28.96153846153846</v>
      </c>
      <c r="F95" s="61">
        <f>'Demand Planning'!Y941</f>
        <v>0</v>
      </c>
      <c r="G95" s="61">
        <f>'Demand Planning'!Y942</f>
        <v>0</v>
      </c>
      <c r="H95" s="61">
        <f>'Demand Planning'!Y943</f>
        <v>0</v>
      </c>
      <c r="I95" s="53">
        <f>'Demand Planning'!W946</f>
        <v>42.5</v>
      </c>
      <c r="J95" s="53">
        <f>'Demand Planning'!W947</f>
        <v>36.634883720930233</v>
      </c>
      <c r="K95" s="54">
        <f>COUNTIF('Demand Planning'!B940:AA940,"&lt;="&amp;MAX('Demand Planning'!B940:AA940)*0.05)</f>
        <v>0</v>
      </c>
      <c r="L95" s="55">
        <f>IFERROR(STDEV('Demand Planning'!B940:AA940)/AVERAGE('Demand Planning'!B940:AA940),0)</f>
        <v>0.39009389373241071</v>
      </c>
      <c r="M95" s="56">
        <f>IFERROR((AVERAGE('Demand Planning'!T940:AA940)-AVERAGE('Demand Planning'!B940:I940))/AVERAGE('Demand Planning'!B940:I940),0)</f>
        <v>0.25</v>
      </c>
      <c r="N95" s="53">
        <f>IFERROR(ROUND(1.28*STDEV('Demand Planning'!B940:AA940),0),0)</f>
        <v>14</v>
      </c>
      <c r="O95" s="57" t="str">
        <f t="shared" si="1"/>
        <v>Hybrid</v>
      </c>
      <c r="P95" s="53">
        <f>SUM('Demand Planning'!AB940:AN940)</f>
        <v>559</v>
      </c>
      <c r="Q95" s="58">
        <f>IFERROR('Demand Planning'!Y946/J95,0)</f>
        <v>1.528597727417</v>
      </c>
    </row>
    <row r="96" spans="1:17" ht="15" customHeight="1" x14ac:dyDescent="0.25">
      <c r="A96" s="50" t="str">
        <f>'Demand Planning'!A948</f>
        <v>POL09883</v>
      </c>
      <c r="B96" s="50" t="str">
        <f>'Demand Planning'!B948</f>
        <v>Polleo peanut butter Smooth 1000g</v>
      </c>
      <c r="C96" s="51" t="str">
        <f>'Demand Planning'!C948</f>
        <v>BIO I SUPERFOODS</v>
      </c>
      <c r="D96" s="51" t="str">
        <f>'Demand Planning'!D948</f>
        <v>01 GOLD</v>
      </c>
      <c r="E96" s="52">
        <f>'Demand Planning'!Y955</f>
        <v>172.57692307692307</v>
      </c>
      <c r="F96" s="52">
        <f>'Demand Planning'!Y951</f>
        <v>0</v>
      </c>
      <c r="G96" s="52">
        <f>'Demand Planning'!Y952</f>
        <v>0</v>
      </c>
      <c r="H96" s="52">
        <f>'Demand Planning'!Y953</f>
        <v>0</v>
      </c>
      <c r="I96" s="53">
        <f>'Demand Planning'!W956</f>
        <v>181.2</v>
      </c>
      <c r="J96" s="53">
        <f>'Demand Planning'!W957</f>
        <v>167.03428571428572</v>
      </c>
      <c r="K96" s="54">
        <f>COUNTIF('Demand Planning'!B950:AA950,"&lt;="&amp;MAX('Demand Planning'!B950:AA950)*0.05)</f>
        <v>1</v>
      </c>
      <c r="L96" s="55">
        <f>IFERROR(STDEV('Demand Planning'!B950:AA950)/AVERAGE('Demand Planning'!B950:AA950),0)</f>
        <v>0.70107469054813676</v>
      </c>
      <c r="M96" s="56">
        <f>IFERROR((AVERAGE('Demand Planning'!T950:AA950)-AVERAGE('Demand Planning'!B950:I950))/AVERAGE('Demand Planning'!B950:I950),0)</f>
        <v>0.17325227963525835</v>
      </c>
      <c r="N96" s="53">
        <f>IFERROR(ROUND(1.28*STDEV('Demand Planning'!B950:AA950),0),0)</f>
        <v>155</v>
      </c>
      <c r="O96" s="57" t="str">
        <f t="shared" si="1"/>
        <v>Hybrid</v>
      </c>
      <c r="P96" s="53">
        <f>SUM('Demand Planning'!AB950:AN950)</f>
        <v>2155</v>
      </c>
      <c r="Q96" s="58">
        <f>IFERROR('Demand Planning'!Y956/J96,0)</f>
        <v>18.277684649858028</v>
      </c>
    </row>
    <row r="97" spans="1:17" ht="15" customHeight="1" x14ac:dyDescent="0.25">
      <c r="A97" s="59" t="str">
        <f>'Demand Planning'!A958</f>
        <v>POL09898</v>
      </c>
      <c r="B97" s="59" t="str">
        <f>'Demand Planning'!B958</f>
        <v>Polleo Soy Protein Isolate 454g Vanilla</v>
      </c>
      <c r="C97" s="60" t="str">
        <f>'Demand Planning'!C958</f>
        <v>BIO I SUPERFOODS</v>
      </c>
      <c r="D97" s="60" t="str">
        <f>'Demand Planning'!D958</f>
        <v>01 GOLD</v>
      </c>
      <c r="E97" s="61">
        <f>'Demand Planning'!Y965</f>
        <v>50.53846153846154</v>
      </c>
      <c r="F97" s="61">
        <f>'Demand Planning'!Y961</f>
        <v>0</v>
      </c>
      <c r="G97" s="61">
        <f>'Demand Planning'!Y962</f>
        <v>0</v>
      </c>
      <c r="H97" s="61">
        <f>'Demand Planning'!Y963</f>
        <v>0</v>
      </c>
      <c r="I97" s="53">
        <f>'Demand Planning'!W966</f>
        <v>51.975000000000001</v>
      </c>
      <c r="J97" s="53">
        <f>'Demand Planning'!W967</f>
        <v>48.897820512820516</v>
      </c>
      <c r="K97" s="54">
        <f>COUNTIF('Demand Planning'!B960:AA960,"&lt;="&amp;MAX('Demand Planning'!B960:AA960)*0.05)</f>
        <v>1</v>
      </c>
      <c r="L97" s="55">
        <f>IFERROR(STDEV('Demand Planning'!B960:AA960)/AVERAGE('Demand Planning'!B960:AA960),0)</f>
        <v>1.114903891339458</v>
      </c>
      <c r="M97" s="56">
        <f>IFERROR((AVERAGE('Demand Planning'!T960:AA960)-AVERAGE('Demand Planning'!B960:I960))/AVERAGE('Demand Planning'!B960:I960),0)</f>
        <v>-9.8654708520179366E-2</v>
      </c>
      <c r="N97" s="53">
        <f>IFERROR(ROUND(1.28*STDEV('Demand Planning'!B960:AA960),0),0)</f>
        <v>72</v>
      </c>
      <c r="O97" s="57" t="str">
        <f t="shared" si="1"/>
        <v>Hybrid</v>
      </c>
      <c r="P97" s="53">
        <f>SUM('Demand Planning'!AB960:AN960)</f>
        <v>583</v>
      </c>
      <c r="Q97" s="58">
        <f>IFERROR('Demand Planning'!Y966/J97,0)</f>
        <v>15.685770693990346</v>
      </c>
    </row>
    <row r="98" spans="1:17" ht="15" customHeight="1" x14ac:dyDescent="0.25">
      <c r="A98" s="50" t="str">
        <f>'Demand Planning'!A968</f>
        <v>POL09899</v>
      </c>
      <c r="B98" s="50" t="str">
        <f>'Demand Planning'!B968</f>
        <v>Polleo 1st Whey 2,27kg Chocolate-Banana</v>
      </c>
      <c r="C98" s="51" t="str">
        <f>'Demand Planning'!C968</f>
        <v>PROTEINI</v>
      </c>
      <c r="D98" s="51" t="str">
        <f>'Demand Planning'!D968</f>
        <v>01 GOLD</v>
      </c>
      <c r="E98" s="52">
        <f>'Demand Planning'!Y975</f>
        <v>26.115384615384617</v>
      </c>
      <c r="F98" s="52">
        <f>'Demand Planning'!Y971</f>
        <v>0</v>
      </c>
      <c r="G98" s="52">
        <f>'Demand Planning'!Y972</f>
        <v>0</v>
      </c>
      <c r="H98" s="52">
        <f>'Demand Planning'!Y973</f>
        <v>0</v>
      </c>
      <c r="I98" s="53">
        <f>'Demand Planning'!W976</f>
        <v>37.4</v>
      </c>
      <c r="J98" s="53">
        <f>'Demand Planning'!W977</f>
        <v>30.963809523809523</v>
      </c>
      <c r="K98" s="54">
        <f>COUNTIF('Demand Planning'!B970:AA970,"&lt;="&amp;MAX('Demand Planning'!B970:AA970)*0.05)</f>
        <v>1</v>
      </c>
      <c r="L98" s="55">
        <f>IFERROR(STDEV('Demand Planning'!B970:AA970)/AVERAGE('Demand Planning'!B970:AA970),0)</f>
        <v>0.61888777169913056</v>
      </c>
      <c r="M98" s="56">
        <f>IFERROR((AVERAGE('Demand Planning'!T970:AA970)-AVERAGE('Demand Planning'!B970:I970))/AVERAGE('Demand Planning'!B970:I970),0)</f>
        <v>0.69047619047619047</v>
      </c>
      <c r="N98" s="53">
        <f>IFERROR(ROUND(1.28*STDEV('Demand Planning'!B970:AA970),0),0)</f>
        <v>21</v>
      </c>
      <c r="O98" s="57" t="str">
        <f t="shared" si="1"/>
        <v>WMA-4</v>
      </c>
      <c r="P98" s="53">
        <f>SUM('Demand Planning'!AB970:AN970)</f>
        <v>892</v>
      </c>
      <c r="Q98" s="58">
        <f>IFERROR('Demand Planning'!Y976/J98,0)</f>
        <v>6.5237450787401574</v>
      </c>
    </row>
    <row r="99" spans="1:17" ht="15" customHeight="1" x14ac:dyDescent="0.25">
      <c r="A99" s="59" t="str">
        <f>'Demand Planning'!A978</f>
        <v>POL09757</v>
      </c>
      <c r="B99" s="59" t="str">
        <f>'Demand Planning'!B978</f>
        <v>Polleo Glutamine 500g</v>
      </c>
      <c r="C99" s="60" t="str">
        <f>'Demand Planning'!C978</f>
        <v>SPORTSKA PREHRANA</v>
      </c>
      <c r="D99" s="60" t="str">
        <f>'Demand Planning'!D978</f>
        <v>01 GOLD</v>
      </c>
      <c r="E99" s="61">
        <f>'Demand Planning'!Y985</f>
        <v>30.346153846153847</v>
      </c>
      <c r="F99" s="61">
        <f>'Demand Planning'!Y981</f>
        <v>0</v>
      </c>
      <c r="G99" s="61">
        <f>'Demand Planning'!Y982</f>
        <v>0</v>
      </c>
      <c r="H99" s="61">
        <f>'Demand Planning'!Y983</f>
        <v>0</v>
      </c>
      <c r="I99" s="53">
        <f>'Demand Planning'!W986</f>
        <v>33.799999999999997</v>
      </c>
      <c r="J99" s="53">
        <f>'Demand Planning'!W987</f>
        <v>33.124444444444443</v>
      </c>
      <c r="K99" s="54">
        <f>COUNTIF('Demand Planning'!B980:AA980,"&lt;="&amp;MAX('Demand Planning'!B980:AA980)*0.05)</f>
        <v>0</v>
      </c>
      <c r="L99" s="55">
        <f>IFERROR(STDEV('Demand Planning'!B980:AA980)/AVERAGE('Demand Planning'!B980:AA980),0)</f>
        <v>0.31289035787567987</v>
      </c>
      <c r="M99" s="56">
        <f>IFERROR((AVERAGE('Demand Planning'!T980:AA980)-AVERAGE('Demand Planning'!B980:I980))/AVERAGE('Demand Planning'!B980:I980),0)</f>
        <v>0.29661016949152541</v>
      </c>
      <c r="N99" s="53">
        <f>IFERROR(ROUND(1.28*STDEV('Demand Planning'!B980:AA980),0),0)</f>
        <v>12</v>
      </c>
      <c r="O99" s="57" t="str">
        <f t="shared" si="1"/>
        <v>Hybrid</v>
      </c>
      <c r="P99" s="53">
        <f>SUM('Demand Planning'!AB980:AN980)</f>
        <v>366</v>
      </c>
      <c r="Q99" s="58">
        <f>IFERROR('Demand Planning'!Y986/J99,0)</f>
        <v>12.196430967395679</v>
      </c>
    </row>
    <row r="100" spans="1:17" ht="15" customHeight="1" x14ac:dyDescent="0.25">
      <c r="A100" s="50" t="str">
        <f>'Demand Planning'!A988</f>
        <v>POL09701</v>
      </c>
      <c r="B100" s="50" t="str">
        <f>'Demand Planning'!B988</f>
        <v>Polleo Energy Gel Boost 40g Kiwi and Strawberry</v>
      </c>
      <c r="C100" s="51" t="str">
        <f>'Demand Planning'!C988</f>
        <v>SPORTSKA PREHRANA</v>
      </c>
      <c r="D100" s="51" t="str">
        <f>'Demand Planning'!D988</f>
        <v>01 GOLD</v>
      </c>
      <c r="E100" s="52">
        <f>'Demand Planning'!Y995</f>
        <v>458.30769230769232</v>
      </c>
      <c r="F100" s="52">
        <f>'Demand Planning'!Y991</f>
        <v>0</v>
      </c>
      <c r="G100" s="52">
        <f>'Demand Planning'!Y992</f>
        <v>0</v>
      </c>
      <c r="H100" s="52">
        <f>'Demand Planning'!Y993</f>
        <v>0</v>
      </c>
      <c r="I100" s="53">
        <f>'Demand Planning'!W996</f>
        <v>713.7</v>
      </c>
      <c r="J100" s="53">
        <f>'Demand Planning'!W997</f>
        <v>613.15953488372099</v>
      </c>
      <c r="K100" s="54">
        <f>COUNTIF('Demand Planning'!B990:AA990,"&lt;="&amp;MAX('Demand Planning'!B990:AA990)*0.05)</f>
        <v>5</v>
      </c>
      <c r="L100" s="55">
        <f>IFERROR(STDEV('Demand Planning'!B990:AA990)/AVERAGE('Demand Planning'!B990:AA990),0)</f>
        <v>0.86485963247912123</v>
      </c>
      <c r="M100" s="56">
        <f>IFERROR((AVERAGE('Demand Planning'!T990:AA990)-AVERAGE('Demand Planning'!B990:I990))/AVERAGE('Demand Planning'!B990:I990),0)</f>
        <v>0.32718489240228371</v>
      </c>
      <c r="N100" s="53">
        <f>IFERROR(ROUND(1.28*STDEV('Demand Planning'!B990:AA990),0),0)</f>
        <v>507</v>
      </c>
      <c r="O100" s="57" t="str">
        <f t="shared" si="1"/>
        <v>WMA-4</v>
      </c>
      <c r="P100" s="53">
        <f>SUM('Demand Planning'!AB990:AN990)</f>
        <v>18365</v>
      </c>
      <c r="Q100" s="58">
        <f>IFERROR('Demand Planning'!Y996/J100,0)</f>
        <v>4.935094095167007</v>
      </c>
    </row>
    <row r="101" spans="1:17" ht="15" customHeight="1" x14ac:dyDescent="0.25">
      <c r="A101" s="59" t="str">
        <f>'Demand Planning'!A998</f>
        <v>ZOE12354</v>
      </c>
      <c r="B101" s="59" t="str">
        <f>'Demand Planning'!B998</f>
        <v>ZOE Whey 454g Choco Hazelnut Rocher</v>
      </c>
      <c r="C101" s="60" t="str">
        <f>'Demand Planning'!C998</f>
        <v>PROTEINI</v>
      </c>
      <c r="D101" s="60" t="str">
        <f>'Demand Planning'!D998</f>
        <v>01 GOLD</v>
      </c>
      <c r="E101" s="61">
        <f>'Demand Planning'!Y1005</f>
        <v>53.384615384615387</v>
      </c>
      <c r="F101" s="61">
        <f>'Demand Planning'!Y1001</f>
        <v>0</v>
      </c>
      <c r="G101" s="61">
        <f>'Demand Planning'!Y1002</f>
        <v>0</v>
      </c>
      <c r="H101" s="61">
        <f>'Demand Planning'!Y1003</f>
        <v>0</v>
      </c>
      <c r="I101" s="53">
        <f>'Demand Planning'!W1006</f>
        <v>43.15</v>
      </c>
      <c r="J101" s="53">
        <f>'Demand Planning'!W1007</f>
        <v>45.315641025641028</v>
      </c>
      <c r="K101" s="54">
        <f>COUNTIF('Demand Planning'!B1000:AA1000,"&lt;="&amp;MAX('Demand Planning'!B1000:AA1000)*0.05)</f>
        <v>0</v>
      </c>
      <c r="L101" s="55">
        <f>IFERROR(STDEV('Demand Planning'!B1000:AA1000)/AVERAGE('Demand Planning'!B1000:AA1000),0)</f>
        <v>0.5535314174663738</v>
      </c>
      <c r="M101" s="56">
        <f>IFERROR((AVERAGE('Demand Planning'!T1000:AA1000)-AVERAGE('Demand Planning'!B1000:I1000))/AVERAGE('Demand Planning'!B1000:I1000),0)</f>
        <v>0.26004228329809725</v>
      </c>
      <c r="N101" s="53">
        <f>IFERROR(ROUND(1.28*STDEV('Demand Planning'!B1000:AA1000),0),0)</f>
        <v>38</v>
      </c>
      <c r="O101" s="57" t="str">
        <f t="shared" si="1"/>
        <v>Hybrid</v>
      </c>
      <c r="P101" s="53">
        <f>SUM('Demand Planning'!AB1000:AN1000)</f>
        <v>571</v>
      </c>
      <c r="Q101" s="58">
        <f>IFERROR('Demand Planning'!Y1006/J101,0)</f>
        <v>6.5319610028800827</v>
      </c>
    </row>
    <row r="102" spans="1:17" ht="15" customHeight="1" x14ac:dyDescent="0.25">
      <c r="A102" s="50" t="str">
        <f>'Demand Planning'!A1008</f>
        <v>ZOE12375</v>
      </c>
      <c r="B102" s="50" t="str">
        <f>'Demand Planning'!B1008</f>
        <v>ZOE Booty Creatine 250g Lemonade</v>
      </c>
      <c r="C102" s="51" t="str">
        <f>'Demand Planning'!C1008</f>
        <v>SPORTSKA PREHRANA</v>
      </c>
      <c r="D102" s="51" t="str">
        <f>'Demand Planning'!D1008</f>
        <v>01 GOLD</v>
      </c>
      <c r="E102" s="52">
        <f>'Demand Planning'!Y1015</f>
        <v>32.769230769230766</v>
      </c>
      <c r="F102" s="52">
        <f>'Demand Planning'!Y1011</f>
        <v>0</v>
      </c>
      <c r="G102" s="52">
        <f>'Demand Planning'!Y1012</f>
        <v>0</v>
      </c>
      <c r="H102" s="52">
        <f>'Demand Planning'!Y1013</f>
        <v>0</v>
      </c>
      <c r="I102" s="53">
        <f>'Demand Planning'!W1016</f>
        <v>27.5</v>
      </c>
      <c r="J102" s="53">
        <f>'Demand Planning'!W1017</f>
        <v>29.3390243902439</v>
      </c>
      <c r="K102" s="54">
        <f>COUNTIF('Demand Planning'!B1010:AA1010,"&lt;="&amp;MAX('Demand Planning'!B1010:AA1010)*0.05)</f>
        <v>1</v>
      </c>
      <c r="L102" s="55">
        <f>IFERROR(STDEV('Demand Planning'!B1010:AA1010)/AVERAGE('Demand Planning'!B1010:AA1010),0)</f>
        <v>0.47238866442434935</v>
      </c>
      <c r="M102" s="56">
        <f>IFERROR((AVERAGE('Demand Planning'!T1010:AA1010)-AVERAGE('Demand Planning'!B1010:I1010))/AVERAGE('Demand Planning'!B1010:I1010),0)</f>
        <v>3.5460992907801421E-2</v>
      </c>
      <c r="N102" s="53">
        <f>IFERROR(ROUND(1.28*STDEV('Demand Planning'!B1010:AA1010),0),0)</f>
        <v>20</v>
      </c>
      <c r="O102" s="57" t="str">
        <f t="shared" si="1"/>
        <v>Hybrid</v>
      </c>
      <c r="P102" s="53">
        <f>SUM('Demand Planning'!AB1010:AN1010)</f>
        <v>468</v>
      </c>
      <c r="Q102" s="58">
        <f>IFERROR('Demand Planning'!Y1016/J102,0)</f>
        <v>12.168093773380997</v>
      </c>
    </row>
    <row r="103" spans="1:17" ht="15" customHeight="1" x14ac:dyDescent="0.25">
      <c r="A103" s="59" t="str">
        <f>'Demand Planning'!A1018</f>
        <v>POL12885</v>
      </c>
      <c r="B103" s="59" t="str">
        <f>'Demand Planning'!B1018</f>
        <v>Polleo Creatine Direct 30x3,5g Lemon Lime</v>
      </c>
      <c r="C103" s="60" t="str">
        <f>'Demand Planning'!C1018</f>
        <v>SPORTSKA PREHRANA</v>
      </c>
      <c r="D103" s="60" t="str">
        <f>'Demand Planning'!D1018</f>
        <v>01 GOLD</v>
      </c>
      <c r="E103" s="61">
        <f>'Demand Planning'!Y1025</f>
        <v>116.84615384615384</v>
      </c>
      <c r="F103" s="61">
        <f>'Demand Planning'!Y1021</f>
        <v>0</v>
      </c>
      <c r="G103" s="61">
        <f>'Demand Planning'!Y1022</f>
        <v>0</v>
      </c>
      <c r="H103" s="61">
        <f>'Demand Planning'!Y1023</f>
        <v>0</v>
      </c>
      <c r="I103" s="53">
        <f>'Demand Planning'!W1026</f>
        <v>0</v>
      </c>
      <c r="J103" s="53">
        <f>'Demand Planning'!W1027</f>
        <v>23.75</v>
      </c>
      <c r="K103" s="54">
        <f>COUNTIF('Demand Planning'!B1020:AA1020,"&lt;="&amp;MAX('Demand Planning'!B1020:AA1020)*0.05)</f>
        <v>19</v>
      </c>
      <c r="L103" s="55">
        <f>IFERROR(STDEV('Demand Planning'!B1020:AA1020)/AVERAGE('Demand Planning'!B1020:AA1020),0)</f>
        <v>2.7946096860150904</v>
      </c>
      <c r="M103" s="56">
        <f>IFERROR((AVERAGE('Demand Planning'!T1020:AA1020)-AVERAGE('Demand Planning'!B1020:I1020))/AVERAGE('Demand Planning'!B1020:I1020),0)</f>
        <v>0</v>
      </c>
      <c r="N103" s="53">
        <f>IFERROR(ROUND(1.28*STDEV('Demand Planning'!B1020:AA1020),0),0)</f>
        <v>418</v>
      </c>
      <c r="O103" s="57" t="str">
        <f t="shared" si="1"/>
        <v>Hybrid</v>
      </c>
      <c r="P103" s="53">
        <f>SUM('Demand Planning'!AB1020:AN1020)</f>
        <v>10192</v>
      </c>
      <c r="Q103" s="58">
        <f>IFERROR('Demand Planning'!Y1026/J103,0)</f>
        <v>204.92631578947368</v>
      </c>
    </row>
    <row r="104" spans="1:17" ht="15" customHeight="1" x14ac:dyDescent="0.25">
      <c r="A104" s="50" t="str">
        <f>'Demand Planning'!A1028</f>
        <v>POL12884</v>
      </c>
      <c r="B104" s="50" t="str">
        <f>'Demand Planning'!B1028</f>
        <v>Polleo Creatine Direct 30x3,5g Unflavoured</v>
      </c>
      <c r="C104" s="51" t="str">
        <f>'Demand Planning'!C1028</f>
        <v>SPORTSKA PREHRANA</v>
      </c>
      <c r="D104" s="51" t="str">
        <f>'Demand Planning'!D1028</f>
        <v>01 GOLD</v>
      </c>
      <c r="E104" s="52">
        <f>'Demand Planning'!Y1035</f>
        <v>92.307692307692307</v>
      </c>
      <c r="F104" s="52">
        <f>'Demand Planning'!Y1031</f>
        <v>0</v>
      </c>
      <c r="G104" s="52">
        <f>'Demand Planning'!Y1032</f>
        <v>0</v>
      </c>
      <c r="H104" s="52">
        <f>'Demand Planning'!Y1033</f>
        <v>0</v>
      </c>
      <c r="I104" s="53">
        <f>'Demand Planning'!W1036</f>
        <v>0</v>
      </c>
      <c r="J104" s="53">
        <f>'Demand Planning'!W1037</f>
        <v>15.016666666666666</v>
      </c>
      <c r="K104" s="54">
        <f>COUNTIF('Demand Planning'!B1030:AA1030,"&lt;="&amp;MAX('Demand Planning'!B1030:AA1030)*0.05)</f>
        <v>19</v>
      </c>
      <c r="L104" s="55">
        <f>IFERROR(STDEV('Demand Planning'!B1030:AA1030)/AVERAGE('Demand Planning'!B1030:AA1030),0)</f>
        <v>3.2191690956932764</v>
      </c>
      <c r="M104" s="56">
        <f>IFERROR((AVERAGE('Demand Planning'!T1030:AA1030)-AVERAGE('Demand Planning'!B1030:I1030))/AVERAGE('Demand Planning'!B1030:I1030),0)</f>
        <v>0</v>
      </c>
      <c r="N104" s="53">
        <f>IFERROR(ROUND(1.28*STDEV('Demand Planning'!B1030:AA1030),0),0)</f>
        <v>380</v>
      </c>
      <c r="O104" s="57" t="str">
        <f t="shared" si="1"/>
        <v>Hybrid</v>
      </c>
      <c r="P104" s="53">
        <f>SUM('Demand Planning'!AB1030:AN1030)</f>
        <v>7441</v>
      </c>
      <c r="Q104" s="58">
        <f>IFERROR('Demand Planning'!Y1036/J104,0)</f>
        <v>223.01886792452831</v>
      </c>
    </row>
    <row r="105" spans="1:17" ht="15" customHeight="1" x14ac:dyDescent="0.25">
      <c r="A105" s="59" t="str">
        <f>'Demand Planning'!A1038</f>
        <v>POL12918</v>
      </c>
      <c r="B105" s="59" t="str">
        <f>'Demand Planning'!B1038</f>
        <v>Polleo All in 1 Multivitamin, 120 caps</v>
      </c>
      <c r="C105" s="60" t="str">
        <f>'Demand Planning'!C1038</f>
        <v>SPORTSKA PREHRANA</v>
      </c>
      <c r="D105" s="60" t="str">
        <f>'Demand Planning'!D1038</f>
        <v>01 GOLD</v>
      </c>
      <c r="E105" s="61">
        <f>'Demand Planning'!Y1045</f>
        <v>3.8461538461538464E-2</v>
      </c>
      <c r="F105" s="61">
        <f>'Demand Planning'!Y1041</f>
        <v>0</v>
      </c>
      <c r="G105" s="61">
        <f>'Demand Planning'!Y1042</f>
        <v>0</v>
      </c>
      <c r="H105" s="61">
        <f>'Demand Planning'!Y1043</f>
        <v>0</v>
      </c>
      <c r="I105" s="53">
        <f>'Demand Planning'!W1046</f>
        <v>0</v>
      </c>
      <c r="J105" s="53">
        <f>'Demand Planning'!W1047</f>
        <v>0</v>
      </c>
      <c r="K105" s="54">
        <f>COUNTIF('Demand Planning'!B1040:AA1040,"&lt;="&amp;MAX('Demand Planning'!B1040:AA1040)*0.05)</f>
        <v>25</v>
      </c>
      <c r="L105" s="55">
        <f>IFERROR(STDEV('Demand Planning'!B1040:AA1040)/AVERAGE('Demand Planning'!B1040:AA1040),0)</f>
        <v>5.0990195135927845</v>
      </c>
      <c r="M105" s="56">
        <f>IFERROR((AVERAGE('Demand Planning'!T1040:AA1040)-AVERAGE('Demand Planning'!B1040:I1040))/AVERAGE('Demand Planning'!B1040:I1040),0)</f>
        <v>0</v>
      </c>
      <c r="N105" s="53">
        <f>IFERROR(ROUND(1.28*STDEV('Demand Planning'!B1040:AA1040),0),0)</f>
        <v>0</v>
      </c>
      <c r="O105" s="57" t="str">
        <f t="shared" si="1"/>
        <v>Hybrid</v>
      </c>
      <c r="P105" s="53">
        <f>SUM('Demand Planning'!AB1040:AN1040)</f>
        <v>13</v>
      </c>
      <c r="Q105" s="58">
        <f>IFERROR('Demand Planning'!Y1046/J105,0)</f>
        <v>0</v>
      </c>
    </row>
    <row r="106" spans="1:17" ht="15" customHeight="1" x14ac:dyDescent="0.25">
      <c r="A106" s="50" t="str">
        <f>'Demand Planning'!A1048</f>
        <v>POL12893</v>
      </c>
      <c r="B106" s="50" t="str">
        <f>'Demand Planning'!B1048</f>
        <v>Polleo N.O.KO PUMP Preworkout 500g Peach Iced Tea</v>
      </c>
      <c r="C106" s="51" t="str">
        <f>'Demand Planning'!C1048</f>
        <v>SPORTSKA PREHRANA</v>
      </c>
      <c r="D106" s="51" t="str">
        <f>'Demand Planning'!D1048</f>
        <v>02 SILVER</v>
      </c>
      <c r="E106" s="52">
        <f>'Demand Planning'!Y1055</f>
        <v>0.11538461538461539</v>
      </c>
      <c r="F106" s="52">
        <f>'Demand Planning'!Y1051</f>
        <v>0</v>
      </c>
      <c r="G106" s="52">
        <f>'Demand Planning'!Y1052</f>
        <v>0</v>
      </c>
      <c r="H106" s="52">
        <f>'Demand Planning'!Y1053</f>
        <v>0</v>
      </c>
      <c r="I106" s="53">
        <f>'Demand Planning'!W1056</f>
        <v>0</v>
      </c>
      <c r="J106" s="53">
        <f>'Demand Planning'!W1057</f>
        <v>1.6666666666666666E-2</v>
      </c>
      <c r="K106" s="54">
        <f>COUNTIF('Demand Planning'!B1050:AA1050,"&lt;="&amp;MAX('Demand Planning'!B1050:AA1050)*0.05)</f>
        <v>24</v>
      </c>
      <c r="L106" s="55">
        <f>IFERROR(STDEV('Demand Planning'!B1050:AA1050)/AVERAGE('Demand Planning'!B1050:AA1050),0)</f>
        <v>3.739280976634709</v>
      </c>
      <c r="M106" s="56">
        <f>IFERROR((AVERAGE('Demand Planning'!T1050:AA1050)-AVERAGE('Demand Planning'!B1050:I1050))/AVERAGE('Demand Planning'!B1050:I1050),0)</f>
        <v>0</v>
      </c>
      <c r="N106" s="53">
        <f>IFERROR(ROUND(1.28*STDEV('Demand Planning'!B1050:AA1050),0),0)</f>
        <v>1</v>
      </c>
      <c r="O106" s="57" t="str">
        <f t="shared" si="1"/>
        <v>Hybrid</v>
      </c>
      <c r="P106" s="53">
        <f>SUM('Demand Planning'!AB1050:AN1050)</f>
        <v>26</v>
      </c>
      <c r="Q106" s="58">
        <f>IFERROR('Demand Planning'!Y1056/J106,0)</f>
        <v>15420</v>
      </c>
    </row>
    <row r="107" spans="1:17" ht="15" customHeight="1" x14ac:dyDescent="0.25">
      <c r="A107" s="59" t="str">
        <f>'Demand Planning'!A1058</f>
        <v>POL12894</v>
      </c>
      <c r="B107" s="59" t="str">
        <f>'Demand Planning'!B1058</f>
        <v>Polleo N.O.KO PUMP Preworkout 500g Cola</v>
      </c>
      <c r="C107" s="60" t="str">
        <f>'Demand Planning'!C1058</f>
        <v>SPORTSKA PREHRANA</v>
      </c>
      <c r="D107" s="60" t="str">
        <f>'Demand Planning'!D1058</f>
        <v>02 SILVER</v>
      </c>
      <c r="E107" s="61">
        <f>'Demand Planning'!Y1065</f>
        <v>0.26923076923076922</v>
      </c>
      <c r="F107" s="61">
        <f>'Demand Planning'!Y1061</f>
        <v>0</v>
      </c>
      <c r="G107" s="61">
        <f>'Demand Planning'!Y1062</f>
        <v>0</v>
      </c>
      <c r="H107" s="61">
        <f>'Demand Planning'!Y1063</f>
        <v>0</v>
      </c>
      <c r="I107" s="53">
        <f>'Demand Planning'!W1066</f>
        <v>0</v>
      </c>
      <c r="J107" s="53">
        <f>'Demand Planning'!W1067</f>
        <v>1.6666666666666666E-2</v>
      </c>
      <c r="K107" s="54">
        <f>COUNTIF('Demand Planning'!B1060:AA1060,"&lt;="&amp;MAX('Demand Planning'!B1060:AA1060)*0.05)</f>
        <v>24</v>
      </c>
      <c r="L107" s="55">
        <f>IFERROR(STDEV('Demand Planning'!B1060:AA1060)/AVERAGE('Demand Planning'!B1060:AA1060),0)</f>
        <v>4.40204034325828</v>
      </c>
      <c r="M107" s="56">
        <f>IFERROR((AVERAGE('Demand Planning'!T1060:AA1060)-AVERAGE('Demand Planning'!B1060:I1060))/AVERAGE('Demand Planning'!B1060:I1060),0)</f>
        <v>0</v>
      </c>
      <c r="N107" s="53">
        <f>IFERROR(ROUND(1.28*STDEV('Demand Planning'!B1060:AA1060),0),0)</f>
        <v>2</v>
      </c>
      <c r="O107" s="57" t="str">
        <f t="shared" si="1"/>
        <v>Hybrid</v>
      </c>
      <c r="P107" s="53">
        <f>SUM('Demand Planning'!AB1060:AN1060)</f>
        <v>52</v>
      </c>
      <c r="Q107" s="58">
        <f>IFERROR('Demand Planning'!Y1066/J107,0)</f>
        <v>15480</v>
      </c>
    </row>
    <row r="108" spans="1:17" ht="15" customHeight="1" x14ac:dyDescent="0.25">
      <c r="A108" s="50" t="str">
        <f>'Demand Planning'!A1068</f>
        <v>POL12874</v>
      </c>
      <c r="B108" s="50" t="str">
        <f>'Demand Planning'!B1068</f>
        <v>Polleo Sport StormX PUMP Pre-Workout 500g Raspberry</v>
      </c>
      <c r="C108" s="51" t="str">
        <f>'Demand Planning'!C1068</f>
        <v>SPORTSKA PREHRANA</v>
      </c>
      <c r="D108" s="51" t="str">
        <f>'Demand Planning'!D1068</f>
        <v>02 SILVER</v>
      </c>
      <c r="E108" s="52">
        <f>'Demand Planning'!Y1075</f>
        <v>0.42307692307692307</v>
      </c>
      <c r="F108" s="52">
        <f>'Demand Planning'!Y1071</f>
        <v>0</v>
      </c>
      <c r="G108" s="52">
        <f>'Demand Planning'!Y1072</f>
        <v>0</v>
      </c>
      <c r="H108" s="52">
        <f>'Demand Planning'!Y1073</f>
        <v>0</v>
      </c>
      <c r="I108" s="53">
        <f>'Demand Planning'!W1076</f>
        <v>0</v>
      </c>
      <c r="J108" s="53">
        <f>'Demand Planning'!W1077</f>
        <v>0</v>
      </c>
      <c r="K108" s="54">
        <f>COUNTIF('Demand Planning'!B1070:AA1070,"&lt;="&amp;MAX('Demand Planning'!B1070:AA1070)*0.05)</f>
        <v>25</v>
      </c>
      <c r="L108" s="55">
        <f>IFERROR(STDEV('Demand Planning'!B1070:AA1070)/AVERAGE('Demand Planning'!B1070:AA1070),0)</f>
        <v>5.0990195135927854</v>
      </c>
      <c r="M108" s="56">
        <f>IFERROR((AVERAGE('Demand Planning'!T1070:AA1070)-AVERAGE('Demand Planning'!B1070:I1070))/AVERAGE('Demand Planning'!B1070:I1070),0)</f>
        <v>0</v>
      </c>
      <c r="N108" s="53">
        <f>IFERROR(ROUND(1.28*STDEV('Demand Planning'!B1070:AA1070),0),0)</f>
        <v>3</v>
      </c>
      <c r="O108" s="57" t="str">
        <f t="shared" si="1"/>
        <v>Hybrid</v>
      </c>
      <c r="P108" s="53">
        <f>SUM('Demand Planning'!AB1070:AN1070)</f>
        <v>104</v>
      </c>
      <c r="Q108" s="58">
        <f>IFERROR('Demand Planning'!Y1076/J108,0)</f>
        <v>0</v>
      </c>
    </row>
    <row r="109" spans="1:17" ht="15" customHeight="1" x14ac:dyDescent="0.25">
      <c r="A109" s="59" t="str">
        <f>'Demand Planning'!A1078</f>
        <v>POL12875</v>
      </c>
      <c r="B109" s="59" t="str">
        <f>'Demand Planning'!B1078</f>
        <v>Polleo Sport StormX PUMP Pre-Workout 500g Fruit punch</v>
      </c>
      <c r="C109" s="60" t="str">
        <f>'Demand Planning'!C1078</f>
        <v>SPORTSKA PREHRANA</v>
      </c>
      <c r="D109" s="60" t="str">
        <f>'Demand Planning'!D1078</f>
        <v>02 SILVER</v>
      </c>
      <c r="E109" s="61">
        <f>'Demand Planning'!Y1085</f>
        <v>0.42307692307692307</v>
      </c>
      <c r="F109" s="61">
        <f>'Demand Planning'!Y1081</f>
        <v>0</v>
      </c>
      <c r="G109" s="61">
        <f>'Demand Planning'!Y1082</f>
        <v>0</v>
      </c>
      <c r="H109" s="61">
        <f>'Demand Planning'!Y1083</f>
        <v>0</v>
      </c>
      <c r="I109" s="53">
        <f>'Demand Planning'!W1086</f>
        <v>0</v>
      </c>
      <c r="J109" s="53">
        <f>'Demand Planning'!W1087</f>
        <v>0</v>
      </c>
      <c r="K109" s="54">
        <f>COUNTIF('Demand Planning'!B1080:AA1080,"&lt;="&amp;MAX('Demand Planning'!B1080:AA1080)*0.05)</f>
        <v>25</v>
      </c>
      <c r="L109" s="55">
        <f>IFERROR(STDEV('Demand Planning'!B1080:AA1080)/AVERAGE('Demand Planning'!B1080:AA1080),0)</f>
        <v>5.0990195135927854</v>
      </c>
      <c r="M109" s="56">
        <f>IFERROR((AVERAGE('Demand Planning'!T1080:AA1080)-AVERAGE('Demand Planning'!B1080:I1080))/AVERAGE('Demand Planning'!B1080:I1080),0)</f>
        <v>0</v>
      </c>
      <c r="N109" s="53">
        <f>IFERROR(ROUND(1.28*STDEV('Demand Planning'!B1080:AA1080),0),0)</f>
        <v>3</v>
      </c>
      <c r="O109" s="57" t="str">
        <f t="shared" si="1"/>
        <v>Hybrid</v>
      </c>
      <c r="P109" s="53">
        <f>SUM('Demand Planning'!AB1080:AN1080)</f>
        <v>104</v>
      </c>
      <c r="Q109" s="58">
        <f>IFERROR('Demand Planning'!Y1086/J109,0)</f>
        <v>0</v>
      </c>
    </row>
    <row r="110" spans="1:17" ht="15" customHeight="1" x14ac:dyDescent="0.25">
      <c r="A110" s="50" t="str">
        <f>'Demand Planning'!A1088</f>
        <v>POL12870</v>
      </c>
      <c r="B110" s="50" t="str">
        <f>'Demand Planning'!B1088</f>
        <v>Polleo Sport StormX Pre-Workout 400g Fruit Burst</v>
      </c>
      <c r="C110" s="51" t="str">
        <f>'Demand Planning'!C1088</f>
        <v>SPORTSKA PREHRANA</v>
      </c>
      <c r="D110" s="51" t="str">
        <f>'Demand Planning'!D1088</f>
        <v>02 SILVER</v>
      </c>
      <c r="E110" s="52">
        <f>'Demand Planning'!Y1095</f>
        <v>0.42307692307692307</v>
      </c>
      <c r="F110" s="52">
        <f>'Demand Planning'!Y1091</f>
        <v>0</v>
      </c>
      <c r="G110" s="52">
        <f>'Demand Planning'!Y1092</f>
        <v>0</v>
      </c>
      <c r="H110" s="52">
        <f>'Demand Planning'!Y1093</f>
        <v>0</v>
      </c>
      <c r="I110" s="53">
        <f>'Demand Planning'!W1096</f>
        <v>0</v>
      </c>
      <c r="J110" s="53">
        <f>'Demand Planning'!W1097</f>
        <v>0</v>
      </c>
      <c r="K110" s="54">
        <f>COUNTIF('Demand Planning'!B1090:AA1090,"&lt;="&amp;MAX('Demand Planning'!B1090:AA1090)*0.05)</f>
        <v>25</v>
      </c>
      <c r="L110" s="55">
        <f>IFERROR(STDEV('Demand Planning'!B1090:AA1090)/AVERAGE('Demand Planning'!B1090:AA1090),0)</f>
        <v>5.0990195135927854</v>
      </c>
      <c r="M110" s="56">
        <f>IFERROR((AVERAGE('Demand Planning'!T1090:AA1090)-AVERAGE('Demand Planning'!B1090:I1090))/AVERAGE('Demand Planning'!B1090:I1090),0)</f>
        <v>0</v>
      </c>
      <c r="N110" s="53">
        <f>IFERROR(ROUND(1.28*STDEV('Demand Planning'!B1090:AA1090),0),0)</f>
        <v>3</v>
      </c>
      <c r="O110" s="57" t="str">
        <f t="shared" si="1"/>
        <v>Hybrid</v>
      </c>
      <c r="P110" s="53">
        <f>SUM('Demand Planning'!AB1090:AN1090)</f>
        <v>104</v>
      </c>
      <c r="Q110" s="58">
        <f>IFERROR('Demand Planning'!Y1096/J110,0)</f>
        <v>0</v>
      </c>
    </row>
    <row r="111" spans="1:17" ht="15" customHeight="1" x14ac:dyDescent="0.25">
      <c r="A111" s="59" t="str">
        <f>'Demand Planning'!A1098</f>
        <v>POL12914</v>
      </c>
      <c r="B111" s="59" t="str">
        <f>'Demand Planning'!B1098</f>
        <v>Polleo Protein Rings 250g Cinnamon</v>
      </c>
      <c r="C111" s="60" t="str">
        <f>'Demand Planning'!C1098</f>
        <v>BIO I SUPERFOODS</v>
      </c>
      <c r="D111" s="60" t="str">
        <f>'Demand Planning'!D1098</f>
        <v>02 SILVER</v>
      </c>
      <c r="E111" s="61">
        <f>'Demand Planning'!Y1105</f>
        <v>0.65384615384615385</v>
      </c>
      <c r="F111" s="61">
        <f>'Demand Planning'!Y1101</f>
        <v>0</v>
      </c>
      <c r="G111" s="61">
        <f>'Demand Planning'!Y1102</f>
        <v>0</v>
      </c>
      <c r="H111" s="61">
        <f>'Demand Planning'!Y1103</f>
        <v>0</v>
      </c>
      <c r="I111" s="53">
        <f>'Demand Planning'!W1106</f>
        <v>0</v>
      </c>
      <c r="J111" s="53">
        <f>'Demand Planning'!W1107</f>
        <v>0.1</v>
      </c>
      <c r="K111" s="54">
        <f>COUNTIF('Demand Planning'!B1100:AA1100,"&lt;="&amp;MAX('Demand Planning'!B1100:AA1100)*0.05)</f>
        <v>24</v>
      </c>
      <c r="L111" s="55">
        <f>IFERROR(STDEV('Demand Planning'!B1100:AA1100)/AVERAGE('Demand Planning'!B1100:AA1100),0)</f>
        <v>3.6945297634489811</v>
      </c>
      <c r="M111" s="56">
        <f>IFERROR((AVERAGE('Demand Planning'!T1100:AA1100)-AVERAGE('Demand Planning'!B1100:I1100))/AVERAGE('Demand Planning'!B1100:I1100),0)</f>
        <v>0</v>
      </c>
      <c r="N111" s="53">
        <f>IFERROR(ROUND(1.28*STDEV('Demand Planning'!B1100:AA1100),0),0)</f>
        <v>3</v>
      </c>
      <c r="O111" s="57" t="str">
        <f t="shared" si="1"/>
        <v>Hybrid</v>
      </c>
      <c r="P111" s="53">
        <f>SUM('Demand Planning'!AB1100:AN1100)</f>
        <v>117</v>
      </c>
      <c r="Q111" s="58">
        <f>IFERROR('Demand Planning'!Y1106/J111,0)</f>
        <v>6240</v>
      </c>
    </row>
    <row r="112" spans="1:17" ht="15" customHeight="1" x14ac:dyDescent="0.25">
      <c r="A112" s="50" t="str">
        <f>'Demand Planning'!A1108</f>
        <v>POL12913</v>
      </c>
      <c r="B112" s="50" t="str">
        <f>'Demand Planning'!B1108</f>
        <v>Polleo Protein Rings 250g Chocolate</v>
      </c>
      <c r="C112" s="51" t="str">
        <f>'Demand Planning'!C1108</f>
        <v>BIO I SUPERFOODS</v>
      </c>
      <c r="D112" s="51" t="str">
        <f>'Demand Planning'!D1108</f>
        <v>02 SILVER</v>
      </c>
      <c r="E112" s="52">
        <f>'Demand Planning'!Y1115</f>
        <v>1.4615384615384615</v>
      </c>
      <c r="F112" s="52">
        <f>'Demand Planning'!Y1111</f>
        <v>0</v>
      </c>
      <c r="G112" s="52">
        <f>'Demand Planning'!Y1112</f>
        <v>0</v>
      </c>
      <c r="H112" s="52">
        <f>'Demand Planning'!Y1113</f>
        <v>0</v>
      </c>
      <c r="I112" s="53">
        <f>'Demand Planning'!W1116</f>
        <v>0</v>
      </c>
      <c r="J112" s="53">
        <f>'Demand Planning'!W1117</f>
        <v>0.21666666666666667</v>
      </c>
      <c r="K112" s="54">
        <f>COUNTIF('Demand Planning'!B1110:AA1110,"&lt;="&amp;MAX('Demand Planning'!B1110:AA1110)*0.05)</f>
        <v>24</v>
      </c>
      <c r="L112" s="55">
        <f>IFERROR(STDEV('Demand Planning'!B1110:AA1110)/AVERAGE('Demand Planning'!B1110:AA1110),0)</f>
        <v>3.718636154243304</v>
      </c>
      <c r="M112" s="56">
        <f>IFERROR((AVERAGE('Demand Planning'!T1110:AA1110)-AVERAGE('Demand Planning'!B1110:I1110))/AVERAGE('Demand Planning'!B1110:I1110),0)</f>
        <v>0</v>
      </c>
      <c r="N112" s="53">
        <f>IFERROR(ROUND(1.28*STDEV('Demand Planning'!B1110:AA1110),0),0)</f>
        <v>7</v>
      </c>
      <c r="O112" s="57" t="str">
        <f t="shared" si="1"/>
        <v>Hybrid</v>
      </c>
      <c r="P112" s="53">
        <f>SUM('Demand Planning'!AB1110:AN1110)</f>
        <v>260</v>
      </c>
      <c r="Q112" s="58">
        <f>IFERROR('Demand Planning'!Y1116/J112,0)</f>
        <v>6272.3076923076924</v>
      </c>
    </row>
    <row r="113" spans="1:17" ht="15" customHeight="1" x14ac:dyDescent="0.25">
      <c r="A113" s="59" t="str">
        <f>'Demand Planning'!A1118</f>
        <v>POL12865</v>
      </c>
      <c r="B113" s="59" t="str">
        <f>'Demand Planning'!B1118</f>
        <v>Polleo Zinc Bisglycinate 90 caps</v>
      </c>
      <c r="C113" s="60" t="str">
        <f>'Demand Planning'!C1118</f>
        <v>SPORTSKA PREHRANA</v>
      </c>
      <c r="D113" s="60" t="str">
        <f>'Demand Planning'!D1118</f>
        <v>02 SILVER</v>
      </c>
      <c r="E113" s="61">
        <f>'Demand Planning'!Y1125</f>
        <v>34.07692307692308</v>
      </c>
      <c r="F113" s="61">
        <f>'Demand Planning'!Y1121</f>
        <v>0</v>
      </c>
      <c r="G113" s="61">
        <f>'Demand Planning'!Y1122</f>
        <v>0</v>
      </c>
      <c r="H113" s="61">
        <f>'Demand Planning'!Y1123</f>
        <v>0</v>
      </c>
      <c r="I113" s="53">
        <f>'Demand Planning'!W1126</f>
        <v>0</v>
      </c>
      <c r="J113" s="53">
        <f>'Demand Planning'!W1127</f>
        <v>11.633333333333333</v>
      </c>
      <c r="K113" s="54">
        <f>COUNTIF('Demand Planning'!B1120:AA1120,"&lt;="&amp;MAX('Demand Planning'!B1120:AA1120)*0.05)</f>
        <v>18</v>
      </c>
      <c r="L113" s="55">
        <f>IFERROR(STDEV('Demand Planning'!B1120:AA1120)/AVERAGE('Demand Planning'!B1120:AA1120),0)</f>
        <v>1.6936917181517199</v>
      </c>
      <c r="M113" s="56">
        <f>IFERROR((AVERAGE('Demand Planning'!T1120:AA1120)-AVERAGE('Demand Planning'!B1120:I1120))/AVERAGE('Demand Planning'!B1120:I1120),0)</f>
        <v>0</v>
      </c>
      <c r="N113" s="53">
        <f>IFERROR(ROUND(1.28*STDEV('Demand Planning'!B1120:AA1120),0),0)</f>
        <v>74</v>
      </c>
      <c r="O113" s="57" t="str">
        <f t="shared" si="1"/>
        <v>Hybrid</v>
      </c>
      <c r="P113" s="53">
        <f>SUM('Demand Planning'!AB1120:AN1120)</f>
        <v>1469</v>
      </c>
      <c r="Q113" s="58">
        <f>IFERROR('Demand Planning'!Y1126/J113,0)</f>
        <v>0.17191977077363899</v>
      </c>
    </row>
    <row r="114" spans="1:17" ht="15" customHeight="1" x14ac:dyDescent="0.25">
      <c r="A114" s="50" t="str">
        <f>'Demand Planning'!A1128</f>
        <v>POL12849</v>
      </c>
      <c r="B114" s="50" t="str">
        <f>'Demand Planning'!B1128</f>
        <v>Polleo Premium HydroX Whey 1,8kg Chocolate Hazelnut</v>
      </c>
      <c r="C114" s="51" t="str">
        <f>'Demand Planning'!C1128</f>
        <v>PROTEINI</v>
      </c>
      <c r="D114" s="51" t="str">
        <f>'Demand Planning'!D1128</f>
        <v>02 SILVER</v>
      </c>
      <c r="E114" s="52">
        <f>'Demand Planning'!Y1135</f>
        <v>20.153846153846153</v>
      </c>
      <c r="F114" s="52">
        <f>'Demand Planning'!Y1131</f>
        <v>0</v>
      </c>
      <c r="G114" s="52">
        <f>'Demand Planning'!Y1132</f>
        <v>0</v>
      </c>
      <c r="H114" s="52">
        <f>'Demand Planning'!Y1133</f>
        <v>0</v>
      </c>
      <c r="I114" s="53">
        <f>'Demand Planning'!W1136</f>
        <v>22.9</v>
      </c>
      <c r="J114" s="53">
        <f>'Demand Planning'!W1137</f>
        <v>21.64</v>
      </c>
      <c r="K114" s="54">
        <f>COUNTIF('Demand Planning'!B1130:AA1130,"&lt;="&amp;MAX('Demand Planning'!B1130:AA1130)*0.05)</f>
        <v>2</v>
      </c>
      <c r="L114" s="55">
        <f>IFERROR(STDEV('Demand Planning'!B1130:AA1130)/AVERAGE('Demand Planning'!B1130:AA1130),0)</f>
        <v>0.6494797171859592</v>
      </c>
      <c r="M114" s="56">
        <f>IFERROR((AVERAGE('Demand Planning'!T1130:AA1130)-AVERAGE('Demand Planning'!B1130:I1130))/AVERAGE('Demand Planning'!B1130:I1130),0)</f>
        <v>0.26829268292682928</v>
      </c>
      <c r="N114" s="53">
        <f>IFERROR(ROUND(1.28*STDEV('Demand Planning'!B1130:AA1130),0),0)</f>
        <v>17</v>
      </c>
      <c r="O114" s="57" t="str">
        <f t="shared" si="1"/>
        <v>Hybrid</v>
      </c>
      <c r="P114" s="53">
        <f>SUM('Demand Planning'!AB1130:AN1130)</f>
        <v>230</v>
      </c>
      <c r="Q114" s="58">
        <f>IFERROR('Demand Planning'!Y1136/J114,0)</f>
        <v>12.569316081330868</v>
      </c>
    </row>
    <row r="115" spans="1:17" ht="15" customHeight="1" x14ac:dyDescent="0.25">
      <c r="A115" s="59" t="str">
        <f>'Demand Planning'!A1138</f>
        <v>POL09795</v>
      </c>
      <c r="B115" s="59" t="str">
        <f>'Demand Planning'!B1138</f>
        <v>Polleo Elasti 4 Joint 120 caps</v>
      </c>
      <c r="C115" s="60" t="str">
        <f>'Demand Planning'!C1138</f>
        <v>SPORTSKA PREHRANA</v>
      </c>
      <c r="D115" s="60" t="str">
        <f>'Demand Planning'!D1138</f>
        <v>02 SILVER</v>
      </c>
      <c r="E115" s="61">
        <f>'Demand Planning'!Y1145</f>
        <v>23.115384615384617</v>
      </c>
      <c r="F115" s="61">
        <f>'Demand Planning'!Y1141</f>
        <v>0</v>
      </c>
      <c r="G115" s="61">
        <f>'Demand Planning'!Y1142</f>
        <v>0</v>
      </c>
      <c r="H115" s="61">
        <f>'Demand Planning'!Y1143</f>
        <v>0</v>
      </c>
      <c r="I115" s="53">
        <f>'Demand Planning'!W1146</f>
        <v>38.700000000000003</v>
      </c>
      <c r="J115" s="53">
        <f>'Demand Planning'!W1147</f>
        <v>35.136279069767447</v>
      </c>
      <c r="K115" s="54">
        <f>COUNTIF('Demand Planning'!B1140:AA1140,"&lt;="&amp;MAX('Demand Planning'!B1140:AA1140)*0.05)</f>
        <v>1</v>
      </c>
      <c r="L115" s="55">
        <f>IFERROR(STDEV('Demand Planning'!B1140:AA1140)/AVERAGE('Demand Planning'!B1140:AA1140),0)</f>
        <v>2.5067433507584909</v>
      </c>
      <c r="M115" s="56">
        <f>IFERROR((AVERAGE('Demand Planning'!T1140:AA1140)-AVERAGE('Demand Planning'!B1140:I1140))/AVERAGE('Demand Planning'!B1140:I1140),0)</f>
        <v>-1.0071428571428571</v>
      </c>
      <c r="N115" s="53">
        <f>IFERROR(ROUND(1.28*STDEV('Demand Planning'!B1140:AA1140),0),0)</f>
        <v>74</v>
      </c>
      <c r="O115" s="57" t="str">
        <f t="shared" si="1"/>
        <v>WMA-4</v>
      </c>
      <c r="P115" s="53">
        <f>SUM('Demand Planning'!AB1140:AN1140)</f>
        <v>468</v>
      </c>
      <c r="Q115" s="58">
        <f>IFERROR('Demand Planning'!Y1146/J115,0)</f>
        <v>7.1436135710787223</v>
      </c>
    </row>
    <row r="116" spans="1:17" ht="15" customHeight="1" x14ac:dyDescent="0.25">
      <c r="A116" s="50" t="str">
        <f>'Demand Planning'!A1148</f>
        <v>ON00277</v>
      </c>
      <c r="B116" s="50" t="str">
        <f>'Demand Planning'!B1148</f>
        <v>Serious Mass 2,73kg Chocolate</v>
      </c>
      <c r="C116" s="51" t="str">
        <f>'Demand Planning'!C1148</f>
        <v>SPORTSKA PREHRANA</v>
      </c>
      <c r="D116" s="51" t="str">
        <f>'Demand Planning'!D1148</f>
        <v>02 SILVER</v>
      </c>
      <c r="E116" s="52">
        <f>'Demand Planning'!Y1155</f>
        <v>13.884615384615385</v>
      </c>
      <c r="F116" s="52">
        <f>'Demand Planning'!Y1151</f>
        <v>0</v>
      </c>
      <c r="G116" s="52">
        <f>'Demand Planning'!Y1152</f>
        <v>0</v>
      </c>
      <c r="H116" s="52">
        <f>'Demand Planning'!Y1153</f>
        <v>0</v>
      </c>
      <c r="I116" s="53">
        <f>'Demand Planning'!W1156</f>
        <v>11.9</v>
      </c>
      <c r="J116" s="53">
        <f>'Demand Planning'!W1157</f>
        <v>12.632682926829268</v>
      </c>
      <c r="K116" s="54">
        <f>COUNTIF('Demand Planning'!B1150:AA1150,"&lt;="&amp;MAX('Demand Planning'!B1150:AA1150)*0.05)</f>
        <v>0</v>
      </c>
      <c r="L116" s="55">
        <f>IFERROR(STDEV('Demand Planning'!B1150:AA1150)/AVERAGE('Demand Planning'!B1150:AA1150),0)</f>
        <v>0.44877466520821901</v>
      </c>
      <c r="M116" s="56">
        <f>IFERROR((AVERAGE('Demand Planning'!T1150:AA1150)-AVERAGE('Demand Planning'!B1150:I1150))/AVERAGE('Demand Planning'!B1150:I1150),0)</f>
        <v>-9.6000000000000002E-2</v>
      </c>
      <c r="N116" s="53">
        <f>IFERROR(ROUND(1.28*STDEV('Demand Planning'!B1150:AA1150),0),0)</f>
        <v>8</v>
      </c>
      <c r="O116" s="57" t="str">
        <f t="shared" si="1"/>
        <v>Hybrid</v>
      </c>
      <c r="P116" s="53">
        <f>SUM('Demand Planning'!AB1150:AN1150)</f>
        <v>182</v>
      </c>
      <c r="Q116" s="58">
        <f>IFERROR('Demand Planning'!Y1156/J116,0)</f>
        <v>5.6203421245704135</v>
      </c>
    </row>
    <row r="117" spans="1:17" ht="15" customHeight="1" x14ac:dyDescent="0.25">
      <c r="A117" s="59" t="str">
        <f>'Demand Planning'!A1158</f>
        <v>POL09756</v>
      </c>
      <c r="B117" s="59" t="str">
        <f>'Demand Planning'!B1158</f>
        <v>Polleo Glutamine 250g</v>
      </c>
      <c r="C117" s="60" t="str">
        <f>'Demand Planning'!C1158</f>
        <v>SPORTSKA PREHRANA</v>
      </c>
      <c r="D117" s="60" t="str">
        <f>'Demand Planning'!D1158</f>
        <v>02 SILVER</v>
      </c>
      <c r="E117" s="61">
        <f>'Demand Planning'!Y1165</f>
        <v>50.46153846153846</v>
      </c>
      <c r="F117" s="61">
        <f>'Demand Planning'!Y1161</f>
        <v>0</v>
      </c>
      <c r="G117" s="61">
        <f>'Demand Planning'!Y1162</f>
        <v>0</v>
      </c>
      <c r="H117" s="61">
        <f>'Demand Planning'!Y1163</f>
        <v>0</v>
      </c>
      <c r="I117" s="53">
        <f>'Demand Planning'!W1166</f>
        <v>51.05</v>
      </c>
      <c r="J117" s="53">
        <f>'Demand Planning'!W1167</f>
        <v>49.860769230769229</v>
      </c>
      <c r="K117" s="54">
        <f>COUNTIF('Demand Planning'!B1160:AA1160,"&lt;="&amp;MAX('Demand Planning'!B1160:AA1160)*0.05)</f>
        <v>0</v>
      </c>
      <c r="L117" s="55">
        <f>IFERROR(STDEV('Demand Planning'!B1160:AA1160)/AVERAGE('Demand Planning'!B1160:AA1160),0)</f>
        <v>0.58627010315118355</v>
      </c>
      <c r="M117" s="56">
        <f>IFERROR((AVERAGE('Demand Planning'!T1160:AA1160)-AVERAGE('Demand Planning'!B1160:I1160))/AVERAGE('Demand Planning'!B1160:I1160),0)</f>
        <v>0.31310679611650488</v>
      </c>
      <c r="N117" s="53">
        <f>IFERROR(ROUND(1.28*STDEV('Demand Planning'!B1160:AA1160),0),0)</f>
        <v>38</v>
      </c>
      <c r="O117" s="57" t="str">
        <f t="shared" si="1"/>
        <v>WMA-4</v>
      </c>
      <c r="P117" s="53">
        <f>SUM('Demand Planning'!AB1160:AN1160)</f>
        <v>676</v>
      </c>
      <c r="Q117" s="58">
        <f>IFERROR('Demand Planning'!Y1166/J117,0)</f>
        <v>6.2774803684104974</v>
      </c>
    </row>
    <row r="118" spans="1:17" ht="15" customHeight="1" x14ac:dyDescent="0.25">
      <c r="A118" s="50" t="str">
        <f>'Demand Planning'!A1168</f>
        <v>POL12741</v>
      </c>
      <c r="B118" s="50" t="str">
        <f>'Demand Planning'!B1168</f>
        <v>Polleo Iso Drink 750ml Raspberry</v>
      </c>
      <c r="C118" s="51" t="str">
        <f>'Demand Planning'!C1168</f>
        <v>RTD &amp; SNACKS</v>
      </c>
      <c r="D118" s="51" t="str">
        <f>'Demand Planning'!D1168</f>
        <v>02 SILVER</v>
      </c>
      <c r="E118" s="52">
        <f>'Demand Planning'!Y1175</f>
        <v>1030.6538461538462</v>
      </c>
      <c r="F118" s="52">
        <f>'Demand Planning'!Y1171</f>
        <v>0</v>
      </c>
      <c r="G118" s="52">
        <f>'Demand Planning'!Y1172</f>
        <v>0</v>
      </c>
      <c r="H118" s="52">
        <f>'Demand Planning'!Y1173</f>
        <v>0</v>
      </c>
      <c r="I118" s="53">
        <f>'Demand Planning'!W1176</f>
        <v>1253.6624999999999</v>
      </c>
      <c r="J118" s="53">
        <f>'Demand Planning'!W1177</f>
        <v>1147.1879761904761</v>
      </c>
      <c r="K118" s="54">
        <f>COUNTIF('Demand Planning'!B1170:AA1170,"&lt;="&amp;MAX('Demand Planning'!B1170:AA1170)*0.05)</f>
        <v>2</v>
      </c>
      <c r="L118" s="55">
        <f>IFERROR(STDEV('Demand Planning'!B1170:AA1170)/AVERAGE('Demand Planning'!B1170:AA1170),0)</f>
        <v>0.60289646711622258</v>
      </c>
      <c r="M118" s="56">
        <f>IFERROR((AVERAGE('Demand Planning'!T1170:AA1170)-AVERAGE('Demand Planning'!B1170:I1170))/AVERAGE('Demand Planning'!B1170:I1170),0)</f>
        <v>0.3248318741276488</v>
      </c>
      <c r="N118" s="53">
        <f>IFERROR(ROUND(1.28*STDEV('Demand Planning'!B1170:AA1170),0),0)</f>
        <v>795</v>
      </c>
      <c r="O118" s="57" t="str">
        <f t="shared" si="1"/>
        <v>WMA-4</v>
      </c>
      <c r="P118" s="53">
        <f>SUM('Demand Planning'!AB1170:AN1170)</f>
        <v>16412</v>
      </c>
      <c r="Q118" s="58">
        <f>IFERROR('Demand Planning'!Y1176/J118,0)</f>
        <v>18.303887798518513</v>
      </c>
    </row>
    <row r="119" spans="1:17" ht="15" customHeight="1" x14ac:dyDescent="0.25">
      <c r="A119" s="59" t="str">
        <f>'Demand Planning'!A1178</f>
        <v>POL09745</v>
      </c>
      <c r="B119" s="59" t="str">
        <f>'Demand Planning'!B1178</f>
        <v>Polleo 1st Whey 908g Chocolate Jaffa</v>
      </c>
      <c r="C119" s="60" t="str">
        <f>'Demand Planning'!C1178</f>
        <v>PROTEINI</v>
      </c>
      <c r="D119" s="60" t="str">
        <f>'Demand Planning'!D1178</f>
        <v>02 SILVER</v>
      </c>
      <c r="E119" s="61">
        <f>'Demand Planning'!Y1185</f>
        <v>53.807692307692307</v>
      </c>
      <c r="F119" s="61">
        <f>'Demand Planning'!Y1181</f>
        <v>0</v>
      </c>
      <c r="G119" s="61">
        <f>'Demand Planning'!Y1182</f>
        <v>0</v>
      </c>
      <c r="H119" s="61">
        <f>'Demand Planning'!Y1183</f>
        <v>0</v>
      </c>
      <c r="I119" s="53">
        <f>'Demand Planning'!W1186</f>
        <v>85.3</v>
      </c>
      <c r="J119" s="53">
        <f>'Demand Planning'!W1187</f>
        <v>71.144444444444446</v>
      </c>
      <c r="K119" s="54">
        <f>COUNTIF('Demand Planning'!B1180:AA1180,"&lt;="&amp;MAX('Demand Planning'!B1180:AA1180)*0.05)</f>
        <v>1</v>
      </c>
      <c r="L119" s="55">
        <f>IFERROR(STDEV('Demand Planning'!B1180:AA1180)/AVERAGE('Demand Planning'!B1180:AA1180),0)</f>
        <v>0.72508013266353166</v>
      </c>
      <c r="M119" s="56">
        <f>IFERROR((AVERAGE('Demand Planning'!T1180:AA1180)-AVERAGE('Demand Planning'!B1180:I1180))/AVERAGE('Demand Planning'!B1180:I1180),0)</f>
        <v>0.77133105802047786</v>
      </c>
      <c r="N119" s="53">
        <f>IFERROR(ROUND(1.28*STDEV('Demand Planning'!B1180:AA1180),0),0)</f>
        <v>50</v>
      </c>
      <c r="O119" s="57" t="str">
        <f t="shared" si="1"/>
        <v>WMA-4</v>
      </c>
      <c r="P119" s="53">
        <f>SUM('Demand Planning'!AB1180:AN1180)</f>
        <v>728</v>
      </c>
      <c r="Q119" s="58">
        <f>IFERROR('Demand Planning'!Y1186/J119,0)</f>
        <v>9.7548024363579575</v>
      </c>
    </row>
    <row r="120" spans="1:17" ht="15" customHeight="1" x14ac:dyDescent="0.25">
      <c r="A120" s="50" t="str">
        <f>'Demand Planning'!A1188</f>
        <v>ZOE12371</v>
      </c>
      <c r="B120" s="50" t="str">
        <f>'Demand Planning'!B1188</f>
        <v>ZOE Vegan Protein 454g Choco Dream</v>
      </c>
      <c r="C120" s="51" t="str">
        <f>'Demand Planning'!C1188</f>
        <v>BIO I SUPERFOODS</v>
      </c>
      <c r="D120" s="51" t="str">
        <f>'Demand Planning'!D1188</f>
        <v>02 SILVER</v>
      </c>
      <c r="E120" s="52">
        <f>'Demand Planning'!Y1195</f>
        <v>105</v>
      </c>
      <c r="F120" s="52">
        <f>'Demand Planning'!Y1191</f>
        <v>0</v>
      </c>
      <c r="G120" s="52">
        <f>'Demand Planning'!Y1192</f>
        <v>0</v>
      </c>
      <c r="H120" s="52">
        <f>'Demand Planning'!Y1193</f>
        <v>0</v>
      </c>
      <c r="I120" s="53">
        <f>'Demand Planning'!W1196</f>
        <v>86.5</v>
      </c>
      <c r="J120" s="53">
        <f>'Demand Planning'!W1197</f>
        <v>77.577777777777783</v>
      </c>
      <c r="K120" s="54">
        <f>COUNTIF('Demand Planning'!B1190:AA1190,"&lt;="&amp;MAX('Demand Planning'!B1190:AA1190)*0.05)</f>
        <v>2</v>
      </c>
      <c r="L120" s="55">
        <f>IFERROR(STDEV('Demand Planning'!B1190:AA1190)/AVERAGE('Demand Planning'!B1190:AA1190),0)</f>
        <v>1.2481612780260887</v>
      </c>
      <c r="M120" s="56">
        <f>IFERROR((AVERAGE('Demand Planning'!T1190:AA1190)-AVERAGE('Demand Planning'!B1190:I1190))/AVERAGE('Demand Planning'!B1190:I1190),0)</f>
        <v>3.2483660130718954</v>
      </c>
      <c r="N120" s="53">
        <f>IFERROR(ROUND(1.28*STDEV('Demand Planning'!B1190:AA1190),0),0)</f>
        <v>168</v>
      </c>
      <c r="O120" s="57" t="str">
        <f t="shared" si="1"/>
        <v>WMA-4</v>
      </c>
      <c r="P120" s="53">
        <f>SUM('Demand Planning'!AB1190:AN1190)</f>
        <v>2591</v>
      </c>
      <c r="Q120" s="58">
        <f>IFERROR('Demand Planning'!Y1196/J120,0)</f>
        <v>26.193067888857058</v>
      </c>
    </row>
    <row r="121" spans="1:17" ht="15" customHeight="1" x14ac:dyDescent="0.25">
      <c r="A121" s="59" t="str">
        <f>'Demand Planning'!A1198</f>
        <v>POL09828</v>
      </c>
      <c r="B121" s="59" t="str">
        <f>'Demand Planning'!B1198</f>
        <v>Polleo 1st Whey 2,27kg Strawberry</v>
      </c>
      <c r="C121" s="60" t="str">
        <f>'Demand Planning'!C1198</f>
        <v>PROTEINI</v>
      </c>
      <c r="D121" s="60" t="str">
        <f>'Demand Planning'!D1198</f>
        <v>02 SILVER</v>
      </c>
      <c r="E121" s="61">
        <f>'Demand Planning'!Y1205</f>
        <v>27.73076923076923</v>
      </c>
      <c r="F121" s="61">
        <f>'Demand Planning'!Y1201</f>
        <v>0</v>
      </c>
      <c r="G121" s="61">
        <f>'Demand Planning'!Y1202</f>
        <v>0</v>
      </c>
      <c r="H121" s="61">
        <f>'Demand Planning'!Y1203</f>
        <v>0</v>
      </c>
      <c r="I121" s="53">
        <f>'Demand Planning'!W1206</f>
        <v>42.05</v>
      </c>
      <c r="J121" s="53">
        <f>'Demand Planning'!W1207</f>
        <v>35.938571428571429</v>
      </c>
      <c r="K121" s="54">
        <f>COUNTIF('Demand Planning'!B1200:AA1200,"&lt;="&amp;MAX('Demand Planning'!B1200:AA1200)*0.05)</f>
        <v>0</v>
      </c>
      <c r="L121" s="55">
        <f>IFERROR(STDEV('Demand Planning'!B1200:AA1200)/AVERAGE('Demand Planning'!B1200:AA1200),0)</f>
        <v>0.45460443448864502</v>
      </c>
      <c r="M121" s="56">
        <f>IFERROR((AVERAGE('Demand Planning'!T1200:AA1200)-AVERAGE('Demand Planning'!B1200:I1200))/AVERAGE('Demand Planning'!B1200:I1200),0)</f>
        <v>0.13524590163934427</v>
      </c>
      <c r="N121" s="53">
        <f>IFERROR(ROUND(1.28*STDEV('Demand Planning'!B1200:AA1200),0),0)</f>
        <v>16</v>
      </c>
      <c r="O121" s="57" t="str">
        <f t="shared" si="1"/>
        <v>Hybrid</v>
      </c>
      <c r="P121" s="53">
        <f>SUM('Demand Planning'!AB1200:AN1200)</f>
        <v>787</v>
      </c>
      <c r="Q121" s="58">
        <f>IFERROR('Demand Planning'!Y1206/J121,0)</f>
        <v>8.2084509281710858</v>
      </c>
    </row>
    <row r="122" spans="1:17" ht="15" customHeight="1" x14ac:dyDescent="0.25">
      <c r="A122" s="50" t="str">
        <f>'Demand Planning'!A1208</f>
        <v>POL09766</v>
      </c>
      <c r="B122" s="50" t="str">
        <f>'Demand Planning'!B1208</f>
        <v>Polleo Bulk Gainer 2,5kg Vanilla</v>
      </c>
      <c r="C122" s="51" t="str">
        <f>'Demand Planning'!C1208</f>
        <v>SPORTSKA PREHRANA</v>
      </c>
      <c r="D122" s="51" t="str">
        <f>'Demand Planning'!D1208</f>
        <v>02 SILVER</v>
      </c>
      <c r="E122" s="52">
        <f>'Demand Planning'!Y1215</f>
        <v>32.653846153846153</v>
      </c>
      <c r="F122" s="52">
        <f>'Demand Planning'!Y1211</f>
        <v>0</v>
      </c>
      <c r="G122" s="52">
        <f>'Demand Planning'!Y1212</f>
        <v>0</v>
      </c>
      <c r="H122" s="52">
        <f>'Demand Planning'!Y1213</f>
        <v>0</v>
      </c>
      <c r="I122" s="53">
        <f>'Demand Planning'!W1216</f>
        <v>37.9</v>
      </c>
      <c r="J122" s="53">
        <f>'Demand Planning'!W1217</f>
        <v>35.195555555555558</v>
      </c>
      <c r="K122" s="54">
        <f>COUNTIF('Demand Planning'!B1210:AA1210,"&lt;="&amp;MAX('Demand Planning'!B1210:AA1210)*0.05)</f>
        <v>0</v>
      </c>
      <c r="L122" s="55">
        <f>IFERROR(STDEV('Demand Planning'!B1210:AA1210)/AVERAGE('Demand Planning'!B1210:AA1210),0)</f>
        <v>0.41756426270112817</v>
      </c>
      <c r="M122" s="56">
        <f>IFERROR((AVERAGE('Demand Planning'!T1210:AA1210)-AVERAGE('Demand Planning'!B1210:I1210))/AVERAGE('Demand Planning'!B1210:I1210),0)</f>
        <v>0.11235955056179775</v>
      </c>
      <c r="N122" s="53">
        <f>IFERROR(ROUND(1.28*STDEV('Demand Planning'!B1210:AA1210),0),0)</f>
        <v>17</v>
      </c>
      <c r="O122" s="57" t="str">
        <f t="shared" si="1"/>
        <v>Hybrid</v>
      </c>
      <c r="P122" s="53">
        <f>SUM('Demand Planning'!AB1210:AN1210)</f>
        <v>367</v>
      </c>
      <c r="Q122" s="58">
        <f>IFERROR('Demand Planning'!Y1216/J122,0)</f>
        <v>7.5861851243843912</v>
      </c>
    </row>
    <row r="123" spans="1:17" ht="15" customHeight="1" x14ac:dyDescent="0.25">
      <c r="A123" s="59" t="str">
        <f>'Demand Planning'!A1218</f>
        <v>POL09702</v>
      </c>
      <c r="B123" s="59" t="str">
        <f>'Demand Planning'!B1218</f>
        <v>Polleo Energy Gel 40g Lemon-Lime</v>
      </c>
      <c r="C123" s="60" t="str">
        <f>'Demand Planning'!C1218</f>
        <v>SPORTSKA PREHRANA</v>
      </c>
      <c r="D123" s="60" t="str">
        <f>'Demand Planning'!D1218</f>
        <v>02 SILVER</v>
      </c>
      <c r="E123" s="61">
        <f>'Demand Planning'!Y1225</f>
        <v>552.80769230769226</v>
      </c>
      <c r="F123" s="61">
        <f>'Demand Planning'!Y1221</f>
        <v>0</v>
      </c>
      <c r="G123" s="61">
        <f>'Demand Planning'!Y1222</f>
        <v>0</v>
      </c>
      <c r="H123" s="61">
        <f>'Demand Planning'!Y1223</f>
        <v>0</v>
      </c>
      <c r="I123" s="53">
        <f>'Demand Planning'!W1226</f>
        <v>910</v>
      </c>
      <c r="J123" s="53">
        <f>'Demand Planning'!W1227</f>
        <v>741.16923076923081</v>
      </c>
      <c r="K123" s="54">
        <f>COUNTIF('Demand Planning'!B1220:AA1220,"&lt;="&amp;MAX('Demand Planning'!B1220:AA1220)*0.05)</f>
        <v>2</v>
      </c>
      <c r="L123" s="55">
        <f>IFERROR(STDEV('Demand Planning'!B1220:AA1220)/AVERAGE('Demand Planning'!B1220:AA1220),0)</f>
        <v>0.83175815643572337</v>
      </c>
      <c r="M123" s="56">
        <f>IFERROR((AVERAGE('Demand Planning'!T1220:AA1220)-AVERAGE('Demand Planning'!B1220:I1220))/AVERAGE('Demand Planning'!B1220:I1220),0)</f>
        <v>0.67269439421338151</v>
      </c>
      <c r="N123" s="53">
        <f>IFERROR(ROUND(1.28*STDEV('Demand Planning'!B1220:AA1220),0),0)</f>
        <v>589</v>
      </c>
      <c r="O123" s="57" t="str">
        <f t="shared" si="1"/>
        <v>WMA-4</v>
      </c>
      <c r="P123" s="53">
        <f>SUM('Demand Planning'!AB1220:AN1220)</f>
        <v>9802</v>
      </c>
      <c r="Q123" s="58">
        <f>IFERROR('Demand Planning'!Y1226/J123,0)</f>
        <v>6.3022044171371636</v>
      </c>
    </row>
    <row r="124" spans="1:17" ht="15" customHeight="1" x14ac:dyDescent="0.25">
      <c r="A124" s="50" t="str">
        <f>'Demand Planning'!A1228</f>
        <v>POL09767</v>
      </c>
      <c r="B124" s="50" t="str">
        <f>'Demand Planning'!B1228</f>
        <v>Polleo Bulk Gainer 5kg Chocolate</v>
      </c>
      <c r="C124" s="51" t="str">
        <f>'Demand Planning'!C1228</f>
        <v>SPORTSKA PREHRANA</v>
      </c>
      <c r="D124" s="51" t="str">
        <f>'Demand Planning'!D1228</f>
        <v>02 SILVER</v>
      </c>
      <c r="E124" s="52">
        <f>'Demand Planning'!Y1235</f>
        <v>15.076923076923077</v>
      </c>
      <c r="F124" s="52">
        <f>'Demand Planning'!Y1231</f>
        <v>0</v>
      </c>
      <c r="G124" s="52">
        <f>'Demand Planning'!Y1232</f>
        <v>0</v>
      </c>
      <c r="H124" s="52">
        <f>'Demand Planning'!Y1233</f>
        <v>0</v>
      </c>
      <c r="I124" s="53">
        <f>'Demand Planning'!W1236</f>
        <v>15.1</v>
      </c>
      <c r="J124" s="53">
        <f>'Demand Planning'!W1237</f>
        <v>14.614545454545453</v>
      </c>
      <c r="K124" s="54">
        <f>COUNTIF('Demand Planning'!B1230:AA1230,"&lt;="&amp;MAX('Demand Planning'!B1230:AA1230)*0.05)</f>
        <v>0</v>
      </c>
      <c r="L124" s="55">
        <f>IFERROR(STDEV('Demand Planning'!B1230:AA1230)/AVERAGE('Demand Planning'!B1230:AA1230),0)</f>
        <v>0.50405477909138474</v>
      </c>
      <c r="M124" s="56">
        <f>IFERROR((AVERAGE('Demand Planning'!T1230:AA1230)-AVERAGE('Demand Planning'!B1230:I1230))/AVERAGE('Demand Planning'!B1230:I1230),0)</f>
        <v>0.10576923076923077</v>
      </c>
      <c r="N124" s="53">
        <f>IFERROR(ROUND(1.28*STDEV('Demand Planning'!B1230:AA1230),0),0)</f>
        <v>10</v>
      </c>
      <c r="O124" s="57" t="str">
        <f t="shared" si="1"/>
        <v>Hybrid</v>
      </c>
      <c r="P124" s="53">
        <f>SUM('Demand Planning'!AB1230:AN1230)</f>
        <v>195</v>
      </c>
      <c r="Q124" s="58">
        <f>IFERROR('Demand Planning'!Y1236/J124,0)</f>
        <v>8.4846976859915415</v>
      </c>
    </row>
    <row r="125" spans="1:17" ht="15" customHeight="1" x14ac:dyDescent="0.25">
      <c r="A125" s="59" t="str">
        <f>'Demand Planning'!A1238</f>
        <v>POL09825</v>
      </c>
      <c r="B125" s="59" t="str">
        <f>'Demand Planning'!B1238</f>
        <v>Polleo Protein Woppers 25g chocolate milk</v>
      </c>
      <c r="C125" s="60" t="str">
        <f>'Demand Planning'!C1238</f>
        <v>RTD &amp; SNACKS</v>
      </c>
      <c r="D125" s="60" t="str">
        <f>'Demand Planning'!D1238</f>
        <v>02 SILVER</v>
      </c>
      <c r="E125" s="61">
        <f>'Demand Planning'!Y1245</f>
        <v>1087.6538461538462</v>
      </c>
      <c r="F125" s="61">
        <f>'Demand Planning'!Y1241</f>
        <v>0</v>
      </c>
      <c r="G125" s="61">
        <f>'Demand Planning'!Y1242</f>
        <v>0</v>
      </c>
      <c r="H125" s="61">
        <f>'Demand Planning'!Y1243</f>
        <v>0</v>
      </c>
      <c r="I125" s="53">
        <f>'Demand Planning'!W1246</f>
        <v>1027.8499999999999</v>
      </c>
      <c r="J125" s="53">
        <f>'Demand Planning'!W1247</f>
        <v>1028.4465853658535</v>
      </c>
      <c r="K125" s="54">
        <f>COUNTIF('Demand Planning'!B1240:AA1240,"&lt;="&amp;MAX('Demand Planning'!B1240:AA1240)*0.05)</f>
        <v>1</v>
      </c>
      <c r="L125" s="55">
        <f>IFERROR(STDEV('Demand Planning'!B1240:AA1240)/AVERAGE('Demand Planning'!B1240:AA1240),0)</f>
        <v>0.76010955931895618</v>
      </c>
      <c r="M125" s="56">
        <f>IFERROR((AVERAGE('Demand Planning'!T1240:AA1240)-AVERAGE('Demand Planning'!B1240:I1240))/AVERAGE('Demand Planning'!B1240:I1240),0)</f>
        <v>-0.34039437719640764</v>
      </c>
      <c r="N125" s="53">
        <f>IFERROR(ROUND(1.28*STDEV('Demand Planning'!B1240:AA1240),0),0)</f>
        <v>1058</v>
      </c>
      <c r="O125" s="57" t="str">
        <f t="shared" si="1"/>
        <v>WMA-4</v>
      </c>
      <c r="P125" s="53">
        <f>SUM('Demand Planning'!AB1240:AN1240)</f>
        <v>13585</v>
      </c>
      <c r="Q125" s="58">
        <f>IFERROR('Demand Planning'!Y1246/J125,0)</f>
        <v>11.643774378170631</v>
      </c>
    </row>
    <row r="126" spans="1:17" ht="15" customHeight="1" x14ac:dyDescent="0.25">
      <c r="A126" s="50" t="str">
        <f>'Demand Planning'!A1248</f>
        <v>ZOE12408</v>
      </c>
      <c r="B126" s="50" t="str">
        <f>'Demand Planning'!B1248</f>
        <v>ZOE Collagen Vital 60caps</v>
      </c>
      <c r="C126" s="51" t="str">
        <f>'Demand Planning'!C1248</f>
        <v>SPORTSKA PREHRANA</v>
      </c>
      <c r="D126" s="51" t="str">
        <f>'Demand Planning'!D1248</f>
        <v>02 SILVER</v>
      </c>
      <c r="E126" s="52">
        <f>'Demand Planning'!Y1255</f>
        <v>40.346153846153847</v>
      </c>
      <c r="F126" s="52">
        <f>'Demand Planning'!Y1251</f>
        <v>0</v>
      </c>
      <c r="G126" s="52">
        <f>'Demand Planning'!Y1252</f>
        <v>0</v>
      </c>
      <c r="H126" s="52">
        <f>'Demand Planning'!Y1253</f>
        <v>0</v>
      </c>
      <c r="I126" s="53">
        <f>'Demand Planning'!W1256</f>
        <v>23.9</v>
      </c>
      <c r="J126" s="53">
        <f>'Demand Planning'!W1257</f>
        <v>27.74909090909091</v>
      </c>
      <c r="K126" s="54">
        <f>COUNTIF('Demand Planning'!B1250:AA1250,"&lt;="&amp;MAX('Demand Planning'!B1250:AA1250)*0.05)</f>
        <v>1</v>
      </c>
      <c r="L126" s="55">
        <f>IFERROR(STDEV('Demand Planning'!B1250:AA1250)/AVERAGE('Demand Planning'!B1250:AA1250),0)</f>
        <v>0.66321290946102018</v>
      </c>
      <c r="M126" s="56">
        <f>IFERROR((AVERAGE('Demand Planning'!T1250:AA1250)-AVERAGE('Demand Planning'!B1250:I1250))/AVERAGE('Demand Planning'!B1250:I1250),0)</f>
        <v>-0.39933993399339934</v>
      </c>
      <c r="N126" s="53">
        <f>IFERROR(ROUND(1.28*STDEV('Demand Planning'!B1250:AA1250),0),0)</f>
        <v>34</v>
      </c>
      <c r="O126" s="57" t="str">
        <f t="shared" si="1"/>
        <v>WMA-4</v>
      </c>
      <c r="P126" s="53">
        <f>SUM('Demand Planning'!AB1250:AN1250)</f>
        <v>364</v>
      </c>
      <c r="Q126" s="58">
        <f>IFERROR('Demand Planning'!Y1256/J126,0)</f>
        <v>51.893591927663479</v>
      </c>
    </row>
    <row r="127" spans="1:17" ht="15" customHeight="1" x14ac:dyDescent="0.25">
      <c r="A127" s="59" t="str">
        <f>'Demand Planning'!A1258</f>
        <v>ON00249</v>
      </c>
      <c r="B127" s="59" t="str">
        <f>'Demand Planning'!B1258</f>
        <v>Gold Whey 450g Vanilla Ice Cream</v>
      </c>
      <c r="C127" s="60" t="str">
        <f>'Demand Planning'!C1258</f>
        <v>PROTEINI</v>
      </c>
      <c r="D127" s="60" t="str">
        <f>'Demand Planning'!D1258</f>
        <v>02 SILVER</v>
      </c>
      <c r="E127" s="61">
        <f>'Demand Planning'!Y1265</f>
        <v>44.615384615384613</v>
      </c>
      <c r="F127" s="61">
        <f>'Demand Planning'!Y1261</f>
        <v>0</v>
      </c>
      <c r="G127" s="61">
        <f>'Demand Planning'!Y1262</f>
        <v>0</v>
      </c>
      <c r="H127" s="61">
        <f>'Demand Planning'!Y1263</f>
        <v>0</v>
      </c>
      <c r="I127" s="53">
        <f>'Demand Planning'!W1266</f>
        <v>43.8</v>
      </c>
      <c r="J127" s="53">
        <f>'Demand Planning'!W1267</f>
        <v>44.417142857142856</v>
      </c>
      <c r="K127" s="54">
        <f>COUNTIF('Demand Planning'!B1260:AA1260,"&lt;="&amp;MAX('Demand Planning'!B1260:AA1260)*0.05)</f>
        <v>0</v>
      </c>
      <c r="L127" s="55">
        <f>IFERROR(STDEV('Demand Planning'!B1260:AA1260)/AVERAGE('Demand Planning'!B1260:AA1260),0)</f>
        <v>0.4367908045009094</v>
      </c>
      <c r="M127" s="56">
        <f>IFERROR((AVERAGE('Demand Planning'!T1260:AA1260)-AVERAGE('Demand Planning'!B1260:I1260))/AVERAGE('Demand Planning'!B1260:I1260),0)</f>
        <v>0.15909090909090909</v>
      </c>
      <c r="N127" s="53">
        <f>IFERROR(ROUND(1.28*STDEV('Demand Planning'!B1260:AA1260),0),0)</f>
        <v>25</v>
      </c>
      <c r="O127" s="57" t="str">
        <f t="shared" si="1"/>
        <v>Hybrid</v>
      </c>
      <c r="P127" s="53">
        <f>SUM('Demand Planning'!AB1260:AN1260)</f>
        <v>453</v>
      </c>
      <c r="Q127" s="58">
        <f>IFERROR('Demand Planning'!Y1266/J127,0)</f>
        <v>6.7991766370770614</v>
      </c>
    </row>
    <row r="128" spans="1:17" ht="15" customHeight="1" x14ac:dyDescent="0.25">
      <c r="A128" s="50" t="str">
        <f>'Demand Planning'!A1268</f>
        <v>ON00244</v>
      </c>
      <c r="B128" s="50" t="str">
        <f>'Demand Planning'!B1268</f>
        <v>Gold Whey 4,54kg Double Rich Chocolate</v>
      </c>
      <c r="C128" s="51" t="str">
        <f>'Demand Planning'!C1268</f>
        <v>PROTEINI</v>
      </c>
      <c r="D128" s="51" t="str">
        <f>'Demand Planning'!D1268</f>
        <v>02 SILVER</v>
      </c>
      <c r="E128" s="52">
        <f>'Demand Planning'!Y1275</f>
        <v>14.846153846153847</v>
      </c>
      <c r="F128" s="52">
        <f>'Demand Planning'!Y1271</f>
        <v>0</v>
      </c>
      <c r="G128" s="52">
        <f>'Demand Planning'!Y1272</f>
        <v>0</v>
      </c>
      <c r="H128" s="52">
        <f>'Demand Planning'!Y1273</f>
        <v>0</v>
      </c>
      <c r="I128" s="53">
        <f>'Demand Planning'!W1276</f>
        <v>12</v>
      </c>
      <c r="J128" s="53">
        <f>'Demand Planning'!W1277</f>
        <v>13.2</v>
      </c>
      <c r="K128" s="54">
        <f>COUNTIF('Demand Planning'!B1270:AA1270,"&lt;="&amp;MAX('Demand Planning'!B1270:AA1270)*0.05)</f>
        <v>0</v>
      </c>
      <c r="L128" s="55">
        <f>IFERROR(STDEV('Demand Planning'!B1270:AA1270)/AVERAGE('Demand Planning'!B1270:AA1270),0)</f>
        <v>0.36927268847222106</v>
      </c>
      <c r="M128" s="56">
        <f>IFERROR((AVERAGE('Demand Planning'!T1270:AA1270)-AVERAGE('Demand Planning'!B1270:I1270))/AVERAGE('Demand Planning'!B1270:I1270),0)</f>
        <v>-0.18045112781954886</v>
      </c>
      <c r="N128" s="53">
        <f>IFERROR(ROUND(1.28*STDEV('Demand Planning'!B1270:AA1270),0),0)</f>
        <v>7</v>
      </c>
      <c r="O128" s="57" t="str">
        <f t="shared" si="1"/>
        <v>Hybrid</v>
      </c>
      <c r="P128" s="53">
        <f>SUM('Demand Planning'!AB1270:AN1270)</f>
        <v>134</v>
      </c>
      <c r="Q128" s="58">
        <f>IFERROR('Demand Planning'!Y1276/J128,0)</f>
        <v>9.0151515151515156</v>
      </c>
    </row>
    <row r="129" spans="1:17" ht="15" customHeight="1" x14ac:dyDescent="0.25">
      <c r="A129" s="59" t="str">
        <f>'Demand Planning'!A1278</f>
        <v>POL09717</v>
      </c>
      <c r="B129" s="59" t="str">
        <f>'Demand Planning'!B1278</f>
        <v>Polleo Original Peanut butter Crunchy 450g</v>
      </c>
      <c r="C129" s="60" t="str">
        <f>'Demand Planning'!C1278</f>
        <v>BIO I SUPERFOODS</v>
      </c>
      <c r="D129" s="60" t="str">
        <f>'Demand Planning'!D1278</f>
        <v>02 SILVER</v>
      </c>
      <c r="E129" s="61">
        <f>'Demand Planning'!Y1285</f>
        <v>275.84615384615387</v>
      </c>
      <c r="F129" s="61">
        <f>'Demand Planning'!Y1281</f>
        <v>0</v>
      </c>
      <c r="G129" s="61">
        <f>'Demand Planning'!Y1282</f>
        <v>0</v>
      </c>
      <c r="H129" s="61">
        <f>'Demand Planning'!Y1283</f>
        <v>0</v>
      </c>
      <c r="I129" s="53">
        <f>'Demand Planning'!W1286</f>
        <v>344.8</v>
      </c>
      <c r="J129" s="53">
        <f>'Demand Planning'!W1287</f>
        <v>308.45073170731706</v>
      </c>
      <c r="K129" s="54">
        <f>COUNTIF('Demand Planning'!B1280:AA1280,"&lt;="&amp;MAX('Demand Planning'!B1280:AA1280)*0.05)</f>
        <v>2</v>
      </c>
      <c r="L129" s="55">
        <f>IFERROR(STDEV('Demand Planning'!B1280:AA1280)/AVERAGE('Demand Planning'!B1280:AA1280),0)</f>
        <v>0.81705085176252201</v>
      </c>
      <c r="M129" s="56">
        <f>IFERROR((AVERAGE('Demand Planning'!T1280:AA1280)-AVERAGE('Demand Planning'!B1280:I1280))/AVERAGE('Demand Planning'!B1280:I1280),0)</f>
        <v>-0.44302696433748912</v>
      </c>
      <c r="N129" s="53">
        <f>IFERROR(ROUND(1.28*STDEV('Demand Planning'!B1280:AA1280),0),0)</f>
        <v>288</v>
      </c>
      <c r="O129" s="57" t="str">
        <f t="shared" si="1"/>
        <v>WMA-4</v>
      </c>
      <c r="P129" s="53">
        <f>SUM('Demand Planning'!AB1280:AN1280)</f>
        <v>3250</v>
      </c>
      <c r="Q129" s="58">
        <f>IFERROR('Demand Planning'!Y1286/J129,0)</f>
        <v>13.370044470872529</v>
      </c>
    </row>
    <row r="130" spans="1:17" ht="15" customHeight="1" x14ac:dyDescent="0.25">
      <c r="A130" s="50" t="str">
        <f>'Demand Planning'!A1288</f>
        <v>POL09715</v>
      </c>
      <c r="B130" s="50" t="str">
        <f>'Demand Planning'!B1288</f>
        <v>Polleo Original Peanut butter Smooth 450g</v>
      </c>
      <c r="C130" s="51" t="str">
        <f>'Demand Planning'!C1288</f>
        <v>BIO I SUPERFOODS</v>
      </c>
      <c r="D130" s="51" t="str">
        <f>'Demand Planning'!D1288</f>
        <v>02 SILVER</v>
      </c>
      <c r="E130" s="52">
        <f>'Demand Planning'!Y1295</f>
        <v>285.88461538461536</v>
      </c>
      <c r="F130" s="52">
        <f>'Demand Planning'!Y1291</f>
        <v>0</v>
      </c>
      <c r="G130" s="52">
        <f>'Demand Planning'!Y1292</f>
        <v>0</v>
      </c>
      <c r="H130" s="52">
        <f>'Demand Planning'!Y1293</f>
        <v>0</v>
      </c>
      <c r="I130" s="53">
        <f>'Demand Planning'!W1296</f>
        <v>299.2</v>
      </c>
      <c r="J130" s="53">
        <f>'Demand Planning'!W1297</f>
        <v>272.21743589743591</v>
      </c>
      <c r="K130" s="54">
        <f>COUNTIF('Demand Planning'!B1290:AA1290,"&lt;="&amp;MAX('Demand Planning'!B1290:AA1290)*0.05)</f>
        <v>2</v>
      </c>
      <c r="L130" s="55">
        <f>IFERROR(STDEV('Demand Planning'!B1290:AA1290)/AVERAGE('Demand Planning'!B1290:AA1290),0)</f>
        <v>0.82475952690734555</v>
      </c>
      <c r="M130" s="56">
        <f>IFERROR((AVERAGE('Demand Planning'!T1290:AA1290)-AVERAGE('Demand Planning'!B1290:I1290))/AVERAGE('Demand Planning'!B1290:I1290),0)</f>
        <v>-0.39288786922856322</v>
      </c>
      <c r="N130" s="53">
        <f>IFERROR(ROUND(1.28*STDEV('Demand Planning'!B1290:AA1290),0),0)</f>
        <v>302</v>
      </c>
      <c r="O130" s="57" t="str">
        <f t="shared" ref="O130:O193" si="2">IF(L130&lt;0.3,"Clean RR",IF(OR(M130&gt;0.3,M130&lt;-0.3),"WMA-4","Hybrid"))</f>
        <v>WMA-4</v>
      </c>
      <c r="P130" s="53">
        <f>SUM('Demand Planning'!AB1290:AN1290)</f>
        <v>2426</v>
      </c>
      <c r="Q130" s="58">
        <f>IFERROR('Demand Planning'!Y1296/J130,0)</f>
        <v>14.749238919114433</v>
      </c>
    </row>
    <row r="131" spans="1:17" ht="15" customHeight="1" x14ac:dyDescent="0.25">
      <c r="A131" s="59" t="str">
        <f>'Demand Planning'!A1298</f>
        <v>POL09750</v>
      </c>
      <c r="B131" s="59" t="str">
        <f>'Demand Planning'!B1298</f>
        <v>Polleo 1st Whey 2,27kg Unflavoured</v>
      </c>
      <c r="C131" s="60" t="str">
        <f>'Demand Planning'!C1298</f>
        <v>PROTEINI</v>
      </c>
      <c r="D131" s="60" t="str">
        <f>'Demand Planning'!D1298</f>
        <v>02 SILVER</v>
      </c>
      <c r="E131" s="61">
        <f>'Demand Planning'!Y1305</f>
        <v>20.923076923076923</v>
      </c>
      <c r="F131" s="61">
        <f>'Demand Planning'!Y1301</f>
        <v>0</v>
      </c>
      <c r="G131" s="61">
        <f>'Demand Planning'!Y1302</f>
        <v>0</v>
      </c>
      <c r="H131" s="61">
        <f>'Demand Planning'!Y1303</f>
        <v>0</v>
      </c>
      <c r="I131" s="53">
        <f>'Demand Planning'!W1306</f>
        <v>32.9</v>
      </c>
      <c r="J131" s="53">
        <f>'Demand Planning'!W1307</f>
        <v>26.451111111111111</v>
      </c>
      <c r="K131" s="54">
        <f>COUNTIF('Demand Planning'!B1300:AA1300,"&lt;="&amp;MAX('Demand Planning'!B1300:AA1300)*0.05)</f>
        <v>3</v>
      </c>
      <c r="L131" s="55">
        <f>IFERROR(STDEV('Demand Planning'!B1300:AA1300)/AVERAGE('Demand Planning'!B1300:AA1300),0)</f>
        <v>0.72658667803094323</v>
      </c>
      <c r="M131" s="56">
        <f>IFERROR((AVERAGE('Demand Planning'!T1300:AA1300)-AVERAGE('Demand Planning'!B1300:I1300))/AVERAGE('Demand Planning'!B1300:I1300),0)</f>
        <v>0.2</v>
      </c>
      <c r="N131" s="53">
        <f>IFERROR(ROUND(1.28*STDEV('Demand Planning'!B1300:AA1300),0),0)</f>
        <v>19</v>
      </c>
      <c r="O131" s="57" t="str">
        <f t="shared" si="2"/>
        <v>Hybrid</v>
      </c>
      <c r="P131" s="53">
        <f>SUM('Demand Planning'!AB1300:AN1300)</f>
        <v>891</v>
      </c>
      <c r="Q131" s="58">
        <f>IFERROR('Demand Planning'!Y1306/J131,0)</f>
        <v>5.2549777367050323</v>
      </c>
    </row>
    <row r="132" spans="1:17" ht="15" customHeight="1" x14ac:dyDescent="0.25">
      <c r="A132" s="50" t="str">
        <f>'Demand Planning'!A1308</f>
        <v>POL09830</v>
      </c>
      <c r="B132" s="50" t="str">
        <f>'Demand Planning'!B1308</f>
        <v>Polleo 1st Whey 908g Strawberry</v>
      </c>
      <c r="C132" s="51" t="str">
        <f>'Demand Planning'!C1308</f>
        <v>PROTEINI</v>
      </c>
      <c r="D132" s="51" t="str">
        <f>'Demand Planning'!D1308</f>
        <v>02 SILVER</v>
      </c>
      <c r="E132" s="52">
        <f>'Demand Planning'!Y1315</f>
        <v>39.384615384615387</v>
      </c>
      <c r="F132" s="52">
        <f>'Demand Planning'!Y1311</f>
        <v>0</v>
      </c>
      <c r="G132" s="52">
        <f>'Demand Planning'!Y1312</f>
        <v>0</v>
      </c>
      <c r="H132" s="52">
        <f>'Demand Planning'!Y1313</f>
        <v>0</v>
      </c>
      <c r="I132" s="53">
        <f>'Demand Planning'!W1316</f>
        <v>43.25</v>
      </c>
      <c r="J132" s="53">
        <f>'Demand Planning'!W1317</f>
        <v>41.167391304347824</v>
      </c>
      <c r="K132" s="54">
        <f>COUNTIF('Demand Planning'!B1310:AA1310,"&lt;="&amp;MAX('Demand Planning'!B1310:AA1310)*0.05)</f>
        <v>4</v>
      </c>
      <c r="L132" s="55">
        <f>IFERROR(STDEV('Demand Planning'!B1310:AA1310)/AVERAGE('Demand Planning'!B1310:AA1310),0)</f>
        <v>0.95054787347383241</v>
      </c>
      <c r="M132" s="56">
        <f>IFERROR((AVERAGE('Demand Planning'!T1310:AA1310)-AVERAGE('Demand Planning'!B1310:I1310))/AVERAGE('Demand Planning'!B1310:I1310),0)</f>
        <v>-0.13011152416356878</v>
      </c>
      <c r="N132" s="53">
        <f>IFERROR(ROUND(1.28*STDEV('Demand Planning'!B1310:AA1310),0),0)</f>
        <v>48</v>
      </c>
      <c r="O132" s="57" t="str">
        <f t="shared" si="2"/>
        <v>Hybrid</v>
      </c>
      <c r="P132" s="53">
        <f>SUM('Demand Planning'!AB1310:AN1310)</f>
        <v>533</v>
      </c>
      <c r="Q132" s="58">
        <f>IFERROR('Demand Planning'!Y1316/J132,0)</f>
        <v>18.509795638168665</v>
      </c>
    </row>
    <row r="133" spans="1:17" ht="15" customHeight="1" x14ac:dyDescent="0.25">
      <c r="A133" s="59" t="str">
        <f>'Demand Planning'!A1318</f>
        <v>POL12689</v>
      </c>
      <c r="B133" s="59" t="str">
        <f>'Demand Planning'!B1318</f>
        <v>Polleo Pro Whey 2kg Milky Chocolate</v>
      </c>
      <c r="C133" s="60" t="str">
        <f>'Demand Planning'!C1318</f>
        <v>PROTEINI</v>
      </c>
      <c r="D133" s="60" t="str">
        <f>'Demand Planning'!D1318</f>
        <v>02 SILVER</v>
      </c>
      <c r="E133" s="61">
        <f>'Demand Planning'!Y1325</f>
        <v>15.692307692307692</v>
      </c>
      <c r="F133" s="61">
        <f>'Demand Planning'!Y1321</f>
        <v>0</v>
      </c>
      <c r="G133" s="61">
        <f>'Demand Planning'!Y1322</f>
        <v>0</v>
      </c>
      <c r="H133" s="61">
        <f>'Demand Planning'!Y1323</f>
        <v>0</v>
      </c>
      <c r="I133" s="53">
        <f>'Demand Planning'!W1326</f>
        <v>15.362500000000001</v>
      </c>
      <c r="J133" s="53">
        <f>'Demand Planning'!W1327</f>
        <v>15.338430232558139</v>
      </c>
      <c r="K133" s="54">
        <f>COUNTIF('Demand Planning'!B1320:AA1320,"&lt;="&amp;MAX('Demand Planning'!B1320:AA1320)*0.05)</f>
        <v>0</v>
      </c>
      <c r="L133" s="55">
        <f>IFERROR(STDEV('Demand Planning'!B1320:AA1320)/AVERAGE('Demand Planning'!B1320:AA1320),0)</f>
        <v>0.5569386857912394</v>
      </c>
      <c r="M133" s="56">
        <f>IFERROR((AVERAGE('Demand Planning'!T1320:AA1320)-AVERAGE('Demand Planning'!B1320:I1320))/AVERAGE('Demand Planning'!B1320:I1320),0)</f>
        <v>-0.4375</v>
      </c>
      <c r="N133" s="53">
        <f>IFERROR(ROUND(1.28*STDEV('Demand Planning'!B1320:AA1320),0),0)</f>
        <v>11</v>
      </c>
      <c r="O133" s="57" t="str">
        <f t="shared" si="2"/>
        <v>WMA-4</v>
      </c>
      <c r="P133" s="53">
        <f>SUM('Demand Planning'!AB1320:AN1320)</f>
        <v>208</v>
      </c>
      <c r="Q133" s="58">
        <f>IFERROR('Demand Planning'!Y1326/J133,0)</f>
        <v>17.211670033848709</v>
      </c>
    </row>
    <row r="134" spans="1:17" ht="15" customHeight="1" x14ac:dyDescent="0.25">
      <c r="A134" s="50" t="str">
        <f>'Demand Planning'!A1328</f>
        <v>POL12740</v>
      </c>
      <c r="B134" s="50" t="str">
        <f>'Demand Planning'!B1328</f>
        <v>Polleo Calcium+K1+D3 90 caps v2</v>
      </c>
      <c r="C134" s="51" t="str">
        <f>'Demand Planning'!C1328</f>
        <v>SPORTSKA PREHRANA</v>
      </c>
      <c r="D134" s="51" t="str">
        <f>'Demand Planning'!D1328</f>
        <v>02 SILVER</v>
      </c>
      <c r="E134" s="52">
        <f>'Demand Planning'!Y1335</f>
        <v>41.07692307692308</v>
      </c>
      <c r="F134" s="52">
        <f>'Demand Planning'!Y1331</f>
        <v>0</v>
      </c>
      <c r="G134" s="52">
        <f>'Demand Planning'!Y1332</f>
        <v>0</v>
      </c>
      <c r="H134" s="52">
        <f>'Demand Planning'!Y1333</f>
        <v>0</v>
      </c>
      <c r="I134" s="53">
        <f>'Demand Planning'!W1336</f>
        <v>29.75</v>
      </c>
      <c r="J134" s="53">
        <f>'Demand Planning'!W1337</f>
        <v>32.541891891891893</v>
      </c>
      <c r="K134" s="54">
        <f>COUNTIF('Demand Planning'!B1330:AA1330,"&lt;="&amp;MAX('Demand Planning'!B1330:AA1330)*0.05)</f>
        <v>0</v>
      </c>
      <c r="L134" s="55">
        <f>IFERROR(STDEV('Demand Planning'!B1330:AA1330)/AVERAGE('Demand Planning'!B1330:AA1330),0)</f>
        <v>0.41536846956238738</v>
      </c>
      <c r="M134" s="56">
        <f>IFERROR((AVERAGE('Demand Planning'!T1330:AA1330)-AVERAGE('Demand Planning'!B1330:I1330))/AVERAGE('Demand Planning'!B1330:I1330),0)</f>
        <v>0.23843416370106763</v>
      </c>
      <c r="N134" s="53">
        <f>IFERROR(ROUND(1.28*STDEV('Demand Planning'!B1330:AA1330),0),0)</f>
        <v>22</v>
      </c>
      <c r="O134" s="57" t="str">
        <f t="shared" si="2"/>
        <v>Hybrid</v>
      </c>
      <c r="P134" s="53">
        <f>SUM('Demand Planning'!AB1330:AN1330)</f>
        <v>360</v>
      </c>
      <c r="Q134" s="58">
        <f>IFERROR('Demand Planning'!Y1336/J134,0)</f>
        <v>4.5787135085752251</v>
      </c>
    </row>
    <row r="135" spans="1:17" ht="15" customHeight="1" x14ac:dyDescent="0.25">
      <c r="A135" s="59" t="str">
        <f>'Demand Planning'!A1338</f>
        <v>ON00556</v>
      </c>
      <c r="B135" s="59" t="str">
        <f>'Demand Planning'!B1338</f>
        <v>Micronised Creatine Powder 247.5 g Blue Raspberry</v>
      </c>
      <c r="C135" s="60" t="str">
        <f>'Demand Planning'!C1338</f>
        <v>SPORTSKA PREHRANA</v>
      </c>
      <c r="D135" s="60" t="str">
        <f>'Demand Planning'!D1338</f>
        <v>02 SILVER</v>
      </c>
      <c r="E135" s="61">
        <f>'Demand Planning'!Y1345</f>
        <v>31.423076923076923</v>
      </c>
      <c r="F135" s="61">
        <f>'Demand Planning'!Y1341</f>
        <v>0</v>
      </c>
      <c r="G135" s="61">
        <f>'Demand Planning'!Y1342</f>
        <v>0</v>
      </c>
      <c r="H135" s="61">
        <f>'Demand Planning'!Y1343</f>
        <v>0</v>
      </c>
      <c r="I135" s="53">
        <f>'Demand Planning'!W1346</f>
        <v>36.200000000000003</v>
      </c>
      <c r="J135" s="53">
        <f>'Demand Planning'!W1347</f>
        <v>34.320000000000007</v>
      </c>
      <c r="K135" s="54">
        <f>COUNTIF('Demand Planning'!B1340:AA1340,"&lt;="&amp;MAX('Demand Planning'!B1340:AA1340)*0.05)</f>
        <v>0</v>
      </c>
      <c r="L135" s="55">
        <f>IFERROR(STDEV('Demand Planning'!B1340:AA1340)/AVERAGE('Demand Planning'!B1340:AA1340),0)</f>
        <v>0.30420212561036758</v>
      </c>
      <c r="M135" s="56">
        <f>IFERROR((AVERAGE('Demand Planning'!T1340:AA1340)-AVERAGE('Demand Planning'!B1340:I1340))/AVERAGE('Demand Planning'!B1340:I1340),0)</f>
        <v>-0.16095890410958905</v>
      </c>
      <c r="N135" s="53">
        <f>IFERROR(ROUND(1.28*STDEV('Demand Planning'!B1340:AA1340),0),0)</f>
        <v>12</v>
      </c>
      <c r="O135" s="57" t="str">
        <f t="shared" si="2"/>
        <v>Hybrid</v>
      </c>
      <c r="P135" s="53">
        <f>SUM('Demand Planning'!AB1340:AN1340)</f>
        <v>403</v>
      </c>
      <c r="Q135" s="58">
        <f>IFERROR('Demand Planning'!Y1346/J135,0)</f>
        <v>7.3426573426573407</v>
      </c>
    </row>
    <row r="136" spans="1:17" ht="15" customHeight="1" x14ac:dyDescent="0.25">
      <c r="A136" s="50" t="str">
        <f>'Demand Planning'!A1348</f>
        <v>ZOE12396</v>
      </c>
      <c r="B136" s="50" t="str">
        <f>'Demand Planning'!B1348</f>
        <v>ZOE Complete Meal Replacement 1kg Nocciola</v>
      </c>
      <c r="C136" s="51" t="str">
        <f>'Demand Planning'!C1348</f>
        <v>PROTEINI</v>
      </c>
      <c r="D136" s="51" t="str">
        <f>'Demand Planning'!D1348</f>
        <v>02 SILVER</v>
      </c>
      <c r="E136" s="52">
        <f>'Demand Planning'!Y1355</f>
        <v>20.884615384615383</v>
      </c>
      <c r="F136" s="52">
        <f>'Demand Planning'!Y1351</f>
        <v>0</v>
      </c>
      <c r="G136" s="52">
        <f>'Demand Planning'!Y1352</f>
        <v>0</v>
      </c>
      <c r="H136" s="52">
        <f>'Demand Planning'!Y1353</f>
        <v>0</v>
      </c>
      <c r="I136" s="53">
        <f>'Demand Planning'!W1356</f>
        <v>21.2</v>
      </c>
      <c r="J136" s="53">
        <f>'Demand Planning'!W1357</f>
        <v>20.793684210526315</v>
      </c>
      <c r="K136" s="54">
        <f>COUNTIF('Demand Planning'!B1350:AA1350,"&lt;="&amp;MAX('Demand Planning'!B1350:AA1350)*0.05)</f>
        <v>1</v>
      </c>
      <c r="L136" s="55">
        <f>IFERROR(STDEV('Demand Planning'!B1350:AA1350)/AVERAGE('Demand Planning'!B1350:AA1350),0)</f>
        <v>0.53393660619461736</v>
      </c>
      <c r="M136" s="56">
        <f>IFERROR((AVERAGE('Demand Planning'!T1350:AA1350)-AVERAGE('Demand Planning'!B1350:I1350))/AVERAGE('Demand Planning'!B1350:I1350),0)</f>
        <v>-0.33755274261603374</v>
      </c>
      <c r="N136" s="53">
        <f>IFERROR(ROUND(1.28*STDEV('Demand Planning'!B1350:AA1350),0),0)</f>
        <v>14</v>
      </c>
      <c r="O136" s="57" t="str">
        <f t="shared" si="2"/>
        <v>WMA-4</v>
      </c>
      <c r="P136" s="53">
        <f>SUM('Demand Planning'!AB1350:AN1350)</f>
        <v>217</v>
      </c>
      <c r="Q136" s="58">
        <f>IFERROR('Demand Planning'!Y1356/J136,0)</f>
        <v>25.007593398805305</v>
      </c>
    </row>
    <row r="137" spans="1:17" ht="15" customHeight="1" x14ac:dyDescent="0.25">
      <c r="A137" s="59" t="str">
        <f>'Demand Planning'!A1358</f>
        <v>POL09931</v>
      </c>
      <c r="B137" s="59" t="str">
        <f>'Demand Planning'!B1358</f>
        <v>Polleo SHOT Pre-Workout 80ml Tropical</v>
      </c>
      <c r="C137" s="60" t="str">
        <f>'Demand Planning'!C1358</f>
        <v>SPORTSKA PREHRANA</v>
      </c>
      <c r="D137" s="60" t="str">
        <f>'Demand Planning'!D1358</f>
        <v>02 SILVER</v>
      </c>
      <c r="E137" s="61">
        <f>'Demand Planning'!Y1365</f>
        <v>408.42307692307691</v>
      </c>
      <c r="F137" s="61">
        <f>'Demand Planning'!Y1361</f>
        <v>0</v>
      </c>
      <c r="G137" s="61">
        <f>'Demand Planning'!Y1362</f>
        <v>0</v>
      </c>
      <c r="H137" s="61">
        <f>'Demand Planning'!Y1363</f>
        <v>0</v>
      </c>
      <c r="I137" s="53">
        <f>'Demand Planning'!W1366</f>
        <v>404</v>
      </c>
      <c r="J137" s="53">
        <f>'Demand Planning'!W1367</f>
        <v>401.92432432432429</v>
      </c>
      <c r="K137" s="54">
        <f>COUNTIF('Demand Planning'!B1360:AA1360,"&lt;="&amp;MAX('Demand Planning'!B1360:AA1360)*0.05)</f>
        <v>1</v>
      </c>
      <c r="L137" s="55">
        <f>IFERROR(STDEV('Demand Planning'!B1360:AA1360)/AVERAGE('Demand Planning'!B1360:AA1360),0)</f>
        <v>0.63517920511986792</v>
      </c>
      <c r="M137" s="56">
        <f>IFERROR((AVERAGE('Demand Planning'!T1360:AA1360)-AVERAGE('Demand Planning'!B1360:I1360))/AVERAGE('Demand Planning'!B1360:I1360),0)</f>
        <v>0.20053475935828877</v>
      </c>
      <c r="N137" s="53">
        <f>IFERROR(ROUND(1.28*STDEV('Demand Planning'!B1360:AA1360),0),0)</f>
        <v>332</v>
      </c>
      <c r="O137" s="57" t="str">
        <f t="shared" si="2"/>
        <v>Hybrid</v>
      </c>
      <c r="P137" s="53">
        <f>SUM('Demand Planning'!AB1360:AN1360)</f>
        <v>4909</v>
      </c>
      <c r="Q137" s="58">
        <f>IFERROR('Demand Planning'!Y1366/J137,0)</f>
        <v>3.4508983807628169</v>
      </c>
    </row>
    <row r="138" spans="1:17" ht="15" customHeight="1" x14ac:dyDescent="0.25">
      <c r="A138" s="50" t="str">
        <f>'Demand Planning'!A1368</f>
        <v>ON00279</v>
      </c>
      <c r="B138" s="50" t="str">
        <f>'Demand Planning'!B1368</f>
        <v>Serious Mass 2,73kg Vanilla</v>
      </c>
      <c r="C138" s="51" t="str">
        <f>'Demand Planning'!C1368</f>
        <v>SPORTSKA PREHRANA</v>
      </c>
      <c r="D138" s="51" t="str">
        <f>'Demand Planning'!D1368</f>
        <v>02 SILVER</v>
      </c>
      <c r="E138" s="52">
        <f>'Demand Planning'!Y1375</f>
        <v>10.384615384615385</v>
      </c>
      <c r="F138" s="52">
        <f>'Demand Planning'!Y1371</f>
        <v>0</v>
      </c>
      <c r="G138" s="52">
        <f>'Demand Planning'!Y1372</f>
        <v>0</v>
      </c>
      <c r="H138" s="52">
        <f>'Demand Planning'!Y1373</f>
        <v>0</v>
      </c>
      <c r="I138" s="53">
        <f>'Demand Planning'!W1376</f>
        <v>9.8000000000000007</v>
      </c>
      <c r="J138" s="53">
        <f>'Demand Planning'!W1377</f>
        <v>10.146666666666667</v>
      </c>
      <c r="K138" s="54">
        <f>COUNTIF('Demand Planning'!B1370:AA1370,"&lt;="&amp;MAX('Demand Planning'!B1370:AA1370)*0.05)</f>
        <v>0</v>
      </c>
      <c r="L138" s="55">
        <f>IFERROR(STDEV('Demand Planning'!B1370:AA1370)/AVERAGE('Demand Planning'!B1370:AA1370),0)</f>
        <v>0.34244341096294167</v>
      </c>
      <c r="M138" s="56">
        <f>IFERROR((AVERAGE('Demand Planning'!T1370:AA1370)-AVERAGE('Demand Planning'!B1370:I1370))/AVERAGE('Demand Planning'!B1370:I1370),0)</f>
        <v>0.13924050632911392</v>
      </c>
      <c r="N138" s="53">
        <f>IFERROR(ROUND(1.28*STDEV('Demand Planning'!B1370:AA1370),0),0)</f>
        <v>5</v>
      </c>
      <c r="O138" s="57" t="str">
        <f t="shared" si="2"/>
        <v>Hybrid</v>
      </c>
      <c r="P138" s="53">
        <f>SUM('Demand Planning'!AB1370:AN1370)</f>
        <v>142</v>
      </c>
      <c r="Q138" s="58">
        <f>IFERROR('Demand Planning'!Y1376/J138,0)</f>
        <v>7.3915900131406049</v>
      </c>
    </row>
    <row r="139" spans="1:17" ht="15" customHeight="1" x14ac:dyDescent="0.25">
      <c r="A139" s="59" t="str">
        <f>'Demand Planning'!A1378</f>
        <v>POL09864</v>
      </c>
      <c r="B139" s="59" t="str">
        <f>'Demand Planning'!B1378</f>
        <v>Polleo ZMA + Melatonin 60 caps</v>
      </c>
      <c r="C139" s="60" t="str">
        <f>'Demand Planning'!C1378</f>
        <v>SPORTSKA PREHRANA</v>
      </c>
      <c r="D139" s="60" t="str">
        <f>'Demand Planning'!D1378</f>
        <v>02 SILVER</v>
      </c>
      <c r="E139" s="61">
        <f>'Demand Planning'!Y1385</f>
        <v>26.576923076923077</v>
      </c>
      <c r="F139" s="61">
        <f>'Demand Planning'!Y1381</f>
        <v>0</v>
      </c>
      <c r="G139" s="61">
        <f>'Demand Planning'!Y1382</f>
        <v>0</v>
      </c>
      <c r="H139" s="61">
        <f>'Demand Planning'!Y1383</f>
        <v>0</v>
      </c>
      <c r="I139" s="53">
        <f>'Demand Planning'!W1386</f>
        <v>28.9</v>
      </c>
      <c r="J139" s="53">
        <f>'Demand Planning'!W1387</f>
        <v>31.032307692307693</v>
      </c>
      <c r="K139" s="54">
        <f>COUNTIF('Demand Planning'!B1380:AA1380,"&lt;="&amp;MAX('Demand Planning'!B1380:AA1380)*0.05)</f>
        <v>1</v>
      </c>
      <c r="L139" s="55">
        <f>IFERROR(STDEV('Demand Planning'!B1380:AA1380)/AVERAGE('Demand Planning'!B1380:AA1380),0)</f>
        <v>1.9061568996739631</v>
      </c>
      <c r="M139" s="56">
        <f>IFERROR((AVERAGE('Demand Planning'!T1380:AA1380)-AVERAGE('Demand Planning'!B1380:I1380))/AVERAGE('Demand Planning'!B1380:I1380),0)</f>
        <v>-0.9050279329608939</v>
      </c>
      <c r="N139" s="53">
        <f>IFERROR(ROUND(1.28*STDEV('Demand Planning'!B1380:AA1380),0),0)</f>
        <v>65</v>
      </c>
      <c r="O139" s="57" t="str">
        <f t="shared" si="2"/>
        <v>WMA-4</v>
      </c>
      <c r="P139" s="53">
        <f>SUM('Demand Planning'!AB1380:AN1380)</f>
        <v>376</v>
      </c>
      <c r="Q139" s="58">
        <f>IFERROR('Demand Planning'!Y1386/J139,0)</f>
        <v>23.233850577561846</v>
      </c>
    </row>
    <row r="140" spans="1:17" ht="15" customHeight="1" x14ac:dyDescent="0.25">
      <c r="A140" s="50" t="str">
        <f>'Demand Planning'!A1388</f>
        <v>SCM04305</v>
      </c>
      <c r="B140" s="50" t="str">
        <f>'Demand Planning'!B1388</f>
        <v>Hemocell 500g</v>
      </c>
      <c r="C140" s="51" t="str">
        <f>'Demand Planning'!C1388</f>
        <v>SPORTSKA PREHRANA</v>
      </c>
      <c r="D140" s="51" t="str">
        <f>'Demand Planning'!D1388</f>
        <v>02 SILVER</v>
      </c>
      <c r="E140" s="52">
        <f>'Demand Planning'!Y1395</f>
        <v>10.538461538461538</v>
      </c>
      <c r="F140" s="52">
        <f>'Demand Planning'!Y1391</f>
        <v>0</v>
      </c>
      <c r="G140" s="52">
        <f>'Demand Planning'!Y1392</f>
        <v>0</v>
      </c>
      <c r="H140" s="52">
        <f>'Demand Planning'!Y1393</f>
        <v>0</v>
      </c>
      <c r="I140" s="53">
        <f>'Demand Planning'!W1396</f>
        <v>4.75</v>
      </c>
      <c r="J140" s="53">
        <f>'Demand Planning'!W1397</f>
        <v>6.620000000000001</v>
      </c>
      <c r="K140" s="54">
        <f>COUNTIF('Demand Planning'!B1390:AA1390,"&lt;="&amp;MAX('Demand Planning'!B1390:AA1390)*0.05)</f>
        <v>1</v>
      </c>
      <c r="L140" s="55">
        <f>IFERROR(STDEV('Demand Planning'!B1390:AA1390)/AVERAGE('Demand Planning'!B1390:AA1390),0)</f>
        <v>0.69275572224468462</v>
      </c>
      <c r="M140" s="56">
        <f>IFERROR((AVERAGE('Demand Planning'!T1390:AA1390)-AVERAGE('Demand Planning'!B1390:I1390))/AVERAGE('Demand Planning'!B1390:I1390),0)</f>
        <v>-0.73913043478260865</v>
      </c>
      <c r="N140" s="53">
        <f>IFERROR(ROUND(1.28*STDEV('Demand Planning'!B1390:AA1390),0),0)</f>
        <v>9</v>
      </c>
      <c r="O140" s="57" t="str">
        <f t="shared" si="2"/>
        <v>WMA-4</v>
      </c>
      <c r="P140" s="53">
        <f>SUM('Demand Planning'!AB1390:AN1390)</f>
        <v>1</v>
      </c>
      <c r="Q140" s="58">
        <f>IFERROR('Demand Planning'!Y1396/J140,0)</f>
        <v>35.649546827794559</v>
      </c>
    </row>
    <row r="141" spans="1:17" ht="15" customHeight="1" x14ac:dyDescent="0.25">
      <c r="A141" s="59" t="str">
        <f>'Demand Planning'!A1398</f>
        <v>ON00298</v>
      </c>
      <c r="B141" s="59" t="str">
        <f>'Demand Planning'!B1398</f>
        <v>Gold Whey 2,28kg French Vanilla Creme</v>
      </c>
      <c r="C141" s="60" t="str">
        <f>'Demand Planning'!C1398</f>
        <v>PROTEINI</v>
      </c>
      <c r="D141" s="60" t="str">
        <f>'Demand Planning'!D1398</f>
        <v>02 SILVER</v>
      </c>
      <c r="E141" s="61">
        <f>'Demand Planning'!Y1405</f>
        <v>19.73076923076923</v>
      </c>
      <c r="F141" s="61">
        <f>'Demand Planning'!Y1401</f>
        <v>0</v>
      </c>
      <c r="G141" s="61">
        <f>'Demand Planning'!Y1402</f>
        <v>0</v>
      </c>
      <c r="H141" s="61">
        <f>'Demand Planning'!Y1403</f>
        <v>0</v>
      </c>
      <c r="I141" s="53">
        <f>'Demand Planning'!W1406</f>
        <v>24.5</v>
      </c>
      <c r="J141" s="53">
        <f>'Demand Planning'!W1407</f>
        <v>22.427272727272726</v>
      </c>
      <c r="K141" s="54">
        <f>COUNTIF('Demand Planning'!B1400:AA1400,"&lt;="&amp;MAX('Demand Planning'!B1400:AA1400)*0.05)</f>
        <v>0</v>
      </c>
      <c r="L141" s="55">
        <f>IFERROR(STDEV('Demand Planning'!B1400:AA1400)/AVERAGE('Demand Planning'!B1400:AA1400),0)</f>
        <v>0.3861330289345673</v>
      </c>
      <c r="M141" s="56">
        <f>IFERROR((AVERAGE('Demand Planning'!T1400:AA1400)-AVERAGE('Demand Planning'!B1400:I1400))/AVERAGE('Demand Planning'!B1400:I1400),0)</f>
        <v>3.5087719298245612E-2</v>
      </c>
      <c r="N141" s="53">
        <f>IFERROR(ROUND(1.28*STDEV('Demand Planning'!B1400:AA1400),0),0)</f>
        <v>10</v>
      </c>
      <c r="O141" s="57" t="str">
        <f t="shared" si="2"/>
        <v>Hybrid</v>
      </c>
      <c r="P141" s="53">
        <f>SUM('Demand Planning'!AB1400:AN1400)</f>
        <v>312</v>
      </c>
      <c r="Q141" s="58">
        <f>IFERROR('Demand Planning'!Y1406/J141,0)</f>
        <v>4.1021483583299556</v>
      </c>
    </row>
    <row r="142" spans="1:17" ht="15" customHeight="1" x14ac:dyDescent="0.25">
      <c r="A142" s="50" t="str">
        <f>'Demand Planning'!A1408</f>
        <v>POL12852</v>
      </c>
      <c r="B142" s="50" t="str">
        <f>'Demand Planning'!B1408</f>
        <v>Polleo Premium HydroX Whey 1,8kg Vanilla Raspberry</v>
      </c>
      <c r="C142" s="51" t="str">
        <f>'Demand Planning'!C1408</f>
        <v>PROTEINI</v>
      </c>
      <c r="D142" s="51" t="str">
        <f>'Demand Planning'!D1408</f>
        <v>02 SILVER</v>
      </c>
      <c r="E142" s="52">
        <f>'Demand Planning'!Y1415</f>
        <v>16.653846153846153</v>
      </c>
      <c r="F142" s="52">
        <f>'Demand Planning'!Y1411</f>
        <v>0</v>
      </c>
      <c r="G142" s="52">
        <f>'Demand Planning'!Y1412</f>
        <v>0</v>
      </c>
      <c r="H142" s="52">
        <f>'Demand Planning'!Y1413</f>
        <v>0</v>
      </c>
      <c r="I142" s="53">
        <f>'Demand Planning'!W1416</f>
        <v>22.6</v>
      </c>
      <c r="J142" s="53">
        <f>'Demand Planning'!W1417</f>
        <v>20.11</v>
      </c>
      <c r="K142" s="54">
        <f>COUNTIF('Demand Planning'!B1410:AA1410,"&lt;="&amp;MAX('Demand Planning'!B1410:AA1410)*0.05)</f>
        <v>0</v>
      </c>
      <c r="L142" s="55">
        <f>IFERROR(STDEV('Demand Planning'!B1410:AA1410)/AVERAGE('Demand Planning'!B1410:AA1410),0)</f>
        <v>0.50807516264993657</v>
      </c>
      <c r="M142" s="56">
        <f>IFERROR((AVERAGE('Demand Planning'!T1410:AA1410)-AVERAGE('Demand Planning'!B1410:I1410))/AVERAGE('Demand Planning'!B1410:I1410),0)</f>
        <v>0.34482758620689657</v>
      </c>
      <c r="N142" s="53">
        <f>IFERROR(ROUND(1.28*STDEV('Demand Planning'!B1410:AA1410),0),0)</f>
        <v>11</v>
      </c>
      <c r="O142" s="57" t="str">
        <f t="shared" si="2"/>
        <v>WMA-4</v>
      </c>
      <c r="P142" s="53">
        <f>SUM('Demand Planning'!AB1410:AN1410)</f>
        <v>358</v>
      </c>
      <c r="Q142" s="58">
        <f>IFERROR('Demand Planning'!Y1416/J142,0)</f>
        <v>16.708105420188961</v>
      </c>
    </row>
    <row r="143" spans="1:17" ht="15" customHeight="1" x14ac:dyDescent="0.25">
      <c r="A143" s="59" t="str">
        <f>'Demand Planning'!A1418</f>
        <v>POL09778</v>
      </c>
      <c r="B143" s="59" t="str">
        <f>'Demand Planning'!B1418</f>
        <v>Polleo HydroX Micellar Casein 454g Vanilla Ice Cream</v>
      </c>
      <c r="C143" s="60" t="str">
        <f>'Demand Planning'!C1418</f>
        <v>PROTEINI</v>
      </c>
      <c r="D143" s="60" t="str">
        <f>'Demand Planning'!D1418</f>
        <v>02 SILVER</v>
      </c>
      <c r="E143" s="61">
        <f>'Demand Planning'!Y1425</f>
        <v>51.03846153846154</v>
      </c>
      <c r="F143" s="61">
        <f>'Demand Planning'!Y1421</f>
        <v>0</v>
      </c>
      <c r="G143" s="61">
        <f>'Demand Planning'!Y1422</f>
        <v>0</v>
      </c>
      <c r="H143" s="61">
        <f>'Demand Planning'!Y1423</f>
        <v>0</v>
      </c>
      <c r="I143" s="53">
        <f>'Demand Planning'!W1426</f>
        <v>57.1</v>
      </c>
      <c r="J143" s="53">
        <f>'Demand Planning'!W1427</f>
        <v>49.883529411764705</v>
      </c>
      <c r="K143" s="54">
        <f>COUNTIF('Demand Planning'!B1420:AA1420,"&lt;="&amp;MAX('Demand Planning'!B1420:AA1420)*0.05)</f>
        <v>1</v>
      </c>
      <c r="L143" s="55">
        <f>IFERROR(STDEV('Demand Planning'!B1420:AA1420)/AVERAGE('Demand Planning'!B1420:AA1420),0)</f>
        <v>0.80209107669827917</v>
      </c>
      <c r="M143" s="56">
        <f>IFERROR((AVERAGE('Demand Planning'!T1420:AA1420)-AVERAGE('Demand Planning'!B1420:I1420))/AVERAGE('Demand Planning'!B1420:I1420),0)</f>
        <v>-0.19172932330827067</v>
      </c>
      <c r="N143" s="53">
        <f>IFERROR(ROUND(1.28*STDEV('Demand Planning'!B1420:AA1420),0),0)</f>
        <v>52</v>
      </c>
      <c r="O143" s="57" t="str">
        <f t="shared" si="2"/>
        <v>Hybrid</v>
      </c>
      <c r="P143" s="53">
        <f>SUM('Demand Planning'!AB1420:AN1420)</f>
        <v>685</v>
      </c>
      <c r="Q143" s="58">
        <f>IFERROR('Demand Planning'!Y1426/J143,0)</f>
        <v>17.480719794344473</v>
      </c>
    </row>
    <row r="144" spans="1:17" ht="15" customHeight="1" x14ac:dyDescent="0.25">
      <c r="A144" s="50" t="str">
        <f>'Demand Planning'!A1428</f>
        <v>POL09777</v>
      </c>
      <c r="B144" s="50" t="str">
        <f>'Demand Planning'!B1428</f>
        <v>Polleo HydroX Micellar Casein 454g Double Chocolate Cream</v>
      </c>
      <c r="C144" s="51" t="str">
        <f>'Demand Planning'!C1428</f>
        <v>PROTEINI</v>
      </c>
      <c r="D144" s="51" t="str">
        <f>'Demand Planning'!D1428</f>
        <v>02 SILVER</v>
      </c>
      <c r="E144" s="52">
        <f>'Demand Planning'!Y1435</f>
        <v>56.730769230769234</v>
      </c>
      <c r="F144" s="52">
        <f>'Demand Planning'!Y1431</f>
        <v>0</v>
      </c>
      <c r="G144" s="52">
        <f>'Demand Planning'!Y1432</f>
        <v>0</v>
      </c>
      <c r="H144" s="52">
        <f>'Demand Planning'!Y1433</f>
        <v>0</v>
      </c>
      <c r="I144" s="53">
        <f>'Demand Planning'!W1436</f>
        <v>57.6</v>
      </c>
      <c r="J144" s="53">
        <f>'Demand Planning'!W1437</f>
        <v>54.050909090909094</v>
      </c>
      <c r="K144" s="54">
        <f>COUNTIF('Demand Planning'!B1430:AA1430,"&lt;="&amp;MAX('Demand Planning'!B1430:AA1430)*0.05)</f>
        <v>1</v>
      </c>
      <c r="L144" s="55">
        <f>IFERROR(STDEV('Demand Planning'!B1430:AA1430)/AVERAGE('Demand Planning'!B1430:AA1430),0)</f>
        <v>0.78757615282286197</v>
      </c>
      <c r="M144" s="56">
        <f>IFERROR((AVERAGE('Demand Planning'!T1430:AA1430)-AVERAGE('Demand Planning'!B1430:I1430))/AVERAGE('Demand Planning'!B1430:I1430),0)</f>
        <v>-0.10243055555555555</v>
      </c>
      <c r="N144" s="53">
        <f>IFERROR(ROUND(1.28*STDEV('Demand Planning'!B1430:AA1430),0),0)</f>
        <v>57</v>
      </c>
      <c r="O144" s="57" t="str">
        <f t="shared" si="2"/>
        <v>Hybrid</v>
      </c>
      <c r="P144" s="53">
        <f>SUM('Demand Planning'!AB1430:AN1430)</f>
        <v>770</v>
      </c>
      <c r="Q144" s="58">
        <f>IFERROR('Demand Planning'!Y1436/J144,0)</f>
        <v>21.072726049515605</v>
      </c>
    </row>
    <row r="145" spans="1:17" ht="15" customHeight="1" x14ac:dyDescent="0.25">
      <c r="A145" s="59" t="str">
        <f>'Demand Planning'!A1438</f>
        <v>ZOE12402</v>
      </c>
      <c r="B145" s="59" t="str">
        <f>'Demand Planning'!B1438</f>
        <v>ZOE Magnesium Duo 60 caps</v>
      </c>
      <c r="C145" s="60" t="str">
        <f>'Demand Planning'!C1438</f>
        <v>SPORTSKA PREHRANA</v>
      </c>
      <c r="D145" s="60" t="str">
        <f>'Demand Planning'!D1438</f>
        <v>02 SILVER</v>
      </c>
      <c r="E145" s="61">
        <f>'Demand Planning'!Y1445</f>
        <v>62.846153846153847</v>
      </c>
      <c r="F145" s="61">
        <f>'Demand Planning'!Y1441</f>
        <v>0</v>
      </c>
      <c r="G145" s="61">
        <f>'Demand Planning'!Y1442</f>
        <v>0</v>
      </c>
      <c r="H145" s="61">
        <f>'Demand Planning'!Y1443</f>
        <v>0</v>
      </c>
      <c r="I145" s="53">
        <f>'Demand Planning'!W1446</f>
        <v>61.5</v>
      </c>
      <c r="J145" s="53">
        <f>'Demand Planning'!W1447</f>
        <v>59.848571428571432</v>
      </c>
      <c r="K145" s="54">
        <f>COUNTIF('Demand Planning'!B1440:AA1440,"&lt;="&amp;MAX('Demand Planning'!B1440:AA1440)*0.05)</f>
        <v>0</v>
      </c>
      <c r="L145" s="55">
        <f>IFERROR(STDEV('Demand Planning'!B1440:AA1440)/AVERAGE('Demand Planning'!B1440:AA1440),0)</f>
        <v>0.51557791874930281</v>
      </c>
      <c r="M145" s="56">
        <f>IFERROR((AVERAGE('Demand Planning'!T1440:AA1440)-AVERAGE('Demand Planning'!B1440:I1440))/AVERAGE('Demand Planning'!B1440:I1440),0)</f>
        <v>0.31534090909090912</v>
      </c>
      <c r="N145" s="53">
        <f>IFERROR(ROUND(1.28*STDEV('Demand Planning'!B1440:AA1440),0),0)</f>
        <v>41</v>
      </c>
      <c r="O145" s="57" t="str">
        <f t="shared" si="2"/>
        <v>WMA-4</v>
      </c>
      <c r="P145" s="53">
        <f>SUM('Demand Planning'!AB1440:AN1440)</f>
        <v>750</v>
      </c>
      <c r="Q145" s="58">
        <f>IFERROR('Demand Planning'!Y1446/J145,0)</f>
        <v>10.459731703823936</v>
      </c>
    </row>
    <row r="146" spans="1:17" ht="15" customHeight="1" x14ac:dyDescent="0.25">
      <c r="A146" s="50" t="str">
        <f>'Demand Planning'!A1448</f>
        <v>POL12848</v>
      </c>
      <c r="B146" s="50" t="str">
        <f>'Demand Planning'!B1448</f>
        <v>Polleo Premium HydroX Whey 1,8kg Chocolate Gourmet</v>
      </c>
      <c r="C146" s="51" t="str">
        <f>'Demand Planning'!C1448</f>
        <v>PROTEINI</v>
      </c>
      <c r="D146" s="51" t="str">
        <f>'Demand Planning'!D1448</f>
        <v>02 SILVER</v>
      </c>
      <c r="E146" s="52">
        <f>'Demand Planning'!Y1455</f>
        <v>35.884615384615387</v>
      </c>
      <c r="F146" s="52">
        <f>'Demand Planning'!Y1451</f>
        <v>0</v>
      </c>
      <c r="G146" s="52">
        <f>'Demand Planning'!Y1452</f>
        <v>0</v>
      </c>
      <c r="H146" s="52">
        <f>'Demand Planning'!Y1453</f>
        <v>0</v>
      </c>
      <c r="I146" s="53">
        <f>'Demand Planning'!W1456</f>
        <v>47.5</v>
      </c>
      <c r="J146" s="53">
        <f>'Demand Planning'!W1457</f>
        <v>42.016666666666666</v>
      </c>
      <c r="K146" s="54">
        <f>COUNTIF('Demand Planning'!B1450:AA1450,"&lt;="&amp;MAX('Demand Planning'!B1450:AA1450)*0.05)</f>
        <v>4</v>
      </c>
      <c r="L146" s="55">
        <f>IFERROR(STDEV('Demand Planning'!B1450:AA1450)/AVERAGE('Demand Planning'!B1450:AA1450),0)</f>
        <v>0.88177503138427249</v>
      </c>
      <c r="M146" s="56">
        <f>IFERROR((AVERAGE('Demand Planning'!T1450:AA1450)-AVERAGE('Demand Planning'!B1450:I1450))/AVERAGE('Demand Planning'!B1450:I1450),0)</f>
        <v>2.0666666666666669</v>
      </c>
      <c r="N146" s="53">
        <f>IFERROR(ROUND(1.28*STDEV('Demand Planning'!B1450:AA1450),0),0)</f>
        <v>41</v>
      </c>
      <c r="O146" s="57" t="str">
        <f t="shared" si="2"/>
        <v>WMA-4</v>
      </c>
      <c r="P146" s="53">
        <f>SUM('Demand Planning'!AB1450:AN1450)</f>
        <v>569</v>
      </c>
      <c r="Q146" s="58">
        <f>IFERROR('Demand Planning'!Y1456/J146,0)</f>
        <v>7.2352241174137246</v>
      </c>
    </row>
    <row r="147" spans="1:17" ht="15" customHeight="1" x14ac:dyDescent="0.25">
      <c r="A147" s="59" t="str">
        <f>'Demand Planning'!A1458</f>
        <v>POL09896</v>
      </c>
      <c r="B147" s="59" t="str">
        <f>'Demand Planning'!B1458</f>
        <v>Polleo Soy Protein Isolate 454g Chocolate</v>
      </c>
      <c r="C147" s="60" t="str">
        <f>'Demand Planning'!C1458</f>
        <v>BIO I SUPERFOODS</v>
      </c>
      <c r="D147" s="60" t="str">
        <f>'Demand Planning'!D1458</f>
        <v>02 SILVER</v>
      </c>
      <c r="E147" s="61">
        <f>'Demand Planning'!Y1465</f>
        <v>61.07692307692308</v>
      </c>
      <c r="F147" s="61">
        <f>'Demand Planning'!Y1461</f>
        <v>0</v>
      </c>
      <c r="G147" s="61">
        <f>'Demand Planning'!Y1462</f>
        <v>0</v>
      </c>
      <c r="H147" s="61">
        <f>'Demand Planning'!Y1463</f>
        <v>0</v>
      </c>
      <c r="I147" s="53">
        <f>'Demand Planning'!W1466</f>
        <v>79.5</v>
      </c>
      <c r="J147" s="53">
        <f>'Demand Planning'!W1467</f>
        <v>65.260975609756088</v>
      </c>
      <c r="K147" s="54">
        <f>COUNTIF('Demand Planning'!B1460:AA1460,"&lt;="&amp;MAX('Demand Planning'!B1460:AA1460)*0.05)</f>
        <v>1</v>
      </c>
      <c r="L147" s="55">
        <f>IFERROR(STDEV('Demand Planning'!B1460:AA1460)/AVERAGE('Demand Planning'!B1460:AA1460),0)</f>
        <v>0.8111252081639263</v>
      </c>
      <c r="M147" s="56">
        <f>IFERROR((AVERAGE('Demand Planning'!T1460:AA1460)-AVERAGE('Demand Planning'!B1460:I1460))/AVERAGE('Demand Planning'!B1460:I1460),0)</f>
        <v>1.4149855907780979</v>
      </c>
      <c r="N147" s="53">
        <f>IFERROR(ROUND(1.28*STDEV('Demand Planning'!B1460:AA1460),0),0)</f>
        <v>63</v>
      </c>
      <c r="O147" s="57" t="str">
        <f t="shared" si="2"/>
        <v>WMA-4</v>
      </c>
      <c r="P147" s="53">
        <f>SUM('Demand Planning'!AB1460:AN1460)</f>
        <v>894</v>
      </c>
      <c r="Q147" s="58">
        <f>IFERROR('Demand Planning'!Y1466/J147,0)</f>
        <v>6.1752064880218267</v>
      </c>
    </row>
    <row r="148" spans="1:17" ht="15" customHeight="1" x14ac:dyDescent="0.25">
      <c r="A148" s="50" t="str">
        <f>'Demand Planning'!A1468</f>
        <v>SCM04306</v>
      </c>
      <c r="B148" s="50" t="str">
        <f>'Demand Planning'!B1468</f>
        <v>TestoRage 120 kapsula</v>
      </c>
      <c r="C148" s="51" t="str">
        <f>'Demand Planning'!C1468</f>
        <v>SPORTSKA PREHRANA</v>
      </c>
      <c r="D148" s="51" t="str">
        <f>'Demand Planning'!D1468</f>
        <v>02 SILVER</v>
      </c>
      <c r="E148" s="52">
        <f>'Demand Planning'!Y1475</f>
        <v>14.23076923076923</v>
      </c>
      <c r="F148" s="52">
        <f>'Demand Planning'!Y1471</f>
        <v>0</v>
      </c>
      <c r="G148" s="52">
        <f>'Demand Planning'!Y1472</f>
        <v>0</v>
      </c>
      <c r="H148" s="52">
        <f>'Demand Planning'!Y1473</f>
        <v>0</v>
      </c>
      <c r="I148" s="53">
        <f>'Demand Planning'!W1476</f>
        <v>11.8</v>
      </c>
      <c r="J148" s="53">
        <f>'Demand Planning'!W1477</f>
        <v>12.690526315789475</v>
      </c>
      <c r="K148" s="54">
        <f>COUNTIF('Demand Planning'!B1470:AA1470,"&lt;="&amp;MAX('Demand Planning'!B1470:AA1470)*0.05)</f>
        <v>0</v>
      </c>
      <c r="L148" s="55">
        <f>IFERROR(STDEV('Demand Planning'!B1470:AA1470)/AVERAGE('Demand Planning'!B1470:AA1470),0)</f>
        <v>0.46709709184142889</v>
      </c>
      <c r="M148" s="56">
        <f>IFERROR((AVERAGE('Demand Planning'!T1470:AA1470)-AVERAGE('Demand Planning'!B1470:I1470))/AVERAGE('Demand Planning'!B1470:I1470),0)</f>
        <v>-0.3443708609271523</v>
      </c>
      <c r="N148" s="53">
        <f>IFERROR(ROUND(1.28*STDEV('Demand Planning'!B1470:AA1470),0),0)</f>
        <v>9</v>
      </c>
      <c r="O148" s="57" t="str">
        <f t="shared" si="2"/>
        <v>WMA-4</v>
      </c>
      <c r="P148" s="53">
        <f>SUM('Demand Planning'!AB1470:AN1470)</f>
        <v>156</v>
      </c>
      <c r="Q148" s="58">
        <f>IFERROR('Demand Planning'!Y1476/J148,0)</f>
        <v>14.499004644990045</v>
      </c>
    </row>
    <row r="149" spans="1:17" ht="15" customHeight="1" x14ac:dyDescent="0.25">
      <c r="A149" s="59" t="str">
        <f>'Demand Planning'!A1478</f>
        <v>CON23204</v>
      </c>
      <c r="B149" s="59" t="str">
        <f>'Demand Planning'!B1478</f>
        <v>Concept2 Skierg</v>
      </c>
      <c r="C149" s="60" t="str">
        <f>'Demand Planning'!C1478</f>
        <v>FITNESS OPREMA</v>
      </c>
      <c r="D149" s="60" t="str">
        <f>'Demand Planning'!D1478</f>
        <v>02 SILVER</v>
      </c>
      <c r="E149" s="61">
        <f>'Demand Planning'!Y1485</f>
        <v>1.7692307692307692</v>
      </c>
      <c r="F149" s="61">
        <f>'Demand Planning'!Y1481</f>
        <v>0</v>
      </c>
      <c r="G149" s="61">
        <f>'Demand Planning'!Y1482</f>
        <v>0</v>
      </c>
      <c r="H149" s="61">
        <f>'Demand Planning'!Y1483</f>
        <v>0</v>
      </c>
      <c r="I149" s="53">
        <f>'Demand Planning'!W1486</f>
        <v>1.6</v>
      </c>
      <c r="J149" s="53">
        <f>'Demand Planning'!W1487</f>
        <v>1.5069387755102039</v>
      </c>
      <c r="K149" s="54">
        <f>COUNTIF('Demand Planning'!B1480:AA1480,"&lt;="&amp;MAX('Demand Planning'!B1480:AA1480)*0.05)</f>
        <v>8</v>
      </c>
      <c r="L149" s="55">
        <f>IFERROR(STDEV('Demand Planning'!B1480:AA1480)/AVERAGE('Demand Planning'!B1480:AA1480),0)</f>
        <v>1.1339077087097766</v>
      </c>
      <c r="M149" s="56">
        <f>IFERROR((AVERAGE('Demand Planning'!T1480:AA1480)-AVERAGE('Demand Planning'!B1480:I1480))/AVERAGE('Demand Planning'!B1480:I1480),0)</f>
        <v>-0.13333333333333333</v>
      </c>
      <c r="N149" s="53">
        <f>IFERROR(ROUND(1.28*STDEV('Demand Planning'!B1480:AA1480),0),0)</f>
        <v>3</v>
      </c>
      <c r="O149" s="57" t="str">
        <f t="shared" si="2"/>
        <v>Hybrid</v>
      </c>
      <c r="P149" s="53">
        <f>SUM('Demand Planning'!AB1480:AN1480)</f>
        <v>26</v>
      </c>
      <c r="Q149" s="58">
        <f>IFERROR('Demand Planning'!Y1486/J149,0)</f>
        <v>9.9539544962080182</v>
      </c>
    </row>
    <row r="150" spans="1:17" ht="15" customHeight="1" x14ac:dyDescent="0.25">
      <c r="A150" s="50" t="str">
        <f>'Demand Planning'!A1488</f>
        <v>POL12769</v>
      </c>
      <c r="B150" s="50" t="str">
        <f>'Demand Planning'!B1488</f>
        <v>Polleo Vitamin D3 4000 180 softgels</v>
      </c>
      <c r="C150" s="51" t="str">
        <f>'Demand Planning'!C1488</f>
        <v>SPORTSKA PREHRANA</v>
      </c>
      <c r="D150" s="51" t="str">
        <f>'Demand Planning'!D1488</f>
        <v>02 SILVER</v>
      </c>
      <c r="E150" s="52">
        <f>'Demand Planning'!Y1495</f>
        <v>40.692307692307693</v>
      </c>
      <c r="F150" s="52">
        <f>'Demand Planning'!Y1491</f>
        <v>0</v>
      </c>
      <c r="G150" s="52">
        <f>'Demand Planning'!Y1492</f>
        <v>0</v>
      </c>
      <c r="H150" s="52">
        <f>'Demand Planning'!Y1493</f>
        <v>0</v>
      </c>
      <c r="I150" s="53">
        <f>'Demand Planning'!W1496</f>
        <v>10.625</v>
      </c>
      <c r="J150" s="53">
        <f>'Demand Planning'!W1497</f>
        <v>21.294148936170217</v>
      </c>
      <c r="K150" s="54">
        <f>COUNTIF('Demand Planning'!B1490:AA1490,"&lt;="&amp;MAX('Demand Planning'!B1490:AA1490)*0.05)</f>
        <v>10</v>
      </c>
      <c r="L150" s="55">
        <f>IFERROR(STDEV('Demand Planning'!B1490:AA1490)/AVERAGE('Demand Planning'!B1490:AA1490),0)</f>
        <v>1.120837040263821</v>
      </c>
      <c r="M150" s="56">
        <f>IFERROR((AVERAGE('Demand Planning'!T1490:AA1490)-AVERAGE('Demand Planning'!B1490:I1490))/AVERAGE('Demand Planning'!B1490:I1490),0)</f>
        <v>-1</v>
      </c>
      <c r="N150" s="53">
        <f>IFERROR(ROUND(1.28*STDEV('Demand Planning'!B1490:AA1490),0),0)</f>
        <v>58</v>
      </c>
      <c r="O150" s="57" t="str">
        <f t="shared" si="2"/>
        <v>WMA-4</v>
      </c>
      <c r="P150" s="53">
        <f>SUM('Demand Planning'!AB1490:AN1490)</f>
        <v>0</v>
      </c>
      <c r="Q150" s="58">
        <f>IFERROR('Demand Planning'!Y1496/J150,0)</f>
        <v>0</v>
      </c>
    </row>
    <row r="151" spans="1:17" ht="15" customHeight="1" x14ac:dyDescent="0.25">
      <c r="A151" s="59" t="str">
        <f>'Demand Planning'!A1498</f>
        <v>SHM00011</v>
      </c>
      <c r="B151" s="59" t="str">
        <f>'Demand Planning'!B1498</f>
        <v>Shieldmixer Hero Pro Batman Classic</v>
      </c>
      <c r="C151" s="60" t="str">
        <f>'Demand Planning'!C1498</f>
        <v>DRINKWARE I HOME</v>
      </c>
      <c r="D151" s="60" t="str">
        <f>'Demand Planning'!D1498</f>
        <v>02 SILVER</v>
      </c>
      <c r="E151" s="61">
        <f>'Demand Planning'!Y1505</f>
        <v>86.730769230769226</v>
      </c>
      <c r="F151" s="61">
        <f>'Demand Planning'!Y1501</f>
        <v>0</v>
      </c>
      <c r="G151" s="61">
        <f>'Demand Planning'!Y1502</f>
        <v>0</v>
      </c>
      <c r="H151" s="61">
        <f>'Demand Planning'!Y1503</f>
        <v>0</v>
      </c>
      <c r="I151" s="53">
        <f>'Demand Planning'!W1506</f>
        <v>31.8</v>
      </c>
      <c r="J151" s="53">
        <f>'Demand Planning'!W1507</f>
        <v>33.989999999999995</v>
      </c>
      <c r="K151" s="54">
        <f>COUNTIF('Demand Planning'!B1500:AA1500,"&lt;="&amp;MAX('Demand Planning'!B1500:AA1500)*0.05)</f>
        <v>18</v>
      </c>
      <c r="L151" s="55">
        <f>IFERROR(STDEV('Demand Planning'!B1500:AA1500)/AVERAGE('Demand Planning'!B1500:AA1500),0)</f>
        <v>2.0857737182344263</v>
      </c>
      <c r="M151" s="56">
        <f>IFERROR((AVERAGE('Demand Planning'!T1500:AA1500)-AVERAGE('Demand Planning'!B1500:I1500))/AVERAGE('Demand Planning'!B1500:I1500),0)</f>
        <v>-0.39570063694267515</v>
      </c>
      <c r="N151" s="53">
        <f>IFERROR(ROUND(1.28*STDEV('Demand Planning'!B1500:AA1500),0),0)</f>
        <v>232</v>
      </c>
      <c r="O151" s="57" t="str">
        <f t="shared" si="2"/>
        <v>WMA-4</v>
      </c>
      <c r="P151" s="53">
        <f>SUM('Demand Planning'!AB1500:AN1500)</f>
        <v>292</v>
      </c>
      <c r="Q151" s="58">
        <f>IFERROR('Demand Planning'!Y1506/J151,0)</f>
        <v>32.421300382465439</v>
      </c>
    </row>
    <row r="152" spans="1:17" ht="15" customHeight="1" x14ac:dyDescent="0.25">
      <c r="A152" s="50" t="str">
        <f>'Demand Planning'!A1508</f>
        <v>ZOE12453</v>
      </c>
      <c r="B152" s="50" t="str">
        <f>'Demand Planning'!B1508</f>
        <v>Zoe Protein Bar 50 g Choco Hazelnut Rocher</v>
      </c>
      <c r="C152" s="51" t="str">
        <f>'Demand Planning'!C1508</f>
        <v>RTD &amp; SNACKS</v>
      </c>
      <c r="D152" s="51" t="str">
        <f>'Demand Planning'!D1508</f>
        <v>02 SILVER</v>
      </c>
      <c r="E152" s="52">
        <f>'Demand Planning'!Y1515</f>
        <v>349.03846153846155</v>
      </c>
      <c r="F152" s="52">
        <f>'Demand Planning'!Y1511</f>
        <v>0</v>
      </c>
      <c r="G152" s="52">
        <f>'Demand Planning'!Y1512</f>
        <v>0</v>
      </c>
      <c r="H152" s="52">
        <f>'Demand Planning'!Y1513</f>
        <v>0</v>
      </c>
      <c r="I152" s="53">
        <f>'Demand Planning'!W1516</f>
        <v>181.07499999999999</v>
      </c>
      <c r="J152" s="53">
        <f>'Demand Planning'!W1517</f>
        <v>224.4344736842105</v>
      </c>
      <c r="K152" s="54">
        <f>COUNTIF('Demand Planning'!B1510:AA1510,"&lt;="&amp;MAX('Demand Planning'!B1510:AA1510)*0.05)</f>
        <v>1</v>
      </c>
      <c r="L152" s="55">
        <f>IFERROR(STDEV('Demand Planning'!B1510:AA1510)/AVERAGE('Demand Planning'!B1510:AA1510),0)</f>
        <v>0.94517198883219644</v>
      </c>
      <c r="M152" s="56">
        <f>IFERROR((AVERAGE('Demand Planning'!T1510:AA1510)-AVERAGE('Demand Planning'!B1510:I1510))/AVERAGE('Demand Planning'!B1510:I1510),0)</f>
        <v>-0.61295971978984243</v>
      </c>
      <c r="N152" s="53">
        <f>IFERROR(ROUND(1.28*STDEV('Demand Planning'!B1510:AA1510),0),0)</f>
        <v>422</v>
      </c>
      <c r="O152" s="57" t="str">
        <f t="shared" si="2"/>
        <v>WMA-4</v>
      </c>
      <c r="P152" s="53">
        <f>SUM('Demand Planning'!AB1510:AN1510)</f>
        <v>1648</v>
      </c>
      <c r="Q152" s="58">
        <f>IFERROR('Demand Planning'!Y1516/J152,0)</f>
        <v>38.407646822246797</v>
      </c>
    </row>
    <row r="153" spans="1:17" ht="15" customHeight="1" x14ac:dyDescent="0.25">
      <c r="A153" s="59" t="str">
        <f>'Demand Planning'!A1518</f>
        <v>POL09720</v>
      </c>
      <c r="B153" s="59" t="str">
        <f>'Demand Planning'!B1518</f>
        <v>Polleo ProCarni-X Liquid 50.000 500ml</v>
      </c>
      <c r="C153" s="60" t="str">
        <f>'Demand Planning'!C1518</f>
        <v>SPORTSKA PREHRANA</v>
      </c>
      <c r="D153" s="60" t="str">
        <f>'Demand Planning'!D1518</f>
        <v>02 SILVER</v>
      </c>
      <c r="E153" s="61">
        <f>'Demand Planning'!Y1525</f>
        <v>31.807692307692307</v>
      </c>
      <c r="F153" s="61">
        <f>'Demand Planning'!Y1521</f>
        <v>0</v>
      </c>
      <c r="G153" s="61">
        <f>'Demand Planning'!Y1522</f>
        <v>0</v>
      </c>
      <c r="H153" s="61">
        <f>'Demand Planning'!Y1523</f>
        <v>0</v>
      </c>
      <c r="I153" s="53">
        <f>'Demand Planning'!W1526</f>
        <v>31</v>
      </c>
      <c r="J153" s="53">
        <f>'Demand Planning'!W1527</f>
        <v>32.028571428571425</v>
      </c>
      <c r="K153" s="54">
        <f>COUNTIF('Demand Planning'!B1520:AA1520,"&lt;="&amp;MAX('Demand Planning'!B1520:AA1520)*0.05)</f>
        <v>1</v>
      </c>
      <c r="L153" s="55">
        <f>IFERROR(STDEV('Demand Planning'!B1520:AA1520)/AVERAGE('Demand Planning'!B1520:AA1520),0)</f>
        <v>0.4793603114859436</v>
      </c>
      <c r="M153" s="56">
        <f>IFERROR((AVERAGE('Demand Planning'!T1520:AA1520)-AVERAGE('Demand Planning'!B1520:I1520))/AVERAGE('Demand Planning'!B1520:I1520),0)</f>
        <v>-7.3089700996677748E-2</v>
      </c>
      <c r="N153" s="53">
        <f>IFERROR(ROUND(1.28*STDEV('Demand Planning'!B1520:AA1520),0),0)</f>
        <v>20</v>
      </c>
      <c r="O153" s="57" t="str">
        <f t="shared" si="2"/>
        <v>Hybrid</v>
      </c>
      <c r="P153" s="53">
        <f>SUM('Demand Planning'!AB1520:AN1520)</f>
        <v>364</v>
      </c>
      <c r="Q153" s="58">
        <f>IFERROR('Demand Planning'!Y1526/J153,0)</f>
        <v>30.753791257805535</v>
      </c>
    </row>
    <row r="154" spans="1:17" ht="15" customHeight="1" x14ac:dyDescent="0.25">
      <c r="A154" s="50" t="str">
        <f>'Demand Planning'!A1528</f>
        <v>POL09758</v>
      </c>
      <c r="B154" s="50" t="str">
        <f>'Demand Planning'!B1528</f>
        <v>Polleo Instantized BCAA 2:1:1 250g</v>
      </c>
      <c r="C154" s="51" t="str">
        <f>'Demand Planning'!C1528</f>
        <v>SPORTSKA PREHRANA</v>
      </c>
      <c r="D154" s="51" t="str">
        <f>'Demand Planning'!D1528</f>
        <v>02 SILVER</v>
      </c>
      <c r="E154" s="52">
        <f>'Demand Planning'!Y1535</f>
        <v>28</v>
      </c>
      <c r="F154" s="52">
        <f>'Demand Planning'!Y1531</f>
        <v>0</v>
      </c>
      <c r="G154" s="52">
        <f>'Demand Planning'!Y1532</f>
        <v>0</v>
      </c>
      <c r="H154" s="52">
        <f>'Demand Planning'!Y1533</f>
        <v>0</v>
      </c>
      <c r="I154" s="53">
        <f>'Demand Planning'!W1536</f>
        <v>20.8125</v>
      </c>
      <c r="J154" s="53">
        <f>'Demand Planning'!W1537</f>
        <v>21.920833333333334</v>
      </c>
      <c r="K154" s="54">
        <f>COUNTIF('Demand Planning'!B1530:AA1530,"&lt;="&amp;MAX('Demand Planning'!B1530:AA1530)*0.05)</f>
        <v>1</v>
      </c>
      <c r="L154" s="55">
        <f>IFERROR(STDEV('Demand Planning'!B1530:AA1530)/AVERAGE('Demand Planning'!B1530:AA1530),0)</f>
        <v>0.99565382066873276</v>
      </c>
      <c r="M154" s="56">
        <f>IFERROR((AVERAGE('Demand Planning'!T1530:AA1530)-AVERAGE('Demand Planning'!B1530:I1530))/AVERAGE('Demand Planning'!B1530:I1530),0)</f>
        <v>0.66176470588235292</v>
      </c>
      <c r="N154" s="53">
        <f>IFERROR(ROUND(1.28*STDEV('Demand Planning'!B1530:AA1530),0),0)</f>
        <v>36</v>
      </c>
      <c r="O154" s="57" t="str">
        <f t="shared" si="2"/>
        <v>WMA-4</v>
      </c>
      <c r="P154" s="53">
        <f>SUM('Demand Planning'!AB1530:AN1530)</f>
        <v>245</v>
      </c>
      <c r="Q154" s="58">
        <f>IFERROR('Demand Planning'!Y1536/J154,0)</f>
        <v>22.353164797567</v>
      </c>
    </row>
    <row r="155" spans="1:17" ht="15" customHeight="1" x14ac:dyDescent="0.25">
      <c r="A155" s="59" t="str">
        <f>'Demand Planning'!A1538</f>
        <v>POL12745</v>
      </c>
      <c r="B155" s="59" t="str">
        <f>'Demand Planning'!B1538</f>
        <v>Polleo K2+D3 90 Caps</v>
      </c>
      <c r="C155" s="60" t="str">
        <f>'Demand Planning'!C1538</f>
        <v>SPORTSKA PREHRANA</v>
      </c>
      <c r="D155" s="60" t="str">
        <f>'Demand Planning'!D1538</f>
        <v>02 SILVER</v>
      </c>
      <c r="E155" s="61">
        <f>'Demand Planning'!Y1545</f>
        <v>50.92307692307692</v>
      </c>
      <c r="F155" s="61">
        <f>'Demand Planning'!Y1541</f>
        <v>0</v>
      </c>
      <c r="G155" s="61">
        <f>'Demand Planning'!Y1542</f>
        <v>0</v>
      </c>
      <c r="H155" s="61">
        <f>'Demand Planning'!Y1543</f>
        <v>0</v>
      </c>
      <c r="I155" s="53">
        <f>'Demand Planning'!W1546</f>
        <v>37</v>
      </c>
      <c r="J155" s="53">
        <f>'Demand Planning'!W1547</f>
        <v>36.697959183673468</v>
      </c>
      <c r="K155" s="54">
        <f>COUNTIF('Demand Planning'!B1540:AA1540,"&lt;="&amp;MAX('Demand Planning'!B1540:AA1540)*0.05)</f>
        <v>10</v>
      </c>
      <c r="L155" s="55">
        <f>IFERROR(STDEV('Demand Planning'!B1540:AA1540)/AVERAGE('Demand Planning'!B1540:AA1540),0)</f>
        <v>0.98983598894011204</v>
      </c>
      <c r="M155" s="56">
        <f>IFERROR((AVERAGE('Demand Planning'!T1540:AA1540)-AVERAGE('Demand Planning'!B1540:I1540))/AVERAGE('Demand Planning'!B1540:I1540),0)</f>
        <v>-0.33003952569169959</v>
      </c>
      <c r="N155" s="53">
        <f>IFERROR(ROUND(1.28*STDEV('Demand Planning'!B1540:AA1540),0),0)</f>
        <v>65</v>
      </c>
      <c r="O155" s="57" t="str">
        <f t="shared" si="2"/>
        <v>WMA-4</v>
      </c>
      <c r="P155" s="53">
        <f>SUM('Demand Planning'!AB1540:AN1540)</f>
        <v>845</v>
      </c>
      <c r="Q155" s="58">
        <f>IFERROR('Demand Planning'!Y1546/J155,0)</f>
        <v>15.232454676899122</v>
      </c>
    </row>
    <row r="156" spans="1:17" ht="15" customHeight="1" x14ac:dyDescent="0.25">
      <c r="A156" s="50" t="str">
        <f>'Demand Planning'!A1548</f>
        <v>ON00557</v>
      </c>
      <c r="B156" s="50" t="str">
        <f>'Demand Planning'!B1548</f>
        <v>Micronised Creatine Powder 247.5 g Orange</v>
      </c>
      <c r="C156" s="51" t="str">
        <f>'Demand Planning'!C1548</f>
        <v>SPORTSKA PREHRANA</v>
      </c>
      <c r="D156" s="51" t="str">
        <f>'Demand Planning'!D1548</f>
        <v>02 SILVER</v>
      </c>
      <c r="E156" s="52">
        <f>'Demand Planning'!Y1555</f>
        <v>27.5</v>
      </c>
      <c r="F156" s="52">
        <f>'Demand Planning'!Y1551</f>
        <v>0</v>
      </c>
      <c r="G156" s="52">
        <f>'Demand Planning'!Y1552</f>
        <v>0</v>
      </c>
      <c r="H156" s="52">
        <f>'Demand Planning'!Y1553</f>
        <v>0</v>
      </c>
      <c r="I156" s="53">
        <f>'Demand Planning'!W1556</f>
        <v>30</v>
      </c>
      <c r="J156" s="53">
        <f>'Demand Planning'!W1557</f>
        <v>29.05</v>
      </c>
      <c r="K156" s="54">
        <f>COUNTIF('Demand Planning'!B1550:AA1550,"&lt;="&amp;MAX('Demand Planning'!B1550:AA1550)*0.05)</f>
        <v>0</v>
      </c>
      <c r="L156" s="55">
        <f>IFERROR(STDEV('Demand Planning'!B1550:AA1550)/AVERAGE('Demand Planning'!B1550:AA1550),0)</f>
        <v>0.31504427079695241</v>
      </c>
      <c r="M156" s="56">
        <f>IFERROR((AVERAGE('Demand Planning'!T1550:AA1550)-AVERAGE('Demand Planning'!B1550:I1550))/AVERAGE('Demand Planning'!B1550:I1550),0)</f>
        <v>-8.2352941176470587E-2</v>
      </c>
      <c r="N156" s="53">
        <f>IFERROR(ROUND(1.28*STDEV('Demand Planning'!B1550:AA1550),0),0)</f>
        <v>11</v>
      </c>
      <c r="O156" s="57" t="str">
        <f t="shared" si="2"/>
        <v>Hybrid</v>
      </c>
      <c r="P156" s="53">
        <f>SUM('Demand Planning'!AB1550:AN1550)</f>
        <v>377</v>
      </c>
      <c r="Q156" s="58">
        <f>IFERROR('Demand Planning'!Y1556/J156,0)</f>
        <v>11.359724612736661</v>
      </c>
    </row>
    <row r="157" spans="1:17" ht="15" customHeight="1" x14ac:dyDescent="0.25">
      <c r="A157" s="59" t="str">
        <f>'Demand Planning'!A1558</f>
        <v>POL12709</v>
      </c>
      <c r="B157" s="59" t="str">
        <f>'Demand Planning'!B1558</f>
        <v>Polleo Pro Whey 2kg Vanilla</v>
      </c>
      <c r="C157" s="60" t="str">
        <f>'Demand Planning'!C1558</f>
        <v>PROTEINI</v>
      </c>
      <c r="D157" s="60" t="str">
        <f>'Demand Planning'!D1558</f>
        <v>02 SILVER</v>
      </c>
      <c r="E157" s="61">
        <f>'Demand Planning'!Y1565</f>
        <v>13.692307692307692</v>
      </c>
      <c r="F157" s="61">
        <f>'Demand Planning'!Y1561</f>
        <v>0</v>
      </c>
      <c r="G157" s="61">
        <f>'Demand Planning'!Y1562</f>
        <v>0</v>
      </c>
      <c r="H157" s="61">
        <f>'Demand Planning'!Y1563</f>
        <v>0</v>
      </c>
      <c r="I157" s="53">
        <f>'Demand Planning'!W1566</f>
        <v>12.9</v>
      </c>
      <c r="J157" s="53">
        <f>'Demand Planning'!W1567</f>
        <v>13.449090909090909</v>
      </c>
      <c r="K157" s="54">
        <f>COUNTIF('Demand Planning'!B1560:AA1560,"&lt;="&amp;MAX('Demand Planning'!B1560:AA1560)*0.05)</f>
        <v>1</v>
      </c>
      <c r="L157" s="55">
        <f>IFERROR(STDEV('Demand Planning'!B1560:AA1560)/AVERAGE('Demand Planning'!B1560:AA1560),0)</f>
        <v>0.63156862606378938</v>
      </c>
      <c r="M157" s="56">
        <f>IFERROR((AVERAGE('Demand Planning'!T1560:AA1560)-AVERAGE('Demand Planning'!B1560:I1560))/AVERAGE('Demand Planning'!B1560:I1560),0)</f>
        <v>0.10434782608695652</v>
      </c>
      <c r="N157" s="53">
        <f>IFERROR(ROUND(1.28*STDEV('Demand Planning'!B1560:AA1560),0),0)</f>
        <v>11</v>
      </c>
      <c r="O157" s="57" t="str">
        <f t="shared" si="2"/>
        <v>Hybrid</v>
      </c>
      <c r="P157" s="53">
        <f>SUM('Demand Planning'!AB1560:AN1560)</f>
        <v>182</v>
      </c>
      <c r="Q157" s="58">
        <f>IFERROR('Demand Planning'!Y1566/J157,0)</f>
        <v>10.335271055833445</v>
      </c>
    </row>
    <row r="158" spans="1:17" ht="15" customHeight="1" x14ac:dyDescent="0.25">
      <c r="A158" s="50" t="str">
        <f>'Demand Planning'!A1568</f>
        <v>POL12832</v>
      </c>
      <c r="B158" s="50" t="str">
        <f>'Demand Planning'!B1568</f>
        <v>Polleo 1st Whey 250g Cookies &amp; Cream</v>
      </c>
      <c r="C158" s="51" t="str">
        <f>'Demand Planning'!C1568</f>
        <v>PROTEINI</v>
      </c>
      <c r="D158" s="51" t="str">
        <f>'Demand Planning'!D1568</f>
        <v>02 SILVER</v>
      </c>
      <c r="E158" s="52">
        <f>'Demand Planning'!Y1575</f>
        <v>91.34615384615384</v>
      </c>
      <c r="F158" s="52">
        <f>'Demand Planning'!Y1571</f>
        <v>0</v>
      </c>
      <c r="G158" s="52">
        <f>'Demand Planning'!Y1572</f>
        <v>0</v>
      </c>
      <c r="H158" s="52">
        <f>'Demand Planning'!Y1573</f>
        <v>0</v>
      </c>
      <c r="I158" s="53">
        <f>'Demand Planning'!W1576</f>
        <v>55.9</v>
      </c>
      <c r="J158" s="53">
        <f>'Demand Planning'!W1577</f>
        <v>60.7</v>
      </c>
      <c r="K158" s="54">
        <f>COUNTIF('Demand Planning'!B1570:AA1570,"&lt;="&amp;MAX('Demand Planning'!B1570:AA1570)*0.05)</f>
        <v>5</v>
      </c>
      <c r="L158" s="55">
        <f>IFERROR(STDEV('Demand Planning'!B1570:AA1570)/AVERAGE('Demand Planning'!B1570:AA1570),0)</f>
        <v>1.1043933684352543</v>
      </c>
      <c r="M158" s="56">
        <f>IFERROR((AVERAGE('Demand Planning'!T1570:AA1570)-AVERAGE('Demand Planning'!B1570:I1570))/AVERAGE('Demand Planning'!B1570:I1570),0)</f>
        <v>-0.27787769784172661</v>
      </c>
      <c r="N158" s="53">
        <f>IFERROR(ROUND(1.28*STDEV('Demand Planning'!B1570:AA1570),0),0)</f>
        <v>129</v>
      </c>
      <c r="O158" s="57" t="str">
        <f t="shared" si="2"/>
        <v>Hybrid</v>
      </c>
      <c r="P158" s="53">
        <f>SUM('Demand Planning'!AB1570:AN1570)</f>
        <v>1266</v>
      </c>
      <c r="Q158" s="58">
        <f>IFERROR('Demand Planning'!Y1576/J158,0)</f>
        <v>103.27841845140033</v>
      </c>
    </row>
    <row r="159" spans="1:17" ht="15" customHeight="1" x14ac:dyDescent="0.25">
      <c r="A159" s="59" t="str">
        <f>'Demand Planning'!A1578</f>
        <v>ZOE12353</v>
      </c>
      <c r="B159" s="59" t="str">
        <f>'Demand Planning'!B1578</f>
        <v>ZOE Whey 454g Cookies N'Dream</v>
      </c>
      <c r="C159" s="60" t="str">
        <f>'Demand Planning'!C1578</f>
        <v>PROTEINI</v>
      </c>
      <c r="D159" s="60" t="str">
        <f>'Demand Planning'!D1578</f>
        <v>02 SILVER</v>
      </c>
      <c r="E159" s="61">
        <f>'Demand Planning'!Y1585</f>
        <v>45.03846153846154</v>
      </c>
      <c r="F159" s="61">
        <f>'Demand Planning'!Y1581</f>
        <v>0</v>
      </c>
      <c r="G159" s="61">
        <f>'Demand Planning'!Y1582</f>
        <v>0</v>
      </c>
      <c r="H159" s="61">
        <f>'Demand Planning'!Y1583</f>
        <v>0</v>
      </c>
      <c r="I159" s="53">
        <f>'Demand Planning'!W1586</f>
        <v>28.8</v>
      </c>
      <c r="J159" s="53">
        <f>'Demand Planning'!W1587</f>
        <v>31.911111111111111</v>
      </c>
      <c r="K159" s="54">
        <f>COUNTIF('Demand Planning'!B1580:AA1580,"&lt;="&amp;MAX('Demand Planning'!B1580:AA1580)*0.05)</f>
        <v>0</v>
      </c>
      <c r="L159" s="55">
        <f>IFERROR(STDEV('Demand Planning'!B1580:AA1580)/AVERAGE('Demand Planning'!B1580:AA1580),0)</f>
        <v>0.62034073232189169</v>
      </c>
      <c r="M159" s="56">
        <f>IFERROR((AVERAGE('Demand Planning'!T1580:AA1580)-AVERAGE('Demand Planning'!B1580:I1580))/AVERAGE('Demand Planning'!B1580:I1580),0)</f>
        <v>0.20924574209245742</v>
      </c>
      <c r="N159" s="53">
        <f>IFERROR(ROUND(1.28*STDEV('Demand Planning'!B1580:AA1580),0),0)</f>
        <v>36</v>
      </c>
      <c r="O159" s="57" t="str">
        <f t="shared" si="2"/>
        <v>Hybrid</v>
      </c>
      <c r="P159" s="53">
        <f>SUM('Demand Planning'!AB1580:AN1580)</f>
        <v>428</v>
      </c>
      <c r="Q159" s="58">
        <f>IFERROR('Demand Planning'!Y1586/J159,0)</f>
        <v>24.317548746518106</v>
      </c>
    </row>
    <row r="160" spans="1:17" ht="15" customHeight="1" x14ac:dyDescent="0.25">
      <c r="A160" s="50" t="str">
        <f>'Demand Planning'!A1588</f>
        <v>ZOE12411</v>
      </c>
      <c r="B160" s="50" t="str">
        <f>'Demand Planning'!B1588</f>
        <v>ZOE Beauty Glow Collagen 250g Raspberry</v>
      </c>
      <c r="C160" s="51" t="str">
        <f>'Demand Planning'!C1588</f>
        <v>SPORTSKA PREHRANA</v>
      </c>
      <c r="D160" s="51" t="str">
        <f>'Demand Planning'!D1588</f>
        <v>02 SILVER</v>
      </c>
      <c r="E160" s="52">
        <f>'Demand Planning'!Y1595</f>
        <v>33.769230769230766</v>
      </c>
      <c r="F160" s="52">
        <f>'Demand Planning'!Y1591</f>
        <v>0</v>
      </c>
      <c r="G160" s="52">
        <f>'Demand Planning'!Y1592</f>
        <v>0</v>
      </c>
      <c r="H160" s="52">
        <f>'Demand Planning'!Y1593</f>
        <v>0</v>
      </c>
      <c r="I160" s="53">
        <f>'Demand Planning'!W1596</f>
        <v>6.1</v>
      </c>
      <c r="J160" s="53">
        <f>'Demand Planning'!W1597</f>
        <v>9.8958974358974352</v>
      </c>
      <c r="K160" s="54">
        <f>COUNTIF('Demand Planning'!B1590:AA1590,"&lt;="&amp;MAX('Demand Planning'!B1590:AA1590)*0.05)</f>
        <v>17</v>
      </c>
      <c r="L160" s="55">
        <f>IFERROR(STDEV('Demand Planning'!B1590:AA1590)/AVERAGE('Demand Planning'!B1590:AA1590),0)</f>
        <v>1.8650735046017817</v>
      </c>
      <c r="M160" s="56">
        <f>IFERROR((AVERAGE('Demand Planning'!T1590:AA1590)-AVERAGE('Demand Planning'!B1590:I1590))/AVERAGE('Demand Planning'!B1590:I1590),0)</f>
        <v>-0.80612244897959184</v>
      </c>
      <c r="N160" s="53">
        <f>IFERROR(ROUND(1.28*STDEV('Demand Planning'!B1590:AA1590),0),0)</f>
        <v>81</v>
      </c>
      <c r="O160" s="57" t="str">
        <f t="shared" si="2"/>
        <v>WMA-4</v>
      </c>
      <c r="P160" s="53">
        <f>SUM('Demand Planning'!AB1590:AN1590)</f>
        <v>247</v>
      </c>
      <c r="Q160" s="58">
        <f>IFERROR('Demand Planning'!Y1596/J160,0)</f>
        <v>118.63502098771831</v>
      </c>
    </row>
    <row r="161" spans="1:17" ht="15" customHeight="1" x14ac:dyDescent="0.25">
      <c r="A161" s="59" t="str">
        <f>'Demand Planning'!A1598</f>
        <v>ATC06519</v>
      </c>
      <c r="B161" s="59" t="str">
        <f>'Demand Planning'!B1598</f>
        <v>Girja gumirana 16 kg Atleticore</v>
      </c>
      <c r="C161" s="60" t="str">
        <f>'Demand Planning'!C1598</f>
        <v>FITNESS OPREMA</v>
      </c>
      <c r="D161" s="60" t="str">
        <f>'Demand Planning'!D1598</f>
        <v>02 SILVER</v>
      </c>
      <c r="E161" s="61">
        <f>'Demand Planning'!Y1605</f>
        <v>14.5</v>
      </c>
      <c r="F161" s="61">
        <f>'Demand Planning'!Y1601</f>
        <v>0</v>
      </c>
      <c r="G161" s="61">
        <f>'Demand Planning'!Y1602</f>
        <v>0</v>
      </c>
      <c r="H161" s="61">
        <f>'Demand Planning'!Y1603</f>
        <v>0</v>
      </c>
      <c r="I161" s="53">
        <f>'Demand Planning'!W1606</f>
        <v>7.9874999999999998</v>
      </c>
      <c r="J161" s="53">
        <f>'Demand Planning'!W1607</f>
        <v>9.7599418604651156</v>
      </c>
      <c r="K161" s="54">
        <f>COUNTIF('Demand Planning'!B1600:AA1600,"&lt;="&amp;MAX('Demand Planning'!B1600:AA1600)*0.05)</f>
        <v>1</v>
      </c>
      <c r="L161" s="55">
        <f>IFERROR(STDEV('Demand Planning'!B1600:AA1600)/AVERAGE('Demand Planning'!B1600:AA1600),0)</f>
        <v>0.75880875411858006</v>
      </c>
      <c r="M161" s="56">
        <f>IFERROR((AVERAGE('Demand Planning'!T1600:AA1600)-AVERAGE('Demand Planning'!B1600:I1600))/AVERAGE('Demand Planning'!B1600:I1600),0)</f>
        <v>-5.0632911392405063E-2</v>
      </c>
      <c r="N161" s="53">
        <f>IFERROR(ROUND(1.28*STDEV('Demand Planning'!B1600:AA1600),0),0)</f>
        <v>14</v>
      </c>
      <c r="O161" s="57" t="str">
        <f t="shared" si="2"/>
        <v>Hybrid</v>
      </c>
      <c r="P161" s="53">
        <f>SUM('Demand Planning'!AB1600:AN1600)</f>
        <v>117</v>
      </c>
      <c r="Q161" s="58">
        <f>IFERROR('Demand Planning'!Y1606/J161,0)</f>
        <v>0</v>
      </c>
    </row>
    <row r="162" spans="1:17" ht="15" customHeight="1" x14ac:dyDescent="0.25">
      <c r="A162" s="50" t="str">
        <f>'Demand Planning'!A1608</f>
        <v>POL12831</v>
      </c>
      <c r="B162" s="50" t="str">
        <f>'Demand Planning'!B1608</f>
        <v>Polleo 1st Whey 250g Vanilla Madagascar</v>
      </c>
      <c r="C162" s="51" t="str">
        <f>'Demand Planning'!C1608</f>
        <v>PROTEINI</v>
      </c>
      <c r="D162" s="51" t="str">
        <f>'Demand Planning'!D1608</f>
        <v>02 SILVER</v>
      </c>
      <c r="E162" s="52">
        <f>'Demand Planning'!Y1615</f>
        <v>100.88461538461539</v>
      </c>
      <c r="F162" s="52">
        <f>'Demand Planning'!Y1611</f>
        <v>0</v>
      </c>
      <c r="G162" s="52">
        <f>'Demand Planning'!Y1612</f>
        <v>0</v>
      </c>
      <c r="H162" s="52">
        <f>'Demand Planning'!Y1613</f>
        <v>0</v>
      </c>
      <c r="I162" s="53">
        <f>'Demand Planning'!W1616</f>
        <v>57</v>
      </c>
      <c r="J162" s="53">
        <f>'Demand Planning'!W1617</f>
        <v>65.039999999999992</v>
      </c>
      <c r="K162" s="54">
        <f>COUNTIF('Demand Planning'!B1610:AA1610,"&lt;="&amp;MAX('Demand Planning'!B1610:AA1610)*0.05)</f>
        <v>2</v>
      </c>
      <c r="L162" s="55">
        <f>IFERROR(STDEV('Demand Planning'!B1610:AA1610)/AVERAGE('Demand Planning'!B1610:AA1610),0)</f>
        <v>1.0592784273995877</v>
      </c>
      <c r="M162" s="56">
        <f>IFERROR((AVERAGE('Demand Planning'!T1610:AA1610)-AVERAGE('Demand Planning'!B1610:I1610))/AVERAGE('Demand Planning'!B1610:I1610),0)</f>
        <v>-9.8275862068965519E-2</v>
      </c>
      <c r="N162" s="53">
        <f>IFERROR(ROUND(1.28*STDEV('Demand Planning'!B1610:AA1610),0),0)</f>
        <v>137</v>
      </c>
      <c r="O162" s="57" t="str">
        <f t="shared" si="2"/>
        <v>Hybrid</v>
      </c>
      <c r="P162" s="53">
        <f>SUM('Demand Planning'!AB1610:AN1610)</f>
        <v>2439</v>
      </c>
      <c r="Q162" s="58">
        <f>IFERROR('Demand Planning'!Y1616/J162,0)</f>
        <v>88.699261992619938</v>
      </c>
    </row>
    <row r="163" spans="1:17" ht="15" customHeight="1" x14ac:dyDescent="0.25">
      <c r="A163" s="59" t="str">
        <f>'Demand Planning'!A1618</f>
        <v>POL09700</v>
      </c>
      <c r="B163" s="59" t="str">
        <f>'Demand Planning'!B1618</f>
        <v>Polleo Energy Gel 40g Orange</v>
      </c>
      <c r="C163" s="60" t="str">
        <f>'Demand Planning'!C1618</f>
        <v>SPORTSKA PREHRANA</v>
      </c>
      <c r="D163" s="60" t="str">
        <f>'Demand Planning'!D1618</f>
        <v>02 SILVER</v>
      </c>
      <c r="E163" s="61">
        <f>'Demand Planning'!Y1625</f>
        <v>390.03846153846155</v>
      </c>
      <c r="F163" s="61">
        <f>'Demand Planning'!Y1621</f>
        <v>0</v>
      </c>
      <c r="G163" s="61">
        <f>'Demand Planning'!Y1622</f>
        <v>0</v>
      </c>
      <c r="H163" s="61">
        <f>'Demand Planning'!Y1623</f>
        <v>0</v>
      </c>
      <c r="I163" s="53">
        <f>'Demand Planning'!W1626</f>
        <v>715.4</v>
      </c>
      <c r="J163" s="53">
        <f>'Demand Planning'!W1627</f>
        <v>579.92571428571421</v>
      </c>
      <c r="K163" s="54">
        <f>COUNTIF('Demand Planning'!B1620:AA1620,"&lt;="&amp;MAX('Demand Planning'!B1620:AA1620)*0.05)</f>
        <v>1</v>
      </c>
      <c r="L163" s="55">
        <f>IFERROR(STDEV('Demand Planning'!B1620:AA1620)/AVERAGE('Demand Planning'!B1620:AA1620),0)</f>
        <v>0.67157379144412976</v>
      </c>
      <c r="M163" s="56">
        <f>IFERROR((AVERAGE('Demand Planning'!T1620:AA1620)-AVERAGE('Demand Planning'!B1620:I1620))/AVERAGE('Demand Planning'!B1620:I1620),0)</f>
        <v>0.40093167701863353</v>
      </c>
      <c r="N163" s="53">
        <f>IFERROR(ROUND(1.28*STDEV('Demand Planning'!B1620:AA1620),0),0)</f>
        <v>335</v>
      </c>
      <c r="O163" s="57" t="str">
        <f t="shared" si="2"/>
        <v>WMA-4</v>
      </c>
      <c r="P163" s="53">
        <f>SUM('Demand Planning'!AB1620:AN1620)</f>
        <v>5397</v>
      </c>
      <c r="Q163" s="58">
        <f>IFERROR('Demand Planning'!Y1626/J163,0)</f>
        <v>10.428921930887702</v>
      </c>
    </row>
    <row r="164" spans="1:17" ht="15" customHeight="1" x14ac:dyDescent="0.25">
      <c r="A164" s="50" t="str">
        <f>'Demand Planning'!A1628</f>
        <v>ZOE12365</v>
      </c>
      <c r="B164" s="50" t="str">
        <f>'Demand Planning'!B1628</f>
        <v>ZOE Clear Hydrowhey 454g Pina Colada</v>
      </c>
      <c r="C164" s="51" t="str">
        <f>'Demand Planning'!C1628</f>
        <v>PROTEINI</v>
      </c>
      <c r="D164" s="51" t="str">
        <f>'Demand Planning'!D1628</f>
        <v>02 SILVER</v>
      </c>
      <c r="E164" s="52">
        <f>'Demand Planning'!Y1635</f>
        <v>18.807692307692307</v>
      </c>
      <c r="F164" s="52">
        <f>'Demand Planning'!Y1631</f>
        <v>0</v>
      </c>
      <c r="G164" s="52">
        <f>'Demand Planning'!Y1632</f>
        <v>0</v>
      </c>
      <c r="H164" s="52">
        <f>'Demand Planning'!Y1633</f>
        <v>0</v>
      </c>
      <c r="I164" s="53">
        <f>'Demand Planning'!W1636</f>
        <v>17.899999999999999</v>
      </c>
      <c r="J164" s="53">
        <f>'Demand Planning'!W1637</f>
        <v>18.151764705882353</v>
      </c>
      <c r="K164" s="54">
        <f>COUNTIF('Demand Planning'!B1630:AA1630,"&lt;="&amp;MAX('Demand Planning'!B1630:AA1630)*0.05)</f>
        <v>1</v>
      </c>
      <c r="L164" s="55">
        <f>IFERROR(STDEV('Demand Planning'!B1630:AA1630)/AVERAGE('Demand Planning'!B1630:AA1630),0)</f>
        <v>0.58303113963184161</v>
      </c>
      <c r="M164" s="56">
        <f>IFERROR((AVERAGE('Demand Planning'!T1630:AA1630)-AVERAGE('Demand Planning'!B1630:I1630))/AVERAGE('Demand Planning'!B1630:I1630),0)</f>
        <v>0.21142857142857144</v>
      </c>
      <c r="N164" s="53">
        <f>IFERROR(ROUND(1.28*STDEV('Demand Planning'!B1630:AA1630),0),0)</f>
        <v>14</v>
      </c>
      <c r="O164" s="57" t="str">
        <f t="shared" si="2"/>
        <v>Hybrid</v>
      </c>
      <c r="P164" s="53">
        <f>SUM('Demand Planning'!AB1630:AN1630)</f>
        <v>221</v>
      </c>
      <c r="Q164" s="58">
        <f>IFERROR('Demand Planning'!Y1636/J164,0)</f>
        <v>91.671527642750661</v>
      </c>
    </row>
    <row r="165" spans="1:17" ht="15" customHeight="1" x14ac:dyDescent="0.25">
      <c r="A165" s="59" t="str">
        <f>'Demand Planning'!A1638</f>
        <v>POL09722</v>
      </c>
      <c r="B165" s="59" t="str">
        <f>'Demand Planning'!B1638</f>
        <v>Polleo Protein Cream 200g Hazelnut-Vanilla</v>
      </c>
      <c r="C165" s="60" t="str">
        <f>'Demand Planning'!C1638</f>
        <v>BIO I SUPERFOODS</v>
      </c>
      <c r="D165" s="60" t="str">
        <f>'Demand Planning'!D1638</f>
        <v>02 SILVER</v>
      </c>
      <c r="E165" s="61">
        <f>'Demand Planning'!Y1645</f>
        <v>214.34615384615384</v>
      </c>
      <c r="F165" s="61">
        <f>'Demand Planning'!Y1641</f>
        <v>0</v>
      </c>
      <c r="G165" s="61">
        <f>'Demand Planning'!Y1642</f>
        <v>0</v>
      </c>
      <c r="H165" s="61">
        <f>'Demand Planning'!Y1643</f>
        <v>0</v>
      </c>
      <c r="I165" s="53">
        <f>'Demand Planning'!W1646</f>
        <v>306.10000000000002</v>
      </c>
      <c r="J165" s="53">
        <f>'Demand Planning'!W1647</f>
        <v>256.02190476190475</v>
      </c>
      <c r="K165" s="54">
        <f>COUNTIF('Demand Planning'!B1640:AA1640,"&lt;="&amp;MAX('Demand Planning'!B1640:AA1640)*0.05)</f>
        <v>1</v>
      </c>
      <c r="L165" s="55">
        <f>IFERROR(STDEV('Demand Planning'!B1640:AA1640)/AVERAGE('Demand Planning'!B1640:AA1640),0)</f>
        <v>0.65152213347093069</v>
      </c>
      <c r="M165" s="56">
        <f>IFERROR((AVERAGE('Demand Planning'!T1640:AA1640)-AVERAGE('Demand Planning'!B1640:I1640))/AVERAGE('Demand Planning'!B1640:I1640),0)</f>
        <v>-0.23133235724743778</v>
      </c>
      <c r="N165" s="53">
        <f>IFERROR(ROUND(1.28*STDEV('Demand Planning'!B1640:AA1640),0),0)</f>
        <v>179</v>
      </c>
      <c r="O165" s="57" t="str">
        <f t="shared" si="2"/>
        <v>Hybrid</v>
      </c>
      <c r="P165" s="53">
        <f>SUM('Demand Planning'!AB1640:AN1640)</f>
        <v>2730</v>
      </c>
      <c r="Q165" s="58">
        <f>IFERROR('Demand Planning'!Y1646/J165,0)</f>
        <v>7.1322022297199279</v>
      </c>
    </row>
    <row r="166" spans="1:17" ht="15" customHeight="1" x14ac:dyDescent="0.25">
      <c r="A166" s="50" t="str">
        <f>'Demand Planning'!A1648</f>
        <v>POL04473</v>
      </c>
      <c r="B166" s="50" t="str">
        <f>'Demand Planning'!B1648</f>
        <v>Polleo L-carnitine 750 ml Orange</v>
      </c>
      <c r="C166" s="51" t="str">
        <f>'Demand Planning'!C1648</f>
        <v>RTD &amp; SNACKS</v>
      </c>
      <c r="D166" s="51" t="str">
        <f>'Demand Planning'!D1648</f>
        <v>02 SILVER</v>
      </c>
      <c r="E166" s="52">
        <f>'Demand Planning'!Y1655</f>
        <v>718.92307692307691</v>
      </c>
      <c r="F166" s="52">
        <f>'Demand Planning'!Y1651</f>
        <v>0</v>
      </c>
      <c r="G166" s="52">
        <f>'Demand Planning'!Y1652</f>
        <v>0</v>
      </c>
      <c r="H166" s="52">
        <f>'Demand Planning'!Y1653</f>
        <v>0</v>
      </c>
      <c r="I166" s="53">
        <f>'Demand Planning'!W1656</f>
        <v>1132.8375000000001</v>
      </c>
      <c r="J166" s="53">
        <f>'Demand Planning'!W1657</f>
        <v>963.36916666666662</v>
      </c>
      <c r="K166" s="54">
        <f>COUNTIF('Demand Planning'!B1650:AA1650,"&lt;="&amp;MAX('Demand Planning'!B1650:AA1650)*0.05)</f>
        <v>1</v>
      </c>
      <c r="L166" s="55">
        <f>IFERROR(STDEV('Demand Planning'!B1650:AA1650)/AVERAGE('Demand Planning'!B1650:AA1650),0)</f>
        <v>0.5983177442912736</v>
      </c>
      <c r="M166" s="56">
        <f>IFERROR((AVERAGE('Demand Planning'!T1650:AA1650)-AVERAGE('Demand Planning'!B1650:I1650))/AVERAGE('Demand Planning'!B1650:I1650),0)</f>
        <v>0.26466114585093797</v>
      </c>
      <c r="N166" s="53">
        <f>IFERROR(ROUND(1.28*STDEV('Demand Planning'!B1650:AA1650),0),0)</f>
        <v>551</v>
      </c>
      <c r="O166" s="57" t="str">
        <f t="shared" si="2"/>
        <v>Hybrid</v>
      </c>
      <c r="P166" s="53">
        <f>SUM('Demand Planning'!AB1650:AN1650)</f>
        <v>11463</v>
      </c>
      <c r="Q166" s="58">
        <f>IFERROR('Demand Planning'!Y1656/J166,0)</f>
        <v>28.429392332292139</v>
      </c>
    </row>
    <row r="167" spans="1:17" ht="15" customHeight="1" x14ac:dyDescent="0.25">
      <c r="A167" s="59" t="str">
        <f>'Demand Planning'!A1658</f>
        <v>POL12755</v>
      </c>
      <c r="B167" s="59" t="str">
        <f>'Demand Planning'!B1658</f>
        <v>Polleo Isotonic Sports Drink 500g Peach Iced Tea</v>
      </c>
      <c r="C167" s="60" t="str">
        <f>'Demand Planning'!C1658</f>
        <v>SPORTSKA PREHRANA</v>
      </c>
      <c r="D167" s="60" t="str">
        <f>'Demand Planning'!D1658</f>
        <v>02 SILVER</v>
      </c>
      <c r="E167" s="61">
        <f>'Demand Planning'!Y1665</f>
        <v>79.807692307692307</v>
      </c>
      <c r="F167" s="61">
        <f>'Demand Planning'!Y1661</f>
        <v>0</v>
      </c>
      <c r="G167" s="61">
        <f>'Demand Planning'!Y1662</f>
        <v>0</v>
      </c>
      <c r="H167" s="61">
        <f>'Demand Planning'!Y1663</f>
        <v>0</v>
      </c>
      <c r="I167" s="53">
        <f>'Demand Planning'!W1666</f>
        <v>105</v>
      </c>
      <c r="J167" s="53">
        <f>'Demand Planning'!W1667</f>
        <v>94.815384615384616</v>
      </c>
      <c r="K167" s="54">
        <f>COUNTIF('Demand Planning'!B1660:AA1660,"&lt;="&amp;MAX('Demand Planning'!B1660:AA1660)*0.05)</f>
        <v>1</v>
      </c>
      <c r="L167" s="55">
        <f>IFERROR(STDEV('Demand Planning'!B1660:AA1660)/AVERAGE('Demand Planning'!B1660:AA1660),0)</f>
        <v>0.62604493876283263</v>
      </c>
      <c r="M167" s="56">
        <f>IFERROR((AVERAGE('Demand Planning'!T1660:AA1660)-AVERAGE('Demand Planning'!B1660:I1660))/AVERAGE('Demand Planning'!B1660:I1660),0)</f>
        <v>1.1660079051383399</v>
      </c>
      <c r="N167" s="53">
        <f>IFERROR(ROUND(1.28*STDEV('Demand Planning'!B1660:AA1660),0),0)</f>
        <v>64</v>
      </c>
      <c r="O167" s="57" t="str">
        <f t="shared" si="2"/>
        <v>WMA-4</v>
      </c>
      <c r="P167" s="53">
        <f>SUM('Demand Planning'!AB1660:AN1660)</f>
        <v>1299</v>
      </c>
      <c r="Q167" s="58">
        <f>IFERROR('Demand Planning'!Y1666/J167,0)</f>
        <v>12.181567418465033</v>
      </c>
    </row>
    <row r="168" spans="1:17" ht="15" customHeight="1" x14ac:dyDescent="0.25">
      <c r="A168" s="50" t="str">
        <f>'Demand Planning'!A1668</f>
        <v>POL09863</v>
      </c>
      <c r="B168" s="50" t="str">
        <f>'Demand Planning'!B1668</f>
        <v>Polleo Electrolyte Salts 60 caps</v>
      </c>
      <c r="C168" s="51" t="str">
        <f>'Demand Planning'!C1668</f>
        <v>SPORTSKA PREHRANA</v>
      </c>
      <c r="D168" s="51" t="str">
        <f>'Demand Planning'!D1668</f>
        <v>02 SILVER</v>
      </c>
      <c r="E168" s="52">
        <f>'Demand Planning'!Y1675</f>
        <v>18</v>
      </c>
      <c r="F168" s="52">
        <f>'Demand Planning'!Y1671</f>
        <v>0</v>
      </c>
      <c r="G168" s="52">
        <f>'Demand Planning'!Y1672</f>
        <v>0</v>
      </c>
      <c r="H168" s="52">
        <f>'Demand Planning'!Y1673</f>
        <v>0</v>
      </c>
      <c r="I168" s="53">
        <f>'Demand Planning'!W1676</f>
        <v>46.3</v>
      </c>
      <c r="J168" s="53">
        <f>'Demand Planning'!W1677</f>
        <v>39.58</v>
      </c>
      <c r="K168" s="54">
        <f>COUNTIF('Demand Planning'!B1670:AA1670,"&lt;="&amp;MAX('Demand Planning'!B1670:AA1670)*0.05)</f>
        <v>9</v>
      </c>
      <c r="L168" s="55">
        <f>IFERROR(STDEV('Demand Planning'!B1670:AA1670)/AVERAGE('Demand Planning'!B1670:AA1670),0)</f>
        <v>3.6730247904296953</v>
      </c>
      <c r="M168" s="56">
        <f>IFERROR((AVERAGE('Demand Planning'!T1670:AA1670)-AVERAGE('Demand Planning'!B1670:I1670))/AVERAGE('Demand Planning'!B1670:I1670),0)</f>
        <v>-0.65748031496062997</v>
      </c>
      <c r="N168" s="53">
        <f>IFERROR(ROUND(1.28*STDEV('Demand Planning'!B1670:AA1670),0),0)</f>
        <v>85</v>
      </c>
      <c r="O168" s="57" t="str">
        <f t="shared" si="2"/>
        <v>WMA-4</v>
      </c>
      <c r="P168" s="53">
        <f>SUM('Demand Planning'!AB1670:AN1670)</f>
        <v>547</v>
      </c>
      <c r="Q168" s="58">
        <f>IFERROR('Demand Planning'!Y1676/J168,0)</f>
        <v>23.117736230419403</v>
      </c>
    </row>
    <row r="169" spans="1:17" ht="15" customHeight="1" x14ac:dyDescent="0.25">
      <c r="A169" s="59" t="str">
        <f>'Demand Planning'!A1678</f>
        <v>ON00270</v>
      </c>
      <c r="B169" s="59" t="str">
        <f>'Demand Planning'!B1678</f>
        <v>Platinum Hydrowhey 1,6kg Milk Chocolate</v>
      </c>
      <c r="C169" s="60" t="str">
        <f>'Demand Planning'!C1678</f>
        <v>PROTEINI</v>
      </c>
      <c r="D169" s="60" t="str">
        <f>'Demand Planning'!D1678</f>
        <v>02 SILVER</v>
      </c>
      <c r="E169" s="61">
        <f>'Demand Planning'!Y1685</f>
        <v>14.73076923076923</v>
      </c>
      <c r="F169" s="61">
        <f>'Demand Planning'!Y1681</f>
        <v>0</v>
      </c>
      <c r="G169" s="61">
        <f>'Demand Planning'!Y1682</f>
        <v>0</v>
      </c>
      <c r="H169" s="61">
        <f>'Demand Planning'!Y1683</f>
        <v>0</v>
      </c>
      <c r="I169" s="53">
        <f>'Demand Planning'!W1686</f>
        <v>19.899999999999999</v>
      </c>
      <c r="J169" s="53">
        <f>'Demand Planning'!W1687</f>
        <v>17.912093023255814</v>
      </c>
      <c r="K169" s="54">
        <f>COUNTIF('Demand Planning'!B1680:AA1680,"&lt;="&amp;MAX('Demand Planning'!B1680:AA1680)*0.05)</f>
        <v>0</v>
      </c>
      <c r="L169" s="55">
        <f>IFERROR(STDEV('Demand Planning'!B1680:AA1680)/AVERAGE('Demand Planning'!B1680:AA1680),0)</f>
        <v>0.42570310303330317</v>
      </c>
      <c r="M169" s="56">
        <f>IFERROR((AVERAGE('Demand Planning'!T1680:AA1680)-AVERAGE('Demand Planning'!B1680:I1680))/AVERAGE('Demand Planning'!B1680:I1680),0)</f>
        <v>4.2857142857142858E-2</v>
      </c>
      <c r="N169" s="53">
        <f>IFERROR(ROUND(1.28*STDEV('Demand Planning'!B1680:AA1680),0),0)</f>
        <v>8</v>
      </c>
      <c r="O169" s="57" t="str">
        <f t="shared" si="2"/>
        <v>Hybrid</v>
      </c>
      <c r="P169" s="53">
        <f>SUM('Demand Planning'!AB1680:AN1680)</f>
        <v>326</v>
      </c>
      <c r="Q169" s="58">
        <f>IFERROR('Demand Planning'!Y1686/J169,0)</f>
        <v>6.4760717717015917</v>
      </c>
    </row>
    <row r="170" spans="1:17" ht="15" customHeight="1" x14ac:dyDescent="0.25">
      <c r="A170" s="50" t="str">
        <f>'Demand Planning'!A1688</f>
        <v>ZOE12369</v>
      </c>
      <c r="B170" s="50" t="str">
        <f>'Demand Planning'!B1688</f>
        <v>ZOE Boss Protein Fusion 454g Haevenly Vanilla</v>
      </c>
      <c r="C170" s="51" t="str">
        <f>'Demand Planning'!C1688</f>
        <v>PROTEINI</v>
      </c>
      <c r="D170" s="51" t="str">
        <f>'Demand Planning'!D1688</f>
        <v>02 SILVER</v>
      </c>
      <c r="E170" s="52">
        <f>'Demand Planning'!Y1695</f>
        <v>34.42307692307692</v>
      </c>
      <c r="F170" s="52">
        <f>'Demand Planning'!Y1691</f>
        <v>0</v>
      </c>
      <c r="G170" s="52">
        <f>'Demand Planning'!Y1692</f>
        <v>0</v>
      </c>
      <c r="H170" s="52">
        <f>'Demand Planning'!Y1693</f>
        <v>0</v>
      </c>
      <c r="I170" s="53">
        <f>'Demand Planning'!W1696</f>
        <v>41</v>
      </c>
      <c r="J170" s="53">
        <f>'Demand Planning'!W1697</f>
        <v>36.024390243902438</v>
      </c>
      <c r="K170" s="54">
        <f>COUNTIF('Demand Planning'!B1690:AA1690,"&lt;="&amp;MAX('Demand Planning'!B1690:AA1690)*0.05)</f>
        <v>2</v>
      </c>
      <c r="L170" s="55">
        <f>IFERROR(STDEV('Demand Planning'!B1690:AA1690)/AVERAGE('Demand Planning'!B1690:AA1690),0)</f>
        <v>0.82438010603179779</v>
      </c>
      <c r="M170" s="56">
        <f>IFERROR((AVERAGE('Demand Planning'!T1690:AA1690)-AVERAGE('Demand Planning'!B1690:I1690))/AVERAGE('Demand Planning'!B1690:I1690),0)</f>
        <v>1.4245014245014245E-2</v>
      </c>
      <c r="N170" s="53">
        <f>IFERROR(ROUND(1.28*STDEV('Demand Planning'!B1690:AA1690),0),0)</f>
        <v>36</v>
      </c>
      <c r="O170" s="57" t="str">
        <f t="shared" si="2"/>
        <v>Hybrid</v>
      </c>
      <c r="P170" s="53">
        <f>SUM('Demand Planning'!AB1690:AN1690)</f>
        <v>507</v>
      </c>
      <c r="Q170" s="58">
        <f>IFERROR('Demand Planning'!Y1696/J170,0)</f>
        <v>23.039945836154367</v>
      </c>
    </row>
    <row r="171" spans="1:17" ht="15" customHeight="1" x14ac:dyDescent="0.25">
      <c r="A171" s="59" t="str">
        <f>'Demand Planning'!A1698</f>
        <v>ZOE12366</v>
      </c>
      <c r="B171" s="59" t="str">
        <f>'Demand Planning'!B1698</f>
        <v>ZOE Clear Hydrowhey 454g Sex on the Beach</v>
      </c>
      <c r="C171" s="60" t="str">
        <f>'Demand Planning'!C1698</f>
        <v>PROTEINI</v>
      </c>
      <c r="D171" s="60" t="str">
        <f>'Demand Planning'!D1698</f>
        <v>02 SILVER</v>
      </c>
      <c r="E171" s="61">
        <f>'Demand Planning'!Y1705</f>
        <v>27.23076923076923</v>
      </c>
      <c r="F171" s="61">
        <f>'Demand Planning'!Y1701</f>
        <v>0</v>
      </c>
      <c r="G171" s="61">
        <f>'Demand Planning'!Y1702</f>
        <v>0</v>
      </c>
      <c r="H171" s="61">
        <f>'Demand Planning'!Y1703</f>
        <v>0</v>
      </c>
      <c r="I171" s="53">
        <f>'Demand Planning'!W1706</f>
        <v>24.2</v>
      </c>
      <c r="J171" s="53">
        <f>'Demand Planning'!W1707</f>
        <v>24.45</v>
      </c>
      <c r="K171" s="54">
        <f>COUNTIF('Demand Planning'!B1700:AA1700,"&lt;="&amp;MAX('Demand Planning'!B1700:AA1700)*0.05)</f>
        <v>1</v>
      </c>
      <c r="L171" s="55">
        <f>IFERROR(STDEV('Demand Planning'!B1700:AA1700)/AVERAGE('Demand Planning'!B1700:AA1700),0)</f>
        <v>0.67140611596542588</v>
      </c>
      <c r="M171" s="56">
        <f>IFERROR((AVERAGE('Demand Planning'!T1700:AA1700)-AVERAGE('Demand Planning'!B1700:I1700))/AVERAGE('Demand Planning'!B1700:I1700),0)</f>
        <v>2.8268551236749116E-2</v>
      </c>
      <c r="N171" s="53">
        <f>IFERROR(ROUND(1.28*STDEV('Demand Planning'!B1700:AA1700),0),0)</f>
        <v>23</v>
      </c>
      <c r="O171" s="57" t="str">
        <f t="shared" si="2"/>
        <v>Hybrid</v>
      </c>
      <c r="P171" s="53">
        <f>SUM('Demand Planning'!AB1700:AN1700)</f>
        <v>294</v>
      </c>
      <c r="Q171" s="58">
        <f>IFERROR('Demand Planning'!Y1706/J171,0)</f>
        <v>50.83844580777096</v>
      </c>
    </row>
    <row r="172" spans="1:17" ht="15" customHeight="1" x14ac:dyDescent="0.25">
      <c r="A172" s="50" t="str">
        <f>'Demand Planning'!A1708</f>
        <v>ZOE12392</v>
      </c>
      <c r="B172" s="50" t="str">
        <f>'Demand Planning'!B1708</f>
        <v>ZOE Protein Bar 50g Choco Apricot Cake</v>
      </c>
      <c r="C172" s="51" t="str">
        <f>'Demand Planning'!C1708</f>
        <v>RTD &amp; SNACKS</v>
      </c>
      <c r="D172" s="51" t="str">
        <f>'Demand Planning'!D1708</f>
        <v>02 SILVER</v>
      </c>
      <c r="E172" s="52">
        <f>'Demand Planning'!Y1715</f>
        <v>817.80769230769226</v>
      </c>
      <c r="F172" s="52">
        <f>'Demand Planning'!Y1711</f>
        <v>0</v>
      </c>
      <c r="G172" s="52">
        <f>'Demand Planning'!Y1712</f>
        <v>0</v>
      </c>
      <c r="H172" s="52">
        <f>'Demand Planning'!Y1713</f>
        <v>0</v>
      </c>
      <c r="I172" s="53">
        <f>'Demand Planning'!W1716</f>
        <v>660.5</v>
      </c>
      <c r="J172" s="53">
        <f>'Demand Planning'!W1717</f>
        <v>652.96341463414637</v>
      </c>
      <c r="K172" s="54">
        <f>COUNTIF('Demand Planning'!B1710:AA1710,"&lt;="&amp;MAX('Demand Planning'!B1710:AA1710)*0.05)</f>
        <v>2</v>
      </c>
      <c r="L172" s="55">
        <f>IFERROR(STDEV('Demand Planning'!B1710:AA1710)/AVERAGE('Demand Planning'!B1710:AA1710),0)</f>
        <v>1.0442286478790408</v>
      </c>
      <c r="M172" s="56">
        <f>IFERROR((AVERAGE('Demand Planning'!T1710:AA1710)-AVERAGE('Demand Planning'!B1710:I1710))/AVERAGE('Demand Planning'!B1710:I1710),0)</f>
        <v>-0.49080275445712668</v>
      </c>
      <c r="N172" s="53">
        <f>IFERROR(ROUND(1.28*STDEV('Demand Planning'!B1710:AA1710),0),0)</f>
        <v>1093</v>
      </c>
      <c r="O172" s="57" t="str">
        <f t="shared" si="2"/>
        <v>WMA-4</v>
      </c>
      <c r="P172" s="53">
        <f>SUM('Demand Planning'!AB1710:AN1710)</f>
        <v>9425</v>
      </c>
      <c r="Q172" s="58">
        <f>IFERROR('Demand Planning'!Y1716/J172,0)</f>
        <v>34.14280111312403</v>
      </c>
    </row>
    <row r="173" spans="1:17" ht="15" customHeight="1" x14ac:dyDescent="0.25">
      <c r="A173" s="59" t="str">
        <f>'Demand Planning'!A1718</f>
        <v>POL09765</v>
      </c>
      <c r="B173" s="59" t="str">
        <f>'Demand Planning'!B1718</f>
        <v>Polleo Bulk Gainer 2,5kg Chocolate</v>
      </c>
      <c r="C173" s="60" t="str">
        <f>'Demand Planning'!C1718</f>
        <v>SPORTSKA PREHRANA</v>
      </c>
      <c r="D173" s="60" t="str">
        <f>'Demand Planning'!D1718</f>
        <v>02 SILVER</v>
      </c>
      <c r="E173" s="61">
        <f>'Demand Planning'!Y1725</f>
        <v>11.807692307692308</v>
      </c>
      <c r="F173" s="61">
        <f>'Demand Planning'!Y1721</f>
        <v>0</v>
      </c>
      <c r="G173" s="61">
        <f>'Demand Planning'!Y1722</f>
        <v>0</v>
      </c>
      <c r="H173" s="61">
        <f>'Demand Planning'!Y1723</f>
        <v>0</v>
      </c>
      <c r="I173" s="53">
        <f>'Demand Planning'!W1726</f>
        <v>7</v>
      </c>
      <c r="J173" s="53">
        <f>'Demand Planning'!W1727</f>
        <v>9.93</v>
      </c>
      <c r="K173" s="54">
        <f>COUNTIF('Demand Planning'!B1720:AA1720,"&lt;="&amp;MAX('Demand Planning'!B1720:AA1720)*0.05)</f>
        <v>13</v>
      </c>
      <c r="L173" s="55">
        <f>IFERROR(STDEV('Demand Planning'!B1720:AA1720)/AVERAGE('Demand Planning'!B1720:AA1720),0)</f>
        <v>1.2997214526142602</v>
      </c>
      <c r="M173" s="56">
        <f>IFERROR((AVERAGE('Demand Planning'!T1720:AA1720)-AVERAGE('Demand Planning'!B1720:I1720))/AVERAGE('Demand Planning'!B1720:I1720),0)</f>
        <v>-0.99618320610687028</v>
      </c>
      <c r="N173" s="53">
        <f>IFERROR(ROUND(1.28*STDEV('Demand Planning'!B1720:AA1720),0),0)</f>
        <v>20</v>
      </c>
      <c r="O173" s="57" t="str">
        <f t="shared" si="2"/>
        <v>WMA-4</v>
      </c>
      <c r="P173" s="53">
        <f>SUM('Demand Planning'!AB1720:AN1720)</f>
        <v>13</v>
      </c>
      <c r="Q173" s="58">
        <f>IFERROR('Demand Planning'!Y1726/J173,0)</f>
        <v>0</v>
      </c>
    </row>
    <row r="174" spans="1:17" ht="15" customHeight="1" x14ac:dyDescent="0.25">
      <c r="A174" s="50" t="str">
        <f>'Demand Planning'!A1728</f>
        <v>POL12712</v>
      </c>
      <c r="B174" s="50" t="str">
        <f>'Demand Planning'!B1728</f>
        <v>Polleo Pro Whey 908g Vanillla</v>
      </c>
      <c r="C174" s="51" t="str">
        <f>'Demand Planning'!C1728</f>
        <v>PROTEINI</v>
      </c>
      <c r="D174" s="51" t="str">
        <f>'Demand Planning'!D1728</f>
        <v>02 SILVER</v>
      </c>
      <c r="E174" s="52">
        <f>'Demand Planning'!Y1735</f>
        <v>41.5</v>
      </c>
      <c r="F174" s="52">
        <f>'Demand Planning'!Y1731</f>
        <v>0</v>
      </c>
      <c r="G174" s="52">
        <f>'Demand Planning'!Y1732</f>
        <v>0</v>
      </c>
      <c r="H174" s="52">
        <f>'Demand Planning'!Y1733</f>
        <v>0</v>
      </c>
      <c r="I174" s="53">
        <f>'Demand Planning'!W1736</f>
        <v>49.1</v>
      </c>
      <c r="J174" s="53">
        <f>'Demand Planning'!W1737</f>
        <v>44.93692307692308</v>
      </c>
      <c r="K174" s="54">
        <f>COUNTIF('Demand Planning'!B1730:AA1730,"&lt;="&amp;MAX('Demand Planning'!B1730:AA1730)*0.05)</f>
        <v>0</v>
      </c>
      <c r="L174" s="55">
        <f>IFERROR(STDEV('Demand Planning'!B1730:AA1730)/AVERAGE('Demand Planning'!B1730:AA1730),0)</f>
        <v>0.58276399785464539</v>
      </c>
      <c r="M174" s="56">
        <f>IFERROR((AVERAGE('Demand Planning'!T1730:AA1730)-AVERAGE('Demand Planning'!B1730:I1730))/AVERAGE('Demand Planning'!B1730:I1730),0)</f>
        <v>-1.5665796344647518E-2</v>
      </c>
      <c r="N174" s="53">
        <f>IFERROR(ROUND(1.28*STDEV('Demand Planning'!B1730:AA1730),0),0)</f>
        <v>31</v>
      </c>
      <c r="O174" s="57" t="str">
        <f t="shared" si="2"/>
        <v>Hybrid</v>
      </c>
      <c r="P174" s="53">
        <f>SUM('Demand Planning'!AB1730:AN1730)</f>
        <v>472</v>
      </c>
      <c r="Q174" s="58">
        <f>IFERROR('Demand Planning'!Y1736/J174,0)</f>
        <v>1.9583005238111539</v>
      </c>
    </row>
    <row r="175" spans="1:17" ht="15" customHeight="1" x14ac:dyDescent="0.25">
      <c r="A175" s="59" t="str">
        <f>'Demand Planning'!A1738</f>
        <v>POL09793</v>
      </c>
      <c r="B175" s="59" t="str">
        <f>'Demand Planning'!B1738</f>
        <v>Polleo Caffeine Boost 200 tabs</v>
      </c>
      <c r="C175" s="60" t="str">
        <f>'Demand Planning'!C1738</f>
        <v>SPORTSKA PREHRANA</v>
      </c>
      <c r="D175" s="60" t="str">
        <f>'Demand Planning'!D1738</f>
        <v>02 SILVER</v>
      </c>
      <c r="E175" s="61">
        <f>'Demand Planning'!Y1745</f>
        <v>26.153846153846153</v>
      </c>
      <c r="F175" s="61">
        <f>'Demand Planning'!Y1741</f>
        <v>0</v>
      </c>
      <c r="G175" s="61">
        <f>'Demand Planning'!Y1742</f>
        <v>0</v>
      </c>
      <c r="H175" s="61">
        <f>'Demand Planning'!Y1743</f>
        <v>0</v>
      </c>
      <c r="I175" s="53">
        <f>'Demand Planning'!W1746</f>
        <v>36.799999999999997</v>
      </c>
      <c r="J175" s="53">
        <f>'Demand Planning'!W1747</f>
        <v>36.891764705882352</v>
      </c>
      <c r="K175" s="54">
        <f>COUNTIF('Demand Planning'!B1740:AA1740,"&lt;="&amp;MAX('Demand Planning'!B1740:AA1740)*0.05)</f>
        <v>1</v>
      </c>
      <c r="L175" s="55">
        <f>IFERROR(STDEV('Demand Planning'!B1740:AA1740)/AVERAGE('Demand Planning'!B1740:AA1740),0)</f>
        <v>2.1806776509381294</v>
      </c>
      <c r="M175" s="56">
        <f>IFERROR((AVERAGE('Demand Planning'!T1740:AA1740)-AVERAGE('Demand Planning'!B1740:I1740))/AVERAGE('Demand Planning'!B1740:I1740),0)</f>
        <v>-1.0297619047619047</v>
      </c>
      <c r="N175" s="53">
        <f>IFERROR(ROUND(1.28*STDEV('Demand Planning'!B1740:AA1740),0),0)</f>
        <v>73</v>
      </c>
      <c r="O175" s="57" t="str">
        <f t="shared" si="2"/>
        <v>WMA-4</v>
      </c>
      <c r="P175" s="53">
        <f>SUM('Demand Planning'!AB1740:AN1740)</f>
        <v>481</v>
      </c>
      <c r="Q175" s="58">
        <f>IFERROR('Demand Planning'!Y1746/J175,0)</f>
        <v>12.4960137763888</v>
      </c>
    </row>
    <row r="176" spans="1:17" ht="15" customHeight="1" x14ac:dyDescent="0.25">
      <c r="A176" s="50" t="str">
        <f>'Demand Planning'!A1748</f>
        <v>POL09855</v>
      </c>
      <c r="B176" s="50" t="str">
        <f>'Demand Planning'!B1748</f>
        <v>Polleo Melatonin Sleep 200 tabs</v>
      </c>
      <c r="C176" s="51" t="str">
        <f>'Demand Planning'!C1748</f>
        <v>SPORTSKA PREHRANA</v>
      </c>
      <c r="D176" s="51" t="str">
        <f>'Demand Planning'!D1748</f>
        <v>02 SILVER</v>
      </c>
      <c r="E176" s="52">
        <f>'Demand Planning'!Y1755</f>
        <v>16.615384615384617</v>
      </c>
      <c r="F176" s="52">
        <f>'Demand Planning'!Y1751</f>
        <v>0</v>
      </c>
      <c r="G176" s="52">
        <f>'Demand Planning'!Y1752</f>
        <v>0</v>
      </c>
      <c r="H176" s="52">
        <f>'Demand Planning'!Y1753</f>
        <v>0</v>
      </c>
      <c r="I176" s="53">
        <f>'Demand Planning'!W1756</f>
        <v>21</v>
      </c>
      <c r="J176" s="53">
        <f>'Demand Planning'!W1757</f>
        <v>23.29767441860465</v>
      </c>
      <c r="K176" s="54">
        <f>COUNTIF('Demand Planning'!B1750:AA1750,"&lt;="&amp;MAX('Demand Planning'!B1750:AA1750)*0.05)</f>
        <v>1</v>
      </c>
      <c r="L176" s="55">
        <f>IFERROR(STDEV('Demand Planning'!B1750:AA1750)/AVERAGE('Demand Planning'!B1750:AA1750),0)</f>
        <v>3.7928349170269624</v>
      </c>
      <c r="M176" s="56">
        <f>IFERROR((AVERAGE('Demand Planning'!T1750:AA1750)-AVERAGE('Demand Planning'!B1750:I1750))/AVERAGE('Demand Planning'!B1750:I1750),0)</f>
        <v>-1.5619469026548674</v>
      </c>
      <c r="N176" s="53">
        <f>IFERROR(ROUND(1.28*STDEV('Demand Planning'!B1750:AA1750),0),0)</f>
        <v>81</v>
      </c>
      <c r="O176" s="57" t="str">
        <f t="shared" si="2"/>
        <v>WMA-4</v>
      </c>
      <c r="P176" s="53">
        <f>SUM('Demand Planning'!AB1750:AN1750)</f>
        <v>273</v>
      </c>
      <c r="Q176" s="58">
        <f>IFERROR('Demand Planning'!Y1756/J176,0)</f>
        <v>37.428628468756237</v>
      </c>
    </row>
    <row r="177" spans="1:17" ht="15" customHeight="1" x14ac:dyDescent="0.25">
      <c r="A177" s="59" t="str">
        <f>'Demand Planning'!A1758</f>
        <v>POL09759</v>
      </c>
      <c r="B177" s="59" t="str">
        <f>'Demand Planning'!B1758</f>
        <v>Polleo Instantized BCAA 2:1:1 500g</v>
      </c>
      <c r="C177" s="60" t="str">
        <f>'Demand Planning'!C1758</f>
        <v>SPORTSKA PREHRANA</v>
      </c>
      <c r="D177" s="60" t="str">
        <f>'Demand Planning'!D1758</f>
        <v>02 SILVER</v>
      </c>
      <c r="E177" s="61">
        <f>'Demand Planning'!Y1765</f>
        <v>13.576923076923077</v>
      </c>
      <c r="F177" s="61">
        <f>'Demand Planning'!Y1761</f>
        <v>0</v>
      </c>
      <c r="G177" s="61">
        <f>'Demand Planning'!Y1762</f>
        <v>0</v>
      </c>
      <c r="H177" s="61">
        <f>'Demand Planning'!Y1763</f>
        <v>0</v>
      </c>
      <c r="I177" s="53">
        <f>'Demand Planning'!W1766</f>
        <v>25.9</v>
      </c>
      <c r="J177" s="53">
        <f>'Demand Planning'!W1767</f>
        <v>20.950526315789475</v>
      </c>
      <c r="K177" s="54">
        <f>COUNTIF('Demand Planning'!B1760:AA1760,"&lt;="&amp;MAX('Demand Planning'!B1760:AA1760)*0.05)</f>
        <v>0</v>
      </c>
      <c r="L177" s="55">
        <f>IFERROR(STDEV('Demand Planning'!B1760:AA1760)/AVERAGE('Demand Planning'!B1760:AA1760),0)</f>
        <v>0.51586394487976484</v>
      </c>
      <c r="M177" s="56">
        <f>IFERROR((AVERAGE('Demand Planning'!T1760:AA1760)-AVERAGE('Demand Planning'!B1760:I1760))/AVERAGE('Demand Planning'!B1760:I1760),0)</f>
        <v>1.1794871794871795</v>
      </c>
      <c r="N177" s="53">
        <f>IFERROR(ROUND(1.28*STDEV('Demand Planning'!B1760:AA1760),0),0)</f>
        <v>9</v>
      </c>
      <c r="O177" s="57" t="str">
        <f t="shared" si="2"/>
        <v>WMA-4</v>
      </c>
      <c r="P177" s="53">
        <f>SUM('Demand Planning'!AB1760:AN1760)</f>
        <v>436</v>
      </c>
      <c r="Q177" s="58">
        <f>IFERROR('Demand Planning'!Y1766/J177,0)</f>
        <v>31.120936542229813</v>
      </c>
    </row>
    <row r="178" spans="1:17" ht="15" customHeight="1" x14ac:dyDescent="0.25">
      <c r="A178" s="50" t="str">
        <f>'Demand Planning'!A1768</f>
        <v>ZOE12368</v>
      </c>
      <c r="B178" s="50" t="str">
        <f>'Demand Planning'!B1768</f>
        <v>ZOE Boss Protein Fusion 454g Chocolate Rhapsody</v>
      </c>
      <c r="C178" s="51" t="str">
        <f>'Demand Planning'!C1768</f>
        <v>PROTEINI</v>
      </c>
      <c r="D178" s="51" t="str">
        <f>'Demand Planning'!D1768</f>
        <v>02 SILVER</v>
      </c>
      <c r="E178" s="52">
        <f>'Demand Planning'!Y1775</f>
        <v>52.192307692307693</v>
      </c>
      <c r="F178" s="52">
        <f>'Demand Planning'!Y1771</f>
        <v>0</v>
      </c>
      <c r="G178" s="52">
        <f>'Demand Planning'!Y1772</f>
        <v>0</v>
      </c>
      <c r="H178" s="52">
        <f>'Demand Planning'!Y1773</f>
        <v>0</v>
      </c>
      <c r="I178" s="53">
        <f>'Demand Planning'!W1776</f>
        <v>48</v>
      </c>
      <c r="J178" s="53">
        <f>'Demand Planning'!W1777</f>
        <v>43.315789473684205</v>
      </c>
      <c r="K178" s="54">
        <f>COUNTIF('Demand Planning'!B1770:AA1770,"&lt;="&amp;MAX('Demand Planning'!B1770:AA1770)*0.05)</f>
        <v>5</v>
      </c>
      <c r="L178" s="55">
        <f>IFERROR(STDEV('Demand Planning'!B1770:AA1770)/AVERAGE('Demand Planning'!B1770:AA1770),0)</f>
        <v>1.0140068079241376</v>
      </c>
      <c r="M178" s="56">
        <f>IFERROR((AVERAGE('Demand Planning'!T1770:AA1770)-AVERAGE('Demand Planning'!B1770:I1770))/AVERAGE('Demand Planning'!B1770:I1770),0)</f>
        <v>2.25</v>
      </c>
      <c r="N178" s="53">
        <f>IFERROR(ROUND(1.28*STDEV('Demand Planning'!B1770:AA1770),0),0)</f>
        <v>68</v>
      </c>
      <c r="O178" s="57" t="str">
        <f t="shared" si="2"/>
        <v>WMA-4</v>
      </c>
      <c r="P178" s="53">
        <f>SUM('Demand Planning'!AB1770:AN1770)</f>
        <v>975</v>
      </c>
      <c r="Q178" s="58">
        <f>IFERROR('Demand Planning'!Y1776/J178,0)</f>
        <v>18.099635479951399</v>
      </c>
    </row>
    <row r="179" spans="1:17" ht="15" customHeight="1" x14ac:dyDescent="0.25">
      <c r="A179" s="59" t="str">
        <f>'Demand Planning'!A1778</f>
        <v>SHM00013</v>
      </c>
      <c r="B179" s="59" t="str">
        <f>'Demand Planning'!B1778</f>
        <v>Shieldmixer Hero Pro Joker</v>
      </c>
      <c r="C179" s="60" t="str">
        <f>'Demand Planning'!C1778</f>
        <v>DRINKWARE I HOME</v>
      </c>
      <c r="D179" s="60" t="str">
        <f>'Demand Planning'!D1778</f>
        <v>02 SILVER</v>
      </c>
      <c r="E179" s="61">
        <f>'Demand Planning'!Y1785</f>
        <v>55.384615384615387</v>
      </c>
      <c r="F179" s="61">
        <f>'Demand Planning'!Y1781</f>
        <v>0</v>
      </c>
      <c r="G179" s="61">
        <f>'Demand Planning'!Y1782</f>
        <v>0</v>
      </c>
      <c r="H179" s="61">
        <f>'Demand Planning'!Y1783</f>
        <v>0</v>
      </c>
      <c r="I179" s="53">
        <f>'Demand Planning'!W1786</f>
        <v>11.5</v>
      </c>
      <c r="J179" s="53">
        <f>'Demand Planning'!W1787</f>
        <v>15.826829268292684</v>
      </c>
      <c r="K179" s="54">
        <f>COUNTIF('Demand Planning'!B1780:AA1780,"&lt;="&amp;MAX('Demand Planning'!B1780:AA1780)*0.05)</f>
        <v>17</v>
      </c>
      <c r="L179" s="55">
        <f>IFERROR(STDEV('Demand Planning'!B1780:AA1780)/AVERAGE('Demand Planning'!B1780:AA1780),0)</f>
        <v>2.0093299356062602</v>
      </c>
      <c r="M179" s="56">
        <f>IFERROR((AVERAGE('Demand Planning'!T1780:AA1780)-AVERAGE('Demand Planning'!B1780:I1780))/AVERAGE('Demand Planning'!B1780:I1780),0)</f>
        <v>-0.74222222222222223</v>
      </c>
      <c r="N179" s="53">
        <f>IFERROR(ROUND(1.28*STDEV('Demand Planning'!B1780:AA1780),0),0)</f>
        <v>142</v>
      </c>
      <c r="O179" s="57" t="str">
        <f t="shared" si="2"/>
        <v>WMA-4</v>
      </c>
      <c r="P179" s="53">
        <f>SUM('Demand Planning'!AB1780:AN1780)</f>
        <v>148</v>
      </c>
      <c r="Q179" s="58">
        <f>IFERROR('Demand Planning'!Y1786/J179,0)</f>
        <v>40.05856064108491</v>
      </c>
    </row>
    <row r="180" spans="1:17" ht="15" customHeight="1" x14ac:dyDescent="0.25">
      <c r="A180" s="50" t="str">
        <f>'Demand Planning'!A1788</f>
        <v>POL09930</v>
      </c>
      <c r="B180" s="50" t="str">
        <f>'Demand Planning'!B1788</f>
        <v>Polleo SHOT Magnesium + Vitamin B6 80ml Jagoda</v>
      </c>
      <c r="C180" s="51" t="str">
        <f>'Demand Planning'!C1788</f>
        <v>SPORTSKA PREHRANA</v>
      </c>
      <c r="D180" s="51" t="str">
        <f>'Demand Planning'!D1788</f>
        <v>02 SILVER</v>
      </c>
      <c r="E180" s="52">
        <f>'Demand Planning'!Y1795</f>
        <v>434.84615384615387</v>
      </c>
      <c r="F180" s="52">
        <f>'Demand Planning'!Y1791</f>
        <v>0</v>
      </c>
      <c r="G180" s="52">
        <f>'Demand Planning'!Y1792</f>
        <v>0</v>
      </c>
      <c r="H180" s="52">
        <f>'Demand Planning'!Y1793</f>
        <v>0</v>
      </c>
      <c r="I180" s="53">
        <f>'Demand Planning'!W1796</f>
        <v>654</v>
      </c>
      <c r="J180" s="53">
        <f>'Demand Planning'!W1797</f>
        <v>577.80444444444447</v>
      </c>
      <c r="K180" s="54">
        <f>COUNTIF('Demand Planning'!B1790:AA1790,"&lt;="&amp;MAX('Demand Planning'!B1790:AA1790)*0.05)</f>
        <v>3</v>
      </c>
      <c r="L180" s="55">
        <f>IFERROR(STDEV('Demand Planning'!B1790:AA1790)/AVERAGE('Demand Planning'!B1790:AA1790),0)</f>
        <v>0.72340677195951275</v>
      </c>
      <c r="M180" s="56">
        <f>IFERROR((AVERAGE('Demand Planning'!T1790:AA1790)-AVERAGE('Demand Planning'!B1790:I1790))/AVERAGE('Demand Planning'!B1790:I1790),0)</f>
        <v>1.2791716447630426</v>
      </c>
      <c r="N180" s="53">
        <f>IFERROR(ROUND(1.28*STDEV('Demand Planning'!B1790:AA1790),0),0)</f>
        <v>403</v>
      </c>
      <c r="O180" s="57" t="str">
        <f t="shared" si="2"/>
        <v>WMA-4</v>
      </c>
      <c r="P180" s="53">
        <f>SUM('Demand Planning'!AB1790:AN1790)</f>
        <v>8556</v>
      </c>
      <c r="Q180" s="58">
        <f>IFERROR('Demand Planning'!Y1796/J180,0)</f>
        <v>5.6524314262418658</v>
      </c>
    </row>
    <row r="181" spans="1:17" ht="15" customHeight="1" x14ac:dyDescent="0.25">
      <c r="A181" s="59" t="str">
        <f>'Demand Planning'!A1798</f>
        <v>POL09799</v>
      </c>
      <c r="B181" s="59" t="str">
        <f>'Demand Planning'!B1798</f>
        <v>Polleo Vitamin C Complex 90 caps</v>
      </c>
      <c r="C181" s="60" t="str">
        <f>'Demand Planning'!C1798</f>
        <v>SPORTSKA PREHRANA</v>
      </c>
      <c r="D181" s="60" t="str">
        <f>'Demand Planning'!D1798</f>
        <v>02 SILVER</v>
      </c>
      <c r="E181" s="61">
        <f>'Demand Planning'!Y1805</f>
        <v>46.5</v>
      </c>
      <c r="F181" s="61">
        <f>'Demand Planning'!Y1801</f>
        <v>0</v>
      </c>
      <c r="G181" s="61">
        <f>'Demand Planning'!Y1802</f>
        <v>0</v>
      </c>
      <c r="H181" s="61">
        <f>'Demand Planning'!Y1803</f>
        <v>0</v>
      </c>
      <c r="I181" s="53">
        <f>'Demand Planning'!W1806</f>
        <v>46.3</v>
      </c>
      <c r="J181" s="53">
        <f>'Demand Planning'!W1807</f>
        <v>44.522857142857141</v>
      </c>
      <c r="K181" s="54">
        <f>COUNTIF('Demand Planning'!B1800:AA1800,"&lt;="&amp;MAX('Demand Planning'!B1800:AA1800)*0.05)</f>
        <v>0</v>
      </c>
      <c r="L181" s="55">
        <f>IFERROR(STDEV('Demand Planning'!B1800:AA1800)/AVERAGE('Demand Planning'!B1800:AA1800),0)</f>
        <v>0.54139758251373538</v>
      </c>
      <c r="M181" s="56">
        <f>IFERROR((AVERAGE('Demand Planning'!T1800:AA1800)-AVERAGE('Demand Planning'!B1800:I1800))/AVERAGE('Demand Planning'!B1800:I1800),0)</f>
        <v>0.41762452107279696</v>
      </c>
      <c r="N181" s="53">
        <f>IFERROR(ROUND(1.28*STDEV('Demand Planning'!B1800:AA1800),0),0)</f>
        <v>32</v>
      </c>
      <c r="O181" s="57" t="str">
        <f t="shared" si="2"/>
        <v>WMA-4</v>
      </c>
      <c r="P181" s="53">
        <f>SUM('Demand Planning'!AB1800:AN1800)</f>
        <v>567</v>
      </c>
      <c r="Q181" s="58">
        <f>IFERROR('Demand Planning'!Y1806/J181,0)</f>
        <v>17.159725341718541</v>
      </c>
    </row>
    <row r="182" spans="1:17" ht="15" customHeight="1" x14ac:dyDescent="0.25">
      <c r="A182" s="50" t="str">
        <f>'Demand Planning'!A1808</f>
        <v>ZOE12362</v>
      </c>
      <c r="B182" s="50" t="str">
        <f>'Demand Planning'!B1808</f>
        <v>ZOE Clear Hydrowhey 454g Peach Iced Tea</v>
      </c>
      <c r="C182" s="51" t="str">
        <f>'Demand Planning'!C1808</f>
        <v>PROTEINI</v>
      </c>
      <c r="D182" s="51" t="str">
        <f>'Demand Planning'!D1808</f>
        <v>02 SILVER</v>
      </c>
      <c r="E182" s="52">
        <f>'Demand Planning'!Y1815</f>
        <v>20</v>
      </c>
      <c r="F182" s="52">
        <f>'Demand Planning'!Y1811</f>
        <v>0</v>
      </c>
      <c r="G182" s="52">
        <f>'Demand Planning'!Y1812</f>
        <v>0</v>
      </c>
      <c r="H182" s="52">
        <f>'Demand Planning'!Y1813</f>
        <v>0</v>
      </c>
      <c r="I182" s="53">
        <f>'Demand Planning'!W1816</f>
        <v>42.05</v>
      </c>
      <c r="J182" s="53">
        <f>'Demand Planning'!W1817</f>
        <v>39.168461538461536</v>
      </c>
      <c r="K182" s="54">
        <f>COUNTIF('Demand Planning'!B1810:AA1810,"&lt;="&amp;MAX('Demand Planning'!B1810:AA1810)*0.05)</f>
        <v>2</v>
      </c>
      <c r="L182" s="55">
        <f>IFERROR(STDEV('Demand Planning'!B1810:AA1810)/AVERAGE('Demand Planning'!B1810:AA1810),0)</f>
        <v>5.3021316468001816</v>
      </c>
      <c r="M182" s="56">
        <f>IFERROR((AVERAGE('Demand Planning'!T1810:AA1810)-AVERAGE('Demand Planning'!B1810:I1810))/AVERAGE('Demand Planning'!B1810:I1810),0)</f>
        <v>1.0222222222222221</v>
      </c>
      <c r="N182" s="53">
        <f>IFERROR(ROUND(1.28*STDEV('Demand Planning'!B1810:AA1810),0),0)</f>
        <v>136</v>
      </c>
      <c r="O182" s="57" t="str">
        <f t="shared" si="2"/>
        <v>WMA-4</v>
      </c>
      <c r="P182" s="53">
        <f>SUM('Demand Planning'!AB1810:AN1810)</f>
        <v>442</v>
      </c>
      <c r="Q182" s="58">
        <f>IFERROR('Demand Planning'!Y1816/J182,0)</f>
        <v>31.019855063925061</v>
      </c>
    </row>
    <row r="183" spans="1:17" ht="15" customHeight="1" x14ac:dyDescent="0.25">
      <c r="A183" s="59" t="str">
        <f>'Demand Planning'!A1818</f>
        <v>ZOE12355</v>
      </c>
      <c r="B183" s="59" t="str">
        <f>'Demand Planning'!B1818</f>
        <v>ZOE Whey 454g Strawberry Milkshake</v>
      </c>
      <c r="C183" s="60" t="str">
        <f>'Demand Planning'!C1818</f>
        <v>PROTEINI</v>
      </c>
      <c r="D183" s="60" t="str">
        <f>'Demand Planning'!D1818</f>
        <v>02 SILVER</v>
      </c>
      <c r="E183" s="61">
        <f>'Demand Planning'!Y1825</f>
        <v>31.115384615384617</v>
      </c>
      <c r="F183" s="61">
        <f>'Demand Planning'!Y1821</f>
        <v>0</v>
      </c>
      <c r="G183" s="61">
        <f>'Demand Planning'!Y1822</f>
        <v>0</v>
      </c>
      <c r="H183" s="61">
        <f>'Demand Planning'!Y1823</f>
        <v>0</v>
      </c>
      <c r="I183" s="53">
        <f>'Demand Planning'!W1826</f>
        <v>27.9</v>
      </c>
      <c r="J183" s="53">
        <f>'Demand Planning'!W1827</f>
        <v>27.263809523809524</v>
      </c>
      <c r="K183" s="54">
        <f>COUNTIF('Demand Planning'!B1820:AA1820,"&lt;="&amp;MAX('Demand Planning'!B1820:AA1820)*0.05)</f>
        <v>1</v>
      </c>
      <c r="L183" s="55">
        <f>IFERROR(STDEV('Demand Planning'!B1820:AA1820)/AVERAGE('Demand Planning'!B1820:AA1820),0)</f>
        <v>0.60354091519918129</v>
      </c>
      <c r="M183" s="56">
        <f>IFERROR((AVERAGE('Demand Planning'!T1820:AA1820)-AVERAGE('Demand Planning'!B1820:I1820))/AVERAGE('Demand Planning'!B1820:I1820),0)</f>
        <v>0.12131147540983607</v>
      </c>
      <c r="N183" s="53">
        <f>IFERROR(ROUND(1.28*STDEV('Demand Planning'!B1820:AA1820),0),0)</f>
        <v>24</v>
      </c>
      <c r="O183" s="57" t="str">
        <f t="shared" si="2"/>
        <v>Hybrid</v>
      </c>
      <c r="P183" s="53">
        <f>SUM('Demand Planning'!AB1820:AN1820)</f>
        <v>308</v>
      </c>
      <c r="Q183" s="58">
        <f>IFERROR('Demand Planning'!Y1826/J183,0)</f>
        <v>20.833478883571452</v>
      </c>
    </row>
    <row r="184" spans="1:17" ht="15" customHeight="1" x14ac:dyDescent="0.25">
      <c r="A184" s="50" t="str">
        <f>'Demand Planning'!A1828</f>
        <v>SHM00012</v>
      </c>
      <c r="B184" s="50" t="str">
        <f>'Demand Planning'!B1828</f>
        <v>Shieldmixer Hero Pro Superman Classic</v>
      </c>
      <c r="C184" s="51" t="str">
        <f>'Demand Planning'!C1828</f>
        <v>DRINKWARE I HOME</v>
      </c>
      <c r="D184" s="51" t="str">
        <f>'Demand Planning'!D1828</f>
        <v>02 SILVER</v>
      </c>
      <c r="E184" s="52">
        <f>'Demand Planning'!Y1835</f>
        <v>66.42307692307692</v>
      </c>
      <c r="F184" s="52">
        <f>'Demand Planning'!Y1831</f>
        <v>0</v>
      </c>
      <c r="G184" s="52">
        <f>'Demand Planning'!Y1832</f>
        <v>0</v>
      </c>
      <c r="H184" s="52">
        <f>'Demand Planning'!Y1833</f>
        <v>0</v>
      </c>
      <c r="I184" s="53">
        <f>'Demand Planning'!W1836</f>
        <v>20</v>
      </c>
      <c r="J184" s="53">
        <f>'Demand Planning'!W1837</f>
        <v>23.010526315789477</v>
      </c>
      <c r="K184" s="54">
        <f>COUNTIF('Demand Planning'!B1830:AA1830,"&lt;="&amp;MAX('Demand Planning'!B1830:AA1830)*0.05)</f>
        <v>21</v>
      </c>
      <c r="L184" s="55">
        <f>IFERROR(STDEV('Demand Planning'!B1830:AA1830)/AVERAGE('Demand Planning'!B1830:AA1830),0)</f>
        <v>2.5890944515726657</v>
      </c>
      <c r="M184" s="56">
        <f>IFERROR((AVERAGE('Demand Planning'!T1830:AA1830)-AVERAGE('Demand Planning'!B1830:I1830))/AVERAGE('Demand Planning'!B1830:I1830),0)</f>
        <v>-0.74035369774919613</v>
      </c>
      <c r="N184" s="53">
        <f>IFERROR(ROUND(1.28*STDEV('Demand Planning'!B1830:AA1830),0),0)</f>
        <v>220</v>
      </c>
      <c r="O184" s="57" t="str">
        <f t="shared" si="2"/>
        <v>WMA-4</v>
      </c>
      <c r="P184" s="53">
        <f>SUM('Demand Planning'!AB1830:AN1830)</f>
        <v>222</v>
      </c>
      <c r="Q184" s="58">
        <f>IFERROR('Demand Planning'!Y1836/J184,0)</f>
        <v>58.494967978042077</v>
      </c>
    </row>
    <row r="185" spans="1:17" ht="15" customHeight="1" x14ac:dyDescent="0.25">
      <c r="A185" s="59" t="str">
        <f>'Demand Planning'!A1838</f>
        <v>POL12603</v>
      </c>
      <c r="B185" s="59" t="str">
        <f>'Demand Planning'!B1838</f>
        <v>Polleo Protein Cream 200g Delicious Duo</v>
      </c>
      <c r="C185" s="60" t="str">
        <f>'Demand Planning'!C1838</f>
        <v>BIO I SUPERFOODS</v>
      </c>
      <c r="D185" s="60" t="str">
        <f>'Demand Planning'!D1838</f>
        <v>02 SILVER</v>
      </c>
      <c r="E185" s="61">
        <f>'Demand Planning'!Y1845</f>
        <v>183.38461538461539</v>
      </c>
      <c r="F185" s="61">
        <f>'Demand Planning'!Y1841</f>
        <v>0</v>
      </c>
      <c r="G185" s="61">
        <f>'Demand Planning'!Y1842</f>
        <v>0</v>
      </c>
      <c r="H185" s="61">
        <f>'Demand Planning'!Y1843</f>
        <v>0</v>
      </c>
      <c r="I185" s="53">
        <f>'Demand Planning'!W1846</f>
        <v>234.8</v>
      </c>
      <c r="J185" s="53">
        <f>'Demand Planning'!W1847</f>
        <v>206.68869565217392</v>
      </c>
      <c r="K185" s="54">
        <f>COUNTIF('Demand Planning'!B1840:AA1840,"&lt;="&amp;MAX('Demand Planning'!B1840:AA1840)*0.05)</f>
        <v>1</v>
      </c>
      <c r="L185" s="55">
        <f>IFERROR(STDEV('Demand Planning'!B1840:AA1840)/AVERAGE('Demand Planning'!B1840:AA1840),0)</f>
        <v>0.59680075952529943</v>
      </c>
      <c r="M185" s="56">
        <f>IFERROR((AVERAGE('Demand Planning'!T1840:AA1840)-AVERAGE('Demand Planning'!B1840:I1840))/AVERAGE('Demand Planning'!B1840:I1840),0)</f>
        <v>-0.16778900112233447</v>
      </c>
      <c r="N185" s="53">
        <f>IFERROR(ROUND(1.28*STDEV('Demand Planning'!B1840:AA1840),0),0)</f>
        <v>140</v>
      </c>
      <c r="O185" s="57" t="str">
        <f t="shared" si="2"/>
        <v>Hybrid</v>
      </c>
      <c r="P185" s="53">
        <f>SUM('Demand Planning'!AB1840:AN1840)</f>
        <v>4743</v>
      </c>
      <c r="Q185" s="58">
        <f>IFERROR('Demand Planning'!Y1846/J185,0)</f>
        <v>20.025284822375173</v>
      </c>
    </row>
    <row r="186" spans="1:17" ht="15" customHeight="1" x14ac:dyDescent="0.25">
      <c r="A186" s="50" t="str">
        <f>'Demand Planning'!A1848</f>
        <v>POL09732</v>
      </c>
      <c r="B186" s="50" t="str">
        <f>'Demand Planning'!B1848</f>
        <v>Polleo 1st Whey 30,4g SACHET Vanilla Madagascar</v>
      </c>
      <c r="C186" s="51" t="str">
        <f>'Demand Planning'!C1848</f>
        <v>PROTEINI</v>
      </c>
      <c r="D186" s="51" t="str">
        <f>'Demand Planning'!D1848</f>
        <v>02 SILVER</v>
      </c>
      <c r="E186" s="52">
        <f>'Demand Planning'!Y1855</f>
        <v>265.92307692307691</v>
      </c>
      <c r="F186" s="52">
        <f>'Demand Planning'!Y1851</f>
        <v>0</v>
      </c>
      <c r="G186" s="52">
        <f>'Demand Planning'!Y1852</f>
        <v>0</v>
      </c>
      <c r="H186" s="52">
        <f>'Demand Planning'!Y1853</f>
        <v>0</v>
      </c>
      <c r="I186" s="53">
        <f>'Demand Planning'!W1856</f>
        <v>134.875</v>
      </c>
      <c r="J186" s="53">
        <f>'Demand Planning'!W1857</f>
        <v>175.80921052631578</v>
      </c>
      <c r="K186" s="54">
        <f>COUNTIF('Demand Planning'!B1850:AA1850,"&lt;="&amp;MAX('Demand Planning'!B1850:AA1850)*0.05)</f>
        <v>11</v>
      </c>
      <c r="L186" s="55">
        <f>IFERROR(STDEV('Demand Planning'!B1850:AA1850)/AVERAGE('Demand Planning'!B1850:AA1850),0)</f>
        <v>1.3033164834586084</v>
      </c>
      <c r="M186" s="56">
        <f>IFERROR((AVERAGE('Demand Planning'!T1850:AA1850)-AVERAGE('Demand Planning'!B1850:I1850))/AVERAGE('Demand Planning'!B1850:I1850),0)</f>
        <v>-0.95559845559845558</v>
      </c>
      <c r="N186" s="53">
        <f>IFERROR(ROUND(1.28*STDEV('Demand Planning'!B1850:AA1850),0),0)</f>
        <v>444</v>
      </c>
      <c r="O186" s="57" t="str">
        <f t="shared" si="2"/>
        <v>WMA-4</v>
      </c>
      <c r="P186" s="53">
        <f>SUM('Demand Planning'!AB1850:AN1850)</f>
        <v>0</v>
      </c>
      <c r="Q186" s="58">
        <f>IFERROR('Demand Planning'!Y1856/J186,0)</f>
        <v>0</v>
      </c>
    </row>
    <row r="187" spans="1:17" ht="15" customHeight="1" x14ac:dyDescent="0.25">
      <c r="A187" s="59" t="str">
        <f>'Demand Planning'!A1858</f>
        <v>ON00281</v>
      </c>
      <c r="B187" s="59" t="str">
        <f>'Demand Planning'!B1858</f>
        <v>Serious Mass 5,45kg Chocolate</v>
      </c>
      <c r="C187" s="60" t="str">
        <f>'Demand Planning'!C1858</f>
        <v>SPORTSKA PREHRANA</v>
      </c>
      <c r="D187" s="60" t="str">
        <f>'Demand Planning'!D1858</f>
        <v>02 SILVER</v>
      </c>
      <c r="E187" s="61">
        <f>'Demand Planning'!Y1865</f>
        <v>6.5</v>
      </c>
      <c r="F187" s="61">
        <f>'Demand Planning'!Y1861</f>
        <v>0</v>
      </c>
      <c r="G187" s="61">
        <f>'Demand Planning'!Y1862</f>
        <v>0</v>
      </c>
      <c r="H187" s="61">
        <f>'Demand Planning'!Y1863</f>
        <v>0</v>
      </c>
      <c r="I187" s="53">
        <f>'Demand Planning'!W1866</f>
        <v>7.4</v>
      </c>
      <c r="J187" s="53">
        <f>'Demand Planning'!W1867</f>
        <v>7.1625806451612908</v>
      </c>
      <c r="K187" s="54">
        <f>COUNTIF('Demand Planning'!B1860:AA1860,"&lt;="&amp;MAX('Demand Planning'!B1860:AA1860)*0.05)</f>
        <v>0</v>
      </c>
      <c r="L187" s="55">
        <f>IFERROR(STDEV('Demand Planning'!B1860:AA1860)/AVERAGE('Demand Planning'!B1860:AA1860),0)</f>
        <v>0.36211083987507142</v>
      </c>
      <c r="M187" s="56">
        <f>IFERROR((AVERAGE('Demand Planning'!T1860:AA1860)-AVERAGE('Demand Planning'!B1860:I1860))/AVERAGE('Demand Planning'!B1860:I1860),0)</f>
        <v>0.22448979591836735</v>
      </c>
      <c r="N187" s="53">
        <f>IFERROR(ROUND(1.28*STDEV('Demand Planning'!B1860:AA1860),0),0)</f>
        <v>3</v>
      </c>
      <c r="O187" s="57" t="str">
        <f t="shared" si="2"/>
        <v>Hybrid</v>
      </c>
      <c r="P187" s="53">
        <f>SUM('Demand Planning'!AB1860:AN1860)</f>
        <v>91</v>
      </c>
      <c r="Q187" s="58">
        <f>IFERROR('Demand Planning'!Y1866/J187,0)</f>
        <v>2.6526751936588</v>
      </c>
    </row>
    <row r="188" spans="1:17" ht="15" customHeight="1" x14ac:dyDescent="0.25">
      <c r="A188" s="50" t="str">
        <f>'Demand Planning'!A1868</f>
        <v>ZOE08757</v>
      </c>
      <c r="B188" s="50" t="str">
        <f>'Demand Planning'!B1868</f>
        <v>Zoe Nutrition Protein Cream Pistachio 200g</v>
      </c>
      <c r="C188" s="51" t="str">
        <f>'Demand Planning'!C1868</f>
        <v>BIO I SUPERFOODS</v>
      </c>
      <c r="D188" s="51" t="str">
        <f>'Demand Planning'!D1868</f>
        <v>02 SILVER</v>
      </c>
      <c r="E188" s="52">
        <f>'Demand Planning'!Y1875</f>
        <v>150.42307692307693</v>
      </c>
      <c r="F188" s="52">
        <f>'Demand Planning'!Y1871</f>
        <v>0</v>
      </c>
      <c r="G188" s="52">
        <f>'Demand Planning'!Y1872</f>
        <v>0</v>
      </c>
      <c r="H188" s="52">
        <f>'Demand Planning'!Y1873</f>
        <v>0</v>
      </c>
      <c r="I188" s="53">
        <f>'Demand Planning'!W1876</f>
        <v>181.3</v>
      </c>
      <c r="J188" s="53">
        <f>'Demand Planning'!W1877</f>
        <v>157.66372093023256</v>
      </c>
      <c r="K188" s="54">
        <f>COUNTIF('Demand Planning'!B1870:AA1870,"&lt;="&amp;MAX('Demand Planning'!B1870:AA1870)*0.05)</f>
        <v>4</v>
      </c>
      <c r="L188" s="55">
        <f>IFERROR(STDEV('Demand Planning'!B1870:AA1870)/AVERAGE('Demand Planning'!B1870:AA1870),0)</f>
        <v>1.0027811065733319</v>
      </c>
      <c r="M188" s="56">
        <f>IFERROR((AVERAGE('Demand Planning'!T1870:AA1870)-AVERAGE('Demand Planning'!B1870:I1870))/AVERAGE('Demand Planning'!B1870:I1870),0)</f>
        <v>4.8387096774193547E-2</v>
      </c>
      <c r="N188" s="53">
        <f>IFERROR(ROUND(1.28*STDEV('Demand Planning'!B1870:AA1870),0),0)</f>
        <v>193</v>
      </c>
      <c r="O188" s="57" t="str">
        <f t="shared" si="2"/>
        <v>Hybrid</v>
      </c>
      <c r="P188" s="53">
        <f>SUM('Demand Planning'!AB1870:AN1870)</f>
        <v>2304</v>
      </c>
      <c r="Q188" s="58">
        <f>IFERROR('Demand Planning'!Y1876/J188,0)</f>
        <v>15.152502972178054</v>
      </c>
    </row>
    <row r="189" spans="1:17" ht="15" customHeight="1" x14ac:dyDescent="0.25">
      <c r="A189" s="59" t="str">
        <f>'Demand Planning'!A1878</f>
        <v>SHM00075</v>
      </c>
      <c r="B189" s="59" t="str">
        <f>'Demand Planning'!B1878</f>
        <v>DEFENDER, Go Hard or Go Home, 600 ml</v>
      </c>
      <c r="C189" s="60" t="str">
        <f>'Demand Planning'!C1878</f>
        <v>DRINKWARE I HOME</v>
      </c>
      <c r="D189" s="60" t="str">
        <f>'Demand Planning'!D1878</f>
        <v>02 SILVER</v>
      </c>
      <c r="E189" s="61">
        <f>'Demand Planning'!Y1885</f>
        <v>171.80769230769232</v>
      </c>
      <c r="F189" s="61">
        <f>'Demand Planning'!Y1881</f>
        <v>0</v>
      </c>
      <c r="G189" s="61">
        <f>'Demand Planning'!Y1882</f>
        <v>0</v>
      </c>
      <c r="H189" s="61">
        <f>'Demand Planning'!Y1883</f>
        <v>0</v>
      </c>
      <c r="I189" s="53">
        <f>'Demand Planning'!W1886</f>
        <v>138.6</v>
      </c>
      <c r="J189" s="53">
        <f>'Demand Planning'!W1887</f>
        <v>123.5</v>
      </c>
      <c r="K189" s="54">
        <f>COUNTIF('Demand Planning'!B1880:AA1880,"&lt;="&amp;MAX('Demand Planning'!B1880:AA1880)*0.05)</f>
        <v>14</v>
      </c>
      <c r="L189" s="55">
        <f>IFERROR(STDEV('Demand Planning'!B1880:AA1880)/AVERAGE('Demand Planning'!B1880:AA1880),0)</f>
        <v>2.1486550789955912</v>
      </c>
      <c r="M189" s="56">
        <f>IFERROR((AVERAGE('Demand Planning'!T1880:AA1880)-AVERAGE('Demand Planning'!B1880:I1880))/AVERAGE('Demand Planning'!B1880:I1880),0)</f>
        <v>0.68390804597701149</v>
      </c>
      <c r="N189" s="53">
        <f>IFERROR(ROUND(1.28*STDEV('Demand Planning'!B1880:AA1880),0),0)</f>
        <v>473</v>
      </c>
      <c r="O189" s="57" t="str">
        <f t="shared" si="2"/>
        <v>WMA-4</v>
      </c>
      <c r="P189" s="53">
        <f>SUM('Demand Planning'!AB1880:AN1880)</f>
        <v>2184</v>
      </c>
      <c r="Q189" s="58">
        <f>IFERROR('Demand Planning'!Y1886/J189,0)</f>
        <v>18.607287449392711</v>
      </c>
    </row>
    <row r="190" spans="1:17" ht="15" customHeight="1" x14ac:dyDescent="0.25">
      <c r="A190" s="50" t="str">
        <f>'Demand Planning'!A1888</f>
        <v>ZOE12412</v>
      </c>
      <c r="B190" s="50" t="str">
        <f>'Demand Planning'!B1888</f>
        <v>ZOE Complete Meal Replacement 1kg Vanilla Gelato</v>
      </c>
      <c r="C190" s="51" t="str">
        <f>'Demand Planning'!C1888</f>
        <v>PROTEINI</v>
      </c>
      <c r="D190" s="51" t="str">
        <f>'Demand Planning'!D1888</f>
        <v>02 SILVER</v>
      </c>
      <c r="E190" s="52">
        <f>'Demand Planning'!Y1895</f>
        <v>13.346153846153847</v>
      </c>
      <c r="F190" s="52">
        <f>'Demand Planning'!Y1891</f>
        <v>0</v>
      </c>
      <c r="G190" s="52">
        <f>'Demand Planning'!Y1892</f>
        <v>0</v>
      </c>
      <c r="H190" s="52">
        <f>'Demand Planning'!Y1893</f>
        <v>0</v>
      </c>
      <c r="I190" s="53">
        <f>'Demand Planning'!W1896</f>
        <v>16.3</v>
      </c>
      <c r="J190" s="53">
        <f>'Demand Planning'!W1897</f>
        <v>14.952093023255813</v>
      </c>
      <c r="K190" s="54">
        <f>COUNTIF('Demand Planning'!B1890:AA1890,"&lt;="&amp;MAX('Demand Planning'!B1890:AA1890)*0.05)</f>
        <v>0</v>
      </c>
      <c r="L190" s="55">
        <f>IFERROR(STDEV('Demand Planning'!B1890:AA1890)/AVERAGE('Demand Planning'!B1890:AA1890),0)</f>
        <v>0.39588193206024308</v>
      </c>
      <c r="M190" s="56">
        <f>IFERROR((AVERAGE('Demand Planning'!T1890:AA1890)-AVERAGE('Demand Planning'!B1890:I1890))/AVERAGE('Demand Planning'!B1890:I1890),0)</f>
        <v>-0.16393442622950818</v>
      </c>
      <c r="N190" s="53">
        <f>IFERROR(ROUND(1.28*STDEV('Demand Planning'!B1890:AA1890),0),0)</f>
        <v>7</v>
      </c>
      <c r="O190" s="57" t="str">
        <f t="shared" si="2"/>
        <v>Hybrid</v>
      </c>
      <c r="P190" s="53">
        <f>SUM('Demand Planning'!AB1890:AN1890)</f>
        <v>182</v>
      </c>
      <c r="Q190" s="58">
        <f>IFERROR('Demand Planning'!Y1896/J190,0)</f>
        <v>30.698043363299842</v>
      </c>
    </row>
    <row r="191" spans="1:17" ht="15" customHeight="1" x14ac:dyDescent="0.25">
      <c r="A191" s="59" t="str">
        <f>'Demand Planning'!A1898</f>
        <v>POL12849</v>
      </c>
      <c r="B191" s="59" t="str">
        <f>'Demand Planning'!B1898</f>
        <v>Polleo Premium HydroX Whey 1,8kg Chocolate Hazelnut</v>
      </c>
      <c r="C191" s="60" t="str">
        <f>'Demand Planning'!C1898</f>
        <v>PROTEINI</v>
      </c>
      <c r="D191" s="60" t="str">
        <f>'Demand Planning'!D1898</f>
        <v>02 SILVER</v>
      </c>
      <c r="E191" s="61">
        <f>'Demand Planning'!Y1905</f>
        <v>20.153846153846153</v>
      </c>
      <c r="F191" s="61">
        <f>'Demand Planning'!Y1901</f>
        <v>0</v>
      </c>
      <c r="G191" s="61">
        <f>'Demand Planning'!Y1902</f>
        <v>0</v>
      </c>
      <c r="H191" s="61">
        <f>'Demand Planning'!Y1903</f>
        <v>0</v>
      </c>
      <c r="I191" s="53">
        <f>'Demand Planning'!W1906</f>
        <v>22.9</v>
      </c>
      <c r="J191" s="53">
        <f>'Demand Planning'!W1907</f>
        <v>21.64</v>
      </c>
      <c r="K191" s="54">
        <f>COUNTIF('Demand Planning'!B1900:AA1900,"&lt;="&amp;MAX('Demand Planning'!B1900:AA1900)*0.05)</f>
        <v>2</v>
      </c>
      <c r="L191" s="55">
        <f>IFERROR(STDEV('Demand Planning'!B1900:AA1900)/AVERAGE('Demand Planning'!B1900:AA1900),0)</f>
        <v>0.6494797171859592</v>
      </c>
      <c r="M191" s="56">
        <f>IFERROR((AVERAGE('Demand Planning'!T1900:AA1900)-AVERAGE('Demand Planning'!B1900:I1900))/AVERAGE('Demand Planning'!B1900:I1900),0)</f>
        <v>0.26829268292682928</v>
      </c>
      <c r="N191" s="53">
        <f>IFERROR(ROUND(1.28*STDEV('Demand Planning'!B1900:AA1900),0),0)</f>
        <v>17</v>
      </c>
      <c r="O191" s="57" t="str">
        <f t="shared" si="2"/>
        <v>Hybrid</v>
      </c>
      <c r="P191" s="53">
        <f>SUM('Demand Planning'!AB1900:AN1900)</f>
        <v>236</v>
      </c>
      <c r="Q191" s="58">
        <f>IFERROR('Demand Planning'!Y1906/J191,0)</f>
        <v>12.569316081330868</v>
      </c>
    </row>
    <row r="192" spans="1:17" ht="15" customHeight="1" x14ac:dyDescent="0.25">
      <c r="A192" s="50" t="str">
        <f>'Demand Planning'!A1908</f>
        <v>NUT00846</v>
      </c>
      <c r="B192" s="50" t="str">
        <f>'Demand Planning'!B1908</f>
        <v>ElastiJoint 384g Fruit Punch</v>
      </c>
      <c r="C192" s="51" t="str">
        <f>'Demand Planning'!C1908</f>
        <v>SPORTSKA PREHRANA</v>
      </c>
      <c r="D192" s="51" t="str">
        <f>'Demand Planning'!D1908</f>
        <v>02 SILVER</v>
      </c>
      <c r="E192" s="52">
        <f>'Demand Planning'!Y1915</f>
        <v>11.153846153846153</v>
      </c>
      <c r="F192" s="52">
        <f>'Demand Planning'!Y1911</f>
        <v>0</v>
      </c>
      <c r="G192" s="52">
        <f>'Demand Planning'!Y1912</f>
        <v>0</v>
      </c>
      <c r="H192" s="52">
        <f>'Demand Planning'!Y1913</f>
        <v>0</v>
      </c>
      <c r="I192" s="53">
        <f>'Demand Planning'!W1916</f>
        <v>6.7</v>
      </c>
      <c r="J192" s="53">
        <f>'Demand Planning'!W1917</f>
        <v>8.8687804878048766</v>
      </c>
      <c r="K192" s="54">
        <f>COUNTIF('Demand Planning'!B1910:AA1910,"&lt;="&amp;MAX('Demand Planning'!B1910:AA1910)*0.05)</f>
        <v>3</v>
      </c>
      <c r="L192" s="55">
        <f>IFERROR(STDEV('Demand Planning'!B1910:AA1910)/AVERAGE('Demand Planning'!B1910:AA1910),0)</f>
        <v>0.59938613067906088</v>
      </c>
      <c r="M192" s="56">
        <f>IFERROR((AVERAGE('Demand Planning'!T1910:AA1910)-AVERAGE('Demand Planning'!B1910:I1910))/AVERAGE('Demand Planning'!B1910:I1910),0)</f>
        <v>-0.5572519083969466</v>
      </c>
      <c r="N192" s="53">
        <f>IFERROR(ROUND(1.28*STDEV('Demand Planning'!B1910:AA1910),0),0)</f>
        <v>9</v>
      </c>
      <c r="O192" s="57" t="str">
        <f t="shared" si="2"/>
        <v>WMA-4</v>
      </c>
      <c r="P192" s="53">
        <f>SUM('Demand Planning'!AB1910:AN1910)</f>
        <v>91</v>
      </c>
      <c r="Q192" s="58">
        <f>IFERROR('Demand Planning'!Y1916/J192,0)</f>
        <v>7.7801001045047036</v>
      </c>
    </row>
    <row r="193" spans="1:17" ht="15" customHeight="1" x14ac:dyDescent="0.25">
      <c r="A193" s="59" t="str">
        <f>'Demand Planning'!A1918</f>
        <v>FIT05826</v>
      </c>
      <c r="B193" s="59" t="str">
        <f>'Demand Planning'!B1918</f>
        <v>Tatami strunjača crveno-plava 2 cm</v>
      </c>
      <c r="C193" s="60" t="str">
        <f>'Demand Planning'!C1918</f>
        <v>FITNESS OPREMA</v>
      </c>
      <c r="D193" s="60" t="str">
        <f>'Demand Planning'!D1918</f>
        <v>02 SILVER</v>
      </c>
      <c r="E193" s="61">
        <f>'Demand Planning'!Y1925</f>
        <v>37.346153846153847</v>
      </c>
      <c r="F193" s="61">
        <f>'Demand Planning'!Y1921</f>
        <v>0</v>
      </c>
      <c r="G193" s="61">
        <f>'Demand Planning'!Y1922</f>
        <v>0</v>
      </c>
      <c r="H193" s="61">
        <f>'Demand Planning'!Y1923</f>
        <v>0</v>
      </c>
      <c r="I193" s="53">
        <f>'Demand Planning'!W1926</f>
        <v>11.3</v>
      </c>
      <c r="J193" s="53">
        <f>'Demand Planning'!W1927</f>
        <v>14.649767441860465</v>
      </c>
      <c r="K193" s="54">
        <f>COUNTIF('Demand Planning'!B1920:AA1920,"&lt;="&amp;MAX('Demand Planning'!B1920:AA1920)*0.05)</f>
        <v>14</v>
      </c>
      <c r="L193" s="55">
        <f>IFERROR(STDEV('Demand Planning'!B1920:AA1920)/AVERAGE('Demand Planning'!B1920:AA1920),0)</f>
        <v>1.764683402549778</v>
      </c>
      <c r="M193" s="56">
        <f>IFERROR((AVERAGE('Demand Planning'!T1920:AA1920)-AVERAGE('Demand Planning'!B1920:I1920))/AVERAGE('Demand Planning'!B1920:I1920),0)</f>
        <v>-0.77321814254859611</v>
      </c>
      <c r="N193" s="53">
        <f>IFERROR(ROUND(1.28*STDEV('Demand Planning'!B1920:AA1920),0),0)</f>
        <v>84</v>
      </c>
      <c r="O193" s="57" t="str">
        <f t="shared" si="2"/>
        <v>WMA-4</v>
      </c>
      <c r="P193" s="53">
        <f>SUM('Demand Planning'!AB1920:AN1920)</f>
        <v>169</v>
      </c>
      <c r="Q193" s="58">
        <f>IFERROR('Demand Planning'!Y1926/J193,0)</f>
        <v>37.474997618820836</v>
      </c>
    </row>
    <row r="194" spans="1:17" ht="15" customHeight="1" x14ac:dyDescent="0.25">
      <c r="A194" s="50" t="str">
        <f>'Demand Planning'!A1928</f>
        <v>POL12860</v>
      </c>
      <c r="B194" s="50" t="str">
        <f>'Demand Planning'!B1928</f>
        <v>Polleo &amp; AP KO SHOT Pre-Workout 80ml Orange-cherry</v>
      </c>
      <c r="C194" s="51" t="str">
        <f>'Demand Planning'!C1928</f>
        <v>SPORTSKA PREHRANA</v>
      </c>
      <c r="D194" s="51" t="str">
        <f>'Demand Planning'!D1928</f>
        <v>02 SILVER</v>
      </c>
      <c r="E194" s="52">
        <f>'Demand Planning'!Y1935</f>
        <v>374.30769230769232</v>
      </c>
      <c r="F194" s="52">
        <f>'Demand Planning'!Y1931</f>
        <v>0</v>
      </c>
      <c r="G194" s="52">
        <f>'Demand Planning'!Y1932</f>
        <v>0</v>
      </c>
      <c r="H194" s="52">
        <f>'Demand Planning'!Y1933</f>
        <v>0</v>
      </c>
      <c r="I194" s="53">
        <f>'Demand Planning'!W1936</f>
        <v>540.6</v>
      </c>
      <c r="J194" s="53">
        <f>'Demand Planning'!W1937</f>
        <v>466.09333333333336</v>
      </c>
      <c r="K194" s="54">
        <f>COUNTIF('Demand Planning'!B1930:AA1930,"&lt;="&amp;MAX('Demand Planning'!B1930:AA1930)*0.05)</f>
        <v>4</v>
      </c>
      <c r="L194" s="55">
        <f>IFERROR(STDEV('Demand Planning'!B1930:AA1930)/AVERAGE('Demand Planning'!B1930:AA1930),0)</f>
        <v>0.7898741895984438</v>
      </c>
      <c r="M194" s="56">
        <f>IFERROR((AVERAGE('Demand Planning'!T1930:AA1930)-AVERAGE('Demand Planning'!B1930:I1930))/AVERAGE('Demand Planning'!B1930:I1930),0)</f>
        <v>1.201722574796011</v>
      </c>
      <c r="N194" s="53">
        <f>IFERROR(ROUND(1.28*STDEV('Demand Planning'!B1930:AA1930),0),0)</f>
        <v>378</v>
      </c>
      <c r="O194" s="57" t="str">
        <f t="shared" ref="O194:O257" si="3">IF(L194&lt;0.3,"Clean RR",IF(OR(M194&gt;0.3,M194&lt;-0.3),"WMA-4","Hybrid"))</f>
        <v>WMA-4</v>
      </c>
      <c r="P194" s="53">
        <f>SUM('Demand Planning'!AB1930:AN1930)</f>
        <v>9455</v>
      </c>
      <c r="Q194" s="58">
        <f>IFERROR('Demand Planning'!Y1936/J194,0)</f>
        <v>17.234745544526131</v>
      </c>
    </row>
    <row r="195" spans="1:17" ht="15" customHeight="1" x14ac:dyDescent="0.25">
      <c r="A195" s="59" t="str">
        <f>'Demand Planning'!A1938</f>
        <v>CON23207</v>
      </c>
      <c r="B195" s="59" t="str">
        <f>'Demand Planning'!B1938</f>
        <v>Concept2 Bikeerg</v>
      </c>
      <c r="C195" s="60" t="str">
        <f>'Demand Planning'!C1938</f>
        <v>FITNESS OPREMA</v>
      </c>
      <c r="D195" s="60" t="str">
        <f>'Demand Planning'!D1938</f>
        <v>02 SILVER</v>
      </c>
      <c r="E195" s="61">
        <f>'Demand Planning'!Y1945</f>
        <v>1.2307692307692308</v>
      </c>
      <c r="F195" s="61">
        <f>'Demand Planning'!Y1941</f>
        <v>0</v>
      </c>
      <c r="G195" s="61">
        <f>'Demand Planning'!Y1942</f>
        <v>0</v>
      </c>
      <c r="H195" s="61">
        <f>'Demand Planning'!Y1943</f>
        <v>0</v>
      </c>
      <c r="I195" s="53">
        <f>'Demand Planning'!W1946</f>
        <v>0</v>
      </c>
      <c r="J195" s="53">
        <f>'Demand Planning'!W1947</f>
        <v>0.31666666666666665</v>
      </c>
      <c r="K195" s="54">
        <f>COUNTIF('Demand Planning'!B1940:AA1940,"&lt;="&amp;MAX('Demand Planning'!B1940:AA1940)*0.05)</f>
        <v>13</v>
      </c>
      <c r="L195" s="55">
        <f>IFERROR(STDEV('Demand Planning'!B1940:AA1940)/AVERAGE('Demand Planning'!B1940:AA1940),0)</f>
        <v>1.2441111284768736</v>
      </c>
      <c r="M195" s="56">
        <f>IFERROR((AVERAGE('Demand Planning'!T1940:AA1940)-AVERAGE('Demand Planning'!B1940:I1940))/AVERAGE('Demand Planning'!B1940:I1940),0)</f>
        <v>-0.375</v>
      </c>
      <c r="N195" s="53">
        <f>IFERROR(ROUND(1.28*STDEV('Demand Planning'!B1940:AA1940),0),0)</f>
        <v>2</v>
      </c>
      <c r="O195" s="57" t="str">
        <f t="shared" si="3"/>
        <v>WMA-4</v>
      </c>
      <c r="P195" s="53">
        <f>SUM('Demand Planning'!AB1940:AN1940)</f>
        <v>13</v>
      </c>
      <c r="Q195" s="58">
        <f>IFERROR('Demand Planning'!Y1946/J195,0)</f>
        <v>56.842105263157897</v>
      </c>
    </row>
    <row r="196" spans="1:17" ht="15" customHeight="1" x14ac:dyDescent="0.25">
      <c r="A196" s="50" t="str">
        <f>'Demand Planning'!A1948</f>
        <v>ON00216</v>
      </c>
      <c r="B196" s="50" t="str">
        <f>'Demand Planning'!B1948</f>
        <v>Amino Energy 270g fruit fusion</v>
      </c>
      <c r="C196" s="51" t="str">
        <f>'Demand Planning'!C1948</f>
        <v>SPORTSKA PREHRANA</v>
      </c>
      <c r="D196" s="51" t="str">
        <f>'Demand Planning'!D1948</f>
        <v>02 SILVER</v>
      </c>
      <c r="E196" s="52">
        <f>'Demand Planning'!Y1955</f>
        <v>7.884615384615385</v>
      </c>
      <c r="F196" s="52">
        <f>'Demand Planning'!Y1951</f>
        <v>0</v>
      </c>
      <c r="G196" s="52">
        <f>'Demand Planning'!Y1952</f>
        <v>0</v>
      </c>
      <c r="H196" s="52">
        <f>'Demand Planning'!Y1953</f>
        <v>0</v>
      </c>
      <c r="I196" s="53">
        <f>'Demand Planning'!W1956</f>
        <v>8.1999999999999993</v>
      </c>
      <c r="J196" s="53">
        <f>'Demand Planning'!W1957</f>
        <v>8.1308108108108108</v>
      </c>
      <c r="K196" s="54">
        <f>COUNTIF('Demand Planning'!B1950:AA1950,"&lt;="&amp;MAX('Demand Planning'!B1950:AA1950)*0.05)</f>
        <v>0</v>
      </c>
      <c r="L196" s="55">
        <f>IFERROR(STDEV('Demand Planning'!B1950:AA1950)/AVERAGE('Demand Planning'!B1950:AA1950),0)</f>
        <v>0.35931324541182164</v>
      </c>
      <c r="M196" s="56">
        <f>IFERROR((AVERAGE('Demand Planning'!T1950:AA1950)-AVERAGE('Demand Planning'!B1950:I1950))/AVERAGE('Demand Planning'!B1950:I1950),0)</f>
        <v>-1.4492753623188406E-2</v>
      </c>
      <c r="N196" s="53">
        <f>IFERROR(ROUND(1.28*STDEV('Demand Planning'!B1950:AA1950),0),0)</f>
        <v>4</v>
      </c>
      <c r="O196" s="57" t="str">
        <f t="shared" si="3"/>
        <v>Hybrid</v>
      </c>
      <c r="P196" s="53">
        <f>SUM('Demand Planning'!AB1950:AN1950)</f>
        <v>91</v>
      </c>
      <c r="Q196" s="58">
        <f>IFERROR('Demand Planning'!Y1956/J196,0)</f>
        <v>17.464432921154103</v>
      </c>
    </row>
    <row r="197" spans="1:17" ht="15" customHeight="1" x14ac:dyDescent="0.25">
      <c r="A197" s="59" t="str">
        <f>'Demand Planning'!A1958</f>
        <v>POL09731</v>
      </c>
      <c r="B197" s="59" t="str">
        <f>'Demand Planning'!B1958</f>
        <v>Polleo 1st Whey 30,4g SACHET Swiss Chocolate Supreme</v>
      </c>
      <c r="C197" s="60" t="str">
        <f>'Demand Planning'!C1958</f>
        <v>PROTEINI</v>
      </c>
      <c r="D197" s="60" t="str">
        <f>'Demand Planning'!D1958</f>
        <v>02 SILVER</v>
      </c>
      <c r="E197" s="61">
        <f>'Demand Planning'!Y1965</f>
        <v>276.34615384615387</v>
      </c>
      <c r="F197" s="61">
        <f>'Demand Planning'!Y1961</f>
        <v>0</v>
      </c>
      <c r="G197" s="61">
        <f>'Demand Planning'!Y1962</f>
        <v>0</v>
      </c>
      <c r="H197" s="61">
        <f>'Demand Planning'!Y1963</f>
        <v>0</v>
      </c>
      <c r="I197" s="53">
        <f>'Demand Planning'!W1966</f>
        <v>124.125</v>
      </c>
      <c r="J197" s="53">
        <f>'Demand Planning'!W1967</f>
        <v>168.36973684210525</v>
      </c>
      <c r="K197" s="54">
        <f>COUNTIF('Demand Planning'!B1960:AA1960,"&lt;="&amp;MAX('Demand Planning'!B1960:AA1960)*0.05)</f>
        <v>6</v>
      </c>
      <c r="L197" s="55">
        <f>IFERROR(STDEV('Demand Planning'!B1960:AA1960)/AVERAGE('Demand Planning'!B1960:AA1960),0)</f>
        <v>1.0590912208093617</v>
      </c>
      <c r="M197" s="56">
        <f>IFERROR((AVERAGE('Demand Planning'!T1960:AA1960)-AVERAGE('Demand Planning'!B1960:I1960))/AVERAGE('Demand Planning'!B1960:I1960),0)</f>
        <v>-0.62879094217549536</v>
      </c>
      <c r="N197" s="53">
        <f>IFERROR(ROUND(1.28*STDEV('Demand Planning'!B1960:AA1960),0),0)</f>
        <v>375</v>
      </c>
      <c r="O197" s="57" t="str">
        <f t="shared" si="3"/>
        <v>WMA-4</v>
      </c>
      <c r="P197" s="53">
        <f>SUM('Demand Planning'!AB1960:AN1960)</f>
        <v>17</v>
      </c>
      <c r="Q197" s="58">
        <f>IFERROR('Demand Planning'!Y1966/J197,0)</f>
        <v>1.1878619266807855E-2</v>
      </c>
    </row>
    <row r="198" spans="1:17" ht="15" customHeight="1" x14ac:dyDescent="0.25">
      <c r="A198" s="50" t="str">
        <f>'Demand Planning'!A1968</f>
        <v>POL09796</v>
      </c>
      <c r="B198" s="50" t="str">
        <f>'Demand Planning'!B1968</f>
        <v>Polleo Beta Glucan 90 caps</v>
      </c>
      <c r="C198" s="51" t="str">
        <f>'Demand Planning'!C1968</f>
        <v>SPORTSKA PREHRANA</v>
      </c>
      <c r="D198" s="51" t="str">
        <f>'Demand Planning'!D1968</f>
        <v>02 SILVER</v>
      </c>
      <c r="E198" s="52">
        <f>'Demand Planning'!Y1975</f>
        <v>11.576923076923077</v>
      </c>
      <c r="F198" s="52">
        <f>'Demand Planning'!Y1971</f>
        <v>0</v>
      </c>
      <c r="G198" s="52">
        <f>'Demand Planning'!Y1972</f>
        <v>0</v>
      </c>
      <c r="H198" s="52">
        <f>'Demand Planning'!Y1973</f>
        <v>0</v>
      </c>
      <c r="I198" s="53">
        <f>'Demand Planning'!W1976</f>
        <v>7</v>
      </c>
      <c r="J198" s="53">
        <f>'Demand Planning'!W1977</f>
        <v>8.033333333333335</v>
      </c>
      <c r="K198" s="54">
        <f>COUNTIF('Demand Planning'!B1970:AA1970,"&lt;="&amp;MAX('Demand Planning'!B1970:AA1970)*0.05)</f>
        <v>0</v>
      </c>
      <c r="L198" s="55">
        <f>IFERROR(STDEV('Demand Planning'!B1970:AA1970)/AVERAGE('Demand Planning'!B1970:AA1970),0)</f>
        <v>0.69626752625585908</v>
      </c>
      <c r="M198" s="56">
        <f>IFERROR((AVERAGE('Demand Planning'!T1970:AA1970)-AVERAGE('Demand Planning'!B1970:I1970))/AVERAGE('Demand Planning'!B1970:I1970),0)</f>
        <v>-0.52336448598130836</v>
      </c>
      <c r="N198" s="53">
        <f>IFERROR(ROUND(1.28*STDEV('Demand Planning'!B1970:AA1970),0),0)</f>
        <v>10</v>
      </c>
      <c r="O198" s="57" t="str">
        <f t="shared" si="3"/>
        <v>WMA-4</v>
      </c>
      <c r="P198" s="53">
        <f>SUM('Demand Planning'!AB1970:AN1970)</f>
        <v>104</v>
      </c>
      <c r="Q198" s="58">
        <f>IFERROR('Demand Planning'!Y1976/J198,0)</f>
        <v>26.639004149377588</v>
      </c>
    </row>
    <row r="199" spans="1:17" ht="15" customHeight="1" x14ac:dyDescent="0.25">
      <c r="A199" s="59" t="str">
        <f>'Demand Planning'!A1978</f>
        <v>POL12879</v>
      </c>
      <c r="B199" s="59" t="str">
        <f>'Demand Planning'!B1978</f>
        <v>Polleo NextGen Protein 2 kg Chocolate</v>
      </c>
      <c r="C199" s="60" t="str">
        <f>'Demand Planning'!C1978</f>
        <v>PROTEINI</v>
      </c>
      <c r="D199" s="60" t="str">
        <f>'Demand Planning'!D1978</f>
        <v>02 SILVER</v>
      </c>
      <c r="E199" s="61">
        <f>'Demand Planning'!Y1985</f>
        <v>23.115384615384617</v>
      </c>
      <c r="F199" s="61">
        <f>'Demand Planning'!Y1981</f>
        <v>0</v>
      </c>
      <c r="G199" s="61">
        <f>'Demand Planning'!Y1982</f>
        <v>0</v>
      </c>
      <c r="H199" s="61">
        <f>'Demand Planning'!Y1983</f>
        <v>0</v>
      </c>
      <c r="I199" s="53">
        <f>'Demand Planning'!W1986</f>
        <v>17.399999999999999</v>
      </c>
      <c r="J199" s="53">
        <f>'Demand Planning'!W1987</f>
        <v>18.123333333333335</v>
      </c>
      <c r="K199" s="54">
        <f>COUNTIF('Demand Planning'!B1980:AA1980,"&lt;="&amp;MAX('Demand Planning'!B1980:AA1980)*0.05)</f>
        <v>11</v>
      </c>
      <c r="L199" s="55">
        <f>IFERROR(STDEV('Demand Planning'!B1980:AA1980)/AVERAGE('Demand Planning'!B1980:AA1980),0)</f>
        <v>1.5713930826389375</v>
      </c>
      <c r="M199" s="56">
        <f>IFERROR((AVERAGE('Demand Planning'!T1980:AA1980)-AVERAGE('Demand Planning'!B1980:I1980))/AVERAGE('Demand Planning'!B1980:I1980),0)</f>
        <v>-4.5685279187817257E-2</v>
      </c>
      <c r="N199" s="53">
        <f>IFERROR(ROUND(1.28*STDEV('Demand Planning'!B1980:AA1980),0),0)</f>
        <v>46</v>
      </c>
      <c r="O199" s="57" t="str">
        <f t="shared" si="3"/>
        <v>Hybrid</v>
      </c>
      <c r="P199" s="53">
        <f>SUM('Demand Planning'!AB1980:AN1980)</f>
        <v>610</v>
      </c>
      <c r="Q199" s="58">
        <f>IFERROR('Demand Planning'!Y1986/J199,0)</f>
        <v>29.409600882839801</v>
      </c>
    </row>
    <row r="200" spans="1:17" ht="15" customHeight="1" x14ac:dyDescent="0.25">
      <c r="A200" s="50" t="str">
        <f>'Demand Planning'!A1988</f>
        <v>SHM00030</v>
      </c>
      <c r="B200" s="50" t="str">
        <f>'Demand Planning'!B1988</f>
        <v>Shieldmixer Hero Pro Supergirl Classic</v>
      </c>
      <c r="C200" s="51" t="str">
        <f>'Demand Planning'!C1988</f>
        <v>DRINKWARE I HOME</v>
      </c>
      <c r="D200" s="51" t="str">
        <f>'Demand Planning'!D1988</f>
        <v>02 SILVER</v>
      </c>
      <c r="E200" s="52">
        <f>'Demand Planning'!Y1995</f>
        <v>64.65384615384616</v>
      </c>
      <c r="F200" s="52">
        <f>'Demand Planning'!Y1991</f>
        <v>0</v>
      </c>
      <c r="G200" s="52">
        <f>'Demand Planning'!Y1992</f>
        <v>0</v>
      </c>
      <c r="H200" s="52">
        <f>'Demand Planning'!Y1993</f>
        <v>0</v>
      </c>
      <c r="I200" s="53">
        <f>'Demand Planning'!W1996</f>
        <v>17.45</v>
      </c>
      <c r="J200" s="53">
        <f>'Demand Planning'!W1997</f>
        <v>20.118780487804877</v>
      </c>
      <c r="K200" s="54">
        <f>COUNTIF('Demand Planning'!B1990:AA1990,"&lt;="&amp;MAX('Demand Planning'!B1990:AA1990)*0.05)</f>
        <v>17</v>
      </c>
      <c r="L200" s="55">
        <f>IFERROR(STDEV('Demand Planning'!B1990:AA1990)/AVERAGE('Demand Planning'!B1990:AA1990),0)</f>
        <v>1.9547132068814812</v>
      </c>
      <c r="M200" s="56">
        <f>IFERROR((AVERAGE('Demand Planning'!T1990:AA1990)-AVERAGE('Demand Planning'!B1990:I1990))/AVERAGE('Demand Planning'!B1990:I1990),0)</f>
        <v>-0.70749108204518429</v>
      </c>
      <c r="N200" s="53">
        <f>IFERROR(ROUND(1.28*STDEV('Demand Planning'!B1990:AA1990),0),0)</f>
        <v>162</v>
      </c>
      <c r="O200" s="57" t="str">
        <f t="shared" si="3"/>
        <v>WMA-4</v>
      </c>
      <c r="P200" s="53">
        <f>SUM('Demand Planning'!AB1990:AN1990)</f>
        <v>221</v>
      </c>
      <c r="Q200" s="58">
        <f>IFERROR('Demand Planning'!Y1996/J200,0)</f>
        <v>51.842108453453278</v>
      </c>
    </row>
    <row r="201" spans="1:17" ht="15" customHeight="1" x14ac:dyDescent="0.25">
      <c r="A201" s="59" t="str">
        <f>'Demand Planning'!A1998</f>
        <v>ON00371</v>
      </c>
      <c r="B201" s="59" t="str">
        <f>'Demand Planning'!B1998</f>
        <v>Amino Energy 270g lemon lime</v>
      </c>
      <c r="C201" s="60" t="str">
        <f>'Demand Planning'!C1998</f>
        <v>SPORTSKA PREHRANA</v>
      </c>
      <c r="D201" s="60" t="str">
        <f>'Demand Planning'!D1998</f>
        <v>02 SILVER</v>
      </c>
      <c r="E201" s="61">
        <f>'Demand Planning'!Y2005</f>
        <v>9.2692307692307701</v>
      </c>
      <c r="F201" s="61">
        <f>'Demand Planning'!Y2001</f>
        <v>0</v>
      </c>
      <c r="G201" s="61">
        <f>'Demand Planning'!Y2002</f>
        <v>0</v>
      </c>
      <c r="H201" s="61">
        <f>'Demand Planning'!Y2003</f>
        <v>0</v>
      </c>
      <c r="I201" s="53">
        <f>'Demand Planning'!W2006</f>
        <v>11.6</v>
      </c>
      <c r="J201" s="53">
        <f>'Demand Planning'!W2007</f>
        <v>10.726666666666667</v>
      </c>
      <c r="K201" s="54">
        <f>COUNTIF('Demand Planning'!B2000:AA2000,"&lt;="&amp;MAX('Demand Planning'!B2000:AA2000)*0.05)</f>
        <v>0</v>
      </c>
      <c r="L201" s="55">
        <f>IFERROR(STDEV('Demand Planning'!B2000:AA2000)/AVERAGE('Demand Planning'!B2000:AA2000),0)</f>
        <v>0.39143566494198145</v>
      </c>
      <c r="M201" s="56">
        <f>IFERROR((AVERAGE('Demand Planning'!T2000:AA2000)-AVERAGE('Demand Planning'!B2000:I2000))/AVERAGE('Demand Planning'!B2000:I2000),0)</f>
        <v>-0.11764705882352941</v>
      </c>
      <c r="N201" s="53">
        <f>IFERROR(ROUND(1.28*STDEV('Demand Planning'!B2000:AA2000),0),0)</f>
        <v>5</v>
      </c>
      <c r="O201" s="57" t="str">
        <f t="shared" si="3"/>
        <v>Hybrid</v>
      </c>
      <c r="P201" s="53">
        <f>SUM('Demand Planning'!AB2000:AN2000)</f>
        <v>143</v>
      </c>
      <c r="Q201" s="58">
        <f>IFERROR('Demand Planning'!Y2006/J201,0)</f>
        <v>12.026103169670604</v>
      </c>
    </row>
    <row r="202" spans="1:17" ht="15" customHeight="1" x14ac:dyDescent="0.25">
      <c r="A202" s="50" t="str">
        <f>'Demand Planning'!A2008</f>
        <v>GRN00001</v>
      </c>
      <c r="B202" s="50" t="str">
        <f>'Demand Planning'!B2008</f>
        <v>Grenade Protein Bar Oreo Milk 60g Chocolate</v>
      </c>
      <c r="C202" s="51" t="str">
        <f>'Demand Planning'!C2008</f>
        <v>RTD &amp; SNACKS</v>
      </c>
      <c r="D202" s="51" t="str">
        <f>'Demand Planning'!D2008</f>
        <v>02 SILVER</v>
      </c>
      <c r="E202" s="52">
        <f>'Demand Planning'!Y2015</f>
        <v>210.61538461538461</v>
      </c>
      <c r="F202" s="52">
        <f>'Demand Planning'!Y2011</f>
        <v>0</v>
      </c>
      <c r="G202" s="52">
        <f>'Demand Planning'!Y2012</f>
        <v>0</v>
      </c>
      <c r="H202" s="52">
        <f>'Demand Planning'!Y2013</f>
        <v>0</v>
      </c>
      <c r="I202" s="53">
        <f>'Demand Planning'!W2016</f>
        <v>194</v>
      </c>
      <c r="J202" s="53">
        <f>'Demand Planning'!W2017</f>
        <v>194.18064516129033</v>
      </c>
      <c r="K202" s="54">
        <f>COUNTIF('Demand Planning'!B2010:AA2010,"&lt;="&amp;MAX('Demand Planning'!B2010:AA2010)*0.05)</f>
        <v>0</v>
      </c>
      <c r="L202" s="55">
        <f>IFERROR(STDEV('Demand Planning'!B2010:AA2010)/AVERAGE('Demand Planning'!B2010:AA2010),0)</f>
        <v>0.68685574447145947</v>
      </c>
      <c r="M202" s="56">
        <f>IFERROR((AVERAGE('Demand Planning'!T2010:AA2010)-AVERAGE('Demand Planning'!B2010:I2010))/AVERAGE('Demand Planning'!B2010:I2010),0)</f>
        <v>-0.3343133137337253</v>
      </c>
      <c r="N202" s="53">
        <f>IFERROR(ROUND(1.28*STDEV('Demand Planning'!B2010:AA2010),0),0)</f>
        <v>185</v>
      </c>
      <c r="O202" s="57" t="str">
        <f t="shared" si="3"/>
        <v>WMA-4</v>
      </c>
      <c r="P202" s="53">
        <f>SUM('Demand Planning'!AB2010:AN2010)</f>
        <v>2662</v>
      </c>
      <c r="Q202" s="58">
        <f>IFERROR('Demand Planning'!Y2016/J202,0)</f>
        <v>5.8862715130573458</v>
      </c>
    </row>
    <row r="203" spans="1:17" ht="15" customHeight="1" x14ac:dyDescent="0.25">
      <c r="A203" s="59" t="str">
        <f>'Demand Planning'!A2018</f>
        <v>ATC06518</v>
      </c>
      <c r="B203" s="59" t="str">
        <f>'Demand Planning'!B2018</f>
        <v>Girja gumirana 12 kg Atleticore</v>
      </c>
      <c r="C203" s="60" t="str">
        <f>'Demand Planning'!C2018</f>
        <v>FITNESS OPREMA</v>
      </c>
      <c r="D203" s="60" t="str">
        <f>'Demand Planning'!D2018</f>
        <v>02 SILVER</v>
      </c>
      <c r="E203" s="61">
        <f>'Demand Planning'!Y2025</f>
        <v>15.692307692307692</v>
      </c>
      <c r="F203" s="61">
        <f>'Demand Planning'!Y2021</f>
        <v>0</v>
      </c>
      <c r="G203" s="61">
        <f>'Demand Planning'!Y2022</f>
        <v>0</v>
      </c>
      <c r="H203" s="61">
        <f>'Demand Planning'!Y2023</f>
        <v>0</v>
      </c>
      <c r="I203" s="53">
        <f>'Demand Planning'!W2026</f>
        <v>11</v>
      </c>
      <c r="J203" s="53">
        <f>'Demand Planning'!W2027</f>
        <v>12.41</v>
      </c>
      <c r="K203" s="54">
        <f>COUNTIF('Demand Planning'!B2020:AA2020,"&lt;="&amp;MAX('Demand Planning'!B2020:AA2020)*0.05)</f>
        <v>0</v>
      </c>
      <c r="L203" s="55">
        <f>IFERROR(STDEV('Demand Planning'!B2020:AA2020)/AVERAGE('Demand Planning'!B2020:AA2020),0)</f>
        <v>0.5647586440493414</v>
      </c>
      <c r="M203" s="56">
        <f>IFERROR((AVERAGE('Demand Planning'!T2020:AA2020)-AVERAGE('Demand Planning'!B2020:I2020))/AVERAGE('Demand Planning'!B2020:I2020),0)</f>
        <v>4.2553191489361701E-2</v>
      </c>
      <c r="N203" s="53">
        <f>IFERROR(ROUND(1.28*STDEV('Demand Planning'!B2020:AA2020),0),0)</f>
        <v>11</v>
      </c>
      <c r="O203" s="57" t="str">
        <f t="shared" si="3"/>
        <v>Hybrid</v>
      </c>
      <c r="P203" s="53">
        <f>SUM('Demand Planning'!AB2020:AN2020)</f>
        <v>143</v>
      </c>
      <c r="Q203" s="58">
        <f>IFERROR('Demand Planning'!Y2026/J203,0)</f>
        <v>0</v>
      </c>
    </row>
    <row r="204" spans="1:17" ht="15" customHeight="1" x14ac:dyDescent="0.25">
      <c r="A204" s="50" t="str">
        <f>'Demand Planning'!A2028</f>
        <v>ZOE12400</v>
      </c>
      <c r="B204" s="50" t="str">
        <f>'Demand Planning'!B2028</f>
        <v>ZOE Lean Burn 250g Raspberry</v>
      </c>
      <c r="C204" s="51" t="str">
        <f>'Demand Planning'!C2028</f>
        <v>SPORTSKA PREHRANA</v>
      </c>
      <c r="D204" s="51" t="str">
        <f>'Demand Planning'!D2028</f>
        <v>02 SILVER</v>
      </c>
      <c r="E204" s="52">
        <f>'Demand Planning'!Y2035</f>
        <v>10.423076923076923</v>
      </c>
      <c r="F204" s="52">
        <f>'Demand Planning'!Y2031</f>
        <v>0</v>
      </c>
      <c r="G204" s="52">
        <f>'Demand Planning'!Y2032</f>
        <v>0</v>
      </c>
      <c r="H204" s="52">
        <f>'Demand Planning'!Y2033</f>
        <v>0</v>
      </c>
      <c r="I204" s="53">
        <f>'Demand Planning'!W2036</f>
        <v>10.125</v>
      </c>
      <c r="J204" s="53">
        <f>'Demand Planning'!W2037</f>
        <v>10.201829268292684</v>
      </c>
      <c r="K204" s="54">
        <f>COUNTIF('Demand Planning'!B2030:AA2030,"&lt;="&amp;MAX('Demand Planning'!B2030:AA2030)*0.05)</f>
        <v>0</v>
      </c>
      <c r="L204" s="55">
        <f>IFERROR(STDEV('Demand Planning'!B2030:AA2030)/AVERAGE('Demand Planning'!B2030:AA2030),0)</f>
        <v>0.43006647917389984</v>
      </c>
      <c r="M204" s="56">
        <f>IFERROR((AVERAGE('Demand Planning'!T2030:AA2030)-AVERAGE('Demand Planning'!B2030:I2030))/AVERAGE('Demand Planning'!B2030:I2030),0)</f>
        <v>6.1728395061728392E-2</v>
      </c>
      <c r="N204" s="53">
        <f>IFERROR(ROUND(1.28*STDEV('Demand Planning'!B2030:AA2030),0),0)</f>
        <v>6</v>
      </c>
      <c r="O204" s="57" t="str">
        <f t="shared" si="3"/>
        <v>Hybrid</v>
      </c>
      <c r="P204" s="53">
        <f>SUM('Demand Planning'!AB2030:AN2030)</f>
        <v>136</v>
      </c>
      <c r="Q204" s="58">
        <f>IFERROR('Demand Planning'!Y2036/J204,0)</f>
        <v>59.793198254736708</v>
      </c>
    </row>
    <row r="205" spans="1:17" ht="15" customHeight="1" x14ac:dyDescent="0.25">
      <c r="A205" s="59" t="str">
        <f>'Demand Planning'!A2038</f>
        <v>ATC06520</v>
      </c>
      <c r="B205" s="59" t="str">
        <f>'Demand Planning'!B2038</f>
        <v>Girja gumirana 20 kg Atleticore</v>
      </c>
      <c r="C205" s="60" t="str">
        <f>'Demand Planning'!C2038</f>
        <v>FITNESS OPREMA</v>
      </c>
      <c r="D205" s="60" t="str">
        <f>'Demand Planning'!D2038</f>
        <v>02 SILVER</v>
      </c>
      <c r="E205" s="61">
        <f>'Demand Planning'!Y2045</f>
        <v>9.3461538461538467</v>
      </c>
      <c r="F205" s="61">
        <f>'Demand Planning'!Y2041</f>
        <v>0</v>
      </c>
      <c r="G205" s="61">
        <f>'Demand Planning'!Y2042</f>
        <v>0</v>
      </c>
      <c r="H205" s="61">
        <f>'Demand Planning'!Y2043</f>
        <v>0</v>
      </c>
      <c r="I205" s="53">
        <f>'Demand Planning'!W2046</f>
        <v>4.9000000000000004</v>
      </c>
      <c r="J205" s="53">
        <f>'Demand Planning'!W2047</f>
        <v>5.7945454545454549</v>
      </c>
      <c r="K205" s="54">
        <f>COUNTIF('Demand Planning'!B2040:AA2040,"&lt;="&amp;MAX('Demand Planning'!B2040:AA2040)*0.05)</f>
        <v>1</v>
      </c>
      <c r="L205" s="55">
        <f>IFERROR(STDEV('Demand Planning'!B2040:AA2040)/AVERAGE('Demand Planning'!B2040:AA2040),0)</f>
        <v>0.8198662886453445</v>
      </c>
      <c r="M205" s="56">
        <f>IFERROR((AVERAGE('Demand Planning'!T2040:AA2040)-AVERAGE('Demand Planning'!B2040:I2040))/AVERAGE('Demand Planning'!B2040:I2040),0)</f>
        <v>8.8888888888888892E-2</v>
      </c>
      <c r="N205" s="53">
        <f>IFERROR(ROUND(1.28*STDEV('Demand Planning'!B2040:AA2040),0),0)</f>
        <v>10</v>
      </c>
      <c r="O205" s="57" t="str">
        <f t="shared" si="3"/>
        <v>Hybrid</v>
      </c>
      <c r="P205" s="53">
        <f>SUM('Demand Planning'!AB2040:AN2040)</f>
        <v>65</v>
      </c>
      <c r="Q205" s="58">
        <f>IFERROR('Demand Planning'!Y2046/J205,0)</f>
        <v>0</v>
      </c>
    </row>
    <row r="206" spans="1:17" ht="15" customHeight="1" x14ac:dyDescent="0.25">
      <c r="A206" s="50" t="str">
        <f>'Demand Planning'!A2048</f>
        <v>POL09710</v>
      </c>
      <c r="B206" s="50" t="str">
        <f>'Demand Planning'!B2048</f>
        <v>Polleo Protein Cream Hazelnut-Cocoa 200g</v>
      </c>
      <c r="C206" s="51" t="str">
        <f>'Demand Planning'!C2048</f>
        <v>BIO I SUPERFOODS</v>
      </c>
      <c r="D206" s="51" t="str">
        <f>'Demand Planning'!D2048</f>
        <v>02 SILVER</v>
      </c>
      <c r="E206" s="52">
        <f>'Demand Planning'!Y2055</f>
        <v>179.76923076923077</v>
      </c>
      <c r="F206" s="52">
        <f>'Demand Planning'!Y2051</f>
        <v>0</v>
      </c>
      <c r="G206" s="52">
        <f>'Demand Planning'!Y2052</f>
        <v>0</v>
      </c>
      <c r="H206" s="52">
        <f>'Demand Planning'!Y2053</f>
        <v>0</v>
      </c>
      <c r="I206" s="53">
        <f>'Demand Planning'!W2056</f>
        <v>185</v>
      </c>
      <c r="J206" s="53">
        <f>'Demand Planning'!W2057</f>
        <v>166.2093023255814</v>
      </c>
      <c r="K206" s="54">
        <f>COUNTIF('Demand Planning'!B2050:AA2050,"&lt;="&amp;MAX('Demand Planning'!B2050:AA2050)*0.05)</f>
        <v>10</v>
      </c>
      <c r="L206" s="55">
        <f>IFERROR(STDEV('Demand Planning'!B2050:AA2050)/AVERAGE('Demand Planning'!B2050:AA2050),0)</f>
        <v>1.0715662485883453</v>
      </c>
      <c r="M206" s="56">
        <f>IFERROR((AVERAGE('Demand Planning'!T2050:AA2050)-AVERAGE('Demand Planning'!B2050:I2050))/AVERAGE('Demand Planning'!B2050:I2050),0)</f>
        <v>-0.11159631246967491</v>
      </c>
      <c r="N206" s="53">
        <f>IFERROR(ROUND(1.28*STDEV('Demand Planning'!B2050:AA2050),0),0)</f>
        <v>247</v>
      </c>
      <c r="O206" s="57" t="str">
        <f t="shared" si="3"/>
        <v>Hybrid</v>
      </c>
      <c r="P206" s="53">
        <f>SUM('Demand Planning'!AB2050:AN2050)</f>
        <v>1915</v>
      </c>
      <c r="Q206" s="58">
        <f>IFERROR('Demand Planning'!Y2056/J206,0)</f>
        <v>18.627116272561913</v>
      </c>
    </row>
    <row r="207" spans="1:17" ht="15" customHeight="1" x14ac:dyDescent="0.25">
      <c r="A207" s="59" t="str">
        <f>'Demand Planning'!A2058</f>
        <v>POL12881</v>
      </c>
      <c r="B207" s="59" t="str">
        <f>'Demand Planning'!B2058</f>
        <v>Polleo NextGen Protein 2 kg Cookies &amp; Cream</v>
      </c>
      <c r="C207" s="60" t="str">
        <f>'Demand Planning'!C2058</f>
        <v>PROTEINI</v>
      </c>
      <c r="D207" s="60" t="str">
        <f>'Demand Planning'!D2058</f>
        <v>02 SILVER</v>
      </c>
      <c r="E207" s="61">
        <f>'Demand Planning'!Y2065</f>
        <v>22.192307692307693</v>
      </c>
      <c r="F207" s="61">
        <f>'Demand Planning'!Y2061</f>
        <v>0</v>
      </c>
      <c r="G207" s="61">
        <f>'Demand Planning'!Y2062</f>
        <v>0</v>
      </c>
      <c r="H207" s="61">
        <f>'Demand Planning'!Y2063</f>
        <v>0</v>
      </c>
      <c r="I207" s="53">
        <f>'Demand Planning'!W2066</f>
        <v>17.2</v>
      </c>
      <c r="J207" s="53">
        <f>'Demand Planning'!W2067</f>
        <v>17.903333333333332</v>
      </c>
      <c r="K207" s="54">
        <f>COUNTIF('Demand Planning'!B2060:AA2060,"&lt;="&amp;MAX('Demand Planning'!B2060:AA2060)*0.05)</f>
        <v>12</v>
      </c>
      <c r="L207" s="55">
        <f>IFERROR(STDEV('Demand Planning'!B2060:AA2060)/AVERAGE('Demand Planning'!B2060:AA2060),0)</f>
        <v>1.6115354347183211</v>
      </c>
      <c r="M207" s="56">
        <f>IFERROR((AVERAGE('Demand Planning'!T2060:AA2060)-AVERAGE('Demand Planning'!B2060:I2060))/AVERAGE('Demand Planning'!B2060:I2060),0)</f>
        <v>-0.18099547511312217</v>
      </c>
      <c r="N207" s="53">
        <f>IFERROR(ROUND(1.28*STDEV('Demand Planning'!B2060:AA2060),0),0)</f>
        <v>46</v>
      </c>
      <c r="O207" s="57" t="str">
        <f t="shared" si="3"/>
        <v>Hybrid</v>
      </c>
      <c r="P207" s="53">
        <f>SUM('Demand Planning'!AB2060:AN2060)</f>
        <v>325</v>
      </c>
      <c r="Q207" s="58">
        <f>IFERROR('Demand Planning'!Y2066/J207,0)</f>
        <v>24.185440327685722</v>
      </c>
    </row>
    <row r="208" spans="1:17" ht="15" customHeight="1" x14ac:dyDescent="0.25">
      <c r="A208" s="50" t="str">
        <f>'Demand Planning'!A2068</f>
        <v>POL09862</v>
      </c>
      <c r="B208" s="50" t="str">
        <f>'Demand Planning'!B2068</f>
        <v>Polleo Maca 60 caps</v>
      </c>
      <c r="C208" s="51" t="str">
        <f>'Demand Planning'!C2068</f>
        <v>BIO I SUPERFOODS</v>
      </c>
      <c r="D208" s="51" t="str">
        <f>'Demand Planning'!D2068</f>
        <v>02 SILVER</v>
      </c>
      <c r="E208" s="52">
        <f>'Demand Planning'!Y2075</f>
        <v>30.73076923076923</v>
      </c>
      <c r="F208" s="52">
        <f>'Demand Planning'!Y2071</f>
        <v>0</v>
      </c>
      <c r="G208" s="52">
        <f>'Demand Planning'!Y2072</f>
        <v>0</v>
      </c>
      <c r="H208" s="52">
        <f>'Demand Planning'!Y2073</f>
        <v>0</v>
      </c>
      <c r="I208" s="53">
        <f>'Demand Planning'!W2076</f>
        <v>26.3</v>
      </c>
      <c r="J208" s="53">
        <f>'Demand Planning'!W2077</f>
        <v>27.412432432432432</v>
      </c>
      <c r="K208" s="54">
        <f>COUNTIF('Demand Planning'!B2070:AA2070,"&lt;="&amp;MAX('Demand Planning'!B2070:AA2070)*0.05)</f>
        <v>0</v>
      </c>
      <c r="L208" s="55">
        <f>IFERROR(STDEV('Demand Planning'!B2070:AA2070)/AVERAGE('Demand Planning'!B2070:AA2070),0)</f>
        <v>0.43991890641577164</v>
      </c>
      <c r="M208" s="56">
        <f>IFERROR((AVERAGE('Demand Planning'!T2070:AA2070)-AVERAGE('Demand Planning'!B2070:I2070))/AVERAGE('Demand Planning'!B2070:I2070),0)</f>
        <v>-0.23664122137404581</v>
      </c>
      <c r="N208" s="53">
        <f>IFERROR(ROUND(1.28*STDEV('Demand Planning'!B2070:AA2070),0),0)</f>
        <v>17</v>
      </c>
      <c r="O208" s="57" t="str">
        <f t="shared" si="3"/>
        <v>Hybrid</v>
      </c>
      <c r="P208" s="53">
        <f>SUM('Demand Planning'!AB2070:AN2070)</f>
        <v>377</v>
      </c>
      <c r="Q208" s="58">
        <f>IFERROR('Demand Planning'!Y2076/J208,0)</f>
        <v>28.454242501922586</v>
      </c>
    </row>
    <row r="209" spans="1:17" ht="15" customHeight="1" x14ac:dyDescent="0.25">
      <c r="A209" s="59" t="str">
        <f>'Demand Planning'!A2078</f>
        <v>POL12690</v>
      </c>
      <c r="B209" s="59" t="str">
        <f>'Demand Planning'!B2078</f>
        <v>Polleo Pro Whey 908g Milky Chocolate</v>
      </c>
      <c r="C209" s="60" t="str">
        <f>'Demand Planning'!C2078</f>
        <v>PROTEINI</v>
      </c>
      <c r="D209" s="60" t="str">
        <f>'Demand Planning'!D2078</f>
        <v>02 SILVER</v>
      </c>
      <c r="E209" s="61">
        <f>'Demand Planning'!Y2085</f>
        <v>31.653846153846153</v>
      </c>
      <c r="F209" s="61">
        <f>'Demand Planning'!Y2081</f>
        <v>0</v>
      </c>
      <c r="G209" s="61">
        <f>'Demand Planning'!Y2082</f>
        <v>0</v>
      </c>
      <c r="H209" s="61">
        <f>'Demand Planning'!Y2083</f>
        <v>0</v>
      </c>
      <c r="I209" s="53">
        <f>'Demand Planning'!W2086</f>
        <v>42.85</v>
      </c>
      <c r="J209" s="53">
        <f>'Demand Planning'!W2087</f>
        <v>37.81666666666667</v>
      </c>
      <c r="K209" s="54">
        <f>COUNTIF('Demand Planning'!B2080:AA2080,"&lt;="&amp;MAX('Demand Planning'!B2080:AA2080)*0.05)</f>
        <v>5</v>
      </c>
      <c r="L209" s="55">
        <f>IFERROR(STDEV('Demand Planning'!B2080:AA2080)/AVERAGE('Demand Planning'!B2080:AA2080),0)</f>
        <v>1.0030042760967486</v>
      </c>
      <c r="M209" s="56">
        <f>IFERROR((AVERAGE('Demand Planning'!T2080:AA2080)-AVERAGE('Demand Planning'!B2080:I2080))/AVERAGE('Demand Planning'!B2080:I2080),0)</f>
        <v>0.25101214574898784</v>
      </c>
      <c r="N209" s="53">
        <f>IFERROR(ROUND(1.28*STDEV('Demand Planning'!B2080:AA2080),0),0)</f>
        <v>41</v>
      </c>
      <c r="O209" s="57" t="str">
        <f t="shared" si="3"/>
        <v>Hybrid</v>
      </c>
      <c r="P209" s="53">
        <f>SUM('Demand Planning'!AB2080:AN2080)</f>
        <v>494</v>
      </c>
      <c r="Q209" s="58">
        <f>IFERROR('Demand Planning'!Y2086/J209,0)</f>
        <v>2.4327897752313792</v>
      </c>
    </row>
    <row r="210" spans="1:17" ht="15" customHeight="1" x14ac:dyDescent="0.25">
      <c r="A210" s="50" t="str">
        <f>'Demand Planning'!A2088</f>
        <v>ZOE12407</v>
      </c>
      <c r="B210" s="50" t="str">
        <f>'Demand Planning'!B2088</f>
        <v>ZOE Sculpt Burn 60caps</v>
      </c>
      <c r="C210" s="51" t="str">
        <f>'Demand Planning'!C2088</f>
        <v>SPORTSKA PREHRANA</v>
      </c>
      <c r="D210" s="51" t="str">
        <f>'Demand Planning'!D2088</f>
        <v>02 SILVER</v>
      </c>
      <c r="E210" s="52">
        <f>'Demand Planning'!Y2095</f>
        <v>9.3076923076923084</v>
      </c>
      <c r="F210" s="52">
        <f>'Demand Planning'!Y2091</f>
        <v>0</v>
      </c>
      <c r="G210" s="52">
        <f>'Demand Planning'!Y2092</f>
        <v>0</v>
      </c>
      <c r="H210" s="52">
        <f>'Demand Planning'!Y2093</f>
        <v>0</v>
      </c>
      <c r="I210" s="53">
        <f>'Demand Planning'!W2096</f>
        <v>11.5</v>
      </c>
      <c r="J210" s="53">
        <f>'Demand Planning'!W2097</f>
        <v>10.679310344827586</v>
      </c>
      <c r="K210" s="54">
        <f>COUNTIF('Demand Planning'!B2090:AA2090,"&lt;="&amp;MAX('Demand Planning'!B2090:AA2090)*0.05)</f>
        <v>1</v>
      </c>
      <c r="L210" s="55">
        <f>IFERROR(STDEV('Demand Planning'!B2090:AA2090)/AVERAGE('Demand Planning'!B2090:AA2090),0)</f>
        <v>0.55350433731897086</v>
      </c>
      <c r="M210" s="56">
        <f>IFERROR((AVERAGE('Demand Planning'!T2090:AA2090)-AVERAGE('Demand Planning'!B2090:I2090))/AVERAGE('Demand Planning'!B2090:I2090),0)</f>
        <v>-0.25806451612903225</v>
      </c>
      <c r="N210" s="53">
        <f>IFERROR(ROUND(1.28*STDEV('Demand Planning'!B2090:AA2090),0),0)</f>
        <v>7</v>
      </c>
      <c r="O210" s="57" t="str">
        <f t="shared" si="3"/>
        <v>Hybrid</v>
      </c>
      <c r="P210" s="53">
        <f>SUM('Demand Planning'!AB2090:AN2090)</f>
        <v>156</v>
      </c>
      <c r="Q210" s="58">
        <f>IFERROR('Demand Planning'!Y2096/J210,0)</f>
        <v>6.5547303842428155</v>
      </c>
    </row>
    <row r="211" spans="1:17" ht="15" customHeight="1" x14ac:dyDescent="0.25">
      <c r="A211" s="59" t="str">
        <f>'Demand Planning'!A2098</f>
        <v>POL04372</v>
      </c>
      <c r="B211" s="59" t="str">
        <f>'Demand Planning'!B2098</f>
        <v>Polleo Zero Syrup 425ml Cookies&amp;Cream</v>
      </c>
      <c r="C211" s="60" t="str">
        <f>'Demand Planning'!C2098</f>
        <v>BIO I SUPERFOODS</v>
      </c>
      <c r="D211" s="60" t="str">
        <f>'Demand Planning'!D2098</f>
        <v>02 SILVER</v>
      </c>
      <c r="E211" s="61">
        <f>'Demand Planning'!Y2105</f>
        <v>46.192307692307693</v>
      </c>
      <c r="F211" s="61">
        <f>'Demand Planning'!Y2101</f>
        <v>0</v>
      </c>
      <c r="G211" s="61">
        <f>'Demand Planning'!Y2102</f>
        <v>0</v>
      </c>
      <c r="H211" s="61">
        <f>'Demand Planning'!Y2103</f>
        <v>0</v>
      </c>
      <c r="I211" s="53">
        <f>'Demand Planning'!W2106</f>
        <v>43</v>
      </c>
      <c r="J211" s="53">
        <f>'Demand Planning'!W2107</f>
        <v>41.651851851851852</v>
      </c>
      <c r="K211" s="54">
        <f>COUNTIF('Demand Planning'!B2100:AA2100,"&lt;="&amp;MAX('Demand Planning'!B2100:AA2100)*0.05)</f>
        <v>3</v>
      </c>
      <c r="L211" s="55">
        <f>IFERROR(STDEV('Demand Planning'!B2100:AA2100)/AVERAGE('Demand Planning'!B2100:AA2100),0)</f>
        <v>0.66641262971917659</v>
      </c>
      <c r="M211" s="56">
        <f>IFERROR((AVERAGE('Demand Planning'!T2100:AA2100)-AVERAGE('Demand Planning'!B2100:I2100))/AVERAGE('Demand Planning'!B2100:I2100),0)</f>
        <v>0.31843575418994413</v>
      </c>
      <c r="N211" s="53">
        <f>IFERROR(ROUND(1.28*STDEV('Demand Planning'!B2100:AA2100),0),0)</f>
        <v>39</v>
      </c>
      <c r="O211" s="57" t="str">
        <f t="shared" si="3"/>
        <v>WMA-4</v>
      </c>
      <c r="P211" s="53">
        <f>SUM('Demand Planning'!AB2100:AN2100)</f>
        <v>754</v>
      </c>
      <c r="Q211" s="58">
        <f>IFERROR('Demand Planning'!Y2106/J211,0)</f>
        <v>9.60341454739463</v>
      </c>
    </row>
    <row r="212" spans="1:17" ht="15" customHeight="1" x14ac:dyDescent="0.25">
      <c r="A212" s="50" t="str">
        <f>'Demand Planning'!A2108</f>
        <v>SCM04430</v>
      </c>
      <c r="B212" s="50" t="str">
        <f>'Demand Planning'!B2108</f>
        <v>Viper Black 1,8 kg Chocolate</v>
      </c>
      <c r="C212" s="51" t="str">
        <f>'Demand Planning'!C2108</f>
        <v>PROTEINI</v>
      </c>
      <c r="D212" s="51" t="str">
        <f>'Demand Planning'!D2108</f>
        <v>02 SILVER</v>
      </c>
      <c r="E212" s="52">
        <f>'Demand Planning'!Y2115</f>
        <v>7.5769230769230766</v>
      </c>
      <c r="F212" s="52">
        <f>'Demand Planning'!Y2111</f>
        <v>0</v>
      </c>
      <c r="G212" s="52">
        <f>'Demand Planning'!Y2112</f>
        <v>0</v>
      </c>
      <c r="H212" s="52">
        <f>'Demand Planning'!Y2113</f>
        <v>0</v>
      </c>
      <c r="I212" s="53">
        <f>'Demand Planning'!W2116</f>
        <v>6</v>
      </c>
      <c r="J212" s="53">
        <f>'Demand Planning'!W2117</f>
        <v>6.3897435897435901</v>
      </c>
      <c r="K212" s="54">
        <f>COUNTIF('Demand Planning'!B2110:AA2110,"&lt;="&amp;MAX('Demand Planning'!B2110:AA2110)*0.05)</f>
        <v>0</v>
      </c>
      <c r="L212" s="55">
        <f>IFERROR(STDEV('Demand Planning'!B2110:AA2110)/AVERAGE('Demand Planning'!B2110:AA2110),0)</f>
        <v>0.40921892090748208</v>
      </c>
      <c r="M212" s="56">
        <f>IFERROR((AVERAGE('Demand Planning'!T2110:AA2110)-AVERAGE('Demand Planning'!B2110:I2110))/AVERAGE('Demand Planning'!B2110:I2110),0)</f>
        <v>-0.33734939759036142</v>
      </c>
      <c r="N212" s="53">
        <f>IFERROR(ROUND(1.28*STDEV('Demand Planning'!B2110:AA2110),0),0)</f>
        <v>4</v>
      </c>
      <c r="O212" s="57" t="str">
        <f t="shared" si="3"/>
        <v>WMA-4</v>
      </c>
      <c r="P212" s="53">
        <f>SUM('Demand Planning'!AB2110:AN2110)</f>
        <v>90</v>
      </c>
      <c r="Q212" s="58">
        <f>IFERROR('Demand Planning'!Y2116/J212,0)</f>
        <v>12.207062600321027</v>
      </c>
    </row>
    <row r="213" spans="1:17" ht="15" customHeight="1" x14ac:dyDescent="0.25">
      <c r="A213" s="59" t="str">
        <f>'Demand Planning'!A2118</f>
        <v>POL09780</v>
      </c>
      <c r="B213" s="59" t="str">
        <f>'Demand Planning'!B2118</f>
        <v>Polleo HydroX Micellar Casein 908g Vanilla Ice Cream</v>
      </c>
      <c r="C213" s="60" t="str">
        <f>'Demand Planning'!C2118</f>
        <v>PROTEINI</v>
      </c>
      <c r="D213" s="60" t="str">
        <f>'Demand Planning'!D2118</f>
        <v>02 SILVER</v>
      </c>
      <c r="E213" s="61">
        <f>'Demand Planning'!Y2125</f>
        <v>12.5</v>
      </c>
      <c r="F213" s="61">
        <f>'Demand Planning'!Y2121</f>
        <v>0</v>
      </c>
      <c r="G213" s="61">
        <f>'Demand Planning'!Y2122</f>
        <v>0</v>
      </c>
      <c r="H213" s="61">
        <f>'Demand Planning'!Y2123</f>
        <v>0</v>
      </c>
      <c r="I213" s="53">
        <f>'Demand Planning'!W2126</f>
        <v>18.399999999999999</v>
      </c>
      <c r="J213" s="53">
        <f>'Demand Planning'!W2127</f>
        <v>15.94</v>
      </c>
      <c r="K213" s="54">
        <f>COUNTIF('Demand Planning'!B2120:AA2120,"&lt;="&amp;MAX('Demand Planning'!B2120:AA2120)*0.05)</f>
        <v>0</v>
      </c>
      <c r="L213" s="55">
        <f>IFERROR(STDEV('Demand Planning'!B2120:AA2120)/AVERAGE('Demand Planning'!B2120:AA2120),0)</f>
        <v>0.45099002206257288</v>
      </c>
      <c r="M213" s="56">
        <f>IFERROR((AVERAGE('Demand Planning'!T2120:AA2120)-AVERAGE('Demand Planning'!B2120:I2120))/AVERAGE('Demand Planning'!B2120:I2120),0)</f>
        <v>0.61538461538461542</v>
      </c>
      <c r="N213" s="53">
        <f>IFERROR(ROUND(1.28*STDEV('Demand Planning'!B2120:AA2120),0),0)</f>
        <v>7</v>
      </c>
      <c r="O213" s="57" t="str">
        <f t="shared" si="3"/>
        <v>WMA-4</v>
      </c>
      <c r="P213" s="53">
        <f>SUM('Demand Planning'!AB2120:AN2120)</f>
        <v>290</v>
      </c>
      <c r="Q213" s="58">
        <f>IFERROR('Demand Planning'!Y2126/J213,0)</f>
        <v>17.252195734002509</v>
      </c>
    </row>
    <row r="214" spans="1:17" ht="15" customHeight="1" x14ac:dyDescent="0.25">
      <c r="A214" s="50" t="str">
        <f>'Demand Planning'!A2128</f>
        <v>ON00246</v>
      </c>
      <c r="B214" s="50" t="str">
        <f>'Demand Planning'!B2128</f>
        <v>Gold Whey 4,53kg Vanilla Ice Cream</v>
      </c>
      <c r="C214" s="51" t="str">
        <f>'Demand Planning'!C2128</f>
        <v>PROTEINI</v>
      </c>
      <c r="D214" s="51" t="str">
        <f>'Demand Planning'!D2128</f>
        <v>02 SILVER</v>
      </c>
      <c r="E214" s="52">
        <f>'Demand Planning'!Y2135</f>
        <v>8.6923076923076916</v>
      </c>
      <c r="F214" s="52">
        <f>'Demand Planning'!Y2131</f>
        <v>0</v>
      </c>
      <c r="G214" s="52">
        <f>'Demand Planning'!Y2132</f>
        <v>0</v>
      </c>
      <c r="H214" s="52">
        <f>'Demand Planning'!Y2133</f>
        <v>0</v>
      </c>
      <c r="I214" s="53">
        <f>'Demand Planning'!W2136</f>
        <v>7.15</v>
      </c>
      <c r="J214" s="53">
        <f>'Demand Planning'!W2137</f>
        <v>7.88</v>
      </c>
      <c r="K214" s="54">
        <f>COUNTIF('Demand Planning'!B2130:AA2130,"&lt;="&amp;MAX('Demand Planning'!B2130:AA2130)*0.05)</f>
        <v>0</v>
      </c>
      <c r="L214" s="55">
        <f>IFERROR(STDEV('Demand Planning'!B2130:AA2130)/AVERAGE('Demand Planning'!B2130:AA2130),0)</f>
        <v>0.6231697298312322</v>
      </c>
      <c r="M214" s="56">
        <f>IFERROR((AVERAGE('Demand Planning'!T2130:AA2130)-AVERAGE('Demand Planning'!B2130:I2130))/AVERAGE('Demand Planning'!B2130:I2130),0)</f>
        <v>-0.18181818181818182</v>
      </c>
      <c r="N214" s="53">
        <f>IFERROR(ROUND(1.28*STDEV('Demand Planning'!B2130:AA2130),0),0)</f>
        <v>7</v>
      </c>
      <c r="O214" s="57" t="str">
        <f t="shared" si="3"/>
        <v>Hybrid</v>
      </c>
      <c r="P214" s="53">
        <f>SUM('Demand Planning'!AB2130:AN2130)</f>
        <v>91</v>
      </c>
      <c r="Q214" s="58">
        <f>IFERROR('Demand Planning'!Y2136/J214,0)</f>
        <v>11.294416243654823</v>
      </c>
    </row>
    <row r="215" spans="1:17" ht="15" customHeight="1" x14ac:dyDescent="0.25">
      <c r="A215" s="59" t="str">
        <f>'Demand Planning'!A2138</f>
        <v>POL12766</v>
      </c>
      <c r="B215" s="59" t="str">
        <f>'Demand Planning'!B2138</f>
        <v>Polleo Smart Cookies 128g Brownie</v>
      </c>
      <c r="C215" s="60" t="str">
        <f>'Demand Planning'!C2138</f>
        <v>RTD &amp; SNACKS</v>
      </c>
      <c r="D215" s="60" t="str">
        <f>'Demand Planning'!D2138</f>
        <v>02 SILVER</v>
      </c>
      <c r="E215" s="61">
        <f>'Demand Planning'!Y2145</f>
        <v>232.46153846153845</v>
      </c>
      <c r="F215" s="61">
        <f>'Demand Planning'!Y2141</f>
        <v>0</v>
      </c>
      <c r="G215" s="61">
        <f>'Demand Planning'!Y2142</f>
        <v>0</v>
      </c>
      <c r="H215" s="61">
        <f>'Demand Planning'!Y2143</f>
        <v>0</v>
      </c>
      <c r="I215" s="53">
        <f>'Demand Planning'!W2146</f>
        <v>233.3</v>
      </c>
      <c r="J215" s="53">
        <f>'Demand Planning'!W2147</f>
        <v>223.10173913043479</v>
      </c>
      <c r="K215" s="54">
        <f>COUNTIF('Demand Planning'!B2140:AA2140,"&lt;="&amp;MAX('Demand Planning'!B2140:AA2140)*0.05)</f>
        <v>5</v>
      </c>
      <c r="L215" s="55">
        <f>IFERROR(STDEV('Demand Planning'!B2140:AA2140)/AVERAGE('Demand Planning'!B2140:AA2140),0)</f>
        <v>0.91713953831887585</v>
      </c>
      <c r="M215" s="56">
        <f>IFERROR((AVERAGE('Demand Planning'!T2140:AA2140)-AVERAGE('Demand Planning'!B2140:I2140))/AVERAGE('Demand Planning'!B2140:I2140),0)</f>
        <v>-9.7521551724137928E-2</v>
      </c>
      <c r="N215" s="53">
        <f>IFERROR(ROUND(1.28*STDEV('Demand Planning'!B2140:AA2140),0),0)</f>
        <v>273</v>
      </c>
      <c r="O215" s="57" t="str">
        <f t="shared" si="3"/>
        <v>Hybrid</v>
      </c>
      <c r="P215" s="53">
        <f>SUM('Demand Planning'!AB2140:AN2140)</f>
        <v>2977</v>
      </c>
      <c r="Q215" s="58">
        <f>IFERROR('Demand Planning'!Y2146/J215,0)</f>
        <v>8.9869312889030937</v>
      </c>
    </row>
    <row r="216" spans="1:17" ht="15" customHeight="1" x14ac:dyDescent="0.25">
      <c r="A216" s="50" t="str">
        <f>'Demand Planning'!A2148</f>
        <v>NUT00888</v>
      </c>
      <c r="B216" s="50" t="str">
        <f>'Demand Planning'!B2148</f>
        <v>ElastiJoint 384g Grape</v>
      </c>
      <c r="C216" s="51" t="str">
        <f>'Demand Planning'!C2148</f>
        <v>SPORTSKA PREHRANA</v>
      </c>
      <c r="D216" s="51" t="str">
        <f>'Demand Planning'!D2148</f>
        <v>02 SILVER</v>
      </c>
      <c r="E216" s="52">
        <f>'Demand Planning'!Y2155</f>
        <v>11.23076923076923</v>
      </c>
      <c r="F216" s="52">
        <f>'Demand Planning'!Y2151</f>
        <v>0</v>
      </c>
      <c r="G216" s="52">
        <f>'Demand Planning'!Y2152</f>
        <v>0</v>
      </c>
      <c r="H216" s="52">
        <f>'Demand Planning'!Y2153</f>
        <v>0</v>
      </c>
      <c r="I216" s="53">
        <f>'Demand Planning'!W2156</f>
        <v>10.5875</v>
      </c>
      <c r="J216" s="53">
        <f>'Demand Planning'!W2157</f>
        <v>11.721388888888889</v>
      </c>
      <c r="K216" s="54">
        <f>COUNTIF('Demand Planning'!B2150:AA2150,"&lt;="&amp;MAX('Demand Planning'!B2150:AA2150)*0.05)</f>
        <v>3</v>
      </c>
      <c r="L216" s="55">
        <f>IFERROR(STDEV('Demand Planning'!B2150:AA2150)/AVERAGE('Demand Planning'!B2150:AA2150),0)</f>
        <v>0.66025407802688763</v>
      </c>
      <c r="M216" s="56">
        <f>IFERROR((AVERAGE('Demand Planning'!T2150:AA2150)-AVERAGE('Demand Planning'!B2150:I2150))/AVERAGE('Demand Planning'!B2150:I2150),0)</f>
        <v>-0.4452054794520548</v>
      </c>
      <c r="N216" s="53">
        <f>IFERROR(ROUND(1.28*STDEV('Demand Planning'!B2150:AA2150),0),0)</f>
        <v>9</v>
      </c>
      <c r="O216" s="57" t="str">
        <f t="shared" si="3"/>
        <v>WMA-4</v>
      </c>
      <c r="P216" s="53">
        <f>SUM('Demand Planning'!AB2150:AN2150)</f>
        <v>130</v>
      </c>
      <c r="Q216" s="58">
        <f>IFERROR('Demand Planning'!Y2156/J216,0)</f>
        <v>5.0335331895632391</v>
      </c>
    </row>
    <row r="217" spans="1:17" ht="15" customHeight="1" x14ac:dyDescent="0.25">
      <c r="A217" s="59" t="str">
        <f>'Demand Planning'!A2158</f>
        <v>GAR04824</v>
      </c>
      <c r="B217" s="59" t="str">
        <f>'Demand Planning'!B2158</f>
        <v>Forerunner 970 Carbon Gray DLC Titanium, Black</v>
      </c>
      <c r="C217" s="60" t="str">
        <f>'Demand Planning'!C2158</f>
        <v>GADGETI</v>
      </c>
      <c r="D217" s="60" t="str">
        <f>'Demand Planning'!D2158</f>
        <v>02 SILVER</v>
      </c>
      <c r="E217" s="61">
        <f>'Demand Planning'!Y2165</f>
        <v>1.7307692307692308</v>
      </c>
      <c r="F217" s="61">
        <f>'Demand Planning'!Y2161</f>
        <v>0</v>
      </c>
      <c r="G217" s="61">
        <f>'Demand Planning'!Y2162</f>
        <v>0</v>
      </c>
      <c r="H217" s="61">
        <f>'Demand Planning'!Y2163</f>
        <v>0</v>
      </c>
      <c r="I217" s="53">
        <f>'Demand Planning'!W2166</f>
        <v>0.77500000000000002</v>
      </c>
      <c r="J217" s="53">
        <f>'Demand Planning'!W2167</f>
        <v>0.89426829268292685</v>
      </c>
      <c r="K217" s="54">
        <f>COUNTIF('Demand Planning'!B2160:AA2160,"&lt;="&amp;MAX('Demand Planning'!B2160:AA2160)*0.05)</f>
        <v>12</v>
      </c>
      <c r="L217" s="55">
        <f>IFERROR(STDEV('Demand Planning'!B2160:AA2160)/AVERAGE('Demand Planning'!B2160:AA2160),0)</f>
        <v>1.2070738007652337</v>
      </c>
      <c r="M217" s="56">
        <f>IFERROR((AVERAGE('Demand Planning'!T2160:AA2160)-AVERAGE('Demand Planning'!B2160:I2160))/AVERAGE('Demand Planning'!B2160:I2160),0)</f>
        <v>-0.65</v>
      </c>
      <c r="N217" s="53">
        <f>IFERROR(ROUND(1.28*STDEV('Demand Planning'!B2160:AA2160),0),0)</f>
        <v>3</v>
      </c>
      <c r="O217" s="57" t="str">
        <f t="shared" si="3"/>
        <v>WMA-4</v>
      </c>
      <c r="P217" s="53">
        <f>SUM('Demand Planning'!AB2160:AN2160)</f>
        <v>30</v>
      </c>
      <c r="Q217" s="58">
        <f>IFERROR('Demand Planning'!Y2166/J217,0)</f>
        <v>5.5911632346924858</v>
      </c>
    </row>
    <row r="218" spans="1:17" ht="15" customHeight="1" x14ac:dyDescent="0.25">
      <c r="A218" s="50" t="str">
        <f>'Demand Planning'!A2168</f>
        <v>POL09924</v>
      </c>
      <c r="B218" s="50" t="str">
        <f>'Demand Planning'!B2168</f>
        <v>Polleo Protein pancake 500g unflavoured</v>
      </c>
      <c r="C218" s="51" t="str">
        <f>'Demand Planning'!C2168</f>
        <v>PROTEINI</v>
      </c>
      <c r="D218" s="51" t="str">
        <f>'Demand Planning'!D2168</f>
        <v>02 SILVER</v>
      </c>
      <c r="E218" s="52">
        <f>'Demand Planning'!Y2175</f>
        <v>64.461538461538467</v>
      </c>
      <c r="F218" s="52">
        <f>'Demand Planning'!Y2171</f>
        <v>0</v>
      </c>
      <c r="G218" s="52">
        <f>'Demand Planning'!Y2172</f>
        <v>0</v>
      </c>
      <c r="H218" s="52">
        <f>'Demand Planning'!Y2173</f>
        <v>0</v>
      </c>
      <c r="I218" s="53">
        <f>'Demand Planning'!W2176</f>
        <v>71.2</v>
      </c>
      <c r="J218" s="53">
        <f>'Demand Planning'!W2177</f>
        <v>59.00181818181818</v>
      </c>
      <c r="K218" s="54">
        <f>COUNTIF('Demand Planning'!B2170:AA2170,"&lt;="&amp;MAX('Demand Planning'!B2170:AA2170)*0.05)</f>
        <v>4</v>
      </c>
      <c r="L218" s="55">
        <f>IFERROR(STDEV('Demand Planning'!B2170:AA2170)/AVERAGE('Demand Planning'!B2170:AA2170),0)</f>
        <v>1.0199592770694894</v>
      </c>
      <c r="M218" s="56">
        <f>IFERROR((AVERAGE('Demand Planning'!T2170:AA2170)-AVERAGE('Demand Planning'!B2170:I2170))/AVERAGE('Demand Planning'!B2170:I2170),0)</f>
        <v>0.28599221789883267</v>
      </c>
      <c r="N218" s="53">
        <f>IFERROR(ROUND(1.28*STDEV('Demand Planning'!B2170:AA2170),0),0)</f>
        <v>84</v>
      </c>
      <c r="O218" s="57" t="str">
        <f t="shared" si="3"/>
        <v>Hybrid</v>
      </c>
      <c r="P218" s="53">
        <f>SUM('Demand Planning'!AB2170:AN2170)</f>
        <v>922</v>
      </c>
      <c r="Q218" s="58">
        <f>IFERROR('Demand Planning'!Y2176/J218,0)</f>
        <v>2.6948322085605994</v>
      </c>
    </row>
    <row r="219" spans="1:17" ht="15" customHeight="1" x14ac:dyDescent="0.25">
      <c r="A219" s="59" t="str">
        <f>'Demand Planning'!A2178</f>
        <v>THG03001</v>
      </c>
      <c r="B219" s="59" t="str">
        <f>'Demand Planning'!B2178</f>
        <v>Theragun PRO PLUS</v>
      </c>
      <c r="C219" s="60" t="str">
        <f>'Demand Planning'!C2178</f>
        <v>FITNESS OPREMA</v>
      </c>
      <c r="D219" s="60" t="str">
        <f>'Demand Planning'!D2178</f>
        <v>02 SILVER</v>
      </c>
      <c r="E219" s="61">
        <f>'Demand Planning'!Y2185</f>
        <v>1.5384615384615385</v>
      </c>
      <c r="F219" s="61">
        <f>'Demand Planning'!Y2181</f>
        <v>0</v>
      </c>
      <c r="G219" s="61">
        <f>'Demand Planning'!Y2182</f>
        <v>0</v>
      </c>
      <c r="H219" s="61">
        <f>'Demand Planning'!Y2183</f>
        <v>0</v>
      </c>
      <c r="I219" s="53">
        <f>'Demand Planning'!W2186</f>
        <v>0</v>
      </c>
      <c r="J219" s="53">
        <f>'Demand Planning'!W2187</f>
        <v>0.44255319148936173</v>
      </c>
      <c r="K219" s="54">
        <f>COUNTIF('Demand Planning'!B2180:AA2180,"&lt;="&amp;MAX('Demand Planning'!B2180:AA2180)*0.05)</f>
        <v>11</v>
      </c>
      <c r="L219" s="55">
        <f>IFERROR(STDEV('Demand Planning'!B2180:AA2180)/AVERAGE('Demand Planning'!B2180:AA2180),0)</f>
        <v>1.2899612397277678</v>
      </c>
      <c r="M219" s="56">
        <f>IFERROR((AVERAGE('Demand Planning'!T2180:AA2180)-AVERAGE('Demand Planning'!B2180:I2180))/AVERAGE('Demand Planning'!B2180:I2180),0)</f>
        <v>-0.7142857142857143</v>
      </c>
      <c r="N219" s="53">
        <f>IFERROR(ROUND(1.28*STDEV('Demand Planning'!B2180:AA2180),0),0)</f>
        <v>3</v>
      </c>
      <c r="O219" s="57" t="str">
        <f t="shared" si="3"/>
        <v>WMA-4</v>
      </c>
      <c r="P219" s="53">
        <f>SUM('Demand Planning'!AB2180:AN2180)</f>
        <v>0</v>
      </c>
      <c r="Q219" s="58">
        <f>IFERROR('Demand Planning'!Y2186/J219,0)</f>
        <v>31.634615384615383</v>
      </c>
    </row>
    <row r="220" spans="1:17" ht="15" customHeight="1" x14ac:dyDescent="0.25">
      <c r="A220" s="50" t="str">
        <f>'Demand Planning'!A2188</f>
        <v>SHM00081</v>
      </c>
      <c r="B220" s="50" t="str">
        <f>'Demand Planning'!B2188</f>
        <v>DEFENDER, May the Gainz Be With You, 600 ml</v>
      </c>
      <c r="C220" s="51" t="str">
        <f>'Demand Planning'!C2188</f>
        <v>DRINKWARE I HOME</v>
      </c>
      <c r="D220" s="51" t="str">
        <f>'Demand Planning'!D2188</f>
        <v>02 SILVER</v>
      </c>
      <c r="E220" s="52">
        <f>'Demand Planning'!Y2195</f>
        <v>248.42307692307693</v>
      </c>
      <c r="F220" s="52">
        <f>'Demand Planning'!Y2191</f>
        <v>0</v>
      </c>
      <c r="G220" s="52">
        <f>'Demand Planning'!Y2192</f>
        <v>0</v>
      </c>
      <c r="H220" s="52">
        <f>'Demand Planning'!Y2193</f>
        <v>0</v>
      </c>
      <c r="I220" s="53">
        <f>'Demand Planning'!W2196</f>
        <v>46.2</v>
      </c>
      <c r="J220" s="53">
        <f>'Demand Planning'!W2197</f>
        <v>46.710000000000008</v>
      </c>
      <c r="K220" s="54">
        <f>COUNTIF('Demand Planning'!B2190:AA2190,"&lt;="&amp;MAX('Demand Planning'!B2190:AA2190)*0.05)</f>
        <v>25</v>
      </c>
      <c r="L220" s="55">
        <f>IFERROR(STDEV('Demand Planning'!B2190:AA2190)/AVERAGE('Demand Planning'!B2190:AA2190),0)</f>
        <v>4.1451328432537426</v>
      </c>
      <c r="M220" s="56">
        <f>IFERROR((AVERAGE('Demand Planning'!T2190:AA2190)-AVERAGE('Demand Planning'!B2190:I2190))/AVERAGE('Demand Planning'!B2190:I2190),0)</f>
        <v>-0.1146067415730337</v>
      </c>
      <c r="N220" s="53">
        <f>IFERROR(ROUND(1.28*STDEV('Demand Planning'!B2190:AA2190),0),0)</f>
        <v>1318</v>
      </c>
      <c r="O220" s="57" t="str">
        <f t="shared" si="3"/>
        <v>Hybrid</v>
      </c>
      <c r="P220" s="53">
        <f>SUM('Demand Planning'!AB2190:AN2190)</f>
        <v>530</v>
      </c>
      <c r="Q220" s="58">
        <f>IFERROR('Demand Planning'!Y2196/J220,0)</f>
        <v>27.74566473988439</v>
      </c>
    </row>
    <row r="221" spans="1:17" ht="15" customHeight="1" x14ac:dyDescent="0.25">
      <c r="A221" s="59" t="str">
        <f>'Demand Planning'!A2198</f>
        <v>SCM04300</v>
      </c>
      <c r="B221" s="59" t="str">
        <f>'Demand Planning'!B2198</f>
        <v>Lipofenom 90 kapsula</v>
      </c>
      <c r="C221" s="60" t="str">
        <f>'Demand Planning'!C2198</f>
        <v>SPORTSKA PREHRANA</v>
      </c>
      <c r="D221" s="60" t="str">
        <f>'Demand Planning'!D2198</f>
        <v>02 SILVER</v>
      </c>
      <c r="E221" s="61">
        <f>'Demand Planning'!Y2205</f>
        <v>8.5769230769230766</v>
      </c>
      <c r="F221" s="61">
        <f>'Demand Planning'!Y2201</f>
        <v>0</v>
      </c>
      <c r="G221" s="61">
        <f>'Demand Planning'!Y2202</f>
        <v>0</v>
      </c>
      <c r="H221" s="61">
        <f>'Demand Planning'!Y2203</f>
        <v>0</v>
      </c>
      <c r="I221" s="53">
        <f>'Demand Planning'!W2206</f>
        <v>8.4</v>
      </c>
      <c r="J221" s="53">
        <f>'Demand Planning'!W2207</f>
        <v>8.4143589743589757</v>
      </c>
      <c r="K221" s="54">
        <f>COUNTIF('Demand Planning'!B2200:AA2200,"&lt;="&amp;MAX('Demand Planning'!B2200:AA2200)*0.05)</f>
        <v>0</v>
      </c>
      <c r="L221" s="55">
        <f>IFERROR(STDEV('Demand Planning'!B2200:AA2200)/AVERAGE('Demand Planning'!B2200:AA2200),0)</f>
        <v>0.45833896229276361</v>
      </c>
      <c r="M221" s="56">
        <f>IFERROR((AVERAGE('Demand Planning'!T2200:AA2200)-AVERAGE('Demand Planning'!B2200:I2200))/AVERAGE('Demand Planning'!B2200:I2200),0)</f>
        <v>8.8235294117647065E-2</v>
      </c>
      <c r="N221" s="53">
        <f>IFERROR(ROUND(1.28*STDEV('Demand Planning'!B2200:AA2200),0),0)</f>
        <v>5</v>
      </c>
      <c r="O221" s="57" t="str">
        <f t="shared" si="3"/>
        <v>Hybrid</v>
      </c>
      <c r="P221" s="53">
        <f>SUM('Demand Planning'!AB2200:AN2200)</f>
        <v>117</v>
      </c>
      <c r="Q221" s="58">
        <f>IFERROR('Demand Planning'!Y2206/J221,0)</f>
        <v>23.055826426133589</v>
      </c>
    </row>
    <row r="222" spans="1:17" ht="15" customHeight="1" x14ac:dyDescent="0.25">
      <c r="A222" s="50" t="str">
        <f>'Demand Planning'!A2208</f>
        <v>POL09835</v>
      </c>
      <c r="B222" s="50" t="str">
        <f>'Demand Planning'!B2208</f>
        <v>Polleo Tonalin CLA 90 softgels</v>
      </c>
      <c r="C222" s="51" t="str">
        <f>'Demand Planning'!C2208</f>
        <v>SPORTSKA PREHRANA</v>
      </c>
      <c r="D222" s="51" t="str">
        <f>'Demand Planning'!D2208</f>
        <v>02 SILVER</v>
      </c>
      <c r="E222" s="52">
        <f>'Demand Planning'!Y2215</f>
        <v>23.423076923076923</v>
      </c>
      <c r="F222" s="52">
        <f>'Demand Planning'!Y2211</f>
        <v>0</v>
      </c>
      <c r="G222" s="52">
        <f>'Demand Planning'!Y2212</f>
        <v>0</v>
      </c>
      <c r="H222" s="52">
        <f>'Demand Planning'!Y2213</f>
        <v>0</v>
      </c>
      <c r="I222" s="53">
        <f>'Demand Planning'!W2216</f>
        <v>28.212499999999999</v>
      </c>
      <c r="J222" s="53">
        <f>'Demand Planning'!W2217</f>
        <v>23.5275</v>
      </c>
      <c r="K222" s="54">
        <f>COUNTIF('Demand Planning'!B2210:AA2210,"&lt;="&amp;MAX('Demand Planning'!B2210:AA2210)*0.05)</f>
        <v>13</v>
      </c>
      <c r="L222" s="55">
        <f>IFERROR(STDEV('Demand Planning'!B2210:AA2210)/AVERAGE('Demand Planning'!B2210:AA2210),0)</f>
        <v>4.4021894005548692</v>
      </c>
      <c r="M222" s="56">
        <f>IFERROR((AVERAGE('Demand Planning'!T2210:AA2210)-AVERAGE('Demand Planning'!B2210:I2210))/AVERAGE('Demand Planning'!B2210:I2210),0)</f>
        <v>2.9081632653061225</v>
      </c>
      <c r="N222" s="53">
        <f>IFERROR(ROUND(1.28*STDEV('Demand Planning'!B2210:AA2210),0),0)</f>
        <v>132</v>
      </c>
      <c r="O222" s="57" t="str">
        <f t="shared" si="3"/>
        <v>WMA-4</v>
      </c>
      <c r="P222" s="53">
        <f>SUM('Demand Planning'!AB2210:AN2210)</f>
        <v>212</v>
      </c>
      <c r="Q222" s="58">
        <f>IFERROR('Demand Planning'!Y2216/J222,0)</f>
        <v>65.11529061736266</v>
      </c>
    </row>
    <row r="223" spans="1:17" ht="15" customHeight="1" x14ac:dyDescent="0.25">
      <c r="A223" s="59" t="str">
        <f>'Demand Planning'!A2218</f>
        <v>ON00499</v>
      </c>
      <c r="B223" s="59" t="str">
        <f>'Demand Planning'!B2218</f>
        <v>ON GS 100% Isolate 930g Chocolate</v>
      </c>
      <c r="C223" s="60" t="str">
        <f>'Demand Planning'!C2218</f>
        <v>PROTEINI</v>
      </c>
      <c r="D223" s="60" t="str">
        <f>'Demand Planning'!D2218</f>
        <v>02 SILVER</v>
      </c>
      <c r="E223" s="61">
        <f>'Demand Planning'!Y2225</f>
        <v>18.23076923076923</v>
      </c>
      <c r="F223" s="61">
        <f>'Demand Planning'!Y2221</f>
        <v>0</v>
      </c>
      <c r="G223" s="61">
        <f>'Demand Planning'!Y2222</f>
        <v>0</v>
      </c>
      <c r="H223" s="61">
        <f>'Demand Planning'!Y2223</f>
        <v>0</v>
      </c>
      <c r="I223" s="53">
        <f>'Demand Planning'!W2226</f>
        <v>8.875</v>
      </c>
      <c r="J223" s="53">
        <f>'Demand Planning'!W2227</f>
        <v>12.160555555555556</v>
      </c>
      <c r="K223" s="54">
        <f>COUNTIF('Demand Planning'!B2220:AA2220,"&lt;="&amp;MAX('Demand Planning'!B2220:AA2220)*0.05)</f>
        <v>4</v>
      </c>
      <c r="L223" s="55">
        <f>IFERROR(STDEV('Demand Planning'!B2220:AA2220)/AVERAGE('Demand Planning'!B2220:AA2220),0)</f>
        <v>0.72493233619276265</v>
      </c>
      <c r="M223" s="56">
        <f>IFERROR((AVERAGE('Demand Planning'!T2220:AA2220)-AVERAGE('Demand Planning'!B2220:I2220))/AVERAGE('Demand Planning'!B2220:I2220),0)</f>
        <v>0.17692307692307693</v>
      </c>
      <c r="N223" s="53">
        <f>IFERROR(ROUND(1.28*STDEV('Demand Planning'!B2220:AA2220),0),0)</f>
        <v>17</v>
      </c>
      <c r="O223" s="57" t="str">
        <f t="shared" si="3"/>
        <v>Hybrid</v>
      </c>
      <c r="P223" s="53">
        <f>SUM('Demand Planning'!AB2220:AN2220)</f>
        <v>193</v>
      </c>
      <c r="Q223" s="58">
        <f>IFERROR('Demand Planning'!Y2226/J223,0)</f>
        <v>19.735940426698342</v>
      </c>
    </row>
    <row r="224" spans="1:17" ht="15" customHeight="1" x14ac:dyDescent="0.25">
      <c r="A224" s="50" t="str">
        <f>'Demand Planning'!A2228</f>
        <v>POL12754</v>
      </c>
      <c r="B224" s="50" t="str">
        <f>'Demand Planning'!B2228</f>
        <v>Polleo Isotonic Sports Drink 500g Pineapple Iced Tea</v>
      </c>
      <c r="C224" s="51" t="str">
        <f>'Demand Planning'!C2228</f>
        <v>SPORTSKA PREHRANA</v>
      </c>
      <c r="D224" s="51" t="str">
        <f>'Demand Planning'!D2228</f>
        <v>02 SILVER</v>
      </c>
      <c r="E224" s="52">
        <f>'Demand Planning'!Y2235</f>
        <v>28.46153846153846</v>
      </c>
      <c r="F224" s="52">
        <f>'Demand Planning'!Y2231</f>
        <v>0</v>
      </c>
      <c r="G224" s="52">
        <f>'Demand Planning'!Y2232</f>
        <v>0</v>
      </c>
      <c r="H224" s="52">
        <f>'Demand Planning'!Y2233</f>
        <v>0</v>
      </c>
      <c r="I224" s="53">
        <f>'Demand Planning'!W2236</f>
        <v>38.549999999999997</v>
      </c>
      <c r="J224" s="53">
        <f>'Demand Planning'!W2237</f>
        <v>36.387142857142862</v>
      </c>
      <c r="K224" s="54">
        <f>COUNTIF('Demand Planning'!B2230:AA2230,"&lt;="&amp;MAX('Demand Planning'!B2230:AA2230)*0.05)</f>
        <v>3</v>
      </c>
      <c r="L224" s="55">
        <f>IFERROR(STDEV('Demand Planning'!B2230:AA2230)/AVERAGE('Demand Planning'!B2230:AA2230),0)</f>
        <v>0.98855215050759582</v>
      </c>
      <c r="M224" s="56">
        <f>IFERROR((AVERAGE('Demand Planning'!T2230:AA2230)-AVERAGE('Demand Planning'!B2230:I2230))/AVERAGE('Demand Planning'!B2230:I2230),0)</f>
        <v>5.871428571428571</v>
      </c>
      <c r="N224" s="53">
        <f>IFERROR(ROUND(1.28*STDEV('Demand Planning'!B2230:AA2230),0),0)</f>
        <v>36</v>
      </c>
      <c r="O224" s="57" t="str">
        <f t="shared" si="3"/>
        <v>WMA-4</v>
      </c>
      <c r="P224" s="53">
        <f>SUM('Demand Planning'!AB2230:AN2230)</f>
        <v>426</v>
      </c>
      <c r="Q224" s="58">
        <f>IFERROR('Demand Planning'!Y2236/J224,0)</f>
        <v>29.13116878018138</v>
      </c>
    </row>
    <row r="225" spans="1:17" ht="15" customHeight="1" x14ac:dyDescent="0.25">
      <c r="A225" s="59" t="str">
        <f>'Demand Planning'!A2238</f>
        <v>ZOE12441</v>
      </c>
      <c r="B225" s="59" t="str">
        <f>'Demand Planning'!B2238</f>
        <v>ZOE Liquid Marine Collagen 5000 500ml</v>
      </c>
      <c r="C225" s="60" t="str">
        <f>'Demand Planning'!C2238</f>
        <v>SPORTSKA PREHRANA</v>
      </c>
      <c r="D225" s="60" t="str">
        <f>'Demand Planning'!D2238</f>
        <v>02 SILVER</v>
      </c>
      <c r="E225" s="61">
        <f>'Demand Planning'!Y2245</f>
        <v>24.5</v>
      </c>
      <c r="F225" s="61">
        <f>'Demand Planning'!Y2241</f>
        <v>0</v>
      </c>
      <c r="G225" s="61">
        <f>'Demand Planning'!Y2242</f>
        <v>0</v>
      </c>
      <c r="H225" s="61">
        <f>'Demand Planning'!Y2243</f>
        <v>0</v>
      </c>
      <c r="I225" s="53">
        <f>'Demand Planning'!W2246</f>
        <v>10.5</v>
      </c>
      <c r="J225" s="53">
        <f>'Demand Planning'!W2247</f>
        <v>13.944444444444445</v>
      </c>
      <c r="K225" s="54">
        <f>COUNTIF('Demand Planning'!B2240:AA2240,"&lt;="&amp;MAX('Demand Planning'!B2240:AA2240)*0.05)</f>
        <v>4</v>
      </c>
      <c r="L225" s="55">
        <f>IFERROR(STDEV('Demand Planning'!B2240:AA2240)/AVERAGE('Demand Planning'!B2240:AA2240),0)</f>
        <v>1.3085309426306055</v>
      </c>
      <c r="M225" s="56">
        <f>IFERROR((AVERAGE('Demand Planning'!T2240:AA2240)-AVERAGE('Demand Planning'!B2240:I2240))/AVERAGE('Demand Planning'!B2240:I2240),0)</f>
        <v>-0.70608108108108103</v>
      </c>
      <c r="N225" s="53">
        <f>IFERROR(ROUND(1.28*STDEV('Demand Planning'!B2240:AA2240),0),0)</f>
        <v>41</v>
      </c>
      <c r="O225" s="57" t="str">
        <f t="shared" si="3"/>
        <v>WMA-4</v>
      </c>
      <c r="P225" s="53">
        <f>SUM('Demand Planning'!AB2240:AN2240)</f>
        <v>149</v>
      </c>
      <c r="Q225" s="58">
        <f>IFERROR('Demand Planning'!Y2246/J225,0)</f>
        <v>93.800796812748999</v>
      </c>
    </row>
    <row r="226" spans="1:17" ht="15" customHeight="1" x14ac:dyDescent="0.25">
      <c r="A226" s="50" t="str">
        <f>'Demand Planning'!A2248</f>
        <v>SCM04312</v>
      </c>
      <c r="B226" s="50" t="str">
        <f>'Demand Planning'!B2248</f>
        <v>Hemocell 250g</v>
      </c>
      <c r="C226" s="51" t="str">
        <f>'Demand Planning'!C2248</f>
        <v>SPORTSKA PREHRANA</v>
      </c>
      <c r="D226" s="51" t="str">
        <f>'Demand Planning'!D2248</f>
        <v>02 SILVER</v>
      </c>
      <c r="E226" s="52">
        <f>'Demand Planning'!Y2255</f>
        <v>14.153846153846153</v>
      </c>
      <c r="F226" s="52">
        <f>'Demand Planning'!Y2251</f>
        <v>0</v>
      </c>
      <c r="G226" s="52">
        <f>'Demand Planning'!Y2252</f>
        <v>0</v>
      </c>
      <c r="H226" s="52">
        <f>'Demand Planning'!Y2253</f>
        <v>0</v>
      </c>
      <c r="I226" s="53">
        <f>'Demand Planning'!W2256</f>
        <v>6.5</v>
      </c>
      <c r="J226" s="53">
        <f>'Demand Planning'!W2257</f>
        <v>7.4047619047619051</v>
      </c>
      <c r="K226" s="54">
        <f>COUNTIF('Demand Planning'!B2250:AA2250,"&lt;="&amp;MAX('Demand Planning'!B2250:AA2250)*0.05)</f>
        <v>14</v>
      </c>
      <c r="L226" s="55">
        <f>IFERROR(STDEV('Demand Planning'!B2250:AA2250)/AVERAGE('Demand Planning'!B2250:AA2250),0)</f>
        <v>1.9647598303421914</v>
      </c>
      <c r="M226" s="56">
        <f>IFERROR((AVERAGE('Demand Planning'!T2250:AA2250)-AVERAGE('Demand Planning'!B2250:I2250))/AVERAGE('Demand Planning'!B2250:I2250),0)</f>
        <v>-0.46445497630331756</v>
      </c>
      <c r="N226" s="53">
        <f>IFERROR(ROUND(1.28*STDEV('Demand Planning'!B2250:AA2250),0),0)</f>
        <v>36</v>
      </c>
      <c r="O226" s="57" t="str">
        <f t="shared" si="3"/>
        <v>WMA-4</v>
      </c>
      <c r="P226" s="53">
        <f>SUM('Demand Planning'!AB2250:AN2250)</f>
        <v>120</v>
      </c>
      <c r="Q226" s="58">
        <f>IFERROR('Demand Planning'!Y2256/J226,0)</f>
        <v>28.090032154340836</v>
      </c>
    </row>
    <row r="227" spans="1:17" ht="15" customHeight="1" x14ac:dyDescent="0.25">
      <c r="A227" s="59" t="str">
        <f>'Demand Planning'!A2258</f>
        <v>ZOE12361</v>
      </c>
      <c r="B227" s="59" t="str">
        <f>'Demand Planning'!B2258</f>
        <v>ZOE Clear Hydrowhey 454g Summer Raspberry</v>
      </c>
      <c r="C227" s="60" t="str">
        <f>'Demand Planning'!C2258</f>
        <v>PROTEINI</v>
      </c>
      <c r="D227" s="60" t="str">
        <f>'Demand Planning'!D2258</f>
        <v>02 SILVER</v>
      </c>
      <c r="E227" s="61">
        <f>'Demand Planning'!Y2265</f>
        <v>14.192307692307692</v>
      </c>
      <c r="F227" s="61">
        <f>'Demand Planning'!Y2261</f>
        <v>0</v>
      </c>
      <c r="G227" s="61">
        <f>'Demand Planning'!Y2262</f>
        <v>0</v>
      </c>
      <c r="H227" s="61">
        <f>'Demand Planning'!Y2263</f>
        <v>0</v>
      </c>
      <c r="I227" s="53">
        <f>'Demand Planning'!W2266</f>
        <v>44.2</v>
      </c>
      <c r="J227" s="53">
        <f>'Demand Planning'!W2267</f>
        <v>39.32</v>
      </c>
      <c r="K227" s="54">
        <f>COUNTIF('Demand Planning'!B2260:AA2260,"&lt;="&amp;MAX('Demand Planning'!B2260:AA2260)*0.05)</f>
        <v>6</v>
      </c>
      <c r="L227" s="55">
        <f>IFERROR(STDEV('Demand Planning'!B2260:AA2260)/AVERAGE('Demand Planning'!B2260:AA2260),0)</f>
        <v>6.2301295798724921</v>
      </c>
      <c r="M227" s="56">
        <f>IFERROR((AVERAGE('Demand Planning'!T2260:AA2260)-AVERAGE('Demand Planning'!B2260:I2260))/AVERAGE('Demand Planning'!B2260:I2260),0)</f>
        <v>3.875</v>
      </c>
      <c r="N227" s="53">
        <f>IFERROR(ROUND(1.28*STDEV('Demand Planning'!B2260:AA2260),0),0)</f>
        <v>113</v>
      </c>
      <c r="O227" s="57" t="str">
        <f t="shared" si="3"/>
        <v>WMA-4</v>
      </c>
      <c r="P227" s="53">
        <f>SUM('Demand Planning'!AB2260:AN2260)</f>
        <v>585</v>
      </c>
      <c r="Q227" s="58">
        <f>IFERROR('Demand Planning'!Y2266/J227,0)</f>
        <v>13.504577822990845</v>
      </c>
    </row>
    <row r="228" spans="1:17" ht="15" customHeight="1" x14ac:dyDescent="0.25">
      <c r="A228" s="50" t="str">
        <f>'Demand Planning'!A2268</f>
        <v>POL09927</v>
      </c>
      <c r="B228" s="50" t="str">
        <f>'Demand Planning'!B2268</f>
        <v>Polleo Protein oatmeal 60g chocolate hazelnut</v>
      </c>
      <c r="C228" s="51" t="str">
        <f>'Demand Planning'!C2268</f>
        <v>BIO I SUPERFOODS</v>
      </c>
      <c r="D228" s="51" t="str">
        <f>'Demand Planning'!D2268</f>
        <v>02 SILVER</v>
      </c>
      <c r="E228" s="52">
        <f>'Demand Planning'!Y2275</f>
        <v>528.26923076923072</v>
      </c>
      <c r="F228" s="52">
        <f>'Demand Planning'!Y2271</f>
        <v>0</v>
      </c>
      <c r="G228" s="52">
        <f>'Demand Planning'!Y2272</f>
        <v>0</v>
      </c>
      <c r="H228" s="52">
        <f>'Demand Planning'!Y2273</f>
        <v>0</v>
      </c>
      <c r="I228" s="53">
        <f>'Demand Planning'!W2276</f>
        <v>497</v>
      </c>
      <c r="J228" s="53">
        <f>'Demand Planning'!W2277</f>
        <v>462.40952380952382</v>
      </c>
      <c r="K228" s="54">
        <f>COUNTIF('Demand Planning'!B2270:AA2270,"&lt;="&amp;MAX('Demand Planning'!B2270:AA2270)*0.05)</f>
        <v>6</v>
      </c>
      <c r="L228" s="55">
        <f>IFERROR(STDEV('Demand Planning'!B2270:AA2270)/AVERAGE('Demand Planning'!B2270:AA2270),0)</f>
        <v>1.0488739431810725</v>
      </c>
      <c r="M228" s="56">
        <f>IFERROR((AVERAGE('Demand Planning'!T2270:AA2270)-AVERAGE('Demand Planning'!B2270:I2270))/AVERAGE('Demand Planning'!B2270:I2270),0)</f>
        <v>0.18464172169234533</v>
      </c>
      <c r="N228" s="53">
        <f>IFERROR(ROUND(1.28*STDEV('Demand Planning'!B2270:AA2270),0),0)</f>
        <v>709</v>
      </c>
      <c r="O228" s="57" t="str">
        <f t="shared" si="3"/>
        <v>Hybrid</v>
      </c>
      <c r="P228" s="53">
        <f>SUM('Demand Planning'!AB2270:AN2270)</f>
        <v>6572</v>
      </c>
      <c r="Q228" s="58">
        <f>IFERROR('Demand Planning'!Y2276/J228,0)</f>
        <v>3.2373900685848453</v>
      </c>
    </row>
    <row r="229" spans="1:17" ht="15" customHeight="1" x14ac:dyDescent="0.25">
      <c r="A229" s="59" t="str">
        <f>'Demand Planning'!A2278</f>
        <v>GAR04752</v>
      </c>
      <c r="B229" s="59" t="str">
        <f>'Demand Planning'!B2278</f>
        <v>Fenix 8, 51 mm, AMOLED Sapphire, Carbon Gray DLC Tit., Black/Pebble Gray remen</v>
      </c>
      <c r="C229" s="60" t="str">
        <f>'Demand Planning'!C2278</f>
        <v>GADGETI</v>
      </c>
      <c r="D229" s="60" t="str">
        <f>'Demand Planning'!D2278</f>
        <v>02 SILVER</v>
      </c>
      <c r="E229" s="61">
        <f>'Demand Planning'!Y2285</f>
        <v>1.7692307692307692</v>
      </c>
      <c r="F229" s="61">
        <f>'Demand Planning'!Y2281</f>
        <v>0</v>
      </c>
      <c r="G229" s="61">
        <f>'Demand Planning'!Y2282</f>
        <v>0</v>
      </c>
      <c r="H229" s="61">
        <f>'Demand Planning'!Y2283</f>
        <v>0</v>
      </c>
      <c r="I229" s="53">
        <f>'Demand Planning'!W2286</f>
        <v>2.0499999999999998</v>
      </c>
      <c r="J229" s="53">
        <f>'Demand Planning'!W2287</f>
        <v>1.987446808510638</v>
      </c>
      <c r="K229" s="54">
        <f>COUNTIF('Demand Planning'!B2280:AA2280,"&lt;="&amp;MAX('Demand Planning'!B2280:AA2280)*0.05)</f>
        <v>7</v>
      </c>
      <c r="L229" s="55">
        <f>IFERROR(STDEV('Demand Planning'!B2280:AA2280)/AVERAGE('Demand Planning'!B2280:AA2280),0)</f>
        <v>0.96329616863486822</v>
      </c>
      <c r="M229" s="56">
        <f>IFERROR((AVERAGE('Demand Planning'!T2280:AA2280)-AVERAGE('Demand Planning'!B2280:I2280))/AVERAGE('Demand Planning'!B2280:I2280),0)</f>
        <v>-0.3125</v>
      </c>
      <c r="N229" s="53">
        <f>IFERROR(ROUND(1.28*STDEV('Demand Planning'!B2280:AA2280),0),0)</f>
        <v>2</v>
      </c>
      <c r="O229" s="57" t="str">
        <f t="shared" si="3"/>
        <v>WMA-4</v>
      </c>
      <c r="P229" s="53">
        <f>SUM('Demand Planning'!AB2280:AN2280)</f>
        <v>31</v>
      </c>
      <c r="Q229" s="58">
        <f>IFERROR('Demand Planning'!Y2286/J229,0)</f>
        <v>1.5094743603468581</v>
      </c>
    </row>
    <row r="230" spans="1:17" ht="15" customHeight="1" x14ac:dyDescent="0.25">
      <c r="A230" s="50" t="str">
        <f>'Demand Planning'!A2288</f>
        <v>SHM00006</v>
      </c>
      <c r="B230" s="50" t="str">
        <f>'Demand Planning'!B2288</f>
        <v>Shieldmixer Hero Pro Logo Black</v>
      </c>
      <c r="C230" s="51" t="str">
        <f>'Demand Planning'!C2288</f>
        <v>DRINKWARE I HOME</v>
      </c>
      <c r="D230" s="51" t="str">
        <f>'Demand Planning'!D2288</f>
        <v>02 SILVER</v>
      </c>
      <c r="E230" s="52">
        <f>'Demand Planning'!Y2295</f>
        <v>24.576923076923077</v>
      </c>
      <c r="F230" s="52">
        <f>'Demand Planning'!Y2291</f>
        <v>0</v>
      </c>
      <c r="G230" s="52">
        <f>'Demand Planning'!Y2292</f>
        <v>0</v>
      </c>
      <c r="H230" s="52">
        <f>'Demand Planning'!Y2293</f>
        <v>0</v>
      </c>
      <c r="I230" s="53">
        <f>'Demand Planning'!W2296</f>
        <v>18.600000000000001</v>
      </c>
      <c r="J230" s="53">
        <f>'Demand Planning'!W2297</f>
        <v>18.926666666666669</v>
      </c>
      <c r="K230" s="54">
        <f>COUNTIF('Demand Planning'!B2290:AA2290,"&lt;="&amp;MAX('Demand Planning'!B2290:AA2290)*0.05)</f>
        <v>1</v>
      </c>
      <c r="L230" s="55">
        <f>IFERROR(STDEV('Demand Planning'!B2290:AA2290)/AVERAGE('Demand Planning'!B2290:AA2290),0)</f>
        <v>0.78563080958302745</v>
      </c>
      <c r="M230" s="56">
        <f>IFERROR((AVERAGE('Demand Planning'!T2290:AA2290)-AVERAGE('Demand Planning'!B2290:I2290))/AVERAGE('Demand Planning'!B2290:I2290),0)</f>
        <v>-0.11467889908256881</v>
      </c>
      <c r="N230" s="53">
        <f>IFERROR(ROUND(1.28*STDEV('Demand Planning'!B2290:AA2290),0),0)</f>
        <v>25</v>
      </c>
      <c r="O230" s="57" t="str">
        <f t="shared" si="3"/>
        <v>Hybrid</v>
      </c>
      <c r="P230" s="53">
        <f>SUM('Demand Planning'!AB2290:AN2290)</f>
        <v>215</v>
      </c>
      <c r="Q230" s="58">
        <f>IFERROR('Demand Planning'!Y2296/J230,0)</f>
        <v>14.741106023247621</v>
      </c>
    </row>
    <row r="231" spans="1:17" ht="15" customHeight="1" x14ac:dyDescent="0.25">
      <c r="A231" s="59" t="str">
        <f>'Demand Planning'!A2298</f>
        <v>SCM04317</v>
      </c>
      <c r="B231" s="59" t="str">
        <f>'Demand Planning'!B2298</f>
        <v>100R Whey - 2 kg Čokolada</v>
      </c>
      <c r="C231" s="60" t="str">
        <f>'Demand Planning'!C2298</f>
        <v>PROTEINI</v>
      </c>
      <c r="D231" s="60" t="str">
        <f>'Demand Planning'!D2298</f>
        <v>02 SILVER</v>
      </c>
      <c r="E231" s="61">
        <f>'Demand Planning'!Y2305</f>
        <v>11.5</v>
      </c>
      <c r="F231" s="61">
        <f>'Demand Planning'!Y2301</f>
        <v>0</v>
      </c>
      <c r="G231" s="61">
        <f>'Demand Planning'!Y2302</f>
        <v>0</v>
      </c>
      <c r="H231" s="61">
        <f>'Demand Planning'!Y2303</f>
        <v>0</v>
      </c>
      <c r="I231" s="53">
        <f>'Demand Planning'!W2306</f>
        <v>8.1</v>
      </c>
      <c r="J231" s="53">
        <f>'Demand Planning'!W2307</f>
        <v>9.4646511627906982</v>
      </c>
      <c r="K231" s="54">
        <f>COUNTIF('Demand Planning'!B2300:AA2300,"&lt;="&amp;MAX('Demand Planning'!B2300:AA2300)*0.05)</f>
        <v>3</v>
      </c>
      <c r="L231" s="55">
        <f>IFERROR(STDEV('Demand Planning'!B2300:AA2300)/AVERAGE('Demand Planning'!B2300:AA2300),0)</f>
        <v>0.91374714085960984</v>
      </c>
      <c r="M231" s="56">
        <f>IFERROR((AVERAGE('Demand Planning'!T2300:AA2300)-AVERAGE('Demand Planning'!B2300:I2300))/AVERAGE('Demand Planning'!B2300:I2300),0)</f>
        <v>-0.45390070921985815</v>
      </c>
      <c r="N231" s="53">
        <f>IFERROR(ROUND(1.28*STDEV('Demand Planning'!B2300:AA2300),0),0)</f>
        <v>13</v>
      </c>
      <c r="O231" s="57" t="str">
        <f t="shared" si="3"/>
        <v>WMA-4</v>
      </c>
      <c r="P231" s="53">
        <f>SUM('Demand Planning'!AB2300:AN2300)</f>
        <v>94</v>
      </c>
      <c r="Q231" s="58">
        <f>IFERROR('Demand Planning'!Y2306/J231,0)</f>
        <v>16.693695021868397</v>
      </c>
    </row>
    <row r="232" spans="1:17" ht="15" customHeight="1" x14ac:dyDescent="0.25">
      <c r="A232" s="50" t="str">
        <f>'Demand Planning'!A2308</f>
        <v>POL09915</v>
      </c>
      <c r="B232" s="50" t="str">
        <f>'Demand Planning'!B2308</f>
        <v>Polleo Revive 1kg Lemon lime</v>
      </c>
      <c r="C232" s="51" t="str">
        <f>'Demand Planning'!C2308</f>
        <v>SPORTSKA PREHRANA</v>
      </c>
      <c r="D232" s="51" t="str">
        <f>'Demand Planning'!D2308</f>
        <v>02 SILVER</v>
      </c>
      <c r="E232" s="52">
        <f>'Demand Planning'!Y2315</f>
        <v>8.6923076923076916</v>
      </c>
      <c r="F232" s="52">
        <f>'Demand Planning'!Y2311</f>
        <v>0</v>
      </c>
      <c r="G232" s="52">
        <f>'Demand Planning'!Y2312</f>
        <v>0</v>
      </c>
      <c r="H232" s="52">
        <f>'Demand Planning'!Y2313</f>
        <v>0</v>
      </c>
      <c r="I232" s="53">
        <f>'Demand Planning'!W2316</f>
        <v>6.6749999999999998</v>
      </c>
      <c r="J232" s="53">
        <f>'Demand Planning'!W2317</f>
        <v>7.1707142857142863</v>
      </c>
      <c r="K232" s="54">
        <f>COUNTIF('Demand Planning'!B2310:AA2310,"&lt;="&amp;MAX('Demand Planning'!B2310:AA2310)*0.05)</f>
        <v>0</v>
      </c>
      <c r="L232" s="55">
        <f>IFERROR(STDEV('Demand Planning'!B2310:AA2310)/AVERAGE('Demand Planning'!B2310:AA2310),0)</f>
        <v>0.57177730092623602</v>
      </c>
      <c r="M232" s="56">
        <f>IFERROR((AVERAGE('Demand Planning'!T2310:AA2310)-AVERAGE('Demand Planning'!B2310:I2310))/AVERAGE('Demand Planning'!B2310:I2310),0)</f>
        <v>-0.17142857142857143</v>
      </c>
      <c r="N232" s="53">
        <f>IFERROR(ROUND(1.28*STDEV('Demand Planning'!B2310:AA2310),0),0)</f>
        <v>6</v>
      </c>
      <c r="O232" s="57" t="str">
        <f t="shared" si="3"/>
        <v>Hybrid</v>
      </c>
      <c r="P232" s="53">
        <f>SUM('Demand Planning'!AB2310:AN2310)</f>
        <v>91</v>
      </c>
      <c r="Q232" s="58">
        <f>IFERROR('Demand Planning'!Y2316/J232,0)</f>
        <v>6.1360693296145028</v>
      </c>
    </row>
    <row r="233" spans="1:17" ht="15" customHeight="1" x14ac:dyDescent="0.25">
      <c r="A233" s="59" t="str">
        <f>'Demand Planning'!A2318</f>
        <v>ON00283</v>
      </c>
      <c r="B233" s="59" t="str">
        <f>'Demand Planning'!B2318</f>
        <v>Serious Mass 5,45kg Vanilla</v>
      </c>
      <c r="C233" s="60" t="str">
        <f>'Demand Planning'!C2318</f>
        <v>SPORTSKA PREHRANA</v>
      </c>
      <c r="D233" s="60" t="str">
        <f>'Demand Planning'!D2318</f>
        <v>02 SILVER</v>
      </c>
      <c r="E233" s="61">
        <f>'Demand Planning'!Y2325</f>
        <v>4.1923076923076925</v>
      </c>
      <c r="F233" s="61">
        <f>'Demand Planning'!Y2321</f>
        <v>0</v>
      </c>
      <c r="G233" s="61">
        <f>'Demand Planning'!Y2322</f>
        <v>0</v>
      </c>
      <c r="H233" s="61">
        <f>'Demand Planning'!Y2323</f>
        <v>0</v>
      </c>
      <c r="I233" s="53">
        <f>'Demand Planning'!W2326</f>
        <v>3.3</v>
      </c>
      <c r="J233" s="53">
        <f>'Demand Planning'!W2327</f>
        <v>3.6482926829268294</v>
      </c>
      <c r="K233" s="54">
        <f>COUNTIF('Demand Planning'!B2320:AA2320,"&lt;="&amp;MAX('Demand Planning'!B2320:AA2320)*0.05)</f>
        <v>0</v>
      </c>
      <c r="L233" s="55">
        <f>IFERROR(STDEV('Demand Planning'!B2320:AA2320)/AVERAGE('Demand Planning'!B2320:AA2320),0)</f>
        <v>0.64011719320918081</v>
      </c>
      <c r="M233" s="56">
        <f>IFERROR((AVERAGE('Demand Planning'!T2320:AA2320)-AVERAGE('Demand Planning'!B2320:I2320))/AVERAGE('Demand Planning'!B2320:I2320),0)</f>
        <v>-0.44186046511627908</v>
      </c>
      <c r="N233" s="53">
        <f>IFERROR(ROUND(1.28*STDEV('Demand Planning'!B2320:AA2320),0),0)</f>
        <v>3</v>
      </c>
      <c r="O233" s="57" t="str">
        <f t="shared" si="3"/>
        <v>WMA-4</v>
      </c>
      <c r="P233" s="53">
        <f>SUM('Demand Planning'!AB2320:AN2320)</f>
        <v>39</v>
      </c>
      <c r="Q233" s="58">
        <f>IFERROR('Demand Planning'!Y2326/J233,0)</f>
        <v>10.14173017783126</v>
      </c>
    </row>
    <row r="234" spans="1:17" ht="15" customHeight="1" x14ac:dyDescent="0.25">
      <c r="A234" s="50" t="str">
        <f>'Demand Planning'!A2328</f>
        <v>POL04474</v>
      </c>
      <c r="B234" s="50" t="str">
        <f>'Demand Planning'!B2328</f>
        <v>Polleo BCAA 750 ml Orange- Lemon- Lime</v>
      </c>
      <c r="C234" s="51" t="str">
        <f>'Demand Planning'!C2328</f>
        <v>RTD &amp; SNACKS</v>
      </c>
      <c r="D234" s="51" t="str">
        <f>'Demand Planning'!D2328</f>
        <v>02 SILVER</v>
      </c>
      <c r="E234" s="52">
        <f>'Demand Planning'!Y2335</f>
        <v>628.53846153846155</v>
      </c>
      <c r="F234" s="52">
        <f>'Demand Planning'!Y2331</f>
        <v>0</v>
      </c>
      <c r="G234" s="52">
        <f>'Demand Planning'!Y2332</f>
        <v>0</v>
      </c>
      <c r="H234" s="52">
        <f>'Demand Planning'!Y2333</f>
        <v>0</v>
      </c>
      <c r="I234" s="53">
        <f>'Demand Planning'!W2336</f>
        <v>702.2</v>
      </c>
      <c r="J234" s="53">
        <f>'Demand Planning'!W2337</f>
        <v>649.52465116279063</v>
      </c>
      <c r="K234" s="54">
        <f>COUNTIF('Demand Planning'!B2330:AA2330,"&lt;="&amp;MAX('Demand Planning'!B2330:AA2330)*0.05)</f>
        <v>1</v>
      </c>
      <c r="L234" s="55">
        <f>IFERROR(STDEV('Demand Planning'!B2330:AA2330)/AVERAGE('Demand Planning'!B2330:AA2330),0)</f>
        <v>0.73127060130526611</v>
      </c>
      <c r="M234" s="56">
        <f>IFERROR((AVERAGE('Demand Planning'!T2330:AA2330)-AVERAGE('Demand Planning'!B2330:I2330))/AVERAGE('Demand Planning'!B2330:I2330),0)</f>
        <v>0.445286027506478</v>
      </c>
      <c r="N234" s="53">
        <f>IFERROR(ROUND(1.28*STDEV('Demand Planning'!B2330:AA2330),0),0)</f>
        <v>588</v>
      </c>
      <c r="O234" s="57" t="str">
        <f t="shared" si="3"/>
        <v>WMA-4</v>
      </c>
      <c r="P234" s="53">
        <f>SUM('Demand Planning'!AB2330:AN2330)</f>
        <v>9412</v>
      </c>
      <c r="Q234" s="58">
        <f>IFERROR('Demand Planning'!Y2336/J234,0)</f>
        <v>11.760908514133414</v>
      </c>
    </row>
    <row r="235" spans="1:17" ht="15" customHeight="1" x14ac:dyDescent="0.25">
      <c r="A235" s="59" t="str">
        <f>'Demand Planning'!A2338</f>
        <v>ON00217</v>
      </c>
      <c r="B235" s="59" t="str">
        <f>'Demand Planning'!B2338</f>
        <v>Amino Energy 270g orange cooler</v>
      </c>
      <c r="C235" s="60" t="str">
        <f>'Demand Planning'!C2338</f>
        <v>SPORTSKA PREHRANA</v>
      </c>
      <c r="D235" s="60" t="str">
        <f>'Demand Planning'!D2338</f>
        <v>02 SILVER</v>
      </c>
      <c r="E235" s="61">
        <f>'Demand Planning'!Y2345</f>
        <v>5.7307692307692308</v>
      </c>
      <c r="F235" s="61">
        <f>'Demand Planning'!Y2341</f>
        <v>0</v>
      </c>
      <c r="G235" s="61">
        <f>'Demand Planning'!Y2342</f>
        <v>0</v>
      </c>
      <c r="H235" s="61">
        <f>'Demand Planning'!Y2343</f>
        <v>0</v>
      </c>
      <c r="I235" s="53">
        <f>'Demand Planning'!W2346</f>
        <v>4.875</v>
      </c>
      <c r="J235" s="53">
        <f>'Demand Planning'!W2347</f>
        <v>5.1795454545454547</v>
      </c>
      <c r="K235" s="54">
        <f>COUNTIF('Demand Planning'!B2340:AA2340,"&lt;="&amp;MAX('Demand Planning'!B2340:AA2340)*0.05)</f>
        <v>1</v>
      </c>
      <c r="L235" s="55">
        <f>IFERROR(STDEV('Demand Planning'!B2340:AA2340)/AVERAGE('Demand Planning'!B2340:AA2340),0)</f>
        <v>0.5212929289117928</v>
      </c>
      <c r="M235" s="56">
        <f>IFERROR((AVERAGE('Demand Planning'!T2340:AA2340)-AVERAGE('Demand Planning'!B2340:I2340))/AVERAGE('Demand Planning'!B2340:I2340),0)</f>
        <v>-0.13793103448275862</v>
      </c>
      <c r="N235" s="53">
        <f>IFERROR(ROUND(1.28*STDEV('Demand Planning'!B2340:AA2340),0),0)</f>
        <v>4</v>
      </c>
      <c r="O235" s="57" t="str">
        <f t="shared" si="3"/>
        <v>Hybrid</v>
      </c>
      <c r="P235" s="53">
        <f>SUM('Demand Planning'!AB2340:AN2340)</f>
        <v>65</v>
      </c>
      <c r="Q235" s="58">
        <f>IFERROR('Demand Planning'!Y2346/J235,0)</f>
        <v>33.20754716981132</v>
      </c>
    </row>
    <row r="236" spans="1:17" ht="15" customHeight="1" x14ac:dyDescent="0.25">
      <c r="A236" s="50" t="str">
        <f>'Demand Planning'!A2348</f>
        <v>CEL11615</v>
      </c>
      <c r="B236" s="50" t="str">
        <f>'Demand Planning'!B2348</f>
        <v>C4 Energy Crb Twisted Limeade 500 ML</v>
      </c>
      <c r="C236" s="51" t="str">
        <f>'Demand Planning'!C2348</f>
        <v>RTD &amp; SNACKS</v>
      </c>
      <c r="D236" s="51" t="str">
        <f>'Demand Planning'!D2348</f>
        <v>02 SILVER</v>
      </c>
      <c r="E236" s="52">
        <f>'Demand Planning'!Y2355</f>
        <v>201.30769230769232</v>
      </c>
      <c r="F236" s="52">
        <f>'Demand Planning'!Y2351</f>
        <v>0</v>
      </c>
      <c r="G236" s="52">
        <f>'Demand Planning'!Y2352</f>
        <v>0</v>
      </c>
      <c r="H236" s="52">
        <f>'Demand Planning'!Y2353</f>
        <v>0</v>
      </c>
      <c r="I236" s="53">
        <f>'Demand Planning'!W2356</f>
        <v>240.1</v>
      </c>
      <c r="J236" s="53">
        <f>'Demand Planning'!W2357</f>
        <v>228.21238095238095</v>
      </c>
      <c r="K236" s="54">
        <f>COUNTIF('Demand Planning'!B2350:AA2350,"&lt;="&amp;MAX('Demand Planning'!B2350:AA2350)*0.05)</f>
        <v>0</v>
      </c>
      <c r="L236" s="55">
        <f>IFERROR(STDEV('Demand Planning'!B2350:AA2350)/AVERAGE('Demand Planning'!B2350:AA2350),0)</f>
        <v>0.4984000175421322</v>
      </c>
      <c r="M236" s="56">
        <f>IFERROR((AVERAGE('Demand Planning'!T2350:AA2350)-AVERAGE('Demand Planning'!B2350:I2350))/AVERAGE('Demand Planning'!B2350:I2350),0)</f>
        <v>0.21210061182868797</v>
      </c>
      <c r="N236" s="53">
        <f>IFERROR(ROUND(1.28*STDEV('Demand Planning'!B2350:AA2350),0),0)</f>
        <v>128</v>
      </c>
      <c r="O236" s="57" t="str">
        <f t="shared" si="3"/>
        <v>Hybrid</v>
      </c>
      <c r="P236" s="53">
        <f>SUM('Demand Planning'!AB2350:AN2350)</f>
        <v>2858</v>
      </c>
      <c r="Q236" s="58">
        <f>IFERROR('Demand Planning'!Y2356/J236,0)</f>
        <v>7.5631304173639426</v>
      </c>
    </row>
    <row r="237" spans="1:17" ht="15" customHeight="1" x14ac:dyDescent="0.25">
      <c r="A237" s="59" t="str">
        <f>'Demand Planning'!A2358</f>
        <v>POL09501</v>
      </c>
      <c r="B237" s="59" t="str">
        <f>'Demand Planning'!B2358</f>
        <v>Mumyo 60 tableta Numbers Are Good</v>
      </c>
      <c r="C237" s="60" t="str">
        <f>'Demand Planning'!C2358</f>
        <v>SPORTSKA PREHRANA</v>
      </c>
      <c r="D237" s="60" t="str">
        <f>'Demand Planning'!D2358</f>
        <v>02 SILVER</v>
      </c>
      <c r="E237" s="61">
        <f>'Demand Planning'!Y2365</f>
        <v>13.884615384615385</v>
      </c>
      <c r="F237" s="61">
        <f>'Demand Planning'!Y2361</f>
        <v>0</v>
      </c>
      <c r="G237" s="61">
        <f>'Demand Planning'!Y2362</f>
        <v>0</v>
      </c>
      <c r="H237" s="61">
        <f>'Demand Planning'!Y2363</f>
        <v>0</v>
      </c>
      <c r="I237" s="53">
        <f>'Demand Planning'!W2366</f>
        <v>10.8</v>
      </c>
      <c r="J237" s="53">
        <f>'Demand Planning'!W2367</f>
        <v>11.937142857142858</v>
      </c>
      <c r="K237" s="54">
        <f>COUNTIF('Demand Planning'!B2360:AA2360,"&lt;="&amp;MAX('Demand Planning'!B2360:AA2360)*0.05)</f>
        <v>0</v>
      </c>
      <c r="L237" s="55">
        <f>IFERROR(STDEV('Demand Planning'!B2360:AA2360)/AVERAGE('Demand Planning'!B2360:AA2360),0)</f>
        <v>0.48563530816333211</v>
      </c>
      <c r="M237" s="56">
        <f>IFERROR((AVERAGE('Demand Planning'!T2360:AA2360)-AVERAGE('Demand Planning'!B2360:I2360))/AVERAGE('Demand Planning'!B2360:I2360),0)</f>
        <v>-0.30534351145038169</v>
      </c>
      <c r="N237" s="53">
        <f>IFERROR(ROUND(1.28*STDEV('Demand Planning'!B2360:AA2360),0),0)</f>
        <v>9</v>
      </c>
      <c r="O237" s="57" t="str">
        <f t="shared" si="3"/>
        <v>WMA-4</v>
      </c>
      <c r="P237" s="53">
        <f>SUM('Demand Planning'!AB2360:AN2360)</f>
        <v>130</v>
      </c>
      <c r="Q237" s="58">
        <f>IFERROR('Demand Planning'!Y2366/J237,0)</f>
        <v>10.471517472474869</v>
      </c>
    </row>
    <row r="238" spans="1:17" ht="15" customHeight="1" x14ac:dyDescent="0.25">
      <c r="A238" s="50" t="str">
        <f>'Demand Planning'!A2368</f>
        <v>SHM00026</v>
      </c>
      <c r="B238" s="50" t="str">
        <f>'Demand Planning'!B2368</f>
        <v>Shieldmixer Hero Pro Batman Dark</v>
      </c>
      <c r="C238" s="51" t="str">
        <f>'Demand Planning'!C2368</f>
        <v>DRINKWARE I HOME</v>
      </c>
      <c r="D238" s="51" t="str">
        <f>'Demand Planning'!D2368</f>
        <v>02 SILVER</v>
      </c>
      <c r="E238" s="52">
        <f>'Demand Planning'!Y2375</f>
        <v>30.384615384615383</v>
      </c>
      <c r="F238" s="52">
        <f>'Demand Planning'!Y2371</f>
        <v>0</v>
      </c>
      <c r="G238" s="52">
        <f>'Demand Planning'!Y2372</f>
        <v>0</v>
      </c>
      <c r="H238" s="52">
        <f>'Demand Planning'!Y2373</f>
        <v>0</v>
      </c>
      <c r="I238" s="53">
        <f>'Demand Planning'!W2376</f>
        <v>17.7</v>
      </c>
      <c r="J238" s="53">
        <f>'Demand Planning'!W2377</f>
        <v>18.086666666666666</v>
      </c>
      <c r="K238" s="54">
        <f>COUNTIF('Demand Planning'!B2370:AA2370,"&lt;="&amp;MAX('Demand Planning'!B2370:AA2370)*0.05)</f>
        <v>2</v>
      </c>
      <c r="L238" s="55">
        <f>IFERROR(STDEV('Demand Planning'!B2370:AA2370)/AVERAGE('Demand Planning'!B2370:AA2370),0)</f>
        <v>1.2411767756832357</v>
      </c>
      <c r="M238" s="56">
        <f>IFERROR((AVERAGE('Demand Planning'!T2370:AA2370)-AVERAGE('Demand Planning'!B2370:I2370))/AVERAGE('Demand Planning'!B2370:I2370),0)</f>
        <v>-0.52522935779816515</v>
      </c>
      <c r="N238" s="53">
        <f>IFERROR(ROUND(1.28*STDEV('Demand Planning'!B2370:AA2370),0),0)</f>
        <v>48</v>
      </c>
      <c r="O238" s="57" t="str">
        <f t="shared" si="3"/>
        <v>WMA-4</v>
      </c>
      <c r="P238" s="53">
        <f>SUM('Demand Planning'!AB2370:AN2370)</f>
        <v>163</v>
      </c>
      <c r="Q238" s="58">
        <f>IFERROR('Demand Planning'!Y2376/J238,0)</f>
        <v>17.250276446737928</v>
      </c>
    </row>
    <row r="239" spans="1:17" ht="15" customHeight="1" x14ac:dyDescent="0.25">
      <c r="A239" s="59" t="str">
        <f>'Demand Planning'!A2378</f>
        <v>POL09779</v>
      </c>
      <c r="B239" s="59" t="str">
        <f>'Demand Planning'!B2378</f>
        <v>Polleo HydroX Micellar Casein 908g Double Chocolate Cream</v>
      </c>
      <c r="C239" s="60" t="str">
        <f>'Demand Planning'!C2378</f>
        <v>PROTEINI</v>
      </c>
      <c r="D239" s="60" t="str">
        <f>'Demand Planning'!D2378</f>
        <v>02 SILVER</v>
      </c>
      <c r="E239" s="61">
        <f>'Demand Planning'!Y2385</f>
        <v>10.461538461538462</v>
      </c>
      <c r="F239" s="61">
        <f>'Demand Planning'!Y2381</f>
        <v>0</v>
      </c>
      <c r="G239" s="61">
        <f>'Demand Planning'!Y2382</f>
        <v>0</v>
      </c>
      <c r="H239" s="61">
        <f>'Demand Planning'!Y2383</f>
        <v>0</v>
      </c>
      <c r="I239" s="53">
        <f>'Demand Planning'!W2386</f>
        <v>15.1</v>
      </c>
      <c r="J239" s="53">
        <f>'Demand Planning'!W2387</f>
        <v>13.011219512195121</v>
      </c>
      <c r="K239" s="54">
        <f>COUNTIF('Demand Planning'!B2380:AA2380,"&lt;="&amp;MAX('Demand Planning'!B2380:AA2380)*0.05)</f>
        <v>0</v>
      </c>
      <c r="L239" s="55">
        <f>IFERROR(STDEV('Demand Planning'!B2380:AA2380)/AVERAGE('Demand Planning'!B2380:AA2380),0)</f>
        <v>0.5698410814705166</v>
      </c>
      <c r="M239" s="56">
        <f>IFERROR((AVERAGE('Demand Planning'!T2380:AA2380)-AVERAGE('Demand Planning'!B2380:I2380))/AVERAGE('Demand Planning'!B2380:I2380),0)</f>
        <v>1.1886792452830188</v>
      </c>
      <c r="N239" s="53">
        <f>IFERROR(ROUND(1.28*STDEV('Demand Planning'!B2380:AA2380),0),0)</f>
        <v>8</v>
      </c>
      <c r="O239" s="57" t="str">
        <f t="shared" si="3"/>
        <v>WMA-4</v>
      </c>
      <c r="P239" s="53">
        <f>SUM('Demand Planning'!AB2380:AN2380)</f>
        <v>227</v>
      </c>
      <c r="Q239" s="58">
        <f>IFERROR('Demand Planning'!Y2386/J239,0)</f>
        <v>26.515577550331798</v>
      </c>
    </row>
    <row r="240" spans="1:17" ht="15" customHeight="1" x14ac:dyDescent="0.25">
      <c r="A240" s="50" t="str">
        <f>'Demand Planning'!A2388</f>
        <v>SHM00068</v>
      </c>
      <c r="B240" s="50" t="str">
        <f>'Demand Planning'!B2388</f>
        <v>DEFENDER, Polleo Logo White, 600 ml</v>
      </c>
      <c r="C240" s="51" t="str">
        <f>'Demand Planning'!C2388</f>
        <v>DRINKWARE I HOME</v>
      </c>
      <c r="D240" s="51" t="str">
        <f>'Demand Planning'!D2388</f>
        <v>02 SILVER</v>
      </c>
      <c r="E240" s="52">
        <f>'Demand Planning'!Y2395</f>
        <v>55.769230769230766</v>
      </c>
      <c r="F240" s="52">
        <f>'Demand Planning'!Y2391</f>
        <v>0</v>
      </c>
      <c r="G240" s="52">
        <f>'Demand Planning'!Y2392</f>
        <v>0</v>
      </c>
      <c r="H240" s="52">
        <f>'Demand Planning'!Y2393</f>
        <v>0</v>
      </c>
      <c r="I240" s="53">
        <f>'Demand Planning'!W2396</f>
        <v>69.7</v>
      </c>
      <c r="J240" s="53">
        <f>'Demand Planning'!W2397</f>
        <v>63.801395348837211</v>
      </c>
      <c r="K240" s="54">
        <f>COUNTIF('Demand Planning'!B2390:AA2390,"&lt;="&amp;MAX('Demand Planning'!B2390:AA2390)*0.05)</f>
        <v>0</v>
      </c>
      <c r="L240" s="55">
        <f>IFERROR(STDEV('Demand Planning'!B2390:AA2390)/AVERAGE('Demand Planning'!B2390:AA2390),0)</f>
        <v>0.31827693054701672</v>
      </c>
      <c r="M240" s="56">
        <f>IFERROR((AVERAGE('Demand Planning'!T2390:AA2390)-AVERAGE('Demand Planning'!B2390:I2390))/AVERAGE('Demand Planning'!B2390:I2390),0)</f>
        <v>0.15268817204301074</v>
      </c>
      <c r="N240" s="53">
        <f>IFERROR(ROUND(1.28*STDEV('Demand Planning'!B2390:AA2390),0),0)</f>
        <v>23</v>
      </c>
      <c r="O240" s="57" t="str">
        <f t="shared" si="3"/>
        <v>Hybrid</v>
      </c>
      <c r="P240" s="53">
        <f>SUM('Demand Planning'!AB2390:AN2390)</f>
        <v>969</v>
      </c>
      <c r="Q240" s="58">
        <f>IFERROR('Demand Planning'!Y2396/J240,0)</f>
        <v>24.983779606773926</v>
      </c>
    </row>
    <row r="241" spans="1:17" ht="15" customHeight="1" x14ac:dyDescent="0.25">
      <c r="A241" s="59" t="str">
        <f>'Demand Planning'!A2398</f>
        <v>ON00272</v>
      </c>
      <c r="B241" s="59" t="str">
        <f>'Demand Planning'!B2398</f>
        <v>Platinum Hydrowhey 1,6kg Vanilla Bean</v>
      </c>
      <c r="C241" s="60" t="str">
        <f>'Demand Planning'!C2398</f>
        <v>PROTEINI</v>
      </c>
      <c r="D241" s="60" t="str">
        <f>'Demand Planning'!D2398</f>
        <v>02 SILVER</v>
      </c>
      <c r="E241" s="61">
        <f>'Demand Planning'!Y2405</f>
        <v>9.7307692307692299</v>
      </c>
      <c r="F241" s="61">
        <f>'Demand Planning'!Y2401</f>
        <v>0</v>
      </c>
      <c r="G241" s="61">
        <f>'Demand Planning'!Y2402</f>
        <v>0</v>
      </c>
      <c r="H241" s="61">
        <f>'Demand Planning'!Y2403</f>
        <v>0</v>
      </c>
      <c r="I241" s="53">
        <f>'Demand Planning'!W2406</f>
        <v>11.6</v>
      </c>
      <c r="J241" s="53">
        <f>'Demand Planning'!W2407</f>
        <v>10.579047619047619</v>
      </c>
      <c r="K241" s="54">
        <f>COUNTIF('Demand Planning'!B2400:AA2400,"&lt;="&amp;MAX('Demand Planning'!B2400:AA2400)*0.05)</f>
        <v>1</v>
      </c>
      <c r="L241" s="55">
        <f>IFERROR(STDEV('Demand Planning'!B2400:AA2400)/AVERAGE('Demand Planning'!B2400:AA2400),0)</f>
        <v>0.5030811655449452</v>
      </c>
      <c r="M241" s="56">
        <f>IFERROR((AVERAGE('Demand Planning'!T2400:AA2400)-AVERAGE('Demand Planning'!B2400:I2400))/AVERAGE('Demand Planning'!B2400:I2400),0)</f>
        <v>0.17045454545454544</v>
      </c>
      <c r="N241" s="53">
        <f>IFERROR(ROUND(1.28*STDEV('Demand Planning'!B2400:AA2400),0),0)</f>
        <v>6</v>
      </c>
      <c r="O241" s="57" t="str">
        <f t="shared" si="3"/>
        <v>Hybrid</v>
      </c>
      <c r="P241" s="53">
        <f>SUM('Demand Planning'!AB2400:AN2400)</f>
        <v>130</v>
      </c>
      <c r="Q241" s="58">
        <f>IFERROR('Demand Planning'!Y2406/J241,0)</f>
        <v>6.4277997839395029</v>
      </c>
    </row>
    <row r="242" spans="1:17" ht="15" customHeight="1" x14ac:dyDescent="0.25">
      <c r="A242" s="50" t="str">
        <f>'Demand Planning'!A2408</f>
        <v>POL12880</v>
      </c>
      <c r="B242" s="50" t="str">
        <f>'Demand Planning'!B2408</f>
        <v>Polleo NextGen Protein 2 kg Vanilla</v>
      </c>
      <c r="C242" s="51" t="str">
        <f>'Demand Planning'!C2408</f>
        <v>PROTEINI</v>
      </c>
      <c r="D242" s="51" t="str">
        <f>'Demand Planning'!D2408</f>
        <v>02 SILVER</v>
      </c>
      <c r="E242" s="52">
        <f>'Demand Planning'!Y2415</f>
        <v>19.423076923076923</v>
      </c>
      <c r="F242" s="52">
        <f>'Demand Planning'!Y2411</f>
        <v>0</v>
      </c>
      <c r="G242" s="52">
        <f>'Demand Planning'!Y2412</f>
        <v>0</v>
      </c>
      <c r="H242" s="52">
        <f>'Demand Planning'!Y2413</f>
        <v>0</v>
      </c>
      <c r="I242" s="53">
        <f>'Demand Planning'!W2416</f>
        <v>18</v>
      </c>
      <c r="J242" s="53">
        <f>'Demand Planning'!W2417</f>
        <v>17.45</v>
      </c>
      <c r="K242" s="54">
        <f>COUNTIF('Demand Planning'!B2410:AA2410,"&lt;="&amp;MAX('Demand Planning'!B2410:AA2410)*0.05)</f>
        <v>11</v>
      </c>
      <c r="L242" s="55">
        <f>IFERROR(STDEV('Demand Planning'!B2410:AA2410)/AVERAGE('Demand Planning'!B2410:AA2410),0)</f>
        <v>1.4225690753836244</v>
      </c>
      <c r="M242" s="56">
        <f>IFERROR((AVERAGE('Demand Planning'!T2410:AA2410)-AVERAGE('Demand Planning'!B2410:I2410))/AVERAGE('Demand Planning'!B2410:I2410),0)</f>
        <v>0.34507042253521125</v>
      </c>
      <c r="N242" s="53">
        <f>IFERROR(ROUND(1.28*STDEV('Demand Planning'!B2410:AA2410),0),0)</f>
        <v>35</v>
      </c>
      <c r="O242" s="57" t="str">
        <f t="shared" si="3"/>
        <v>WMA-4</v>
      </c>
      <c r="P242" s="53">
        <f>SUM('Demand Planning'!AB2410:AN2410)</f>
        <v>628</v>
      </c>
      <c r="Q242" s="58">
        <f>IFERROR('Demand Planning'!Y2416/J242,0)</f>
        <v>34.040114613180521</v>
      </c>
    </row>
    <row r="243" spans="1:17" ht="15" customHeight="1" x14ac:dyDescent="0.25">
      <c r="A243" s="59" t="str">
        <f>'Demand Planning'!A2418</f>
        <v>ON00230</v>
      </c>
      <c r="B243" s="59" t="str">
        <f>'Demand Planning'!B2418</f>
        <v>Glutamine 630g ON</v>
      </c>
      <c r="C243" s="60" t="str">
        <f>'Demand Planning'!C2418</f>
        <v>SPORTSKA PREHRANA</v>
      </c>
      <c r="D243" s="60" t="str">
        <f>'Demand Planning'!D2418</f>
        <v>02 SILVER</v>
      </c>
      <c r="E243" s="61">
        <f>'Demand Planning'!Y2425</f>
        <v>8.9230769230769234</v>
      </c>
      <c r="F243" s="61">
        <f>'Demand Planning'!Y2421</f>
        <v>0</v>
      </c>
      <c r="G243" s="61">
        <f>'Demand Planning'!Y2422</f>
        <v>0</v>
      </c>
      <c r="H243" s="61">
        <f>'Demand Planning'!Y2423</f>
        <v>0</v>
      </c>
      <c r="I243" s="53">
        <f>'Demand Planning'!W2426</f>
        <v>6.4</v>
      </c>
      <c r="J243" s="53">
        <f>'Demand Planning'!W2427</f>
        <v>7.04</v>
      </c>
      <c r="K243" s="54">
        <f>COUNTIF('Demand Planning'!B2420:AA2420,"&lt;="&amp;MAX('Demand Planning'!B2420:AA2420)*0.05)</f>
        <v>2</v>
      </c>
      <c r="L243" s="55">
        <f>IFERROR(STDEV('Demand Planning'!B2420:AA2420)/AVERAGE('Demand Planning'!B2420:AA2420),0)</f>
        <v>0.8362015641493683</v>
      </c>
      <c r="M243" s="56">
        <f>IFERROR((AVERAGE('Demand Planning'!T2420:AA2420)-AVERAGE('Demand Planning'!B2420:I2420))/AVERAGE('Demand Planning'!B2420:I2420),0)</f>
        <v>-6.8493150684931503E-2</v>
      </c>
      <c r="N243" s="53">
        <f>IFERROR(ROUND(1.28*STDEV('Demand Planning'!B2420:AA2420),0),0)</f>
        <v>10</v>
      </c>
      <c r="O243" s="57" t="str">
        <f t="shared" si="3"/>
        <v>Hybrid</v>
      </c>
      <c r="P243" s="53">
        <f>SUM('Demand Planning'!AB2420:AN2420)</f>
        <v>125</v>
      </c>
      <c r="Q243" s="58">
        <f>IFERROR('Demand Planning'!Y2426/J243,0)</f>
        <v>12.073863636363637</v>
      </c>
    </row>
    <row r="244" spans="1:17" ht="15" customHeight="1" x14ac:dyDescent="0.25">
      <c r="A244" s="50" t="str">
        <f>'Demand Planning'!A2428</f>
        <v>POL04475</v>
      </c>
      <c r="B244" s="50" t="str">
        <f>'Demand Planning'!B2428</f>
        <v>Polleo L-Carnitine 750 ml Pineapple</v>
      </c>
      <c r="C244" s="51" t="str">
        <f>'Demand Planning'!C2428</f>
        <v>RTD &amp; SNACKS</v>
      </c>
      <c r="D244" s="51" t="str">
        <f>'Demand Planning'!D2428</f>
        <v>02 SILVER</v>
      </c>
      <c r="E244" s="52">
        <f>'Demand Planning'!Y2435</f>
        <v>539.07692307692309</v>
      </c>
      <c r="F244" s="52">
        <f>'Demand Planning'!Y2431</f>
        <v>0</v>
      </c>
      <c r="G244" s="52">
        <f>'Demand Planning'!Y2432</f>
        <v>0</v>
      </c>
      <c r="H244" s="52">
        <f>'Demand Planning'!Y2433</f>
        <v>0</v>
      </c>
      <c r="I244" s="53">
        <f>'Demand Planning'!W2436</f>
        <v>700.61249999999995</v>
      </c>
      <c r="J244" s="53">
        <f>'Demand Planning'!W2437</f>
        <v>637.4375</v>
      </c>
      <c r="K244" s="54">
        <f>COUNTIF('Demand Planning'!B2430:AA2430,"&lt;="&amp;MAX('Demand Planning'!B2430:AA2430)*0.05)</f>
        <v>1</v>
      </c>
      <c r="L244" s="55">
        <f>IFERROR(STDEV('Demand Planning'!B2430:AA2430)/AVERAGE('Demand Planning'!B2430:AA2430),0)</f>
        <v>0.58662425546497066</v>
      </c>
      <c r="M244" s="56">
        <f>IFERROR((AVERAGE('Demand Planning'!T2430:AA2430)-AVERAGE('Demand Planning'!B2430:I2430))/AVERAGE('Demand Planning'!B2430:I2430),0)</f>
        <v>0.20126353790613719</v>
      </c>
      <c r="N244" s="53">
        <f>IFERROR(ROUND(1.28*STDEV('Demand Planning'!B2430:AA2430),0),0)</f>
        <v>405</v>
      </c>
      <c r="O244" s="57" t="str">
        <f t="shared" si="3"/>
        <v>Hybrid</v>
      </c>
      <c r="P244" s="53">
        <f>SUM('Demand Planning'!AB2430:AN2430)</f>
        <v>7631</v>
      </c>
      <c r="Q244" s="58">
        <f>IFERROR('Demand Planning'!Y2436/J244,0)</f>
        <v>43.786253554270026</v>
      </c>
    </row>
    <row r="245" spans="1:17" ht="15" customHeight="1" x14ac:dyDescent="0.25">
      <c r="A245" s="59" t="str">
        <f>'Demand Planning'!A2438</f>
        <v>POL09848</v>
      </c>
      <c r="B245" s="59" t="str">
        <f>'Demand Planning'!B2438</f>
        <v>Polleo Protein Woppers Break 21,5g chocolate</v>
      </c>
      <c r="C245" s="60" t="str">
        <f>'Demand Planning'!C2438</f>
        <v>RTD &amp; SNACKS</v>
      </c>
      <c r="D245" s="60" t="str">
        <f>'Demand Planning'!D2438</f>
        <v>02 SILVER</v>
      </c>
      <c r="E245" s="61">
        <f>'Demand Planning'!Y2445</f>
        <v>512.65384615384619</v>
      </c>
      <c r="F245" s="61">
        <f>'Demand Planning'!Y2441</f>
        <v>0</v>
      </c>
      <c r="G245" s="61">
        <f>'Demand Planning'!Y2442</f>
        <v>0</v>
      </c>
      <c r="H245" s="61">
        <f>'Demand Planning'!Y2443</f>
        <v>0</v>
      </c>
      <c r="I245" s="53">
        <f>'Demand Planning'!W2446</f>
        <v>771.6</v>
      </c>
      <c r="J245" s="53">
        <f>'Demand Planning'!W2447</f>
        <v>636.04235294117643</v>
      </c>
      <c r="K245" s="54">
        <f>COUNTIF('Demand Planning'!B2440:AA2440,"&lt;="&amp;MAX('Demand Planning'!B2440:AA2440)*0.05)</f>
        <v>1</v>
      </c>
      <c r="L245" s="55">
        <f>IFERROR(STDEV('Demand Planning'!B2440:AA2440)/AVERAGE('Demand Planning'!B2440:AA2440),0)</f>
        <v>1.0269125668654604</v>
      </c>
      <c r="M245" s="56">
        <f>IFERROR((AVERAGE('Demand Planning'!T2440:AA2440)-AVERAGE('Demand Planning'!B2440:I2440))/AVERAGE('Demand Planning'!B2440:I2440),0)</f>
        <v>0.86286549707602345</v>
      </c>
      <c r="N245" s="53">
        <f>IFERROR(ROUND(1.28*STDEV('Demand Planning'!B2440:AA2440),0),0)</f>
        <v>674</v>
      </c>
      <c r="O245" s="57" t="str">
        <f t="shared" si="3"/>
        <v>WMA-4</v>
      </c>
      <c r="P245" s="53">
        <f>SUM('Demand Planning'!AB2440:AN2440)</f>
        <v>5929</v>
      </c>
      <c r="Q245" s="58">
        <f>IFERROR('Demand Planning'!Y2446/J245,0)</f>
        <v>47.081770359354543</v>
      </c>
    </row>
    <row r="246" spans="1:17" ht="15" customHeight="1" x14ac:dyDescent="0.25">
      <c r="A246" s="50" t="str">
        <f>'Demand Planning'!A2448</f>
        <v>POL09856</v>
      </c>
      <c r="B246" s="50" t="str">
        <f>'Demand Planning'!B2448</f>
        <v>Polleo Potassium 120 tabs</v>
      </c>
      <c r="C246" s="51" t="str">
        <f>'Demand Planning'!C2448</f>
        <v>SPORTSKA PREHRANA</v>
      </c>
      <c r="D246" s="51" t="str">
        <f>'Demand Planning'!D2448</f>
        <v>02 SILVER</v>
      </c>
      <c r="E246" s="52">
        <f>'Demand Planning'!Y2455</f>
        <v>22.653846153846153</v>
      </c>
      <c r="F246" s="52">
        <f>'Demand Planning'!Y2451</f>
        <v>0</v>
      </c>
      <c r="G246" s="52">
        <f>'Demand Planning'!Y2452</f>
        <v>0</v>
      </c>
      <c r="H246" s="52">
        <f>'Demand Planning'!Y2453</f>
        <v>0</v>
      </c>
      <c r="I246" s="53">
        <f>'Demand Planning'!W2456</f>
        <v>18.5</v>
      </c>
      <c r="J246" s="53">
        <f>'Demand Planning'!W2457</f>
        <v>21.743478260869566</v>
      </c>
      <c r="K246" s="54">
        <f>COUNTIF('Demand Planning'!B2450:AA2450,"&lt;="&amp;MAX('Demand Planning'!B2450:AA2450)*0.05)</f>
        <v>1</v>
      </c>
      <c r="L246" s="55">
        <f>IFERROR(STDEV('Demand Planning'!B2450:AA2450)/AVERAGE('Demand Planning'!B2450:AA2450),0)</f>
        <v>2.8382552580614044</v>
      </c>
      <c r="M246" s="56">
        <f>IFERROR((AVERAGE('Demand Planning'!T2450:AA2450)-AVERAGE('Demand Planning'!B2450:I2450))/AVERAGE('Demand Planning'!B2450:I2450),0)</f>
        <v>-1.3050847457627119</v>
      </c>
      <c r="N246" s="53">
        <f>IFERROR(ROUND(1.28*STDEV('Demand Planning'!B2450:AA2450),0),0)</f>
        <v>82</v>
      </c>
      <c r="O246" s="57" t="str">
        <f t="shared" si="3"/>
        <v>WMA-4</v>
      </c>
      <c r="P246" s="53">
        <f>SUM('Demand Planning'!AB2450:AN2450)</f>
        <v>234</v>
      </c>
      <c r="Q246" s="58">
        <f>IFERROR('Demand Planning'!Y2456/J246,0)</f>
        <v>36.056788642271542</v>
      </c>
    </row>
    <row r="247" spans="1:17" ht="15" customHeight="1" x14ac:dyDescent="0.25">
      <c r="A247" s="59" t="str">
        <f>'Demand Planning'!A2458</f>
        <v>SHM00069</v>
      </c>
      <c r="B247" s="59" t="str">
        <f>'Demand Planning'!B2458</f>
        <v>DEFENDER, Polleo Logo Light Blue, 600 ml</v>
      </c>
      <c r="C247" s="60" t="str">
        <f>'Demand Planning'!C2458</f>
        <v>DRINKWARE I HOME</v>
      </c>
      <c r="D247" s="60" t="str">
        <f>'Demand Planning'!D2458</f>
        <v>02 SILVER</v>
      </c>
      <c r="E247" s="61">
        <f>'Demand Planning'!Y2465</f>
        <v>77.65384615384616</v>
      </c>
      <c r="F247" s="61">
        <f>'Demand Planning'!Y2461</f>
        <v>0</v>
      </c>
      <c r="G247" s="61">
        <f>'Demand Planning'!Y2462</f>
        <v>0</v>
      </c>
      <c r="H247" s="61">
        <f>'Demand Planning'!Y2463</f>
        <v>0</v>
      </c>
      <c r="I247" s="53">
        <f>'Demand Planning'!W2466</f>
        <v>86.4</v>
      </c>
      <c r="J247" s="53">
        <f>'Demand Planning'!W2467</f>
        <v>79.516190476190474</v>
      </c>
      <c r="K247" s="54">
        <f>COUNTIF('Demand Planning'!B2460:AA2460,"&lt;="&amp;MAX('Demand Planning'!B2460:AA2460)*0.05)</f>
        <v>1</v>
      </c>
      <c r="L247" s="55">
        <f>IFERROR(STDEV('Demand Planning'!B2460:AA2460)/AVERAGE('Demand Planning'!B2460:AA2460),0)</f>
        <v>0.61322494256238791</v>
      </c>
      <c r="M247" s="56">
        <f>IFERROR((AVERAGE('Demand Planning'!T2460:AA2460)-AVERAGE('Demand Planning'!B2460:I2460))/AVERAGE('Demand Planning'!B2460:I2460),0)</f>
        <v>0.30357142857142855</v>
      </c>
      <c r="N247" s="53">
        <f>IFERROR(ROUND(1.28*STDEV('Demand Planning'!B2460:AA2460),0),0)</f>
        <v>61</v>
      </c>
      <c r="O247" s="57" t="str">
        <f t="shared" si="3"/>
        <v>WMA-4</v>
      </c>
      <c r="P247" s="53">
        <f>SUM('Demand Planning'!AB2460:AN2460)</f>
        <v>1105</v>
      </c>
      <c r="Q247" s="58">
        <f>IFERROR('Demand Planning'!Y2466/J247,0)</f>
        <v>30.496933837972502</v>
      </c>
    </row>
    <row r="248" spans="1:17" ht="15" customHeight="1" x14ac:dyDescent="0.25">
      <c r="A248" s="50" t="str">
        <f>'Demand Planning'!A2468</f>
        <v>ZOE12403</v>
      </c>
      <c r="B248" s="50" t="str">
        <f>'Demand Planning'!B2468</f>
        <v>ZOE Daily Lift 60caps</v>
      </c>
      <c r="C248" s="51" t="str">
        <f>'Demand Planning'!C2468</f>
        <v>SPORTSKA PREHRANA</v>
      </c>
      <c r="D248" s="51" t="str">
        <f>'Demand Planning'!D2468</f>
        <v>02 SILVER</v>
      </c>
      <c r="E248" s="52">
        <f>'Demand Planning'!Y2475</f>
        <v>21.26923076923077</v>
      </c>
      <c r="F248" s="52">
        <f>'Demand Planning'!Y2471</f>
        <v>0</v>
      </c>
      <c r="G248" s="52">
        <f>'Demand Planning'!Y2472</f>
        <v>0</v>
      </c>
      <c r="H248" s="52">
        <f>'Demand Planning'!Y2473</f>
        <v>0</v>
      </c>
      <c r="I248" s="53">
        <f>'Demand Planning'!W2476</f>
        <v>5.3</v>
      </c>
      <c r="J248" s="53">
        <f>'Demand Planning'!W2477</f>
        <v>6.3088888888888892</v>
      </c>
      <c r="K248" s="54">
        <f>COUNTIF('Demand Planning'!B2470:AA2470,"&lt;="&amp;MAX('Demand Planning'!B2470:AA2470)*0.05)</f>
        <v>19</v>
      </c>
      <c r="L248" s="55">
        <f>IFERROR(STDEV('Demand Planning'!B2470:AA2470)/AVERAGE('Demand Planning'!B2470:AA2470),0)</f>
        <v>2.2909446988773414</v>
      </c>
      <c r="M248" s="56">
        <f>IFERROR((AVERAGE('Demand Planning'!T2470:AA2470)-AVERAGE('Demand Planning'!B2470:I2470))/AVERAGE('Demand Planning'!B2470:I2470),0)</f>
        <v>-0.68181818181818177</v>
      </c>
      <c r="N248" s="53">
        <f>IFERROR(ROUND(1.28*STDEV('Demand Planning'!B2470:AA2470),0),0)</f>
        <v>62</v>
      </c>
      <c r="O248" s="57" t="str">
        <f t="shared" si="3"/>
        <v>WMA-4</v>
      </c>
      <c r="P248" s="53">
        <f>SUM('Demand Planning'!AB2470:AN2470)</f>
        <v>86</v>
      </c>
      <c r="Q248" s="58">
        <f>IFERROR('Demand Planning'!Y2476/J248,0)</f>
        <v>29.323705530116236</v>
      </c>
    </row>
    <row r="249" spans="1:17" ht="15" customHeight="1" x14ac:dyDescent="0.25">
      <c r="A249" s="59" t="str">
        <f>'Demand Planning'!A2478</f>
        <v>SHM00172</v>
      </c>
      <c r="B249" s="59" t="str">
        <f>'Demand Planning'!B2478</f>
        <v>Shieldmixer Hero Pro GymHub</v>
      </c>
      <c r="C249" s="60" t="str">
        <f>'Demand Planning'!C2478</f>
        <v>DRINKWARE I HOME</v>
      </c>
      <c r="D249" s="60" t="str">
        <f>'Demand Planning'!D2478</f>
        <v>02 SILVER</v>
      </c>
      <c r="E249" s="61">
        <f>'Demand Planning'!Y2485</f>
        <v>25.23076923076923</v>
      </c>
      <c r="F249" s="61">
        <f>'Demand Planning'!Y2481</f>
        <v>0</v>
      </c>
      <c r="G249" s="61">
        <f>'Demand Planning'!Y2482</f>
        <v>0</v>
      </c>
      <c r="H249" s="61">
        <f>'Demand Planning'!Y2483</f>
        <v>0</v>
      </c>
      <c r="I249" s="53">
        <f>'Demand Planning'!W2486</f>
        <v>20.2</v>
      </c>
      <c r="J249" s="53">
        <f>'Demand Planning'!W2487</f>
        <v>18.032195121951219</v>
      </c>
      <c r="K249" s="54">
        <f>COUNTIF('Demand Planning'!B2480:AA2480,"&lt;="&amp;MAX('Demand Planning'!B2480:AA2480)*0.05)</f>
        <v>9</v>
      </c>
      <c r="L249" s="55">
        <f>IFERROR(STDEV('Demand Planning'!B2480:AA2480)/AVERAGE('Demand Planning'!B2480:AA2480),0)</f>
        <v>1.9077593289895918</v>
      </c>
      <c r="M249" s="56">
        <f>IFERROR((AVERAGE('Demand Planning'!T2480:AA2480)-AVERAGE('Demand Planning'!B2480:I2480))/AVERAGE('Demand Planning'!B2480:I2480),0)</f>
        <v>-0.64032697547683926</v>
      </c>
      <c r="N249" s="53">
        <f>IFERROR(ROUND(1.28*STDEV('Demand Planning'!B2480:AA2480),0),0)</f>
        <v>62</v>
      </c>
      <c r="O249" s="57" t="str">
        <f t="shared" si="3"/>
        <v>WMA-4</v>
      </c>
      <c r="P249" s="53">
        <f>SUM('Demand Planning'!AB2480:AN2480)</f>
        <v>247</v>
      </c>
      <c r="Q249" s="58">
        <f>IFERROR('Demand Planning'!Y2486/J249,0)</f>
        <v>33.828382838283829</v>
      </c>
    </row>
    <row r="250" spans="1:17" ht="15" customHeight="1" x14ac:dyDescent="0.25">
      <c r="A250" s="50" t="str">
        <f>'Demand Planning'!A2488</f>
        <v>POL12833</v>
      </c>
      <c r="B250" s="50" t="str">
        <f>'Demand Planning'!B2488</f>
        <v>Polleo Bulk Gainer 1kg Chocolate</v>
      </c>
      <c r="C250" s="51" t="str">
        <f>'Demand Planning'!C2488</f>
        <v>SPORTSKA PREHRANA</v>
      </c>
      <c r="D250" s="51" t="str">
        <f>'Demand Planning'!D2488</f>
        <v>02 SILVER</v>
      </c>
      <c r="E250" s="52">
        <f>'Demand Planning'!Y2495</f>
        <v>26.653846153846153</v>
      </c>
      <c r="F250" s="52">
        <f>'Demand Planning'!Y2491</f>
        <v>0</v>
      </c>
      <c r="G250" s="52">
        <f>'Demand Planning'!Y2492</f>
        <v>0</v>
      </c>
      <c r="H250" s="52">
        <f>'Demand Planning'!Y2493</f>
        <v>0</v>
      </c>
      <c r="I250" s="53">
        <f>'Demand Planning'!W2496</f>
        <v>25.05</v>
      </c>
      <c r="J250" s="53">
        <f>'Demand Planning'!W2497</f>
        <v>23.645384615384614</v>
      </c>
      <c r="K250" s="54">
        <f>COUNTIF('Demand Planning'!B2490:AA2490,"&lt;="&amp;MAX('Demand Planning'!B2490:AA2490)*0.05)</f>
        <v>0</v>
      </c>
      <c r="L250" s="55">
        <f>IFERROR(STDEV('Demand Planning'!B2490:AA2490)/AVERAGE('Demand Planning'!B2490:AA2490),0)</f>
        <v>0.6944743645285143</v>
      </c>
      <c r="M250" s="56">
        <f>IFERROR((AVERAGE('Demand Planning'!T2490:AA2490)-AVERAGE('Demand Planning'!B2490:I2490))/AVERAGE('Demand Planning'!B2490:I2490),0)</f>
        <v>1.1372549019607843</v>
      </c>
      <c r="N250" s="53">
        <f>IFERROR(ROUND(1.28*STDEV('Demand Planning'!B2490:AA2490),0),0)</f>
        <v>24</v>
      </c>
      <c r="O250" s="57" t="str">
        <f t="shared" si="3"/>
        <v>WMA-4</v>
      </c>
      <c r="P250" s="53">
        <f>SUM('Demand Planning'!AB2490:AN2490)</f>
        <v>970</v>
      </c>
      <c r="Q250" s="58">
        <f>IFERROR('Demand Planning'!Y2496/J250,0)</f>
        <v>0</v>
      </c>
    </row>
    <row r="251" spans="1:17" ht="15" customHeight="1" x14ac:dyDescent="0.25">
      <c r="A251" s="59" t="str">
        <f>'Demand Planning'!A2498</f>
        <v>GAR04749</v>
      </c>
      <c r="B251" s="59" t="str">
        <f>'Demand Planning'!B2498</f>
        <v>Fenix 8, 47 mm, AMOLED Sapphire Tit., Spark Orange/Graphite remen</v>
      </c>
      <c r="C251" s="60" t="str">
        <f>'Demand Planning'!C2498</f>
        <v>GADGETI</v>
      </c>
      <c r="D251" s="60" t="str">
        <f>'Demand Planning'!D2498</f>
        <v>02 SILVER</v>
      </c>
      <c r="E251" s="61">
        <f>'Demand Planning'!Y2505</f>
        <v>1.6923076923076923</v>
      </c>
      <c r="F251" s="61">
        <f>'Demand Planning'!Y2501</f>
        <v>0</v>
      </c>
      <c r="G251" s="61">
        <f>'Demand Planning'!Y2502</f>
        <v>0</v>
      </c>
      <c r="H251" s="61">
        <f>'Demand Planning'!Y2503</f>
        <v>0</v>
      </c>
      <c r="I251" s="53">
        <f>'Demand Planning'!W2506</f>
        <v>2.2000000000000002</v>
      </c>
      <c r="J251" s="53">
        <f>'Demand Planning'!W2507</f>
        <v>1.9104761904761904</v>
      </c>
      <c r="K251" s="54">
        <f>COUNTIF('Demand Planning'!B2500:AA2500,"&lt;="&amp;MAX('Demand Planning'!B2500:AA2500)*0.05)</f>
        <v>6</v>
      </c>
      <c r="L251" s="55">
        <f>IFERROR(STDEV('Demand Planning'!B2500:AA2500)/AVERAGE('Demand Planning'!B2500:AA2500),0)</f>
        <v>0.94203928608573728</v>
      </c>
      <c r="M251" s="56">
        <f>IFERROR((AVERAGE('Demand Planning'!T2500:AA2500)-AVERAGE('Demand Planning'!B2500:I2500))/AVERAGE('Demand Planning'!B2500:I2500),0)</f>
        <v>-0.55555555555555558</v>
      </c>
      <c r="N251" s="53">
        <f>IFERROR(ROUND(1.28*STDEV('Demand Planning'!B2500:AA2500),0),0)</f>
        <v>2</v>
      </c>
      <c r="O251" s="57" t="str">
        <f t="shared" si="3"/>
        <v>WMA-4</v>
      </c>
      <c r="P251" s="53">
        <f>SUM('Demand Planning'!AB2500:AN2500)</f>
        <v>13</v>
      </c>
      <c r="Q251" s="58">
        <f>IFERROR('Demand Planning'!Y2506/J251,0)</f>
        <v>1.5702891326021935</v>
      </c>
    </row>
    <row r="252" spans="1:17" ht="15" customHeight="1" x14ac:dyDescent="0.25">
      <c r="A252" s="50" t="str">
        <f>'Demand Planning'!A2508</f>
        <v>SHM00070</v>
      </c>
      <c r="B252" s="50" t="str">
        <f>'Demand Planning'!B2508</f>
        <v>DEFENDER, Polleo Logo Black, 600 ml</v>
      </c>
      <c r="C252" s="51" t="str">
        <f>'Demand Planning'!C2508</f>
        <v>DRINKWARE I HOME</v>
      </c>
      <c r="D252" s="51" t="str">
        <f>'Demand Planning'!D2508</f>
        <v>02 SILVER</v>
      </c>
      <c r="E252" s="52">
        <f>'Demand Planning'!Y2515</f>
        <v>55.53846153846154</v>
      </c>
      <c r="F252" s="52">
        <f>'Demand Planning'!Y2511</f>
        <v>0</v>
      </c>
      <c r="G252" s="52">
        <f>'Demand Planning'!Y2512</f>
        <v>0</v>
      </c>
      <c r="H252" s="52">
        <f>'Demand Planning'!Y2513</f>
        <v>0</v>
      </c>
      <c r="I252" s="53">
        <f>'Demand Planning'!W2516</f>
        <v>67.3</v>
      </c>
      <c r="J252" s="53">
        <f>'Demand Planning'!W2517</f>
        <v>61.160487804878045</v>
      </c>
      <c r="K252" s="54">
        <f>COUNTIF('Demand Planning'!B2510:AA2510,"&lt;="&amp;MAX('Demand Planning'!B2510:AA2510)*0.05)</f>
        <v>0</v>
      </c>
      <c r="L252" s="55">
        <f>IFERROR(STDEV('Demand Planning'!B2510:AA2510)/AVERAGE('Demand Planning'!B2510:AA2510),0)</f>
        <v>0.31988019641783466</v>
      </c>
      <c r="M252" s="56">
        <f>IFERROR((AVERAGE('Demand Planning'!T2510:AA2510)-AVERAGE('Demand Planning'!B2510:I2510))/AVERAGE('Demand Planning'!B2510:I2510),0)</f>
        <v>6.7245119305856832E-2</v>
      </c>
      <c r="N252" s="53">
        <f>IFERROR(ROUND(1.28*STDEV('Demand Planning'!B2510:AA2510),0),0)</f>
        <v>23</v>
      </c>
      <c r="O252" s="57" t="str">
        <f t="shared" si="3"/>
        <v>Hybrid</v>
      </c>
      <c r="P252" s="53">
        <f>SUM('Demand Planning'!AB2510:AN2510)</f>
        <v>726</v>
      </c>
      <c r="Q252" s="58">
        <f>IFERROR('Demand Planning'!Y2516/J252,0)</f>
        <v>34.02523548600643</v>
      </c>
    </row>
    <row r="253" spans="1:17" ht="15" customHeight="1" x14ac:dyDescent="0.25">
      <c r="A253" s="59" t="str">
        <f>'Demand Planning'!A2518</f>
        <v>ATC06521</v>
      </c>
      <c r="B253" s="59" t="str">
        <f>'Demand Planning'!B2518</f>
        <v>Girja gumirana 24 kg Atleticore</v>
      </c>
      <c r="C253" s="60" t="str">
        <f>'Demand Planning'!C2518</f>
        <v>FITNESS OPREMA</v>
      </c>
      <c r="D253" s="60" t="str">
        <f>'Demand Planning'!D2518</f>
        <v>02 SILVER</v>
      </c>
      <c r="E253" s="61">
        <f>'Demand Planning'!Y2525</f>
        <v>4.6538461538461542</v>
      </c>
      <c r="F253" s="61">
        <f>'Demand Planning'!Y2521</f>
        <v>0</v>
      </c>
      <c r="G253" s="61">
        <f>'Demand Planning'!Y2522</f>
        <v>0</v>
      </c>
      <c r="H253" s="61">
        <f>'Demand Planning'!Y2523</f>
        <v>0</v>
      </c>
      <c r="I253" s="53">
        <f>'Demand Planning'!W2526</f>
        <v>1.875</v>
      </c>
      <c r="J253" s="53">
        <f>'Demand Planning'!W2527</f>
        <v>2.4989130434782609</v>
      </c>
      <c r="K253" s="54">
        <f>COUNTIF('Demand Planning'!B2520:AA2520,"&lt;="&amp;MAX('Demand Planning'!B2520:AA2520)*0.05)</f>
        <v>11</v>
      </c>
      <c r="L253" s="55">
        <f>IFERROR(STDEV('Demand Planning'!B2520:AA2520)/AVERAGE('Demand Planning'!B2520:AA2520),0)</f>
        <v>1.5847800797270424</v>
      </c>
      <c r="M253" s="56">
        <f>IFERROR((AVERAGE('Demand Planning'!T2520:AA2520)-AVERAGE('Demand Planning'!B2520:I2520))/AVERAGE('Demand Planning'!B2520:I2520),0)</f>
        <v>-0.78260869565217395</v>
      </c>
      <c r="N253" s="53">
        <f>IFERROR(ROUND(1.28*STDEV('Demand Planning'!B2520:AA2520),0),0)</f>
        <v>9</v>
      </c>
      <c r="O253" s="57" t="str">
        <f t="shared" si="3"/>
        <v>WMA-4</v>
      </c>
      <c r="P253" s="53">
        <f>SUM('Demand Planning'!AB2520:AN2520)</f>
        <v>0</v>
      </c>
      <c r="Q253" s="58">
        <f>IFERROR('Demand Planning'!Y2526/J253,0)</f>
        <v>0</v>
      </c>
    </row>
    <row r="254" spans="1:17" ht="15" customHeight="1" x14ac:dyDescent="0.25">
      <c r="A254" s="50" t="str">
        <f>'Demand Planning'!A2528</f>
        <v>ASF25801</v>
      </c>
      <c r="B254" s="50" t="str">
        <f>'Demand Planning'!B2528</f>
        <v>Sobni bicikl Assault AirBike Classic</v>
      </c>
      <c r="C254" s="51" t="str">
        <f>'Demand Planning'!C2528</f>
        <v>FITNESS OPREMA</v>
      </c>
      <c r="D254" s="51" t="str">
        <f>'Demand Planning'!D2528</f>
        <v>02 SILVER</v>
      </c>
      <c r="E254" s="52">
        <f>'Demand Planning'!Y2535</f>
        <v>0.88461538461538458</v>
      </c>
      <c r="F254" s="52">
        <f>'Demand Planning'!Y2531</f>
        <v>0</v>
      </c>
      <c r="G254" s="52">
        <f>'Demand Planning'!Y2532</f>
        <v>0</v>
      </c>
      <c r="H254" s="52">
        <f>'Demand Planning'!Y2533</f>
        <v>0</v>
      </c>
      <c r="I254" s="53">
        <f>'Demand Planning'!W2536</f>
        <v>0</v>
      </c>
      <c r="J254" s="53">
        <f>'Demand Planning'!W2537</f>
        <v>0.18775510204081636</v>
      </c>
      <c r="K254" s="54">
        <f>COUNTIF('Demand Planning'!B2530:AA2530,"&lt;="&amp;MAX('Demand Planning'!B2530:AA2530)*0.05)</f>
        <v>14</v>
      </c>
      <c r="L254" s="55">
        <f>IFERROR(STDEV('Demand Planning'!B2530:AA2530)/AVERAGE('Demand Planning'!B2530:AA2530),0)</f>
        <v>1.7017282441721513</v>
      </c>
      <c r="M254" s="56">
        <f>IFERROR((AVERAGE('Demand Planning'!T2530:AA2530)-AVERAGE('Demand Planning'!B2530:I2530))/AVERAGE('Demand Planning'!B2530:I2530),0)</f>
        <v>1.6666666666666667</v>
      </c>
      <c r="N254" s="53">
        <f>IFERROR(ROUND(1.28*STDEV('Demand Planning'!B2530:AA2530),0),0)</f>
        <v>2</v>
      </c>
      <c r="O254" s="57" t="str">
        <f t="shared" si="3"/>
        <v>WMA-4</v>
      </c>
      <c r="P254" s="53">
        <f>SUM('Demand Planning'!AB2530:AN2530)</f>
        <v>22</v>
      </c>
      <c r="Q254" s="58">
        <f>IFERROR('Demand Planning'!Y2536/J254,0)</f>
        <v>21.304347826086953</v>
      </c>
    </row>
    <row r="255" spans="1:17" ht="15" customHeight="1" x14ac:dyDescent="0.25">
      <c r="A255" s="59" t="str">
        <f>'Demand Planning'!A2538</f>
        <v>ON00554</v>
      </c>
      <c r="B255" s="59" t="str">
        <f>'Demand Planning'!B2538</f>
        <v>Platinum PWO Lime 380g</v>
      </c>
      <c r="C255" s="60" t="str">
        <f>'Demand Planning'!C2538</f>
        <v>SPORTSKA PREHRANA</v>
      </c>
      <c r="D255" s="60" t="str">
        <f>'Demand Planning'!D2538</f>
        <v>02 SILVER</v>
      </c>
      <c r="E255" s="61">
        <f>'Demand Planning'!Y2545</f>
        <v>6.2307692307692308</v>
      </c>
      <c r="F255" s="61">
        <f>'Demand Planning'!Y2541</f>
        <v>0</v>
      </c>
      <c r="G255" s="61">
        <f>'Demand Planning'!Y2542</f>
        <v>0</v>
      </c>
      <c r="H255" s="61">
        <f>'Demand Planning'!Y2543</f>
        <v>0</v>
      </c>
      <c r="I255" s="53">
        <f>'Demand Planning'!W2546</f>
        <v>7.5</v>
      </c>
      <c r="J255" s="53">
        <f>'Demand Planning'!W2547</f>
        <v>6.8243243243243246</v>
      </c>
      <c r="K255" s="54">
        <f>COUNTIF('Demand Planning'!B2540:AA2540,"&lt;="&amp;MAX('Demand Planning'!B2540:AA2540)*0.05)</f>
        <v>0</v>
      </c>
      <c r="L255" s="55">
        <f>IFERROR(STDEV('Demand Planning'!B2540:AA2540)/AVERAGE('Demand Planning'!B2540:AA2540),0)</f>
        <v>0.42172376902080139</v>
      </c>
      <c r="M255" s="56">
        <f>IFERROR((AVERAGE('Demand Planning'!T2540:AA2540)-AVERAGE('Demand Planning'!B2540:I2540))/AVERAGE('Demand Planning'!B2540:I2540),0)</f>
        <v>-0.14814814814814814</v>
      </c>
      <c r="N255" s="53">
        <f>IFERROR(ROUND(1.28*STDEV('Demand Planning'!B2540:AA2540),0),0)</f>
        <v>3</v>
      </c>
      <c r="O255" s="57" t="str">
        <f t="shared" si="3"/>
        <v>Hybrid</v>
      </c>
      <c r="P255" s="53">
        <f>SUM('Demand Planning'!AB2540:AN2540)</f>
        <v>85</v>
      </c>
      <c r="Q255" s="58">
        <f>IFERROR('Demand Planning'!Y2546/J255,0)</f>
        <v>12.455445544554456</v>
      </c>
    </row>
    <row r="256" spans="1:17" ht="15" customHeight="1" x14ac:dyDescent="0.25">
      <c r="A256" s="50" t="str">
        <f>'Demand Planning'!A2548</f>
        <v>ATC06517</v>
      </c>
      <c r="B256" s="50" t="str">
        <f>'Demand Planning'!B2548</f>
        <v>Girja gumirana 8 kg Atleticore</v>
      </c>
      <c r="C256" s="51" t="str">
        <f>'Demand Planning'!C2548</f>
        <v>FITNESS OPREMA</v>
      </c>
      <c r="D256" s="51" t="str">
        <f>'Demand Planning'!D2548</f>
        <v>02 SILVER</v>
      </c>
      <c r="E256" s="52">
        <f>'Demand Planning'!Y2555</f>
        <v>16.03846153846154</v>
      </c>
      <c r="F256" s="52">
        <f>'Demand Planning'!Y2551</f>
        <v>0</v>
      </c>
      <c r="G256" s="52">
        <f>'Demand Planning'!Y2552</f>
        <v>0</v>
      </c>
      <c r="H256" s="52">
        <f>'Demand Planning'!Y2553</f>
        <v>0</v>
      </c>
      <c r="I256" s="53">
        <f>'Demand Planning'!W2556</f>
        <v>8.0875000000000004</v>
      </c>
      <c r="J256" s="53">
        <f>'Demand Planning'!W2557</f>
        <v>11.271104651162791</v>
      </c>
      <c r="K256" s="54">
        <f>COUNTIF('Demand Planning'!B2550:AA2550,"&lt;="&amp;MAX('Demand Planning'!B2550:AA2550)*0.05)</f>
        <v>0</v>
      </c>
      <c r="L256" s="55">
        <f>IFERROR(STDEV('Demand Planning'!B2550:AA2550)/AVERAGE('Demand Planning'!B2550:AA2550),0)</f>
        <v>0.59998332246257879</v>
      </c>
      <c r="M256" s="56">
        <f>IFERROR((AVERAGE('Demand Planning'!T2550:AA2550)-AVERAGE('Demand Planning'!B2550:I2550))/AVERAGE('Demand Planning'!B2550:I2550),0)</f>
        <v>-0.10679611650485436</v>
      </c>
      <c r="N256" s="53">
        <f>IFERROR(ROUND(1.28*STDEV('Demand Planning'!B2550:AA2550),0),0)</f>
        <v>12</v>
      </c>
      <c r="O256" s="57" t="str">
        <f t="shared" si="3"/>
        <v>Hybrid</v>
      </c>
      <c r="P256" s="53">
        <f>SUM('Demand Planning'!AB2550:AN2550)</f>
        <v>38</v>
      </c>
      <c r="Q256" s="58">
        <f>IFERROR('Demand Planning'!Y2556/J256,0)</f>
        <v>0</v>
      </c>
    </row>
    <row r="257" spans="1:17" ht="15" customHeight="1" x14ac:dyDescent="0.25">
      <c r="A257" s="59" t="str">
        <f>'Demand Planning'!A2558</f>
        <v>POL12861</v>
      </c>
      <c r="B257" s="59" t="str">
        <f>'Demand Planning'!B2558</f>
        <v>Polleo L-Citrulline DL-Malate 250 g</v>
      </c>
      <c r="C257" s="60" t="str">
        <f>'Demand Planning'!C2558</f>
        <v>SPORTSKA PREHRANA</v>
      </c>
      <c r="D257" s="60" t="str">
        <f>'Demand Planning'!D2558</f>
        <v>02 SILVER</v>
      </c>
      <c r="E257" s="61">
        <f>'Demand Planning'!Y2565</f>
        <v>34.730769230769234</v>
      </c>
      <c r="F257" s="61">
        <f>'Demand Planning'!Y2561</f>
        <v>0</v>
      </c>
      <c r="G257" s="61">
        <f>'Demand Planning'!Y2562</f>
        <v>0</v>
      </c>
      <c r="H257" s="61">
        <f>'Demand Planning'!Y2563</f>
        <v>0</v>
      </c>
      <c r="I257" s="53">
        <f>'Demand Planning'!W2566</f>
        <v>52.15</v>
      </c>
      <c r="J257" s="53">
        <f>'Demand Planning'!W2567</f>
        <v>44.306666666666665</v>
      </c>
      <c r="K257" s="54">
        <f>COUNTIF('Demand Planning'!B2560:AA2560,"&lt;="&amp;MAX('Demand Planning'!B2560:AA2560)*0.05)</f>
        <v>4</v>
      </c>
      <c r="L257" s="55">
        <f>IFERROR(STDEV('Demand Planning'!B2560:AA2560)/AVERAGE('Demand Planning'!B2560:AA2560),0)</f>
        <v>0.79903554652527031</v>
      </c>
      <c r="M257" s="56">
        <f>IFERROR((AVERAGE('Demand Planning'!T2560:AA2560)-AVERAGE('Demand Planning'!B2560:I2560))/AVERAGE('Demand Planning'!B2560:I2560),0)</f>
        <v>1.441025641025641</v>
      </c>
      <c r="N257" s="53">
        <f>IFERROR(ROUND(1.28*STDEV('Demand Planning'!B2560:AA2560),0),0)</f>
        <v>36</v>
      </c>
      <c r="O257" s="57" t="str">
        <f t="shared" si="3"/>
        <v>WMA-4</v>
      </c>
      <c r="P257" s="53">
        <f>SUM('Demand Planning'!AB2560:AN2560)</f>
        <v>819</v>
      </c>
      <c r="Q257" s="58">
        <f>IFERROR('Demand Planning'!Y2566/J257,0)</f>
        <v>2.3021366235329523</v>
      </c>
    </row>
    <row r="258" spans="1:17" ht="15" customHeight="1" x14ac:dyDescent="0.25">
      <c r="A258" s="50" t="str">
        <f>'Demand Planning'!A2568</f>
        <v>UFC16122</v>
      </c>
      <c r="B258" s="50" t="str">
        <f>'Demand Planning'!B2568</f>
        <v>OPRO SELF-FIT GOLD UFC Braces Black Metal/Silver</v>
      </c>
      <c r="C258" s="51" t="str">
        <f>'Demand Planning'!C2568</f>
        <v>BORILAČKA OPREMA</v>
      </c>
      <c r="D258" s="51" t="str">
        <f>'Demand Planning'!D2568</f>
        <v>02 SILVER</v>
      </c>
      <c r="E258" s="52">
        <f>'Demand Planning'!Y2575</f>
        <v>14.346153846153847</v>
      </c>
      <c r="F258" s="52">
        <f>'Demand Planning'!Y2571</f>
        <v>0</v>
      </c>
      <c r="G258" s="52">
        <f>'Demand Planning'!Y2572</f>
        <v>0</v>
      </c>
      <c r="H258" s="52">
        <f>'Demand Planning'!Y2573</f>
        <v>0</v>
      </c>
      <c r="I258" s="53">
        <f>'Demand Planning'!W2576</f>
        <v>11.75</v>
      </c>
      <c r="J258" s="53">
        <f>'Demand Planning'!W2577</f>
        <v>12.561111111111112</v>
      </c>
      <c r="K258" s="54">
        <f>COUNTIF('Demand Planning'!B2570:AA2570,"&lt;="&amp;MAX('Demand Planning'!B2570:AA2570)*0.05)</f>
        <v>1</v>
      </c>
      <c r="L258" s="55">
        <f>IFERROR(STDEV('Demand Planning'!B2570:AA2570)/AVERAGE('Demand Planning'!B2570:AA2570),0)</f>
        <v>0.41070076024049168</v>
      </c>
      <c r="M258" s="56">
        <f>IFERROR((AVERAGE('Demand Planning'!T2570:AA2570)-AVERAGE('Demand Planning'!B2570:I2570))/AVERAGE('Demand Planning'!B2570:I2570),0)</f>
        <v>-0.32236842105263158</v>
      </c>
      <c r="N258" s="53">
        <f>IFERROR(ROUND(1.28*STDEV('Demand Planning'!B2570:AA2570),0),0)</f>
        <v>8</v>
      </c>
      <c r="O258" s="57" t="str">
        <f t="shared" ref="O258:O321" si="4">IF(L258&lt;0.3,"Clean RR",IF(OR(M258&gt;0.3,M258&lt;-0.3),"WMA-4","Hybrid"))</f>
        <v>WMA-4</v>
      </c>
      <c r="P258" s="53">
        <f>SUM('Demand Planning'!AB2570:AN2570)</f>
        <v>141</v>
      </c>
      <c r="Q258" s="58">
        <f>IFERROR('Demand Planning'!Y2576/J258,0)</f>
        <v>7.4038036267138434</v>
      </c>
    </row>
    <row r="259" spans="1:17" ht="15" customHeight="1" x14ac:dyDescent="0.25">
      <c r="A259" s="59" t="str">
        <f>'Demand Planning'!A2578</f>
        <v>SHM00078</v>
      </c>
      <c r="B259" s="59" t="str">
        <f>'Demand Planning'!B2578</f>
        <v>DEFENDER, Blood Sweat Repeat, 600 ml</v>
      </c>
      <c r="C259" s="60" t="str">
        <f>'Demand Planning'!C2578</f>
        <v>DRINKWARE I HOME</v>
      </c>
      <c r="D259" s="60" t="str">
        <f>'Demand Planning'!D2578</f>
        <v>02 SILVER</v>
      </c>
      <c r="E259" s="61">
        <f>'Demand Planning'!Y2585</f>
        <v>230.88461538461539</v>
      </c>
      <c r="F259" s="61">
        <f>'Demand Planning'!Y2581</f>
        <v>0</v>
      </c>
      <c r="G259" s="61">
        <f>'Demand Planning'!Y2582</f>
        <v>0</v>
      </c>
      <c r="H259" s="61">
        <f>'Demand Planning'!Y2583</f>
        <v>0</v>
      </c>
      <c r="I259" s="53">
        <f>'Demand Planning'!W2586</f>
        <v>34.200000000000003</v>
      </c>
      <c r="J259" s="53">
        <f>'Demand Planning'!W2587</f>
        <v>33.256363636363638</v>
      </c>
      <c r="K259" s="54">
        <f>COUNTIF('Demand Planning'!B2580:AA2580,"&lt;="&amp;MAX('Demand Planning'!B2580:AA2580)*0.05)</f>
        <v>25</v>
      </c>
      <c r="L259" s="55">
        <f>IFERROR(STDEV('Demand Planning'!B2580:AA2580)/AVERAGE('Demand Planning'!B2580:AA2580),0)</f>
        <v>4.4103286245416777</v>
      </c>
      <c r="M259" s="56">
        <f>IFERROR((AVERAGE('Demand Planning'!T2580:AA2580)-AVERAGE('Demand Planning'!B2580:I2580))/AVERAGE('Demand Planning'!B2580:I2580),0)</f>
        <v>0.47222222222222221</v>
      </c>
      <c r="N259" s="53">
        <f>IFERROR(ROUND(1.28*STDEV('Demand Planning'!B2580:AA2580),0),0)</f>
        <v>1303</v>
      </c>
      <c r="O259" s="57" t="str">
        <f t="shared" si="4"/>
        <v>WMA-4</v>
      </c>
      <c r="P259" s="53">
        <f>SUM('Demand Planning'!AB2580:AN2580)</f>
        <v>394</v>
      </c>
      <c r="Q259" s="58">
        <f>IFERROR('Demand Planning'!Y2586/J259,0)</f>
        <v>18.071729265759117</v>
      </c>
    </row>
    <row r="260" spans="1:17" ht="15" customHeight="1" x14ac:dyDescent="0.25">
      <c r="A260" s="50" t="str">
        <f>'Demand Planning'!A2588</f>
        <v>SHM00074</v>
      </c>
      <c r="B260" s="50" t="str">
        <f>'Demand Planning'!B2588</f>
        <v>DEFENDER, I'm Not Here To Talk, 600 ml</v>
      </c>
      <c r="C260" s="51" t="str">
        <f>'Demand Planning'!C2588</f>
        <v>DRINKWARE I HOME</v>
      </c>
      <c r="D260" s="51" t="str">
        <f>'Demand Planning'!D2588</f>
        <v>02 SILVER</v>
      </c>
      <c r="E260" s="52">
        <f>'Demand Planning'!Y2595</f>
        <v>142.11538461538461</v>
      </c>
      <c r="F260" s="52">
        <f>'Demand Planning'!Y2591</f>
        <v>0</v>
      </c>
      <c r="G260" s="52">
        <f>'Demand Planning'!Y2592</f>
        <v>0</v>
      </c>
      <c r="H260" s="52">
        <f>'Demand Planning'!Y2593</f>
        <v>0</v>
      </c>
      <c r="I260" s="53">
        <f>'Demand Planning'!W2596</f>
        <v>76.25</v>
      </c>
      <c r="J260" s="53">
        <f>'Demand Planning'!W2597</f>
        <v>73.958695652173915</v>
      </c>
      <c r="K260" s="54">
        <f>COUNTIF('Demand Planning'!B2590:AA2590,"&lt;="&amp;MAX('Demand Planning'!B2590:AA2590)*0.05)</f>
        <v>18</v>
      </c>
      <c r="L260" s="55">
        <f>IFERROR(STDEV('Demand Planning'!B2590:AA2590)/AVERAGE('Demand Planning'!B2590:AA2590),0)</f>
        <v>2.5168580854127542</v>
      </c>
      <c r="M260" s="56">
        <f>IFERROR((AVERAGE('Demand Planning'!T2590:AA2590)-AVERAGE('Demand Planning'!B2590:I2590))/AVERAGE('Demand Planning'!B2590:I2590),0)</f>
        <v>0.69865642994241839</v>
      </c>
      <c r="N260" s="53">
        <f>IFERROR(ROUND(1.28*STDEV('Demand Planning'!B2590:AA2590),0),0)</f>
        <v>458</v>
      </c>
      <c r="O260" s="57" t="str">
        <f t="shared" si="4"/>
        <v>WMA-4</v>
      </c>
      <c r="P260" s="53">
        <f>SUM('Demand Planning'!AB2590:AN2590)</f>
        <v>113</v>
      </c>
      <c r="Q260" s="58">
        <f>IFERROR('Demand Planning'!Y2596/J260,0)</f>
        <v>3.772375885482496</v>
      </c>
    </row>
    <row r="261" spans="1:17" ht="15" customHeight="1" x14ac:dyDescent="0.25">
      <c r="A261" s="59" t="str">
        <f>'Demand Planning'!A2598</f>
        <v>SCM04431</v>
      </c>
      <c r="B261" s="59" t="str">
        <f>'Demand Planning'!B2598</f>
        <v>Viper Black 1,8 kg Vanilla</v>
      </c>
      <c r="C261" s="60" t="str">
        <f>'Demand Planning'!C2598</f>
        <v>PROTEINI</v>
      </c>
      <c r="D261" s="60" t="str">
        <f>'Demand Planning'!D2598</f>
        <v>02 SILVER</v>
      </c>
      <c r="E261" s="61">
        <f>'Demand Planning'!Y2605</f>
        <v>6.2307692307692308</v>
      </c>
      <c r="F261" s="61">
        <f>'Demand Planning'!Y2601</f>
        <v>0</v>
      </c>
      <c r="G261" s="61">
        <f>'Demand Planning'!Y2602</f>
        <v>0</v>
      </c>
      <c r="H261" s="61">
        <f>'Demand Planning'!Y2603</f>
        <v>0</v>
      </c>
      <c r="I261" s="53">
        <f>'Demand Planning'!W2606</f>
        <v>4.25</v>
      </c>
      <c r="J261" s="53">
        <f>'Demand Planning'!W2607</f>
        <v>4.647297297297297</v>
      </c>
      <c r="K261" s="54">
        <f>COUNTIF('Demand Planning'!B2600:AA2600,"&lt;="&amp;MAX('Demand Planning'!B2600:AA2600)*0.05)</f>
        <v>1</v>
      </c>
      <c r="L261" s="55">
        <f>IFERROR(STDEV('Demand Planning'!B2600:AA2600)/AVERAGE('Demand Planning'!B2600:AA2600),0)</f>
        <v>0.71387494448706323</v>
      </c>
      <c r="M261" s="56">
        <f>IFERROR((AVERAGE('Demand Planning'!T2600:AA2600)-AVERAGE('Demand Planning'!B2600:I2600))/AVERAGE('Demand Planning'!B2600:I2600),0)</f>
        <v>-0.31818181818181818</v>
      </c>
      <c r="N261" s="53">
        <f>IFERROR(ROUND(1.28*STDEV('Demand Planning'!B2600:AA2600),0),0)</f>
        <v>6</v>
      </c>
      <c r="O261" s="57" t="str">
        <f t="shared" si="4"/>
        <v>WMA-4</v>
      </c>
      <c r="P261" s="53">
        <f>SUM('Demand Planning'!AB2600:AN2600)</f>
        <v>69</v>
      </c>
      <c r="Q261" s="58">
        <f>IFERROR('Demand Planning'!Y2606/J261,0)</f>
        <v>17.859842977609773</v>
      </c>
    </row>
    <row r="262" spans="1:17" ht="15" customHeight="1" x14ac:dyDescent="0.25">
      <c r="A262" s="50" t="str">
        <f>'Demand Planning'!A2608</f>
        <v>POL09711</v>
      </c>
      <c r="B262" s="50" t="str">
        <f>'Demand Planning'!B2608</f>
        <v>Polleo Zero Syrup 425ml Triple choco</v>
      </c>
      <c r="C262" s="51" t="str">
        <f>'Demand Planning'!C2608</f>
        <v>BIO I SUPERFOODS</v>
      </c>
      <c r="D262" s="51" t="str">
        <f>'Demand Planning'!D2608</f>
        <v>02 SILVER</v>
      </c>
      <c r="E262" s="52">
        <f>'Demand Planning'!Y2615</f>
        <v>67.769230769230774</v>
      </c>
      <c r="F262" s="52">
        <f>'Demand Planning'!Y2611</f>
        <v>0</v>
      </c>
      <c r="G262" s="52">
        <f>'Demand Planning'!Y2612</f>
        <v>0</v>
      </c>
      <c r="H262" s="52">
        <f>'Demand Planning'!Y2613</f>
        <v>0</v>
      </c>
      <c r="I262" s="53">
        <f>'Demand Planning'!W2616</f>
        <v>99.95</v>
      </c>
      <c r="J262" s="53">
        <f>'Demand Planning'!W2617</f>
        <v>86.403333333333336</v>
      </c>
      <c r="K262" s="54">
        <f>COUNTIF('Demand Planning'!B2610:AA2610,"&lt;="&amp;MAX('Demand Planning'!B2610:AA2610)*0.05)</f>
        <v>1</v>
      </c>
      <c r="L262" s="55">
        <f>IFERROR(STDEV('Demand Planning'!B2610:AA2610)/AVERAGE('Demand Planning'!B2610:AA2610),0)</f>
        <v>0.56600301233100991</v>
      </c>
      <c r="M262" s="56">
        <f>IFERROR((AVERAGE('Demand Planning'!T2610:AA2610)-AVERAGE('Demand Planning'!B2610:I2610))/AVERAGE('Demand Planning'!B2610:I2610),0)</f>
        <v>1.0492957746478873</v>
      </c>
      <c r="N262" s="53">
        <f>IFERROR(ROUND(1.28*STDEV('Demand Planning'!B2610:AA2610),0),0)</f>
        <v>49</v>
      </c>
      <c r="O262" s="57" t="str">
        <f t="shared" si="4"/>
        <v>WMA-4</v>
      </c>
      <c r="P262" s="53">
        <f>SUM('Demand Planning'!AB2610:AN2610)</f>
        <v>1495</v>
      </c>
      <c r="Q262" s="58">
        <f>IFERROR('Demand Planning'!Y2616/J262,0)</f>
        <v>26.468886231241079</v>
      </c>
    </row>
    <row r="263" spans="1:17" ht="15" customHeight="1" x14ac:dyDescent="0.25">
      <c r="A263" s="59" t="str">
        <f>'Demand Planning'!A2618</f>
        <v>ON00366</v>
      </c>
      <c r="B263" s="59" t="str">
        <f>'Demand Planning'!B2618</f>
        <v>Gold BCAA Train + Sustain 266g Strawberry Kiwi</v>
      </c>
      <c r="C263" s="60" t="str">
        <f>'Demand Planning'!C2618</f>
        <v>SPORTSKA PREHRANA</v>
      </c>
      <c r="D263" s="60" t="str">
        <f>'Demand Planning'!D2618</f>
        <v>02 SILVER</v>
      </c>
      <c r="E263" s="61">
        <f>'Demand Planning'!Y2625</f>
        <v>9.8076923076923084</v>
      </c>
      <c r="F263" s="61">
        <f>'Demand Planning'!Y2621</f>
        <v>0</v>
      </c>
      <c r="G263" s="61">
        <f>'Demand Planning'!Y2622</f>
        <v>0</v>
      </c>
      <c r="H263" s="61">
        <f>'Demand Planning'!Y2623</f>
        <v>0</v>
      </c>
      <c r="I263" s="53">
        <f>'Demand Planning'!W2626</f>
        <v>8.6999999999999993</v>
      </c>
      <c r="J263" s="53">
        <f>'Demand Planning'!W2627</f>
        <v>9.1933333333333334</v>
      </c>
      <c r="K263" s="54">
        <f>COUNTIF('Demand Planning'!B2620:AA2620,"&lt;="&amp;MAX('Demand Planning'!B2620:AA2620)*0.05)</f>
        <v>0</v>
      </c>
      <c r="L263" s="55">
        <f>IFERROR(STDEV('Demand Planning'!B2620:AA2620)/AVERAGE('Demand Planning'!B2620:AA2620),0)</f>
        <v>0.35906324361887609</v>
      </c>
      <c r="M263" s="56">
        <f>IFERROR((AVERAGE('Demand Planning'!T2620:AA2620)-AVERAGE('Demand Planning'!B2620:I2620))/AVERAGE('Demand Planning'!B2620:I2620),0)</f>
        <v>9.2105263157894732E-2</v>
      </c>
      <c r="N263" s="53">
        <f>IFERROR(ROUND(1.28*STDEV('Demand Planning'!B2620:AA2620),0),0)</f>
        <v>5</v>
      </c>
      <c r="O263" s="57" t="str">
        <f t="shared" si="4"/>
        <v>Hybrid</v>
      </c>
      <c r="P263" s="53">
        <f>SUM('Demand Planning'!AB2620:AN2620)</f>
        <v>122</v>
      </c>
      <c r="Q263" s="58">
        <f>IFERROR('Demand Planning'!Y2626/J263,0)</f>
        <v>10.442349528643945</v>
      </c>
    </row>
    <row r="264" spans="1:17" ht="15" customHeight="1" x14ac:dyDescent="0.25">
      <c r="A264" s="50" t="str">
        <f>'Demand Planning'!A2628</f>
        <v>UFC16118</v>
      </c>
      <c r="B264" s="50" t="str">
        <f>'Demand Planning'!B2628</f>
        <v>OPRO SELF-FIT GOLD UFC Black Metal/Gold</v>
      </c>
      <c r="C264" s="51" t="str">
        <f>'Demand Planning'!C2628</f>
        <v>BORILAČKA OPREMA</v>
      </c>
      <c r="D264" s="51" t="str">
        <f>'Demand Planning'!D2628</f>
        <v>02 SILVER</v>
      </c>
      <c r="E264" s="52">
        <f>'Demand Planning'!Y2635</f>
        <v>13.653846153846153</v>
      </c>
      <c r="F264" s="52">
        <f>'Demand Planning'!Y2631</f>
        <v>0</v>
      </c>
      <c r="G264" s="52">
        <f>'Demand Planning'!Y2632</f>
        <v>0</v>
      </c>
      <c r="H264" s="52">
        <f>'Demand Planning'!Y2633</f>
        <v>0</v>
      </c>
      <c r="I264" s="53">
        <f>'Demand Planning'!W2636</f>
        <v>12.3</v>
      </c>
      <c r="J264" s="53">
        <f>'Demand Planning'!W2637</f>
        <v>12.454285714285714</v>
      </c>
      <c r="K264" s="54">
        <f>COUNTIF('Demand Planning'!B2630:AA2630,"&lt;="&amp;MAX('Demand Planning'!B2630:AA2630)*0.05)</f>
        <v>0</v>
      </c>
      <c r="L264" s="55">
        <f>IFERROR(STDEV('Demand Planning'!B2630:AA2630)/AVERAGE('Demand Planning'!B2630:AA2630),0)</f>
        <v>0.46549054995009159</v>
      </c>
      <c r="M264" s="56">
        <f>IFERROR((AVERAGE('Demand Planning'!T2630:AA2630)-AVERAGE('Demand Planning'!B2630:I2630))/AVERAGE('Demand Planning'!B2630:I2630),0)</f>
        <v>-0.36301369863013699</v>
      </c>
      <c r="N264" s="53">
        <f>IFERROR(ROUND(1.28*STDEV('Demand Planning'!B2630:AA2630),0),0)</f>
        <v>8</v>
      </c>
      <c r="O264" s="57" t="str">
        <f t="shared" si="4"/>
        <v>WMA-4</v>
      </c>
      <c r="P264" s="53">
        <f>SUM('Demand Planning'!AB2630:AN2630)</f>
        <v>143</v>
      </c>
      <c r="Q264" s="58">
        <f>IFERROR('Demand Planning'!Y2636/J264,0)</f>
        <v>7.7081899518238135</v>
      </c>
    </row>
    <row r="265" spans="1:17" ht="15" customHeight="1" x14ac:dyDescent="0.25">
      <c r="A265" s="59" t="str">
        <f>'Demand Planning'!A2638</f>
        <v>GAR04685</v>
      </c>
      <c r="B265" s="59" t="str">
        <f>'Demand Planning'!B2638</f>
        <v>Fenix 7X PRO Sapphire SOLAR Carbon Gray DLC Titanium Black</v>
      </c>
      <c r="C265" s="60" t="str">
        <f>'Demand Planning'!C2638</f>
        <v>GADGETI</v>
      </c>
      <c r="D265" s="60" t="str">
        <f>'Demand Planning'!D2638</f>
        <v>02 SILVER</v>
      </c>
      <c r="E265" s="61">
        <f>'Demand Planning'!Y2645</f>
        <v>3.6923076923076925</v>
      </c>
      <c r="F265" s="61">
        <f>'Demand Planning'!Y2641</f>
        <v>0</v>
      </c>
      <c r="G265" s="61">
        <f>'Demand Planning'!Y2642</f>
        <v>0</v>
      </c>
      <c r="H265" s="61">
        <f>'Demand Planning'!Y2643</f>
        <v>0</v>
      </c>
      <c r="I265" s="53">
        <f>'Demand Planning'!W2646</f>
        <v>1.7</v>
      </c>
      <c r="J265" s="53">
        <f>'Demand Planning'!W2647</f>
        <v>2.350434782608696</v>
      </c>
      <c r="K265" s="54">
        <f>COUNTIF('Demand Planning'!B2640:AA2640,"&lt;="&amp;MAX('Demand Planning'!B2640:AA2640)*0.05)</f>
        <v>4</v>
      </c>
      <c r="L265" s="55">
        <f>IFERROR(STDEV('Demand Planning'!B2640:AA2640)/AVERAGE('Demand Planning'!B2640:AA2640),0)</f>
        <v>0.81347164124578497</v>
      </c>
      <c r="M265" s="56">
        <f>IFERROR((AVERAGE('Demand Planning'!T2640:AA2640)-AVERAGE('Demand Planning'!B2640:I2640))/AVERAGE('Demand Planning'!B2640:I2640),0)</f>
        <v>-0.6</v>
      </c>
      <c r="N265" s="53">
        <f>IFERROR(ROUND(1.28*STDEV('Demand Planning'!B2640:AA2640),0),0)</f>
        <v>4</v>
      </c>
      <c r="O265" s="57" t="str">
        <f t="shared" si="4"/>
        <v>WMA-4</v>
      </c>
      <c r="P265" s="53">
        <f>SUM('Demand Planning'!AB2640:AN2640)</f>
        <v>39</v>
      </c>
      <c r="Q265" s="58">
        <f>IFERROR('Demand Planning'!Y2646/J265,0)</f>
        <v>1.7018128005919346</v>
      </c>
    </row>
    <row r="266" spans="1:17" ht="15" customHeight="1" x14ac:dyDescent="0.25">
      <c r="A266" s="50" t="str">
        <f>'Demand Planning'!A2648</f>
        <v>ATC06613</v>
      </c>
      <c r="B266" s="50" t="str">
        <f>'Demand Planning'!B2648</f>
        <v>Latex band 2cm Level 3 narančasta Atleticore</v>
      </c>
      <c r="C266" s="51" t="str">
        <f>'Demand Planning'!C2648</f>
        <v>FITNESS OPREMA</v>
      </c>
      <c r="D266" s="51" t="str">
        <f>'Demand Planning'!D2648</f>
        <v>02 SILVER</v>
      </c>
      <c r="E266" s="52">
        <f>'Demand Planning'!Y2655</f>
        <v>10.653846153846153</v>
      </c>
      <c r="F266" s="52">
        <f>'Demand Planning'!Y2651</f>
        <v>0</v>
      </c>
      <c r="G266" s="52">
        <f>'Demand Planning'!Y2652</f>
        <v>0</v>
      </c>
      <c r="H266" s="52">
        <f>'Demand Planning'!Y2653</f>
        <v>0</v>
      </c>
      <c r="I266" s="53">
        <f>'Demand Planning'!W2656</f>
        <v>9.6999999999999993</v>
      </c>
      <c r="J266" s="53">
        <f>'Demand Planning'!W2657</f>
        <v>9.9711111111111101</v>
      </c>
      <c r="K266" s="54">
        <f>COUNTIF('Demand Planning'!B2650:AA2650,"&lt;="&amp;MAX('Demand Planning'!B2650:AA2650)*0.05)</f>
        <v>0</v>
      </c>
      <c r="L266" s="55">
        <f>IFERROR(STDEV('Demand Planning'!B2650:AA2650)/AVERAGE('Demand Planning'!B2650:AA2650),0)</f>
        <v>0.59597629035444932</v>
      </c>
      <c r="M266" s="56">
        <f>IFERROR((AVERAGE('Demand Planning'!T2650:AA2650)-AVERAGE('Demand Planning'!B2650:I2650))/AVERAGE('Demand Planning'!B2650:I2650),0)</f>
        <v>0.1875</v>
      </c>
      <c r="N266" s="53">
        <f>IFERROR(ROUND(1.28*STDEV('Demand Planning'!B2650:AA2650),0),0)</f>
        <v>8</v>
      </c>
      <c r="O266" s="57" t="str">
        <f t="shared" si="4"/>
        <v>Hybrid</v>
      </c>
      <c r="P266" s="53">
        <f>SUM('Demand Planning'!AB2650:AN2650)</f>
        <v>130</v>
      </c>
      <c r="Q266" s="58">
        <f>IFERROR('Demand Planning'!Y2656/J266,0)</f>
        <v>20.659683530198354</v>
      </c>
    </row>
    <row r="267" spans="1:17" ht="15" customHeight="1" x14ac:dyDescent="0.25">
      <c r="A267" s="59" t="str">
        <f>'Demand Planning'!A2658</f>
        <v>ON00500</v>
      </c>
      <c r="B267" s="59" t="str">
        <f>'Demand Planning'!B2658</f>
        <v>ON GS 100% Isolate 930g Vanilla</v>
      </c>
      <c r="C267" s="60" t="str">
        <f>'Demand Planning'!C2658</f>
        <v>PROTEINI</v>
      </c>
      <c r="D267" s="60" t="str">
        <f>'Demand Planning'!D2658</f>
        <v>02 SILVER</v>
      </c>
      <c r="E267" s="61">
        <f>'Demand Planning'!Y2665</f>
        <v>15.923076923076923</v>
      </c>
      <c r="F267" s="61">
        <f>'Demand Planning'!Y2661</f>
        <v>0</v>
      </c>
      <c r="G267" s="61">
        <f>'Demand Planning'!Y2662</f>
        <v>0</v>
      </c>
      <c r="H267" s="61">
        <f>'Demand Planning'!Y2663</f>
        <v>0</v>
      </c>
      <c r="I267" s="53">
        <f>'Demand Planning'!W2666</f>
        <v>14.487500000000001</v>
      </c>
      <c r="J267" s="53">
        <f>'Demand Planning'!W2667</f>
        <v>14.797261904761907</v>
      </c>
      <c r="K267" s="54">
        <f>COUNTIF('Demand Planning'!B2660:AA2660,"&lt;="&amp;MAX('Demand Planning'!B2660:AA2660)*0.05)</f>
        <v>2</v>
      </c>
      <c r="L267" s="55">
        <f>IFERROR(STDEV('Demand Planning'!B2660:AA2660)/AVERAGE('Demand Planning'!B2660:AA2660),0)</f>
        <v>0.67707894873606589</v>
      </c>
      <c r="M267" s="56">
        <f>IFERROR((AVERAGE('Demand Planning'!T2660:AA2660)-AVERAGE('Demand Planning'!B2660:I2660))/AVERAGE('Demand Planning'!B2660:I2660),0)</f>
        <v>0.17424242424242425</v>
      </c>
      <c r="N267" s="53">
        <f>IFERROR(ROUND(1.28*STDEV('Demand Planning'!B2660:AA2660),0),0)</f>
        <v>14</v>
      </c>
      <c r="O267" s="57" t="str">
        <f t="shared" si="4"/>
        <v>Hybrid</v>
      </c>
      <c r="P267" s="53">
        <f>SUM('Demand Planning'!AB2660:AN2660)</f>
        <v>200</v>
      </c>
      <c r="Q267" s="58">
        <f>IFERROR('Demand Planning'!Y2666/J267,0)</f>
        <v>10.272170687949023</v>
      </c>
    </row>
    <row r="268" spans="1:17" ht="15" customHeight="1" x14ac:dyDescent="0.25">
      <c r="A268" s="50" t="str">
        <f>'Demand Planning'!A2668</f>
        <v>SCM04426</v>
      </c>
      <c r="B268" s="50" t="str">
        <f>'Demand Planning'!B2668</f>
        <v>The Beef 1,8 kg Chocolate</v>
      </c>
      <c r="C268" s="51" t="str">
        <f>'Demand Planning'!C2668</f>
        <v>PROTEINI</v>
      </c>
      <c r="D268" s="51" t="str">
        <f>'Demand Planning'!D2668</f>
        <v>02 SILVER</v>
      </c>
      <c r="E268" s="52">
        <f>'Demand Planning'!Y2675</f>
        <v>5.3076923076923075</v>
      </c>
      <c r="F268" s="52">
        <f>'Demand Planning'!Y2671</f>
        <v>0</v>
      </c>
      <c r="G268" s="52">
        <f>'Demand Planning'!Y2672</f>
        <v>0</v>
      </c>
      <c r="H268" s="52">
        <f>'Demand Planning'!Y2673</f>
        <v>0</v>
      </c>
      <c r="I268" s="53">
        <f>'Demand Planning'!W2676</f>
        <v>6.1749999999999998</v>
      </c>
      <c r="J268" s="53">
        <f>'Demand Planning'!W2677</f>
        <v>5.4649999999999999</v>
      </c>
      <c r="K268" s="54">
        <f>COUNTIF('Demand Planning'!B2670:AA2670,"&lt;="&amp;MAX('Demand Planning'!B2670:AA2670)*0.05)</f>
        <v>4</v>
      </c>
      <c r="L268" s="55">
        <f>IFERROR(STDEV('Demand Planning'!B2670:AA2670)/AVERAGE('Demand Planning'!B2670:AA2670),0)</f>
        <v>0.86218120933082709</v>
      </c>
      <c r="M268" s="56">
        <f>IFERROR((AVERAGE('Demand Planning'!T2670:AA2670)-AVERAGE('Demand Planning'!B2670:I2670))/AVERAGE('Demand Planning'!B2670:I2670),0)</f>
        <v>1.9230769230769232E-2</v>
      </c>
      <c r="N268" s="53">
        <f>IFERROR(ROUND(1.28*STDEV('Demand Planning'!B2670:AA2670),0),0)</f>
        <v>6</v>
      </c>
      <c r="O268" s="57" t="str">
        <f t="shared" si="4"/>
        <v>Hybrid</v>
      </c>
      <c r="P268" s="53">
        <f>SUM('Demand Planning'!AB2670:AN2670)</f>
        <v>70</v>
      </c>
      <c r="Q268" s="58">
        <f>IFERROR('Demand Planning'!Y2676/J268,0)</f>
        <v>5.6724611161939613</v>
      </c>
    </row>
    <row r="269" spans="1:17" ht="15" customHeight="1" x14ac:dyDescent="0.25">
      <c r="A269" s="59" t="str">
        <f>'Demand Planning'!A2678</f>
        <v>ATC06638</v>
      </c>
      <c r="B269" s="59" t="str">
        <f>'Demand Planning'!B2678</f>
        <v>Trening prsluk Professional 30kg Atleticore</v>
      </c>
      <c r="C269" s="60" t="str">
        <f>'Demand Planning'!C2678</f>
        <v>FITNESS OPREMA</v>
      </c>
      <c r="D269" s="60" t="str">
        <f>'Demand Planning'!D2678</f>
        <v>02 SILVER</v>
      </c>
      <c r="E269" s="61">
        <f>'Demand Planning'!Y2685</f>
        <v>3.7307692307692308</v>
      </c>
      <c r="F269" s="61">
        <f>'Demand Planning'!Y2681</f>
        <v>0</v>
      </c>
      <c r="G269" s="61">
        <f>'Demand Planning'!Y2682</f>
        <v>0</v>
      </c>
      <c r="H269" s="61">
        <f>'Demand Planning'!Y2683</f>
        <v>0</v>
      </c>
      <c r="I269" s="53">
        <f>'Demand Planning'!W2686</f>
        <v>2.2000000000000002</v>
      </c>
      <c r="J269" s="53">
        <f>'Demand Planning'!W2687</f>
        <v>2.4500000000000002</v>
      </c>
      <c r="K269" s="54">
        <f>COUNTIF('Demand Planning'!B2680:AA2680,"&lt;="&amp;MAX('Demand Planning'!B2680:AA2680)*0.05)</f>
        <v>1</v>
      </c>
      <c r="L269" s="55">
        <f>IFERROR(STDEV('Demand Planning'!B2680:AA2680)/AVERAGE('Demand Planning'!B2680:AA2680),0)</f>
        <v>0.68466648863438873</v>
      </c>
      <c r="M269" s="56">
        <f>IFERROR((AVERAGE('Demand Planning'!T2680:AA2680)-AVERAGE('Demand Planning'!B2680:I2680))/AVERAGE('Demand Planning'!B2680:I2680),0)</f>
        <v>0.2608695652173913</v>
      </c>
      <c r="N269" s="53">
        <f>IFERROR(ROUND(1.28*STDEV('Demand Planning'!B2680:AA2680),0),0)</f>
        <v>3</v>
      </c>
      <c r="O269" s="57" t="str">
        <f t="shared" si="4"/>
        <v>Hybrid</v>
      </c>
      <c r="P269" s="53">
        <f>SUM('Demand Planning'!AB2680:AN2680)</f>
        <v>38</v>
      </c>
      <c r="Q269" s="58">
        <f>IFERROR('Demand Planning'!Y2686/J269,0)</f>
        <v>21.224489795918366</v>
      </c>
    </row>
    <row r="270" spans="1:17" ht="15" customHeight="1" x14ac:dyDescent="0.25">
      <c r="A270" s="50" t="str">
        <f>'Demand Planning'!A2688</f>
        <v>GAR04843</v>
      </c>
      <c r="B270" s="50" t="str">
        <f>'Demand Planning'!B2688</f>
        <v>Fenix 8 Pro 51 mm LTE AMOLED Sapphire Carbon Gray DLC Tit. Black Strap</v>
      </c>
      <c r="C270" s="51" t="str">
        <f>'Demand Planning'!C2688</f>
        <v>GADGETI</v>
      </c>
      <c r="D270" s="51" t="str">
        <f>'Demand Planning'!D2688</f>
        <v>02 SILVER</v>
      </c>
      <c r="E270" s="52">
        <f>'Demand Planning'!Y2695</f>
        <v>1.1538461538461537</v>
      </c>
      <c r="F270" s="52">
        <f>'Demand Planning'!Y2691</f>
        <v>0</v>
      </c>
      <c r="G270" s="52">
        <f>'Demand Planning'!Y2692</f>
        <v>0</v>
      </c>
      <c r="H270" s="52">
        <f>'Demand Planning'!Y2693</f>
        <v>0</v>
      </c>
      <c r="I270" s="53">
        <f>'Demand Planning'!W2696</f>
        <v>0</v>
      </c>
      <c r="J270" s="53">
        <f>'Demand Planning'!W2697</f>
        <v>0.41666666666666674</v>
      </c>
      <c r="K270" s="54">
        <f>COUNTIF('Demand Planning'!B2690:AA2690,"&lt;="&amp;MAX('Demand Planning'!B2690:AA2690)*0.05)</f>
        <v>13</v>
      </c>
      <c r="L270" s="55">
        <f>IFERROR(STDEV('Demand Planning'!B2690:AA2690)/AVERAGE('Demand Planning'!B2690:AA2690),0)</f>
        <v>1.2664561228527071</v>
      </c>
      <c r="M270" s="56">
        <f>IFERROR((AVERAGE('Demand Planning'!T2690:AA2690)-AVERAGE('Demand Planning'!B2690:I2690))/AVERAGE('Demand Planning'!B2690:I2690),0)</f>
        <v>-0.94117647058823528</v>
      </c>
      <c r="N270" s="53">
        <f>IFERROR(ROUND(1.28*STDEV('Demand Planning'!B2690:AA2690),0),0)</f>
        <v>2</v>
      </c>
      <c r="O270" s="57" t="str">
        <f t="shared" si="4"/>
        <v>WMA-4</v>
      </c>
      <c r="P270" s="53">
        <f>SUM('Demand Planning'!AB2690:AN2690)</f>
        <v>0</v>
      </c>
      <c r="Q270" s="58">
        <f>IFERROR('Demand Planning'!Y2696/J270,0)</f>
        <v>4.7999999999999989</v>
      </c>
    </row>
    <row r="271" spans="1:17" ht="15" customHeight="1" x14ac:dyDescent="0.25">
      <c r="A271" s="59" t="str">
        <f>'Demand Planning'!A2698</f>
        <v>SHM00085</v>
      </c>
      <c r="B271" s="59" t="str">
        <f>'Demand Planning'!B2698</f>
        <v>DEFENDER, GymHub, 600 ml</v>
      </c>
      <c r="C271" s="60" t="str">
        <f>'Demand Planning'!C2698</f>
        <v>DRINKWARE I HOME</v>
      </c>
      <c r="D271" s="60" t="str">
        <f>'Demand Planning'!D2698</f>
        <v>02 SILVER</v>
      </c>
      <c r="E271" s="61">
        <f>'Demand Planning'!Y2705</f>
        <v>52.92307692307692</v>
      </c>
      <c r="F271" s="61">
        <f>'Demand Planning'!Y2701</f>
        <v>0</v>
      </c>
      <c r="G271" s="61">
        <f>'Demand Planning'!Y2702</f>
        <v>0</v>
      </c>
      <c r="H271" s="61">
        <f>'Demand Planning'!Y2703</f>
        <v>0</v>
      </c>
      <c r="I271" s="53">
        <f>'Demand Planning'!W2706</f>
        <v>69.7</v>
      </c>
      <c r="J271" s="53">
        <f>'Demand Planning'!W2707</f>
        <v>60.50181818181818</v>
      </c>
      <c r="K271" s="54">
        <f>COUNTIF('Demand Planning'!B2700:AA2700,"&lt;="&amp;MAX('Demand Planning'!B2700:AA2700)*0.05)</f>
        <v>2</v>
      </c>
      <c r="L271" s="55">
        <f>IFERROR(STDEV('Demand Planning'!B2700:AA2700)/AVERAGE('Demand Planning'!B2700:AA2700),0)</f>
        <v>0.6823899895886163</v>
      </c>
      <c r="M271" s="56">
        <f>IFERROR((AVERAGE('Demand Planning'!T2700:AA2700)-AVERAGE('Demand Planning'!B2700:I2700))/AVERAGE('Demand Planning'!B2700:I2700),0)</f>
        <v>0.63143631436314362</v>
      </c>
      <c r="N271" s="53">
        <f>IFERROR(ROUND(1.28*STDEV('Demand Planning'!B2700:AA2700),0),0)</f>
        <v>46</v>
      </c>
      <c r="O271" s="57" t="str">
        <f t="shared" si="4"/>
        <v>WMA-4</v>
      </c>
      <c r="P271" s="53">
        <f>SUM('Demand Planning'!AB2700:AN2700)</f>
        <v>1463</v>
      </c>
      <c r="Q271" s="58">
        <f>IFERROR('Demand Planning'!Y2706/J271,0)</f>
        <v>38.610409905036661</v>
      </c>
    </row>
    <row r="272" spans="1:17" ht="15" customHeight="1" x14ac:dyDescent="0.25">
      <c r="A272" s="50" t="str">
        <f>'Demand Planning'!A2708</f>
        <v>GAR04750</v>
      </c>
      <c r="B272" s="50" t="str">
        <f>'Demand Planning'!B2708</f>
        <v>Fenix 8, 47 mm, AMOLED Sapphire, Carbon Gray DLC Tit., Black/Pebble Gray remen</v>
      </c>
      <c r="C272" s="51" t="str">
        <f>'Demand Planning'!C2708</f>
        <v>GADGETI</v>
      </c>
      <c r="D272" s="51" t="str">
        <f>'Demand Planning'!D2708</f>
        <v>02 SILVER</v>
      </c>
      <c r="E272" s="52">
        <f>'Demand Planning'!Y2715</f>
        <v>1.6153846153846154</v>
      </c>
      <c r="F272" s="52">
        <f>'Demand Planning'!Y2711</f>
        <v>0</v>
      </c>
      <c r="G272" s="52">
        <f>'Demand Planning'!Y2712</f>
        <v>0</v>
      </c>
      <c r="H272" s="52">
        <f>'Demand Planning'!Y2713</f>
        <v>0</v>
      </c>
      <c r="I272" s="53">
        <f>'Demand Planning'!W2716</f>
        <v>2.0499999999999998</v>
      </c>
      <c r="J272" s="53">
        <f>'Demand Planning'!W2717</f>
        <v>1.8299999999999998</v>
      </c>
      <c r="K272" s="54">
        <f>COUNTIF('Demand Planning'!B2710:AA2710,"&lt;="&amp;MAX('Demand Planning'!B2710:AA2710)*0.05)</f>
        <v>10</v>
      </c>
      <c r="L272" s="55">
        <f>IFERROR(STDEV('Demand Planning'!B2710:AA2710)/AVERAGE('Demand Planning'!B2710:AA2710),0)</f>
        <v>1.0516804391219541</v>
      </c>
      <c r="M272" s="56">
        <f>IFERROR((AVERAGE('Demand Planning'!T2710:AA2710)-AVERAGE('Demand Planning'!B2710:I2710))/AVERAGE('Demand Planning'!B2710:I2710),0)</f>
        <v>-9.0909090909090912E-2</v>
      </c>
      <c r="N272" s="53">
        <f>IFERROR(ROUND(1.28*STDEV('Demand Planning'!B2710:AA2710),0),0)</f>
        <v>2</v>
      </c>
      <c r="O272" s="57" t="str">
        <f t="shared" si="4"/>
        <v>Hybrid</v>
      </c>
      <c r="P272" s="53">
        <f>SUM('Demand Planning'!AB2710:AN2710)</f>
        <v>26</v>
      </c>
      <c r="Q272" s="58">
        <f>IFERROR('Demand Planning'!Y2716/J272,0)</f>
        <v>2.1857923497267762</v>
      </c>
    </row>
    <row r="273" spans="1:17" ht="15" customHeight="1" x14ac:dyDescent="0.25">
      <c r="A273" s="59" t="str">
        <f>'Demand Planning'!A2718</f>
        <v>CEL11618</v>
      </c>
      <c r="B273" s="59" t="str">
        <f>'Demand Planning'!B2718</f>
        <v>C4 Energy Crb Cosmic Rainbow 500 ML</v>
      </c>
      <c r="C273" s="60" t="str">
        <f>'Demand Planning'!C2718</f>
        <v>RTD &amp; SNACKS</v>
      </c>
      <c r="D273" s="60" t="str">
        <f>'Demand Planning'!D2718</f>
        <v>02 SILVER</v>
      </c>
      <c r="E273" s="61">
        <f>'Demand Planning'!Y2725</f>
        <v>173</v>
      </c>
      <c r="F273" s="61">
        <f>'Demand Planning'!Y2721</f>
        <v>0</v>
      </c>
      <c r="G273" s="61">
        <f>'Demand Planning'!Y2722</f>
        <v>0</v>
      </c>
      <c r="H273" s="61">
        <f>'Demand Planning'!Y2723</f>
        <v>0</v>
      </c>
      <c r="I273" s="53">
        <f>'Demand Planning'!W2726</f>
        <v>166.6</v>
      </c>
      <c r="J273" s="53">
        <f>'Demand Planning'!W2727</f>
        <v>167.0509090909091</v>
      </c>
      <c r="K273" s="54">
        <f>COUNTIF('Demand Planning'!B2720:AA2720,"&lt;="&amp;MAX('Demand Planning'!B2720:AA2720)*0.05)</f>
        <v>0</v>
      </c>
      <c r="L273" s="55">
        <f>IFERROR(STDEV('Demand Planning'!B2720:AA2720)/AVERAGE('Demand Planning'!B2720:AA2720),0)</f>
        <v>0.53287148523837002</v>
      </c>
      <c r="M273" s="56">
        <f>IFERROR((AVERAGE('Demand Planning'!T2720:AA2720)-AVERAGE('Demand Planning'!B2720:I2720))/AVERAGE('Demand Planning'!B2720:I2720),0)</f>
        <v>0.35613207547169812</v>
      </c>
      <c r="N273" s="53">
        <f>IFERROR(ROUND(1.28*STDEV('Demand Planning'!B2720:AA2720),0),0)</f>
        <v>118</v>
      </c>
      <c r="O273" s="57" t="str">
        <f t="shared" si="4"/>
        <v>WMA-4</v>
      </c>
      <c r="P273" s="53">
        <f>SUM('Demand Planning'!AB2720:AN2720)</f>
        <v>2392</v>
      </c>
      <c r="Q273" s="58">
        <f>IFERROR('Demand Planning'!Y2726/J273,0)</f>
        <v>10.906854742158078</v>
      </c>
    </row>
    <row r="274" spans="1:17" ht="15" customHeight="1" x14ac:dyDescent="0.25">
      <c r="A274" s="50" t="str">
        <f>'Demand Planning'!A2728</f>
        <v>CEL11616</v>
      </c>
      <c r="B274" s="50" t="str">
        <f>'Demand Planning'!B2728</f>
        <v>C4 Energy Crb Orange Slice 500 ML</v>
      </c>
      <c r="C274" s="51" t="str">
        <f>'Demand Planning'!C2728</f>
        <v>RTD &amp; SNACKS</v>
      </c>
      <c r="D274" s="51" t="str">
        <f>'Demand Planning'!D2728</f>
        <v>02 SILVER</v>
      </c>
      <c r="E274" s="52">
        <f>'Demand Planning'!Y2735</f>
        <v>171.61538461538461</v>
      </c>
      <c r="F274" s="52">
        <f>'Demand Planning'!Y2731</f>
        <v>0</v>
      </c>
      <c r="G274" s="52">
        <f>'Demand Planning'!Y2732</f>
        <v>0</v>
      </c>
      <c r="H274" s="52">
        <f>'Demand Planning'!Y2733</f>
        <v>0</v>
      </c>
      <c r="I274" s="53">
        <f>'Demand Planning'!W2736</f>
        <v>166.8</v>
      </c>
      <c r="J274" s="53">
        <f>'Demand Planning'!W2737</f>
        <v>168.4</v>
      </c>
      <c r="K274" s="54">
        <f>COUNTIF('Demand Planning'!B2730:AA2730,"&lt;="&amp;MAX('Demand Planning'!B2730:AA2730)*0.05)</f>
        <v>0</v>
      </c>
      <c r="L274" s="55">
        <f>IFERROR(STDEV('Demand Planning'!B2730:AA2730)/AVERAGE('Demand Planning'!B2730:AA2730),0)</f>
        <v>0.45958929974554696</v>
      </c>
      <c r="M274" s="56">
        <f>IFERROR((AVERAGE('Demand Planning'!T2730:AA2730)-AVERAGE('Demand Planning'!B2730:I2730))/AVERAGE('Demand Planning'!B2730:I2730),0)</f>
        <v>6.9624573378839594E-2</v>
      </c>
      <c r="N274" s="53">
        <f>IFERROR(ROUND(1.28*STDEV('Demand Planning'!B2730:AA2730),0),0)</f>
        <v>101</v>
      </c>
      <c r="O274" s="57" t="str">
        <f t="shared" si="4"/>
        <v>Hybrid</v>
      </c>
      <c r="P274" s="53">
        <f>SUM('Demand Planning'!AB2730:AN2730)</f>
        <v>2301</v>
      </c>
      <c r="Q274" s="58">
        <f>IFERROR('Demand Planning'!Y2736/J274,0)</f>
        <v>11.787410926365796</v>
      </c>
    </row>
    <row r="275" spans="1:17" ht="15" customHeight="1" x14ac:dyDescent="0.25">
      <c r="A275" s="59" t="str">
        <f>'Demand Planning'!A2738</f>
        <v>POL12681</v>
      </c>
      <c r="B275" s="59" t="str">
        <f>'Demand Planning'!B2738</f>
        <v>Polleo Pro Whey 2kg Cookies &amp; cream</v>
      </c>
      <c r="C275" s="60" t="str">
        <f>'Demand Planning'!C2738</f>
        <v>PROTEINI</v>
      </c>
      <c r="D275" s="60" t="str">
        <f>'Demand Planning'!D2738</f>
        <v>02 SILVER</v>
      </c>
      <c r="E275" s="61">
        <f>'Demand Planning'!Y2745</f>
        <v>5.9230769230769234</v>
      </c>
      <c r="F275" s="61">
        <f>'Demand Planning'!Y2741</f>
        <v>0</v>
      </c>
      <c r="G275" s="61">
        <f>'Demand Planning'!Y2742</f>
        <v>0</v>
      </c>
      <c r="H275" s="61">
        <f>'Demand Planning'!Y2743</f>
        <v>0</v>
      </c>
      <c r="I275" s="53">
        <f>'Demand Planning'!W2746</f>
        <v>8</v>
      </c>
      <c r="J275" s="53">
        <f>'Demand Planning'!W2747</f>
        <v>7.4476190476190478</v>
      </c>
      <c r="K275" s="54">
        <f>COUNTIF('Demand Planning'!B2740:AA2740,"&lt;="&amp;MAX('Demand Planning'!B2740:AA2740)*0.05)</f>
        <v>2</v>
      </c>
      <c r="L275" s="55">
        <f>IFERROR(STDEV('Demand Planning'!B2740:AA2740)/AVERAGE('Demand Planning'!B2740:AA2740),0)</f>
        <v>0.63696234756423287</v>
      </c>
      <c r="M275" s="56">
        <f>IFERROR((AVERAGE('Demand Planning'!T2740:AA2740)-AVERAGE('Demand Planning'!B2740:I2740))/AVERAGE('Demand Planning'!B2740:I2740),0)</f>
        <v>-0.43243243243243246</v>
      </c>
      <c r="N275" s="53">
        <f>IFERROR(ROUND(1.28*STDEV('Demand Planning'!B2740:AA2740),0),0)</f>
        <v>5</v>
      </c>
      <c r="O275" s="57" t="str">
        <f t="shared" si="4"/>
        <v>WMA-4</v>
      </c>
      <c r="P275" s="53">
        <f>SUM('Demand Planning'!AB2740:AN2740)</f>
        <v>92</v>
      </c>
      <c r="Q275" s="58">
        <f>IFERROR('Demand Planning'!Y2746/J275,0)</f>
        <v>32.627877237851663</v>
      </c>
    </row>
    <row r="276" spans="1:17" ht="15" customHeight="1" x14ac:dyDescent="0.25">
      <c r="A276" s="50" t="str">
        <f>'Demand Planning'!A2748</f>
        <v>SHM00084</v>
      </c>
      <c r="B276" s="50" t="str">
        <f>'Demand Planning'!B2748</f>
        <v>DEFENDER, Every Damn Day, 600 ml</v>
      </c>
      <c r="C276" s="51" t="str">
        <f>'Demand Planning'!C2748</f>
        <v>DRINKWARE I HOME</v>
      </c>
      <c r="D276" s="51" t="str">
        <f>'Demand Planning'!D2748</f>
        <v>02 SILVER</v>
      </c>
      <c r="E276" s="52">
        <f>'Demand Planning'!Y2755</f>
        <v>169.30769230769232</v>
      </c>
      <c r="F276" s="52">
        <f>'Demand Planning'!Y2751</f>
        <v>0</v>
      </c>
      <c r="G276" s="52">
        <f>'Demand Planning'!Y2752</f>
        <v>0</v>
      </c>
      <c r="H276" s="52">
        <f>'Demand Planning'!Y2753</f>
        <v>0</v>
      </c>
      <c r="I276" s="53">
        <f>'Demand Planning'!W2756</f>
        <v>36.9</v>
      </c>
      <c r="J276" s="53">
        <f>'Demand Planning'!W2757</f>
        <v>36.449090909090906</v>
      </c>
      <c r="K276" s="54">
        <f>COUNTIF('Demand Planning'!B2750:AA2750,"&lt;="&amp;MAX('Demand Planning'!B2750:AA2750)*0.05)</f>
        <v>25</v>
      </c>
      <c r="L276" s="55">
        <f>IFERROR(STDEV('Demand Planning'!B2750:AA2750)/AVERAGE('Demand Planning'!B2750:AA2750),0)</f>
        <v>3.9924966797008916</v>
      </c>
      <c r="M276" s="56">
        <f>IFERROR((AVERAGE('Demand Planning'!T2750:AA2750)-AVERAGE('Demand Planning'!B2750:I2750))/AVERAGE('Demand Planning'!B2750:I2750),0)</f>
        <v>0.55938697318007657</v>
      </c>
      <c r="N276" s="53">
        <f>IFERROR(ROUND(1.28*STDEV('Demand Planning'!B2750:AA2750),0),0)</f>
        <v>865</v>
      </c>
      <c r="O276" s="57" t="str">
        <f t="shared" si="4"/>
        <v>WMA-4</v>
      </c>
      <c r="P276" s="53">
        <f>SUM('Demand Planning'!AB2750:AN2750)</f>
        <v>401</v>
      </c>
      <c r="Q276" s="58">
        <f>IFERROR('Demand Planning'!Y2756/J276,0)</f>
        <v>37.065396318651175</v>
      </c>
    </row>
    <row r="277" spans="1:17" ht="15" customHeight="1" x14ac:dyDescent="0.25">
      <c r="A277" s="59" t="str">
        <f>'Demand Planning'!A2758</f>
        <v>POL04121</v>
      </c>
      <c r="B277" s="59" t="str">
        <f>'Demand Planning'!B2758</f>
        <v>Polleo Maltodex 1000g</v>
      </c>
      <c r="C277" s="60" t="str">
        <f>'Demand Planning'!C2758</f>
        <v>SPORTSKA PREHRANA</v>
      </c>
      <c r="D277" s="60" t="str">
        <f>'Demand Planning'!D2758</f>
        <v>02 SILVER</v>
      </c>
      <c r="E277" s="61">
        <f>'Demand Planning'!Y2765</f>
        <v>19.96153846153846</v>
      </c>
      <c r="F277" s="61">
        <f>'Demand Planning'!Y2761</f>
        <v>0</v>
      </c>
      <c r="G277" s="61">
        <f>'Demand Planning'!Y2762</f>
        <v>0</v>
      </c>
      <c r="H277" s="61">
        <f>'Demand Planning'!Y2763</f>
        <v>0</v>
      </c>
      <c r="I277" s="53">
        <f>'Demand Planning'!W2766</f>
        <v>23.3</v>
      </c>
      <c r="J277" s="53">
        <f>'Demand Planning'!W2767</f>
        <v>21.835555555555558</v>
      </c>
      <c r="K277" s="54">
        <f>COUNTIF('Demand Planning'!B2760:AA2760,"&lt;="&amp;MAX('Demand Planning'!B2760:AA2760)*0.05)</f>
        <v>0</v>
      </c>
      <c r="L277" s="55">
        <f>IFERROR(STDEV('Demand Planning'!B2760:AA2760)/AVERAGE('Demand Planning'!B2760:AA2760),0)</f>
        <v>0.42872182873743742</v>
      </c>
      <c r="M277" s="56">
        <f>IFERROR((AVERAGE('Demand Planning'!T2760:AA2760)-AVERAGE('Demand Planning'!B2760:I2760))/AVERAGE('Demand Planning'!B2760:I2760),0)</f>
        <v>0.28767123287671231</v>
      </c>
      <c r="N277" s="53">
        <f>IFERROR(ROUND(1.28*STDEV('Demand Planning'!B2760:AA2760),0),0)</f>
        <v>11</v>
      </c>
      <c r="O277" s="57" t="str">
        <f t="shared" si="4"/>
        <v>Hybrid</v>
      </c>
      <c r="P277" s="53">
        <f>SUM('Demand Planning'!AB2760:AN2760)</f>
        <v>299</v>
      </c>
      <c r="Q277" s="58">
        <f>IFERROR('Demand Planning'!Y2766/J277,0)</f>
        <v>4.9460614695705267</v>
      </c>
    </row>
    <row r="278" spans="1:17" ht="15" customHeight="1" x14ac:dyDescent="0.25">
      <c r="A278" s="50" t="str">
        <f>'Demand Planning'!A2768</f>
        <v>POL09929</v>
      </c>
      <c r="B278" s="50" t="str">
        <f>'Demand Planning'!B2768</f>
        <v>Polleo Protein oatmeal 60g apple pie</v>
      </c>
      <c r="C278" s="51" t="str">
        <f>'Demand Planning'!C2768</f>
        <v>BIO I SUPERFOODS</v>
      </c>
      <c r="D278" s="51" t="str">
        <f>'Demand Planning'!D2768</f>
        <v>02 SILVER</v>
      </c>
      <c r="E278" s="52">
        <f>'Demand Planning'!Y2775</f>
        <v>355.96153846153845</v>
      </c>
      <c r="F278" s="52">
        <f>'Demand Planning'!Y2771</f>
        <v>0</v>
      </c>
      <c r="G278" s="52">
        <f>'Demand Planning'!Y2772</f>
        <v>0</v>
      </c>
      <c r="H278" s="52">
        <f>'Demand Planning'!Y2773</f>
        <v>0</v>
      </c>
      <c r="I278" s="53">
        <f>'Demand Planning'!W2776</f>
        <v>311.27499999999998</v>
      </c>
      <c r="J278" s="53">
        <f>'Demand Planning'!W2777</f>
        <v>310.37581081081078</v>
      </c>
      <c r="K278" s="54">
        <f>COUNTIF('Demand Planning'!B2770:AA2770,"&lt;="&amp;MAX('Demand Planning'!B2770:AA2770)*0.05)</f>
        <v>1</v>
      </c>
      <c r="L278" s="55">
        <f>IFERROR(STDEV('Demand Planning'!B2770:AA2770)/AVERAGE('Demand Planning'!B2770:AA2770),0)</f>
        <v>0.82723635219596992</v>
      </c>
      <c r="M278" s="56">
        <f>IFERROR((AVERAGE('Demand Planning'!T2770:AA2770)-AVERAGE('Demand Planning'!B2770:I2770))/AVERAGE('Demand Planning'!B2770:I2770),0)</f>
        <v>-0.12153652392947104</v>
      </c>
      <c r="N278" s="53">
        <f>IFERROR(ROUND(1.28*STDEV('Demand Planning'!B2770:AA2770),0),0)</f>
        <v>377</v>
      </c>
      <c r="O278" s="57" t="str">
        <f t="shared" si="4"/>
        <v>Hybrid</v>
      </c>
      <c r="P278" s="53">
        <f>SUM('Demand Planning'!AB2770:AN2770)</f>
        <v>3870</v>
      </c>
      <c r="Q278" s="58">
        <f>IFERROR('Demand Planning'!Y2776/J278,0)</f>
        <v>15.133266950571258</v>
      </c>
    </row>
    <row r="279" spans="1:17" ht="15" customHeight="1" x14ac:dyDescent="0.25">
      <c r="A279" s="59" t="str">
        <f>'Demand Planning'!A2778</f>
        <v>POL12850</v>
      </c>
      <c r="B279" s="59" t="str">
        <f>'Demand Planning'!B2778</f>
        <v>Polleo Premium HydroX Whey 1,8kg Unflavoured</v>
      </c>
      <c r="C279" s="60" t="str">
        <f>'Demand Planning'!C2778</f>
        <v>PROTEINI</v>
      </c>
      <c r="D279" s="60" t="str">
        <f>'Demand Planning'!D2778</f>
        <v>02 SILVER</v>
      </c>
      <c r="E279" s="61">
        <f>'Demand Planning'!Y2785</f>
        <v>10.23076923076923</v>
      </c>
      <c r="F279" s="61">
        <f>'Demand Planning'!Y2781</f>
        <v>0</v>
      </c>
      <c r="G279" s="61">
        <f>'Demand Planning'!Y2782</f>
        <v>0</v>
      </c>
      <c r="H279" s="61">
        <f>'Demand Planning'!Y2783</f>
        <v>0</v>
      </c>
      <c r="I279" s="53">
        <f>'Demand Planning'!W2786</f>
        <v>10</v>
      </c>
      <c r="J279" s="53">
        <f>'Demand Planning'!W2787</f>
        <v>9.8000000000000007</v>
      </c>
      <c r="K279" s="54">
        <f>COUNTIF('Demand Planning'!B2780:AA2780,"&lt;="&amp;MAX('Demand Planning'!B2780:AA2780)*0.05)</f>
        <v>9</v>
      </c>
      <c r="L279" s="55">
        <f>IFERROR(STDEV('Demand Planning'!B2780:AA2780)/AVERAGE('Demand Planning'!B2780:AA2780),0)</f>
        <v>1.0990248994219547</v>
      </c>
      <c r="M279" s="56">
        <f>IFERROR((AVERAGE('Demand Planning'!T2780:AA2780)-AVERAGE('Demand Planning'!B2780:I2780))/AVERAGE('Demand Planning'!B2780:I2780),0)</f>
        <v>0</v>
      </c>
      <c r="N279" s="53">
        <f>IFERROR(ROUND(1.28*STDEV('Demand Planning'!B2780:AA2780),0),0)</f>
        <v>14</v>
      </c>
      <c r="O279" s="57" t="str">
        <f t="shared" si="4"/>
        <v>Hybrid</v>
      </c>
      <c r="P279" s="53">
        <f>SUM('Demand Planning'!AB2780:AN2780)</f>
        <v>247</v>
      </c>
      <c r="Q279" s="58">
        <f>IFERROR('Demand Planning'!Y2786/J279,0)</f>
        <v>13.979591836734693</v>
      </c>
    </row>
    <row r="280" spans="1:17" ht="15" customHeight="1" x14ac:dyDescent="0.25">
      <c r="A280" s="50" t="str">
        <f>'Demand Planning'!A2788</f>
        <v>APN16438</v>
      </c>
      <c r="B280" s="50" t="str">
        <f>'Demand Planning'!B2788</f>
        <v>Abe Can Apple Burst 330ml</v>
      </c>
      <c r="C280" s="51" t="str">
        <f>'Demand Planning'!C2788</f>
        <v>RTD &amp; SNACKS</v>
      </c>
      <c r="D280" s="51" t="str">
        <f>'Demand Planning'!D2788</f>
        <v>02 SILVER</v>
      </c>
      <c r="E280" s="52">
        <f>'Demand Planning'!Y2795</f>
        <v>126.80769230769231</v>
      </c>
      <c r="F280" s="52">
        <f>'Demand Planning'!Y2791</f>
        <v>0</v>
      </c>
      <c r="G280" s="52">
        <f>'Demand Planning'!Y2792</f>
        <v>0</v>
      </c>
      <c r="H280" s="52">
        <f>'Demand Planning'!Y2793</f>
        <v>0</v>
      </c>
      <c r="I280" s="53">
        <f>'Demand Planning'!W2796</f>
        <v>129.55000000000001</v>
      </c>
      <c r="J280" s="53">
        <f>'Demand Planning'!W2797</f>
        <v>122.94081081081082</v>
      </c>
      <c r="K280" s="54">
        <f>COUNTIF('Demand Planning'!B2790:AA2790,"&lt;="&amp;MAX('Demand Planning'!B2790:AA2790)*0.05)</f>
        <v>1</v>
      </c>
      <c r="L280" s="55">
        <f>IFERROR(STDEV('Demand Planning'!B2790:AA2790)/AVERAGE('Demand Planning'!B2790:AA2790),0)</f>
        <v>0.83940081248645138</v>
      </c>
      <c r="M280" s="56">
        <f>IFERROR((AVERAGE('Demand Planning'!T2790:AA2790)-AVERAGE('Demand Planning'!B2790:I2790))/AVERAGE('Demand Planning'!B2790:I2790),0)</f>
        <v>0.88205771643663744</v>
      </c>
      <c r="N280" s="53">
        <f>IFERROR(ROUND(1.28*STDEV('Demand Planning'!B2790:AA2790),0),0)</f>
        <v>136</v>
      </c>
      <c r="O280" s="57" t="str">
        <f t="shared" si="4"/>
        <v>WMA-4</v>
      </c>
      <c r="P280" s="53">
        <f>SUM('Demand Planning'!AB2790:AN2790)</f>
        <v>1605</v>
      </c>
      <c r="Q280" s="58">
        <f>IFERROR('Demand Planning'!Y2796/J280,0)</f>
        <v>3.2047942209061269</v>
      </c>
    </row>
    <row r="281" spans="1:17" ht="15" customHeight="1" x14ac:dyDescent="0.25">
      <c r="A281" s="59" t="str">
        <f>'Demand Planning'!A2798</f>
        <v>APN16436</v>
      </c>
      <c r="B281" s="59" t="str">
        <f>'Demand Planning'!B2798</f>
        <v>Abe Can Blue Lagoon 330ml</v>
      </c>
      <c r="C281" s="60" t="str">
        <f>'Demand Planning'!C2798</f>
        <v>RTD &amp; SNACKS</v>
      </c>
      <c r="D281" s="60" t="str">
        <f>'Demand Planning'!D2798</f>
        <v>02 SILVER</v>
      </c>
      <c r="E281" s="61">
        <f>'Demand Planning'!Y2805</f>
        <v>127.5</v>
      </c>
      <c r="F281" s="61">
        <f>'Demand Planning'!Y2801</f>
        <v>0</v>
      </c>
      <c r="G281" s="61">
        <f>'Demand Planning'!Y2802</f>
        <v>0</v>
      </c>
      <c r="H281" s="61">
        <f>'Demand Planning'!Y2803</f>
        <v>0</v>
      </c>
      <c r="I281" s="53">
        <f>'Demand Planning'!W2806</f>
        <v>151.80000000000001</v>
      </c>
      <c r="J281" s="53">
        <f>'Demand Planning'!W2807</f>
        <v>134.1847619047619</v>
      </c>
      <c r="K281" s="54">
        <f>COUNTIF('Demand Planning'!B2800:AA2800,"&lt;="&amp;MAX('Demand Planning'!B2800:AA2800)*0.05)</f>
        <v>6</v>
      </c>
      <c r="L281" s="55">
        <f>IFERROR(STDEV('Demand Planning'!B2800:AA2800)/AVERAGE('Demand Planning'!B2800:AA2800),0)</f>
        <v>0.92664135784810864</v>
      </c>
      <c r="M281" s="56">
        <f>IFERROR((AVERAGE('Demand Planning'!T2800:AA2800)-AVERAGE('Demand Planning'!B2800:I2800))/AVERAGE('Demand Planning'!B2800:I2800),0)</f>
        <v>1.4141843971631205</v>
      </c>
      <c r="N281" s="53">
        <f>IFERROR(ROUND(1.28*STDEV('Demand Planning'!B2800:AA2800),0),0)</f>
        <v>151</v>
      </c>
      <c r="O281" s="57" t="str">
        <f t="shared" si="4"/>
        <v>WMA-4</v>
      </c>
      <c r="P281" s="53">
        <f>SUM('Demand Planning'!AB2800:AN2800)</f>
        <v>2249</v>
      </c>
      <c r="Q281" s="58">
        <f>IFERROR('Demand Planning'!Y2806/J281,0)</f>
        <v>15.50101494740727</v>
      </c>
    </row>
    <row r="282" spans="1:17" ht="15" customHeight="1" x14ac:dyDescent="0.25">
      <c r="A282" s="50" t="str">
        <f>'Demand Planning'!A2808</f>
        <v>APN16437</v>
      </c>
      <c r="B282" s="50" t="str">
        <f>'Demand Planning'!B2808</f>
        <v>Abe Can Orange Burst 330ml</v>
      </c>
      <c r="C282" s="51" t="str">
        <f>'Demand Planning'!C2808</f>
        <v>RTD &amp; SNACKS</v>
      </c>
      <c r="D282" s="51" t="str">
        <f>'Demand Planning'!D2808</f>
        <v>02 SILVER</v>
      </c>
      <c r="E282" s="52">
        <f>'Demand Planning'!Y2815</f>
        <v>74.84615384615384</v>
      </c>
      <c r="F282" s="52">
        <f>'Demand Planning'!Y2811</f>
        <v>0</v>
      </c>
      <c r="G282" s="52">
        <f>'Demand Planning'!Y2812</f>
        <v>0</v>
      </c>
      <c r="H282" s="52">
        <f>'Demand Planning'!Y2813</f>
        <v>0</v>
      </c>
      <c r="I282" s="53">
        <f>'Demand Planning'!W2816</f>
        <v>56</v>
      </c>
      <c r="J282" s="53">
        <f>'Demand Planning'!W2817</f>
        <v>53.45945945945946</v>
      </c>
      <c r="K282" s="54">
        <f>COUNTIF('Demand Planning'!B2810:AA2810,"&lt;="&amp;MAX('Demand Planning'!B2810:AA2810)*0.05)</f>
        <v>8</v>
      </c>
      <c r="L282" s="55">
        <f>IFERROR(STDEV('Demand Planning'!B2810:AA2810)/AVERAGE('Demand Planning'!B2810:AA2810),0)</f>
        <v>1.3574653437365682</v>
      </c>
      <c r="M282" s="56">
        <f>IFERROR((AVERAGE('Demand Planning'!T2810:AA2810)-AVERAGE('Demand Planning'!B2810:I2810))/AVERAGE('Demand Planning'!B2810:I2810),0)</f>
        <v>2.2558139534883721</v>
      </c>
      <c r="N282" s="53">
        <f>IFERROR(ROUND(1.28*STDEV('Demand Planning'!B2810:AA2810),0),0)</f>
        <v>130</v>
      </c>
      <c r="O282" s="57" t="str">
        <f t="shared" si="4"/>
        <v>WMA-4</v>
      </c>
      <c r="P282" s="53">
        <f>SUM('Demand Planning'!AB2810:AN2810)</f>
        <v>715</v>
      </c>
      <c r="Q282" s="58">
        <f>IFERROR('Demand Planning'!Y2816/J282,0)</f>
        <v>21.661274014155712</v>
      </c>
    </row>
    <row r="283" spans="1:17" ht="15" customHeight="1" x14ac:dyDescent="0.25">
      <c r="A283" s="59" t="str">
        <f>'Demand Planning'!A2818</f>
        <v>POL12873</v>
      </c>
      <c r="B283" s="59" t="str">
        <f>'Demand Planning'!B2818</f>
        <v>Polleo Sport StormX Pre-Workout 150g Juicy Burst Juicy Burst</v>
      </c>
      <c r="C283" s="60" t="str">
        <f>'Demand Planning'!C2818</f>
        <v>SPORTSKA PREHRANA</v>
      </c>
      <c r="D283" s="60" t="str">
        <f>'Demand Planning'!D2818</f>
        <v>02 SILVER</v>
      </c>
      <c r="E283" s="61">
        <f>'Demand Planning'!Y2825</f>
        <v>16.26923076923077</v>
      </c>
      <c r="F283" s="61">
        <f>'Demand Planning'!Y2821</f>
        <v>0</v>
      </c>
      <c r="G283" s="61">
        <f>'Demand Planning'!Y2822</f>
        <v>0</v>
      </c>
      <c r="H283" s="61">
        <f>'Demand Planning'!Y2823</f>
        <v>0</v>
      </c>
      <c r="I283" s="53">
        <f>'Demand Planning'!W2826</f>
        <v>0</v>
      </c>
      <c r="J283" s="53">
        <f>'Demand Planning'!W2827</f>
        <v>5.1333333333333337</v>
      </c>
      <c r="K283" s="54">
        <f>COUNTIF('Demand Planning'!B2820:AA2820,"&lt;="&amp;MAX('Demand Planning'!B2820:AA2820)*0.05)</f>
        <v>17</v>
      </c>
      <c r="L283" s="55">
        <f>IFERROR(STDEV('Demand Planning'!B2820:AA2820)/AVERAGE('Demand Planning'!B2820:AA2820),0)</f>
        <v>1.8229997322997096</v>
      </c>
      <c r="M283" s="56">
        <f>IFERROR((AVERAGE('Demand Planning'!T2820:AA2820)-AVERAGE('Demand Planning'!B2820:I2820))/AVERAGE('Demand Planning'!B2820:I2820),0)</f>
        <v>0</v>
      </c>
      <c r="N283" s="53">
        <f>IFERROR(ROUND(1.28*STDEV('Demand Planning'!B2820:AA2820),0),0)</f>
        <v>38</v>
      </c>
      <c r="O283" s="57" t="str">
        <f t="shared" si="4"/>
        <v>Hybrid</v>
      </c>
      <c r="P283" s="53">
        <f>SUM('Demand Planning'!AB2820:AN2820)</f>
        <v>1459</v>
      </c>
      <c r="Q283" s="58">
        <f>IFERROR('Demand Planning'!Y2826/J283,0)</f>
        <v>459.5454545454545</v>
      </c>
    </row>
    <row r="284" spans="1:17" ht="15" customHeight="1" x14ac:dyDescent="0.25">
      <c r="A284" s="50" t="str">
        <f>'Demand Planning'!A2828</f>
        <v>POL12872</v>
      </c>
      <c r="B284" s="50" t="str">
        <f>'Demand Planning'!B2828</f>
        <v>Polleo Sport StormX Pre-Workout 400g Sour Gummy Bear</v>
      </c>
      <c r="C284" s="51" t="str">
        <f>'Demand Planning'!C2828</f>
        <v>SPORTSKA PREHRANA</v>
      </c>
      <c r="D284" s="51" t="str">
        <f>'Demand Planning'!D2828</f>
        <v>02 SILVER</v>
      </c>
      <c r="E284" s="52">
        <f>'Demand Planning'!Y2835</f>
        <v>6.4615384615384617</v>
      </c>
      <c r="F284" s="52">
        <f>'Demand Planning'!Y2831</f>
        <v>0</v>
      </c>
      <c r="G284" s="52">
        <f>'Demand Planning'!Y2832</f>
        <v>0</v>
      </c>
      <c r="H284" s="52">
        <f>'Demand Planning'!Y2833</f>
        <v>0</v>
      </c>
      <c r="I284" s="53">
        <f>'Demand Planning'!W2836</f>
        <v>0</v>
      </c>
      <c r="J284" s="53">
        <f>'Demand Planning'!W2837</f>
        <v>2.1333333333333333</v>
      </c>
      <c r="K284" s="54">
        <f>COUNTIF('Demand Planning'!B2830:AA2830,"&lt;="&amp;MAX('Demand Planning'!B2830:AA2830)*0.05)</f>
        <v>18</v>
      </c>
      <c r="L284" s="55">
        <f>IFERROR(STDEV('Demand Planning'!B2830:AA2830)/AVERAGE('Demand Planning'!B2830:AA2830),0)</f>
        <v>1.9146647338591423</v>
      </c>
      <c r="M284" s="56">
        <f>IFERROR((AVERAGE('Demand Planning'!T2830:AA2830)-AVERAGE('Demand Planning'!B2830:I2830))/AVERAGE('Demand Planning'!B2830:I2830),0)</f>
        <v>0</v>
      </c>
      <c r="N284" s="53">
        <f>IFERROR(ROUND(1.28*STDEV('Demand Planning'!B2830:AA2830),0),0)</f>
        <v>16</v>
      </c>
      <c r="O284" s="57" t="str">
        <f t="shared" si="4"/>
        <v>Hybrid</v>
      </c>
      <c r="P284" s="53">
        <f>SUM('Demand Planning'!AB2830:AN2830)</f>
        <v>182</v>
      </c>
      <c r="Q284" s="58">
        <f>IFERROR('Demand Planning'!Y2836/J284,0)</f>
        <v>682.5</v>
      </c>
    </row>
    <row r="285" spans="1:17" ht="15" customHeight="1" x14ac:dyDescent="0.25">
      <c r="A285" s="59" t="str">
        <f>'Demand Planning'!A2838</f>
        <v>POL12871</v>
      </c>
      <c r="B285" s="59" t="str">
        <f>'Demand Planning'!B2838</f>
        <v>Polleo Sport StormX Pre-Workout 400g Lemon</v>
      </c>
      <c r="C285" s="60" t="str">
        <f>'Demand Planning'!C2838</f>
        <v>SPORTSKA PREHRANA</v>
      </c>
      <c r="D285" s="60" t="str">
        <f>'Demand Planning'!D2838</f>
        <v>02 SILVER</v>
      </c>
      <c r="E285" s="61">
        <f>'Demand Planning'!Y2845</f>
        <v>9.0769230769230766</v>
      </c>
      <c r="F285" s="61">
        <f>'Demand Planning'!Y2841</f>
        <v>0</v>
      </c>
      <c r="G285" s="61">
        <f>'Demand Planning'!Y2842</f>
        <v>0</v>
      </c>
      <c r="H285" s="61">
        <f>'Demand Planning'!Y2843</f>
        <v>0</v>
      </c>
      <c r="I285" s="53">
        <f>'Demand Planning'!W2846</f>
        <v>0</v>
      </c>
      <c r="J285" s="53">
        <f>'Demand Planning'!W2847</f>
        <v>2.85</v>
      </c>
      <c r="K285" s="54">
        <f>COUNTIF('Demand Planning'!B2840:AA2840,"&lt;="&amp;MAX('Demand Planning'!B2840:AA2840)*0.05)</f>
        <v>18</v>
      </c>
      <c r="L285" s="55">
        <f>IFERROR(STDEV('Demand Planning'!B2840:AA2840)/AVERAGE('Demand Planning'!B2840:AA2840),0)</f>
        <v>2.0542219051837747</v>
      </c>
      <c r="M285" s="56">
        <f>IFERROR((AVERAGE('Demand Planning'!T2840:AA2840)-AVERAGE('Demand Planning'!B2840:I2840))/AVERAGE('Demand Planning'!B2840:I2840),0)</f>
        <v>0</v>
      </c>
      <c r="N285" s="53">
        <f>IFERROR(ROUND(1.28*STDEV('Demand Planning'!B2840:AA2840),0),0)</f>
        <v>24</v>
      </c>
      <c r="O285" s="57" t="str">
        <f t="shared" si="4"/>
        <v>Hybrid</v>
      </c>
      <c r="P285" s="53">
        <f>SUM('Demand Planning'!AB2840:AN2840)</f>
        <v>260</v>
      </c>
      <c r="Q285" s="58">
        <f>IFERROR('Demand Planning'!Y2846/J285,0)</f>
        <v>497.89473684210526</v>
      </c>
    </row>
    <row r="286" spans="1:17" ht="15" customHeight="1" x14ac:dyDescent="0.25">
      <c r="A286" s="50" t="str">
        <f>'Demand Planning'!A2848</f>
        <v>POL12863</v>
      </c>
      <c r="B286" s="50" t="str">
        <f>'Demand Planning'!B2848</f>
        <v>Polleo Ca-HMB 250 g</v>
      </c>
      <c r="C286" s="51" t="str">
        <f>'Demand Planning'!C2848</f>
        <v>SPORTSKA PREHRANA</v>
      </c>
      <c r="D286" s="51" t="str">
        <f>'Demand Planning'!D2848</f>
        <v>02 SILVER</v>
      </c>
      <c r="E286" s="52">
        <f>'Demand Planning'!Y2855</f>
        <v>4.6923076923076925</v>
      </c>
      <c r="F286" s="52">
        <f>'Demand Planning'!Y2851</f>
        <v>0</v>
      </c>
      <c r="G286" s="52">
        <f>'Demand Planning'!Y2852</f>
        <v>0</v>
      </c>
      <c r="H286" s="52">
        <f>'Demand Planning'!Y2853</f>
        <v>0</v>
      </c>
      <c r="I286" s="53">
        <f>'Demand Planning'!W2856</f>
        <v>5.8</v>
      </c>
      <c r="J286" s="53">
        <f>'Demand Planning'!W2857</f>
        <v>5.2966666666666669</v>
      </c>
      <c r="K286" s="54">
        <f>COUNTIF('Demand Planning'!B2850:AA2850,"&lt;="&amp;MAX('Demand Planning'!B2850:AA2850)*0.05)</f>
        <v>2</v>
      </c>
      <c r="L286" s="55">
        <f>IFERROR(STDEV('Demand Planning'!B2850:AA2850)/AVERAGE('Demand Planning'!B2850:AA2850),0)</f>
        <v>0.6257572676541896</v>
      </c>
      <c r="M286" s="56">
        <f>IFERROR((AVERAGE('Demand Planning'!T2850:AA2850)-AVERAGE('Demand Planning'!B2850:I2850))/AVERAGE('Demand Planning'!B2850:I2850),0)</f>
        <v>0.64516129032258063</v>
      </c>
      <c r="N286" s="53">
        <f>IFERROR(ROUND(1.28*STDEV('Demand Planning'!B2850:AA2850),0),0)</f>
        <v>4</v>
      </c>
      <c r="O286" s="57" t="str">
        <f t="shared" si="4"/>
        <v>WMA-4</v>
      </c>
      <c r="P286" s="53">
        <f>SUM('Demand Planning'!AB2850:AN2850)</f>
        <v>78</v>
      </c>
      <c r="Q286" s="58">
        <f>IFERROR('Demand Planning'!Y2856/J286,0)</f>
        <v>105.53807426054122</v>
      </c>
    </row>
    <row r="287" spans="1:17" ht="15" customHeight="1" x14ac:dyDescent="0.25">
      <c r="A287" s="59" t="str">
        <f>'Demand Planning'!A2858</f>
        <v>POL12862</v>
      </c>
      <c r="B287" s="59" t="str">
        <f>'Demand Planning'!B2858</f>
        <v>Polleo Beta-Alanine 250 g</v>
      </c>
      <c r="C287" s="60" t="str">
        <f>'Demand Planning'!C2858</f>
        <v>SPORTSKA PREHRANA</v>
      </c>
      <c r="D287" s="60" t="str">
        <f>'Demand Planning'!D2858</f>
        <v>02 SILVER</v>
      </c>
      <c r="E287" s="61">
        <f>'Demand Planning'!Y2865</f>
        <v>23.076923076923077</v>
      </c>
      <c r="F287" s="61">
        <f>'Demand Planning'!Y2861</f>
        <v>0</v>
      </c>
      <c r="G287" s="61">
        <f>'Demand Planning'!Y2862</f>
        <v>0</v>
      </c>
      <c r="H287" s="61">
        <f>'Demand Planning'!Y2863</f>
        <v>0</v>
      </c>
      <c r="I287" s="53">
        <f>'Demand Planning'!W2866</f>
        <v>26.3</v>
      </c>
      <c r="J287" s="53">
        <f>'Demand Planning'!W2867</f>
        <v>24.463333333333331</v>
      </c>
      <c r="K287" s="54">
        <f>COUNTIF('Demand Planning'!B2860:AA2860,"&lt;="&amp;MAX('Demand Planning'!B2860:AA2860)*0.05)</f>
        <v>2</v>
      </c>
      <c r="L287" s="55">
        <f>IFERROR(STDEV('Demand Planning'!B2860:AA2860)/AVERAGE('Demand Planning'!B2860:AA2860),0)</f>
        <v>0.70726829735570973</v>
      </c>
      <c r="M287" s="56">
        <f>IFERROR((AVERAGE('Demand Planning'!T2860:AA2860)-AVERAGE('Demand Planning'!B2860:I2860))/AVERAGE('Demand Planning'!B2860:I2860),0)</f>
        <v>1.34375</v>
      </c>
      <c r="N287" s="53">
        <f>IFERROR(ROUND(1.28*STDEV('Demand Planning'!B2860:AA2860),0),0)</f>
        <v>21</v>
      </c>
      <c r="O287" s="57" t="str">
        <f t="shared" si="4"/>
        <v>WMA-4</v>
      </c>
      <c r="P287" s="53">
        <f>SUM('Demand Planning'!AB2860:AN2860)</f>
        <v>403</v>
      </c>
      <c r="Q287" s="58">
        <f>IFERROR('Demand Planning'!Y2866/J287,0)</f>
        <v>11.731843575418996</v>
      </c>
    </row>
    <row r="288" spans="1:17" ht="15" customHeight="1" x14ac:dyDescent="0.25">
      <c r="A288" s="50" t="str">
        <f>'Demand Planning'!A2868</f>
        <v>POL12869</v>
      </c>
      <c r="B288" s="50" t="str">
        <f>'Demand Planning'!B2868</f>
        <v>Polleo PRE+POST MultiBiotiq 60 caps</v>
      </c>
      <c r="C288" s="51" t="str">
        <f>'Demand Planning'!C2868</f>
        <v>SPORTSKA PREHRANA</v>
      </c>
      <c r="D288" s="51" t="str">
        <f>'Demand Planning'!D2868</f>
        <v>02 SILVER</v>
      </c>
      <c r="E288" s="52">
        <f>'Demand Planning'!Y2875</f>
        <v>1.2307692307692308</v>
      </c>
      <c r="F288" s="52">
        <f>'Demand Planning'!Y2871</f>
        <v>0</v>
      </c>
      <c r="G288" s="52">
        <f>'Demand Planning'!Y2872</f>
        <v>0</v>
      </c>
      <c r="H288" s="52">
        <f>'Demand Planning'!Y2873</f>
        <v>0</v>
      </c>
      <c r="I288" s="53">
        <f>'Demand Planning'!W2876</f>
        <v>0</v>
      </c>
      <c r="J288" s="53">
        <f>'Demand Planning'!W2877</f>
        <v>0.4</v>
      </c>
      <c r="K288" s="54">
        <f>COUNTIF('Demand Planning'!B2870:AA2870,"&lt;="&amp;MAX('Demand Planning'!B2870:AA2870)*0.05)</f>
        <v>18</v>
      </c>
      <c r="L288" s="55">
        <f>IFERROR(STDEV('Demand Planning'!B2870:AA2870)/AVERAGE('Demand Planning'!B2870:AA2870),0)</f>
        <v>1.8140079933671736</v>
      </c>
      <c r="M288" s="56">
        <f>IFERROR((AVERAGE('Demand Planning'!T2870:AA2870)-AVERAGE('Demand Planning'!B2870:I2870))/AVERAGE('Demand Planning'!B2870:I2870),0)</f>
        <v>0</v>
      </c>
      <c r="N288" s="53">
        <f>IFERROR(ROUND(1.28*STDEV('Demand Planning'!B2870:AA2870),0),0)</f>
        <v>3</v>
      </c>
      <c r="O288" s="57" t="str">
        <f t="shared" si="4"/>
        <v>Hybrid</v>
      </c>
      <c r="P288" s="53">
        <f>SUM('Demand Planning'!AB2870:AN2870)</f>
        <v>39</v>
      </c>
      <c r="Q288" s="58">
        <f>IFERROR('Demand Planning'!Y2876/J288,0)</f>
        <v>2137.5</v>
      </c>
    </row>
    <row r="289" spans="1:17" ht="15" customHeight="1" x14ac:dyDescent="0.25">
      <c r="A289" s="59" t="str">
        <f>'Demand Planning'!A2878</f>
        <v>POL12868</v>
      </c>
      <c r="B289" s="59" t="str">
        <f>'Demand Planning'!B2878</f>
        <v>Polleo 1st Biotic 60 caps</v>
      </c>
      <c r="C289" s="60" t="str">
        <f>'Demand Planning'!C2878</f>
        <v>SPORTSKA PREHRANA</v>
      </c>
      <c r="D289" s="60" t="str">
        <f>'Demand Planning'!D2878</f>
        <v>02 SILVER</v>
      </c>
      <c r="E289" s="61">
        <f>'Demand Planning'!Y2885</f>
        <v>1.3461538461538463</v>
      </c>
      <c r="F289" s="61">
        <f>'Demand Planning'!Y2881</f>
        <v>0</v>
      </c>
      <c r="G289" s="61">
        <f>'Demand Planning'!Y2882</f>
        <v>0</v>
      </c>
      <c r="H289" s="61">
        <f>'Demand Planning'!Y2883</f>
        <v>0</v>
      </c>
      <c r="I289" s="53">
        <f>'Demand Planning'!W2886</f>
        <v>0</v>
      </c>
      <c r="J289" s="53">
        <f>'Demand Planning'!W2887</f>
        <v>0.45</v>
      </c>
      <c r="K289" s="54">
        <f>COUNTIF('Demand Planning'!B2880:AA2880,"&lt;="&amp;MAX('Demand Planning'!B2880:AA2880)*0.05)</f>
        <v>19</v>
      </c>
      <c r="L289" s="55">
        <f>IFERROR(STDEV('Demand Planning'!B2880:AA2880)/AVERAGE('Demand Planning'!B2880:AA2880),0)</f>
        <v>1.8067447331076532</v>
      </c>
      <c r="M289" s="56">
        <f>IFERROR((AVERAGE('Demand Planning'!T2880:AA2880)-AVERAGE('Demand Planning'!B2880:I2880))/AVERAGE('Demand Planning'!B2880:I2880),0)</f>
        <v>0</v>
      </c>
      <c r="N289" s="53">
        <f>IFERROR(ROUND(1.28*STDEV('Demand Planning'!B2880:AA2880),0),0)</f>
        <v>3</v>
      </c>
      <c r="O289" s="57" t="str">
        <f t="shared" si="4"/>
        <v>Hybrid</v>
      </c>
      <c r="P289" s="53">
        <f>SUM('Demand Planning'!AB2880:AN2880)</f>
        <v>142</v>
      </c>
      <c r="Q289" s="58">
        <f>IFERROR('Demand Planning'!Y2886/J289,0)</f>
        <v>1806.6666666666665</v>
      </c>
    </row>
    <row r="290" spans="1:17" ht="15" customHeight="1" x14ac:dyDescent="0.25">
      <c r="A290" s="50" t="str">
        <f>'Demand Planning'!A2888</f>
        <v>POL12867</v>
      </c>
      <c r="B290" s="50" t="str">
        <f>'Demand Planning'!B2888</f>
        <v>Polleo Black Maca 60 caps</v>
      </c>
      <c r="C290" s="51" t="str">
        <f>'Demand Planning'!C2888</f>
        <v>BIO I SUPERFOODS</v>
      </c>
      <c r="D290" s="51" t="str">
        <f>'Demand Planning'!D2888</f>
        <v>02 SILVER</v>
      </c>
      <c r="E290" s="52">
        <f>'Demand Planning'!Y2895</f>
        <v>6.4615384615384617</v>
      </c>
      <c r="F290" s="52">
        <f>'Demand Planning'!Y2891</f>
        <v>0</v>
      </c>
      <c r="G290" s="52">
        <f>'Demand Planning'!Y2892</f>
        <v>0</v>
      </c>
      <c r="H290" s="52">
        <f>'Demand Planning'!Y2893</f>
        <v>0</v>
      </c>
      <c r="I290" s="53">
        <f>'Demand Planning'!W2896</f>
        <v>0</v>
      </c>
      <c r="J290" s="53">
        <f>'Demand Planning'!W2897</f>
        <v>2.2833333333333332</v>
      </c>
      <c r="K290" s="54">
        <f>COUNTIF('Demand Planning'!B2890:AA2890,"&lt;="&amp;MAX('Demand Planning'!B2890:AA2890)*0.05)</f>
        <v>19</v>
      </c>
      <c r="L290" s="55">
        <f>IFERROR(STDEV('Demand Planning'!B2890:AA2890)/AVERAGE('Demand Planning'!B2890:AA2890),0)</f>
        <v>1.7190311303786456</v>
      </c>
      <c r="M290" s="56">
        <f>IFERROR((AVERAGE('Demand Planning'!T2890:AA2890)-AVERAGE('Demand Planning'!B2890:I2890))/AVERAGE('Demand Planning'!B2890:I2890),0)</f>
        <v>0</v>
      </c>
      <c r="N290" s="53">
        <f>IFERROR(ROUND(1.28*STDEV('Demand Planning'!B2890:AA2890),0),0)</f>
        <v>14</v>
      </c>
      <c r="O290" s="57" t="str">
        <f t="shared" si="4"/>
        <v>Hybrid</v>
      </c>
      <c r="P290" s="53">
        <f>SUM('Demand Planning'!AB2890:AN2890)</f>
        <v>306</v>
      </c>
      <c r="Q290" s="58">
        <f>IFERROR('Demand Planning'!Y2896/J290,0)</f>
        <v>305.69343065693431</v>
      </c>
    </row>
    <row r="291" spans="1:17" ht="15" customHeight="1" x14ac:dyDescent="0.25">
      <c r="A291" s="59" t="str">
        <f>'Demand Planning'!A2898</f>
        <v>POL12866</v>
      </c>
      <c r="B291" s="59" t="str">
        <f>'Demand Planning'!B2898</f>
        <v>Polleo Berberin Slim Support 60 caps</v>
      </c>
      <c r="C291" s="60" t="str">
        <f>'Demand Planning'!C2898</f>
        <v>SPORTSKA PREHRANA</v>
      </c>
      <c r="D291" s="60" t="str">
        <f>'Demand Planning'!D2898</f>
        <v>02 SILVER</v>
      </c>
      <c r="E291" s="61">
        <f>'Demand Planning'!Y2905</f>
        <v>7</v>
      </c>
      <c r="F291" s="61">
        <f>'Demand Planning'!Y2901</f>
        <v>0</v>
      </c>
      <c r="G291" s="61">
        <f>'Demand Planning'!Y2902</f>
        <v>0</v>
      </c>
      <c r="H291" s="61">
        <f>'Demand Planning'!Y2903</f>
        <v>0</v>
      </c>
      <c r="I291" s="53">
        <f>'Demand Planning'!W2906</f>
        <v>0</v>
      </c>
      <c r="J291" s="53">
        <f>'Demand Planning'!W2907</f>
        <v>1.9333333333333333</v>
      </c>
      <c r="K291" s="54">
        <f>COUNTIF('Demand Planning'!B2900:AA2900,"&lt;="&amp;MAX('Demand Planning'!B2900:AA2900)*0.05)</f>
        <v>19</v>
      </c>
      <c r="L291" s="55">
        <f>IFERROR(STDEV('Demand Planning'!B2900:AA2900)/AVERAGE('Demand Planning'!B2900:AA2900),0)</f>
        <v>2.1506524876067217</v>
      </c>
      <c r="M291" s="56">
        <f>IFERROR((AVERAGE('Demand Planning'!T2900:AA2900)-AVERAGE('Demand Planning'!B2900:I2900))/AVERAGE('Demand Planning'!B2900:I2900),0)</f>
        <v>0</v>
      </c>
      <c r="N291" s="53">
        <f>IFERROR(ROUND(1.28*STDEV('Demand Planning'!B2900:AA2900),0),0)</f>
        <v>19</v>
      </c>
      <c r="O291" s="57" t="str">
        <f t="shared" si="4"/>
        <v>Hybrid</v>
      </c>
      <c r="P291" s="53">
        <f>SUM('Demand Planning'!AB2900:AN2900)</f>
        <v>472</v>
      </c>
      <c r="Q291" s="58">
        <f>IFERROR('Demand Planning'!Y2906/J291,0)</f>
        <v>195.51724137931035</v>
      </c>
    </row>
    <row r="292" spans="1:17" ht="15" customHeight="1" x14ac:dyDescent="0.25">
      <c r="A292" s="50" t="str">
        <f>'Demand Planning'!A2908</f>
        <v>POL12901</v>
      </c>
      <c r="B292" s="50" t="str">
        <f>'Demand Planning'!B2908</f>
        <v>Polleo NeuroGABA Pure 60 caps</v>
      </c>
      <c r="C292" s="51" t="str">
        <f>'Demand Planning'!C2908</f>
        <v>SPORTSKA PREHRANA</v>
      </c>
      <c r="D292" s="51" t="str">
        <f>'Demand Planning'!D2908</f>
        <v>02 SILVER</v>
      </c>
      <c r="E292" s="52">
        <f>'Demand Planning'!Y2915</f>
        <v>2.2307692307692308</v>
      </c>
      <c r="F292" s="52">
        <f>'Demand Planning'!Y2911</f>
        <v>0</v>
      </c>
      <c r="G292" s="52">
        <f>'Demand Planning'!Y2912</f>
        <v>0</v>
      </c>
      <c r="H292" s="52">
        <f>'Demand Planning'!Y2913</f>
        <v>0</v>
      </c>
      <c r="I292" s="53">
        <f>'Demand Planning'!W2916</f>
        <v>0</v>
      </c>
      <c r="J292" s="53">
        <f>'Demand Planning'!W2917</f>
        <v>0.71666666666666679</v>
      </c>
      <c r="K292" s="54">
        <f>COUNTIF('Demand Planning'!B2910:AA2910,"&lt;="&amp;MAX('Demand Planning'!B2910:AA2910)*0.05)</f>
        <v>21</v>
      </c>
      <c r="L292" s="55">
        <f>IFERROR(STDEV('Demand Planning'!B2910:AA2910)/AVERAGE('Demand Planning'!B2910:AA2910),0)</f>
        <v>2.1453929845750808</v>
      </c>
      <c r="M292" s="56">
        <f>IFERROR((AVERAGE('Demand Planning'!T2910:AA2910)-AVERAGE('Demand Planning'!B2910:I2910))/AVERAGE('Demand Planning'!B2910:I2910),0)</f>
        <v>0</v>
      </c>
      <c r="N292" s="53">
        <f>IFERROR(ROUND(1.28*STDEV('Demand Planning'!B2910:AA2910),0),0)</f>
        <v>6</v>
      </c>
      <c r="O292" s="57" t="str">
        <f t="shared" si="4"/>
        <v>Hybrid</v>
      </c>
      <c r="P292" s="53">
        <f>SUM('Demand Planning'!AB2910:AN2910)</f>
        <v>156</v>
      </c>
      <c r="Q292" s="58">
        <f>IFERROR('Demand Planning'!Y2916/J292,0)</f>
        <v>833.02325581395337</v>
      </c>
    </row>
    <row r="293" spans="1:17" ht="15" customHeight="1" x14ac:dyDescent="0.25">
      <c r="A293" s="59" t="str">
        <f>'Demand Planning'!A2918</f>
        <v>POL12900</v>
      </c>
      <c r="B293" s="59" t="str">
        <f>'Demand Planning'!B2918</f>
        <v>Polleo CoenzimeQ10 Elixir 60 caps</v>
      </c>
      <c r="C293" s="60" t="str">
        <f>'Demand Planning'!C2918</f>
        <v>SPORTSKA PREHRANA</v>
      </c>
      <c r="D293" s="60" t="str">
        <f>'Demand Planning'!D2918</f>
        <v>02 SILVER</v>
      </c>
      <c r="E293" s="61">
        <f>'Demand Planning'!Y2925</f>
        <v>0.92307692307692313</v>
      </c>
      <c r="F293" s="61">
        <f>'Demand Planning'!Y2921</f>
        <v>0</v>
      </c>
      <c r="G293" s="61">
        <f>'Demand Planning'!Y2922</f>
        <v>0</v>
      </c>
      <c r="H293" s="61">
        <f>'Demand Planning'!Y2923</f>
        <v>0</v>
      </c>
      <c r="I293" s="53">
        <f>'Demand Planning'!W2926</f>
        <v>0</v>
      </c>
      <c r="J293" s="53">
        <f>'Demand Planning'!W2927</f>
        <v>0.25</v>
      </c>
      <c r="K293" s="54">
        <f>COUNTIF('Demand Planning'!B2920:AA2920,"&lt;="&amp;MAX('Demand Planning'!B2920:AA2920)*0.05)</f>
        <v>21</v>
      </c>
      <c r="L293" s="55">
        <f>IFERROR(STDEV('Demand Planning'!B2920:AA2920)/AVERAGE('Demand Planning'!B2920:AA2920),0)</f>
        <v>2.4878594101042855</v>
      </c>
      <c r="M293" s="56">
        <f>IFERROR((AVERAGE('Demand Planning'!T2920:AA2920)-AVERAGE('Demand Planning'!B2920:I2920))/AVERAGE('Demand Planning'!B2920:I2920),0)</f>
        <v>0</v>
      </c>
      <c r="N293" s="53">
        <f>IFERROR(ROUND(1.28*STDEV('Demand Planning'!B2920:AA2920),0),0)</f>
        <v>3</v>
      </c>
      <c r="O293" s="57" t="str">
        <f t="shared" si="4"/>
        <v>Hybrid</v>
      </c>
      <c r="P293" s="53">
        <f>SUM('Demand Planning'!AB2920:AN2920)</f>
        <v>104</v>
      </c>
      <c r="Q293" s="58">
        <f>IFERROR('Demand Planning'!Y2926/J293,0)</f>
        <v>2512</v>
      </c>
    </row>
    <row r="294" spans="1:17" ht="15" customHeight="1" x14ac:dyDescent="0.25">
      <c r="A294" s="50" t="str">
        <f>'Demand Planning'!A2928</f>
        <v>POL12899</v>
      </c>
      <c r="B294" s="50" t="str">
        <f>'Demand Planning'!B2928</f>
        <v>Polleo Magnesium Bisglycinate 60 caps</v>
      </c>
      <c r="C294" s="51" t="str">
        <f>'Demand Planning'!C2928</f>
        <v>SPORTSKA PREHRANA</v>
      </c>
      <c r="D294" s="51" t="str">
        <f>'Demand Planning'!D2928</f>
        <v>02 SILVER</v>
      </c>
      <c r="E294" s="52">
        <f>'Demand Planning'!Y2935</f>
        <v>30.346153846153847</v>
      </c>
      <c r="F294" s="52">
        <f>'Demand Planning'!Y2931</f>
        <v>0</v>
      </c>
      <c r="G294" s="52">
        <f>'Demand Planning'!Y2932</f>
        <v>0</v>
      </c>
      <c r="H294" s="52">
        <f>'Demand Planning'!Y2933</f>
        <v>0</v>
      </c>
      <c r="I294" s="53">
        <f>'Demand Planning'!W2936</f>
        <v>0</v>
      </c>
      <c r="J294" s="53">
        <f>'Demand Planning'!W2937</f>
        <v>9.3000000000000007</v>
      </c>
      <c r="K294" s="54">
        <f>COUNTIF('Demand Planning'!B2930:AA2930,"&lt;="&amp;MAX('Demand Planning'!B2930:AA2930)*0.05)</f>
        <v>20</v>
      </c>
      <c r="L294" s="55">
        <f>IFERROR(STDEV('Demand Planning'!B2930:AA2930)/AVERAGE('Demand Planning'!B2930:AA2930),0)</f>
        <v>2.2435996219054788</v>
      </c>
      <c r="M294" s="56">
        <f>IFERROR((AVERAGE('Demand Planning'!T2930:AA2930)-AVERAGE('Demand Planning'!B2930:I2930))/AVERAGE('Demand Planning'!B2930:I2930),0)</f>
        <v>0</v>
      </c>
      <c r="N294" s="53">
        <f>IFERROR(ROUND(1.28*STDEV('Demand Planning'!B2930:AA2930),0),0)</f>
        <v>87</v>
      </c>
      <c r="O294" s="57" t="str">
        <f t="shared" si="4"/>
        <v>Hybrid</v>
      </c>
      <c r="P294" s="53">
        <f>SUM('Demand Planning'!AB2930:AN2930)</f>
        <v>793</v>
      </c>
      <c r="Q294" s="58">
        <f>IFERROR('Demand Planning'!Y2936/J294,0)</f>
        <v>0.1075268817204301</v>
      </c>
    </row>
    <row r="295" spans="1:17" ht="15" customHeight="1" x14ac:dyDescent="0.25">
      <c r="A295" s="59" t="str">
        <f>'Demand Planning'!A2938</f>
        <v>POL12898</v>
      </c>
      <c r="B295" s="59" t="str">
        <f>'Demand Planning'!B2938</f>
        <v>Polleo Tibetan Shilajit Mumyo 60 caps</v>
      </c>
      <c r="C295" s="60" t="str">
        <f>'Demand Planning'!C2938</f>
        <v>SPORTSKA PREHRANA</v>
      </c>
      <c r="D295" s="60" t="str">
        <f>'Demand Planning'!D2938</f>
        <v>02 SILVER</v>
      </c>
      <c r="E295" s="61">
        <f>'Demand Planning'!Y2945</f>
        <v>4.4615384615384617</v>
      </c>
      <c r="F295" s="61">
        <f>'Demand Planning'!Y2941</f>
        <v>0</v>
      </c>
      <c r="G295" s="61">
        <f>'Demand Planning'!Y2942</f>
        <v>0</v>
      </c>
      <c r="H295" s="61">
        <f>'Demand Planning'!Y2943</f>
        <v>0</v>
      </c>
      <c r="I295" s="53">
        <f>'Demand Planning'!W2946</f>
        <v>0</v>
      </c>
      <c r="J295" s="53">
        <f>'Demand Planning'!W2947</f>
        <v>1.4333333333333336</v>
      </c>
      <c r="K295" s="54">
        <f>COUNTIF('Demand Planning'!B2940:AA2940,"&lt;="&amp;MAX('Demand Planning'!B2940:AA2940)*0.05)</f>
        <v>20</v>
      </c>
      <c r="L295" s="55">
        <f>IFERROR(STDEV('Demand Planning'!B2940:AA2940)/AVERAGE('Demand Planning'!B2940:AA2940),0)</f>
        <v>2.0999518708034346</v>
      </c>
      <c r="M295" s="56">
        <f>IFERROR((AVERAGE('Demand Planning'!T2940:AA2940)-AVERAGE('Demand Planning'!B2940:I2940))/AVERAGE('Demand Planning'!B2940:I2940),0)</f>
        <v>0</v>
      </c>
      <c r="N295" s="53">
        <f>IFERROR(ROUND(1.28*STDEV('Demand Planning'!B2940:AA2940),0),0)</f>
        <v>12</v>
      </c>
      <c r="O295" s="57" t="str">
        <f t="shared" si="4"/>
        <v>Hybrid</v>
      </c>
      <c r="P295" s="53">
        <f>SUM('Demand Planning'!AB2940:AN2940)</f>
        <v>558</v>
      </c>
      <c r="Q295" s="58">
        <f>IFERROR('Demand Planning'!Y2946/J295,0)</f>
        <v>364.18604651162786</v>
      </c>
    </row>
    <row r="296" spans="1:17" ht="15" customHeight="1" x14ac:dyDescent="0.25">
      <c r="A296" s="50" t="str">
        <f>'Demand Planning'!A2948</f>
        <v>POL12897</v>
      </c>
      <c r="B296" s="50" t="str">
        <f>'Demand Planning'!B2948</f>
        <v>Polleo Gold Rhodiola+ 60 caps</v>
      </c>
      <c r="C296" s="51" t="str">
        <f>'Demand Planning'!C2948</f>
        <v>BIO I SUPERFOODS</v>
      </c>
      <c r="D296" s="51" t="str">
        <f>'Demand Planning'!D2948</f>
        <v>02 SILVER</v>
      </c>
      <c r="E296" s="52">
        <f>'Demand Planning'!Y2955</f>
        <v>4.9230769230769234</v>
      </c>
      <c r="F296" s="52">
        <f>'Demand Planning'!Y2951</f>
        <v>0</v>
      </c>
      <c r="G296" s="52">
        <f>'Demand Planning'!Y2952</f>
        <v>0</v>
      </c>
      <c r="H296" s="52">
        <f>'Demand Planning'!Y2953</f>
        <v>0</v>
      </c>
      <c r="I296" s="53">
        <f>'Demand Planning'!W2956</f>
        <v>0</v>
      </c>
      <c r="J296" s="53">
        <f>'Demand Planning'!W2957</f>
        <v>1.5</v>
      </c>
      <c r="K296" s="54">
        <f>COUNTIF('Demand Planning'!B2950:AA2950,"&lt;="&amp;MAX('Demand Planning'!B2950:AA2950)*0.05)</f>
        <v>20</v>
      </c>
      <c r="L296" s="55">
        <f>IFERROR(STDEV('Demand Planning'!B2950:AA2950)/AVERAGE('Demand Planning'!B2950:AA2950),0)</f>
        <v>2.2064447506112632</v>
      </c>
      <c r="M296" s="56">
        <f>IFERROR((AVERAGE('Demand Planning'!T2950:AA2950)-AVERAGE('Demand Planning'!B2950:I2950))/AVERAGE('Demand Planning'!B2950:I2950),0)</f>
        <v>0</v>
      </c>
      <c r="N296" s="53">
        <f>IFERROR(ROUND(1.28*STDEV('Demand Planning'!B2950:AA2950),0),0)</f>
        <v>14</v>
      </c>
      <c r="O296" s="57" t="str">
        <f t="shared" si="4"/>
        <v>Hybrid</v>
      </c>
      <c r="P296" s="53">
        <f>SUM('Demand Planning'!AB2950:AN2950)</f>
        <v>221</v>
      </c>
      <c r="Q296" s="58">
        <f>IFERROR('Demand Planning'!Y2956/J296,0)</f>
        <v>332.66666666666669</v>
      </c>
    </row>
    <row r="297" spans="1:17" ht="15" customHeight="1" x14ac:dyDescent="0.25">
      <c r="A297" s="59" t="str">
        <f>'Demand Planning'!A2958</f>
        <v>POL12846</v>
      </c>
      <c r="B297" s="59" t="str">
        <f>'Demand Planning'!B2958</f>
        <v>Polleo Protein Chips Sour Onion 50 g</v>
      </c>
      <c r="C297" s="60" t="str">
        <f>'Demand Planning'!C2958</f>
        <v>RTD &amp; SNACKS</v>
      </c>
      <c r="D297" s="60" t="str">
        <f>'Demand Planning'!D2958</f>
        <v>02 SILVER</v>
      </c>
      <c r="E297" s="61">
        <f>'Demand Planning'!Y2965</f>
        <v>174.88461538461539</v>
      </c>
      <c r="F297" s="61">
        <f>'Demand Planning'!Y2961</f>
        <v>0</v>
      </c>
      <c r="G297" s="61">
        <f>'Demand Planning'!Y2962</f>
        <v>0</v>
      </c>
      <c r="H297" s="61">
        <f>'Demand Planning'!Y2963</f>
        <v>0</v>
      </c>
      <c r="I297" s="53">
        <f>'Demand Planning'!W2966</f>
        <v>315</v>
      </c>
      <c r="J297" s="53">
        <f>'Demand Planning'!W2967</f>
        <v>256.8</v>
      </c>
      <c r="K297" s="54">
        <f>COUNTIF('Demand Planning'!B2960:AA2960,"&lt;="&amp;MAX('Demand Planning'!B2960:AA2960)*0.05)</f>
        <v>6</v>
      </c>
      <c r="L297" s="55">
        <f>IFERROR(STDEV('Demand Planning'!B2960:AA2960)/AVERAGE('Demand Planning'!B2960:AA2960),0)</f>
        <v>0.81026982484586141</v>
      </c>
      <c r="M297" s="56">
        <f>IFERROR((AVERAGE('Demand Planning'!T2960:AA2960)-AVERAGE('Demand Planning'!B2960:I2960))/AVERAGE('Demand Planning'!B2960:I2960),0)</f>
        <v>4.9621749408983451</v>
      </c>
      <c r="N297" s="53">
        <f>IFERROR(ROUND(1.28*STDEV('Demand Planning'!B2960:AA2960),0),0)</f>
        <v>181</v>
      </c>
      <c r="O297" s="57" t="str">
        <f t="shared" si="4"/>
        <v>WMA-4</v>
      </c>
      <c r="P297" s="53">
        <f>SUM('Demand Planning'!AB2960:AN2960)</f>
        <v>5867</v>
      </c>
      <c r="Q297" s="58">
        <f>IFERROR('Demand Planning'!Y2966/J297,0)</f>
        <v>1.32398753894081</v>
      </c>
    </row>
    <row r="298" spans="1:17" ht="15" customHeight="1" x14ac:dyDescent="0.25">
      <c r="A298" s="50" t="str">
        <f>'Demand Planning'!A2968</f>
        <v>POL12845</v>
      </c>
      <c r="B298" s="50" t="str">
        <f>'Demand Planning'!B2968</f>
        <v>Polleo Protein Chips Paprika 50 g</v>
      </c>
      <c r="C298" s="51" t="str">
        <f>'Demand Planning'!C2968</f>
        <v>RTD &amp; SNACKS</v>
      </c>
      <c r="D298" s="51" t="str">
        <f>'Demand Planning'!D2968</f>
        <v>02 SILVER</v>
      </c>
      <c r="E298" s="52">
        <f>'Demand Planning'!Y2975</f>
        <v>173.07692307692307</v>
      </c>
      <c r="F298" s="52">
        <f>'Demand Planning'!Y2971</f>
        <v>0</v>
      </c>
      <c r="G298" s="52">
        <f>'Demand Planning'!Y2972</f>
        <v>0</v>
      </c>
      <c r="H298" s="52">
        <f>'Demand Planning'!Y2973</f>
        <v>0</v>
      </c>
      <c r="I298" s="53">
        <f>'Demand Planning'!W2976</f>
        <v>300.7</v>
      </c>
      <c r="J298" s="53">
        <f>'Demand Planning'!W2977</f>
        <v>247.07</v>
      </c>
      <c r="K298" s="54">
        <f>COUNTIF('Demand Planning'!B2970:AA2970,"&lt;="&amp;MAX('Demand Planning'!B2970:AA2970)*0.05)</f>
        <v>5</v>
      </c>
      <c r="L298" s="55">
        <f>IFERROR(STDEV('Demand Planning'!B2970:AA2970)/AVERAGE('Demand Planning'!B2970:AA2970),0)</f>
        <v>0.75983717554047947</v>
      </c>
      <c r="M298" s="56">
        <f>IFERROR((AVERAGE('Demand Planning'!T2970:AA2970)-AVERAGE('Demand Planning'!B2970:I2970))/AVERAGE('Demand Planning'!B2970:I2970),0)</f>
        <v>3.16</v>
      </c>
      <c r="N298" s="53">
        <f>IFERROR(ROUND(1.28*STDEV('Demand Planning'!B2970:AA2970),0),0)</f>
        <v>168</v>
      </c>
      <c r="O298" s="57" t="str">
        <f t="shared" si="4"/>
        <v>WMA-4</v>
      </c>
      <c r="P298" s="53">
        <f>SUM('Demand Planning'!AB2970:AN2970)</f>
        <v>5005</v>
      </c>
      <c r="Q298" s="58">
        <f>IFERROR('Demand Planning'!Y2976/J298,0)</f>
        <v>0.73258590682802449</v>
      </c>
    </row>
    <row r="299" spans="1:17" ht="15" customHeight="1" x14ac:dyDescent="0.25">
      <c r="A299" s="59" t="str">
        <f>'Demand Planning'!A2978</f>
        <v>pol12919</v>
      </c>
      <c r="B299" s="59" t="str">
        <f>'Demand Planning'!B2978</f>
        <v>Polleo Caffeine Boost, 200 caps</v>
      </c>
      <c r="C299" s="60" t="str">
        <f>'Demand Planning'!C2978</f>
        <v>SPORTSKA PREHRANA</v>
      </c>
      <c r="D299" s="60" t="str">
        <f>'Demand Planning'!D2978</f>
        <v>03 BRONZE</v>
      </c>
      <c r="E299" s="61">
        <f>'Demand Planning'!Y2985</f>
        <v>0</v>
      </c>
      <c r="F299" s="61">
        <f>'Demand Planning'!Y2981</f>
        <v>0</v>
      </c>
      <c r="G299" s="61">
        <f>'Demand Planning'!Y2982</f>
        <v>0</v>
      </c>
      <c r="H299" s="61">
        <f>'Demand Planning'!Y2983</f>
        <v>0</v>
      </c>
      <c r="I299" s="53">
        <f>'Demand Planning'!W2986</f>
        <v>0</v>
      </c>
      <c r="J299" s="53">
        <f>'Demand Planning'!W2987</f>
        <v>0</v>
      </c>
      <c r="K299" s="54">
        <f>COUNTIF('Demand Planning'!B2980:AA2980,"&lt;="&amp;MAX('Demand Planning'!B2980:AA2980)*0.05)</f>
        <v>26</v>
      </c>
      <c r="L299" s="55">
        <f>IFERROR(STDEV('Demand Planning'!B2980:AA2980)/AVERAGE('Demand Planning'!B2980:AA2980),0)</f>
        <v>0</v>
      </c>
      <c r="M299" s="56">
        <f>IFERROR((AVERAGE('Demand Planning'!T2980:AA2980)-AVERAGE('Demand Planning'!B2980:I2980))/AVERAGE('Demand Planning'!B2980:I2980),0)</f>
        <v>0</v>
      </c>
      <c r="N299" s="53">
        <f>IFERROR(ROUND(1.28*STDEV('Demand Planning'!B2980:AA2980),0),0)</f>
        <v>0</v>
      </c>
      <c r="O299" s="57" t="str">
        <f t="shared" si="4"/>
        <v>Clean RR</v>
      </c>
      <c r="P299" s="53">
        <f>SUM('Demand Planning'!AB2980:AN2980)</f>
        <v>0</v>
      </c>
      <c r="Q299" s="58">
        <f>IFERROR('Demand Planning'!Y2986/J299,0)</f>
        <v>0</v>
      </c>
    </row>
    <row r="300" spans="1:17" ht="15" customHeight="1" x14ac:dyDescent="0.25">
      <c r="A300" s="50" t="str">
        <f>'Demand Planning'!A2988</f>
        <v>POL12847</v>
      </c>
      <c r="B300" s="50" t="str">
        <f>'Demand Planning'!B2988</f>
        <v>Polleo Premium HydroX Whey 1,8kg Chocolate Coconut</v>
      </c>
      <c r="C300" s="51" t="str">
        <f>'Demand Planning'!C2988</f>
        <v>PROTEINI</v>
      </c>
      <c r="D300" s="51" t="str">
        <f>'Demand Planning'!D2988</f>
        <v>03 BRONZE</v>
      </c>
      <c r="E300" s="52">
        <f>'Demand Planning'!Y2995</f>
        <v>8.3076923076923084</v>
      </c>
      <c r="F300" s="52">
        <f>'Demand Planning'!Y2991</f>
        <v>0</v>
      </c>
      <c r="G300" s="52">
        <f>'Demand Planning'!Y2992</f>
        <v>0</v>
      </c>
      <c r="H300" s="52">
        <f>'Demand Planning'!Y2993</f>
        <v>0</v>
      </c>
      <c r="I300" s="53">
        <f>'Demand Planning'!W2996</f>
        <v>10.3</v>
      </c>
      <c r="J300" s="53">
        <f>'Demand Planning'!W2997</f>
        <v>9.3633333333333333</v>
      </c>
      <c r="K300" s="54">
        <f>COUNTIF('Demand Planning'!B2990:AA2990,"&lt;="&amp;MAX('Demand Planning'!B2990:AA2990)*0.05)</f>
        <v>8</v>
      </c>
      <c r="L300" s="55">
        <f>IFERROR(STDEV('Demand Planning'!B2990:AA2990)/AVERAGE('Demand Planning'!B2990:AA2990),0)</f>
        <v>0.94826749827531376</v>
      </c>
      <c r="M300" s="56">
        <f>IFERROR((AVERAGE('Demand Planning'!T2990:AA2990)-AVERAGE('Demand Planning'!B2990:I2990))/AVERAGE('Demand Planning'!B2990:I2990),0)</f>
        <v>0</v>
      </c>
      <c r="N300" s="53">
        <f>IFERROR(ROUND(1.28*STDEV('Demand Planning'!B2990:AA2990),0),0)</f>
        <v>10</v>
      </c>
      <c r="O300" s="57" t="str">
        <f t="shared" si="4"/>
        <v>Hybrid</v>
      </c>
      <c r="P300" s="53">
        <f>SUM('Demand Planning'!AB2990:AN2990)</f>
        <v>130</v>
      </c>
      <c r="Q300" s="58">
        <f>IFERROR('Demand Planning'!Y2996/J300,0)</f>
        <v>0.85439658241367034</v>
      </c>
    </row>
    <row r="301" spans="1:17" ht="15" customHeight="1" x14ac:dyDescent="0.25">
      <c r="A301" s="59" t="str">
        <f>'Demand Planning'!A2998</f>
        <v>GAR04753</v>
      </c>
      <c r="B301" s="59" t="str">
        <f>'Demand Planning'!B2998</f>
        <v>Fenix 8, 47 mm, Solar Sapphire, Carbon Gray DLC Tit., Black/Pebble Gray remen</v>
      </c>
      <c r="C301" s="60" t="str">
        <f>'Demand Planning'!C2998</f>
        <v>GADGETI</v>
      </c>
      <c r="D301" s="60" t="str">
        <f>'Demand Planning'!D2998</f>
        <v>03 BRONZE</v>
      </c>
      <c r="E301" s="61">
        <f>'Demand Planning'!Y3005</f>
        <v>1.1538461538461537</v>
      </c>
      <c r="F301" s="61">
        <f>'Demand Planning'!Y3001</f>
        <v>0</v>
      </c>
      <c r="G301" s="61">
        <f>'Demand Planning'!Y3002</f>
        <v>0</v>
      </c>
      <c r="H301" s="61">
        <f>'Demand Planning'!Y3003</f>
        <v>0</v>
      </c>
      <c r="I301" s="53">
        <f>'Demand Planning'!W3006</f>
        <v>0.7</v>
      </c>
      <c r="J301" s="53">
        <f>'Demand Planning'!W3007</f>
        <v>0.85809523809523813</v>
      </c>
      <c r="K301" s="54">
        <f>COUNTIF('Demand Planning'!B3000:AA3000,"&lt;="&amp;MAX('Demand Planning'!B3000:AA3000)*0.05)</f>
        <v>9</v>
      </c>
      <c r="L301" s="55">
        <f>IFERROR(STDEV('Demand Planning'!B3000:AA3000)/AVERAGE('Demand Planning'!B3000:AA3000),0)</f>
        <v>0.97104754432176676</v>
      </c>
      <c r="M301" s="56">
        <f>IFERROR((AVERAGE('Demand Planning'!T3000:AA3000)-AVERAGE('Demand Planning'!B3000:I3000))/AVERAGE('Demand Planning'!B3000:I3000),0)</f>
        <v>-0.75</v>
      </c>
      <c r="N301" s="53">
        <f>IFERROR(ROUND(1.28*STDEV('Demand Planning'!B3000:AA3000),0),0)</f>
        <v>1</v>
      </c>
      <c r="O301" s="57" t="str">
        <f t="shared" si="4"/>
        <v>WMA-4</v>
      </c>
      <c r="P301" s="53">
        <f>SUM('Demand Planning'!AB3000:AN3000)</f>
        <v>2</v>
      </c>
      <c r="Q301" s="58">
        <f>IFERROR('Demand Planning'!Y3006/J301,0)</f>
        <v>2.3307436182019976</v>
      </c>
    </row>
    <row r="302" spans="1:17" ht="15" customHeight="1" x14ac:dyDescent="0.25">
      <c r="A302" s="50" t="str">
        <f>'Demand Planning'!A3008</f>
        <v>ON00337</v>
      </c>
      <c r="B302" s="50" t="str">
        <f>'Demand Planning'!B3008</f>
        <v>Gold Pre-Workout 330g Fruit Punch</v>
      </c>
      <c r="C302" s="51" t="str">
        <f>'Demand Planning'!C3008</f>
        <v>SPORTSKA PREHRANA</v>
      </c>
      <c r="D302" s="51" t="str">
        <f>'Demand Planning'!D3008</f>
        <v>03 BRONZE</v>
      </c>
      <c r="E302" s="52">
        <f>'Demand Planning'!Y3015</f>
        <v>8.6538461538461533</v>
      </c>
      <c r="F302" s="52">
        <f>'Demand Planning'!Y3011</f>
        <v>0</v>
      </c>
      <c r="G302" s="52">
        <f>'Demand Planning'!Y3012</f>
        <v>0</v>
      </c>
      <c r="H302" s="52">
        <f>'Demand Planning'!Y3013</f>
        <v>0</v>
      </c>
      <c r="I302" s="53">
        <f>'Demand Planning'!W3016</f>
        <v>7.6</v>
      </c>
      <c r="J302" s="53">
        <f>'Demand Planning'!W3017</f>
        <v>7.5717647058823525</v>
      </c>
      <c r="K302" s="54">
        <f>COUNTIF('Demand Planning'!B3010:AA3010,"&lt;="&amp;MAX('Demand Planning'!B3010:AA3010)*0.05)</f>
        <v>0</v>
      </c>
      <c r="L302" s="55">
        <f>IFERROR(STDEV('Demand Planning'!B3010:AA3010)/AVERAGE('Demand Planning'!B3010:AA3010),0)</f>
        <v>0.65117769852915608</v>
      </c>
      <c r="M302" s="56">
        <f>IFERROR((AVERAGE('Demand Planning'!T3010:AA3010)-AVERAGE('Demand Planning'!B3010:I3010))/AVERAGE('Demand Planning'!B3010:I3010),0)</f>
        <v>-0.14925373134328357</v>
      </c>
      <c r="N302" s="53">
        <f>IFERROR(ROUND(1.28*STDEV('Demand Planning'!B3010:AA3010),0),0)</f>
        <v>7</v>
      </c>
      <c r="O302" s="57" t="str">
        <f t="shared" si="4"/>
        <v>Hybrid</v>
      </c>
      <c r="P302" s="53">
        <f>SUM('Demand Planning'!AB3010:AN3010)</f>
        <v>96</v>
      </c>
      <c r="Q302" s="58">
        <f>IFERROR('Demand Planning'!Y3016/J302,0)</f>
        <v>7.9241765071472967</v>
      </c>
    </row>
    <row r="303" spans="1:17" ht="15" customHeight="1" x14ac:dyDescent="0.25">
      <c r="A303" s="59" t="str">
        <f>'Demand Planning'!A3018</f>
        <v>SHM00038</v>
      </c>
      <c r="B303" s="59" t="str">
        <f>'Demand Planning'!B3018</f>
        <v>Shieldmixer Hero Pro Spartan</v>
      </c>
      <c r="C303" s="60" t="str">
        <f>'Demand Planning'!C3018</f>
        <v>DRINKWARE I HOME</v>
      </c>
      <c r="D303" s="60" t="str">
        <f>'Demand Planning'!D3018</f>
        <v>03 BRONZE</v>
      </c>
      <c r="E303" s="61">
        <f>'Demand Planning'!Y3025</f>
        <v>30.03846153846154</v>
      </c>
      <c r="F303" s="61">
        <f>'Demand Planning'!Y3021</f>
        <v>0</v>
      </c>
      <c r="G303" s="61">
        <f>'Demand Planning'!Y3022</f>
        <v>0</v>
      </c>
      <c r="H303" s="61">
        <f>'Demand Planning'!Y3023</f>
        <v>0</v>
      </c>
      <c r="I303" s="53">
        <f>'Demand Planning'!W3026</f>
        <v>14.8</v>
      </c>
      <c r="J303" s="53">
        <f>'Demand Planning'!W3027</f>
        <v>15.095384615384617</v>
      </c>
      <c r="K303" s="54">
        <f>COUNTIF('Demand Planning'!B3020:AA3020,"&lt;="&amp;MAX('Demand Planning'!B3020:AA3020)*0.05)</f>
        <v>18</v>
      </c>
      <c r="L303" s="55">
        <f>IFERROR(STDEV('Demand Planning'!B3020:AA3020)/AVERAGE('Demand Planning'!B3020:AA3020),0)</f>
        <v>1.9581352862128156</v>
      </c>
      <c r="M303" s="56">
        <f>IFERROR((AVERAGE('Demand Planning'!T3020:AA3020)-AVERAGE('Demand Planning'!B3020:I3020))/AVERAGE('Demand Planning'!B3020:I3020),0)</f>
        <v>0.78846153846153844</v>
      </c>
      <c r="N303" s="53">
        <f>IFERROR(ROUND(1.28*STDEV('Demand Planning'!B3020:AA3020),0),0)</f>
        <v>75</v>
      </c>
      <c r="O303" s="57" t="str">
        <f t="shared" si="4"/>
        <v>WMA-4</v>
      </c>
      <c r="P303" s="53">
        <f>SUM('Demand Planning'!AB3020:AN3020)</f>
        <v>195</v>
      </c>
      <c r="Q303" s="58">
        <f>IFERROR('Demand Planning'!Y3026/J303,0)</f>
        <v>0</v>
      </c>
    </row>
    <row r="304" spans="1:17" ht="15" customHeight="1" x14ac:dyDescent="0.25">
      <c r="A304" s="50" t="str">
        <f>'Demand Planning'!A3028</f>
        <v>SCM04329</v>
      </c>
      <c r="B304" s="50" t="str">
        <f>'Demand Planning'!B3028</f>
        <v>Defender 500g</v>
      </c>
      <c r="C304" s="51" t="str">
        <f>'Demand Planning'!C3028</f>
        <v>SPORTSKA PREHRANA</v>
      </c>
      <c r="D304" s="51" t="str">
        <f>'Demand Planning'!D3028</f>
        <v>03 BRONZE</v>
      </c>
      <c r="E304" s="52">
        <f>'Demand Planning'!Y3035</f>
        <v>6.5384615384615383</v>
      </c>
      <c r="F304" s="52">
        <f>'Demand Planning'!Y3031</f>
        <v>0</v>
      </c>
      <c r="G304" s="52">
        <f>'Demand Planning'!Y3032</f>
        <v>0</v>
      </c>
      <c r="H304" s="52">
        <f>'Demand Planning'!Y3033</f>
        <v>0</v>
      </c>
      <c r="I304" s="53">
        <f>'Demand Planning'!W3036</f>
        <v>4.55</v>
      </c>
      <c r="J304" s="53">
        <f>'Demand Planning'!W3037</f>
        <v>5.2381081081081078</v>
      </c>
      <c r="K304" s="54">
        <f>COUNTIF('Demand Planning'!B3030:AA3030,"&lt;="&amp;MAX('Demand Planning'!B3030:AA3030)*0.05)</f>
        <v>1</v>
      </c>
      <c r="L304" s="55">
        <f>IFERROR(STDEV('Demand Planning'!B3030:AA3030)/AVERAGE('Demand Planning'!B3030:AA3030),0)</f>
        <v>0.83683370955013903</v>
      </c>
      <c r="M304" s="56">
        <f>IFERROR((AVERAGE('Demand Planning'!T3030:AA3030)-AVERAGE('Demand Planning'!B3030:I3030))/AVERAGE('Demand Planning'!B3030:I3030),0)</f>
        <v>-0.45901639344262296</v>
      </c>
      <c r="N304" s="53">
        <f>IFERROR(ROUND(1.28*STDEV('Demand Planning'!B3030:AA3030),0),0)</f>
        <v>7</v>
      </c>
      <c r="O304" s="57" t="str">
        <f t="shared" si="4"/>
        <v>WMA-4</v>
      </c>
      <c r="P304" s="53">
        <f>SUM('Demand Planning'!AB3030:AN3030)</f>
        <v>61</v>
      </c>
      <c r="Q304" s="58">
        <f>IFERROR('Demand Planning'!Y3036/J304,0)</f>
        <v>22.527217377844281</v>
      </c>
    </row>
    <row r="305" spans="1:17" ht="15" customHeight="1" x14ac:dyDescent="0.25">
      <c r="A305" s="59" t="str">
        <f>'Demand Planning'!A3038</f>
        <v>SHM00037</v>
      </c>
      <c r="B305" s="59" t="str">
        <f>'Demand Planning'!B3038</f>
        <v>Shieldmixer Hero Pro Dark Side</v>
      </c>
      <c r="C305" s="60" t="str">
        <f>'Demand Planning'!C3038</f>
        <v>DRINKWARE I HOME</v>
      </c>
      <c r="D305" s="60" t="str">
        <f>'Demand Planning'!D3038</f>
        <v>03 BRONZE</v>
      </c>
      <c r="E305" s="61">
        <f>'Demand Planning'!Y3045</f>
        <v>23.23076923076923</v>
      </c>
      <c r="F305" s="61">
        <f>'Demand Planning'!Y3041</f>
        <v>0</v>
      </c>
      <c r="G305" s="61">
        <f>'Demand Planning'!Y3042</f>
        <v>0</v>
      </c>
      <c r="H305" s="61">
        <f>'Demand Planning'!Y3043</f>
        <v>0</v>
      </c>
      <c r="I305" s="53">
        <f>'Demand Planning'!W3046</f>
        <v>6.2</v>
      </c>
      <c r="J305" s="53">
        <f>'Demand Planning'!W3047</f>
        <v>6.55</v>
      </c>
      <c r="K305" s="54">
        <f>COUNTIF('Demand Planning'!B3040:AA3040,"&lt;="&amp;MAX('Demand Planning'!B3040:AA3040)*0.05)</f>
        <v>23</v>
      </c>
      <c r="L305" s="55">
        <f>IFERROR(STDEV('Demand Planning'!B3040:AA3040)/AVERAGE('Demand Planning'!B3040:AA3040),0)</f>
        <v>2.6054195522746988</v>
      </c>
      <c r="M305" s="56">
        <f>IFERROR((AVERAGE('Demand Planning'!T3040:AA3040)-AVERAGE('Demand Planning'!B3040:I3040))/AVERAGE('Demand Planning'!B3040:I3040),0)</f>
        <v>-0.84664536741214058</v>
      </c>
      <c r="N305" s="53">
        <f>IFERROR(ROUND(1.28*STDEV('Demand Planning'!B3040:AA3040),0),0)</f>
        <v>77</v>
      </c>
      <c r="O305" s="57" t="str">
        <f t="shared" si="4"/>
        <v>WMA-4</v>
      </c>
      <c r="P305" s="53">
        <f>SUM('Demand Planning'!AB3040:AN3040)</f>
        <v>78</v>
      </c>
      <c r="Q305" s="58">
        <f>IFERROR('Demand Planning'!Y3046/J305,0)</f>
        <v>29.16030534351145</v>
      </c>
    </row>
    <row r="306" spans="1:17" ht="15" customHeight="1" x14ac:dyDescent="0.25">
      <c r="A306" s="50" t="str">
        <f>'Demand Planning'!A3048</f>
        <v>GAR04844</v>
      </c>
      <c r="B306" s="50" t="str">
        <f>'Demand Planning'!B3048</f>
        <v>Fenix 8 Pro 51 mm LTE AMOLED Sapphire Tit. Graphite Strap</v>
      </c>
      <c r="C306" s="51" t="str">
        <f>'Demand Planning'!C3048</f>
        <v>GADGETI</v>
      </c>
      <c r="D306" s="51" t="str">
        <f>'Demand Planning'!D3048</f>
        <v>03 BRONZE</v>
      </c>
      <c r="E306" s="52">
        <f>'Demand Planning'!Y3055</f>
        <v>1</v>
      </c>
      <c r="F306" s="52">
        <f>'Demand Planning'!Y3051</f>
        <v>0</v>
      </c>
      <c r="G306" s="52">
        <f>'Demand Planning'!Y3052</f>
        <v>0</v>
      </c>
      <c r="H306" s="52">
        <f>'Demand Planning'!Y3053</f>
        <v>0</v>
      </c>
      <c r="I306" s="53">
        <f>'Demand Planning'!W3056</f>
        <v>0</v>
      </c>
      <c r="J306" s="53">
        <f>'Demand Planning'!W3057</f>
        <v>0.30000000000000004</v>
      </c>
      <c r="K306" s="54">
        <f>COUNTIF('Demand Planning'!B3050:AA3050,"&lt;="&amp;MAX('Demand Planning'!B3050:AA3050)*0.05)</f>
        <v>13</v>
      </c>
      <c r="L306" s="55">
        <f>IFERROR(STDEV('Demand Planning'!B3050:AA3050)/AVERAGE('Demand Planning'!B3050:AA3050),0)</f>
        <v>1.7204650534085253</v>
      </c>
      <c r="M306" s="56">
        <f>IFERROR((AVERAGE('Demand Planning'!T3050:AA3050)-AVERAGE('Demand Planning'!B3050:I3050))/AVERAGE('Demand Planning'!B3050:I3050),0)</f>
        <v>-1</v>
      </c>
      <c r="N306" s="53">
        <f>IFERROR(ROUND(1.28*STDEV('Demand Planning'!B3050:AA3050),0),0)</f>
        <v>2</v>
      </c>
      <c r="O306" s="57" t="str">
        <f t="shared" si="4"/>
        <v>WMA-4</v>
      </c>
      <c r="P306" s="53">
        <f>SUM('Demand Planning'!AB3050:AN3050)</f>
        <v>0</v>
      </c>
      <c r="Q306" s="58">
        <f>IFERROR('Demand Planning'!Y3056/J306,0)</f>
        <v>0</v>
      </c>
    </row>
    <row r="307" spans="1:17" ht="15" customHeight="1" x14ac:dyDescent="0.25">
      <c r="A307" s="59" t="str">
        <f>'Demand Planning'!A3058</f>
        <v>ON00553</v>
      </c>
      <c r="B307" s="59" t="str">
        <f>'Demand Planning'!B3058</f>
        <v>Platinum PWO BlueRaz 380g</v>
      </c>
      <c r="C307" s="60" t="str">
        <f>'Demand Planning'!C3058</f>
        <v>SPORTSKA PREHRANA</v>
      </c>
      <c r="D307" s="60" t="str">
        <f>'Demand Planning'!D3058</f>
        <v>03 BRONZE</v>
      </c>
      <c r="E307" s="61">
        <f>'Demand Planning'!Y3065</f>
        <v>5</v>
      </c>
      <c r="F307" s="61">
        <f>'Demand Planning'!Y3061</f>
        <v>0</v>
      </c>
      <c r="G307" s="61">
        <f>'Demand Planning'!Y3062</f>
        <v>0</v>
      </c>
      <c r="H307" s="61">
        <f>'Demand Planning'!Y3063</f>
        <v>0</v>
      </c>
      <c r="I307" s="53">
        <f>'Demand Planning'!W3066</f>
        <v>4</v>
      </c>
      <c r="J307" s="53">
        <f>'Demand Planning'!W3067</f>
        <v>4.3894736842105262</v>
      </c>
      <c r="K307" s="54">
        <f>COUNTIF('Demand Planning'!B3060:AA3060,"&lt;="&amp;MAX('Demand Planning'!B3060:AA3060)*0.05)</f>
        <v>1</v>
      </c>
      <c r="L307" s="55">
        <f>IFERROR(STDEV('Demand Planning'!B3060:AA3060)/AVERAGE('Demand Planning'!B3060:AA3060),0)</f>
        <v>0.52459508194416005</v>
      </c>
      <c r="M307" s="56">
        <f>IFERROR((AVERAGE('Demand Planning'!T3060:AA3060)-AVERAGE('Demand Planning'!B3060:I3060))/AVERAGE('Demand Planning'!B3060:I3060),0)</f>
        <v>-2.2222222222222223E-2</v>
      </c>
      <c r="N307" s="53">
        <f>IFERROR(ROUND(1.28*STDEV('Demand Planning'!B3060:AA3060),0),0)</f>
        <v>3</v>
      </c>
      <c r="O307" s="57" t="str">
        <f t="shared" si="4"/>
        <v>Hybrid</v>
      </c>
      <c r="P307" s="53">
        <f>SUM('Demand Planning'!AB3060:AN3060)</f>
        <v>65</v>
      </c>
      <c r="Q307" s="58">
        <f>IFERROR('Demand Planning'!Y3066/J307,0)</f>
        <v>15.947242206235012</v>
      </c>
    </row>
    <row r="308" spans="1:17" ht="15" customHeight="1" x14ac:dyDescent="0.25">
      <c r="A308" s="50" t="str">
        <f>'Demand Planning'!A3068</f>
        <v>SHM00034</v>
      </c>
      <c r="B308" s="50" t="str">
        <f>'Demand Planning'!B3068</f>
        <v>Shieldmixer Hero Pro Johnny Bravo Pretty</v>
      </c>
      <c r="C308" s="51" t="str">
        <f>'Demand Planning'!C3068</f>
        <v>DRINKWARE I HOME</v>
      </c>
      <c r="D308" s="51" t="str">
        <f>'Demand Planning'!D3068</f>
        <v>03 BRONZE</v>
      </c>
      <c r="E308" s="52">
        <f>'Demand Planning'!Y3075</f>
        <v>17.96153846153846</v>
      </c>
      <c r="F308" s="52">
        <f>'Demand Planning'!Y3071</f>
        <v>0</v>
      </c>
      <c r="G308" s="52">
        <f>'Demand Planning'!Y3072</f>
        <v>0</v>
      </c>
      <c r="H308" s="52">
        <f>'Demand Planning'!Y3073</f>
        <v>0</v>
      </c>
      <c r="I308" s="53">
        <f>'Demand Planning'!W3076</f>
        <v>9.4</v>
      </c>
      <c r="J308" s="53">
        <f>'Demand Planning'!W3077</f>
        <v>10.050256410256409</v>
      </c>
      <c r="K308" s="54">
        <f>COUNTIF('Demand Planning'!B3070:AA3070,"&lt;="&amp;MAX('Demand Planning'!B3070:AA3070)*0.05)</f>
        <v>6</v>
      </c>
      <c r="L308" s="55">
        <f>IFERROR(STDEV('Demand Planning'!B3070:AA3070)/AVERAGE('Demand Planning'!B3070:AA3070),0)</f>
        <v>1.6636515484194856</v>
      </c>
      <c r="M308" s="56">
        <f>IFERROR((AVERAGE('Demand Planning'!T3070:AA3070)-AVERAGE('Demand Planning'!B3070:I3070))/AVERAGE('Demand Planning'!B3070:I3070),0)</f>
        <v>-0.60580912863070535</v>
      </c>
      <c r="N308" s="53">
        <f>IFERROR(ROUND(1.28*STDEV('Demand Planning'!B3070:AA3070),0),0)</f>
        <v>38</v>
      </c>
      <c r="O308" s="57" t="str">
        <f t="shared" si="4"/>
        <v>WMA-4</v>
      </c>
      <c r="P308" s="53">
        <f>SUM('Demand Planning'!AB3070:AN3070)</f>
        <v>130</v>
      </c>
      <c r="Q308" s="58">
        <f>IFERROR('Demand Planning'!Y3076/J308,0)</f>
        <v>44.675477089498933</v>
      </c>
    </row>
    <row r="309" spans="1:17" ht="15" customHeight="1" x14ac:dyDescent="0.25">
      <c r="A309" s="59" t="str">
        <f>'Demand Planning'!A3078</f>
        <v>GAR04751</v>
      </c>
      <c r="B309" s="59" t="str">
        <f>'Demand Planning'!B3078</f>
        <v>Fenix 8, 51 mm, AMOLED Sapphire Tit., Spark Orange/Graphite remen</v>
      </c>
      <c r="C309" s="60" t="str">
        <f>'Demand Planning'!C3078</f>
        <v>GADGETI</v>
      </c>
      <c r="D309" s="60" t="str">
        <f>'Demand Planning'!D3078</f>
        <v>03 BRONZE</v>
      </c>
      <c r="E309" s="61">
        <f>'Demand Planning'!Y3085</f>
        <v>1.6538461538461537</v>
      </c>
      <c r="F309" s="61">
        <f>'Demand Planning'!Y3081</f>
        <v>0</v>
      </c>
      <c r="G309" s="61">
        <f>'Demand Planning'!Y3082</f>
        <v>0</v>
      </c>
      <c r="H309" s="61">
        <f>'Demand Planning'!Y3083</f>
        <v>0</v>
      </c>
      <c r="I309" s="53">
        <f>'Demand Planning'!W3086</f>
        <v>1.4875</v>
      </c>
      <c r="J309" s="53">
        <f>'Demand Planning'!W3087</f>
        <v>1.3803048780487805</v>
      </c>
      <c r="K309" s="54">
        <f>COUNTIF('Demand Planning'!B3080:AA3080,"&lt;="&amp;MAX('Demand Planning'!B3080:AA3080)*0.05)</f>
        <v>9</v>
      </c>
      <c r="L309" s="55">
        <f>IFERROR(STDEV('Demand Planning'!B3080:AA3080)/AVERAGE('Demand Planning'!B3080:AA3080),0)</f>
        <v>1.2560723248425076</v>
      </c>
      <c r="M309" s="56">
        <f>IFERROR((AVERAGE('Demand Planning'!T3080:AA3080)-AVERAGE('Demand Planning'!B3080:I3080))/AVERAGE('Demand Planning'!B3080:I3080),0)</f>
        <v>-0.6470588235294118</v>
      </c>
      <c r="N309" s="53">
        <f>IFERROR(ROUND(1.28*STDEV('Demand Planning'!B3080:AA3080),0),0)</f>
        <v>3</v>
      </c>
      <c r="O309" s="57" t="str">
        <f t="shared" si="4"/>
        <v>WMA-4</v>
      </c>
      <c r="P309" s="53">
        <f>SUM('Demand Planning'!AB3080:AN3080)</f>
        <v>37</v>
      </c>
      <c r="Q309" s="58">
        <f>IFERROR('Demand Planning'!Y3086/J309,0)</f>
        <v>2.1734328753810135</v>
      </c>
    </row>
    <row r="310" spans="1:17" ht="15" customHeight="1" x14ac:dyDescent="0.25">
      <c r="A310" s="50" t="str">
        <f>'Demand Planning'!A3088</f>
        <v>POL09733</v>
      </c>
      <c r="B310" s="50" t="str">
        <f>'Demand Planning'!B3088</f>
        <v>Polleo 1st Whey 30,4g SACHET Cookies &amp; Cream</v>
      </c>
      <c r="C310" s="51" t="str">
        <f>'Demand Planning'!C3088</f>
        <v>PROTEINI</v>
      </c>
      <c r="D310" s="51" t="str">
        <f>'Demand Planning'!D3088</f>
        <v>03 BRONZE</v>
      </c>
      <c r="E310" s="52">
        <f>'Demand Planning'!Y3095</f>
        <v>278.30769230769232</v>
      </c>
      <c r="F310" s="52">
        <f>'Demand Planning'!Y3091</f>
        <v>0</v>
      </c>
      <c r="G310" s="52">
        <f>'Demand Planning'!Y3092</f>
        <v>0</v>
      </c>
      <c r="H310" s="52">
        <f>'Demand Planning'!Y3093</f>
        <v>0</v>
      </c>
      <c r="I310" s="53">
        <f>'Demand Planning'!W3096</f>
        <v>391.2</v>
      </c>
      <c r="J310" s="53">
        <f>'Demand Planning'!W3097</f>
        <v>333.52</v>
      </c>
      <c r="K310" s="54">
        <f>COUNTIF('Demand Planning'!B3090:AA3090,"&lt;="&amp;MAX('Demand Planning'!B3090:AA3090)*0.05)</f>
        <v>1</v>
      </c>
      <c r="L310" s="55">
        <f>IFERROR(STDEV('Demand Planning'!B3090:AA3090)/AVERAGE('Demand Planning'!B3090:AA3090),0)</f>
        <v>0.89161324583049395</v>
      </c>
      <c r="M310" s="56">
        <f>IFERROR((AVERAGE('Demand Planning'!T3090:AA3090)-AVERAGE('Demand Planning'!B3090:I3090))/AVERAGE('Demand Planning'!B3090:I3090),0)</f>
        <v>1.7017678708685626</v>
      </c>
      <c r="N310" s="53">
        <f>IFERROR(ROUND(1.28*STDEV('Demand Planning'!B3090:AA3090),0),0)</f>
        <v>318</v>
      </c>
      <c r="O310" s="57" t="str">
        <f t="shared" si="4"/>
        <v>WMA-4</v>
      </c>
      <c r="P310" s="53">
        <f>SUM('Demand Planning'!AB3090:AN3090)</f>
        <v>10329</v>
      </c>
      <c r="Q310" s="58">
        <f>IFERROR('Demand Planning'!Y3096/J310,0)</f>
        <v>15.801151355241066</v>
      </c>
    </row>
    <row r="311" spans="1:17" ht="15" customHeight="1" x14ac:dyDescent="0.25">
      <c r="A311" s="59" t="str">
        <f>'Demand Planning'!A3098</f>
        <v>POL09860</v>
      </c>
      <c r="B311" s="59" t="str">
        <f>'Demand Planning'!B3098</f>
        <v>Polleo Guarana Extract 90 caps</v>
      </c>
      <c r="C311" s="60" t="str">
        <f>'Demand Planning'!C3098</f>
        <v>SPORTSKA PREHRANA</v>
      </c>
      <c r="D311" s="60" t="str">
        <f>'Demand Planning'!D3098</f>
        <v>03 BRONZE</v>
      </c>
      <c r="E311" s="61">
        <f>'Demand Planning'!Y3105</f>
        <v>7.384615384615385</v>
      </c>
      <c r="F311" s="61">
        <f>'Demand Planning'!Y3101</f>
        <v>0</v>
      </c>
      <c r="G311" s="61">
        <f>'Demand Planning'!Y3102</f>
        <v>0</v>
      </c>
      <c r="H311" s="61">
        <f>'Demand Planning'!Y3103</f>
        <v>0</v>
      </c>
      <c r="I311" s="53">
        <f>'Demand Planning'!W3106</f>
        <v>22.35</v>
      </c>
      <c r="J311" s="53">
        <f>'Demand Planning'!W3107</f>
        <v>20.27</v>
      </c>
      <c r="K311" s="54">
        <f>COUNTIF('Demand Planning'!B3100:AA3100,"&lt;="&amp;MAX('Demand Planning'!B3100:AA3100)*0.05)</f>
        <v>1</v>
      </c>
      <c r="L311" s="55">
        <f>IFERROR(STDEV('Demand Planning'!B3100:AA3100)/AVERAGE('Demand Planning'!B3100:AA3100),0)</f>
        <v>7.1770400942093726</v>
      </c>
      <c r="M311" s="56">
        <f>IFERROR((AVERAGE('Demand Planning'!T3100:AA3100)-AVERAGE('Demand Planning'!B3100:I3100))/AVERAGE('Demand Planning'!B3100:I3100),0)</f>
        <v>-1.7452229299363058</v>
      </c>
      <c r="N311" s="53">
        <f>IFERROR(ROUND(1.28*STDEV('Demand Planning'!B3100:AA3100),0),0)</f>
        <v>68</v>
      </c>
      <c r="O311" s="57" t="str">
        <f t="shared" si="4"/>
        <v>WMA-4</v>
      </c>
      <c r="P311" s="53">
        <f>SUM('Demand Planning'!AB3100:AN3100)</f>
        <v>219</v>
      </c>
      <c r="Q311" s="58">
        <f>IFERROR('Demand Planning'!Y3106/J311,0)</f>
        <v>55.550074000986683</v>
      </c>
    </row>
    <row r="312" spans="1:17" ht="15" customHeight="1" x14ac:dyDescent="0.25">
      <c r="A312" s="50" t="str">
        <f>'Demand Planning'!A3108</f>
        <v>POL04105</v>
      </c>
      <c r="B312" s="50" t="str">
        <f>'Demand Planning'!B3108</f>
        <v>Polleo Dekstroza 1000g</v>
      </c>
      <c r="C312" s="51" t="str">
        <f>'Demand Planning'!C3108</f>
        <v>SPORTSKA PREHRANA</v>
      </c>
      <c r="D312" s="51" t="str">
        <f>'Demand Planning'!D3108</f>
        <v>03 BRONZE</v>
      </c>
      <c r="E312" s="52">
        <f>'Demand Planning'!Y3115</f>
        <v>21.384615384615383</v>
      </c>
      <c r="F312" s="52">
        <f>'Demand Planning'!Y3111</f>
        <v>0</v>
      </c>
      <c r="G312" s="52">
        <f>'Demand Planning'!Y3112</f>
        <v>0</v>
      </c>
      <c r="H312" s="52">
        <f>'Demand Planning'!Y3113</f>
        <v>0</v>
      </c>
      <c r="I312" s="53">
        <f>'Demand Planning'!W3116</f>
        <v>24.2</v>
      </c>
      <c r="J312" s="53">
        <f>'Demand Planning'!W3117</f>
        <v>22.529756097560977</v>
      </c>
      <c r="K312" s="54">
        <f>COUNTIF('Demand Planning'!B3110:AA3110,"&lt;="&amp;MAX('Demand Planning'!B3110:AA3110)*0.05)</f>
        <v>1</v>
      </c>
      <c r="L312" s="55">
        <f>IFERROR(STDEV('Demand Planning'!B3110:AA3110)/AVERAGE('Demand Planning'!B3110:AA3110),0)</f>
        <v>0.73249705685788991</v>
      </c>
      <c r="M312" s="56">
        <f>IFERROR((AVERAGE('Demand Planning'!T3110:AA3110)-AVERAGE('Demand Planning'!B3110:I3110))/AVERAGE('Demand Planning'!B3110:I3110),0)</f>
        <v>-0.24463519313304721</v>
      </c>
      <c r="N312" s="53">
        <f>IFERROR(ROUND(1.28*STDEV('Demand Planning'!B3110:AA3110),0),0)</f>
        <v>20</v>
      </c>
      <c r="O312" s="57" t="str">
        <f t="shared" si="4"/>
        <v>Hybrid</v>
      </c>
      <c r="P312" s="53">
        <f>SUM('Demand Planning'!AB3110:AN3110)</f>
        <v>286</v>
      </c>
      <c r="Q312" s="58">
        <f>IFERROR('Demand Planning'!Y3116/J312,0)</f>
        <v>5.3262893517516128</v>
      </c>
    </row>
    <row r="313" spans="1:17" ht="15" customHeight="1" x14ac:dyDescent="0.25">
      <c r="A313" s="59" t="str">
        <f>'Demand Planning'!A3118</f>
        <v>POL12830</v>
      </c>
      <c r="B313" s="59" t="str">
        <f>'Demand Planning'!B3118</f>
        <v>Polleo 1st Whey 250g Swiss Chocolate Supreme</v>
      </c>
      <c r="C313" s="60" t="str">
        <f>'Demand Planning'!C3118</f>
        <v>PROTEINI</v>
      </c>
      <c r="D313" s="60" t="str">
        <f>'Demand Planning'!D3118</f>
        <v>03 BRONZE</v>
      </c>
      <c r="E313" s="61">
        <f>'Demand Planning'!Y3125</f>
        <v>37.03846153846154</v>
      </c>
      <c r="F313" s="61">
        <f>'Demand Planning'!Y3121</f>
        <v>0</v>
      </c>
      <c r="G313" s="61">
        <f>'Demand Planning'!Y3122</f>
        <v>0</v>
      </c>
      <c r="H313" s="61">
        <f>'Demand Planning'!Y3123</f>
        <v>0</v>
      </c>
      <c r="I313" s="53">
        <f>'Demand Planning'!W3126</f>
        <v>26.5</v>
      </c>
      <c r="J313" s="53">
        <f>'Demand Planning'!W3127</f>
        <v>27.88</v>
      </c>
      <c r="K313" s="54">
        <f>COUNTIF('Demand Planning'!B3120:AA3120,"&lt;="&amp;MAX('Demand Planning'!B3120:AA3120)*0.05)</f>
        <v>2</v>
      </c>
      <c r="L313" s="55">
        <f>IFERROR(STDEV('Demand Planning'!B3120:AA3120)/AVERAGE('Demand Planning'!B3120:AA3120),0)</f>
        <v>0.99069578513854939</v>
      </c>
      <c r="M313" s="56">
        <f>IFERROR((AVERAGE('Demand Planning'!T3120:AA3120)-AVERAGE('Demand Planning'!B3120:I3120))/AVERAGE('Demand Planning'!B3120:I3120),0)</f>
        <v>2.8897637795275593</v>
      </c>
      <c r="N313" s="53">
        <f>IFERROR(ROUND(1.28*STDEV('Demand Planning'!B3120:AA3120),0),0)</f>
        <v>47</v>
      </c>
      <c r="O313" s="57" t="str">
        <f t="shared" si="4"/>
        <v>WMA-4</v>
      </c>
      <c r="P313" s="53">
        <f>SUM('Demand Planning'!AB3120:AN3120)</f>
        <v>920</v>
      </c>
      <c r="Q313" s="58">
        <f>IFERROR('Demand Planning'!Y3126/J313,0)</f>
        <v>314.16786226685798</v>
      </c>
    </row>
    <row r="314" spans="1:17" ht="15" customHeight="1" x14ac:dyDescent="0.25">
      <c r="A314" s="50" t="str">
        <f>'Demand Planning'!A3128</f>
        <v>ATC06612</v>
      </c>
      <c r="B314" s="50" t="str">
        <f>'Demand Planning'!B3128</f>
        <v>Latex band 1cm Level 2 zelena Atleticore</v>
      </c>
      <c r="C314" s="51" t="str">
        <f>'Demand Planning'!C3128</f>
        <v>FITNESS OPREMA</v>
      </c>
      <c r="D314" s="51" t="str">
        <f>'Demand Planning'!D3128</f>
        <v>03 BRONZE</v>
      </c>
      <c r="E314" s="52">
        <f>'Demand Planning'!Y3135</f>
        <v>13</v>
      </c>
      <c r="F314" s="52">
        <f>'Demand Planning'!Y3131</f>
        <v>0</v>
      </c>
      <c r="G314" s="52">
        <f>'Demand Planning'!Y3132</f>
        <v>0</v>
      </c>
      <c r="H314" s="52">
        <f>'Demand Planning'!Y3133</f>
        <v>0</v>
      </c>
      <c r="I314" s="53">
        <f>'Demand Planning'!W3136</f>
        <v>15.65</v>
      </c>
      <c r="J314" s="53">
        <f>'Demand Planning'!W3137</f>
        <v>14.607777777777779</v>
      </c>
      <c r="K314" s="54">
        <f>COUNTIF('Demand Planning'!B3130:AA3130,"&lt;="&amp;MAX('Demand Planning'!B3130:AA3130)*0.05)</f>
        <v>4</v>
      </c>
      <c r="L314" s="55">
        <f>IFERROR(STDEV('Demand Planning'!B3130:AA3130)/AVERAGE('Demand Planning'!B3130:AA3130),0)</f>
        <v>0.76923076923076927</v>
      </c>
      <c r="M314" s="56">
        <f>IFERROR((AVERAGE('Demand Planning'!T3130:AA3130)-AVERAGE('Demand Planning'!B3130:I3130))/AVERAGE('Demand Planning'!B3130:I3130),0)</f>
        <v>1.1666666666666667</v>
      </c>
      <c r="N314" s="53">
        <f>IFERROR(ROUND(1.28*STDEV('Demand Planning'!B3130:AA3130),0),0)</f>
        <v>13</v>
      </c>
      <c r="O314" s="57" t="str">
        <f t="shared" si="4"/>
        <v>WMA-4</v>
      </c>
      <c r="P314" s="53">
        <f>SUM('Demand Planning'!AB3130:AN3130)</f>
        <v>208</v>
      </c>
      <c r="Q314" s="58">
        <f>IFERROR('Demand Planning'!Y3136/J314,0)</f>
        <v>1.574503689054537</v>
      </c>
    </row>
    <row r="315" spans="1:17" ht="15" customHeight="1" x14ac:dyDescent="0.25">
      <c r="A315" s="59" t="str">
        <f>'Demand Planning'!A3138</f>
        <v>ZOE12383</v>
      </c>
      <c r="B315" s="59" t="str">
        <f>'Demand Planning'!B3138</f>
        <v>ZOE Iso Drink 300g Lemon Lime</v>
      </c>
      <c r="C315" s="60" t="str">
        <f>'Demand Planning'!C3138</f>
        <v>SPORTSKA PREHRANA</v>
      </c>
      <c r="D315" s="60" t="str">
        <f>'Demand Planning'!D3138</f>
        <v>03 BRONZE</v>
      </c>
      <c r="E315" s="61">
        <f>'Demand Planning'!Y3145</f>
        <v>12.346153846153847</v>
      </c>
      <c r="F315" s="61">
        <f>'Demand Planning'!Y3141</f>
        <v>0</v>
      </c>
      <c r="G315" s="61">
        <f>'Demand Planning'!Y3142</f>
        <v>0</v>
      </c>
      <c r="H315" s="61">
        <f>'Demand Planning'!Y3143</f>
        <v>0</v>
      </c>
      <c r="I315" s="53">
        <f>'Demand Planning'!W3146</f>
        <v>10.9125</v>
      </c>
      <c r="J315" s="53">
        <f>'Demand Planning'!W3147</f>
        <v>11.282635135135134</v>
      </c>
      <c r="K315" s="54">
        <f>COUNTIF('Demand Planning'!B3140:AA3140,"&lt;="&amp;MAX('Demand Planning'!B3140:AA3140)*0.05)</f>
        <v>2</v>
      </c>
      <c r="L315" s="55">
        <f>IFERROR(STDEV('Demand Planning'!B3140:AA3140)/AVERAGE('Demand Planning'!B3140:AA3140),0)</f>
        <v>0.76974908873685766</v>
      </c>
      <c r="M315" s="56">
        <f>IFERROR((AVERAGE('Demand Planning'!T3140:AA3140)-AVERAGE('Demand Planning'!B3140:I3140))/AVERAGE('Demand Planning'!B3140:I3140),0)</f>
        <v>-0.67052023121387283</v>
      </c>
      <c r="N315" s="53">
        <f>IFERROR(ROUND(1.28*STDEV('Demand Planning'!B3140:AA3140),0),0)</f>
        <v>12</v>
      </c>
      <c r="O315" s="57" t="str">
        <f t="shared" si="4"/>
        <v>WMA-4</v>
      </c>
      <c r="P315" s="53">
        <f>SUM('Demand Planning'!AB3140:AN3140)</f>
        <v>192</v>
      </c>
      <c r="Q315" s="58">
        <f>IFERROR('Demand Planning'!Y3146/J315,0)</f>
        <v>32.084703233263269</v>
      </c>
    </row>
    <row r="316" spans="1:17" ht="15" customHeight="1" x14ac:dyDescent="0.25">
      <c r="A316" s="50" t="str">
        <f>'Demand Planning'!A3148</f>
        <v>POL12834</v>
      </c>
      <c r="B316" s="50" t="str">
        <f>'Demand Planning'!B3148</f>
        <v>Polleo Bulk Gainer 1kg Vanilla</v>
      </c>
      <c r="C316" s="51" t="str">
        <f>'Demand Planning'!C3148</f>
        <v>SPORTSKA PREHRANA</v>
      </c>
      <c r="D316" s="51" t="str">
        <f>'Demand Planning'!D3148</f>
        <v>03 BRONZE</v>
      </c>
      <c r="E316" s="52">
        <f>'Demand Planning'!Y3155</f>
        <v>23.692307692307693</v>
      </c>
      <c r="F316" s="52">
        <f>'Demand Planning'!Y3151</f>
        <v>0</v>
      </c>
      <c r="G316" s="52">
        <f>'Demand Planning'!Y3152</f>
        <v>0</v>
      </c>
      <c r="H316" s="52">
        <f>'Demand Planning'!Y3153</f>
        <v>0</v>
      </c>
      <c r="I316" s="53">
        <f>'Demand Planning'!W3156</f>
        <v>20</v>
      </c>
      <c r="J316" s="53">
        <f>'Demand Planning'!W3157</f>
        <v>19.216666666666669</v>
      </c>
      <c r="K316" s="54">
        <f>COUNTIF('Demand Planning'!B3150:AA3150,"&lt;="&amp;MAX('Demand Planning'!B3150:AA3150)*0.05)</f>
        <v>1</v>
      </c>
      <c r="L316" s="55">
        <f>IFERROR(STDEV('Demand Planning'!B3150:AA3150)/AVERAGE('Demand Planning'!B3150:AA3150),0)</f>
        <v>0.91976342041645576</v>
      </c>
      <c r="M316" s="56">
        <f>IFERROR((AVERAGE('Demand Planning'!T3150:AA3150)-AVERAGE('Demand Planning'!B3150:I3150))/AVERAGE('Demand Planning'!B3150:I3150),0)</f>
        <v>1.6479999999999999</v>
      </c>
      <c r="N316" s="53">
        <f>IFERROR(ROUND(1.28*STDEV('Demand Planning'!B3150:AA3150),0),0)</f>
        <v>28</v>
      </c>
      <c r="O316" s="57" t="str">
        <f t="shared" si="4"/>
        <v>WMA-4</v>
      </c>
      <c r="P316" s="53">
        <f>SUM('Demand Planning'!AB3150:AN3150)</f>
        <v>822</v>
      </c>
      <c r="Q316" s="58">
        <f>IFERROR('Demand Planning'!Y3156/J316,0)</f>
        <v>6.3486556808326098</v>
      </c>
    </row>
    <row r="317" spans="1:17" ht="15" customHeight="1" x14ac:dyDescent="0.25">
      <c r="A317" s="59" t="str">
        <f>'Demand Planning'!A3158</f>
        <v>ON00248</v>
      </c>
      <c r="B317" s="59" t="str">
        <f>'Demand Planning'!B3158</f>
        <v>Gold Whey 450g Delicious Strawberry</v>
      </c>
      <c r="C317" s="60" t="str">
        <f>'Demand Planning'!C3158</f>
        <v>PROTEINI</v>
      </c>
      <c r="D317" s="60" t="str">
        <f>'Demand Planning'!D3158</f>
        <v>03 BRONZE</v>
      </c>
      <c r="E317" s="61">
        <f>'Demand Planning'!Y3165</f>
        <v>17.153846153846153</v>
      </c>
      <c r="F317" s="61">
        <f>'Demand Planning'!Y3161</f>
        <v>0</v>
      </c>
      <c r="G317" s="61">
        <f>'Demand Planning'!Y3162</f>
        <v>0</v>
      </c>
      <c r="H317" s="61">
        <f>'Demand Planning'!Y3163</f>
        <v>0</v>
      </c>
      <c r="I317" s="53">
        <f>'Demand Planning'!W3166</f>
        <v>29.85</v>
      </c>
      <c r="J317" s="53">
        <f>'Demand Planning'!W3167</f>
        <v>24.776666666666667</v>
      </c>
      <c r="K317" s="54">
        <f>COUNTIF('Demand Planning'!B3160:AA3160,"&lt;="&amp;MAX('Demand Planning'!B3160:AA3160)*0.05)</f>
        <v>0</v>
      </c>
      <c r="L317" s="55">
        <f>IFERROR(STDEV('Demand Planning'!B3160:AA3160)/AVERAGE('Demand Planning'!B3160:AA3160),0)</f>
        <v>0.51318790035444184</v>
      </c>
      <c r="M317" s="56">
        <f>IFERROR((AVERAGE('Demand Planning'!T3160:AA3160)-AVERAGE('Demand Planning'!B3160:I3160))/AVERAGE('Demand Planning'!B3160:I3160),0)</f>
        <v>0.3543307086614173</v>
      </c>
      <c r="N317" s="53">
        <f>IFERROR(ROUND(1.28*STDEV('Demand Planning'!B3160:AA3160),0),0)</f>
        <v>11</v>
      </c>
      <c r="O317" s="57" t="str">
        <f t="shared" si="4"/>
        <v>WMA-4</v>
      </c>
      <c r="P317" s="53">
        <f>SUM('Demand Planning'!AB3160:AN3160)</f>
        <v>222</v>
      </c>
      <c r="Q317" s="58">
        <f>IFERROR('Demand Planning'!Y3166/J317,0)</f>
        <v>4.8432665141934619</v>
      </c>
    </row>
    <row r="318" spans="1:17" ht="15" customHeight="1" x14ac:dyDescent="0.25">
      <c r="A318" s="50" t="str">
        <f>'Demand Planning'!A3168</f>
        <v>GAR04747</v>
      </c>
      <c r="B318" s="50" t="str">
        <f>'Demand Planning'!B3168</f>
        <v>Fenix 8, 43 mm, AMOLED Sapphire, Soft Gold, Fog Gray/Dark Sandstone</v>
      </c>
      <c r="C318" s="51" t="str">
        <f>'Demand Planning'!C3168</f>
        <v>GADGETI</v>
      </c>
      <c r="D318" s="51" t="str">
        <f>'Demand Planning'!D3168</f>
        <v>03 BRONZE</v>
      </c>
      <c r="E318" s="52">
        <f>'Demand Planning'!Y3175</f>
        <v>1.5384615384615385</v>
      </c>
      <c r="F318" s="52">
        <f>'Demand Planning'!Y3171</f>
        <v>0</v>
      </c>
      <c r="G318" s="52">
        <f>'Demand Planning'!Y3172</f>
        <v>0</v>
      </c>
      <c r="H318" s="52">
        <f>'Demand Planning'!Y3173</f>
        <v>0</v>
      </c>
      <c r="I318" s="53">
        <f>'Demand Planning'!W3176</f>
        <v>0.77500000000000002</v>
      </c>
      <c r="J318" s="53">
        <f>'Demand Planning'!W3177</f>
        <v>0.96934782608695658</v>
      </c>
      <c r="K318" s="54">
        <f>COUNTIF('Demand Planning'!B3170:AA3170,"&lt;="&amp;MAX('Demand Planning'!B3170:AA3170)*0.05)</f>
        <v>7</v>
      </c>
      <c r="L318" s="55">
        <f>IFERROR(STDEV('Demand Planning'!B3170:AA3170)/AVERAGE('Demand Planning'!B3170:AA3170),0)</f>
        <v>0.97683161292005694</v>
      </c>
      <c r="M318" s="56">
        <f>IFERROR((AVERAGE('Demand Planning'!T3170:AA3170)-AVERAGE('Demand Planning'!B3170:I3170))/AVERAGE('Demand Planning'!B3170:I3170),0)</f>
        <v>8.3333333333333329E-2</v>
      </c>
      <c r="N318" s="53">
        <f>IFERROR(ROUND(1.28*STDEV('Demand Planning'!B3170:AA3170),0),0)</f>
        <v>2</v>
      </c>
      <c r="O318" s="57" t="str">
        <f t="shared" si="4"/>
        <v>Hybrid</v>
      </c>
      <c r="P318" s="53">
        <f>SUM('Demand Planning'!AB3170:AN3170)</f>
        <v>14</v>
      </c>
      <c r="Q318" s="58">
        <f>IFERROR('Demand Planning'!Y3176/J318,0)</f>
        <v>8.25297151827764</v>
      </c>
    </row>
    <row r="319" spans="1:17" ht="15" customHeight="1" x14ac:dyDescent="0.25">
      <c r="A319" s="59" t="str">
        <f>'Demand Planning'!A3178</f>
        <v>POL12767</v>
      </c>
      <c r="B319" s="59" t="str">
        <f>'Demand Planning'!B3178</f>
        <v>Polleo Smart Cookies 128g White Creamy Peanut</v>
      </c>
      <c r="C319" s="60" t="str">
        <f>'Demand Planning'!C3178</f>
        <v>RTD &amp; SNACKS</v>
      </c>
      <c r="D319" s="60" t="str">
        <f>'Demand Planning'!D3178</f>
        <v>03 BRONZE</v>
      </c>
      <c r="E319" s="61">
        <f>'Demand Planning'!Y3185</f>
        <v>144.38461538461539</v>
      </c>
      <c r="F319" s="61">
        <f>'Demand Planning'!Y3181</f>
        <v>0</v>
      </c>
      <c r="G319" s="61">
        <f>'Demand Planning'!Y3182</f>
        <v>0</v>
      </c>
      <c r="H319" s="61">
        <f>'Demand Planning'!Y3183</f>
        <v>0</v>
      </c>
      <c r="I319" s="53">
        <f>'Demand Planning'!W3186</f>
        <v>128.80000000000001</v>
      </c>
      <c r="J319" s="53">
        <f>'Demand Planning'!W3187</f>
        <v>132.64969696969698</v>
      </c>
      <c r="K319" s="54">
        <f>COUNTIF('Demand Planning'!B3180:AA3180,"&lt;="&amp;MAX('Demand Planning'!B3180:AA3180)*0.05)</f>
        <v>0</v>
      </c>
      <c r="L319" s="55">
        <f>IFERROR(STDEV('Demand Planning'!B3180:AA3180)/AVERAGE('Demand Planning'!B3180:AA3180),0)</f>
        <v>0.46827619834947565</v>
      </c>
      <c r="M319" s="56">
        <f>IFERROR((AVERAGE('Demand Planning'!T3180:AA3180)-AVERAGE('Demand Planning'!B3180:I3180))/AVERAGE('Demand Planning'!B3180:I3180),0)</f>
        <v>-0.13234077750206782</v>
      </c>
      <c r="N319" s="53">
        <f>IFERROR(ROUND(1.28*STDEV('Demand Planning'!B3180:AA3180),0),0)</f>
        <v>87</v>
      </c>
      <c r="O319" s="57" t="str">
        <f t="shared" si="4"/>
        <v>Hybrid</v>
      </c>
      <c r="P319" s="53">
        <f>SUM('Demand Planning'!AB3180:AN3180)</f>
        <v>1651</v>
      </c>
      <c r="Q319" s="58">
        <f>IFERROR('Demand Planning'!Y3186/J319,0)</f>
        <v>23.927683760371359</v>
      </c>
    </row>
    <row r="320" spans="1:17" ht="15" customHeight="1" x14ac:dyDescent="0.25">
      <c r="A320" s="50" t="str">
        <f>'Demand Planning'!A3188</f>
        <v>NOC17407</v>
      </c>
      <c r="B320" s="50" t="str">
        <f>'Demand Planning'!B3188</f>
        <v>NOCCO BLOOD ORANGE DEL SOL 330ml</v>
      </c>
      <c r="C320" s="51" t="str">
        <f>'Demand Planning'!C3188</f>
        <v>RTD &amp; SNACKS</v>
      </c>
      <c r="D320" s="51" t="str">
        <f>'Demand Planning'!D3188</f>
        <v>03 BRONZE</v>
      </c>
      <c r="E320" s="52">
        <f>'Demand Planning'!Y3195</f>
        <v>171.53846153846155</v>
      </c>
      <c r="F320" s="52">
        <f>'Demand Planning'!Y3191</f>
        <v>0</v>
      </c>
      <c r="G320" s="52">
        <f>'Demand Planning'!Y3192</f>
        <v>0</v>
      </c>
      <c r="H320" s="52">
        <f>'Demand Planning'!Y3193</f>
        <v>0</v>
      </c>
      <c r="I320" s="53">
        <f>'Demand Planning'!W3196</f>
        <v>172.4</v>
      </c>
      <c r="J320" s="53">
        <f>'Demand Planning'!W3197</f>
        <v>165.1264864864865</v>
      </c>
      <c r="K320" s="54">
        <f>COUNTIF('Demand Planning'!B3190:AA3190,"&lt;="&amp;MAX('Demand Planning'!B3190:AA3190)*0.05)</f>
        <v>2</v>
      </c>
      <c r="L320" s="55">
        <f>IFERROR(STDEV('Demand Planning'!B3190:AA3190)/AVERAGE('Demand Planning'!B3190:AA3190),0)</f>
        <v>0.68257027610751853</v>
      </c>
      <c r="M320" s="56">
        <f>IFERROR((AVERAGE('Demand Planning'!T3190:AA3190)-AVERAGE('Demand Planning'!B3190:I3190))/AVERAGE('Demand Planning'!B3190:I3190),0)</f>
        <v>0.40625</v>
      </c>
      <c r="N320" s="53">
        <f>IFERROR(ROUND(1.28*STDEV('Demand Planning'!B3190:AA3190),0),0)</f>
        <v>150</v>
      </c>
      <c r="O320" s="57" t="str">
        <f t="shared" si="4"/>
        <v>WMA-4</v>
      </c>
      <c r="P320" s="53">
        <f>SUM('Demand Planning'!AB3190:AN3190)</f>
        <v>2522</v>
      </c>
      <c r="Q320" s="58">
        <f>IFERROR('Demand Planning'!Y3196/J320,0)</f>
        <v>14.600928362860246</v>
      </c>
    </row>
    <row r="321" spans="1:17" ht="15" customHeight="1" x14ac:dyDescent="0.25">
      <c r="A321" s="59" t="str">
        <f>'Demand Planning'!A3198</f>
        <v>SCM04391</v>
      </c>
      <c r="B321" s="59" t="str">
        <f>'Demand Planning'!B3198</f>
        <v>100R Whey - 2 kg Vanilla</v>
      </c>
      <c r="C321" s="60" t="str">
        <f>'Demand Planning'!C3198</f>
        <v>PROTEINI</v>
      </c>
      <c r="D321" s="60" t="str">
        <f>'Demand Planning'!D3198</f>
        <v>03 BRONZE</v>
      </c>
      <c r="E321" s="61">
        <f>'Demand Planning'!Y3205</f>
        <v>7.384615384615385</v>
      </c>
      <c r="F321" s="61">
        <f>'Demand Planning'!Y3201</f>
        <v>0</v>
      </c>
      <c r="G321" s="61">
        <f>'Demand Planning'!Y3202</f>
        <v>0</v>
      </c>
      <c r="H321" s="61">
        <f>'Demand Planning'!Y3203</f>
        <v>0</v>
      </c>
      <c r="I321" s="53">
        <f>'Demand Planning'!W3206</f>
        <v>6.7</v>
      </c>
      <c r="J321" s="53">
        <f>'Demand Planning'!W3207</f>
        <v>6.8815384615384616</v>
      </c>
      <c r="K321" s="54">
        <f>COUNTIF('Demand Planning'!B3200:AA3200,"&lt;="&amp;MAX('Demand Planning'!B3200:AA3200)*0.05)</f>
        <v>3</v>
      </c>
      <c r="L321" s="55">
        <f>IFERROR(STDEV('Demand Planning'!B3200:AA3200)/AVERAGE('Demand Planning'!B3200:AA3200),0)</f>
        <v>0.80074834790130323</v>
      </c>
      <c r="M321" s="56">
        <f>IFERROR((AVERAGE('Demand Planning'!T3200:AA3200)-AVERAGE('Demand Planning'!B3200:I3200))/AVERAGE('Demand Planning'!B3200:I3200),0)</f>
        <v>-0.35</v>
      </c>
      <c r="N321" s="53">
        <f>IFERROR(ROUND(1.28*STDEV('Demand Planning'!B3200:AA3200),0),0)</f>
        <v>8</v>
      </c>
      <c r="O321" s="57" t="str">
        <f t="shared" si="4"/>
        <v>WMA-4</v>
      </c>
      <c r="P321" s="53">
        <f>SUM('Demand Planning'!AB3200:AN3200)</f>
        <v>78</v>
      </c>
      <c r="Q321" s="58">
        <f>IFERROR('Demand Planning'!Y3206/J321,0)</f>
        <v>16.566063044936286</v>
      </c>
    </row>
    <row r="322" spans="1:17" ht="15" customHeight="1" x14ac:dyDescent="0.25">
      <c r="A322" s="50" t="str">
        <f>'Demand Planning'!A3208</f>
        <v>ATC06640</v>
      </c>
      <c r="B322" s="50" t="str">
        <f>'Demand Planning'!B3208</f>
        <v>Trening prsluk LightVest 10kg Atleticore</v>
      </c>
      <c r="C322" s="51" t="str">
        <f>'Demand Planning'!C3208</f>
        <v>FITNESS OPREMA</v>
      </c>
      <c r="D322" s="51" t="str">
        <f>'Demand Planning'!D3208</f>
        <v>03 BRONZE</v>
      </c>
      <c r="E322" s="52">
        <f>'Demand Planning'!Y3215</f>
        <v>4.9230769230769234</v>
      </c>
      <c r="F322" s="52">
        <f>'Demand Planning'!Y3211</f>
        <v>0</v>
      </c>
      <c r="G322" s="52">
        <f>'Demand Planning'!Y3212</f>
        <v>0</v>
      </c>
      <c r="H322" s="52">
        <f>'Demand Planning'!Y3213</f>
        <v>0</v>
      </c>
      <c r="I322" s="53">
        <f>'Demand Planning'!W3216</f>
        <v>4.5999999999999996</v>
      </c>
      <c r="J322" s="53">
        <f>'Demand Planning'!W3217</f>
        <v>4.72</v>
      </c>
      <c r="K322" s="54">
        <f>COUNTIF('Demand Planning'!B3210:AA3210,"&lt;="&amp;MAX('Demand Planning'!B3210:AA3210)*0.05)</f>
        <v>1</v>
      </c>
      <c r="L322" s="55">
        <f>IFERROR(STDEV('Demand Planning'!B3210:AA3210)/AVERAGE('Demand Planning'!B3210:AA3210),0)</f>
        <v>0.40185118514196266</v>
      </c>
      <c r="M322" s="56">
        <f>IFERROR((AVERAGE('Demand Planning'!T3210:AA3210)-AVERAGE('Demand Planning'!B3210:I3210))/AVERAGE('Demand Planning'!B3210:I3210),0)</f>
        <v>-0.29166666666666669</v>
      </c>
      <c r="N322" s="53">
        <f>IFERROR(ROUND(1.28*STDEV('Demand Planning'!B3210:AA3210),0),0)</f>
        <v>3</v>
      </c>
      <c r="O322" s="57" t="str">
        <f t="shared" ref="O322:O385" si="5">IF(L322&lt;0.3,"Clean RR",IF(OR(M322&gt;0.3,M322&lt;-0.3),"WMA-4","Hybrid"))</f>
        <v>Hybrid</v>
      </c>
      <c r="P322" s="53">
        <f>SUM('Demand Planning'!AB3210:AN3210)</f>
        <v>65</v>
      </c>
      <c r="Q322" s="58">
        <f>IFERROR('Demand Planning'!Y3216/J322,0)</f>
        <v>4.0254237288135597</v>
      </c>
    </row>
    <row r="323" spans="1:17" ht="15" customHeight="1" x14ac:dyDescent="0.25">
      <c r="A323" s="59" t="str">
        <f>'Demand Planning'!A3218</f>
        <v>CEL11619</v>
      </c>
      <c r="B323" s="59" t="str">
        <f>'Demand Planning'!B3218</f>
        <v>C4 Energy Crb Frozen Bombsicle 500 ML</v>
      </c>
      <c r="C323" s="60" t="str">
        <f>'Demand Planning'!C3218</f>
        <v>RTD &amp; SNACKS</v>
      </c>
      <c r="D323" s="60" t="str">
        <f>'Demand Planning'!D3218</f>
        <v>03 BRONZE</v>
      </c>
      <c r="E323" s="61">
        <f>'Demand Planning'!Y3225</f>
        <v>139.96153846153845</v>
      </c>
      <c r="F323" s="61">
        <f>'Demand Planning'!Y3221</f>
        <v>0</v>
      </c>
      <c r="G323" s="61">
        <f>'Demand Planning'!Y3222</f>
        <v>0</v>
      </c>
      <c r="H323" s="61">
        <f>'Demand Planning'!Y3223</f>
        <v>0</v>
      </c>
      <c r="I323" s="53">
        <f>'Demand Planning'!W3226</f>
        <v>118.75</v>
      </c>
      <c r="J323" s="53">
        <f>'Demand Planning'!W3227</f>
        <v>124.22999999999999</v>
      </c>
      <c r="K323" s="54">
        <f>COUNTIF('Demand Planning'!B3220:AA3220,"&lt;="&amp;MAX('Demand Planning'!B3220:AA3220)*0.05)</f>
        <v>0</v>
      </c>
      <c r="L323" s="55">
        <f>IFERROR(STDEV('Demand Planning'!B3220:AA3220)/AVERAGE('Demand Planning'!B3220:AA3220),0)</f>
        <v>0.55132268560476194</v>
      </c>
      <c r="M323" s="56">
        <f>IFERROR((AVERAGE('Demand Planning'!T3220:AA3220)-AVERAGE('Demand Planning'!B3220:I3220))/AVERAGE('Demand Planning'!B3220:I3220),0)</f>
        <v>0.42580019398642094</v>
      </c>
      <c r="N323" s="53">
        <f>IFERROR(ROUND(1.28*STDEV('Demand Planning'!B3220:AA3220),0),0)</f>
        <v>99</v>
      </c>
      <c r="O323" s="57" t="str">
        <f t="shared" si="5"/>
        <v>WMA-4</v>
      </c>
      <c r="P323" s="53">
        <f>SUM('Demand Planning'!AB3220:AN3220)</f>
        <v>1965</v>
      </c>
      <c r="Q323" s="58">
        <f>IFERROR('Demand Planning'!Y3226/J323,0)</f>
        <v>16.348708041535861</v>
      </c>
    </row>
    <row r="324" spans="1:17" ht="15" customHeight="1" x14ac:dyDescent="0.25">
      <c r="A324" s="50" t="str">
        <f>'Demand Planning'!A3228</f>
        <v>POL04122</v>
      </c>
      <c r="B324" s="50" t="str">
        <f>'Demand Planning'!B3228</f>
        <v>Polleo Maltodex 2000g</v>
      </c>
      <c r="C324" s="51" t="str">
        <f>'Demand Planning'!C3228</f>
        <v>SPORTSKA PREHRANA</v>
      </c>
      <c r="D324" s="51" t="str">
        <f>'Demand Planning'!D3228</f>
        <v>03 BRONZE</v>
      </c>
      <c r="E324" s="52">
        <f>'Demand Planning'!Y3235</f>
        <v>11.884615384615385</v>
      </c>
      <c r="F324" s="52">
        <f>'Demand Planning'!Y3231</f>
        <v>0</v>
      </c>
      <c r="G324" s="52">
        <f>'Demand Planning'!Y3232</f>
        <v>0</v>
      </c>
      <c r="H324" s="52">
        <f>'Demand Planning'!Y3233</f>
        <v>0</v>
      </c>
      <c r="I324" s="53">
        <f>'Demand Planning'!W3236</f>
        <v>15.5</v>
      </c>
      <c r="J324" s="53">
        <f>'Demand Planning'!W3237</f>
        <v>14.304444444444444</v>
      </c>
      <c r="K324" s="54">
        <f>COUNTIF('Demand Planning'!B3230:AA3230,"&lt;="&amp;MAX('Demand Planning'!B3230:AA3230)*0.05)</f>
        <v>0</v>
      </c>
      <c r="L324" s="55">
        <f>IFERROR(STDEV('Demand Planning'!B3230:AA3230)/AVERAGE('Demand Planning'!B3230:AA3230),0)</f>
        <v>0.54495537596142363</v>
      </c>
      <c r="M324" s="56">
        <f>IFERROR((AVERAGE('Demand Planning'!T3230:AA3230)-AVERAGE('Demand Planning'!B3230:I3230))/AVERAGE('Demand Planning'!B3230:I3230),0)</f>
        <v>0.36363636363636365</v>
      </c>
      <c r="N324" s="53">
        <f>IFERROR(ROUND(1.28*STDEV('Demand Planning'!B3230:AA3230),0),0)</f>
        <v>8</v>
      </c>
      <c r="O324" s="57" t="str">
        <f t="shared" si="5"/>
        <v>WMA-4</v>
      </c>
      <c r="P324" s="53">
        <f>SUM('Demand Planning'!AB3230:AN3230)</f>
        <v>206</v>
      </c>
      <c r="Q324" s="58">
        <f>IFERROR('Demand Planning'!Y3236/J324,0)</f>
        <v>9.018176169022837</v>
      </c>
    </row>
    <row r="325" spans="1:17" ht="15" customHeight="1" x14ac:dyDescent="0.25">
      <c r="A325" s="59" t="str">
        <f>'Demand Planning'!A3238</f>
        <v>ATC06509</v>
      </c>
      <c r="B325" s="59" t="str">
        <f>'Demand Planning'!B3238</f>
        <v>Prostirka NBR Yoga 180 cm crna</v>
      </c>
      <c r="C325" s="60" t="str">
        <f>'Demand Planning'!C3238</f>
        <v>FITNESS OPREMA</v>
      </c>
      <c r="D325" s="60" t="str">
        <f>'Demand Planning'!D3238</f>
        <v>03 BRONZE</v>
      </c>
      <c r="E325" s="61">
        <f>'Demand Planning'!Y3245</f>
        <v>7</v>
      </c>
      <c r="F325" s="61">
        <f>'Demand Planning'!Y3241</f>
        <v>0</v>
      </c>
      <c r="G325" s="61">
        <f>'Demand Planning'!Y3242</f>
        <v>0</v>
      </c>
      <c r="H325" s="61">
        <f>'Demand Planning'!Y3243</f>
        <v>0</v>
      </c>
      <c r="I325" s="53">
        <f>'Demand Planning'!W3246</f>
        <v>2.375</v>
      </c>
      <c r="J325" s="53">
        <f>'Demand Planning'!W3247</f>
        <v>4.1886363636363635</v>
      </c>
      <c r="K325" s="54">
        <f>COUNTIF('Demand Planning'!B3240:AA3240,"&lt;="&amp;MAX('Demand Planning'!B3240:AA3240)*0.05)</f>
        <v>8</v>
      </c>
      <c r="L325" s="55">
        <f>IFERROR(STDEV('Demand Planning'!B3240:AA3240)/AVERAGE('Demand Planning'!B3240:AA3240),0)</f>
        <v>0.94760708295868568</v>
      </c>
      <c r="M325" s="56">
        <f>IFERROR((AVERAGE('Demand Planning'!T3240:AA3240)-AVERAGE('Demand Planning'!B3240:I3240))/AVERAGE('Demand Planning'!B3240:I3240),0)</f>
        <v>-0.93877551020408168</v>
      </c>
      <c r="N325" s="53">
        <f>IFERROR(ROUND(1.28*STDEV('Demand Planning'!B3240:AA3240),0),0)</f>
        <v>8</v>
      </c>
      <c r="O325" s="57" t="str">
        <f t="shared" si="5"/>
        <v>WMA-4</v>
      </c>
      <c r="P325" s="53">
        <f>SUM('Demand Planning'!AB3240:AN3240)</f>
        <v>0</v>
      </c>
      <c r="Q325" s="58">
        <f>IFERROR('Demand Planning'!Y3246/J325,0)</f>
        <v>0</v>
      </c>
    </row>
    <row r="326" spans="1:17" ht="15" customHeight="1" x14ac:dyDescent="0.25">
      <c r="A326" s="50" t="str">
        <f>'Demand Planning'!A3248</f>
        <v>SHM00077</v>
      </c>
      <c r="B326" s="50" t="str">
        <f>'Demand Planning'!B3248</f>
        <v>DEFENDER, Beast Mode On, 600 ml</v>
      </c>
      <c r="C326" s="51" t="str">
        <f>'Demand Planning'!C3248</f>
        <v>DRINKWARE I HOME</v>
      </c>
      <c r="D326" s="51" t="str">
        <f>'Demand Planning'!D3248</f>
        <v>03 BRONZE</v>
      </c>
      <c r="E326" s="52">
        <f>'Demand Planning'!Y3255</f>
        <v>158.69230769230768</v>
      </c>
      <c r="F326" s="52">
        <f>'Demand Planning'!Y3251</f>
        <v>0</v>
      </c>
      <c r="G326" s="52">
        <f>'Demand Planning'!Y3252</f>
        <v>0</v>
      </c>
      <c r="H326" s="52">
        <f>'Demand Planning'!Y3253</f>
        <v>0</v>
      </c>
      <c r="I326" s="53">
        <f>'Demand Planning'!W3256</f>
        <v>26.3</v>
      </c>
      <c r="J326" s="53">
        <f>'Demand Planning'!W3257</f>
        <v>25.55560975609756</v>
      </c>
      <c r="K326" s="54">
        <f>COUNTIF('Demand Planning'!B3250:AA3250,"&lt;="&amp;MAX('Demand Planning'!B3250:AA3250)*0.05)</f>
        <v>25</v>
      </c>
      <c r="L326" s="55">
        <f>IFERROR(STDEV('Demand Planning'!B3250:AA3250)/AVERAGE('Demand Planning'!B3250:AA3250),0)</f>
        <v>4.264805895305857</v>
      </c>
      <c r="M326" s="56">
        <f>IFERROR((AVERAGE('Demand Planning'!T3250:AA3250)-AVERAGE('Demand Planning'!B3250:I3250))/AVERAGE('Demand Planning'!B3250:I3250),0)</f>
        <v>0.69186046511627908</v>
      </c>
      <c r="N326" s="53">
        <f>IFERROR(ROUND(1.28*STDEV('Demand Planning'!B3250:AA3250),0),0)</f>
        <v>866</v>
      </c>
      <c r="O326" s="57" t="str">
        <f t="shared" si="5"/>
        <v>WMA-4</v>
      </c>
      <c r="P326" s="53">
        <f>SUM('Demand Planning'!AB3250:AN3250)</f>
        <v>287</v>
      </c>
      <c r="Q326" s="58">
        <f>IFERROR('Demand Planning'!Y3256/J326,0)</f>
        <v>170.56920345874136</v>
      </c>
    </row>
    <row r="327" spans="1:17" ht="15" customHeight="1" x14ac:dyDescent="0.25">
      <c r="A327" s="59" t="str">
        <f>'Demand Planning'!A3258</f>
        <v>ZOE12357</v>
      </c>
      <c r="B327" s="59" t="str">
        <f>'Demand Planning'!B3258</f>
        <v>ZOE Whey 454g Choco Apricot Cake</v>
      </c>
      <c r="C327" s="60" t="str">
        <f>'Demand Planning'!C3258</f>
        <v>PROTEINI</v>
      </c>
      <c r="D327" s="60" t="str">
        <f>'Demand Planning'!D3258</f>
        <v>03 BRONZE</v>
      </c>
      <c r="E327" s="61">
        <f>'Demand Planning'!Y3265</f>
        <v>25.423076923076923</v>
      </c>
      <c r="F327" s="61">
        <f>'Demand Planning'!Y3261</f>
        <v>0</v>
      </c>
      <c r="G327" s="61">
        <f>'Demand Planning'!Y3262</f>
        <v>0</v>
      </c>
      <c r="H327" s="61">
        <f>'Demand Planning'!Y3263</f>
        <v>0</v>
      </c>
      <c r="I327" s="53">
        <f>'Demand Planning'!W3266</f>
        <v>9.2750000000000004</v>
      </c>
      <c r="J327" s="53">
        <f>'Demand Planning'!W3267</f>
        <v>12.611808510638298</v>
      </c>
      <c r="K327" s="54">
        <f>COUNTIF('Demand Planning'!B3260:AA3260,"&lt;="&amp;MAX('Demand Planning'!B3260:AA3260)*0.05)</f>
        <v>9</v>
      </c>
      <c r="L327" s="55">
        <f>IFERROR(STDEV('Demand Planning'!B3260:AA3260)/AVERAGE('Demand Planning'!B3260:AA3260),0)</f>
        <v>1.287341470186625</v>
      </c>
      <c r="M327" s="56">
        <f>IFERROR((AVERAGE('Demand Planning'!T3260:AA3260)-AVERAGE('Demand Planning'!B3260:I3260))/AVERAGE('Demand Planning'!B3260:I3260),0)</f>
        <v>-0.5794117647058824</v>
      </c>
      <c r="N327" s="53">
        <f>IFERROR(ROUND(1.28*STDEV('Demand Planning'!B3260:AA3260),0),0)</f>
        <v>42</v>
      </c>
      <c r="O327" s="57" t="str">
        <f t="shared" si="5"/>
        <v>WMA-4</v>
      </c>
      <c r="P327" s="53">
        <f>SUM('Demand Planning'!AB3260:AN3260)</f>
        <v>188</v>
      </c>
      <c r="Q327" s="58">
        <f>IFERROR('Demand Planning'!Y3266/J327,0)</f>
        <v>40.59687391924151</v>
      </c>
    </row>
    <row r="328" spans="1:17" ht="15" customHeight="1" x14ac:dyDescent="0.25">
      <c r="A328" s="50" t="str">
        <f>'Demand Planning'!A3268</f>
        <v>SCM04398</v>
      </c>
      <c r="B328" s="50" t="str">
        <f>'Demand Planning'!B3268</f>
        <v>Amino Hybrid 300 tablets</v>
      </c>
      <c r="C328" s="51" t="str">
        <f>'Demand Planning'!C3268</f>
        <v>SPORTSKA PREHRANA</v>
      </c>
      <c r="D328" s="51" t="str">
        <f>'Demand Planning'!D3268</f>
        <v>03 BRONZE</v>
      </c>
      <c r="E328" s="52">
        <f>'Demand Planning'!Y3275</f>
        <v>5.9230769230769234</v>
      </c>
      <c r="F328" s="52">
        <f>'Demand Planning'!Y3271</f>
        <v>0</v>
      </c>
      <c r="G328" s="52">
        <f>'Demand Planning'!Y3272</f>
        <v>0</v>
      </c>
      <c r="H328" s="52">
        <f>'Demand Planning'!Y3273</f>
        <v>0</v>
      </c>
      <c r="I328" s="53">
        <f>'Demand Planning'!W3276</f>
        <v>4.875</v>
      </c>
      <c r="J328" s="53">
        <f>'Demand Planning'!W3277</f>
        <v>5.5296511627906977</v>
      </c>
      <c r="K328" s="54">
        <f>COUNTIF('Demand Planning'!B3270:AA3270,"&lt;="&amp;MAX('Demand Planning'!B3270:AA3270)*0.05)</f>
        <v>1</v>
      </c>
      <c r="L328" s="55">
        <f>IFERROR(STDEV('Demand Planning'!B3270:AA3270)/AVERAGE('Demand Planning'!B3270:AA3270),0)</f>
        <v>0.62430666552260627</v>
      </c>
      <c r="M328" s="56">
        <f>IFERROR((AVERAGE('Demand Planning'!T3270:AA3270)-AVERAGE('Demand Planning'!B3270:I3270))/AVERAGE('Demand Planning'!B3270:I3270),0)</f>
        <v>-0.17647058823529413</v>
      </c>
      <c r="N328" s="53">
        <f>IFERROR(ROUND(1.28*STDEV('Demand Planning'!B3270:AA3270),0),0)</f>
        <v>5</v>
      </c>
      <c r="O328" s="57" t="str">
        <f t="shared" si="5"/>
        <v>Hybrid</v>
      </c>
      <c r="P328" s="53">
        <f>SUM('Demand Planning'!AB3270:AN3270)</f>
        <v>65</v>
      </c>
      <c r="Q328" s="58">
        <f>IFERROR('Demand Planning'!Y3276/J328,0)</f>
        <v>10.308064346546104</v>
      </c>
    </row>
    <row r="329" spans="1:17" ht="15" customHeight="1" x14ac:dyDescent="0.25">
      <c r="A329" s="59" t="str">
        <f>'Demand Planning'!A3278</f>
        <v>POL12850</v>
      </c>
      <c r="B329" s="59" t="str">
        <f>'Demand Planning'!B3278</f>
        <v>Polleo Premium HydroX Whey 1,8kg Unflavoured</v>
      </c>
      <c r="C329" s="60" t="str">
        <f>'Demand Planning'!C3278</f>
        <v>PROTEINI</v>
      </c>
      <c r="D329" s="60" t="str">
        <f>'Demand Planning'!D3278</f>
        <v>03 BRONZE</v>
      </c>
      <c r="E329" s="61">
        <f>'Demand Planning'!Y3285</f>
        <v>10.23076923076923</v>
      </c>
      <c r="F329" s="61">
        <f>'Demand Planning'!Y3281</f>
        <v>0</v>
      </c>
      <c r="G329" s="61">
        <f>'Demand Planning'!Y3282</f>
        <v>0</v>
      </c>
      <c r="H329" s="61">
        <f>'Demand Planning'!Y3283</f>
        <v>0</v>
      </c>
      <c r="I329" s="53">
        <f>'Demand Planning'!W3286</f>
        <v>10</v>
      </c>
      <c r="J329" s="53">
        <f>'Demand Planning'!W3287</f>
        <v>9.8000000000000007</v>
      </c>
      <c r="K329" s="54">
        <f>COUNTIF('Demand Planning'!B3280:AA3280,"&lt;="&amp;MAX('Demand Planning'!B3280:AA3280)*0.05)</f>
        <v>9</v>
      </c>
      <c r="L329" s="55">
        <f>IFERROR(STDEV('Demand Planning'!B3280:AA3280)/AVERAGE('Demand Planning'!B3280:AA3280),0)</f>
        <v>1.0990248994219547</v>
      </c>
      <c r="M329" s="56">
        <f>IFERROR((AVERAGE('Demand Planning'!T3280:AA3280)-AVERAGE('Demand Planning'!B3280:I3280))/AVERAGE('Demand Planning'!B3280:I3280),0)</f>
        <v>0</v>
      </c>
      <c r="N329" s="53">
        <f>IFERROR(ROUND(1.28*STDEV('Demand Planning'!B3280:AA3280),0),0)</f>
        <v>14</v>
      </c>
      <c r="O329" s="57" t="str">
        <f t="shared" si="5"/>
        <v>Hybrid</v>
      </c>
      <c r="P329" s="53">
        <f>SUM('Demand Planning'!AB3280:AN3280)</f>
        <v>247</v>
      </c>
      <c r="Q329" s="58">
        <f>IFERROR('Demand Planning'!Y3286/J329,0)</f>
        <v>13.979591836734693</v>
      </c>
    </row>
    <row r="330" spans="1:17" ht="15" customHeight="1" x14ac:dyDescent="0.25">
      <c r="A330" s="50" t="str">
        <f>'Demand Planning'!A3288</f>
        <v>SHM00080</v>
      </c>
      <c r="B330" s="50" t="str">
        <f>'Demand Planning'!B3288</f>
        <v>DEFENDER, Slay the Weights, 600 ml</v>
      </c>
      <c r="C330" s="51" t="str">
        <f>'Demand Planning'!C3288</f>
        <v>DRINKWARE I HOME</v>
      </c>
      <c r="D330" s="51" t="str">
        <f>'Demand Planning'!D3288</f>
        <v>03 BRONZE</v>
      </c>
      <c r="E330" s="52">
        <f>'Demand Planning'!Y3295</f>
        <v>219.73076923076923</v>
      </c>
      <c r="F330" s="52">
        <f>'Demand Planning'!Y3291</f>
        <v>0</v>
      </c>
      <c r="G330" s="52">
        <f>'Demand Planning'!Y3292</f>
        <v>0</v>
      </c>
      <c r="H330" s="52">
        <f>'Demand Planning'!Y3293</f>
        <v>0</v>
      </c>
      <c r="I330" s="53">
        <f>'Demand Planning'!W3296</f>
        <v>25.7</v>
      </c>
      <c r="J330" s="53">
        <f>'Demand Planning'!W3297</f>
        <v>23.699999999999996</v>
      </c>
      <c r="K330" s="54">
        <f>COUNTIF('Demand Planning'!B3290:AA3290,"&lt;="&amp;MAX('Demand Planning'!B3290:AA3290)*0.05)</f>
        <v>25</v>
      </c>
      <c r="L330" s="55">
        <f>IFERROR(STDEV('Demand Planning'!B3290:AA3290)/AVERAGE('Demand Planning'!B3290:AA3290),0)</f>
        <v>4.6257720955916302</v>
      </c>
      <c r="M330" s="56">
        <f>IFERROR((AVERAGE('Demand Planning'!T3290:AA3290)-AVERAGE('Demand Planning'!B3290:I3290))/AVERAGE('Demand Planning'!B3290:I3290),0)</f>
        <v>0.30718954248366015</v>
      </c>
      <c r="N330" s="53">
        <f>IFERROR(ROUND(1.28*STDEV('Demand Planning'!B3290:AA3290),0),0)</f>
        <v>1301</v>
      </c>
      <c r="O330" s="57" t="str">
        <f t="shared" si="5"/>
        <v>WMA-4</v>
      </c>
      <c r="P330" s="53">
        <f>SUM('Demand Planning'!AB3290:AN3290)</f>
        <v>338</v>
      </c>
      <c r="Q330" s="58">
        <f>IFERROR('Demand Planning'!Y3296/J330,0)</f>
        <v>31.012658227848107</v>
      </c>
    </row>
    <row r="331" spans="1:17" ht="15" customHeight="1" x14ac:dyDescent="0.25">
      <c r="A331" s="59" t="str">
        <f>'Demand Planning'!A3298</f>
        <v>POL12703</v>
      </c>
      <c r="B331" s="59" t="str">
        <f>'Demand Planning'!B3298</f>
        <v>Polleo Pro Whey 2kg Unflavoured</v>
      </c>
      <c r="C331" s="60" t="str">
        <f>'Demand Planning'!C3298</f>
        <v>PROTEINI</v>
      </c>
      <c r="D331" s="60" t="str">
        <f>'Demand Planning'!D3298</f>
        <v>03 BRONZE</v>
      </c>
      <c r="E331" s="61">
        <f>'Demand Planning'!Y3305</f>
        <v>4.8461538461538458</v>
      </c>
      <c r="F331" s="61">
        <f>'Demand Planning'!Y3301</f>
        <v>0</v>
      </c>
      <c r="G331" s="61">
        <f>'Demand Planning'!Y3302</f>
        <v>0</v>
      </c>
      <c r="H331" s="61">
        <f>'Demand Planning'!Y3303</f>
        <v>0</v>
      </c>
      <c r="I331" s="53">
        <f>'Demand Planning'!W3306</f>
        <v>6.2750000000000004</v>
      </c>
      <c r="J331" s="53">
        <f>'Demand Planning'!W3307</f>
        <v>5.5085897435897433</v>
      </c>
      <c r="K331" s="54">
        <f>COUNTIF('Demand Planning'!B3300:AA3300,"&lt;="&amp;MAX('Demand Planning'!B3300:AA3300)*0.05)</f>
        <v>1</v>
      </c>
      <c r="L331" s="55">
        <f>IFERROR(STDEV('Demand Planning'!B3300:AA3300)/AVERAGE('Demand Planning'!B3300:AA3300),0)</f>
        <v>0.62776924923470601</v>
      </c>
      <c r="M331" s="56">
        <f>IFERROR((AVERAGE('Demand Planning'!T3300:AA3300)-AVERAGE('Demand Planning'!B3300:I3300))/AVERAGE('Demand Planning'!B3300:I3300),0)</f>
        <v>1.4</v>
      </c>
      <c r="N331" s="53">
        <f>IFERROR(ROUND(1.28*STDEV('Demand Planning'!B3300:AA3300),0),0)</f>
        <v>4</v>
      </c>
      <c r="O331" s="57" t="str">
        <f t="shared" si="5"/>
        <v>WMA-4</v>
      </c>
      <c r="P331" s="53">
        <f>SUM('Demand Planning'!AB3300:AN3300)</f>
        <v>66</v>
      </c>
      <c r="Q331" s="58">
        <f>IFERROR('Demand Planning'!Y3306/J331,0)</f>
        <v>11.255149300626062</v>
      </c>
    </row>
    <row r="332" spans="1:17" ht="15" customHeight="1" x14ac:dyDescent="0.25">
      <c r="A332" s="50" t="str">
        <f>'Demand Planning'!A3308</f>
        <v>POL09928</v>
      </c>
      <c r="B332" s="50" t="str">
        <f>'Demand Planning'!B3308</f>
        <v>Polleo Protein oatmeal 60g chocolate coconut</v>
      </c>
      <c r="C332" s="51" t="str">
        <f>'Demand Planning'!C3308</f>
        <v>BIO I SUPERFOODS</v>
      </c>
      <c r="D332" s="51" t="str">
        <f>'Demand Planning'!D3308</f>
        <v>03 BRONZE</v>
      </c>
      <c r="E332" s="52">
        <f>'Demand Planning'!Y3315</f>
        <v>284.34615384615387</v>
      </c>
      <c r="F332" s="52">
        <f>'Demand Planning'!Y3311</f>
        <v>0</v>
      </c>
      <c r="G332" s="52">
        <f>'Demand Planning'!Y3312</f>
        <v>0</v>
      </c>
      <c r="H332" s="52">
        <f>'Demand Planning'!Y3313</f>
        <v>0</v>
      </c>
      <c r="I332" s="53">
        <f>'Demand Planning'!W3316</f>
        <v>216.9</v>
      </c>
      <c r="J332" s="53">
        <f>'Demand Planning'!W3317</f>
        <v>213.57030303030302</v>
      </c>
      <c r="K332" s="54">
        <f>COUNTIF('Demand Planning'!B3310:AA3310,"&lt;="&amp;MAX('Demand Planning'!B3310:AA3310)*0.05)</f>
        <v>1</v>
      </c>
      <c r="L332" s="55">
        <f>IFERROR(STDEV('Demand Planning'!B3310:AA3310)/AVERAGE('Demand Planning'!B3310:AA3310),0)</f>
        <v>1.0235747421954404</v>
      </c>
      <c r="M332" s="56">
        <f>IFERROR((AVERAGE('Demand Planning'!T3310:AA3310)-AVERAGE('Demand Planning'!B3310:I3310))/AVERAGE('Demand Planning'!B3310:I3310),0)</f>
        <v>-9.3014705882352944E-2</v>
      </c>
      <c r="N332" s="53">
        <f>IFERROR(ROUND(1.28*STDEV('Demand Planning'!B3310:AA3310),0),0)</f>
        <v>373</v>
      </c>
      <c r="O332" s="57" t="str">
        <f t="shared" si="5"/>
        <v>Hybrid</v>
      </c>
      <c r="P332" s="53">
        <f>SUM('Demand Planning'!AB3310:AN3310)</f>
        <v>2702</v>
      </c>
      <c r="Q332" s="58">
        <f>IFERROR('Demand Planning'!Y3316/J332,0)</f>
        <v>13.911110102130872</v>
      </c>
    </row>
    <row r="333" spans="1:17" ht="15" customHeight="1" x14ac:dyDescent="0.25">
      <c r="A333" s="59" t="str">
        <f>'Demand Planning'!A3318</f>
        <v>POL12714</v>
      </c>
      <c r="B333" s="59" t="str">
        <f>'Demand Planning'!B3318</f>
        <v>Polleo Pro Whey 908g White chocolate</v>
      </c>
      <c r="C333" s="60" t="str">
        <f>'Demand Planning'!C3318</f>
        <v>PROTEINI</v>
      </c>
      <c r="D333" s="60" t="str">
        <f>'Demand Planning'!D3318</f>
        <v>03 BRONZE</v>
      </c>
      <c r="E333" s="61">
        <f>'Demand Planning'!Y3325</f>
        <v>18.692307692307693</v>
      </c>
      <c r="F333" s="61">
        <f>'Demand Planning'!Y3321</f>
        <v>0</v>
      </c>
      <c r="G333" s="61">
        <f>'Demand Planning'!Y3322</f>
        <v>0</v>
      </c>
      <c r="H333" s="61">
        <f>'Demand Planning'!Y3323</f>
        <v>0</v>
      </c>
      <c r="I333" s="53">
        <f>'Demand Planning'!W3326</f>
        <v>11.9</v>
      </c>
      <c r="J333" s="53">
        <f>'Demand Planning'!W3327</f>
        <v>12.926046511627908</v>
      </c>
      <c r="K333" s="54">
        <f>COUNTIF('Demand Planning'!B3320:AA3320,"&lt;="&amp;MAX('Demand Planning'!B3320:AA3320)*0.05)</f>
        <v>3</v>
      </c>
      <c r="L333" s="55">
        <f>IFERROR(STDEV('Demand Planning'!B3320:AA3320)/AVERAGE('Demand Planning'!B3320:AA3320),0)</f>
        <v>1.0857598694298163</v>
      </c>
      <c r="M333" s="56">
        <f>IFERROR((AVERAGE('Demand Planning'!T3320:AA3320)-AVERAGE('Demand Planning'!B3320:I3320))/AVERAGE('Demand Planning'!B3320:I3320),0)</f>
        <v>-0.7421875</v>
      </c>
      <c r="N333" s="53">
        <f>IFERROR(ROUND(1.28*STDEV('Demand Planning'!B3320:AA3320),0),0)</f>
        <v>26</v>
      </c>
      <c r="O333" s="57" t="str">
        <f t="shared" si="5"/>
        <v>WMA-4</v>
      </c>
      <c r="P333" s="53">
        <f>SUM('Demand Planning'!AB3320:AN3320)</f>
        <v>158</v>
      </c>
      <c r="Q333" s="58">
        <f>IFERROR('Demand Planning'!Y3326/J333,0)</f>
        <v>1.9340793782159691</v>
      </c>
    </row>
    <row r="334" spans="1:17" ht="15" customHeight="1" x14ac:dyDescent="0.25">
      <c r="A334" s="50" t="str">
        <f>'Demand Planning'!A3328</f>
        <v>POL09760</v>
      </c>
      <c r="B334" s="50" t="str">
        <f>'Demand Planning'!B3328</f>
        <v>Polleo Revive 1kg Grape</v>
      </c>
      <c r="C334" s="51" t="str">
        <f>'Demand Planning'!C3328</f>
        <v>SPORTSKA PREHRANA</v>
      </c>
      <c r="D334" s="51" t="str">
        <f>'Demand Planning'!D3328</f>
        <v>03 BRONZE</v>
      </c>
      <c r="E334" s="52">
        <f>'Demand Planning'!Y3335</f>
        <v>4.2307692307692308</v>
      </c>
      <c r="F334" s="52">
        <f>'Demand Planning'!Y3331</f>
        <v>0</v>
      </c>
      <c r="G334" s="52">
        <f>'Demand Planning'!Y3332</f>
        <v>0</v>
      </c>
      <c r="H334" s="52">
        <f>'Demand Planning'!Y3333</f>
        <v>0</v>
      </c>
      <c r="I334" s="53">
        <f>'Demand Planning'!W3336</f>
        <v>3.75</v>
      </c>
      <c r="J334" s="53">
        <f>'Demand Planning'!W3337</f>
        <v>3.8614285714285712</v>
      </c>
      <c r="K334" s="54">
        <f>COUNTIF('Demand Planning'!B3330:AA3330,"&lt;="&amp;MAX('Demand Planning'!B3330:AA3330)*0.05)</f>
        <v>0</v>
      </c>
      <c r="L334" s="55">
        <f>IFERROR(STDEV('Demand Planning'!B3330:AA3330)/AVERAGE('Demand Planning'!B3330:AA3330),0)</f>
        <v>0.60282530397075917</v>
      </c>
      <c r="M334" s="56">
        <f>IFERROR((AVERAGE('Demand Planning'!T3330:AA3330)-AVERAGE('Demand Planning'!B3330:I3330))/AVERAGE('Demand Planning'!B3330:I3330),0)</f>
        <v>-0.46666666666666667</v>
      </c>
      <c r="N334" s="53">
        <f>IFERROR(ROUND(1.28*STDEV('Demand Planning'!B3330:AA3330),0),0)</f>
        <v>3</v>
      </c>
      <c r="O334" s="57" t="str">
        <f t="shared" si="5"/>
        <v>WMA-4</v>
      </c>
      <c r="P334" s="53">
        <f>SUM('Demand Planning'!AB3330:AN3330)</f>
        <v>29</v>
      </c>
      <c r="Q334" s="58">
        <f>IFERROR('Demand Planning'!Y3336/J334,0)</f>
        <v>78.209396966333713</v>
      </c>
    </row>
    <row r="335" spans="1:17" ht="15" customHeight="1" x14ac:dyDescent="0.25">
      <c r="A335" s="59" t="str">
        <f>'Demand Planning'!A3338</f>
        <v>SCM04308</v>
      </c>
      <c r="B335" s="59" t="str">
        <f>'Demand Planning'!B3338</f>
        <v>Metabolon 250g</v>
      </c>
      <c r="C335" s="60" t="str">
        <f>'Demand Planning'!C3338</f>
        <v>SPORTSKA PREHRANA</v>
      </c>
      <c r="D335" s="60" t="str">
        <f>'Demand Planning'!D3338</f>
        <v>03 BRONZE</v>
      </c>
      <c r="E335" s="61">
        <f>'Demand Planning'!Y3345</f>
        <v>5.5384615384615383</v>
      </c>
      <c r="F335" s="61">
        <f>'Demand Planning'!Y3341</f>
        <v>0</v>
      </c>
      <c r="G335" s="61">
        <f>'Demand Planning'!Y3342</f>
        <v>0</v>
      </c>
      <c r="H335" s="61">
        <f>'Demand Planning'!Y3343</f>
        <v>0</v>
      </c>
      <c r="I335" s="53">
        <f>'Demand Planning'!W3346</f>
        <v>3.2</v>
      </c>
      <c r="J335" s="53">
        <f>'Demand Planning'!W3347</f>
        <v>4.2174358974358981</v>
      </c>
      <c r="K335" s="54">
        <f>COUNTIF('Demand Planning'!B3340:AA3340,"&lt;="&amp;MAX('Demand Planning'!B3340:AA3340)*0.05)</f>
        <v>0</v>
      </c>
      <c r="L335" s="55">
        <f>IFERROR(STDEV('Demand Planning'!B3340:AA3340)/AVERAGE('Demand Planning'!B3340:AA3340),0)</f>
        <v>0.64442049763937348</v>
      </c>
      <c r="M335" s="56">
        <f>IFERROR((AVERAGE('Demand Planning'!T3340:AA3340)-AVERAGE('Demand Planning'!B3340:I3340))/AVERAGE('Demand Planning'!B3340:I3340),0)</f>
        <v>-0.39655172413793105</v>
      </c>
      <c r="N335" s="53">
        <f>IFERROR(ROUND(1.28*STDEV('Demand Planning'!B3340:AA3340),0),0)</f>
        <v>5</v>
      </c>
      <c r="O335" s="57" t="str">
        <f t="shared" si="5"/>
        <v>WMA-4</v>
      </c>
      <c r="P335" s="53">
        <f>SUM('Demand Planning'!AB3340:AN3340)</f>
        <v>30</v>
      </c>
      <c r="Q335" s="58">
        <f>IFERROR('Demand Planning'!Y3346/J335,0)</f>
        <v>19.205982490272369</v>
      </c>
    </row>
    <row r="336" spans="1:17" ht="15" customHeight="1" x14ac:dyDescent="0.25">
      <c r="A336" s="50" t="str">
        <f>'Demand Planning'!A3348</f>
        <v>ON00402</v>
      </c>
      <c r="B336" s="50" t="str">
        <f>'Demand Planning'!B3348</f>
        <v>Gold BCAA Train + Sustain 266g Peach Passionfruit</v>
      </c>
      <c r="C336" s="51" t="str">
        <f>'Demand Planning'!C3348</f>
        <v>SPORTSKA PREHRANA</v>
      </c>
      <c r="D336" s="51" t="str">
        <f>'Demand Planning'!D3348</f>
        <v>03 BRONZE</v>
      </c>
      <c r="E336" s="52">
        <f>'Demand Planning'!Y3355</f>
        <v>9.3461538461538467</v>
      </c>
      <c r="F336" s="52">
        <f>'Demand Planning'!Y3351</f>
        <v>0</v>
      </c>
      <c r="G336" s="52">
        <f>'Demand Planning'!Y3352</f>
        <v>0</v>
      </c>
      <c r="H336" s="52">
        <f>'Demand Planning'!Y3353</f>
        <v>0</v>
      </c>
      <c r="I336" s="53">
        <f>'Demand Planning'!W3356</f>
        <v>7.9</v>
      </c>
      <c r="J336" s="53">
        <f>'Demand Planning'!W3357</f>
        <v>7.5857142857142854</v>
      </c>
      <c r="K336" s="54">
        <f>COUNTIF('Demand Planning'!B3350:AA3350,"&lt;="&amp;MAX('Demand Planning'!B3350:AA3350)*0.05)</f>
        <v>1</v>
      </c>
      <c r="L336" s="55">
        <f>IFERROR(STDEV('Demand Planning'!B3350:AA3350)/AVERAGE('Demand Planning'!B3350:AA3350),0)</f>
        <v>1.0190782848874052</v>
      </c>
      <c r="M336" s="56">
        <f>IFERROR((AVERAGE('Demand Planning'!T3350:AA3350)-AVERAGE('Demand Planning'!B3350:I3350))/AVERAGE('Demand Planning'!B3350:I3350),0)</f>
        <v>0.3</v>
      </c>
      <c r="N336" s="53">
        <f>IFERROR(ROUND(1.28*STDEV('Demand Planning'!B3350:AA3350),0),0)</f>
        <v>12</v>
      </c>
      <c r="O336" s="57" t="str">
        <f t="shared" si="5"/>
        <v>Hybrid</v>
      </c>
      <c r="P336" s="53">
        <f>SUM('Demand Planning'!AB3350:AN3350)</f>
        <v>92</v>
      </c>
      <c r="Q336" s="58">
        <f>IFERROR('Demand Planning'!Y3356/J336,0)</f>
        <v>11.337099811676083</v>
      </c>
    </row>
    <row r="337" spans="1:17" ht="15" customHeight="1" x14ac:dyDescent="0.25">
      <c r="A337" s="59" t="str">
        <f>'Demand Planning'!A3358</f>
        <v>POL04283</v>
      </c>
      <c r="B337" s="59" t="str">
        <f>'Demand Planning'!B3358</f>
        <v>Chia sjemenke 750g Numbers Are Good</v>
      </c>
      <c r="C337" s="60" t="str">
        <f>'Demand Planning'!C3358</f>
        <v>BIO I SUPERFOODS</v>
      </c>
      <c r="D337" s="60" t="str">
        <f>'Demand Planning'!D3358</f>
        <v>03 BRONZE</v>
      </c>
      <c r="E337" s="61">
        <f>'Demand Planning'!Y3365</f>
        <v>45.730769230769234</v>
      </c>
      <c r="F337" s="61">
        <f>'Demand Planning'!Y3361</f>
        <v>0</v>
      </c>
      <c r="G337" s="61">
        <f>'Demand Planning'!Y3362</f>
        <v>0</v>
      </c>
      <c r="H337" s="61">
        <f>'Demand Planning'!Y3363</f>
        <v>0</v>
      </c>
      <c r="I337" s="53">
        <f>'Demand Planning'!W3366</f>
        <v>43.65</v>
      </c>
      <c r="J337" s="53">
        <f>'Demand Planning'!W3367</f>
        <v>41.123333333333335</v>
      </c>
      <c r="K337" s="54">
        <f>COUNTIF('Demand Planning'!B3360:AA3360,"&lt;="&amp;MAX('Demand Planning'!B3360:AA3360)*0.05)</f>
        <v>0</v>
      </c>
      <c r="L337" s="55">
        <f>IFERROR(STDEV('Demand Planning'!B3360:AA3360)/AVERAGE('Demand Planning'!B3360:AA3360),0)</f>
        <v>0.75500933464990994</v>
      </c>
      <c r="M337" s="56">
        <f>IFERROR((AVERAGE('Demand Planning'!T3360:AA3360)-AVERAGE('Demand Planning'!B3360:I3360))/AVERAGE('Demand Planning'!B3360:I3360),0)</f>
        <v>0.36010362694300518</v>
      </c>
      <c r="N337" s="53">
        <f>IFERROR(ROUND(1.28*STDEV('Demand Planning'!B3360:AA3360),0),0)</f>
        <v>44</v>
      </c>
      <c r="O337" s="57" t="str">
        <f t="shared" si="5"/>
        <v>WMA-4</v>
      </c>
      <c r="P337" s="53">
        <f>SUM('Demand Planning'!AB3360:AN3360)</f>
        <v>422</v>
      </c>
      <c r="Q337" s="58">
        <f>IFERROR('Demand Planning'!Y3366/J337,0)</f>
        <v>3.5989300478236199</v>
      </c>
    </row>
    <row r="338" spans="1:17" ht="15" customHeight="1" x14ac:dyDescent="0.25">
      <c r="A338" s="50" t="str">
        <f>'Demand Planning'!A3368</f>
        <v>ATC06626</v>
      </c>
      <c r="B338" s="50" t="str">
        <f>'Demand Planning'!B3368</f>
        <v>Komplet standard utega i šipke s navojem 20 kg</v>
      </c>
      <c r="C338" s="51" t="str">
        <f>'Demand Planning'!C3368</f>
        <v>FITNESS OPREMA</v>
      </c>
      <c r="D338" s="51" t="str">
        <f>'Demand Planning'!D3368</f>
        <v>03 BRONZE</v>
      </c>
      <c r="E338" s="52">
        <f>'Demand Planning'!Y3375</f>
        <v>5.1538461538461542</v>
      </c>
      <c r="F338" s="52">
        <f>'Demand Planning'!Y3371</f>
        <v>0</v>
      </c>
      <c r="G338" s="52">
        <f>'Demand Planning'!Y3372</f>
        <v>0</v>
      </c>
      <c r="H338" s="52">
        <f>'Demand Planning'!Y3373</f>
        <v>0</v>
      </c>
      <c r="I338" s="53">
        <f>'Demand Planning'!W3376</f>
        <v>4.3</v>
      </c>
      <c r="J338" s="53">
        <f>'Demand Planning'!W3377</f>
        <v>4.1457142857142859</v>
      </c>
      <c r="K338" s="54">
        <f>COUNTIF('Demand Planning'!B3370:AA3370,"&lt;="&amp;MAX('Demand Planning'!B3370:AA3370)*0.05)</f>
        <v>0</v>
      </c>
      <c r="L338" s="55">
        <f>IFERROR(STDEV('Demand Planning'!B3370:AA3370)/AVERAGE('Demand Planning'!B3370:AA3370),0)</f>
        <v>0.67368842402921947</v>
      </c>
      <c r="M338" s="56">
        <f>IFERROR((AVERAGE('Demand Planning'!T3370:AA3370)-AVERAGE('Demand Planning'!B3370:I3370))/AVERAGE('Demand Planning'!B3370:I3370),0)</f>
        <v>1.2</v>
      </c>
      <c r="N338" s="53">
        <f>IFERROR(ROUND(1.28*STDEV('Demand Planning'!B3370:AA3370),0),0)</f>
        <v>4</v>
      </c>
      <c r="O338" s="57" t="str">
        <f t="shared" si="5"/>
        <v>WMA-4</v>
      </c>
      <c r="P338" s="53">
        <f>SUM('Demand Planning'!AB3370:AN3370)</f>
        <v>65</v>
      </c>
      <c r="Q338" s="58">
        <f>IFERROR('Demand Planning'!Y3376/J338,0)</f>
        <v>2.1709166092350101</v>
      </c>
    </row>
    <row r="339" spans="1:17" ht="15" customHeight="1" x14ac:dyDescent="0.25">
      <c r="A339" s="59" t="str">
        <f>'Demand Planning'!A3378</f>
        <v>ON00370</v>
      </c>
      <c r="B339" s="59" t="str">
        <f>'Demand Planning'!B3378</f>
        <v>Gold BCAA Train + Sustain 266g Raspberry Pomegrana</v>
      </c>
      <c r="C339" s="60" t="str">
        <f>'Demand Planning'!C3378</f>
        <v>SPORTSKA PREHRANA</v>
      </c>
      <c r="D339" s="60" t="str">
        <f>'Demand Planning'!D3378</f>
        <v>03 BRONZE</v>
      </c>
      <c r="E339" s="61">
        <f>'Demand Planning'!Y3385</f>
        <v>5.8076923076923075</v>
      </c>
      <c r="F339" s="61">
        <f>'Demand Planning'!Y3381</f>
        <v>0</v>
      </c>
      <c r="G339" s="61">
        <f>'Demand Planning'!Y3382</f>
        <v>0</v>
      </c>
      <c r="H339" s="61">
        <f>'Demand Planning'!Y3383</f>
        <v>0</v>
      </c>
      <c r="I339" s="53">
        <f>'Demand Planning'!W3386</f>
        <v>8.5</v>
      </c>
      <c r="J339" s="53">
        <f>'Demand Planning'!W3387</f>
        <v>7.1285714285714281</v>
      </c>
      <c r="K339" s="54">
        <f>COUNTIF('Demand Planning'!B3380:AA3380,"&lt;="&amp;MAX('Demand Planning'!B3380:AA3380)*0.05)</f>
        <v>4</v>
      </c>
      <c r="L339" s="55">
        <f>IFERROR(STDEV('Demand Planning'!B3380:AA3380)/AVERAGE('Demand Planning'!B3380:AA3380),0)</f>
        <v>0.76388137699818526</v>
      </c>
      <c r="M339" s="56">
        <f>IFERROR((AVERAGE('Demand Planning'!T3380:AA3380)-AVERAGE('Demand Planning'!B3380:I3380))/AVERAGE('Demand Planning'!B3380:I3380),0)</f>
        <v>-0.35897435897435898</v>
      </c>
      <c r="N339" s="53">
        <f>IFERROR(ROUND(1.28*STDEV('Demand Planning'!B3380:AA3380),0),0)</f>
        <v>6</v>
      </c>
      <c r="O339" s="57" t="str">
        <f t="shared" si="5"/>
        <v>WMA-4</v>
      </c>
      <c r="P339" s="53">
        <f>SUM('Demand Planning'!AB3380:AN3380)</f>
        <v>102</v>
      </c>
      <c r="Q339" s="58">
        <f>IFERROR('Demand Planning'!Y3386/J339,0)</f>
        <v>8.5571142284569142</v>
      </c>
    </row>
    <row r="340" spans="1:17" ht="15" customHeight="1" x14ac:dyDescent="0.25">
      <c r="A340" s="50" t="str">
        <f>'Demand Planning'!A3388</f>
        <v>SCM04313</v>
      </c>
      <c r="B340" s="50" t="str">
        <f>'Demand Planning'!B3388</f>
        <v>Hydroflex 2kg chocolate</v>
      </c>
      <c r="C340" s="51" t="str">
        <f>'Demand Planning'!C3388</f>
        <v>PROTEINI</v>
      </c>
      <c r="D340" s="51" t="str">
        <f>'Demand Planning'!D3388</f>
        <v>03 BRONZE</v>
      </c>
      <c r="E340" s="52">
        <f>'Demand Planning'!Y3395</f>
        <v>6</v>
      </c>
      <c r="F340" s="52">
        <f>'Demand Planning'!Y3391</f>
        <v>0</v>
      </c>
      <c r="G340" s="52">
        <f>'Demand Planning'!Y3392</f>
        <v>0</v>
      </c>
      <c r="H340" s="52">
        <f>'Demand Planning'!Y3393</f>
        <v>0</v>
      </c>
      <c r="I340" s="53">
        <f>'Demand Planning'!W3396</f>
        <v>2.5499999999999998</v>
      </c>
      <c r="J340" s="53">
        <f>'Demand Planning'!W3397</f>
        <v>2.9532558139534881</v>
      </c>
      <c r="K340" s="54">
        <f>COUNTIF('Demand Planning'!B3390:AA3390,"&lt;="&amp;MAX('Demand Planning'!B3390:AA3390)*0.05)</f>
        <v>10</v>
      </c>
      <c r="L340" s="55">
        <f>IFERROR(STDEV('Demand Planning'!B3390:AA3390)/AVERAGE('Demand Planning'!B3390:AA3390),0)</f>
        <v>1.8159784629168314</v>
      </c>
      <c r="M340" s="56">
        <f>IFERROR((AVERAGE('Demand Planning'!T3390:AA3390)-AVERAGE('Demand Planning'!B3390:I3390))/AVERAGE('Demand Planning'!B3390:I3390),0)</f>
        <v>-0.5662650602409639</v>
      </c>
      <c r="N340" s="53">
        <f>IFERROR(ROUND(1.28*STDEV('Demand Planning'!B3390:AA3390),0),0)</f>
        <v>14</v>
      </c>
      <c r="O340" s="57" t="str">
        <f t="shared" si="5"/>
        <v>WMA-4</v>
      </c>
      <c r="P340" s="53">
        <f>SUM('Demand Planning'!AB3390:AN3390)</f>
        <v>38</v>
      </c>
      <c r="Q340" s="58">
        <f>IFERROR('Demand Planning'!Y3396/J340,0)</f>
        <v>38.940074021576507</v>
      </c>
    </row>
    <row r="341" spans="1:17" ht="15" customHeight="1" x14ac:dyDescent="0.25">
      <c r="A341" s="59" t="str">
        <f>'Demand Planning'!A3398</f>
        <v>ZOE12384</v>
      </c>
      <c r="B341" s="59" t="str">
        <f>'Demand Planning'!B3398</f>
        <v>ZOE Iso Drink 300g Peach Iced Tea</v>
      </c>
      <c r="C341" s="60" t="str">
        <f>'Demand Planning'!C3398</f>
        <v>SPORTSKA PREHRANA</v>
      </c>
      <c r="D341" s="60" t="str">
        <f>'Demand Planning'!D3398</f>
        <v>03 BRONZE</v>
      </c>
      <c r="E341" s="61">
        <f>'Demand Planning'!Y3405</f>
        <v>11.807692307692308</v>
      </c>
      <c r="F341" s="61">
        <f>'Demand Planning'!Y3401</f>
        <v>0</v>
      </c>
      <c r="G341" s="61">
        <f>'Demand Planning'!Y3402</f>
        <v>0</v>
      </c>
      <c r="H341" s="61">
        <f>'Demand Planning'!Y3403</f>
        <v>0</v>
      </c>
      <c r="I341" s="53">
        <f>'Demand Planning'!W3406</f>
        <v>12.9</v>
      </c>
      <c r="J341" s="53">
        <f>'Demand Planning'!W3407</f>
        <v>12.15081081081081</v>
      </c>
      <c r="K341" s="54">
        <f>COUNTIF('Demand Planning'!B3400:AA3400,"&lt;="&amp;MAX('Demand Planning'!B3400:AA3400)*0.05)</f>
        <v>1</v>
      </c>
      <c r="L341" s="55">
        <f>IFERROR(STDEV('Demand Planning'!B3400:AA3400)/AVERAGE('Demand Planning'!B3400:AA3400),0)</f>
        <v>0.64986709375556795</v>
      </c>
      <c r="M341" s="56">
        <f>IFERROR((AVERAGE('Demand Planning'!T3400:AA3400)-AVERAGE('Demand Planning'!B3400:I3400))/AVERAGE('Demand Planning'!B3400:I3400),0)</f>
        <v>-0.52447552447552448</v>
      </c>
      <c r="N341" s="53">
        <f>IFERROR(ROUND(1.28*STDEV('Demand Planning'!B3400:AA3400),0),0)</f>
        <v>10</v>
      </c>
      <c r="O341" s="57" t="str">
        <f t="shared" si="5"/>
        <v>WMA-4</v>
      </c>
      <c r="P341" s="53">
        <f>SUM('Demand Planning'!AB3400:AN3400)</f>
        <v>173</v>
      </c>
      <c r="Q341" s="58">
        <f>IFERROR('Demand Planning'!Y3406/J341,0)</f>
        <v>29.463054406334802</v>
      </c>
    </row>
    <row r="342" spans="1:17" ht="15" customHeight="1" x14ac:dyDescent="0.25">
      <c r="A342" s="50" t="str">
        <f>'Demand Planning'!A3408</f>
        <v>ATC06637</v>
      </c>
      <c r="B342" s="50" t="str">
        <f>'Demand Planning'!B3408</f>
        <v>Trening prsluk Professional 20kg Atleticore</v>
      </c>
      <c r="C342" s="51" t="str">
        <f>'Demand Planning'!C3408</f>
        <v>FITNESS OPREMA</v>
      </c>
      <c r="D342" s="51" t="str">
        <f>'Demand Planning'!D3408</f>
        <v>03 BRONZE</v>
      </c>
      <c r="E342" s="52">
        <f>'Demand Planning'!Y3415</f>
        <v>2.9230769230769229</v>
      </c>
      <c r="F342" s="52">
        <f>'Demand Planning'!Y3411</f>
        <v>0</v>
      </c>
      <c r="G342" s="52">
        <f>'Demand Planning'!Y3412</f>
        <v>0</v>
      </c>
      <c r="H342" s="52">
        <f>'Demand Planning'!Y3413</f>
        <v>0</v>
      </c>
      <c r="I342" s="53">
        <f>'Demand Planning'!W3416</f>
        <v>3.1</v>
      </c>
      <c r="J342" s="53">
        <f>'Demand Planning'!W3417</f>
        <v>3.01</v>
      </c>
      <c r="K342" s="54">
        <f>COUNTIF('Demand Planning'!B3410:AA3410,"&lt;="&amp;MAX('Demand Planning'!B3410:AA3410)*0.05)</f>
        <v>0</v>
      </c>
      <c r="L342" s="55">
        <f>IFERROR(STDEV('Demand Planning'!B3410:AA3410)/AVERAGE('Demand Planning'!B3410:AA3410),0)</f>
        <v>0.47327467676560719</v>
      </c>
      <c r="M342" s="56">
        <f>IFERROR((AVERAGE('Demand Planning'!T3410:AA3410)-AVERAGE('Demand Planning'!B3410:I3410))/AVERAGE('Demand Planning'!B3410:I3410),0)</f>
        <v>-4.5454545454545456E-2</v>
      </c>
      <c r="N342" s="53">
        <f>IFERROR(ROUND(1.28*STDEV('Demand Planning'!B3410:AA3410),0),0)</f>
        <v>2</v>
      </c>
      <c r="O342" s="57" t="str">
        <f t="shared" si="5"/>
        <v>Hybrid</v>
      </c>
      <c r="P342" s="53">
        <f>SUM('Demand Planning'!AB3410:AN3410)</f>
        <v>28</v>
      </c>
      <c r="Q342" s="58">
        <f>IFERROR('Demand Planning'!Y3416/J342,0)</f>
        <v>39.202657807308974</v>
      </c>
    </row>
    <row r="343" spans="1:17" ht="15" customHeight="1" x14ac:dyDescent="0.25">
      <c r="A343" s="59" t="str">
        <f>'Demand Planning'!A3418</f>
        <v>POL12674</v>
      </c>
      <c r="B343" s="59" t="str">
        <f>'Demand Planning'!B3418</f>
        <v>Polleo Pro Whey 2kg Chocolate hazelnut</v>
      </c>
      <c r="C343" s="60" t="str">
        <f>'Demand Planning'!C3418</f>
        <v>PROTEINI</v>
      </c>
      <c r="D343" s="60" t="str">
        <f>'Demand Planning'!D3418</f>
        <v>03 BRONZE</v>
      </c>
      <c r="E343" s="61">
        <f>'Demand Planning'!Y3425</f>
        <v>4.5384615384615383</v>
      </c>
      <c r="F343" s="61">
        <f>'Demand Planning'!Y3421</f>
        <v>0</v>
      </c>
      <c r="G343" s="61">
        <f>'Demand Planning'!Y3422</f>
        <v>0</v>
      </c>
      <c r="H343" s="61">
        <f>'Demand Planning'!Y3423</f>
        <v>0</v>
      </c>
      <c r="I343" s="53">
        <f>'Demand Planning'!W3426</f>
        <v>4.45</v>
      </c>
      <c r="J343" s="53">
        <f>'Demand Planning'!W3427</f>
        <v>4.3518181818181816</v>
      </c>
      <c r="K343" s="54">
        <f>COUNTIF('Demand Planning'!B3420:AA3420,"&lt;="&amp;MAX('Demand Planning'!B3420:AA3420)*0.05)</f>
        <v>0</v>
      </c>
      <c r="L343" s="55">
        <f>IFERROR(STDEV('Demand Planning'!B3420:AA3420)/AVERAGE('Demand Planning'!B3420:AA3420),0)</f>
        <v>0.65727755867749771</v>
      </c>
      <c r="M343" s="56">
        <f>IFERROR((AVERAGE('Demand Planning'!T3420:AA3420)-AVERAGE('Demand Planning'!B3420:I3420))/AVERAGE('Demand Planning'!B3420:I3420),0)</f>
        <v>-0.41176470588235292</v>
      </c>
      <c r="N343" s="53">
        <f>IFERROR(ROUND(1.28*STDEV('Demand Planning'!B3420:AA3420),0),0)</f>
        <v>4</v>
      </c>
      <c r="O343" s="57" t="str">
        <f t="shared" si="5"/>
        <v>WMA-4</v>
      </c>
      <c r="P343" s="53">
        <f>SUM('Demand Planning'!AB3420:AN3420)</f>
        <v>43</v>
      </c>
      <c r="Q343" s="58">
        <f>IFERROR('Demand Planning'!Y3426/J343,0)</f>
        <v>17.234175893043663</v>
      </c>
    </row>
    <row r="344" spans="1:17" ht="15" customHeight="1" x14ac:dyDescent="0.25">
      <c r="A344" s="50" t="str">
        <f>'Demand Planning'!A3428</f>
        <v>POL12857</v>
      </c>
      <c r="B344" s="50" t="str">
        <f>'Demand Planning'!B3428</f>
        <v>Polleo The One:One Mass Gainer 2,5kg Chocolate Madness</v>
      </c>
      <c r="C344" s="51" t="str">
        <f>'Demand Planning'!C3428</f>
        <v>SPORTSKA PREHRANA</v>
      </c>
      <c r="D344" s="51" t="str">
        <f>'Demand Planning'!D3428</f>
        <v>03 BRONZE</v>
      </c>
      <c r="E344" s="52">
        <f>'Demand Planning'!Y3435</f>
        <v>7.3076923076923075</v>
      </c>
      <c r="F344" s="52">
        <f>'Demand Planning'!Y3431</f>
        <v>0</v>
      </c>
      <c r="G344" s="52">
        <f>'Demand Planning'!Y3432</f>
        <v>0</v>
      </c>
      <c r="H344" s="52">
        <f>'Demand Planning'!Y3433</f>
        <v>0</v>
      </c>
      <c r="I344" s="53">
        <f>'Demand Planning'!W3436</f>
        <v>9.4</v>
      </c>
      <c r="J344" s="53">
        <f>'Demand Planning'!W3437</f>
        <v>8.49</v>
      </c>
      <c r="K344" s="54">
        <f>COUNTIF('Demand Planning'!B3430:AA3430,"&lt;="&amp;MAX('Demand Planning'!B3430:AA3430)*0.05)</f>
        <v>0</v>
      </c>
      <c r="L344" s="55">
        <f>IFERROR(STDEV('Demand Planning'!B3430:AA3430)/AVERAGE('Demand Planning'!B3430:AA3430),0)</f>
        <v>0.64157700444418897</v>
      </c>
      <c r="M344" s="56">
        <f>IFERROR((AVERAGE('Demand Planning'!T3430:AA3430)-AVERAGE('Demand Planning'!B3430:I3430))/AVERAGE('Demand Planning'!B3430:I3430),0)</f>
        <v>0.2857142857142857</v>
      </c>
      <c r="N344" s="53">
        <f>IFERROR(ROUND(1.28*STDEV('Demand Planning'!B3430:AA3430),0),0)</f>
        <v>6</v>
      </c>
      <c r="O344" s="57" t="str">
        <f t="shared" si="5"/>
        <v>Hybrid</v>
      </c>
      <c r="P344" s="53">
        <f>SUM('Demand Planning'!AB3430:AN3430)</f>
        <v>187</v>
      </c>
      <c r="Q344" s="58">
        <f>IFERROR('Demand Planning'!Y3436/J344,0)</f>
        <v>15.429917550058892</v>
      </c>
    </row>
    <row r="345" spans="1:17" ht="15" customHeight="1" x14ac:dyDescent="0.25">
      <c r="A345" s="59" t="str">
        <f>'Demand Planning'!A3438</f>
        <v>ATC06504</v>
      </c>
      <c r="B345" s="59" t="str">
        <f>'Demand Planning'!B3438</f>
        <v>Bučica gumirana 5 kg</v>
      </c>
      <c r="C345" s="60" t="str">
        <f>'Demand Planning'!C3438</f>
        <v>FITNESS OPREMA</v>
      </c>
      <c r="D345" s="60" t="str">
        <f>'Demand Planning'!D3438</f>
        <v>03 BRONZE</v>
      </c>
      <c r="E345" s="61">
        <f>'Demand Planning'!Y3445</f>
        <v>11.923076923076923</v>
      </c>
      <c r="F345" s="61">
        <f>'Demand Planning'!Y3441</f>
        <v>0</v>
      </c>
      <c r="G345" s="61">
        <f>'Demand Planning'!Y3442</f>
        <v>0</v>
      </c>
      <c r="H345" s="61">
        <f>'Demand Planning'!Y3443</f>
        <v>0</v>
      </c>
      <c r="I345" s="53">
        <f>'Demand Planning'!W3446</f>
        <v>7.0875000000000004</v>
      </c>
      <c r="J345" s="53">
        <f>'Demand Planning'!W3447</f>
        <v>8.538214285714286</v>
      </c>
      <c r="K345" s="54">
        <f>COUNTIF('Demand Planning'!B3440:AA3440,"&lt;="&amp;MAX('Demand Planning'!B3440:AA3440)*0.05)</f>
        <v>4</v>
      </c>
      <c r="L345" s="55">
        <f>IFERROR(STDEV('Demand Planning'!B3440:AA3440)/AVERAGE('Demand Planning'!B3440:AA3440),0)</f>
        <v>1.1384038701129022</v>
      </c>
      <c r="M345" s="56">
        <f>IFERROR((AVERAGE('Demand Planning'!T3440:AA3440)-AVERAGE('Demand Planning'!B3440:I3440))/AVERAGE('Demand Planning'!B3440:I3440),0)</f>
        <v>-7.5949367088607597E-2</v>
      </c>
      <c r="N345" s="53">
        <f>IFERROR(ROUND(1.28*STDEV('Demand Planning'!B3440:AA3440),0),0)</f>
        <v>17</v>
      </c>
      <c r="O345" s="57" t="str">
        <f t="shared" si="5"/>
        <v>Hybrid</v>
      </c>
      <c r="P345" s="53">
        <f>SUM('Demand Planning'!AB3440:AN3440)</f>
        <v>85</v>
      </c>
      <c r="Q345" s="58">
        <f>IFERROR('Demand Planning'!Y3446/J345,0)</f>
        <v>0</v>
      </c>
    </row>
    <row r="346" spans="1:17" ht="15" customHeight="1" x14ac:dyDescent="0.25">
      <c r="A346" s="50" t="str">
        <f>'Demand Planning'!A3448</f>
        <v>BSN06909</v>
      </c>
      <c r="B346" s="50" t="str">
        <f>'Demand Planning'!B3448</f>
        <v>BSN N.O. Xplode Purple Power 650g</v>
      </c>
      <c r="C346" s="51" t="str">
        <f>'Demand Planning'!C3448</f>
        <v>SPORTSKA PREHRANA</v>
      </c>
      <c r="D346" s="51" t="str">
        <f>'Demand Planning'!D3448</f>
        <v>03 BRONZE</v>
      </c>
      <c r="E346" s="52">
        <f>'Demand Planning'!Y3455</f>
        <v>6.2307692307692308</v>
      </c>
      <c r="F346" s="52">
        <f>'Demand Planning'!Y3451</f>
        <v>0</v>
      </c>
      <c r="G346" s="52">
        <f>'Demand Planning'!Y3452</f>
        <v>0</v>
      </c>
      <c r="H346" s="52">
        <f>'Demand Planning'!Y3453</f>
        <v>0</v>
      </c>
      <c r="I346" s="53">
        <f>'Demand Planning'!W3456</f>
        <v>3.875</v>
      </c>
      <c r="J346" s="53">
        <f>'Demand Planning'!W3457</f>
        <v>4.9450000000000003</v>
      </c>
      <c r="K346" s="54">
        <f>COUNTIF('Demand Planning'!B3450:AA3450,"&lt;="&amp;MAX('Demand Planning'!B3450:AA3450)*0.05)</f>
        <v>0</v>
      </c>
      <c r="L346" s="55">
        <f>IFERROR(STDEV('Demand Planning'!B3450:AA3450)/AVERAGE('Demand Planning'!B3450:AA3450),0)</f>
        <v>0.47676704267999204</v>
      </c>
      <c r="M346" s="56">
        <f>IFERROR((AVERAGE('Demand Planning'!T3450:AA3450)-AVERAGE('Demand Planning'!B3450:I3450))/AVERAGE('Demand Planning'!B3450:I3450),0)</f>
        <v>-0.40677966101694918</v>
      </c>
      <c r="N346" s="53">
        <f>IFERROR(ROUND(1.28*STDEV('Demand Planning'!B3450:AA3450),0),0)</f>
        <v>4</v>
      </c>
      <c r="O346" s="57" t="str">
        <f t="shared" si="5"/>
        <v>WMA-4</v>
      </c>
      <c r="P346" s="53">
        <f>SUM('Demand Planning'!AB3450:AN3450)</f>
        <v>35</v>
      </c>
      <c r="Q346" s="58">
        <f>IFERROR('Demand Planning'!Y3456/J346,0)</f>
        <v>8.4934277047522748</v>
      </c>
    </row>
    <row r="347" spans="1:17" ht="15" customHeight="1" x14ac:dyDescent="0.25">
      <c r="A347" s="59" t="str">
        <f>'Demand Planning'!A3458</f>
        <v>POL12768</v>
      </c>
      <c r="B347" s="59" t="str">
        <f>'Demand Planning'!B3458</f>
        <v>Polleo Protein Pralines 48 g</v>
      </c>
      <c r="C347" s="60" t="str">
        <f>'Demand Planning'!C3458</f>
        <v>RTD &amp; SNACKS</v>
      </c>
      <c r="D347" s="60" t="str">
        <f>'Demand Planning'!D3458</f>
        <v>03 BRONZE</v>
      </c>
      <c r="E347" s="61">
        <f>'Demand Planning'!Y3465</f>
        <v>115.26923076923077</v>
      </c>
      <c r="F347" s="61">
        <f>'Demand Planning'!Y3461</f>
        <v>0</v>
      </c>
      <c r="G347" s="61">
        <f>'Demand Planning'!Y3462</f>
        <v>0</v>
      </c>
      <c r="H347" s="61">
        <f>'Demand Planning'!Y3463</f>
        <v>0</v>
      </c>
      <c r="I347" s="53">
        <f>'Demand Planning'!W3466</f>
        <v>97.6</v>
      </c>
      <c r="J347" s="53">
        <f>'Demand Planning'!W3467</f>
        <v>95.329230769230762</v>
      </c>
      <c r="K347" s="54">
        <f>COUNTIF('Demand Planning'!B3460:AA3460,"&lt;="&amp;MAX('Demand Planning'!B3460:AA3460)*0.05)</f>
        <v>3</v>
      </c>
      <c r="L347" s="55">
        <f>IFERROR(STDEV('Demand Planning'!B3460:AA3460)/AVERAGE('Demand Planning'!B3460:AA3460),0)</f>
        <v>1.2588936012082212</v>
      </c>
      <c r="M347" s="56">
        <f>IFERROR((AVERAGE('Demand Planning'!T3460:AA3460)-AVERAGE('Demand Planning'!B3460:I3460))/AVERAGE('Demand Planning'!B3460:I3460),0)</f>
        <v>-0.30714285714285716</v>
      </c>
      <c r="N347" s="53">
        <f>IFERROR(ROUND(1.28*STDEV('Demand Planning'!B3460:AA3460),0),0)</f>
        <v>186</v>
      </c>
      <c r="O347" s="57" t="str">
        <f t="shared" si="5"/>
        <v>WMA-4</v>
      </c>
      <c r="P347" s="53">
        <f>SUM('Demand Planning'!AB3460:AN3460)</f>
        <v>1339</v>
      </c>
      <c r="Q347" s="58">
        <f>IFERROR('Demand Planning'!Y3466/J347,0)</f>
        <v>32.770641017364923</v>
      </c>
    </row>
    <row r="348" spans="1:17" ht="15" customHeight="1" x14ac:dyDescent="0.25">
      <c r="A348" s="50" t="str">
        <f>'Demand Planning'!A3468</f>
        <v>NOC17405</v>
      </c>
      <c r="B348" s="50" t="str">
        <f>'Demand Planning'!B3468</f>
        <v>NOCCO BCAA CARIBEAN 330ml</v>
      </c>
      <c r="C348" s="51" t="str">
        <f>'Demand Planning'!C3468</f>
        <v>RTD &amp; SNACKS</v>
      </c>
      <c r="D348" s="51" t="str">
        <f>'Demand Planning'!D3468</f>
        <v>03 BRONZE</v>
      </c>
      <c r="E348" s="52">
        <f>'Demand Planning'!Y3475</f>
        <v>99.15384615384616</v>
      </c>
      <c r="F348" s="52">
        <f>'Demand Planning'!Y3471</f>
        <v>0</v>
      </c>
      <c r="G348" s="52">
        <f>'Demand Planning'!Y3472</f>
        <v>0</v>
      </c>
      <c r="H348" s="52">
        <f>'Demand Planning'!Y3473</f>
        <v>0</v>
      </c>
      <c r="I348" s="53">
        <f>'Demand Planning'!W3476</f>
        <v>74.375</v>
      </c>
      <c r="J348" s="53">
        <f>'Demand Planning'!W3477</f>
        <v>75.273275862068971</v>
      </c>
      <c r="K348" s="54">
        <f>COUNTIF('Demand Planning'!B3470:AA3470,"&lt;="&amp;MAX('Demand Planning'!B3470:AA3470)*0.05)</f>
        <v>1</v>
      </c>
      <c r="L348" s="55">
        <f>IFERROR(STDEV('Demand Planning'!B3470:AA3470)/AVERAGE('Demand Planning'!B3470:AA3470),0)</f>
        <v>1.0373364241236911</v>
      </c>
      <c r="M348" s="56">
        <f>IFERROR((AVERAGE('Demand Planning'!T3470:AA3470)-AVERAGE('Demand Planning'!B3470:I3470))/AVERAGE('Demand Planning'!B3470:I3470),0)</f>
        <v>4.9586776859504135E-3</v>
      </c>
      <c r="N348" s="53">
        <f>IFERROR(ROUND(1.28*STDEV('Demand Planning'!B3470:AA3470),0),0)</f>
        <v>132</v>
      </c>
      <c r="O348" s="57" t="str">
        <f t="shared" si="5"/>
        <v>Hybrid</v>
      </c>
      <c r="P348" s="53">
        <f>SUM('Demand Planning'!AB3470:AN3470)</f>
        <v>1053</v>
      </c>
      <c r="Q348" s="58">
        <f>IFERROR('Demand Planning'!Y3476/J348,0)</f>
        <v>43.083019343312294</v>
      </c>
    </row>
    <row r="349" spans="1:17" ht="15" customHeight="1" x14ac:dyDescent="0.25">
      <c r="A349" s="59" t="str">
        <f>'Demand Planning'!A3478</f>
        <v>NOC17412</v>
      </c>
      <c r="B349" s="59" t="str">
        <f>'Demand Planning'!B3478</f>
        <v>NOCCO Grand Sour 330ml</v>
      </c>
      <c r="C349" s="60" t="str">
        <f>'Demand Planning'!C3478</f>
        <v>RTD &amp; SNACKS</v>
      </c>
      <c r="D349" s="60" t="str">
        <f>'Demand Planning'!D3478</f>
        <v>03 BRONZE</v>
      </c>
      <c r="E349" s="61">
        <f>'Demand Planning'!Y3485</f>
        <v>121.53846153846153</v>
      </c>
      <c r="F349" s="61">
        <f>'Demand Planning'!Y3481</f>
        <v>0</v>
      </c>
      <c r="G349" s="61">
        <f>'Demand Planning'!Y3482</f>
        <v>0</v>
      </c>
      <c r="H349" s="61">
        <f>'Demand Planning'!Y3483</f>
        <v>0</v>
      </c>
      <c r="I349" s="53">
        <f>'Demand Planning'!W3486</f>
        <v>133</v>
      </c>
      <c r="J349" s="53">
        <f>'Demand Planning'!W3487</f>
        <v>121.81052631578947</v>
      </c>
      <c r="K349" s="54">
        <f>COUNTIF('Demand Planning'!B3480:AA3480,"&lt;="&amp;MAX('Demand Planning'!B3480:AA3480)*0.05)</f>
        <v>1</v>
      </c>
      <c r="L349" s="55">
        <f>IFERROR(STDEV('Demand Planning'!B3480:AA3480)/AVERAGE('Demand Planning'!B3480:AA3480),0)</f>
        <v>0.89166562416797523</v>
      </c>
      <c r="M349" s="56">
        <f>IFERROR((AVERAGE('Demand Planning'!T3480:AA3480)-AVERAGE('Demand Planning'!B3480:I3480))/AVERAGE('Demand Planning'!B3480:I3480),0)</f>
        <v>4.148471615720524E-2</v>
      </c>
      <c r="N349" s="53">
        <f>IFERROR(ROUND(1.28*STDEV('Demand Planning'!B3480:AA3480),0),0)</f>
        <v>139</v>
      </c>
      <c r="O349" s="57" t="str">
        <f t="shared" si="5"/>
        <v>Hybrid</v>
      </c>
      <c r="P349" s="53">
        <f>SUM('Demand Planning'!AB3480:AN3480)</f>
        <v>1651</v>
      </c>
      <c r="Q349" s="58">
        <f>IFERROR('Demand Planning'!Y3486/J349,0)</f>
        <v>32.681904597303834</v>
      </c>
    </row>
    <row r="350" spans="1:17" ht="15" customHeight="1" x14ac:dyDescent="0.25">
      <c r="A350" s="50" t="str">
        <f>'Demand Planning'!A3488</f>
        <v>GAR04755</v>
      </c>
      <c r="B350" s="50" t="str">
        <f>'Demand Planning'!B3488</f>
        <v>Fenix 8, 51 mm, Solar Sapphire, Carbon Gray DLC Tit., Black/Pebble Gray remen</v>
      </c>
      <c r="C350" s="51" t="str">
        <f>'Demand Planning'!C3488</f>
        <v>GADGETI</v>
      </c>
      <c r="D350" s="51" t="str">
        <f>'Demand Planning'!D3488</f>
        <v>03 BRONZE</v>
      </c>
      <c r="E350" s="52">
        <f>'Demand Planning'!Y3495</f>
        <v>1.4230769230769231</v>
      </c>
      <c r="F350" s="52">
        <f>'Demand Planning'!Y3491</f>
        <v>0</v>
      </c>
      <c r="G350" s="52">
        <f>'Demand Planning'!Y3492</f>
        <v>0</v>
      </c>
      <c r="H350" s="52">
        <f>'Demand Planning'!Y3493</f>
        <v>0</v>
      </c>
      <c r="I350" s="53">
        <f>'Demand Planning'!W3496</f>
        <v>0</v>
      </c>
      <c r="J350" s="53">
        <f>'Demand Planning'!W3497</f>
        <v>0.50434782608695661</v>
      </c>
      <c r="K350" s="54">
        <f>COUNTIF('Demand Planning'!B3490:AA3490,"&lt;="&amp;MAX('Demand Planning'!B3490:AA3490)*0.05)</f>
        <v>8</v>
      </c>
      <c r="L350" s="55">
        <f>IFERROR(STDEV('Demand Planning'!B3490:AA3490)/AVERAGE('Demand Planning'!B3490:AA3490),0)</f>
        <v>1.0917580865298351</v>
      </c>
      <c r="M350" s="56">
        <f>IFERROR((AVERAGE('Demand Planning'!T3490:AA3490)-AVERAGE('Demand Planning'!B3490:I3490))/AVERAGE('Demand Planning'!B3490:I3490),0)</f>
        <v>-0.5</v>
      </c>
      <c r="N350" s="53">
        <f>IFERROR(ROUND(1.28*STDEV('Demand Planning'!B3490:AA3490),0),0)</f>
        <v>2</v>
      </c>
      <c r="O350" s="57" t="str">
        <f t="shared" si="5"/>
        <v>WMA-4</v>
      </c>
      <c r="P350" s="53">
        <f>SUM('Demand Planning'!AB3490:AN3490)</f>
        <v>13</v>
      </c>
      <c r="Q350" s="58">
        <f>IFERROR('Demand Planning'!Y3496/J350,0)</f>
        <v>3.9655172413793096</v>
      </c>
    </row>
    <row r="351" spans="1:17" ht="15" customHeight="1" x14ac:dyDescent="0.25">
      <c r="A351" s="59" t="str">
        <f>'Demand Planning'!A3498</f>
        <v>ON00537</v>
      </c>
      <c r="B351" s="59" t="str">
        <f>'Demand Planning'!B3498</f>
        <v>Gold Pre-Workout 300G Blue Raspberry</v>
      </c>
      <c r="C351" s="60" t="str">
        <f>'Demand Planning'!C3498</f>
        <v>SPORTSKA PREHRANA</v>
      </c>
      <c r="D351" s="60" t="str">
        <f>'Demand Planning'!D3498</f>
        <v>03 BRONZE</v>
      </c>
      <c r="E351" s="61">
        <f>'Demand Planning'!Y3505</f>
        <v>7.5</v>
      </c>
      <c r="F351" s="61">
        <f>'Demand Planning'!Y3501</f>
        <v>0</v>
      </c>
      <c r="G351" s="61">
        <f>'Demand Planning'!Y3502</f>
        <v>0</v>
      </c>
      <c r="H351" s="61">
        <f>'Demand Planning'!Y3503</f>
        <v>0</v>
      </c>
      <c r="I351" s="53">
        <f>'Demand Planning'!W3506</f>
        <v>5.9</v>
      </c>
      <c r="J351" s="53">
        <f>'Demand Planning'!W3507</f>
        <v>6.4347368421052629</v>
      </c>
      <c r="K351" s="54">
        <f>COUNTIF('Demand Planning'!B3500:AA3500,"&lt;="&amp;MAX('Demand Planning'!B3500:AA3500)*0.05)</f>
        <v>0</v>
      </c>
      <c r="L351" s="55">
        <f>IFERROR(STDEV('Demand Planning'!B3500:AA3500)/AVERAGE('Demand Planning'!B3500:AA3500),0)</f>
        <v>0.39237170585499098</v>
      </c>
      <c r="M351" s="56">
        <f>IFERROR((AVERAGE('Demand Planning'!T3500:AA3500)-AVERAGE('Demand Planning'!B3500:I3500))/AVERAGE('Demand Planning'!B3500:I3500),0)</f>
        <v>-0.18055555555555555</v>
      </c>
      <c r="N351" s="53">
        <f>IFERROR(ROUND(1.28*STDEV('Demand Planning'!B3500:AA3500),0),0)</f>
        <v>4</v>
      </c>
      <c r="O351" s="57" t="str">
        <f t="shared" si="5"/>
        <v>Hybrid</v>
      </c>
      <c r="P351" s="53">
        <f>SUM('Demand Planning'!AB3500:AN3500)</f>
        <v>91</v>
      </c>
      <c r="Q351" s="58">
        <f>IFERROR('Demand Planning'!Y3506/J351,0)</f>
        <v>9.1689841321773269</v>
      </c>
    </row>
    <row r="352" spans="1:17" ht="15" customHeight="1" x14ac:dyDescent="0.25">
      <c r="A352" s="50" t="str">
        <f>'Demand Planning'!A3508</f>
        <v>NOC17406</v>
      </c>
      <c r="B352" s="50" t="str">
        <f>'Demand Planning'!B3508</f>
        <v>NOCCO BCAA MIAMI STRAWBERRY 330ml</v>
      </c>
      <c r="C352" s="51" t="str">
        <f>'Demand Planning'!C3508</f>
        <v>RTD &amp; SNACKS</v>
      </c>
      <c r="D352" s="51" t="str">
        <f>'Demand Planning'!D3508</f>
        <v>03 BRONZE</v>
      </c>
      <c r="E352" s="52">
        <f>'Demand Planning'!Y3515</f>
        <v>99.461538461538467</v>
      </c>
      <c r="F352" s="52">
        <f>'Demand Planning'!Y3511</f>
        <v>0</v>
      </c>
      <c r="G352" s="52">
        <f>'Demand Planning'!Y3512</f>
        <v>0</v>
      </c>
      <c r="H352" s="52">
        <f>'Demand Planning'!Y3513</f>
        <v>0</v>
      </c>
      <c r="I352" s="53">
        <f>'Demand Planning'!W3516</f>
        <v>107.33750000000001</v>
      </c>
      <c r="J352" s="53">
        <f>'Demand Planning'!W3517</f>
        <v>105.69905172413795</v>
      </c>
      <c r="K352" s="54">
        <f>COUNTIF('Demand Planning'!B3510:AA3510,"&lt;="&amp;MAX('Demand Planning'!B3510:AA3510)*0.05)</f>
        <v>0</v>
      </c>
      <c r="L352" s="55">
        <f>IFERROR(STDEV('Demand Planning'!B3510:AA3510)/AVERAGE('Demand Planning'!B3510:AA3510),0)</f>
        <v>0.35980027345370991</v>
      </c>
      <c r="M352" s="56">
        <f>IFERROR((AVERAGE('Demand Planning'!T3510:AA3510)-AVERAGE('Demand Planning'!B3510:I3510))/AVERAGE('Demand Planning'!B3510:I3510),0)</f>
        <v>-7.3170731707317069E-2</v>
      </c>
      <c r="N352" s="53">
        <f>IFERROR(ROUND(1.28*STDEV('Demand Planning'!B3510:AA3510),0),0)</f>
        <v>46</v>
      </c>
      <c r="O352" s="57" t="str">
        <f t="shared" si="5"/>
        <v>Hybrid</v>
      </c>
      <c r="P352" s="53">
        <f>SUM('Demand Planning'!AB3510:AN3510)</f>
        <v>1352</v>
      </c>
      <c r="Q352" s="58">
        <f>IFERROR('Demand Planning'!Y3516/J352,0)</f>
        <v>39.801681579696414</v>
      </c>
    </row>
    <row r="353" spans="1:17" ht="15" customHeight="1" x14ac:dyDescent="0.25">
      <c r="A353" s="59" t="str">
        <f>'Demand Planning'!A3518</f>
        <v>ATC06611</v>
      </c>
      <c r="B353" s="59" t="str">
        <f>'Demand Planning'!B3518</f>
        <v>Latex band 3cm Level 1 crvena Atleticore</v>
      </c>
      <c r="C353" s="60" t="str">
        <f>'Demand Planning'!C3518</f>
        <v>FITNESS OPREMA</v>
      </c>
      <c r="D353" s="60" t="str">
        <f>'Demand Planning'!D3518</f>
        <v>03 BRONZE</v>
      </c>
      <c r="E353" s="61">
        <f>'Demand Planning'!Y3525</f>
        <v>13.653846153846153</v>
      </c>
      <c r="F353" s="61">
        <f>'Demand Planning'!Y3521</f>
        <v>0</v>
      </c>
      <c r="G353" s="61">
        <f>'Demand Planning'!Y3522</f>
        <v>0</v>
      </c>
      <c r="H353" s="61">
        <f>'Demand Planning'!Y3523</f>
        <v>0</v>
      </c>
      <c r="I353" s="53">
        <f>'Demand Planning'!W3526</f>
        <v>12.7</v>
      </c>
      <c r="J353" s="53">
        <f>'Demand Planning'!W3527</f>
        <v>13.310909090909091</v>
      </c>
      <c r="K353" s="54">
        <f>COUNTIF('Demand Planning'!B3520:AA3520,"&lt;="&amp;MAX('Demand Planning'!B3520:AA3520)*0.05)</f>
        <v>2</v>
      </c>
      <c r="L353" s="55">
        <f>IFERROR(STDEV('Demand Planning'!B3520:AA3520)/AVERAGE('Demand Planning'!B3520:AA3520),0)</f>
        <v>0.60428254104091383</v>
      </c>
      <c r="M353" s="56">
        <f>IFERROR((AVERAGE('Demand Planning'!T3520:AA3520)-AVERAGE('Demand Planning'!B3520:I3520))/AVERAGE('Demand Planning'!B3520:I3520),0)</f>
        <v>1.1666666666666667</v>
      </c>
      <c r="N353" s="53">
        <f>IFERROR(ROUND(1.28*STDEV('Demand Planning'!B3520:AA3520),0),0)</f>
        <v>11</v>
      </c>
      <c r="O353" s="57" t="str">
        <f t="shared" si="5"/>
        <v>WMA-4</v>
      </c>
      <c r="P353" s="53">
        <f>SUM('Demand Planning'!AB3520:AN3520)</f>
        <v>138</v>
      </c>
      <c r="Q353" s="58">
        <f>IFERROR('Demand Planning'!Y3526/J353,0)</f>
        <v>7.5126348859445427E-2</v>
      </c>
    </row>
    <row r="354" spans="1:17" ht="15" customHeight="1" x14ac:dyDescent="0.25">
      <c r="A354" s="50" t="str">
        <f>'Demand Planning'!A3528</f>
        <v>ATC06503</v>
      </c>
      <c r="B354" s="50" t="str">
        <f>'Demand Planning'!B3528</f>
        <v>Bučica gumirana 4 kg</v>
      </c>
      <c r="C354" s="51" t="str">
        <f>'Demand Planning'!C3528</f>
        <v>FITNESS OPREMA</v>
      </c>
      <c r="D354" s="51" t="str">
        <f>'Demand Planning'!D3528</f>
        <v>03 BRONZE</v>
      </c>
      <c r="E354" s="52">
        <f>'Demand Planning'!Y3535</f>
        <v>17.384615384615383</v>
      </c>
      <c r="F354" s="52">
        <f>'Demand Planning'!Y3531</f>
        <v>0</v>
      </c>
      <c r="G354" s="52">
        <f>'Demand Planning'!Y3532</f>
        <v>0</v>
      </c>
      <c r="H354" s="52">
        <f>'Demand Planning'!Y3533</f>
        <v>0</v>
      </c>
      <c r="I354" s="53">
        <f>'Demand Planning'!W3536</f>
        <v>13.5</v>
      </c>
      <c r="J354" s="53">
        <f>'Demand Planning'!W3537</f>
        <v>13.45</v>
      </c>
      <c r="K354" s="54">
        <f>COUNTIF('Demand Planning'!B3530:AA3530,"&lt;="&amp;MAX('Demand Planning'!B3530:AA3530)*0.05)</f>
        <v>3</v>
      </c>
      <c r="L354" s="55">
        <f>IFERROR(STDEV('Demand Planning'!B3530:AA3530)/AVERAGE('Demand Planning'!B3530:AA3530),0)</f>
        <v>1.364337175775673</v>
      </c>
      <c r="M354" s="56">
        <f>IFERROR((AVERAGE('Demand Planning'!T3530:AA3530)-AVERAGE('Demand Planning'!B3530:I3530))/AVERAGE('Demand Planning'!B3530:I3530),0)</f>
        <v>-9.2436974789915971E-2</v>
      </c>
      <c r="N354" s="53">
        <f>IFERROR(ROUND(1.28*STDEV('Demand Planning'!B3530:AA3530),0),0)</f>
        <v>30</v>
      </c>
      <c r="O354" s="57" t="str">
        <f t="shared" si="5"/>
        <v>Hybrid</v>
      </c>
      <c r="P354" s="53">
        <f>SUM('Demand Planning'!AB3530:AN3530)</f>
        <v>158</v>
      </c>
      <c r="Q354" s="58">
        <f>IFERROR('Demand Planning'!Y3536/J354,0)</f>
        <v>5.947955390334573</v>
      </c>
    </row>
    <row r="355" spans="1:17" ht="15" customHeight="1" x14ac:dyDescent="0.25">
      <c r="A355" s="59" t="str">
        <f>'Demand Planning'!A3538</f>
        <v>POL04376</v>
      </c>
      <c r="B355" s="59" t="str">
        <f>'Demand Planning'!B3538</f>
        <v>Polleo Zero Sauce 425ml Ketchup</v>
      </c>
      <c r="C355" s="60" t="str">
        <f>'Demand Planning'!C3538</f>
        <v>BIO I SUPERFOODS</v>
      </c>
      <c r="D355" s="60" t="str">
        <f>'Demand Planning'!D3538</f>
        <v>03 BRONZE</v>
      </c>
      <c r="E355" s="61">
        <f>'Demand Planning'!Y3545</f>
        <v>41.884615384615387</v>
      </c>
      <c r="F355" s="61">
        <f>'Demand Planning'!Y3541</f>
        <v>0</v>
      </c>
      <c r="G355" s="61">
        <f>'Demand Planning'!Y3542</f>
        <v>0</v>
      </c>
      <c r="H355" s="61">
        <f>'Demand Planning'!Y3543</f>
        <v>0</v>
      </c>
      <c r="I355" s="53">
        <f>'Demand Planning'!W3546</f>
        <v>48.2</v>
      </c>
      <c r="J355" s="53">
        <f>'Demand Planning'!W3547</f>
        <v>44.691428571428574</v>
      </c>
      <c r="K355" s="54">
        <f>COUNTIF('Demand Planning'!B3540:AA3540,"&lt;="&amp;MAX('Demand Planning'!B3540:AA3540)*0.05)</f>
        <v>0</v>
      </c>
      <c r="L355" s="55">
        <f>IFERROR(STDEV('Demand Planning'!B3540:AA3540)/AVERAGE('Demand Planning'!B3540:AA3540),0)</f>
        <v>0.56934322682968119</v>
      </c>
      <c r="M355" s="56">
        <f>IFERROR((AVERAGE('Demand Planning'!T3540:AA3540)-AVERAGE('Demand Planning'!B3540:I3540))/AVERAGE('Demand Planning'!B3540:I3540),0)</f>
        <v>0.47017543859649125</v>
      </c>
      <c r="N355" s="53">
        <f>IFERROR(ROUND(1.28*STDEV('Demand Planning'!B3540:AA3540),0),0)</f>
        <v>31</v>
      </c>
      <c r="O355" s="57" t="str">
        <f t="shared" si="5"/>
        <v>WMA-4</v>
      </c>
      <c r="P355" s="53">
        <f>SUM('Demand Planning'!AB3540:AN3540)</f>
        <v>611</v>
      </c>
      <c r="Q355" s="58">
        <f>IFERROR('Demand Planning'!Y3546/J355,0)</f>
        <v>29.155478839023139</v>
      </c>
    </row>
    <row r="356" spans="1:17" ht="15" customHeight="1" x14ac:dyDescent="0.25">
      <c r="A356" s="50" t="str">
        <f>'Demand Planning'!A3548</f>
        <v>POL09854</v>
      </c>
      <c r="B356" s="50" t="str">
        <f>'Demand Planning'!B3548</f>
        <v>Polleo Iron 60 caps</v>
      </c>
      <c r="C356" s="51" t="str">
        <f>'Demand Planning'!C3548</f>
        <v>SPORTSKA PREHRANA</v>
      </c>
      <c r="D356" s="51" t="str">
        <f>'Demand Planning'!D3548</f>
        <v>03 BRONZE</v>
      </c>
      <c r="E356" s="52">
        <f>'Demand Planning'!Y3555</f>
        <v>30.115384615384617</v>
      </c>
      <c r="F356" s="52">
        <f>'Demand Planning'!Y3551</f>
        <v>0</v>
      </c>
      <c r="G356" s="52">
        <f>'Demand Planning'!Y3552</f>
        <v>0</v>
      </c>
      <c r="H356" s="52">
        <f>'Demand Planning'!Y3553</f>
        <v>0</v>
      </c>
      <c r="I356" s="53">
        <f>'Demand Planning'!W3556</f>
        <v>24.6</v>
      </c>
      <c r="J356" s="53">
        <f>'Demand Planning'!W3557</f>
        <v>26.41</v>
      </c>
      <c r="K356" s="54">
        <f>COUNTIF('Demand Planning'!B3550:AA3550,"&lt;="&amp;MAX('Demand Planning'!B3550:AA3550)*0.05)</f>
        <v>0</v>
      </c>
      <c r="L356" s="55">
        <f>IFERROR(STDEV('Demand Planning'!B3550:AA3550)/AVERAGE('Demand Planning'!B3550:AA3550),0)</f>
        <v>0.40170037992190638</v>
      </c>
      <c r="M356" s="56">
        <f>IFERROR((AVERAGE('Demand Planning'!T3550:AA3550)-AVERAGE('Demand Planning'!B3550:I3550))/AVERAGE('Demand Planning'!B3550:I3550),0)</f>
        <v>-0.23308270676691728</v>
      </c>
      <c r="N356" s="53">
        <f>IFERROR(ROUND(1.28*STDEV('Demand Planning'!B3550:AA3550),0),0)</f>
        <v>15</v>
      </c>
      <c r="O356" s="57" t="str">
        <f t="shared" si="5"/>
        <v>Hybrid</v>
      </c>
      <c r="P356" s="53">
        <f>SUM('Demand Planning'!AB3550:AN3550)</f>
        <v>312</v>
      </c>
      <c r="Q356" s="58">
        <f>IFERROR('Demand Planning'!Y3556/J356,0)</f>
        <v>13.290420295342674</v>
      </c>
    </row>
    <row r="357" spans="1:17" ht="15" customHeight="1" x14ac:dyDescent="0.25">
      <c r="A357" s="59" t="str">
        <f>'Demand Planning'!A3558</f>
        <v>ZOE12409</v>
      </c>
      <c r="B357" s="59" t="str">
        <f>'Demand Planning'!B3558</f>
        <v>ZOE Omega Essence 60caps</v>
      </c>
      <c r="C357" s="60" t="str">
        <f>'Demand Planning'!C3558</f>
        <v>SPORTSKA PREHRANA</v>
      </c>
      <c r="D357" s="60" t="str">
        <f>'Demand Planning'!D3558</f>
        <v>03 BRONZE</v>
      </c>
      <c r="E357" s="61">
        <f>'Demand Planning'!Y3565</f>
        <v>19.26923076923077</v>
      </c>
      <c r="F357" s="61">
        <f>'Demand Planning'!Y3561</f>
        <v>0</v>
      </c>
      <c r="G357" s="61">
        <f>'Demand Planning'!Y3562</f>
        <v>0</v>
      </c>
      <c r="H357" s="61">
        <f>'Demand Planning'!Y3563</f>
        <v>0</v>
      </c>
      <c r="I357" s="53">
        <f>'Demand Planning'!W3566</f>
        <v>21.2</v>
      </c>
      <c r="J357" s="53">
        <f>'Demand Planning'!W3567</f>
        <v>18.374054054054053</v>
      </c>
      <c r="K357" s="54">
        <f>COUNTIF('Demand Planning'!B3560:AA3560,"&lt;="&amp;MAX('Demand Planning'!B3560:AA3560)*0.05)</f>
        <v>0</v>
      </c>
      <c r="L357" s="55">
        <f>IFERROR(STDEV('Demand Planning'!B3560:AA3560)/AVERAGE('Demand Planning'!B3560:AA3560),0)</f>
        <v>0.6712982882943801</v>
      </c>
      <c r="M357" s="56">
        <f>IFERROR((AVERAGE('Demand Planning'!T3560:AA3560)-AVERAGE('Demand Planning'!B3560:I3560))/AVERAGE('Demand Planning'!B3560:I3560),0)</f>
        <v>0.79069767441860461</v>
      </c>
      <c r="N357" s="53">
        <f>IFERROR(ROUND(1.28*STDEV('Demand Planning'!B3560:AA3560),0),0)</f>
        <v>17</v>
      </c>
      <c r="O357" s="57" t="str">
        <f t="shared" si="5"/>
        <v>WMA-4</v>
      </c>
      <c r="P357" s="53">
        <f>SUM('Demand Planning'!AB3560:AN3560)</f>
        <v>312</v>
      </c>
      <c r="Q357" s="58">
        <f>IFERROR('Demand Planning'!Y3566/J357,0)</f>
        <v>23.674688161920454</v>
      </c>
    </row>
    <row r="358" spans="1:17" ht="15" customHeight="1" x14ac:dyDescent="0.25">
      <c r="A358" s="50" t="str">
        <f>'Demand Planning'!A3568</f>
        <v>POL12816</v>
      </c>
      <c r="B358" s="50" t="str">
        <f>'Demand Planning'!B3568</f>
        <v>Polleo voda 500ml</v>
      </c>
      <c r="C358" s="51" t="str">
        <f>'Demand Planning'!C3568</f>
        <v>RTD &amp; SNACKS</v>
      </c>
      <c r="D358" s="51" t="str">
        <f>'Demand Planning'!D3568</f>
        <v>03 BRONZE</v>
      </c>
      <c r="E358" s="52">
        <f>'Demand Planning'!Y3575</f>
        <v>351.88461538461536</v>
      </c>
      <c r="F358" s="52">
        <f>'Demand Planning'!Y3571</f>
        <v>0</v>
      </c>
      <c r="G358" s="52">
        <f>'Demand Planning'!Y3572</f>
        <v>0</v>
      </c>
      <c r="H358" s="52">
        <f>'Demand Planning'!Y3573</f>
        <v>0</v>
      </c>
      <c r="I358" s="53">
        <f>'Demand Planning'!W3576</f>
        <v>485.2</v>
      </c>
      <c r="J358" s="53">
        <f>'Demand Planning'!W3577</f>
        <v>426.30974358974356</v>
      </c>
      <c r="K358" s="54">
        <f>COUNTIF('Demand Planning'!B3570:AA3570,"&lt;="&amp;MAX('Demand Planning'!B3570:AA3570)*0.05)</f>
        <v>1</v>
      </c>
      <c r="L358" s="55">
        <f>IFERROR(STDEV('Demand Planning'!B3570:AA3570)/AVERAGE('Demand Planning'!B3570:AA3570),0)</f>
        <v>0.41322929208207804</v>
      </c>
      <c r="M358" s="56">
        <f>IFERROR((AVERAGE('Demand Planning'!T3570:AA3570)-AVERAGE('Demand Planning'!B3570:I3570))/AVERAGE('Demand Planning'!B3570:I3570),0)</f>
        <v>0.12053717654765804</v>
      </c>
      <c r="N358" s="53">
        <f>IFERROR(ROUND(1.28*STDEV('Demand Planning'!B3570:AA3570),0),0)</f>
        <v>186</v>
      </c>
      <c r="O358" s="57" t="str">
        <f t="shared" si="5"/>
        <v>Hybrid</v>
      </c>
      <c r="P358" s="53">
        <f>SUM('Demand Planning'!AB3570:AN3570)</f>
        <v>5317</v>
      </c>
      <c r="Q358" s="58">
        <f>IFERROR('Demand Planning'!Y3576/J358,0)</f>
        <v>18.026798860585298</v>
      </c>
    </row>
    <row r="359" spans="1:17" ht="15" customHeight="1" x14ac:dyDescent="0.25">
      <c r="A359" s="59" t="str">
        <f>'Demand Planning'!A3578</f>
        <v>ATC06502</v>
      </c>
      <c r="B359" s="59" t="str">
        <f>'Demand Planning'!B3578</f>
        <v>Bučica gumirana 3 kg</v>
      </c>
      <c r="C359" s="60" t="str">
        <f>'Demand Planning'!C3578</f>
        <v>FITNESS OPREMA</v>
      </c>
      <c r="D359" s="60" t="str">
        <f>'Demand Planning'!D3578</f>
        <v>03 BRONZE</v>
      </c>
      <c r="E359" s="61">
        <f>'Demand Planning'!Y3585</f>
        <v>16.384615384615383</v>
      </c>
      <c r="F359" s="61">
        <f>'Demand Planning'!Y3581</f>
        <v>0</v>
      </c>
      <c r="G359" s="61">
        <f>'Demand Planning'!Y3582</f>
        <v>0</v>
      </c>
      <c r="H359" s="61">
        <f>'Demand Planning'!Y3583</f>
        <v>0</v>
      </c>
      <c r="I359" s="53">
        <f>'Demand Planning'!W3586</f>
        <v>8.5</v>
      </c>
      <c r="J359" s="53">
        <f>'Demand Planning'!W3587</f>
        <v>11.674358974358974</v>
      </c>
      <c r="K359" s="54">
        <f>COUNTIF('Demand Planning'!B3580:AA3580,"&lt;="&amp;MAX('Demand Planning'!B3580:AA3580)*0.05)</f>
        <v>7</v>
      </c>
      <c r="L359" s="55">
        <f>IFERROR(STDEV('Demand Planning'!B3580:AA3580)/AVERAGE('Demand Planning'!B3580:AA3580),0)</f>
        <v>1.2497380977144124</v>
      </c>
      <c r="M359" s="56">
        <f>IFERROR((AVERAGE('Demand Planning'!T3580:AA3580)-AVERAGE('Demand Planning'!B3580:I3580))/AVERAGE('Demand Planning'!B3580:I3580),0)</f>
        <v>-0.63963963963963966</v>
      </c>
      <c r="N359" s="53">
        <f>IFERROR(ROUND(1.28*STDEV('Demand Planning'!B3580:AA3580),0),0)</f>
        <v>26</v>
      </c>
      <c r="O359" s="57" t="str">
        <f t="shared" si="5"/>
        <v>WMA-4</v>
      </c>
      <c r="P359" s="53">
        <f>SUM('Demand Planning'!AB3580:AN3580)</f>
        <v>0</v>
      </c>
      <c r="Q359" s="58">
        <f>IFERROR('Demand Planning'!Y3586/J359,0)</f>
        <v>0</v>
      </c>
    </row>
    <row r="360" spans="1:17" ht="15" customHeight="1" x14ac:dyDescent="0.25">
      <c r="A360" s="50" t="str">
        <f>'Demand Planning'!A3588</f>
        <v>ATC06603</v>
      </c>
      <c r="B360" s="50" t="str">
        <f>'Demand Planning'!B3588</f>
        <v>Girja profesionalna 20 kg Atleticore</v>
      </c>
      <c r="C360" s="51" t="str">
        <f>'Demand Planning'!C3588</f>
        <v>FITNESS OPREMA</v>
      </c>
      <c r="D360" s="51" t="str">
        <f>'Demand Planning'!D3588</f>
        <v>03 BRONZE</v>
      </c>
      <c r="E360" s="52">
        <f>'Demand Planning'!Y3595</f>
        <v>4.1538461538461542</v>
      </c>
      <c r="F360" s="52">
        <f>'Demand Planning'!Y3591</f>
        <v>0</v>
      </c>
      <c r="G360" s="52">
        <f>'Demand Planning'!Y3592</f>
        <v>0</v>
      </c>
      <c r="H360" s="52">
        <f>'Demand Planning'!Y3593</f>
        <v>0</v>
      </c>
      <c r="I360" s="53">
        <f>'Demand Planning'!W3596</f>
        <v>1.85</v>
      </c>
      <c r="J360" s="53">
        <f>'Demand Planning'!W3597</f>
        <v>2.2074358974358974</v>
      </c>
      <c r="K360" s="54">
        <f>COUNTIF('Demand Planning'!B3590:AA3590,"&lt;="&amp;MAX('Demand Planning'!B3590:AA3590)*0.05)</f>
        <v>9</v>
      </c>
      <c r="L360" s="55">
        <f>IFERROR(STDEV('Demand Planning'!B3590:AA3590)/AVERAGE('Demand Planning'!B3590:AA3590),0)</f>
        <v>1.6854497146876675</v>
      </c>
      <c r="M360" s="56">
        <f>IFERROR((AVERAGE('Demand Planning'!T3590:AA3590)-AVERAGE('Demand Planning'!B3590:I3590))/AVERAGE('Demand Planning'!B3590:I3590),0)</f>
        <v>-0.79245283018867929</v>
      </c>
      <c r="N360" s="53">
        <f>IFERROR(ROUND(1.28*STDEV('Demand Planning'!B3590:AA3590),0),0)</f>
        <v>9</v>
      </c>
      <c r="O360" s="57" t="str">
        <f t="shared" si="5"/>
        <v>WMA-4</v>
      </c>
      <c r="P360" s="53">
        <f>SUM('Demand Planning'!AB3590:AN3590)</f>
        <v>26</v>
      </c>
      <c r="Q360" s="58">
        <f>IFERROR('Demand Planning'!Y3596/J360,0)</f>
        <v>0</v>
      </c>
    </row>
    <row r="361" spans="1:17" ht="15" customHeight="1" x14ac:dyDescent="0.25">
      <c r="A361" s="59" t="str">
        <f>'Demand Planning'!A3598</f>
        <v>POL09867</v>
      </c>
      <c r="B361" s="59" t="str">
        <f>'Demand Planning'!B3598</f>
        <v>Polleo Mega Taurine 60 caps</v>
      </c>
      <c r="C361" s="60" t="str">
        <f>'Demand Planning'!C3598</f>
        <v>SPORTSKA PREHRANA</v>
      </c>
      <c r="D361" s="60" t="str">
        <f>'Demand Planning'!D3598</f>
        <v>03 BRONZE</v>
      </c>
      <c r="E361" s="61">
        <f>'Demand Planning'!Y3605</f>
        <v>8.8076923076923084</v>
      </c>
      <c r="F361" s="61">
        <f>'Demand Planning'!Y3601</f>
        <v>0</v>
      </c>
      <c r="G361" s="61">
        <f>'Demand Planning'!Y3602</f>
        <v>0</v>
      </c>
      <c r="H361" s="61">
        <f>'Demand Planning'!Y3603</f>
        <v>0</v>
      </c>
      <c r="I361" s="53">
        <f>'Demand Planning'!W3606</f>
        <v>21.024999999999999</v>
      </c>
      <c r="J361" s="53">
        <f>'Demand Planning'!W3607</f>
        <v>20.298720930232555</v>
      </c>
      <c r="K361" s="54">
        <f>COUNTIF('Demand Planning'!B3600:AA3600,"&lt;="&amp;MAX('Demand Planning'!B3600:AA3600)*0.05)</f>
        <v>2</v>
      </c>
      <c r="L361" s="55">
        <f>IFERROR(STDEV('Demand Planning'!B3600:AA3600)/AVERAGE('Demand Planning'!B3600:AA3600),0)</f>
        <v>6.9678142171708553</v>
      </c>
      <c r="M361" s="56">
        <f>IFERROR((AVERAGE('Demand Planning'!T3600:AA3600)-AVERAGE('Demand Planning'!B3600:I3600))/AVERAGE('Demand Planning'!B3600:I3600),0)</f>
        <v>-1.7421383647798743</v>
      </c>
      <c r="N361" s="53">
        <f>IFERROR(ROUND(1.28*STDEV('Demand Planning'!B3600:AA3600),0),0)</f>
        <v>79</v>
      </c>
      <c r="O361" s="57" t="str">
        <f t="shared" si="5"/>
        <v>WMA-4</v>
      </c>
      <c r="P361" s="53">
        <f>SUM('Demand Planning'!AB3600:AN3600)</f>
        <v>225</v>
      </c>
      <c r="Q361" s="58">
        <f>IFERROR('Demand Planning'!Y3606/J361,0)</f>
        <v>41.086332624921958</v>
      </c>
    </row>
    <row r="362" spans="1:17" ht="15" customHeight="1" x14ac:dyDescent="0.25">
      <c r="A362" s="50" t="str">
        <f>'Demand Planning'!A3608</f>
        <v>ZOE12458</v>
      </c>
      <c r="B362" s="50" t="str">
        <f>'Demand Planning'!B3608</f>
        <v>ZOE Clear Hydrowhey 250g Peach Iced Tea</v>
      </c>
      <c r="C362" s="51" t="str">
        <f>'Demand Planning'!C3608</f>
        <v>PROTEINI</v>
      </c>
      <c r="D362" s="51" t="str">
        <f>'Demand Planning'!D3608</f>
        <v>03 BRONZE</v>
      </c>
      <c r="E362" s="52">
        <f>'Demand Planning'!Y3615</f>
        <v>15.423076923076923</v>
      </c>
      <c r="F362" s="52">
        <f>'Demand Planning'!Y3611</f>
        <v>0</v>
      </c>
      <c r="G362" s="52">
        <f>'Demand Planning'!Y3612</f>
        <v>0</v>
      </c>
      <c r="H362" s="52">
        <f>'Demand Planning'!Y3613</f>
        <v>0</v>
      </c>
      <c r="I362" s="53">
        <f>'Demand Planning'!W3616</f>
        <v>12.65</v>
      </c>
      <c r="J362" s="53">
        <f>'Demand Planning'!W3617</f>
        <v>12.847142857142856</v>
      </c>
      <c r="K362" s="54">
        <f>COUNTIF('Demand Planning'!B3610:AA3610,"&lt;="&amp;MAX('Demand Planning'!B3610:AA3610)*0.05)</f>
        <v>0</v>
      </c>
      <c r="L362" s="55">
        <f>IFERROR(STDEV('Demand Planning'!B3610:AA3610)/AVERAGE('Demand Planning'!B3610:AA3610),0)</f>
        <v>0.60745140359440086</v>
      </c>
      <c r="M362" s="56">
        <f>IFERROR((AVERAGE('Demand Planning'!T3610:AA3610)-AVERAGE('Demand Planning'!B3610:I3610))/AVERAGE('Demand Planning'!B3610:I3610),0)</f>
        <v>-0.14399999999999999</v>
      </c>
      <c r="N362" s="53">
        <f>IFERROR(ROUND(1.28*STDEV('Demand Planning'!B3610:AA3610),0),0)</f>
        <v>12</v>
      </c>
      <c r="O362" s="57" t="str">
        <f t="shared" si="5"/>
        <v>Hybrid</v>
      </c>
      <c r="P362" s="53">
        <f>SUM('Demand Planning'!AB3610:AN3610)</f>
        <v>182</v>
      </c>
      <c r="Q362" s="58">
        <f>IFERROR('Demand Planning'!Y3616/J362,0)</f>
        <v>4.98165239630824</v>
      </c>
    </row>
    <row r="363" spans="1:17" ht="15" customHeight="1" x14ac:dyDescent="0.25">
      <c r="A363" s="59" t="str">
        <f>'Demand Planning'!A3618</f>
        <v>ZOE12443</v>
      </c>
      <c r="B363" s="59" t="str">
        <f>'Demand Planning'!B3618</f>
        <v>Zoe Nutrition Protein Cream Twist 200g</v>
      </c>
      <c r="C363" s="60" t="str">
        <f>'Demand Planning'!C3618</f>
        <v>BIO I SUPERFOODS</v>
      </c>
      <c r="D363" s="60" t="str">
        <f>'Demand Planning'!D3618</f>
        <v>03 BRONZE</v>
      </c>
      <c r="E363" s="61">
        <f>'Demand Planning'!Y3625</f>
        <v>101.65384615384616</v>
      </c>
      <c r="F363" s="61">
        <f>'Demand Planning'!Y3621</f>
        <v>0</v>
      </c>
      <c r="G363" s="61">
        <f>'Demand Planning'!Y3622</f>
        <v>0</v>
      </c>
      <c r="H363" s="61">
        <f>'Demand Planning'!Y3623</f>
        <v>0</v>
      </c>
      <c r="I363" s="53">
        <f>'Demand Planning'!W3626</f>
        <v>112.9</v>
      </c>
      <c r="J363" s="53">
        <f>'Demand Planning'!W3627</f>
        <v>100.17999999999999</v>
      </c>
      <c r="K363" s="54">
        <f>COUNTIF('Demand Planning'!B3620:AA3620,"&lt;="&amp;MAX('Demand Planning'!B3620:AA3620)*0.05)</f>
        <v>1</v>
      </c>
      <c r="L363" s="55">
        <f>IFERROR(STDEV('Demand Planning'!B3620:AA3620)/AVERAGE('Demand Planning'!B3620:AA3620),0)</f>
        <v>0.81789112720565338</v>
      </c>
      <c r="M363" s="56">
        <f>IFERROR((AVERAGE('Demand Planning'!T3620:AA3620)-AVERAGE('Demand Planning'!B3620:I3620))/AVERAGE('Demand Planning'!B3620:I3620),0)</f>
        <v>-0.18457300275482094</v>
      </c>
      <c r="N363" s="53">
        <f>IFERROR(ROUND(1.28*STDEV('Demand Planning'!B3620:AA3620),0),0)</f>
        <v>106</v>
      </c>
      <c r="O363" s="57" t="str">
        <f t="shared" si="5"/>
        <v>Hybrid</v>
      </c>
      <c r="P363" s="53">
        <f>SUM('Demand Planning'!AB3620:AN3620)</f>
        <v>1168</v>
      </c>
      <c r="Q363" s="58">
        <f>IFERROR('Demand Planning'!Y3626/J363,0)</f>
        <v>15.192653224196448</v>
      </c>
    </row>
    <row r="364" spans="1:17" ht="15" customHeight="1" x14ac:dyDescent="0.25">
      <c r="A364" s="50" t="str">
        <f>'Demand Planning'!A3628</f>
        <v>SHM00047</v>
      </c>
      <c r="B364" s="50" t="str">
        <f>'Demand Planning'!B3628</f>
        <v>Shieldmixer Hero Pro Straight Out Of The Gym</v>
      </c>
      <c r="C364" s="51" t="str">
        <f>'Demand Planning'!C3628</f>
        <v>DRINKWARE I HOME</v>
      </c>
      <c r="D364" s="51" t="str">
        <f>'Demand Planning'!D3628</f>
        <v>03 BRONZE</v>
      </c>
      <c r="E364" s="52">
        <f>'Demand Planning'!Y3635</f>
        <v>25.5</v>
      </c>
      <c r="F364" s="52">
        <f>'Demand Planning'!Y3631</f>
        <v>0</v>
      </c>
      <c r="G364" s="52">
        <f>'Demand Planning'!Y3632</f>
        <v>0</v>
      </c>
      <c r="H364" s="52">
        <f>'Demand Planning'!Y3633</f>
        <v>0</v>
      </c>
      <c r="I364" s="53">
        <f>'Demand Planning'!W3636</f>
        <v>9.6999999999999993</v>
      </c>
      <c r="J364" s="53">
        <f>'Demand Planning'!W3637</f>
        <v>8.6927272727272715</v>
      </c>
      <c r="K364" s="54">
        <f>COUNTIF('Demand Planning'!B3630:AA3630,"&lt;="&amp;MAX('Demand Planning'!B3630:AA3630)*0.05)</f>
        <v>24</v>
      </c>
      <c r="L364" s="55">
        <f>IFERROR(STDEV('Demand Planning'!B3630:AA3630)/AVERAGE('Demand Planning'!B3630:AA3630),0)</f>
        <v>3.0000845816604058</v>
      </c>
      <c r="M364" s="56">
        <f>IFERROR((AVERAGE('Demand Planning'!T3630:AA3630)-AVERAGE('Demand Planning'!B3630:I3630))/AVERAGE('Demand Planning'!B3630:I3630),0)</f>
        <v>-0.58450704225352113</v>
      </c>
      <c r="N364" s="53">
        <f>IFERROR(ROUND(1.28*STDEV('Demand Planning'!B3630:AA3630),0),0)</f>
        <v>98</v>
      </c>
      <c r="O364" s="57" t="str">
        <f t="shared" si="5"/>
        <v>WMA-4</v>
      </c>
      <c r="P364" s="53">
        <f>SUM('Demand Planning'!AB3630:AN3630)</f>
        <v>82</v>
      </c>
      <c r="Q364" s="58">
        <f>IFERROR('Demand Planning'!Y3636/J364,0)</f>
        <v>44.635013595482121</v>
      </c>
    </row>
    <row r="365" spans="1:17" ht="15" customHeight="1" x14ac:dyDescent="0.25">
      <c r="A365" s="59" t="str">
        <f>'Demand Planning'!A3638</f>
        <v>ON00535</v>
      </c>
      <c r="B365" s="59" t="str">
        <f>'Demand Planning'!B3638</f>
        <v>BSN N.O. Xplode Green Burst 650g</v>
      </c>
      <c r="C365" s="60" t="str">
        <f>'Demand Planning'!C3638</f>
        <v>SPORTSKA PREHRANA</v>
      </c>
      <c r="D365" s="60" t="str">
        <f>'Demand Planning'!D3638</f>
        <v>03 BRONZE</v>
      </c>
      <c r="E365" s="61">
        <f>'Demand Planning'!Y3645</f>
        <v>6.6538461538461542</v>
      </c>
      <c r="F365" s="61">
        <f>'Demand Planning'!Y3641</f>
        <v>0</v>
      </c>
      <c r="G365" s="61">
        <f>'Demand Planning'!Y3642</f>
        <v>0</v>
      </c>
      <c r="H365" s="61">
        <f>'Demand Planning'!Y3643</f>
        <v>0</v>
      </c>
      <c r="I365" s="53">
        <f>'Demand Planning'!W3646</f>
        <v>7.4</v>
      </c>
      <c r="J365" s="53">
        <f>'Demand Planning'!W3647</f>
        <v>7.0246153846153856</v>
      </c>
      <c r="K365" s="54">
        <f>COUNTIF('Demand Planning'!B3640:AA3640,"&lt;="&amp;MAX('Demand Planning'!B3640:AA3640)*0.05)</f>
        <v>0</v>
      </c>
      <c r="L365" s="55">
        <f>IFERROR(STDEV('Demand Planning'!B3640:AA3640)/AVERAGE('Demand Planning'!B3640:AA3640),0)</f>
        <v>0.42068536574513749</v>
      </c>
      <c r="M365" s="56">
        <f>IFERROR((AVERAGE('Demand Planning'!T3640:AA3640)-AVERAGE('Demand Planning'!B3640:I3640))/AVERAGE('Demand Planning'!B3640:I3640),0)</f>
        <v>0.21153846153846154</v>
      </c>
      <c r="N365" s="53">
        <f>IFERROR(ROUND(1.28*STDEV('Demand Planning'!B3640:AA3640),0),0)</f>
        <v>4</v>
      </c>
      <c r="O365" s="57" t="str">
        <f t="shared" si="5"/>
        <v>Hybrid</v>
      </c>
      <c r="P365" s="53">
        <f>SUM('Demand Planning'!AB3640:AN3640)</f>
        <v>81</v>
      </c>
      <c r="Q365" s="58">
        <f>IFERROR('Demand Planning'!Y3646/J365,0)</f>
        <v>5.9789750328515101</v>
      </c>
    </row>
    <row r="366" spans="1:17" ht="15" customHeight="1" x14ac:dyDescent="0.25">
      <c r="A366" s="50" t="str">
        <f>'Demand Planning'!A3648</f>
        <v>ZOE12442</v>
      </c>
      <c r="B366" s="50" t="str">
        <f>'Demand Planning'!B3648</f>
        <v>Zoe Nutrition Protein Cream Hazelnut Cocoa 200g</v>
      </c>
      <c r="C366" s="51" t="str">
        <f>'Demand Planning'!C3648</f>
        <v>BIO I SUPERFOODS</v>
      </c>
      <c r="D366" s="51" t="str">
        <f>'Demand Planning'!D3648</f>
        <v>03 BRONZE</v>
      </c>
      <c r="E366" s="52">
        <f>'Demand Planning'!Y3655</f>
        <v>82.038461538461533</v>
      </c>
      <c r="F366" s="52">
        <f>'Demand Planning'!Y3651</f>
        <v>0</v>
      </c>
      <c r="G366" s="52">
        <f>'Demand Planning'!Y3652</f>
        <v>0</v>
      </c>
      <c r="H366" s="52">
        <f>'Demand Planning'!Y3653</f>
        <v>0</v>
      </c>
      <c r="I366" s="53">
        <f>'Demand Planning'!W3656</f>
        <v>76.7</v>
      </c>
      <c r="J366" s="53">
        <f>'Demand Planning'!W3657</f>
        <v>71.22</v>
      </c>
      <c r="K366" s="54">
        <f>COUNTIF('Demand Planning'!B3650:AA3650,"&lt;="&amp;MAX('Demand Planning'!B3650:AA3650)*0.05)</f>
        <v>2</v>
      </c>
      <c r="L366" s="55">
        <f>IFERROR(STDEV('Demand Planning'!B3650:AA3650)/AVERAGE('Demand Planning'!B3650:AA3650),0)</f>
        <v>0.9952317396723358</v>
      </c>
      <c r="M366" s="56">
        <f>IFERROR((AVERAGE('Demand Planning'!T3650:AA3650)-AVERAGE('Demand Planning'!B3650:I3650))/AVERAGE('Demand Planning'!B3650:I3650),0)</f>
        <v>-0.48545636910732198</v>
      </c>
      <c r="N366" s="53">
        <f>IFERROR(ROUND(1.28*STDEV('Demand Planning'!B3650:AA3650),0),0)</f>
        <v>105</v>
      </c>
      <c r="O366" s="57" t="str">
        <f t="shared" si="5"/>
        <v>WMA-4</v>
      </c>
      <c r="P366" s="53">
        <f>SUM('Demand Planning'!AB3650:AN3650)</f>
        <v>871</v>
      </c>
      <c r="Q366" s="58">
        <f>IFERROR('Demand Planning'!Y3656/J366,0)</f>
        <v>35.874754282504917</v>
      </c>
    </row>
    <row r="367" spans="1:17" ht="15" customHeight="1" x14ac:dyDescent="0.25">
      <c r="A367" s="59" t="str">
        <f>'Demand Planning'!A3658</f>
        <v>POL09714</v>
      </c>
      <c r="B367" s="59" t="str">
        <f>'Demand Planning'!B3658</f>
        <v>Polleo Zero Sauce 425ml Mayo</v>
      </c>
      <c r="C367" s="60" t="str">
        <f>'Demand Planning'!C3658</f>
        <v>BIO I SUPERFOODS</v>
      </c>
      <c r="D367" s="60" t="str">
        <f>'Demand Planning'!D3658</f>
        <v>03 BRONZE</v>
      </c>
      <c r="E367" s="61">
        <f>'Demand Planning'!Y3665</f>
        <v>47.115384615384613</v>
      </c>
      <c r="F367" s="61">
        <f>'Demand Planning'!Y3661</f>
        <v>0</v>
      </c>
      <c r="G367" s="61">
        <f>'Demand Planning'!Y3662</f>
        <v>0</v>
      </c>
      <c r="H367" s="61">
        <f>'Demand Planning'!Y3663</f>
        <v>0</v>
      </c>
      <c r="I367" s="53">
        <f>'Demand Planning'!W3666</f>
        <v>68.55</v>
      </c>
      <c r="J367" s="53">
        <f>'Demand Planning'!W3667</f>
        <v>59.73</v>
      </c>
      <c r="K367" s="54">
        <f>COUNTIF('Demand Planning'!B3660:AA3660,"&lt;="&amp;MAX('Demand Planning'!B3660:AA3660)*0.05)</f>
        <v>0</v>
      </c>
      <c r="L367" s="55">
        <f>IFERROR(STDEV('Demand Planning'!B3660:AA3660)/AVERAGE('Demand Planning'!B3660:AA3660),0)</f>
        <v>0.59810377021886496</v>
      </c>
      <c r="M367" s="56">
        <f>IFERROR((AVERAGE('Demand Planning'!T3660:AA3660)-AVERAGE('Demand Planning'!B3660:I3660))/AVERAGE('Demand Planning'!B3660:I3660),0)</f>
        <v>0.59146341463414631</v>
      </c>
      <c r="N367" s="53">
        <f>IFERROR(ROUND(1.28*STDEV('Demand Planning'!B3660:AA3660),0),0)</f>
        <v>36</v>
      </c>
      <c r="O367" s="57" t="str">
        <f t="shared" si="5"/>
        <v>WMA-4</v>
      </c>
      <c r="P367" s="53">
        <f>SUM('Demand Planning'!AB3660:AN3660)</f>
        <v>1115</v>
      </c>
      <c r="Q367" s="58">
        <f>IFERROR('Demand Planning'!Y3666/J367,0)</f>
        <v>21.228863217813494</v>
      </c>
    </row>
    <row r="368" spans="1:17" ht="15" customHeight="1" x14ac:dyDescent="0.25">
      <c r="A368" s="50" t="str">
        <f>'Demand Planning'!A3668</f>
        <v>POL12706</v>
      </c>
      <c r="B368" s="50" t="str">
        <f>'Demand Planning'!B3668</f>
        <v>Polleo Pro Whey 2kg Vanilla raspberry</v>
      </c>
      <c r="C368" s="51" t="str">
        <f>'Demand Planning'!C3668</f>
        <v>PROTEINI</v>
      </c>
      <c r="D368" s="51" t="str">
        <f>'Demand Planning'!D3668</f>
        <v>03 BRONZE</v>
      </c>
      <c r="E368" s="52">
        <f>'Demand Planning'!Y3675</f>
        <v>4.4615384615384617</v>
      </c>
      <c r="F368" s="52">
        <f>'Demand Planning'!Y3671</f>
        <v>0</v>
      </c>
      <c r="G368" s="52">
        <f>'Demand Planning'!Y3672</f>
        <v>0</v>
      </c>
      <c r="H368" s="52">
        <f>'Demand Planning'!Y3673</f>
        <v>0</v>
      </c>
      <c r="I368" s="53">
        <f>'Demand Planning'!W3676</f>
        <v>4.5999999999999996</v>
      </c>
      <c r="J368" s="53">
        <f>'Demand Planning'!W3677</f>
        <v>4.5028571428571427</v>
      </c>
      <c r="K368" s="54">
        <f>COUNTIF('Demand Planning'!B3670:AA3670,"&lt;="&amp;MAX('Demand Planning'!B3670:AA3670)*0.05)</f>
        <v>0</v>
      </c>
      <c r="L368" s="55">
        <f>IFERROR(STDEV('Demand Planning'!B3670:AA3670)/AVERAGE('Demand Planning'!B3670:AA3670),0)</f>
        <v>0.54620080108058255</v>
      </c>
      <c r="M368" s="56">
        <f>IFERROR((AVERAGE('Demand Planning'!T3670:AA3670)-AVERAGE('Demand Planning'!B3670:I3670))/AVERAGE('Demand Planning'!B3670:I3670),0)</f>
        <v>-7.3170731707317069E-2</v>
      </c>
      <c r="N368" s="53">
        <f>IFERROR(ROUND(1.28*STDEV('Demand Planning'!B3670:AA3670),0),0)</f>
        <v>3</v>
      </c>
      <c r="O368" s="57" t="str">
        <f t="shared" si="5"/>
        <v>Hybrid</v>
      </c>
      <c r="P368" s="53">
        <f>SUM('Demand Planning'!AB3670:AN3670)</f>
        <v>54</v>
      </c>
      <c r="Q368" s="58">
        <f>IFERROR('Demand Planning'!Y3676/J368,0)</f>
        <v>19.321065989847718</v>
      </c>
    </row>
    <row r="369" spans="1:17" ht="15" customHeight="1" x14ac:dyDescent="0.25">
      <c r="A369" s="59" t="str">
        <f>'Demand Planning'!A3678</f>
        <v>ON00530</v>
      </c>
      <c r="B369" s="59" t="str">
        <f>'Demand Planning'!B3678</f>
        <v>Amino Energy+ RTD Tropical 250ml</v>
      </c>
      <c r="C369" s="60" t="str">
        <f>'Demand Planning'!C3678</f>
        <v>RTD &amp; SNACKS</v>
      </c>
      <c r="D369" s="60" t="str">
        <f>'Demand Planning'!D3678</f>
        <v>03 BRONZE</v>
      </c>
      <c r="E369" s="61">
        <f>'Demand Planning'!Y3685</f>
        <v>78.769230769230774</v>
      </c>
      <c r="F369" s="61">
        <f>'Demand Planning'!Y3681</f>
        <v>0</v>
      </c>
      <c r="G369" s="61">
        <f>'Demand Planning'!Y3682</f>
        <v>0</v>
      </c>
      <c r="H369" s="61">
        <f>'Demand Planning'!Y3683</f>
        <v>0</v>
      </c>
      <c r="I369" s="53">
        <f>'Demand Planning'!W3686</f>
        <v>91.8</v>
      </c>
      <c r="J369" s="53">
        <f>'Demand Planning'!W3687</f>
        <v>86.897142857142853</v>
      </c>
      <c r="K369" s="54">
        <f>COUNTIF('Demand Planning'!B3680:AA3680,"&lt;="&amp;MAX('Demand Planning'!B3680:AA3680)*0.05)</f>
        <v>1</v>
      </c>
      <c r="L369" s="55">
        <f>IFERROR(STDEV('Demand Planning'!B3680:AA3680)/AVERAGE('Demand Planning'!B3680:AA3680),0)</f>
        <v>0.57867576963469325</v>
      </c>
      <c r="M369" s="56">
        <f>IFERROR((AVERAGE('Demand Planning'!T3680:AA3680)-AVERAGE('Demand Planning'!B3680:I3680))/AVERAGE('Demand Planning'!B3680:I3680),0)</f>
        <v>-3.4139402560455195E-2</v>
      </c>
      <c r="N369" s="53">
        <f>IFERROR(ROUND(1.28*STDEV('Demand Planning'!B3680:AA3680),0),0)</f>
        <v>58</v>
      </c>
      <c r="O369" s="57" t="str">
        <f t="shared" si="5"/>
        <v>Hybrid</v>
      </c>
      <c r="P369" s="53">
        <f>SUM('Demand Planning'!AB3680:AN3680)</f>
        <v>1053</v>
      </c>
      <c r="Q369" s="58">
        <f>IFERROR('Demand Planning'!Y3686/J369,0)</f>
        <v>70.255474452554751</v>
      </c>
    </row>
    <row r="370" spans="1:17" ht="15" customHeight="1" x14ac:dyDescent="0.25">
      <c r="A370" s="50" t="str">
        <f>'Demand Planning'!A3688</f>
        <v>ON00252</v>
      </c>
      <c r="B370" s="50" t="str">
        <f>'Demand Planning'!B3688</f>
        <v>Gold Whey 896g Cookies &amp; Cream</v>
      </c>
      <c r="C370" s="51" t="str">
        <f>'Demand Planning'!C3688</f>
        <v>PROTEINI</v>
      </c>
      <c r="D370" s="51" t="str">
        <f>'Demand Planning'!D3688</f>
        <v>03 BRONZE</v>
      </c>
      <c r="E370" s="52">
        <f>'Demand Planning'!Y3695</f>
        <v>7.2307692307692308</v>
      </c>
      <c r="F370" s="52">
        <f>'Demand Planning'!Y3691</f>
        <v>0</v>
      </c>
      <c r="G370" s="52">
        <f>'Demand Planning'!Y3692</f>
        <v>0</v>
      </c>
      <c r="H370" s="52">
        <f>'Demand Planning'!Y3693</f>
        <v>0</v>
      </c>
      <c r="I370" s="53">
        <f>'Demand Planning'!W3696</f>
        <v>4.625</v>
      </c>
      <c r="J370" s="53">
        <f>'Demand Planning'!W3697</f>
        <v>5.8676829268292678</v>
      </c>
      <c r="K370" s="54">
        <f>COUNTIF('Demand Planning'!B3690:AA3690,"&lt;="&amp;MAX('Demand Planning'!B3690:AA3690)*0.05)</f>
        <v>3</v>
      </c>
      <c r="L370" s="55">
        <f>IFERROR(STDEV('Demand Planning'!B3690:AA3690)/AVERAGE('Demand Planning'!B3690:AA3690),0)</f>
        <v>0.73940379491384911</v>
      </c>
      <c r="M370" s="56">
        <f>IFERROR((AVERAGE('Demand Planning'!T3690:AA3690)-AVERAGE('Demand Planning'!B3690:I3690))/AVERAGE('Demand Planning'!B3690:I3690),0)</f>
        <v>-0.74025974025974028</v>
      </c>
      <c r="N370" s="53">
        <f>IFERROR(ROUND(1.28*STDEV('Demand Planning'!B3690:AA3690),0),0)</f>
        <v>7</v>
      </c>
      <c r="O370" s="57" t="str">
        <f t="shared" si="5"/>
        <v>WMA-4</v>
      </c>
      <c r="P370" s="53">
        <f>SUM('Demand Planning'!AB3690:AN3690)</f>
        <v>0</v>
      </c>
      <c r="Q370" s="58">
        <f>IFERROR('Demand Planning'!Y3696/J370,0)</f>
        <v>20.451002805777826</v>
      </c>
    </row>
    <row r="371" spans="1:17" ht="15" customHeight="1" x14ac:dyDescent="0.25">
      <c r="A371" s="59" t="str">
        <f>'Demand Planning'!A3698</f>
        <v>ATC06602</v>
      </c>
      <c r="B371" s="59" t="str">
        <f>'Demand Planning'!B3698</f>
        <v>Girja profesionalna 16 kg Atleticore</v>
      </c>
      <c r="C371" s="60" t="str">
        <f>'Demand Planning'!C3698</f>
        <v>FITNESS OPREMA</v>
      </c>
      <c r="D371" s="60" t="str">
        <f>'Demand Planning'!D3698</f>
        <v>03 BRONZE</v>
      </c>
      <c r="E371" s="61">
        <f>'Demand Planning'!Y3705</f>
        <v>4.615384615384615</v>
      </c>
      <c r="F371" s="61">
        <f>'Demand Planning'!Y3701</f>
        <v>0</v>
      </c>
      <c r="G371" s="61">
        <f>'Demand Planning'!Y3702</f>
        <v>0</v>
      </c>
      <c r="H371" s="61">
        <f>'Demand Planning'!Y3703</f>
        <v>0</v>
      </c>
      <c r="I371" s="53">
        <f>'Demand Planning'!W3706</f>
        <v>0.65</v>
      </c>
      <c r="J371" s="53">
        <f>'Demand Planning'!W3707</f>
        <v>1.3733333333333335</v>
      </c>
      <c r="K371" s="54">
        <f>COUNTIF('Demand Planning'!B3700:AA3700,"&lt;="&amp;MAX('Demand Planning'!B3700:AA3700)*0.05)</f>
        <v>12</v>
      </c>
      <c r="L371" s="55">
        <f>IFERROR(STDEV('Demand Planning'!B3700:AA3700)/AVERAGE('Demand Planning'!B3700:AA3700),0)</f>
        <v>1.5455815158775104</v>
      </c>
      <c r="M371" s="56">
        <f>IFERROR((AVERAGE('Demand Planning'!T3700:AA3700)-AVERAGE('Demand Planning'!B3700:I3700))/AVERAGE('Demand Planning'!B3700:I3700),0)</f>
        <v>-0.8125</v>
      </c>
      <c r="N371" s="53">
        <f>IFERROR(ROUND(1.28*STDEV('Demand Planning'!B3700:AA3700),0),0)</f>
        <v>9</v>
      </c>
      <c r="O371" s="57" t="str">
        <f t="shared" si="5"/>
        <v>WMA-4</v>
      </c>
      <c r="P371" s="53">
        <f>SUM('Demand Planning'!AB3700:AN3700)</f>
        <v>16</v>
      </c>
      <c r="Q371" s="58">
        <f>IFERROR('Demand Planning'!Y3706/J371,0)</f>
        <v>0</v>
      </c>
    </row>
    <row r="372" spans="1:17" ht="15" customHeight="1" x14ac:dyDescent="0.25">
      <c r="A372" s="50" t="str">
        <f>'Demand Planning'!A3708</f>
        <v>UFC16147</v>
      </c>
      <c r="B372" s="50" t="str">
        <f>'Demand Planning'!B3708</f>
        <v>OPRO Self-Fit štitnik za zube GEN5 Zlatni - Crno/ Crveni</v>
      </c>
      <c r="C372" s="51" t="str">
        <f>'Demand Planning'!C3708</f>
        <v>BORILAČKA OPREMA</v>
      </c>
      <c r="D372" s="51" t="str">
        <f>'Demand Planning'!D3708</f>
        <v>03 BRONZE</v>
      </c>
      <c r="E372" s="52">
        <f>'Demand Planning'!Y3715</f>
        <v>9.9230769230769234</v>
      </c>
      <c r="F372" s="52">
        <f>'Demand Planning'!Y3711</f>
        <v>0</v>
      </c>
      <c r="G372" s="52">
        <f>'Demand Planning'!Y3712</f>
        <v>0</v>
      </c>
      <c r="H372" s="52">
        <f>'Demand Planning'!Y3713</f>
        <v>0</v>
      </c>
      <c r="I372" s="53">
        <f>'Demand Planning'!W3716</f>
        <v>7.55</v>
      </c>
      <c r="J372" s="53">
        <f>'Demand Planning'!W3717</f>
        <v>7.9572727272727271</v>
      </c>
      <c r="K372" s="54">
        <f>COUNTIF('Demand Planning'!B3710:AA3710,"&lt;="&amp;MAX('Demand Planning'!B3710:AA3710)*0.05)</f>
        <v>1</v>
      </c>
      <c r="L372" s="55">
        <f>IFERROR(STDEV('Demand Planning'!B3710:AA3710)/AVERAGE('Demand Planning'!B3710:AA3710),0)</f>
        <v>0.4751830493112556</v>
      </c>
      <c r="M372" s="56">
        <f>IFERROR((AVERAGE('Demand Planning'!T3710:AA3710)-AVERAGE('Demand Planning'!B3710:I3710))/AVERAGE('Demand Planning'!B3710:I3710),0)</f>
        <v>-0.3300970873786408</v>
      </c>
      <c r="N372" s="53">
        <f>IFERROR(ROUND(1.28*STDEV('Demand Planning'!B3710:AA3710),0),0)</f>
        <v>6</v>
      </c>
      <c r="O372" s="57" t="str">
        <f t="shared" si="5"/>
        <v>WMA-4</v>
      </c>
      <c r="P372" s="53">
        <f>SUM('Demand Planning'!AB3710:AN3710)</f>
        <v>91</v>
      </c>
      <c r="Q372" s="58">
        <f>IFERROR('Demand Planning'!Y3716/J372,0)</f>
        <v>2.0107391751399519</v>
      </c>
    </row>
    <row r="373" spans="1:17" ht="15" customHeight="1" x14ac:dyDescent="0.25">
      <c r="A373" s="59" t="str">
        <f>'Demand Planning'!A3718</f>
        <v>ON00331</v>
      </c>
      <c r="B373" s="59" t="str">
        <f>'Demand Planning'!B3718</f>
        <v>Gold Whey 2,27kg Chocolate Peanut</v>
      </c>
      <c r="C373" s="60" t="str">
        <f>'Demand Planning'!C3718</f>
        <v>PROTEINI</v>
      </c>
      <c r="D373" s="60" t="str">
        <f>'Demand Planning'!D3718</f>
        <v>03 BRONZE</v>
      </c>
      <c r="E373" s="61">
        <f>'Demand Planning'!Y3725</f>
        <v>5.384615384615385</v>
      </c>
      <c r="F373" s="61">
        <f>'Demand Planning'!Y3721</f>
        <v>0</v>
      </c>
      <c r="G373" s="61">
        <f>'Demand Planning'!Y3722</f>
        <v>0</v>
      </c>
      <c r="H373" s="61">
        <f>'Demand Planning'!Y3723</f>
        <v>0</v>
      </c>
      <c r="I373" s="53">
        <f>'Demand Planning'!W3726</f>
        <v>7.7</v>
      </c>
      <c r="J373" s="53">
        <f>'Demand Planning'!W3727</f>
        <v>6.7563636363636359</v>
      </c>
      <c r="K373" s="54">
        <f>COUNTIF('Demand Planning'!B3720:AA3720,"&lt;="&amp;MAX('Demand Planning'!B3720:AA3720)*0.05)</f>
        <v>0</v>
      </c>
      <c r="L373" s="55">
        <f>IFERROR(STDEV('Demand Planning'!B3720:AA3720)/AVERAGE('Demand Planning'!B3720:AA3720),0)</f>
        <v>0.57319726276458816</v>
      </c>
      <c r="M373" s="56">
        <f>IFERROR((AVERAGE('Demand Planning'!T3720:AA3720)-AVERAGE('Demand Planning'!B3720:I3720))/AVERAGE('Demand Planning'!B3720:I3720),0)</f>
        <v>0.17391304347826086</v>
      </c>
      <c r="N373" s="53">
        <f>IFERROR(ROUND(1.28*STDEV('Demand Planning'!B3720:AA3720),0),0)</f>
        <v>4</v>
      </c>
      <c r="O373" s="57" t="str">
        <f t="shared" si="5"/>
        <v>Hybrid</v>
      </c>
      <c r="P373" s="53">
        <f>SUM('Demand Planning'!AB3720:AN3720)</f>
        <v>71</v>
      </c>
      <c r="Q373" s="58">
        <f>IFERROR('Demand Planning'!Y3726/J373,0)</f>
        <v>3.8482238966630788</v>
      </c>
    </row>
    <row r="374" spans="1:17" ht="15" customHeight="1" x14ac:dyDescent="0.25">
      <c r="A374" s="50" t="str">
        <f>'Demand Planning'!A3728</f>
        <v>ZOE12302</v>
      </c>
      <c r="B374" s="50" t="str">
        <f>'Demand Planning'!B3728</f>
        <v>Prostirka My everyday ECO TPE Yoga Purple ZOE</v>
      </c>
      <c r="C374" s="51" t="str">
        <f>'Demand Planning'!C3728</f>
        <v>FITNESS OPREMA</v>
      </c>
      <c r="D374" s="51" t="str">
        <f>'Demand Planning'!D3728</f>
        <v>03 BRONZE</v>
      </c>
      <c r="E374" s="52">
        <f>'Demand Planning'!Y3735</f>
        <v>6.6538461538461542</v>
      </c>
      <c r="F374" s="52">
        <f>'Demand Planning'!Y3731</f>
        <v>0</v>
      </c>
      <c r="G374" s="52">
        <f>'Demand Planning'!Y3732</f>
        <v>0</v>
      </c>
      <c r="H374" s="52">
        <f>'Demand Planning'!Y3733</f>
        <v>0</v>
      </c>
      <c r="I374" s="53">
        <f>'Demand Planning'!W3736</f>
        <v>5.2874999999999996</v>
      </c>
      <c r="J374" s="53">
        <f>'Demand Planning'!W3737</f>
        <v>5.4066463414634143</v>
      </c>
      <c r="K374" s="54">
        <f>COUNTIF('Demand Planning'!B3730:AA3730,"&lt;="&amp;MAX('Demand Planning'!B3730:AA3730)*0.05)</f>
        <v>2</v>
      </c>
      <c r="L374" s="55">
        <f>IFERROR(STDEV('Demand Planning'!B3730:AA3730)/AVERAGE('Demand Planning'!B3730:AA3730),0)</f>
        <v>0.73741821646979244</v>
      </c>
      <c r="M374" s="56">
        <f>IFERROR((AVERAGE('Demand Planning'!T3730:AA3730)-AVERAGE('Demand Planning'!B3730:I3730))/AVERAGE('Demand Planning'!B3730:I3730),0)</f>
        <v>-0.26153846153846155</v>
      </c>
      <c r="N374" s="53">
        <f>IFERROR(ROUND(1.28*STDEV('Demand Planning'!B3730:AA3730),0),0)</f>
        <v>6</v>
      </c>
      <c r="O374" s="57" t="str">
        <f t="shared" si="5"/>
        <v>Hybrid</v>
      </c>
      <c r="P374" s="53">
        <f>SUM('Demand Planning'!AB3730:AN3730)</f>
        <v>52</v>
      </c>
      <c r="Q374" s="58">
        <f>IFERROR('Demand Planning'!Y3736/J374,0)</f>
        <v>60.481115158623652</v>
      </c>
    </row>
    <row r="375" spans="1:17" ht="15" customHeight="1" x14ac:dyDescent="0.25">
      <c r="A375" s="59" t="str">
        <f>'Demand Planning'!A3738</f>
        <v>GAR04756</v>
      </c>
      <c r="B375" s="59" t="str">
        <f>'Demand Planning'!B3738</f>
        <v>Fenix 8, 51 mm, Solar Sapphire Tit., Amp Yellow/Graphite remen</v>
      </c>
      <c r="C375" s="60" t="str">
        <f>'Demand Planning'!C3738</f>
        <v>GADGETI</v>
      </c>
      <c r="D375" s="60" t="str">
        <f>'Demand Planning'!D3738</f>
        <v>03 BRONZE</v>
      </c>
      <c r="E375" s="61">
        <f>'Demand Planning'!Y3745</f>
        <v>0.92307692307692313</v>
      </c>
      <c r="F375" s="61">
        <f>'Demand Planning'!Y3741</f>
        <v>0</v>
      </c>
      <c r="G375" s="61">
        <f>'Demand Planning'!Y3742</f>
        <v>0</v>
      </c>
      <c r="H375" s="61">
        <f>'Demand Planning'!Y3743</f>
        <v>0</v>
      </c>
      <c r="I375" s="53">
        <f>'Demand Planning'!W3746</f>
        <v>0.16250000000000001</v>
      </c>
      <c r="J375" s="53">
        <f>'Demand Planning'!W3747</f>
        <v>0.49750000000000005</v>
      </c>
      <c r="K375" s="54">
        <f>COUNTIF('Demand Planning'!B3740:AA3740,"&lt;="&amp;MAX('Demand Planning'!B3740:AA3740)*0.05)</f>
        <v>13</v>
      </c>
      <c r="L375" s="55">
        <f>IFERROR(STDEV('Demand Planning'!B3740:AA3740)/AVERAGE('Demand Planning'!B3740:AA3740),0)</f>
        <v>1.4015864027752425</v>
      </c>
      <c r="M375" s="56">
        <f>IFERROR((AVERAGE('Demand Planning'!T3740:AA3740)-AVERAGE('Demand Planning'!B3740:I3740))/AVERAGE('Demand Planning'!B3740:I3740),0)</f>
        <v>0.33333333333333331</v>
      </c>
      <c r="N375" s="53">
        <f>IFERROR(ROUND(1.28*STDEV('Demand Planning'!B3740:AA3740),0),0)</f>
        <v>2</v>
      </c>
      <c r="O375" s="57" t="str">
        <f t="shared" si="5"/>
        <v>WMA-4</v>
      </c>
      <c r="P375" s="53">
        <f>SUM('Demand Planning'!AB3740:AN3740)</f>
        <v>13</v>
      </c>
      <c r="Q375" s="58">
        <f>IFERROR('Demand Planning'!Y3746/J375,0)</f>
        <v>0</v>
      </c>
    </row>
    <row r="376" spans="1:17" ht="15" customHeight="1" x14ac:dyDescent="0.25">
      <c r="A376" s="50" t="str">
        <f>'Demand Planning'!A3748</f>
        <v>POL09833</v>
      </c>
      <c r="B376" s="50" t="str">
        <f>'Demand Planning'!B3748</f>
        <v>Polleo 1st Whey 30,4g SACHET Chocolate Jaffa</v>
      </c>
      <c r="C376" s="51" t="str">
        <f>'Demand Planning'!C3748</f>
        <v>PROTEINI</v>
      </c>
      <c r="D376" s="51" t="str">
        <f>'Demand Planning'!D3748</f>
        <v>03 BRONZE</v>
      </c>
      <c r="E376" s="52">
        <f>'Demand Planning'!Y3755</f>
        <v>228.61538461538461</v>
      </c>
      <c r="F376" s="52">
        <f>'Demand Planning'!Y3751</f>
        <v>0</v>
      </c>
      <c r="G376" s="52">
        <f>'Demand Planning'!Y3752</f>
        <v>0</v>
      </c>
      <c r="H376" s="52">
        <f>'Demand Planning'!Y3753</f>
        <v>0</v>
      </c>
      <c r="I376" s="53">
        <f>'Demand Planning'!W3756</f>
        <v>239.45</v>
      </c>
      <c r="J376" s="53">
        <f>'Demand Planning'!W3757</f>
        <v>217.96189189189187</v>
      </c>
      <c r="K376" s="54">
        <f>COUNTIF('Demand Planning'!B3750:AA3750,"&lt;="&amp;MAX('Demand Planning'!B3750:AA3750)*0.05)</f>
        <v>1</v>
      </c>
      <c r="L376" s="55">
        <f>IFERROR(STDEV('Demand Planning'!B3750:AA3750)/AVERAGE('Demand Planning'!B3750:AA3750),0)</f>
        <v>0.91312077783428947</v>
      </c>
      <c r="M376" s="56">
        <f>IFERROR((AVERAGE('Demand Planning'!T3750:AA3750)-AVERAGE('Demand Planning'!B3750:I3750))/AVERAGE('Demand Planning'!B3750:I3750),0)</f>
        <v>1.342769701606733</v>
      </c>
      <c r="N376" s="53">
        <f>IFERROR(ROUND(1.28*STDEV('Demand Planning'!B3750:AA3750),0),0)</f>
        <v>267</v>
      </c>
      <c r="O376" s="57" t="str">
        <f t="shared" si="5"/>
        <v>WMA-4</v>
      </c>
      <c r="P376" s="53">
        <f>SUM('Demand Planning'!AB3750:AN3750)</f>
        <v>7140</v>
      </c>
      <c r="Q376" s="58">
        <f>IFERROR('Demand Planning'!Y3756/J376,0)</f>
        <v>64.988424706029704</v>
      </c>
    </row>
    <row r="377" spans="1:17" ht="15" customHeight="1" x14ac:dyDescent="0.25">
      <c r="A377" s="59" t="str">
        <f>'Demand Planning'!A3758</f>
        <v>ON00431</v>
      </c>
      <c r="B377" s="59" t="str">
        <f>'Demand Planning'!B3758</f>
        <v>Serious Mass 2,73kg Cookies&amp;Cream</v>
      </c>
      <c r="C377" s="60" t="str">
        <f>'Demand Planning'!C3758</f>
        <v>SPORTSKA PREHRANA</v>
      </c>
      <c r="D377" s="60" t="str">
        <f>'Demand Planning'!D3758</f>
        <v>03 BRONZE</v>
      </c>
      <c r="E377" s="61">
        <f>'Demand Planning'!Y3765</f>
        <v>5.5</v>
      </c>
      <c r="F377" s="61">
        <f>'Demand Planning'!Y3761</f>
        <v>0</v>
      </c>
      <c r="G377" s="61">
        <f>'Demand Planning'!Y3762</f>
        <v>0</v>
      </c>
      <c r="H377" s="61">
        <f>'Demand Planning'!Y3763</f>
        <v>0</v>
      </c>
      <c r="I377" s="53">
        <f>'Demand Planning'!W3766</f>
        <v>4.4000000000000004</v>
      </c>
      <c r="J377" s="53">
        <f>'Demand Planning'!W3767</f>
        <v>5.0493023255813956</v>
      </c>
      <c r="K377" s="54">
        <f>COUNTIF('Demand Planning'!B3760:AA3760,"&lt;="&amp;MAX('Demand Planning'!B3760:AA3760)*0.05)</f>
        <v>0</v>
      </c>
      <c r="L377" s="55">
        <f>IFERROR(STDEV('Demand Planning'!B3760:AA3760)/AVERAGE('Demand Planning'!B3760:AA3760),0)</f>
        <v>0.49660001031809686</v>
      </c>
      <c r="M377" s="56">
        <f>IFERROR((AVERAGE('Demand Planning'!T3760:AA3760)-AVERAGE('Demand Planning'!B3760:I3760))/AVERAGE('Demand Planning'!B3760:I3760),0)</f>
        <v>-0.40322580645161288</v>
      </c>
      <c r="N377" s="53">
        <f>IFERROR(ROUND(1.28*STDEV('Demand Planning'!B3760:AA3760),0),0)</f>
        <v>3</v>
      </c>
      <c r="O377" s="57" t="str">
        <f t="shared" si="5"/>
        <v>WMA-4</v>
      </c>
      <c r="P377" s="53">
        <f>SUM('Demand Planning'!AB3760:AN3760)</f>
        <v>52</v>
      </c>
      <c r="Q377" s="58">
        <f>IFERROR('Demand Planning'!Y3766/J377,0)</f>
        <v>13.071112748710391</v>
      </c>
    </row>
    <row r="378" spans="1:17" ht="15" customHeight="1" x14ac:dyDescent="0.25">
      <c r="A378" s="50" t="str">
        <f>'Demand Planning'!A3768</f>
        <v>POL12809</v>
      </c>
      <c r="B378" s="50" t="str">
        <f>'Demand Planning'!B3768</f>
        <v>Vindija &amp; Polleo Protein Shake 500ml Chocolate</v>
      </c>
      <c r="C378" s="51" t="str">
        <f>'Demand Planning'!C3768</f>
        <v>RTD &amp; SNACKS</v>
      </c>
      <c r="D378" s="51" t="str">
        <f>'Demand Planning'!D3768</f>
        <v>03 BRONZE</v>
      </c>
      <c r="E378" s="52">
        <f>'Demand Planning'!Y3775</f>
        <v>163.80769230769232</v>
      </c>
      <c r="F378" s="52">
        <f>'Demand Planning'!Y3771</f>
        <v>0</v>
      </c>
      <c r="G378" s="52">
        <f>'Demand Planning'!Y3772</f>
        <v>0</v>
      </c>
      <c r="H378" s="52">
        <f>'Demand Planning'!Y3773</f>
        <v>0</v>
      </c>
      <c r="I378" s="53">
        <f>'Demand Planning'!W3776</f>
        <v>308</v>
      </c>
      <c r="J378" s="53">
        <f>'Demand Planning'!W3777</f>
        <v>248.11555555555555</v>
      </c>
      <c r="K378" s="54">
        <f>COUNTIF('Demand Planning'!B3770:AA3770,"&lt;="&amp;MAX('Demand Planning'!B3770:AA3770)*0.05)</f>
        <v>0</v>
      </c>
      <c r="L378" s="55">
        <f>IFERROR(STDEV('Demand Planning'!B3770:AA3770)/AVERAGE('Demand Planning'!B3770:AA3770),0)</f>
        <v>0.54662850570301846</v>
      </c>
      <c r="M378" s="56">
        <f>IFERROR((AVERAGE('Demand Planning'!T3770:AA3770)-AVERAGE('Demand Planning'!B3770:I3770))/AVERAGE('Demand Planning'!B3770:I3770),0)</f>
        <v>0.50488599348534202</v>
      </c>
      <c r="N378" s="53">
        <f>IFERROR(ROUND(1.28*STDEV('Demand Planning'!B3770:AA3770),0),0)</f>
        <v>115</v>
      </c>
      <c r="O378" s="57" t="str">
        <f t="shared" si="5"/>
        <v>WMA-4</v>
      </c>
      <c r="P378" s="53">
        <f>SUM('Demand Planning'!AB3770:AN3770)</f>
        <v>2533</v>
      </c>
      <c r="Q378" s="58">
        <f>IFERROR('Demand Planning'!Y3776/J378,0)</f>
        <v>5.025883996704045</v>
      </c>
    </row>
    <row r="379" spans="1:17" ht="15" customHeight="1" x14ac:dyDescent="0.25">
      <c r="A379" s="59" t="str">
        <f>'Demand Planning'!A3778</f>
        <v>SCM04399</v>
      </c>
      <c r="B379" s="59" t="str">
        <f>'Demand Planning'!B3778</f>
        <v>BCAA Hybrid 240 tablets</v>
      </c>
      <c r="C379" s="60" t="str">
        <f>'Demand Planning'!C3778</f>
        <v>SPORTSKA PREHRANA</v>
      </c>
      <c r="D379" s="60" t="str">
        <f>'Demand Planning'!D3778</f>
        <v>03 BRONZE</v>
      </c>
      <c r="E379" s="61">
        <f>'Demand Planning'!Y3785</f>
        <v>7.8076923076923075</v>
      </c>
      <c r="F379" s="61">
        <f>'Demand Planning'!Y3781</f>
        <v>0</v>
      </c>
      <c r="G379" s="61">
        <f>'Demand Planning'!Y3782</f>
        <v>0</v>
      </c>
      <c r="H379" s="61">
        <f>'Demand Planning'!Y3783</f>
        <v>0</v>
      </c>
      <c r="I379" s="53">
        <f>'Demand Planning'!W3786</f>
        <v>6.4749999999999996</v>
      </c>
      <c r="J379" s="53">
        <f>'Demand Planning'!W3787</f>
        <v>7.0278571428571421</v>
      </c>
      <c r="K379" s="54">
        <f>COUNTIF('Demand Planning'!B3780:AA3780,"&lt;="&amp;MAX('Demand Planning'!B3780:AA3780)*0.05)</f>
        <v>0</v>
      </c>
      <c r="L379" s="55">
        <f>IFERROR(STDEV('Demand Planning'!B3780:AA3780)/AVERAGE('Demand Planning'!B3780:AA3780),0)</f>
        <v>0.51489498289262181</v>
      </c>
      <c r="M379" s="56">
        <f>IFERROR((AVERAGE('Demand Planning'!T3780:AA3780)-AVERAGE('Demand Planning'!B3780:I3780))/AVERAGE('Demand Planning'!B3780:I3780),0)</f>
        <v>-0.3902439024390244</v>
      </c>
      <c r="N379" s="53">
        <f>IFERROR(ROUND(1.28*STDEV('Demand Planning'!B3780:AA3780),0),0)</f>
        <v>5</v>
      </c>
      <c r="O379" s="57" t="str">
        <f t="shared" si="5"/>
        <v>WMA-4</v>
      </c>
      <c r="P379" s="53">
        <f>SUM('Demand Planning'!AB3780:AN3780)</f>
        <v>78</v>
      </c>
      <c r="Q379" s="58">
        <f>IFERROR('Demand Planning'!Y3786/J379,0)</f>
        <v>11.240979774367315</v>
      </c>
    </row>
    <row r="380" spans="1:17" ht="15" customHeight="1" x14ac:dyDescent="0.25">
      <c r="A380" s="50" t="str">
        <f>'Demand Planning'!A3788</f>
        <v>SHM00083</v>
      </c>
      <c r="B380" s="50" t="str">
        <f>'Demand Planning'!B3788</f>
        <v>DEFENDER, I Don't Sweat I Sparkle, 600 ml</v>
      </c>
      <c r="C380" s="51" t="str">
        <f>'Demand Planning'!C3788</f>
        <v>DRINKWARE I HOME</v>
      </c>
      <c r="D380" s="51" t="str">
        <f>'Demand Planning'!D3788</f>
        <v>03 BRONZE</v>
      </c>
      <c r="E380" s="52">
        <f>'Demand Planning'!Y3795</f>
        <v>91.07692307692308</v>
      </c>
      <c r="F380" s="52">
        <f>'Demand Planning'!Y3791</f>
        <v>0</v>
      </c>
      <c r="G380" s="52">
        <f>'Demand Planning'!Y3792</f>
        <v>0</v>
      </c>
      <c r="H380" s="52">
        <f>'Demand Planning'!Y3793</f>
        <v>0</v>
      </c>
      <c r="I380" s="53">
        <f>'Demand Planning'!W3796</f>
        <v>34.299999999999997</v>
      </c>
      <c r="J380" s="53">
        <f>'Demand Planning'!W3797</f>
        <v>30.341904761904761</v>
      </c>
      <c r="K380" s="54">
        <f>COUNTIF('Demand Planning'!B3790:AA3790,"&lt;="&amp;MAX('Demand Planning'!B3790:AA3790)*0.05)</f>
        <v>25</v>
      </c>
      <c r="L380" s="55">
        <f>IFERROR(STDEV('Demand Planning'!B3790:AA3790)/AVERAGE('Demand Planning'!B3790:AA3790),0)</f>
        <v>3.7320421769137284</v>
      </c>
      <c r="M380" s="56">
        <f>IFERROR((AVERAGE('Demand Planning'!T3790:AA3790)-AVERAGE('Demand Planning'!B3790:I3790))/AVERAGE('Demand Planning'!B3790:I3790),0)</f>
        <v>0.32386363636363635</v>
      </c>
      <c r="N380" s="53">
        <f>IFERROR(ROUND(1.28*STDEV('Demand Planning'!B3790:AA3790),0),0)</f>
        <v>435</v>
      </c>
      <c r="O380" s="57" t="str">
        <f t="shared" si="5"/>
        <v>WMA-4</v>
      </c>
      <c r="P380" s="53">
        <f>SUM('Demand Planning'!AB3790:AN3790)</f>
        <v>403</v>
      </c>
      <c r="Q380" s="58">
        <f>IFERROR('Demand Planning'!Y3796/J380,0)</f>
        <v>8.7337957876895072</v>
      </c>
    </row>
    <row r="381" spans="1:17" ht="15" customHeight="1" x14ac:dyDescent="0.25">
      <c r="A381" s="59" t="str">
        <f>'Demand Planning'!A3798</f>
        <v>ATC06735</v>
      </c>
      <c r="B381" s="59" t="str">
        <f>'Demand Planning'!B3798</f>
        <v>Steznik zapešća univerzalni crni Atleticore</v>
      </c>
      <c r="C381" s="60" t="str">
        <f>'Demand Planning'!C3798</f>
        <v>FITNESS OPREMA</v>
      </c>
      <c r="D381" s="60" t="str">
        <f>'Demand Planning'!D3798</f>
        <v>03 BRONZE</v>
      </c>
      <c r="E381" s="61">
        <f>'Demand Planning'!Y3805</f>
        <v>14.26923076923077</v>
      </c>
      <c r="F381" s="61">
        <f>'Demand Planning'!Y3801</f>
        <v>0</v>
      </c>
      <c r="G381" s="61">
        <f>'Demand Planning'!Y3802</f>
        <v>0</v>
      </c>
      <c r="H381" s="61">
        <f>'Demand Planning'!Y3803</f>
        <v>0</v>
      </c>
      <c r="I381" s="53">
        <f>'Demand Planning'!W3806</f>
        <v>10.525</v>
      </c>
      <c r="J381" s="53">
        <f>'Demand Planning'!W3807</f>
        <v>11.295000000000002</v>
      </c>
      <c r="K381" s="54">
        <f>COUNTIF('Demand Planning'!B3800:AA3800,"&lt;="&amp;MAX('Demand Planning'!B3800:AA3800)*0.05)</f>
        <v>0</v>
      </c>
      <c r="L381" s="55">
        <f>IFERROR(STDEV('Demand Planning'!B3800:AA3800)/AVERAGE('Demand Planning'!B3800:AA3800),0)</f>
        <v>0.78604557195018698</v>
      </c>
      <c r="M381" s="56">
        <f>IFERROR((AVERAGE('Demand Planning'!T3800:AA3800)-AVERAGE('Demand Planning'!B3800:I3800))/AVERAGE('Demand Planning'!B3800:I3800),0)</f>
        <v>-0.41935483870967744</v>
      </c>
      <c r="N381" s="53">
        <f>IFERROR(ROUND(1.28*STDEV('Demand Planning'!B3800:AA3800),0),0)</f>
        <v>14</v>
      </c>
      <c r="O381" s="57" t="str">
        <f t="shared" si="5"/>
        <v>WMA-4</v>
      </c>
      <c r="P381" s="53">
        <f>SUM('Demand Planning'!AB3800:AN3800)</f>
        <v>146</v>
      </c>
      <c r="Q381" s="58">
        <f>IFERROR('Demand Planning'!Y3806/J381,0)</f>
        <v>18.061088977423637</v>
      </c>
    </row>
    <row r="382" spans="1:17" ht="15" customHeight="1" x14ac:dyDescent="0.25">
      <c r="A382" s="50" t="str">
        <f>'Demand Planning'!A3808</f>
        <v>SHM00031</v>
      </c>
      <c r="B382" s="50" t="str">
        <f>'Demand Planning'!B3808</f>
        <v>Shieldmixer Hero Pro Go Hard or Go Home</v>
      </c>
      <c r="C382" s="51" t="str">
        <f>'Demand Planning'!C3808</f>
        <v>DRINKWARE I HOME</v>
      </c>
      <c r="D382" s="51" t="str">
        <f>'Demand Planning'!D3808</f>
        <v>03 BRONZE</v>
      </c>
      <c r="E382" s="52">
        <f>'Demand Planning'!Y3815</f>
        <v>15.653846153846153</v>
      </c>
      <c r="F382" s="52">
        <f>'Demand Planning'!Y3811</f>
        <v>0</v>
      </c>
      <c r="G382" s="52">
        <f>'Demand Planning'!Y3812</f>
        <v>0</v>
      </c>
      <c r="H382" s="52">
        <f>'Demand Planning'!Y3813</f>
        <v>0</v>
      </c>
      <c r="I382" s="53">
        <f>'Demand Planning'!W3816</f>
        <v>5.6624999999999996</v>
      </c>
      <c r="J382" s="53">
        <f>'Demand Planning'!W3817</f>
        <v>6.4641666666666664</v>
      </c>
      <c r="K382" s="54">
        <f>COUNTIF('Demand Planning'!B3810:AA3810,"&lt;="&amp;MAX('Demand Planning'!B3810:AA3810)*0.05)</f>
        <v>9</v>
      </c>
      <c r="L382" s="55">
        <f>IFERROR(STDEV('Demand Planning'!B3810:AA3810)/AVERAGE('Demand Planning'!B3810:AA3810),0)</f>
        <v>1.6447310253442129</v>
      </c>
      <c r="M382" s="56">
        <f>IFERROR((AVERAGE('Demand Planning'!T3810:AA3810)-AVERAGE('Demand Planning'!B3810:I3810))/AVERAGE('Demand Planning'!B3810:I3810),0)</f>
        <v>-0.65454545454545454</v>
      </c>
      <c r="N382" s="53">
        <f>IFERROR(ROUND(1.28*STDEV('Demand Planning'!B3810:AA3810),0),0)</f>
        <v>33</v>
      </c>
      <c r="O382" s="57" t="str">
        <f t="shared" si="5"/>
        <v>WMA-4</v>
      </c>
      <c r="P382" s="53">
        <f>SUM('Demand Planning'!AB3810:AN3810)</f>
        <v>81</v>
      </c>
      <c r="Q382" s="58">
        <f>IFERROR('Demand Planning'!Y3816/J382,0)</f>
        <v>122.67629238107516</v>
      </c>
    </row>
    <row r="383" spans="1:17" ht="15" customHeight="1" x14ac:dyDescent="0.25">
      <c r="A383" s="59" t="str">
        <f>'Demand Planning'!A3818</f>
        <v>UFC16148</v>
      </c>
      <c r="B383" s="59" t="str">
        <f>'Demand Planning'!B3818</f>
        <v>OPRO Self-Fit štitnik za zube GEN5 Zlatni - Crno/ Zlatni</v>
      </c>
      <c r="C383" s="60" t="str">
        <f>'Demand Planning'!C3818</f>
        <v>BORILAČKA OPREMA</v>
      </c>
      <c r="D383" s="60" t="str">
        <f>'Demand Planning'!D3818</f>
        <v>03 BRONZE</v>
      </c>
      <c r="E383" s="61">
        <f>'Demand Planning'!Y3825</f>
        <v>10.576923076923077</v>
      </c>
      <c r="F383" s="61">
        <f>'Demand Planning'!Y3821</f>
        <v>0</v>
      </c>
      <c r="G383" s="61">
        <f>'Demand Planning'!Y3822</f>
        <v>0</v>
      </c>
      <c r="H383" s="61">
        <f>'Demand Planning'!Y3823</f>
        <v>0</v>
      </c>
      <c r="I383" s="53">
        <f>'Demand Planning'!W3826</f>
        <v>7.7</v>
      </c>
      <c r="J383" s="53">
        <f>'Demand Planning'!W3827</f>
        <v>8.5376470588235307</v>
      </c>
      <c r="K383" s="54">
        <f>COUNTIF('Demand Planning'!B3820:AA3820,"&lt;="&amp;MAX('Demand Planning'!B3820:AA3820)*0.05)</f>
        <v>0</v>
      </c>
      <c r="L383" s="55">
        <f>IFERROR(STDEV('Demand Planning'!B3820:AA3820)/AVERAGE('Demand Planning'!B3820:AA3820),0)</f>
        <v>0.36780303748088494</v>
      </c>
      <c r="M383" s="56">
        <f>IFERROR((AVERAGE('Demand Planning'!T3820:AA3820)-AVERAGE('Demand Planning'!B3820:I3820))/AVERAGE('Demand Planning'!B3820:I3820),0)</f>
        <v>-7.8651685393258425E-2</v>
      </c>
      <c r="N383" s="53">
        <f>IFERROR(ROUND(1.28*STDEV('Demand Planning'!B3820:AA3820),0),0)</f>
        <v>5</v>
      </c>
      <c r="O383" s="57" t="str">
        <f t="shared" si="5"/>
        <v>Hybrid</v>
      </c>
      <c r="P383" s="53">
        <f>SUM('Demand Planning'!AB3820:AN3820)</f>
        <v>89</v>
      </c>
      <c r="Q383" s="58">
        <f>IFERROR('Demand Planning'!Y3826/J383,0)</f>
        <v>9.1360066143034295</v>
      </c>
    </row>
    <row r="384" spans="1:17" ht="15" customHeight="1" x14ac:dyDescent="0.25">
      <c r="A384" s="50" t="str">
        <f>'Demand Planning'!A3828</f>
        <v>SHM00115</v>
      </c>
      <c r="B384" s="50" t="str">
        <f>'Demand Planning'!B3828</f>
        <v>Shieldmixer Hero Pro Tweety Believe</v>
      </c>
      <c r="C384" s="51" t="str">
        <f>'Demand Planning'!C3828</f>
        <v>DRINKWARE I HOME</v>
      </c>
      <c r="D384" s="51" t="str">
        <f>'Demand Planning'!D3828</f>
        <v>03 BRONZE</v>
      </c>
      <c r="E384" s="52">
        <f>'Demand Planning'!Y3835</f>
        <v>11.961538461538462</v>
      </c>
      <c r="F384" s="52">
        <f>'Demand Planning'!Y3831</f>
        <v>0</v>
      </c>
      <c r="G384" s="52">
        <f>'Demand Planning'!Y3832</f>
        <v>0</v>
      </c>
      <c r="H384" s="52">
        <f>'Demand Planning'!Y3833</f>
        <v>0</v>
      </c>
      <c r="I384" s="53">
        <f>'Demand Planning'!W3836</f>
        <v>9.3000000000000007</v>
      </c>
      <c r="J384" s="53">
        <f>'Demand Planning'!W3837</f>
        <v>9.3311111111111114</v>
      </c>
      <c r="K384" s="54">
        <f>COUNTIF('Demand Planning'!B3830:AA3830,"&lt;="&amp;MAX('Demand Planning'!B3830:AA3830)*0.05)</f>
        <v>1</v>
      </c>
      <c r="L384" s="55">
        <f>IFERROR(STDEV('Demand Planning'!B3830:AA3830)/AVERAGE('Demand Planning'!B3830:AA3830),0)</f>
        <v>0.84217025089076047</v>
      </c>
      <c r="M384" s="56">
        <f>IFERROR((AVERAGE('Demand Planning'!T3830:AA3830)-AVERAGE('Demand Planning'!B3830:I3830))/AVERAGE('Demand Planning'!B3830:I3830),0)</f>
        <v>0.22916666666666666</v>
      </c>
      <c r="N384" s="53">
        <f>IFERROR(ROUND(1.28*STDEV('Demand Planning'!B3830:AA3830),0),0)</f>
        <v>13</v>
      </c>
      <c r="O384" s="57" t="str">
        <f t="shared" si="5"/>
        <v>Hybrid</v>
      </c>
      <c r="P384" s="53">
        <f>SUM('Demand Planning'!AB3830:AN3830)</f>
        <v>124</v>
      </c>
      <c r="Q384" s="58">
        <f>IFERROR('Demand Planning'!Y3836/J384,0)</f>
        <v>39.545129792807813</v>
      </c>
    </row>
    <row r="385" spans="1:17" ht="15" customHeight="1" x14ac:dyDescent="0.25">
      <c r="A385" s="59" t="str">
        <f>'Demand Planning'!A3838</f>
        <v>THG03003</v>
      </c>
      <c r="B385" s="59" t="str">
        <f>'Demand Planning'!B3838</f>
        <v>Theragun PRIME G5</v>
      </c>
      <c r="C385" s="60" t="str">
        <f>'Demand Planning'!C3838</f>
        <v>FITNESS OPREMA</v>
      </c>
      <c r="D385" s="60" t="str">
        <f>'Demand Planning'!D3838</f>
        <v>03 BRONZE</v>
      </c>
      <c r="E385" s="61">
        <f>'Demand Planning'!Y3845</f>
        <v>0.96153846153846156</v>
      </c>
      <c r="F385" s="61">
        <f>'Demand Planning'!Y3841</f>
        <v>0</v>
      </c>
      <c r="G385" s="61">
        <f>'Demand Planning'!Y3842</f>
        <v>0</v>
      </c>
      <c r="H385" s="61">
        <f>'Demand Planning'!Y3843</f>
        <v>0</v>
      </c>
      <c r="I385" s="53">
        <f>'Demand Planning'!W3846</f>
        <v>0.25</v>
      </c>
      <c r="J385" s="53">
        <f>'Demand Planning'!W3847</f>
        <v>0.41046511627906979</v>
      </c>
      <c r="K385" s="54">
        <f>COUNTIF('Demand Planning'!B3840:AA3840,"&lt;="&amp;MAX('Demand Planning'!B3840:AA3840)*0.05)</f>
        <v>14</v>
      </c>
      <c r="L385" s="55">
        <f>IFERROR(STDEV('Demand Planning'!B3840:AA3840)/AVERAGE('Demand Planning'!B3840:AA3840),0)</f>
        <v>1.5137133149972617</v>
      </c>
      <c r="M385" s="56">
        <f>IFERROR((AVERAGE('Demand Planning'!T3840:AA3840)-AVERAGE('Demand Planning'!B3840:I3840))/AVERAGE('Demand Planning'!B3840:I3840),0)</f>
        <v>-1</v>
      </c>
      <c r="N385" s="53">
        <f>IFERROR(ROUND(1.28*STDEV('Demand Planning'!B3840:AA3840),0),0)</f>
        <v>2</v>
      </c>
      <c r="O385" s="57" t="str">
        <f t="shared" si="5"/>
        <v>WMA-4</v>
      </c>
      <c r="P385" s="53">
        <f>SUM('Demand Planning'!AB3840:AN3840)</f>
        <v>0</v>
      </c>
      <c r="Q385" s="58">
        <f>IFERROR('Demand Planning'!Y3846/J385,0)</f>
        <v>9.7450424929178467</v>
      </c>
    </row>
    <row r="386" spans="1:17" ht="15" customHeight="1" x14ac:dyDescent="0.25">
      <c r="A386" s="50" t="str">
        <f>'Demand Planning'!A3848</f>
        <v>FIT05871</v>
      </c>
      <c r="B386" s="50" t="str">
        <f>'Demand Planning'!B3848</f>
        <v>Tatami strunjača crveno-plava 4 cm</v>
      </c>
      <c r="C386" s="51" t="str">
        <f>'Demand Planning'!C3848</f>
        <v>FITNESS OPREMA</v>
      </c>
      <c r="D386" s="51" t="str">
        <f>'Demand Planning'!D3848</f>
        <v>03 BRONZE</v>
      </c>
      <c r="E386" s="52">
        <f>'Demand Planning'!Y3855</f>
        <v>6.2692307692307692</v>
      </c>
      <c r="F386" s="52">
        <f>'Demand Planning'!Y3851</f>
        <v>0</v>
      </c>
      <c r="G386" s="52">
        <f>'Demand Planning'!Y3852</f>
        <v>0</v>
      </c>
      <c r="H386" s="52">
        <f>'Demand Planning'!Y3853</f>
        <v>0</v>
      </c>
      <c r="I386" s="53">
        <f>'Demand Planning'!W3856</f>
        <v>2.6</v>
      </c>
      <c r="J386" s="53">
        <f>'Demand Planning'!W3857</f>
        <v>3.4400000000000004</v>
      </c>
      <c r="K386" s="54">
        <f>COUNTIF('Demand Planning'!B3850:AA3850,"&lt;="&amp;MAX('Demand Planning'!B3850:AA3850)*0.05)</f>
        <v>10</v>
      </c>
      <c r="L386" s="55">
        <f>IFERROR(STDEV('Demand Planning'!B3850:AA3850)/AVERAGE('Demand Planning'!B3850:AA3850),0)</f>
        <v>1.3777442000907631</v>
      </c>
      <c r="M386" s="56">
        <f>IFERROR((AVERAGE('Demand Planning'!T3850:AA3850)-AVERAGE('Demand Planning'!B3850:I3850))/AVERAGE('Demand Planning'!B3850:I3850),0)</f>
        <v>1</v>
      </c>
      <c r="N386" s="53">
        <f>IFERROR(ROUND(1.28*STDEV('Demand Planning'!B3850:AA3850),0),0)</f>
        <v>11</v>
      </c>
      <c r="O386" s="57" t="str">
        <f t="shared" ref="O386:O449" si="6">IF(L386&lt;0.3,"Clean RR",IF(OR(M386&gt;0.3,M386&lt;-0.3),"WMA-4","Hybrid"))</f>
        <v>WMA-4</v>
      </c>
      <c r="P386" s="53">
        <f>SUM('Demand Planning'!AB3850:AN3850)</f>
        <v>65</v>
      </c>
      <c r="Q386" s="58">
        <f>IFERROR('Demand Planning'!Y3856/J386,0)</f>
        <v>32.848837209302324</v>
      </c>
    </row>
    <row r="387" spans="1:17" ht="15" customHeight="1" x14ac:dyDescent="0.25">
      <c r="A387" s="59" t="str">
        <f>'Demand Planning'!A3858</f>
        <v>SHM00027</v>
      </c>
      <c r="B387" s="59" t="str">
        <f>'Demand Planning'!B3858</f>
        <v>Shieldmixer Hero Pro Wonder Woman Classic</v>
      </c>
      <c r="C387" s="60" t="str">
        <f>'Demand Planning'!C3858</f>
        <v>DRINKWARE I HOME</v>
      </c>
      <c r="D387" s="60" t="str">
        <f>'Demand Planning'!D3858</f>
        <v>03 BRONZE</v>
      </c>
      <c r="E387" s="61">
        <f>'Demand Planning'!Y3865</f>
        <v>20</v>
      </c>
      <c r="F387" s="61">
        <f>'Demand Planning'!Y3861</f>
        <v>0</v>
      </c>
      <c r="G387" s="61">
        <f>'Demand Planning'!Y3862</f>
        <v>0</v>
      </c>
      <c r="H387" s="61">
        <f>'Demand Planning'!Y3863</f>
        <v>0</v>
      </c>
      <c r="I387" s="53">
        <f>'Demand Planning'!W3866</f>
        <v>5.6</v>
      </c>
      <c r="J387" s="53">
        <f>'Demand Planning'!W3867</f>
        <v>6.5145454545454546</v>
      </c>
      <c r="K387" s="54">
        <f>COUNTIF('Demand Planning'!B3860:AA3860,"&lt;="&amp;MAX('Demand Planning'!B3860:AA3860)*0.05)</f>
        <v>21</v>
      </c>
      <c r="L387" s="55">
        <f>IFERROR(STDEV('Demand Planning'!B3860:AA3860)/AVERAGE('Demand Planning'!B3860:AA3860),0)</f>
        <v>2.2204504047602596</v>
      </c>
      <c r="M387" s="56">
        <f>IFERROR((AVERAGE('Demand Planning'!T3860:AA3860)-AVERAGE('Demand Planning'!B3860:I3860))/AVERAGE('Demand Planning'!B3860:I3860),0)</f>
        <v>-0.60661764705882348</v>
      </c>
      <c r="N387" s="53">
        <f>IFERROR(ROUND(1.28*STDEV('Demand Planning'!B3860:AA3860),0),0)</f>
        <v>57</v>
      </c>
      <c r="O387" s="57" t="str">
        <f t="shared" si="6"/>
        <v>WMA-4</v>
      </c>
      <c r="P387" s="53">
        <f>SUM('Demand Planning'!AB3860:AN3860)</f>
        <v>31</v>
      </c>
      <c r="Q387" s="58">
        <f>IFERROR('Demand Planning'!Y3866/J387,0)</f>
        <v>106.83784538096567</v>
      </c>
    </row>
    <row r="388" spans="1:17" ht="15" customHeight="1" x14ac:dyDescent="0.25">
      <c r="A388" s="50" t="str">
        <f>'Demand Planning'!A3868</f>
        <v>ON00442</v>
      </c>
      <c r="B388" s="50" t="str">
        <f>'Demand Planning'!B3868</f>
        <v>Gold Whey 2,28kg White Chocolate Raspberry</v>
      </c>
      <c r="C388" s="51" t="str">
        <f>'Demand Planning'!C3868</f>
        <v>PROTEINI</v>
      </c>
      <c r="D388" s="51" t="str">
        <f>'Demand Planning'!D3868</f>
        <v>03 BRONZE</v>
      </c>
      <c r="E388" s="52">
        <f>'Demand Planning'!Y3875</f>
        <v>6.115384615384615</v>
      </c>
      <c r="F388" s="52">
        <f>'Demand Planning'!Y3871</f>
        <v>0</v>
      </c>
      <c r="G388" s="52">
        <f>'Demand Planning'!Y3872</f>
        <v>0</v>
      </c>
      <c r="H388" s="52">
        <f>'Demand Planning'!Y3873</f>
        <v>0</v>
      </c>
      <c r="I388" s="53">
        <f>'Demand Planning'!W3876</f>
        <v>9.4</v>
      </c>
      <c r="J388" s="53">
        <f>'Demand Planning'!W3877</f>
        <v>7.9283720930232562</v>
      </c>
      <c r="K388" s="54">
        <f>COUNTIF('Demand Planning'!B3870:AA3870,"&lt;="&amp;MAX('Demand Planning'!B3870:AA3870)*0.05)</f>
        <v>0</v>
      </c>
      <c r="L388" s="55">
        <f>IFERROR(STDEV('Demand Planning'!B3870:AA3870)/AVERAGE('Demand Planning'!B3870:AA3870),0)</f>
        <v>0.56707382464543232</v>
      </c>
      <c r="M388" s="56">
        <f>IFERROR((AVERAGE('Demand Planning'!T3870:AA3870)-AVERAGE('Demand Planning'!B3870:I3870))/AVERAGE('Demand Planning'!B3870:I3870),0)</f>
        <v>0.24</v>
      </c>
      <c r="N388" s="53">
        <f>IFERROR(ROUND(1.28*STDEV('Demand Planning'!B3870:AA3870),0),0)</f>
        <v>4</v>
      </c>
      <c r="O388" s="57" t="str">
        <f t="shared" si="6"/>
        <v>Hybrid</v>
      </c>
      <c r="P388" s="53">
        <f>SUM('Demand Planning'!AB3870:AN3870)</f>
        <v>85</v>
      </c>
      <c r="Q388" s="58">
        <f>IFERROR('Demand Planning'!Y3876/J388,0)</f>
        <v>2.5225859439164613</v>
      </c>
    </row>
    <row r="389" spans="1:17" ht="15" customHeight="1" x14ac:dyDescent="0.25">
      <c r="A389" s="59" t="str">
        <f>'Demand Planning'!A3878</f>
        <v>ON00242</v>
      </c>
      <c r="B389" s="59" t="str">
        <f>'Demand Planning'!B3878</f>
        <v>Gold Whey 2,28kg Delicious Strawberry</v>
      </c>
      <c r="C389" s="60" t="str">
        <f>'Demand Planning'!C3878</f>
        <v>PROTEINI</v>
      </c>
      <c r="D389" s="60" t="str">
        <f>'Demand Planning'!D3878</f>
        <v>03 BRONZE</v>
      </c>
      <c r="E389" s="61">
        <f>'Demand Planning'!Y3885</f>
        <v>5.884615384615385</v>
      </c>
      <c r="F389" s="61">
        <f>'Demand Planning'!Y3881</f>
        <v>0</v>
      </c>
      <c r="G389" s="61">
        <f>'Demand Planning'!Y3882</f>
        <v>0</v>
      </c>
      <c r="H389" s="61">
        <f>'Demand Planning'!Y3883</f>
        <v>0</v>
      </c>
      <c r="I389" s="53">
        <f>'Demand Planning'!W3886</f>
        <v>6.2</v>
      </c>
      <c r="J389" s="53">
        <f>'Demand Planning'!W3887</f>
        <v>5.9248780487804868</v>
      </c>
      <c r="K389" s="54">
        <f>COUNTIF('Demand Planning'!B3880:AA3880,"&lt;="&amp;MAX('Demand Planning'!B3880:AA3880)*0.05)</f>
        <v>1</v>
      </c>
      <c r="L389" s="55">
        <f>IFERROR(STDEV('Demand Planning'!B3880:AA3880)/AVERAGE('Demand Planning'!B3880:AA3880),0)</f>
        <v>0.58537868473042021</v>
      </c>
      <c r="M389" s="56">
        <f>IFERROR((AVERAGE('Demand Planning'!T3880:AA3880)-AVERAGE('Demand Planning'!B3880:I3880))/AVERAGE('Demand Planning'!B3880:I3880),0)</f>
        <v>1.9230769230769232E-2</v>
      </c>
      <c r="N389" s="53">
        <f>IFERROR(ROUND(1.28*STDEV('Demand Planning'!B3880:AA3880),0),0)</f>
        <v>4</v>
      </c>
      <c r="O389" s="57" t="str">
        <f t="shared" si="6"/>
        <v>Hybrid</v>
      </c>
      <c r="P389" s="53">
        <f>SUM('Demand Planning'!AB3880:AN3880)</f>
        <v>78</v>
      </c>
      <c r="Q389" s="58">
        <f>IFERROR('Demand Planning'!Y3886/J389,0)</f>
        <v>7.088753499094353</v>
      </c>
    </row>
    <row r="390" spans="1:17" ht="15" customHeight="1" x14ac:dyDescent="0.25">
      <c r="A390" s="50" t="str">
        <f>'Demand Planning'!A3888</f>
        <v>POL12810</v>
      </c>
      <c r="B390" s="50" t="str">
        <f>'Demand Planning'!B3888</f>
        <v>Polleo Tactical Backpack, Polleo Sport, Black 45l</v>
      </c>
      <c r="C390" s="51" t="str">
        <f>'Demand Planning'!C3888</f>
        <v>ODJEĆA I OBUĆA</v>
      </c>
      <c r="D390" s="51" t="str">
        <f>'Demand Planning'!D3888</f>
        <v>03 BRONZE</v>
      </c>
      <c r="E390" s="52">
        <f>'Demand Planning'!Y3895</f>
        <v>4.1923076923076925</v>
      </c>
      <c r="F390" s="52">
        <f>'Demand Planning'!Y3891</f>
        <v>0</v>
      </c>
      <c r="G390" s="52">
        <f>'Demand Planning'!Y3892</f>
        <v>0</v>
      </c>
      <c r="H390" s="52">
        <f>'Demand Planning'!Y3893</f>
        <v>0</v>
      </c>
      <c r="I390" s="53">
        <f>'Demand Planning'!W3896</f>
        <v>2.5</v>
      </c>
      <c r="J390" s="53">
        <f>'Demand Planning'!W3897</f>
        <v>2.9736842105263159</v>
      </c>
      <c r="K390" s="54">
        <f>COUNTIF('Demand Planning'!B3890:AA3890,"&lt;="&amp;MAX('Demand Planning'!B3890:AA3890)*0.05)</f>
        <v>1</v>
      </c>
      <c r="L390" s="55">
        <f>IFERROR(STDEV('Demand Planning'!B3890:AA3890)/AVERAGE('Demand Planning'!B3890:AA3890),0)</f>
        <v>0.64011719320918081</v>
      </c>
      <c r="M390" s="56">
        <f>IFERROR((AVERAGE('Demand Planning'!T3890:AA3890)-AVERAGE('Demand Planning'!B3890:I3890))/AVERAGE('Demand Planning'!B3890:I3890),0)</f>
        <v>-0.3902439024390244</v>
      </c>
      <c r="N390" s="53">
        <f>IFERROR(ROUND(1.28*STDEV('Demand Planning'!B3890:AA3890),0),0)</f>
        <v>3</v>
      </c>
      <c r="O390" s="57" t="str">
        <f t="shared" si="6"/>
        <v>WMA-4</v>
      </c>
      <c r="P390" s="53">
        <f>SUM('Demand Planning'!AB3890:AN3890)</f>
        <v>38</v>
      </c>
      <c r="Q390" s="58">
        <f>IFERROR('Demand Planning'!Y3896/J390,0)</f>
        <v>108.61946902654867</v>
      </c>
    </row>
    <row r="391" spans="1:17" ht="15" customHeight="1" x14ac:dyDescent="0.25">
      <c r="A391" s="59" t="str">
        <f>'Demand Planning'!A3898</f>
        <v>SCM04428</v>
      </c>
      <c r="B391" s="59" t="str">
        <f>'Demand Planning'!B3898</f>
        <v>The Beef 900g Chocolate</v>
      </c>
      <c r="C391" s="60" t="str">
        <f>'Demand Planning'!C3898</f>
        <v>PROTEINI</v>
      </c>
      <c r="D391" s="60" t="str">
        <f>'Demand Planning'!D3898</f>
        <v>03 BRONZE</v>
      </c>
      <c r="E391" s="61">
        <f>'Demand Planning'!Y3905</f>
        <v>5.5</v>
      </c>
      <c r="F391" s="61">
        <f>'Demand Planning'!Y3901</f>
        <v>0</v>
      </c>
      <c r="G391" s="61">
        <f>'Demand Planning'!Y3902</f>
        <v>0</v>
      </c>
      <c r="H391" s="61">
        <f>'Demand Planning'!Y3903</f>
        <v>0</v>
      </c>
      <c r="I391" s="53">
        <f>'Demand Planning'!W3906</f>
        <v>8.25</v>
      </c>
      <c r="J391" s="53">
        <f>'Demand Planning'!W3907</f>
        <v>6.8755813953488376</v>
      </c>
      <c r="K391" s="54">
        <f>COUNTIF('Demand Planning'!B3900:AA3900,"&lt;="&amp;MAX('Demand Planning'!B3900:AA3900)*0.05)</f>
        <v>3</v>
      </c>
      <c r="L391" s="55">
        <f>IFERROR(STDEV('Demand Planning'!B3900:AA3900)/AVERAGE('Demand Planning'!B3900:AA3900),0)</f>
        <v>0.72590781009735017</v>
      </c>
      <c r="M391" s="56">
        <f>IFERROR((AVERAGE('Demand Planning'!T3900:AA3900)-AVERAGE('Demand Planning'!B3900:I3900))/AVERAGE('Demand Planning'!B3900:I3900),0)</f>
        <v>0.51111111111111107</v>
      </c>
      <c r="N391" s="53">
        <f>IFERROR(ROUND(1.28*STDEV('Demand Planning'!B3900:AA3900),0),0)</f>
        <v>5</v>
      </c>
      <c r="O391" s="57" t="str">
        <f t="shared" si="6"/>
        <v>WMA-4</v>
      </c>
      <c r="P391" s="53">
        <f>SUM('Demand Planning'!AB3900:AN3900)</f>
        <v>104</v>
      </c>
      <c r="Q391" s="58">
        <f>IFERROR('Demand Planning'!Y3906/J391,0)</f>
        <v>1.5998647048875358</v>
      </c>
    </row>
    <row r="392" spans="1:17" ht="15" customHeight="1" x14ac:dyDescent="0.25">
      <c r="A392" s="50" t="str">
        <f>'Demand Planning'!A3908</f>
        <v>POL04476</v>
      </c>
      <c r="B392" s="50" t="str">
        <f>'Demand Planning'!B3908</f>
        <v>Polleo Fitness water 500 ml l-carnitine</v>
      </c>
      <c r="C392" s="51" t="str">
        <f>'Demand Planning'!C3908</f>
        <v>RTD &amp; SNACKS</v>
      </c>
      <c r="D392" s="51" t="str">
        <f>'Demand Planning'!D3908</f>
        <v>03 BRONZE</v>
      </c>
      <c r="E392" s="52">
        <f>'Demand Planning'!Y3915</f>
        <v>338.5</v>
      </c>
      <c r="F392" s="52">
        <f>'Demand Planning'!Y3911</f>
        <v>0</v>
      </c>
      <c r="G392" s="52">
        <f>'Demand Planning'!Y3912</f>
        <v>0</v>
      </c>
      <c r="H392" s="52">
        <f>'Demand Planning'!Y3913</f>
        <v>0</v>
      </c>
      <c r="I392" s="53">
        <f>'Demand Planning'!W3916</f>
        <v>358.8125</v>
      </c>
      <c r="J392" s="53">
        <f>'Demand Planning'!W3917</f>
        <v>319.1511363636364</v>
      </c>
      <c r="K392" s="54">
        <f>COUNTIF('Demand Planning'!B3910:AA3910,"&lt;="&amp;MAX('Demand Planning'!B3910:AA3910)*0.05)</f>
        <v>5</v>
      </c>
      <c r="L392" s="55">
        <f>IFERROR(STDEV('Demand Planning'!B3910:AA3910)/AVERAGE('Demand Planning'!B3910:AA3910),0)</f>
        <v>1.2622154927509879</v>
      </c>
      <c r="M392" s="56">
        <f>IFERROR((AVERAGE('Demand Planning'!T3910:AA3910)-AVERAGE('Demand Planning'!B3910:I3910))/AVERAGE('Demand Planning'!B3910:I3910),0)</f>
        <v>1.1356382978723405</v>
      </c>
      <c r="N392" s="53">
        <f>IFERROR(ROUND(1.28*STDEV('Demand Planning'!B3910:AA3910),0),0)</f>
        <v>547</v>
      </c>
      <c r="O392" s="57" t="str">
        <f t="shared" si="6"/>
        <v>WMA-4</v>
      </c>
      <c r="P392" s="53">
        <f>SUM('Demand Planning'!AB3910:AN3910)</f>
        <v>3748</v>
      </c>
      <c r="Q392" s="58">
        <f>IFERROR('Demand Planning'!Y3916/J392,0)</f>
        <v>73.604625907503205</v>
      </c>
    </row>
    <row r="393" spans="1:17" ht="15" customHeight="1" x14ac:dyDescent="0.25">
      <c r="A393" s="59" t="str">
        <f>'Demand Planning'!A3918</f>
        <v>POL12758</v>
      </c>
      <c r="B393" s="59" t="str">
        <f>'Demand Planning'!B3918</f>
        <v>Polleo Almond Butter 350g</v>
      </c>
      <c r="C393" s="60" t="str">
        <f>'Demand Planning'!C3918</f>
        <v>BIO I SUPERFOODS</v>
      </c>
      <c r="D393" s="60" t="str">
        <f>'Demand Planning'!D3918</f>
        <v>03 BRONZE</v>
      </c>
      <c r="E393" s="61">
        <f>'Demand Planning'!Y3925</f>
        <v>42.653846153846153</v>
      </c>
      <c r="F393" s="61">
        <f>'Demand Planning'!Y3921</f>
        <v>0</v>
      </c>
      <c r="G393" s="61">
        <f>'Demand Planning'!Y3922</f>
        <v>0</v>
      </c>
      <c r="H393" s="61">
        <f>'Demand Planning'!Y3923</f>
        <v>0</v>
      </c>
      <c r="I393" s="53">
        <f>'Demand Planning'!W3926</f>
        <v>32.950000000000003</v>
      </c>
      <c r="J393" s="53">
        <f>'Demand Planning'!W3927</f>
        <v>32.541428571428568</v>
      </c>
      <c r="K393" s="54">
        <f>COUNTIF('Demand Planning'!B3920:AA3920,"&lt;="&amp;MAX('Demand Planning'!B3920:AA3920)*0.05)</f>
        <v>5</v>
      </c>
      <c r="L393" s="55">
        <f>IFERROR(STDEV('Demand Planning'!B3920:AA3920)/AVERAGE('Demand Planning'!B3920:AA3920),0)</f>
        <v>1.1381971208352881</v>
      </c>
      <c r="M393" s="56">
        <f>IFERROR((AVERAGE('Demand Planning'!T3920:AA3920)-AVERAGE('Demand Planning'!B3920:I3920))/AVERAGE('Demand Planning'!B3920:I3920),0)</f>
        <v>-0.35673624288425049</v>
      </c>
      <c r="N393" s="53">
        <f>IFERROR(ROUND(1.28*STDEV('Demand Planning'!B3920:AA3920),0),0)</f>
        <v>62</v>
      </c>
      <c r="O393" s="57" t="str">
        <f t="shared" si="6"/>
        <v>WMA-4</v>
      </c>
      <c r="P393" s="53">
        <f>SUM('Demand Planning'!AB3920:AN3920)</f>
        <v>326</v>
      </c>
      <c r="Q393" s="58">
        <f>IFERROR('Demand Planning'!Y3926/J393,0)</f>
        <v>52.179639141314375</v>
      </c>
    </row>
    <row r="394" spans="1:17" ht="15" customHeight="1" x14ac:dyDescent="0.25">
      <c r="A394" s="50" t="str">
        <f>'Demand Planning'!A3928</f>
        <v>POL04373</v>
      </c>
      <c r="B394" s="50" t="str">
        <f>'Demand Planning'!B3928</f>
        <v>Polleo Zero Syrup 425ml Hazelnut-Choco</v>
      </c>
      <c r="C394" s="51" t="str">
        <f>'Demand Planning'!C3928</f>
        <v>BIO I SUPERFOODS</v>
      </c>
      <c r="D394" s="51" t="str">
        <f>'Demand Planning'!D3928</f>
        <v>03 BRONZE</v>
      </c>
      <c r="E394" s="52">
        <f>'Demand Planning'!Y3935</f>
        <v>37.230769230769234</v>
      </c>
      <c r="F394" s="52">
        <f>'Demand Planning'!Y3931</f>
        <v>0</v>
      </c>
      <c r="G394" s="52">
        <f>'Demand Planning'!Y3932</f>
        <v>0</v>
      </c>
      <c r="H394" s="52">
        <f>'Demand Planning'!Y3933</f>
        <v>0</v>
      </c>
      <c r="I394" s="53">
        <f>'Demand Planning'!W3936</f>
        <v>56.4</v>
      </c>
      <c r="J394" s="53">
        <f>'Demand Planning'!W3937</f>
        <v>50.363809523809522</v>
      </c>
      <c r="K394" s="54">
        <f>COUNTIF('Demand Planning'!B3930:AA3930,"&lt;="&amp;MAX('Demand Planning'!B3930:AA3930)*0.05)</f>
        <v>6</v>
      </c>
      <c r="L394" s="55">
        <f>IFERROR(STDEV('Demand Planning'!B3930:AA3930)/AVERAGE('Demand Planning'!B3930:AA3930),0)</f>
        <v>0.86600332057475349</v>
      </c>
      <c r="M394" s="56">
        <f>IFERROR((AVERAGE('Demand Planning'!T3930:AA3930)-AVERAGE('Demand Planning'!B3930:I3930))/AVERAGE('Demand Planning'!B3930:I3930),0)</f>
        <v>0.63888888888888884</v>
      </c>
      <c r="N394" s="53">
        <f>IFERROR(ROUND(1.28*STDEV('Demand Planning'!B3930:AA3930),0),0)</f>
        <v>41</v>
      </c>
      <c r="O394" s="57" t="str">
        <f t="shared" si="6"/>
        <v>WMA-4</v>
      </c>
      <c r="P394" s="53">
        <f>SUM('Demand Planning'!AB3930:AN3930)</f>
        <v>702</v>
      </c>
      <c r="Q394" s="58">
        <f>IFERROR('Demand Planning'!Y3936/J394,0)</f>
        <v>46.73991150107787</v>
      </c>
    </row>
    <row r="395" spans="1:17" ht="15" customHeight="1" x14ac:dyDescent="0.25">
      <c r="A395" s="59" t="str">
        <f>'Demand Planning'!A3938</f>
        <v>SHM00076</v>
      </c>
      <c r="B395" s="59" t="str">
        <f>'Demand Planning'!B3938</f>
        <v>DEFENDER, Let the Gainz Begin, 600 ml</v>
      </c>
      <c r="C395" s="60" t="str">
        <f>'Demand Planning'!C3938</f>
        <v>DRINKWARE I HOME</v>
      </c>
      <c r="D395" s="60" t="str">
        <f>'Demand Planning'!D3938</f>
        <v>03 BRONZE</v>
      </c>
      <c r="E395" s="61">
        <f>'Demand Planning'!Y3945</f>
        <v>94.65384615384616</v>
      </c>
      <c r="F395" s="61">
        <f>'Demand Planning'!Y3941</f>
        <v>0</v>
      </c>
      <c r="G395" s="61">
        <f>'Demand Planning'!Y3942</f>
        <v>0</v>
      </c>
      <c r="H395" s="61">
        <f>'Demand Planning'!Y3943</f>
        <v>0</v>
      </c>
      <c r="I395" s="53">
        <f>'Demand Planning'!W3946</f>
        <v>37.299999999999997</v>
      </c>
      <c r="J395" s="53">
        <f>'Demand Planning'!W3947</f>
        <v>32.322857142857146</v>
      </c>
      <c r="K395" s="54">
        <f>COUNTIF('Demand Planning'!B3940:AA3940,"&lt;="&amp;MAX('Demand Planning'!B3940:AA3940)*0.05)</f>
        <v>24</v>
      </c>
      <c r="L395" s="55">
        <f>IFERROR(STDEV('Demand Planning'!B3940:AA3940)/AVERAGE('Demand Planning'!B3940:AA3940),0)</f>
        <v>3.5904431538865365</v>
      </c>
      <c r="M395" s="56">
        <f>IFERROR((AVERAGE('Demand Planning'!T3940:AA3940)-AVERAGE('Demand Planning'!B3940:I3940))/AVERAGE('Demand Planning'!B3940:I3940),0)</f>
        <v>1.0994152046783625</v>
      </c>
      <c r="N395" s="53">
        <f>IFERROR(ROUND(1.28*STDEV('Demand Planning'!B3940:AA3940),0),0)</f>
        <v>435</v>
      </c>
      <c r="O395" s="57" t="str">
        <f t="shared" si="6"/>
        <v>WMA-4</v>
      </c>
      <c r="P395" s="53">
        <f>SUM('Demand Planning'!AB3940:AN3940)</f>
        <v>819</v>
      </c>
      <c r="Q395" s="58">
        <f>IFERROR('Demand Planning'!Y3946/J395,0)</f>
        <v>71.064262353045166</v>
      </c>
    </row>
    <row r="396" spans="1:17" ht="15" customHeight="1" x14ac:dyDescent="0.25">
      <c r="A396" s="50" t="str">
        <f>'Demand Planning'!A3948</f>
        <v>SCM04409</v>
      </c>
      <c r="B396" s="50" t="str">
        <f>'Demand Planning'!B3948</f>
        <v>Hydroflex 2kg vanilla</v>
      </c>
      <c r="C396" s="51" t="str">
        <f>'Demand Planning'!C3948</f>
        <v>PROTEINI</v>
      </c>
      <c r="D396" s="51" t="str">
        <f>'Demand Planning'!D3948</f>
        <v>03 BRONZE</v>
      </c>
      <c r="E396" s="52">
        <f>'Demand Planning'!Y3955</f>
        <v>4.2692307692307692</v>
      </c>
      <c r="F396" s="52">
        <f>'Demand Planning'!Y3951</f>
        <v>0</v>
      </c>
      <c r="G396" s="52">
        <f>'Demand Planning'!Y3952</f>
        <v>0</v>
      </c>
      <c r="H396" s="52">
        <f>'Demand Planning'!Y3953</f>
        <v>0</v>
      </c>
      <c r="I396" s="53">
        <f>'Demand Planning'!W3956</f>
        <v>2.9</v>
      </c>
      <c r="J396" s="53">
        <f>'Demand Planning'!W3957</f>
        <v>2.74</v>
      </c>
      <c r="K396" s="54">
        <f>COUNTIF('Demand Planning'!B3950:AA3950,"&lt;="&amp;MAX('Demand Planning'!B3950:AA3950)*0.05)</f>
        <v>9</v>
      </c>
      <c r="L396" s="55">
        <f>IFERROR(STDEV('Demand Planning'!B3950:AA3950)/AVERAGE('Demand Planning'!B3950:AA3950),0)</f>
        <v>1.5516955598511626</v>
      </c>
      <c r="M396" s="56">
        <f>IFERROR((AVERAGE('Demand Planning'!T3950:AA3950)-AVERAGE('Demand Planning'!B3950:I3950))/AVERAGE('Demand Planning'!B3950:I3950),0)</f>
        <v>-0.625</v>
      </c>
      <c r="N396" s="53">
        <f>IFERROR(ROUND(1.28*STDEV('Demand Planning'!B3950:AA3950),0),0)</f>
        <v>8</v>
      </c>
      <c r="O396" s="57" t="str">
        <f t="shared" si="6"/>
        <v>WMA-4</v>
      </c>
      <c r="P396" s="53">
        <f>SUM('Demand Planning'!AB3950:AN3950)</f>
        <v>39</v>
      </c>
      <c r="Q396" s="58">
        <f>IFERROR('Demand Planning'!Y3956/J396,0)</f>
        <v>42.700729927007295</v>
      </c>
    </row>
    <row r="397" spans="1:17" ht="15" customHeight="1" x14ac:dyDescent="0.25">
      <c r="A397" s="59" t="str">
        <f>'Demand Planning'!A3958</f>
        <v>SCM04332</v>
      </c>
      <c r="B397" s="59" t="str">
        <f>'Demand Planning'!B3958</f>
        <v>LCLT-1000 500ml wild berries</v>
      </c>
      <c r="C397" s="60" t="str">
        <f>'Demand Planning'!C3958</f>
        <v>SPORTSKA PREHRANA</v>
      </c>
      <c r="D397" s="60" t="str">
        <f>'Demand Planning'!D3958</f>
        <v>03 BRONZE</v>
      </c>
      <c r="E397" s="61">
        <f>'Demand Planning'!Y3965</f>
        <v>6.8076923076923075</v>
      </c>
      <c r="F397" s="61">
        <f>'Demand Planning'!Y3961</f>
        <v>0</v>
      </c>
      <c r="G397" s="61">
        <f>'Demand Planning'!Y3962</f>
        <v>0</v>
      </c>
      <c r="H397" s="61">
        <f>'Demand Planning'!Y3963</f>
        <v>0</v>
      </c>
      <c r="I397" s="53">
        <f>'Demand Planning'!W3966</f>
        <v>5.5</v>
      </c>
      <c r="J397" s="53">
        <f>'Demand Planning'!W3967</f>
        <v>5.8818181818181818</v>
      </c>
      <c r="K397" s="54">
        <f>COUNTIF('Demand Planning'!B3960:AA3960,"&lt;="&amp;MAX('Demand Planning'!B3960:AA3960)*0.05)</f>
        <v>2</v>
      </c>
      <c r="L397" s="55">
        <f>IFERROR(STDEV('Demand Planning'!B3960:AA3960)/AVERAGE('Demand Planning'!B3960:AA3960),0)</f>
        <v>0.69151249941764681</v>
      </c>
      <c r="M397" s="56">
        <f>IFERROR((AVERAGE('Demand Planning'!T3960:AA3960)-AVERAGE('Demand Planning'!B3960:I3960))/AVERAGE('Demand Planning'!B3960:I3960),0)</f>
        <v>-0.3493975903614458</v>
      </c>
      <c r="N397" s="53">
        <f>IFERROR(ROUND(1.28*STDEV('Demand Planning'!B3960:AA3960),0),0)</f>
        <v>6</v>
      </c>
      <c r="O397" s="57" t="str">
        <f t="shared" si="6"/>
        <v>WMA-4</v>
      </c>
      <c r="P397" s="53">
        <f>SUM('Demand Planning'!AB3960:AN3960)</f>
        <v>84</v>
      </c>
      <c r="Q397" s="58">
        <f>IFERROR('Demand Planning'!Y3966/J397,0)</f>
        <v>13.091190108191654</v>
      </c>
    </row>
    <row r="398" spans="1:17" ht="15" customHeight="1" x14ac:dyDescent="0.25">
      <c r="A398" s="50" t="str">
        <f>'Demand Planning'!A3968</f>
        <v>POL09923</v>
      </c>
      <c r="B398" s="50" t="str">
        <f>'Demand Planning'!B3968</f>
        <v>Protein pancake 65g unflavoured</v>
      </c>
      <c r="C398" s="51" t="str">
        <f>'Demand Planning'!C3968</f>
        <v>PROTEINI</v>
      </c>
      <c r="D398" s="51" t="str">
        <f>'Demand Planning'!D3968</f>
        <v>03 BRONZE</v>
      </c>
      <c r="E398" s="52">
        <f>'Demand Planning'!Y3975</f>
        <v>162.34615384615384</v>
      </c>
      <c r="F398" s="52">
        <f>'Demand Planning'!Y3971</f>
        <v>0</v>
      </c>
      <c r="G398" s="52">
        <f>'Demand Planning'!Y3972</f>
        <v>0</v>
      </c>
      <c r="H398" s="52">
        <f>'Demand Planning'!Y3973</f>
        <v>0</v>
      </c>
      <c r="I398" s="53">
        <f>'Demand Planning'!W3976</f>
        <v>183.1</v>
      </c>
      <c r="J398" s="53">
        <f>'Demand Planning'!W3977</f>
        <v>159.6</v>
      </c>
      <c r="K398" s="54">
        <f>COUNTIF('Demand Planning'!B3970:AA3970,"&lt;="&amp;MAX('Demand Planning'!B3970:AA3970)*0.05)</f>
        <v>1</v>
      </c>
      <c r="L398" s="55">
        <f>IFERROR(STDEV('Demand Planning'!B3970:AA3970)/AVERAGE('Demand Planning'!B3970:AA3970),0)</f>
        <v>1.0453435173779622</v>
      </c>
      <c r="M398" s="56">
        <f>IFERROR((AVERAGE('Demand Planning'!T3970:AA3970)-AVERAGE('Demand Planning'!B3970:I3970))/AVERAGE('Demand Planning'!B3970:I3970),0)</f>
        <v>0.87476808905380332</v>
      </c>
      <c r="N398" s="53">
        <f>IFERROR(ROUND(1.28*STDEV('Demand Planning'!B3970:AA3970),0),0)</f>
        <v>217</v>
      </c>
      <c r="O398" s="57" t="str">
        <f t="shared" si="6"/>
        <v>WMA-4</v>
      </c>
      <c r="P398" s="53">
        <f>SUM('Demand Planning'!AB3970:AN3970)</f>
        <v>2219</v>
      </c>
      <c r="Q398" s="58">
        <f>IFERROR('Demand Planning'!Y3976/J398,0)</f>
        <v>9.9498746867167931</v>
      </c>
    </row>
    <row r="399" spans="1:17" ht="15" customHeight="1" x14ac:dyDescent="0.25">
      <c r="A399" s="59" t="str">
        <f>'Demand Planning'!A3978</f>
        <v>SHM00073</v>
      </c>
      <c r="B399" s="59" t="str">
        <f>'Demand Planning'!B3978</f>
        <v>DEFENDER, Make Them Jealous, 600 ml</v>
      </c>
      <c r="C399" s="60" t="str">
        <f>'Demand Planning'!C3978</f>
        <v>DRINKWARE I HOME</v>
      </c>
      <c r="D399" s="60" t="str">
        <f>'Demand Planning'!D3978</f>
        <v>03 BRONZE</v>
      </c>
      <c r="E399" s="61">
        <f>'Demand Planning'!Y3985</f>
        <v>90.15384615384616</v>
      </c>
      <c r="F399" s="61">
        <f>'Demand Planning'!Y3981</f>
        <v>0</v>
      </c>
      <c r="G399" s="61">
        <f>'Demand Planning'!Y3982</f>
        <v>0</v>
      </c>
      <c r="H399" s="61">
        <f>'Demand Planning'!Y3983</f>
        <v>0</v>
      </c>
      <c r="I399" s="53">
        <f>'Demand Planning'!W3986</f>
        <v>22.8</v>
      </c>
      <c r="J399" s="53">
        <f>'Demand Planning'!W3987</f>
        <v>21.690526315789477</v>
      </c>
      <c r="K399" s="54">
        <f>COUNTIF('Demand Planning'!B3980:AA3980,"&lt;="&amp;MAX('Demand Planning'!B3980:AA3980)*0.05)</f>
        <v>24</v>
      </c>
      <c r="L399" s="55">
        <f>IFERROR(STDEV('Demand Planning'!B3980:AA3980)/AVERAGE('Demand Planning'!B3980:AA3980),0)</f>
        <v>3.8384669801197338</v>
      </c>
      <c r="M399" s="56">
        <f>IFERROR((AVERAGE('Demand Planning'!T3980:AA3980)-AVERAGE('Demand Planning'!B3980:I3980))/AVERAGE('Demand Planning'!B3980:I3980),0)</f>
        <v>0.70629370629370625</v>
      </c>
      <c r="N399" s="53">
        <f>IFERROR(ROUND(1.28*STDEV('Demand Planning'!B3980:AA3980),0),0)</f>
        <v>443</v>
      </c>
      <c r="O399" s="57" t="str">
        <f t="shared" si="6"/>
        <v>WMA-4</v>
      </c>
      <c r="P399" s="53">
        <f>SUM('Demand Planning'!AB3980:AN3980)</f>
        <v>299</v>
      </c>
      <c r="Q399" s="58">
        <f>IFERROR('Demand Planning'!Y3986/J399,0)</f>
        <v>79.89663204891778</v>
      </c>
    </row>
    <row r="400" spans="1:17" ht="15" customHeight="1" x14ac:dyDescent="0.25">
      <c r="A400" s="50" t="str">
        <f>'Demand Planning'!A3988</f>
        <v>ATC06506</v>
      </c>
      <c r="B400" s="50" t="str">
        <f>'Demand Planning'!B3988</f>
        <v>Deep Tissue Foam Roller ORANGE</v>
      </c>
      <c r="C400" s="51" t="str">
        <f>'Demand Planning'!C3988</f>
        <v>FITNESS OPREMA</v>
      </c>
      <c r="D400" s="51" t="str">
        <f>'Demand Planning'!D3988</f>
        <v>03 BRONZE</v>
      </c>
      <c r="E400" s="52">
        <f>'Demand Planning'!Y3995</f>
        <v>6.1538461538461542</v>
      </c>
      <c r="F400" s="52">
        <f>'Demand Planning'!Y3991</f>
        <v>0</v>
      </c>
      <c r="G400" s="52">
        <f>'Demand Planning'!Y3992</f>
        <v>0</v>
      </c>
      <c r="H400" s="52">
        <f>'Demand Planning'!Y3993</f>
        <v>0</v>
      </c>
      <c r="I400" s="53">
        <f>'Demand Planning'!W3996</f>
        <v>6.5</v>
      </c>
      <c r="J400" s="53">
        <f>'Demand Planning'!W3997</f>
        <v>5.9909090909090912</v>
      </c>
      <c r="K400" s="54">
        <f>COUNTIF('Demand Planning'!B3990:AA3990,"&lt;="&amp;MAX('Demand Planning'!B3990:AA3990)*0.05)</f>
        <v>1</v>
      </c>
      <c r="L400" s="55">
        <f>IFERROR(STDEV('Demand Planning'!B3990:AA3990)/AVERAGE('Demand Planning'!B3990:AA3990),0)</f>
        <v>0.5771698190307597</v>
      </c>
      <c r="M400" s="56">
        <f>IFERROR((AVERAGE('Demand Planning'!T3990:AA3990)-AVERAGE('Demand Planning'!B3990:I3990))/AVERAGE('Demand Planning'!B3990:I3990),0)</f>
        <v>-0.3235294117647059</v>
      </c>
      <c r="N400" s="53">
        <f>IFERROR(ROUND(1.28*STDEV('Demand Planning'!B3990:AA3990),0),0)</f>
        <v>5</v>
      </c>
      <c r="O400" s="57" t="str">
        <f t="shared" si="6"/>
        <v>WMA-4</v>
      </c>
      <c r="P400" s="53">
        <f>SUM('Demand Planning'!AB3990:AN3990)</f>
        <v>78</v>
      </c>
      <c r="Q400" s="58">
        <f>IFERROR('Demand Planning'!Y3996/J400,0)</f>
        <v>9.5144157814871004</v>
      </c>
    </row>
    <row r="401" spans="1:17" ht="15" customHeight="1" x14ac:dyDescent="0.25">
      <c r="A401" s="59" t="str">
        <f>'Demand Planning'!A3998</f>
        <v>POL09776</v>
      </c>
      <c r="B401" s="59" t="str">
        <f>'Demand Planning'!B3998</f>
        <v>Polleo Instant Oats 2,5kg</v>
      </c>
      <c r="C401" s="60" t="str">
        <f>'Demand Planning'!C3998</f>
        <v>BIO I SUPERFOODS</v>
      </c>
      <c r="D401" s="60" t="str">
        <f>'Demand Planning'!D3998</f>
        <v>03 BRONZE</v>
      </c>
      <c r="E401" s="61">
        <f>'Demand Planning'!Y4005</f>
        <v>13.115384615384615</v>
      </c>
      <c r="F401" s="61">
        <f>'Demand Planning'!Y4001</f>
        <v>0</v>
      </c>
      <c r="G401" s="61">
        <f>'Demand Planning'!Y4002</f>
        <v>0</v>
      </c>
      <c r="H401" s="61">
        <f>'Demand Planning'!Y4003</f>
        <v>0</v>
      </c>
      <c r="I401" s="53">
        <f>'Demand Planning'!W4006</f>
        <v>17</v>
      </c>
      <c r="J401" s="53">
        <f>'Demand Planning'!W4007</f>
        <v>15.705263157894738</v>
      </c>
      <c r="K401" s="54">
        <f>COUNTIF('Demand Planning'!B4000:AA4000,"&lt;="&amp;MAX('Demand Planning'!B4000:AA4000)*0.05)</f>
        <v>0</v>
      </c>
      <c r="L401" s="55">
        <f>IFERROR(STDEV('Demand Planning'!B4000:AA4000)/AVERAGE('Demand Planning'!B4000:AA4000),0)</f>
        <v>0.41163244196122734</v>
      </c>
      <c r="M401" s="56">
        <f>IFERROR((AVERAGE('Demand Planning'!T4000:AA4000)-AVERAGE('Demand Planning'!B4000:I4000))/AVERAGE('Demand Planning'!B4000:I4000),0)</f>
        <v>0.23809523809523808</v>
      </c>
      <c r="N401" s="53">
        <f>IFERROR(ROUND(1.28*STDEV('Demand Planning'!B4000:AA4000),0),0)</f>
        <v>7</v>
      </c>
      <c r="O401" s="57" t="str">
        <f t="shared" si="6"/>
        <v>Hybrid</v>
      </c>
      <c r="P401" s="53">
        <f>SUM('Demand Planning'!AB4000:AN4000)</f>
        <v>221</v>
      </c>
      <c r="Q401" s="58">
        <f>IFERROR('Demand Planning'!Y4006/J401,0)</f>
        <v>1.8465147453083108</v>
      </c>
    </row>
    <row r="402" spans="1:17" ht="15" customHeight="1" x14ac:dyDescent="0.25">
      <c r="A402" s="50" t="str">
        <f>'Demand Planning'!A4008</f>
        <v>SCM04326</v>
      </c>
      <c r="B402" s="50" t="str">
        <f>'Demand Planning'!B4008</f>
        <v>Nitromax 4kg chocolate</v>
      </c>
      <c r="C402" s="51" t="str">
        <f>'Demand Planning'!C4008</f>
        <v>SPORTSKA PREHRANA</v>
      </c>
      <c r="D402" s="51" t="str">
        <f>'Demand Planning'!D4008</f>
        <v>03 BRONZE</v>
      </c>
      <c r="E402" s="52">
        <f>'Demand Planning'!Y4015</f>
        <v>3.3846153846153846</v>
      </c>
      <c r="F402" s="52">
        <f>'Demand Planning'!Y4011</f>
        <v>0</v>
      </c>
      <c r="G402" s="52">
        <f>'Demand Planning'!Y4012</f>
        <v>0</v>
      </c>
      <c r="H402" s="52">
        <f>'Demand Planning'!Y4013</f>
        <v>0</v>
      </c>
      <c r="I402" s="53">
        <f>'Demand Planning'!W4016</f>
        <v>2.8</v>
      </c>
      <c r="J402" s="53">
        <f>'Demand Planning'!W4017</f>
        <v>2.7311627906976743</v>
      </c>
      <c r="K402" s="54">
        <f>COUNTIF('Demand Planning'!B4010:AA4010,"&lt;="&amp;MAX('Demand Planning'!B4010:AA4010)*0.05)</f>
        <v>7</v>
      </c>
      <c r="L402" s="55">
        <f>IFERROR(STDEV('Demand Planning'!B4010:AA4010)/AVERAGE('Demand Planning'!B4010:AA4010),0)</f>
        <v>1.1790877549547776</v>
      </c>
      <c r="M402" s="56">
        <f>IFERROR((AVERAGE('Demand Planning'!T4010:AA4010)-AVERAGE('Demand Planning'!B4010:I4010))/AVERAGE('Demand Planning'!B4010:I4010),0)</f>
        <v>-0.58490566037735847</v>
      </c>
      <c r="N402" s="53">
        <f>IFERROR(ROUND(1.28*STDEV('Demand Planning'!B4010:AA4010),0),0)</f>
        <v>5</v>
      </c>
      <c r="O402" s="57" t="str">
        <f t="shared" si="6"/>
        <v>WMA-4</v>
      </c>
      <c r="P402" s="53">
        <f>SUM('Demand Planning'!AB4010:AN4010)</f>
        <v>39</v>
      </c>
      <c r="Q402" s="58">
        <f>IFERROR('Demand Planning'!Y4016/J402,0)</f>
        <v>19.771798365122617</v>
      </c>
    </row>
    <row r="403" spans="1:17" ht="15" customHeight="1" x14ac:dyDescent="0.25">
      <c r="A403" s="59" t="str">
        <f>'Demand Planning'!A4018</f>
        <v>ON00538</v>
      </c>
      <c r="B403" s="59" t="str">
        <f>'Demand Planning'!B4018</f>
        <v>ON PLATINUM PWO FRUIT PUNCH 420G</v>
      </c>
      <c r="C403" s="60" t="str">
        <f>'Demand Planning'!C4018</f>
        <v>SPORTSKA PREHRANA</v>
      </c>
      <c r="D403" s="60" t="str">
        <f>'Demand Planning'!D4018</f>
        <v>03 BRONZE</v>
      </c>
      <c r="E403" s="61">
        <f>'Demand Planning'!Y4025</f>
        <v>6.4230769230769234</v>
      </c>
      <c r="F403" s="61">
        <f>'Demand Planning'!Y4021</f>
        <v>0</v>
      </c>
      <c r="G403" s="61">
        <f>'Demand Planning'!Y4022</f>
        <v>0</v>
      </c>
      <c r="H403" s="61">
        <f>'Demand Planning'!Y4023</f>
        <v>0</v>
      </c>
      <c r="I403" s="53">
        <f>'Demand Planning'!W4026</f>
        <v>4.8</v>
      </c>
      <c r="J403" s="53">
        <f>'Demand Planning'!W4027</f>
        <v>4.7428571428571429</v>
      </c>
      <c r="K403" s="54">
        <f>COUNTIF('Demand Planning'!B4020:AA4020,"&lt;="&amp;MAX('Demand Planning'!B4020:AA4020)*0.05)</f>
        <v>1</v>
      </c>
      <c r="L403" s="55">
        <f>IFERROR(STDEV('Demand Planning'!B4020:AA4020)/AVERAGE('Demand Planning'!B4020:AA4020),0)</f>
        <v>1.1442197201468938</v>
      </c>
      <c r="M403" s="56">
        <f>IFERROR((AVERAGE('Demand Planning'!T4020:AA4020)-AVERAGE('Demand Planning'!B4020:I4020))/AVERAGE('Demand Planning'!B4020:I4020),0)</f>
        <v>-0.54285714285714282</v>
      </c>
      <c r="N403" s="53">
        <f>IFERROR(ROUND(1.28*STDEV('Demand Planning'!B4020:AA4020),0),0)</f>
        <v>9</v>
      </c>
      <c r="O403" s="57" t="str">
        <f t="shared" si="6"/>
        <v>WMA-4</v>
      </c>
      <c r="P403" s="53">
        <f>SUM('Demand Planning'!AB4020:AN4020)</f>
        <v>65</v>
      </c>
      <c r="Q403" s="58">
        <f>IFERROR('Demand Planning'!Y4026/J403,0)</f>
        <v>15.180722891566266</v>
      </c>
    </row>
    <row r="404" spans="1:17" ht="15" customHeight="1" x14ac:dyDescent="0.25">
      <c r="A404" s="50" t="str">
        <f>'Demand Planning'!A4028</f>
        <v>POL12852</v>
      </c>
      <c r="B404" s="50" t="str">
        <f>'Demand Planning'!B4028</f>
        <v>Polleo Premium HydroX Whey 1,8kg Vanilla Raspberry</v>
      </c>
      <c r="C404" s="51" t="str">
        <f>'Demand Planning'!C4028</f>
        <v>PROTEINI</v>
      </c>
      <c r="D404" s="51" t="str">
        <f>'Demand Planning'!D4028</f>
        <v>03 BRONZE</v>
      </c>
      <c r="E404" s="52">
        <f>'Demand Planning'!Y4035</f>
        <v>16.653846153846153</v>
      </c>
      <c r="F404" s="52">
        <f>'Demand Planning'!Y4031</f>
        <v>0</v>
      </c>
      <c r="G404" s="52">
        <f>'Demand Planning'!Y4032</f>
        <v>0</v>
      </c>
      <c r="H404" s="52">
        <f>'Demand Planning'!Y4033</f>
        <v>0</v>
      </c>
      <c r="I404" s="53">
        <f>'Demand Planning'!W4036</f>
        <v>22.6</v>
      </c>
      <c r="J404" s="53">
        <f>'Demand Planning'!W4037</f>
        <v>20.11</v>
      </c>
      <c r="K404" s="54">
        <f>COUNTIF('Demand Planning'!B4030:AA4030,"&lt;="&amp;MAX('Demand Planning'!B4030:AA4030)*0.05)</f>
        <v>0</v>
      </c>
      <c r="L404" s="55">
        <f>IFERROR(STDEV('Demand Planning'!B4030:AA4030)/AVERAGE('Demand Planning'!B4030:AA4030),0)</f>
        <v>0.50807516264993657</v>
      </c>
      <c r="M404" s="56">
        <f>IFERROR((AVERAGE('Demand Planning'!T4030:AA4030)-AVERAGE('Demand Planning'!B4030:I4030))/AVERAGE('Demand Planning'!B4030:I4030),0)</f>
        <v>0.34482758620689657</v>
      </c>
      <c r="N404" s="53">
        <f>IFERROR(ROUND(1.28*STDEV('Demand Planning'!B4030:AA4030),0),0)</f>
        <v>11</v>
      </c>
      <c r="O404" s="57" t="str">
        <f t="shared" si="6"/>
        <v>WMA-4</v>
      </c>
      <c r="P404" s="53">
        <f>SUM('Demand Planning'!AB4030:AN4030)</f>
        <v>369</v>
      </c>
      <c r="Q404" s="58">
        <f>IFERROR('Demand Planning'!Y4036/J404,0)</f>
        <v>16.708105420188961</v>
      </c>
    </row>
    <row r="405" spans="1:17" ht="15" customHeight="1" x14ac:dyDescent="0.25">
      <c r="A405" s="59" t="str">
        <f>'Demand Planning'!A4038</f>
        <v>ATC06623</v>
      </c>
      <c r="B405" s="59" t="str">
        <f>'Demand Planning'!B4038</f>
        <v>Deep Tissue Foam Roller BLACK</v>
      </c>
      <c r="C405" s="60" t="str">
        <f>'Demand Planning'!C4038</f>
        <v>FITNESS OPREMA</v>
      </c>
      <c r="D405" s="60" t="str">
        <f>'Demand Planning'!D4038</f>
        <v>03 BRONZE</v>
      </c>
      <c r="E405" s="61">
        <f>'Demand Planning'!Y4045</f>
        <v>5.5384615384615383</v>
      </c>
      <c r="F405" s="61">
        <f>'Demand Planning'!Y4041</f>
        <v>0</v>
      </c>
      <c r="G405" s="61">
        <f>'Demand Planning'!Y4042</f>
        <v>0</v>
      </c>
      <c r="H405" s="61">
        <f>'Demand Planning'!Y4043</f>
        <v>0</v>
      </c>
      <c r="I405" s="53">
        <f>'Demand Planning'!W4046</f>
        <v>4.9124999999999996</v>
      </c>
      <c r="J405" s="53">
        <f>'Demand Planning'!W4047</f>
        <v>5.2141666666666673</v>
      </c>
      <c r="K405" s="54">
        <f>COUNTIF('Demand Planning'!B4040:AA4040,"&lt;="&amp;MAX('Demand Planning'!B4040:AA4040)*0.05)</f>
        <v>1</v>
      </c>
      <c r="L405" s="55">
        <f>IFERROR(STDEV('Demand Planning'!B4040:AA4040)/AVERAGE('Demand Planning'!B4040:AA4040),0)</f>
        <v>0.60904955301247155</v>
      </c>
      <c r="M405" s="56">
        <f>IFERROR((AVERAGE('Demand Planning'!T4040:AA4040)-AVERAGE('Demand Planning'!B4040:I4040))/AVERAGE('Demand Planning'!B4040:I4040),0)</f>
        <v>1.1200000000000001</v>
      </c>
      <c r="N405" s="53">
        <f>IFERROR(ROUND(1.28*STDEV('Demand Planning'!B4040:AA4040),0),0)</f>
        <v>4</v>
      </c>
      <c r="O405" s="57" t="str">
        <f t="shared" si="6"/>
        <v>WMA-4</v>
      </c>
      <c r="P405" s="53">
        <f>SUM('Demand Planning'!AB4040:AN4040)</f>
        <v>78</v>
      </c>
      <c r="Q405" s="58">
        <f>IFERROR('Demand Planning'!Y4046/J405,0)</f>
        <v>0</v>
      </c>
    </row>
    <row r="406" spans="1:17" ht="15" customHeight="1" x14ac:dyDescent="0.25">
      <c r="A406" s="50" t="str">
        <f>'Demand Planning'!A4048</f>
        <v>POL12864</v>
      </c>
      <c r="B406" s="50" t="str">
        <f>'Demand Planning'!B4048</f>
        <v>Polleo L-Arginine 250 g</v>
      </c>
      <c r="C406" s="51" t="str">
        <f>'Demand Planning'!C4048</f>
        <v>SPORTSKA PREHRANA</v>
      </c>
      <c r="D406" s="51" t="str">
        <f>'Demand Planning'!D4048</f>
        <v>03 BRONZE</v>
      </c>
      <c r="E406" s="52">
        <f>'Demand Planning'!Y4055</f>
        <v>16.615384615384617</v>
      </c>
      <c r="F406" s="52">
        <f>'Demand Planning'!Y4051</f>
        <v>0</v>
      </c>
      <c r="G406" s="52">
        <f>'Demand Planning'!Y4052</f>
        <v>0</v>
      </c>
      <c r="H406" s="52">
        <f>'Demand Planning'!Y4053</f>
        <v>0</v>
      </c>
      <c r="I406" s="53">
        <f>'Demand Planning'!W4056</f>
        <v>17.600000000000001</v>
      </c>
      <c r="J406" s="53">
        <f>'Demand Planning'!W4057</f>
        <v>17.026666666666667</v>
      </c>
      <c r="K406" s="54">
        <f>COUNTIF('Demand Planning'!B4050:AA4050,"&lt;="&amp;MAX('Demand Planning'!B4050:AA4050)*0.05)</f>
        <v>2</v>
      </c>
      <c r="L406" s="55">
        <f>IFERROR(STDEV('Demand Planning'!B4050:AA4050)/AVERAGE('Demand Planning'!B4050:AA4050),0)</f>
        <v>0.62199621115735215</v>
      </c>
      <c r="M406" s="56">
        <f>IFERROR((AVERAGE('Demand Planning'!T4050:AA4050)-AVERAGE('Demand Planning'!B4050:I4050))/AVERAGE('Demand Planning'!B4050:I4050),0)</f>
        <v>0.35483870967741937</v>
      </c>
      <c r="N406" s="53">
        <f>IFERROR(ROUND(1.28*STDEV('Demand Planning'!B4050:AA4050),0),0)</f>
        <v>13</v>
      </c>
      <c r="O406" s="57" t="str">
        <f t="shared" si="6"/>
        <v>WMA-4</v>
      </c>
      <c r="P406" s="53">
        <f>SUM('Demand Planning'!AB4050:AN4050)</f>
        <v>214</v>
      </c>
      <c r="Q406" s="58">
        <f>IFERROR('Demand Planning'!Y4056/J406,0)</f>
        <v>21.319498825371966</v>
      </c>
    </row>
    <row r="407" spans="1:17" ht="15" customHeight="1" x14ac:dyDescent="0.25">
      <c r="A407" s="59" t="str">
        <f>'Demand Planning'!A4058</f>
        <v>GAR04841</v>
      </c>
      <c r="B407" s="59" t="str">
        <f>'Demand Planning'!B4058</f>
        <v>Fenix 8 Pro 47 mm LTE AMOLED Sapphire Carbon Gray Tit. Black Strap</v>
      </c>
      <c r="C407" s="60" t="str">
        <f>'Demand Planning'!C4058</f>
        <v>GADGETI</v>
      </c>
      <c r="D407" s="60" t="str">
        <f>'Demand Planning'!D4058</f>
        <v>03 BRONZE</v>
      </c>
      <c r="E407" s="61">
        <f>'Demand Planning'!Y4065</f>
        <v>0.69230769230769229</v>
      </c>
      <c r="F407" s="61">
        <f>'Demand Planning'!Y4061</f>
        <v>0</v>
      </c>
      <c r="G407" s="61">
        <f>'Demand Planning'!Y4062</f>
        <v>0</v>
      </c>
      <c r="H407" s="61">
        <f>'Demand Planning'!Y4063</f>
        <v>0</v>
      </c>
      <c r="I407" s="53">
        <f>'Demand Planning'!W4066</f>
        <v>0</v>
      </c>
      <c r="J407" s="53">
        <f>'Demand Planning'!W4067</f>
        <v>0.21666666666666667</v>
      </c>
      <c r="K407" s="54">
        <f>COUNTIF('Demand Planning'!B4060:AA4060,"&lt;="&amp;MAX('Demand Planning'!B4060:AA4060)*0.05)</f>
        <v>16</v>
      </c>
      <c r="L407" s="55">
        <f>IFERROR(STDEV('Demand Planning'!B4060:AA4060)/AVERAGE('Demand Planning'!B4060:AA4060),0)</f>
        <v>1.6730249088638856</v>
      </c>
      <c r="M407" s="56">
        <f>IFERROR((AVERAGE('Demand Planning'!T4060:AA4060)-AVERAGE('Demand Planning'!B4060:I4060))/AVERAGE('Demand Planning'!B4060:I4060),0)</f>
        <v>-1</v>
      </c>
      <c r="N407" s="53">
        <f>IFERROR(ROUND(1.28*STDEV('Demand Planning'!B4060:AA4060),0),0)</f>
        <v>1</v>
      </c>
      <c r="O407" s="57" t="str">
        <f t="shared" si="6"/>
        <v>WMA-4</v>
      </c>
      <c r="P407" s="53">
        <f>SUM('Demand Planning'!AB4060:AN4060)</f>
        <v>0</v>
      </c>
      <c r="Q407" s="58">
        <f>IFERROR('Demand Planning'!Y4066/J407,0)</f>
        <v>0</v>
      </c>
    </row>
    <row r="408" spans="1:17" ht="15" customHeight="1" x14ac:dyDescent="0.25">
      <c r="A408" s="50" t="str">
        <f>'Demand Planning'!A4068</f>
        <v>ZOE12300</v>
      </c>
      <c r="B408" s="50" t="str">
        <f>'Demand Planning'!B4068</f>
        <v>Prostirka My precious premium ECO Yoga black ZOE</v>
      </c>
      <c r="C408" s="51" t="str">
        <f>'Demand Planning'!C4068</f>
        <v>FITNESS OPREMA</v>
      </c>
      <c r="D408" s="51" t="str">
        <f>'Demand Planning'!D4068</f>
        <v>03 BRONZE</v>
      </c>
      <c r="E408" s="52">
        <f>'Demand Planning'!Y4075</f>
        <v>6.9615384615384617</v>
      </c>
      <c r="F408" s="52">
        <f>'Demand Planning'!Y4071</f>
        <v>0</v>
      </c>
      <c r="G408" s="52">
        <f>'Demand Planning'!Y4072</f>
        <v>0</v>
      </c>
      <c r="H408" s="52">
        <f>'Demand Planning'!Y4073</f>
        <v>0</v>
      </c>
      <c r="I408" s="53">
        <f>'Demand Planning'!W4076</f>
        <v>3.8</v>
      </c>
      <c r="J408" s="53">
        <f>'Demand Planning'!W4077</f>
        <v>3.9642105263157892</v>
      </c>
      <c r="K408" s="54">
        <f>COUNTIF('Demand Planning'!B4070:AA4070,"&lt;="&amp;MAX('Demand Planning'!B4070:AA4070)*0.05)</f>
        <v>3</v>
      </c>
      <c r="L408" s="55">
        <f>IFERROR(STDEV('Demand Planning'!B4070:AA4070)/AVERAGE('Demand Planning'!B4070:AA4070),0)</f>
        <v>1.1343379688234114</v>
      </c>
      <c r="M408" s="56">
        <f>IFERROR((AVERAGE('Demand Planning'!T4070:AA4070)-AVERAGE('Demand Planning'!B4070:I4070))/AVERAGE('Demand Planning'!B4070:I4070),0)</f>
        <v>0.57499999999999996</v>
      </c>
      <c r="N408" s="53">
        <f>IFERROR(ROUND(1.28*STDEV('Demand Planning'!B4070:AA4070),0),0)</f>
        <v>10</v>
      </c>
      <c r="O408" s="57" t="str">
        <f t="shared" si="6"/>
        <v>WMA-4</v>
      </c>
      <c r="P408" s="53">
        <f>SUM('Demand Planning'!AB4070:AN4070)</f>
        <v>52</v>
      </c>
      <c r="Q408" s="58">
        <f>IFERROR('Demand Planning'!Y4076/J408,0)</f>
        <v>80.21773765268189</v>
      </c>
    </row>
    <row r="409" spans="1:17" ht="15" customHeight="1" x14ac:dyDescent="0.25">
      <c r="A409" s="59" t="str">
        <f>'Demand Planning'!A4078</f>
        <v>SCM04392</v>
      </c>
      <c r="B409" s="59" t="str">
        <f>'Demand Planning'!B4078</f>
        <v>100R Whey - 2 kg Vanilla-Blueberry</v>
      </c>
      <c r="C409" s="60" t="str">
        <f>'Demand Planning'!C4078</f>
        <v>PROTEINI</v>
      </c>
      <c r="D409" s="60" t="str">
        <f>'Demand Planning'!D4078</f>
        <v>03 BRONZE</v>
      </c>
      <c r="E409" s="61">
        <f>'Demand Planning'!Y4085</f>
        <v>4.3461538461538458</v>
      </c>
      <c r="F409" s="61">
        <f>'Demand Planning'!Y4081</f>
        <v>0</v>
      </c>
      <c r="G409" s="61">
        <f>'Demand Planning'!Y4082</f>
        <v>0</v>
      </c>
      <c r="H409" s="61">
        <f>'Demand Planning'!Y4083</f>
        <v>0</v>
      </c>
      <c r="I409" s="53">
        <f>'Demand Planning'!W4086</f>
        <v>3.4</v>
      </c>
      <c r="J409" s="53">
        <f>'Demand Planning'!W4087</f>
        <v>3.4553846153846157</v>
      </c>
      <c r="K409" s="54">
        <f>COUNTIF('Demand Planning'!B4080:AA4080,"&lt;="&amp;MAX('Demand Planning'!B4080:AA4080)*0.05)</f>
        <v>3</v>
      </c>
      <c r="L409" s="55">
        <f>IFERROR(STDEV('Demand Planning'!B4080:AA4080)/AVERAGE('Demand Planning'!B4080:AA4080),0)</f>
        <v>0.97605765329924143</v>
      </c>
      <c r="M409" s="56">
        <f>IFERROR((AVERAGE('Demand Planning'!T4080:AA4080)-AVERAGE('Demand Planning'!B4080:I4080))/AVERAGE('Demand Planning'!B4080:I4080),0)</f>
        <v>-0.59615384615384615</v>
      </c>
      <c r="N409" s="53">
        <f>IFERROR(ROUND(1.28*STDEV('Demand Planning'!B4080:AA4080),0),0)</f>
        <v>5</v>
      </c>
      <c r="O409" s="57" t="str">
        <f t="shared" si="6"/>
        <v>WMA-4</v>
      </c>
      <c r="P409" s="53">
        <f>SUM('Demand Planning'!AB4080:AN4080)</f>
        <v>40</v>
      </c>
      <c r="Q409" s="58">
        <f>IFERROR('Demand Planning'!Y4086/J409,0)</f>
        <v>16.785396260017809</v>
      </c>
    </row>
    <row r="410" spans="1:17" ht="15" customHeight="1" x14ac:dyDescent="0.25">
      <c r="A410" s="50" t="str">
        <f>'Demand Planning'!A4088</f>
        <v>GAR04845</v>
      </c>
      <c r="B410" s="50" t="str">
        <f>'Demand Planning'!B4088</f>
        <v>Venu 4 41mm Beige Lunar Gold Bone</v>
      </c>
      <c r="C410" s="51" t="str">
        <f>'Demand Planning'!C4088</f>
        <v>GADGETI</v>
      </c>
      <c r="D410" s="51" t="str">
        <f>'Demand Planning'!D4088</f>
        <v>03 BRONZE</v>
      </c>
      <c r="E410" s="52">
        <f>'Demand Planning'!Y4095</f>
        <v>1.4230769230769231</v>
      </c>
      <c r="F410" s="52">
        <f>'Demand Planning'!Y4091</f>
        <v>0</v>
      </c>
      <c r="G410" s="52">
        <f>'Demand Planning'!Y4092</f>
        <v>0</v>
      </c>
      <c r="H410" s="52">
        <f>'Demand Planning'!Y4093</f>
        <v>0</v>
      </c>
      <c r="I410" s="53">
        <f>'Demand Planning'!W4096</f>
        <v>0</v>
      </c>
      <c r="J410" s="53">
        <f>'Demand Planning'!W4097</f>
        <v>0.51666666666666672</v>
      </c>
      <c r="K410" s="54">
        <f>COUNTIF('Demand Planning'!B4090:AA4090,"&lt;="&amp;MAX('Demand Planning'!B4090:AA4090)*0.05)</f>
        <v>13</v>
      </c>
      <c r="L410" s="55">
        <f>IFERROR(STDEV('Demand Planning'!B4090:AA4090)/AVERAGE('Demand Planning'!B4090:AA4090),0)</f>
        <v>1.3209775692627228</v>
      </c>
      <c r="M410" s="56">
        <f>IFERROR((AVERAGE('Demand Planning'!T4090:AA4090)-AVERAGE('Demand Planning'!B4090:I4090))/AVERAGE('Demand Planning'!B4090:I4090),0)</f>
        <v>-0.84615384615384615</v>
      </c>
      <c r="N410" s="53">
        <f>IFERROR(ROUND(1.28*STDEV('Demand Planning'!B4090:AA4090),0),0)</f>
        <v>2</v>
      </c>
      <c r="O410" s="57" t="str">
        <f t="shared" si="6"/>
        <v>WMA-4</v>
      </c>
      <c r="P410" s="53">
        <f>SUM('Demand Planning'!AB4090:AN4090)</f>
        <v>13</v>
      </c>
      <c r="Q410" s="58">
        <f>IFERROR('Demand Planning'!Y4096/J410,0)</f>
        <v>0</v>
      </c>
    </row>
    <row r="411" spans="1:17" ht="15" customHeight="1" x14ac:dyDescent="0.25">
      <c r="A411" s="59" t="str">
        <f>'Demand Planning'!A4098</f>
        <v>SCM04335</v>
      </c>
      <c r="B411" s="59" t="str">
        <f>'Demand Planning'!B4098</f>
        <v>MassRage 500g</v>
      </c>
      <c r="C411" s="60" t="str">
        <f>'Demand Planning'!C4098</f>
        <v>SPORTSKA PREHRANA</v>
      </c>
      <c r="D411" s="60" t="str">
        <f>'Demand Planning'!D4098</f>
        <v>03 BRONZE</v>
      </c>
      <c r="E411" s="61">
        <f>'Demand Planning'!Y4105</f>
        <v>3.2692307692307692</v>
      </c>
      <c r="F411" s="61">
        <f>'Demand Planning'!Y4101</f>
        <v>0</v>
      </c>
      <c r="G411" s="61">
        <f>'Demand Planning'!Y4102</f>
        <v>0</v>
      </c>
      <c r="H411" s="61">
        <f>'Demand Planning'!Y4103</f>
        <v>0</v>
      </c>
      <c r="I411" s="53">
        <f>'Demand Planning'!W4106</f>
        <v>2.85</v>
      </c>
      <c r="J411" s="53">
        <f>'Demand Planning'!W4107</f>
        <v>2.8612195121951221</v>
      </c>
      <c r="K411" s="54">
        <f>COUNTIF('Demand Planning'!B4100:AA4100,"&lt;="&amp;MAX('Demand Planning'!B4100:AA4100)*0.05)</f>
        <v>3</v>
      </c>
      <c r="L411" s="55">
        <f>IFERROR(STDEV('Demand Planning'!B4100:AA4100)/AVERAGE('Demand Planning'!B4100:AA4100),0)</f>
        <v>0.85890410580912857</v>
      </c>
      <c r="M411" s="56">
        <f>IFERROR((AVERAGE('Demand Planning'!T4100:AA4100)-AVERAGE('Demand Planning'!B4100:I4100))/AVERAGE('Demand Planning'!B4100:I4100),0)</f>
        <v>-0.36363636363636365</v>
      </c>
      <c r="N411" s="53">
        <f>IFERROR(ROUND(1.28*STDEV('Demand Planning'!B4100:AA4100),0),0)</f>
        <v>4</v>
      </c>
      <c r="O411" s="57" t="str">
        <f t="shared" si="6"/>
        <v>WMA-4</v>
      </c>
      <c r="P411" s="53">
        <f>SUM('Demand Planning'!AB4100:AN4100)</f>
        <v>39</v>
      </c>
      <c r="Q411" s="58">
        <f>IFERROR('Demand Planning'!Y4106/J411,0)</f>
        <v>16.077060779132214</v>
      </c>
    </row>
    <row r="412" spans="1:17" ht="15" customHeight="1" x14ac:dyDescent="0.25">
      <c r="A412" s="50" t="str">
        <f>'Demand Planning'!A4108</f>
        <v>FIT05845</v>
      </c>
      <c r="B412" s="50" t="str">
        <f>'Demand Planning'!B4108</f>
        <v>Bučica gumirana heksagonalna 15 kg</v>
      </c>
      <c r="C412" s="51" t="str">
        <f>'Demand Planning'!C4108</f>
        <v>FITNESS OPREMA</v>
      </c>
      <c r="D412" s="51" t="str">
        <f>'Demand Planning'!D4108</f>
        <v>03 BRONZE</v>
      </c>
      <c r="E412" s="52">
        <f>'Demand Planning'!Y4115</f>
        <v>3.2307692307692308</v>
      </c>
      <c r="F412" s="52">
        <f>'Demand Planning'!Y4111</f>
        <v>0</v>
      </c>
      <c r="G412" s="52">
        <f>'Demand Planning'!Y4112</f>
        <v>0</v>
      </c>
      <c r="H412" s="52">
        <f>'Demand Planning'!Y4113</f>
        <v>0</v>
      </c>
      <c r="I412" s="53">
        <f>'Demand Planning'!W4116</f>
        <v>1.125</v>
      </c>
      <c r="J412" s="53">
        <f>'Demand Planning'!W4117</f>
        <v>1.744387755102041</v>
      </c>
      <c r="K412" s="54">
        <f>COUNTIF('Demand Planning'!B4110:AA4110,"&lt;="&amp;MAX('Demand Planning'!B4110:AA4110)*0.05)</f>
        <v>12</v>
      </c>
      <c r="L412" s="55">
        <f>IFERROR(STDEV('Demand Planning'!B4110:AA4110)/AVERAGE('Demand Planning'!B4110:AA4110),0)</f>
        <v>1.3228156598110223</v>
      </c>
      <c r="M412" s="56">
        <f>IFERROR((AVERAGE('Demand Planning'!T4110:AA4110)-AVERAGE('Demand Planning'!B4110:I4110))/AVERAGE('Demand Planning'!B4110:I4110),0)</f>
        <v>-0.88461538461538458</v>
      </c>
      <c r="N412" s="53">
        <f>IFERROR(ROUND(1.28*STDEV('Demand Planning'!B4110:AA4110),0),0)</f>
        <v>5</v>
      </c>
      <c r="O412" s="57" t="str">
        <f t="shared" si="6"/>
        <v>WMA-4</v>
      </c>
      <c r="P412" s="53">
        <f>SUM('Demand Planning'!AB4110:AN4110)</f>
        <v>0</v>
      </c>
      <c r="Q412" s="58">
        <f>IFERROR('Demand Planning'!Y4116/J412,0)</f>
        <v>0</v>
      </c>
    </row>
    <row r="413" spans="1:17" ht="15" customHeight="1" x14ac:dyDescent="0.25">
      <c r="A413" s="59" t="str">
        <f>'Demand Planning'!A4118</f>
        <v>SHM00014</v>
      </c>
      <c r="B413" s="59" t="str">
        <f>'Demand Planning'!B4118</f>
        <v>Shieldmixer Hero Pro Powerpuff Girls</v>
      </c>
      <c r="C413" s="60" t="str">
        <f>'Demand Planning'!C4118</f>
        <v>DRINKWARE I HOME</v>
      </c>
      <c r="D413" s="60" t="str">
        <f>'Demand Planning'!D4118</f>
        <v>03 BRONZE</v>
      </c>
      <c r="E413" s="61">
        <f>'Demand Planning'!Y4125</f>
        <v>9.6923076923076916</v>
      </c>
      <c r="F413" s="61">
        <f>'Demand Planning'!Y4121</f>
        <v>0</v>
      </c>
      <c r="G413" s="61">
        <f>'Demand Planning'!Y4122</f>
        <v>0</v>
      </c>
      <c r="H413" s="61">
        <f>'Demand Planning'!Y4123</f>
        <v>0</v>
      </c>
      <c r="I413" s="53">
        <f>'Demand Planning'!W4126</f>
        <v>6.4</v>
      </c>
      <c r="J413" s="53">
        <f>'Demand Planning'!W4127</f>
        <v>6.4074418604651164</v>
      </c>
      <c r="K413" s="54">
        <f>COUNTIF('Demand Planning'!B4120:AA4120,"&lt;="&amp;MAX('Demand Planning'!B4120:AA4120)*0.05)</f>
        <v>12</v>
      </c>
      <c r="L413" s="55">
        <f>IFERROR(STDEV('Demand Planning'!B4120:AA4120)/AVERAGE('Demand Planning'!B4120:AA4120),0)</f>
        <v>2.1318518098305645</v>
      </c>
      <c r="M413" s="56">
        <f>IFERROR((AVERAGE('Demand Planning'!T4120:AA4120)-AVERAGE('Demand Planning'!B4120:I4120))/AVERAGE('Demand Planning'!B4120:I4120),0)</f>
        <v>0.78787878787878785</v>
      </c>
      <c r="N413" s="53">
        <f>IFERROR(ROUND(1.28*STDEV('Demand Planning'!B4120:AA4120),0),0)</f>
        <v>26</v>
      </c>
      <c r="O413" s="57" t="str">
        <f t="shared" si="6"/>
        <v>WMA-4</v>
      </c>
      <c r="P413" s="53">
        <f>SUM('Demand Planning'!AB4120:AN4120)</f>
        <v>81</v>
      </c>
      <c r="Q413" s="58">
        <f>IFERROR('Demand Planning'!Y4126/J413,0)</f>
        <v>76.473577235772353</v>
      </c>
    </row>
    <row r="414" spans="1:17" ht="15" customHeight="1" x14ac:dyDescent="0.25">
      <c r="A414" s="50" t="str">
        <f>'Demand Planning'!A4128</f>
        <v>UFC16117</v>
      </c>
      <c r="B414" s="50" t="str">
        <f>'Demand Planning'!B4128</f>
        <v>OPRO SELF-FIT SILVER UFC Black/Red</v>
      </c>
      <c r="C414" s="51" t="str">
        <f>'Demand Planning'!C4128</f>
        <v>BORILAČKA OPREMA</v>
      </c>
      <c r="D414" s="51" t="str">
        <f>'Demand Planning'!D4128</f>
        <v>03 BRONZE</v>
      </c>
      <c r="E414" s="52">
        <f>'Demand Planning'!Y4135</f>
        <v>17.692307692307693</v>
      </c>
      <c r="F414" s="52">
        <f>'Demand Planning'!Y4131</f>
        <v>0</v>
      </c>
      <c r="G414" s="52">
        <f>'Demand Planning'!Y4132</f>
        <v>0</v>
      </c>
      <c r="H414" s="52">
        <f>'Demand Planning'!Y4133</f>
        <v>0</v>
      </c>
      <c r="I414" s="53">
        <f>'Demand Planning'!W4136</f>
        <v>17.100000000000001</v>
      </c>
      <c r="J414" s="53">
        <f>'Demand Planning'!W4137</f>
        <v>16.841818181818184</v>
      </c>
      <c r="K414" s="54">
        <f>COUNTIF('Demand Planning'!B4130:AA4130,"&lt;="&amp;MAX('Demand Planning'!B4130:AA4130)*0.05)</f>
        <v>0</v>
      </c>
      <c r="L414" s="55">
        <f>IFERROR(STDEV('Demand Planning'!B4130:AA4130)/AVERAGE('Demand Planning'!B4130:AA4130),0)</f>
        <v>0.35917569985292624</v>
      </c>
      <c r="M414" s="56">
        <f>IFERROR((AVERAGE('Demand Planning'!T4130:AA4130)-AVERAGE('Demand Planning'!B4130:I4130))/AVERAGE('Demand Planning'!B4130:I4130),0)</f>
        <v>-0.16763005780346821</v>
      </c>
      <c r="N414" s="53">
        <f>IFERROR(ROUND(1.28*STDEV('Demand Planning'!B4130:AA4130),0),0)</f>
        <v>8</v>
      </c>
      <c r="O414" s="57" t="str">
        <f t="shared" si="6"/>
        <v>Hybrid</v>
      </c>
      <c r="P414" s="53">
        <f>SUM('Demand Planning'!AB4130:AN4130)</f>
        <v>189</v>
      </c>
      <c r="Q414" s="58">
        <f>IFERROR('Demand Planning'!Y4136/J414,0)</f>
        <v>1.4844003022778796</v>
      </c>
    </row>
    <row r="415" spans="1:17" ht="15" customHeight="1" x14ac:dyDescent="0.25">
      <c r="A415" s="59" t="str">
        <f>'Demand Planning'!A4138</f>
        <v>ZOE12457</v>
      </c>
      <c r="B415" s="59" t="str">
        <f>'Demand Planning'!B4138</f>
        <v>ZOE Whey 250g Choco Hazelnut Rocher</v>
      </c>
      <c r="C415" s="60" t="str">
        <f>'Demand Planning'!C4138</f>
        <v>PROTEINI</v>
      </c>
      <c r="D415" s="60" t="str">
        <f>'Demand Planning'!D4138</f>
        <v>03 BRONZE</v>
      </c>
      <c r="E415" s="61">
        <f>'Demand Planning'!Y4145</f>
        <v>22.5</v>
      </c>
      <c r="F415" s="61">
        <f>'Demand Planning'!Y4141</f>
        <v>0</v>
      </c>
      <c r="G415" s="61">
        <f>'Demand Planning'!Y4142</f>
        <v>0</v>
      </c>
      <c r="H415" s="61">
        <f>'Demand Planning'!Y4143</f>
        <v>0</v>
      </c>
      <c r="I415" s="53">
        <f>'Demand Planning'!W4146</f>
        <v>15.5</v>
      </c>
      <c r="J415" s="53">
        <f>'Demand Planning'!W4147</f>
        <v>15.116666666666665</v>
      </c>
      <c r="K415" s="54">
        <f>COUNTIF('Demand Planning'!B4140:AA4140,"&lt;="&amp;MAX('Demand Planning'!B4140:AA4140)*0.05)</f>
        <v>7</v>
      </c>
      <c r="L415" s="55">
        <f>IFERROR(STDEV('Demand Planning'!B4140:AA4140)/AVERAGE('Demand Planning'!B4140:AA4140),0)</f>
        <v>1.4931878235986289</v>
      </c>
      <c r="M415" s="56">
        <f>IFERROR((AVERAGE('Demand Planning'!T4140:AA4140)-AVERAGE('Demand Planning'!B4140:I4140))/AVERAGE('Demand Planning'!B4140:I4140),0)</f>
        <v>2.0660377358490565</v>
      </c>
      <c r="N415" s="53">
        <f>IFERROR(ROUND(1.28*STDEV('Demand Planning'!B4140:AA4140),0),0)</f>
        <v>43</v>
      </c>
      <c r="O415" s="57" t="str">
        <f t="shared" si="6"/>
        <v>WMA-4</v>
      </c>
      <c r="P415" s="53">
        <f>SUM('Demand Planning'!AB4140:AN4140)</f>
        <v>558</v>
      </c>
      <c r="Q415" s="58">
        <f>IFERROR('Demand Planning'!Y4146/J415,0)</f>
        <v>7.078280044101434</v>
      </c>
    </row>
    <row r="416" spans="1:17" ht="15" customHeight="1" x14ac:dyDescent="0.25">
      <c r="A416" s="50" t="str">
        <f>'Demand Planning'!A4148</f>
        <v>POL12707</v>
      </c>
      <c r="B416" s="50" t="str">
        <f>'Demand Planning'!B4148</f>
        <v>Polleo Pro Whey 30g sachet Vanilla-raspberry</v>
      </c>
      <c r="C416" s="51" t="str">
        <f>'Demand Planning'!C4148</f>
        <v>PROTEINI</v>
      </c>
      <c r="D416" s="51" t="str">
        <f>'Demand Planning'!D4148</f>
        <v>03 BRONZE</v>
      </c>
      <c r="E416" s="52">
        <f>'Demand Planning'!Y4155</f>
        <v>117.92307692307692</v>
      </c>
      <c r="F416" s="52">
        <f>'Demand Planning'!Y4151</f>
        <v>0</v>
      </c>
      <c r="G416" s="52">
        <f>'Demand Planning'!Y4152</f>
        <v>0</v>
      </c>
      <c r="H416" s="52">
        <f>'Demand Planning'!Y4153</f>
        <v>0</v>
      </c>
      <c r="I416" s="53">
        <f>'Demand Planning'!W4156</f>
        <v>151</v>
      </c>
      <c r="J416" s="53">
        <f>'Demand Planning'!W4157</f>
        <v>135</v>
      </c>
      <c r="K416" s="54">
        <f>COUNTIF('Demand Planning'!B4150:AA4150,"&lt;="&amp;MAX('Demand Planning'!B4150:AA4150)*0.05)</f>
        <v>1</v>
      </c>
      <c r="L416" s="55">
        <f>IFERROR(STDEV('Demand Planning'!B4150:AA4150)/AVERAGE('Demand Planning'!B4150:AA4150),0)</f>
        <v>0.63404838410435194</v>
      </c>
      <c r="M416" s="56">
        <f>IFERROR((AVERAGE('Demand Planning'!T4150:AA4150)-AVERAGE('Demand Planning'!B4150:I4150))/AVERAGE('Demand Planning'!B4150:I4150),0)</f>
        <v>0.74309392265193375</v>
      </c>
      <c r="N416" s="53">
        <f>IFERROR(ROUND(1.28*STDEV('Demand Planning'!B4150:AA4150),0),0)</f>
        <v>96</v>
      </c>
      <c r="O416" s="57" t="str">
        <f t="shared" si="6"/>
        <v>WMA-4</v>
      </c>
      <c r="P416" s="53">
        <f>SUM('Demand Planning'!AB4150:AN4150)</f>
        <v>1963</v>
      </c>
      <c r="Q416" s="58">
        <f>IFERROR('Demand Planning'!Y4156/J416,0)</f>
        <v>2.8888888888888888</v>
      </c>
    </row>
    <row r="417" spans="1:17" ht="15" customHeight="1" x14ac:dyDescent="0.25">
      <c r="A417" s="59" t="str">
        <f>'Demand Planning'!A4158</f>
        <v>UFC16115</v>
      </c>
      <c r="B417" s="59" t="str">
        <f>'Demand Planning'!B4158</f>
        <v>OPRO SELF-FIT Bronze UFC White</v>
      </c>
      <c r="C417" s="60" t="str">
        <f>'Demand Planning'!C4158</f>
        <v>BORILAČKA OPREMA</v>
      </c>
      <c r="D417" s="60" t="str">
        <f>'Demand Planning'!D4158</f>
        <v>03 BRONZE</v>
      </c>
      <c r="E417" s="61">
        <f>'Demand Planning'!Y4165</f>
        <v>18.692307692307693</v>
      </c>
      <c r="F417" s="61">
        <f>'Demand Planning'!Y4161</f>
        <v>0</v>
      </c>
      <c r="G417" s="61">
        <f>'Demand Planning'!Y4162</f>
        <v>0</v>
      </c>
      <c r="H417" s="61">
        <f>'Demand Planning'!Y4163</f>
        <v>0</v>
      </c>
      <c r="I417" s="53">
        <f>'Demand Planning'!W4166</f>
        <v>15.637499999999999</v>
      </c>
      <c r="J417" s="53">
        <f>'Demand Planning'!W4167</f>
        <v>16.591388888888886</v>
      </c>
      <c r="K417" s="54">
        <f>COUNTIF('Demand Planning'!B4160:AA4160,"&lt;="&amp;MAX('Demand Planning'!B4160:AA4160)*0.05)</f>
        <v>0</v>
      </c>
      <c r="L417" s="55">
        <f>IFERROR(STDEV('Demand Planning'!B4160:AA4160)/AVERAGE('Demand Planning'!B4160:AA4160),0)</f>
        <v>0.36840447624565348</v>
      </c>
      <c r="M417" s="56">
        <f>IFERROR((AVERAGE('Demand Planning'!T4160:AA4160)-AVERAGE('Demand Planning'!B4160:I4160))/AVERAGE('Demand Planning'!B4160:I4160),0)</f>
        <v>-7.4999999999999997E-2</v>
      </c>
      <c r="N417" s="53">
        <f>IFERROR(ROUND(1.28*STDEV('Demand Planning'!B4160:AA4160),0),0)</f>
        <v>9</v>
      </c>
      <c r="O417" s="57" t="str">
        <f t="shared" si="6"/>
        <v>Hybrid</v>
      </c>
      <c r="P417" s="53">
        <f>SUM('Demand Planning'!AB4160:AN4160)</f>
        <v>214</v>
      </c>
      <c r="Q417" s="58">
        <f>IFERROR('Demand Planning'!Y4166/J417,0)</f>
        <v>5.0025950543287188</v>
      </c>
    </row>
    <row r="418" spans="1:17" ht="15" customHeight="1" x14ac:dyDescent="0.25">
      <c r="A418" s="50" t="str">
        <f>'Demand Planning'!A4168</f>
        <v>ZOE12301</v>
      </c>
      <c r="B418" s="50" t="str">
        <f>'Demand Planning'!B4168</f>
        <v>Prostirka My everyday ECO TPE Yoga Nude ZOE</v>
      </c>
      <c r="C418" s="51" t="str">
        <f>'Demand Planning'!C4168</f>
        <v>FITNESS OPREMA</v>
      </c>
      <c r="D418" s="51" t="str">
        <f>'Demand Planning'!D4168</f>
        <v>03 BRONZE</v>
      </c>
      <c r="E418" s="52">
        <f>'Demand Planning'!Y4175</f>
        <v>3.6923076923076925</v>
      </c>
      <c r="F418" s="52">
        <f>'Demand Planning'!Y4171</f>
        <v>0</v>
      </c>
      <c r="G418" s="52">
        <f>'Demand Planning'!Y4172</f>
        <v>0</v>
      </c>
      <c r="H418" s="52">
        <f>'Demand Planning'!Y4173</f>
        <v>0</v>
      </c>
      <c r="I418" s="53">
        <f>'Demand Planning'!W4176</f>
        <v>2.25</v>
      </c>
      <c r="J418" s="53">
        <f>'Demand Planning'!W4177</f>
        <v>2.788095238095238</v>
      </c>
      <c r="K418" s="54">
        <f>COUNTIF('Demand Planning'!B4170:AA4170,"&lt;="&amp;MAX('Demand Planning'!B4170:AA4170)*0.05)</f>
        <v>2</v>
      </c>
      <c r="L418" s="55">
        <f>IFERROR(STDEV('Demand Planning'!B4170:AA4170)/AVERAGE('Demand Planning'!B4170:AA4170),0)</f>
        <v>0.63524929489663085</v>
      </c>
      <c r="M418" s="56">
        <f>IFERROR((AVERAGE('Demand Planning'!T4170:AA4170)-AVERAGE('Demand Planning'!B4170:I4170))/AVERAGE('Demand Planning'!B4170:I4170),0)</f>
        <v>-0.25</v>
      </c>
      <c r="N418" s="53">
        <f>IFERROR(ROUND(1.28*STDEV('Demand Planning'!B4170:AA4170),0),0)</f>
        <v>3</v>
      </c>
      <c r="O418" s="57" t="str">
        <f t="shared" si="6"/>
        <v>Hybrid</v>
      </c>
      <c r="P418" s="53">
        <f>SUM('Demand Planning'!AB4170:AN4170)</f>
        <v>26</v>
      </c>
      <c r="Q418" s="58">
        <f>IFERROR('Demand Planning'!Y4176/J418,0)</f>
        <v>9.3253629376601204</v>
      </c>
    </row>
    <row r="419" spans="1:17" ht="15" customHeight="1" x14ac:dyDescent="0.25">
      <c r="A419" s="59" t="str">
        <f>'Demand Planning'!A4178</f>
        <v>TRX02014</v>
      </c>
      <c r="B419" s="59" t="str">
        <f>'Demand Planning'!B4178</f>
        <v>TRX Pro Suspension Trainer</v>
      </c>
      <c r="C419" s="60" t="str">
        <f>'Demand Planning'!C4178</f>
        <v>FITNESS OPREMA</v>
      </c>
      <c r="D419" s="60" t="str">
        <f>'Demand Planning'!D4178</f>
        <v>03 BRONZE</v>
      </c>
      <c r="E419" s="61">
        <f>'Demand Planning'!Y4185</f>
        <v>0.88461538461538458</v>
      </c>
      <c r="F419" s="61">
        <f>'Demand Planning'!Y4181</f>
        <v>0</v>
      </c>
      <c r="G419" s="61">
        <f>'Demand Planning'!Y4182</f>
        <v>0</v>
      </c>
      <c r="H419" s="61">
        <f>'Demand Planning'!Y4183</f>
        <v>0</v>
      </c>
      <c r="I419" s="53">
        <f>'Demand Planning'!W4186</f>
        <v>0</v>
      </c>
      <c r="J419" s="53">
        <f>'Demand Planning'!W4187</f>
        <v>0.17600000000000002</v>
      </c>
      <c r="K419" s="54">
        <f>COUNTIF('Demand Planning'!B4180:AA4180,"&lt;="&amp;MAX('Demand Planning'!B4180:AA4180)*0.05)</f>
        <v>13</v>
      </c>
      <c r="L419" s="55">
        <f>IFERROR(STDEV('Demand Planning'!B4180:AA4180)/AVERAGE('Demand Planning'!B4180:AA4180),0)</f>
        <v>1.6714210699864673</v>
      </c>
      <c r="M419" s="56">
        <f>IFERROR((AVERAGE('Demand Planning'!T4180:AA4180)-AVERAGE('Demand Planning'!B4180:I4180))/AVERAGE('Demand Planning'!B4180:I4180),0)</f>
        <v>-1</v>
      </c>
      <c r="N419" s="53">
        <f>IFERROR(ROUND(1.28*STDEV('Demand Planning'!B4180:AA4180),0),0)</f>
        <v>2</v>
      </c>
      <c r="O419" s="57" t="str">
        <f t="shared" si="6"/>
        <v>WMA-4</v>
      </c>
      <c r="P419" s="53">
        <f>SUM('Demand Planning'!AB4180:AN4180)</f>
        <v>0</v>
      </c>
      <c r="Q419" s="58">
        <f>IFERROR('Demand Planning'!Y4186/J419,0)</f>
        <v>5.6818181818181817</v>
      </c>
    </row>
    <row r="420" spans="1:17" ht="15" customHeight="1" x14ac:dyDescent="0.25">
      <c r="A420" s="50" t="str">
        <f>'Demand Planning'!A4188</f>
        <v>SCM04303</v>
      </c>
      <c r="B420" s="50" t="str">
        <f>'Demand Planning'!B4188</f>
        <v>Nitromax 2kg chocolate</v>
      </c>
      <c r="C420" s="51" t="str">
        <f>'Demand Planning'!C4188</f>
        <v>SPORTSKA PREHRANA</v>
      </c>
      <c r="D420" s="51" t="str">
        <f>'Demand Planning'!D4188</f>
        <v>03 BRONZE</v>
      </c>
      <c r="E420" s="52">
        <f>'Demand Planning'!Y4195</f>
        <v>4.3461538461538458</v>
      </c>
      <c r="F420" s="52">
        <f>'Demand Planning'!Y4191</f>
        <v>0</v>
      </c>
      <c r="G420" s="52">
        <f>'Demand Planning'!Y4192</f>
        <v>0</v>
      </c>
      <c r="H420" s="52">
        <f>'Demand Planning'!Y4193</f>
        <v>0</v>
      </c>
      <c r="I420" s="53">
        <f>'Demand Planning'!W4196</f>
        <v>4.2</v>
      </c>
      <c r="J420" s="53">
        <f>'Demand Planning'!W4197</f>
        <v>4.0933333333333337</v>
      </c>
      <c r="K420" s="54">
        <f>COUNTIF('Demand Planning'!B4190:AA4190,"&lt;="&amp;MAX('Demand Planning'!B4190:AA4190)*0.05)</f>
        <v>2</v>
      </c>
      <c r="L420" s="55">
        <f>IFERROR(STDEV('Demand Planning'!B4190:AA4190)/AVERAGE('Demand Planning'!B4190:AA4190),0)</f>
        <v>1.1062300879292217</v>
      </c>
      <c r="M420" s="56">
        <f>IFERROR((AVERAGE('Demand Planning'!T4190:AA4190)-AVERAGE('Demand Planning'!B4190:I4190))/AVERAGE('Demand Planning'!B4190:I4190),0)</f>
        <v>-0.36</v>
      </c>
      <c r="N420" s="53">
        <f>IFERROR(ROUND(1.28*STDEV('Demand Planning'!B4190:AA4190),0),0)</f>
        <v>6</v>
      </c>
      <c r="O420" s="57" t="str">
        <f t="shared" si="6"/>
        <v>WMA-4</v>
      </c>
      <c r="P420" s="53">
        <f>SUM('Demand Planning'!AB4190:AN4190)</f>
        <v>52</v>
      </c>
      <c r="Q420" s="58">
        <f>IFERROR('Demand Planning'!Y4196/J420,0)</f>
        <v>21.498371335504885</v>
      </c>
    </row>
    <row r="421" spans="1:17" ht="15" customHeight="1" x14ac:dyDescent="0.25">
      <c r="A421" s="59" t="str">
        <f>'Demand Planning'!A4198</f>
        <v>ATC06500</v>
      </c>
      <c r="B421" s="59" t="str">
        <f>'Demand Planning'!B4198</f>
        <v>Bučica gumirana 1 kg</v>
      </c>
      <c r="C421" s="60" t="str">
        <f>'Demand Planning'!C4198</f>
        <v>FITNESS OPREMA</v>
      </c>
      <c r="D421" s="60" t="str">
        <f>'Demand Planning'!D4198</f>
        <v>03 BRONZE</v>
      </c>
      <c r="E421" s="61">
        <f>'Demand Planning'!Y4205</f>
        <v>16.76923076923077</v>
      </c>
      <c r="F421" s="61">
        <f>'Demand Planning'!Y4201</f>
        <v>0</v>
      </c>
      <c r="G421" s="61">
        <f>'Demand Planning'!Y4202</f>
        <v>0</v>
      </c>
      <c r="H421" s="61">
        <f>'Demand Planning'!Y4203</f>
        <v>0</v>
      </c>
      <c r="I421" s="53">
        <f>'Demand Planning'!W4206</f>
        <v>9.4</v>
      </c>
      <c r="J421" s="53">
        <f>'Demand Planning'!W4207</f>
        <v>12.92</v>
      </c>
      <c r="K421" s="54">
        <f>COUNTIF('Demand Planning'!B4200:AA4200,"&lt;="&amp;MAX('Demand Planning'!B4200:AA4200)*0.05)</f>
        <v>4</v>
      </c>
      <c r="L421" s="55">
        <f>IFERROR(STDEV('Demand Planning'!B4200:AA4200)/AVERAGE('Demand Planning'!B4200:AA4200),0)</f>
        <v>1.001594553966058</v>
      </c>
      <c r="M421" s="56">
        <f>IFERROR((AVERAGE('Demand Planning'!T4200:AA4200)-AVERAGE('Demand Planning'!B4200:I4200))/AVERAGE('Demand Planning'!B4200:I4200),0)</f>
        <v>-0.33684210526315789</v>
      </c>
      <c r="N421" s="53">
        <f>IFERROR(ROUND(1.28*STDEV('Demand Planning'!B4200:AA4200),0),0)</f>
        <v>21</v>
      </c>
      <c r="O421" s="57" t="str">
        <f t="shared" si="6"/>
        <v>WMA-4</v>
      </c>
      <c r="P421" s="53">
        <f>SUM('Demand Planning'!AB4200:AN4200)</f>
        <v>0</v>
      </c>
      <c r="Q421" s="58">
        <f>IFERROR('Demand Planning'!Y4206/J421,0)</f>
        <v>0</v>
      </c>
    </row>
    <row r="422" spans="1:17" ht="15" customHeight="1" x14ac:dyDescent="0.25">
      <c r="A422" s="50" t="str">
        <f>'Demand Planning'!A4208</f>
        <v>ON00432</v>
      </c>
      <c r="B422" s="50" t="str">
        <f>'Demand Planning'!B4208</f>
        <v>Serious Mass 5,45kg Cookies&amp;Cream</v>
      </c>
      <c r="C422" s="51" t="str">
        <f>'Demand Planning'!C4208</f>
        <v>SPORTSKA PREHRANA</v>
      </c>
      <c r="D422" s="51" t="str">
        <f>'Demand Planning'!D4208</f>
        <v>03 BRONZE</v>
      </c>
      <c r="E422" s="52">
        <f>'Demand Planning'!Y4215</f>
        <v>3.1923076923076925</v>
      </c>
      <c r="F422" s="52">
        <f>'Demand Planning'!Y4211</f>
        <v>0</v>
      </c>
      <c r="G422" s="52">
        <f>'Demand Planning'!Y4212</f>
        <v>0</v>
      </c>
      <c r="H422" s="52">
        <f>'Demand Planning'!Y4213</f>
        <v>0</v>
      </c>
      <c r="I422" s="53">
        <f>'Demand Planning'!W4216</f>
        <v>3.2749999999999999</v>
      </c>
      <c r="J422" s="53">
        <f>'Demand Planning'!W4217</f>
        <v>3.0872222222222221</v>
      </c>
      <c r="K422" s="54">
        <f>COUNTIF('Demand Planning'!B4210:AA4210,"&lt;="&amp;MAX('Demand Planning'!B4210:AA4210)*0.05)</f>
        <v>0</v>
      </c>
      <c r="L422" s="55">
        <f>IFERROR(STDEV('Demand Planning'!B4210:AA4210)/AVERAGE('Demand Planning'!B4210:AA4210),0)</f>
        <v>0.48544499610609615</v>
      </c>
      <c r="M422" s="56">
        <f>IFERROR((AVERAGE('Demand Planning'!T4210:AA4210)-AVERAGE('Demand Planning'!B4210:I4210))/AVERAGE('Demand Planning'!B4210:I4210),0)</f>
        <v>9.0909090909090912E-2</v>
      </c>
      <c r="N422" s="53">
        <f>IFERROR(ROUND(1.28*STDEV('Demand Planning'!B4210:AA4210),0),0)</f>
        <v>2</v>
      </c>
      <c r="O422" s="57" t="str">
        <f t="shared" si="6"/>
        <v>Hybrid</v>
      </c>
      <c r="P422" s="53">
        <f>SUM('Demand Planning'!AB4210:AN4210)</f>
        <v>39</v>
      </c>
      <c r="Q422" s="58">
        <f>IFERROR('Demand Planning'!Y4216/J422,0)</f>
        <v>11.660968148281448</v>
      </c>
    </row>
    <row r="423" spans="1:17" ht="15" customHeight="1" x14ac:dyDescent="0.25">
      <c r="A423" s="59" t="str">
        <f>'Demand Planning'!A4218</f>
        <v>POL12708</v>
      </c>
      <c r="B423" s="59" t="str">
        <f>'Demand Planning'!B4218</f>
        <v>Polleo Pro Whey 908g Vanilla raspberry</v>
      </c>
      <c r="C423" s="60" t="str">
        <f>'Demand Planning'!C4218</f>
        <v>PROTEINI</v>
      </c>
      <c r="D423" s="60" t="str">
        <f>'Demand Planning'!D4218</f>
        <v>03 BRONZE</v>
      </c>
      <c r="E423" s="61">
        <f>'Demand Planning'!Y4225</f>
        <v>11.961538461538462</v>
      </c>
      <c r="F423" s="61">
        <f>'Demand Planning'!Y4221</f>
        <v>0</v>
      </c>
      <c r="G423" s="61">
        <f>'Demand Planning'!Y4222</f>
        <v>0</v>
      </c>
      <c r="H423" s="61">
        <f>'Demand Planning'!Y4223</f>
        <v>0</v>
      </c>
      <c r="I423" s="53">
        <f>'Demand Planning'!W4226</f>
        <v>14.35</v>
      </c>
      <c r="J423" s="53">
        <f>'Demand Planning'!W4227</f>
        <v>13.107777777777777</v>
      </c>
      <c r="K423" s="54">
        <f>COUNTIF('Demand Planning'!B4220:AA4220,"&lt;="&amp;MAX('Demand Planning'!B4220:AA4220)*0.05)</f>
        <v>3</v>
      </c>
      <c r="L423" s="55">
        <f>IFERROR(STDEV('Demand Planning'!B4220:AA4220)/AVERAGE('Demand Planning'!B4220:AA4220),0)</f>
        <v>0.85632557690227462</v>
      </c>
      <c r="M423" s="56">
        <f>IFERROR((AVERAGE('Demand Planning'!T4220:AA4220)-AVERAGE('Demand Planning'!B4220:I4220))/AVERAGE('Demand Planning'!B4220:I4220),0)</f>
        <v>-0.29729729729729731</v>
      </c>
      <c r="N423" s="53">
        <f>IFERROR(ROUND(1.28*STDEV('Demand Planning'!B4220:AA4220),0),0)</f>
        <v>13</v>
      </c>
      <c r="O423" s="57" t="str">
        <f t="shared" si="6"/>
        <v>Hybrid</v>
      </c>
      <c r="P423" s="53">
        <f>SUM('Demand Planning'!AB4220:AN4220)</f>
        <v>182</v>
      </c>
      <c r="Q423" s="58">
        <f>IFERROR('Demand Planning'!Y4226/J423,0)</f>
        <v>5.5692125116555058</v>
      </c>
    </row>
    <row r="424" spans="1:17" ht="15" customHeight="1" x14ac:dyDescent="0.25">
      <c r="A424" s="50" t="str">
        <f>'Demand Planning'!A4228</f>
        <v>POL09806</v>
      </c>
      <c r="B424" s="50" t="str">
        <f>'Demand Planning'!B4228</f>
        <v>Polleo Tonalin CLA 60 softgels</v>
      </c>
      <c r="C424" s="51" t="str">
        <f>'Demand Planning'!C4228</f>
        <v>SPORTSKA PREHRANA</v>
      </c>
      <c r="D424" s="51" t="str">
        <f>'Demand Planning'!D4228</f>
        <v>03 BRONZE</v>
      </c>
      <c r="E424" s="52">
        <f>'Demand Planning'!Y4235</f>
        <v>-4.8461538461538458</v>
      </c>
      <c r="F424" s="52">
        <f>'Demand Planning'!Y4231</f>
        <v>0</v>
      </c>
      <c r="G424" s="52">
        <f>'Demand Planning'!Y4232</f>
        <v>0</v>
      </c>
      <c r="H424" s="52">
        <f>'Demand Planning'!Y4233</f>
        <v>0</v>
      </c>
      <c r="I424" s="53">
        <f>'Demand Planning'!W4236</f>
        <v>8.3000000000000007</v>
      </c>
      <c r="J424" s="53">
        <f>'Demand Planning'!W4237</f>
        <v>7.6420689655172414</v>
      </c>
      <c r="K424" s="54">
        <f>COUNTIF('Demand Planning'!B4230:AA4230,"&lt;="&amp;MAX('Demand Planning'!B4230:AA4230)*0.05)</f>
        <v>2</v>
      </c>
      <c r="L424" s="55">
        <f>IFERROR(STDEV('Demand Planning'!B4230:AA4230)/AVERAGE('Demand Planning'!B4230:AA4230),0)</f>
        <v>-12.680482579459341</v>
      </c>
      <c r="M424" s="56">
        <f>IFERROR((AVERAGE('Demand Planning'!T4230:AA4230)-AVERAGE('Demand Planning'!B4230:I4230))/AVERAGE('Demand Planning'!B4230:I4230),0)</f>
        <v>-5.916666666666667</v>
      </c>
      <c r="N424" s="53">
        <f>IFERROR(ROUND(1.28*STDEV('Demand Planning'!B4230:AA4230),0),0)</f>
        <v>79</v>
      </c>
      <c r="O424" s="57" t="str">
        <f t="shared" si="6"/>
        <v>Clean RR</v>
      </c>
      <c r="P424" s="53">
        <f>SUM('Demand Planning'!AB4230:AN4230)</f>
        <v>131</v>
      </c>
      <c r="Q424" s="58">
        <f>IFERROR('Demand Planning'!Y4236/J424,0)</f>
        <v>336.81978160815811</v>
      </c>
    </row>
    <row r="425" spans="1:17" ht="15" customHeight="1" x14ac:dyDescent="0.25">
      <c r="A425" s="59" t="str">
        <f>'Demand Planning'!A4238</f>
        <v>UFC16149</v>
      </c>
      <c r="B425" s="59" t="str">
        <f>'Demand Planning'!B4238</f>
        <v>OPRO Self-Fit štitnik za zube GEN5 Srebrni- Crno/ Srebrni</v>
      </c>
      <c r="C425" s="60" t="str">
        <f>'Demand Planning'!C4238</f>
        <v>BORILAČKA OPREMA</v>
      </c>
      <c r="D425" s="60" t="str">
        <f>'Demand Planning'!D4238</f>
        <v>03 BRONZE</v>
      </c>
      <c r="E425" s="61">
        <f>'Demand Planning'!Y4245</f>
        <v>11.615384615384615</v>
      </c>
      <c r="F425" s="61">
        <f>'Demand Planning'!Y4241</f>
        <v>0</v>
      </c>
      <c r="G425" s="61">
        <f>'Demand Planning'!Y4242</f>
        <v>0</v>
      </c>
      <c r="H425" s="61">
        <f>'Demand Planning'!Y4243</f>
        <v>0</v>
      </c>
      <c r="I425" s="53">
        <f>'Demand Planning'!W4246</f>
        <v>9.6</v>
      </c>
      <c r="J425" s="53">
        <f>'Demand Planning'!W4247</f>
        <v>9.5288888888888899</v>
      </c>
      <c r="K425" s="54">
        <f>COUNTIF('Demand Planning'!B4240:AA4240,"&lt;="&amp;MAX('Demand Planning'!B4240:AA4240)*0.05)</f>
        <v>1</v>
      </c>
      <c r="L425" s="55">
        <f>IFERROR(STDEV('Demand Planning'!B4240:AA4240)/AVERAGE('Demand Planning'!B4240:AA4240),0)</f>
        <v>0.56955490498276073</v>
      </c>
      <c r="M425" s="56">
        <f>IFERROR((AVERAGE('Demand Planning'!T4240:AA4240)-AVERAGE('Demand Planning'!B4240:I4240))/AVERAGE('Demand Planning'!B4240:I4240),0)</f>
        <v>-0.41666666666666669</v>
      </c>
      <c r="N425" s="53">
        <f>IFERROR(ROUND(1.28*STDEV('Demand Planning'!B4240:AA4240),0),0)</f>
        <v>8</v>
      </c>
      <c r="O425" s="57" t="str">
        <f t="shared" si="6"/>
        <v>WMA-4</v>
      </c>
      <c r="P425" s="53">
        <f>SUM('Demand Planning'!AB4240:AN4240)</f>
        <v>130</v>
      </c>
      <c r="Q425" s="58">
        <f>IFERROR('Demand Planning'!Y4246/J425,0)</f>
        <v>2.7285447761194028</v>
      </c>
    </row>
    <row r="426" spans="1:17" ht="15" customHeight="1" x14ac:dyDescent="0.25">
      <c r="A426" s="50" t="str">
        <f>'Demand Planning'!A4248</f>
        <v>HUW15027</v>
      </c>
      <c r="B426" s="50" t="str">
        <f>'Demand Planning'!B4248</f>
        <v>Huawei Watch GT6 Pro 46mm Black</v>
      </c>
      <c r="C426" s="51" t="str">
        <f>'Demand Planning'!C4248</f>
        <v>GADGETI</v>
      </c>
      <c r="D426" s="51" t="str">
        <f>'Demand Planning'!D4248</f>
        <v>03 BRONZE</v>
      </c>
      <c r="E426" s="52">
        <f>'Demand Planning'!Y4255</f>
        <v>1.5769230769230769</v>
      </c>
      <c r="F426" s="52">
        <f>'Demand Planning'!Y4251</f>
        <v>0</v>
      </c>
      <c r="G426" s="52">
        <f>'Demand Planning'!Y4252</f>
        <v>0</v>
      </c>
      <c r="H426" s="52">
        <f>'Demand Planning'!Y4253</f>
        <v>0</v>
      </c>
      <c r="I426" s="53">
        <f>'Demand Planning'!W4256</f>
        <v>0</v>
      </c>
      <c r="J426" s="53">
        <f>'Demand Planning'!W4257</f>
        <v>0.55000000000000004</v>
      </c>
      <c r="K426" s="54">
        <f>COUNTIF('Demand Planning'!B4250:AA4250,"&lt;="&amp;MAX('Demand Planning'!B4250:AA4250)*0.05)</f>
        <v>13</v>
      </c>
      <c r="L426" s="55">
        <f>IFERROR(STDEV('Demand Planning'!B4250:AA4250)/AVERAGE('Demand Planning'!B4250:AA4250),0)</f>
        <v>1.3680296255980642</v>
      </c>
      <c r="M426" s="56">
        <f>IFERROR((AVERAGE('Demand Planning'!T4250:AA4250)-AVERAGE('Demand Planning'!B4250:I4250))/AVERAGE('Demand Planning'!B4250:I4250),0)</f>
        <v>-0.94117647058823528</v>
      </c>
      <c r="N426" s="53">
        <f>IFERROR(ROUND(1.28*STDEV('Demand Planning'!B4250:AA4250),0),0)</f>
        <v>3</v>
      </c>
      <c r="O426" s="57" t="str">
        <f t="shared" si="6"/>
        <v>WMA-4</v>
      </c>
      <c r="P426" s="53">
        <f>SUM('Demand Planning'!AB4250:AN4250)</f>
        <v>0</v>
      </c>
      <c r="Q426" s="58">
        <f>IFERROR('Demand Planning'!Y4256/J426,0)</f>
        <v>0</v>
      </c>
    </row>
    <row r="427" spans="1:17" ht="15" customHeight="1" x14ac:dyDescent="0.25">
      <c r="A427" s="59" t="str">
        <f>'Demand Planning'!A4258</f>
        <v>POL04331</v>
      </c>
      <c r="B427" s="59" t="str">
        <f>'Demand Planning'!B4258</f>
        <v>Polleo shaker 300ml NANO WAVE crni</v>
      </c>
      <c r="C427" s="60" t="str">
        <f>'Demand Planning'!C4258</f>
        <v>DRINKWARE I HOME</v>
      </c>
      <c r="D427" s="60" t="str">
        <f>'Demand Planning'!D4258</f>
        <v>03 BRONZE</v>
      </c>
      <c r="E427" s="61">
        <f>'Demand Planning'!Y4265</f>
        <v>48.153846153846153</v>
      </c>
      <c r="F427" s="61">
        <f>'Demand Planning'!Y4261</f>
        <v>0</v>
      </c>
      <c r="G427" s="61">
        <f>'Demand Planning'!Y4262</f>
        <v>0</v>
      </c>
      <c r="H427" s="61">
        <f>'Demand Planning'!Y4263</f>
        <v>0</v>
      </c>
      <c r="I427" s="53">
        <f>'Demand Planning'!W4266</f>
        <v>64.349999999999994</v>
      </c>
      <c r="J427" s="53">
        <f>'Demand Planning'!W4267</f>
        <v>56.319999999999993</v>
      </c>
      <c r="K427" s="54">
        <f>COUNTIF('Demand Planning'!B4260:AA4260,"&lt;="&amp;MAX('Demand Planning'!B4260:AA4260)*0.05)</f>
        <v>7</v>
      </c>
      <c r="L427" s="55">
        <f>IFERROR(STDEV('Demand Planning'!B4260:AA4260)/AVERAGE('Demand Planning'!B4260:AA4260),0)</f>
        <v>1.1024272650453959</v>
      </c>
      <c r="M427" s="56">
        <f>IFERROR((AVERAGE('Demand Planning'!T4260:AA4260)-AVERAGE('Demand Planning'!B4260:I4260))/AVERAGE('Demand Planning'!B4260:I4260),0)</f>
        <v>4.044776119402985</v>
      </c>
      <c r="N427" s="53">
        <f>IFERROR(ROUND(1.28*STDEV('Demand Planning'!B4260:AA4260),0),0)</f>
        <v>68</v>
      </c>
      <c r="O427" s="57" t="str">
        <f t="shared" si="6"/>
        <v>WMA-4</v>
      </c>
      <c r="P427" s="53">
        <f>SUM('Demand Planning'!AB4260:AN4260)</f>
        <v>1014</v>
      </c>
      <c r="Q427" s="58">
        <f>IFERROR('Demand Planning'!Y4266/J427,0)</f>
        <v>7.8835227272727284</v>
      </c>
    </row>
    <row r="428" spans="1:17" ht="15" customHeight="1" x14ac:dyDescent="0.25">
      <c r="A428" s="50" t="str">
        <f>'Demand Planning'!A4268</f>
        <v>ATC06590</v>
      </c>
      <c r="B428" s="50" t="str">
        <f>'Demand Planning'!B4268</f>
        <v>Vijača s opterećenjem Atleticore</v>
      </c>
      <c r="C428" s="51" t="str">
        <f>'Demand Planning'!C4268</f>
        <v>FITNESS OPREMA</v>
      </c>
      <c r="D428" s="51" t="str">
        <f>'Demand Planning'!D4268</f>
        <v>03 BRONZE</v>
      </c>
      <c r="E428" s="52">
        <f>'Demand Planning'!Y4275</f>
        <v>5.3076923076923075</v>
      </c>
      <c r="F428" s="52">
        <f>'Demand Planning'!Y4271</f>
        <v>0</v>
      </c>
      <c r="G428" s="52">
        <f>'Demand Planning'!Y4272</f>
        <v>0</v>
      </c>
      <c r="H428" s="52">
        <f>'Demand Planning'!Y4273</f>
        <v>0</v>
      </c>
      <c r="I428" s="53">
        <f>'Demand Planning'!W4276</f>
        <v>5.2374999999999998</v>
      </c>
      <c r="J428" s="53">
        <f>'Demand Planning'!W4277</f>
        <v>5.0254268292682926</v>
      </c>
      <c r="K428" s="54">
        <f>COUNTIF('Demand Planning'!B4270:AA4270,"&lt;="&amp;MAX('Demand Planning'!B4270:AA4270)*0.05)</f>
        <v>2</v>
      </c>
      <c r="L428" s="55">
        <f>IFERROR(STDEV('Demand Planning'!B4270:AA4270)/AVERAGE('Demand Planning'!B4270:AA4270),0)</f>
        <v>0.641176192877558</v>
      </c>
      <c r="M428" s="56">
        <f>IFERROR((AVERAGE('Demand Planning'!T4270:AA4270)-AVERAGE('Demand Planning'!B4270:I4270))/AVERAGE('Demand Planning'!B4270:I4270),0)</f>
        <v>-6.6666666666666666E-2</v>
      </c>
      <c r="N428" s="53">
        <f>IFERROR(ROUND(1.28*STDEV('Demand Planning'!B4270:AA4270),0),0)</f>
        <v>4</v>
      </c>
      <c r="O428" s="57" t="str">
        <f t="shared" si="6"/>
        <v>Hybrid</v>
      </c>
      <c r="P428" s="53">
        <f>SUM('Demand Planning'!AB4270:AN4270)</f>
        <v>68</v>
      </c>
      <c r="Q428" s="58">
        <f>IFERROR('Demand Planning'!Y4276/J428,0)</f>
        <v>46.16523290097917</v>
      </c>
    </row>
    <row r="429" spans="1:17" ht="15" customHeight="1" x14ac:dyDescent="0.25">
      <c r="A429" s="59" t="str">
        <f>'Demand Planning'!A4278</f>
        <v>FIT05836</v>
      </c>
      <c r="B429" s="59" t="str">
        <f>'Demand Planning'!B4278</f>
        <v>Uteg disk olimpijski gumirani 10 kg</v>
      </c>
      <c r="C429" s="60" t="str">
        <f>'Demand Planning'!C4278</f>
        <v>FITNESS OPREMA</v>
      </c>
      <c r="D429" s="60" t="str">
        <f>'Demand Planning'!D4278</f>
        <v>03 BRONZE</v>
      </c>
      <c r="E429" s="61">
        <f>'Demand Planning'!Y4285</f>
        <v>3.4230769230769229</v>
      </c>
      <c r="F429" s="61">
        <f>'Demand Planning'!Y4281</f>
        <v>0</v>
      </c>
      <c r="G429" s="61">
        <f>'Demand Planning'!Y4282</f>
        <v>0</v>
      </c>
      <c r="H429" s="61">
        <f>'Demand Planning'!Y4283</f>
        <v>0</v>
      </c>
      <c r="I429" s="53">
        <f>'Demand Planning'!W4286</f>
        <v>2.6875</v>
      </c>
      <c r="J429" s="53">
        <f>'Demand Planning'!W4287</f>
        <v>2.8213888888888889</v>
      </c>
      <c r="K429" s="54">
        <f>COUNTIF('Demand Planning'!B4280:AA4280,"&lt;="&amp;MAX('Demand Planning'!B4280:AA4280)*0.05)</f>
        <v>6</v>
      </c>
      <c r="L429" s="55">
        <f>IFERROR(STDEV('Demand Planning'!B4280:AA4280)/AVERAGE('Demand Planning'!B4280:AA4280),0)</f>
        <v>1.109106581631361</v>
      </c>
      <c r="M429" s="56">
        <f>IFERROR((AVERAGE('Demand Planning'!T4280:AA4280)-AVERAGE('Demand Planning'!B4280:I4280))/AVERAGE('Demand Planning'!B4280:I4280),0)</f>
        <v>-0.28125</v>
      </c>
      <c r="N429" s="53">
        <f>IFERROR(ROUND(1.28*STDEV('Demand Planning'!B4280:AA4280),0),0)</f>
        <v>5</v>
      </c>
      <c r="O429" s="57" t="str">
        <f t="shared" si="6"/>
        <v>Hybrid</v>
      </c>
      <c r="P429" s="53">
        <f>SUM('Demand Planning'!AB4280:AN4280)</f>
        <v>26</v>
      </c>
      <c r="Q429" s="58">
        <f>IFERROR('Demand Planning'!Y4286/J429,0)</f>
        <v>0</v>
      </c>
    </row>
    <row r="430" spans="1:17" ht="15" customHeight="1" x14ac:dyDescent="0.25">
      <c r="A430" s="50" t="str">
        <f>'Demand Planning'!A4288</f>
        <v>POL12710</v>
      </c>
      <c r="B430" s="50" t="str">
        <f>'Demand Planning'!B4288</f>
        <v>Polleo Pro Whey 30g sachet Vanillla</v>
      </c>
      <c r="C430" s="51" t="str">
        <f>'Demand Planning'!C4288</f>
        <v>PROTEINI</v>
      </c>
      <c r="D430" s="51" t="str">
        <f>'Demand Planning'!D4288</f>
        <v>03 BRONZE</v>
      </c>
      <c r="E430" s="52">
        <f>'Demand Planning'!Y4295</f>
        <v>110.69230769230769</v>
      </c>
      <c r="F430" s="52">
        <f>'Demand Planning'!Y4291</f>
        <v>0</v>
      </c>
      <c r="G430" s="52">
        <f>'Demand Planning'!Y4292</f>
        <v>0</v>
      </c>
      <c r="H430" s="52">
        <f>'Demand Planning'!Y4293</f>
        <v>0</v>
      </c>
      <c r="I430" s="53">
        <f>'Demand Planning'!W4296</f>
        <v>178.8</v>
      </c>
      <c r="J430" s="53">
        <f>'Demand Planning'!W4297</f>
        <v>150.62</v>
      </c>
      <c r="K430" s="54">
        <f>COUNTIF('Demand Planning'!B4290:AA4290,"&lt;="&amp;MAX('Demand Planning'!B4290:AA4290)*0.05)</f>
        <v>0</v>
      </c>
      <c r="L430" s="55">
        <f>IFERROR(STDEV('Demand Planning'!B4290:AA4290)/AVERAGE('Demand Planning'!B4290:AA4290),0)</f>
        <v>0.5851319288337441</v>
      </c>
      <c r="M430" s="56">
        <f>IFERROR((AVERAGE('Demand Planning'!T4290:AA4290)-AVERAGE('Demand Planning'!B4290:I4290))/AVERAGE('Demand Planning'!B4290:I4290),0)</f>
        <v>0.89660265878877399</v>
      </c>
      <c r="N430" s="53">
        <f>IFERROR(ROUND(1.28*STDEV('Demand Planning'!B4290:AA4290),0),0)</f>
        <v>83</v>
      </c>
      <c r="O430" s="57" t="str">
        <f t="shared" si="6"/>
        <v>WMA-4</v>
      </c>
      <c r="P430" s="53">
        <f>SUM('Demand Planning'!AB4290:AN4290)</f>
        <v>3082</v>
      </c>
      <c r="Q430" s="58">
        <f>IFERROR('Demand Planning'!Y4296/J430,0)</f>
        <v>1.3411233567919267</v>
      </c>
    </row>
    <row r="431" spans="1:17" ht="15" customHeight="1" x14ac:dyDescent="0.25">
      <c r="A431" s="59" t="str">
        <f>'Demand Planning'!A4298</f>
        <v>ON00532</v>
      </c>
      <c r="B431" s="59" t="str">
        <f>'Demand Planning'!B4298</f>
        <v>Amino Energy+ RTD Orange 250ml</v>
      </c>
      <c r="C431" s="60" t="str">
        <f>'Demand Planning'!C4298</f>
        <v>RTD &amp; SNACKS</v>
      </c>
      <c r="D431" s="60" t="str">
        <f>'Demand Planning'!D4298</f>
        <v>03 BRONZE</v>
      </c>
      <c r="E431" s="61">
        <f>'Demand Planning'!Y4305</f>
        <v>46.653846153846153</v>
      </c>
      <c r="F431" s="61">
        <f>'Demand Planning'!Y4301</f>
        <v>0</v>
      </c>
      <c r="G431" s="61">
        <f>'Demand Planning'!Y4302</f>
        <v>0</v>
      </c>
      <c r="H431" s="61">
        <f>'Demand Planning'!Y4303</f>
        <v>0</v>
      </c>
      <c r="I431" s="53">
        <f>'Demand Planning'!W4306</f>
        <v>46.8</v>
      </c>
      <c r="J431" s="53">
        <f>'Demand Planning'!W4307</f>
        <v>45.434838709677422</v>
      </c>
      <c r="K431" s="54">
        <f>COUNTIF('Demand Planning'!B4300:AA4300,"&lt;="&amp;MAX('Demand Planning'!B4300:AA4300)*0.05)</f>
        <v>0</v>
      </c>
      <c r="L431" s="55">
        <f>IFERROR(STDEV('Demand Planning'!B4300:AA4300)/AVERAGE('Demand Planning'!B4300:AA4300),0)</f>
        <v>0.50271709372273354</v>
      </c>
      <c r="M431" s="56">
        <f>IFERROR((AVERAGE('Demand Planning'!T4300:AA4300)-AVERAGE('Demand Planning'!B4300:I4300))/AVERAGE('Demand Planning'!B4300:I4300),0)</f>
        <v>-7.2916666666666671E-2</v>
      </c>
      <c r="N431" s="53">
        <f>IFERROR(ROUND(1.28*STDEV('Demand Planning'!B4300:AA4300),0),0)</f>
        <v>30</v>
      </c>
      <c r="O431" s="57" t="str">
        <f t="shared" si="6"/>
        <v>Hybrid</v>
      </c>
      <c r="P431" s="53">
        <f>SUM('Demand Planning'!AB4300:AN4300)</f>
        <v>569</v>
      </c>
      <c r="Q431" s="58">
        <f>IFERROR('Demand Planning'!Y4306/J431,0)</f>
        <v>156.0916732931955</v>
      </c>
    </row>
    <row r="432" spans="1:17" ht="15" customHeight="1" x14ac:dyDescent="0.25">
      <c r="A432" s="50" t="str">
        <f>'Demand Planning'!A4308</f>
        <v>UFC16116</v>
      </c>
      <c r="B432" s="50" t="str">
        <f>'Demand Planning'!B4308</f>
        <v>OPRO SELF-FIT SILVER UFC Red/Black</v>
      </c>
      <c r="C432" s="51" t="str">
        <f>'Demand Planning'!C4308</f>
        <v>BORILAČKA OPREMA</v>
      </c>
      <c r="D432" s="51" t="str">
        <f>'Demand Planning'!D4308</f>
        <v>03 BRONZE</v>
      </c>
      <c r="E432" s="52">
        <f>'Demand Planning'!Y4315</f>
        <v>15.192307692307692</v>
      </c>
      <c r="F432" s="52">
        <f>'Demand Planning'!Y4311</f>
        <v>0</v>
      </c>
      <c r="G432" s="52">
        <f>'Demand Planning'!Y4312</f>
        <v>0</v>
      </c>
      <c r="H432" s="52">
        <f>'Demand Planning'!Y4313</f>
        <v>0</v>
      </c>
      <c r="I432" s="53">
        <f>'Demand Planning'!W4316</f>
        <v>14</v>
      </c>
      <c r="J432" s="53">
        <f>'Demand Planning'!W4317</f>
        <v>14.341176470588236</v>
      </c>
      <c r="K432" s="54">
        <f>COUNTIF('Demand Planning'!B4310:AA4310,"&lt;="&amp;MAX('Demand Planning'!B4310:AA4310)*0.05)</f>
        <v>1</v>
      </c>
      <c r="L432" s="55">
        <f>IFERROR(STDEV('Demand Planning'!B4310:AA4310)/AVERAGE('Demand Planning'!B4310:AA4310),0)</f>
        <v>0.33564159396985926</v>
      </c>
      <c r="M432" s="56">
        <f>IFERROR((AVERAGE('Demand Planning'!T4310:AA4310)-AVERAGE('Demand Planning'!B4310:I4310))/AVERAGE('Demand Planning'!B4310:I4310),0)</f>
        <v>-6.0606060606060608E-2</v>
      </c>
      <c r="N432" s="53">
        <f>IFERROR(ROUND(1.28*STDEV('Demand Planning'!B4310:AA4310),0),0)</f>
        <v>7</v>
      </c>
      <c r="O432" s="57" t="str">
        <f t="shared" si="6"/>
        <v>Hybrid</v>
      </c>
      <c r="P432" s="53">
        <f>SUM('Demand Planning'!AB4310:AN4310)</f>
        <v>182</v>
      </c>
      <c r="Q432" s="58">
        <f>IFERROR('Demand Planning'!Y4316/J432,0)</f>
        <v>4.3929450369155045</v>
      </c>
    </row>
    <row r="433" spans="1:17" ht="15" customHeight="1" x14ac:dyDescent="0.25">
      <c r="A433" s="59" t="str">
        <f>'Demand Planning'!A4318</f>
        <v>ATC06601</v>
      </c>
      <c r="B433" s="59" t="str">
        <f>'Demand Planning'!B4318</f>
        <v>Girja profesionalna 12 kg Atleticore</v>
      </c>
      <c r="C433" s="60" t="str">
        <f>'Demand Planning'!C4318</f>
        <v>FITNESS OPREMA</v>
      </c>
      <c r="D433" s="60" t="str">
        <f>'Demand Planning'!D4318</f>
        <v>03 BRONZE</v>
      </c>
      <c r="E433" s="61">
        <f>'Demand Planning'!Y4325</f>
        <v>5.115384615384615</v>
      </c>
      <c r="F433" s="61">
        <f>'Demand Planning'!Y4321</f>
        <v>0</v>
      </c>
      <c r="G433" s="61">
        <f>'Demand Planning'!Y4322</f>
        <v>0</v>
      </c>
      <c r="H433" s="61">
        <f>'Demand Planning'!Y4323</f>
        <v>0</v>
      </c>
      <c r="I433" s="53">
        <f>'Demand Planning'!W4326</f>
        <v>1.7</v>
      </c>
      <c r="J433" s="53">
        <f>'Demand Planning'!W4327</f>
        <v>1.9995918367346941</v>
      </c>
      <c r="K433" s="54">
        <f>COUNTIF('Demand Planning'!B4320:AA4320,"&lt;="&amp;MAX('Demand Planning'!B4320:AA4320)*0.05)</f>
        <v>8</v>
      </c>
      <c r="L433" s="55">
        <f>IFERROR(STDEV('Demand Planning'!B4320:AA4320)/AVERAGE('Demand Planning'!B4320:AA4320),0)</f>
        <v>1.4674180112962905</v>
      </c>
      <c r="M433" s="56">
        <f>IFERROR((AVERAGE('Demand Planning'!T4320:AA4320)-AVERAGE('Demand Planning'!B4320:I4320))/AVERAGE('Demand Planning'!B4320:I4320),0)</f>
        <v>-0.81632653061224492</v>
      </c>
      <c r="N433" s="53">
        <f>IFERROR(ROUND(1.28*STDEV('Demand Planning'!B4320:AA4320),0),0)</f>
        <v>10</v>
      </c>
      <c r="O433" s="57" t="str">
        <f t="shared" si="6"/>
        <v>WMA-4</v>
      </c>
      <c r="P433" s="53">
        <f>SUM('Demand Planning'!AB4320:AN4320)</f>
        <v>26</v>
      </c>
      <c r="Q433" s="58">
        <f>IFERROR('Demand Planning'!Y4326/J433,0)</f>
        <v>0</v>
      </c>
    </row>
    <row r="434" spans="1:17" ht="15" customHeight="1" x14ac:dyDescent="0.25">
      <c r="A434" s="50" t="str">
        <f>'Demand Planning'!A4328</f>
        <v>GAR04754</v>
      </c>
      <c r="B434" s="50" t="str">
        <f>'Demand Planning'!B4328</f>
        <v>Fenix 8, 47 mm, Solar Sapphire Tit., Amp Yellow/Graphite remen</v>
      </c>
      <c r="C434" s="51" t="str">
        <f>'Demand Planning'!C4328</f>
        <v>GADGETI</v>
      </c>
      <c r="D434" s="51" t="str">
        <f>'Demand Planning'!D4328</f>
        <v>03 BRONZE</v>
      </c>
      <c r="E434" s="52">
        <f>'Demand Planning'!Y4335</f>
        <v>0.42307692307692307</v>
      </c>
      <c r="F434" s="52">
        <f>'Demand Planning'!Y4331</f>
        <v>0</v>
      </c>
      <c r="G434" s="52">
        <f>'Demand Planning'!Y4332</f>
        <v>0</v>
      </c>
      <c r="H434" s="52">
        <f>'Demand Planning'!Y4333</f>
        <v>0</v>
      </c>
      <c r="I434" s="53">
        <f>'Demand Planning'!W4336</f>
        <v>0</v>
      </c>
      <c r="J434" s="53">
        <f>'Demand Planning'!W4337</f>
        <v>0.12</v>
      </c>
      <c r="K434" s="54">
        <f>COUNTIF('Demand Planning'!B4330:AA4330,"&lt;="&amp;MAX('Demand Planning'!B4330:AA4330)*0.05)</f>
        <v>18</v>
      </c>
      <c r="L434" s="55">
        <f>IFERROR(STDEV('Demand Planning'!B4330:AA4330)/AVERAGE('Demand Planning'!B4330:AA4330),0)</f>
        <v>1.6610262684445452</v>
      </c>
      <c r="M434" s="56">
        <f>IFERROR((AVERAGE('Demand Planning'!T4330:AA4330)-AVERAGE('Demand Planning'!B4330:I4330))/AVERAGE('Demand Planning'!B4330:I4330),0)</f>
        <v>-0.66666666666666663</v>
      </c>
      <c r="N434" s="53">
        <f>IFERROR(ROUND(1.28*STDEV('Demand Planning'!B4330:AA4330),0),0)</f>
        <v>1</v>
      </c>
      <c r="O434" s="57" t="str">
        <f t="shared" si="6"/>
        <v>WMA-4</v>
      </c>
      <c r="P434" s="53">
        <f>SUM('Demand Planning'!AB4330:AN4330)</f>
        <v>0</v>
      </c>
      <c r="Q434" s="58">
        <f>IFERROR('Demand Planning'!Y4336/J434,0)</f>
        <v>0</v>
      </c>
    </row>
    <row r="435" spans="1:17" ht="15" customHeight="1" x14ac:dyDescent="0.25">
      <c r="A435" s="59" t="str">
        <f>'Demand Planning'!A4338</f>
        <v>ATC06665</v>
      </c>
      <c r="B435" s="59" t="str">
        <f>'Demand Planning'!B4338</f>
        <v>Latex traka medium Atleticore</v>
      </c>
      <c r="C435" s="60" t="str">
        <f>'Demand Planning'!C4338</f>
        <v>FITNESS OPREMA</v>
      </c>
      <c r="D435" s="60" t="str">
        <f>'Demand Planning'!D4338</f>
        <v>03 BRONZE</v>
      </c>
      <c r="E435" s="61">
        <f>'Demand Planning'!Y4345</f>
        <v>18.307692307692307</v>
      </c>
      <c r="F435" s="61">
        <f>'Demand Planning'!Y4341</f>
        <v>0</v>
      </c>
      <c r="G435" s="61">
        <f>'Demand Planning'!Y4342</f>
        <v>0</v>
      </c>
      <c r="H435" s="61">
        <f>'Demand Planning'!Y4343</f>
        <v>0</v>
      </c>
      <c r="I435" s="53">
        <f>'Demand Planning'!W4346</f>
        <v>19.899999999999999</v>
      </c>
      <c r="J435" s="53">
        <f>'Demand Planning'!W4347</f>
        <v>18.888148148148147</v>
      </c>
      <c r="K435" s="54">
        <f>COUNTIF('Demand Planning'!B4340:AA4340,"&lt;="&amp;MAX('Demand Planning'!B4340:AA4340)*0.05)</f>
        <v>0</v>
      </c>
      <c r="L435" s="55">
        <f>IFERROR(STDEV('Demand Planning'!B4340:AA4340)/AVERAGE('Demand Planning'!B4340:AA4340),0)</f>
        <v>0.31766039721228256</v>
      </c>
      <c r="M435" s="56">
        <f>IFERROR((AVERAGE('Demand Planning'!T4340:AA4340)-AVERAGE('Demand Planning'!B4340:I4340))/AVERAGE('Demand Planning'!B4340:I4340),0)</f>
        <v>0.02</v>
      </c>
      <c r="N435" s="53">
        <f>IFERROR(ROUND(1.28*STDEV('Demand Planning'!B4340:AA4340),0),0)</f>
        <v>7</v>
      </c>
      <c r="O435" s="57" t="str">
        <f t="shared" si="6"/>
        <v>Hybrid</v>
      </c>
      <c r="P435" s="53">
        <f>SUM('Demand Planning'!AB4340:AN4340)</f>
        <v>275</v>
      </c>
      <c r="Q435" s="58">
        <f>IFERROR('Demand Planning'!Y4346/J435,0)</f>
        <v>6.4061335738656418</v>
      </c>
    </row>
    <row r="436" spans="1:17" ht="15" customHeight="1" x14ac:dyDescent="0.25">
      <c r="A436" s="50" t="str">
        <f>'Demand Planning'!A4348</f>
        <v>ZOE12395</v>
      </c>
      <c r="B436" s="50" t="str">
        <f>'Demand Planning'!B4348</f>
        <v>ZOE Choco 250g Peanut Butter</v>
      </c>
      <c r="C436" s="51" t="str">
        <f>'Demand Planning'!C4348</f>
        <v>BIO I SUPERFOODS</v>
      </c>
      <c r="D436" s="51" t="str">
        <f>'Demand Planning'!D4348</f>
        <v>03 BRONZE</v>
      </c>
      <c r="E436" s="52">
        <f>'Demand Planning'!Y4355</f>
        <v>91.115384615384613</v>
      </c>
      <c r="F436" s="52">
        <f>'Demand Planning'!Y4351</f>
        <v>0</v>
      </c>
      <c r="G436" s="52">
        <f>'Demand Planning'!Y4352</f>
        <v>0</v>
      </c>
      <c r="H436" s="52">
        <f>'Demand Planning'!Y4353</f>
        <v>0</v>
      </c>
      <c r="I436" s="53">
        <f>'Demand Planning'!W4356</f>
        <v>69.637500000000003</v>
      </c>
      <c r="J436" s="53">
        <f>'Demand Planning'!W4357</f>
        <v>64.914207317073163</v>
      </c>
      <c r="K436" s="54">
        <f>COUNTIF('Demand Planning'!B4350:AA4350,"&lt;="&amp;MAX('Demand Planning'!B4350:AA4350)*0.05)</f>
        <v>5</v>
      </c>
      <c r="L436" s="55">
        <f>IFERROR(STDEV('Demand Planning'!B4350:AA4350)/AVERAGE('Demand Planning'!B4350:AA4350),0)</f>
        <v>1.2576724349555766</v>
      </c>
      <c r="M436" s="56">
        <f>IFERROR((AVERAGE('Demand Planning'!T4350:AA4350)-AVERAGE('Demand Planning'!B4350:I4350))/AVERAGE('Demand Planning'!B4350:I4350),0)</f>
        <v>0.56760563380281692</v>
      </c>
      <c r="N436" s="53">
        <f>IFERROR(ROUND(1.28*STDEV('Demand Planning'!B4350:AA4350),0),0)</f>
        <v>147</v>
      </c>
      <c r="O436" s="57" t="str">
        <f t="shared" si="6"/>
        <v>WMA-4</v>
      </c>
      <c r="P436" s="53">
        <f>SUM('Demand Planning'!AB4350:AN4350)</f>
        <v>1201</v>
      </c>
      <c r="Q436" s="58">
        <f>IFERROR('Demand Planning'!Y4356/J436,0)</f>
        <v>48.695041203539759</v>
      </c>
    </row>
    <row r="437" spans="1:17" ht="15" customHeight="1" x14ac:dyDescent="0.25">
      <c r="A437" s="59" t="str">
        <f>'Demand Planning'!A4358</f>
        <v>SCM04389</v>
      </c>
      <c r="B437" s="59" t="str">
        <f>'Demand Planning'!B4358</f>
        <v>100R Whey - 2 kg Hazelnut</v>
      </c>
      <c r="C437" s="60" t="str">
        <f>'Demand Planning'!C4358</f>
        <v>PROTEINI</v>
      </c>
      <c r="D437" s="60" t="str">
        <f>'Demand Planning'!D4358</f>
        <v>03 BRONZE</v>
      </c>
      <c r="E437" s="61">
        <f>'Demand Planning'!Y4365</f>
        <v>3.9615384615384617</v>
      </c>
      <c r="F437" s="61">
        <f>'Demand Planning'!Y4361</f>
        <v>0</v>
      </c>
      <c r="G437" s="61">
        <f>'Demand Planning'!Y4362</f>
        <v>0</v>
      </c>
      <c r="H437" s="61">
        <f>'Demand Planning'!Y4363</f>
        <v>0</v>
      </c>
      <c r="I437" s="53">
        <f>'Demand Planning'!W4366</f>
        <v>1.925</v>
      </c>
      <c r="J437" s="53">
        <f>'Demand Planning'!W4367</f>
        <v>2.4692857142857143</v>
      </c>
      <c r="K437" s="54">
        <f>COUNTIF('Demand Planning'!B4360:AA4360,"&lt;="&amp;MAX('Demand Planning'!B4360:AA4360)*0.05)</f>
        <v>1</v>
      </c>
      <c r="L437" s="55">
        <f>IFERROR(STDEV('Demand Planning'!B4360:AA4360)/AVERAGE('Demand Planning'!B4360:AA4360),0)</f>
        <v>0.9376730996131577</v>
      </c>
      <c r="M437" s="56">
        <f>IFERROR((AVERAGE('Demand Planning'!T4360:AA4360)-AVERAGE('Demand Planning'!B4360:I4360))/AVERAGE('Demand Planning'!B4360:I4360),0)</f>
        <v>-0.63636363636363635</v>
      </c>
      <c r="N437" s="53">
        <f>IFERROR(ROUND(1.28*STDEV('Demand Planning'!B4360:AA4360),0),0)</f>
        <v>5</v>
      </c>
      <c r="O437" s="57" t="str">
        <f t="shared" si="6"/>
        <v>WMA-4</v>
      </c>
      <c r="P437" s="53">
        <f>SUM('Demand Planning'!AB4360:AN4360)</f>
        <v>13</v>
      </c>
      <c r="Q437" s="58">
        <f>IFERROR('Demand Planning'!Y4366/J437,0)</f>
        <v>31.993057564362164</v>
      </c>
    </row>
    <row r="438" spans="1:17" ht="15" customHeight="1" x14ac:dyDescent="0.25">
      <c r="A438" s="50" t="str">
        <f>'Demand Planning'!A4368</f>
        <v>POL09775</v>
      </c>
      <c r="B438" s="50" t="str">
        <f>'Demand Planning'!B4368</f>
        <v>Polleo Instant Oats 1kg</v>
      </c>
      <c r="C438" s="51" t="str">
        <f>'Demand Planning'!C4368</f>
        <v>BIO I SUPERFOODS</v>
      </c>
      <c r="D438" s="51" t="str">
        <f>'Demand Planning'!D4368</f>
        <v>03 BRONZE</v>
      </c>
      <c r="E438" s="52">
        <f>'Demand Planning'!Y4375</f>
        <v>26.615384615384617</v>
      </c>
      <c r="F438" s="52">
        <f>'Demand Planning'!Y4371</f>
        <v>0</v>
      </c>
      <c r="G438" s="52">
        <f>'Demand Planning'!Y4372</f>
        <v>0</v>
      </c>
      <c r="H438" s="52">
        <f>'Demand Planning'!Y4373</f>
        <v>0</v>
      </c>
      <c r="I438" s="53">
        <f>'Demand Planning'!W4376</f>
        <v>18.3</v>
      </c>
      <c r="J438" s="53">
        <f>'Demand Planning'!W4377</f>
        <v>19.716363636363639</v>
      </c>
      <c r="K438" s="54">
        <f>COUNTIF('Demand Planning'!B4370:AA4370,"&lt;="&amp;MAX('Demand Planning'!B4370:AA4370)*0.05)</f>
        <v>0</v>
      </c>
      <c r="L438" s="55">
        <f>IFERROR(STDEV('Demand Planning'!B4370:AA4370)/AVERAGE('Demand Planning'!B4370:AA4370),0)</f>
        <v>0.77096046120677375</v>
      </c>
      <c r="M438" s="56">
        <f>IFERROR((AVERAGE('Demand Planning'!T4370:AA4370)-AVERAGE('Demand Planning'!B4370:I4370))/AVERAGE('Demand Planning'!B4370:I4370),0)</f>
        <v>0.10731707317073171</v>
      </c>
      <c r="N438" s="53">
        <f>IFERROR(ROUND(1.28*STDEV('Demand Planning'!B4370:AA4370),0),0)</f>
        <v>26</v>
      </c>
      <c r="O438" s="57" t="str">
        <f t="shared" si="6"/>
        <v>Hybrid</v>
      </c>
      <c r="P438" s="53">
        <f>SUM('Demand Planning'!AB4370:AN4370)</f>
        <v>220</v>
      </c>
      <c r="Q438" s="58">
        <f>IFERROR('Demand Planning'!Y4376/J438,0)</f>
        <v>2.3330874216156396</v>
      </c>
    </row>
    <row r="439" spans="1:17" ht="15" customHeight="1" x14ac:dyDescent="0.25">
      <c r="A439" s="59" t="str">
        <f>'Demand Planning'!A4378</f>
        <v>FIT05846</v>
      </c>
      <c r="B439" s="59" t="str">
        <f>'Demand Planning'!B4378</f>
        <v>Bučica gumirana heksagonalna 17,5 kg</v>
      </c>
      <c r="C439" s="60" t="str">
        <f>'Demand Planning'!C4378</f>
        <v>FITNESS OPREMA</v>
      </c>
      <c r="D439" s="60" t="str">
        <f>'Demand Planning'!D4378</f>
        <v>03 BRONZE</v>
      </c>
      <c r="E439" s="61">
        <f>'Demand Planning'!Y4385</f>
        <v>1.9230769230769231</v>
      </c>
      <c r="F439" s="61">
        <f>'Demand Planning'!Y4381</f>
        <v>0</v>
      </c>
      <c r="G439" s="61">
        <f>'Demand Planning'!Y4382</f>
        <v>0</v>
      </c>
      <c r="H439" s="61">
        <f>'Demand Planning'!Y4383</f>
        <v>0</v>
      </c>
      <c r="I439" s="53">
        <f>'Demand Planning'!W4386</f>
        <v>0</v>
      </c>
      <c r="J439" s="53">
        <f>'Demand Planning'!W4387</f>
        <v>0.4</v>
      </c>
      <c r="K439" s="54">
        <f>COUNTIF('Demand Planning'!B4380:AA4380,"&lt;="&amp;MAX('Demand Planning'!B4380:AA4380)*0.05)</f>
        <v>13</v>
      </c>
      <c r="L439" s="55">
        <f>IFERROR(STDEV('Demand Planning'!B4380:AA4380)/AVERAGE('Demand Planning'!B4380:AA4380),0)</f>
        <v>1.8365532935365638</v>
      </c>
      <c r="M439" s="56">
        <f>IFERROR((AVERAGE('Demand Planning'!T4380:AA4380)-AVERAGE('Demand Planning'!B4380:I4380))/AVERAGE('Demand Planning'!B4380:I4380),0)</f>
        <v>-0.92592592592592593</v>
      </c>
      <c r="N439" s="53">
        <f>IFERROR(ROUND(1.28*STDEV('Demand Planning'!B4380:AA4380),0),0)</f>
        <v>5</v>
      </c>
      <c r="O439" s="57" t="str">
        <f t="shared" si="6"/>
        <v>WMA-4</v>
      </c>
      <c r="P439" s="53">
        <f>SUM('Demand Planning'!AB4380:AN4380)</f>
        <v>0</v>
      </c>
      <c r="Q439" s="58">
        <f>IFERROR('Demand Planning'!Y4386/J439,0)</f>
        <v>0</v>
      </c>
    </row>
    <row r="440" spans="1:17" ht="15" customHeight="1" x14ac:dyDescent="0.25">
      <c r="A440" s="50" t="str">
        <f>'Demand Planning'!A4388</f>
        <v>POL04352</v>
      </c>
      <c r="B440" s="50" t="str">
        <f>'Demand Planning'!B4388</f>
        <v>Polleo shaker 300ml NANO WAVE ljubičasti</v>
      </c>
      <c r="C440" s="51" t="str">
        <f>'Demand Planning'!C4388</f>
        <v>DRINKWARE I HOME</v>
      </c>
      <c r="D440" s="51" t="str">
        <f>'Demand Planning'!D4388</f>
        <v>03 BRONZE</v>
      </c>
      <c r="E440" s="52">
        <f>'Demand Planning'!Y4395</f>
        <v>36.615384615384613</v>
      </c>
      <c r="F440" s="52">
        <f>'Demand Planning'!Y4391</f>
        <v>0</v>
      </c>
      <c r="G440" s="52">
        <f>'Demand Planning'!Y4392</f>
        <v>0</v>
      </c>
      <c r="H440" s="52">
        <f>'Demand Planning'!Y4393</f>
        <v>0</v>
      </c>
      <c r="I440" s="53">
        <f>'Demand Planning'!W4396</f>
        <v>36.5</v>
      </c>
      <c r="J440" s="53">
        <f>'Demand Planning'!W4397</f>
        <v>32.51</v>
      </c>
      <c r="K440" s="54">
        <f>COUNTIF('Demand Planning'!B4390:AA4390,"&lt;="&amp;MAX('Demand Planning'!B4390:AA4390)*0.05)</f>
        <v>3</v>
      </c>
      <c r="L440" s="55">
        <f>IFERROR(STDEV('Demand Planning'!B4390:AA4390)/AVERAGE('Demand Planning'!B4390:AA4390),0)</f>
        <v>1.1873959987387424</v>
      </c>
      <c r="M440" s="56">
        <f>IFERROR((AVERAGE('Demand Planning'!T4390:AA4390)-AVERAGE('Demand Planning'!B4390:I4390))/AVERAGE('Demand Planning'!B4390:I4390),0)</f>
        <v>0.18396226415094338</v>
      </c>
      <c r="N440" s="53">
        <f>IFERROR(ROUND(1.28*STDEV('Demand Planning'!B4390:AA4390),0),0)</f>
        <v>56</v>
      </c>
      <c r="O440" s="57" t="str">
        <f t="shared" si="6"/>
        <v>Hybrid</v>
      </c>
      <c r="P440" s="53">
        <f>SUM('Demand Planning'!AB4390:AN4390)</f>
        <v>468</v>
      </c>
      <c r="Q440" s="58">
        <f>IFERROR('Demand Planning'!Y4396/J440,0)</f>
        <v>22.700707474623194</v>
      </c>
    </row>
    <row r="441" spans="1:17" ht="15" customHeight="1" x14ac:dyDescent="0.25">
      <c r="A441" s="59" t="str">
        <f>'Demand Planning'!A4398</f>
        <v>HUW15005</v>
      </c>
      <c r="B441" s="59" t="str">
        <f>'Demand Planning'!B4398</f>
        <v>Huawei Watch GT 5 41mm Gold</v>
      </c>
      <c r="C441" s="60" t="str">
        <f>'Demand Planning'!C4398</f>
        <v>GADGETI</v>
      </c>
      <c r="D441" s="60" t="str">
        <f>'Demand Planning'!D4398</f>
        <v>03 BRONZE</v>
      </c>
      <c r="E441" s="61">
        <f>'Demand Planning'!Y4405</f>
        <v>7.8461538461538458</v>
      </c>
      <c r="F441" s="61">
        <f>'Demand Planning'!Y4401</f>
        <v>0</v>
      </c>
      <c r="G441" s="61">
        <f>'Demand Planning'!Y4402</f>
        <v>0</v>
      </c>
      <c r="H441" s="61">
        <f>'Demand Planning'!Y4403</f>
        <v>0</v>
      </c>
      <c r="I441" s="53">
        <f>'Demand Planning'!W4406</f>
        <v>3.1</v>
      </c>
      <c r="J441" s="53">
        <f>'Demand Planning'!W4407</f>
        <v>3.4518367346938774</v>
      </c>
      <c r="K441" s="54">
        <f>COUNTIF('Demand Planning'!B4400:AA4400,"&lt;="&amp;MAX('Demand Planning'!B4400:AA4400)*0.05)</f>
        <v>8</v>
      </c>
      <c r="L441" s="55">
        <f>IFERROR(STDEV('Demand Planning'!B4400:AA4400)/AVERAGE('Demand Planning'!B4400:AA4400),0)</f>
        <v>1.16793636625993</v>
      </c>
      <c r="M441" s="56">
        <f>IFERROR((AVERAGE('Demand Planning'!T4400:AA4400)-AVERAGE('Demand Planning'!B4400:I4400))/AVERAGE('Demand Planning'!B4400:I4400),0)</f>
        <v>1.5476190476190477</v>
      </c>
      <c r="N441" s="53">
        <f>IFERROR(ROUND(1.28*STDEV('Demand Planning'!B4400:AA4400),0),0)</f>
        <v>12</v>
      </c>
      <c r="O441" s="57" t="str">
        <f t="shared" si="6"/>
        <v>WMA-4</v>
      </c>
      <c r="P441" s="53">
        <f>SUM('Demand Planning'!AB4400:AN4400)</f>
        <v>117</v>
      </c>
      <c r="Q441" s="58">
        <f>IFERROR('Demand Planning'!Y4406/J441,0)</f>
        <v>0.86910251862362542</v>
      </c>
    </row>
    <row r="442" spans="1:17" ht="15" customHeight="1" x14ac:dyDescent="0.25">
      <c r="A442" s="50" t="str">
        <f>'Demand Planning'!A4408</f>
        <v>TNT25824</v>
      </c>
      <c r="B442" s="50" t="str">
        <f>'Demand Planning'!B4408</f>
        <v>Masažni pištolj</v>
      </c>
      <c r="C442" s="51" t="str">
        <f>'Demand Planning'!C4408</f>
        <v>FITNESS OPREMA</v>
      </c>
      <c r="D442" s="51" t="str">
        <f>'Demand Planning'!D4408</f>
        <v>03 BRONZE</v>
      </c>
      <c r="E442" s="52">
        <f>'Demand Planning'!Y4415</f>
        <v>1.7692307692307692</v>
      </c>
      <c r="F442" s="52">
        <f>'Demand Planning'!Y4411</f>
        <v>0</v>
      </c>
      <c r="G442" s="52">
        <f>'Demand Planning'!Y4412</f>
        <v>0</v>
      </c>
      <c r="H442" s="52">
        <f>'Demand Planning'!Y4413</f>
        <v>0</v>
      </c>
      <c r="I442" s="53">
        <f>'Demand Planning'!W4416</f>
        <v>0.5</v>
      </c>
      <c r="J442" s="53">
        <f>'Demand Planning'!W4417</f>
        <v>0.93673469387755115</v>
      </c>
      <c r="K442" s="54">
        <f>COUNTIF('Demand Planning'!B4410:AA4410,"&lt;="&amp;MAX('Demand Planning'!B4410:AA4410)*0.05)</f>
        <v>13</v>
      </c>
      <c r="L442" s="55">
        <f>IFERROR(STDEV('Demand Planning'!B4410:AA4410)/AVERAGE('Demand Planning'!B4410:AA4410),0)</f>
        <v>1.2517511363575433</v>
      </c>
      <c r="M442" s="56">
        <f>IFERROR((AVERAGE('Demand Planning'!T4410:AA4410)-AVERAGE('Demand Planning'!B4410:I4410))/AVERAGE('Demand Planning'!B4410:I4410),0)</f>
        <v>-1</v>
      </c>
      <c r="N442" s="53">
        <f>IFERROR(ROUND(1.28*STDEV('Demand Planning'!B4410:AA4410),0),0)</f>
        <v>3</v>
      </c>
      <c r="O442" s="57" t="str">
        <f t="shared" si="6"/>
        <v>WMA-4</v>
      </c>
      <c r="P442" s="53">
        <f>SUM('Demand Planning'!AB4410:AN4410)</f>
        <v>0</v>
      </c>
      <c r="Q442" s="58">
        <f>IFERROR('Demand Planning'!Y4416/J442,0)</f>
        <v>0</v>
      </c>
    </row>
    <row r="443" spans="1:17" ht="15" customHeight="1" x14ac:dyDescent="0.25">
      <c r="A443" s="59" t="str">
        <f>'Demand Planning'!A4418</f>
        <v>NUT00887</v>
      </c>
      <c r="B443" s="59" t="str">
        <f>'Demand Planning'!B4418</f>
        <v>ElastiJoint 384g Orange</v>
      </c>
      <c r="C443" s="60" t="str">
        <f>'Demand Planning'!C4418</f>
        <v>SPORTSKA PREHRANA</v>
      </c>
      <c r="D443" s="60" t="str">
        <f>'Demand Planning'!D4418</f>
        <v>03 BRONZE</v>
      </c>
      <c r="E443" s="61">
        <f>'Demand Planning'!Y4425</f>
        <v>7.0769230769230766</v>
      </c>
      <c r="F443" s="61">
        <f>'Demand Planning'!Y4421</f>
        <v>0</v>
      </c>
      <c r="G443" s="61">
        <f>'Demand Planning'!Y4422</f>
        <v>0</v>
      </c>
      <c r="H443" s="61">
        <f>'Demand Planning'!Y4423</f>
        <v>0</v>
      </c>
      <c r="I443" s="53">
        <f>'Demand Planning'!W4426</f>
        <v>11.8</v>
      </c>
      <c r="J443" s="53">
        <f>'Demand Planning'!W4427</f>
        <v>9.32</v>
      </c>
      <c r="K443" s="54">
        <f>COUNTIF('Demand Planning'!B4420:AA4420,"&lt;="&amp;MAX('Demand Planning'!B4420:AA4420)*0.05)</f>
        <v>9</v>
      </c>
      <c r="L443" s="55">
        <f>IFERROR(STDEV('Demand Planning'!B4420:AA4420)/AVERAGE('Demand Planning'!B4420:AA4420),0)</f>
        <v>1.0497861876103831</v>
      </c>
      <c r="M443" s="56">
        <f>IFERROR((AVERAGE('Demand Planning'!T4420:AA4420)-AVERAGE('Demand Planning'!B4420:I4420))/AVERAGE('Demand Planning'!B4420:I4420),0)</f>
        <v>2.1190476190476191</v>
      </c>
      <c r="N443" s="53">
        <f>IFERROR(ROUND(1.28*STDEV('Demand Planning'!B4420:AA4420),0),0)</f>
        <v>10</v>
      </c>
      <c r="O443" s="57" t="str">
        <f t="shared" si="6"/>
        <v>WMA-4</v>
      </c>
      <c r="P443" s="53">
        <f>SUM('Demand Planning'!AB4420:AN4420)</f>
        <v>208</v>
      </c>
      <c r="Q443" s="58">
        <f>IFERROR('Demand Planning'!Y4426/J443,0)</f>
        <v>1.2875536480686696</v>
      </c>
    </row>
    <row r="444" spans="1:17" ht="15" customHeight="1" x14ac:dyDescent="0.25">
      <c r="A444" s="50" t="str">
        <f>'Demand Planning'!A4428</f>
        <v>BSN06846</v>
      </c>
      <c r="B444" s="50" t="str">
        <f>'Demand Planning'!B4428</f>
        <v>Creatine DNA 216g</v>
      </c>
      <c r="C444" s="51" t="str">
        <f>'Demand Planning'!C4428</f>
        <v>SPORTSKA PREHRANA</v>
      </c>
      <c r="D444" s="51" t="str">
        <f>'Demand Planning'!D4428</f>
        <v>03 BRONZE</v>
      </c>
      <c r="E444" s="52">
        <f>'Demand Planning'!Y4435</f>
        <v>2.8076923076923075</v>
      </c>
      <c r="F444" s="52">
        <f>'Demand Planning'!Y4431</f>
        <v>0</v>
      </c>
      <c r="G444" s="52">
        <f>'Demand Planning'!Y4432</f>
        <v>0</v>
      </c>
      <c r="H444" s="52">
        <f>'Demand Planning'!Y4433</f>
        <v>0</v>
      </c>
      <c r="I444" s="53">
        <f>'Demand Planning'!W4436</f>
        <v>1.95</v>
      </c>
      <c r="J444" s="53">
        <f>'Demand Planning'!W4437</f>
        <v>2.2674358974358975</v>
      </c>
      <c r="K444" s="54">
        <f>COUNTIF('Demand Planning'!B4430:AA4430,"&lt;="&amp;MAX('Demand Planning'!B4430:AA4430)*0.05)</f>
        <v>2</v>
      </c>
      <c r="L444" s="55">
        <f>IFERROR(STDEV('Demand Planning'!B4430:AA4430)/AVERAGE('Demand Planning'!B4430:AA4430),0)</f>
        <v>0.66836962703368885</v>
      </c>
      <c r="M444" s="56">
        <f>IFERROR((AVERAGE('Demand Planning'!T4430:AA4430)-AVERAGE('Demand Planning'!B4430:I4430))/AVERAGE('Demand Planning'!B4430:I4430),0)</f>
        <v>5.8823529411764705E-2</v>
      </c>
      <c r="N444" s="53">
        <f>IFERROR(ROUND(1.28*STDEV('Demand Planning'!B4430:AA4430),0),0)</f>
        <v>2</v>
      </c>
      <c r="O444" s="57" t="str">
        <f t="shared" si="6"/>
        <v>Hybrid</v>
      </c>
      <c r="P444" s="53">
        <f>SUM('Demand Planning'!AB4430:AN4430)</f>
        <v>26</v>
      </c>
      <c r="Q444" s="58">
        <f>IFERROR('Demand Planning'!Y4436/J444,0)</f>
        <v>149.94911229220853</v>
      </c>
    </row>
    <row r="445" spans="1:17" ht="15" customHeight="1" x14ac:dyDescent="0.25">
      <c r="A445" s="59" t="str">
        <f>'Demand Planning'!A4438</f>
        <v>ATC06723</v>
      </c>
      <c r="B445" s="59" t="str">
        <f>'Demand Planning'!B4438</f>
        <v>Gurtne univerzalne Atleticore</v>
      </c>
      <c r="C445" s="60" t="str">
        <f>'Demand Planning'!C4438</f>
        <v>FITNESS OPREMA</v>
      </c>
      <c r="D445" s="60" t="str">
        <f>'Demand Planning'!D4438</f>
        <v>03 BRONZE</v>
      </c>
      <c r="E445" s="61">
        <f>'Demand Planning'!Y4445</f>
        <v>19.076923076923077</v>
      </c>
      <c r="F445" s="61">
        <f>'Demand Planning'!Y4441</f>
        <v>0</v>
      </c>
      <c r="G445" s="61">
        <f>'Demand Planning'!Y4442</f>
        <v>0</v>
      </c>
      <c r="H445" s="61">
        <f>'Demand Planning'!Y4443</f>
        <v>0</v>
      </c>
      <c r="I445" s="53">
        <f>'Demand Planning'!W4446</f>
        <v>20</v>
      </c>
      <c r="J445" s="53">
        <f>'Demand Planning'!W4447</f>
        <v>18.209090909090911</v>
      </c>
      <c r="K445" s="54">
        <f>COUNTIF('Demand Planning'!B4440:AA4440,"&lt;="&amp;MAX('Demand Planning'!B4440:AA4440)*0.05)</f>
        <v>3</v>
      </c>
      <c r="L445" s="55">
        <f>IFERROR(STDEV('Demand Planning'!B4440:AA4440)/AVERAGE('Demand Planning'!B4440:AA4440),0)</f>
        <v>0.7699649302120869</v>
      </c>
      <c r="M445" s="56">
        <f>IFERROR((AVERAGE('Demand Planning'!T4440:AA4440)-AVERAGE('Demand Planning'!B4440:I4440))/AVERAGE('Demand Planning'!B4440:I4440),0)</f>
        <v>2.28125</v>
      </c>
      <c r="N445" s="53">
        <f>IFERROR(ROUND(1.28*STDEV('Demand Planning'!B4440:AA4440),0),0)</f>
        <v>19</v>
      </c>
      <c r="O445" s="57" t="str">
        <f t="shared" si="6"/>
        <v>WMA-4</v>
      </c>
      <c r="P445" s="53">
        <f>SUM('Demand Planning'!AB4440:AN4440)</f>
        <v>234</v>
      </c>
      <c r="Q445" s="58">
        <f>IFERROR('Demand Planning'!Y4446/J445,0)</f>
        <v>0</v>
      </c>
    </row>
    <row r="446" spans="1:17" ht="15" customHeight="1" x14ac:dyDescent="0.25">
      <c r="A446" s="50" t="str">
        <f>'Demand Planning'!A4448</f>
        <v>POL04370</v>
      </c>
      <c r="B446" s="50" t="str">
        <f>'Demand Planning'!B4448</f>
        <v>Polleo Zero Syrup 425ml Strawberry</v>
      </c>
      <c r="C446" s="51" t="str">
        <f>'Demand Planning'!C4448</f>
        <v>BIO I SUPERFOODS</v>
      </c>
      <c r="D446" s="51" t="str">
        <f>'Demand Planning'!D4448</f>
        <v>03 BRONZE</v>
      </c>
      <c r="E446" s="52">
        <f>'Demand Planning'!Y4455</f>
        <v>35.07692307692308</v>
      </c>
      <c r="F446" s="52">
        <f>'Demand Planning'!Y4451</f>
        <v>0</v>
      </c>
      <c r="G446" s="52">
        <f>'Demand Planning'!Y4452</f>
        <v>0</v>
      </c>
      <c r="H446" s="52">
        <f>'Demand Planning'!Y4453</f>
        <v>0</v>
      </c>
      <c r="I446" s="53">
        <f>'Demand Planning'!W4456</f>
        <v>48.55</v>
      </c>
      <c r="J446" s="53">
        <f>'Demand Planning'!W4457</f>
        <v>41.872857142857143</v>
      </c>
      <c r="K446" s="54">
        <f>COUNTIF('Demand Planning'!B4450:AA4450,"&lt;="&amp;MAX('Demand Planning'!B4450:AA4450)*0.05)</f>
        <v>2</v>
      </c>
      <c r="L446" s="55">
        <f>IFERROR(STDEV('Demand Planning'!B4450:AA4450)/AVERAGE('Demand Planning'!B4450:AA4450),0)</f>
        <v>0.73026645065376383</v>
      </c>
      <c r="M446" s="56">
        <f>IFERROR((AVERAGE('Demand Planning'!T4450:AA4450)-AVERAGE('Demand Planning'!B4450:I4450))/AVERAGE('Demand Planning'!B4450:I4450),0)</f>
        <v>0.31597222222222221</v>
      </c>
      <c r="N446" s="53">
        <f>IFERROR(ROUND(1.28*STDEV('Demand Planning'!B4450:AA4450),0),0)</f>
        <v>33</v>
      </c>
      <c r="O446" s="57" t="str">
        <f t="shared" si="6"/>
        <v>WMA-4</v>
      </c>
      <c r="P446" s="53">
        <f>SUM('Demand Planning'!AB4450:AN4450)</f>
        <v>787</v>
      </c>
      <c r="Q446" s="58">
        <f>IFERROR('Demand Planning'!Y4456/J446,0)</f>
        <v>7.4988912012555016</v>
      </c>
    </row>
    <row r="447" spans="1:17" ht="15" customHeight="1" x14ac:dyDescent="0.25">
      <c r="A447" s="59" t="str">
        <f>'Demand Planning'!A4458</f>
        <v>ATC06516</v>
      </c>
      <c r="B447" s="59" t="str">
        <f>'Demand Planning'!B4458</f>
        <v>Girja gumirana 4 kg Atleticore</v>
      </c>
      <c r="C447" s="60" t="str">
        <f>'Demand Planning'!C4458</f>
        <v>FITNESS OPREMA</v>
      </c>
      <c r="D447" s="60" t="str">
        <f>'Demand Planning'!D4458</f>
        <v>03 BRONZE</v>
      </c>
      <c r="E447" s="61">
        <f>'Demand Planning'!Y4465</f>
        <v>10.961538461538462</v>
      </c>
      <c r="F447" s="61">
        <f>'Demand Planning'!Y4461</f>
        <v>0</v>
      </c>
      <c r="G447" s="61">
        <f>'Demand Planning'!Y4462</f>
        <v>0</v>
      </c>
      <c r="H447" s="61">
        <f>'Demand Planning'!Y4463</f>
        <v>0</v>
      </c>
      <c r="I447" s="53">
        <f>'Demand Planning'!W4466</f>
        <v>9.85</v>
      </c>
      <c r="J447" s="53">
        <f>'Demand Planning'!W4467</f>
        <v>10.19108108108108</v>
      </c>
      <c r="K447" s="54">
        <f>COUNTIF('Demand Planning'!B4460:AA4460,"&lt;="&amp;MAX('Demand Planning'!B4460:AA4460)*0.05)</f>
        <v>0</v>
      </c>
      <c r="L447" s="55">
        <f>IFERROR(STDEV('Demand Planning'!B4460:AA4460)/AVERAGE('Demand Planning'!B4460:AA4460),0)</f>
        <v>0.56206014230714607</v>
      </c>
      <c r="M447" s="56">
        <f>IFERROR((AVERAGE('Demand Planning'!T4460:AA4460)-AVERAGE('Demand Planning'!B4460:I4460))/AVERAGE('Demand Planning'!B4460:I4460),0)</f>
        <v>6.6666666666666666E-2</v>
      </c>
      <c r="N447" s="53">
        <f>IFERROR(ROUND(1.28*STDEV('Demand Planning'!B4460:AA4460),0),0)</f>
        <v>8</v>
      </c>
      <c r="O447" s="57" t="str">
        <f t="shared" si="6"/>
        <v>Hybrid</v>
      </c>
      <c r="P447" s="53">
        <f>SUM('Demand Planning'!AB4460:AN4460)</f>
        <v>73</v>
      </c>
      <c r="Q447" s="58">
        <f>IFERROR('Demand Planning'!Y4466/J447,0)</f>
        <v>11.480626939295092</v>
      </c>
    </row>
    <row r="448" spans="1:17" ht="15" customHeight="1" x14ac:dyDescent="0.25">
      <c r="A448" s="50" t="str">
        <f>'Demand Planning'!A4468</f>
        <v>ATC06512</v>
      </c>
      <c r="B448" s="50" t="str">
        <f>'Demand Planning'!B4468</f>
        <v>Prostirka PVC Yoga 173 cm</v>
      </c>
      <c r="C448" s="51" t="str">
        <f>'Demand Planning'!C4468</f>
        <v>FITNESS OPREMA</v>
      </c>
      <c r="D448" s="51" t="str">
        <f>'Demand Planning'!D4468</f>
        <v>03 BRONZE</v>
      </c>
      <c r="E448" s="52">
        <f>'Demand Planning'!Y4475</f>
        <v>9</v>
      </c>
      <c r="F448" s="52">
        <f>'Demand Planning'!Y4471</f>
        <v>0</v>
      </c>
      <c r="G448" s="52">
        <f>'Demand Planning'!Y4472</f>
        <v>0</v>
      </c>
      <c r="H448" s="52">
        <f>'Demand Planning'!Y4473</f>
        <v>0</v>
      </c>
      <c r="I448" s="53">
        <f>'Demand Planning'!W4476</f>
        <v>7.15</v>
      </c>
      <c r="J448" s="53">
        <f>'Demand Planning'!W4477</f>
        <v>7.3876744186046519</v>
      </c>
      <c r="K448" s="54">
        <f>COUNTIF('Demand Planning'!B4470:AA4470,"&lt;="&amp;MAX('Demand Planning'!B4470:AA4470)*0.05)</f>
        <v>0</v>
      </c>
      <c r="L448" s="55">
        <f>IFERROR(STDEV('Demand Planning'!B4470:AA4470)/AVERAGE('Demand Planning'!B4470:AA4470),0)</f>
        <v>0.48989794855663565</v>
      </c>
      <c r="M448" s="56">
        <f>IFERROR((AVERAGE('Demand Planning'!T4470:AA4470)-AVERAGE('Demand Planning'!B4470:I4470))/AVERAGE('Demand Planning'!B4470:I4470),0)</f>
        <v>0.46551724137931033</v>
      </c>
      <c r="N448" s="53">
        <f>IFERROR(ROUND(1.28*STDEV('Demand Planning'!B4470:AA4470),0),0)</f>
        <v>6</v>
      </c>
      <c r="O448" s="57" t="str">
        <f t="shared" si="6"/>
        <v>WMA-4</v>
      </c>
      <c r="P448" s="53">
        <f>SUM('Demand Planning'!AB4470:AN4470)</f>
        <v>94</v>
      </c>
      <c r="Q448" s="58">
        <f>IFERROR('Demand Planning'!Y4476/J448,0)</f>
        <v>50.218780495482726</v>
      </c>
    </row>
    <row r="449" spans="1:17" ht="15" customHeight="1" x14ac:dyDescent="0.25">
      <c r="A449" s="59" t="str">
        <f>'Demand Planning'!A4478</f>
        <v>POL04375</v>
      </c>
      <c r="B449" s="59" t="str">
        <f>'Demand Planning'!B4478</f>
        <v>Polleo Zero Sauce 425ml Ceasar</v>
      </c>
      <c r="C449" s="60" t="str">
        <f>'Demand Planning'!C4478</f>
        <v>BIO I SUPERFOODS</v>
      </c>
      <c r="D449" s="60" t="str">
        <f>'Demand Planning'!D4478</f>
        <v>03 BRONZE</v>
      </c>
      <c r="E449" s="61">
        <f>'Demand Planning'!Y4485</f>
        <v>36.615384615384613</v>
      </c>
      <c r="F449" s="61">
        <f>'Demand Planning'!Y4481</f>
        <v>0</v>
      </c>
      <c r="G449" s="61">
        <f>'Demand Planning'!Y4482</f>
        <v>0</v>
      </c>
      <c r="H449" s="61">
        <f>'Demand Planning'!Y4483</f>
        <v>0</v>
      </c>
      <c r="I449" s="53">
        <f>'Demand Planning'!W4486</f>
        <v>41.9</v>
      </c>
      <c r="J449" s="53">
        <f>'Demand Planning'!W4487</f>
        <v>38.228372093023253</v>
      </c>
      <c r="K449" s="54">
        <f>COUNTIF('Demand Planning'!B4480:AA4480,"&lt;="&amp;MAX('Demand Planning'!B4480:AA4480)*0.05)</f>
        <v>1</v>
      </c>
      <c r="L449" s="55">
        <f>IFERROR(STDEV('Demand Planning'!B4480:AA4480)/AVERAGE('Demand Planning'!B4480:AA4480),0)</f>
        <v>0.77828283549218136</v>
      </c>
      <c r="M449" s="56">
        <f>IFERROR((AVERAGE('Demand Planning'!T4480:AA4480)-AVERAGE('Demand Planning'!B4480:I4480))/AVERAGE('Demand Planning'!B4480:I4480),0)</f>
        <v>0.78969957081545061</v>
      </c>
      <c r="N449" s="53">
        <f>IFERROR(ROUND(1.28*STDEV('Demand Planning'!B4480:AA4480),0),0)</f>
        <v>36</v>
      </c>
      <c r="O449" s="57" t="str">
        <f t="shared" si="6"/>
        <v>WMA-4</v>
      </c>
      <c r="P449" s="53">
        <f>SUM('Demand Planning'!AB4480:AN4480)</f>
        <v>559</v>
      </c>
      <c r="Q449" s="58">
        <f>IFERROR('Demand Planning'!Y4486/J449,0)</f>
        <v>42.952391381051456</v>
      </c>
    </row>
    <row r="450" spans="1:17" ht="15" customHeight="1" x14ac:dyDescent="0.25">
      <c r="A450" s="50" t="str">
        <f>'Demand Planning'!A4488</f>
        <v>SHM00071</v>
      </c>
      <c r="B450" s="50" t="str">
        <f>'Demand Planning'!B4488</f>
        <v>DEFENDER, Polleo Logo Pink, 600 ml</v>
      </c>
      <c r="C450" s="51" t="str">
        <f>'Demand Planning'!C4488</f>
        <v>DRINKWARE I HOME</v>
      </c>
      <c r="D450" s="51" t="str">
        <f>'Demand Planning'!D4488</f>
        <v>03 BRONZE</v>
      </c>
      <c r="E450" s="52">
        <f>'Demand Planning'!Y4495</f>
        <v>20.53846153846154</v>
      </c>
      <c r="F450" s="52">
        <f>'Demand Planning'!Y4491</f>
        <v>0</v>
      </c>
      <c r="G450" s="52">
        <f>'Demand Planning'!Y4492</f>
        <v>0</v>
      </c>
      <c r="H450" s="52">
        <f>'Demand Planning'!Y4493</f>
        <v>0</v>
      </c>
      <c r="I450" s="53">
        <f>'Demand Planning'!W4496</f>
        <v>24.7</v>
      </c>
      <c r="J450" s="53">
        <f>'Demand Planning'!W4497</f>
        <v>22.776756756756754</v>
      </c>
      <c r="K450" s="54">
        <f>COUNTIF('Demand Planning'!B4490:AA4490,"&lt;="&amp;MAX('Demand Planning'!B4490:AA4490)*0.05)</f>
        <v>0</v>
      </c>
      <c r="L450" s="55">
        <f>IFERROR(STDEV('Demand Planning'!B4490:AA4490)/AVERAGE('Demand Planning'!B4490:AA4490),0)</f>
        <v>0.31591133113533454</v>
      </c>
      <c r="M450" s="56">
        <f>IFERROR((AVERAGE('Demand Planning'!T4490:AA4490)-AVERAGE('Demand Planning'!B4490:I4490))/AVERAGE('Demand Planning'!B4490:I4490),0)</f>
        <v>3.4883720930232558E-2</v>
      </c>
      <c r="N450" s="53">
        <f>IFERROR(ROUND(1.28*STDEV('Demand Planning'!B4490:AA4490),0),0)</f>
        <v>8</v>
      </c>
      <c r="O450" s="57" t="str">
        <f t="shared" ref="O450:O497" si="7">IF(L450&lt;0.3,"Clean RR",IF(OR(M450&gt;0.3,M450&lt;-0.3),"WMA-4","Hybrid"))</f>
        <v>Hybrid</v>
      </c>
      <c r="P450" s="53">
        <f>SUM('Demand Planning'!AB4490:AN4490)</f>
        <v>363</v>
      </c>
      <c r="Q450" s="58">
        <f>IFERROR('Demand Planning'!Y4496/J450,0)</f>
        <v>30.030614424377628</v>
      </c>
    </row>
    <row r="451" spans="1:17" ht="15" customHeight="1" x14ac:dyDescent="0.25">
      <c r="A451" s="59" t="str">
        <f>'Demand Planning'!A4498</f>
        <v>ATC06662</v>
      </c>
      <c r="B451" s="59" t="str">
        <f>'Demand Planning'!B4498</f>
        <v>Latex mini band set (3 kom) Atleticore</v>
      </c>
      <c r="C451" s="60" t="str">
        <f>'Demand Planning'!C4498</f>
        <v>FITNESS OPREMA</v>
      </c>
      <c r="D451" s="60" t="str">
        <f>'Demand Planning'!D4498</f>
        <v>03 BRONZE</v>
      </c>
      <c r="E451" s="61">
        <f>'Demand Planning'!Y4505</f>
        <v>6.7692307692307692</v>
      </c>
      <c r="F451" s="61">
        <f>'Demand Planning'!Y4501</f>
        <v>0</v>
      </c>
      <c r="G451" s="61">
        <f>'Demand Planning'!Y4502</f>
        <v>0</v>
      </c>
      <c r="H451" s="61">
        <f>'Demand Planning'!Y4503</f>
        <v>0</v>
      </c>
      <c r="I451" s="53">
        <f>'Demand Planning'!W4506</f>
        <v>7.3375000000000004</v>
      </c>
      <c r="J451" s="53">
        <f>'Demand Planning'!W4507</f>
        <v>6.9024999999999999</v>
      </c>
      <c r="K451" s="54">
        <f>COUNTIF('Demand Planning'!B4500:AA4500,"&lt;="&amp;MAX('Demand Planning'!B4500:AA4500)*0.05)</f>
        <v>3</v>
      </c>
      <c r="L451" s="55">
        <f>IFERROR(STDEV('Demand Planning'!B4500:AA4500)/AVERAGE('Demand Planning'!B4500:AA4500),0)</f>
        <v>0.74076964666587652</v>
      </c>
      <c r="M451" s="56">
        <f>IFERROR((AVERAGE('Demand Planning'!T4500:AA4500)-AVERAGE('Demand Planning'!B4500:I4500))/AVERAGE('Demand Planning'!B4500:I4500),0)</f>
        <v>0.56756756756756754</v>
      </c>
      <c r="N451" s="53">
        <f>IFERROR(ROUND(1.28*STDEV('Demand Planning'!B4500:AA4500),0),0)</f>
        <v>6</v>
      </c>
      <c r="O451" s="57" t="str">
        <f t="shared" si="7"/>
        <v>WMA-4</v>
      </c>
      <c r="P451" s="53">
        <f>SUM('Demand Planning'!AB4500:AN4500)</f>
        <v>67</v>
      </c>
      <c r="Q451" s="58">
        <f>IFERROR('Demand Planning'!Y4506/J451,0)</f>
        <v>35.929011227816012</v>
      </c>
    </row>
    <row r="452" spans="1:17" ht="15" customHeight="1" x14ac:dyDescent="0.25">
      <c r="A452" s="50" t="str">
        <f>'Demand Planning'!A4508</f>
        <v>SHM00028</v>
      </c>
      <c r="B452" s="50" t="str">
        <f>'Demand Planning'!B4508</f>
        <v>Shieldmixer Hero Pro Flash Classic</v>
      </c>
      <c r="C452" s="51" t="str">
        <f>'Demand Planning'!C4508</f>
        <v>DRINKWARE I HOME</v>
      </c>
      <c r="D452" s="51" t="str">
        <f>'Demand Planning'!D4508</f>
        <v>03 BRONZE</v>
      </c>
      <c r="E452" s="52">
        <f>'Demand Planning'!Y4515</f>
        <v>15.076923076923077</v>
      </c>
      <c r="F452" s="52">
        <f>'Demand Planning'!Y4511</f>
        <v>0</v>
      </c>
      <c r="G452" s="52">
        <f>'Demand Planning'!Y4512</f>
        <v>0</v>
      </c>
      <c r="H452" s="52">
        <f>'Demand Planning'!Y4513</f>
        <v>0</v>
      </c>
      <c r="I452" s="53">
        <f>'Demand Planning'!W4516</f>
        <v>2.4500000000000002</v>
      </c>
      <c r="J452" s="53">
        <f>'Demand Planning'!W4517</f>
        <v>2.7675609756097561</v>
      </c>
      <c r="K452" s="54">
        <f>COUNTIF('Demand Planning'!B4510:AA4510,"&lt;="&amp;MAX('Demand Planning'!B4510:AA4510)*0.05)</f>
        <v>23</v>
      </c>
      <c r="L452" s="55">
        <f>IFERROR(STDEV('Demand Planning'!B4510:AA4510)/AVERAGE('Demand Planning'!B4510:AA4510),0)</f>
        <v>2.6424225471999847</v>
      </c>
      <c r="M452" s="56">
        <f>IFERROR((AVERAGE('Demand Planning'!T4510:AA4510)-AVERAGE('Demand Planning'!B4510:I4510))/AVERAGE('Demand Planning'!B4510:I4510),0)</f>
        <v>-0.8797814207650273</v>
      </c>
      <c r="N452" s="53">
        <f>IFERROR(ROUND(1.28*STDEV('Demand Planning'!B4510:AA4510),0),0)</f>
        <v>51</v>
      </c>
      <c r="O452" s="57" t="str">
        <f t="shared" si="7"/>
        <v>WMA-4</v>
      </c>
      <c r="P452" s="53">
        <f>SUM('Demand Planning'!AB4510:AN4510)</f>
        <v>26</v>
      </c>
      <c r="Q452" s="58">
        <f>IFERROR('Demand Planning'!Y4516/J452,0)</f>
        <v>442.2666784172028</v>
      </c>
    </row>
    <row r="453" spans="1:17" ht="15" customHeight="1" x14ac:dyDescent="0.25">
      <c r="A453" s="59" t="str">
        <f>'Demand Planning'!A4518</f>
        <v>POL04313</v>
      </c>
      <c r="B453" s="59" t="str">
        <f>'Demand Planning'!B4518</f>
        <v>ZOE fit&amp;style shaker 600ml crni</v>
      </c>
      <c r="C453" s="60" t="str">
        <f>'Demand Planning'!C4518</f>
        <v>DRINKWARE I HOME</v>
      </c>
      <c r="D453" s="60" t="str">
        <f>'Demand Planning'!D4518</f>
        <v>03 BRONZE</v>
      </c>
      <c r="E453" s="61">
        <f>'Demand Planning'!Y4525</f>
        <v>14.346153846153847</v>
      </c>
      <c r="F453" s="61">
        <f>'Demand Planning'!Y4521</f>
        <v>0</v>
      </c>
      <c r="G453" s="61">
        <f>'Demand Planning'!Y4522</f>
        <v>0</v>
      </c>
      <c r="H453" s="61">
        <f>'Demand Planning'!Y4523</f>
        <v>0</v>
      </c>
      <c r="I453" s="53">
        <f>'Demand Planning'!W4526</f>
        <v>18.100000000000001</v>
      </c>
      <c r="J453" s="53">
        <f>'Demand Planning'!W4527</f>
        <v>16.523636363636363</v>
      </c>
      <c r="K453" s="54">
        <f>COUNTIF('Demand Planning'!B4520:AA4520,"&lt;="&amp;MAX('Demand Planning'!B4520:AA4520)*0.05)</f>
        <v>0</v>
      </c>
      <c r="L453" s="55">
        <f>IFERROR(STDEV('Demand Planning'!B4520:AA4520)/AVERAGE('Demand Planning'!B4520:AA4520),0)</f>
        <v>0.35757683589483064</v>
      </c>
      <c r="M453" s="56">
        <f>IFERROR((AVERAGE('Demand Planning'!T4520:AA4520)-AVERAGE('Demand Planning'!B4520:I4520))/AVERAGE('Demand Planning'!B4520:I4520),0)</f>
        <v>-7.9365079365079361E-2</v>
      </c>
      <c r="N453" s="53">
        <f>IFERROR(ROUND(1.28*STDEV('Demand Planning'!B4520:AA4520),0),0)</f>
        <v>7</v>
      </c>
      <c r="O453" s="57" t="str">
        <f t="shared" si="7"/>
        <v>Hybrid</v>
      </c>
      <c r="P453" s="53">
        <f>SUM('Demand Planning'!AB4520:AN4520)</f>
        <v>183</v>
      </c>
      <c r="Q453" s="58">
        <f>IFERROR('Demand Planning'!Y4526/J453,0)</f>
        <v>22.27112676056338</v>
      </c>
    </row>
    <row r="454" spans="1:17" ht="15" customHeight="1" x14ac:dyDescent="0.25">
      <c r="A454" s="50" t="str">
        <f>'Demand Planning'!A4528</f>
        <v>FIT05837</v>
      </c>
      <c r="B454" s="50" t="str">
        <f>'Demand Planning'!B4528</f>
        <v>Uteg disk olimpijski gumirani 5 kg</v>
      </c>
      <c r="C454" s="51" t="str">
        <f>'Demand Planning'!C4528</f>
        <v>FITNESS OPREMA</v>
      </c>
      <c r="D454" s="51" t="str">
        <f>'Demand Planning'!D4528</f>
        <v>03 BRONZE</v>
      </c>
      <c r="E454" s="52">
        <f>'Demand Planning'!Y4535</f>
        <v>5.4230769230769234</v>
      </c>
      <c r="F454" s="52">
        <f>'Demand Planning'!Y4531</f>
        <v>0</v>
      </c>
      <c r="G454" s="52">
        <f>'Demand Planning'!Y4532</f>
        <v>0</v>
      </c>
      <c r="H454" s="52">
        <f>'Demand Planning'!Y4533</f>
        <v>0</v>
      </c>
      <c r="I454" s="53">
        <f>'Demand Planning'!W4536</f>
        <v>2.8</v>
      </c>
      <c r="J454" s="53">
        <f>'Demand Planning'!W4537</f>
        <v>3.6527272727272724</v>
      </c>
      <c r="K454" s="54">
        <f>COUNTIF('Demand Planning'!B4530:AA4530,"&lt;="&amp;MAX('Demand Planning'!B4530:AA4530)*0.05)</f>
        <v>2</v>
      </c>
      <c r="L454" s="55">
        <f>IFERROR(STDEV('Demand Planning'!B4530:AA4530)/AVERAGE('Demand Planning'!B4530:AA4530),0)</f>
        <v>0.86517148828404578</v>
      </c>
      <c r="M454" s="56">
        <f>IFERROR((AVERAGE('Demand Planning'!T4530:AA4530)-AVERAGE('Demand Planning'!B4530:I4530))/AVERAGE('Demand Planning'!B4530:I4530),0)</f>
        <v>4.878048780487805E-2</v>
      </c>
      <c r="N454" s="53">
        <f>IFERROR(ROUND(1.28*STDEV('Demand Planning'!B4530:AA4530),0),0)</f>
        <v>6</v>
      </c>
      <c r="O454" s="57" t="str">
        <f t="shared" si="7"/>
        <v>Hybrid</v>
      </c>
      <c r="P454" s="53">
        <f>SUM('Demand Planning'!AB4530:AN4530)</f>
        <v>62</v>
      </c>
      <c r="Q454" s="58">
        <f>IFERROR('Demand Planning'!Y4536/J454,0)</f>
        <v>0</v>
      </c>
    </row>
    <row r="455" spans="1:17" ht="15" customHeight="1" x14ac:dyDescent="0.25">
      <c r="A455" s="59" t="str">
        <f>'Demand Planning'!A4538</f>
        <v>FIT05843</v>
      </c>
      <c r="B455" s="59" t="str">
        <f>'Demand Planning'!B4538</f>
        <v>Bučica gumirana heksagonalna 10 kg</v>
      </c>
      <c r="C455" s="60" t="str">
        <f>'Demand Planning'!C4538</f>
        <v>FITNESS OPREMA</v>
      </c>
      <c r="D455" s="60" t="str">
        <f>'Demand Planning'!D4538</f>
        <v>03 BRONZE</v>
      </c>
      <c r="E455" s="61">
        <f>'Demand Planning'!Y4545</f>
        <v>3.1153846153846154</v>
      </c>
      <c r="F455" s="61">
        <f>'Demand Planning'!Y4541</f>
        <v>0</v>
      </c>
      <c r="G455" s="61">
        <f>'Demand Planning'!Y4542</f>
        <v>0</v>
      </c>
      <c r="H455" s="61">
        <f>'Demand Planning'!Y4543</f>
        <v>0</v>
      </c>
      <c r="I455" s="53">
        <f>'Demand Planning'!W4546</f>
        <v>1</v>
      </c>
      <c r="J455" s="53">
        <f>'Demand Planning'!W4547</f>
        <v>1.8250000000000002</v>
      </c>
      <c r="K455" s="54">
        <f>COUNTIF('Demand Planning'!B4540:AA4540,"&lt;="&amp;MAX('Demand Planning'!B4540:AA4540)*0.05)</f>
        <v>18</v>
      </c>
      <c r="L455" s="55">
        <f>IFERROR(STDEV('Demand Planning'!B4540:AA4540)/AVERAGE('Demand Planning'!B4540:AA4540),0)</f>
        <v>1.907275955356917</v>
      </c>
      <c r="M455" s="56">
        <f>IFERROR((AVERAGE('Demand Planning'!T4540:AA4540)-AVERAGE('Demand Planning'!B4540:I4540))/AVERAGE('Demand Planning'!B4540:I4540),0)</f>
        <v>-0.92592592592592593</v>
      </c>
      <c r="N455" s="53">
        <f>IFERROR(ROUND(1.28*STDEV('Demand Planning'!B4540:AA4540),0),0)</f>
        <v>8</v>
      </c>
      <c r="O455" s="57" t="str">
        <f t="shared" si="7"/>
        <v>WMA-4</v>
      </c>
      <c r="P455" s="53">
        <f>SUM('Demand Planning'!AB4540:AN4540)</f>
        <v>13</v>
      </c>
      <c r="Q455" s="58">
        <f>IFERROR('Demand Planning'!Y4546/J455,0)</f>
        <v>0</v>
      </c>
    </row>
    <row r="456" spans="1:17" ht="15" customHeight="1" x14ac:dyDescent="0.25">
      <c r="A456" s="50" t="str">
        <f>'Demand Planning'!A4548</f>
        <v>SCM04379</v>
      </c>
      <c r="B456" s="50" t="str">
        <f>'Demand Planning'!B4548</f>
        <v>Nitromax 2kg vanilla</v>
      </c>
      <c r="C456" s="51" t="str">
        <f>'Demand Planning'!C4548</f>
        <v>SPORTSKA PREHRANA</v>
      </c>
      <c r="D456" s="51" t="str">
        <f>'Demand Planning'!D4548</f>
        <v>03 BRONZE</v>
      </c>
      <c r="E456" s="52">
        <f>'Demand Planning'!Y4555</f>
        <v>3.0384615384615383</v>
      </c>
      <c r="F456" s="52">
        <f>'Demand Planning'!Y4551</f>
        <v>0</v>
      </c>
      <c r="G456" s="52">
        <f>'Demand Planning'!Y4552</f>
        <v>0</v>
      </c>
      <c r="H456" s="52">
        <f>'Demand Planning'!Y4553</f>
        <v>0</v>
      </c>
      <c r="I456" s="53">
        <f>'Demand Planning'!W4556</f>
        <v>2.5</v>
      </c>
      <c r="J456" s="53">
        <f>'Demand Planning'!W4557</f>
        <v>2.6500000000000004</v>
      </c>
      <c r="K456" s="54">
        <f>COUNTIF('Demand Planning'!B4550:AA4550,"&lt;="&amp;MAX('Demand Planning'!B4550:AA4550)*0.05)</f>
        <v>3</v>
      </c>
      <c r="L456" s="55">
        <f>IFERROR(STDEV('Demand Planning'!B4550:AA4550)/AVERAGE('Demand Planning'!B4550:AA4550),0)</f>
        <v>0.69958671160661812</v>
      </c>
      <c r="M456" s="56">
        <f>IFERROR((AVERAGE('Demand Planning'!T4550:AA4550)-AVERAGE('Demand Planning'!B4550:I4550))/AVERAGE('Demand Planning'!B4550:I4550),0)</f>
        <v>-0.36</v>
      </c>
      <c r="N456" s="53">
        <f>IFERROR(ROUND(1.28*STDEV('Demand Planning'!B4550:AA4550),0),0)</f>
        <v>3</v>
      </c>
      <c r="O456" s="57" t="str">
        <f t="shared" si="7"/>
        <v>WMA-4</v>
      </c>
      <c r="P456" s="53">
        <f>SUM('Demand Planning'!AB4550:AN4550)</f>
        <v>26</v>
      </c>
      <c r="Q456" s="58">
        <f>IFERROR('Demand Planning'!Y4556/J456,0)</f>
        <v>20.754716981132074</v>
      </c>
    </row>
    <row r="457" spans="1:17" ht="15" customHeight="1" x14ac:dyDescent="0.25">
      <c r="A457" s="59" t="str">
        <f>'Demand Planning'!A4558</f>
        <v>SCM04316</v>
      </c>
      <c r="B457" s="59" t="str">
        <f>'Demand Planning'!B4558</f>
        <v>HemoPump 500g orange</v>
      </c>
      <c r="C457" s="60" t="str">
        <f>'Demand Planning'!C4558</f>
        <v>SPORTSKA PREHRANA</v>
      </c>
      <c r="D457" s="60" t="str">
        <f>'Demand Planning'!D4558</f>
        <v>03 BRONZE</v>
      </c>
      <c r="E457" s="61">
        <f>'Demand Planning'!Y4565</f>
        <v>2.8076923076923075</v>
      </c>
      <c r="F457" s="61">
        <f>'Demand Planning'!Y4561</f>
        <v>0</v>
      </c>
      <c r="G457" s="61">
        <f>'Demand Planning'!Y4562</f>
        <v>0</v>
      </c>
      <c r="H457" s="61">
        <f>'Demand Planning'!Y4563</f>
        <v>0</v>
      </c>
      <c r="I457" s="53">
        <f>'Demand Planning'!W4566</f>
        <v>1.325</v>
      </c>
      <c r="J457" s="53">
        <f>'Demand Planning'!W4567</f>
        <v>1.8411538461538461</v>
      </c>
      <c r="K457" s="54">
        <f>COUNTIF('Demand Planning'!B4560:AA4560,"&lt;="&amp;MAX('Demand Planning'!B4560:AA4560)*0.05)</f>
        <v>3</v>
      </c>
      <c r="L457" s="55">
        <f>IFERROR(STDEV('Demand Planning'!B4560:AA4560)/AVERAGE('Demand Planning'!B4560:AA4560),0)</f>
        <v>1.0274301364602907</v>
      </c>
      <c r="M457" s="56">
        <f>IFERROR((AVERAGE('Demand Planning'!T4560:AA4560)-AVERAGE('Demand Planning'!B4560:I4560))/AVERAGE('Demand Planning'!B4560:I4560),0)</f>
        <v>-0.72413793103448276</v>
      </c>
      <c r="N457" s="53">
        <f>IFERROR(ROUND(1.28*STDEV('Demand Planning'!B4560:AA4560),0),0)</f>
        <v>4</v>
      </c>
      <c r="O457" s="57" t="str">
        <f t="shared" si="7"/>
        <v>WMA-4</v>
      </c>
      <c r="P457" s="53">
        <f>SUM('Demand Planning'!AB4560:AN4560)</f>
        <v>0</v>
      </c>
      <c r="Q457" s="58">
        <f>IFERROR('Demand Planning'!Y4566/J457,0)</f>
        <v>31.501984541466474</v>
      </c>
    </row>
    <row r="458" spans="1:17" ht="15" customHeight="1" x14ac:dyDescent="0.25">
      <c r="A458" s="50" t="str">
        <f>'Demand Planning'!A4568</f>
        <v>VEN00049</v>
      </c>
      <c r="B458" s="50" t="str">
        <f>'Demand Planning'!B4568</f>
        <v>Venum bandaže - 4 m Crne</v>
      </c>
      <c r="C458" s="51" t="str">
        <f>'Demand Planning'!C4568</f>
        <v>BORILAČKA OPREMA</v>
      </c>
      <c r="D458" s="51" t="str">
        <f>'Demand Planning'!D4568</f>
        <v>03 BRONZE</v>
      </c>
      <c r="E458" s="52">
        <f>'Demand Planning'!Y4575</f>
        <v>12</v>
      </c>
      <c r="F458" s="52">
        <f>'Demand Planning'!Y4571</f>
        <v>0</v>
      </c>
      <c r="G458" s="52">
        <f>'Demand Planning'!Y4572</f>
        <v>0</v>
      </c>
      <c r="H458" s="52">
        <f>'Demand Planning'!Y4573</f>
        <v>0</v>
      </c>
      <c r="I458" s="53">
        <f>'Demand Planning'!W4576</f>
        <v>4.25</v>
      </c>
      <c r="J458" s="53">
        <f>'Demand Planning'!W4577</f>
        <v>7.4416666666666664</v>
      </c>
      <c r="K458" s="54">
        <f>COUNTIF('Demand Planning'!B4570:AA4570,"&lt;="&amp;MAX('Demand Planning'!B4570:AA4570)*0.05)</f>
        <v>17</v>
      </c>
      <c r="L458" s="55">
        <f>IFERROR(STDEV('Demand Planning'!B4570:AA4570)/AVERAGE('Demand Planning'!B4570:AA4570),0)</f>
        <v>1.5001851737554119</v>
      </c>
      <c r="M458" s="56">
        <f>IFERROR((AVERAGE('Demand Planning'!T4570:AA4570)-AVERAGE('Demand Planning'!B4570:I4570))/AVERAGE('Demand Planning'!B4570:I4570),0)</f>
        <v>-0.99655172413793103</v>
      </c>
      <c r="N458" s="53">
        <f>IFERROR(ROUND(1.28*STDEV('Demand Planning'!B4570:AA4570),0),0)</f>
        <v>23</v>
      </c>
      <c r="O458" s="57" t="str">
        <f t="shared" si="7"/>
        <v>WMA-4</v>
      </c>
      <c r="P458" s="53">
        <f>SUM('Demand Planning'!AB4570:AN4570)</f>
        <v>0</v>
      </c>
      <c r="Q458" s="58">
        <f>IFERROR('Demand Planning'!Y4576/J458,0)</f>
        <v>0</v>
      </c>
    </row>
    <row r="459" spans="1:17" ht="15" customHeight="1" x14ac:dyDescent="0.25">
      <c r="A459" s="59" t="str">
        <f>'Demand Planning'!A4578</f>
        <v>GAR04842</v>
      </c>
      <c r="B459" s="59" t="str">
        <f>'Demand Planning'!B4578</f>
        <v>Fenix 8 Pro 47 mm LTE AMOLED Sapphire Tit. Graphite Strap</v>
      </c>
      <c r="C459" s="60" t="str">
        <f>'Demand Planning'!C4578</f>
        <v>GADGETI</v>
      </c>
      <c r="D459" s="60" t="str">
        <f>'Demand Planning'!D4578</f>
        <v>03 BRONZE</v>
      </c>
      <c r="E459" s="61">
        <f>'Demand Planning'!Y4585</f>
        <v>0.53846153846153844</v>
      </c>
      <c r="F459" s="61">
        <f>'Demand Planning'!Y4581</f>
        <v>0</v>
      </c>
      <c r="G459" s="61">
        <f>'Demand Planning'!Y4582</f>
        <v>0</v>
      </c>
      <c r="H459" s="61">
        <f>'Demand Planning'!Y4583</f>
        <v>0</v>
      </c>
      <c r="I459" s="53">
        <f>'Demand Planning'!W4586</f>
        <v>0</v>
      </c>
      <c r="J459" s="53">
        <f>'Demand Planning'!W4587</f>
        <v>0.18333333333333335</v>
      </c>
      <c r="K459" s="54">
        <f>COUNTIF('Demand Planning'!B4580:AA4580,"&lt;="&amp;MAX('Demand Planning'!B4580:AA4580)*0.05)</f>
        <v>17</v>
      </c>
      <c r="L459" s="55">
        <f>IFERROR(STDEV('Demand Planning'!B4580:AA4580)/AVERAGE('Demand Planning'!B4580:AA4580),0)</f>
        <v>1.6801360489130466</v>
      </c>
      <c r="M459" s="56">
        <f>IFERROR((AVERAGE('Demand Planning'!T4580:AA4580)-AVERAGE('Demand Planning'!B4580:I4580))/AVERAGE('Demand Planning'!B4580:I4580),0)</f>
        <v>-0.88888888888888884</v>
      </c>
      <c r="N459" s="53">
        <f>IFERROR(ROUND(1.28*STDEV('Demand Planning'!B4580:AA4580),0),0)</f>
        <v>1</v>
      </c>
      <c r="O459" s="57" t="str">
        <f t="shared" si="7"/>
        <v>WMA-4</v>
      </c>
      <c r="P459" s="53">
        <f>SUM('Demand Planning'!AB4580:AN4580)</f>
        <v>0</v>
      </c>
      <c r="Q459" s="58">
        <f>IFERROR('Demand Planning'!Y4586/J459,0)</f>
        <v>0</v>
      </c>
    </row>
    <row r="460" spans="1:17" ht="15" customHeight="1" x14ac:dyDescent="0.25">
      <c r="A460" s="50" t="str">
        <f>'Demand Planning'!A4588</f>
        <v>GAR04826</v>
      </c>
      <c r="B460" s="50" t="str">
        <f>'Demand Planning'!B4588</f>
        <v>Forerunner 970 Soft Gold Titanium, French Gray/Indigo</v>
      </c>
      <c r="C460" s="51" t="str">
        <f>'Demand Planning'!C4588</f>
        <v>GADGETI</v>
      </c>
      <c r="D460" s="51" t="str">
        <f>'Demand Planning'!D4588</f>
        <v>03 BRONZE</v>
      </c>
      <c r="E460" s="52">
        <f>'Demand Planning'!Y4595</f>
        <v>0.53846153846153844</v>
      </c>
      <c r="F460" s="52">
        <f>'Demand Planning'!Y4591</f>
        <v>0</v>
      </c>
      <c r="G460" s="52">
        <f>'Demand Planning'!Y4592</f>
        <v>0</v>
      </c>
      <c r="H460" s="52">
        <f>'Demand Planning'!Y4593</f>
        <v>0</v>
      </c>
      <c r="I460" s="53">
        <f>'Demand Planning'!W4596</f>
        <v>0.125</v>
      </c>
      <c r="J460" s="53">
        <f>'Demand Planning'!W4597</f>
        <v>0.21453488372093021</v>
      </c>
      <c r="K460" s="54">
        <f>COUNTIF('Demand Planning'!B4590:AA4590,"&lt;="&amp;MAX('Demand Planning'!B4590:AA4590)*0.05)</f>
        <v>15</v>
      </c>
      <c r="L460" s="55">
        <f>IFERROR(STDEV('Demand Planning'!B4590:AA4590)/AVERAGE('Demand Planning'!B4590:AA4590),0)</f>
        <v>1.3111764463524305</v>
      </c>
      <c r="M460" s="56">
        <f>IFERROR((AVERAGE('Demand Planning'!T4590:AA4590)-AVERAGE('Demand Planning'!B4590:I4590))/AVERAGE('Demand Planning'!B4590:I4590),0)</f>
        <v>0</v>
      </c>
      <c r="N460" s="53">
        <f>IFERROR(ROUND(1.28*STDEV('Demand Planning'!B4590:AA4590),0),0)</f>
        <v>1</v>
      </c>
      <c r="O460" s="57" t="str">
        <f t="shared" si="7"/>
        <v>Hybrid</v>
      </c>
      <c r="P460" s="53">
        <f>SUM('Demand Planning'!AB4590:AN4590)</f>
        <v>0</v>
      </c>
      <c r="Q460" s="58">
        <f>IFERROR('Demand Planning'!Y4596/J460,0)</f>
        <v>18.644986449864501</v>
      </c>
    </row>
    <row r="461" spans="1:17" ht="15" customHeight="1" x14ac:dyDescent="0.25">
      <c r="A461" s="59" t="str">
        <f>'Demand Planning'!A4598</f>
        <v>POL12671</v>
      </c>
      <c r="B461" s="59" t="str">
        <f>'Demand Planning'!B4598</f>
        <v>Polleo Pro Whey 2kg Chocolate banana</v>
      </c>
      <c r="C461" s="60" t="str">
        <f>'Demand Planning'!C4598</f>
        <v>PROTEINI</v>
      </c>
      <c r="D461" s="60" t="str">
        <f>'Demand Planning'!D4598</f>
        <v>03 BRONZE</v>
      </c>
      <c r="E461" s="61">
        <f>'Demand Planning'!Y4605</f>
        <v>1.8846153846153846</v>
      </c>
      <c r="F461" s="61">
        <f>'Demand Planning'!Y4601</f>
        <v>0</v>
      </c>
      <c r="G461" s="61">
        <f>'Demand Planning'!Y4602</f>
        <v>0</v>
      </c>
      <c r="H461" s="61">
        <f>'Demand Planning'!Y4603</f>
        <v>0</v>
      </c>
      <c r="I461" s="53">
        <f>'Demand Planning'!W4606</f>
        <v>1.4</v>
      </c>
      <c r="J461" s="53">
        <f>'Demand Planning'!W4607</f>
        <v>1.5182608695652173</v>
      </c>
      <c r="K461" s="54">
        <f>COUNTIF('Demand Planning'!B4600:AA4600,"&lt;="&amp;MAX('Demand Planning'!B4600:AA4600)*0.05)</f>
        <v>7</v>
      </c>
      <c r="L461" s="55">
        <f>IFERROR(STDEV('Demand Planning'!B4600:AA4600)/AVERAGE('Demand Planning'!B4600:AA4600),0)</f>
        <v>1.0433183212871937</v>
      </c>
      <c r="M461" s="56">
        <f>IFERROR((AVERAGE('Demand Planning'!T4600:AA4600)-AVERAGE('Demand Planning'!B4600:I4600))/AVERAGE('Demand Planning'!B4600:I4600),0)</f>
        <v>1.3</v>
      </c>
      <c r="N461" s="53">
        <f>IFERROR(ROUND(1.28*STDEV('Demand Planning'!B4600:AA4600),0),0)</f>
        <v>3</v>
      </c>
      <c r="O461" s="57" t="str">
        <f t="shared" si="7"/>
        <v>WMA-4</v>
      </c>
      <c r="P461" s="53">
        <f>SUM('Demand Planning'!AB4600:AN4600)</f>
        <v>25</v>
      </c>
      <c r="Q461" s="58">
        <f>IFERROR('Demand Planning'!Y4606/J461,0)</f>
        <v>59.936998854524631</v>
      </c>
    </row>
    <row r="462" spans="1:17" ht="15" customHeight="1" x14ac:dyDescent="0.25">
      <c r="A462" s="50" t="str">
        <f>'Demand Planning'!A4608</f>
        <v>ATC06614</v>
      </c>
      <c r="B462" s="50" t="str">
        <f>'Demand Planning'!B4608</f>
        <v>Latex band 5cm Level 4 plava Atleticore</v>
      </c>
      <c r="C462" s="51" t="str">
        <f>'Demand Planning'!C4608</f>
        <v>FITNESS OPREMA</v>
      </c>
      <c r="D462" s="51" t="str">
        <f>'Demand Planning'!D4608</f>
        <v>03 BRONZE</v>
      </c>
      <c r="E462" s="52">
        <f>'Demand Planning'!Y4615</f>
        <v>2.1153846153846154</v>
      </c>
      <c r="F462" s="52">
        <f>'Demand Planning'!Y4611</f>
        <v>0</v>
      </c>
      <c r="G462" s="52">
        <f>'Demand Planning'!Y4612</f>
        <v>0</v>
      </c>
      <c r="H462" s="52">
        <f>'Demand Planning'!Y4613</f>
        <v>0</v>
      </c>
      <c r="I462" s="53">
        <f>'Demand Planning'!W4616</f>
        <v>1.375</v>
      </c>
      <c r="J462" s="53">
        <f>'Demand Planning'!W4617</f>
        <v>1.7449999999999999</v>
      </c>
      <c r="K462" s="54">
        <f>COUNTIF('Demand Planning'!B4610:AA4610,"&lt;="&amp;MAX('Demand Planning'!B4610:AA4610)*0.05)</f>
        <v>6</v>
      </c>
      <c r="L462" s="55">
        <f>IFERROR(STDEV('Demand Planning'!B4610:AA4610)/AVERAGE('Demand Planning'!B4610:AA4610),0)</f>
        <v>0.88010517778669051</v>
      </c>
      <c r="M462" s="56">
        <f>IFERROR((AVERAGE('Demand Planning'!T4610:AA4610)-AVERAGE('Demand Planning'!B4610:I4610))/AVERAGE('Demand Planning'!B4610:I4610),0)</f>
        <v>-0.79166666666666663</v>
      </c>
      <c r="N462" s="53">
        <f>IFERROR(ROUND(1.28*STDEV('Demand Planning'!B4610:AA4610),0),0)</f>
        <v>2</v>
      </c>
      <c r="O462" s="57" t="str">
        <f t="shared" si="7"/>
        <v>WMA-4</v>
      </c>
      <c r="P462" s="53">
        <f>SUM('Demand Planning'!AB4610:AN4610)</f>
        <v>0</v>
      </c>
      <c r="Q462" s="58">
        <f>IFERROR('Demand Planning'!Y4616/J462,0)</f>
        <v>0</v>
      </c>
    </row>
    <row r="463" spans="1:17" ht="15" customHeight="1" x14ac:dyDescent="0.25">
      <c r="A463" s="59" t="str">
        <f>'Demand Planning'!A4618</f>
        <v>CON23205</v>
      </c>
      <c r="B463" s="59" t="str">
        <f>'Demand Planning'!B4618</f>
        <v>Concept2 Skierg Podloga</v>
      </c>
      <c r="C463" s="60" t="str">
        <f>'Demand Planning'!C4618</f>
        <v>FITNESS OPREMA</v>
      </c>
      <c r="D463" s="60" t="str">
        <f>'Demand Planning'!D4618</f>
        <v>03 BRONZE</v>
      </c>
      <c r="E463" s="61">
        <f>'Demand Planning'!Y4625</f>
        <v>1.0384615384615385</v>
      </c>
      <c r="F463" s="61">
        <f>'Demand Planning'!Y4621</f>
        <v>0</v>
      </c>
      <c r="G463" s="61">
        <f>'Demand Planning'!Y4622</f>
        <v>0</v>
      </c>
      <c r="H463" s="61">
        <f>'Demand Planning'!Y4623</f>
        <v>0</v>
      </c>
      <c r="I463" s="53">
        <f>'Demand Planning'!W4626</f>
        <v>0</v>
      </c>
      <c r="J463" s="53">
        <f>'Demand Planning'!W4627</f>
        <v>0.29599999999999999</v>
      </c>
      <c r="K463" s="54">
        <f>COUNTIF('Demand Planning'!B4620:AA4620,"&lt;="&amp;MAX('Demand Planning'!B4620:AA4620)*0.05)</f>
        <v>14</v>
      </c>
      <c r="L463" s="55">
        <f>IFERROR(STDEV('Demand Planning'!B4620:AA4620)/AVERAGE('Demand Planning'!B4620:AA4620),0)</f>
        <v>1.2913981534260273</v>
      </c>
      <c r="M463" s="56">
        <f>IFERROR((AVERAGE('Demand Planning'!T4620:AA4620)-AVERAGE('Demand Planning'!B4620:I4620))/AVERAGE('Demand Planning'!B4620:I4620),0)</f>
        <v>1</v>
      </c>
      <c r="N463" s="53">
        <f>IFERROR(ROUND(1.28*STDEV('Demand Planning'!B4620:AA4620),0),0)</f>
        <v>2</v>
      </c>
      <c r="O463" s="57" t="str">
        <f t="shared" si="7"/>
        <v>WMA-4</v>
      </c>
      <c r="P463" s="53">
        <f>SUM('Demand Planning'!AB4620:AN4620)</f>
        <v>13</v>
      </c>
      <c r="Q463" s="58">
        <f>IFERROR('Demand Planning'!Y4626/J463,0)</f>
        <v>37.162162162162161</v>
      </c>
    </row>
    <row r="464" spans="1:17" ht="15" customHeight="1" x14ac:dyDescent="0.25">
      <c r="A464" s="50" t="str">
        <f>'Demand Planning'!A4628</f>
        <v>ON00204</v>
      </c>
      <c r="B464" s="50" t="str">
        <f>'Demand Planning'!B4628</f>
        <v>100% ON Casein 924g Chocolate</v>
      </c>
      <c r="C464" s="51" t="str">
        <f>'Demand Planning'!C4628</f>
        <v>PROTEINI</v>
      </c>
      <c r="D464" s="51" t="str">
        <f>'Demand Planning'!D4628</f>
        <v>03 BRONZE</v>
      </c>
      <c r="E464" s="52">
        <f>'Demand Planning'!Y4635</f>
        <v>3.2307692307692308</v>
      </c>
      <c r="F464" s="52">
        <f>'Demand Planning'!Y4631</f>
        <v>0</v>
      </c>
      <c r="G464" s="52">
        <f>'Demand Planning'!Y4632</f>
        <v>0</v>
      </c>
      <c r="H464" s="52">
        <f>'Demand Planning'!Y4633</f>
        <v>0</v>
      </c>
      <c r="I464" s="53">
        <f>'Demand Planning'!W4636</f>
        <v>4.2750000000000004</v>
      </c>
      <c r="J464" s="53">
        <f>'Demand Planning'!W4637</f>
        <v>3.7650000000000001</v>
      </c>
      <c r="K464" s="54">
        <f>COUNTIF('Demand Planning'!B4630:AA4630,"&lt;="&amp;MAX('Demand Planning'!B4630:AA4630)*0.05)</f>
        <v>0</v>
      </c>
      <c r="L464" s="55">
        <f>IFERROR(STDEV('Demand Planning'!B4630:AA4630)/AVERAGE('Demand Planning'!B4630:AA4630),0)</f>
        <v>0.53473455385256363</v>
      </c>
      <c r="M464" s="56">
        <f>IFERROR((AVERAGE('Demand Planning'!T4630:AA4630)-AVERAGE('Demand Planning'!B4630:I4630))/AVERAGE('Demand Planning'!B4630:I4630),0)</f>
        <v>6.8965517241379309E-2</v>
      </c>
      <c r="N464" s="53">
        <f>IFERROR(ROUND(1.28*STDEV('Demand Planning'!B4630:AA4630),0),0)</f>
        <v>2</v>
      </c>
      <c r="O464" s="57" t="str">
        <f t="shared" si="7"/>
        <v>Hybrid</v>
      </c>
      <c r="P464" s="53">
        <f>SUM('Demand Planning'!AB4630:AN4630)</f>
        <v>52</v>
      </c>
      <c r="Q464" s="58">
        <f>IFERROR('Demand Planning'!Y4636/J464,0)</f>
        <v>9.0305444887118185</v>
      </c>
    </row>
    <row r="465" spans="1:17" ht="15" customHeight="1" x14ac:dyDescent="0.25">
      <c r="A465" s="59" t="str">
        <f>'Demand Planning'!A4638</f>
        <v>ZOE12387</v>
      </c>
      <c r="B465" s="59" t="str">
        <f>'Demand Planning'!B4638</f>
        <v>ZOE Furiosa Pre-Workout 300g Tropical</v>
      </c>
      <c r="C465" s="60" t="str">
        <f>'Demand Planning'!C4638</f>
        <v>SPORTSKA PREHRANA</v>
      </c>
      <c r="D465" s="60" t="str">
        <f>'Demand Planning'!D4638</f>
        <v>03 BRONZE</v>
      </c>
      <c r="E465" s="61">
        <f>'Demand Planning'!Y4645</f>
        <v>2.7307692307692308</v>
      </c>
      <c r="F465" s="61">
        <f>'Demand Planning'!Y4641</f>
        <v>0</v>
      </c>
      <c r="G465" s="61">
        <f>'Demand Planning'!Y4642</f>
        <v>0</v>
      </c>
      <c r="H465" s="61">
        <f>'Demand Planning'!Y4643</f>
        <v>0</v>
      </c>
      <c r="I465" s="53">
        <f>'Demand Planning'!W4646</f>
        <v>2.625</v>
      </c>
      <c r="J465" s="53">
        <f>'Demand Planning'!W4647</f>
        <v>2.7750000000000004</v>
      </c>
      <c r="K465" s="54">
        <f>COUNTIF('Demand Planning'!B4640:AA4640,"&lt;="&amp;MAX('Demand Planning'!B4640:AA4640)*0.05)</f>
        <v>3</v>
      </c>
      <c r="L465" s="55">
        <f>IFERROR(STDEV('Demand Planning'!B4640:AA4640)/AVERAGE('Demand Planning'!B4640:AA4640),0)</f>
        <v>0.74371532032290377</v>
      </c>
      <c r="M465" s="56">
        <f>IFERROR((AVERAGE('Demand Planning'!T4640:AA4640)-AVERAGE('Demand Planning'!B4640:I4640))/AVERAGE('Demand Planning'!B4640:I4640),0)</f>
        <v>-9.0909090909090912E-2</v>
      </c>
      <c r="N465" s="53">
        <f>IFERROR(ROUND(1.28*STDEV('Demand Planning'!B4640:AA4640),0),0)</f>
        <v>3</v>
      </c>
      <c r="O465" s="57" t="str">
        <f t="shared" si="7"/>
        <v>Hybrid</v>
      </c>
      <c r="P465" s="53">
        <f>SUM('Demand Planning'!AB4640:AN4640)</f>
        <v>26</v>
      </c>
      <c r="Q465" s="58">
        <f>IFERROR('Demand Planning'!Y4646/J465,0)</f>
        <v>103.42342342342342</v>
      </c>
    </row>
    <row r="466" spans="1:17" ht="15" customHeight="1" x14ac:dyDescent="0.25">
      <c r="A466" s="50" t="str">
        <f>'Demand Planning'!A4648</f>
        <v>ATC06636</v>
      </c>
      <c r="B466" s="50" t="str">
        <f>'Demand Planning'!B4648</f>
        <v>Šipka olimpijska Performance, 220cm-50mm-20kg, nosivost 680kg</v>
      </c>
      <c r="C466" s="51" t="str">
        <f>'Demand Planning'!C4648</f>
        <v>FITNESS OPREMA</v>
      </c>
      <c r="D466" s="51" t="str">
        <f>'Demand Planning'!D4648</f>
        <v>03 BRONZE</v>
      </c>
      <c r="E466" s="52">
        <f>'Demand Planning'!Y4655</f>
        <v>0.30769230769230771</v>
      </c>
      <c r="F466" s="52">
        <f>'Demand Planning'!Y4651</f>
        <v>0</v>
      </c>
      <c r="G466" s="52">
        <f>'Demand Planning'!Y4652</f>
        <v>0</v>
      </c>
      <c r="H466" s="52">
        <f>'Demand Planning'!Y4653</f>
        <v>0</v>
      </c>
      <c r="I466" s="53">
        <f>'Demand Planning'!W4656</f>
        <v>0.25</v>
      </c>
      <c r="J466" s="53">
        <f>'Demand Planning'!W4657</f>
        <v>0.25909090909090909</v>
      </c>
      <c r="K466" s="54">
        <f>COUNTIF('Demand Planning'!B4650:AA4650,"&lt;="&amp;MAX('Demand Planning'!B4650:AA4650)*0.05)</f>
        <v>21</v>
      </c>
      <c r="L466" s="55">
        <f>IFERROR(STDEV('Demand Planning'!B4650:AA4650)/AVERAGE('Demand Planning'!B4650:AA4650),0)</f>
        <v>2.3916521486202793</v>
      </c>
      <c r="M466" s="56">
        <f>IFERROR((AVERAGE('Demand Planning'!T4650:AA4650)-AVERAGE('Demand Planning'!B4650:I4650))/AVERAGE('Demand Planning'!B4650:I4650),0)</f>
        <v>-1</v>
      </c>
      <c r="N466" s="53">
        <f>IFERROR(ROUND(1.28*STDEV('Demand Planning'!B4650:AA4650),0),0)</f>
        <v>1</v>
      </c>
      <c r="O466" s="57" t="str">
        <f t="shared" si="7"/>
        <v>WMA-4</v>
      </c>
      <c r="P466" s="53">
        <f>SUM('Demand Planning'!AB4650:AN4650)</f>
        <v>0</v>
      </c>
      <c r="Q466" s="58">
        <f>IFERROR('Demand Planning'!Y4656/J466,0)</f>
        <v>30.87719298245614</v>
      </c>
    </row>
    <row r="467" spans="1:17" ht="15" customHeight="1" x14ac:dyDescent="0.25">
      <c r="A467" s="59" t="str">
        <f>'Demand Planning'!A4658</f>
        <v>ON00201</v>
      </c>
      <c r="B467" s="59" t="str">
        <f>'Demand Planning'!B4658</f>
        <v>100% ON Casein 1,8kg vanilla</v>
      </c>
      <c r="C467" s="60" t="str">
        <f>'Demand Planning'!C4658</f>
        <v>PROTEINI</v>
      </c>
      <c r="D467" s="60" t="str">
        <f>'Demand Planning'!D4658</f>
        <v>03 BRONZE</v>
      </c>
      <c r="E467" s="61">
        <f>'Demand Planning'!Y4665</f>
        <v>3</v>
      </c>
      <c r="F467" s="61">
        <f>'Demand Planning'!Y4661</f>
        <v>0</v>
      </c>
      <c r="G467" s="61">
        <f>'Demand Planning'!Y4662</f>
        <v>0</v>
      </c>
      <c r="H467" s="61">
        <f>'Demand Planning'!Y4663</f>
        <v>0</v>
      </c>
      <c r="I467" s="53">
        <f>'Demand Planning'!W4666</f>
        <v>3.8</v>
      </c>
      <c r="J467" s="53">
        <f>'Demand Planning'!W4667</f>
        <v>3.4622222222222221</v>
      </c>
      <c r="K467" s="54">
        <f>COUNTIF('Demand Planning'!B4660:AA4660,"&lt;="&amp;MAX('Demand Planning'!B4660:AA4660)*0.05)</f>
        <v>2</v>
      </c>
      <c r="L467" s="55">
        <f>IFERROR(STDEV('Demand Planning'!B4660:AA4660)/AVERAGE('Demand Planning'!B4660:AA4660),0)</f>
        <v>0.58118652580542307</v>
      </c>
      <c r="M467" s="56">
        <f>IFERROR((AVERAGE('Demand Planning'!T4660:AA4660)-AVERAGE('Demand Planning'!B4660:I4660))/AVERAGE('Demand Planning'!B4660:I4660),0)</f>
        <v>7.6923076923076927E-2</v>
      </c>
      <c r="N467" s="53">
        <f>IFERROR(ROUND(1.28*STDEV('Demand Planning'!B4660:AA4660),0),0)</f>
        <v>2</v>
      </c>
      <c r="O467" s="57" t="str">
        <f t="shared" si="7"/>
        <v>Hybrid</v>
      </c>
      <c r="P467" s="53">
        <f>SUM('Demand Planning'!AB4660:AN4660)</f>
        <v>52</v>
      </c>
      <c r="Q467" s="58">
        <f>IFERROR('Demand Planning'!Y4666/J467,0)</f>
        <v>6.9319640564826708</v>
      </c>
    </row>
    <row r="468" spans="1:17" ht="15" customHeight="1" x14ac:dyDescent="0.25">
      <c r="A468" s="50" t="str">
        <f>'Demand Planning'!A4668</f>
        <v>ATC06608</v>
      </c>
      <c r="B468" s="50" t="str">
        <f>'Demand Planning'!B4668</f>
        <v>Magnezij za ruke KOCKA Atleticore</v>
      </c>
      <c r="C468" s="51" t="str">
        <f>'Demand Planning'!C4668</f>
        <v>FITNESS OPREMA</v>
      </c>
      <c r="D468" s="51" t="str">
        <f>'Demand Planning'!D4668</f>
        <v>03 BRONZE</v>
      </c>
      <c r="E468" s="52">
        <f>'Demand Planning'!Y4675</f>
        <v>20.23076923076923</v>
      </c>
      <c r="F468" s="52">
        <f>'Demand Planning'!Y4671</f>
        <v>0</v>
      </c>
      <c r="G468" s="52">
        <f>'Demand Planning'!Y4672</f>
        <v>0</v>
      </c>
      <c r="H468" s="52">
        <f>'Demand Planning'!Y4673</f>
        <v>0</v>
      </c>
      <c r="I468" s="53">
        <f>'Demand Planning'!W4676</f>
        <v>15.8</v>
      </c>
      <c r="J468" s="53">
        <f>'Demand Planning'!W4677</f>
        <v>17.362926829268293</v>
      </c>
      <c r="K468" s="54">
        <f>COUNTIF('Demand Planning'!B4670:AA4670,"&lt;="&amp;MAX('Demand Planning'!B4670:AA4670)*0.05)</f>
        <v>0</v>
      </c>
      <c r="L468" s="55">
        <f>IFERROR(STDEV('Demand Planning'!B4670:AA4670)/AVERAGE('Demand Planning'!B4670:AA4670),0)</f>
        <v>0.40139991263571101</v>
      </c>
      <c r="M468" s="56">
        <f>IFERROR((AVERAGE('Demand Planning'!T4670:AA4670)-AVERAGE('Demand Planning'!B4670:I4670))/AVERAGE('Demand Planning'!B4670:I4670),0)</f>
        <v>0.42399999999999999</v>
      </c>
      <c r="N468" s="53">
        <f>IFERROR(ROUND(1.28*STDEV('Demand Planning'!B4670:AA4670),0),0)</f>
        <v>10</v>
      </c>
      <c r="O468" s="57" t="str">
        <f t="shared" si="7"/>
        <v>WMA-4</v>
      </c>
      <c r="P468" s="53">
        <f>SUM('Demand Planning'!AB4670:AN4670)</f>
        <v>224</v>
      </c>
      <c r="Q468" s="58">
        <f>IFERROR('Demand Planning'!Y4676/J468,0)</f>
        <v>0</v>
      </c>
    </row>
    <row r="469" spans="1:17" ht="15" customHeight="1" x14ac:dyDescent="0.25">
      <c r="A469" s="59" t="str">
        <f>'Demand Planning'!A4678</f>
        <v>FIT05847</v>
      </c>
      <c r="B469" s="59" t="str">
        <f>'Demand Planning'!B4678</f>
        <v>Bučica gumirana heksagonalna 20 kg</v>
      </c>
      <c r="C469" s="60" t="str">
        <f>'Demand Planning'!C4678</f>
        <v>FITNESS OPREMA</v>
      </c>
      <c r="D469" s="60" t="str">
        <f>'Demand Planning'!D4678</f>
        <v>03 BRONZE</v>
      </c>
      <c r="E469" s="61">
        <f>'Demand Planning'!Y4685</f>
        <v>2.0769230769230771</v>
      </c>
      <c r="F469" s="61">
        <f>'Demand Planning'!Y4681</f>
        <v>0</v>
      </c>
      <c r="G469" s="61">
        <f>'Demand Planning'!Y4682</f>
        <v>0</v>
      </c>
      <c r="H469" s="61">
        <f>'Demand Planning'!Y4683</f>
        <v>0</v>
      </c>
      <c r="I469" s="53">
        <f>'Demand Planning'!W4686</f>
        <v>0</v>
      </c>
      <c r="J469" s="53">
        <f>'Demand Planning'!W4687</f>
        <v>0.48333333333333334</v>
      </c>
      <c r="K469" s="54">
        <f>COUNTIF('Demand Planning'!B4680:AA4680,"&lt;="&amp;MAX('Demand Planning'!B4680:AA4680)*0.05)</f>
        <v>14</v>
      </c>
      <c r="L469" s="55">
        <f>IFERROR(STDEV('Demand Planning'!B4680:AA4680)/AVERAGE('Demand Planning'!B4680:AA4680),0)</f>
        <v>1.8468970752546989</v>
      </c>
      <c r="M469" s="56">
        <f>IFERROR((AVERAGE('Demand Planning'!T4680:AA4680)-AVERAGE('Demand Planning'!B4680:I4680))/AVERAGE('Demand Planning'!B4680:I4680),0)</f>
        <v>-0.90476190476190477</v>
      </c>
      <c r="N469" s="53">
        <f>IFERROR(ROUND(1.28*STDEV('Demand Planning'!B4680:AA4680),0),0)</f>
        <v>5</v>
      </c>
      <c r="O469" s="57" t="str">
        <f t="shared" si="7"/>
        <v>WMA-4</v>
      </c>
      <c r="P469" s="53">
        <f>SUM('Demand Planning'!AB4680:AN4680)</f>
        <v>0</v>
      </c>
      <c r="Q469" s="58">
        <f>IFERROR('Demand Planning'!Y4686/J469,0)</f>
        <v>0</v>
      </c>
    </row>
    <row r="470" spans="1:17" ht="15" customHeight="1" x14ac:dyDescent="0.25">
      <c r="A470" s="50" t="str">
        <f>'Demand Planning'!A4688</f>
        <v>THG03002</v>
      </c>
      <c r="B470" s="50" t="str">
        <f>'Demand Planning'!B4688</f>
        <v>Theragun Elite Black G5</v>
      </c>
      <c r="C470" s="51" t="str">
        <f>'Demand Planning'!C4688</f>
        <v>FITNESS OPREMA</v>
      </c>
      <c r="D470" s="51" t="str">
        <f>'Demand Planning'!D4688</f>
        <v>03 BRONZE</v>
      </c>
      <c r="E470" s="52">
        <f>'Demand Planning'!Y4695</f>
        <v>0.5</v>
      </c>
      <c r="F470" s="52">
        <f>'Demand Planning'!Y4691</f>
        <v>0</v>
      </c>
      <c r="G470" s="52">
        <f>'Demand Planning'!Y4692</f>
        <v>0</v>
      </c>
      <c r="H470" s="52">
        <f>'Demand Planning'!Y4693</f>
        <v>0</v>
      </c>
      <c r="I470" s="53">
        <f>'Demand Planning'!W4696</f>
        <v>0</v>
      </c>
      <c r="J470" s="53">
        <f>'Demand Planning'!W4697</f>
        <v>0.21276595744680851</v>
      </c>
      <c r="K470" s="54">
        <f>COUNTIF('Demand Planning'!B4690:AA4690,"&lt;="&amp;MAX('Demand Planning'!B4690:AA4690)*0.05)</f>
        <v>17</v>
      </c>
      <c r="L470" s="55">
        <f>IFERROR(STDEV('Demand Planning'!B4690:AA4690)/AVERAGE('Demand Planning'!B4690:AA4690),0)</f>
        <v>1.5231546211727816</v>
      </c>
      <c r="M470" s="56">
        <f>IFERROR((AVERAGE('Demand Planning'!T4690:AA4690)-AVERAGE('Demand Planning'!B4690:I4690))/AVERAGE('Demand Planning'!B4690:I4690),0)</f>
        <v>-1</v>
      </c>
      <c r="N470" s="53">
        <f>IFERROR(ROUND(1.28*STDEV('Demand Planning'!B4690:AA4690),0),0)</f>
        <v>1</v>
      </c>
      <c r="O470" s="57" t="str">
        <f t="shared" si="7"/>
        <v>WMA-4</v>
      </c>
      <c r="P470" s="53">
        <f>SUM('Demand Planning'!AB4690:AN4690)</f>
        <v>0</v>
      </c>
      <c r="Q470" s="58">
        <f>IFERROR('Demand Planning'!Y4696/J470,0)</f>
        <v>0</v>
      </c>
    </row>
    <row r="471" spans="1:17" ht="15" customHeight="1" x14ac:dyDescent="0.25">
      <c r="A471" s="59" t="str">
        <f>'Demand Planning'!A4698</f>
        <v>POL04104</v>
      </c>
      <c r="B471" s="59" t="str">
        <f>'Demand Planning'!B4698</f>
        <v>Polleo Dekstroza 500g</v>
      </c>
      <c r="C471" s="60" t="str">
        <f>'Demand Planning'!C4698</f>
        <v>SPORTSKA PREHRANA</v>
      </c>
      <c r="D471" s="60" t="str">
        <f>'Demand Planning'!D4698</f>
        <v>03 BRONZE</v>
      </c>
      <c r="E471" s="61">
        <f>'Demand Planning'!Y4705</f>
        <v>18.076923076923077</v>
      </c>
      <c r="F471" s="61">
        <f>'Demand Planning'!Y4701</f>
        <v>0</v>
      </c>
      <c r="G471" s="61">
        <f>'Demand Planning'!Y4702</f>
        <v>0</v>
      </c>
      <c r="H471" s="61">
        <f>'Demand Planning'!Y4703</f>
        <v>0</v>
      </c>
      <c r="I471" s="53">
        <f>'Demand Planning'!W4706</f>
        <v>17.8</v>
      </c>
      <c r="J471" s="53">
        <f>'Demand Planning'!W4707</f>
        <v>17.8675</v>
      </c>
      <c r="K471" s="54">
        <f>COUNTIF('Demand Planning'!B4700:AA4700,"&lt;="&amp;MAX('Demand Planning'!B4700:AA4700)*0.05)</f>
        <v>0</v>
      </c>
      <c r="L471" s="55">
        <f>IFERROR(STDEV('Demand Planning'!B4700:AA4700)/AVERAGE('Demand Planning'!B4700:AA4700),0)</f>
        <v>0.52966126845640893</v>
      </c>
      <c r="M471" s="56">
        <f>IFERROR((AVERAGE('Demand Planning'!T4700:AA4700)-AVERAGE('Demand Planning'!B4700:I4700))/AVERAGE('Demand Planning'!B4700:I4700),0)</f>
        <v>-0.24855491329479767</v>
      </c>
      <c r="N471" s="53">
        <f>IFERROR(ROUND(1.28*STDEV('Demand Planning'!B4700:AA4700),0),0)</f>
        <v>12</v>
      </c>
      <c r="O471" s="57" t="str">
        <f t="shared" si="7"/>
        <v>Hybrid</v>
      </c>
      <c r="P471" s="53">
        <f>SUM('Demand Planning'!AB4700:AN4700)</f>
        <v>217</v>
      </c>
      <c r="Q471" s="58">
        <f>IFERROR('Demand Planning'!Y4706/J471,0)</f>
        <v>7.4996502028823286</v>
      </c>
    </row>
    <row r="472" spans="1:17" ht="15" customHeight="1" x14ac:dyDescent="0.25">
      <c r="A472" s="50" t="str">
        <f>'Demand Planning'!A4708</f>
        <v>FIT05844</v>
      </c>
      <c r="B472" s="50" t="str">
        <f>'Demand Planning'!B4708</f>
        <v>Bučica gumirana heksagonalna 12,5 kg</v>
      </c>
      <c r="C472" s="51" t="str">
        <f>'Demand Planning'!C4708</f>
        <v>FITNESS OPREMA</v>
      </c>
      <c r="D472" s="51" t="str">
        <f>'Demand Planning'!D4708</f>
        <v>03 BRONZE</v>
      </c>
      <c r="E472" s="52">
        <f>'Demand Planning'!Y4715</f>
        <v>2.5769230769230771</v>
      </c>
      <c r="F472" s="52">
        <f>'Demand Planning'!Y4711</f>
        <v>0</v>
      </c>
      <c r="G472" s="52">
        <f>'Demand Planning'!Y4712</f>
        <v>0</v>
      </c>
      <c r="H472" s="52">
        <f>'Demand Planning'!Y4713</f>
        <v>0</v>
      </c>
      <c r="I472" s="53">
        <f>'Demand Planning'!W4716</f>
        <v>0.5</v>
      </c>
      <c r="J472" s="53">
        <f>'Demand Planning'!W4717</f>
        <v>1.2833333333333334</v>
      </c>
      <c r="K472" s="54">
        <f>COUNTIF('Demand Planning'!B4710:AA4710,"&lt;="&amp;MAX('Demand Planning'!B4710:AA4710)*0.05)</f>
        <v>14</v>
      </c>
      <c r="L472" s="55">
        <f>IFERROR(STDEV('Demand Planning'!B4710:AA4710)/AVERAGE('Demand Planning'!B4710:AA4710),0)</f>
        <v>1.4063535301361609</v>
      </c>
      <c r="M472" s="56">
        <f>IFERROR((AVERAGE('Demand Planning'!T4710:AA4710)-AVERAGE('Demand Planning'!B4710:I4710))/AVERAGE('Demand Planning'!B4710:I4710),0)</f>
        <v>-0.94736842105263153</v>
      </c>
      <c r="N472" s="53">
        <f>IFERROR(ROUND(1.28*STDEV('Demand Planning'!B4710:AA4710),0),0)</f>
        <v>5</v>
      </c>
      <c r="O472" s="57" t="str">
        <f t="shared" si="7"/>
        <v>WMA-4</v>
      </c>
      <c r="P472" s="53">
        <f>SUM('Demand Planning'!AB4710:AN4710)</f>
        <v>0</v>
      </c>
      <c r="Q472" s="58">
        <f>IFERROR('Demand Planning'!Y4716/J472,0)</f>
        <v>0</v>
      </c>
    </row>
    <row r="473" spans="1:17" ht="15" customHeight="1" x14ac:dyDescent="0.25">
      <c r="A473" s="59" t="str">
        <f>'Demand Planning'!A4718</f>
        <v>POL09838</v>
      </c>
      <c r="B473" s="59" t="str">
        <f>'Demand Planning'!B4718</f>
        <v>Polleo HydroX Micellar Casein SACHET 30g Vanilla Ice Cream</v>
      </c>
      <c r="C473" s="60" t="str">
        <f>'Demand Planning'!C4718</f>
        <v>PROTEINI</v>
      </c>
      <c r="D473" s="60" t="str">
        <f>'Demand Planning'!D4718</f>
        <v>03 BRONZE</v>
      </c>
      <c r="E473" s="61">
        <f>'Demand Planning'!Y4725</f>
        <v>68.15384615384616</v>
      </c>
      <c r="F473" s="61">
        <f>'Demand Planning'!Y4721</f>
        <v>0</v>
      </c>
      <c r="G473" s="61">
        <f>'Demand Planning'!Y4722</f>
        <v>0</v>
      </c>
      <c r="H473" s="61">
        <f>'Demand Planning'!Y4723</f>
        <v>0</v>
      </c>
      <c r="I473" s="53">
        <f>'Demand Planning'!W4726</f>
        <v>111</v>
      </c>
      <c r="J473" s="53">
        <f>'Demand Planning'!W4727</f>
        <v>94.156521739130426</v>
      </c>
      <c r="K473" s="54">
        <f>COUNTIF('Demand Planning'!B4720:AA4720,"&lt;="&amp;MAX('Demand Planning'!B4720:AA4720)*0.05)</f>
        <v>0</v>
      </c>
      <c r="L473" s="55">
        <f>IFERROR(STDEV('Demand Planning'!B4720:AA4720)/AVERAGE('Demand Planning'!B4720:AA4720),0)</f>
        <v>0.73164425347805329</v>
      </c>
      <c r="M473" s="56">
        <f>IFERROR((AVERAGE('Demand Planning'!T4720:AA4720)-AVERAGE('Demand Planning'!B4720:I4720))/AVERAGE('Demand Planning'!B4720:I4720),0)</f>
        <v>1.0975609756097562</v>
      </c>
      <c r="N473" s="53">
        <f>IFERROR(ROUND(1.28*STDEV('Demand Planning'!B4720:AA4720),0),0)</f>
        <v>64</v>
      </c>
      <c r="O473" s="57" t="str">
        <f t="shared" si="7"/>
        <v>WMA-4</v>
      </c>
      <c r="P473" s="53">
        <f>SUM('Demand Planning'!AB4720:AN4720)</f>
        <v>979</v>
      </c>
      <c r="Q473" s="58">
        <f>IFERROR('Demand Planning'!Y4726/J473,0)</f>
        <v>25.489471739933506</v>
      </c>
    </row>
    <row r="474" spans="1:17" ht="15" customHeight="1" x14ac:dyDescent="0.25">
      <c r="A474" s="50" t="str">
        <f>'Demand Planning'!A4728</f>
        <v>SHM00128</v>
      </c>
      <c r="B474" s="50" t="str">
        <f>'Demand Planning'!B4728</f>
        <v>Shieldmixer Hero Pro ZOE white</v>
      </c>
      <c r="C474" s="51" t="str">
        <f>'Demand Planning'!C4728</f>
        <v>DRINKWARE I HOME</v>
      </c>
      <c r="D474" s="51" t="str">
        <f>'Demand Planning'!D4728</f>
        <v>03 BRONZE</v>
      </c>
      <c r="E474" s="52">
        <f>'Demand Planning'!Y4735</f>
        <v>6.7692307692307692</v>
      </c>
      <c r="F474" s="52">
        <f>'Demand Planning'!Y4731</f>
        <v>0</v>
      </c>
      <c r="G474" s="52">
        <f>'Demand Planning'!Y4732</f>
        <v>0</v>
      </c>
      <c r="H474" s="52">
        <f>'Demand Planning'!Y4733</f>
        <v>0</v>
      </c>
      <c r="I474" s="53">
        <f>'Demand Planning'!W4736</f>
        <v>9.25</v>
      </c>
      <c r="J474" s="53">
        <f>'Demand Planning'!W4737</f>
        <v>8.168181818181818</v>
      </c>
      <c r="K474" s="54">
        <f>COUNTIF('Demand Planning'!B4730:AA4730,"&lt;="&amp;MAX('Demand Planning'!B4730:AA4730)*0.05)</f>
        <v>1</v>
      </c>
      <c r="L474" s="55">
        <f>IFERROR(STDEV('Demand Planning'!B4730:AA4730)/AVERAGE('Demand Planning'!B4730:AA4730),0)</f>
        <v>0.50712893041722207</v>
      </c>
      <c r="M474" s="56">
        <f>IFERROR((AVERAGE('Demand Planning'!T4730:AA4730)-AVERAGE('Demand Planning'!B4730:I4730))/AVERAGE('Demand Planning'!B4730:I4730),0)</f>
        <v>0.21052631578947367</v>
      </c>
      <c r="N474" s="53">
        <f>IFERROR(ROUND(1.28*STDEV('Demand Planning'!B4730:AA4730),0),0)</f>
        <v>4</v>
      </c>
      <c r="O474" s="57" t="str">
        <f t="shared" si="7"/>
        <v>Hybrid</v>
      </c>
      <c r="P474" s="53">
        <f>SUM('Demand Planning'!AB4730:AN4730)</f>
        <v>156</v>
      </c>
      <c r="Q474" s="58">
        <f>IFERROR('Demand Planning'!Y4736/J474,0)</f>
        <v>8.8146911519198667</v>
      </c>
    </row>
    <row r="475" spans="1:17" ht="15" customHeight="1" x14ac:dyDescent="0.25">
      <c r="A475" s="59" t="str">
        <f>'Demand Planning'!A4738</f>
        <v>SHM00105</v>
      </c>
      <c r="B475" s="59" t="str">
        <f>'Demand Planning'!B4738</f>
        <v>Shieldmixer Hero Pro Thor</v>
      </c>
      <c r="C475" s="60" t="str">
        <f>'Demand Planning'!C4738</f>
        <v>DRINKWARE I HOME</v>
      </c>
      <c r="D475" s="60" t="str">
        <f>'Demand Planning'!D4738</f>
        <v>03 BRONZE</v>
      </c>
      <c r="E475" s="61">
        <f>'Demand Planning'!Y4745</f>
        <v>9.3461538461538467</v>
      </c>
      <c r="F475" s="61">
        <f>'Demand Planning'!Y4741</f>
        <v>0</v>
      </c>
      <c r="G475" s="61">
        <f>'Demand Planning'!Y4742</f>
        <v>0</v>
      </c>
      <c r="H475" s="61">
        <f>'Demand Planning'!Y4743</f>
        <v>0</v>
      </c>
      <c r="I475" s="53">
        <f>'Demand Planning'!W4746</f>
        <v>4.9000000000000004</v>
      </c>
      <c r="J475" s="53">
        <f>'Demand Planning'!W4747</f>
        <v>4.8452631578947365</v>
      </c>
      <c r="K475" s="54">
        <f>COUNTIF('Demand Planning'!B4740:AA4740,"&lt;="&amp;MAX('Demand Planning'!B4740:AA4740)*0.05)</f>
        <v>13</v>
      </c>
      <c r="L475" s="55">
        <f>IFERROR(STDEV('Demand Planning'!B4740:AA4740)/AVERAGE('Demand Planning'!B4740:AA4740),0)</f>
        <v>2.0702954017115562</v>
      </c>
      <c r="M475" s="56">
        <f>IFERROR((AVERAGE('Demand Planning'!T4740:AA4740)-AVERAGE('Demand Planning'!B4740:I4740))/AVERAGE('Demand Planning'!B4740:I4740),0)</f>
        <v>-0.68965517241379315</v>
      </c>
      <c r="N475" s="53">
        <f>IFERROR(ROUND(1.28*STDEV('Demand Planning'!B4740:AA4740),0),0)</f>
        <v>25</v>
      </c>
      <c r="O475" s="57" t="str">
        <f t="shared" si="7"/>
        <v>WMA-4</v>
      </c>
      <c r="P475" s="53">
        <f>SUM('Demand Planning'!AB4740:AN4740)</f>
        <v>66</v>
      </c>
      <c r="Q475" s="58">
        <f>IFERROR('Demand Planning'!Y4746/J475,0)</f>
        <v>32.196393656311102</v>
      </c>
    </row>
    <row r="476" spans="1:17" ht="15" customHeight="1" x14ac:dyDescent="0.25">
      <c r="A476" s="50" t="str">
        <f>'Demand Planning'!A4748</f>
        <v>ON00278</v>
      </c>
      <c r="B476" s="50" t="str">
        <f>'Demand Planning'!B4748</f>
        <v>Serious Mass 2,73kg Strawberry</v>
      </c>
      <c r="C476" s="51" t="str">
        <f>'Demand Planning'!C4748</f>
        <v>SPORTSKA PREHRANA</v>
      </c>
      <c r="D476" s="51" t="str">
        <f>'Demand Planning'!D4748</f>
        <v>03 BRONZE</v>
      </c>
      <c r="E476" s="52">
        <f>'Demand Planning'!Y4755</f>
        <v>3.1923076923076925</v>
      </c>
      <c r="F476" s="52">
        <f>'Demand Planning'!Y4751</f>
        <v>0</v>
      </c>
      <c r="G476" s="52">
        <f>'Demand Planning'!Y4752</f>
        <v>0</v>
      </c>
      <c r="H476" s="52">
        <f>'Demand Planning'!Y4753</f>
        <v>0</v>
      </c>
      <c r="I476" s="53">
        <f>'Demand Planning'!W4756</f>
        <v>3.1</v>
      </c>
      <c r="J476" s="53">
        <f>'Demand Planning'!W4757</f>
        <v>3.3647619047619046</v>
      </c>
      <c r="K476" s="54">
        <f>COUNTIF('Demand Planning'!B4750:AA4750,"&lt;="&amp;MAX('Demand Planning'!B4750:AA4750)*0.05)</f>
        <v>2</v>
      </c>
      <c r="L476" s="55">
        <f>IFERROR(STDEV('Demand Planning'!B4750:AA4750)/AVERAGE('Demand Planning'!B4750:AA4750),0)</f>
        <v>0.62033101451683903</v>
      </c>
      <c r="M476" s="56">
        <f>IFERROR((AVERAGE('Demand Planning'!T4750:AA4750)-AVERAGE('Demand Planning'!B4750:I4750))/AVERAGE('Demand Planning'!B4750:I4750),0)</f>
        <v>-0.125</v>
      </c>
      <c r="N476" s="53">
        <f>IFERROR(ROUND(1.28*STDEV('Demand Planning'!B4750:AA4750),0),0)</f>
        <v>3</v>
      </c>
      <c r="O476" s="57" t="str">
        <f t="shared" si="7"/>
        <v>Hybrid</v>
      </c>
      <c r="P476" s="53">
        <f>SUM('Demand Planning'!AB4750:AN4750)</f>
        <v>39</v>
      </c>
      <c r="Q476" s="58">
        <f>IFERROR('Demand Planning'!Y4756/J476,0)</f>
        <v>10.104726861024625</v>
      </c>
    </row>
    <row r="477" spans="1:17" ht="15" customHeight="1" x14ac:dyDescent="0.25">
      <c r="A477" s="59" t="str">
        <f>'Demand Planning'!A4758</f>
        <v>ATC06629</v>
      </c>
      <c r="B477" s="59" t="str">
        <f>'Demand Planning'!B4758</f>
        <v>Latex mini band 250x50x0,4mm crvena Atleticore</v>
      </c>
      <c r="C477" s="60" t="str">
        <f>'Demand Planning'!C4758</f>
        <v>FITNESS OPREMA</v>
      </c>
      <c r="D477" s="60" t="str">
        <f>'Demand Planning'!D4758</f>
        <v>03 BRONZE</v>
      </c>
      <c r="E477" s="61">
        <f>'Demand Planning'!Y4765</f>
        <v>17.846153846153847</v>
      </c>
      <c r="F477" s="61">
        <f>'Demand Planning'!Y4761</f>
        <v>0</v>
      </c>
      <c r="G477" s="61">
        <f>'Demand Planning'!Y4762</f>
        <v>0</v>
      </c>
      <c r="H477" s="61">
        <f>'Demand Planning'!Y4763</f>
        <v>0</v>
      </c>
      <c r="I477" s="53">
        <f>'Demand Planning'!W4766</f>
        <v>27.1</v>
      </c>
      <c r="J477" s="53">
        <f>'Demand Planning'!W4767</f>
        <v>23.28857142857143</v>
      </c>
      <c r="K477" s="54">
        <f>COUNTIF('Demand Planning'!B4760:AA4760,"&lt;="&amp;MAX('Demand Planning'!B4760:AA4760)*0.05)</f>
        <v>0</v>
      </c>
      <c r="L477" s="55">
        <f>IFERROR(STDEV('Demand Planning'!B4760:AA4760)/AVERAGE('Demand Planning'!B4760:AA4760),0)</f>
        <v>0.33609193436797274</v>
      </c>
      <c r="M477" s="56">
        <f>IFERROR((AVERAGE('Demand Planning'!T4760:AA4760)-AVERAGE('Demand Planning'!B4760:I4760))/AVERAGE('Demand Planning'!B4760:I4760),0)</f>
        <v>0.21582733812949639</v>
      </c>
      <c r="N477" s="53">
        <f>IFERROR(ROUND(1.28*STDEV('Demand Planning'!B4760:AA4760),0),0)</f>
        <v>8</v>
      </c>
      <c r="O477" s="57" t="str">
        <f t="shared" si="7"/>
        <v>Hybrid</v>
      </c>
      <c r="P477" s="53">
        <f>SUM('Demand Planning'!AB4760:AN4760)</f>
        <v>312</v>
      </c>
      <c r="Q477" s="58">
        <f>IFERROR('Demand Planning'!Y4766/J477,0)</f>
        <v>0</v>
      </c>
    </row>
    <row r="478" spans="1:17" ht="15" customHeight="1" x14ac:dyDescent="0.25">
      <c r="A478" s="50" t="str">
        <f>'Demand Planning'!A4768</f>
        <v>UFC16119</v>
      </c>
      <c r="B478" s="50" t="str">
        <f>'Demand Planning'!B4768</f>
        <v>OPRO SELF-FIT GOLD UFC Red Metal/Silver</v>
      </c>
      <c r="C478" s="51" t="str">
        <f>'Demand Planning'!C4768</f>
        <v>BORILAČKA OPREMA</v>
      </c>
      <c r="D478" s="51" t="str">
        <f>'Demand Planning'!D4768</f>
        <v>03 BRONZE</v>
      </c>
      <c r="E478" s="52">
        <f>'Demand Planning'!Y4775</f>
        <v>7.7692307692307692</v>
      </c>
      <c r="F478" s="52">
        <f>'Demand Planning'!Y4771</f>
        <v>0</v>
      </c>
      <c r="G478" s="52">
        <f>'Demand Planning'!Y4772</f>
        <v>0</v>
      </c>
      <c r="H478" s="52">
        <f>'Demand Planning'!Y4773</f>
        <v>0</v>
      </c>
      <c r="I478" s="53">
        <f>'Demand Planning'!W4776</f>
        <v>9</v>
      </c>
      <c r="J478" s="53">
        <f>'Demand Planning'!W4777</f>
        <v>7.9365853658536585</v>
      </c>
      <c r="K478" s="54">
        <f>COUNTIF('Demand Planning'!B4770:AA4770,"&lt;="&amp;MAX('Demand Planning'!B4770:AA4770)*0.05)</f>
        <v>0</v>
      </c>
      <c r="L478" s="55">
        <f>IFERROR(STDEV('Demand Planning'!B4770:AA4770)/AVERAGE('Demand Planning'!B4770:AA4770),0)</f>
        <v>0.49155200158052231</v>
      </c>
      <c r="M478" s="56">
        <f>IFERROR((AVERAGE('Demand Planning'!T4770:AA4770)-AVERAGE('Demand Planning'!B4770:I4770))/AVERAGE('Demand Planning'!B4770:I4770),0)</f>
        <v>0.6470588235294118</v>
      </c>
      <c r="N478" s="53">
        <f>IFERROR(ROUND(1.28*STDEV('Demand Planning'!B4770:AA4770),0),0)</f>
        <v>5</v>
      </c>
      <c r="O478" s="57" t="str">
        <f t="shared" si="7"/>
        <v>WMA-4</v>
      </c>
      <c r="P478" s="53">
        <f>SUM('Demand Planning'!AB4770:AN4770)</f>
        <v>117</v>
      </c>
      <c r="Q478" s="58">
        <f>IFERROR('Demand Planning'!Y4776/J478,0)</f>
        <v>12.851874615857406</v>
      </c>
    </row>
    <row r="479" spans="1:17" ht="15" customHeight="1" x14ac:dyDescent="0.25">
      <c r="A479" s="59" t="str">
        <f>'Demand Planning'!A4778</f>
        <v>FIT05834</v>
      </c>
      <c r="B479" s="59" t="str">
        <f>'Demand Planning'!B4778</f>
        <v>Uteg disk olimpijski gumirani 20 kg</v>
      </c>
      <c r="C479" s="60" t="str">
        <f>'Demand Planning'!C4778</f>
        <v>FITNESS OPREMA</v>
      </c>
      <c r="D479" s="60" t="str">
        <f>'Demand Planning'!D4778</f>
        <v>03 BRONZE</v>
      </c>
      <c r="E479" s="61">
        <f>'Demand Planning'!Y4785</f>
        <v>1.3846153846153846</v>
      </c>
      <c r="F479" s="61">
        <f>'Demand Planning'!Y4781</f>
        <v>0</v>
      </c>
      <c r="G479" s="61">
        <f>'Demand Planning'!Y4782</f>
        <v>0</v>
      </c>
      <c r="H479" s="61">
        <f>'Demand Planning'!Y4783</f>
        <v>0</v>
      </c>
      <c r="I479" s="53">
        <f>'Demand Planning'!W4786</f>
        <v>0.73750000000000004</v>
      </c>
      <c r="J479" s="53">
        <f>'Demand Planning'!W4787</f>
        <v>0.81092105263157899</v>
      </c>
      <c r="K479" s="54">
        <f>COUNTIF('Demand Planning'!B4780:AA4780,"&lt;="&amp;MAX('Demand Planning'!B4780:AA4780)*0.05)</f>
        <v>13</v>
      </c>
      <c r="L479" s="55">
        <f>IFERROR(STDEV('Demand Planning'!B4780:AA4780)/AVERAGE('Demand Planning'!B4780:AA4780),0)</f>
        <v>1.3561929284800371</v>
      </c>
      <c r="M479" s="56">
        <f>IFERROR((AVERAGE('Demand Planning'!T4780:AA4780)-AVERAGE('Demand Planning'!B4780:I4780))/AVERAGE('Demand Planning'!B4780:I4780),0)</f>
        <v>-0.5</v>
      </c>
      <c r="N479" s="53">
        <f>IFERROR(ROUND(1.28*STDEV('Demand Planning'!B4780:AA4780),0),0)</f>
        <v>2</v>
      </c>
      <c r="O479" s="57" t="str">
        <f t="shared" si="7"/>
        <v>WMA-4</v>
      </c>
      <c r="P479" s="53">
        <f>SUM('Demand Planning'!AB4780:AN4780)</f>
        <v>0</v>
      </c>
      <c r="Q479" s="58">
        <f>IFERROR('Demand Planning'!Y4786/J479,0)</f>
        <v>13.564822326788901</v>
      </c>
    </row>
    <row r="480" spans="1:17" ht="15" customHeight="1" x14ac:dyDescent="0.25">
      <c r="A480" s="50" t="str">
        <f>'Demand Planning'!A4788</f>
        <v>SHM00090</v>
      </c>
      <c r="B480" s="50" t="str">
        <f>'Demand Planning'!B4788</f>
        <v>Shieldmixer Hero Pro Viking</v>
      </c>
      <c r="C480" s="51" t="str">
        <f>'Demand Planning'!C4788</f>
        <v>DRINKWARE I HOME</v>
      </c>
      <c r="D480" s="51" t="str">
        <f>'Demand Planning'!D4788</f>
        <v>03 BRONZE</v>
      </c>
      <c r="E480" s="52">
        <f>'Demand Planning'!Y4795</f>
        <v>5.615384615384615</v>
      </c>
      <c r="F480" s="52">
        <f>'Demand Planning'!Y4791</f>
        <v>0</v>
      </c>
      <c r="G480" s="52">
        <f>'Demand Planning'!Y4792</f>
        <v>0</v>
      </c>
      <c r="H480" s="52">
        <f>'Demand Planning'!Y4793</f>
        <v>0</v>
      </c>
      <c r="I480" s="53">
        <f>'Demand Planning'!W4796</f>
        <v>4.5999999999999996</v>
      </c>
      <c r="J480" s="53">
        <f>'Demand Planning'!W4797</f>
        <v>4.7404878048780485</v>
      </c>
      <c r="K480" s="54">
        <f>COUNTIF('Demand Planning'!B4790:AA4790,"&lt;="&amp;MAX('Demand Planning'!B4790:AA4790)*0.05)</f>
        <v>1</v>
      </c>
      <c r="L480" s="55">
        <f>IFERROR(STDEV('Demand Planning'!B4790:AA4790)/AVERAGE('Demand Planning'!B4790:AA4790),0)</f>
        <v>0.94377099804646059</v>
      </c>
      <c r="M480" s="56">
        <f>IFERROR((AVERAGE('Demand Planning'!T4790:AA4790)-AVERAGE('Demand Planning'!B4790:I4790))/AVERAGE('Demand Planning'!B4790:I4790),0)</f>
        <v>-0.47761194029850745</v>
      </c>
      <c r="N480" s="53">
        <f>IFERROR(ROUND(1.28*STDEV('Demand Planning'!B4790:AA4790),0),0)</f>
        <v>7</v>
      </c>
      <c r="O480" s="57" t="str">
        <f t="shared" si="7"/>
        <v>WMA-4</v>
      </c>
      <c r="P480" s="53">
        <f>SUM('Demand Planning'!AB4790:AN4790)</f>
        <v>53</v>
      </c>
      <c r="Q480" s="58">
        <f>IFERROR('Demand Planning'!Y4796/J480,0)</f>
        <v>27.634286890306647</v>
      </c>
    </row>
    <row r="481" spans="1:17" ht="15" customHeight="1" x14ac:dyDescent="0.25">
      <c r="A481" s="59" t="str">
        <f>'Demand Planning'!A4798</f>
        <v>ZOE12308</v>
      </c>
      <c r="B481" s="59" t="str">
        <f>'Demand Planning'!B4798</f>
        <v>ZOE Premium Foam roller massage dots Purple</v>
      </c>
      <c r="C481" s="60" t="str">
        <f>'Demand Planning'!C4798</f>
        <v>FITNESS OPREMA</v>
      </c>
      <c r="D481" s="60" t="str">
        <f>'Demand Planning'!D4798</f>
        <v>03 BRONZE</v>
      </c>
      <c r="E481" s="61">
        <f>'Demand Planning'!Y4805</f>
        <v>4.5</v>
      </c>
      <c r="F481" s="61">
        <f>'Demand Planning'!Y4801</f>
        <v>0</v>
      </c>
      <c r="G481" s="61">
        <f>'Demand Planning'!Y4802</f>
        <v>0</v>
      </c>
      <c r="H481" s="61">
        <f>'Demand Planning'!Y4803</f>
        <v>0</v>
      </c>
      <c r="I481" s="53">
        <f>'Demand Planning'!W4806</f>
        <v>4.9000000000000004</v>
      </c>
      <c r="J481" s="53">
        <f>'Demand Planning'!W4807</f>
        <v>4.5933333333333337</v>
      </c>
      <c r="K481" s="54">
        <f>COUNTIF('Demand Planning'!B4800:AA4800,"&lt;="&amp;MAX('Demand Planning'!B4800:AA4800)*0.05)</f>
        <v>1</v>
      </c>
      <c r="L481" s="55">
        <f>IFERROR(STDEV('Demand Planning'!B4800:AA4800)/AVERAGE('Demand Planning'!B4800:AA4800),0)</f>
        <v>0.63557109538111523</v>
      </c>
      <c r="M481" s="56">
        <f>IFERROR((AVERAGE('Demand Planning'!T4800:AA4800)-AVERAGE('Demand Planning'!B4800:I4800))/AVERAGE('Demand Planning'!B4800:I4800),0)</f>
        <v>0.5714285714285714</v>
      </c>
      <c r="N481" s="53">
        <f>IFERROR(ROUND(1.28*STDEV('Demand Planning'!B4800:AA4800),0),0)</f>
        <v>4</v>
      </c>
      <c r="O481" s="57" t="str">
        <f t="shared" si="7"/>
        <v>WMA-4</v>
      </c>
      <c r="P481" s="53">
        <f>SUM('Demand Planning'!AB4800:AN4800)</f>
        <v>41</v>
      </c>
      <c r="Q481" s="58">
        <f>IFERROR('Demand Planning'!Y4806/J481,0)</f>
        <v>56.168359941944843</v>
      </c>
    </row>
    <row r="482" spans="1:17" ht="15" customHeight="1" x14ac:dyDescent="0.25">
      <c r="A482" s="50" t="str">
        <f>'Demand Planning'!A4808</f>
        <v>SHM00025</v>
      </c>
      <c r="B482" s="50" t="str">
        <f>'Demand Planning'!B4808</f>
        <v>Shieldmixer Hero Pro Superman MOS</v>
      </c>
      <c r="C482" s="51" t="str">
        <f>'Demand Planning'!C4808</f>
        <v>DRINKWARE I HOME</v>
      </c>
      <c r="D482" s="51" t="str">
        <f>'Demand Planning'!D4808</f>
        <v>03 BRONZE</v>
      </c>
      <c r="E482" s="52">
        <f>'Demand Planning'!Y4815</f>
        <v>6.1923076923076925</v>
      </c>
      <c r="F482" s="52">
        <f>'Demand Planning'!Y4811</f>
        <v>0</v>
      </c>
      <c r="G482" s="52">
        <f>'Demand Planning'!Y4812</f>
        <v>0</v>
      </c>
      <c r="H482" s="52">
        <f>'Demand Planning'!Y4813</f>
        <v>0</v>
      </c>
      <c r="I482" s="53">
        <f>'Demand Planning'!W4816</f>
        <v>5.2750000000000004</v>
      </c>
      <c r="J482" s="53">
        <f>'Demand Planning'!W4817</f>
        <v>5.4740909090909096</v>
      </c>
      <c r="K482" s="54">
        <f>COUNTIF('Demand Planning'!B4810:AA4810,"&lt;="&amp;MAX('Demand Planning'!B4810:AA4810)*0.05)</f>
        <v>0</v>
      </c>
      <c r="L482" s="55">
        <f>IFERROR(STDEV('Demand Planning'!B4810:AA4810)/AVERAGE('Demand Planning'!B4810:AA4810),0)</f>
        <v>0.5759931115071466</v>
      </c>
      <c r="M482" s="56">
        <f>IFERROR((AVERAGE('Demand Planning'!T4810:AA4810)-AVERAGE('Demand Planning'!B4810:I4810))/AVERAGE('Demand Planning'!B4810:I4810),0)</f>
        <v>0.13636363636363635</v>
      </c>
      <c r="N482" s="53">
        <f>IFERROR(ROUND(1.28*STDEV('Demand Planning'!B4810:AA4810),0),0)</f>
        <v>5</v>
      </c>
      <c r="O482" s="57" t="str">
        <f t="shared" si="7"/>
        <v>Hybrid</v>
      </c>
      <c r="P482" s="53">
        <f>SUM('Demand Planning'!AB4810:AN4810)</f>
        <v>78</v>
      </c>
      <c r="Q482" s="58">
        <f>IFERROR('Demand Planning'!Y4816/J482,0)</f>
        <v>76.359711035456272</v>
      </c>
    </row>
    <row r="483" spans="1:17" ht="15" customHeight="1" x14ac:dyDescent="0.25">
      <c r="A483" s="59" t="str">
        <f>'Demand Planning'!A4818</f>
        <v>ZOE12388</v>
      </c>
      <c r="B483" s="59" t="str">
        <f>'Demand Planning'!B4818</f>
        <v>ZOE Marine Collagen 300g Pineapple</v>
      </c>
      <c r="C483" s="60" t="str">
        <f>'Demand Planning'!C4818</f>
        <v>SPORTSKA PREHRANA</v>
      </c>
      <c r="D483" s="60" t="str">
        <f>'Demand Planning'!D4818</f>
        <v>03 BRONZE</v>
      </c>
      <c r="E483" s="61">
        <f>'Demand Planning'!Y4825</f>
        <v>3.8461538461538463</v>
      </c>
      <c r="F483" s="61">
        <f>'Demand Planning'!Y4821</f>
        <v>0</v>
      </c>
      <c r="G483" s="61">
        <f>'Demand Planning'!Y4822</f>
        <v>0</v>
      </c>
      <c r="H483" s="61">
        <f>'Demand Planning'!Y4823</f>
        <v>0</v>
      </c>
      <c r="I483" s="53">
        <f>'Demand Planning'!W4826</f>
        <v>3.85</v>
      </c>
      <c r="J483" s="53">
        <f>'Demand Planning'!W4827</f>
        <v>3.5782926829268296</v>
      </c>
      <c r="K483" s="54">
        <f>COUNTIF('Demand Planning'!B4820:AA4820,"&lt;="&amp;MAX('Demand Planning'!B4820:AA4820)*0.05)</f>
        <v>2</v>
      </c>
      <c r="L483" s="55">
        <f>IFERROR(STDEV('Demand Planning'!B4820:AA4820)/AVERAGE('Demand Planning'!B4820:AA4820),0)</f>
        <v>0.90871337615333914</v>
      </c>
      <c r="M483" s="56">
        <f>IFERROR((AVERAGE('Demand Planning'!T4820:AA4820)-AVERAGE('Demand Planning'!B4820:I4820))/AVERAGE('Demand Planning'!B4820:I4820),0)</f>
        <v>2</v>
      </c>
      <c r="N483" s="53">
        <f>IFERROR(ROUND(1.28*STDEV('Demand Planning'!B4820:AA4820),0),0)</f>
        <v>4</v>
      </c>
      <c r="O483" s="57" t="str">
        <f t="shared" si="7"/>
        <v>WMA-4</v>
      </c>
      <c r="P483" s="53">
        <f>SUM('Demand Planning'!AB4820:AN4820)</f>
        <v>54</v>
      </c>
      <c r="Q483" s="58">
        <f>IFERROR('Demand Planning'!Y4826/J483,0)</f>
        <v>143.92338627223774</v>
      </c>
    </row>
    <row r="484" spans="1:17" ht="15" customHeight="1" x14ac:dyDescent="0.25">
      <c r="A484" s="50" t="str">
        <f>'Demand Planning'!A4828</f>
        <v>POL04231</v>
      </c>
      <c r="B484" s="50" t="str">
        <f>'Demand Planning'!B4828</f>
        <v>Polleo shaker 600ml WAVE PLUS rozi</v>
      </c>
      <c r="C484" s="51" t="str">
        <f>'Demand Planning'!C4828</f>
        <v>DRINKWARE I HOME</v>
      </c>
      <c r="D484" s="51" t="str">
        <f>'Demand Planning'!D4828</f>
        <v>03 BRONZE</v>
      </c>
      <c r="E484" s="52">
        <f>'Demand Planning'!Y4835</f>
        <v>17</v>
      </c>
      <c r="F484" s="52">
        <f>'Demand Planning'!Y4831</f>
        <v>0</v>
      </c>
      <c r="G484" s="52">
        <f>'Demand Planning'!Y4832</f>
        <v>0</v>
      </c>
      <c r="H484" s="52">
        <f>'Demand Planning'!Y4833</f>
        <v>0</v>
      </c>
      <c r="I484" s="53">
        <f>'Demand Planning'!W4836</f>
        <v>19</v>
      </c>
      <c r="J484" s="53">
        <f>'Demand Planning'!W4837</f>
        <v>17.721951219512196</v>
      </c>
      <c r="K484" s="54">
        <f>COUNTIF('Demand Planning'!B4830:AA4830,"&lt;="&amp;MAX('Demand Planning'!B4830:AA4830)*0.05)</f>
        <v>0</v>
      </c>
      <c r="L484" s="55">
        <f>IFERROR(STDEV('Demand Planning'!B4830:AA4830)/AVERAGE('Demand Planning'!B4830:AA4830),0)</f>
        <v>0.42320248820246936</v>
      </c>
      <c r="M484" s="56">
        <f>IFERROR((AVERAGE('Demand Planning'!T4830:AA4830)-AVERAGE('Demand Planning'!B4830:I4830))/AVERAGE('Demand Planning'!B4830:I4830),0)</f>
        <v>0.53448275862068961</v>
      </c>
      <c r="N484" s="53">
        <f>IFERROR(ROUND(1.28*STDEV('Demand Planning'!B4830:AA4830),0),0)</f>
        <v>9</v>
      </c>
      <c r="O484" s="57" t="str">
        <f t="shared" si="7"/>
        <v>WMA-4</v>
      </c>
      <c r="P484" s="53">
        <f>SUM('Demand Planning'!AB4830:AN4830)</f>
        <v>260</v>
      </c>
      <c r="Q484" s="58">
        <f>IFERROR('Demand Planning'!Y4836/J484,0)</f>
        <v>31.373520506468481</v>
      </c>
    </row>
    <row r="485" spans="1:17" ht="15" customHeight="1" x14ac:dyDescent="0.25">
      <c r="A485" s="59" t="str">
        <f>'Demand Planning'!A4838</f>
        <v>ZOE12390</v>
      </c>
      <c r="B485" s="59" t="str">
        <f>'Demand Planning'!B4838</f>
        <v>ZOE Marine Collagen 300g Lemon</v>
      </c>
      <c r="C485" s="60" t="str">
        <f>'Demand Planning'!C4838</f>
        <v>SPORTSKA PREHRANA</v>
      </c>
      <c r="D485" s="60" t="str">
        <f>'Demand Planning'!D4838</f>
        <v>03 BRONZE</v>
      </c>
      <c r="E485" s="61">
        <f>'Demand Planning'!Y4845</f>
        <v>3.5769230769230771</v>
      </c>
      <c r="F485" s="61">
        <f>'Demand Planning'!Y4841</f>
        <v>0</v>
      </c>
      <c r="G485" s="61">
        <f>'Demand Planning'!Y4842</f>
        <v>0</v>
      </c>
      <c r="H485" s="61">
        <f>'Demand Planning'!Y4843</f>
        <v>0</v>
      </c>
      <c r="I485" s="53">
        <f>'Demand Planning'!W4846</f>
        <v>6.4</v>
      </c>
      <c r="J485" s="53">
        <f>'Demand Planning'!W4847</f>
        <v>5.2304761904761907</v>
      </c>
      <c r="K485" s="54">
        <f>COUNTIF('Demand Planning'!B4840:AA4840,"&lt;="&amp;MAX('Demand Planning'!B4840:AA4840)*0.05)</f>
        <v>2</v>
      </c>
      <c r="L485" s="55">
        <f>IFERROR(STDEV('Demand Planning'!B4840:AA4840)/AVERAGE('Demand Planning'!B4840:AA4840),0)</f>
        <v>0.72547423699240732</v>
      </c>
      <c r="M485" s="56">
        <f>IFERROR((AVERAGE('Demand Planning'!T4840:AA4840)-AVERAGE('Demand Planning'!B4840:I4840))/AVERAGE('Demand Planning'!B4840:I4840),0)</f>
        <v>1.8125</v>
      </c>
      <c r="N485" s="53">
        <f>IFERROR(ROUND(1.28*STDEV('Demand Planning'!B4840:AA4840),0),0)</f>
        <v>3</v>
      </c>
      <c r="O485" s="57" t="str">
        <f t="shared" si="7"/>
        <v>WMA-4</v>
      </c>
      <c r="P485" s="53">
        <f>SUM('Demand Planning'!AB4840:AN4840)</f>
        <v>110</v>
      </c>
      <c r="Q485" s="58">
        <f>IFERROR('Demand Planning'!Y4846/J485,0)</f>
        <v>86.416605972323381</v>
      </c>
    </row>
    <row r="486" spans="1:17" ht="15" customHeight="1" x14ac:dyDescent="0.25">
      <c r="A486" s="50" t="str">
        <f>'Demand Planning'!A4848</f>
        <v>BRB00006</v>
      </c>
      <c r="B486" s="50" t="str">
        <f>'Demand Planning'!B4848</f>
        <v>Barebells Protein Shake 330ml Chocolate</v>
      </c>
      <c r="C486" s="51" t="str">
        <f>'Demand Planning'!C4848</f>
        <v>RTD &amp; SNACKS</v>
      </c>
      <c r="D486" s="51" t="str">
        <f>'Demand Planning'!D4848</f>
        <v>03 BRONZE</v>
      </c>
      <c r="E486" s="52">
        <f>'Demand Planning'!Y4855</f>
        <v>127.34615384615384</v>
      </c>
      <c r="F486" s="52">
        <f>'Demand Planning'!Y4851</f>
        <v>0</v>
      </c>
      <c r="G486" s="52">
        <f>'Demand Planning'!Y4852</f>
        <v>0</v>
      </c>
      <c r="H486" s="52">
        <f>'Demand Planning'!Y4853</f>
        <v>0</v>
      </c>
      <c r="I486" s="53">
        <f>'Demand Planning'!W4856</f>
        <v>170.45</v>
      </c>
      <c r="J486" s="53">
        <f>'Demand Planning'!W4857</f>
        <v>148.74567567567567</v>
      </c>
      <c r="K486" s="54">
        <f>COUNTIF('Demand Planning'!B4850:AA4850,"&lt;="&amp;MAX('Demand Planning'!B4850:AA4850)*0.05)</f>
        <v>0</v>
      </c>
      <c r="L486" s="55">
        <f>IFERROR(STDEV('Demand Planning'!B4850:AA4850)/AVERAGE('Demand Planning'!B4850:AA4850),0)</f>
        <v>0.4640405922615688</v>
      </c>
      <c r="M486" s="56">
        <f>IFERROR((AVERAGE('Demand Planning'!T4850:AA4850)-AVERAGE('Demand Planning'!B4850:I4850))/AVERAGE('Demand Planning'!B4850:I4850),0)</f>
        <v>0.1225296442687747</v>
      </c>
      <c r="N486" s="53">
        <f>IFERROR(ROUND(1.28*STDEV('Demand Planning'!B4850:AA4850),0),0)</f>
        <v>76</v>
      </c>
      <c r="O486" s="57" t="str">
        <f t="shared" si="7"/>
        <v>Hybrid</v>
      </c>
      <c r="P486" s="53">
        <f>SUM('Demand Planning'!AB4850:AN4850)</f>
        <v>1659</v>
      </c>
      <c r="Q486" s="58">
        <f>IFERROR('Demand Planning'!Y4856/J486,0)</f>
        <v>1.3849142105425731</v>
      </c>
    </row>
    <row r="487" spans="1:17" ht="15" customHeight="1" x14ac:dyDescent="0.25">
      <c r="A487" s="59" t="str">
        <f>'Demand Planning'!A4858</f>
        <v>SCM04315</v>
      </c>
      <c r="B487" s="59" t="str">
        <f>'Demand Planning'!B4858</f>
        <v>AminoRage 500g orange</v>
      </c>
      <c r="C487" s="60" t="str">
        <f>'Demand Planning'!C4858</f>
        <v>SPORTSKA PREHRANA</v>
      </c>
      <c r="D487" s="60" t="str">
        <f>'Demand Planning'!D4858</f>
        <v>03 BRONZE</v>
      </c>
      <c r="E487" s="61">
        <f>'Demand Planning'!Y4865</f>
        <v>2.1538461538461537</v>
      </c>
      <c r="F487" s="61">
        <f>'Demand Planning'!Y4861</f>
        <v>0</v>
      </c>
      <c r="G487" s="61">
        <f>'Demand Planning'!Y4862</f>
        <v>0</v>
      </c>
      <c r="H487" s="61">
        <f>'Demand Planning'!Y4863</f>
        <v>0</v>
      </c>
      <c r="I487" s="53">
        <f>'Demand Planning'!W4866</f>
        <v>1</v>
      </c>
      <c r="J487" s="53">
        <f>'Demand Planning'!W4867</f>
        <v>1.4102564102564101</v>
      </c>
      <c r="K487" s="54">
        <f>COUNTIF('Demand Planning'!B4860:AA4860,"&lt;="&amp;MAX('Demand Planning'!B4860:AA4860)*0.05)</f>
        <v>1</v>
      </c>
      <c r="L487" s="55">
        <f>IFERROR(STDEV('Demand Planning'!B4860:AA4860)/AVERAGE('Demand Planning'!B4860:AA4860),0)</f>
        <v>0.76224694696880579</v>
      </c>
      <c r="M487" s="56">
        <f>IFERROR((AVERAGE('Demand Planning'!T4860:AA4860)-AVERAGE('Demand Planning'!B4860:I4860))/AVERAGE('Demand Planning'!B4860:I4860),0)</f>
        <v>-0.56521739130434778</v>
      </c>
      <c r="N487" s="53">
        <f>IFERROR(ROUND(1.28*STDEV('Demand Planning'!B4860:AA4860),0),0)</f>
        <v>2</v>
      </c>
      <c r="O487" s="57" t="str">
        <f t="shared" si="7"/>
        <v>WMA-4</v>
      </c>
      <c r="P487" s="53">
        <f>SUM('Demand Planning'!AB4860:AN4860)</f>
        <v>5</v>
      </c>
      <c r="Q487" s="58">
        <f>IFERROR('Demand Planning'!Y4866/J487,0)</f>
        <v>26.945454545454549</v>
      </c>
    </row>
    <row r="488" spans="1:17" ht="15" customHeight="1" x14ac:dyDescent="0.25">
      <c r="A488" s="50" t="str">
        <f>'Demand Planning'!A4868</f>
        <v>SHM00178</v>
      </c>
      <c r="B488" s="50" t="str">
        <f>'Demand Planning'!B4868</f>
        <v>Compartment Black</v>
      </c>
      <c r="C488" s="51" t="str">
        <f>'Demand Planning'!C4868</f>
        <v>DRINKWARE I HOME</v>
      </c>
      <c r="D488" s="51" t="str">
        <f>'Demand Planning'!D4868</f>
        <v>03 BRONZE</v>
      </c>
      <c r="E488" s="52">
        <f>'Demand Planning'!Y4875</f>
        <v>16.692307692307693</v>
      </c>
      <c r="F488" s="52">
        <f>'Demand Planning'!Y4871</f>
        <v>0</v>
      </c>
      <c r="G488" s="52">
        <f>'Demand Planning'!Y4872</f>
        <v>0</v>
      </c>
      <c r="H488" s="52">
        <f>'Demand Planning'!Y4873</f>
        <v>0</v>
      </c>
      <c r="I488" s="53">
        <f>'Demand Planning'!W4876</f>
        <v>13.9</v>
      </c>
      <c r="J488" s="53">
        <f>'Demand Planning'!W4877</f>
        <v>13.447692307692307</v>
      </c>
      <c r="K488" s="54">
        <f>COUNTIF('Demand Planning'!B4870:AA4870,"&lt;="&amp;MAX('Demand Planning'!B4870:AA4870)*0.05)</f>
        <v>1</v>
      </c>
      <c r="L488" s="55">
        <f>IFERROR(STDEV('Demand Planning'!B4870:AA4870)/AVERAGE('Demand Planning'!B4870:AA4870),0)</f>
        <v>0.91355329664718854</v>
      </c>
      <c r="M488" s="56">
        <f>IFERROR((AVERAGE('Demand Planning'!T4870:AA4870)-AVERAGE('Demand Planning'!B4870:I4870))/AVERAGE('Demand Planning'!B4870:I4870),0)</f>
        <v>0.31617647058823528</v>
      </c>
      <c r="N488" s="53">
        <f>IFERROR(ROUND(1.28*STDEV('Demand Planning'!B4870:AA4870),0),0)</f>
        <v>20</v>
      </c>
      <c r="O488" s="57" t="str">
        <f t="shared" si="7"/>
        <v>WMA-4</v>
      </c>
      <c r="P488" s="53">
        <f>SUM('Demand Planning'!AB4870:AN4870)</f>
        <v>169</v>
      </c>
      <c r="Q488" s="58">
        <f>IFERROR('Demand Planning'!Y4876/J488,0)</f>
        <v>13.087747397322961</v>
      </c>
    </row>
    <row r="489" spans="1:17" ht="15" customHeight="1" x14ac:dyDescent="0.25">
      <c r="A489" s="59" t="str">
        <f>'Demand Planning'!A4878</f>
        <v>ATC06668</v>
      </c>
      <c r="B489" s="59" t="str">
        <f>'Demand Planning'!B4878</f>
        <v>Prostirka TPE Yoga military</v>
      </c>
      <c r="C489" s="60" t="str">
        <f>'Demand Planning'!C4878</f>
        <v>FITNESS OPREMA</v>
      </c>
      <c r="D489" s="60" t="str">
        <f>'Demand Planning'!D4878</f>
        <v>03 BRONZE</v>
      </c>
      <c r="E489" s="61">
        <f>'Demand Planning'!Y4885</f>
        <v>5.8076923076923075</v>
      </c>
      <c r="F489" s="61">
        <f>'Demand Planning'!Y4881</f>
        <v>0</v>
      </c>
      <c r="G489" s="61">
        <f>'Demand Planning'!Y4882</f>
        <v>0</v>
      </c>
      <c r="H489" s="61">
        <f>'Demand Planning'!Y4883</f>
        <v>0</v>
      </c>
      <c r="I489" s="53">
        <f>'Demand Planning'!W4886</f>
        <v>2.2999999999999998</v>
      </c>
      <c r="J489" s="53">
        <f>'Demand Planning'!W4887</f>
        <v>3.1222222222222218</v>
      </c>
      <c r="K489" s="54">
        <f>COUNTIF('Demand Planning'!B4880:AA4880,"&lt;="&amp;MAX('Demand Planning'!B4880:AA4880)*0.05)</f>
        <v>4</v>
      </c>
      <c r="L489" s="55">
        <f>IFERROR(STDEV('Demand Planning'!B4880:AA4880)/AVERAGE('Demand Planning'!B4880:AA4880),0)</f>
        <v>0.96671866439907927</v>
      </c>
      <c r="M489" s="56">
        <f>IFERROR((AVERAGE('Demand Planning'!T4880:AA4880)-AVERAGE('Demand Planning'!B4880:I4880))/AVERAGE('Demand Planning'!B4880:I4880),0)</f>
        <v>0.96666666666666667</v>
      </c>
      <c r="N489" s="53">
        <f>IFERROR(ROUND(1.28*STDEV('Demand Planning'!B4880:AA4880),0),0)</f>
        <v>7</v>
      </c>
      <c r="O489" s="57" t="str">
        <f t="shared" si="7"/>
        <v>WMA-4</v>
      </c>
      <c r="P489" s="53">
        <f>SUM('Demand Planning'!AB4880:AN4880)</f>
        <v>53</v>
      </c>
      <c r="Q489" s="58">
        <f>IFERROR('Demand Planning'!Y4886/J489,0)</f>
        <v>197.61565836298936</v>
      </c>
    </row>
    <row r="490" spans="1:17" ht="15" customHeight="1" x14ac:dyDescent="0.25">
      <c r="A490" s="50" t="str">
        <f>'Demand Planning'!A4888</f>
        <v>ATC06501</v>
      </c>
      <c r="B490" s="50" t="str">
        <f>'Demand Planning'!B4888</f>
        <v>Bučica gumirana 2 kg</v>
      </c>
      <c r="C490" s="51" t="str">
        <f>'Demand Planning'!C4888</f>
        <v>FITNESS OPREMA</v>
      </c>
      <c r="D490" s="51" t="str">
        <f>'Demand Planning'!D4888</f>
        <v>03 BRONZE</v>
      </c>
      <c r="E490" s="52">
        <f>'Demand Planning'!Y4895</f>
        <v>15</v>
      </c>
      <c r="F490" s="52">
        <f>'Demand Planning'!Y4891</f>
        <v>0</v>
      </c>
      <c r="G490" s="52">
        <f>'Demand Planning'!Y4892</f>
        <v>0</v>
      </c>
      <c r="H490" s="52">
        <f>'Demand Planning'!Y4893</f>
        <v>0</v>
      </c>
      <c r="I490" s="53">
        <f>'Demand Planning'!W4896</f>
        <v>8.625</v>
      </c>
      <c r="J490" s="53">
        <f>'Demand Planning'!W4897</f>
        <v>9.3263513513513523</v>
      </c>
      <c r="K490" s="54">
        <f>COUNTIF('Demand Planning'!B4890:AA4890,"&lt;="&amp;MAX('Demand Planning'!B4890:AA4890)*0.05)</f>
        <v>8</v>
      </c>
      <c r="L490" s="55">
        <f>IFERROR(STDEV('Demand Planning'!B4890:AA4890)/AVERAGE('Demand Planning'!B4890:AA4890),0)</f>
        <v>1.5265356566785826</v>
      </c>
      <c r="M490" s="56">
        <f>IFERROR((AVERAGE('Demand Planning'!T4890:AA4890)-AVERAGE('Demand Planning'!B4890:I4890))/AVERAGE('Demand Planning'!B4890:I4890),0)</f>
        <v>-0.63888888888888884</v>
      </c>
      <c r="N490" s="53">
        <f>IFERROR(ROUND(1.28*STDEV('Demand Planning'!B4890:AA4890),0),0)</f>
        <v>29</v>
      </c>
      <c r="O490" s="57" t="str">
        <f t="shared" si="7"/>
        <v>WMA-4</v>
      </c>
      <c r="P490" s="53">
        <f>SUM('Demand Planning'!AB4890:AN4890)</f>
        <v>21</v>
      </c>
      <c r="Q490" s="58">
        <f>IFERROR('Demand Planning'!Y4896/J490,0)</f>
        <v>0</v>
      </c>
    </row>
    <row r="491" spans="1:17" ht="15" customHeight="1" x14ac:dyDescent="0.25">
      <c r="A491" s="59" t="str">
        <f>'Demand Planning'!A4898</f>
        <v>POL12759</v>
      </c>
      <c r="B491" s="59" t="str">
        <f>'Demand Planning'!B4898</f>
        <v>Polleo Cashew Butter 350g</v>
      </c>
      <c r="C491" s="60" t="str">
        <f>'Demand Planning'!C4898</f>
        <v>BIO I SUPERFOODS</v>
      </c>
      <c r="D491" s="60" t="str">
        <f>'Demand Planning'!D4898</f>
        <v>03 BRONZE</v>
      </c>
      <c r="E491" s="61">
        <f>'Demand Planning'!Y4905</f>
        <v>18.26923076923077</v>
      </c>
      <c r="F491" s="61">
        <f>'Demand Planning'!Y4901</f>
        <v>0</v>
      </c>
      <c r="G491" s="61">
        <f>'Demand Planning'!Y4902</f>
        <v>0</v>
      </c>
      <c r="H491" s="61">
        <f>'Demand Planning'!Y4903</f>
        <v>0</v>
      </c>
      <c r="I491" s="53">
        <f>'Demand Planning'!W4906</f>
        <v>18.5</v>
      </c>
      <c r="J491" s="53">
        <f>'Demand Planning'!W4907</f>
        <v>18.320512820512821</v>
      </c>
      <c r="K491" s="54">
        <f>COUNTIF('Demand Planning'!B4900:AA4900,"&lt;="&amp;MAX('Demand Planning'!B4900:AA4900)*0.05)</f>
        <v>1</v>
      </c>
      <c r="L491" s="55">
        <f>IFERROR(STDEV('Demand Planning'!B4900:AA4900)/AVERAGE('Demand Planning'!B4900:AA4900),0)</f>
        <v>0.59228352872028422</v>
      </c>
      <c r="M491" s="56">
        <f>IFERROR((AVERAGE('Demand Planning'!T4900:AA4900)-AVERAGE('Demand Planning'!B4900:I4900))/AVERAGE('Demand Planning'!B4900:I4900),0)</f>
        <v>0</v>
      </c>
      <c r="N491" s="53">
        <f>IFERROR(ROUND(1.28*STDEV('Demand Planning'!B4900:AA4900),0),0)</f>
        <v>14</v>
      </c>
      <c r="O491" s="57" t="str">
        <f t="shared" si="7"/>
        <v>Hybrid</v>
      </c>
      <c r="P491" s="53">
        <f>SUM('Demand Planning'!AB4900:AN4900)</f>
        <v>260</v>
      </c>
      <c r="Q491" s="58">
        <f>IFERROR('Demand Planning'!Y4906/J491,0)</f>
        <v>94.156752974107761</v>
      </c>
    </row>
    <row r="492" spans="1:17" ht="15" customHeight="1" x14ac:dyDescent="0.25">
      <c r="A492" s="50" t="str">
        <f>'Demand Planning'!A4908</f>
        <v>ZOE12456</v>
      </c>
      <c r="B492" s="50" t="str">
        <f>'Demand Planning'!B4908</f>
        <v>ZOE Whey 250g French Vanilla Macaron</v>
      </c>
      <c r="C492" s="51" t="str">
        <f>'Demand Planning'!C4908</f>
        <v>PROTEINI</v>
      </c>
      <c r="D492" s="51" t="str">
        <f>'Demand Planning'!D4908</f>
        <v>03 BRONZE</v>
      </c>
      <c r="E492" s="52">
        <f>'Demand Planning'!Y4915</f>
        <v>18.23076923076923</v>
      </c>
      <c r="F492" s="52">
        <f>'Demand Planning'!Y4911</f>
        <v>0</v>
      </c>
      <c r="G492" s="52">
        <f>'Demand Planning'!Y4912</f>
        <v>0</v>
      </c>
      <c r="H492" s="52">
        <f>'Demand Planning'!Y4913</f>
        <v>0</v>
      </c>
      <c r="I492" s="53">
        <f>'Demand Planning'!W4916</f>
        <v>10.5</v>
      </c>
      <c r="J492" s="53">
        <f>'Demand Planning'!W4917</f>
        <v>10.663636363636364</v>
      </c>
      <c r="K492" s="54">
        <f>COUNTIF('Demand Planning'!B4910:AA4910,"&lt;="&amp;MAX('Demand Planning'!B4910:AA4910)*0.05)</f>
        <v>12</v>
      </c>
      <c r="L492" s="55">
        <f>IFERROR(STDEV('Demand Planning'!B4910:AA4910)/AVERAGE('Demand Planning'!B4910:AA4910),0)</f>
        <v>1.7682065787554597</v>
      </c>
      <c r="M492" s="56">
        <f>IFERROR((AVERAGE('Demand Planning'!T4910:AA4910)-AVERAGE('Demand Planning'!B4910:I4910))/AVERAGE('Demand Planning'!B4910:I4910),0)</f>
        <v>3.1081081081081079</v>
      </c>
      <c r="N492" s="53">
        <f>IFERROR(ROUND(1.28*STDEV('Demand Planning'!B4910:AA4910),0),0)</f>
        <v>41</v>
      </c>
      <c r="O492" s="57" t="str">
        <f t="shared" si="7"/>
        <v>WMA-4</v>
      </c>
      <c r="P492" s="53">
        <f>SUM('Demand Planning'!AB4910:AN4910)</f>
        <v>416</v>
      </c>
      <c r="Q492" s="58">
        <f>IFERROR('Demand Planning'!Y4916/J492,0)</f>
        <v>24.663256606990622</v>
      </c>
    </row>
    <row r="493" spans="1:17" ht="15" customHeight="1" x14ac:dyDescent="0.25">
      <c r="A493" s="59" t="str">
        <f>'Demand Planning'!A4918</f>
        <v>ATC06597</v>
      </c>
      <c r="B493" s="59" t="str">
        <f>'Demand Planning'!B4918</f>
        <v>Chin up bar Atleticore</v>
      </c>
      <c r="C493" s="60" t="str">
        <f>'Demand Planning'!C4918</f>
        <v>FITNESS OPREMA</v>
      </c>
      <c r="D493" s="60" t="str">
        <f>'Demand Planning'!D4918</f>
        <v>03 BRONZE</v>
      </c>
      <c r="E493" s="61">
        <f>'Demand Planning'!Y4925</f>
        <v>3.5769230769230771</v>
      </c>
      <c r="F493" s="61">
        <f>'Demand Planning'!Y4921</f>
        <v>0</v>
      </c>
      <c r="G493" s="61">
        <f>'Demand Planning'!Y4922</f>
        <v>0</v>
      </c>
      <c r="H493" s="61">
        <f>'Demand Planning'!Y4923</f>
        <v>0</v>
      </c>
      <c r="I493" s="53">
        <f>'Demand Planning'!W4926</f>
        <v>3.4</v>
      </c>
      <c r="J493" s="53">
        <f>'Demand Planning'!W4927</f>
        <v>3.4114285714285715</v>
      </c>
      <c r="K493" s="54">
        <f>COUNTIF('Demand Planning'!B4920:AA4920,"&lt;="&amp;MAX('Demand Planning'!B4920:AA4920)*0.05)</f>
        <v>2</v>
      </c>
      <c r="L493" s="55">
        <f>IFERROR(STDEV('Demand Planning'!B4920:AA4920)/AVERAGE('Demand Planning'!B4920:AA4920),0)</f>
        <v>0.69465361631848876</v>
      </c>
      <c r="M493" s="56">
        <f>IFERROR((AVERAGE('Demand Planning'!T4920:AA4920)-AVERAGE('Demand Planning'!B4920:I4920))/AVERAGE('Demand Planning'!B4920:I4920),0)</f>
        <v>-0.17241379310344829</v>
      </c>
      <c r="N493" s="53">
        <f>IFERROR(ROUND(1.28*STDEV('Demand Planning'!B4920:AA4920),0),0)</f>
        <v>3</v>
      </c>
      <c r="O493" s="57" t="str">
        <f t="shared" si="7"/>
        <v>Hybrid</v>
      </c>
      <c r="P493" s="53">
        <f>SUM('Demand Planning'!AB4920:AN4920)</f>
        <v>50</v>
      </c>
      <c r="Q493" s="58">
        <f>IFERROR('Demand Planning'!Y4926/J493,0)</f>
        <v>56.281407035175882</v>
      </c>
    </row>
    <row r="494" spans="1:17" ht="15" customHeight="1" x14ac:dyDescent="0.25">
      <c r="A494" s="50" t="str">
        <f>'Demand Planning'!A4928</f>
        <v>POL12856</v>
      </c>
      <c r="B494" s="50" t="str">
        <f>'Demand Planning'!B4928</f>
        <v>Polleo The One:One Mass Gainer 1kg Vanilla Milkshake</v>
      </c>
      <c r="C494" s="51" t="str">
        <f>'Demand Planning'!C4928</f>
        <v>SPORTSKA PREHRANA</v>
      </c>
      <c r="D494" s="51" t="str">
        <f>'Demand Planning'!D4928</f>
        <v>03 BRONZE</v>
      </c>
      <c r="E494" s="52">
        <f>'Demand Planning'!Y4935</f>
        <v>5.0769230769230766</v>
      </c>
      <c r="F494" s="52">
        <f>'Demand Planning'!Y4931</f>
        <v>0</v>
      </c>
      <c r="G494" s="52">
        <f>'Demand Planning'!Y4932</f>
        <v>0</v>
      </c>
      <c r="H494" s="52">
        <f>'Demand Planning'!Y4933</f>
        <v>0</v>
      </c>
      <c r="I494" s="53">
        <f>'Demand Planning'!W4936</f>
        <v>6.65</v>
      </c>
      <c r="J494" s="53">
        <f>'Demand Planning'!W4937</f>
        <v>6.0066666666666677</v>
      </c>
      <c r="K494" s="54">
        <f>COUNTIF('Demand Planning'!B4930:AA4930,"&lt;="&amp;MAX('Demand Planning'!B4930:AA4930)*0.05)</f>
        <v>1</v>
      </c>
      <c r="L494" s="55">
        <f>IFERROR(STDEV('Demand Planning'!B4930:AA4930)/AVERAGE('Demand Planning'!B4930:AA4930),0)</f>
        <v>0.58143927055570688</v>
      </c>
      <c r="M494" s="56">
        <f>IFERROR((AVERAGE('Demand Planning'!T4930:AA4930)-AVERAGE('Demand Planning'!B4930:I4930))/AVERAGE('Demand Planning'!B4930:I4930),0)</f>
        <v>1.5714285714285714</v>
      </c>
      <c r="N494" s="53">
        <f>IFERROR(ROUND(1.28*STDEV('Demand Planning'!B4930:AA4930),0),0)</f>
        <v>4</v>
      </c>
      <c r="O494" s="57" t="str">
        <f t="shared" si="7"/>
        <v>WMA-4</v>
      </c>
      <c r="P494" s="53">
        <f>SUM('Demand Planning'!AB4930:AN4930)</f>
        <v>78</v>
      </c>
      <c r="Q494" s="58">
        <f>IFERROR('Demand Planning'!Y4936/J494,0)</f>
        <v>59.100998890122078</v>
      </c>
    </row>
    <row r="495" spans="1:17" ht="15" customHeight="1" x14ac:dyDescent="0.25">
      <c r="A495" s="59" t="str">
        <f>'Demand Planning'!A4938</f>
        <v>POL12855</v>
      </c>
      <c r="B495" s="59" t="str">
        <f>'Demand Planning'!B4938</f>
        <v>Polleo The One:One Mass Gainer 1kg Chocolate Madness</v>
      </c>
      <c r="C495" s="60" t="str">
        <f>'Demand Planning'!C4938</f>
        <v>SPORTSKA PREHRANA</v>
      </c>
      <c r="D495" s="60" t="str">
        <f>'Demand Planning'!D4938</f>
        <v>03 BRONZE</v>
      </c>
      <c r="E495" s="61">
        <f>'Demand Planning'!Y4945</f>
        <v>7.5</v>
      </c>
      <c r="F495" s="61">
        <f>'Demand Planning'!Y4941</f>
        <v>0</v>
      </c>
      <c r="G495" s="61">
        <f>'Demand Planning'!Y4942</f>
        <v>0</v>
      </c>
      <c r="H495" s="61">
        <f>'Demand Planning'!Y4943</f>
        <v>0</v>
      </c>
      <c r="I495" s="53">
        <f>'Demand Planning'!W4946</f>
        <v>10.1</v>
      </c>
      <c r="J495" s="53">
        <f>'Demand Planning'!W4947</f>
        <v>8.9600000000000009</v>
      </c>
      <c r="K495" s="54">
        <f>COUNTIF('Demand Planning'!B4940:AA4940,"&lt;="&amp;MAX('Demand Planning'!B4940:AA4940)*0.05)</f>
        <v>1</v>
      </c>
      <c r="L495" s="55">
        <f>IFERROR(STDEV('Demand Planning'!B4940:AA4940)/AVERAGE('Demand Planning'!B4940:AA4940),0)</f>
        <v>0.64910194371403118</v>
      </c>
      <c r="M495" s="56">
        <f>IFERROR((AVERAGE('Demand Planning'!T4940:AA4940)-AVERAGE('Demand Planning'!B4940:I4940))/AVERAGE('Demand Planning'!B4940:I4940),0)</f>
        <v>1.4594594594594594</v>
      </c>
      <c r="N495" s="53">
        <f>IFERROR(ROUND(1.28*STDEV('Demand Planning'!B4940:AA4940),0),0)</f>
        <v>6</v>
      </c>
      <c r="O495" s="57" t="str">
        <f t="shared" si="7"/>
        <v>WMA-4</v>
      </c>
      <c r="P495" s="53">
        <f>SUM('Demand Planning'!AB4940:AN4940)</f>
        <v>130</v>
      </c>
      <c r="Q495" s="58">
        <f>IFERROR('Demand Planning'!Y4946/J495,0)</f>
        <v>32.8125</v>
      </c>
    </row>
    <row r="496" spans="1:17" ht="15" customHeight="1" x14ac:dyDescent="0.25">
      <c r="A496" s="50" t="str">
        <f>'Demand Planning'!A4948</f>
        <v>POL12854</v>
      </c>
      <c r="B496" s="50" t="str">
        <f>'Demand Planning'!B4948</f>
        <v>Polleo HydroX Micellar Casein 2kg Vanilla Ice Cream</v>
      </c>
      <c r="C496" s="51" t="str">
        <f>'Demand Planning'!C4948</f>
        <v>PROTEINI</v>
      </c>
      <c r="D496" s="51" t="str">
        <f>'Demand Planning'!D4948</f>
        <v>03 BRONZE</v>
      </c>
      <c r="E496" s="52">
        <f>'Demand Planning'!Y4955</f>
        <v>5.8076923076923075</v>
      </c>
      <c r="F496" s="52">
        <f>'Demand Planning'!Y4951</f>
        <v>0</v>
      </c>
      <c r="G496" s="52">
        <f>'Demand Planning'!Y4952</f>
        <v>0</v>
      </c>
      <c r="H496" s="52">
        <f>'Demand Planning'!Y4953</f>
        <v>0</v>
      </c>
      <c r="I496" s="53">
        <f>'Demand Planning'!W4956</f>
        <v>7.9</v>
      </c>
      <c r="J496" s="53">
        <f>'Demand Planning'!W4957</f>
        <v>7.0733333333333341</v>
      </c>
      <c r="K496" s="54">
        <f>COUNTIF('Demand Planning'!B4950:AA4950,"&lt;="&amp;MAX('Demand Planning'!B4950:AA4950)*0.05)</f>
        <v>1</v>
      </c>
      <c r="L496" s="55">
        <f>IFERROR(STDEV('Demand Planning'!B4950:AA4950)/AVERAGE('Demand Planning'!B4950:AA4950),0)</f>
        <v>0.50381640736063293</v>
      </c>
      <c r="M496" s="56">
        <f>IFERROR((AVERAGE('Demand Planning'!T4950:AA4950)-AVERAGE('Demand Planning'!B4950:I4950))/AVERAGE('Demand Planning'!B4950:I4950),0)</f>
        <v>0.63636363636363635</v>
      </c>
      <c r="N496" s="53">
        <f>IFERROR(ROUND(1.28*STDEV('Demand Planning'!B4950:AA4950),0),0)</f>
        <v>4</v>
      </c>
      <c r="O496" s="57" t="str">
        <f t="shared" si="7"/>
        <v>WMA-4</v>
      </c>
      <c r="P496" s="53">
        <f>SUM('Demand Planning'!AB4950:AN4950)</f>
        <v>132</v>
      </c>
      <c r="Q496" s="58">
        <f>IFERROR('Demand Planning'!Y4956/J496,0)</f>
        <v>35.485391140433549</v>
      </c>
    </row>
    <row r="497" spans="1:17" ht="15" customHeight="1" x14ac:dyDescent="0.25">
      <c r="A497" s="59" t="str">
        <f>'Demand Planning'!A4958</f>
        <v>POL12853</v>
      </c>
      <c r="B497" s="59" t="str">
        <f>'Demand Planning'!B4958</f>
        <v>Polleo HydroX Micellar Casein 2kg Double Chocolate Cream</v>
      </c>
      <c r="C497" s="60" t="str">
        <f>'Demand Planning'!C4958</f>
        <v>PROTEINI</v>
      </c>
      <c r="D497" s="60" t="str">
        <f>'Demand Planning'!D4958</f>
        <v>03 BRONZE</v>
      </c>
      <c r="E497" s="61">
        <f>'Demand Planning'!Y4965</f>
        <v>5.3461538461538458</v>
      </c>
      <c r="F497" s="61">
        <f>'Demand Planning'!Y4961</f>
        <v>0</v>
      </c>
      <c r="G497" s="61">
        <f>'Demand Planning'!Y4962</f>
        <v>0</v>
      </c>
      <c r="H497" s="61">
        <f>'Demand Planning'!Y4963</f>
        <v>0</v>
      </c>
      <c r="I497" s="53">
        <f>'Demand Planning'!W4966</f>
        <v>7.7</v>
      </c>
      <c r="J497" s="53">
        <f>'Demand Planning'!W4967</f>
        <v>6.7366666666666664</v>
      </c>
      <c r="K497" s="54">
        <f>COUNTIF('Demand Planning'!B4960:AA4960,"&lt;="&amp;MAX('Demand Planning'!B4960:AA4960)*0.05)</f>
        <v>0</v>
      </c>
      <c r="L497" s="55">
        <f>IFERROR(STDEV('Demand Planning'!B4960:AA4960)/AVERAGE('Demand Planning'!B4960:AA4960),0)</f>
        <v>0.57456392124938538</v>
      </c>
      <c r="M497" s="56">
        <f>IFERROR((AVERAGE('Demand Planning'!T4960:AA4960)-AVERAGE('Demand Planning'!B4960:I4960))/AVERAGE('Demand Planning'!B4960:I4960),0)</f>
        <v>0.24242424242424243</v>
      </c>
      <c r="N497" s="53">
        <f>IFERROR(ROUND(1.28*STDEV('Demand Planning'!B4960:AA4960),0),0)</f>
        <v>4</v>
      </c>
      <c r="O497" s="57" t="str">
        <f t="shared" si="7"/>
        <v>Hybrid</v>
      </c>
      <c r="P497" s="53">
        <f>SUM('Demand Planning'!AB4960:AN4960)</f>
        <v>83.530666666666647</v>
      </c>
      <c r="Q497" s="58">
        <f>IFERROR('Demand Planning'!Y4966/J497,0)</f>
        <v>37.555665512122715</v>
      </c>
    </row>
    <row r="500" spans="1:17" ht="17.25" customHeight="1" x14ac:dyDescent="0.3">
      <c r="A500" s="62" t="s">
        <v>103</v>
      </c>
    </row>
    <row r="501" spans="1:17" ht="41.25" customHeight="1" x14ac:dyDescent="0.25">
      <c r="A501" s="63" t="s">
        <v>88</v>
      </c>
      <c r="B501" s="63" t="s">
        <v>89</v>
      </c>
      <c r="C501" s="63" t="s">
        <v>104</v>
      </c>
      <c r="D501" s="63" t="s">
        <v>105</v>
      </c>
      <c r="E501" s="63" t="s">
        <v>106</v>
      </c>
      <c r="F501" s="63" t="s">
        <v>107</v>
      </c>
      <c r="G501" s="63" t="s">
        <v>108</v>
      </c>
    </row>
    <row r="502" spans="1:17" ht="15" customHeight="1" x14ac:dyDescent="0.25">
      <c r="A502" s="64" t="s">
        <v>109</v>
      </c>
      <c r="B502" s="64" t="s">
        <v>110</v>
      </c>
      <c r="C502" s="65">
        <f t="shared" ref="C502:C528" si="8">SUMIFS(E$2:E$497,C$2:C$497,A502,D$2:D$497,B502)</f>
        <v>838.19230769230774</v>
      </c>
      <c r="D502" s="65">
        <f t="shared" ref="D502:D528" si="9">SUMIFS(F$2:F$497,C$2:C$497,A502,D$2:D$497,B502)</f>
        <v>0</v>
      </c>
      <c r="E502" s="65">
        <f t="shared" ref="E502:E528" si="10">SUMIFS(G$2:G$497,C$2:C$497,A502,D$2:D$497,B502)</f>
        <v>0</v>
      </c>
      <c r="F502" s="65">
        <f t="shared" ref="F502:F528" si="11">SUMIFS(H$2:H$497,C$2:C$497,A502,D$2:D$497,B502)</f>
        <v>0</v>
      </c>
      <c r="G502" s="66">
        <f t="shared" ref="G502:G528" si="12">COUNTIFS(C$2:C$497,A502,D$2:D$497,B502)</f>
        <v>6</v>
      </c>
    </row>
    <row r="503" spans="1:17" ht="15" customHeight="1" x14ac:dyDescent="0.25">
      <c r="A503" s="64" t="s">
        <v>109</v>
      </c>
      <c r="B503" s="64" t="s">
        <v>111</v>
      </c>
      <c r="C503" s="65">
        <f t="shared" si="8"/>
        <v>2498.1538461538466</v>
      </c>
      <c r="D503" s="65">
        <f t="shared" si="9"/>
        <v>0</v>
      </c>
      <c r="E503" s="65">
        <f t="shared" si="10"/>
        <v>0</v>
      </c>
      <c r="F503" s="65">
        <f t="shared" si="11"/>
        <v>0</v>
      </c>
      <c r="G503" s="66">
        <f t="shared" si="12"/>
        <v>17</v>
      </c>
    </row>
    <row r="504" spans="1:17" ht="15" customHeight="1" x14ac:dyDescent="0.25">
      <c r="A504" s="64" t="s">
        <v>109</v>
      </c>
      <c r="B504" s="64" t="s">
        <v>112</v>
      </c>
      <c r="C504" s="65">
        <f t="shared" si="8"/>
        <v>903.46153846153868</v>
      </c>
      <c r="D504" s="65">
        <f t="shared" si="9"/>
        <v>0</v>
      </c>
      <c r="E504" s="65">
        <f t="shared" si="10"/>
        <v>0</v>
      </c>
      <c r="F504" s="65">
        <f t="shared" si="11"/>
        <v>0</v>
      </c>
      <c r="G504" s="66">
        <f t="shared" si="12"/>
        <v>14</v>
      </c>
    </row>
    <row r="505" spans="1:17" ht="15" customHeight="1" x14ac:dyDescent="0.25">
      <c r="A505" s="67" t="s">
        <v>113</v>
      </c>
      <c r="B505" s="67" t="s">
        <v>110</v>
      </c>
      <c r="C505" s="68">
        <f t="shared" si="8"/>
        <v>0</v>
      </c>
      <c r="D505" s="68">
        <f t="shared" si="9"/>
        <v>0</v>
      </c>
      <c r="E505" s="68">
        <f t="shared" si="10"/>
        <v>0</v>
      </c>
      <c r="F505" s="68">
        <f t="shared" si="11"/>
        <v>0</v>
      </c>
      <c r="G505" s="69">
        <f t="shared" si="12"/>
        <v>0</v>
      </c>
    </row>
    <row r="506" spans="1:17" ht="15" customHeight="1" x14ac:dyDescent="0.25">
      <c r="A506" s="67" t="s">
        <v>113</v>
      </c>
      <c r="B506" s="67" t="s">
        <v>111</v>
      </c>
      <c r="C506" s="68">
        <f t="shared" si="8"/>
        <v>28</v>
      </c>
      <c r="D506" s="68">
        <f t="shared" si="9"/>
        <v>0</v>
      </c>
      <c r="E506" s="68">
        <f t="shared" si="10"/>
        <v>0</v>
      </c>
      <c r="F506" s="68">
        <f t="shared" si="11"/>
        <v>0</v>
      </c>
      <c r="G506" s="69">
        <f t="shared" si="12"/>
        <v>2</v>
      </c>
    </row>
    <row r="507" spans="1:17" ht="15" customHeight="1" x14ac:dyDescent="0.25">
      <c r="A507" s="67" t="s">
        <v>113</v>
      </c>
      <c r="B507" s="67" t="s">
        <v>112</v>
      </c>
      <c r="C507" s="68">
        <f t="shared" si="8"/>
        <v>103.46153846153847</v>
      </c>
      <c r="D507" s="68">
        <f t="shared" si="9"/>
        <v>0</v>
      </c>
      <c r="E507" s="68">
        <f t="shared" si="10"/>
        <v>0</v>
      </c>
      <c r="F507" s="68">
        <f t="shared" si="11"/>
        <v>0</v>
      </c>
      <c r="G507" s="69">
        <f t="shared" si="12"/>
        <v>8</v>
      </c>
    </row>
    <row r="508" spans="1:17" ht="15" customHeight="1" x14ac:dyDescent="0.25">
      <c r="A508" s="70" t="s">
        <v>114</v>
      </c>
      <c r="B508" s="70" t="s">
        <v>110</v>
      </c>
      <c r="C508" s="71">
        <f t="shared" si="8"/>
        <v>0</v>
      </c>
      <c r="D508" s="71">
        <f t="shared" si="9"/>
        <v>0</v>
      </c>
      <c r="E508" s="71">
        <f t="shared" si="10"/>
        <v>0</v>
      </c>
      <c r="F508" s="71">
        <f t="shared" si="11"/>
        <v>0</v>
      </c>
      <c r="G508" s="72">
        <f t="shared" si="12"/>
        <v>0</v>
      </c>
    </row>
    <row r="509" spans="1:17" ht="15" customHeight="1" x14ac:dyDescent="0.25">
      <c r="A509" s="70" t="s">
        <v>114</v>
      </c>
      <c r="B509" s="70" t="s">
        <v>111</v>
      </c>
      <c r="C509" s="71">
        <f t="shared" si="8"/>
        <v>1557.8076923076924</v>
      </c>
      <c r="D509" s="71">
        <f t="shared" si="9"/>
        <v>0</v>
      </c>
      <c r="E509" s="71">
        <f t="shared" si="10"/>
        <v>0</v>
      </c>
      <c r="F509" s="71">
        <f t="shared" si="11"/>
        <v>0</v>
      </c>
      <c r="G509" s="72">
        <f t="shared" si="12"/>
        <v>16</v>
      </c>
    </row>
    <row r="510" spans="1:17" ht="15" customHeight="1" x14ac:dyDescent="0.25">
      <c r="A510" s="70" t="s">
        <v>114</v>
      </c>
      <c r="B510" s="70" t="s">
        <v>112</v>
      </c>
      <c r="C510" s="71">
        <f t="shared" si="8"/>
        <v>1004.6923076923078</v>
      </c>
      <c r="D510" s="71">
        <f t="shared" si="9"/>
        <v>0</v>
      </c>
      <c r="E510" s="71">
        <f t="shared" si="10"/>
        <v>0</v>
      </c>
      <c r="F510" s="71">
        <f t="shared" si="11"/>
        <v>0</v>
      </c>
      <c r="G510" s="72">
        <f t="shared" si="12"/>
        <v>24</v>
      </c>
    </row>
    <row r="511" spans="1:17" ht="15" customHeight="1" x14ac:dyDescent="0.25">
      <c r="A511" s="73" t="s">
        <v>115</v>
      </c>
      <c r="B511" s="73" t="s">
        <v>110</v>
      </c>
      <c r="C511" s="74">
        <f t="shared" si="8"/>
        <v>6.0384615384615383</v>
      </c>
      <c r="D511" s="74">
        <f t="shared" si="9"/>
        <v>0</v>
      </c>
      <c r="E511" s="74">
        <f t="shared" si="10"/>
        <v>0</v>
      </c>
      <c r="F511" s="74">
        <f t="shared" si="11"/>
        <v>0</v>
      </c>
      <c r="G511" s="75">
        <f t="shared" si="12"/>
        <v>1</v>
      </c>
    </row>
    <row r="512" spans="1:17" ht="15" customHeight="1" x14ac:dyDescent="0.25">
      <c r="A512" s="73" t="s">
        <v>115</v>
      </c>
      <c r="B512" s="73" t="s">
        <v>111</v>
      </c>
      <c r="C512" s="74">
        <f t="shared" si="8"/>
        <v>117.38461538461539</v>
      </c>
      <c r="D512" s="74">
        <f t="shared" si="9"/>
        <v>0</v>
      </c>
      <c r="E512" s="74">
        <f t="shared" si="10"/>
        <v>0</v>
      </c>
      <c r="F512" s="74">
        <f t="shared" si="11"/>
        <v>0</v>
      </c>
      <c r="G512" s="75">
        <f t="shared" si="12"/>
        <v>12</v>
      </c>
    </row>
    <row r="513" spans="1:7" ht="15" customHeight="1" x14ac:dyDescent="0.25">
      <c r="A513" s="73" t="s">
        <v>115</v>
      </c>
      <c r="B513" s="73" t="s">
        <v>112</v>
      </c>
      <c r="C513" s="74">
        <f t="shared" si="8"/>
        <v>339.6538461538463</v>
      </c>
      <c r="D513" s="74">
        <f t="shared" si="9"/>
        <v>0</v>
      </c>
      <c r="E513" s="74">
        <f t="shared" si="10"/>
        <v>0</v>
      </c>
      <c r="F513" s="74">
        <f t="shared" si="11"/>
        <v>0</v>
      </c>
      <c r="G513" s="75">
        <f t="shared" si="12"/>
        <v>47</v>
      </c>
    </row>
    <row r="514" spans="1:7" ht="15" customHeight="1" x14ac:dyDescent="0.25">
      <c r="A514" s="76" t="s">
        <v>116</v>
      </c>
      <c r="B514" s="76" t="s">
        <v>110</v>
      </c>
      <c r="C514" s="77">
        <f t="shared" si="8"/>
        <v>0</v>
      </c>
      <c r="D514" s="77">
        <f t="shared" si="9"/>
        <v>0</v>
      </c>
      <c r="E514" s="77">
        <f t="shared" si="10"/>
        <v>0</v>
      </c>
      <c r="F514" s="77">
        <f t="shared" si="11"/>
        <v>0</v>
      </c>
      <c r="G514" s="78">
        <f t="shared" si="12"/>
        <v>0</v>
      </c>
    </row>
    <row r="515" spans="1:7" ht="15" customHeight="1" x14ac:dyDescent="0.25">
      <c r="A515" s="76" t="s">
        <v>116</v>
      </c>
      <c r="B515" s="76" t="s">
        <v>111</v>
      </c>
      <c r="C515" s="77">
        <f t="shared" si="8"/>
        <v>11.653846153846153</v>
      </c>
      <c r="D515" s="77">
        <f t="shared" si="9"/>
        <v>0</v>
      </c>
      <c r="E515" s="77">
        <f t="shared" si="10"/>
        <v>0</v>
      </c>
      <c r="F515" s="77">
        <f t="shared" si="11"/>
        <v>0</v>
      </c>
      <c r="G515" s="78">
        <f t="shared" si="12"/>
        <v>6</v>
      </c>
    </row>
    <row r="516" spans="1:7" ht="15" customHeight="1" x14ac:dyDescent="0.25">
      <c r="A516" s="76" t="s">
        <v>116</v>
      </c>
      <c r="B516" s="76" t="s">
        <v>112</v>
      </c>
      <c r="C516" s="77">
        <f t="shared" si="8"/>
        <v>20.730769230769234</v>
      </c>
      <c r="D516" s="77">
        <f t="shared" si="9"/>
        <v>0</v>
      </c>
      <c r="E516" s="77">
        <f t="shared" si="10"/>
        <v>0</v>
      </c>
      <c r="F516" s="77">
        <f t="shared" si="11"/>
        <v>0</v>
      </c>
      <c r="G516" s="78">
        <f t="shared" si="12"/>
        <v>13</v>
      </c>
    </row>
    <row r="517" spans="1:7" ht="15" customHeight="1" x14ac:dyDescent="0.25">
      <c r="A517" s="79" t="s">
        <v>117</v>
      </c>
      <c r="B517" s="79" t="s">
        <v>110</v>
      </c>
      <c r="C517" s="80">
        <f t="shared" si="8"/>
        <v>0</v>
      </c>
      <c r="D517" s="80">
        <f t="shared" si="9"/>
        <v>0</v>
      </c>
      <c r="E517" s="80">
        <f t="shared" si="10"/>
        <v>0</v>
      </c>
      <c r="F517" s="80">
        <f t="shared" si="11"/>
        <v>0</v>
      </c>
      <c r="G517" s="81">
        <f t="shared" si="12"/>
        <v>0</v>
      </c>
    </row>
    <row r="518" spans="1:7" ht="15" customHeight="1" x14ac:dyDescent="0.25">
      <c r="A518" s="79" t="s">
        <v>117</v>
      </c>
      <c r="B518" s="79" t="s">
        <v>111</v>
      </c>
      <c r="C518" s="80">
        <f t="shared" si="8"/>
        <v>0</v>
      </c>
      <c r="D518" s="80">
        <f t="shared" si="9"/>
        <v>0</v>
      </c>
      <c r="E518" s="80">
        <f t="shared" si="10"/>
        <v>0</v>
      </c>
      <c r="F518" s="80">
        <f t="shared" si="11"/>
        <v>0</v>
      </c>
      <c r="G518" s="81">
        <f t="shared" si="12"/>
        <v>0</v>
      </c>
    </row>
    <row r="519" spans="1:7" ht="15" customHeight="1" x14ac:dyDescent="0.25">
      <c r="A519" s="79" t="s">
        <v>117</v>
      </c>
      <c r="B519" s="79" t="s">
        <v>112</v>
      </c>
      <c r="C519" s="80">
        <f t="shared" si="8"/>
        <v>4.1923076923076925</v>
      </c>
      <c r="D519" s="80">
        <f t="shared" si="9"/>
        <v>0</v>
      </c>
      <c r="E519" s="80">
        <f t="shared" si="10"/>
        <v>0</v>
      </c>
      <c r="F519" s="80">
        <f t="shared" si="11"/>
        <v>0</v>
      </c>
      <c r="G519" s="81">
        <f t="shared" si="12"/>
        <v>1</v>
      </c>
    </row>
    <row r="520" spans="1:7" ht="15" customHeight="1" x14ac:dyDescent="0.25">
      <c r="A520" s="82" t="s">
        <v>118</v>
      </c>
      <c r="B520" s="82" t="s">
        <v>110</v>
      </c>
      <c r="C520" s="83">
        <f t="shared" si="8"/>
        <v>4350.076923076922</v>
      </c>
      <c r="D520" s="83">
        <f t="shared" si="9"/>
        <v>0</v>
      </c>
      <c r="E520" s="83">
        <f t="shared" si="10"/>
        <v>0</v>
      </c>
      <c r="F520" s="83">
        <f t="shared" si="11"/>
        <v>0</v>
      </c>
      <c r="G520" s="84">
        <f t="shared" si="12"/>
        <v>40</v>
      </c>
    </row>
    <row r="521" spans="1:7" ht="15" customHeight="1" x14ac:dyDescent="0.25">
      <c r="A521" s="82" t="s">
        <v>118</v>
      </c>
      <c r="B521" s="82" t="s">
        <v>111</v>
      </c>
      <c r="C521" s="83">
        <f t="shared" si="8"/>
        <v>1802.1538461538464</v>
      </c>
      <c r="D521" s="83">
        <f t="shared" si="9"/>
        <v>0</v>
      </c>
      <c r="E521" s="83">
        <f t="shared" si="10"/>
        <v>0</v>
      </c>
      <c r="F521" s="83">
        <f t="shared" si="11"/>
        <v>0</v>
      </c>
      <c r="G521" s="84">
        <f t="shared" si="12"/>
        <v>48</v>
      </c>
    </row>
    <row r="522" spans="1:7" ht="15" customHeight="1" x14ac:dyDescent="0.25">
      <c r="A522" s="82" t="s">
        <v>118</v>
      </c>
      <c r="B522" s="82" t="s">
        <v>112</v>
      </c>
      <c r="C522" s="83">
        <f t="shared" si="8"/>
        <v>1256.846153846154</v>
      </c>
      <c r="D522" s="83">
        <f t="shared" si="9"/>
        <v>0</v>
      </c>
      <c r="E522" s="83">
        <f t="shared" si="10"/>
        <v>0</v>
      </c>
      <c r="F522" s="83">
        <f t="shared" si="11"/>
        <v>0</v>
      </c>
      <c r="G522" s="84">
        <f t="shared" si="12"/>
        <v>35</v>
      </c>
    </row>
    <row r="523" spans="1:7" ht="15" customHeight="1" x14ac:dyDescent="0.25">
      <c r="A523" s="85" t="s">
        <v>119</v>
      </c>
      <c r="B523" s="85" t="s">
        <v>110</v>
      </c>
      <c r="C523" s="86">
        <f t="shared" si="8"/>
        <v>35666.115384615383</v>
      </c>
      <c r="D523" s="86">
        <f t="shared" si="9"/>
        <v>0</v>
      </c>
      <c r="E523" s="86">
        <f t="shared" si="10"/>
        <v>0</v>
      </c>
      <c r="F523" s="86">
        <f t="shared" si="11"/>
        <v>0</v>
      </c>
      <c r="G523" s="87">
        <f t="shared" si="12"/>
        <v>19</v>
      </c>
    </row>
    <row r="524" spans="1:7" ht="15" customHeight="1" x14ac:dyDescent="0.25">
      <c r="A524" s="85" t="s">
        <v>119</v>
      </c>
      <c r="B524" s="85" t="s">
        <v>111</v>
      </c>
      <c r="C524" s="86">
        <f t="shared" si="8"/>
        <v>7350.461538461539</v>
      </c>
      <c r="D524" s="86">
        <f t="shared" si="9"/>
        <v>0</v>
      </c>
      <c r="E524" s="86">
        <f t="shared" si="10"/>
        <v>0</v>
      </c>
      <c r="F524" s="86">
        <f t="shared" si="11"/>
        <v>0</v>
      </c>
      <c r="G524" s="87">
        <f t="shared" si="12"/>
        <v>18</v>
      </c>
    </row>
    <row r="525" spans="1:7" ht="15" customHeight="1" x14ac:dyDescent="0.25">
      <c r="A525" s="85" t="s">
        <v>119</v>
      </c>
      <c r="B525" s="85" t="s">
        <v>112</v>
      </c>
      <c r="C525" s="86">
        <f t="shared" si="8"/>
        <v>1998.2692307692307</v>
      </c>
      <c r="D525" s="86">
        <f t="shared" si="9"/>
        <v>0</v>
      </c>
      <c r="E525" s="86">
        <f t="shared" si="10"/>
        <v>0</v>
      </c>
      <c r="F525" s="86">
        <f t="shared" si="11"/>
        <v>0</v>
      </c>
      <c r="G525" s="87">
        <f t="shared" si="12"/>
        <v>13</v>
      </c>
    </row>
    <row r="526" spans="1:7" ht="15" customHeight="1" x14ac:dyDescent="0.25">
      <c r="A526" s="88" t="s">
        <v>120</v>
      </c>
      <c r="B526" s="88" t="s">
        <v>110</v>
      </c>
      <c r="C526" s="89">
        <f t="shared" si="8"/>
        <v>5253.5769230769247</v>
      </c>
      <c r="D526" s="89">
        <f t="shared" si="9"/>
        <v>0</v>
      </c>
      <c r="E526" s="89">
        <f t="shared" si="10"/>
        <v>0</v>
      </c>
      <c r="F526" s="89">
        <f t="shared" si="11"/>
        <v>0</v>
      </c>
      <c r="G526" s="90">
        <f t="shared" si="12"/>
        <v>38</v>
      </c>
    </row>
    <row r="527" spans="1:7" ht="15" customHeight="1" x14ac:dyDescent="0.25">
      <c r="A527" s="88" t="s">
        <v>120</v>
      </c>
      <c r="B527" s="88" t="s">
        <v>111</v>
      </c>
      <c r="C527" s="89">
        <f t="shared" si="8"/>
        <v>3460.2307692307691</v>
      </c>
      <c r="D527" s="89">
        <f t="shared" si="9"/>
        <v>0</v>
      </c>
      <c r="E527" s="89">
        <f t="shared" si="10"/>
        <v>0</v>
      </c>
      <c r="F527" s="89">
        <f t="shared" si="11"/>
        <v>0</v>
      </c>
      <c r="G527" s="90">
        <f t="shared" si="12"/>
        <v>74</v>
      </c>
    </row>
    <row r="528" spans="1:7" ht="15" customHeight="1" x14ac:dyDescent="0.25">
      <c r="A528" s="88" t="s">
        <v>120</v>
      </c>
      <c r="B528" s="88" t="s">
        <v>112</v>
      </c>
      <c r="C528" s="89">
        <f t="shared" si="8"/>
        <v>339.80769230769243</v>
      </c>
      <c r="D528" s="89">
        <f t="shared" si="9"/>
        <v>0</v>
      </c>
      <c r="E528" s="89">
        <f t="shared" si="10"/>
        <v>0</v>
      </c>
      <c r="F528" s="89">
        <f t="shared" si="11"/>
        <v>0</v>
      </c>
      <c r="G528" s="90">
        <f t="shared" si="12"/>
        <v>44</v>
      </c>
    </row>
    <row r="550" spans="1:6" ht="17.25" customHeight="1" x14ac:dyDescent="0.3">
      <c r="A550" s="62" t="s">
        <v>121</v>
      </c>
    </row>
    <row r="551" spans="1:6" ht="27.75" customHeight="1" x14ac:dyDescent="0.25">
      <c r="A551" s="63" t="s">
        <v>89</v>
      </c>
      <c r="B551" s="63" t="s">
        <v>122</v>
      </c>
      <c r="C551" s="63" t="s">
        <v>123</v>
      </c>
      <c r="D551" s="63" t="s">
        <v>124</v>
      </c>
      <c r="E551" s="63" t="s">
        <v>125</v>
      </c>
      <c r="F551" s="63" t="s">
        <v>108</v>
      </c>
    </row>
    <row r="552" spans="1:6" ht="15" customHeight="1" x14ac:dyDescent="0.25">
      <c r="A552" s="91" t="s">
        <v>110</v>
      </c>
      <c r="B552" s="92">
        <f>AVERAGEIF(D$2:D$497,A552,E$2:E$497)</f>
        <v>443.40384615384625</v>
      </c>
      <c r="C552" s="92">
        <f>AVERAGEIF(D$2:D$497,A552,F$2:F$497)</f>
        <v>0</v>
      </c>
      <c r="D552" s="92">
        <f>AVERAGEIF(D$2:D$497,A552,G$2:G$497)</f>
        <v>0</v>
      </c>
      <c r="E552" s="92">
        <f>AVERAGEIF(D$2:D$497,A552,H$2:H$497)</f>
        <v>0</v>
      </c>
      <c r="F552" s="91">
        <f>COUNTIF(D$2:D$497,A552)</f>
        <v>104</v>
      </c>
    </row>
    <row r="553" spans="1:6" ht="15" customHeight="1" x14ac:dyDescent="0.25">
      <c r="A553" s="93" t="s">
        <v>111</v>
      </c>
      <c r="B553" s="94">
        <f>AVERAGEIF(D$2:D$497,A553,E$2:E$497)</f>
        <v>87.180550019928276</v>
      </c>
      <c r="C553" s="94">
        <f>AVERAGEIF(D$2:D$497,A553,F$2:F$497)</f>
        <v>0</v>
      </c>
      <c r="D553" s="94">
        <f>AVERAGEIF(D$2:D$497,A553,G$2:G$497)</f>
        <v>0</v>
      </c>
      <c r="E553" s="94">
        <f>AVERAGEIF(D$2:D$497,A553,H$2:H$497)</f>
        <v>0</v>
      </c>
      <c r="F553" s="93">
        <f>COUNTIF(D$2:D$497,A553)</f>
        <v>193</v>
      </c>
    </row>
    <row r="554" spans="1:6" ht="15" customHeight="1" x14ac:dyDescent="0.25">
      <c r="A554" s="95" t="s">
        <v>112</v>
      </c>
      <c r="B554" s="96">
        <f>AVERAGEIF(D$2:D$497,A554,E$2:E$497)</f>
        <v>30.005604947816007</v>
      </c>
      <c r="C554" s="96">
        <f>AVERAGEIF(D$2:D$497,A554,F$2:F$497)</f>
        <v>0</v>
      </c>
      <c r="D554" s="96">
        <f>AVERAGEIF(D$2:D$497,A554,G$2:G$497)</f>
        <v>0</v>
      </c>
      <c r="E554" s="96">
        <f>AVERAGEIF(D$2:D$497,A554,H$2:H$497)</f>
        <v>0</v>
      </c>
      <c r="F554" s="95">
        <f>COUNTIF(D$2:D$497,A554)</f>
        <v>199</v>
      </c>
    </row>
  </sheetData>
  <autoFilter ref="A1:Q497" xr:uid="{00000000-0009-0000-0000-000001000000}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5E6A2"/>
  </sheetPr>
  <dimension ref="A1:S2485"/>
  <sheetViews>
    <sheetView zoomScale="70" zoomScaleNormal="70" workbookViewId="0">
      <pane ySplit="5" topLeftCell="A6" activePane="bottomLeft" state="frozen"/>
      <selection pane="bottomLeft" activeCell="E15" sqref="E15"/>
    </sheetView>
  </sheetViews>
  <sheetFormatPr defaultRowHeight="15" outlineLevelCol="1" x14ac:dyDescent="0.25"/>
  <cols>
    <col min="1" max="1" width="22.28515625" customWidth="1"/>
    <col min="2" max="2" width="51.85546875" customWidth="1"/>
    <col min="3" max="3" width="25.85546875" customWidth="1"/>
    <col min="4" max="4" width="14.7109375" customWidth="1"/>
    <col min="5" max="14" width="10.28515625" customWidth="1"/>
    <col min="15" max="15" width="8.85546875" customWidth="1" outlineLevel="1"/>
    <col min="16" max="17" width="8.85546875" customWidth="1"/>
    <col min="18" max="19" width="9.140625" customWidth="1" outlineLevel="1"/>
  </cols>
  <sheetData>
    <row r="1" spans="1:19" x14ac:dyDescent="0.25">
      <c r="A1" s="186" t="s">
        <v>126</v>
      </c>
      <c r="B1" s="187" t="s">
        <v>127</v>
      </c>
      <c r="D1" s="186" t="s">
        <v>128</v>
      </c>
      <c r="E1" s="187" t="s">
        <v>127</v>
      </c>
      <c r="R1" t="s">
        <v>127</v>
      </c>
      <c r="S1" t="s">
        <v>127</v>
      </c>
    </row>
    <row r="2" spans="1:19" x14ac:dyDescent="0.25">
      <c r="A2" s="186" t="s">
        <v>129</v>
      </c>
      <c r="B2" s="187" t="s">
        <v>127</v>
      </c>
      <c r="D2" s="186" t="s">
        <v>130</v>
      </c>
      <c r="E2" s="187" t="s">
        <v>127</v>
      </c>
      <c r="R2" t="s">
        <v>131</v>
      </c>
      <c r="S2" t="s">
        <v>132</v>
      </c>
    </row>
    <row r="3" spans="1:19" x14ac:dyDescent="0.25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R3" t="s">
        <v>133</v>
      </c>
      <c r="S3" t="s">
        <v>134</v>
      </c>
    </row>
    <row r="4" spans="1:19" x14ac:dyDescent="0.25">
      <c r="A4" s="189" t="s">
        <v>135</v>
      </c>
      <c r="B4" s="189" t="s">
        <v>136</v>
      </c>
      <c r="C4" s="189" t="s">
        <v>137</v>
      </c>
      <c r="D4" s="189" t="s">
        <v>138</v>
      </c>
      <c r="E4" s="189" t="s">
        <v>139</v>
      </c>
      <c r="F4" s="189" t="s">
        <v>140</v>
      </c>
      <c r="G4" s="189" t="s">
        <v>141</v>
      </c>
      <c r="H4" s="189" t="s">
        <v>142</v>
      </c>
      <c r="I4" s="189" t="s">
        <v>143</v>
      </c>
      <c r="J4" s="189" t="s">
        <v>144</v>
      </c>
      <c r="K4" s="189" t="s">
        <v>145</v>
      </c>
      <c r="L4" s="189" t="s">
        <v>146</v>
      </c>
      <c r="M4" s="189" t="s">
        <v>147</v>
      </c>
      <c r="N4" s="189" t="s">
        <v>148</v>
      </c>
      <c r="O4" s="190" t="s">
        <v>149</v>
      </c>
      <c r="R4" t="s">
        <v>150</v>
      </c>
      <c r="S4" t="s">
        <v>151</v>
      </c>
    </row>
    <row r="5" spans="1:19" x14ac:dyDescent="0.25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R5" t="s">
        <v>152</v>
      </c>
      <c r="S5" t="s">
        <v>153</v>
      </c>
    </row>
    <row r="6" spans="1:19" x14ac:dyDescent="0.25">
      <c r="A6" s="191" t="str">
        <f>'[1]Run Rate'!A4</f>
        <v>POL09754</v>
      </c>
      <c r="B6" s="191" t="str">
        <f>'[1]Run Rate'!B4</f>
        <v>Polleo Creatine Monohydrate 250g</v>
      </c>
      <c r="C6" s="191" t="str">
        <f>'[1]Run Rate'!C4</f>
        <v>SPORTSKA PREHRANA</v>
      </c>
      <c r="D6" s="191" t="str">
        <f>'[1]Run Rate'!D4</f>
        <v>01 GOLD</v>
      </c>
      <c r="E6" s="97"/>
      <c r="F6" s="97"/>
      <c r="G6" s="97"/>
      <c r="H6" s="97"/>
      <c r="I6" s="97"/>
      <c r="J6" s="97"/>
      <c r="K6" s="97"/>
      <c r="L6" s="97"/>
      <c r="M6" s="97"/>
      <c r="N6" s="97"/>
      <c r="O6" t="str">
        <f>IF(AND(OR($B$1="ALL",$B$1=C6),OR($E$1="ALL",$E$1=D6),OR($B$2="ALL",$B$2=A6),OR($E$2="ALL",IFERROR(SEARCH($E$2,B6),0)&gt;0)),"MATCH","")</f>
        <v>MATCH</v>
      </c>
      <c r="R6" t="s">
        <v>154</v>
      </c>
      <c r="S6" t="s">
        <v>155</v>
      </c>
    </row>
    <row r="7" spans="1:19" x14ac:dyDescent="0.25">
      <c r="A7" s="192"/>
      <c r="B7" s="192" t="s">
        <v>156</v>
      </c>
      <c r="C7" s="192" t="s">
        <v>157</v>
      </c>
      <c r="D7" s="192" t="s">
        <v>158</v>
      </c>
      <c r="E7" s="192" t="s">
        <v>139</v>
      </c>
      <c r="F7" s="192" t="s">
        <v>140</v>
      </c>
      <c r="G7" s="192" t="s">
        <v>141</v>
      </c>
      <c r="H7" s="192" t="s">
        <v>142</v>
      </c>
      <c r="I7" s="192" t="s">
        <v>143</v>
      </c>
      <c r="J7" s="192" t="s">
        <v>144</v>
      </c>
      <c r="K7" s="192" t="s">
        <v>145</v>
      </c>
      <c r="L7" s="192" t="s">
        <v>146</v>
      </c>
      <c r="M7" s="192" t="s">
        <v>147</v>
      </c>
      <c r="N7" s="192" t="s">
        <v>148</v>
      </c>
      <c r="O7" t="str">
        <f>O6</f>
        <v>MATCH</v>
      </c>
      <c r="R7" t="s">
        <v>159</v>
      </c>
      <c r="S7" t="s">
        <v>160</v>
      </c>
    </row>
    <row r="8" spans="1:19" x14ac:dyDescent="0.25">
      <c r="A8" s="193" t="s">
        <v>161</v>
      </c>
      <c r="B8" s="97">
        <v>0</v>
      </c>
      <c r="C8" s="97">
        <v>0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t="str">
        <f>O6</f>
        <v>MATCH</v>
      </c>
      <c r="R8" t="s">
        <v>162</v>
      </c>
      <c r="S8" t="s">
        <v>163</v>
      </c>
    </row>
    <row r="9" spans="1:19" x14ac:dyDescent="0.25">
      <c r="A9" s="193" t="s">
        <v>164</v>
      </c>
      <c r="B9" s="97">
        <v>0</v>
      </c>
      <c r="C9" s="97">
        <v>0</v>
      </c>
      <c r="D9" s="97">
        <v>0</v>
      </c>
      <c r="E9" s="97">
        <v>200</v>
      </c>
      <c r="F9" s="97">
        <v>0</v>
      </c>
      <c r="G9" s="97">
        <v>550</v>
      </c>
      <c r="H9" s="97">
        <v>350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t="str">
        <f>O6</f>
        <v>MATCH</v>
      </c>
      <c r="R9" t="s">
        <v>165</v>
      </c>
      <c r="S9" t="s">
        <v>166</v>
      </c>
    </row>
    <row r="10" spans="1:19" x14ac:dyDescent="0.25">
      <c r="A10" s="188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t="str">
        <f>O6</f>
        <v>MATCH</v>
      </c>
      <c r="R10" t="s">
        <v>167</v>
      </c>
      <c r="S10" t="s">
        <v>168</v>
      </c>
    </row>
    <row r="11" spans="1:19" x14ac:dyDescent="0.25">
      <c r="A11" s="191" t="str">
        <f>'[1]Run Rate'!A5</f>
        <v>POL09755</v>
      </c>
      <c r="B11" s="191" t="str">
        <f>'[1]Run Rate'!B5</f>
        <v>Polleo Creatine Monohydrate 500g</v>
      </c>
      <c r="C11" s="191" t="str">
        <f>'[1]Run Rate'!C5</f>
        <v>SPORTSKA PREHRANA</v>
      </c>
      <c r="D11" s="191" t="str">
        <f>'[1]Run Rate'!D5</f>
        <v>01 GOLD</v>
      </c>
      <c r="E11" s="97"/>
      <c r="F11" s="97"/>
      <c r="G11" s="97"/>
      <c r="H11" s="97"/>
      <c r="I11" s="97"/>
      <c r="J11" s="97"/>
      <c r="K11" s="97"/>
      <c r="L11" s="97"/>
      <c r="M11" s="97"/>
      <c r="N11" s="97"/>
      <c r="O11" t="str">
        <f t="shared" ref="O11" si="0">IF(AND(OR($B$1="ALL",$B$1=C11),OR($E$1="ALL",$E$1=D11),OR($B$2="ALL",$B$2=A11),OR($E$2="ALL",IFERROR(SEARCH($E$2,B11),0)&gt;0)),"MATCH","")</f>
        <v>MATCH</v>
      </c>
      <c r="R11" t="s">
        <v>169</v>
      </c>
      <c r="S11" t="s">
        <v>170</v>
      </c>
    </row>
    <row r="12" spans="1:19" x14ac:dyDescent="0.25">
      <c r="A12" s="192"/>
      <c r="B12" s="192" t="s">
        <v>156</v>
      </c>
      <c r="C12" s="192" t="s">
        <v>157</v>
      </c>
      <c r="D12" s="192" t="s">
        <v>158</v>
      </c>
      <c r="E12" s="192" t="s">
        <v>139</v>
      </c>
      <c r="F12" s="192" t="s">
        <v>140</v>
      </c>
      <c r="G12" s="192" t="s">
        <v>141</v>
      </c>
      <c r="H12" s="192" t="s">
        <v>142</v>
      </c>
      <c r="I12" s="192" t="s">
        <v>143</v>
      </c>
      <c r="J12" s="192" t="s">
        <v>144</v>
      </c>
      <c r="K12" s="192" t="s">
        <v>145</v>
      </c>
      <c r="L12" s="192" t="s">
        <v>146</v>
      </c>
      <c r="M12" s="192" t="s">
        <v>147</v>
      </c>
      <c r="N12" s="192" t="s">
        <v>148</v>
      </c>
      <c r="O12" t="str">
        <f t="shared" ref="O12" si="1">O11</f>
        <v>MATCH</v>
      </c>
      <c r="R12" t="s">
        <v>171</v>
      </c>
      <c r="S12" t="s">
        <v>172</v>
      </c>
    </row>
    <row r="13" spans="1:19" x14ac:dyDescent="0.25">
      <c r="A13" s="193" t="s">
        <v>161</v>
      </c>
      <c r="B13" s="97">
        <v>0</v>
      </c>
      <c r="C13" s="97">
        <v>0</v>
      </c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  <c r="L13" s="97">
        <v>0</v>
      </c>
      <c r="M13" s="97">
        <v>0</v>
      </c>
      <c r="N13" s="97">
        <v>0</v>
      </c>
      <c r="O13" t="str">
        <f t="shared" ref="O13" si="2">O11</f>
        <v>MATCH</v>
      </c>
      <c r="R13" t="s">
        <v>173</v>
      </c>
      <c r="S13" t="s">
        <v>174</v>
      </c>
    </row>
    <row r="14" spans="1:19" x14ac:dyDescent="0.25">
      <c r="A14" s="193" t="s">
        <v>164</v>
      </c>
      <c r="B14" s="97">
        <v>0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t="str">
        <f t="shared" ref="O14" si="3">O11</f>
        <v>MATCH</v>
      </c>
      <c r="R14" t="s">
        <v>175</v>
      </c>
      <c r="S14" t="s">
        <v>176</v>
      </c>
    </row>
    <row r="15" spans="1:19" x14ac:dyDescent="0.25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t="str">
        <f t="shared" ref="O15" si="4">O11</f>
        <v>MATCH</v>
      </c>
      <c r="R15" t="s">
        <v>177</v>
      </c>
      <c r="S15" t="s">
        <v>178</v>
      </c>
    </row>
    <row r="16" spans="1:19" x14ac:dyDescent="0.25">
      <c r="A16" s="191" t="str">
        <f>'[1]Run Rate'!A6</f>
        <v>POL09752</v>
      </c>
      <c r="B16" s="191" t="str">
        <f>'[1]Run Rate'!B6</f>
        <v>Polleo Elite Creapure® Creatine 250g</v>
      </c>
      <c r="C16" s="191" t="str">
        <f>'[1]Run Rate'!C6</f>
        <v>SPORTSKA PREHRANA</v>
      </c>
      <c r="D16" s="191" t="str">
        <f>'[1]Run Rate'!D6</f>
        <v>01 GOLD</v>
      </c>
      <c r="E16" s="97"/>
      <c r="F16" s="97"/>
      <c r="G16" s="97"/>
      <c r="H16" s="97"/>
      <c r="I16" s="97"/>
      <c r="J16" s="97"/>
      <c r="K16" s="97"/>
      <c r="L16" s="97"/>
      <c r="M16" s="97"/>
      <c r="N16" s="97"/>
      <c r="O16" t="str">
        <f t="shared" ref="O16" si="5">IF(AND(OR($B$1="ALL",$B$1=C16),OR($E$1="ALL",$E$1=D16),OR($B$2="ALL",$B$2=A16),OR($E$2="ALL",IFERROR(SEARCH($E$2,B16),0)&gt;0)),"MATCH","")</f>
        <v>MATCH</v>
      </c>
      <c r="R16" t="s">
        <v>179</v>
      </c>
      <c r="S16" t="s">
        <v>180</v>
      </c>
    </row>
    <row r="17" spans="1:19" x14ac:dyDescent="0.25">
      <c r="A17" s="192"/>
      <c r="B17" s="192" t="s">
        <v>156</v>
      </c>
      <c r="C17" s="192" t="s">
        <v>157</v>
      </c>
      <c r="D17" s="192" t="s">
        <v>158</v>
      </c>
      <c r="E17" s="192" t="s">
        <v>139</v>
      </c>
      <c r="F17" s="192" t="s">
        <v>140</v>
      </c>
      <c r="G17" s="192" t="s">
        <v>141</v>
      </c>
      <c r="H17" s="192" t="s">
        <v>142</v>
      </c>
      <c r="I17" s="192" t="s">
        <v>143</v>
      </c>
      <c r="J17" s="192" t="s">
        <v>144</v>
      </c>
      <c r="K17" s="192" t="s">
        <v>145</v>
      </c>
      <c r="L17" s="192" t="s">
        <v>146</v>
      </c>
      <c r="M17" s="192" t="s">
        <v>147</v>
      </c>
      <c r="N17" s="192" t="s">
        <v>148</v>
      </c>
      <c r="O17" t="str">
        <f t="shared" ref="O17" si="6">O16</f>
        <v>MATCH</v>
      </c>
      <c r="R17" t="s">
        <v>181</v>
      </c>
      <c r="S17" t="s">
        <v>182</v>
      </c>
    </row>
    <row r="18" spans="1:19" x14ac:dyDescent="0.25">
      <c r="A18" s="193" t="s">
        <v>161</v>
      </c>
      <c r="B18" s="97">
        <v>0</v>
      </c>
      <c r="C18" s="97">
        <v>0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97">
        <v>0</v>
      </c>
      <c r="J18" s="97">
        <v>0</v>
      </c>
      <c r="K18" s="97">
        <v>0</v>
      </c>
      <c r="L18" s="97">
        <v>0</v>
      </c>
      <c r="M18" s="97">
        <v>0</v>
      </c>
      <c r="N18" s="97">
        <v>0</v>
      </c>
      <c r="O18" t="str">
        <f t="shared" ref="O18" si="7">O16</f>
        <v>MATCH</v>
      </c>
      <c r="R18" t="s">
        <v>183</v>
      </c>
      <c r="S18" t="s">
        <v>184</v>
      </c>
    </row>
    <row r="19" spans="1:19" x14ac:dyDescent="0.25">
      <c r="A19" s="193" t="s">
        <v>164</v>
      </c>
      <c r="B19" s="97">
        <v>0</v>
      </c>
      <c r="C19" s="97">
        <v>0</v>
      </c>
      <c r="D19" s="97">
        <v>0</v>
      </c>
      <c r="E19" s="97">
        <v>504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t="str">
        <f t="shared" ref="O19" si="8">O16</f>
        <v>MATCH</v>
      </c>
      <c r="R19" t="s">
        <v>185</v>
      </c>
      <c r="S19" t="s">
        <v>186</v>
      </c>
    </row>
    <row r="20" spans="1:19" x14ac:dyDescent="0.25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t="str">
        <f t="shared" ref="O20" si="9">O16</f>
        <v>MATCH</v>
      </c>
      <c r="R20" t="s">
        <v>187</v>
      </c>
      <c r="S20" t="s">
        <v>188</v>
      </c>
    </row>
    <row r="21" spans="1:19" x14ac:dyDescent="0.25">
      <c r="A21" s="191" t="str">
        <f>'[1]Run Rate'!A7</f>
        <v>POL09753</v>
      </c>
      <c r="B21" s="191" t="str">
        <f>'[1]Run Rate'!B7</f>
        <v>Polleo Elite Creapure® Creatine 500g</v>
      </c>
      <c r="C21" s="191" t="str">
        <f>'[1]Run Rate'!C7</f>
        <v>SPORTSKA PREHRANA</v>
      </c>
      <c r="D21" s="191" t="str">
        <f>'[1]Run Rate'!D7</f>
        <v>01 GOLD</v>
      </c>
      <c r="E21" s="97"/>
      <c r="F21" s="97"/>
      <c r="G21" s="97"/>
      <c r="H21" s="97"/>
      <c r="I21" s="97"/>
      <c r="J21" s="97"/>
      <c r="K21" s="97"/>
      <c r="L21" s="97"/>
      <c r="M21" s="97"/>
      <c r="N21" s="97"/>
      <c r="O21" t="str">
        <f t="shared" ref="O21" si="10">IF(AND(OR($B$1="ALL",$B$1=C21),OR($E$1="ALL",$E$1=D21),OR($B$2="ALL",$B$2=A21),OR($E$2="ALL",IFERROR(SEARCH($E$2,B21),0)&gt;0)),"MATCH","")</f>
        <v>MATCH</v>
      </c>
      <c r="R21" t="s">
        <v>189</v>
      </c>
      <c r="S21" t="s">
        <v>190</v>
      </c>
    </row>
    <row r="22" spans="1:19" x14ac:dyDescent="0.25">
      <c r="A22" s="192"/>
      <c r="B22" s="192" t="s">
        <v>156</v>
      </c>
      <c r="C22" s="192" t="s">
        <v>157</v>
      </c>
      <c r="D22" s="192" t="s">
        <v>158</v>
      </c>
      <c r="E22" s="192" t="s">
        <v>139</v>
      </c>
      <c r="F22" s="192" t="s">
        <v>140</v>
      </c>
      <c r="G22" s="192" t="s">
        <v>141</v>
      </c>
      <c r="H22" s="192" t="s">
        <v>142</v>
      </c>
      <c r="I22" s="192" t="s">
        <v>143</v>
      </c>
      <c r="J22" s="192" t="s">
        <v>144</v>
      </c>
      <c r="K22" s="192" t="s">
        <v>145</v>
      </c>
      <c r="L22" s="192" t="s">
        <v>146</v>
      </c>
      <c r="M22" s="192" t="s">
        <v>147</v>
      </c>
      <c r="N22" s="192" t="s">
        <v>148</v>
      </c>
      <c r="O22" t="str">
        <f t="shared" ref="O22" si="11">O21</f>
        <v>MATCH</v>
      </c>
      <c r="R22" t="s">
        <v>191</v>
      </c>
      <c r="S22" t="s">
        <v>192</v>
      </c>
    </row>
    <row r="23" spans="1:19" x14ac:dyDescent="0.25">
      <c r="A23" s="193" t="s">
        <v>161</v>
      </c>
      <c r="B23" s="97">
        <v>0</v>
      </c>
      <c r="C23" s="97">
        <v>0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t="str">
        <f t="shared" ref="O23" si="12">O21</f>
        <v>MATCH</v>
      </c>
      <c r="R23" t="s">
        <v>193</v>
      </c>
      <c r="S23" t="s">
        <v>194</v>
      </c>
    </row>
    <row r="24" spans="1:19" x14ac:dyDescent="0.25">
      <c r="A24" s="193" t="s">
        <v>164</v>
      </c>
      <c r="B24" s="97">
        <v>0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t="str">
        <f t="shared" ref="O24" si="13">O21</f>
        <v>MATCH</v>
      </c>
      <c r="R24" t="s">
        <v>195</v>
      </c>
      <c r="S24" t="s">
        <v>196</v>
      </c>
    </row>
    <row r="25" spans="1:19" x14ac:dyDescent="0.25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t="str">
        <f t="shared" ref="O25" si="14">O21</f>
        <v>MATCH</v>
      </c>
      <c r="R25" t="s">
        <v>197</v>
      </c>
      <c r="S25" t="s">
        <v>198</v>
      </c>
    </row>
    <row r="26" spans="1:19" x14ac:dyDescent="0.25">
      <c r="A26" s="191" t="str">
        <f>'[1]Run Rate'!A8</f>
        <v>POL09769</v>
      </c>
      <c r="B26" s="191" t="str">
        <f>'[1]Run Rate'!B8</f>
        <v>Polleo Premium HydroX Whey 908g Vanilla Gourmet</v>
      </c>
      <c r="C26" s="191" t="str">
        <f>'[1]Run Rate'!C8</f>
        <v>PROTEINI</v>
      </c>
      <c r="D26" s="191" t="str">
        <f>'[1]Run Rate'!D8</f>
        <v>01 GOLD</v>
      </c>
      <c r="E26" s="97"/>
      <c r="F26" s="97"/>
      <c r="G26" s="97"/>
      <c r="H26" s="97"/>
      <c r="I26" s="97"/>
      <c r="J26" s="97"/>
      <c r="K26" s="97"/>
      <c r="L26" s="97"/>
      <c r="M26" s="97"/>
      <c r="N26" s="97"/>
      <c r="O26" t="str">
        <f t="shared" ref="O26" si="15">IF(AND(OR($B$1="ALL",$B$1=C26),OR($E$1="ALL",$E$1=D26),OR($B$2="ALL",$B$2=A26),OR($E$2="ALL",IFERROR(SEARCH($E$2,B26),0)&gt;0)),"MATCH","")</f>
        <v>MATCH</v>
      </c>
      <c r="R26" t="s">
        <v>199</v>
      </c>
      <c r="S26" t="s">
        <v>200</v>
      </c>
    </row>
    <row r="27" spans="1:19" x14ac:dyDescent="0.25">
      <c r="A27" s="192"/>
      <c r="B27" s="192" t="s">
        <v>156</v>
      </c>
      <c r="C27" s="192" t="s">
        <v>157</v>
      </c>
      <c r="D27" s="192" t="s">
        <v>158</v>
      </c>
      <c r="E27" s="192" t="s">
        <v>139</v>
      </c>
      <c r="F27" s="192" t="s">
        <v>140</v>
      </c>
      <c r="G27" s="192" t="s">
        <v>141</v>
      </c>
      <c r="H27" s="192" t="s">
        <v>142</v>
      </c>
      <c r="I27" s="192" t="s">
        <v>143</v>
      </c>
      <c r="J27" s="192" t="s">
        <v>144</v>
      </c>
      <c r="K27" s="192" t="s">
        <v>145</v>
      </c>
      <c r="L27" s="192" t="s">
        <v>146</v>
      </c>
      <c r="M27" s="192" t="s">
        <v>147</v>
      </c>
      <c r="N27" s="192" t="s">
        <v>148</v>
      </c>
      <c r="O27" t="str">
        <f t="shared" ref="O27" si="16">O26</f>
        <v>MATCH</v>
      </c>
      <c r="R27" t="s">
        <v>201</v>
      </c>
      <c r="S27" t="s">
        <v>202</v>
      </c>
    </row>
    <row r="28" spans="1:19" x14ac:dyDescent="0.25">
      <c r="A28" s="193" t="s">
        <v>161</v>
      </c>
      <c r="B28" s="97">
        <v>0</v>
      </c>
      <c r="C28" s="97">
        <v>0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t="str">
        <f t="shared" ref="O28" si="17">O26</f>
        <v>MATCH</v>
      </c>
      <c r="R28" t="s">
        <v>203</v>
      </c>
      <c r="S28" t="s">
        <v>204</v>
      </c>
    </row>
    <row r="29" spans="1:19" x14ac:dyDescent="0.25">
      <c r="A29" s="193" t="s">
        <v>164</v>
      </c>
      <c r="B29" s="97">
        <v>0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t="str">
        <f t="shared" ref="O29" si="18">O26</f>
        <v>MATCH</v>
      </c>
      <c r="R29" t="s">
        <v>205</v>
      </c>
      <c r="S29" t="s">
        <v>206</v>
      </c>
    </row>
    <row r="30" spans="1:19" x14ac:dyDescent="0.25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t="str">
        <f t="shared" ref="O30" si="19">O26</f>
        <v>MATCH</v>
      </c>
      <c r="R30" t="s">
        <v>207</v>
      </c>
      <c r="S30" t="s">
        <v>208</v>
      </c>
    </row>
    <row r="31" spans="1:19" x14ac:dyDescent="0.25">
      <c r="A31" s="191" t="str">
        <f>'[1]Run Rate'!A9</f>
        <v>POL09735</v>
      </c>
      <c r="B31" s="191" t="str">
        <f>'[1]Run Rate'!B9</f>
        <v>Polleo 1st Whey 454g Vanilla Madagascar</v>
      </c>
      <c r="C31" s="191" t="str">
        <f>'[1]Run Rate'!C9</f>
        <v>PROTEINI</v>
      </c>
      <c r="D31" s="191" t="str">
        <f>'[1]Run Rate'!D9</f>
        <v>01 GOLD</v>
      </c>
      <c r="E31" s="97"/>
      <c r="F31" s="97"/>
      <c r="G31" s="97"/>
      <c r="H31" s="97"/>
      <c r="I31" s="97"/>
      <c r="J31" s="97"/>
      <c r="K31" s="97"/>
      <c r="L31" s="97"/>
      <c r="M31" s="97"/>
      <c r="N31" s="97"/>
      <c r="O31" t="str">
        <f t="shared" ref="O31" si="20">IF(AND(OR($B$1="ALL",$B$1=C31),OR($E$1="ALL",$E$1=D31),OR($B$2="ALL",$B$2=A31),OR($E$2="ALL",IFERROR(SEARCH($E$2,B31),0)&gt;0)),"MATCH","")</f>
        <v>MATCH</v>
      </c>
      <c r="R31" t="s">
        <v>209</v>
      </c>
      <c r="S31" t="s">
        <v>210</v>
      </c>
    </row>
    <row r="32" spans="1:19" x14ac:dyDescent="0.25">
      <c r="A32" s="192"/>
      <c r="B32" s="192" t="s">
        <v>156</v>
      </c>
      <c r="C32" s="192" t="s">
        <v>157</v>
      </c>
      <c r="D32" s="192" t="s">
        <v>158</v>
      </c>
      <c r="E32" s="192" t="s">
        <v>139</v>
      </c>
      <c r="F32" s="192" t="s">
        <v>140</v>
      </c>
      <c r="G32" s="192" t="s">
        <v>141</v>
      </c>
      <c r="H32" s="192" t="s">
        <v>142</v>
      </c>
      <c r="I32" s="192" t="s">
        <v>143</v>
      </c>
      <c r="J32" s="192" t="s">
        <v>144</v>
      </c>
      <c r="K32" s="192" t="s">
        <v>145</v>
      </c>
      <c r="L32" s="192" t="s">
        <v>146</v>
      </c>
      <c r="M32" s="192" t="s">
        <v>147</v>
      </c>
      <c r="N32" s="192" t="s">
        <v>148</v>
      </c>
      <c r="O32" t="str">
        <f t="shared" ref="O32" si="21">O31</f>
        <v>MATCH</v>
      </c>
      <c r="R32" t="s">
        <v>211</v>
      </c>
      <c r="S32" t="s">
        <v>212</v>
      </c>
    </row>
    <row r="33" spans="1:19" x14ac:dyDescent="0.25">
      <c r="A33" s="193" t="s">
        <v>161</v>
      </c>
      <c r="B33" s="97">
        <v>0</v>
      </c>
      <c r="C33" s="97">
        <v>0</v>
      </c>
      <c r="D33" s="97">
        <v>0</v>
      </c>
      <c r="E33" s="97">
        <v>0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t="str">
        <f t="shared" ref="O33" si="22">O31</f>
        <v>MATCH</v>
      </c>
      <c r="R33" t="s">
        <v>213</v>
      </c>
      <c r="S33" t="s">
        <v>214</v>
      </c>
    </row>
    <row r="34" spans="1:19" x14ac:dyDescent="0.25">
      <c r="A34" s="193" t="s">
        <v>164</v>
      </c>
      <c r="B34" s="97">
        <v>0</v>
      </c>
      <c r="C34" s="97">
        <v>0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t="str">
        <f t="shared" ref="O34" si="23">O31</f>
        <v>MATCH</v>
      </c>
      <c r="R34" t="s">
        <v>215</v>
      </c>
      <c r="S34" t="s">
        <v>216</v>
      </c>
    </row>
    <row r="35" spans="1:19" x14ac:dyDescent="0.25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t="str">
        <f t="shared" ref="O35" si="24">O31</f>
        <v>MATCH</v>
      </c>
      <c r="R35" t="s">
        <v>217</v>
      </c>
      <c r="S35" t="s">
        <v>218</v>
      </c>
    </row>
    <row r="36" spans="1:19" x14ac:dyDescent="0.25">
      <c r="A36" s="191" t="str">
        <f>'[1]Run Rate'!A10</f>
        <v>POL09768</v>
      </c>
      <c r="B36" s="191" t="str">
        <f>'[1]Run Rate'!B10</f>
        <v>Polleo Premium HydroX Whey 908g Chocolate Gourmet</v>
      </c>
      <c r="C36" s="191" t="str">
        <f>'[1]Run Rate'!C10</f>
        <v>PROTEINI</v>
      </c>
      <c r="D36" s="191" t="str">
        <f>'[1]Run Rate'!D10</f>
        <v>01 GOLD</v>
      </c>
      <c r="E36" s="97"/>
      <c r="F36" s="97"/>
      <c r="G36" s="97"/>
      <c r="H36" s="97"/>
      <c r="I36" s="97"/>
      <c r="J36" s="97"/>
      <c r="K36" s="97"/>
      <c r="L36" s="97"/>
      <c r="M36" s="97"/>
      <c r="N36" s="97"/>
      <c r="O36" t="str">
        <f t="shared" ref="O36" si="25">IF(AND(OR($B$1="ALL",$B$1=C36),OR($E$1="ALL",$E$1=D36),OR($B$2="ALL",$B$2=A36),OR($E$2="ALL",IFERROR(SEARCH($E$2,B36),0)&gt;0)),"MATCH","")</f>
        <v>MATCH</v>
      </c>
      <c r="R36" t="s">
        <v>219</v>
      </c>
      <c r="S36" t="s">
        <v>220</v>
      </c>
    </row>
    <row r="37" spans="1:19" x14ac:dyDescent="0.25">
      <c r="A37" s="192"/>
      <c r="B37" s="192" t="s">
        <v>156</v>
      </c>
      <c r="C37" s="192" t="s">
        <v>157</v>
      </c>
      <c r="D37" s="192" t="s">
        <v>158</v>
      </c>
      <c r="E37" s="192" t="s">
        <v>139</v>
      </c>
      <c r="F37" s="192" t="s">
        <v>140</v>
      </c>
      <c r="G37" s="192" t="s">
        <v>141</v>
      </c>
      <c r="H37" s="192" t="s">
        <v>142</v>
      </c>
      <c r="I37" s="192" t="s">
        <v>143</v>
      </c>
      <c r="J37" s="192" t="s">
        <v>144</v>
      </c>
      <c r="K37" s="192" t="s">
        <v>145</v>
      </c>
      <c r="L37" s="192" t="s">
        <v>146</v>
      </c>
      <c r="M37" s="192" t="s">
        <v>147</v>
      </c>
      <c r="N37" s="192" t="s">
        <v>148</v>
      </c>
      <c r="O37" t="str">
        <f t="shared" ref="O37" si="26">O36</f>
        <v>MATCH</v>
      </c>
      <c r="R37" t="s">
        <v>221</v>
      </c>
      <c r="S37" t="s">
        <v>222</v>
      </c>
    </row>
    <row r="38" spans="1:19" x14ac:dyDescent="0.25">
      <c r="A38" s="193" t="s">
        <v>161</v>
      </c>
      <c r="B38" s="97">
        <v>0</v>
      </c>
      <c r="C38" s="97">
        <v>0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  <c r="L38" s="97">
        <v>0</v>
      </c>
      <c r="M38" s="97">
        <v>0</v>
      </c>
      <c r="N38" s="97">
        <v>0</v>
      </c>
      <c r="O38" t="str">
        <f t="shared" ref="O38" si="27">O36</f>
        <v>MATCH</v>
      </c>
      <c r="R38" t="s">
        <v>223</v>
      </c>
      <c r="S38" t="s">
        <v>224</v>
      </c>
    </row>
    <row r="39" spans="1:19" x14ac:dyDescent="0.25">
      <c r="A39" s="193" t="s">
        <v>164</v>
      </c>
      <c r="B39" s="97">
        <v>0</v>
      </c>
      <c r="C39" s="97">
        <v>0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t="str">
        <f t="shared" ref="O39" si="28">O36</f>
        <v>MATCH</v>
      </c>
      <c r="R39" t="s">
        <v>225</v>
      </c>
      <c r="S39" t="s">
        <v>226</v>
      </c>
    </row>
    <row r="40" spans="1:19" x14ac:dyDescent="0.25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t="str">
        <f t="shared" ref="O40" si="29">O36</f>
        <v>MATCH</v>
      </c>
      <c r="R40" t="s">
        <v>227</v>
      </c>
      <c r="S40" t="s">
        <v>228</v>
      </c>
    </row>
    <row r="41" spans="1:19" x14ac:dyDescent="0.25">
      <c r="A41" s="191" t="str">
        <f>'[1]Run Rate'!A11</f>
        <v>POL12739</v>
      </c>
      <c r="B41" s="191" t="str">
        <f>'[1]Run Rate'!B11</f>
        <v>Polleo Bulgarian Tribulus 90 caps</v>
      </c>
      <c r="C41" s="191" t="str">
        <f>'[1]Run Rate'!C11</f>
        <v>SPORTSKA PREHRANA</v>
      </c>
      <c r="D41" s="191" t="str">
        <f>'[1]Run Rate'!D11</f>
        <v>01 GOLD</v>
      </c>
      <c r="E41" s="97"/>
      <c r="F41" s="97"/>
      <c r="G41" s="97"/>
      <c r="H41" s="97"/>
      <c r="I41" s="97"/>
      <c r="J41" s="97"/>
      <c r="K41" s="97"/>
      <c r="L41" s="97"/>
      <c r="M41" s="97"/>
      <c r="N41" s="97"/>
      <c r="O41" t="str">
        <f t="shared" ref="O41" si="30">IF(AND(OR($B$1="ALL",$B$1=C41),OR($E$1="ALL",$E$1=D41),OR($B$2="ALL",$B$2=A41),OR($E$2="ALL",IFERROR(SEARCH($E$2,B41),0)&gt;0)),"MATCH","")</f>
        <v>MATCH</v>
      </c>
      <c r="R41" t="s">
        <v>229</v>
      </c>
      <c r="S41" t="s">
        <v>230</v>
      </c>
    </row>
    <row r="42" spans="1:19" x14ac:dyDescent="0.25">
      <c r="A42" s="192"/>
      <c r="B42" s="192" t="s">
        <v>156</v>
      </c>
      <c r="C42" s="192" t="s">
        <v>157</v>
      </c>
      <c r="D42" s="192" t="s">
        <v>158</v>
      </c>
      <c r="E42" s="192" t="s">
        <v>139</v>
      </c>
      <c r="F42" s="192" t="s">
        <v>140</v>
      </c>
      <c r="G42" s="192" t="s">
        <v>141</v>
      </c>
      <c r="H42" s="192" t="s">
        <v>142</v>
      </c>
      <c r="I42" s="192" t="s">
        <v>143</v>
      </c>
      <c r="J42" s="192" t="s">
        <v>144</v>
      </c>
      <c r="K42" s="192" t="s">
        <v>145</v>
      </c>
      <c r="L42" s="192" t="s">
        <v>146</v>
      </c>
      <c r="M42" s="192" t="s">
        <v>147</v>
      </c>
      <c r="N42" s="192" t="s">
        <v>148</v>
      </c>
      <c r="O42" t="str">
        <f t="shared" ref="O42" si="31">O41</f>
        <v>MATCH</v>
      </c>
      <c r="R42" t="s">
        <v>231</v>
      </c>
      <c r="S42" t="s">
        <v>232</v>
      </c>
    </row>
    <row r="43" spans="1:19" x14ac:dyDescent="0.25">
      <c r="A43" s="193" t="s">
        <v>161</v>
      </c>
      <c r="B43" s="97">
        <v>0</v>
      </c>
      <c r="C43" s="97">
        <v>0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97">
        <v>0</v>
      </c>
      <c r="O43" t="str">
        <f t="shared" ref="O43" si="32">O41</f>
        <v>MATCH</v>
      </c>
      <c r="R43" t="s">
        <v>233</v>
      </c>
      <c r="S43" t="s">
        <v>234</v>
      </c>
    </row>
    <row r="44" spans="1:19" x14ac:dyDescent="0.25">
      <c r="A44" s="193" t="s">
        <v>164</v>
      </c>
      <c r="B44" s="97">
        <v>0</v>
      </c>
      <c r="C44" s="97">
        <v>0</v>
      </c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  <c r="L44" s="97">
        <v>0</v>
      </c>
      <c r="M44" s="97">
        <v>0</v>
      </c>
      <c r="N44" s="97">
        <v>0</v>
      </c>
      <c r="O44" t="str">
        <f t="shared" ref="O44" si="33">O41</f>
        <v>MATCH</v>
      </c>
      <c r="R44" t="s">
        <v>235</v>
      </c>
      <c r="S44" t="s">
        <v>236</v>
      </c>
    </row>
    <row r="45" spans="1:19" x14ac:dyDescent="0.25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t="str">
        <f t="shared" ref="O45" si="34">O41</f>
        <v>MATCH</v>
      </c>
      <c r="R45" t="s">
        <v>237</v>
      </c>
      <c r="S45" t="s">
        <v>238</v>
      </c>
    </row>
    <row r="46" spans="1:19" x14ac:dyDescent="0.25">
      <c r="A46" s="191" t="str">
        <f>'[1]Run Rate'!A12</f>
        <v>POL09734</v>
      </c>
      <c r="B46" s="191" t="str">
        <f>'[1]Run Rate'!B12</f>
        <v>Polleo 1st Whey 454g Swiss Chocolate Supreme</v>
      </c>
      <c r="C46" s="191" t="str">
        <f>'[1]Run Rate'!C12</f>
        <v>PROTEINI</v>
      </c>
      <c r="D46" s="191" t="str">
        <f>'[1]Run Rate'!D12</f>
        <v>01 GOLD</v>
      </c>
      <c r="E46" s="97"/>
      <c r="F46" s="97"/>
      <c r="G46" s="97"/>
      <c r="H46" s="97"/>
      <c r="I46" s="97"/>
      <c r="J46" s="97"/>
      <c r="K46" s="97"/>
      <c r="L46" s="97"/>
      <c r="M46" s="97"/>
      <c r="N46" s="97"/>
      <c r="O46" t="str">
        <f t="shared" ref="O46" si="35">IF(AND(OR($B$1="ALL",$B$1=C46),OR($E$1="ALL",$E$1=D46),OR($B$2="ALL",$B$2=A46),OR($E$2="ALL",IFERROR(SEARCH($E$2,B46),0)&gt;0)),"MATCH","")</f>
        <v>MATCH</v>
      </c>
      <c r="R46" t="s">
        <v>239</v>
      </c>
      <c r="S46" t="s">
        <v>240</v>
      </c>
    </row>
    <row r="47" spans="1:19" x14ac:dyDescent="0.25">
      <c r="A47" s="192"/>
      <c r="B47" s="192" t="s">
        <v>156</v>
      </c>
      <c r="C47" s="192" t="s">
        <v>157</v>
      </c>
      <c r="D47" s="192" t="s">
        <v>158</v>
      </c>
      <c r="E47" s="192" t="s">
        <v>139</v>
      </c>
      <c r="F47" s="192" t="s">
        <v>140</v>
      </c>
      <c r="G47" s="192" t="s">
        <v>141</v>
      </c>
      <c r="H47" s="192" t="s">
        <v>142</v>
      </c>
      <c r="I47" s="192" t="s">
        <v>143</v>
      </c>
      <c r="J47" s="192" t="s">
        <v>144</v>
      </c>
      <c r="K47" s="192" t="s">
        <v>145</v>
      </c>
      <c r="L47" s="192" t="s">
        <v>146</v>
      </c>
      <c r="M47" s="192" t="s">
        <v>147</v>
      </c>
      <c r="N47" s="192" t="s">
        <v>148</v>
      </c>
      <c r="O47" t="str">
        <f t="shared" ref="O47" si="36">O46</f>
        <v>MATCH</v>
      </c>
      <c r="R47" t="s">
        <v>241</v>
      </c>
      <c r="S47" t="s">
        <v>242</v>
      </c>
    </row>
    <row r="48" spans="1:19" x14ac:dyDescent="0.25">
      <c r="A48" s="193" t="s">
        <v>161</v>
      </c>
      <c r="B48" s="97">
        <v>0</v>
      </c>
      <c r="C48" s="97">
        <v>0</v>
      </c>
      <c r="D48" s="97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t="str">
        <f t="shared" ref="O48" si="37">O46</f>
        <v>MATCH</v>
      </c>
      <c r="R48" t="s">
        <v>243</v>
      </c>
      <c r="S48" t="s">
        <v>244</v>
      </c>
    </row>
    <row r="49" spans="1:19" x14ac:dyDescent="0.25">
      <c r="A49" s="193" t="s">
        <v>164</v>
      </c>
      <c r="B49" s="97">
        <v>0</v>
      </c>
      <c r="C49" s="97">
        <v>0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t="str">
        <f t="shared" ref="O49" si="38">O46</f>
        <v>MATCH</v>
      </c>
      <c r="R49" t="s">
        <v>245</v>
      </c>
      <c r="S49" t="s">
        <v>246</v>
      </c>
    </row>
    <row r="50" spans="1:19" x14ac:dyDescent="0.25">
      <c r="A50" s="188"/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t="str">
        <f t="shared" ref="O50" si="39">O46</f>
        <v>MATCH</v>
      </c>
      <c r="R50" t="s">
        <v>247</v>
      </c>
      <c r="S50" t="s">
        <v>248</v>
      </c>
    </row>
    <row r="51" spans="1:19" x14ac:dyDescent="0.25">
      <c r="A51" s="191" t="str">
        <f>'[1]Run Rate'!A13</f>
        <v>POL12756</v>
      </c>
      <c r="B51" s="191" t="str">
        <f>'[1]Run Rate'!B13</f>
        <v>Polleo Creatine Monohydrate 250g Lemonade</v>
      </c>
      <c r="C51" s="191" t="str">
        <f>'[1]Run Rate'!C13</f>
        <v>SPORTSKA PREHRANA</v>
      </c>
      <c r="D51" s="191" t="str">
        <f>'[1]Run Rate'!D13</f>
        <v>01 GOLD</v>
      </c>
      <c r="E51" s="97"/>
      <c r="F51" s="97"/>
      <c r="G51" s="97"/>
      <c r="H51" s="97"/>
      <c r="I51" s="97"/>
      <c r="J51" s="97"/>
      <c r="K51" s="97"/>
      <c r="L51" s="97"/>
      <c r="M51" s="97"/>
      <c r="N51" s="97"/>
      <c r="O51" t="str">
        <f t="shared" ref="O51" si="40">IF(AND(OR($B$1="ALL",$B$1=C51),OR($E$1="ALL",$E$1=D51),OR($B$2="ALL",$B$2=A51),OR($E$2="ALL",IFERROR(SEARCH($E$2,B51),0)&gt;0)),"MATCH","")</f>
        <v>MATCH</v>
      </c>
      <c r="R51" t="s">
        <v>249</v>
      </c>
      <c r="S51" t="s">
        <v>250</v>
      </c>
    </row>
    <row r="52" spans="1:19" x14ac:dyDescent="0.25">
      <c r="A52" s="192"/>
      <c r="B52" s="192" t="s">
        <v>156</v>
      </c>
      <c r="C52" s="192" t="s">
        <v>157</v>
      </c>
      <c r="D52" s="192" t="s">
        <v>158</v>
      </c>
      <c r="E52" s="192" t="s">
        <v>139</v>
      </c>
      <c r="F52" s="192" t="s">
        <v>140</v>
      </c>
      <c r="G52" s="192" t="s">
        <v>141</v>
      </c>
      <c r="H52" s="192" t="s">
        <v>142</v>
      </c>
      <c r="I52" s="192" t="s">
        <v>143</v>
      </c>
      <c r="J52" s="192" t="s">
        <v>144</v>
      </c>
      <c r="K52" s="192" t="s">
        <v>145</v>
      </c>
      <c r="L52" s="192" t="s">
        <v>146</v>
      </c>
      <c r="M52" s="192" t="s">
        <v>147</v>
      </c>
      <c r="N52" s="192" t="s">
        <v>148</v>
      </c>
      <c r="O52" t="str">
        <f t="shared" ref="O52" si="41">O51</f>
        <v>MATCH</v>
      </c>
      <c r="R52" t="s">
        <v>251</v>
      </c>
      <c r="S52" t="s">
        <v>252</v>
      </c>
    </row>
    <row r="53" spans="1:19" x14ac:dyDescent="0.25">
      <c r="A53" s="193" t="s">
        <v>161</v>
      </c>
      <c r="B53" s="97">
        <v>0</v>
      </c>
      <c r="C53" s="97">
        <v>0</v>
      </c>
      <c r="D53" s="97">
        <v>0</v>
      </c>
      <c r="E53" s="97">
        <v>0</v>
      </c>
      <c r="F53" s="97">
        <v>0</v>
      </c>
      <c r="G53" s="97">
        <v>0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t="str">
        <f t="shared" ref="O53" si="42">O51</f>
        <v>MATCH</v>
      </c>
      <c r="R53" t="s">
        <v>253</v>
      </c>
      <c r="S53" t="s">
        <v>254</v>
      </c>
    </row>
    <row r="54" spans="1:19" x14ac:dyDescent="0.25">
      <c r="A54" s="193" t="s">
        <v>164</v>
      </c>
      <c r="B54" s="97">
        <v>0</v>
      </c>
      <c r="C54" s="97">
        <v>0</v>
      </c>
      <c r="D54" s="97">
        <v>0</v>
      </c>
      <c r="E54" s="97">
        <v>504</v>
      </c>
      <c r="F54" s="97">
        <v>42</v>
      </c>
      <c r="G54" s="97">
        <v>412</v>
      </c>
      <c r="H54" s="97">
        <v>200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t="str">
        <f t="shared" ref="O54" si="43">O51</f>
        <v>MATCH</v>
      </c>
      <c r="R54" t="s">
        <v>255</v>
      </c>
      <c r="S54" t="s">
        <v>256</v>
      </c>
    </row>
    <row r="55" spans="1:19" x14ac:dyDescent="0.25">
      <c r="A55" s="188"/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t="str">
        <f t="shared" ref="O55" si="44">O51</f>
        <v>MATCH</v>
      </c>
      <c r="R55" t="s">
        <v>257</v>
      </c>
      <c r="S55" t="s">
        <v>258</v>
      </c>
    </row>
    <row r="56" spans="1:19" x14ac:dyDescent="0.25">
      <c r="A56" s="191" t="str">
        <f>'[1]Run Rate'!A14</f>
        <v>POL12827</v>
      </c>
      <c r="B56" s="191" t="str">
        <f>'[1]Run Rate'!B14</f>
        <v>Polleo Softi 50 g Dubai Chocolate</v>
      </c>
      <c r="C56" s="191" t="str">
        <f>'[1]Run Rate'!C14</f>
        <v>RTD &amp; SNACKS</v>
      </c>
      <c r="D56" s="191" t="str">
        <f>'[1]Run Rate'!D14</f>
        <v>01 GOLD</v>
      </c>
      <c r="E56" s="97"/>
      <c r="F56" s="97"/>
      <c r="G56" s="97"/>
      <c r="H56" s="97"/>
      <c r="I56" s="97"/>
      <c r="J56" s="97"/>
      <c r="K56" s="97"/>
      <c r="L56" s="97"/>
      <c r="M56" s="97"/>
      <c r="N56" s="97"/>
      <c r="O56" t="str">
        <f t="shared" ref="O56" si="45">IF(AND(OR($B$1="ALL",$B$1=C56),OR($E$1="ALL",$E$1=D56),OR($B$2="ALL",$B$2=A56),OR($E$2="ALL",IFERROR(SEARCH($E$2,B56),0)&gt;0)),"MATCH","")</f>
        <v>MATCH</v>
      </c>
      <c r="R56" t="s">
        <v>259</v>
      </c>
      <c r="S56" t="s">
        <v>260</v>
      </c>
    </row>
    <row r="57" spans="1:19" x14ac:dyDescent="0.25">
      <c r="A57" s="192"/>
      <c r="B57" s="192" t="s">
        <v>156</v>
      </c>
      <c r="C57" s="192" t="s">
        <v>157</v>
      </c>
      <c r="D57" s="192" t="s">
        <v>158</v>
      </c>
      <c r="E57" s="192" t="s">
        <v>139</v>
      </c>
      <c r="F57" s="192" t="s">
        <v>140</v>
      </c>
      <c r="G57" s="192" t="s">
        <v>141</v>
      </c>
      <c r="H57" s="192" t="s">
        <v>142</v>
      </c>
      <c r="I57" s="192" t="s">
        <v>143</v>
      </c>
      <c r="J57" s="192" t="s">
        <v>144</v>
      </c>
      <c r="K57" s="192" t="s">
        <v>145</v>
      </c>
      <c r="L57" s="192" t="s">
        <v>146</v>
      </c>
      <c r="M57" s="192" t="s">
        <v>147</v>
      </c>
      <c r="N57" s="192" t="s">
        <v>148</v>
      </c>
      <c r="O57" t="str">
        <f t="shared" ref="O57" si="46">O56</f>
        <v>MATCH</v>
      </c>
      <c r="R57" t="s">
        <v>261</v>
      </c>
      <c r="S57" t="s">
        <v>262</v>
      </c>
    </row>
    <row r="58" spans="1:19" x14ac:dyDescent="0.25">
      <c r="A58" s="193" t="s">
        <v>161</v>
      </c>
      <c r="B58" s="97">
        <v>0</v>
      </c>
      <c r="C58" s="97">
        <v>0</v>
      </c>
      <c r="D58" s="97">
        <v>0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7">
        <v>400</v>
      </c>
      <c r="K58" s="97">
        <v>400</v>
      </c>
      <c r="L58" s="97">
        <v>400</v>
      </c>
      <c r="M58" s="97">
        <v>400</v>
      </c>
      <c r="N58" s="97">
        <v>400</v>
      </c>
      <c r="O58" t="str">
        <f t="shared" ref="O58" si="47">O56</f>
        <v>MATCH</v>
      </c>
      <c r="R58" t="s">
        <v>263</v>
      </c>
      <c r="S58" t="s">
        <v>264</v>
      </c>
    </row>
    <row r="59" spans="1:19" x14ac:dyDescent="0.25">
      <c r="A59" s="193" t="s">
        <v>164</v>
      </c>
      <c r="B59" s="97">
        <v>0</v>
      </c>
      <c r="C59" s="97">
        <v>0</v>
      </c>
      <c r="D59" s="97">
        <v>0</v>
      </c>
      <c r="E59" s="97">
        <v>0</v>
      </c>
      <c r="F59" s="97">
        <v>4000</v>
      </c>
      <c r="G59" s="97">
        <v>1400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t="str">
        <f t="shared" ref="O59" si="48">O56</f>
        <v>MATCH</v>
      </c>
      <c r="R59" t="s">
        <v>265</v>
      </c>
      <c r="S59" t="s">
        <v>266</v>
      </c>
    </row>
    <row r="60" spans="1:19" x14ac:dyDescent="0.25">
      <c r="A60" s="188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t="str">
        <f t="shared" ref="O60" si="49">O56</f>
        <v>MATCH</v>
      </c>
      <c r="R60" t="s">
        <v>267</v>
      </c>
      <c r="S60" t="s">
        <v>268</v>
      </c>
    </row>
    <row r="61" spans="1:19" x14ac:dyDescent="0.25">
      <c r="A61" s="191" t="str">
        <f>'[1]Run Rate'!A15</f>
        <v>POL12876</v>
      </c>
      <c r="B61" s="191" t="str">
        <f>'[1]Run Rate'!B15</f>
        <v>Polleo 1st Bar 60g Chocolate Brownie</v>
      </c>
      <c r="C61" s="191" t="str">
        <f>'[1]Run Rate'!C15</f>
        <v>RTD &amp; SNACKS</v>
      </c>
      <c r="D61" s="191" t="str">
        <f>'[1]Run Rate'!D15</f>
        <v>01 GOLD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t="str">
        <f t="shared" ref="O61" si="50">IF(AND(OR($B$1="ALL",$B$1=C61),OR($E$1="ALL",$E$1=D61),OR($B$2="ALL",$B$2=A61),OR($E$2="ALL",IFERROR(SEARCH($E$2,B61),0)&gt;0)),"MATCH","")</f>
        <v>MATCH</v>
      </c>
      <c r="R61" t="s">
        <v>269</v>
      </c>
      <c r="S61" t="s">
        <v>270</v>
      </c>
    </row>
    <row r="62" spans="1:19" x14ac:dyDescent="0.25">
      <c r="A62" s="192"/>
      <c r="B62" s="192" t="s">
        <v>156</v>
      </c>
      <c r="C62" s="192" t="s">
        <v>157</v>
      </c>
      <c r="D62" s="192" t="s">
        <v>158</v>
      </c>
      <c r="E62" s="192" t="s">
        <v>139</v>
      </c>
      <c r="F62" s="192" t="s">
        <v>140</v>
      </c>
      <c r="G62" s="192" t="s">
        <v>141</v>
      </c>
      <c r="H62" s="192" t="s">
        <v>142</v>
      </c>
      <c r="I62" s="192" t="s">
        <v>143</v>
      </c>
      <c r="J62" s="192" t="s">
        <v>144</v>
      </c>
      <c r="K62" s="192" t="s">
        <v>145</v>
      </c>
      <c r="L62" s="192" t="s">
        <v>146</v>
      </c>
      <c r="M62" s="192" t="s">
        <v>147</v>
      </c>
      <c r="N62" s="192" t="s">
        <v>148</v>
      </c>
      <c r="O62" t="str">
        <f t="shared" ref="O62" si="51">O61</f>
        <v>MATCH</v>
      </c>
      <c r="R62" t="s">
        <v>271</v>
      </c>
      <c r="S62" t="s">
        <v>272</v>
      </c>
    </row>
    <row r="63" spans="1:19" x14ac:dyDescent="0.25">
      <c r="A63" s="193" t="s">
        <v>161</v>
      </c>
      <c r="B63" s="97">
        <v>0</v>
      </c>
      <c r="C63" s="97">
        <v>0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t="str">
        <f t="shared" ref="O63" si="52">O61</f>
        <v>MATCH</v>
      </c>
      <c r="R63" t="s">
        <v>273</v>
      </c>
      <c r="S63" t="s">
        <v>274</v>
      </c>
    </row>
    <row r="64" spans="1:19" x14ac:dyDescent="0.25">
      <c r="A64" s="193" t="s">
        <v>164</v>
      </c>
      <c r="B64" s="97">
        <v>0</v>
      </c>
      <c r="C64" s="97">
        <v>0</v>
      </c>
      <c r="D64" s="97">
        <v>0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4000</v>
      </c>
      <c r="K64" s="97">
        <v>0</v>
      </c>
      <c r="L64" s="97">
        <v>0</v>
      </c>
      <c r="M64" s="97">
        <v>0</v>
      </c>
      <c r="N64" s="97">
        <v>0</v>
      </c>
      <c r="O64" t="str">
        <f t="shared" ref="O64" si="53">O61</f>
        <v>MATCH</v>
      </c>
      <c r="R64" t="s">
        <v>275</v>
      </c>
      <c r="S64" t="s">
        <v>276</v>
      </c>
    </row>
    <row r="65" spans="1:19" x14ac:dyDescent="0.25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t="str">
        <f t="shared" ref="O65" si="54">O61</f>
        <v>MATCH</v>
      </c>
      <c r="R65" t="s">
        <v>277</v>
      </c>
      <c r="S65" t="s">
        <v>278</v>
      </c>
    </row>
    <row r="66" spans="1:19" x14ac:dyDescent="0.25">
      <c r="A66" s="191" t="str">
        <f>'[1]Run Rate'!A16</f>
        <v>POL04469</v>
      </c>
      <c r="B66" s="191" t="str">
        <f>'[1]Run Rate'!B16</f>
        <v>Polleo Protein Brownie 75 g - Double Chocolate</v>
      </c>
      <c r="C66" s="191" t="str">
        <f>'[1]Run Rate'!C16</f>
        <v>RTD &amp; SNACKS</v>
      </c>
      <c r="D66" s="191" t="str">
        <f>'[1]Run Rate'!D16</f>
        <v>01 GOLD</v>
      </c>
      <c r="E66" s="97"/>
      <c r="F66" s="97"/>
      <c r="G66" s="97"/>
      <c r="H66" s="97"/>
      <c r="I66" s="97"/>
      <c r="J66" s="97"/>
      <c r="K66" s="97"/>
      <c r="L66" s="97"/>
      <c r="M66" s="97"/>
      <c r="N66" s="97"/>
      <c r="O66" t="str">
        <f t="shared" ref="O66" si="55">IF(AND(OR($B$1="ALL",$B$1=C66),OR($E$1="ALL",$E$1=D66),OR($B$2="ALL",$B$2=A66),OR($E$2="ALL",IFERROR(SEARCH($E$2,B66),0)&gt;0)),"MATCH","")</f>
        <v>MATCH</v>
      </c>
      <c r="R66" t="s">
        <v>279</v>
      </c>
      <c r="S66" t="s">
        <v>280</v>
      </c>
    </row>
    <row r="67" spans="1:19" x14ac:dyDescent="0.25">
      <c r="A67" s="192"/>
      <c r="B67" s="192" t="s">
        <v>156</v>
      </c>
      <c r="C67" s="192" t="s">
        <v>157</v>
      </c>
      <c r="D67" s="192" t="s">
        <v>158</v>
      </c>
      <c r="E67" s="192" t="s">
        <v>139</v>
      </c>
      <c r="F67" s="192" t="s">
        <v>140</v>
      </c>
      <c r="G67" s="192" t="s">
        <v>141</v>
      </c>
      <c r="H67" s="192" t="s">
        <v>142</v>
      </c>
      <c r="I67" s="192" t="s">
        <v>143</v>
      </c>
      <c r="J67" s="192" t="s">
        <v>144</v>
      </c>
      <c r="K67" s="192" t="s">
        <v>145</v>
      </c>
      <c r="L67" s="192" t="s">
        <v>146</v>
      </c>
      <c r="M67" s="192" t="s">
        <v>147</v>
      </c>
      <c r="N67" s="192" t="s">
        <v>148</v>
      </c>
      <c r="O67" t="str">
        <f t="shared" ref="O67" si="56">O66</f>
        <v>MATCH</v>
      </c>
      <c r="R67" t="s">
        <v>281</v>
      </c>
      <c r="S67" t="s">
        <v>282</v>
      </c>
    </row>
    <row r="68" spans="1:19" x14ac:dyDescent="0.25">
      <c r="A68" s="193" t="s">
        <v>161</v>
      </c>
      <c r="B68" s="97">
        <v>0</v>
      </c>
      <c r="C68" s="97">
        <v>0</v>
      </c>
      <c r="D68" s="97">
        <v>0</v>
      </c>
      <c r="E68" s="97">
        <v>0</v>
      </c>
      <c r="F68" s="97">
        <v>0</v>
      </c>
      <c r="G68" s="97">
        <v>0</v>
      </c>
      <c r="H68" s="97">
        <v>0</v>
      </c>
      <c r="I68" s="97">
        <v>0</v>
      </c>
      <c r="J68" s="97">
        <v>96</v>
      </c>
      <c r="K68" s="97">
        <v>96</v>
      </c>
      <c r="L68" s="97">
        <v>96</v>
      </c>
      <c r="M68" s="97">
        <v>96</v>
      </c>
      <c r="N68" s="97">
        <v>96</v>
      </c>
      <c r="O68" t="str">
        <f t="shared" ref="O68" si="57">O66</f>
        <v>MATCH</v>
      </c>
      <c r="R68" t="s">
        <v>283</v>
      </c>
      <c r="S68" t="s">
        <v>284</v>
      </c>
    </row>
    <row r="69" spans="1:19" x14ac:dyDescent="0.25">
      <c r="A69" s="193" t="s">
        <v>164</v>
      </c>
      <c r="B69" s="97">
        <v>0</v>
      </c>
      <c r="C69" s="97">
        <v>0</v>
      </c>
      <c r="D69" s="97">
        <v>0</v>
      </c>
      <c r="E69" s="97">
        <v>5144</v>
      </c>
      <c r="F69" s="97">
        <v>2708</v>
      </c>
      <c r="G69" s="97">
        <v>936</v>
      </c>
      <c r="H69" s="97">
        <v>0</v>
      </c>
      <c r="I69" s="97">
        <v>0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t="str">
        <f t="shared" ref="O69" si="58">O66</f>
        <v>MATCH</v>
      </c>
      <c r="R69" t="s">
        <v>285</v>
      </c>
      <c r="S69" t="s">
        <v>286</v>
      </c>
    </row>
    <row r="70" spans="1:19" x14ac:dyDescent="0.25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t="str">
        <f t="shared" ref="O70" si="59">O66</f>
        <v>MATCH</v>
      </c>
      <c r="R70" t="s">
        <v>287</v>
      </c>
      <c r="S70" t="s">
        <v>288</v>
      </c>
    </row>
    <row r="71" spans="1:19" x14ac:dyDescent="0.25">
      <c r="A71" s="191" t="str">
        <f>'[1]Run Rate'!A17</f>
        <v>POL12837</v>
      </c>
      <c r="B71" s="191" t="str">
        <f>'[1]Run Rate'!B17</f>
        <v>Polleo &amp; AP Cre-Amino 300 g Orange</v>
      </c>
      <c r="C71" s="191" t="str">
        <f>'[1]Run Rate'!C17</f>
        <v>SPORTSKA PREHRANA</v>
      </c>
      <c r="D71" s="191" t="str">
        <f>'[1]Run Rate'!D17</f>
        <v>01 GOLD</v>
      </c>
      <c r="E71" s="97"/>
      <c r="F71" s="97"/>
      <c r="G71" s="97"/>
      <c r="H71" s="97"/>
      <c r="I71" s="97"/>
      <c r="J71" s="97"/>
      <c r="K71" s="97"/>
      <c r="L71" s="97"/>
      <c r="M71" s="97"/>
      <c r="N71" s="97"/>
      <c r="O71" t="str">
        <f t="shared" ref="O71" si="60">IF(AND(OR($B$1="ALL",$B$1=C71),OR($E$1="ALL",$E$1=D71),OR($B$2="ALL",$B$2=A71),OR($E$2="ALL",IFERROR(SEARCH($E$2,B71),0)&gt;0)),"MATCH","")</f>
        <v>MATCH</v>
      </c>
      <c r="R71" t="s">
        <v>289</v>
      </c>
      <c r="S71" t="s">
        <v>290</v>
      </c>
    </row>
    <row r="72" spans="1:19" x14ac:dyDescent="0.25">
      <c r="A72" s="192"/>
      <c r="B72" s="192" t="s">
        <v>156</v>
      </c>
      <c r="C72" s="192" t="s">
        <v>157</v>
      </c>
      <c r="D72" s="192" t="s">
        <v>158</v>
      </c>
      <c r="E72" s="192" t="s">
        <v>139</v>
      </c>
      <c r="F72" s="192" t="s">
        <v>140</v>
      </c>
      <c r="G72" s="192" t="s">
        <v>141</v>
      </c>
      <c r="H72" s="192" t="s">
        <v>142</v>
      </c>
      <c r="I72" s="192" t="s">
        <v>143</v>
      </c>
      <c r="J72" s="192" t="s">
        <v>144</v>
      </c>
      <c r="K72" s="192" t="s">
        <v>145</v>
      </c>
      <c r="L72" s="192" t="s">
        <v>146</v>
      </c>
      <c r="M72" s="192" t="s">
        <v>147</v>
      </c>
      <c r="N72" s="192" t="s">
        <v>148</v>
      </c>
      <c r="O72" t="str">
        <f t="shared" ref="O72" si="61">O71</f>
        <v>MATCH</v>
      </c>
      <c r="R72" t="s">
        <v>291</v>
      </c>
      <c r="S72" t="s">
        <v>292</v>
      </c>
    </row>
    <row r="73" spans="1:19" x14ac:dyDescent="0.25">
      <c r="A73" s="193" t="s">
        <v>161</v>
      </c>
      <c r="B73" s="97">
        <v>0</v>
      </c>
      <c r="C73" s="97">
        <v>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7">
        <v>0</v>
      </c>
      <c r="N73" s="97">
        <v>0</v>
      </c>
      <c r="O73" t="str">
        <f t="shared" ref="O73" si="62">O71</f>
        <v>MATCH</v>
      </c>
      <c r="R73" t="s">
        <v>293</v>
      </c>
      <c r="S73" t="s">
        <v>294</v>
      </c>
    </row>
    <row r="74" spans="1:19" x14ac:dyDescent="0.25">
      <c r="A74" s="193" t="s">
        <v>164</v>
      </c>
      <c r="B74" s="97">
        <v>0</v>
      </c>
      <c r="C74" s="97">
        <v>0</v>
      </c>
      <c r="D74" s="97">
        <v>0</v>
      </c>
      <c r="E74" s="97">
        <v>0</v>
      </c>
      <c r="F74" s="97">
        <v>56</v>
      </c>
      <c r="G74" s="97">
        <v>16</v>
      </c>
      <c r="H74" s="97"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t="str">
        <f t="shared" ref="O74" si="63">O71</f>
        <v>MATCH</v>
      </c>
      <c r="R74" t="s">
        <v>295</v>
      </c>
      <c r="S74" t="s">
        <v>296</v>
      </c>
    </row>
    <row r="75" spans="1:19" x14ac:dyDescent="0.25">
      <c r="A75" s="188"/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t="str">
        <f t="shared" ref="O75" si="64">O71</f>
        <v>MATCH</v>
      </c>
      <c r="R75" t="s">
        <v>297</v>
      </c>
      <c r="S75" t="s">
        <v>298</v>
      </c>
    </row>
    <row r="76" spans="1:19" x14ac:dyDescent="0.25">
      <c r="A76" s="191" t="str">
        <f>'[1]Run Rate'!A18</f>
        <v>POL09746</v>
      </c>
      <c r="B76" s="191" t="str">
        <f>'[1]Run Rate'!B18</f>
        <v>Polleo 1st Whey 2,27kg Swiss Chocolate Supreme</v>
      </c>
      <c r="C76" s="191" t="str">
        <f>'[1]Run Rate'!C18</f>
        <v>PROTEINI</v>
      </c>
      <c r="D76" s="191" t="str">
        <f>'[1]Run Rate'!D18</f>
        <v>01 GOLD</v>
      </c>
      <c r="E76" s="97"/>
      <c r="F76" s="97"/>
      <c r="G76" s="97"/>
      <c r="H76" s="97"/>
      <c r="I76" s="97"/>
      <c r="J76" s="97"/>
      <c r="K76" s="97"/>
      <c r="L76" s="97"/>
      <c r="M76" s="97"/>
      <c r="N76" s="97"/>
      <c r="O76" t="str">
        <f t="shared" ref="O76" si="65">IF(AND(OR($B$1="ALL",$B$1=C76),OR($E$1="ALL",$E$1=D76),OR($B$2="ALL",$B$2=A76),OR($E$2="ALL",IFERROR(SEARCH($E$2,B76),0)&gt;0)),"MATCH","")</f>
        <v>MATCH</v>
      </c>
      <c r="R76" t="s">
        <v>299</v>
      </c>
      <c r="S76" t="s">
        <v>300</v>
      </c>
    </row>
    <row r="77" spans="1:19" x14ac:dyDescent="0.25">
      <c r="A77" s="192"/>
      <c r="B77" s="192" t="s">
        <v>156</v>
      </c>
      <c r="C77" s="192" t="s">
        <v>157</v>
      </c>
      <c r="D77" s="192" t="s">
        <v>158</v>
      </c>
      <c r="E77" s="192" t="s">
        <v>139</v>
      </c>
      <c r="F77" s="192" t="s">
        <v>140</v>
      </c>
      <c r="G77" s="192" t="s">
        <v>141</v>
      </c>
      <c r="H77" s="192" t="s">
        <v>142</v>
      </c>
      <c r="I77" s="192" t="s">
        <v>143</v>
      </c>
      <c r="J77" s="192" t="s">
        <v>144</v>
      </c>
      <c r="K77" s="192" t="s">
        <v>145</v>
      </c>
      <c r="L77" s="192" t="s">
        <v>146</v>
      </c>
      <c r="M77" s="192" t="s">
        <v>147</v>
      </c>
      <c r="N77" s="192" t="s">
        <v>148</v>
      </c>
      <c r="O77" t="str">
        <f t="shared" ref="O77" si="66">O76</f>
        <v>MATCH</v>
      </c>
      <c r="R77" t="s">
        <v>301</v>
      </c>
      <c r="S77" t="s">
        <v>302</v>
      </c>
    </row>
    <row r="78" spans="1:19" x14ac:dyDescent="0.25">
      <c r="A78" s="193" t="s">
        <v>161</v>
      </c>
      <c r="B78" s="97">
        <v>0</v>
      </c>
      <c r="C78" s="97">
        <v>0</v>
      </c>
      <c r="D78" s="97">
        <v>0</v>
      </c>
      <c r="E78" s="97">
        <v>0</v>
      </c>
      <c r="F78" s="97">
        <v>0</v>
      </c>
      <c r="G78" s="97">
        <v>0</v>
      </c>
      <c r="H78" s="97"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t="str">
        <f t="shared" ref="O78" si="67">O76</f>
        <v>MATCH</v>
      </c>
      <c r="R78" t="s">
        <v>303</v>
      </c>
      <c r="S78" t="s">
        <v>304</v>
      </c>
    </row>
    <row r="79" spans="1:19" x14ac:dyDescent="0.25">
      <c r="A79" s="193" t="s">
        <v>164</v>
      </c>
      <c r="B79" s="97">
        <v>0</v>
      </c>
      <c r="C79" s="97">
        <v>0</v>
      </c>
      <c r="D79" s="97">
        <v>0</v>
      </c>
      <c r="E79" s="97">
        <v>0</v>
      </c>
      <c r="F79" s="97">
        <v>0</v>
      </c>
      <c r="G79" s="97">
        <v>0</v>
      </c>
      <c r="H79" s="97">
        <v>0</v>
      </c>
      <c r="I79" s="97">
        <v>0</v>
      </c>
      <c r="J79" s="97">
        <v>0</v>
      </c>
      <c r="K79" s="97">
        <v>0</v>
      </c>
      <c r="L79" s="97">
        <v>0</v>
      </c>
      <c r="M79" s="97">
        <v>0</v>
      </c>
      <c r="N79" s="97">
        <v>0</v>
      </c>
      <c r="O79" t="str">
        <f t="shared" ref="O79" si="68">O76</f>
        <v>MATCH</v>
      </c>
      <c r="R79" t="s">
        <v>305</v>
      </c>
      <c r="S79" t="s">
        <v>306</v>
      </c>
    </row>
    <row r="80" spans="1:19" x14ac:dyDescent="0.25">
      <c r="A80" s="188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t="str">
        <f t="shared" ref="O80" si="69">O76</f>
        <v>MATCH</v>
      </c>
      <c r="R80" t="s">
        <v>307</v>
      </c>
      <c r="S80" t="s">
        <v>308</v>
      </c>
    </row>
    <row r="81" spans="1:19" x14ac:dyDescent="0.25">
      <c r="A81" s="191" t="str">
        <f>'[1]Run Rate'!A19</f>
        <v>POL12836</v>
      </c>
      <c r="B81" s="191" t="str">
        <f>'[1]Run Rate'!B19</f>
        <v>Polleo &amp; AP Cre-Amino 300 g Cola-Lemon</v>
      </c>
      <c r="C81" s="191" t="str">
        <f>'[1]Run Rate'!C19</f>
        <v>SPORTSKA PREHRANA</v>
      </c>
      <c r="D81" s="191" t="str">
        <f>'[1]Run Rate'!D19</f>
        <v>01 GOLD</v>
      </c>
      <c r="E81" s="97"/>
      <c r="F81" s="97"/>
      <c r="G81" s="97"/>
      <c r="H81" s="97"/>
      <c r="I81" s="97"/>
      <c r="J81" s="97"/>
      <c r="K81" s="97"/>
      <c r="L81" s="97"/>
      <c r="M81" s="97"/>
      <c r="N81" s="97"/>
      <c r="O81" t="str">
        <f t="shared" ref="O81" si="70">IF(AND(OR($B$1="ALL",$B$1=C81),OR($E$1="ALL",$E$1=D81),OR($B$2="ALL",$B$2=A81),OR($E$2="ALL",IFERROR(SEARCH($E$2,B81),0)&gt;0)),"MATCH","")</f>
        <v>MATCH</v>
      </c>
      <c r="R81" t="s">
        <v>309</v>
      </c>
      <c r="S81" t="s">
        <v>310</v>
      </c>
    </row>
    <row r="82" spans="1:19" x14ac:dyDescent="0.25">
      <c r="A82" s="192"/>
      <c r="B82" s="192" t="s">
        <v>156</v>
      </c>
      <c r="C82" s="192" t="s">
        <v>157</v>
      </c>
      <c r="D82" s="192" t="s">
        <v>158</v>
      </c>
      <c r="E82" s="192" t="s">
        <v>139</v>
      </c>
      <c r="F82" s="192" t="s">
        <v>140</v>
      </c>
      <c r="G82" s="192" t="s">
        <v>141</v>
      </c>
      <c r="H82" s="192" t="s">
        <v>142</v>
      </c>
      <c r="I82" s="192" t="s">
        <v>143</v>
      </c>
      <c r="J82" s="192" t="s">
        <v>144</v>
      </c>
      <c r="K82" s="192" t="s">
        <v>145</v>
      </c>
      <c r="L82" s="192" t="s">
        <v>146</v>
      </c>
      <c r="M82" s="192" t="s">
        <v>147</v>
      </c>
      <c r="N82" s="192" t="s">
        <v>148</v>
      </c>
      <c r="O82" t="str">
        <f t="shared" ref="O82" si="71">O81</f>
        <v>MATCH</v>
      </c>
      <c r="R82" t="s">
        <v>311</v>
      </c>
      <c r="S82" t="s">
        <v>312</v>
      </c>
    </row>
    <row r="83" spans="1:19" x14ac:dyDescent="0.25">
      <c r="A83" s="193" t="s">
        <v>161</v>
      </c>
      <c r="B83" s="97">
        <v>0</v>
      </c>
      <c r="C83" s="97">
        <v>0</v>
      </c>
      <c r="D83" s="97">
        <v>0</v>
      </c>
      <c r="E83" s="97">
        <v>0</v>
      </c>
      <c r="F83" s="97">
        <v>0</v>
      </c>
      <c r="G83" s="97">
        <v>0</v>
      </c>
      <c r="H83" s="97">
        <v>0</v>
      </c>
      <c r="I83" s="97">
        <v>0</v>
      </c>
      <c r="J83" s="97">
        <v>16</v>
      </c>
      <c r="K83" s="97">
        <v>16</v>
      </c>
      <c r="L83" s="97">
        <v>16</v>
      </c>
      <c r="M83" s="97">
        <v>16</v>
      </c>
      <c r="N83" s="97">
        <v>16</v>
      </c>
      <c r="O83" t="str">
        <f t="shared" ref="O83" si="72">O81</f>
        <v>MATCH</v>
      </c>
      <c r="R83" t="s">
        <v>313</v>
      </c>
      <c r="S83" t="s">
        <v>314</v>
      </c>
    </row>
    <row r="84" spans="1:19" x14ac:dyDescent="0.25">
      <c r="A84" s="193" t="s">
        <v>164</v>
      </c>
      <c r="B84" s="97">
        <v>0</v>
      </c>
      <c r="C84" s="97">
        <v>0</v>
      </c>
      <c r="D84" s="97">
        <v>0</v>
      </c>
      <c r="E84" s="97">
        <v>0</v>
      </c>
      <c r="F84" s="97">
        <v>136</v>
      </c>
      <c r="G84" s="97">
        <v>48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t="str">
        <f t="shared" ref="O84" si="73">O81</f>
        <v>MATCH</v>
      </c>
      <c r="R84" t="s">
        <v>315</v>
      </c>
      <c r="S84" t="s">
        <v>316</v>
      </c>
    </row>
    <row r="85" spans="1:19" x14ac:dyDescent="0.25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t="str">
        <f t="shared" ref="O85" si="74">O81</f>
        <v>MATCH</v>
      </c>
      <c r="R85" t="s">
        <v>317</v>
      </c>
      <c r="S85" t="s">
        <v>318</v>
      </c>
    </row>
    <row r="86" spans="1:19" x14ac:dyDescent="0.25">
      <c r="A86" s="191" t="str">
        <f>'[1]Run Rate'!A20</f>
        <v>POL09852</v>
      </c>
      <c r="B86" s="191" t="str">
        <f>'[1]Run Rate'!B20</f>
        <v>Polleo KSM-66® Gold Ashwagandha 60 caps</v>
      </c>
      <c r="C86" s="191" t="str">
        <f>'[1]Run Rate'!C20</f>
        <v>BIO I SUPERFOODS</v>
      </c>
      <c r="D86" s="191" t="str">
        <f>'[1]Run Rate'!D20</f>
        <v>01 GOLD</v>
      </c>
      <c r="E86" s="97"/>
      <c r="F86" s="97"/>
      <c r="G86" s="97"/>
      <c r="H86" s="97"/>
      <c r="I86" s="97"/>
      <c r="J86" s="97"/>
      <c r="K86" s="97"/>
      <c r="L86" s="97"/>
      <c r="M86" s="97"/>
      <c r="N86" s="97"/>
      <c r="O86" t="str">
        <f t="shared" ref="O86" si="75">IF(AND(OR($B$1="ALL",$B$1=C86),OR($E$1="ALL",$E$1=D86),OR($B$2="ALL",$B$2=A86),OR($E$2="ALL",IFERROR(SEARCH($E$2,B86),0)&gt;0)),"MATCH","")</f>
        <v>MATCH</v>
      </c>
      <c r="R86" t="s">
        <v>319</v>
      </c>
      <c r="S86" t="s">
        <v>320</v>
      </c>
    </row>
    <row r="87" spans="1:19" x14ac:dyDescent="0.25">
      <c r="A87" s="192"/>
      <c r="B87" s="192" t="s">
        <v>156</v>
      </c>
      <c r="C87" s="192" t="s">
        <v>157</v>
      </c>
      <c r="D87" s="192" t="s">
        <v>158</v>
      </c>
      <c r="E87" s="192" t="s">
        <v>139</v>
      </c>
      <c r="F87" s="192" t="s">
        <v>140</v>
      </c>
      <c r="G87" s="192" t="s">
        <v>141</v>
      </c>
      <c r="H87" s="192" t="s">
        <v>142</v>
      </c>
      <c r="I87" s="192" t="s">
        <v>143</v>
      </c>
      <c r="J87" s="192" t="s">
        <v>144</v>
      </c>
      <c r="K87" s="192" t="s">
        <v>145</v>
      </c>
      <c r="L87" s="192" t="s">
        <v>146</v>
      </c>
      <c r="M87" s="192" t="s">
        <v>147</v>
      </c>
      <c r="N87" s="192" t="s">
        <v>148</v>
      </c>
      <c r="O87" t="str">
        <f t="shared" ref="O87" si="76">O86</f>
        <v>MATCH</v>
      </c>
      <c r="R87" t="s">
        <v>311</v>
      </c>
      <c r="S87" t="s">
        <v>312</v>
      </c>
    </row>
    <row r="88" spans="1:19" x14ac:dyDescent="0.25">
      <c r="A88" s="193" t="s">
        <v>161</v>
      </c>
      <c r="B88" s="97">
        <v>0</v>
      </c>
      <c r="C88" s="97">
        <v>0</v>
      </c>
      <c r="D88" s="97">
        <v>0</v>
      </c>
      <c r="E88" s="97">
        <v>0</v>
      </c>
      <c r="F88" s="97">
        <v>0</v>
      </c>
      <c r="G88" s="97">
        <v>0</v>
      </c>
      <c r="H88" s="97">
        <v>0</v>
      </c>
      <c r="I88" s="97">
        <v>0</v>
      </c>
      <c r="J88" s="97">
        <v>0</v>
      </c>
      <c r="K88" s="97">
        <v>0</v>
      </c>
      <c r="L88" s="97">
        <v>0</v>
      </c>
      <c r="M88" s="97">
        <v>0</v>
      </c>
      <c r="N88" s="97">
        <v>0</v>
      </c>
      <c r="O88" t="str">
        <f t="shared" ref="O88" si="77">O86</f>
        <v>MATCH</v>
      </c>
      <c r="R88" t="s">
        <v>321</v>
      </c>
      <c r="S88" t="s">
        <v>322</v>
      </c>
    </row>
    <row r="89" spans="1:19" x14ac:dyDescent="0.25">
      <c r="A89" s="193" t="s">
        <v>164</v>
      </c>
      <c r="B89" s="97">
        <v>0</v>
      </c>
      <c r="C89" s="97">
        <v>0</v>
      </c>
      <c r="D89" s="97">
        <v>0</v>
      </c>
      <c r="E89" s="97">
        <v>0</v>
      </c>
      <c r="F89" s="97">
        <v>0</v>
      </c>
      <c r="G89" s="97">
        <v>0</v>
      </c>
      <c r="H89" s="97">
        <v>0</v>
      </c>
      <c r="I89" s="97">
        <v>0</v>
      </c>
      <c r="J89" s="97">
        <v>0</v>
      </c>
      <c r="K89" s="97">
        <v>0</v>
      </c>
      <c r="L89" s="97">
        <v>0</v>
      </c>
      <c r="M89" s="97">
        <v>0</v>
      </c>
      <c r="N89" s="97">
        <v>0</v>
      </c>
      <c r="O89" t="str">
        <f t="shared" ref="O89" si="78">O86</f>
        <v>MATCH</v>
      </c>
      <c r="R89" t="s">
        <v>323</v>
      </c>
      <c r="S89" t="s">
        <v>324</v>
      </c>
    </row>
    <row r="90" spans="1:19" x14ac:dyDescent="0.25">
      <c r="A90" s="188"/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t="str">
        <f t="shared" ref="O90" si="79">O86</f>
        <v>MATCH</v>
      </c>
      <c r="R90" t="s">
        <v>325</v>
      </c>
      <c r="S90" t="s">
        <v>326</v>
      </c>
    </row>
    <row r="91" spans="1:19" x14ac:dyDescent="0.25">
      <c r="A91" s="191" t="str">
        <f>'[1]Run Rate'!A21</f>
        <v>POL09875</v>
      </c>
      <c r="B91" s="191" t="str">
        <f>'[1]Run Rate'!B21</f>
        <v>Polleo Magnesium Citrate 90 caps</v>
      </c>
      <c r="C91" s="191" t="str">
        <f>'[1]Run Rate'!C21</f>
        <v>SPORTSKA PREHRANA</v>
      </c>
      <c r="D91" s="191" t="str">
        <f>'[1]Run Rate'!D21</f>
        <v>01 GOLD</v>
      </c>
      <c r="E91" s="97"/>
      <c r="F91" s="97"/>
      <c r="G91" s="97"/>
      <c r="H91" s="97"/>
      <c r="I91" s="97"/>
      <c r="J91" s="97"/>
      <c r="K91" s="97"/>
      <c r="L91" s="97"/>
      <c r="M91" s="97"/>
      <c r="N91" s="97"/>
      <c r="O91" t="str">
        <f t="shared" ref="O91" si="80">IF(AND(OR($B$1="ALL",$B$1=C91),OR($E$1="ALL",$E$1=D91),OR($B$2="ALL",$B$2=A91),OR($E$2="ALL",IFERROR(SEARCH($E$2,B91),0)&gt;0)),"MATCH","")</f>
        <v>MATCH</v>
      </c>
      <c r="R91" t="s">
        <v>327</v>
      </c>
      <c r="S91" t="s">
        <v>328</v>
      </c>
    </row>
    <row r="92" spans="1:19" x14ac:dyDescent="0.25">
      <c r="A92" s="192"/>
      <c r="B92" s="192" t="s">
        <v>156</v>
      </c>
      <c r="C92" s="192" t="s">
        <v>157</v>
      </c>
      <c r="D92" s="192" t="s">
        <v>158</v>
      </c>
      <c r="E92" s="192" t="s">
        <v>139</v>
      </c>
      <c r="F92" s="192" t="s">
        <v>140</v>
      </c>
      <c r="G92" s="192" t="s">
        <v>141</v>
      </c>
      <c r="H92" s="192" t="s">
        <v>142</v>
      </c>
      <c r="I92" s="192" t="s">
        <v>143</v>
      </c>
      <c r="J92" s="192" t="s">
        <v>144</v>
      </c>
      <c r="K92" s="192" t="s">
        <v>145</v>
      </c>
      <c r="L92" s="192" t="s">
        <v>146</v>
      </c>
      <c r="M92" s="192" t="s">
        <v>147</v>
      </c>
      <c r="N92" s="192" t="s">
        <v>148</v>
      </c>
      <c r="O92" t="str">
        <f t="shared" ref="O92" si="81">O91</f>
        <v>MATCH</v>
      </c>
      <c r="R92" t="s">
        <v>329</v>
      </c>
      <c r="S92" t="s">
        <v>330</v>
      </c>
    </row>
    <row r="93" spans="1:19" x14ac:dyDescent="0.25">
      <c r="A93" s="193" t="s">
        <v>161</v>
      </c>
      <c r="B93" s="97">
        <v>0</v>
      </c>
      <c r="C93" s="97">
        <v>0</v>
      </c>
      <c r="D93" s="97">
        <v>0</v>
      </c>
      <c r="E93" s="97">
        <v>0</v>
      </c>
      <c r="F93" s="97">
        <v>0</v>
      </c>
      <c r="G93" s="97">
        <v>0</v>
      </c>
      <c r="H93" s="97">
        <v>0</v>
      </c>
      <c r="I93" s="97">
        <v>0</v>
      </c>
      <c r="J93" s="97">
        <v>0</v>
      </c>
      <c r="K93" s="97">
        <v>0</v>
      </c>
      <c r="L93" s="97">
        <v>0</v>
      </c>
      <c r="M93" s="97">
        <v>0</v>
      </c>
      <c r="N93" s="97">
        <v>0</v>
      </c>
      <c r="O93" t="str">
        <f t="shared" ref="O93" si="82">O91</f>
        <v>MATCH</v>
      </c>
      <c r="R93" t="s">
        <v>331</v>
      </c>
      <c r="S93" t="s">
        <v>332</v>
      </c>
    </row>
    <row r="94" spans="1:19" x14ac:dyDescent="0.25">
      <c r="A94" s="193" t="s">
        <v>164</v>
      </c>
      <c r="B94" s="97">
        <v>0</v>
      </c>
      <c r="C94" s="97">
        <v>0</v>
      </c>
      <c r="D94" s="97">
        <v>0</v>
      </c>
      <c r="E94" s="97">
        <v>0</v>
      </c>
      <c r="F94" s="97">
        <v>0</v>
      </c>
      <c r="G94" s="97">
        <v>0</v>
      </c>
      <c r="H94" s="97">
        <v>0</v>
      </c>
      <c r="I94" s="97">
        <v>0</v>
      </c>
      <c r="J94" s="97">
        <v>0</v>
      </c>
      <c r="K94" s="97">
        <v>0</v>
      </c>
      <c r="L94" s="97">
        <v>0</v>
      </c>
      <c r="M94" s="97">
        <v>0</v>
      </c>
      <c r="N94" s="97">
        <v>0</v>
      </c>
      <c r="O94" t="str">
        <f t="shared" ref="O94" si="83">O91</f>
        <v>MATCH</v>
      </c>
      <c r="R94" t="s">
        <v>333</v>
      </c>
      <c r="S94" t="s">
        <v>334</v>
      </c>
    </row>
    <row r="95" spans="1:19" x14ac:dyDescent="0.25">
      <c r="A95" s="188"/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t="str">
        <f t="shared" ref="O95" si="84">O91</f>
        <v>MATCH</v>
      </c>
      <c r="R95" t="s">
        <v>335</v>
      </c>
      <c r="S95" t="s">
        <v>336</v>
      </c>
    </row>
    <row r="96" spans="1:19" x14ac:dyDescent="0.25">
      <c r="A96" s="191" t="str">
        <f>'[1]Run Rate'!A22</f>
        <v>POL09747</v>
      </c>
      <c r="B96" s="191" t="str">
        <f>'[1]Run Rate'!B22</f>
        <v>Polleo 1st Whey 2,27kg Vanilla Madagascar</v>
      </c>
      <c r="C96" s="191" t="str">
        <f>'[1]Run Rate'!C22</f>
        <v>PROTEINI</v>
      </c>
      <c r="D96" s="191" t="str">
        <f>'[1]Run Rate'!D22</f>
        <v>01 GOLD</v>
      </c>
      <c r="E96" s="97"/>
      <c r="F96" s="97"/>
      <c r="G96" s="97"/>
      <c r="H96" s="97"/>
      <c r="I96" s="97"/>
      <c r="J96" s="97"/>
      <c r="K96" s="97"/>
      <c r="L96" s="97"/>
      <c r="M96" s="97"/>
      <c r="N96" s="97"/>
      <c r="O96" t="str">
        <f t="shared" ref="O96" si="85">IF(AND(OR($B$1="ALL",$B$1=C96),OR($E$1="ALL",$E$1=D96),OR($B$2="ALL",$B$2=A96),OR($E$2="ALL",IFERROR(SEARCH($E$2,B96),0)&gt;0)),"MATCH","")</f>
        <v>MATCH</v>
      </c>
      <c r="R96" t="s">
        <v>337</v>
      </c>
      <c r="S96" t="s">
        <v>338</v>
      </c>
    </row>
    <row r="97" spans="1:19" x14ac:dyDescent="0.25">
      <c r="A97" s="192"/>
      <c r="B97" s="192" t="s">
        <v>156</v>
      </c>
      <c r="C97" s="192" t="s">
        <v>157</v>
      </c>
      <c r="D97" s="192" t="s">
        <v>158</v>
      </c>
      <c r="E97" s="192" t="s">
        <v>139</v>
      </c>
      <c r="F97" s="192" t="s">
        <v>140</v>
      </c>
      <c r="G97" s="192" t="s">
        <v>141</v>
      </c>
      <c r="H97" s="192" t="s">
        <v>142</v>
      </c>
      <c r="I97" s="192" t="s">
        <v>143</v>
      </c>
      <c r="J97" s="192" t="s">
        <v>144</v>
      </c>
      <c r="K97" s="192" t="s">
        <v>145</v>
      </c>
      <c r="L97" s="192" t="s">
        <v>146</v>
      </c>
      <c r="M97" s="192" t="s">
        <v>147</v>
      </c>
      <c r="N97" s="192" t="s">
        <v>148</v>
      </c>
      <c r="O97" t="str">
        <f t="shared" ref="O97" si="86">O96</f>
        <v>MATCH</v>
      </c>
      <c r="R97" t="s">
        <v>339</v>
      </c>
      <c r="S97" t="s">
        <v>340</v>
      </c>
    </row>
    <row r="98" spans="1:19" x14ac:dyDescent="0.25">
      <c r="A98" s="193" t="s">
        <v>161</v>
      </c>
      <c r="B98" s="97">
        <v>0</v>
      </c>
      <c r="C98" s="97">
        <v>0</v>
      </c>
      <c r="D98" s="97">
        <v>0</v>
      </c>
      <c r="E98" s="97">
        <v>0</v>
      </c>
      <c r="F98" s="97">
        <v>0</v>
      </c>
      <c r="G98" s="97">
        <v>0</v>
      </c>
      <c r="H98" s="97">
        <v>0</v>
      </c>
      <c r="I98" s="97">
        <v>0</v>
      </c>
      <c r="J98" s="97">
        <v>0</v>
      </c>
      <c r="K98" s="97">
        <v>0</v>
      </c>
      <c r="L98" s="97">
        <v>0</v>
      </c>
      <c r="M98" s="97">
        <v>0</v>
      </c>
      <c r="N98" s="97">
        <v>0</v>
      </c>
      <c r="O98" t="str">
        <f t="shared" ref="O98" si="87">O96</f>
        <v>MATCH</v>
      </c>
      <c r="R98" t="s">
        <v>341</v>
      </c>
      <c r="S98" t="s">
        <v>342</v>
      </c>
    </row>
    <row r="99" spans="1:19" x14ac:dyDescent="0.25">
      <c r="A99" s="193" t="s">
        <v>164</v>
      </c>
      <c r="B99" s="97">
        <v>0</v>
      </c>
      <c r="C99" s="97">
        <v>0</v>
      </c>
      <c r="D99" s="97">
        <v>0</v>
      </c>
      <c r="E99" s="97">
        <v>0</v>
      </c>
      <c r="F99" s="97">
        <v>0</v>
      </c>
      <c r="G99" s="97">
        <v>0</v>
      </c>
      <c r="H99" s="97">
        <v>0</v>
      </c>
      <c r="I99" s="97">
        <v>0</v>
      </c>
      <c r="J99" s="97">
        <v>0</v>
      </c>
      <c r="K99" s="97">
        <v>0</v>
      </c>
      <c r="L99" s="97">
        <v>0</v>
      </c>
      <c r="M99" s="97">
        <v>0</v>
      </c>
      <c r="N99" s="97">
        <v>0</v>
      </c>
      <c r="O99" t="str">
        <f t="shared" ref="O99" si="88">O96</f>
        <v>MATCH</v>
      </c>
      <c r="R99" t="s">
        <v>343</v>
      </c>
      <c r="S99" t="s">
        <v>344</v>
      </c>
    </row>
    <row r="100" spans="1:19" x14ac:dyDescent="0.25">
      <c r="A100" s="188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t="str">
        <f t="shared" ref="O100" si="89">O96</f>
        <v>MATCH</v>
      </c>
      <c r="R100" t="s">
        <v>345</v>
      </c>
      <c r="S100" t="s">
        <v>346</v>
      </c>
    </row>
    <row r="101" spans="1:19" x14ac:dyDescent="0.25">
      <c r="A101" s="191" t="str">
        <f>'[1]Run Rate'!A23</f>
        <v>POL04291</v>
      </c>
      <c r="B101" s="191" t="str">
        <f>'[1]Run Rate'!B23</f>
        <v>Polleo Xtreme 60% Protein Bar 75g Chocolate</v>
      </c>
      <c r="C101" s="191" t="str">
        <f>'[1]Run Rate'!C23</f>
        <v>RTD &amp; SNACKS</v>
      </c>
      <c r="D101" s="191" t="str">
        <f>'[1]Run Rate'!D23</f>
        <v>01 GOLD</v>
      </c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t="str">
        <f t="shared" ref="O101" si="90">IF(AND(OR($B$1="ALL",$B$1=C101),OR($E$1="ALL",$E$1=D101),OR($B$2="ALL",$B$2=A101),OR($E$2="ALL",IFERROR(SEARCH($E$2,B101),0)&gt;0)),"MATCH","")</f>
        <v>MATCH</v>
      </c>
      <c r="R101" t="s">
        <v>347</v>
      </c>
      <c r="S101" t="s">
        <v>348</v>
      </c>
    </row>
    <row r="102" spans="1:19" x14ac:dyDescent="0.25">
      <c r="A102" s="192"/>
      <c r="B102" s="192" t="s">
        <v>156</v>
      </c>
      <c r="C102" s="192" t="s">
        <v>157</v>
      </c>
      <c r="D102" s="192" t="s">
        <v>158</v>
      </c>
      <c r="E102" s="192" t="s">
        <v>139</v>
      </c>
      <c r="F102" s="192" t="s">
        <v>140</v>
      </c>
      <c r="G102" s="192" t="s">
        <v>141</v>
      </c>
      <c r="H102" s="192" t="s">
        <v>142</v>
      </c>
      <c r="I102" s="192" t="s">
        <v>143</v>
      </c>
      <c r="J102" s="192" t="s">
        <v>144</v>
      </c>
      <c r="K102" s="192" t="s">
        <v>145</v>
      </c>
      <c r="L102" s="192" t="s">
        <v>146</v>
      </c>
      <c r="M102" s="192" t="s">
        <v>147</v>
      </c>
      <c r="N102" s="192" t="s">
        <v>148</v>
      </c>
      <c r="O102" t="str">
        <f t="shared" ref="O102" si="91">O101</f>
        <v>MATCH</v>
      </c>
      <c r="R102" t="s">
        <v>349</v>
      </c>
      <c r="S102" t="s">
        <v>350</v>
      </c>
    </row>
    <row r="103" spans="1:19" x14ac:dyDescent="0.25">
      <c r="A103" s="193" t="s">
        <v>161</v>
      </c>
      <c r="B103" s="97">
        <v>0</v>
      </c>
      <c r="C103" s="97">
        <v>0</v>
      </c>
      <c r="D103" s="97">
        <v>0</v>
      </c>
      <c r="E103" s="97">
        <v>0</v>
      </c>
      <c r="F103" s="97">
        <v>0</v>
      </c>
      <c r="G103" s="97">
        <v>0</v>
      </c>
      <c r="H103" s="97">
        <v>0</v>
      </c>
      <c r="I103" s="97">
        <v>0</v>
      </c>
      <c r="J103" s="97">
        <v>0</v>
      </c>
      <c r="K103" s="97">
        <v>0</v>
      </c>
      <c r="L103" s="97">
        <v>0</v>
      </c>
      <c r="M103" s="97">
        <v>0</v>
      </c>
      <c r="N103" s="97">
        <v>0</v>
      </c>
      <c r="O103" t="str">
        <f t="shared" ref="O103" si="92">O101</f>
        <v>MATCH</v>
      </c>
      <c r="R103" t="s">
        <v>351</v>
      </c>
      <c r="S103" t="s">
        <v>352</v>
      </c>
    </row>
    <row r="104" spans="1:19" x14ac:dyDescent="0.25">
      <c r="A104" s="193" t="s">
        <v>164</v>
      </c>
      <c r="B104" s="97">
        <v>0</v>
      </c>
      <c r="C104" s="97">
        <v>0</v>
      </c>
      <c r="D104" s="97">
        <v>0</v>
      </c>
      <c r="E104" s="97">
        <v>0</v>
      </c>
      <c r="F104" s="97">
        <v>0</v>
      </c>
      <c r="G104" s="97">
        <v>0</v>
      </c>
      <c r="H104" s="97">
        <v>0</v>
      </c>
      <c r="I104" s="97">
        <v>0</v>
      </c>
      <c r="J104" s="97">
        <v>0</v>
      </c>
      <c r="K104" s="97">
        <v>0</v>
      </c>
      <c r="L104" s="97">
        <v>0</v>
      </c>
      <c r="M104" s="97">
        <v>0</v>
      </c>
      <c r="N104" s="97">
        <v>0</v>
      </c>
      <c r="O104" t="str">
        <f t="shared" ref="O104" si="93">O101</f>
        <v>MATCH</v>
      </c>
      <c r="R104" t="s">
        <v>353</v>
      </c>
      <c r="S104" t="s">
        <v>354</v>
      </c>
    </row>
    <row r="105" spans="1:19" x14ac:dyDescent="0.25">
      <c r="A105" s="188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t="str">
        <f t="shared" ref="O105" si="94">O101</f>
        <v>MATCH</v>
      </c>
      <c r="R105" t="s">
        <v>355</v>
      </c>
      <c r="S105" t="s">
        <v>356</v>
      </c>
    </row>
    <row r="106" spans="1:19" x14ac:dyDescent="0.25">
      <c r="A106" s="191" t="str">
        <f>'[1]Run Rate'!A24</f>
        <v>POL09858</v>
      </c>
      <c r="B106" s="191" t="str">
        <f>'[1]Run Rate'!B24</f>
        <v>Polleo Alpha Dualcaps 120 caps</v>
      </c>
      <c r="C106" s="191" t="str">
        <f>'[1]Run Rate'!C24</f>
        <v>SPORTSKA PREHRANA</v>
      </c>
      <c r="D106" s="191" t="str">
        <f>'[1]Run Rate'!D24</f>
        <v>01 GOLD</v>
      </c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t="str">
        <f t="shared" ref="O106" si="95">IF(AND(OR($B$1="ALL",$B$1=C106),OR($E$1="ALL",$E$1=D106),OR($B$2="ALL",$B$2=A106),OR($E$2="ALL",IFERROR(SEARCH($E$2,B106),0)&gt;0)),"MATCH","")</f>
        <v>MATCH</v>
      </c>
      <c r="R106" t="s">
        <v>357</v>
      </c>
      <c r="S106" t="s">
        <v>358</v>
      </c>
    </row>
    <row r="107" spans="1:19" x14ac:dyDescent="0.25">
      <c r="A107" s="192"/>
      <c r="B107" s="192" t="s">
        <v>156</v>
      </c>
      <c r="C107" s="192" t="s">
        <v>157</v>
      </c>
      <c r="D107" s="192" t="s">
        <v>158</v>
      </c>
      <c r="E107" s="192" t="s">
        <v>139</v>
      </c>
      <c r="F107" s="192" t="s">
        <v>140</v>
      </c>
      <c r="G107" s="192" t="s">
        <v>141</v>
      </c>
      <c r="H107" s="192" t="s">
        <v>142</v>
      </c>
      <c r="I107" s="192" t="s">
        <v>143</v>
      </c>
      <c r="J107" s="192" t="s">
        <v>144</v>
      </c>
      <c r="K107" s="192" t="s">
        <v>145</v>
      </c>
      <c r="L107" s="192" t="s">
        <v>146</v>
      </c>
      <c r="M107" s="192" t="s">
        <v>147</v>
      </c>
      <c r="N107" s="192" t="s">
        <v>148</v>
      </c>
      <c r="O107" t="str">
        <f t="shared" ref="O107" si="96">O106</f>
        <v>MATCH</v>
      </c>
      <c r="R107" t="s">
        <v>359</v>
      </c>
      <c r="S107" t="s">
        <v>360</v>
      </c>
    </row>
    <row r="108" spans="1:19" x14ac:dyDescent="0.25">
      <c r="A108" s="193" t="s">
        <v>161</v>
      </c>
      <c r="B108" s="97">
        <v>0</v>
      </c>
      <c r="C108" s="97">
        <v>0</v>
      </c>
      <c r="D108" s="97">
        <v>0</v>
      </c>
      <c r="E108" s="97">
        <v>0</v>
      </c>
      <c r="F108" s="97">
        <v>0</v>
      </c>
      <c r="G108" s="97">
        <v>0</v>
      </c>
      <c r="H108" s="97">
        <v>0</v>
      </c>
      <c r="I108" s="97">
        <v>0</v>
      </c>
      <c r="J108" s="97">
        <v>0</v>
      </c>
      <c r="K108" s="97">
        <v>0</v>
      </c>
      <c r="L108" s="97">
        <v>0</v>
      </c>
      <c r="M108" s="97">
        <v>0</v>
      </c>
      <c r="N108" s="97">
        <v>0</v>
      </c>
      <c r="O108" t="str">
        <f t="shared" ref="O108" si="97">O106</f>
        <v>MATCH</v>
      </c>
      <c r="R108" t="s">
        <v>361</v>
      </c>
      <c r="S108" t="s">
        <v>362</v>
      </c>
    </row>
    <row r="109" spans="1:19" x14ac:dyDescent="0.25">
      <c r="A109" s="193" t="s">
        <v>164</v>
      </c>
      <c r="B109" s="97">
        <v>0</v>
      </c>
      <c r="C109" s="97">
        <v>0</v>
      </c>
      <c r="D109" s="97">
        <v>0</v>
      </c>
      <c r="E109" s="97">
        <v>0</v>
      </c>
      <c r="F109" s="97">
        <v>0</v>
      </c>
      <c r="G109" s="97">
        <v>0</v>
      </c>
      <c r="H109" s="97">
        <v>0</v>
      </c>
      <c r="I109" s="97">
        <v>0</v>
      </c>
      <c r="J109" s="97">
        <v>0</v>
      </c>
      <c r="K109" s="97">
        <v>0</v>
      </c>
      <c r="L109" s="97">
        <v>0</v>
      </c>
      <c r="M109" s="97">
        <v>0</v>
      </c>
      <c r="N109" s="97">
        <v>0</v>
      </c>
      <c r="O109" t="str">
        <f t="shared" ref="O109" si="98">O106</f>
        <v>MATCH</v>
      </c>
      <c r="R109" t="s">
        <v>363</v>
      </c>
      <c r="S109" t="s">
        <v>364</v>
      </c>
    </row>
    <row r="110" spans="1:19" x14ac:dyDescent="0.25">
      <c r="A110" s="188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t="str">
        <f t="shared" ref="O110" si="99">O106</f>
        <v>MATCH</v>
      </c>
      <c r="R110" t="s">
        <v>365</v>
      </c>
      <c r="S110" t="s">
        <v>366</v>
      </c>
    </row>
    <row r="111" spans="1:19" x14ac:dyDescent="0.25">
      <c r="A111" s="191" t="str">
        <f>'[1]Run Rate'!A25</f>
        <v>POL12877</v>
      </c>
      <c r="B111" s="191" t="str">
        <f>'[1]Run Rate'!B25</f>
        <v>Polleo 1st Bar 60g Cookies &amp; Cream</v>
      </c>
      <c r="C111" s="191" t="str">
        <f>'[1]Run Rate'!C25</f>
        <v>RTD &amp; SNACKS</v>
      </c>
      <c r="D111" s="191" t="str">
        <f>'[1]Run Rate'!D25</f>
        <v>01 GOLD</v>
      </c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t="str">
        <f t="shared" ref="O111" si="100">IF(AND(OR($B$1="ALL",$B$1=C111),OR($E$1="ALL",$E$1=D111),OR($B$2="ALL",$B$2=A111),OR($E$2="ALL",IFERROR(SEARCH($E$2,B111),0)&gt;0)),"MATCH","")</f>
        <v>MATCH</v>
      </c>
      <c r="R111" t="s">
        <v>367</v>
      </c>
      <c r="S111" t="s">
        <v>368</v>
      </c>
    </row>
    <row r="112" spans="1:19" x14ac:dyDescent="0.25">
      <c r="A112" s="192"/>
      <c r="B112" s="192" t="s">
        <v>156</v>
      </c>
      <c r="C112" s="192" t="s">
        <v>157</v>
      </c>
      <c r="D112" s="192" t="s">
        <v>158</v>
      </c>
      <c r="E112" s="192" t="s">
        <v>139</v>
      </c>
      <c r="F112" s="192" t="s">
        <v>140</v>
      </c>
      <c r="G112" s="192" t="s">
        <v>141</v>
      </c>
      <c r="H112" s="192" t="s">
        <v>142</v>
      </c>
      <c r="I112" s="192" t="s">
        <v>143</v>
      </c>
      <c r="J112" s="192" t="s">
        <v>144</v>
      </c>
      <c r="K112" s="192" t="s">
        <v>145</v>
      </c>
      <c r="L112" s="192" t="s">
        <v>146</v>
      </c>
      <c r="M112" s="192" t="s">
        <v>147</v>
      </c>
      <c r="N112" s="192" t="s">
        <v>148</v>
      </c>
      <c r="O112" t="str">
        <f t="shared" ref="O112" si="101">O111</f>
        <v>MATCH</v>
      </c>
      <c r="R112" t="s">
        <v>369</v>
      </c>
      <c r="S112" t="s">
        <v>370</v>
      </c>
    </row>
    <row r="113" spans="1:19" x14ac:dyDescent="0.25">
      <c r="A113" s="193" t="s">
        <v>161</v>
      </c>
      <c r="B113" s="97">
        <v>0</v>
      </c>
      <c r="C113" s="97">
        <v>0</v>
      </c>
      <c r="D113" s="97">
        <v>0</v>
      </c>
      <c r="E113" s="97">
        <v>0</v>
      </c>
      <c r="F113" s="97">
        <v>0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t="str">
        <f t="shared" ref="O113" si="102">O111</f>
        <v>MATCH</v>
      </c>
      <c r="R113" t="s">
        <v>371</v>
      </c>
      <c r="S113" t="s">
        <v>372</v>
      </c>
    </row>
    <row r="114" spans="1:19" x14ac:dyDescent="0.25">
      <c r="A114" s="193" t="s">
        <v>164</v>
      </c>
      <c r="B114" s="97">
        <v>0</v>
      </c>
      <c r="C114" s="97">
        <v>0</v>
      </c>
      <c r="D114" s="97">
        <v>0</v>
      </c>
      <c r="E114" s="97">
        <v>0</v>
      </c>
      <c r="F114" s="97">
        <v>0</v>
      </c>
      <c r="G114" s="97">
        <v>0</v>
      </c>
      <c r="H114" s="97">
        <v>0</v>
      </c>
      <c r="I114" s="97">
        <v>0</v>
      </c>
      <c r="J114" s="97">
        <v>2000</v>
      </c>
      <c r="K114" s="97">
        <v>0</v>
      </c>
      <c r="L114" s="97">
        <v>0</v>
      </c>
      <c r="M114" s="97">
        <v>0</v>
      </c>
      <c r="N114" s="97">
        <v>0</v>
      </c>
      <c r="O114" t="str">
        <f t="shared" ref="O114" si="103">O111</f>
        <v>MATCH</v>
      </c>
      <c r="R114" t="s">
        <v>373</v>
      </c>
      <c r="S114" t="s">
        <v>374</v>
      </c>
    </row>
    <row r="115" spans="1:19" x14ac:dyDescent="0.25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t="str">
        <f t="shared" ref="O115" si="104">O111</f>
        <v>MATCH</v>
      </c>
      <c r="R115" t="s">
        <v>375</v>
      </c>
      <c r="S115" t="s">
        <v>376</v>
      </c>
    </row>
    <row r="116" spans="1:19" x14ac:dyDescent="0.25">
      <c r="A116" s="191" t="str">
        <f>'[1]Run Rate'!A26</f>
        <v>POL12835</v>
      </c>
      <c r="B116" s="191" t="str">
        <f>'[1]Run Rate'!B26</f>
        <v>Polleo Creatine Monohydrate 150g</v>
      </c>
      <c r="C116" s="191" t="str">
        <f>'[1]Run Rate'!C26</f>
        <v>SPORTSKA PREHRANA</v>
      </c>
      <c r="D116" s="191" t="str">
        <f>'[1]Run Rate'!D26</f>
        <v>01 GOLD</v>
      </c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t="str">
        <f t="shared" ref="O116" si="105">IF(AND(OR($B$1="ALL",$B$1=C116),OR($E$1="ALL",$E$1=D116),OR($B$2="ALL",$B$2=A116),OR($E$2="ALL",IFERROR(SEARCH($E$2,B116),0)&gt;0)),"MATCH","")</f>
        <v>MATCH</v>
      </c>
      <c r="R116" t="s">
        <v>377</v>
      </c>
      <c r="S116" t="s">
        <v>378</v>
      </c>
    </row>
    <row r="117" spans="1:19" x14ac:dyDescent="0.25">
      <c r="A117" s="192"/>
      <c r="B117" s="192" t="s">
        <v>156</v>
      </c>
      <c r="C117" s="192" t="s">
        <v>157</v>
      </c>
      <c r="D117" s="192" t="s">
        <v>158</v>
      </c>
      <c r="E117" s="192" t="s">
        <v>139</v>
      </c>
      <c r="F117" s="192" t="s">
        <v>140</v>
      </c>
      <c r="G117" s="192" t="s">
        <v>141</v>
      </c>
      <c r="H117" s="192" t="s">
        <v>142</v>
      </c>
      <c r="I117" s="192" t="s">
        <v>143</v>
      </c>
      <c r="J117" s="192" t="s">
        <v>144</v>
      </c>
      <c r="K117" s="192" t="s">
        <v>145</v>
      </c>
      <c r="L117" s="192" t="s">
        <v>146</v>
      </c>
      <c r="M117" s="192" t="s">
        <v>147</v>
      </c>
      <c r="N117" s="192" t="s">
        <v>148</v>
      </c>
      <c r="O117" t="str">
        <f t="shared" ref="O117" si="106">O116</f>
        <v>MATCH</v>
      </c>
      <c r="R117" t="s">
        <v>379</v>
      </c>
      <c r="S117" t="s">
        <v>380</v>
      </c>
    </row>
    <row r="118" spans="1:19" x14ac:dyDescent="0.25">
      <c r="A118" s="193" t="s">
        <v>161</v>
      </c>
      <c r="B118" s="97">
        <v>0</v>
      </c>
      <c r="C118" s="97">
        <v>0</v>
      </c>
      <c r="D118" s="97">
        <v>0</v>
      </c>
      <c r="E118" s="97">
        <v>0</v>
      </c>
      <c r="F118" s="97">
        <v>0</v>
      </c>
      <c r="G118" s="97">
        <v>0</v>
      </c>
      <c r="H118" s="97">
        <v>0</v>
      </c>
      <c r="I118" s="97">
        <v>0</v>
      </c>
      <c r="J118" s="97">
        <v>0</v>
      </c>
      <c r="K118" s="97">
        <v>0</v>
      </c>
      <c r="L118" s="97">
        <v>0</v>
      </c>
      <c r="M118" s="97">
        <v>0</v>
      </c>
      <c r="N118" s="97">
        <v>0</v>
      </c>
      <c r="O118" t="str">
        <f t="shared" ref="O118" si="107">O116</f>
        <v>MATCH</v>
      </c>
      <c r="R118" t="s">
        <v>381</v>
      </c>
      <c r="S118" t="s">
        <v>382</v>
      </c>
    </row>
    <row r="119" spans="1:19" x14ac:dyDescent="0.25">
      <c r="A119" s="193" t="s">
        <v>164</v>
      </c>
      <c r="B119" s="97">
        <v>0</v>
      </c>
      <c r="C119" s="97">
        <v>0</v>
      </c>
      <c r="D119" s="97">
        <v>0</v>
      </c>
      <c r="E119" s="97">
        <v>0</v>
      </c>
      <c r="F119" s="97">
        <v>84</v>
      </c>
      <c r="G119" s="97">
        <v>24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  <c r="N119" s="97">
        <v>0</v>
      </c>
      <c r="O119" t="str">
        <f t="shared" ref="O119" si="108">O116</f>
        <v>MATCH</v>
      </c>
      <c r="R119" t="s">
        <v>383</v>
      </c>
      <c r="S119" t="s">
        <v>384</v>
      </c>
    </row>
    <row r="120" spans="1:19" x14ac:dyDescent="0.25">
      <c r="A120" s="188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t="str">
        <f t="shared" ref="O120" si="109">O116</f>
        <v>MATCH</v>
      </c>
      <c r="R120" t="s">
        <v>385</v>
      </c>
      <c r="S120" t="s">
        <v>386</v>
      </c>
    </row>
    <row r="121" spans="1:19" x14ac:dyDescent="0.25">
      <c r="A121" s="191" t="str">
        <f>'[1]Run Rate'!A27</f>
        <v>ON00555</v>
      </c>
      <c r="B121" s="191" t="str">
        <f>'[1]Run Rate'!B27</f>
        <v>Micronised Creatine Unflavoured 187g</v>
      </c>
      <c r="C121" s="191" t="str">
        <f>'[1]Run Rate'!C27</f>
        <v>SPORTSKA PREHRANA</v>
      </c>
      <c r="D121" s="191" t="str">
        <f>'[1]Run Rate'!D27</f>
        <v>01 GOLD</v>
      </c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t="str">
        <f t="shared" ref="O121" si="110">IF(AND(OR($B$1="ALL",$B$1=C121),OR($E$1="ALL",$E$1=D121),OR($B$2="ALL",$B$2=A121),OR($E$2="ALL",IFERROR(SEARCH($E$2,B121),0)&gt;0)),"MATCH","")</f>
        <v>MATCH</v>
      </c>
      <c r="R121" t="s">
        <v>387</v>
      </c>
      <c r="S121" t="s">
        <v>388</v>
      </c>
    </row>
    <row r="122" spans="1:19" x14ac:dyDescent="0.25">
      <c r="A122" s="192"/>
      <c r="B122" s="192" t="s">
        <v>156</v>
      </c>
      <c r="C122" s="192" t="s">
        <v>157</v>
      </c>
      <c r="D122" s="192" t="s">
        <v>158</v>
      </c>
      <c r="E122" s="192" t="s">
        <v>139</v>
      </c>
      <c r="F122" s="192" t="s">
        <v>140</v>
      </c>
      <c r="G122" s="192" t="s">
        <v>141</v>
      </c>
      <c r="H122" s="192" t="s">
        <v>142</v>
      </c>
      <c r="I122" s="192" t="s">
        <v>143</v>
      </c>
      <c r="J122" s="192" t="s">
        <v>144</v>
      </c>
      <c r="K122" s="192" t="s">
        <v>145</v>
      </c>
      <c r="L122" s="192" t="s">
        <v>146</v>
      </c>
      <c r="M122" s="192" t="s">
        <v>147</v>
      </c>
      <c r="N122" s="192" t="s">
        <v>148</v>
      </c>
      <c r="O122" t="str">
        <f t="shared" ref="O122" si="111">O121</f>
        <v>MATCH</v>
      </c>
      <c r="R122" t="s">
        <v>389</v>
      </c>
      <c r="S122" t="s">
        <v>390</v>
      </c>
    </row>
    <row r="123" spans="1:19" x14ac:dyDescent="0.25">
      <c r="A123" s="193" t="s">
        <v>161</v>
      </c>
      <c r="B123" s="97">
        <v>0</v>
      </c>
      <c r="C123" s="97">
        <v>0</v>
      </c>
      <c r="D123" s="97">
        <v>0</v>
      </c>
      <c r="E123" s="97">
        <v>0</v>
      </c>
      <c r="F123" s="97">
        <v>0</v>
      </c>
      <c r="G123" s="97">
        <v>0</v>
      </c>
      <c r="H123" s="97">
        <v>0</v>
      </c>
      <c r="I123" s="97">
        <v>0</v>
      </c>
      <c r="J123" s="97">
        <v>0</v>
      </c>
      <c r="K123" s="97">
        <v>0</v>
      </c>
      <c r="L123" s="97">
        <v>0</v>
      </c>
      <c r="M123" s="97">
        <v>0</v>
      </c>
      <c r="N123" s="97">
        <v>0</v>
      </c>
      <c r="O123" t="str">
        <f t="shared" ref="O123" si="112">O121</f>
        <v>MATCH</v>
      </c>
      <c r="R123" t="s">
        <v>391</v>
      </c>
      <c r="S123" t="s">
        <v>392</v>
      </c>
    </row>
    <row r="124" spans="1:19" x14ac:dyDescent="0.25">
      <c r="A124" s="193" t="s">
        <v>164</v>
      </c>
      <c r="B124" s="97">
        <v>0</v>
      </c>
      <c r="C124" s="97">
        <v>0</v>
      </c>
      <c r="D124" s="97">
        <v>0</v>
      </c>
      <c r="E124" s="97">
        <v>0</v>
      </c>
      <c r="F124" s="97">
        <v>0</v>
      </c>
      <c r="G124" s="97">
        <v>0</v>
      </c>
      <c r="H124" s="97">
        <v>0</v>
      </c>
      <c r="I124" s="97">
        <v>0</v>
      </c>
      <c r="J124" s="97">
        <v>0</v>
      </c>
      <c r="K124" s="97">
        <v>0</v>
      </c>
      <c r="L124" s="97">
        <v>0</v>
      </c>
      <c r="M124" s="97">
        <v>0</v>
      </c>
      <c r="N124" s="97">
        <v>0</v>
      </c>
      <c r="O124" t="str">
        <f t="shared" ref="O124" si="113">O121</f>
        <v>MATCH</v>
      </c>
      <c r="R124" t="s">
        <v>393</v>
      </c>
      <c r="S124" t="s">
        <v>394</v>
      </c>
    </row>
    <row r="125" spans="1:19" x14ac:dyDescent="0.25">
      <c r="A125" s="188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t="str">
        <f t="shared" ref="O125" si="114">O121</f>
        <v>MATCH</v>
      </c>
      <c r="R125" t="s">
        <v>395</v>
      </c>
      <c r="S125" t="s">
        <v>396</v>
      </c>
    </row>
    <row r="126" spans="1:19" x14ac:dyDescent="0.25">
      <c r="A126" s="191" t="str">
        <f>'[1]Run Rate'!A28</f>
        <v>POL04468</v>
      </c>
      <c r="B126" s="191" t="str">
        <f>'[1]Run Rate'!B28</f>
        <v>Polleo Vegan Baked Cookie 75 g - Double Chocolate</v>
      </c>
      <c r="C126" s="191" t="str">
        <f>'[1]Run Rate'!C28</f>
        <v>RTD &amp; SNACKS</v>
      </c>
      <c r="D126" s="191" t="str">
        <f>'[1]Run Rate'!D28</f>
        <v>01 GOLD</v>
      </c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t="str">
        <f t="shared" ref="O126" si="115">IF(AND(OR($B$1="ALL",$B$1=C126),OR($E$1="ALL",$E$1=D126),OR($B$2="ALL",$B$2=A126),OR($E$2="ALL",IFERROR(SEARCH($E$2,B126),0)&gt;0)),"MATCH","")</f>
        <v>MATCH</v>
      </c>
      <c r="R126" t="s">
        <v>397</v>
      </c>
      <c r="S126" t="s">
        <v>398</v>
      </c>
    </row>
    <row r="127" spans="1:19" x14ac:dyDescent="0.25">
      <c r="A127" s="192"/>
      <c r="B127" s="192" t="s">
        <v>156</v>
      </c>
      <c r="C127" s="192" t="s">
        <v>157</v>
      </c>
      <c r="D127" s="192" t="s">
        <v>158</v>
      </c>
      <c r="E127" s="192" t="s">
        <v>139</v>
      </c>
      <c r="F127" s="192" t="s">
        <v>140</v>
      </c>
      <c r="G127" s="192" t="s">
        <v>141</v>
      </c>
      <c r="H127" s="192" t="s">
        <v>142</v>
      </c>
      <c r="I127" s="192" t="s">
        <v>143</v>
      </c>
      <c r="J127" s="192" t="s">
        <v>144</v>
      </c>
      <c r="K127" s="192" t="s">
        <v>145</v>
      </c>
      <c r="L127" s="192" t="s">
        <v>146</v>
      </c>
      <c r="M127" s="192" t="s">
        <v>147</v>
      </c>
      <c r="N127" s="192" t="s">
        <v>148</v>
      </c>
      <c r="O127" t="str">
        <f t="shared" ref="O127" si="116">O126</f>
        <v>MATCH</v>
      </c>
      <c r="R127" t="s">
        <v>399</v>
      </c>
      <c r="S127" t="s">
        <v>400</v>
      </c>
    </row>
    <row r="128" spans="1:19" x14ac:dyDescent="0.25">
      <c r="A128" s="193" t="s">
        <v>161</v>
      </c>
      <c r="B128" s="97">
        <v>0</v>
      </c>
      <c r="C128" s="97">
        <v>0</v>
      </c>
      <c r="D128" s="97">
        <v>0</v>
      </c>
      <c r="E128" s="97">
        <v>0</v>
      </c>
      <c r="F128" s="97">
        <v>0</v>
      </c>
      <c r="G128" s="97">
        <v>0</v>
      </c>
      <c r="H128" s="97">
        <v>0</v>
      </c>
      <c r="I128" s="97">
        <v>0</v>
      </c>
      <c r="J128" s="97">
        <v>240</v>
      </c>
      <c r="K128" s="97">
        <v>240</v>
      </c>
      <c r="L128" s="97">
        <v>240</v>
      </c>
      <c r="M128" s="97">
        <v>240</v>
      </c>
      <c r="N128" s="97">
        <v>240</v>
      </c>
      <c r="O128" t="str">
        <f t="shared" ref="O128" si="117">O126</f>
        <v>MATCH</v>
      </c>
      <c r="R128" t="s">
        <v>401</v>
      </c>
      <c r="S128" t="s">
        <v>402</v>
      </c>
    </row>
    <row r="129" spans="1:19" x14ac:dyDescent="0.25">
      <c r="A129" s="193" t="s">
        <v>164</v>
      </c>
      <c r="B129" s="97">
        <v>0</v>
      </c>
      <c r="C129" s="97">
        <v>0</v>
      </c>
      <c r="D129" s="97">
        <v>0</v>
      </c>
      <c r="E129" s="97">
        <v>6596</v>
      </c>
      <c r="F129" s="97">
        <v>4004</v>
      </c>
      <c r="G129" s="97">
        <v>1092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7">
        <v>0</v>
      </c>
      <c r="N129" s="97">
        <v>0</v>
      </c>
      <c r="O129" t="str">
        <f t="shared" ref="O129" si="118">O126</f>
        <v>MATCH</v>
      </c>
      <c r="R129" t="s">
        <v>403</v>
      </c>
      <c r="S129" t="s">
        <v>404</v>
      </c>
    </row>
    <row r="130" spans="1:19" x14ac:dyDescent="0.25">
      <c r="A130" s="188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t="str">
        <f t="shared" ref="O130" si="119">O126</f>
        <v>MATCH</v>
      </c>
      <c r="R130" t="s">
        <v>405</v>
      </c>
      <c r="S130" t="s">
        <v>406</v>
      </c>
    </row>
    <row r="131" spans="1:19" x14ac:dyDescent="0.25">
      <c r="A131" s="191" t="str">
        <f>'[1]Run Rate'!A29</f>
        <v>POL12793</v>
      </c>
      <c r="B131" s="191" t="str">
        <f>'[1]Run Rate'!B29</f>
        <v>Polleo Creatine Monohydrate, 160 caps</v>
      </c>
      <c r="C131" s="191" t="str">
        <f>'[1]Run Rate'!C29</f>
        <v>SPORTSKA PREHRANA</v>
      </c>
      <c r="D131" s="191" t="str">
        <f>'[1]Run Rate'!D29</f>
        <v>01 GOLD</v>
      </c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t="str">
        <f t="shared" ref="O131" si="120">IF(AND(OR($B$1="ALL",$B$1=C131),OR($E$1="ALL",$E$1=D131),OR($B$2="ALL",$B$2=A131),OR($E$2="ALL",IFERROR(SEARCH($E$2,B131),0)&gt;0)),"MATCH","")</f>
        <v>MATCH</v>
      </c>
      <c r="R131" t="s">
        <v>407</v>
      </c>
      <c r="S131" t="s">
        <v>408</v>
      </c>
    </row>
    <row r="132" spans="1:19" x14ac:dyDescent="0.25">
      <c r="A132" s="192"/>
      <c r="B132" s="192" t="s">
        <v>156</v>
      </c>
      <c r="C132" s="192" t="s">
        <v>157</v>
      </c>
      <c r="D132" s="192" t="s">
        <v>158</v>
      </c>
      <c r="E132" s="192" t="s">
        <v>139</v>
      </c>
      <c r="F132" s="192" t="s">
        <v>140</v>
      </c>
      <c r="G132" s="192" t="s">
        <v>141</v>
      </c>
      <c r="H132" s="192" t="s">
        <v>142</v>
      </c>
      <c r="I132" s="192" t="s">
        <v>143</v>
      </c>
      <c r="J132" s="192" t="s">
        <v>144</v>
      </c>
      <c r="K132" s="192" t="s">
        <v>145</v>
      </c>
      <c r="L132" s="192" t="s">
        <v>146</v>
      </c>
      <c r="M132" s="192" t="s">
        <v>147</v>
      </c>
      <c r="N132" s="192" t="s">
        <v>148</v>
      </c>
      <c r="O132" t="str">
        <f t="shared" ref="O132" si="121">O131</f>
        <v>MATCH</v>
      </c>
      <c r="R132" t="s">
        <v>409</v>
      </c>
      <c r="S132" t="s">
        <v>410</v>
      </c>
    </row>
    <row r="133" spans="1:19" x14ac:dyDescent="0.25">
      <c r="A133" s="193" t="s">
        <v>161</v>
      </c>
      <c r="B133" s="97">
        <v>0</v>
      </c>
      <c r="C133" s="97">
        <v>0</v>
      </c>
      <c r="D133" s="97">
        <v>0</v>
      </c>
      <c r="E133" s="97">
        <v>0</v>
      </c>
      <c r="F133" s="97">
        <v>0</v>
      </c>
      <c r="G133" s="97">
        <v>0</v>
      </c>
      <c r="H133" s="97">
        <v>0</v>
      </c>
      <c r="I133" s="97">
        <v>0</v>
      </c>
      <c r="J133" s="97">
        <v>0</v>
      </c>
      <c r="K133" s="97">
        <v>0</v>
      </c>
      <c r="L133" s="97">
        <v>0</v>
      </c>
      <c r="M133" s="97">
        <v>0</v>
      </c>
      <c r="N133" s="97">
        <v>0</v>
      </c>
      <c r="O133" t="str">
        <f t="shared" ref="O133" si="122">O131</f>
        <v>MATCH</v>
      </c>
      <c r="R133" t="s">
        <v>411</v>
      </c>
      <c r="S133" t="s">
        <v>412</v>
      </c>
    </row>
    <row r="134" spans="1:19" x14ac:dyDescent="0.25">
      <c r="A134" s="193" t="s">
        <v>164</v>
      </c>
      <c r="B134" s="97">
        <v>0</v>
      </c>
      <c r="C134" s="97">
        <v>0</v>
      </c>
      <c r="D134" s="97">
        <v>0</v>
      </c>
      <c r="E134" s="97">
        <v>0</v>
      </c>
      <c r="F134" s="97">
        <v>0</v>
      </c>
      <c r="G134" s="97">
        <v>0</v>
      </c>
      <c r="H134" s="97">
        <v>0</v>
      </c>
      <c r="I134" s="97">
        <v>0</v>
      </c>
      <c r="J134" s="97">
        <v>0</v>
      </c>
      <c r="K134" s="97">
        <v>0</v>
      </c>
      <c r="L134" s="97">
        <v>0</v>
      </c>
      <c r="M134" s="97">
        <v>0</v>
      </c>
      <c r="N134" s="97">
        <v>0</v>
      </c>
      <c r="O134" t="str">
        <f t="shared" ref="O134" si="123">O131</f>
        <v>MATCH</v>
      </c>
      <c r="R134" t="s">
        <v>413</v>
      </c>
      <c r="S134" t="s">
        <v>414</v>
      </c>
    </row>
    <row r="135" spans="1:19" x14ac:dyDescent="0.25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t="str">
        <f t="shared" ref="O135" si="124">O131</f>
        <v>MATCH</v>
      </c>
      <c r="R135" t="s">
        <v>415</v>
      </c>
      <c r="S135" t="s">
        <v>416</v>
      </c>
    </row>
    <row r="136" spans="1:19" x14ac:dyDescent="0.25">
      <c r="A136" s="191" t="str">
        <f>'[1]Run Rate'!A30</f>
        <v>POL12838</v>
      </c>
      <c r="B136" s="191" t="str">
        <f>'[1]Run Rate'!B30</f>
        <v>Polleo &amp; AP N.O.KO Pre-Workout 400 g Cola-Lemon</v>
      </c>
      <c r="C136" s="191" t="str">
        <f>'[1]Run Rate'!C30</f>
        <v>SPORTSKA PREHRANA</v>
      </c>
      <c r="D136" s="191" t="str">
        <f>'[1]Run Rate'!D30</f>
        <v>01 GOLD</v>
      </c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t="str">
        <f t="shared" ref="O136" si="125">IF(AND(OR($B$1="ALL",$B$1=C136),OR($E$1="ALL",$E$1=D136),OR($B$2="ALL",$B$2=A136),OR($E$2="ALL",IFERROR(SEARCH($E$2,B136),0)&gt;0)),"MATCH","")</f>
        <v>MATCH</v>
      </c>
      <c r="R136" t="s">
        <v>417</v>
      </c>
      <c r="S136" t="s">
        <v>418</v>
      </c>
    </row>
    <row r="137" spans="1:19" x14ac:dyDescent="0.25">
      <c r="A137" s="192"/>
      <c r="B137" s="192" t="s">
        <v>156</v>
      </c>
      <c r="C137" s="192" t="s">
        <v>157</v>
      </c>
      <c r="D137" s="192" t="s">
        <v>158</v>
      </c>
      <c r="E137" s="192" t="s">
        <v>139</v>
      </c>
      <c r="F137" s="192" t="s">
        <v>140</v>
      </c>
      <c r="G137" s="192" t="s">
        <v>141</v>
      </c>
      <c r="H137" s="192" t="s">
        <v>142</v>
      </c>
      <c r="I137" s="192" t="s">
        <v>143</v>
      </c>
      <c r="J137" s="192" t="s">
        <v>144</v>
      </c>
      <c r="K137" s="192" t="s">
        <v>145</v>
      </c>
      <c r="L137" s="192" t="s">
        <v>146</v>
      </c>
      <c r="M137" s="192" t="s">
        <v>147</v>
      </c>
      <c r="N137" s="192" t="s">
        <v>148</v>
      </c>
      <c r="O137" t="str">
        <f t="shared" ref="O137" si="126">O136</f>
        <v>MATCH</v>
      </c>
      <c r="R137" t="s">
        <v>419</v>
      </c>
      <c r="S137" t="s">
        <v>420</v>
      </c>
    </row>
    <row r="138" spans="1:19" x14ac:dyDescent="0.25">
      <c r="A138" s="193" t="s">
        <v>161</v>
      </c>
      <c r="B138" s="97">
        <v>0</v>
      </c>
      <c r="C138" s="97">
        <v>0</v>
      </c>
      <c r="D138" s="97">
        <v>0</v>
      </c>
      <c r="E138" s="97">
        <v>0</v>
      </c>
      <c r="F138" s="97">
        <v>0</v>
      </c>
      <c r="G138" s="97">
        <v>0</v>
      </c>
      <c r="H138" s="97">
        <v>0</v>
      </c>
      <c r="I138" s="97">
        <v>0</v>
      </c>
      <c r="J138" s="97">
        <v>0</v>
      </c>
      <c r="K138" s="97">
        <v>0</v>
      </c>
      <c r="L138" s="97">
        <v>0</v>
      </c>
      <c r="M138" s="97">
        <v>16</v>
      </c>
      <c r="N138" s="97">
        <v>16</v>
      </c>
      <c r="O138" t="str">
        <f t="shared" ref="O138" si="127">O136</f>
        <v>MATCH</v>
      </c>
      <c r="R138" t="s">
        <v>421</v>
      </c>
      <c r="S138" t="s">
        <v>422</v>
      </c>
    </row>
    <row r="139" spans="1:19" x14ac:dyDescent="0.25">
      <c r="A139" s="193" t="s">
        <v>164</v>
      </c>
      <c r="B139" s="97">
        <v>0</v>
      </c>
      <c r="C139" s="97">
        <v>0</v>
      </c>
      <c r="D139" s="97">
        <v>0</v>
      </c>
      <c r="E139" s="97">
        <v>0</v>
      </c>
      <c r="F139" s="97">
        <v>0</v>
      </c>
      <c r="G139" s="97">
        <v>160</v>
      </c>
      <c r="H139" s="97">
        <v>160</v>
      </c>
      <c r="I139" s="97">
        <v>160</v>
      </c>
      <c r="J139" s="97">
        <v>160</v>
      </c>
      <c r="K139" s="97">
        <v>0</v>
      </c>
      <c r="L139" s="97">
        <v>0</v>
      </c>
      <c r="M139" s="97">
        <v>0</v>
      </c>
      <c r="N139" s="97">
        <v>0</v>
      </c>
      <c r="O139" t="str">
        <f t="shared" ref="O139" si="128">O136</f>
        <v>MATCH</v>
      </c>
      <c r="R139" t="s">
        <v>423</v>
      </c>
      <c r="S139" t="s">
        <v>424</v>
      </c>
    </row>
    <row r="140" spans="1:19" x14ac:dyDescent="0.25">
      <c r="A140" s="188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t="str">
        <f t="shared" ref="O140" si="129">O136</f>
        <v>MATCH</v>
      </c>
      <c r="R140" t="s">
        <v>425</v>
      </c>
      <c r="S140" t="s">
        <v>426</v>
      </c>
    </row>
    <row r="141" spans="1:19" x14ac:dyDescent="0.25">
      <c r="A141" s="191" t="str">
        <f>'[1]Run Rate'!A31</f>
        <v>POL12757</v>
      </c>
      <c r="B141" s="191" t="str">
        <f>'[1]Run Rate'!B31</f>
        <v>Polleo Creatine Monohydrate 250g Raspberry</v>
      </c>
      <c r="C141" s="191" t="str">
        <f>'[1]Run Rate'!C31</f>
        <v>SPORTSKA PREHRANA</v>
      </c>
      <c r="D141" s="191" t="str">
        <f>'[1]Run Rate'!D31</f>
        <v>01 GOLD</v>
      </c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t="str">
        <f t="shared" ref="O141" si="130">IF(AND(OR($B$1="ALL",$B$1=C141),OR($E$1="ALL",$E$1=D141),OR($B$2="ALL",$B$2=A141),OR($E$2="ALL",IFERROR(SEARCH($E$2,B141),0)&gt;0)),"MATCH","")</f>
        <v>MATCH</v>
      </c>
      <c r="R141" t="s">
        <v>427</v>
      </c>
      <c r="S141" t="s">
        <v>428</v>
      </c>
    </row>
    <row r="142" spans="1:19" x14ac:dyDescent="0.25">
      <c r="A142" s="192"/>
      <c r="B142" s="192" t="s">
        <v>156</v>
      </c>
      <c r="C142" s="192" t="s">
        <v>157</v>
      </c>
      <c r="D142" s="192" t="s">
        <v>158</v>
      </c>
      <c r="E142" s="192" t="s">
        <v>139</v>
      </c>
      <c r="F142" s="192" t="s">
        <v>140</v>
      </c>
      <c r="G142" s="192" t="s">
        <v>141</v>
      </c>
      <c r="H142" s="192" t="s">
        <v>142</v>
      </c>
      <c r="I142" s="192" t="s">
        <v>143</v>
      </c>
      <c r="J142" s="192" t="s">
        <v>144</v>
      </c>
      <c r="K142" s="192" t="s">
        <v>145</v>
      </c>
      <c r="L142" s="192" t="s">
        <v>146</v>
      </c>
      <c r="M142" s="192" t="s">
        <v>147</v>
      </c>
      <c r="N142" s="192" t="s">
        <v>148</v>
      </c>
      <c r="O142" t="str">
        <f t="shared" ref="O142" si="131">O141</f>
        <v>MATCH</v>
      </c>
      <c r="R142" t="s">
        <v>429</v>
      </c>
      <c r="S142" t="s">
        <v>430</v>
      </c>
    </row>
    <row r="143" spans="1:19" x14ac:dyDescent="0.25">
      <c r="A143" s="193" t="s">
        <v>161</v>
      </c>
      <c r="B143" s="97">
        <v>0</v>
      </c>
      <c r="C143" s="97">
        <v>0</v>
      </c>
      <c r="D143" s="97">
        <v>0</v>
      </c>
      <c r="E143" s="97">
        <v>0</v>
      </c>
      <c r="F143" s="97">
        <v>0</v>
      </c>
      <c r="G143" s="97">
        <v>0</v>
      </c>
      <c r="H143" s="97">
        <v>0</v>
      </c>
      <c r="I143" s="97">
        <v>0</v>
      </c>
      <c r="J143" s="97">
        <v>0</v>
      </c>
      <c r="K143" s="97">
        <v>0</v>
      </c>
      <c r="L143" s="97">
        <v>0</v>
      </c>
      <c r="M143" s="97">
        <v>12</v>
      </c>
      <c r="N143" s="97">
        <v>12</v>
      </c>
      <c r="O143" t="str">
        <f t="shared" ref="O143" si="132">O141</f>
        <v>MATCH</v>
      </c>
      <c r="R143" t="s">
        <v>431</v>
      </c>
      <c r="S143" t="s">
        <v>432</v>
      </c>
    </row>
    <row r="144" spans="1:19" x14ac:dyDescent="0.25">
      <c r="A144" s="193" t="s">
        <v>164</v>
      </c>
      <c r="B144" s="97">
        <v>0</v>
      </c>
      <c r="C144" s="97">
        <v>0</v>
      </c>
      <c r="D144" s="97">
        <v>0</v>
      </c>
      <c r="E144" s="97">
        <v>0</v>
      </c>
      <c r="F144" s="97">
        <v>0</v>
      </c>
      <c r="G144" s="97">
        <v>120</v>
      </c>
      <c r="H144" s="97">
        <v>120</v>
      </c>
      <c r="I144" s="97">
        <v>120</v>
      </c>
      <c r="J144" s="97">
        <v>120</v>
      </c>
      <c r="K144" s="97">
        <v>0</v>
      </c>
      <c r="L144" s="97">
        <v>0</v>
      </c>
      <c r="M144" s="97">
        <v>0</v>
      </c>
      <c r="N144" s="97">
        <v>0</v>
      </c>
      <c r="O144" t="str">
        <f t="shared" ref="O144" si="133">O141</f>
        <v>MATCH</v>
      </c>
      <c r="R144" t="s">
        <v>433</v>
      </c>
      <c r="S144" t="s">
        <v>434</v>
      </c>
    </row>
    <row r="145" spans="1:19" x14ac:dyDescent="0.25">
      <c r="A145" s="188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t="str">
        <f t="shared" ref="O145" si="134">O141</f>
        <v>MATCH</v>
      </c>
      <c r="R145" t="s">
        <v>435</v>
      </c>
      <c r="S145" t="s">
        <v>436</v>
      </c>
    </row>
    <row r="146" spans="1:19" x14ac:dyDescent="0.25">
      <c r="A146" s="191" t="str">
        <f>'[1]Run Rate'!A32</f>
        <v>POL04470</v>
      </c>
      <c r="B146" s="191" t="str">
        <f>'[1]Run Rate'!B32</f>
        <v>Polleo Protein Brownie 75 g - White Chocolate</v>
      </c>
      <c r="C146" s="191" t="str">
        <f>'[1]Run Rate'!C32</f>
        <v>RTD &amp; SNACKS</v>
      </c>
      <c r="D146" s="191" t="str">
        <f>'[1]Run Rate'!D32</f>
        <v>01 GOLD</v>
      </c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t="str">
        <f t="shared" ref="O146" si="135">IF(AND(OR($B$1="ALL",$B$1=C146),OR($E$1="ALL",$E$1=D146),OR($B$2="ALL",$B$2=A146),OR($E$2="ALL",IFERROR(SEARCH($E$2,B146),0)&gt;0)),"MATCH","")</f>
        <v>MATCH</v>
      </c>
      <c r="R146" t="s">
        <v>287</v>
      </c>
      <c r="S146" t="s">
        <v>288</v>
      </c>
    </row>
    <row r="147" spans="1:19" x14ac:dyDescent="0.25">
      <c r="A147" s="192"/>
      <c r="B147" s="192" t="s">
        <v>156</v>
      </c>
      <c r="C147" s="192" t="s">
        <v>157</v>
      </c>
      <c r="D147" s="192" t="s">
        <v>158</v>
      </c>
      <c r="E147" s="192" t="s">
        <v>139</v>
      </c>
      <c r="F147" s="192" t="s">
        <v>140</v>
      </c>
      <c r="G147" s="192" t="s">
        <v>141</v>
      </c>
      <c r="H147" s="192" t="s">
        <v>142</v>
      </c>
      <c r="I147" s="192" t="s">
        <v>143</v>
      </c>
      <c r="J147" s="192" t="s">
        <v>144</v>
      </c>
      <c r="K147" s="192" t="s">
        <v>145</v>
      </c>
      <c r="L147" s="192" t="s">
        <v>146</v>
      </c>
      <c r="M147" s="192" t="s">
        <v>147</v>
      </c>
      <c r="N147" s="192" t="s">
        <v>148</v>
      </c>
      <c r="O147" t="str">
        <f t="shared" ref="O147" si="136">O146</f>
        <v>MATCH</v>
      </c>
      <c r="R147" t="s">
        <v>437</v>
      </c>
      <c r="S147" t="s">
        <v>438</v>
      </c>
    </row>
    <row r="148" spans="1:19" x14ac:dyDescent="0.25">
      <c r="A148" s="193" t="s">
        <v>161</v>
      </c>
      <c r="B148" s="97">
        <v>0</v>
      </c>
      <c r="C148" s="97">
        <v>0</v>
      </c>
      <c r="D148" s="97">
        <v>0</v>
      </c>
      <c r="E148" s="97">
        <v>0</v>
      </c>
      <c r="F148" s="97">
        <v>0</v>
      </c>
      <c r="G148" s="97">
        <v>0</v>
      </c>
      <c r="H148" s="97">
        <v>0</v>
      </c>
      <c r="I148" s="97">
        <v>0</v>
      </c>
      <c r="J148" s="97">
        <v>60</v>
      </c>
      <c r="K148" s="97">
        <v>60</v>
      </c>
      <c r="L148" s="97">
        <v>60</v>
      </c>
      <c r="M148" s="97">
        <v>60</v>
      </c>
      <c r="N148" s="97">
        <v>60</v>
      </c>
      <c r="O148" t="str">
        <f t="shared" ref="O148" si="137">O146</f>
        <v>MATCH</v>
      </c>
      <c r="R148" t="s">
        <v>439</v>
      </c>
      <c r="S148" t="s">
        <v>440</v>
      </c>
    </row>
    <row r="149" spans="1:19" x14ac:dyDescent="0.25">
      <c r="A149" s="193" t="s">
        <v>164</v>
      </c>
      <c r="B149" s="97">
        <v>0</v>
      </c>
      <c r="C149" s="97">
        <v>0</v>
      </c>
      <c r="D149" s="97">
        <v>0</v>
      </c>
      <c r="E149" s="97">
        <v>3504</v>
      </c>
      <c r="F149" s="97">
        <v>2000</v>
      </c>
      <c r="G149" s="97">
        <v>504</v>
      </c>
      <c r="H149" s="97">
        <v>0</v>
      </c>
      <c r="I149" s="97">
        <v>0</v>
      </c>
      <c r="J149" s="97">
        <v>0</v>
      </c>
      <c r="K149" s="97">
        <v>0</v>
      </c>
      <c r="L149" s="97">
        <v>0</v>
      </c>
      <c r="M149" s="97">
        <v>0</v>
      </c>
      <c r="N149" s="97">
        <v>0</v>
      </c>
      <c r="O149" t="str">
        <f t="shared" ref="O149" si="138">O146</f>
        <v>MATCH</v>
      </c>
      <c r="R149" t="s">
        <v>441</v>
      </c>
      <c r="S149" t="s">
        <v>442</v>
      </c>
    </row>
    <row r="150" spans="1:19" x14ac:dyDescent="0.25">
      <c r="A150" s="188"/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t="str">
        <f t="shared" ref="O150" si="139">O146</f>
        <v>MATCH</v>
      </c>
      <c r="R150" t="s">
        <v>443</v>
      </c>
      <c r="S150" t="s">
        <v>444</v>
      </c>
    </row>
    <row r="151" spans="1:19" x14ac:dyDescent="0.25">
      <c r="A151" s="191" t="str">
        <f>'[1]Run Rate'!A33</f>
        <v>ZOE12401</v>
      </c>
      <c r="B151" s="191" t="str">
        <f>'[1]Run Rate'!B33</f>
        <v>ZOE Allure Marine Collagen 25000 500ml</v>
      </c>
      <c r="C151" s="191" t="str">
        <f>'[1]Run Rate'!C33</f>
        <v>SPORTSKA PREHRANA</v>
      </c>
      <c r="D151" s="191" t="str">
        <f>'[1]Run Rate'!D33</f>
        <v>01 GOLD</v>
      </c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t="str">
        <f t="shared" ref="O151" si="140">IF(AND(OR($B$1="ALL",$B$1=C151),OR($E$1="ALL",$E$1=D151),OR($B$2="ALL",$B$2=A151),OR($E$2="ALL",IFERROR(SEARCH($E$2,B151),0)&gt;0)),"MATCH","")</f>
        <v>MATCH</v>
      </c>
      <c r="R151" t="s">
        <v>445</v>
      </c>
      <c r="S151" t="s">
        <v>446</v>
      </c>
    </row>
    <row r="152" spans="1:19" x14ac:dyDescent="0.25">
      <c r="A152" s="192"/>
      <c r="B152" s="192" t="s">
        <v>156</v>
      </c>
      <c r="C152" s="192" t="s">
        <v>157</v>
      </c>
      <c r="D152" s="192" t="s">
        <v>158</v>
      </c>
      <c r="E152" s="192" t="s">
        <v>139</v>
      </c>
      <c r="F152" s="192" t="s">
        <v>140</v>
      </c>
      <c r="G152" s="192" t="s">
        <v>141</v>
      </c>
      <c r="H152" s="192" t="s">
        <v>142</v>
      </c>
      <c r="I152" s="192" t="s">
        <v>143</v>
      </c>
      <c r="J152" s="192" t="s">
        <v>144</v>
      </c>
      <c r="K152" s="192" t="s">
        <v>145</v>
      </c>
      <c r="L152" s="192" t="s">
        <v>146</v>
      </c>
      <c r="M152" s="192" t="s">
        <v>147</v>
      </c>
      <c r="N152" s="192" t="s">
        <v>148</v>
      </c>
      <c r="O152" t="str">
        <f t="shared" ref="O152" si="141">O151</f>
        <v>MATCH</v>
      </c>
      <c r="R152" t="s">
        <v>447</v>
      </c>
      <c r="S152" t="s">
        <v>448</v>
      </c>
    </row>
    <row r="153" spans="1:19" x14ac:dyDescent="0.25">
      <c r="A153" s="193" t="s">
        <v>161</v>
      </c>
      <c r="B153" s="97">
        <v>0</v>
      </c>
      <c r="C153" s="97">
        <v>0</v>
      </c>
      <c r="D153" s="97">
        <v>0</v>
      </c>
      <c r="E153" s="97">
        <v>0</v>
      </c>
      <c r="F153" s="97">
        <v>0</v>
      </c>
      <c r="G153" s="97">
        <v>0</v>
      </c>
      <c r="H153" s="97">
        <v>0</v>
      </c>
      <c r="I153" s="97">
        <v>0</v>
      </c>
      <c r="J153" s="97">
        <v>0</v>
      </c>
      <c r="K153" s="97">
        <v>0</v>
      </c>
      <c r="L153" s="97">
        <v>0</v>
      </c>
      <c r="M153" s="97">
        <v>0</v>
      </c>
      <c r="N153" s="97">
        <v>0</v>
      </c>
      <c r="O153" t="str">
        <f t="shared" ref="O153" si="142">O151</f>
        <v>MATCH</v>
      </c>
      <c r="R153" t="s">
        <v>449</v>
      </c>
      <c r="S153" t="s">
        <v>450</v>
      </c>
    </row>
    <row r="154" spans="1:19" x14ac:dyDescent="0.25">
      <c r="A154" s="193" t="s">
        <v>164</v>
      </c>
      <c r="B154" s="97">
        <v>0</v>
      </c>
      <c r="C154" s="97">
        <v>0</v>
      </c>
      <c r="D154" s="97">
        <v>0</v>
      </c>
      <c r="E154" s="97">
        <v>0</v>
      </c>
      <c r="F154" s="97">
        <v>0</v>
      </c>
      <c r="G154" s="97">
        <v>0</v>
      </c>
      <c r="H154" s="97">
        <v>0</v>
      </c>
      <c r="I154" s="97">
        <v>0</v>
      </c>
      <c r="J154" s="97">
        <v>0</v>
      </c>
      <c r="K154" s="97">
        <v>0</v>
      </c>
      <c r="L154" s="97">
        <v>0</v>
      </c>
      <c r="M154" s="97">
        <v>0</v>
      </c>
      <c r="N154" s="97">
        <v>0</v>
      </c>
      <c r="O154" t="str">
        <f t="shared" ref="O154" si="143">O151</f>
        <v>MATCH</v>
      </c>
      <c r="R154" t="s">
        <v>451</v>
      </c>
      <c r="S154" t="s">
        <v>452</v>
      </c>
    </row>
    <row r="155" spans="1:19" x14ac:dyDescent="0.25">
      <c r="A155" s="188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t="str">
        <f t="shared" ref="O155" si="144">O151</f>
        <v>MATCH</v>
      </c>
      <c r="R155" t="s">
        <v>453</v>
      </c>
      <c r="S155" t="s">
        <v>454</v>
      </c>
    </row>
    <row r="156" spans="1:19" x14ac:dyDescent="0.25">
      <c r="A156" s="191" t="str">
        <f>'[1]Run Rate'!A34</f>
        <v>POL09748</v>
      </c>
      <c r="B156" s="191" t="str">
        <f>'[1]Run Rate'!B34</f>
        <v>Polleo 1st Whey 2,27kg Cookies &amp; Cream</v>
      </c>
      <c r="C156" s="191" t="str">
        <f>'[1]Run Rate'!C34</f>
        <v>PROTEINI</v>
      </c>
      <c r="D156" s="191" t="str">
        <f>'[1]Run Rate'!D34</f>
        <v>01 GOLD</v>
      </c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t="str">
        <f t="shared" ref="O156" si="145">IF(AND(OR($B$1="ALL",$B$1=C156),OR($E$1="ALL",$E$1=D156),OR($B$2="ALL",$B$2=A156),OR($E$2="ALL",IFERROR(SEARCH($E$2,B156),0)&gt;0)),"MATCH","")</f>
        <v>MATCH</v>
      </c>
      <c r="R156" t="s">
        <v>455</v>
      </c>
      <c r="S156" t="s">
        <v>456</v>
      </c>
    </row>
    <row r="157" spans="1:19" x14ac:dyDescent="0.25">
      <c r="A157" s="192"/>
      <c r="B157" s="192" t="s">
        <v>156</v>
      </c>
      <c r="C157" s="192" t="s">
        <v>157</v>
      </c>
      <c r="D157" s="192" t="s">
        <v>158</v>
      </c>
      <c r="E157" s="192" t="s">
        <v>139</v>
      </c>
      <c r="F157" s="192" t="s">
        <v>140</v>
      </c>
      <c r="G157" s="192" t="s">
        <v>141</v>
      </c>
      <c r="H157" s="192" t="s">
        <v>142</v>
      </c>
      <c r="I157" s="192" t="s">
        <v>143</v>
      </c>
      <c r="J157" s="192" t="s">
        <v>144</v>
      </c>
      <c r="K157" s="192" t="s">
        <v>145</v>
      </c>
      <c r="L157" s="192" t="s">
        <v>146</v>
      </c>
      <c r="M157" s="192" t="s">
        <v>147</v>
      </c>
      <c r="N157" s="192" t="s">
        <v>148</v>
      </c>
      <c r="O157" t="str">
        <f t="shared" ref="O157" si="146">O156</f>
        <v>MATCH</v>
      </c>
      <c r="R157" t="s">
        <v>457</v>
      </c>
      <c r="S157" t="s">
        <v>458</v>
      </c>
    </row>
    <row r="158" spans="1:19" x14ac:dyDescent="0.25">
      <c r="A158" s="193" t="s">
        <v>161</v>
      </c>
      <c r="B158" s="97">
        <v>0</v>
      </c>
      <c r="C158" s="97">
        <v>0</v>
      </c>
      <c r="D158" s="97">
        <v>0</v>
      </c>
      <c r="E158" s="97">
        <v>0</v>
      </c>
      <c r="F158" s="97">
        <v>0</v>
      </c>
      <c r="G158" s="97">
        <v>0</v>
      </c>
      <c r="H158" s="97">
        <v>0</v>
      </c>
      <c r="I158" s="97">
        <v>0</v>
      </c>
      <c r="J158" s="97">
        <v>0</v>
      </c>
      <c r="K158" s="97">
        <v>0</v>
      </c>
      <c r="L158" s="97">
        <v>0</v>
      </c>
      <c r="M158" s="97">
        <v>0</v>
      </c>
      <c r="N158" s="97">
        <v>0</v>
      </c>
      <c r="O158" t="str">
        <f t="shared" ref="O158" si="147">O156</f>
        <v>MATCH</v>
      </c>
      <c r="R158" t="s">
        <v>459</v>
      </c>
      <c r="S158" t="s">
        <v>460</v>
      </c>
    </row>
    <row r="159" spans="1:19" x14ac:dyDescent="0.25">
      <c r="A159" s="193" t="s">
        <v>164</v>
      </c>
      <c r="B159" s="97">
        <v>0</v>
      </c>
      <c r="C159" s="97">
        <v>0</v>
      </c>
      <c r="D159" s="97">
        <v>0</v>
      </c>
      <c r="E159" s="97">
        <v>0</v>
      </c>
      <c r="F159" s="97">
        <v>0</v>
      </c>
      <c r="G159" s="97">
        <v>0</v>
      </c>
      <c r="H159" s="97">
        <v>0</v>
      </c>
      <c r="I159" s="97">
        <v>0</v>
      </c>
      <c r="J159" s="97">
        <v>0</v>
      </c>
      <c r="K159" s="97">
        <v>0</v>
      </c>
      <c r="L159" s="97">
        <v>0</v>
      </c>
      <c r="M159" s="97">
        <v>0</v>
      </c>
      <c r="N159" s="97">
        <v>0</v>
      </c>
      <c r="O159" t="str">
        <f t="shared" ref="O159" si="148">O156</f>
        <v>MATCH</v>
      </c>
      <c r="R159" t="s">
        <v>461</v>
      </c>
      <c r="S159" t="s">
        <v>462</v>
      </c>
    </row>
    <row r="160" spans="1:19" x14ac:dyDescent="0.25">
      <c r="A160" s="188"/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t="str">
        <f t="shared" ref="O160" si="149">O156</f>
        <v>MATCH</v>
      </c>
      <c r="R160" t="s">
        <v>463</v>
      </c>
      <c r="S160" t="s">
        <v>464</v>
      </c>
    </row>
    <row r="161" spans="1:19" x14ac:dyDescent="0.25">
      <c r="A161" s="191" t="str">
        <f>'[1]Run Rate'!A35</f>
        <v>POL12839</v>
      </c>
      <c r="B161" s="191" t="str">
        <f>'[1]Run Rate'!B35</f>
        <v>Polleo &amp; AP N.O.KO Pre-Workout 400 g Peach</v>
      </c>
      <c r="C161" s="191" t="str">
        <f>'[1]Run Rate'!C35</f>
        <v>SPORTSKA PREHRANA</v>
      </c>
      <c r="D161" s="191" t="str">
        <f>'[1]Run Rate'!D35</f>
        <v>01 GOLD</v>
      </c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t="str">
        <f t="shared" ref="O161" si="150">IF(AND(OR($B$1="ALL",$B$1=C161),OR($E$1="ALL",$E$1=D161),OR($B$2="ALL",$B$2=A161),OR($E$2="ALL",IFERROR(SEARCH($E$2,B161),0)&gt;0)),"MATCH","")</f>
        <v>MATCH</v>
      </c>
      <c r="R161" t="s">
        <v>465</v>
      </c>
      <c r="S161" t="s">
        <v>466</v>
      </c>
    </row>
    <row r="162" spans="1:19" x14ac:dyDescent="0.25">
      <c r="A162" s="192"/>
      <c r="B162" s="192" t="s">
        <v>156</v>
      </c>
      <c r="C162" s="192" t="s">
        <v>157</v>
      </c>
      <c r="D162" s="192" t="s">
        <v>158</v>
      </c>
      <c r="E162" s="192" t="s">
        <v>139</v>
      </c>
      <c r="F162" s="192" t="s">
        <v>140</v>
      </c>
      <c r="G162" s="192" t="s">
        <v>141</v>
      </c>
      <c r="H162" s="192" t="s">
        <v>142</v>
      </c>
      <c r="I162" s="192" t="s">
        <v>143</v>
      </c>
      <c r="J162" s="192" t="s">
        <v>144</v>
      </c>
      <c r="K162" s="192" t="s">
        <v>145</v>
      </c>
      <c r="L162" s="192" t="s">
        <v>146</v>
      </c>
      <c r="M162" s="192" t="s">
        <v>147</v>
      </c>
      <c r="N162" s="192" t="s">
        <v>148</v>
      </c>
      <c r="O162" t="str">
        <f t="shared" ref="O162" si="151">O161</f>
        <v>MATCH</v>
      </c>
      <c r="R162" t="s">
        <v>467</v>
      </c>
      <c r="S162" t="s">
        <v>468</v>
      </c>
    </row>
    <row r="163" spans="1:19" x14ac:dyDescent="0.25">
      <c r="A163" s="193" t="s">
        <v>161</v>
      </c>
      <c r="B163" s="97">
        <v>0</v>
      </c>
      <c r="C163" s="97">
        <v>0</v>
      </c>
      <c r="D163" s="97">
        <v>0</v>
      </c>
      <c r="E163" s="97">
        <v>0</v>
      </c>
      <c r="F163" s="97">
        <v>0</v>
      </c>
      <c r="G163" s="97">
        <v>0</v>
      </c>
      <c r="H163" s="97">
        <v>0</v>
      </c>
      <c r="I163" s="97">
        <v>0</v>
      </c>
      <c r="J163" s="97">
        <v>0</v>
      </c>
      <c r="K163" s="97">
        <v>0</v>
      </c>
      <c r="L163" s="97">
        <v>0</v>
      </c>
      <c r="M163" s="97">
        <v>0</v>
      </c>
      <c r="N163" s="97">
        <v>0</v>
      </c>
      <c r="O163" t="str">
        <f t="shared" ref="O163" si="152">O161</f>
        <v>MATCH</v>
      </c>
      <c r="R163" t="s">
        <v>469</v>
      </c>
      <c r="S163" t="s">
        <v>470</v>
      </c>
    </row>
    <row r="164" spans="1:19" x14ac:dyDescent="0.25">
      <c r="A164" s="193" t="s">
        <v>164</v>
      </c>
      <c r="B164" s="97">
        <v>0</v>
      </c>
      <c r="C164" s="97">
        <v>0</v>
      </c>
      <c r="D164" s="97">
        <v>0</v>
      </c>
      <c r="E164" s="97">
        <v>0</v>
      </c>
      <c r="F164" s="97">
        <v>0</v>
      </c>
      <c r="G164" s="97">
        <v>0</v>
      </c>
      <c r="H164" s="97">
        <v>0</v>
      </c>
      <c r="I164" s="97">
        <v>0</v>
      </c>
      <c r="J164" s="97">
        <v>0</v>
      </c>
      <c r="K164" s="97">
        <v>0</v>
      </c>
      <c r="L164" s="97">
        <v>0</v>
      </c>
      <c r="M164" s="97">
        <v>0</v>
      </c>
      <c r="N164" s="97">
        <v>0</v>
      </c>
      <c r="O164" t="str">
        <f t="shared" ref="O164" si="153">O161</f>
        <v>MATCH</v>
      </c>
      <c r="R164" t="s">
        <v>471</v>
      </c>
      <c r="S164" t="s">
        <v>472</v>
      </c>
    </row>
    <row r="165" spans="1:19" x14ac:dyDescent="0.25">
      <c r="A165" s="188"/>
      <c r="B165" s="188"/>
      <c r="C165" s="188"/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t="str">
        <f t="shared" ref="O165" si="154">O161</f>
        <v>MATCH</v>
      </c>
      <c r="R165" t="s">
        <v>473</v>
      </c>
      <c r="S165" t="s">
        <v>474</v>
      </c>
    </row>
    <row r="166" spans="1:19" x14ac:dyDescent="0.25">
      <c r="A166" s="191" t="str">
        <f>'[1]Run Rate'!A36</f>
        <v>POL09736</v>
      </c>
      <c r="B166" s="191" t="str">
        <f>'[1]Run Rate'!B36</f>
        <v>Polleo 1st Whey 454g Cookies &amp; Cream</v>
      </c>
      <c r="C166" s="191" t="str">
        <f>'[1]Run Rate'!C36</f>
        <v>PROTEINI</v>
      </c>
      <c r="D166" s="191" t="str">
        <f>'[1]Run Rate'!D36</f>
        <v>01 GOLD</v>
      </c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t="str">
        <f t="shared" ref="O166" si="155">IF(AND(OR($B$1="ALL",$B$1=C166),OR($E$1="ALL",$E$1=D166),OR($B$2="ALL",$B$2=A166),OR($E$2="ALL",IFERROR(SEARCH($E$2,B166),0)&gt;0)),"MATCH","")</f>
        <v>MATCH</v>
      </c>
      <c r="R166" t="s">
        <v>475</v>
      </c>
      <c r="S166" t="s">
        <v>476</v>
      </c>
    </row>
    <row r="167" spans="1:19" x14ac:dyDescent="0.25">
      <c r="A167" s="192"/>
      <c r="B167" s="192" t="s">
        <v>156</v>
      </c>
      <c r="C167" s="192" t="s">
        <v>157</v>
      </c>
      <c r="D167" s="192" t="s">
        <v>158</v>
      </c>
      <c r="E167" s="192" t="s">
        <v>139</v>
      </c>
      <c r="F167" s="192" t="s">
        <v>140</v>
      </c>
      <c r="G167" s="192" t="s">
        <v>141</v>
      </c>
      <c r="H167" s="192" t="s">
        <v>142</v>
      </c>
      <c r="I167" s="192" t="s">
        <v>143</v>
      </c>
      <c r="J167" s="192" t="s">
        <v>144</v>
      </c>
      <c r="K167" s="192" t="s">
        <v>145</v>
      </c>
      <c r="L167" s="192" t="s">
        <v>146</v>
      </c>
      <c r="M167" s="192" t="s">
        <v>147</v>
      </c>
      <c r="N167" s="192" t="s">
        <v>148</v>
      </c>
      <c r="O167" t="str">
        <f t="shared" ref="O167" si="156">O166</f>
        <v>MATCH</v>
      </c>
      <c r="R167" t="s">
        <v>477</v>
      </c>
      <c r="S167" t="s">
        <v>478</v>
      </c>
    </row>
    <row r="168" spans="1:19" x14ac:dyDescent="0.25">
      <c r="A168" s="193" t="s">
        <v>161</v>
      </c>
      <c r="B168" s="97">
        <v>0</v>
      </c>
      <c r="C168" s="97">
        <v>0</v>
      </c>
      <c r="D168" s="97">
        <v>0</v>
      </c>
      <c r="E168" s="97">
        <v>0</v>
      </c>
      <c r="F168" s="97">
        <v>0</v>
      </c>
      <c r="G168" s="97">
        <v>0</v>
      </c>
      <c r="H168" s="97">
        <v>0</v>
      </c>
      <c r="I168" s="97">
        <v>0</v>
      </c>
      <c r="J168" s="97">
        <v>0</v>
      </c>
      <c r="K168" s="97">
        <v>0</v>
      </c>
      <c r="L168" s="97">
        <v>0</v>
      </c>
      <c r="M168" s="97">
        <v>0</v>
      </c>
      <c r="N168" s="97">
        <v>0</v>
      </c>
      <c r="O168" t="str">
        <f t="shared" ref="O168" si="157">O166</f>
        <v>MATCH</v>
      </c>
      <c r="R168" t="s">
        <v>479</v>
      </c>
      <c r="S168" t="s">
        <v>480</v>
      </c>
    </row>
    <row r="169" spans="1:19" x14ac:dyDescent="0.25">
      <c r="A169" s="193" t="s">
        <v>164</v>
      </c>
      <c r="B169" s="97">
        <v>0</v>
      </c>
      <c r="C169" s="97">
        <v>0</v>
      </c>
      <c r="D169" s="97">
        <v>0</v>
      </c>
      <c r="E169" s="97">
        <v>0</v>
      </c>
      <c r="F169" s="97">
        <v>0</v>
      </c>
      <c r="G169" s="97">
        <v>0</v>
      </c>
      <c r="H169" s="97">
        <v>0</v>
      </c>
      <c r="I169" s="97">
        <v>0</v>
      </c>
      <c r="J169" s="97">
        <v>0</v>
      </c>
      <c r="K169" s="97">
        <v>0</v>
      </c>
      <c r="L169" s="97">
        <v>0</v>
      </c>
      <c r="M169" s="97">
        <v>0</v>
      </c>
      <c r="N169" s="97">
        <v>0</v>
      </c>
      <c r="O169" t="str">
        <f t="shared" ref="O169" si="158">O166</f>
        <v>MATCH</v>
      </c>
      <c r="R169" t="s">
        <v>481</v>
      </c>
      <c r="S169" t="s">
        <v>482</v>
      </c>
    </row>
    <row r="170" spans="1:19" x14ac:dyDescent="0.25">
      <c r="A170" s="188"/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t="str">
        <f t="shared" ref="O170" si="159">O166</f>
        <v>MATCH</v>
      </c>
      <c r="R170" t="s">
        <v>483</v>
      </c>
      <c r="S170" t="s">
        <v>484</v>
      </c>
    </row>
    <row r="171" spans="1:19" x14ac:dyDescent="0.25">
      <c r="A171" s="191" t="str">
        <f>'[1]Run Rate'!A37</f>
        <v>POL09881</v>
      </c>
      <c r="B171" s="191" t="str">
        <f>'[1]Run Rate'!B37</f>
        <v>Polleo 50% Protein Bar 50g Choco-Banana</v>
      </c>
      <c r="C171" s="191" t="str">
        <f>'[1]Run Rate'!C37</f>
        <v>RTD &amp; SNACKS</v>
      </c>
      <c r="D171" s="191" t="str">
        <f>'[1]Run Rate'!D37</f>
        <v>01 GOLD</v>
      </c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t="str">
        <f t="shared" ref="O171" si="160">IF(AND(OR($B$1="ALL",$B$1=C171),OR($E$1="ALL",$E$1=D171),OR($B$2="ALL",$B$2=A171),OR($E$2="ALL",IFERROR(SEARCH($E$2,B171),0)&gt;0)),"MATCH","")</f>
        <v>MATCH</v>
      </c>
      <c r="R171" t="s">
        <v>485</v>
      </c>
      <c r="S171" t="s">
        <v>486</v>
      </c>
    </row>
    <row r="172" spans="1:19" x14ac:dyDescent="0.25">
      <c r="A172" s="192"/>
      <c r="B172" s="192" t="s">
        <v>156</v>
      </c>
      <c r="C172" s="192" t="s">
        <v>157</v>
      </c>
      <c r="D172" s="192" t="s">
        <v>158</v>
      </c>
      <c r="E172" s="192" t="s">
        <v>139</v>
      </c>
      <c r="F172" s="192" t="s">
        <v>140</v>
      </c>
      <c r="G172" s="192" t="s">
        <v>141</v>
      </c>
      <c r="H172" s="192" t="s">
        <v>142</v>
      </c>
      <c r="I172" s="192" t="s">
        <v>143</v>
      </c>
      <c r="J172" s="192" t="s">
        <v>144</v>
      </c>
      <c r="K172" s="192" t="s">
        <v>145</v>
      </c>
      <c r="L172" s="192" t="s">
        <v>146</v>
      </c>
      <c r="M172" s="192" t="s">
        <v>147</v>
      </c>
      <c r="N172" s="192" t="s">
        <v>148</v>
      </c>
      <c r="O172" t="str">
        <f t="shared" ref="O172" si="161">O171</f>
        <v>MATCH</v>
      </c>
      <c r="R172" t="s">
        <v>487</v>
      </c>
      <c r="S172" t="s">
        <v>488</v>
      </c>
    </row>
    <row r="173" spans="1:19" x14ac:dyDescent="0.25">
      <c r="A173" s="193" t="s">
        <v>161</v>
      </c>
      <c r="B173" s="97">
        <v>0</v>
      </c>
      <c r="C173" s="97">
        <v>0</v>
      </c>
      <c r="D173" s="97">
        <v>0</v>
      </c>
      <c r="E173" s="97">
        <v>0</v>
      </c>
      <c r="F173" s="97">
        <v>0</v>
      </c>
      <c r="G173" s="97">
        <v>0</v>
      </c>
      <c r="H173" s="97">
        <v>0</v>
      </c>
      <c r="I173" s="97">
        <v>0</v>
      </c>
      <c r="J173" s="97">
        <v>45</v>
      </c>
      <c r="K173" s="97">
        <v>45</v>
      </c>
      <c r="L173" s="97">
        <v>45</v>
      </c>
      <c r="M173" s="97">
        <v>45</v>
      </c>
      <c r="N173" s="97">
        <v>45</v>
      </c>
      <c r="O173" t="str">
        <f t="shared" ref="O173" si="162">O171</f>
        <v>MATCH</v>
      </c>
      <c r="R173" t="s">
        <v>489</v>
      </c>
      <c r="S173" t="s">
        <v>490</v>
      </c>
    </row>
    <row r="174" spans="1:19" x14ac:dyDescent="0.25">
      <c r="A174" s="193" t="s">
        <v>164</v>
      </c>
      <c r="B174" s="97">
        <v>0</v>
      </c>
      <c r="C174" s="97">
        <v>0</v>
      </c>
      <c r="D174" s="97">
        <v>0</v>
      </c>
      <c r="E174" s="97">
        <v>0</v>
      </c>
      <c r="F174" s="97">
        <v>1005</v>
      </c>
      <c r="G174" s="97">
        <v>300</v>
      </c>
      <c r="H174" s="97">
        <v>0</v>
      </c>
      <c r="I174" s="97">
        <v>0</v>
      </c>
      <c r="J174" s="97">
        <v>0</v>
      </c>
      <c r="K174" s="97">
        <v>0</v>
      </c>
      <c r="L174" s="97">
        <v>0</v>
      </c>
      <c r="M174" s="97">
        <v>0</v>
      </c>
      <c r="N174" s="97">
        <v>0</v>
      </c>
      <c r="O174" t="str">
        <f t="shared" ref="O174" si="163">O171</f>
        <v>MATCH</v>
      </c>
      <c r="R174" t="s">
        <v>491</v>
      </c>
      <c r="S174" t="s">
        <v>492</v>
      </c>
    </row>
    <row r="175" spans="1:19" x14ac:dyDescent="0.25">
      <c r="A175" s="188"/>
      <c r="B175" s="188"/>
      <c r="C175" s="188"/>
      <c r="D175" s="188"/>
      <c r="E175" s="188"/>
      <c r="F175" s="188"/>
      <c r="G175" s="188"/>
      <c r="H175" s="188"/>
      <c r="I175" s="188"/>
      <c r="J175" s="188"/>
      <c r="K175" s="188"/>
      <c r="L175" s="188"/>
      <c r="M175" s="188"/>
      <c r="N175" s="188"/>
      <c r="O175" t="str">
        <f t="shared" ref="O175" si="164">O171</f>
        <v>MATCH</v>
      </c>
      <c r="R175" t="s">
        <v>493</v>
      </c>
      <c r="S175" t="s">
        <v>494</v>
      </c>
    </row>
    <row r="176" spans="1:19" x14ac:dyDescent="0.25">
      <c r="A176" s="191" t="str">
        <f>'[1]Run Rate'!A38</f>
        <v>POL09893</v>
      </c>
      <c r="B176" s="191" t="str">
        <f>'[1]Run Rate'!B38</f>
        <v>Polleo 1st Whey 454g Vanilla Raspberry</v>
      </c>
      <c r="C176" s="191" t="str">
        <f>'[1]Run Rate'!C38</f>
        <v>PROTEINI</v>
      </c>
      <c r="D176" s="191" t="str">
        <f>'[1]Run Rate'!D38</f>
        <v>01 GOLD</v>
      </c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t="str">
        <f t="shared" ref="O176" si="165">IF(AND(OR($B$1="ALL",$B$1=C176),OR($E$1="ALL",$E$1=D176),OR($B$2="ALL",$B$2=A176),OR($E$2="ALL",IFERROR(SEARCH($E$2,B176),0)&gt;0)),"MATCH","")</f>
        <v>MATCH</v>
      </c>
      <c r="R176" t="s">
        <v>495</v>
      </c>
      <c r="S176" t="s">
        <v>496</v>
      </c>
    </row>
    <row r="177" spans="1:19" x14ac:dyDescent="0.25">
      <c r="A177" s="192"/>
      <c r="B177" s="192" t="s">
        <v>156</v>
      </c>
      <c r="C177" s="192" t="s">
        <v>157</v>
      </c>
      <c r="D177" s="192" t="s">
        <v>158</v>
      </c>
      <c r="E177" s="192" t="s">
        <v>139</v>
      </c>
      <c r="F177" s="192" t="s">
        <v>140</v>
      </c>
      <c r="G177" s="192" t="s">
        <v>141</v>
      </c>
      <c r="H177" s="192" t="s">
        <v>142</v>
      </c>
      <c r="I177" s="192" t="s">
        <v>143</v>
      </c>
      <c r="J177" s="192" t="s">
        <v>144</v>
      </c>
      <c r="K177" s="192" t="s">
        <v>145</v>
      </c>
      <c r="L177" s="192" t="s">
        <v>146</v>
      </c>
      <c r="M177" s="192" t="s">
        <v>147</v>
      </c>
      <c r="N177" s="192" t="s">
        <v>148</v>
      </c>
      <c r="O177" t="str">
        <f t="shared" ref="O177" si="166">O176</f>
        <v>MATCH</v>
      </c>
      <c r="R177" t="s">
        <v>497</v>
      </c>
      <c r="S177" t="s">
        <v>498</v>
      </c>
    </row>
    <row r="178" spans="1:19" x14ac:dyDescent="0.25">
      <c r="A178" s="193" t="s">
        <v>161</v>
      </c>
      <c r="B178" s="97">
        <v>0</v>
      </c>
      <c r="C178" s="97">
        <v>0</v>
      </c>
      <c r="D178" s="97">
        <v>0</v>
      </c>
      <c r="E178" s="97">
        <v>0</v>
      </c>
      <c r="F178" s="97">
        <v>0</v>
      </c>
      <c r="G178" s="97">
        <v>0</v>
      </c>
      <c r="H178" s="97">
        <v>0</v>
      </c>
      <c r="I178" s="97">
        <v>0</v>
      </c>
      <c r="J178" s="97">
        <v>0</v>
      </c>
      <c r="K178" s="97">
        <v>0</v>
      </c>
      <c r="L178" s="97">
        <v>0</v>
      </c>
      <c r="M178" s="97">
        <v>0</v>
      </c>
      <c r="N178" s="97">
        <v>0</v>
      </c>
      <c r="O178" t="str">
        <f t="shared" ref="O178" si="167">O176</f>
        <v>MATCH</v>
      </c>
      <c r="R178" t="s">
        <v>499</v>
      </c>
      <c r="S178" t="s">
        <v>500</v>
      </c>
    </row>
    <row r="179" spans="1:19" x14ac:dyDescent="0.25">
      <c r="A179" s="193" t="s">
        <v>164</v>
      </c>
      <c r="B179" s="97">
        <v>0</v>
      </c>
      <c r="C179" s="97">
        <v>0</v>
      </c>
      <c r="D179" s="97">
        <v>0</v>
      </c>
      <c r="E179" s="97">
        <v>0</v>
      </c>
      <c r="F179" s="97">
        <v>0</v>
      </c>
      <c r="G179" s="97">
        <v>0</v>
      </c>
      <c r="H179" s="97">
        <v>0</v>
      </c>
      <c r="I179" s="97">
        <v>0</v>
      </c>
      <c r="J179" s="97">
        <v>0</v>
      </c>
      <c r="K179" s="97">
        <v>0</v>
      </c>
      <c r="L179" s="97">
        <v>0</v>
      </c>
      <c r="M179" s="97">
        <v>0</v>
      </c>
      <c r="N179" s="97">
        <v>0</v>
      </c>
      <c r="O179" t="str">
        <f t="shared" ref="O179" si="168">O176</f>
        <v>MATCH</v>
      </c>
      <c r="R179" t="s">
        <v>501</v>
      </c>
      <c r="S179" t="s">
        <v>502</v>
      </c>
    </row>
    <row r="180" spans="1:19" x14ac:dyDescent="0.25">
      <c r="A180" s="188"/>
      <c r="B180" s="188"/>
      <c r="C180" s="188"/>
      <c r="D180" s="188"/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t="str">
        <f t="shared" ref="O180" si="169">O176</f>
        <v>MATCH</v>
      </c>
      <c r="R180" t="s">
        <v>503</v>
      </c>
      <c r="S180" t="s">
        <v>504</v>
      </c>
    </row>
    <row r="181" spans="1:19" x14ac:dyDescent="0.25">
      <c r="A181" s="191" t="str">
        <f>'[1]Run Rate'!A39</f>
        <v>CON23203</v>
      </c>
      <c r="B181" s="191" t="str">
        <f>'[1]Run Rate'!B39</f>
        <v>Concept2 Model D, Veslački Ergometar</v>
      </c>
      <c r="C181" s="191" t="str">
        <f>'[1]Run Rate'!C39</f>
        <v>FITNESS OPREMA</v>
      </c>
      <c r="D181" s="191" t="str">
        <f>'[1]Run Rate'!D39</f>
        <v>01 GOLD</v>
      </c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t="str">
        <f t="shared" ref="O181" si="170">IF(AND(OR($B$1="ALL",$B$1=C181),OR($E$1="ALL",$E$1=D181),OR($B$2="ALL",$B$2=A181),OR($E$2="ALL",IFERROR(SEARCH($E$2,B181),0)&gt;0)),"MATCH","")</f>
        <v>MATCH</v>
      </c>
      <c r="R181" t="s">
        <v>505</v>
      </c>
      <c r="S181" t="s">
        <v>506</v>
      </c>
    </row>
    <row r="182" spans="1:19" x14ac:dyDescent="0.25">
      <c r="A182" s="192"/>
      <c r="B182" s="192" t="s">
        <v>156</v>
      </c>
      <c r="C182" s="192" t="s">
        <v>157</v>
      </c>
      <c r="D182" s="192" t="s">
        <v>158</v>
      </c>
      <c r="E182" s="192" t="s">
        <v>139</v>
      </c>
      <c r="F182" s="192" t="s">
        <v>140</v>
      </c>
      <c r="G182" s="192" t="s">
        <v>141</v>
      </c>
      <c r="H182" s="192" t="s">
        <v>142</v>
      </c>
      <c r="I182" s="192" t="s">
        <v>143</v>
      </c>
      <c r="J182" s="192" t="s">
        <v>144</v>
      </c>
      <c r="K182" s="192" t="s">
        <v>145</v>
      </c>
      <c r="L182" s="192" t="s">
        <v>146</v>
      </c>
      <c r="M182" s="192" t="s">
        <v>147</v>
      </c>
      <c r="N182" s="192" t="s">
        <v>148</v>
      </c>
      <c r="O182" t="str">
        <f t="shared" ref="O182" si="171">O181</f>
        <v>MATCH</v>
      </c>
      <c r="R182" t="s">
        <v>507</v>
      </c>
      <c r="S182" t="s">
        <v>508</v>
      </c>
    </row>
    <row r="183" spans="1:19" x14ac:dyDescent="0.25">
      <c r="A183" s="193" t="s">
        <v>161</v>
      </c>
      <c r="B183" s="97">
        <v>0</v>
      </c>
      <c r="C183" s="97">
        <v>0</v>
      </c>
      <c r="D183" s="97">
        <v>0</v>
      </c>
      <c r="E183" s="97">
        <v>0</v>
      </c>
      <c r="F183" s="97">
        <v>0</v>
      </c>
      <c r="G183" s="97">
        <v>0</v>
      </c>
      <c r="H183" s="97">
        <v>0</v>
      </c>
      <c r="I183" s="97">
        <v>0</v>
      </c>
      <c r="J183" s="97">
        <v>0</v>
      </c>
      <c r="K183" s="97">
        <v>0</v>
      </c>
      <c r="L183" s="97">
        <v>0</v>
      </c>
      <c r="M183" s="97">
        <v>0</v>
      </c>
      <c r="N183" s="97">
        <v>0</v>
      </c>
      <c r="O183" t="str">
        <f t="shared" ref="O183" si="172">O181</f>
        <v>MATCH</v>
      </c>
      <c r="R183" t="s">
        <v>509</v>
      </c>
      <c r="S183" t="s">
        <v>510</v>
      </c>
    </row>
    <row r="184" spans="1:19" x14ac:dyDescent="0.25">
      <c r="A184" s="193" t="s">
        <v>164</v>
      </c>
      <c r="B184" s="97">
        <v>0</v>
      </c>
      <c r="C184" s="97">
        <v>0</v>
      </c>
      <c r="D184" s="97">
        <v>0</v>
      </c>
      <c r="E184" s="97">
        <v>0</v>
      </c>
      <c r="F184" s="97">
        <v>0</v>
      </c>
      <c r="G184" s="97">
        <v>0</v>
      </c>
      <c r="H184" s="97">
        <v>0</v>
      </c>
      <c r="I184" s="97">
        <v>0</v>
      </c>
      <c r="J184" s="97">
        <v>0</v>
      </c>
      <c r="K184" s="97">
        <v>0</v>
      </c>
      <c r="L184" s="97">
        <v>0</v>
      </c>
      <c r="M184" s="97">
        <v>0</v>
      </c>
      <c r="N184" s="97">
        <v>0</v>
      </c>
      <c r="O184" t="str">
        <f t="shared" ref="O184" si="173">O181</f>
        <v>MATCH</v>
      </c>
      <c r="R184" t="s">
        <v>511</v>
      </c>
      <c r="S184" t="s">
        <v>512</v>
      </c>
    </row>
    <row r="185" spans="1:19" x14ac:dyDescent="0.25">
      <c r="A185" s="188"/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t="str">
        <f t="shared" ref="O185" si="174">O181</f>
        <v>MATCH</v>
      </c>
      <c r="R185" t="s">
        <v>513</v>
      </c>
      <c r="S185" t="s">
        <v>514</v>
      </c>
    </row>
    <row r="186" spans="1:19" x14ac:dyDescent="0.25">
      <c r="A186" s="191" t="str">
        <f>'[1]Run Rate'!A40</f>
        <v>POL09770</v>
      </c>
      <c r="B186" s="191" t="str">
        <f>'[1]Run Rate'!B40</f>
        <v>Polleo Premium HydroX Whey 908g Unflavoured</v>
      </c>
      <c r="C186" s="191" t="str">
        <f>'[1]Run Rate'!C40</f>
        <v>PROTEINI</v>
      </c>
      <c r="D186" s="191" t="str">
        <f>'[1]Run Rate'!D40</f>
        <v>01 GOLD</v>
      </c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t="str">
        <f t="shared" ref="O186" si="175">IF(AND(OR($B$1="ALL",$B$1=C186),OR($E$1="ALL",$E$1=D186),OR($B$2="ALL",$B$2=A186),OR($E$2="ALL",IFERROR(SEARCH($E$2,B186),0)&gt;0)),"MATCH","")</f>
        <v>MATCH</v>
      </c>
      <c r="R186" t="s">
        <v>515</v>
      </c>
      <c r="S186" t="s">
        <v>516</v>
      </c>
    </row>
    <row r="187" spans="1:19" x14ac:dyDescent="0.25">
      <c r="A187" s="192"/>
      <c r="B187" s="192" t="s">
        <v>156</v>
      </c>
      <c r="C187" s="192" t="s">
        <v>157</v>
      </c>
      <c r="D187" s="192" t="s">
        <v>158</v>
      </c>
      <c r="E187" s="192" t="s">
        <v>139</v>
      </c>
      <c r="F187" s="192" t="s">
        <v>140</v>
      </c>
      <c r="G187" s="192" t="s">
        <v>141</v>
      </c>
      <c r="H187" s="192" t="s">
        <v>142</v>
      </c>
      <c r="I187" s="192" t="s">
        <v>143</v>
      </c>
      <c r="J187" s="192" t="s">
        <v>144</v>
      </c>
      <c r="K187" s="192" t="s">
        <v>145</v>
      </c>
      <c r="L187" s="192" t="s">
        <v>146</v>
      </c>
      <c r="M187" s="192" t="s">
        <v>147</v>
      </c>
      <c r="N187" s="192" t="s">
        <v>148</v>
      </c>
      <c r="O187" t="str">
        <f t="shared" ref="O187" si="176">O186</f>
        <v>MATCH</v>
      </c>
      <c r="R187" t="s">
        <v>517</v>
      </c>
      <c r="S187" t="s">
        <v>518</v>
      </c>
    </row>
    <row r="188" spans="1:19" x14ac:dyDescent="0.25">
      <c r="A188" s="193" t="s">
        <v>161</v>
      </c>
      <c r="B188" s="97">
        <v>0</v>
      </c>
      <c r="C188" s="97">
        <v>0</v>
      </c>
      <c r="D188" s="97">
        <v>0</v>
      </c>
      <c r="E188" s="97">
        <v>0</v>
      </c>
      <c r="F188" s="97">
        <v>0</v>
      </c>
      <c r="G188" s="97">
        <v>0</v>
      </c>
      <c r="H188" s="97">
        <v>0</v>
      </c>
      <c r="I188" s="97">
        <v>0</v>
      </c>
      <c r="J188" s="97">
        <v>0</v>
      </c>
      <c r="K188" s="97">
        <v>0</v>
      </c>
      <c r="L188" s="97">
        <v>0</v>
      </c>
      <c r="M188" s="97">
        <v>0</v>
      </c>
      <c r="N188" s="97">
        <v>0</v>
      </c>
      <c r="O188" t="str">
        <f t="shared" ref="O188" si="177">O186</f>
        <v>MATCH</v>
      </c>
      <c r="R188" t="s">
        <v>519</v>
      </c>
      <c r="S188" t="s">
        <v>520</v>
      </c>
    </row>
    <row r="189" spans="1:19" x14ac:dyDescent="0.25">
      <c r="A189" s="193" t="s">
        <v>164</v>
      </c>
      <c r="B189" s="97">
        <v>0</v>
      </c>
      <c r="C189" s="97">
        <v>0</v>
      </c>
      <c r="D189" s="97">
        <v>0</v>
      </c>
      <c r="E189" s="97">
        <v>0</v>
      </c>
      <c r="F189" s="97">
        <v>0</v>
      </c>
      <c r="G189" s="97">
        <v>0</v>
      </c>
      <c r="H189" s="97">
        <v>0</v>
      </c>
      <c r="I189" s="97">
        <v>0</v>
      </c>
      <c r="J189" s="97">
        <v>0</v>
      </c>
      <c r="K189" s="97">
        <v>0</v>
      </c>
      <c r="L189" s="97">
        <v>0</v>
      </c>
      <c r="M189" s="97">
        <v>0</v>
      </c>
      <c r="N189" s="97">
        <v>0</v>
      </c>
      <c r="O189" t="str">
        <f t="shared" ref="O189" si="178">O186</f>
        <v>MATCH</v>
      </c>
      <c r="R189" t="s">
        <v>521</v>
      </c>
      <c r="S189" t="s">
        <v>522</v>
      </c>
    </row>
    <row r="190" spans="1:19" x14ac:dyDescent="0.25">
      <c r="A190" s="188"/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t="str">
        <f t="shared" ref="O190" si="179">O186</f>
        <v>MATCH</v>
      </c>
      <c r="R190" t="s">
        <v>523</v>
      </c>
      <c r="S190" t="s">
        <v>524</v>
      </c>
    </row>
    <row r="191" spans="1:19" x14ac:dyDescent="0.25">
      <c r="A191" s="191" t="str">
        <f>'[1]Run Rate'!A41</f>
        <v>POL04467</v>
      </c>
      <c r="B191" s="191" t="str">
        <f>'[1]Run Rate'!B41</f>
        <v>Polleo Vegan Baked Cookie 75 g - Chocolate Chip</v>
      </c>
      <c r="C191" s="191" t="str">
        <f>'[1]Run Rate'!C41</f>
        <v>RTD &amp; SNACKS</v>
      </c>
      <c r="D191" s="191" t="str">
        <f>'[1]Run Rate'!D41</f>
        <v>01 GOLD</v>
      </c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t="str">
        <f t="shared" ref="O191" si="180">IF(AND(OR($B$1="ALL",$B$1=C191),OR($E$1="ALL",$E$1=D191),OR($B$2="ALL",$B$2=A191),OR($E$2="ALL",IFERROR(SEARCH($E$2,B191),0)&gt;0)),"MATCH","")</f>
        <v>MATCH</v>
      </c>
      <c r="R191" t="s">
        <v>373</v>
      </c>
      <c r="S191" t="s">
        <v>374</v>
      </c>
    </row>
    <row r="192" spans="1:19" x14ac:dyDescent="0.25">
      <c r="A192" s="192"/>
      <c r="B192" s="192" t="s">
        <v>156</v>
      </c>
      <c r="C192" s="192" t="s">
        <v>157</v>
      </c>
      <c r="D192" s="192" t="s">
        <v>158</v>
      </c>
      <c r="E192" s="192" t="s">
        <v>139</v>
      </c>
      <c r="F192" s="192" t="s">
        <v>140</v>
      </c>
      <c r="G192" s="192" t="s">
        <v>141</v>
      </c>
      <c r="H192" s="192" t="s">
        <v>142</v>
      </c>
      <c r="I192" s="192" t="s">
        <v>143</v>
      </c>
      <c r="J192" s="192" t="s">
        <v>144</v>
      </c>
      <c r="K192" s="192" t="s">
        <v>145</v>
      </c>
      <c r="L192" s="192" t="s">
        <v>146</v>
      </c>
      <c r="M192" s="192" t="s">
        <v>147</v>
      </c>
      <c r="N192" s="192" t="s">
        <v>148</v>
      </c>
      <c r="O192" t="str">
        <f t="shared" ref="O192" si="181">O191</f>
        <v>MATCH</v>
      </c>
      <c r="R192" t="s">
        <v>525</v>
      </c>
      <c r="S192" t="s">
        <v>526</v>
      </c>
    </row>
    <row r="193" spans="1:19" x14ac:dyDescent="0.25">
      <c r="A193" s="193" t="s">
        <v>161</v>
      </c>
      <c r="B193" s="97">
        <v>0</v>
      </c>
      <c r="C193" s="97">
        <v>0</v>
      </c>
      <c r="D193" s="97">
        <v>0</v>
      </c>
      <c r="E193" s="97">
        <v>0</v>
      </c>
      <c r="F193" s="97">
        <v>0</v>
      </c>
      <c r="G193" s="97">
        <v>0</v>
      </c>
      <c r="H193" s="97">
        <v>0</v>
      </c>
      <c r="I193" s="97">
        <v>0</v>
      </c>
      <c r="J193" s="97">
        <v>36</v>
      </c>
      <c r="K193" s="97">
        <v>36</v>
      </c>
      <c r="L193" s="97">
        <v>36</v>
      </c>
      <c r="M193" s="97">
        <v>36</v>
      </c>
      <c r="N193" s="97">
        <v>36</v>
      </c>
      <c r="O193" t="str">
        <f t="shared" ref="O193" si="182">O191</f>
        <v>MATCH</v>
      </c>
      <c r="R193" t="s">
        <v>527</v>
      </c>
      <c r="S193" t="s">
        <v>528</v>
      </c>
    </row>
    <row r="194" spans="1:19" x14ac:dyDescent="0.25">
      <c r="A194" s="193" t="s">
        <v>164</v>
      </c>
      <c r="B194" s="97">
        <v>0</v>
      </c>
      <c r="C194" s="97">
        <v>0</v>
      </c>
      <c r="D194" s="97">
        <v>0</v>
      </c>
      <c r="E194" s="97">
        <v>3044</v>
      </c>
      <c r="F194" s="97">
        <v>1304</v>
      </c>
      <c r="G194" s="97">
        <v>240</v>
      </c>
      <c r="H194" s="97">
        <v>0</v>
      </c>
      <c r="I194" s="97">
        <v>0</v>
      </c>
      <c r="J194" s="97">
        <v>0</v>
      </c>
      <c r="K194" s="97">
        <v>0</v>
      </c>
      <c r="L194" s="97">
        <v>0</v>
      </c>
      <c r="M194" s="97">
        <v>0</v>
      </c>
      <c r="N194" s="97">
        <v>0</v>
      </c>
      <c r="O194" t="str">
        <f t="shared" ref="O194" si="183">O191</f>
        <v>MATCH</v>
      </c>
      <c r="R194" t="s">
        <v>529</v>
      </c>
      <c r="S194" t="s">
        <v>530</v>
      </c>
    </row>
    <row r="195" spans="1:19" x14ac:dyDescent="0.25">
      <c r="A195" s="188"/>
      <c r="B195" s="188"/>
      <c r="C195" s="188"/>
      <c r="D195" s="188"/>
      <c r="E195" s="188"/>
      <c r="F195" s="188"/>
      <c r="G195" s="188"/>
      <c r="H195" s="188"/>
      <c r="I195" s="188"/>
      <c r="J195" s="188"/>
      <c r="K195" s="188"/>
      <c r="L195" s="188"/>
      <c r="M195" s="188"/>
      <c r="N195" s="188"/>
      <c r="O195" t="str">
        <f t="shared" ref="O195" si="184">O191</f>
        <v>MATCH</v>
      </c>
      <c r="R195" t="s">
        <v>531</v>
      </c>
      <c r="S195" t="s">
        <v>532</v>
      </c>
    </row>
    <row r="196" spans="1:19" x14ac:dyDescent="0.25">
      <c r="A196" s="191" t="str">
        <f>'[1]Run Rate'!A42</f>
        <v>ZOE12352</v>
      </c>
      <c r="B196" s="191" t="str">
        <f>'[1]Run Rate'!B42</f>
        <v>ZOE Whey 454g French Vanilla Macaron</v>
      </c>
      <c r="C196" s="191" t="str">
        <f>'[1]Run Rate'!C42</f>
        <v>PROTEINI</v>
      </c>
      <c r="D196" s="191" t="str">
        <f>'[1]Run Rate'!D42</f>
        <v>01 GOLD</v>
      </c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t="str">
        <f t="shared" ref="O196" si="185">IF(AND(OR($B$1="ALL",$B$1=C196),OR($E$1="ALL",$E$1=D196),OR($B$2="ALL",$B$2=A196),OR($E$2="ALL",IFERROR(SEARCH($E$2,B196),0)&gt;0)),"MATCH","")</f>
        <v>MATCH</v>
      </c>
      <c r="R196" t="s">
        <v>533</v>
      </c>
      <c r="S196" t="s">
        <v>534</v>
      </c>
    </row>
    <row r="197" spans="1:19" x14ac:dyDescent="0.25">
      <c r="A197" s="192"/>
      <c r="B197" s="192" t="s">
        <v>156</v>
      </c>
      <c r="C197" s="192" t="s">
        <v>157</v>
      </c>
      <c r="D197" s="192" t="s">
        <v>158</v>
      </c>
      <c r="E197" s="192" t="s">
        <v>139</v>
      </c>
      <c r="F197" s="192" t="s">
        <v>140</v>
      </c>
      <c r="G197" s="192" t="s">
        <v>141</v>
      </c>
      <c r="H197" s="192" t="s">
        <v>142</v>
      </c>
      <c r="I197" s="192" t="s">
        <v>143</v>
      </c>
      <c r="J197" s="192" t="s">
        <v>144</v>
      </c>
      <c r="K197" s="192" t="s">
        <v>145</v>
      </c>
      <c r="L197" s="192" t="s">
        <v>146</v>
      </c>
      <c r="M197" s="192" t="s">
        <v>147</v>
      </c>
      <c r="N197" s="192" t="s">
        <v>148</v>
      </c>
      <c r="O197" t="str">
        <f t="shared" ref="O197" si="186">O196</f>
        <v>MATCH</v>
      </c>
      <c r="R197" t="s">
        <v>535</v>
      </c>
      <c r="S197" t="s">
        <v>536</v>
      </c>
    </row>
    <row r="198" spans="1:19" x14ac:dyDescent="0.25">
      <c r="A198" s="193" t="s">
        <v>161</v>
      </c>
      <c r="B198" s="97">
        <v>0</v>
      </c>
      <c r="C198" s="97">
        <v>0</v>
      </c>
      <c r="D198" s="97">
        <v>0</v>
      </c>
      <c r="E198" s="97">
        <v>0</v>
      </c>
      <c r="F198" s="97">
        <v>0</v>
      </c>
      <c r="G198" s="97">
        <v>0</v>
      </c>
      <c r="H198" s="97">
        <v>0</v>
      </c>
      <c r="I198" s="97">
        <v>0</v>
      </c>
      <c r="J198" s="97">
        <v>0</v>
      </c>
      <c r="K198" s="97">
        <v>0</v>
      </c>
      <c r="L198" s="97">
        <v>0</v>
      </c>
      <c r="M198" s="97">
        <v>0</v>
      </c>
      <c r="N198" s="97">
        <v>0</v>
      </c>
      <c r="O198" t="str">
        <f t="shared" ref="O198" si="187">O196</f>
        <v>MATCH</v>
      </c>
      <c r="R198" t="s">
        <v>537</v>
      </c>
      <c r="S198" t="s">
        <v>538</v>
      </c>
    </row>
    <row r="199" spans="1:19" x14ac:dyDescent="0.25">
      <c r="A199" s="193" t="s">
        <v>164</v>
      </c>
      <c r="B199" s="97">
        <v>0</v>
      </c>
      <c r="C199" s="97">
        <v>0</v>
      </c>
      <c r="D199" s="97">
        <v>0</v>
      </c>
      <c r="E199" s="97">
        <v>0</v>
      </c>
      <c r="F199" s="97">
        <v>0</v>
      </c>
      <c r="G199" s="97">
        <v>0</v>
      </c>
      <c r="H199" s="97">
        <v>0</v>
      </c>
      <c r="I199" s="97">
        <v>0</v>
      </c>
      <c r="J199" s="97">
        <v>0</v>
      </c>
      <c r="K199" s="97">
        <v>0</v>
      </c>
      <c r="L199" s="97">
        <v>0</v>
      </c>
      <c r="M199" s="97">
        <v>0</v>
      </c>
      <c r="N199" s="97">
        <v>0</v>
      </c>
      <c r="O199" t="str">
        <f t="shared" ref="O199" si="188">O196</f>
        <v>MATCH</v>
      </c>
      <c r="R199" t="s">
        <v>539</v>
      </c>
      <c r="S199" t="s">
        <v>540</v>
      </c>
    </row>
    <row r="200" spans="1:19" x14ac:dyDescent="0.25">
      <c r="A200" s="188"/>
      <c r="B200" s="188"/>
      <c r="C200" s="188"/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t="str">
        <f t="shared" ref="O200" si="189">O196</f>
        <v>MATCH</v>
      </c>
      <c r="R200" t="s">
        <v>541</v>
      </c>
      <c r="S200" t="s">
        <v>542</v>
      </c>
    </row>
    <row r="201" spans="1:19" x14ac:dyDescent="0.25">
      <c r="A201" s="191" t="str">
        <f>'[1]Run Rate'!A43</f>
        <v>POL12761</v>
      </c>
      <c r="B201" s="191" t="str">
        <f>'[1]Run Rate'!B43</f>
        <v>Polleo Protein Cremissimo/Buenissimo 40g Hazelnut-White Chocolate</v>
      </c>
      <c r="C201" s="191" t="str">
        <f>'[1]Run Rate'!C43</f>
        <v>RTD &amp; SNACKS</v>
      </c>
      <c r="D201" s="191" t="str">
        <f>'[1]Run Rate'!D43</f>
        <v>01 GOLD</v>
      </c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t="str">
        <f t="shared" ref="O201" si="190">IF(AND(OR($B$1="ALL",$B$1=C201),OR($E$1="ALL",$E$1=D201),OR($B$2="ALL",$B$2=A201),OR($E$2="ALL",IFERROR(SEARCH($E$2,B201),0)&gt;0)),"MATCH","")</f>
        <v>MATCH</v>
      </c>
      <c r="R201" t="s">
        <v>543</v>
      </c>
      <c r="S201" t="s">
        <v>544</v>
      </c>
    </row>
    <row r="202" spans="1:19" x14ac:dyDescent="0.25">
      <c r="A202" s="192"/>
      <c r="B202" s="192" t="s">
        <v>156</v>
      </c>
      <c r="C202" s="192" t="s">
        <v>157</v>
      </c>
      <c r="D202" s="192" t="s">
        <v>158</v>
      </c>
      <c r="E202" s="192" t="s">
        <v>139</v>
      </c>
      <c r="F202" s="192" t="s">
        <v>140</v>
      </c>
      <c r="G202" s="192" t="s">
        <v>141</v>
      </c>
      <c r="H202" s="192" t="s">
        <v>142</v>
      </c>
      <c r="I202" s="192" t="s">
        <v>143</v>
      </c>
      <c r="J202" s="192" t="s">
        <v>144</v>
      </c>
      <c r="K202" s="192" t="s">
        <v>145</v>
      </c>
      <c r="L202" s="192" t="s">
        <v>146</v>
      </c>
      <c r="M202" s="192" t="s">
        <v>147</v>
      </c>
      <c r="N202" s="192" t="s">
        <v>148</v>
      </c>
      <c r="O202" t="str">
        <f t="shared" ref="O202" si="191">O201</f>
        <v>MATCH</v>
      </c>
      <c r="R202" t="s">
        <v>545</v>
      </c>
      <c r="S202" t="s">
        <v>546</v>
      </c>
    </row>
    <row r="203" spans="1:19" x14ac:dyDescent="0.25">
      <c r="A203" s="193" t="s">
        <v>161</v>
      </c>
      <c r="B203" s="97">
        <v>0</v>
      </c>
      <c r="C203" s="97">
        <v>0</v>
      </c>
      <c r="D203" s="97">
        <v>0</v>
      </c>
      <c r="E203" s="97">
        <v>0</v>
      </c>
      <c r="F203" s="97">
        <v>0</v>
      </c>
      <c r="G203" s="97">
        <v>0</v>
      </c>
      <c r="H203" s="97">
        <v>0</v>
      </c>
      <c r="I203" s="97">
        <v>0</v>
      </c>
      <c r="J203" s="97">
        <v>0</v>
      </c>
      <c r="K203" s="97">
        <v>0</v>
      </c>
      <c r="L203" s="97">
        <v>0</v>
      </c>
      <c r="M203" s="97">
        <v>0</v>
      </c>
      <c r="N203" s="97">
        <v>0</v>
      </c>
      <c r="O203" t="str">
        <f t="shared" ref="O203" si="192">O201</f>
        <v>MATCH</v>
      </c>
      <c r="R203" t="s">
        <v>547</v>
      </c>
      <c r="S203" t="s">
        <v>548</v>
      </c>
    </row>
    <row r="204" spans="1:19" x14ac:dyDescent="0.25">
      <c r="A204" s="193" t="s">
        <v>164</v>
      </c>
      <c r="B204" s="97">
        <v>0</v>
      </c>
      <c r="C204" s="97">
        <v>0</v>
      </c>
      <c r="D204" s="97">
        <v>0</v>
      </c>
      <c r="E204" s="97">
        <v>0</v>
      </c>
      <c r="F204" s="97">
        <v>0</v>
      </c>
      <c r="G204" s="97">
        <v>0</v>
      </c>
      <c r="H204" s="97">
        <v>0</v>
      </c>
      <c r="I204" s="97">
        <v>0</v>
      </c>
      <c r="J204" s="97">
        <v>0</v>
      </c>
      <c r="K204" s="97">
        <v>0</v>
      </c>
      <c r="L204" s="97">
        <v>0</v>
      </c>
      <c r="M204" s="97">
        <v>0</v>
      </c>
      <c r="N204" s="97">
        <v>0</v>
      </c>
      <c r="O204" t="str">
        <f t="shared" ref="O204" si="193">O201</f>
        <v>MATCH</v>
      </c>
      <c r="R204" t="s">
        <v>549</v>
      </c>
      <c r="S204" t="s">
        <v>550</v>
      </c>
    </row>
    <row r="205" spans="1:19" x14ac:dyDescent="0.25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t="str">
        <f t="shared" ref="O205" si="194">O201</f>
        <v>MATCH</v>
      </c>
      <c r="R205" t="s">
        <v>551</v>
      </c>
      <c r="S205" t="s">
        <v>552</v>
      </c>
    </row>
    <row r="206" spans="1:19" x14ac:dyDescent="0.25">
      <c r="A206" s="191" t="str">
        <f>'[1]Run Rate'!A44</f>
        <v>POL12762</v>
      </c>
      <c r="B206" s="191" t="str">
        <f>'[1]Run Rate'!B44</f>
        <v>Polleo Protein Cremissimo/Buenissimo 40g Cocoa-Hazelnut-Milk Chocolate</v>
      </c>
      <c r="C206" s="191" t="str">
        <f>'[1]Run Rate'!C44</f>
        <v>RTD &amp; SNACKS</v>
      </c>
      <c r="D206" s="191" t="str">
        <f>'[1]Run Rate'!D44</f>
        <v>01 GOLD</v>
      </c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t="str">
        <f t="shared" ref="O206" si="195">IF(AND(OR($B$1="ALL",$B$1=C206),OR($E$1="ALL",$E$1=D206),OR($B$2="ALL",$B$2=A206),OR($E$2="ALL",IFERROR(SEARCH($E$2,B206),0)&gt;0)),"MATCH","")</f>
        <v>MATCH</v>
      </c>
      <c r="R206" t="s">
        <v>553</v>
      </c>
      <c r="S206" t="s">
        <v>554</v>
      </c>
    </row>
    <row r="207" spans="1:19" x14ac:dyDescent="0.25">
      <c r="A207" s="192"/>
      <c r="B207" s="192" t="s">
        <v>156</v>
      </c>
      <c r="C207" s="192" t="s">
        <v>157</v>
      </c>
      <c r="D207" s="192" t="s">
        <v>158</v>
      </c>
      <c r="E207" s="192" t="s">
        <v>139</v>
      </c>
      <c r="F207" s="192" t="s">
        <v>140</v>
      </c>
      <c r="G207" s="192" t="s">
        <v>141</v>
      </c>
      <c r="H207" s="192" t="s">
        <v>142</v>
      </c>
      <c r="I207" s="192" t="s">
        <v>143</v>
      </c>
      <c r="J207" s="192" t="s">
        <v>144</v>
      </c>
      <c r="K207" s="192" t="s">
        <v>145</v>
      </c>
      <c r="L207" s="192" t="s">
        <v>146</v>
      </c>
      <c r="M207" s="192" t="s">
        <v>147</v>
      </c>
      <c r="N207" s="192" t="s">
        <v>148</v>
      </c>
      <c r="O207" t="str">
        <f t="shared" ref="O207" si="196">O206</f>
        <v>MATCH</v>
      </c>
      <c r="R207" t="s">
        <v>555</v>
      </c>
      <c r="S207" t="s">
        <v>556</v>
      </c>
    </row>
    <row r="208" spans="1:19" x14ac:dyDescent="0.25">
      <c r="A208" s="193" t="s">
        <v>161</v>
      </c>
      <c r="B208" s="97">
        <v>0</v>
      </c>
      <c r="C208" s="97">
        <v>0</v>
      </c>
      <c r="D208" s="97">
        <v>0</v>
      </c>
      <c r="E208" s="97">
        <v>0</v>
      </c>
      <c r="F208" s="97">
        <v>0</v>
      </c>
      <c r="G208" s="97">
        <v>0</v>
      </c>
      <c r="H208" s="97">
        <v>0</v>
      </c>
      <c r="I208" s="97">
        <v>0</v>
      </c>
      <c r="J208" s="97">
        <v>0</v>
      </c>
      <c r="K208" s="97">
        <v>0</v>
      </c>
      <c r="L208" s="97">
        <v>0</v>
      </c>
      <c r="M208" s="97">
        <v>0</v>
      </c>
      <c r="N208" s="97">
        <v>0</v>
      </c>
      <c r="O208" t="str">
        <f t="shared" ref="O208" si="197">O206</f>
        <v>MATCH</v>
      </c>
      <c r="R208" t="s">
        <v>557</v>
      </c>
      <c r="S208" t="s">
        <v>558</v>
      </c>
    </row>
    <row r="209" spans="1:19" x14ac:dyDescent="0.25">
      <c r="A209" s="193" t="s">
        <v>164</v>
      </c>
      <c r="B209" s="97">
        <v>0</v>
      </c>
      <c r="C209" s="97">
        <v>0</v>
      </c>
      <c r="D209" s="97">
        <v>0</v>
      </c>
      <c r="E209" s="97">
        <v>0</v>
      </c>
      <c r="F209" s="97">
        <v>0</v>
      </c>
      <c r="G209" s="97">
        <v>0</v>
      </c>
      <c r="H209" s="97">
        <v>0</v>
      </c>
      <c r="I209" s="97">
        <v>0</v>
      </c>
      <c r="J209" s="97">
        <v>0</v>
      </c>
      <c r="K209" s="97">
        <v>0</v>
      </c>
      <c r="L209" s="97">
        <v>0</v>
      </c>
      <c r="M209" s="97">
        <v>0</v>
      </c>
      <c r="N209" s="97">
        <v>0</v>
      </c>
      <c r="O209" t="str">
        <f t="shared" ref="O209" si="198">O206</f>
        <v>MATCH</v>
      </c>
      <c r="R209" t="s">
        <v>559</v>
      </c>
      <c r="S209" t="s">
        <v>560</v>
      </c>
    </row>
    <row r="210" spans="1:19" x14ac:dyDescent="0.25">
      <c r="A210" s="188"/>
      <c r="B210" s="188"/>
      <c r="C210" s="188"/>
      <c r="D210" s="188"/>
      <c r="E210" s="188"/>
      <c r="F210" s="188"/>
      <c r="G210" s="188"/>
      <c r="H210" s="188"/>
      <c r="I210" s="188"/>
      <c r="J210" s="188"/>
      <c r="K210" s="188"/>
      <c r="L210" s="188"/>
      <c r="M210" s="188"/>
      <c r="N210" s="188"/>
      <c r="O210" t="str">
        <f t="shared" ref="O210" si="199">O206</f>
        <v>MATCH</v>
      </c>
      <c r="R210" t="s">
        <v>561</v>
      </c>
      <c r="S210" t="s">
        <v>562</v>
      </c>
    </row>
    <row r="211" spans="1:19" x14ac:dyDescent="0.25">
      <c r="A211" s="191" t="str">
        <f>'[1]Run Rate'!A45</f>
        <v>POL12752</v>
      </c>
      <c r="B211" s="191" t="str">
        <f>'[1]Run Rate'!B45</f>
        <v>Polleo Premium HydroX Whey 454g Chocolate Hazelnut</v>
      </c>
      <c r="C211" s="191" t="str">
        <f>'[1]Run Rate'!C45</f>
        <v>PROTEINI</v>
      </c>
      <c r="D211" s="191" t="str">
        <f>'[1]Run Rate'!D45</f>
        <v>01 GOLD</v>
      </c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t="str">
        <f t="shared" ref="O211" si="200">IF(AND(OR($B$1="ALL",$B$1=C211),OR($E$1="ALL",$E$1=D211),OR($B$2="ALL",$B$2=A211),OR($E$2="ALL",IFERROR(SEARCH($E$2,B211),0)&gt;0)),"MATCH","")</f>
        <v>MATCH</v>
      </c>
      <c r="R211" t="s">
        <v>563</v>
      </c>
      <c r="S211" t="s">
        <v>564</v>
      </c>
    </row>
    <row r="212" spans="1:19" x14ac:dyDescent="0.25">
      <c r="A212" s="192"/>
      <c r="B212" s="192" t="s">
        <v>156</v>
      </c>
      <c r="C212" s="192" t="s">
        <v>157</v>
      </c>
      <c r="D212" s="192" t="s">
        <v>158</v>
      </c>
      <c r="E212" s="192" t="s">
        <v>139</v>
      </c>
      <c r="F212" s="192" t="s">
        <v>140</v>
      </c>
      <c r="G212" s="192" t="s">
        <v>141</v>
      </c>
      <c r="H212" s="192" t="s">
        <v>142</v>
      </c>
      <c r="I212" s="192" t="s">
        <v>143</v>
      </c>
      <c r="J212" s="192" t="s">
        <v>144</v>
      </c>
      <c r="K212" s="192" t="s">
        <v>145</v>
      </c>
      <c r="L212" s="192" t="s">
        <v>146</v>
      </c>
      <c r="M212" s="192" t="s">
        <v>147</v>
      </c>
      <c r="N212" s="192" t="s">
        <v>148</v>
      </c>
      <c r="O212" t="str">
        <f t="shared" ref="O212" si="201">O211</f>
        <v>MATCH</v>
      </c>
      <c r="R212" t="s">
        <v>565</v>
      </c>
      <c r="S212" t="s">
        <v>566</v>
      </c>
    </row>
    <row r="213" spans="1:19" x14ac:dyDescent="0.25">
      <c r="A213" s="193" t="s">
        <v>161</v>
      </c>
      <c r="B213" s="97">
        <v>0</v>
      </c>
      <c r="C213" s="97">
        <v>0</v>
      </c>
      <c r="D213" s="97">
        <v>0</v>
      </c>
      <c r="E213" s="97">
        <v>0</v>
      </c>
      <c r="F213" s="97">
        <v>0</v>
      </c>
      <c r="G213" s="97">
        <v>0</v>
      </c>
      <c r="H213" s="97">
        <v>0</v>
      </c>
      <c r="I213" s="97">
        <v>0</v>
      </c>
      <c r="J213" s="97">
        <v>0</v>
      </c>
      <c r="K213" s="97">
        <v>0</v>
      </c>
      <c r="L213" s="97">
        <v>0</v>
      </c>
      <c r="M213" s="97">
        <v>0</v>
      </c>
      <c r="N213" s="97">
        <v>0</v>
      </c>
      <c r="O213" t="str">
        <f t="shared" ref="O213" si="202">O211</f>
        <v>MATCH</v>
      </c>
      <c r="R213" t="s">
        <v>567</v>
      </c>
      <c r="S213" t="s">
        <v>568</v>
      </c>
    </row>
    <row r="214" spans="1:19" x14ac:dyDescent="0.25">
      <c r="A214" s="193" t="s">
        <v>164</v>
      </c>
      <c r="B214" s="97">
        <v>0</v>
      </c>
      <c r="C214" s="97">
        <v>0</v>
      </c>
      <c r="D214" s="97">
        <v>0</v>
      </c>
      <c r="E214" s="97">
        <v>0</v>
      </c>
      <c r="F214" s="97">
        <v>0</v>
      </c>
      <c r="G214" s="97">
        <v>0</v>
      </c>
      <c r="H214" s="97">
        <v>0</v>
      </c>
      <c r="I214" s="97">
        <v>0</v>
      </c>
      <c r="J214" s="97">
        <v>0</v>
      </c>
      <c r="K214" s="97">
        <v>0</v>
      </c>
      <c r="L214" s="97">
        <v>0</v>
      </c>
      <c r="M214" s="97">
        <v>0</v>
      </c>
      <c r="N214" s="97">
        <v>0</v>
      </c>
      <c r="O214" t="str">
        <f t="shared" ref="O214" si="203">O211</f>
        <v>MATCH</v>
      </c>
      <c r="R214" t="s">
        <v>569</v>
      </c>
      <c r="S214" t="s">
        <v>570</v>
      </c>
    </row>
    <row r="215" spans="1:19" x14ac:dyDescent="0.25">
      <c r="A215" s="188"/>
      <c r="B215" s="188"/>
      <c r="C215" s="188"/>
      <c r="D215" s="188"/>
      <c r="E215" s="188"/>
      <c r="F215" s="188"/>
      <c r="G215" s="188"/>
      <c r="H215" s="188"/>
      <c r="I215" s="188"/>
      <c r="J215" s="188"/>
      <c r="K215" s="188"/>
      <c r="L215" s="188"/>
      <c r="M215" s="188"/>
      <c r="N215" s="188"/>
      <c r="O215" t="str">
        <f t="shared" ref="O215" si="204">O211</f>
        <v>MATCH</v>
      </c>
      <c r="R215" t="s">
        <v>571</v>
      </c>
      <c r="S215" t="s">
        <v>572</v>
      </c>
    </row>
    <row r="216" spans="1:19" x14ac:dyDescent="0.25">
      <c r="A216" s="191" t="str">
        <f>'[1]Run Rate'!A46</f>
        <v>POL12824</v>
      </c>
      <c r="B216" s="191" t="str">
        <f>'[1]Run Rate'!B46</f>
        <v>Polleo Softi 50 g Choco Peanut Caramel</v>
      </c>
      <c r="C216" s="191" t="str">
        <f>'[1]Run Rate'!C46</f>
        <v>RTD &amp; SNACKS</v>
      </c>
      <c r="D216" s="191" t="str">
        <f>'[1]Run Rate'!D46</f>
        <v>01 GOLD</v>
      </c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t="str">
        <f t="shared" ref="O216" si="205">IF(AND(OR($B$1="ALL",$B$1=C216),OR($E$1="ALL",$E$1=D216),OR($B$2="ALL",$B$2=A216),OR($E$2="ALL",IFERROR(SEARCH($E$2,B216),0)&gt;0)),"MATCH","")</f>
        <v>MATCH</v>
      </c>
      <c r="R216" t="s">
        <v>573</v>
      </c>
      <c r="S216" t="s">
        <v>574</v>
      </c>
    </row>
    <row r="217" spans="1:19" x14ac:dyDescent="0.25">
      <c r="A217" s="192"/>
      <c r="B217" s="192" t="s">
        <v>156</v>
      </c>
      <c r="C217" s="192" t="s">
        <v>157</v>
      </c>
      <c r="D217" s="192" t="s">
        <v>158</v>
      </c>
      <c r="E217" s="192" t="s">
        <v>139</v>
      </c>
      <c r="F217" s="192" t="s">
        <v>140</v>
      </c>
      <c r="G217" s="192" t="s">
        <v>141</v>
      </c>
      <c r="H217" s="192" t="s">
        <v>142</v>
      </c>
      <c r="I217" s="192" t="s">
        <v>143</v>
      </c>
      <c r="J217" s="192" t="s">
        <v>144</v>
      </c>
      <c r="K217" s="192" t="s">
        <v>145</v>
      </c>
      <c r="L217" s="192" t="s">
        <v>146</v>
      </c>
      <c r="M217" s="192" t="s">
        <v>147</v>
      </c>
      <c r="N217" s="192" t="s">
        <v>148</v>
      </c>
      <c r="O217" t="str">
        <f t="shared" ref="O217" si="206">O216</f>
        <v>MATCH</v>
      </c>
      <c r="R217" t="s">
        <v>575</v>
      </c>
      <c r="S217" t="s">
        <v>576</v>
      </c>
    </row>
    <row r="218" spans="1:19" x14ac:dyDescent="0.25">
      <c r="A218" s="193" t="s">
        <v>161</v>
      </c>
      <c r="B218" s="97">
        <v>0</v>
      </c>
      <c r="C218" s="97">
        <v>0</v>
      </c>
      <c r="D218" s="97">
        <v>0</v>
      </c>
      <c r="E218" s="97">
        <v>0</v>
      </c>
      <c r="F218" s="97">
        <v>0</v>
      </c>
      <c r="G218" s="97">
        <v>0</v>
      </c>
      <c r="H218" s="97">
        <v>0</v>
      </c>
      <c r="I218" s="97">
        <v>0</v>
      </c>
      <c r="J218" s="97">
        <v>200</v>
      </c>
      <c r="K218" s="97">
        <v>200</v>
      </c>
      <c r="L218" s="97">
        <v>200</v>
      </c>
      <c r="M218" s="97">
        <v>200</v>
      </c>
      <c r="N218" s="97">
        <v>200</v>
      </c>
      <c r="O218" t="str">
        <f t="shared" ref="O218" si="207">O216</f>
        <v>MATCH</v>
      </c>
      <c r="R218" t="s">
        <v>577</v>
      </c>
      <c r="S218" t="s">
        <v>578</v>
      </c>
    </row>
    <row r="219" spans="1:19" x14ac:dyDescent="0.25">
      <c r="A219" s="193" t="s">
        <v>164</v>
      </c>
      <c r="B219" s="97">
        <v>0</v>
      </c>
      <c r="C219" s="97">
        <v>0</v>
      </c>
      <c r="D219" s="97">
        <v>0</v>
      </c>
      <c r="E219" s="97">
        <v>0</v>
      </c>
      <c r="F219" s="97">
        <v>1400</v>
      </c>
      <c r="G219" s="97">
        <v>500</v>
      </c>
      <c r="H219" s="97">
        <v>0</v>
      </c>
      <c r="I219" s="97">
        <v>0</v>
      </c>
      <c r="J219" s="97">
        <v>0</v>
      </c>
      <c r="K219" s="97">
        <v>0</v>
      </c>
      <c r="L219" s="97">
        <v>0</v>
      </c>
      <c r="M219" s="97">
        <v>0</v>
      </c>
      <c r="N219" s="97">
        <v>0</v>
      </c>
      <c r="O219" t="str">
        <f t="shared" ref="O219" si="208">O216</f>
        <v>MATCH</v>
      </c>
      <c r="R219" t="s">
        <v>579</v>
      </c>
      <c r="S219" t="s">
        <v>580</v>
      </c>
    </row>
    <row r="220" spans="1:19" x14ac:dyDescent="0.25">
      <c r="A220" s="188"/>
      <c r="B220" s="188"/>
      <c r="C220" s="188"/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t="str">
        <f t="shared" ref="O220" si="209">O216</f>
        <v>MATCH</v>
      </c>
      <c r="R220" t="s">
        <v>581</v>
      </c>
      <c r="S220" t="s">
        <v>582</v>
      </c>
    </row>
    <row r="221" spans="1:19" x14ac:dyDescent="0.25">
      <c r="A221" s="191" t="str">
        <f>'[1]Run Rate'!A47</f>
        <v>POL12650</v>
      </c>
      <c r="B221" s="191" t="str">
        <f>'[1]Run Rate'!B47</f>
        <v>Polleo Creatine monohydrate 250g Unflavoured</v>
      </c>
      <c r="C221" s="191" t="str">
        <f>'[1]Run Rate'!C47</f>
        <v>SPORTSKA PREHRANA</v>
      </c>
      <c r="D221" s="191" t="str">
        <f>'[1]Run Rate'!D47</f>
        <v>01 GOLD</v>
      </c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t="str">
        <f t="shared" ref="O221" si="210">IF(AND(OR($B$1="ALL",$B$1=C221),OR($E$1="ALL",$E$1=D221),OR($B$2="ALL",$B$2=A221),OR($E$2="ALL",IFERROR(SEARCH($E$2,B221),0)&gt;0)),"MATCH","")</f>
        <v>MATCH</v>
      </c>
      <c r="R221" t="s">
        <v>583</v>
      </c>
      <c r="S221" t="s">
        <v>584</v>
      </c>
    </row>
    <row r="222" spans="1:19" x14ac:dyDescent="0.25">
      <c r="A222" s="192"/>
      <c r="B222" s="192" t="s">
        <v>156</v>
      </c>
      <c r="C222" s="192" t="s">
        <v>157</v>
      </c>
      <c r="D222" s="192" t="s">
        <v>158</v>
      </c>
      <c r="E222" s="192" t="s">
        <v>139</v>
      </c>
      <c r="F222" s="192" t="s">
        <v>140</v>
      </c>
      <c r="G222" s="192" t="s">
        <v>141</v>
      </c>
      <c r="H222" s="192" t="s">
        <v>142</v>
      </c>
      <c r="I222" s="192" t="s">
        <v>143</v>
      </c>
      <c r="J222" s="192" t="s">
        <v>144</v>
      </c>
      <c r="K222" s="192" t="s">
        <v>145</v>
      </c>
      <c r="L222" s="192" t="s">
        <v>146</v>
      </c>
      <c r="M222" s="192" t="s">
        <v>147</v>
      </c>
      <c r="N222" s="192" t="s">
        <v>148</v>
      </c>
      <c r="O222" t="str">
        <f t="shared" ref="O222" si="211">O221</f>
        <v>MATCH</v>
      </c>
      <c r="R222" t="s">
        <v>585</v>
      </c>
      <c r="S222" t="s">
        <v>586</v>
      </c>
    </row>
    <row r="223" spans="1:19" x14ac:dyDescent="0.25">
      <c r="A223" s="193" t="s">
        <v>161</v>
      </c>
      <c r="B223" s="97">
        <v>0</v>
      </c>
      <c r="C223" s="97">
        <v>0</v>
      </c>
      <c r="D223" s="97">
        <v>0</v>
      </c>
      <c r="E223" s="97">
        <v>0</v>
      </c>
      <c r="F223" s="97">
        <v>0</v>
      </c>
      <c r="G223" s="97">
        <v>0</v>
      </c>
      <c r="H223" s="97">
        <v>0</v>
      </c>
      <c r="I223" s="97">
        <v>0</v>
      </c>
      <c r="J223" s="97">
        <v>0</v>
      </c>
      <c r="K223" s="97">
        <v>0</v>
      </c>
      <c r="L223" s="97">
        <v>0</v>
      </c>
      <c r="M223" s="97">
        <v>0</v>
      </c>
      <c r="N223" s="97">
        <v>0</v>
      </c>
      <c r="O223" t="str">
        <f t="shared" ref="O223" si="212">O221</f>
        <v>MATCH</v>
      </c>
      <c r="R223" t="s">
        <v>587</v>
      </c>
      <c r="S223" t="s">
        <v>588</v>
      </c>
    </row>
    <row r="224" spans="1:19" x14ac:dyDescent="0.25">
      <c r="A224" s="193" t="s">
        <v>164</v>
      </c>
      <c r="B224" s="97">
        <v>0</v>
      </c>
      <c r="C224" s="97">
        <v>0</v>
      </c>
      <c r="D224" s="97">
        <v>0</v>
      </c>
      <c r="E224" s="97">
        <v>0</v>
      </c>
      <c r="F224" s="97">
        <v>0</v>
      </c>
      <c r="G224" s="97">
        <v>0</v>
      </c>
      <c r="H224" s="97">
        <v>0</v>
      </c>
      <c r="I224" s="97">
        <v>0</v>
      </c>
      <c r="J224" s="97">
        <v>0</v>
      </c>
      <c r="K224" s="97">
        <v>0</v>
      </c>
      <c r="L224" s="97">
        <v>0</v>
      </c>
      <c r="M224" s="97">
        <v>0</v>
      </c>
      <c r="N224" s="97">
        <v>0</v>
      </c>
      <c r="O224" t="str">
        <f t="shared" ref="O224" si="213">O221</f>
        <v>MATCH</v>
      </c>
      <c r="R224" t="s">
        <v>589</v>
      </c>
      <c r="S224" t="s">
        <v>590</v>
      </c>
    </row>
    <row r="225" spans="1:19" x14ac:dyDescent="0.25">
      <c r="A225" s="188"/>
      <c r="B225" s="188"/>
      <c r="C225" s="188"/>
      <c r="D225" s="188"/>
      <c r="E225" s="188"/>
      <c r="F225" s="188"/>
      <c r="G225" s="188"/>
      <c r="H225" s="188"/>
      <c r="I225" s="188"/>
      <c r="J225" s="188"/>
      <c r="K225" s="188"/>
      <c r="L225" s="188"/>
      <c r="M225" s="188"/>
      <c r="N225" s="188"/>
      <c r="O225" t="str">
        <f t="shared" ref="O225" si="214">O221</f>
        <v>MATCH</v>
      </c>
      <c r="R225" t="s">
        <v>591</v>
      </c>
      <c r="S225" t="s">
        <v>592</v>
      </c>
    </row>
    <row r="226" spans="1:19" x14ac:dyDescent="0.25">
      <c r="A226" s="191" t="str">
        <f>'[1]Run Rate'!A48</f>
        <v>POL04365</v>
      </c>
      <c r="B226" s="191" t="str">
        <f>'[1]Run Rate'!B48</f>
        <v>Polleo 31% Protein Bar 35g Banana</v>
      </c>
      <c r="C226" s="191" t="str">
        <f>'[1]Run Rate'!C48</f>
        <v>RTD &amp; SNACKS</v>
      </c>
      <c r="D226" s="191" t="str">
        <f>'[1]Run Rate'!D48</f>
        <v>01 GOLD</v>
      </c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t="str">
        <f t="shared" ref="O226" si="215">IF(AND(OR($B$1="ALL",$B$1=C226),OR($E$1="ALL",$E$1=D226),OR($B$2="ALL",$B$2=A226),OR($E$2="ALL",IFERROR(SEARCH($E$2,B226),0)&gt;0)),"MATCH","")</f>
        <v>MATCH</v>
      </c>
      <c r="R226" t="s">
        <v>593</v>
      </c>
      <c r="S226" t="s">
        <v>594</v>
      </c>
    </row>
    <row r="227" spans="1:19" x14ac:dyDescent="0.25">
      <c r="A227" s="192"/>
      <c r="B227" s="192" t="s">
        <v>156</v>
      </c>
      <c r="C227" s="192" t="s">
        <v>157</v>
      </c>
      <c r="D227" s="192" t="s">
        <v>158</v>
      </c>
      <c r="E227" s="192" t="s">
        <v>139</v>
      </c>
      <c r="F227" s="192" t="s">
        <v>140</v>
      </c>
      <c r="G227" s="192" t="s">
        <v>141</v>
      </c>
      <c r="H227" s="192" t="s">
        <v>142</v>
      </c>
      <c r="I227" s="192" t="s">
        <v>143</v>
      </c>
      <c r="J227" s="192" t="s">
        <v>144</v>
      </c>
      <c r="K227" s="192" t="s">
        <v>145</v>
      </c>
      <c r="L227" s="192" t="s">
        <v>146</v>
      </c>
      <c r="M227" s="192" t="s">
        <v>147</v>
      </c>
      <c r="N227" s="192" t="s">
        <v>148</v>
      </c>
      <c r="O227" t="str">
        <f t="shared" ref="O227" si="216">O226</f>
        <v>MATCH</v>
      </c>
      <c r="R227" t="s">
        <v>595</v>
      </c>
      <c r="S227" t="s">
        <v>596</v>
      </c>
    </row>
    <row r="228" spans="1:19" x14ac:dyDescent="0.25">
      <c r="A228" s="193" t="s">
        <v>161</v>
      </c>
      <c r="B228" s="97">
        <v>0</v>
      </c>
      <c r="C228" s="97">
        <v>0</v>
      </c>
      <c r="D228" s="97">
        <v>0</v>
      </c>
      <c r="E228" s="97">
        <v>0</v>
      </c>
      <c r="F228" s="97">
        <v>0</v>
      </c>
      <c r="G228" s="97">
        <v>0</v>
      </c>
      <c r="H228" s="97">
        <v>0</v>
      </c>
      <c r="I228" s="97">
        <v>0</v>
      </c>
      <c r="J228" s="97">
        <v>0</v>
      </c>
      <c r="K228" s="97">
        <v>0</v>
      </c>
      <c r="L228" s="97">
        <v>0</v>
      </c>
      <c r="M228" s="97">
        <v>0</v>
      </c>
      <c r="N228" s="97">
        <v>0</v>
      </c>
      <c r="O228" t="str">
        <f t="shared" ref="O228" si="217">O226</f>
        <v>MATCH</v>
      </c>
      <c r="R228" t="s">
        <v>597</v>
      </c>
      <c r="S228" t="s">
        <v>598</v>
      </c>
    </row>
    <row r="229" spans="1:19" x14ac:dyDescent="0.25">
      <c r="A229" s="193" t="s">
        <v>164</v>
      </c>
      <c r="B229" s="97">
        <v>0</v>
      </c>
      <c r="C229" s="97">
        <v>0</v>
      </c>
      <c r="D229" s="97">
        <v>0</v>
      </c>
      <c r="E229" s="97">
        <v>0</v>
      </c>
      <c r="F229" s="97">
        <v>0</v>
      </c>
      <c r="G229" s="97">
        <v>0</v>
      </c>
      <c r="H229" s="97">
        <v>0</v>
      </c>
      <c r="I229" s="97">
        <v>0</v>
      </c>
      <c r="J229" s="97">
        <v>0</v>
      </c>
      <c r="K229" s="97">
        <v>0</v>
      </c>
      <c r="L229" s="97">
        <v>0</v>
      </c>
      <c r="M229" s="97">
        <v>0</v>
      </c>
      <c r="N229" s="97">
        <v>0</v>
      </c>
      <c r="O229" t="str">
        <f t="shared" ref="O229" si="218">O226</f>
        <v>MATCH</v>
      </c>
      <c r="R229" t="s">
        <v>599</v>
      </c>
      <c r="S229" t="s">
        <v>600</v>
      </c>
    </row>
    <row r="230" spans="1:19" x14ac:dyDescent="0.25">
      <c r="A230" s="188"/>
      <c r="B230" s="188"/>
      <c r="C230" s="188"/>
      <c r="D230" s="188"/>
      <c r="E230" s="188"/>
      <c r="F230" s="188"/>
      <c r="G230" s="188"/>
      <c r="H230" s="188"/>
      <c r="I230" s="188"/>
      <c r="J230" s="188"/>
      <c r="K230" s="188"/>
      <c r="L230" s="188"/>
      <c r="M230" s="188"/>
      <c r="N230" s="188"/>
      <c r="O230" t="str">
        <f t="shared" ref="O230" si="219">O226</f>
        <v>MATCH</v>
      </c>
      <c r="R230" t="s">
        <v>601</v>
      </c>
      <c r="S230" t="s">
        <v>602</v>
      </c>
    </row>
    <row r="231" spans="1:19" x14ac:dyDescent="0.25">
      <c r="A231" s="191" t="str">
        <f>'[1]Run Rate'!A49</f>
        <v>POL09741</v>
      </c>
      <c r="B231" s="191" t="str">
        <f>'[1]Run Rate'!B49</f>
        <v>Polleo 1st Whey 908g Vanilla Madagascar</v>
      </c>
      <c r="C231" s="191" t="str">
        <f>'[1]Run Rate'!C49</f>
        <v>PROTEINI</v>
      </c>
      <c r="D231" s="191" t="str">
        <f>'[1]Run Rate'!D49</f>
        <v>01 GOLD</v>
      </c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t="str">
        <f t="shared" ref="O231" si="220">IF(AND(OR($B$1="ALL",$B$1=C231),OR($E$1="ALL",$E$1=D231),OR($B$2="ALL",$B$2=A231),OR($E$2="ALL",IFERROR(SEARCH($E$2,B231),0)&gt;0)),"MATCH","")</f>
        <v>MATCH</v>
      </c>
      <c r="R231" t="s">
        <v>603</v>
      </c>
      <c r="S231" t="s">
        <v>604</v>
      </c>
    </row>
    <row r="232" spans="1:19" x14ac:dyDescent="0.25">
      <c r="A232" s="192"/>
      <c r="B232" s="192" t="s">
        <v>156</v>
      </c>
      <c r="C232" s="192" t="s">
        <v>157</v>
      </c>
      <c r="D232" s="192" t="s">
        <v>158</v>
      </c>
      <c r="E232" s="192" t="s">
        <v>139</v>
      </c>
      <c r="F232" s="192" t="s">
        <v>140</v>
      </c>
      <c r="G232" s="192" t="s">
        <v>141</v>
      </c>
      <c r="H232" s="192" t="s">
        <v>142</v>
      </c>
      <c r="I232" s="192" t="s">
        <v>143</v>
      </c>
      <c r="J232" s="192" t="s">
        <v>144</v>
      </c>
      <c r="K232" s="192" t="s">
        <v>145</v>
      </c>
      <c r="L232" s="192" t="s">
        <v>146</v>
      </c>
      <c r="M232" s="192" t="s">
        <v>147</v>
      </c>
      <c r="N232" s="192" t="s">
        <v>148</v>
      </c>
      <c r="O232" t="str">
        <f t="shared" ref="O232" si="221">O231</f>
        <v>MATCH</v>
      </c>
      <c r="R232" t="s">
        <v>605</v>
      </c>
      <c r="S232" t="s">
        <v>606</v>
      </c>
    </row>
    <row r="233" spans="1:19" x14ac:dyDescent="0.25">
      <c r="A233" s="193" t="s">
        <v>161</v>
      </c>
      <c r="B233" s="97">
        <v>0</v>
      </c>
      <c r="C233" s="97">
        <v>0</v>
      </c>
      <c r="D233" s="97">
        <v>0</v>
      </c>
      <c r="E233" s="97">
        <v>0</v>
      </c>
      <c r="F233" s="97">
        <v>0</v>
      </c>
      <c r="G233" s="97">
        <v>0</v>
      </c>
      <c r="H233" s="97">
        <v>0</v>
      </c>
      <c r="I233" s="97">
        <v>0</v>
      </c>
      <c r="J233" s="97">
        <v>0</v>
      </c>
      <c r="K233" s="97">
        <v>0</v>
      </c>
      <c r="L233" s="97">
        <v>0</v>
      </c>
      <c r="M233" s="97">
        <v>0</v>
      </c>
      <c r="N233" s="97">
        <v>0</v>
      </c>
      <c r="O233" t="str">
        <f t="shared" ref="O233" si="222">O231</f>
        <v>MATCH</v>
      </c>
      <c r="R233" t="s">
        <v>607</v>
      </c>
      <c r="S233" t="s">
        <v>608</v>
      </c>
    </row>
    <row r="234" spans="1:19" x14ac:dyDescent="0.25">
      <c r="A234" s="193" t="s">
        <v>164</v>
      </c>
      <c r="B234" s="97">
        <v>0</v>
      </c>
      <c r="C234" s="97">
        <v>0</v>
      </c>
      <c r="D234" s="97">
        <v>0</v>
      </c>
      <c r="E234" s="97">
        <v>0</v>
      </c>
      <c r="F234" s="97">
        <v>0</v>
      </c>
      <c r="G234" s="97">
        <v>0</v>
      </c>
      <c r="H234" s="97">
        <v>0</v>
      </c>
      <c r="I234" s="97">
        <v>0</v>
      </c>
      <c r="J234" s="97">
        <v>0</v>
      </c>
      <c r="K234" s="97">
        <v>0</v>
      </c>
      <c r="L234" s="97">
        <v>0</v>
      </c>
      <c r="M234" s="97">
        <v>0</v>
      </c>
      <c r="N234" s="97">
        <v>0</v>
      </c>
      <c r="O234" t="str">
        <f t="shared" ref="O234" si="223">O231</f>
        <v>MATCH</v>
      </c>
      <c r="R234" t="s">
        <v>609</v>
      </c>
      <c r="S234" t="s">
        <v>610</v>
      </c>
    </row>
    <row r="235" spans="1:19" x14ac:dyDescent="0.25">
      <c r="A235" s="188"/>
      <c r="B235" s="188"/>
      <c r="C235" s="188"/>
      <c r="D235" s="188"/>
      <c r="E235" s="188"/>
      <c r="F235" s="188"/>
      <c r="G235" s="188"/>
      <c r="H235" s="188"/>
      <c r="I235" s="188"/>
      <c r="J235" s="188"/>
      <c r="K235" s="188"/>
      <c r="L235" s="188"/>
      <c r="M235" s="188"/>
      <c r="N235" s="188"/>
      <c r="O235" t="str">
        <f t="shared" ref="O235" si="224">O231</f>
        <v>MATCH</v>
      </c>
      <c r="R235" t="s">
        <v>611</v>
      </c>
      <c r="S235" t="s">
        <v>612</v>
      </c>
    </row>
    <row r="236" spans="1:19" x14ac:dyDescent="0.25">
      <c r="A236" s="191" t="str">
        <f>'[1]Run Rate'!A50</f>
        <v>POL04366</v>
      </c>
      <c r="B236" s="191" t="str">
        <f>'[1]Run Rate'!B50</f>
        <v>Polleo 31% Protein Bar 35g Coconut</v>
      </c>
      <c r="C236" s="191" t="str">
        <f>'[1]Run Rate'!C50</f>
        <v>RTD &amp; SNACKS</v>
      </c>
      <c r="D236" s="191" t="str">
        <f>'[1]Run Rate'!D50</f>
        <v>01 GOLD</v>
      </c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t="str">
        <f t="shared" ref="O236" si="225">IF(AND(OR($B$1="ALL",$B$1=C236),OR($E$1="ALL",$E$1=D236),OR($B$2="ALL",$B$2=A236),OR($E$2="ALL",IFERROR(SEARCH($E$2,B236),0)&gt;0)),"MATCH","")</f>
        <v>MATCH</v>
      </c>
      <c r="R236" t="s">
        <v>613</v>
      </c>
      <c r="S236" t="s">
        <v>614</v>
      </c>
    </row>
    <row r="237" spans="1:19" x14ac:dyDescent="0.25">
      <c r="A237" s="192"/>
      <c r="B237" s="192" t="s">
        <v>156</v>
      </c>
      <c r="C237" s="192" t="s">
        <v>157</v>
      </c>
      <c r="D237" s="192" t="s">
        <v>158</v>
      </c>
      <c r="E237" s="192" t="s">
        <v>139</v>
      </c>
      <c r="F237" s="192" t="s">
        <v>140</v>
      </c>
      <c r="G237" s="192" t="s">
        <v>141</v>
      </c>
      <c r="H237" s="192" t="s">
        <v>142</v>
      </c>
      <c r="I237" s="192" t="s">
        <v>143</v>
      </c>
      <c r="J237" s="192" t="s">
        <v>144</v>
      </c>
      <c r="K237" s="192" t="s">
        <v>145</v>
      </c>
      <c r="L237" s="192" t="s">
        <v>146</v>
      </c>
      <c r="M237" s="192" t="s">
        <v>147</v>
      </c>
      <c r="N237" s="192" t="s">
        <v>148</v>
      </c>
      <c r="O237" t="str">
        <f t="shared" ref="O237" si="226">O236</f>
        <v>MATCH</v>
      </c>
      <c r="R237" t="s">
        <v>615</v>
      </c>
      <c r="S237" t="s">
        <v>616</v>
      </c>
    </row>
    <row r="238" spans="1:19" x14ac:dyDescent="0.25">
      <c r="A238" s="193" t="s">
        <v>161</v>
      </c>
      <c r="B238" s="97">
        <v>0</v>
      </c>
      <c r="C238" s="97">
        <v>0</v>
      </c>
      <c r="D238" s="97">
        <v>0</v>
      </c>
      <c r="E238" s="97">
        <v>0</v>
      </c>
      <c r="F238" s="97">
        <v>0</v>
      </c>
      <c r="G238" s="97">
        <v>0</v>
      </c>
      <c r="H238" s="97">
        <v>0</v>
      </c>
      <c r="I238" s="97">
        <v>0</v>
      </c>
      <c r="J238" s="97">
        <v>0</v>
      </c>
      <c r="K238" s="97">
        <v>0</v>
      </c>
      <c r="L238" s="97">
        <v>0</v>
      </c>
      <c r="M238" s="97">
        <v>0</v>
      </c>
      <c r="N238" s="97">
        <v>0</v>
      </c>
      <c r="O238" t="str">
        <f t="shared" ref="O238" si="227">O236</f>
        <v>MATCH</v>
      </c>
      <c r="R238" t="s">
        <v>617</v>
      </c>
      <c r="S238" t="s">
        <v>618</v>
      </c>
    </row>
    <row r="239" spans="1:19" x14ac:dyDescent="0.25">
      <c r="A239" s="193" t="s">
        <v>164</v>
      </c>
      <c r="B239" s="97">
        <v>0</v>
      </c>
      <c r="C239" s="97">
        <v>0</v>
      </c>
      <c r="D239" s="97">
        <v>0</v>
      </c>
      <c r="E239" s="97">
        <v>0</v>
      </c>
      <c r="F239" s="97">
        <v>0</v>
      </c>
      <c r="G239" s="97">
        <v>0</v>
      </c>
      <c r="H239" s="97">
        <v>0</v>
      </c>
      <c r="I239" s="97">
        <v>0</v>
      </c>
      <c r="J239" s="97">
        <v>0</v>
      </c>
      <c r="K239" s="97">
        <v>0</v>
      </c>
      <c r="L239" s="97">
        <v>0</v>
      </c>
      <c r="M239" s="97">
        <v>0</v>
      </c>
      <c r="N239" s="97">
        <v>0</v>
      </c>
      <c r="O239" t="str">
        <f t="shared" ref="O239" si="228">O236</f>
        <v>MATCH</v>
      </c>
      <c r="R239" t="s">
        <v>619</v>
      </c>
      <c r="S239" t="s">
        <v>620</v>
      </c>
    </row>
    <row r="240" spans="1:19" x14ac:dyDescent="0.25">
      <c r="A240" s="188"/>
      <c r="B240" s="188"/>
      <c r="C240" s="188"/>
      <c r="D240" s="188"/>
      <c r="E240" s="188"/>
      <c r="F240" s="188"/>
      <c r="G240" s="188"/>
      <c r="H240" s="188"/>
      <c r="I240" s="188"/>
      <c r="J240" s="188"/>
      <c r="K240" s="188"/>
      <c r="L240" s="188"/>
      <c r="M240" s="188"/>
      <c r="N240" s="188"/>
      <c r="O240" t="str">
        <f t="shared" ref="O240" si="229">O236</f>
        <v>MATCH</v>
      </c>
      <c r="R240" t="s">
        <v>621</v>
      </c>
      <c r="S240" t="s">
        <v>622</v>
      </c>
    </row>
    <row r="241" spans="1:19" x14ac:dyDescent="0.25">
      <c r="A241" s="191" t="str">
        <f>'[1]Run Rate'!A51</f>
        <v>POL09892</v>
      </c>
      <c r="B241" s="191" t="str">
        <f>'[1]Run Rate'!B51</f>
        <v>Polleo 1st Whey 454g Chocolate Hazelnut</v>
      </c>
      <c r="C241" s="191" t="str">
        <f>'[1]Run Rate'!C51</f>
        <v>PROTEINI</v>
      </c>
      <c r="D241" s="191" t="str">
        <f>'[1]Run Rate'!D51</f>
        <v>01 GOLD</v>
      </c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t="str">
        <f t="shared" ref="O241" si="230">IF(AND(OR($B$1="ALL",$B$1=C241),OR($E$1="ALL",$E$1=D241),OR($B$2="ALL",$B$2=A241),OR($E$2="ALL",IFERROR(SEARCH($E$2,B241),0)&gt;0)),"MATCH","")</f>
        <v>MATCH</v>
      </c>
      <c r="R241" t="s">
        <v>623</v>
      </c>
      <c r="S241" t="s">
        <v>624</v>
      </c>
    </row>
    <row r="242" spans="1:19" x14ac:dyDescent="0.25">
      <c r="A242" s="192"/>
      <c r="B242" s="192" t="s">
        <v>156</v>
      </c>
      <c r="C242" s="192" t="s">
        <v>157</v>
      </c>
      <c r="D242" s="192" t="s">
        <v>158</v>
      </c>
      <c r="E242" s="192" t="s">
        <v>139</v>
      </c>
      <c r="F242" s="192" t="s">
        <v>140</v>
      </c>
      <c r="G242" s="192" t="s">
        <v>141</v>
      </c>
      <c r="H242" s="192" t="s">
        <v>142</v>
      </c>
      <c r="I242" s="192" t="s">
        <v>143</v>
      </c>
      <c r="J242" s="192" t="s">
        <v>144</v>
      </c>
      <c r="K242" s="192" t="s">
        <v>145</v>
      </c>
      <c r="L242" s="192" t="s">
        <v>146</v>
      </c>
      <c r="M242" s="192" t="s">
        <v>147</v>
      </c>
      <c r="N242" s="192" t="s">
        <v>148</v>
      </c>
      <c r="O242" t="str">
        <f t="shared" ref="O242" si="231">O241</f>
        <v>MATCH</v>
      </c>
      <c r="R242" t="s">
        <v>625</v>
      </c>
      <c r="S242" t="s">
        <v>626</v>
      </c>
    </row>
    <row r="243" spans="1:19" x14ac:dyDescent="0.25">
      <c r="A243" s="193" t="s">
        <v>161</v>
      </c>
      <c r="B243" s="97">
        <v>0</v>
      </c>
      <c r="C243" s="97">
        <v>0</v>
      </c>
      <c r="D243" s="97">
        <v>0</v>
      </c>
      <c r="E243" s="97">
        <v>0</v>
      </c>
      <c r="F243" s="97">
        <v>0</v>
      </c>
      <c r="G243" s="97">
        <v>0</v>
      </c>
      <c r="H243" s="97">
        <v>0</v>
      </c>
      <c r="I243" s="97">
        <v>0</v>
      </c>
      <c r="J243" s="97">
        <v>0</v>
      </c>
      <c r="K243" s="97">
        <v>0</v>
      </c>
      <c r="L243" s="97">
        <v>0</v>
      </c>
      <c r="M243" s="97">
        <v>0</v>
      </c>
      <c r="N243" s="97">
        <v>0</v>
      </c>
      <c r="O243" t="str">
        <f t="shared" ref="O243" si="232">O241</f>
        <v>MATCH</v>
      </c>
      <c r="R243" t="s">
        <v>627</v>
      </c>
      <c r="S243" t="s">
        <v>628</v>
      </c>
    </row>
    <row r="244" spans="1:19" x14ac:dyDescent="0.25">
      <c r="A244" s="193" t="s">
        <v>164</v>
      </c>
      <c r="B244" s="97">
        <v>0</v>
      </c>
      <c r="C244" s="97">
        <v>0</v>
      </c>
      <c r="D244" s="97">
        <v>0</v>
      </c>
      <c r="E244" s="97">
        <v>0</v>
      </c>
      <c r="F244" s="97">
        <v>0</v>
      </c>
      <c r="G244" s="97">
        <v>0</v>
      </c>
      <c r="H244" s="97">
        <v>0</v>
      </c>
      <c r="I244" s="97">
        <v>0</v>
      </c>
      <c r="J244" s="97">
        <v>0</v>
      </c>
      <c r="K244" s="97">
        <v>0</v>
      </c>
      <c r="L244" s="97">
        <v>0</v>
      </c>
      <c r="M244" s="97">
        <v>0</v>
      </c>
      <c r="N244" s="97">
        <v>0</v>
      </c>
      <c r="O244" t="str">
        <f t="shared" ref="O244" si="233">O241</f>
        <v>MATCH</v>
      </c>
      <c r="R244" t="s">
        <v>629</v>
      </c>
      <c r="S244" t="s">
        <v>630</v>
      </c>
    </row>
    <row r="245" spans="1:19" x14ac:dyDescent="0.25">
      <c r="A245" s="188"/>
      <c r="B245" s="188"/>
      <c r="C245" s="188"/>
      <c r="D245" s="188"/>
      <c r="E245" s="188"/>
      <c r="F245" s="188"/>
      <c r="G245" s="188"/>
      <c r="H245" s="188"/>
      <c r="I245" s="188"/>
      <c r="J245" s="188"/>
      <c r="K245" s="188"/>
      <c r="L245" s="188"/>
      <c r="M245" s="188"/>
      <c r="N245" s="188"/>
      <c r="O245" t="str">
        <f t="shared" ref="O245" si="234">O241</f>
        <v>MATCH</v>
      </c>
      <c r="R245" t="s">
        <v>631</v>
      </c>
      <c r="S245" t="s">
        <v>632</v>
      </c>
    </row>
    <row r="246" spans="1:19" x14ac:dyDescent="0.25">
      <c r="A246" s="191" t="str">
        <f>'[1]Run Rate'!A52</f>
        <v>POL09740</v>
      </c>
      <c r="B246" s="191" t="str">
        <f>'[1]Run Rate'!B52</f>
        <v>Polleo 1st Whey 908g Swiss Chocolate Supreme</v>
      </c>
      <c r="C246" s="191" t="str">
        <f>'[1]Run Rate'!C52</f>
        <v>PROTEINI</v>
      </c>
      <c r="D246" s="191" t="str">
        <f>'[1]Run Rate'!D52</f>
        <v>01 GOLD</v>
      </c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t="str">
        <f t="shared" ref="O246" si="235">IF(AND(OR($B$1="ALL",$B$1=C246),OR($E$1="ALL",$E$1=D246),OR($B$2="ALL",$B$2=A246),OR($E$2="ALL",IFERROR(SEARCH($E$2,B246),0)&gt;0)),"MATCH","")</f>
        <v>MATCH</v>
      </c>
      <c r="R246" t="s">
        <v>633</v>
      </c>
      <c r="S246" t="s">
        <v>634</v>
      </c>
    </row>
    <row r="247" spans="1:19" x14ac:dyDescent="0.25">
      <c r="A247" s="192"/>
      <c r="B247" s="192" t="s">
        <v>156</v>
      </c>
      <c r="C247" s="192" t="s">
        <v>157</v>
      </c>
      <c r="D247" s="192" t="s">
        <v>158</v>
      </c>
      <c r="E247" s="192" t="s">
        <v>139</v>
      </c>
      <c r="F247" s="192" t="s">
        <v>140</v>
      </c>
      <c r="G247" s="192" t="s">
        <v>141</v>
      </c>
      <c r="H247" s="192" t="s">
        <v>142</v>
      </c>
      <c r="I247" s="192" t="s">
        <v>143</v>
      </c>
      <c r="J247" s="192" t="s">
        <v>144</v>
      </c>
      <c r="K247" s="192" t="s">
        <v>145</v>
      </c>
      <c r="L247" s="192" t="s">
        <v>146</v>
      </c>
      <c r="M247" s="192" t="s">
        <v>147</v>
      </c>
      <c r="N247" s="192" t="s">
        <v>148</v>
      </c>
      <c r="O247" t="str">
        <f t="shared" ref="O247" si="236">O246</f>
        <v>MATCH</v>
      </c>
      <c r="R247" t="s">
        <v>635</v>
      </c>
      <c r="S247" t="s">
        <v>636</v>
      </c>
    </row>
    <row r="248" spans="1:19" x14ac:dyDescent="0.25">
      <c r="A248" s="193" t="s">
        <v>161</v>
      </c>
      <c r="B248" s="97">
        <v>0</v>
      </c>
      <c r="C248" s="97">
        <v>0</v>
      </c>
      <c r="D248" s="97">
        <v>0</v>
      </c>
      <c r="E248" s="97">
        <v>0</v>
      </c>
      <c r="F248" s="97">
        <v>0</v>
      </c>
      <c r="G248" s="97">
        <v>0</v>
      </c>
      <c r="H248" s="97">
        <v>0</v>
      </c>
      <c r="I248" s="97">
        <v>0</v>
      </c>
      <c r="J248" s="97">
        <v>0</v>
      </c>
      <c r="K248" s="97">
        <v>0</v>
      </c>
      <c r="L248" s="97">
        <v>0</v>
      </c>
      <c r="M248" s="97">
        <v>0</v>
      </c>
      <c r="N248" s="97">
        <v>0</v>
      </c>
      <c r="O248" t="str">
        <f t="shared" ref="O248" si="237">O246</f>
        <v>MATCH</v>
      </c>
      <c r="R248" t="s">
        <v>637</v>
      </c>
      <c r="S248" t="s">
        <v>638</v>
      </c>
    </row>
    <row r="249" spans="1:19" x14ac:dyDescent="0.25">
      <c r="A249" s="193" t="s">
        <v>164</v>
      </c>
      <c r="B249" s="97">
        <v>0</v>
      </c>
      <c r="C249" s="97">
        <v>0</v>
      </c>
      <c r="D249" s="97">
        <v>0</v>
      </c>
      <c r="E249" s="97">
        <v>0</v>
      </c>
      <c r="F249" s="97">
        <v>0</v>
      </c>
      <c r="G249" s="97">
        <v>0</v>
      </c>
      <c r="H249" s="97">
        <v>0</v>
      </c>
      <c r="I249" s="97">
        <v>0</v>
      </c>
      <c r="J249" s="97">
        <v>0</v>
      </c>
      <c r="K249" s="97">
        <v>0</v>
      </c>
      <c r="L249" s="97">
        <v>0</v>
      </c>
      <c r="M249" s="97">
        <v>0</v>
      </c>
      <c r="N249" s="97">
        <v>0</v>
      </c>
      <c r="O249" t="str">
        <f t="shared" ref="O249" si="238">O246</f>
        <v>MATCH</v>
      </c>
      <c r="R249" t="s">
        <v>639</v>
      </c>
      <c r="S249" t="s">
        <v>640</v>
      </c>
    </row>
    <row r="250" spans="1:19" x14ac:dyDescent="0.25">
      <c r="A250" s="188"/>
      <c r="B250" s="188"/>
      <c r="C250" s="188"/>
      <c r="D250" s="188"/>
      <c r="E250" s="188"/>
      <c r="F250" s="188"/>
      <c r="G250" s="188"/>
      <c r="H250" s="188"/>
      <c r="I250" s="188"/>
      <c r="J250" s="188"/>
      <c r="K250" s="188"/>
      <c r="L250" s="188"/>
      <c r="M250" s="188"/>
      <c r="N250" s="188"/>
      <c r="O250" t="str">
        <f t="shared" ref="O250" si="239">O246</f>
        <v>MATCH</v>
      </c>
      <c r="R250" t="s">
        <v>641</v>
      </c>
      <c r="S250" t="s">
        <v>642</v>
      </c>
    </row>
    <row r="251" spans="1:19" x14ac:dyDescent="0.25">
      <c r="A251" s="191" t="str">
        <f>'[1]Run Rate'!A53</f>
        <v>POL12751</v>
      </c>
      <c r="B251" s="191" t="str">
        <f>'[1]Run Rate'!B53</f>
        <v>Polleo Premium HydroX Whey 454g Vanilla Raspberry</v>
      </c>
      <c r="C251" s="191" t="str">
        <f>'[1]Run Rate'!C53</f>
        <v>PROTEINI</v>
      </c>
      <c r="D251" s="191" t="str">
        <f>'[1]Run Rate'!D53</f>
        <v>01 GOLD</v>
      </c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t="str">
        <f t="shared" ref="O251" si="240">IF(AND(OR($B$1="ALL",$B$1=C251),OR($E$1="ALL",$E$1=D251),OR($B$2="ALL",$B$2=A251),OR($E$2="ALL",IFERROR(SEARCH($E$2,B251),0)&gt;0)),"MATCH","")</f>
        <v>MATCH</v>
      </c>
      <c r="R251" t="s">
        <v>643</v>
      </c>
      <c r="S251" t="s">
        <v>644</v>
      </c>
    </row>
    <row r="252" spans="1:19" x14ac:dyDescent="0.25">
      <c r="A252" s="192"/>
      <c r="B252" s="192" t="s">
        <v>156</v>
      </c>
      <c r="C252" s="192" t="s">
        <v>157</v>
      </c>
      <c r="D252" s="192" t="s">
        <v>158</v>
      </c>
      <c r="E252" s="192" t="s">
        <v>139</v>
      </c>
      <c r="F252" s="192" t="s">
        <v>140</v>
      </c>
      <c r="G252" s="192" t="s">
        <v>141</v>
      </c>
      <c r="H252" s="192" t="s">
        <v>142</v>
      </c>
      <c r="I252" s="192" t="s">
        <v>143</v>
      </c>
      <c r="J252" s="192" t="s">
        <v>144</v>
      </c>
      <c r="K252" s="192" t="s">
        <v>145</v>
      </c>
      <c r="L252" s="192" t="s">
        <v>146</v>
      </c>
      <c r="M252" s="192" t="s">
        <v>147</v>
      </c>
      <c r="N252" s="192" t="s">
        <v>148</v>
      </c>
      <c r="O252" t="str">
        <f t="shared" ref="O252" si="241">O251</f>
        <v>MATCH</v>
      </c>
      <c r="R252" t="s">
        <v>645</v>
      </c>
      <c r="S252" t="s">
        <v>646</v>
      </c>
    </row>
    <row r="253" spans="1:19" x14ac:dyDescent="0.25">
      <c r="A253" s="193" t="s">
        <v>161</v>
      </c>
      <c r="B253" s="97">
        <v>0</v>
      </c>
      <c r="C253" s="97">
        <v>0</v>
      </c>
      <c r="D253" s="97">
        <v>0</v>
      </c>
      <c r="E253" s="97">
        <v>0</v>
      </c>
      <c r="F253" s="97">
        <v>0</v>
      </c>
      <c r="G253" s="97">
        <v>0</v>
      </c>
      <c r="H253" s="97">
        <v>0</v>
      </c>
      <c r="I253" s="97">
        <v>0</v>
      </c>
      <c r="J253" s="97">
        <v>0</v>
      </c>
      <c r="K253" s="97">
        <v>0</v>
      </c>
      <c r="L253" s="97">
        <v>0</v>
      </c>
      <c r="M253" s="97">
        <v>0</v>
      </c>
      <c r="N253" s="97">
        <v>0</v>
      </c>
      <c r="O253" t="str">
        <f t="shared" ref="O253" si="242">O251</f>
        <v>MATCH</v>
      </c>
      <c r="R253" t="s">
        <v>647</v>
      </c>
      <c r="S253" t="s">
        <v>648</v>
      </c>
    </row>
    <row r="254" spans="1:19" x14ac:dyDescent="0.25">
      <c r="A254" s="193" t="s">
        <v>164</v>
      </c>
      <c r="B254" s="97">
        <v>0</v>
      </c>
      <c r="C254" s="97">
        <v>0</v>
      </c>
      <c r="D254" s="97">
        <v>0</v>
      </c>
      <c r="E254" s="97">
        <v>0</v>
      </c>
      <c r="F254" s="97">
        <v>0</v>
      </c>
      <c r="G254" s="97">
        <v>0</v>
      </c>
      <c r="H254" s="97">
        <v>0</v>
      </c>
      <c r="I254" s="97">
        <v>0</v>
      </c>
      <c r="J254" s="97">
        <v>0</v>
      </c>
      <c r="K254" s="97">
        <v>0</v>
      </c>
      <c r="L254" s="97">
        <v>0</v>
      </c>
      <c r="M254" s="97">
        <v>0</v>
      </c>
      <c r="N254" s="97">
        <v>0</v>
      </c>
      <c r="O254" t="str">
        <f t="shared" ref="O254" si="243">O251</f>
        <v>MATCH</v>
      </c>
      <c r="R254" t="s">
        <v>649</v>
      </c>
      <c r="S254" t="s">
        <v>650</v>
      </c>
    </row>
    <row r="255" spans="1:19" x14ac:dyDescent="0.25">
      <c r="A255" s="188"/>
      <c r="B255" s="188"/>
      <c r="C255" s="188"/>
      <c r="D255" s="188"/>
      <c r="E255" s="188"/>
      <c r="F255" s="188"/>
      <c r="G255" s="188"/>
      <c r="H255" s="188"/>
      <c r="I255" s="188"/>
      <c r="J255" s="188"/>
      <c r="K255" s="188"/>
      <c r="L255" s="188"/>
      <c r="M255" s="188"/>
      <c r="N255" s="188"/>
      <c r="O255" t="str">
        <f t="shared" ref="O255" si="244">O251</f>
        <v>MATCH</v>
      </c>
      <c r="R255" t="s">
        <v>651</v>
      </c>
      <c r="S255" t="s">
        <v>652</v>
      </c>
    </row>
    <row r="256" spans="1:19" x14ac:dyDescent="0.25">
      <c r="A256" s="191" t="str">
        <f>'[1]Run Rate'!A54</f>
        <v>POL04229</v>
      </c>
      <c r="B256" s="191" t="str">
        <f>'[1]Run Rate'!B54</f>
        <v>Polleo 31% Protein Bar 35g Chocolate</v>
      </c>
      <c r="C256" s="191" t="str">
        <f>'[1]Run Rate'!C54</f>
        <v>RTD &amp; SNACKS</v>
      </c>
      <c r="D256" s="191" t="str">
        <f>'[1]Run Rate'!D54</f>
        <v>01 GOLD</v>
      </c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t="str">
        <f t="shared" ref="O256" si="245">IF(AND(OR($B$1="ALL",$B$1=C256),OR($E$1="ALL",$E$1=D256),OR($B$2="ALL",$B$2=A256),OR($E$2="ALL",IFERROR(SEARCH($E$2,B256),0)&gt;0)),"MATCH","")</f>
        <v>MATCH</v>
      </c>
      <c r="R256" t="s">
        <v>653</v>
      </c>
      <c r="S256" t="s">
        <v>654</v>
      </c>
    </row>
    <row r="257" spans="1:19" x14ac:dyDescent="0.25">
      <c r="A257" s="192"/>
      <c r="B257" s="192" t="s">
        <v>156</v>
      </c>
      <c r="C257" s="192" t="s">
        <v>157</v>
      </c>
      <c r="D257" s="192" t="s">
        <v>158</v>
      </c>
      <c r="E257" s="192" t="s">
        <v>139</v>
      </c>
      <c r="F257" s="192" t="s">
        <v>140</v>
      </c>
      <c r="G257" s="192" t="s">
        <v>141</v>
      </c>
      <c r="H257" s="192" t="s">
        <v>142</v>
      </c>
      <c r="I257" s="192" t="s">
        <v>143</v>
      </c>
      <c r="J257" s="192" t="s">
        <v>144</v>
      </c>
      <c r="K257" s="192" t="s">
        <v>145</v>
      </c>
      <c r="L257" s="192" t="s">
        <v>146</v>
      </c>
      <c r="M257" s="192" t="s">
        <v>147</v>
      </c>
      <c r="N257" s="192" t="s">
        <v>148</v>
      </c>
      <c r="O257" t="str">
        <f t="shared" ref="O257" si="246">O256</f>
        <v>MATCH</v>
      </c>
      <c r="R257" t="s">
        <v>655</v>
      </c>
      <c r="S257" t="s">
        <v>656</v>
      </c>
    </row>
    <row r="258" spans="1:19" x14ac:dyDescent="0.25">
      <c r="A258" s="193" t="s">
        <v>161</v>
      </c>
      <c r="B258" s="97">
        <v>0</v>
      </c>
      <c r="C258" s="97">
        <v>0</v>
      </c>
      <c r="D258" s="97">
        <v>0</v>
      </c>
      <c r="E258" s="97">
        <v>0</v>
      </c>
      <c r="F258" s="97">
        <v>0</v>
      </c>
      <c r="G258" s="97">
        <v>0</v>
      </c>
      <c r="H258" s="97">
        <v>0</v>
      </c>
      <c r="I258" s="97">
        <v>0</v>
      </c>
      <c r="J258" s="97">
        <v>0</v>
      </c>
      <c r="K258" s="97">
        <v>0</v>
      </c>
      <c r="L258" s="97">
        <v>0</v>
      </c>
      <c r="M258" s="97">
        <v>0</v>
      </c>
      <c r="N258" s="97">
        <v>0</v>
      </c>
      <c r="O258" t="str">
        <f t="shared" ref="O258" si="247">O256</f>
        <v>MATCH</v>
      </c>
      <c r="R258" t="s">
        <v>657</v>
      </c>
      <c r="S258" t="s">
        <v>658</v>
      </c>
    </row>
    <row r="259" spans="1:19" x14ac:dyDescent="0.25">
      <c r="A259" s="193" t="s">
        <v>164</v>
      </c>
      <c r="B259" s="97">
        <v>0</v>
      </c>
      <c r="C259" s="97">
        <v>0</v>
      </c>
      <c r="D259" s="97">
        <v>0</v>
      </c>
      <c r="E259" s="97">
        <v>0</v>
      </c>
      <c r="F259" s="97">
        <v>0</v>
      </c>
      <c r="G259" s="97">
        <v>0</v>
      </c>
      <c r="H259" s="97">
        <v>0</v>
      </c>
      <c r="I259" s="97">
        <v>0</v>
      </c>
      <c r="J259" s="97">
        <v>0</v>
      </c>
      <c r="K259" s="97">
        <v>0</v>
      </c>
      <c r="L259" s="97">
        <v>0</v>
      </c>
      <c r="M259" s="97">
        <v>0</v>
      </c>
      <c r="N259" s="97">
        <v>0</v>
      </c>
      <c r="O259" t="str">
        <f t="shared" ref="O259" si="248">O256</f>
        <v>MATCH</v>
      </c>
      <c r="R259" t="s">
        <v>659</v>
      </c>
      <c r="S259" t="s">
        <v>660</v>
      </c>
    </row>
    <row r="260" spans="1:19" x14ac:dyDescent="0.25">
      <c r="A260" s="188"/>
      <c r="B260" s="188"/>
      <c r="C260" s="188"/>
      <c r="D260" s="188"/>
      <c r="E260" s="188"/>
      <c r="F260" s="188"/>
      <c r="G260" s="188"/>
      <c r="H260" s="188"/>
      <c r="I260" s="188"/>
      <c r="J260" s="188"/>
      <c r="K260" s="188"/>
      <c r="L260" s="188"/>
      <c r="M260" s="188"/>
      <c r="N260" s="188"/>
      <c r="O260" t="str">
        <f t="shared" ref="O260" si="249">O256</f>
        <v>MATCH</v>
      </c>
      <c r="R260" t="s">
        <v>661</v>
      </c>
      <c r="S260" t="s">
        <v>662</v>
      </c>
    </row>
    <row r="261" spans="1:19" x14ac:dyDescent="0.25">
      <c r="A261" s="191" t="str">
        <f>'[1]Run Rate'!A55</f>
        <v>POL09901</v>
      </c>
      <c r="B261" s="191" t="str">
        <f>'[1]Run Rate'!B55</f>
        <v>Polleo 1st Whey 2,27kg White Choco Buenissimo</v>
      </c>
      <c r="C261" s="191" t="str">
        <f>'[1]Run Rate'!C55</f>
        <v>PROTEINI</v>
      </c>
      <c r="D261" s="191" t="str">
        <f>'[1]Run Rate'!D55</f>
        <v>01 GOLD</v>
      </c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t="str">
        <f t="shared" ref="O261" si="250">IF(AND(OR($B$1="ALL",$B$1=C261),OR($E$1="ALL",$E$1=D261),OR($B$2="ALL",$B$2=A261),OR($E$2="ALL",IFERROR(SEARCH($E$2,B261),0)&gt;0)),"MATCH","")</f>
        <v>MATCH</v>
      </c>
      <c r="R261" t="s">
        <v>663</v>
      </c>
      <c r="S261" t="s">
        <v>664</v>
      </c>
    </row>
    <row r="262" spans="1:19" x14ac:dyDescent="0.25">
      <c r="A262" s="192"/>
      <c r="B262" s="192" t="s">
        <v>156</v>
      </c>
      <c r="C262" s="192" t="s">
        <v>157</v>
      </c>
      <c r="D262" s="192" t="s">
        <v>158</v>
      </c>
      <c r="E262" s="192" t="s">
        <v>139</v>
      </c>
      <c r="F262" s="192" t="s">
        <v>140</v>
      </c>
      <c r="G262" s="192" t="s">
        <v>141</v>
      </c>
      <c r="H262" s="192" t="s">
        <v>142</v>
      </c>
      <c r="I262" s="192" t="s">
        <v>143</v>
      </c>
      <c r="J262" s="192" t="s">
        <v>144</v>
      </c>
      <c r="K262" s="192" t="s">
        <v>145</v>
      </c>
      <c r="L262" s="192" t="s">
        <v>146</v>
      </c>
      <c r="M262" s="192" t="s">
        <v>147</v>
      </c>
      <c r="N262" s="192" t="s">
        <v>148</v>
      </c>
      <c r="O262" t="str">
        <f t="shared" ref="O262" si="251">O261</f>
        <v>MATCH</v>
      </c>
      <c r="R262" t="s">
        <v>665</v>
      </c>
      <c r="S262" t="s">
        <v>666</v>
      </c>
    </row>
    <row r="263" spans="1:19" x14ac:dyDescent="0.25">
      <c r="A263" s="193" t="s">
        <v>161</v>
      </c>
      <c r="B263" s="97">
        <v>0</v>
      </c>
      <c r="C263" s="97">
        <v>0</v>
      </c>
      <c r="D263" s="97">
        <v>0</v>
      </c>
      <c r="E263" s="97">
        <v>0</v>
      </c>
      <c r="F263" s="97">
        <v>0</v>
      </c>
      <c r="G263" s="97">
        <v>0</v>
      </c>
      <c r="H263" s="97">
        <v>0</v>
      </c>
      <c r="I263" s="97">
        <v>0</v>
      </c>
      <c r="J263" s="97">
        <v>0</v>
      </c>
      <c r="K263" s="97">
        <v>0</v>
      </c>
      <c r="L263" s="97">
        <v>0</v>
      </c>
      <c r="M263" s="97">
        <v>0</v>
      </c>
      <c r="N263" s="97">
        <v>0</v>
      </c>
      <c r="O263" t="str">
        <f t="shared" ref="O263" si="252">O261</f>
        <v>MATCH</v>
      </c>
      <c r="R263" t="s">
        <v>667</v>
      </c>
      <c r="S263" t="s">
        <v>668</v>
      </c>
    </row>
    <row r="264" spans="1:19" x14ac:dyDescent="0.25">
      <c r="A264" s="193" t="s">
        <v>164</v>
      </c>
      <c r="B264" s="97">
        <v>0</v>
      </c>
      <c r="C264" s="97">
        <v>0</v>
      </c>
      <c r="D264" s="97">
        <v>0</v>
      </c>
      <c r="E264" s="97">
        <v>0</v>
      </c>
      <c r="F264" s="97">
        <v>0</v>
      </c>
      <c r="G264" s="97">
        <v>0</v>
      </c>
      <c r="H264" s="97">
        <v>0</v>
      </c>
      <c r="I264" s="97">
        <v>0</v>
      </c>
      <c r="J264" s="97">
        <v>0</v>
      </c>
      <c r="K264" s="97">
        <v>0</v>
      </c>
      <c r="L264" s="97">
        <v>0</v>
      </c>
      <c r="M264" s="97">
        <v>0</v>
      </c>
      <c r="N264" s="97">
        <v>0</v>
      </c>
      <c r="O264" t="str">
        <f t="shared" ref="O264" si="253">O261</f>
        <v>MATCH</v>
      </c>
      <c r="R264" t="s">
        <v>669</v>
      </c>
      <c r="S264" t="s">
        <v>670</v>
      </c>
    </row>
    <row r="265" spans="1:19" x14ac:dyDescent="0.25">
      <c r="A265" s="188"/>
      <c r="B265" s="188"/>
      <c r="C265" s="188"/>
      <c r="D265" s="188"/>
      <c r="E265" s="188"/>
      <c r="F265" s="188"/>
      <c r="G265" s="188"/>
      <c r="H265" s="188"/>
      <c r="I265" s="188"/>
      <c r="J265" s="188"/>
      <c r="K265" s="188"/>
      <c r="L265" s="188"/>
      <c r="M265" s="188"/>
      <c r="N265" s="188"/>
      <c r="O265" t="str">
        <f t="shared" ref="O265" si="254">O261</f>
        <v>MATCH</v>
      </c>
      <c r="R265" t="s">
        <v>671</v>
      </c>
      <c r="S265" t="s">
        <v>672</v>
      </c>
    </row>
    <row r="266" spans="1:19" x14ac:dyDescent="0.25">
      <c r="A266" s="191" t="str">
        <f>'[1]Run Rate'!A56</f>
        <v>POL09742</v>
      </c>
      <c r="B266" s="191" t="str">
        <f>'[1]Run Rate'!B56</f>
        <v>Polleo 1st Whey 908g Cookies &amp; Cream</v>
      </c>
      <c r="C266" s="191" t="str">
        <f>'[1]Run Rate'!C56</f>
        <v>PROTEINI</v>
      </c>
      <c r="D266" s="191" t="str">
        <f>'[1]Run Rate'!D56</f>
        <v>01 GOLD</v>
      </c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t="str">
        <f t="shared" ref="O266" si="255">IF(AND(OR($B$1="ALL",$B$1=C266),OR($E$1="ALL",$E$1=D266),OR($B$2="ALL",$B$2=A266),OR($E$2="ALL",IFERROR(SEARCH($E$2,B266),0)&gt;0)),"MATCH","")</f>
        <v>MATCH</v>
      </c>
      <c r="R266" t="s">
        <v>673</v>
      </c>
      <c r="S266" t="s">
        <v>674</v>
      </c>
    </row>
    <row r="267" spans="1:19" x14ac:dyDescent="0.25">
      <c r="A267" s="192"/>
      <c r="B267" s="192" t="s">
        <v>156</v>
      </c>
      <c r="C267" s="192" t="s">
        <v>157</v>
      </c>
      <c r="D267" s="192" t="s">
        <v>158</v>
      </c>
      <c r="E267" s="192" t="s">
        <v>139</v>
      </c>
      <c r="F267" s="192" t="s">
        <v>140</v>
      </c>
      <c r="G267" s="192" t="s">
        <v>141</v>
      </c>
      <c r="H267" s="192" t="s">
        <v>142</v>
      </c>
      <c r="I267" s="192" t="s">
        <v>143</v>
      </c>
      <c r="J267" s="192" t="s">
        <v>144</v>
      </c>
      <c r="K267" s="192" t="s">
        <v>145</v>
      </c>
      <c r="L267" s="192" t="s">
        <v>146</v>
      </c>
      <c r="M267" s="192" t="s">
        <v>147</v>
      </c>
      <c r="N267" s="192" t="s">
        <v>148</v>
      </c>
      <c r="O267" t="str">
        <f t="shared" ref="O267" si="256">O266</f>
        <v>MATCH</v>
      </c>
      <c r="R267" t="s">
        <v>675</v>
      </c>
      <c r="S267" t="s">
        <v>676</v>
      </c>
    </row>
    <row r="268" spans="1:19" x14ac:dyDescent="0.25">
      <c r="A268" s="193" t="s">
        <v>161</v>
      </c>
      <c r="B268" s="97">
        <v>0</v>
      </c>
      <c r="C268" s="97">
        <v>0</v>
      </c>
      <c r="D268" s="97">
        <v>0</v>
      </c>
      <c r="E268" s="97">
        <v>0</v>
      </c>
      <c r="F268" s="97">
        <v>0</v>
      </c>
      <c r="G268" s="97">
        <v>0</v>
      </c>
      <c r="H268" s="97">
        <v>0</v>
      </c>
      <c r="I268" s="97">
        <v>0</v>
      </c>
      <c r="J268" s="97">
        <v>0</v>
      </c>
      <c r="K268" s="97">
        <v>0</v>
      </c>
      <c r="L268" s="97">
        <v>0</v>
      </c>
      <c r="M268" s="97">
        <v>0</v>
      </c>
      <c r="N268" s="97">
        <v>0</v>
      </c>
      <c r="O268" t="str">
        <f t="shared" ref="O268" si="257">O266</f>
        <v>MATCH</v>
      </c>
      <c r="R268" t="s">
        <v>677</v>
      </c>
      <c r="S268" t="s">
        <v>678</v>
      </c>
    </row>
    <row r="269" spans="1:19" x14ac:dyDescent="0.25">
      <c r="A269" s="193" t="s">
        <v>164</v>
      </c>
      <c r="B269" s="97">
        <v>0</v>
      </c>
      <c r="C269" s="97">
        <v>0</v>
      </c>
      <c r="D269" s="97">
        <v>0</v>
      </c>
      <c r="E269" s="97">
        <v>0</v>
      </c>
      <c r="F269" s="97">
        <v>0</v>
      </c>
      <c r="G269" s="97">
        <v>0</v>
      </c>
      <c r="H269" s="97">
        <v>0</v>
      </c>
      <c r="I269" s="97">
        <v>0</v>
      </c>
      <c r="J269" s="97">
        <v>0</v>
      </c>
      <c r="K269" s="97">
        <v>0</v>
      </c>
      <c r="L269" s="97">
        <v>0</v>
      </c>
      <c r="M269" s="97">
        <v>0</v>
      </c>
      <c r="N269" s="97">
        <v>0</v>
      </c>
      <c r="O269" t="str">
        <f t="shared" ref="O269" si="258">O266</f>
        <v>MATCH</v>
      </c>
      <c r="R269" t="s">
        <v>679</v>
      </c>
      <c r="S269" t="s">
        <v>680</v>
      </c>
    </row>
    <row r="270" spans="1:19" x14ac:dyDescent="0.25">
      <c r="A270" s="188"/>
      <c r="B270" s="188"/>
      <c r="C270" s="188"/>
      <c r="D270" s="188"/>
      <c r="E270" s="188"/>
      <c r="F270" s="188"/>
      <c r="G270" s="188"/>
      <c r="H270" s="188"/>
      <c r="I270" s="188"/>
      <c r="J270" s="188"/>
      <c r="K270" s="188"/>
      <c r="L270" s="188"/>
      <c r="M270" s="188"/>
      <c r="N270" s="188"/>
      <c r="O270" t="str">
        <f t="shared" ref="O270" si="259">O266</f>
        <v>MATCH</v>
      </c>
      <c r="R270" t="s">
        <v>681</v>
      </c>
      <c r="S270" t="s">
        <v>682</v>
      </c>
    </row>
    <row r="271" spans="1:19" x14ac:dyDescent="0.25">
      <c r="A271" s="191" t="str">
        <f>'[1]Run Rate'!A57</f>
        <v>POL09798</v>
      </c>
      <c r="B271" s="191" t="str">
        <f>'[1]Run Rate'!B57</f>
        <v>Polleo Omega Xtreme UP 60 softgels</v>
      </c>
      <c r="C271" s="191" t="str">
        <f>'[1]Run Rate'!C57</f>
        <v>SPORTSKA PREHRANA</v>
      </c>
      <c r="D271" s="191" t="str">
        <f>'[1]Run Rate'!D57</f>
        <v>01 GOLD</v>
      </c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t="str">
        <f t="shared" ref="O271" si="260">IF(AND(OR($B$1="ALL",$B$1=C271),OR($E$1="ALL",$E$1=D271),OR($B$2="ALL",$B$2=A271),OR($E$2="ALL",IFERROR(SEARCH($E$2,B271),0)&gt;0)),"MATCH","")</f>
        <v>MATCH</v>
      </c>
      <c r="R271" t="s">
        <v>683</v>
      </c>
      <c r="S271" t="s">
        <v>684</v>
      </c>
    </row>
    <row r="272" spans="1:19" x14ac:dyDescent="0.25">
      <c r="A272" s="192"/>
      <c r="B272" s="192" t="s">
        <v>156</v>
      </c>
      <c r="C272" s="192" t="s">
        <v>157</v>
      </c>
      <c r="D272" s="192" t="s">
        <v>158</v>
      </c>
      <c r="E272" s="192" t="s">
        <v>139</v>
      </c>
      <c r="F272" s="192" t="s">
        <v>140</v>
      </c>
      <c r="G272" s="192" t="s">
        <v>141</v>
      </c>
      <c r="H272" s="192" t="s">
        <v>142</v>
      </c>
      <c r="I272" s="192" t="s">
        <v>143</v>
      </c>
      <c r="J272" s="192" t="s">
        <v>144</v>
      </c>
      <c r="K272" s="192" t="s">
        <v>145</v>
      </c>
      <c r="L272" s="192" t="s">
        <v>146</v>
      </c>
      <c r="M272" s="192" t="s">
        <v>147</v>
      </c>
      <c r="N272" s="192" t="s">
        <v>148</v>
      </c>
      <c r="O272" t="str">
        <f t="shared" ref="O272" si="261">O271</f>
        <v>MATCH</v>
      </c>
      <c r="R272" t="s">
        <v>685</v>
      </c>
      <c r="S272" t="s">
        <v>686</v>
      </c>
    </row>
    <row r="273" spans="1:19" x14ac:dyDescent="0.25">
      <c r="A273" s="193" t="s">
        <v>161</v>
      </c>
      <c r="B273" s="97">
        <v>0</v>
      </c>
      <c r="C273" s="97">
        <v>0</v>
      </c>
      <c r="D273" s="97">
        <v>0</v>
      </c>
      <c r="E273" s="97">
        <v>0</v>
      </c>
      <c r="F273" s="97">
        <v>0</v>
      </c>
      <c r="G273" s="97">
        <v>0</v>
      </c>
      <c r="H273" s="97">
        <v>0</v>
      </c>
      <c r="I273" s="97">
        <v>0</v>
      </c>
      <c r="J273" s="97">
        <v>0</v>
      </c>
      <c r="K273" s="97">
        <v>0</v>
      </c>
      <c r="L273" s="97">
        <v>0</v>
      </c>
      <c r="M273" s="97">
        <v>0</v>
      </c>
      <c r="N273" s="97">
        <v>0</v>
      </c>
      <c r="O273" t="str">
        <f t="shared" ref="O273" si="262">O271</f>
        <v>MATCH</v>
      </c>
      <c r="R273" t="s">
        <v>687</v>
      </c>
      <c r="S273" t="s">
        <v>688</v>
      </c>
    </row>
    <row r="274" spans="1:19" x14ac:dyDescent="0.25">
      <c r="A274" s="193" t="s">
        <v>164</v>
      </c>
      <c r="B274" s="97">
        <v>0</v>
      </c>
      <c r="C274" s="97">
        <v>0</v>
      </c>
      <c r="D274" s="97">
        <v>0</v>
      </c>
      <c r="E274" s="97">
        <v>0</v>
      </c>
      <c r="F274" s="97">
        <v>0</v>
      </c>
      <c r="G274" s="97">
        <v>0</v>
      </c>
      <c r="H274" s="97">
        <v>0</v>
      </c>
      <c r="I274" s="97">
        <v>0</v>
      </c>
      <c r="J274" s="97">
        <v>0</v>
      </c>
      <c r="K274" s="97">
        <v>0</v>
      </c>
      <c r="L274" s="97">
        <v>0</v>
      </c>
      <c r="M274" s="97">
        <v>0</v>
      </c>
      <c r="N274" s="97">
        <v>0</v>
      </c>
      <c r="O274" t="str">
        <f t="shared" ref="O274" si="263">O271</f>
        <v>MATCH</v>
      </c>
      <c r="R274" t="s">
        <v>689</v>
      </c>
      <c r="S274" t="s">
        <v>690</v>
      </c>
    </row>
    <row r="275" spans="1:19" x14ac:dyDescent="0.25">
      <c r="A275" s="188"/>
      <c r="B275" s="188"/>
      <c r="C275" s="188"/>
      <c r="D275" s="188"/>
      <c r="E275" s="188"/>
      <c r="F275" s="188"/>
      <c r="G275" s="188"/>
      <c r="H275" s="188"/>
      <c r="I275" s="188"/>
      <c r="J275" s="188"/>
      <c r="K275" s="188"/>
      <c r="L275" s="188"/>
      <c r="M275" s="188"/>
      <c r="N275" s="188"/>
      <c r="O275" t="str">
        <f t="shared" ref="O275" si="264">O271</f>
        <v>MATCH</v>
      </c>
      <c r="R275" t="s">
        <v>691</v>
      </c>
      <c r="S275" t="s">
        <v>692</v>
      </c>
    </row>
    <row r="276" spans="1:19" x14ac:dyDescent="0.25">
      <c r="A276" s="191" t="str">
        <f>'[1]Run Rate'!A58</f>
        <v>ZOE12372</v>
      </c>
      <c r="B276" s="191" t="str">
        <f>'[1]Run Rate'!B58</f>
        <v>ZOE Vegan Protein 454g Vanilla Madagascar</v>
      </c>
      <c r="C276" s="191" t="str">
        <f>'[1]Run Rate'!C58</f>
        <v>BIO I SUPERFOODS</v>
      </c>
      <c r="D276" s="191" t="str">
        <f>'[1]Run Rate'!D58</f>
        <v>01 GOLD</v>
      </c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t="str">
        <f t="shared" ref="O276" si="265">IF(AND(OR($B$1="ALL",$B$1=C276),OR($E$1="ALL",$E$1=D276),OR($B$2="ALL",$B$2=A276),OR($E$2="ALL",IFERROR(SEARCH($E$2,B276),0)&gt;0)),"MATCH","")</f>
        <v>MATCH</v>
      </c>
      <c r="R276" t="s">
        <v>693</v>
      </c>
      <c r="S276" t="s">
        <v>694</v>
      </c>
    </row>
    <row r="277" spans="1:19" x14ac:dyDescent="0.25">
      <c r="A277" s="192"/>
      <c r="B277" s="192" t="s">
        <v>156</v>
      </c>
      <c r="C277" s="192" t="s">
        <v>157</v>
      </c>
      <c r="D277" s="192" t="s">
        <v>158</v>
      </c>
      <c r="E277" s="192" t="s">
        <v>139</v>
      </c>
      <c r="F277" s="192" t="s">
        <v>140</v>
      </c>
      <c r="G277" s="192" t="s">
        <v>141</v>
      </c>
      <c r="H277" s="192" t="s">
        <v>142</v>
      </c>
      <c r="I277" s="192" t="s">
        <v>143</v>
      </c>
      <c r="J277" s="192" t="s">
        <v>144</v>
      </c>
      <c r="K277" s="192" t="s">
        <v>145</v>
      </c>
      <c r="L277" s="192" t="s">
        <v>146</v>
      </c>
      <c r="M277" s="192" t="s">
        <v>147</v>
      </c>
      <c r="N277" s="192" t="s">
        <v>148</v>
      </c>
      <c r="O277" t="str">
        <f t="shared" ref="O277" si="266">O276</f>
        <v>MATCH</v>
      </c>
      <c r="R277" t="s">
        <v>695</v>
      </c>
      <c r="S277" t="s">
        <v>696</v>
      </c>
    </row>
    <row r="278" spans="1:19" x14ac:dyDescent="0.25">
      <c r="A278" s="193" t="s">
        <v>161</v>
      </c>
      <c r="B278" s="97">
        <v>0</v>
      </c>
      <c r="C278" s="97">
        <v>0</v>
      </c>
      <c r="D278" s="97">
        <v>0</v>
      </c>
      <c r="E278" s="97">
        <v>0</v>
      </c>
      <c r="F278" s="97">
        <v>0</v>
      </c>
      <c r="G278" s="97">
        <v>0</v>
      </c>
      <c r="H278" s="97">
        <v>0</v>
      </c>
      <c r="I278" s="97">
        <v>0</v>
      </c>
      <c r="J278" s="97">
        <v>0</v>
      </c>
      <c r="K278" s="97">
        <v>0</v>
      </c>
      <c r="L278" s="97">
        <v>0</v>
      </c>
      <c r="M278" s="97">
        <v>18</v>
      </c>
      <c r="N278" s="97">
        <v>18</v>
      </c>
      <c r="O278" t="str">
        <f t="shared" ref="O278" si="267">O276</f>
        <v>MATCH</v>
      </c>
      <c r="R278" t="s">
        <v>697</v>
      </c>
      <c r="S278" t="s">
        <v>698</v>
      </c>
    </row>
    <row r="279" spans="1:19" x14ac:dyDescent="0.25">
      <c r="A279" s="193" t="s">
        <v>164</v>
      </c>
      <c r="B279" s="97">
        <v>0</v>
      </c>
      <c r="C279" s="97">
        <v>0</v>
      </c>
      <c r="D279" s="97">
        <v>0</v>
      </c>
      <c r="E279" s="97">
        <v>250</v>
      </c>
      <c r="F279" s="97">
        <v>250</v>
      </c>
      <c r="G279" s="97">
        <v>180</v>
      </c>
      <c r="H279" s="97">
        <v>180</v>
      </c>
      <c r="I279" s="97">
        <v>330</v>
      </c>
      <c r="J279" s="97">
        <v>180</v>
      </c>
      <c r="K279" s="97">
        <v>150</v>
      </c>
      <c r="L279" s="97">
        <v>0</v>
      </c>
      <c r="M279" s="97">
        <v>0</v>
      </c>
      <c r="N279" s="97">
        <v>0</v>
      </c>
      <c r="O279" t="str">
        <f t="shared" ref="O279" si="268">O276</f>
        <v>MATCH</v>
      </c>
      <c r="R279" t="s">
        <v>699</v>
      </c>
      <c r="S279" t="s">
        <v>700</v>
      </c>
    </row>
    <row r="280" spans="1:19" x14ac:dyDescent="0.25">
      <c r="A280" s="188"/>
      <c r="B280" s="188"/>
      <c r="C280" s="188"/>
      <c r="D280" s="188"/>
      <c r="E280" s="188"/>
      <c r="F280" s="188"/>
      <c r="G280" s="188"/>
      <c r="H280" s="188"/>
      <c r="I280" s="188"/>
      <c r="J280" s="188"/>
      <c r="K280" s="188"/>
      <c r="L280" s="188"/>
      <c r="M280" s="188"/>
      <c r="N280" s="188"/>
      <c r="O280" t="str">
        <f t="shared" ref="O280" si="269">O276</f>
        <v>MATCH</v>
      </c>
      <c r="R280" t="s">
        <v>701</v>
      </c>
      <c r="S280" t="s">
        <v>702</v>
      </c>
    </row>
    <row r="281" spans="1:19" x14ac:dyDescent="0.25">
      <c r="A281" s="191" t="str">
        <f>'[1]Run Rate'!A59</f>
        <v>POL12749</v>
      </c>
      <c r="B281" s="191" t="str">
        <f>'[1]Run Rate'!B59</f>
        <v>Polleo Premium HydroX Whey 454g Chocolate Gourmet</v>
      </c>
      <c r="C281" s="191" t="str">
        <f>'[1]Run Rate'!C59</f>
        <v>PROTEINI</v>
      </c>
      <c r="D281" s="191" t="str">
        <f>'[1]Run Rate'!D59</f>
        <v>01 GOLD</v>
      </c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t="str">
        <f t="shared" ref="O281" si="270">IF(AND(OR($B$1="ALL",$B$1=C281),OR($E$1="ALL",$E$1=D281),OR($B$2="ALL",$B$2=A281),OR($E$2="ALL",IFERROR(SEARCH($E$2,B281),0)&gt;0)),"MATCH","")</f>
        <v>MATCH</v>
      </c>
      <c r="R281" t="s">
        <v>703</v>
      </c>
      <c r="S281" t="s">
        <v>704</v>
      </c>
    </row>
    <row r="282" spans="1:19" x14ac:dyDescent="0.25">
      <c r="A282" s="192"/>
      <c r="B282" s="192" t="s">
        <v>156</v>
      </c>
      <c r="C282" s="192" t="s">
        <v>157</v>
      </c>
      <c r="D282" s="192" t="s">
        <v>158</v>
      </c>
      <c r="E282" s="192" t="s">
        <v>139</v>
      </c>
      <c r="F282" s="192" t="s">
        <v>140</v>
      </c>
      <c r="G282" s="192" t="s">
        <v>141</v>
      </c>
      <c r="H282" s="192" t="s">
        <v>142</v>
      </c>
      <c r="I282" s="192" t="s">
        <v>143</v>
      </c>
      <c r="J282" s="192" t="s">
        <v>144</v>
      </c>
      <c r="K282" s="192" t="s">
        <v>145</v>
      </c>
      <c r="L282" s="192" t="s">
        <v>146</v>
      </c>
      <c r="M282" s="192" t="s">
        <v>147</v>
      </c>
      <c r="N282" s="192" t="s">
        <v>148</v>
      </c>
      <c r="O282" t="str">
        <f t="shared" ref="O282" si="271">O281</f>
        <v>MATCH</v>
      </c>
      <c r="R282" t="s">
        <v>705</v>
      </c>
      <c r="S282" t="s">
        <v>706</v>
      </c>
    </row>
    <row r="283" spans="1:19" x14ac:dyDescent="0.25">
      <c r="A283" s="193" t="s">
        <v>161</v>
      </c>
      <c r="B283" s="97">
        <v>0</v>
      </c>
      <c r="C283" s="97">
        <v>0</v>
      </c>
      <c r="D283" s="97">
        <v>0</v>
      </c>
      <c r="E283" s="97">
        <v>0</v>
      </c>
      <c r="F283" s="97">
        <v>0</v>
      </c>
      <c r="G283" s="97">
        <v>0</v>
      </c>
      <c r="H283" s="97">
        <v>0</v>
      </c>
      <c r="I283" s="97">
        <v>0</v>
      </c>
      <c r="J283" s="97">
        <v>0</v>
      </c>
      <c r="K283" s="97">
        <v>0</v>
      </c>
      <c r="L283" s="97">
        <v>0</v>
      </c>
      <c r="M283" s="97">
        <v>18</v>
      </c>
      <c r="N283" s="97">
        <v>18</v>
      </c>
      <c r="O283" t="str">
        <f t="shared" ref="O283" si="272">O281</f>
        <v>MATCH</v>
      </c>
      <c r="R283" t="s">
        <v>707</v>
      </c>
      <c r="S283" t="s">
        <v>708</v>
      </c>
    </row>
    <row r="284" spans="1:19" x14ac:dyDescent="0.25">
      <c r="A284" s="193" t="s">
        <v>164</v>
      </c>
      <c r="B284" s="97">
        <v>0</v>
      </c>
      <c r="C284" s="97">
        <v>0</v>
      </c>
      <c r="D284" s="97">
        <v>0</v>
      </c>
      <c r="E284" s="97">
        <v>0</v>
      </c>
      <c r="F284" s="97">
        <v>0</v>
      </c>
      <c r="G284" s="97">
        <v>180</v>
      </c>
      <c r="H284" s="97">
        <v>180</v>
      </c>
      <c r="I284" s="97">
        <v>180</v>
      </c>
      <c r="J284" s="97">
        <v>180</v>
      </c>
      <c r="K284" s="97">
        <v>0</v>
      </c>
      <c r="L284" s="97">
        <v>0</v>
      </c>
      <c r="M284" s="97">
        <v>0</v>
      </c>
      <c r="N284" s="97">
        <v>0</v>
      </c>
      <c r="O284" t="str">
        <f t="shared" ref="O284" si="273">O281</f>
        <v>MATCH</v>
      </c>
      <c r="R284" t="s">
        <v>709</v>
      </c>
      <c r="S284" t="s">
        <v>710</v>
      </c>
    </row>
    <row r="285" spans="1:19" x14ac:dyDescent="0.25">
      <c r="A285" s="188"/>
      <c r="B285" s="188"/>
      <c r="C285" s="188"/>
      <c r="D285" s="188"/>
      <c r="E285" s="188"/>
      <c r="F285" s="188"/>
      <c r="G285" s="188"/>
      <c r="H285" s="188"/>
      <c r="I285" s="188"/>
      <c r="J285" s="188"/>
      <c r="K285" s="188"/>
      <c r="L285" s="188"/>
      <c r="M285" s="188"/>
      <c r="N285" s="188"/>
      <c r="O285" t="str">
        <f t="shared" ref="O285" si="274">O281</f>
        <v>MATCH</v>
      </c>
      <c r="R285" t="s">
        <v>711</v>
      </c>
      <c r="S285" t="s">
        <v>712</v>
      </c>
    </row>
    <row r="286" spans="1:19" x14ac:dyDescent="0.25">
      <c r="A286" s="191" t="str">
        <f>'[1]Run Rate'!A60</f>
        <v>POL12878</v>
      </c>
      <c r="B286" s="191" t="str">
        <f>'[1]Run Rate'!B60</f>
        <v>Polleo 1st Bar 60g Chocolate Jaffa</v>
      </c>
      <c r="C286" s="191" t="str">
        <f>'[1]Run Rate'!C60</f>
        <v>RTD &amp; SNACKS</v>
      </c>
      <c r="D286" s="191" t="str">
        <f>'[1]Run Rate'!D60</f>
        <v>01 GOLD</v>
      </c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t="str">
        <f t="shared" ref="O286" si="275">IF(AND(OR($B$1="ALL",$B$1=C286),OR($E$1="ALL",$E$1=D286),OR($B$2="ALL",$B$2=A286),OR($E$2="ALL",IFERROR(SEARCH($E$2,B286),0)&gt;0)),"MATCH","")</f>
        <v>MATCH</v>
      </c>
      <c r="R286" t="s">
        <v>713</v>
      </c>
      <c r="S286" t="s">
        <v>714</v>
      </c>
    </row>
    <row r="287" spans="1:19" x14ac:dyDescent="0.25">
      <c r="A287" s="192"/>
      <c r="B287" s="192" t="s">
        <v>156</v>
      </c>
      <c r="C287" s="192" t="s">
        <v>157</v>
      </c>
      <c r="D287" s="192" t="s">
        <v>158</v>
      </c>
      <c r="E287" s="192" t="s">
        <v>139</v>
      </c>
      <c r="F287" s="192" t="s">
        <v>140</v>
      </c>
      <c r="G287" s="192" t="s">
        <v>141</v>
      </c>
      <c r="H287" s="192" t="s">
        <v>142</v>
      </c>
      <c r="I287" s="192" t="s">
        <v>143</v>
      </c>
      <c r="J287" s="192" t="s">
        <v>144</v>
      </c>
      <c r="K287" s="192" t="s">
        <v>145</v>
      </c>
      <c r="L287" s="192" t="s">
        <v>146</v>
      </c>
      <c r="M287" s="192" t="s">
        <v>147</v>
      </c>
      <c r="N287" s="192" t="s">
        <v>148</v>
      </c>
      <c r="O287" t="str">
        <f t="shared" ref="O287" si="276">O286</f>
        <v>MATCH</v>
      </c>
      <c r="R287" t="s">
        <v>715</v>
      </c>
      <c r="S287" t="s">
        <v>716</v>
      </c>
    </row>
    <row r="288" spans="1:19" x14ac:dyDescent="0.25">
      <c r="A288" s="193" t="s">
        <v>161</v>
      </c>
      <c r="B288" s="97">
        <v>0</v>
      </c>
      <c r="C288" s="97">
        <v>0</v>
      </c>
      <c r="D288" s="97">
        <v>0</v>
      </c>
      <c r="E288" s="97">
        <v>0</v>
      </c>
      <c r="F288" s="97">
        <v>0</v>
      </c>
      <c r="G288" s="97">
        <v>0</v>
      </c>
      <c r="H288" s="97">
        <v>0</v>
      </c>
      <c r="I288" s="97">
        <v>0</v>
      </c>
      <c r="J288" s="97">
        <v>0</v>
      </c>
      <c r="K288" s="97">
        <v>0</v>
      </c>
      <c r="L288" s="97">
        <v>0</v>
      </c>
      <c r="M288" s="97">
        <v>0</v>
      </c>
      <c r="N288" s="97">
        <v>0</v>
      </c>
      <c r="O288" t="str">
        <f t="shared" ref="O288" si="277">O286</f>
        <v>MATCH</v>
      </c>
      <c r="R288" t="s">
        <v>717</v>
      </c>
      <c r="S288" t="s">
        <v>718</v>
      </c>
    </row>
    <row r="289" spans="1:19" x14ac:dyDescent="0.25">
      <c r="A289" s="193" t="s">
        <v>164</v>
      </c>
      <c r="B289" s="97">
        <v>0</v>
      </c>
      <c r="C289" s="97">
        <v>0</v>
      </c>
      <c r="D289" s="97">
        <v>0</v>
      </c>
      <c r="E289" s="97">
        <v>0</v>
      </c>
      <c r="F289" s="97">
        <v>0</v>
      </c>
      <c r="G289" s="97">
        <v>0</v>
      </c>
      <c r="H289" s="97">
        <v>0</v>
      </c>
      <c r="I289" s="97">
        <v>0</v>
      </c>
      <c r="J289" s="97">
        <v>0</v>
      </c>
      <c r="K289" s="97">
        <v>0</v>
      </c>
      <c r="L289" s="97">
        <v>0</v>
      </c>
      <c r="M289" s="97">
        <v>0</v>
      </c>
      <c r="N289" s="97">
        <v>0</v>
      </c>
      <c r="O289" t="str">
        <f t="shared" ref="O289" si="278">O286</f>
        <v>MATCH</v>
      </c>
      <c r="R289" t="s">
        <v>719</v>
      </c>
      <c r="S289" t="s">
        <v>720</v>
      </c>
    </row>
    <row r="290" spans="1:19" x14ac:dyDescent="0.25">
      <c r="A290" s="188"/>
      <c r="B290" s="188"/>
      <c r="C290" s="188"/>
      <c r="D290" s="188"/>
      <c r="E290" s="188"/>
      <c r="F290" s="188"/>
      <c r="G290" s="188"/>
      <c r="H290" s="188"/>
      <c r="I290" s="188"/>
      <c r="J290" s="188"/>
      <c r="K290" s="188"/>
      <c r="L290" s="188"/>
      <c r="M290" s="188"/>
      <c r="N290" s="188"/>
      <c r="O290" t="str">
        <f t="shared" ref="O290" si="279">O286</f>
        <v>MATCH</v>
      </c>
      <c r="R290" t="s">
        <v>721</v>
      </c>
      <c r="S290" t="s">
        <v>722</v>
      </c>
    </row>
    <row r="291" spans="1:19" x14ac:dyDescent="0.25">
      <c r="A291" s="191" t="str">
        <f>'[1]Run Rate'!A61</f>
        <v>POL09724</v>
      </c>
      <c r="B291" s="191" t="str">
        <f>'[1]Run Rate'!B61</f>
        <v>Polleo 50% Protein Bar 50g Choco Crisp</v>
      </c>
      <c r="C291" s="191" t="str">
        <f>'[1]Run Rate'!C61</f>
        <v>RTD &amp; SNACKS</v>
      </c>
      <c r="D291" s="191" t="str">
        <f>'[1]Run Rate'!D61</f>
        <v>01 GOLD</v>
      </c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t="str">
        <f t="shared" ref="O291" si="280">IF(AND(OR($B$1="ALL",$B$1=C291),OR($E$1="ALL",$E$1=D291),OR($B$2="ALL",$B$2=A291),OR($E$2="ALL",IFERROR(SEARCH($E$2,B291),0)&gt;0)),"MATCH","")</f>
        <v>MATCH</v>
      </c>
      <c r="R291" t="s">
        <v>723</v>
      </c>
      <c r="S291" t="s">
        <v>724</v>
      </c>
    </row>
    <row r="292" spans="1:19" x14ac:dyDescent="0.25">
      <c r="A292" s="192"/>
      <c r="B292" s="192" t="s">
        <v>156</v>
      </c>
      <c r="C292" s="192" t="s">
        <v>157</v>
      </c>
      <c r="D292" s="192" t="s">
        <v>158</v>
      </c>
      <c r="E292" s="192" t="s">
        <v>139</v>
      </c>
      <c r="F292" s="192" t="s">
        <v>140</v>
      </c>
      <c r="G292" s="192" t="s">
        <v>141</v>
      </c>
      <c r="H292" s="192" t="s">
        <v>142</v>
      </c>
      <c r="I292" s="192" t="s">
        <v>143</v>
      </c>
      <c r="J292" s="192" t="s">
        <v>144</v>
      </c>
      <c r="K292" s="192" t="s">
        <v>145</v>
      </c>
      <c r="L292" s="192" t="s">
        <v>146</v>
      </c>
      <c r="M292" s="192" t="s">
        <v>147</v>
      </c>
      <c r="N292" s="192" t="s">
        <v>148</v>
      </c>
      <c r="O292" t="str">
        <f t="shared" ref="O292" si="281">O291</f>
        <v>MATCH</v>
      </c>
      <c r="R292" t="s">
        <v>725</v>
      </c>
      <c r="S292" t="s">
        <v>726</v>
      </c>
    </row>
    <row r="293" spans="1:19" x14ac:dyDescent="0.25">
      <c r="A293" s="193" t="s">
        <v>161</v>
      </c>
      <c r="B293" s="97">
        <v>0</v>
      </c>
      <c r="C293" s="97">
        <v>0</v>
      </c>
      <c r="D293" s="97">
        <v>0</v>
      </c>
      <c r="E293" s="97">
        <v>0</v>
      </c>
      <c r="F293" s="97">
        <v>0</v>
      </c>
      <c r="G293" s="97">
        <v>0</v>
      </c>
      <c r="H293" s="97">
        <v>0</v>
      </c>
      <c r="I293" s="97">
        <v>0</v>
      </c>
      <c r="J293" s="97">
        <v>45</v>
      </c>
      <c r="K293" s="97">
        <v>45</v>
      </c>
      <c r="L293" s="97">
        <v>45</v>
      </c>
      <c r="M293" s="97">
        <v>45</v>
      </c>
      <c r="N293" s="97">
        <v>45</v>
      </c>
      <c r="O293" t="str">
        <f t="shared" ref="O293" si="282">O291</f>
        <v>MATCH</v>
      </c>
      <c r="R293" t="s">
        <v>727</v>
      </c>
      <c r="S293" t="s">
        <v>728</v>
      </c>
    </row>
    <row r="294" spans="1:19" x14ac:dyDescent="0.25">
      <c r="A294" s="193" t="s">
        <v>164</v>
      </c>
      <c r="B294" s="97">
        <v>0</v>
      </c>
      <c r="C294" s="97">
        <v>0</v>
      </c>
      <c r="D294" s="97">
        <v>0</v>
      </c>
      <c r="E294" s="97">
        <v>0</v>
      </c>
      <c r="F294" s="97">
        <v>1005</v>
      </c>
      <c r="G294" s="97">
        <v>300</v>
      </c>
      <c r="H294" s="97">
        <v>0</v>
      </c>
      <c r="I294" s="97">
        <v>0</v>
      </c>
      <c r="J294" s="97">
        <v>0</v>
      </c>
      <c r="K294" s="97">
        <v>0</v>
      </c>
      <c r="L294" s="97">
        <v>0</v>
      </c>
      <c r="M294" s="97">
        <v>0</v>
      </c>
      <c r="N294" s="97">
        <v>0</v>
      </c>
      <c r="O294" t="str">
        <f t="shared" ref="O294" si="283">O291</f>
        <v>MATCH</v>
      </c>
      <c r="R294" t="s">
        <v>729</v>
      </c>
      <c r="S294" t="s">
        <v>730</v>
      </c>
    </row>
    <row r="295" spans="1:19" x14ac:dyDescent="0.25">
      <c r="A295" s="188"/>
      <c r="B295" s="188"/>
      <c r="C295" s="188"/>
      <c r="D295" s="188"/>
      <c r="E295" s="188"/>
      <c r="F295" s="188"/>
      <c r="G295" s="188"/>
      <c r="H295" s="188"/>
      <c r="I295" s="188"/>
      <c r="J295" s="188"/>
      <c r="K295" s="188"/>
      <c r="L295" s="188"/>
      <c r="M295" s="188"/>
      <c r="N295" s="188"/>
      <c r="O295" t="str">
        <f t="shared" ref="O295" si="284">O291</f>
        <v>MATCH</v>
      </c>
      <c r="R295" t="s">
        <v>731</v>
      </c>
      <c r="S295" t="s">
        <v>732</v>
      </c>
    </row>
    <row r="296" spans="1:19" x14ac:dyDescent="0.25">
      <c r="A296" s="191" t="str">
        <f>'[1]Run Rate'!A62</f>
        <v>POL09894</v>
      </c>
      <c r="B296" s="191" t="str">
        <f>'[1]Run Rate'!B62</f>
        <v>Polleo 1st Whey 454g White Choco Buenissimo</v>
      </c>
      <c r="C296" s="191" t="str">
        <f>'[1]Run Rate'!C62</f>
        <v>PROTEINI</v>
      </c>
      <c r="D296" s="191" t="str">
        <f>'[1]Run Rate'!D62</f>
        <v>01 GOLD</v>
      </c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t="str">
        <f t="shared" ref="O296" si="285">IF(AND(OR($B$1="ALL",$B$1=C296),OR($E$1="ALL",$E$1=D296),OR($B$2="ALL",$B$2=A296),OR($E$2="ALL",IFERROR(SEARCH($E$2,B296),0)&gt;0)),"MATCH","")</f>
        <v>MATCH</v>
      </c>
      <c r="R296" t="s">
        <v>733</v>
      </c>
      <c r="S296" t="s">
        <v>734</v>
      </c>
    </row>
    <row r="297" spans="1:19" x14ac:dyDescent="0.25">
      <c r="A297" s="192"/>
      <c r="B297" s="192" t="s">
        <v>156</v>
      </c>
      <c r="C297" s="192" t="s">
        <v>157</v>
      </c>
      <c r="D297" s="192" t="s">
        <v>158</v>
      </c>
      <c r="E297" s="192" t="s">
        <v>139</v>
      </c>
      <c r="F297" s="192" t="s">
        <v>140</v>
      </c>
      <c r="G297" s="192" t="s">
        <v>141</v>
      </c>
      <c r="H297" s="192" t="s">
        <v>142</v>
      </c>
      <c r="I297" s="192" t="s">
        <v>143</v>
      </c>
      <c r="J297" s="192" t="s">
        <v>144</v>
      </c>
      <c r="K297" s="192" t="s">
        <v>145</v>
      </c>
      <c r="L297" s="192" t="s">
        <v>146</v>
      </c>
      <c r="M297" s="192" t="s">
        <v>147</v>
      </c>
      <c r="N297" s="192" t="s">
        <v>148</v>
      </c>
      <c r="O297" t="str">
        <f t="shared" ref="O297" si="286">O296</f>
        <v>MATCH</v>
      </c>
      <c r="R297" t="s">
        <v>735</v>
      </c>
      <c r="S297" t="s">
        <v>736</v>
      </c>
    </row>
    <row r="298" spans="1:19" x14ac:dyDescent="0.25">
      <c r="A298" s="193" t="s">
        <v>161</v>
      </c>
      <c r="B298" s="97">
        <v>0</v>
      </c>
      <c r="C298" s="97">
        <v>0</v>
      </c>
      <c r="D298" s="97">
        <v>0</v>
      </c>
      <c r="E298" s="97">
        <v>0</v>
      </c>
      <c r="F298" s="97">
        <v>0</v>
      </c>
      <c r="G298" s="97">
        <v>0</v>
      </c>
      <c r="H298" s="97">
        <v>0</v>
      </c>
      <c r="I298" s="97">
        <v>0</v>
      </c>
      <c r="J298" s="97">
        <v>0</v>
      </c>
      <c r="K298" s="97">
        <v>0</v>
      </c>
      <c r="L298" s="97">
        <v>0</v>
      </c>
      <c r="M298" s="97">
        <v>18</v>
      </c>
      <c r="N298" s="97">
        <v>18</v>
      </c>
      <c r="O298" t="str">
        <f t="shared" ref="O298" si="287">O296</f>
        <v>MATCH</v>
      </c>
      <c r="R298" t="s">
        <v>737</v>
      </c>
      <c r="S298" t="s">
        <v>738</v>
      </c>
    </row>
    <row r="299" spans="1:19" x14ac:dyDescent="0.25">
      <c r="A299" s="193" t="s">
        <v>164</v>
      </c>
      <c r="B299" s="97">
        <v>0</v>
      </c>
      <c r="C299" s="97">
        <v>0</v>
      </c>
      <c r="D299" s="97">
        <v>0</v>
      </c>
      <c r="E299" s="97">
        <v>0</v>
      </c>
      <c r="F299" s="97">
        <v>0</v>
      </c>
      <c r="G299" s="97">
        <v>180</v>
      </c>
      <c r="H299" s="97">
        <v>180</v>
      </c>
      <c r="I299" s="97">
        <v>180</v>
      </c>
      <c r="J299" s="97">
        <v>180</v>
      </c>
      <c r="K299" s="97">
        <v>0</v>
      </c>
      <c r="L299" s="97">
        <v>0</v>
      </c>
      <c r="M299" s="97">
        <v>0</v>
      </c>
      <c r="N299" s="97">
        <v>0</v>
      </c>
      <c r="O299" t="str">
        <f t="shared" ref="O299" si="288">O296</f>
        <v>MATCH</v>
      </c>
      <c r="R299" t="s">
        <v>739</v>
      </c>
      <c r="S299" t="s">
        <v>740</v>
      </c>
    </row>
    <row r="300" spans="1:19" x14ac:dyDescent="0.25">
      <c r="A300" s="188"/>
      <c r="B300" s="188"/>
      <c r="C300" s="188"/>
      <c r="D300" s="188"/>
      <c r="E300" s="188"/>
      <c r="F300" s="188"/>
      <c r="G300" s="188"/>
      <c r="H300" s="188"/>
      <c r="I300" s="188"/>
      <c r="J300" s="188"/>
      <c r="K300" s="188"/>
      <c r="L300" s="188"/>
      <c r="M300" s="188"/>
      <c r="N300" s="188"/>
      <c r="O300" t="str">
        <f t="shared" ref="O300" si="289">O296</f>
        <v>MATCH</v>
      </c>
      <c r="R300" t="s">
        <v>741</v>
      </c>
      <c r="S300" t="s">
        <v>742</v>
      </c>
    </row>
    <row r="301" spans="1:19" x14ac:dyDescent="0.25">
      <c r="A301" s="191" t="str">
        <f>'[1]Run Rate'!A63</f>
        <v>POL09890</v>
      </c>
      <c r="B301" s="191" t="str">
        <f>'[1]Run Rate'!B63</f>
        <v>Polleo 1st Whey 454g Chocolate Banana</v>
      </c>
      <c r="C301" s="191" t="str">
        <f>'[1]Run Rate'!C63</f>
        <v>PROTEINI</v>
      </c>
      <c r="D301" s="191" t="str">
        <f>'[1]Run Rate'!D63</f>
        <v>01 GOLD</v>
      </c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t="str">
        <f t="shared" ref="O301" si="290">IF(AND(OR($B$1="ALL",$B$1=C301),OR($E$1="ALL",$E$1=D301),OR($B$2="ALL",$B$2=A301),OR($E$2="ALL",IFERROR(SEARCH($E$2,B301),0)&gt;0)),"MATCH","")</f>
        <v>MATCH</v>
      </c>
      <c r="R301" t="s">
        <v>743</v>
      </c>
      <c r="S301" t="s">
        <v>744</v>
      </c>
    </row>
    <row r="302" spans="1:19" x14ac:dyDescent="0.25">
      <c r="A302" s="192"/>
      <c r="B302" s="192" t="s">
        <v>156</v>
      </c>
      <c r="C302" s="192" t="s">
        <v>157</v>
      </c>
      <c r="D302" s="192" t="s">
        <v>158</v>
      </c>
      <c r="E302" s="192" t="s">
        <v>139</v>
      </c>
      <c r="F302" s="192" t="s">
        <v>140</v>
      </c>
      <c r="G302" s="192" t="s">
        <v>141</v>
      </c>
      <c r="H302" s="192" t="s">
        <v>142</v>
      </c>
      <c r="I302" s="192" t="s">
        <v>143</v>
      </c>
      <c r="J302" s="192" t="s">
        <v>144</v>
      </c>
      <c r="K302" s="192" t="s">
        <v>145</v>
      </c>
      <c r="L302" s="192" t="s">
        <v>146</v>
      </c>
      <c r="M302" s="192" t="s">
        <v>147</v>
      </c>
      <c r="N302" s="192" t="s">
        <v>148</v>
      </c>
      <c r="O302" t="str">
        <f t="shared" ref="O302" si="291">O301</f>
        <v>MATCH</v>
      </c>
      <c r="R302" t="s">
        <v>745</v>
      </c>
      <c r="S302" t="s">
        <v>746</v>
      </c>
    </row>
    <row r="303" spans="1:19" x14ac:dyDescent="0.25">
      <c r="A303" s="193" t="s">
        <v>161</v>
      </c>
      <c r="B303" s="97">
        <v>0</v>
      </c>
      <c r="C303" s="97">
        <v>0</v>
      </c>
      <c r="D303" s="97">
        <v>0</v>
      </c>
      <c r="E303" s="97">
        <v>0</v>
      </c>
      <c r="F303" s="97">
        <v>0</v>
      </c>
      <c r="G303" s="97">
        <v>0</v>
      </c>
      <c r="H303" s="97">
        <v>0</v>
      </c>
      <c r="I303" s="97">
        <v>0</v>
      </c>
      <c r="J303" s="97">
        <v>0</v>
      </c>
      <c r="K303" s="97">
        <v>0</v>
      </c>
      <c r="L303" s="97">
        <v>0</v>
      </c>
      <c r="M303" s="97">
        <v>0</v>
      </c>
      <c r="N303" s="97">
        <v>0</v>
      </c>
      <c r="O303" t="str">
        <f t="shared" ref="O303" si="292">O301</f>
        <v>MATCH</v>
      </c>
      <c r="R303" t="s">
        <v>747</v>
      </c>
      <c r="S303" t="s">
        <v>748</v>
      </c>
    </row>
    <row r="304" spans="1:19" x14ac:dyDescent="0.25">
      <c r="A304" s="193" t="s">
        <v>164</v>
      </c>
      <c r="B304" s="97">
        <v>0</v>
      </c>
      <c r="C304" s="97">
        <v>0</v>
      </c>
      <c r="D304" s="97">
        <v>0</v>
      </c>
      <c r="E304" s="97">
        <v>0</v>
      </c>
      <c r="F304" s="97">
        <v>0</v>
      </c>
      <c r="G304" s="97">
        <v>0</v>
      </c>
      <c r="H304" s="97">
        <v>0</v>
      </c>
      <c r="I304" s="97">
        <v>0</v>
      </c>
      <c r="J304" s="97">
        <v>0</v>
      </c>
      <c r="K304" s="97">
        <v>0</v>
      </c>
      <c r="L304" s="97">
        <v>0</v>
      </c>
      <c r="M304" s="97">
        <v>0</v>
      </c>
      <c r="N304" s="97">
        <v>0</v>
      </c>
      <c r="O304" t="str">
        <f t="shared" ref="O304" si="293">O301</f>
        <v>MATCH</v>
      </c>
      <c r="R304" t="s">
        <v>749</v>
      </c>
      <c r="S304" t="s">
        <v>750</v>
      </c>
    </row>
    <row r="305" spans="1:19" x14ac:dyDescent="0.25">
      <c r="A305" s="188"/>
      <c r="B305" s="188"/>
      <c r="C305" s="188"/>
      <c r="D305" s="188"/>
      <c r="E305" s="188"/>
      <c r="F305" s="188"/>
      <c r="G305" s="188"/>
      <c r="H305" s="188"/>
      <c r="I305" s="188"/>
      <c r="J305" s="188"/>
      <c r="K305" s="188"/>
      <c r="L305" s="188"/>
      <c r="M305" s="188"/>
      <c r="N305" s="188"/>
      <c r="O305" t="str">
        <f t="shared" ref="O305" si="294">O301</f>
        <v>MATCH</v>
      </c>
      <c r="R305" t="s">
        <v>751</v>
      </c>
      <c r="S305" t="s">
        <v>752</v>
      </c>
    </row>
    <row r="306" spans="1:19" x14ac:dyDescent="0.25">
      <c r="A306" s="191" t="str">
        <f>'[1]Run Rate'!A64</f>
        <v>POL09850</v>
      </c>
      <c r="B306" s="191" t="str">
        <f>'[1]Run Rate'!B64</f>
        <v>Polleo Omega-3 Fish Oil 250 softgels</v>
      </c>
      <c r="C306" s="191" t="str">
        <f>'[1]Run Rate'!C64</f>
        <v>SPORTSKA PREHRANA</v>
      </c>
      <c r="D306" s="191" t="str">
        <f>'[1]Run Rate'!D64</f>
        <v>01 GOLD</v>
      </c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t="str">
        <f t="shared" ref="O306" si="295">IF(AND(OR($B$1="ALL",$B$1=C306),OR($E$1="ALL",$E$1=D306),OR($B$2="ALL",$B$2=A306),OR($E$2="ALL",IFERROR(SEARCH($E$2,B306),0)&gt;0)),"MATCH","")</f>
        <v>MATCH</v>
      </c>
      <c r="R306" t="s">
        <v>753</v>
      </c>
      <c r="S306" t="s">
        <v>754</v>
      </c>
    </row>
    <row r="307" spans="1:19" x14ac:dyDescent="0.25">
      <c r="A307" s="192"/>
      <c r="B307" s="192" t="s">
        <v>156</v>
      </c>
      <c r="C307" s="192" t="s">
        <v>157</v>
      </c>
      <c r="D307" s="192" t="s">
        <v>158</v>
      </c>
      <c r="E307" s="192" t="s">
        <v>139</v>
      </c>
      <c r="F307" s="192" t="s">
        <v>140</v>
      </c>
      <c r="G307" s="192" t="s">
        <v>141</v>
      </c>
      <c r="H307" s="192" t="s">
        <v>142</v>
      </c>
      <c r="I307" s="192" t="s">
        <v>143</v>
      </c>
      <c r="J307" s="192" t="s">
        <v>144</v>
      </c>
      <c r="K307" s="192" t="s">
        <v>145</v>
      </c>
      <c r="L307" s="192" t="s">
        <v>146</v>
      </c>
      <c r="M307" s="192" t="s">
        <v>147</v>
      </c>
      <c r="N307" s="192" t="s">
        <v>148</v>
      </c>
      <c r="O307" t="str">
        <f t="shared" ref="O307" si="296">O306</f>
        <v>MATCH</v>
      </c>
      <c r="R307" t="s">
        <v>755</v>
      </c>
      <c r="S307" t="s">
        <v>756</v>
      </c>
    </row>
    <row r="308" spans="1:19" x14ac:dyDescent="0.25">
      <c r="A308" s="193" t="s">
        <v>161</v>
      </c>
      <c r="B308" s="97">
        <v>0</v>
      </c>
      <c r="C308" s="97">
        <v>0</v>
      </c>
      <c r="D308" s="97">
        <v>0</v>
      </c>
      <c r="E308" s="97">
        <v>0</v>
      </c>
      <c r="F308" s="97">
        <v>0</v>
      </c>
      <c r="G308" s="97">
        <v>0</v>
      </c>
      <c r="H308" s="97">
        <v>0</v>
      </c>
      <c r="I308" s="97">
        <v>0</v>
      </c>
      <c r="J308" s="97">
        <v>0</v>
      </c>
      <c r="K308" s="97">
        <v>0</v>
      </c>
      <c r="L308" s="97">
        <v>0</v>
      </c>
      <c r="M308" s="97">
        <v>0</v>
      </c>
      <c r="N308" s="97">
        <v>0</v>
      </c>
      <c r="O308" t="str">
        <f t="shared" ref="O308" si="297">O306</f>
        <v>MATCH</v>
      </c>
      <c r="R308" t="s">
        <v>757</v>
      </c>
      <c r="S308" t="s">
        <v>758</v>
      </c>
    </row>
    <row r="309" spans="1:19" x14ac:dyDescent="0.25">
      <c r="A309" s="193" t="s">
        <v>164</v>
      </c>
      <c r="B309" s="97">
        <v>0</v>
      </c>
      <c r="C309" s="97">
        <v>0</v>
      </c>
      <c r="D309" s="97">
        <v>0</v>
      </c>
      <c r="E309" s="97">
        <v>0</v>
      </c>
      <c r="F309" s="97">
        <v>0</v>
      </c>
      <c r="G309" s="97">
        <v>0</v>
      </c>
      <c r="H309" s="97">
        <v>0</v>
      </c>
      <c r="I309" s="97">
        <v>0</v>
      </c>
      <c r="J309" s="97">
        <v>0</v>
      </c>
      <c r="K309" s="97">
        <v>0</v>
      </c>
      <c r="L309" s="97">
        <v>0</v>
      </c>
      <c r="M309" s="97">
        <v>0</v>
      </c>
      <c r="N309" s="97">
        <v>0</v>
      </c>
      <c r="O309" t="str">
        <f t="shared" ref="O309" si="298">O306</f>
        <v>MATCH</v>
      </c>
      <c r="R309" t="s">
        <v>759</v>
      </c>
      <c r="S309" t="s">
        <v>760</v>
      </c>
    </row>
    <row r="310" spans="1:19" x14ac:dyDescent="0.25">
      <c r="A310" s="188"/>
      <c r="B310" s="188"/>
      <c r="C310" s="188"/>
      <c r="D310" s="188"/>
      <c r="E310" s="188"/>
      <c r="F310" s="188"/>
      <c r="G310" s="188"/>
      <c r="H310" s="188"/>
      <c r="I310" s="188"/>
      <c r="J310" s="188"/>
      <c r="K310" s="188"/>
      <c r="L310" s="188"/>
      <c r="M310" s="188"/>
      <c r="N310" s="188"/>
      <c r="O310" t="str">
        <f t="shared" ref="O310" si="299">O306</f>
        <v>MATCH</v>
      </c>
      <c r="R310" t="s">
        <v>761</v>
      </c>
      <c r="S310" t="s">
        <v>762</v>
      </c>
    </row>
    <row r="311" spans="1:19" x14ac:dyDescent="0.25">
      <c r="A311" s="191" t="str">
        <f>'[1]Run Rate'!A65</f>
        <v>POL09900</v>
      </c>
      <c r="B311" s="191" t="str">
        <f>'[1]Run Rate'!B65</f>
        <v>Polleo 1st Whey 2,27kg Chocolate-Hazelnut</v>
      </c>
      <c r="C311" s="191" t="str">
        <f>'[1]Run Rate'!C65</f>
        <v>PROTEINI</v>
      </c>
      <c r="D311" s="191" t="str">
        <f>'[1]Run Rate'!D65</f>
        <v>01 GOLD</v>
      </c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t="str">
        <f t="shared" ref="O311" si="300">IF(AND(OR($B$1="ALL",$B$1=C311),OR($E$1="ALL",$E$1=D311),OR($B$2="ALL",$B$2=A311),OR($E$2="ALL",IFERROR(SEARCH($E$2,B311),0)&gt;0)),"MATCH","")</f>
        <v>MATCH</v>
      </c>
      <c r="R311" t="s">
        <v>763</v>
      </c>
      <c r="S311" t="s">
        <v>764</v>
      </c>
    </row>
    <row r="312" spans="1:19" x14ac:dyDescent="0.25">
      <c r="A312" s="192"/>
      <c r="B312" s="192" t="s">
        <v>156</v>
      </c>
      <c r="C312" s="192" t="s">
        <v>157</v>
      </c>
      <c r="D312" s="192" t="s">
        <v>158</v>
      </c>
      <c r="E312" s="192" t="s">
        <v>139</v>
      </c>
      <c r="F312" s="192" t="s">
        <v>140</v>
      </c>
      <c r="G312" s="192" t="s">
        <v>141</v>
      </c>
      <c r="H312" s="192" t="s">
        <v>142</v>
      </c>
      <c r="I312" s="192" t="s">
        <v>143</v>
      </c>
      <c r="J312" s="192" t="s">
        <v>144</v>
      </c>
      <c r="K312" s="192" t="s">
        <v>145</v>
      </c>
      <c r="L312" s="192" t="s">
        <v>146</v>
      </c>
      <c r="M312" s="192" t="s">
        <v>147</v>
      </c>
      <c r="N312" s="192" t="s">
        <v>148</v>
      </c>
      <c r="O312" t="str">
        <f t="shared" ref="O312" si="301">O311</f>
        <v>MATCH</v>
      </c>
      <c r="R312" t="s">
        <v>765</v>
      </c>
      <c r="S312" t="s">
        <v>766</v>
      </c>
    </row>
    <row r="313" spans="1:19" x14ac:dyDescent="0.25">
      <c r="A313" s="193" t="s">
        <v>161</v>
      </c>
      <c r="B313" s="97">
        <v>0</v>
      </c>
      <c r="C313" s="97">
        <v>0</v>
      </c>
      <c r="D313" s="97">
        <v>0</v>
      </c>
      <c r="E313" s="97">
        <v>0</v>
      </c>
      <c r="F313" s="97">
        <v>0</v>
      </c>
      <c r="G313" s="97">
        <v>0</v>
      </c>
      <c r="H313" s="97">
        <v>0</v>
      </c>
      <c r="I313" s="97">
        <v>0</v>
      </c>
      <c r="J313" s="97">
        <v>0</v>
      </c>
      <c r="K313" s="97">
        <v>0</v>
      </c>
      <c r="L313" s="97">
        <v>0</v>
      </c>
      <c r="M313" s="97">
        <v>0</v>
      </c>
      <c r="N313" s="97">
        <v>0</v>
      </c>
      <c r="O313" t="str">
        <f t="shared" ref="O313" si="302">O311</f>
        <v>MATCH</v>
      </c>
      <c r="R313" t="s">
        <v>767</v>
      </c>
      <c r="S313" t="s">
        <v>768</v>
      </c>
    </row>
    <row r="314" spans="1:19" x14ac:dyDescent="0.25">
      <c r="A314" s="193" t="s">
        <v>164</v>
      </c>
      <c r="B314" s="97">
        <v>0</v>
      </c>
      <c r="C314" s="97">
        <v>0</v>
      </c>
      <c r="D314" s="97">
        <v>0</v>
      </c>
      <c r="E314" s="97">
        <v>0</v>
      </c>
      <c r="F314" s="97">
        <v>0</v>
      </c>
      <c r="G314" s="97">
        <v>0</v>
      </c>
      <c r="H314" s="97">
        <v>0</v>
      </c>
      <c r="I314" s="97">
        <v>0</v>
      </c>
      <c r="J314" s="97">
        <v>0</v>
      </c>
      <c r="K314" s="97">
        <v>0</v>
      </c>
      <c r="L314" s="97">
        <v>0</v>
      </c>
      <c r="M314" s="97">
        <v>0</v>
      </c>
      <c r="N314" s="97">
        <v>0</v>
      </c>
      <c r="O314" t="str">
        <f t="shared" ref="O314" si="303">O311</f>
        <v>MATCH</v>
      </c>
      <c r="R314" t="s">
        <v>769</v>
      </c>
      <c r="S314" t="s">
        <v>770</v>
      </c>
    </row>
    <row r="315" spans="1:19" x14ac:dyDescent="0.25">
      <c r="A315" s="188"/>
      <c r="B315" s="188"/>
      <c r="C315" s="188"/>
      <c r="D315" s="188"/>
      <c r="E315" s="188"/>
      <c r="F315" s="188"/>
      <c r="G315" s="188"/>
      <c r="H315" s="188"/>
      <c r="I315" s="188"/>
      <c r="J315" s="188"/>
      <c r="K315" s="188"/>
      <c r="L315" s="188"/>
      <c r="M315" s="188"/>
      <c r="N315" s="188"/>
      <c r="O315" t="str">
        <f t="shared" ref="O315" si="304">O311</f>
        <v>MATCH</v>
      </c>
      <c r="R315" t="s">
        <v>771</v>
      </c>
      <c r="S315" t="s">
        <v>772</v>
      </c>
    </row>
    <row r="316" spans="1:19" x14ac:dyDescent="0.25">
      <c r="A316" s="191" t="str">
        <f>'[1]Run Rate'!A66</f>
        <v>POL12608</v>
      </c>
      <c r="B316" s="191" t="str">
        <f>'[1]Run Rate'!B66</f>
        <v>Polleo 1st Whey 4,5kg Vanilla Madagascar</v>
      </c>
      <c r="C316" s="191" t="str">
        <f>'[1]Run Rate'!C66</f>
        <v>PROTEINI</v>
      </c>
      <c r="D316" s="191" t="str">
        <f>'[1]Run Rate'!D66</f>
        <v>01 GOLD</v>
      </c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t="str">
        <f t="shared" ref="O316" si="305">IF(AND(OR($B$1="ALL",$B$1=C316),OR($E$1="ALL",$E$1=D316),OR($B$2="ALL",$B$2=A316),OR($E$2="ALL",IFERROR(SEARCH($E$2,B316),0)&gt;0)),"MATCH","")</f>
        <v>MATCH</v>
      </c>
      <c r="R316" t="s">
        <v>773</v>
      </c>
      <c r="S316" t="s">
        <v>774</v>
      </c>
    </row>
    <row r="317" spans="1:19" x14ac:dyDescent="0.25">
      <c r="A317" s="192"/>
      <c r="B317" s="192" t="s">
        <v>156</v>
      </c>
      <c r="C317" s="192" t="s">
        <v>157</v>
      </c>
      <c r="D317" s="192" t="s">
        <v>158</v>
      </c>
      <c r="E317" s="192" t="s">
        <v>139</v>
      </c>
      <c r="F317" s="192" t="s">
        <v>140</v>
      </c>
      <c r="G317" s="192" t="s">
        <v>141</v>
      </c>
      <c r="H317" s="192" t="s">
        <v>142</v>
      </c>
      <c r="I317" s="192" t="s">
        <v>143</v>
      </c>
      <c r="J317" s="192" t="s">
        <v>144</v>
      </c>
      <c r="K317" s="192" t="s">
        <v>145</v>
      </c>
      <c r="L317" s="192" t="s">
        <v>146</v>
      </c>
      <c r="M317" s="192" t="s">
        <v>147</v>
      </c>
      <c r="N317" s="192" t="s">
        <v>148</v>
      </c>
      <c r="O317" t="str">
        <f t="shared" ref="O317" si="306">O316</f>
        <v>MATCH</v>
      </c>
      <c r="R317" t="s">
        <v>775</v>
      </c>
      <c r="S317" t="s">
        <v>776</v>
      </c>
    </row>
    <row r="318" spans="1:19" x14ac:dyDescent="0.25">
      <c r="A318" s="193" t="s">
        <v>161</v>
      </c>
      <c r="B318" s="97">
        <v>0</v>
      </c>
      <c r="C318" s="97">
        <v>0</v>
      </c>
      <c r="D318" s="97">
        <v>0</v>
      </c>
      <c r="E318" s="97">
        <v>0</v>
      </c>
      <c r="F318" s="97">
        <v>0</v>
      </c>
      <c r="G318" s="97">
        <v>0</v>
      </c>
      <c r="H318" s="97">
        <v>0</v>
      </c>
      <c r="I318" s="97">
        <v>0</v>
      </c>
      <c r="J318" s="97">
        <v>0</v>
      </c>
      <c r="K318" s="97">
        <v>0</v>
      </c>
      <c r="L318" s="97">
        <v>0</v>
      </c>
      <c r="M318" s="97">
        <v>0</v>
      </c>
      <c r="N318" s="97">
        <v>0</v>
      </c>
      <c r="O318" t="str">
        <f t="shared" ref="O318" si="307">O316</f>
        <v>MATCH</v>
      </c>
      <c r="R318" t="s">
        <v>777</v>
      </c>
      <c r="S318" t="s">
        <v>778</v>
      </c>
    </row>
    <row r="319" spans="1:19" x14ac:dyDescent="0.25">
      <c r="A319" s="193" t="s">
        <v>164</v>
      </c>
      <c r="B319" s="97">
        <v>0</v>
      </c>
      <c r="C319" s="97">
        <v>0</v>
      </c>
      <c r="D319" s="97">
        <v>0</v>
      </c>
      <c r="E319" s="97">
        <v>0</v>
      </c>
      <c r="F319" s="97">
        <v>0</v>
      </c>
      <c r="G319" s="97">
        <v>0</v>
      </c>
      <c r="H319" s="97">
        <v>0</v>
      </c>
      <c r="I319" s="97">
        <v>0</v>
      </c>
      <c r="J319" s="97">
        <v>0</v>
      </c>
      <c r="K319" s="97">
        <v>0</v>
      </c>
      <c r="L319" s="97">
        <v>0</v>
      </c>
      <c r="M319" s="97">
        <v>0</v>
      </c>
      <c r="N319" s="97">
        <v>0</v>
      </c>
      <c r="O319" t="str">
        <f t="shared" ref="O319" si="308">O316</f>
        <v>MATCH</v>
      </c>
      <c r="R319" t="s">
        <v>779</v>
      </c>
      <c r="S319" t="s">
        <v>780</v>
      </c>
    </row>
    <row r="320" spans="1:19" x14ac:dyDescent="0.25">
      <c r="A320" s="188"/>
      <c r="B320" s="188"/>
      <c r="C320" s="188"/>
      <c r="D320" s="188"/>
      <c r="E320" s="188"/>
      <c r="F320" s="188"/>
      <c r="G320" s="188"/>
      <c r="H320" s="188"/>
      <c r="I320" s="188"/>
      <c r="J320" s="188"/>
      <c r="K320" s="188"/>
      <c r="L320" s="188"/>
      <c r="M320" s="188"/>
      <c r="N320" s="188"/>
      <c r="O320" t="str">
        <f t="shared" ref="O320" si="309">O316</f>
        <v>MATCH</v>
      </c>
      <c r="R320" t="s">
        <v>781</v>
      </c>
      <c r="S320" t="s">
        <v>782</v>
      </c>
    </row>
    <row r="321" spans="1:19" x14ac:dyDescent="0.25">
      <c r="A321" s="191" t="str">
        <f>'[1]Run Rate'!A67</f>
        <v>ZOE12351</v>
      </c>
      <c r="B321" s="191" t="str">
        <f>'[1]Run Rate'!B67</f>
        <v>ZOE Whey 454g Belgian Choco Fantasy</v>
      </c>
      <c r="C321" s="191" t="str">
        <f>'[1]Run Rate'!C67</f>
        <v>PROTEINI</v>
      </c>
      <c r="D321" s="191" t="str">
        <f>'[1]Run Rate'!D67</f>
        <v>01 GOLD</v>
      </c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t="str">
        <f t="shared" ref="O321" si="310">IF(AND(OR($B$1="ALL",$B$1=C321),OR($E$1="ALL",$E$1=D321),OR($B$2="ALL",$B$2=A321),OR($E$2="ALL",IFERROR(SEARCH($E$2,B321),0)&gt;0)),"MATCH","")</f>
        <v>MATCH</v>
      </c>
      <c r="R321" t="s">
        <v>783</v>
      </c>
      <c r="S321" t="s">
        <v>784</v>
      </c>
    </row>
    <row r="322" spans="1:19" x14ac:dyDescent="0.25">
      <c r="A322" s="192"/>
      <c r="B322" s="192" t="s">
        <v>156</v>
      </c>
      <c r="C322" s="192" t="s">
        <v>157</v>
      </c>
      <c r="D322" s="192" t="s">
        <v>158</v>
      </c>
      <c r="E322" s="192" t="s">
        <v>139</v>
      </c>
      <c r="F322" s="192" t="s">
        <v>140</v>
      </c>
      <c r="G322" s="192" t="s">
        <v>141</v>
      </c>
      <c r="H322" s="192" t="s">
        <v>142</v>
      </c>
      <c r="I322" s="192" t="s">
        <v>143</v>
      </c>
      <c r="J322" s="192" t="s">
        <v>144</v>
      </c>
      <c r="K322" s="192" t="s">
        <v>145</v>
      </c>
      <c r="L322" s="192" t="s">
        <v>146</v>
      </c>
      <c r="M322" s="192" t="s">
        <v>147</v>
      </c>
      <c r="N322" s="192" t="s">
        <v>148</v>
      </c>
      <c r="O322" t="str">
        <f t="shared" ref="O322" si="311">O321</f>
        <v>MATCH</v>
      </c>
      <c r="R322" t="s">
        <v>785</v>
      </c>
      <c r="S322" t="s">
        <v>786</v>
      </c>
    </row>
    <row r="323" spans="1:19" x14ac:dyDescent="0.25">
      <c r="A323" s="193" t="s">
        <v>161</v>
      </c>
      <c r="B323" s="97">
        <v>0</v>
      </c>
      <c r="C323" s="97">
        <v>0</v>
      </c>
      <c r="D323" s="97">
        <v>0</v>
      </c>
      <c r="E323" s="97">
        <v>0</v>
      </c>
      <c r="F323" s="97">
        <v>0</v>
      </c>
      <c r="G323" s="97">
        <v>0</v>
      </c>
      <c r="H323" s="97">
        <v>0</v>
      </c>
      <c r="I323" s="97">
        <v>0</v>
      </c>
      <c r="J323" s="97">
        <v>0</v>
      </c>
      <c r="K323" s="97">
        <v>0</v>
      </c>
      <c r="L323" s="97">
        <v>0</v>
      </c>
      <c r="M323" s="97">
        <v>0</v>
      </c>
      <c r="N323" s="97">
        <v>0</v>
      </c>
      <c r="O323" t="str">
        <f t="shared" ref="O323" si="312">O321</f>
        <v>MATCH</v>
      </c>
      <c r="R323" t="s">
        <v>787</v>
      </c>
      <c r="S323" t="s">
        <v>788</v>
      </c>
    </row>
    <row r="324" spans="1:19" x14ac:dyDescent="0.25">
      <c r="A324" s="193" t="s">
        <v>164</v>
      </c>
      <c r="B324" s="97">
        <v>0</v>
      </c>
      <c r="C324" s="97">
        <v>0</v>
      </c>
      <c r="D324" s="97">
        <v>0</v>
      </c>
      <c r="E324" s="97">
        <v>0</v>
      </c>
      <c r="F324" s="97">
        <v>0</v>
      </c>
      <c r="G324" s="97">
        <v>0</v>
      </c>
      <c r="H324" s="97">
        <v>0</v>
      </c>
      <c r="I324" s="97">
        <v>0</v>
      </c>
      <c r="J324" s="97">
        <v>0</v>
      </c>
      <c r="K324" s="97">
        <v>0</v>
      </c>
      <c r="L324" s="97">
        <v>0</v>
      </c>
      <c r="M324" s="97">
        <v>0</v>
      </c>
      <c r="N324" s="97">
        <v>0</v>
      </c>
      <c r="O324" t="str">
        <f t="shared" ref="O324" si="313">O321</f>
        <v>MATCH</v>
      </c>
      <c r="R324" t="s">
        <v>789</v>
      </c>
      <c r="S324" t="s">
        <v>790</v>
      </c>
    </row>
    <row r="325" spans="1:19" x14ac:dyDescent="0.25">
      <c r="A325" s="188"/>
      <c r="B325" s="188"/>
      <c r="C325" s="188"/>
      <c r="D325" s="188"/>
      <c r="E325" s="188"/>
      <c r="F325" s="188"/>
      <c r="G325" s="188"/>
      <c r="H325" s="188"/>
      <c r="I325" s="188"/>
      <c r="J325" s="188"/>
      <c r="K325" s="188"/>
      <c r="L325" s="188"/>
      <c r="M325" s="188"/>
      <c r="N325" s="188"/>
      <c r="O325" t="str">
        <f t="shared" ref="O325" si="314">O321</f>
        <v>MATCH</v>
      </c>
      <c r="R325" t="s">
        <v>791</v>
      </c>
      <c r="S325" t="s">
        <v>792</v>
      </c>
    </row>
    <row r="326" spans="1:19" x14ac:dyDescent="0.25">
      <c r="A326" s="191" t="str">
        <f>'[1]Run Rate'!A68</f>
        <v>POL12607</v>
      </c>
      <c r="B326" s="191" t="str">
        <f>'[1]Run Rate'!B68</f>
        <v>Polleo 1st Whey 4,5kg Swiss Chocolate Supreme</v>
      </c>
      <c r="C326" s="191" t="str">
        <f>'[1]Run Rate'!C68</f>
        <v>PROTEINI</v>
      </c>
      <c r="D326" s="191" t="str">
        <f>'[1]Run Rate'!D68</f>
        <v>01 GOLD</v>
      </c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t="str">
        <f t="shared" ref="O326" si="315">IF(AND(OR($B$1="ALL",$B$1=C326),OR($E$1="ALL",$E$1=D326),OR($B$2="ALL",$B$2=A326),OR($E$2="ALL",IFERROR(SEARCH($E$2,B326),0)&gt;0)),"MATCH","")</f>
        <v>MATCH</v>
      </c>
      <c r="R326" t="s">
        <v>793</v>
      </c>
      <c r="S326" t="s">
        <v>794</v>
      </c>
    </row>
    <row r="327" spans="1:19" x14ac:dyDescent="0.25">
      <c r="A327" s="192"/>
      <c r="B327" s="192" t="s">
        <v>156</v>
      </c>
      <c r="C327" s="192" t="s">
        <v>157</v>
      </c>
      <c r="D327" s="192" t="s">
        <v>158</v>
      </c>
      <c r="E327" s="192" t="s">
        <v>139</v>
      </c>
      <c r="F327" s="192" t="s">
        <v>140</v>
      </c>
      <c r="G327" s="192" t="s">
        <v>141</v>
      </c>
      <c r="H327" s="192" t="s">
        <v>142</v>
      </c>
      <c r="I327" s="192" t="s">
        <v>143</v>
      </c>
      <c r="J327" s="192" t="s">
        <v>144</v>
      </c>
      <c r="K327" s="192" t="s">
        <v>145</v>
      </c>
      <c r="L327" s="192" t="s">
        <v>146</v>
      </c>
      <c r="M327" s="192" t="s">
        <v>147</v>
      </c>
      <c r="N327" s="192" t="s">
        <v>148</v>
      </c>
      <c r="O327" t="str">
        <f t="shared" ref="O327" si="316">O326</f>
        <v>MATCH</v>
      </c>
      <c r="R327" t="s">
        <v>795</v>
      </c>
      <c r="S327" t="s">
        <v>796</v>
      </c>
    </row>
    <row r="328" spans="1:19" x14ac:dyDescent="0.25">
      <c r="A328" s="193" t="s">
        <v>161</v>
      </c>
      <c r="B328" s="97">
        <v>0</v>
      </c>
      <c r="C328" s="97">
        <v>0</v>
      </c>
      <c r="D328" s="97">
        <v>0</v>
      </c>
      <c r="E328" s="97">
        <v>0</v>
      </c>
      <c r="F328" s="97">
        <v>0</v>
      </c>
      <c r="G328" s="97">
        <v>0</v>
      </c>
      <c r="H328" s="97">
        <v>0</v>
      </c>
      <c r="I328" s="97">
        <v>0</v>
      </c>
      <c r="J328" s="97">
        <v>0</v>
      </c>
      <c r="K328" s="97">
        <v>0</v>
      </c>
      <c r="L328" s="97">
        <v>0</v>
      </c>
      <c r="M328" s="97">
        <v>0</v>
      </c>
      <c r="N328" s="97">
        <v>0</v>
      </c>
      <c r="O328" t="str">
        <f t="shared" ref="O328" si="317">O326</f>
        <v>MATCH</v>
      </c>
      <c r="R328" t="s">
        <v>797</v>
      </c>
      <c r="S328" t="s">
        <v>798</v>
      </c>
    </row>
    <row r="329" spans="1:19" x14ac:dyDescent="0.25">
      <c r="A329" s="193" t="s">
        <v>164</v>
      </c>
      <c r="B329" s="97">
        <v>0</v>
      </c>
      <c r="C329" s="97">
        <v>0</v>
      </c>
      <c r="D329" s="97">
        <v>0</v>
      </c>
      <c r="E329" s="97">
        <v>0</v>
      </c>
      <c r="F329" s="97">
        <v>0</v>
      </c>
      <c r="G329" s="97">
        <v>0</v>
      </c>
      <c r="H329" s="97">
        <v>0</v>
      </c>
      <c r="I329" s="97">
        <v>0</v>
      </c>
      <c r="J329" s="97">
        <v>0</v>
      </c>
      <c r="K329" s="97">
        <v>0</v>
      </c>
      <c r="L329" s="97">
        <v>0</v>
      </c>
      <c r="M329" s="97">
        <v>0</v>
      </c>
      <c r="N329" s="97">
        <v>0</v>
      </c>
      <c r="O329" t="str">
        <f t="shared" ref="O329" si="318">O326</f>
        <v>MATCH</v>
      </c>
      <c r="R329" t="s">
        <v>699</v>
      </c>
      <c r="S329" t="s">
        <v>700</v>
      </c>
    </row>
    <row r="330" spans="1:19" x14ac:dyDescent="0.25">
      <c r="A330" s="188"/>
      <c r="B330" s="188"/>
      <c r="C330" s="188"/>
      <c r="D330" s="188"/>
      <c r="E330" s="188"/>
      <c r="F330" s="188"/>
      <c r="G330" s="188"/>
      <c r="H330" s="188"/>
      <c r="I330" s="188"/>
      <c r="J330" s="188"/>
      <c r="K330" s="188"/>
      <c r="L330" s="188"/>
      <c r="M330" s="188"/>
      <c r="N330" s="188"/>
      <c r="O330" t="str">
        <f t="shared" ref="O330" si="319">O326</f>
        <v>MATCH</v>
      </c>
      <c r="R330" t="s">
        <v>799</v>
      </c>
      <c r="S330" t="s">
        <v>800</v>
      </c>
    </row>
    <row r="331" spans="1:19" x14ac:dyDescent="0.25">
      <c r="A331" s="191" t="str">
        <f>'[1]Run Rate'!A69</f>
        <v>POL12794</v>
      </c>
      <c r="B331" s="191" t="str">
        <f>'[1]Run Rate'!B69</f>
        <v>Polleo Creatine Ethyl Ester 120 caps</v>
      </c>
      <c r="C331" s="191" t="str">
        <f>'[1]Run Rate'!C69</f>
        <v>SPORTSKA PREHRANA</v>
      </c>
      <c r="D331" s="191" t="str">
        <f>'[1]Run Rate'!D69</f>
        <v>01 GOLD</v>
      </c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t="str">
        <f t="shared" ref="O331" si="320">IF(AND(OR($B$1="ALL",$B$1=C331),OR($E$1="ALL",$E$1=D331),OR($B$2="ALL",$B$2=A331),OR($E$2="ALL",IFERROR(SEARCH($E$2,B331),0)&gt;0)),"MATCH","")</f>
        <v>MATCH</v>
      </c>
      <c r="R331" t="s">
        <v>801</v>
      </c>
      <c r="S331" t="s">
        <v>802</v>
      </c>
    </row>
    <row r="332" spans="1:19" x14ac:dyDescent="0.25">
      <c r="A332" s="192"/>
      <c r="B332" s="192" t="s">
        <v>156</v>
      </c>
      <c r="C332" s="192" t="s">
        <v>157</v>
      </c>
      <c r="D332" s="192" t="s">
        <v>158</v>
      </c>
      <c r="E332" s="192" t="s">
        <v>139</v>
      </c>
      <c r="F332" s="192" t="s">
        <v>140</v>
      </c>
      <c r="G332" s="192" t="s">
        <v>141</v>
      </c>
      <c r="H332" s="192" t="s">
        <v>142</v>
      </c>
      <c r="I332" s="192" t="s">
        <v>143</v>
      </c>
      <c r="J332" s="192" t="s">
        <v>144</v>
      </c>
      <c r="K332" s="192" t="s">
        <v>145</v>
      </c>
      <c r="L332" s="192" t="s">
        <v>146</v>
      </c>
      <c r="M332" s="192" t="s">
        <v>147</v>
      </c>
      <c r="N332" s="192" t="s">
        <v>148</v>
      </c>
      <c r="O332" t="str">
        <f t="shared" ref="O332" si="321">O331</f>
        <v>MATCH</v>
      </c>
      <c r="R332" t="s">
        <v>803</v>
      </c>
      <c r="S332" t="s">
        <v>804</v>
      </c>
    </row>
    <row r="333" spans="1:19" x14ac:dyDescent="0.25">
      <c r="A333" s="193" t="s">
        <v>161</v>
      </c>
      <c r="B333" s="97">
        <v>0</v>
      </c>
      <c r="C333" s="97">
        <v>0</v>
      </c>
      <c r="D333" s="97">
        <v>0</v>
      </c>
      <c r="E333" s="97">
        <v>0</v>
      </c>
      <c r="F333" s="97">
        <v>0</v>
      </c>
      <c r="G333" s="97">
        <v>0</v>
      </c>
      <c r="H333" s="97">
        <v>0</v>
      </c>
      <c r="I333" s="97">
        <v>0</v>
      </c>
      <c r="J333" s="97">
        <v>0</v>
      </c>
      <c r="K333" s="97">
        <v>0</v>
      </c>
      <c r="L333" s="97">
        <v>0</v>
      </c>
      <c r="M333" s="97">
        <v>0</v>
      </c>
      <c r="N333" s="97">
        <v>0</v>
      </c>
      <c r="O333" t="str">
        <f t="shared" ref="O333" si="322">O331</f>
        <v>MATCH</v>
      </c>
      <c r="R333" t="s">
        <v>805</v>
      </c>
      <c r="S333" t="s">
        <v>806</v>
      </c>
    </row>
    <row r="334" spans="1:19" x14ac:dyDescent="0.25">
      <c r="A334" s="193" t="s">
        <v>164</v>
      </c>
      <c r="B334" s="97">
        <v>0</v>
      </c>
      <c r="C334" s="97">
        <v>0</v>
      </c>
      <c r="D334" s="97">
        <v>0</v>
      </c>
      <c r="E334" s="97">
        <v>0</v>
      </c>
      <c r="F334" s="97">
        <v>0</v>
      </c>
      <c r="G334" s="97">
        <v>0</v>
      </c>
      <c r="H334" s="97">
        <v>0</v>
      </c>
      <c r="I334" s="97">
        <v>0</v>
      </c>
      <c r="J334" s="97">
        <v>0</v>
      </c>
      <c r="K334" s="97">
        <v>0</v>
      </c>
      <c r="L334" s="97">
        <v>0</v>
      </c>
      <c r="M334" s="97">
        <v>0</v>
      </c>
      <c r="N334" s="97">
        <v>0</v>
      </c>
      <c r="O334" t="str">
        <f t="shared" ref="O334" si="323">O331</f>
        <v>MATCH</v>
      </c>
      <c r="R334" t="s">
        <v>807</v>
      </c>
      <c r="S334" t="s">
        <v>808</v>
      </c>
    </row>
    <row r="335" spans="1:19" x14ac:dyDescent="0.25">
      <c r="A335" s="188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t="str">
        <f t="shared" ref="O335" si="324">O331</f>
        <v>MATCH</v>
      </c>
      <c r="R335" t="s">
        <v>809</v>
      </c>
      <c r="S335" t="s">
        <v>810</v>
      </c>
    </row>
    <row r="336" spans="1:19" x14ac:dyDescent="0.25">
      <c r="A336" s="191" t="str">
        <f>'[1]Run Rate'!A70</f>
        <v>POL09805</v>
      </c>
      <c r="B336" s="191" t="str">
        <f>'[1]Run Rate'!B70</f>
        <v>Polleo L-Carnitine Mega 60 caps</v>
      </c>
      <c r="C336" s="191" t="str">
        <f>'[1]Run Rate'!C70</f>
        <v>SPORTSKA PREHRANA</v>
      </c>
      <c r="D336" s="191" t="str">
        <f>'[1]Run Rate'!D70</f>
        <v>01 GOLD</v>
      </c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t="str">
        <f t="shared" ref="O336" si="325">IF(AND(OR($B$1="ALL",$B$1=C336),OR($E$1="ALL",$E$1=D336),OR($B$2="ALL",$B$2=A336),OR($E$2="ALL",IFERROR(SEARCH($E$2,B336),0)&gt;0)),"MATCH","")</f>
        <v>MATCH</v>
      </c>
      <c r="R336" t="s">
        <v>811</v>
      </c>
      <c r="S336" t="s">
        <v>812</v>
      </c>
    </row>
    <row r="337" spans="1:19" x14ac:dyDescent="0.25">
      <c r="A337" s="192"/>
      <c r="B337" s="192" t="s">
        <v>156</v>
      </c>
      <c r="C337" s="192" t="s">
        <v>157</v>
      </c>
      <c r="D337" s="192" t="s">
        <v>158</v>
      </c>
      <c r="E337" s="192" t="s">
        <v>139</v>
      </c>
      <c r="F337" s="192" t="s">
        <v>140</v>
      </c>
      <c r="G337" s="192" t="s">
        <v>141</v>
      </c>
      <c r="H337" s="192" t="s">
        <v>142</v>
      </c>
      <c r="I337" s="192" t="s">
        <v>143</v>
      </c>
      <c r="J337" s="192" t="s">
        <v>144</v>
      </c>
      <c r="K337" s="192" t="s">
        <v>145</v>
      </c>
      <c r="L337" s="192" t="s">
        <v>146</v>
      </c>
      <c r="M337" s="192" t="s">
        <v>147</v>
      </c>
      <c r="N337" s="192" t="s">
        <v>148</v>
      </c>
      <c r="O337" t="str">
        <f t="shared" ref="O337" si="326">O336</f>
        <v>MATCH</v>
      </c>
      <c r="R337" t="s">
        <v>813</v>
      </c>
      <c r="S337" t="s">
        <v>814</v>
      </c>
    </row>
    <row r="338" spans="1:19" x14ac:dyDescent="0.25">
      <c r="A338" s="193" t="s">
        <v>161</v>
      </c>
      <c r="B338" s="97">
        <v>0</v>
      </c>
      <c r="C338" s="97">
        <v>0</v>
      </c>
      <c r="D338" s="97">
        <v>0</v>
      </c>
      <c r="E338" s="97">
        <v>0</v>
      </c>
      <c r="F338" s="97">
        <v>0</v>
      </c>
      <c r="G338" s="97">
        <v>0</v>
      </c>
      <c r="H338" s="97">
        <v>0</v>
      </c>
      <c r="I338" s="97">
        <v>0</v>
      </c>
      <c r="J338" s="97">
        <v>0</v>
      </c>
      <c r="K338" s="97">
        <v>0</v>
      </c>
      <c r="L338" s="97">
        <v>0</v>
      </c>
      <c r="M338" s="97">
        <v>0</v>
      </c>
      <c r="N338" s="97">
        <v>0</v>
      </c>
      <c r="O338" t="str">
        <f t="shared" ref="O338" si="327">O336</f>
        <v>MATCH</v>
      </c>
      <c r="R338" t="s">
        <v>815</v>
      </c>
      <c r="S338" t="s">
        <v>816</v>
      </c>
    </row>
    <row r="339" spans="1:19" x14ac:dyDescent="0.25">
      <c r="A339" s="193" t="s">
        <v>164</v>
      </c>
      <c r="B339" s="97">
        <v>0</v>
      </c>
      <c r="C339" s="97">
        <v>0</v>
      </c>
      <c r="D339" s="97">
        <v>0</v>
      </c>
      <c r="E339" s="97">
        <v>0</v>
      </c>
      <c r="F339" s="97">
        <v>0</v>
      </c>
      <c r="G339" s="97">
        <v>0</v>
      </c>
      <c r="H339" s="97">
        <v>0</v>
      </c>
      <c r="I339" s="97">
        <v>0</v>
      </c>
      <c r="J339" s="97">
        <v>0</v>
      </c>
      <c r="K339" s="97">
        <v>0</v>
      </c>
      <c r="L339" s="97">
        <v>0</v>
      </c>
      <c r="M339" s="97">
        <v>0</v>
      </c>
      <c r="N339" s="97">
        <v>0</v>
      </c>
      <c r="O339" t="str">
        <f t="shared" ref="O339" si="328">O336</f>
        <v>MATCH</v>
      </c>
      <c r="R339" t="s">
        <v>817</v>
      </c>
      <c r="S339" t="s">
        <v>818</v>
      </c>
    </row>
    <row r="340" spans="1:19" x14ac:dyDescent="0.25">
      <c r="A340" s="188"/>
      <c r="B340" s="188"/>
      <c r="C340" s="188"/>
      <c r="D340" s="188"/>
      <c r="E340" s="188"/>
      <c r="F340" s="188"/>
      <c r="G340" s="188"/>
      <c r="H340" s="188"/>
      <c r="I340" s="188"/>
      <c r="J340" s="188"/>
      <c r="K340" s="188"/>
      <c r="L340" s="188"/>
      <c r="M340" s="188"/>
      <c r="N340" s="188"/>
      <c r="O340" t="str">
        <f t="shared" ref="O340" si="329">O336</f>
        <v>MATCH</v>
      </c>
      <c r="R340" t="s">
        <v>819</v>
      </c>
      <c r="S340" t="s">
        <v>820</v>
      </c>
    </row>
    <row r="341" spans="1:19" x14ac:dyDescent="0.25">
      <c r="A341" s="191" t="str">
        <f>'[1]Run Rate'!A71</f>
        <v>POL09783</v>
      </c>
      <c r="B341" s="191" t="str">
        <f>'[1]Run Rate'!B71</f>
        <v>Polleo Isotonic Sports Drink 500g Refreshing Lemon-lime</v>
      </c>
      <c r="C341" s="191" t="str">
        <f>'[1]Run Rate'!C71</f>
        <v>SPORTSKA PREHRANA</v>
      </c>
      <c r="D341" s="191" t="str">
        <f>'[1]Run Rate'!D71</f>
        <v>01 GOLD</v>
      </c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t="str">
        <f t="shared" ref="O341" si="330">IF(AND(OR($B$1="ALL",$B$1=C341),OR($E$1="ALL",$E$1=D341),OR($B$2="ALL",$B$2=A341),OR($E$2="ALL",IFERROR(SEARCH($E$2,B341),0)&gt;0)),"MATCH","")</f>
        <v>MATCH</v>
      </c>
      <c r="R341" t="s">
        <v>821</v>
      </c>
      <c r="S341" t="s">
        <v>822</v>
      </c>
    </row>
    <row r="342" spans="1:19" x14ac:dyDescent="0.25">
      <c r="A342" s="192"/>
      <c r="B342" s="192" t="s">
        <v>156</v>
      </c>
      <c r="C342" s="192" t="s">
        <v>157</v>
      </c>
      <c r="D342" s="192" t="s">
        <v>158</v>
      </c>
      <c r="E342" s="192" t="s">
        <v>139</v>
      </c>
      <c r="F342" s="192" t="s">
        <v>140</v>
      </c>
      <c r="G342" s="192" t="s">
        <v>141</v>
      </c>
      <c r="H342" s="192" t="s">
        <v>142</v>
      </c>
      <c r="I342" s="192" t="s">
        <v>143</v>
      </c>
      <c r="J342" s="192" t="s">
        <v>144</v>
      </c>
      <c r="K342" s="192" t="s">
        <v>145</v>
      </c>
      <c r="L342" s="192" t="s">
        <v>146</v>
      </c>
      <c r="M342" s="192" t="s">
        <v>147</v>
      </c>
      <c r="N342" s="192" t="s">
        <v>148</v>
      </c>
      <c r="O342" t="str">
        <f t="shared" ref="O342" si="331">O341</f>
        <v>MATCH</v>
      </c>
      <c r="R342" t="s">
        <v>823</v>
      </c>
      <c r="S342" t="s">
        <v>824</v>
      </c>
    </row>
    <row r="343" spans="1:19" x14ac:dyDescent="0.25">
      <c r="A343" s="193" t="s">
        <v>161</v>
      </c>
      <c r="B343" s="97">
        <v>0</v>
      </c>
      <c r="C343" s="97">
        <v>0</v>
      </c>
      <c r="D343" s="97">
        <v>0</v>
      </c>
      <c r="E343" s="97">
        <v>0</v>
      </c>
      <c r="F343" s="97">
        <v>0</v>
      </c>
      <c r="G343" s="97">
        <v>0</v>
      </c>
      <c r="H343" s="97">
        <v>0</v>
      </c>
      <c r="I343" s="97">
        <v>0</v>
      </c>
      <c r="J343" s="97">
        <v>0</v>
      </c>
      <c r="K343" s="97">
        <v>0</v>
      </c>
      <c r="L343" s="97">
        <v>0</v>
      </c>
      <c r="M343" s="97">
        <v>0</v>
      </c>
      <c r="N343" s="97">
        <v>0</v>
      </c>
      <c r="O343" t="str">
        <f t="shared" ref="O343" si="332">O341</f>
        <v>MATCH</v>
      </c>
      <c r="R343" t="s">
        <v>825</v>
      </c>
      <c r="S343" t="s">
        <v>826</v>
      </c>
    </row>
    <row r="344" spans="1:19" x14ac:dyDescent="0.25">
      <c r="A344" s="193" t="s">
        <v>164</v>
      </c>
      <c r="B344" s="97">
        <v>0</v>
      </c>
      <c r="C344" s="97">
        <v>0</v>
      </c>
      <c r="D344" s="97">
        <v>0</v>
      </c>
      <c r="E344" s="97">
        <v>0</v>
      </c>
      <c r="F344" s="97">
        <v>36</v>
      </c>
      <c r="G344" s="97">
        <v>12</v>
      </c>
      <c r="H344" s="97">
        <v>0</v>
      </c>
      <c r="I344" s="97">
        <v>0</v>
      </c>
      <c r="J344" s="97">
        <v>504</v>
      </c>
      <c r="K344" s="97">
        <v>0</v>
      </c>
      <c r="L344" s="97">
        <v>0</v>
      </c>
      <c r="M344" s="97">
        <v>0</v>
      </c>
      <c r="N344" s="97">
        <v>0</v>
      </c>
      <c r="O344" t="str">
        <f t="shared" ref="O344" si="333">O341</f>
        <v>MATCH</v>
      </c>
      <c r="R344" t="s">
        <v>827</v>
      </c>
      <c r="S344" t="s">
        <v>828</v>
      </c>
    </row>
    <row r="345" spans="1:19" x14ac:dyDescent="0.25">
      <c r="A345" s="188"/>
      <c r="B345" s="188"/>
      <c r="C345" s="188"/>
      <c r="D345" s="188"/>
      <c r="E345" s="188"/>
      <c r="F345" s="188"/>
      <c r="G345" s="188"/>
      <c r="H345" s="188"/>
      <c r="I345" s="188"/>
      <c r="J345" s="188"/>
      <c r="K345" s="188"/>
      <c r="L345" s="188"/>
      <c r="M345" s="188"/>
      <c r="N345" s="188"/>
      <c r="O345" t="str">
        <f t="shared" ref="O345" si="334">O341</f>
        <v>MATCH</v>
      </c>
      <c r="R345" t="s">
        <v>829</v>
      </c>
      <c r="S345" t="s">
        <v>830</v>
      </c>
    </row>
    <row r="346" spans="1:19" x14ac:dyDescent="0.25">
      <c r="A346" s="191" t="str">
        <f>'[1]Run Rate'!A72</f>
        <v>POL12848</v>
      </c>
      <c r="B346" s="191" t="str">
        <f>'[1]Run Rate'!B72</f>
        <v>Polleo Premium HydroX Whey 1,8kg Chocolate Gourmet</v>
      </c>
      <c r="C346" s="191" t="str">
        <f>'[1]Run Rate'!C72</f>
        <v>PROTEINI</v>
      </c>
      <c r="D346" s="191" t="str">
        <f>'[1]Run Rate'!D72</f>
        <v>01 GOLD</v>
      </c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t="str">
        <f t="shared" ref="O346" si="335">IF(AND(OR($B$1="ALL",$B$1=C346),OR($E$1="ALL",$E$1=D346),OR($B$2="ALL",$B$2=A346),OR($E$2="ALL",IFERROR(SEARCH($E$2,B346),0)&gt;0)),"MATCH","")</f>
        <v>MATCH</v>
      </c>
      <c r="R346" t="s">
        <v>831</v>
      </c>
      <c r="S346" t="s">
        <v>832</v>
      </c>
    </row>
    <row r="347" spans="1:19" x14ac:dyDescent="0.25">
      <c r="A347" s="192"/>
      <c r="B347" s="192" t="s">
        <v>156</v>
      </c>
      <c r="C347" s="192" t="s">
        <v>157</v>
      </c>
      <c r="D347" s="192" t="s">
        <v>158</v>
      </c>
      <c r="E347" s="192" t="s">
        <v>139</v>
      </c>
      <c r="F347" s="192" t="s">
        <v>140</v>
      </c>
      <c r="G347" s="192" t="s">
        <v>141</v>
      </c>
      <c r="H347" s="192" t="s">
        <v>142</v>
      </c>
      <c r="I347" s="192" t="s">
        <v>143</v>
      </c>
      <c r="J347" s="192" t="s">
        <v>144</v>
      </c>
      <c r="K347" s="192" t="s">
        <v>145</v>
      </c>
      <c r="L347" s="192" t="s">
        <v>146</v>
      </c>
      <c r="M347" s="192" t="s">
        <v>147</v>
      </c>
      <c r="N347" s="192" t="s">
        <v>148</v>
      </c>
      <c r="O347" t="str">
        <f t="shared" ref="O347" si="336">O346</f>
        <v>MATCH</v>
      </c>
      <c r="R347" t="s">
        <v>833</v>
      </c>
      <c r="S347" t="s">
        <v>834</v>
      </c>
    </row>
    <row r="348" spans="1:19" x14ac:dyDescent="0.25">
      <c r="A348" s="193" t="s">
        <v>161</v>
      </c>
      <c r="B348" s="97">
        <v>0</v>
      </c>
      <c r="C348" s="97">
        <v>0</v>
      </c>
      <c r="D348" s="97">
        <v>0</v>
      </c>
      <c r="E348" s="97">
        <v>0</v>
      </c>
      <c r="F348" s="97">
        <v>0</v>
      </c>
      <c r="G348" s="97">
        <v>0</v>
      </c>
      <c r="H348" s="97">
        <v>0</v>
      </c>
      <c r="I348" s="97">
        <v>0</v>
      </c>
      <c r="J348" s="97">
        <v>0</v>
      </c>
      <c r="K348" s="97">
        <v>0</v>
      </c>
      <c r="L348" s="97">
        <v>0</v>
      </c>
      <c r="M348" s="97">
        <v>0</v>
      </c>
      <c r="N348" s="97">
        <v>0</v>
      </c>
      <c r="O348" t="str">
        <f t="shared" ref="O348" si="337">O346</f>
        <v>MATCH</v>
      </c>
      <c r="R348" t="s">
        <v>835</v>
      </c>
      <c r="S348" t="s">
        <v>836</v>
      </c>
    </row>
    <row r="349" spans="1:19" x14ac:dyDescent="0.25">
      <c r="A349" s="193" t="s">
        <v>164</v>
      </c>
      <c r="B349" s="97">
        <v>0</v>
      </c>
      <c r="C349" s="97">
        <v>0</v>
      </c>
      <c r="D349" s="97">
        <v>0</v>
      </c>
      <c r="E349" s="97">
        <v>0</v>
      </c>
      <c r="F349" s="97">
        <v>0</v>
      </c>
      <c r="G349" s="97">
        <v>0</v>
      </c>
      <c r="H349" s="97">
        <v>0</v>
      </c>
      <c r="I349" s="97">
        <v>0</v>
      </c>
      <c r="J349" s="97">
        <v>0</v>
      </c>
      <c r="K349" s="97">
        <v>0</v>
      </c>
      <c r="L349" s="97">
        <v>0</v>
      </c>
      <c r="M349" s="97">
        <v>0</v>
      </c>
      <c r="N349" s="97">
        <v>0</v>
      </c>
      <c r="O349" t="str">
        <f t="shared" ref="O349" si="338">O346</f>
        <v>MATCH</v>
      </c>
      <c r="R349" t="s">
        <v>837</v>
      </c>
      <c r="S349" t="s">
        <v>838</v>
      </c>
    </row>
    <row r="350" spans="1:19" x14ac:dyDescent="0.25">
      <c r="A350" s="188"/>
      <c r="B350" s="188"/>
      <c r="C350" s="188"/>
      <c r="D350" s="188"/>
      <c r="E350" s="188"/>
      <c r="F350" s="188"/>
      <c r="G350" s="188"/>
      <c r="H350" s="188"/>
      <c r="I350" s="188"/>
      <c r="J350" s="188"/>
      <c r="K350" s="188"/>
      <c r="L350" s="188"/>
      <c r="M350" s="188"/>
      <c r="N350" s="188"/>
      <c r="O350" t="str">
        <f t="shared" ref="O350" si="339">O346</f>
        <v>MATCH</v>
      </c>
      <c r="R350" t="s">
        <v>839</v>
      </c>
      <c r="S350" t="s">
        <v>840</v>
      </c>
    </row>
    <row r="351" spans="1:19" x14ac:dyDescent="0.25">
      <c r="A351" s="191" t="str">
        <f>'[1]Run Rate'!A73</f>
        <v>POL09792</v>
      </c>
      <c r="B351" s="191" t="str">
        <f>'[1]Run Rate'!B73</f>
        <v>Polleo ZMA 90 caps</v>
      </c>
      <c r="C351" s="191" t="str">
        <f>'[1]Run Rate'!C73</f>
        <v>SPORTSKA PREHRANA</v>
      </c>
      <c r="D351" s="191" t="str">
        <f>'[1]Run Rate'!D73</f>
        <v>01 GOLD</v>
      </c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t="str">
        <f t="shared" ref="O351" si="340">IF(AND(OR($B$1="ALL",$B$1=C351),OR($E$1="ALL",$E$1=D351),OR($B$2="ALL",$B$2=A351),OR($E$2="ALL",IFERROR(SEARCH($E$2,B351),0)&gt;0)),"MATCH","")</f>
        <v>MATCH</v>
      </c>
      <c r="R351" t="s">
        <v>841</v>
      </c>
      <c r="S351" t="s">
        <v>842</v>
      </c>
    </row>
    <row r="352" spans="1:19" x14ac:dyDescent="0.25">
      <c r="A352" s="192"/>
      <c r="B352" s="192" t="s">
        <v>156</v>
      </c>
      <c r="C352" s="192" t="s">
        <v>157</v>
      </c>
      <c r="D352" s="192" t="s">
        <v>158</v>
      </c>
      <c r="E352" s="192" t="s">
        <v>139</v>
      </c>
      <c r="F352" s="192" t="s">
        <v>140</v>
      </c>
      <c r="G352" s="192" t="s">
        <v>141</v>
      </c>
      <c r="H352" s="192" t="s">
        <v>142</v>
      </c>
      <c r="I352" s="192" t="s">
        <v>143</v>
      </c>
      <c r="J352" s="192" t="s">
        <v>144</v>
      </c>
      <c r="K352" s="192" t="s">
        <v>145</v>
      </c>
      <c r="L352" s="192" t="s">
        <v>146</v>
      </c>
      <c r="M352" s="192" t="s">
        <v>147</v>
      </c>
      <c r="N352" s="192" t="s">
        <v>148</v>
      </c>
      <c r="O352" t="str">
        <f t="shared" ref="O352" si="341">O351</f>
        <v>MATCH</v>
      </c>
      <c r="R352" t="s">
        <v>843</v>
      </c>
      <c r="S352" t="s">
        <v>844</v>
      </c>
    </row>
    <row r="353" spans="1:19" x14ac:dyDescent="0.25">
      <c r="A353" s="193" t="s">
        <v>161</v>
      </c>
      <c r="B353" s="97">
        <v>0</v>
      </c>
      <c r="C353" s="97">
        <v>0</v>
      </c>
      <c r="D353" s="97">
        <v>0</v>
      </c>
      <c r="E353" s="97">
        <v>0</v>
      </c>
      <c r="F353" s="97">
        <v>0</v>
      </c>
      <c r="G353" s="97">
        <v>0</v>
      </c>
      <c r="H353" s="97">
        <v>0</v>
      </c>
      <c r="I353" s="97">
        <v>0</v>
      </c>
      <c r="J353" s="97">
        <v>0</v>
      </c>
      <c r="K353" s="97">
        <v>0</v>
      </c>
      <c r="L353" s="97">
        <v>0</v>
      </c>
      <c r="M353" s="97">
        <v>0</v>
      </c>
      <c r="N353" s="97">
        <v>0</v>
      </c>
      <c r="O353" t="str">
        <f t="shared" ref="O353" si="342">O351</f>
        <v>MATCH</v>
      </c>
      <c r="R353" t="s">
        <v>845</v>
      </c>
      <c r="S353" t="s">
        <v>846</v>
      </c>
    </row>
    <row r="354" spans="1:19" x14ac:dyDescent="0.25">
      <c r="A354" s="193" t="s">
        <v>164</v>
      </c>
      <c r="B354" s="97">
        <v>0</v>
      </c>
      <c r="C354" s="97">
        <v>0</v>
      </c>
      <c r="D354" s="97">
        <v>0</v>
      </c>
      <c r="E354" s="97">
        <v>0</v>
      </c>
      <c r="F354" s="97">
        <v>0</v>
      </c>
      <c r="G354" s="97">
        <v>0</v>
      </c>
      <c r="H354" s="97">
        <v>0</v>
      </c>
      <c r="I354" s="97">
        <v>0</v>
      </c>
      <c r="J354" s="97">
        <v>0</v>
      </c>
      <c r="K354" s="97">
        <v>0</v>
      </c>
      <c r="L354" s="97">
        <v>0</v>
      </c>
      <c r="M354" s="97">
        <v>0</v>
      </c>
      <c r="N354" s="97">
        <v>0</v>
      </c>
      <c r="O354" t="str">
        <f t="shared" ref="O354" si="343">O351</f>
        <v>MATCH</v>
      </c>
      <c r="R354" t="s">
        <v>847</v>
      </c>
      <c r="S354" t="s">
        <v>848</v>
      </c>
    </row>
    <row r="355" spans="1:19" x14ac:dyDescent="0.25">
      <c r="A355" s="188"/>
      <c r="B355" s="188"/>
      <c r="C355" s="188"/>
      <c r="D355" s="188"/>
      <c r="E355" s="188"/>
      <c r="F355" s="188"/>
      <c r="G355" s="188"/>
      <c r="H355" s="188"/>
      <c r="I355" s="188"/>
      <c r="J355" s="188"/>
      <c r="K355" s="188"/>
      <c r="L355" s="188"/>
      <c r="M355" s="188"/>
      <c r="N355" s="188"/>
      <c r="O355" t="str">
        <f t="shared" ref="O355" si="344">O351</f>
        <v>MATCH</v>
      </c>
      <c r="R355" t="s">
        <v>849</v>
      </c>
      <c r="S355" t="s">
        <v>850</v>
      </c>
    </row>
    <row r="356" spans="1:19" x14ac:dyDescent="0.25">
      <c r="A356" s="191" t="str">
        <f>'[1]Run Rate'!A74</f>
        <v>ZOE12391</v>
      </c>
      <c r="B356" s="191" t="str">
        <f>'[1]Run Rate'!B74</f>
        <v>ZOE Protein Bar 50g White Choco Strawberry</v>
      </c>
      <c r="C356" s="191" t="str">
        <f>'[1]Run Rate'!C74</f>
        <v>RTD &amp; SNACKS</v>
      </c>
      <c r="D356" s="191" t="str">
        <f>'[1]Run Rate'!D74</f>
        <v>01 GOLD</v>
      </c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t="str">
        <f t="shared" ref="O356" si="345">IF(AND(OR($B$1="ALL",$B$1=C356),OR($E$1="ALL",$E$1=D356),OR($B$2="ALL",$B$2=A356),OR($E$2="ALL",IFERROR(SEARCH($E$2,B356),0)&gt;0)),"MATCH","")</f>
        <v>MATCH</v>
      </c>
      <c r="R356" t="s">
        <v>851</v>
      </c>
      <c r="S356" t="s">
        <v>852</v>
      </c>
    </row>
    <row r="357" spans="1:19" x14ac:dyDescent="0.25">
      <c r="A357" s="192"/>
      <c r="B357" s="192" t="s">
        <v>156</v>
      </c>
      <c r="C357" s="192" t="s">
        <v>157</v>
      </c>
      <c r="D357" s="192" t="s">
        <v>158</v>
      </c>
      <c r="E357" s="192" t="s">
        <v>139</v>
      </c>
      <c r="F357" s="192" t="s">
        <v>140</v>
      </c>
      <c r="G357" s="192" t="s">
        <v>141</v>
      </c>
      <c r="H357" s="192" t="s">
        <v>142</v>
      </c>
      <c r="I357" s="192" t="s">
        <v>143</v>
      </c>
      <c r="J357" s="192" t="s">
        <v>144</v>
      </c>
      <c r="K357" s="192" t="s">
        <v>145</v>
      </c>
      <c r="L357" s="192" t="s">
        <v>146</v>
      </c>
      <c r="M357" s="192" t="s">
        <v>147</v>
      </c>
      <c r="N357" s="192" t="s">
        <v>148</v>
      </c>
      <c r="O357" t="str">
        <f t="shared" ref="O357" si="346">O356</f>
        <v>MATCH</v>
      </c>
      <c r="R357" t="s">
        <v>853</v>
      </c>
      <c r="S357" t="s">
        <v>854</v>
      </c>
    </row>
    <row r="358" spans="1:19" x14ac:dyDescent="0.25">
      <c r="A358" s="193" t="s">
        <v>161</v>
      </c>
      <c r="B358" s="97">
        <v>0</v>
      </c>
      <c r="C358" s="97">
        <v>0</v>
      </c>
      <c r="D358" s="97">
        <v>0</v>
      </c>
      <c r="E358" s="97">
        <v>0</v>
      </c>
      <c r="F358" s="97">
        <v>0</v>
      </c>
      <c r="G358" s="97">
        <v>0</v>
      </c>
      <c r="H358" s="97">
        <v>0</v>
      </c>
      <c r="I358" s="97">
        <v>0</v>
      </c>
      <c r="J358" s="97">
        <v>0</v>
      </c>
      <c r="K358" s="97">
        <v>0</v>
      </c>
      <c r="L358" s="97">
        <v>0</v>
      </c>
      <c r="M358" s="97">
        <v>0</v>
      </c>
      <c r="N358" s="97">
        <v>0</v>
      </c>
      <c r="O358" t="str">
        <f t="shared" ref="O358" si="347">O356</f>
        <v>MATCH</v>
      </c>
      <c r="R358" t="s">
        <v>855</v>
      </c>
      <c r="S358" t="s">
        <v>856</v>
      </c>
    </row>
    <row r="359" spans="1:19" x14ac:dyDescent="0.25">
      <c r="A359" s="193" t="s">
        <v>164</v>
      </c>
      <c r="B359" s="97">
        <v>0</v>
      </c>
      <c r="C359" s="97">
        <v>0</v>
      </c>
      <c r="D359" s="97">
        <v>0</v>
      </c>
      <c r="E359" s="97">
        <v>0</v>
      </c>
      <c r="F359" s="97">
        <v>0</v>
      </c>
      <c r="G359" s="97">
        <v>0</v>
      </c>
      <c r="H359" s="97">
        <v>0</v>
      </c>
      <c r="I359" s="97">
        <v>0</v>
      </c>
      <c r="J359" s="97">
        <v>0</v>
      </c>
      <c r="K359" s="97">
        <v>0</v>
      </c>
      <c r="L359" s="97">
        <v>0</v>
      </c>
      <c r="M359" s="97">
        <v>0</v>
      </c>
      <c r="N359" s="97">
        <v>0</v>
      </c>
      <c r="O359" t="str">
        <f t="shared" ref="O359" si="348">O356</f>
        <v>MATCH</v>
      </c>
      <c r="R359" t="s">
        <v>857</v>
      </c>
      <c r="S359" t="s">
        <v>858</v>
      </c>
    </row>
    <row r="360" spans="1:19" x14ac:dyDescent="0.25">
      <c r="A360" s="188"/>
      <c r="B360" s="188"/>
      <c r="C360" s="188"/>
      <c r="D360" s="188"/>
      <c r="E360" s="188"/>
      <c r="F360" s="188"/>
      <c r="G360" s="188"/>
      <c r="H360" s="188"/>
      <c r="I360" s="188"/>
      <c r="J360" s="188"/>
      <c r="K360" s="188"/>
      <c r="L360" s="188"/>
      <c r="M360" s="188"/>
      <c r="N360" s="188"/>
      <c r="O360" t="str">
        <f t="shared" ref="O360" si="349">O356</f>
        <v>MATCH</v>
      </c>
      <c r="R360" t="s">
        <v>859</v>
      </c>
      <c r="S360" t="s">
        <v>860</v>
      </c>
    </row>
    <row r="361" spans="1:19" x14ac:dyDescent="0.25">
      <c r="A361" s="191" t="str">
        <f>'[1]Run Rate'!A75</f>
        <v>POL12750</v>
      </c>
      <c r="B361" s="191" t="str">
        <f>'[1]Run Rate'!B75</f>
        <v>Polleo Premium HydroX Whey 454g Vanilla Gourmet</v>
      </c>
      <c r="C361" s="191" t="str">
        <f>'[1]Run Rate'!C75</f>
        <v>PROTEINI</v>
      </c>
      <c r="D361" s="191" t="str">
        <f>'[1]Run Rate'!D75</f>
        <v>01 GOLD</v>
      </c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t="str">
        <f t="shared" ref="O361" si="350">IF(AND(OR($B$1="ALL",$B$1=C361),OR($E$1="ALL",$E$1=D361),OR($B$2="ALL",$B$2=A361),OR($E$2="ALL",IFERROR(SEARCH($E$2,B361),0)&gt;0)),"MATCH","")</f>
        <v>MATCH</v>
      </c>
      <c r="R361" t="s">
        <v>861</v>
      </c>
      <c r="S361" t="s">
        <v>862</v>
      </c>
    </row>
    <row r="362" spans="1:19" x14ac:dyDescent="0.25">
      <c r="A362" s="192"/>
      <c r="B362" s="192" t="s">
        <v>156</v>
      </c>
      <c r="C362" s="192" t="s">
        <v>157</v>
      </c>
      <c r="D362" s="192" t="s">
        <v>158</v>
      </c>
      <c r="E362" s="192" t="s">
        <v>139</v>
      </c>
      <c r="F362" s="192" t="s">
        <v>140</v>
      </c>
      <c r="G362" s="192" t="s">
        <v>141</v>
      </c>
      <c r="H362" s="192" t="s">
        <v>142</v>
      </c>
      <c r="I362" s="192" t="s">
        <v>143</v>
      </c>
      <c r="J362" s="192" t="s">
        <v>144</v>
      </c>
      <c r="K362" s="192" t="s">
        <v>145</v>
      </c>
      <c r="L362" s="192" t="s">
        <v>146</v>
      </c>
      <c r="M362" s="192" t="s">
        <v>147</v>
      </c>
      <c r="N362" s="192" t="s">
        <v>148</v>
      </c>
      <c r="O362" t="str">
        <f t="shared" ref="O362" si="351">O361</f>
        <v>MATCH</v>
      </c>
      <c r="R362" t="s">
        <v>863</v>
      </c>
      <c r="S362" t="s">
        <v>864</v>
      </c>
    </row>
    <row r="363" spans="1:19" x14ac:dyDescent="0.25">
      <c r="A363" s="193" t="s">
        <v>161</v>
      </c>
      <c r="B363" s="97">
        <v>0</v>
      </c>
      <c r="C363" s="97">
        <v>0</v>
      </c>
      <c r="D363" s="97">
        <v>0</v>
      </c>
      <c r="E363" s="97">
        <v>0</v>
      </c>
      <c r="F363" s="97">
        <v>0</v>
      </c>
      <c r="G363" s="97">
        <v>0</v>
      </c>
      <c r="H363" s="97">
        <v>0</v>
      </c>
      <c r="I363" s="97">
        <v>0</v>
      </c>
      <c r="J363" s="97">
        <v>0</v>
      </c>
      <c r="K363" s="97">
        <v>0</v>
      </c>
      <c r="L363" s="97">
        <v>0</v>
      </c>
      <c r="M363" s="97">
        <v>18</v>
      </c>
      <c r="N363" s="97">
        <v>18</v>
      </c>
      <c r="O363" t="str">
        <f t="shared" ref="O363" si="352">O361</f>
        <v>MATCH</v>
      </c>
      <c r="R363" t="s">
        <v>865</v>
      </c>
      <c r="S363" t="s">
        <v>866</v>
      </c>
    </row>
    <row r="364" spans="1:19" x14ac:dyDescent="0.25">
      <c r="A364" s="193" t="s">
        <v>164</v>
      </c>
      <c r="B364" s="97">
        <v>0</v>
      </c>
      <c r="C364" s="97">
        <v>0</v>
      </c>
      <c r="D364" s="97">
        <v>0</v>
      </c>
      <c r="E364" s="97">
        <v>0</v>
      </c>
      <c r="F364" s="97">
        <v>0</v>
      </c>
      <c r="G364" s="97">
        <v>180</v>
      </c>
      <c r="H364" s="97">
        <v>180</v>
      </c>
      <c r="I364" s="97">
        <v>180</v>
      </c>
      <c r="J364" s="97">
        <v>180</v>
      </c>
      <c r="K364" s="97">
        <v>0</v>
      </c>
      <c r="L364" s="97">
        <v>0</v>
      </c>
      <c r="M364" s="97">
        <v>0</v>
      </c>
      <c r="N364" s="97">
        <v>0</v>
      </c>
      <c r="O364" t="str">
        <f t="shared" ref="O364" si="353">O361</f>
        <v>MATCH</v>
      </c>
      <c r="R364" t="s">
        <v>867</v>
      </c>
      <c r="S364" t="s">
        <v>868</v>
      </c>
    </row>
    <row r="365" spans="1:19" x14ac:dyDescent="0.25">
      <c r="A365" s="188"/>
      <c r="B365" s="188"/>
      <c r="C365" s="188"/>
      <c r="D365" s="188"/>
      <c r="E365" s="188"/>
      <c r="F365" s="188"/>
      <c r="G365" s="188"/>
      <c r="H365" s="188"/>
      <c r="I365" s="188"/>
      <c r="J365" s="188"/>
      <c r="K365" s="188"/>
      <c r="L365" s="188"/>
      <c r="M365" s="188"/>
      <c r="N365" s="188"/>
      <c r="O365" t="str">
        <f t="shared" ref="O365" si="354">O361</f>
        <v>MATCH</v>
      </c>
      <c r="R365" t="s">
        <v>869</v>
      </c>
      <c r="S365" t="s">
        <v>870</v>
      </c>
    </row>
    <row r="366" spans="1:19" x14ac:dyDescent="0.25">
      <c r="A366" s="191" t="str">
        <f>'[1]Run Rate'!A76</f>
        <v>POL09849</v>
      </c>
      <c r="B366" s="191" t="str">
        <f>'[1]Run Rate'!B76</f>
        <v>Polleo Omega-3 Fish Oil 90 softgels</v>
      </c>
      <c r="C366" s="191" t="str">
        <f>'[1]Run Rate'!C76</f>
        <v>SPORTSKA PREHRANA</v>
      </c>
      <c r="D366" s="191" t="str">
        <f>'[1]Run Rate'!D76</f>
        <v>01 GOLD</v>
      </c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t="str">
        <f t="shared" ref="O366" si="355">IF(AND(OR($B$1="ALL",$B$1=C366),OR($E$1="ALL",$E$1=D366),OR($B$2="ALL",$B$2=A366),OR($E$2="ALL",IFERROR(SEARCH($E$2,B366),0)&gt;0)),"MATCH","")</f>
        <v>MATCH</v>
      </c>
      <c r="R366" t="s">
        <v>871</v>
      </c>
      <c r="S366" t="s">
        <v>872</v>
      </c>
    </row>
    <row r="367" spans="1:19" x14ac:dyDescent="0.25">
      <c r="A367" s="192"/>
      <c r="B367" s="192" t="s">
        <v>156</v>
      </c>
      <c r="C367" s="192" t="s">
        <v>157</v>
      </c>
      <c r="D367" s="192" t="s">
        <v>158</v>
      </c>
      <c r="E367" s="192" t="s">
        <v>139</v>
      </c>
      <c r="F367" s="192" t="s">
        <v>140</v>
      </c>
      <c r="G367" s="192" t="s">
        <v>141</v>
      </c>
      <c r="H367" s="192" t="s">
        <v>142</v>
      </c>
      <c r="I367" s="192" t="s">
        <v>143</v>
      </c>
      <c r="J367" s="192" t="s">
        <v>144</v>
      </c>
      <c r="K367" s="192" t="s">
        <v>145</v>
      </c>
      <c r="L367" s="192" t="s">
        <v>146</v>
      </c>
      <c r="M367" s="192" t="s">
        <v>147</v>
      </c>
      <c r="N367" s="192" t="s">
        <v>148</v>
      </c>
      <c r="O367" t="str">
        <f t="shared" ref="O367" si="356">O366</f>
        <v>MATCH</v>
      </c>
      <c r="R367" t="s">
        <v>873</v>
      </c>
      <c r="S367" t="s">
        <v>874</v>
      </c>
    </row>
    <row r="368" spans="1:19" x14ac:dyDescent="0.25">
      <c r="A368" s="193" t="s">
        <v>161</v>
      </c>
      <c r="B368" s="97">
        <v>0</v>
      </c>
      <c r="C368" s="97">
        <v>0</v>
      </c>
      <c r="D368" s="97">
        <v>0</v>
      </c>
      <c r="E368" s="97">
        <v>0</v>
      </c>
      <c r="F368" s="97">
        <v>0</v>
      </c>
      <c r="G368" s="97">
        <v>0</v>
      </c>
      <c r="H368" s="97">
        <v>0</v>
      </c>
      <c r="I368" s="97">
        <v>0</v>
      </c>
      <c r="J368" s="97">
        <v>0</v>
      </c>
      <c r="K368" s="97">
        <v>0</v>
      </c>
      <c r="L368" s="97">
        <v>0</v>
      </c>
      <c r="M368" s="97">
        <v>0</v>
      </c>
      <c r="N368" s="97">
        <v>0</v>
      </c>
      <c r="O368" t="str">
        <f t="shared" ref="O368" si="357">O366</f>
        <v>MATCH</v>
      </c>
      <c r="R368" t="s">
        <v>875</v>
      </c>
      <c r="S368" t="s">
        <v>876</v>
      </c>
    </row>
    <row r="369" spans="1:19" x14ac:dyDescent="0.25">
      <c r="A369" s="193" t="s">
        <v>164</v>
      </c>
      <c r="B369" s="97">
        <v>0</v>
      </c>
      <c r="C369" s="97">
        <v>0</v>
      </c>
      <c r="D369" s="97">
        <v>0</v>
      </c>
      <c r="E369" s="97">
        <v>0</v>
      </c>
      <c r="F369" s="97">
        <v>0</v>
      </c>
      <c r="G369" s="97">
        <v>0</v>
      </c>
      <c r="H369" s="97">
        <v>0</v>
      </c>
      <c r="I369" s="97">
        <v>0</v>
      </c>
      <c r="J369" s="97">
        <v>0</v>
      </c>
      <c r="K369" s="97">
        <v>0</v>
      </c>
      <c r="L369" s="97">
        <v>0</v>
      </c>
      <c r="M369" s="97">
        <v>0</v>
      </c>
      <c r="N369" s="97">
        <v>0</v>
      </c>
      <c r="O369" t="str">
        <f t="shared" ref="O369" si="358">O366</f>
        <v>MATCH</v>
      </c>
      <c r="R369" t="s">
        <v>877</v>
      </c>
      <c r="S369" t="s">
        <v>878</v>
      </c>
    </row>
    <row r="370" spans="1:19" x14ac:dyDescent="0.25">
      <c r="A370" s="188"/>
      <c r="B370" s="188"/>
      <c r="C370" s="188"/>
      <c r="D370" s="188"/>
      <c r="E370" s="188"/>
      <c r="F370" s="188"/>
      <c r="G370" s="188"/>
      <c r="H370" s="188"/>
      <c r="I370" s="188"/>
      <c r="J370" s="188"/>
      <c r="K370" s="188"/>
      <c r="L370" s="188"/>
      <c r="M370" s="188"/>
      <c r="N370" s="188"/>
      <c r="O370" t="str">
        <f t="shared" ref="O370" si="359">O366</f>
        <v>MATCH</v>
      </c>
      <c r="R370" t="s">
        <v>879</v>
      </c>
      <c r="S370" t="s">
        <v>880</v>
      </c>
    </row>
    <row r="371" spans="1:19" x14ac:dyDescent="0.25">
      <c r="A371" s="191" t="str">
        <f>'[1]Run Rate'!A77</f>
        <v>POL09761</v>
      </c>
      <c r="B371" s="191" t="str">
        <f>'[1]Run Rate'!B77</f>
        <v>Polleo Elasti4Joint 300g Orange Burst</v>
      </c>
      <c r="C371" s="191" t="str">
        <f>'[1]Run Rate'!C77</f>
        <v>SPORTSKA PREHRANA</v>
      </c>
      <c r="D371" s="191" t="str">
        <f>'[1]Run Rate'!D77</f>
        <v>01 GOLD</v>
      </c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t="str">
        <f t="shared" ref="O371" si="360">IF(AND(OR($B$1="ALL",$B$1=C371),OR($E$1="ALL",$E$1=D371),OR($B$2="ALL",$B$2=A371),OR($E$2="ALL",IFERROR(SEARCH($E$2,B371),0)&gt;0)),"MATCH","")</f>
        <v>MATCH</v>
      </c>
      <c r="R371" t="s">
        <v>881</v>
      </c>
      <c r="S371" t="s">
        <v>882</v>
      </c>
    </row>
    <row r="372" spans="1:19" x14ac:dyDescent="0.25">
      <c r="A372" s="192"/>
      <c r="B372" s="192" t="s">
        <v>156</v>
      </c>
      <c r="C372" s="192" t="s">
        <v>157</v>
      </c>
      <c r="D372" s="192" t="s">
        <v>158</v>
      </c>
      <c r="E372" s="192" t="s">
        <v>139</v>
      </c>
      <c r="F372" s="192" t="s">
        <v>140</v>
      </c>
      <c r="G372" s="192" t="s">
        <v>141</v>
      </c>
      <c r="H372" s="192" t="s">
        <v>142</v>
      </c>
      <c r="I372" s="192" t="s">
        <v>143</v>
      </c>
      <c r="J372" s="192" t="s">
        <v>144</v>
      </c>
      <c r="K372" s="192" t="s">
        <v>145</v>
      </c>
      <c r="L372" s="192" t="s">
        <v>146</v>
      </c>
      <c r="M372" s="192" t="s">
        <v>147</v>
      </c>
      <c r="N372" s="192" t="s">
        <v>148</v>
      </c>
      <c r="O372" t="str">
        <f t="shared" ref="O372" si="361">O371</f>
        <v>MATCH</v>
      </c>
      <c r="R372" t="s">
        <v>883</v>
      </c>
      <c r="S372" t="s">
        <v>884</v>
      </c>
    </row>
    <row r="373" spans="1:19" x14ac:dyDescent="0.25">
      <c r="A373" s="193" t="s">
        <v>161</v>
      </c>
      <c r="B373" s="97">
        <v>0</v>
      </c>
      <c r="C373" s="97">
        <v>0</v>
      </c>
      <c r="D373" s="97">
        <v>0</v>
      </c>
      <c r="E373" s="97">
        <v>0</v>
      </c>
      <c r="F373" s="97">
        <v>0</v>
      </c>
      <c r="G373" s="97">
        <v>0</v>
      </c>
      <c r="H373" s="97">
        <v>0</v>
      </c>
      <c r="I373" s="97">
        <v>0</v>
      </c>
      <c r="J373" s="97">
        <v>0</v>
      </c>
      <c r="K373" s="97">
        <v>0</v>
      </c>
      <c r="L373" s="97">
        <v>0</v>
      </c>
      <c r="M373" s="97">
        <v>0</v>
      </c>
      <c r="N373" s="97">
        <v>0</v>
      </c>
      <c r="O373" t="str">
        <f t="shared" ref="O373" si="362">O371</f>
        <v>MATCH</v>
      </c>
      <c r="R373" t="s">
        <v>885</v>
      </c>
      <c r="S373" t="s">
        <v>886</v>
      </c>
    </row>
    <row r="374" spans="1:19" x14ac:dyDescent="0.25">
      <c r="A374" s="193" t="s">
        <v>164</v>
      </c>
      <c r="B374" s="97">
        <v>0</v>
      </c>
      <c r="C374" s="97">
        <v>0</v>
      </c>
      <c r="D374" s="97">
        <v>0</v>
      </c>
      <c r="E374" s="97">
        <v>0</v>
      </c>
      <c r="F374" s="97">
        <v>0</v>
      </c>
      <c r="G374" s="97">
        <v>0</v>
      </c>
      <c r="H374" s="97">
        <v>0</v>
      </c>
      <c r="I374" s="97">
        <v>0</v>
      </c>
      <c r="J374" s="97">
        <v>0</v>
      </c>
      <c r="K374" s="97">
        <v>0</v>
      </c>
      <c r="L374" s="97">
        <v>0</v>
      </c>
      <c r="M374" s="97">
        <v>0</v>
      </c>
      <c r="N374" s="97">
        <v>0</v>
      </c>
      <c r="O374" t="str">
        <f t="shared" ref="O374" si="363">O371</f>
        <v>MATCH</v>
      </c>
      <c r="R374" t="s">
        <v>887</v>
      </c>
      <c r="S374" t="s">
        <v>888</v>
      </c>
    </row>
    <row r="375" spans="1:19" x14ac:dyDescent="0.25">
      <c r="A375" s="188"/>
      <c r="B375" s="188"/>
      <c r="C375" s="188"/>
      <c r="D375" s="188"/>
      <c r="E375" s="188"/>
      <c r="F375" s="188"/>
      <c r="G375" s="188"/>
      <c r="H375" s="188"/>
      <c r="I375" s="188"/>
      <c r="J375" s="188"/>
      <c r="K375" s="188"/>
      <c r="L375" s="188"/>
      <c r="M375" s="188"/>
      <c r="N375" s="188"/>
      <c r="O375" t="str">
        <f t="shared" ref="O375" si="364">O371</f>
        <v>MATCH</v>
      </c>
      <c r="R375" t="s">
        <v>889</v>
      </c>
      <c r="S375" t="s">
        <v>890</v>
      </c>
    </row>
    <row r="376" spans="1:19" x14ac:dyDescent="0.25">
      <c r="A376" s="191" t="str">
        <f>'[1]Run Rate'!A78</f>
        <v>POL12609</v>
      </c>
      <c r="B376" s="191" t="str">
        <f>'[1]Run Rate'!B78</f>
        <v>Polleo 1st Whey 4,5kg Cookies &amp; Cream</v>
      </c>
      <c r="C376" s="191" t="str">
        <f>'[1]Run Rate'!C78</f>
        <v>PROTEINI</v>
      </c>
      <c r="D376" s="191" t="str">
        <f>'[1]Run Rate'!D78</f>
        <v>01 GOLD</v>
      </c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t="str">
        <f t="shared" ref="O376" si="365">IF(AND(OR($B$1="ALL",$B$1=C376),OR($E$1="ALL",$E$1=D376),OR($B$2="ALL",$B$2=A376),OR($E$2="ALL",IFERROR(SEARCH($E$2,B376),0)&gt;0)),"MATCH","")</f>
        <v>MATCH</v>
      </c>
      <c r="R376" t="s">
        <v>891</v>
      </c>
      <c r="S376" t="s">
        <v>892</v>
      </c>
    </row>
    <row r="377" spans="1:19" x14ac:dyDescent="0.25">
      <c r="A377" s="192"/>
      <c r="B377" s="192" t="s">
        <v>156</v>
      </c>
      <c r="C377" s="192" t="s">
        <v>157</v>
      </c>
      <c r="D377" s="192" t="s">
        <v>158</v>
      </c>
      <c r="E377" s="192" t="s">
        <v>139</v>
      </c>
      <c r="F377" s="192" t="s">
        <v>140</v>
      </c>
      <c r="G377" s="192" t="s">
        <v>141</v>
      </c>
      <c r="H377" s="192" t="s">
        <v>142</v>
      </c>
      <c r="I377" s="192" t="s">
        <v>143</v>
      </c>
      <c r="J377" s="192" t="s">
        <v>144</v>
      </c>
      <c r="K377" s="192" t="s">
        <v>145</v>
      </c>
      <c r="L377" s="192" t="s">
        <v>146</v>
      </c>
      <c r="M377" s="192" t="s">
        <v>147</v>
      </c>
      <c r="N377" s="192" t="s">
        <v>148</v>
      </c>
      <c r="O377" t="str">
        <f t="shared" ref="O377" si="366">O376</f>
        <v>MATCH</v>
      </c>
      <c r="R377" t="s">
        <v>893</v>
      </c>
      <c r="S377" t="s">
        <v>894</v>
      </c>
    </row>
    <row r="378" spans="1:19" x14ac:dyDescent="0.25">
      <c r="A378" s="193" t="s">
        <v>161</v>
      </c>
      <c r="B378" s="97">
        <v>0</v>
      </c>
      <c r="C378" s="97">
        <v>0</v>
      </c>
      <c r="D378" s="97">
        <v>0</v>
      </c>
      <c r="E378" s="97">
        <v>0</v>
      </c>
      <c r="F378" s="97">
        <v>0</v>
      </c>
      <c r="G378" s="97">
        <v>0</v>
      </c>
      <c r="H378" s="97">
        <v>0</v>
      </c>
      <c r="I378" s="97">
        <v>0</v>
      </c>
      <c r="J378" s="97">
        <v>0</v>
      </c>
      <c r="K378" s="97">
        <v>0</v>
      </c>
      <c r="L378" s="97">
        <v>0</v>
      </c>
      <c r="M378" s="97">
        <v>0</v>
      </c>
      <c r="N378" s="97">
        <v>0</v>
      </c>
      <c r="O378" t="str">
        <f t="shared" ref="O378" si="367">O376</f>
        <v>MATCH</v>
      </c>
      <c r="R378" t="s">
        <v>895</v>
      </c>
      <c r="S378" t="s">
        <v>896</v>
      </c>
    </row>
    <row r="379" spans="1:19" x14ac:dyDescent="0.25">
      <c r="A379" s="193" t="s">
        <v>164</v>
      </c>
      <c r="B379" s="97">
        <v>0</v>
      </c>
      <c r="C379" s="97">
        <v>0</v>
      </c>
      <c r="D379" s="97">
        <v>0</v>
      </c>
      <c r="E379" s="97">
        <v>0</v>
      </c>
      <c r="F379" s="97">
        <v>0</v>
      </c>
      <c r="G379" s="97">
        <v>0</v>
      </c>
      <c r="H379" s="97">
        <v>0</v>
      </c>
      <c r="I379" s="97">
        <v>0</v>
      </c>
      <c r="J379" s="97">
        <v>0</v>
      </c>
      <c r="K379" s="97">
        <v>0</v>
      </c>
      <c r="L379" s="97">
        <v>0</v>
      </c>
      <c r="M379" s="97">
        <v>0</v>
      </c>
      <c r="N379" s="97">
        <v>0</v>
      </c>
      <c r="O379" t="str">
        <f t="shared" ref="O379" si="368">O376</f>
        <v>MATCH</v>
      </c>
      <c r="R379" t="s">
        <v>897</v>
      </c>
      <c r="S379" t="s">
        <v>898</v>
      </c>
    </row>
    <row r="380" spans="1:19" x14ac:dyDescent="0.25">
      <c r="A380" s="188"/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188"/>
      <c r="M380" s="188"/>
      <c r="N380" s="188"/>
      <c r="O380" t="str">
        <f t="shared" ref="O380" si="369">O376</f>
        <v>MATCH</v>
      </c>
      <c r="R380" t="s">
        <v>899</v>
      </c>
      <c r="S380" t="s">
        <v>900</v>
      </c>
    </row>
    <row r="381" spans="1:19" x14ac:dyDescent="0.25">
      <c r="A381" s="191" t="str">
        <f>'[1]Run Rate'!A79</f>
        <v>POL09794</v>
      </c>
      <c r="B381" s="191" t="str">
        <f>'[1]Run Rate'!B79</f>
        <v>Polleo Testorage Xtreme 90 caps</v>
      </c>
      <c r="C381" s="191" t="str">
        <f>'[1]Run Rate'!C79</f>
        <v>SPORTSKA PREHRANA</v>
      </c>
      <c r="D381" s="191" t="str">
        <f>'[1]Run Rate'!D79</f>
        <v>01 GOLD</v>
      </c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t="str">
        <f t="shared" ref="O381" si="370">IF(AND(OR($B$1="ALL",$B$1=C381),OR($E$1="ALL",$E$1=D381),OR($B$2="ALL",$B$2=A381),OR($E$2="ALL",IFERROR(SEARCH($E$2,B381),0)&gt;0)),"MATCH","")</f>
        <v>MATCH</v>
      </c>
      <c r="R381" t="s">
        <v>901</v>
      </c>
      <c r="S381" t="s">
        <v>902</v>
      </c>
    </row>
    <row r="382" spans="1:19" x14ac:dyDescent="0.25">
      <c r="A382" s="192"/>
      <c r="B382" s="192" t="s">
        <v>156</v>
      </c>
      <c r="C382" s="192" t="s">
        <v>157</v>
      </c>
      <c r="D382" s="192" t="s">
        <v>158</v>
      </c>
      <c r="E382" s="192" t="s">
        <v>139</v>
      </c>
      <c r="F382" s="192" t="s">
        <v>140</v>
      </c>
      <c r="G382" s="192" t="s">
        <v>141</v>
      </c>
      <c r="H382" s="192" t="s">
        <v>142</v>
      </c>
      <c r="I382" s="192" t="s">
        <v>143</v>
      </c>
      <c r="J382" s="192" t="s">
        <v>144</v>
      </c>
      <c r="K382" s="192" t="s">
        <v>145</v>
      </c>
      <c r="L382" s="192" t="s">
        <v>146</v>
      </c>
      <c r="M382" s="192" t="s">
        <v>147</v>
      </c>
      <c r="N382" s="192" t="s">
        <v>148</v>
      </c>
      <c r="O382" t="str">
        <f t="shared" ref="O382" si="371">O381</f>
        <v>MATCH</v>
      </c>
      <c r="R382" t="s">
        <v>903</v>
      </c>
      <c r="S382" t="s">
        <v>904</v>
      </c>
    </row>
    <row r="383" spans="1:19" x14ac:dyDescent="0.25">
      <c r="A383" s="193" t="s">
        <v>161</v>
      </c>
      <c r="B383" s="97">
        <v>0</v>
      </c>
      <c r="C383" s="97">
        <v>0</v>
      </c>
      <c r="D383" s="97">
        <v>0</v>
      </c>
      <c r="E383" s="97">
        <v>0</v>
      </c>
      <c r="F383" s="97">
        <v>0</v>
      </c>
      <c r="G383" s="97">
        <v>0</v>
      </c>
      <c r="H383" s="97">
        <v>0</v>
      </c>
      <c r="I383" s="97">
        <v>0</v>
      </c>
      <c r="J383" s="97">
        <v>0</v>
      </c>
      <c r="K383" s="97">
        <v>0</v>
      </c>
      <c r="L383" s="97">
        <v>0</v>
      </c>
      <c r="M383" s="97">
        <v>0</v>
      </c>
      <c r="N383" s="97">
        <v>0</v>
      </c>
      <c r="O383" t="str">
        <f t="shared" ref="O383" si="372">O381</f>
        <v>MATCH</v>
      </c>
      <c r="R383" t="s">
        <v>905</v>
      </c>
      <c r="S383" t="s">
        <v>906</v>
      </c>
    </row>
    <row r="384" spans="1:19" x14ac:dyDescent="0.25">
      <c r="A384" s="193" t="s">
        <v>164</v>
      </c>
      <c r="B384" s="97">
        <v>0</v>
      </c>
      <c r="C384" s="97">
        <v>0</v>
      </c>
      <c r="D384" s="97">
        <v>0</v>
      </c>
      <c r="E384" s="97">
        <v>0</v>
      </c>
      <c r="F384" s="97">
        <v>0</v>
      </c>
      <c r="G384" s="97">
        <v>0</v>
      </c>
      <c r="H384" s="97">
        <v>0</v>
      </c>
      <c r="I384" s="97">
        <v>0</v>
      </c>
      <c r="J384" s="97">
        <v>0</v>
      </c>
      <c r="K384" s="97">
        <v>0</v>
      </c>
      <c r="L384" s="97">
        <v>0</v>
      </c>
      <c r="M384" s="97">
        <v>0</v>
      </c>
      <c r="N384" s="97">
        <v>0</v>
      </c>
      <c r="O384" t="str">
        <f t="shared" ref="O384" si="373">O381</f>
        <v>MATCH</v>
      </c>
      <c r="R384" t="s">
        <v>907</v>
      </c>
      <c r="S384" t="s">
        <v>908</v>
      </c>
    </row>
    <row r="385" spans="1:19" x14ac:dyDescent="0.25">
      <c r="A385" s="188"/>
      <c r="B385" s="188"/>
      <c r="C385" s="188"/>
      <c r="D385" s="188"/>
      <c r="E385" s="188"/>
      <c r="F385" s="188"/>
      <c r="G385" s="188"/>
      <c r="H385" s="188"/>
      <c r="I385" s="188"/>
      <c r="J385" s="188"/>
      <c r="K385" s="188"/>
      <c r="L385" s="188"/>
      <c r="M385" s="188"/>
      <c r="N385" s="188"/>
      <c r="O385" t="str">
        <f t="shared" ref="O385" si="374">O381</f>
        <v>MATCH</v>
      </c>
      <c r="R385" t="s">
        <v>909</v>
      </c>
      <c r="S385" t="s">
        <v>910</v>
      </c>
    </row>
    <row r="386" spans="1:19" x14ac:dyDescent="0.25">
      <c r="A386" s="191" t="str">
        <f>'[1]Run Rate'!A80</f>
        <v>POL04462</v>
      </c>
      <c r="B386" s="191" t="str">
        <f>'[1]Run Rate'!B80</f>
        <v>Polleo Iso Drink 750ml Lemon</v>
      </c>
      <c r="C386" s="191" t="str">
        <f>'[1]Run Rate'!C80</f>
        <v>RTD &amp; SNACKS</v>
      </c>
      <c r="D386" s="191" t="str">
        <f>'[1]Run Rate'!D80</f>
        <v>01 GOLD</v>
      </c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t="str">
        <f t="shared" ref="O386" si="375">IF(AND(OR($B$1="ALL",$B$1=C386),OR($E$1="ALL",$E$1=D386),OR($B$2="ALL",$B$2=A386),OR($E$2="ALL",IFERROR(SEARCH($E$2,B386),0)&gt;0)),"MATCH","")</f>
        <v>MATCH</v>
      </c>
      <c r="R386" t="s">
        <v>911</v>
      </c>
      <c r="S386" t="s">
        <v>912</v>
      </c>
    </row>
    <row r="387" spans="1:19" x14ac:dyDescent="0.25">
      <c r="A387" s="192"/>
      <c r="B387" s="192" t="s">
        <v>156</v>
      </c>
      <c r="C387" s="192" t="s">
        <v>157</v>
      </c>
      <c r="D387" s="192" t="s">
        <v>158</v>
      </c>
      <c r="E387" s="192" t="s">
        <v>139</v>
      </c>
      <c r="F387" s="192" t="s">
        <v>140</v>
      </c>
      <c r="G387" s="192" t="s">
        <v>141</v>
      </c>
      <c r="H387" s="192" t="s">
        <v>142</v>
      </c>
      <c r="I387" s="192" t="s">
        <v>143</v>
      </c>
      <c r="J387" s="192" t="s">
        <v>144</v>
      </c>
      <c r="K387" s="192" t="s">
        <v>145</v>
      </c>
      <c r="L387" s="192" t="s">
        <v>146</v>
      </c>
      <c r="M387" s="192" t="s">
        <v>147</v>
      </c>
      <c r="N387" s="192" t="s">
        <v>148</v>
      </c>
      <c r="O387" t="str">
        <f t="shared" ref="O387" si="376">O386</f>
        <v>MATCH</v>
      </c>
      <c r="R387" t="s">
        <v>913</v>
      </c>
      <c r="S387" t="s">
        <v>914</v>
      </c>
    </row>
    <row r="388" spans="1:19" x14ac:dyDescent="0.25">
      <c r="A388" s="193" t="s">
        <v>161</v>
      </c>
      <c r="B388" s="97">
        <v>0</v>
      </c>
      <c r="C388" s="97">
        <v>0</v>
      </c>
      <c r="D388" s="97">
        <v>0</v>
      </c>
      <c r="E388" s="97">
        <v>0</v>
      </c>
      <c r="F388" s="97">
        <v>0</v>
      </c>
      <c r="G388" s="97">
        <v>0</v>
      </c>
      <c r="H388" s="97">
        <v>0</v>
      </c>
      <c r="I388" s="97">
        <v>0</v>
      </c>
      <c r="J388" s="97">
        <v>0</v>
      </c>
      <c r="K388" s="97">
        <v>0</v>
      </c>
      <c r="L388" s="97">
        <v>0</v>
      </c>
      <c r="M388" s="97">
        <v>0</v>
      </c>
      <c r="N388" s="97">
        <v>0</v>
      </c>
      <c r="O388" t="str">
        <f t="shared" ref="O388" si="377">O386</f>
        <v>MATCH</v>
      </c>
      <c r="R388" t="s">
        <v>915</v>
      </c>
      <c r="S388" t="s">
        <v>916</v>
      </c>
    </row>
    <row r="389" spans="1:19" x14ac:dyDescent="0.25">
      <c r="A389" s="193" t="s">
        <v>164</v>
      </c>
      <c r="B389" s="97">
        <v>0</v>
      </c>
      <c r="C389" s="97">
        <v>0</v>
      </c>
      <c r="D389" s="97">
        <v>0</v>
      </c>
      <c r="E389" s="97">
        <v>0</v>
      </c>
      <c r="F389" s="97">
        <v>0</v>
      </c>
      <c r="G389" s="97">
        <v>0</v>
      </c>
      <c r="H389" s="97">
        <v>0</v>
      </c>
      <c r="I389" s="97">
        <v>0</v>
      </c>
      <c r="J389" s="97">
        <v>0</v>
      </c>
      <c r="K389" s="97">
        <v>0</v>
      </c>
      <c r="L389" s="97">
        <v>0</v>
      </c>
      <c r="M389" s="97">
        <v>0</v>
      </c>
      <c r="N389" s="97">
        <v>0</v>
      </c>
      <c r="O389" t="str">
        <f t="shared" ref="O389" si="378">O386</f>
        <v>MATCH</v>
      </c>
      <c r="R389" t="s">
        <v>917</v>
      </c>
      <c r="S389" t="s">
        <v>918</v>
      </c>
    </row>
    <row r="390" spans="1:19" x14ac:dyDescent="0.25">
      <c r="A390" s="188"/>
      <c r="B390" s="188"/>
      <c r="C390" s="188"/>
      <c r="D390" s="188"/>
      <c r="E390" s="188"/>
      <c r="F390" s="188"/>
      <c r="G390" s="188"/>
      <c r="H390" s="188"/>
      <c r="I390" s="188"/>
      <c r="J390" s="188"/>
      <c r="K390" s="188"/>
      <c r="L390" s="188"/>
      <c r="M390" s="188"/>
      <c r="N390" s="188"/>
      <c r="O390" t="str">
        <f t="shared" ref="O390" si="379">O386</f>
        <v>MATCH</v>
      </c>
      <c r="R390" t="s">
        <v>919</v>
      </c>
      <c r="S390" t="s">
        <v>920</v>
      </c>
    </row>
    <row r="391" spans="1:19" x14ac:dyDescent="0.25">
      <c r="A391" s="191" t="str">
        <f>'[1]Run Rate'!A81</f>
        <v>POL09857</v>
      </c>
      <c r="B391" s="191" t="str">
        <f>'[1]Run Rate'!B81</f>
        <v>Polleo Fat Burner 90 caps</v>
      </c>
      <c r="C391" s="191" t="str">
        <f>'[1]Run Rate'!C81</f>
        <v>SPORTSKA PREHRANA</v>
      </c>
      <c r="D391" s="191" t="str">
        <f>'[1]Run Rate'!D81</f>
        <v>01 GOLD</v>
      </c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t="str">
        <f t="shared" ref="O391" si="380">IF(AND(OR($B$1="ALL",$B$1=C391),OR($E$1="ALL",$E$1=D391),OR($B$2="ALL",$B$2=A391),OR($E$2="ALL",IFERROR(SEARCH($E$2,B391),0)&gt;0)),"MATCH","")</f>
        <v>MATCH</v>
      </c>
      <c r="R391" t="s">
        <v>921</v>
      </c>
      <c r="S391" t="s">
        <v>922</v>
      </c>
    </row>
    <row r="392" spans="1:19" x14ac:dyDescent="0.25">
      <c r="A392" s="192"/>
      <c r="B392" s="192" t="s">
        <v>156</v>
      </c>
      <c r="C392" s="192" t="s">
        <v>157</v>
      </c>
      <c r="D392" s="192" t="s">
        <v>158</v>
      </c>
      <c r="E392" s="192" t="s">
        <v>139</v>
      </c>
      <c r="F392" s="192" t="s">
        <v>140</v>
      </c>
      <c r="G392" s="192" t="s">
        <v>141</v>
      </c>
      <c r="H392" s="192" t="s">
        <v>142</v>
      </c>
      <c r="I392" s="192" t="s">
        <v>143</v>
      </c>
      <c r="J392" s="192" t="s">
        <v>144</v>
      </c>
      <c r="K392" s="192" t="s">
        <v>145</v>
      </c>
      <c r="L392" s="192" t="s">
        <v>146</v>
      </c>
      <c r="M392" s="192" t="s">
        <v>147</v>
      </c>
      <c r="N392" s="192" t="s">
        <v>148</v>
      </c>
      <c r="O392" t="str">
        <f t="shared" ref="O392" si="381">O391</f>
        <v>MATCH</v>
      </c>
      <c r="R392" t="s">
        <v>923</v>
      </c>
      <c r="S392" t="s">
        <v>924</v>
      </c>
    </row>
    <row r="393" spans="1:19" x14ac:dyDescent="0.25">
      <c r="A393" s="193" t="s">
        <v>161</v>
      </c>
      <c r="B393" s="97">
        <v>0</v>
      </c>
      <c r="C393" s="97">
        <v>0</v>
      </c>
      <c r="D393" s="97">
        <v>0</v>
      </c>
      <c r="E393" s="97">
        <v>0</v>
      </c>
      <c r="F393" s="97">
        <v>0</v>
      </c>
      <c r="G393" s="97">
        <v>0</v>
      </c>
      <c r="H393" s="97">
        <v>0</v>
      </c>
      <c r="I393" s="97">
        <v>0</v>
      </c>
      <c r="J393" s="97">
        <v>0</v>
      </c>
      <c r="K393" s="97">
        <v>0</v>
      </c>
      <c r="L393" s="97">
        <v>0</v>
      </c>
      <c r="M393" s="97">
        <v>0</v>
      </c>
      <c r="N393" s="97">
        <v>0</v>
      </c>
      <c r="O393" t="str">
        <f t="shared" ref="O393" si="382">O391</f>
        <v>MATCH</v>
      </c>
      <c r="R393" t="s">
        <v>925</v>
      </c>
      <c r="S393" t="s">
        <v>926</v>
      </c>
    </row>
    <row r="394" spans="1:19" x14ac:dyDescent="0.25">
      <c r="A394" s="193" t="s">
        <v>164</v>
      </c>
      <c r="B394" s="97">
        <v>0</v>
      </c>
      <c r="C394" s="97">
        <v>0</v>
      </c>
      <c r="D394" s="97">
        <v>0</v>
      </c>
      <c r="E394" s="97">
        <v>0</v>
      </c>
      <c r="F394" s="97">
        <v>0</v>
      </c>
      <c r="G394" s="97">
        <v>0</v>
      </c>
      <c r="H394" s="97">
        <v>0</v>
      </c>
      <c r="I394" s="97">
        <v>0</v>
      </c>
      <c r="J394" s="97">
        <v>0</v>
      </c>
      <c r="K394" s="97">
        <v>0</v>
      </c>
      <c r="L394" s="97">
        <v>0</v>
      </c>
      <c r="M394" s="97">
        <v>0</v>
      </c>
      <c r="N394" s="97">
        <v>0</v>
      </c>
      <c r="O394" t="str">
        <f t="shared" ref="O394" si="383">O391</f>
        <v>MATCH</v>
      </c>
      <c r="R394" t="s">
        <v>927</v>
      </c>
      <c r="S394" t="s">
        <v>928</v>
      </c>
    </row>
    <row r="395" spans="1:19" x14ac:dyDescent="0.25">
      <c r="A395" s="188"/>
      <c r="B395" s="188"/>
      <c r="C395" s="188"/>
      <c r="D395" s="188"/>
      <c r="E395" s="188"/>
      <c r="F395" s="188"/>
      <c r="G395" s="188"/>
      <c r="H395" s="188"/>
      <c r="I395" s="188"/>
      <c r="J395" s="188"/>
      <c r="K395" s="188"/>
      <c r="L395" s="188"/>
      <c r="M395" s="188"/>
      <c r="N395" s="188"/>
      <c r="O395" t="str">
        <f t="shared" ref="O395" si="384">O391</f>
        <v>MATCH</v>
      </c>
      <c r="R395" t="s">
        <v>929</v>
      </c>
      <c r="S395" t="s">
        <v>930</v>
      </c>
    </row>
    <row r="396" spans="1:19" x14ac:dyDescent="0.25">
      <c r="A396" s="191" t="str">
        <f>'[1]Run Rate'!A82</f>
        <v>POL09895</v>
      </c>
      <c r="B396" s="191" t="str">
        <f>'[1]Run Rate'!B82</f>
        <v>Polleo Pea&amp;Rice Protein 454g Chocolate</v>
      </c>
      <c r="C396" s="191" t="str">
        <f>'[1]Run Rate'!C82</f>
        <v>BIO I SUPERFOODS</v>
      </c>
      <c r="D396" s="191" t="str">
        <f>'[1]Run Rate'!D82</f>
        <v>01 GOLD</v>
      </c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t="str">
        <f t="shared" ref="O396" si="385">IF(AND(OR($B$1="ALL",$B$1=C396),OR($E$1="ALL",$E$1=D396),OR($B$2="ALL",$B$2=A396),OR($E$2="ALL",IFERROR(SEARCH($E$2,B396),0)&gt;0)),"MATCH","")</f>
        <v>MATCH</v>
      </c>
      <c r="R396" t="s">
        <v>931</v>
      </c>
      <c r="S396" t="s">
        <v>932</v>
      </c>
    </row>
    <row r="397" spans="1:19" x14ac:dyDescent="0.25">
      <c r="A397" s="192"/>
      <c r="B397" s="192" t="s">
        <v>156</v>
      </c>
      <c r="C397" s="192" t="s">
        <v>157</v>
      </c>
      <c r="D397" s="192" t="s">
        <v>158</v>
      </c>
      <c r="E397" s="192" t="s">
        <v>139</v>
      </c>
      <c r="F397" s="192" t="s">
        <v>140</v>
      </c>
      <c r="G397" s="192" t="s">
        <v>141</v>
      </c>
      <c r="H397" s="192" t="s">
        <v>142</v>
      </c>
      <c r="I397" s="192" t="s">
        <v>143</v>
      </c>
      <c r="J397" s="192" t="s">
        <v>144</v>
      </c>
      <c r="K397" s="192" t="s">
        <v>145</v>
      </c>
      <c r="L397" s="192" t="s">
        <v>146</v>
      </c>
      <c r="M397" s="192" t="s">
        <v>147</v>
      </c>
      <c r="N397" s="192" t="s">
        <v>148</v>
      </c>
      <c r="O397" t="str">
        <f t="shared" ref="O397" si="386">O396</f>
        <v>MATCH</v>
      </c>
      <c r="R397" t="s">
        <v>933</v>
      </c>
      <c r="S397" t="s">
        <v>934</v>
      </c>
    </row>
    <row r="398" spans="1:19" x14ac:dyDescent="0.25">
      <c r="A398" s="193" t="s">
        <v>161</v>
      </c>
      <c r="B398" s="97">
        <v>0</v>
      </c>
      <c r="C398" s="97">
        <v>0</v>
      </c>
      <c r="D398" s="97">
        <v>0</v>
      </c>
      <c r="E398" s="97">
        <v>0</v>
      </c>
      <c r="F398" s="97">
        <v>0</v>
      </c>
      <c r="G398" s="97">
        <v>0</v>
      </c>
      <c r="H398" s="97">
        <v>0</v>
      </c>
      <c r="I398" s="97">
        <v>0</v>
      </c>
      <c r="J398" s="97">
        <v>0</v>
      </c>
      <c r="K398" s="97">
        <v>0</v>
      </c>
      <c r="L398" s="97">
        <v>0</v>
      </c>
      <c r="M398" s="97">
        <v>0</v>
      </c>
      <c r="N398" s="97">
        <v>0</v>
      </c>
      <c r="O398" t="str">
        <f t="shared" ref="O398" si="387">O396</f>
        <v>MATCH</v>
      </c>
      <c r="R398" t="s">
        <v>935</v>
      </c>
      <c r="S398" t="s">
        <v>936</v>
      </c>
    </row>
    <row r="399" spans="1:19" x14ac:dyDescent="0.25">
      <c r="A399" s="193" t="s">
        <v>164</v>
      </c>
      <c r="B399" s="97">
        <v>0</v>
      </c>
      <c r="C399" s="97">
        <v>0</v>
      </c>
      <c r="D399" s="97">
        <v>0</v>
      </c>
      <c r="E399" s="97">
        <v>250</v>
      </c>
      <c r="F399" s="97">
        <v>150</v>
      </c>
      <c r="G399" s="97">
        <v>0</v>
      </c>
      <c r="H399" s="97">
        <v>0</v>
      </c>
      <c r="I399" s="97">
        <v>0</v>
      </c>
      <c r="J399" s="97">
        <v>0</v>
      </c>
      <c r="K399" s="97">
        <v>0</v>
      </c>
      <c r="L399" s="97">
        <v>0</v>
      </c>
      <c r="M399" s="97">
        <v>0</v>
      </c>
      <c r="N399" s="97">
        <v>0</v>
      </c>
      <c r="O399" t="str">
        <f t="shared" ref="O399" si="388">O396</f>
        <v>MATCH</v>
      </c>
      <c r="R399" t="s">
        <v>937</v>
      </c>
      <c r="S399" t="s">
        <v>938</v>
      </c>
    </row>
    <row r="400" spans="1:19" x14ac:dyDescent="0.25">
      <c r="A400" s="188"/>
      <c r="B400" s="188"/>
      <c r="C400" s="188"/>
      <c r="D400" s="188"/>
      <c r="E400" s="188"/>
      <c r="F400" s="188"/>
      <c r="G400" s="188"/>
      <c r="H400" s="188"/>
      <c r="I400" s="188"/>
      <c r="J400" s="188"/>
      <c r="K400" s="188"/>
      <c r="L400" s="188"/>
      <c r="M400" s="188"/>
      <c r="N400" s="188"/>
      <c r="O400" t="str">
        <f t="shared" ref="O400" si="389">O396</f>
        <v>MATCH</v>
      </c>
      <c r="R400" t="s">
        <v>939</v>
      </c>
      <c r="S400" t="s">
        <v>940</v>
      </c>
    </row>
    <row r="401" spans="1:19" x14ac:dyDescent="0.25">
      <c r="A401" s="191" t="str">
        <f>'[1]Run Rate'!A83</f>
        <v>POL04466</v>
      </c>
      <c r="B401" s="191" t="str">
        <f>'[1]Run Rate'!B83</f>
        <v>Polleo SHOT Pre-Workout 80ml Lemon- Lime</v>
      </c>
      <c r="C401" s="191" t="str">
        <f>'[1]Run Rate'!C83</f>
        <v>SPORTSKA PREHRANA</v>
      </c>
      <c r="D401" s="191" t="str">
        <f>'[1]Run Rate'!D83</f>
        <v>01 GOLD</v>
      </c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t="str">
        <f t="shared" ref="O401" si="390">IF(AND(OR($B$1="ALL",$B$1=C401),OR($E$1="ALL",$E$1=D401),OR($B$2="ALL",$B$2=A401),OR($E$2="ALL",IFERROR(SEARCH($E$2,B401),0)&gt;0)),"MATCH","")</f>
        <v>MATCH</v>
      </c>
      <c r="R401" t="s">
        <v>941</v>
      </c>
      <c r="S401" t="s">
        <v>942</v>
      </c>
    </row>
    <row r="402" spans="1:19" x14ac:dyDescent="0.25">
      <c r="A402" s="192"/>
      <c r="B402" s="192" t="s">
        <v>156</v>
      </c>
      <c r="C402" s="192" t="s">
        <v>157</v>
      </c>
      <c r="D402" s="192" t="s">
        <v>158</v>
      </c>
      <c r="E402" s="192" t="s">
        <v>139</v>
      </c>
      <c r="F402" s="192" t="s">
        <v>140</v>
      </c>
      <c r="G402" s="192" t="s">
        <v>141</v>
      </c>
      <c r="H402" s="192" t="s">
        <v>142</v>
      </c>
      <c r="I402" s="192" t="s">
        <v>143</v>
      </c>
      <c r="J402" s="192" t="s">
        <v>144</v>
      </c>
      <c r="K402" s="192" t="s">
        <v>145</v>
      </c>
      <c r="L402" s="192" t="s">
        <v>146</v>
      </c>
      <c r="M402" s="192" t="s">
        <v>147</v>
      </c>
      <c r="N402" s="192" t="s">
        <v>148</v>
      </c>
      <c r="O402" t="str">
        <f t="shared" ref="O402" si="391">O401</f>
        <v>MATCH</v>
      </c>
      <c r="R402" t="s">
        <v>943</v>
      </c>
      <c r="S402" t="s">
        <v>944</v>
      </c>
    </row>
    <row r="403" spans="1:19" x14ac:dyDescent="0.25">
      <c r="A403" s="193" t="s">
        <v>161</v>
      </c>
      <c r="B403" s="97">
        <v>0</v>
      </c>
      <c r="C403" s="97">
        <v>0</v>
      </c>
      <c r="D403" s="97">
        <v>0</v>
      </c>
      <c r="E403" s="97">
        <v>0</v>
      </c>
      <c r="F403" s="97">
        <v>0</v>
      </c>
      <c r="G403" s="97">
        <v>0</v>
      </c>
      <c r="H403" s="97">
        <v>0</v>
      </c>
      <c r="I403" s="97">
        <v>0</v>
      </c>
      <c r="J403" s="97">
        <v>0</v>
      </c>
      <c r="K403" s="97">
        <v>0</v>
      </c>
      <c r="L403" s="97">
        <v>0</v>
      </c>
      <c r="M403" s="97">
        <v>24</v>
      </c>
      <c r="N403" s="97">
        <v>24</v>
      </c>
      <c r="O403" t="str">
        <f t="shared" ref="O403" si="392">O401</f>
        <v>MATCH</v>
      </c>
      <c r="R403" t="s">
        <v>945</v>
      </c>
      <c r="S403" t="s">
        <v>946</v>
      </c>
    </row>
    <row r="404" spans="1:19" x14ac:dyDescent="0.25">
      <c r="A404" s="193" t="s">
        <v>164</v>
      </c>
      <c r="B404" s="97">
        <v>0</v>
      </c>
      <c r="C404" s="97">
        <v>0</v>
      </c>
      <c r="D404" s="97">
        <v>0</v>
      </c>
      <c r="E404" s="97">
        <v>0</v>
      </c>
      <c r="F404" s="97">
        <v>0</v>
      </c>
      <c r="G404" s="97">
        <v>240</v>
      </c>
      <c r="H404" s="97">
        <v>240</v>
      </c>
      <c r="I404" s="97">
        <v>240</v>
      </c>
      <c r="J404" s="97">
        <v>2240</v>
      </c>
      <c r="K404" s="97">
        <v>0</v>
      </c>
      <c r="L404" s="97">
        <v>0</v>
      </c>
      <c r="M404" s="97">
        <v>0</v>
      </c>
      <c r="N404" s="97">
        <v>0</v>
      </c>
      <c r="O404" t="str">
        <f t="shared" ref="O404" si="393">O401</f>
        <v>MATCH</v>
      </c>
      <c r="R404" t="s">
        <v>429</v>
      </c>
      <c r="S404" t="s">
        <v>430</v>
      </c>
    </row>
    <row r="405" spans="1:19" x14ac:dyDescent="0.25">
      <c r="A405" s="188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t="str">
        <f t="shared" ref="O405" si="394">O401</f>
        <v>MATCH</v>
      </c>
      <c r="R405" t="s">
        <v>947</v>
      </c>
      <c r="S405" t="s">
        <v>948</v>
      </c>
    </row>
    <row r="406" spans="1:19" x14ac:dyDescent="0.25">
      <c r="A406" s="191" t="str">
        <f>'[1]Run Rate'!A84</f>
        <v>POL12851</v>
      </c>
      <c r="B406" s="191" t="str">
        <f>'[1]Run Rate'!B84</f>
        <v>Polleo Premium HydroX Whey 1,8kg Vanilla Gourmet</v>
      </c>
      <c r="C406" s="191" t="str">
        <f>'[1]Run Rate'!C84</f>
        <v>PROTEINI</v>
      </c>
      <c r="D406" s="191" t="str">
        <f>'[1]Run Rate'!D84</f>
        <v>01 GOLD</v>
      </c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t="str">
        <f t="shared" ref="O406" si="395">IF(AND(OR($B$1="ALL",$B$1=C406),OR($E$1="ALL",$E$1=D406),OR($B$2="ALL",$B$2=A406),OR($E$2="ALL",IFERROR(SEARCH($E$2,B406),0)&gt;0)),"MATCH","")</f>
        <v>MATCH</v>
      </c>
      <c r="R406" t="s">
        <v>949</v>
      </c>
      <c r="S406" t="s">
        <v>950</v>
      </c>
    </row>
    <row r="407" spans="1:19" x14ac:dyDescent="0.25">
      <c r="A407" s="192"/>
      <c r="B407" s="192" t="s">
        <v>156</v>
      </c>
      <c r="C407" s="192" t="s">
        <v>157</v>
      </c>
      <c r="D407" s="192" t="s">
        <v>158</v>
      </c>
      <c r="E407" s="192" t="s">
        <v>139</v>
      </c>
      <c r="F407" s="192" t="s">
        <v>140</v>
      </c>
      <c r="G407" s="192" t="s">
        <v>141</v>
      </c>
      <c r="H407" s="192" t="s">
        <v>142</v>
      </c>
      <c r="I407" s="192" t="s">
        <v>143</v>
      </c>
      <c r="J407" s="192" t="s">
        <v>144</v>
      </c>
      <c r="K407" s="192" t="s">
        <v>145</v>
      </c>
      <c r="L407" s="192" t="s">
        <v>146</v>
      </c>
      <c r="M407" s="192" t="s">
        <v>147</v>
      </c>
      <c r="N407" s="192" t="s">
        <v>148</v>
      </c>
      <c r="O407" t="str">
        <f t="shared" ref="O407" si="396">O406</f>
        <v>MATCH</v>
      </c>
      <c r="R407" t="s">
        <v>951</v>
      </c>
      <c r="S407" t="s">
        <v>952</v>
      </c>
    </row>
    <row r="408" spans="1:19" x14ac:dyDescent="0.25">
      <c r="A408" s="193" t="s">
        <v>161</v>
      </c>
      <c r="B408" s="97">
        <v>0</v>
      </c>
      <c r="C408" s="97">
        <v>0</v>
      </c>
      <c r="D408" s="97">
        <v>0</v>
      </c>
      <c r="E408" s="97">
        <v>0</v>
      </c>
      <c r="F408" s="97">
        <v>0</v>
      </c>
      <c r="G408" s="97">
        <v>0</v>
      </c>
      <c r="H408" s="97">
        <v>0</v>
      </c>
      <c r="I408" s="97">
        <v>0</v>
      </c>
      <c r="J408" s="97">
        <v>0</v>
      </c>
      <c r="K408" s="97">
        <v>0</v>
      </c>
      <c r="L408" s="97">
        <v>0</v>
      </c>
      <c r="M408" s="97">
        <v>0</v>
      </c>
      <c r="N408" s="97">
        <v>0</v>
      </c>
      <c r="O408" t="str">
        <f t="shared" ref="O408" si="397">O406</f>
        <v>MATCH</v>
      </c>
      <c r="R408" t="s">
        <v>953</v>
      </c>
      <c r="S408" t="s">
        <v>954</v>
      </c>
    </row>
    <row r="409" spans="1:19" x14ac:dyDescent="0.25">
      <c r="A409" s="193" t="s">
        <v>164</v>
      </c>
      <c r="B409" s="97">
        <v>0</v>
      </c>
      <c r="C409" s="97">
        <v>0</v>
      </c>
      <c r="D409" s="97">
        <v>0</v>
      </c>
      <c r="E409" s="97">
        <v>0</v>
      </c>
      <c r="F409" s="97">
        <v>0</v>
      </c>
      <c r="G409" s="97">
        <v>0</v>
      </c>
      <c r="H409" s="97">
        <v>0</v>
      </c>
      <c r="I409" s="97">
        <v>0</v>
      </c>
      <c r="J409" s="97">
        <v>0</v>
      </c>
      <c r="K409" s="97">
        <v>0</v>
      </c>
      <c r="L409" s="97">
        <v>0</v>
      </c>
      <c r="M409" s="97">
        <v>0</v>
      </c>
      <c r="N409" s="97">
        <v>0</v>
      </c>
      <c r="O409" t="str">
        <f t="shared" ref="O409" si="398">O406</f>
        <v>MATCH</v>
      </c>
      <c r="R409" t="s">
        <v>955</v>
      </c>
      <c r="S409" t="s">
        <v>956</v>
      </c>
    </row>
    <row r="410" spans="1:19" x14ac:dyDescent="0.25">
      <c r="A410" s="188"/>
      <c r="B410" s="188"/>
      <c r="C410" s="188"/>
      <c r="D410" s="188"/>
      <c r="E410" s="188"/>
      <c r="F410" s="188"/>
      <c r="G410" s="188"/>
      <c r="H410" s="188"/>
      <c r="I410" s="188"/>
      <c r="J410" s="188"/>
      <c r="K410" s="188"/>
      <c r="L410" s="188"/>
      <c r="M410" s="188"/>
      <c r="N410" s="188"/>
      <c r="O410" t="str">
        <f t="shared" ref="O410" si="399">O406</f>
        <v>MATCH</v>
      </c>
      <c r="R410" t="s">
        <v>957</v>
      </c>
      <c r="S410" t="s">
        <v>958</v>
      </c>
    </row>
    <row r="411" spans="1:19" x14ac:dyDescent="0.25">
      <c r="A411" s="191" t="str">
        <f>'[1]Run Rate'!A85</f>
        <v>POL09807</v>
      </c>
      <c r="B411" s="191" t="str">
        <f>'[1]Run Rate'!B85</f>
        <v>Polleo Lipofenom Xtreme 90 caps</v>
      </c>
      <c r="C411" s="191" t="str">
        <f>'[1]Run Rate'!C85</f>
        <v>SPORTSKA PREHRANA</v>
      </c>
      <c r="D411" s="191" t="str">
        <f>'[1]Run Rate'!D85</f>
        <v>01 GOLD</v>
      </c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t="str">
        <f t="shared" ref="O411" si="400">IF(AND(OR($B$1="ALL",$B$1=C411),OR($E$1="ALL",$E$1=D411),OR($B$2="ALL",$B$2=A411),OR($E$2="ALL",IFERROR(SEARCH($E$2,B411),0)&gt;0)),"MATCH","")</f>
        <v>MATCH</v>
      </c>
      <c r="R411" t="s">
        <v>959</v>
      </c>
      <c r="S411" t="s">
        <v>960</v>
      </c>
    </row>
    <row r="412" spans="1:19" x14ac:dyDescent="0.25">
      <c r="A412" s="192"/>
      <c r="B412" s="192" t="s">
        <v>156</v>
      </c>
      <c r="C412" s="192" t="s">
        <v>157</v>
      </c>
      <c r="D412" s="192" t="s">
        <v>158</v>
      </c>
      <c r="E412" s="192" t="s">
        <v>139</v>
      </c>
      <c r="F412" s="192" t="s">
        <v>140</v>
      </c>
      <c r="G412" s="192" t="s">
        <v>141</v>
      </c>
      <c r="H412" s="192" t="s">
        <v>142</v>
      </c>
      <c r="I412" s="192" t="s">
        <v>143</v>
      </c>
      <c r="J412" s="192" t="s">
        <v>144</v>
      </c>
      <c r="K412" s="192" t="s">
        <v>145</v>
      </c>
      <c r="L412" s="192" t="s">
        <v>146</v>
      </c>
      <c r="M412" s="192" t="s">
        <v>147</v>
      </c>
      <c r="N412" s="192" t="s">
        <v>148</v>
      </c>
      <c r="O412" t="str">
        <f t="shared" ref="O412" si="401">O411</f>
        <v>MATCH</v>
      </c>
      <c r="R412" t="s">
        <v>961</v>
      </c>
      <c r="S412" t="s">
        <v>962</v>
      </c>
    </row>
    <row r="413" spans="1:19" x14ac:dyDescent="0.25">
      <c r="A413" s="193" t="s">
        <v>161</v>
      </c>
      <c r="B413" s="97">
        <v>0</v>
      </c>
      <c r="C413" s="97">
        <v>0</v>
      </c>
      <c r="D413" s="97">
        <v>0</v>
      </c>
      <c r="E413" s="97">
        <v>0</v>
      </c>
      <c r="F413" s="97">
        <v>0</v>
      </c>
      <c r="G413" s="97">
        <v>0</v>
      </c>
      <c r="H413" s="97">
        <v>0</v>
      </c>
      <c r="I413" s="97">
        <v>0</v>
      </c>
      <c r="J413" s="97">
        <v>0</v>
      </c>
      <c r="K413" s="97">
        <v>0</v>
      </c>
      <c r="L413" s="97">
        <v>0</v>
      </c>
      <c r="M413" s="97">
        <v>0</v>
      </c>
      <c r="N413" s="97">
        <v>0</v>
      </c>
      <c r="O413" t="str">
        <f t="shared" ref="O413" si="402">O411</f>
        <v>MATCH</v>
      </c>
      <c r="R413" t="s">
        <v>963</v>
      </c>
      <c r="S413" t="s">
        <v>964</v>
      </c>
    </row>
    <row r="414" spans="1:19" x14ac:dyDescent="0.25">
      <c r="A414" s="193" t="s">
        <v>164</v>
      </c>
      <c r="B414" s="97">
        <v>0</v>
      </c>
      <c r="C414" s="97">
        <v>0</v>
      </c>
      <c r="D414" s="97">
        <v>0</v>
      </c>
      <c r="E414" s="97">
        <v>0</v>
      </c>
      <c r="F414" s="97">
        <v>0</v>
      </c>
      <c r="G414" s="97">
        <v>0</v>
      </c>
      <c r="H414" s="97">
        <v>0</v>
      </c>
      <c r="I414" s="97">
        <v>0</v>
      </c>
      <c r="J414" s="97">
        <v>0</v>
      </c>
      <c r="K414" s="97">
        <v>0</v>
      </c>
      <c r="L414" s="97">
        <v>0</v>
      </c>
      <c r="M414" s="97">
        <v>0</v>
      </c>
      <c r="N414" s="97">
        <v>0</v>
      </c>
      <c r="O414" t="str">
        <f t="shared" ref="O414" si="403">O411</f>
        <v>MATCH</v>
      </c>
      <c r="R414" t="s">
        <v>965</v>
      </c>
      <c r="S414" t="s">
        <v>966</v>
      </c>
    </row>
    <row r="415" spans="1:19" x14ac:dyDescent="0.25">
      <c r="A415" s="188"/>
      <c r="B415" s="188"/>
      <c r="C415" s="188"/>
      <c r="D415" s="188"/>
      <c r="E415" s="188"/>
      <c r="F415" s="188"/>
      <c r="G415" s="188"/>
      <c r="H415" s="188"/>
      <c r="I415" s="188"/>
      <c r="J415" s="188"/>
      <c r="K415" s="188"/>
      <c r="L415" s="188"/>
      <c r="M415" s="188"/>
      <c r="N415" s="188"/>
      <c r="O415" t="str">
        <f t="shared" ref="O415" si="404">O411</f>
        <v>MATCH</v>
      </c>
      <c r="R415" t="s">
        <v>967</v>
      </c>
      <c r="S415" t="s">
        <v>968</v>
      </c>
    </row>
    <row r="416" spans="1:19" x14ac:dyDescent="0.25">
      <c r="A416" s="191" t="str">
        <f>'[1]Run Rate'!A86</f>
        <v>POL09738</v>
      </c>
      <c r="B416" s="191" t="str">
        <f>'[1]Run Rate'!B86</f>
        <v>Polleo 1st Whey 454g Unflavoured</v>
      </c>
      <c r="C416" s="191" t="str">
        <f>'[1]Run Rate'!C86</f>
        <v>PROTEINI</v>
      </c>
      <c r="D416" s="191" t="str">
        <f>'[1]Run Rate'!D86</f>
        <v>01 GOLD</v>
      </c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t="str">
        <f t="shared" ref="O416" si="405">IF(AND(OR($B$1="ALL",$B$1=C416),OR($E$1="ALL",$E$1=D416),OR($B$2="ALL",$B$2=A416),OR($E$2="ALL",IFERROR(SEARCH($E$2,B416),0)&gt;0)),"MATCH","")</f>
        <v>MATCH</v>
      </c>
      <c r="R416" t="s">
        <v>969</v>
      </c>
      <c r="S416" t="s">
        <v>970</v>
      </c>
    </row>
    <row r="417" spans="1:19" x14ac:dyDescent="0.25">
      <c r="A417" s="192"/>
      <c r="B417" s="192" t="s">
        <v>156</v>
      </c>
      <c r="C417" s="192" t="s">
        <v>157</v>
      </c>
      <c r="D417" s="192" t="s">
        <v>158</v>
      </c>
      <c r="E417" s="192" t="s">
        <v>139</v>
      </c>
      <c r="F417" s="192" t="s">
        <v>140</v>
      </c>
      <c r="G417" s="192" t="s">
        <v>141</v>
      </c>
      <c r="H417" s="192" t="s">
        <v>142</v>
      </c>
      <c r="I417" s="192" t="s">
        <v>143</v>
      </c>
      <c r="J417" s="192" t="s">
        <v>144</v>
      </c>
      <c r="K417" s="192" t="s">
        <v>145</v>
      </c>
      <c r="L417" s="192" t="s">
        <v>146</v>
      </c>
      <c r="M417" s="192" t="s">
        <v>147</v>
      </c>
      <c r="N417" s="192" t="s">
        <v>148</v>
      </c>
      <c r="O417" t="str">
        <f t="shared" ref="O417" si="406">O416</f>
        <v>MATCH</v>
      </c>
      <c r="R417" t="s">
        <v>971</v>
      </c>
      <c r="S417" t="s">
        <v>972</v>
      </c>
    </row>
    <row r="418" spans="1:19" x14ac:dyDescent="0.25">
      <c r="A418" s="193" t="s">
        <v>161</v>
      </c>
      <c r="B418" s="97">
        <v>0</v>
      </c>
      <c r="C418" s="97">
        <v>0</v>
      </c>
      <c r="D418" s="97">
        <v>0</v>
      </c>
      <c r="E418" s="97">
        <v>0</v>
      </c>
      <c r="F418" s="97">
        <v>0</v>
      </c>
      <c r="G418" s="97">
        <v>0</v>
      </c>
      <c r="H418" s="97">
        <v>0</v>
      </c>
      <c r="I418" s="97">
        <v>0</v>
      </c>
      <c r="J418" s="97">
        <v>0</v>
      </c>
      <c r="K418" s="97">
        <v>0</v>
      </c>
      <c r="L418" s="97">
        <v>0</v>
      </c>
      <c r="M418" s="97">
        <v>0</v>
      </c>
      <c r="N418" s="97">
        <v>0</v>
      </c>
      <c r="O418" t="str">
        <f t="shared" ref="O418" si="407">O416</f>
        <v>MATCH</v>
      </c>
      <c r="R418" t="s">
        <v>973</v>
      </c>
      <c r="S418" t="s">
        <v>974</v>
      </c>
    </row>
    <row r="419" spans="1:19" x14ac:dyDescent="0.25">
      <c r="A419" s="193" t="s">
        <v>164</v>
      </c>
      <c r="B419" s="97">
        <v>0</v>
      </c>
      <c r="C419" s="97">
        <v>0</v>
      </c>
      <c r="D419" s="97">
        <v>0</v>
      </c>
      <c r="E419" s="97">
        <v>0</v>
      </c>
      <c r="F419" s="97">
        <v>0</v>
      </c>
      <c r="G419" s="97">
        <v>0</v>
      </c>
      <c r="H419" s="97">
        <v>0</v>
      </c>
      <c r="I419" s="97">
        <v>0</v>
      </c>
      <c r="J419" s="97">
        <v>0</v>
      </c>
      <c r="K419" s="97">
        <v>0</v>
      </c>
      <c r="L419" s="97">
        <v>0</v>
      </c>
      <c r="M419" s="97">
        <v>0</v>
      </c>
      <c r="N419" s="97">
        <v>0</v>
      </c>
      <c r="O419" t="str">
        <f t="shared" ref="O419" si="408">O416</f>
        <v>MATCH</v>
      </c>
      <c r="R419" t="s">
        <v>975</v>
      </c>
      <c r="S419" t="s">
        <v>976</v>
      </c>
    </row>
    <row r="420" spans="1:19" x14ac:dyDescent="0.25">
      <c r="A420" s="188"/>
      <c r="B420" s="188"/>
      <c r="C420" s="188"/>
      <c r="D420" s="188"/>
      <c r="E420" s="188"/>
      <c r="F420" s="188"/>
      <c r="G420" s="188"/>
      <c r="H420" s="188"/>
      <c r="I420" s="188"/>
      <c r="J420" s="188"/>
      <c r="K420" s="188"/>
      <c r="L420" s="188"/>
      <c r="M420" s="188"/>
      <c r="N420" s="188"/>
      <c r="O420" t="str">
        <f t="shared" ref="O420" si="409">O416</f>
        <v>MATCH</v>
      </c>
      <c r="R420" t="s">
        <v>977</v>
      </c>
      <c r="S420" t="s">
        <v>978</v>
      </c>
    </row>
    <row r="421" spans="1:19" x14ac:dyDescent="0.25">
      <c r="A421" s="191" t="str">
        <f>'[1]Run Rate'!A87</f>
        <v>POL09882</v>
      </c>
      <c r="B421" s="191" t="str">
        <f>'[1]Run Rate'!B87</f>
        <v>Polleo peanut butter Crunchy 1000g</v>
      </c>
      <c r="C421" s="191" t="str">
        <f>'[1]Run Rate'!C87</f>
        <v>BIO I SUPERFOODS</v>
      </c>
      <c r="D421" s="191" t="str">
        <f>'[1]Run Rate'!D87</f>
        <v>01 GOLD</v>
      </c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t="str">
        <f t="shared" ref="O421" si="410">IF(AND(OR($B$1="ALL",$B$1=C421),OR($E$1="ALL",$E$1=D421),OR($B$2="ALL",$B$2=A421),OR($E$2="ALL",IFERROR(SEARCH($E$2,B421),0)&gt;0)),"MATCH","")</f>
        <v>MATCH</v>
      </c>
      <c r="R421" t="s">
        <v>979</v>
      </c>
      <c r="S421" t="s">
        <v>980</v>
      </c>
    </row>
    <row r="422" spans="1:19" x14ac:dyDescent="0.25">
      <c r="A422" s="192"/>
      <c r="B422" s="192" t="s">
        <v>156</v>
      </c>
      <c r="C422" s="192" t="s">
        <v>157</v>
      </c>
      <c r="D422" s="192" t="s">
        <v>158</v>
      </c>
      <c r="E422" s="192" t="s">
        <v>139</v>
      </c>
      <c r="F422" s="192" t="s">
        <v>140</v>
      </c>
      <c r="G422" s="192" t="s">
        <v>141</v>
      </c>
      <c r="H422" s="192" t="s">
        <v>142</v>
      </c>
      <c r="I422" s="192" t="s">
        <v>143</v>
      </c>
      <c r="J422" s="192" t="s">
        <v>144</v>
      </c>
      <c r="K422" s="192" t="s">
        <v>145</v>
      </c>
      <c r="L422" s="192" t="s">
        <v>146</v>
      </c>
      <c r="M422" s="192" t="s">
        <v>147</v>
      </c>
      <c r="N422" s="192" t="s">
        <v>148</v>
      </c>
      <c r="O422" t="str">
        <f t="shared" ref="O422" si="411">O421</f>
        <v>MATCH</v>
      </c>
      <c r="R422" t="s">
        <v>981</v>
      </c>
      <c r="S422" t="s">
        <v>982</v>
      </c>
    </row>
    <row r="423" spans="1:19" x14ac:dyDescent="0.25">
      <c r="A423" s="193" t="s">
        <v>161</v>
      </c>
      <c r="B423" s="97">
        <v>0</v>
      </c>
      <c r="C423" s="97">
        <v>0</v>
      </c>
      <c r="D423" s="97">
        <v>0</v>
      </c>
      <c r="E423" s="97">
        <v>0</v>
      </c>
      <c r="F423" s="97">
        <v>0</v>
      </c>
      <c r="G423" s="97">
        <v>0</v>
      </c>
      <c r="H423" s="97">
        <v>0</v>
      </c>
      <c r="I423" s="97">
        <v>0</v>
      </c>
      <c r="J423" s="97">
        <v>0</v>
      </c>
      <c r="K423" s="97">
        <v>0</v>
      </c>
      <c r="L423" s="97">
        <v>0</v>
      </c>
      <c r="M423" s="97">
        <v>0</v>
      </c>
      <c r="N423" s="97">
        <v>0</v>
      </c>
      <c r="O423" t="str">
        <f t="shared" ref="O423" si="412">O421</f>
        <v>MATCH</v>
      </c>
      <c r="R423" t="s">
        <v>983</v>
      </c>
      <c r="S423" t="s">
        <v>984</v>
      </c>
    </row>
    <row r="424" spans="1:19" x14ac:dyDescent="0.25">
      <c r="A424" s="193" t="s">
        <v>164</v>
      </c>
      <c r="B424" s="97">
        <v>0</v>
      </c>
      <c r="C424" s="97">
        <v>0</v>
      </c>
      <c r="D424" s="97">
        <v>0</v>
      </c>
      <c r="E424" s="97">
        <v>0</v>
      </c>
      <c r="F424" s="97">
        <v>0</v>
      </c>
      <c r="G424" s="97">
        <v>0</v>
      </c>
      <c r="H424" s="97">
        <v>0</v>
      </c>
      <c r="I424" s="97">
        <v>0</v>
      </c>
      <c r="J424" s="97">
        <v>0</v>
      </c>
      <c r="K424" s="97">
        <v>0</v>
      </c>
      <c r="L424" s="97">
        <v>0</v>
      </c>
      <c r="M424" s="97">
        <v>0</v>
      </c>
      <c r="N424" s="97">
        <v>0</v>
      </c>
      <c r="O424" t="str">
        <f t="shared" ref="O424" si="413">O421</f>
        <v>MATCH</v>
      </c>
      <c r="R424" t="s">
        <v>985</v>
      </c>
      <c r="S424" t="s">
        <v>986</v>
      </c>
    </row>
    <row r="425" spans="1:19" x14ac:dyDescent="0.25">
      <c r="A425" s="188"/>
      <c r="B425" s="188"/>
      <c r="C425" s="188"/>
      <c r="D425" s="188"/>
      <c r="E425" s="188"/>
      <c r="F425" s="188"/>
      <c r="G425" s="188"/>
      <c r="H425" s="188"/>
      <c r="I425" s="188"/>
      <c r="J425" s="188"/>
      <c r="K425" s="188"/>
      <c r="L425" s="188"/>
      <c r="M425" s="188"/>
      <c r="N425" s="188"/>
      <c r="O425" t="str">
        <f t="shared" ref="O425" si="414">O421</f>
        <v>MATCH</v>
      </c>
      <c r="R425" t="s">
        <v>987</v>
      </c>
      <c r="S425" t="s">
        <v>988</v>
      </c>
    </row>
    <row r="426" spans="1:19" x14ac:dyDescent="0.25">
      <c r="A426" s="191" t="str">
        <f>'[1]Run Rate'!A88</f>
        <v>POL09829</v>
      </c>
      <c r="B426" s="191" t="str">
        <f>'[1]Run Rate'!B88</f>
        <v>Polleo 1st Whey 454g Strawberry</v>
      </c>
      <c r="C426" s="191" t="str">
        <f>'[1]Run Rate'!C88</f>
        <v>PROTEINI</v>
      </c>
      <c r="D426" s="191" t="str">
        <f>'[1]Run Rate'!D88</f>
        <v>01 GOLD</v>
      </c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t="str">
        <f t="shared" ref="O426" si="415">IF(AND(OR($B$1="ALL",$B$1=C426),OR($E$1="ALL",$E$1=D426),OR($B$2="ALL",$B$2=A426),OR($E$2="ALL",IFERROR(SEARCH($E$2,B426),0)&gt;0)),"MATCH","")</f>
        <v>MATCH</v>
      </c>
      <c r="R426" t="s">
        <v>989</v>
      </c>
      <c r="S426" t="s">
        <v>990</v>
      </c>
    </row>
    <row r="427" spans="1:19" x14ac:dyDescent="0.25">
      <c r="A427" s="192"/>
      <c r="B427" s="192" t="s">
        <v>156</v>
      </c>
      <c r="C427" s="192" t="s">
        <v>157</v>
      </c>
      <c r="D427" s="192" t="s">
        <v>158</v>
      </c>
      <c r="E427" s="192" t="s">
        <v>139</v>
      </c>
      <c r="F427" s="192" t="s">
        <v>140</v>
      </c>
      <c r="G427" s="192" t="s">
        <v>141</v>
      </c>
      <c r="H427" s="192" t="s">
        <v>142</v>
      </c>
      <c r="I427" s="192" t="s">
        <v>143</v>
      </c>
      <c r="J427" s="192" t="s">
        <v>144</v>
      </c>
      <c r="K427" s="192" t="s">
        <v>145</v>
      </c>
      <c r="L427" s="192" t="s">
        <v>146</v>
      </c>
      <c r="M427" s="192" t="s">
        <v>147</v>
      </c>
      <c r="N427" s="192" t="s">
        <v>148</v>
      </c>
      <c r="O427" t="str">
        <f t="shared" ref="O427" si="416">O426</f>
        <v>MATCH</v>
      </c>
      <c r="R427" t="s">
        <v>991</v>
      </c>
      <c r="S427" t="s">
        <v>992</v>
      </c>
    </row>
    <row r="428" spans="1:19" x14ac:dyDescent="0.25">
      <c r="A428" s="193" t="s">
        <v>161</v>
      </c>
      <c r="B428" s="97">
        <v>0</v>
      </c>
      <c r="C428" s="97">
        <v>0</v>
      </c>
      <c r="D428" s="97">
        <v>0</v>
      </c>
      <c r="E428" s="97">
        <v>0</v>
      </c>
      <c r="F428" s="97">
        <v>0</v>
      </c>
      <c r="G428" s="97">
        <v>0</v>
      </c>
      <c r="H428" s="97">
        <v>0</v>
      </c>
      <c r="I428" s="97">
        <v>0</v>
      </c>
      <c r="J428" s="97">
        <v>0</v>
      </c>
      <c r="K428" s="97">
        <v>0</v>
      </c>
      <c r="L428" s="97">
        <v>0</v>
      </c>
      <c r="M428" s="97">
        <v>0</v>
      </c>
      <c r="N428" s="97">
        <v>0</v>
      </c>
      <c r="O428" t="str">
        <f t="shared" ref="O428" si="417">O426</f>
        <v>MATCH</v>
      </c>
      <c r="R428" t="s">
        <v>993</v>
      </c>
      <c r="S428" t="s">
        <v>994</v>
      </c>
    </row>
    <row r="429" spans="1:19" x14ac:dyDescent="0.25">
      <c r="A429" s="193" t="s">
        <v>164</v>
      </c>
      <c r="B429" s="97">
        <v>0</v>
      </c>
      <c r="C429" s="97">
        <v>0</v>
      </c>
      <c r="D429" s="97">
        <v>0</v>
      </c>
      <c r="E429" s="97">
        <v>0</v>
      </c>
      <c r="F429" s="97">
        <v>0</v>
      </c>
      <c r="G429" s="97">
        <v>0</v>
      </c>
      <c r="H429" s="97">
        <v>0</v>
      </c>
      <c r="I429" s="97">
        <v>0</v>
      </c>
      <c r="J429" s="97">
        <v>0</v>
      </c>
      <c r="K429" s="97">
        <v>0</v>
      </c>
      <c r="L429" s="97">
        <v>0</v>
      </c>
      <c r="M429" s="97">
        <v>0</v>
      </c>
      <c r="N429" s="97">
        <v>0</v>
      </c>
      <c r="O429" t="str">
        <f t="shared" ref="O429" si="418">O426</f>
        <v>MATCH</v>
      </c>
      <c r="R429" t="s">
        <v>995</v>
      </c>
      <c r="S429" t="s">
        <v>996</v>
      </c>
    </row>
    <row r="430" spans="1:19" x14ac:dyDescent="0.25">
      <c r="A430" s="188"/>
      <c r="B430" s="188"/>
      <c r="C430" s="188"/>
      <c r="D430" s="188"/>
      <c r="E430" s="188"/>
      <c r="F430" s="188"/>
      <c r="G430" s="188"/>
      <c r="H430" s="188"/>
      <c r="I430" s="188"/>
      <c r="J430" s="188"/>
      <c r="K430" s="188"/>
      <c r="L430" s="188"/>
      <c r="M430" s="188"/>
      <c r="N430" s="188"/>
      <c r="O430" t="str">
        <f t="shared" ref="O430" si="419">O426</f>
        <v>MATCH</v>
      </c>
      <c r="R430" t="s">
        <v>997</v>
      </c>
      <c r="S430" t="s">
        <v>998</v>
      </c>
    </row>
    <row r="431" spans="1:19" x14ac:dyDescent="0.25">
      <c r="A431" s="191" t="str">
        <f>'[1]Run Rate'!A89</f>
        <v>POL12851</v>
      </c>
      <c r="B431" s="191" t="str">
        <f>'[1]Run Rate'!B89</f>
        <v>Polleo Premium HydroX Whey 1,8kg Vanilla Gourmet</v>
      </c>
      <c r="C431" s="191" t="str">
        <f>'[1]Run Rate'!C89</f>
        <v>PROTEINI</v>
      </c>
      <c r="D431" s="191" t="str">
        <f>'[1]Run Rate'!D89</f>
        <v>01 GOLD</v>
      </c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t="str">
        <f t="shared" ref="O431" si="420">IF(AND(OR($B$1="ALL",$B$1=C431),OR($E$1="ALL",$E$1=D431),OR($B$2="ALL",$B$2=A431),OR($E$2="ALL",IFERROR(SEARCH($E$2,B431),0)&gt;0)),"MATCH","")</f>
        <v>MATCH</v>
      </c>
      <c r="R431" t="s">
        <v>999</v>
      </c>
      <c r="S431" t="s">
        <v>1000</v>
      </c>
    </row>
    <row r="432" spans="1:19" x14ac:dyDescent="0.25">
      <c r="A432" s="192"/>
      <c r="B432" s="192" t="s">
        <v>156</v>
      </c>
      <c r="C432" s="192" t="s">
        <v>157</v>
      </c>
      <c r="D432" s="192" t="s">
        <v>158</v>
      </c>
      <c r="E432" s="192" t="s">
        <v>139</v>
      </c>
      <c r="F432" s="192" t="s">
        <v>140</v>
      </c>
      <c r="G432" s="192" t="s">
        <v>141</v>
      </c>
      <c r="H432" s="192" t="s">
        <v>142</v>
      </c>
      <c r="I432" s="192" t="s">
        <v>143</v>
      </c>
      <c r="J432" s="192" t="s">
        <v>144</v>
      </c>
      <c r="K432" s="192" t="s">
        <v>145</v>
      </c>
      <c r="L432" s="192" t="s">
        <v>146</v>
      </c>
      <c r="M432" s="192" t="s">
        <v>147</v>
      </c>
      <c r="N432" s="192" t="s">
        <v>148</v>
      </c>
      <c r="O432" t="str">
        <f t="shared" ref="O432" si="421">O431</f>
        <v>MATCH</v>
      </c>
      <c r="R432" t="s">
        <v>1001</v>
      </c>
      <c r="S432" t="s">
        <v>1002</v>
      </c>
    </row>
    <row r="433" spans="1:19" x14ac:dyDescent="0.25">
      <c r="A433" s="193" t="s">
        <v>161</v>
      </c>
      <c r="B433" s="97">
        <v>0</v>
      </c>
      <c r="C433" s="97">
        <v>0</v>
      </c>
      <c r="D433" s="97">
        <v>0</v>
      </c>
      <c r="E433" s="97">
        <v>0</v>
      </c>
      <c r="F433" s="97">
        <v>0</v>
      </c>
      <c r="G433" s="97">
        <v>0</v>
      </c>
      <c r="H433" s="97">
        <v>0</v>
      </c>
      <c r="I433" s="97">
        <v>0</v>
      </c>
      <c r="J433" s="97">
        <v>0</v>
      </c>
      <c r="K433" s="97">
        <v>0</v>
      </c>
      <c r="L433" s="97">
        <v>0</v>
      </c>
      <c r="M433" s="97">
        <v>0</v>
      </c>
      <c r="N433" s="97">
        <v>0</v>
      </c>
      <c r="O433" t="str">
        <f t="shared" ref="O433" si="422">O431</f>
        <v>MATCH</v>
      </c>
      <c r="R433" t="s">
        <v>1003</v>
      </c>
      <c r="S433" t="s">
        <v>1004</v>
      </c>
    </row>
    <row r="434" spans="1:19" x14ac:dyDescent="0.25">
      <c r="A434" s="193" t="s">
        <v>164</v>
      </c>
      <c r="B434" s="97">
        <v>0</v>
      </c>
      <c r="C434" s="97">
        <v>0</v>
      </c>
      <c r="D434" s="97">
        <v>0</v>
      </c>
      <c r="E434" s="97">
        <v>0</v>
      </c>
      <c r="F434" s="97">
        <v>0</v>
      </c>
      <c r="G434" s="97">
        <v>0</v>
      </c>
      <c r="H434" s="97">
        <v>0</v>
      </c>
      <c r="I434" s="97">
        <v>0</v>
      </c>
      <c r="J434" s="97">
        <v>0</v>
      </c>
      <c r="K434" s="97">
        <v>0</v>
      </c>
      <c r="L434" s="97">
        <v>0</v>
      </c>
      <c r="M434" s="97">
        <v>0</v>
      </c>
      <c r="N434" s="97">
        <v>0</v>
      </c>
      <c r="O434" t="str">
        <f t="shared" ref="O434" si="423">O431</f>
        <v>MATCH</v>
      </c>
      <c r="R434" t="s">
        <v>1005</v>
      </c>
      <c r="S434" t="s">
        <v>1006</v>
      </c>
    </row>
    <row r="435" spans="1:19" x14ac:dyDescent="0.25">
      <c r="A435" s="188"/>
      <c r="B435" s="188"/>
      <c r="C435" s="188"/>
      <c r="D435" s="188"/>
      <c r="E435" s="188"/>
      <c r="F435" s="188"/>
      <c r="G435" s="188"/>
      <c r="H435" s="188"/>
      <c r="I435" s="188"/>
      <c r="J435" s="188"/>
      <c r="K435" s="188"/>
      <c r="L435" s="188"/>
      <c r="M435" s="188"/>
      <c r="N435" s="188"/>
      <c r="O435" t="str">
        <f t="shared" ref="O435" si="424">O431</f>
        <v>MATCH</v>
      </c>
      <c r="R435" t="s">
        <v>1007</v>
      </c>
      <c r="S435" t="s">
        <v>1008</v>
      </c>
    </row>
    <row r="436" spans="1:19" x14ac:dyDescent="0.25">
      <c r="A436" s="191" t="str">
        <f>'[1]Run Rate'!A90</f>
        <v>POL09791</v>
      </c>
      <c r="B436" s="191" t="str">
        <f>'[1]Run Rate'!B90</f>
        <v>Polleo L-Arginine Xtreme 90 caps</v>
      </c>
      <c r="C436" s="191" t="str">
        <f>'[1]Run Rate'!C90</f>
        <v>SPORTSKA PREHRANA</v>
      </c>
      <c r="D436" s="191" t="str">
        <f>'[1]Run Rate'!D90</f>
        <v>01 GOLD</v>
      </c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t="str">
        <f t="shared" ref="O436" si="425">IF(AND(OR($B$1="ALL",$B$1=C436),OR($E$1="ALL",$E$1=D436),OR($B$2="ALL",$B$2=A436),OR($E$2="ALL",IFERROR(SEARCH($E$2,B436),0)&gt;0)),"MATCH","")</f>
        <v>MATCH</v>
      </c>
      <c r="R436" t="s">
        <v>1009</v>
      </c>
      <c r="S436" t="s">
        <v>1010</v>
      </c>
    </row>
    <row r="437" spans="1:19" x14ac:dyDescent="0.25">
      <c r="A437" s="192"/>
      <c r="B437" s="192" t="s">
        <v>156</v>
      </c>
      <c r="C437" s="192" t="s">
        <v>157</v>
      </c>
      <c r="D437" s="192" t="s">
        <v>158</v>
      </c>
      <c r="E437" s="192" t="s">
        <v>139</v>
      </c>
      <c r="F437" s="192" t="s">
        <v>140</v>
      </c>
      <c r="G437" s="192" t="s">
        <v>141</v>
      </c>
      <c r="H437" s="192" t="s">
        <v>142</v>
      </c>
      <c r="I437" s="192" t="s">
        <v>143</v>
      </c>
      <c r="J437" s="192" t="s">
        <v>144</v>
      </c>
      <c r="K437" s="192" t="s">
        <v>145</v>
      </c>
      <c r="L437" s="192" t="s">
        <v>146</v>
      </c>
      <c r="M437" s="192" t="s">
        <v>147</v>
      </c>
      <c r="N437" s="192" t="s">
        <v>148</v>
      </c>
      <c r="O437" t="str">
        <f t="shared" ref="O437" si="426">O436</f>
        <v>MATCH</v>
      </c>
      <c r="R437" t="s">
        <v>1011</v>
      </c>
      <c r="S437" t="s">
        <v>1012</v>
      </c>
    </row>
    <row r="438" spans="1:19" x14ac:dyDescent="0.25">
      <c r="A438" s="193" t="s">
        <v>161</v>
      </c>
      <c r="B438" s="97">
        <v>0</v>
      </c>
      <c r="C438" s="97">
        <v>0</v>
      </c>
      <c r="D438" s="97">
        <v>0</v>
      </c>
      <c r="E438" s="97">
        <v>0</v>
      </c>
      <c r="F438" s="97">
        <v>0</v>
      </c>
      <c r="G438" s="97">
        <v>0</v>
      </c>
      <c r="H438" s="97">
        <v>0</v>
      </c>
      <c r="I438" s="97">
        <v>0</v>
      </c>
      <c r="J438" s="97">
        <v>0</v>
      </c>
      <c r="K438" s="97">
        <v>0</v>
      </c>
      <c r="L438" s="97">
        <v>0</v>
      </c>
      <c r="M438" s="97">
        <v>0</v>
      </c>
      <c r="N438" s="97">
        <v>0</v>
      </c>
      <c r="O438" t="str">
        <f t="shared" ref="O438" si="427">O436</f>
        <v>MATCH</v>
      </c>
      <c r="R438" t="s">
        <v>1013</v>
      </c>
      <c r="S438" t="s">
        <v>1014</v>
      </c>
    </row>
    <row r="439" spans="1:19" x14ac:dyDescent="0.25">
      <c r="A439" s="193" t="s">
        <v>164</v>
      </c>
      <c r="B439" s="97">
        <v>0</v>
      </c>
      <c r="C439" s="97">
        <v>0</v>
      </c>
      <c r="D439" s="97">
        <v>0</v>
      </c>
      <c r="E439" s="97">
        <v>0</v>
      </c>
      <c r="F439" s="97">
        <v>0</v>
      </c>
      <c r="G439" s="97">
        <v>0</v>
      </c>
      <c r="H439" s="97">
        <v>0</v>
      </c>
      <c r="I439" s="97">
        <v>0</v>
      </c>
      <c r="J439" s="97">
        <v>0</v>
      </c>
      <c r="K439" s="97">
        <v>0</v>
      </c>
      <c r="L439" s="97">
        <v>0</v>
      </c>
      <c r="M439" s="97">
        <v>0</v>
      </c>
      <c r="N439" s="97">
        <v>0</v>
      </c>
      <c r="O439" t="str">
        <f t="shared" ref="O439" si="428">O436</f>
        <v>MATCH</v>
      </c>
      <c r="R439" t="s">
        <v>1015</v>
      </c>
      <c r="S439" t="s">
        <v>1016</v>
      </c>
    </row>
    <row r="440" spans="1:19" x14ac:dyDescent="0.25">
      <c r="A440" s="188"/>
      <c r="B440" s="188"/>
      <c r="C440" s="188"/>
      <c r="D440" s="188"/>
      <c r="E440" s="188"/>
      <c r="F440" s="188"/>
      <c r="G440" s="188"/>
      <c r="H440" s="188"/>
      <c r="I440" s="188"/>
      <c r="J440" s="188"/>
      <c r="K440" s="188"/>
      <c r="L440" s="188"/>
      <c r="M440" s="188"/>
      <c r="N440" s="188"/>
      <c r="O440" t="str">
        <f t="shared" ref="O440" si="429">O436</f>
        <v>MATCH</v>
      </c>
      <c r="R440" t="s">
        <v>1017</v>
      </c>
      <c r="S440" t="s">
        <v>1018</v>
      </c>
    </row>
    <row r="441" spans="1:19" x14ac:dyDescent="0.25">
      <c r="A441" s="191" t="str">
        <f>'[1]Run Rate'!A91</f>
        <v>POL09751</v>
      </c>
      <c r="B441" s="191" t="str">
        <f>'[1]Run Rate'!B91</f>
        <v>Polleo 1st Whey 2,27kg Chocolate Jaffa</v>
      </c>
      <c r="C441" s="191" t="str">
        <f>'[1]Run Rate'!C91</f>
        <v>PROTEINI</v>
      </c>
      <c r="D441" s="191" t="str">
        <f>'[1]Run Rate'!D91</f>
        <v>01 GOLD</v>
      </c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t="str">
        <f t="shared" ref="O441" si="430">IF(AND(OR($B$1="ALL",$B$1=C441),OR($E$1="ALL",$E$1=D441),OR($B$2="ALL",$B$2=A441),OR($E$2="ALL",IFERROR(SEARCH($E$2,B441),0)&gt;0)),"MATCH","")</f>
        <v>MATCH</v>
      </c>
      <c r="R441" t="s">
        <v>1019</v>
      </c>
      <c r="S441" t="s">
        <v>1020</v>
      </c>
    </row>
    <row r="442" spans="1:19" x14ac:dyDescent="0.25">
      <c r="A442" s="192"/>
      <c r="B442" s="192" t="s">
        <v>156</v>
      </c>
      <c r="C442" s="192" t="s">
        <v>157</v>
      </c>
      <c r="D442" s="192" t="s">
        <v>158</v>
      </c>
      <c r="E442" s="192" t="s">
        <v>139</v>
      </c>
      <c r="F442" s="192" t="s">
        <v>140</v>
      </c>
      <c r="G442" s="192" t="s">
        <v>141</v>
      </c>
      <c r="H442" s="192" t="s">
        <v>142</v>
      </c>
      <c r="I442" s="192" t="s">
        <v>143</v>
      </c>
      <c r="J442" s="192" t="s">
        <v>144</v>
      </c>
      <c r="K442" s="192" t="s">
        <v>145</v>
      </c>
      <c r="L442" s="192" t="s">
        <v>146</v>
      </c>
      <c r="M442" s="192" t="s">
        <v>147</v>
      </c>
      <c r="N442" s="192" t="s">
        <v>148</v>
      </c>
      <c r="O442" t="str">
        <f t="shared" ref="O442" si="431">O441</f>
        <v>MATCH</v>
      </c>
      <c r="R442" t="s">
        <v>1021</v>
      </c>
      <c r="S442" t="s">
        <v>1022</v>
      </c>
    </row>
    <row r="443" spans="1:19" x14ac:dyDescent="0.25">
      <c r="A443" s="193" t="s">
        <v>161</v>
      </c>
      <c r="B443" s="97">
        <v>0</v>
      </c>
      <c r="C443" s="97">
        <v>0</v>
      </c>
      <c r="D443" s="97">
        <v>0</v>
      </c>
      <c r="E443" s="97">
        <v>0</v>
      </c>
      <c r="F443" s="97">
        <v>0</v>
      </c>
      <c r="G443" s="97">
        <v>0</v>
      </c>
      <c r="H443" s="97">
        <v>0</v>
      </c>
      <c r="I443" s="97">
        <v>0</v>
      </c>
      <c r="J443" s="97">
        <v>0</v>
      </c>
      <c r="K443" s="97">
        <v>0</v>
      </c>
      <c r="L443" s="97">
        <v>0</v>
      </c>
      <c r="M443" s="97">
        <v>0</v>
      </c>
      <c r="N443" s="97">
        <v>0</v>
      </c>
      <c r="O443" t="str">
        <f t="shared" ref="O443" si="432">O441</f>
        <v>MATCH</v>
      </c>
      <c r="R443" t="s">
        <v>1023</v>
      </c>
      <c r="S443" t="s">
        <v>1024</v>
      </c>
    </row>
    <row r="444" spans="1:19" x14ac:dyDescent="0.25">
      <c r="A444" s="193" t="s">
        <v>164</v>
      </c>
      <c r="B444" s="97">
        <v>0</v>
      </c>
      <c r="C444" s="97">
        <v>0</v>
      </c>
      <c r="D444" s="97">
        <v>0</v>
      </c>
      <c r="E444" s="97">
        <v>0</v>
      </c>
      <c r="F444" s="97">
        <v>0</v>
      </c>
      <c r="G444" s="97">
        <v>0</v>
      </c>
      <c r="H444" s="97">
        <v>0</v>
      </c>
      <c r="I444" s="97">
        <v>0</v>
      </c>
      <c r="J444" s="97">
        <v>0</v>
      </c>
      <c r="K444" s="97">
        <v>0</v>
      </c>
      <c r="L444" s="97">
        <v>0</v>
      </c>
      <c r="M444" s="97">
        <v>0</v>
      </c>
      <c r="N444" s="97">
        <v>0</v>
      </c>
      <c r="O444" t="str">
        <f t="shared" ref="O444" si="433">O441</f>
        <v>MATCH</v>
      </c>
      <c r="R444" t="s">
        <v>1025</v>
      </c>
      <c r="S444" t="s">
        <v>1026</v>
      </c>
    </row>
    <row r="445" spans="1:19" x14ac:dyDescent="0.25">
      <c r="A445" s="188"/>
      <c r="B445" s="188"/>
      <c r="C445" s="188"/>
      <c r="D445" s="188"/>
      <c r="E445" s="188"/>
      <c r="F445" s="188"/>
      <c r="G445" s="188"/>
      <c r="H445" s="188"/>
      <c r="I445" s="188"/>
      <c r="J445" s="188"/>
      <c r="K445" s="188"/>
      <c r="L445" s="188"/>
      <c r="M445" s="188"/>
      <c r="N445" s="188"/>
      <c r="O445" t="str">
        <f t="shared" ref="O445" si="434">O441</f>
        <v>MATCH</v>
      </c>
      <c r="R445" t="s">
        <v>1027</v>
      </c>
      <c r="S445" t="s">
        <v>1028</v>
      </c>
    </row>
    <row r="446" spans="1:19" x14ac:dyDescent="0.25">
      <c r="A446" s="191" t="str">
        <f>'[1]Run Rate'!A92</f>
        <v>POL09877</v>
      </c>
      <c r="B446" s="191" t="str">
        <f>'[1]Run Rate'!B92</f>
        <v>Polleo Immunity+ NAC 1000 60 caps</v>
      </c>
      <c r="C446" s="191" t="str">
        <f>'[1]Run Rate'!C92</f>
        <v>SPORTSKA PREHRANA</v>
      </c>
      <c r="D446" s="191" t="str">
        <f>'[1]Run Rate'!D92</f>
        <v>01 GOLD</v>
      </c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t="str">
        <f t="shared" ref="O446" si="435">IF(AND(OR($B$1="ALL",$B$1=C446),OR($E$1="ALL",$E$1=D446),OR($B$2="ALL",$B$2=A446),OR($E$2="ALL",IFERROR(SEARCH($E$2,B446),0)&gt;0)),"MATCH","")</f>
        <v>MATCH</v>
      </c>
      <c r="R446" t="s">
        <v>1029</v>
      </c>
      <c r="S446" t="s">
        <v>1030</v>
      </c>
    </row>
    <row r="447" spans="1:19" x14ac:dyDescent="0.25">
      <c r="A447" s="192"/>
      <c r="B447" s="192" t="s">
        <v>156</v>
      </c>
      <c r="C447" s="192" t="s">
        <v>157</v>
      </c>
      <c r="D447" s="192" t="s">
        <v>158</v>
      </c>
      <c r="E447" s="192" t="s">
        <v>139</v>
      </c>
      <c r="F447" s="192" t="s">
        <v>140</v>
      </c>
      <c r="G447" s="192" t="s">
        <v>141</v>
      </c>
      <c r="H447" s="192" t="s">
        <v>142</v>
      </c>
      <c r="I447" s="192" t="s">
        <v>143</v>
      </c>
      <c r="J447" s="192" t="s">
        <v>144</v>
      </c>
      <c r="K447" s="192" t="s">
        <v>145</v>
      </c>
      <c r="L447" s="192" t="s">
        <v>146</v>
      </c>
      <c r="M447" s="192" t="s">
        <v>147</v>
      </c>
      <c r="N447" s="192" t="s">
        <v>148</v>
      </c>
      <c r="O447" t="str">
        <f t="shared" ref="O447" si="436">O446</f>
        <v>MATCH</v>
      </c>
      <c r="R447" t="s">
        <v>1031</v>
      </c>
      <c r="S447" t="s">
        <v>1032</v>
      </c>
    </row>
    <row r="448" spans="1:19" x14ac:dyDescent="0.25">
      <c r="A448" s="193" t="s">
        <v>161</v>
      </c>
      <c r="B448" s="97">
        <v>0</v>
      </c>
      <c r="C448" s="97">
        <v>0</v>
      </c>
      <c r="D448" s="97">
        <v>0</v>
      </c>
      <c r="E448" s="97">
        <v>0</v>
      </c>
      <c r="F448" s="97">
        <v>0</v>
      </c>
      <c r="G448" s="97">
        <v>0</v>
      </c>
      <c r="H448" s="97">
        <v>0</v>
      </c>
      <c r="I448" s="97">
        <v>0</v>
      </c>
      <c r="J448" s="97">
        <v>0</v>
      </c>
      <c r="K448" s="97">
        <v>0</v>
      </c>
      <c r="L448" s="97">
        <v>0</v>
      </c>
      <c r="M448" s="97">
        <v>0</v>
      </c>
      <c r="N448" s="97">
        <v>0</v>
      </c>
      <c r="O448" t="str">
        <f t="shared" ref="O448" si="437">O446</f>
        <v>MATCH</v>
      </c>
      <c r="R448" t="s">
        <v>1033</v>
      </c>
      <c r="S448" t="s">
        <v>1034</v>
      </c>
    </row>
    <row r="449" spans="1:19" x14ac:dyDescent="0.25">
      <c r="A449" s="193" t="s">
        <v>164</v>
      </c>
      <c r="B449" s="97">
        <v>0</v>
      </c>
      <c r="C449" s="97">
        <v>0</v>
      </c>
      <c r="D449" s="97">
        <v>0</v>
      </c>
      <c r="E449" s="97">
        <v>0</v>
      </c>
      <c r="F449" s="97">
        <v>0</v>
      </c>
      <c r="G449" s="97">
        <v>0</v>
      </c>
      <c r="H449" s="97">
        <v>0</v>
      </c>
      <c r="I449" s="97">
        <v>0</v>
      </c>
      <c r="J449" s="97">
        <v>0</v>
      </c>
      <c r="K449" s="97">
        <v>0</v>
      </c>
      <c r="L449" s="97">
        <v>0</v>
      </c>
      <c r="M449" s="97">
        <v>0</v>
      </c>
      <c r="N449" s="97">
        <v>0</v>
      </c>
      <c r="O449" t="str">
        <f t="shared" ref="O449" si="438">O446</f>
        <v>MATCH</v>
      </c>
      <c r="R449" t="s">
        <v>1035</v>
      </c>
      <c r="S449" t="s">
        <v>1036</v>
      </c>
    </row>
    <row r="450" spans="1:19" x14ac:dyDescent="0.25">
      <c r="A450" s="188"/>
      <c r="B450" s="188"/>
      <c r="C450" s="188"/>
      <c r="D450" s="188"/>
      <c r="E450" s="188"/>
      <c r="F450" s="188"/>
      <c r="G450" s="188"/>
      <c r="H450" s="188"/>
      <c r="I450" s="188"/>
      <c r="J450" s="188"/>
      <c r="K450" s="188"/>
      <c r="L450" s="188"/>
      <c r="M450" s="188"/>
      <c r="N450" s="188"/>
      <c r="O450" t="str">
        <f t="shared" ref="O450" si="439">O446</f>
        <v>MATCH</v>
      </c>
      <c r="R450" t="s">
        <v>1037</v>
      </c>
      <c r="S450" t="s">
        <v>1038</v>
      </c>
    </row>
    <row r="451" spans="1:19" x14ac:dyDescent="0.25">
      <c r="A451" s="191" t="str">
        <f>'[1]Run Rate'!A93</f>
        <v>POL12753</v>
      </c>
      <c r="B451" s="191" t="str">
        <f>'[1]Run Rate'!B93</f>
        <v>Polleo Premium HydroX Whey 454g Choco Coconut</v>
      </c>
      <c r="C451" s="191" t="str">
        <f>'[1]Run Rate'!C93</f>
        <v>PROTEINI</v>
      </c>
      <c r="D451" s="191" t="str">
        <f>'[1]Run Rate'!D93</f>
        <v>01 GOLD</v>
      </c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t="str">
        <f t="shared" ref="O451" si="440">IF(AND(OR($B$1="ALL",$B$1=C451),OR($E$1="ALL",$E$1=D451),OR($B$2="ALL",$B$2=A451),OR($E$2="ALL",IFERROR(SEARCH($E$2,B451),0)&gt;0)),"MATCH","")</f>
        <v>MATCH</v>
      </c>
      <c r="R451" t="s">
        <v>1039</v>
      </c>
      <c r="S451" t="s">
        <v>1040</v>
      </c>
    </row>
    <row r="452" spans="1:19" x14ac:dyDescent="0.25">
      <c r="A452" s="192"/>
      <c r="B452" s="192" t="s">
        <v>156</v>
      </c>
      <c r="C452" s="192" t="s">
        <v>157</v>
      </c>
      <c r="D452" s="192" t="s">
        <v>158</v>
      </c>
      <c r="E452" s="192" t="s">
        <v>139</v>
      </c>
      <c r="F452" s="192" t="s">
        <v>140</v>
      </c>
      <c r="G452" s="192" t="s">
        <v>141</v>
      </c>
      <c r="H452" s="192" t="s">
        <v>142</v>
      </c>
      <c r="I452" s="192" t="s">
        <v>143</v>
      </c>
      <c r="J452" s="192" t="s">
        <v>144</v>
      </c>
      <c r="K452" s="192" t="s">
        <v>145</v>
      </c>
      <c r="L452" s="192" t="s">
        <v>146</v>
      </c>
      <c r="M452" s="192" t="s">
        <v>147</v>
      </c>
      <c r="N452" s="192" t="s">
        <v>148</v>
      </c>
      <c r="O452" t="str">
        <f t="shared" ref="O452" si="441">O451</f>
        <v>MATCH</v>
      </c>
      <c r="R452" t="s">
        <v>1041</v>
      </c>
      <c r="S452" t="s">
        <v>1042</v>
      </c>
    </row>
    <row r="453" spans="1:19" x14ac:dyDescent="0.25">
      <c r="A453" s="193" t="s">
        <v>161</v>
      </c>
      <c r="B453" s="97">
        <v>0</v>
      </c>
      <c r="C453" s="97">
        <v>0</v>
      </c>
      <c r="D453" s="97">
        <v>0</v>
      </c>
      <c r="E453" s="97">
        <v>0</v>
      </c>
      <c r="F453" s="97">
        <v>0</v>
      </c>
      <c r="G453" s="97">
        <v>0</v>
      </c>
      <c r="H453" s="97">
        <v>0</v>
      </c>
      <c r="I453" s="97">
        <v>0</v>
      </c>
      <c r="J453" s="97">
        <v>0</v>
      </c>
      <c r="K453" s="97">
        <v>0</v>
      </c>
      <c r="L453" s="97">
        <v>0</v>
      </c>
      <c r="M453" s="97">
        <v>0</v>
      </c>
      <c r="N453" s="97">
        <v>0</v>
      </c>
      <c r="O453" t="str">
        <f t="shared" ref="O453" si="442">O451</f>
        <v>MATCH</v>
      </c>
      <c r="R453" t="s">
        <v>1043</v>
      </c>
      <c r="S453" t="s">
        <v>1044</v>
      </c>
    </row>
    <row r="454" spans="1:19" x14ac:dyDescent="0.25">
      <c r="A454" s="193" t="s">
        <v>164</v>
      </c>
      <c r="B454" s="97">
        <v>0</v>
      </c>
      <c r="C454" s="97">
        <v>0</v>
      </c>
      <c r="D454" s="97">
        <v>0</v>
      </c>
      <c r="E454" s="97">
        <v>0</v>
      </c>
      <c r="F454" s="97">
        <v>0</v>
      </c>
      <c r="G454" s="97">
        <v>0</v>
      </c>
      <c r="H454" s="97">
        <v>0</v>
      </c>
      <c r="I454" s="97">
        <v>0</v>
      </c>
      <c r="J454" s="97">
        <v>0</v>
      </c>
      <c r="K454" s="97">
        <v>0</v>
      </c>
      <c r="L454" s="97">
        <v>0</v>
      </c>
      <c r="M454" s="97">
        <v>0</v>
      </c>
      <c r="N454" s="97">
        <v>0</v>
      </c>
      <c r="O454" t="str">
        <f t="shared" ref="O454" si="443">O451</f>
        <v>MATCH</v>
      </c>
      <c r="R454" t="s">
        <v>1045</v>
      </c>
      <c r="S454" t="s">
        <v>1046</v>
      </c>
    </row>
    <row r="455" spans="1:19" x14ac:dyDescent="0.25">
      <c r="A455" s="188"/>
      <c r="B455" s="188"/>
      <c r="C455" s="188"/>
      <c r="D455" s="188"/>
      <c r="E455" s="188"/>
      <c r="F455" s="188"/>
      <c r="G455" s="188"/>
      <c r="H455" s="188"/>
      <c r="I455" s="188"/>
      <c r="J455" s="188"/>
      <c r="K455" s="188"/>
      <c r="L455" s="188"/>
      <c r="M455" s="188"/>
      <c r="N455" s="188"/>
      <c r="O455" t="str">
        <f t="shared" ref="O455" si="444">O451</f>
        <v>MATCH</v>
      </c>
      <c r="R455" t="s">
        <v>1047</v>
      </c>
      <c r="S455" t="s">
        <v>1048</v>
      </c>
    </row>
    <row r="456" spans="1:19" x14ac:dyDescent="0.25">
      <c r="A456" s="191" t="str">
        <f>'[1]Run Rate'!A94</f>
        <v>POL09739</v>
      </c>
      <c r="B456" s="191" t="str">
        <f>'[1]Run Rate'!B94</f>
        <v>Polleo 1st Whey 454g Chocolate Jaffa</v>
      </c>
      <c r="C456" s="191" t="str">
        <f>'[1]Run Rate'!C94</f>
        <v>PROTEINI</v>
      </c>
      <c r="D456" s="191" t="str">
        <f>'[1]Run Rate'!D94</f>
        <v>01 GOLD</v>
      </c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t="str">
        <f t="shared" ref="O456" si="445">IF(AND(OR($B$1="ALL",$B$1=C456),OR($E$1="ALL",$E$1=D456),OR($B$2="ALL",$B$2=A456),OR($E$2="ALL",IFERROR(SEARCH($E$2,B456),0)&gt;0)),"MATCH","")</f>
        <v>MATCH</v>
      </c>
      <c r="R456" t="s">
        <v>1049</v>
      </c>
      <c r="S456" t="s">
        <v>1050</v>
      </c>
    </row>
    <row r="457" spans="1:19" x14ac:dyDescent="0.25">
      <c r="A457" s="192"/>
      <c r="B457" s="192" t="s">
        <v>156</v>
      </c>
      <c r="C457" s="192" t="s">
        <v>157</v>
      </c>
      <c r="D457" s="192" t="s">
        <v>158</v>
      </c>
      <c r="E457" s="192" t="s">
        <v>139</v>
      </c>
      <c r="F457" s="192" t="s">
        <v>140</v>
      </c>
      <c r="G457" s="192" t="s">
        <v>141</v>
      </c>
      <c r="H457" s="192" t="s">
        <v>142</v>
      </c>
      <c r="I457" s="192" t="s">
        <v>143</v>
      </c>
      <c r="J457" s="192" t="s">
        <v>144</v>
      </c>
      <c r="K457" s="192" t="s">
        <v>145</v>
      </c>
      <c r="L457" s="192" t="s">
        <v>146</v>
      </c>
      <c r="M457" s="192" t="s">
        <v>147</v>
      </c>
      <c r="N457" s="192" t="s">
        <v>148</v>
      </c>
      <c r="O457" t="str">
        <f t="shared" ref="O457" si="446">O456</f>
        <v>MATCH</v>
      </c>
      <c r="R457" t="s">
        <v>1051</v>
      </c>
      <c r="S457" t="s">
        <v>1052</v>
      </c>
    </row>
    <row r="458" spans="1:19" x14ac:dyDescent="0.25">
      <c r="A458" s="193" t="s">
        <v>161</v>
      </c>
      <c r="B458" s="97">
        <v>0</v>
      </c>
      <c r="C458" s="97">
        <v>0</v>
      </c>
      <c r="D458" s="97">
        <v>0</v>
      </c>
      <c r="E458" s="97">
        <v>0</v>
      </c>
      <c r="F458" s="97">
        <v>0</v>
      </c>
      <c r="G458" s="97">
        <v>0</v>
      </c>
      <c r="H458" s="97">
        <v>0</v>
      </c>
      <c r="I458" s="97">
        <v>0</v>
      </c>
      <c r="J458" s="97">
        <v>0</v>
      </c>
      <c r="K458" s="97">
        <v>0</v>
      </c>
      <c r="L458" s="97">
        <v>0</v>
      </c>
      <c r="M458" s="97">
        <v>0</v>
      </c>
      <c r="N458" s="97">
        <v>0</v>
      </c>
      <c r="O458" t="str">
        <f t="shared" ref="O458" si="447">O456</f>
        <v>MATCH</v>
      </c>
      <c r="R458" t="s">
        <v>1053</v>
      </c>
      <c r="S458" t="s">
        <v>1054</v>
      </c>
    </row>
    <row r="459" spans="1:19" x14ac:dyDescent="0.25">
      <c r="A459" s="193" t="s">
        <v>164</v>
      </c>
      <c r="B459" s="97">
        <v>0</v>
      </c>
      <c r="C459" s="97">
        <v>0</v>
      </c>
      <c r="D459" s="97">
        <v>0</v>
      </c>
      <c r="E459" s="97">
        <v>0</v>
      </c>
      <c r="F459" s="97">
        <v>0</v>
      </c>
      <c r="G459" s="97">
        <v>0</v>
      </c>
      <c r="H459" s="97">
        <v>0</v>
      </c>
      <c r="I459" s="97">
        <v>0</v>
      </c>
      <c r="J459" s="97">
        <v>0</v>
      </c>
      <c r="K459" s="97">
        <v>0</v>
      </c>
      <c r="L459" s="97">
        <v>0</v>
      </c>
      <c r="M459" s="97">
        <v>0</v>
      </c>
      <c r="N459" s="97">
        <v>0</v>
      </c>
      <c r="O459" t="str">
        <f t="shared" ref="O459" si="448">O456</f>
        <v>MATCH</v>
      </c>
      <c r="R459" t="s">
        <v>1055</v>
      </c>
      <c r="S459" t="s">
        <v>1056</v>
      </c>
    </row>
    <row r="460" spans="1:19" x14ac:dyDescent="0.25">
      <c r="A460" s="188"/>
      <c r="B460" s="188"/>
      <c r="C460" s="188"/>
      <c r="D460" s="188"/>
      <c r="E460" s="188"/>
      <c r="F460" s="188"/>
      <c r="G460" s="188"/>
      <c r="H460" s="188"/>
      <c r="I460" s="188"/>
      <c r="J460" s="188"/>
      <c r="K460" s="188"/>
      <c r="L460" s="188"/>
      <c r="M460" s="188"/>
      <c r="N460" s="188"/>
      <c r="O460" t="str">
        <f t="shared" ref="O460" si="449">O456</f>
        <v>MATCH</v>
      </c>
      <c r="R460" t="s">
        <v>1057</v>
      </c>
      <c r="S460" t="s">
        <v>1058</v>
      </c>
    </row>
    <row r="461" spans="1:19" x14ac:dyDescent="0.25">
      <c r="A461" s="191" t="str">
        <f>'[1]Run Rate'!A95</f>
        <v>ON00247</v>
      </c>
      <c r="B461" s="191" t="str">
        <f>'[1]Run Rate'!B95</f>
        <v>Gold Whey 465g Double Rich Chocolate</v>
      </c>
      <c r="C461" s="191" t="str">
        <f>'[1]Run Rate'!C95</f>
        <v>PROTEINI</v>
      </c>
      <c r="D461" s="191" t="str">
        <f>'[1]Run Rate'!D95</f>
        <v>01 GOLD</v>
      </c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t="str">
        <f t="shared" ref="O461" si="450">IF(AND(OR($B$1="ALL",$B$1=C461),OR($E$1="ALL",$E$1=D461),OR($B$2="ALL",$B$2=A461),OR($E$2="ALL",IFERROR(SEARCH($E$2,B461),0)&gt;0)),"MATCH","")</f>
        <v>MATCH</v>
      </c>
      <c r="R461" t="s">
        <v>1059</v>
      </c>
      <c r="S461" t="s">
        <v>1060</v>
      </c>
    </row>
    <row r="462" spans="1:19" x14ac:dyDescent="0.25">
      <c r="A462" s="192"/>
      <c r="B462" s="192" t="s">
        <v>156</v>
      </c>
      <c r="C462" s="192" t="s">
        <v>157</v>
      </c>
      <c r="D462" s="192" t="s">
        <v>158</v>
      </c>
      <c r="E462" s="192" t="s">
        <v>139</v>
      </c>
      <c r="F462" s="192" t="s">
        <v>140</v>
      </c>
      <c r="G462" s="192" t="s">
        <v>141</v>
      </c>
      <c r="H462" s="192" t="s">
        <v>142</v>
      </c>
      <c r="I462" s="192" t="s">
        <v>143</v>
      </c>
      <c r="J462" s="192" t="s">
        <v>144</v>
      </c>
      <c r="K462" s="192" t="s">
        <v>145</v>
      </c>
      <c r="L462" s="192" t="s">
        <v>146</v>
      </c>
      <c r="M462" s="192" t="s">
        <v>147</v>
      </c>
      <c r="N462" s="192" t="s">
        <v>148</v>
      </c>
      <c r="O462" t="str">
        <f t="shared" ref="O462" si="451">O461</f>
        <v>MATCH</v>
      </c>
      <c r="R462" t="s">
        <v>1061</v>
      </c>
      <c r="S462" t="s">
        <v>1062</v>
      </c>
    </row>
    <row r="463" spans="1:19" x14ac:dyDescent="0.25">
      <c r="A463" s="193" t="s">
        <v>161</v>
      </c>
      <c r="B463" s="97">
        <v>0</v>
      </c>
      <c r="C463" s="97">
        <v>0</v>
      </c>
      <c r="D463" s="97">
        <v>0</v>
      </c>
      <c r="E463" s="97">
        <v>0</v>
      </c>
      <c r="F463" s="97">
        <v>0</v>
      </c>
      <c r="G463" s="97">
        <v>0</v>
      </c>
      <c r="H463" s="97">
        <v>0</v>
      </c>
      <c r="I463" s="97">
        <v>0</v>
      </c>
      <c r="J463" s="97">
        <v>0</v>
      </c>
      <c r="K463" s="97">
        <v>0</v>
      </c>
      <c r="L463" s="97">
        <v>0</v>
      </c>
      <c r="M463" s="97">
        <v>0</v>
      </c>
      <c r="N463" s="97">
        <v>0</v>
      </c>
      <c r="O463" t="str">
        <f t="shared" ref="O463" si="452">O461</f>
        <v>MATCH</v>
      </c>
      <c r="R463" t="s">
        <v>1063</v>
      </c>
      <c r="S463" t="s">
        <v>1064</v>
      </c>
    </row>
    <row r="464" spans="1:19" x14ac:dyDescent="0.25">
      <c r="A464" s="193" t="s">
        <v>164</v>
      </c>
      <c r="B464" s="97">
        <v>0</v>
      </c>
      <c r="C464" s="97">
        <v>0</v>
      </c>
      <c r="D464" s="97">
        <v>0</v>
      </c>
      <c r="E464" s="97">
        <v>0</v>
      </c>
      <c r="F464" s="97">
        <v>0</v>
      </c>
      <c r="G464" s="97">
        <v>0</v>
      </c>
      <c r="H464" s="97">
        <v>0</v>
      </c>
      <c r="I464" s="97">
        <v>0</v>
      </c>
      <c r="J464" s="97">
        <v>0</v>
      </c>
      <c r="K464" s="97">
        <v>0</v>
      </c>
      <c r="L464" s="97">
        <v>0</v>
      </c>
      <c r="M464" s="97">
        <v>0</v>
      </c>
      <c r="N464" s="97">
        <v>0</v>
      </c>
      <c r="O464" t="str">
        <f t="shared" ref="O464" si="453">O461</f>
        <v>MATCH</v>
      </c>
      <c r="R464" t="s">
        <v>1065</v>
      </c>
      <c r="S464" t="s">
        <v>1066</v>
      </c>
    </row>
    <row r="465" spans="1:19" x14ac:dyDescent="0.25">
      <c r="A465" s="188"/>
      <c r="B465" s="188"/>
      <c r="C465" s="188"/>
      <c r="D465" s="188"/>
      <c r="E465" s="188"/>
      <c r="F465" s="188"/>
      <c r="G465" s="188"/>
      <c r="H465" s="188"/>
      <c r="I465" s="188"/>
      <c r="J465" s="188"/>
      <c r="K465" s="188"/>
      <c r="L465" s="188"/>
      <c r="M465" s="188"/>
      <c r="N465" s="188"/>
      <c r="O465" t="str">
        <f t="shared" ref="O465" si="454">O461</f>
        <v>MATCH</v>
      </c>
      <c r="R465" t="s">
        <v>1067</v>
      </c>
      <c r="S465" t="s">
        <v>1068</v>
      </c>
    </row>
    <row r="466" spans="1:19" x14ac:dyDescent="0.25">
      <c r="A466" s="191" t="str">
        <f>'[1]Run Rate'!A96</f>
        <v>POL09891</v>
      </c>
      <c r="B466" s="191" t="str">
        <f>'[1]Run Rate'!B96</f>
        <v>Polleo 1st Whey 454g Chocolate Coconut</v>
      </c>
      <c r="C466" s="191" t="str">
        <f>'[1]Run Rate'!C96</f>
        <v>PROTEINI</v>
      </c>
      <c r="D466" s="191" t="str">
        <f>'[1]Run Rate'!D96</f>
        <v>01 GOLD</v>
      </c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t="str">
        <f t="shared" ref="O466" si="455">IF(AND(OR($B$1="ALL",$B$1=C466),OR($E$1="ALL",$E$1=D466),OR($B$2="ALL",$B$2=A466),OR($E$2="ALL",IFERROR(SEARCH($E$2,B466),0)&gt;0)),"MATCH","")</f>
        <v>MATCH</v>
      </c>
      <c r="R466" t="s">
        <v>1069</v>
      </c>
      <c r="S466" t="s">
        <v>1070</v>
      </c>
    </row>
    <row r="467" spans="1:19" x14ac:dyDescent="0.25">
      <c r="A467" s="192"/>
      <c r="B467" s="192" t="s">
        <v>156</v>
      </c>
      <c r="C467" s="192" t="s">
        <v>157</v>
      </c>
      <c r="D467" s="192" t="s">
        <v>158</v>
      </c>
      <c r="E467" s="192" t="s">
        <v>139</v>
      </c>
      <c r="F467" s="192" t="s">
        <v>140</v>
      </c>
      <c r="G467" s="192" t="s">
        <v>141</v>
      </c>
      <c r="H467" s="192" t="s">
        <v>142</v>
      </c>
      <c r="I467" s="192" t="s">
        <v>143</v>
      </c>
      <c r="J467" s="192" t="s">
        <v>144</v>
      </c>
      <c r="K467" s="192" t="s">
        <v>145</v>
      </c>
      <c r="L467" s="192" t="s">
        <v>146</v>
      </c>
      <c r="M467" s="192" t="s">
        <v>147</v>
      </c>
      <c r="N467" s="192" t="s">
        <v>148</v>
      </c>
      <c r="O467" t="str">
        <f t="shared" ref="O467" si="456">O466</f>
        <v>MATCH</v>
      </c>
      <c r="R467" t="s">
        <v>1071</v>
      </c>
      <c r="S467" t="s">
        <v>1072</v>
      </c>
    </row>
    <row r="468" spans="1:19" x14ac:dyDescent="0.25">
      <c r="A468" s="193" t="s">
        <v>161</v>
      </c>
      <c r="B468" s="97">
        <v>0</v>
      </c>
      <c r="C468" s="97">
        <v>0</v>
      </c>
      <c r="D468" s="97">
        <v>0</v>
      </c>
      <c r="E468" s="97">
        <v>0</v>
      </c>
      <c r="F468" s="97">
        <v>0</v>
      </c>
      <c r="G468" s="97">
        <v>0</v>
      </c>
      <c r="H468" s="97">
        <v>0</v>
      </c>
      <c r="I468" s="97">
        <v>0</v>
      </c>
      <c r="J468" s="97">
        <v>0</v>
      </c>
      <c r="K468" s="97">
        <v>0</v>
      </c>
      <c r="L468" s="97">
        <v>0</v>
      </c>
      <c r="M468" s="97">
        <v>0</v>
      </c>
      <c r="N468" s="97">
        <v>0</v>
      </c>
      <c r="O468" t="str">
        <f t="shared" ref="O468" si="457">O466</f>
        <v>MATCH</v>
      </c>
      <c r="R468" t="s">
        <v>1073</v>
      </c>
      <c r="S468" t="s">
        <v>1074</v>
      </c>
    </row>
    <row r="469" spans="1:19" x14ac:dyDescent="0.25">
      <c r="A469" s="193" t="s">
        <v>164</v>
      </c>
      <c r="B469" s="97">
        <v>0</v>
      </c>
      <c r="C469" s="97">
        <v>0</v>
      </c>
      <c r="D469" s="97">
        <v>0</v>
      </c>
      <c r="E469" s="97">
        <v>0</v>
      </c>
      <c r="F469" s="97">
        <v>0</v>
      </c>
      <c r="G469" s="97">
        <v>0</v>
      </c>
      <c r="H469" s="97">
        <v>0</v>
      </c>
      <c r="I469" s="97">
        <v>0</v>
      </c>
      <c r="J469" s="97">
        <v>0</v>
      </c>
      <c r="K469" s="97">
        <v>0</v>
      </c>
      <c r="L469" s="97">
        <v>0</v>
      </c>
      <c r="M469" s="97">
        <v>0</v>
      </c>
      <c r="N469" s="97">
        <v>0</v>
      </c>
      <c r="O469" t="str">
        <f t="shared" ref="O469" si="458">O466</f>
        <v>MATCH</v>
      </c>
      <c r="R469" t="s">
        <v>1075</v>
      </c>
      <c r="S469" t="s">
        <v>1076</v>
      </c>
    </row>
    <row r="470" spans="1:19" x14ac:dyDescent="0.25">
      <c r="A470" s="188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t="str">
        <f t="shared" ref="O470" si="459">O466</f>
        <v>MATCH</v>
      </c>
      <c r="R470" t="s">
        <v>1077</v>
      </c>
      <c r="S470" t="s">
        <v>1078</v>
      </c>
    </row>
    <row r="471" spans="1:19" x14ac:dyDescent="0.25">
      <c r="A471" s="191" t="str">
        <f>'[1]Run Rate'!A97</f>
        <v>ON00243</v>
      </c>
      <c r="B471" s="191" t="str">
        <f>'[1]Run Rate'!B97</f>
        <v>Gold Whey 2,28kg Vanilla Ice Cream</v>
      </c>
      <c r="C471" s="191" t="str">
        <f>'[1]Run Rate'!C97</f>
        <v>PROTEINI</v>
      </c>
      <c r="D471" s="191" t="str">
        <f>'[1]Run Rate'!D97</f>
        <v>01 GOLD</v>
      </c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t="str">
        <f t="shared" ref="O471" si="460">IF(AND(OR($B$1="ALL",$B$1=C471),OR($E$1="ALL",$E$1=D471),OR($B$2="ALL",$B$2=A471),OR($E$2="ALL",IFERROR(SEARCH($E$2,B471),0)&gt;0)),"MATCH","")</f>
        <v>MATCH</v>
      </c>
      <c r="R471" t="s">
        <v>1079</v>
      </c>
      <c r="S471" t="s">
        <v>1080</v>
      </c>
    </row>
    <row r="472" spans="1:19" x14ac:dyDescent="0.25">
      <c r="A472" s="192"/>
      <c r="B472" s="192" t="s">
        <v>156</v>
      </c>
      <c r="C472" s="192" t="s">
        <v>157</v>
      </c>
      <c r="D472" s="192" t="s">
        <v>158</v>
      </c>
      <c r="E472" s="192" t="s">
        <v>139</v>
      </c>
      <c r="F472" s="192" t="s">
        <v>140</v>
      </c>
      <c r="G472" s="192" t="s">
        <v>141</v>
      </c>
      <c r="H472" s="192" t="s">
        <v>142</v>
      </c>
      <c r="I472" s="192" t="s">
        <v>143</v>
      </c>
      <c r="J472" s="192" t="s">
        <v>144</v>
      </c>
      <c r="K472" s="192" t="s">
        <v>145</v>
      </c>
      <c r="L472" s="192" t="s">
        <v>146</v>
      </c>
      <c r="M472" s="192" t="s">
        <v>147</v>
      </c>
      <c r="N472" s="192" t="s">
        <v>148</v>
      </c>
      <c r="O472" t="str">
        <f t="shared" ref="O472" si="461">O471</f>
        <v>MATCH</v>
      </c>
      <c r="R472" t="s">
        <v>1081</v>
      </c>
      <c r="S472" t="s">
        <v>1082</v>
      </c>
    </row>
    <row r="473" spans="1:19" x14ac:dyDescent="0.25">
      <c r="A473" s="193" t="s">
        <v>161</v>
      </c>
      <c r="B473" s="97">
        <v>0</v>
      </c>
      <c r="C473" s="97">
        <v>0</v>
      </c>
      <c r="D473" s="97">
        <v>0</v>
      </c>
      <c r="E473" s="97">
        <v>0</v>
      </c>
      <c r="F473" s="97">
        <v>0</v>
      </c>
      <c r="G473" s="97">
        <v>0</v>
      </c>
      <c r="H473" s="97">
        <v>0</v>
      </c>
      <c r="I473" s="97">
        <v>0</v>
      </c>
      <c r="J473" s="97">
        <v>0</v>
      </c>
      <c r="K473" s="97">
        <v>0</v>
      </c>
      <c r="L473" s="97">
        <v>0</v>
      </c>
      <c r="M473" s="97">
        <v>0</v>
      </c>
      <c r="N473" s="97">
        <v>0</v>
      </c>
      <c r="O473" t="str">
        <f t="shared" ref="O473" si="462">O471</f>
        <v>MATCH</v>
      </c>
      <c r="R473" t="s">
        <v>1083</v>
      </c>
      <c r="S473" t="s">
        <v>1084</v>
      </c>
    </row>
    <row r="474" spans="1:19" x14ac:dyDescent="0.25">
      <c r="A474" s="193" t="s">
        <v>164</v>
      </c>
      <c r="B474" s="97">
        <v>0</v>
      </c>
      <c r="C474" s="97">
        <v>0</v>
      </c>
      <c r="D474" s="97">
        <v>0</v>
      </c>
      <c r="E474" s="97">
        <v>0</v>
      </c>
      <c r="F474" s="97">
        <v>0</v>
      </c>
      <c r="G474" s="97">
        <v>0</v>
      </c>
      <c r="H474" s="97">
        <v>0</v>
      </c>
      <c r="I474" s="97">
        <v>0</v>
      </c>
      <c r="J474" s="97">
        <v>0</v>
      </c>
      <c r="K474" s="97">
        <v>0</v>
      </c>
      <c r="L474" s="97">
        <v>0</v>
      </c>
      <c r="M474" s="97">
        <v>0</v>
      </c>
      <c r="N474" s="97">
        <v>0</v>
      </c>
      <c r="O474" t="str">
        <f t="shared" ref="O474" si="463">O471</f>
        <v>MATCH</v>
      </c>
      <c r="R474" t="s">
        <v>1085</v>
      </c>
      <c r="S474" t="s">
        <v>1086</v>
      </c>
    </row>
    <row r="475" spans="1:19" x14ac:dyDescent="0.25">
      <c r="A475" s="188"/>
      <c r="B475" s="188"/>
      <c r="C475" s="188"/>
      <c r="D475" s="188"/>
      <c r="E475" s="188"/>
      <c r="F475" s="188"/>
      <c r="G475" s="188"/>
      <c r="H475" s="188"/>
      <c r="I475" s="188"/>
      <c r="J475" s="188"/>
      <c r="K475" s="188"/>
      <c r="L475" s="188"/>
      <c r="M475" s="188"/>
      <c r="N475" s="188"/>
      <c r="O475" t="str">
        <f t="shared" ref="O475" si="464">O471</f>
        <v>MATCH</v>
      </c>
      <c r="R475" t="s">
        <v>1087</v>
      </c>
      <c r="S475" t="s">
        <v>1088</v>
      </c>
    </row>
    <row r="476" spans="1:19" x14ac:dyDescent="0.25">
      <c r="A476" s="191" t="str">
        <f>'[1]Run Rate'!A98</f>
        <v>POL09883</v>
      </c>
      <c r="B476" s="191" t="str">
        <f>'[1]Run Rate'!B98</f>
        <v>Polleo peanut butter Smooth 1000g</v>
      </c>
      <c r="C476" s="191" t="str">
        <f>'[1]Run Rate'!C98</f>
        <v>BIO I SUPERFOODS</v>
      </c>
      <c r="D476" s="191" t="str">
        <f>'[1]Run Rate'!D98</f>
        <v>01 GOLD</v>
      </c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t="str">
        <f t="shared" ref="O476" si="465">IF(AND(OR($B$1="ALL",$B$1=C476),OR($E$1="ALL",$E$1=D476),OR($B$2="ALL",$B$2=A476),OR($E$2="ALL",IFERROR(SEARCH($E$2,B476),0)&gt;0)),"MATCH","")</f>
        <v>MATCH</v>
      </c>
      <c r="R476" t="s">
        <v>1089</v>
      </c>
      <c r="S476" t="s">
        <v>1090</v>
      </c>
    </row>
    <row r="477" spans="1:19" x14ac:dyDescent="0.25">
      <c r="A477" s="192"/>
      <c r="B477" s="192" t="s">
        <v>156</v>
      </c>
      <c r="C477" s="192" t="s">
        <v>157</v>
      </c>
      <c r="D477" s="192" t="s">
        <v>158</v>
      </c>
      <c r="E477" s="192" t="s">
        <v>139</v>
      </c>
      <c r="F477" s="192" t="s">
        <v>140</v>
      </c>
      <c r="G477" s="192" t="s">
        <v>141</v>
      </c>
      <c r="H477" s="192" t="s">
        <v>142</v>
      </c>
      <c r="I477" s="192" t="s">
        <v>143</v>
      </c>
      <c r="J477" s="192" t="s">
        <v>144</v>
      </c>
      <c r="K477" s="192" t="s">
        <v>145</v>
      </c>
      <c r="L477" s="192" t="s">
        <v>146</v>
      </c>
      <c r="M477" s="192" t="s">
        <v>147</v>
      </c>
      <c r="N477" s="192" t="s">
        <v>148</v>
      </c>
      <c r="O477" t="str">
        <f t="shared" ref="O477" si="466">O476</f>
        <v>MATCH</v>
      </c>
      <c r="R477" t="s">
        <v>1091</v>
      </c>
      <c r="S477" t="s">
        <v>1092</v>
      </c>
    </row>
    <row r="478" spans="1:19" x14ac:dyDescent="0.25">
      <c r="A478" s="193" t="s">
        <v>161</v>
      </c>
      <c r="B478" s="97">
        <v>0</v>
      </c>
      <c r="C478" s="97">
        <v>0</v>
      </c>
      <c r="D478" s="97">
        <v>0</v>
      </c>
      <c r="E478" s="97">
        <v>0</v>
      </c>
      <c r="F478" s="97">
        <v>0</v>
      </c>
      <c r="G478" s="97">
        <v>0</v>
      </c>
      <c r="H478" s="97">
        <v>0</v>
      </c>
      <c r="I478" s="97">
        <v>0</v>
      </c>
      <c r="J478" s="97">
        <v>0</v>
      </c>
      <c r="K478" s="97">
        <v>0</v>
      </c>
      <c r="L478" s="97">
        <v>0</v>
      </c>
      <c r="M478" s="97">
        <v>12</v>
      </c>
      <c r="N478" s="97">
        <v>12</v>
      </c>
      <c r="O478" t="str">
        <f t="shared" ref="O478" si="467">O476</f>
        <v>MATCH</v>
      </c>
      <c r="R478" t="s">
        <v>1093</v>
      </c>
      <c r="S478" t="s">
        <v>1094</v>
      </c>
    </row>
    <row r="479" spans="1:19" x14ac:dyDescent="0.25">
      <c r="A479" s="193" t="s">
        <v>164</v>
      </c>
      <c r="B479" s="97">
        <v>0</v>
      </c>
      <c r="C479" s="97">
        <v>0</v>
      </c>
      <c r="D479" s="97">
        <v>0</v>
      </c>
      <c r="E479" s="97">
        <v>0</v>
      </c>
      <c r="F479" s="97">
        <v>0</v>
      </c>
      <c r="G479" s="97">
        <v>120</v>
      </c>
      <c r="H479" s="97">
        <v>120</v>
      </c>
      <c r="I479" s="97">
        <v>120</v>
      </c>
      <c r="J479" s="97">
        <v>120</v>
      </c>
      <c r="K479" s="97">
        <v>0</v>
      </c>
      <c r="L479" s="97">
        <v>0</v>
      </c>
      <c r="M479" s="97">
        <v>0</v>
      </c>
      <c r="N479" s="97">
        <v>0</v>
      </c>
      <c r="O479" t="str">
        <f t="shared" ref="O479" si="468">O476</f>
        <v>MATCH</v>
      </c>
      <c r="R479" t="s">
        <v>1095</v>
      </c>
      <c r="S479" t="s">
        <v>1096</v>
      </c>
    </row>
    <row r="480" spans="1:19" x14ac:dyDescent="0.25">
      <c r="A480" s="188"/>
      <c r="B480" s="188"/>
      <c r="C480" s="188"/>
      <c r="D480" s="188"/>
      <c r="E480" s="188"/>
      <c r="F480" s="188"/>
      <c r="G480" s="188"/>
      <c r="H480" s="188"/>
      <c r="I480" s="188"/>
      <c r="J480" s="188"/>
      <c r="K480" s="188"/>
      <c r="L480" s="188"/>
      <c r="M480" s="188"/>
      <c r="N480" s="188"/>
      <c r="O480" t="str">
        <f t="shared" ref="O480" si="469">O476</f>
        <v>MATCH</v>
      </c>
      <c r="R480" t="s">
        <v>1097</v>
      </c>
      <c r="S480" t="s">
        <v>1098</v>
      </c>
    </row>
    <row r="481" spans="1:19" x14ac:dyDescent="0.25">
      <c r="A481" s="191" t="str">
        <f>'[1]Run Rate'!A99</f>
        <v>POL09898</v>
      </c>
      <c r="B481" s="191" t="str">
        <f>'[1]Run Rate'!B99</f>
        <v>Polleo Soy Protein Isolate 454g Vanilla</v>
      </c>
      <c r="C481" s="191" t="str">
        <f>'[1]Run Rate'!C99</f>
        <v>BIO I SUPERFOODS</v>
      </c>
      <c r="D481" s="191" t="str">
        <f>'[1]Run Rate'!D99</f>
        <v>01 GOLD</v>
      </c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t="str">
        <f t="shared" ref="O481" si="470">IF(AND(OR($B$1="ALL",$B$1=C481),OR($E$1="ALL",$E$1=D481),OR($B$2="ALL",$B$2=A481),OR($E$2="ALL",IFERROR(SEARCH($E$2,B481),0)&gt;0)),"MATCH","")</f>
        <v>MATCH</v>
      </c>
      <c r="R481" t="s">
        <v>1099</v>
      </c>
      <c r="S481" t="s">
        <v>1100</v>
      </c>
    </row>
    <row r="482" spans="1:19" x14ac:dyDescent="0.25">
      <c r="A482" s="192"/>
      <c r="B482" s="192" t="s">
        <v>156</v>
      </c>
      <c r="C482" s="192" t="s">
        <v>157</v>
      </c>
      <c r="D482" s="192" t="s">
        <v>158</v>
      </c>
      <c r="E482" s="192" t="s">
        <v>139</v>
      </c>
      <c r="F482" s="192" t="s">
        <v>140</v>
      </c>
      <c r="G482" s="192" t="s">
        <v>141</v>
      </c>
      <c r="H482" s="192" t="s">
        <v>142</v>
      </c>
      <c r="I482" s="192" t="s">
        <v>143</v>
      </c>
      <c r="J482" s="192" t="s">
        <v>144</v>
      </c>
      <c r="K482" s="192" t="s">
        <v>145</v>
      </c>
      <c r="L482" s="192" t="s">
        <v>146</v>
      </c>
      <c r="M482" s="192" t="s">
        <v>147</v>
      </c>
      <c r="N482" s="192" t="s">
        <v>148</v>
      </c>
      <c r="O482" t="str">
        <f t="shared" ref="O482" si="471">O481</f>
        <v>MATCH</v>
      </c>
      <c r="R482" t="s">
        <v>1101</v>
      </c>
      <c r="S482" t="s">
        <v>1102</v>
      </c>
    </row>
    <row r="483" spans="1:19" x14ac:dyDescent="0.25">
      <c r="A483" s="193" t="s">
        <v>161</v>
      </c>
      <c r="B483" s="97">
        <v>0</v>
      </c>
      <c r="C483" s="97">
        <v>0</v>
      </c>
      <c r="D483" s="97">
        <v>0</v>
      </c>
      <c r="E483" s="97">
        <v>0</v>
      </c>
      <c r="F483" s="97">
        <v>0</v>
      </c>
      <c r="G483" s="97">
        <v>0</v>
      </c>
      <c r="H483" s="97">
        <v>0</v>
      </c>
      <c r="I483" s="97">
        <v>0</v>
      </c>
      <c r="J483" s="97">
        <v>0</v>
      </c>
      <c r="K483" s="97">
        <v>0</v>
      </c>
      <c r="L483" s="97">
        <v>0</v>
      </c>
      <c r="M483" s="97">
        <v>0</v>
      </c>
      <c r="N483" s="97">
        <v>0</v>
      </c>
      <c r="O483" t="str">
        <f t="shared" ref="O483" si="472">O481</f>
        <v>MATCH</v>
      </c>
      <c r="R483" t="s">
        <v>1103</v>
      </c>
      <c r="S483" t="s">
        <v>1104</v>
      </c>
    </row>
    <row r="484" spans="1:19" x14ac:dyDescent="0.25">
      <c r="A484" s="193" t="s">
        <v>164</v>
      </c>
      <c r="B484" s="97">
        <v>0</v>
      </c>
      <c r="C484" s="97">
        <v>0</v>
      </c>
      <c r="D484" s="97">
        <v>0</v>
      </c>
      <c r="E484" s="97">
        <v>250</v>
      </c>
      <c r="F484" s="97">
        <v>150</v>
      </c>
      <c r="G484" s="97">
        <v>0</v>
      </c>
      <c r="H484" s="97">
        <v>0</v>
      </c>
      <c r="I484" s="97">
        <v>0</v>
      </c>
      <c r="J484" s="97">
        <v>0</v>
      </c>
      <c r="K484" s="97">
        <v>0</v>
      </c>
      <c r="L484" s="97">
        <v>0</v>
      </c>
      <c r="M484" s="97">
        <v>0</v>
      </c>
      <c r="N484" s="97">
        <v>0</v>
      </c>
      <c r="O484" t="str">
        <f t="shared" ref="O484" si="473">O481</f>
        <v>MATCH</v>
      </c>
      <c r="R484" t="s">
        <v>1105</v>
      </c>
      <c r="S484" t="s">
        <v>1106</v>
      </c>
    </row>
    <row r="485" spans="1:19" x14ac:dyDescent="0.25">
      <c r="A485" s="188"/>
      <c r="B485" s="188"/>
      <c r="C485" s="188"/>
      <c r="D485" s="188"/>
      <c r="E485" s="188"/>
      <c r="F485" s="188"/>
      <c r="G485" s="188"/>
      <c r="H485" s="188"/>
      <c r="I485" s="188"/>
      <c r="J485" s="188"/>
      <c r="K485" s="188"/>
      <c r="L485" s="188"/>
      <c r="M485" s="188"/>
      <c r="N485" s="188"/>
      <c r="O485" t="str">
        <f t="shared" ref="O485" si="474">O481</f>
        <v>MATCH</v>
      </c>
      <c r="R485" t="s">
        <v>1107</v>
      </c>
      <c r="S485" t="s">
        <v>1108</v>
      </c>
    </row>
    <row r="486" spans="1:19" x14ac:dyDescent="0.25">
      <c r="A486" s="191" t="str">
        <f>'[1]Run Rate'!A100</f>
        <v>POL09899</v>
      </c>
      <c r="B486" s="191" t="str">
        <f>'[1]Run Rate'!B100</f>
        <v>Polleo 1st Whey 2,27kg Chocolate-Banana</v>
      </c>
      <c r="C486" s="191" t="str">
        <f>'[1]Run Rate'!C100</f>
        <v>PROTEINI</v>
      </c>
      <c r="D486" s="191" t="str">
        <f>'[1]Run Rate'!D100</f>
        <v>01 GOLD</v>
      </c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t="str">
        <f t="shared" ref="O486" si="475">IF(AND(OR($B$1="ALL",$B$1=C486),OR($E$1="ALL",$E$1=D486),OR($B$2="ALL",$B$2=A486),OR($E$2="ALL",IFERROR(SEARCH($E$2,B486),0)&gt;0)),"MATCH","")</f>
        <v>MATCH</v>
      </c>
      <c r="R486" t="s">
        <v>1109</v>
      </c>
      <c r="S486" t="s">
        <v>1110</v>
      </c>
    </row>
    <row r="487" spans="1:19" x14ac:dyDescent="0.25">
      <c r="A487" s="192"/>
      <c r="B487" s="192" t="s">
        <v>156</v>
      </c>
      <c r="C487" s="192" t="s">
        <v>157</v>
      </c>
      <c r="D487" s="192" t="s">
        <v>158</v>
      </c>
      <c r="E487" s="192" t="s">
        <v>139</v>
      </c>
      <c r="F487" s="192" t="s">
        <v>140</v>
      </c>
      <c r="G487" s="192" t="s">
        <v>141</v>
      </c>
      <c r="H487" s="192" t="s">
        <v>142</v>
      </c>
      <c r="I487" s="192" t="s">
        <v>143</v>
      </c>
      <c r="J487" s="192" t="s">
        <v>144</v>
      </c>
      <c r="K487" s="192" t="s">
        <v>145</v>
      </c>
      <c r="L487" s="192" t="s">
        <v>146</v>
      </c>
      <c r="M487" s="192" t="s">
        <v>147</v>
      </c>
      <c r="N487" s="192" t="s">
        <v>148</v>
      </c>
      <c r="O487" t="str">
        <f t="shared" ref="O487" si="476">O486</f>
        <v>MATCH</v>
      </c>
      <c r="R487" t="s">
        <v>1111</v>
      </c>
      <c r="S487" t="s">
        <v>1112</v>
      </c>
    </row>
    <row r="488" spans="1:19" x14ac:dyDescent="0.25">
      <c r="A488" s="193" t="s">
        <v>161</v>
      </c>
      <c r="B488" s="97">
        <v>0</v>
      </c>
      <c r="C488" s="97">
        <v>0</v>
      </c>
      <c r="D488" s="97">
        <v>0</v>
      </c>
      <c r="E488" s="97">
        <v>0</v>
      </c>
      <c r="F488" s="97">
        <v>0</v>
      </c>
      <c r="G488" s="97">
        <v>0</v>
      </c>
      <c r="H488" s="97">
        <v>0</v>
      </c>
      <c r="I488" s="97">
        <v>0</v>
      </c>
      <c r="J488" s="97">
        <v>0</v>
      </c>
      <c r="K488" s="97">
        <v>0</v>
      </c>
      <c r="L488" s="97">
        <v>0</v>
      </c>
      <c r="M488" s="97">
        <v>0</v>
      </c>
      <c r="N488" s="97">
        <v>0</v>
      </c>
      <c r="O488" t="str">
        <f t="shared" ref="O488" si="477">O486</f>
        <v>MATCH</v>
      </c>
      <c r="R488" t="s">
        <v>1113</v>
      </c>
      <c r="S488" t="s">
        <v>1114</v>
      </c>
    </row>
    <row r="489" spans="1:19" x14ac:dyDescent="0.25">
      <c r="A489" s="193" t="s">
        <v>164</v>
      </c>
      <c r="B489" s="97">
        <v>0</v>
      </c>
      <c r="C489" s="97">
        <v>0</v>
      </c>
      <c r="D489" s="97">
        <v>0</v>
      </c>
      <c r="E489" s="97">
        <v>0</v>
      </c>
      <c r="F489" s="97">
        <v>0</v>
      </c>
      <c r="G489" s="97">
        <v>0</v>
      </c>
      <c r="H489" s="97">
        <v>0</v>
      </c>
      <c r="I489" s="97">
        <v>0</v>
      </c>
      <c r="J489" s="97">
        <v>0</v>
      </c>
      <c r="K489" s="97">
        <v>0</v>
      </c>
      <c r="L489" s="97">
        <v>0</v>
      </c>
      <c r="M489" s="97">
        <v>0</v>
      </c>
      <c r="N489" s="97">
        <v>0</v>
      </c>
      <c r="O489" t="str">
        <f t="shared" ref="O489" si="478">O486</f>
        <v>MATCH</v>
      </c>
      <c r="R489" t="s">
        <v>1115</v>
      </c>
      <c r="S489" t="s">
        <v>1116</v>
      </c>
    </row>
    <row r="490" spans="1:19" x14ac:dyDescent="0.25">
      <c r="A490" s="188"/>
      <c r="B490" s="188"/>
      <c r="C490" s="188"/>
      <c r="D490" s="188"/>
      <c r="E490" s="188"/>
      <c r="F490" s="188"/>
      <c r="G490" s="188"/>
      <c r="H490" s="188"/>
      <c r="I490" s="188"/>
      <c r="J490" s="188"/>
      <c r="K490" s="188"/>
      <c r="L490" s="188"/>
      <c r="M490" s="188"/>
      <c r="N490" s="188"/>
      <c r="O490" t="str">
        <f t="shared" ref="O490" si="479">O486</f>
        <v>MATCH</v>
      </c>
      <c r="R490" t="s">
        <v>1117</v>
      </c>
      <c r="S490" t="s">
        <v>1118</v>
      </c>
    </row>
    <row r="491" spans="1:19" x14ac:dyDescent="0.25">
      <c r="A491" s="191" t="str">
        <f>'[1]Run Rate'!A101</f>
        <v>POL09757</v>
      </c>
      <c r="B491" s="191" t="str">
        <f>'[1]Run Rate'!B101</f>
        <v>Polleo Glutamine 500g</v>
      </c>
      <c r="C491" s="191" t="str">
        <f>'[1]Run Rate'!C101</f>
        <v>SPORTSKA PREHRANA</v>
      </c>
      <c r="D491" s="191" t="str">
        <f>'[1]Run Rate'!D101</f>
        <v>01 GOLD</v>
      </c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t="str">
        <f t="shared" ref="O491" si="480">IF(AND(OR($B$1="ALL",$B$1=C491),OR($E$1="ALL",$E$1=D491),OR($B$2="ALL",$B$2=A491),OR($E$2="ALL",IFERROR(SEARCH($E$2,B491),0)&gt;0)),"MATCH","")</f>
        <v>MATCH</v>
      </c>
      <c r="R491" t="s">
        <v>1119</v>
      </c>
      <c r="S491" t="s">
        <v>1120</v>
      </c>
    </row>
    <row r="492" spans="1:19" x14ac:dyDescent="0.25">
      <c r="A492" s="192"/>
      <c r="B492" s="192" t="s">
        <v>156</v>
      </c>
      <c r="C492" s="192" t="s">
        <v>157</v>
      </c>
      <c r="D492" s="192" t="s">
        <v>158</v>
      </c>
      <c r="E492" s="192" t="s">
        <v>139</v>
      </c>
      <c r="F492" s="192" t="s">
        <v>140</v>
      </c>
      <c r="G492" s="192" t="s">
        <v>141</v>
      </c>
      <c r="H492" s="192" t="s">
        <v>142</v>
      </c>
      <c r="I492" s="192" t="s">
        <v>143</v>
      </c>
      <c r="J492" s="192" t="s">
        <v>144</v>
      </c>
      <c r="K492" s="192" t="s">
        <v>145</v>
      </c>
      <c r="L492" s="192" t="s">
        <v>146</v>
      </c>
      <c r="M492" s="192" t="s">
        <v>147</v>
      </c>
      <c r="N492" s="192" t="s">
        <v>148</v>
      </c>
      <c r="O492" t="str">
        <f t="shared" ref="O492" si="481">O491</f>
        <v>MATCH</v>
      </c>
      <c r="R492" t="s">
        <v>1121</v>
      </c>
      <c r="S492" t="s">
        <v>1122</v>
      </c>
    </row>
    <row r="493" spans="1:19" x14ac:dyDescent="0.25">
      <c r="A493" s="193" t="s">
        <v>161</v>
      </c>
      <c r="B493" s="97">
        <v>0</v>
      </c>
      <c r="C493" s="97">
        <v>0</v>
      </c>
      <c r="D493" s="97">
        <v>0</v>
      </c>
      <c r="E493" s="97">
        <v>0</v>
      </c>
      <c r="F493" s="97">
        <v>0</v>
      </c>
      <c r="G493" s="97">
        <v>0</v>
      </c>
      <c r="H493" s="97">
        <v>0</v>
      </c>
      <c r="I493" s="97">
        <v>0</v>
      </c>
      <c r="J493" s="97">
        <v>0</v>
      </c>
      <c r="K493" s="97">
        <v>0</v>
      </c>
      <c r="L493" s="97">
        <v>0</v>
      </c>
      <c r="M493" s="97">
        <v>0</v>
      </c>
      <c r="N493" s="97">
        <v>0</v>
      </c>
      <c r="O493" t="str">
        <f t="shared" ref="O493" si="482">O491</f>
        <v>MATCH</v>
      </c>
      <c r="R493" t="s">
        <v>1123</v>
      </c>
      <c r="S493" t="s">
        <v>1124</v>
      </c>
    </row>
    <row r="494" spans="1:19" x14ac:dyDescent="0.25">
      <c r="A494" s="193" t="s">
        <v>164</v>
      </c>
      <c r="B494" s="97">
        <v>0</v>
      </c>
      <c r="C494" s="97">
        <v>0</v>
      </c>
      <c r="D494" s="97">
        <v>0</v>
      </c>
      <c r="E494" s="97">
        <v>0</v>
      </c>
      <c r="F494" s="97">
        <v>0</v>
      </c>
      <c r="G494" s="97">
        <v>0</v>
      </c>
      <c r="H494" s="97">
        <v>0</v>
      </c>
      <c r="I494" s="97">
        <v>0</v>
      </c>
      <c r="J494" s="97">
        <v>0</v>
      </c>
      <c r="K494" s="97">
        <v>0</v>
      </c>
      <c r="L494" s="97">
        <v>0</v>
      </c>
      <c r="M494" s="97">
        <v>0</v>
      </c>
      <c r="N494" s="97">
        <v>0</v>
      </c>
      <c r="O494" t="str">
        <f t="shared" ref="O494" si="483">O491</f>
        <v>MATCH</v>
      </c>
      <c r="R494" t="s">
        <v>1125</v>
      </c>
      <c r="S494" t="s">
        <v>1126</v>
      </c>
    </row>
    <row r="495" spans="1:19" x14ac:dyDescent="0.25">
      <c r="A495" s="188"/>
      <c r="B495" s="188"/>
      <c r="C495" s="188"/>
      <c r="D495" s="188"/>
      <c r="E495" s="188"/>
      <c r="F495" s="188"/>
      <c r="G495" s="188"/>
      <c r="H495" s="188"/>
      <c r="I495" s="188"/>
      <c r="J495" s="188"/>
      <c r="K495" s="188"/>
      <c r="L495" s="188"/>
      <c r="M495" s="188"/>
      <c r="N495" s="188"/>
      <c r="O495" t="str">
        <f t="shared" ref="O495" si="484">O491</f>
        <v>MATCH</v>
      </c>
      <c r="R495" t="s">
        <v>1127</v>
      </c>
      <c r="S495" t="s">
        <v>1128</v>
      </c>
    </row>
    <row r="496" spans="1:19" x14ac:dyDescent="0.25">
      <c r="A496" s="191" t="str">
        <f>'[1]Run Rate'!A102</f>
        <v>POL09701</v>
      </c>
      <c r="B496" s="191" t="str">
        <f>'[1]Run Rate'!B102</f>
        <v>Polleo Energy Gel Boost 40g Kiwi and Strawberry</v>
      </c>
      <c r="C496" s="191" t="str">
        <f>'[1]Run Rate'!C102</f>
        <v>SPORTSKA PREHRANA</v>
      </c>
      <c r="D496" s="191" t="str">
        <f>'[1]Run Rate'!D102</f>
        <v>01 GOLD</v>
      </c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t="str">
        <f t="shared" ref="O496" si="485">IF(AND(OR($B$1="ALL",$B$1=C496),OR($E$1="ALL",$E$1=D496),OR($B$2="ALL",$B$2=A496),OR($E$2="ALL",IFERROR(SEARCH($E$2,B496),0)&gt;0)),"MATCH","")</f>
        <v>MATCH</v>
      </c>
      <c r="R496" t="s">
        <v>1129</v>
      </c>
      <c r="S496" t="s">
        <v>1130</v>
      </c>
    </row>
    <row r="497" spans="1:19" x14ac:dyDescent="0.25">
      <c r="A497" s="192"/>
      <c r="B497" s="192" t="s">
        <v>156</v>
      </c>
      <c r="C497" s="192" t="s">
        <v>157</v>
      </c>
      <c r="D497" s="192" t="s">
        <v>158</v>
      </c>
      <c r="E497" s="192" t="s">
        <v>139</v>
      </c>
      <c r="F497" s="192" t="s">
        <v>140</v>
      </c>
      <c r="G497" s="192" t="s">
        <v>141</v>
      </c>
      <c r="H497" s="192" t="s">
        <v>142</v>
      </c>
      <c r="I497" s="192" t="s">
        <v>143</v>
      </c>
      <c r="J497" s="192" t="s">
        <v>144</v>
      </c>
      <c r="K497" s="192" t="s">
        <v>145</v>
      </c>
      <c r="L497" s="192" t="s">
        <v>146</v>
      </c>
      <c r="M497" s="192" t="s">
        <v>147</v>
      </c>
      <c r="N497" s="192" t="s">
        <v>148</v>
      </c>
      <c r="O497" t="str">
        <f t="shared" ref="O497" si="486">O496</f>
        <v>MATCH</v>
      </c>
      <c r="R497" t="s">
        <v>1131</v>
      </c>
      <c r="S497" t="s">
        <v>1132</v>
      </c>
    </row>
    <row r="498" spans="1:19" x14ac:dyDescent="0.25">
      <c r="A498" s="193" t="s">
        <v>161</v>
      </c>
      <c r="B498" s="97">
        <v>0</v>
      </c>
      <c r="C498" s="97">
        <v>0</v>
      </c>
      <c r="D498" s="97">
        <v>0</v>
      </c>
      <c r="E498" s="97">
        <v>0</v>
      </c>
      <c r="F498" s="97">
        <v>0</v>
      </c>
      <c r="G498" s="97">
        <v>0</v>
      </c>
      <c r="H498" s="97">
        <v>0</v>
      </c>
      <c r="I498" s="97">
        <v>0</v>
      </c>
      <c r="J498" s="97">
        <v>0</v>
      </c>
      <c r="K498" s="97">
        <v>0</v>
      </c>
      <c r="L498" s="97">
        <v>0</v>
      </c>
      <c r="M498" s="97">
        <v>0</v>
      </c>
      <c r="N498" s="97">
        <v>0</v>
      </c>
      <c r="O498" t="str">
        <f t="shared" ref="O498" si="487">O496</f>
        <v>MATCH</v>
      </c>
    </row>
    <row r="499" spans="1:19" x14ac:dyDescent="0.25">
      <c r="A499" s="193" t="s">
        <v>164</v>
      </c>
      <c r="B499" s="97">
        <v>0</v>
      </c>
      <c r="C499" s="97">
        <v>0</v>
      </c>
      <c r="D499" s="97">
        <v>0</v>
      </c>
      <c r="E499" s="97">
        <v>2000</v>
      </c>
      <c r="F499" s="97">
        <v>500</v>
      </c>
      <c r="G499" s="97">
        <v>0</v>
      </c>
      <c r="H499" s="97">
        <v>0</v>
      </c>
      <c r="I499" s="97">
        <v>0</v>
      </c>
      <c r="J499" s="97">
        <v>0</v>
      </c>
      <c r="K499" s="97">
        <v>0</v>
      </c>
      <c r="L499" s="97">
        <v>0</v>
      </c>
      <c r="M499" s="97">
        <v>0</v>
      </c>
      <c r="N499" s="97">
        <v>0</v>
      </c>
      <c r="O499" t="str">
        <f t="shared" ref="O499" si="488">O496</f>
        <v>MATCH</v>
      </c>
    </row>
    <row r="500" spans="1:19" x14ac:dyDescent="0.25">
      <c r="A500" s="188"/>
      <c r="B500" s="188"/>
      <c r="C500" s="188"/>
      <c r="D500" s="188"/>
      <c r="E500" s="188"/>
      <c r="F500" s="188"/>
      <c r="G500" s="188"/>
      <c r="H500" s="188"/>
      <c r="I500" s="188"/>
      <c r="J500" s="188"/>
      <c r="K500" s="188"/>
      <c r="L500" s="188"/>
      <c r="M500" s="188"/>
      <c r="N500" s="188"/>
      <c r="O500" t="str">
        <f t="shared" ref="O500" si="489">O496</f>
        <v>MATCH</v>
      </c>
    </row>
    <row r="501" spans="1:19" x14ac:dyDescent="0.25">
      <c r="A501" s="191" t="str">
        <f>'[1]Run Rate'!A103</f>
        <v>ZOE12354</v>
      </c>
      <c r="B501" s="191" t="str">
        <f>'[1]Run Rate'!B103</f>
        <v>ZOE Whey 454g Choco Hazelnut Rocher</v>
      </c>
      <c r="C501" s="191" t="str">
        <f>'[1]Run Rate'!C103</f>
        <v>PROTEINI</v>
      </c>
      <c r="D501" s="191" t="str">
        <f>'[1]Run Rate'!D103</f>
        <v>01 GOLD</v>
      </c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t="str">
        <f t="shared" ref="O501" si="490">IF(AND(OR($B$1="ALL",$B$1=C501),OR($E$1="ALL",$E$1=D501),OR($B$2="ALL",$B$2=A501),OR($E$2="ALL",IFERROR(SEARCH($E$2,B501),0)&gt;0)),"MATCH","")</f>
        <v>MATCH</v>
      </c>
    </row>
    <row r="502" spans="1:19" x14ac:dyDescent="0.25">
      <c r="A502" s="192"/>
      <c r="B502" s="192" t="s">
        <v>156</v>
      </c>
      <c r="C502" s="192" t="s">
        <v>157</v>
      </c>
      <c r="D502" s="192" t="s">
        <v>158</v>
      </c>
      <c r="E502" s="192" t="s">
        <v>139</v>
      </c>
      <c r="F502" s="192" t="s">
        <v>140</v>
      </c>
      <c r="G502" s="192" t="s">
        <v>141</v>
      </c>
      <c r="H502" s="192" t="s">
        <v>142</v>
      </c>
      <c r="I502" s="192" t="s">
        <v>143</v>
      </c>
      <c r="J502" s="192" t="s">
        <v>144</v>
      </c>
      <c r="K502" s="192" t="s">
        <v>145</v>
      </c>
      <c r="L502" s="192" t="s">
        <v>146</v>
      </c>
      <c r="M502" s="192" t="s">
        <v>147</v>
      </c>
      <c r="N502" s="192" t="s">
        <v>148</v>
      </c>
      <c r="O502" t="str">
        <f t="shared" ref="O502" si="491">O501</f>
        <v>MATCH</v>
      </c>
    </row>
    <row r="503" spans="1:19" x14ac:dyDescent="0.25">
      <c r="A503" s="193" t="s">
        <v>161</v>
      </c>
      <c r="B503" s="97">
        <v>0</v>
      </c>
      <c r="C503" s="97">
        <v>0</v>
      </c>
      <c r="D503" s="97">
        <v>0</v>
      </c>
      <c r="E503" s="97">
        <v>0</v>
      </c>
      <c r="F503" s="97">
        <v>0</v>
      </c>
      <c r="G503" s="97">
        <v>0</v>
      </c>
      <c r="H503" s="97">
        <v>0</v>
      </c>
      <c r="I503" s="97">
        <v>0</v>
      </c>
      <c r="J503" s="97">
        <v>0</v>
      </c>
      <c r="K503" s="97">
        <v>0</v>
      </c>
      <c r="L503" s="97">
        <v>0</v>
      </c>
      <c r="M503" s="97">
        <v>0</v>
      </c>
      <c r="N503" s="97">
        <v>0</v>
      </c>
      <c r="O503" t="str">
        <f t="shared" ref="O503" si="492">O501</f>
        <v>MATCH</v>
      </c>
    </row>
    <row r="504" spans="1:19" x14ac:dyDescent="0.25">
      <c r="A504" s="193" t="s">
        <v>164</v>
      </c>
      <c r="B504" s="97">
        <v>0</v>
      </c>
      <c r="C504" s="97">
        <v>0</v>
      </c>
      <c r="D504" s="97">
        <v>0</v>
      </c>
      <c r="E504" s="97">
        <v>0</v>
      </c>
      <c r="F504" s="97">
        <v>0</v>
      </c>
      <c r="G504" s="97">
        <v>0</v>
      </c>
      <c r="H504" s="97">
        <v>0</v>
      </c>
      <c r="I504" s="97">
        <v>0</v>
      </c>
      <c r="J504" s="97">
        <v>0</v>
      </c>
      <c r="K504" s="97">
        <v>0</v>
      </c>
      <c r="L504" s="97">
        <v>0</v>
      </c>
      <c r="M504" s="97">
        <v>0</v>
      </c>
      <c r="N504" s="97">
        <v>0</v>
      </c>
      <c r="O504" t="str">
        <f t="shared" ref="O504" si="493">O501</f>
        <v>MATCH</v>
      </c>
    </row>
    <row r="505" spans="1:19" x14ac:dyDescent="0.25">
      <c r="A505" s="188"/>
      <c r="B505" s="188"/>
      <c r="C505" s="188"/>
      <c r="D505" s="188"/>
      <c r="E505" s="188"/>
      <c r="F505" s="188"/>
      <c r="G505" s="188"/>
      <c r="H505" s="188"/>
      <c r="I505" s="188"/>
      <c r="J505" s="188"/>
      <c r="K505" s="188"/>
      <c r="L505" s="188"/>
      <c r="M505" s="188"/>
      <c r="N505" s="188"/>
      <c r="O505" t="str">
        <f t="shared" ref="O505" si="494">O501</f>
        <v>MATCH</v>
      </c>
    </row>
    <row r="506" spans="1:19" x14ac:dyDescent="0.25">
      <c r="A506" s="191" t="str">
        <f>'[1]Run Rate'!A104</f>
        <v>ZOE12375</v>
      </c>
      <c r="B506" s="191" t="str">
        <f>'[1]Run Rate'!B104</f>
        <v>ZOE Booty Creatine 250g Lemonade</v>
      </c>
      <c r="C506" s="191" t="str">
        <f>'[1]Run Rate'!C104</f>
        <v>SPORTSKA PREHRANA</v>
      </c>
      <c r="D506" s="191" t="str">
        <f>'[1]Run Rate'!D104</f>
        <v>01 GOLD</v>
      </c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t="str">
        <f t="shared" ref="O506" si="495">IF(AND(OR($B$1="ALL",$B$1=C506),OR($E$1="ALL",$E$1=D506),OR($B$2="ALL",$B$2=A506),OR($E$2="ALL",IFERROR(SEARCH($E$2,B506),0)&gt;0)),"MATCH","")</f>
        <v>MATCH</v>
      </c>
    </row>
    <row r="507" spans="1:19" x14ac:dyDescent="0.25">
      <c r="A507" s="192"/>
      <c r="B507" s="192" t="s">
        <v>156</v>
      </c>
      <c r="C507" s="192" t="s">
        <v>157</v>
      </c>
      <c r="D507" s="192" t="s">
        <v>158</v>
      </c>
      <c r="E507" s="192" t="s">
        <v>139</v>
      </c>
      <c r="F507" s="192" t="s">
        <v>140</v>
      </c>
      <c r="G507" s="192" t="s">
        <v>141</v>
      </c>
      <c r="H507" s="192" t="s">
        <v>142</v>
      </c>
      <c r="I507" s="192" t="s">
        <v>143</v>
      </c>
      <c r="J507" s="192" t="s">
        <v>144</v>
      </c>
      <c r="K507" s="192" t="s">
        <v>145</v>
      </c>
      <c r="L507" s="192" t="s">
        <v>146</v>
      </c>
      <c r="M507" s="192" t="s">
        <v>147</v>
      </c>
      <c r="N507" s="192" t="s">
        <v>148</v>
      </c>
      <c r="O507" t="str">
        <f t="shared" ref="O507" si="496">O506</f>
        <v>MATCH</v>
      </c>
    </row>
    <row r="508" spans="1:19" x14ac:dyDescent="0.25">
      <c r="A508" s="193" t="s">
        <v>161</v>
      </c>
      <c r="B508" s="97">
        <v>0</v>
      </c>
      <c r="C508" s="97">
        <v>0</v>
      </c>
      <c r="D508" s="97">
        <v>0</v>
      </c>
      <c r="E508" s="97">
        <v>0</v>
      </c>
      <c r="F508" s="97">
        <v>0</v>
      </c>
      <c r="G508" s="97">
        <v>0</v>
      </c>
      <c r="H508" s="97">
        <v>0</v>
      </c>
      <c r="I508" s="97">
        <v>0</v>
      </c>
      <c r="J508" s="97">
        <v>0</v>
      </c>
      <c r="K508" s="97">
        <v>0</v>
      </c>
      <c r="L508" s="97">
        <v>0</v>
      </c>
      <c r="M508" s="97">
        <v>0</v>
      </c>
      <c r="N508" s="97">
        <v>0</v>
      </c>
      <c r="O508" t="str">
        <f t="shared" ref="O508" si="497">O506</f>
        <v>MATCH</v>
      </c>
    </row>
    <row r="509" spans="1:19" x14ac:dyDescent="0.25">
      <c r="A509" s="193" t="s">
        <v>164</v>
      </c>
      <c r="B509" s="97">
        <v>0</v>
      </c>
      <c r="C509" s="97">
        <v>0</v>
      </c>
      <c r="D509" s="97">
        <v>0</v>
      </c>
      <c r="E509" s="97">
        <v>0</v>
      </c>
      <c r="F509" s="97">
        <v>0</v>
      </c>
      <c r="G509" s="97">
        <v>0</v>
      </c>
      <c r="H509" s="97">
        <v>0</v>
      </c>
      <c r="I509" s="97">
        <v>0</v>
      </c>
      <c r="J509" s="97">
        <v>0</v>
      </c>
      <c r="K509" s="97">
        <v>0</v>
      </c>
      <c r="L509" s="97">
        <v>0</v>
      </c>
      <c r="M509" s="97">
        <v>0</v>
      </c>
      <c r="N509" s="97">
        <v>0</v>
      </c>
      <c r="O509" t="str">
        <f t="shared" ref="O509" si="498">O506</f>
        <v>MATCH</v>
      </c>
    </row>
    <row r="510" spans="1:19" x14ac:dyDescent="0.25">
      <c r="A510" s="188"/>
      <c r="B510" s="188"/>
      <c r="C510" s="188"/>
      <c r="D510" s="188"/>
      <c r="E510" s="188"/>
      <c r="F510" s="188"/>
      <c r="G510" s="188"/>
      <c r="H510" s="188"/>
      <c r="I510" s="188"/>
      <c r="J510" s="188"/>
      <c r="K510" s="188"/>
      <c r="L510" s="188"/>
      <c r="M510" s="188"/>
      <c r="N510" s="188"/>
      <c r="O510" t="str">
        <f t="shared" ref="O510" si="499">O506</f>
        <v>MATCH</v>
      </c>
    </row>
    <row r="511" spans="1:19" x14ac:dyDescent="0.25">
      <c r="A511" s="191" t="str">
        <f>'[1]Run Rate'!A105</f>
        <v>POL12885</v>
      </c>
      <c r="B511" s="191" t="str">
        <f>'[1]Run Rate'!B105</f>
        <v>Polleo Creatine Direct 30x3,5g Lemon Lime</v>
      </c>
      <c r="C511" s="191" t="str">
        <f>'[1]Run Rate'!C105</f>
        <v>SPORTSKA PREHRANA</v>
      </c>
      <c r="D511" s="191" t="str">
        <f>'[1]Run Rate'!D105</f>
        <v>01 GOLD</v>
      </c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t="str">
        <f t="shared" ref="O511" si="500">IF(AND(OR($B$1="ALL",$B$1=C511),OR($E$1="ALL",$E$1=D511),OR($B$2="ALL",$B$2=A511),OR($E$2="ALL",IFERROR(SEARCH($E$2,B511),0)&gt;0)),"MATCH","")</f>
        <v>MATCH</v>
      </c>
    </row>
    <row r="512" spans="1:19" x14ac:dyDescent="0.25">
      <c r="A512" s="192"/>
      <c r="B512" s="192" t="s">
        <v>156</v>
      </c>
      <c r="C512" s="192" t="s">
        <v>157</v>
      </c>
      <c r="D512" s="192" t="s">
        <v>158</v>
      </c>
      <c r="E512" s="192" t="s">
        <v>139</v>
      </c>
      <c r="F512" s="192" t="s">
        <v>140</v>
      </c>
      <c r="G512" s="192" t="s">
        <v>141</v>
      </c>
      <c r="H512" s="192" t="s">
        <v>142</v>
      </c>
      <c r="I512" s="192" t="s">
        <v>143</v>
      </c>
      <c r="J512" s="192" t="s">
        <v>144</v>
      </c>
      <c r="K512" s="192" t="s">
        <v>145</v>
      </c>
      <c r="L512" s="192" t="s">
        <v>146</v>
      </c>
      <c r="M512" s="192" t="s">
        <v>147</v>
      </c>
      <c r="N512" s="192" t="s">
        <v>148</v>
      </c>
      <c r="O512" t="str">
        <f t="shared" ref="O512" si="501">O511</f>
        <v>MATCH</v>
      </c>
    </row>
    <row r="513" spans="1:15" x14ac:dyDescent="0.25">
      <c r="A513" s="193" t="s">
        <v>161</v>
      </c>
      <c r="B513" s="97">
        <v>0</v>
      </c>
      <c r="C513" s="97">
        <v>0</v>
      </c>
      <c r="D513" s="97">
        <v>0</v>
      </c>
      <c r="E513" s="97">
        <v>0</v>
      </c>
      <c r="F513" s="97">
        <v>0</v>
      </c>
      <c r="G513" s="97">
        <v>0</v>
      </c>
      <c r="H513" s="97">
        <v>0</v>
      </c>
      <c r="I513" s="97">
        <v>0</v>
      </c>
      <c r="J513" s="97">
        <v>210</v>
      </c>
      <c r="K513" s="97">
        <v>210</v>
      </c>
      <c r="L513" s="97">
        <v>210</v>
      </c>
      <c r="M513" s="97">
        <v>210</v>
      </c>
      <c r="N513" s="97">
        <v>210</v>
      </c>
      <c r="O513" t="str">
        <f t="shared" ref="O513" si="502">O511</f>
        <v>MATCH</v>
      </c>
    </row>
    <row r="514" spans="1:15" x14ac:dyDescent="0.25">
      <c r="A514" s="193" t="s">
        <v>164</v>
      </c>
      <c r="B514" s="97">
        <v>0</v>
      </c>
      <c r="C514" s="97">
        <v>0</v>
      </c>
      <c r="D514" s="97">
        <v>0</v>
      </c>
      <c r="E514" s="97">
        <v>320</v>
      </c>
      <c r="F514" s="97">
        <v>1410</v>
      </c>
      <c r="G514" s="97">
        <v>480</v>
      </c>
      <c r="H514" s="97">
        <v>0</v>
      </c>
      <c r="I514" s="97">
        <v>0</v>
      </c>
      <c r="J514" s="97">
        <v>0</v>
      </c>
      <c r="K514" s="97">
        <v>0</v>
      </c>
      <c r="L514" s="97">
        <v>0</v>
      </c>
      <c r="M514" s="97">
        <v>0</v>
      </c>
      <c r="N514" s="97">
        <v>0</v>
      </c>
      <c r="O514" t="str">
        <f t="shared" ref="O514" si="503">O511</f>
        <v>MATCH</v>
      </c>
    </row>
    <row r="515" spans="1:15" x14ac:dyDescent="0.25">
      <c r="A515" s="188"/>
      <c r="B515" s="188"/>
      <c r="C515" s="188"/>
      <c r="D515" s="188"/>
      <c r="E515" s="188"/>
      <c r="F515" s="188"/>
      <c r="G515" s="188"/>
      <c r="H515" s="188"/>
      <c r="I515" s="188"/>
      <c r="J515" s="188"/>
      <c r="K515" s="188"/>
      <c r="L515" s="188"/>
      <c r="M515" s="188"/>
      <c r="N515" s="188"/>
      <c r="O515" t="str">
        <f t="shared" ref="O515" si="504">O511</f>
        <v>MATCH</v>
      </c>
    </row>
    <row r="516" spans="1:15" x14ac:dyDescent="0.25">
      <c r="A516" s="191" t="str">
        <f>'[1]Run Rate'!A106</f>
        <v>POL12884</v>
      </c>
      <c r="B516" s="191" t="str">
        <f>'[1]Run Rate'!B106</f>
        <v>Polleo Creatine Direct 30x3,5g Unflavoured</v>
      </c>
      <c r="C516" s="191" t="str">
        <f>'[1]Run Rate'!C106</f>
        <v>SPORTSKA PREHRANA</v>
      </c>
      <c r="D516" s="191" t="str">
        <f>'[1]Run Rate'!D106</f>
        <v>01 GOLD</v>
      </c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t="str">
        <f t="shared" ref="O516" si="505">IF(AND(OR($B$1="ALL",$B$1=C516),OR($E$1="ALL",$E$1=D516),OR($B$2="ALL",$B$2=A516),OR($E$2="ALL",IFERROR(SEARCH($E$2,B516),0)&gt;0)),"MATCH","")</f>
        <v>MATCH</v>
      </c>
    </row>
    <row r="517" spans="1:15" x14ac:dyDescent="0.25">
      <c r="A517" s="192"/>
      <c r="B517" s="192" t="s">
        <v>156</v>
      </c>
      <c r="C517" s="192" t="s">
        <v>157</v>
      </c>
      <c r="D517" s="192" t="s">
        <v>158</v>
      </c>
      <c r="E517" s="192" t="s">
        <v>139</v>
      </c>
      <c r="F517" s="192" t="s">
        <v>140</v>
      </c>
      <c r="G517" s="192" t="s">
        <v>141</v>
      </c>
      <c r="H517" s="192" t="s">
        <v>142</v>
      </c>
      <c r="I517" s="192" t="s">
        <v>143</v>
      </c>
      <c r="J517" s="192" t="s">
        <v>144</v>
      </c>
      <c r="K517" s="192" t="s">
        <v>145</v>
      </c>
      <c r="L517" s="192" t="s">
        <v>146</v>
      </c>
      <c r="M517" s="192" t="s">
        <v>147</v>
      </c>
      <c r="N517" s="192" t="s">
        <v>148</v>
      </c>
      <c r="O517" t="str">
        <f t="shared" ref="O517" si="506">O516</f>
        <v>MATCH</v>
      </c>
    </row>
    <row r="518" spans="1:15" x14ac:dyDescent="0.25">
      <c r="A518" s="193" t="s">
        <v>161</v>
      </c>
      <c r="B518" s="97">
        <v>0</v>
      </c>
      <c r="C518" s="97">
        <v>0</v>
      </c>
      <c r="D518" s="97">
        <v>0</v>
      </c>
      <c r="E518" s="97">
        <v>0</v>
      </c>
      <c r="F518" s="97">
        <v>0</v>
      </c>
      <c r="G518" s="97">
        <v>0</v>
      </c>
      <c r="H518" s="97">
        <v>0</v>
      </c>
      <c r="I518" s="97">
        <v>0</v>
      </c>
      <c r="J518" s="97">
        <v>60</v>
      </c>
      <c r="K518" s="97">
        <v>60</v>
      </c>
      <c r="L518" s="97">
        <v>60</v>
      </c>
      <c r="M518" s="97">
        <v>60</v>
      </c>
      <c r="N518" s="97">
        <v>60</v>
      </c>
      <c r="O518" t="str">
        <f t="shared" ref="O518" si="507">O516</f>
        <v>MATCH</v>
      </c>
    </row>
    <row r="519" spans="1:15" x14ac:dyDescent="0.25">
      <c r="A519" s="193" t="s">
        <v>164</v>
      </c>
      <c r="B519" s="97">
        <v>0</v>
      </c>
      <c r="C519" s="97">
        <v>0</v>
      </c>
      <c r="D519" s="97">
        <v>0</v>
      </c>
      <c r="E519" s="97">
        <v>0</v>
      </c>
      <c r="F519" s="97">
        <v>510</v>
      </c>
      <c r="G519" s="97">
        <v>180</v>
      </c>
      <c r="H519" s="97">
        <v>0</v>
      </c>
      <c r="I519" s="97">
        <v>0</v>
      </c>
      <c r="J519" s="97">
        <v>0</v>
      </c>
      <c r="K519" s="97">
        <v>0</v>
      </c>
      <c r="L519" s="97">
        <v>0</v>
      </c>
      <c r="M519" s="97">
        <v>0</v>
      </c>
      <c r="N519" s="97">
        <v>0</v>
      </c>
      <c r="O519" t="str">
        <f t="shared" ref="O519" si="508">O516</f>
        <v>MATCH</v>
      </c>
    </row>
    <row r="520" spans="1:15" x14ac:dyDescent="0.25">
      <c r="A520" s="188"/>
      <c r="B520" s="188"/>
      <c r="C520" s="188"/>
      <c r="D520" s="188"/>
      <c r="E520" s="188"/>
      <c r="F520" s="188"/>
      <c r="G520" s="188"/>
      <c r="H520" s="188"/>
      <c r="I520" s="188"/>
      <c r="J520" s="188"/>
      <c r="K520" s="188"/>
      <c r="L520" s="188"/>
      <c r="M520" s="188"/>
      <c r="N520" s="188"/>
      <c r="O520" t="str">
        <f t="shared" ref="O520" si="509">O516</f>
        <v>MATCH</v>
      </c>
    </row>
    <row r="521" spans="1:15" x14ac:dyDescent="0.25">
      <c r="A521" s="191" t="str">
        <f>'[1]Run Rate'!A107</f>
        <v>POL12918</v>
      </c>
      <c r="B521" s="191" t="str">
        <f>'[1]Run Rate'!B107</f>
        <v>Polleo All in 1 Multivitamin, 120 caps</v>
      </c>
      <c r="C521" s="191" t="str">
        <f>'[1]Run Rate'!C107</f>
        <v>SPORTSKA PREHRANA</v>
      </c>
      <c r="D521" s="191" t="str">
        <f>'[1]Run Rate'!D107</f>
        <v>01 GOLD</v>
      </c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t="str">
        <f t="shared" ref="O521" si="510">IF(AND(OR($B$1="ALL",$B$1=C521),OR($E$1="ALL",$E$1=D521),OR($B$2="ALL",$B$2=A521),OR($E$2="ALL",IFERROR(SEARCH($E$2,B521),0)&gt;0)),"MATCH","")</f>
        <v>MATCH</v>
      </c>
    </row>
    <row r="522" spans="1:15" x14ac:dyDescent="0.25">
      <c r="A522" s="192"/>
      <c r="B522" s="192" t="s">
        <v>156</v>
      </c>
      <c r="C522" s="192" t="s">
        <v>157</v>
      </c>
      <c r="D522" s="192" t="s">
        <v>158</v>
      </c>
      <c r="E522" s="192" t="s">
        <v>139</v>
      </c>
      <c r="F522" s="192" t="s">
        <v>140</v>
      </c>
      <c r="G522" s="192" t="s">
        <v>141</v>
      </c>
      <c r="H522" s="192" t="s">
        <v>142</v>
      </c>
      <c r="I522" s="192" t="s">
        <v>143</v>
      </c>
      <c r="J522" s="192" t="s">
        <v>144</v>
      </c>
      <c r="K522" s="192" t="s">
        <v>145</v>
      </c>
      <c r="L522" s="192" t="s">
        <v>146</v>
      </c>
      <c r="M522" s="192" t="s">
        <v>147</v>
      </c>
      <c r="N522" s="192" t="s">
        <v>148</v>
      </c>
      <c r="O522" t="str">
        <f t="shared" ref="O522" si="511">O521</f>
        <v>MATCH</v>
      </c>
    </row>
    <row r="523" spans="1:15" x14ac:dyDescent="0.25">
      <c r="A523" s="193" t="s">
        <v>161</v>
      </c>
      <c r="B523" s="97">
        <v>0</v>
      </c>
      <c r="C523" s="97">
        <v>0</v>
      </c>
      <c r="D523" s="97">
        <v>0</v>
      </c>
      <c r="E523" s="97">
        <v>0</v>
      </c>
      <c r="F523" s="97">
        <v>0</v>
      </c>
      <c r="G523" s="97">
        <v>0</v>
      </c>
      <c r="H523" s="97">
        <v>0</v>
      </c>
      <c r="I523" s="97">
        <v>0</v>
      </c>
      <c r="J523" s="97">
        <v>0</v>
      </c>
      <c r="K523" s="97">
        <v>0</v>
      </c>
      <c r="L523" s="97">
        <v>0</v>
      </c>
      <c r="M523" s="97">
        <v>0</v>
      </c>
      <c r="N523" s="97">
        <v>0</v>
      </c>
      <c r="O523" t="str">
        <f t="shared" ref="O523" si="512">O521</f>
        <v>MATCH</v>
      </c>
    </row>
    <row r="524" spans="1:15" x14ac:dyDescent="0.25">
      <c r="A524" s="193" t="s">
        <v>164</v>
      </c>
      <c r="B524" s="97">
        <v>0</v>
      </c>
      <c r="C524" s="97">
        <v>0</v>
      </c>
      <c r="D524" s="97">
        <v>0</v>
      </c>
      <c r="E524" s="97">
        <v>0</v>
      </c>
      <c r="F524" s="97">
        <v>0</v>
      </c>
      <c r="G524" s="97">
        <v>0</v>
      </c>
      <c r="H524" s="97">
        <v>0</v>
      </c>
      <c r="I524" s="97">
        <v>0</v>
      </c>
      <c r="J524" s="97">
        <v>0</v>
      </c>
      <c r="K524" s="97">
        <v>0</v>
      </c>
      <c r="L524" s="97">
        <v>0</v>
      </c>
      <c r="M524" s="97">
        <v>0</v>
      </c>
      <c r="N524" s="97">
        <v>0</v>
      </c>
      <c r="O524" t="str">
        <f t="shared" ref="O524" si="513">O521</f>
        <v>MATCH</v>
      </c>
    </row>
    <row r="525" spans="1:15" x14ac:dyDescent="0.25">
      <c r="A525" s="188"/>
      <c r="B525" s="188"/>
      <c r="C525" s="188"/>
      <c r="D525" s="188"/>
      <c r="E525" s="188"/>
      <c r="F525" s="188"/>
      <c r="G525" s="188"/>
      <c r="H525" s="188"/>
      <c r="I525" s="188"/>
      <c r="J525" s="188"/>
      <c r="K525" s="188"/>
      <c r="L525" s="188"/>
      <c r="M525" s="188"/>
      <c r="N525" s="188"/>
      <c r="O525" t="str">
        <f t="shared" ref="O525" si="514">O521</f>
        <v>MATCH</v>
      </c>
    </row>
    <row r="526" spans="1:15" x14ac:dyDescent="0.25">
      <c r="A526" s="191" t="str">
        <f>'[1]Run Rate'!A108</f>
        <v>POL12893</v>
      </c>
      <c r="B526" s="191" t="str">
        <f>'[1]Run Rate'!B108</f>
        <v>Polleo N.O.KO PUMP Preworkout 500g Peach Iced Tea</v>
      </c>
      <c r="C526" s="191" t="str">
        <f>'[1]Run Rate'!C108</f>
        <v>SPORTSKA PREHRANA</v>
      </c>
      <c r="D526" s="191" t="str">
        <f>'[1]Run Rate'!D108</f>
        <v>02 SILVER</v>
      </c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t="str">
        <f t="shared" ref="O526" si="515">IF(AND(OR($B$1="ALL",$B$1=C526),OR($E$1="ALL",$E$1=D526),OR($B$2="ALL",$B$2=A526),OR($E$2="ALL",IFERROR(SEARCH($E$2,B526),0)&gt;0)),"MATCH","")</f>
        <v>MATCH</v>
      </c>
    </row>
    <row r="527" spans="1:15" x14ac:dyDescent="0.25">
      <c r="A527" s="192"/>
      <c r="B527" s="192" t="s">
        <v>156</v>
      </c>
      <c r="C527" s="192" t="s">
        <v>157</v>
      </c>
      <c r="D527" s="192" t="s">
        <v>158</v>
      </c>
      <c r="E527" s="192" t="s">
        <v>139</v>
      </c>
      <c r="F527" s="192" t="s">
        <v>140</v>
      </c>
      <c r="G527" s="192" t="s">
        <v>141</v>
      </c>
      <c r="H527" s="192" t="s">
        <v>142</v>
      </c>
      <c r="I527" s="192" t="s">
        <v>143</v>
      </c>
      <c r="J527" s="192" t="s">
        <v>144</v>
      </c>
      <c r="K527" s="192" t="s">
        <v>145</v>
      </c>
      <c r="L527" s="192" t="s">
        <v>146</v>
      </c>
      <c r="M527" s="192" t="s">
        <v>147</v>
      </c>
      <c r="N527" s="192" t="s">
        <v>148</v>
      </c>
      <c r="O527" t="str">
        <f t="shared" ref="O527" si="516">O526</f>
        <v>MATCH</v>
      </c>
    </row>
    <row r="528" spans="1:15" x14ac:dyDescent="0.25">
      <c r="A528" s="193" t="s">
        <v>161</v>
      </c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t="str">
        <f t="shared" ref="O528" si="517">O526</f>
        <v>MATCH</v>
      </c>
    </row>
    <row r="529" spans="1:15" x14ac:dyDescent="0.25">
      <c r="A529" s="193" t="s">
        <v>164</v>
      </c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t="str">
        <f t="shared" ref="O529" si="518">O526</f>
        <v>MATCH</v>
      </c>
    </row>
    <row r="530" spans="1:15" x14ac:dyDescent="0.25">
      <c r="A530" s="188"/>
      <c r="B530" s="188"/>
      <c r="C530" s="188"/>
      <c r="D530" s="188"/>
      <c r="E530" s="188"/>
      <c r="F530" s="188"/>
      <c r="G530" s="188"/>
      <c r="H530" s="188"/>
      <c r="I530" s="188"/>
      <c r="J530" s="188"/>
      <c r="K530" s="188"/>
      <c r="L530" s="188"/>
      <c r="M530" s="188"/>
      <c r="N530" s="188"/>
      <c r="O530" t="str">
        <f t="shared" ref="O530" si="519">O526</f>
        <v>MATCH</v>
      </c>
    </row>
    <row r="531" spans="1:15" x14ac:dyDescent="0.25">
      <c r="A531" s="191" t="str">
        <f>'[1]Run Rate'!A109</f>
        <v>POL12894</v>
      </c>
      <c r="B531" s="191" t="str">
        <f>'[1]Run Rate'!B109</f>
        <v>Polleo N.O.KO PUMP Preworkout 500g Cola</v>
      </c>
      <c r="C531" s="191" t="str">
        <f>'[1]Run Rate'!C109</f>
        <v>SPORTSKA PREHRANA</v>
      </c>
      <c r="D531" s="191" t="str">
        <f>'[1]Run Rate'!D109</f>
        <v>02 SILVER</v>
      </c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t="str">
        <f t="shared" ref="O531" si="520">IF(AND(OR($B$1="ALL",$B$1=C531),OR($E$1="ALL",$E$1=D531),OR($B$2="ALL",$B$2=A531),OR($E$2="ALL",IFERROR(SEARCH($E$2,B531),0)&gt;0)),"MATCH","")</f>
        <v>MATCH</v>
      </c>
    </row>
    <row r="532" spans="1:15" x14ac:dyDescent="0.25">
      <c r="A532" s="192"/>
      <c r="B532" s="192" t="s">
        <v>156</v>
      </c>
      <c r="C532" s="192" t="s">
        <v>157</v>
      </c>
      <c r="D532" s="192" t="s">
        <v>158</v>
      </c>
      <c r="E532" s="192" t="s">
        <v>139</v>
      </c>
      <c r="F532" s="192" t="s">
        <v>140</v>
      </c>
      <c r="G532" s="192" t="s">
        <v>141</v>
      </c>
      <c r="H532" s="192" t="s">
        <v>142</v>
      </c>
      <c r="I532" s="192" t="s">
        <v>143</v>
      </c>
      <c r="J532" s="192" t="s">
        <v>144</v>
      </c>
      <c r="K532" s="192" t="s">
        <v>145</v>
      </c>
      <c r="L532" s="192" t="s">
        <v>146</v>
      </c>
      <c r="M532" s="192" t="s">
        <v>147</v>
      </c>
      <c r="N532" s="192" t="s">
        <v>148</v>
      </c>
      <c r="O532" t="str">
        <f t="shared" ref="O532" si="521">O531</f>
        <v>MATCH</v>
      </c>
    </row>
    <row r="533" spans="1:15" x14ac:dyDescent="0.25">
      <c r="A533" s="193" t="s">
        <v>161</v>
      </c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t="str">
        <f t="shared" ref="O533" si="522">O531</f>
        <v>MATCH</v>
      </c>
    </row>
    <row r="534" spans="1:15" x14ac:dyDescent="0.25">
      <c r="A534" s="193" t="s">
        <v>164</v>
      </c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t="str">
        <f t="shared" ref="O534" si="523">O531</f>
        <v>MATCH</v>
      </c>
    </row>
    <row r="535" spans="1:15" x14ac:dyDescent="0.25">
      <c r="A535" s="188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t="str">
        <f t="shared" ref="O535" si="524">O531</f>
        <v>MATCH</v>
      </c>
    </row>
    <row r="536" spans="1:15" x14ac:dyDescent="0.25">
      <c r="A536" s="191" t="str">
        <f>'[1]Run Rate'!A110</f>
        <v>POL12874</v>
      </c>
      <c r="B536" s="191" t="str">
        <f>'[1]Run Rate'!B110</f>
        <v>Polleo Sport StormX PUMP Pre-Workout 500g Raspberry</v>
      </c>
      <c r="C536" s="191" t="str">
        <f>'[1]Run Rate'!C110</f>
        <v>SPORTSKA PREHRANA</v>
      </c>
      <c r="D536" s="191" t="str">
        <f>'[1]Run Rate'!D110</f>
        <v>02 SILVER</v>
      </c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t="str">
        <f t="shared" ref="O536" si="525">IF(AND(OR($B$1="ALL",$B$1=C536),OR($E$1="ALL",$E$1=D536),OR($B$2="ALL",$B$2=A536),OR($E$2="ALL",IFERROR(SEARCH($E$2,B536),0)&gt;0)),"MATCH","")</f>
        <v>MATCH</v>
      </c>
    </row>
    <row r="537" spans="1:15" x14ac:dyDescent="0.25">
      <c r="A537" s="192"/>
      <c r="B537" s="192" t="s">
        <v>156</v>
      </c>
      <c r="C537" s="192" t="s">
        <v>157</v>
      </c>
      <c r="D537" s="192" t="s">
        <v>158</v>
      </c>
      <c r="E537" s="192" t="s">
        <v>139</v>
      </c>
      <c r="F537" s="192" t="s">
        <v>140</v>
      </c>
      <c r="G537" s="192" t="s">
        <v>141</v>
      </c>
      <c r="H537" s="192" t="s">
        <v>142</v>
      </c>
      <c r="I537" s="192" t="s">
        <v>143</v>
      </c>
      <c r="J537" s="192" t="s">
        <v>144</v>
      </c>
      <c r="K537" s="192" t="s">
        <v>145</v>
      </c>
      <c r="L537" s="192" t="s">
        <v>146</v>
      </c>
      <c r="M537" s="192" t="s">
        <v>147</v>
      </c>
      <c r="N537" s="192" t="s">
        <v>148</v>
      </c>
      <c r="O537" t="str">
        <f t="shared" ref="O537" si="526">O536</f>
        <v>MATCH</v>
      </c>
    </row>
    <row r="538" spans="1:15" x14ac:dyDescent="0.25">
      <c r="A538" s="193" t="s">
        <v>161</v>
      </c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t="str">
        <f t="shared" ref="O538" si="527">O536</f>
        <v>MATCH</v>
      </c>
    </row>
    <row r="539" spans="1:15" x14ac:dyDescent="0.25">
      <c r="A539" s="193" t="s">
        <v>164</v>
      </c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t="str">
        <f t="shared" ref="O539" si="528">O536</f>
        <v>MATCH</v>
      </c>
    </row>
    <row r="540" spans="1:15" x14ac:dyDescent="0.25">
      <c r="A540" s="188"/>
      <c r="B540" s="188"/>
      <c r="C540" s="188"/>
      <c r="D540" s="188"/>
      <c r="E540" s="188"/>
      <c r="F540" s="188"/>
      <c r="G540" s="188"/>
      <c r="H540" s="188"/>
      <c r="I540" s="188"/>
      <c r="J540" s="188"/>
      <c r="K540" s="188"/>
      <c r="L540" s="188"/>
      <c r="M540" s="188"/>
      <c r="N540" s="188"/>
      <c r="O540" t="str">
        <f t="shared" ref="O540" si="529">O536</f>
        <v>MATCH</v>
      </c>
    </row>
    <row r="541" spans="1:15" x14ac:dyDescent="0.25">
      <c r="A541" s="191" t="str">
        <f>'[1]Run Rate'!A111</f>
        <v>POL12875</v>
      </c>
      <c r="B541" s="191" t="str">
        <f>'[1]Run Rate'!B111</f>
        <v>Polleo Sport StormX PUMP Pre-Workout 500g Fruit punch</v>
      </c>
      <c r="C541" s="191" t="str">
        <f>'[1]Run Rate'!C111</f>
        <v>SPORTSKA PREHRANA</v>
      </c>
      <c r="D541" s="191" t="str">
        <f>'[1]Run Rate'!D111</f>
        <v>02 SILVER</v>
      </c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t="str">
        <f t="shared" ref="O541" si="530">IF(AND(OR($B$1="ALL",$B$1=C541),OR($E$1="ALL",$E$1=D541),OR($B$2="ALL",$B$2=A541),OR($E$2="ALL",IFERROR(SEARCH($E$2,B541),0)&gt;0)),"MATCH","")</f>
        <v>MATCH</v>
      </c>
    </row>
    <row r="542" spans="1:15" x14ac:dyDescent="0.25">
      <c r="A542" s="192"/>
      <c r="B542" s="192" t="s">
        <v>156</v>
      </c>
      <c r="C542" s="192" t="s">
        <v>157</v>
      </c>
      <c r="D542" s="192" t="s">
        <v>158</v>
      </c>
      <c r="E542" s="192" t="s">
        <v>139</v>
      </c>
      <c r="F542" s="192" t="s">
        <v>140</v>
      </c>
      <c r="G542" s="192" t="s">
        <v>141</v>
      </c>
      <c r="H542" s="192" t="s">
        <v>142</v>
      </c>
      <c r="I542" s="192" t="s">
        <v>143</v>
      </c>
      <c r="J542" s="192" t="s">
        <v>144</v>
      </c>
      <c r="K542" s="192" t="s">
        <v>145</v>
      </c>
      <c r="L542" s="192" t="s">
        <v>146</v>
      </c>
      <c r="M542" s="192" t="s">
        <v>147</v>
      </c>
      <c r="N542" s="192" t="s">
        <v>148</v>
      </c>
      <c r="O542" t="str">
        <f t="shared" ref="O542" si="531">O541</f>
        <v>MATCH</v>
      </c>
    </row>
    <row r="543" spans="1:15" x14ac:dyDescent="0.25">
      <c r="A543" s="193" t="s">
        <v>161</v>
      </c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t="str">
        <f t="shared" ref="O543" si="532">O541</f>
        <v>MATCH</v>
      </c>
    </row>
    <row r="544" spans="1:15" x14ac:dyDescent="0.25">
      <c r="A544" s="193" t="s">
        <v>164</v>
      </c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t="str">
        <f t="shared" ref="O544" si="533">O541</f>
        <v>MATCH</v>
      </c>
    </row>
    <row r="545" spans="1:15" x14ac:dyDescent="0.25">
      <c r="A545" s="188"/>
      <c r="B545" s="188"/>
      <c r="C545" s="188"/>
      <c r="D545" s="188"/>
      <c r="E545" s="188"/>
      <c r="F545" s="188"/>
      <c r="G545" s="188"/>
      <c r="H545" s="188"/>
      <c r="I545" s="188"/>
      <c r="J545" s="188"/>
      <c r="K545" s="188"/>
      <c r="L545" s="188"/>
      <c r="M545" s="188"/>
      <c r="N545" s="188"/>
      <c r="O545" t="str">
        <f t="shared" ref="O545" si="534">O541</f>
        <v>MATCH</v>
      </c>
    </row>
    <row r="546" spans="1:15" x14ac:dyDescent="0.25">
      <c r="A546" s="191" t="str">
        <f>'[1]Run Rate'!A112</f>
        <v>POL12870</v>
      </c>
      <c r="B546" s="191" t="str">
        <f>'[1]Run Rate'!B112</f>
        <v>Polleo Sport StormX Pre-Workout 400g Fruit Burst</v>
      </c>
      <c r="C546" s="191" t="str">
        <f>'[1]Run Rate'!C112</f>
        <v>SPORTSKA PREHRANA</v>
      </c>
      <c r="D546" s="191" t="str">
        <f>'[1]Run Rate'!D112</f>
        <v>02 SILVER</v>
      </c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t="str">
        <f t="shared" ref="O546" si="535">IF(AND(OR($B$1="ALL",$B$1=C546),OR($E$1="ALL",$E$1=D546),OR($B$2="ALL",$B$2=A546),OR($E$2="ALL",IFERROR(SEARCH($E$2,B546),0)&gt;0)),"MATCH","")</f>
        <v>MATCH</v>
      </c>
    </row>
    <row r="547" spans="1:15" x14ac:dyDescent="0.25">
      <c r="A547" s="192"/>
      <c r="B547" s="192" t="s">
        <v>156</v>
      </c>
      <c r="C547" s="192" t="s">
        <v>157</v>
      </c>
      <c r="D547" s="192" t="s">
        <v>158</v>
      </c>
      <c r="E547" s="192" t="s">
        <v>139</v>
      </c>
      <c r="F547" s="192" t="s">
        <v>140</v>
      </c>
      <c r="G547" s="192" t="s">
        <v>141</v>
      </c>
      <c r="H547" s="192" t="s">
        <v>142</v>
      </c>
      <c r="I547" s="192" t="s">
        <v>143</v>
      </c>
      <c r="J547" s="192" t="s">
        <v>144</v>
      </c>
      <c r="K547" s="192" t="s">
        <v>145</v>
      </c>
      <c r="L547" s="192" t="s">
        <v>146</v>
      </c>
      <c r="M547" s="192" t="s">
        <v>147</v>
      </c>
      <c r="N547" s="192" t="s">
        <v>148</v>
      </c>
      <c r="O547" t="str">
        <f t="shared" ref="O547" si="536">O546</f>
        <v>MATCH</v>
      </c>
    </row>
    <row r="548" spans="1:15" x14ac:dyDescent="0.25">
      <c r="A548" s="193" t="s">
        <v>161</v>
      </c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t="str">
        <f t="shared" ref="O548" si="537">O546</f>
        <v>MATCH</v>
      </c>
    </row>
    <row r="549" spans="1:15" x14ac:dyDescent="0.25">
      <c r="A549" s="193" t="s">
        <v>164</v>
      </c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t="str">
        <f t="shared" ref="O549" si="538">O546</f>
        <v>MATCH</v>
      </c>
    </row>
    <row r="550" spans="1:15" x14ac:dyDescent="0.25">
      <c r="A550" s="188"/>
      <c r="B550" s="188"/>
      <c r="C550" s="188"/>
      <c r="D550" s="188"/>
      <c r="E550" s="188"/>
      <c r="F550" s="188"/>
      <c r="G550" s="188"/>
      <c r="H550" s="188"/>
      <c r="I550" s="188"/>
      <c r="J550" s="188"/>
      <c r="K550" s="188"/>
      <c r="L550" s="188"/>
      <c r="M550" s="188"/>
      <c r="N550" s="188"/>
      <c r="O550" t="str">
        <f t="shared" ref="O550" si="539">O546</f>
        <v>MATCH</v>
      </c>
    </row>
    <row r="551" spans="1:15" x14ac:dyDescent="0.25">
      <c r="A551" s="191" t="str">
        <f>'[1]Run Rate'!A113</f>
        <v>POL12914</v>
      </c>
      <c r="B551" s="191" t="str">
        <f>'[1]Run Rate'!B113</f>
        <v>Polleo Protein Rings 250g Cinnamon</v>
      </c>
      <c r="C551" s="191" t="str">
        <f>'[1]Run Rate'!C113</f>
        <v>BIO I SUPERFOODS</v>
      </c>
      <c r="D551" s="191" t="str">
        <f>'[1]Run Rate'!D113</f>
        <v>02 SILVER</v>
      </c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t="str">
        <f t="shared" ref="O551" si="540">IF(AND(OR($B$1="ALL",$B$1=C551),OR($E$1="ALL",$E$1=D551),OR($B$2="ALL",$B$2=A551),OR($E$2="ALL",IFERROR(SEARCH($E$2,B551),0)&gt;0)),"MATCH","")</f>
        <v>MATCH</v>
      </c>
    </row>
    <row r="552" spans="1:15" x14ac:dyDescent="0.25">
      <c r="A552" s="192"/>
      <c r="B552" s="192" t="s">
        <v>156</v>
      </c>
      <c r="C552" s="192" t="s">
        <v>157</v>
      </c>
      <c r="D552" s="192" t="s">
        <v>158</v>
      </c>
      <c r="E552" s="192" t="s">
        <v>139</v>
      </c>
      <c r="F552" s="192" t="s">
        <v>140</v>
      </c>
      <c r="G552" s="192" t="s">
        <v>141</v>
      </c>
      <c r="H552" s="192" t="s">
        <v>142</v>
      </c>
      <c r="I552" s="192" t="s">
        <v>143</v>
      </c>
      <c r="J552" s="192" t="s">
        <v>144</v>
      </c>
      <c r="K552" s="192" t="s">
        <v>145</v>
      </c>
      <c r="L552" s="192" t="s">
        <v>146</v>
      </c>
      <c r="M552" s="192" t="s">
        <v>147</v>
      </c>
      <c r="N552" s="192" t="s">
        <v>148</v>
      </c>
      <c r="O552" t="str">
        <f t="shared" ref="O552" si="541">O551</f>
        <v>MATCH</v>
      </c>
    </row>
    <row r="553" spans="1:15" x14ac:dyDescent="0.25">
      <c r="A553" s="193" t="s">
        <v>161</v>
      </c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t="str">
        <f t="shared" ref="O553" si="542">O551</f>
        <v>MATCH</v>
      </c>
    </row>
    <row r="554" spans="1:15" x14ac:dyDescent="0.25">
      <c r="A554" s="193" t="s">
        <v>164</v>
      </c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t="str">
        <f t="shared" ref="O554" si="543">O551</f>
        <v>MATCH</v>
      </c>
    </row>
    <row r="555" spans="1:15" x14ac:dyDescent="0.25">
      <c r="A555" s="188"/>
      <c r="B555" s="188"/>
      <c r="C555" s="188"/>
      <c r="D555" s="188"/>
      <c r="E555" s="188"/>
      <c r="F555" s="188"/>
      <c r="G555" s="188"/>
      <c r="H555" s="188"/>
      <c r="I555" s="188"/>
      <c r="J555" s="188"/>
      <c r="K555" s="188"/>
      <c r="L555" s="188"/>
      <c r="M555" s="188"/>
      <c r="N555" s="188"/>
      <c r="O555" t="str">
        <f t="shared" ref="O555" si="544">O551</f>
        <v>MATCH</v>
      </c>
    </row>
    <row r="556" spans="1:15" x14ac:dyDescent="0.25">
      <c r="A556" s="191" t="str">
        <f>'[1]Run Rate'!A114</f>
        <v>POL12913</v>
      </c>
      <c r="B556" s="191" t="str">
        <f>'[1]Run Rate'!B114</f>
        <v>Polleo Protein Rings 250g Chocolate</v>
      </c>
      <c r="C556" s="191" t="str">
        <f>'[1]Run Rate'!C114</f>
        <v>BIO I SUPERFOODS</v>
      </c>
      <c r="D556" s="191" t="str">
        <f>'[1]Run Rate'!D114</f>
        <v>02 SILVER</v>
      </c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t="str">
        <f t="shared" ref="O556" si="545">IF(AND(OR($B$1="ALL",$B$1=C556),OR($E$1="ALL",$E$1=D556),OR($B$2="ALL",$B$2=A556),OR($E$2="ALL",IFERROR(SEARCH($E$2,B556),0)&gt;0)),"MATCH","")</f>
        <v>MATCH</v>
      </c>
    </row>
    <row r="557" spans="1:15" x14ac:dyDescent="0.25">
      <c r="A557" s="192"/>
      <c r="B557" s="192" t="s">
        <v>156</v>
      </c>
      <c r="C557" s="192" t="s">
        <v>157</v>
      </c>
      <c r="D557" s="192" t="s">
        <v>158</v>
      </c>
      <c r="E557" s="192" t="s">
        <v>139</v>
      </c>
      <c r="F557" s="192" t="s">
        <v>140</v>
      </c>
      <c r="G557" s="192" t="s">
        <v>141</v>
      </c>
      <c r="H557" s="192" t="s">
        <v>142</v>
      </c>
      <c r="I557" s="192" t="s">
        <v>143</v>
      </c>
      <c r="J557" s="192" t="s">
        <v>144</v>
      </c>
      <c r="K557" s="192" t="s">
        <v>145</v>
      </c>
      <c r="L557" s="192" t="s">
        <v>146</v>
      </c>
      <c r="M557" s="192" t="s">
        <v>147</v>
      </c>
      <c r="N557" s="192" t="s">
        <v>148</v>
      </c>
      <c r="O557" t="str">
        <f t="shared" ref="O557" si="546">O556</f>
        <v>MATCH</v>
      </c>
    </row>
    <row r="558" spans="1:15" x14ac:dyDescent="0.25">
      <c r="A558" s="193" t="s">
        <v>161</v>
      </c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t="str">
        <f t="shared" ref="O558" si="547">O556</f>
        <v>MATCH</v>
      </c>
    </row>
    <row r="559" spans="1:15" x14ac:dyDescent="0.25">
      <c r="A559" s="193" t="s">
        <v>164</v>
      </c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t="str">
        <f t="shared" ref="O559" si="548">O556</f>
        <v>MATCH</v>
      </c>
    </row>
    <row r="560" spans="1:15" x14ac:dyDescent="0.25">
      <c r="A560" s="188"/>
      <c r="B560" s="188"/>
      <c r="C560" s="188"/>
      <c r="D560" s="188"/>
      <c r="E560" s="188"/>
      <c r="F560" s="188"/>
      <c r="G560" s="188"/>
      <c r="H560" s="188"/>
      <c r="I560" s="188"/>
      <c r="J560" s="188"/>
      <c r="K560" s="188"/>
      <c r="L560" s="188"/>
      <c r="M560" s="188"/>
      <c r="N560" s="188"/>
      <c r="O560" t="str">
        <f t="shared" ref="O560" si="549">O556</f>
        <v>MATCH</v>
      </c>
    </row>
    <row r="561" spans="1:15" x14ac:dyDescent="0.25">
      <c r="A561" s="191" t="str">
        <f>'[1]Run Rate'!A115</f>
        <v>POL12865</v>
      </c>
      <c r="B561" s="191" t="str">
        <f>'[1]Run Rate'!B115</f>
        <v>Polleo Zinc Bisglycinate 90 caps</v>
      </c>
      <c r="C561" s="191" t="str">
        <f>'[1]Run Rate'!C115</f>
        <v>SPORTSKA PREHRANA</v>
      </c>
      <c r="D561" s="191" t="str">
        <f>'[1]Run Rate'!D115</f>
        <v>02 SILVER</v>
      </c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t="str">
        <f t="shared" ref="O561" si="550">IF(AND(OR($B$1="ALL",$B$1=C561),OR($E$1="ALL",$E$1=D561),OR($B$2="ALL",$B$2=A561),OR($E$2="ALL",IFERROR(SEARCH($E$2,B561),0)&gt;0)),"MATCH","")</f>
        <v>MATCH</v>
      </c>
    </row>
    <row r="562" spans="1:15" x14ac:dyDescent="0.25">
      <c r="A562" s="192"/>
      <c r="B562" s="192" t="s">
        <v>156</v>
      </c>
      <c r="C562" s="192" t="s">
        <v>157</v>
      </c>
      <c r="D562" s="192" t="s">
        <v>158</v>
      </c>
      <c r="E562" s="192" t="s">
        <v>139</v>
      </c>
      <c r="F562" s="192" t="s">
        <v>140</v>
      </c>
      <c r="G562" s="192" t="s">
        <v>141</v>
      </c>
      <c r="H562" s="192" t="s">
        <v>142</v>
      </c>
      <c r="I562" s="192" t="s">
        <v>143</v>
      </c>
      <c r="J562" s="192" t="s">
        <v>144</v>
      </c>
      <c r="K562" s="192" t="s">
        <v>145</v>
      </c>
      <c r="L562" s="192" t="s">
        <v>146</v>
      </c>
      <c r="M562" s="192" t="s">
        <v>147</v>
      </c>
      <c r="N562" s="192" t="s">
        <v>148</v>
      </c>
      <c r="O562" t="str">
        <f t="shared" ref="O562" si="551">O561</f>
        <v>MATCH</v>
      </c>
    </row>
    <row r="563" spans="1:15" x14ac:dyDescent="0.25">
      <c r="A563" s="193" t="s">
        <v>161</v>
      </c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t="str">
        <f t="shared" ref="O563" si="552">O561</f>
        <v>MATCH</v>
      </c>
    </row>
    <row r="564" spans="1:15" x14ac:dyDescent="0.25">
      <c r="A564" s="193" t="s">
        <v>164</v>
      </c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t="str">
        <f t="shared" ref="O564" si="553">O561</f>
        <v>MATCH</v>
      </c>
    </row>
    <row r="565" spans="1:15" x14ac:dyDescent="0.25">
      <c r="A565" s="188"/>
      <c r="B565" s="188"/>
      <c r="C565" s="188"/>
      <c r="D565" s="188"/>
      <c r="E565" s="188"/>
      <c r="F565" s="188"/>
      <c r="G565" s="188"/>
      <c r="H565" s="188"/>
      <c r="I565" s="188"/>
      <c r="J565" s="188"/>
      <c r="K565" s="188"/>
      <c r="L565" s="188"/>
      <c r="M565" s="188"/>
      <c r="N565" s="188"/>
      <c r="O565" t="str">
        <f t="shared" ref="O565" si="554">O561</f>
        <v>MATCH</v>
      </c>
    </row>
    <row r="566" spans="1:15" x14ac:dyDescent="0.25">
      <c r="A566" s="191" t="str">
        <f>'[1]Run Rate'!A116</f>
        <v>POL12849</v>
      </c>
      <c r="B566" s="191" t="str">
        <f>'[1]Run Rate'!B116</f>
        <v>Polleo Premium HydroX Whey 1,8kg Chocolate Hazelnut</v>
      </c>
      <c r="C566" s="191" t="str">
        <f>'[1]Run Rate'!C116</f>
        <v>PROTEINI</v>
      </c>
      <c r="D566" s="191" t="str">
        <f>'[1]Run Rate'!D116</f>
        <v>02 SILVER</v>
      </c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t="str">
        <f t="shared" ref="O566" si="555">IF(AND(OR($B$1="ALL",$B$1=C566),OR($E$1="ALL",$E$1=D566),OR($B$2="ALL",$B$2=A566),OR($E$2="ALL",IFERROR(SEARCH($E$2,B566),0)&gt;0)),"MATCH","")</f>
        <v>MATCH</v>
      </c>
    </row>
    <row r="567" spans="1:15" x14ac:dyDescent="0.25">
      <c r="A567" s="192"/>
      <c r="B567" s="192" t="s">
        <v>156</v>
      </c>
      <c r="C567" s="192" t="s">
        <v>157</v>
      </c>
      <c r="D567" s="192" t="s">
        <v>158</v>
      </c>
      <c r="E567" s="192" t="s">
        <v>139</v>
      </c>
      <c r="F567" s="192" t="s">
        <v>140</v>
      </c>
      <c r="G567" s="192" t="s">
        <v>141</v>
      </c>
      <c r="H567" s="192" t="s">
        <v>142</v>
      </c>
      <c r="I567" s="192" t="s">
        <v>143</v>
      </c>
      <c r="J567" s="192" t="s">
        <v>144</v>
      </c>
      <c r="K567" s="192" t="s">
        <v>145</v>
      </c>
      <c r="L567" s="192" t="s">
        <v>146</v>
      </c>
      <c r="M567" s="192" t="s">
        <v>147</v>
      </c>
      <c r="N567" s="192" t="s">
        <v>148</v>
      </c>
      <c r="O567" t="str">
        <f t="shared" ref="O567" si="556">O566</f>
        <v>MATCH</v>
      </c>
    </row>
    <row r="568" spans="1:15" x14ac:dyDescent="0.25">
      <c r="A568" s="193" t="s">
        <v>161</v>
      </c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t="str">
        <f t="shared" ref="O568" si="557">O566</f>
        <v>MATCH</v>
      </c>
    </row>
    <row r="569" spans="1:15" x14ac:dyDescent="0.25">
      <c r="A569" s="193" t="s">
        <v>164</v>
      </c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t="str">
        <f t="shared" ref="O569" si="558">O566</f>
        <v>MATCH</v>
      </c>
    </row>
    <row r="570" spans="1:15" x14ac:dyDescent="0.25">
      <c r="A570" s="188"/>
      <c r="B570" s="188"/>
      <c r="C570" s="188"/>
      <c r="D570" s="188"/>
      <c r="E570" s="188"/>
      <c r="F570" s="188"/>
      <c r="G570" s="188"/>
      <c r="H570" s="188"/>
      <c r="I570" s="188"/>
      <c r="J570" s="188"/>
      <c r="K570" s="188"/>
      <c r="L570" s="188"/>
      <c r="M570" s="188"/>
      <c r="N570" s="188"/>
      <c r="O570" t="str">
        <f t="shared" ref="O570" si="559">O566</f>
        <v>MATCH</v>
      </c>
    </row>
    <row r="571" spans="1:15" x14ac:dyDescent="0.25">
      <c r="A571" s="191" t="str">
        <f>'[1]Run Rate'!A117</f>
        <v>POL09795</v>
      </c>
      <c r="B571" s="191" t="str">
        <f>'[1]Run Rate'!B117</f>
        <v>Polleo Elasti 4 Joint 120 caps</v>
      </c>
      <c r="C571" s="191" t="str">
        <f>'[1]Run Rate'!C117</f>
        <v>SPORTSKA PREHRANA</v>
      </c>
      <c r="D571" s="191" t="str">
        <f>'[1]Run Rate'!D117</f>
        <v>02 SILVER</v>
      </c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t="str">
        <f t="shared" ref="O571" si="560">IF(AND(OR($B$1="ALL",$B$1=C571),OR($E$1="ALL",$E$1=D571),OR($B$2="ALL",$B$2=A571),OR($E$2="ALL",IFERROR(SEARCH($E$2,B571),0)&gt;0)),"MATCH","")</f>
        <v>MATCH</v>
      </c>
    </row>
    <row r="572" spans="1:15" x14ac:dyDescent="0.25">
      <c r="A572" s="192"/>
      <c r="B572" s="192" t="s">
        <v>156</v>
      </c>
      <c r="C572" s="192" t="s">
        <v>157</v>
      </c>
      <c r="D572" s="192" t="s">
        <v>158</v>
      </c>
      <c r="E572" s="192" t="s">
        <v>139</v>
      </c>
      <c r="F572" s="192" t="s">
        <v>140</v>
      </c>
      <c r="G572" s="192" t="s">
        <v>141</v>
      </c>
      <c r="H572" s="192" t="s">
        <v>142</v>
      </c>
      <c r="I572" s="192" t="s">
        <v>143</v>
      </c>
      <c r="J572" s="192" t="s">
        <v>144</v>
      </c>
      <c r="K572" s="192" t="s">
        <v>145</v>
      </c>
      <c r="L572" s="192" t="s">
        <v>146</v>
      </c>
      <c r="M572" s="192" t="s">
        <v>147</v>
      </c>
      <c r="N572" s="192" t="s">
        <v>148</v>
      </c>
      <c r="O572" t="str">
        <f t="shared" ref="O572" si="561">O571</f>
        <v>MATCH</v>
      </c>
    </row>
    <row r="573" spans="1:15" x14ac:dyDescent="0.25">
      <c r="A573" s="193" t="s">
        <v>161</v>
      </c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t="str">
        <f t="shared" ref="O573" si="562">O571</f>
        <v>MATCH</v>
      </c>
    </row>
    <row r="574" spans="1:15" x14ac:dyDescent="0.25">
      <c r="A574" s="193" t="s">
        <v>164</v>
      </c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t="str">
        <f t="shared" ref="O574" si="563">O571</f>
        <v>MATCH</v>
      </c>
    </row>
    <row r="575" spans="1:15" x14ac:dyDescent="0.25">
      <c r="A575" s="188"/>
      <c r="B575" s="188"/>
      <c r="C575" s="188"/>
      <c r="D575" s="188"/>
      <c r="E575" s="188"/>
      <c r="F575" s="188"/>
      <c r="G575" s="188"/>
      <c r="H575" s="188"/>
      <c r="I575" s="188"/>
      <c r="J575" s="188"/>
      <c r="K575" s="188"/>
      <c r="L575" s="188"/>
      <c r="M575" s="188"/>
      <c r="N575" s="188"/>
      <c r="O575" t="str">
        <f t="shared" ref="O575" si="564">O571</f>
        <v>MATCH</v>
      </c>
    </row>
    <row r="576" spans="1:15" x14ac:dyDescent="0.25">
      <c r="A576" s="191" t="str">
        <f>'[1]Run Rate'!A118</f>
        <v>ON00277</v>
      </c>
      <c r="B576" s="191" t="str">
        <f>'[1]Run Rate'!B118</f>
        <v>Serious Mass 2,73kg Chocolate</v>
      </c>
      <c r="C576" s="191" t="str">
        <f>'[1]Run Rate'!C118</f>
        <v>SPORTSKA PREHRANA</v>
      </c>
      <c r="D576" s="191" t="str">
        <f>'[1]Run Rate'!D118</f>
        <v>02 SILVER</v>
      </c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t="str">
        <f t="shared" ref="O576" si="565">IF(AND(OR($B$1="ALL",$B$1=C576),OR($E$1="ALL",$E$1=D576),OR($B$2="ALL",$B$2=A576),OR($E$2="ALL",IFERROR(SEARCH($E$2,B576),0)&gt;0)),"MATCH","")</f>
        <v>MATCH</v>
      </c>
    </row>
    <row r="577" spans="1:15" x14ac:dyDescent="0.25">
      <c r="A577" s="192"/>
      <c r="B577" s="192" t="s">
        <v>156</v>
      </c>
      <c r="C577" s="192" t="s">
        <v>157</v>
      </c>
      <c r="D577" s="192" t="s">
        <v>158</v>
      </c>
      <c r="E577" s="192" t="s">
        <v>139</v>
      </c>
      <c r="F577" s="192" t="s">
        <v>140</v>
      </c>
      <c r="G577" s="192" t="s">
        <v>141</v>
      </c>
      <c r="H577" s="192" t="s">
        <v>142</v>
      </c>
      <c r="I577" s="192" t="s">
        <v>143</v>
      </c>
      <c r="J577" s="192" t="s">
        <v>144</v>
      </c>
      <c r="K577" s="192" t="s">
        <v>145</v>
      </c>
      <c r="L577" s="192" t="s">
        <v>146</v>
      </c>
      <c r="M577" s="192" t="s">
        <v>147</v>
      </c>
      <c r="N577" s="192" t="s">
        <v>148</v>
      </c>
      <c r="O577" t="str">
        <f t="shared" ref="O577" si="566">O576</f>
        <v>MATCH</v>
      </c>
    </row>
    <row r="578" spans="1:15" x14ac:dyDescent="0.25">
      <c r="A578" s="193" t="s">
        <v>161</v>
      </c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t="str">
        <f t="shared" ref="O578" si="567">O576</f>
        <v>MATCH</v>
      </c>
    </row>
    <row r="579" spans="1:15" x14ac:dyDescent="0.25">
      <c r="A579" s="193" t="s">
        <v>164</v>
      </c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t="str">
        <f t="shared" ref="O579" si="568">O576</f>
        <v>MATCH</v>
      </c>
    </row>
    <row r="580" spans="1:15" x14ac:dyDescent="0.25">
      <c r="A580" s="188"/>
      <c r="B580" s="188"/>
      <c r="C580" s="188"/>
      <c r="D580" s="188"/>
      <c r="E580" s="188"/>
      <c r="F580" s="188"/>
      <c r="G580" s="188"/>
      <c r="H580" s="188"/>
      <c r="I580" s="188"/>
      <c r="J580" s="188"/>
      <c r="K580" s="188"/>
      <c r="L580" s="188"/>
      <c r="M580" s="188"/>
      <c r="N580" s="188"/>
      <c r="O580" t="str">
        <f t="shared" ref="O580" si="569">O576</f>
        <v>MATCH</v>
      </c>
    </row>
    <row r="581" spans="1:15" x14ac:dyDescent="0.25">
      <c r="A581" s="191" t="str">
        <f>'[1]Run Rate'!A119</f>
        <v>POL09756</v>
      </c>
      <c r="B581" s="191" t="str">
        <f>'[1]Run Rate'!B119</f>
        <v>Polleo Glutamine 250g</v>
      </c>
      <c r="C581" s="191" t="str">
        <f>'[1]Run Rate'!C119</f>
        <v>SPORTSKA PREHRANA</v>
      </c>
      <c r="D581" s="191" t="str">
        <f>'[1]Run Rate'!D119</f>
        <v>02 SILVER</v>
      </c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t="str">
        <f t="shared" ref="O581" si="570">IF(AND(OR($B$1="ALL",$B$1=C581),OR($E$1="ALL",$E$1=D581),OR($B$2="ALL",$B$2=A581),OR($E$2="ALL",IFERROR(SEARCH($E$2,B581),0)&gt;0)),"MATCH","")</f>
        <v>MATCH</v>
      </c>
    </row>
    <row r="582" spans="1:15" x14ac:dyDescent="0.25">
      <c r="A582" s="192"/>
      <c r="B582" s="192" t="s">
        <v>156</v>
      </c>
      <c r="C582" s="192" t="s">
        <v>157</v>
      </c>
      <c r="D582" s="192" t="s">
        <v>158</v>
      </c>
      <c r="E582" s="192" t="s">
        <v>139</v>
      </c>
      <c r="F582" s="192" t="s">
        <v>140</v>
      </c>
      <c r="G582" s="192" t="s">
        <v>141</v>
      </c>
      <c r="H582" s="192" t="s">
        <v>142</v>
      </c>
      <c r="I582" s="192" t="s">
        <v>143</v>
      </c>
      <c r="J582" s="192" t="s">
        <v>144</v>
      </c>
      <c r="K582" s="192" t="s">
        <v>145</v>
      </c>
      <c r="L582" s="192" t="s">
        <v>146</v>
      </c>
      <c r="M582" s="192" t="s">
        <v>147</v>
      </c>
      <c r="N582" s="192" t="s">
        <v>148</v>
      </c>
      <c r="O582" t="str">
        <f t="shared" ref="O582" si="571">O581</f>
        <v>MATCH</v>
      </c>
    </row>
    <row r="583" spans="1:15" x14ac:dyDescent="0.25">
      <c r="A583" s="193" t="s">
        <v>161</v>
      </c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t="str">
        <f t="shared" ref="O583" si="572">O581</f>
        <v>MATCH</v>
      </c>
    </row>
    <row r="584" spans="1:15" x14ac:dyDescent="0.25">
      <c r="A584" s="193" t="s">
        <v>164</v>
      </c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t="str">
        <f t="shared" ref="O584" si="573">O581</f>
        <v>MATCH</v>
      </c>
    </row>
    <row r="585" spans="1:15" x14ac:dyDescent="0.25">
      <c r="A585" s="188"/>
      <c r="B585" s="188"/>
      <c r="C585" s="188"/>
      <c r="D585" s="188"/>
      <c r="E585" s="188"/>
      <c r="F585" s="188"/>
      <c r="G585" s="188"/>
      <c r="H585" s="188"/>
      <c r="I585" s="188"/>
      <c r="J585" s="188"/>
      <c r="K585" s="188"/>
      <c r="L585" s="188"/>
      <c r="M585" s="188"/>
      <c r="N585" s="188"/>
      <c r="O585" t="str">
        <f t="shared" ref="O585" si="574">O581</f>
        <v>MATCH</v>
      </c>
    </row>
    <row r="586" spans="1:15" x14ac:dyDescent="0.25">
      <c r="A586" s="191" t="str">
        <f>'[1]Run Rate'!A120</f>
        <v>POL12741</v>
      </c>
      <c r="B586" s="191" t="str">
        <f>'[1]Run Rate'!B120</f>
        <v>Polleo Iso Drink 750ml Raspberry</v>
      </c>
      <c r="C586" s="191" t="str">
        <f>'[1]Run Rate'!C120</f>
        <v>RTD &amp; SNACKS</v>
      </c>
      <c r="D586" s="191" t="str">
        <f>'[1]Run Rate'!D120</f>
        <v>02 SILVER</v>
      </c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t="str">
        <f t="shared" ref="O586" si="575">IF(AND(OR($B$1="ALL",$B$1=C586),OR($E$1="ALL",$E$1=D586),OR($B$2="ALL",$B$2=A586),OR($E$2="ALL",IFERROR(SEARCH($E$2,B586),0)&gt;0)),"MATCH","")</f>
        <v>MATCH</v>
      </c>
    </row>
    <row r="587" spans="1:15" x14ac:dyDescent="0.25">
      <c r="A587" s="192"/>
      <c r="B587" s="192" t="s">
        <v>156</v>
      </c>
      <c r="C587" s="192" t="s">
        <v>157</v>
      </c>
      <c r="D587" s="192" t="s">
        <v>158</v>
      </c>
      <c r="E587" s="192" t="s">
        <v>139</v>
      </c>
      <c r="F587" s="192" t="s">
        <v>140</v>
      </c>
      <c r="G587" s="192" t="s">
        <v>141</v>
      </c>
      <c r="H587" s="192" t="s">
        <v>142</v>
      </c>
      <c r="I587" s="192" t="s">
        <v>143</v>
      </c>
      <c r="J587" s="192" t="s">
        <v>144</v>
      </c>
      <c r="K587" s="192" t="s">
        <v>145</v>
      </c>
      <c r="L587" s="192" t="s">
        <v>146</v>
      </c>
      <c r="M587" s="192" t="s">
        <v>147</v>
      </c>
      <c r="N587" s="192" t="s">
        <v>148</v>
      </c>
      <c r="O587" t="str">
        <f t="shared" ref="O587" si="576">O586</f>
        <v>MATCH</v>
      </c>
    </row>
    <row r="588" spans="1:15" x14ac:dyDescent="0.25">
      <c r="A588" s="193" t="s">
        <v>161</v>
      </c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t="str">
        <f t="shared" ref="O588" si="577">O586</f>
        <v>MATCH</v>
      </c>
    </row>
    <row r="589" spans="1:15" x14ac:dyDescent="0.25">
      <c r="A589" s="193" t="s">
        <v>164</v>
      </c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t="str">
        <f t="shared" ref="O589" si="578">O586</f>
        <v>MATCH</v>
      </c>
    </row>
    <row r="590" spans="1:15" x14ac:dyDescent="0.25">
      <c r="A590" s="188"/>
      <c r="B590" s="188"/>
      <c r="C590" s="188"/>
      <c r="D590" s="188"/>
      <c r="E590" s="188"/>
      <c r="F590" s="188"/>
      <c r="G590" s="188"/>
      <c r="H590" s="188"/>
      <c r="I590" s="188"/>
      <c r="J590" s="188"/>
      <c r="K590" s="188"/>
      <c r="L590" s="188"/>
      <c r="M590" s="188"/>
      <c r="N590" s="188"/>
      <c r="O590" t="str">
        <f t="shared" ref="O590" si="579">O586</f>
        <v>MATCH</v>
      </c>
    </row>
    <row r="591" spans="1:15" x14ac:dyDescent="0.25">
      <c r="A591" s="191" t="str">
        <f>'[1]Run Rate'!A121</f>
        <v>POL09745</v>
      </c>
      <c r="B591" s="191" t="str">
        <f>'[1]Run Rate'!B121</f>
        <v>Polleo 1st Whey 908g Chocolate Jaffa</v>
      </c>
      <c r="C591" s="191" t="str">
        <f>'[1]Run Rate'!C121</f>
        <v>PROTEINI</v>
      </c>
      <c r="D591" s="191" t="str">
        <f>'[1]Run Rate'!D121</f>
        <v>02 SILVER</v>
      </c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t="str">
        <f t="shared" ref="O591" si="580">IF(AND(OR($B$1="ALL",$B$1=C591),OR($E$1="ALL",$E$1=D591),OR($B$2="ALL",$B$2=A591),OR($E$2="ALL",IFERROR(SEARCH($E$2,B591),0)&gt;0)),"MATCH","")</f>
        <v>MATCH</v>
      </c>
    </row>
    <row r="592" spans="1:15" x14ac:dyDescent="0.25">
      <c r="A592" s="192"/>
      <c r="B592" s="192" t="s">
        <v>156</v>
      </c>
      <c r="C592" s="192" t="s">
        <v>157</v>
      </c>
      <c r="D592" s="192" t="s">
        <v>158</v>
      </c>
      <c r="E592" s="192" t="s">
        <v>139</v>
      </c>
      <c r="F592" s="192" t="s">
        <v>140</v>
      </c>
      <c r="G592" s="192" t="s">
        <v>141</v>
      </c>
      <c r="H592" s="192" t="s">
        <v>142</v>
      </c>
      <c r="I592" s="192" t="s">
        <v>143</v>
      </c>
      <c r="J592" s="192" t="s">
        <v>144</v>
      </c>
      <c r="K592" s="192" t="s">
        <v>145</v>
      </c>
      <c r="L592" s="192" t="s">
        <v>146</v>
      </c>
      <c r="M592" s="192" t="s">
        <v>147</v>
      </c>
      <c r="N592" s="192" t="s">
        <v>148</v>
      </c>
      <c r="O592" t="str">
        <f t="shared" ref="O592" si="581">O591</f>
        <v>MATCH</v>
      </c>
    </row>
    <row r="593" spans="1:15" x14ac:dyDescent="0.25">
      <c r="A593" s="193" t="s">
        <v>161</v>
      </c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t="str">
        <f t="shared" ref="O593" si="582">O591</f>
        <v>MATCH</v>
      </c>
    </row>
    <row r="594" spans="1:15" x14ac:dyDescent="0.25">
      <c r="A594" s="193" t="s">
        <v>164</v>
      </c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t="str">
        <f t="shared" ref="O594" si="583">O591</f>
        <v>MATCH</v>
      </c>
    </row>
    <row r="595" spans="1:15" x14ac:dyDescent="0.25">
      <c r="A595" s="188"/>
      <c r="B595" s="188"/>
      <c r="C595" s="188"/>
      <c r="D595" s="188"/>
      <c r="E595" s="188"/>
      <c r="F595" s="188"/>
      <c r="G595" s="188"/>
      <c r="H595" s="188"/>
      <c r="I595" s="188"/>
      <c r="J595" s="188"/>
      <c r="K595" s="188"/>
      <c r="L595" s="188"/>
      <c r="M595" s="188"/>
      <c r="N595" s="188"/>
      <c r="O595" t="str">
        <f t="shared" ref="O595" si="584">O591</f>
        <v>MATCH</v>
      </c>
    </row>
    <row r="596" spans="1:15" x14ac:dyDescent="0.25">
      <c r="A596" s="191" t="str">
        <f>'[1]Run Rate'!A122</f>
        <v>ZOE12371</v>
      </c>
      <c r="B596" s="191" t="str">
        <f>'[1]Run Rate'!B122</f>
        <v>ZOE Vegan Protein 454g Choco Dream</v>
      </c>
      <c r="C596" s="191" t="str">
        <f>'[1]Run Rate'!C122</f>
        <v>BIO I SUPERFOODS</v>
      </c>
      <c r="D596" s="191" t="str">
        <f>'[1]Run Rate'!D122</f>
        <v>02 SILVER</v>
      </c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t="str">
        <f t="shared" ref="O596" si="585">IF(AND(OR($B$1="ALL",$B$1=C596),OR($E$1="ALL",$E$1=D596),OR($B$2="ALL",$B$2=A596),OR($E$2="ALL",IFERROR(SEARCH($E$2,B596),0)&gt;0)),"MATCH","")</f>
        <v>MATCH</v>
      </c>
    </row>
    <row r="597" spans="1:15" x14ac:dyDescent="0.25">
      <c r="A597" s="192"/>
      <c r="B597" s="192" t="s">
        <v>156</v>
      </c>
      <c r="C597" s="192" t="s">
        <v>157</v>
      </c>
      <c r="D597" s="192" t="s">
        <v>158</v>
      </c>
      <c r="E597" s="192" t="s">
        <v>139</v>
      </c>
      <c r="F597" s="192" t="s">
        <v>140</v>
      </c>
      <c r="G597" s="192" t="s">
        <v>141</v>
      </c>
      <c r="H597" s="192" t="s">
        <v>142</v>
      </c>
      <c r="I597" s="192" t="s">
        <v>143</v>
      </c>
      <c r="J597" s="192" t="s">
        <v>144</v>
      </c>
      <c r="K597" s="192" t="s">
        <v>145</v>
      </c>
      <c r="L597" s="192" t="s">
        <v>146</v>
      </c>
      <c r="M597" s="192" t="s">
        <v>147</v>
      </c>
      <c r="N597" s="192" t="s">
        <v>148</v>
      </c>
      <c r="O597" t="str">
        <f t="shared" ref="O597" si="586">O596</f>
        <v>MATCH</v>
      </c>
    </row>
    <row r="598" spans="1:15" x14ac:dyDescent="0.25">
      <c r="A598" s="193" t="s">
        <v>161</v>
      </c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>
        <v>18</v>
      </c>
      <c r="N598" s="97">
        <v>18</v>
      </c>
      <c r="O598" t="str">
        <f t="shared" ref="O598" si="587">O596</f>
        <v>MATCH</v>
      </c>
    </row>
    <row r="599" spans="1:15" x14ac:dyDescent="0.25">
      <c r="A599" s="193" t="s">
        <v>164</v>
      </c>
      <c r="B599" s="97"/>
      <c r="C599" s="97"/>
      <c r="D599" s="97"/>
      <c r="E599" s="97"/>
      <c r="F599" s="97"/>
      <c r="G599" s="97">
        <v>180</v>
      </c>
      <c r="H599" s="97">
        <v>180</v>
      </c>
      <c r="I599" s="97">
        <v>180</v>
      </c>
      <c r="J599" s="97">
        <v>180</v>
      </c>
      <c r="K599" s="97"/>
      <c r="L599" s="97"/>
      <c r="M599" s="97"/>
      <c r="N599" s="97"/>
      <c r="O599" t="str">
        <f t="shared" ref="O599" si="588">O596</f>
        <v>MATCH</v>
      </c>
    </row>
    <row r="600" spans="1:15" x14ac:dyDescent="0.25">
      <c r="A600" s="188"/>
      <c r="B600" s="188"/>
      <c r="C600" s="188"/>
      <c r="D600" s="188"/>
      <c r="E600" s="188"/>
      <c r="F600" s="188"/>
      <c r="G600" s="188"/>
      <c r="H600" s="188"/>
      <c r="I600" s="188"/>
      <c r="J600" s="188"/>
      <c r="K600" s="188"/>
      <c r="L600" s="188"/>
      <c r="M600" s="188"/>
      <c r="N600" s="188"/>
      <c r="O600" t="str">
        <f t="shared" ref="O600" si="589">O596</f>
        <v>MATCH</v>
      </c>
    </row>
    <row r="601" spans="1:15" x14ac:dyDescent="0.25">
      <c r="A601" s="191" t="str">
        <f>'[1]Run Rate'!A123</f>
        <v>POL09828</v>
      </c>
      <c r="B601" s="191" t="str">
        <f>'[1]Run Rate'!B123</f>
        <v>Polleo 1st Whey 2,27kg Strawberry</v>
      </c>
      <c r="C601" s="191" t="str">
        <f>'[1]Run Rate'!C123</f>
        <v>PROTEINI</v>
      </c>
      <c r="D601" s="191" t="str">
        <f>'[1]Run Rate'!D123</f>
        <v>02 SILVER</v>
      </c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t="str">
        <f t="shared" ref="O601" si="590">IF(AND(OR($B$1="ALL",$B$1=C601),OR($E$1="ALL",$E$1=D601),OR($B$2="ALL",$B$2=A601),OR($E$2="ALL",IFERROR(SEARCH($E$2,B601),0)&gt;0)),"MATCH","")</f>
        <v>MATCH</v>
      </c>
    </row>
    <row r="602" spans="1:15" x14ac:dyDescent="0.25">
      <c r="A602" s="192"/>
      <c r="B602" s="192" t="s">
        <v>156</v>
      </c>
      <c r="C602" s="192" t="s">
        <v>157</v>
      </c>
      <c r="D602" s="192" t="s">
        <v>158</v>
      </c>
      <c r="E602" s="192" t="s">
        <v>139</v>
      </c>
      <c r="F602" s="192" t="s">
        <v>140</v>
      </c>
      <c r="G602" s="192" t="s">
        <v>141</v>
      </c>
      <c r="H602" s="192" t="s">
        <v>142</v>
      </c>
      <c r="I602" s="192" t="s">
        <v>143</v>
      </c>
      <c r="J602" s="192" t="s">
        <v>144</v>
      </c>
      <c r="K602" s="192" t="s">
        <v>145</v>
      </c>
      <c r="L602" s="192" t="s">
        <v>146</v>
      </c>
      <c r="M602" s="192" t="s">
        <v>147</v>
      </c>
      <c r="N602" s="192" t="s">
        <v>148</v>
      </c>
      <c r="O602" t="str">
        <f t="shared" ref="O602" si="591">O601</f>
        <v>MATCH</v>
      </c>
    </row>
    <row r="603" spans="1:15" x14ac:dyDescent="0.25">
      <c r="A603" s="193" t="s">
        <v>161</v>
      </c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t="str">
        <f t="shared" ref="O603" si="592">O601</f>
        <v>MATCH</v>
      </c>
    </row>
    <row r="604" spans="1:15" x14ac:dyDescent="0.25">
      <c r="A604" s="193" t="s">
        <v>164</v>
      </c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t="str">
        <f t="shared" ref="O604" si="593">O601</f>
        <v>MATCH</v>
      </c>
    </row>
    <row r="605" spans="1:15" x14ac:dyDescent="0.25">
      <c r="A605" s="188"/>
      <c r="B605" s="188"/>
      <c r="C605" s="188"/>
      <c r="D605" s="188"/>
      <c r="E605" s="188"/>
      <c r="F605" s="188"/>
      <c r="G605" s="188"/>
      <c r="H605" s="188"/>
      <c r="I605" s="188"/>
      <c r="J605" s="188"/>
      <c r="K605" s="188"/>
      <c r="L605" s="188"/>
      <c r="M605" s="188"/>
      <c r="N605" s="188"/>
      <c r="O605" t="str">
        <f t="shared" ref="O605" si="594">O601</f>
        <v>MATCH</v>
      </c>
    </row>
    <row r="606" spans="1:15" x14ac:dyDescent="0.25">
      <c r="A606" s="191" t="str">
        <f>'[1]Run Rate'!A124</f>
        <v>POL09766</v>
      </c>
      <c r="B606" s="191" t="str">
        <f>'[1]Run Rate'!B124</f>
        <v>Polleo Bulk Gainer 2,5kg Vanilla</v>
      </c>
      <c r="C606" s="191" t="str">
        <f>'[1]Run Rate'!C124</f>
        <v>SPORTSKA PREHRANA</v>
      </c>
      <c r="D606" s="191" t="str">
        <f>'[1]Run Rate'!D124</f>
        <v>02 SILVER</v>
      </c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t="str">
        <f t="shared" ref="O606" si="595">IF(AND(OR($B$1="ALL",$B$1=C606),OR($E$1="ALL",$E$1=D606),OR($B$2="ALL",$B$2=A606),OR($E$2="ALL",IFERROR(SEARCH($E$2,B606),0)&gt;0)),"MATCH","")</f>
        <v>MATCH</v>
      </c>
    </row>
    <row r="607" spans="1:15" x14ac:dyDescent="0.25">
      <c r="A607" s="192"/>
      <c r="B607" s="192" t="s">
        <v>156</v>
      </c>
      <c r="C607" s="192" t="s">
        <v>157</v>
      </c>
      <c r="D607" s="192" t="s">
        <v>158</v>
      </c>
      <c r="E607" s="192" t="s">
        <v>139</v>
      </c>
      <c r="F607" s="192" t="s">
        <v>140</v>
      </c>
      <c r="G607" s="192" t="s">
        <v>141</v>
      </c>
      <c r="H607" s="192" t="s">
        <v>142</v>
      </c>
      <c r="I607" s="192" t="s">
        <v>143</v>
      </c>
      <c r="J607" s="192" t="s">
        <v>144</v>
      </c>
      <c r="K607" s="192" t="s">
        <v>145</v>
      </c>
      <c r="L607" s="192" t="s">
        <v>146</v>
      </c>
      <c r="M607" s="192" t="s">
        <v>147</v>
      </c>
      <c r="N607" s="192" t="s">
        <v>148</v>
      </c>
      <c r="O607" t="str">
        <f t="shared" ref="O607" si="596">O606</f>
        <v>MATCH</v>
      </c>
    </row>
    <row r="608" spans="1:15" x14ac:dyDescent="0.25">
      <c r="A608" s="193" t="s">
        <v>161</v>
      </c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t="str">
        <f t="shared" ref="O608" si="597">O606</f>
        <v>MATCH</v>
      </c>
    </row>
    <row r="609" spans="1:15" x14ac:dyDescent="0.25">
      <c r="A609" s="193" t="s">
        <v>164</v>
      </c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t="str">
        <f t="shared" ref="O609" si="598">O606</f>
        <v>MATCH</v>
      </c>
    </row>
    <row r="610" spans="1:15" x14ac:dyDescent="0.25">
      <c r="A610" s="188"/>
      <c r="B610" s="188"/>
      <c r="C610" s="188"/>
      <c r="D610" s="188"/>
      <c r="E610" s="188"/>
      <c r="F610" s="188"/>
      <c r="G610" s="188"/>
      <c r="H610" s="188"/>
      <c r="I610" s="188"/>
      <c r="J610" s="188"/>
      <c r="K610" s="188"/>
      <c r="L610" s="188"/>
      <c r="M610" s="188"/>
      <c r="N610" s="188"/>
      <c r="O610" t="str">
        <f t="shared" ref="O610" si="599">O606</f>
        <v>MATCH</v>
      </c>
    </row>
    <row r="611" spans="1:15" x14ac:dyDescent="0.25">
      <c r="A611" s="191" t="str">
        <f>'[1]Run Rate'!A125</f>
        <v>POL09702</v>
      </c>
      <c r="B611" s="191" t="str">
        <f>'[1]Run Rate'!B125</f>
        <v>Polleo Energy Gel 40g Lemon-Lime</v>
      </c>
      <c r="C611" s="191" t="str">
        <f>'[1]Run Rate'!C125</f>
        <v>SPORTSKA PREHRANA</v>
      </c>
      <c r="D611" s="191" t="str">
        <f>'[1]Run Rate'!D125</f>
        <v>02 SILVER</v>
      </c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t="str">
        <f t="shared" ref="O611" si="600">IF(AND(OR($B$1="ALL",$B$1=C611),OR($E$1="ALL",$E$1=D611),OR($B$2="ALL",$B$2=A611),OR($E$2="ALL",IFERROR(SEARCH($E$2,B611),0)&gt;0)),"MATCH","")</f>
        <v>MATCH</v>
      </c>
    </row>
    <row r="612" spans="1:15" x14ac:dyDescent="0.25">
      <c r="A612" s="192"/>
      <c r="B612" s="192" t="s">
        <v>156</v>
      </c>
      <c r="C612" s="192" t="s">
        <v>157</v>
      </c>
      <c r="D612" s="192" t="s">
        <v>158</v>
      </c>
      <c r="E612" s="192" t="s">
        <v>139</v>
      </c>
      <c r="F612" s="192" t="s">
        <v>140</v>
      </c>
      <c r="G612" s="192" t="s">
        <v>141</v>
      </c>
      <c r="H612" s="192" t="s">
        <v>142</v>
      </c>
      <c r="I612" s="192" t="s">
        <v>143</v>
      </c>
      <c r="J612" s="192" t="s">
        <v>144</v>
      </c>
      <c r="K612" s="192" t="s">
        <v>145</v>
      </c>
      <c r="L612" s="192" t="s">
        <v>146</v>
      </c>
      <c r="M612" s="192" t="s">
        <v>147</v>
      </c>
      <c r="N612" s="192" t="s">
        <v>148</v>
      </c>
      <c r="O612" t="str">
        <f t="shared" ref="O612" si="601">O611</f>
        <v>MATCH</v>
      </c>
    </row>
    <row r="613" spans="1:15" x14ac:dyDescent="0.25">
      <c r="A613" s="193" t="s">
        <v>161</v>
      </c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t="str">
        <f t="shared" ref="O613" si="602">O611</f>
        <v>MATCH</v>
      </c>
    </row>
    <row r="614" spans="1:15" x14ac:dyDescent="0.25">
      <c r="A614" s="193" t="s">
        <v>164</v>
      </c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t="str">
        <f t="shared" ref="O614" si="603">O611</f>
        <v>MATCH</v>
      </c>
    </row>
    <row r="615" spans="1:15" x14ac:dyDescent="0.25">
      <c r="A615" s="188"/>
      <c r="B615" s="188"/>
      <c r="C615" s="188"/>
      <c r="D615" s="188"/>
      <c r="E615" s="188"/>
      <c r="F615" s="188"/>
      <c r="G615" s="188"/>
      <c r="H615" s="188"/>
      <c r="I615" s="188"/>
      <c r="J615" s="188"/>
      <c r="K615" s="188"/>
      <c r="L615" s="188"/>
      <c r="M615" s="188"/>
      <c r="N615" s="188"/>
      <c r="O615" t="str">
        <f t="shared" ref="O615" si="604">O611</f>
        <v>MATCH</v>
      </c>
    </row>
    <row r="616" spans="1:15" x14ac:dyDescent="0.25">
      <c r="A616" s="191" t="str">
        <f>'[1]Run Rate'!A126</f>
        <v>POL09767</v>
      </c>
      <c r="B616" s="191" t="str">
        <f>'[1]Run Rate'!B126</f>
        <v>Polleo Bulk Gainer 5kg Chocolate</v>
      </c>
      <c r="C616" s="191" t="str">
        <f>'[1]Run Rate'!C126</f>
        <v>SPORTSKA PREHRANA</v>
      </c>
      <c r="D616" s="191" t="str">
        <f>'[1]Run Rate'!D126</f>
        <v>02 SILVER</v>
      </c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t="str">
        <f t="shared" ref="O616" si="605">IF(AND(OR($B$1="ALL",$B$1=C616),OR($E$1="ALL",$E$1=D616),OR($B$2="ALL",$B$2=A616),OR($E$2="ALL",IFERROR(SEARCH($E$2,B616),0)&gt;0)),"MATCH","")</f>
        <v>MATCH</v>
      </c>
    </row>
    <row r="617" spans="1:15" x14ac:dyDescent="0.25">
      <c r="A617" s="192"/>
      <c r="B617" s="192" t="s">
        <v>156</v>
      </c>
      <c r="C617" s="192" t="s">
        <v>157</v>
      </c>
      <c r="D617" s="192" t="s">
        <v>158</v>
      </c>
      <c r="E617" s="192" t="s">
        <v>139</v>
      </c>
      <c r="F617" s="192" t="s">
        <v>140</v>
      </c>
      <c r="G617" s="192" t="s">
        <v>141</v>
      </c>
      <c r="H617" s="192" t="s">
        <v>142</v>
      </c>
      <c r="I617" s="192" t="s">
        <v>143</v>
      </c>
      <c r="J617" s="192" t="s">
        <v>144</v>
      </c>
      <c r="K617" s="192" t="s">
        <v>145</v>
      </c>
      <c r="L617" s="192" t="s">
        <v>146</v>
      </c>
      <c r="M617" s="192" t="s">
        <v>147</v>
      </c>
      <c r="N617" s="192" t="s">
        <v>148</v>
      </c>
      <c r="O617" t="str">
        <f t="shared" ref="O617" si="606">O616</f>
        <v>MATCH</v>
      </c>
    </row>
    <row r="618" spans="1:15" x14ac:dyDescent="0.25">
      <c r="A618" s="193" t="s">
        <v>161</v>
      </c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t="str">
        <f t="shared" ref="O618" si="607">O616</f>
        <v>MATCH</v>
      </c>
    </row>
    <row r="619" spans="1:15" x14ac:dyDescent="0.25">
      <c r="A619" s="193" t="s">
        <v>164</v>
      </c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t="str">
        <f t="shared" ref="O619" si="608">O616</f>
        <v>MATCH</v>
      </c>
    </row>
    <row r="620" spans="1:15" x14ac:dyDescent="0.25">
      <c r="A620" s="188"/>
      <c r="B620" s="188"/>
      <c r="C620" s="188"/>
      <c r="D620" s="188"/>
      <c r="E620" s="188"/>
      <c r="F620" s="188"/>
      <c r="G620" s="188"/>
      <c r="H620" s="188"/>
      <c r="I620" s="188"/>
      <c r="J620" s="188"/>
      <c r="K620" s="188"/>
      <c r="L620" s="188"/>
      <c r="M620" s="188"/>
      <c r="N620" s="188"/>
      <c r="O620" t="str">
        <f t="shared" ref="O620" si="609">O616</f>
        <v>MATCH</v>
      </c>
    </row>
    <row r="621" spans="1:15" x14ac:dyDescent="0.25">
      <c r="A621" s="191" t="str">
        <f>'[1]Run Rate'!A127</f>
        <v>POL09825</v>
      </c>
      <c r="B621" s="191" t="str">
        <f>'[1]Run Rate'!B127</f>
        <v>Polleo Protein Woppers 25g chocolate milk</v>
      </c>
      <c r="C621" s="191" t="str">
        <f>'[1]Run Rate'!C127</f>
        <v>RTD &amp; SNACKS</v>
      </c>
      <c r="D621" s="191" t="str">
        <f>'[1]Run Rate'!D127</f>
        <v>02 SILVER</v>
      </c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t="str">
        <f t="shared" ref="O621" si="610">IF(AND(OR($B$1="ALL",$B$1=C621),OR($E$1="ALL",$E$1=D621),OR($B$2="ALL",$B$2=A621),OR($E$2="ALL",IFERROR(SEARCH($E$2,B621),0)&gt;0)),"MATCH","")</f>
        <v>MATCH</v>
      </c>
    </row>
    <row r="622" spans="1:15" x14ac:dyDescent="0.25">
      <c r="A622" s="192"/>
      <c r="B622" s="192" t="s">
        <v>156</v>
      </c>
      <c r="C622" s="192" t="s">
        <v>157</v>
      </c>
      <c r="D622" s="192" t="s">
        <v>158</v>
      </c>
      <c r="E622" s="192" t="s">
        <v>139</v>
      </c>
      <c r="F622" s="192" t="s">
        <v>140</v>
      </c>
      <c r="G622" s="192" t="s">
        <v>141</v>
      </c>
      <c r="H622" s="192" t="s">
        <v>142</v>
      </c>
      <c r="I622" s="192" t="s">
        <v>143</v>
      </c>
      <c r="J622" s="192" t="s">
        <v>144</v>
      </c>
      <c r="K622" s="192" t="s">
        <v>145</v>
      </c>
      <c r="L622" s="192" t="s">
        <v>146</v>
      </c>
      <c r="M622" s="192" t="s">
        <v>147</v>
      </c>
      <c r="N622" s="192" t="s">
        <v>148</v>
      </c>
      <c r="O622" t="str">
        <f t="shared" ref="O622" si="611">O621</f>
        <v>MATCH</v>
      </c>
    </row>
    <row r="623" spans="1:15" x14ac:dyDescent="0.25">
      <c r="A623" s="193" t="s">
        <v>161</v>
      </c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t="str">
        <f t="shared" ref="O623" si="612">O621</f>
        <v>MATCH</v>
      </c>
    </row>
    <row r="624" spans="1:15" x14ac:dyDescent="0.25">
      <c r="A624" s="193" t="s">
        <v>164</v>
      </c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t="str">
        <f t="shared" ref="O624" si="613">O621</f>
        <v>MATCH</v>
      </c>
    </row>
    <row r="625" spans="1:15" x14ac:dyDescent="0.25">
      <c r="A625" s="188"/>
      <c r="B625" s="188"/>
      <c r="C625" s="188"/>
      <c r="D625" s="188"/>
      <c r="E625" s="188"/>
      <c r="F625" s="188"/>
      <c r="G625" s="188"/>
      <c r="H625" s="188"/>
      <c r="I625" s="188"/>
      <c r="J625" s="188"/>
      <c r="K625" s="188"/>
      <c r="L625" s="188"/>
      <c r="M625" s="188"/>
      <c r="N625" s="188"/>
      <c r="O625" t="str">
        <f t="shared" ref="O625" si="614">O621</f>
        <v>MATCH</v>
      </c>
    </row>
    <row r="626" spans="1:15" x14ac:dyDescent="0.25">
      <c r="A626" s="191" t="str">
        <f>'[1]Run Rate'!A128</f>
        <v>ZOE12408</v>
      </c>
      <c r="B626" s="191" t="str">
        <f>'[1]Run Rate'!B128</f>
        <v>ZOE Collagen Vital 60caps</v>
      </c>
      <c r="C626" s="191" t="str">
        <f>'[1]Run Rate'!C128</f>
        <v>SPORTSKA PREHRANA</v>
      </c>
      <c r="D626" s="191" t="str">
        <f>'[1]Run Rate'!D128</f>
        <v>02 SILVER</v>
      </c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t="str">
        <f t="shared" ref="O626" si="615">IF(AND(OR($B$1="ALL",$B$1=C626),OR($E$1="ALL",$E$1=D626),OR($B$2="ALL",$B$2=A626),OR($E$2="ALL",IFERROR(SEARCH($E$2,B626),0)&gt;0)),"MATCH","")</f>
        <v>MATCH</v>
      </c>
    </row>
    <row r="627" spans="1:15" x14ac:dyDescent="0.25">
      <c r="A627" s="192"/>
      <c r="B627" s="192" t="s">
        <v>156</v>
      </c>
      <c r="C627" s="192" t="s">
        <v>157</v>
      </c>
      <c r="D627" s="192" t="s">
        <v>158</v>
      </c>
      <c r="E627" s="192" t="s">
        <v>139</v>
      </c>
      <c r="F627" s="192" t="s">
        <v>140</v>
      </c>
      <c r="G627" s="192" t="s">
        <v>141</v>
      </c>
      <c r="H627" s="192" t="s">
        <v>142</v>
      </c>
      <c r="I627" s="192" t="s">
        <v>143</v>
      </c>
      <c r="J627" s="192" t="s">
        <v>144</v>
      </c>
      <c r="K627" s="192" t="s">
        <v>145</v>
      </c>
      <c r="L627" s="192" t="s">
        <v>146</v>
      </c>
      <c r="M627" s="192" t="s">
        <v>147</v>
      </c>
      <c r="N627" s="192" t="s">
        <v>148</v>
      </c>
      <c r="O627" t="str">
        <f t="shared" ref="O627" si="616">O626</f>
        <v>MATCH</v>
      </c>
    </row>
    <row r="628" spans="1:15" x14ac:dyDescent="0.25">
      <c r="A628" s="193" t="s">
        <v>161</v>
      </c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t="str">
        <f t="shared" ref="O628" si="617">O626</f>
        <v>MATCH</v>
      </c>
    </row>
    <row r="629" spans="1:15" x14ac:dyDescent="0.25">
      <c r="A629" s="193" t="s">
        <v>164</v>
      </c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t="str">
        <f t="shared" ref="O629" si="618">O626</f>
        <v>MATCH</v>
      </c>
    </row>
    <row r="630" spans="1:15" x14ac:dyDescent="0.25">
      <c r="A630" s="188"/>
      <c r="B630" s="188"/>
      <c r="C630" s="188"/>
      <c r="D630" s="188"/>
      <c r="E630" s="188"/>
      <c r="F630" s="188"/>
      <c r="G630" s="188"/>
      <c r="H630" s="188"/>
      <c r="I630" s="188"/>
      <c r="J630" s="188"/>
      <c r="K630" s="188"/>
      <c r="L630" s="188"/>
      <c r="M630" s="188"/>
      <c r="N630" s="188"/>
      <c r="O630" t="str">
        <f t="shared" ref="O630" si="619">O626</f>
        <v>MATCH</v>
      </c>
    </row>
    <row r="631" spans="1:15" x14ac:dyDescent="0.25">
      <c r="A631" s="191" t="str">
        <f>'[1]Run Rate'!A129</f>
        <v>ON00249</v>
      </c>
      <c r="B631" s="191" t="str">
        <f>'[1]Run Rate'!B129</f>
        <v>Gold Whey 450g Vanilla Ice Cream</v>
      </c>
      <c r="C631" s="191" t="str">
        <f>'[1]Run Rate'!C129</f>
        <v>PROTEINI</v>
      </c>
      <c r="D631" s="191" t="str">
        <f>'[1]Run Rate'!D129</f>
        <v>02 SILVER</v>
      </c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t="str">
        <f t="shared" ref="O631" si="620">IF(AND(OR($B$1="ALL",$B$1=C631),OR($E$1="ALL",$E$1=D631),OR($B$2="ALL",$B$2=A631),OR($E$2="ALL",IFERROR(SEARCH($E$2,B631),0)&gt;0)),"MATCH","")</f>
        <v>MATCH</v>
      </c>
    </row>
    <row r="632" spans="1:15" x14ac:dyDescent="0.25">
      <c r="A632" s="192"/>
      <c r="B632" s="192" t="s">
        <v>156</v>
      </c>
      <c r="C632" s="192" t="s">
        <v>157</v>
      </c>
      <c r="D632" s="192" t="s">
        <v>158</v>
      </c>
      <c r="E632" s="192" t="s">
        <v>139</v>
      </c>
      <c r="F632" s="192" t="s">
        <v>140</v>
      </c>
      <c r="G632" s="192" t="s">
        <v>141</v>
      </c>
      <c r="H632" s="192" t="s">
        <v>142</v>
      </c>
      <c r="I632" s="192" t="s">
        <v>143</v>
      </c>
      <c r="J632" s="192" t="s">
        <v>144</v>
      </c>
      <c r="K632" s="192" t="s">
        <v>145</v>
      </c>
      <c r="L632" s="192" t="s">
        <v>146</v>
      </c>
      <c r="M632" s="192" t="s">
        <v>147</v>
      </c>
      <c r="N632" s="192" t="s">
        <v>148</v>
      </c>
      <c r="O632" t="str">
        <f t="shared" ref="O632" si="621">O631</f>
        <v>MATCH</v>
      </c>
    </row>
    <row r="633" spans="1:15" x14ac:dyDescent="0.25">
      <c r="A633" s="193" t="s">
        <v>161</v>
      </c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t="str">
        <f t="shared" ref="O633" si="622">O631</f>
        <v>MATCH</v>
      </c>
    </row>
    <row r="634" spans="1:15" x14ac:dyDescent="0.25">
      <c r="A634" s="193" t="s">
        <v>164</v>
      </c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t="str">
        <f t="shared" ref="O634" si="623">O631</f>
        <v>MATCH</v>
      </c>
    </row>
    <row r="635" spans="1:15" x14ac:dyDescent="0.25">
      <c r="A635" s="188"/>
      <c r="B635" s="188"/>
      <c r="C635" s="188"/>
      <c r="D635" s="188"/>
      <c r="E635" s="188"/>
      <c r="F635" s="188"/>
      <c r="G635" s="188"/>
      <c r="H635" s="188"/>
      <c r="I635" s="188"/>
      <c r="J635" s="188"/>
      <c r="K635" s="188"/>
      <c r="L635" s="188"/>
      <c r="M635" s="188"/>
      <c r="N635" s="188"/>
      <c r="O635" t="str">
        <f t="shared" ref="O635" si="624">O631</f>
        <v>MATCH</v>
      </c>
    </row>
    <row r="636" spans="1:15" x14ac:dyDescent="0.25">
      <c r="A636" s="191" t="str">
        <f>'[1]Run Rate'!A130</f>
        <v>ON00244</v>
      </c>
      <c r="B636" s="191" t="str">
        <f>'[1]Run Rate'!B130</f>
        <v>Gold Whey 4,54kg Double Rich Chocolate</v>
      </c>
      <c r="C636" s="191" t="str">
        <f>'[1]Run Rate'!C130</f>
        <v>PROTEINI</v>
      </c>
      <c r="D636" s="191" t="str">
        <f>'[1]Run Rate'!D130</f>
        <v>02 SILVER</v>
      </c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t="str">
        <f t="shared" ref="O636" si="625">IF(AND(OR($B$1="ALL",$B$1=C636),OR($E$1="ALL",$E$1=D636),OR($B$2="ALL",$B$2=A636),OR($E$2="ALL",IFERROR(SEARCH($E$2,B636),0)&gt;0)),"MATCH","")</f>
        <v>MATCH</v>
      </c>
    </row>
    <row r="637" spans="1:15" x14ac:dyDescent="0.25">
      <c r="A637" s="192"/>
      <c r="B637" s="192" t="s">
        <v>156</v>
      </c>
      <c r="C637" s="192" t="s">
        <v>157</v>
      </c>
      <c r="D637" s="192" t="s">
        <v>158</v>
      </c>
      <c r="E637" s="192" t="s">
        <v>139</v>
      </c>
      <c r="F637" s="192" t="s">
        <v>140</v>
      </c>
      <c r="G637" s="192" t="s">
        <v>141</v>
      </c>
      <c r="H637" s="192" t="s">
        <v>142</v>
      </c>
      <c r="I637" s="192" t="s">
        <v>143</v>
      </c>
      <c r="J637" s="192" t="s">
        <v>144</v>
      </c>
      <c r="K637" s="192" t="s">
        <v>145</v>
      </c>
      <c r="L637" s="192" t="s">
        <v>146</v>
      </c>
      <c r="M637" s="192" t="s">
        <v>147</v>
      </c>
      <c r="N637" s="192" t="s">
        <v>148</v>
      </c>
      <c r="O637" t="str">
        <f t="shared" ref="O637" si="626">O636</f>
        <v>MATCH</v>
      </c>
    </row>
    <row r="638" spans="1:15" x14ac:dyDescent="0.25">
      <c r="A638" s="193" t="s">
        <v>161</v>
      </c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t="str">
        <f t="shared" ref="O638" si="627">O636</f>
        <v>MATCH</v>
      </c>
    </row>
    <row r="639" spans="1:15" x14ac:dyDescent="0.25">
      <c r="A639" s="193" t="s">
        <v>164</v>
      </c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t="str">
        <f t="shared" ref="O639" si="628">O636</f>
        <v>MATCH</v>
      </c>
    </row>
    <row r="640" spans="1:15" x14ac:dyDescent="0.25">
      <c r="A640" s="188"/>
      <c r="B640" s="188"/>
      <c r="C640" s="188"/>
      <c r="D640" s="188"/>
      <c r="E640" s="188"/>
      <c r="F640" s="188"/>
      <c r="G640" s="188"/>
      <c r="H640" s="188"/>
      <c r="I640" s="188"/>
      <c r="J640" s="188"/>
      <c r="K640" s="188"/>
      <c r="L640" s="188"/>
      <c r="M640" s="188"/>
      <c r="N640" s="188"/>
      <c r="O640" t="str">
        <f t="shared" ref="O640" si="629">O636</f>
        <v>MATCH</v>
      </c>
    </row>
    <row r="641" spans="1:15" x14ac:dyDescent="0.25">
      <c r="A641" s="191" t="str">
        <f>'[1]Run Rate'!A131</f>
        <v>POL09717</v>
      </c>
      <c r="B641" s="191" t="str">
        <f>'[1]Run Rate'!B131</f>
        <v>Polleo Original Peanut butter Crunchy 450g</v>
      </c>
      <c r="C641" s="191" t="str">
        <f>'[1]Run Rate'!C131</f>
        <v>BIO I SUPERFOODS</v>
      </c>
      <c r="D641" s="191" t="str">
        <f>'[1]Run Rate'!D131</f>
        <v>02 SILVER</v>
      </c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t="str">
        <f t="shared" ref="O641" si="630">IF(AND(OR($B$1="ALL",$B$1=C641),OR($E$1="ALL",$E$1=D641),OR($B$2="ALL",$B$2=A641),OR($E$2="ALL",IFERROR(SEARCH($E$2,B641),0)&gt;0)),"MATCH","")</f>
        <v>MATCH</v>
      </c>
    </row>
    <row r="642" spans="1:15" x14ac:dyDescent="0.25">
      <c r="A642" s="192"/>
      <c r="B642" s="192" t="s">
        <v>156</v>
      </c>
      <c r="C642" s="192" t="s">
        <v>157</v>
      </c>
      <c r="D642" s="192" t="s">
        <v>158</v>
      </c>
      <c r="E642" s="192" t="s">
        <v>139</v>
      </c>
      <c r="F642" s="192" t="s">
        <v>140</v>
      </c>
      <c r="G642" s="192" t="s">
        <v>141</v>
      </c>
      <c r="H642" s="192" t="s">
        <v>142</v>
      </c>
      <c r="I642" s="192" t="s">
        <v>143</v>
      </c>
      <c r="J642" s="192" t="s">
        <v>144</v>
      </c>
      <c r="K642" s="192" t="s">
        <v>145</v>
      </c>
      <c r="L642" s="192" t="s">
        <v>146</v>
      </c>
      <c r="M642" s="192" t="s">
        <v>147</v>
      </c>
      <c r="N642" s="192" t="s">
        <v>148</v>
      </c>
      <c r="O642" t="str">
        <f t="shared" ref="O642" si="631">O641</f>
        <v>MATCH</v>
      </c>
    </row>
    <row r="643" spans="1:15" x14ac:dyDescent="0.25">
      <c r="A643" s="193" t="s">
        <v>161</v>
      </c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t="str">
        <f t="shared" ref="O643" si="632">O641</f>
        <v>MATCH</v>
      </c>
    </row>
    <row r="644" spans="1:15" x14ac:dyDescent="0.25">
      <c r="A644" s="193" t="s">
        <v>164</v>
      </c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t="str">
        <f t="shared" ref="O644" si="633">O641</f>
        <v>MATCH</v>
      </c>
    </row>
    <row r="645" spans="1:15" x14ac:dyDescent="0.25">
      <c r="A645" s="188"/>
      <c r="B645" s="188"/>
      <c r="C645" s="188"/>
      <c r="D645" s="188"/>
      <c r="E645" s="188"/>
      <c r="F645" s="188"/>
      <c r="G645" s="188"/>
      <c r="H645" s="188"/>
      <c r="I645" s="188"/>
      <c r="J645" s="188"/>
      <c r="K645" s="188"/>
      <c r="L645" s="188"/>
      <c r="M645" s="188"/>
      <c r="N645" s="188"/>
      <c r="O645" t="str">
        <f t="shared" ref="O645" si="634">O641</f>
        <v>MATCH</v>
      </c>
    </row>
    <row r="646" spans="1:15" x14ac:dyDescent="0.25">
      <c r="A646" s="191" t="str">
        <f>'[1]Run Rate'!A132</f>
        <v>POL09715</v>
      </c>
      <c r="B646" s="191" t="str">
        <f>'[1]Run Rate'!B132</f>
        <v>Polleo Original Peanut butter Smooth 450g</v>
      </c>
      <c r="C646" s="191" t="str">
        <f>'[1]Run Rate'!C132</f>
        <v>BIO I SUPERFOODS</v>
      </c>
      <c r="D646" s="191" t="str">
        <f>'[1]Run Rate'!D132</f>
        <v>02 SILVER</v>
      </c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t="str">
        <f t="shared" ref="O646" si="635">IF(AND(OR($B$1="ALL",$B$1=C646),OR($E$1="ALL",$E$1=D646),OR($B$2="ALL",$B$2=A646),OR($E$2="ALL",IFERROR(SEARCH($E$2,B646),0)&gt;0)),"MATCH","")</f>
        <v>MATCH</v>
      </c>
    </row>
    <row r="647" spans="1:15" x14ac:dyDescent="0.25">
      <c r="A647" s="192"/>
      <c r="B647" s="192" t="s">
        <v>156</v>
      </c>
      <c r="C647" s="192" t="s">
        <v>157</v>
      </c>
      <c r="D647" s="192" t="s">
        <v>158</v>
      </c>
      <c r="E647" s="192" t="s">
        <v>139</v>
      </c>
      <c r="F647" s="192" t="s">
        <v>140</v>
      </c>
      <c r="G647" s="192" t="s">
        <v>141</v>
      </c>
      <c r="H647" s="192" t="s">
        <v>142</v>
      </c>
      <c r="I647" s="192" t="s">
        <v>143</v>
      </c>
      <c r="J647" s="192" t="s">
        <v>144</v>
      </c>
      <c r="K647" s="192" t="s">
        <v>145</v>
      </c>
      <c r="L647" s="192" t="s">
        <v>146</v>
      </c>
      <c r="M647" s="192" t="s">
        <v>147</v>
      </c>
      <c r="N647" s="192" t="s">
        <v>148</v>
      </c>
      <c r="O647" t="str">
        <f t="shared" ref="O647" si="636">O646</f>
        <v>MATCH</v>
      </c>
    </row>
    <row r="648" spans="1:15" x14ac:dyDescent="0.25">
      <c r="A648" s="193" t="s">
        <v>161</v>
      </c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t="str">
        <f t="shared" ref="O648" si="637">O646</f>
        <v>MATCH</v>
      </c>
    </row>
    <row r="649" spans="1:15" x14ac:dyDescent="0.25">
      <c r="A649" s="193" t="s">
        <v>164</v>
      </c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t="str">
        <f t="shared" ref="O649" si="638">O646</f>
        <v>MATCH</v>
      </c>
    </row>
    <row r="650" spans="1:15" x14ac:dyDescent="0.25">
      <c r="A650" s="188"/>
      <c r="B650" s="188"/>
      <c r="C650" s="188"/>
      <c r="D650" s="188"/>
      <c r="E650" s="188"/>
      <c r="F650" s="188"/>
      <c r="G650" s="188"/>
      <c r="H650" s="188"/>
      <c r="I650" s="188"/>
      <c r="J650" s="188"/>
      <c r="K650" s="188"/>
      <c r="L650" s="188"/>
      <c r="M650" s="188"/>
      <c r="N650" s="188"/>
      <c r="O650" t="str">
        <f t="shared" ref="O650" si="639">O646</f>
        <v>MATCH</v>
      </c>
    </row>
    <row r="651" spans="1:15" x14ac:dyDescent="0.25">
      <c r="A651" s="191" t="str">
        <f>'[1]Run Rate'!A133</f>
        <v>POL09750</v>
      </c>
      <c r="B651" s="191" t="str">
        <f>'[1]Run Rate'!B133</f>
        <v>Polleo 1st Whey 2,27kg Unflavoured</v>
      </c>
      <c r="C651" s="191" t="str">
        <f>'[1]Run Rate'!C133</f>
        <v>PROTEINI</v>
      </c>
      <c r="D651" s="191" t="str">
        <f>'[1]Run Rate'!D133</f>
        <v>02 SILVER</v>
      </c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t="str">
        <f t="shared" ref="O651" si="640">IF(AND(OR($B$1="ALL",$B$1=C651),OR($E$1="ALL",$E$1=D651),OR($B$2="ALL",$B$2=A651),OR($E$2="ALL",IFERROR(SEARCH($E$2,B651),0)&gt;0)),"MATCH","")</f>
        <v>MATCH</v>
      </c>
    </row>
    <row r="652" spans="1:15" x14ac:dyDescent="0.25">
      <c r="A652" s="192"/>
      <c r="B652" s="192" t="s">
        <v>156</v>
      </c>
      <c r="C652" s="192" t="s">
        <v>157</v>
      </c>
      <c r="D652" s="192" t="s">
        <v>158</v>
      </c>
      <c r="E652" s="192" t="s">
        <v>139</v>
      </c>
      <c r="F652" s="192" t="s">
        <v>140</v>
      </c>
      <c r="G652" s="192" t="s">
        <v>141</v>
      </c>
      <c r="H652" s="192" t="s">
        <v>142</v>
      </c>
      <c r="I652" s="192" t="s">
        <v>143</v>
      </c>
      <c r="J652" s="192" t="s">
        <v>144</v>
      </c>
      <c r="K652" s="192" t="s">
        <v>145</v>
      </c>
      <c r="L652" s="192" t="s">
        <v>146</v>
      </c>
      <c r="M652" s="192" t="s">
        <v>147</v>
      </c>
      <c r="N652" s="192" t="s">
        <v>148</v>
      </c>
      <c r="O652" t="str">
        <f t="shared" ref="O652" si="641">O651</f>
        <v>MATCH</v>
      </c>
    </row>
    <row r="653" spans="1:15" x14ac:dyDescent="0.25">
      <c r="A653" s="193" t="s">
        <v>161</v>
      </c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t="str">
        <f t="shared" ref="O653" si="642">O651</f>
        <v>MATCH</v>
      </c>
    </row>
    <row r="654" spans="1:15" x14ac:dyDescent="0.25">
      <c r="A654" s="193" t="s">
        <v>164</v>
      </c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t="str">
        <f t="shared" ref="O654" si="643">O651</f>
        <v>MATCH</v>
      </c>
    </row>
    <row r="655" spans="1:15" x14ac:dyDescent="0.25">
      <c r="A655" s="188"/>
      <c r="B655" s="188"/>
      <c r="C655" s="188"/>
      <c r="D655" s="188"/>
      <c r="E655" s="188"/>
      <c r="F655" s="188"/>
      <c r="G655" s="188"/>
      <c r="H655" s="188"/>
      <c r="I655" s="188"/>
      <c r="J655" s="188"/>
      <c r="K655" s="188"/>
      <c r="L655" s="188"/>
      <c r="M655" s="188"/>
      <c r="N655" s="188"/>
      <c r="O655" t="str">
        <f t="shared" ref="O655" si="644">O651</f>
        <v>MATCH</v>
      </c>
    </row>
    <row r="656" spans="1:15" x14ac:dyDescent="0.25">
      <c r="A656" s="191" t="str">
        <f>'[1]Run Rate'!A134</f>
        <v>POL09830</v>
      </c>
      <c r="B656" s="191" t="str">
        <f>'[1]Run Rate'!B134</f>
        <v>Polleo 1st Whey 908g Strawberry</v>
      </c>
      <c r="C656" s="191" t="str">
        <f>'[1]Run Rate'!C134</f>
        <v>PROTEINI</v>
      </c>
      <c r="D656" s="191" t="str">
        <f>'[1]Run Rate'!D134</f>
        <v>02 SILVER</v>
      </c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t="str">
        <f t="shared" ref="O656" si="645">IF(AND(OR($B$1="ALL",$B$1=C656),OR($E$1="ALL",$E$1=D656),OR($B$2="ALL",$B$2=A656),OR($E$2="ALL",IFERROR(SEARCH($E$2,B656),0)&gt;0)),"MATCH","")</f>
        <v>MATCH</v>
      </c>
    </row>
    <row r="657" spans="1:15" x14ac:dyDescent="0.25">
      <c r="A657" s="192"/>
      <c r="B657" s="192" t="s">
        <v>156</v>
      </c>
      <c r="C657" s="192" t="s">
        <v>157</v>
      </c>
      <c r="D657" s="192" t="s">
        <v>158</v>
      </c>
      <c r="E657" s="192" t="s">
        <v>139</v>
      </c>
      <c r="F657" s="192" t="s">
        <v>140</v>
      </c>
      <c r="G657" s="192" t="s">
        <v>141</v>
      </c>
      <c r="H657" s="192" t="s">
        <v>142</v>
      </c>
      <c r="I657" s="192" t="s">
        <v>143</v>
      </c>
      <c r="J657" s="192" t="s">
        <v>144</v>
      </c>
      <c r="K657" s="192" t="s">
        <v>145</v>
      </c>
      <c r="L657" s="192" t="s">
        <v>146</v>
      </c>
      <c r="M657" s="192" t="s">
        <v>147</v>
      </c>
      <c r="N657" s="192" t="s">
        <v>148</v>
      </c>
      <c r="O657" t="str">
        <f t="shared" ref="O657" si="646">O656</f>
        <v>MATCH</v>
      </c>
    </row>
    <row r="658" spans="1:15" x14ac:dyDescent="0.25">
      <c r="A658" s="193" t="s">
        <v>161</v>
      </c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t="str">
        <f t="shared" ref="O658" si="647">O656</f>
        <v>MATCH</v>
      </c>
    </row>
    <row r="659" spans="1:15" x14ac:dyDescent="0.25">
      <c r="A659" s="193" t="s">
        <v>164</v>
      </c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t="str">
        <f t="shared" ref="O659" si="648">O656</f>
        <v>MATCH</v>
      </c>
    </row>
    <row r="660" spans="1:15" x14ac:dyDescent="0.25">
      <c r="A660" s="188"/>
      <c r="B660" s="188"/>
      <c r="C660" s="188"/>
      <c r="D660" s="188"/>
      <c r="E660" s="188"/>
      <c r="F660" s="188"/>
      <c r="G660" s="188"/>
      <c r="H660" s="188"/>
      <c r="I660" s="188"/>
      <c r="J660" s="188"/>
      <c r="K660" s="188"/>
      <c r="L660" s="188"/>
      <c r="M660" s="188"/>
      <c r="N660" s="188"/>
      <c r="O660" t="str">
        <f t="shared" ref="O660" si="649">O656</f>
        <v>MATCH</v>
      </c>
    </row>
    <row r="661" spans="1:15" x14ac:dyDescent="0.25">
      <c r="A661" s="191" t="str">
        <f>'[1]Run Rate'!A135</f>
        <v>POL12689</v>
      </c>
      <c r="B661" s="191" t="str">
        <f>'[1]Run Rate'!B135</f>
        <v>Polleo Pro Whey 2kg Milky Chocolate</v>
      </c>
      <c r="C661" s="191" t="str">
        <f>'[1]Run Rate'!C135</f>
        <v>PROTEINI</v>
      </c>
      <c r="D661" s="191" t="str">
        <f>'[1]Run Rate'!D135</f>
        <v>02 SILVER</v>
      </c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t="str">
        <f t="shared" ref="O661" si="650">IF(AND(OR($B$1="ALL",$B$1=C661),OR($E$1="ALL",$E$1=D661),OR($B$2="ALL",$B$2=A661),OR($E$2="ALL",IFERROR(SEARCH($E$2,B661),0)&gt;0)),"MATCH","")</f>
        <v>MATCH</v>
      </c>
    </row>
    <row r="662" spans="1:15" x14ac:dyDescent="0.25">
      <c r="A662" s="192"/>
      <c r="B662" s="192" t="s">
        <v>156</v>
      </c>
      <c r="C662" s="192" t="s">
        <v>157</v>
      </c>
      <c r="D662" s="192" t="s">
        <v>158</v>
      </c>
      <c r="E662" s="192" t="s">
        <v>139</v>
      </c>
      <c r="F662" s="192" t="s">
        <v>140</v>
      </c>
      <c r="G662" s="192" t="s">
        <v>141</v>
      </c>
      <c r="H662" s="192" t="s">
        <v>142</v>
      </c>
      <c r="I662" s="192" t="s">
        <v>143</v>
      </c>
      <c r="J662" s="192" t="s">
        <v>144</v>
      </c>
      <c r="K662" s="192" t="s">
        <v>145</v>
      </c>
      <c r="L662" s="192" t="s">
        <v>146</v>
      </c>
      <c r="M662" s="192" t="s">
        <v>147</v>
      </c>
      <c r="N662" s="192" t="s">
        <v>148</v>
      </c>
      <c r="O662" t="str">
        <f t="shared" ref="O662" si="651">O661</f>
        <v>MATCH</v>
      </c>
    </row>
    <row r="663" spans="1:15" x14ac:dyDescent="0.25">
      <c r="A663" s="193" t="s">
        <v>161</v>
      </c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t="str">
        <f t="shared" ref="O663" si="652">O661</f>
        <v>MATCH</v>
      </c>
    </row>
    <row r="664" spans="1:15" x14ac:dyDescent="0.25">
      <c r="A664" s="193" t="s">
        <v>164</v>
      </c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t="str">
        <f t="shared" ref="O664" si="653">O661</f>
        <v>MATCH</v>
      </c>
    </row>
    <row r="665" spans="1:15" x14ac:dyDescent="0.25">
      <c r="A665" s="188"/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t="str">
        <f t="shared" ref="O665" si="654">O661</f>
        <v>MATCH</v>
      </c>
    </row>
    <row r="666" spans="1:15" x14ac:dyDescent="0.25">
      <c r="A666" s="191" t="str">
        <f>'[1]Run Rate'!A136</f>
        <v>POL12740</v>
      </c>
      <c r="B666" s="191" t="str">
        <f>'[1]Run Rate'!B136</f>
        <v>Polleo Calcium+K1+D3 90 caps v2</v>
      </c>
      <c r="C666" s="191" t="str">
        <f>'[1]Run Rate'!C136</f>
        <v>SPORTSKA PREHRANA</v>
      </c>
      <c r="D666" s="191" t="str">
        <f>'[1]Run Rate'!D136</f>
        <v>02 SILVER</v>
      </c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t="str">
        <f t="shared" ref="O666" si="655">IF(AND(OR($B$1="ALL",$B$1=C666),OR($E$1="ALL",$E$1=D666),OR($B$2="ALL",$B$2=A666),OR($E$2="ALL",IFERROR(SEARCH($E$2,B666),0)&gt;0)),"MATCH","")</f>
        <v>MATCH</v>
      </c>
    </row>
    <row r="667" spans="1:15" x14ac:dyDescent="0.25">
      <c r="A667" s="192"/>
      <c r="B667" s="192" t="s">
        <v>156</v>
      </c>
      <c r="C667" s="192" t="s">
        <v>157</v>
      </c>
      <c r="D667" s="192" t="s">
        <v>158</v>
      </c>
      <c r="E667" s="192" t="s">
        <v>139</v>
      </c>
      <c r="F667" s="192" t="s">
        <v>140</v>
      </c>
      <c r="G667" s="192" t="s">
        <v>141</v>
      </c>
      <c r="H667" s="192" t="s">
        <v>142</v>
      </c>
      <c r="I667" s="192" t="s">
        <v>143</v>
      </c>
      <c r="J667" s="192" t="s">
        <v>144</v>
      </c>
      <c r="K667" s="192" t="s">
        <v>145</v>
      </c>
      <c r="L667" s="192" t="s">
        <v>146</v>
      </c>
      <c r="M667" s="192" t="s">
        <v>147</v>
      </c>
      <c r="N667" s="192" t="s">
        <v>148</v>
      </c>
      <c r="O667" t="str">
        <f t="shared" ref="O667" si="656">O666</f>
        <v>MATCH</v>
      </c>
    </row>
    <row r="668" spans="1:15" x14ac:dyDescent="0.25">
      <c r="A668" s="193" t="s">
        <v>161</v>
      </c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t="str">
        <f t="shared" ref="O668" si="657">O666</f>
        <v>MATCH</v>
      </c>
    </row>
    <row r="669" spans="1:15" x14ac:dyDescent="0.25">
      <c r="A669" s="193" t="s">
        <v>164</v>
      </c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t="str">
        <f t="shared" ref="O669" si="658">O666</f>
        <v>MATCH</v>
      </c>
    </row>
    <row r="670" spans="1:15" x14ac:dyDescent="0.25">
      <c r="A670" s="188"/>
      <c r="B670" s="188"/>
      <c r="C670" s="188"/>
      <c r="D670" s="188"/>
      <c r="E670" s="188"/>
      <c r="F670" s="188"/>
      <c r="G670" s="188"/>
      <c r="H670" s="188"/>
      <c r="I670" s="188"/>
      <c r="J670" s="188"/>
      <c r="K670" s="188"/>
      <c r="L670" s="188"/>
      <c r="M670" s="188"/>
      <c r="N670" s="188"/>
      <c r="O670" t="str">
        <f t="shared" ref="O670" si="659">O666</f>
        <v>MATCH</v>
      </c>
    </row>
    <row r="671" spans="1:15" x14ac:dyDescent="0.25">
      <c r="A671" s="191" t="str">
        <f>'[1]Run Rate'!A137</f>
        <v>ON00556</v>
      </c>
      <c r="B671" s="191" t="str">
        <f>'[1]Run Rate'!B137</f>
        <v>Micronised Creatine Powder 247.5 g Blue Raspberry</v>
      </c>
      <c r="C671" s="191" t="str">
        <f>'[1]Run Rate'!C137</f>
        <v>SPORTSKA PREHRANA</v>
      </c>
      <c r="D671" s="191" t="str">
        <f>'[1]Run Rate'!D137</f>
        <v>02 SILVER</v>
      </c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t="str">
        <f t="shared" ref="O671" si="660">IF(AND(OR($B$1="ALL",$B$1=C671),OR($E$1="ALL",$E$1=D671),OR($B$2="ALL",$B$2=A671),OR($E$2="ALL",IFERROR(SEARCH($E$2,B671),0)&gt;0)),"MATCH","")</f>
        <v>MATCH</v>
      </c>
    </row>
    <row r="672" spans="1:15" x14ac:dyDescent="0.25">
      <c r="A672" s="192"/>
      <c r="B672" s="192" t="s">
        <v>156</v>
      </c>
      <c r="C672" s="192" t="s">
        <v>157</v>
      </c>
      <c r="D672" s="192" t="s">
        <v>158</v>
      </c>
      <c r="E672" s="192" t="s">
        <v>139</v>
      </c>
      <c r="F672" s="192" t="s">
        <v>140</v>
      </c>
      <c r="G672" s="192" t="s">
        <v>141</v>
      </c>
      <c r="H672" s="192" t="s">
        <v>142</v>
      </c>
      <c r="I672" s="192" t="s">
        <v>143</v>
      </c>
      <c r="J672" s="192" t="s">
        <v>144</v>
      </c>
      <c r="K672" s="192" t="s">
        <v>145</v>
      </c>
      <c r="L672" s="192" t="s">
        <v>146</v>
      </c>
      <c r="M672" s="192" t="s">
        <v>147</v>
      </c>
      <c r="N672" s="192" t="s">
        <v>148</v>
      </c>
      <c r="O672" t="str">
        <f t="shared" ref="O672" si="661">O671</f>
        <v>MATCH</v>
      </c>
    </row>
    <row r="673" spans="1:15" x14ac:dyDescent="0.25">
      <c r="A673" s="193" t="s">
        <v>161</v>
      </c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t="str">
        <f t="shared" ref="O673" si="662">O671</f>
        <v>MATCH</v>
      </c>
    </row>
    <row r="674" spans="1:15" x14ac:dyDescent="0.25">
      <c r="A674" s="193" t="s">
        <v>164</v>
      </c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t="str">
        <f t="shared" ref="O674" si="663">O671</f>
        <v>MATCH</v>
      </c>
    </row>
    <row r="675" spans="1:15" x14ac:dyDescent="0.25">
      <c r="A675" s="188"/>
      <c r="B675" s="188"/>
      <c r="C675" s="188"/>
      <c r="D675" s="188"/>
      <c r="E675" s="188"/>
      <c r="F675" s="188"/>
      <c r="G675" s="188"/>
      <c r="H675" s="188"/>
      <c r="I675" s="188"/>
      <c r="J675" s="188"/>
      <c r="K675" s="188"/>
      <c r="L675" s="188"/>
      <c r="M675" s="188"/>
      <c r="N675" s="188"/>
      <c r="O675" t="str">
        <f t="shared" ref="O675" si="664">O671</f>
        <v>MATCH</v>
      </c>
    </row>
    <row r="676" spans="1:15" x14ac:dyDescent="0.25">
      <c r="A676" s="191" t="str">
        <f>'[1]Run Rate'!A138</f>
        <v>ZOE12396</v>
      </c>
      <c r="B676" s="191" t="str">
        <f>'[1]Run Rate'!B138</f>
        <v>ZOE Complete Meal Replacement 1kg Nocciola</v>
      </c>
      <c r="C676" s="191" t="str">
        <f>'[1]Run Rate'!C138</f>
        <v>PROTEINI</v>
      </c>
      <c r="D676" s="191" t="str">
        <f>'[1]Run Rate'!D138</f>
        <v>02 SILVER</v>
      </c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t="str">
        <f t="shared" ref="O676" si="665">IF(AND(OR($B$1="ALL",$B$1=C676),OR($E$1="ALL",$E$1=D676),OR($B$2="ALL",$B$2=A676),OR($E$2="ALL",IFERROR(SEARCH($E$2,B676),0)&gt;0)),"MATCH","")</f>
        <v>MATCH</v>
      </c>
    </row>
    <row r="677" spans="1:15" x14ac:dyDescent="0.25">
      <c r="A677" s="192"/>
      <c r="B677" s="192" t="s">
        <v>156</v>
      </c>
      <c r="C677" s="192" t="s">
        <v>157</v>
      </c>
      <c r="D677" s="192" t="s">
        <v>158</v>
      </c>
      <c r="E677" s="192" t="s">
        <v>139</v>
      </c>
      <c r="F677" s="192" t="s">
        <v>140</v>
      </c>
      <c r="G677" s="192" t="s">
        <v>141</v>
      </c>
      <c r="H677" s="192" t="s">
        <v>142</v>
      </c>
      <c r="I677" s="192" t="s">
        <v>143</v>
      </c>
      <c r="J677" s="192" t="s">
        <v>144</v>
      </c>
      <c r="K677" s="192" t="s">
        <v>145</v>
      </c>
      <c r="L677" s="192" t="s">
        <v>146</v>
      </c>
      <c r="M677" s="192" t="s">
        <v>147</v>
      </c>
      <c r="N677" s="192" t="s">
        <v>148</v>
      </c>
      <c r="O677" t="str">
        <f t="shared" ref="O677" si="666">O676</f>
        <v>MATCH</v>
      </c>
    </row>
    <row r="678" spans="1:15" x14ac:dyDescent="0.25">
      <c r="A678" s="193" t="s">
        <v>161</v>
      </c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t="str">
        <f t="shared" ref="O678" si="667">O676</f>
        <v>MATCH</v>
      </c>
    </row>
    <row r="679" spans="1:15" x14ac:dyDescent="0.25">
      <c r="A679" s="193" t="s">
        <v>164</v>
      </c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t="str">
        <f t="shared" ref="O679" si="668">O676</f>
        <v>MATCH</v>
      </c>
    </row>
    <row r="680" spans="1:15" x14ac:dyDescent="0.25">
      <c r="A680" s="188"/>
      <c r="B680" s="188"/>
      <c r="C680" s="188"/>
      <c r="D680" s="188"/>
      <c r="E680" s="188"/>
      <c r="F680" s="188"/>
      <c r="G680" s="188"/>
      <c r="H680" s="188"/>
      <c r="I680" s="188"/>
      <c r="J680" s="188"/>
      <c r="K680" s="188"/>
      <c r="L680" s="188"/>
      <c r="M680" s="188"/>
      <c r="N680" s="188"/>
      <c r="O680" t="str">
        <f t="shared" ref="O680" si="669">O676</f>
        <v>MATCH</v>
      </c>
    </row>
    <row r="681" spans="1:15" x14ac:dyDescent="0.25">
      <c r="A681" s="191" t="str">
        <f>'[1]Run Rate'!A139</f>
        <v>POL09931</v>
      </c>
      <c r="B681" s="191" t="str">
        <f>'[1]Run Rate'!B139</f>
        <v>Polleo SHOT Pre-Workout 80ml Tropical</v>
      </c>
      <c r="C681" s="191" t="str">
        <f>'[1]Run Rate'!C139</f>
        <v>SPORTSKA PREHRANA</v>
      </c>
      <c r="D681" s="191" t="str">
        <f>'[1]Run Rate'!D139</f>
        <v>02 SILVER</v>
      </c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t="str">
        <f t="shared" ref="O681" si="670">IF(AND(OR($B$1="ALL",$B$1=C681),OR($E$1="ALL",$E$1=D681),OR($B$2="ALL",$B$2=A681),OR($E$2="ALL",IFERROR(SEARCH($E$2,B681),0)&gt;0)),"MATCH","")</f>
        <v>MATCH</v>
      </c>
    </row>
    <row r="682" spans="1:15" x14ac:dyDescent="0.25">
      <c r="A682" s="192"/>
      <c r="B682" s="192" t="s">
        <v>156</v>
      </c>
      <c r="C682" s="192" t="s">
        <v>157</v>
      </c>
      <c r="D682" s="192" t="s">
        <v>158</v>
      </c>
      <c r="E682" s="192" t="s">
        <v>139</v>
      </c>
      <c r="F682" s="192" t="s">
        <v>140</v>
      </c>
      <c r="G682" s="192" t="s">
        <v>141</v>
      </c>
      <c r="H682" s="192" t="s">
        <v>142</v>
      </c>
      <c r="I682" s="192" t="s">
        <v>143</v>
      </c>
      <c r="J682" s="192" t="s">
        <v>144</v>
      </c>
      <c r="K682" s="192" t="s">
        <v>145</v>
      </c>
      <c r="L682" s="192" t="s">
        <v>146</v>
      </c>
      <c r="M682" s="192" t="s">
        <v>147</v>
      </c>
      <c r="N682" s="192" t="s">
        <v>148</v>
      </c>
      <c r="O682" t="str">
        <f t="shared" ref="O682" si="671">O681</f>
        <v>MATCH</v>
      </c>
    </row>
    <row r="683" spans="1:15" x14ac:dyDescent="0.25">
      <c r="A683" s="193" t="s">
        <v>161</v>
      </c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t="str">
        <f t="shared" ref="O683" si="672">O681</f>
        <v>MATCH</v>
      </c>
    </row>
    <row r="684" spans="1:15" x14ac:dyDescent="0.25">
      <c r="A684" s="193" t="s">
        <v>164</v>
      </c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t="str">
        <f t="shared" ref="O684" si="673">O681</f>
        <v>MATCH</v>
      </c>
    </row>
    <row r="685" spans="1:15" x14ac:dyDescent="0.25">
      <c r="A685" s="188"/>
      <c r="B685" s="188"/>
      <c r="C685" s="188"/>
      <c r="D685" s="188"/>
      <c r="E685" s="188"/>
      <c r="F685" s="188"/>
      <c r="G685" s="188"/>
      <c r="H685" s="188"/>
      <c r="I685" s="188"/>
      <c r="J685" s="188"/>
      <c r="K685" s="188"/>
      <c r="L685" s="188"/>
      <c r="M685" s="188"/>
      <c r="N685" s="188"/>
      <c r="O685" t="str">
        <f t="shared" ref="O685" si="674">O681</f>
        <v>MATCH</v>
      </c>
    </row>
    <row r="686" spans="1:15" x14ac:dyDescent="0.25">
      <c r="A686" s="191" t="str">
        <f>'[1]Run Rate'!A140</f>
        <v>ON00279</v>
      </c>
      <c r="B686" s="191" t="str">
        <f>'[1]Run Rate'!B140</f>
        <v>Serious Mass 2,73kg Vanilla</v>
      </c>
      <c r="C686" s="191" t="str">
        <f>'[1]Run Rate'!C140</f>
        <v>SPORTSKA PREHRANA</v>
      </c>
      <c r="D686" s="191" t="str">
        <f>'[1]Run Rate'!D140</f>
        <v>02 SILVER</v>
      </c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t="str">
        <f t="shared" ref="O686" si="675">IF(AND(OR($B$1="ALL",$B$1=C686),OR($E$1="ALL",$E$1=D686),OR($B$2="ALL",$B$2=A686),OR($E$2="ALL",IFERROR(SEARCH($E$2,B686),0)&gt;0)),"MATCH","")</f>
        <v>MATCH</v>
      </c>
    </row>
    <row r="687" spans="1:15" x14ac:dyDescent="0.25">
      <c r="A687" s="192"/>
      <c r="B687" s="192" t="s">
        <v>156</v>
      </c>
      <c r="C687" s="192" t="s">
        <v>157</v>
      </c>
      <c r="D687" s="192" t="s">
        <v>158</v>
      </c>
      <c r="E687" s="192" t="s">
        <v>139</v>
      </c>
      <c r="F687" s="192" t="s">
        <v>140</v>
      </c>
      <c r="G687" s="192" t="s">
        <v>141</v>
      </c>
      <c r="H687" s="192" t="s">
        <v>142</v>
      </c>
      <c r="I687" s="192" t="s">
        <v>143</v>
      </c>
      <c r="J687" s="192" t="s">
        <v>144</v>
      </c>
      <c r="K687" s="192" t="s">
        <v>145</v>
      </c>
      <c r="L687" s="192" t="s">
        <v>146</v>
      </c>
      <c r="M687" s="192" t="s">
        <v>147</v>
      </c>
      <c r="N687" s="192" t="s">
        <v>148</v>
      </c>
      <c r="O687" t="str">
        <f t="shared" ref="O687" si="676">O686</f>
        <v>MATCH</v>
      </c>
    </row>
    <row r="688" spans="1:15" x14ac:dyDescent="0.25">
      <c r="A688" s="193" t="s">
        <v>161</v>
      </c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t="str">
        <f t="shared" ref="O688" si="677">O686</f>
        <v>MATCH</v>
      </c>
    </row>
    <row r="689" spans="1:15" x14ac:dyDescent="0.25">
      <c r="A689" s="193" t="s">
        <v>164</v>
      </c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t="str">
        <f t="shared" ref="O689" si="678">O686</f>
        <v>MATCH</v>
      </c>
    </row>
    <row r="690" spans="1:15" x14ac:dyDescent="0.25">
      <c r="A690" s="188"/>
      <c r="B690" s="188"/>
      <c r="C690" s="188"/>
      <c r="D690" s="188"/>
      <c r="E690" s="188"/>
      <c r="F690" s="188"/>
      <c r="G690" s="188"/>
      <c r="H690" s="188"/>
      <c r="I690" s="188"/>
      <c r="J690" s="188"/>
      <c r="K690" s="188"/>
      <c r="L690" s="188"/>
      <c r="M690" s="188"/>
      <c r="N690" s="188"/>
      <c r="O690" t="str">
        <f t="shared" ref="O690" si="679">O686</f>
        <v>MATCH</v>
      </c>
    </row>
    <row r="691" spans="1:15" x14ac:dyDescent="0.25">
      <c r="A691" s="191" t="str">
        <f>'[1]Run Rate'!A141</f>
        <v>POL09864</v>
      </c>
      <c r="B691" s="191" t="str">
        <f>'[1]Run Rate'!B141</f>
        <v>Polleo ZMA + Melatonin 60 caps</v>
      </c>
      <c r="C691" s="191" t="str">
        <f>'[1]Run Rate'!C141</f>
        <v>SPORTSKA PREHRANA</v>
      </c>
      <c r="D691" s="191" t="str">
        <f>'[1]Run Rate'!D141</f>
        <v>02 SILVER</v>
      </c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t="str">
        <f t="shared" ref="O691" si="680">IF(AND(OR($B$1="ALL",$B$1=C691),OR($E$1="ALL",$E$1=D691),OR($B$2="ALL",$B$2=A691),OR($E$2="ALL",IFERROR(SEARCH($E$2,B691),0)&gt;0)),"MATCH","")</f>
        <v>MATCH</v>
      </c>
    </row>
    <row r="692" spans="1:15" x14ac:dyDescent="0.25">
      <c r="A692" s="192"/>
      <c r="B692" s="192" t="s">
        <v>156</v>
      </c>
      <c r="C692" s="192" t="s">
        <v>157</v>
      </c>
      <c r="D692" s="192" t="s">
        <v>158</v>
      </c>
      <c r="E692" s="192" t="s">
        <v>139</v>
      </c>
      <c r="F692" s="192" t="s">
        <v>140</v>
      </c>
      <c r="G692" s="192" t="s">
        <v>141</v>
      </c>
      <c r="H692" s="192" t="s">
        <v>142</v>
      </c>
      <c r="I692" s="192" t="s">
        <v>143</v>
      </c>
      <c r="J692" s="192" t="s">
        <v>144</v>
      </c>
      <c r="K692" s="192" t="s">
        <v>145</v>
      </c>
      <c r="L692" s="192" t="s">
        <v>146</v>
      </c>
      <c r="M692" s="192" t="s">
        <v>147</v>
      </c>
      <c r="N692" s="192" t="s">
        <v>148</v>
      </c>
      <c r="O692" t="str">
        <f t="shared" ref="O692" si="681">O691</f>
        <v>MATCH</v>
      </c>
    </row>
    <row r="693" spans="1:15" x14ac:dyDescent="0.25">
      <c r="A693" s="193" t="s">
        <v>161</v>
      </c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t="str">
        <f t="shared" ref="O693" si="682">O691</f>
        <v>MATCH</v>
      </c>
    </row>
    <row r="694" spans="1:15" x14ac:dyDescent="0.25">
      <c r="A694" s="193" t="s">
        <v>164</v>
      </c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t="str">
        <f t="shared" ref="O694" si="683">O691</f>
        <v>MATCH</v>
      </c>
    </row>
    <row r="695" spans="1:15" x14ac:dyDescent="0.25">
      <c r="A695" s="188"/>
      <c r="B695" s="188"/>
      <c r="C695" s="188"/>
      <c r="D695" s="188"/>
      <c r="E695" s="188"/>
      <c r="F695" s="188"/>
      <c r="G695" s="188"/>
      <c r="H695" s="188"/>
      <c r="I695" s="188"/>
      <c r="J695" s="188"/>
      <c r="K695" s="188"/>
      <c r="L695" s="188"/>
      <c r="M695" s="188"/>
      <c r="N695" s="188"/>
      <c r="O695" t="str">
        <f t="shared" ref="O695" si="684">O691</f>
        <v>MATCH</v>
      </c>
    </row>
    <row r="696" spans="1:15" x14ac:dyDescent="0.25">
      <c r="A696" s="191" t="str">
        <f>'[1]Run Rate'!A142</f>
        <v>SCM04305</v>
      </c>
      <c r="B696" s="191" t="str">
        <f>'[1]Run Rate'!B142</f>
        <v>Hemocell 500g</v>
      </c>
      <c r="C696" s="191" t="str">
        <f>'[1]Run Rate'!C142</f>
        <v>SPORTSKA PREHRANA</v>
      </c>
      <c r="D696" s="191" t="str">
        <f>'[1]Run Rate'!D142</f>
        <v>02 SILVER</v>
      </c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t="str">
        <f t="shared" ref="O696" si="685">IF(AND(OR($B$1="ALL",$B$1=C696),OR($E$1="ALL",$E$1=D696),OR($B$2="ALL",$B$2=A696),OR($E$2="ALL",IFERROR(SEARCH($E$2,B696),0)&gt;0)),"MATCH","")</f>
        <v>MATCH</v>
      </c>
    </row>
    <row r="697" spans="1:15" x14ac:dyDescent="0.25">
      <c r="A697" s="192"/>
      <c r="B697" s="192" t="s">
        <v>156</v>
      </c>
      <c r="C697" s="192" t="s">
        <v>157</v>
      </c>
      <c r="D697" s="192" t="s">
        <v>158</v>
      </c>
      <c r="E697" s="192" t="s">
        <v>139</v>
      </c>
      <c r="F697" s="192" t="s">
        <v>140</v>
      </c>
      <c r="G697" s="192" t="s">
        <v>141</v>
      </c>
      <c r="H697" s="192" t="s">
        <v>142</v>
      </c>
      <c r="I697" s="192" t="s">
        <v>143</v>
      </c>
      <c r="J697" s="192" t="s">
        <v>144</v>
      </c>
      <c r="K697" s="192" t="s">
        <v>145</v>
      </c>
      <c r="L697" s="192" t="s">
        <v>146</v>
      </c>
      <c r="M697" s="192" t="s">
        <v>147</v>
      </c>
      <c r="N697" s="192" t="s">
        <v>148</v>
      </c>
      <c r="O697" t="str">
        <f t="shared" ref="O697" si="686">O696</f>
        <v>MATCH</v>
      </c>
    </row>
    <row r="698" spans="1:15" x14ac:dyDescent="0.25">
      <c r="A698" s="193" t="s">
        <v>161</v>
      </c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t="str">
        <f t="shared" ref="O698" si="687">O696</f>
        <v>MATCH</v>
      </c>
    </row>
    <row r="699" spans="1:15" x14ac:dyDescent="0.25">
      <c r="A699" s="193" t="s">
        <v>164</v>
      </c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t="str">
        <f t="shared" ref="O699" si="688">O696</f>
        <v>MATCH</v>
      </c>
    </row>
    <row r="700" spans="1:15" x14ac:dyDescent="0.25">
      <c r="A700" s="188"/>
      <c r="B700" s="188"/>
      <c r="C700" s="188"/>
      <c r="D700" s="188"/>
      <c r="E700" s="188"/>
      <c r="F700" s="188"/>
      <c r="G700" s="188"/>
      <c r="H700" s="188"/>
      <c r="I700" s="188"/>
      <c r="J700" s="188"/>
      <c r="K700" s="188"/>
      <c r="L700" s="188"/>
      <c r="M700" s="188"/>
      <c r="N700" s="188"/>
      <c r="O700" t="str">
        <f t="shared" ref="O700" si="689">O696</f>
        <v>MATCH</v>
      </c>
    </row>
    <row r="701" spans="1:15" x14ac:dyDescent="0.25">
      <c r="A701" s="191" t="str">
        <f>'[1]Run Rate'!A143</f>
        <v>ON00298</v>
      </c>
      <c r="B701" s="191" t="str">
        <f>'[1]Run Rate'!B143</f>
        <v>Gold Whey 2,28kg French Vanilla Creme</v>
      </c>
      <c r="C701" s="191" t="str">
        <f>'[1]Run Rate'!C143</f>
        <v>PROTEINI</v>
      </c>
      <c r="D701" s="191" t="str">
        <f>'[1]Run Rate'!D143</f>
        <v>02 SILVER</v>
      </c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t="str">
        <f t="shared" ref="O701" si="690">IF(AND(OR($B$1="ALL",$B$1=C701),OR($E$1="ALL",$E$1=D701),OR($B$2="ALL",$B$2=A701),OR($E$2="ALL",IFERROR(SEARCH($E$2,B701),0)&gt;0)),"MATCH","")</f>
        <v>MATCH</v>
      </c>
    </row>
    <row r="702" spans="1:15" x14ac:dyDescent="0.25">
      <c r="A702" s="192"/>
      <c r="B702" s="192" t="s">
        <v>156</v>
      </c>
      <c r="C702" s="192" t="s">
        <v>157</v>
      </c>
      <c r="D702" s="192" t="s">
        <v>158</v>
      </c>
      <c r="E702" s="192" t="s">
        <v>139</v>
      </c>
      <c r="F702" s="192" t="s">
        <v>140</v>
      </c>
      <c r="G702" s="192" t="s">
        <v>141</v>
      </c>
      <c r="H702" s="192" t="s">
        <v>142</v>
      </c>
      <c r="I702" s="192" t="s">
        <v>143</v>
      </c>
      <c r="J702" s="192" t="s">
        <v>144</v>
      </c>
      <c r="K702" s="192" t="s">
        <v>145</v>
      </c>
      <c r="L702" s="192" t="s">
        <v>146</v>
      </c>
      <c r="M702" s="192" t="s">
        <v>147</v>
      </c>
      <c r="N702" s="192" t="s">
        <v>148</v>
      </c>
      <c r="O702" t="str">
        <f t="shared" ref="O702" si="691">O701</f>
        <v>MATCH</v>
      </c>
    </row>
    <row r="703" spans="1:15" x14ac:dyDescent="0.25">
      <c r="A703" s="193" t="s">
        <v>161</v>
      </c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t="str">
        <f t="shared" ref="O703" si="692">O701</f>
        <v>MATCH</v>
      </c>
    </row>
    <row r="704" spans="1:15" x14ac:dyDescent="0.25">
      <c r="A704" s="193" t="s">
        <v>164</v>
      </c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t="str">
        <f t="shared" ref="O704" si="693">O701</f>
        <v>MATCH</v>
      </c>
    </row>
    <row r="705" spans="1:15" x14ac:dyDescent="0.25">
      <c r="A705" s="188"/>
      <c r="B705" s="188"/>
      <c r="C705" s="188"/>
      <c r="D705" s="188"/>
      <c r="E705" s="188"/>
      <c r="F705" s="188"/>
      <c r="G705" s="188"/>
      <c r="H705" s="188"/>
      <c r="I705" s="188"/>
      <c r="J705" s="188"/>
      <c r="K705" s="188"/>
      <c r="L705" s="188"/>
      <c r="M705" s="188"/>
      <c r="N705" s="188"/>
      <c r="O705" t="str">
        <f t="shared" ref="O705" si="694">O701</f>
        <v>MATCH</v>
      </c>
    </row>
    <row r="706" spans="1:15" x14ac:dyDescent="0.25">
      <c r="A706" s="191" t="str">
        <f>'[1]Run Rate'!A144</f>
        <v>POL12852</v>
      </c>
      <c r="B706" s="191" t="str">
        <f>'[1]Run Rate'!B144</f>
        <v>Polleo Premium HydroX Whey 1,8kg Vanilla Raspberry</v>
      </c>
      <c r="C706" s="191" t="str">
        <f>'[1]Run Rate'!C144</f>
        <v>PROTEINI</v>
      </c>
      <c r="D706" s="191" t="str">
        <f>'[1]Run Rate'!D144</f>
        <v>02 SILVER</v>
      </c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t="str">
        <f t="shared" ref="O706" si="695">IF(AND(OR($B$1="ALL",$B$1=C706),OR($E$1="ALL",$E$1=D706),OR($B$2="ALL",$B$2=A706),OR($E$2="ALL",IFERROR(SEARCH($E$2,B706),0)&gt;0)),"MATCH","")</f>
        <v>MATCH</v>
      </c>
    </row>
    <row r="707" spans="1:15" x14ac:dyDescent="0.25">
      <c r="A707" s="192"/>
      <c r="B707" s="192" t="s">
        <v>156</v>
      </c>
      <c r="C707" s="192" t="s">
        <v>157</v>
      </c>
      <c r="D707" s="192" t="s">
        <v>158</v>
      </c>
      <c r="E707" s="192" t="s">
        <v>139</v>
      </c>
      <c r="F707" s="192" t="s">
        <v>140</v>
      </c>
      <c r="G707" s="192" t="s">
        <v>141</v>
      </c>
      <c r="H707" s="192" t="s">
        <v>142</v>
      </c>
      <c r="I707" s="192" t="s">
        <v>143</v>
      </c>
      <c r="J707" s="192" t="s">
        <v>144</v>
      </c>
      <c r="K707" s="192" t="s">
        <v>145</v>
      </c>
      <c r="L707" s="192" t="s">
        <v>146</v>
      </c>
      <c r="M707" s="192" t="s">
        <v>147</v>
      </c>
      <c r="N707" s="192" t="s">
        <v>148</v>
      </c>
      <c r="O707" t="str">
        <f t="shared" ref="O707" si="696">O706</f>
        <v>MATCH</v>
      </c>
    </row>
    <row r="708" spans="1:15" x14ac:dyDescent="0.25">
      <c r="A708" s="193" t="s">
        <v>161</v>
      </c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t="str">
        <f t="shared" ref="O708" si="697">O706</f>
        <v>MATCH</v>
      </c>
    </row>
    <row r="709" spans="1:15" x14ac:dyDescent="0.25">
      <c r="A709" s="193" t="s">
        <v>164</v>
      </c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t="str">
        <f t="shared" ref="O709" si="698">O706</f>
        <v>MATCH</v>
      </c>
    </row>
    <row r="710" spans="1:15" x14ac:dyDescent="0.25">
      <c r="A710" s="188"/>
      <c r="B710" s="188"/>
      <c r="C710" s="188"/>
      <c r="D710" s="188"/>
      <c r="E710" s="188"/>
      <c r="F710" s="188"/>
      <c r="G710" s="188"/>
      <c r="H710" s="188"/>
      <c r="I710" s="188"/>
      <c r="J710" s="188"/>
      <c r="K710" s="188"/>
      <c r="L710" s="188"/>
      <c r="M710" s="188"/>
      <c r="N710" s="188"/>
      <c r="O710" t="str">
        <f t="shared" ref="O710" si="699">O706</f>
        <v>MATCH</v>
      </c>
    </row>
    <row r="711" spans="1:15" x14ac:dyDescent="0.25">
      <c r="A711" s="191" t="str">
        <f>'[1]Run Rate'!A145</f>
        <v>POL09778</v>
      </c>
      <c r="B711" s="191" t="str">
        <f>'[1]Run Rate'!B145</f>
        <v>Polleo HydroX Micellar Casein 454g Vanilla Ice Cream</v>
      </c>
      <c r="C711" s="191" t="str">
        <f>'[1]Run Rate'!C145</f>
        <v>PROTEINI</v>
      </c>
      <c r="D711" s="191" t="str">
        <f>'[1]Run Rate'!D145</f>
        <v>02 SILVER</v>
      </c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t="str">
        <f t="shared" ref="O711" si="700">IF(AND(OR($B$1="ALL",$B$1=C711),OR($E$1="ALL",$E$1=D711),OR($B$2="ALL",$B$2=A711),OR($E$2="ALL",IFERROR(SEARCH($E$2,B711),0)&gt;0)),"MATCH","")</f>
        <v>MATCH</v>
      </c>
    </row>
    <row r="712" spans="1:15" x14ac:dyDescent="0.25">
      <c r="A712" s="192"/>
      <c r="B712" s="192" t="s">
        <v>156</v>
      </c>
      <c r="C712" s="192" t="s">
        <v>157</v>
      </c>
      <c r="D712" s="192" t="s">
        <v>158</v>
      </c>
      <c r="E712" s="192" t="s">
        <v>139</v>
      </c>
      <c r="F712" s="192" t="s">
        <v>140</v>
      </c>
      <c r="G712" s="192" t="s">
        <v>141</v>
      </c>
      <c r="H712" s="192" t="s">
        <v>142</v>
      </c>
      <c r="I712" s="192" t="s">
        <v>143</v>
      </c>
      <c r="J712" s="192" t="s">
        <v>144</v>
      </c>
      <c r="K712" s="192" t="s">
        <v>145</v>
      </c>
      <c r="L712" s="192" t="s">
        <v>146</v>
      </c>
      <c r="M712" s="192" t="s">
        <v>147</v>
      </c>
      <c r="N712" s="192" t="s">
        <v>148</v>
      </c>
      <c r="O712" t="str">
        <f t="shared" ref="O712" si="701">O711</f>
        <v>MATCH</v>
      </c>
    </row>
    <row r="713" spans="1:15" x14ac:dyDescent="0.25">
      <c r="A713" s="193" t="s">
        <v>161</v>
      </c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>
        <v>18</v>
      </c>
      <c r="N713" s="97">
        <v>18</v>
      </c>
      <c r="O713" t="str">
        <f t="shared" ref="O713" si="702">O711</f>
        <v>MATCH</v>
      </c>
    </row>
    <row r="714" spans="1:15" x14ac:dyDescent="0.25">
      <c r="A714" s="193" t="s">
        <v>164</v>
      </c>
      <c r="B714" s="97"/>
      <c r="C714" s="97"/>
      <c r="D714" s="97"/>
      <c r="E714" s="97"/>
      <c r="F714" s="97"/>
      <c r="G714" s="97">
        <v>180</v>
      </c>
      <c r="H714" s="97">
        <v>180</v>
      </c>
      <c r="I714" s="97">
        <v>180</v>
      </c>
      <c r="J714" s="97">
        <v>180</v>
      </c>
      <c r="K714" s="97"/>
      <c r="L714" s="97"/>
      <c r="M714" s="97"/>
      <c r="N714" s="97"/>
      <c r="O714" t="str">
        <f t="shared" ref="O714" si="703">O711</f>
        <v>MATCH</v>
      </c>
    </row>
    <row r="715" spans="1:15" x14ac:dyDescent="0.25">
      <c r="A715" s="188"/>
      <c r="B715" s="188"/>
      <c r="C715" s="188"/>
      <c r="D715" s="188"/>
      <c r="E715" s="188"/>
      <c r="F715" s="188"/>
      <c r="G715" s="188"/>
      <c r="H715" s="188"/>
      <c r="I715" s="188"/>
      <c r="J715" s="188"/>
      <c r="K715" s="188"/>
      <c r="L715" s="188"/>
      <c r="M715" s="188"/>
      <c r="N715" s="188"/>
      <c r="O715" t="str">
        <f t="shared" ref="O715" si="704">O711</f>
        <v>MATCH</v>
      </c>
    </row>
    <row r="716" spans="1:15" x14ac:dyDescent="0.25">
      <c r="A716" s="191" t="str">
        <f>'[1]Run Rate'!A146</f>
        <v>POL09777</v>
      </c>
      <c r="B716" s="191" t="str">
        <f>'[1]Run Rate'!B146</f>
        <v>Polleo HydroX Micellar Casein 454g Double Chocolate Cream</v>
      </c>
      <c r="C716" s="191" t="str">
        <f>'[1]Run Rate'!C146</f>
        <v>PROTEINI</v>
      </c>
      <c r="D716" s="191" t="str">
        <f>'[1]Run Rate'!D146</f>
        <v>02 SILVER</v>
      </c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t="str">
        <f t="shared" ref="O716" si="705">IF(AND(OR($B$1="ALL",$B$1=C716),OR($E$1="ALL",$E$1=D716),OR($B$2="ALL",$B$2=A716),OR($E$2="ALL",IFERROR(SEARCH($E$2,B716),0)&gt;0)),"MATCH","")</f>
        <v>MATCH</v>
      </c>
    </row>
    <row r="717" spans="1:15" x14ac:dyDescent="0.25">
      <c r="A717" s="192"/>
      <c r="B717" s="192" t="s">
        <v>156</v>
      </c>
      <c r="C717" s="192" t="s">
        <v>157</v>
      </c>
      <c r="D717" s="192" t="s">
        <v>158</v>
      </c>
      <c r="E717" s="192" t="s">
        <v>139</v>
      </c>
      <c r="F717" s="192" t="s">
        <v>140</v>
      </c>
      <c r="G717" s="192" t="s">
        <v>141</v>
      </c>
      <c r="H717" s="192" t="s">
        <v>142</v>
      </c>
      <c r="I717" s="192" t="s">
        <v>143</v>
      </c>
      <c r="J717" s="192" t="s">
        <v>144</v>
      </c>
      <c r="K717" s="192" t="s">
        <v>145</v>
      </c>
      <c r="L717" s="192" t="s">
        <v>146</v>
      </c>
      <c r="M717" s="192" t="s">
        <v>147</v>
      </c>
      <c r="N717" s="192" t="s">
        <v>148</v>
      </c>
      <c r="O717" t="str">
        <f t="shared" ref="O717" si="706">O716</f>
        <v>MATCH</v>
      </c>
    </row>
    <row r="718" spans="1:15" x14ac:dyDescent="0.25">
      <c r="A718" s="193" t="s">
        <v>161</v>
      </c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>
        <v>18</v>
      </c>
      <c r="N718" s="97">
        <v>18</v>
      </c>
      <c r="O718" t="str">
        <f t="shared" ref="O718" si="707">O716</f>
        <v>MATCH</v>
      </c>
    </row>
    <row r="719" spans="1:15" x14ac:dyDescent="0.25">
      <c r="A719" s="193" t="s">
        <v>164</v>
      </c>
      <c r="B719" s="97"/>
      <c r="C719" s="97"/>
      <c r="D719" s="97"/>
      <c r="E719" s="97"/>
      <c r="F719" s="97"/>
      <c r="G719" s="97">
        <v>180</v>
      </c>
      <c r="H719" s="97">
        <v>180</v>
      </c>
      <c r="I719" s="97">
        <v>180</v>
      </c>
      <c r="J719" s="97">
        <v>180</v>
      </c>
      <c r="K719" s="97"/>
      <c r="L719" s="97"/>
      <c r="M719" s="97"/>
      <c r="N719" s="97"/>
      <c r="O719" t="str">
        <f t="shared" ref="O719" si="708">O716</f>
        <v>MATCH</v>
      </c>
    </row>
    <row r="720" spans="1:15" x14ac:dyDescent="0.25">
      <c r="A720" s="188"/>
      <c r="B720" s="188"/>
      <c r="C720" s="188"/>
      <c r="D720" s="188"/>
      <c r="E720" s="188"/>
      <c r="F720" s="188"/>
      <c r="G720" s="188"/>
      <c r="H720" s="188"/>
      <c r="I720" s="188"/>
      <c r="J720" s="188"/>
      <c r="K720" s="188"/>
      <c r="L720" s="188"/>
      <c r="M720" s="188"/>
      <c r="N720" s="188"/>
      <c r="O720" t="str">
        <f t="shared" ref="O720" si="709">O716</f>
        <v>MATCH</v>
      </c>
    </row>
    <row r="721" spans="1:15" x14ac:dyDescent="0.25">
      <c r="A721" s="191" t="str">
        <f>'[1]Run Rate'!A147</f>
        <v>ZOE12402</v>
      </c>
      <c r="B721" s="191" t="str">
        <f>'[1]Run Rate'!B147</f>
        <v>ZOE Magnesium Duo 60 caps</v>
      </c>
      <c r="C721" s="191" t="str">
        <f>'[1]Run Rate'!C147</f>
        <v>SPORTSKA PREHRANA</v>
      </c>
      <c r="D721" s="191" t="str">
        <f>'[1]Run Rate'!D147</f>
        <v>02 SILVER</v>
      </c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t="str">
        <f t="shared" ref="O721" si="710">IF(AND(OR($B$1="ALL",$B$1=C721),OR($E$1="ALL",$E$1=D721),OR($B$2="ALL",$B$2=A721),OR($E$2="ALL",IFERROR(SEARCH($E$2,B721),0)&gt;0)),"MATCH","")</f>
        <v>MATCH</v>
      </c>
    </row>
    <row r="722" spans="1:15" x14ac:dyDescent="0.25">
      <c r="A722" s="192"/>
      <c r="B722" s="192" t="s">
        <v>156</v>
      </c>
      <c r="C722" s="192" t="s">
        <v>157</v>
      </c>
      <c r="D722" s="192" t="s">
        <v>158</v>
      </c>
      <c r="E722" s="192" t="s">
        <v>139</v>
      </c>
      <c r="F722" s="192" t="s">
        <v>140</v>
      </c>
      <c r="G722" s="192" t="s">
        <v>141</v>
      </c>
      <c r="H722" s="192" t="s">
        <v>142</v>
      </c>
      <c r="I722" s="192" t="s">
        <v>143</v>
      </c>
      <c r="J722" s="192" t="s">
        <v>144</v>
      </c>
      <c r="K722" s="192" t="s">
        <v>145</v>
      </c>
      <c r="L722" s="192" t="s">
        <v>146</v>
      </c>
      <c r="M722" s="192" t="s">
        <v>147</v>
      </c>
      <c r="N722" s="192" t="s">
        <v>148</v>
      </c>
      <c r="O722" t="str">
        <f t="shared" ref="O722" si="711">O721</f>
        <v>MATCH</v>
      </c>
    </row>
    <row r="723" spans="1:15" x14ac:dyDescent="0.25">
      <c r="A723" s="193" t="s">
        <v>161</v>
      </c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t="str">
        <f t="shared" ref="O723" si="712">O721</f>
        <v>MATCH</v>
      </c>
    </row>
    <row r="724" spans="1:15" x14ac:dyDescent="0.25">
      <c r="A724" s="193" t="s">
        <v>164</v>
      </c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t="str">
        <f t="shared" ref="O724" si="713">O721</f>
        <v>MATCH</v>
      </c>
    </row>
    <row r="725" spans="1:15" x14ac:dyDescent="0.25">
      <c r="A725" s="188"/>
      <c r="B725" s="188"/>
      <c r="C725" s="188"/>
      <c r="D725" s="188"/>
      <c r="E725" s="188"/>
      <c r="F725" s="188"/>
      <c r="G725" s="188"/>
      <c r="H725" s="188"/>
      <c r="I725" s="188"/>
      <c r="J725" s="188"/>
      <c r="K725" s="188"/>
      <c r="L725" s="188"/>
      <c r="M725" s="188"/>
      <c r="N725" s="188"/>
      <c r="O725" t="str">
        <f t="shared" ref="O725" si="714">O721</f>
        <v>MATCH</v>
      </c>
    </row>
    <row r="726" spans="1:15" x14ac:dyDescent="0.25">
      <c r="A726" s="191" t="str">
        <f>'[1]Run Rate'!A148</f>
        <v>POL12848</v>
      </c>
      <c r="B726" s="191" t="str">
        <f>'[1]Run Rate'!B148</f>
        <v>Polleo Premium HydroX Whey 1,8kg Chocolate Gourmet</v>
      </c>
      <c r="C726" s="191" t="str">
        <f>'[1]Run Rate'!C148</f>
        <v>PROTEINI</v>
      </c>
      <c r="D726" s="191" t="str">
        <f>'[1]Run Rate'!D148</f>
        <v>02 SILVER</v>
      </c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t="str">
        <f t="shared" ref="O726" si="715">IF(AND(OR($B$1="ALL",$B$1=C726),OR($E$1="ALL",$E$1=D726),OR($B$2="ALL",$B$2=A726),OR($E$2="ALL",IFERROR(SEARCH($E$2,B726),0)&gt;0)),"MATCH","")</f>
        <v>MATCH</v>
      </c>
    </row>
    <row r="727" spans="1:15" x14ac:dyDescent="0.25">
      <c r="A727" s="192"/>
      <c r="B727" s="192" t="s">
        <v>156</v>
      </c>
      <c r="C727" s="192" t="s">
        <v>157</v>
      </c>
      <c r="D727" s="192" t="s">
        <v>158</v>
      </c>
      <c r="E727" s="192" t="s">
        <v>139</v>
      </c>
      <c r="F727" s="192" t="s">
        <v>140</v>
      </c>
      <c r="G727" s="192" t="s">
        <v>141</v>
      </c>
      <c r="H727" s="192" t="s">
        <v>142</v>
      </c>
      <c r="I727" s="192" t="s">
        <v>143</v>
      </c>
      <c r="J727" s="192" t="s">
        <v>144</v>
      </c>
      <c r="K727" s="192" t="s">
        <v>145</v>
      </c>
      <c r="L727" s="192" t="s">
        <v>146</v>
      </c>
      <c r="M727" s="192" t="s">
        <v>147</v>
      </c>
      <c r="N727" s="192" t="s">
        <v>148</v>
      </c>
      <c r="O727" t="str">
        <f t="shared" ref="O727" si="716">O726</f>
        <v>MATCH</v>
      </c>
    </row>
    <row r="728" spans="1:15" x14ac:dyDescent="0.25">
      <c r="A728" s="193" t="s">
        <v>161</v>
      </c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t="str">
        <f t="shared" ref="O728" si="717">O726</f>
        <v>MATCH</v>
      </c>
    </row>
    <row r="729" spans="1:15" x14ac:dyDescent="0.25">
      <c r="A729" s="193" t="s">
        <v>164</v>
      </c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t="str">
        <f t="shared" ref="O729" si="718">O726</f>
        <v>MATCH</v>
      </c>
    </row>
    <row r="730" spans="1:15" x14ac:dyDescent="0.25">
      <c r="A730" s="188"/>
      <c r="B730" s="188"/>
      <c r="C730" s="188"/>
      <c r="D730" s="188"/>
      <c r="E730" s="188"/>
      <c r="F730" s="188"/>
      <c r="G730" s="188"/>
      <c r="H730" s="188"/>
      <c r="I730" s="188"/>
      <c r="J730" s="188"/>
      <c r="K730" s="188"/>
      <c r="L730" s="188"/>
      <c r="M730" s="188"/>
      <c r="N730" s="188"/>
      <c r="O730" t="str">
        <f t="shared" ref="O730" si="719">O726</f>
        <v>MATCH</v>
      </c>
    </row>
    <row r="731" spans="1:15" x14ac:dyDescent="0.25">
      <c r="A731" s="191" t="str">
        <f>'[1]Run Rate'!A149</f>
        <v>POL09896</v>
      </c>
      <c r="B731" s="191" t="str">
        <f>'[1]Run Rate'!B149</f>
        <v>Polleo Soy Protein Isolate 454g Chocolate</v>
      </c>
      <c r="C731" s="191" t="str">
        <f>'[1]Run Rate'!C149</f>
        <v>BIO I SUPERFOODS</v>
      </c>
      <c r="D731" s="191" t="str">
        <f>'[1]Run Rate'!D149</f>
        <v>02 SILVER</v>
      </c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t="str">
        <f t="shared" ref="O731" si="720">IF(AND(OR($B$1="ALL",$B$1=C731),OR($E$1="ALL",$E$1=D731),OR($B$2="ALL",$B$2=A731),OR($E$2="ALL",IFERROR(SEARCH($E$2,B731),0)&gt;0)),"MATCH","")</f>
        <v>MATCH</v>
      </c>
    </row>
    <row r="732" spans="1:15" x14ac:dyDescent="0.25">
      <c r="A732" s="192"/>
      <c r="B732" s="192" t="s">
        <v>156</v>
      </c>
      <c r="C732" s="192" t="s">
        <v>157</v>
      </c>
      <c r="D732" s="192" t="s">
        <v>158</v>
      </c>
      <c r="E732" s="192" t="s">
        <v>139</v>
      </c>
      <c r="F732" s="192" t="s">
        <v>140</v>
      </c>
      <c r="G732" s="192" t="s">
        <v>141</v>
      </c>
      <c r="H732" s="192" t="s">
        <v>142</v>
      </c>
      <c r="I732" s="192" t="s">
        <v>143</v>
      </c>
      <c r="J732" s="192" t="s">
        <v>144</v>
      </c>
      <c r="K732" s="192" t="s">
        <v>145</v>
      </c>
      <c r="L732" s="192" t="s">
        <v>146</v>
      </c>
      <c r="M732" s="192" t="s">
        <v>147</v>
      </c>
      <c r="N732" s="192" t="s">
        <v>148</v>
      </c>
      <c r="O732" t="str">
        <f t="shared" ref="O732" si="721">O731</f>
        <v>MATCH</v>
      </c>
    </row>
    <row r="733" spans="1:15" x14ac:dyDescent="0.25">
      <c r="A733" s="193" t="s">
        <v>161</v>
      </c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>
        <v>18</v>
      </c>
      <c r="N733" s="97">
        <v>18</v>
      </c>
      <c r="O733" t="str">
        <f t="shared" ref="O733" si="722">O731</f>
        <v>MATCH</v>
      </c>
    </row>
    <row r="734" spans="1:15" x14ac:dyDescent="0.25">
      <c r="A734" s="193" t="s">
        <v>164</v>
      </c>
      <c r="B734" s="97"/>
      <c r="C734" s="97"/>
      <c r="D734" s="97"/>
      <c r="E734" s="97"/>
      <c r="F734" s="97"/>
      <c r="G734" s="97">
        <v>180</v>
      </c>
      <c r="H734" s="97">
        <v>180</v>
      </c>
      <c r="I734" s="97">
        <v>180</v>
      </c>
      <c r="J734" s="97">
        <v>180</v>
      </c>
      <c r="K734" s="97"/>
      <c r="L734" s="97"/>
      <c r="M734" s="97"/>
      <c r="N734" s="97"/>
      <c r="O734" t="str">
        <f t="shared" ref="O734" si="723">O731</f>
        <v>MATCH</v>
      </c>
    </row>
    <row r="735" spans="1:15" x14ac:dyDescent="0.25">
      <c r="A735" s="188"/>
      <c r="B735" s="188"/>
      <c r="C735" s="188"/>
      <c r="D735" s="188"/>
      <c r="E735" s="188"/>
      <c r="F735" s="188"/>
      <c r="G735" s="188"/>
      <c r="H735" s="188"/>
      <c r="I735" s="188"/>
      <c r="J735" s="188"/>
      <c r="K735" s="188"/>
      <c r="L735" s="188"/>
      <c r="M735" s="188"/>
      <c r="N735" s="188"/>
      <c r="O735" t="str">
        <f t="shared" ref="O735" si="724">O731</f>
        <v>MATCH</v>
      </c>
    </row>
    <row r="736" spans="1:15" x14ac:dyDescent="0.25">
      <c r="A736" s="191" t="str">
        <f>'[1]Run Rate'!A150</f>
        <v>SCM04306</v>
      </c>
      <c r="B736" s="191" t="str">
        <f>'[1]Run Rate'!B150</f>
        <v>TestoRage 120 kapsula</v>
      </c>
      <c r="C736" s="191" t="str">
        <f>'[1]Run Rate'!C150</f>
        <v>SPORTSKA PREHRANA</v>
      </c>
      <c r="D736" s="191" t="str">
        <f>'[1]Run Rate'!D150</f>
        <v>02 SILVER</v>
      </c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t="str">
        <f t="shared" ref="O736" si="725">IF(AND(OR($B$1="ALL",$B$1=C736),OR($E$1="ALL",$E$1=D736),OR($B$2="ALL",$B$2=A736),OR($E$2="ALL",IFERROR(SEARCH($E$2,B736),0)&gt;0)),"MATCH","")</f>
        <v>MATCH</v>
      </c>
    </row>
    <row r="737" spans="1:15" x14ac:dyDescent="0.25">
      <c r="A737" s="192"/>
      <c r="B737" s="192" t="s">
        <v>156</v>
      </c>
      <c r="C737" s="192" t="s">
        <v>157</v>
      </c>
      <c r="D737" s="192" t="s">
        <v>158</v>
      </c>
      <c r="E737" s="192" t="s">
        <v>139</v>
      </c>
      <c r="F737" s="192" t="s">
        <v>140</v>
      </c>
      <c r="G737" s="192" t="s">
        <v>141</v>
      </c>
      <c r="H737" s="192" t="s">
        <v>142</v>
      </c>
      <c r="I737" s="192" t="s">
        <v>143</v>
      </c>
      <c r="J737" s="192" t="s">
        <v>144</v>
      </c>
      <c r="K737" s="192" t="s">
        <v>145</v>
      </c>
      <c r="L737" s="192" t="s">
        <v>146</v>
      </c>
      <c r="M737" s="192" t="s">
        <v>147</v>
      </c>
      <c r="N737" s="192" t="s">
        <v>148</v>
      </c>
      <c r="O737" t="str">
        <f t="shared" ref="O737" si="726">O736</f>
        <v>MATCH</v>
      </c>
    </row>
    <row r="738" spans="1:15" x14ac:dyDescent="0.25">
      <c r="A738" s="193" t="s">
        <v>161</v>
      </c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t="str">
        <f t="shared" ref="O738" si="727">O736</f>
        <v>MATCH</v>
      </c>
    </row>
    <row r="739" spans="1:15" x14ac:dyDescent="0.25">
      <c r="A739" s="193" t="s">
        <v>164</v>
      </c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t="str">
        <f t="shared" ref="O739" si="728">O736</f>
        <v>MATCH</v>
      </c>
    </row>
    <row r="740" spans="1:15" x14ac:dyDescent="0.25">
      <c r="A740" s="188"/>
      <c r="B740" s="188"/>
      <c r="C740" s="188"/>
      <c r="D740" s="188"/>
      <c r="E740" s="188"/>
      <c r="F740" s="188"/>
      <c r="G740" s="188"/>
      <c r="H740" s="188"/>
      <c r="I740" s="188"/>
      <c r="J740" s="188"/>
      <c r="K740" s="188"/>
      <c r="L740" s="188"/>
      <c r="M740" s="188"/>
      <c r="N740" s="188"/>
      <c r="O740" t="str">
        <f t="shared" ref="O740" si="729">O736</f>
        <v>MATCH</v>
      </c>
    </row>
    <row r="741" spans="1:15" x14ac:dyDescent="0.25">
      <c r="A741" s="191" t="str">
        <f>'[1]Run Rate'!A151</f>
        <v>CON23204</v>
      </c>
      <c r="B741" s="191" t="str">
        <f>'[1]Run Rate'!B151</f>
        <v>Concept2 Skierg</v>
      </c>
      <c r="C741" s="191" t="str">
        <f>'[1]Run Rate'!C151</f>
        <v>FITNESS OPREMA</v>
      </c>
      <c r="D741" s="191" t="str">
        <f>'[1]Run Rate'!D151</f>
        <v>02 SILVER</v>
      </c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t="str">
        <f t="shared" ref="O741" si="730">IF(AND(OR($B$1="ALL",$B$1=C741),OR($E$1="ALL",$E$1=D741),OR($B$2="ALL",$B$2=A741),OR($E$2="ALL",IFERROR(SEARCH($E$2,B741),0)&gt;0)),"MATCH","")</f>
        <v>MATCH</v>
      </c>
    </row>
    <row r="742" spans="1:15" x14ac:dyDescent="0.25">
      <c r="A742" s="192"/>
      <c r="B742" s="192" t="s">
        <v>156</v>
      </c>
      <c r="C742" s="192" t="s">
        <v>157</v>
      </c>
      <c r="D742" s="192" t="s">
        <v>158</v>
      </c>
      <c r="E742" s="192" t="s">
        <v>139</v>
      </c>
      <c r="F742" s="192" t="s">
        <v>140</v>
      </c>
      <c r="G742" s="192" t="s">
        <v>141</v>
      </c>
      <c r="H742" s="192" t="s">
        <v>142</v>
      </c>
      <c r="I742" s="192" t="s">
        <v>143</v>
      </c>
      <c r="J742" s="192" t="s">
        <v>144</v>
      </c>
      <c r="K742" s="192" t="s">
        <v>145</v>
      </c>
      <c r="L742" s="192" t="s">
        <v>146</v>
      </c>
      <c r="M742" s="192" t="s">
        <v>147</v>
      </c>
      <c r="N742" s="192" t="s">
        <v>148</v>
      </c>
      <c r="O742" t="str">
        <f t="shared" ref="O742" si="731">O741</f>
        <v>MATCH</v>
      </c>
    </row>
    <row r="743" spans="1:15" x14ac:dyDescent="0.25">
      <c r="A743" s="193" t="s">
        <v>161</v>
      </c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t="str">
        <f t="shared" ref="O743" si="732">O741</f>
        <v>MATCH</v>
      </c>
    </row>
    <row r="744" spans="1:15" x14ac:dyDescent="0.25">
      <c r="A744" s="193" t="s">
        <v>164</v>
      </c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t="str">
        <f t="shared" ref="O744" si="733">O741</f>
        <v>MATCH</v>
      </c>
    </row>
    <row r="745" spans="1:15" x14ac:dyDescent="0.25">
      <c r="A745" s="188"/>
      <c r="B745" s="188"/>
      <c r="C745" s="188"/>
      <c r="D745" s="188"/>
      <c r="E745" s="188"/>
      <c r="F745" s="188"/>
      <c r="G745" s="188"/>
      <c r="H745" s="188"/>
      <c r="I745" s="188"/>
      <c r="J745" s="188"/>
      <c r="K745" s="188"/>
      <c r="L745" s="188"/>
      <c r="M745" s="188"/>
      <c r="N745" s="188"/>
      <c r="O745" t="str">
        <f t="shared" ref="O745" si="734">O741</f>
        <v>MATCH</v>
      </c>
    </row>
    <row r="746" spans="1:15" x14ac:dyDescent="0.25">
      <c r="A746" s="191" t="str">
        <f>'[1]Run Rate'!A152</f>
        <v>POL12769</v>
      </c>
      <c r="B746" s="191" t="str">
        <f>'[1]Run Rate'!B152</f>
        <v>Polleo Vitamin D3 4000 180 softgels</v>
      </c>
      <c r="C746" s="191" t="str">
        <f>'[1]Run Rate'!C152</f>
        <v>SPORTSKA PREHRANA</v>
      </c>
      <c r="D746" s="191" t="str">
        <f>'[1]Run Rate'!D152</f>
        <v>02 SILVER</v>
      </c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t="str">
        <f t="shared" ref="O746" si="735">IF(AND(OR($B$1="ALL",$B$1=C746),OR($E$1="ALL",$E$1=D746),OR($B$2="ALL",$B$2=A746),OR($E$2="ALL",IFERROR(SEARCH($E$2,B746),0)&gt;0)),"MATCH","")</f>
        <v>MATCH</v>
      </c>
    </row>
    <row r="747" spans="1:15" x14ac:dyDescent="0.25">
      <c r="A747" s="192"/>
      <c r="B747" s="192" t="s">
        <v>156</v>
      </c>
      <c r="C747" s="192" t="s">
        <v>157</v>
      </c>
      <c r="D747" s="192" t="s">
        <v>158</v>
      </c>
      <c r="E747" s="192" t="s">
        <v>139</v>
      </c>
      <c r="F747" s="192" t="s">
        <v>140</v>
      </c>
      <c r="G747" s="192" t="s">
        <v>141</v>
      </c>
      <c r="H747" s="192" t="s">
        <v>142</v>
      </c>
      <c r="I747" s="192" t="s">
        <v>143</v>
      </c>
      <c r="J747" s="192" t="s">
        <v>144</v>
      </c>
      <c r="K747" s="192" t="s">
        <v>145</v>
      </c>
      <c r="L747" s="192" t="s">
        <v>146</v>
      </c>
      <c r="M747" s="192" t="s">
        <v>147</v>
      </c>
      <c r="N747" s="192" t="s">
        <v>148</v>
      </c>
      <c r="O747" t="str">
        <f t="shared" ref="O747" si="736">O746</f>
        <v>MATCH</v>
      </c>
    </row>
    <row r="748" spans="1:15" x14ac:dyDescent="0.25">
      <c r="A748" s="193" t="s">
        <v>161</v>
      </c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t="str">
        <f t="shared" ref="O748" si="737">O746</f>
        <v>MATCH</v>
      </c>
    </row>
    <row r="749" spans="1:15" x14ac:dyDescent="0.25">
      <c r="A749" s="193" t="s">
        <v>164</v>
      </c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t="str">
        <f t="shared" ref="O749" si="738">O746</f>
        <v>MATCH</v>
      </c>
    </row>
    <row r="750" spans="1:15" x14ac:dyDescent="0.25">
      <c r="A750" s="188"/>
      <c r="B750" s="188"/>
      <c r="C750" s="188"/>
      <c r="D750" s="188"/>
      <c r="E750" s="188"/>
      <c r="F750" s="188"/>
      <c r="G750" s="188"/>
      <c r="H750" s="188"/>
      <c r="I750" s="188"/>
      <c r="J750" s="188"/>
      <c r="K750" s="188"/>
      <c r="L750" s="188"/>
      <c r="M750" s="188"/>
      <c r="N750" s="188"/>
      <c r="O750" t="str">
        <f t="shared" ref="O750" si="739">O746</f>
        <v>MATCH</v>
      </c>
    </row>
    <row r="751" spans="1:15" x14ac:dyDescent="0.25">
      <c r="A751" s="191" t="str">
        <f>'[1]Run Rate'!A153</f>
        <v>SHM00011</v>
      </c>
      <c r="B751" s="191" t="str">
        <f>'[1]Run Rate'!B153</f>
        <v>Shieldmixer Hero Pro Batman Classic</v>
      </c>
      <c r="C751" s="191" t="str">
        <f>'[1]Run Rate'!C153</f>
        <v>DRINKWARE I HOME</v>
      </c>
      <c r="D751" s="191" t="str">
        <f>'[1]Run Rate'!D153</f>
        <v>02 SILVER</v>
      </c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t="str">
        <f t="shared" ref="O751" si="740">IF(AND(OR($B$1="ALL",$B$1=C751),OR($E$1="ALL",$E$1=D751),OR($B$2="ALL",$B$2=A751),OR($E$2="ALL",IFERROR(SEARCH($E$2,B751),0)&gt;0)),"MATCH","")</f>
        <v>MATCH</v>
      </c>
    </row>
    <row r="752" spans="1:15" x14ac:dyDescent="0.25">
      <c r="A752" s="192"/>
      <c r="B752" s="192" t="s">
        <v>156</v>
      </c>
      <c r="C752" s="192" t="s">
        <v>157</v>
      </c>
      <c r="D752" s="192" t="s">
        <v>158</v>
      </c>
      <c r="E752" s="192" t="s">
        <v>139</v>
      </c>
      <c r="F752" s="192" t="s">
        <v>140</v>
      </c>
      <c r="G752" s="192" t="s">
        <v>141</v>
      </c>
      <c r="H752" s="192" t="s">
        <v>142</v>
      </c>
      <c r="I752" s="192" t="s">
        <v>143</v>
      </c>
      <c r="J752" s="192" t="s">
        <v>144</v>
      </c>
      <c r="K752" s="192" t="s">
        <v>145</v>
      </c>
      <c r="L752" s="192" t="s">
        <v>146</v>
      </c>
      <c r="M752" s="192" t="s">
        <v>147</v>
      </c>
      <c r="N752" s="192" t="s">
        <v>148</v>
      </c>
      <c r="O752" t="str">
        <f t="shared" ref="O752" si="741">O751</f>
        <v>MATCH</v>
      </c>
    </row>
    <row r="753" spans="1:15" x14ac:dyDescent="0.25">
      <c r="A753" s="193" t="s">
        <v>161</v>
      </c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t="str">
        <f t="shared" ref="O753" si="742">O751</f>
        <v>MATCH</v>
      </c>
    </row>
    <row r="754" spans="1:15" x14ac:dyDescent="0.25">
      <c r="A754" s="193" t="s">
        <v>164</v>
      </c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t="str">
        <f t="shared" ref="O754" si="743">O751</f>
        <v>MATCH</v>
      </c>
    </row>
    <row r="755" spans="1:15" x14ac:dyDescent="0.25">
      <c r="A755" s="188"/>
      <c r="B755" s="188"/>
      <c r="C755" s="188"/>
      <c r="D755" s="188"/>
      <c r="E755" s="188"/>
      <c r="F755" s="188"/>
      <c r="G755" s="188"/>
      <c r="H755" s="188"/>
      <c r="I755" s="188"/>
      <c r="J755" s="188"/>
      <c r="K755" s="188"/>
      <c r="L755" s="188"/>
      <c r="M755" s="188"/>
      <c r="N755" s="188"/>
      <c r="O755" t="str">
        <f t="shared" ref="O755" si="744">O751</f>
        <v>MATCH</v>
      </c>
    </row>
    <row r="756" spans="1:15" x14ac:dyDescent="0.25">
      <c r="A756" s="191" t="str">
        <f>'[1]Run Rate'!A154</f>
        <v>ZOE12453</v>
      </c>
      <c r="B756" s="191" t="str">
        <f>'[1]Run Rate'!B154</f>
        <v>Zoe Protein Bar 50 g Choco Hazelnut Rocher</v>
      </c>
      <c r="C756" s="191" t="str">
        <f>'[1]Run Rate'!C154</f>
        <v>RTD &amp; SNACKS</v>
      </c>
      <c r="D756" s="191" t="str">
        <f>'[1]Run Rate'!D154</f>
        <v>02 SILVER</v>
      </c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t="str">
        <f t="shared" ref="O756" si="745">IF(AND(OR($B$1="ALL",$B$1=C756),OR($E$1="ALL",$E$1=D756),OR($B$2="ALL",$B$2=A756),OR($E$2="ALL",IFERROR(SEARCH($E$2,B756),0)&gt;0)),"MATCH","")</f>
        <v>MATCH</v>
      </c>
    </row>
    <row r="757" spans="1:15" x14ac:dyDescent="0.25">
      <c r="A757" s="192"/>
      <c r="B757" s="192" t="s">
        <v>156</v>
      </c>
      <c r="C757" s="192" t="s">
        <v>157</v>
      </c>
      <c r="D757" s="192" t="s">
        <v>158</v>
      </c>
      <c r="E757" s="192" t="s">
        <v>139</v>
      </c>
      <c r="F757" s="192" t="s">
        <v>140</v>
      </c>
      <c r="G757" s="192" t="s">
        <v>141</v>
      </c>
      <c r="H757" s="192" t="s">
        <v>142</v>
      </c>
      <c r="I757" s="192" t="s">
        <v>143</v>
      </c>
      <c r="J757" s="192" t="s">
        <v>144</v>
      </c>
      <c r="K757" s="192" t="s">
        <v>145</v>
      </c>
      <c r="L757" s="192" t="s">
        <v>146</v>
      </c>
      <c r="M757" s="192" t="s">
        <v>147</v>
      </c>
      <c r="N757" s="192" t="s">
        <v>148</v>
      </c>
      <c r="O757" t="str">
        <f t="shared" ref="O757" si="746">O756</f>
        <v>MATCH</v>
      </c>
    </row>
    <row r="758" spans="1:15" x14ac:dyDescent="0.25">
      <c r="A758" s="193" t="s">
        <v>161</v>
      </c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t="str">
        <f t="shared" ref="O758" si="747">O756</f>
        <v>MATCH</v>
      </c>
    </row>
    <row r="759" spans="1:15" x14ac:dyDescent="0.25">
      <c r="A759" s="193" t="s">
        <v>164</v>
      </c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t="str">
        <f t="shared" ref="O759" si="748">O756</f>
        <v>MATCH</v>
      </c>
    </row>
    <row r="760" spans="1:15" x14ac:dyDescent="0.25">
      <c r="A760" s="188"/>
      <c r="B760" s="188"/>
      <c r="C760" s="188"/>
      <c r="D760" s="188"/>
      <c r="E760" s="188"/>
      <c r="F760" s="188"/>
      <c r="G760" s="188"/>
      <c r="H760" s="188"/>
      <c r="I760" s="188"/>
      <c r="J760" s="188"/>
      <c r="K760" s="188"/>
      <c r="L760" s="188"/>
      <c r="M760" s="188"/>
      <c r="N760" s="188"/>
      <c r="O760" t="str">
        <f t="shared" ref="O760" si="749">O756</f>
        <v>MATCH</v>
      </c>
    </row>
    <row r="761" spans="1:15" x14ac:dyDescent="0.25">
      <c r="A761" s="191" t="str">
        <f>'[1]Run Rate'!A155</f>
        <v>POL09720</v>
      </c>
      <c r="B761" s="191" t="str">
        <f>'[1]Run Rate'!B155</f>
        <v>Polleo ProCarni-X Liquid 50.000 500ml</v>
      </c>
      <c r="C761" s="191" t="str">
        <f>'[1]Run Rate'!C155</f>
        <v>SPORTSKA PREHRANA</v>
      </c>
      <c r="D761" s="191" t="str">
        <f>'[1]Run Rate'!D155</f>
        <v>02 SILVER</v>
      </c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t="str">
        <f t="shared" ref="O761" si="750">IF(AND(OR($B$1="ALL",$B$1=C761),OR($E$1="ALL",$E$1=D761),OR($B$2="ALL",$B$2=A761),OR($E$2="ALL",IFERROR(SEARCH($E$2,B761),0)&gt;0)),"MATCH","")</f>
        <v>MATCH</v>
      </c>
    </row>
    <row r="762" spans="1:15" x14ac:dyDescent="0.25">
      <c r="A762" s="192"/>
      <c r="B762" s="192" t="s">
        <v>156</v>
      </c>
      <c r="C762" s="192" t="s">
        <v>157</v>
      </c>
      <c r="D762" s="192" t="s">
        <v>158</v>
      </c>
      <c r="E762" s="192" t="s">
        <v>139</v>
      </c>
      <c r="F762" s="192" t="s">
        <v>140</v>
      </c>
      <c r="G762" s="192" t="s">
        <v>141</v>
      </c>
      <c r="H762" s="192" t="s">
        <v>142</v>
      </c>
      <c r="I762" s="192" t="s">
        <v>143</v>
      </c>
      <c r="J762" s="192" t="s">
        <v>144</v>
      </c>
      <c r="K762" s="192" t="s">
        <v>145</v>
      </c>
      <c r="L762" s="192" t="s">
        <v>146</v>
      </c>
      <c r="M762" s="192" t="s">
        <v>147</v>
      </c>
      <c r="N762" s="192" t="s">
        <v>148</v>
      </c>
      <c r="O762" t="str">
        <f t="shared" ref="O762" si="751">O761</f>
        <v>MATCH</v>
      </c>
    </row>
    <row r="763" spans="1:15" x14ac:dyDescent="0.25">
      <c r="A763" s="193" t="s">
        <v>161</v>
      </c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t="str">
        <f t="shared" ref="O763" si="752">O761</f>
        <v>MATCH</v>
      </c>
    </row>
    <row r="764" spans="1:15" x14ac:dyDescent="0.25">
      <c r="A764" s="193" t="s">
        <v>164</v>
      </c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t="str">
        <f t="shared" ref="O764" si="753">O761</f>
        <v>MATCH</v>
      </c>
    </row>
    <row r="765" spans="1:15" x14ac:dyDescent="0.25">
      <c r="A765" s="188"/>
      <c r="B765" s="188"/>
      <c r="C765" s="188"/>
      <c r="D765" s="188"/>
      <c r="E765" s="188"/>
      <c r="F765" s="188"/>
      <c r="G765" s="188"/>
      <c r="H765" s="188"/>
      <c r="I765" s="188"/>
      <c r="J765" s="188"/>
      <c r="K765" s="188"/>
      <c r="L765" s="188"/>
      <c r="M765" s="188"/>
      <c r="N765" s="188"/>
      <c r="O765" t="str">
        <f t="shared" ref="O765" si="754">O761</f>
        <v>MATCH</v>
      </c>
    </row>
    <row r="766" spans="1:15" x14ac:dyDescent="0.25">
      <c r="A766" s="191" t="str">
        <f>'[1]Run Rate'!A156</f>
        <v>POL09758</v>
      </c>
      <c r="B766" s="191" t="str">
        <f>'[1]Run Rate'!B156</f>
        <v>Polleo Instantized BCAA 2:1:1 250g</v>
      </c>
      <c r="C766" s="191" t="str">
        <f>'[1]Run Rate'!C156</f>
        <v>SPORTSKA PREHRANA</v>
      </c>
      <c r="D766" s="191" t="str">
        <f>'[1]Run Rate'!D156</f>
        <v>02 SILVER</v>
      </c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t="str">
        <f t="shared" ref="O766" si="755">IF(AND(OR($B$1="ALL",$B$1=C766),OR($E$1="ALL",$E$1=D766),OR($B$2="ALL",$B$2=A766),OR($E$2="ALL",IFERROR(SEARCH($E$2,B766),0)&gt;0)),"MATCH","")</f>
        <v>MATCH</v>
      </c>
    </row>
    <row r="767" spans="1:15" x14ac:dyDescent="0.25">
      <c r="A767" s="192"/>
      <c r="B767" s="192" t="s">
        <v>156</v>
      </c>
      <c r="C767" s="192" t="s">
        <v>157</v>
      </c>
      <c r="D767" s="192" t="s">
        <v>158</v>
      </c>
      <c r="E767" s="192" t="s">
        <v>139</v>
      </c>
      <c r="F767" s="192" t="s">
        <v>140</v>
      </c>
      <c r="G767" s="192" t="s">
        <v>141</v>
      </c>
      <c r="H767" s="192" t="s">
        <v>142</v>
      </c>
      <c r="I767" s="192" t="s">
        <v>143</v>
      </c>
      <c r="J767" s="192" t="s">
        <v>144</v>
      </c>
      <c r="K767" s="192" t="s">
        <v>145</v>
      </c>
      <c r="L767" s="192" t="s">
        <v>146</v>
      </c>
      <c r="M767" s="192" t="s">
        <v>147</v>
      </c>
      <c r="N767" s="192" t="s">
        <v>148</v>
      </c>
      <c r="O767" t="str">
        <f t="shared" ref="O767" si="756">O766</f>
        <v>MATCH</v>
      </c>
    </row>
    <row r="768" spans="1:15" x14ac:dyDescent="0.25">
      <c r="A768" s="193" t="s">
        <v>161</v>
      </c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t="str">
        <f t="shared" ref="O768" si="757">O766</f>
        <v>MATCH</v>
      </c>
    </row>
    <row r="769" spans="1:15" x14ac:dyDescent="0.25">
      <c r="A769" s="193" t="s">
        <v>164</v>
      </c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t="str">
        <f t="shared" ref="O769" si="758">O766</f>
        <v>MATCH</v>
      </c>
    </row>
    <row r="770" spans="1:15" x14ac:dyDescent="0.25">
      <c r="A770" s="188"/>
      <c r="B770" s="188"/>
      <c r="C770" s="188"/>
      <c r="D770" s="188"/>
      <c r="E770" s="188"/>
      <c r="F770" s="188"/>
      <c r="G770" s="188"/>
      <c r="H770" s="188"/>
      <c r="I770" s="188"/>
      <c r="J770" s="188"/>
      <c r="K770" s="188"/>
      <c r="L770" s="188"/>
      <c r="M770" s="188"/>
      <c r="N770" s="188"/>
      <c r="O770" t="str">
        <f t="shared" ref="O770" si="759">O766</f>
        <v>MATCH</v>
      </c>
    </row>
    <row r="771" spans="1:15" x14ac:dyDescent="0.25">
      <c r="A771" s="191" t="str">
        <f>'[1]Run Rate'!A157</f>
        <v>POL12745</v>
      </c>
      <c r="B771" s="191" t="str">
        <f>'[1]Run Rate'!B157</f>
        <v>Polleo K2+D3 90 Caps</v>
      </c>
      <c r="C771" s="191" t="str">
        <f>'[1]Run Rate'!C157</f>
        <v>SPORTSKA PREHRANA</v>
      </c>
      <c r="D771" s="191" t="str">
        <f>'[1]Run Rate'!D157</f>
        <v>02 SILVER</v>
      </c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t="str">
        <f t="shared" ref="O771" si="760">IF(AND(OR($B$1="ALL",$B$1=C771),OR($E$1="ALL",$E$1=D771),OR($B$2="ALL",$B$2=A771),OR($E$2="ALL",IFERROR(SEARCH($E$2,B771),0)&gt;0)),"MATCH","")</f>
        <v>MATCH</v>
      </c>
    </row>
    <row r="772" spans="1:15" x14ac:dyDescent="0.25">
      <c r="A772" s="192"/>
      <c r="B772" s="192" t="s">
        <v>156</v>
      </c>
      <c r="C772" s="192" t="s">
        <v>157</v>
      </c>
      <c r="D772" s="192" t="s">
        <v>158</v>
      </c>
      <c r="E772" s="192" t="s">
        <v>139</v>
      </c>
      <c r="F772" s="192" t="s">
        <v>140</v>
      </c>
      <c r="G772" s="192" t="s">
        <v>141</v>
      </c>
      <c r="H772" s="192" t="s">
        <v>142</v>
      </c>
      <c r="I772" s="192" t="s">
        <v>143</v>
      </c>
      <c r="J772" s="192" t="s">
        <v>144</v>
      </c>
      <c r="K772" s="192" t="s">
        <v>145</v>
      </c>
      <c r="L772" s="192" t="s">
        <v>146</v>
      </c>
      <c r="M772" s="192" t="s">
        <v>147</v>
      </c>
      <c r="N772" s="192" t="s">
        <v>148</v>
      </c>
      <c r="O772" t="str">
        <f t="shared" ref="O772" si="761">O771</f>
        <v>MATCH</v>
      </c>
    </row>
    <row r="773" spans="1:15" x14ac:dyDescent="0.25">
      <c r="A773" s="193" t="s">
        <v>161</v>
      </c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t="str">
        <f t="shared" ref="O773" si="762">O771</f>
        <v>MATCH</v>
      </c>
    </row>
    <row r="774" spans="1:15" x14ac:dyDescent="0.25">
      <c r="A774" s="193" t="s">
        <v>164</v>
      </c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t="str">
        <f t="shared" ref="O774" si="763">O771</f>
        <v>MATCH</v>
      </c>
    </row>
    <row r="775" spans="1:15" x14ac:dyDescent="0.25">
      <c r="A775" s="188"/>
      <c r="B775" s="188"/>
      <c r="C775" s="188"/>
      <c r="D775" s="188"/>
      <c r="E775" s="188"/>
      <c r="F775" s="188"/>
      <c r="G775" s="188"/>
      <c r="H775" s="188"/>
      <c r="I775" s="188"/>
      <c r="J775" s="188"/>
      <c r="K775" s="188"/>
      <c r="L775" s="188"/>
      <c r="M775" s="188"/>
      <c r="N775" s="188"/>
      <c r="O775" t="str">
        <f t="shared" ref="O775" si="764">O771</f>
        <v>MATCH</v>
      </c>
    </row>
    <row r="776" spans="1:15" x14ac:dyDescent="0.25">
      <c r="A776" s="191" t="str">
        <f>'[1]Run Rate'!A158</f>
        <v>ON00557</v>
      </c>
      <c r="B776" s="191" t="str">
        <f>'[1]Run Rate'!B158</f>
        <v>Micronised Creatine Powder 247.5 g Orange</v>
      </c>
      <c r="C776" s="191" t="str">
        <f>'[1]Run Rate'!C158</f>
        <v>SPORTSKA PREHRANA</v>
      </c>
      <c r="D776" s="191" t="str">
        <f>'[1]Run Rate'!D158</f>
        <v>02 SILVER</v>
      </c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t="str">
        <f t="shared" ref="O776" si="765">IF(AND(OR($B$1="ALL",$B$1=C776),OR($E$1="ALL",$E$1=D776),OR($B$2="ALL",$B$2=A776),OR($E$2="ALL",IFERROR(SEARCH($E$2,B776),0)&gt;0)),"MATCH","")</f>
        <v>MATCH</v>
      </c>
    </row>
    <row r="777" spans="1:15" x14ac:dyDescent="0.25">
      <c r="A777" s="192"/>
      <c r="B777" s="192" t="s">
        <v>156</v>
      </c>
      <c r="C777" s="192" t="s">
        <v>157</v>
      </c>
      <c r="D777" s="192" t="s">
        <v>158</v>
      </c>
      <c r="E777" s="192" t="s">
        <v>139</v>
      </c>
      <c r="F777" s="192" t="s">
        <v>140</v>
      </c>
      <c r="G777" s="192" t="s">
        <v>141</v>
      </c>
      <c r="H777" s="192" t="s">
        <v>142</v>
      </c>
      <c r="I777" s="192" t="s">
        <v>143</v>
      </c>
      <c r="J777" s="192" t="s">
        <v>144</v>
      </c>
      <c r="K777" s="192" t="s">
        <v>145</v>
      </c>
      <c r="L777" s="192" t="s">
        <v>146</v>
      </c>
      <c r="M777" s="192" t="s">
        <v>147</v>
      </c>
      <c r="N777" s="192" t="s">
        <v>148</v>
      </c>
      <c r="O777" t="str">
        <f t="shared" ref="O777" si="766">O776</f>
        <v>MATCH</v>
      </c>
    </row>
    <row r="778" spans="1:15" x14ac:dyDescent="0.25">
      <c r="A778" s="193" t="s">
        <v>161</v>
      </c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t="str">
        <f t="shared" ref="O778" si="767">O776</f>
        <v>MATCH</v>
      </c>
    </row>
    <row r="779" spans="1:15" x14ac:dyDescent="0.25">
      <c r="A779" s="193" t="s">
        <v>164</v>
      </c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t="str">
        <f t="shared" ref="O779" si="768">O776</f>
        <v>MATCH</v>
      </c>
    </row>
    <row r="780" spans="1:15" x14ac:dyDescent="0.25">
      <c r="A780" s="188"/>
      <c r="B780" s="188"/>
      <c r="C780" s="188"/>
      <c r="D780" s="188"/>
      <c r="E780" s="188"/>
      <c r="F780" s="188"/>
      <c r="G780" s="188"/>
      <c r="H780" s="188"/>
      <c r="I780" s="188"/>
      <c r="J780" s="188"/>
      <c r="K780" s="188"/>
      <c r="L780" s="188"/>
      <c r="M780" s="188"/>
      <c r="N780" s="188"/>
      <c r="O780" t="str">
        <f t="shared" ref="O780" si="769">O776</f>
        <v>MATCH</v>
      </c>
    </row>
    <row r="781" spans="1:15" x14ac:dyDescent="0.25">
      <c r="A781" s="191" t="str">
        <f>'[1]Run Rate'!A159</f>
        <v>POL12709</v>
      </c>
      <c r="B781" s="191" t="str">
        <f>'[1]Run Rate'!B159</f>
        <v>Polleo Pro Whey 2kg Vanilla</v>
      </c>
      <c r="C781" s="191" t="str">
        <f>'[1]Run Rate'!C159</f>
        <v>PROTEINI</v>
      </c>
      <c r="D781" s="191" t="str">
        <f>'[1]Run Rate'!D159</f>
        <v>02 SILVER</v>
      </c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t="str">
        <f t="shared" ref="O781" si="770">IF(AND(OR($B$1="ALL",$B$1=C781),OR($E$1="ALL",$E$1=D781),OR($B$2="ALL",$B$2=A781),OR($E$2="ALL",IFERROR(SEARCH($E$2,B781),0)&gt;0)),"MATCH","")</f>
        <v>MATCH</v>
      </c>
    </row>
    <row r="782" spans="1:15" x14ac:dyDescent="0.25">
      <c r="A782" s="192"/>
      <c r="B782" s="192" t="s">
        <v>156</v>
      </c>
      <c r="C782" s="192" t="s">
        <v>157</v>
      </c>
      <c r="D782" s="192" t="s">
        <v>158</v>
      </c>
      <c r="E782" s="192" t="s">
        <v>139</v>
      </c>
      <c r="F782" s="192" t="s">
        <v>140</v>
      </c>
      <c r="G782" s="192" t="s">
        <v>141</v>
      </c>
      <c r="H782" s="192" t="s">
        <v>142</v>
      </c>
      <c r="I782" s="192" t="s">
        <v>143</v>
      </c>
      <c r="J782" s="192" t="s">
        <v>144</v>
      </c>
      <c r="K782" s="192" t="s">
        <v>145</v>
      </c>
      <c r="L782" s="192" t="s">
        <v>146</v>
      </c>
      <c r="M782" s="192" t="s">
        <v>147</v>
      </c>
      <c r="N782" s="192" t="s">
        <v>148</v>
      </c>
      <c r="O782" t="str">
        <f t="shared" ref="O782" si="771">O781</f>
        <v>MATCH</v>
      </c>
    </row>
    <row r="783" spans="1:15" x14ac:dyDescent="0.25">
      <c r="A783" s="193" t="s">
        <v>161</v>
      </c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t="str">
        <f t="shared" ref="O783" si="772">O781</f>
        <v>MATCH</v>
      </c>
    </row>
    <row r="784" spans="1:15" x14ac:dyDescent="0.25">
      <c r="A784" s="193" t="s">
        <v>164</v>
      </c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t="str">
        <f t="shared" ref="O784" si="773">O781</f>
        <v>MATCH</v>
      </c>
    </row>
    <row r="785" spans="1:15" x14ac:dyDescent="0.25">
      <c r="A785" s="188"/>
      <c r="B785" s="188"/>
      <c r="C785" s="188"/>
      <c r="D785" s="188"/>
      <c r="E785" s="188"/>
      <c r="F785" s="188"/>
      <c r="G785" s="188"/>
      <c r="H785" s="188"/>
      <c r="I785" s="188"/>
      <c r="J785" s="188"/>
      <c r="K785" s="188"/>
      <c r="L785" s="188"/>
      <c r="M785" s="188"/>
      <c r="N785" s="188"/>
      <c r="O785" t="str">
        <f t="shared" ref="O785" si="774">O781</f>
        <v>MATCH</v>
      </c>
    </row>
    <row r="786" spans="1:15" x14ac:dyDescent="0.25">
      <c r="A786" s="191" t="str">
        <f>'[1]Run Rate'!A160</f>
        <v>POL12832</v>
      </c>
      <c r="B786" s="191" t="str">
        <f>'[1]Run Rate'!B160</f>
        <v>Polleo 1st Whey 250g Cookies &amp; Cream</v>
      </c>
      <c r="C786" s="191" t="str">
        <f>'[1]Run Rate'!C160</f>
        <v>PROTEINI</v>
      </c>
      <c r="D786" s="191" t="str">
        <f>'[1]Run Rate'!D160</f>
        <v>02 SILVER</v>
      </c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t="str">
        <f t="shared" ref="O786" si="775">IF(AND(OR($B$1="ALL",$B$1=C786),OR($E$1="ALL",$E$1=D786),OR($B$2="ALL",$B$2=A786),OR($E$2="ALL",IFERROR(SEARCH($E$2,B786),0)&gt;0)),"MATCH","")</f>
        <v>MATCH</v>
      </c>
    </row>
    <row r="787" spans="1:15" x14ac:dyDescent="0.25">
      <c r="A787" s="192"/>
      <c r="B787" s="192" t="s">
        <v>156</v>
      </c>
      <c r="C787" s="192" t="s">
        <v>157</v>
      </c>
      <c r="D787" s="192" t="s">
        <v>158</v>
      </c>
      <c r="E787" s="192" t="s">
        <v>139</v>
      </c>
      <c r="F787" s="192" t="s">
        <v>140</v>
      </c>
      <c r="G787" s="192" t="s">
        <v>141</v>
      </c>
      <c r="H787" s="192" t="s">
        <v>142</v>
      </c>
      <c r="I787" s="192" t="s">
        <v>143</v>
      </c>
      <c r="J787" s="192" t="s">
        <v>144</v>
      </c>
      <c r="K787" s="192" t="s">
        <v>145</v>
      </c>
      <c r="L787" s="192" t="s">
        <v>146</v>
      </c>
      <c r="M787" s="192" t="s">
        <v>147</v>
      </c>
      <c r="N787" s="192" t="s">
        <v>148</v>
      </c>
      <c r="O787" t="str">
        <f t="shared" ref="O787" si="776">O786</f>
        <v>MATCH</v>
      </c>
    </row>
    <row r="788" spans="1:15" x14ac:dyDescent="0.25">
      <c r="A788" s="193" t="s">
        <v>161</v>
      </c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>
        <v>12</v>
      </c>
      <c r="N788" s="97">
        <v>12</v>
      </c>
      <c r="O788" t="str">
        <f t="shared" ref="O788" si="777">O786</f>
        <v>MATCH</v>
      </c>
    </row>
    <row r="789" spans="1:15" x14ac:dyDescent="0.25">
      <c r="A789" s="193" t="s">
        <v>164</v>
      </c>
      <c r="B789" s="97"/>
      <c r="C789" s="97"/>
      <c r="D789" s="97"/>
      <c r="E789" s="97"/>
      <c r="F789" s="97"/>
      <c r="G789" s="97">
        <v>120</v>
      </c>
      <c r="H789" s="97">
        <v>120</v>
      </c>
      <c r="I789" s="97">
        <v>120</v>
      </c>
      <c r="J789" s="97">
        <v>120</v>
      </c>
      <c r="K789" s="97"/>
      <c r="L789" s="97"/>
      <c r="M789" s="97"/>
      <c r="N789" s="97"/>
      <c r="O789" t="str">
        <f t="shared" ref="O789" si="778">O786</f>
        <v>MATCH</v>
      </c>
    </row>
    <row r="790" spans="1:15" x14ac:dyDescent="0.25">
      <c r="A790" s="188"/>
      <c r="B790" s="188"/>
      <c r="C790" s="188"/>
      <c r="D790" s="188"/>
      <c r="E790" s="188"/>
      <c r="F790" s="188"/>
      <c r="G790" s="188"/>
      <c r="H790" s="188"/>
      <c r="I790" s="188"/>
      <c r="J790" s="188"/>
      <c r="K790" s="188"/>
      <c r="L790" s="188"/>
      <c r="M790" s="188"/>
      <c r="N790" s="188"/>
      <c r="O790" t="str">
        <f t="shared" ref="O790" si="779">O786</f>
        <v>MATCH</v>
      </c>
    </row>
    <row r="791" spans="1:15" x14ac:dyDescent="0.25">
      <c r="A791" s="191" t="str">
        <f>'[1]Run Rate'!A161</f>
        <v>ZOE12353</v>
      </c>
      <c r="B791" s="191" t="str">
        <f>'[1]Run Rate'!B161</f>
        <v>ZOE Whey 454g Cookies N'Dream</v>
      </c>
      <c r="C791" s="191" t="str">
        <f>'[1]Run Rate'!C161</f>
        <v>PROTEINI</v>
      </c>
      <c r="D791" s="191" t="str">
        <f>'[1]Run Rate'!D161</f>
        <v>02 SILVER</v>
      </c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t="str">
        <f t="shared" ref="O791" si="780">IF(AND(OR($B$1="ALL",$B$1=C791),OR($E$1="ALL",$E$1=D791),OR($B$2="ALL",$B$2=A791),OR($E$2="ALL",IFERROR(SEARCH($E$2,B791),0)&gt;0)),"MATCH","")</f>
        <v>MATCH</v>
      </c>
    </row>
    <row r="792" spans="1:15" x14ac:dyDescent="0.25">
      <c r="A792" s="192"/>
      <c r="B792" s="192" t="s">
        <v>156</v>
      </c>
      <c r="C792" s="192" t="s">
        <v>157</v>
      </c>
      <c r="D792" s="192" t="s">
        <v>158</v>
      </c>
      <c r="E792" s="192" t="s">
        <v>139</v>
      </c>
      <c r="F792" s="192" t="s">
        <v>140</v>
      </c>
      <c r="G792" s="192" t="s">
        <v>141</v>
      </c>
      <c r="H792" s="192" t="s">
        <v>142</v>
      </c>
      <c r="I792" s="192" t="s">
        <v>143</v>
      </c>
      <c r="J792" s="192" t="s">
        <v>144</v>
      </c>
      <c r="K792" s="192" t="s">
        <v>145</v>
      </c>
      <c r="L792" s="192" t="s">
        <v>146</v>
      </c>
      <c r="M792" s="192" t="s">
        <v>147</v>
      </c>
      <c r="N792" s="192" t="s">
        <v>148</v>
      </c>
      <c r="O792" t="str">
        <f t="shared" ref="O792" si="781">O791</f>
        <v>MATCH</v>
      </c>
    </row>
    <row r="793" spans="1:15" x14ac:dyDescent="0.25">
      <c r="A793" s="193" t="s">
        <v>161</v>
      </c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t="str">
        <f t="shared" ref="O793" si="782">O791</f>
        <v>MATCH</v>
      </c>
    </row>
    <row r="794" spans="1:15" x14ac:dyDescent="0.25">
      <c r="A794" s="193" t="s">
        <v>164</v>
      </c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t="str">
        <f t="shared" ref="O794" si="783">O791</f>
        <v>MATCH</v>
      </c>
    </row>
    <row r="795" spans="1:15" x14ac:dyDescent="0.25">
      <c r="A795" s="188"/>
      <c r="B795" s="188"/>
      <c r="C795" s="188"/>
      <c r="D795" s="188"/>
      <c r="E795" s="188"/>
      <c r="F795" s="188"/>
      <c r="G795" s="188"/>
      <c r="H795" s="188"/>
      <c r="I795" s="188"/>
      <c r="J795" s="188"/>
      <c r="K795" s="188"/>
      <c r="L795" s="188"/>
      <c r="M795" s="188"/>
      <c r="N795" s="188"/>
      <c r="O795" t="str">
        <f t="shared" ref="O795" si="784">O791</f>
        <v>MATCH</v>
      </c>
    </row>
    <row r="796" spans="1:15" x14ac:dyDescent="0.25">
      <c r="A796" s="191" t="str">
        <f>'[1]Run Rate'!A162</f>
        <v>ZOE12411</v>
      </c>
      <c r="B796" s="191" t="str">
        <f>'[1]Run Rate'!B162</f>
        <v>ZOE Beauty Glow Collagen 250g Raspberry</v>
      </c>
      <c r="C796" s="191" t="str">
        <f>'[1]Run Rate'!C162</f>
        <v>SPORTSKA PREHRANA</v>
      </c>
      <c r="D796" s="191" t="str">
        <f>'[1]Run Rate'!D162</f>
        <v>02 SILVER</v>
      </c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t="str">
        <f t="shared" ref="O796" si="785">IF(AND(OR($B$1="ALL",$B$1=C796),OR($E$1="ALL",$E$1=D796),OR($B$2="ALL",$B$2=A796),OR($E$2="ALL",IFERROR(SEARCH($E$2,B796),0)&gt;0)),"MATCH","")</f>
        <v>MATCH</v>
      </c>
    </row>
    <row r="797" spans="1:15" x14ac:dyDescent="0.25">
      <c r="A797" s="192"/>
      <c r="B797" s="192" t="s">
        <v>156</v>
      </c>
      <c r="C797" s="192" t="s">
        <v>157</v>
      </c>
      <c r="D797" s="192" t="s">
        <v>158</v>
      </c>
      <c r="E797" s="192" t="s">
        <v>139</v>
      </c>
      <c r="F797" s="192" t="s">
        <v>140</v>
      </c>
      <c r="G797" s="192" t="s">
        <v>141</v>
      </c>
      <c r="H797" s="192" t="s">
        <v>142</v>
      </c>
      <c r="I797" s="192" t="s">
        <v>143</v>
      </c>
      <c r="J797" s="192" t="s">
        <v>144</v>
      </c>
      <c r="K797" s="192" t="s">
        <v>145</v>
      </c>
      <c r="L797" s="192" t="s">
        <v>146</v>
      </c>
      <c r="M797" s="192" t="s">
        <v>147</v>
      </c>
      <c r="N797" s="192" t="s">
        <v>148</v>
      </c>
      <c r="O797" t="str">
        <f t="shared" ref="O797" si="786">O796</f>
        <v>MATCH</v>
      </c>
    </row>
    <row r="798" spans="1:15" x14ac:dyDescent="0.25">
      <c r="A798" s="193" t="s">
        <v>161</v>
      </c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t="str">
        <f t="shared" ref="O798" si="787">O796</f>
        <v>MATCH</v>
      </c>
    </row>
    <row r="799" spans="1:15" x14ac:dyDescent="0.25">
      <c r="A799" s="193" t="s">
        <v>164</v>
      </c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t="str">
        <f t="shared" ref="O799" si="788">O796</f>
        <v>MATCH</v>
      </c>
    </row>
    <row r="800" spans="1:15" x14ac:dyDescent="0.25">
      <c r="A800" s="188"/>
      <c r="B800" s="188"/>
      <c r="C800" s="188"/>
      <c r="D800" s="188"/>
      <c r="E800" s="188"/>
      <c r="F800" s="188"/>
      <c r="G800" s="188"/>
      <c r="H800" s="188"/>
      <c r="I800" s="188"/>
      <c r="J800" s="188"/>
      <c r="K800" s="188"/>
      <c r="L800" s="188"/>
      <c r="M800" s="188"/>
      <c r="N800" s="188"/>
      <c r="O800" t="str">
        <f t="shared" ref="O800" si="789">O796</f>
        <v>MATCH</v>
      </c>
    </row>
    <row r="801" spans="1:15" x14ac:dyDescent="0.25">
      <c r="A801" s="191" t="str">
        <f>'[1]Run Rate'!A163</f>
        <v>ATC06519</v>
      </c>
      <c r="B801" s="191" t="str">
        <f>'[1]Run Rate'!B163</f>
        <v>Girja gumirana 16 kg Atleticore</v>
      </c>
      <c r="C801" s="191" t="str">
        <f>'[1]Run Rate'!C163</f>
        <v>FITNESS OPREMA</v>
      </c>
      <c r="D801" s="191" t="str">
        <f>'[1]Run Rate'!D163</f>
        <v>02 SILVER</v>
      </c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t="str">
        <f t="shared" ref="O801" si="790">IF(AND(OR($B$1="ALL",$B$1=C801),OR($E$1="ALL",$E$1=D801),OR($B$2="ALL",$B$2=A801),OR($E$2="ALL",IFERROR(SEARCH($E$2,B801),0)&gt;0)),"MATCH","")</f>
        <v>MATCH</v>
      </c>
    </row>
    <row r="802" spans="1:15" x14ac:dyDescent="0.25">
      <c r="A802" s="192"/>
      <c r="B802" s="192" t="s">
        <v>156</v>
      </c>
      <c r="C802" s="192" t="s">
        <v>157</v>
      </c>
      <c r="D802" s="192" t="s">
        <v>158</v>
      </c>
      <c r="E802" s="192" t="s">
        <v>139</v>
      </c>
      <c r="F802" s="192" t="s">
        <v>140</v>
      </c>
      <c r="G802" s="192" t="s">
        <v>141</v>
      </c>
      <c r="H802" s="192" t="s">
        <v>142</v>
      </c>
      <c r="I802" s="192" t="s">
        <v>143</v>
      </c>
      <c r="J802" s="192" t="s">
        <v>144</v>
      </c>
      <c r="K802" s="192" t="s">
        <v>145</v>
      </c>
      <c r="L802" s="192" t="s">
        <v>146</v>
      </c>
      <c r="M802" s="192" t="s">
        <v>147</v>
      </c>
      <c r="N802" s="192" t="s">
        <v>148</v>
      </c>
      <c r="O802" t="str">
        <f t="shared" ref="O802" si="791">O801</f>
        <v>MATCH</v>
      </c>
    </row>
    <row r="803" spans="1:15" x14ac:dyDescent="0.25">
      <c r="A803" s="193" t="s">
        <v>161</v>
      </c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t="str">
        <f t="shared" ref="O803" si="792">O801</f>
        <v>MATCH</v>
      </c>
    </row>
    <row r="804" spans="1:15" x14ac:dyDescent="0.25">
      <c r="A804" s="193" t="s">
        <v>164</v>
      </c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t="str">
        <f t="shared" ref="O804" si="793">O801</f>
        <v>MATCH</v>
      </c>
    </row>
    <row r="805" spans="1:15" x14ac:dyDescent="0.25">
      <c r="A805" s="188"/>
      <c r="B805" s="188"/>
      <c r="C805" s="188"/>
      <c r="D805" s="188"/>
      <c r="E805" s="188"/>
      <c r="F805" s="188"/>
      <c r="G805" s="188"/>
      <c r="H805" s="188"/>
      <c r="I805" s="188"/>
      <c r="J805" s="188"/>
      <c r="K805" s="188"/>
      <c r="L805" s="188"/>
      <c r="M805" s="188"/>
      <c r="N805" s="188"/>
      <c r="O805" t="str">
        <f t="shared" ref="O805" si="794">O801</f>
        <v>MATCH</v>
      </c>
    </row>
    <row r="806" spans="1:15" x14ac:dyDescent="0.25">
      <c r="A806" s="191" t="str">
        <f>'[1]Run Rate'!A164</f>
        <v>POL12831</v>
      </c>
      <c r="B806" s="191" t="str">
        <f>'[1]Run Rate'!B164</f>
        <v>Polleo 1st Whey 250g Vanilla Madagascar</v>
      </c>
      <c r="C806" s="191" t="str">
        <f>'[1]Run Rate'!C164</f>
        <v>PROTEINI</v>
      </c>
      <c r="D806" s="191" t="str">
        <f>'[1]Run Rate'!D164</f>
        <v>02 SILVER</v>
      </c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t="str">
        <f t="shared" ref="O806" si="795">IF(AND(OR($B$1="ALL",$B$1=C806),OR($E$1="ALL",$E$1=D806),OR($B$2="ALL",$B$2=A806),OR($E$2="ALL",IFERROR(SEARCH($E$2,B806),0)&gt;0)),"MATCH","")</f>
        <v>MATCH</v>
      </c>
    </row>
    <row r="807" spans="1:15" x14ac:dyDescent="0.25">
      <c r="A807" s="192"/>
      <c r="B807" s="192" t="s">
        <v>156</v>
      </c>
      <c r="C807" s="192" t="s">
        <v>157</v>
      </c>
      <c r="D807" s="192" t="s">
        <v>158</v>
      </c>
      <c r="E807" s="192" t="s">
        <v>139</v>
      </c>
      <c r="F807" s="192" t="s">
        <v>140</v>
      </c>
      <c r="G807" s="192" t="s">
        <v>141</v>
      </c>
      <c r="H807" s="192" t="s">
        <v>142</v>
      </c>
      <c r="I807" s="192" t="s">
        <v>143</v>
      </c>
      <c r="J807" s="192" t="s">
        <v>144</v>
      </c>
      <c r="K807" s="192" t="s">
        <v>145</v>
      </c>
      <c r="L807" s="192" t="s">
        <v>146</v>
      </c>
      <c r="M807" s="192" t="s">
        <v>147</v>
      </c>
      <c r="N807" s="192" t="s">
        <v>148</v>
      </c>
      <c r="O807" t="str">
        <f t="shared" ref="O807" si="796">O806</f>
        <v>MATCH</v>
      </c>
    </row>
    <row r="808" spans="1:15" x14ac:dyDescent="0.25">
      <c r="A808" s="193" t="s">
        <v>161</v>
      </c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>
        <v>12</v>
      </c>
      <c r="N808" s="97">
        <v>12</v>
      </c>
      <c r="O808" t="str">
        <f t="shared" ref="O808" si="797">O806</f>
        <v>MATCH</v>
      </c>
    </row>
    <row r="809" spans="1:15" x14ac:dyDescent="0.25">
      <c r="A809" s="193" t="s">
        <v>164</v>
      </c>
      <c r="B809" s="97"/>
      <c r="C809" s="97"/>
      <c r="D809" s="97"/>
      <c r="E809" s="97"/>
      <c r="F809" s="97"/>
      <c r="G809" s="97">
        <v>120</v>
      </c>
      <c r="H809" s="97">
        <v>120</v>
      </c>
      <c r="I809" s="97">
        <v>120</v>
      </c>
      <c r="J809" s="97">
        <v>120</v>
      </c>
      <c r="K809" s="97"/>
      <c r="L809" s="97"/>
      <c r="M809" s="97"/>
      <c r="N809" s="97"/>
      <c r="O809" t="str">
        <f t="shared" ref="O809" si="798">O806</f>
        <v>MATCH</v>
      </c>
    </row>
    <row r="810" spans="1:15" x14ac:dyDescent="0.25">
      <c r="A810" s="188"/>
      <c r="B810" s="188"/>
      <c r="C810" s="188"/>
      <c r="D810" s="188"/>
      <c r="E810" s="188"/>
      <c r="F810" s="188"/>
      <c r="G810" s="188"/>
      <c r="H810" s="188"/>
      <c r="I810" s="188"/>
      <c r="J810" s="188"/>
      <c r="K810" s="188"/>
      <c r="L810" s="188"/>
      <c r="M810" s="188"/>
      <c r="N810" s="188"/>
      <c r="O810" t="str">
        <f t="shared" ref="O810" si="799">O806</f>
        <v>MATCH</v>
      </c>
    </row>
    <row r="811" spans="1:15" x14ac:dyDescent="0.25">
      <c r="A811" s="191" t="str">
        <f>'[1]Run Rate'!A165</f>
        <v>POL09700</v>
      </c>
      <c r="B811" s="191" t="str">
        <f>'[1]Run Rate'!B165</f>
        <v>Polleo Energy Gel 40g Orange</v>
      </c>
      <c r="C811" s="191" t="str">
        <f>'[1]Run Rate'!C165</f>
        <v>SPORTSKA PREHRANA</v>
      </c>
      <c r="D811" s="191" t="str">
        <f>'[1]Run Rate'!D165</f>
        <v>02 SILVER</v>
      </c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t="str">
        <f t="shared" ref="O811" si="800">IF(AND(OR($B$1="ALL",$B$1=C811),OR($E$1="ALL",$E$1=D811),OR($B$2="ALL",$B$2=A811),OR($E$2="ALL",IFERROR(SEARCH($E$2,B811),0)&gt;0)),"MATCH","")</f>
        <v>MATCH</v>
      </c>
    </row>
    <row r="812" spans="1:15" x14ac:dyDescent="0.25">
      <c r="A812" s="192"/>
      <c r="B812" s="192" t="s">
        <v>156</v>
      </c>
      <c r="C812" s="192" t="s">
        <v>157</v>
      </c>
      <c r="D812" s="192" t="s">
        <v>158</v>
      </c>
      <c r="E812" s="192" t="s">
        <v>139</v>
      </c>
      <c r="F812" s="192" t="s">
        <v>140</v>
      </c>
      <c r="G812" s="192" t="s">
        <v>141</v>
      </c>
      <c r="H812" s="192" t="s">
        <v>142</v>
      </c>
      <c r="I812" s="192" t="s">
        <v>143</v>
      </c>
      <c r="J812" s="192" t="s">
        <v>144</v>
      </c>
      <c r="K812" s="192" t="s">
        <v>145</v>
      </c>
      <c r="L812" s="192" t="s">
        <v>146</v>
      </c>
      <c r="M812" s="192" t="s">
        <v>147</v>
      </c>
      <c r="N812" s="192" t="s">
        <v>148</v>
      </c>
      <c r="O812" t="str">
        <f t="shared" ref="O812" si="801">O811</f>
        <v>MATCH</v>
      </c>
    </row>
    <row r="813" spans="1:15" x14ac:dyDescent="0.25">
      <c r="A813" s="193" t="s">
        <v>161</v>
      </c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t="str">
        <f t="shared" ref="O813" si="802">O811</f>
        <v>MATCH</v>
      </c>
    </row>
    <row r="814" spans="1:15" x14ac:dyDescent="0.25">
      <c r="A814" s="193" t="s">
        <v>164</v>
      </c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t="str">
        <f t="shared" ref="O814" si="803">O811</f>
        <v>MATCH</v>
      </c>
    </row>
    <row r="815" spans="1:15" x14ac:dyDescent="0.25">
      <c r="A815" s="188"/>
      <c r="B815" s="188"/>
      <c r="C815" s="188"/>
      <c r="D815" s="188"/>
      <c r="E815" s="188"/>
      <c r="F815" s="188"/>
      <c r="G815" s="188"/>
      <c r="H815" s="188"/>
      <c r="I815" s="188"/>
      <c r="J815" s="188"/>
      <c r="K815" s="188"/>
      <c r="L815" s="188"/>
      <c r="M815" s="188"/>
      <c r="N815" s="188"/>
      <c r="O815" t="str">
        <f t="shared" ref="O815" si="804">O811</f>
        <v>MATCH</v>
      </c>
    </row>
    <row r="816" spans="1:15" x14ac:dyDescent="0.25">
      <c r="A816" s="191" t="str">
        <f>'[1]Run Rate'!A166</f>
        <v>ZOE12365</v>
      </c>
      <c r="B816" s="191" t="str">
        <f>'[1]Run Rate'!B166</f>
        <v>ZOE Clear Hydrowhey 454g Pina Colada</v>
      </c>
      <c r="C816" s="191" t="str">
        <f>'[1]Run Rate'!C166</f>
        <v>PROTEINI</v>
      </c>
      <c r="D816" s="191" t="str">
        <f>'[1]Run Rate'!D166</f>
        <v>02 SILVER</v>
      </c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t="str">
        <f t="shared" ref="O816" si="805">IF(AND(OR($B$1="ALL",$B$1=C816),OR($E$1="ALL",$E$1=D816),OR($B$2="ALL",$B$2=A816),OR($E$2="ALL",IFERROR(SEARCH($E$2,B816),0)&gt;0)),"MATCH","")</f>
        <v>MATCH</v>
      </c>
    </row>
    <row r="817" spans="1:15" x14ac:dyDescent="0.25">
      <c r="A817" s="192"/>
      <c r="B817" s="192" t="s">
        <v>156</v>
      </c>
      <c r="C817" s="192" t="s">
        <v>157</v>
      </c>
      <c r="D817" s="192" t="s">
        <v>158</v>
      </c>
      <c r="E817" s="192" t="s">
        <v>139</v>
      </c>
      <c r="F817" s="192" t="s">
        <v>140</v>
      </c>
      <c r="G817" s="192" t="s">
        <v>141</v>
      </c>
      <c r="H817" s="192" t="s">
        <v>142</v>
      </c>
      <c r="I817" s="192" t="s">
        <v>143</v>
      </c>
      <c r="J817" s="192" t="s">
        <v>144</v>
      </c>
      <c r="K817" s="192" t="s">
        <v>145</v>
      </c>
      <c r="L817" s="192" t="s">
        <v>146</v>
      </c>
      <c r="M817" s="192" t="s">
        <v>147</v>
      </c>
      <c r="N817" s="192" t="s">
        <v>148</v>
      </c>
      <c r="O817" t="str">
        <f t="shared" ref="O817" si="806">O816</f>
        <v>MATCH</v>
      </c>
    </row>
    <row r="818" spans="1:15" x14ac:dyDescent="0.25">
      <c r="A818" s="193" t="s">
        <v>161</v>
      </c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t="str">
        <f t="shared" ref="O818" si="807">O816</f>
        <v>MATCH</v>
      </c>
    </row>
    <row r="819" spans="1:15" x14ac:dyDescent="0.25">
      <c r="A819" s="193" t="s">
        <v>164</v>
      </c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t="str">
        <f t="shared" ref="O819" si="808">O816</f>
        <v>MATCH</v>
      </c>
    </row>
    <row r="820" spans="1:15" x14ac:dyDescent="0.25">
      <c r="A820" s="188"/>
      <c r="B820" s="188"/>
      <c r="C820" s="188"/>
      <c r="D820" s="188"/>
      <c r="E820" s="188"/>
      <c r="F820" s="188"/>
      <c r="G820" s="188"/>
      <c r="H820" s="188"/>
      <c r="I820" s="188"/>
      <c r="J820" s="188"/>
      <c r="K820" s="188"/>
      <c r="L820" s="188"/>
      <c r="M820" s="188"/>
      <c r="N820" s="188"/>
      <c r="O820" t="str">
        <f t="shared" ref="O820" si="809">O816</f>
        <v>MATCH</v>
      </c>
    </row>
    <row r="821" spans="1:15" x14ac:dyDescent="0.25">
      <c r="A821" s="191" t="str">
        <f>'[1]Run Rate'!A167</f>
        <v>POL09722</v>
      </c>
      <c r="B821" s="191" t="str">
        <f>'[1]Run Rate'!B167</f>
        <v>Polleo Protein Cream 200g Hazelnut-Vanilla</v>
      </c>
      <c r="C821" s="191" t="str">
        <f>'[1]Run Rate'!C167</f>
        <v>BIO I SUPERFOODS</v>
      </c>
      <c r="D821" s="191" t="str">
        <f>'[1]Run Rate'!D167</f>
        <v>02 SILVER</v>
      </c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t="str">
        <f t="shared" ref="O821" si="810">IF(AND(OR($B$1="ALL",$B$1=C821),OR($E$1="ALL",$E$1=D821),OR($B$2="ALL",$B$2=A821),OR($E$2="ALL",IFERROR(SEARCH($E$2,B821),0)&gt;0)),"MATCH","")</f>
        <v>MATCH</v>
      </c>
    </row>
    <row r="822" spans="1:15" x14ac:dyDescent="0.25">
      <c r="A822" s="192"/>
      <c r="B822" s="192" t="s">
        <v>156</v>
      </c>
      <c r="C822" s="192" t="s">
        <v>157</v>
      </c>
      <c r="D822" s="192" t="s">
        <v>158</v>
      </c>
      <c r="E822" s="192" t="s">
        <v>139</v>
      </c>
      <c r="F822" s="192" t="s">
        <v>140</v>
      </c>
      <c r="G822" s="192" t="s">
        <v>141</v>
      </c>
      <c r="H822" s="192" t="s">
        <v>142</v>
      </c>
      <c r="I822" s="192" t="s">
        <v>143</v>
      </c>
      <c r="J822" s="192" t="s">
        <v>144</v>
      </c>
      <c r="K822" s="192" t="s">
        <v>145</v>
      </c>
      <c r="L822" s="192" t="s">
        <v>146</v>
      </c>
      <c r="M822" s="192" t="s">
        <v>147</v>
      </c>
      <c r="N822" s="192" t="s">
        <v>148</v>
      </c>
      <c r="O822" t="str">
        <f t="shared" ref="O822" si="811">O821</f>
        <v>MATCH</v>
      </c>
    </row>
    <row r="823" spans="1:15" x14ac:dyDescent="0.25">
      <c r="A823" s="193" t="s">
        <v>161</v>
      </c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t="str">
        <f t="shared" ref="O823" si="812">O821</f>
        <v>MATCH</v>
      </c>
    </row>
    <row r="824" spans="1:15" x14ac:dyDescent="0.25">
      <c r="A824" s="193" t="s">
        <v>164</v>
      </c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t="str">
        <f t="shared" ref="O824" si="813">O821</f>
        <v>MATCH</v>
      </c>
    </row>
    <row r="825" spans="1:15" x14ac:dyDescent="0.25">
      <c r="A825" s="188"/>
      <c r="B825" s="188"/>
      <c r="C825" s="188"/>
      <c r="D825" s="188"/>
      <c r="E825" s="188"/>
      <c r="F825" s="188"/>
      <c r="G825" s="188"/>
      <c r="H825" s="188"/>
      <c r="I825" s="188"/>
      <c r="J825" s="188"/>
      <c r="K825" s="188"/>
      <c r="L825" s="188"/>
      <c r="M825" s="188"/>
      <c r="N825" s="188"/>
      <c r="O825" t="str">
        <f t="shared" ref="O825" si="814">O821</f>
        <v>MATCH</v>
      </c>
    </row>
    <row r="826" spans="1:15" x14ac:dyDescent="0.25">
      <c r="A826" s="191" t="str">
        <f>'[1]Run Rate'!A168</f>
        <v>POL04473</v>
      </c>
      <c r="B826" s="191" t="str">
        <f>'[1]Run Rate'!B168</f>
        <v>Polleo L-carnitine 750 ml Orange</v>
      </c>
      <c r="C826" s="191" t="str">
        <f>'[1]Run Rate'!C168</f>
        <v>RTD &amp; SNACKS</v>
      </c>
      <c r="D826" s="191" t="str">
        <f>'[1]Run Rate'!D168</f>
        <v>02 SILVER</v>
      </c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t="str">
        <f t="shared" ref="O826" si="815">IF(AND(OR($B$1="ALL",$B$1=C826),OR($E$1="ALL",$E$1=D826),OR($B$2="ALL",$B$2=A826),OR($E$2="ALL",IFERROR(SEARCH($E$2,B826),0)&gt;0)),"MATCH","")</f>
        <v>MATCH</v>
      </c>
    </row>
    <row r="827" spans="1:15" x14ac:dyDescent="0.25">
      <c r="A827" s="192"/>
      <c r="B827" s="192" t="s">
        <v>156</v>
      </c>
      <c r="C827" s="192" t="s">
        <v>157</v>
      </c>
      <c r="D827" s="192" t="s">
        <v>158</v>
      </c>
      <c r="E827" s="192" t="s">
        <v>139</v>
      </c>
      <c r="F827" s="192" t="s">
        <v>140</v>
      </c>
      <c r="G827" s="192" t="s">
        <v>141</v>
      </c>
      <c r="H827" s="192" t="s">
        <v>142</v>
      </c>
      <c r="I827" s="192" t="s">
        <v>143</v>
      </c>
      <c r="J827" s="192" t="s">
        <v>144</v>
      </c>
      <c r="K827" s="192" t="s">
        <v>145</v>
      </c>
      <c r="L827" s="192" t="s">
        <v>146</v>
      </c>
      <c r="M827" s="192" t="s">
        <v>147</v>
      </c>
      <c r="N827" s="192" t="s">
        <v>148</v>
      </c>
      <c r="O827" t="str">
        <f t="shared" ref="O827" si="816">O826</f>
        <v>MATCH</v>
      </c>
    </row>
    <row r="828" spans="1:15" x14ac:dyDescent="0.25">
      <c r="A828" s="193" t="s">
        <v>161</v>
      </c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t="str">
        <f t="shared" ref="O828" si="817">O826</f>
        <v>MATCH</v>
      </c>
    </row>
    <row r="829" spans="1:15" x14ac:dyDescent="0.25">
      <c r="A829" s="193" t="s">
        <v>164</v>
      </c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t="str">
        <f t="shared" ref="O829" si="818">O826</f>
        <v>MATCH</v>
      </c>
    </row>
    <row r="830" spans="1:15" x14ac:dyDescent="0.25">
      <c r="A830" s="188"/>
      <c r="B830" s="188"/>
      <c r="C830" s="188"/>
      <c r="D830" s="188"/>
      <c r="E830" s="188"/>
      <c r="F830" s="188"/>
      <c r="G830" s="188"/>
      <c r="H830" s="188"/>
      <c r="I830" s="188"/>
      <c r="J830" s="188"/>
      <c r="K830" s="188"/>
      <c r="L830" s="188"/>
      <c r="M830" s="188"/>
      <c r="N830" s="188"/>
      <c r="O830" t="str">
        <f t="shared" ref="O830" si="819">O826</f>
        <v>MATCH</v>
      </c>
    </row>
    <row r="831" spans="1:15" x14ac:dyDescent="0.25">
      <c r="A831" s="191" t="str">
        <f>'[1]Run Rate'!A169</f>
        <v>POL12755</v>
      </c>
      <c r="B831" s="191" t="str">
        <f>'[1]Run Rate'!B169</f>
        <v>Polleo Isotonic Sports Drink 500g Peach Iced Tea</v>
      </c>
      <c r="C831" s="191" t="str">
        <f>'[1]Run Rate'!C169</f>
        <v>SPORTSKA PREHRANA</v>
      </c>
      <c r="D831" s="191" t="str">
        <f>'[1]Run Rate'!D169</f>
        <v>02 SILVER</v>
      </c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t="str">
        <f t="shared" ref="O831" si="820">IF(AND(OR($B$1="ALL",$B$1=C831),OR($E$1="ALL",$E$1=D831),OR($B$2="ALL",$B$2=A831),OR($E$2="ALL",IFERROR(SEARCH($E$2,B831),0)&gt;0)),"MATCH","")</f>
        <v>MATCH</v>
      </c>
    </row>
    <row r="832" spans="1:15" x14ac:dyDescent="0.25">
      <c r="A832" s="192"/>
      <c r="B832" s="192" t="s">
        <v>156</v>
      </c>
      <c r="C832" s="192" t="s">
        <v>157</v>
      </c>
      <c r="D832" s="192" t="s">
        <v>158</v>
      </c>
      <c r="E832" s="192" t="s">
        <v>139</v>
      </c>
      <c r="F832" s="192" t="s">
        <v>140</v>
      </c>
      <c r="G832" s="192" t="s">
        <v>141</v>
      </c>
      <c r="H832" s="192" t="s">
        <v>142</v>
      </c>
      <c r="I832" s="192" t="s">
        <v>143</v>
      </c>
      <c r="J832" s="192" t="s">
        <v>144</v>
      </c>
      <c r="K832" s="192" t="s">
        <v>145</v>
      </c>
      <c r="L832" s="192" t="s">
        <v>146</v>
      </c>
      <c r="M832" s="192" t="s">
        <v>147</v>
      </c>
      <c r="N832" s="192" t="s">
        <v>148</v>
      </c>
      <c r="O832" t="str">
        <f t="shared" ref="O832" si="821">O831</f>
        <v>MATCH</v>
      </c>
    </row>
    <row r="833" spans="1:15" x14ac:dyDescent="0.25">
      <c r="A833" s="193" t="s">
        <v>161</v>
      </c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>
        <v>12</v>
      </c>
      <c r="N833" s="97">
        <v>12</v>
      </c>
      <c r="O833" t="str">
        <f t="shared" ref="O833" si="822">O831</f>
        <v>MATCH</v>
      </c>
    </row>
    <row r="834" spans="1:15" x14ac:dyDescent="0.25">
      <c r="A834" s="193" t="s">
        <v>164</v>
      </c>
      <c r="B834" s="97"/>
      <c r="C834" s="97"/>
      <c r="D834" s="97"/>
      <c r="E834" s="97"/>
      <c r="F834" s="97"/>
      <c r="G834" s="97">
        <v>120</v>
      </c>
      <c r="H834" s="97">
        <v>120</v>
      </c>
      <c r="I834" s="97">
        <v>120</v>
      </c>
      <c r="J834" s="97">
        <v>120</v>
      </c>
      <c r="K834" s="97"/>
      <c r="L834" s="97"/>
      <c r="M834" s="97"/>
      <c r="N834" s="97"/>
      <c r="O834" t="str">
        <f t="shared" ref="O834" si="823">O831</f>
        <v>MATCH</v>
      </c>
    </row>
    <row r="835" spans="1:15" x14ac:dyDescent="0.25">
      <c r="A835" s="188"/>
      <c r="B835" s="188"/>
      <c r="C835" s="188"/>
      <c r="D835" s="188"/>
      <c r="E835" s="188"/>
      <c r="F835" s="188"/>
      <c r="G835" s="188"/>
      <c r="H835" s="188"/>
      <c r="I835" s="188"/>
      <c r="J835" s="188"/>
      <c r="K835" s="188"/>
      <c r="L835" s="188"/>
      <c r="M835" s="188"/>
      <c r="N835" s="188"/>
      <c r="O835" t="str">
        <f t="shared" ref="O835" si="824">O831</f>
        <v>MATCH</v>
      </c>
    </row>
    <row r="836" spans="1:15" x14ac:dyDescent="0.25">
      <c r="A836" s="191" t="str">
        <f>'[1]Run Rate'!A170</f>
        <v>POL09863</v>
      </c>
      <c r="B836" s="191" t="str">
        <f>'[1]Run Rate'!B170</f>
        <v>Polleo Electrolyte Salts 60 caps</v>
      </c>
      <c r="C836" s="191" t="str">
        <f>'[1]Run Rate'!C170</f>
        <v>SPORTSKA PREHRANA</v>
      </c>
      <c r="D836" s="191" t="str">
        <f>'[1]Run Rate'!D170</f>
        <v>02 SILVER</v>
      </c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t="str">
        <f t="shared" ref="O836" si="825">IF(AND(OR($B$1="ALL",$B$1=C836),OR($E$1="ALL",$E$1=D836),OR($B$2="ALL",$B$2=A836),OR($E$2="ALL",IFERROR(SEARCH($E$2,B836),0)&gt;0)),"MATCH","")</f>
        <v>MATCH</v>
      </c>
    </row>
    <row r="837" spans="1:15" x14ac:dyDescent="0.25">
      <c r="A837" s="192"/>
      <c r="B837" s="192" t="s">
        <v>156</v>
      </c>
      <c r="C837" s="192" t="s">
        <v>157</v>
      </c>
      <c r="D837" s="192" t="s">
        <v>158</v>
      </c>
      <c r="E837" s="192" t="s">
        <v>139</v>
      </c>
      <c r="F837" s="192" t="s">
        <v>140</v>
      </c>
      <c r="G837" s="192" t="s">
        <v>141</v>
      </c>
      <c r="H837" s="192" t="s">
        <v>142</v>
      </c>
      <c r="I837" s="192" t="s">
        <v>143</v>
      </c>
      <c r="J837" s="192" t="s">
        <v>144</v>
      </c>
      <c r="K837" s="192" t="s">
        <v>145</v>
      </c>
      <c r="L837" s="192" t="s">
        <v>146</v>
      </c>
      <c r="M837" s="192" t="s">
        <v>147</v>
      </c>
      <c r="N837" s="192" t="s">
        <v>148</v>
      </c>
      <c r="O837" t="str">
        <f t="shared" ref="O837" si="826">O836</f>
        <v>MATCH</v>
      </c>
    </row>
    <row r="838" spans="1:15" x14ac:dyDescent="0.25">
      <c r="A838" s="193" t="s">
        <v>161</v>
      </c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t="str">
        <f t="shared" ref="O838" si="827">O836</f>
        <v>MATCH</v>
      </c>
    </row>
    <row r="839" spans="1:15" x14ac:dyDescent="0.25">
      <c r="A839" s="193" t="s">
        <v>164</v>
      </c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t="str">
        <f t="shared" ref="O839" si="828">O836</f>
        <v>MATCH</v>
      </c>
    </row>
    <row r="840" spans="1:15" x14ac:dyDescent="0.25">
      <c r="A840" s="188"/>
      <c r="B840" s="188"/>
      <c r="C840" s="188"/>
      <c r="D840" s="188"/>
      <c r="E840" s="188"/>
      <c r="F840" s="188"/>
      <c r="G840" s="188"/>
      <c r="H840" s="188"/>
      <c r="I840" s="188"/>
      <c r="J840" s="188"/>
      <c r="K840" s="188"/>
      <c r="L840" s="188"/>
      <c r="M840" s="188"/>
      <c r="N840" s="188"/>
      <c r="O840" t="str">
        <f t="shared" ref="O840" si="829">O836</f>
        <v>MATCH</v>
      </c>
    </row>
    <row r="841" spans="1:15" x14ac:dyDescent="0.25">
      <c r="A841" s="191" t="str">
        <f>'[1]Run Rate'!A171</f>
        <v>ON00270</v>
      </c>
      <c r="B841" s="191" t="str">
        <f>'[1]Run Rate'!B171</f>
        <v>Platinum Hydrowhey 1,6kg Milk Chocolate</v>
      </c>
      <c r="C841" s="191" t="str">
        <f>'[1]Run Rate'!C171</f>
        <v>PROTEINI</v>
      </c>
      <c r="D841" s="191" t="str">
        <f>'[1]Run Rate'!D171</f>
        <v>02 SILVER</v>
      </c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t="str">
        <f t="shared" ref="O841" si="830">IF(AND(OR($B$1="ALL",$B$1=C841),OR($E$1="ALL",$E$1=D841),OR($B$2="ALL",$B$2=A841),OR($E$2="ALL",IFERROR(SEARCH($E$2,B841),0)&gt;0)),"MATCH","")</f>
        <v>MATCH</v>
      </c>
    </row>
    <row r="842" spans="1:15" x14ac:dyDescent="0.25">
      <c r="A842" s="192"/>
      <c r="B842" s="192" t="s">
        <v>156</v>
      </c>
      <c r="C842" s="192" t="s">
        <v>157</v>
      </c>
      <c r="D842" s="192" t="s">
        <v>158</v>
      </c>
      <c r="E842" s="192" t="s">
        <v>139</v>
      </c>
      <c r="F842" s="192" t="s">
        <v>140</v>
      </c>
      <c r="G842" s="192" t="s">
        <v>141</v>
      </c>
      <c r="H842" s="192" t="s">
        <v>142</v>
      </c>
      <c r="I842" s="192" t="s">
        <v>143</v>
      </c>
      <c r="J842" s="192" t="s">
        <v>144</v>
      </c>
      <c r="K842" s="192" t="s">
        <v>145</v>
      </c>
      <c r="L842" s="192" t="s">
        <v>146</v>
      </c>
      <c r="M842" s="192" t="s">
        <v>147</v>
      </c>
      <c r="N842" s="192" t="s">
        <v>148</v>
      </c>
      <c r="O842" t="str">
        <f t="shared" ref="O842" si="831">O841</f>
        <v>MATCH</v>
      </c>
    </row>
    <row r="843" spans="1:15" x14ac:dyDescent="0.25">
      <c r="A843" s="193" t="s">
        <v>161</v>
      </c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t="str">
        <f t="shared" ref="O843" si="832">O841</f>
        <v>MATCH</v>
      </c>
    </row>
    <row r="844" spans="1:15" x14ac:dyDescent="0.25">
      <c r="A844" s="193" t="s">
        <v>164</v>
      </c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t="str">
        <f t="shared" ref="O844" si="833">O841</f>
        <v>MATCH</v>
      </c>
    </row>
    <row r="845" spans="1:15" x14ac:dyDescent="0.25">
      <c r="A845" s="188"/>
      <c r="B845" s="188"/>
      <c r="C845" s="188"/>
      <c r="D845" s="188"/>
      <c r="E845" s="188"/>
      <c r="F845" s="188"/>
      <c r="G845" s="188"/>
      <c r="H845" s="188"/>
      <c r="I845" s="188"/>
      <c r="J845" s="188"/>
      <c r="K845" s="188"/>
      <c r="L845" s="188"/>
      <c r="M845" s="188"/>
      <c r="N845" s="188"/>
      <c r="O845" t="str">
        <f t="shared" ref="O845" si="834">O841</f>
        <v>MATCH</v>
      </c>
    </row>
    <row r="846" spans="1:15" x14ac:dyDescent="0.25">
      <c r="A846" s="191" t="str">
        <f>'[1]Run Rate'!A172</f>
        <v>ZOE12369</v>
      </c>
      <c r="B846" s="191" t="str">
        <f>'[1]Run Rate'!B172</f>
        <v>ZOE Boss Protein Fusion 454g Haevenly Vanilla</v>
      </c>
      <c r="C846" s="191" t="str">
        <f>'[1]Run Rate'!C172</f>
        <v>PROTEINI</v>
      </c>
      <c r="D846" s="191" t="str">
        <f>'[1]Run Rate'!D172</f>
        <v>02 SILVER</v>
      </c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t="str">
        <f t="shared" ref="O846" si="835">IF(AND(OR($B$1="ALL",$B$1=C846),OR($E$1="ALL",$E$1=D846),OR($B$2="ALL",$B$2=A846),OR($E$2="ALL",IFERROR(SEARCH($E$2,B846),0)&gt;0)),"MATCH","")</f>
        <v>MATCH</v>
      </c>
    </row>
    <row r="847" spans="1:15" x14ac:dyDescent="0.25">
      <c r="A847" s="192"/>
      <c r="B847" s="192" t="s">
        <v>156</v>
      </c>
      <c r="C847" s="192" t="s">
        <v>157</v>
      </c>
      <c r="D847" s="192" t="s">
        <v>158</v>
      </c>
      <c r="E847" s="192" t="s">
        <v>139</v>
      </c>
      <c r="F847" s="192" t="s">
        <v>140</v>
      </c>
      <c r="G847" s="192" t="s">
        <v>141</v>
      </c>
      <c r="H847" s="192" t="s">
        <v>142</v>
      </c>
      <c r="I847" s="192" t="s">
        <v>143</v>
      </c>
      <c r="J847" s="192" t="s">
        <v>144</v>
      </c>
      <c r="K847" s="192" t="s">
        <v>145</v>
      </c>
      <c r="L847" s="192" t="s">
        <v>146</v>
      </c>
      <c r="M847" s="192" t="s">
        <v>147</v>
      </c>
      <c r="N847" s="192" t="s">
        <v>148</v>
      </c>
      <c r="O847" t="str">
        <f t="shared" ref="O847" si="836">O846</f>
        <v>MATCH</v>
      </c>
    </row>
    <row r="848" spans="1:15" x14ac:dyDescent="0.25">
      <c r="A848" s="193" t="s">
        <v>161</v>
      </c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t="str">
        <f t="shared" ref="O848" si="837">O846</f>
        <v>MATCH</v>
      </c>
    </row>
    <row r="849" spans="1:15" x14ac:dyDescent="0.25">
      <c r="A849" s="193" t="s">
        <v>164</v>
      </c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t="str">
        <f t="shared" ref="O849" si="838">O846</f>
        <v>MATCH</v>
      </c>
    </row>
    <row r="850" spans="1:15" x14ac:dyDescent="0.25">
      <c r="A850" s="188"/>
      <c r="B850" s="188"/>
      <c r="C850" s="188"/>
      <c r="D850" s="188"/>
      <c r="E850" s="188"/>
      <c r="F850" s="188"/>
      <c r="G850" s="188"/>
      <c r="H850" s="188"/>
      <c r="I850" s="188"/>
      <c r="J850" s="188"/>
      <c r="K850" s="188"/>
      <c r="L850" s="188"/>
      <c r="M850" s="188"/>
      <c r="N850" s="188"/>
      <c r="O850" t="str">
        <f t="shared" ref="O850" si="839">O846</f>
        <v>MATCH</v>
      </c>
    </row>
    <row r="851" spans="1:15" x14ac:dyDescent="0.25">
      <c r="A851" s="191" t="str">
        <f>'[1]Run Rate'!A173</f>
        <v>ZOE12366</v>
      </c>
      <c r="B851" s="191" t="str">
        <f>'[1]Run Rate'!B173</f>
        <v>ZOE Clear Hydrowhey 454g Sex on the Beach</v>
      </c>
      <c r="C851" s="191" t="str">
        <f>'[1]Run Rate'!C173</f>
        <v>PROTEINI</v>
      </c>
      <c r="D851" s="191" t="str">
        <f>'[1]Run Rate'!D173</f>
        <v>02 SILVER</v>
      </c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t="str">
        <f t="shared" ref="O851" si="840">IF(AND(OR($B$1="ALL",$B$1=C851),OR($E$1="ALL",$E$1=D851),OR($B$2="ALL",$B$2=A851),OR($E$2="ALL",IFERROR(SEARCH($E$2,B851),0)&gt;0)),"MATCH","")</f>
        <v>MATCH</v>
      </c>
    </row>
    <row r="852" spans="1:15" x14ac:dyDescent="0.25">
      <c r="A852" s="192"/>
      <c r="B852" s="192" t="s">
        <v>156</v>
      </c>
      <c r="C852" s="192" t="s">
        <v>157</v>
      </c>
      <c r="D852" s="192" t="s">
        <v>158</v>
      </c>
      <c r="E852" s="192" t="s">
        <v>139</v>
      </c>
      <c r="F852" s="192" t="s">
        <v>140</v>
      </c>
      <c r="G852" s="192" t="s">
        <v>141</v>
      </c>
      <c r="H852" s="192" t="s">
        <v>142</v>
      </c>
      <c r="I852" s="192" t="s">
        <v>143</v>
      </c>
      <c r="J852" s="192" t="s">
        <v>144</v>
      </c>
      <c r="K852" s="192" t="s">
        <v>145</v>
      </c>
      <c r="L852" s="192" t="s">
        <v>146</v>
      </c>
      <c r="M852" s="192" t="s">
        <v>147</v>
      </c>
      <c r="N852" s="192" t="s">
        <v>148</v>
      </c>
      <c r="O852" t="str">
        <f t="shared" ref="O852" si="841">O851</f>
        <v>MATCH</v>
      </c>
    </row>
    <row r="853" spans="1:15" x14ac:dyDescent="0.25">
      <c r="A853" s="193" t="s">
        <v>161</v>
      </c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t="str">
        <f t="shared" ref="O853" si="842">O851</f>
        <v>MATCH</v>
      </c>
    </row>
    <row r="854" spans="1:15" x14ac:dyDescent="0.25">
      <c r="A854" s="193" t="s">
        <v>164</v>
      </c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t="str">
        <f t="shared" ref="O854" si="843">O851</f>
        <v>MATCH</v>
      </c>
    </row>
    <row r="855" spans="1:15" x14ac:dyDescent="0.25">
      <c r="A855" s="188"/>
      <c r="B855" s="188"/>
      <c r="C855" s="188"/>
      <c r="D855" s="188"/>
      <c r="E855" s="188"/>
      <c r="F855" s="188"/>
      <c r="G855" s="188"/>
      <c r="H855" s="188"/>
      <c r="I855" s="188"/>
      <c r="J855" s="188"/>
      <c r="K855" s="188"/>
      <c r="L855" s="188"/>
      <c r="M855" s="188"/>
      <c r="N855" s="188"/>
      <c r="O855" t="str">
        <f t="shared" ref="O855" si="844">O851</f>
        <v>MATCH</v>
      </c>
    </row>
    <row r="856" spans="1:15" x14ac:dyDescent="0.25">
      <c r="A856" s="191" t="str">
        <f>'[1]Run Rate'!A174</f>
        <v>ZOE12392</v>
      </c>
      <c r="B856" s="191" t="str">
        <f>'[1]Run Rate'!B174</f>
        <v>ZOE Protein Bar 50g Choco Apricot Cake</v>
      </c>
      <c r="C856" s="191" t="str">
        <f>'[1]Run Rate'!C174</f>
        <v>RTD &amp; SNACKS</v>
      </c>
      <c r="D856" s="191" t="str">
        <f>'[1]Run Rate'!D174</f>
        <v>02 SILVER</v>
      </c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t="str">
        <f t="shared" ref="O856" si="845">IF(AND(OR($B$1="ALL",$B$1=C856),OR($E$1="ALL",$E$1=D856),OR($B$2="ALL",$B$2=A856),OR($E$2="ALL",IFERROR(SEARCH($E$2,B856),0)&gt;0)),"MATCH","")</f>
        <v>MATCH</v>
      </c>
    </row>
    <row r="857" spans="1:15" x14ac:dyDescent="0.25">
      <c r="A857" s="192"/>
      <c r="B857" s="192" t="s">
        <v>156</v>
      </c>
      <c r="C857" s="192" t="s">
        <v>157</v>
      </c>
      <c r="D857" s="192" t="s">
        <v>158</v>
      </c>
      <c r="E857" s="192" t="s">
        <v>139</v>
      </c>
      <c r="F857" s="192" t="s">
        <v>140</v>
      </c>
      <c r="G857" s="192" t="s">
        <v>141</v>
      </c>
      <c r="H857" s="192" t="s">
        <v>142</v>
      </c>
      <c r="I857" s="192" t="s">
        <v>143</v>
      </c>
      <c r="J857" s="192" t="s">
        <v>144</v>
      </c>
      <c r="K857" s="192" t="s">
        <v>145</v>
      </c>
      <c r="L857" s="192" t="s">
        <v>146</v>
      </c>
      <c r="M857" s="192" t="s">
        <v>147</v>
      </c>
      <c r="N857" s="192" t="s">
        <v>148</v>
      </c>
      <c r="O857" t="str">
        <f t="shared" ref="O857" si="846">O856</f>
        <v>MATCH</v>
      </c>
    </row>
    <row r="858" spans="1:15" x14ac:dyDescent="0.25">
      <c r="A858" s="193" t="s">
        <v>161</v>
      </c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t="str">
        <f t="shared" ref="O858" si="847">O856</f>
        <v>MATCH</v>
      </c>
    </row>
    <row r="859" spans="1:15" x14ac:dyDescent="0.25">
      <c r="A859" s="193" t="s">
        <v>164</v>
      </c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t="str">
        <f t="shared" ref="O859" si="848">O856</f>
        <v>MATCH</v>
      </c>
    </row>
    <row r="860" spans="1:15" x14ac:dyDescent="0.25">
      <c r="A860" s="188"/>
      <c r="B860" s="188"/>
      <c r="C860" s="188"/>
      <c r="D860" s="188"/>
      <c r="E860" s="188"/>
      <c r="F860" s="188"/>
      <c r="G860" s="188"/>
      <c r="H860" s="188"/>
      <c r="I860" s="188"/>
      <c r="J860" s="188"/>
      <c r="K860" s="188"/>
      <c r="L860" s="188"/>
      <c r="M860" s="188"/>
      <c r="N860" s="188"/>
      <c r="O860" t="str">
        <f t="shared" ref="O860" si="849">O856</f>
        <v>MATCH</v>
      </c>
    </row>
    <row r="861" spans="1:15" x14ac:dyDescent="0.25">
      <c r="A861" s="191" t="str">
        <f>'[1]Run Rate'!A175</f>
        <v>POL09765</v>
      </c>
      <c r="B861" s="191" t="str">
        <f>'[1]Run Rate'!B175</f>
        <v>Polleo Bulk Gainer 2,5kg Chocolate</v>
      </c>
      <c r="C861" s="191" t="str">
        <f>'[1]Run Rate'!C175</f>
        <v>SPORTSKA PREHRANA</v>
      </c>
      <c r="D861" s="191" t="str">
        <f>'[1]Run Rate'!D175</f>
        <v>02 SILVER</v>
      </c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t="str">
        <f t="shared" ref="O861" si="850">IF(AND(OR($B$1="ALL",$B$1=C861),OR($E$1="ALL",$E$1=D861),OR($B$2="ALL",$B$2=A861),OR($E$2="ALL",IFERROR(SEARCH($E$2,B861),0)&gt;0)),"MATCH","")</f>
        <v>MATCH</v>
      </c>
    </row>
    <row r="862" spans="1:15" x14ac:dyDescent="0.25">
      <c r="A862" s="192"/>
      <c r="B862" s="192" t="s">
        <v>156</v>
      </c>
      <c r="C862" s="192" t="s">
        <v>157</v>
      </c>
      <c r="D862" s="192" t="s">
        <v>158</v>
      </c>
      <c r="E862" s="192" t="s">
        <v>139</v>
      </c>
      <c r="F862" s="192" t="s">
        <v>140</v>
      </c>
      <c r="G862" s="192" t="s">
        <v>141</v>
      </c>
      <c r="H862" s="192" t="s">
        <v>142</v>
      </c>
      <c r="I862" s="192" t="s">
        <v>143</v>
      </c>
      <c r="J862" s="192" t="s">
        <v>144</v>
      </c>
      <c r="K862" s="192" t="s">
        <v>145</v>
      </c>
      <c r="L862" s="192" t="s">
        <v>146</v>
      </c>
      <c r="M862" s="192" t="s">
        <v>147</v>
      </c>
      <c r="N862" s="192" t="s">
        <v>148</v>
      </c>
      <c r="O862" t="str">
        <f t="shared" ref="O862" si="851">O861</f>
        <v>MATCH</v>
      </c>
    </row>
    <row r="863" spans="1:15" x14ac:dyDescent="0.25">
      <c r="A863" s="193" t="s">
        <v>161</v>
      </c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t="str">
        <f t="shared" ref="O863" si="852">O861</f>
        <v>MATCH</v>
      </c>
    </row>
    <row r="864" spans="1:15" x14ac:dyDescent="0.25">
      <c r="A864" s="193" t="s">
        <v>164</v>
      </c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t="str">
        <f t="shared" ref="O864" si="853">O861</f>
        <v>MATCH</v>
      </c>
    </row>
    <row r="865" spans="1:15" x14ac:dyDescent="0.25">
      <c r="A865" s="188"/>
      <c r="B865" s="188"/>
      <c r="C865" s="188"/>
      <c r="D865" s="188"/>
      <c r="E865" s="188"/>
      <c r="F865" s="188"/>
      <c r="G865" s="188"/>
      <c r="H865" s="188"/>
      <c r="I865" s="188"/>
      <c r="J865" s="188"/>
      <c r="K865" s="188"/>
      <c r="L865" s="188"/>
      <c r="M865" s="188"/>
      <c r="N865" s="188"/>
      <c r="O865" t="str">
        <f t="shared" ref="O865" si="854">O861</f>
        <v>MATCH</v>
      </c>
    </row>
    <row r="866" spans="1:15" x14ac:dyDescent="0.25">
      <c r="A866" s="191" t="str">
        <f>'[1]Run Rate'!A176</f>
        <v>POL12712</v>
      </c>
      <c r="B866" s="191" t="str">
        <f>'[1]Run Rate'!B176</f>
        <v>Polleo Pro Whey 908g Vanillla</v>
      </c>
      <c r="C866" s="191" t="str">
        <f>'[1]Run Rate'!C176</f>
        <v>PROTEINI</v>
      </c>
      <c r="D866" s="191" t="str">
        <f>'[1]Run Rate'!D176</f>
        <v>02 SILVER</v>
      </c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t="str">
        <f t="shared" ref="O866" si="855">IF(AND(OR($B$1="ALL",$B$1=C866),OR($E$1="ALL",$E$1=D866),OR($B$2="ALL",$B$2=A866),OR($E$2="ALL",IFERROR(SEARCH($E$2,B866),0)&gt;0)),"MATCH","")</f>
        <v>MATCH</v>
      </c>
    </row>
    <row r="867" spans="1:15" x14ac:dyDescent="0.25">
      <c r="A867" s="192"/>
      <c r="B867" s="192" t="s">
        <v>156</v>
      </c>
      <c r="C867" s="192" t="s">
        <v>157</v>
      </c>
      <c r="D867" s="192" t="s">
        <v>158</v>
      </c>
      <c r="E867" s="192" t="s">
        <v>139</v>
      </c>
      <c r="F867" s="192" t="s">
        <v>140</v>
      </c>
      <c r="G867" s="192" t="s">
        <v>141</v>
      </c>
      <c r="H867" s="192" t="s">
        <v>142</v>
      </c>
      <c r="I867" s="192" t="s">
        <v>143</v>
      </c>
      <c r="J867" s="192" t="s">
        <v>144</v>
      </c>
      <c r="K867" s="192" t="s">
        <v>145</v>
      </c>
      <c r="L867" s="192" t="s">
        <v>146</v>
      </c>
      <c r="M867" s="192" t="s">
        <v>147</v>
      </c>
      <c r="N867" s="192" t="s">
        <v>148</v>
      </c>
      <c r="O867" t="str">
        <f t="shared" ref="O867" si="856">O866</f>
        <v>MATCH</v>
      </c>
    </row>
    <row r="868" spans="1:15" x14ac:dyDescent="0.25">
      <c r="A868" s="193" t="s">
        <v>161</v>
      </c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t="str">
        <f t="shared" ref="O868" si="857">O866</f>
        <v>MATCH</v>
      </c>
    </row>
    <row r="869" spans="1:15" x14ac:dyDescent="0.25">
      <c r="A869" s="193" t="s">
        <v>164</v>
      </c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t="str">
        <f t="shared" ref="O869" si="858">O866</f>
        <v>MATCH</v>
      </c>
    </row>
    <row r="870" spans="1:15" x14ac:dyDescent="0.25">
      <c r="A870" s="188"/>
      <c r="B870" s="188"/>
      <c r="C870" s="188"/>
      <c r="D870" s="188"/>
      <c r="E870" s="188"/>
      <c r="F870" s="188"/>
      <c r="G870" s="188"/>
      <c r="H870" s="188"/>
      <c r="I870" s="188"/>
      <c r="J870" s="188"/>
      <c r="K870" s="188"/>
      <c r="L870" s="188"/>
      <c r="M870" s="188"/>
      <c r="N870" s="188"/>
      <c r="O870" t="str">
        <f t="shared" ref="O870" si="859">O866</f>
        <v>MATCH</v>
      </c>
    </row>
    <row r="871" spans="1:15" x14ac:dyDescent="0.25">
      <c r="A871" s="191" t="str">
        <f>'[1]Run Rate'!A177</f>
        <v>POL09793</v>
      </c>
      <c r="B871" s="191" t="str">
        <f>'[1]Run Rate'!B177</f>
        <v>Polleo Caffeine Boost 200 tabs</v>
      </c>
      <c r="C871" s="191" t="str">
        <f>'[1]Run Rate'!C177</f>
        <v>SPORTSKA PREHRANA</v>
      </c>
      <c r="D871" s="191" t="str">
        <f>'[1]Run Rate'!D177</f>
        <v>02 SILVER</v>
      </c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t="str">
        <f t="shared" ref="O871" si="860">IF(AND(OR($B$1="ALL",$B$1=C871),OR($E$1="ALL",$E$1=D871),OR($B$2="ALL",$B$2=A871),OR($E$2="ALL",IFERROR(SEARCH($E$2,B871),0)&gt;0)),"MATCH","")</f>
        <v>MATCH</v>
      </c>
    </row>
    <row r="872" spans="1:15" x14ac:dyDescent="0.25">
      <c r="A872" s="192"/>
      <c r="B872" s="192" t="s">
        <v>156</v>
      </c>
      <c r="C872" s="192" t="s">
        <v>157</v>
      </c>
      <c r="D872" s="192" t="s">
        <v>158</v>
      </c>
      <c r="E872" s="192" t="s">
        <v>139</v>
      </c>
      <c r="F872" s="192" t="s">
        <v>140</v>
      </c>
      <c r="G872" s="192" t="s">
        <v>141</v>
      </c>
      <c r="H872" s="192" t="s">
        <v>142</v>
      </c>
      <c r="I872" s="192" t="s">
        <v>143</v>
      </c>
      <c r="J872" s="192" t="s">
        <v>144</v>
      </c>
      <c r="K872" s="192" t="s">
        <v>145</v>
      </c>
      <c r="L872" s="192" t="s">
        <v>146</v>
      </c>
      <c r="M872" s="192" t="s">
        <v>147</v>
      </c>
      <c r="N872" s="192" t="s">
        <v>148</v>
      </c>
      <c r="O872" t="str">
        <f t="shared" ref="O872" si="861">O871</f>
        <v>MATCH</v>
      </c>
    </row>
    <row r="873" spans="1:15" x14ac:dyDescent="0.25">
      <c r="A873" s="193" t="s">
        <v>161</v>
      </c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t="str">
        <f t="shared" ref="O873" si="862">O871</f>
        <v>MATCH</v>
      </c>
    </row>
    <row r="874" spans="1:15" x14ac:dyDescent="0.25">
      <c r="A874" s="193" t="s">
        <v>164</v>
      </c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t="str">
        <f t="shared" ref="O874" si="863">O871</f>
        <v>MATCH</v>
      </c>
    </row>
    <row r="875" spans="1:15" x14ac:dyDescent="0.25">
      <c r="A875" s="188"/>
      <c r="B875" s="188"/>
      <c r="C875" s="188"/>
      <c r="D875" s="188"/>
      <c r="E875" s="188"/>
      <c r="F875" s="188"/>
      <c r="G875" s="188"/>
      <c r="H875" s="188"/>
      <c r="I875" s="188"/>
      <c r="J875" s="188"/>
      <c r="K875" s="188"/>
      <c r="L875" s="188"/>
      <c r="M875" s="188"/>
      <c r="N875" s="188"/>
      <c r="O875" t="str">
        <f t="shared" ref="O875" si="864">O871</f>
        <v>MATCH</v>
      </c>
    </row>
    <row r="876" spans="1:15" x14ac:dyDescent="0.25">
      <c r="A876" s="191" t="str">
        <f>'[1]Run Rate'!A178</f>
        <v>POL09855</v>
      </c>
      <c r="B876" s="191" t="str">
        <f>'[1]Run Rate'!B178</f>
        <v>Polleo Melatonin Sleep 200 tabs</v>
      </c>
      <c r="C876" s="191" t="str">
        <f>'[1]Run Rate'!C178</f>
        <v>SPORTSKA PREHRANA</v>
      </c>
      <c r="D876" s="191" t="str">
        <f>'[1]Run Rate'!D178</f>
        <v>02 SILVER</v>
      </c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t="str">
        <f t="shared" ref="O876" si="865">IF(AND(OR($B$1="ALL",$B$1=C876),OR($E$1="ALL",$E$1=D876),OR($B$2="ALL",$B$2=A876),OR($E$2="ALL",IFERROR(SEARCH($E$2,B876),0)&gt;0)),"MATCH","")</f>
        <v>MATCH</v>
      </c>
    </row>
    <row r="877" spans="1:15" x14ac:dyDescent="0.25">
      <c r="A877" s="192"/>
      <c r="B877" s="192" t="s">
        <v>156</v>
      </c>
      <c r="C877" s="192" t="s">
        <v>157</v>
      </c>
      <c r="D877" s="192" t="s">
        <v>158</v>
      </c>
      <c r="E877" s="192" t="s">
        <v>139</v>
      </c>
      <c r="F877" s="192" t="s">
        <v>140</v>
      </c>
      <c r="G877" s="192" t="s">
        <v>141</v>
      </c>
      <c r="H877" s="192" t="s">
        <v>142</v>
      </c>
      <c r="I877" s="192" t="s">
        <v>143</v>
      </c>
      <c r="J877" s="192" t="s">
        <v>144</v>
      </c>
      <c r="K877" s="192" t="s">
        <v>145</v>
      </c>
      <c r="L877" s="192" t="s">
        <v>146</v>
      </c>
      <c r="M877" s="192" t="s">
        <v>147</v>
      </c>
      <c r="N877" s="192" t="s">
        <v>148</v>
      </c>
      <c r="O877" t="str">
        <f t="shared" ref="O877" si="866">O876</f>
        <v>MATCH</v>
      </c>
    </row>
    <row r="878" spans="1:15" x14ac:dyDescent="0.25">
      <c r="A878" s="193" t="s">
        <v>161</v>
      </c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t="str">
        <f t="shared" ref="O878" si="867">O876</f>
        <v>MATCH</v>
      </c>
    </row>
    <row r="879" spans="1:15" x14ac:dyDescent="0.25">
      <c r="A879" s="193" t="s">
        <v>164</v>
      </c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t="str">
        <f t="shared" ref="O879" si="868">O876</f>
        <v>MATCH</v>
      </c>
    </row>
    <row r="880" spans="1:15" x14ac:dyDescent="0.25">
      <c r="A880" s="188"/>
      <c r="B880" s="188"/>
      <c r="C880" s="188"/>
      <c r="D880" s="188"/>
      <c r="E880" s="188"/>
      <c r="F880" s="188"/>
      <c r="G880" s="188"/>
      <c r="H880" s="188"/>
      <c r="I880" s="188"/>
      <c r="J880" s="188"/>
      <c r="K880" s="188"/>
      <c r="L880" s="188"/>
      <c r="M880" s="188"/>
      <c r="N880" s="188"/>
      <c r="O880" t="str">
        <f t="shared" ref="O880" si="869">O876</f>
        <v>MATCH</v>
      </c>
    </row>
    <row r="881" spans="1:15" x14ac:dyDescent="0.25">
      <c r="A881" s="191" t="str">
        <f>'[1]Run Rate'!A179</f>
        <v>POL09759</v>
      </c>
      <c r="B881" s="191" t="str">
        <f>'[1]Run Rate'!B179</f>
        <v>Polleo Instantized BCAA 2:1:1 500g</v>
      </c>
      <c r="C881" s="191" t="str">
        <f>'[1]Run Rate'!C179</f>
        <v>SPORTSKA PREHRANA</v>
      </c>
      <c r="D881" s="191" t="str">
        <f>'[1]Run Rate'!D179</f>
        <v>02 SILVER</v>
      </c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t="str">
        <f t="shared" ref="O881" si="870">IF(AND(OR($B$1="ALL",$B$1=C881),OR($E$1="ALL",$E$1=D881),OR($B$2="ALL",$B$2=A881),OR($E$2="ALL",IFERROR(SEARCH($E$2,B881),0)&gt;0)),"MATCH","")</f>
        <v>MATCH</v>
      </c>
    </row>
    <row r="882" spans="1:15" x14ac:dyDescent="0.25">
      <c r="A882" s="192"/>
      <c r="B882" s="192" t="s">
        <v>156</v>
      </c>
      <c r="C882" s="192" t="s">
        <v>157</v>
      </c>
      <c r="D882" s="192" t="s">
        <v>158</v>
      </c>
      <c r="E882" s="192" t="s">
        <v>139</v>
      </c>
      <c r="F882" s="192" t="s">
        <v>140</v>
      </c>
      <c r="G882" s="192" t="s">
        <v>141</v>
      </c>
      <c r="H882" s="192" t="s">
        <v>142</v>
      </c>
      <c r="I882" s="192" t="s">
        <v>143</v>
      </c>
      <c r="J882" s="192" t="s">
        <v>144</v>
      </c>
      <c r="K882" s="192" t="s">
        <v>145</v>
      </c>
      <c r="L882" s="192" t="s">
        <v>146</v>
      </c>
      <c r="M882" s="192" t="s">
        <v>147</v>
      </c>
      <c r="N882" s="192" t="s">
        <v>148</v>
      </c>
      <c r="O882" t="str">
        <f t="shared" ref="O882" si="871">O881</f>
        <v>MATCH</v>
      </c>
    </row>
    <row r="883" spans="1:15" x14ac:dyDescent="0.25">
      <c r="A883" s="193" t="s">
        <v>161</v>
      </c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t="str">
        <f t="shared" ref="O883" si="872">O881</f>
        <v>MATCH</v>
      </c>
    </row>
    <row r="884" spans="1:15" x14ac:dyDescent="0.25">
      <c r="A884" s="193" t="s">
        <v>164</v>
      </c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t="str">
        <f t="shared" ref="O884" si="873">O881</f>
        <v>MATCH</v>
      </c>
    </row>
    <row r="885" spans="1:15" x14ac:dyDescent="0.25">
      <c r="A885" s="188"/>
      <c r="B885" s="188"/>
      <c r="C885" s="188"/>
      <c r="D885" s="188"/>
      <c r="E885" s="188"/>
      <c r="F885" s="188"/>
      <c r="G885" s="188"/>
      <c r="H885" s="188"/>
      <c r="I885" s="188"/>
      <c r="J885" s="188"/>
      <c r="K885" s="188"/>
      <c r="L885" s="188"/>
      <c r="M885" s="188"/>
      <c r="N885" s="188"/>
      <c r="O885" t="str">
        <f t="shared" ref="O885" si="874">O881</f>
        <v>MATCH</v>
      </c>
    </row>
    <row r="886" spans="1:15" x14ac:dyDescent="0.25">
      <c r="A886" s="191" t="str">
        <f>'[1]Run Rate'!A180</f>
        <v>ZOE12368</v>
      </c>
      <c r="B886" s="191" t="str">
        <f>'[1]Run Rate'!B180</f>
        <v>ZOE Boss Protein Fusion 454g Chocolate Rhapsody</v>
      </c>
      <c r="C886" s="191" t="str">
        <f>'[1]Run Rate'!C180</f>
        <v>PROTEINI</v>
      </c>
      <c r="D886" s="191" t="str">
        <f>'[1]Run Rate'!D180</f>
        <v>02 SILVER</v>
      </c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t="str">
        <f t="shared" ref="O886" si="875">IF(AND(OR($B$1="ALL",$B$1=C886),OR($E$1="ALL",$E$1=D886),OR($B$2="ALL",$B$2=A886),OR($E$2="ALL",IFERROR(SEARCH($E$2,B886),0)&gt;0)),"MATCH","")</f>
        <v>MATCH</v>
      </c>
    </row>
    <row r="887" spans="1:15" x14ac:dyDescent="0.25">
      <c r="A887" s="192"/>
      <c r="B887" s="192" t="s">
        <v>156</v>
      </c>
      <c r="C887" s="192" t="s">
        <v>157</v>
      </c>
      <c r="D887" s="192" t="s">
        <v>158</v>
      </c>
      <c r="E887" s="192" t="s">
        <v>139</v>
      </c>
      <c r="F887" s="192" t="s">
        <v>140</v>
      </c>
      <c r="G887" s="192" t="s">
        <v>141</v>
      </c>
      <c r="H887" s="192" t="s">
        <v>142</v>
      </c>
      <c r="I887" s="192" t="s">
        <v>143</v>
      </c>
      <c r="J887" s="192" t="s">
        <v>144</v>
      </c>
      <c r="K887" s="192" t="s">
        <v>145</v>
      </c>
      <c r="L887" s="192" t="s">
        <v>146</v>
      </c>
      <c r="M887" s="192" t="s">
        <v>147</v>
      </c>
      <c r="N887" s="192" t="s">
        <v>148</v>
      </c>
      <c r="O887" t="str">
        <f t="shared" ref="O887" si="876">O886</f>
        <v>MATCH</v>
      </c>
    </row>
    <row r="888" spans="1:15" x14ac:dyDescent="0.25">
      <c r="A888" s="193" t="s">
        <v>161</v>
      </c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t="str">
        <f t="shared" ref="O888" si="877">O886</f>
        <v>MATCH</v>
      </c>
    </row>
    <row r="889" spans="1:15" x14ac:dyDescent="0.25">
      <c r="A889" s="193" t="s">
        <v>164</v>
      </c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t="str">
        <f t="shared" ref="O889" si="878">O886</f>
        <v>MATCH</v>
      </c>
    </row>
    <row r="890" spans="1:15" x14ac:dyDescent="0.25">
      <c r="A890" s="188"/>
      <c r="B890" s="188"/>
      <c r="C890" s="188"/>
      <c r="D890" s="188"/>
      <c r="E890" s="188"/>
      <c r="F890" s="188"/>
      <c r="G890" s="188"/>
      <c r="H890" s="188"/>
      <c r="I890" s="188"/>
      <c r="J890" s="188"/>
      <c r="K890" s="188"/>
      <c r="L890" s="188"/>
      <c r="M890" s="188"/>
      <c r="N890" s="188"/>
      <c r="O890" t="str">
        <f t="shared" ref="O890" si="879">O886</f>
        <v>MATCH</v>
      </c>
    </row>
    <row r="891" spans="1:15" x14ac:dyDescent="0.25">
      <c r="A891" s="191" t="str">
        <f>'[1]Run Rate'!A181</f>
        <v>SHM00013</v>
      </c>
      <c r="B891" s="191" t="str">
        <f>'[1]Run Rate'!B181</f>
        <v>Shieldmixer Hero Pro Joker</v>
      </c>
      <c r="C891" s="191" t="str">
        <f>'[1]Run Rate'!C181</f>
        <v>DRINKWARE I HOME</v>
      </c>
      <c r="D891" s="191" t="str">
        <f>'[1]Run Rate'!D181</f>
        <v>02 SILVER</v>
      </c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t="str">
        <f t="shared" ref="O891" si="880">IF(AND(OR($B$1="ALL",$B$1=C891),OR($E$1="ALL",$E$1=D891),OR($B$2="ALL",$B$2=A891),OR($E$2="ALL",IFERROR(SEARCH($E$2,B891),0)&gt;0)),"MATCH","")</f>
        <v>MATCH</v>
      </c>
    </row>
    <row r="892" spans="1:15" x14ac:dyDescent="0.25">
      <c r="A892" s="192"/>
      <c r="B892" s="192" t="s">
        <v>156</v>
      </c>
      <c r="C892" s="192" t="s">
        <v>157</v>
      </c>
      <c r="D892" s="192" t="s">
        <v>158</v>
      </c>
      <c r="E892" s="192" t="s">
        <v>139</v>
      </c>
      <c r="F892" s="192" t="s">
        <v>140</v>
      </c>
      <c r="G892" s="192" t="s">
        <v>141</v>
      </c>
      <c r="H892" s="192" t="s">
        <v>142</v>
      </c>
      <c r="I892" s="192" t="s">
        <v>143</v>
      </c>
      <c r="J892" s="192" t="s">
        <v>144</v>
      </c>
      <c r="K892" s="192" t="s">
        <v>145</v>
      </c>
      <c r="L892" s="192" t="s">
        <v>146</v>
      </c>
      <c r="M892" s="192" t="s">
        <v>147</v>
      </c>
      <c r="N892" s="192" t="s">
        <v>148</v>
      </c>
      <c r="O892" t="str">
        <f t="shared" ref="O892" si="881">O891</f>
        <v>MATCH</v>
      </c>
    </row>
    <row r="893" spans="1:15" x14ac:dyDescent="0.25">
      <c r="A893" s="193" t="s">
        <v>161</v>
      </c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t="str">
        <f t="shared" ref="O893" si="882">O891</f>
        <v>MATCH</v>
      </c>
    </row>
    <row r="894" spans="1:15" x14ac:dyDescent="0.25">
      <c r="A894" s="193" t="s">
        <v>164</v>
      </c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t="str">
        <f t="shared" ref="O894" si="883">O891</f>
        <v>MATCH</v>
      </c>
    </row>
    <row r="895" spans="1:15" x14ac:dyDescent="0.25">
      <c r="A895" s="188"/>
      <c r="B895" s="188"/>
      <c r="C895" s="188"/>
      <c r="D895" s="188"/>
      <c r="E895" s="188"/>
      <c r="F895" s="188"/>
      <c r="G895" s="188"/>
      <c r="H895" s="188"/>
      <c r="I895" s="188"/>
      <c r="J895" s="188"/>
      <c r="K895" s="188"/>
      <c r="L895" s="188"/>
      <c r="M895" s="188"/>
      <c r="N895" s="188"/>
      <c r="O895" t="str">
        <f t="shared" ref="O895" si="884">O891</f>
        <v>MATCH</v>
      </c>
    </row>
    <row r="896" spans="1:15" x14ac:dyDescent="0.25">
      <c r="A896" s="191" t="str">
        <f>'[1]Run Rate'!A182</f>
        <v>POL09930</v>
      </c>
      <c r="B896" s="191" t="str">
        <f>'[1]Run Rate'!B182</f>
        <v>Polleo SHOT Magnesium + Vitamin B6 80ml Jagoda</v>
      </c>
      <c r="C896" s="191" t="str">
        <f>'[1]Run Rate'!C182</f>
        <v>SPORTSKA PREHRANA</v>
      </c>
      <c r="D896" s="191" t="str">
        <f>'[1]Run Rate'!D182</f>
        <v>02 SILVER</v>
      </c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t="str">
        <f t="shared" ref="O896" si="885">IF(AND(OR($B$1="ALL",$B$1=C896),OR($E$1="ALL",$E$1=D896),OR($B$2="ALL",$B$2=A896),OR($E$2="ALL",IFERROR(SEARCH($E$2,B896),0)&gt;0)),"MATCH","")</f>
        <v>MATCH</v>
      </c>
    </row>
    <row r="897" spans="1:15" x14ac:dyDescent="0.25">
      <c r="A897" s="192"/>
      <c r="B897" s="192" t="s">
        <v>156</v>
      </c>
      <c r="C897" s="192" t="s">
        <v>157</v>
      </c>
      <c r="D897" s="192" t="s">
        <v>158</v>
      </c>
      <c r="E897" s="192" t="s">
        <v>139</v>
      </c>
      <c r="F897" s="192" t="s">
        <v>140</v>
      </c>
      <c r="G897" s="192" t="s">
        <v>141</v>
      </c>
      <c r="H897" s="192" t="s">
        <v>142</v>
      </c>
      <c r="I897" s="192" t="s">
        <v>143</v>
      </c>
      <c r="J897" s="192" t="s">
        <v>144</v>
      </c>
      <c r="K897" s="192" t="s">
        <v>145</v>
      </c>
      <c r="L897" s="192" t="s">
        <v>146</v>
      </c>
      <c r="M897" s="192" t="s">
        <v>147</v>
      </c>
      <c r="N897" s="192" t="s">
        <v>148</v>
      </c>
      <c r="O897" t="str">
        <f t="shared" ref="O897" si="886">O896</f>
        <v>MATCH</v>
      </c>
    </row>
    <row r="898" spans="1:15" x14ac:dyDescent="0.25">
      <c r="A898" s="193" t="s">
        <v>161</v>
      </c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>
        <v>24</v>
      </c>
      <c r="N898" s="97">
        <v>24</v>
      </c>
      <c r="O898" t="str">
        <f t="shared" ref="O898" si="887">O896</f>
        <v>MATCH</v>
      </c>
    </row>
    <row r="899" spans="1:15" x14ac:dyDescent="0.25">
      <c r="A899" s="193" t="s">
        <v>164</v>
      </c>
      <c r="B899" s="97"/>
      <c r="C899" s="97"/>
      <c r="D899" s="97"/>
      <c r="E899" s="97"/>
      <c r="F899" s="97"/>
      <c r="G899" s="97">
        <v>240</v>
      </c>
      <c r="H899" s="97">
        <v>240</v>
      </c>
      <c r="I899" s="97">
        <v>240</v>
      </c>
      <c r="J899" s="97">
        <v>240</v>
      </c>
      <c r="K899" s="97"/>
      <c r="L899" s="97"/>
      <c r="M899" s="97"/>
      <c r="N899" s="97"/>
      <c r="O899" t="str">
        <f t="shared" ref="O899" si="888">O896</f>
        <v>MATCH</v>
      </c>
    </row>
    <row r="900" spans="1:15" x14ac:dyDescent="0.25">
      <c r="A900" s="188"/>
      <c r="B900" s="188"/>
      <c r="C900" s="188"/>
      <c r="D900" s="188"/>
      <c r="E900" s="188"/>
      <c r="F900" s="188"/>
      <c r="G900" s="188"/>
      <c r="H900" s="188"/>
      <c r="I900" s="188"/>
      <c r="J900" s="188"/>
      <c r="K900" s="188"/>
      <c r="L900" s="188"/>
      <c r="M900" s="188"/>
      <c r="N900" s="188"/>
      <c r="O900" t="str">
        <f t="shared" ref="O900" si="889">O896</f>
        <v>MATCH</v>
      </c>
    </row>
    <row r="901" spans="1:15" x14ac:dyDescent="0.25">
      <c r="A901" s="191" t="str">
        <f>'[1]Run Rate'!A183</f>
        <v>POL09799</v>
      </c>
      <c r="B901" s="191" t="str">
        <f>'[1]Run Rate'!B183</f>
        <v>Polleo Vitamin C Complex 90 caps</v>
      </c>
      <c r="C901" s="191" t="str">
        <f>'[1]Run Rate'!C183</f>
        <v>SPORTSKA PREHRANA</v>
      </c>
      <c r="D901" s="191" t="str">
        <f>'[1]Run Rate'!D183</f>
        <v>02 SILVER</v>
      </c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t="str">
        <f t="shared" ref="O901" si="890">IF(AND(OR($B$1="ALL",$B$1=C901),OR($E$1="ALL",$E$1=D901),OR($B$2="ALL",$B$2=A901),OR($E$2="ALL",IFERROR(SEARCH($E$2,B901),0)&gt;0)),"MATCH","")</f>
        <v>MATCH</v>
      </c>
    </row>
    <row r="902" spans="1:15" x14ac:dyDescent="0.25">
      <c r="A902" s="192"/>
      <c r="B902" s="192" t="s">
        <v>156</v>
      </c>
      <c r="C902" s="192" t="s">
        <v>157</v>
      </c>
      <c r="D902" s="192" t="s">
        <v>158</v>
      </c>
      <c r="E902" s="192" t="s">
        <v>139</v>
      </c>
      <c r="F902" s="192" t="s">
        <v>140</v>
      </c>
      <c r="G902" s="192" t="s">
        <v>141</v>
      </c>
      <c r="H902" s="192" t="s">
        <v>142</v>
      </c>
      <c r="I902" s="192" t="s">
        <v>143</v>
      </c>
      <c r="J902" s="192" t="s">
        <v>144</v>
      </c>
      <c r="K902" s="192" t="s">
        <v>145</v>
      </c>
      <c r="L902" s="192" t="s">
        <v>146</v>
      </c>
      <c r="M902" s="192" t="s">
        <v>147</v>
      </c>
      <c r="N902" s="192" t="s">
        <v>148</v>
      </c>
      <c r="O902" t="str">
        <f t="shared" ref="O902" si="891">O901</f>
        <v>MATCH</v>
      </c>
    </row>
    <row r="903" spans="1:15" x14ac:dyDescent="0.25">
      <c r="A903" s="193" t="s">
        <v>161</v>
      </c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t="str">
        <f t="shared" ref="O903" si="892">O901</f>
        <v>MATCH</v>
      </c>
    </row>
    <row r="904" spans="1:15" x14ac:dyDescent="0.25">
      <c r="A904" s="193" t="s">
        <v>164</v>
      </c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t="str">
        <f t="shared" ref="O904" si="893">O901</f>
        <v>MATCH</v>
      </c>
    </row>
    <row r="905" spans="1:15" x14ac:dyDescent="0.25">
      <c r="A905" s="188"/>
      <c r="B905" s="188"/>
      <c r="C905" s="188"/>
      <c r="D905" s="188"/>
      <c r="E905" s="188"/>
      <c r="F905" s="188"/>
      <c r="G905" s="188"/>
      <c r="H905" s="188"/>
      <c r="I905" s="188"/>
      <c r="J905" s="188"/>
      <c r="K905" s="188"/>
      <c r="L905" s="188"/>
      <c r="M905" s="188"/>
      <c r="N905" s="188"/>
      <c r="O905" t="str">
        <f t="shared" ref="O905" si="894">O901</f>
        <v>MATCH</v>
      </c>
    </row>
    <row r="906" spans="1:15" x14ac:dyDescent="0.25">
      <c r="A906" s="191" t="str">
        <f>'[1]Run Rate'!A184</f>
        <v>ZOE12362</v>
      </c>
      <c r="B906" s="191" t="str">
        <f>'[1]Run Rate'!B184</f>
        <v>ZOE Clear Hydrowhey 454g Peach Iced Tea</v>
      </c>
      <c r="C906" s="191" t="str">
        <f>'[1]Run Rate'!C184</f>
        <v>PROTEINI</v>
      </c>
      <c r="D906" s="191" t="str">
        <f>'[1]Run Rate'!D184</f>
        <v>02 SILVER</v>
      </c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t="str">
        <f t="shared" ref="O906" si="895">IF(AND(OR($B$1="ALL",$B$1=C906),OR($E$1="ALL",$E$1=D906),OR($B$2="ALL",$B$2=A906),OR($E$2="ALL",IFERROR(SEARCH($E$2,B906),0)&gt;0)),"MATCH","")</f>
        <v>MATCH</v>
      </c>
    </row>
    <row r="907" spans="1:15" x14ac:dyDescent="0.25">
      <c r="A907" s="192"/>
      <c r="B907" s="192" t="s">
        <v>156</v>
      </c>
      <c r="C907" s="192" t="s">
        <v>157</v>
      </c>
      <c r="D907" s="192" t="s">
        <v>158</v>
      </c>
      <c r="E907" s="192" t="s">
        <v>139</v>
      </c>
      <c r="F907" s="192" t="s">
        <v>140</v>
      </c>
      <c r="G907" s="192" t="s">
        <v>141</v>
      </c>
      <c r="H907" s="192" t="s">
        <v>142</v>
      </c>
      <c r="I907" s="192" t="s">
        <v>143</v>
      </c>
      <c r="J907" s="192" t="s">
        <v>144</v>
      </c>
      <c r="K907" s="192" t="s">
        <v>145</v>
      </c>
      <c r="L907" s="192" t="s">
        <v>146</v>
      </c>
      <c r="M907" s="192" t="s">
        <v>147</v>
      </c>
      <c r="N907" s="192" t="s">
        <v>148</v>
      </c>
      <c r="O907" t="str">
        <f t="shared" ref="O907" si="896">O906</f>
        <v>MATCH</v>
      </c>
    </row>
    <row r="908" spans="1:15" x14ac:dyDescent="0.25">
      <c r="A908" s="193" t="s">
        <v>161</v>
      </c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t="str">
        <f t="shared" ref="O908" si="897">O906</f>
        <v>MATCH</v>
      </c>
    </row>
    <row r="909" spans="1:15" x14ac:dyDescent="0.25">
      <c r="A909" s="193" t="s">
        <v>164</v>
      </c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t="str">
        <f t="shared" ref="O909" si="898">O906</f>
        <v>MATCH</v>
      </c>
    </row>
    <row r="910" spans="1:15" x14ac:dyDescent="0.25">
      <c r="A910" s="188"/>
      <c r="B910" s="188"/>
      <c r="C910" s="188"/>
      <c r="D910" s="188"/>
      <c r="E910" s="188"/>
      <c r="F910" s="188"/>
      <c r="G910" s="188"/>
      <c r="H910" s="188"/>
      <c r="I910" s="188"/>
      <c r="J910" s="188"/>
      <c r="K910" s="188"/>
      <c r="L910" s="188"/>
      <c r="M910" s="188"/>
      <c r="N910" s="188"/>
      <c r="O910" t="str">
        <f t="shared" ref="O910" si="899">O906</f>
        <v>MATCH</v>
      </c>
    </row>
    <row r="911" spans="1:15" x14ac:dyDescent="0.25">
      <c r="A911" s="191" t="str">
        <f>'[1]Run Rate'!A185</f>
        <v>ZOE12355</v>
      </c>
      <c r="B911" s="191" t="str">
        <f>'[1]Run Rate'!B185</f>
        <v>ZOE Whey 454g Strawberry Milkshake</v>
      </c>
      <c r="C911" s="191" t="str">
        <f>'[1]Run Rate'!C185</f>
        <v>PROTEINI</v>
      </c>
      <c r="D911" s="191" t="str">
        <f>'[1]Run Rate'!D185</f>
        <v>02 SILVER</v>
      </c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t="str">
        <f t="shared" ref="O911" si="900">IF(AND(OR($B$1="ALL",$B$1=C911),OR($E$1="ALL",$E$1=D911),OR($B$2="ALL",$B$2=A911),OR($E$2="ALL",IFERROR(SEARCH($E$2,B911),0)&gt;0)),"MATCH","")</f>
        <v>MATCH</v>
      </c>
    </row>
    <row r="912" spans="1:15" x14ac:dyDescent="0.25">
      <c r="A912" s="192"/>
      <c r="B912" s="192" t="s">
        <v>156</v>
      </c>
      <c r="C912" s="192" t="s">
        <v>157</v>
      </c>
      <c r="D912" s="192" t="s">
        <v>158</v>
      </c>
      <c r="E912" s="192" t="s">
        <v>139</v>
      </c>
      <c r="F912" s="192" t="s">
        <v>140</v>
      </c>
      <c r="G912" s="192" t="s">
        <v>141</v>
      </c>
      <c r="H912" s="192" t="s">
        <v>142</v>
      </c>
      <c r="I912" s="192" t="s">
        <v>143</v>
      </c>
      <c r="J912" s="192" t="s">
        <v>144</v>
      </c>
      <c r="K912" s="192" t="s">
        <v>145</v>
      </c>
      <c r="L912" s="192" t="s">
        <v>146</v>
      </c>
      <c r="M912" s="192" t="s">
        <v>147</v>
      </c>
      <c r="N912" s="192" t="s">
        <v>148</v>
      </c>
      <c r="O912" t="str">
        <f t="shared" ref="O912" si="901">O911</f>
        <v>MATCH</v>
      </c>
    </row>
    <row r="913" spans="1:15" x14ac:dyDescent="0.25">
      <c r="A913" s="193" t="s">
        <v>161</v>
      </c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t="str">
        <f t="shared" ref="O913" si="902">O911</f>
        <v>MATCH</v>
      </c>
    </row>
    <row r="914" spans="1:15" x14ac:dyDescent="0.25">
      <c r="A914" s="193" t="s">
        <v>164</v>
      </c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t="str">
        <f t="shared" ref="O914" si="903">O911</f>
        <v>MATCH</v>
      </c>
    </row>
    <row r="915" spans="1:15" x14ac:dyDescent="0.25">
      <c r="A915" s="188"/>
      <c r="B915" s="188"/>
      <c r="C915" s="188"/>
      <c r="D915" s="188"/>
      <c r="E915" s="188"/>
      <c r="F915" s="188"/>
      <c r="G915" s="188"/>
      <c r="H915" s="188"/>
      <c r="I915" s="188"/>
      <c r="J915" s="188"/>
      <c r="K915" s="188"/>
      <c r="L915" s="188"/>
      <c r="M915" s="188"/>
      <c r="N915" s="188"/>
      <c r="O915" t="str">
        <f t="shared" ref="O915" si="904">O911</f>
        <v>MATCH</v>
      </c>
    </row>
    <row r="916" spans="1:15" x14ac:dyDescent="0.25">
      <c r="A916" s="191" t="str">
        <f>'[1]Run Rate'!A186</f>
        <v>SHM00012</v>
      </c>
      <c r="B916" s="191" t="str">
        <f>'[1]Run Rate'!B186</f>
        <v>Shieldmixer Hero Pro Superman Classic</v>
      </c>
      <c r="C916" s="191" t="str">
        <f>'[1]Run Rate'!C186</f>
        <v>DRINKWARE I HOME</v>
      </c>
      <c r="D916" s="191" t="str">
        <f>'[1]Run Rate'!D186</f>
        <v>02 SILVER</v>
      </c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t="str">
        <f t="shared" ref="O916" si="905">IF(AND(OR($B$1="ALL",$B$1=C916),OR($E$1="ALL",$E$1=D916),OR($B$2="ALL",$B$2=A916),OR($E$2="ALL",IFERROR(SEARCH($E$2,B916),0)&gt;0)),"MATCH","")</f>
        <v>MATCH</v>
      </c>
    </row>
    <row r="917" spans="1:15" x14ac:dyDescent="0.25">
      <c r="A917" s="192"/>
      <c r="B917" s="192" t="s">
        <v>156</v>
      </c>
      <c r="C917" s="192" t="s">
        <v>157</v>
      </c>
      <c r="D917" s="192" t="s">
        <v>158</v>
      </c>
      <c r="E917" s="192" t="s">
        <v>139</v>
      </c>
      <c r="F917" s="192" t="s">
        <v>140</v>
      </c>
      <c r="G917" s="192" t="s">
        <v>141</v>
      </c>
      <c r="H917" s="192" t="s">
        <v>142</v>
      </c>
      <c r="I917" s="192" t="s">
        <v>143</v>
      </c>
      <c r="J917" s="192" t="s">
        <v>144</v>
      </c>
      <c r="K917" s="192" t="s">
        <v>145</v>
      </c>
      <c r="L917" s="192" t="s">
        <v>146</v>
      </c>
      <c r="M917" s="192" t="s">
        <v>147</v>
      </c>
      <c r="N917" s="192" t="s">
        <v>148</v>
      </c>
      <c r="O917" t="str">
        <f t="shared" ref="O917" si="906">O916</f>
        <v>MATCH</v>
      </c>
    </row>
    <row r="918" spans="1:15" x14ac:dyDescent="0.25">
      <c r="A918" s="193" t="s">
        <v>161</v>
      </c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t="str">
        <f t="shared" ref="O918" si="907">O916</f>
        <v>MATCH</v>
      </c>
    </row>
    <row r="919" spans="1:15" x14ac:dyDescent="0.25">
      <c r="A919" s="193" t="s">
        <v>164</v>
      </c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t="str">
        <f t="shared" ref="O919" si="908">O916</f>
        <v>MATCH</v>
      </c>
    </row>
    <row r="920" spans="1:15" x14ac:dyDescent="0.25">
      <c r="A920" s="188"/>
      <c r="B920" s="188"/>
      <c r="C920" s="188"/>
      <c r="D920" s="188"/>
      <c r="E920" s="188"/>
      <c r="F920" s="188"/>
      <c r="G920" s="188"/>
      <c r="H920" s="188"/>
      <c r="I920" s="188"/>
      <c r="J920" s="188"/>
      <c r="K920" s="188"/>
      <c r="L920" s="188"/>
      <c r="M920" s="188"/>
      <c r="N920" s="188"/>
      <c r="O920" t="str">
        <f t="shared" ref="O920" si="909">O916</f>
        <v>MATCH</v>
      </c>
    </row>
    <row r="921" spans="1:15" x14ac:dyDescent="0.25">
      <c r="A921" s="191" t="str">
        <f>'[1]Run Rate'!A187</f>
        <v>POL12603</v>
      </c>
      <c r="B921" s="191" t="str">
        <f>'[1]Run Rate'!B187</f>
        <v>Polleo Protein Cream 200g Delicious Duo</v>
      </c>
      <c r="C921" s="191" t="str">
        <f>'[1]Run Rate'!C187</f>
        <v>BIO I SUPERFOODS</v>
      </c>
      <c r="D921" s="191" t="str">
        <f>'[1]Run Rate'!D187</f>
        <v>02 SILVER</v>
      </c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t="str">
        <f t="shared" ref="O921" si="910">IF(AND(OR($B$1="ALL",$B$1=C921),OR($E$1="ALL",$E$1=D921),OR($B$2="ALL",$B$2=A921),OR($E$2="ALL",IFERROR(SEARCH($E$2,B921),0)&gt;0)),"MATCH","")</f>
        <v>MATCH</v>
      </c>
    </row>
    <row r="922" spans="1:15" x14ac:dyDescent="0.25">
      <c r="A922" s="192"/>
      <c r="B922" s="192" t="s">
        <v>156</v>
      </c>
      <c r="C922" s="192" t="s">
        <v>157</v>
      </c>
      <c r="D922" s="192" t="s">
        <v>158</v>
      </c>
      <c r="E922" s="192" t="s">
        <v>139</v>
      </c>
      <c r="F922" s="192" t="s">
        <v>140</v>
      </c>
      <c r="G922" s="192" t="s">
        <v>141</v>
      </c>
      <c r="H922" s="192" t="s">
        <v>142</v>
      </c>
      <c r="I922" s="192" t="s">
        <v>143</v>
      </c>
      <c r="J922" s="192" t="s">
        <v>144</v>
      </c>
      <c r="K922" s="192" t="s">
        <v>145</v>
      </c>
      <c r="L922" s="192" t="s">
        <v>146</v>
      </c>
      <c r="M922" s="192" t="s">
        <v>147</v>
      </c>
      <c r="N922" s="192" t="s">
        <v>148</v>
      </c>
      <c r="O922" t="str">
        <f t="shared" ref="O922" si="911">O921</f>
        <v>MATCH</v>
      </c>
    </row>
    <row r="923" spans="1:15" x14ac:dyDescent="0.25">
      <c r="A923" s="193" t="s">
        <v>161</v>
      </c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t="str">
        <f t="shared" ref="O923" si="912">O921</f>
        <v>MATCH</v>
      </c>
    </row>
    <row r="924" spans="1:15" x14ac:dyDescent="0.25">
      <c r="A924" s="193" t="s">
        <v>164</v>
      </c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t="str">
        <f t="shared" ref="O924" si="913">O921</f>
        <v>MATCH</v>
      </c>
    </row>
    <row r="925" spans="1:15" x14ac:dyDescent="0.25">
      <c r="A925" s="188"/>
      <c r="B925" s="188"/>
      <c r="C925" s="188"/>
      <c r="D925" s="188"/>
      <c r="E925" s="188"/>
      <c r="F925" s="188"/>
      <c r="G925" s="188"/>
      <c r="H925" s="188"/>
      <c r="I925" s="188"/>
      <c r="J925" s="188"/>
      <c r="K925" s="188"/>
      <c r="L925" s="188"/>
      <c r="M925" s="188"/>
      <c r="N925" s="188"/>
      <c r="O925" t="str">
        <f t="shared" ref="O925" si="914">O921</f>
        <v>MATCH</v>
      </c>
    </row>
    <row r="926" spans="1:15" x14ac:dyDescent="0.25">
      <c r="A926" s="191" t="str">
        <f>'[1]Run Rate'!A188</f>
        <v>POL09732</v>
      </c>
      <c r="B926" s="191" t="str">
        <f>'[1]Run Rate'!B188</f>
        <v>Polleo 1st Whey 30,4g SACHET Vanilla Madagascar</v>
      </c>
      <c r="C926" s="191" t="str">
        <f>'[1]Run Rate'!C188</f>
        <v>PROTEINI</v>
      </c>
      <c r="D926" s="191" t="str">
        <f>'[1]Run Rate'!D188</f>
        <v>02 SILVER</v>
      </c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t="str">
        <f t="shared" ref="O926" si="915">IF(AND(OR($B$1="ALL",$B$1=C926),OR($E$1="ALL",$E$1=D926),OR($B$2="ALL",$B$2=A926),OR($E$2="ALL",IFERROR(SEARCH($E$2,B926),0)&gt;0)),"MATCH","")</f>
        <v>MATCH</v>
      </c>
    </row>
    <row r="927" spans="1:15" x14ac:dyDescent="0.25">
      <c r="A927" s="192"/>
      <c r="B927" s="192" t="s">
        <v>156</v>
      </c>
      <c r="C927" s="192" t="s">
        <v>157</v>
      </c>
      <c r="D927" s="192" t="s">
        <v>158</v>
      </c>
      <c r="E927" s="192" t="s">
        <v>139</v>
      </c>
      <c r="F927" s="192" t="s">
        <v>140</v>
      </c>
      <c r="G927" s="192" t="s">
        <v>141</v>
      </c>
      <c r="H927" s="192" t="s">
        <v>142</v>
      </c>
      <c r="I927" s="192" t="s">
        <v>143</v>
      </c>
      <c r="J927" s="192" t="s">
        <v>144</v>
      </c>
      <c r="K927" s="192" t="s">
        <v>145</v>
      </c>
      <c r="L927" s="192" t="s">
        <v>146</v>
      </c>
      <c r="M927" s="192" t="s">
        <v>147</v>
      </c>
      <c r="N927" s="192" t="s">
        <v>148</v>
      </c>
      <c r="O927" t="str">
        <f t="shared" ref="O927" si="916">O926</f>
        <v>MATCH</v>
      </c>
    </row>
    <row r="928" spans="1:15" x14ac:dyDescent="0.25">
      <c r="A928" s="193" t="s">
        <v>161</v>
      </c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t="str">
        <f t="shared" ref="O928" si="917">O926</f>
        <v>MATCH</v>
      </c>
    </row>
    <row r="929" spans="1:15" x14ac:dyDescent="0.25">
      <c r="A929" s="193" t="s">
        <v>164</v>
      </c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t="str">
        <f t="shared" ref="O929" si="918">O926</f>
        <v>MATCH</v>
      </c>
    </row>
    <row r="930" spans="1:15" x14ac:dyDescent="0.25">
      <c r="A930" s="188"/>
      <c r="B930" s="188"/>
      <c r="C930" s="188"/>
      <c r="D930" s="188"/>
      <c r="E930" s="188"/>
      <c r="F930" s="188"/>
      <c r="G930" s="188"/>
      <c r="H930" s="188"/>
      <c r="I930" s="188"/>
      <c r="J930" s="188"/>
      <c r="K930" s="188"/>
      <c r="L930" s="188"/>
      <c r="M930" s="188"/>
      <c r="N930" s="188"/>
      <c r="O930" t="str">
        <f t="shared" ref="O930" si="919">O926</f>
        <v>MATCH</v>
      </c>
    </row>
    <row r="931" spans="1:15" x14ac:dyDescent="0.25">
      <c r="A931" s="191" t="str">
        <f>'[1]Run Rate'!A189</f>
        <v>ON00281</v>
      </c>
      <c r="B931" s="191" t="str">
        <f>'[1]Run Rate'!B189</f>
        <v>Serious Mass 5,45kg Chocolate</v>
      </c>
      <c r="C931" s="191" t="str">
        <f>'[1]Run Rate'!C189</f>
        <v>SPORTSKA PREHRANA</v>
      </c>
      <c r="D931" s="191" t="str">
        <f>'[1]Run Rate'!D189</f>
        <v>02 SILVER</v>
      </c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t="str">
        <f t="shared" ref="O931" si="920">IF(AND(OR($B$1="ALL",$B$1=C931),OR($E$1="ALL",$E$1=D931),OR($B$2="ALL",$B$2=A931),OR($E$2="ALL",IFERROR(SEARCH($E$2,B931),0)&gt;0)),"MATCH","")</f>
        <v>MATCH</v>
      </c>
    </row>
    <row r="932" spans="1:15" x14ac:dyDescent="0.25">
      <c r="A932" s="192"/>
      <c r="B932" s="192" t="s">
        <v>156</v>
      </c>
      <c r="C932" s="192" t="s">
        <v>157</v>
      </c>
      <c r="D932" s="192" t="s">
        <v>158</v>
      </c>
      <c r="E932" s="192" t="s">
        <v>139</v>
      </c>
      <c r="F932" s="192" t="s">
        <v>140</v>
      </c>
      <c r="G932" s="192" t="s">
        <v>141</v>
      </c>
      <c r="H932" s="192" t="s">
        <v>142</v>
      </c>
      <c r="I932" s="192" t="s">
        <v>143</v>
      </c>
      <c r="J932" s="192" t="s">
        <v>144</v>
      </c>
      <c r="K932" s="192" t="s">
        <v>145</v>
      </c>
      <c r="L932" s="192" t="s">
        <v>146</v>
      </c>
      <c r="M932" s="192" t="s">
        <v>147</v>
      </c>
      <c r="N932" s="192" t="s">
        <v>148</v>
      </c>
      <c r="O932" t="str">
        <f t="shared" ref="O932" si="921">O931</f>
        <v>MATCH</v>
      </c>
    </row>
    <row r="933" spans="1:15" x14ac:dyDescent="0.25">
      <c r="A933" s="193" t="s">
        <v>161</v>
      </c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t="str">
        <f t="shared" ref="O933" si="922">O931</f>
        <v>MATCH</v>
      </c>
    </row>
    <row r="934" spans="1:15" x14ac:dyDescent="0.25">
      <c r="A934" s="193" t="s">
        <v>164</v>
      </c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t="str">
        <f t="shared" ref="O934" si="923">O931</f>
        <v>MATCH</v>
      </c>
    </row>
    <row r="935" spans="1:15" x14ac:dyDescent="0.25">
      <c r="A935" s="188"/>
      <c r="B935" s="188"/>
      <c r="C935" s="188"/>
      <c r="D935" s="188"/>
      <c r="E935" s="188"/>
      <c r="F935" s="188"/>
      <c r="G935" s="188"/>
      <c r="H935" s="188"/>
      <c r="I935" s="188"/>
      <c r="J935" s="188"/>
      <c r="K935" s="188"/>
      <c r="L935" s="188"/>
      <c r="M935" s="188"/>
      <c r="N935" s="188"/>
      <c r="O935" t="str">
        <f t="shared" ref="O935" si="924">O931</f>
        <v>MATCH</v>
      </c>
    </row>
    <row r="936" spans="1:15" x14ac:dyDescent="0.25">
      <c r="A936" s="191" t="str">
        <f>'[1]Run Rate'!A190</f>
        <v>ZOE08757</v>
      </c>
      <c r="B936" s="191" t="str">
        <f>'[1]Run Rate'!B190</f>
        <v>Zoe Nutrition Protein Cream Pistachio 200g</v>
      </c>
      <c r="C936" s="191" t="str">
        <f>'[1]Run Rate'!C190</f>
        <v>BIO I SUPERFOODS</v>
      </c>
      <c r="D936" s="191" t="str">
        <f>'[1]Run Rate'!D190</f>
        <v>02 SILVER</v>
      </c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t="str">
        <f t="shared" ref="O936" si="925">IF(AND(OR($B$1="ALL",$B$1=C936),OR($E$1="ALL",$E$1=D936),OR($B$2="ALL",$B$2=A936),OR($E$2="ALL",IFERROR(SEARCH($E$2,B936),0)&gt;0)),"MATCH","")</f>
        <v>MATCH</v>
      </c>
    </row>
    <row r="937" spans="1:15" x14ac:dyDescent="0.25">
      <c r="A937" s="192"/>
      <c r="B937" s="192" t="s">
        <v>156</v>
      </c>
      <c r="C937" s="192" t="s">
        <v>157</v>
      </c>
      <c r="D937" s="192" t="s">
        <v>158</v>
      </c>
      <c r="E937" s="192" t="s">
        <v>139</v>
      </c>
      <c r="F937" s="192" t="s">
        <v>140</v>
      </c>
      <c r="G937" s="192" t="s">
        <v>141</v>
      </c>
      <c r="H937" s="192" t="s">
        <v>142</v>
      </c>
      <c r="I937" s="192" t="s">
        <v>143</v>
      </c>
      <c r="J937" s="192" t="s">
        <v>144</v>
      </c>
      <c r="K937" s="192" t="s">
        <v>145</v>
      </c>
      <c r="L937" s="192" t="s">
        <v>146</v>
      </c>
      <c r="M937" s="192" t="s">
        <v>147</v>
      </c>
      <c r="N937" s="192" t="s">
        <v>148</v>
      </c>
      <c r="O937" t="str">
        <f t="shared" ref="O937" si="926">O936</f>
        <v>MATCH</v>
      </c>
    </row>
    <row r="938" spans="1:15" x14ac:dyDescent="0.25">
      <c r="A938" s="193" t="s">
        <v>161</v>
      </c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>
        <v>18</v>
      </c>
      <c r="N938" s="97">
        <v>18</v>
      </c>
      <c r="O938" t="str">
        <f t="shared" ref="O938" si="927">O936</f>
        <v>MATCH</v>
      </c>
    </row>
    <row r="939" spans="1:15" x14ac:dyDescent="0.25">
      <c r="A939" s="193" t="s">
        <v>164</v>
      </c>
      <c r="B939" s="97"/>
      <c r="C939" s="97"/>
      <c r="D939" s="97"/>
      <c r="E939" s="97"/>
      <c r="F939" s="97"/>
      <c r="G939" s="97">
        <v>180</v>
      </c>
      <c r="H939" s="97">
        <v>180</v>
      </c>
      <c r="I939" s="97">
        <v>180</v>
      </c>
      <c r="J939" s="97">
        <v>180</v>
      </c>
      <c r="K939" s="97"/>
      <c r="L939" s="97"/>
      <c r="M939" s="97"/>
      <c r="N939" s="97"/>
      <c r="O939" t="str">
        <f t="shared" ref="O939" si="928">O936</f>
        <v>MATCH</v>
      </c>
    </row>
    <row r="940" spans="1:15" x14ac:dyDescent="0.25">
      <c r="A940" s="188"/>
      <c r="B940" s="188"/>
      <c r="C940" s="188"/>
      <c r="D940" s="188"/>
      <c r="E940" s="188"/>
      <c r="F940" s="188"/>
      <c r="G940" s="188"/>
      <c r="H940" s="188"/>
      <c r="I940" s="188"/>
      <c r="J940" s="188"/>
      <c r="K940" s="188"/>
      <c r="L940" s="188"/>
      <c r="M940" s="188"/>
      <c r="N940" s="188"/>
      <c r="O940" t="str">
        <f t="shared" ref="O940" si="929">O936</f>
        <v>MATCH</v>
      </c>
    </row>
    <row r="941" spans="1:15" x14ac:dyDescent="0.25">
      <c r="A941" s="191" t="str">
        <f>'[1]Run Rate'!A191</f>
        <v>SHM00075</v>
      </c>
      <c r="B941" s="191" t="str">
        <f>'[1]Run Rate'!B191</f>
        <v>DEFENDER, Go Hard or Go Home, 600 ml</v>
      </c>
      <c r="C941" s="191" t="str">
        <f>'[1]Run Rate'!C191</f>
        <v>DRINKWARE I HOME</v>
      </c>
      <c r="D941" s="191" t="str">
        <f>'[1]Run Rate'!D191</f>
        <v>02 SILVER</v>
      </c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t="str">
        <f t="shared" ref="O941" si="930">IF(AND(OR($B$1="ALL",$B$1=C941),OR($E$1="ALL",$E$1=D941),OR($B$2="ALL",$B$2=A941),OR($E$2="ALL",IFERROR(SEARCH($E$2,B941),0)&gt;0)),"MATCH","")</f>
        <v>MATCH</v>
      </c>
    </row>
    <row r="942" spans="1:15" x14ac:dyDescent="0.25">
      <c r="A942" s="192"/>
      <c r="B942" s="192" t="s">
        <v>156</v>
      </c>
      <c r="C942" s="192" t="s">
        <v>157</v>
      </c>
      <c r="D942" s="192" t="s">
        <v>158</v>
      </c>
      <c r="E942" s="192" t="s">
        <v>139</v>
      </c>
      <c r="F942" s="192" t="s">
        <v>140</v>
      </c>
      <c r="G942" s="192" t="s">
        <v>141</v>
      </c>
      <c r="H942" s="192" t="s">
        <v>142</v>
      </c>
      <c r="I942" s="192" t="s">
        <v>143</v>
      </c>
      <c r="J942" s="192" t="s">
        <v>144</v>
      </c>
      <c r="K942" s="192" t="s">
        <v>145</v>
      </c>
      <c r="L942" s="192" t="s">
        <v>146</v>
      </c>
      <c r="M942" s="192" t="s">
        <v>147</v>
      </c>
      <c r="N942" s="192" t="s">
        <v>148</v>
      </c>
      <c r="O942" t="str">
        <f t="shared" ref="O942" si="931">O941</f>
        <v>MATCH</v>
      </c>
    </row>
    <row r="943" spans="1:15" x14ac:dyDescent="0.25">
      <c r="A943" s="193" t="s">
        <v>161</v>
      </c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t="str">
        <f t="shared" ref="O943" si="932">O941</f>
        <v>MATCH</v>
      </c>
    </row>
    <row r="944" spans="1:15" x14ac:dyDescent="0.25">
      <c r="A944" s="193" t="s">
        <v>164</v>
      </c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t="str">
        <f t="shared" ref="O944" si="933">O941</f>
        <v>MATCH</v>
      </c>
    </row>
    <row r="945" spans="1:15" x14ac:dyDescent="0.25">
      <c r="A945" s="188"/>
      <c r="B945" s="188"/>
      <c r="C945" s="188"/>
      <c r="D945" s="188"/>
      <c r="E945" s="188"/>
      <c r="F945" s="188"/>
      <c r="G945" s="188"/>
      <c r="H945" s="188"/>
      <c r="I945" s="188"/>
      <c r="J945" s="188"/>
      <c r="K945" s="188"/>
      <c r="L945" s="188"/>
      <c r="M945" s="188"/>
      <c r="N945" s="188"/>
      <c r="O945" t="str">
        <f t="shared" ref="O945" si="934">O941</f>
        <v>MATCH</v>
      </c>
    </row>
    <row r="946" spans="1:15" x14ac:dyDescent="0.25">
      <c r="A946" s="191" t="str">
        <f>'[1]Run Rate'!A192</f>
        <v>ZOE12412</v>
      </c>
      <c r="B946" s="191" t="str">
        <f>'[1]Run Rate'!B192</f>
        <v>ZOE Complete Meal Replacement 1kg Vanilla Gelato</v>
      </c>
      <c r="C946" s="191" t="str">
        <f>'[1]Run Rate'!C192</f>
        <v>PROTEINI</v>
      </c>
      <c r="D946" s="191" t="str">
        <f>'[1]Run Rate'!D192</f>
        <v>02 SILVER</v>
      </c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t="str">
        <f t="shared" ref="O946" si="935">IF(AND(OR($B$1="ALL",$B$1=C946),OR($E$1="ALL",$E$1=D946),OR($B$2="ALL",$B$2=A946),OR($E$2="ALL",IFERROR(SEARCH($E$2,B946),0)&gt;0)),"MATCH","")</f>
        <v>MATCH</v>
      </c>
    </row>
    <row r="947" spans="1:15" x14ac:dyDescent="0.25">
      <c r="A947" s="192"/>
      <c r="B947" s="192" t="s">
        <v>156</v>
      </c>
      <c r="C947" s="192" t="s">
        <v>157</v>
      </c>
      <c r="D947" s="192" t="s">
        <v>158</v>
      </c>
      <c r="E947" s="192" t="s">
        <v>139</v>
      </c>
      <c r="F947" s="192" t="s">
        <v>140</v>
      </c>
      <c r="G947" s="192" t="s">
        <v>141</v>
      </c>
      <c r="H947" s="192" t="s">
        <v>142</v>
      </c>
      <c r="I947" s="192" t="s">
        <v>143</v>
      </c>
      <c r="J947" s="192" t="s">
        <v>144</v>
      </c>
      <c r="K947" s="192" t="s">
        <v>145</v>
      </c>
      <c r="L947" s="192" t="s">
        <v>146</v>
      </c>
      <c r="M947" s="192" t="s">
        <v>147</v>
      </c>
      <c r="N947" s="192" t="s">
        <v>148</v>
      </c>
      <c r="O947" t="str">
        <f t="shared" ref="O947" si="936">O946</f>
        <v>MATCH</v>
      </c>
    </row>
    <row r="948" spans="1:15" x14ac:dyDescent="0.25">
      <c r="A948" s="193" t="s">
        <v>161</v>
      </c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t="str">
        <f t="shared" ref="O948" si="937">O946</f>
        <v>MATCH</v>
      </c>
    </row>
    <row r="949" spans="1:15" x14ac:dyDescent="0.25">
      <c r="A949" s="193" t="s">
        <v>164</v>
      </c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t="str">
        <f t="shared" ref="O949" si="938">O946</f>
        <v>MATCH</v>
      </c>
    </row>
    <row r="950" spans="1:15" x14ac:dyDescent="0.25">
      <c r="A950" s="188"/>
      <c r="B950" s="188"/>
      <c r="C950" s="188"/>
      <c r="D950" s="188"/>
      <c r="E950" s="188"/>
      <c r="F950" s="188"/>
      <c r="G950" s="188"/>
      <c r="H950" s="188"/>
      <c r="I950" s="188"/>
      <c r="J950" s="188"/>
      <c r="K950" s="188"/>
      <c r="L950" s="188"/>
      <c r="M950" s="188"/>
      <c r="N950" s="188"/>
      <c r="O950" t="str">
        <f t="shared" ref="O950" si="939">O946</f>
        <v>MATCH</v>
      </c>
    </row>
    <row r="951" spans="1:15" x14ac:dyDescent="0.25">
      <c r="A951" s="191" t="str">
        <f>'[1]Run Rate'!A193</f>
        <v>POL12849</v>
      </c>
      <c r="B951" s="191" t="str">
        <f>'[1]Run Rate'!B193</f>
        <v>Polleo Premium HydroX Whey 1,8kg Chocolate Hazelnut</v>
      </c>
      <c r="C951" s="191" t="str">
        <f>'[1]Run Rate'!C193</f>
        <v>PROTEINI</v>
      </c>
      <c r="D951" s="191" t="str">
        <f>'[1]Run Rate'!D193</f>
        <v>02 SILVER</v>
      </c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t="str">
        <f t="shared" ref="O951" si="940">IF(AND(OR($B$1="ALL",$B$1=C951),OR($E$1="ALL",$E$1=D951),OR($B$2="ALL",$B$2=A951),OR($E$2="ALL",IFERROR(SEARCH($E$2,B951),0)&gt;0)),"MATCH","")</f>
        <v>MATCH</v>
      </c>
    </row>
    <row r="952" spans="1:15" x14ac:dyDescent="0.25">
      <c r="A952" s="192"/>
      <c r="B952" s="192" t="s">
        <v>156</v>
      </c>
      <c r="C952" s="192" t="s">
        <v>157</v>
      </c>
      <c r="D952" s="192" t="s">
        <v>158</v>
      </c>
      <c r="E952" s="192" t="s">
        <v>139</v>
      </c>
      <c r="F952" s="192" t="s">
        <v>140</v>
      </c>
      <c r="G952" s="192" t="s">
        <v>141</v>
      </c>
      <c r="H952" s="192" t="s">
        <v>142</v>
      </c>
      <c r="I952" s="192" t="s">
        <v>143</v>
      </c>
      <c r="J952" s="192" t="s">
        <v>144</v>
      </c>
      <c r="K952" s="192" t="s">
        <v>145</v>
      </c>
      <c r="L952" s="192" t="s">
        <v>146</v>
      </c>
      <c r="M952" s="192" t="s">
        <v>147</v>
      </c>
      <c r="N952" s="192" t="s">
        <v>148</v>
      </c>
      <c r="O952" t="str">
        <f t="shared" ref="O952" si="941">O951</f>
        <v>MATCH</v>
      </c>
    </row>
    <row r="953" spans="1:15" x14ac:dyDescent="0.25">
      <c r="A953" s="193" t="s">
        <v>161</v>
      </c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t="str">
        <f t="shared" ref="O953" si="942">O951</f>
        <v>MATCH</v>
      </c>
    </row>
    <row r="954" spans="1:15" x14ac:dyDescent="0.25">
      <c r="A954" s="193" t="s">
        <v>164</v>
      </c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t="str">
        <f t="shared" ref="O954" si="943">O951</f>
        <v>MATCH</v>
      </c>
    </row>
    <row r="955" spans="1:15" x14ac:dyDescent="0.25">
      <c r="A955" s="188"/>
      <c r="B955" s="188"/>
      <c r="C955" s="188"/>
      <c r="D955" s="188"/>
      <c r="E955" s="188"/>
      <c r="F955" s="188"/>
      <c r="G955" s="188"/>
      <c r="H955" s="188"/>
      <c r="I955" s="188"/>
      <c r="J955" s="188"/>
      <c r="K955" s="188"/>
      <c r="L955" s="188"/>
      <c r="M955" s="188"/>
      <c r="N955" s="188"/>
      <c r="O955" t="str">
        <f t="shared" ref="O955" si="944">O951</f>
        <v>MATCH</v>
      </c>
    </row>
    <row r="956" spans="1:15" x14ac:dyDescent="0.25">
      <c r="A956" s="191" t="str">
        <f>'[1]Run Rate'!A194</f>
        <v>NUT00846</v>
      </c>
      <c r="B956" s="191" t="str">
        <f>'[1]Run Rate'!B194</f>
        <v>ElastiJoint 384g Fruit Punch</v>
      </c>
      <c r="C956" s="191" t="str">
        <f>'[1]Run Rate'!C194</f>
        <v>SPORTSKA PREHRANA</v>
      </c>
      <c r="D956" s="191" t="str">
        <f>'[1]Run Rate'!D194</f>
        <v>02 SILVER</v>
      </c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t="str">
        <f t="shared" ref="O956" si="945">IF(AND(OR($B$1="ALL",$B$1=C956),OR($E$1="ALL",$E$1=D956),OR($B$2="ALL",$B$2=A956),OR($E$2="ALL",IFERROR(SEARCH($E$2,B956),0)&gt;0)),"MATCH","")</f>
        <v>MATCH</v>
      </c>
    </row>
    <row r="957" spans="1:15" x14ac:dyDescent="0.25">
      <c r="A957" s="192"/>
      <c r="B957" s="192" t="s">
        <v>156</v>
      </c>
      <c r="C957" s="192" t="s">
        <v>157</v>
      </c>
      <c r="D957" s="192" t="s">
        <v>158</v>
      </c>
      <c r="E957" s="192" t="s">
        <v>139</v>
      </c>
      <c r="F957" s="192" t="s">
        <v>140</v>
      </c>
      <c r="G957" s="192" t="s">
        <v>141</v>
      </c>
      <c r="H957" s="192" t="s">
        <v>142</v>
      </c>
      <c r="I957" s="192" t="s">
        <v>143</v>
      </c>
      <c r="J957" s="192" t="s">
        <v>144</v>
      </c>
      <c r="K957" s="192" t="s">
        <v>145</v>
      </c>
      <c r="L957" s="192" t="s">
        <v>146</v>
      </c>
      <c r="M957" s="192" t="s">
        <v>147</v>
      </c>
      <c r="N957" s="192" t="s">
        <v>148</v>
      </c>
      <c r="O957" t="str">
        <f t="shared" ref="O957" si="946">O956</f>
        <v>MATCH</v>
      </c>
    </row>
    <row r="958" spans="1:15" x14ac:dyDescent="0.25">
      <c r="A958" s="193" t="s">
        <v>161</v>
      </c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t="str">
        <f t="shared" ref="O958" si="947">O956</f>
        <v>MATCH</v>
      </c>
    </row>
    <row r="959" spans="1:15" x14ac:dyDescent="0.25">
      <c r="A959" s="193" t="s">
        <v>164</v>
      </c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t="str">
        <f t="shared" ref="O959" si="948">O956</f>
        <v>MATCH</v>
      </c>
    </row>
    <row r="960" spans="1:15" x14ac:dyDescent="0.25">
      <c r="A960" s="188"/>
      <c r="B960" s="188"/>
      <c r="C960" s="188"/>
      <c r="D960" s="188"/>
      <c r="E960" s="188"/>
      <c r="F960" s="188"/>
      <c r="G960" s="188"/>
      <c r="H960" s="188"/>
      <c r="I960" s="188"/>
      <c r="J960" s="188"/>
      <c r="K960" s="188"/>
      <c r="L960" s="188"/>
      <c r="M960" s="188"/>
      <c r="N960" s="188"/>
      <c r="O960" t="str">
        <f t="shared" ref="O960" si="949">O956</f>
        <v>MATCH</v>
      </c>
    </row>
    <row r="961" spans="1:15" x14ac:dyDescent="0.25">
      <c r="A961" s="191" t="str">
        <f>'[1]Run Rate'!A195</f>
        <v>FIT05826</v>
      </c>
      <c r="B961" s="191" t="str">
        <f>'[1]Run Rate'!B195</f>
        <v>Tatami strunjača crveno-plava 2 cm</v>
      </c>
      <c r="C961" s="191" t="str">
        <f>'[1]Run Rate'!C195</f>
        <v>FITNESS OPREMA</v>
      </c>
      <c r="D961" s="191" t="str">
        <f>'[1]Run Rate'!D195</f>
        <v>02 SILVER</v>
      </c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t="str">
        <f t="shared" ref="O961" si="950">IF(AND(OR($B$1="ALL",$B$1=C961),OR($E$1="ALL",$E$1=D961),OR($B$2="ALL",$B$2=A961),OR($E$2="ALL",IFERROR(SEARCH($E$2,B961),0)&gt;0)),"MATCH","")</f>
        <v>MATCH</v>
      </c>
    </row>
    <row r="962" spans="1:15" x14ac:dyDescent="0.25">
      <c r="A962" s="192"/>
      <c r="B962" s="192" t="s">
        <v>156</v>
      </c>
      <c r="C962" s="192" t="s">
        <v>157</v>
      </c>
      <c r="D962" s="192" t="s">
        <v>158</v>
      </c>
      <c r="E962" s="192" t="s">
        <v>139</v>
      </c>
      <c r="F962" s="192" t="s">
        <v>140</v>
      </c>
      <c r="G962" s="192" t="s">
        <v>141</v>
      </c>
      <c r="H962" s="192" t="s">
        <v>142</v>
      </c>
      <c r="I962" s="192" t="s">
        <v>143</v>
      </c>
      <c r="J962" s="192" t="s">
        <v>144</v>
      </c>
      <c r="K962" s="192" t="s">
        <v>145</v>
      </c>
      <c r="L962" s="192" t="s">
        <v>146</v>
      </c>
      <c r="M962" s="192" t="s">
        <v>147</v>
      </c>
      <c r="N962" s="192" t="s">
        <v>148</v>
      </c>
      <c r="O962" t="str">
        <f t="shared" ref="O962" si="951">O961</f>
        <v>MATCH</v>
      </c>
    </row>
    <row r="963" spans="1:15" x14ac:dyDescent="0.25">
      <c r="A963" s="193" t="s">
        <v>161</v>
      </c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t="str">
        <f t="shared" ref="O963" si="952">O961</f>
        <v>MATCH</v>
      </c>
    </row>
    <row r="964" spans="1:15" x14ac:dyDescent="0.25">
      <c r="A964" s="193" t="s">
        <v>164</v>
      </c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t="str">
        <f t="shared" ref="O964" si="953">O961</f>
        <v>MATCH</v>
      </c>
    </row>
    <row r="965" spans="1:15" x14ac:dyDescent="0.25">
      <c r="A965" s="188"/>
      <c r="B965" s="188"/>
      <c r="C965" s="188"/>
      <c r="D965" s="188"/>
      <c r="E965" s="188"/>
      <c r="F965" s="188"/>
      <c r="G965" s="188"/>
      <c r="H965" s="188"/>
      <c r="I965" s="188"/>
      <c r="J965" s="188"/>
      <c r="K965" s="188"/>
      <c r="L965" s="188"/>
      <c r="M965" s="188"/>
      <c r="N965" s="188"/>
      <c r="O965" t="str">
        <f t="shared" ref="O965" si="954">O961</f>
        <v>MATCH</v>
      </c>
    </row>
    <row r="966" spans="1:15" x14ac:dyDescent="0.25">
      <c r="A966" s="191" t="str">
        <f>'[1]Run Rate'!A196</f>
        <v>POL12860</v>
      </c>
      <c r="B966" s="191" t="str">
        <f>'[1]Run Rate'!B196</f>
        <v>Polleo &amp; AP KO SHOT Pre-Workout 80ml Orange-cherry</v>
      </c>
      <c r="C966" s="191" t="str">
        <f>'[1]Run Rate'!C196</f>
        <v>SPORTSKA PREHRANA</v>
      </c>
      <c r="D966" s="191" t="str">
        <f>'[1]Run Rate'!D196</f>
        <v>02 SILVER</v>
      </c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t="str">
        <f t="shared" ref="O966" si="955">IF(AND(OR($B$1="ALL",$B$1=C966),OR($E$1="ALL",$E$1=D966),OR($B$2="ALL",$B$2=A966),OR($E$2="ALL",IFERROR(SEARCH($E$2,B966),0)&gt;0)),"MATCH","")</f>
        <v>MATCH</v>
      </c>
    </row>
    <row r="967" spans="1:15" x14ac:dyDescent="0.25">
      <c r="A967" s="192"/>
      <c r="B967" s="192" t="s">
        <v>156</v>
      </c>
      <c r="C967" s="192" t="s">
        <v>157</v>
      </c>
      <c r="D967" s="192" t="s">
        <v>158</v>
      </c>
      <c r="E967" s="192" t="s">
        <v>139</v>
      </c>
      <c r="F967" s="192" t="s">
        <v>140</v>
      </c>
      <c r="G967" s="192" t="s">
        <v>141</v>
      </c>
      <c r="H967" s="192" t="s">
        <v>142</v>
      </c>
      <c r="I967" s="192" t="s">
        <v>143</v>
      </c>
      <c r="J967" s="192" t="s">
        <v>144</v>
      </c>
      <c r="K967" s="192" t="s">
        <v>145</v>
      </c>
      <c r="L967" s="192" t="s">
        <v>146</v>
      </c>
      <c r="M967" s="192" t="s">
        <v>147</v>
      </c>
      <c r="N967" s="192" t="s">
        <v>148</v>
      </c>
      <c r="O967" t="str">
        <f t="shared" ref="O967" si="956">O966</f>
        <v>MATCH</v>
      </c>
    </row>
    <row r="968" spans="1:15" x14ac:dyDescent="0.25">
      <c r="A968" s="193" t="s">
        <v>161</v>
      </c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>
        <v>24</v>
      </c>
      <c r="N968" s="97">
        <v>24</v>
      </c>
      <c r="O968" t="str">
        <f t="shared" ref="O968" si="957">O966</f>
        <v>MATCH</v>
      </c>
    </row>
    <row r="969" spans="1:15" x14ac:dyDescent="0.25">
      <c r="A969" s="193" t="s">
        <v>164</v>
      </c>
      <c r="B969" s="97"/>
      <c r="C969" s="97"/>
      <c r="D969" s="97"/>
      <c r="E969" s="97"/>
      <c r="F969" s="97"/>
      <c r="G969" s="97">
        <v>240</v>
      </c>
      <c r="H969" s="97">
        <v>240</v>
      </c>
      <c r="I969" s="97">
        <v>240</v>
      </c>
      <c r="J969" s="97">
        <v>240</v>
      </c>
      <c r="K969" s="97"/>
      <c r="L969" s="97"/>
      <c r="M969" s="97"/>
      <c r="N969" s="97"/>
      <c r="O969" t="str">
        <f t="shared" ref="O969" si="958">O966</f>
        <v>MATCH</v>
      </c>
    </row>
    <row r="970" spans="1:15" x14ac:dyDescent="0.25">
      <c r="A970" s="188"/>
      <c r="B970" s="188"/>
      <c r="C970" s="188"/>
      <c r="D970" s="188"/>
      <c r="E970" s="188"/>
      <c r="F970" s="188"/>
      <c r="G970" s="188"/>
      <c r="H970" s="188"/>
      <c r="I970" s="188"/>
      <c r="J970" s="188"/>
      <c r="K970" s="188"/>
      <c r="L970" s="188"/>
      <c r="M970" s="188"/>
      <c r="N970" s="188"/>
      <c r="O970" t="str">
        <f t="shared" ref="O970" si="959">O966</f>
        <v>MATCH</v>
      </c>
    </row>
    <row r="971" spans="1:15" x14ac:dyDescent="0.25">
      <c r="A971" s="191" t="str">
        <f>'[1]Run Rate'!A197</f>
        <v>CON23207</v>
      </c>
      <c r="B971" s="191" t="str">
        <f>'[1]Run Rate'!B197</f>
        <v>Concept2 Bikeerg</v>
      </c>
      <c r="C971" s="191" t="str">
        <f>'[1]Run Rate'!C197</f>
        <v>FITNESS OPREMA</v>
      </c>
      <c r="D971" s="191" t="str">
        <f>'[1]Run Rate'!D197</f>
        <v>02 SILVER</v>
      </c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t="str">
        <f t="shared" ref="O971" si="960">IF(AND(OR($B$1="ALL",$B$1=C971),OR($E$1="ALL",$E$1=D971),OR($B$2="ALL",$B$2=A971),OR($E$2="ALL",IFERROR(SEARCH($E$2,B971),0)&gt;0)),"MATCH","")</f>
        <v>MATCH</v>
      </c>
    </row>
    <row r="972" spans="1:15" x14ac:dyDescent="0.25">
      <c r="A972" s="192"/>
      <c r="B972" s="192" t="s">
        <v>156</v>
      </c>
      <c r="C972" s="192" t="s">
        <v>157</v>
      </c>
      <c r="D972" s="192" t="s">
        <v>158</v>
      </c>
      <c r="E972" s="192" t="s">
        <v>139</v>
      </c>
      <c r="F972" s="192" t="s">
        <v>140</v>
      </c>
      <c r="G972" s="192" t="s">
        <v>141</v>
      </c>
      <c r="H972" s="192" t="s">
        <v>142</v>
      </c>
      <c r="I972" s="192" t="s">
        <v>143</v>
      </c>
      <c r="J972" s="192" t="s">
        <v>144</v>
      </c>
      <c r="K972" s="192" t="s">
        <v>145</v>
      </c>
      <c r="L972" s="192" t="s">
        <v>146</v>
      </c>
      <c r="M972" s="192" t="s">
        <v>147</v>
      </c>
      <c r="N972" s="192" t="s">
        <v>148</v>
      </c>
      <c r="O972" t="str">
        <f t="shared" ref="O972" si="961">O971</f>
        <v>MATCH</v>
      </c>
    </row>
    <row r="973" spans="1:15" x14ac:dyDescent="0.25">
      <c r="A973" s="193" t="s">
        <v>161</v>
      </c>
      <c r="B973" s="9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97"/>
      <c r="O973" t="str">
        <f t="shared" ref="O973" si="962">O971</f>
        <v>MATCH</v>
      </c>
    </row>
    <row r="974" spans="1:15" x14ac:dyDescent="0.25">
      <c r="A974" s="193" t="s">
        <v>164</v>
      </c>
      <c r="B974" s="97"/>
      <c r="C974" s="97"/>
      <c r="D974" s="97"/>
      <c r="E974" s="97"/>
      <c r="F974" s="97"/>
      <c r="G974" s="97"/>
      <c r="H974" s="97"/>
      <c r="I974" s="97"/>
      <c r="J974" s="97"/>
      <c r="K974" s="97"/>
      <c r="L974" s="97"/>
      <c r="M974" s="97"/>
      <c r="N974" s="97"/>
      <c r="O974" t="str">
        <f t="shared" ref="O974" si="963">O971</f>
        <v>MATCH</v>
      </c>
    </row>
    <row r="975" spans="1:15" x14ac:dyDescent="0.25">
      <c r="A975" s="188"/>
      <c r="B975" s="188"/>
      <c r="C975" s="188"/>
      <c r="D975" s="188"/>
      <c r="E975" s="188"/>
      <c r="F975" s="188"/>
      <c r="G975" s="188"/>
      <c r="H975" s="188"/>
      <c r="I975" s="188"/>
      <c r="J975" s="188"/>
      <c r="K975" s="188"/>
      <c r="L975" s="188"/>
      <c r="M975" s="188"/>
      <c r="N975" s="188"/>
      <c r="O975" t="str">
        <f t="shared" ref="O975" si="964">O971</f>
        <v>MATCH</v>
      </c>
    </row>
    <row r="976" spans="1:15" x14ac:dyDescent="0.25">
      <c r="A976" s="191" t="str">
        <f>'[1]Run Rate'!A198</f>
        <v>ON00216</v>
      </c>
      <c r="B976" s="191" t="str">
        <f>'[1]Run Rate'!B198</f>
        <v>Amino Energy 270g fruit fusion</v>
      </c>
      <c r="C976" s="191" t="str">
        <f>'[1]Run Rate'!C198</f>
        <v>SPORTSKA PREHRANA</v>
      </c>
      <c r="D976" s="191" t="str">
        <f>'[1]Run Rate'!D198</f>
        <v>02 SILVER</v>
      </c>
      <c r="E976" s="97"/>
      <c r="F976" s="97"/>
      <c r="G976" s="97"/>
      <c r="H976" s="97"/>
      <c r="I976" s="97"/>
      <c r="J976" s="97"/>
      <c r="K976" s="97"/>
      <c r="L976" s="97"/>
      <c r="M976" s="97"/>
      <c r="N976" s="97"/>
      <c r="O976" t="str">
        <f t="shared" ref="O976" si="965">IF(AND(OR($B$1="ALL",$B$1=C976),OR($E$1="ALL",$E$1=D976),OR($B$2="ALL",$B$2=A976),OR($E$2="ALL",IFERROR(SEARCH($E$2,B976),0)&gt;0)),"MATCH","")</f>
        <v>MATCH</v>
      </c>
    </row>
    <row r="977" spans="1:15" x14ac:dyDescent="0.25">
      <c r="A977" s="192"/>
      <c r="B977" s="192" t="s">
        <v>156</v>
      </c>
      <c r="C977" s="192" t="s">
        <v>157</v>
      </c>
      <c r="D977" s="192" t="s">
        <v>158</v>
      </c>
      <c r="E977" s="192" t="s">
        <v>139</v>
      </c>
      <c r="F977" s="192" t="s">
        <v>140</v>
      </c>
      <c r="G977" s="192" t="s">
        <v>141</v>
      </c>
      <c r="H977" s="192" t="s">
        <v>142</v>
      </c>
      <c r="I977" s="192" t="s">
        <v>143</v>
      </c>
      <c r="J977" s="192" t="s">
        <v>144</v>
      </c>
      <c r="K977" s="192" t="s">
        <v>145</v>
      </c>
      <c r="L977" s="192" t="s">
        <v>146</v>
      </c>
      <c r="M977" s="192" t="s">
        <v>147</v>
      </c>
      <c r="N977" s="192" t="s">
        <v>148</v>
      </c>
      <c r="O977" t="str">
        <f t="shared" ref="O977" si="966">O976</f>
        <v>MATCH</v>
      </c>
    </row>
    <row r="978" spans="1:15" x14ac:dyDescent="0.25">
      <c r="A978" s="193" t="s">
        <v>161</v>
      </c>
      <c r="B978" s="97"/>
      <c r="C978" s="97"/>
      <c r="D978" s="97"/>
      <c r="E978" s="97"/>
      <c r="F978" s="97"/>
      <c r="G978" s="97"/>
      <c r="H978" s="97"/>
      <c r="I978" s="97"/>
      <c r="J978" s="97"/>
      <c r="K978" s="97"/>
      <c r="L978" s="97"/>
      <c r="M978" s="97"/>
      <c r="N978" s="97"/>
      <c r="O978" t="str">
        <f t="shared" ref="O978" si="967">O976</f>
        <v>MATCH</v>
      </c>
    </row>
    <row r="979" spans="1:15" x14ac:dyDescent="0.25">
      <c r="A979" s="193" t="s">
        <v>164</v>
      </c>
      <c r="B979" s="97"/>
      <c r="C979" s="97"/>
      <c r="D979" s="97"/>
      <c r="E979" s="97"/>
      <c r="F979" s="97"/>
      <c r="G979" s="97"/>
      <c r="H979" s="97"/>
      <c r="I979" s="97"/>
      <c r="J979" s="97"/>
      <c r="K979" s="97"/>
      <c r="L979" s="97"/>
      <c r="M979" s="97"/>
      <c r="N979" s="97"/>
      <c r="O979" t="str">
        <f t="shared" ref="O979" si="968">O976</f>
        <v>MATCH</v>
      </c>
    </row>
    <row r="980" spans="1:15" x14ac:dyDescent="0.25">
      <c r="A980" s="188"/>
      <c r="B980" s="188"/>
      <c r="C980" s="188"/>
      <c r="D980" s="188"/>
      <c r="E980" s="188"/>
      <c r="F980" s="188"/>
      <c r="G980" s="188"/>
      <c r="H980" s="188"/>
      <c r="I980" s="188"/>
      <c r="J980" s="188"/>
      <c r="K980" s="188"/>
      <c r="L980" s="188"/>
      <c r="M980" s="188"/>
      <c r="N980" s="188"/>
      <c r="O980" t="str">
        <f t="shared" ref="O980" si="969">O976</f>
        <v>MATCH</v>
      </c>
    </row>
    <row r="981" spans="1:15" x14ac:dyDescent="0.25">
      <c r="A981" s="191" t="str">
        <f>'[1]Run Rate'!A199</f>
        <v>POL09731</v>
      </c>
      <c r="B981" s="191" t="str">
        <f>'[1]Run Rate'!B199</f>
        <v>Polleo 1st Whey 30,4g SACHET Swiss Chocolate Supreme</v>
      </c>
      <c r="C981" s="191" t="str">
        <f>'[1]Run Rate'!C199</f>
        <v>PROTEINI</v>
      </c>
      <c r="D981" s="191" t="str">
        <f>'[1]Run Rate'!D199</f>
        <v>02 SILVER</v>
      </c>
      <c r="E981" s="97"/>
      <c r="F981" s="97"/>
      <c r="G981" s="97"/>
      <c r="H981" s="97"/>
      <c r="I981" s="97"/>
      <c r="J981" s="97"/>
      <c r="K981" s="97"/>
      <c r="L981" s="97"/>
      <c r="M981" s="97"/>
      <c r="N981" s="97"/>
      <c r="O981" t="str">
        <f t="shared" ref="O981" si="970">IF(AND(OR($B$1="ALL",$B$1=C981),OR($E$1="ALL",$E$1=D981),OR($B$2="ALL",$B$2=A981),OR($E$2="ALL",IFERROR(SEARCH($E$2,B981),0)&gt;0)),"MATCH","")</f>
        <v>MATCH</v>
      </c>
    </row>
    <row r="982" spans="1:15" x14ac:dyDescent="0.25">
      <c r="A982" s="192"/>
      <c r="B982" s="192" t="s">
        <v>156</v>
      </c>
      <c r="C982" s="192" t="s">
        <v>157</v>
      </c>
      <c r="D982" s="192" t="s">
        <v>158</v>
      </c>
      <c r="E982" s="192" t="s">
        <v>139</v>
      </c>
      <c r="F982" s="192" t="s">
        <v>140</v>
      </c>
      <c r="G982" s="192" t="s">
        <v>141</v>
      </c>
      <c r="H982" s="192" t="s">
        <v>142</v>
      </c>
      <c r="I982" s="192" t="s">
        <v>143</v>
      </c>
      <c r="J982" s="192" t="s">
        <v>144</v>
      </c>
      <c r="K982" s="192" t="s">
        <v>145</v>
      </c>
      <c r="L982" s="192" t="s">
        <v>146</v>
      </c>
      <c r="M982" s="192" t="s">
        <v>147</v>
      </c>
      <c r="N982" s="192" t="s">
        <v>148</v>
      </c>
      <c r="O982" t="str">
        <f t="shared" ref="O982" si="971">O981</f>
        <v>MATCH</v>
      </c>
    </row>
    <row r="983" spans="1:15" x14ac:dyDescent="0.25">
      <c r="A983" s="193" t="s">
        <v>161</v>
      </c>
      <c r="B983" s="97"/>
      <c r="C983" s="97"/>
      <c r="D983" s="97"/>
      <c r="E983" s="97"/>
      <c r="F983" s="97"/>
      <c r="G983" s="97"/>
      <c r="H983" s="97"/>
      <c r="I983" s="97"/>
      <c r="J983" s="97"/>
      <c r="K983" s="97"/>
      <c r="L983" s="97"/>
      <c r="M983" s="97"/>
      <c r="N983" s="97"/>
      <c r="O983" t="str">
        <f t="shared" ref="O983" si="972">O981</f>
        <v>MATCH</v>
      </c>
    </row>
    <row r="984" spans="1:15" x14ac:dyDescent="0.25">
      <c r="A984" s="193" t="s">
        <v>164</v>
      </c>
      <c r="B984" s="97"/>
      <c r="C984" s="97"/>
      <c r="D984" s="97"/>
      <c r="E984" s="97"/>
      <c r="F984" s="97"/>
      <c r="G984" s="97"/>
      <c r="H984" s="97"/>
      <c r="I984" s="97"/>
      <c r="J984" s="97"/>
      <c r="K984" s="97"/>
      <c r="L984" s="97"/>
      <c r="M984" s="97"/>
      <c r="N984" s="97"/>
      <c r="O984" t="str">
        <f t="shared" ref="O984" si="973">O981</f>
        <v>MATCH</v>
      </c>
    </row>
    <row r="985" spans="1:15" x14ac:dyDescent="0.25">
      <c r="A985" s="188"/>
      <c r="B985" s="188"/>
      <c r="C985" s="188"/>
      <c r="D985" s="188"/>
      <c r="E985" s="188"/>
      <c r="F985" s="188"/>
      <c r="G985" s="188"/>
      <c r="H985" s="188"/>
      <c r="I985" s="188"/>
      <c r="J985" s="188"/>
      <c r="K985" s="188"/>
      <c r="L985" s="188"/>
      <c r="M985" s="188"/>
      <c r="N985" s="188"/>
      <c r="O985" t="str">
        <f t="shared" ref="O985" si="974">O981</f>
        <v>MATCH</v>
      </c>
    </row>
    <row r="986" spans="1:15" x14ac:dyDescent="0.25">
      <c r="A986" s="191" t="str">
        <f>'[1]Run Rate'!A200</f>
        <v>POL09796</v>
      </c>
      <c r="B986" s="191" t="str">
        <f>'[1]Run Rate'!B200</f>
        <v>Polleo Beta Glucan 90 caps</v>
      </c>
      <c r="C986" s="191" t="str">
        <f>'[1]Run Rate'!C200</f>
        <v>SPORTSKA PREHRANA</v>
      </c>
      <c r="D986" s="191" t="str">
        <f>'[1]Run Rate'!D200</f>
        <v>02 SILVER</v>
      </c>
      <c r="E986" s="97"/>
      <c r="F986" s="97"/>
      <c r="G986" s="97"/>
      <c r="H986" s="97"/>
      <c r="I986" s="97"/>
      <c r="J986" s="97"/>
      <c r="K986" s="97"/>
      <c r="L986" s="97"/>
      <c r="M986" s="97"/>
      <c r="N986" s="97"/>
      <c r="O986" t="str">
        <f t="shared" ref="O986" si="975">IF(AND(OR($B$1="ALL",$B$1=C986),OR($E$1="ALL",$E$1=D986),OR($B$2="ALL",$B$2=A986),OR($E$2="ALL",IFERROR(SEARCH($E$2,B986),0)&gt;0)),"MATCH","")</f>
        <v>MATCH</v>
      </c>
    </row>
    <row r="987" spans="1:15" x14ac:dyDescent="0.25">
      <c r="A987" s="192"/>
      <c r="B987" s="192" t="s">
        <v>156</v>
      </c>
      <c r="C987" s="192" t="s">
        <v>157</v>
      </c>
      <c r="D987" s="192" t="s">
        <v>158</v>
      </c>
      <c r="E987" s="192" t="s">
        <v>139</v>
      </c>
      <c r="F987" s="192" t="s">
        <v>140</v>
      </c>
      <c r="G987" s="192" t="s">
        <v>141</v>
      </c>
      <c r="H987" s="192" t="s">
        <v>142</v>
      </c>
      <c r="I987" s="192" t="s">
        <v>143</v>
      </c>
      <c r="J987" s="192" t="s">
        <v>144</v>
      </c>
      <c r="K987" s="192" t="s">
        <v>145</v>
      </c>
      <c r="L987" s="192" t="s">
        <v>146</v>
      </c>
      <c r="M987" s="192" t="s">
        <v>147</v>
      </c>
      <c r="N987" s="192" t="s">
        <v>148</v>
      </c>
      <c r="O987" t="str">
        <f t="shared" ref="O987" si="976">O986</f>
        <v>MATCH</v>
      </c>
    </row>
    <row r="988" spans="1:15" x14ac:dyDescent="0.25">
      <c r="A988" s="193" t="s">
        <v>161</v>
      </c>
      <c r="B988" s="97"/>
      <c r="C988" s="97"/>
      <c r="D988" s="97"/>
      <c r="E988" s="97"/>
      <c r="F988" s="97"/>
      <c r="G988" s="97"/>
      <c r="H988" s="97"/>
      <c r="I988" s="97"/>
      <c r="J988" s="97"/>
      <c r="K988" s="97"/>
      <c r="L988" s="97"/>
      <c r="M988" s="97"/>
      <c r="N988" s="97"/>
      <c r="O988" t="str">
        <f t="shared" ref="O988" si="977">O986</f>
        <v>MATCH</v>
      </c>
    </row>
    <row r="989" spans="1:15" x14ac:dyDescent="0.25">
      <c r="A989" s="193" t="s">
        <v>164</v>
      </c>
      <c r="B989" s="97"/>
      <c r="C989" s="97"/>
      <c r="D989" s="97"/>
      <c r="E989" s="97"/>
      <c r="F989" s="97"/>
      <c r="G989" s="97"/>
      <c r="H989" s="97"/>
      <c r="I989" s="97"/>
      <c r="J989" s="97"/>
      <c r="K989" s="97"/>
      <c r="L989" s="97"/>
      <c r="M989" s="97"/>
      <c r="N989" s="97"/>
      <c r="O989" t="str">
        <f t="shared" ref="O989" si="978">O986</f>
        <v>MATCH</v>
      </c>
    </row>
    <row r="990" spans="1:15" x14ac:dyDescent="0.25">
      <c r="A990" s="188"/>
      <c r="B990" s="188"/>
      <c r="C990" s="188"/>
      <c r="D990" s="188"/>
      <c r="E990" s="188"/>
      <c r="F990" s="188"/>
      <c r="G990" s="188"/>
      <c r="H990" s="188"/>
      <c r="I990" s="188"/>
      <c r="J990" s="188"/>
      <c r="K990" s="188"/>
      <c r="L990" s="188"/>
      <c r="M990" s="188"/>
      <c r="N990" s="188"/>
      <c r="O990" t="str">
        <f t="shared" ref="O990" si="979">O986</f>
        <v>MATCH</v>
      </c>
    </row>
    <row r="991" spans="1:15" x14ac:dyDescent="0.25">
      <c r="A991" s="191" t="str">
        <f>'[1]Run Rate'!A201</f>
        <v>POL12879</v>
      </c>
      <c r="B991" s="191" t="str">
        <f>'[1]Run Rate'!B201</f>
        <v>Polleo NextGen Protein 2 kg Chocolate</v>
      </c>
      <c r="C991" s="191" t="str">
        <f>'[1]Run Rate'!C201</f>
        <v>PROTEINI</v>
      </c>
      <c r="D991" s="191" t="str">
        <f>'[1]Run Rate'!D201</f>
        <v>02 SILVER</v>
      </c>
      <c r="E991" s="97"/>
      <c r="F991" s="97"/>
      <c r="G991" s="97"/>
      <c r="H991" s="97"/>
      <c r="I991" s="97"/>
      <c r="J991" s="97"/>
      <c r="K991" s="97"/>
      <c r="L991" s="97"/>
      <c r="M991" s="97"/>
      <c r="N991" s="97"/>
      <c r="O991" t="str">
        <f t="shared" ref="O991" si="980">IF(AND(OR($B$1="ALL",$B$1=C991),OR($E$1="ALL",$E$1=D991),OR($B$2="ALL",$B$2=A991),OR($E$2="ALL",IFERROR(SEARCH($E$2,B991),0)&gt;0)),"MATCH","")</f>
        <v>MATCH</v>
      </c>
    </row>
    <row r="992" spans="1:15" x14ac:dyDescent="0.25">
      <c r="A992" s="192"/>
      <c r="B992" s="192" t="s">
        <v>156</v>
      </c>
      <c r="C992" s="192" t="s">
        <v>157</v>
      </c>
      <c r="D992" s="192" t="s">
        <v>158</v>
      </c>
      <c r="E992" s="192" t="s">
        <v>139</v>
      </c>
      <c r="F992" s="192" t="s">
        <v>140</v>
      </c>
      <c r="G992" s="192" t="s">
        <v>141</v>
      </c>
      <c r="H992" s="192" t="s">
        <v>142</v>
      </c>
      <c r="I992" s="192" t="s">
        <v>143</v>
      </c>
      <c r="J992" s="192" t="s">
        <v>144</v>
      </c>
      <c r="K992" s="192" t="s">
        <v>145</v>
      </c>
      <c r="L992" s="192" t="s">
        <v>146</v>
      </c>
      <c r="M992" s="192" t="s">
        <v>147</v>
      </c>
      <c r="N992" s="192" t="s">
        <v>148</v>
      </c>
      <c r="O992" t="str">
        <f t="shared" ref="O992" si="981">O991</f>
        <v>MATCH</v>
      </c>
    </row>
    <row r="993" spans="1:15" x14ac:dyDescent="0.25">
      <c r="A993" s="193" t="s">
        <v>161</v>
      </c>
      <c r="B993" s="97"/>
      <c r="C993" s="97"/>
      <c r="D993" s="97"/>
      <c r="E993" s="97"/>
      <c r="F993" s="97"/>
      <c r="G993" s="97"/>
      <c r="H993" s="97"/>
      <c r="I993" s="97"/>
      <c r="J993" s="97"/>
      <c r="K993" s="97"/>
      <c r="L993" s="97"/>
      <c r="M993" s="97">
        <v>6</v>
      </c>
      <c r="N993" s="97">
        <v>6</v>
      </c>
      <c r="O993" t="str">
        <f t="shared" ref="O993" si="982">O991</f>
        <v>MATCH</v>
      </c>
    </row>
    <row r="994" spans="1:15" x14ac:dyDescent="0.25">
      <c r="A994" s="193" t="s">
        <v>164</v>
      </c>
      <c r="B994" s="97"/>
      <c r="C994" s="97"/>
      <c r="D994" s="97"/>
      <c r="E994" s="97"/>
      <c r="F994" s="97"/>
      <c r="G994" s="97">
        <v>60</v>
      </c>
      <c r="H994" s="97">
        <v>60</v>
      </c>
      <c r="I994" s="97">
        <v>60</v>
      </c>
      <c r="J994" s="97">
        <v>60</v>
      </c>
      <c r="K994" s="97"/>
      <c r="L994" s="97"/>
      <c r="M994" s="97"/>
      <c r="N994" s="97"/>
      <c r="O994" t="str">
        <f t="shared" ref="O994" si="983">O991</f>
        <v>MATCH</v>
      </c>
    </row>
    <row r="995" spans="1:15" x14ac:dyDescent="0.25">
      <c r="A995" s="188"/>
      <c r="B995" s="188"/>
      <c r="C995" s="188"/>
      <c r="D995" s="188"/>
      <c r="E995" s="188"/>
      <c r="F995" s="188"/>
      <c r="G995" s="188"/>
      <c r="H995" s="188"/>
      <c r="I995" s="188"/>
      <c r="J995" s="188"/>
      <c r="K995" s="188"/>
      <c r="L995" s="188"/>
      <c r="M995" s="188"/>
      <c r="N995" s="188"/>
      <c r="O995" t="str">
        <f t="shared" ref="O995" si="984">O991</f>
        <v>MATCH</v>
      </c>
    </row>
    <row r="996" spans="1:15" x14ac:dyDescent="0.25">
      <c r="A996" s="191" t="str">
        <f>'[1]Run Rate'!A202</f>
        <v>SHM00030</v>
      </c>
      <c r="B996" s="191" t="str">
        <f>'[1]Run Rate'!B202</f>
        <v>Shieldmixer Hero Pro Supergirl Classic</v>
      </c>
      <c r="C996" s="191" t="str">
        <f>'[1]Run Rate'!C202</f>
        <v>DRINKWARE I HOME</v>
      </c>
      <c r="D996" s="191" t="str">
        <f>'[1]Run Rate'!D202</f>
        <v>02 SILVER</v>
      </c>
      <c r="E996" s="97"/>
      <c r="F996" s="97"/>
      <c r="G996" s="97"/>
      <c r="H996" s="97"/>
      <c r="I996" s="97"/>
      <c r="J996" s="97"/>
      <c r="K996" s="97"/>
      <c r="L996" s="97"/>
      <c r="M996" s="97"/>
      <c r="N996" s="97"/>
      <c r="O996" t="str">
        <f t="shared" ref="O996" si="985">IF(AND(OR($B$1="ALL",$B$1=C996),OR($E$1="ALL",$E$1=D996),OR($B$2="ALL",$B$2=A996),OR($E$2="ALL",IFERROR(SEARCH($E$2,B996),0)&gt;0)),"MATCH","")</f>
        <v>MATCH</v>
      </c>
    </row>
    <row r="997" spans="1:15" x14ac:dyDescent="0.25">
      <c r="A997" s="192"/>
      <c r="B997" s="192" t="s">
        <v>156</v>
      </c>
      <c r="C997" s="192" t="s">
        <v>157</v>
      </c>
      <c r="D997" s="192" t="s">
        <v>158</v>
      </c>
      <c r="E997" s="192" t="s">
        <v>139</v>
      </c>
      <c r="F997" s="192" t="s">
        <v>140</v>
      </c>
      <c r="G997" s="192" t="s">
        <v>141</v>
      </c>
      <c r="H997" s="192" t="s">
        <v>142</v>
      </c>
      <c r="I997" s="192" t="s">
        <v>143</v>
      </c>
      <c r="J997" s="192" t="s">
        <v>144</v>
      </c>
      <c r="K997" s="192" t="s">
        <v>145</v>
      </c>
      <c r="L997" s="192" t="s">
        <v>146</v>
      </c>
      <c r="M997" s="192" t="s">
        <v>147</v>
      </c>
      <c r="N997" s="192" t="s">
        <v>148</v>
      </c>
      <c r="O997" t="str">
        <f t="shared" ref="O997" si="986">O996</f>
        <v>MATCH</v>
      </c>
    </row>
    <row r="998" spans="1:15" x14ac:dyDescent="0.25">
      <c r="A998" s="193" t="s">
        <v>161</v>
      </c>
      <c r="B998" s="97"/>
      <c r="C998" s="97"/>
      <c r="D998" s="97"/>
      <c r="E998" s="97"/>
      <c r="F998" s="97"/>
      <c r="G998" s="97"/>
      <c r="H998" s="97"/>
      <c r="I998" s="97"/>
      <c r="J998" s="97"/>
      <c r="K998" s="97"/>
      <c r="L998" s="97"/>
      <c r="M998" s="97"/>
      <c r="N998" s="97"/>
      <c r="O998" t="str">
        <f t="shared" ref="O998" si="987">O996</f>
        <v>MATCH</v>
      </c>
    </row>
    <row r="999" spans="1:15" x14ac:dyDescent="0.25">
      <c r="A999" s="193" t="s">
        <v>164</v>
      </c>
      <c r="B999" s="97"/>
      <c r="C999" s="97"/>
      <c r="D999" s="97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t="str">
        <f t="shared" ref="O999" si="988">O996</f>
        <v>MATCH</v>
      </c>
    </row>
    <row r="1000" spans="1:15" x14ac:dyDescent="0.25">
      <c r="A1000" s="188"/>
      <c r="B1000" s="188"/>
      <c r="C1000" s="188"/>
      <c r="D1000" s="188"/>
      <c r="E1000" s="188"/>
      <c r="F1000" s="188"/>
      <c r="G1000" s="188"/>
      <c r="H1000" s="188"/>
      <c r="I1000" s="188"/>
      <c r="J1000" s="188"/>
      <c r="K1000" s="188"/>
      <c r="L1000" s="188"/>
      <c r="M1000" s="188"/>
      <c r="N1000" s="188"/>
      <c r="O1000" t="str">
        <f t="shared" ref="O1000" si="989">O996</f>
        <v>MATCH</v>
      </c>
    </row>
    <row r="1001" spans="1:15" x14ac:dyDescent="0.25">
      <c r="A1001" s="191" t="str">
        <f>'[1]Run Rate'!A203</f>
        <v>ON00371</v>
      </c>
      <c r="B1001" s="191" t="str">
        <f>'[1]Run Rate'!B203</f>
        <v>Amino Energy 270g lemon lime</v>
      </c>
      <c r="C1001" s="191" t="str">
        <f>'[1]Run Rate'!C203</f>
        <v>SPORTSKA PREHRANA</v>
      </c>
      <c r="D1001" s="191" t="str">
        <f>'[1]Run Rate'!D203</f>
        <v>02 SILVER</v>
      </c>
      <c r="E1001" s="97"/>
      <c r="F1001" s="97"/>
      <c r="G1001" s="97"/>
      <c r="H1001" s="97"/>
      <c r="I1001" s="97"/>
      <c r="J1001" s="97"/>
      <c r="K1001" s="97"/>
      <c r="L1001" s="97"/>
      <c r="M1001" s="97"/>
      <c r="N1001" s="97"/>
      <c r="O1001" t="str">
        <f t="shared" ref="O1001" si="990">IF(AND(OR($B$1="ALL",$B$1=C1001),OR($E$1="ALL",$E$1=D1001),OR($B$2="ALL",$B$2=A1001),OR($E$2="ALL",IFERROR(SEARCH($E$2,B1001),0)&gt;0)),"MATCH","")</f>
        <v>MATCH</v>
      </c>
    </row>
    <row r="1002" spans="1:15" x14ac:dyDescent="0.25">
      <c r="A1002" s="192"/>
      <c r="B1002" s="192" t="s">
        <v>156</v>
      </c>
      <c r="C1002" s="192" t="s">
        <v>157</v>
      </c>
      <c r="D1002" s="192" t="s">
        <v>158</v>
      </c>
      <c r="E1002" s="192" t="s">
        <v>139</v>
      </c>
      <c r="F1002" s="192" t="s">
        <v>140</v>
      </c>
      <c r="G1002" s="192" t="s">
        <v>141</v>
      </c>
      <c r="H1002" s="192" t="s">
        <v>142</v>
      </c>
      <c r="I1002" s="192" t="s">
        <v>143</v>
      </c>
      <c r="J1002" s="192" t="s">
        <v>144</v>
      </c>
      <c r="K1002" s="192" t="s">
        <v>145</v>
      </c>
      <c r="L1002" s="192" t="s">
        <v>146</v>
      </c>
      <c r="M1002" s="192" t="s">
        <v>147</v>
      </c>
      <c r="N1002" s="192" t="s">
        <v>148</v>
      </c>
      <c r="O1002" t="str">
        <f t="shared" ref="O1002" si="991">O1001</f>
        <v>MATCH</v>
      </c>
    </row>
    <row r="1003" spans="1:15" x14ac:dyDescent="0.25">
      <c r="A1003" s="193" t="s">
        <v>161</v>
      </c>
      <c r="B1003" s="97"/>
      <c r="C1003" s="97"/>
      <c r="D1003" s="97"/>
      <c r="E1003" s="97"/>
      <c r="F1003" s="97"/>
      <c r="G1003" s="97"/>
      <c r="H1003" s="97"/>
      <c r="I1003" s="97"/>
      <c r="J1003" s="97"/>
      <c r="K1003" s="97"/>
      <c r="L1003" s="97"/>
      <c r="M1003" s="97"/>
      <c r="N1003" s="97"/>
      <c r="O1003" t="str">
        <f t="shared" ref="O1003" si="992">O1001</f>
        <v>MATCH</v>
      </c>
    </row>
    <row r="1004" spans="1:15" x14ac:dyDescent="0.25">
      <c r="A1004" s="193" t="s">
        <v>164</v>
      </c>
      <c r="B1004" s="97"/>
      <c r="C1004" s="97"/>
      <c r="D1004" s="97"/>
      <c r="E1004" s="97"/>
      <c r="F1004" s="97"/>
      <c r="G1004" s="97"/>
      <c r="H1004" s="97"/>
      <c r="I1004" s="97"/>
      <c r="J1004" s="97"/>
      <c r="K1004" s="97"/>
      <c r="L1004" s="97"/>
      <c r="M1004" s="97"/>
      <c r="N1004" s="97"/>
      <c r="O1004" t="str">
        <f t="shared" ref="O1004" si="993">O1001</f>
        <v>MATCH</v>
      </c>
    </row>
    <row r="1005" spans="1:15" x14ac:dyDescent="0.25">
      <c r="A1005" s="188"/>
      <c r="B1005" s="188"/>
      <c r="C1005" s="188"/>
      <c r="D1005" s="188"/>
      <c r="E1005" s="188"/>
      <c r="F1005" s="188"/>
      <c r="G1005" s="188"/>
      <c r="H1005" s="188"/>
      <c r="I1005" s="188"/>
      <c r="J1005" s="188"/>
      <c r="K1005" s="188"/>
      <c r="L1005" s="188"/>
      <c r="M1005" s="188"/>
      <c r="N1005" s="188"/>
      <c r="O1005" t="str">
        <f t="shared" ref="O1005" si="994">O1001</f>
        <v>MATCH</v>
      </c>
    </row>
    <row r="1006" spans="1:15" x14ac:dyDescent="0.25">
      <c r="A1006" s="191" t="str">
        <f>'[1]Run Rate'!A204</f>
        <v>GRN00001</v>
      </c>
      <c r="B1006" s="191" t="str">
        <f>'[1]Run Rate'!B204</f>
        <v>Grenade Protein Bar Oreo Milk 60g Chocolate</v>
      </c>
      <c r="C1006" s="191" t="str">
        <f>'[1]Run Rate'!C204</f>
        <v>RTD &amp; SNACKS</v>
      </c>
      <c r="D1006" s="191" t="str">
        <f>'[1]Run Rate'!D204</f>
        <v>02 SILVER</v>
      </c>
      <c r="E1006" s="97"/>
      <c r="F1006" s="97"/>
      <c r="G1006" s="97"/>
      <c r="H1006" s="97"/>
      <c r="I1006" s="97"/>
      <c r="J1006" s="97"/>
      <c r="K1006" s="97"/>
      <c r="L1006" s="97"/>
      <c r="M1006" s="97"/>
      <c r="N1006" s="97"/>
      <c r="O1006" t="str">
        <f t="shared" ref="O1006" si="995">IF(AND(OR($B$1="ALL",$B$1=C1006),OR($E$1="ALL",$E$1=D1006),OR($B$2="ALL",$B$2=A1006),OR($E$2="ALL",IFERROR(SEARCH($E$2,B1006),0)&gt;0)),"MATCH","")</f>
        <v>MATCH</v>
      </c>
    </row>
    <row r="1007" spans="1:15" x14ac:dyDescent="0.25">
      <c r="A1007" s="192"/>
      <c r="B1007" s="192" t="s">
        <v>156</v>
      </c>
      <c r="C1007" s="192" t="s">
        <v>157</v>
      </c>
      <c r="D1007" s="192" t="s">
        <v>158</v>
      </c>
      <c r="E1007" s="192" t="s">
        <v>139</v>
      </c>
      <c r="F1007" s="192" t="s">
        <v>140</v>
      </c>
      <c r="G1007" s="192" t="s">
        <v>141</v>
      </c>
      <c r="H1007" s="192" t="s">
        <v>142</v>
      </c>
      <c r="I1007" s="192" t="s">
        <v>143</v>
      </c>
      <c r="J1007" s="192" t="s">
        <v>144</v>
      </c>
      <c r="K1007" s="192" t="s">
        <v>145</v>
      </c>
      <c r="L1007" s="192" t="s">
        <v>146</v>
      </c>
      <c r="M1007" s="192" t="s">
        <v>147</v>
      </c>
      <c r="N1007" s="192" t="s">
        <v>148</v>
      </c>
      <c r="O1007" t="str">
        <f t="shared" ref="O1007" si="996">O1006</f>
        <v>MATCH</v>
      </c>
    </row>
    <row r="1008" spans="1:15" x14ac:dyDescent="0.25">
      <c r="A1008" s="193" t="s">
        <v>161</v>
      </c>
      <c r="B1008" s="97"/>
      <c r="C1008" s="97"/>
      <c r="D1008" s="97"/>
      <c r="E1008" s="97"/>
      <c r="F1008" s="97"/>
      <c r="G1008" s="97"/>
      <c r="H1008" s="97"/>
      <c r="I1008" s="97"/>
      <c r="J1008" s="97"/>
      <c r="K1008" s="97"/>
      <c r="L1008" s="97"/>
      <c r="M1008" s="97"/>
      <c r="N1008" s="97"/>
      <c r="O1008" t="str">
        <f t="shared" ref="O1008" si="997">O1006</f>
        <v>MATCH</v>
      </c>
    </row>
    <row r="1009" spans="1:15" x14ac:dyDescent="0.25">
      <c r="A1009" s="193" t="s">
        <v>164</v>
      </c>
      <c r="B1009" s="97"/>
      <c r="C1009" s="97"/>
      <c r="D1009" s="97"/>
      <c r="E1009" s="97"/>
      <c r="F1009" s="97"/>
      <c r="G1009" s="97"/>
      <c r="H1009" s="97"/>
      <c r="I1009" s="97"/>
      <c r="J1009" s="97"/>
      <c r="K1009" s="97"/>
      <c r="L1009" s="97"/>
      <c r="M1009" s="97"/>
      <c r="N1009" s="97"/>
      <c r="O1009" t="str">
        <f t="shared" ref="O1009" si="998">O1006</f>
        <v>MATCH</v>
      </c>
    </row>
    <row r="1010" spans="1:15" x14ac:dyDescent="0.25">
      <c r="A1010" s="188"/>
      <c r="B1010" s="188"/>
      <c r="C1010" s="188"/>
      <c r="D1010" s="188"/>
      <c r="E1010" s="188"/>
      <c r="F1010" s="188"/>
      <c r="G1010" s="188"/>
      <c r="H1010" s="188"/>
      <c r="I1010" s="188"/>
      <c r="J1010" s="188"/>
      <c r="K1010" s="188"/>
      <c r="L1010" s="188"/>
      <c r="M1010" s="188"/>
      <c r="N1010" s="188"/>
      <c r="O1010" t="str">
        <f t="shared" ref="O1010" si="999">O1006</f>
        <v>MATCH</v>
      </c>
    </row>
    <row r="1011" spans="1:15" x14ac:dyDescent="0.25">
      <c r="A1011" s="191" t="str">
        <f>'[1]Run Rate'!A205</f>
        <v>ATC06518</v>
      </c>
      <c r="B1011" s="191" t="str">
        <f>'[1]Run Rate'!B205</f>
        <v>Girja gumirana 12 kg Atleticore</v>
      </c>
      <c r="C1011" s="191" t="str">
        <f>'[1]Run Rate'!C205</f>
        <v>FITNESS OPREMA</v>
      </c>
      <c r="D1011" s="191" t="str">
        <f>'[1]Run Rate'!D205</f>
        <v>02 SILVER</v>
      </c>
      <c r="E1011" s="97"/>
      <c r="F1011" s="97"/>
      <c r="G1011" s="97"/>
      <c r="H1011" s="97"/>
      <c r="I1011" s="97"/>
      <c r="J1011" s="97"/>
      <c r="K1011" s="97"/>
      <c r="L1011" s="97"/>
      <c r="M1011" s="97"/>
      <c r="N1011" s="97"/>
      <c r="O1011" t="str">
        <f t="shared" ref="O1011" si="1000">IF(AND(OR($B$1="ALL",$B$1=C1011),OR($E$1="ALL",$E$1=D1011),OR($B$2="ALL",$B$2=A1011),OR($E$2="ALL",IFERROR(SEARCH($E$2,B1011),0)&gt;0)),"MATCH","")</f>
        <v>MATCH</v>
      </c>
    </row>
    <row r="1012" spans="1:15" x14ac:dyDescent="0.25">
      <c r="A1012" s="192"/>
      <c r="B1012" s="192" t="s">
        <v>156</v>
      </c>
      <c r="C1012" s="192" t="s">
        <v>157</v>
      </c>
      <c r="D1012" s="192" t="s">
        <v>158</v>
      </c>
      <c r="E1012" s="192" t="s">
        <v>139</v>
      </c>
      <c r="F1012" s="192" t="s">
        <v>140</v>
      </c>
      <c r="G1012" s="192" t="s">
        <v>141</v>
      </c>
      <c r="H1012" s="192" t="s">
        <v>142</v>
      </c>
      <c r="I1012" s="192" t="s">
        <v>143</v>
      </c>
      <c r="J1012" s="192" t="s">
        <v>144</v>
      </c>
      <c r="K1012" s="192" t="s">
        <v>145</v>
      </c>
      <c r="L1012" s="192" t="s">
        <v>146</v>
      </c>
      <c r="M1012" s="192" t="s">
        <v>147</v>
      </c>
      <c r="N1012" s="192" t="s">
        <v>148</v>
      </c>
      <c r="O1012" t="str">
        <f t="shared" ref="O1012" si="1001">O1011</f>
        <v>MATCH</v>
      </c>
    </row>
    <row r="1013" spans="1:15" x14ac:dyDescent="0.25">
      <c r="A1013" s="193" t="s">
        <v>161</v>
      </c>
      <c r="B1013" s="97"/>
      <c r="C1013" s="97"/>
      <c r="D1013" s="97"/>
      <c r="E1013" s="97"/>
      <c r="F1013" s="97"/>
      <c r="G1013" s="97"/>
      <c r="H1013" s="97"/>
      <c r="I1013" s="97"/>
      <c r="J1013" s="97"/>
      <c r="K1013" s="97"/>
      <c r="L1013" s="97"/>
      <c r="M1013" s="97"/>
      <c r="N1013" s="97"/>
      <c r="O1013" t="str">
        <f t="shared" ref="O1013" si="1002">O1011</f>
        <v>MATCH</v>
      </c>
    </row>
    <row r="1014" spans="1:15" x14ac:dyDescent="0.25">
      <c r="A1014" s="193" t="s">
        <v>164</v>
      </c>
      <c r="B1014" s="97"/>
      <c r="C1014" s="97"/>
      <c r="D1014" s="97"/>
      <c r="E1014" s="97"/>
      <c r="F1014" s="97"/>
      <c r="G1014" s="97"/>
      <c r="H1014" s="97"/>
      <c r="I1014" s="97"/>
      <c r="J1014" s="97"/>
      <c r="K1014" s="97"/>
      <c r="L1014" s="97"/>
      <c r="M1014" s="97"/>
      <c r="N1014" s="97"/>
      <c r="O1014" t="str">
        <f t="shared" ref="O1014" si="1003">O1011</f>
        <v>MATCH</v>
      </c>
    </row>
    <row r="1015" spans="1:15" x14ac:dyDescent="0.25">
      <c r="A1015" s="188"/>
      <c r="B1015" s="188"/>
      <c r="C1015" s="188"/>
      <c r="D1015" s="188"/>
      <c r="E1015" s="188"/>
      <c r="F1015" s="188"/>
      <c r="G1015" s="188"/>
      <c r="H1015" s="188"/>
      <c r="I1015" s="188"/>
      <c r="J1015" s="188"/>
      <c r="K1015" s="188"/>
      <c r="L1015" s="188"/>
      <c r="M1015" s="188"/>
      <c r="N1015" s="188"/>
      <c r="O1015" t="str">
        <f t="shared" ref="O1015" si="1004">O1011</f>
        <v>MATCH</v>
      </c>
    </row>
    <row r="1016" spans="1:15" x14ac:dyDescent="0.25">
      <c r="A1016" s="191" t="str">
        <f>'[1]Run Rate'!A206</f>
        <v>ZOE12400</v>
      </c>
      <c r="B1016" s="191" t="str">
        <f>'[1]Run Rate'!B206</f>
        <v>ZOE Lean Burn 250g Raspberry</v>
      </c>
      <c r="C1016" s="191" t="str">
        <f>'[1]Run Rate'!C206</f>
        <v>SPORTSKA PREHRANA</v>
      </c>
      <c r="D1016" s="191" t="str">
        <f>'[1]Run Rate'!D206</f>
        <v>02 SILVER</v>
      </c>
      <c r="E1016" s="97"/>
      <c r="F1016" s="97"/>
      <c r="G1016" s="97"/>
      <c r="H1016" s="97"/>
      <c r="I1016" s="97"/>
      <c r="J1016" s="97"/>
      <c r="K1016" s="97"/>
      <c r="L1016" s="97"/>
      <c r="M1016" s="97"/>
      <c r="N1016" s="97"/>
      <c r="O1016" t="str">
        <f t="shared" ref="O1016" si="1005">IF(AND(OR($B$1="ALL",$B$1=C1016),OR($E$1="ALL",$E$1=D1016),OR($B$2="ALL",$B$2=A1016),OR($E$2="ALL",IFERROR(SEARCH($E$2,B1016),0)&gt;0)),"MATCH","")</f>
        <v>MATCH</v>
      </c>
    </row>
    <row r="1017" spans="1:15" x14ac:dyDescent="0.25">
      <c r="A1017" s="192"/>
      <c r="B1017" s="192" t="s">
        <v>156</v>
      </c>
      <c r="C1017" s="192" t="s">
        <v>157</v>
      </c>
      <c r="D1017" s="192" t="s">
        <v>158</v>
      </c>
      <c r="E1017" s="192" t="s">
        <v>139</v>
      </c>
      <c r="F1017" s="192" t="s">
        <v>140</v>
      </c>
      <c r="G1017" s="192" t="s">
        <v>141</v>
      </c>
      <c r="H1017" s="192" t="s">
        <v>142</v>
      </c>
      <c r="I1017" s="192" t="s">
        <v>143</v>
      </c>
      <c r="J1017" s="192" t="s">
        <v>144</v>
      </c>
      <c r="K1017" s="192" t="s">
        <v>145</v>
      </c>
      <c r="L1017" s="192" t="s">
        <v>146</v>
      </c>
      <c r="M1017" s="192" t="s">
        <v>147</v>
      </c>
      <c r="N1017" s="192" t="s">
        <v>148</v>
      </c>
      <c r="O1017" t="str">
        <f t="shared" ref="O1017" si="1006">O1016</f>
        <v>MATCH</v>
      </c>
    </row>
    <row r="1018" spans="1:15" x14ac:dyDescent="0.25">
      <c r="A1018" s="193" t="s">
        <v>161</v>
      </c>
      <c r="B1018" s="97"/>
      <c r="C1018" s="97"/>
      <c r="D1018" s="97"/>
      <c r="E1018" s="97"/>
      <c r="F1018" s="97"/>
      <c r="G1018" s="97"/>
      <c r="H1018" s="97"/>
      <c r="I1018" s="97"/>
      <c r="J1018" s="97"/>
      <c r="K1018" s="97"/>
      <c r="L1018" s="97"/>
      <c r="M1018" s="97"/>
      <c r="N1018" s="97"/>
      <c r="O1018" t="str">
        <f t="shared" ref="O1018" si="1007">O1016</f>
        <v>MATCH</v>
      </c>
    </row>
    <row r="1019" spans="1:15" x14ac:dyDescent="0.25">
      <c r="A1019" s="193" t="s">
        <v>164</v>
      </c>
      <c r="B1019" s="97"/>
      <c r="C1019" s="97"/>
      <c r="D1019" s="97"/>
      <c r="E1019" s="97"/>
      <c r="F1019" s="97"/>
      <c r="G1019" s="97"/>
      <c r="H1019" s="97"/>
      <c r="I1019" s="97"/>
      <c r="J1019" s="97"/>
      <c r="K1019" s="97"/>
      <c r="L1019" s="97"/>
      <c r="M1019" s="97"/>
      <c r="N1019" s="97"/>
      <c r="O1019" t="str">
        <f t="shared" ref="O1019" si="1008">O1016</f>
        <v>MATCH</v>
      </c>
    </row>
    <row r="1020" spans="1:15" x14ac:dyDescent="0.25">
      <c r="A1020" s="188"/>
      <c r="B1020" s="188"/>
      <c r="C1020" s="188"/>
      <c r="D1020" s="188"/>
      <c r="E1020" s="188"/>
      <c r="F1020" s="188"/>
      <c r="G1020" s="188"/>
      <c r="H1020" s="188"/>
      <c r="I1020" s="188"/>
      <c r="J1020" s="188"/>
      <c r="K1020" s="188"/>
      <c r="L1020" s="188"/>
      <c r="M1020" s="188"/>
      <c r="N1020" s="188"/>
      <c r="O1020" t="str">
        <f t="shared" ref="O1020" si="1009">O1016</f>
        <v>MATCH</v>
      </c>
    </row>
    <row r="1021" spans="1:15" x14ac:dyDescent="0.25">
      <c r="A1021" s="191" t="str">
        <f>'[1]Run Rate'!A207</f>
        <v>ATC06520</v>
      </c>
      <c r="B1021" s="191" t="str">
        <f>'[1]Run Rate'!B207</f>
        <v>Girja gumirana 20 kg Atleticore</v>
      </c>
      <c r="C1021" s="191" t="str">
        <f>'[1]Run Rate'!C207</f>
        <v>FITNESS OPREMA</v>
      </c>
      <c r="D1021" s="191" t="str">
        <f>'[1]Run Rate'!D207</f>
        <v>02 SILVER</v>
      </c>
      <c r="E1021" s="97"/>
      <c r="F1021" s="97"/>
      <c r="G1021" s="97"/>
      <c r="H1021" s="97"/>
      <c r="I1021" s="97"/>
      <c r="J1021" s="97"/>
      <c r="K1021" s="97"/>
      <c r="L1021" s="97"/>
      <c r="M1021" s="97"/>
      <c r="N1021" s="97"/>
      <c r="O1021" t="str">
        <f t="shared" ref="O1021" si="1010">IF(AND(OR($B$1="ALL",$B$1=C1021),OR($E$1="ALL",$E$1=D1021),OR($B$2="ALL",$B$2=A1021),OR($E$2="ALL",IFERROR(SEARCH($E$2,B1021),0)&gt;0)),"MATCH","")</f>
        <v>MATCH</v>
      </c>
    </row>
    <row r="1022" spans="1:15" x14ac:dyDescent="0.25">
      <c r="A1022" s="192"/>
      <c r="B1022" s="192" t="s">
        <v>156</v>
      </c>
      <c r="C1022" s="192" t="s">
        <v>157</v>
      </c>
      <c r="D1022" s="192" t="s">
        <v>158</v>
      </c>
      <c r="E1022" s="192" t="s">
        <v>139</v>
      </c>
      <c r="F1022" s="192" t="s">
        <v>140</v>
      </c>
      <c r="G1022" s="192" t="s">
        <v>141</v>
      </c>
      <c r="H1022" s="192" t="s">
        <v>142</v>
      </c>
      <c r="I1022" s="192" t="s">
        <v>143</v>
      </c>
      <c r="J1022" s="192" t="s">
        <v>144</v>
      </c>
      <c r="K1022" s="192" t="s">
        <v>145</v>
      </c>
      <c r="L1022" s="192" t="s">
        <v>146</v>
      </c>
      <c r="M1022" s="192" t="s">
        <v>147</v>
      </c>
      <c r="N1022" s="192" t="s">
        <v>148</v>
      </c>
      <c r="O1022" t="str">
        <f t="shared" ref="O1022" si="1011">O1021</f>
        <v>MATCH</v>
      </c>
    </row>
    <row r="1023" spans="1:15" x14ac:dyDescent="0.25">
      <c r="A1023" s="193" t="s">
        <v>161</v>
      </c>
      <c r="B1023" s="97"/>
      <c r="C1023" s="97"/>
      <c r="D1023" s="97"/>
      <c r="E1023" s="97"/>
      <c r="F1023" s="97"/>
      <c r="G1023" s="97"/>
      <c r="H1023" s="97"/>
      <c r="I1023" s="97"/>
      <c r="J1023" s="97"/>
      <c r="K1023" s="97"/>
      <c r="L1023" s="97"/>
      <c r="M1023" s="97"/>
      <c r="N1023" s="97"/>
      <c r="O1023" t="str">
        <f t="shared" ref="O1023" si="1012">O1021</f>
        <v>MATCH</v>
      </c>
    </row>
    <row r="1024" spans="1:15" x14ac:dyDescent="0.25">
      <c r="A1024" s="193" t="s">
        <v>164</v>
      </c>
      <c r="B1024" s="97"/>
      <c r="C1024" s="97"/>
      <c r="D1024" s="97"/>
      <c r="E1024" s="97"/>
      <c r="F1024" s="97"/>
      <c r="G1024" s="97"/>
      <c r="H1024" s="97"/>
      <c r="I1024" s="97"/>
      <c r="J1024" s="97"/>
      <c r="K1024" s="97"/>
      <c r="L1024" s="97"/>
      <c r="M1024" s="97"/>
      <c r="N1024" s="97"/>
      <c r="O1024" t="str">
        <f t="shared" ref="O1024" si="1013">O1021</f>
        <v>MATCH</v>
      </c>
    </row>
    <row r="1025" spans="1:15" x14ac:dyDescent="0.25">
      <c r="A1025" s="188"/>
      <c r="B1025" s="188"/>
      <c r="C1025" s="188"/>
      <c r="D1025" s="188"/>
      <c r="E1025" s="188"/>
      <c r="F1025" s="188"/>
      <c r="G1025" s="188"/>
      <c r="H1025" s="188"/>
      <c r="I1025" s="188"/>
      <c r="J1025" s="188"/>
      <c r="K1025" s="188"/>
      <c r="L1025" s="188"/>
      <c r="M1025" s="188"/>
      <c r="N1025" s="188"/>
      <c r="O1025" t="str">
        <f t="shared" ref="O1025" si="1014">O1021</f>
        <v>MATCH</v>
      </c>
    </row>
    <row r="1026" spans="1:15" x14ac:dyDescent="0.25">
      <c r="A1026" s="191" t="str">
        <f>'[1]Run Rate'!A208</f>
        <v>POL09710</v>
      </c>
      <c r="B1026" s="191" t="str">
        <f>'[1]Run Rate'!B208</f>
        <v>Polleo Protein Cream Hazelnut-Cocoa 200g</v>
      </c>
      <c r="C1026" s="191" t="str">
        <f>'[1]Run Rate'!C208</f>
        <v>BIO I SUPERFOODS</v>
      </c>
      <c r="D1026" s="191" t="str">
        <f>'[1]Run Rate'!D208</f>
        <v>02 SILVER</v>
      </c>
      <c r="E1026" s="97"/>
      <c r="F1026" s="97"/>
      <c r="G1026" s="97"/>
      <c r="H1026" s="97"/>
      <c r="I1026" s="97"/>
      <c r="J1026" s="97"/>
      <c r="K1026" s="97"/>
      <c r="L1026" s="97"/>
      <c r="M1026" s="97"/>
      <c r="N1026" s="97"/>
      <c r="O1026" t="str">
        <f t="shared" ref="O1026" si="1015">IF(AND(OR($B$1="ALL",$B$1=C1026),OR($E$1="ALL",$E$1=D1026),OR($B$2="ALL",$B$2=A1026),OR($E$2="ALL",IFERROR(SEARCH($E$2,B1026),0)&gt;0)),"MATCH","")</f>
        <v>MATCH</v>
      </c>
    </row>
    <row r="1027" spans="1:15" x14ac:dyDescent="0.25">
      <c r="A1027" s="192"/>
      <c r="B1027" s="192" t="s">
        <v>156</v>
      </c>
      <c r="C1027" s="192" t="s">
        <v>157</v>
      </c>
      <c r="D1027" s="192" t="s">
        <v>158</v>
      </c>
      <c r="E1027" s="192" t="s">
        <v>139</v>
      </c>
      <c r="F1027" s="192" t="s">
        <v>140</v>
      </c>
      <c r="G1027" s="192" t="s">
        <v>141</v>
      </c>
      <c r="H1027" s="192" t="s">
        <v>142</v>
      </c>
      <c r="I1027" s="192" t="s">
        <v>143</v>
      </c>
      <c r="J1027" s="192" t="s">
        <v>144</v>
      </c>
      <c r="K1027" s="192" t="s">
        <v>145</v>
      </c>
      <c r="L1027" s="192" t="s">
        <v>146</v>
      </c>
      <c r="M1027" s="192" t="s">
        <v>147</v>
      </c>
      <c r="N1027" s="192" t="s">
        <v>148</v>
      </c>
      <c r="O1027" t="str">
        <f t="shared" ref="O1027" si="1016">O1026</f>
        <v>MATCH</v>
      </c>
    </row>
    <row r="1028" spans="1:15" x14ac:dyDescent="0.25">
      <c r="A1028" s="193" t="s">
        <v>161</v>
      </c>
      <c r="B1028" s="97"/>
      <c r="C1028" s="97"/>
      <c r="D1028" s="97"/>
      <c r="E1028" s="97"/>
      <c r="F1028" s="97"/>
      <c r="G1028" s="97"/>
      <c r="H1028" s="97"/>
      <c r="I1028" s="97"/>
      <c r="J1028" s="97"/>
      <c r="K1028" s="97"/>
      <c r="L1028" s="97"/>
      <c r="M1028" s="97"/>
      <c r="N1028" s="97"/>
      <c r="O1028" t="str">
        <f t="shared" ref="O1028" si="1017">O1026</f>
        <v>MATCH</v>
      </c>
    </row>
    <row r="1029" spans="1:15" x14ac:dyDescent="0.25">
      <c r="A1029" s="193" t="s">
        <v>164</v>
      </c>
      <c r="B1029" s="97"/>
      <c r="C1029" s="97"/>
      <c r="D1029" s="97"/>
      <c r="E1029" s="97"/>
      <c r="F1029" s="97"/>
      <c r="G1029" s="97"/>
      <c r="H1029" s="97"/>
      <c r="I1029" s="97"/>
      <c r="J1029" s="97"/>
      <c r="K1029" s="97"/>
      <c r="L1029" s="97"/>
      <c r="M1029" s="97"/>
      <c r="N1029" s="97"/>
      <c r="O1029" t="str">
        <f t="shared" ref="O1029" si="1018">O1026</f>
        <v>MATCH</v>
      </c>
    </row>
    <row r="1030" spans="1:15" x14ac:dyDescent="0.25">
      <c r="A1030" s="188"/>
      <c r="B1030" s="188"/>
      <c r="C1030" s="188"/>
      <c r="D1030" s="188"/>
      <c r="E1030" s="188"/>
      <c r="F1030" s="188"/>
      <c r="G1030" s="188"/>
      <c r="H1030" s="188"/>
      <c r="I1030" s="188"/>
      <c r="J1030" s="188"/>
      <c r="K1030" s="188"/>
      <c r="L1030" s="188"/>
      <c r="M1030" s="188"/>
      <c r="N1030" s="188"/>
      <c r="O1030" t="str">
        <f t="shared" ref="O1030" si="1019">O1026</f>
        <v>MATCH</v>
      </c>
    </row>
    <row r="1031" spans="1:15" x14ac:dyDescent="0.25">
      <c r="A1031" s="191" t="str">
        <f>'[1]Run Rate'!A209</f>
        <v>POL12881</v>
      </c>
      <c r="B1031" s="191" t="str">
        <f>'[1]Run Rate'!B209</f>
        <v>Polleo NextGen Protein 2 kg Cookies &amp; Cream</v>
      </c>
      <c r="C1031" s="191" t="str">
        <f>'[1]Run Rate'!C209</f>
        <v>PROTEINI</v>
      </c>
      <c r="D1031" s="191" t="str">
        <f>'[1]Run Rate'!D209</f>
        <v>02 SILVER</v>
      </c>
      <c r="E1031" s="97"/>
      <c r="F1031" s="97"/>
      <c r="G1031" s="97"/>
      <c r="H1031" s="97"/>
      <c r="I1031" s="97"/>
      <c r="J1031" s="97"/>
      <c r="K1031" s="97"/>
      <c r="L1031" s="97"/>
      <c r="M1031" s="97"/>
      <c r="N1031" s="97"/>
      <c r="O1031" t="str">
        <f t="shared" ref="O1031" si="1020">IF(AND(OR($B$1="ALL",$B$1=C1031),OR($E$1="ALL",$E$1=D1031),OR($B$2="ALL",$B$2=A1031),OR($E$2="ALL",IFERROR(SEARCH($E$2,B1031),0)&gt;0)),"MATCH","")</f>
        <v>MATCH</v>
      </c>
    </row>
    <row r="1032" spans="1:15" x14ac:dyDescent="0.25">
      <c r="A1032" s="192"/>
      <c r="B1032" s="192" t="s">
        <v>156</v>
      </c>
      <c r="C1032" s="192" t="s">
        <v>157</v>
      </c>
      <c r="D1032" s="192" t="s">
        <v>158</v>
      </c>
      <c r="E1032" s="192" t="s">
        <v>139</v>
      </c>
      <c r="F1032" s="192" t="s">
        <v>140</v>
      </c>
      <c r="G1032" s="192" t="s">
        <v>141</v>
      </c>
      <c r="H1032" s="192" t="s">
        <v>142</v>
      </c>
      <c r="I1032" s="192" t="s">
        <v>143</v>
      </c>
      <c r="J1032" s="192" t="s">
        <v>144</v>
      </c>
      <c r="K1032" s="192" t="s">
        <v>145</v>
      </c>
      <c r="L1032" s="192" t="s">
        <v>146</v>
      </c>
      <c r="M1032" s="192" t="s">
        <v>147</v>
      </c>
      <c r="N1032" s="192" t="s">
        <v>148</v>
      </c>
      <c r="O1032" t="str">
        <f t="shared" ref="O1032" si="1021">O1031</f>
        <v>MATCH</v>
      </c>
    </row>
    <row r="1033" spans="1:15" x14ac:dyDescent="0.25">
      <c r="A1033" s="193" t="s">
        <v>161</v>
      </c>
      <c r="B1033" s="97"/>
      <c r="C1033" s="97"/>
      <c r="D1033" s="97"/>
      <c r="E1033" s="97"/>
      <c r="F1033" s="97"/>
      <c r="G1033" s="97"/>
      <c r="H1033" s="97"/>
      <c r="I1033" s="97"/>
      <c r="J1033" s="97"/>
      <c r="K1033" s="97"/>
      <c r="L1033" s="97"/>
      <c r="M1033" s="97"/>
      <c r="N1033" s="97"/>
      <c r="O1033" t="str">
        <f t="shared" ref="O1033" si="1022">O1031</f>
        <v>MATCH</v>
      </c>
    </row>
    <row r="1034" spans="1:15" x14ac:dyDescent="0.25">
      <c r="A1034" s="193" t="s">
        <v>164</v>
      </c>
      <c r="B1034" s="97"/>
      <c r="C1034" s="97"/>
      <c r="D1034" s="97"/>
      <c r="E1034" s="97"/>
      <c r="F1034" s="97"/>
      <c r="G1034" s="97"/>
      <c r="H1034" s="97"/>
      <c r="I1034" s="97"/>
      <c r="J1034" s="97"/>
      <c r="K1034" s="97"/>
      <c r="L1034" s="97"/>
      <c r="M1034" s="97"/>
      <c r="N1034" s="97"/>
      <c r="O1034" t="str">
        <f t="shared" ref="O1034" si="1023">O1031</f>
        <v>MATCH</v>
      </c>
    </row>
    <row r="1035" spans="1:15" x14ac:dyDescent="0.25">
      <c r="A1035" s="188"/>
      <c r="B1035" s="188"/>
      <c r="C1035" s="188"/>
      <c r="D1035" s="188"/>
      <c r="E1035" s="188"/>
      <c r="F1035" s="188"/>
      <c r="G1035" s="188"/>
      <c r="H1035" s="188"/>
      <c r="I1035" s="188"/>
      <c r="J1035" s="188"/>
      <c r="K1035" s="188"/>
      <c r="L1035" s="188"/>
      <c r="M1035" s="188"/>
      <c r="N1035" s="188"/>
      <c r="O1035" t="str">
        <f t="shared" ref="O1035" si="1024">O1031</f>
        <v>MATCH</v>
      </c>
    </row>
    <row r="1036" spans="1:15" x14ac:dyDescent="0.25">
      <c r="A1036" s="191" t="str">
        <f>'[1]Run Rate'!A210</f>
        <v>POL09862</v>
      </c>
      <c r="B1036" s="191" t="str">
        <f>'[1]Run Rate'!B210</f>
        <v>Polleo Maca 60 caps</v>
      </c>
      <c r="C1036" s="191" t="str">
        <f>'[1]Run Rate'!C210</f>
        <v>BIO I SUPERFOODS</v>
      </c>
      <c r="D1036" s="191" t="str">
        <f>'[1]Run Rate'!D210</f>
        <v>02 SILVER</v>
      </c>
      <c r="E1036" s="97"/>
      <c r="F1036" s="97"/>
      <c r="G1036" s="97"/>
      <c r="H1036" s="97"/>
      <c r="I1036" s="97"/>
      <c r="J1036" s="97"/>
      <c r="K1036" s="97"/>
      <c r="L1036" s="97"/>
      <c r="M1036" s="97"/>
      <c r="N1036" s="97"/>
      <c r="O1036" t="str">
        <f t="shared" ref="O1036" si="1025">IF(AND(OR($B$1="ALL",$B$1=C1036),OR($E$1="ALL",$E$1=D1036),OR($B$2="ALL",$B$2=A1036),OR($E$2="ALL",IFERROR(SEARCH($E$2,B1036),0)&gt;0)),"MATCH","")</f>
        <v>MATCH</v>
      </c>
    </row>
    <row r="1037" spans="1:15" x14ac:dyDescent="0.25">
      <c r="A1037" s="192"/>
      <c r="B1037" s="192" t="s">
        <v>156</v>
      </c>
      <c r="C1037" s="192" t="s">
        <v>157</v>
      </c>
      <c r="D1037" s="192" t="s">
        <v>158</v>
      </c>
      <c r="E1037" s="192" t="s">
        <v>139</v>
      </c>
      <c r="F1037" s="192" t="s">
        <v>140</v>
      </c>
      <c r="G1037" s="192" t="s">
        <v>141</v>
      </c>
      <c r="H1037" s="192" t="s">
        <v>142</v>
      </c>
      <c r="I1037" s="192" t="s">
        <v>143</v>
      </c>
      <c r="J1037" s="192" t="s">
        <v>144</v>
      </c>
      <c r="K1037" s="192" t="s">
        <v>145</v>
      </c>
      <c r="L1037" s="192" t="s">
        <v>146</v>
      </c>
      <c r="M1037" s="192" t="s">
        <v>147</v>
      </c>
      <c r="N1037" s="192" t="s">
        <v>148</v>
      </c>
      <c r="O1037" t="str">
        <f t="shared" ref="O1037" si="1026">O1036</f>
        <v>MATCH</v>
      </c>
    </row>
    <row r="1038" spans="1:15" x14ac:dyDescent="0.25">
      <c r="A1038" s="193" t="s">
        <v>161</v>
      </c>
      <c r="B1038" s="97"/>
      <c r="C1038" s="97"/>
      <c r="D1038" s="97"/>
      <c r="E1038" s="97"/>
      <c r="F1038" s="97"/>
      <c r="G1038" s="97"/>
      <c r="H1038" s="97"/>
      <c r="I1038" s="97"/>
      <c r="J1038" s="97"/>
      <c r="K1038" s="97"/>
      <c r="L1038" s="97"/>
      <c r="M1038" s="97"/>
      <c r="N1038" s="97"/>
      <c r="O1038" t="str">
        <f t="shared" ref="O1038" si="1027">O1036</f>
        <v>MATCH</v>
      </c>
    </row>
    <row r="1039" spans="1:15" x14ac:dyDescent="0.25">
      <c r="A1039" s="193" t="s">
        <v>164</v>
      </c>
      <c r="B1039" s="97"/>
      <c r="C1039" s="97"/>
      <c r="D1039" s="97"/>
      <c r="E1039" s="97"/>
      <c r="F1039" s="97"/>
      <c r="G1039" s="97"/>
      <c r="H1039" s="97"/>
      <c r="I1039" s="97"/>
      <c r="J1039" s="97"/>
      <c r="K1039" s="97"/>
      <c r="L1039" s="97"/>
      <c r="M1039" s="97"/>
      <c r="N1039" s="97"/>
      <c r="O1039" t="str">
        <f t="shared" ref="O1039" si="1028">O1036</f>
        <v>MATCH</v>
      </c>
    </row>
    <row r="1040" spans="1:15" x14ac:dyDescent="0.25">
      <c r="A1040" s="188"/>
      <c r="B1040" s="188"/>
      <c r="C1040" s="188"/>
      <c r="D1040" s="188"/>
      <c r="E1040" s="188"/>
      <c r="F1040" s="188"/>
      <c r="G1040" s="188"/>
      <c r="H1040" s="188"/>
      <c r="I1040" s="188"/>
      <c r="J1040" s="188"/>
      <c r="K1040" s="188"/>
      <c r="L1040" s="188"/>
      <c r="M1040" s="188"/>
      <c r="N1040" s="188"/>
      <c r="O1040" t="str">
        <f t="shared" ref="O1040" si="1029">O1036</f>
        <v>MATCH</v>
      </c>
    </row>
    <row r="1041" spans="1:15" x14ac:dyDescent="0.25">
      <c r="A1041" s="191" t="str">
        <f>'[1]Run Rate'!A211</f>
        <v>POL12690</v>
      </c>
      <c r="B1041" s="191" t="str">
        <f>'[1]Run Rate'!B211</f>
        <v>Polleo Pro Whey 908g Milky Chocolate</v>
      </c>
      <c r="C1041" s="191" t="str">
        <f>'[1]Run Rate'!C211</f>
        <v>PROTEINI</v>
      </c>
      <c r="D1041" s="191" t="str">
        <f>'[1]Run Rate'!D211</f>
        <v>02 SILVER</v>
      </c>
      <c r="E1041" s="97"/>
      <c r="F1041" s="97"/>
      <c r="G1041" s="97"/>
      <c r="H1041" s="97"/>
      <c r="I1041" s="97"/>
      <c r="J1041" s="97"/>
      <c r="K1041" s="97"/>
      <c r="L1041" s="97"/>
      <c r="M1041" s="97"/>
      <c r="N1041" s="97"/>
      <c r="O1041" t="str">
        <f t="shared" ref="O1041" si="1030">IF(AND(OR($B$1="ALL",$B$1=C1041),OR($E$1="ALL",$E$1=D1041),OR($B$2="ALL",$B$2=A1041),OR($E$2="ALL",IFERROR(SEARCH($E$2,B1041),0)&gt;0)),"MATCH","")</f>
        <v>MATCH</v>
      </c>
    </row>
    <row r="1042" spans="1:15" x14ac:dyDescent="0.25">
      <c r="A1042" s="192"/>
      <c r="B1042" s="192" t="s">
        <v>156</v>
      </c>
      <c r="C1042" s="192" t="s">
        <v>157</v>
      </c>
      <c r="D1042" s="192" t="s">
        <v>158</v>
      </c>
      <c r="E1042" s="192" t="s">
        <v>139</v>
      </c>
      <c r="F1042" s="192" t="s">
        <v>140</v>
      </c>
      <c r="G1042" s="192" t="s">
        <v>141</v>
      </c>
      <c r="H1042" s="192" t="s">
        <v>142</v>
      </c>
      <c r="I1042" s="192" t="s">
        <v>143</v>
      </c>
      <c r="J1042" s="192" t="s">
        <v>144</v>
      </c>
      <c r="K1042" s="192" t="s">
        <v>145</v>
      </c>
      <c r="L1042" s="192" t="s">
        <v>146</v>
      </c>
      <c r="M1042" s="192" t="s">
        <v>147</v>
      </c>
      <c r="N1042" s="192" t="s">
        <v>148</v>
      </c>
      <c r="O1042" t="str">
        <f t="shared" ref="O1042" si="1031">O1041</f>
        <v>MATCH</v>
      </c>
    </row>
    <row r="1043" spans="1:15" x14ac:dyDescent="0.25">
      <c r="A1043" s="193" t="s">
        <v>161</v>
      </c>
      <c r="B1043" s="97"/>
      <c r="C1043" s="97"/>
      <c r="D1043" s="97"/>
      <c r="E1043" s="97"/>
      <c r="F1043" s="97"/>
      <c r="G1043" s="97"/>
      <c r="H1043" s="97"/>
      <c r="I1043" s="97"/>
      <c r="J1043" s="97"/>
      <c r="K1043" s="97"/>
      <c r="L1043" s="97"/>
      <c r="M1043" s="97"/>
      <c r="N1043" s="97"/>
      <c r="O1043" t="str">
        <f t="shared" ref="O1043" si="1032">O1041</f>
        <v>MATCH</v>
      </c>
    </row>
    <row r="1044" spans="1:15" x14ac:dyDescent="0.25">
      <c r="A1044" s="193" t="s">
        <v>164</v>
      </c>
      <c r="B1044" s="97"/>
      <c r="C1044" s="97"/>
      <c r="D1044" s="97"/>
      <c r="E1044" s="97"/>
      <c r="F1044" s="97"/>
      <c r="G1044" s="97"/>
      <c r="H1044" s="97"/>
      <c r="I1044" s="97"/>
      <c r="J1044" s="97"/>
      <c r="K1044" s="97"/>
      <c r="L1044" s="97"/>
      <c r="M1044" s="97"/>
      <c r="N1044" s="97"/>
      <c r="O1044" t="str">
        <f t="shared" ref="O1044" si="1033">O1041</f>
        <v>MATCH</v>
      </c>
    </row>
    <row r="1045" spans="1:15" x14ac:dyDescent="0.25">
      <c r="A1045" s="188"/>
      <c r="B1045" s="188"/>
      <c r="C1045" s="188"/>
      <c r="D1045" s="188"/>
      <c r="E1045" s="188"/>
      <c r="F1045" s="188"/>
      <c r="G1045" s="188"/>
      <c r="H1045" s="188"/>
      <c r="I1045" s="188"/>
      <c r="J1045" s="188"/>
      <c r="K1045" s="188"/>
      <c r="L1045" s="188"/>
      <c r="M1045" s="188"/>
      <c r="N1045" s="188"/>
      <c r="O1045" t="str">
        <f t="shared" ref="O1045" si="1034">O1041</f>
        <v>MATCH</v>
      </c>
    </row>
    <row r="1046" spans="1:15" x14ac:dyDescent="0.25">
      <c r="A1046" s="191" t="str">
        <f>'[1]Run Rate'!A212</f>
        <v>ZOE12407</v>
      </c>
      <c r="B1046" s="191" t="str">
        <f>'[1]Run Rate'!B212</f>
        <v>ZOE Sculpt Burn 60caps</v>
      </c>
      <c r="C1046" s="191" t="str">
        <f>'[1]Run Rate'!C212</f>
        <v>SPORTSKA PREHRANA</v>
      </c>
      <c r="D1046" s="191" t="str">
        <f>'[1]Run Rate'!D212</f>
        <v>02 SILVER</v>
      </c>
      <c r="E1046" s="97"/>
      <c r="F1046" s="97"/>
      <c r="G1046" s="97"/>
      <c r="H1046" s="97"/>
      <c r="I1046" s="97"/>
      <c r="J1046" s="97"/>
      <c r="K1046" s="97"/>
      <c r="L1046" s="97"/>
      <c r="M1046" s="97"/>
      <c r="N1046" s="97"/>
      <c r="O1046" t="str">
        <f t="shared" ref="O1046" si="1035">IF(AND(OR($B$1="ALL",$B$1=C1046),OR($E$1="ALL",$E$1=D1046),OR($B$2="ALL",$B$2=A1046),OR($E$2="ALL",IFERROR(SEARCH($E$2,B1046),0)&gt;0)),"MATCH","")</f>
        <v>MATCH</v>
      </c>
    </row>
    <row r="1047" spans="1:15" x14ac:dyDescent="0.25">
      <c r="A1047" s="192"/>
      <c r="B1047" s="192" t="s">
        <v>156</v>
      </c>
      <c r="C1047" s="192" t="s">
        <v>157</v>
      </c>
      <c r="D1047" s="192" t="s">
        <v>158</v>
      </c>
      <c r="E1047" s="192" t="s">
        <v>139</v>
      </c>
      <c r="F1047" s="192" t="s">
        <v>140</v>
      </c>
      <c r="G1047" s="192" t="s">
        <v>141</v>
      </c>
      <c r="H1047" s="192" t="s">
        <v>142</v>
      </c>
      <c r="I1047" s="192" t="s">
        <v>143</v>
      </c>
      <c r="J1047" s="192" t="s">
        <v>144</v>
      </c>
      <c r="K1047" s="192" t="s">
        <v>145</v>
      </c>
      <c r="L1047" s="192" t="s">
        <v>146</v>
      </c>
      <c r="M1047" s="192" t="s">
        <v>147</v>
      </c>
      <c r="N1047" s="192" t="s">
        <v>148</v>
      </c>
      <c r="O1047" t="str">
        <f t="shared" ref="O1047" si="1036">O1046</f>
        <v>MATCH</v>
      </c>
    </row>
    <row r="1048" spans="1:15" x14ac:dyDescent="0.25">
      <c r="A1048" s="193" t="s">
        <v>161</v>
      </c>
      <c r="B1048" s="97"/>
      <c r="C1048" s="97"/>
      <c r="D1048" s="97"/>
      <c r="E1048" s="97"/>
      <c r="F1048" s="97"/>
      <c r="G1048" s="97"/>
      <c r="H1048" s="97"/>
      <c r="I1048" s="97"/>
      <c r="J1048" s="97"/>
      <c r="K1048" s="97"/>
      <c r="L1048" s="97"/>
      <c r="M1048" s="97"/>
      <c r="N1048" s="97"/>
      <c r="O1048" t="str">
        <f t="shared" ref="O1048" si="1037">O1046</f>
        <v>MATCH</v>
      </c>
    </row>
    <row r="1049" spans="1:15" x14ac:dyDescent="0.25">
      <c r="A1049" s="193" t="s">
        <v>164</v>
      </c>
      <c r="B1049" s="97"/>
      <c r="C1049" s="97"/>
      <c r="D1049" s="97"/>
      <c r="E1049" s="97"/>
      <c r="F1049" s="97"/>
      <c r="G1049" s="97"/>
      <c r="H1049" s="97"/>
      <c r="I1049" s="97"/>
      <c r="J1049" s="97"/>
      <c r="K1049" s="97"/>
      <c r="L1049" s="97"/>
      <c r="M1049" s="97"/>
      <c r="N1049" s="97"/>
      <c r="O1049" t="str">
        <f t="shared" ref="O1049" si="1038">O1046</f>
        <v>MATCH</v>
      </c>
    </row>
    <row r="1050" spans="1:15" x14ac:dyDescent="0.25">
      <c r="A1050" s="188"/>
      <c r="B1050" s="188"/>
      <c r="C1050" s="188"/>
      <c r="D1050" s="188"/>
      <c r="E1050" s="188"/>
      <c r="F1050" s="188"/>
      <c r="G1050" s="188"/>
      <c r="H1050" s="188"/>
      <c r="I1050" s="188"/>
      <c r="J1050" s="188"/>
      <c r="K1050" s="188"/>
      <c r="L1050" s="188"/>
      <c r="M1050" s="188"/>
      <c r="N1050" s="188"/>
      <c r="O1050" t="str">
        <f t="shared" ref="O1050" si="1039">O1046</f>
        <v>MATCH</v>
      </c>
    </row>
    <row r="1051" spans="1:15" x14ac:dyDescent="0.25">
      <c r="A1051" s="191" t="str">
        <f>'[1]Run Rate'!A213</f>
        <v>POL04372</v>
      </c>
      <c r="B1051" s="191" t="str">
        <f>'[1]Run Rate'!B213</f>
        <v>Polleo Zero Syrup 425ml Cookies&amp;Cream</v>
      </c>
      <c r="C1051" s="191" t="str">
        <f>'[1]Run Rate'!C213</f>
        <v>BIO I SUPERFOODS</v>
      </c>
      <c r="D1051" s="191" t="str">
        <f>'[1]Run Rate'!D213</f>
        <v>02 SILVER</v>
      </c>
      <c r="E1051" s="97"/>
      <c r="F1051" s="97"/>
      <c r="G1051" s="97"/>
      <c r="H1051" s="97"/>
      <c r="I1051" s="97"/>
      <c r="J1051" s="97"/>
      <c r="K1051" s="97"/>
      <c r="L1051" s="97"/>
      <c r="M1051" s="97"/>
      <c r="N1051" s="97"/>
      <c r="O1051" t="str">
        <f t="shared" ref="O1051" si="1040">IF(AND(OR($B$1="ALL",$B$1=C1051),OR($E$1="ALL",$E$1=D1051),OR($B$2="ALL",$B$2=A1051),OR($E$2="ALL",IFERROR(SEARCH($E$2,B1051),0)&gt;0)),"MATCH","")</f>
        <v>MATCH</v>
      </c>
    </row>
    <row r="1052" spans="1:15" x14ac:dyDescent="0.25">
      <c r="A1052" s="192"/>
      <c r="B1052" s="192" t="s">
        <v>156</v>
      </c>
      <c r="C1052" s="192" t="s">
        <v>157</v>
      </c>
      <c r="D1052" s="192" t="s">
        <v>158</v>
      </c>
      <c r="E1052" s="192" t="s">
        <v>139</v>
      </c>
      <c r="F1052" s="192" t="s">
        <v>140</v>
      </c>
      <c r="G1052" s="192" t="s">
        <v>141</v>
      </c>
      <c r="H1052" s="192" t="s">
        <v>142</v>
      </c>
      <c r="I1052" s="192" t="s">
        <v>143</v>
      </c>
      <c r="J1052" s="192" t="s">
        <v>144</v>
      </c>
      <c r="K1052" s="192" t="s">
        <v>145</v>
      </c>
      <c r="L1052" s="192" t="s">
        <v>146</v>
      </c>
      <c r="M1052" s="192" t="s">
        <v>147</v>
      </c>
      <c r="N1052" s="192" t="s">
        <v>148</v>
      </c>
      <c r="O1052" t="str">
        <f t="shared" ref="O1052" si="1041">O1051</f>
        <v>MATCH</v>
      </c>
    </row>
    <row r="1053" spans="1:15" x14ac:dyDescent="0.25">
      <c r="A1053" s="193" t="s">
        <v>161</v>
      </c>
      <c r="B1053" s="97"/>
      <c r="C1053" s="97"/>
      <c r="D1053" s="97"/>
      <c r="E1053" s="97"/>
      <c r="F1053" s="97"/>
      <c r="G1053" s="97"/>
      <c r="H1053" s="97"/>
      <c r="I1053" s="97"/>
      <c r="J1053" s="97"/>
      <c r="K1053" s="97"/>
      <c r="L1053" s="97"/>
      <c r="M1053" s="97"/>
      <c r="N1053" s="97"/>
      <c r="O1053" t="str">
        <f t="shared" ref="O1053" si="1042">O1051</f>
        <v>MATCH</v>
      </c>
    </row>
    <row r="1054" spans="1:15" x14ac:dyDescent="0.25">
      <c r="A1054" s="193" t="s">
        <v>164</v>
      </c>
      <c r="B1054" s="97"/>
      <c r="C1054" s="97"/>
      <c r="D1054" s="97"/>
      <c r="E1054" s="97"/>
      <c r="F1054" s="97"/>
      <c r="G1054" s="97"/>
      <c r="H1054" s="97"/>
      <c r="I1054" s="97"/>
      <c r="J1054" s="97"/>
      <c r="K1054" s="97"/>
      <c r="L1054" s="97"/>
      <c r="M1054" s="97"/>
      <c r="N1054" s="97"/>
      <c r="O1054" t="str">
        <f t="shared" ref="O1054" si="1043">O1051</f>
        <v>MATCH</v>
      </c>
    </row>
    <row r="1055" spans="1:15" x14ac:dyDescent="0.25">
      <c r="A1055" s="188"/>
      <c r="B1055" s="188"/>
      <c r="C1055" s="188"/>
      <c r="D1055" s="188"/>
      <c r="E1055" s="188"/>
      <c r="F1055" s="188"/>
      <c r="G1055" s="188"/>
      <c r="H1055" s="188"/>
      <c r="I1055" s="188"/>
      <c r="J1055" s="188"/>
      <c r="K1055" s="188"/>
      <c r="L1055" s="188"/>
      <c r="M1055" s="188"/>
      <c r="N1055" s="188"/>
      <c r="O1055" t="str">
        <f t="shared" ref="O1055" si="1044">O1051</f>
        <v>MATCH</v>
      </c>
    </row>
    <row r="1056" spans="1:15" x14ac:dyDescent="0.25">
      <c r="A1056" s="191" t="str">
        <f>'[1]Run Rate'!A214</f>
        <v>SCM04430</v>
      </c>
      <c r="B1056" s="191" t="str">
        <f>'[1]Run Rate'!B214</f>
        <v>Viper Black 1,8 kg Chocolate</v>
      </c>
      <c r="C1056" s="191" t="str">
        <f>'[1]Run Rate'!C214</f>
        <v>PROTEINI</v>
      </c>
      <c r="D1056" s="191" t="str">
        <f>'[1]Run Rate'!D214</f>
        <v>02 SILVER</v>
      </c>
      <c r="E1056" s="97"/>
      <c r="F1056" s="97"/>
      <c r="G1056" s="97"/>
      <c r="H1056" s="97"/>
      <c r="I1056" s="97"/>
      <c r="J1056" s="97"/>
      <c r="K1056" s="97"/>
      <c r="L1056" s="97"/>
      <c r="M1056" s="97"/>
      <c r="N1056" s="97"/>
      <c r="O1056" t="str">
        <f t="shared" ref="O1056" si="1045">IF(AND(OR($B$1="ALL",$B$1=C1056),OR($E$1="ALL",$E$1=D1056),OR($B$2="ALL",$B$2=A1056),OR($E$2="ALL",IFERROR(SEARCH($E$2,B1056),0)&gt;0)),"MATCH","")</f>
        <v>MATCH</v>
      </c>
    </row>
    <row r="1057" spans="1:15" x14ac:dyDescent="0.25">
      <c r="A1057" s="192"/>
      <c r="B1057" s="192" t="s">
        <v>156</v>
      </c>
      <c r="C1057" s="192" t="s">
        <v>157</v>
      </c>
      <c r="D1057" s="192" t="s">
        <v>158</v>
      </c>
      <c r="E1057" s="192" t="s">
        <v>139</v>
      </c>
      <c r="F1057" s="192" t="s">
        <v>140</v>
      </c>
      <c r="G1057" s="192" t="s">
        <v>141</v>
      </c>
      <c r="H1057" s="192" t="s">
        <v>142</v>
      </c>
      <c r="I1057" s="192" t="s">
        <v>143</v>
      </c>
      <c r="J1057" s="192" t="s">
        <v>144</v>
      </c>
      <c r="K1057" s="192" t="s">
        <v>145</v>
      </c>
      <c r="L1057" s="192" t="s">
        <v>146</v>
      </c>
      <c r="M1057" s="192" t="s">
        <v>147</v>
      </c>
      <c r="N1057" s="192" t="s">
        <v>148</v>
      </c>
      <c r="O1057" t="str">
        <f t="shared" ref="O1057" si="1046">O1056</f>
        <v>MATCH</v>
      </c>
    </row>
    <row r="1058" spans="1:15" x14ac:dyDescent="0.25">
      <c r="A1058" s="193" t="s">
        <v>161</v>
      </c>
      <c r="B1058" s="97"/>
      <c r="C1058" s="97"/>
      <c r="D1058" s="97"/>
      <c r="E1058" s="97"/>
      <c r="F1058" s="97"/>
      <c r="G1058" s="97"/>
      <c r="H1058" s="97"/>
      <c r="I1058" s="97"/>
      <c r="J1058" s="97"/>
      <c r="K1058" s="97"/>
      <c r="L1058" s="97"/>
      <c r="M1058" s="97"/>
      <c r="N1058" s="97"/>
      <c r="O1058" t="str">
        <f t="shared" ref="O1058" si="1047">O1056</f>
        <v>MATCH</v>
      </c>
    </row>
    <row r="1059" spans="1:15" x14ac:dyDescent="0.25">
      <c r="A1059" s="193" t="s">
        <v>164</v>
      </c>
      <c r="B1059" s="97"/>
      <c r="C1059" s="97"/>
      <c r="D1059" s="97"/>
      <c r="E1059" s="97"/>
      <c r="F1059" s="97"/>
      <c r="G1059" s="97"/>
      <c r="H1059" s="97"/>
      <c r="I1059" s="97"/>
      <c r="J1059" s="97"/>
      <c r="K1059" s="97"/>
      <c r="L1059" s="97"/>
      <c r="M1059" s="97"/>
      <c r="N1059" s="97"/>
      <c r="O1059" t="str">
        <f t="shared" ref="O1059" si="1048">O1056</f>
        <v>MATCH</v>
      </c>
    </row>
    <row r="1060" spans="1:15" x14ac:dyDescent="0.25">
      <c r="A1060" s="188"/>
      <c r="B1060" s="188"/>
      <c r="C1060" s="188"/>
      <c r="D1060" s="188"/>
      <c r="E1060" s="188"/>
      <c r="F1060" s="188"/>
      <c r="G1060" s="188"/>
      <c r="H1060" s="188"/>
      <c r="I1060" s="188"/>
      <c r="J1060" s="188"/>
      <c r="K1060" s="188"/>
      <c r="L1060" s="188"/>
      <c r="M1060" s="188"/>
      <c r="N1060" s="188"/>
      <c r="O1060" t="str">
        <f t="shared" ref="O1060" si="1049">O1056</f>
        <v>MATCH</v>
      </c>
    </row>
    <row r="1061" spans="1:15" x14ac:dyDescent="0.25">
      <c r="A1061" s="191" t="str">
        <f>'[1]Run Rate'!A215</f>
        <v>POL09780</v>
      </c>
      <c r="B1061" s="191" t="str">
        <f>'[1]Run Rate'!B215</f>
        <v>Polleo HydroX Micellar Casein 908g Vanilla Ice Cream</v>
      </c>
      <c r="C1061" s="191" t="str">
        <f>'[1]Run Rate'!C215</f>
        <v>PROTEINI</v>
      </c>
      <c r="D1061" s="191" t="str">
        <f>'[1]Run Rate'!D215</f>
        <v>02 SILVER</v>
      </c>
      <c r="E1061" s="97"/>
      <c r="F1061" s="97"/>
      <c r="G1061" s="97"/>
      <c r="H1061" s="97"/>
      <c r="I1061" s="97"/>
      <c r="J1061" s="97"/>
      <c r="K1061" s="97"/>
      <c r="L1061" s="97"/>
      <c r="M1061" s="97"/>
      <c r="N1061" s="97"/>
      <c r="O1061" t="str">
        <f t="shared" ref="O1061" si="1050">IF(AND(OR($B$1="ALL",$B$1=C1061),OR($E$1="ALL",$E$1=D1061),OR($B$2="ALL",$B$2=A1061),OR($E$2="ALL",IFERROR(SEARCH($E$2,B1061),0)&gt;0)),"MATCH","")</f>
        <v>MATCH</v>
      </c>
    </row>
    <row r="1062" spans="1:15" x14ac:dyDescent="0.25">
      <c r="A1062" s="192"/>
      <c r="B1062" s="192" t="s">
        <v>156</v>
      </c>
      <c r="C1062" s="192" t="s">
        <v>157</v>
      </c>
      <c r="D1062" s="192" t="s">
        <v>158</v>
      </c>
      <c r="E1062" s="192" t="s">
        <v>139</v>
      </c>
      <c r="F1062" s="192" t="s">
        <v>140</v>
      </c>
      <c r="G1062" s="192" t="s">
        <v>141</v>
      </c>
      <c r="H1062" s="192" t="s">
        <v>142</v>
      </c>
      <c r="I1062" s="192" t="s">
        <v>143</v>
      </c>
      <c r="J1062" s="192" t="s">
        <v>144</v>
      </c>
      <c r="K1062" s="192" t="s">
        <v>145</v>
      </c>
      <c r="L1062" s="192" t="s">
        <v>146</v>
      </c>
      <c r="M1062" s="192" t="s">
        <v>147</v>
      </c>
      <c r="N1062" s="192" t="s">
        <v>148</v>
      </c>
      <c r="O1062" t="str">
        <f t="shared" ref="O1062" si="1051">O1061</f>
        <v>MATCH</v>
      </c>
    </row>
    <row r="1063" spans="1:15" x14ac:dyDescent="0.25">
      <c r="A1063" s="193" t="s">
        <v>161</v>
      </c>
      <c r="B1063" s="97"/>
      <c r="C1063" s="97"/>
      <c r="D1063" s="97"/>
      <c r="E1063" s="97"/>
      <c r="F1063" s="97"/>
      <c r="G1063" s="97"/>
      <c r="H1063" s="97"/>
      <c r="I1063" s="97"/>
      <c r="J1063" s="97"/>
      <c r="K1063" s="97"/>
      <c r="L1063" s="97"/>
      <c r="M1063" s="97"/>
      <c r="N1063" s="97"/>
      <c r="O1063" t="str">
        <f t="shared" ref="O1063" si="1052">O1061</f>
        <v>MATCH</v>
      </c>
    </row>
    <row r="1064" spans="1:15" x14ac:dyDescent="0.25">
      <c r="A1064" s="193" t="s">
        <v>164</v>
      </c>
      <c r="B1064" s="97"/>
      <c r="C1064" s="97"/>
      <c r="D1064" s="97"/>
      <c r="E1064" s="97"/>
      <c r="F1064" s="97"/>
      <c r="G1064" s="97"/>
      <c r="H1064" s="97"/>
      <c r="I1064" s="97"/>
      <c r="J1064" s="97"/>
      <c r="K1064" s="97"/>
      <c r="L1064" s="97"/>
      <c r="M1064" s="97"/>
      <c r="N1064" s="97"/>
      <c r="O1064" t="str">
        <f t="shared" ref="O1064" si="1053">O1061</f>
        <v>MATCH</v>
      </c>
    </row>
    <row r="1065" spans="1:15" x14ac:dyDescent="0.25">
      <c r="A1065" s="188"/>
      <c r="B1065" s="188"/>
      <c r="C1065" s="188"/>
      <c r="D1065" s="188"/>
      <c r="E1065" s="188"/>
      <c r="F1065" s="188"/>
      <c r="G1065" s="188"/>
      <c r="H1065" s="188"/>
      <c r="I1065" s="188"/>
      <c r="J1065" s="188"/>
      <c r="K1065" s="188"/>
      <c r="L1065" s="188"/>
      <c r="M1065" s="188"/>
      <c r="N1065" s="188"/>
      <c r="O1065" t="str">
        <f t="shared" ref="O1065" si="1054">O1061</f>
        <v>MATCH</v>
      </c>
    </row>
    <row r="1066" spans="1:15" x14ac:dyDescent="0.25">
      <c r="A1066" s="191" t="str">
        <f>'[1]Run Rate'!A216</f>
        <v>ON00246</v>
      </c>
      <c r="B1066" s="191" t="str">
        <f>'[1]Run Rate'!B216</f>
        <v>Gold Whey 4,53kg Vanilla Ice Cream</v>
      </c>
      <c r="C1066" s="191" t="str">
        <f>'[1]Run Rate'!C216</f>
        <v>PROTEINI</v>
      </c>
      <c r="D1066" s="191" t="str">
        <f>'[1]Run Rate'!D216</f>
        <v>02 SILVER</v>
      </c>
      <c r="E1066" s="97"/>
      <c r="F1066" s="97"/>
      <c r="G1066" s="97"/>
      <c r="H1066" s="97"/>
      <c r="I1066" s="97"/>
      <c r="J1066" s="97"/>
      <c r="K1066" s="97"/>
      <c r="L1066" s="97"/>
      <c r="M1066" s="97"/>
      <c r="N1066" s="97"/>
      <c r="O1066" t="str">
        <f t="shared" ref="O1066" si="1055">IF(AND(OR($B$1="ALL",$B$1=C1066),OR($E$1="ALL",$E$1=D1066),OR($B$2="ALL",$B$2=A1066),OR($E$2="ALL",IFERROR(SEARCH($E$2,B1066),0)&gt;0)),"MATCH","")</f>
        <v>MATCH</v>
      </c>
    </row>
    <row r="1067" spans="1:15" x14ac:dyDescent="0.25">
      <c r="A1067" s="192"/>
      <c r="B1067" s="192" t="s">
        <v>156</v>
      </c>
      <c r="C1067" s="192" t="s">
        <v>157</v>
      </c>
      <c r="D1067" s="192" t="s">
        <v>158</v>
      </c>
      <c r="E1067" s="192" t="s">
        <v>139</v>
      </c>
      <c r="F1067" s="192" t="s">
        <v>140</v>
      </c>
      <c r="G1067" s="192" t="s">
        <v>141</v>
      </c>
      <c r="H1067" s="192" t="s">
        <v>142</v>
      </c>
      <c r="I1067" s="192" t="s">
        <v>143</v>
      </c>
      <c r="J1067" s="192" t="s">
        <v>144</v>
      </c>
      <c r="K1067" s="192" t="s">
        <v>145</v>
      </c>
      <c r="L1067" s="192" t="s">
        <v>146</v>
      </c>
      <c r="M1067" s="192" t="s">
        <v>147</v>
      </c>
      <c r="N1067" s="192" t="s">
        <v>148</v>
      </c>
      <c r="O1067" t="str">
        <f t="shared" ref="O1067" si="1056">O1066</f>
        <v>MATCH</v>
      </c>
    </row>
    <row r="1068" spans="1:15" x14ac:dyDescent="0.25">
      <c r="A1068" s="193" t="s">
        <v>161</v>
      </c>
      <c r="B1068" s="97"/>
      <c r="C1068" s="97"/>
      <c r="D1068" s="97"/>
      <c r="E1068" s="97"/>
      <c r="F1068" s="97"/>
      <c r="G1068" s="97"/>
      <c r="H1068" s="97"/>
      <c r="I1068" s="97"/>
      <c r="J1068" s="97"/>
      <c r="K1068" s="97"/>
      <c r="L1068" s="97"/>
      <c r="M1068" s="97"/>
      <c r="N1068" s="97"/>
      <c r="O1068" t="str">
        <f t="shared" ref="O1068" si="1057">O1066</f>
        <v>MATCH</v>
      </c>
    </row>
    <row r="1069" spans="1:15" x14ac:dyDescent="0.25">
      <c r="A1069" s="193" t="s">
        <v>164</v>
      </c>
      <c r="B1069" s="97"/>
      <c r="C1069" s="97"/>
      <c r="D1069" s="97"/>
      <c r="E1069" s="97"/>
      <c r="F1069" s="97"/>
      <c r="G1069" s="97"/>
      <c r="H1069" s="97"/>
      <c r="I1069" s="97"/>
      <c r="J1069" s="97"/>
      <c r="K1069" s="97"/>
      <c r="L1069" s="97"/>
      <c r="M1069" s="97"/>
      <c r="N1069" s="97"/>
      <c r="O1069" t="str">
        <f t="shared" ref="O1069" si="1058">O1066</f>
        <v>MATCH</v>
      </c>
    </row>
    <row r="1070" spans="1:15" x14ac:dyDescent="0.25">
      <c r="A1070" s="188"/>
      <c r="B1070" s="188"/>
      <c r="C1070" s="188"/>
      <c r="D1070" s="188"/>
      <c r="E1070" s="188"/>
      <c r="F1070" s="188"/>
      <c r="G1070" s="188"/>
      <c r="H1070" s="188"/>
      <c r="I1070" s="188"/>
      <c r="J1070" s="188"/>
      <c r="K1070" s="188"/>
      <c r="L1070" s="188"/>
      <c r="M1070" s="188"/>
      <c r="N1070" s="188"/>
      <c r="O1070" t="str">
        <f t="shared" ref="O1070" si="1059">O1066</f>
        <v>MATCH</v>
      </c>
    </row>
    <row r="1071" spans="1:15" x14ac:dyDescent="0.25">
      <c r="A1071" s="191" t="str">
        <f>'[1]Run Rate'!A217</f>
        <v>POL12766</v>
      </c>
      <c r="B1071" s="191" t="str">
        <f>'[1]Run Rate'!B217</f>
        <v>Polleo Smart Cookies 128g Brownie</v>
      </c>
      <c r="C1071" s="191" t="str">
        <f>'[1]Run Rate'!C217</f>
        <v>RTD &amp; SNACKS</v>
      </c>
      <c r="D1071" s="191" t="str">
        <f>'[1]Run Rate'!D217</f>
        <v>02 SILVER</v>
      </c>
      <c r="E1071" s="97"/>
      <c r="F1071" s="97"/>
      <c r="G1071" s="97"/>
      <c r="H1071" s="97"/>
      <c r="I1071" s="97"/>
      <c r="J1071" s="97"/>
      <c r="K1071" s="97"/>
      <c r="L1071" s="97"/>
      <c r="M1071" s="97"/>
      <c r="N1071" s="97"/>
      <c r="O1071" t="str">
        <f t="shared" ref="O1071" si="1060">IF(AND(OR($B$1="ALL",$B$1=C1071),OR($E$1="ALL",$E$1=D1071),OR($B$2="ALL",$B$2=A1071),OR($E$2="ALL",IFERROR(SEARCH($E$2,B1071),0)&gt;0)),"MATCH","")</f>
        <v>MATCH</v>
      </c>
    </row>
    <row r="1072" spans="1:15" x14ac:dyDescent="0.25">
      <c r="A1072" s="192"/>
      <c r="B1072" s="192" t="s">
        <v>156</v>
      </c>
      <c r="C1072" s="192" t="s">
        <v>157</v>
      </c>
      <c r="D1072" s="192" t="s">
        <v>158</v>
      </c>
      <c r="E1072" s="192" t="s">
        <v>139</v>
      </c>
      <c r="F1072" s="192" t="s">
        <v>140</v>
      </c>
      <c r="G1072" s="192" t="s">
        <v>141</v>
      </c>
      <c r="H1072" s="192" t="s">
        <v>142</v>
      </c>
      <c r="I1072" s="192" t="s">
        <v>143</v>
      </c>
      <c r="J1072" s="192" t="s">
        <v>144</v>
      </c>
      <c r="K1072" s="192" t="s">
        <v>145</v>
      </c>
      <c r="L1072" s="192" t="s">
        <v>146</v>
      </c>
      <c r="M1072" s="192" t="s">
        <v>147</v>
      </c>
      <c r="N1072" s="192" t="s">
        <v>148</v>
      </c>
      <c r="O1072" t="str">
        <f t="shared" ref="O1072" si="1061">O1071</f>
        <v>MATCH</v>
      </c>
    </row>
    <row r="1073" spans="1:15" x14ac:dyDescent="0.25">
      <c r="A1073" s="193" t="s">
        <v>161</v>
      </c>
      <c r="B1073" s="97"/>
      <c r="C1073" s="97"/>
      <c r="D1073" s="97"/>
      <c r="E1073" s="97"/>
      <c r="F1073" s="97"/>
      <c r="G1073" s="97"/>
      <c r="H1073" s="97"/>
      <c r="I1073" s="97"/>
      <c r="J1073" s="97"/>
      <c r="K1073" s="97"/>
      <c r="L1073" s="97"/>
      <c r="M1073" s="97"/>
      <c r="N1073" s="97"/>
      <c r="O1073" t="str">
        <f t="shared" ref="O1073" si="1062">O1071</f>
        <v>MATCH</v>
      </c>
    </row>
    <row r="1074" spans="1:15" x14ac:dyDescent="0.25">
      <c r="A1074" s="193" t="s">
        <v>164</v>
      </c>
      <c r="B1074" s="97"/>
      <c r="C1074" s="97"/>
      <c r="D1074" s="97"/>
      <c r="E1074" s="97"/>
      <c r="F1074" s="97"/>
      <c r="G1074" s="97"/>
      <c r="H1074" s="97"/>
      <c r="I1074" s="97"/>
      <c r="J1074" s="97"/>
      <c r="K1074" s="97"/>
      <c r="L1074" s="97"/>
      <c r="M1074" s="97"/>
      <c r="N1074" s="97"/>
      <c r="O1074" t="str">
        <f t="shared" ref="O1074" si="1063">O1071</f>
        <v>MATCH</v>
      </c>
    </row>
    <row r="1075" spans="1:15" x14ac:dyDescent="0.25">
      <c r="A1075" s="188"/>
      <c r="B1075" s="188"/>
      <c r="C1075" s="188"/>
      <c r="D1075" s="188"/>
      <c r="E1075" s="188"/>
      <c r="F1075" s="188"/>
      <c r="G1075" s="188"/>
      <c r="H1075" s="188"/>
      <c r="I1075" s="188"/>
      <c r="J1075" s="188"/>
      <c r="K1075" s="188"/>
      <c r="L1075" s="188"/>
      <c r="M1075" s="188"/>
      <c r="N1075" s="188"/>
      <c r="O1075" t="str">
        <f t="shared" ref="O1075" si="1064">O1071</f>
        <v>MATCH</v>
      </c>
    </row>
    <row r="1076" spans="1:15" x14ac:dyDescent="0.25">
      <c r="A1076" s="191" t="str">
        <f>'[1]Run Rate'!A218</f>
        <v>NUT00888</v>
      </c>
      <c r="B1076" s="191" t="str">
        <f>'[1]Run Rate'!B218</f>
        <v>ElastiJoint 384g Grape</v>
      </c>
      <c r="C1076" s="191" t="str">
        <f>'[1]Run Rate'!C218</f>
        <v>SPORTSKA PREHRANA</v>
      </c>
      <c r="D1076" s="191" t="str">
        <f>'[1]Run Rate'!D218</f>
        <v>02 SILVER</v>
      </c>
      <c r="E1076" s="97"/>
      <c r="F1076" s="97"/>
      <c r="G1076" s="97"/>
      <c r="H1076" s="97"/>
      <c r="I1076" s="97"/>
      <c r="J1076" s="97"/>
      <c r="K1076" s="97"/>
      <c r="L1076" s="97"/>
      <c r="M1076" s="97"/>
      <c r="N1076" s="97"/>
      <c r="O1076" t="str">
        <f t="shared" ref="O1076" si="1065">IF(AND(OR($B$1="ALL",$B$1=C1076),OR($E$1="ALL",$E$1=D1076),OR($B$2="ALL",$B$2=A1076),OR($E$2="ALL",IFERROR(SEARCH($E$2,B1076),0)&gt;0)),"MATCH","")</f>
        <v>MATCH</v>
      </c>
    </row>
    <row r="1077" spans="1:15" x14ac:dyDescent="0.25">
      <c r="A1077" s="192"/>
      <c r="B1077" s="192" t="s">
        <v>156</v>
      </c>
      <c r="C1077" s="192" t="s">
        <v>157</v>
      </c>
      <c r="D1077" s="192" t="s">
        <v>158</v>
      </c>
      <c r="E1077" s="192" t="s">
        <v>139</v>
      </c>
      <c r="F1077" s="192" t="s">
        <v>140</v>
      </c>
      <c r="G1077" s="192" t="s">
        <v>141</v>
      </c>
      <c r="H1077" s="192" t="s">
        <v>142</v>
      </c>
      <c r="I1077" s="192" t="s">
        <v>143</v>
      </c>
      <c r="J1077" s="192" t="s">
        <v>144</v>
      </c>
      <c r="K1077" s="192" t="s">
        <v>145</v>
      </c>
      <c r="L1077" s="192" t="s">
        <v>146</v>
      </c>
      <c r="M1077" s="192" t="s">
        <v>147</v>
      </c>
      <c r="N1077" s="192" t="s">
        <v>148</v>
      </c>
      <c r="O1077" t="str">
        <f t="shared" ref="O1077" si="1066">O1076</f>
        <v>MATCH</v>
      </c>
    </row>
    <row r="1078" spans="1:15" x14ac:dyDescent="0.25">
      <c r="A1078" s="193" t="s">
        <v>161</v>
      </c>
      <c r="B1078" s="97"/>
      <c r="C1078" s="97"/>
      <c r="D1078" s="97"/>
      <c r="E1078" s="97"/>
      <c r="F1078" s="97"/>
      <c r="G1078" s="97"/>
      <c r="H1078" s="97"/>
      <c r="I1078" s="97"/>
      <c r="J1078" s="97"/>
      <c r="K1078" s="97"/>
      <c r="L1078" s="97"/>
      <c r="M1078" s="97"/>
      <c r="N1078" s="97"/>
      <c r="O1078" t="str">
        <f t="shared" ref="O1078" si="1067">O1076</f>
        <v>MATCH</v>
      </c>
    </row>
    <row r="1079" spans="1:15" x14ac:dyDescent="0.25">
      <c r="A1079" s="193" t="s">
        <v>164</v>
      </c>
      <c r="B1079" s="97"/>
      <c r="C1079" s="97"/>
      <c r="D1079" s="97"/>
      <c r="E1079" s="97"/>
      <c r="F1079" s="97"/>
      <c r="G1079" s="97"/>
      <c r="H1079" s="97"/>
      <c r="I1079" s="97"/>
      <c r="J1079" s="97"/>
      <c r="K1079" s="97"/>
      <c r="L1079" s="97"/>
      <c r="M1079" s="97"/>
      <c r="N1079" s="97"/>
      <c r="O1079" t="str">
        <f t="shared" ref="O1079" si="1068">O1076</f>
        <v>MATCH</v>
      </c>
    </row>
    <row r="1080" spans="1:15" x14ac:dyDescent="0.25">
      <c r="A1080" s="188"/>
      <c r="B1080" s="188"/>
      <c r="C1080" s="188"/>
      <c r="D1080" s="188"/>
      <c r="E1080" s="188"/>
      <c r="F1080" s="188"/>
      <c r="G1080" s="188"/>
      <c r="H1080" s="188"/>
      <c r="I1080" s="188"/>
      <c r="J1080" s="188"/>
      <c r="K1080" s="188"/>
      <c r="L1080" s="188"/>
      <c r="M1080" s="188"/>
      <c r="N1080" s="188"/>
      <c r="O1080" t="str">
        <f t="shared" ref="O1080" si="1069">O1076</f>
        <v>MATCH</v>
      </c>
    </row>
    <row r="1081" spans="1:15" x14ac:dyDescent="0.25">
      <c r="A1081" s="191" t="str">
        <f>'[1]Run Rate'!A219</f>
        <v>GAR04824</v>
      </c>
      <c r="B1081" s="191" t="str">
        <f>'[1]Run Rate'!B219</f>
        <v>Forerunner 970 Carbon Gray DLC Titanium, Black</v>
      </c>
      <c r="C1081" s="191" t="str">
        <f>'[1]Run Rate'!C219</f>
        <v>GADGETI</v>
      </c>
      <c r="D1081" s="191" t="str">
        <f>'[1]Run Rate'!D219</f>
        <v>02 SILVER</v>
      </c>
      <c r="E1081" s="97"/>
      <c r="F1081" s="97"/>
      <c r="G1081" s="97"/>
      <c r="H1081" s="97"/>
      <c r="I1081" s="97"/>
      <c r="J1081" s="97"/>
      <c r="K1081" s="97"/>
      <c r="L1081" s="97"/>
      <c r="M1081" s="97"/>
      <c r="N1081" s="97"/>
      <c r="O1081" t="str">
        <f t="shared" ref="O1081" si="1070">IF(AND(OR($B$1="ALL",$B$1=C1081),OR($E$1="ALL",$E$1=D1081),OR($B$2="ALL",$B$2=A1081),OR($E$2="ALL",IFERROR(SEARCH($E$2,B1081),0)&gt;0)),"MATCH","")</f>
        <v>MATCH</v>
      </c>
    </row>
    <row r="1082" spans="1:15" x14ac:dyDescent="0.25">
      <c r="A1082" s="192"/>
      <c r="B1082" s="192" t="s">
        <v>156</v>
      </c>
      <c r="C1082" s="192" t="s">
        <v>157</v>
      </c>
      <c r="D1082" s="192" t="s">
        <v>158</v>
      </c>
      <c r="E1082" s="192" t="s">
        <v>139</v>
      </c>
      <c r="F1082" s="192" t="s">
        <v>140</v>
      </c>
      <c r="G1082" s="192" t="s">
        <v>141</v>
      </c>
      <c r="H1082" s="192" t="s">
        <v>142</v>
      </c>
      <c r="I1082" s="192" t="s">
        <v>143</v>
      </c>
      <c r="J1082" s="192" t="s">
        <v>144</v>
      </c>
      <c r="K1082" s="192" t="s">
        <v>145</v>
      </c>
      <c r="L1082" s="192" t="s">
        <v>146</v>
      </c>
      <c r="M1082" s="192" t="s">
        <v>147</v>
      </c>
      <c r="N1082" s="192" t="s">
        <v>148</v>
      </c>
      <c r="O1082" t="str">
        <f t="shared" ref="O1082" si="1071">O1081</f>
        <v>MATCH</v>
      </c>
    </row>
    <row r="1083" spans="1:15" x14ac:dyDescent="0.25">
      <c r="A1083" s="193" t="s">
        <v>161</v>
      </c>
      <c r="B1083" s="97"/>
      <c r="C1083" s="97"/>
      <c r="D1083" s="97"/>
      <c r="E1083" s="97"/>
      <c r="F1083" s="97"/>
      <c r="G1083" s="97"/>
      <c r="H1083" s="97"/>
      <c r="I1083" s="97"/>
      <c r="J1083" s="97"/>
      <c r="K1083" s="97"/>
      <c r="L1083" s="97"/>
      <c r="M1083" s="97"/>
      <c r="N1083" s="97"/>
      <c r="O1083" t="str">
        <f t="shared" ref="O1083" si="1072">O1081</f>
        <v>MATCH</v>
      </c>
    </row>
    <row r="1084" spans="1:15" x14ac:dyDescent="0.25">
      <c r="A1084" s="193" t="s">
        <v>164</v>
      </c>
      <c r="B1084" s="97"/>
      <c r="C1084" s="97"/>
      <c r="D1084" s="97"/>
      <c r="E1084" s="97"/>
      <c r="F1084" s="97"/>
      <c r="G1084" s="97"/>
      <c r="H1084" s="97"/>
      <c r="I1084" s="97"/>
      <c r="J1084" s="97"/>
      <c r="K1084" s="97"/>
      <c r="L1084" s="97"/>
      <c r="M1084" s="97"/>
      <c r="N1084" s="97"/>
      <c r="O1084" t="str">
        <f t="shared" ref="O1084" si="1073">O1081</f>
        <v>MATCH</v>
      </c>
    </row>
    <row r="1085" spans="1:15" x14ac:dyDescent="0.25">
      <c r="A1085" s="188"/>
      <c r="B1085" s="188"/>
      <c r="C1085" s="188"/>
      <c r="D1085" s="188"/>
      <c r="E1085" s="188"/>
      <c r="F1085" s="188"/>
      <c r="G1085" s="188"/>
      <c r="H1085" s="188"/>
      <c r="I1085" s="188"/>
      <c r="J1085" s="188"/>
      <c r="K1085" s="188"/>
      <c r="L1085" s="188"/>
      <c r="M1085" s="188"/>
      <c r="N1085" s="188"/>
      <c r="O1085" t="str">
        <f t="shared" ref="O1085" si="1074">O1081</f>
        <v>MATCH</v>
      </c>
    </row>
    <row r="1086" spans="1:15" x14ac:dyDescent="0.25">
      <c r="A1086" s="191" t="str">
        <f>'[1]Run Rate'!A220</f>
        <v>POL09924</v>
      </c>
      <c r="B1086" s="191" t="str">
        <f>'[1]Run Rate'!B220</f>
        <v>Polleo Protein pancake 500g unflavoured</v>
      </c>
      <c r="C1086" s="191" t="str">
        <f>'[1]Run Rate'!C220</f>
        <v>PROTEINI</v>
      </c>
      <c r="D1086" s="191" t="str">
        <f>'[1]Run Rate'!D220</f>
        <v>02 SILVER</v>
      </c>
      <c r="E1086" s="97"/>
      <c r="F1086" s="97"/>
      <c r="G1086" s="97"/>
      <c r="H1086" s="97"/>
      <c r="I1086" s="97"/>
      <c r="J1086" s="97"/>
      <c r="K1086" s="97"/>
      <c r="L1086" s="97"/>
      <c r="M1086" s="97"/>
      <c r="N1086" s="97"/>
      <c r="O1086" t="str">
        <f t="shared" ref="O1086" si="1075">IF(AND(OR($B$1="ALL",$B$1=C1086),OR($E$1="ALL",$E$1=D1086),OR($B$2="ALL",$B$2=A1086),OR($E$2="ALL",IFERROR(SEARCH($E$2,B1086),0)&gt;0)),"MATCH","")</f>
        <v>MATCH</v>
      </c>
    </row>
    <row r="1087" spans="1:15" x14ac:dyDescent="0.25">
      <c r="A1087" s="192"/>
      <c r="B1087" s="192" t="s">
        <v>156</v>
      </c>
      <c r="C1087" s="192" t="s">
        <v>157</v>
      </c>
      <c r="D1087" s="192" t="s">
        <v>158</v>
      </c>
      <c r="E1087" s="192" t="s">
        <v>139</v>
      </c>
      <c r="F1087" s="192" t="s">
        <v>140</v>
      </c>
      <c r="G1087" s="192" t="s">
        <v>141</v>
      </c>
      <c r="H1087" s="192" t="s">
        <v>142</v>
      </c>
      <c r="I1087" s="192" t="s">
        <v>143</v>
      </c>
      <c r="J1087" s="192" t="s">
        <v>144</v>
      </c>
      <c r="K1087" s="192" t="s">
        <v>145</v>
      </c>
      <c r="L1087" s="192" t="s">
        <v>146</v>
      </c>
      <c r="M1087" s="192" t="s">
        <v>147</v>
      </c>
      <c r="N1087" s="192" t="s">
        <v>148</v>
      </c>
      <c r="O1087" t="str">
        <f t="shared" ref="O1087" si="1076">O1086</f>
        <v>MATCH</v>
      </c>
    </row>
    <row r="1088" spans="1:15" x14ac:dyDescent="0.25">
      <c r="A1088" s="193" t="s">
        <v>161</v>
      </c>
      <c r="B1088" s="97"/>
      <c r="C1088" s="97"/>
      <c r="D1088" s="97"/>
      <c r="E1088" s="97"/>
      <c r="F1088" s="97"/>
      <c r="G1088" s="97"/>
      <c r="H1088" s="97"/>
      <c r="I1088" s="97"/>
      <c r="J1088" s="97"/>
      <c r="K1088" s="97"/>
      <c r="L1088" s="97"/>
      <c r="M1088" s="97">
        <v>24</v>
      </c>
      <c r="N1088" s="97">
        <v>24</v>
      </c>
      <c r="O1088" t="str">
        <f t="shared" ref="O1088" si="1077">O1086</f>
        <v>MATCH</v>
      </c>
    </row>
    <row r="1089" spans="1:15" x14ac:dyDescent="0.25">
      <c r="A1089" s="193" t="s">
        <v>164</v>
      </c>
      <c r="B1089" s="97"/>
      <c r="C1089" s="97"/>
      <c r="D1089" s="97"/>
      <c r="E1089" s="97"/>
      <c r="F1089" s="97"/>
      <c r="G1089" s="97">
        <v>240</v>
      </c>
      <c r="H1089" s="97">
        <v>240</v>
      </c>
      <c r="I1089" s="97">
        <v>240</v>
      </c>
      <c r="J1089" s="97">
        <v>240</v>
      </c>
      <c r="K1089" s="97"/>
      <c r="L1089" s="97"/>
      <c r="M1089" s="97"/>
      <c r="N1089" s="97"/>
      <c r="O1089" t="str">
        <f t="shared" ref="O1089" si="1078">O1086</f>
        <v>MATCH</v>
      </c>
    </row>
    <row r="1090" spans="1:15" x14ac:dyDescent="0.25">
      <c r="A1090" s="188"/>
      <c r="B1090" s="188"/>
      <c r="C1090" s="188"/>
      <c r="D1090" s="188"/>
      <c r="E1090" s="188"/>
      <c r="F1090" s="188"/>
      <c r="G1090" s="188"/>
      <c r="H1090" s="188"/>
      <c r="I1090" s="188"/>
      <c r="J1090" s="188"/>
      <c r="K1090" s="188"/>
      <c r="L1090" s="188"/>
      <c r="M1090" s="188"/>
      <c r="N1090" s="188"/>
      <c r="O1090" t="str">
        <f t="shared" ref="O1090" si="1079">O1086</f>
        <v>MATCH</v>
      </c>
    </row>
    <row r="1091" spans="1:15" x14ac:dyDescent="0.25">
      <c r="A1091" s="191" t="str">
        <f>'[1]Run Rate'!A221</f>
        <v>THG03001</v>
      </c>
      <c r="B1091" s="191" t="str">
        <f>'[1]Run Rate'!B221</f>
        <v>Theragun PRO PLUS</v>
      </c>
      <c r="C1091" s="191" t="str">
        <f>'[1]Run Rate'!C221</f>
        <v>FITNESS OPREMA</v>
      </c>
      <c r="D1091" s="191" t="str">
        <f>'[1]Run Rate'!D221</f>
        <v>02 SILVER</v>
      </c>
      <c r="E1091" s="97"/>
      <c r="F1091" s="97"/>
      <c r="G1091" s="97"/>
      <c r="H1091" s="97"/>
      <c r="I1091" s="97"/>
      <c r="J1091" s="97"/>
      <c r="K1091" s="97"/>
      <c r="L1091" s="97"/>
      <c r="M1091" s="97"/>
      <c r="N1091" s="97"/>
      <c r="O1091" t="str">
        <f t="shared" ref="O1091" si="1080">IF(AND(OR($B$1="ALL",$B$1=C1091),OR($E$1="ALL",$E$1=D1091),OR($B$2="ALL",$B$2=A1091),OR($E$2="ALL",IFERROR(SEARCH($E$2,B1091),0)&gt;0)),"MATCH","")</f>
        <v>MATCH</v>
      </c>
    </row>
    <row r="1092" spans="1:15" x14ac:dyDescent="0.25">
      <c r="A1092" s="192"/>
      <c r="B1092" s="192" t="s">
        <v>156</v>
      </c>
      <c r="C1092" s="192" t="s">
        <v>157</v>
      </c>
      <c r="D1092" s="192" t="s">
        <v>158</v>
      </c>
      <c r="E1092" s="192" t="s">
        <v>139</v>
      </c>
      <c r="F1092" s="192" t="s">
        <v>140</v>
      </c>
      <c r="G1092" s="192" t="s">
        <v>141</v>
      </c>
      <c r="H1092" s="192" t="s">
        <v>142</v>
      </c>
      <c r="I1092" s="192" t="s">
        <v>143</v>
      </c>
      <c r="J1092" s="192" t="s">
        <v>144</v>
      </c>
      <c r="K1092" s="192" t="s">
        <v>145</v>
      </c>
      <c r="L1092" s="192" t="s">
        <v>146</v>
      </c>
      <c r="M1092" s="192" t="s">
        <v>147</v>
      </c>
      <c r="N1092" s="192" t="s">
        <v>148</v>
      </c>
      <c r="O1092" t="str">
        <f t="shared" ref="O1092" si="1081">O1091</f>
        <v>MATCH</v>
      </c>
    </row>
    <row r="1093" spans="1:15" x14ac:dyDescent="0.25">
      <c r="A1093" s="193" t="s">
        <v>161</v>
      </c>
      <c r="B1093" s="97"/>
      <c r="C1093" s="97"/>
      <c r="D1093" s="97"/>
      <c r="E1093" s="97"/>
      <c r="F1093" s="97"/>
      <c r="G1093" s="97"/>
      <c r="H1093" s="97"/>
      <c r="I1093" s="97"/>
      <c r="J1093" s="97"/>
      <c r="K1093" s="97"/>
      <c r="L1093" s="97"/>
      <c r="M1093" s="97"/>
      <c r="N1093" s="97"/>
      <c r="O1093" t="str">
        <f t="shared" ref="O1093" si="1082">O1091</f>
        <v>MATCH</v>
      </c>
    </row>
    <row r="1094" spans="1:15" x14ac:dyDescent="0.25">
      <c r="A1094" s="193" t="s">
        <v>164</v>
      </c>
      <c r="B1094" s="97"/>
      <c r="C1094" s="97"/>
      <c r="D1094" s="97"/>
      <c r="E1094" s="97"/>
      <c r="F1094" s="97"/>
      <c r="G1094" s="97"/>
      <c r="H1094" s="97"/>
      <c r="I1094" s="97"/>
      <c r="J1094" s="97"/>
      <c r="K1094" s="97"/>
      <c r="L1094" s="97"/>
      <c r="M1094" s="97"/>
      <c r="N1094" s="97"/>
      <c r="O1094" t="str">
        <f t="shared" ref="O1094" si="1083">O1091</f>
        <v>MATCH</v>
      </c>
    </row>
    <row r="1095" spans="1:15" x14ac:dyDescent="0.25">
      <c r="A1095" s="188"/>
      <c r="B1095" s="188"/>
      <c r="C1095" s="188"/>
      <c r="D1095" s="188"/>
      <c r="E1095" s="188"/>
      <c r="F1095" s="188"/>
      <c r="G1095" s="188"/>
      <c r="H1095" s="188"/>
      <c r="I1095" s="188"/>
      <c r="J1095" s="188"/>
      <c r="K1095" s="188"/>
      <c r="L1095" s="188"/>
      <c r="M1095" s="188"/>
      <c r="N1095" s="188"/>
      <c r="O1095" t="str">
        <f t="shared" ref="O1095" si="1084">O1091</f>
        <v>MATCH</v>
      </c>
    </row>
    <row r="1096" spans="1:15" x14ac:dyDescent="0.25">
      <c r="A1096" s="191" t="str">
        <f>'[1]Run Rate'!A222</f>
        <v>SHM00081</v>
      </c>
      <c r="B1096" s="191" t="str">
        <f>'[1]Run Rate'!B222</f>
        <v>DEFENDER, May the Gainz Be With You, 600 ml</v>
      </c>
      <c r="C1096" s="191" t="str">
        <f>'[1]Run Rate'!C222</f>
        <v>DRINKWARE I HOME</v>
      </c>
      <c r="D1096" s="191" t="str">
        <f>'[1]Run Rate'!D222</f>
        <v>02 SILVER</v>
      </c>
      <c r="E1096" s="97"/>
      <c r="F1096" s="97"/>
      <c r="G1096" s="97"/>
      <c r="H1096" s="97"/>
      <c r="I1096" s="97"/>
      <c r="J1096" s="97"/>
      <c r="K1096" s="97"/>
      <c r="L1096" s="97"/>
      <c r="M1096" s="97"/>
      <c r="N1096" s="97"/>
      <c r="O1096" t="str">
        <f t="shared" ref="O1096" si="1085">IF(AND(OR($B$1="ALL",$B$1=C1096),OR($E$1="ALL",$E$1=D1096),OR($B$2="ALL",$B$2=A1096),OR($E$2="ALL",IFERROR(SEARCH($E$2,B1096),0)&gt;0)),"MATCH","")</f>
        <v>MATCH</v>
      </c>
    </row>
    <row r="1097" spans="1:15" x14ac:dyDescent="0.25">
      <c r="A1097" s="192"/>
      <c r="B1097" s="192" t="s">
        <v>156</v>
      </c>
      <c r="C1097" s="192" t="s">
        <v>157</v>
      </c>
      <c r="D1097" s="192" t="s">
        <v>158</v>
      </c>
      <c r="E1097" s="192" t="s">
        <v>139</v>
      </c>
      <c r="F1097" s="192" t="s">
        <v>140</v>
      </c>
      <c r="G1097" s="192" t="s">
        <v>141</v>
      </c>
      <c r="H1097" s="192" t="s">
        <v>142</v>
      </c>
      <c r="I1097" s="192" t="s">
        <v>143</v>
      </c>
      <c r="J1097" s="192" t="s">
        <v>144</v>
      </c>
      <c r="K1097" s="192" t="s">
        <v>145</v>
      </c>
      <c r="L1097" s="192" t="s">
        <v>146</v>
      </c>
      <c r="M1097" s="192" t="s">
        <v>147</v>
      </c>
      <c r="N1097" s="192" t="s">
        <v>148</v>
      </c>
      <c r="O1097" t="str">
        <f t="shared" ref="O1097" si="1086">O1096</f>
        <v>MATCH</v>
      </c>
    </row>
    <row r="1098" spans="1:15" x14ac:dyDescent="0.25">
      <c r="A1098" s="193" t="s">
        <v>161</v>
      </c>
      <c r="B1098" s="97"/>
      <c r="C1098" s="97"/>
      <c r="D1098" s="97"/>
      <c r="E1098" s="97"/>
      <c r="F1098" s="97"/>
      <c r="G1098" s="97"/>
      <c r="H1098" s="97"/>
      <c r="I1098" s="97"/>
      <c r="J1098" s="97"/>
      <c r="K1098" s="97"/>
      <c r="L1098" s="97"/>
      <c r="M1098" s="97"/>
      <c r="N1098" s="97"/>
      <c r="O1098" t="str">
        <f t="shared" ref="O1098" si="1087">O1096</f>
        <v>MATCH</v>
      </c>
    </row>
    <row r="1099" spans="1:15" x14ac:dyDescent="0.25">
      <c r="A1099" s="193" t="s">
        <v>164</v>
      </c>
      <c r="B1099" s="97"/>
      <c r="C1099" s="97"/>
      <c r="D1099" s="97"/>
      <c r="E1099" s="97"/>
      <c r="F1099" s="97"/>
      <c r="G1099" s="97"/>
      <c r="H1099" s="97"/>
      <c r="I1099" s="97"/>
      <c r="J1099" s="97"/>
      <c r="K1099" s="97"/>
      <c r="L1099" s="97"/>
      <c r="M1099" s="97"/>
      <c r="N1099" s="97"/>
      <c r="O1099" t="str">
        <f t="shared" ref="O1099" si="1088">O1096</f>
        <v>MATCH</v>
      </c>
    </row>
    <row r="1100" spans="1:15" x14ac:dyDescent="0.25">
      <c r="A1100" s="188"/>
      <c r="B1100" s="188"/>
      <c r="C1100" s="188"/>
      <c r="D1100" s="188"/>
      <c r="E1100" s="188"/>
      <c r="F1100" s="188"/>
      <c r="G1100" s="188"/>
      <c r="H1100" s="188"/>
      <c r="I1100" s="188"/>
      <c r="J1100" s="188"/>
      <c r="K1100" s="188"/>
      <c r="L1100" s="188"/>
      <c r="M1100" s="188"/>
      <c r="N1100" s="188"/>
      <c r="O1100" t="str">
        <f t="shared" ref="O1100" si="1089">O1096</f>
        <v>MATCH</v>
      </c>
    </row>
    <row r="1101" spans="1:15" x14ac:dyDescent="0.25">
      <c r="A1101" s="191" t="str">
        <f>'[1]Run Rate'!A223</f>
        <v>SCM04300</v>
      </c>
      <c r="B1101" s="191" t="str">
        <f>'[1]Run Rate'!B223</f>
        <v>Lipofenom 90 kapsula</v>
      </c>
      <c r="C1101" s="191" t="str">
        <f>'[1]Run Rate'!C223</f>
        <v>SPORTSKA PREHRANA</v>
      </c>
      <c r="D1101" s="191" t="str">
        <f>'[1]Run Rate'!D223</f>
        <v>02 SILVER</v>
      </c>
      <c r="E1101" s="97"/>
      <c r="F1101" s="97"/>
      <c r="G1101" s="97"/>
      <c r="H1101" s="97"/>
      <c r="I1101" s="97"/>
      <c r="J1101" s="97"/>
      <c r="K1101" s="97"/>
      <c r="L1101" s="97"/>
      <c r="M1101" s="97"/>
      <c r="N1101" s="97"/>
      <c r="O1101" t="str">
        <f t="shared" ref="O1101" si="1090">IF(AND(OR($B$1="ALL",$B$1=C1101),OR($E$1="ALL",$E$1=D1101),OR($B$2="ALL",$B$2=A1101),OR($E$2="ALL",IFERROR(SEARCH($E$2,B1101),0)&gt;0)),"MATCH","")</f>
        <v>MATCH</v>
      </c>
    </row>
    <row r="1102" spans="1:15" x14ac:dyDescent="0.25">
      <c r="A1102" s="192"/>
      <c r="B1102" s="192" t="s">
        <v>156</v>
      </c>
      <c r="C1102" s="192" t="s">
        <v>157</v>
      </c>
      <c r="D1102" s="192" t="s">
        <v>158</v>
      </c>
      <c r="E1102" s="192" t="s">
        <v>139</v>
      </c>
      <c r="F1102" s="192" t="s">
        <v>140</v>
      </c>
      <c r="G1102" s="192" t="s">
        <v>141</v>
      </c>
      <c r="H1102" s="192" t="s">
        <v>142</v>
      </c>
      <c r="I1102" s="192" t="s">
        <v>143</v>
      </c>
      <c r="J1102" s="192" t="s">
        <v>144</v>
      </c>
      <c r="K1102" s="192" t="s">
        <v>145</v>
      </c>
      <c r="L1102" s="192" t="s">
        <v>146</v>
      </c>
      <c r="M1102" s="192" t="s">
        <v>147</v>
      </c>
      <c r="N1102" s="192" t="s">
        <v>148</v>
      </c>
      <c r="O1102" t="str">
        <f t="shared" ref="O1102" si="1091">O1101</f>
        <v>MATCH</v>
      </c>
    </row>
    <row r="1103" spans="1:15" x14ac:dyDescent="0.25">
      <c r="A1103" s="193" t="s">
        <v>161</v>
      </c>
      <c r="B1103" s="97"/>
      <c r="C1103" s="97"/>
      <c r="D1103" s="97"/>
      <c r="E1103" s="97"/>
      <c r="F1103" s="97"/>
      <c r="G1103" s="97"/>
      <c r="H1103" s="97"/>
      <c r="I1103" s="97"/>
      <c r="J1103" s="97"/>
      <c r="K1103" s="97"/>
      <c r="L1103" s="97"/>
      <c r="M1103" s="97"/>
      <c r="N1103" s="97"/>
      <c r="O1103" t="str">
        <f t="shared" ref="O1103" si="1092">O1101</f>
        <v>MATCH</v>
      </c>
    </row>
    <row r="1104" spans="1:15" x14ac:dyDescent="0.25">
      <c r="A1104" s="193" t="s">
        <v>164</v>
      </c>
      <c r="B1104" s="97"/>
      <c r="C1104" s="97"/>
      <c r="D1104" s="97"/>
      <c r="E1104" s="97"/>
      <c r="F1104" s="97"/>
      <c r="G1104" s="97"/>
      <c r="H1104" s="97"/>
      <c r="I1104" s="97"/>
      <c r="J1104" s="97"/>
      <c r="K1104" s="97"/>
      <c r="L1104" s="97"/>
      <c r="M1104" s="97"/>
      <c r="N1104" s="97"/>
      <c r="O1104" t="str">
        <f t="shared" ref="O1104" si="1093">O1101</f>
        <v>MATCH</v>
      </c>
    </row>
    <row r="1105" spans="1:15" x14ac:dyDescent="0.25">
      <c r="A1105" s="188"/>
      <c r="B1105" s="188"/>
      <c r="C1105" s="188"/>
      <c r="D1105" s="188"/>
      <c r="E1105" s="188"/>
      <c r="F1105" s="188"/>
      <c r="G1105" s="188"/>
      <c r="H1105" s="188"/>
      <c r="I1105" s="188"/>
      <c r="J1105" s="188"/>
      <c r="K1105" s="188"/>
      <c r="L1105" s="188"/>
      <c r="M1105" s="188"/>
      <c r="N1105" s="188"/>
      <c r="O1105" t="str">
        <f t="shared" ref="O1105" si="1094">O1101</f>
        <v>MATCH</v>
      </c>
    </row>
    <row r="1106" spans="1:15" x14ac:dyDescent="0.25">
      <c r="A1106" s="191" t="str">
        <f>'[1]Run Rate'!A224</f>
        <v>POL09835</v>
      </c>
      <c r="B1106" s="191" t="str">
        <f>'[1]Run Rate'!B224</f>
        <v>Polleo Tonalin CLA 90 softgels</v>
      </c>
      <c r="C1106" s="191" t="str">
        <f>'[1]Run Rate'!C224</f>
        <v>SPORTSKA PREHRANA</v>
      </c>
      <c r="D1106" s="191" t="str">
        <f>'[1]Run Rate'!D224</f>
        <v>02 SILVER</v>
      </c>
      <c r="E1106" s="97"/>
      <c r="F1106" s="97"/>
      <c r="G1106" s="97"/>
      <c r="H1106" s="97"/>
      <c r="I1106" s="97"/>
      <c r="J1106" s="97"/>
      <c r="K1106" s="97"/>
      <c r="L1106" s="97"/>
      <c r="M1106" s="97"/>
      <c r="N1106" s="97"/>
      <c r="O1106" t="str">
        <f t="shared" ref="O1106" si="1095">IF(AND(OR($B$1="ALL",$B$1=C1106),OR($E$1="ALL",$E$1=D1106),OR($B$2="ALL",$B$2=A1106),OR($E$2="ALL",IFERROR(SEARCH($E$2,B1106),0)&gt;0)),"MATCH","")</f>
        <v>MATCH</v>
      </c>
    </row>
    <row r="1107" spans="1:15" x14ac:dyDescent="0.25">
      <c r="A1107" s="192"/>
      <c r="B1107" s="192" t="s">
        <v>156</v>
      </c>
      <c r="C1107" s="192" t="s">
        <v>157</v>
      </c>
      <c r="D1107" s="192" t="s">
        <v>158</v>
      </c>
      <c r="E1107" s="192" t="s">
        <v>139</v>
      </c>
      <c r="F1107" s="192" t="s">
        <v>140</v>
      </c>
      <c r="G1107" s="192" t="s">
        <v>141</v>
      </c>
      <c r="H1107" s="192" t="s">
        <v>142</v>
      </c>
      <c r="I1107" s="192" t="s">
        <v>143</v>
      </c>
      <c r="J1107" s="192" t="s">
        <v>144</v>
      </c>
      <c r="K1107" s="192" t="s">
        <v>145</v>
      </c>
      <c r="L1107" s="192" t="s">
        <v>146</v>
      </c>
      <c r="M1107" s="192" t="s">
        <v>147</v>
      </c>
      <c r="N1107" s="192" t="s">
        <v>148</v>
      </c>
      <c r="O1107" t="str">
        <f t="shared" ref="O1107" si="1096">O1106</f>
        <v>MATCH</v>
      </c>
    </row>
    <row r="1108" spans="1:15" x14ac:dyDescent="0.25">
      <c r="A1108" s="193" t="s">
        <v>161</v>
      </c>
      <c r="B1108" s="97"/>
      <c r="C1108" s="97"/>
      <c r="D1108" s="97"/>
      <c r="E1108" s="97"/>
      <c r="F1108" s="97"/>
      <c r="G1108" s="97"/>
      <c r="H1108" s="97"/>
      <c r="I1108" s="97"/>
      <c r="J1108" s="97"/>
      <c r="K1108" s="97"/>
      <c r="L1108" s="97"/>
      <c r="M1108" s="97"/>
      <c r="N1108" s="97"/>
      <c r="O1108" t="str">
        <f t="shared" ref="O1108" si="1097">O1106</f>
        <v>MATCH</v>
      </c>
    </row>
    <row r="1109" spans="1:15" x14ac:dyDescent="0.25">
      <c r="A1109" s="193" t="s">
        <v>164</v>
      </c>
      <c r="B1109" s="97"/>
      <c r="C1109" s="97"/>
      <c r="D1109" s="97"/>
      <c r="E1109" s="97"/>
      <c r="F1109" s="97"/>
      <c r="G1109" s="97"/>
      <c r="H1109" s="97"/>
      <c r="I1109" s="97"/>
      <c r="J1109" s="97"/>
      <c r="K1109" s="97"/>
      <c r="L1109" s="97"/>
      <c r="M1109" s="97"/>
      <c r="N1109" s="97"/>
      <c r="O1109" t="str">
        <f t="shared" ref="O1109" si="1098">O1106</f>
        <v>MATCH</v>
      </c>
    </row>
    <row r="1110" spans="1:15" x14ac:dyDescent="0.25">
      <c r="A1110" s="188"/>
      <c r="B1110" s="188"/>
      <c r="C1110" s="188"/>
      <c r="D1110" s="188"/>
      <c r="E1110" s="188"/>
      <c r="F1110" s="188"/>
      <c r="G1110" s="188"/>
      <c r="H1110" s="188"/>
      <c r="I1110" s="188"/>
      <c r="J1110" s="188"/>
      <c r="K1110" s="188"/>
      <c r="L1110" s="188"/>
      <c r="M1110" s="188"/>
      <c r="N1110" s="188"/>
      <c r="O1110" t="str">
        <f t="shared" ref="O1110" si="1099">O1106</f>
        <v>MATCH</v>
      </c>
    </row>
    <row r="1111" spans="1:15" x14ac:dyDescent="0.25">
      <c r="A1111" s="191" t="str">
        <f>'[1]Run Rate'!A225</f>
        <v>ON00499</v>
      </c>
      <c r="B1111" s="191" t="str">
        <f>'[1]Run Rate'!B225</f>
        <v>ON GS 100% Isolate 930g Chocolate</v>
      </c>
      <c r="C1111" s="191" t="str">
        <f>'[1]Run Rate'!C225</f>
        <v>PROTEINI</v>
      </c>
      <c r="D1111" s="191" t="str">
        <f>'[1]Run Rate'!D225</f>
        <v>02 SILVER</v>
      </c>
      <c r="E1111" s="97"/>
      <c r="F1111" s="97"/>
      <c r="G1111" s="97"/>
      <c r="H1111" s="97"/>
      <c r="I1111" s="97"/>
      <c r="J1111" s="97"/>
      <c r="K1111" s="97"/>
      <c r="L1111" s="97"/>
      <c r="M1111" s="97"/>
      <c r="N1111" s="97"/>
      <c r="O1111" t="str">
        <f t="shared" ref="O1111" si="1100">IF(AND(OR($B$1="ALL",$B$1=C1111),OR($E$1="ALL",$E$1=D1111),OR($B$2="ALL",$B$2=A1111),OR($E$2="ALL",IFERROR(SEARCH($E$2,B1111),0)&gt;0)),"MATCH","")</f>
        <v>MATCH</v>
      </c>
    </row>
    <row r="1112" spans="1:15" x14ac:dyDescent="0.25">
      <c r="A1112" s="192"/>
      <c r="B1112" s="192" t="s">
        <v>156</v>
      </c>
      <c r="C1112" s="192" t="s">
        <v>157</v>
      </c>
      <c r="D1112" s="192" t="s">
        <v>158</v>
      </c>
      <c r="E1112" s="192" t="s">
        <v>139</v>
      </c>
      <c r="F1112" s="192" t="s">
        <v>140</v>
      </c>
      <c r="G1112" s="192" t="s">
        <v>141</v>
      </c>
      <c r="H1112" s="192" t="s">
        <v>142</v>
      </c>
      <c r="I1112" s="192" t="s">
        <v>143</v>
      </c>
      <c r="J1112" s="192" t="s">
        <v>144</v>
      </c>
      <c r="K1112" s="192" t="s">
        <v>145</v>
      </c>
      <c r="L1112" s="192" t="s">
        <v>146</v>
      </c>
      <c r="M1112" s="192" t="s">
        <v>147</v>
      </c>
      <c r="N1112" s="192" t="s">
        <v>148</v>
      </c>
      <c r="O1112" t="str">
        <f t="shared" ref="O1112" si="1101">O1111</f>
        <v>MATCH</v>
      </c>
    </row>
    <row r="1113" spans="1:15" x14ac:dyDescent="0.25">
      <c r="A1113" s="193" t="s">
        <v>161</v>
      </c>
      <c r="B1113" s="97"/>
      <c r="C1113" s="97"/>
      <c r="D1113" s="97"/>
      <c r="E1113" s="97"/>
      <c r="F1113" s="97"/>
      <c r="G1113" s="97"/>
      <c r="H1113" s="97"/>
      <c r="I1113" s="97"/>
      <c r="J1113" s="97"/>
      <c r="K1113" s="97"/>
      <c r="L1113" s="97"/>
      <c r="M1113" s="97"/>
      <c r="N1113" s="97"/>
      <c r="O1113" t="str">
        <f t="shared" ref="O1113" si="1102">O1111</f>
        <v>MATCH</v>
      </c>
    </row>
    <row r="1114" spans="1:15" x14ac:dyDescent="0.25">
      <c r="A1114" s="193" t="s">
        <v>164</v>
      </c>
      <c r="B1114" s="97"/>
      <c r="C1114" s="97"/>
      <c r="D1114" s="97"/>
      <c r="E1114" s="97"/>
      <c r="F1114" s="97"/>
      <c r="G1114" s="97"/>
      <c r="H1114" s="97"/>
      <c r="I1114" s="97"/>
      <c r="J1114" s="97"/>
      <c r="K1114" s="97"/>
      <c r="L1114" s="97"/>
      <c r="M1114" s="97"/>
      <c r="N1114" s="97"/>
      <c r="O1114" t="str">
        <f t="shared" ref="O1114" si="1103">O1111</f>
        <v>MATCH</v>
      </c>
    </row>
    <row r="1115" spans="1:15" x14ac:dyDescent="0.25">
      <c r="A1115" s="188"/>
      <c r="B1115" s="188"/>
      <c r="C1115" s="188"/>
      <c r="D1115" s="188"/>
      <c r="E1115" s="188"/>
      <c r="F1115" s="188"/>
      <c r="G1115" s="188"/>
      <c r="H1115" s="188"/>
      <c r="I1115" s="188"/>
      <c r="J1115" s="188"/>
      <c r="K1115" s="188"/>
      <c r="L1115" s="188"/>
      <c r="M1115" s="188"/>
      <c r="N1115" s="188"/>
      <c r="O1115" t="str">
        <f t="shared" ref="O1115" si="1104">O1111</f>
        <v>MATCH</v>
      </c>
    </row>
    <row r="1116" spans="1:15" x14ac:dyDescent="0.25">
      <c r="A1116" s="191" t="str">
        <f>'[1]Run Rate'!A226</f>
        <v>POL12754</v>
      </c>
      <c r="B1116" s="191" t="str">
        <f>'[1]Run Rate'!B226</f>
        <v>Polleo Isotonic Sports Drink 500g Pineapple Iced Tea</v>
      </c>
      <c r="C1116" s="191" t="str">
        <f>'[1]Run Rate'!C226</f>
        <v>SPORTSKA PREHRANA</v>
      </c>
      <c r="D1116" s="191" t="str">
        <f>'[1]Run Rate'!D226</f>
        <v>02 SILVER</v>
      </c>
      <c r="E1116" s="97"/>
      <c r="F1116" s="97"/>
      <c r="G1116" s="97"/>
      <c r="H1116" s="97"/>
      <c r="I1116" s="97"/>
      <c r="J1116" s="97"/>
      <c r="K1116" s="97"/>
      <c r="L1116" s="97"/>
      <c r="M1116" s="97"/>
      <c r="N1116" s="97"/>
      <c r="O1116" t="str">
        <f t="shared" ref="O1116" si="1105">IF(AND(OR($B$1="ALL",$B$1=C1116),OR($E$1="ALL",$E$1=D1116),OR($B$2="ALL",$B$2=A1116),OR($E$2="ALL",IFERROR(SEARCH($E$2,B1116),0)&gt;0)),"MATCH","")</f>
        <v>MATCH</v>
      </c>
    </row>
    <row r="1117" spans="1:15" x14ac:dyDescent="0.25">
      <c r="A1117" s="192"/>
      <c r="B1117" s="192" t="s">
        <v>156</v>
      </c>
      <c r="C1117" s="192" t="s">
        <v>157</v>
      </c>
      <c r="D1117" s="192" t="s">
        <v>158</v>
      </c>
      <c r="E1117" s="192" t="s">
        <v>139</v>
      </c>
      <c r="F1117" s="192" t="s">
        <v>140</v>
      </c>
      <c r="G1117" s="192" t="s">
        <v>141</v>
      </c>
      <c r="H1117" s="192" t="s">
        <v>142</v>
      </c>
      <c r="I1117" s="192" t="s">
        <v>143</v>
      </c>
      <c r="J1117" s="192" t="s">
        <v>144</v>
      </c>
      <c r="K1117" s="192" t="s">
        <v>145</v>
      </c>
      <c r="L1117" s="192" t="s">
        <v>146</v>
      </c>
      <c r="M1117" s="192" t="s">
        <v>147</v>
      </c>
      <c r="N1117" s="192" t="s">
        <v>148</v>
      </c>
      <c r="O1117" t="str">
        <f t="shared" ref="O1117" si="1106">O1116</f>
        <v>MATCH</v>
      </c>
    </row>
    <row r="1118" spans="1:15" x14ac:dyDescent="0.25">
      <c r="A1118" s="193" t="s">
        <v>161</v>
      </c>
      <c r="B1118" s="97"/>
      <c r="C1118" s="97"/>
      <c r="D1118" s="97"/>
      <c r="E1118" s="97"/>
      <c r="F1118" s="97"/>
      <c r="G1118" s="97"/>
      <c r="H1118" s="97"/>
      <c r="I1118" s="97"/>
      <c r="J1118" s="97"/>
      <c r="K1118" s="97"/>
      <c r="L1118" s="97"/>
      <c r="M1118" s="97"/>
      <c r="N1118" s="97"/>
      <c r="O1118" t="str">
        <f t="shared" ref="O1118" si="1107">O1116</f>
        <v>MATCH</v>
      </c>
    </row>
    <row r="1119" spans="1:15" x14ac:dyDescent="0.25">
      <c r="A1119" s="193" t="s">
        <v>164</v>
      </c>
      <c r="B1119" s="97"/>
      <c r="C1119" s="97"/>
      <c r="D1119" s="97"/>
      <c r="E1119" s="97"/>
      <c r="F1119" s="97"/>
      <c r="G1119" s="97"/>
      <c r="H1119" s="97"/>
      <c r="I1119" s="97"/>
      <c r="J1119" s="97"/>
      <c r="K1119" s="97"/>
      <c r="L1119" s="97"/>
      <c r="M1119" s="97"/>
      <c r="N1119" s="97"/>
      <c r="O1119" t="str">
        <f t="shared" ref="O1119" si="1108">O1116</f>
        <v>MATCH</v>
      </c>
    </row>
    <row r="1120" spans="1:15" x14ac:dyDescent="0.25">
      <c r="A1120" s="188"/>
      <c r="B1120" s="188"/>
      <c r="C1120" s="188"/>
      <c r="D1120" s="188"/>
      <c r="E1120" s="188"/>
      <c r="F1120" s="188"/>
      <c r="G1120" s="188"/>
      <c r="H1120" s="188"/>
      <c r="I1120" s="188"/>
      <c r="J1120" s="188"/>
      <c r="K1120" s="188"/>
      <c r="L1120" s="188"/>
      <c r="M1120" s="188"/>
      <c r="N1120" s="188"/>
      <c r="O1120" t="str">
        <f t="shared" ref="O1120" si="1109">O1116</f>
        <v>MATCH</v>
      </c>
    </row>
    <row r="1121" spans="1:15" x14ac:dyDescent="0.25">
      <c r="A1121" s="191" t="str">
        <f>'[1]Run Rate'!A227</f>
        <v>ZOE12441</v>
      </c>
      <c r="B1121" s="191" t="str">
        <f>'[1]Run Rate'!B227</f>
        <v>ZOE Liquid Marine Collagen 5000 500ml</v>
      </c>
      <c r="C1121" s="191" t="str">
        <f>'[1]Run Rate'!C227</f>
        <v>SPORTSKA PREHRANA</v>
      </c>
      <c r="D1121" s="191" t="str">
        <f>'[1]Run Rate'!D227</f>
        <v>02 SILVER</v>
      </c>
      <c r="E1121" s="97"/>
      <c r="F1121" s="97"/>
      <c r="G1121" s="97"/>
      <c r="H1121" s="97"/>
      <c r="I1121" s="97"/>
      <c r="J1121" s="97"/>
      <c r="K1121" s="97"/>
      <c r="L1121" s="97"/>
      <c r="M1121" s="97"/>
      <c r="N1121" s="97"/>
      <c r="O1121" t="str">
        <f t="shared" ref="O1121" si="1110">IF(AND(OR($B$1="ALL",$B$1=C1121),OR($E$1="ALL",$E$1=D1121),OR($B$2="ALL",$B$2=A1121),OR($E$2="ALL",IFERROR(SEARCH($E$2,B1121),0)&gt;0)),"MATCH","")</f>
        <v>MATCH</v>
      </c>
    </row>
    <row r="1122" spans="1:15" x14ac:dyDescent="0.25">
      <c r="A1122" s="192"/>
      <c r="B1122" s="192" t="s">
        <v>156</v>
      </c>
      <c r="C1122" s="192" t="s">
        <v>157</v>
      </c>
      <c r="D1122" s="192" t="s">
        <v>158</v>
      </c>
      <c r="E1122" s="192" t="s">
        <v>139</v>
      </c>
      <c r="F1122" s="192" t="s">
        <v>140</v>
      </c>
      <c r="G1122" s="192" t="s">
        <v>141</v>
      </c>
      <c r="H1122" s="192" t="s">
        <v>142</v>
      </c>
      <c r="I1122" s="192" t="s">
        <v>143</v>
      </c>
      <c r="J1122" s="192" t="s">
        <v>144</v>
      </c>
      <c r="K1122" s="192" t="s">
        <v>145</v>
      </c>
      <c r="L1122" s="192" t="s">
        <v>146</v>
      </c>
      <c r="M1122" s="192" t="s">
        <v>147</v>
      </c>
      <c r="N1122" s="192" t="s">
        <v>148</v>
      </c>
      <c r="O1122" t="str">
        <f t="shared" ref="O1122" si="1111">O1121</f>
        <v>MATCH</v>
      </c>
    </row>
    <row r="1123" spans="1:15" x14ac:dyDescent="0.25">
      <c r="A1123" s="193" t="s">
        <v>161</v>
      </c>
      <c r="B1123" s="97"/>
      <c r="C1123" s="97"/>
      <c r="D1123" s="97"/>
      <c r="E1123" s="97"/>
      <c r="F1123" s="97"/>
      <c r="G1123" s="97"/>
      <c r="H1123" s="97"/>
      <c r="I1123" s="97"/>
      <c r="J1123" s="97"/>
      <c r="K1123" s="97"/>
      <c r="L1123" s="97"/>
      <c r="M1123" s="97"/>
      <c r="N1123" s="97"/>
      <c r="O1123" t="str">
        <f t="shared" ref="O1123" si="1112">O1121</f>
        <v>MATCH</v>
      </c>
    </row>
    <row r="1124" spans="1:15" x14ac:dyDescent="0.25">
      <c r="A1124" s="193" t="s">
        <v>164</v>
      </c>
      <c r="B1124" s="97"/>
      <c r="C1124" s="97"/>
      <c r="D1124" s="97"/>
      <c r="E1124" s="97"/>
      <c r="F1124" s="97"/>
      <c r="G1124" s="97"/>
      <c r="H1124" s="97"/>
      <c r="I1124" s="97"/>
      <c r="J1124" s="97"/>
      <c r="K1124" s="97"/>
      <c r="L1124" s="97"/>
      <c r="M1124" s="97"/>
      <c r="N1124" s="97"/>
      <c r="O1124" t="str">
        <f t="shared" ref="O1124" si="1113">O1121</f>
        <v>MATCH</v>
      </c>
    </row>
    <row r="1125" spans="1:15" x14ac:dyDescent="0.25">
      <c r="A1125" s="188"/>
      <c r="B1125" s="188"/>
      <c r="C1125" s="188"/>
      <c r="D1125" s="188"/>
      <c r="E1125" s="188"/>
      <c r="F1125" s="188"/>
      <c r="G1125" s="188"/>
      <c r="H1125" s="188"/>
      <c r="I1125" s="188"/>
      <c r="J1125" s="188"/>
      <c r="K1125" s="188"/>
      <c r="L1125" s="188"/>
      <c r="M1125" s="188"/>
      <c r="N1125" s="188"/>
      <c r="O1125" t="str">
        <f t="shared" ref="O1125" si="1114">O1121</f>
        <v>MATCH</v>
      </c>
    </row>
    <row r="1126" spans="1:15" x14ac:dyDescent="0.25">
      <c r="A1126" s="191" t="str">
        <f>'[1]Run Rate'!A228</f>
        <v>SCM04312</v>
      </c>
      <c r="B1126" s="191" t="str">
        <f>'[1]Run Rate'!B228</f>
        <v>Hemocell 250g</v>
      </c>
      <c r="C1126" s="191" t="str">
        <f>'[1]Run Rate'!C228</f>
        <v>SPORTSKA PREHRANA</v>
      </c>
      <c r="D1126" s="191" t="str">
        <f>'[1]Run Rate'!D228</f>
        <v>02 SILVER</v>
      </c>
      <c r="E1126" s="97"/>
      <c r="F1126" s="97"/>
      <c r="G1126" s="97"/>
      <c r="H1126" s="97"/>
      <c r="I1126" s="97"/>
      <c r="J1126" s="97"/>
      <c r="K1126" s="97"/>
      <c r="L1126" s="97"/>
      <c r="M1126" s="97"/>
      <c r="N1126" s="97"/>
      <c r="O1126" t="str">
        <f t="shared" ref="O1126" si="1115">IF(AND(OR($B$1="ALL",$B$1=C1126),OR($E$1="ALL",$E$1=D1126),OR($B$2="ALL",$B$2=A1126),OR($E$2="ALL",IFERROR(SEARCH($E$2,B1126),0)&gt;0)),"MATCH","")</f>
        <v>MATCH</v>
      </c>
    </row>
    <row r="1127" spans="1:15" x14ac:dyDescent="0.25">
      <c r="A1127" s="192"/>
      <c r="B1127" s="192" t="s">
        <v>156</v>
      </c>
      <c r="C1127" s="192" t="s">
        <v>157</v>
      </c>
      <c r="D1127" s="192" t="s">
        <v>158</v>
      </c>
      <c r="E1127" s="192" t="s">
        <v>139</v>
      </c>
      <c r="F1127" s="192" t="s">
        <v>140</v>
      </c>
      <c r="G1127" s="192" t="s">
        <v>141</v>
      </c>
      <c r="H1127" s="192" t="s">
        <v>142</v>
      </c>
      <c r="I1127" s="192" t="s">
        <v>143</v>
      </c>
      <c r="J1127" s="192" t="s">
        <v>144</v>
      </c>
      <c r="K1127" s="192" t="s">
        <v>145</v>
      </c>
      <c r="L1127" s="192" t="s">
        <v>146</v>
      </c>
      <c r="M1127" s="192" t="s">
        <v>147</v>
      </c>
      <c r="N1127" s="192" t="s">
        <v>148</v>
      </c>
      <c r="O1127" t="str">
        <f t="shared" ref="O1127" si="1116">O1126</f>
        <v>MATCH</v>
      </c>
    </row>
    <row r="1128" spans="1:15" x14ac:dyDescent="0.25">
      <c r="A1128" s="193" t="s">
        <v>161</v>
      </c>
      <c r="B1128" s="97"/>
      <c r="C1128" s="97"/>
      <c r="D1128" s="97"/>
      <c r="E1128" s="97"/>
      <c r="F1128" s="97"/>
      <c r="G1128" s="97"/>
      <c r="H1128" s="97"/>
      <c r="I1128" s="97"/>
      <c r="J1128" s="97"/>
      <c r="K1128" s="97"/>
      <c r="L1128" s="97"/>
      <c r="M1128" s="97"/>
      <c r="N1128" s="97"/>
      <c r="O1128" t="str">
        <f t="shared" ref="O1128" si="1117">O1126</f>
        <v>MATCH</v>
      </c>
    </row>
    <row r="1129" spans="1:15" x14ac:dyDescent="0.25">
      <c r="A1129" s="193" t="s">
        <v>164</v>
      </c>
      <c r="B1129" s="97"/>
      <c r="C1129" s="97"/>
      <c r="D1129" s="97"/>
      <c r="E1129" s="97"/>
      <c r="F1129" s="97"/>
      <c r="G1129" s="97"/>
      <c r="H1129" s="97"/>
      <c r="I1129" s="97"/>
      <c r="J1129" s="97"/>
      <c r="K1129" s="97"/>
      <c r="L1129" s="97"/>
      <c r="M1129" s="97"/>
      <c r="N1129" s="97"/>
      <c r="O1129" t="str">
        <f t="shared" ref="O1129" si="1118">O1126</f>
        <v>MATCH</v>
      </c>
    </row>
    <row r="1130" spans="1:15" x14ac:dyDescent="0.25">
      <c r="A1130" s="188"/>
      <c r="B1130" s="188"/>
      <c r="C1130" s="188"/>
      <c r="D1130" s="188"/>
      <c r="E1130" s="188"/>
      <c r="F1130" s="188"/>
      <c r="G1130" s="188"/>
      <c r="H1130" s="188"/>
      <c r="I1130" s="188"/>
      <c r="J1130" s="188"/>
      <c r="K1130" s="188"/>
      <c r="L1130" s="188"/>
      <c r="M1130" s="188"/>
      <c r="N1130" s="188"/>
      <c r="O1130" t="str">
        <f t="shared" ref="O1130" si="1119">O1126</f>
        <v>MATCH</v>
      </c>
    </row>
    <row r="1131" spans="1:15" x14ac:dyDescent="0.25">
      <c r="A1131" s="191" t="str">
        <f>'[1]Run Rate'!A229</f>
        <v>ZOE12361</v>
      </c>
      <c r="B1131" s="191" t="str">
        <f>'[1]Run Rate'!B229</f>
        <v>ZOE Clear Hydrowhey 454g Summer Raspberry</v>
      </c>
      <c r="C1131" s="191" t="str">
        <f>'[1]Run Rate'!C229</f>
        <v>PROTEINI</v>
      </c>
      <c r="D1131" s="191" t="str">
        <f>'[1]Run Rate'!D229</f>
        <v>02 SILVER</v>
      </c>
      <c r="E1131" s="97"/>
      <c r="F1131" s="97"/>
      <c r="G1131" s="97"/>
      <c r="H1131" s="97"/>
      <c r="I1131" s="97"/>
      <c r="J1131" s="97"/>
      <c r="K1131" s="97"/>
      <c r="L1131" s="97"/>
      <c r="M1131" s="97"/>
      <c r="N1131" s="97"/>
      <c r="O1131" t="str">
        <f t="shared" ref="O1131" si="1120">IF(AND(OR($B$1="ALL",$B$1=C1131),OR($E$1="ALL",$E$1=D1131),OR($B$2="ALL",$B$2=A1131),OR($E$2="ALL",IFERROR(SEARCH($E$2,B1131),0)&gt;0)),"MATCH","")</f>
        <v>MATCH</v>
      </c>
    </row>
    <row r="1132" spans="1:15" x14ac:dyDescent="0.25">
      <c r="A1132" s="192"/>
      <c r="B1132" s="192" t="s">
        <v>156</v>
      </c>
      <c r="C1132" s="192" t="s">
        <v>157</v>
      </c>
      <c r="D1132" s="192" t="s">
        <v>158</v>
      </c>
      <c r="E1132" s="192" t="s">
        <v>139</v>
      </c>
      <c r="F1132" s="192" t="s">
        <v>140</v>
      </c>
      <c r="G1132" s="192" t="s">
        <v>141</v>
      </c>
      <c r="H1132" s="192" t="s">
        <v>142</v>
      </c>
      <c r="I1132" s="192" t="s">
        <v>143</v>
      </c>
      <c r="J1132" s="192" t="s">
        <v>144</v>
      </c>
      <c r="K1132" s="192" t="s">
        <v>145</v>
      </c>
      <c r="L1132" s="192" t="s">
        <v>146</v>
      </c>
      <c r="M1132" s="192" t="s">
        <v>147</v>
      </c>
      <c r="N1132" s="192" t="s">
        <v>148</v>
      </c>
      <c r="O1132" t="str">
        <f t="shared" ref="O1132" si="1121">O1131</f>
        <v>MATCH</v>
      </c>
    </row>
    <row r="1133" spans="1:15" x14ac:dyDescent="0.25">
      <c r="A1133" s="193" t="s">
        <v>161</v>
      </c>
      <c r="B1133" s="97"/>
      <c r="C1133" s="97"/>
      <c r="D1133" s="97"/>
      <c r="E1133" s="97"/>
      <c r="F1133" s="97"/>
      <c r="G1133" s="97"/>
      <c r="H1133" s="97"/>
      <c r="I1133" s="97"/>
      <c r="J1133" s="97"/>
      <c r="K1133" s="97"/>
      <c r="L1133" s="97"/>
      <c r="M1133" s="97"/>
      <c r="N1133" s="97"/>
      <c r="O1133" t="str">
        <f t="shared" ref="O1133" si="1122">O1131</f>
        <v>MATCH</v>
      </c>
    </row>
    <row r="1134" spans="1:15" x14ac:dyDescent="0.25">
      <c r="A1134" s="193" t="s">
        <v>164</v>
      </c>
      <c r="B1134" s="97"/>
      <c r="C1134" s="97"/>
      <c r="D1134" s="97"/>
      <c r="E1134" s="97"/>
      <c r="F1134" s="97"/>
      <c r="G1134" s="97"/>
      <c r="H1134" s="97"/>
      <c r="I1134" s="97"/>
      <c r="J1134" s="97"/>
      <c r="K1134" s="97"/>
      <c r="L1134" s="97"/>
      <c r="M1134" s="97"/>
      <c r="N1134" s="97"/>
      <c r="O1134" t="str">
        <f t="shared" ref="O1134" si="1123">O1131</f>
        <v>MATCH</v>
      </c>
    </row>
    <row r="1135" spans="1:15" x14ac:dyDescent="0.25">
      <c r="A1135" s="188"/>
      <c r="B1135" s="188"/>
      <c r="C1135" s="188"/>
      <c r="D1135" s="188"/>
      <c r="E1135" s="188"/>
      <c r="F1135" s="188"/>
      <c r="G1135" s="188"/>
      <c r="H1135" s="188"/>
      <c r="I1135" s="188"/>
      <c r="J1135" s="188"/>
      <c r="K1135" s="188"/>
      <c r="L1135" s="188"/>
      <c r="M1135" s="188"/>
      <c r="N1135" s="188"/>
      <c r="O1135" t="str">
        <f t="shared" ref="O1135" si="1124">O1131</f>
        <v>MATCH</v>
      </c>
    </row>
    <row r="1136" spans="1:15" x14ac:dyDescent="0.25">
      <c r="A1136" s="191" t="str">
        <f>'[1]Run Rate'!A230</f>
        <v>POL09927</v>
      </c>
      <c r="B1136" s="191" t="str">
        <f>'[1]Run Rate'!B230</f>
        <v>Polleo Protein oatmeal 60g chocolate hazelnut</v>
      </c>
      <c r="C1136" s="191" t="str">
        <f>'[1]Run Rate'!C230</f>
        <v>BIO I SUPERFOODS</v>
      </c>
      <c r="D1136" s="191" t="str">
        <f>'[1]Run Rate'!D230</f>
        <v>02 SILVER</v>
      </c>
      <c r="E1136" s="97"/>
      <c r="F1136" s="97"/>
      <c r="G1136" s="97"/>
      <c r="H1136" s="97"/>
      <c r="I1136" s="97"/>
      <c r="J1136" s="97"/>
      <c r="K1136" s="97"/>
      <c r="L1136" s="97"/>
      <c r="M1136" s="97"/>
      <c r="N1136" s="97"/>
      <c r="O1136" t="str">
        <f t="shared" ref="O1136" si="1125">IF(AND(OR($B$1="ALL",$B$1=C1136),OR($E$1="ALL",$E$1=D1136),OR($B$2="ALL",$B$2=A1136),OR($E$2="ALL",IFERROR(SEARCH($E$2,B1136),0)&gt;0)),"MATCH","")</f>
        <v>MATCH</v>
      </c>
    </row>
    <row r="1137" spans="1:15" x14ac:dyDescent="0.25">
      <c r="A1137" s="192"/>
      <c r="B1137" s="192" t="s">
        <v>156</v>
      </c>
      <c r="C1137" s="192" t="s">
        <v>157</v>
      </c>
      <c r="D1137" s="192" t="s">
        <v>158</v>
      </c>
      <c r="E1137" s="192" t="s">
        <v>139</v>
      </c>
      <c r="F1137" s="192" t="s">
        <v>140</v>
      </c>
      <c r="G1137" s="192" t="s">
        <v>141</v>
      </c>
      <c r="H1137" s="192" t="s">
        <v>142</v>
      </c>
      <c r="I1137" s="192" t="s">
        <v>143</v>
      </c>
      <c r="J1137" s="192" t="s">
        <v>144</v>
      </c>
      <c r="K1137" s="192" t="s">
        <v>145</v>
      </c>
      <c r="L1137" s="192" t="s">
        <v>146</v>
      </c>
      <c r="M1137" s="192" t="s">
        <v>147</v>
      </c>
      <c r="N1137" s="192" t="s">
        <v>148</v>
      </c>
      <c r="O1137" t="str">
        <f t="shared" ref="O1137" si="1126">O1136</f>
        <v>MATCH</v>
      </c>
    </row>
    <row r="1138" spans="1:15" x14ac:dyDescent="0.25">
      <c r="A1138" s="193" t="s">
        <v>161</v>
      </c>
      <c r="B1138" s="97"/>
      <c r="C1138" s="97"/>
      <c r="D1138" s="97"/>
      <c r="E1138" s="97"/>
      <c r="F1138" s="97"/>
      <c r="G1138" s="97"/>
      <c r="H1138" s="97"/>
      <c r="I1138" s="97"/>
      <c r="J1138" s="97"/>
      <c r="K1138" s="97"/>
      <c r="L1138" s="97"/>
      <c r="M1138" s="97">
        <v>30</v>
      </c>
      <c r="N1138" s="97">
        <v>30</v>
      </c>
      <c r="O1138" t="str">
        <f t="shared" ref="O1138" si="1127">O1136</f>
        <v>MATCH</v>
      </c>
    </row>
    <row r="1139" spans="1:15" x14ac:dyDescent="0.25">
      <c r="A1139" s="193" t="s">
        <v>164</v>
      </c>
      <c r="B1139" s="97"/>
      <c r="C1139" s="97"/>
      <c r="D1139" s="97"/>
      <c r="E1139" s="97"/>
      <c r="F1139" s="97"/>
      <c r="G1139" s="97">
        <v>300</v>
      </c>
      <c r="H1139" s="97">
        <v>300</v>
      </c>
      <c r="I1139" s="97">
        <v>300</v>
      </c>
      <c r="J1139" s="97">
        <v>300</v>
      </c>
      <c r="K1139" s="97"/>
      <c r="L1139" s="97"/>
      <c r="M1139" s="97"/>
      <c r="N1139" s="97"/>
      <c r="O1139" t="str">
        <f t="shared" ref="O1139" si="1128">O1136</f>
        <v>MATCH</v>
      </c>
    </row>
    <row r="1140" spans="1:15" x14ac:dyDescent="0.25">
      <c r="A1140" s="188"/>
      <c r="B1140" s="188"/>
      <c r="C1140" s="188"/>
      <c r="D1140" s="188"/>
      <c r="E1140" s="188"/>
      <c r="F1140" s="188"/>
      <c r="G1140" s="188"/>
      <c r="H1140" s="188"/>
      <c r="I1140" s="188"/>
      <c r="J1140" s="188"/>
      <c r="K1140" s="188"/>
      <c r="L1140" s="188"/>
      <c r="M1140" s="188"/>
      <c r="N1140" s="188"/>
      <c r="O1140" t="str">
        <f t="shared" ref="O1140" si="1129">O1136</f>
        <v>MATCH</v>
      </c>
    </row>
    <row r="1141" spans="1:15" x14ac:dyDescent="0.25">
      <c r="A1141" s="191" t="str">
        <f>'[1]Run Rate'!A231</f>
        <v>GAR04752</v>
      </c>
      <c r="B1141" s="191" t="str">
        <f>'[1]Run Rate'!B231</f>
        <v>Fenix 8, 51 mm, AMOLED Sapphire, Carbon Gray DLC Tit., Black/Pebble Gray remen</v>
      </c>
      <c r="C1141" s="191" t="str">
        <f>'[1]Run Rate'!C231</f>
        <v>GADGETI</v>
      </c>
      <c r="D1141" s="191" t="str">
        <f>'[1]Run Rate'!D231</f>
        <v>02 SILVER</v>
      </c>
      <c r="E1141" s="97"/>
      <c r="F1141" s="97"/>
      <c r="G1141" s="97"/>
      <c r="H1141" s="97"/>
      <c r="I1141" s="97"/>
      <c r="J1141" s="97"/>
      <c r="K1141" s="97"/>
      <c r="L1141" s="97"/>
      <c r="M1141" s="97"/>
      <c r="N1141" s="97"/>
      <c r="O1141" t="str">
        <f t="shared" ref="O1141" si="1130">IF(AND(OR($B$1="ALL",$B$1=C1141),OR($E$1="ALL",$E$1=D1141),OR($B$2="ALL",$B$2=A1141),OR($E$2="ALL",IFERROR(SEARCH($E$2,B1141),0)&gt;0)),"MATCH","")</f>
        <v>MATCH</v>
      </c>
    </row>
    <row r="1142" spans="1:15" x14ac:dyDescent="0.25">
      <c r="A1142" s="192"/>
      <c r="B1142" s="192" t="s">
        <v>156</v>
      </c>
      <c r="C1142" s="192" t="s">
        <v>157</v>
      </c>
      <c r="D1142" s="192" t="s">
        <v>158</v>
      </c>
      <c r="E1142" s="192" t="s">
        <v>139</v>
      </c>
      <c r="F1142" s="192" t="s">
        <v>140</v>
      </c>
      <c r="G1142" s="192" t="s">
        <v>141</v>
      </c>
      <c r="H1142" s="192" t="s">
        <v>142</v>
      </c>
      <c r="I1142" s="192" t="s">
        <v>143</v>
      </c>
      <c r="J1142" s="192" t="s">
        <v>144</v>
      </c>
      <c r="K1142" s="192" t="s">
        <v>145</v>
      </c>
      <c r="L1142" s="192" t="s">
        <v>146</v>
      </c>
      <c r="M1142" s="192" t="s">
        <v>147</v>
      </c>
      <c r="N1142" s="192" t="s">
        <v>148</v>
      </c>
      <c r="O1142" t="str">
        <f t="shared" ref="O1142" si="1131">O1141</f>
        <v>MATCH</v>
      </c>
    </row>
    <row r="1143" spans="1:15" x14ac:dyDescent="0.25">
      <c r="A1143" s="193" t="s">
        <v>161</v>
      </c>
      <c r="B1143" s="97"/>
      <c r="C1143" s="97"/>
      <c r="D1143" s="97"/>
      <c r="E1143" s="97"/>
      <c r="F1143" s="97"/>
      <c r="G1143" s="97"/>
      <c r="H1143" s="97"/>
      <c r="I1143" s="97"/>
      <c r="J1143" s="97"/>
      <c r="K1143" s="97"/>
      <c r="L1143" s="97"/>
      <c r="M1143" s="97"/>
      <c r="N1143" s="97"/>
      <c r="O1143" t="str">
        <f t="shared" ref="O1143" si="1132">O1141</f>
        <v>MATCH</v>
      </c>
    </row>
    <row r="1144" spans="1:15" x14ac:dyDescent="0.25">
      <c r="A1144" s="193" t="s">
        <v>164</v>
      </c>
      <c r="B1144" s="97"/>
      <c r="C1144" s="97"/>
      <c r="D1144" s="97"/>
      <c r="E1144" s="97"/>
      <c r="F1144" s="97"/>
      <c r="G1144" s="97"/>
      <c r="H1144" s="97"/>
      <c r="I1144" s="97"/>
      <c r="J1144" s="97"/>
      <c r="K1144" s="97"/>
      <c r="L1144" s="97"/>
      <c r="M1144" s="97"/>
      <c r="N1144" s="97"/>
      <c r="O1144" t="str">
        <f t="shared" ref="O1144" si="1133">O1141</f>
        <v>MATCH</v>
      </c>
    </row>
    <row r="1145" spans="1:15" x14ac:dyDescent="0.25">
      <c r="A1145" s="188"/>
      <c r="B1145" s="188"/>
      <c r="C1145" s="188"/>
      <c r="D1145" s="188"/>
      <c r="E1145" s="188"/>
      <c r="F1145" s="188"/>
      <c r="G1145" s="188"/>
      <c r="H1145" s="188"/>
      <c r="I1145" s="188"/>
      <c r="J1145" s="188"/>
      <c r="K1145" s="188"/>
      <c r="L1145" s="188"/>
      <c r="M1145" s="188"/>
      <c r="N1145" s="188"/>
      <c r="O1145" t="str">
        <f t="shared" ref="O1145" si="1134">O1141</f>
        <v>MATCH</v>
      </c>
    </row>
    <row r="1146" spans="1:15" x14ac:dyDescent="0.25">
      <c r="A1146" s="191" t="str">
        <f>'[1]Run Rate'!A232</f>
        <v>SHM00006</v>
      </c>
      <c r="B1146" s="191" t="str">
        <f>'[1]Run Rate'!B232</f>
        <v>Shieldmixer Hero Pro Logo Black</v>
      </c>
      <c r="C1146" s="191" t="str">
        <f>'[1]Run Rate'!C232</f>
        <v>DRINKWARE I HOME</v>
      </c>
      <c r="D1146" s="191" t="str">
        <f>'[1]Run Rate'!D232</f>
        <v>02 SILVER</v>
      </c>
      <c r="E1146" s="97"/>
      <c r="F1146" s="97"/>
      <c r="G1146" s="97"/>
      <c r="H1146" s="97"/>
      <c r="I1146" s="97"/>
      <c r="J1146" s="97"/>
      <c r="K1146" s="97"/>
      <c r="L1146" s="97"/>
      <c r="M1146" s="97"/>
      <c r="N1146" s="97"/>
      <c r="O1146" t="str">
        <f t="shared" ref="O1146" si="1135">IF(AND(OR($B$1="ALL",$B$1=C1146),OR($E$1="ALL",$E$1=D1146),OR($B$2="ALL",$B$2=A1146),OR($E$2="ALL",IFERROR(SEARCH($E$2,B1146),0)&gt;0)),"MATCH","")</f>
        <v>MATCH</v>
      </c>
    </row>
    <row r="1147" spans="1:15" x14ac:dyDescent="0.25">
      <c r="A1147" s="192"/>
      <c r="B1147" s="192" t="s">
        <v>156</v>
      </c>
      <c r="C1147" s="192" t="s">
        <v>157</v>
      </c>
      <c r="D1147" s="192" t="s">
        <v>158</v>
      </c>
      <c r="E1147" s="192" t="s">
        <v>139</v>
      </c>
      <c r="F1147" s="192" t="s">
        <v>140</v>
      </c>
      <c r="G1147" s="192" t="s">
        <v>141</v>
      </c>
      <c r="H1147" s="192" t="s">
        <v>142</v>
      </c>
      <c r="I1147" s="192" t="s">
        <v>143</v>
      </c>
      <c r="J1147" s="192" t="s">
        <v>144</v>
      </c>
      <c r="K1147" s="192" t="s">
        <v>145</v>
      </c>
      <c r="L1147" s="192" t="s">
        <v>146</v>
      </c>
      <c r="M1147" s="192" t="s">
        <v>147</v>
      </c>
      <c r="N1147" s="192" t="s">
        <v>148</v>
      </c>
      <c r="O1147" t="str">
        <f t="shared" ref="O1147" si="1136">O1146</f>
        <v>MATCH</v>
      </c>
    </row>
    <row r="1148" spans="1:15" x14ac:dyDescent="0.25">
      <c r="A1148" s="193" t="s">
        <v>161</v>
      </c>
      <c r="B1148" s="97"/>
      <c r="C1148" s="97"/>
      <c r="D1148" s="97"/>
      <c r="E1148" s="97"/>
      <c r="F1148" s="97"/>
      <c r="G1148" s="97"/>
      <c r="H1148" s="97"/>
      <c r="I1148" s="97"/>
      <c r="J1148" s="97"/>
      <c r="K1148" s="97"/>
      <c r="L1148" s="97"/>
      <c r="M1148" s="97"/>
      <c r="N1148" s="97"/>
      <c r="O1148" t="str">
        <f t="shared" ref="O1148" si="1137">O1146</f>
        <v>MATCH</v>
      </c>
    </row>
    <row r="1149" spans="1:15" x14ac:dyDescent="0.25">
      <c r="A1149" s="193" t="s">
        <v>164</v>
      </c>
      <c r="B1149" s="97"/>
      <c r="C1149" s="97"/>
      <c r="D1149" s="97"/>
      <c r="E1149" s="97"/>
      <c r="F1149" s="97"/>
      <c r="G1149" s="97"/>
      <c r="H1149" s="97"/>
      <c r="I1149" s="97"/>
      <c r="J1149" s="97"/>
      <c r="K1149" s="97"/>
      <c r="L1149" s="97"/>
      <c r="M1149" s="97"/>
      <c r="N1149" s="97"/>
      <c r="O1149" t="str">
        <f t="shared" ref="O1149" si="1138">O1146</f>
        <v>MATCH</v>
      </c>
    </row>
    <row r="1150" spans="1:15" x14ac:dyDescent="0.25">
      <c r="A1150" s="188"/>
      <c r="B1150" s="188"/>
      <c r="C1150" s="188"/>
      <c r="D1150" s="188"/>
      <c r="E1150" s="188"/>
      <c r="F1150" s="188"/>
      <c r="G1150" s="188"/>
      <c r="H1150" s="188"/>
      <c r="I1150" s="188"/>
      <c r="J1150" s="188"/>
      <c r="K1150" s="188"/>
      <c r="L1150" s="188"/>
      <c r="M1150" s="188"/>
      <c r="N1150" s="188"/>
      <c r="O1150" t="str">
        <f t="shared" ref="O1150" si="1139">O1146</f>
        <v>MATCH</v>
      </c>
    </row>
    <row r="1151" spans="1:15" x14ac:dyDescent="0.25">
      <c r="A1151" s="191" t="str">
        <f>'[1]Run Rate'!A233</f>
        <v>SCM04317</v>
      </c>
      <c r="B1151" s="191" t="str">
        <f>'[1]Run Rate'!B233</f>
        <v>100R Whey - 2 kg Čokolada</v>
      </c>
      <c r="C1151" s="191" t="str">
        <f>'[1]Run Rate'!C233</f>
        <v>PROTEINI</v>
      </c>
      <c r="D1151" s="191" t="str">
        <f>'[1]Run Rate'!D233</f>
        <v>02 SILVER</v>
      </c>
      <c r="E1151" s="97"/>
      <c r="F1151" s="97"/>
      <c r="G1151" s="97"/>
      <c r="H1151" s="97"/>
      <c r="I1151" s="97"/>
      <c r="J1151" s="97"/>
      <c r="K1151" s="97"/>
      <c r="L1151" s="97"/>
      <c r="M1151" s="97"/>
      <c r="N1151" s="97"/>
      <c r="O1151" t="str">
        <f t="shared" ref="O1151" si="1140">IF(AND(OR($B$1="ALL",$B$1=C1151),OR($E$1="ALL",$E$1=D1151),OR($B$2="ALL",$B$2=A1151),OR($E$2="ALL",IFERROR(SEARCH($E$2,B1151),0)&gt;0)),"MATCH","")</f>
        <v>MATCH</v>
      </c>
    </row>
    <row r="1152" spans="1:15" x14ac:dyDescent="0.25">
      <c r="A1152" s="192"/>
      <c r="B1152" s="192" t="s">
        <v>156</v>
      </c>
      <c r="C1152" s="192" t="s">
        <v>157</v>
      </c>
      <c r="D1152" s="192" t="s">
        <v>158</v>
      </c>
      <c r="E1152" s="192" t="s">
        <v>139</v>
      </c>
      <c r="F1152" s="192" t="s">
        <v>140</v>
      </c>
      <c r="G1152" s="192" t="s">
        <v>141</v>
      </c>
      <c r="H1152" s="192" t="s">
        <v>142</v>
      </c>
      <c r="I1152" s="192" t="s">
        <v>143</v>
      </c>
      <c r="J1152" s="192" t="s">
        <v>144</v>
      </c>
      <c r="K1152" s="192" t="s">
        <v>145</v>
      </c>
      <c r="L1152" s="192" t="s">
        <v>146</v>
      </c>
      <c r="M1152" s="192" t="s">
        <v>147</v>
      </c>
      <c r="N1152" s="192" t="s">
        <v>148</v>
      </c>
      <c r="O1152" t="str">
        <f t="shared" ref="O1152" si="1141">O1151</f>
        <v>MATCH</v>
      </c>
    </row>
    <row r="1153" spans="1:15" x14ac:dyDescent="0.25">
      <c r="A1153" s="193" t="s">
        <v>161</v>
      </c>
      <c r="B1153" s="97"/>
      <c r="C1153" s="97"/>
      <c r="D1153" s="97"/>
      <c r="E1153" s="97"/>
      <c r="F1153" s="97"/>
      <c r="G1153" s="97"/>
      <c r="H1153" s="97"/>
      <c r="I1153" s="97"/>
      <c r="J1153" s="97"/>
      <c r="K1153" s="97"/>
      <c r="L1153" s="97"/>
      <c r="M1153" s="97"/>
      <c r="N1153" s="97"/>
      <c r="O1153" t="str">
        <f t="shared" ref="O1153" si="1142">O1151</f>
        <v>MATCH</v>
      </c>
    </row>
    <row r="1154" spans="1:15" x14ac:dyDescent="0.25">
      <c r="A1154" s="193" t="s">
        <v>164</v>
      </c>
      <c r="B1154" s="97"/>
      <c r="C1154" s="97"/>
      <c r="D1154" s="97"/>
      <c r="E1154" s="97"/>
      <c r="F1154" s="97"/>
      <c r="G1154" s="97"/>
      <c r="H1154" s="97"/>
      <c r="I1154" s="97"/>
      <c r="J1154" s="97"/>
      <c r="K1154" s="97"/>
      <c r="L1154" s="97"/>
      <c r="M1154" s="97"/>
      <c r="N1154" s="97"/>
      <c r="O1154" t="str">
        <f t="shared" ref="O1154" si="1143">O1151</f>
        <v>MATCH</v>
      </c>
    </row>
    <row r="1155" spans="1:15" x14ac:dyDescent="0.25">
      <c r="A1155" s="188"/>
      <c r="B1155" s="188"/>
      <c r="C1155" s="188"/>
      <c r="D1155" s="188"/>
      <c r="E1155" s="188"/>
      <c r="F1155" s="188"/>
      <c r="G1155" s="188"/>
      <c r="H1155" s="188"/>
      <c r="I1155" s="188"/>
      <c r="J1155" s="188"/>
      <c r="K1155" s="188"/>
      <c r="L1155" s="188"/>
      <c r="M1155" s="188"/>
      <c r="N1155" s="188"/>
      <c r="O1155" t="str">
        <f t="shared" ref="O1155" si="1144">O1151</f>
        <v>MATCH</v>
      </c>
    </row>
    <row r="1156" spans="1:15" x14ac:dyDescent="0.25">
      <c r="A1156" s="191" t="str">
        <f>'[1]Run Rate'!A234</f>
        <v>POL09915</v>
      </c>
      <c r="B1156" s="191" t="str">
        <f>'[1]Run Rate'!B234</f>
        <v>Polleo Revive 1kg Lemon lime</v>
      </c>
      <c r="C1156" s="191" t="str">
        <f>'[1]Run Rate'!C234</f>
        <v>SPORTSKA PREHRANA</v>
      </c>
      <c r="D1156" s="191" t="str">
        <f>'[1]Run Rate'!D234</f>
        <v>02 SILVER</v>
      </c>
      <c r="E1156" s="97"/>
      <c r="F1156" s="97"/>
      <c r="G1156" s="97"/>
      <c r="H1156" s="97"/>
      <c r="I1156" s="97"/>
      <c r="J1156" s="97"/>
      <c r="K1156" s="97"/>
      <c r="L1156" s="97"/>
      <c r="M1156" s="97"/>
      <c r="N1156" s="97"/>
      <c r="O1156" t="str">
        <f t="shared" ref="O1156" si="1145">IF(AND(OR($B$1="ALL",$B$1=C1156),OR($E$1="ALL",$E$1=D1156),OR($B$2="ALL",$B$2=A1156),OR($E$2="ALL",IFERROR(SEARCH($E$2,B1156),0)&gt;0)),"MATCH","")</f>
        <v>MATCH</v>
      </c>
    </row>
    <row r="1157" spans="1:15" x14ac:dyDescent="0.25">
      <c r="A1157" s="192"/>
      <c r="B1157" s="192" t="s">
        <v>156</v>
      </c>
      <c r="C1157" s="192" t="s">
        <v>157</v>
      </c>
      <c r="D1157" s="192" t="s">
        <v>158</v>
      </c>
      <c r="E1157" s="192" t="s">
        <v>139</v>
      </c>
      <c r="F1157" s="192" t="s">
        <v>140</v>
      </c>
      <c r="G1157" s="192" t="s">
        <v>141</v>
      </c>
      <c r="H1157" s="192" t="s">
        <v>142</v>
      </c>
      <c r="I1157" s="192" t="s">
        <v>143</v>
      </c>
      <c r="J1157" s="192" t="s">
        <v>144</v>
      </c>
      <c r="K1157" s="192" t="s">
        <v>145</v>
      </c>
      <c r="L1157" s="192" t="s">
        <v>146</v>
      </c>
      <c r="M1157" s="192" t="s">
        <v>147</v>
      </c>
      <c r="N1157" s="192" t="s">
        <v>148</v>
      </c>
      <c r="O1157" t="str">
        <f t="shared" ref="O1157" si="1146">O1156</f>
        <v>MATCH</v>
      </c>
    </row>
    <row r="1158" spans="1:15" x14ac:dyDescent="0.25">
      <c r="A1158" s="193" t="s">
        <v>161</v>
      </c>
      <c r="B1158" s="97"/>
      <c r="C1158" s="97"/>
      <c r="D1158" s="97"/>
      <c r="E1158" s="97"/>
      <c r="F1158" s="97"/>
      <c r="G1158" s="97"/>
      <c r="H1158" s="97"/>
      <c r="I1158" s="97"/>
      <c r="J1158" s="97"/>
      <c r="K1158" s="97"/>
      <c r="L1158" s="97"/>
      <c r="M1158" s="97"/>
      <c r="N1158" s="97"/>
      <c r="O1158" t="str">
        <f t="shared" ref="O1158" si="1147">O1156</f>
        <v>MATCH</v>
      </c>
    </row>
    <row r="1159" spans="1:15" x14ac:dyDescent="0.25">
      <c r="A1159" s="193" t="s">
        <v>164</v>
      </c>
      <c r="B1159" s="97"/>
      <c r="C1159" s="97"/>
      <c r="D1159" s="97"/>
      <c r="E1159" s="97"/>
      <c r="F1159" s="97"/>
      <c r="G1159" s="97"/>
      <c r="H1159" s="97"/>
      <c r="I1159" s="97"/>
      <c r="J1159" s="97"/>
      <c r="K1159" s="97"/>
      <c r="L1159" s="97"/>
      <c r="M1159" s="97"/>
      <c r="N1159" s="97"/>
      <c r="O1159" t="str">
        <f t="shared" ref="O1159" si="1148">O1156</f>
        <v>MATCH</v>
      </c>
    </row>
    <row r="1160" spans="1:15" x14ac:dyDescent="0.25">
      <c r="A1160" s="188"/>
      <c r="B1160" s="188"/>
      <c r="C1160" s="188"/>
      <c r="D1160" s="188"/>
      <c r="E1160" s="188"/>
      <c r="F1160" s="188"/>
      <c r="G1160" s="188"/>
      <c r="H1160" s="188"/>
      <c r="I1160" s="188"/>
      <c r="J1160" s="188"/>
      <c r="K1160" s="188"/>
      <c r="L1160" s="188"/>
      <c r="M1160" s="188"/>
      <c r="N1160" s="188"/>
      <c r="O1160" t="str">
        <f t="shared" ref="O1160" si="1149">O1156</f>
        <v>MATCH</v>
      </c>
    </row>
    <row r="1161" spans="1:15" x14ac:dyDescent="0.25">
      <c r="A1161" s="191" t="str">
        <f>'[1]Run Rate'!A235</f>
        <v>ON00283</v>
      </c>
      <c r="B1161" s="191" t="str">
        <f>'[1]Run Rate'!B235</f>
        <v>Serious Mass 5,45kg Vanilla</v>
      </c>
      <c r="C1161" s="191" t="str">
        <f>'[1]Run Rate'!C235</f>
        <v>SPORTSKA PREHRANA</v>
      </c>
      <c r="D1161" s="191" t="str">
        <f>'[1]Run Rate'!D235</f>
        <v>02 SILVER</v>
      </c>
      <c r="E1161" s="97"/>
      <c r="F1161" s="97"/>
      <c r="G1161" s="97"/>
      <c r="H1161" s="97"/>
      <c r="I1161" s="97"/>
      <c r="J1161" s="97"/>
      <c r="K1161" s="97"/>
      <c r="L1161" s="97"/>
      <c r="M1161" s="97"/>
      <c r="N1161" s="97"/>
      <c r="O1161" t="str">
        <f t="shared" ref="O1161" si="1150">IF(AND(OR($B$1="ALL",$B$1=C1161),OR($E$1="ALL",$E$1=D1161),OR($B$2="ALL",$B$2=A1161),OR($E$2="ALL",IFERROR(SEARCH($E$2,B1161),0)&gt;0)),"MATCH","")</f>
        <v>MATCH</v>
      </c>
    </row>
    <row r="1162" spans="1:15" x14ac:dyDescent="0.25">
      <c r="A1162" s="192"/>
      <c r="B1162" s="192" t="s">
        <v>156</v>
      </c>
      <c r="C1162" s="192" t="s">
        <v>157</v>
      </c>
      <c r="D1162" s="192" t="s">
        <v>158</v>
      </c>
      <c r="E1162" s="192" t="s">
        <v>139</v>
      </c>
      <c r="F1162" s="192" t="s">
        <v>140</v>
      </c>
      <c r="G1162" s="192" t="s">
        <v>141</v>
      </c>
      <c r="H1162" s="192" t="s">
        <v>142</v>
      </c>
      <c r="I1162" s="192" t="s">
        <v>143</v>
      </c>
      <c r="J1162" s="192" t="s">
        <v>144</v>
      </c>
      <c r="K1162" s="192" t="s">
        <v>145</v>
      </c>
      <c r="L1162" s="192" t="s">
        <v>146</v>
      </c>
      <c r="M1162" s="192" t="s">
        <v>147</v>
      </c>
      <c r="N1162" s="192" t="s">
        <v>148</v>
      </c>
      <c r="O1162" t="str">
        <f t="shared" ref="O1162" si="1151">O1161</f>
        <v>MATCH</v>
      </c>
    </row>
    <row r="1163" spans="1:15" x14ac:dyDescent="0.25">
      <c r="A1163" s="193" t="s">
        <v>161</v>
      </c>
      <c r="B1163" s="97"/>
      <c r="C1163" s="97"/>
      <c r="D1163" s="97"/>
      <c r="E1163" s="97"/>
      <c r="F1163" s="97"/>
      <c r="G1163" s="97"/>
      <c r="H1163" s="97"/>
      <c r="I1163" s="97"/>
      <c r="J1163" s="97"/>
      <c r="K1163" s="97"/>
      <c r="L1163" s="97"/>
      <c r="M1163" s="97"/>
      <c r="N1163" s="97"/>
      <c r="O1163" t="str">
        <f t="shared" ref="O1163" si="1152">O1161</f>
        <v>MATCH</v>
      </c>
    </row>
    <row r="1164" spans="1:15" x14ac:dyDescent="0.25">
      <c r="A1164" s="193" t="s">
        <v>164</v>
      </c>
      <c r="B1164" s="97"/>
      <c r="C1164" s="97"/>
      <c r="D1164" s="97"/>
      <c r="E1164" s="97"/>
      <c r="F1164" s="97"/>
      <c r="G1164" s="97"/>
      <c r="H1164" s="97"/>
      <c r="I1164" s="97"/>
      <c r="J1164" s="97"/>
      <c r="K1164" s="97"/>
      <c r="L1164" s="97"/>
      <c r="M1164" s="97"/>
      <c r="N1164" s="97"/>
      <c r="O1164" t="str">
        <f t="shared" ref="O1164" si="1153">O1161</f>
        <v>MATCH</v>
      </c>
    </row>
    <row r="1165" spans="1:15" x14ac:dyDescent="0.25">
      <c r="A1165" s="188"/>
      <c r="B1165" s="188"/>
      <c r="C1165" s="188"/>
      <c r="D1165" s="188"/>
      <c r="E1165" s="188"/>
      <c r="F1165" s="188"/>
      <c r="G1165" s="188"/>
      <c r="H1165" s="188"/>
      <c r="I1165" s="188"/>
      <c r="J1165" s="188"/>
      <c r="K1165" s="188"/>
      <c r="L1165" s="188"/>
      <c r="M1165" s="188"/>
      <c r="N1165" s="188"/>
      <c r="O1165" t="str">
        <f t="shared" ref="O1165" si="1154">O1161</f>
        <v>MATCH</v>
      </c>
    </row>
    <row r="1166" spans="1:15" x14ac:dyDescent="0.25">
      <c r="A1166" s="191" t="str">
        <f>'[1]Run Rate'!A236</f>
        <v>POL04474</v>
      </c>
      <c r="B1166" s="191" t="str">
        <f>'[1]Run Rate'!B236</f>
        <v>Polleo BCAA 750 ml Orange- Lemon- Lime</v>
      </c>
      <c r="C1166" s="191" t="str">
        <f>'[1]Run Rate'!C236</f>
        <v>RTD &amp; SNACKS</v>
      </c>
      <c r="D1166" s="191" t="str">
        <f>'[1]Run Rate'!D236</f>
        <v>02 SILVER</v>
      </c>
      <c r="E1166" s="97"/>
      <c r="F1166" s="97"/>
      <c r="G1166" s="97"/>
      <c r="H1166" s="97"/>
      <c r="I1166" s="97"/>
      <c r="J1166" s="97"/>
      <c r="K1166" s="97"/>
      <c r="L1166" s="97"/>
      <c r="M1166" s="97"/>
      <c r="N1166" s="97"/>
      <c r="O1166" t="str">
        <f t="shared" ref="O1166" si="1155">IF(AND(OR($B$1="ALL",$B$1=C1166),OR($E$1="ALL",$E$1=D1166),OR($B$2="ALL",$B$2=A1166),OR($E$2="ALL",IFERROR(SEARCH($E$2,B1166),0)&gt;0)),"MATCH","")</f>
        <v>MATCH</v>
      </c>
    </row>
    <row r="1167" spans="1:15" x14ac:dyDescent="0.25">
      <c r="A1167" s="192"/>
      <c r="B1167" s="192" t="s">
        <v>156</v>
      </c>
      <c r="C1167" s="192" t="s">
        <v>157</v>
      </c>
      <c r="D1167" s="192" t="s">
        <v>158</v>
      </c>
      <c r="E1167" s="192" t="s">
        <v>139</v>
      </c>
      <c r="F1167" s="192" t="s">
        <v>140</v>
      </c>
      <c r="G1167" s="192" t="s">
        <v>141</v>
      </c>
      <c r="H1167" s="192" t="s">
        <v>142</v>
      </c>
      <c r="I1167" s="192" t="s">
        <v>143</v>
      </c>
      <c r="J1167" s="192" t="s">
        <v>144</v>
      </c>
      <c r="K1167" s="192" t="s">
        <v>145</v>
      </c>
      <c r="L1167" s="192" t="s">
        <v>146</v>
      </c>
      <c r="M1167" s="192" t="s">
        <v>147</v>
      </c>
      <c r="N1167" s="192" t="s">
        <v>148</v>
      </c>
      <c r="O1167" t="str">
        <f t="shared" ref="O1167" si="1156">O1166</f>
        <v>MATCH</v>
      </c>
    </row>
    <row r="1168" spans="1:15" x14ac:dyDescent="0.25">
      <c r="A1168" s="193" t="s">
        <v>161</v>
      </c>
      <c r="B1168" s="97"/>
      <c r="C1168" s="97"/>
      <c r="D1168" s="97"/>
      <c r="E1168" s="97"/>
      <c r="F1168" s="97"/>
      <c r="G1168" s="97"/>
      <c r="H1168" s="97"/>
      <c r="I1168" s="97"/>
      <c r="J1168" s="97"/>
      <c r="K1168" s="97"/>
      <c r="L1168" s="97"/>
      <c r="M1168" s="97"/>
      <c r="N1168" s="97"/>
      <c r="O1168" t="str">
        <f t="shared" ref="O1168" si="1157">O1166</f>
        <v>MATCH</v>
      </c>
    </row>
    <row r="1169" spans="1:15" x14ac:dyDescent="0.25">
      <c r="A1169" s="193" t="s">
        <v>164</v>
      </c>
      <c r="B1169" s="97"/>
      <c r="C1169" s="97"/>
      <c r="D1169" s="97"/>
      <c r="E1169" s="97"/>
      <c r="F1169" s="97"/>
      <c r="G1169" s="97"/>
      <c r="H1169" s="97"/>
      <c r="I1169" s="97"/>
      <c r="J1169" s="97"/>
      <c r="K1169" s="97"/>
      <c r="L1169" s="97"/>
      <c r="M1169" s="97"/>
      <c r="N1169" s="97"/>
      <c r="O1169" t="str">
        <f t="shared" ref="O1169" si="1158">O1166</f>
        <v>MATCH</v>
      </c>
    </row>
    <row r="1170" spans="1:15" x14ac:dyDescent="0.25">
      <c r="A1170" s="188"/>
      <c r="B1170" s="188"/>
      <c r="C1170" s="188"/>
      <c r="D1170" s="188"/>
      <c r="E1170" s="188"/>
      <c r="F1170" s="188"/>
      <c r="G1170" s="188"/>
      <c r="H1170" s="188"/>
      <c r="I1170" s="188"/>
      <c r="J1170" s="188"/>
      <c r="K1170" s="188"/>
      <c r="L1170" s="188"/>
      <c r="M1170" s="188"/>
      <c r="N1170" s="188"/>
      <c r="O1170" t="str">
        <f t="shared" ref="O1170" si="1159">O1166</f>
        <v>MATCH</v>
      </c>
    </row>
    <row r="1171" spans="1:15" x14ac:dyDescent="0.25">
      <c r="A1171" s="191" t="str">
        <f>'[1]Run Rate'!A237</f>
        <v>ON00217</v>
      </c>
      <c r="B1171" s="191" t="str">
        <f>'[1]Run Rate'!B237</f>
        <v>Amino Energy 270g orange cooler</v>
      </c>
      <c r="C1171" s="191" t="str">
        <f>'[1]Run Rate'!C237</f>
        <v>SPORTSKA PREHRANA</v>
      </c>
      <c r="D1171" s="191" t="str">
        <f>'[1]Run Rate'!D237</f>
        <v>02 SILVER</v>
      </c>
      <c r="E1171" s="97"/>
      <c r="F1171" s="97"/>
      <c r="G1171" s="97"/>
      <c r="H1171" s="97"/>
      <c r="I1171" s="97"/>
      <c r="J1171" s="97"/>
      <c r="K1171" s="97"/>
      <c r="L1171" s="97"/>
      <c r="M1171" s="97"/>
      <c r="N1171" s="97"/>
      <c r="O1171" t="str">
        <f t="shared" ref="O1171" si="1160">IF(AND(OR($B$1="ALL",$B$1=C1171),OR($E$1="ALL",$E$1=D1171),OR($B$2="ALL",$B$2=A1171),OR($E$2="ALL",IFERROR(SEARCH($E$2,B1171),0)&gt;0)),"MATCH","")</f>
        <v>MATCH</v>
      </c>
    </row>
    <row r="1172" spans="1:15" x14ac:dyDescent="0.25">
      <c r="A1172" s="192"/>
      <c r="B1172" s="192" t="s">
        <v>156</v>
      </c>
      <c r="C1172" s="192" t="s">
        <v>157</v>
      </c>
      <c r="D1172" s="192" t="s">
        <v>158</v>
      </c>
      <c r="E1172" s="192" t="s">
        <v>139</v>
      </c>
      <c r="F1172" s="192" t="s">
        <v>140</v>
      </c>
      <c r="G1172" s="192" t="s">
        <v>141</v>
      </c>
      <c r="H1172" s="192" t="s">
        <v>142</v>
      </c>
      <c r="I1172" s="192" t="s">
        <v>143</v>
      </c>
      <c r="J1172" s="192" t="s">
        <v>144</v>
      </c>
      <c r="K1172" s="192" t="s">
        <v>145</v>
      </c>
      <c r="L1172" s="192" t="s">
        <v>146</v>
      </c>
      <c r="M1172" s="192" t="s">
        <v>147</v>
      </c>
      <c r="N1172" s="192" t="s">
        <v>148</v>
      </c>
      <c r="O1172" t="str">
        <f t="shared" ref="O1172" si="1161">O1171</f>
        <v>MATCH</v>
      </c>
    </row>
    <row r="1173" spans="1:15" x14ac:dyDescent="0.25">
      <c r="A1173" s="193" t="s">
        <v>161</v>
      </c>
      <c r="B1173" s="97"/>
      <c r="C1173" s="97"/>
      <c r="D1173" s="97"/>
      <c r="E1173" s="97"/>
      <c r="F1173" s="97"/>
      <c r="G1173" s="97"/>
      <c r="H1173" s="97"/>
      <c r="I1173" s="97"/>
      <c r="J1173" s="97"/>
      <c r="K1173" s="97"/>
      <c r="L1173" s="97"/>
      <c r="M1173" s="97"/>
      <c r="N1173" s="97"/>
      <c r="O1173" t="str">
        <f t="shared" ref="O1173" si="1162">O1171</f>
        <v>MATCH</v>
      </c>
    </row>
    <row r="1174" spans="1:15" x14ac:dyDescent="0.25">
      <c r="A1174" s="193" t="s">
        <v>164</v>
      </c>
      <c r="B1174" s="97"/>
      <c r="C1174" s="97"/>
      <c r="D1174" s="97"/>
      <c r="E1174" s="97"/>
      <c r="F1174" s="97"/>
      <c r="G1174" s="97"/>
      <c r="H1174" s="97"/>
      <c r="I1174" s="97"/>
      <c r="J1174" s="97"/>
      <c r="K1174" s="97"/>
      <c r="L1174" s="97"/>
      <c r="M1174" s="97"/>
      <c r="N1174" s="97"/>
      <c r="O1174" t="str">
        <f t="shared" ref="O1174" si="1163">O1171</f>
        <v>MATCH</v>
      </c>
    </row>
    <row r="1175" spans="1:15" x14ac:dyDescent="0.25">
      <c r="A1175" s="188"/>
      <c r="B1175" s="188"/>
      <c r="C1175" s="188"/>
      <c r="D1175" s="188"/>
      <c r="E1175" s="188"/>
      <c r="F1175" s="188"/>
      <c r="G1175" s="188"/>
      <c r="H1175" s="188"/>
      <c r="I1175" s="188"/>
      <c r="J1175" s="188"/>
      <c r="K1175" s="188"/>
      <c r="L1175" s="188"/>
      <c r="M1175" s="188"/>
      <c r="N1175" s="188"/>
      <c r="O1175" t="str">
        <f t="shared" ref="O1175" si="1164">O1171</f>
        <v>MATCH</v>
      </c>
    </row>
    <row r="1176" spans="1:15" x14ac:dyDescent="0.25">
      <c r="A1176" s="191" t="str">
        <f>'[1]Run Rate'!A238</f>
        <v>CEL11615</v>
      </c>
      <c r="B1176" s="191" t="str">
        <f>'[1]Run Rate'!B238</f>
        <v>C4 Energy Crb Twisted Limeade 500 ML</v>
      </c>
      <c r="C1176" s="191" t="str">
        <f>'[1]Run Rate'!C238</f>
        <v>RTD &amp; SNACKS</v>
      </c>
      <c r="D1176" s="191" t="str">
        <f>'[1]Run Rate'!D238</f>
        <v>02 SILVER</v>
      </c>
      <c r="E1176" s="97"/>
      <c r="F1176" s="97"/>
      <c r="G1176" s="97"/>
      <c r="H1176" s="97"/>
      <c r="I1176" s="97"/>
      <c r="J1176" s="97"/>
      <c r="K1176" s="97"/>
      <c r="L1176" s="97"/>
      <c r="M1176" s="97"/>
      <c r="N1176" s="97"/>
      <c r="O1176" t="str">
        <f t="shared" ref="O1176" si="1165">IF(AND(OR($B$1="ALL",$B$1=C1176),OR($E$1="ALL",$E$1=D1176),OR($B$2="ALL",$B$2=A1176),OR($E$2="ALL",IFERROR(SEARCH($E$2,B1176),0)&gt;0)),"MATCH","")</f>
        <v>MATCH</v>
      </c>
    </row>
    <row r="1177" spans="1:15" x14ac:dyDescent="0.25">
      <c r="A1177" s="192"/>
      <c r="B1177" s="192" t="s">
        <v>156</v>
      </c>
      <c r="C1177" s="192" t="s">
        <v>157</v>
      </c>
      <c r="D1177" s="192" t="s">
        <v>158</v>
      </c>
      <c r="E1177" s="192" t="s">
        <v>139</v>
      </c>
      <c r="F1177" s="192" t="s">
        <v>140</v>
      </c>
      <c r="G1177" s="192" t="s">
        <v>141</v>
      </c>
      <c r="H1177" s="192" t="s">
        <v>142</v>
      </c>
      <c r="I1177" s="192" t="s">
        <v>143</v>
      </c>
      <c r="J1177" s="192" t="s">
        <v>144</v>
      </c>
      <c r="K1177" s="192" t="s">
        <v>145</v>
      </c>
      <c r="L1177" s="192" t="s">
        <v>146</v>
      </c>
      <c r="M1177" s="192" t="s">
        <v>147</v>
      </c>
      <c r="N1177" s="192" t="s">
        <v>148</v>
      </c>
      <c r="O1177" t="str">
        <f t="shared" ref="O1177" si="1166">O1176</f>
        <v>MATCH</v>
      </c>
    </row>
    <row r="1178" spans="1:15" x14ac:dyDescent="0.25">
      <c r="A1178" s="193" t="s">
        <v>161</v>
      </c>
      <c r="B1178" s="97"/>
      <c r="C1178" s="97"/>
      <c r="D1178" s="97"/>
      <c r="E1178" s="97"/>
      <c r="F1178" s="97"/>
      <c r="G1178" s="97"/>
      <c r="H1178" s="97"/>
      <c r="I1178" s="97"/>
      <c r="J1178" s="97"/>
      <c r="K1178" s="97"/>
      <c r="L1178" s="97"/>
      <c r="M1178" s="97"/>
      <c r="N1178" s="97"/>
      <c r="O1178" t="str">
        <f t="shared" ref="O1178" si="1167">O1176</f>
        <v>MATCH</v>
      </c>
    </row>
    <row r="1179" spans="1:15" x14ac:dyDescent="0.25">
      <c r="A1179" s="193" t="s">
        <v>164</v>
      </c>
      <c r="B1179" s="97"/>
      <c r="C1179" s="97"/>
      <c r="D1179" s="97"/>
      <c r="E1179" s="97"/>
      <c r="F1179" s="97"/>
      <c r="G1179" s="97"/>
      <c r="H1179" s="97"/>
      <c r="I1179" s="97"/>
      <c r="J1179" s="97"/>
      <c r="K1179" s="97"/>
      <c r="L1179" s="97"/>
      <c r="M1179" s="97"/>
      <c r="N1179" s="97"/>
      <c r="O1179" t="str">
        <f t="shared" ref="O1179" si="1168">O1176</f>
        <v>MATCH</v>
      </c>
    </row>
    <row r="1180" spans="1:15" x14ac:dyDescent="0.25">
      <c r="A1180" s="188"/>
      <c r="B1180" s="188"/>
      <c r="C1180" s="188"/>
      <c r="D1180" s="188"/>
      <c r="E1180" s="188"/>
      <c r="F1180" s="188"/>
      <c r="G1180" s="188"/>
      <c r="H1180" s="188"/>
      <c r="I1180" s="188"/>
      <c r="J1180" s="188"/>
      <c r="K1180" s="188"/>
      <c r="L1180" s="188"/>
      <c r="M1180" s="188"/>
      <c r="N1180" s="188"/>
      <c r="O1180" t="str">
        <f t="shared" ref="O1180" si="1169">O1176</f>
        <v>MATCH</v>
      </c>
    </row>
    <row r="1181" spans="1:15" x14ac:dyDescent="0.25">
      <c r="A1181" s="191" t="str">
        <f>'[1]Run Rate'!A239</f>
        <v>POL09501</v>
      </c>
      <c r="B1181" s="191" t="str">
        <f>'[1]Run Rate'!B239</f>
        <v>Mumyo 60 tableta Numbers Are Good</v>
      </c>
      <c r="C1181" s="191" t="str">
        <f>'[1]Run Rate'!C239</f>
        <v>SPORTSKA PREHRANA</v>
      </c>
      <c r="D1181" s="191" t="str">
        <f>'[1]Run Rate'!D239</f>
        <v>02 SILVER</v>
      </c>
      <c r="E1181" s="97"/>
      <c r="F1181" s="97"/>
      <c r="G1181" s="97"/>
      <c r="H1181" s="97"/>
      <c r="I1181" s="97"/>
      <c r="J1181" s="97"/>
      <c r="K1181" s="97"/>
      <c r="L1181" s="97"/>
      <c r="M1181" s="97"/>
      <c r="N1181" s="97"/>
      <c r="O1181" t="str">
        <f t="shared" ref="O1181" si="1170">IF(AND(OR($B$1="ALL",$B$1=C1181),OR($E$1="ALL",$E$1=D1181),OR($B$2="ALL",$B$2=A1181),OR($E$2="ALL",IFERROR(SEARCH($E$2,B1181),0)&gt;0)),"MATCH","")</f>
        <v>MATCH</v>
      </c>
    </row>
    <row r="1182" spans="1:15" x14ac:dyDescent="0.25">
      <c r="A1182" s="192"/>
      <c r="B1182" s="192" t="s">
        <v>156</v>
      </c>
      <c r="C1182" s="192" t="s">
        <v>157</v>
      </c>
      <c r="D1182" s="192" t="s">
        <v>158</v>
      </c>
      <c r="E1182" s="192" t="s">
        <v>139</v>
      </c>
      <c r="F1182" s="192" t="s">
        <v>140</v>
      </c>
      <c r="G1182" s="192" t="s">
        <v>141</v>
      </c>
      <c r="H1182" s="192" t="s">
        <v>142</v>
      </c>
      <c r="I1182" s="192" t="s">
        <v>143</v>
      </c>
      <c r="J1182" s="192" t="s">
        <v>144</v>
      </c>
      <c r="K1182" s="192" t="s">
        <v>145</v>
      </c>
      <c r="L1182" s="192" t="s">
        <v>146</v>
      </c>
      <c r="M1182" s="192" t="s">
        <v>147</v>
      </c>
      <c r="N1182" s="192" t="s">
        <v>148</v>
      </c>
      <c r="O1182" t="str">
        <f t="shared" ref="O1182" si="1171">O1181</f>
        <v>MATCH</v>
      </c>
    </row>
    <row r="1183" spans="1:15" x14ac:dyDescent="0.25">
      <c r="A1183" s="193" t="s">
        <v>161</v>
      </c>
      <c r="B1183" s="97"/>
      <c r="C1183" s="97"/>
      <c r="D1183" s="97"/>
      <c r="E1183" s="97"/>
      <c r="F1183" s="97"/>
      <c r="G1183" s="97"/>
      <c r="H1183" s="97"/>
      <c r="I1183" s="97"/>
      <c r="J1183" s="97"/>
      <c r="K1183" s="97"/>
      <c r="L1183" s="97"/>
      <c r="M1183" s="97"/>
      <c r="N1183" s="97"/>
      <c r="O1183" t="str">
        <f t="shared" ref="O1183" si="1172">O1181</f>
        <v>MATCH</v>
      </c>
    </row>
    <row r="1184" spans="1:15" x14ac:dyDescent="0.25">
      <c r="A1184" s="193" t="s">
        <v>164</v>
      </c>
      <c r="B1184" s="97"/>
      <c r="C1184" s="97"/>
      <c r="D1184" s="97"/>
      <c r="E1184" s="97"/>
      <c r="F1184" s="97"/>
      <c r="G1184" s="97"/>
      <c r="H1184" s="97"/>
      <c r="I1184" s="97"/>
      <c r="J1184" s="97"/>
      <c r="K1184" s="97"/>
      <c r="L1184" s="97"/>
      <c r="M1184" s="97"/>
      <c r="N1184" s="97"/>
      <c r="O1184" t="str">
        <f t="shared" ref="O1184" si="1173">O1181</f>
        <v>MATCH</v>
      </c>
    </row>
    <row r="1185" spans="1:15" x14ac:dyDescent="0.25">
      <c r="A1185" s="188"/>
      <c r="B1185" s="188"/>
      <c r="C1185" s="188"/>
      <c r="D1185" s="188"/>
      <c r="E1185" s="188"/>
      <c r="F1185" s="188"/>
      <c r="G1185" s="188"/>
      <c r="H1185" s="188"/>
      <c r="I1185" s="188"/>
      <c r="J1185" s="188"/>
      <c r="K1185" s="188"/>
      <c r="L1185" s="188"/>
      <c r="M1185" s="188"/>
      <c r="N1185" s="188"/>
      <c r="O1185" t="str">
        <f t="shared" ref="O1185" si="1174">O1181</f>
        <v>MATCH</v>
      </c>
    </row>
    <row r="1186" spans="1:15" x14ac:dyDescent="0.25">
      <c r="A1186" s="191" t="str">
        <f>'[1]Run Rate'!A240</f>
        <v>SHM00026</v>
      </c>
      <c r="B1186" s="191" t="str">
        <f>'[1]Run Rate'!B240</f>
        <v>Shieldmixer Hero Pro Batman Dark</v>
      </c>
      <c r="C1186" s="191" t="str">
        <f>'[1]Run Rate'!C240</f>
        <v>DRINKWARE I HOME</v>
      </c>
      <c r="D1186" s="191" t="str">
        <f>'[1]Run Rate'!D240</f>
        <v>02 SILVER</v>
      </c>
      <c r="E1186" s="97"/>
      <c r="F1186" s="97"/>
      <c r="G1186" s="97"/>
      <c r="H1186" s="97"/>
      <c r="I1186" s="97"/>
      <c r="J1186" s="97"/>
      <c r="K1186" s="97"/>
      <c r="L1186" s="97"/>
      <c r="M1186" s="97"/>
      <c r="N1186" s="97"/>
      <c r="O1186" t="str">
        <f t="shared" ref="O1186" si="1175">IF(AND(OR($B$1="ALL",$B$1=C1186),OR($E$1="ALL",$E$1=D1186),OR($B$2="ALL",$B$2=A1186),OR($E$2="ALL",IFERROR(SEARCH($E$2,B1186),0)&gt;0)),"MATCH","")</f>
        <v>MATCH</v>
      </c>
    </row>
    <row r="1187" spans="1:15" x14ac:dyDescent="0.25">
      <c r="A1187" s="192"/>
      <c r="B1187" s="192" t="s">
        <v>156</v>
      </c>
      <c r="C1187" s="192" t="s">
        <v>157</v>
      </c>
      <c r="D1187" s="192" t="s">
        <v>158</v>
      </c>
      <c r="E1187" s="192" t="s">
        <v>139</v>
      </c>
      <c r="F1187" s="192" t="s">
        <v>140</v>
      </c>
      <c r="G1187" s="192" t="s">
        <v>141</v>
      </c>
      <c r="H1187" s="192" t="s">
        <v>142</v>
      </c>
      <c r="I1187" s="192" t="s">
        <v>143</v>
      </c>
      <c r="J1187" s="192" t="s">
        <v>144</v>
      </c>
      <c r="K1187" s="192" t="s">
        <v>145</v>
      </c>
      <c r="L1187" s="192" t="s">
        <v>146</v>
      </c>
      <c r="M1187" s="192" t="s">
        <v>147</v>
      </c>
      <c r="N1187" s="192" t="s">
        <v>148</v>
      </c>
      <c r="O1187" t="str">
        <f t="shared" ref="O1187" si="1176">O1186</f>
        <v>MATCH</v>
      </c>
    </row>
    <row r="1188" spans="1:15" x14ac:dyDescent="0.25">
      <c r="A1188" s="193" t="s">
        <v>161</v>
      </c>
      <c r="B1188" s="97"/>
      <c r="C1188" s="97"/>
      <c r="D1188" s="97"/>
      <c r="E1188" s="97"/>
      <c r="F1188" s="97"/>
      <c r="G1188" s="97"/>
      <c r="H1188" s="97"/>
      <c r="I1188" s="97"/>
      <c r="J1188" s="97"/>
      <c r="K1188" s="97"/>
      <c r="L1188" s="97"/>
      <c r="M1188" s="97"/>
      <c r="N1188" s="97"/>
      <c r="O1188" t="str">
        <f t="shared" ref="O1188" si="1177">O1186</f>
        <v>MATCH</v>
      </c>
    </row>
    <row r="1189" spans="1:15" x14ac:dyDescent="0.25">
      <c r="A1189" s="193" t="s">
        <v>164</v>
      </c>
      <c r="B1189" s="97"/>
      <c r="C1189" s="97"/>
      <c r="D1189" s="97"/>
      <c r="E1189" s="97"/>
      <c r="F1189" s="97"/>
      <c r="G1189" s="97"/>
      <c r="H1189" s="97"/>
      <c r="I1189" s="97"/>
      <c r="J1189" s="97"/>
      <c r="K1189" s="97"/>
      <c r="L1189" s="97"/>
      <c r="M1189" s="97"/>
      <c r="N1189" s="97"/>
      <c r="O1189" t="str">
        <f t="shared" ref="O1189" si="1178">O1186</f>
        <v>MATCH</v>
      </c>
    </row>
    <row r="1190" spans="1:15" x14ac:dyDescent="0.25">
      <c r="A1190" s="188"/>
      <c r="B1190" s="188"/>
      <c r="C1190" s="188"/>
      <c r="D1190" s="188"/>
      <c r="E1190" s="188"/>
      <c r="F1190" s="188"/>
      <c r="G1190" s="188"/>
      <c r="H1190" s="188"/>
      <c r="I1190" s="188"/>
      <c r="J1190" s="188"/>
      <c r="K1190" s="188"/>
      <c r="L1190" s="188"/>
      <c r="M1190" s="188"/>
      <c r="N1190" s="188"/>
      <c r="O1190" t="str">
        <f t="shared" ref="O1190" si="1179">O1186</f>
        <v>MATCH</v>
      </c>
    </row>
    <row r="1191" spans="1:15" x14ac:dyDescent="0.25">
      <c r="A1191" s="191" t="str">
        <f>'[1]Run Rate'!A241</f>
        <v>POL09779</v>
      </c>
      <c r="B1191" s="191" t="str">
        <f>'[1]Run Rate'!B241</f>
        <v>Polleo HydroX Micellar Casein 908g Double Chocolate Cream</v>
      </c>
      <c r="C1191" s="191" t="str">
        <f>'[1]Run Rate'!C241</f>
        <v>PROTEINI</v>
      </c>
      <c r="D1191" s="191" t="str">
        <f>'[1]Run Rate'!D241</f>
        <v>02 SILVER</v>
      </c>
      <c r="E1191" s="97"/>
      <c r="F1191" s="97"/>
      <c r="G1191" s="97"/>
      <c r="H1191" s="97"/>
      <c r="I1191" s="97"/>
      <c r="J1191" s="97"/>
      <c r="K1191" s="97"/>
      <c r="L1191" s="97"/>
      <c r="M1191" s="97"/>
      <c r="N1191" s="97"/>
      <c r="O1191" t="str">
        <f t="shared" ref="O1191" si="1180">IF(AND(OR($B$1="ALL",$B$1=C1191),OR($E$1="ALL",$E$1=D1191),OR($B$2="ALL",$B$2=A1191),OR($E$2="ALL",IFERROR(SEARCH($E$2,B1191),0)&gt;0)),"MATCH","")</f>
        <v>MATCH</v>
      </c>
    </row>
    <row r="1192" spans="1:15" x14ac:dyDescent="0.25">
      <c r="A1192" s="192"/>
      <c r="B1192" s="192" t="s">
        <v>156</v>
      </c>
      <c r="C1192" s="192" t="s">
        <v>157</v>
      </c>
      <c r="D1192" s="192" t="s">
        <v>158</v>
      </c>
      <c r="E1192" s="192" t="s">
        <v>139</v>
      </c>
      <c r="F1192" s="192" t="s">
        <v>140</v>
      </c>
      <c r="G1192" s="192" t="s">
        <v>141</v>
      </c>
      <c r="H1192" s="192" t="s">
        <v>142</v>
      </c>
      <c r="I1192" s="192" t="s">
        <v>143</v>
      </c>
      <c r="J1192" s="192" t="s">
        <v>144</v>
      </c>
      <c r="K1192" s="192" t="s">
        <v>145</v>
      </c>
      <c r="L1192" s="192" t="s">
        <v>146</v>
      </c>
      <c r="M1192" s="192" t="s">
        <v>147</v>
      </c>
      <c r="N1192" s="192" t="s">
        <v>148</v>
      </c>
      <c r="O1192" t="str">
        <f t="shared" ref="O1192" si="1181">O1191</f>
        <v>MATCH</v>
      </c>
    </row>
    <row r="1193" spans="1:15" x14ac:dyDescent="0.25">
      <c r="A1193" s="193" t="s">
        <v>161</v>
      </c>
      <c r="B1193" s="97"/>
      <c r="C1193" s="97"/>
      <c r="D1193" s="97"/>
      <c r="E1193" s="97"/>
      <c r="F1193" s="97"/>
      <c r="G1193" s="97"/>
      <c r="H1193" s="97"/>
      <c r="I1193" s="97"/>
      <c r="J1193" s="97"/>
      <c r="K1193" s="97"/>
      <c r="L1193" s="97"/>
      <c r="M1193" s="97"/>
      <c r="N1193" s="97"/>
      <c r="O1193" t="str">
        <f t="shared" ref="O1193" si="1182">O1191</f>
        <v>MATCH</v>
      </c>
    </row>
    <row r="1194" spans="1:15" x14ac:dyDescent="0.25">
      <c r="A1194" s="193" t="s">
        <v>164</v>
      </c>
      <c r="B1194" s="97"/>
      <c r="C1194" s="97"/>
      <c r="D1194" s="97"/>
      <c r="E1194" s="97"/>
      <c r="F1194" s="97"/>
      <c r="G1194" s="97"/>
      <c r="H1194" s="97"/>
      <c r="I1194" s="97"/>
      <c r="J1194" s="97"/>
      <c r="K1194" s="97"/>
      <c r="L1194" s="97"/>
      <c r="M1194" s="97"/>
      <c r="N1194" s="97"/>
      <c r="O1194" t="str">
        <f t="shared" ref="O1194" si="1183">O1191</f>
        <v>MATCH</v>
      </c>
    </row>
    <row r="1195" spans="1:15" x14ac:dyDescent="0.25">
      <c r="A1195" s="188"/>
      <c r="B1195" s="188"/>
      <c r="C1195" s="188"/>
      <c r="D1195" s="188"/>
      <c r="E1195" s="188"/>
      <c r="F1195" s="188"/>
      <c r="G1195" s="188"/>
      <c r="H1195" s="188"/>
      <c r="I1195" s="188"/>
      <c r="J1195" s="188"/>
      <c r="K1195" s="188"/>
      <c r="L1195" s="188"/>
      <c r="M1195" s="188"/>
      <c r="N1195" s="188"/>
      <c r="O1195" t="str">
        <f t="shared" ref="O1195" si="1184">O1191</f>
        <v>MATCH</v>
      </c>
    </row>
    <row r="1196" spans="1:15" x14ac:dyDescent="0.25">
      <c r="A1196" s="191" t="str">
        <f>'[1]Run Rate'!A242</f>
        <v>SHM00068</v>
      </c>
      <c r="B1196" s="191" t="str">
        <f>'[1]Run Rate'!B242</f>
        <v>DEFENDER, Polleo Logo White, 600 ml</v>
      </c>
      <c r="C1196" s="191" t="str">
        <f>'[1]Run Rate'!C242</f>
        <v>DRINKWARE I HOME</v>
      </c>
      <c r="D1196" s="191" t="str">
        <f>'[1]Run Rate'!D242</f>
        <v>02 SILVER</v>
      </c>
      <c r="E1196" s="97"/>
      <c r="F1196" s="97"/>
      <c r="G1196" s="97"/>
      <c r="H1196" s="97"/>
      <c r="I1196" s="97"/>
      <c r="J1196" s="97"/>
      <c r="K1196" s="97"/>
      <c r="L1196" s="97"/>
      <c r="M1196" s="97"/>
      <c r="N1196" s="97"/>
      <c r="O1196" t="str">
        <f t="shared" ref="O1196" si="1185">IF(AND(OR($B$1="ALL",$B$1=C1196),OR($E$1="ALL",$E$1=D1196),OR($B$2="ALL",$B$2=A1196),OR($E$2="ALL",IFERROR(SEARCH($E$2,B1196),0)&gt;0)),"MATCH","")</f>
        <v>MATCH</v>
      </c>
    </row>
    <row r="1197" spans="1:15" x14ac:dyDescent="0.25">
      <c r="A1197" s="192"/>
      <c r="B1197" s="192" t="s">
        <v>156</v>
      </c>
      <c r="C1197" s="192" t="s">
        <v>157</v>
      </c>
      <c r="D1197" s="192" t="s">
        <v>158</v>
      </c>
      <c r="E1197" s="192" t="s">
        <v>139</v>
      </c>
      <c r="F1197" s="192" t="s">
        <v>140</v>
      </c>
      <c r="G1197" s="192" t="s">
        <v>141</v>
      </c>
      <c r="H1197" s="192" t="s">
        <v>142</v>
      </c>
      <c r="I1197" s="192" t="s">
        <v>143</v>
      </c>
      <c r="J1197" s="192" t="s">
        <v>144</v>
      </c>
      <c r="K1197" s="192" t="s">
        <v>145</v>
      </c>
      <c r="L1197" s="192" t="s">
        <v>146</v>
      </c>
      <c r="M1197" s="192" t="s">
        <v>147</v>
      </c>
      <c r="N1197" s="192" t="s">
        <v>148</v>
      </c>
      <c r="O1197" t="str">
        <f t="shared" ref="O1197" si="1186">O1196</f>
        <v>MATCH</v>
      </c>
    </row>
    <row r="1198" spans="1:15" x14ac:dyDescent="0.25">
      <c r="A1198" s="193" t="s">
        <v>161</v>
      </c>
      <c r="B1198" s="97"/>
      <c r="C1198" s="97"/>
      <c r="D1198" s="97"/>
      <c r="E1198" s="97"/>
      <c r="F1198" s="97"/>
      <c r="G1198" s="97"/>
      <c r="H1198" s="97"/>
      <c r="I1198" s="97"/>
      <c r="J1198" s="97"/>
      <c r="K1198" s="97"/>
      <c r="L1198" s="97"/>
      <c r="M1198" s="97"/>
      <c r="N1198" s="97"/>
      <c r="O1198" t="str">
        <f t="shared" ref="O1198" si="1187">O1196</f>
        <v>MATCH</v>
      </c>
    </row>
    <row r="1199" spans="1:15" x14ac:dyDescent="0.25">
      <c r="A1199" s="193" t="s">
        <v>164</v>
      </c>
      <c r="B1199" s="97"/>
      <c r="C1199" s="97"/>
      <c r="D1199" s="97"/>
      <c r="E1199" s="97"/>
      <c r="F1199" s="97"/>
      <c r="G1199" s="97"/>
      <c r="H1199" s="97"/>
      <c r="I1199" s="97"/>
      <c r="J1199" s="97"/>
      <c r="K1199" s="97"/>
      <c r="L1199" s="97"/>
      <c r="M1199" s="97"/>
      <c r="N1199" s="97"/>
      <c r="O1199" t="str">
        <f t="shared" ref="O1199" si="1188">O1196</f>
        <v>MATCH</v>
      </c>
    </row>
    <row r="1200" spans="1:15" x14ac:dyDescent="0.25">
      <c r="A1200" s="188"/>
      <c r="B1200" s="188"/>
      <c r="C1200" s="188"/>
      <c r="D1200" s="188"/>
      <c r="E1200" s="188"/>
      <c r="F1200" s="188"/>
      <c r="G1200" s="188"/>
      <c r="H1200" s="188"/>
      <c r="I1200" s="188"/>
      <c r="J1200" s="188"/>
      <c r="K1200" s="188"/>
      <c r="L1200" s="188"/>
      <c r="M1200" s="188"/>
      <c r="N1200" s="188"/>
      <c r="O1200" t="str">
        <f t="shared" ref="O1200" si="1189">O1196</f>
        <v>MATCH</v>
      </c>
    </row>
    <row r="1201" spans="1:15" x14ac:dyDescent="0.25">
      <c r="A1201" s="191" t="str">
        <f>'[1]Run Rate'!A243</f>
        <v>ON00272</v>
      </c>
      <c r="B1201" s="191" t="str">
        <f>'[1]Run Rate'!B243</f>
        <v>Platinum Hydrowhey 1,6kg Vanilla Bean</v>
      </c>
      <c r="C1201" s="191" t="str">
        <f>'[1]Run Rate'!C243</f>
        <v>PROTEINI</v>
      </c>
      <c r="D1201" s="191" t="str">
        <f>'[1]Run Rate'!D243</f>
        <v>02 SILVER</v>
      </c>
      <c r="E1201" s="97"/>
      <c r="F1201" s="97"/>
      <c r="G1201" s="97"/>
      <c r="H1201" s="97"/>
      <c r="I1201" s="97"/>
      <c r="J1201" s="97"/>
      <c r="K1201" s="97"/>
      <c r="L1201" s="97"/>
      <c r="M1201" s="97"/>
      <c r="N1201" s="97"/>
      <c r="O1201" t="str">
        <f t="shared" ref="O1201" si="1190">IF(AND(OR($B$1="ALL",$B$1=C1201),OR($E$1="ALL",$E$1=D1201),OR($B$2="ALL",$B$2=A1201),OR($E$2="ALL",IFERROR(SEARCH($E$2,B1201),0)&gt;0)),"MATCH","")</f>
        <v>MATCH</v>
      </c>
    </row>
    <row r="1202" spans="1:15" x14ac:dyDescent="0.25">
      <c r="A1202" s="192"/>
      <c r="B1202" s="192" t="s">
        <v>156</v>
      </c>
      <c r="C1202" s="192" t="s">
        <v>157</v>
      </c>
      <c r="D1202" s="192" t="s">
        <v>158</v>
      </c>
      <c r="E1202" s="192" t="s">
        <v>139</v>
      </c>
      <c r="F1202" s="192" t="s">
        <v>140</v>
      </c>
      <c r="G1202" s="192" t="s">
        <v>141</v>
      </c>
      <c r="H1202" s="192" t="s">
        <v>142</v>
      </c>
      <c r="I1202" s="192" t="s">
        <v>143</v>
      </c>
      <c r="J1202" s="192" t="s">
        <v>144</v>
      </c>
      <c r="K1202" s="192" t="s">
        <v>145</v>
      </c>
      <c r="L1202" s="192" t="s">
        <v>146</v>
      </c>
      <c r="M1202" s="192" t="s">
        <v>147</v>
      </c>
      <c r="N1202" s="192" t="s">
        <v>148</v>
      </c>
      <c r="O1202" t="str">
        <f t="shared" ref="O1202" si="1191">O1201</f>
        <v>MATCH</v>
      </c>
    </row>
    <row r="1203" spans="1:15" x14ac:dyDescent="0.25">
      <c r="A1203" s="193" t="s">
        <v>161</v>
      </c>
      <c r="B1203" s="97"/>
      <c r="C1203" s="97"/>
      <c r="D1203" s="97"/>
      <c r="E1203" s="97"/>
      <c r="F1203" s="97"/>
      <c r="G1203" s="97"/>
      <c r="H1203" s="97"/>
      <c r="I1203" s="97"/>
      <c r="J1203" s="97"/>
      <c r="K1203" s="97"/>
      <c r="L1203" s="97"/>
      <c r="M1203" s="97"/>
      <c r="N1203" s="97"/>
      <c r="O1203" t="str">
        <f t="shared" ref="O1203" si="1192">O1201</f>
        <v>MATCH</v>
      </c>
    </row>
    <row r="1204" spans="1:15" x14ac:dyDescent="0.25">
      <c r="A1204" s="193" t="s">
        <v>164</v>
      </c>
      <c r="B1204" s="97"/>
      <c r="C1204" s="97"/>
      <c r="D1204" s="97"/>
      <c r="E1204" s="97"/>
      <c r="F1204" s="97"/>
      <c r="G1204" s="97"/>
      <c r="H1204" s="97"/>
      <c r="I1204" s="97"/>
      <c r="J1204" s="97"/>
      <c r="K1204" s="97"/>
      <c r="L1204" s="97"/>
      <c r="M1204" s="97"/>
      <c r="N1204" s="97"/>
      <c r="O1204" t="str">
        <f t="shared" ref="O1204" si="1193">O1201</f>
        <v>MATCH</v>
      </c>
    </row>
    <row r="1205" spans="1:15" x14ac:dyDescent="0.25">
      <c r="A1205" s="188"/>
      <c r="B1205" s="188"/>
      <c r="C1205" s="188"/>
      <c r="D1205" s="188"/>
      <c r="E1205" s="188"/>
      <c r="F1205" s="188"/>
      <c r="G1205" s="188"/>
      <c r="H1205" s="188"/>
      <c r="I1205" s="188"/>
      <c r="J1205" s="188"/>
      <c r="K1205" s="188"/>
      <c r="L1205" s="188"/>
      <c r="M1205" s="188"/>
      <c r="N1205" s="188"/>
      <c r="O1205" t="str">
        <f t="shared" ref="O1205" si="1194">O1201</f>
        <v>MATCH</v>
      </c>
    </row>
    <row r="1206" spans="1:15" x14ac:dyDescent="0.25">
      <c r="A1206" s="191" t="str">
        <f>'[1]Run Rate'!A244</f>
        <v>POL12880</v>
      </c>
      <c r="B1206" s="191" t="str">
        <f>'[1]Run Rate'!B244</f>
        <v>Polleo NextGen Protein 2 kg Vanilla</v>
      </c>
      <c r="C1206" s="191" t="str">
        <f>'[1]Run Rate'!C244</f>
        <v>PROTEINI</v>
      </c>
      <c r="D1206" s="191" t="str">
        <f>'[1]Run Rate'!D244</f>
        <v>02 SILVER</v>
      </c>
      <c r="E1206" s="97"/>
      <c r="F1206" s="97"/>
      <c r="G1206" s="97"/>
      <c r="H1206" s="97"/>
      <c r="I1206" s="97"/>
      <c r="J1206" s="97"/>
      <c r="K1206" s="97"/>
      <c r="L1206" s="97"/>
      <c r="M1206" s="97"/>
      <c r="N1206" s="97"/>
      <c r="O1206" t="str">
        <f t="shared" ref="O1206" si="1195">IF(AND(OR($B$1="ALL",$B$1=C1206),OR($E$1="ALL",$E$1=D1206),OR($B$2="ALL",$B$2=A1206),OR($E$2="ALL",IFERROR(SEARCH($E$2,B1206),0)&gt;0)),"MATCH","")</f>
        <v>MATCH</v>
      </c>
    </row>
    <row r="1207" spans="1:15" x14ac:dyDescent="0.25">
      <c r="A1207" s="192"/>
      <c r="B1207" s="192" t="s">
        <v>156</v>
      </c>
      <c r="C1207" s="192" t="s">
        <v>157</v>
      </c>
      <c r="D1207" s="192" t="s">
        <v>158</v>
      </c>
      <c r="E1207" s="192" t="s">
        <v>139</v>
      </c>
      <c r="F1207" s="192" t="s">
        <v>140</v>
      </c>
      <c r="G1207" s="192" t="s">
        <v>141</v>
      </c>
      <c r="H1207" s="192" t="s">
        <v>142</v>
      </c>
      <c r="I1207" s="192" t="s">
        <v>143</v>
      </c>
      <c r="J1207" s="192" t="s">
        <v>144</v>
      </c>
      <c r="K1207" s="192" t="s">
        <v>145</v>
      </c>
      <c r="L1207" s="192" t="s">
        <v>146</v>
      </c>
      <c r="M1207" s="192" t="s">
        <v>147</v>
      </c>
      <c r="N1207" s="192" t="s">
        <v>148</v>
      </c>
      <c r="O1207" t="str">
        <f t="shared" ref="O1207" si="1196">O1206</f>
        <v>MATCH</v>
      </c>
    </row>
    <row r="1208" spans="1:15" x14ac:dyDescent="0.25">
      <c r="A1208" s="193" t="s">
        <v>161</v>
      </c>
      <c r="B1208" s="97"/>
      <c r="C1208" s="97"/>
      <c r="D1208" s="97"/>
      <c r="E1208" s="97"/>
      <c r="F1208" s="97"/>
      <c r="G1208" s="97"/>
      <c r="H1208" s="97"/>
      <c r="I1208" s="97"/>
      <c r="J1208" s="97"/>
      <c r="K1208" s="97"/>
      <c r="L1208" s="97"/>
      <c r="M1208" s="97">
        <v>6</v>
      </c>
      <c r="N1208" s="97">
        <v>6</v>
      </c>
      <c r="O1208" t="str">
        <f t="shared" ref="O1208" si="1197">O1206</f>
        <v>MATCH</v>
      </c>
    </row>
    <row r="1209" spans="1:15" x14ac:dyDescent="0.25">
      <c r="A1209" s="193" t="s">
        <v>164</v>
      </c>
      <c r="B1209" s="97"/>
      <c r="C1209" s="97"/>
      <c r="D1209" s="97"/>
      <c r="E1209" s="97"/>
      <c r="F1209" s="97"/>
      <c r="G1209" s="97">
        <v>60</v>
      </c>
      <c r="H1209" s="97">
        <v>60</v>
      </c>
      <c r="I1209" s="97">
        <v>60</v>
      </c>
      <c r="J1209" s="97">
        <v>60</v>
      </c>
      <c r="K1209" s="97"/>
      <c r="L1209" s="97"/>
      <c r="M1209" s="97"/>
      <c r="N1209" s="97"/>
      <c r="O1209" t="str">
        <f t="shared" ref="O1209" si="1198">O1206</f>
        <v>MATCH</v>
      </c>
    </row>
    <row r="1210" spans="1:15" x14ac:dyDescent="0.25">
      <c r="A1210" s="188"/>
      <c r="B1210" s="188"/>
      <c r="C1210" s="188"/>
      <c r="D1210" s="188"/>
      <c r="E1210" s="188"/>
      <c r="F1210" s="188"/>
      <c r="G1210" s="188"/>
      <c r="H1210" s="188"/>
      <c r="I1210" s="188"/>
      <c r="J1210" s="188"/>
      <c r="K1210" s="188"/>
      <c r="L1210" s="188"/>
      <c r="M1210" s="188"/>
      <c r="N1210" s="188"/>
      <c r="O1210" t="str">
        <f t="shared" ref="O1210" si="1199">O1206</f>
        <v>MATCH</v>
      </c>
    </row>
    <row r="1211" spans="1:15" x14ac:dyDescent="0.25">
      <c r="A1211" s="191" t="str">
        <f>'[1]Run Rate'!A245</f>
        <v>ON00230</v>
      </c>
      <c r="B1211" s="191" t="str">
        <f>'[1]Run Rate'!B245</f>
        <v>Glutamine 630g ON</v>
      </c>
      <c r="C1211" s="191" t="str">
        <f>'[1]Run Rate'!C245</f>
        <v>SPORTSKA PREHRANA</v>
      </c>
      <c r="D1211" s="191" t="str">
        <f>'[1]Run Rate'!D245</f>
        <v>02 SILVER</v>
      </c>
      <c r="E1211" s="97"/>
      <c r="F1211" s="97"/>
      <c r="G1211" s="97"/>
      <c r="H1211" s="97"/>
      <c r="I1211" s="97"/>
      <c r="J1211" s="97"/>
      <c r="K1211" s="97"/>
      <c r="L1211" s="97"/>
      <c r="M1211" s="97"/>
      <c r="N1211" s="97"/>
      <c r="O1211" t="str">
        <f t="shared" ref="O1211" si="1200">IF(AND(OR($B$1="ALL",$B$1=C1211),OR($E$1="ALL",$E$1=D1211),OR($B$2="ALL",$B$2=A1211),OR($E$2="ALL",IFERROR(SEARCH($E$2,B1211),0)&gt;0)),"MATCH","")</f>
        <v>MATCH</v>
      </c>
    </row>
    <row r="1212" spans="1:15" x14ac:dyDescent="0.25">
      <c r="A1212" s="192"/>
      <c r="B1212" s="192" t="s">
        <v>156</v>
      </c>
      <c r="C1212" s="192" t="s">
        <v>157</v>
      </c>
      <c r="D1212" s="192" t="s">
        <v>158</v>
      </c>
      <c r="E1212" s="192" t="s">
        <v>139</v>
      </c>
      <c r="F1212" s="192" t="s">
        <v>140</v>
      </c>
      <c r="G1212" s="192" t="s">
        <v>141</v>
      </c>
      <c r="H1212" s="192" t="s">
        <v>142</v>
      </c>
      <c r="I1212" s="192" t="s">
        <v>143</v>
      </c>
      <c r="J1212" s="192" t="s">
        <v>144</v>
      </c>
      <c r="K1212" s="192" t="s">
        <v>145</v>
      </c>
      <c r="L1212" s="192" t="s">
        <v>146</v>
      </c>
      <c r="M1212" s="192" t="s">
        <v>147</v>
      </c>
      <c r="N1212" s="192" t="s">
        <v>148</v>
      </c>
      <c r="O1212" t="str">
        <f t="shared" ref="O1212" si="1201">O1211</f>
        <v>MATCH</v>
      </c>
    </row>
    <row r="1213" spans="1:15" x14ac:dyDescent="0.25">
      <c r="A1213" s="193" t="s">
        <v>161</v>
      </c>
      <c r="B1213" s="97"/>
      <c r="C1213" s="97"/>
      <c r="D1213" s="97"/>
      <c r="E1213" s="97"/>
      <c r="F1213" s="97"/>
      <c r="G1213" s="97"/>
      <c r="H1213" s="97"/>
      <c r="I1213" s="97"/>
      <c r="J1213" s="97"/>
      <c r="K1213" s="97"/>
      <c r="L1213" s="97"/>
      <c r="M1213" s="97"/>
      <c r="N1213" s="97"/>
      <c r="O1213" t="str">
        <f t="shared" ref="O1213" si="1202">O1211</f>
        <v>MATCH</v>
      </c>
    </row>
    <row r="1214" spans="1:15" x14ac:dyDescent="0.25">
      <c r="A1214" s="193" t="s">
        <v>164</v>
      </c>
      <c r="B1214" s="97"/>
      <c r="C1214" s="97"/>
      <c r="D1214" s="97"/>
      <c r="E1214" s="97"/>
      <c r="F1214" s="97"/>
      <c r="G1214" s="97"/>
      <c r="H1214" s="97"/>
      <c r="I1214" s="97"/>
      <c r="J1214" s="97"/>
      <c r="K1214" s="97"/>
      <c r="L1214" s="97"/>
      <c r="M1214" s="97"/>
      <c r="N1214" s="97"/>
      <c r="O1214" t="str">
        <f t="shared" ref="O1214" si="1203">O1211</f>
        <v>MATCH</v>
      </c>
    </row>
    <row r="1215" spans="1:15" x14ac:dyDescent="0.25">
      <c r="A1215" s="188"/>
      <c r="B1215" s="188"/>
      <c r="C1215" s="188"/>
      <c r="D1215" s="188"/>
      <c r="E1215" s="188"/>
      <c r="F1215" s="188"/>
      <c r="G1215" s="188"/>
      <c r="H1215" s="188"/>
      <c r="I1215" s="188"/>
      <c r="J1215" s="188"/>
      <c r="K1215" s="188"/>
      <c r="L1215" s="188"/>
      <c r="M1215" s="188"/>
      <c r="N1215" s="188"/>
      <c r="O1215" t="str">
        <f t="shared" ref="O1215" si="1204">O1211</f>
        <v>MATCH</v>
      </c>
    </row>
    <row r="1216" spans="1:15" x14ac:dyDescent="0.25">
      <c r="A1216" s="191" t="str">
        <f>'[1]Run Rate'!A246</f>
        <v>POL04475</v>
      </c>
      <c r="B1216" s="191" t="str">
        <f>'[1]Run Rate'!B246</f>
        <v>Polleo L-Carnitine 750 ml Pineapple</v>
      </c>
      <c r="C1216" s="191" t="str">
        <f>'[1]Run Rate'!C246</f>
        <v>RTD &amp; SNACKS</v>
      </c>
      <c r="D1216" s="191" t="str">
        <f>'[1]Run Rate'!D246</f>
        <v>02 SILVER</v>
      </c>
      <c r="E1216" s="97"/>
      <c r="F1216" s="97"/>
      <c r="G1216" s="97"/>
      <c r="H1216" s="97"/>
      <c r="I1216" s="97"/>
      <c r="J1216" s="97"/>
      <c r="K1216" s="97"/>
      <c r="L1216" s="97"/>
      <c r="M1216" s="97"/>
      <c r="N1216" s="97"/>
      <c r="O1216" t="str">
        <f t="shared" ref="O1216" si="1205">IF(AND(OR($B$1="ALL",$B$1=C1216),OR($E$1="ALL",$E$1=D1216),OR($B$2="ALL",$B$2=A1216),OR($E$2="ALL",IFERROR(SEARCH($E$2,B1216),0)&gt;0)),"MATCH","")</f>
        <v>MATCH</v>
      </c>
    </row>
    <row r="1217" spans="1:15" x14ac:dyDescent="0.25">
      <c r="A1217" s="192"/>
      <c r="B1217" s="192" t="s">
        <v>156</v>
      </c>
      <c r="C1217" s="192" t="s">
        <v>157</v>
      </c>
      <c r="D1217" s="192" t="s">
        <v>158</v>
      </c>
      <c r="E1217" s="192" t="s">
        <v>139</v>
      </c>
      <c r="F1217" s="192" t="s">
        <v>140</v>
      </c>
      <c r="G1217" s="192" t="s">
        <v>141</v>
      </c>
      <c r="H1217" s="192" t="s">
        <v>142</v>
      </c>
      <c r="I1217" s="192" t="s">
        <v>143</v>
      </c>
      <c r="J1217" s="192" t="s">
        <v>144</v>
      </c>
      <c r="K1217" s="192" t="s">
        <v>145</v>
      </c>
      <c r="L1217" s="192" t="s">
        <v>146</v>
      </c>
      <c r="M1217" s="192" t="s">
        <v>147</v>
      </c>
      <c r="N1217" s="192" t="s">
        <v>148</v>
      </c>
      <c r="O1217" t="str">
        <f t="shared" ref="O1217" si="1206">O1216</f>
        <v>MATCH</v>
      </c>
    </row>
    <row r="1218" spans="1:15" x14ac:dyDescent="0.25">
      <c r="A1218" s="193" t="s">
        <v>161</v>
      </c>
      <c r="B1218" s="97"/>
      <c r="C1218" s="97"/>
      <c r="D1218" s="97"/>
      <c r="E1218" s="97"/>
      <c r="F1218" s="97"/>
      <c r="G1218" s="97"/>
      <c r="H1218" s="97"/>
      <c r="I1218" s="97"/>
      <c r="J1218" s="97"/>
      <c r="K1218" s="97"/>
      <c r="L1218" s="97"/>
      <c r="M1218" s="97"/>
      <c r="N1218" s="97"/>
      <c r="O1218" t="str">
        <f t="shared" ref="O1218" si="1207">O1216</f>
        <v>MATCH</v>
      </c>
    </row>
    <row r="1219" spans="1:15" x14ac:dyDescent="0.25">
      <c r="A1219" s="193" t="s">
        <v>164</v>
      </c>
      <c r="B1219" s="97"/>
      <c r="C1219" s="97"/>
      <c r="D1219" s="97"/>
      <c r="E1219" s="97"/>
      <c r="F1219" s="97"/>
      <c r="G1219" s="97"/>
      <c r="H1219" s="97"/>
      <c r="I1219" s="97"/>
      <c r="J1219" s="97"/>
      <c r="K1219" s="97"/>
      <c r="L1219" s="97"/>
      <c r="M1219" s="97"/>
      <c r="N1219" s="97"/>
      <c r="O1219" t="str">
        <f t="shared" ref="O1219" si="1208">O1216</f>
        <v>MATCH</v>
      </c>
    </row>
    <row r="1220" spans="1:15" x14ac:dyDescent="0.25">
      <c r="A1220" s="188"/>
      <c r="B1220" s="188"/>
      <c r="C1220" s="188"/>
      <c r="D1220" s="188"/>
      <c r="E1220" s="188"/>
      <c r="F1220" s="188"/>
      <c r="G1220" s="188"/>
      <c r="H1220" s="188"/>
      <c r="I1220" s="188"/>
      <c r="J1220" s="188"/>
      <c r="K1220" s="188"/>
      <c r="L1220" s="188"/>
      <c r="M1220" s="188"/>
      <c r="N1220" s="188"/>
      <c r="O1220" t="str">
        <f t="shared" ref="O1220" si="1209">O1216</f>
        <v>MATCH</v>
      </c>
    </row>
    <row r="1221" spans="1:15" x14ac:dyDescent="0.25">
      <c r="A1221" s="191" t="str">
        <f>'[1]Run Rate'!A247</f>
        <v>POL09848</v>
      </c>
      <c r="B1221" s="191" t="str">
        <f>'[1]Run Rate'!B247</f>
        <v>Polleo Protein Woppers Break 21,5g chocolate</v>
      </c>
      <c r="C1221" s="191" t="str">
        <f>'[1]Run Rate'!C247</f>
        <v>RTD &amp; SNACKS</v>
      </c>
      <c r="D1221" s="191" t="str">
        <f>'[1]Run Rate'!D247</f>
        <v>02 SILVER</v>
      </c>
      <c r="E1221" s="97"/>
      <c r="F1221" s="97"/>
      <c r="G1221" s="97"/>
      <c r="H1221" s="97"/>
      <c r="I1221" s="97"/>
      <c r="J1221" s="97"/>
      <c r="K1221" s="97"/>
      <c r="L1221" s="97"/>
      <c r="M1221" s="97"/>
      <c r="N1221" s="97"/>
      <c r="O1221" t="str">
        <f t="shared" ref="O1221" si="1210">IF(AND(OR($B$1="ALL",$B$1=C1221),OR($E$1="ALL",$E$1=D1221),OR($B$2="ALL",$B$2=A1221),OR($E$2="ALL",IFERROR(SEARCH($E$2,B1221),0)&gt;0)),"MATCH","")</f>
        <v>MATCH</v>
      </c>
    </row>
    <row r="1222" spans="1:15" x14ac:dyDescent="0.25">
      <c r="A1222" s="192"/>
      <c r="B1222" s="192" t="s">
        <v>156</v>
      </c>
      <c r="C1222" s="192" t="s">
        <v>157</v>
      </c>
      <c r="D1222" s="192" t="s">
        <v>158</v>
      </c>
      <c r="E1222" s="192" t="s">
        <v>139</v>
      </c>
      <c r="F1222" s="192" t="s">
        <v>140</v>
      </c>
      <c r="G1222" s="192" t="s">
        <v>141</v>
      </c>
      <c r="H1222" s="192" t="s">
        <v>142</v>
      </c>
      <c r="I1222" s="192" t="s">
        <v>143</v>
      </c>
      <c r="J1222" s="192" t="s">
        <v>144</v>
      </c>
      <c r="K1222" s="192" t="s">
        <v>145</v>
      </c>
      <c r="L1222" s="192" t="s">
        <v>146</v>
      </c>
      <c r="M1222" s="192" t="s">
        <v>147</v>
      </c>
      <c r="N1222" s="192" t="s">
        <v>148</v>
      </c>
      <c r="O1222" t="str">
        <f t="shared" ref="O1222" si="1211">O1221</f>
        <v>MATCH</v>
      </c>
    </row>
    <row r="1223" spans="1:15" x14ac:dyDescent="0.25">
      <c r="A1223" s="193" t="s">
        <v>161</v>
      </c>
      <c r="B1223" s="97"/>
      <c r="C1223" s="97"/>
      <c r="D1223" s="97"/>
      <c r="E1223" s="97"/>
      <c r="F1223" s="97"/>
      <c r="G1223" s="97"/>
      <c r="H1223" s="97"/>
      <c r="I1223" s="97"/>
      <c r="J1223" s="97"/>
      <c r="K1223" s="97"/>
      <c r="L1223" s="97"/>
      <c r="M1223" s="97"/>
      <c r="N1223" s="97"/>
      <c r="O1223" t="str">
        <f t="shared" ref="O1223" si="1212">O1221</f>
        <v>MATCH</v>
      </c>
    </row>
    <row r="1224" spans="1:15" x14ac:dyDescent="0.25">
      <c r="A1224" s="193" t="s">
        <v>164</v>
      </c>
      <c r="B1224" s="97"/>
      <c r="C1224" s="97"/>
      <c r="D1224" s="97"/>
      <c r="E1224" s="97"/>
      <c r="F1224" s="97"/>
      <c r="G1224" s="97"/>
      <c r="H1224" s="97"/>
      <c r="I1224" s="97"/>
      <c r="J1224" s="97"/>
      <c r="K1224" s="97"/>
      <c r="L1224" s="97"/>
      <c r="M1224" s="97"/>
      <c r="N1224" s="97"/>
      <c r="O1224" t="str">
        <f t="shared" ref="O1224" si="1213">O1221</f>
        <v>MATCH</v>
      </c>
    </row>
    <row r="1225" spans="1:15" x14ac:dyDescent="0.25">
      <c r="A1225" s="188"/>
      <c r="B1225" s="188"/>
      <c r="C1225" s="188"/>
      <c r="D1225" s="188"/>
      <c r="E1225" s="188"/>
      <c r="F1225" s="188"/>
      <c r="G1225" s="188"/>
      <c r="H1225" s="188"/>
      <c r="I1225" s="188"/>
      <c r="J1225" s="188"/>
      <c r="K1225" s="188"/>
      <c r="L1225" s="188"/>
      <c r="M1225" s="188"/>
      <c r="N1225" s="188"/>
      <c r="O1225" t="str">
        <f t="shared" ref="O1225" si="1214">O1221</f>
        <v>MATCH</v>
      </c>
    </row>
    <row r="1226" spans="1:15" x14ac:dyDescent="0.25">
      <c r="A1226" s="191" t="str">
        <f>'[1]Run Rate'!A248</f>
        <v>POL09856</v>
      </c>
      <c r="B1226" s="191" t="str">
        <f>'[1]Run Rate'!B248</f>
        <v>Polleo Potassium 120 tabs</v>
      </c>
      <c r="C1226" s="191" t="str">
        <f>'[1]Run Rate'!C248</f>
        <v>SPORTSKA PREHRANA</v>
      </c>
      <c r="D1226" s="191" t="str">
        <f>'[1]Run Rate'!D248</f>
        <v>02 SILVER</v>
      </c>
      <c r="E1226" s="97"/>
      <c r="F1226" s="97"/>
      <c r="G1226" s="97"/>
      <c r="H1226" s="97"/>
      <c r="I1226" s="97"/>
      <c r="J1226" s="97"/>
      <c r="K1226" s="97"/>
      <c r="L1226" s="97"/>
      <c r="M1226" s="97"/>
      <c r="N1226" s="97"/>
      <c r="O1226" t="str">
        <f t="shared" ref="O1226" si="1215">IF(AND(OR($B$1="ALL",$B$1=C1226),OR($E$1="ALL",$E$1=D1226),OR($B$2="ALL",$B$2=A1226),OR($E$2="ALL",IFERROR(SEARCH($E$2,B1226),0)&gt;0)),"MATCH","")</f>
        <v>MATCH</v>
      </c>
    </row>
    <row r="1227" spans="1:15" x14ac:dyDescent="0.25">
      <c r="A1227" s="192"/>
      <c r="B1227" s="192" t="s">
        <v>156</v>
      </c>
      <c r="C1227" s="192" t="s">
        <v>157</v>
      </c>
      <c r="D1227" s="192" t="s">
        <v>158</v>
      </c>
      <c r="E1227" s="192" t="s">
        <v>139</v>
      </c>
      <c r="F1227" s="192" t="s">
        <v>140</v>
      </c>
      <c r="G1227" s="192" t="s">
        <v>141</v>
      </c>
      <c r="H1227" s="192" t="s">
        <v>142</v>
      </c>
      <c r="I1227" s="192" t="s">
        <v>143</v>
      </c>
      <c r="J1227" s="192" t="s">
        <v>144</v>
      </c>
      <c r="K1227" s="192" t="s">
        <v>145</v>
      </c>
      <c r="L1227" s="192" t="s">
        <v>146</v>
      </c>
      <c r="M1227" s="192" t="s">
        <v>147</v>
      </c>
      <c r="N1227" s="192" t="s">
        <v>148</v>
      </c>
      <c r="O1227" t="str">
        <f t="shared" ref="O1227" si="1216">O1226</f>
        <v>MATCH</v>
      </c>
    </row>
    <row r="1228" spans="1:15" x14ac:dyDescent="0.25">
      <c r="A1228" s="193" t="s">
        <v>161</v>
      </c>
      <c r="B1228" s="97"/>
      <c r="C1228" s="97"/>
      <c r="D1228" s="97"/>
      <c r="E1228" s="97"/>
      <c r="F1228" s="97"/>
      <c r="G1228" s="97"/>
      <c r="H1228" s="97"/>
      <c r="I1228" s="97"/>
      <c r="J1228" s="97"/>
      <c r="K1228" s="97"/>
      <c r="L1228" s="97"/>
      <c r="M1228" s="97"/>
      <c r="N1228" s="97"/>
      <c r="O1228" t="str">
        <f t="shared" ref="O1228" si="1217">O1226</f>
        <v>MATCH</v>
      </c>
    </row>
    <row r="1229" spans="1:15" x14ac:dyDescent="0.25">
      <c r="A1229" s="193" t="s">
        <v>164</v>
      </c>
      <c r="B1229" s="97"/>
      <c r="C1229" s="97"/>
      <c r="D1229" s="97"/>
      <c r="E1229" s="97"/>
      <c r="F1229" s="97"/>
      <c r="G1229" s="97"/>
      <c r="H1229" s="97"/>
      <c r="I1229" s="97"/>
      <c r="J1229" s="97"/>
      <c r="K1229" s="97"/>
      <c r="L1229" s="97"/>
      <c r="M1229" s="97"/>
      <c r="N1229" s="97"/>
      <c r="O1229" t="str">
        <f t="shared" ref="O1229" si="1218">O1226</f>
        <v>MATCH</v>
      </c>
    </row>
    <row r="1230" spans="1:15" x14ac:dyDescent="0.25">
      <c r="A1230" s="188"/>
      <c r="B1230" s="188"/>
      <c r="C1230" s="188"/>
      <c r="D1230" s="188"/>
      <c r="E1230" s="188"/>
      <c r="F1230" s="188"/>
      <c r="G1230" s="188"/>
      <c r="H1230" s="188"/>
      <c r="I1230" s="188"/>
      <c r="J1230" s="188"/>
      <c r="K1230" s="188"/>
      <c r="L1230" s="188"/>
      <c r="M1230" s="188"/>
      <c r="N1230" s="188"/>
      <c r="O1230" t="str">
        <f t="shared" ref="O1230" si="1219">O1226</f>
        <v>MATCH</v>
      </c>
    </row>
    <row r="1231" spans="1:15" x14ac:dyDescent="0.25">
      <c r="A1231" s="191" t="str">
        <f>'[1]Run Rate'!A249</f>
        <v>SHM00069</v>
      </c>
      <c r="B1231" s="191" t="str">
        <f>'[1]Run Rate'!B249</f>
        <v>DEFENDER, Polleo Logo Light Blue, 600 ml</v>
      </c>
      <c r="C1231" s="191" t="str">
        <f>'[1]Run Rate'!C249</f>
        <v>DRINKWARE I HOME</v>
      </c>
      <c r="D1231" s="191" t="str">
        <f>'[1]Run Rate'!D249</f>
        <v>02 SILVER</v>
      </c>
      <c r="E1231" s="97"/>
      <c r="F1231" s="97"/>
      <c r="G1231" s="97"/>
      <c r="H1231" s="97"/>
      <c r="I1231" s="97"/>
      <c r="J1231" s="97"/>
      <c r="K1231" s="97"/>
      <c r="L1231" s="97"/>
      <c r="M1231" s="97"/>
      <c r="N1231" s="97"/>
      <c r="O1231" t="str">
        <f t="shared" ref="O1231" si="1220">IF(AND(OR($B$1="ALL",$B$1=C1231),OR($E$1="ALL",$E$1=D1231),OR($B$2="ALL",$B$2=A1231),OR($E$2="ALL",IFERROR(SEARCH($E$2,B1231),0)&gt;0)),"MATCH","")</f>
        <v>MATCH</v>
      </c>
    </row>
    <row r="1232" spans="1:15" x14ac:dyDescent="0.25">
      <c r="A1232" s="192"/>
      <c r="B1232" s="192" t="s">
        <v>156</v>
      </c>
      <c r="C1232" s="192" t="s">
        <v>157</v>
      </c>
      <c r="D1232" s="192" t="s">
        <v>158</v>
      </c>
      <c r="E1232" s="192" t="s">
        <v>139</v>
      </c>
      <c r="F1232" s="192" t="s">
        <v>140</v>
      </c>
      <c r="G1232" s="192" t="s">
        <v>141</v>
      </c>
      <c r="H1232" s="192" t="s">
        <v>142</v>
      </c>
      <c r="I1232" s="192" t="s">
        <v>143</v>
      </c>
      <c r="J1232" s="192" t="s">
        <v>144</v>
      </c>
      <c r="K1232" s="192" t="s">
        <v>145</v>
      </c>
      <c r="L1232" s="192" t="s">
        <v>146</v>
      </c>
      <c r="M1232" s="192" t="s">
        <v>147</v>
      </c>
      <c r="N1232" s="192" t="s">
        <v>148</v>
      </c>
      <c r="O1232" t="str">
        <f t="shared" ref="O1232" si="1221">O1231</f>
        <v>MATCH</v>
      </c>
    </row>
    <row r="1233" spans="1:15" x14ac:dyDescent="0.25">
      <c r="A1233" s="193" t="s">
        <v>161</v>
      </c>
      <c r="B1233" s="97"/>
      <c r="C1233" s="97"/>
      <c r="D1233" s="97"/>
      <c r="E1233" s="97"/>
      <c r="F1233" s="97"/>
      <c r="G1233" s="97"/>
      <c r="H1233" s="97"/>
      <c r="I1233" s="97"/>
      <c r="J1233" s="97"/>
      <c r="K1233" s="97"/>
      <c r="L1233" s="97"/>
      <c r="M1233" s="97"/>
      <c r="N1233" s="97"/>
      <c r="O1233" t="str">
        <f t="shared" ref="O1233" si="1222">O1231</f>
        <v>MATCH</v>
      </c>
    </row>
    <row r="1234" spans="1:15" x14ac:dyDescent="0.25">
      <c r="A1234" s="193" t="s">
        <v>164</v>
      </c>
      <c r="B1234" s="97"/>
      <c r="C1234" s="97"/>
      <c r="D1234" s="97"/>
      <c r="E1234" s="97"/>
      <c r="F1234" s="97"/>
      <c r="G1234" s="97"/>
      <c r="H1234" s="97"/>
      <c r="I1234" s="97"/>
      <c r="J1234" s="97"/>
      <c r="K1234" s="97"/>
      <c r="L1234" s="97"/>
      <c r="M1234" s="97"/>
      <c r="N1234" s="97"/>
      <c r="O1234" t="str">
        <f t="shared" ref="O1234" si="1223">O1231</f>
        <v>MATCH</v>
      </c>
    </row>
    <row r="1235" spans="1:15" x14ac:dyDescent="0.25">
      <c r="A1235" s="188"/>
      <c r="B1235" s="188"/>
      <c r="C1235" s="188"/>
      <c r="D1235" s="188"/>
      <c r="E1235" s="188"/>
      <c r="F1235" s="188"/>
      <c r="G1235" s="188"/>
      <c r="H1235" s="188"/>
      <c r="I1235" s="188"/>
      <c r="J1235" s="188"/>
      <c r="K1235" s="188"/>
      <c r="L1235" s="188"/>
      <c r="M1235" s="188"/>
      <c r="N1235" s="188"/>
      <c r="O1235" t="str">
        <f t="shared" ref="O1235" si="1224">O1231</f>
        <v>MATCH</v>
      </c>
    </row>
    <row r="1236" spans="1:15" x14ac:dyDescent="0.25">
      <c r="A1236" s="191" t="str">
        <f>'[1]Run Rate'!A250</f>
        <v>ZOE12403</v>
      </c>
      <c r="B1236" s="191" t="str">
        <f>'[1]Run Rate'!B250</f>
        <v>ZOE Daily Lift 60caps</v>
      </c>
      <c r="C1236" s="191" t="str">
        <f>'[1]Run Rate'!C250</f>
        <v>SPORTSKA PREHRANA</v>
      </c>
      <c r="D1236" s="191" t="str">
        <f>'[1]Run Rate'!D250</f>
        <v>02 SILVER</v>
      </c>
      <c r="E1236" s="97"/>
      <c r="F1236" s="97"/>
      <c r="G1236" s="97"/>
      <c r="H1236" s="97"/>
      <c r="I1236" s="97"/>
      <c r="J1236" s="97"/>
      <c r="K1236" s="97"/>
      <c r="L1236" s="97"/>
      <c r="M1236" s="97"/>
      <c r="N1236" s="97"/>
      <c r="O1236" t="str">
        <f t="shared" ref="O1236" si="1225">IF(AND(OR($B$1="ALL",$B$1=C1236),OR($E$1="ALL",$E$1=D1236),OR($B$2="ALL",$B$2=A1236),OR($E$2="ALL",IFERROR(SEARCH($E$2,B1236),0)&gt;0)),"MATCH","")</f>
        <v>MATCH</v>
      </c>
    </row>
    <row r="1237" spans="1:15" x14ac:dyDescent="0.25">
      <c r="A1237" s="192"/>
      <c r="B1237" s="192" t="s">
        <v>156</v>
      </c>
      <c r="C1237" s="192" t="s">
        <v>157</v>
      </c>
      <c r="D1237" s="192" t="s">
        <v>158</v>
      </c>
      <c r="E1237" s="192" t="s">
        <v>139</v>
      </c>
      <c r="F1237" s="192" t="s">
        <v>140</v>
      </c>
      <c r="G1237" s="192" t="s">
        <v>141</v>
      </c>
      <c r="H1237" s="192" t="s">
        <v>142</v>
      </c>
      <c r="I1237" s="192" t="s">
        <v>143</v>
      </c>
      <c r="J1237" s="192" t="s">
        <v>144</v>
      </c>
      <c r="K1237" s="192" t="s">
        <v>145</v>
      </c>
      <c r="L1237" s="192" t="s">
        <v>146</v>
      </c>
      <c r="M1237" s="192" t="s">
        <v>147</v>
      </c>
      <c r="N1237" s="192" t="s">
        <v>148</v>
      </c>
      <c r="O1237" t="str">
        <f t="shared" ref="O1237" si="1226">O1236</f>
        <v>MATCH</v>
      </c>
    </row>
    <row r="1238" spans="1:15" x14ac:dyDescent="0.25">
      <c r="A1238" s="193" t="s">
        <v>161</v>
      </c>
      <c r="B1238" s="97"/>
      <c r="C1238" s="97"/>
      <c r="D1238" s="97"/>
      <c r="E1238" s="97"/>
      <c r="F1238" s="97"/>
      <c r="G1238" s="97"/>
      <c r="H1238" s="97"/>
      <c r="I1238" s="97"/>
      <c r="J1238" s="97"/>
      <c r="K1238" s="97"/>
      <c r="L1238" s="97"/>
      <c r="M1238" s="97"/>
      <c r="N1238" s="97"/>
      <c r="O1238" t="str">
        <f t="shared" ref="O1238" si="1227">O1236</f>
        <v>MATCH</v>
      </c>
    </row>
    <row r="1239" spans="1:15" x14ac:dyDescent="0.25">
      <c r="A1239" s="193" t="s">
        <v>164</v>
      </c>
      <c r="B1239" s="97"/>
      <c r="C1239" s="97"/>
      <c r="D1239" s="97"/>
      <c r="E1239" s="97"/>
      <c r="F1239" s="97"/>
      <c r="G1239" s="97"/>
      <c r="H1239" s="97"/>
      <c r="I1239" s="97"/>
      <c r="J1239" s="97"/>
      <c r="K1239" s="97"/>
      <c r="L1239" s="97"/>
      <c r="M1239" s="97"/>
      <c r="N1239" s="97"/>
      <c r="O1239" t="str">
        <f t="shared" ref="O1239" si="1228">O1236</f>
        <v>MATCH</v>
      </c>
    </row>
    <row r="1240" spans="1:15" x14ac:dyDescent="0.25">
      <c r="A1240" s="188"/>
      <c r="B1240" s="188"/>
      <c r="C1240" s="188"/>
      <c r="D1240" s="188"/>
      <c r="E1240" s="188"/>
      <c r="F1240" s="188"/>
      <c r="G1240" s="188"/>
      <c r="H1240" s="188"/>
      <c r="I1240" s="188"/>
      <c r="J1240" s="188"/>
      <c r="K1240" s="188"/>
      <c r="L1240" s="188"/>
      <c r="M1240" s="188"/>
      <c r="N1240" s="188"/>
      <c r="O1240" t="str">
        <f t="shared" ref="O1240" si="1229">O1236</f>
        <v>MATCH</v>
      </c>
    </row>
    <row r="1241" spans="1:15" x14ac:dyDescent="0.25">
      <c r="A1241" s="191" t="str">
        <f>'[1]Run Rate'!A251</f>
        <v>SHM00172</v>
      </c>
      <c r="B1241" s="191" t="str">
        <f>'[1]Run Rate'!B251</f>
        <v>Shieldmixer Hero Pro GymHub</v>
      </c>
      <c r="C1241" s="191" t="str">
        <f>'[1]Run Rate'!C251</f>
        <v>DRINKWARE I HOME</v>
      </c>
      <c r="D1241" s="191" t="str">
        <f>'[1]Run Rate'!D251</f>
        <v>02 SILVER</v>
      </c>
      <c r="E1241" s="97"/>
      <c r="F1241" s="97"/>
      <c r="G1241" s="97"/>
      <c r="H1241" s="97"/>
      <c r="I1241" s="97"/>
      <c r="J1241" s="97"/>
      <c r="K1241" s="97"/>
      <c r="L1241" s="97"/>
      <c r="M1241" s="97"/>
      <c r="N1241" s="97"/>
      <c r="O1241" t="str">
        <f t="shared" ref="O1241" si="1230">IF(AND(OR($B$1="ALL",$B$1=C1241),OR($E$1="ALL",$E$1=D1241),OR($B$2="ALL",$B$2=A1241),OR($E$2="ALL",IFERROR(SEARCH($E$2,B1241),0)&gt;0)),"MATCH","")</f>
        <v>MATCH</v>
      </c>
    </row>
    <row r="1242" spans="1:15" x14ac:dyDescent="0.25">
      <c r="A1242" s="192"/>
      <c r="B1242" s="192" t="s">
        <v>156</v>
      </c>
      <c r="C1242" s="192" t="s">
        <v>157</v>
      </c>
      <c r="D1242" s="192" t="s">
        <v>158</v>
      </c>
      <c r="E1242" s="192" t="s">
        <v>139</v>
      </c>
      <c r="F1242" s="192" t="s">
        <v>140</v>
      </c>
      <c r="G1242" s="192" t="s">
        <v>141</v>
      </c>
      <c r="H1242" s="192" t="s">
        <v>142</v>
      </c>
      <c r="I1242" s="192" t="s">
        <v>143</v>
      </c>
      <c r="J1242" s="192" t="s">
        <v>144</v>
      </c>
      <c r="K1242" s="192" t="s">
        <v>145</v>
      </c>
      <c r="L1242" s="192" t="s">
        <v>146</v>
      </c>
      <c r="M1242" s="192" t="s">
        <v>147</v>
      </c>
      <c r="N1242" s="192" t="s">
        <v>148</v>
      </c>
      <c r="O1242" t="str">
        <f t="shared" ref="O1242" si="1231">O1241</f>
        <v>MATCH</v>
      </c>
    </row>
    <row r="1243" spans="1:15" x14ac:dyDescent="0.25">
      <c r="A1243" s="193" t="s">
        <v>161</v>
      </c>
      <c r="B1243" s="97"/>
      <c r="C1243" s="97"/>
      <c r="D1243" s="97"/>
      <c r="E1243" s="97"/>
      <c r="F1243" s="97"/>
      <c r="G1243" s="97"/>
      <c r="H1243" s="97"/>
      <c r="I1243" s="97"/>
      <c r="J1243" s="97"/>
      <c r="K1243" s="97"/>
      <c r="L1243" s="97"/>
      <c r="M1243" s="97"/>
      <c r="N1243" s="97"/>
      <c r="O1243" t="str">
        <f t="shared" ref="O1243" si="1232">O1241</f>
        <v>MATCH</v>
      </c>
    </row>
    <row r="1244" spans="1:15" x14ac:dyDescent="0.25">
      <c r="A1244" s="193" t="s">
        <v>164</v>
      </c>
      <c r="B1244" s="97"/>
      <c r="C1244" s="97"/>
      <c r="D1244" s="97"/>
      <c r="E1244" s="97"/>
      <c r="F1244" s="97"/>
      <c r="G1244" s="97"/>
      <c r="H1244" s="97"/>
      <c r="I1244" s="97"/>
      <c r="J1244" s="97"/>
      <c r="K1244" s="97"/>
      <c r="L1244" s="97"/>
      <c r="M1244" s="97"/>
      <c r="N1244" s="97"/>
      <c r="O1244" t="str">
        <f t="shared" ref="O1244" si="1233">O1241</f>
        <v>MATCH</v>
      </c>
    </row>
    <row r="1245" spans="1:15" x14ac:dyDescent="0.25">
      <c r="A1245" s="188"/>
      <c r="B1245" s="188"/>
      <c r="C1245" s="188"/>
      <c r="D1245" s="188"/>
      <c r="E1245" s="188"/>
      <c r="F1245" s="188"/>
      <c r="G1245" s="188"/>
      <c r="H1245" s="188"/>
      <c r="I1245" s="188"/>
      <c r="J1245" s="188"/>
      <c r="K1245" s="188"/>
      <c r="L1245" s="188"/>
      <c r="M1245" s="188"/>
      <c r="N1245" s="188"/>
      <c r="O1245" t="str">
        <f t="shared" ref="O1245" si="1234">O1241</f>
        <v>MATCH</v>
      </c>
    </row>
    <row r="1246" spans="1:15" x14ac:dyDescent="0.25">
      <c r="A1246" s="191" t="str">
        <f>'[1]Run Rate'!A252</f>
        <v>POL12833</v>
      </c>
      <c r="B1246" s="191" t="str">
        <f>'[1]Run Rate'!B252</f>
        <v>Polleo Bulk Gainer 1kg Chocolate</v>
      </c>
      <c r="C1246" s="191" t="str">
        <f>'[1]Run Rate'!C252</f>
        <v>SPORTSKA PREHRANA</v>
      </c>
      <c r="D1246" s="191" t="str">
        <f>'[1]Run Rate'!D252</f>
        <v>02 SILVER</v>
      </c>
      <c r="E1246" s="97"/>
      <c r="F1246" s="97"/>
      <c r="G1246" s="97"/>
      <c r="H1246" s="97"/>
      <c r="I1246" s="97"/>
      <c r="J1246" s="97"/>
      <c r="K1246" s="97"/>
      <c r="L1246" s="97"/>
      <c r="M1246" s="97"/>
      <c r="N1246" s="97"/>
      <c r="O1246" t="str">
        <f t="shared" ref="O1246" si="1235">IF(AND(OR($B$1="ALL",$B$1=C1246),OR($E$1="ALL",$E$1=D1246),OR($B$2="ALL",$B$2=A1246),OR($E$2="ALL",IFERROR(SEARCH($E$2,B1246),0)&gt;0)),"MATCH","")</f>
        <v>MATCH</v>
      </c>
    </row>
    <row r="1247" spans="1:15" x14ac:dyDescent="0.25">
      <c r="A1247" s="192"/>
      <c r="B1247" s="192" t="s">
        <v>156</v>
      </c>
      <c r="C1247" s="192" t="s">
        <v>157</v>
      </c>
      <c r="D1247" s="192" t="s">
        <v>158</v>
      </c>
      <c r="E1247" s="192" t="s">
        <v>139</v>
      </c>
      <c r="F1247" s="192" t="s">
        <v>140</v>
      </c>
      <c r="G1247" s="192" t="s">
        <v>141</v>
      </c>
      <c r="H1247" s="192" t="s">
        <v>142</v>
      </c>
      <c r="I1247" s="192" t="s">
        <v>143</v>
      </c>
      <c r="J1247" s="192" t="s">
        <v>144</v>
      </c>
      <c r="K1247" s="192" t="s">
        <v>145</v>
      </c>
      <c r="L1247" s="192" t="s">
        <v>146</v>
      </c>
      <c r="M1247" s="192" t="s">
        <v>147</v>
      </c>
      <c r="N1247" s="192" t="s">
        <v>148</v>
      </c>
      <c r="O1247" t="str">
        <f t="shared" ref="O1247" si="1236">O1246</f>
        <v>MATCH</v>
      </c>
    </row>
    <row r="1248" spans="1:15" x14ac:dyDescent="0.25">
      <c r="A1248" s="193" t="s">
        <v>161</v>
      </c>
      <c r="B1248" s="97"/>
      <c r="C1248" s="97"/>
      <c r="D1248" s="97"/>
      <c r="E1248" s="97"/>
      <c r="F1248" s="97"/>
      <c r="G1248" s="97"/>
      <c r="H1248" s="97"/>
      <c r="I1248" s="97"/>
      <c r="J1248" s="97"/>
      <c r="K1248" s="97"/>
      <c r="L1248" s="97"/>
      <c r="M1248" s="97">
        <v>12</v>
      </c>
      <c r="N1248" s="97">
        <v>12</v>
      </c>
      <c r="O1248" t="str">
        <f t="shared" ref="O1248" si="1237">O1246</f>
        <v>MATCH</v>
      </c>
    </row>
    <row r="1249" spans="1:15" x14ac:dyDescent="0.25">
      <c r="A1249" s="193" t="s">
        <v>164</v>
      </c>
      <c r="B1249" s="97"/>
      <c r="C1249" s="97"/>
      <c r="D1249" s="97"/>
      <c r="E1249" s="97"/>
      <c r="F1249" s="97"/>
      <c r="G1249" s="97">
        <v>120</v>
      </c>
      <c r="H1249" s="97">
        <v>120</v>
      </c>
      <c r="I1249" s="97">
        <v>120</v>
      </c>
      <c r="J1249" s="97">
        <v>120</v>
      </c>
      <c r="K1249" s="97"/>
      <c r="L1249" s="97"/>
      <c r="M1249" s="97"/>
      <c r="N1249" s="97"/>
      <c r="O1249" t="str">
        <f t="shared" ref="O1249" si="1238">O1246</f>
        <v>MATCH</v>
      </c>
    </row>
    <row r="1250" spans="1:15" x14ac:dyDescent="0.25">
      <c r="A1250" s="188"/>
      <c r="B1250" s="188"/>
      <c r="C1250" s="188"/>
      <c r="D1250" s="188"/>
      <c r="E1250" s="188"/>
      <c r="F1250" s="188"/>
      <c r="G1250" s="188"/>
      <c r="H1250" s="188"/>
      <c r="I1250" s="188"/>
      <c r="J1250" s="188"/>
      <c r="K1250" s="188"/>
      <c r="L1250" s="188"/>
      <c r="M1250" s="188"/>
      <c r="N1250" s="188"/>
      <c r="O1250" t="str">
        <f t="shared" ref="O1250" si="1239">O1246</f>
        <v>MATCH</v>
      </c>
    </row>
    <row r="1251" spans="1:15" x14ac:dyDescent="0.25">
      <c r="A1251" s="191" t="str">
        <f>'[1]Run Rate'!A253</f>
        <v>GAR04749</v>
      </c>
      <c r="B1251" s="191" t="str">
        <f>'[1]Run Rate'!B253</f>
        <v>Fenix 8, 47 mm, AMOLED Sapphire Tit., Spark Orange/Graphite remen</v>
      </c>
      <c r="C1251" s="191" t="str">
        <f>'[1]Run Rate'!C253</f>
        <v>GADGETI</v>
      </c>
      <c r="D1251" s="191" t="str">
        <f>'[1]Run Rate'!D253</f>
        <v>02 SILVER</v>
      </c>
      <c r="E1251" s="97"/>
      <c r="F1251" s="97"/>
      <c r="G1251" s="97"/>
      <c r="H1251" s="97"/>
      <c r="I1251" s="97"/>
      <c r="J1251" s="97"/>
      <c r="K1251" s="97"/>
      <c r="L1251" s="97"/>
      <c r="M1251" s="97"/>
      <c r="N1251" s="97"/>
      <c r="O1251" t="str">
        <f t="shared" ref="O1251" si="1240">IF(AND(OR($B$1="ALL",$B$1=C1251),OR($E$1="ALL",$E$1=D1251),OR($B$2="ALL",$B$2=A1251),OR($E$2="ALL",IFERROR(SEARCH($E$2,B1251),0)&gt;0)),"MATCH","")</f>
        <v>MATCH</v>
      </c>
    </row>
    <row r="1252" spans="1:15" x14ac:dyDescent="0.25">
      <c r="A1252" s="192"/>
      <c r="B1252" s="192" t="s">
        <v>156</v>
      </c>
      <c r="C1252" s="192" t="s">
        <v>157</v>
      </c>
      <c r="D1252" s="192" t="s">
        <v>158</v>
      </c>
      <c r="E1252" s="192" t="s">
        <v>139</v>
      </c>
      <c r="F1252" s="192" t="s">
        <v>140</v>
      </c>
      <c r="G1252" s="192" t="s">
        <v>141</v>
      </c>
      <c r="H1252" s="192" t="s">
        <v>142</v>
      </c>
      <c r="I1252" s="192" t="s">
        <v>143</v>
      </c>
      <c r="J1252" s="192" t="s">
        <v>144</v>
      </c>
      <c r="K1252" s="192" t="s">
        <v>145</v>
      </c>
      <c r="L1252" s="192" t="s">
        <v>146</v>
      </c>
      <c r="M1252" s="192" t="s">
        <v>147</v>
      </c>
      <c r="N1252" s="192" t="s">
        <v>148</v>
      </c>
      <c r="O1252" t="str">
        <f t="shared" ref="O1252" si="1241">O1251</f>
        <v>MATCH</v>
      </c>
    </row>
    <row r="1253" spans="1:15" x14ac:dyDescent="0.25">
      <c r="A1253" s="193" t="s">
        <v>161</v>
      </c>
      <c r="B1253" s="97"/>
      <c r="C1253" s="97"/>
      <c r="D1253" s="97"/>
      <c r="E1253" s="97"/>
      <c r="F1253" s="97"/>
      <c r="G1253" s="97"/>
      <c r="H1253" s="97"/>
      <c r="I1253" s="97"/>
      <c r="J1253" s="97"/>
      <c r="K1253" s="97"/>
      <c r="L1253" s="97"/>
      <c r="M1253" s="97"/>
      <c r="N1253" s="97"/>
      <c r="O1253" t="str">
        <f t="shared" ref="O1253" si="1242">O1251</f>
        <v>MATCH</v>
      </c>
    </row>
    <row r="1254" spans="1:15" x14ac:dyDescent="0.25">
      <c r="A1254" s="193" t="s">
        <v>164</v>
      </c>
      <c r="B1254" s="97"/>
      <c r="C1254" s="97"/>
      <c r="D1254" s="97"/>
      <c r="E1254" s="97"/>
      <c r="F1254" s="97"/>
      <c r="G1254" s="97"/>
      <c r="H1254" s="97"/>
      <c r="I1254" s="97"/>
      <c r="J1254" s="97"/>
      <c r="K1254" s="97"/>
      <c r="L1254" s="97"/>
      <c r="M1254" s="97"/>
      <c r="N1254" s="97"/>
      <c r="O1254" t="str">
        <f t="shared" ref="O1254" si="1243">O1251</f>
        <v>MATCH</v>
      </c>
    </row>
    <row r="1255" spans="1:15" x14ac:dyDescent="0.25">
      <c r="A1255" s="188"/>
      <c r="B1255" s="188"/>
      <c r="C1255" s="188"/>
      <c r="D1255" s="188"/>
      <c r="E1255" s="188"/>
      <c r="F1255" s="188"/>
      <c r="G1255" s="188"/>
      <c r="H1255" s="188"/>
      <c r="I1255" s="188"/>
      <c r="J1255" s="188"/>
      <c r="K1255" s="188"/>
      <c r="L1255" s="188"/>
      <c r="M1255" s="188"/>
      <c r="N1255" s="188"/>
      <c r="O1255" t="str">
        <f t="shared" ref="O1255" si="1244">O1251</f>
        <v>MATCH</v>
      </c>
    </row>
    <row r="1256" spans="1:15" x14ac:dyDescent="0.25">
      <c r="A1256" s="191" t="str">
        <f>'[1]Run Rate'!A254</f>
        <v>SHM00070</v>
      </c>
      <c r="B1256" s="191" t="str">
        <f>'[1]Run Rate'!B254</f>
        <v>DEFENDER, Polleo Logo Black, 600 ml</v>
      </c>
      <c r="C1256" s="191" t="str">
        <f>'[1]Run Rate'!C254</f>
        <v>DRINKWARE I HOME</v>
      </c>
      <c r="D1256" s="191" t="str">
        <f>'[1]Run Rate'!D254</f>
        <v>02 SILVER</v>
      </c>
      <c r="E1256" s="97"/>
      <c r="F1256" s="97"/>
      <c r="G1256" s="97"/>
      <c r="H1256" s="97"/>
      <c r="I1256" s="97"/>
      <c r="J1256" s="97"/>
      <c r="K1256" s="97"/>
      <c r="L1256" s="97"/>
      <c r="M1256" s="97"/>
      <c r="N1256" s="97"/>
      <c r="O1256" t="str">
        <f t="shared" ref="O1256" si="1245">IF(AND(OR($B$1="ALL",$B$1=C1256),OR($E$1="ALL",$E$1=D1256),OR($B$2="ALL",$B$2=A1256),OR($E$2="ALL",IFERROR(SEARCH($E$2,B1256),0)&gt;0)),"MATCH","")</f>
        <v>MATCH</v>
      </c>
    </row>
    <row r="1257" spans="1:15" x14ac:dyDescent="0.25">
      <c r="A1257" s="192"/>
      <c r="B1257" s="192" t="s">
        <v>156</v>
      </c>
      <c r="C1257" s="192" t="s">
        <v>157</v>
      </c>
      <c r="D1257" s="192" t="s">
        <v>158</v>
      </c>
      <c r="E1257" s="192" t="s">
        <v>139</v>
      </c>
      <c r="F1257" s="192" t="s">
        <v>140</v>
      </c>
      <c r="G1257" s="192" t="s">
        <v>141</v>
      </c>
      <c r="H1257" s="192" t="s">
        <v>142</v>
      </c>
      <c r="I1257" s="192" t="s">
        <v>143</v>
      </c>
      <c r="J1257" s="192" t="s">
        <v>144</v>
      </c>
      <c r="K1257" s="192" t="s">
        <v>145</v>
      </c>
      <c r="L1257" s="192" t="s">
        <v>146</v>
      </c>
      <c r="M1257" s="192" t="s">
        <v>147</v>
      </c>
      <c r="N1257" s="192" t="s">
        <v>148</v>
      </c>
      <c r="O1257" t="str">
        <f t="shared" ref="O1257" si="1246">O1256</f>
        <v>MATCH</v>
      </c>
    </row>
    <row r="1258" spans="1:15" x14ac:dyDescent="0.25">
      <c r="A1258" s="193" t="s">
        <v>161</v>
      </c>
      <c r="B1258" s="97"/>
      <c r="C1258" s="97"/>
      <c r="D1258" s="97"/>
      <c r="E1258" s="97"/>
      <c r="F1258" s="97"/>
      <c r="G1258" s="97"/>
      <c r="H1258" s="97"/>
      <c r="I1258" s="97"/>
      <c r="J1258" s="97"/>
      <c r="K1258" s="97"/>
      <c r="L1258" s="97"/>
      <c r="M1258" s="97"/>
      <c r="N1258" s="97"/>
      <c r="O1258" t="str">
        <f t="shared" ref="O1258" si="1247">O1256</f>
        <v>MATCH</v>
      </c>
    </row>
    <row r="1259" spans="1:15" x14ac:dyDescent="0.25">
      <c r="A1259" s="193" t="s">
        <v>164</v>
      </c>
      <c r="B1259" s="97"/>
      <c r="C1259" s="97"/>
      <c r="D1259" s="97"/>
      <c r="E1259" s="97"/>
      <c r="F1259" s="97"/>
      <c r="G1259" s="97"/>
      <c r="H1259" s="97"/>
      <c r="I1259" s="97"/>
      <c r="J1259" s="97"/>
      <c r="K1259" s="97"/>
      <c r="L1259" s="97"/>
      <c r="M1259" s="97"/>
      <c r="N1259" s="97"/>
      <c r="O1259" t="str">
        <f t="shared" ref="O1259" si="1248">O1256</f>
        <v>MATCH</v>
      </c>
    </row>
    <row r="1260" spans="1:15" x14ac:dyDescent="0.25">
      <c r="A1260" s="188"/>
      <c r="B1260" s="188"/>
      <c r="C1260" s="188"/>
      <c r="D1260" s="188"/>
      <c r="E1260" s="188"/>
      <c r="F1260" s="188"/>
      <c r="G1260" s="188"/>
      <c r="H1260" s="188"/>
      <c r="I1260" s="188"/>
      <c r="J1260" s="188"/>
      <c r="K1260" s="188"/>
      <c r="L1260" s="188"/>
      <c r="M1260" s="188"/>
      <c r="N1260" s="188"/>
      <c r="O1260" t="str">
        <f t="shared" ref="O1260" si="1249">O1256</f>
        <v>MATCH</v>
      </c>
    </row>
    <row r="1261" spans="1:15" x14ac:dyDescent="0.25">
      <c r="A1261" s="191" t="str">
        <f>'[1]Run Rate'!A255</f>
        <v>ATC06521</v>
      </c>
      <c r="B1261" s="191" t="str">
        <f>'[1]Run Rate'!B255</f>
        <v>Girja gumirana 24 kg Atleticore</v>
      </c>
      <c r="C1261" s="191" t="str">
        <f>'[1]Run Rate'!C255</f>
        <v>FITNESS OPREMA</v>
      </c>
      <c r="D1261" s="191" t="str">
        <f>'[1]Run Rate'!D255</f>
        <v>02 SILVER</v>
      </c>
      <c r="E1261" s="97"/>
      <c r="F1261" s="97"/>
      <c r="G1261" s="97"/>
      <c r="H1261" s="97"/>
      <c r="I1261" s="97"/>
      <c r="J1261" s="97"/>
      <c r="K1261" s="97"/>
      <c r="L1261" s="97"/>
      <c r="M1261" s="97"/>
      <c r="N1261" s="97"/>
      <c r="O1261" t="str">
        <f t="shared" ref="O1261" si="1250">IF(AND(OR($B$1="ALL",$B$1=C1261),OR($E$1="ALL",$E$1=D1261),OR($B$2="ALL",$B$2=A1261),OR($E$2="ALL",IFERROR(SEARCH($E$2,B1261),0)&gt;0)),"MATCH","")</f>
        <v>MATCH</v>
      </c>
    </row>
    <row r="1262" spans="1:15" x14ac:dyDescent="0.25">
      <c r="A1262" s="192"/>
      <c r="B1262" s="192" t="s">
        <v>156</v>
      </c>
      <c r="C1262" s="192" t="s">
        <v>157</v>
      </c>
      <c r="D1262" s="192" t="s">
        <v>158</v>
      </c>
      <c r="E1262" s="192" t="s">
        <v>139</v>
      </c>
      <c r="F1262" s="192" t="s">
        <v>140</v>
      </c>
      <c r="G1262" s="192" t="s">
        <v>141</v>
      </c>
      <c r="H1262" s="192" t="s">
        <v>142</v>
      </c>
      <c r="I1262" s="192" t="s">
        <v>143</v>
      </c>
      <c r="J1262" s="192" t="s">
        <v>144</v>
      </c>
      <c r="K1262" s="192" t="s">
        <v>145</v>
      </c>
      <c r="L1262" s="192" t="s">
        <v>146</v>
      </c>
      <c r="M1262" s="192" t="s">
        <v>147</v>
      </c>
      <c r="N1262" s="192" t="s">
        <v>148</v>
      </c>
      <c r="O1262" t="str">
        <f t="shared" ref="O1262" si="1251">O1261</f>
        <v>MATCH</v>
      </c>
    </row>
    <row r="1263" spans="1:15" x14ac:dyDescent="0.25">
      <c r="A1263" s="193" t="s">
        <v>161</v>
      </c>
      <c r="B1263" s="97"/>
      <c r="C1263" s="97"/>
      <c r="D1263" s="97"/>
      <c r="E1263" s="97"/>
      <c r="F1263" s="97"/>
      <c r="G1263" s="97"/>
      <c r="H1263" s="97"/>
      <c r="I1263" s="97"/>
      <c r="J1263" s="97"/>
      <c r="K1263" s="97"/>
      <c r="L1263" s="97"/>
      <c r="M1263" s="97"/>
      <c r="N1263" s="97"/>
      <c r="O1263" t="str">
        <f t="shared" ref="O1263" si="1252">O1261</f>
        <v>MATCH</v>
      </c>
    </row>
    <row r="1264" spans="1:15" x14ac:dyDescent="0.25">
      <c r="A1264" s="193" t="s">
        <v>164</v>
      </c>
      <c r="B1264" s="97"/>
      <c r="C1264" s="97"/>
      <c r="D1264" s="97"/>
      <c r="E1264" s="97"/>
      <c r="F1264" s="97"/>
      <c r="G1264" s="97"/>
      <c r="H1264" s="97"/>
      <c r="I1264" s="97"/>
      <c r="J1264" s="97"/>
      <c r="K1264" s="97"/>
      <c r="L1264" s="97"/>
      <c r="M1264" s="97"/>
      <c r="N1264" s="97"/>
      <c r="O1264" t="str">
        <f t="shared" ref="O1264" si="1253">O1261</f>
        <v>MATCH</v>
      </c>
    </row>
    <row r="1265" spans="1:15" x14ac:dyDescent="0.25">
      <c r="A1265" s="188"/>
      <c r="B1265" s="188"/>
      <c r="C1265" s="188"/>
      <c r="D1265" s="188"/>
      <c r="E1265" s="188"/>
      <c r="F1265" s="188"/>
      <c r="G1265" s="188"/>
      <c r="H1265" s="188"/>
      <c r="I1265" s="188"/>
      <c r="J1265" s="188"/>
      <c r="K1265" s="188"/>
      <c r="L1265" s="188"/>
      <c r="M1265" s="188"/>
      <c r="N1265" s="188"/>
      <c r="O1265" t="str">
        <f t="shared" ref="O1265" si="1254">O1261</f>
        <v>MATCH</v>
      </c>
    </row>
    <row r="1266" spans="1:15" x14ac:dyDescent="0.25">
      <c r="A1266" s="191" t="str">
        <f>'[1]Run Rate'!A256</f>
        <v>ASF25801</v>
      </c>
      <c r="B1266" s="191" t="str">
        <f>'[1]Run Rate'!B256</f>
        <v>Sobni bicikl Assault AirBike Classic</v>
      </c>
      <c r="C1266" s="191" t="str">
        <f>'[1]Run Rate'!C256</f>
        <v>FITNESS OPREMA</v>
      </c>
      <c r="D1266" s="191" t="str">
        <f>'[1]Run Rate'!D256</f>
        <v>02 SILVER</v>
      </c>
      <c r="E1266" s="97"/>
      <c r="F1266" s="97"/>
      <c r="G1266" s="97"/>
      <c r="H1266" s="97"/>
      <c r="I1266" s="97"/>
      <c r="J1266" s="97"/>
      <c r="K1266" s="97"/>
      <c r="L1266" s="97"/>
      <c r="M1266" s="97"/>
      <c r="N1266" s="97"/>
      <c r="O1266" t="str">
        <f t="shared" ref="O1266" si="1255">IF(AND(OR($B$1="ALL",$B$1=C1266),OR($E$1="ALL",$E$1=D1266),OR($B$2="ALL",$B$2=A1266),OR($E$2="ALL",IFERROR(SEARCH($E$2,B1266),0)&gt;0)),"MATCH","")</f>
        <v>MATCH</v>
      </c>
    </row>
    <row r="1267" spans="1:15" x14ac:dyDescent="0.25">
      <c r="A1267" s="192"/>
      <c r="B1267" s="192" t="s">
        <v>156</v>
      </c>
      <c r="C1267" s="192" t="s">
        <v>157</v>
      </c>
      <c r="D1267" s="192" t="s">
        <v>158</v>
      </c>
      <c r="E1267" s="192" t="s">
        <v>139</v>
      </c>
      <c r="F1267" s="192" t="s">
        <v>140</v>
      </c>
      <c r="G1267" s="192" t="s">
        <v>141</v>
      </c>
      <c r="H1267" s="192" t="s">
        <v>142</v>
      </c>
      <c r="I1267" s="192" t="s">
        <v>143</v>
      </c>
      <c r="J1267" s="192" t="s">
        <v>144</v>
      </c>
      <c r="K1267" s="192" t="s">
        <v>145</v>
      </c>
      <c r="L1267" s="192" t="s">
        <v>146</v>
      </c>
      <c r="M1267" s="192" t="s">
        <v>147</v>
      </c>
      <c r="N1267" s="192" t="s">
        <v>148</v>
      </c>
      <c r="O1267" t="str">
        <f t="shared" ref="O1267" si="1256">O1266</f>
        <v>MATCH</v>
      </c>
    </row>
    <row r="1268" spans="1:15" x14ac:dyDescent="0.25">
      <c r="A1268" s="193" t="s">
        <v>161</v>
      </c>
      <c r="B1268" s="97"/>
      <c r="C1268" s="97"/>
      <c r="D1268" s="97"/>
      <c r="E1268" s="97"/>
      <c r="F1268" s="97"/>
      <c r="G1268" s="97"/>
      <c r="H1268" s="97"/>
      <c r="I1268" s="97"/>
      <c r="J1268" s="97"/>
      <c r="K1268" s="97"/>
      <c r="L1268" s="97"/>
      <c r="M1268" s="97"/>
      <c r="N1268" s="97"/>
      <c r="O1268" t="str">
        <f t="shared" ref="O1268" si="1257">O1266</f>
        <v>MATCH</v>
      </c>
    </row>
    <row r="1269" spans="1:15" x14ac:dyDescent="0.25">
      <c r="A1269" s="193" t="s">
        <v>164</v>
      </c>
      <c r="B1269" s="97"/>
      <c r="C1269" s="97"/>
      <c r="D1269" s="97"/>
      <c r="E1269" s="97"/>
      <c r="F1269" s="97"/>
      <c r="G1269" s="97"/>
      <c r="H1269" s="97"/>
      <c r="I1269" s="97"/>
      <c r="J1269" s="97"/>
      <c r="K1269" s="97"/>
      <c r="L1269" s="97"/>
      <c r="M1269" s="97"/>
      <c r="N1269" s="97"/>
      <c r="O1269" t="str">
        <f t="shared" ref="O1269" si="1258">O1266</f>
        <v>MATCH</v>
      </c>
    </row>
    <row r="1270" spans="1:15" x14ac:dyDescent="0.25">
      <c r="A1270" s="188"/>
      <c r="B1270" s="188"/>
      <c r="C1270" s="188"/>
      <c r="D1270" s="188"/>
      <c r="E1270" s="188"/>
      <c r="F1270" s="188"/>
      <c r="G1270" s="188"/>
      <c r="H1270" s="188"/>
      <c r="I1270" s="188"/>
      <c r="J1270" s="188"/>
      <c r="K1270" s="188"/>
      <c r="L1270" s="188"/>
      <c r="M1270" s="188"/>
      <c r="N1270" s="188"/>
      <c r="O1270" t="str">
        <f t="shared" ref="O1270" si="1259">O1266</f>
        <v>MATCH</v>
      </c>
    </row>
    <row r="1271" spans="1:15" x14ac:dyDescent="0.25">
      <c r="A1271" s="191" t="str">
        <f>'[1]Run Rate'!A257</f>
        <v>ON00554</v>
      </c>
      <c r="B1271" s="191" t="str">
        <f>'[1]Run Rate'!B257</f>
        <v>Platinum PWO Lime 380g</v>
      </c>
      <c r="C1271" s="191" t="str">
        <f>'[1]Run Rate'!C257</f>
        <v>SPORTSKA PREHRANA</v>
      </c>
      <c r="D1271" s="191" t="str">
        <f>'[1]Run Rate'!D257</f>
        <v>02 SILVER</v>
      </c>
      <c r="E1271" s="97"/>
      <c r="F1271" s="97"/>
      <c r="G1271" s="97"/>
      <c r="H1271" s="97"/>
      <c r="I1271" s="97"/>
      <c r="J1271" s="97"/>
      <c r="K1271" s="97"/>
      <c r="L1271" s="97"/>
      <c r="M1271" s="97"/>
      <c r="N1271" s="97"/>
      <c r="O1271" t="str">
        <f t="shared" ref="O1271" si="1260">IF(AND(OR($B$1="ALL",$B$1=C1271),OR($E$1="ALL",$E$1=D1271),OR($B$2="ALL",$B$2=A1271),OR($E$2="ALL",IFERROR(SEARCH($E$2,B1271),0)&gt;0)),"MATCH","")</f>
        <v>MATCH</v>
      </c>
    </row>
    <row r="1272" spans="1:15" x14ac:dyDescent="0.25">
      <c r="A1272" s="192"/>
      <c r="B1272" s="192" t="s">
        <v>156</v>
      </c>
      <c r="C1272" s="192" t="s">
        <v>157</v>
      </c>
      <c r="D1272" s="192" t="s">
        <v>158</v>
      </c>
      <c r="E1272" s="192" t="s">
        <v>139</v>
      </c>
      <c r="F1272" s="192" t="s">
        <v>140</v>
      </c>
      <c r="G1272" s="192" t="s">
        <v>141</v>
      </c>
      <c r="H1272" s="192" t="s">
        <v>142</v>
      </c>
      <c r="I1272" s="192" t="s">
        <v>143</v>
      </c>
      <c r="J1272" s="192" t="s">
        <v>144</v>
      </c>
      <c r="K1272" s="192" t="s">
        <v>145</v>
      </c>
      <c r="L1272" s="192" t="s">
        <v>146</v>
      </c>
      <c r="M1272" s="192" t="s">
        <v>147</v>
      </c>
      <c r="N1272" s="192" t="s">
        <v>148</v>
      </c>
      <c r="O1272" t="str">
        <f t="shared" ref="O1272" si="1261">O1271</f>
        <v>MATCH</v>
      </c>
    </row>
    <row r="1273" spans="1:15" x14ac:dyDescent="0.25">
      <c r="A1273" s="193" t="s">
        <v>161</v>
      </c>
      <c r="B1273" s="97"/>
      <c r="C1273" s="97"/>
      <c r="D1273" s="97"/>
      <c r="E1273" s="97"/>
      <c r="F1273" s="97"/>
      <c r="G1273" s="97"/>
      <c r="H1273" s="97"/>
      <c r="I1273" s="97"/>
      <c r="J1273" s="97"/>
      <c r="K1273" s="97"/>
      <c r="L1273" s="97"/>
      <c r="M1273" s="97"/>
      <c r="N1273" s="97"/>
      <c r="O1273" t="str">
        <f t="shared" ref="O1273" si="1262">O1271</f>
        <v>MATCH</v>
      </c>
    </row>
    <row r="1274" spans="1:15" x14ac:dyDescent="0.25">
      <c r="A1274" s="193" t="s">
        <v>164</v>
      </c>
      <c r="B1274" s="97"/>
      <c r="C1274" s="97"/>
      <c r="D1274" s="97"/>
      <c r="E1274" s="97"/>
      <c r="F1274" s="97"/>
      <c r="G1274" s="97"/>
      <c r="H1274" s="97"/>
      <c r="I1274" s="97"/>
      <c r="J1274" s="97"/>
      <c r="K1274" s="97"/>
      <c r="L1274" s="97"/>
      <c r="M1274" s="97"/>
      <c r="N1274" s="97"/>
      <c r="O1274" t="str">
        <f t="shared" ref="O1274" si="1263">O1271</f>
        <v>MATCH</v>
      </c>
    </row>
    <row r="1275" spans="1:15" x14ac:dyDescent="0.25">
      <c r="A1275" s="188"/>
      <c r="B1275" s="188"/>
      <c r="C1275" s="188"/>
      <c r="D1275" s="188"/>
      <c r="E1275" s="188"/>
      <c r="F1275" s="188"/>
      <c r="G1275" s="188"/>
      <c r="H1275" s="188"/>
      <c r="I1275" s="188"/>
      <c r="J1275" s="188"/>
      <c r="K1275" s="188"/>
      <c r="L1275" s="188"/>
      <c r="M1275" s="188"/>
      <c r="N1275" s="188"/>
      <c r="O1275" t="str">
        <f t="shared" ref="O1275" si="1264">O1271</f>
        <v>MATCH</v>
      </c>
    </row>
    <row r="1276" spans="1:15" x14ac:dyDescent="0.25">
      <c r="A1276" s="191" t="str">
        <f>'[1]Run Rate'!A258</f>
        <v>ATC06517</v>
      </c>
      <c r="B1276" s="191" t="str">
        <f>'[1]Run Rate'!B258</f>
        <v>Girja gumirana 8 kg Atleticore</v>
      </c>
      <c r="C1276" s="191" t="str">
        <f>'[1]Run Rate'!C258</f>
        <v>FITNESS OPREMA</v>
      </c>
      <c r="D1276" s="191" t="str">
        <f>'[1]Run Rate'!D258</f>
        <v>02 SILVER</v>
      </c>
      <c r="E1276" s="97"/>
      <c r="F1276" s="97"/>
      <c r="G1276" s="97"/>
      <c r="H1276" s="97"/>
      <c r="I1276" s="97"/>
      <c r="J1276" s="97"/>
      <c r="K1276" s="97"/>
      <c r="L1276" s="97"/>
      <c r="M1276" s="97"/>
      <c r="N1276" s="97"/>
      <c r="O1276" t="str">
        <f t="shared" ref="O1276" si="1265">IF(AND(OR($B$1="ALL",$B$1=C1276),OR($E$1="ALL",$E$1=D1276),OR($B$2="ALL",$B$2=A1276),OR($E$2="ALL",IFERROR(SEARCH($E$2,B1276),0)&gt;0)),"MATCH","")</f>
        <v>MATCH</v>
      </c>
    </row>
    <row r="1277" spans="1:15" x14ac:dyDescent="0.25">
      <c r="A1277" s="192"/>
      <c r="B1277" s="192" t="s">
        <v>156</v>
      </c>
      <c r="C1277" s="192" t="s">
        <v>157</v>
      </c>
      <c r="D1277" s="192" t="s">
        <v>158</v>
      </c>
      <c r="E1277" s="192" t="s">
        <v>139</v>
      </c>
      <c r="F1277" s="192" t="s">
        <v>140</v>
      </c>
      <c r="G1277" s="192" t="s">
        <v>141</v>
      </c>
      <c r="H1277" s="192" t="s">
        <v>142</v>
      </c>
      <c r="I1277" s="192" t="s">
        <v>143</v>
      </c>
      <c r="J1277" s="192" t="s">
        <v>144</v>
      </c>
      <c r="K1277" s="192" t="s">
        <v>145</v>
      </c>
      <c r="L1277" s="192" t="s">
        <v>146</v>
      </c>
      <c r="M1277" s="192" t="s">
        <v>147</v>
      </c>
      <c r="N1277" s="192" t="s">
        <v>148</v>
      </c>
      <c r="O1277" t="str">
        <f t="shared" ref="O1277" si="1266">O1276</f>
        <v>MATCH</v>
      </c>
    </row>
    <row r="1278" spans="1:15" x14ac:dyDescent="0.25">
      <c r="A1278" s="193" t="s">
        <v>161</v>
      </c>
      <c r="B1278" s="97"/>
      <c r="C1278" s="97"/>
      <c r="D1278" s="97"/>
      <c r="E1278" s="97"/>
      <c r="F1278" s="97"/>
      <c r="G1278" s="97"/>
      <c r="H1278" s="97"/>
      <c r="I1278" s="97"/>
      <c r="J1278" s="97"/>
      <c r="K1278" s="97"/>
      <c r="L1278" s="97"/>
      <c r="M1278" s="97"/>
      <c r="N1278" s="97"/>
      <c r="O1278" t="str">
        <f t="shared" ref="O1278" si="1267">O1276</f>
        <v>MATCH</v>
      </c>
    </row>
    <row r="1279" spans="1:15" x14ac:dyDescent="0.25">
      <c r="A1279" s="193" t="s">
        <v>164</v>
      </c>
      <c r="B1279" s="97"/>
      <c r="C1279" s="97"/>
      <c r="D1279" s="97"/>
      <c r="E1279" s="97"/>
      <c r="F1279" s="97"/>
      <c r="G1279" s="97"/>
      <c r="H1279" s="97"/>
      <c r="I1279" s="97"/>
      <c r="J1279" s="97"/>
      <c r="K1279" s="97"/>
      <c r="L1279" s="97"/>
      <c r="M1279" s="97"/>
      <c r="N1279" s="97"/>
      <c r="O1279" t="str">
        <f t="shared" ref="O1279" si="1268">O1276</f>
        <v>MATCH</v>
      </c>
    </row>
    <row r="1280" spans="1:15" x14ac:dyDescent="0.25">
      <c r="A1280" s="188"/>
      <c r="B1280" s="188"/>
      <c r="C1280" s="188"/>
      <c r="D1280" s="188"/>
      <c r="E1280" s="188"/>
      <c r="F1280" s="188"/>
      <c r="G1280" s="188"/>
      <c r="H1280" s="188"/>
      <c r="I1280" s="188"/>
      <c r="J1280" s="188"/>
      <c r="K1280" s="188"/>
      <c r="L1280" s="188"/>
      <c r="M1280" s="188"/>
      <c r="N1280" s="188"/>
      <c r="O1280" t="str">
        <f t="shared" ref="O1280" si="1269">O1276</f>
        <v>MATCH</v>
      </c>
    </row>
    <row r="1281" spans="1:15" x14ac:dyDescent="0.25">
      <c r="A1281" s="191" t="str">
        <f>'[1]Run Rate'!A259</f>
        <v>POL12861</v>
      </c>
      <c r="B1281" s="191" t="str">
        <f>'[1]Run Rate'!B259</f>
        <v>Polleo L-Citrulline DL-Malate 250 g</v>
      </c>
      <c r="C1281" s="191" t="str">
        <f>'[1]Run Rate'!C259</f>
        <v>SPORTSKA PREHRANA</v>
      </c>
      <c r="D1281" s="191" t="str">
        <f>'[1]Run Rate'!D259</f>
        <v>02 SILVER</v>
      </c>
      <c r="E1281" s="97"/>
      <c r="F1281" s="97"/>
      <c r="G1281" s="97"/>
      <c r="H1281" s="97"/>
      <c r="I1281" s="97"/>
      <c r="J1281" s="97"/>
      <c r="K1281" s="97"/>
      <c r="L1281" s="97"/>
      <c r="M1281" s="97"/>
      <c r="N1281" s="97"/>
      <c r="O1281" t="str">
        <f t="shared" ref="O1281" si="1270">IF(AND(OR($B$1="ALL",$B$1=C1281),OR($E$1="ALL",$E$1=D1281),OR($B$2="ALL",$B$2=A1281),OR($E$2="ALL",IFERROR(SEARCH($E$2,B1281),0)&gt;0)),"MATCH","")</f>
        <v>MATCH</v>
      </c>
    </row>
    <row r="1282" spans="1:15" x14ac:dyDescent="0.25">
      <c r="A1282" s="192"/>
      <c r="B1282" s="192" t="s">
        <v>156</v>
      </c>
      <c r="C1282" s="192" t="s">
        <v>157</v>
      </c>
      <c r="D1282" s="192" t="s">
        <v>158</v>
      </c>
      <c r="E1282" s="192" t="s">
        <v>139</v>
      </c>
      <c r="F1282" s="192" t="s">
        <v>140</v>
      </c>
      <c r="G1282" s="192" t="s">
        <v>141</v>
      </c>
      <c r="H1282" s="192" t="s">
        <v>142</v>
      </c>
      <c r="I1282" s="192" t="s">
        <v>143</v>
      </c>
      <c r="J1282" s="192" t="s">
        <v>144</v>
      </c>
      <c r="K1282" s="192" t="s">
        <v>145</v>
      </c>
      <c r="L1282" s="192" t="s">
        <v>146</v>
      </c>
      <c r="M1282" s="192" t="s">
        <v>147</v>
      </c>
      <c r="N1282" s="192" t="s">
        <v>148</v>
      </c>
      <c r="O1282" t="str">
        <f t="shared" ref="O1282" si="1271">O1281</f>
        <v>MATCH</v>
      </c>
    </row>
    <row r="1283" spans="1:15" x14ac:dyDescent="0.25">
      <c r="A1283" s="193" t="s">
        <v>161</v>
      </c>
      <c r="B1283" s="97"/>
      <c r="C1283" s="97"/>
      <c r="D1283" s="97"/>
      <c r="E1283" s="97"/>
      <c r="F1283" s="97"/>
      <c r="G1283" s="97"/>
      <c r="H1283" s="97"/>
      <c r="I1283" s="97"/>
      <c r="J1283" s="97"/>
      <c r="K1283" s="97"/>
      <c r="L1283" s="97"/>
      <c r="M1283" s="97"/>
      <c r="N1283" s="97"/>
      <c r="O1283" t="str">
        <f t="shared" ref="O1283" si="1272">O1281</f>
        <v>MATCH</v>
      </c>
    </row>
    <row r="1284" spans="1:15" x14ac:dyDescent="0.25">
      <c r="A1284" s="193" t="s">
        <v>164</v>
      </c>
      <c r="B1284" s="97"/>
      <c r="C1284" s="97"/>
      <c r="D1284" s="97"/>
      <c r="E1284" s="97"/>
      <c r="F1284" s="97"/>
      <c r="G1284" s="97"/>
      <c r="H1284" s="97"/>
      <c r="I1284" s="97"/>
      <c r="J1284" s="97"/>
      <c r="K1284" s="97"/>
      <c r="L1284" s="97"/>
      <c r="M1284" s="97"/>
      <c r="N1284" s="97"/>
      <c r="O1284" t="str">
        <f t="shared" ref="O1284" si="1273">O1281</f>
        <v>MATCH</v>
      </c>
    </row>
    <row r="1285" spans="1:15" x14ac:dyDescent="0.25">
      <c r="A1285" s="188"/>
      <c r="B1285" s="188"/>
      <c r="C1285" s="188"/>
      <c r="D1285" s="188"/>
      <c r="E1285" s="188"/>
      <c r="F1285" s="188"/>
      <c r="G1285" s="188"/>
      <c r="H1285" s="188"/>
      <c r="I1285" s="188"/>
      <c r="J1285" s="188"/>
      <c r="K1285" s="188"/>
      <c r="L1285" s="188"/>
      <c r="M1285" s="188"/>
      <c r="N1285" s="188"/>
      <c r="O1285" t="str">
        <f t="shared" ref="O1285" si="1274">O1281</f>
        <v>MATCH</v>
      </c>
    </row>
    <row r="1286" spans="1:15" x14ac:dyDescent="0.25">
      <c r="A1286" s="191" t="str">
        <f>'[1]Run Rate'!A260</f>
        <v>UFC16122</v>
      </c>
      <c r="B1286" s="191" t="str">
        <f>'[1]Run Rate'!B260</f>
        <v>OPRO SELF-FIT GOLD UFC Braces Black Metal/Silver</v>
      </c>
      <c r="C1286" s="191" t="str">
        <f>'[1]Run Rate'!C260</f>
        <v>BORILAČKA OPREMA</v>
      </c>
      <c r="D1286" s="191" t="str">
        <f>'[1]Run Rate'!D260</f>
        <v>02 SILVER</v>
      </c>
      <c r="E1286" s="97"/>
      <c r="F1286" s="97"/>
      <c r="G1286" s="97"/>
      <c r="H1286" s="97"/>
      <c r="I1286" s="97"/>
      <c r="J1286" s="97"/>
      <c r="K1286" s="97"/>
      <c r="L1286" s="97"/>
      <c r="M1286" s="97"/>
      <c r="N1286" s="97"/>
      <c r="O1286" t="str">
        <f t="shared" ref="O1286" si="1275">IF(AND(OR($B$1="ALL",$B$1=C1286),OR($E$1="ALL",$E$1=D1286),OR($B$2="ALL",$B$2=A1286),OR($E$2="ALL",IFERROR(SEARCH($E$2,B1286),0)&gt;0)),"MATCH","")</f>
        <v>MATCH</v>
      </c>
    </row>
    <row r="1287" spans="1:15" x14ac:dyDescent="0.25">
      <c r="A1287" s="192"/>
      <c r="B1287" s="192" t="s">
        <v>156</v>
      </c>
      <c r="C1287" s="192" t="s">
        <v>157</v>
      </c>
      <c r="D1287" s="192" t="s">
        <v>158</v>
      </c>
      <c r="E1287" s="192" t="s">
        <v>139</v>
      </c>
      <c r="F1287" s="192" t="s">
        <v>140</v>
      </c>
      <c r="G1287" s="192" t="s">
        <v>141</v>
      </c>
      <c r="H1287" s="192" t="s">
        <v>142</v>
      </c>
      <c r="I1287" s="192" t="s">
        <v>143</v>
      </c>
      <c r="J1287" s="192" t="s">
        <v>144</v>
      </c>
      <c r="K1287" s="192" t="s">
        <v>145</v>
      </c>
      <c r="L1287" s="192" t="s">
        <v>146</v>
      </c>
      <c r="M1287" s="192" t="s">
        <v>147</v>
      </c>
      <c r="N1287" s="192" t="s">
        <v>148</v>
      </c>
      <c r="O1287" t="str">
        <f t="shared" ref="O1287" si="1276">O1286</f>
        <v>MATCH</v>
      </c>
    </row>
    <row r="1288" spans="1:15" x14ac:dyDescent="0.25">
      <c r="A1288" s="193" t="s">
        <v>161</v>
      </c>
      <c r="B1288" s="97"/>
      <c r="C1288" s="97"/>
      <c r="D1288" s="97"/>
      <c r="E1288" s="97"/>
      <c r="F1288" s="97"/>
      <c r="G1288" s="97"/>
      <c r="H1288" s="97"/>
      <c r="I1288" s="97"/>
      <c r="J1288" s="97"/>
      <c r="K1288" s="97"/>
      <c r="L1288" s="97"/>
      <c r="M1288" s="97"/>
      <c r="N1288" s="97"/>
      <c r="O1288" t="str">
        <f t="shared" ref="O1288" si="1277">O1286</f>
        <v>MATCH</v>
      </c>
    </row>
    <row r="1289" spans="1:15" x14ac:dyDescent="0.25">
      <c r="A1289" s="193" t="s">
        <v>164</v>
      </c>
      <c r="B1289" s="97"/>
      <c r="C1289" s="97"/>
      <c r="D1289" s="97"/>
      <c r="E1289" s="97"/>
      <c r="F1289" s="97"/>
      <c r="G1289" s="97"/>
      <c r="H1289" s="97"/>
      <c r="I1289" s="97"/>
      <c r="J1289" s="97"/>
      <c r="K1289" s="97"/>
      <c r="L1289" s="97"/>
      <c r="M1289" s="97"/>
      <c r="N1289" s="97"/>
      <c r="O1289" t="str">
        <f t="shared" ref="O1289" si="1278">O1286</f>
        <v>MATCH</v>
      </c>
    </row>
    <row r="1290" spans="1:15" x14ac:dyDescent="0.25">
      <c r="A1290" s="188"/>
      <c r="B1290" s="188"/>
      <c r="C1290" s="188"/>
      <c r="D1290" s="188"/>
      <c r="E1290" s="188"/>
      <c r="F1290" s="188"/>
      <c r="G1290" s="188"/>
      <c r="H1290" s="188"/>
      <c r="I1290" s="188"/>
      <c r="J1290" s="188"/>
      <c r="K1290" s="188"/>
      <c r="L1290" s="188"/>
      <c r="M1290" s="188"/>
      <c r="N1290" s="188"/>
      <c r="O1290" t="str">
        <f t="shared" ref="O1290" si="1279">O1286</f>
        <v>MATCH</v>
      </c>
    </row>
    <row r="1291" spans="1:15" x14ac:dyDescent="0.25">
      <c r="A1291" s="191" t="str">
        <f>'[1]Run Rate'!A261</f>
        <v>SHM00078</v>
      </c>
      <c r="B1291" s="191" t="str">
        <f>'[1]Run Rate'!B261</f>
        <v>DEFENDER, Blood Sweat Repeat, 600 ml</v>
      </c>
      <c r="C1291" s="191" t="str">
        <f>'[1]Run Rate'!C261</f>
        <v>DRINKWARE I HOME</v>
      </c>
      <c r="D1291" s="191" t="str">
        <f>'[1]Run Rate'!D261</f>
        <v>02 SILVER</v>
      </c>
      <c r="E1291" s="97"/>
      <c r="F1291" s="97"/>
      <c r="G1291" s="97"/>
      <c r="H1291" s="97"/>
      <c r="I1291" s="97"/>
      <c r="J1291" s="97"/>
      <c r="K1291" s="97"/>
      <c r="L1291" s="97"/>
      <c r="M1291" s="97"/>
      <c r="N1291" s="97"/>
      <c r="O1291" t="str">
        <f t="shared" ref="O1291" si="1280">IF(AND(OR($B$1="ALL",$B$1=C1291),OR($E$1="ALL",$E$1=D1291),OR($B$2="ALL",$B$2=A1291),OR($E$2="ALL",IFERROR(SEARCH($E$2,B1291),0)&gt;0)),"MATCH","")</f>
        <v>MATCH</v>
      </c>
    </row>
    <row r="1292" spans="1:15" x14ac:dyDescent="0.25">
      <c r="A1292" s="192"/>
      <c r="B1292" s="192" t="s">
        <v>156</v>
      </c>
      <c r="C1292" s="192" t="s">
        <v>157</v>
      </c>
      <c r="D1292" s="192" t="s">
        <v>158</v>
      </c>
      <c r="E1292" s="192" t="s">
        <v>139</v>
      </c>
      <c r="F1292" s="192" t="s">
        <v>140</v>
      </c>
      <c r="G1292" s="192" t="s">
        <v>141</v>
      </c>
      <c r="H1292" s="192" t="s">
        <v>142</v>
      </c>
      <c r="I1292" s="192" t="s">
        <v>143</v>
      </c>
      <c r="J1292" s="192" t="s">
        <v>144</v>
      </c>
      <c r="K1292" s="192" t="s">
        <v>145</v>
      </c>
      <c r="L1292" s="192" t="s">
        <v>146</v>
      </c>
      <c r="M1292" s="192" t="s">
        <v>147</v>
      </c>
      <c r="N1292" s="192" t="s">
        <v>148</v>
      </c>
      <c r="O1292" t="str">
        <f t="shared" ref="O1292" si="1281">O1291</f>
        <v>MATCH</v>
      </c>
    </row>
    <row r="1293" spans="1:15" x14ac:dyDescent="0.25">
      <c r="A1293" s="193" t="s">
        <v>161</v>
      </c>
      <c r="B1293" s="97"/>
      <c r="C1293" s="97"/>
      <c r="D1293" s="97"/>
      <c r="E1293" s="97"/>
      <c r="F1293" s="97"/>
      <c r="G1293" s="97"/>
      <c r="H1293" s="97"/>
      <c r="I1293" s="97"/>
      <c r="J1293" s="97"/>
      <c r="K1293" s="97"/>
      <c r="L1293" s="97"/>
      <c r="M1293" s="97"/>
      <c r="N1293" s="97"/>
      <c r="O1293" t="str">
        <f t="shared" ref="O1293" si="1282">O1291</f>
        <v>MATCH</v>
      </c>
    </row>
    <row r="1294" spans="1:15" x14ac:dyDescent="0.25">
      <c r="A1294" s="193" t="s">
        <v>164</v>
      </c>
      <c r="B1294" s="97"/>
      <c r="C1294" s="97"/>
      <c r="D1294" s="97"/>
      <c r="E1294" s="97"/>
      <c r="F1294" s="97"/>
      <c r="G1294" s="97"/>
      <c r="H1294" s="97"/>
      <c r="I1294" s="97"/>
      <c r="J1294" s="97"/>
      <c r="K1294" s="97"/>
      <c r="L1294" s="97"/>
      <c r="M1294" s="97"/>
      <c r="N1294" s="97"/>
      <c r="O1294" t="str">
        <f t="shared" ref="O1294" si="1283">O1291</f>
        <v>MATCH</v>
      </c>
    </row>
    <row r="1295" spans="1:15" x14ac:dyDescent="0.25">
      <c r="A1295" s="188"/>
      <c r="B1295" s="188"/>
      <c r="C1295" s="188"/>
      <c r="D1295" s="188"/>
      <c r="E1295" s="188"/>
      <c r="F1295" s="188"/>
      <c r="G1295" s="188"/>
      <c r="H1295" s="188"/>
      <c r="I1295" s="188"/>
      <c r="J1295" s="188"/>
      <c r="K1295" s="188"/>
      <c r="L1295" s="188"/>
      <c r="M1295" s="188"/>
      <c r="N1295" s="188"/>
      <c r="O1295" t="str">
        <f t="shared" ref="O1295" si="1284">O1291</f>
        <v>MATCH</v>
      </c>
    </row>
    <row r="1296" spans="1:15" x14ac:dyDescent="0.25">
      <c r="A1296" s="191" t="str">
        <f>'[1]Run Rate'!A262</f>
        <v>SHM00074</v>
      </c>
      <c r="B1296" s="191" t="str">
        <f>'[1]Run Rate'!B262</f>
        <v>DEFENDER, I'm Not Here To Talk, 600 ml</v>
      </c>
      <c r="C1296" s="191" t="str">
        <f>'[1]Run Rate'!C262</f>
        <v>DRINKWARE I HOME</v>
      </c>
      <c r="D1296" s="191" t="str">
        <f>'[1]Run Rate'!D262</f>
        <v>02 SILVER</v>
      </c>
      <c r="E1296" s="97"/>
      <c r="F1296" s="97"/>
      <c r="G1296" s="97"/>
      <c r="H1296" s="97"/>
      <c r="I1296" s="97"/>
      <c r="J1296" s="97"/>
      <c r="K1296" s="97"/>
      <c r="L1296" s="97"/>
      <c r="M1296" s="97"/>
      <c r="N1296" s="97"/>
      <c r="O1296" t="str">
        <f t="shared" ref="O1296" si="1285">IF(AND(OR($B$1="ALL",$B$1=C1296),OR($E$1="ALL",$E$1=D1296),OR($B$2="ALL",$B$2=A1296),OR($E$2="ALL",IFERROR(SEARCH($E$2,B1296),0)&gt;0)),"MATCH","")</f>
        <v>MATCH</v>
      </c>
    </row>
    <row r="1297" spans="1:15" x14ac:dyDescent="0.25">
      <c r="A1297" s="192"/>
      <c r="B1297" s="192" t="s">
        <v>156</v>
      </c>
      <c r="C1297" s="192" t="s">
        <v>157</v>
      </c>
      <c r="D1297" s="192" t="s">
        <v>158</v>
      </c>
      <c r="E1297" s="192" t="s">
        <v>139</v>
      </c>
      <c r="F1297" s="192" t="s">
        <v>140</v>
      </c>
      <c r="G1297" s="192" t="s">
        <v>141</v>
      </c>
      <c r="H1297" s="192" t="s">
        <v>142</v>
      </c>
      <c r="I1297" s="192" t="s">
        <v>143</v>
      </c>
      <c r="J1297" s="192" t="s">
        <v>144</v>
      </c>
      <c r="K1297" s="192" t="s">
        <v>145</v>
      </c>
      <c r="L1297" s="192" t="s">
        <v>146</v>
      </c>
      <c r="M1297" s="192" t="s">
        <v>147</v>
      </c>
      <c r="N1297" s="192" t="s">
        <v>148</v>
      </c>
      <c r="O1297" t="str">
        <f t="shared" ref="O1297" si="1286">O1296</f>
        <v>MATCH</v>
      </c>
    </row>
    <row r="1298" spans="1:15" x14ac:dyDescent="0.25">
      <c r="A1298" s="193" t="s">
        <v>161</v>
      </c>
      <c r="B1298" s="97"/>
      <c r="C1298" s="97"/>
      <c r="D1298" s="97"/>
      <c r="E1298" s="97"/>
      <c r="F1298" s="97"/>
      <c r="G1298" s="97"/>
      <c r="H1298" s="97"/>
      <c r="I1298" s="97"/>
      <c r="J1298" s="97"/>
      <c r="K1298" s="97"/>
      <c r="L1298" s="97"/>
      <c r="M1298" s="97"/>
      <c r="N1298" s="97"/>
      <c r="O1298" t="str">
        <f t="shared" ref="O1298" si="1287">O1296</f>
        <v>MATCH</v>
      </c>
    </row>
    <row r="1299" spans="1:15" x14ac:dyDescent="0.25">
      <c r="A1299" s="193" t="s">
        <v>164</v>
      </c>
      <c r="B1299" s="97"/>
      <c r="C1299" s="97"/>
      <c r="D1299" s="97"/>
      <c r="E1299" s="97"/>
      <c r="F1299" s="97"/>
      <c r="G1299" s="97"/>
      <c r="H1299" s="97"/>
      <c r="I1299" s="97"/>
      <c r="J1299" s="97"/>
      <c r="K1299" s="97"/>
      <c r="L1299" s="97"/>
      <c r="M1299" s="97"/>
      <c r="N1299" s="97"/>
      <c r="O1299" t="str">
        <f t="shared" ref="O1299" si="1288">O1296</f>
        <v>MATCH</v>
      </c>
    </row>
    <row r="1300" spans="1:15" x14ac:dyDescent="0.25">
      <c r="A1300" s="188"/>
      <c r="B1300" s="188"/>
      <c r="C1300" s="188"/>
      <c r="D1300" s="188"/>
      <c r="E1300" s="188"/>
      <c r="F1300" s="188"/>
      <c r="G1300" s="188"/>
      <c r="H1300" s="188"/>
      <c r="I1300" s="188"/>
      <c r="J1300" s="188"/>
      <c r="K1300" s="188"/>
      <c r="L1300" s="188"/>
      <c r="M1300" s="188"/>
      <c r="N1300" s="188"/>
      <c r="O1300" t="str">
        <f t="shared" ref="O1300" si="1289">O1296</f>
        <v>MATCH</v>
      </c>
    </row>
    <row r="1301" spans="1:15" x14ac:dyDescent="0.25">
      <c r="A1301" s="191" t="str">
        <f>'[1]Run Rate'!A263</f>
        <v>SCM04431</v>
      </c>
      <c r="B1301" s="191" t="str">
        <f>'[1]Run Rate'!B263</f>
        <v>Viper Black 1,8 kg Vanilla</v>
      </c>
      <c r="C1301" s="191" t="str">
        <f>'[1]Run Rate'!C263</f>
        <v>PROTEINI</v>
      </c>
      <c r="D1301" s="191" t="str">
        <f>'[1]Run Rate'!D263</f>
        <v>02 SILVER</v>
      </c>
      <c r="E1301" s="97"/>
      <c r="F1301" s="97"/>
      <c r="G1301" s="97"/>
      <c r="H1301" s="97"/>
      <c r="I1301" s="97"/>
      <c r="J1301" s="97"/>
      <c r="K1301" s="97"/>
      <c r="L1301" s="97"/>
      <c r="M1301" s="97"/>
      <c r="N1301" s="97"/>
      <c r="O1301" t="str">
        <f t="shared" ref="O1301" si="1290">IF(AND(OR($B$1="ALL",$B$1=C1301),OR($E$1="ALL",$E$1=D1301),OR($B$2="ALL",$B$2=A1301),OR($E$2="ALL",IFERROR(SEARCH($E$2,B1301),0)&gt;0)),"MATCH","")</f>
        <v>MATCH</v>
      </c>
    </row>
    <row r="1302" spans="1:15" x14ac:dyDescent="0.25">
      <c r="A1302" s="192"/>
      <c r="B1302" s="192" t="s">
        <v>156</v>
      </c>
      <c r="C1302" s="192" t="s">
        <v>157</v>
      </c>
      <c r="D1302" s="192" t="s">
        <v>158</v>
      </c>
      <c r="E1302" s="192" t="s">
        <v>139</v>
      </c>
      <c r="F1302" s="192" t="s">
        <v>140</v>
      </c>
      <c r="G1302" s="192" t="s">
        <v>141</v>
      </c>
      <c r="H1302" s="192" t="s">
        <v>142</v>
      </c>
      <c r="I1302" s="192" t="s">
        <v>143</v>
      </c>
      <c r="J1302" s="192" t="s">
        <v>144</v>
      </c>
      <c r="K1302" s="192" t="s">
        <v>145</v>
      </c>
      <c r="L1302" s="192" t="s">
        <v>146</v>
      </c>
      <c r="M1302" s="192" t="s">
        <v>147</v>
      </c>
      <c r="N1302" s="192" t="s">
        <v>148</v>
      </c>
      <c r="O1302" t="str">
        <f t="shared" ref="O1302" si="1291">O1301</f>
        <v>MATCH</v>
      </c>
    </row>
    <row r="1303" spans="1:15" x14ac:dyDescent="0.25">
      <c r="A1303" s="193" t="s">
        <v>161</v>
      </c>
      <c r="B1303" s="97"/>
      <c r="C1303" s="97"/>
      <c r="D1303" s="97"/>
      <c r="E1303" s="97"/>
      <c r="F1303" s="97"/>
      <c r="G1303" s="97"/>
      <c r="H1303" s="97"/>
      <c r="I1303" s="97"/>
      <c r="J1303" s="97"/>
      <c r="K1303" s="97"/>
      <c r="L1303" s="97"/>
      <c r="M1303" s="97"/>
      <c r="N1303" s="97"/>
      <c r="O1303" t="str">
        <f t="shared" ref="O1303" si="1292">O1301</f>
        <v>MATCH</v>
      </c>
    </row>
    <row r="1304" spans="1:15" x14ac:dyDescent="0.25">
      <c r="A1304" s="193" t="s">
        <v>164</v>
      </c>
      <c r="B1304" s="97"/>
      <c r="C1304" s="97"/>
      <c r="D1304" s="97"/>
      <c r="E1304" s="97"/>
      <c r="F1304" s="97"/>
      <c r="G1304" s="97"/>
      <c r="H1304" s="97"/>
      <c r="I1304" s="97"/>
      <c r="J1304" s="97"/>
      <c r="K1304" s="97"/>
      <c r="L1304" s="97"/>
      <c r="M1304" s="97"/>
      <c r="N1304" s="97"/>
      <c r="O1304" t="str">
        <f t="shared" ref="O1304" si="1293">O1301</f>
        <v>MATCH</v>
      </c>
    </row>
    <row r="1305" spans="1:15" x14ac:dyDescent="0.25">
      <c r="A1305" s="188"/>
      <c r="B1305" s="188"/>
      <c r="C1305" s="188"/>
      <c r="D1305" s="188"/>
      <c r="E1305" s="188"/>
      <c r="F1305" s="188"/>
      <c r="G1305" s="188"/>
      <c r="H1305" s="188"/>
      <c r="I1305" s="188"/>
      <c r="J1305" s="188"/>
      <c r="K1305" s="188"/>
      <c r="L1305" s="188"/>
      <c r="M1305" s="188"/>
      <c r="N1305" s="188"/>
      <c r="O1305" t="str">
        <f t="shared" ref="O1305" si="1294">O1301</f>
        <v>MATCH</v>
      </c>
    </row>
    <row r="1306" spans="1:15" x14ac:dyDescent="0.25">
      <c r="A1306" s="191" t="str">
        <f>'[1]Run Rate'!A264</f>
        <v>POL09711</v>
      </c>
      <c r="B1306" s="191" t="str">
        <f>'[1]Run Rate'!B264</f>
        <v>Polleo Zero Syrup 425ml Triple choco</v>
      </c>
      <c r="C1306" s="191" t="str">
        <f>'[1]Run Rate'!C264</f>
        <v>BIO I SUPERFOODS</v>
      </c>
      <c r="D1306" s="191" t="str">
        <f>'[1]Run Rate'!D264</f>
        <v>02 SILVER</v>
      </c>
      <c r="E1306" s="97"/>
      <c r="F1306" s="97"/>
      <c r="G1306" s="97"/>
      <c r="H1306" s="97"/>
      <c r="I1306" s="97"/>
      <c r="J1306" s="97"/>
      <c r="K1306" s="97"/>
      <c r="L1306" s="97"/>
      <c r="M1306" s="97"/>
      <c r="N1306" s="97"/>
      <c r="O1306" t="str">
        <f t="shared" ref="O1306" si="1295">IF(AND(OR($B$1="ALL",$B$1=C1306),OR($E$1="ALL",$E$1=D1306),OR($B$2="ALL",$B$2=A1306),OR($E$2="ALL",IFERROR(SEARCH($E$2,B1306),0)&gt;0)),"MATCH","")</f>
        <v>MATCH</v>
      </c>
    </row>
    <row r="1307" spans="1:15" x14ac:dyDescent="0.25">
      <c r="A1307" s="192"/>
      <c r="B1307" s="192" t="s">
        <v>156</v>
      </c>
      <c r="C1307" s="192" t="s">
        <v>157</v>
      </c>
      <c r="D1307" s="192" t="s">
        <v>158</v>
      </c>
      <c r="E1307" s="192" t="s">
        <v>139</v>
      </c>
      <c r="F1307" s="192" t="s">
        <v>140</v>
      </c>
      <c r="G1307" s="192" t="s">
        <v>141</v>
      </c>
      <c r="H1307" s="192" t="s">
        <v>142</v>
      </c>
      <c r="I1307" s="192" t="s">
        <v>143</v>
      </c>
      <c r="J1307" s="192" t="s">
        <v>144</v>
      </c>
      <c r="K1307" s="192" t="s">
        <v>145</v>
      </c>
      <c r="L1307" s="192" t="s">
        <v>146</v>
      </c>
      <c r="M1307" s="192" t="s">
        <v>147</v>
      </c>
      <c r="N1307" s="192" t="s">
        <v>148</v>
      </c>
      <c r="O1307" t="str">
        <f t="shared" ref="O1307" si="1296">O1306</f>
        <v>MATCH</v>
      </c>
    </row>
    <row r="1308" spans="1:15" x14ac:dyDescent="0.25">
      <c r="A1308" s="193" t="s">
        <v>161</v>
      </c>
      <c r="B1308" s="97"/>
      <c r="C1308" s="97"/>
      <c r="D1308" s="97"/>
      <c r="E1308" s="97"/>
      <c r="F1308" s="97"/>
      <c r="G1308" s="97"/>
      <c r="H1308" s="97"/>
      <c r="I1308" s="97"/>
      <c r="J1308" s="97"/>
      <c r="K1308" s="97"/>
      <c r="L1308" s="97"/>
      <c r="M1308" s="97"/>
      <c r="N1308" s="97"/>
      <c r="O1308" t="str">
        <f t="shared" ref="O1308" si="1297">O1306</f>
        <v>MATCH</v>
      </c>
    </row>
    <row r="1309" spans="1:15" x14ac:dyDescent="0.25">
      <c r="A1309" s="193" t="s">
        <v>164</v>
      </c>
      <c r="B1309" s="97"/>
      <c r="C1309" s="97"/>
      <c r="D1309" s="97"/>
      <c r="E1309" s="97"/>
      <c r="F1309" s="97"/>
      <c r="G1309" s="97"/>
      <c r="H1309" s="97"/>
      <c r="I1309" s="97"/>
      <c r="J1309" s="97"/>
      <c r="K1309" s="97"/>
      <c r="L1309" s="97"/>
      <c r="M1309" s="97"/>
      <c r="N1309" s="97"/>
      <c r="O1309" t="str">
        <f t="shared" ref="O1309" si="1298">O1306</f>
        <v>MATCH</v>
      </c>
    </row>
    <row r="1310" spans="1:15" x14ac:dyDescent="0.25">
      <c r="A1310" s="188"/>
      <c r="B1310" s="188"/>
      <c r="C1310" s="188"/>
      <c r="D1310" s="188"/>
      <c r="E1310" s="188"/>
      <c r="F1310" s="188"/>
      <c r="G1310" s="188"/>
      <c r="H1310" s="188"/>
      <c r="I1310" s="188"/>
      <c r="J1310" s="188"/>
      <c r="K1310" s="188"/>
      <c r="L1310" s="188"/>
      <c r="M1310" s="188"/>
      <c r="N1310" s="188"/>
      <c r="O1310" t="str">
        <f t="shared" ref="O1310" si="1299">O1306</f>
        <v>MATCH</v>
      </c>
    </row>
    <row r="1311" spans="1:15" x14ac:dyDescent="0.25">
      <c r="A1311" s="191" t="str">
        <f>'[1]Run Rate'!A265</f>
        <v>ON00366</v>
      </c>
      <c r="B1311" s="191" t="str">
        <f>'[1]Run Rate'!B265</f>
        <v>Gold BCAA Train + Sustain 266g Strawberry Kiwi</v>
      </c>
      <c r="C1311" s="191" t="str">
        <f>'[1]Run Rate'!C265</f>
        <v>SPORTSKA PREHRANA</v>
      </c>
      <c r="D1311" s="191" t="str">
        <f>'[1]Run Rate'!D265</f>
        <v>02 SILVER</v>
      </c>
      <c r="E1311" s="97"/>
      <c r="F1311" s="97"/>
      <c r="G1311" s="97"/>
      <c r="H1311" s="97"/>
      <c r="I1311" s="97"/>
      <c r="J1311" s="97"/>
      <c r="K1311" s="97"/>
      <c r="L1311" s="97"/>
      <c r="M1311" s="97"/>
      <c r="N1311" s="97"/>
      <c r="O1311" t="str">
        <f t="shared" ref="O1311" si="1300">IF(AND(OR($B$1="ALL",$B$1=C1311),OR($E$1="ALL",$E$1=D1311),OR($B$2="ALL",$B$2=A1311),OR($E$2="ALL",IFERROR(SEARCH($E$2,B1311),0)&gt;0)),"MATCH","")</f>
        <v>MATCH</v>
      </c>
    </row>
    <row r="1312" spans="1:15" x14ac:dyDescent="0.25">
      <c r="A1312" s="192"/>
      <c r="B1312" s="192" t="s">
        <v>156</v>
      </c>
      <c r="C1312" s="192" t="s">
        <v>157</v>
      </c>
      <c r="D1312" s="192" t="s">
        <v>158</v>
      </c>
      <c r="E1312" s="192" t="s">
        <v>139</v>
      </c>
      <c r="F1312" s="192" t="s">
        <v>140</v>
      </c>
      <c r="G1312" s="192" t="s">
        <v>141</v>
      </c>
      <c r="H1312" s="192" t="s">
        <v>142</v>
      </c>
      <c r="I1312" s="192" t="s">
        <v>143</v>
      </c>
      <c r="J1312" s="192" t="s">
        <v>144</v>
      </c>
      <c r="K1312" s="192" t="s">
        <v>145</v>
      </c>
      <c r="L1312" s="192" t="s">
        <v>146</v>
      </c>
      <c r="M1312" s="192" t="s">
        <v>147</v>
      </c>
      <c r="N1312" s="192" t="s">
        <v>148</v>
      </c>
      <c r="O1312" t="str">
        <f t="shared" ref="O1312" si="1301">O1311</f>
        <v>MATCH</v>
      </c>
    </row>
    <row r="1313" spans="1:15" x14ac:dyDescent="0.25">
      <c r="A1313" s="193" t="s">
        <v>161</v>
      </c>
      <c r="B1313" s="97"/>
      <c r="C1313" s="97"/>
      <c r="D1313" s="97"/>
      <c r="E1313" s="97"/>
      <c r="F1313" s="97"/>
      <c r="G1313" s="97"/>
      <c r="H1313" s="97"/>
      <c r="I1313" s="97"/>
      <c r="J1313" s="97"/>
      <c r="K1313" s="97"/>
      <c r="L1313" s="97"/>
      <c r="M1313" s="97"/>
      <c r="N1313" s="97"/>
      <c r="O1313" t="str">
        <f t="shared" ref="O1313" si="1302">O1311</f>
        <v>MATCH</v>
      </c>
    </row>
    <row r="1314" spans="1:15" x14ac:dyDescent="0.25">
      <c r="A1314" s="193" t="s">
        <v>164</v>
      </c>
      <c r="B1314" s="97"/>
      <c r="C1314" s="97"/>
      <c r="D1314" s="97"/>
      <c r="E1314" s="97"/>
      <c r="F1314" s="97"/>
      <c r="G1314" s="97"/>
      <c r="H1314" s="97"/>
      <c r="I1314" s="97"/>
      <c r="J1314" s="97"/>
      <c r="K1314" s="97"/>
      <c r="L1314" s="97"/>
      <c r="M1314" s="97"/>
      <c r="N1314" s="97"/>
      <c r="O1314" t="str">
        <f t="shared" ref="O1314" si="1303">O1311</f>
        <v>MATCH</v>
      </c>
    </row>
    <row r="1315" spans="1:15" x14ac:dyDescent="0.25">
      <c r="A1315" s="188"/>
      <c r="B1315" s="188"/>
      <c r="C1315" s="188"/>
      <c r="D1315" s="188"/>
      <c r="E1315" s="188"/>
      <c r="F1315" s="188"/>
      <c r="G1315" s="188"/>
      <c r="H1315" s="188"/>
      <c r="I1315" s="188"/>
      <c r="J1315" s="188"/>
      <c r="K1315" s="188"/>
      <c r="L1315" s="188"/>
      <c r="M1315" s="188"/>
      <c r="N1315" s="188"/>
      <c r="O1315" t="str">
        <f t="shared" ref="O1315" si="1304">O1311</f>
        <v>MATCH</v>
      </c>
    </row>
    <row r="1316" spans="1:15" x14ac:dyDescent="0.25">
      <c r="A1316" s="191" t="str">
        <f>'[1]Run Rate'!A266</f>
        <v>UFC16118</v>
      </c>
      <c r="B1316" s="191" t="str">
        <f>'[1]Run Rate'!B266</f>
        <v>OPRO SELF-FIT GOLD UFC Black Metal/Gold</v>
      </c>
      <c r="C1316" s="191" t="str">
        <f>'[1]Run Rate'!C266</f>
        <v>BORILAČKA OPREMA</v>
      </c>
      <c r="D1316" s="191" t="str">
        <f>'[1]Run Rate'!D266</f>
        <v>02 SILVER</v>
      </c>
      <c r="E1316" s="97"/>
      <c r="F1316" s="97"/>
      <c r="G1316" s="97"/>
      <c r="H1316" s="97"/>
      <c r="I1316" s="97"/>
      <c r="J1316" s="97"/>
      <c r="K1316" s="97"/>
      <c r="L1316" s="97"/>
      <c r="M1316" s="97"/>
      <c r="N1316" s="97"/>
      <c r="O1316" t="str">
        <f t="shared" ref="O1316" si="1305">IF(AND(OR($B$1="ALL",$B$1=C1316),OR($E$1="ALL",$E$1=D1316),OR($B$2="ALL",$B$2=A1316),OR($E$2="ALL",IFERROR(SEARCH($E$2,B1316),0)&gt;0)),"MATCH","")</f>
        <v>MATCH</v>
      </c>
    </row>
    <row r="1317" spans="1:15" x14ac:dyDescent="0.25">
      <c r="A1317" s="192"/>
      <c r="B1317" s="192" t="s">
        <v>156</v>
      </c>
      <c r="C1317" s="192" t="s">
        <v>157</v>
      </c>
      <c r="D1317" s="192" t="s">
        <v>158</v>
      </c>
      <c r="E1317" s="192" t="s">
        <v>139</v>
      </c>
      <c r="F1317" s="192" t="s">
        <v>140</v>
      </c>
      <c r="G1317" s="192" t="s">
        <v>141</v>
      </c>
      <c r="H1317" s="192" t="s">
        <v>142</v>
      </c>
      <c r="I1317" s="192" t="s">
        <v>143</v>
      </c>
      <c r="J1317" s="192" t="s">
        <v>144</v>
      </c>
      <c r="K1317" s="192" t="s">
        <v>145</v>
      </c>
      <c r="L1317" s="192" t="s">
        <v>146</v>
      </c>
      <c r="M1317" s="192" t="s">
        <v>147</v>
      </c>
      <c r="N1317" s="192" t="s">
        <v>148</v>
      </c>
      <c r="O1317" t="str">
        <f t="shared" ref="O1317" si="1306">O1316</f>
        <v>MATCH</v>
      </c>
    </row>
    <row r="1318" spans="1:15" x14ac:dyDescent="0.25">
      <c r="A1318" s="193" t="s">
        <v>161</v>
      </c>
      <c r="B1318" s="97"/>
      <c r="C1318" s="97"/>
      <c r="D1318" s="97"/>
      <c r="E1318" s="97"/>
      <c r="F1318" s="97"/>
      <c r="G1318" s="97"/>
      <c r="H1318" s="97"/>
      <c r="I1318" s="97"/>
      <c r="J1318" s="97"/>
      <c r="K1318" s="97"/>
      <c r="L1318" s="97"/>
      <c r="M1318" s="97"/>
      <c r="N1318" s="97"/>
      <c r="O1318" t="str">
        <f t="shared" ref="O1318" si="1307">O1316</f>
        <v>MATCH</v>
      </c>
    </row>
    <row r="1319" spans="1:15" x14ac:dyDescent="0.25">
      <c r="A1319" s="193" t="s">
        <v>164</v>
      </c>
      <c r="B1319" s="97"/>
      <c r="C1319" s="97"/>
      <c r="D1319" s="97"/>
      <c r="E1319" s="97"/>
      <c r="F1319" s="97"/>
      <c r="G1319" s="97"/>
      <c r="H1319" s="97"/>
      <c r="I1319" s="97"/>
      <c r="J1319" s="97"/>
      <c r="K1319" s="97"/>
      <c r="L1319" s="97"/>
      <c r="M1319" s="97"/>
      <c r="N1319" s="97"/>
      <c r="O1319" t="str">
        <f t="shared" ref="O1319" si="1308">O1316</f>
        <v>MATCH</v>
      </c>
    </row>
    <row r="1320" spans="1:15" x14ac:dyDescent="0.25">
      <c r="A1320" s="188"/>
      <c r="B1320" s="188"/>
      <c r="C1320" s="188"/>
      <c r="D1320" s="188"/>
      <c r="E1320" s="188"/>
      <c r="F1320" s="188"/>
      <c r="G1320" s="188"/>
      <c r="H1320" s="188"/>
      <c r="I1320" s="188"/>
      <c r="J1320" s="188"/>
      <c r="K1320" s="188"/>
      <c r="L1320" s="188"/>
      <c r="M1320" s="188"/>
      <c r="N1320" s="188"/>
      <c r="O1320" t="str">
        <f t="shared" ref="O1320" si="1309">O1316</f>
        <v>MATCH</v>
      </c>
    </row>
    <row r="1321" spans="1:15" x14ac:dyDescent="0.25">
      <c r="A1321" s="191" t="str">
        <f>'[1]Run Rate'!A267</f>
        <v>GAR04685</v>
      </c>
      <c r="B1321" s="191" t="str">
        <f>'[1]Run Rate'!B267</f>
        <v>Fenix 7X PRO Sapphire SOLAR Carbon Gray DLC Titanium Black</v>
      </c>
      <c r="C1321" s="191" t="str">
        <f>'[1]Run Rate'!C267</f>
        <v>GADGETI</v>
      </c>
      <c r="D1321" s="191" t="str">
        <f>'[1]Run Rate'!D267</f>
        <v>02 SILVER</v>
      </c>
      <c r="E1321" s="97"/>
      <c r="F1321" s="97"/>
      <c r="G1321" s="97"/>
      <c r="H1321" s="97"/>
      <c r="I1321" s="97"/>
      <c r="J1321" s="97"/>
      <c r="K1321" s="97"/>
      <c r="L1321" s="97"/>
      <c r="M1321" s="97"/>
      <c r="N1321" s="97"/>
      <c r="O1321" t="str">
        <f t="shared" ref="O1321" si="1310">IF(AND(OR($B$1="ALL",$B$1=C1321),OR($E$1="ALL",$E$1=D1321),OR($B$2="ALL",$B$2=A1321),OR($E$2="ALL",IFERROR(SEARCH($E$2,B1321),0)&gt;0)),"MATCH","")</f>
        <v>MATCH</v>
      </c>
    </row>
    <row r="1322" spans="1:15" x14ac:dyDescent="0.25">
      <c r="A1322" s="192"/>
      <c r="B1322" s="192" t="s">
        <v>156</v>
      </c>
      <c r="C1322" s="192" t="s">
        <v>157</v>
      </c>
      <c r="D1322" s="192" t="s">
        <v>158</v>
      </c>
      <c r="E1322" s="192" t="s">
        <v>139</v>
      </c>
      <c r="F1322" s="192" t="s">
        <v>140</v>
      </c>
      <c r="G1322" s="192" t="s">
        <v>141</v>
      </c>
      <c r="H1322" s="192" t="s">
        <v>142</v>
      </c>
      <c r="I1322" s="192" t="s">
        <v>143</v>
      </c>
      <c r="J1322" s="192" t="s">
        <v>144</v>
      </c>
      <c r="K1322" s="192" t="s">
        <v>145</v>
      </c>
      <c r="L1322" s="192" t="s">
        <v>146</v>
      </c>
      <c r="M1322" s="192" t="s">
        <v>147</v>
      </c>
      <c r="N1322" s="192" t="s">
        <v>148</v>
      </c>
      <c r="O1322" t="str">
        <f t="shared" ref="O1322" si="1311">O1321</f>
        <v>MATCH</v>
      </c>
    </row>
    <row r="1323" spans="1:15" x14ac:dyDescent="0.25">
      <c r="A1323" s="193" t="s">
        <v>161</v>
      </c>
      <c r="B1323" s="97"/>
      <c r="C1323" s="97"/>
      <c r="D1323" s="97"/>
      <c r="E1323" s="97"/>
      <c r="F1323" s="97"/>
      <c r="G1323" s="97"/>
      <c r="H1323" s="97"/>
      <c r="I1323" s="97"/>
      <c r="J1323" s="97"/>
      <c r="K1323" s="97"/>
      <c r="L1323" s="97"/>
      <c r="M1323" s="97"/>
      <c r="N1323" s="97"/>
      <c r="O1323" t="str">
        <f t="shared" ref="O1323" si="1312">O1321</f>
        <v>MATCH</v>
      </c>
    </row>
    <row r="1324" spans="1:15" x14ac:dyDescent="0.25">
      <c r="A1324" s="193" t="s">
        <v>164</v>
      </c>
      <c r="B1324" s="97"/>
      <c r="C1324" s="97"/>
      <c r="D1324" s="97"/>
      <c r="E1324" s="97"/>
      <c r="F1324" s="97"/>
      <c r="G1324" s="97"/>
      <c r="H1324" s="97"/>
      <c r="I1324" s="97"/>
      <c r="J1324" s="97"/>
      <c r="K1324" s="97"/>
      <c r="L1324" s="97"/>
      <c r="M1324" s="97"/>
      <c r="N1324" s="97"/>
      <c r="O1324" t="str">
        <f t="shared" ref="O1324" si="1313">O1321</f>
        <v>MATCH</v>
      </c>
    </row>
    <row r="1325" spans="1:15" x14ac:dyDescent="0.25">
      <c r="A1325" s="188"/>
      <c r="B1325" s="188"/>
      <c r="C1325" s="188"/>
      <c r="D1325" s="188"/>
      <c r="E1325" s="188"/>
      <c r="F1325" s="188"/>
      <c r="G1325" s="188"/>
      <c r="H1325" s="188"/>
      <c r="I1325" s="188"/>
      <c r="J1325" s="188"/>
      <c r="K1325" s="188"/>
      <c r="L1325" s="188"/>
      <c r="M1325" s="188"/>
      <c r="N1325" s="188"/>
      <c r="O1325" t="str">
        <f t="shared" ref="O1325" si="1314">O1321</f>
        <v>MATCH</v>
      </c>
    </row>
    <row r="1326" spans="1:15" x14ac:dyDescent="0.25">
      <c r="A1326" s="191" t="str">
        <f>'[1]Run Rate'!A268</f>
        <v>ATC06613</v>
      </c>
      <c r="B1326" s="191" t="str">
        <f>'[1]Run Rate'!B268</f>
        <v>Latex band 2cm Level 3 narančasta Atleticore</v>
      </c>
      <c r="C1326" s="191" t="str">
        <f>'[1]Run Rate'!C268</f>
        <v>FITNESS OPREMA</v>
      </c>
      <c r="D1326" s="191" t="str">
        <f>'[1]Run Rate'!D268</f>
        <v>02 SILVER</v>
      </c>
      <c r="E1326" s="97"/>
      <c r="F1326" s="97"/>
      <c r="G1326" s="97"/>
      <c r="H1326" s="97"/>
      <c r="I1326" s="97"/>
      <c r="J1326" s="97"/>
      <c r="K1326" s="97"/>
      <c r="L1326" s="97"/>
      <c r="M1326" s="97"/>
      <c r="N1326" s="97"/>
      <c r="O1326" t="str">
        <f t="shared" ref="O1326" si="1315">IF(AND(OR($B$1="ALL",$B$1=C1326),OR($E$1="ALL",$E$1=D1326),OR($B$2="ALL",$B$2=A1326),OR($E$2="ALL",IFERROR(SEARCH($E$2,B1326),0)&gt;0)),"MATCH","")</f>
        <v>MATCH</v>
      </c>
    </row>
    <row r="1327" spans="1:15" x14ac:dyDescent="0.25">
      <c r="A1327" s="192"/>
      <c r="B1327" s="192" t="s">
        <v>156</v>
      </c>
      <c r="C1327" s="192" t="s">
        <v>157</v>
      </c>
      <c r="D1327" s="192" t="s">
        <v>158</v>
      </c>
      <c r="E1327" s="192" t="s">
        <v>139</v>
      </c>
      <c r="F1327" s="192" t="s">
        <v>140</v>
      </c>
      <c r="G1327" s="192" t="s">
        <v>141</v>
      </c>
      <c r="H1327" s="192" t="s">
        <v>142</v>
      </c>
      <c r="I1327" s="192" t="s">
        <v>143</v>
      </c>
      <c r="J1327" s="192" t="s">
        <v>144</v>
      </c>
      <c r="K1327" s="192" t="s">
        <v>145</v>
      </c>
      <c r="L1327" s="192" t="s">
        <v>146</v>
      </c>
      <c r="M1327" s="192" t="s">
        <v>147</v>
      </c>
      <c r="N1327" s="192" t="s">
        <v>148</v>
      </c>
      <c r="O1327" t="str">
        <f t="shared" ref="O1327" si="1316">O1326</f>
        <v>MATCH</v>
      </c>
    </row>
    <row r="1328" spans="1:15" x14ac:dyDescent="0.25">
      <c r="A1328" s="193" t="s">
        <v>161</v>
      </c>
      <c r="B1328" s="97"/>
      <c r="C1328" s="97"/>
      <c r="D1328" s="97"/>
      <c r="E1328" s="97"/>
      <c r="F1328" s="97"/>
      <c r="G1328" s="97"/>
      <c r="H1328" s="97"/>
      <c r="I1328" s="97"/>
      <c r="J1328" s="97"/>
      <c r="K1328" s="97"/>
      <c r="L1328" s="97"/>
      <c r="M1328" s="97"/>
      <c r="N1328" s="97"/>
      <c r="O1328" t="str">
        <f t="shared" ref="O1328" si="1317">O1326</f>
        <v>MATCH</v>
      </c>
    </row>
    <row r="1329" spans="1:15" x14ac:dyDescent="0.25">
      <c r="A1329" s="193" t="s">
        <v>164</v>
      </c>
      <c r="B1329" s="97"/>
      <c r="C1329" s="97"/>
      <c r="D1329" s="97"/>
      <c r="E1329" s="97"/>
      <c r="F1329" s="97"/>
      <c r="G1329" s="97"/>
      <c r="H1329" s="97"/>
      <c r="I1329" s="97"/>
      <c r="J1329" s="97"/>
      <c r="K1329" s="97"/>
      <c r="L1329" s="97"/>
      <c r="M1329" s="97"/>
      <c r="N1329" s="97"/>
      <c r="O1329" t="str">
        <f t="shared" ref="O1329" si="1318">O1326</f>
        <v>MATCH</v>
      </c>
    </row>
    <row r="1330" spans="1:15" x14ac:dyDescent="0.25">
      <c r="A1330" s="188"/>
      <c r="B1330" s="188"/>
      <c r="C1330" s="188"/>
      <c r="D1330" s="188"/>
      <c r="E1330" s="188"/>
      <c r="F1330" s="188"/>
      <c r="G1330" s="188"/>
      <c r="H1330" s="188"/>
      <c r="I1330" s="188"/>
      <c r="J1330" s="188"/>
      <c r="K1330" s="188"/>
      <c r="L1330" s="188"/>
      <c r="M1330" s="188"/>
      <c r="N1330" s="188"/>
      <c r="O1330" t="str">
        <f t="shared" ref="O1330" si="1319">O1326</f>
        <v>MATCH</v>
      </c>
    </row>
    <row r="1331" spans="1:15" x14ac:dyDescent="0.25">
      <c r="A1331" s="191" t="str">
        <f>'[1]Run Rate'!A269</f>
        <v>ON00500</v>
      </c>
      <c r="B1331" s="191" t="str">
        <f>'[1]Run Rate'!B269</f>
        <v>ON GS 100% Isolate 930g Vanilla</v>
      </c>
      <c r="C1331" s="191" t="str">
        <f>'[1]Run Rate'!C269</f>
        <v>PROTEINI</v>
      </c>
      <c r="D1331" s="191" t="str">
        <f>'[1]Run Rate'!D269</f>
        <v>02 SILVER</v>
      </c>
      <c r="E1331" s="97"/>
      <c r="F1331" s="97"/>
      <c r="G1331" s="97"/>
      <c r="H1331" s="97"/>
      <c r="I1331" s="97"/>
      <c r="J1331" s="97"/>
      <c r="K1331" s="97"/>
      <c r="L1331" s="97"/>
      <c r="M1331" s="97"/>
      <c r="N1331" s="97"/>
      <c r="O1331" t="str">
        <f t="shared" ref="O1331" si="1320">IF(AND(OR($B$1="ALL",$B$1=C1331),OR($E$1="ALL",$E$1=D1331),OR($B$2="ALL",$B$2=A1331),OR($E$2="ALL",IFERROR(SEARCH($E$2,B1331),0)&gt;0)),"MATCH","")</f>
        <v>MATCH</v>
      </c>
    </row>
    <row r="1332" spans="1:15" x14ac:dyDescent="0.25">
      <c r="A1332" s="192"/>
      <c r="B1332" s="192" t="s">
        <v>156</v>
      </c>
      <c r="C1332" s="192" t="s">
        <v>157</v>
      </c>
      <c r="D1332" s="192" t="s">
        <v>158</v>
      </c>
      <c r="E1332" s="192" t="s">
        <v>139</v>
      </c>
      <c r="F1332" s="192" t="s">
        <v>140</v>
      </c>
      <c r="G1332" s="192" t="s">
        <v>141</v>
      </c>
      <c r="H1332" s="192" t="s">
        <v>142</v>
      </c>
      <c r="I1332" s="192" t="s">
        <v>143</v>
      </c>
      <c r="J1332" s="192" t="s">
        <v>144</v>
      </c>
      <c r="K1332" s="192" t="s">
        <v>145</v>
      </c>
      <c r="L1332" s="192" t="s">
        <v>146</v>
      </c>
      <c r="M1332" s="192" t="s">
        <v>147</v>
      </c>
      <c r="N1332" s="192" t="s">
        <v>148</v>
      </c>
      <c r="O1332" t="str">
        <f t="shared" ref="O1332" si="1321">O1331</f>
        <v>MATCH</v>
      </c>
    </row>
    <row r="1333" spans="1:15" x14ac:dyDescent="0.25">
      <c r="A1333" s="193" t="s">
        <v>161</v>
      </c>
      <c r="B1333" s="97"/>
      <c r="C1333" s="97"/>
      <c r="D1333" s="97"/>
      <c r="E1333" s="97"/>
      <c r="F1333" s="97"/>
      <c r="G1333" s="97"/>
      <c r="H1333" s="97"/>
      <c r="I1333" s="97"/>
      <c r="J1333" s="97"/>
      <c r="K1333" s="97"/>
      <c r="L1333" s="97"/>
      <c r="M1333" s="97"/>
      <c r="N1333" s="97"/>
      <c r="O1333" t="str">
        <f t="shared" ref="O1333" si="1322">O1331</f>
        <v>MATCH</v>
      </c>
    </row>
    <row r="1334" spans="1:15" x14ac:dyDescent="0.25">
      <c r="A1334" s="193" t="s">
        <v>164</v>
      </c>
      <c r="B1334" s="97"/>
      <c r="C1334" s="97"/>
      <c r="D1334" s="97"/>
      <c r="E1334" s="97"/>
      <c r="F1334" s="97"/>
      <c r="G1334" s="97"/>
      <c r="H1334" s="97"/>
      <c r="I1334" s="97"/>
      <c r="J1334" s="97"/>
      <c r="K1334" s="97"/>
      <c r="L1334" s="97"/>
      <c r="M1334" s="97"/>
      <c r="N1334" s="97"/>
      <c r="O1334" t="str">
        <f t="shared" ref="O1334" si="1323">O1331</f>
        <v>MATCH</v>
      </c>
    </row>
    <row r="1335" spans="1:15" x14ac:dyDescent="0.25">
      <c r="A1335" s="188"/>
      <c r="B1335" s="188"/>
      <c r="C1335" s="188"/>
      <c r="D1335" s="188"/>
      <c r="E1335" s="188"/>
      <c r="F1335" s="188"/>
      <c r="G1335" s="188"/>
      <c r="H1335" s="188"/>
      <c r="I1335" s="188"/>
      <c r="J1335" s="188"/>
      <c r="K1335" s="188"/>
      <c r="L1335" s="188"/>
      <c r="M1335" s="188"/>
      <c r="N1335" s="188"/>
      <c r="O1335" t="str">
        <f t="shared" ref="O1335" si="1324">O1331</f>
        <v>MATCH</v>
      </c>
    </row>
    <row r="1336" spans="1:15" x14ac:dyDescent="0.25">
      <c r="A1336" s="191" t="str">
        <f>'[1]Run Rate'!A270</f>
        <v>SCM04426</v>
      </c>
      <c r="B1336" s="191" t="str">
        <f>'[1]Run Rate'!B270</f>
        <v>The Beef 1,8 kg Chocolate</v>
      </c>
      <c r="C1336" s="191" t="str">
        <f>'[1]Run Rate'!C270</f>
        <v>PROTEINI</v>
      </c>
      <c r="D1336" s="191" t="str">
        <f>'[1]Run Rate'!D270</f>
        <v>02 SILVER</v>
      </c>
      <c r="E1336" s="97"/>
      <c r="F1336" s="97"/>
      <c r="G1336" s="97"/>
      <c r="H1336" s="97"/>
      <c r="I1336" s="97"/>
      <c r="J1336" s="97"/>
      <c r="K1336" s="97"/>
      <c r="L1336" s="97"/>
      <c r="M1336" s="97"/>
      <c r="N1336" s="97"/>
      <c r="O1336" t="str">
        <f t="shared" ref="O1336" si="1325">IF(AND(OR($B$1="ALL",$B$1=C1336),OR($E$1="ALL",$E$1=D1336),OR($B$2="ALL",$B$2=A1336),OR($E$2="ALL",IFERROR(SEARCH($E$2,B1336),0)&gt;0)),"MATCH","")</f>
        <v>MATCH</v>
      </c>
    </row>
    <row r="1337" spans="1:15" x14ac:dyDescent="0.25">
      <c r="A1337" s="192"/>
      <c r="B1337" s="192" t="s">
        <v>156</v>
      </c>
      <c r="C1337" s="192" t="s">
        <v>157</v>
      </c>
      <c r="D1337" s="192" t="s">
        <v>158</v>
      </c>
      <c r="E1337" s="192" t="s">
        <v>139</v>
      </c>
      <c r="F1337" s="192" t="s">
        <v>140</v>
      </c>
      <c r="G1337" s="192" t="s">
        <v>141</v>
      </c>
      <c r="H1337" s="192" t="s">
        <v>142</v>
      </c>
      <c r="I1337" s="192" t="s">
        <v>143</v>
      </c>
      <c r="J1337" s="192" t="s">
        <v>144</v>
      </c>
      <c r="K1337" s="192" t="s">
        <v>145</v>
      </c>
      <c r="L1337" s="192" t="s">
        <v>146</v>
      </c>
      <c r="M1337" s="192" t="s">
        <v>147</v>
      </c>
      <c r="N1337" s="192" t="s">
        <v>148</v>
      </c>
      <c r="O1337" t="str">
        <f t="shared" ref="O1337" si="1326">O1336</f>
        <v>MATCH</v>
      </c>
    </row>
    <row r="1338" spans="1:15" x14ac:dyDescent="0.25">
      <c r="A1338" s="193" t="s">
        <v>161</v>
      </c>
      <c r="B1338" s="97"/>
      <c r="C1338" s="97"/>
      <c r="D1338" s="97"/>
      <c r="E1338" s="97"/>
      <c r="F1338" s="97"/>
      <c r="G1338" s="97"/>
      <c r="H1338" s="97"/>
      <c r="I1338" s="97"/>
      <c r="J1338" s="97"/>
      <c r="K1338" s="97"/>
      <c r="L1338" s="97"/>
      <c r="M1338" s="97"/>
      <c r="N1338" s="97"/>
      <c r="O1338" t="str">
        <f t="shared" ref="O1338" si="1327">O1336</f>
        <v>MATCH</v>
      </c>
    </row>
    <row r="1339" spans="1:15" x14ac:dyDescent="0.25">
      <c r="A1339" s="193" t="s">
        <v>164</v>
      </c>
      <c r="B1339" s="97"/>
      <c r="C1339" s="97"/>
      <c r="D1339" s="97"/>
      <c r="E1339" s="97"/>
      <c r="F1339" s="97"/>
      <c r="G1339" s="97"/>
      <c r="H1339" s="97"/>
      <c r="I1339" s="97"/>
      <c r="J1339" s="97"/>
      <c r="K1339" s="97"/>
      <c r="L1339" s="97"/>
      <c r="M1339" s="97"/>
      <c r="N1339" s="97"/>
      <c r="O1339" t="str">
        <f t="shared" ref="O1339" si="1328">O1336</f>
        <v>MATCH</v>
      </c>
    </row>
    <row r="1340" spans="1:15" x14ac:dyDescent="0.25">
      <c r="A1340" s="188"/>
      <c r="B1340" s="188"/>
      <c r="C1340" s="188"/>
      <c r="D1340" s="188"/>
      <c r="E1340" s="188"/>
      <c r="F1340" s="188"/>
      <c r="G1340" s="188"/>
      <c r="H1340" s="188"/>
      <c r="I1340" s="188"/>
      <c r="J1340" s="188"/>
      <c r="K1340" s="188"/>
      <c r="L1340" s="188"/>
      <c r="M1340" s="188"/>
      <c r="N1340" s="188"/>
      <c r="O1340" t="str">
        <f t="shared" ref="O1340" si="1329">O1336</f>
        <v>MATCH</v>
      </c>
    </row>
    <row r="1341" spans="1:15" x14ac:dyDescent="0.25">
      <c r="A1341" s="191" t="str">
        <f>'[1]Run Rate'!A271</f>
        <v>ATC06638</v>
      </c>
      <c r="B1341" s="191" t="str">
        <f>'[1]Run Rate'!B271</f>
        <v>Trening prsluk Professional 30kg Atleticore</v>
      </c>
      <c r="C1341" s="191" t="str">
        <f>'[1]Run Rate'!C271</f>
        <v>FITNESS OPREMA</v>
      </c>
      <c r="D1341" s="191" t="str">
        <f>'[1]Run Rate'!D271</f>
        <v>02 SILVER</v>
      </c>
      <c r="E1341" s="97"/>
      <c r="F1341" s="97"/>
      <c r="G1341" s="97"/>
      <c r="H1341" s="97"/>
      <c r="I1341" s="97"/>
      <c r="J1341" s="97"/>
      <c r="K1341" s="97"/>
      <c r="L1341" s="97"/>
      <c r="M1341" s="97"/>
      <c r="N1341" s="97"/>
      <c r="O1341" t="str">
        <f t="shared" ref="O1341" si="1330">IF(AND(OR($B$1="ALL",$B$1=C1341),OR($E$1="ALL",$E$1=D1341),OR($B$2="ALL",$B$2=A1341),OR($E$2="ALL",IFERROR(SEARCH($E$2,B1341),0)&gt;0)),"MATCH","")</f>
        <v>MATCH</v>
      </c>
    </row>
    <row r="1342" spans="1:15" x14ac:dyDescent="0.25">
      <c r="A1342" s="192"/>
      <c r="B1342" s="192" t="s">
        <v>156</v>
      </c>
      <c r="C1342" s="192" t="s">
        <v>157</v>
      </c>
      <c r="D1342" s="192" t="s">
        <v>158</v>
      </c>
      <c r="E1342" s="192" t="s">
        <v>139</v>
      </c>
      <c r="F1342" s="192" t="s">
        <v>140</v>
      </c>
      <c r="G1342" s="192" t="s">
        <v>141</v>
      </c>
      <c r="H1342" s="192" t="s">
        <v>142</v>
      </c>
      <c r="I1342" s="192" t="s">
        <v>143</v>
      </c>
      <c r="J1342" s="192" t="s">
        <v>144</v>
      </c>
      <c r="K1342" s="192" t="s">
        <v>145</v>
      </c>
      <c r="L1342" s="192" t="s">
        <v>146</v>
      </c>
      <c r="M1342" s="192" t="s">
        <v>147</v>
      </c>
      <c r="N1342" s="192" t="s">
        <v>148</v>
      </c>
      <c r="O1342" t="str">
        <f t="shared" ref="O1342" si="1331">O1341</f>
        <v>MATCH</v>
      </c>
    </row>
    <row r="1343" spans="1:15" x14ac:dyDescent="0.25">
      <c r="A1343" s="193" t="s">
        <v>161</v>
      </c>
      <c r="B1343" s="97"/>
      <c r="C1343" s="97"/>
      <c r="D1343" s="97"/>
      <c r="E1343" s="97"/>
      <c r="F1343" s="97"/>
      <c r="G1343" s="97"/>
      <c r="H1343" s="97"/>
      <c r="I1343" s="97"/>
      <c r="J1343" s="97"/>
      <c r="K1343" s="97"/>
      <c r="L1343" s="97"/>
      <c r="M1343" s="97"/>
      <c r="N1343" s="97"/>
      <c r="O1343" t="str">
        <f t="shared" ref="O1343" si="1332">O1341</f>
        <v>MATCH</v>
      </c>
    </row>
    <row r="1344" spans="1:15" x14ac:dyDescent="0.25">
      <c r="A1344" s="193" t="s">
        <v>164</v>
      </c>
      <c r="B1344" s="97"/>
      <c r="C1344" s="97"/>
      <c r="D1344" s="97"/>
      <c r="E1344" s="97"/>
      <c r="F1344" s="97"/>
      <c r="G1344" s="97"/>
      <c r="H1344" s="97"/>
      <c r="I1344" s="97"/>
      <c r="J1344" s="97"/>
      <c r="K1344" s="97"/>
      <c r="L1344" s="97"/>
      <c r="M1344" s="97"/>
      <c r="N1344" s="97"/>
      <c r="O1344" t="str">
        <f t="shared" ref="O1344" si="1333">O1341</f>
        <v>MATCH</v>
      </c>
    </row>
    <row r="1345" spans="1:15" x14ac:dyDescent="0.25">
      <c r="A1345" s="188"/>
      <c r="B1345" s="188"/>
      <c r="C1345" s="188"/>
      <c r="D1345" s="188"/>
      <c r="E1345" s="188"/>
      <c r="F1345" s="188"/>
      <c r="G1345" s="188"/>
      <c r="H1345" s="188"/>
      <c r="I1345" s="188"/>
      <c r="J1345" s="188"/>
      <c r="K1345" s="188"/>
      <c r="L1345" s="188"/>
      <c r="M1345" s="188"/>
      <c r="N1345" s="188"/>
      <c r="O1345" t="str">
        <f t="shared" ref="O1345" si="1334">O1341</f>
        <v>MATCH</v>
      </c>
    </row>
    <row r="1346" spans="1:15" x14ac:dyDescent="0.25">
      <c r="A1346" s="191" t="str">
        <f>'[1]Run Rate'!A272</f>
        <v>GAR04843</v>
      </c>
      <c r="B1346" s="191" t="str">
        <f>'[1]Run Rate'!B272</f>
        <v>Fenix 8 Pro 51 mm LTE AMOLED Sapphire Carbon Gray DLC Tit. Black Strap</v>
      </c>
      <c r="C1346" s="191" t="str">
        <f>'[1]Run Rate'!C272</f>
        <v>GADGETI</v>
      </c>
      <c r="D1346" s="191" t="str">
        <f>'[1]Run Rate'!D272</f>
        <v>02 SILVER</v>
      </c>
      <c r="E1346" s="97"/>
      <c r="F1346" s="97"/>
      <c r="G1346" s="97"/>
      <c r="H1346" s="97"/>
      <c r="I1346" s="97"/>
      <c r="J1346" s="97"/>
      <c r="K1346" s="97"/>
      <c r="L1346" s="97"/>
      <c r="M1346" s="97"/>
      <c r="N1346" s="97"/>
      <c r="O1346" t="str">
        <f t="shared" ref="O1346" si="1335">IF(AND(OR($B$1="ALL",$B$1=C1346),OR($E$1="ALL",$E$1=D1346),OR($B$2="ALL",$B$2=A1346),OR($E$2="ALL",IFERROR(SEARCH($E$2,B1346),0)&gt;0)),"MATCH","")</f>
        <v>MATCH</v>
      </c>
    </row>
    <row r="1347" spans="1:15" x14ac:dyDescent="0.25">
      <c r="A1347" s="192"/>
      <c r="B1347" s="192" t="s">
        <v>156</v>
      </c>
      <c r="C1347" s="192" t="s">
        <v>157</v>
      </c>
      <c r="D1347" s="192" t="s">
        <v>158</v>
      </c>
      <c r="E1347" s="192" t="s">
        <v>139</v>
      </c>
      <c r="F1347" s="192" t="s">
        <v>140</v>
      </c>
      <c r="G1347" s="192" t="s">
        <v>141</v>
      </c>
      <c r="H1347" s="192" t="s">
        <v>142</v>
      </c>
      <c r="I1347" s="192" t="s">
        <v>143</v>
      </c>
      <c r="J1347" s="192" t="s">
        <v>144</v>
      </c>
      <c r="K1347" s="192" t="s">
        <v>145</v>
      </c>
      <c r="L1347" s="192" t="s">
        <v>146</v>
      </c>
      <c r="M1347" s="192" t="s">
        <v>147</v>
      </c>
      <c r="N1347" s="192" t="s">
        <v>148</v>
      </c>
      <c r="O1347" t="str">
        <f t="shared" ref="O1347" si="1336">O1346</f>
        <v>MATCH</v>
      </c>
    </row>
    <row r="1348" spans="1:15" x14ac:dyDescent="0.25">
      <c r="A1348" s="193" t="s">
        <v>161</v>
      </c>
      <c r="B1348" s="97"/>
      <c r="C1348" s="97"/>
      <c r="D1348" s="97"/>
      <c r="E1348" s="97"/>
      <c r="F1348" s="97"/>
      <c r="G1348" s="97"/>
      <c r="H1348" s="97"/>
      <c r="I1348" s="97"/>
      <c r="J1348" s="97"/>
      <c r="K1348" s="97"/>
      <c r="L1348" s="97"/>
      <c r="M1348" s="97"/>
      <c r="N1348" s="97"/>
      <c r="O1348" t="str">
        <f t="shared" ref="O1348" si="1337">O1346</f>
        <v>MATCH</v>
      </c>
    </row>
    <row r="1349" spans="1:15" x14ac:dyDescent="0.25">
      <c r="A1349" s="193" t="s">
        <v>164</v>
      </c>
      <c r="B1349" s="97"/>
      <c r="C1349" s="97"/>
      <c r="D1349" s="97"/>
      <c r="E1349" s="97"/>
      <c r="F1349" s="97"/>
      <c r="G1349" s="97"/>
      <c r="H1349" s="97"/>
      <c r="I1349" s="97"/>
      <c r="J1349" s="97"/>
      <c r="K1349" s="97"/>
      <c r="L1349" s="97"/>
      <c r="M1349" s="97"/>
      <c r="N1349" s="97"/>
      <c r="O1349" t="str">
        <f t="shared" ref="O1349" si="1338">O1346</f>
        <v>MATCH</v>
      </c>
    </row>
    <row r="1350" spans="1:15" x14ac:dyDescent="0.25">
      <c r="A1350" s="188"/>
      <c r="B1350" s="188"/>
      <c r="C1350" s="188"/>
      <c r="D1350" s="188"/>
      <c r="E1350" s="188"/>
      <c r="F1350" s="188"/>
      <c r="G1350" s="188"/>
      <c r="H1350" s="188"/>
      <c r="I1350" s="188"/>
      <c r="J1350" s="188"/>
      <c r="K1350" s="188"/>
      <c r="L1350" s="188"/>
      <c r="M1350" s="188"/>
      <c r="N1350" s="188"/>
      <c r="O1350" t="str">
        <f t="shared" ref="O1350" si="1339">O1346</f>
        <v>MATCH</v>
      </c>
    </row>
    <row r="1351" spans="1:15" x14ac:dyDescent="0.25">
      <c r="A1351" s="191" t="str">
        <f>'[1]Run Rate'!A273</f>
        <v>SHM00085</v>
      </c>
      <c r="B1351" s="191" t="str">
        <f>'[1]Run Rate'!B273</f>
        <v>DEFENDER, GymHub, 600 ml</v>
      </c>
      <c r="C1351" s="191" t="str">
        <f>'[1]Run Rate'!C273</f>
        <v>DRINKWARE I HOME</v>
      </c>
      <c r="D1351" s="191" t="str">
        <f>'[1]Run Rate'!D273</f>
        <v>02 SILVER</v>
      </c>
      <c r="E1351" s="97"/>
      <c r="F1351" s="97"/>
      <c r="G1351" s="97"/>
      <c r="H1351" s="97"/>
      <c r="I1351" s="97"/>
      <c r="J1351" s="97"/>
      <c r="K1351" s="97"/>
      <c r="L1351" s="97"/>
      <c r="M1351" s="97"/>
      <c r="N1351" s="97"/>
      <c r="O1351" t="str">
        <f t="shared" ref="O1351" si="1340">IF(AND(OR($B$1="ALL",$B$1=C1351),OR($E$1="ALL",$E$1=D1351),OR($B$2="ALL",$B$2=A1351),OR($E$2="ALL",IFERROR(SEARCH($E$2,B1351),0)&gt;0)),"MATCH","")</f>
        <v>MATCH</v>
      </c>
    </row>
    <row r="1352" spans="1:15" x14ac:dyDescent="0.25">
      <c r="A1352" s="192"/>
      <c r="B1352" s="192" t="s">
        <v>156</v>
      </c>
      <c r="C1352" s="192" t="s">
        <v>157</v>
      </c>
      <c r="D1352" s="192" t="s">
        <v>158</v>
      </c>
      <c r="E1352" s="192" t="s">
        <v>139</v>
      </c>
      <c r="F1352" s="192" t="s">
        <v>140</v>
      </c>
      <c r="G1352" s="192" t="s">
        <v>141</v>
      </c>
      <c r="H1352" s="192" t="s">
        <v>142</v>
      </c>
      <c r="I1352" s="192" t="s">
        <v>143</v>
      </c>
      <c r="J1352" s="192" t="s">
        <v>144</v>
      </c>
      <c r="K1352" s="192" t="s">
        <v>145</v>
      </c>
      <c r="L1352" s="192" t="s">
        <v>146</v>
      </c>
      <c r="M1352" s="192" t="s">
        <v>147</v>
      </c>
      <c r="N1352" s="192" t="s">
        <v>148</v>
      </c>
      <c r="O1352" t="str">
        <f t="shared" ref="O1352" si="1341">O1351</f>
        <v>MATCH</v>
      </c>
    </row>
    <row r="1353" spans="1:15" x14ac:dyDescent="0.25">
      <c r="A1353" s="193" t="s">
        <v>161</v>
      </c>
      <c r="B1353" s="97"/>
      <c r="C1353" s="97"/>
      <c r="D1353" s="97"/>
      <c r="E1353" s="97"/>
      <c r="F1353" s="97"/>
      <c r="G1353" s="97"/>
      <c r="H1353" s="97"/>
      <c r="I1353" s="97"/>
      <c r="J1353" s="97"/>
      <c r="K1353" s="97"/>
      <c r="L1353" s="97"/>
      <c r="M1353" s="97"/>
      <c r="N1353" s="97"/>
      <c r="O1353" t="str">
        <f t="shared" ref="O1353" si="1342">O1351</f>
        <v>MATCH</v>
      </c>
    </row>
    <row r="1354" spans="1:15" x14ac:dyDescent="0.25">
      <c r="A1354" s="193" t="s">
        <v>164</v>
      </c>
      <c r="B1354" s="97"/>
      <c r="C1354" s="97"/>
      <c r="D1354" s="97"/>
      <c r="E1354" s="97"/>
      <c r="F1354" s="97"/>
      <c r="G1354" s="97"/>
      <c r="H1354" s="97"/>
      <c r="I1354" s="97"/>
      <c r="J1354" s="97"/>
      <c r="K1354" s="97"/>
      <c r="L1354" s="97"/>
      <c r="M1354" s="97"/>
      <c r="N1354" s="97"/>
      <c r="O1354" t="str">
        <f t="shared" ref="O1354" si="1343">O1351</f>
        <v>MATCH</v>
      </c>
    </row>
    <row r="1355" spans="1:15" x14ac:dyDescent="0.25">
      <c r="A1355" s="188"/>
      <c r="B1355" s="188"/>
      <c r="C1355" s="188"/>
      <c r="D1355" s="188"/>
      <c r="E1355" s="188"/>
      <c r="F1355" s="188"/>
      <c r="G1355" s="188"/>
      <c r="H1355" s="188"/>
      <c r="I1355" s="188"/>
      <c r="J1355" s="188"/>
      <c r="K1355" s="188"/>
      <c r="L1355" s="188"/>
      <c r="M1355" s="188"/>
      <c r="N1355" s="188"/>
      <c r="O1355" t="str">
        <f t="shared" ref="O1355" si="1344">O1351</f>
        <v>MATCH</v>
      </c>
    </row>
    <row r="1356" spans="1:15" x14ac:dyDescent="0.25">
      <c r="A1356" s="191" t="str">
        <f>'[1]Run Rate'!A274</f>
        <v>GAR04750</v>
      </c>
      <c r="B1356" s="191" t="str">
        <f>'[1]Run Rate'!B274</f>
        <v>Fenix 8, 47 mm, AMOLED Sapphire, Carbon Gray DLC Tit., Black/Pebble Gray remen</v>
      </c>
      <c r="C1356" s="191" t="str">
        <f>'[1]Run Rate'!C274</f>
        <v>GADGETI</v>
      </c>
      <c r="D1356" s="191" t="str">
        <f>'[1]Run Rate'!D274</f>
        <v>02 SILVER</v>
      </c>
      <c r="E1356" s="97"/>
      <c r="F1356" s="97"/>
      <c r="G1356" s="97"/>
      <c r="H1356" s="97"/>
      <c r="I1356" s="97"/>
      <c r="J1356" s="97"/>
      <c r="K1356" s="97"/>
      <c r="L1356" s="97"/>
      <c r="M1356" s="97"/>
      <c r="N1356" s="97"/>
      <c r="O1356" t="str">
        <f t="shared" ref="O1356" si="1345">IF(AND(OR($B$1="ALL",$B$1=C1356),OR($E$1="ALL",$E$1=D1356),OR($B$2="ALL",$B$2=A1356),OR($E$2="ALL",IFERROR(SEARCH($E$2,B1356),0)&gt;0)),"MATCH","")</f>
        <v>MATCH</v>
      </c>
    </row>
    <row r="1357" spans="1:15" x14ac:dyDescent="0.25">
      <c r="A1357" s="192"/>
      <c r="B1357" s="192" t="s">
        <v>156</v>
      </c>
      <c r="C1357" s="192" t="s">
        <v>157</v>
      </c>
      <c r="D1357" s="192" t="s">
        <v>158</v>
      </c>
      <c r="E1357" s="192" t="s">
        <v>139</v>
      </c>
      <c r="F1357" s="192" t="s">
        <v>140</v>
      </c>
      <c r="G1357" s="192" t="s">
        <v>141</v>
      </c>
      <c r="H1357" s="192" t="s">
        <v>142</v>
      </c>
      <c r="I1357" s="192" t="s">
        <v>143</v>
      </c>
      <c r="J1357" s="192" t="s">
        <v>144</v>
      </c>
      <c r="K1357" s="192" t="s">
        <v>145</v>
      </c>
      <c r="L1357" s="192" t="s">
        <v>146</v>
      </c>
      <c r="M1357" s="192" t="s">
        <v>147</v>
      </c>
      <c r="N1357" s="192" t="s">
        <v>148</v>
      </c>
      <c r="O1357" t="str">
        <f t="shared" ref="O1357" si="1346">O1356</f>
        <v>MATCH</v>
      </c>
    </row>
    <row r="1358" spans="1:15" x14ac:dyDescent="0.25">
      <c r="A1358" s="193" t="s">
        <v>161</v>
      </c>
      <c r="B1358" s="97"/>
      <c r="C1358" s="97"/>
      <c r="D1358" s="97"/>
      <c r="E1358" s="97"/>
      <c r="F1358" s="97"/>
      <c r="G1358" s="97"/>
      <c r="H1358" s="97"/>
      <c r="I1358" s="97"/>
      <c r="J1358" s="97"/>
      <c r="K1358" s="97"/>
      <c r="L1358" s="97"/>
      <c r="M1358" s="97"/>
      <c r="N1358" s="97"/>
      <c r="O1358" t="str">
        <f t="shared" ref="O1358" si="1347">O1356</f>
        <v>MATCH</v>
      </c>
    </row>
    <row r="1359" spans="1:15" x14ac:dyDescent="0.25">
      <c r="A1359" s="193" t="s">
        <v>164</v>
      </c>
      <c r="B1359" s="97"/>
      <c r="C1359" s="97"/>
      <c r="D1359" s="97"/>
      <c r="E1359" s="97"/>
      <c r="F1359" s="97"/>
      <c r="G1359" s="97"/>
      <c r="H1359" s="97"/>
      <c r="I1359" s="97"/>
      <c r="J1359" s="97"/>
      <c r="K1359" s="97"/>
      <c r="L1359" s="97"/>
      <c r="M1359" s="97"/>
      <c r="N1359" s="97"/>
      <c r="O1359" t="str">
        <f t="shared" ref="O1359" si="1348">O1356</f>
        <v>MATCH</v>
      </c>
    </row>
    <row r="1360" spans="1:15" x14ac:dyDescent="0.25">
      <c r="A1360" s="188"/>
      <c r="B1360" s="188"/>
      <c r="C1360" s="188"/>
      <c r="D1360" s="188"/>
      <c r="E1360" s="188"/>
      <c r="F1360" s="188"/>
      <c r="G1360" s="188"/>
      <c r="H1360" s="188"/>
      <c r="I1360" s="188"/>
      <c r="J1360" s="188"/>
      <c r="K1360" s="188"/>
      <c r="L1360" s="188"/>
      <c r="M1360" s="188"/>
      <c r="N1360" s="188"/>
      <c r="O1360" t="str">
        <f t="shared" ref="O1360" si="1349">O1356</f>
        <v>MATCH</v>
      </c>
    </row>
    <row r="1361" spans="1:15" x14ac:dyDescent="0.25">
      <c r="A1361" s="191" t="str">
        <f>'[1]Run Rate'!A275</f>
        <v>CEL11618</v>
      </c>
      <c r="B1361" s="191" t="str">
        <f>'[1]Run Rate'!B275</f>
        <v>C4 Energy Crb Cosmic Rainbow 500 ML</v>
      </c>
      <c r="C1361" s="191" t="str">
        <f>'[1]Run Rate'!C275</f>
        <v>RTD &amp; SNACKS</v>
      </c>
      <c r="D1361" s="191" t="str">
        <f>'[1]Run Rate'!D275</f>
        <v>02 SILVER</v>
      </c>
      <c r="E1361" s="97"/>
      <c r="F1361" s="97"/>
      <c r="G1361" s="97"/>
      <c r="H1361" s="97"/>
      <c r="I1361" s="97"/>
      <c r="J1361" s="97"/>
      <c r="K1361" s="97"/>
      <c r="L1361" s="97"/>
      <c r="M1361" s="97"/>
      <c r="N1361" s="97"/>
      <c r="O1361" t="str">
        <f t="shared" ref="O1361" si="1350">IF(AND(OR($B$1="ALL",$B$1=C1361),OR($E$1="ALL",$E$1=D1361),OR($B$2="ALL",$B$2=A1361),OR($E$2="ALL",IFERROR(SEARCH($E$2,B1361),0)&gt;0)),"MATCH","")</f>
        <v>MATCH</v>
      </c>
    </row>
    <row r="1362" spans="1:15" x14ac:dyDescent="0.25">
      <c r="A1362" s="192"/>
      <c r="B1362" s="192" t="s">
        <v>156</v>
      </c>
      <c r="C1362" s="192" t="s">
        <v>157</v>
      </c>
      <c r="D1362" s="192" t="s">
        <v>158</v>
      </c>
      <c r="E1362" s="192" t="s">
        <v>139</v>
      </c>
      <c r="F1362" s="192" t="s">
        <v>140</v>
      </c>
      <c r="G1362" s="192" t="s">
        <v>141</v>
      </c>
      <c r="H1362" s="192" t="s">
        <v>142</v>
      </c>
      <c r="I1362" s="192" t="s">
        <v>143</v>
      </c>
      <c r="J1362" s="192" t="s">
        <v>144</v>
      </c>
      <c r="K1362" s="192" t="s">
        <v>145</v>
      </c>
      <c r="L1362" s="192" t="s">
        <v>146</v>
      </c>
      <c r="M1362" s="192" t="s">
        <v>147</v>
      </c>
      <c r="N1362" s="192" t="s">
        <v>148</v>
      </c>
      <c r="O1362" t="str">
        <f t="shared" ref="O1362" si="1351">O1361</f>
        <v>MATCH</v>
      </c>
    </row>
    <row r="1363" spans="1:15" x14ac:dyDescent="0.25">
      <c r="A1363" s="193" t="s">
        <v>161</v>
      </c>
      <c r="B1363" s="97"/>
      <c r="C1363" s="97"/>
      <c r="D1363" s="97"/>
      <c r="E1363" s="97"/>
      <c r="F1363" s="97"/>
      <c r="G1363" s="97"/>
      <c r="H1363" s="97"/>
      <c r="I1363" s="97"/>
      <c r="J1363" s="97"/>
      <c r="K1363" s="97"/>
      <c r="L1363" s="97"/>
      <c r="M1363" s="97"/>
      <c r="N1363" s="97"/>
      <c r="O1363" t="str">
        <f t="shared" ref="O1363" si="1352">O1361</f>
        <v>MATCH</v>
      </c>
    </row>
    <row r="1364" spans="1:15" x14ac:dyDescent="0.25">
      <c r="A1364" s="193" t="s">
        <v>164</v>
      </c>
      <c r="B1364" s="97"/>
      <c r="C1364" s="97"/>
      <c r="D1364" s="97"/>
      <c r="E1364" s="97"/>
      <c r="F1364" s="97"/>
      <c r="G1364" s="97"/>
      <c r="H1364" s="97"/>
      <c r="I1364" s="97"/>
      <c r="J1364" s="97"/>
      <c r="K1364" s="97"/>
      <c r="L1364" s="97"/>
      <c r="M1364" s="97"/>
      <c r="N1364" s="97"/>
      <c r="O1364" t="str">
        <f t="shared" ref="O1364" si="1353">O1361</f>
        <v>MATCH</v>
      </c>
    </row>
    <row r="1365" spans="1:15" x14ac:dyDescent="0.25">
      <c r="A1365" s="188"/>
      <c r="B1365" s="188"/>
      <c r="C1365" s="188"/>
      <c r="D1365" s="188"/>
      <c r="E1365" s="188"/>
      <c r="F1365" s="188"/>
      <c r="G1365" s="188"/>
      <c r="H1365" s="188"/>
      <c r="I1365" s="188"/>
      <c r="J1365" s="188"/>
      <c r="K1365" s="188"/>
      <c r="L1365" s="188"/>
      <c r="M1365" s="188"/>
      <c r="N1365" s="188"/>
      <c r="O1365" t="str">
        <f t="shared" ref="O1365" si="1354">O1361</f>
        <v>MATCH</v>
      </c>
    </row>
    <row r="1366" spans="1:15" x14ac:dyDescent="0.25">
      <c r="A1366" s="191" t="str">
        <f>'[1]Run Rate'!A276</f>
        <v>CEL11616</v>
      </c>
      <c r="B1366" s="191" t="str">
        <f>'[1]Run Rate'!B276</f>
        <v>C4 Energy Crb Orange Slice 500 ML</v>
      </c>
      <c r="C1366" s="191" t="str">
        <f>'[1]Run Rate'!C276</f>
        <v>RTD &amp; SNACKS</v>
      </c>
      <c r="D1366" s="191" t="str">
        <f>'[1]Run Rate'!D276</f>
        <v>02 SILVER</v>
      </c>
      <c r="E1366" s="97"/>
      <c r="F1366" s="97"/>
      <c r="G1366" s="97"/>
      <c r="H1366" s="97"/>
      <c r="I1366" s="97"/>
      <c r="J1366" s="97"/>
      <c r="K1366" s="97"/>
      <c r="L1366" s="97"/>
      <c r="M1366" s="97"/>
      <c r="N1366" s="97"/>
      <c r="O1366" t="str">
        <f t="shared" ref="O1366" si="1355">IF(AND(OR($B$1="ALL",$B$1=C1366),OR($E$1="ALL",$E$1=D1366),OR($B$2="ALL",$B$2=A1366),OR($E$2="ALL",IFERROR(SEARCH($E$2,B1366),0)&gt;0)),"MATCH","")</f>
        <v>MATCH</v>
      </c>
    </row>
    <row r="1367" spans="1:15" x14ac:dyDescent="0.25">
      <c r="A1367" s="192"/>
      <c r="B1367" s="192" t="s">
        <v>156</v>
      </c>
      <c r="C1367" s="192" t="s">
        <v>157</v>
      </c>
      <c r="D1367" s="192" t="s">
        <v>158</v>
      </c>
      <c r="E1367" s="192" t="s">
        <v>139</v>
      </c>
      <c r="F1367" s="192" t="s">
        <v>140</v>
      </c>
      <c r="G1367" s="192" t="s">
        <v>141</v>
      </c>
      <c r="H1367" s="192" t="s">
        <v>142</v>
      </c>
      <c r="I1367" s="192" t="s">
        <v>143</v>
      </c>
      <c r="J1367" s="192" t="s">
        <v>144</v>
      </c>
      <c r="K1367" s="192" t="s">
        <v>145</v>
      </c>
      <c r="L1367" s="192" t="s">
        <v>146</v>
      </c>
      <c r="M1367" s="192" t="s">
        <v>147</v>
      </c>
      <c r="N1367" s="192" t="s">
        <v>148</v>
      </c>
      <c r="O1367" t="str">
        <f t="shared" ref="O1367" si="1356">O1366</f>
        <v>MATCH</v>
      </c>
    </row>
    <row r="1368" spans="1:15" x14ac:dyDescent="0.25">
      <c r="A1368" s="193" t="s">
        <v>161</v>
      </c>
      <c r="B1368" s="97"/>
      <c r="C1368" s="97"/>
      <c r="D1368" s="97"/>
      <c r="E1368" s="97"/>
      <c r="F1368" s="97"/>
      <c r="G1368" s="97"/>
      <c r="H1368" s="97"/>
      <c r="I1368" s="97"/>
      <c r="J1368" s="97"/>
      <c r="K1368" s="97"/>
      <c r="L1368" s="97"/>
      <c r="M1368" s="97"/>
      <c r="N1368" s="97"/>
      <c r="O1368" t="str">
        <f t="shared" ref="O1368" si="1357">O1366</f>
        <v>MATCH</v>
      </c>
    </row>
    <row r="1369" spans="1:15" x14ac:dyDescent="0.25">
      <c r="A1369" s="193" t="s">
        <v>164</v>
      </c>
      <c r="B1369" s="97"/>
      <c r="C1369" s="97"/>
      <c r="D1369" s="97"/>
      <c r="E1369" s="97"/>
      <c r="F1369" s="97"/>
      <c r="G1369" s="97"/>
      <c r="H1369" s="97"/>
      <c r="I1369" s="97"/>
      <c r="J1369" s="97"/>
      <c r="K1369" s="97"/>
      <c r="L1369" s="97"/>
      <c r="M1369" s="97"/>
      <c r="N1369" s="97"/>
      <c r="O1369" t="str">
        <f t="shared" ref="O1369" si="1358">O1366</f>
        <v>MATCH</v>
      </c>
    </row>
    <row r="1370" spans="1:15" x14ac:dyDescent="0.25">
      <c r="A1370" s="188"/>
      <c r="B1370" s="188"/>
      <c r="C1370" s="188"/>
      <c r="D1370" s="188"/>
      <c r="E1370" s="188"/>
      <c r="F1370" s="188"/>
      <c r="G1370" s="188"/>
      <c r="H1370" s="188"/>
      <c r="I1370" s="188"/>
      <c r="J1370" s="188"/>
      <c r="K1370" s="188"/>
      <c r="L1370" s="188"/>
      <c r="M1370" s="188"/>
      <c r="N1370" s="188"/>
      <c r="O1370" t="str">
        <f t="shared" ref="O1370" si="1359">O1366</f>
        <v>MATCH</v>
      </c>
    </row>
    <row r="1371" spans="1:15" x14ac:dyDescent="0.25">
      <c r="A1371" s="191" t="str">
        <f>'[1]Run Rate'!A277</f>
        <v>POL12681</v>
      </c>
      <c r="B1371" s="191" t="str">
        <f>'[1]Run Rate'!B277</f>
        <v>Polleo Pro Whey 2kg Cookies &amp; cream</v>
      </c>
      <c r="C1371" s="191" t="str">
        <f>'[1]Run Rate'!C277</f>
        <v>PROTEINI</v>
      </c>
      <c r="D1371" s="191" t="str">
        <f>'[1]Run Rate'!D277</f>
        <v>02 SILVER</v>
      </c>
      <c r="E1371" s="97"/>
      <c r="F1371" s="97"/>
      <c r="G1371" s="97"/>
      <c r="H1371" s="97"/>
      <c r="I1371" s="97"/>
      <c r="J1371" s="97"/>
      <c r="K1371" s="97"/>
      <c r="L1371" s="97"/>
      <c r="M1371" s="97"/>
      <c r="N1371" s="97"/>
      <c r="O1371" t="str">
        <f t="shared" ref="O1371" si="1360">IF(AND(OR($B$1="ALL",$B$1=C1371),OR($E$1="ALL",$E$1=D1371),OR($B$2="ALL",$B$2=A1371),OR($E$2="ALL",IFERROR(SEARCH($E$2,B1371),0)&gt;0)),"MATCH","")</f>
        <v>MATCH</v>
      </c>
    </row>
    <row r="1372" spans="1:15" x14ac:dyDescent="0.25">
      <c r="A1372" s="192"/>
      <c r="B1372" s="192" t="s">
        <v>156</v>
      </c>
      <c r="C1372" s="192" t="s">
        <v>157</v>
      </c>
      <c r="D1372" s="192" t="s">
        <v>158</v>
      </c>
      <c r="E1372" s="192" t="s">
        <v>139</v>
      </c>
      <c r="F1372" s="192" t="s">
        <v>140</v>
      </c>
      <c r="G1372" s="192" t="s">
        <v>141</v>
      </c>
      <c r="H1372" s="192" t="s">
        <v>142</v>
      </c>
      <c r="I1372" s="192" t="s">
        <v>143</v>
      </c>
      <c r="J1372" s="192" t="s">
        <v>144</v>
      </c>
      <c r="K1372" s="192" t="s">
        <v>145</v>
      </c>
      <c r="L1372" s="192" t="s">
        <v>146</v>
      </c>
      <c r="M1372" s="192" t="s">
        <v>147</v>
      </c>
      <c r="N1372" s="192" t="s">
        <v>148</v>
      </c>
      <c r="O1372" t="str">
        <f t="shared" ref="O1372" si="1361">O1371</f>
        <v>MATCH</v>
      </c>
    </row>
    <row r="1373" spans="1:15" x14ac:dyDescent="0.25">
      <c r="A1373" s="193" t="s">
        <v>161</v>
      </c>
      <c r="B1373" s="97"/>
      <c r="C1373" s="97"/>
      <c r="D1373" s="97"/>
      <c r="E1373" s="97"/>
      <c r="F1373" s="97"/>
      <c r="G1373" s="97"/>
      <c r="H1373" s="97"/>
      <c r="I1373" s="97"/>
      <c r="J1373" s="97"/>
      <c r="K1373" s="97"/>
      <c r="L1373" s="97"/>
      <c r="M1373" s="97"/>
      <c r="N1373" s="97"/>
      <c r="O1373" t="str">
        <f t="shared" ref="O1373" si="1362">O1371</f>
        <v>MATCH</v>
      </c>
    </row>
    <row r="1374" spans="1:15" x14ac:dyDescent="0.25">
      <c r="A1374" s="193" t="s">
        <v>164</v>
      </c>
      <c r="B1374" s="97"/>
      <c r="C1374" s="97"/>
      <c r="D1374" s="97"/>
      <c r="E1374" s="97"/>
      <c r="F1374" s="97"/>
      <c r="G1374" s="97"/>
      <c r="H1374" s="97"/>
      <c r="I1374" s="97"/>
      <c r="J1374" s="97"/>
      <c r="K1374" s="97"/>
      <c r="L1374" s="97"/>
      <c r="M1374" s="97"/>
      <c r="N1374" s="97"/>
      <c r="O1374" t="str">
        <f t="shared" ref="O1374" si="1363">O1371</f>
        <v>MATCH</v>
      </c>
    </row>
    <row r="1375" spans="1:15" x14ac:dyDescent="0.25">
      <c r="A1375" s="188"/>
      <c r="B1375" s="188"/>
      <c r="C1375" s="188"/>
      <c r="D1375" s="188"/>
      <c r="E1375" s="188"/>
      <c r="F1375" s="188"/>
      <c r="G1375" s="188"/>
      <c r="H1375" s="188"/>
      <c r="I1375" s="188"/>
      <c r="J1375" s="188"/>
      <c r="K1375" s="188"/>
      <c r="L1375" s="188"/>
      <c r="M1375" s="188"/>
      <c r="N1375" s="188"/>
      <c r="O1375" t="str">
        <f t="shared" ref="O1375" si="1364">O1371</f>
        <v>MATCH</v>
      </c>
    </row>
    <row r="1376" spans="1:15" x14ac:dyDescent="0.25">
      <c r="A1376" s="191" t="str">
        <f>'[1]Run Rate'!A278</f>
        <v>SHM00084</v>
      </c>
      <c r="B1376" s="191" t="str">
        <f>'[1]Run Rate'!B278</f>
        <v>DEFENDER, Every Damn Day, 600 ml</v>
      </c>
      <c r="C1376" s="191" t="str">
        <f>'[1]Run Rate'!C278</f>
        <v>DRINKWARE I HOME</v>
      </c>
      <c r="D1376" s="191" t="str">
        <f>'[1]Run Rate'!D278</f>
        <v>02 SILVER</v>
      </c>
      <c r="E1376" s="97"/>
      <c r="F1376" s="97"/>
      <c r="G1376" s="97"/>
      <c r="H1376" s="97"/>
      <c r="I1376" s="97"/>
      <c r="J1376" s="97"/>
      <c r="K1376" s="97"/>
      <c r="L1376" s="97"/>
      <c r="M1376" s="97"/>
      <c r="N1376" s="97"/>
      <c r="O1376" t="str">
        <f t="shared" ref="O1376" si="1365">IF(AND(OR($B$1="ALL",$B$1=C1376),OR($E$1="ALL",$E$1=D1376),OR($B$2="ALL",$B$2=A1376),OR($E$2="ALL",IFERROR(SEARCH($E$2,B1376),0)&gt;0)),"MATCH","")</f>
        <v>MATCH</v>
      </c>
    </row>
    <row r="1377" spans="1:15" x14ac:dyDescent="0.25">
      <c r="A1377" s="192"/>
      <c r="B1377" s="192" t="s">
        <v>156</v>
      </c>
      <c r="C1377" s="192" t="s">
        <v>157</v>
      </c>
      <c r="D1377" s="192" t="s">
        <v>158</v>
      </c>
      <c r="E1377" s="192" t="s">
        <v>139</v>
      </c>
      <c r="F1377" s="192" t="s">
        <v>140</v>
      </c>
      <c r="G1377" s="192" t="s">
        <v>141</v>
      </c>
      <c r="H1377" s="192" t="s">
        <v>142</v>
      </c>
      <c r="I1377" s="192" t="s">
        <v>143</v>
      </c>
      <c r="J1377" s="192" t="s">
        <v>144</v>
      </c>
      <c r="K1377" s="192" t="s">
        <v>145</v>
      </c>
      <c r="L1377" s="192" t="s">
        <v>146</v>
      </c>
      <c r="M1377" s="192" t="s">
        <v>147</v>
      </c>
      <c r="N1377" s="192" t="s">
        <v>148</v>
      </c>
      <c r="O1377" t="str">
        <f t="shared" ref="O1377" si="1366">O1376</f>
        <v>MATCH</v>
      </c>
    </row>
    <row r="1378" spans="1:15" x14ac:dyDescent="0.25">
      <c r="A1378" s="193" t="s">
        <v>161</v>
      </c>
      <c r="B1378" s="97"/>
      <c r="C1378" s="97"/>
      <c r="D1378" s="97"/>
      <c r="E1378" s="97"/>
      <c r="F1378" s="97"/>
      <c r="G1378" s="97"/>
      <c r="H1378" s="97"/>
      <c r="I1378" s="97"/>
      <c r="J1378" s="97"/>
      <c r="K1378" s="97"/>
      <c r="L1378" s="97"/>
      <c r="M1378" s="97"/>
      <c r="N1378" s="97"/>
      <c r="O1378" t="str">
        <f t="shared" ref="O1378" si="1367">O1376</f>
        <v>MATCH</v>
      </c>
    </row>
    <row r="1379" spans="1:15" x14ac:dyDescent="0.25">
      <c r="A1379" s="193" t="s">
        <v>164</v>
      </c>
      <c r="B1379" s="97"/>
      <c r="C1379" s="97"/>
      <c r="D1379" s="97"/>
      <c r="E1379" s="97"/>
      <c r="F1379" s="97"/>
      <c r="G1379" s="97"/>
      <c r="H1379" s="97"/>
      <c r="I1379" s="97"/>
      <c r="J1379" s="97"/>
      <c r="K1379" s="97"/>
      <c r="L1379" s="97"/>
      <c r="M1379" s="97"/>
      <c r="N1379" s="97"/>
      <c r="O1379" t="str">
        <f t="shared" ref="O1379" si="1368">O1376</f>
        <v>MATCH</v>
      </c>
    </row>
    <row r="1380" spans="1:15" x14ac:dyDescent="0.25">
      <c r="A1380" s="188"/>
      <c r="B1380" s="188"/>
      <c r="C1380" s="188"/>
      <c r="D1380" s="188"/>
      <c r="E1380" s="188"/>
      <c r="F1380" s="188"/>
      <c r="G1380" s="188"/>
      <c r="H1380" s="188"/>
      <c r="I1380" s="188"/>
      <c r="J1380" s="188"/>
      <c r="K1380" s="188"/>
      <c r="L1380" s="188"/>
      <c r="M1380" s="188"/>
      <c r="N1380" s="188"/>
      <c r="O1380" t="str">
        <f t="shared" ref="O1380" si="1369">O1376</f>
        <v>MATCH</v>
      </c>
    </row>
    <row r="1381" spans="1:15" x14ac:dyDescent="0.25">
      <c r="A1381" s="191" t="str">
        <f>'[1]Run Rate'!A279</f>
        <v>POL04121</v>
      </c>
      <c r="B1381" s="191" t="str">
        <f>'[1]Run Rate'!B279</f>
        <v>Polleo Maltodex 1000g</v>
      </c>
      <c r="C1381" s="191" t="str">
        <f>'[1]Run Rate'!C279</f>
        <v>SPORTSKA PREHRANA</v>
      </c>
      <c r="D1381" s="191" t="str">
        <f>'[1]Run Rate'!D279</f>
        <v>02 SILVER</v>
      </c>
      <c r="E1381" s="97"/>
      <c r="F1381" s="97"/>
      <c r="G1381" s="97"/>
      <c r="H1381" s="97"/>
      <c r="I1381" s="97"/>
      <c r="J1381" s="97"/>
      <c r="K1381" s="97"/>
      <c r="L1381" s="97"/>
      <c r="M1381" s="97"/>
      <c r="N1381" s="97"/>
      <c r="O1381" t="str">
        <f t="shared" ref="O1381" si="1370">IF(AND(OR($B$1="ALL",$B$1=C1381),OR($E$1="ALL",$E$1=D1381),OR($B$2="ALL",$B$2=A1381),OR($E$2="ALL",IFERROR(SEARCH($E$2,B1381),0)&gt;0)),"MATCH","")</f>
        <v>MATCH</v>
      </c>
    </row>
    <row r="1382" spans="1:15" x14ac:dyDescent="0.25">
      <c r="A1382" s="192"/>
      <c r="B1382" s="192" t="s">
        <v>156</v>
      </c>
      <c r="C1382" s="192" t="s">
        <v>157</v>
      </c>
      <c r="D1382" s="192" t="s">
        <v>158</v>
      </c>
      <c r="E1382" s="192" t="s">
        <v>139</v>
      </c>
      <c r="F1382" s="192" t="s">
        <v>140</v>
      </c>
      <c r="G1382" s="192" t="s">
        <v>141</v>
      </c>
      <c r="H1382" s="192" t="s">
        <v>142</v>
      </c>
      <c r="I1382" s="192" t="s">
        <v>143</v>
      </c>
      <c r="J1382" s="192" t="s">
        <v>144</v>
      </c>
      <c r="K1382" s="192" t="s">
        <v>145</v>
      </c>
      <c r="L1382" s="192" t="s">
        <v>146</v>
      </c>
      <c r="M1382" s="192" t="s">
        <v>147</v>
      </c>
      <c r="N1382" s="192" t="s">
        <v>148</v>
      </c>
      <c r="O1382" t="str">
        <f t="shared" ref="O1382" si="1371">O1381</f>
        <v>MATCH</v>
      </c>
    </row>
    <row r="1383" spans="1:15" x14ac:dyDescent="0.25">
      <c r="A1383" s="193" t="s">
        <v>161</v>
      </c>
      <c r="B1383" s="97"/>
      <c r="C1383" s="97"/>
      <c r="D1383" s="97"/>
      <c r="E1383" s="97"/>
      <c r="F1383" s="97"/>
      <c r="G1383" s="97"/>
      <c r="H1383" s="97"/>
      <c r="I1383" s="97"/>
      <c r="J1383" s="97"/>
      <c r="K1383" s="97"/>
      <c r="L1383" s="97"/>
      <c r="M1383" s="97"/>
      <c r="N1383" s="97"/>
      <c r="O1383" t="str">
        <f t="shared" ref="O1383" si="1372">O1381</f>
        <v>MATCH</v>
      </c>
    </row>
    <row r="1384" spans="1:15" x14ac:dyDescent="0.25">
      <c r="A1384" s="193" t="s">
        <v>164</v>
      </c>
      <c r="B1384" s="97"/>
      <c r="C1384" s="97"/>
      <c r="D1384" s="97"/>
      <c r="E1384" s="97"/>
      <c r="F1384" s="97"/>
      <c r="G1384" s="97"/>
      <c r="H1384" s="97"/>
      <c r="I1384" s="97"/>
      <c r="J1384" s="97"/>
      <c r="K1384" s="97"/>
      <c r="L1384" s="97"/>
      <c r="M1384" s="97"/>
      <c r="N1384" s="97"/>
      <c r="O1384" t="str">
        <f t="shared" ref="O1384" si="1373">O1381</f>
        <v>MATCH</v>
      </c>
    </row>
    <row r="1385" spans="1:15" x14ac:dyDescent="0.25">
      <c r="A1385" s="188"/>
      <c r="B1385" s="188"/>
      <c r="C1385" s="188"/>
      <c r="D1385" s="188"/>
      <c r="E1385" s="188"/>
      <c r="F1385" s="188"/>
      <c r="G1385" s="188"/>
      <c r="H1385" s="188"/>
      <c r="I1385" s="188"/>
      <c r="J1385" s="188"/>
      <c r="K1385" s="188"/>
      <c r="L1385" s="188"/>
      <c r="M1385" s="188"/>
      <c r="N1385" s="188"/>
      <c r="O1385" t="str">
        <f t="shared" ref="O1385" si="1374">O1381</f>
        <v>MATCH</v>
      </c>
    </row>
    <row r="1386" spans="1:15" x14ac:dyDescent="0.25">
      <c r="A1386" s="191" t="str">
        <f>'[1]Run Rate'!A280</f>
        <v>POL09929</v>
      </c>
      <c r="B1386" s="191" t="str">
        <f>'[1]Run Rate'!B280</f>
        <v>Polleo Protein oatmeal 60g apple pie</v>
      </c>
      <c r="C1386" s="191" t="str">
        <f>'[1]Run Rate'!C280</f>
        <v>BIO I SUPERFOODS</v>
      </c>
      <c r="D1386" s="191" t="str">
        <f>'[1]Run Rate'!D280</f>
        <v>02 SILVER</v>
      </c>
      <c r="E1386" s="97"/>
      <c r="F1386" s="97"/>
      <c r="G1386" s="97"/>
      <c r="H1386" s="97"/>
      <c r="I1386" s="97"/>
      <c r="J1386" s="97"/>
      <c r="K1386" s="97"/>
      <c r="L1386" s="97"/>
      <c r="M1386" s="97"/>
      <c r="N1386" s="97"/>
      <c r="O1386" t="str">
        <f t="shared" ref="O1386" si="1375">IF(AND(OR($B$1="ALL",$B$1=C1386),OR($E$1="ALL",$E$1=D1386),OR($B$2="ALL",$B$2=A1386),OR($E$2="ALL",IFERROR(SEARCH($E$2,B1386),0)&gt;0)),"MATCH","")</f>
        <v>MATCH</v>
      </c>
    </row>
    <row r="1387" spans="1:15" x14ac:dyDescent="0.25">
      <c r="A1387" s="192"/>
      <c r="B1387" s="192" t="s">
        <v>156</v>
      </c>
      <c r="C1387" s="192" t="s">
        <v>157</v>
      </c>
      <c r="D1387" s="192" t="s">
        <v>158</v>
      </c>
      <c r="E1387" s="192" t="s">
        <v>139</v>
      </c>
      <c r="F1387" s="192" t="s">
        <v>140</v>
      </c>
      <c r="G1387" s="192" t="s">
        <v>141</v>
      </c>
      <c r="H1387" s="192" t="s">
        <v>142</v>
      </c>
      <c r="I1387" s="192" t="s">
        <v>143</v>
      </c>
      <c r="J1387" s="192" t="s">
        <v>144</v>
      </c>
      <c r="K1387" s="192" t="s">
        <v>145</v>
      </c>
      <c r="L1387" s="192" t="s">
        <v>146</v>
      </c>
      <c r="M1387" s="192" t="s">
        <v>147</v>
      </c>
      <c r="N1387" s="192" t="s">
        <v>148</v>
      </c>
      <c r="O1387" t="str">
        <f t="shared" ref="O1387" si="1376">O1386</f>
        <v>MATCH</v>
      </c>
    </row>
    <row r="1388" spans="1:15" x14ac:dyDescent="0.25">
      <c r="A1388" s="193" t="s">
        <v>161</v>
      </c>
      <c r="B1388" s="97"/>
      <c r="C1388" s="97"/>
      <c r="D1388" s="97"/>
      <c r="E1388" s="97"/>
      <c r="F1388" s="97"/>
      <c r="G1388" s="97"/>
      <c r="H1388" s="97"/>
      <c r="I1388" s="97"/>
      <c r="J1388" s="97"/>
      <c r="K1388" s="97"/>
      <c r="L1388" s="97"/>
      <c r="M1388" s="97">
        <v>30</v>
      </c>
      <c r="N1388" s="97">
        <v>30</v>
      </c>
      <c r="O1388" t="str">
        <f t="shared" ref="O1388" si="1377">O1386</f>
        <v>MATCH</v>
      </c>
    </row>
    <row r="1389" spans="1:15" x14ac:dyDescent="0.25">
      <c r="A1389" s="193" t="s">
        <v>164</v>
      </c>
      <c r="B1389" s="97"/>
      <c r="C1389" s="97"/>
      <c r="D1389" s="97"/>
      <c r="E1389" s="97"/>
      <c r="F1389" s="97"/>
      <c r="G1389" s="97">
        <v>300</v>
      </c>
      <c r="H1389" s="97">
        <v>300</v>
      </c>
      <c r="I1389" s="97">
        <v>300</v>
      </c>
      <c r="J1389" s="97">
        <v>300</v>
      </c>
      <c r="K1389" s="97"/>
      <c r="L1389" s="97"/>
      <c r="M1389" s="97"/>
      <c r="N1389" s="97"/>
      <c r="O1389" t="str">
        <f t="shared" ref="O1389" si="1378">O1386</f>
        <v>MATCH</v>
      </c>
    </row>
    <row r="1390" spans="1:15" x14ac:dyDescent="0.25">
      <c r="A1390" s="188"/>
      <c r="B1390" s="188"/>
      <c r="C1390" s="188"/>
      <c r="D1390" s="188"/>
      <c r="E1390" s="188"/>
      <c r="F1390" s="188"/>
      <c r="G1390" s="188"/>
      <c r="H1390" s="188"/>
      <c r="I1390" s="188"/>
      <c r="J1390" s="188"/>
      <c r="K1390" s="188"/>
      <c r="L1390" s="188"/>
      <c r="M1390" s="188"/>
      <c r="N1390" s="188"/>
      <c r="O1390" t="str">
        <f t="shared" ref="O1390" si="1379">O1386</f>
        <v>MATCH</v>
      </c>
    </row>
    <row r="1391" spans="1:15" x14ac:dyDescent="0.25">
      <c r="A1391" s="191" t="str">
        <f>'[1]Run Rate'!A281</f>
        <v>POL12850</v>
      </c>
      <c r="B1391" s="191" t="str">
        <f>'[1]Run Rate'!B281</f>
        <v>Polleo Premium HydroX Whey 1,8kg Unflavoured</v>
      </c>
      <c r="C1391" s="191" t="str">
        <f>'[1]Run Rate'!C281</f>
        <v>PROTEINI</v>
      </c>
      <c r="D1391" s="191" t="str">
        <f>'[1]Run Rate'!D281</f>
        <v>02 SILVER</v>
      </c>
      <c r="E1391" s="97"/>
      <c r="F1391" s="97"/>
      <c r="G1391" s="97"/>
      <c r="H1391" s="97"/>
      <c r="I1391" s="97"/>
      <c r="J1391" s="97"/>
      <c r="K1391" s="97"/>
      <c r="L1391" s="97"/>
      <c r="M1391" s="97"/>
      <c r="N1391" s="97"/>
      <c r="O1391" t="str">
        <f t="shared" ref="O1391" si="1380">IF(AND(OR($B$1="ALL",$B$1=C1391),OR($E$1="ALL",$E$1=D1391),OR($B$2="ALL",$B$2=A1391),OR($E$2="ALL",IFERROR(SEARCH($E$2,B1391),0)&gt;0)),"MATCH","")</f>
        <v>MATCH</v>
      </c>
    </row>
    <row r="1392" spans="1:15" x14ac:dyDescent="0.25">
      <c r="A1392" s="192"/>
      <c r="B1392" s="192" t="s">
        <v>156</v>
      </c>
      <c r="C1392" s="192" t="s">
        <v>157</v>
      </c>
      <c r="D1392" s="192" t="s">
        <v>158</v>
      </c>
      <c r="E1392" s="192" t="s">
        <v>139</v>
      </c>
      <c r="F1392" s="192" t="s">
        <v>140</v>
      </c>
      <c r="G1392" s="192" t="s">
        <v>141</v>
      </c>
      <c r="H1392" s="192" t="s">
        <v>142</v>
      </c>
      <c r="I1392" s="192" t="s">
        <v>143</v>
      </c>
      <c r="J1392" s="192" t="s">
        <v>144</v>
      </c>
      <c r="K1392" s="192" t="s">
        <v>145</v>
      </c>
      <c r="L1392" s="192" t="s">
        <v>146</v>
      </c>
      <c r="M1392" s="192" t="s">
        <v>147</v>
      </c>
      <c r="N1392" s="192" t="s">
        <v>148</v>
      </c>
      <c r="O1392" t="str">
        <f t="shared" ref="O1392" si="1381">O1391</f>
        <v>MATCH</v>
      </c>
    </row>
    <row r="1393" spans="1:15" x14ac:dyDescent="0.25">
      <c r="A1393" s="193" t="s">
        <v>161</v>
      </c>
      <c r="B1393" s="97"/>
      <c r="C1393" s="97"/>
      <c r="D1393" s="97"/>
      <c r="E1393" s="97"/>
      <c r="F1393" s="97"/>
      <c r="G1393" s="97"/>
      <c r="H1393" s="97"/>
      <c r="I1393" s="97"/>
      <c r="J1393" s="97"/>
      <c r="K1393" s="97"/>
      <c r="L1393" s="97"/>
      <c r="M1393" s="97"/>
      <c r="N1393" s="97"/>
      <c r="O1393" t="str">
        <f t="shared" ref="O1393" si="1382">O1391</f>
        <v>MATCH</v>
      </c>
    </row>
    <row r="1394" spans="1:15" x14ac:dyDescent="0.25">
      <c r="A1394" s="193" t="s">
        <v>164</v>
      </c>
      <c r="B1394" s="97"/>
      <c r="C1394" s="97"/>
      <c r="D1394" s="97"/>
      <c r="E1394" s="97"/>
      <c r="F1394" s="97"/>
      <c r="G1394" s="97"/>
      <c r="H1394" s="97"/>
      <c r="I1394" s="97"/>
      <c r="J1394" s="97"/>
      <c r="K1394" s="97"/>
      <c r="L1394" s="97"/>
      <c r="M1394" s="97"/>
      <c r="N1394" s="97"/>
      <c r="O1394" t="str">
        <f t="shared" ref="O1394" si="1383">O1391</f>
        <v>MATCH</v>
      </c>
    </row>
    <row r="1395" spans="1:15" x14ac:dyDescent="0.25">
      <c r="A1395" s="188"/>
      <c r="B1395" s="188"/>
      <c r="C1395" s="188"/>
      <c r="D1395" s="188"/>
      <c r="E1395" s="188"/>
      <c r="F1395" s="188"/>
      <c r="G1395" s="188"/>
      <c r="H1395" s="188"/>
      <c r="I1395" s="188"/>
      <c r="J1395" s="188"/>
      <c r="K1395" s="188"/>
      <c r="L1395" s="188"/>
      <c r="M1395" s="188"/>
      <c r="N1395" s="188"/>
      <c r="O1395" t="str">
        <f t="shared" ref="O1395" si="1384">O1391</f>
        <v>MATCH</v>
      </c>
    </row>
    <row r="1396" spans="1:15" x14ac:dyDescent="0.25">
      <c r="A1396" s="191" t="str">
        <f>'[1]Run Rate'!A282</f>
        <v>APN16438</v>
      </c>
      <c r="B1396" s="191" t="str">
        <f>'[1]Run Rate'!B282</f>
        <v>Abe Can Apple Burst 330ml</v>
      </c>
      <c r="C1396" s="191" t="str">
        <f>'[1]Run Rate'!C282</f>
        <v>RTD &amp; SNACKS</v>
      </c>
      <c r="D1396" s="191" t="str">
        <f>'[1]Run Rate'!D282</f>
        <v>02 SILVER</v>
      </c>
      <c r="E1396" s="97"/>
      <c r="F1396" s="97"/>
      <c r="G1396" s="97"/>
      <c r="H1396" s="97"/>
      <c r="I1396" s="97"/>
      <c r="J1396" s="97"/>
      <c r="K1396" s="97"/>
      <c r="L1396" s="97"/>
      <c r="M1396" s="97"/>
      <c r="N1396" s="97"/>
      <c r="O1396" t="str">
        <f t="shared" ref="O1396" si="1385">IF(AND(OR($B$1="ALL",$B$1=C1396),OR($E$1="ALL",$E$1=D1396),OR($B$2="ALL",$B$2=A1396),OR($E$2="ALL",IFERROR(SEARCH($E$2,B1396),0)&gt;0)),"MATCH","")</f>
        <v>MATCH</v>
      </c>
    </row>
    <row r="1397" spans="1:15" x14ac:dyDescent="0.25">
      <c r="A1397" s="192"/>
      <c r="B1397" s="192" t="s">
        <v>156</v>
      </c>
      <c r="C1397" s="192" t="s">
        <v>157</v>
      </c>
      <c r="D1397" s="192" t="s">
        <v>158</v>
      </c>
      <c r="E1397" s="192" t="s">
        <v>139</v>
      </c>
      <c r="F1397" s="192" t="s">
        <v>140</v>
      </c>
      <c r="G1397" s="192" t="s">
        <v>141</v>
      </c>
      <c r="H1397" s="192" t="s">
        <v>142</v>
      </c>
      <c r="I1397" s="192" t="s">
        <v>143</v>
      </c>
      <c r="J1397" s="192" t="s">
        <v>144</v>
      </c>
      <c r="K1397" s="192" t="s">
        <v>145</v>
      </c>
      <c r="L1397" s="192" t="s">
        <v>146</v>
      </c>
      <c r="M1397" s="192" t="s">
        <v>147</v>
      </c>
      <c r="N1397" s="192" t="s">
        <v>148</v>
      </c>
      <c r="O1397" t="str">
        <f t="shared" ref="O1397" si="1386">O1396</f>
        <v>MATCH</v>
      </c>
    </row>
    <row r="1398" spans="1:15" x14ac:dyDescent="0.25">
      <c r="A1398" s="193" t="s">
        <v>161</v>
      </c>
      <c r="B1398" s="97"/>
      <c r="C1398" s="97"/>
      <c r="D1398" s="97"/>
      <c r="E1398" s="97"/>
      <c r="F1398" s="97"/>
      <c r="G1398" s="97"/>
      <c r="H1398" s="97"/>
      <c r="I1398" s="97"/>
      <c r="J1398" s="97"/>
      <c r="K1398" s="97"/>
      <c r="L1398" s="97"/>
      <c r="M1398" s="97"/>
      <c r="N1398" s="97"/>
      <c r="O1398" t="str">
        <f t="shared" ref="O1398" si="1387">O1396</f>
        <v>MATCH</v>
      </c>
    </row>
    <row r="1399" spans="1:15" x14ac:dyDescent="0.25">
      <c r="A1399" s="193" t="s">
        <v>164</v>
      </c>
      <c r="B1399" s="97"/>
      <c r="C1399" s="97"/>
      <c r="D1399" s="97"/>
      <c r="E1399" s="97"/>
      <c r="F1399" s="97"/>
      <c r="G1399" s="97"/>
      <c r="H1399" s="97"/>
      <c r="I1399" s="97"/>
      <c r="J1399" s="97"/>
      <c r="K1399" s="97"/>
      <c r="L1399" s="97"/>
      <c r="M1399" s="97"/>
      <c r="N1399" s="97"/>
      <c r="O1399" t="str">
        <f t="shared" ref="O1399" si="1388">O1396</f>
        <v>MATCH</v>
      </c>
    </row>
    <row r="1400" spans="1:15" x14ac:dyDescent="0.25">
      <c r="A1400" s="188"/>
      <c r="B1400" s="188"/>
      <c r="C1400" s="188"/>
      <c r="D1400" s="188"/>
      <c r="E1400" s="188"/>
      <c r="F1400" s="188"/>
      <c r="G1400" s="188"/>
      <c r="H1400" s="188"/>
      <c r="I1400" s="188"/>
      <c r="J1400" s="188"/>
      <c r="K1400" s="188"/>
      <c r="L1400" s="188"/>
      <c r="M1400" s="188"/>
      <c r="N1400" s="188"/>
      <c r="O1400" t="str">
        <f t="shared" ref="O1400" si="1389">O1396</f>
        <v>MATCH</v>
      </c>
    </row>
    <row r="1401" spans="1:15" x14ac:dyDescent="0.25">
      <c r="A1401" s="191" t="str">
        <f>'[1]Run Rate'!A283</f>
        <v>APN16436</v>
      </c>
      <c r="B1401" s="191" t="str">
        <f>'[1]Run Rate'!B283</f>
        <v>Abe Can Blue Lagoon 330ml</v>
      </c>
      <c r="C1401" s="191" t="str">
        <f>'[1]Run Rate'!C283</f>
        <v>RTD &amp; SNACKS</v>
      </c>
      <c r="D1401" s="191" t="str">
        <f>'[1]Run Rate'!D283</f>
        <v>02 SILVER</v>
      </c>
      <c r="E1401" s="97"/>
      <c r="F1401" s="97"/>
      <c r="G1401" s="97"/>
      <c r="H1401" s="97"/>
      <c r="I1401" s="97"/>
      <c r="J1401" s="97"/>
      <c r="K1401" s="97"/>
      <c r="L1401" s="97"/>
      <c r="M1401" s="97"/>
      <c r="N1401" s="97"/>
      <c r="O1401" t="str">
        <f t="shared" ref="O1401" si="1390">IF(AND(OR($B$1="ALL",$B$1=C1401),OR($E$1="ALL",$E$1=D1401),OR($B$2="ALL",$B$2=A1401),OR($E$2="ALL",IFERROR(SEARCH($E$2,B1401),0)&gt;0)),"MATCH","")</f>
        <v>MATCH</v>
      </c>
    </row>
    <row r="1402" spans="1:15" x14ac:dyDescent="0.25">
      <c r="A1402" s="192"/>
      <c r="B1402" s="192" t="s">
        <v>156</v>
      </c>
      <c r="C1402" s="192" t="s">
        <v>157</v>
      </c>
      <c r="D1402" s="192" t="s">
        <v>158</v>
      </c>
      <c r="E1402" s="192" t="s">
        <v>139</v>
      </c>
      <c r="F1402" s="192" t="s">
        <v>140</v>
      </c>
      <c r="G1402" s="192" t="s">
        <v>141</v>
      </c>
      <c r="H1402" s="192" t="s">
        <v>142</v>
      </c>
      <c r="I1402" s="192" t="s">
        <v>143</v>
      </c>
      <c r="J1402" s="192" t="s">
        <v>144</v>
      </c>
      <c r="K1402" s="192" t="s">
        <v>145</v>
      </c>
      <c r="L1402" s="192" t="s">
        <v>146</v>
      </c>
      <c r="M1402" s="192" t="s">
        <v>147</v>
      </c>
      <c r="N1402" s="192" t="s">
        <v>148</v>
      </c>
      <c r="O1402" t="str">
        <f t="shared" ref="O1402" si="1391">O1401</f>
        <v>MATCH</v>
      </c>
    </row>
    <row r="1403" spans="1:15" x14ac:dyDescent="0.25">
      <c r="A1403" s="193" t="s">
        <v>161</v>
      </c>
      <c r="B1403" s="97"/>
      <c r="C1403" s="97"/>
      <c r="D1403" s="97"/>
      <c r="E1403" s="97"/>
      <c r="F1403" s="97"/>
      <c r="G1403" s="97"/>
      <c r="H1403" s="97"/>
      <c r="I1403" s="97"/>
      <c r="J1403" s="97"/>
      <c r="K1403" s="97"/>
      <c r="L1403" s="97"/>
      <c r="M1403" s="97"/>
      <c r="N1403" s="97"/>
      <c r="O1403" t="str">
        <f t="shared" ref="O1403" si="1392">O1401</f>
        <v>MATCH</v>
      </c>
    </row>
    <row r="1404" spans="1:15" x14ac:dyDescent="0.25">
      <c r="A1404" s="193" t="s">
        <v>164</v>
      </c>
      <c r="B1404" s="97"/>
      <c r="C1404" s="97"/>
      <c r="D1404" s="97"/>
      <c r="E1404" s="97"/>
      <c r="F1404" s="97"/>
      <c r="G1404" s="97"/>
      <c r="H1404" s="97"/>
      <c r="I1404" s="97"/>
      <c r="J1404" s="97"/>
      <c r="K1404" s="97"/>
      <c r="L1404" s="97"/>
      <c r="M1404" s="97"/>
      <c r="N1404" s="97"/>
      <c r="O1404" t="str">
        <f t="shared" ref="O1404" si="1393">O1401</f>
        <v>MATCH</v>
      </c>
    </row>
    <row r="1405" spans="1:15" x14ac:dyDescent="0.25">
      <c r="A1405" s="188"/>
      <c r="B1405" s="188"/>
      <c r="C1405" s="188"/>
      <c r="D1405" s="188"/>
      <c r="E1405" s="188"/>
      <c r="F1405" s="188"/>
      <c r="G1405" s="188"/>
      <c r="H1405" s="188"/>
      <c r="I1405" s="188"/>
      <c r="J1405" s="188"/>
      <c r="K1405" s="188"/>
      <c r="L1405" s="188"/>
      <c r="M1405" s="188"/>
      <c r="N1405" s="188"/>
      <c r="O1405" t="str">
        <f t="shared" ref="O1405" si="1394">O1401</f>
        <v>MATCH</v>
      </c>
    </row>
    <row r="1406" spans="1:15" x14ac:dyDescent="0.25">
      <c r="A1406" s="191" t="str">
        <f>'[1]Run Rate'!A284</f>
        <v>APN16437</v>
      </c>
      <c r="B1406" s="191" t="str">
        <f>'[1]Run Rate'!B284</f>
        <v>Abe Can Orange Burst 330ml</v>
      </c>
      <c r="C1406" s="191" t="str">
        <f>'[1]Run Rate'!C284</f>
        <v>RTD &amp; SNACKS</v>
      </c>
      <c r="D1406" s="191" t="str">
        <f>'[1]Run Rate'!D284</f>
        <v>02 SILVER</v>
      </c>
      <c r="E1406" s="97"/>
      <c r="F1406" s="97"/>
      <c r="G1406" s="97"/>
      <c r="H1406" s="97"/>
      <c r="I1406" s="97"/>
      <c r="J1406" s="97"/>
      <c r="K1406" s="97"/>
      <c r="L1406" s="97"/>
      <c r="M1406" s="97"/>
      <c r="N1406" s="97"/>
      <c r="O1406" t="str">
        <f t="shared" ref="O1406" si="1395">IF(AND(OR($B$1="ALL",$B$1=C1406),OR($E$1="ALL",$E$1=D1406),OR($B$2="ALL",$B$2=A1406),OR($E$2="ALL",IFERROR(SEARCH($E$2,B1406),0)&gt;0)),"MATCH","")</f>
        <v>MATCH</v>
      </c>
    </row>
    <row r="1407" spans="1:15" x14ac:dyDescent="0.25">
      <c r="A1407" s="192"/>
      <c r="B1407" s="192" t="s">
        <v>156</v>
      </c>
      <c r="C1407" s="192" t="s">
        <v>157</v>
      </c>
      <c r="D1407" s="192" t="s">
        <v>158</v>
      </c>
      <c r="E1407" s="192" t="s">
        <v>139</v>
      </c>
      <c r="F1407" s="192" t="s">
        <v>140</v>
      </c>
      <c r="G1407" s="192" t="s">
        <v>141</v>
      </c>
      <c r="H1407" s="192" t="s">
        <v>142</v>
      </c>
      <c r="I1407" s="192" t="s">
        <v>143</v>
      </c>
      <c r="J1407" s="192" t="s">
        <v>144</v>
      </c>
      <c r="K1407" s="192" t="s">
        <v>145</v>
      </c>
      <c r="L1407" s="192" t="s">
        <v>146</v>
      </c>
      <c r="M1407" s="192" t="s">
        <v>147</v>
      </c>
      <c r="N1407" s="192" t="s">
        <v>148</v>
      </c>
      <c r="O1407" t="str">
        <f t="shared" ref="O1407" si="1396">O1406</f>
        <v>MATCH</v>
      </c>
    </row>
    <row r="1408" spans="1:15" x14ac:dyDescent="0.25">
      <c r="A1408" s="193" t="s">
        <v>161</v>
      </c>
      <c r="B1408" s="97"/>
      <c r="C1408" s="97"/>
      <c r="D1408" s="97"/>
      <c r="E1408" s="97"/>
      <c r="F1408" s="97"/>
      <c r="G1408" s="97"/>
      <c r="H1408" s="97"/>
      <c r="I1408" s="97"/>
      <c r="J1408" s="97"/>
      <c r="K1408" s="97"/>
      <c r="L1408" s="97"/>
      <c r="M1408" s="97"/>
      <c r="N1408" s="97"/>
      <c r="O1408" t="str">
        <f t="shared" ref="O1408" si="1397">O1406</f>
        <v>MATCH</v>
      </c>
    </row>
    <row r="1409" spans="1:15" x14ac:dyDescent="0.25">
      <c r="A1409" s="193" t="s">
        <v>164</v>
      </c>
      <c r="B1409" s="97"/>
      <c r="C1409" s="97"/>
      <c r="D1409" s="97"/>
      <c r="E1409" s="97"/>
      <c r="F1409" s="97"/>
      <c r="G1409" s="97"/>
      <c r="H1409" s="97"/>
      <c r="I1409" s="97"/>
      <c r="J1409" s="97"/>
      <c r="K1409" s="97"/>
      <c r="L1409" s="97"/>
      <c r="M1409" s="97"/>
      <c r="N1409" s="97"/>
      <c r="O1409" t="str">
        <f t="shared" ref="O1409" si="1398">O1406</f>
        <v>MATCH</v>
      </c>
    </row>
    <row r="1410" spans="1:15" x14ac:dyDescent="0.25">
      <c r="A1410" s="188"/>
      <c r="B1410" s="188"/>
      <c r="C1410" s="188"/>
      <c r="D1410" s="188"/>
      <c r="E1410" s="188"/>
      <c r="F1410" s="188"/>
      <c r="G1410" s="188"/>
      <c r="H1410" s="188"/>
      <c r="I1410" s="188"/>
      <c r="J1410" s="188"/>
      <c r="K1410" s="188"/>
      <c r="L1410" s="188"/>
      <c r="M1410" s="188"/>
      <c r="N1410" s="188"/>
      <c r="O1410" t="str">
        <f t="shared" ref="O1410" si="1399">O1406</f>
        <v>MATCH</v>
      </c>
    </row>
    <row r="1411" spans="1:15" x14ac:dyDescent="0.25">
      <c r="A1411" s="191" t="str">
        <f>'[1]Run Rate'!A285</f>
        <v>POL12873</v>
      </c>
      <c r="B1411" s="191" t="str">
        <f>'[1]Run Rate'!B285</f>
        <v>Polleo Sport StormX Pre-Workout 150g Juicy Burst Juicy Burst</v>
      </c>
      <c r="C1411" s="191" t="str">
        <f>'[1]Run Rate'!C285</f>
        <v>SPORTSKA PREHRANA</v>
      </c>
      <c r="D1411" s="191" t="str">
        <f>'[1]Run Rate'!D285</f>
        <v>02 SILVER</v>
      </c>
      <c r="E1411" s="97"/>
      <c r="F1411" s="97"/>
      <c r="G1411" s="97"/>
      <c r="H1411" s="97"/>
      <c r="I1411" s="97"/>
      <c r="J1411" s="97"/>
      <c r="K1411" s="97"/>
      <c r="L1411" s="97"/>
      <c r="M1411" s="97"/>
      <c r="N1411" s="97"/>
      <c r="O1411" t="str">
        <f t="shared" ref="O1411" si="1400">IF(AND(OR($B$1="ALL",$B$1=C1411),OR($E$1="ALL",$E$1=D1411),OR($B$2="ALL",$B$2=A1411),OR($E$2="ALL",IFERROR(SEARCH($E$2,B1411),0)&gt;0)),"MATCH","")</f>
        <v>MATCH</v>
      </c>
    </row>
    <row r="1412" spans="1:15" x14ac:dyDescent="0.25">
      <c r="A1412" s="192"/>
      <c r="B1412" s="192" t="s">
        <v>156</v>
      </c>
      <c r="C1412" s="192" t="s">
        <v>157</v>
      </c>
      <c r="D1412" s="192" t="s">
        <v>158</v>
      </c>
      <c r="E1412" s="192" t="s">
        <v>139</v>
      </c>
      <c r="F1412" s="192" t="s">
        <v>140</v>
      </c>
      <c r="G1412" s="192" t="s">
        <v>141</v>
      </c>
      <c r="H1412" s="192" t="s">
        <v>142</v>
      </c>
      <c r="I1412" s="192" t="s">
        <v>143</v>
      </c>
      <c r="J1412" s="192" t="s">
        <v>144</v>
      </c>
      <c r="K1412" s="192" t="s">
        <v>145</v>
      </c>
      <c r="L1412" s="192" t="s">
        <v>146</v>
      </c>
      <c r="M1412" s="192" t="s">
        <v>147</v>
      </c>
      <c r="N1412" s="192" t="s">
        <v>148</v>
      </c>
      <c r="O1412" t="str">
        <f t="shared" ref="O1412" si="1401">O1411</f>
        <v>MATCH</v>
      </c>
    </row>
    <row r="1413" spans="1:15" x14ac:dyDescent="0.25">
      <c r="A1413" s="193" t="s">
        <v>161</v>
      </c>
      <c r="B1413" s="97"/>
      <c r="C1413" s="97"/>
      <c r="D1413" s="97"/>
      <c r="E1413" s="97"/>
      <c r="F1413" s="97"/>
      <c r="G1413" s="97"/>
      <c r="H1413" s="97"/>
      <c r="I1413" s="97"/>
      <c r="J1413" s="97"/>
      <c r="K1413" s="97"/>
      <c r="L1413" s="97"/>
      <c r="M1413" s="97"/>
      <c r="N1413" s="97"/>
      <c r="O1413" t="str">
        <f t="shared" ref="O1413" si="1402">O1411</f>
        <v>MATCH</v>
      </c>
    </row>
    <row r="1414" spans="1:15" x14ac:dyDescent="0.25">
      <c r="A1414" s="193" t="s">
        <v>164</v>
      </c>
      <c r="B1414" s="97"/>
      <c r="C1414" s="97"/>
      <c r="D1414" s="97"/>
      <c r="E1414" s="97"/>
      <c r="F1414" s="97"/>
      <c r="G1414" s="97"/>
      <c r="H1414" s="97"/>
      <c r="I1414" s="97"/>
      <c r="J1414" s="97"/>
      <c r="K1414" s="97"/>
      <c r="L1414" s="97"/>
      <c r="M1414" s="97"/>
      <c r="N1414" s="97"/>
      <c r="O1414" t="str">
        <f t="shared" ref="O1414" si="1403">O1411</f>
        <v>MATCH</v>
      </c>
    </row>
    <row r="1415" spans="1:15" x14ac:dyDescent="0.25">
      <c r="A1415" s="188"/>
      <c r="B1415" s="188"/>
      <c r="C1415" s="188"/>
      <c r="D1415" s="188"/>
      <c r="E1415" s="188"/>
      <c r="F1415" s="188"/>
      <c r="G1415" s="188"/>
      <c r="H1415" s="188"/>
      <c r="I1415" s="188"/>
      <c r="J1415" s="188"/>
      <c r="K1415" s="188"/>
      <c r="L1415" s="188"/>
      <c r="M1415" s="188"/>
      <c r="N1415" s="188"/>
      <c r="O1415" t="str">
        <f t="shared" ref="O1415" si="1404">O1411</f>
        <v>MATCH</v>
      </c>
    </row>
    <row r="1416" spans="1:15" x14ac:dyDescent="0.25">
      <c r="A1416" s="191" t="str">
        <f>'[1]Run Rate'!A286</f>
        <v>POL12872</v>
      </c>
      <c r="B1416" s="191" t="str">
        <f>'[1]Run Rate'!B286</f>
        <v>Polleo Sport StormX Pre-Workout 400g Sour Gummy Bear</v>
      </c>
      <c r="C1416" s="191" t="str">
        <f>'[1]Run Rate'!C286</f>
        <v>SPORTSKA PREHRANA</v>
      </c>
      <c r="D1416" s="191" t="str">
        <f>'[1]Run Rate'!D286</f>
        <v>02 SILVER</v>
      </c>
      <c r="E1416" s="97"/>
      <c r="F1416" s="97"/>
      <c r="G1416" s="97"/>
      <c r="H1416" s="97"/>
      <c r="I1416" s="97"/>
      <c r="J1416" s="97"/>
      <c r="K1416" s="97"/>
      <c r="L1416" s="97"/>
      <c r="M1416" s="97"/>
      <c r="N1416" s="97"/>
      <c r="O1416" t="str">
        <f t="shared" ref="O1416" si="1405">IF(AND(OR($B$1="ALL",$B$1=C1416),OR($E$1="ALL",$E$1=D1416),OR($B$2="ALL",$B$2=A1416),OR($E$2="ALL",IFERROR(SEARCH($E$2,B1416),0)&gt;0)),"MATCH","")</f>
        <v>MATCH</v>
      </c>
    </row>
    <row r="1417" spans="1:15" x14ac:dyDescent="0.25">
      <c r="A1417" s="192"/>
      <c r="B1417" s="192" t="s">
        <v>156</v>
      </c>
      <c r="C1417" s="192" t="s">
        <v>157</v>
      </c>
      <c r="D1417" s="192" t="s">
        <v>158</v>
      </c>
      <c r="E1417" s="192" t="s">
        <v>139</v>
      </c>
      <c r="F1417" s="192" t="s">
        <v>140</v>
      </c>
      <c r="G1417" s="192" t="s">
        <v>141</v>
      </c>
      <c r="H1417" s="192" t="s">
        <v>142</v>
      </c>
      <c r="I1417" s="192" t="s">
        <v>143</v>
      </c>
      <c r="J1417" s="192" t="s">
        <v>144</v>
      </c>
      <c r="K1417" s="192" t="s">
        <v>145</v>
      </c>
      <c r="L1417" s="192" t="s">
        <v>146</v>
      </c>
      <c r="M1417" s="192" t="s">
        <v>147</v>
      </c>
      <c r="N1417" s="192" t="s">
        <v>148</v>
      </c>
      <c r="O1417" t="str">
        <f t="shared" ref="O1417" si="1406">O1416</f>
        <v>MATCH</v>
      </c>
    </row>
    <row r="1418" spans="1:15" x14ac:dyDescent="0.25">
      <c r="A1418" s="193" t="s">
        <v>161</v>
      </c>
      <c r="B1418" s="97"/>
      <c r="C1418" s="97"/>
      <c r="D1418" s="97"/>
      <c r="E1418" s="97"/>
      <c r="F1418" s="97"/>
      <c r="G1418" s="97"/>
      <c r="H1418" s="97"/>
      <c r="I1418" s="97"/>
      <c r="J1418" s="97"/>
      <c r="K1418" s="97"/>
      <c r="L1418" s="97"/>
      <c r="M1418" s="97"/>
      <c r="N1418" s="97"/>
      <c r="O1418" t="str">
        <f t="shared" ref="O1418" si="1407">O1416</f>
        <v>MATCH</v>
      </c>
    </row>
    <row r="1419" spans="1:15" x14ac:dyDescent="0.25">
      <c r="A1419" s="193" t="s">
        <v>164</v>
      </c>
      <c r="B1419" s="97"/>
      <c r="C1419" s="97"/>
      <c r="D1419" s="97"/>
      <c r="E1419" s="97"/>
      <c r="F1419" s="97"/>
      <c r="G1419" s="97"/>
      <c r="H1419" s="97"/>
      <c r="I1419" s="97"/>
      <c r="J1419" s="97"/>
      <c r="K1419" s="97"/>
      <c r="L1419" s="97"/>
      <c r="M1419" s="97"/>
      <c r="N1419" s="97"/>
      <c r="O1419" t="str">
        <f t="shared" ref="O1419" si="1408">O1416</f>
        <v>MATCH</v>
      </c>
    </row>
    <row r="1420" spans="1:15" x14ac:dyDescent="0.25">
      <c r="A1420" s="188"/>
      <c r="B1420" s="188"/>
      <c r="C1420" s="188"/>
      <c r="D1420" s="188"/>
      <c r="E1420" s="188"/>
      <c r="F1420" s="188"/>
      <c r="G1420" s="188"/>
      <c r="H1420" s="188"/>
      <c r="I1420" s="188"/>
      <c r="J1420" s="188"/>
      <c r="K1420" s="188"/>
      <c r="L1420" s="188"/>
      <c r="M1420" s="188"/>
      <c r="N1420" s="188"/>
      <c r="O1420" t="str">
        <f t="shared" ref="O1420" si="1409">O1416</f>
        <v>MATCH</v>
      </c>
    </row>
    <row r="1421" spans="1:15" x14ac:dyDescent="0.25">
      <c r="A1421" s="191" t="str">
        <f>'[1]Run Rate'!A287</f>
        <v>POL12871</v>
      </c>
      <c r="B1421" s="191" t="str">
        <f>'[1]Run Rate'!B287</f>
        <v>Polleo Sport StormX Pre-Workout 400g Lemon</v>
      </c>
      <c r="C1421" s="191" t="str">
        <f>'[1]Run Rate'!C287</f>
        <v>SPORTSKA PREHRANA</v>
      </c>
      <c r="D1421" s="191" t="str">
        <f>'[1]Run Rate'!D287</f>
        <v>02 SILVER</v>
      </c>
      <c r="E1421" s="97"/>
      <c r="F1421" s="97"/>
      <c r="G1421" s="97"/>
      <c r="H1421" s="97"/>
      <c r="I1421" s="97"/>
      <c r="J1421" s="97"/>
      <c r="K1421" s="97"/>
      <c r="L1421" s="97"/>
      <c r="M1421" s="97"/>
      <c r="N1421" s="97"/>
      <c r="O1421" t="str">
        <f t="shared" ref="O1421" si="1410">IF(AND(OR($B$1="ALL",$B$1=C1421),OR($E$1="ALL",$E$1=D1421),OR($B$2="ALL",$B$2=A1421),OR($E$2="ALL",IFERROR(SEARCH($E$2,B1421),0)&gt;0)),"MATCH","")</f>
        <v>MATCH</v>
      </c>
    </row>
    <row r="1422" spans="1:15" x14ac:dyDescent="0.25">
      <c r="A1422" s="192"/>
      <c r="B1422" s="192" t="s">
        <v>156</v>
      </c>
      <c r="C1422" s="192" t="s">
        <v>157</v>
      </c>
      <c r="D1422" s="192" t="s">
        <v>158</v>
      </c>
      <c r="E1422" s="192" t="s">
        <v>139</v>
      </c>
      <c r="F1422" s="192" t="s">
        <v>140</v>
      </c>
      <c r="G1422" s="192" t="s">
        <v>141</v>
      </c>
      <c r="H1422" s="192" t="s">
        <v>142</v>
      </c>
      <c r="I1422" s="192" t="s">
        <v>143</v>
      </c>
      <c r="J1422" s="192" t="s">
        <v>144</v>
      </c>
      <c r="K1422" s="192" t="s">
        <v>145</v>
      </c>
      <c r="L1422" s="192" t="s">
        <v>146</v>
      </c>
      <c r="M1422" s="192" t="s">
        <v>147</v>
      </c>
      <c r="N1422" s="192" t="s">
        <v>148</v>
      </c>
      <c r="O1422" t="str">
        <f t="shared" ref="O1422" si="1411">O1421</f>
        <v>MATCH</v>
      </c>
    </row>
    <row r="1423" spans="1:15" x14ac:dyDescent="0.25">
      <c r="A1423" s="193" t="s">
        <v>161</v>
      </c>
      <c r="B1423" s="97"/>
      <c r="C1423" s="97"/>
      <c r="D1423" s="97"/>
      <c r="E1423" s="97"/>
      <c r="F1423" s="97"/>
      <c r="G1423" s="97"/>
      <c r="H1423" s="97"/>
      <c r="I1423" s="97"/>
      <c r="J1423" s="97"/>
      <c r="K1423" s="97"/>
      <c r="L1423" s="97"/>
      <c r="M1423" s="97"/>
      <c r="N1423" s="97"/>
      <c r="O1423" t="str">
        <f t="shared" ref="O1423" si="1412">O1421</f>
        <v>MATCH</v>
      </c>
    </row>
    <row r="1424" spans="1:15" x14ac:dyDescent="0.25">
      <c r="A1424" s="193" t="s">
        <v>164</v>
      </c>
      <c r="B1424" s="97"/>
      <c r="C1424" s="97"/>
      <c r="D1424" s="97"/>
      <c r="E1424" s="97"/>
      <c r="F1424" s="97"/>
      <c r="G1424" s="97"/>
      <c r="H1424" s="97"/>
      <c r="I1424" s="97"/>
      <c r="J1424" s="97"/>
      <c r="K1424" s="97"/>
      <c r="L1424" s="97"/>
      <c r="M1424" s="97"/>
      <c r="N1424" s="97"/>
      <c r="O1424" t="str">
        <f t="shared" ref="O1424" si="1413">O1421</f>
        <v>MATCH</v>
      </c>
    </row>
    <row r="1425" spans="1:15" x14ac:dyDescent="0.25">
      <c r="A1425" s="188"/>
      <c r="B1425" s="188"/>
      <c r="C1425" s="188"/>
      <c r="D1425" s="188"/>
      <c r="E1425" s="188"/>
      <c r="F1425" s="188"/>
      <c r="G1425" s="188"/>
      <c r="H1425" s="188"/>
      <c r="I1425" s="188"/>
      <c r="J1425" s="188"/>
      <c r="K1425" s="188"/>
      <c r="L1425" s="188"/>
      <c r="M1425" s="188"/>
      <c r="N1425" s="188"/>
      <c r="O1425" t="str">
        <f t="shared" ref="O1425" si="1414">O1421</f>
        <v>MATCH</v>
      </c>
    </row>
    <row r="1426" spans="1:15" x14ac:dyDescent="0.25">
      <c r="A1426" s="191" t="str">
        <f>'[1]Run Rate'!A288</f>
        <v>POL12863</v>
      </c>
      <c r="B1426" s="191" t="str">
        <f>'[1]Run Rate'!B288</f>
        <v>Polleo Ca-HMB 250 g</v>
      </c>
      <c r="C1426" s="191" t="str">
        <f>'[1]Run Rate'!C288</f>
        <v>SPORTSKA PREHRANA</v>
      </c>
      <c r="D1426" s="191" t="str">
        <f>'[1]Run Rate'!D288</f>
        <v>02 SILVER</v>
      </c>
      <c r="E1426" s="97"/>
      <c r="F1426" s="97"/>
      <c r="G1426" s="97"/>
      <c r="H1426" s="97"/>
      <c r="I1426" s="97"/>
      <c r="J1426" s="97"/>
      <c r="K1426" s="97"/>
      <c r="L1426" s="97"/>
      <c r="M1426" s="97"/>
      <c r="N1426" s="97"/>
      <c r="O1426" t="str">
        <f t="shared" ref="O1426" si="1415">IF(AND(OR($B$1="ALL",$B$1=C1426),OR($E$1="ALL",$E$1=D1426),OR($B$2="ALL",$B$2=A1426),OR($E$2="ALL",IFERROR(SEARCH($E$2,B1426),0)&gt;0)),"MATCH","")</f>
        <v>MATCH</v>
      </c>
    </row>
    <row r="1427" spans="1:15" x14ac:dyDescent="0.25">
      <c r="A1427" s="192"/>
      <c r="B1427" s="192" t="s">
        <v>156</v>
      </c>
      <c r="C1427" s="192" t="s">
        <v>157</v>
      </c>
      <c r="D1427" s="192" t="s">
        <v>158</v>
      </c>
      <c r="E1427" s="192" t="s">
        <v>139</v>
      </c>
      <c r="F1427" s="192" t="s">
        <v>140</v>
      </c>
      <c r="G1427" s="192" t="s">
        <v>141</v>
      </c>
      <c r="H1427" s="192" t="s">
        <v>142</v>
      </c>
      <c r="I1427" s="192" t="s">
        <v>143</v>
      </c>
      <c r="J1427" s="192" t="s">
        <v>144</v>
      </c>
      <c r="K1427" s="192" t="s">
        <v>145</v>
      </c>
      <c r="L1427" s="192" t="s">
        <v>146</v>
      </c>
      <c r="M1427" s="192" t="s">
        <v>147</v>
      </c>
      <c r="N1427" s="192" t="s">
        <v>148</v>
      </c>
      <c r="O1427" t="str">
        <f t="shared" ref="O1427" si="1416">O1426</f>
        <v>MATCH</v>
      </c>
    </row>
    <row r="1428" spans="1:15" x14ac:dyDescent="0.25">
      <c r="A1428" s="193" t="s">
        <v>161</v>
      </c>
      <c r="B1428" s="97"/>
      <c r="C1428" s="97"/>
      <c r="D1428" s="97"/>
      <c r="E1428" s="97"/>
      <c r="F1428" s="97"/>
      <c r="G1428" s="97"/>
      <c r="H1428" s="97"/>
      <c r="I1428" s="97"/>
      <c r="J1428" s="97"/>
      <c r="K1428" s="97"/>
      <c r="L1428" s="97"/>
      <c r="M1428" s="97"/>
      <c r="N1428" s="97"/>
      <c r="O1428" t="str">
        <f t="shared" ref="O1428" si="1417">O1426</f>
        <v>MATCH</v>
      </c>
    </row>
    <row r="1429" spans="1:15" x14ac:dyDescent="0.25">
      <c r="A1429" s="193" t="s">
        <v>164</v>
      </c>
      <c r="B1429" s="97"/>
      <c r="C1429" s="97"/>
      <c r="D1429" s="97"/>
      <c r="E1429" s="97"/>
      <c r="F1429" s="97"/>
      <c r="G1429" s="97"/>
      <c r="H1429" s="97"/>
      <c r="I1429" s="97"/>
      <c r="J1429" s="97"/>
      <c r="K1429" s="97"/>
      <c r="L1429" s="97"/>
      <c r="M1429" s="97"/>
      <c r="N1429" s="97"/>
      <c r="O1429" t="str">
        <f t="shared" ref="O1429" si="1418">O1426</f>
        <v>MATCH</v>
      </c>
    </row>
    <row r="1430" spans="1:15" x14ac:dyDescent="0.25">
      <c r="A1430" s="188"/>
      <c r="B1430" s="188"/>
      <c r="C1430" s="188"/>
      <c r="D1430" s="188"/>
      <c r="E1430" s="188"/>
      <c r="F1430" s="188"/>
      <c r="G1430" s="188"/>
      <c r="H1430" s="188"/>
      <c r="I1430" s="188"/>
      <c r="J1430" s="188"/>
      <c r="K1430" s="188"/>
      <c r="L1430" s="188"/>
      <c r="M1430" s="188"/>
      <c r="N1430" s="188"/>
      <c r="O1430" t="str">
        <f t="shared" ref="O1430" si="1419">O1426</f>
        <v>MATCH</v>
      </c>
    </row>
    <row r="1431" spans="1:15" x14ac:dyDescent="0.25">
      <c r="A1431" s="191" t="str">
        <f>'[1]Run Rate'!A289</f>
        <v>POL12862</v>
      </c>
      <c r="B1431" s="191" t="str">
        <f>'[1]Run Rate'!B289</f>
        <v>Polleo Beta-Alanine 250 g</v>
      </c>
      <c r="C1431" s="191" t="str">
        <f>'[1]Run Rate'!C289</f>
        <v>SPORTSKA PREHRANA</v>
      </c>
      <c r="D1431" s="191" t="str">
        <f>'[1]Run Rate'!D289</f>
        <v>02 SILVER</v>
      </c>
      <c r="E1431" s="97"/>
      <c r="F1431" s="97"/>
      <c r="G1431" s="97"/>
      <c r="H1431" s="97"/>
      <c r="I1431" s="97"/>
      <c r="J1431" s="97"/>
      <c r="K1431" s="97"/>
      <c r="L1431" s="97"/>
      <c r="M1431" s="97"/>
      <c r="N1431" s="97"/>
      <c r="O1431" t="str">
        <f t="shared" ref="O1431" si="1420">IF(AND(OR($B$1="ALL",$B$1=C1431),OR($E$1="ALL",$E$1=D1431),OR($B$2="ALL",$B$2=A1431),OR($E$2="ALL",IFERROR(SEARCH($E$2,B1431),0)&gt;0)),"MATCH","")</f>
        <v>MATCH</v>
      </c>
    </row>
    <row r="1432" spans="1:15" x14ac:dyDescent="0.25">
      <c r="A1432" s="192"/>
      <c r="B1432" s="192" t="s">
        <v>156</v>
      </c>
      <c r="C1432" s="192" t="s">
        <v>157</v>
      </c>
      <c r="D1432" s="192" t="s">
        <v>158</v>
      </c>
      <c r="E1432" s="192" t="s">
        <v>139</v>
      </c>
      <c r="F1432" s="192" t="s">
        <v>140</v>
      </c>
      <c r="G1432" s="192" t="s">
        <v>141</v>
      </c>
      <c r="H1432" s="192" t="s">
        <v>142</v>
      </c>
      <c r="I1432" s="192" t="s">
        <v>143</v>
      </c>
      <c r="J1432" s="192" t="s">
        <v>144</v>
      </c>
      <c r="K1432" s="192" t="s">
        <v>145</v>
      </c>
      <c r="L1432" s="192" t="s">
        <v>146</v>
      </c>
      <c r="M1432" s="192" t="s">
        <v>147</v>
      </c>
      <c r="N1432" s="192" t="s">
        <v>148</v>
      </c>
      <c r="O1432" t="str">
        <f t="shared" ref="O1432" si="1421">O1431</f>
        <v>MATCH</v>
      </c>
    </row>
    <row r="1433" spans="1:15" x14ac:dyDescent="0.25">
      <c r="A1433" s="193" t="s">
        <v>161</v>
      </c>
      <c r="B1433" s="97"/>
      <c r="C1433" s="97"/>
      <c r="D1433" s="97"/>
      <c r="E1433" s="97"/>
      <c r="F1433" s="97"/>
      <c r="G1433" s="97"/>
      <c r="H1433" s="97"/>
      <c r="I1433" s="97"/>
      <c r="J1433" s="97"/>
      <c r="K1433" s="97"/>
      <c r="L1433" s="97"/>
      <c r="M1433" s="97"/>
      <c r="N1433" s="97"/>
      <c r="O1433" t="str">
        <f t="shared" ref="O1433" si="1422">O1431</f>
        <v>MATCH</v>
      </c>
    </row>
    <row r="1434" spans="1:15" x14ac:dyDescent="0.25">
      <c r="A1434" s="193" t="s">
        <v>164</v>
      </c>
      <c r="B1434" s="97"/>
      <c r="C1434" s="97"/>
      <c r="D1434" s="97"/>
      <c r="E1434" s="97"/>
      <c r="F1434" s="97"/>
      <c r="G1434" s="97"/>
      <c r="H1434" s="97"/>
      <c r="I1434" s="97"/>
      <c r="J1434" s="97"/>
      <c r="K1434" s="97"/>
      <c r="L1434" s="97"/>
      <c r="M1434" s="97"/>
      <c r="N1434" s="97"/>
      <c r="O1434" t="str">
        <f t="shared" ref="O1434" si="1423">O1431</f>
        <v>MATCH</v>
      </c>
    </row>
    <row r="1435" spans="1:15" x14ac:dyDescent="0.25">
      <c r="A1435" s="188"/>
      <c r="B1435" s="188"/>
      <c r="C1435" s="188"/>
      <c r="D1435" s="188"/>
      <c r="E1435" s="188"/>
      <c r="F1435" s="188"/>
      <c r="G1435" s="188"/>
      <c r="H1435" s="188"/>
      <c r="I1435" s="188"/>
      <c r="J1435" s="188"/>
      <c r="K1435" s="188"/>
      <c r="L1435" s="188"/>
      <c r="M1435" s="188"/>
      <c r="N1435" s="188"/>
      <c r="O1435" t="str">
        <f t="shared" ref="O1435" si="1424">O1431</f>
        <v>MATCH</v>
      </c>
    </row>
    <row r="1436" spans="1:15" x14ac:dyDescent="0.25">
      <c r="A1436" s="191" t="str">
        <f>'[1]Run Rate'!A290</f>
        <v>POL12869</v>
      </c>
      <c r="B1436" s="191" t="str">
        <f>'[1]Run Rate'!B290</f>
        <v>Polleo PRE+POST MultiBiotiq 60 caps</v>
      </c>
      <c r="C1436" s="191" t="str">
        <f>'[1]Run Rate'!C290</f>
        <v>SPORTSKA PREHRANA</v>
      </c>
      <c r="D1436" s="191" t="str">
        <f>'[1]Run Rate'!D290</f>
        <v>02 SILVER</v>
      </c>
      <c r="E1436" s="97"/>
      <c r="F1436" s="97"/>
      <c r="G1436" s="97"/>
      <c r="H1436" s="97"/>
      <c r="I1436" s="97"/>
      <c r="J1436" s="97"/>
      <c r="K1436" s="97"/>
      <c r="L1436" s="97"/>
      <c r="M1436" s="97"/>
      <c r="N1436" s="97"/>
      <c r="O1436" t="str">
        <f t="shared" ref="O1436" si="1425">IF(AND(OR($B$1="ALL",$B$1=C1436),OR($E$1="ALL",$E$1=D1436),OR($B$2="ALL",$B$2=A1436),OR($E$2="ALL",IFERROR(SEARCH($E$2,B1436),0)&gt;0)),"MATCH","")</f>
        <v>MATCH</v>
      </c>
    </row>
    <row r="1437" spans="1:15" x14ac:dyDescent="0.25">
      <c r="A1437" s="192"/>
      <c r="B1437" s="192" t="s">
        <v>156</v>
      </c>
      <c r="C1437" s="192" t="s">
        <v>157</v>
      </c>
      <c r="D1437" s="192" t="s">
        <v>158</v>
      </c>
      <c r="E1437" s="192" t="s">
        <v>139</v>
      </c>
      <c r="F1437" s="192" t="s">
        <v>140</v>
      </c>
      <c r="G1437" s="192" t="s">
        <v>141</v>
      </c>
      <c r="H1437" s="192" t="s">
        <v>142</v>
      </c>
      <c r="I1437" s="192" t="s">
        <v>143</v>
      </c>
      <c r="J1437" s="192" t="s">
        <v>144</v>
      </c>
      <c r="K1437" s="192" t="s">
        <v>145</v>
      </c>
      <c r="L1437" s="192" t="s">
        <v>146</v>
      </c>
      <c r="M1437" s="192" t="s">
        <v>147</v>
      </c>
      <c r="N1437" s="192" t="s">
        <v>148</v>
      </c>
      <c r="O1437" t="str">
        <f t="shared" ref="O1437" si="1426">O1436</f>
        <v>MATCH</v>
      </c>
    </row>
    <row r="1438" spans="1:15" x14ac:dyDescent="0.25">
      <c r="A1438" s="193" t="s">
        <v>161</v>
      </c>
      <c r="B1438" s="97"/>
      <c r="C1438" s="97"/>
      <c r="D1438" s="97"/>
      <c r="E1438" s="97"/>
      <c r="F1438" s="97"/>
      <c r="G1438" s="97"/>
      <c r="H1438" s="97"/>
      <c r="I1438" s="97"/>
      <c r="J1438" s="97"/>
      <c r="K1438" s="97"/>
      <c r="L1438" s="97"/>
      <c r="M1438" s="97"/>
      <c r="N1438" s="97"/>
      <c r="O1438" t="str">
        <f t="shared" ref="O1438" si="1427">O1436</f>
        <v>MATCH</v>
      </c>
    </row>
    <row r="1439" spans="1:15" x14ac:dyDescent="0.25">
      <c r="A1439" s="193" t="s">
        <v>164</v>
      </c>
      <c r="B1439" s="97"/>
      <c r="C1439" s="97"/>
      <c r="D1439" s="97"/>
      <c r="E1439" s="97"/>
      <c r="F1439" s="97"/>
      <c r="G1439" s="97"/>
      <c r="H1439" s="97"/>
      <c r="I1439" s="97"/>
      <c r="J1439" s="97"/>
      <c r="K1439" s="97"/>
      <c r="L1439" s="97"/>
      <c r="M1439" s="97"/>
      <c r="N1439" s="97"/>
      <c r="O1439" t="str">
        <f t="shared" ref="O1439" si="1428">O1436</f>
        <v>MATCH</v>
      </c>
    </row>
    <row r="1440" spans="1:15" x14ac:dyDescent="0.25">
      <c r="A1440" s="188"/>
      <c r="B1440" s="188"/>
      <c r="C1440" s="188"/>
      <c r="D1440" s="188"/>
      <c r="E1440" s="188"/>
      <c r="F1440" s="188"/>
      <c r="G1440" s="188"/>
      <c r="H1440" s="188"/>
      <c r="I1440" s="188"/>
      <c r="J1440" s="188"/>
      <c r="K1440" s="188"/>
      <c r="L1440" s="188"/>
      <c r="M1440" s="188"/>
      <c r="N1440" s="188"/>
      <c r="O1440" t="str">
        <f t="shared" ref="O1440" si="1429">O1436</f>
        <v>MATCH</v>
      </c>
    </row>
    <row r="1441" spans="1:15" x14ac:dyDescent="0.25">
      <c r="A1441" s="191" t="str">
        <f>'[1]Run Rate'!A291</f>
        <v>POL12868</v>
      </c>
      <c r="B1441" s="191" t="str">
        <f>'[1]Run Rate'!B291</f>
        <v>Polleo 1st Biotic 60 caps</v>
      </c>
      <c r="C1441" s="191" t="str">
        <f>'[1]Run Rate'!C291</f>
        <v>SPORTSKA PREHRANA</v>
      </c>
      <c r="D1441" s="191" t="str">
        <f>'[1]Run Rate'!D291</f>
        <v>02 SILVER</v>
      </c>
      <c r="E1441" s="97"/>
      <c r="F1441" s="97"/>
      <c r="G1441" s="97"/>
      <c r="H1441" s="97"/>
      <c r="I1441" s="97"/>
      <c r="J1441" s="97"/>
      <c r="K1441" s="97"/>
      <c r="L1441" s="97"/>
      <c r="M1441" s="97"/>
      <c r="N1441" s="97"/>
      <c r="O1441" t="str">
        <f t="shared" ref="O1441" si="1430">IF(AND(OR($B$1="ALL",$B$1=C1441),OR($E$1="ALL",$E$1=D1441),OR($B$2="ALL",$B$2=A1441),OR($E$2="ALL",IFERROR(SEARCH($E$2,B1441),0)&gt;0)),"MATCH","")</f>
        <v>MATCH</v>
      </c>
    </row>
    <row r="1442" spans="1:15" x14ac:dyDescent="0.25">
      <c r="A1442" s="192"/>
      <c r="B1442" s="192" t="s">
        <v>156</v>
      </c>
      <c r="C1442" s="192" t="s">
        <v>157</v>
      </c>
      <c r="D1442" s="192" t="s">
        <v>158</v>
      </c>
      <c r="E1442" s="192" t="s">
        <v>139</v>
      </c>
      <c r="F1442" s="192" t="s">
        <v>140</v>
      </c>
      <c r="G1442" s="192" t="s">
        <v>141</v>
      </c>
      <c r="H1442" s="192" t="s">
        <v>142</v>
      </c>
      <c r="I1442" s="192" t="s">
        <v>143</v>
      </c>
      <c r="J1442" s="192" t="s">
        <v>144</v>
      </c>
      <c r="K1442" s="192" t="s">
        <v>145</v>
      </c>
      <c r="L1442" s="192" t="s">
        <v>146</v>
      </c>
      <c r="M1442" s="192" t="s">
        <v>147</v>
      </c>
      <c r="N1442" s="192" t="s">
        <v>148</v>
      </c>
      <c r="O1442" t="str">
        <f t="shared" ref="O1442" si="1431">O1441</f>
        <v>MATCH</v>
      </c>
    </row>
    <row r="1443" spans="1:15" x14ac:dyDescent="0.25">
      <c r="A1443" s="193" t="s">
        <v>161</v>
      </c>
      <c r="B1443" s="97"/>
      <c r="C1443" s="97"/>
      <c r="D1443" s="97"/>
      <c r="E1443" s="97"/>
      <c r="F1443" s="97"/>
      <c r="G1443" s="97"/>
      <c r="H1443" s="97"/>
      <c r="I1443" s="97"/>
      <c r="J1443" s="97"/>
      <c r="K1443" s="97"/>
      <c r="L1443" s="97"/>
      <c r="M1443" s="97"/>
      <c r="N1443" s="97"/>
      <c r="O1443" t="str">
        <f t="shared" ref="O1443" si="1432">O1441</f>
        <v>MATCH</v>
      </c>
    </row>
    <row r="1444" spans="1:15" x14ac:dyDescent="0.25">
      <c r="A1444" s="193" t="s">
        <v>164</v>
      </c>
      <c r="B1444" s="97"/>
      <c r="C1444" s="97"/>
      <c r="D1444" s="97"/>
      <c r="E1444" s="97"/>
      <c r="F1444" s="97"/>
      <c r="G1444" s="97"/>
      <c r="H1444" s="97"/>
      <c r="I1444" s="97"/>
      <c r="J1444" s="97"/>
      <c r="K1444" s="97"/>
      <c r="L1444" s="97"/>
      <c r="M1444" s="97"/>
      <c r="N1444" s="97"/>
      <c r="O1444" t="str">
        <f t="shared" ref="O1444" si="1433">O1441</f>
        <v>MATCH</v>
      </c>
    </row>
    <row r="1445" spans="1:15" x14ac:dyDescent="0.25">
      <c r="A1445" s="188"/>
      <c r="B1445" s="188"/>
      <c r="C1445" s="188"/>
      <c r="D1445" s="188"/>
      <c r="E1445" s="188"/>
      <c r="F1445" s="188"/>
      <c r="G1445" s="188"/>
      <c r="H1445" s="188"/>
      <c r="I1445" s="188"/>
      <c r="J1445" s="188"/>
      <c r="K1445" s="188"/>
      <c r="L1445" s="188"/>
      <c r="M1445" s="188"/>
      <c r="N1445" s="188"/>
      <c r="O1445" t="str">
        <f t="shared" ref="O1445" si="1434">O1441</f>
        <v>MATCH</v>
      </c>
    </row>
    <row r="1446" spans="1:15" x14ac:dyDescent="0.25">
      <c r="A1446" s="191" t="str">
        <f>'[1]Run Rate'!A292</f>
        <v>POL12867</v>
      </c>
      <c r="B1446" s="191" t="str">
        <f>'[1]Run Rate'!B292</f>
        <v>Polleo Black Maca 60 caps</v>
      </c>
      <c r="C1446" s="191" t="str">
        <f>'[1]Run Rate'!C292</f>
        <v>BIO I SUPERFOODS</v>
      </c>
      <c r="D1446" s="191" t="str">
        <f>'[1]Run Rate'!D292</f>
        <v>02 SILVER</v>
      </c>
      <c r="E1446" s="97"/>
      <c r="F1446" s="97"/>
      <c r="G1446" s="97"/>
      <c r="H1446" s="97"/>
      <c r="I1446" s="97"/>
      <c r="J1446" s="97"/>
      <c r="K1446" s="97"/>
      <c r="L1446" s="97"/>
      <c r="M1446" s="97"/>
      <c r="N1446" s="97"/>
      <c r="O1446" t="str">
        <f t="shared" ref="O1446" si="1435">IF(AND(OR($B$1="ALL",$B$1=C1446),OR($E$1="ALL",$E$1=D1446),OR($B$2="ALL",$B$2=A1446),OR($E$2="ALL",IFERROR(SEARCH($E$2,B1446),0)&gt;0)),"MATCH","")</f>
        <v>MATCH</v>
      </c>
    </row>
    <row r="1447" spans="1:15" x14ac:dyDescent="0.25">
      <c r="A1447" s="192"/>
      <c r="B1447" s="192" t="s">
        <v>156</v>
      </c>
      <c r="C1447" s="192" t="s">
        <v>157</v>
      </c>
      <c r="D1447" s="192" t="s">
        <v>158</v>
      </c>
      <c r="E1447" s="192" t="s">
        <v>139</v>
      </c>
      <c r="F1447" s="192" t="s">
        <v>140</v>
      </c>
      <c r="G1447" s="192" t="s">
        <v>141</v>
      </c>
      <c r="H1447" s="192" t="s">
        <v>142</v>
      </c>
      <c r="I1447" s="192" t="s">
        <v>143</v>
      </c>
      <c r="J1447" s="192" t="s">
        <v>144</v>
      </c>
      <c r="K1447" s="192" t="s">
        <v>145</v>
      </c>
      <c r="L1447" s="192" t="s">
        <v>146</v>
      </c>
      <c r="M1447" s="192" t="s">
        <v>147</v>
      </c>
      <c r="N1447" s="192" t="s">
        <v>148</v>
      </c>
      <c r="O1447" t="str">
        <f t="shared" ref="O1447" si="1436">O1446</f>
        <v>MATCH</v>
      </c>
    </row>
    <row r="1448" spans="1:15" x14ac:dyDescent="0.25">
      <c r="A1448" s="193" t="s">
        <v>161</v>
      </c>
      <c r="B1448" s="97"/>
      <c r="C1448" s="97"/>
      <c r="D1448" s="97"/>
      <c r="E1448" s="97"/>
      <c r="F1448" s="97"/>
      <c r="G1448" s="97"/>
      <c r="H1448" s="97"/>
      <c r="I1448" s="97"/>
      <c r="J1448" s="97"/>
      <c r="K1448" s="97"/>
      <c r="L1448" s="97"/>
      <c r="M1448" s="97"/>
      <c r="N1448" s="97"/>
      <c r="O1448" t="str">
        <f t="shared" ref="O1448" si="1437">O1446</f>
        <v>MATCH</v>
      </c>
    </row>
    <row r="1449" spans="1:15" x14ac:dyDescent="0.25">
      <c r="A1449" s="193" t="s">
        <v>164</v>
      </c>
      <c r="B1449" s="97"/>
      <c r="C1449" s="97"/>
      <c r="D1449" s="97"/>
      <c r="E1449" s="97"/>
      <c r="F1449" s="97"/>
      <c r="G1449" s="97"/>
      <c r="H1449" s="97"/>
      <c r="I1449" s="97"/>
      <c r="J1449" s="97"/>
      <c r="K1449" s="97"/>
      <c r="L1449" s="97"/>
      <c r="M1449" s="97"/>
      <c r="N1449" s="97"/>
      <c r="O1449" t="str">
        <f t="shared" ref="O1449" si="1438">O1446</f>
        <v>MATCH</v>
      </c>
    </row>
    <row r="1450" spans="1:15" x14ac:dyDescent="0.25">
      <c r="A1450" s="188"/>
      <c r="B1450" s="188"/>
      <c r="C1450" s="188"/>
      <c r="D1450" s="188"/>
      <c r="E1450" s="188"/>
      <c r="F1450" s="188"/>
      <c r="G1450" s="188"/>
      <c r="H1450" s="188"/>
      <c r="I1450" s="188"/>
      <c r="J1450" s="188"/>
      <c r="K1450" s="188"/>
      <c r="L1450" s="188"/>
      <c r="M1450" s="188"/>
      <c r="N1450" s="188"/>
      <c r="O1450" t="str">
        <f t="shared" ref="O1450" si="1439">O1446</f>
        <v>MATCH</v>
      </c>
    </row>
    <row r="1451" spans="1:15" x14ac:dyDescent="0.25">
      <c r="A1451" s="191" t="str">
        <f>'[1]Run Rate'!A293</f>
        <v>POL12866</v>
      </c>
      <c r="B1451" s="191" t="str">
        <f>'[1]Run Rate'!B293</f>
        <v>Polleo Berberin Slim Support 60 caps</v>
      </c>
      <c r="C1451" s="191" t="str">
        <f>'[1]Run Rate'!C293</f>
        <v>SPORTSKA PREHRANA</v>
      </c>
      <c r="D1451" s="191" t="str">
        <f>'[1]Run Rate'!D293</f>
        <v>02 SILVER</v>
      </c>
      <c r="E1451" s="97"/>
      <c r="F1451" s="97"/>
      <c r="G1451" s="97"/>
      <c r="H1451" s="97"/>
      <c r="I1451" s="97"/>
      <c r="J1451" s="97"/>
      <c r="K1451" s="97"/>
      <c r="L1451" s="97"/>
      <c r="M1451" s="97"/>
      <c r="N1451" s="97"/>
      <c r="O1451" t="str">
        <f t="shared" ref="O1451" si="1440">IF(AND(OR($B$1="ALL",$B$1=C1451),OR($E$1="ALL",$E$1=D1451),OR($B$2="ALL",$B$2=A1451),OR($E$2="ALL",IFERROR(SEARCH($E$2,B1451),0)&gt;0)),"MATCH","")</f>
        <v>MATCH</v>
      </c>
    </row>
    <row r="1452" spans="1:15" x14ac:dyDescent="0.25">
      <c r="A1452" s="192"/>
      <c r="B1452" s="192" t="s">
        <v>156</v>
      </c>
      <c r="C1452" s="192" t="s">
        <v>157</v>
      </c>
      <c r="D1452" s="192" t="s">
        <v>158</v>
      </c>
      <c r="E1452" s="192" t="s">
        <v>139</v>
      </c>
      <c r="F1452" s="192" t="s">
        <v>140</v>
      </c>
      <c r="G1452" s="192" t="s">
        <v>141</v>
      </c>
      <c r="H1452" s="192" t="s">
        <v>142</v>
      </c>
      <c r="I1452" s="192" t="s">
        <v>143</v>
      </c>
      <c r="J1452" s="192" t="s">
        <v>144</v>
      </c>
      <c r="K1452" s="192" t="s">
        <v>145</v>
      </c>
      <c r="L1452" s="192" t="s">
        <v>146</v>
      </c>
      <c r="M1452" s="192" t="s">
        <v>147</v>
      </c>
      <c r="N1452" s="192" t="s">
        <v>148</v>
      </c>
      <c r="O1452" t="str">
        <f t="shared" ref="O1452" si="1441">O1451</f>
        <v>MATCH</v>
      </c>
    </row>
    <row r="1453" spans="1:15" x14ac:dyDescent="0.25">
      <c r="A1453" s="193" t="s">
        <v>161</v>
      </c>
      <c r="B1453" s="97"/>
      <c r="C1453" s="97"/>
      <c r="D1453" s="97"/>
      <c r="E1453" s="97"/>
      <c r="F1453" s="97"/>
      <c r="G1453" s="97"/>
      <c r="H1453" s="97"/>
      <c r="I1453" s="97"/>
      <c r="J1453" s="97"/>
      <c r="K1453" s="97"/>
      <c r="L1453" s="97"/>
      <c r="M1453" s="97"/>
      <c r="N1453" s="97"/>
      <c r="O1453" t="str">
        <f t="shared" ref="O1453" si="1442">O1451</f>
        <v>MATCH</v>
      </c>
    </row>
    <row r="1454" spans="1:15" x14ac:dyDescent="0.25">
      <c r="A1454" s="193" t="s">
        <v>164</v>
      </c>
      <c r="B1454" s="97"/>
      <c r="C1454" s="97"/>
      <c r="D1454" s="97"/>
      <c r="E1454" s="97"/>
      <c r="F1454" s="97"/>
      <c r="G1454" s="97"/>
      <c r="H1454" s="97"/>
      <c r="I1454" s="97"/>
      <c r="J1454" s="97"/>
      <c r="K1454" s="97"/>
      <c r="L1454" s="97"/>
      <c r="M1454" s="97"/>
      <c r="N1454" s="97"/>
      <c r="O1454" t="str">
        <f t="shared" ref="O1454" si="1443">O1451</f>
        <v>MATCH</v>
      </c>
    </row>
    <row r="1455" spans="1:15" x14ac:dyDescent="0.25">
      <c r="A1455" s="188"/>
      <c r="B1455" s="188"/>
      <c r="C1455" s="188"/>
      <c r="D1455" s="188"/>
      <c r="E1455" s="188"/>
      <c r="F1455" s="188"/>
      <c r="G1455" s="188"/>
      <c r="H1455" s="188"/>
      <c r="I1455" s="188"/>
      <c r="J1455" s="188"/>
      <c r="K1455" s="188"/>
      <c r="L1455" s="188"/>
      <c r="M1455" s="188"/>
      <c r="N1455" s="188"/>
      <c r="O1455" t="str">
        <f t="shared" ref="O1455" si="1444">O1451</f>
        <v>MATCH</v>
      </c>
    </row>
    <row r="1456" spans="1:15" x14ac:dyDescent="0.25">
      <c r="A1456" s="191" t="str">
        <f>'[1]Run Rate'!A294</f>
        <v>POL12901</v>
      </c>
      <c r="B1456" s="191" t="str">
        <f>'[1]Run Rate'!B294</f>
        <v>Polleo NeuroGABA Pure 60 caps</v>
      </c>
      <c r="C1456" s="191" t="str">
        <f>'[1]Run Rate'!C294</f>
        <v>SPORTSKA PREHRANA</v>
      </c>
      <c r="D1456" s="191" t="str">
        <f>'[1]Run Rate'!D294</f>
        <v>02 SILVER</v>
      </c>
      <c r="E1456" s="97"/>
      <c r="F1456" s="97"/>
      <c r="G1456" s="97"/>
      <c r="H1456" s="97"/>
      <c r="I1456" s="97"/>
      <c r="J1456" s="97"/>
      <c r="K1456" s="97"/>
      <c r="L1456" s="97"/>
      <c r="M1456" s="97"/>
      <c r="N1456" s="97"/>
      <c r="O1456" t="str">
        <f t="shared" ref="O1456" si="1445">IF(AND(OR($B$1="ALL",$B$1=C1456),OR($E$1="ALL",$E$1=D1456),OR($B$2="ALL",$B$2=A1456),OR($E$2="ALL",IFERROR(SEARCH($E$2,B1456),0)&gt;0)),"MATCH","")</f>
        <v>MATCH</v>
      </c>
    </row>
    <row r="1457" spans="1:15" x14ac:dyDescent="0.25">
      <c r="A1457" s="192"/>
      <c r="B1457" s="192" t="s">
        <v>156</v>
      </c>
      <c r="C1457" s="192" t="s">
        <v>157</v>
      </c>
      <c r="D1457" s="192" t="s">
        <v>158</v>
      </c>
      <c r="E1457" s="192" t="s">
        <v>139</v>
      </c>
      <c r="F1457" s="192" t="s">
        <v>140</v>
      </c>
      <c r="G1457" s="192" t="s">
        <v>141</v>
      </c>
      <c r="H1457" s="192" t="s">
        <v>142</v>
      </c>
      <c r="I1457" s="192" t="s">
        <v>143</v>
      </c>
      <c r="J1457" s="192" t="s">
        <v>144</v>
      </c>
      <c r="K1457" s="192" t="s">
        <v>145</v>
      </c>
      <c r="L1457" s="192" t="s">
        <v>146</v>
      </c>
      <c r="M1457" s="192" t="s">
        <v>147</v>
      </c>
      <c r="N1457" s="192" t="s">
        <v>148</v>
      </c>
      <c r="O1457" t="str">
        <f t="shared" ref="O1457" si="1446">O1456</f>
        <v>MATCH</v>
      </c>
    </row>
    <row r="1458" spans="1:15" x14ac:dyDescent="0.25">
      <c r="A1458" s="193" t="s">
        <v>161</v>
      </c>
      <c r="B1458" s="97"/>
      <c r="C1458" s="97"/>
      <c r="D1458" s="97"/>
      <c r="E1458" s="97"/>
      <c r="F1458" s="97"/>
      <c r="G1458" s="97"/>
      <c r="H1458" s="97"/>
      <c r="I1458" s="97"/>
      <c r="J1458" s="97"/>
      <c r="K1458" s="97"/>
      <c r="L1458" s="97"/>
      <c r="M1458" s="97"/>
      <c r="N1458" s="97"/>
      <c r="O1458" t="str">
        <f t="shared" ref="O1458" si="1447">O1456</f>
        <v>MATCH</v>
      </c>
    </row>
    <row r="1459" spans="1:15" x14ac:dyDescent="0.25">
      <c r="A1459" s="193" t="s">
        <v>164</v>
      </c>
      <c r="B1459" s="97"/>
      <c r="C1459" s="97"/>
      <c r="D1459" s="97"/>
      <c r="E1459" s="97"/>
      <c r="F1459" s="97"/>
      <c r="G1459" s="97"/>
      <c r="H1459" s="97"/>
      <c r="I1459" s="97"/>
      <c r="J1459" s="97"/>
      <c r="K1459" s="97"/>
      <c r="L1459" s="97"/>
      <c r="M1459" s="97"/>
      <c r="N1459" s="97"/>
      <c r="O1459" t="str">
        <f t="shared" ref="O1459" si="1448">O1456</f>
        <v>MATCH</v>
      </c>
    </row>
    <row r="1460" spans="1:15" x14ac:dyDescent="0.25">
      <c r="A1460" s="188"/>
      <c r="B1460" s="188"/>
      <c r="C1460" s="188"/>
      <c r="D1460" s="188"/>
      <c r="E1460" s="188"/>
      <c r="F1460" s="188"/>
      <c r="G1460" s="188"/>
      <c r="H1460" s="188"/>
      <c r="I1460" s="188"/>
      <c r="J1460" s="188"/>
      <c r="K1460" s="188"/>
      <c r="L1460" s="188"/>
      <c r="M1460" s="188"/>
      <c r="N1460" s="188"/>
      <c r="O1460" t="str">
        <f t="shared" ref="O1460" si="1449">O1456</f>
        <v>MATCH</v>
      </c>
    </row>
    <row r="1461" spans="1:15" x14ac:dyDescent="0.25">
      <c r="A1461" s="191" t="str">
        <f>'[1]Run Rate'!A295</f>
        <v>POL12900</v>
      </c>
      <c r="B1461" s="191" t="str">
        <f>'[1]Run Rate'!B295</f>
        <v>Polleo CoenzimeQ10 Elixir 60 caps</v>
      </c>
      <c r="C1461" s="191" t="str">
        <f>'[1]Run Rate'!C295</f>
        <v>SPORTSKA PREHRANA</v>
      </c>
      <c r="D1461" s="191" t="str">
        <f>'[1]Run Rate'!D295</f>
        <v>02 SILVER</v>
      </c>
      <c r="E1461" s="97"/>
      <c r="F1461" s="97"/>
      <c r="G1461" s="97"/>
      <c r="H1461" s="97"/>
      <c r="I1461" s="97"/>
      <c r="J1461" s="97"/>
      <c r="K1461" s="97"/>
      <c r="L1461" s="97"/>
      <c r="M1461" s="97"/>
      <c r="N1461" s="97"/>
      <c r="O1461" t="str">
        <f t="shared" ref="O1461" si="1450">IF(AND(OR($B$1="ALL",$B$1=C1461),OR($E$1="ALL",$E$1=D1461),OR($B$2="ALL",$B$2=A1461),OR($E$2="ALL",IFERROR(SEARCH($E$2,B1461),0)&gt;0)),"MATCH","")</f>
        <v>MATCH</v>
      </c>
    </row>
    <row r="1462" spans="1:15" x14ac:dyDescent="0.25">
      <c r="A1462" s="192"/>
      <c r="B1462" s="192" t="s">
        <v>156</v>
      </c>
      <c r="C1462" s="192" t="s">
        <v>157</v>
      </c>
      <c r="D1462" s="192" t="s">
        <v>158</v>
      </c>
      <c r="E1462" s="192" t="s">
        <v>139</v>
      </c>
      <c r="F1462" s="192" t="s">
        <v>140</v>
      </c>
      <c r="G1462" s="192" t="s">
        <v>141</v>
      </c>
      <c r="H1462" s="192" t="s">
        <v>142</v>
      </c>
      <c r="I1462" s="192" t="s">
        <v>143</v>
      </c>
      <c r="J1462" s="192" t="s">
        <v>144</v>
      </c>
      <c r="K1462" s="192" t="s">
        <v>145</v>
      </c>
      <c r="L1462" s="192" t="s">
        <v>146</v>
      </c>
      <c r="M1462" s="192" t="s">
        <v>147</v>
      </c>
      <c r="N1462" s="192" t="s">
        <v>148</v>
      </c>
      <c r="O1462" t="str">
        <f t="shared" ref="O1462" si="1451">O1461</f>
        <v>MATCH</v>
      </c>
    </row>
    <row r="1463" spans="1:15" x14ac:dyDescent="0.25">
      <c r="A1463" s="193" t="s">
        <v>161</v>
      </c>
      <c r="B1463" s="97"/>
      <c r="C1463" s="97"/>
      <c r="D1463" s="97"/>
      <c r="E1463" s="97"/>
      <c r="F1463" s="97"/>
      <c r="G1463" s="97"/>
      <c r="H1463" s="97"/>
      <c r="I1463" s="97"/>
      <c r="J1463" s="97"/>
      <c r="K1463" s="97"/>
      <c r="L1463" s="97"/>
      <c r="M1463" s="97"/>
      <c r="N1463" s="97"/>
      <c r="O1463" t="str">
        <f t="shared" ref="O1463" si="1452">O1461</f>
        <v>MATCH</v>
      </c>
    </row>
    <row r="1464" spans="1:15" x14ac:dyDescent="0.25">
      <c r="A1464" s="193" t="s">
        <v>164</v>
      </c>
      <c r="B1464" s="97"/>
      <c r="C1464" s="97"/>
      <c r="D1464" s="97"/>
      <c r="E1464" s="97"/>
      <c r="F1464" s="97"/>
      <c r="G1464" s="97"/>
      <c r="H1464" s="97"/>
      <c r="I1464" s="97"/>
      <c r="J1464" s="97"/>
      <c r="K1464" s="97"/>
      <c r="L1464" s="97"/>
      <c r="M1464" s="97"/>
      <c r="N1464" s="97"/>
      <c r="O1464" t="str">
        <f t="shared" ref="O1464" si="1453">O1461</f>
        <v>MATCH</v>
      </c>
    </row>
    <row r="1465" spans="1:15" x14ac:dyDescent="0.25">
      <c r="A1465" s="188"/>
      <c r="B1465" s="188"/>
      <c r="C1465" s="188"/>
      <c r="D1465" s="188"/>
      <c r="E1465" s="188"/>
      <c r="F1465" s="188"/>
      <c r="G1465" s="188"/>
      <c r="H1465" s="188"/>
      <c r="I1465" s="188"/>
      <c r="J1465" s="188"/>
      <c r="K1465" s="188"/>
      <c r="L1465" s="188"/>
      <c r="M1465" s="188"/>
      <c r="N1465" s="188"/>
      <c r="O1465" t="str">
        <f t="shared" ref="O1465" si="1454">O1461</f>
        <v>MATCH</v>
      </c>
    </row>
    <row r="1466" spans="1:15" x14ac:dyDescent="0.25">
      <c r="A1466" s="191" t="str">
        <f>'[1]Run Rate'!A296</f>
        <v>POL12899</v>
      </c>
      <c r="B1466" s="191" t="str">
        <f>'[1]Run Rate'!B296</f>
        <v>Polleo Magnesium Bisglycinate 60 caps</v>
      </c>
      <c r="C1466" s="191" t="str">
        <f>'[1]Run Rate'!C296</f>
        <v>SPORTSKA PREHRANA</v>
      </c>
      <c r="D1466" s="191" t="str">
        <f>'[1]Run Rate'!D296</f>
        <v>02 SILVER</v>
      </c>
      <c r="E1466" s="97"/>
      <c r="F1466" s="97"/>
      <c r="G1466" s="97"/>
      <c r="H1466" s="97"/>
      <c r="I1466" s="97"/>
      <c r="J1466" s="97"/>
      <c r="K1466" s="97"/>
      <c r="L1466" s="97"/>
      <c r="M1466" s="97"/>
      <c r="N1466" s="97"/>
      <c r="O1466" t="str">
        <f t="shared" ref="O1466" si="1455">IF(AND(OR($B$1="ALL",$B$1=C1466),OR($E$1="ALL",$E$1=D1466),OR($B$2="ALL",$B$2=A1466),OR($E$2="ALL",IFERROR(SEARCH($E$2,B1466),0)&gt;0)),"MATCH","")</f>
        <v>MATCH</v>
      </c>
    </row>
    <row r="1467" spans="1:15" x14ac:dyDescent="0.25">
      <c r="A1467" s="192"/>
      <c r="B1467" s="192" t="s">
        <v>156</v>
      </c>
      <c r="C1467" s="192" t="s">
        <v>157</v>
      </c>
      <c r="D1467" s="192" t="s">
        <v>158</v>
      </c>
      <c r="E1467" s="192" t="s">
        <v>139</v>
      </c>
      <c r="F1467" s="192" t="s">
        <v>140</v>
      </c>
      <c r="G1467" s="192" t="s">
        <v>141</v>
      </c>
      <c r="H1467" s="192" t="s">
        <v>142</v>
      </c>
      <c r="I1467" s="192" t="s">
        <v>143</v>
      </c>
      <c r="J1467" s="192" t="s">
        <v>144</v>
      </c>
      <c r="K1467" s="192" t="s">
        <v>145</v>
      </c>
      <c r="L1467" s="192" t="s">
        <v>146</v>
      </c>
      <c r="M1467" s="192" t="s">
        <v>147</v>
      </c>
      <c r="N1467" s="192" t="s">
        <v>148</v>
      </c>
      <c r="O1467" t="str">
        <f t="shared" ref="O1467" si="1456">O1466</f>
        <v>MATCH</v>
      </c>
    </row>
    <row r="1468" spans="1:15" x14ac:dyDescent="0.25">
      <c r="A1468" s="193" t="s">
        <v>161</v>
      </c>
      <c r="B1468" s="97"/>
      <c r="C1468" s="97"/>
      <c r="D1468" s="97"/>
      <c r="E1468" s="97"/>
      <c r="F1468" s="97"/>
      <c r="G1468" s="97"/>
      <c r="H1468" s="97"/>
      <c r="I1468" s="97"/>
      <c r="J1468" s="97"/>
      <c r="K1468" s="97"/>
      <c r="L1468" s="97"/>
      <c r="M1468" s="97"/>
      <c r="N1468" s="97"/>
      <c r="O1468" t="str">
        <f t="shared" ref="O1468" si="1457">O1466</f>
        <v>MATCH</v>
      </c>
    </row>
    <row r="1469" spans="1:15" x14ac:dyDescent="0.25">
      <c r="A1469" s="193" t="s">
        <v>164</v>
      </c>
      <c r="B1469" s="97"/>
      <c r="C1469" s="97"/>
      <c r="D1469" s="97"/>
      <c r="E1469" s="97"/>
      <c r="F1469" s="97"/>
      <c r="G1469" s="97"/>
      <c r="H1469" s="97"/>
      <c r="I1469" s="97"/>
      <c r="J1469" s="97"/>
      <c r="K1469" s="97"/>
      <c r="L1469" s="97"/>
      <c r="M1469" s="97"/>
      <c r="N1469" s="97"/>
      <c r="O1469" t="str">
        <f t="shared" ref="O1469" si="1458">O1466</f>
        <v>MATCH</v>
      </c>
    </row>
    <row r="1470" spans="1:15" x14ac:dyDescent="0.25">
      <c r="A1470" s="188"/>
      <c r="B1470" s="188"/>
      <c r="C1470" s="188"/>
      <c r="D1470" s="188"/>
      <c r="E1470" s="188"/>
      <c r="F1470" s="188"/>
      <c r="G1470" s="188"/>
      <c r="H1470" s="188"/>
      <c r="I1470" s="188"/>
      <c r="J1470" s="188"/>
      <c r="K1470" s="188"/>
      <c r="L1470" s="188"/>
      <c r="M1470" s="188"/>
      <c r="N1470" s="188"/>
      <c r="O1470" t="str">
        <f t="shared" ref="O1470" si="1459">O1466</f>
        <v>MATCH</v>
      </c>
    </row>
    <row r="1471" spans="1:15" x14ac:dyDescent="0.25">
      <c r="A1471" s="191" t="str">
        <f>'[1]Run Rate'!A297</f>
        <v>POL12898</v>
      </c>
      <c r="B1471" s="191" t="str">
        <f>'[1]Run Rate'!B297</f>
        <v>Polleo Tibetan Shilajit Mumyo 60 caps</v>
      </c>
      <c r="C1471" s="191" t="str">
        <f>'[1]Run Rate'!C297</f>
        <v>SPORTSKA PREHRANA</v>
      </c>
      <c r="D1471" s="191" t="str">
        <f>'[1]Run Rate'!D297</f>
        <v>02 SILVER</v>
      </c>
      <c r="E1471" s="97"/>
      <c r="F1471" s="97"/>
      <c r="G1471" s="97"/>
      <c r="H1471" s="97"/>
      <c r="I1471" s="97"/>
      <c r="J1471" s="97"/>
      <c r="K1471" s="97"/>
      <c r="L1471" s="97"/>
      <c r="M1471" s="97"/>
      <c r="N1471" s="97"/>
      <c r="O1471" t="str">
        <f t="shared" ref="O1471" si="1460">IF(AND(OR($B$1="ALL",$B$1=C1471),OR($E$1="ALL",$E$1=D1471),OR($B$2="ALL",$B$2=A1471),OR($E$2="ALL",IFERROR(SEARCH($E$2,B1471),0)&gt;0)),"MATCH","")</f>
        <v>MATCH</v>
      </c>
    </row>
    <row r="1472" spans="1:15" x14ac:dyDescent="0.25">
      <c r="A1472" s="192"/>
      <c r="B1472" s="192" t="s">
        <v>156</v>
      </c>
      <c r="C1472" s="192" t="s">
        <v>157</v>
      </c>
      <c r="D1472" s="192" t="s">
        <v>158</v>
      </c>
      <c r="E1472" s="192" t="s">
        <v>139</v>
      </c>
      <c r="F1472" s="192" t="s">
        <v>140</v>
      </c>
      <c r="G1472" s="192" t="s">
        <v>141</v>
      </c>
      <c r="H1472" s="192" t="s">
        <v>142</v>
      </c>
      <c r="I1472" s="192" t="s">
        <v>143</v>
      </c>
      <c r="J1472" s="192" t="s">
        <v>144</v>
      </c>
      <c r="K1472" s="192" t="s">
        <v>145</v>
      </c>
      <c r="L1472" s="192" t="s">
        <v>146</v>
      </c>
      <c r="M1472" s="192" t="s">
        <v>147</v>
      </c>
      <c r="N1472" s="192" t="s">
        <v>148</v>
      </c>
      <c r="O1472" t="str">
        <f t="shared" ref="O1472" si="1461">O1471</f>
        <v>MATCH</v>
      </c>
    </row>
    <row r="1473" spans="1:15" x14ac:dyDescent="0.25">
      <c r="A1473" s="193" t="s">
        <v>161</v>
      </c>
      <c r="B1473" s="97"/>
      <c r="C1473" s="97"/>
      <c r="D1473" s="97"/>
      <c r="E1473" s="97"/>
      <c r="F1473" s="97"/>
      <c r="G1473" s="97"/>
      <c r="H1473" s="97"/>
      <c r="I1473" s="97"/>
      <c r="J1473" s="97"/>
      <c r="K1473" s="97"/>
      <c r="L1473" s="97"/>
      <c r="M1473" s="97"/>
      <c r="N1473" s="97"/>
      <c r="O1473" t="str">
        <f t="shared" ref="O1473" si="1462">O1471</f>
        <v>MATCH</v>
      </c>
    </row>
    <row r="1474" spans="1:15" x14ac:dyDescent="0.25">
      <c r="A1474" s="193" t="s">
        <v>164</v>
      </c>
      <c r="B1474" s="97"/>
      <c r="C1474" s="97"/>
      <c r="D1474" s="97"/>
      <c r="E1474" s="97"/>
      <c r="F1474" s="97"/>
      <c r="G1474" s="97"/>
      <c r="H1474" s="97"/>
      <c r="I1474" s="97"/>
      <c r="J1474" s="97"/>
      <c r="K1474" s="97"/>
      <c r="L1474" s="97"/>
      <c r="M1474" s="97"/>
      <c r="N1474" s="97"/>
      <c r="O1474" t="str">
        <f t="shared" ref="O1474" si="1463">O1471</f>
        <v>MATCH</v>
      </c>
    </row>
    <row r="1475" spans="1:15" x14ac:dyDescent="0.25">
      <c r="A1475" s="188"/>
      <c r="B1475" s="188"/>
      <c r="C1475" s="188"/>
      <c r="D1475" s="188"/>
      <c r="E1475" s="188"/>
      <c r="F1475" s="188"/>
      <c r="G1475" s="188"/>
      <c r="H1475" s="188"/>
      <c r="I1475" s="188"/>
      <c r="J1475" s="188"/>
      <c r="K1475" s="188"/>
      <c r="L1475" s="188"/>
      <c r="M1475" s="188"/>
      <c r="N1475" s="188"/>
      <c r="O1475" t="str">
        <f t="shared" ref="O1475" si="1464">O1471</f>
        <v>MATCH</v>
      </c>
    </row>
    <row r="1476" spans="1:15" x14ac:dyDescent="0.25">
      <c r="A1476" s="191" t="str">
        <f>'[1]Run Rate'!A298</f>
        <v>POL12897</v>
      </c>
      <c r="B1476" s="191" t="str">
        <f>'[1]Run Rate'!B298</f>
        <v>Polleo Gold Rhodiola+ 60 caps</v>
      </c>
      <c r="C1476" s="191" t="str">
        <f>'[1]Run Rate'!C298</f>
        <v>BIO I SUPERFOODS</v>
      </c>
      <c r="D1476" s="191" t="str">
        <f>'[1]Run Rate'!D298</f>
        <v>02 SILVER</v>
      </c>
      <c r="E1476" s="97"/>
      <c r="F1476" s="97"/>
      <c r="G1476" s="97"/>
      <c r="H1476" s="97"/>
      <c r="I1476" s="97"/>
      <c r="J1476" s="97"/>
      <c r="K1476" s="97"/>
      <c r="L1476" s="97"/>
      <c r="M1476" s="97"/>
      <c r="N1476" s="97"/>
      <c r="O1476" t="str">
        <f t="shared" ref="O1476" si="1465">IF(AND(OR($B$1="ALL",$B$1=C1476),OR($E$1="ALL",$E$1=D1476),OR($B$2="ALL",$B$2=A1476),OR($E$2="ALL",IFERROR(SEARCH($E$2,B1476),0)&gt;0)),"MATCH","")</f>
        <v>MATCH</v>
      </c>
    </row>
    <row r="1477" spans="1:15" x14ac:dyDescent="0.25">
      <c r="A1477" s="192"/>
      <c r="B1477" s="192" t="s">
        <v>156</v>
      </c>
      <c r="C1477" s="192" t="s">
        <v>157</v>
      </c>
      <c r="D1477" s="192" t="s">
        <v>158</v>
      </c>
      <c r="E1477" s="192" t="s">
        <v>139</v>
      </c>
      <c r="F1477" s="192" t="s">
        <v>140</v>
      </c>
      <c r="G1477" s="192" t="s">
        <v>141</v>
      </c>
      <c r="H1477" s="192" t="s">
        <v>142</v>
      </c>
      <c r="I1477" s="192" t="s">
        <v>143</v>
      </c>
      <c r="J1477" s="192" t="s">
        <v>144</v>
      </c>
      <c r="K1477" s="192" t="s">
        <v>145</v>
      </c>
      <c r="L1477" s="192" t="s">
        <v>146</v>
      </c>
      <c r="M1477" s="192" t="s">
        <v>147</v>
      </c>
      <c r="N1477" s="192" t="s">
        <v>148</v>
      </c>
      <c r="O1477" t="str">
        <f t="shared" ref="O1477" si="1466">O1476</f>
        <v>MATCH</v>
      </c>
    </row>
    <row r="1478" spans="1:15" x14ac:dyDescent="0.25">
      <c r="A1478" s="193" t="s">
        <v>161</v>
      </c>
      <c r="B1478" s="97"/>
      <c r="C1478" s="97"/>
      <c r="D1478" s="97"/>
      <c r="E1478" s="97"/>
      <c r="F1478" s="97"/>
      <c r="G1478" s="97"/>
      <c r="H1478" s="97"/>
      <c r="I1478" s="97"/>
      <c r="J1478" s="97"/>
      <c r="K1478" s="97"/>
      <c r="L1478" s="97"/>
      <c r="M1478" s="97"/>
      <c r="N1478" s="97"/>
      <c r="O1478" t="str">
        <f t="shared" ref="O1478" si="1467">O1476</f>
        <v>MATCH</v>
      </c>
    </row>
    <row r="1479" spans="1:15" x14ac:dyDescent="0.25">
      <c r="A1479" s="193" t="s">
        <v>164</v>
      </c>
      <c r="B1479" s="97"/>
      <c r="C1479" s="97"/>
      <c r="D1479" s="97"/>
      <c r="E1479" s="97"/>
      <c r="F1479" s="97"/>
      <c r="G1479" s="97"/>
      <c r="H1479" s="97"/>
      <c r="I1479" s="97"/>
      <c r="J1479" s="97"/>
      <c r="K1479" s="97"/>
      <c r="L1479" s="97"/>
      <c r="M1479" s="97"/>
      <c r="N1479" s="97"/>
      <c r="O1479" t="str">
        <f t="shared" ref="O1479" si="1468">O1476</f>
        <v>MATCH</v>
      </c>
    </row>
    <row r="1480" spans="1:15" x14ac:dyDescent="0.25">
      <c r="A1480" s="188"/>
      <c r="B1480" s="188"/>
      <c r="C1480" s="188"/>
      <c r="D1480" s="188"/>
      <c r="E1480" s="188"/>
      <c r="F1480" s="188"/>
      <c r="G1480" s="188"/>
      <c r="H1480" s="188"/>
      <c r="I1480" s="188"/>
      <c r="J1480" s="188"/>
      <c r="K1480" s="188"/>
      <c r="L1480" s="188"/>
      <c r="M1480" s="188"/>
      <c r="N1480" s="188"/>
      <c r="O1480" t="str">
        <f t="shared" ref="O1480" si="1469">O1476</f>
        <v>MATCH</v>
      </c>
    </row>
    <row r="1481" spans="1:15" x14ac:dyDescent="0.25">
      <c r="A1481" s="191" t="str">
        <f>'[1]Run Rate'!A299</f>
        <v>POL12846</v>
      </c>
      <c r="B1481" s="191" t="str">
        <f>'[1]Run Rate'!B299</f>
        <v>Polleo Protein Chips Sour Onion 50 g</v>
      </c>
      <c r="C1481" s="191" t="str">
        <f>'[1]Run Rate'!C299</f>
        <v>RTD &amp; SNACKS</v>
      </c>
      <c r="D1481" s="191" t="str">
        <f>'[1]Run Rate'!D299</f>
        <v>02 SILVER</v>
      </c>
      <c r="E1481" s="97"/>
      <c r="F1481" s="97"/>
      <c r="G1481" s="97"/>
      <c r="H1481" s="97"/>
      <c r="I1481" s="97"/>
      <c r="J1481" s="97"/>
      <c r="K1481" s="97"/>
      <c r="L1481" s="97"/>
      <c r="M1481" s="97"/>
      <c r="N1481" s="97"/>
      <c r="O1481" t="str">
        <f t="shared" ref="O1481" si="1470">IF(AND(OR($B$1="ALL",$B$1=C1481),OR($E$1="ALL",$E$1=D1481),OR($B$2="ALL",$B$2=A1481),OR($E$2="ALL",IFERROR(SEARCH($E$2,B1481),0)&gt;0)),"MATCH","")</f>
        <v>MATCH</v>
      </c>
    </row>
    <row r="1482" spans="1:15" x14ac:dyDescent="0.25">
      <c r="A1482" s="192"/>
      <c r="B1482" s="192" t="s">
        <v>156</v>
      </c>
      <c r="C1482" s="192" t="s">
        <v>157</v>
      </c>
      <c r="D1482" s="192" t="s">
        <v>158</v>
      </c>
      <c r="E1482" s="192" t="s">
        <v>139</v>
      </c>
      <c r="F1482" s="192" t="s">
        <v>140</v>
      </c>
      <c r="G1482" s="192" t="s">
        <v>141</v>
      </c>
      <c r="H1482" s="192" t="s">
        <v>142</v>
      </c>
      <c r="I1482" s="192" t="s">
        <v>143</v>
      </c>
      <c r="J1482" s="192" t="s">
        <v>144</v>
      </c>
      <c r="K1482" s="192" t="s">
        <v>145</v>
      </c>
      <c r="L1482" s="192" t="s">
        <v>146</v>
      </c>
      <c r="M1482" s="192" t="s">
        <v>147</v>
      </c>
      <c r="N1482" s="192" t="s">
        <v>148</v>
      </c>
      <c r="O1482" t="str">
        <f t="shared" ref="O1482" si="1471">O1481</f>
        <v>MATCH</v>
      </c>
    </row>
    <row r="1483" spans="1:15" x14ac:dyDescent="0.25">
      <c r="A1483" s="193" t="s">
        <v>161</v>
      </c>
      <c r="B1483" s="97"/>
      <c r="C1483" s="97"/>
      <c r="D1483" s="97"/>
      <c r="E1483" s="97"/>
      <c r="F1483" s="97"/>
      <c r="G1483" s="97"/>
      <c r="H1483" s="97"/>
      <c r="I1483" s="97"/>
      <c r="J1483" s="97"/>
      <c r="K1483" s="97"/>
      <c r="L1483" s="97"/>
      <c r="M1483" s="97">
        <v>16</v>
      </c>
      <c r="N1483" s="97">
        <v>16</v>
      </c>
      <c r="O1483" t="str">
        <f t="shared" ref="O1483" si="1472">O1481</f>
        <v>MATCH</v>
      </c>
    </row>
    <row r="1484" spans="1:15" x14ac:dyDescent="0.25">
      <c r="A1484" s="193" t="s">
        <v>164</v>
      </c>
      <c r="B1484" s="97"/>
      <c r="C1484" s="97"/>
      <c r="D1484" s="97"/>
      <c r="E1484" s="97"/>
      <c r="F1484" s="97"/>
      <c r="G1484" s="97">
        <v>160</v>
      </c>
      <c r="H1484" s="97">
        <v>160</v>
      </c>
      <c r="I1484" s="97">
        <v>160</v>
      </c>
      <c r="J1484" s="97">
        <v>160</v>
      </c>
      <c r="K1484" s="97"/>
      <c r="L1484" s="97"/>
      <c r="M1484" s="97"/>
      <c r="N1484" s="97"/>
      <c r="O1484" t="str">
        <f t="shared" ref="O1484" si="1473">O1481</f>
        <v>MATCH</v>
      </c>
    </row>
    <row r="1485" spans="1:15" x14ac:dyDescent="0.25">
      <c r="A1485" s="188"/>
      <c r="B1485" s="188"/>
      <c r="C1485" s="188"/>
      <c r="D1485" s="188"/>
      <c r="E1485" s="188"/>
      <c r="F1485" s="188"/>
      <c r="G1485" s="188"/>
      <c r="H1485" s="188"/>
      <c r="I1485" s="188"/>
      <c r="J1485" s="188"/>
      <c r="K1485" s="188"/>
      <c r="L1485" s="188"/>
      <c r="M1485" s="188"/>
      <c r="N1485" s="188"/>
      <c r="O1485" t="str">
        <f t="shared" ref="O1485" si="1474">O1481</f>
        <v>MATCH</v>
      </c>
    </row>
    <row r="1486" spans="1:15" x14ac:dyDescent="0.25">
      <c r="A1486" s="191" t="str">
        <f>'[1]Run Rate'!A300</f>
        <v>POL12845</v>
      </c>
      <c r="B1486" s="191" t="str">
        <f>'[1]Run Rate'!B300</f>
        <v>Polleo Protein Chips Paprika 50 g</v>
      </c>
      <c r="C1486" s="191" t="str">
        <f>'[1]Run Rate'!C300</f>
        <v>RTD &amp; SNACKS</v>
      </c>
      <c r="D1486" s="191" t="str">
        <f>'[1]Run Rate'!D300</f>
        <v>02 SILVER</v>
      </c>
      <c r="E1486" s="97"/>
      <c r="F1486" s="97"/>
      <c r="G1486" s="97"/>
      <c r="H1486" s="97"/>
      <c r="I1486" s="97"/>
      <c r="J1486" s="97"/>
      <c r="K1486" s="97"/>
      <c r="L1486" s="97"/>
      <c r="M1486" s="97"/>
      <c r="N1486" s="97"/>
      <c r="O1486" t="str">
        <f t="shared" ref="O1486" si="1475">IF(AND(OR($B$1="ALL",$B$1=C1486),OR($E$1="ALL",$E$1=D1486),OR($B$2="ALL",$B$2=A1486),OR($E$2="ALL",IFERROR(SEARCH($E$2,B1486),0)&gt;0)),"MATCH","")</f>
        <v>MATCH</v>
      </c>
    </row>
    <row r="1487" spans="1:15" x14ac:dyDescent="0.25">
      <c r="A1487" s="192"/>
      <c r="B1487" s="192" t="s">
        <v>156</v>
      </c>
      <c r="C1487" s="192" t="s">
        <v>157</v>
      </c>
      <c r="D1487" s="192" t="s">
        <v>158</v>
      </c>
      <c r="E1487" s="192" t="s">
        <v>139</v>
      </c>
      <c r="F1487" s="192" t="s">
        <v>140</v>
      </c>
      <c r="G1487" s="192" t="s">
        <v>141</v>
      </c>
      <c r="H1487" s="192" t="s">
        <v>142</v>
      </c>
      <c r="I1487" s="192" t="s">
        <v>143</v>
      </c>
      <c r="J1487" s="192" t="s">
        <v>144</v>
      </c>
      <c r="K1487" s="192" t="s">
        <v>145</v>
      </c>
      <c r="L1487" s="192" t="s">
        <v>146</v>
      </c>
      <c r="M1487" s="192" t="s">
        <v>147</v>
      </c>
      <c r="N1487" s="192" t="s">
        <v>148</v>
      </c>
      <c r="O1487" t="str">
        <f t="shared" ref="O1487" si="1476">O1486</f>
        <v>MATCH</v>
      </c>
    </row>
    <row r="1488" spans="1:15" x14ac:dyDescent="0.25">
      <c r="A1488" s="193" t="s">
        <v>161</v>
      </c>
      <c r="B1488" s="97"/>
      <c r="C1488" s="97"/>
      <c r="D1488" s="97"/>
      <c r="E1488" s="97"/>
      <c r="F1488" s="97"/>
      <c r="G1488" s="97"/>
      <c r="H1488" s="97"/>
      <c r="I1488" s="97"/>
      <c r="J1488" s="97"/>
      <c r="K1488" s="97"/>
      <c r="L1488" s="97"/>
      <c r="M1488" s="97">
        <v>16</v>
      </c>
      <c r="N1488" s="97">
        <v>16</v>
      </c>
      <c r="O1488" t="str">
        <f t="shared" ref="O1488" si="1477">O1486</f>
        <v>MATCH</v>
      </c>
    </row>
    <row r="1489" spans="1:15" x14ac:dyDescent="0.25">
      <c r="A1489" s="193" t="s">
        <v>164</v>
      </c>
      <c r="B1489" s="97"/>
      <c r="C1489" s="97"/>
      <c r="D1489" s="97"/>
      <c r="E1489" s="97"/>
      <c r="F1489" s="97"/>
      <c r="G1489" s="97">
        <v>160</v>
      </c>
      <c r="H1489" s="97">
        <v>160</v>
      </c>
      <c r="I1489" s="97">
        <v>160</v>
      </c>
      <c r="J1489" s="97">
        <v>160</v>
      </c>
      <c r="K1489" s="97"/>
      <c r="L1489" s="97"/>
      <c r="M1489" s="97"/>
      <c r="N1489" s="97"/>
      <c r="O1489" t="str">
        <f t="shared" ref="O1489" si="1478">O1486</f>
        <v>MATCH</v>
      </c>
    </row>
    <row r="1490" spans="1:15" x14ac:dyDescent="0.25">
      <c r="A1490" s="188"/>
      <c r="B1490" s="188"/>
      <c r="C1490" s="188"/>
      <c r="D1490" s="188"/>
      <c r="E1490" s="188"/>
      <c r="F1490" s="188"/>
      <c r="G1490" s="188"/>
      <c r="H1490" s="188"/>
      <c r="I1490" s="188"/>
      <c r="J1490" s="188"/>
      <c r="K1490" s="188"/>
      <c r="L1490" s="188"/>
      <c r="M1490" s="188"/>
      <c r="N1490" s="188"/>
      <c r="O1490" t="str">
        <f t="shared" ref="O1490" si="1479">O1486</f>
        <v>MATCH</v>
      </c>
    </row>
    <row r="1491" spans="1:15" x14ac:dyDescent="0.25">
      <c r="A1491" s="191" t="str">
        <f>'[1]Run Rate'!A301</f>
        <v>pol12919</v>
      </c>
      <c r="B1491" s="191" t="str">
        <f>'[1]Run Rate'!B301</f>
        <v>Polleo Caffeine Boost, 200 caps</v>
      </c>
      <c r="C1491" s="191" t="str">
        <f>'[1]Run Rate'!C301</f>
        <v>SPORTSKA PREHRANA</v>
      </c>
      <c r="D1491" s="191" t="str">
        <f>'[1]Run Rate'!D301</f>
        <v>03 BRONZE</v>
      </c>
      <c r="E1491" s="97"/>
      <c r="F1491" s="97"/>
      <c r="G1491" s="97"/>
      <c r="H1491" s="97"/>
      <c r="I1491" s="97"/>
      <c r="J1491" s="97"/>
      <c r="K1491" s="97"/>
      <c r="L1491" s="97"/>
      <c r="M1491" s="97"/>
      <c r="N1491" s="97"/>
      <c r="O1491" t="str">
        <f t="shared" ref="O1491" si="1480">IF(AND(OR($B$1="ALL",$B$1=C1491),OR($E$1="ALL",$E$1=D1491),OR($B$2="ALL",$B$2=A1491),OR($E$2="ALL",IFERROR(SEARCH($E$2,B1491),0)&gt;0)),"MATCH","")</f>
        <v>MATCH</v>
      </c>
    </row>
    <row r="1492" spans="1:15" x14ac:dyDescent="0.25">
      <c r="A1492" s="192"/>
      <c r="B1492" s="192" t="s">
        <v>156</v>
      </c>
      <c r="C1492" s="192" t="s">
        <v>157</v>
      </c>
      <c r="D1492" s="192" t="s">
        <v>158</v>
      </c>
      <c r="E1492" s="192" t="s">
        <v>139</v>
      </c>
      <c r="F1492" s="192" t="s">
        <v>140</v>
      </c>
      <c r="G1492" s="192" t="s">
        <v>141</v>
      </c>
      <c r="H1492" s="192" t="s">
        <v>142</v>
      </c>
      <c r="I1492" s="192" t="s">
        <v>143</v>
      </c>
      <c r="J1492" s="192" t="s">
        <v>144</v>
      </c>
      <c r="K1492" s="192" t="s">
        <v>145</v>
      </c>
      <c r="L1492" s="192" t="s">
        <v>146</v>
      </c>
      <c r="M1492" s="192" t="s">
        <v>147</v>
      </c>
      <c r="N1492" s="192" t="s">
        <v>148</v>
      </c>
      <c r="O1492" t="str">
        <f t="shared" ref="O1492" si="1481">O1491</f>
        <v>MATCH</v>
      </c>
    </row>
    <row r="1493" spans="1:15" x14ac:dyDescent="0.25">
      <c r="A1493" s="193" t="s">
        <v>161</v>
      </c>
      <c r="B1493" s="97"/>
      <c r="C1493" s="97"/>
      <c r="D1493" s="97"/>
      <c r="E1493" s="97"/>
      <c r="F1493" s="97"/>
      <c r="G1493" s="97"/>
      <c r="H1493" s="97"/>
      <c r="I1493" s="97"/>
      <c r="J1493" s="97"/>
      <c r="K1493" s="97"/>
      <c r="L1493" s="97"/>
      <c r="M1493" s="97"/>
      <c r="N1493" s="97"/>
      <c r="O1493" t="str">
        <f t="shared" ref="O1493" si="1482">O1491</f>
        <v>MATCH</v>
      </c>
    </row>
    <row r="1494" spans="1:15" x14ac:dyDescent="0.25">
      <c r="A1494" s="193" t="s">
        <v>164</v>
      </c>
      <c r="B1494" s="97"/>
      <c r="C1494" s="97"/>
      <c r="D1494" s="97"/>
      <c r="E1494" s="97"/>
      <c r="F1494" s="97"/>
      <c r="G1494" s="97"/>
      <c r="H1494" s="97"/>
      <c r="I1494" s="97"/>
      <c r="J1494" s="97"/>
      <c r="K1494" s="97"/>
      <c r="L1494" s="97"/>
      <c r="M1494" s="97"/>
      <c r="N1494" s="97"/>
      <c r="O1494" t="str">
        <f t="shared" ref="O1494" si="1483">O1491</f>
        <v>MATCH</v>
      </c>
    </row>
    <row r="1495" spans="1:15" x14ac:dyDescent="0.25">
      <c r="A1495" s="188"/>
      <c r="B1495" s="188"/>
      <c r="C1495" s="188"/>
      <c r="D1495" s="188"/>
      <c r="E1495" s="188"/>
      <c r="F1495" s="188"/>
      <c r="G1495" s="188"/>
      <c r="H1495" s="188"/>
      <c r="I1495" s="188"/>
      <c r="J1495" s="188"/>
      <c r="K1495" s="188"/>
      <c r="L1495" s="188"/>
      <c r="M1495" s="188"/>
      <c r="N1495" s="188"/>
      <c r="O1495" t="str">
        <f t="shared" ref="O1495" si="1484">O1491</f>
        <v>MATCH</v>
      </c>
    </row>
    <row r="1496" spans="1:15" x14ac:dyDescent="0.25">
      <c r="A1496" s="191" t="str">
        <f>'[1]Run Rate'!A302</f>
        <v>POL12847</v>
      </c>
      <c r="B1496" s="191" t="str">
        <f>'[1]Run Rate'!B302</f>
        <v>Polleo Premium HydroX Whey 1,8kg Chocolate Coconut</v>
      </c>
      <c r="C1496" s="191" t="str">
        <f>'[1]Run Rate'!C302</f>
        <v>PROTEINI</v>
      </c>
      <c r="D1496" s="191" t="str">
        <f>'[1]Run Rate'!D302</f>
        <v>03 BRONZE</v>
      </c>
      <c r="E1496" s="97"/>
      <c r="F1496" s="97"/>
      <c r="G1496" s="97"/>
      <c r="H1496" s="97"/>
      <c r="I1496" s="97"/>
      <c r="J1496" s="97"/>
      <c r="K1496" s="97"/>
      <c r="L1496" s="97"/>
      <c r="M1496" s="97"/>
      <c r="N1496" s="97"/>
      <c r="O1496" t="str">
        <f t="shared" ref="O1496" si="1485">IF(AND(OR($B$1="ALL",$B$1=C1496),OR($E$1="ALL",$E$1=D1496),OR($B$2="ALL",$B$2=A1496),OR($E$2="ALL",IFERROR(SEARCH($E$2,B1496),0)&gt;0)),"MATCH","")</f>
        <v>MATCH</v>
      </c>
    </row>
    <row r="1497" spans="1:15" x14ac:dyDescent="0.25">
      <c r="A1497" s="192"/>
      <c r="B1497" s="192" t="s">
        <v>156</v>
      </c>
      <c r="C1497" s="192" t="s">
        <v>157</v>
      </c>
      <c r="D1497" s="192" t="s">
        <v>158</v>
      </c>
      <c r="E1497" s="192" t="s">
        <v>139</v>
      </c>
      <c r="F1497" s="192" t="s">
        <v>140</v>
      </c>
      <c r="G1497" s="192" t="s">
        <v>141</v>
      </c>
      <c r="H1497" s="192" t="s">
        <v>142</v>
      </c>
      <c r="I1497" s="192" t="s">
        <v>143</v>
      </c>
      <c r="J1497" s="192" t="s">
        <v>144</v>
      </c>
      <c r="K1497" s="192" t="s">
        <v>145</v>
      </c>
      <c r="L1497" s="192" t="s">
        <v>146</v>
      </c>
      <c r="M1497" s="192" t="s">
        <v>147</v>
      </c>
      <c r="N1497" s="192" t="s">
        <v>148</v>
      </c>
      <c r="O1497" t="str">
        <f t="shared" ref="O1497" si="1486">O1496</f>
        <v>MATCH</v>
      </c>
    </row>
    <row r="1498" spans="1:15" x14ac:dyDescent="0.25">
      <c r="A1498" s="193" t="s">
        <v>161</v>
      </c>
      <c r="B1498" s="97"/>
      <c r="C1498" s="97"/>
      <c r="D1498" s="97"/>
      <c r="E1498" s="97"/>
      <c r="F1498" s="97"/>
      <c r="G1498" s="97"/>
      <c r="H1498" s="97"/>
      <c r="I1498" s="97"/>
      <c r="J1498" s="97"/>
      <c r="K1498" s="97"/>
      <c r="L1498" s="97"/>
      <c r="M1498" s="97"/>
      <c r="N1498" s="97"/>
      <c r="O1498" t="str">
        <f t="shared" ref="O1498" si="1487">O1496</f>
        <v>MATCH</v>
      </c>
    </row>
    <row r="1499" spans="1:15" x14ac:dyDescent="0.25">
      <c r="A1499" s="193" t="s">
        <v>164</v>
      </c>
      <c r="B1499" s="97"/>
      <c r="C1499" s="97"/>
      <c r="D1499" s="97"/>
      <c r="E1499" s="97"/>
      <c r="F1499" s="97"/>
      <c r="G1499" s="97"/>
      <c r="H1499" s="97"/>
      <c r="I1499" s="97"/>
      <c r="J1499" s="97"/>
      <c r="K1499" s="97"/>
      <c r="L1499" s="97"/>
      <c r="M1499" s="97"/>
      <c r="N1499" s="97"/>
      <c r="O1499" t="str">
        <f t="shared" ref="O1499" si="1488">O1496</f>
        <v>MATCH</v>
      </c>
    </row>
    <row r="1500" spans="1:15" x14ac:dyDescent="0.25">
      <c r="A1500" s="188"/>
      <c r="B1500" s="188"/>
      <c r="C1500" s="188"/>
      <c r="D1500" s="188"/>
      <c r="E1500" s="188"/>
      <c r="F1500" s="188"/>
      <c r="G1500" s="188"/>
      <c r="H1500" s="188"/>
      <c r="I1500" s="188"/>
      <c r="J1500" s="188"/>
      <c r="K1500" s="188"/>
      <c r="L1500" s="188"/>
      <c r="M1500" s="188"/>
      <c r="N1500" s="188"/>
      <c r="O1500" t="str">
        <f t="shared" ref="O1500" si="1489">O1496</f>
        <v>MATCH</v>
      </c>
    </row>
    <row r="1501" spans="1:15" x14ac:dyDescent="0.25">
      <c r="A1501" s="191" t="str">
        <f>'[1]Run Rate'!A303</f>
        <v>GAR04753</v>
      </c>
      <c r="B1501" s="191" t="str">
        <f>'[1]Run Rate'!B303</f>
        <v>Fenix 8, 47 mm, Solar Sapphire, Carbon Gray DLC Tit., Black/Pebble Gray remen</v>
      </c>
      <c r="C1501" s="191" t="str">
        <f>'[1]Run Rate'!C303</f>
        <v>GADGETI</v>
      </c>
      <c r="D1501" s="191" t="str">
        <f>'[1]Run Rate'!D303</f>
        <v>03 BRONZE</v>
      </c>
      <c r="E1501" s="97"/>
      <c r="F1501" s="97"/>
      <c r="G1501" s="97"/>
      <c r="H1501" s="97"/>
      <c r="I1501" s="97"/>
      <c r="J1501" s="97"/>
      <c r="K1501" s="97"/>
      <c r="L1501" s="97"/>
      <c r="M1501" s="97"/>
      <c r="N1501" s="97"/>
      <c r="O1501" t="str">
        <f t="shared" ref="O1501" si="1490">IF(AND(OR($B$1="ALL",$B$1=C1501),OR($E$1="ALL",$E$1=D1501),OR($B$2="ALL",$B$2=A1501),OR($E$2="ALL",IFERROR(SEARCH($E$2,B1501),0)&gt;0)),"MATCH","")</f>
        <v>MATCH</v>
      </c>
    </row>
    <row r="1502" spans="1:15" x14ac:dyDescent="0.25">
      <c r="A1502" s="192"/>
      <c r="B1502" s="192" t="s">
        <v>156</v>
      </c>
      <c r="C1502" s="192" t="s">
        <v>157</v>
      </c>
      <c r="D1502" s="192" t="s">
        <v>158</v>
      </c>
      <c r="E1502" s="192" t="s">
        <v>139</v>
      </c>
      <c r="F1502" s="192" t="s">
        <v>140</v>
      </c>
      <c r="G1502" s="192" t="s">
        <v>141</v>
      </c>
      <c r="H1502" s="192" t="s">
        <v>142</v>
      </c>
      <c r="I1502" s="192" t="s">
        <v>143</v>
      </c>
      <c r="J1502" s="192" t="s">
        <v>144</v>
      </c>
      <c r="K1502" s="192" t="s">
        <v>145</v>
      </c>
      <c r="L1502" s="192" t="s">
        <v>146</v>
      </c>
      <c r="M1502" s="192" t="s">
        <v>147</v>
      </c>
      <c r="N1502" s="192" t="s">
        <v>148</v>
      </c>
      <c r="O1502" t="str">
        <f t="shared" ref="O1502" si="1491">O1501</f>
        <v>MATCH</v>
      </c>
    </row>
    <row r="1503" spans="1:15" x14ac:dyDescent="0.25">
      <c r="A1503" s="193" t="s">
        <v>161</v>
      </c>
      <c r="B1503" s="97"/>
      <c r="C1503" s="97"/>
      <c r="D1503" s="97"/>
      <c r="E1503" s="97"/>
      <c r="F1503" s="97"/>
      <c r="G1503" s="97"/>
      <c r="H1503" s="97"/>
      <c r="I1503" s="97"/>
      <c r="J1503" s="97"/>
      <c r="K1503" s="97"/>
      <c r="L1503" s="97"/>
      <c r="M1503" s="97"/>
      <c r="N1503" s="97"/>
      <c r="O1503" t="str">
        <f t="shared" ref="O1503" si="1492">O1501</f>
        <v>MATCH</v>
      </c>
    </row>
    <row r="1504" spans="1:15" x14ac:dyDescent="0.25">
      <c r="A1504" s="193" t="s">
        <v>164</v>
      </c>
      <c r="B1504" s="97"/>
      <c r="C1504" s="97"/>
      <c r="D1504" s="97"/>
      <c r="E1504" s="97"/>
      <c r="F1504" s="97"/>
      <c r="G1504" s="97"/>
      <c r="H1504" s="97"/>
      <c r="I1504" s="97"/>
      <c r="J1504" s="97"/>
      <c r="K1504" s="97"/>
      <c r="L1504" s="97"/>
      <c r="M1504" s="97"/>
      <c r="N1504" s="97"/>
      <c r="O1504" t="str">
        <f t="shared" ref="O1504" si="1493">O1501</f>
        <v>MATCH</v>
      </c>
    </row>
    <row r="1505" spans="1:15" x14ac:dyDescent="0.25">
      <c r="A1505" s="188"/>
      <c r="B1505" s="188"/>
      <c r="C1505" s="188"/>
      <c r="D1505" s="188"/>
      <c r="E1505" s="188"/>
      <c r="F1505" s="188"/>
      <c r="G1505" s="188"/>
      <c r="H1505" s="188"/>
      <c r="I1505" s="188"/>
      <c r="J1505" s="188"/>
      <c r="K1505" s="188"/>
      <c r="L1505" s="188"/>
      <c r="M1505" s="188"/>
      <c r="N1505" s="188"/>
      <c r="O1505" t="str">
        <f t="shared" ref="O1505" si="1494">O1501</f>
        <v>MATCH</v>
      </c>
    </row>
    <row r="1506" spans="1:15" x14ac:dyDescent="0.25">
      <c r="A1506" s="191" t="str">
        <f>'[1]Run Rate'!A304</f>
        <v>ON00337</v>
      </c>
      <c r="B1506" s="191" t="str">
        <f>'[1]Run Rate'!B304</f>
        <v>Gold Pre-Workout 330g Fruit Punch</v>
      </c>
      <c r="C1506" s="191" t="str">
        <f>'[1]Run Rate'!C304</f>
        <v>SPORTSKA PREHRANA</v>
      </c>
      <c r="D1506" s="191" t="str">
        <f>'[1]Run Rate'!D304</f>
        <v>03 BRONZE</v>
      </c>
      <c r="E1506" s="97"/>
      <c r="F1506" s="97"/>
      <c r="G1506" s="97"/>
      <c r="H1506" s="97"/>
      <c r="I1506" s="97"/>
      <c r="J1506" s="97"/>
      <c r="K1506" s="97"/>
      <c r="L1506" s="97"/>
      <c r="M1506" s="97"/>
      <c r="N1506" s="97"/>
      <c r="O1506" t="str">
        <f t="shared" ref="O1506" si="1495">IF(AND(OR($B$1="ALL",$B$1=C1506),OR($E$1="ALL",$E$1=D1506),OR($B$2="ALL",$B$2=A1506),OR($E$2="ALL",IFERROR(SEARCH($E$2,B1506),0)&gt;0)),"MATCH","")</f>
        <v>MATCH</v>
      </c>
    </row>
    <row r="1507" spans="1:15" x14ac:dyDescent="0.25">
      <c r="A1507" s="192"/>
      <c r="B1507" s="192" t="s">
        <v>156</v>
      </c>
      <c r="C1507" s="192" t="s">
        <v>157</v>
      </c>
      <c r="D1507" s="192" t="s">
        <v>158</v>
      </c>
      <c r="E1507" s="192" t="s">
        <v>139</v>
      </c>
      <c r="F1507" s="192" t="s">
        <v>140</v>
      </c>
      <c r="G1507" s="192" t="s">
        <v>141</v>
      </c>
      <c r="H1507" s="192" t="s">
        <v>142</v>
      </c>
      <c r="I1507" s="192" t="s">
        <v>143</v>
      </c>
      <c r="J1507" s="192" t="s">
        <v>144</v>
      </c>
      <c r="K1507" s="192" t="s">
        <v>145</v>
      </c>
      <c r="L1507" s="192" t="s">
        <v>146</v>
      </c>
      <c r="M1507" s="192" t="s">
        <v>147</v>
      </c>
      <c r="N1507" s="192" t="s">
        <v>148</v>
      </c>
      <c r="O1507" t="str">
        <f t="shared" ref="O1507" si="1496">O1506</f>
        <v>MATCH</v>
      </c>
    </row>
    <row r="1508" spans="1:15" x14ac:dyDescent="0.25">
      <c r="A1508" s="193" t="s">
        <v>161</v>
      </c>
      <c r="B1508" s="97"/>
      <c r="C1508" s="97"/>
      <c r="D1508" s="97"/>
      <c r="E1508" s="97"/>
      <c r="F1508" s="97"/>
      <c r="G1508" s="97"/>
      <c r="H1508" s="97"/>
      <c r="I1508" s="97"/>
      <c r="J1508" s="97"/>
      <c r="K1508" s="97"/>
      <c r="L1508" s="97"/>
      <c r="M1508" s="97"/>
      <c r="N1508" s="97"/>
      <c r="O1508" t="str">
        <f t="shared" ref="O1508" si="1497">O1506</f>
        <v>MATCH</v>
      </c>
    </row>
    <row r="1509" spans="1:15" x14ac:dyDescent="0.25">
      <c r="A1509" s="193" t="s">
        <v>164</v>
      </c>
      <c r="B1509" s="97"/>
      <c r="C1509" s="97"/>
      <c r="D1509" s="97"/>
      <c r="E1509" s="97"/>
      <c r="F1509" s="97"/>
      <c r="G1509" s="97"/>
      <c r="H1509" s="97"/>
      <c r="I1509" s="97"/>
      <c r="J1509" s="97"/>
      <c r="K1509" s="97"/>
      <c r="L1509" s="97"/>
      <c r="M1509" s="97"/>
      <c r="N1509" s="97"/>
      <c r="O1509" t="str">
        <f t="shared" ref="O1509" si="1498">O1506</f>
        <v>MATCH</v>
      </c>
    </row>
    <row r="1510" spans="1:15" x14ac:dyDescent="0.25">
      <c r="A1510" s="188"/>
      <c r="B1510" s="188"/>
      <c r="C1510" s="188"/>
      <c r="D1510" s="188"/>
      <c r="E1510" s="188"/>
      <c r="F1510" s="188"/>
      <c r="G1510" s="188"/>
      <c r="H1510" s="188"/>
      <c r="I1510" s="188"/>
      <c r="J1510" s="188"/>
      <c r="K1510" s="188"/>
      <c r="L1510" s="188"/>
      <c r="M1510" s="188"/>
      <c r="N1510" s="188"/>
      <c r="O1510" t="str">
        <f t="shared" ref="O1510" si="1499">O1506</f>
        <v>MATCH</v>
      </c>
    </row>
    <row r="1511" spans="1:15" x14ac:dyDescent="0.25">
      <c r="A1511" s="191" t="str">
        <f>'[1]Run Rate'!A305</f>
        <v>SHM00038</v>
      </c>
      <c r="B1511" s="191" t="str">
        <f>'[1]Run Rate'!B305</f>
        <v>Shieldmixer Hero Pro Spartan</v>
      </c>
      <c r="C1511" s="191" t="str">
        <f>'[1]Run Rate'!C305</f>
        <v>DRINKWARE I HOME</v>
      </c>
      <c r="D1511" s="191" t="str">
        <f>'[1]Run Rate'!D305</f>
        <v>03 BRONZE</v>
      </c>
      <c r="E1511" s="97"/>
      <c r="F1511" s="97"/>
      <c r="G1511" s="97"/>
      <c r="H1511" s="97"/>
      <c r="I1511" s="97"/>
      <c r="J1511" s="97"/>
      <c r="K1511" s="97"/>
      <c r="L1511" s="97"/>
      <c r="M1511" s="97"/>
      <c r="N1511" s="97"/>
      <c r="O1511" t="str">
        <f t="shared" ref="O1511" si="1500">IF(AND(OR($B$1="ALL",$B$1=C1511),OR($E$1="ALL",$E$1=D1511),OR($B$2="ALL",$B$2=A1511),OR($E$2="ALL",IFERROR(SEARCH($E$2,B1511),0)&gt;0)),"MATCH","")</f>
        <v>MATCH</v>
      </c>
    </row>
    <row r="1512" spans="1:15" x14ac:dyDescent="0.25">
      <c r="A1512" s="192"/>
      <c r="B1512" s="192" t="s">
        <v>156</v>
      </c>
      <c r="C1512" s="192" t="s">
        <v>157</v>
      </c>
      <c r="D1512" s="192" t="s">
        <v>158</v>
      </c>
      <c r="E1512" s="192" t="s">
        <v>139</v>
      </c>
      <c r="F1512" s="192" t="s">
        <v>140</v>
      </c>
      <c r="G1512" s="192" t="s">
        <v>141</v>
      </c>
      <c r="H1512" s="192" t="s">
        <v>142</v>
      </c>
      <c r="I1512" s="192" t="s">
        <v>143</v>
      </c>
      <c r="J1512" s="192" t="s">
        <v>144</v>
      </c>
      <c r="K1512" s="192" t="s">
        <v>145</v>
      </c>
      <c r="L1512" s="192" t="s">
        <v>146</v>
      </c>
      <c r="M1512" s="192" t="s">
        <v>147</v>
      </c>
      <c r="N1512" s="192" t="s">
        <v>148</v>
      </c>
      <c r="O1512" t="str">
        <f t="shared" ref="O1512" si="1501">O1511</f>
        <v>MATCH</v>
      </c>
    </row>
    <row r="1513" spans="1:15" x14ac:dyDescent="0.25">
      <c r="A1513" s="193" t="s">
        <v>161</v>
      </c>
      <c r="B1513" s="97"/>
      <c r="C1513" s="97"/>
      <c r="D1513" s="97"/>
      <c r="E1513" s="97"/>
      <c r="F1513" s="97"/>
      <c r="G1513" s="97"/>
      <c r="H1513" s="97"/>
      <c r="I1513" s="97"/>
      <c r="J1513" s="97"/>
      <c r="K1513" s="97"/>
      <c r="L1513" s="97"/>
      <c r="M1513" s="97"/>
      <c r="N1513" s="97"/>
      <c r="O1513" t="str">
        <f t="shared" ref="O1513" si="1502">O1511</f>
        <v>MATCH</v>
      </c>
    </row>
    <row r="1514" spans="1:15" x14ac:dyDescent="0.25">
      <c r="A1514" s="193" t="s">
        <v>164</v>
      </c>
      <c r="B1514" s="97"/>
      <c r="C1514" s="97"/>
      <c r="D1514" s="97"/>
      <c r="E1514" s="97"/>
      <c r="F1514" s="97"/>
      <c r="G1514" s="97"/>
      <c r="H1514" s="97"/>
      <c r="I1514" s="97"/>
      <c r="J1514" s="97"/>
      <c r="K1514" s="97"/>
      <c r="L1514" s="97"/>
      <c r="M1514" s="97"/>
      <c r="N1514" s="97"/>
      <c r="O1514" t="str">
        <f t="shared" ref="O1514" si="1503">O1511</f>
        <v>MATCH</v>
      </c>
    </row>
    <row r="1515" spans="1:15" x14ac:dyDescent="0.25">
      <c r="A1515" s="188"/>
      <c r="B1515" s="188"/>
      <c r="C1515" s="188"/>
      <c r="D1515" s="188"/>
      <c r="E1515" s="188"/>
      <c r="F1515" s="188"/>
      <c r="G1515" s="188"/>
      <c r="H1515" s="188"/>
      <c r="I1515" s="188"/>
      <c r="J1515" s="188"/>
      <c r="K1515" s="188"/>
      <c r="L1515" s="188"/>
      <c r="M1515" s="188"/>
      <c r="N1515" s="188"/>
      <c r="O1515" t="str">
        <f t="shared" ref="O1515" si="1504">O1511</f>
        <v>MATCH</v>
      </c>
    </row>
    <row r="1516" spans="1:15" x14ac:dyDescent="0.25">
      <c r="A1516" s="191" t="str">
        <f>'[1]Run Rate'!A306</f>
        <v>SCM04329</v>
      </c>
      <c r="B1516" s="191" t="str">
        <f>'[1]Run Rate'!B306</f>
        <v>Defender 500g</v>
      </c>
      <c r="C1516" s="191" t="str">
        <f>'[1]Run Rate'!C306</f>
        <v>SPORTSKA PREHRANA</v>
      </c>
      <c r="D1516" s="191" t="str">
        <f>'[1]Run Rate'!D306</f>
        <v>03 BRONZE</v>
      </c>
      <c r="E1516" s="97"/>
      <c r="F1516" s="97"/>
      <c r="G1516" s="97"/>
      <c r="H1516" s="97"/>
      <c r="I1516" s="97"/>
      <c r="J1516" s="97"/>
      <c r="K1516" s="97"/>
      <c r="L1516" s="97"/>
      <c r="M1516" s="97"/>
      <c r="N1516" s="97"/>
      <c r="O1516" t="str">
        <f t="shared" ref="O1516" si="1505">IF(AND(OR($B$1="ALL",$B$1=C1516),OR($E$1="ALL",$E$1=D1516),OR($B$2="ALL",$B$2=A1516),OR($E$2="ALL",IFERROR(SEARCH($E$2,B1516),0)&gt;0)),"MATCH","")</f>
        <v>MATCH</v>
      </c>
    </row>
    <row r="1517" spans="1:15" x14ac:dyDescent="0.25">
      <c r="A1517" s="192"/>
      <c r="B1517" s="192" t="s">
        <v>156</v>
      </c>
      <c r="C1517" s="192" t="s">
        <v>157</v>
      </c>
      <c r="D1517" s="192" t="s">
        <v>158</v>
      </c>
      <c r="E1517" s="192" t="s">
        <v>139</v>
      </c>
      <c r="F1517" s="192" t="s">
        <v>140</v>
      </c>
      <c r="G1517" s="192" t="s">
        <v>141</v>
      </c>
      <c r="H1517" s="192" t="s">
        <v>142</v>
      </c>
      <c r="I1517" s="192" t="s">
        <v>143</v>
      </c>
      <c r="J1517" s="192" t="s">
        <v>144</v>
      </c>
      <c r="K1517" s="192" t="s">
        <v>145</v>
      </c>
      <c r="L1517" s="192" t="s">
        <v>146</v>
      </c>
      <c r="M1517" s="192" t="s">
        <v>147</v>
      </c>
      <c r="N1517" s="192" t="s">
        <v>148</v>
      </c>
      <c r="O1517" t="str">
        <f t="shared" ref="O1517" si="1506">O1516</f>
        <v>MATCH</v>
      </c>
    </row>
    <row r="1518" spans="1:15" x14ac:dyDescent="0.25">
      <c r="A1518" s="193" t="s">
        <v>161</v>
      </c>
      <c r="B1518" s="97"/>
      <c r="C1518" s="97"/>
      <c r="D1518" s="97"/>
      <c r="E1518" s="97"/>
      <c r="F1518" s="97"/>
      <c r="G1518" s="97"/>
      <c r="H1518" s="97"/>
      <c r="I1518" s="97"/>
      <c r="J1518" s="97"/>
      <c r="K1518" s="97"/>
      <c r="L1518" s="97"/>
      <c r="M1518" s="97"/>
      <c r="N1518" s="97"/>
      <c r="O1518" t="str">
        <f t="shared" ref="O1518" si="1507">O1516</f>
        <v>MATCH</v>
      </c>
    </row>
    <row r="1519" spans="1:15" x14ac:dyDescent="0.25">
      <c r="A1519" s="193" t="s">
        <v>164</v>
      </c>
      <c r="B1519" s="97"/>
      <c r="C1519" s="97"/>
      <c r="D1519" s="97"/>
      <c r="E1519" s="97"/>
      <c r="F1519" s="97"/>
      <c r="G1519" s="97"/>
      <c r="H1519" s="97"/>
      <c r="I1519" s="97"/>
      <c r="J1519" s="97"/>
      <c r="K1519" s="97"/>
      <c r="L1519" s="97"/>
      <c r="M1519" s="97"/>
      <c r="N1519" s="97"/>
      <c r="O1519" t="str">
        <f t="shared" ref="O1519" si="1508">O1516</f>
        <v>MATCH</v>
      </c>
    </row>
    <row r="1520" spans="1:15" x14ac:dyDescent="0.25">
      <c r="A1520" s="188"/>
      <c r="B1520" s="188"/>
      <c r="C1520" s="188"/>
      <c r="D1520" s="188"/>
      <c r="E1520" s="188"/>
      <c r="F1520" s="188"/>
      <c r="G1520" s="188"/>
      <c r="H1520" s="188"/>
      <c r="I1520" s="188"/>
      <c r="J1520" s="188"/>
      <c r="K1520" s="188"/>
      <c r="L1520" s="188"/>
      <c r="M1520" s="188"/>
      <c r="N1520" s="188"/>
      <c r="O1520" t="str">
        <f t="shared" ref="O1520" si="1509">O1516</f>
        <v>MATCH</v>
      </c>
    </row>
    <row r="1521" spans="1:15" x14ac:dyDescent="0.25">
      <c r="A1521" s="191" t="str">
        <f>'[1]Run Rate'!A307</f>
        <v>SHM00037</v>
      </c>
      <c r="B1521" s="191" t="str">
        <f>'[1]Run Rate'!B307</f>
        <v>Shieldmixer Hero Pro Dark Side</v>
      </c>
      <c r="C1521" s="191" t="str">
        <f>'[1]Run Rate'!C307</f>
        <v>DRINKWARE I HOME</v>
      </c>
      <c r="D1521" s="191" t="str">
        <f>'[1]Run Rate'!D307</f>
        <v>03 BRONZE</v>
      </c>
      <c r="E1521" s="97"/>
      <c r="F1521" s="97"/>
      <c r="G1521" s="97"/>
      <c r="H1521" s="97"/>
      <c r="I1521" s="97"/>
      <c r="J1521" s="97"/>
      <c r="K1521" s="97"/>
      <c r="L1521" s="97"/>
      <c r="M1521" s="97"/>
      <c r="N1521" s="97"/>
      <c r="O1521" t="str">
        <f t="shared" ref="O1521" si="1510">IF(AND(OR($B$1="ALL",$B$1=C1521),OR($E$1="ALL",$E$1=D1521),OR($B$2="ALL",$B$2=A1521),OR($E$2="ALL",IFERROR(SEARCH($E$2,B1521),0)&gt;0)),"MATCH","")</f>
        <v>MATCH</v>
      </c>
    </row>
    <row r="1522" spans="1:15" x14ac:dyDescent="0.25">
      <c r="A1522" s="192"/>
      <c r="B1522" s="192" t="s">
        <v>156</v>
      </c>
      <c r="C1522" s="192" t="s">
        <v>157</v>
      </c>
      <c r="D1522" s="192" t="s">
        <v>158</v>
      </c>
      <c r="E1522" s="192" t="s">
        <v>139</v>
      </c>
      <c r="F1522" s="192" t="s">
        <v>140</v>
      </c>
      <c r="G1522" s="192" t="s">
        <v>141</v>
      </c>
      <c r="H1522" s="192" t="s">
        <v>142</v>
      </c>
      <c r="I1522" s="192" t="s">
        <v>143</v>
      </c>
      <c r="J1522" s="192" t="s">
        <v>144</v>
      </c>
      <c r="K1522" s="192" t="s">
        <v>145</v>
      </c>
      <c r="L1522" s="192" t="s">
        <v>146</v>
      </c>
      <c r="M1522" s="192" t="s">
        <v>147</v>
      </c>
      <c r="N1522" s="192" t="s">
        <v>148</v>
      </c>
      <c r="O1522" t="str">
        <f t="shared" ref="O1522" si="1511">O1521</f>
        <v>MATCH</v>
      </c>
    </row>
    <row r="1523" spans="1:15" x14ac:dyDescent="0.25">
      <c r="A1523" s="193" t="s">
        <v>161</v>
      </c>
      <c r="B1523" s="97"/>
      <c r="C1523" s="97"/>
      <c r="D1523" s="97"/>
      <c r="E1523" s="97"/>
      <c r="F1523" s="97"/>
      <c r="G1523" s="97"/>
      <c r="H1523" s="97"/>
      <c r="I1523" s="97"/>
      <c r="J1523" s="97"/>
      <c r="K1523" s="97"/>
      <c r="L1523" s="97"/>
      <c r="M1523" s="97"/>
      <c r="N1523" s="97"/>
      <c r="O1523" t="str">
        <f t="shared" ref="O1523" si="1512">O1521</f>
        <v>MATCH</v>
      </c>
    </row>
    <row r="1524" spans="1:15" x14ac:dyDescent="0.25">
      <c r="A1524" s="193" t="s">
        <v>164</v>
      </c>
      <c r="B1524" s="97"/>
      <c r="C1524" s="97"/>
      <c r="D1524" s="97"/>
      <c r="E1524" s="97"/>
      <c r="F1524" s="97"/>
      <c r="G1524" s="97"/>
      <c r="H1524" s="97"/>
      <c r="I1524" s="97"/>
      <c r="J1524" s="97"/>
      <c r="K1524" s="97"/>
      <c r="L1524" s="97"/>
      <c r="M1524" s="97"/>
      <c r="N1524" s="97"/>
      <c r="O1524" t="str">
        <f t="shared" ref="O1524" si="1513">O1521</f>
        <v>MATCH</v>
      </c>
    </row>
    <row r="1525" spans="1:15" x14ac:dyDescent="0.25">
      <c r="A1525" s="188"/>
      <c r="B1525" s="188"/>
      <c r="C1525" s="188"/>
      <c r="D1525" s="188"/>
      <c r="E1525" s="188"/>
      <c r="F1525" s="188"/>
      <c r="G1525" s="188"/>
      <c r="H1525" s="188"/>
      <c r="I1525" s="188"/>
      <c r="J1525" s="188"/>
      <c r="K1525" s="188"/>
      <c r="L1525" s="188"/>
      <c r="M1525" s="188"/>
      <c r="N1525" s="188"/>
      <c r="O1525" t="str">
        <f t="shared" ref="O1525" si="1514">O1521</f>
        <v>MATCH</v>
      </c>
    </row>
    <row r="1526" spans="1:15" x14ac:dyDescent="0.25">
      <c r="A1526" s="191" t="str">
        <f>'[1]Run Rate'!A308</f>
        <v>GAR04844</v>
      </c>
      <c r="B1526" s="191" t="str">
        <f>'[1]Run Rate'!B308</f>
        <v>Fenix 8 Pro 51 mm LTE AMOLED Sapphire Tit. Graphite Strap</v>
      </c>
      <c r="C1526" s="191" t="str">
        <f>'[1]Run Rate'!C308</f>
        <v>GADGETI</v>
      </c>
      <c r="D1526" s="191" t="str">
        <f>'[1]Run Rate'!D308</f>
        <v>03 BRONZE</v>
      </c>
      <c r="E1526" s="97"/>
      <c r="F1526" s="97"/>
      <c r="G1526" s="97"/>
      <c r="H1526" s="97"/>
      <c r="I1526" s="97"/>
      <c r="J1526" s="97"/>
      <c r="K1526" s="97"/>
      <c r="L1526" s="97"/>
      <c r="M1526" s="97"/>
      <c r="N1526" s="97"/>
      <c r="O1526" t="str">
        <f t="shared" ref="O1526" si="1515">IF(AND(OR($B$1="ALL",$B$1=C1526),OR($E$1="ALL",$E$1=D1526),OR($B$2="ALL",$B$2=A1526),OR($E$2="ALL",IFERROR(SEARCH($E$2,B1526),0)&gt;0)),"MATCH","")</f>
        <v>MATCH</v>
      </c>
    </row>
    <row r="1527" spans="1:15" x14ac:dyDescent="0.25">
      <c r="A1527" s="192"/>
      <c r="B1527" s="192" t="s">
        <v>156</v>
      </c>
      <c r="C1527" s="192" t="s">
        <v>157</v>
      </c>
      <c r="D1527" s="192" t="s">
        <v>158</v>
      </c>
      <c r="E1527" s="192" t="s">
        <v>139</v>
      </c>
      <c r="F1527" s="192" t="s">
        <v>140</v>
      </c>
      <c r="G1527" s="192" t="s">
        <v>141</v>
      </c>
      <c r="H1527" s="192" t="s">
        <v>142</v>
      </c>
      <c r="I1527" s="192" t="s">
        <v>143</v>
      </c>
      <c r="J1527" s="192" t="s">
        <v>144</v>
      </c>
      <c r="K1527" s="192" t="s">
        <v>145</v>
      </c>
      <c r="L1527" s="192" t="s">
        <v>146</v>
      </c>
      <c r="M1527" s="192" t="s">
        <v>147</v>
      </c>
      <c r="N1527" s="192" t="s">
        <v>148</v>
      </c>
      <c r="O1527" t="str">
        <f t="shared" ref="O1527" si="1516">O1526</f>
        <v>MATCH</v>
      </c>
    </row>
    <row r="1528" spans="1:15" x14ac:dyDescent="0.25">
      <c r="A1528" s="193" t="s">
        <v>161</v>
      </c>
      <c r="B1528" s="97"/>
      <c r="C1528" s="97"/>
      <c r="D1528" s="97"/>
      <c r="E1528" s="97"/>
      <c r="F1528" s="97"/>
      <c r="G1528" s="97"/>
      <c r="H1528" s="97"/>
      <c r="I1528" s="97"/>
      <c r="J1528" s="97"/>
      <c r="K1528" s="97"/>
      <c r="L1528" s="97"/>
      <c r="M1528" s="97"/>
      <c r="N1528" s="97"/>
      <c r="O1528" t="str">
        <f t="shared" ref="O1528" si="1517">O1526</f>
        <v>MATCH</v>
      </c>
    </row>
    <row r="1529" spans="1:15" x14ac:dyDescent="0.25">
      <c r="A1529" s="193" t="s">
        <v>164</v>
      </c>
      <c r="B1529" s="97"/>
      <c r="C1529" s="97"/>
      <c r="D1529" s="97"/>
      <c r="E1529" s="97"/>
      <c r="F1529" s="97"/>
      <c r="G1529" s="97"/>
      <c r="H1529" s="97"/>
      <c r="I1529" s="97"/>
      <c r="J1529" s="97"/>
      <c r="K1529" s="97"/>
      <c r="L1529" s="97"/>
      <c r="M1529" s="97"/>
      <c r="N1529" s="97"/>
      <c r="O1529" t="str">
        <f t="shared" ref="O1529" si="1518">O1526</f>
        <v>MATCH</v>
      </c>
    </row>
    <row r="1530" spans="1:15" x14ac:dyDescent="0.25">
      <c r="A1530" s="188"/>
      <c r="B1530" s="188"/>
      <c r="C1530" s="188"/>
      <c r="D1530" s="188"/>
      <c r="E1530" s="188"/>
      <c r="F1530" s="188"/>
      <c r="G1530" s="188"/>
      <c r="H1530" s="188"/>
      <c r="I1530" s="188"/>
      <c r="J1530" s="188"/>
      <c r="K1530" s="188"/>
      <c r="L1530" s="188"/>
      <c r="M1530" s="188"/>
      <c r="N1530" s="188"/>
      <c r="O1530" t="str">
        <f t="shared" ref="O1530" si="1519">O1526</f>
        <v>MATCH</v>
      </c>
    </row>
    <row r="1531" spans="1:15" x14ac:dyDescent="0.25">
      <c r="A1531" s="191" t="str">
        <f>'[1]Run Rate'!A309</f>
        <v>ON00553</v>
      </c>
      <c r="B1531" s="191" t="str">
        <f>'[1]Run Rate'!B309</f>
        <v>Platinum PWO BlueRaz 380g</v>
      </c>
      <c r="C1531" s="191" t="str">
        <f>'[1]Run Rate'!C309</f>
        <v>SPORTSKA PREHRANA</v>
      </c>
      <c r="D1531" s="191" t="str">
        <f>'[1]Run Rate'!D309</f>
        <v>03 BRONZE</v>
      </c>
      <c r="E1531" s="97"/>
      <c r="F1531" s="97"/>
      <c r="G1531" s="97"/>
      <c r="H1531" s="97"/>
      <c r="I1531" s="97"/>
      <c r="J1531" s="97"/>
      <c r="K1531" s="97"/>
      <c r="L1531" s="97"/>
      <c r="M1531" s="97"/>
      <c r="N1531" s="97"/>
      <c r="O1531" t="str">
        <f t="shared" ref="O1531" si="1520">IF(AND(OR($B$1="ALL",$B$1=C1531),OR($E$1="ALL",$E$1=D1531),OR($B$2="ALL",$B$2=A1531),OR($E$2="ALL",IFERROR(SEARCH($E$2,B1531),0)&gt;0)),"MATCH","")</f>
        <v>MATCH</v>
      </c>
    </row>
    <row r="1532" spans="1:15" x14ac:dyDescent="0.25">
      <c r="A1532" s="192"/>
      <c r="B1532" s="192" t="s">
        <v>156</v>
      </c>
      <c r="C1532" s="192" t="s">
        <v>157</v>
      </c>
      <c r="D1532" s="192" t="s">
        <v>158</v>
      </c>
      <c r="E1532" s="192" t="s">
        <v>139</v>
      </c>
      <c r="F1532" s="192" t="s">
        <v>140</v>
      </c>
      <c r="G1532" s="192" t="s">
        <v>141</v>
      </c>
      <c r="H1532" s="192" t="s">
        <v>142</v>
      </c>
      <c r="I1532" s="192" t="s">
        <v>143</v>
      </c>
      <c r="J1532" s="192" t="s">
        <v>144</v>
      </c>
      <c r="K1532" s="192" t="s">
        <v>145</v>
      </c>
      <c r="L1532" s="192" t="s">
        <v>146</v>
      </c>
      <c r="M1532" s="192" t="s">
        <v>147</v>
      </c>
      <c r="N1532" s="192" t="s">
        <v>148</v>
      </c>
      <c r="O1532" t="str">
        <f t="shared" ref="O1532" si="1521">O1531</f>
        <v>MATCH</v>
      </c>
    </row>
    <row r="1533" spans="1:15" x14ac:dyDescent="0.25">
      <c r="A1533" s="193" t="s">
        <v>161</v>
      </c>
      <c r="B1533" s="97"/>
      <c r="C1533" s="97"/>
      <c r="D1533" s="97"/>
      <c r="E1533" s="97"/>
      <c r="F1533" s="97"/>
      <c r="G1533" s="97"/>
      <c r="H1533" s="97"/>
      <c r="I1533" s="97"/>
      <c r="J1533" s="97"/>
      <c r="K1533" s="97"/>
      <c r="L1533" s="97"/>
      <c r="M1533" s="97"/>
      <c r="N1533" s="97"/>
      <c r="O1533" t="str">
        <f t="shared" ref="O1533" si="1522">O1531</f>
        <v>MATCH</v>
      </c>
    </row>
    <row r="1534" spans="1:15" x14ac:dyDescent="0.25">
      <c r="A1534" s="193" t="s">
        <v>164</v>
      </c>
      <c r="B1534" s="97"/>
      <c r="C1534" s="97"/>
      <c r="D1534" s="97"/>
      <c r="E1534" s="97"/>
      <c r="F1534" s="97"/>
      <c r="G1534" s="97"/>
      <c r="H1534" s="97"/>
      <c r="I1534" s="97"/>
      <c r="J1534" s="97"/>
      <c r="K1534" s="97"/>
      <c r="L1534" s="97"/>
      <c r="M1534" s="97"/>
      <c r="N1534" s="97"/>
      <c r="O1534" t="str">
        <f t="shared" ref="O1534" si="1523">O1531</f>
        <v>MATCH</v>
      </c>
    </row>
    <row r="1535" spans="1:15" x14ac:dyDescent="0.25">
      <c r="A1535" s="188"/>
      <c r="B1535" s="188"/>
      <c r="C1535" s="188"/>
      <c r="D1535" s="188"/>
      <c r="E1535" s="188"/>
      <c r="F1535" s="188"/>
      <c r="G1535" s="188"/>
      <c r="H1535" s="188"/>
      <c r="I1535" s="188"/>
      <c r="J1535" s="188"/>
      <c r="K1535" s="188"/>
      <c r="L1535" s="188"/>
      <c r="M1535" s="188"/>
      <c r="N1535" s="188"/>
      <c r="O1535" t="str">
        <f t="shared" ref="O1535" si="1524">O1531</f>
        <v>MATCH</v>
      </c>
    </row>
    <row r="1536" spans="1:15" x14ac:dyDescent="0.25">
      <c r="A1536" s="191" t="str">
        <f>'[1]Run Rate'!A310</f>
        <v>SHM00034</v>
      </c>
      <c r="B1536" s="191" t="str">
        <f>'[1]Run Rate'!B310</f>
        <v>Shieldmixer Hero Pro Johnny Bravo Pretty</v>
      </c>
      <c r="C1536" s="191" t="str">
        <f>'[1]Run Rate'!C310</f>
        <v>DRINKWARE I HOME</v>
      </c>
      <c r="D1536" s="191" t="str">
        <f>'[1]Run Rate'!D310</f>
        <v>03 BRONZE</v>
      </c>
      <c r="E1536" s="97"/>
      <c r="F1536" s="97"/>
      <c r="G1536" s="97"/>
      <c r="H1536" s="97"/>
      <c r="I1536" s="97"/>
      <c r="J1536" s="97"/>
      <c r="K1536" s="97"/>
      <c r="L1536" s="97"/>
      <c r="M1536" s="97"/>
      <c r="N1536" s="97"/>
      <c r="O1536" t="str">
        <f t="shared" ref="O1536" si="1525">IF(AND(OR($B$1="ALL",$B$1=C1536),OR($E$1="ALL",$E$1=D1536),OR($B$2="ALL",$B$2=A1536),OR($E$2="ALL",IFERROR(SEARCH($E$2,B1536),0)&gt;0)),"MATCH","")</f>
        <v>MATCH</v>
      </c>
    </row>
    <row r="1537" spans="1:15" x14ac:dyDescent="0.25">
      <c r="A1537" s="192"/>
      <c r="B1537" s="192" t="s">
        <v>156</v>
      </c>
      <c r="C1537" s="192" t="s">
        <v>157</v>
      </c>
      <c r="D1537" s="192" t="s">
        <v>158</v>
      </c>
      <c r="E1537" s="192" t="s">
        <v>139</v>
      </c>
      <c r="F1537" s="192" t="s">
        <v>140</v>
      </c>
      <c r="G1537" s="192" t="s">
        <v>141</v>
      </c>
      <c r="H1537" s="192" t="s">
        <v>142</v>
      </c>
      <c r="I1537" s="192" t="s">
        <v>143</v>
      </c>
      <c r="J1537" s="192" t="s">
        <v>144</v>
      </c>
      <c r="K1537" s="192" t="s">
        <v>145</v>
      </c>
      <c r="L1537" s="192" t="s">
        <v>146</v>
      </c>
      <c r="M1537" s="192" t="s">
        <v>147</v>
      </c>
      <c r="N1537" s="192" t="s">
        <v>148</v>
      </c>
      <c r="O1537" t="str">
        <f t="shared" ref="O1537" si="1526">O1536</f>
        <v>MATCH</v>
      </c>
    </row>
    <row r="1538" spans="1:15" x14ac:dyDescent="0.25">
      <c r="A1538" s="193" t="s">
        <v>161</v>
      </c>
      <c r="B1538" s="97"/>
      <c r="C1538" s="97"/>
      <c r="D1538" s="97"/>
      <c r="E1538" s="97"/>
      <c r="F1538" s="97"/>
      <c r="G1538" s="97"/>
      <c r="H1538" s="97"/>
      <c r="I1538" s="97"/>
      <c r="J1538" s="97"/>
      <c r="K1538" s="97"/>
      <c r="L1538" s="97"/>
      <c r="M1538" s="97"/>
      <c r="N1538" s="97"/>
      <c r="O1538" t="str">
        <f t="shared" ref="O1538" si="1527">O1536</f>
        <v>MATCH</v>
      </c>
    </row>
    <row r="1539" spans="1:15" x14ac:dyDescent="0.25">
      <c r="A1539" s="193" t="s">
        <v>164</v>
      </c>
      <c r="B1539" s="97"/>
      <c r="C1539" s="97"/>
      <c r="D1539" s="97"/>
      <c r="E1539" s="97"/>
      <c r="F1539" s="97"/>
      <c r="G1539" s="97"/>
      <c r="H1539" s="97"/>
      <c r="I1539" s="97"/>
      <c r="J1539" s="97"/>
      <c r="K1539" s="97"/>
      <c r="L1539" s="97"/>
      <c r="M1539" s="97"/>
      <c r="N1539" s="97"/>
      <c r="O1539" t="str">
        <f t="shared" ref="O1539" si="1528">O1536</f>
        <v>MATCH</v>
      </c>
    </row>
    <row r="1540" spans="1:15" x14ac:dyDescent="0.25">
      <c r="A1540" s="188"/>
      <c r="B1540" s="188"/>
      <c r="C1540" s="188"/>
      <c r="D1540" s="188"/>
      <c r="E1540" s="188"/>
      <c r="F1540" s="188"/>
      <c r="G1540" s="188"/>
      <c r="H1540" s="188"/>
      <c r="I1540" s="188"/>
      <c r="J1540" s="188"/>
      <c r="K1540" s="188"/>
      <c r="L1540" s="188"/>
      <c r="M1540" s="188"/>
      <c r="N1540" s="188"/>
      <c r="O1540" t="str">
        <f t="shared" ref="O1540" si="1529">O1536</f>
        <v>MATCH</v>
      </c>
    </row>
    <row r="1541" spans="1:15" x14ac:dyDescent="0.25">
      <c r="A1541" s="191" t="str">
        <f>'[1]Run Rate'!A311</f>
        <v>GAR04751</v>
      </c>
      <c r="B1541" s="191" t="str">
        <f>'[1]Run Rate'!B311</f>
        <v>Fenix 8, 51 mm, AMOLED Sapphire Tit., Spark Orange/Graphite remen</v>
      </c>
      <c r="C1541" s="191" t="str">
        <f>'[1]Run Rate'!C311</f>
        <v>GADGETI</v>
      </c>
      <c r="D1541" s="191" t="str">
        <f>'[1]Run Rate'!D311</f>
        <v>03 BRONZE</v>
      </c>
      <c r="E1541" s="97"/>
      <c r="F1541" s="97"/>
      <c r="G1541" s="97"/>
      <c r="H1541" s="97"/>
      <c r="I1541" s="97"/>
      <c r="J1541" s="97"/>
      <c r="K1541" s="97"/>
      <c r="L1541" s="97"/>
      <c r="M1541" s="97"/>
      <c r="N1541" s="97"/>
      <c r="O1541" t="str">
        <f t="shared" ref="O1541" si="1530">IF(AND(OR($B$1="ALL",$B$1=C1541),OR($E$1="ALL",$E$1=D1541),OR($B$2="ALL",$B$2=A1541),OR($E$2="ALL",IFERROR(SEARCH($E$2,B1541),0)&gt;0)),"MATCH","")</f>
        <v>MATCH</v>
      </c>
    </row>
    <row r="1542" spans="1:15" x14ac:dyDescent="0.25">
      <c r="A1542" s="192"/>
      <c r="B1542" s="192" t="s">
        <v>156</v>
      </c>
      <c r="C1542" s="192" t="s">
        <v>157</v>
      </c>
      <c r="D1542" s="192" t="s">
        <v>158</v>
      </c>
      <c r="E1542" s="192" t="s">
        <v>139</v>
      </c>
      <c r="F1542" s="192" t="s">
        <v>140</v>
      </c>
      <c r="G1542" s="192" t="s">
        <v>141</v>
      </c>
      <c r="H1542" s="192" t="s">
        <v>142</v>
      </c>
      <c r="I1542" s="192" t="s">
        <v>143</v>
      </c>
      <c r="J1542" s="192" t="s">
        <v>144</v>
      </c>
      <c r="K1542" s="192" t="s">
        <v>145</v>
      </c>
      <c r="L1542" s="192" t="s">
        <v>146</v>
      </c>
      <c r="M1542" s="192" t="s">
        <v>147</v>
      </c>
      <c r="N1542" s="192" t="s">
        <v>148</v>
      </c>
      <c r="O1542" t="str">
        <f t="shared" ref="O1542" si="1531">O1541</f>
        <v>MATCH</v>
      </c>
    </row>
    <row r="1543" spans="1:15" x14ac:dyDescent="0.25">
      <c r="A1543" s="193" t="s">
        <v>161</v>
      </c>
      <c r="B1543" s="97"/>
      <c r="C1543" s="97"/>
      <c r="D1543" s="97"/>
      <c r="E1543" s="97"/>
      <c r="F1543" s="97"/>
      <c r="G1543" s="97"/>
      <c r="H1543" s="97"/>
      <c r="I1543" s="97"/>
      <c r="J1543" s="97"/>
      <c r="K1543" s="97"/>
      <c r="L1543" s="97"/>
      <c r="M1543" s="97"/>
      <c r="N1543" s="97"/>
      <c r="O1543" t="str">
        <f t="shared" ref="O1543" si="1532">O1541</f>
        <v>MATCH</v>
      </c>
    </row>
    <row r="1544" spans="1:15" x14ac:dyDescent="0.25">
      <c r="A1544" s="193" t="s">
        <v>164</v>
      </c>
      <c r="B1544" s="97"/>
      <c r="C1544" s="97"/>
      <c r="D1544" s="97"/>
      <c r="E1544" s="97"/>
      <c r="F1544" s="97"/>
      <c r="G1544" s="97"/>
      <c r="H1544" s="97"/>
      <c r="I1544" s="97"/>
      <c r="J1544" s="97"/>
      <c r="K1544" s="97"/>
      <c r="L1544" s="97"/>
      <c r="M1544" s="97"/>
      <c r="N1544" s="97"/>
      <c r="O1544" t="str">
        <f t="shared" ref="O1544" si="1533">O1541</f>
        <v>MATCH</v>
      </c>
    </row>
    <row r="1545" spans="1:15" x14ac:dyDescent="0.25">
      <c r="A1545" s="188"/>
      <c r="B1545" s="188"/>
      <c r="C1545" s="188"/>
      <c r="D1545" s="188"/>
      <c r="E1545" s="188"/>
      <c r="F1545" s="188"/>
      <c r="G1545" s="188"/>
      <c r="H1545" s="188"/>
      <c r="I1545" s="188"/>
      <c r="J1545" s="188"/>
      <c r="K1545" s="188"/>
      <c r="L1545" s="188"/>
      <c r="M1545" s="188"/>
      <c r="N1545" s="188"/>
      <c r="O1545" t="str">
        <f t="shared" ref="O1545" si="1534">O1541</f>
        <v>MATCH</v>
      </c>
    </row>
    <row r="1546" spans="1:15" x14ac:dyDescent="0.25">
      <c r="A1546" s="191" t="str">
        <f>'[1]Run Rate'!A312</f>
        <v>POL09733</v>
      </c>
      <c r="B1546" s="191" t="str">
        <f>'[1]Run Rate'!B312</f>
        <v>Polleo 1st Whey 30,4g SACHET Cookies &amp; Cream</v>
      </c>
      <c r="C1546" s="191" t="str">
        <f>'[1]Run Rate'!C312</f>
        <v>PROTEINI</v>
      </c>
      <c r="D1546" s="191" t="str">
        <f>'[1]Run Rate'!D312</f>
        <v>03 BRONZE</v>
      </c>
      <c r="E1546" s="97"/>
      <c r="F1546" s="97"/>
      <c r="G1546" s="97"/>
      <c r="H1546" s="97"/>
      <c r="I1546" s="97"/>
      <c r="J1546" s="97"/>
      <c r="K1546" s="97"/>
      <c r="L1546" s="97"/>
      <c r="M1546" s="97"/>
      <c r="N1546" s="97"/>
      <c r="O1546" t="str">
        <f t="shared" ref="O1546" si="1535">IF(AND(OR($B$1="ALL",$B$1=C1546),OR($E$1="ALL",$E$1=D1546),OR($B$2="ALL",$B$2=A1546),OR($E$2="ALL",IFERROR(SEARCH($E$2,B1546),0)&gt;0)),"MATCH","")</f>
        <v>MATCH</v>
      </c>
    </row>
    <row r="1547" spans="1:15" x14ac:dyDescent="0.25">
      <c r="A1547" s="192"/>
      <c r="B1547" s="192" t="s">
        <v>156</v>
      </c>
      <c r="C1547" s="192" t="s">
        <v>157</v>
      </c>
      <c r="D1547" s="192" t="s">
        <v>158</v>
      </c>
      <c r="E1547" s="192" t="s">
        <v>139</v>
      </c>
      <c r="F1547" s="192" t="s">
        <v>140</v>
      </c>
      <c r="G1547" s="192" t="s">
        <v>141</v>
      </c>
      <c r="H1547" s="192" t="s">
        <v>142</v>
      </c>
      <c r="I1547" s="192" t="s">
        <v>143</v>
      </c>
      <c r="J1547" s="192" t="s">
        <v>144</v>
      </c>
      <c r="K1547" s="192" t="s">
        <v>145</v>
      </c>
      <c r="L1547" s="192" t="s">
        <v>146</v>
      </c>
      <c r="M1547" s="192" t="s">
        <v>147</v>
      </c>
      <c r="N1547" s="192" t="s">
        <v>148</v>
      </c>
      <c r="O1547" t="str">
        <f t="shared" ref="O1547" si="1536">O1546</f>
        <v>MATCH</v>
      </c>
    </row>
    <row r="1548" spans="1:15" x14ac:dyDescent="0.25">
      <c r="A1548" s="193" t="s">
        <v>161</v>
      </c>
      <c r="B1548" s="97"/>
      <c r="C1548" s="97"/>
      <c r="D1548" s="97"/>
      <c r="E1548" s="97"/>
      <c r="F1548" s="97"/>
      <c r="G1548" s="97"/>
      <c r="H1548" s="97"/>
      <c r="I1548" s="97"/>
      <c r="J1548" s="97"/>
      <c r="K1548" s="97"/>
      <c r="L1548" s="97"/>
      <c r="M1548" s="97"/>
      <c r="N1548" s="97"/>
      <c r="O1548" t="str">
        <f t="shared" ref="O1548" si="1537">O1546</f>
        <v>MATCH</v>
      </c>
    </row>
    <row r="1549" spans="1:15" x14ac:dyDescent="0.25">
      <c r="A1549" s="193" t="s">
        <v>164</v>
      </c>
      <c r="B1549" s="97"/>
      <c r="C1549" s="97"/>
      <c r="D1549" s="97"/>
      <c r="E1549" s="97"/>
      <c r="F1549" s="97"/>
      <c r="G1549" s="97"/>
      <c r="H1549" s="97"/>
      <c r="I1549" s="97"/>
      <c r="J1549" s="97"/>
      <c r="K1549" s="97"/>
      <c r="L1549" s="97"/>
      <c r="M1549" s="97"/>
      <c r="N1549" s="97"/>
      <c r="O1549" t="str">
        <f t="shared" ref="O1549" si="1538">O1546</f>
        <v>MATCH</v>
      </c>
    </row>
    <row r="1550" spans="1:15" x14ac:dyDescent="0.25">
      <c r="A1550" s="188"/>
      <c r="B1550" s="188"/>
      <c r="C1550" s="188"/>
      <c r="D1550" s="188"/>
      <c r="E1550" s="188"/>
      <c r="F1550" s="188"/>
      <c r="G1550" s="188"/>
      <c r="H1550" s="188"/>
      <c r="I1550" s="188"/>
      <c r="J1550" s="188"/>
      <c r="K1550" s="188"/>
      <c r="L1550" s="188"/>
      <c r="M1550" s="188"/>
      <c r="N1550" s="188"/>
      <c r="O1550" t="str">
        <f t="shared" ref="O1550" si="1539">O1546</f>
        <v>MATCH</v>
      </c>
    </row>
    <row r="1551" spans="1:15" x14ac:dyDescent="0.25">
      <c r="A1551" s="191" t="str">
        <f>'[1]Run Rate'!A313</f>
        <v>POL09860</v>
      </c>
      <c r="B1551" s="191" t="str">
        <f>'[1]Run Rate'!B313</f>
        <v>Polleo Guarana Extract 90 caps</v>
      </c>
      <c r="C1551" s="191" t="str">
        <f>'[1]Run Rate'!C313</f>
        <v>SPORTSKA PREHRANA</v>
      </c>
      <c r="D1551" s="191" t="str">
        <f>'[1]Run Rate'!D313</f>
        <v>03 BRONZE</v>
      </c>
      <c r="E1551" s="97"/>
      <c r="F1551" s="97"/>
      <c r="G1551" s="97"/>
      <c r="H1551" s="97"/>
      <c r="I1551" s="97"/>
      <c r="J1551" s="97"/>
      <c r="K1551" s="97"/>
      <c r="L1551" s="97"/>
      <c r="M1551" s="97"/>
      <c r="N1551" s="97"/>
      <c r="O1551" t="str">
        <f t="shared" ref="O1551" si="1540">IF(AND(OR($B$1="ALL",$B$1=C1551),OR($E$1="ALL",$E$1=D1551),OR($B$2="ALL",$B$2=A1551),OR($E$2="ALL",IFERROR(SEARCH($E$2,B1551),0)&gt;0)),"MATCH","")</f>
        <v>MATCH</v>
      </c>
    </row>
    <row r="1552" spans="1:15" x14ac:dyDescent="0.25">
      <c r="A1552" s="192"/>
      <c r="B1552" s="192" t="s">
        <v>156</v>
      </c>
      <c r="C1552" s="192" t="s">
        <v>157</v>
      </c>
      <c r="D1552" s="192" t="s">
        <v>158</v>
      </c>
      <c r="E1552" s="192" t="s">
        <v>139</v>
      </c>
      <c r="F1552" s="192" t="s">
        <v>140</v>
      </c>
      <c r="G1552" s="192" t="s">
        <v>141</v>
      </c>
      <c r="H1552" s="192" t="s">
        <v>142</v>
      </c>
      <c r="I1552" s="192" t="s">
        <v>143</v>
      </c>
      <c r="J1552" s="192" t="s">
        <v>144</v>
      </c>
      <c r="K1552" s="192" t="s">
        <v>145</v>
      </c>
      <c r="L1552" s="192" t="s">
        <v>146</v>
      </c>
      <c r="M1552" s="192" t="s">
        <v>147</v>
      </c>
      <c r="N1552" s="192" t="s">
        <v>148</v>
      </c>
      <c r="O1552" t="str">
        <f t="shared" ref="O1552" si="1541">O1551</f>
        <v>MATCH</v>
      </c>
    </row>
    <row r="1553" spans="1:15" x14ac:dyDescent="0.25">
      <c r="A1553" s="193" t="s">
        <v>161</v>
      </c>
      <c r="B1553" s="97"/>
      <c r="C1553" s="97"/>
      <c r="D1553" s="97"/>
      <c r="E1553" s="97"/>
      <c r="F1553" s="97"/>
      <c r="G1553" s="97"/>
      <c r="H1553" s="97"/>
      <c r="I1553" s="97"/>
      <c r="J1553" s="97"/>
      <c r="K1553" s="97"/>
      <c r="L1553" s="97"/>
      <c r="M1553" s="97"/>
      <c r="N1553" s="97"/>
      <c r="O1553" t="str">
        <f t="shared" ref="O1553" si="1542">O1551</f>
        <v>MATCH</v>
      </c>
    </row>
    <row r="1554" spans="1:15" x14ac:dyDescent="0.25">
      <c r="A1554" s="193" t="s">
        <v>164</v>
      </c>
      <c r="B1554" s="97"/>
      <c r="C1554" s="97"/>
      <c r="D1554" s="97"/>
      <c r="E1554" s="97"/>
      <c r="F1554" s="97"/>
      <c r="G1554" s="97"/>
      <c r="H1554" s="97"/>
      <c r="I1554" s="97"/>
      <c r="J1554" s="97"/>
      <c r="K1554" s="97"/>
      <c r="L1554" s="97"/>
      <c r="M1554" s="97"/>
      <c r="N1554" s="97"/>
      <c r="O1554" t="str">
        <f t="shared" ref="O1554" si="1543">O1551</f>
        <v>MATCH</v>
      </c>
    </row>
    <row r="1555" spans="1:15" x14ac:dyDescent="0.25">
      <c r="A1555" s="188"/>
      <c r="B1555" s="188"/>
      <c r="C1555" s="188"/>
      <c r="D1555" s="188"/>
      <c r="E1555" s="188"/>
      <c r="F1555" s="188"/>
      <c r="G1555" s="188"/>
      <c r="H1555" s="188"/>
      <c r="I1555" s="188"/>
      <c r="J1555" s="188"/>
      <c r="K1555" s="188"/>
      <c r="L1555" s="188"/>
      <c r="M1555" s="188"/>
      <c r="N1555" s="188"/>
      <c r="O1555" t="str">
        <f t="shared" ref="O1555" si="1544">O1551</f>
        <v>MATCH</v>
      </c>
    </row>
    <row r="1556" spans="1:15" x14ac:dyDescent="0.25">
      <c r="A1556" s="191" t="str">
        <f>'[1]Run Rate'!A314</f>
        <v>POL04105</v>
      </c>
      <c r="B1556" s="191" t="str">
        <f>'[1]Run Rate'!B314</f>
        <v>Polleo Dekstroza 1000g</v>
      </c>
      <c r="C1556" s="191" t="str">
        <f>'[1]Run Rate'!C314</f>
        <v>SPORTSKA PREHRANA</v>
      </c>
      <c r="D1556" s="191" t="str">
        <f>'[1]Run Rate'!D314</f>
        <v>03 BRONZE</v>
      </c>
      <c r="E1556" s="97"/>
      <c r="F1556" s="97"/>
      <c r="G1556" s="97"/>
      <c r="H1556" s="97"/>
      <c r="I1556" s="97"/>
      <c r="J1556" s="97"/>
      <c r="K1556" s="97"/>
      <c r="L1556" s="97"/>
      <c r="M1556" s="97"/>
      <c r="N1556" s="97"/>
      <c r="O1556" t="str">
        <f t="shared" ref="O1556" si="1545">IF(AND(OR($B$1="ALL",$B$1=C1556),OR($E$1="ALL",$E$1=D1556),OR($B$2="ALL",$B$2=A1556),OR($E$2="ALL",IFERROR(SEARCH($E$2,B1556),0)&gt;0)),"MATCH","")</f>
        <v>MATCH</v>
      </c>
    </row>
    <row r="1557" spans="1:15" x14ac:dyDescent="0.25">
      <c r="A1557" s="192"/>
      <c r="B1557" s="192" t="s">
        <v>156</v>
      </c>
      <c r="C1557" s="192" t="s">
        <v>157</v>
      </c>
      <c r="D1557" s="192" t="s">
        <v>158</v>
      </c>
      <c r="E1557" s="192" t="s">
        <v>139</v>
      </c>
      <c r="F1557" s="192" t="s">
        <v>140</v>
      </c>
      <c r="G1557" s="192" t="s">
        <v>141</v>
      </c>
      <c r="H1557" s="192" t="s">
        <v>142</v>
      </c>
      <c r="I1557" s="192" t="s">
        <v>143</v>
      </c>
      <c r="J1557" s="192" t="s">
        <v>144</v>
      </c>
      <c r="K1557" s="192" t="s">
        <v>145</v>
      </c>
      <c r="L1557" s="192" t="s">
        <v>146</v>
      </c>
      <c r="M1557" s="192" t="s">
        <v>147</v>
      </c>
      <c r="N1557" s="192" t="s">
        <v>148</v>
      </c>
      <c r="O1557" t="str">
        <f t="shared" ref="O1557" si="1546">O1556</f>
        <v>MATCH</v>
      </c>
    </row>
    <row r="1558" spans="1:15" x14ac:dyDescent="0.25">
      <c r="A1558" s="193" t="s">
        <v>161</v>
      </c>
      <c r="B1558" s="97"/>
      <c r="C1558" s="97"/>
      <c r="D1558" s="97"/>
      <c r="E1558" s="97"/>
      <c r="F1558" s="97"/>
      <c r="G1558" s="97"/>
      <c r="H1558" s="97"/>
      <c r="I1558" s="97"/>
      <c r="J1558" s="97"/>
      <c r="K1558" s="97"/>
      <c r="L1558" s="97"/>
      <c r="M1558" s="97"/>
      <c r="N1558" s="97"/>
      <c r="O1558" t="str">
        <f t="shared" ref="O1558" si="1547">O1556</f>
        <v>MATCH</v>
      </c>
    </row>
    <row r="1559" spans="1:15" x14ac:dyDescent="0.25">
      <c r="A1559" s="193" t="s">
        <v>164</v>
      </c>
      <c r="B1559" s="97"/>
      <c r="C1559" s="97"/>
      <c r="D1559" s="97"/>
      <c r="E1559" s="97"/>
      <c r="F1559" s="97"/>
      <c r="G1559" s="97"/>
      <c r="H1559" s="97"/>
      <c r="I1559" s="97"/>
      <c r="J1559" s="97"/>
      <c r="K1559" s="97"/>
      <c r="L1559" s="97"/>
      <c r="M1559" s="97"/>
      <c r="N1559" s="97"/>
      <c r="O1559" t="str">
        <f t="shared" ref="O1559" si="1548">O1556</f>
        <v>MATCH</v>
      </c>
    </row>
    <row r="1560" spans="1:15" x14ac:dyDescent="0.25">
      <c r="A1560" s="188"/>
      <c r="B1560" s="188"/>
      <c r="C1560" s="188"/>
      <c r="D1560" s="188"/>
      <c r="E1560" s="188"/>
      <c r="F1560" s="188"/>
      <c r="G1560" s="188"/>
      <c r="H1560" s="188"/>
      <c r="I1560" s="188"/>
      <c r="J1560" s="188"/>
      <c r="K1560" s="188"/>
      <c r="L1560" s="188"/>
      <c r="M1560" s="188"/>
      <c r="N1560" s="188"/>
      <c r="O1560" t="str">
        <f t="shared" ref="O1560" si="1549">O1556</f>
        <v>MATCH</v>
      </c>
    </row>
    <row r="1561" spans="1:15" x14ac:dyDescent="0.25">
      <c r="A1561" s="191" t="str">
        <f>'[1]Run Rate'!A315</f>
        <v>POL12830</v>
      </c>
      <c r="B1561" s="191" t="str">
        <f>'[1]Run Rate'!B315</f>
        <v>Polleo 1st Whey 250g Swiss Chocolate Supreme</v>
      </c>
      <c r="C1561" s="191" t="str">
        <f>'[1]Run Rate'!C315</f>
        <v>PROTEINI</v>
      </c>
      <c r="D1561" s="191" t="str">
        <f>'[1]Run Rate'!D315</f>
        <v>03 BRONZE</v>
      </c>
      <c r="E1561" s="97"/>
      <c r="F1561" s="97"/>
      <c r="G1561" s="97"/>
      <c r="H1561" s="97"/>
      <c r="I1561" s="97"/>
      <c r="J1561" s="97"/>
      <c r="K1561" s="97"/>
      <c r="L1561" s="97"/>
      <c r="M1561" s="97"/>
      <c r="N1561" s="97"/>
      <c r="O1561" t="str">
        <f t="shared" ref="O1561" si="1550">IF(AND(OR($B$1="ALL",$B$1=C1561),OR($E$1="ALL",$E$1=D1561),OR($B$2="ALL",$B$2=A1561),OR($E$2="ALL",IFERROR(SEARCH($E$2,B1561),0)&gt;0)),"MATCH","")</f>
        <v>MATCH</v>
      </c>
    </row>
    <row r="1562" spans="1:15" x14ac:dyDescent="0.25">
      <c r="A1562" s="192"/>
      <c r="B1562" s="192" t="s">
        <v>156</v>
      </c>
      <c r="C1562" s="192" t="s">
        <v>157</v>
      </c>
      <c r="D1562" s="192" t="s">
        <v>158</v>
      </c>
      <c r="E1562" s="192" t="s">
        <v>139</v>
      </c>
      <c r="F1562" s="192" t="s">
        <v>140</v>
      </c>
      <c r="G1562" s="192" t="s">
        <v>141</v>
      </c>
      <c r="H1562" s="192" t="s">
        <v>142</v>
      </c>
      <c r="I1562" s="192" t="s">
        <v>143</v>
      </c>
      <c r="J1562" s="192" t="s">
        <v>144</v>
      </c>
      <c r="K1562" s="192" t="s">
        <v>145</v>
      </c>
      <c r="L1562" s="192" t="s">
        <v>146</v>
      </c>
      <c r="M1562" s="192" t="s">
        <v>147</v>
      </c>
      <c r="N1562" s="192" t="s">
        <v>148</v>
      </c>
      <c r="O1562" t="str">
        <f t="shared" ref="O1562" si="1551">O1561</f>
        <v>MATCH</v>
      </c>
    </row>
    <row r="1563" spans="1:15" x14ac:dyDescent="0.25">
      <c r="A1563" s="193" t="s">
        <v>161</v>
      </c>
      <c r="B1563" s="97"/>
      <c r="C1563" s="97"/>
      <c r="D1563" s="97"/>
      <c r="E1563" s="97"/>
      <c r="F1563" s="97"/>
      <c r="G1563" s="97"/>
      <c r="H1563" s="97"/>
      <c r="I1563" s="97"/>
      <c r="J1563" s="97"/>
      <c r="K1563" s="97"/>
      <c r="L1563" s="97"/>
      <c r="M1563" s="97">
        <v>12</v>
      </c>
      <c r="N1563" s="97">
        <v>12</v>
      </c>
      <c r="O1563" t="str">
        <f t="shared" ref="O1563" si="1552">O1561</f>
        <v>MATCH</v>
      </c>
    </row>
    <row r="1564" spans="1:15" x14ac:dyDescent="0.25">
      <c r="A1564" s="193" t="s">
        <v>164</v>
      </c>
      <c r="B1564" s="97"/>
      <c r="C1564" s="97"/>
      <c r="D1564" s="97"/>
      <c r="E1564" s="97"/>
      <c r="F1564" s="97"/>
      <c r="G1564" s="97">
        <v>120</v>
      </c>
      <c r="H1564" s="97">
        <v>120</v>
      </c>
      <c r="I1564" s="97">
        <v>120</v>
      </c>
      <c r="J1564" s="97">
        <v>120</v>
      </c>
      <c r="K1564" s="97"/>
      <c r="L1564" s="97"/>
      <c r="M1564" s="97"/>
      <c r="N1564" s="97"/>
      <c r="O1564" t="str">
        <f t="shared" ref="O1564" si="1553">O1561</f>
        <v>MATCH</v>
      </c>
    </row>
    <row r="1565" spans="1:15" x14ac:dyDescent="0.25">
      <c r="A1565" s="188"/>
      <c r="B1565" s="188"/>
      <c r="C1565" s="188"/>
      <c r="D1565" s="188"/>
      <c r="E1565" s="188"/>
      <c r="F1565" s="188"/>
      <c r="G1565" s="188"/>
      <c r="H1565" s="188"/>
      <c r="I1565" s="188"/>
      <c r="J1565" s="188"/>
      <c r="K1565" s="188"/>
      <c r="L1565" s="188"/>
      <c r="M1565" s="188"/>
      <c r="N1565" s="188"/>
      <c r="O1565" t="str">
        <f t="shared" ref="O1565" si="1554">O1561</f>
        <v>MATCH</v>
      </c>
    </row>
    <row r="1566" spans="1:15" x14ac:dyDescent="0.25">
      <c r="A1566" s="191" t="str">
        <f>'[1]Run Rate'!A316</f>
        <v>ATC06612</v>
      </c>
      <c r="B1566" s="191" t="str">
        <f>'[1]Run Rate'!B316</f>
        <v>Latex band 1cm Level 2 zelena Atleticore</v>
      </c>
      <c r="C1566" s="191" t="str">
        <f>'[1]Run Rate'!C316</f>
        <v>FITNESS OPREMA</v>
      </c>
      <c r="D1566" s="191" t="str">
        <f>'[1]Run Rate'!D316</f>
        <v>03 BRONZE</v>
      </c>
      <c r="E1566" s="97"/>
      <c r="F1566" s="97"/>
      <c r="G1566" s="97"/>
      <c r="H1566" s="97"/>
      <c r="I1566" s="97"/>
      <c r="J1566" s="97"/>
      <c r="K1566" s="97"/>
      <c r="L1566" s="97"/>
      <c r="M1566" s="97"/>
      <c r="N1566" s="97"/>
      <c r="O1566" t="str">
        <f t="shared" ref="O1566" si="1555">IF(AND(OR($B$1="ALL",$B$1=C1566),OR($E$1="ALL",$E$1=D1566),OR($B$2="ALL",$B$2=A1566),OR($E$2="ALL",IFERROR(SEARCH($E$2,B1566),0)&gt;0)),"MATCH","")</f>
        <v>MATCH</v>
      </c>
    </row>
    <row r="1567" spans="1:15" x14ac:dyDescent="0.25">
      <c r="A1567" s="192"/>
      <c r="B1567" s="192" t="s">
        <v>156</v>
      </c>
      <c r="C1567" s="192" t="s">
        <v>157</v>
      </c>
      <c r="D1567" s="192" t="s">
        <v>158</v>
      </c>
      <c r="E1567" s="192" t="s">
        <v>139</v>
      </c>
      <c r="F1567" s="192" t="s">
        <v>140</v>
      </c>
      <c r="G1567" s="192" t="s">
        <v>141</v>
      </c>
      <c r="H1567" s="192" t="s">
        <v>142</v>
      </c>
      <c r="I1567" s="192" t="s">
        <v>143</v>
      </c>
      <c r="J1567" s="192" t="s">
        <v>144</v>
      </c>
      <c r="K1567" s="192" t="s">
        <v>145</v>
      </c>
      <c r="L1567" s="192" t="s">
        <v>146</v>
      </c>
      <c r="M1567" s="192" t="s">
        <v>147</v>
      </c>
      <c r="N1567" s="192" t="s">
        <v>148</v>
      </c>
      <c r="O1567" t="str">
        <f t="shared" ref="O1567" si="1556">O1566</f>
        <v>MATCH</v>
      </c>
    </row>
    <row r="1568" spans="1:15" x14ac:dyDescent="0.25">
      <c r="A1568" s="193" t="s">
        <v>161</v>
      </c>
      <c r="B1568" s="97"/>
      <c r="C1568" s="97"/>
      <c r="D1568" s="97"/>
      <c r="E1568" s="97"/>
      <c r="F1568" s="97"/>
      <c r="G1568" s="97"/>
      <c r="H1568" s="97"/>
      <c r="I1568" s="97"/>
      <c r="J1568" s="97"/>
      <c r="K1568" s="97"/>
      <c r="L1568" s="97"/>
      <c r="M1568" s="97"/>
      <c r="N1568" s="97"/>
      <c r="O1568" t="str">
        <f t="shared" ref="O1568" si="1557">O1566</f>
        <v>MATCH</v>
      </c>
    </row>
    <row r="1569" spans="1:15" x14ac:dyDescent="0.25">
      <c r="A1569" s="193" t="s">
        <v>164</v>
      </c>
      <c r="B1569" s="97"/>
      <c r="C1569" s="97"/>
      <c r="D1569" s="97"/>
      <c r="E1569" s="97"/>
      <c r="F1569" s="97"/>
      <c r="G1569" s="97"/>
      <c r="H1569" s="97"/>
      <c r="I1569" s="97"/>
      <c r="J1569" s="97"/>
      <c r="K1569" s="97"/>
      <c r="L1569" s="97"/>
      <c r="M1569" s="97"/>
      <c r="N1569" s="97"/>
      <c r="O1569" t="str">
        <f t="shared" ref="O1569" si="1558">O1566</f>
        <v>MATCH</v>
      </c>
    </row>
    <row r="1570" spans="1:15" x14ac:dyDescent="0.25">
      <c r="A1570" s="188"/>
      <c r="B1570" s="188"/>
      <c r="C1570" s="188"/>
      <c r="D1570" s="188"/>
      <c r="E1570" s="188"/>
      <c r="F1570" s="188"/>
      <c r="G1570" s="188"/>
      <c r="H1570" s="188"/>
      <c r="I1570" s="188"/>
      <c r="J1570" s="188"/>
      <c r="K1570" s="188"/>
      <c r="L1570" s="188"/>
      <c r="M1570" s="188"/>
      <c r="N1570" s="188"/>
      <c r="O1570" t="str">
        <f t="shared" ref="O1570" si="1559">O1566</f>
        <v>MATCH</v>
      </c>
    </row>
    <row r="1571" spans="1:15" x14ac:dyDescent="0.25">
      <c r="A1571" s="191" t="str">
        <f>'[1]Run Rate'!A317</f>
        <v>ZOE12383</v>
      </c>
      <c r="B1571" s="191" t="str">
        <f>'[1]Run Rate'!B317</f>
        <v>ZOE Iso Drink 300g Lemon Lime</v>
      </c>
      <c r="C1571" s="191" t="str">
        <f>'[1]Run Rate'!C317</f>
        <v>SPORTSKA PREHRANA</v>
      </c>
      <c r="D1571" s="191" t="str">
        <f>'[1]Run Rate'!D317</f>
        <v>03 BRONZE</v>
      </c>
      <c r="E1571" s="97"/>
      <c r="F1571" s="97"/>
      <c r="G1571" s="97"/>
      <c r="H1571" s="97"/>
      <c r="I1571" s="97"/>
      <c r="J1571" s="97"/>
      <c r="K1571" s="97"/>
      <c r="L1571" s="97"/>
      <c r="M1571" s="97"/>
      <c r="N1571" s="97"/>
      <c r="O1571" t="str">
        <f t="shared" ref="O1571" si="1560">IF(AND(OR($B$1="ALL",$B$1=C1571),OR($E$1="ALL",$E$1=D1571),OR($B$2="ALL",$B$2=A1571),OR($E$2="ALL",IFERROR(SEARCH($E$2,B1571),0)&gt;0)),"MATCH","")</f>
        <v>MATCH</v>
      </c>
    </row>
    <row r="1572" spans="1:15" x14ac:dyDescent="0.25">
      <c r="A1572" s="192"/>
      <c r="B1572" s="192" t="s">
        <v>156</v>
      </c>
      <c r="C1572" s="192" t="s">
        <v>157</v>
      </c>
      <c r="D1572" s="192" t="s">
        <v>158</v>
      </c>
      <c r="E1572" s="192" t="s">
        <v>139</v>
      </c>
      <c r="F1572" s="192" t="s">
        <v>140</v>
      </c>
      <c r="G1572" s="192" t="s">
        <v>141</v>
      </c>
      <c r="H1572" s="192" t="s">
        <v>142</v>
      </c>
      <c r="I1572" s="192" t="s">
        <v>143</v>
      </c>
      <c r="J1572" s="192" t="s">
        <v>144</v>
      </c>
      <c r="K1572" s="192" t="s">
        <v>145</v>
      </c>
      <c r="L1572" s="192" t="s">
        <v>146</v>
      </c>
      <c r="M1572" s="192" t="s">
        <v>147</v>
      </c>
      <c r="N1572" s="192" t="s">
        <v>148</v>
      </c>
      <c r="O1572" t="str">
        <f t="shared" ref="O1572" si="1561">O1571</f>
        <v>MATCH</v>
      </c>
    </row>
    <row r="1573" spans="1:15" x14ac:dyDescent="0.25">
      <c r="A1573" s="193" t="s">
        <v>161</v>
      </c>
      <c r="B1573" s="97"/>
      <c r="C1573" s="97"/>
      <c r="D1573" s="97"/>
      <c r="E1573" s="97"/>
      <c r="F1573" s="97"/>
      <c r="G1573" s="97"/>
      <c r="H1573" s="97"/>
      <c r="I1573" s="97"/>
      <c r="J1573" s="97"/>
      <c r="K1573" s="97"/>
      <c r="L1573" s="97"/>
      <c r="M1573" s="97"/>
      <c r="N1573" s="97"/>
      <c r="O1573" t="str">
        <f t="shared" ref="O1573" si="1562">O1571</f>
        <v>MATCH</v>
      </c>
    </row>
    <row r="1574" spans="1:15" x14ac:dyDescent="0.25">
      <c r="A1574" s="193" t="s">
        <v>164</v>
      </c>
      <c r="B1574" s="97"/>
      <c r="C1574" s="97"/>
      <c r="D1574" s="97"/>
      <c r="E1574" s="97"/>
      <c r="F1574" s="97"/>
      <c r="G1574" s="97"/>
      <c r="H1574" s="97"/>
      <c r="I1574" s="97"/>
      <c r="J1574" s="97"/>
      <c r="K1574" s="97"/>
      <c r="L1574" s="97"/>
      <c r="M1574" s="97"/>
      <c r="N1574" s="97"/>
      <c r="O1574" t="str">
        <f t="shared" ref="O1574" si="1563">O1571</f>
        <v>MATCH</v>
      </c>
    </row>
    <row r="1575" spans="1:15" x14ac:dyDescent="0.25">
      <c r="A1575" s="188"/>
      <c r="B1575" s="188"/>
      <c r="C1575" s="188"/>
      <c r="D1575" s="188"/>
      <c r="E1575" s="188"/>
      <c r="F1575" s="188"/>
      <c r="G1575" s="188"/>
      <c r="H1575" s="188"/>
      <c r="I1575" s="188"/>
      <c r="J1575" s="188"/>
      <c r="K1575" s="188"/>
      <c r="L1575" s="188"/>
      <c r="M1575" s="188"/>
      <c r="N1575" s="188"/>
      <c r="O1575" t="str">
        <f t="shared" ref="O1575" si="1564">O1571</f>
        <v>MATCH</v>
      </c>
    </row>
    <row r="1576" spans="1:15" x14ac:dyDescent="0.25">
      <c r="A1576" s="191" t="str">
        <f>'[1]Run Rate'!A318</f>
        <v>POL12834</v>
      </c>
      <c r="B1576" s="191" t="str">
        <f>'[1]Run Rate'!B318</f>
        <v>Polleo Bulk Gainer 1kg Vanilla</v>
      </c>
      <c r="C1576" s="191" t="str">
        <f>'[1]Run Rate'!C318</f>
        <v>SPORTSKA PREHRANA</v>
      </c>
      <c r="D1576" s="191" t="str">
        <f>'[1]Run Rate'!D318</f>
        <v>03 BRONZE</v>
      </c>
      <c r="E1576" s="97"/>
      <c r="F1576" s="97"/>
      <c r="G1576" s="97"/>
      <c r="H1576" s="97"/>
      <c r="I1576" s="97"/>
      <c r="J1576" s="97"/>
      <c r="K1576" s="97"/>
      <c r="L1576" s="97"/>
      <c r="M1576" s="97"/>
      <c r="N1576" s="97"/>
      <c r="O1576" t="str">
        <f t="shared" ref="O1576" si="1565">IF(AND(OR($B$1="ALL",$B$1=C1576),OR($E$1="ALL",$E$1=D1576),OR($B$2="ALL",$B$2=A1576),OR($E$2="ALL",IFERROR(SEARCH($E$2,B1576),0)&gt;0)),"MATCH","")</f>
        <v>MATCH</v>
      </c>
    </row>
    <row r="1577" spans="1:15" x14ac:dyDescent="0.25">
      <c r="A1577" s="192"/>
      <c r="B1577" s="192" t="s">
        <v>156</v>
      </c>
      <c r="C1577" s="192" t="s">
        <v>157</v>
      </c>
      <c r="D1577" s="192" t="s">
        <v>158</v>
      </c>
      <c r="E1577" s="192" t="s">
        <v>139</v>
      </c>
      <c r="F1577" s="192" t="s">
        <v>140</v>
      </c>
      <c r="G1577" s="192" t="s">
        <v>141</v>
      </c>
      <c r="H1577" s="192" t="s">
        <v>142</v>
      </c>
      <c r="I1577" s="192" t="s">
        <v>143</v>
      </c>
      <c r="J1577" s="192" t="s">
        <v>144</v>
      </c>
      <c r="K1577" s="192" t="s">
        <v>145</v>
      </c>
      <c r="L1577" s="192" t="s">
        <v>146</v>
      </c>
      <c r="M1577" s="192" t="s">
        <v>147</v>
      </c>
      <c r="N1577" s="192" t="s">
        <v>148</v>
      </c>
      <c r="O1577" t="str">
        <f t="shared" ref="O1577" si="1566">O1576</f>
        <v>MATCH</v>
      </c>
    </row>
    <row r="1578" spans="1:15" x14ac:dyDescent="0.25">
      <c r="A1578" s="193" t="s">
        <v>161</v>
      </c>
      <c r="B1578" s="97"/>
      <c r="C1578" s="97"/>
      <c r="D1578" s="97"/>
      <c r="E1578" s="97"/>
      <c r="F1578" s="97"/>
      <c r="G1578" s="97"/>
      <c r="H1578" s="97"/>
      <c r="I1578" s="97"/>
      <c r="J1578" s="97"/>
      <c r="K1578" s="97"/>
      <c r="L1578" s="97"/>
      <c r="M1578" s="97">
        <v>12</v>
      </c>
      <c r="N1578" s="97">
        <v>12</v>
      </c>
      <c r="O1578" t="str">
        <f t="shared" ref="O1578" si="1567">O1576</f>
        <v>MATCH</v>
      </c>
    </row>
    <row r="1579" spans="1:15" x14ac:dyDescent="0.25">
      <c r="A1579" s="193" t="s">
        <v>164</v>
      </c>
      <c r="B1579" s="97"/>
      <c r="C1579" s="97"/>
      <c r="D1579" s="97"/>
      <c r="E1579" s="97"/>
      <c r="F1579" s="97"/>
      <c r="G1579" s="97">
        <v>120</v>
      </c>
      <c r="H1579" s="97">
        <v>120</v>
      </c>
      <c r="I1579" s="97">
        <v>120</v>
      </c>
      <c r="J1579" s="97">
        <v>120</v>
      </c>
      <c r="K1579" s="97"/>
      <c r="L1579" s="97"/>
      <c r="M1579" s="97"/>
      <c r="N1579" s="97"/>
      <c r="O1579" t="str">
        <f t="shared" ref="O1579" si="1568">O1576</f>
        <v>MATCH</v>
      </c>
    </row>
    <row r="1580" spans="1:15" x14ac:dyDescent="0.25">
      <c r="A1580" s="188"/>
      <c r="B1580" s="188"/>
      <c r="C1580" s="188"/>
      <c r="D1580" s="188"/>
      <c r="E1580" s="188"/>
      <c r="F1580" s="188"/>
      <c r="G1580" s="188"/>
      <c r="H1580" s="188"/>
      <c r="I1580" s="188"/>
      <c r="J1580" s="188"/>
      <c r="K1580" s="188"/>
      <c r="L1580" s="188"/>
      <c r="M1580" s="188"/>
      <c r="N1580" s="188"/>
      <c r="O1580" t="str">
        <f t="shared" ref="O1580" si="1569">O1576</f>
        <v>MATCH</v>
      </c>
    </row>
    <row r="1581" spans="1:15" x14ac:dyDescent="0.25">
      <c r="A1581" s="191" t="str">
        <f>'[1]Run Rate'!A319</f>
        <v>ON00248</v>
      </c>
      <c r="B1581" s="191" t="str">
        <f>'[1]Run Rate'!B319</f>
        <v>Gold Whey 450g Delicious Strawberry</v>
      </c>
      <c r="C1581" s="191" t="str">
        <f>'[1]Run Rate'!C319</f>
        <v>PROTEINI</v>
      </c>
      <c r="D1581" s="191" t="str">
        <f>'[1]Run Rate'!D319</f>
        <v>03 BRONZE</v>
      </c>
      <c r="E1581" s="97"/>
      <c r="F1581" s="97"/>
      <c r="G1581" s="97"/>
      <c r="H1581" s="97"/>
      <c r="I1581" s="97"/>
      <c r="J1581" s="97"/>
      <c r="K1581" s="97"/>
      <c r="L1581" s="97"/>
      <c r="M1581" s="97"/>
      <c r="N1581" s="97"/>
      <c r="O1581" t="str">
        <f t="shared" ref="O1581" si="1570">IF(AND(OR($B$1="ALL",$B$1=C1581),OR($E$1="ALL",$E$1=D1581),OR($B$2="ALL",$B$2=A1581),OR($E$2="ALL",IFERROR(SEARCH($E$2,B1581),0)&gt;0)),"MATCH","")</f>
        <v>MATCH</v>
      </c>
    </row>
    <row r="1582" spans="1:15" x14ac:dyDescent="0.25">
      <c r="A1582" s="192"/>
      <c r="B1582" s="192" t="s">
        <v>156</v>
      </c>
      <c r="C1582" s="192" t="s">
        <v>157</v>
      </c>
      <c r="D1582" s="192" t="s">
        <v>158</v>
      </c>
      <c r="E1582" s="192" t="s">
        <v>139</v>
      </c>
      <c r="F1582" s="192" t="s">
        <v>140</v>
      </c>
      <c r="G1582" s="192" t="s">
        <v>141</v>
      </c>
      <c r="H1582" s="192" t="s">
        <v>142</v>
      </c>
      <c r="I1582" s="192" t="s">
        <v>143</v>
      </c>
      <c r="J1582" s="192" t="s">
        <v>144</v>
      </c>
      <c r="K1582" s="192" t="s">
        <v>145</v>
      </c>
      <c r="L1582" s="192" t="s">
        <v>146</v>
      </c>
      <c r="M1582" s="192" t="s">
        <v>147</v>
      </c>
      <c r="N1582" s="192" t="s">
        <v>148</v>
      </c>
      <c r="O1582" t="str">
        <f t="shared" ref="O1582" si="1571">O1581</f>
        <v>MATCH</v>
      </c>
    </row>
    <row r="1583" spans="1:15" x14ac:dyDescent="0.25">
      <c r="A1583" s="193" t="s">
        <v>161</v>
      </c>
      <c r="B1583" s="97"/>
      <c r="C1583" s="97"/>
      <c r="D1583" s="97"/>
      <c r="E1583" s="97"/>
      <c r="F1583" s="97"/>
      <c r="G1583" s="97"/>
      <c r="H1583" s="97"/>
      <c r="I1583" s="97"/>
      <c r="J1583" s="97"/>
      <c r="K1583" s="97"/>
      <c r="L1583" s="97"/>
      <c r="M1583" s="97"/>
      <c r="N1583" s="97"/>
      <c r="O1583" t="str">
        <f t="shared" ref="O1583" si="1572">O1581</f>
        <v>MATCH</v>
      </c>
    </row>
    <row r="1584" spans="1:15" x14ac:dyDescent="0.25">
      <c r="A1584" s="193" t="s">
        <v>164</v>
      </c>
      <c r="B1584" s="97"/>
      <c r="C1584" s="97"/>
      <c r="D1584" s="97"/>
      <c r="E1584" s="97"/>
      <c r="F1584" s="97"/>
      <c r="G1584" s="97"/>
      <c r="H1584" s="97"/>
      <c r="I1584" s="97"/>
      <c r="J1584" s="97"/>
      <c r="K1584" s="97"/>
      <c r="L1584" s="97"/>
      <c r="M1584" s="97"/>
      <c r="N1584" s="97"/>
      <c r="O1584" t="str">
        <f t="shared" ref="O1584" si="1573">O1581</f>
        <v>MATCH</v>
      </c>
    </row>
    <row r="1585" spans="1:15" x14ac:dyDescent="0.25">
      <c r="A1585" s="188"/>
      <c r="B1585" s="188"/>
      <c r="C1585" s="188"/>
      <c r="D1585" s="188"/>
      <c r="E1585" s="188"/>
      <c r="F1585" s="188"/>
      <c r="G1585" s="188"/>
      <c r="H1585" s="188"/>
      <c r="I1585" s="188"/>
      <c r="J1585" s="188"/>
      <c r="K1585" s="188"/>
      <c r="L1585" s="188"/>
      <c r="M1585" s="188"/>
      <c r="N1585" s="188"/>
      <c r="O1585" t="str">
        <f t="shared" ref="O1585" si="1574">O1581</f>
        <v>MATCH</v>
      </c>
    </row>
    <row r="1586" spans="1:15" x14ac:dyDescent="0.25">
      <c r="A1586" s="191" t="str">
        <f>'[1]Run Rate'!A320</f>
        <v>GAR04747</v>
      </c>
      <c r="B1586" s="191" t="str">
        <f>'[1]Run Rate'!B320</f>
        <v>Fenix 8, 43 mm, AMOLED Sapphire, Soft Gold, Fog Gray/Dark Sandstone</v>
      </c>
      <c r="C1586" s="191" t="str">
        <f>'[1]Run Rate'!C320</f>
        <v>GADGETI</v>
      </c>
      <c r="D1586" s="191" t="str">
        <f>'[1]Run Rate'!D320</f>
        <v>03 BRONZE</v>
      </c>
      <c r="E1586" s="97"/>
      <c r="F1586" s="97"/>
      <c r="G1586" s="97"/>
      <c r="H1586" s="97"/>
      <c r="I1586" s="97"/>
      <c r="J1586" s="97"/>
      <c r="K1586" s="97"/>
      <c r="L1586" s="97"/>
      <c r="M1586" s="97"/>
      <c r="N1586" s="97"/>
      <c r="O1586" t="str">
        <f t="shared" ref="O1586" si="1575">IF(AND(OR($B$1="ALL",$B$1=C1586),OR($E$1="ALL",$E$1=D1586),OR($B$2="ALL",$B$2=A1586),OR($E$2="ALL",IFERROR(SEARCH($E$2,B1586),0)&gt;0)),"MATCH","")</f>
        <v>MATCH</v>
      </c>
    </row>
    <row r="1587" spans="1:15" x14ac:dyDescent="0.25">
      <c r="A1587" s="192"/>
      <c r="B1587" s="192" t="s">
        <v>156</v>
      </c>
      <c r="C1587" s="192" t="s">
        <v>157</v>
      </c>
      <c r="D1587" s="192" t="s">
        <v>158</v>
      </c>
      <c r="E1587" s="192" t="s">
        <v>139</v>
      </c>
      <c r="F1587" s="192" t="s">
        <v>140</v>
      </c>
      <c r="G1587" s="192" t="s">
        <v>141</v>
      </c>
      <c r="H1587" s="192" t="s">
        <v>142</v>
      </c>
      <c r="I1587" s="192" t="s">
        <v>143</v>
      </c>
      <c r="J1587" s="192" t="s">
        <v>144</v>
      </c>
      <c r="K1587" s="192" t="s">
        <v>145</v>
      </c>
      <c r="L1587" s="192" t="s">
        <v>146</v>
      </c>
      <c r="M1587" s="192" t="s">
        <v>147</v>
      </c>
      <c r="N1587" s="192" t="s">
        <v>148</v>
      </c>
      <c r="O1587" t="str">
        <f t="shared" ref="O1587" si="1576">O1586</f>
        <v>MATCH</v>
      </c>
    </row>
    <row r="1588" spans="1:15" x14ac:dyDescent="0.25">
      <c r="A1588" s="193" t="s">
        <v>161</v>
      </c>
      <c r="B1588" s="97"/>
      <c r="C1588" s="97"/>
      <c r="D1588" s="97"/>
      <c r="E1588" s="97"/>
      <c r="F1588" s="97"/>
      <c r="G1588" s="97"/>
      <c r="H1588" s="97"/>
      <c r="I1588" s="97"/>
      <c r="J1588" s="97"/>
      <c r="K1588" s="97"/>
      <c r="L1588" s="97"/>
      <c r="M1588" s="97"/>
      <c r="N1588" s="97"/>
      <c r="O1588" t="str">
        <f t="shared" ref="O1588" si="1577">O1586</f>
        <v>MATCH</v>
      </c>
    </row>
    <row r="1589" spans="1:15" x14ac:dyDescent="0.25">
      <c r="A1589" s="193" t="s">
        <v>164</v>
      </c>
      <c r="B1589" s="97"/>
      <c r="C1589" s="97"/>
      <c r="D1589" s="97"/>
      <c r="E1589" s="97"/>
      <c r="F1589" s="97"/>
      <c r="G1589" s="97"/>
      <c r="H1589" s="97"/>
      <c r="I1589" s="97"/>
      <c r="J1589" s="97"/>
      <c r="K1589" s="97"/>
      <c r="L1589" s="97"/>
      <c r="M1589" s="97"/>
      <c r="N1589" s="97"/>
      <c r="O1589" t="str">
        <f t="shared" ref="O1589" si="1578">O1586</f>
        <v>MATCH</v>
      </c>
    </row>
    <row r="1590" spans="1:15" x14ac:dyDescent="0.25">
      <c r="A1590" s="188"/>
      <c r="B1590" s="188"/>
      <c r="C1590" s="188"/>
      <c r="D1590" s="188"/>
      <c r="E1590" s="188"/>
      <c r="F1590" s="188"/>
      <c r="G1590" s="188"/>
      <c r="H1590" s="188"/>
      <c r="I1590" s="188"/>
      <c r="J1590" s="188"/>
      <c r="K1590" s="188"/>
      <c r="L1590" s="188"/>
      <c r="M1590" s="188"/>
      <c r="N1590" s="188"/>
      <c r="O1590" t="str">
        <f t="shared" ref="O1590" si="1579">O1586</f>
        <v>MATCH</v>
      </c>
    </row>
    <row r="1591" spans="1:15" x14ac:dyDescent="0.25">
      <c r="A1591" s="191" t="str">
        <f>'[1]Run Rate'!A321</f>
        <v>POL12767</v>
      </c>
      <c r="B1591" s="191" t="str">
        <f>'[1]Run Rate'!B321</f>
        <v>Polleo Smart Cookies 128g White Creamy Peanut</v>
      </c>
      <c r="C1591" s="191" t="str">
        <f>'[1]Run Rate'!C321</f>
        <v>RTD &amp; SNACKS</v>
      </c>
      <c r="D1591" s="191" t="str">
        <f>'[1]Run Rate'!D321</f>
        <v>03 BRONZE</v>
      </c>
      <c r="E1591" s="97"/>
      <c r="F1591" s="97"/>
      <c r="G1591" s="97"/>
      <c r="H1591" s="97"/>
      <c r="I1591" s="97"/>
      <c r="J1591" s="97"/>
      <c r="K1591" s="97"/>
      <c r="L1591" s="97"/>
      <c r="M1591" s="97"/>
      <c r="N1591" s="97"/>
      <c r="O1591" t="str">
        <f t="shared" ref="O1591" si="1580">IF(AND(OR($B$1="ALL",$B$1=C1591),OR($E$1="ALL",$E$1=D1591),OR($B$2="ALL",$B$2=A1591),OR($E$2="ALL",IFERROR(SEARCH($E$2,B1591),0)&gt;0)),"MATCH","")</f>
        <v>MATCH</v>
      </c>
    </row>
    <row r="1592" spans="1:15" x14ac:dyDescent="0.25">
      <c r="A1592" s="192"/>
      <c r="B1592" s="192" t="s">
        <v>156</v>
      </c>
      <c r="C1592" s="192" t="s">
        <v>157</v>
      </c>
      <c r="D1592" s="192" t="s">
        <v>158</v>
      </c>
      <c r="E1592" s="192" t="s">
        <v>139</v>
      </c>
      <c r="F1592" s="192" t="s">
        <v>140</v>
      </c>
      <c r="G1592" s="192" t="s">
        <v>141</v>
      </c>
      <c r="H1592" s="192" t="s">
        <v>142</v>
      </c>
      <c r="I1592" s="192" t="s">
        <v>143</v>
      </c>
      <c r="J1592" s="192" t="s">
        <v>144</v>
      </c>
      <c r="K1592" s="192" t="s">
        <v>145</v>
      </c>
      <c r="L1592" s="192" t="s">
        <v>146</v>
      </c>
      <c r="M1592" s="192" t="s">
        <v>147</v>
      </c>
      <c r="N1592" s="192" t="s">
        <v>148</v>
      </c>
      <c r="O1592" t="str">
        <f t="shared" ref="O1592" si="1581">O1591</f>
        <v>MATCH</v>
      </c>
    </row>
    <row r="1593" spans="1:15" x14ac:dyDescent="0.25">
      <c r="A1593" s="193" t="s">
        <v>161</v>
      </c>
      <c r="B1593" s="97"/>
      <c r="C1593" s="97"/>
      <c r="D1593" s="97"/>
      <c r="E1593" s="97"/>
      <c r="F1593" s="97"/>
      <c r="G1593" s="97"/>
      <c r="H1593" s="97"/>
      <c r="I1593" s="97"/>
      <c r="J1593" s="97"/>
      <c r="K1593" s="97"/>
      <c r="L1593" s="97"/>
      <c r="M1593" s="97"/>
      <c r="N1593" s="97"/>
      <c r="O1593" t="str">
        <f t="shared" ref="O1593" si="1582">O1591</f>
        <v>MATCH</v>
      </c>
    </row>
    <row r="1594" spans="1:15" x14ac:dyDescent="0.25">
      <c r="A1594" s="193" t="s">
        <v>164</v>
      </c>
      <c r="B1594" s="97"/>
      <c r="C1594" s="97"/>
      <c r="D1594" s="97"/>
      <c r="E1594" s="97"/>
      <c r="F1594" s="97"/>
      <c r="G1594" s="97"/>
      <c r="H1594" s="97"/>
      <c r="I1594" s="97"/>
      <c r="J1594" s="97"/>
      <c r="K1594" s="97"/>
      <c r="L1594" s="97"/>
      <c r="M1594" s="97"/>
      <c r="N1594" s="97"/>
      <c r="O1594" t="str">
        <f t="shared" ref="O1594" si="1583">O1591</f>
        <v>MATCH</v>
      </c>
    </row>
    <row r="1595" spans="1:15" x14ac:dyDescent="0.25">
      <c r="A1595" s="188"/>
      <c r="B1595" s="188"/>
      <c r="C1595" s="188"/>
      <c r="D1595" s="188"/>
      <c r="E1595" s="188"/>
      <c r="F1595" s="188"/>
      <c r="G1595" s="188"/>
      <c r="H1595" s="188"/>
      <c r="I1595" s="188"/>
      <c r="J1595" s="188"/>
      <c r="K1595" s="188"/>
      <c r="L1595" s="188"/>
      <c r="M1595" s="188"/>
      <c r="N1595" s="188"/>
      <c r="O1595" t="str">
        <f t="shared" ref="O1595" si="1584">O1591</f>
        <v>MATCH</v>
      </c>
    </row>
    <row r="1596" spans="1:15" x14ac:dyDescent="0.25">
      <c r="A1596" s="191" t="str">
        <f>'[1]Run Rate'!A322</f>
        <v>NOC17407</v>
      </c>
      <c r="B1596" s="191" t="str">
        <f>'[1]Run Rate'!B322</f>
        <v>NOCCO BLOOD ORANGE DEL SOL 330ml</v>
      </c>
      <c r="C1596" s="191" t="str">
        <f>'[1]Run Rate'!C322</f>
        <v>RTD &amp; SNACKS</v>
      </c>
      <c r="D1596" s="191" t="str">
        <f>'[1]Run Rate'!D322</f>
        <v>03 BRONZE</v>
      </c>
      <c r="E1596" s="97"/>
      <c r="F1596" s="97"/>
      <c r="G1596" s="97"/>
      <c r="H1596" s="97"/>
      <c r="I1596" s="97"/>
      <c r="J1596" s="97"/>
      <c r="K1596" s="97"/>
      <c r="L1596" s="97"/>
      <c r="M1596" s="97"/>
      <c r="N1596" s="97"/>
      <c r="O1596" t="str">
        <f t="shared" ref="O1596" si="1585">IF(AND(OR($B$1="ALL",$B$1=C1596),OR($E$1="ALL",$E$1=D1596),OR($B$2="ALL",$B$2=A1596),OR($E$2="ALL",IFERROR(SEARCH($E$2,B1596),0)&gt;0)),"MATCH","")</f>
        <v>MATCH</v>
      </c>
    </row>
    <row r="1597" spans="1:15" x14ac:dyDescent="0.25">
      <c r="A1597" s="192"/>
      <c r="B1597" s="192" t="s">
        <v>156</v>
      </c>
      <c r="C1597" s="192" t="s">
        <v>157</v>
      </c>
      <c r="D1597" s="192" t="s">
        <v>158</v>
      </c>
      <c r="E1597" s="192" t="s">
        <v>139</v>
      </c>
      <c r="F1597" s="192" t="s">
        <v>140</v>
      </c>
      <c r="G1597" s="192" t="s">
        <v>141</v>
      </c>
      <c r="H1597" s="192" t="s">
        <v>142</v>
      </c>
      <c r="I1597" s="192" t="s">
        <v>143</v>
      </c>
      <c r="J1597" s="192" t="s">
        <v>144</v>
      </c>
      <c r="K1597" s="192" t="s">
        <v>145</v>
      </c>
      <c r="L1597" s="192" t="s">
        <v>146</v>
      </c>
      <c r="M1597" s="192" t="s">
        <v>147</v>
      </c>
      <c r="N1597" s="192" t="s">
        <v>148</v>
      </c>
      <c r="O1597" t="str">
        <f t="shared" ref="O1597" si="1586">O1596</f>
        <v>MATCH</v>
      </c>
    </row>
    <row r="1598" spans="1:15" x14ac:dyDescent="0.25">
      <c r="A1598" s="193" t="s">
        <v>161</v>
      </c>
      <c r="B1598" s="97"/>
      <c r="C1598" s="97"/>
      <c r="D1598" s="97"/>
      <c r="E1598" s="97"/>
      <c r="F1598" s="97"/>
      <c r="G1598" s="97"/>
      <c r="H1598" s="97"/>
      <c r="I1598" s="97"/>
      <c r="J1598" s="97"/>
      <c r="K1598" s="97"/>
      <c r="L1598" s="97"/>
      <c r="M1598" s="97"/>
      <c r="N1598" s="97"/>
      <c r="O1598" t="str">
        <f t="shared" ref="O1598" si="1587">O1596</f>
        <v>MATCH</v>
      </c>
    </row>
    <row r="1599" spans="1:15" x14ac:dyDescent="0.25">
      <c r="A1599" s="193" t="s">
        <v>164</v>
      </c>
      <c r="B1599" s="97"/>
      <c r="C1599" s="97"/>
      <c r="D1599" s="97"/>
      <c r="E1599" s="97"/>
      <c r="F1599" s="97"/>
      <c r="G1599" s="97"/>
      <c r="H1599" s="97"/>
      <c r="I1599" s="97"/>
      <c r="J1599" s="97"/>
      <c r="K1599" s="97"/>
      <c r="L1599" s="97"/>
      <c r="M1599" s="97"/>
      <c r="N1599" s="97"/>
      <c r="O1599" t="str">
        <f t="shared" ref="O1599" si="1588">O1596</f>
        <v>MATCH</v>
      </c>
    </row>
    <row r="1600" spans="1:15" x14ac:dyDescent="0.25">
      <c r="A1600" s="188"/>
      <c r="B1600" s="188"/>
      <c r="C1600" s="188"/>
      <c r="D1600" s="188"/>
      <c r="E1600" s="188"/>
      <c r="F1600" s="188"/>
      <c r="G1600" s="188"/>
      <c r="H1600" s="188"/>
      <c r="I1600" s="188"/>
      <c r="J1600" s="188"/>
      <c r="K1600" s="188"/>
      <c r="L1600" s="188"/>
      <c r="M1600" s="188"/>
      <c r="N1600" s="188"/>
      <c r="O1600" t="str">
        <f t="shared" ref="O1600" si="1589">O1596</f>
        <v>MATCH</v>
      </c>
    </row>
    <row r="1601" spans="1:15" x14ac:dyDescent="0.25">
      <c r="A1601" s="191" t="str">
        <f>'[1]Run Rate'!A323</f>
        <v>SCM04391</v>
      </c>
      <c r="B1601" s="191" t="str">
        <f>'[1]Run Rate'!B323</f>
        <v>100R Whey - 2 kg Vanilla</v>
      </c>
      <c r="C1601" s="191" t="str">
        <f>'[1]Run Rate'!C323</f>
        <v>PROTEINI</v>
      </c>
      <c r="D1601" s="191" t="str">
        <f>'[1]Run Rate'!D323</f>
        <v>03 BRONZE</v>
      </c>
      <c r="E1601" s="97"/>
      <c r="F1601" s="97"/>
      <c r="G1601" s="97"/>
      <c r="H1601" s="97"/>
      <c r="I1601" s="97"/>
      <c r="J1601" s="97"/>
      <c r="K1601" s="97"/>
      <c r="L1601" s="97"/>
      <c r="M1601" s="97"/>
      <c r="N1601" s="97"/>
      <c r="O1601" t="str">
        <f t="shared" ref="O1601" si="1590">IF(AND(OR($B$1="ALL",$B$1=C1601),OR($E$1="ALL",$E$1=D1601),OR($B$2="ALL",$B$2=A1601),OR($E$2="ALL",IFERROR(SEARCH($E$2,B1601),0)&gt;0)),"MATCH","")</f>
        <v>MATCH</v>
      </c>
    </row>
    <row r="1602" spans="1:15" x14ac:dyDescent="0.25">
      <c r="A1602" s="192"/>
      <c r="B1602" s="192" t="s">
        <v>156</v>
      </c>
      <c r="C1602" s="192" t="s">
        <v>157</v>
      </c>
      <c r="D1602" s="192" t="s">
        <v>158</v>
      </c>
      <c r="E1602" s="192" t="s">
        <v>139</v>
      </c>
      <c r="F1602" s="192" t="s">
        <v>140</v>
      </c>
      <c r="G1602" s="192" t="s">
        <v>141</v>
      </c>
      <c r="H1602" s="192" t="s">
        <v>142</v>
      </c>
      <c r="I1602" s="192" t="s">
        <v>143</v>
      </c>
      <c r="J1602" s="192" t="s">
        <v>144</v>
      </c>
      <c r="K1602" s="192" t="s">
        <v>145</v>
      </c>
      <c r="L1602" s="192" t="s">
        <v>146</v>
      </c>
      <c r="M1602" s="192" t="s">
        <v>147</v>
      </c>
      <c r="N1602" s="192" t="s">
        <v>148</v>
      </c>
      <c r="O1602" t="str">
        <f t="shared" ref="O1602" si="1591">O1601</f>
        <v>MATCH</v>
      </c>
    </row>
    <row r="1603" spans="1:15" x14ac:dyDescent="0.25">
      <c r="A1603" s="193" t="s">
        <v>161</v>
      </c>
      <c r="B1603" s="97"/>
      <c r="C1603" s="97"/>
      <c r="D1603" s="97"/>
      <c r="E1603" s="97"/>
      <c r="F1603" s="97"/>
      <c r="G1603" s="97"/>
      <c r="H1603" s="97"/>
      <c r="I1603" s="97"/>
      <c r="J1603" s="97"/>
      <c r="K1603" s="97"/>
      <c r="L1603" s="97"/>
      <c r="M1603" s="97"/>
      <c r="N1603" s="97"/>
      <c r="O1603" t="str">
        <f t="shared" ref="O1603" si="1592">O1601</f>
        <v>MATCH</v>
      </c>
    </row>
    <row r="1604" spans="1:15" x14ac:dyDescent="0.25">
      <c r="A1604" s="193" t="s">
        <v>164</v>
      </c>
      <c r="B1604" s="97"/>
      <c r="C1604" s="97"/>
      <c r="D1604" s="97"/>
      <c r="E1604" s="97"/>
      <c r="F1604" s="97"/>
      <c r="G1604" s="97"/>
      <c r="H1604" s="97"/>
      <c r="I1604" s="97"/>
      <c r="J1604" s="97"/>
      <c r="K1604" s="97"/>
      <c r="L1604" s="97"/>
      <c r="M1604" s="97"/>
      <c r="N1604" s="97"/>
      <c r="O1604" t="str">
        <f t="shared" ref="O1604" si="1593">O1601</f>
        <v>MATCH</v>
      </c>
    </row>
    <row r="1605" spans="1:15" x14ac:dyDescent="0.25">
      <c r="A1605" s="188"/>
      <c r="B1605" s="188"/>
      <c r="C1605" s="188"/>
      <c r="D1605" s="188"/>
      <c r="E1605" s="188"/>
      <c r="F1605" s="188"/>
      <c r="G1605" s="188"/>
      <c r="H1605" s="188"/>
      <c r="I1605" s="188"/>
      <c r="J1605" s="188"/>
      <c r="K1605" s="188"/>
      <c r="L1605" s="188"/>
      <c r="M1605" s="188"/>
      <c r="N1605" s="188"/>
      <c r="O1605" t="str">
        <f t="shared" ref="O1605" si="1594">O1601</f>
        <v>MATCH</v>
      </c>
    </row>
    <row r="1606" spans="1:15" x14ac:dyDescent="0.25">
      <c r="A1606" s="191" t="str">
        <f>'[1]Run Rate'!A324</f>
        <v>ATC06640</v>
      </c>
      <c r="B1606" s="191" t="str">
        <f>'[1]Run Rate'!B324</f>
        <v>Trening prsluk LightVest 10kg Atleticore</v>
      </c>
      <c r="C1606" s="191" t="str">
        <f>'[1]Run Rate'!C324</f>
        <v>FITNESS OPREMA</v>
      </c>
      <c r="D1606" s="191" t="str">
        <f>'[1]Run Rate'!D324</f>
        <v>03 BRONZE</v>
      </c>
      <c r="E1606" s="97"/>
      <c r="F1606" s="97"/>
      <c r="G1606" s="97"/>
      <c r="H1606" s="97"/>
      <c r="I1606" s="97"/>
      <c r="J1606" s="97"/>
      <c r="K1606" s="97"/>
      <c r="L1606" s="97"/>
      <c r="M1606" s="97"/>
      <c r="N1606" s="97"/>
      <c r="O1606" t="str">
        <f t="shared" ref="O1606" si="1595">IF(AND(OR($B$1="ALL",$B$1=C1606),OR($E$1="ALL",$E$1=D1606),OR($B$2="ALL",$B$2=A1606),OR($E$2="ALL",IFERROR(SEARCH($E$2,B1606),0)&gt;0)),"MATCH","")</f>
        <v>MATCH</v>
      </c>
    </row>
    <row r="1607" spans="1:15" x14ac:dyDescent="0.25">
      <c r="A1607" s="192"/>
      <c r="B1607" s="192" t="s">
        <v>156</v>
      </c>
      <c r="C1607" s="192" t="s">
        <v>157</v>
      </c>
      <c r="D1607" s="192" t="s">
        <v>158</v>
      </c>
      <c r="E1607" s="192" t="s">
        <v>139</v>
      </c>
      <c r="F1607" s="192" t="s">
        <v>140</v>
      </c>
      <c r="G1607" s="192" t="s">
        <v>141</v>
      </c>
      <c r="H1607" s="192" t="s">
        <v>142</v>
      </c>
      <c r="I1607" s="192" t="s">
        <v>143</v>
      </c>
      <c r="J1607" s="192" t="s">
        <v>144</v>
      </c>
      <c r="K1607" s="192" t="s">
        <v>145</v>
      </c>
      <c r="L1607" s="192" t="s">
        <v>146</v>
      </c>
      <c r="M1607" s="192" t="s">
        <v>147</v>
      </c>
      <c r="N1607" s="192" t="s">
        <v>148</v>
      </c>
      <c r="O1607" t="str">
        <f t="shared" ref="O1607" si="1596">O1606</f>
        <v>MATCH</v>
      </c>
    </row>
    <row r="1608" spans="1:15" x14ac:dyDescent="0.25">
      <c r="A1608" s="193" t="s">
        <v>161</v>
      </c>
      <c r="B1608" s="97"/>
      <c r="C1608" s="97"/>
      <c r="D1608" s="97"/>
      <c r="E1608" s="97"/>
      <c r="F1608" s="97"/>
      <c r="G1608" s="97"/>
      <c r="H1608" s="97"/>
      <c r="I1608" s="97"/>
      <c r="J1608" s="97"/>
      <c r="K1608" s="97"/>
      <c r="L1608" s="97"/>
      <c r="M1608" s="97"/>
      <c r="N1608" s="97"/>
      <c r="O1608" t="str">
        <f t="shared" ref="O1608" si="1597">O1606</f>
        <v>MATCH</v>
      </c>
    </row>
    <row r="1609" spans="1:15" x14ac:dyDescent="0.25">
      <c r="A1609" s="193" t="s">
        <v>164</v>
      </c>
      <c r="B1609" s="97"/>
      <c r="C1609" s="97"/>
      <c r="D1609" s="97"/>
      <c r="E1609" s="97"/>
      <c r="F1609" s="97"/>
      <c r="G1609" s="97"/>
      <c r="H1609" s="97"/>
      <c r="I1609" s="97"/>
      <c r="J1609" s="97"/>
      <c r="K1609" s="97"/>
      <c r="L1609" s="97"/>
      <c r="M1609" s="97"/>
      <c r="N1609" s="97"/>
      <c r="O1609" t="str">
        <f t="shared" ref="O1609" si="1598">O1606</f>
        <v>MATCH</v>
      </c>
    </row>
    <row r="1610" spans="1:15" x14ac:dyDescent="0.25">
      <c r="A1610" s="188"/>
      <c r="B1610" s="188"/>
      <c r="C1610" s="188"/>
      <c r="D1610" s="188"/>
      <c r="E1610" s="188"/>
      <c r="F1610" s="188"/>
      <c r="G1610" s="188"/>
      <c r="H1610" s="188"/>
      <c r="I1610" s="188"/>
      <c r="J1610" s="188"/>
      <c r="K1610" s="188"/>
      <c r="L1610" s="188"/>
      <c r="M1610" s="188"/>
      <c r="N1610" s="188"/>
      <c r="O1610" t="str">
        <f t="shared" ref="O1610" si="1599">O1606</f>
        <v>MATCH</v>
      </c>
    </row>
    <row r="1611" spans="1:15" x14ac:dyDescent="0.25">
      <c r="A1611" s="191" t="str">
        <f>'[1]Run Rate'!A325</f>
        <v>CEL11619</v>
      </c>
      <c r="B1611" s="191" t="str">
        <f>'[1]Run Rate'!B325</f>
        <v>C4 Energy Crb Frozen Bombsicle 500 ML</v>
      </c>
      <c r="C1611" s="191" t="str">
        <f>'[1]Run Rate'!C325</f>
        <v>RTD &amp; SNACKS</v>
      </c>
      <c r="D1611" s="191" t="str">
        <f>'[1]Run Rate'!D325</f>
        <v>03 BRONZE</v>
      </c>
      <c r="E1611" s="97"/>
      <c r="F1611" s="97"/>
      <c r="G1611" s="97"/>
      <c r="H1611" s="97"/>
      <c r="I1611" s="97"/>
      <c r="J1611" s="97"/>
      <c r="K1611" s="97"/>
      <c r="L1611" s="97"/>
      <c r="M1611" s="97"/>
      <c r="N1611" s="97"/>
      <c r="O1611" t="str">
        <f t="shared" ref="O1611" si="1600">IF(AND(OR($B$1="ALL",$B$1=C1611),OR($E$1="ALL",$E$1=D1611),OR($B$2="ALL",$B$2=A1611),OR($E$2="ALL",IFERROR(SEARCH($E$2,B1611),0)&gt;0)),"MATCH","")</f>
        <v>MATCH</v>
      </c>
    </row>
    <row r="1612" spans="1:15" x14ac:dyDescent="0.25">
      <c r="A1612" s="192"/>
      <c r="B1612" s="192" t="s">
        <v>156</v>
      </c>
      <c r="C1612" s="192" t="s">
        <v>157</v>
      </c>
      <c r="D1612" s="192" t="s">
        <v>158</v>
      </c>
      <c r="E1612" s="192" t="s">
        <v>139</v>
      </c>
      <c r="F1612" s="192" t="s">
        <v>140</v>
      </c>
      <c r="G1612" s="192" t="s">
        <v>141</v>
      </c>
      <c r="H1612" s="192" t="s">
        <v>142</v>
      </c>
      <c r="I1612" s="192" t="s">
        <v>143</v>
      </c>
      <c r="J1612" s="192" t="s">
        <v>144</v>
      </c>
      <c r="K1612" s="192" t="s">
        <v>145</v>
      </c>
      <c r="L1612" s="192" t="s">
        <v>146</v>
      </c>
      <c r="M1612" s="192" t="s">
        <v>147</v>
      </c>
      <c r="N1612" s="192" t="s">
        <v>148</v>
      </c>
      <c r="O1612" t="str">
        <f t="shared" ref="O1612" si="1601">O1611</f>
        <v>MATCH</v>
      </c>
    </row>
    <row r="1613" spans="1:15" x14ac:dyDescent="0.25">
      <c r="A1613" s="193" t="s">
        <v>161</v>
      </c>
      <c r="B1613" s="97"/>
      <c r="C1613" s="97"/>
      <c r="D1613" s="97"/>
      <c r="E1613" s="97"/>
      <c r="F1613" s="97"/>
      <c r="G1613" s="97"/>
      <c r="H1613" s="97"/>
      <c r="I1613" s="97"/>
      <c r="J1613" s="97"/>
      <c r="K1613" s="97"/>
      <c r="L1613" s="97"/>
      <c r="M1613" s="97"/>
      <c r="N1613" s="97"/>
      <c r="O1613" t="str">
        <f t="shared" ref="O1613" si="1602">O1611</f>
        <v>MATCH</v>
      </c>
    </row>
    <row r="1614" spans="1:15" x14ac:dyDescent="0.25">
      <c r="A1614" s="193" t="s">
        <v>164</v>
      </c>
      <c r="B1614" s="97"/>
      <c r="C1614" s="97"/>
      <c r="D1614" s="97"/>
      <c r="E1614" s="97"/>
      <c r="F1614" s="97"/>
      <c r="G1614" s="97"/>
      <c r="H1614" s="97"/>
      <c r="I1614" s="97"/>
      <c r="J1614" s="97"/>
      <c r="K1614" s="97"/>
      <c r="L1614" s="97"/>
      <c r="M1614" s="97"/>
      <c r="N1614" s="97"/>
      <c r="O1614" t="str">
        <f t="shared" ref="O1614" si="1603">O1611</f>
        <v>MATCH</v>
      </c>
    </row>
    <row r="1615" spans="1:15" x14ac:dyDescent="0.25">
      <c r="A1615" s="188"/>
      <c r="B1615" s="188"/>
      <c r="C1615" s="188"/>
      <c r="D1615" s="188"/>
      <c r="E1615" s="188"/>
      <c r="F1615" s="188"/>
      <c r="G1615" s="188"/>
      <c r="H1615" s="188"/>
      <c r="I1615" s="188"/>
      <c r="J1615" s="188"/>
      <c r="K1615" s="188"/>
      <c r="L1615" s="188"/>
      <c r="M1615" s="188"/>
      <c r="N1615" s="188"/>
      <c r="O1615" t="str">
        <f t="shared" ref="O1615" si="1604">O1611</f>
        <v>MATCH</v>
      </c>
    </row>
    <row r="1616" spans="1:15" x14ac:dyDescent="0.25">
      <c r="A1616" s="191" t="str">
        <f>'[1]Run Rate'!A326</f>
        <v>POL04122</v>
      </c>
      <c r="B1616" s="191" t="str">
        <f>'[1]Run Rate'!B326</f>
        <v>Polleo Maltodex 2000g</v>
      </c>
      <c r="C1616" s="191" t="str">
        <f>'[1]Run Rate'!C326</f>
        <v>SPORTSKA PREHRANA</v>
      </c>
      <c r="D1616" s="191" t="str">
        <f>'[1]Run Rate'!D326</f>
        <v>03 BRONZE</v>
      </c>
      <c r="E1616" s="97"/>
      <c r="F1616" s="97"/>
      <c r="G1616" s="97"/>
      <c r="H1616" s="97"/>
      <c r="I1616" s="97"/>
      <c r="J1616" s="97"/>
      <c r="K1616" s="97"/>
      <c r="L1616" s="97"/>
      <c r="M1616" s="97"/>
      <c r="N1616" s="97"/>
      <c r="O1616" t="str">
        <f t="shared" ref="O1616" si="1605">IF(AND(OR($B$1="ALL",$B$1=C1616),OR($E$1="ALL",$E$1=D1616),OR($B$2="ALL",$B$2=A1616),OR($E$2="ALL",IFERROR(SEARCH($E$2,B1616),0)&gt;0)),"MATCH","")</f>
        <v>MATCH</v>
      </c>
    </row>
    <row r="1617" spans="1:15" x14ac:dyDescent="0.25">
      <c r="A1617" s="192"/>
      <c r="B1617" s="192" t="s">
        <v>156</v>
      </c>
      <c r="C1617" s="192" t="s">
        <v>157</v>
      </c>
      <c r="D1617" s="192" t="s">
        <v>158</v>
      </c>
      <c r="E1617" s="192" t="s">
        <v>139</v>
      </c>
      <c r="F1617" s="192" t="s">
        <v>140</v>
      </c>
      <c r="G1617" s="192" t="s">
        <v>141</v>
      </c>
      <c r="H1617" s="192" t="s">
        <v>142</v>
      </c>
      <c r="I1617" s="192" t="s">
        <v>143</v>
      </c>
      <c r="J1617" s="192" t="s">
        <v>144</v>
      </c>
      <c r="K1617" s="192" t="s">
        <v>145</v>
      </c>
      <c r="L1617" s="192" t="s">
        <v>146</v>
      </c>
      <c r="M1617" s="192" t="s">
        <v>147</v>
      </c>
      <c r="N1617" s="192" t="s">
        <v>148</v>
      </c>
      <c r="O1617" t="str">
        <f t="shared" ref="O1617" si="1606">O1616</f>
        <v>MATCH</v>
      </c>
    </row>
    <row r="1618" spans="1:15" x14ac:dyDescent="0.25">
      <c r="A1618" s="193" t="s">
        <v>161</v>
      </c>
      <c r="B1618" s="97"/>
      <c r="C1618" s="97"/>
      <c r="D1618" s="97"/>
      <c r="E1618" s="97"/>
      <c r="F1618" s="97"/>
      <c r="G1618" s="97"/>
      <c r="H1618" s="97"/>
      <c r="I1618" s="97"/>
      <c r="J1618" s="97"/>
      <c r="K1618" s="97"/>
      <c r="L1618" s="97"/>
      <c r="M1618" s="97"/>
      <c r="N1618" s="97"/>
      <c r="O1618" t="str">
        <f t="shared" ref="O1618" si="1607">O1616</f>
        <v>MATCH</v>
      </c>
    </row>
    <row r="1619" spans="1:15" x14ac:dyDescent="0.25">
      <c r="A1619" s="193" t="s">
        <v>164</v>
      </c>
      <c r="B1619" s="97"/>
      <c r="C1619" s="97"/>
      <c r="D1619" s="97"/>
      <c r="E1619" s="97"/>
      <c r="F1619" s="97"/>
      <c r="G1619" s="97"/>
      <c r="H1619" s="97"/>
      <c r="I1619" s="97"/>
      <c r="J1619" s="97"/>
      <c r="K1619" s="97"/>
      <c r="L1619" s="97"/>
      <c r="M1619" s="97"/>
      <c r="N1619" s="97"/>
      <c r="O1619" t="str">
        <f t="shared" ref="O1619" si="1608">O1616</f>
        <v>MATCH</v>
      </c>
    </row>
    <row r="1620" spans="1:15" x14ac:dyDescent="0.25">
      <c r="A1620" s="188"/>
      <c r="B1620" s="188"/>
      <c r="C1620" s="188"/>
      <c r="D1620" s="188"/>
      <c r="E1620" s="188"/>
      <c r="F1620" s="188"/>
      <c r="G1620" s="188"/>
      <c r="H1620" s="188"/>
      <c r="I1620" s="188"/>
      <c r="J1620" s="188"/>
      <c r="K1620" s="188"/>
      <c r="L1620" s="188"/>
      <c r="M1620" s="188"/>
      <c r="N1620" s="188"/>
      <c r="O1620" t="str">
        <f t="shared" ref="O1620" si="1609">O1616</f>
        <v>MATCH</v>
      </c>
    </row>
    <row r="1621" spans="1:15" x14ac:dyDescent="0.25">
      <c r="A1621" s="191" t="str">
        <f>'[1]Run Rate'!A327</f>
        <v>ATC06509</v>
      </c>
      <c r="B1621" s="191" t="str">
        <f>'[1]Run Rate'!B327</f>
        <v>Prostirka NBR Yoga 180 cm crna</v>
      </c>
      <c r="C1621" s="191" t="str">
        <f>'[1]Run Rate'!C327</f>
        <v>FITNESS OPREMA</v>
      </c>
      <c r="D1621" s="191" t="str">
        <f>'[1]Run Rate'!D327</f>
        <v>03 BRONZE</v>
      </c>
      <c r="E1621" s="97"/>
      <c r="F1621" s="97"/>
      <c r="G1621" s="97"/>
      <c r="H1621" s="97"/>
      <c r="I1621" s="97"/>
      <c r="J1621" s="97"/>
      <c r="K1621" s="97"/>
      <c r="L1621" s="97"/>
      <c r="M1621" s="97"/>
      <c r="N1621" s="97"/>
      <c r="O1621" t="str">
        <f t="shared" ref="O1621" si="1610">IF(AND(OR($B$1="ALL",$B$1=C1621),OR($E$1="ALL",$E$1=D1621),OR($B$2="ALL",$B$2=A1621),OR($E$2="ALL",IFERROR(SEARCH($E$2,B1621),0)&gt;0)),"MATCH","")</f>
        <v>MATCH</v>
      </c>
    </row>
    <row r="1622" spans="1:15" x14ac:dyDescent="0.25">
      <c r="A1622" s="192"/>
      <c r="B1622" s="192" t="s">
        <v>156</v>
      </c>
      <c r="C1622" s="192" t="s">
        <v>157</v>
      </c>
      <c r="D1622" s="192" t="s">
        <v>158</v>
      </c>
      <c r="E1622" s="192" t="s">
        <v>139</v>
      </c>
      <c r="F1622" s="192" t="s">
        <v>140</v>
      </c>
      <c r="G1622" s="192" t="s">
        <v>141</v>
      </c>
      <c r="H1622" s="192" t="s">
        <v>142</v>
      </c>
      <c r="I1622" s="192" t="s">
        <v>143</v>
      </c>
      <c r="J1622" s="192" t="s">
        <v>144</v>
      </c>
      <c r="K1622" s="192" t="s">
        <v>145</v>
      </c>
      <c r="L1622" s="192" t="s">
        <v>146</v>
      </c>
      <c r="M1622" s="192" t="s">
        <v>147</v>
      </c>
      <c r="N1622" s="192" t="s">
        <v>148</v>
      </c>
      <c r="O1622" t="str">
        <f t="shared" ref="O1622" si="1611">O1621</f>
        <v>MATCH</v>
      </c>
    </row>
    <row r="1623" spans="1:15" x14ac:dyDescent="0.25">
      <c r="A1623" s="193" t="s">
        <v>161</v>
      </c>
      <c r="B1623" s="97"/>
      <c r="C1623" s="97"/>
      <c r="D1623" s="97"/>
      <c r="E1623" s="97"/>
      <c r="F1623" s="97"/>
      <c r="G1623" s="97"/>
      <c r="H1623" s="97"/>
      <c r="I1623" s="97"/>
      <c r="J1623" s="97"/>
      <c r="K1623" s="97"/>
      <c r="L1623" s="97"/>
      <c r="M1623" s="97"/>
      <c r="N1623" s="97"/>
      <c r="O1623" t="str">
        <f t="shared" ref="O1623" si="1612">O1621</f>
        <v>MATCH</v>
      </c>
    </row>
    <row r="1624" spans="1:15" x14ac:dyDescent="0.25">
      <c r="A1624" s="193" t="s">
        <v>164</v>
      </c>
      <c r="B1624" s="97"/>
      <c r="C1624" s="97"/>
      <c r="D1624" s="97"/>
      <c r="E1624" s="97"/>
      <c r="F1624" s="97"/>
      <c r="G1624" s="97"/>
      <c r="H1624" s="97"/>
      <c r="I1624" s="97"/>
      <c r="J1624" s="97"/>
      <c r="K1624" s="97"/>
      <c r="L1624" s="97"/>
      <c r="M1624" s="97"/>
      <c r="N1624" s="97"/>
      <c r="O1624" t="str">
        <f t="shared" ref="O1624" si="1613">O1621</f>
        <v>MATCH</v>
      </c>
    </row>
    <row r="1625" spans="1:15" x14ac:dyDescent="0.25">
      <c r="A1625" s="188"/>
      <c r="B1625" s="188"/>
      <c r="C1625" s="188"/>
      <c r="D1625" s="188"/>
      <c r="E1625" s="188"/>
      <c r="F1625" s="188"/>
      <c r="G1625" s="188"/>
      <c r="H1625" s="188"/>
      <c r="I1625" s="188"/>
      <c r="J1625" s="188"/>
      <c r="K1625" s="188"/>
      <c r="L1625" s="188"/>
      <c r="M1625" s="188"/>
      <c r="N1625" s="188"/>
      <c r="O1625" t="str">
        <f t="shared" ref="O1625" si="1614">O1621</f>
        <v>MATCH</v>
      </c>
    </row>
    <row r="1626" spans="1:15" x14ac:dyDescent="0.25">
      <c r="A1626" s="191" t="str">
        <f>'[1]Run Rate'!A328</f>
        <v>SHM00077</v>
      </c>
      <c r="B1626" s="191" t="str">
        <f>'[1]Run Rate'!B328</f>
        <v>DEFENDER, Beast Mode On, 600 ml</v>
      </c>
      <c r="C1626" s="191" t="str">
        <f>'[1]Run Rate'!C328</f>
        <v>DRINKWARE I HOME</v>
      </c>
      <c r="D1626" s="191" t="str">
        <f>'[1]Run Rate'!D328</f>
        <v>03 BRONZE</v>
      </c>
      <c r="E1626" s="97"/>
      <c r="F1626" s="97"/>
      <c r="G1626" s="97"/>
      <c r="H1626" s="97"/>
      <c r="I1626" s="97"/>
      <c r="J1626" s="97"/>
      <c r="K1626" s="97"/>
      <c r="L1626" s="97"/>
      <c r="M1626" s="97"/>
      <c r="N1626" s="97"/>
      <c r="O1626" t="str">
        <f t="shared" ref="O1626" si="1615">IF(AND(OR($B$1="ALL",$B$1=C1626),OR($E$1="ALL",$E$1=D1626),OR($B$2="ALL",$B$2=A1626),OR($E$2="ALL",IFERROR(SEARCH($E$2,B1626),0)&gt;0)),"MATCH","")</f>
        <v>MATCH</v>
      </c>
    </row>
    <row r="1627" spans="1:15" x14ac:dyDescent="0.25">
      <c r="A1627" s="192"/>
      <c r="B1627" s="192" t="s">
        <v>156</v>
      </c>
      <c r="C1627" s="192" t="s">
        <v>157</v>
      </c>
      <c r="D1627" s="192" t="s">
        <v>158</v>
      </c>
      <c r="E1627" s="192" t="s">
        <v>139</v>
      </c>
      <c r="F1627" s="192" t="s">
        <v>140</v>
      </c>
      <c r="G1627" s="192" t="s">
        <v>141</v>
      </c>
      <c r="H1627" s="192" t="s">
        <v>142</v>
      </c>
      <c r="I1627" s="192" t="s">
        <v>143</v>
      </c>
      <c r="J1627" s="192" t="s">
        <v>144</v>
      </c>
      <c r="K1627" s="192" t="s">
        <v>145</v>
      </c>
      <c r="L1627" s="192" t="s">
        <v>146</v>
      </c>
      <c r="M1627" s="192" t="s">
        <v>147</v>
      </c>
      <c r="N1627" s="192" t="s">
        <v>148</v>
      </c>
      <c r="O1627" t="str">
        <f t="shared" ref="O1627" si="1616">O1626</f>
        <v>MATCH</v>
      </c>
    </row>
    <row r="1628" spans="1:15" x14ac:dyDescent="0.25">
      <c r="A1628" s="193" t="s">
        <v>161</v>
      </c>
      <c r="B1628" s="97"/>
      <c r="C1628" s="97"/>
      <c r="D1628" s="97"/>
      <c r="E1628" s="97"/>
      <c r="F1628" s="97"/>
      <c r="G1628" s="97"/>
      <c r="H1628" s="97"/>
      <c r="I1628" s="97"/>
      <c r="J1628" s="97"/>
      <c r="K1628" s="97"/>
      <c r="L1628" s="97"/>
      <c r="M1628" s="97"/>
      <c r="N1628" s="97"/>
      <c r="O1628" t="str">
        <f t="shared" ref="O1628" si="1617">O1626</f>
        <v>MATCH</v>
      </c>
    </row>
    <row r="1629" spans="1:15" x14ac:dyDescent="0.25">
      <c r="A1629" s="193" t="s">
        <v>164</v>
      </c>
      <c r="B1629" s="97"/>
      <c r="C1629" s="97"/>
      <c r="D1629" s="97"/>
      <c r="E1629" s="97"/>
      <c r="F1629" s="97"/>
      <c r="G1629" s="97"/>
      <c r="H1629" s="97"/>
      <c r="I1629" s="97"/>
      <c r="J1629" s="97"/>
      <c r="K1629" s="97"/>
      <c r="L1629" s="97"/>
      <c r="M1629" s="97"/>
      <c r="N1629" s="97"/>
      <c r="O1629" t="str">
        <f t="shared" ref="O1629" si="1618">O1626</f>
        <v>MATCH</v>
      </c>
    </row>
    <row r="1630" spans="1:15" x14ac:dyDescent="0.25">
      <c r="A1630" s="188"/>
      <c r="B1630" s="188"/>
      <c r="C1630" s="188"/>
      <c r="D1630" s="188"/>
      <c r="E1630" s="188"/>
      <c r="F1630" s="188"/>
      <c r="G1630" s="188"/>
      <c r="H1630" s="188"/>
      <c r="I1630" s="188"/>
      <c r="J1630" s="188"/>
      <c r="K1630" s="188"/>
      <c r="L1630" s="188"/>
      <c r="M1630" s="188"/>
      <c r="N1630" s="188"/>
      <c r="O1630" t="str">
        <f t="shared" ref="O1630" si="1619">O1626</f>
        <v>MATCH</v>
      </c>
    </row>
    <row r="1631" spans="1:15" x14ac:dyDescent="0.25">
      <c r="A1631" s="191" t="str">
        <f>'[1]Run Rate'!A329</f>
        <v>ZOE12357</v>
      </c>
      <c r="B1631" s="191" t="str">
        <f>'[1]Run Rate'!B329</f>
        <v>ZOE Whey 454g Choco Apricot Cake</v>
      </c>
      <c r="C1631" s="191" t="str">
        <f>'[1]Run Rate'!C329</f>
        <v>PROTEINI</v>
      </c>
      <c r="D1631" s="191" t="str">
        <f>'[1]Run Rate'!D329</f>
        <v>03 BRONZE</v>
      </c>
      <c r="E1631" s="97"/>
      <c r="F1631" s="97"/>
      <c r="G1631" s="97"/>
      <c r="H1631" s="97"/>
      <c r="I1631" s="97"/>
      <c r="J1631" s="97"/>
      <c r="K1631" s="97"/>
      <c r="L1631" s="97"/>
      <c r="M1631" s="97"/>
      <c r="N1631" s="97"/>
      <c r="O1631" t="str">
        <f t="shared" ref="O1631" si="1620">IF(AND(OR($B$1="ALL",$B$1=C1631),OR($E$1="ALL",$E$1=D1631),OR($B$2="ALL",$B$2=A1631),OR($E$2="ALL",IFERROR(SEARCH($E$2,B1631),0)&gt;0)),"MATCH","")</f>
        <v>MATCH</v>
      </c>
    </row>
    <row r="1632" spans="1:15" x14ac:dyDescent="0.25">
      <c r="A1632" s="192"/>
      <c r="B1632" s="192" t="s">
        <v>156</v>
      </c>
      <c r="C1632" s="192" t="s">
        <v>157</v>
      </c>
      <c r="D1632" s="192" t="s">
        <v>158</v>
      </c>
      <c r="E1632" s="192" t="s">
        <v>139</v>
      </c>
      <c r="F1632" s="192" t="s">
        <v>140</v>
      </c>
      <c r="G1632" s="192" t="s">
        <v>141</v>
      </c>
      <c r="H1632" s="192" t="s">
        <v>142</v>
      </c>
      <c r="I1632" s="192" t="s">
        <v>143</v>
      </c>
      <c r="J1632" s="192" t="s">
        <v>144</v>
      </c>
      <c r="K1632" s="192" t="s">
        <v>145</v>
      </c>
      <c r="L1632" s="192" t="s">
        <v>146</v>
      </c>
      <c r="M1632" s="192" t="s">
        <v>147</v>
      </c>
      <c r="N1632" s="192" t="s">
        <v>148</v>
      </c>
      <c r="O1632" t="str">
        <f t="shared" ref="O1632" si="1621">O1631</f>
        <v>MATCH</v>
      </c>
    </row>
    <row r="1633" spans="1:15" x14ac:dyDescent="0.25">
      <c r="A1633" s="193" t="s">
        <v>161</v>
      </c>
      <c r="B1633" s="97"/>
      <c r="C1633" s="97"/>
      <c r="D1633" s="97"/>
      <c r="E1633" s="97"/>
      <c r="F1633" s="97"/>
      <c r="G1633" s="97"/>
      <c r="H1633" s="97"/>
      <c r="I1633" s="97"/>
      <c r="J1633" s="97"/>
      <c r="K1633" s="97"/>
      <c r="L1633" s="97"/>
      <c r="M1633" s="97"/>
      <c r="N1633" s="97"/>
      <c r="O1633" t="str">
        <f t="shared" ref="O1633" si="1622">O1631</f>
        <v>MATCH</v>
      </c>
    </row>
    <row r="1634" spans="1:15" x14ac:dyDescent="0.25">
      <c r="A1634" s="193" t="s">
        <v>164</v>
      </c>
      <c r="B1634" s="97"/>
      <c r="C1634" s="97"/>
      <c r="D1634" s="97"/>
      <c r="E1634" s="97"/>
      <c r="F1634" s="97"/>
      <c r="G1634" s="97"/>
      <c r="H1634" s="97"/>
      <c r="I1634" s="97"/>
      <c r="J1634" s="97"/>
      <c r="K1634" s="97"/>
      <c r="L1634" s="97"/>
      <c r="M1634" s="97"/>
      <c r="N1634" s="97"/>
      <c r="O1634" t="str">
        <f t="shared" ref="O1634" si="1623">O1631</f>
        <v>MATCH</v>
      </c>
    </row>
    <row r="1635" spans="1:15" x14ac:dyDescent="0.25">
      <c r="A1635" s="188"/>
      <c r="B1635" s="188"/>
      <c r="C1635" s="188"/>
      <c r="D1635" s="188"/>
      <c r="E1635" s="188"/>
      <c r="F1635" s="188"/>
      <c r="G1635" s="188"/>
      <c r="H1635" s="188"/>
      <c r="I1635" s="188"/>
      <c r="J1635" s="188"/>
      <c r="K1635" s="188"/>
      <c r="L1635" s="188"/>
      <c r="M1635" s="188"/>
      <c r="N1635" s="188"/>
      <c r="O1635" t="str">
        <f t="shared" ref="O1635" si="1624">O1631</f>
        <v>MATCH</v>
      </c>
    </row>
    <row r="1636" spans="1:15" x14ac:dyDescent="0.25">
      <c r="A1636" s="191" t="str">
        <f>'[1]Run Rate'!A330</f>
        <v>SCM04398</v>
      </c>
      <c r="B1636" s="191" t="str">
        <f>'[1]Run Rate'!B330</f>
        <v>Amino Hybrid 300 tablets</v>
      </c>
      <c r="C1636" s="191" t="str">
        <f>'[1]Run Rate'!C330</f>
        <v>SPORTSKA PREHRANA</v>
      </c>
      <c r="D1636" s="191" t="str">
        <f>'[1]Run Rate'!D330</f>
        <v>03 BRONZE</v>
      </c>
      <c r="E1636" s="97"/>
      <c r="F1636" s="97"/>
      <c r="G1636" s="97"/>
      <c r="H1636" s="97"/>
      <c r="I1636" s="97"/>
      <c r="J1636" s="97"/>
      <c r="K1636" s="97"/>
      <c r="L1636" s="97"/>
      <c r="M1636" s="97"/>
      <c r="N1636" s="97"/>
      <c r="O1636" t="str">
        <f t="shared" ref="O1636" si="1625">IF(AND(OR($B$1="ALL",$B$1=C1636),OR($E$1="ALL",$E$1=D1636),OR($B$2="ALL",$B$2=A1636),OR($E$2="ALL",IFERROR(SEARCH($E$2,B1636),0)&gt;0)),"MATCH","")</f>
        <v>MATCH</v>
      </c>
    </row>
    <row r="1637" spans="1:15" x14ac:dyDescent="0.25">
      <c r="A1637" s="192"/>
      <c r="B1637" s="192" t="s">
        <v>156</v>
      </c>
      <c r="C1637" s="192" t="s">
        <v>157</v>
      </c>
      <c r="D1637" s="192" t="s">
        <v>158</v>
      </c>
      <c r="E1637" s="192" t="s">
        <v>139</v>
      </c>
      <c r="F1637" s="192" t="s">
        <v>140</v>
      </c>
      <c r="G1637" s="192" t="s">
        <v>141</v>
      </c>
      <c r="H1637" s="192" t="s">
        <v>142</v>
      </c>
      <c r="I1637" s="192" t="s">
        <v>143</v>
      </c>
      <c r="J1637" s="192" t="s">
        <v>144</v>
      </c>
      <c r="K1637" s="192" t="s">
        <v>145</v>
      </c>
      <c r="L1637" s="192" t="s">
        <v>146</v>
      </c>
      <c r="M1637" s="192" t="s">
        <v>147</v>
      </c>
      <c r="N1637" s="192" t="s">
        <v>148</v>
      </c>
      <c r="O1637" t="str">
        <f t="shared" ref="O1637" si="1626">O1636</f>
        <v>MATCH</v>
      </c>
    </row>
    <row r="1638" spans="1:15" x14ac:dyDescent="0.25">
      <c r="A1638" s="193" t="s">
        <v>161</v>
      </c>
      <c r="B1638" s="97"/>
      <c r="C1638" s="97"/>
      <c r="D1638" s="97"/>
      <c r="E1638" s="97"/>
      <c r="F1638" s="97"/>
      <c r="G1638" s="97"/>
      <c r="H1638" s="97"/>
      <c r="I1638" s="97"/>
      <c r="J1638" s="97"/>
      <c r="K1638" s="97"/>
      <c r="L1638" s="97"/>
      <c r="M1638" s="97"/>
      <c r="N1638" s="97"/>
      <c r="O1638" t="str">
        <f t="shared" ref="O1638" si="1627">O1636</f>
        <v>MATCH</v>
      </c>
    </row>
    <row r="1639" spans="1:15" x14ac:dyDescent="0.25">
      <c r="A1639" s="193" t="s">
        <v>164</v>
      </c>
      <c r="B1639" s="97"/>
      <c r="C1639" s="97"/>
      <c r="D1639" s="97"/>
      <c r="E1639" s="97"/>
      <c r="F1639" s="97"/>
      <c r="G1639" s="97"/>
      <c r="H1639" s="97"/>
      <c r="I1639" s="97"/>
      <c r="J1639" s="97"/>
      <c r="K1639" s="97"/>
      <c r="L1639" s="97"/>
      <c r="M1639" s="97"/>
      <c r="N1639" s="97"/>
      <c r="O1639" t="str">
        <f t="shared" ref="O1639" si="1628">O1636</f>
        <v>MATCH</v>
      </c>
    </row>
    <row r="1640" spans="1:15" x14ac:dyDescent="0.25">
      <c r="A1640" s="188"/>
      <c r="B1640" s="188"/>
      <c r="C1640" s="188"/>
      <c r="D1640" s="188"/>
      <c r="E1640" s="188"/>
      <c r="F1640" s="188"/>
      <c r="G1640" s="188"/>
      <c r="H1640" s="188"/>
      <c r="I1640" s="188"/>
      <c r="J1640" s="188"/>
      <c r="K1640" s="188"/>
      <c r="L1640" s="188"/>
      <c r="M1640" s="188"/>
      <c r="N1640" s="188"/>
      <c r="O1640" t="str">
        <f t="shared" ref="O1640" si="1629">O1636</f>
        <v>MATCH</v>
      </c>
    </row>
    <row r="1641" spans="1:15" x14ac:dyDescent="0.25">
      <c r="A1641" s="191" t="str">
        <f>'[1]Run Rate'!A331</f>
        <v>POL12850</v>
      </c>
      <c r="B1641" s="191" t="str">
        <f>'[1]Run Rate'!B331</f>
        <v>Polleo Premium HydroX Whey 1,8kg Unflavoured</v>
      </c>
      <c r="C1641" s="191" t="str">
        <f>'[1]Run Rate'!C331</f>
        <v>PROTEINI</v>
      </c>
      <c r="D1641" s="191" t="str">
        <f>'[1]Run Rate'!D331</f>
        <v>03 BRONZE</v>
      </c>
      <c r="E1641" s="97"/>
      <c r="F1641" s="97"/>
      <c r="G1641" s="97"/>
      <c r="H1641" s="97"/>
      <c r="I1641" s="97"/>
      <c r="J1641" s="97"/>
      <c r="K1641" s="97"/>
      <c r="L1641" s="97"/>
      <c r="M1641" s="97"/>
      <c r="N1641" s="97"/>
      <c r="O1641" t="str">
        <f t="shared" ref="O1641" si="1630">IF(AND(OR($B$1="ALL",$B$1=C1641),OR($E$1="ALL",$E$1=D1641),OR($B$2="ALL",$B$2=A1641),OR($E$2="ALL",IFERROR(SEARCH($E$2,B1641),0)&gt;0)),"MATCH","")</f>
        <v>MATCH</v>
      </c>
    </row>
    <row r="1642" spans="1:15" x14ac:dyDescent="0.25">
      <c r="A1642" s="192"/>
      <c r="B1642" s="192" t="s">
        <v>156</v>
      </c>
      <c r="C1642" s="192" t="s">
        <v>157</v>
      </c>
      <c r="D1642" s="192" t="s">
        <v>158</v>
      </c>
      <c r="E1642" s="192" t="s">
        <v>139</v>
      </c>
      <c r="F1642" s="192" t="s">
        <v>140</v>
      </c>
      <c r="G1642" s="192" t="s">
        <v>141</v>
      </c>
      <c r="H1642" s="192" t="s">
        <v>142</v>
      </c>
      <c r="I1642" s="192" t="s">
        <v>143</v>
      </c>
      <c r="J1642" s="192" t="s">
        <v>144</v>
      </c>
      <c r="K1642" s="192" t="s">
        <v>145</v>
      </c>
      <c r="L1642" s="192" t="s">
        <v>146</v>
      </c>
      <c r="M1642" s="192" t="s">
        <v>147</v>
      </c>
      <c r="N1642" s="192" t="s">
        <v>148</v>
      </c>
      <c r="O1642" t="str">
        <f t="shared" ref="O1642" si="1631">O1641</f>
        <v>MATCH</v>
      </c>
    </row>
    <row r="1643" spans="1:15" x14ac:dyDescent="0.25">
      <c r="A1643" s="193" t="s">
        <v>161</v>
      </c>
      <c r="B1643" s="97"/>
      <c r="C1643" s="97"/>
      <c r="D1643" s="97"/>
      <c r="E1643" s="97"/>
      <c r="F1643" s="97"/>
      <c r="G1643" s="97"/>
      <c r="H1643" s="97"/>
      <c r="I1643" s="97"/>
      <c r="J1643" s="97"/>
      <c r="K1643" s="97"/>
      <c r="L1643" s="97"/>
      <c r="M1643" s="97"/>
      <c r="N1643" s="97"/>
      <c r="O1643" t="str">
        <f t="shared" ref="O1643" si="1632">O1641</f>
        <v>MATCH</v>
      </c>
    </row>
    <row r="1644" spans="1:15" x14ac:dyDescent="0.25">
      <c r="A1644" s="193" t="s">
        <v>164</v>
      </c>
      <c r="B1644" s="97"/>
      <c r="C1644" s="97"/>
      <c r="D1644" s="97"/>
      <c r="E1644" s="97"/>
      <c r="F1644" s="97"/>
      <c r="G1644" s="97"/>
      <c r="H1644" s="97"/>
      <c r="I1644" s="97"/>
      <c r="J1644" s="97"/>
      <c r="K1644" s="97"/>
      <c r="L1644" s="97"/>
      <c r="M1644" s="97"/>
      <c r="N1644" s="97"/>
      <c r="O1644" t="str">
        <f t="shared" ref="O1644" si="1633">O1641</f>
        <v>MATCH</v>
      </c>
    </row>
    <row r="1645" spans="1:15" x14ac:dyDescent="0.25">
      <c r="A1645" s="188"/>
      <c r="B1645" s="188"/>
      <c r="C1645" s="188"/>
      <c r="D1645" s="188"/>
      <c r="E1645" s="188"/>
      <c r="F1645" s="188"/>
      <c r="G1645" s="188"/>
      <c r="H1645" s="188"/>
      <c r="I1645" s="188"/>
      <c r="J1645" s="188"/>
      <c r="K1645" s="188"/>
      <c r="L1645" s="188"/>
      <c r="M1645" s="188"/>
      <c r="N1645" s="188"/>
      <c r="O1645" t="str">
        <f t="shared" ref="O1645" si="1634">O1641</f>
        <v>MATCH</v>
      </c>
    </row>
    <row r="1646" spans="1:15" x14ac:dyDescent="0.25">
      <c r="A1646" s="191" t="str">
        <f>'[1]Run Rate'!A332</f>
        <v>SHM00080</v>
      </c>
      <c r="B1646" s="191" t="str">
        <f>'[1]Run Rate'!B332</f>
        <v>DEFENDER, Slay the Weights, 600 ml</v>
      </c>
      <c r="C1646" s="191" t="str">
        <f>'[1]Run Rate'!C332</f>
        <v>DRINKWARE I HOME</v>
      </c>
      <c r="D1646" s="191" t="str">
        <f>'[1]Run Rate'!D332</f>
        <v>03 BRONZE</v>
      </c>
      <c r="E1646" s="97"/>
      <c r="F1646" s="97"/>
      <c r="G1646" s="97"/>
      <c r="H1646" s="97"/>
      <c r="I1646" s="97"/>
      <c r="J1646" s="97"/>
      <c r="K1646" s="97"/>
      <c r="L1646" s="97"/>
      <c r="M1646" s="97"/>
      <c r="N1646" s="97"/>
      <c r="O1646" t="str">
        <f t="shared" ref="O1646" si="1635">IF(AND(OR($B$1="ALL",$B$1=C1646),OR($E$1="ALL",$E$1=D1646),OR($B$2="ALL",$B$2=A1646),OR($E$2="ALL",IFERROR(SEARCH($E$2,B1646),0)&gt;0)),"MATCH","")</f>
        <v>MATCH</v>
      </c>
    </row>
    <row r="1647" spans="1:15" x14ac:dyDescent="0.25">
      <c r="A1647" s="192"/>
      <c r="B1647" s="192" t="s">
        <v>156</v>
      </c>
      <c r="C1647" s="192" t="s">
        <v>157</v>
      </c>
      <c r="D1647" s="192" t="s">
        <v>158</v>
      </c>
      <c r="E1647" s="192" t="s">
        <v>139</v>
      </c>
      <c r="F1647" s="192" t="s">
        <v>140</v>
      </c>
      <c r="G1647" s="192" t="s">
        <v>141</v>
      </c>
      <c r="H1647" s="192" t="s">
        <v>142</v>
      </c>
      <c r="I1647" s="192" t="s">
        <v>143</v>
      </c>
      <c r="J1647" s="192" t="s">
        <v>144</v>
      </c>
      <c r="K1647" s="192" t="s">
        <v>145</v>
      </c>
      <c r="L1647" s="192" t="s">
        <v>146</v>
      </c>
      <c r="M1647" s="192" t="s">
        <v>147</v>
      </c>
      <c r="N1647" s="192" t="s">
        <v>148</v>
      </c>
      <c r="O1647" t="str">
        <f t="shared" ref="O1647" si="1636">O1646</f>
        <v>MATCH</v>
      </c>
    </row>
    <row r="1648" spans="1:15" x14ac:dyDescent="0.25">
      <c r="A1648" s="193" t="s">
        <v>161</v>
      </c>
      <c r="B1648" s="97"/>
      <c r="C1648" s="97"/>
      <c r="D1648" s="97"/>
      <c r="E1648" s="97"/>
      <c r="F1648" s="97"/>
      <c r="G1648" s="97"/>
      <c r="H1648" s="97"/>
      <c r="I1648" s="97"/>
      <c r="J1648" s="97"/>
      <c r="K1648" s="97"/>
      <c r="L1648" s="97"/>
      <c r="M1648" s="97"/>
      <c r="N1648" s="97"/>
      <c r="O1648" t="str">
        <f t="shared" ref="O1648" si="1637">O1646</f>
        <v>MATCH</v>
      </c>
    </row>
    <row r="1649" spans="1:15" x14ac:dyDescent="0.25">
      <c r="A1649" s="193" t="s">
        <v>164</v>
      </c>
      <c r="B1649" s="97"/>
      <c r="C1649" s="97"/>
      <c r="D1649" s="97"/>
      <c r="E1649" s="97"/>
      <c r="F1649" s="97"/>
      <c r="G1649" s="97"/>
      <c r="H1649" s="97"/>
      <c r="I1649" s="97"/>
      <c r="J1649" s="97"/>
      <c r="K1649" s="97"/>
      <c r="L1649" s="97"/>
      <c r="M1649" s="97"/>
      <c r="N1649" s="97"/>
      <c r="O1649" t="str">
        <f t="shared" ref="O1649" si="1638">O1646</f>
        <v>MATCH</v>
      </c>
    </row>
    <row r="1650" spans="1:15" x14ac:dyDescent="0.25">
      <c r="A1650" s="188"/>
      <c r="B1650" s="188"/>
      <c r="C1650" s="188"/>
      <c r="D1650" s="188"/>
      <c r="E1650" s="188"/>
      <c r="F1650" s="188"/>
      <c r="G1650" s="188"/>
      <c r="H1650" s="188"/>
      <c r="I1650" s="188"/>
      <c r="J1650" s="188"/>
      <c r="K1650" s="188"/>
      <c r="L1650" s="188"/>
      <c r="M1650" s="188"/>
      <c r="N1650" s="188"/>
      <c r="O1650" t="str">
        <f t="shared" ref="O1650" si="1639">O1646</f>
        <v>MATCH</v>
      </c>
    </row>
    <row r="1651" spans="1:15" x14ac:dyDescent="0.25">
      <c r="A1651" s="191" t="str">
        <f>'[1]Run Rate'!A333</f>
        <v>POL12703</v>
      </c>
      <c r="B1651" s="191" t="str">
        <f>'[1]Run Rate'!B333</f>
        <v>Polleo Pro Whey 2kg Unflavoured</v>
      </c>
      <c r="C1651" s="191" t="str">
        <f>'[1]Run Rate'!C333</f>
        <v>PROTEINI</v>
      </c>
      <c r="D1651" s="191" t="str">
        <f>'[1]Run Rate'!D333</f>
        <v>03 BRONZE</v>
      </c>
      <c r="E1651" s="97"/>
      <c r="F1651" s="97"/>
      <c r="G1651" s="97"/>
      <c r="H1651" s="97"/>
      <c r="I1651" s="97"/>
      <c r="J1651" s="97"/>
      <c r="K1651" s="97"/>
      <c r="L1651" s="97"/>
      <c r="M1651" s="97"/>
      <c r="N1651" s="97"/>
      <c r="O1651" t="str">
        <f t="shared" ref="O1651" si="1640">IF(AND(OR($B$1="ALL",$B$1=C1651),OR($E$1="ALL",$E$1=D1651),OR($B$2="ALL",$B$2=A1651),OR($E$2="ALL",IFERROR(SEARCH($E$2,B1651),0)&gt;0)),"MATCH","")</f>
        <v>MATCH</v>
      </c>
    </row>
    <row r="1652" spans="1:15" x14ac:dyDescent="0.25">
      <c r="A1652" s="192"/>
      <c r="B1652" s="192" t="s">
        <v>156</v>
      </c>
      <c r="C1652" s="192" t="s">
        <v>157</v>
      </c>
      <c r="D1652" s="192" t="s">
        <v>158</v>
      </c>
      <c r="E1652" s="192" t="s">
        <v>139</v>
      </c>
      <c r="F1652" s="192" t="s">
        <v>140</v>
      </c>
      <c r="G1652" s="192" t="s">
        <v>141</v>
      </c>
      <c r="H1652" s="192" t="s">
        <v>142</v>
      </c>
      <c r="I1652" s="192" t="s">
        <v>143</v>
      </c>
      <c r="J1652" s="192" t="s">
        <v>144</v>
      </c>
      <c r="K1652" s="192" t="s">
        <v>145</v>
      </c>
      <c r="L1652" s="192" t="s">
        <v>146</v>
      </c>
      <c r="M1652" s="192" t="s">
        <v>147</v>
      </c>
      <c r="N1652" s="192" t="s">
        <v>148</v>
      </c>
      <c r="O1652" t="str">
        <f t="shared" ref="O1652" si="1641">O1651</f>
        <v>MATCH</v>
      </c>
    </row>
    <row r="1653" spans="1:15" x14ac:dyDescent="0.25">
      <c r="A1653" s="193" t="s">
        <v>161</v>
      </c>
      <c r="B1653" s="97"/>
      <c r="C1653" s="97"/>
      <c r="D1653" s="97"/>
      <c r="E1653" s="97"/>
      <c r="F1653" s="97"/>
      <c r="G1653" s="97"/>
      <c r="H1653" s="97"/>
      <c r="I1653" s="97"/>
      <c r="J1653" s="97"/>
      <c r="K1653" s="97"/>
      <c r="L1653" s="97"/>
      <c r="M1653" s="97"/>
      <c r="N1653" s="97"/>
      <c r="O1653" t="str">
        <f t="shared" ref="O1653" si="1642">O1651</f>
        <v>MATCH</v>
      </c>
    </row>
    <row r="1654" spans="1:15" x14ac:dyDescent="0.25">
      <c r="A1654" s="193" t="s">
        <v>164</v>
      </c>
      <c r="B1654" s="97"/>
      <c r="C1654" s="97"/>
      <c r="D1654" s="97"/>
      <c r="E1654" s="97"/>
      <c r="F1654" s="97"/>
      <c r="G1654" s="97"/>
      <c r="H1654" s="97"/>
      <c r="I1654" s="97"/>
      <c r="J1654" s="97"/>
      <c r="K1654" s="97"/>
      <c r="L1654" s="97"/>
      <c r="M1654" s="97"/>
      <c r="N1654" s="97"/>
      <c r="O1654" t="str">
        <f t="shared" ref="O1654" si="1643">O1651</f>
        <v>MATCH</v>
      </c>
    </row>
    <row r="1655" spans="1:15" x14ac:dyDescent="0.25">
      <c r="A1655" s="188"/>
      <c r="B1655" s="188"/>
      <c r="C1655" s="188"/>
      <c r="D1655" s="188"/>
      <c r="E1655" s="188"/>
      <c r="F1655" s="188"/>
      <c r="G1655" s="188"/>
      <c r="H1655" s="188"/>
      <c r="I1655" s="188"/>
      <c r="J1655" s="188"/>
      <c r="K1655" s="188"/>
      <c r="L1655" s="188"/>
      <c r="M1655" s="188"/>
      <c r="N1655" s="188"/>
      <c r="O1655" t="str">
        <f t="shared" ref="O1655" si="1644">O1651</f>
        <v>MATCH</v>
      </c>
    </row>
    <row r="1656" spans="1:15" x14ac:dyDescent="0.25">
      <c r="A1656" s="191" t="str">
        <f>'[1]Run Rate'!A334</f>
        <v>POL09928</v>
      </c>
      <c r="B1656" s="191" t="str">
        <f>'[1]Run Rate'!B334</f>
        <v>Polleo Protein oatmeal 60g chocolate coconut</v>
      </c>
      <c r="C1656" s="191" t="str">
        <f>'[1]Run Rate'!C334</f>
        <v>BIO I SUPERFOODS</v>
      </c>
      <c r="D1656" s="191" t="str">
        <f>'[1]Run Rate'!D334</f>
        <v>03 BRONZE</v>
      </c>
      <c r="E1656" s="97"/>
      <c r="F1656" s="97"/>
      <c r="G1656" s="97"/>
      <c r="H1656" s="97"/>
      <c r="I1656" s="97"/>
      <c r="J1656" s="97"/>
      <c r="K1656" s="97"/>
      <c r="L1656" s="97"/>
      <c r="M1656" s="97"/>
      <c r="N1656" s="97"/>
      <c r="O1656" t="str">
        <f t="shared" ref="O1656" si="1645">IF(AND(OR($B$1="ALL",$B$1=C1656),OR($E$1="ALL",$E$1=D1656),OR($B$2="ALL",$B$2=A1656),OR($E$2="ALL",IFERROR(SEARCH($E$2,B1656),0)&gt;0)),"MATCH","")</f>
        <v>MATCH</v>
      </c>
    </row>
    <row r="1657" spans="1:15" x14ac:dyDescent="0.25">
      <c r="A1657" s="192"/>
      <c r="B1657" s="192" t="s">
        <v>156</v>
      </c>
      <c r="C1657" s="192" t="s">
        <v>157</v>
      </c>
      <c r="D1657" s="192" t="s">
        <v>158</v>
      </c>
      <c r="E1657" s="192" t="s">
        <v>139</v>
      </c>
      <c r="F1657" s="192" t="s">
        <v>140</v>
      </c>
      <c r="G1657" s="192" t="s">
        <v>141</v>
      </c>
      <c r="H1657" s="192" t="s">
        <v>142</v>
      </c>
      <c r="I1657" s="192" t="s">
        <v>143</v>
      </c>
      <c r="J1657" s="192" t="s">
        <v>144</v>
      </c>
      <c r="K1657" s="192" t="s">
        <v>145</v>
      </c>
      <c r="L1657" s="192" t="s">
        <v>146</v>
      </c>
      <c r="M1657" s="192" t="s">
        <v>147</v>
      </c>
      <c r="N1657" s="192" t="s">
        <v>148</v>
      </c>
      <c r="O1657" t="str">
        <f t="shared" ref="O1657" si="1646">O1656</f>
        <v>MATCH</v>
      </c>
    </row>
    <row r="1658" spans="1:15" x14ac:dyDescent="0.25">
      <c r="A1658" s="193" t="s">
        <v>161</v>
      </c>
      <c r="B1658" s="97"/>
      <c r="C1658" s="97"/>
      <c r="D1658" s="97"/>
      <c r="E1658" s="97"/>
      <c r="F1658" s="97"/>
      <c r="G1658" s="97"/>
      <c r="H1658" s="97"/>
      <c r="I1658" s="97"/>
      <c r="J1658" s="97"/>
      <c r="K1658" s="97"/>
      <c r="L1658" s="97"/>
      <c r="M1658" s="97">
        <v>30</v>
      </c>
      <c r="N1658" s="97">
        <v>30</v>
      </c>
      <c r="O1658" t="str">
        <f t="shared" ref="O1658" si="1647">O1656</f>
        <v>MATCH</v>
      </c>
    </row>
    <row r="1659" spans="1:15" x14ac:dyDescent="0.25">
      <c r="A1659" s="193" t="s">
        <v>164</v>
      </c>
      <c r="B1659" s="97"/>
      <c r="C1659" s="97"/>
      <c r="D1659" s="97"/>
      <c r="E1659" s="97"/>
      <c r="F1659" s="97"/>
      <c r="G1659" s="97">
        <v>300</v>
      </c>
      <c r="H1659" s="97">
        <v>300</v>
      </c>
      <c r="I1659" s="97">
        <v>300</v>
      </c>
      <c r="J1659" s="97">
        <v>300</v>
      </c>
      <c r="K1659" s="97"/>
      <c r="L1659" s="97"/>
      <c r="M1659" s="97"/>
      <c r="N1659" s="97"/>
      <c r="O1659" t="str">
        <f t="shared" ref="O1659" si="1648">O1656</f>
        <v>MATCH</v>
      </c>
    </row>
    <row r="1660" spans="1:15" x14ac:dyDescent="0.25">
      <c r="A1660" s="188"/>
      <c r="B1660" s="188"/>
      <c r="C1660" s="188"/>
      <c r="D1660" s="188"/>
      <c r="E1660" s="188"/>
      <c r="F1660" s="188"/>
      <c r="G1660" s="188"/>
      <c r="H1660" s="188"/>
      <c r="I1660" s="188"/>
      <c r="J1660" s="188"/>
      <c r="K1660" s="188"/>
      <c r="L1660" s="188"/>
      <c r="M1660" s="188"/>
      <c r="N1660" s="188"/>
      <c r="O1660" t="str">
        <f t="shared" ref="O1660" si="1649">O1656</f>
        <v>MATCH</v>
      </c>
    </row>
    <row r="1661" spans="1:15" x14ac:dyDescent="0.25">
      <c r="A1661" s="191" t="str">
        <f>'[1]Run Rate'!A335</f>
        <v>POL12714</v>
      </c>
      <c r="B1661" s="191" t="str">
        <f>'[1]Run Rate'!B335</f>
        <v>Polleo Pro Whey 908g White chocolate</v>
      </c>
      <c r="C1661" s="191" t="str">
        <f>'[1]Run Rate'!C335</f>
        <v>PROTEINI</v>
      </c>
      <c r="D1661" s="191" t="str">
        <f>'[1]Run Rate'!D335</f>
        <v>03 BRONZE</v>
      </c>
      <c r="E1661" s="97"/>
      <c r="F1661" s="97"/>
      <c r="G1661" s="97"/>
      <c r="H1661" s="97"/>
      <c r="I1661" s="97"/>
      <c r="J1661" s="97"/>
      <c r="K1661" s="97"/>
      <c r="L1661" s="97"/>
      <c r="M1661" s="97"/>
      <c r="N1661" s="97"/>
      <c r="O1661" t="str">
        <f t="shared" ref="O1661" si="1650">IF(AND(OR($B$1="ALL",$B$1=C1661),OR($E$1="ALL",$E$1=D1661),OR($B$2="ALL",$B$2=A1661),OR($E$2="ALL",IFERROR(SEARCH($E$2,B1661),0)&gt;0)),"MATCH","")</f>
        <v>MATCH</v>
      </c>
    </row>
    <row r="1662" spans="1:15" x14ac:dyDescent="0.25">
      <c r="A1662" s="192"/>
      <c r="B1662" s="192" t="s">
        <v>156</v>
      </c>
      <c r="C1662" s="192" t="s">
        <v>157</v>
      </c>
      <c r="D1662" s="192" t="s">
        <v>158</v>
      </c>
      <c r="E1662" s="192" t="s">
        <v>139</v>
      </c>
      <c r="F1662" s="192" t="s">
        <v>140</v>
      </c>
      <c r="G1662" s="192" t="s">
        <v>141</v>
      </c>
      <c r="H1662" s="192" t="s">
        <v>142</v>
      </c>
      <c r="I1662" s="192" t="s">
        <v>143</v>
      </c>
      <c r="J1662" s="192" t="s">
        <v>144</v>
      </c>
      <c r="K1662" s="192" t="s">
        <v>145</v>
      </c>
      <c r="L1662" s="192" t="s">
        <v>146</v>
      </c>
      <c r="M1662" s="192" t="s">
        <v>147</v>
      </c>
      <c r="N1662" s="192" t="s">
        <v>148</v>
      </c>
      <c r="O1662" t="str">
        <f t="shared" ref="O1662" si="1651">O1661</f>
        <v>MATCH</v>
      </c>
    </row>
    <row r="1663" spans="1:15" x14ac:dyDescent="0.25">
      <c r="A1663" s="193" t="s">
        <v>161</v>
      </c>
      <c r="B1663" s="97"/>
      <c r="C1663" s="97"/>
      <c r="D1663" s="97"/>
      <c r="E1663" s="97"/>
      <c r="F1663" s="97"/>
      <c r="G1663" s="97"/>
      <c r="H1663" s="97"/>
      <c r="I1663" s="97"/>
      <c r="J1663" s="97"/>
      <c r="K1663" s="97"/>
      <c r="L1663" s="97"/>
      <c r="M1663" s="97"/>
      <c r="N1663" s="97"/>
      <c r="O1663" t="str">
        <f t="shared" ref="O1663" si="1652">O1661</f>
        <v>MATCH</v>
      </c>
    </row>
    <row r="1664" spans="1:15" x14ac:dyDescent="0.25">
      <c r="A1664" s="193" t="s">
        <v>164</v>
      </c>
      <c r="B1664" s="97"/>
      <c r="C1664" s="97"/>
      <c r="D1664" s="97"/>
      <c r="E1664" s="97"/>
      <c r="F1664" s="97"/>
      <c r="G1664" s="97"/>
      <c r="H1664" s="97"/>
      <c r="I1664" s="97"/>
      <c r="J1664" s="97"/>
      <c r="K1664" s="97"/>
      <c r="L1664" s="97"/>
      <c r="M1664" s="97"/>
      <c r="N1664" s="97"/>
      <c r="O1664" t="str">
        <f t="shared" ref="O1664" si="1653">O1661</f>
        <v>MATCH</v>
      </c>
    </row>
    <row r="1665" spans="1:15" x14ac:dyDescent="0.25">
      <c r="A1665" s="188"/>
      <c r="B1665" s="188"/>
      <c r="C1665" s="188"/>
      <c r="D1665" s="188"/>
      <c r="E1665" s="188"/>
      <c r="F1665" s="188"/>
      <c r="G1665" s="188"/>
      <c r="H1665" s="188"/>
      <c r="I1665" s="188"/>
      <c r="J1665" s="188"/>
      <c r="K1665" s="188"/>
      <c r="L1665" s="188"/>
      <c r="M1665" s="188"/>
      <c r="N1665" s="188"/>
      <c r="O1665" t="str">
        <f t="shared" ref="O1665" si="1654">O1661</f>
        <v>MATCH</v>
      </c>
    </row>
    <row r="1666" spans="1:15" x14ac:dyDescent="0.25">
      <c r="A1666" s="191" t="str">
        <f>'[1]Run Rate'!A336</f>
        <v>POL09760</v>
      </c>
      <c r="B1666" s="191" t="str">
        <f>'[1]Run Rate'!B336</f>
        <v>Polleo Revive 1kg Grape</v>
      </c>
      <c r="C1666" s="191" t="str">
        <f>'[1]Run Rate'!C336</f>
        <v>SPORTSKA PREHRANA</v>
      </c>
      <c r="D1666" s="191" t="str">
        <f>'[1]Run Rate'!D336</f>
        <v>03 BRONZE</v>
      </c>
      <c r="E1666" s="97"/>
      <c r="F1666" s="97"/>
      <c r="G1666" s="97"/>
      <c r="H1666" s="97"/>
      <c r="I1666" s="97"/>
      <c r="J1666" s="97"/>
      <c r="K1666" s="97"/>
      <c r="L1666" s="97"/>
      <c r="M1666" s="97"/>
      <c r="N1666" s="97"/>
      <c r="O1666" t="str">
        <f t="shared" ref="O1666" si="1655">IF(AND(OR($B$1="ALL",$B$1=C1666),OR($E$1="ALL",$E$1=D1666),OR($B$2="ALL",$B$2=A1666),OR($E$2="ALL",IFERROR(SEARCH($E$2,B1666),0)&gt;0)),"MATCH","")</f>
        <v>MATCH</v>
      </c>
    </row>
    <row r="1667" spans="1:15" x14ac:dyDescent="0.25">
      <c r="A1667" s="192"/>
      <c r="B1667" s="192" t="s">
        <v>156</v>
      </c>
      <c r="C1667" s="192" t="s">
        <v>157</v>
      </c>
      <c r="D1667" s="192" t="s">
        <v>158</v>
      </c>
      <c r="E1667" s="192" t="s">
        <v>139</v>
      </c>
      <c r="F1667" s="192" t="s">
        <v>140</v>
      </c>
      <c r="G1667" s="192" t="s">
        <v>141</v>
      </c>
      <c r="H1667" s="192" t="s">
        <v>142</v>
      </c>
      <c r="I1667" s="192" t="s">
        <v>143</v>
      </c>
      <c r="J1667" s="192" t="s">
        <v>144</v>
      </c>
      <c r="K1667" s="192" t="s">
        <v>145</v>
      </c>
      <c r="L1667" s="192" t="s">
        <v>146</v>
      </c>
      <c r="M1667" s="192" t="s">
        <v>147</v>
      </c>
      <c r="N1667" s="192" t="s">
        <v>148</v>
      </c>
      <c r="O1667" t="str">
        <f t="shared" ref="O1667" si="1656">O1666</f>
        <v>MATCH</v>
      </c>
    </row>
    <row r="1668" spans="1:15" x14ac:dyDescent="0.25">
      <c r="A1668" s="193" t="s">
        <v>161</v>
      </c>
      <c r="B1668" s="97"/>
      <c r="C1668" s="97"/>
      <c r="D1668" s="97"/>
      <c r="E1668" s="97"/>
      <c r="F1668" s="97"/>
      <c r="G1668" s="97"/>
      <c r="H1668" s="97"/>
      <c r="I1668" s="97"/>
      <c r="J1668" s="97"/>
      <c r="K1668" s="97"/>
      <c r="L1668" s="97"/>
      <c r="M1668" s="97"/>
      <c r="N1668" s="97"/>
      <c r="O1668" t="str">
        <f t="shared" ref="O1668" si="1657">O1666</f>
        <v>MATCH</v>
      </c>
    </row>
    <row r="1669" spans="1:15" x14ac:dyDescent="0.25">
      <c r="A1669" s="193" t="s">
        <v>164</v>
      </c>
      <c r="B1669" s="97"/>
      <c r="C1669" s="97"/>
      <c r="D1669" s="97"/>
      <c r="E1669" s="97"/>
      <c r="F1669" s="97"/>
      <c r="G1669" s="97"/>
      <c r="H1669" s="97"/>
      <c r="I1669" s="97"/>
      <c r="J1669" s="97"/>
      <c r="K1669" s="97"/>
      <c r="L1669" s="97"/>
      <c r="M1669" s="97"/>
      <c r="N1669" s="97"/>
      <c r="O1669" t="str">
        <f t="shared" ref="O1669" si="1658">O1666</f>
        <v>MATCH</v>
      </c>
    </row>
    <row r="1670" spans="1:15" x14ac:dyDescent="0.25">
      <c r="A1670" s="188"/>
      <c r="B1670" s="188"/>
      <c r="C1670" s="188"/>
      <c r="D1670" s="188"/>
      <c r="E1670" s="188"/>
      <c r="F1670" s="188"/>
      <c r="G1670" s="188"/>
      <c r="H1670" s="188"/>
      <c r="I1670" s="188"/>
      <c r="J1670" s="188"/>
      <c r="K1670" s="188"/>
      <c r="L1670" s="188"/>
      <c r="M1670" s="188"/>
      <c r="N1670" s="188"/>
      <c r="O1670" t="str">
        <f t="shared" ref="O1670" si="1659">O1666</f>
        <v>MATCH</v>
      </c>
    </row>
    <row r="1671" spans="1:15" x14ac:dyDescent="0.25">
      <c r="A1671" s="191" t="str">
        <f>'[1]Run Rate'!A337</f>
        <v>SCM04308</v>
      </c>
      <c r="B1671" s="191" t="str">
        <f>'[1]Run Rate'!B337</f>
        <v>Metabolon 250g</v>
      </c>
      <c r="C1671" s="191" t="str">
        <f>'[1]Run Rate'!C337</f>
        <v>SPORTSKA PREHRANA</v>
      </c>
      <c r="D1671" s="191" t="str">
        <f>'[1]Run Rate'!D337</f>
        <v>03 BRONZE</v>
      </c>
      <c r="E1671" s="97"/>
      <c r="F1671" s="97"/>
      <c r="G1671" s="97"/>
      <c r="H1671" s="97"/>
      <c r="I1671" s="97"/>
      <c r="J1671" s="97"/>
      <c r="K1671" s="97"/>
      <c r="L1671" s="97"/>
      <c r="M1671" s="97"/>
      <c r="N1671" s="97"/>
      <c r="O1671" t="str">
        <f t="shared" ref="O1671" si="1660">IF(AND(OR($B$1="ALL",$B$1=C1671),OR($E$1="ALL",$E$1=D1671),OR($B$2="ALL",$B$2=A1671),OR($E$2="ALL",IFERROR(SEARCH($E$2,B1671),0)&gt;0)),"MATCH","")</f>
        <v>MATCH</v>
      </c>
    </row>
    <row r="1672" spans="1:15" x14ac:dyDescent="0.25">
      <c r="A1672" s="192"/>
      <c r="B1672" s="192" t="s">
        <v>156</v>
      </c>
      <c r="C1672" s="192" t="s">
        <v>157</v>
      </c>
      <c r="D1672" s="192" t="s">
        <v>158</v>
      </c>
      <c r="E1672" s="192" t="s">
        <v>139</v>
      </c>
      <c r="F1672" s="192" t="s">
        <v>140</v>
      </c>
      <c r="G1672" s="192" t="s">
        <v>141</v>
      </c>
      <c r="H1672" s="192" t="s">
        <v>142</v>
      </c>
      <c r="I1672" s="192" t="s">
        <v>143</v>
      </c>
      <c r="J1672" s="192" t="s">
        <v>144</v>
      </c>
      <c r="K1672" s="192" t="s">
        <v>145</v>
      </c>
      <c r="L1672" s="192" t="s">
        <v>146</v>
      </c>
      <c r="M1672" s="192" t="s">
        <v>147</v>
      </c>
      <c r="N1672" s="192" t="s">
        <v>148</v>
      </c>
      <c r="O1672" t="str">
        <f t="shared" ref="O1672" si="1661">O1671</f>
        <v>MATCH</v>
      </c>
    </row>
    <row r="1673" spans="1:15" x14ac:dyDescent="0.25">
      <c r="A1673" s="193" t="s">
        <v>161</v>
      </c>
      <c r="B1673" s="97"/>
      <c r="C1673" s="97"/>
      <c r="D1673" s="97"/>
      <c r="E1673" s="97"/>
      <c r="F1673" s="97"/>
      <c r="G1673" s="97"/>
      <c r="H1673" s="97"/>
      <c r="I1673" s="97"/>
      <c r="J1673" s="97"/>
      <c r="K1673" s="97"/>
      <c r="L1673" s="97"/>
      <c r="M1673" s="97"/>
      <c r="N1673" s="97"/>
      <c r="O1673" t="str">
        <f t="shared" ref="O1673" si="1662">O1671</f>
        <v>MATCH</v>
      </c>
    </row>
    <row r="1674" spans="1:15" x14ac:dyDescent="0.25">
      <c r="A1674" s="193" t="s">
        <v>164</v>
      </c>
      <c r="B1674" s="97"/>
      <c r="C1674" s="97"/>
      <c r="D1674" s="97"/>
      <c r="E1674" s="97"/>
      <c r="F1674" s="97"/>
      <c r="G1674" s="97"/>
      <c r="H1674" s="97"/>
      <c r="I1674" s="97"/>
      <c r="J1674" s="97"/>
      <c r="K1674" s="97"/>
      <c r="L1674" s="97"/>
      <c r="M1674" s="97"/>
      <c r="N1674" s="97"/>
      <c r="O1674" t="str">
        <f t="shared" ref="O1674" si="1663">O1671</f>
        <v>MATCH</v>
      </c>
    </row>
    <row r="1675" spans="1:15" x14ac:dyDescent="0.25">
      <c r="A1675" s="188"/>
      <c r="B1675" s="188"/>
      <c r="C1675" s="188"/>
      <c r="D1675" s="188"/>
      <c r="E1675" s="188"/>
      <c r="F1675" s="188"/>
      <c r="G1675" s="188"/>
      <c r="H1675" s="188"/>
      <c r="I1675" s="188"/>
      <c r="J1675" s="188"/>
      <c r="K1675" s="188"/>
      <c r="L1675" s="188"/>
      <c r="M1675" s="188"/>
      <c r="N1675" s="188"/>
      <c r="O1675" t="str">
        <f t="shared" ref="O1675" si="1664">O1671</f>
        <v>MATCH</v>
      </c>
    </row>
    <row r="1676" spans="1:15" x14ac:dyDescent="0.25">
      <c r="A1676" s="191" t="str">
        <f>'[1]Run Rate'!A338</f>
        <v>ON00402</v>
      </c>
      <c r="B1676" s="191" t="str">
        <f>'[1]Run Rate'!B338</f>
        <v>Gold BCAA Train + Sustain 266g Peach Passionfruit</v>
      </c>
      <c r="C1676" s="191" t="str">
        <f>'[1]Run Rate'!C338</f>
        <v>SPORTSKA PREHRANA</v>
      </c>
      <c r="D1676" s="191" t="str">
        <f>'[1]Run Rate'!D338</f>
        <v>03 BRONZE</v>
      </c>
      <c r="E1676" s="97"/>
      <c r="F1676" s="97"/>
      <c r="G1676" s="97"/>
      <c r="H1676" s="97"/>
      <c r="I1676" s="97"/>
      <c r="J1676" s="97"/>
      <c r="K1676" s="97"/>
      <c r="L1676" s="97"/>
      <c r="M1676" s="97"/>
      <c r="N1676" s="97"/>
      <c r="O1676" t="str">
        <f t="shared" ref="O1676" si="1665">IF(AND(OR($B$1="ALL",$B$1=C1676),OR($E$1="ALL",$E$1=D1676),OR($B$2="ALL",$B$2=A1676),OR($E$2="ALL",IFERROR(SEARCH($E$2,B1676),0)&gt;0)),"MATCH","")</f>
        <v>MATCH</v>
      </c>
    </row>
    <row r="1677" spans="1:15" x14ac:dyDescent="0.25">
      <c r="A1677" s="192"/>
      <c r="B1677" s="192" t="s">
        <v>156</v>
      </c>
      <c r="C1677" s="192" t="s">
        <v>157</v>
      </c>
      <c r="D1677" s="192" t="s">
        <v>158</v>
      </c>
      <c r="E1677" s="192" t="s">
        <v>139</v>
      </c>
      <c r="F1677" s="192" t="s">
        <v>140</v>
      </c>
      <c r="G1677" s="192" t="s">
        <v>141</v>
      </c>
      <c r="H1677" s="192" t="s">
        <v>142</v>
      </c>
      <c r="I1677" s="192" t="s">
        <v>143</v>
      </c>
      <c r="J1677" s="192" t="s">
        <v>144</v>
      </c>
      <c r="K1677" s="192" t="s">
        <v>145</v>
      </c>
      <c r="L1677" s="192" t="s">
        <v>146</v>
      </c>
      <c r="M1677" s="192" t="s">
        <v>147</v>
      </c>
      <c r="N1677" s="192" t="s">
        <v>148</v>
      </c>
      <c r="O1677" t="str">
        <f t="shared" ref="O1677" si="1666">O1676</f>
        <v>MATCH</v>
      </c>
    </row>
    <row r="1678" spans="1:15" x14ac:dyDescent="0.25">
      <c r="A1678" s="193" t="s">
        <v>161</v>
      </c>
      <c r="B1678" s="97"/>
      <c r="C1678" s="97"/>
      <c r="D1678" s="97"/>
      <c r="E1678" s="97"/>
      <c r="F1678" s="97"/>
      <c r="G1678" s="97"/>
      <c r="H1678" s="97"/>
      <c r="I1678" s="97"/>
      <c r="J1678" s="97"/>
      <c r="K1678" s="97"/>
      <c r="L1678" s="97"/>
      <c r="M1678" s="97"/>
      <c r="N1678" s="97"/>
      <c r="O1678" t="str">
        <f t="shared" ref="O1678" si="1667">O1676</f>
        <v>MATCH</v>
      </c>
    </row>
    <row r="1679" spans="1:15" x14ac:dyDescent="0.25">
      <c r="A1679" s="193" t="s">
        <v>164</v>
      </c>
      <c r="B1679" s="97"/>
      <c r="C1679" s="97"/>
      <c r="D1679" s="97"/>
      <c r="E1679" s="97"/>
      <c r="F1679" s="97"/>
      <c r="G1679" s="97"/>
      <c r="H1679" s="97"/>
      <c r="I1679" s="97"/>
      <c r="J1679" s="97"/>
      <c r="K1679" s="97"/>
      <c r="L1679" s="97"/>
      <c r="M1679" s="97"/>
      <c r="N1679" s="97"/>
      <c r="O1679" t="str">
        <f t="shared" ref="O1679" si="1668">O1676</f>
        <v>MATCH</v>
      </c>
    </row>
    <row r="1680" spans="1:15" x14ac:dyDescent="0.25">
      <c r="A1680" s="188"/>
      <c r="B1680" s="188"/>
      <c r="C1680" s="188"/>
      <c r="D1680" s="188"/>
      <c r="E1680" s="188"/>
      <c r="F1680" s="188"/>
      <c r="G1680" s="188"/>
      <c r="H1680" s="188"/>
      <c r="I1680" s="188"/>
      <c r="J1680" s="188"/>
      <c r="K1680" s="188"/>
      <c r="L1680" s="188"/>
      <c r="M1680" s="188"/>
      <c r="N1680" s="188"/>
      <c r="O1680" t="str">
        <f t="shared" ref="O1680" si="1669">O1676</f>
        <v>MATCH</v>
      </c>
    </row>
    <row r="1681" spans="1:15" x14ac:dyDescent="0.25">
      <c r="A1681" s="191" t="str">
        <f>'[1]Run Rate'!A339</f>
        <v>POL04283</v>
      </c>
      <c r="B1681" s="191" t="str">
        <f>'[1]Run Rate'!B339</f>
        <v>Chia sjemenke 750g Numbers Are Good</v>
      </c>
      <c r="C1681" s="191" t="str">
        <f>'[1]Run Rate'!C339</f>
        <v>BIO I SUPERFOODS</v>
      </c>
      <c r="D1681" s="191" t="str">
        <f>'[1]Run Rate'!D339</f>
        <v>03 BRONZE</v>
      </c>
      <c r="E1681" s="97"/>
      <c r="F1681" s="97"/>
      <c r="G1681" s="97"/>
      <c r="H1681" s="97"/>
      <c r="I1681" s="97"/>
      <c r="J1681" s="97"/>
      <c r="K1681" s="97"/>
      <c r="L1681" s="97"/>
      <c r="M1681" s="97"/>
      <c r="N1681" s="97"/>
      <c r="O1681" t="str">
        <f t="shared" ref="O1681" si="1670">IF(AND(OR($B$1="ALL",$B$1=C1681),OR($E$1="ALL",$E$1=D1681),OR($B$2="ALL",$B$2=A1681),OR($E$2="ALL",IFERROR(SEARCH($E$2,B1681),0)&gt;0)),"MATCH","")</f>
        <v>MATCH</v>
      </c>
    </row>
    <row r="1682" spans="1:15" x14ac:dyDescent="0.25">
      <c r="A1682" s="192"/>
      <c r="B1682" s="192" t="s">
        <v>156</v>
      </c>
      <c r="C1682" s="192" t="s">
        <v>157</v>
      </c>
      <c r="D1682" s="192" t="s">
        <v>158</v>
      </c>
      <c r="E1682" s="192" t="s">
        <v>139</v>
      </c>
      <c r="F1682" s="192" t="s">
        <v>140</v>
      </c>
      <c r="G1682" s="192" t="s">
        <v>141</v>
      </c>
      <c r="H1682" s="192" t="s">
        <v>142</v>
      </c>
      <c r="I1682" s="192" t="s">
        <v>143</v>
      </c>
      <c r="J1682" s="192" t="s">
        <v>144</v>
      </c>
      <c r="K1682" s="192" t="s">
        <v>145</v>
      </c>
      <c r="L1682" s="192" t="s">
        <v>146</v>
      </c>
      <c r="M1682" s="192" t="s">
        <v>147</v>
      </c>
      <c r="N1682" s="192" t="s">
        <v>148</v>
      </c>
      <c r="O1682" t="str">
        <f t="shared" ref="O1682" si="1671">O1681</f>
        <v>MATCH</v>
      </c>
    </row>
    <row r="1683" spans="1:15" x14ac:dyDescent="0.25">
      <c r="A1683" s="193" t="s">
        <v>161</v>
      </c>
      <c r="B1683" s="97"/>
      <c r="C1683" s="97"/>
      <c r="D1683" s="97"/>
      <c r="E1683" s="97"/>
      <c r="F1683" s="97"/>
      <c r="G1683" s="97"/>
      <c r="H1683" s="97"/>
      <c r="I1683" s="97"/>
      <c r="J1683" s="97"/>
      <c r="K1683" s="97"/>
      <c r="L1683" s="97"/>
      <c r="M1683" s="97"/>
      <c r="N1683" s="97"/>
      <c r="O1683" t="str">
        <f t="shared" ref="O1683" si="1672">O1681</f>
        <v>MATCH</v>
      </c>
    </row>
    <row r="1684" spans="1:15" x14ac:dyDescent="0.25">
      <c r="A1684" s="193" t="s">
        <v>164</v>
      </c>
      <c r="B1684" s="97"/>
      <c r="C1684" s="97"/>
      <c r="D1684" s="97"/>
      <c r="E1684" s="97"/>
      <c r="F1684" s="97"/>
      <c r="G1684" s="97"/>
      <c r="H1684" s="97"/>
      <c r="I1684" s="97"/>
      <c r="J1684" s="97"/>
      <c r="K1684" s="97"/>
      <c r="L1684" s="97"/>
      <c r="M1684" s="97"/>
      <c r="N1684" s="97"/>
      <c r="O1684" t="str">
        <f t="shared" ref="O1684" si="1673">O1681</f>
        <v>MATCH</v>
      </c>
    </row>
    <row r="1685" spans="1:15" x14ac:dyDescent="0.25">
      <c r="A1685" s="188"/>
      <c r="B1685" s="188"/>
      <c r="C1685" s="188"/>
      <c r="D1685" s="188"/>
      <c r="E1685" s="188"/>
      <c r="F1685" s="188"/>
      <c r="G1685" s="188"/>
      <c r="H1685" s="188"/>
      <c r="I1685" s="188"/>
      <c r="J1685" s="188"/>
      <c r="K1685" s="188"/>
      <c r="L1685" s="188"/>
      <c r="M1685" s="188"/>
      <c r="N1685" s="188"/>
      <c r="O1685" t="str">
        <f t="shared" ref="O1685" si="1674">O1681</f>
        <v>MATCH</v>
      </c>
    </row>
    <row r="1686" spans="1:15" x14ac:dyDescent="0.25">
      <c r="A1686" s="191" t="str">
        <f>'[1]Run Rate'!A340</f>
        <v>ATC06626</v>
      </c>
      <c r="B1686" s="191" t="str">
        <f>'[1]Run Rate'!B340</f>
        <v>Komplet standard utega i šipke s navojem 20 kg</v>
      </c>
      <c r="C1686" s="191" t="str">
        <f>'[1]Run Rate'!C340</f>
        <v>FITNESS OPREMA</v>
      </c>
      <c r="D1686" s="191" t="str">
        <f>'[1]Run Rate'!D340</f>
        <v>03 BRONZE</v>
      </c>
      <c r="E1686" s="97"/>
      <c r="F1686" s="97"/>
      <c r="G1686" s="97"/>
      <c r="H1686" s="97"/>
      <c r="I1686" s="97"/>
      <c r="J1686" s="97"/>
      <c r="K1686" s="97"/>
      <c r="L1686" s="97"/>
      <c r="M1686" s="97"/>
      <c r="N1686" s="97"/>
      <c r="O1686" t="str">
        <f t="shared" ref="O1686" si="1675">IF(AND(OR($B$1="ALL",$B$1=C1686),OR($E$1="ALL",$E$1=D1686),OR($B$2="ALL",$B$2=A1686),OR($E$2="ALL",IFERROR(SEARCH($E$2,B1686),0)&gt;0)),"MATCH","")</f>
        <v>MATCH</v>
      </c>
    </row>
    <row r="1687" spans="1:15" x14ac:dyDescent="0.25">
      <c r="A1687" s="192"/>
      <c r="B1687" s="192" t="s">
        <v>156</v>
      </c>
      <c r="C1687" s="192" t="s">
        <v>157</v>
      </c>
      <c r="D1687" s="192" t="s">
        <v>158</v>
      </c>
      <c r="E1687" s="192" t="s">
        <v>139</v>
      </c>
      <c r="F1687" s="192" t="s">
        <v>140</v>
      </c>
      <c r="G1687" s="192" t="s">
        <v>141</v>
      </c>
      <c r="H1687" s="192" t="s">
        <v>142</v>
      </c>
      <c r="I1687" s="192" t="s">
        <v>143</v>
      </c>
      <c r="J1687" s="192" t="s">
        <v>144</v>
      </c>
      <c r="K1687" s="192" t="s">
        <v>145</v>
      </c>
      <c r="L1687" s="192" t="s">
        <v>146</v>
      </c>
      <c r="M1687" s="192" t="s">
        <v>147</v>
      </c>
      <c r="N1687" s="192" t="s">
        <v>148</v>
      </c>
      <c r="O1687" t="str">
        <f t="shared" ref="O1687" si="1676">O1686</f>
        <v>MATCH</v>
      </c>
    </row>
    <row r="1688" spans="1:15" x14ac:dyDescent="0.25">
      <c r="A1688" s="193" t="s">
        <v>161</v>
      </c>
      <c r="B1688" s="97"/>
      <c r="C1688" s="97"/>
      <c r="D1688" s="97"/>
      <c r="E1688" s="97"/>
      <c r="F1688" s="97"/>
      <c r="G1688" s="97"/>
      <c r="H1688" s="97"/>
      <c r="I1688" s="97"/>
      <c r="J1688" s="97"/>
      <c r="K1688" s="97"/>
      <c r="L1688" s="97"/>
      <c r="M1688" s="97"/>
      <c r="N1688" s="97"/>
      <c r="O1688" t="str">
        <f t="shared" ref="O1688" si="1677">O1686</f>
        <v>MATCH</v>
      </c>
    </row>
    <row r="1689" spans="1:15" x14ac:dyDescent="0.25">
      <c r="A1689" s="193" t="s">
        <v>164</v>
      </c>
      <c r="B1689" s="97"/>
      <c r="C1689" s="97"/>
      <c r="D1689" s="97"/>
      <c r="E1689" s="97"/>
      <c r="F1689" s="97"/>
      <c r="G1689" s="97"/>
      <c r="H1689" s="97"/>
      <c r="I1689" s="97"/>
      <c r="J1689" s="97"/>
      <c r="K1689" s="97"/>
      <c r="L1689" s="97"/>
      <c r="M1689" s="97"/>
      <c r="N1689" s="97"/>
      <c r="O1689" t="str">
        <f t="shared" ref="O1689" si="1678">O1686</f>
        <v>MATCH</v>
      </c>
    </row>
    <row r="1690" spans="1:15" x14ac:dyDescent="0.25">
      <c r="A1690" s="188"/>
      <c r="B1690" s="188"/>
      <c r="C1690" s="188"/>
      <c r="D1690" s="188"/>
      <c r="E1690" s="188"/>
      <c r="F1690" s="188"/>
      <c r="G1690" s="188"/>
      <c r="H1690" s="188"/>
      <c r="I1690" s="188"/>
      <c r="J1690" s="188"/>
      <c r="K1690" s="188"/>
      <c r="L1690" s="188"/>
      <c r="M1690" s="188"/>
      <c r="N1690" s="188"/>
      <c r="O1690" t="str">
        <f t="shared" ref="O1690" si="1679">O1686</f>
        <v>MATCH</v>
      </c>
    </row>
    <row r="1691" spans="1:15" x14ac:dyDescent="0.25">
      <c r="A1691" s="191" t="str">
        <f>'[1]Run Rate'!A341</f>
        <v>ON00370</v>
      </c>
      <c r="B1691" s="191" t="str">
        <f>'[1]Run Rate'!B341</f>
        <v>Gold BCAA Train + Sustain 266g Raspberry Pomegrana</v>
      </c>
      <c r="C1691" s="191" t="str">
        <f>'[1]Run Rate'!C341</f>
        <v>SPORTSKA PREHRANA</v>
      </c>
      <c r="D1691" s="191" t="str">
        <f>'[1]Run Rate'!D341</f>
        <v>03 BRONZE</v>
      </c>
      <c r="E1691" s="97"/>
      <c r="F1691" s="97"/>
      <c r="G1691" s="97"/>
      <c r="H1691" s="97"/>
      <c r="I1691" s="97"/>
      <c r="J1691" s="97"/>
      <c r="K1691" s="97"/>
      <c r="L1691" s="97"/>
      <c r="M1691" s="97"/>
      <c r="N1691" s="97"/>
      <c r="O1691" t="str">
        <f t="shared" ref="O1691" si="1680">IF(AND(OR($B$1="ALL",$B$1=C1691),OR($E$1="ALL",$E$1=D1691),OR($B$2="ALL",$B$2=A1691),OR($E$2="ALL",IFERROR(SEARCH($E$2,B1691),0)&gt;0)),"MATCH","")</f>
        <v>MATCH</v>
      </c>
    </row>
    <row r="1692" spans="1:15" x14ac:dyDescent="0.25">
      <c r="A1692" s="192"/>
      <c r="B1692" s="192" t="s">
        <v>156</v>
      </c>
      <c r="C1692" s="192" t="s">
        <v>157</v>
      </c>
      <c r="D1692" s="192" t="s">
        <v>158</v>
      </c>
      <c r="E1692" s="192" t="s">
        <v>139</v>
      </c>
      <c r="F1692" s="192" t="s">
        <v>140</v>
      </c>
      <c r="G1692" s="192" t="s">
        <v>141</v>
      </c>
      <c r="H1692" s="192" t="s">
        <v>142</v>
      </c>
      <c r="I1692" s="192" t="s">
        <v>143</v>
      </c>
      <c r="J1692" s="192" t="s">
        <v>144</v>
      </c>
      <c r="K1692" s="192" t="s">
        <v>145</v>
      </c>
      <c r="L1692" s="192" t="s">
        <v>146</v>
      </c>
      <c r="M1692" s="192" t="s">
        <v>147</v>
      </c>
      <c r="N1692" s="192" t="s">
        <v>148</v>
      </c>
      <c r="O1692" t="str">
        <f t="shared" ref="O1692" si="1681">O1691</f>
        <v>MATCH</v>
      </c>
    </row>
    <row r="1693" spans="1:15" x14ac:dyDescent="0.25">
      <c r="A1693" s="193" t="s">
        <v>161</v>
      </c>
      <c r="B1693" s="97"/>
      <c r="C1693" s="97"/>
      <c r="D1693" s="97"/>
      <c r="E1693" s="97"/>
      <c r="F1693" s="97"/>
      <c r="G1693" s="97"/>
      <c r="H1693" s="97"/>
      <c r="I1693" s="97"/>
      <c r="J1693" s="97"/>
      <c r="K1693" s="97"/>
      <c r="L1693" s="97"/>
      <c r="M1693" s="97"/>
      <c r="N1693" s="97"/>
      <c r="O1693" t="str">
        <f t="shared" ref="O1693" si="1682">O1691</f>
        <v>MATCH</v>
      </c>
    </row>
    <row r="1694" spans="1:15" x14ac:dyDescent="0.25">
      <c r="A1694" s="193" t="s">
        <v>164</v>
      </c>
      <c r="B1694" s="97"/>
      <c r="C1694" s="97"/>
      <c r="D1694" s="97"/>
      <c r="E1694" s="97"/>
      <c r="F1694" s="97"/>
      <c r="G1694" s="97"/>
      <c r="H1694" s="97"/>
      <c r="I1694" s="97"/>
      <c r="J1694" s="97"/>
      <c r="K1694" s="97"/>
      <c r="L1694" s="97"/>
      <c r="M1694" s="97"/>
      <c r="N1694" s="97"/>
      <c r="O1694" t="str">
        <f t="shared" ref="O1694" si="1683">O1691</f>
        <v>MATCH</v>
      </c>
    </row>
    <row r="1695" spans="1:15" x14ac:dyDescent="0.25">
      <c r="A1695" s="188"/>
      <c r="B1695" s="188"/>
      <c r="C1695" s="188"/>
      <c r="D1695" s="188"/>
      <c r="E1695" s="188"/>
      <c r="F1695" s="188"/>
      <c r="G1695" s="188"/>
      <c r="H1695" s="188"/>
      <c r="I1695" s="188"/>
      <c r="J1695" s="188"/>
      <c r="K1695" s="188"/>
      <c r="L1695" s="188"/>
      <c r="M1695" s="188"/>
      <c r="N1695" s="188"/>
      <c r="O1695" t="str">
        <f t="shared" ref="O1695" si="1684">O1691</f>
        <v>MATCH</v>
      </c>
    </row>
    <row r="1696" spans="1:15" x14ac:dyDescent="0.25">
      <c r="A1696" s="191" t="str">
        <f>'[1]Run Rate'!A342</f>
        <v>SCM04313</v>
      </c>
      <c r="B1696" s="191" t="str">
        <f>'[1]Run Rate'!B342</f>
        <v>Hydroflex 2kg chocolate</v>
      </c>
      <c r="C1696" s="191" t="str">
        <f>'[1]Run Rate'!C342</f>
        <v>PROTEINI</v>
      </c>
      <c r="D1696" s="191" t="str">
        <f>'[1]Run Rate'!D342</f>
        <v>03 BRONZE</v>
      </c>
      <c r="E1696" s="97"/>
      <c r="F1696" s="97"/>
      <c r="G1696" s="97"/>
      <c r="H1696" s="97"/>
      <c r="I1696" s="97"/>
      <c r="J1696" s="97"/>
      <c r="K1696" s="97"/>
      <c r="L1696" s="97"/>
      <c r="M1696" s="97"/>
      <c r="N1696" s="97"/>
      <c r="O1696" t="str">
        <f t="shared" ref="O1696" si="1685">IF(AND(OR($B$1="ALL",$B$1=C1696),OR($E$1="ALL",$E$1=D1696),OR($B$2="ALL",$B$2=A1696),OR($E$2="ALL",IFERROR(SEARCH($E$2,B1696),0)&gt;0)),"MATCH","")</f>
        <v>MATCH</v>
      </c>
    </row>
    <row r="1697" spans="1:15" x14ac:dyDescent="0.25">
      <c r="A1697" s="192"/>
      <c r="B1697" s="192" t="s">
        <v>156</v>
      </c>
      <c r="C1697" s="192" t="s">
        <v>157</v>
      </c>
      <c r="D1697" s="192" t="s">
        <v>158</v>
      </c>
      <c r="E1697" s="192" t="s">
        <v>139</v>
      </c>
      <c r="F1697" s="192" t="s">
        <v>140</v>
      </c>
      <c r="G1697" s="192" t="s">
        <v>141</v>
      </c>
      <c r="H1697" s="192" t="s">
        <v>142</v>
      </c>
      <c r="I1697" s="192" t="s">
        <v>143</v>
      </c>
      <c r="J1697" s="192" t="s">
        <v>144</v>
      </c>
      <c r="K1697" s="192" t="s">
        <v>145</v>
      </c>
      <c r="L1697" s="192" t="s">
        <v>146</v>
      </c>
      <c r="M1697" s="192" t="s">
        <v>147</v>
      </c>
      <c r="N1697" s="192" t="s">
        <v>148</v>
      </c>
      <c r="O1697" t="str">
        <f t="shared" ref="O1697" si="1686">O1696</f>
        <v>MATCH</v>
      </c>
    </row>
    <row r="1698" spans="1:15" x14ac:dyDescent="0.25">
      <c r="A1698" s="193" t="s">
        <v>161</v>
      </c>
      <c r="B1698" s="97"/>
      <c r="C1698" s="97"/>
      <c r="D1698" s="97"/>
      <c r="E1698" s="97"/>
      <c r="F1698" s="97"/>
      <c r="G1698" s="97"/>
      <c r="H1698" s="97"/>
      <c r="I1698" s="97"/>
      <c r="J1698" s="97"/>
      <c r="K1698" s="97"/>
      <c r="L1698" s="97"/>
      <c r="M1698" s="97"/>
      <c r="N1698" s="97"/>
      <c r="O1698" t="str">
        <f t="shared" ref="O1698" si="1687">O1696</f>
        <v>MATCH</v>
      </c>
    </row>
    <row r="1699" spans="1:15" x14ac:dyDescent="0.25">
      <c r="A1699" s="193" t="s">
        <v>164</v>
      </c>
      <c r="B1699" s="97"/>
      <c r="C1699" s="97"/>
      <c r="D1699" s="97"/>
      <c r="E1699" s="97"/>
      <c r="F1699" s="97"/>
      <c r="G1699" s="97"/>
      <c r="H1699" s="97"/>
      <c r="I1699" s="97"/>
      <c r="J1699" s="97"/>
      <c r="K1699" s="97"/>
      <c r="L1699" s="97"/>
      <c r="M1699" s="97"/>
      <c r="N1699" s="97"/>
      <c r="O1699" t="str">
        <f t="shared" ref="O1699" si="1688">O1696</f>
        <v>MATCH</v>
      </c>
    </row>
    <row r="1700" spans="1:15" x14ac:dyDescent="0.25">
      <c r="A1700" s="188"/>
      <c r="B1700" s="188"/>
      <c r="C1700" s="188"/>
      <c r="D1700" s="188"/>
      <c r="E1700" s="188"/>
      <c r="F1700" s="188"/>
      <c r="G1700" s="188"/>
      <c r="H1700" s="188"/>
      <c r="I1700" s="188"/>
      <c r="J1700" s="188"/>
      <c r="K1700" s="188"/>
      <c r="L1700" s="188"/>
      <c r="M1700" s="188"/>
      <c r="N1700" s="188"/>
      <c r="O1700" t="str">
        <f t="shared" ref="O1700" si="1689">O1696</f>
        <v>MATCH</v>
      </c>
    </row>
    <row r="1701" spans="1:15" x14ac:dyDescent="0.25">
      <c r="A1701" s="191" t="str">
        <f>'[1]Run Rate'!A343</f>
        <v>ZOE12384</v>
      </c>
      <c r="B1701" s="191" t="str">
        <f>'[1]Run Rate'!B343</f>
        <v>ZOE Iso Drink 300g Peach Iced Tea</v>
      </c>
      <c r="C1701" s="191" t="str">
        <f>'[1]Run Rate'!C343</f>
        <v>SPORTSKA PREHRANA</v>
      </c>
      <c r="D1701" s="191" t="str">
        <f>'[1]Run Rate'!D343</f>
        <v>03 BRONZE</v>
      </c>
      <c r="E1701" s="97"/>
      <c r="F1701" s="97"/>
      <c r="G1701" s="97"/>
      <c r="H1701" s="97"/>
      <c r="I1701" s="97"/>
      <c r="J1701" s="97"/>
      <c r="K1701" s="97"/>
      <c r="L1701" s="97"/>
      <c r="M1701" s="97"/>
      <c r="N1701" s="97"/>
      <c r="O1701" t="str">
        <f t="shared" ref="O1701" si="1690">IF(AND(OR($B$1="ALL",$B$1=C1701),OR($E$1="ALL",$E$1=D1701),OR($B$2="ALL",$B$2=A1701),OR($E$2="ALL",IFERROR(SEARCH($E$2,B1701),0)&gt;0)),"MATCH","")</f>
        <v>MATCH</v>
      </c>
    </row>
    <row r="1702" spans="1:15" x14ac:dyDescent="0.25">
      <c r="A1702" s="192"/>
      <c r="B1702" s="192" t="s">
        <v>156</v>
      </c>
      <c r="C1702" s="192" t="s">
        <v>157</v>
      </c>
      <c r="D1702" s="192" t="s">
        <v>158</v>
      </c>
      <c r="E1702" s="192" t="s">
        <v>139</v>
      </c>
      <c r="F1702" s="192" t="s">
        <v>140</v>
      </c>
      <c r="G1702" s="192" t="s">
        <v>141</v>
      </c>
      <c r="H1702" s="192" t="s">
        <v>142</v>
      </c>
      <c r="I1702" s="192" t="s">
        <v>143</v>
      </c>
      <c r="J1702" s="192" t="s">
        <v>144</v>
      </c>
      <c r="K1702" s="192" t="s">
        <v>145</v>
      </c>
      <c r="L1702" s="192" t="s">
        <v>146</v>
      </c>
      <c r="M1702" s="192" t="s">
        <v>147</v>
      </c>
      <c r="N1702" s="192" t="s">
        <v>148</v>
      </c>
      <c r="O1702" t="str">
        <f t="shared" ref="O1702" si="1691">O1701</f>
        <v>MATCH</v>
      </c>
    </row>
    <row r="1703" spans="1:15" x14ac:dyDescent="0.25">
      <c r="A1703" s="193" t="s">
        <v>161</v>
      </c>
      <c r="B1703" s="97"/>
      <c r="C1703" s="97"/>
      <c r="D1703" s="97"/>
      <c r="E1703" s="97"/>
      <c r="F1703" s="97"/>
      <c r="G1703" s="97"/>
      <c r="H1703" s="97"/>
      <c r="I1703" s="97"/>
      <c r="J1703" s="97"/>
      <c r="K1703" s="97"/>
      <c r="L1703" s="97"/>
      <c r="M1703" s="97"/>
      <c r="N1703" s="97"/>
      <c r="O1703" t="str">
        <f t="shared" ref="O1703" si="1692">O1701</f>
        <v>MATCH</v>
      </c>
    </row>
    <row r="1704" spans="1:15" x14ac:dyDescent="0.25">
      <c r="A1704" s="193" t="s">
        <v>164</v>
      </c>
      <c r="B1704" s="97"/>
      <c r="C1704" s="97"/>
      <c r="D1704" s="97"/>
      <c r="E1704" s="97"/>
      <c r="F1704" s="97"/>
      <c r="G1704" s="97"/>
      <c r="H1704" s="97"/>
      <c r="I1704" s="97"/>
      <c r="J1704" s="97"/>
      <c r="K1704" s="97"/>
      <c r="L1704" s="97"/>
      <c r="M1704" s="97"/>
      <c r="N1704" s="97"/>
      <c r="O1704" t="str">
        <f t="shared" ref="O1704" si="1693">O1701</f>
        <v>MATCH</v>
      </c>
    </row>
    <row r="1705" spans="1:15" x14ac:dyDescent="0.25">
      <c r="A1705" s="188"/>
      <c r="B1705" s="188"/>
      <c r="C1705" s="188"/>
      <c r="D1705" s="188"/>
      <c r="E1705" s="188"/>
      <c r="F1705" s="188"/>
      <c r="G1705" s="188"/>
      <c r="H1705" s="188"/>
      <c r="I1705" s="188"/>
      <c r="J1705" s="188"/>
      <c r="K1705" s="188"/>
      <c r="L1705" s="188"/>
      <c r="M1705" s="188"/>
      <c r="N1705" s="188"/>
      <c r="O1705" t="str">
        <f t="shared" ref="O1705" si="1694">O1701</f>
        <v>MATCH</v>
      </c>
    </row>
    <row r="1706" spans="1:15" x14ac:dyDescent="0.25">
      <c r="A1706" s="191" t="str">
        <f>'[1]Run Rate'!A344</f>
        <v>ATC06637</v>
      </c>
      <c r="B1706" s="191" t="str">
        <f>'[1]Run Rate'!B344</f>
        <v>Trening prsluk Professional 20kg Atleticore</v>
      </c>
      <c r="C1706" s="191" t="str">
        <f>'[1]Run Rate'!C344</f>
        <v>FITNESS OPREMA</v>
      </c>
      <c r="D1706" s="191" t="str">
        <f>'[1]Run Rate'!D344</f>
        <v>03 BRONZE</v>
      </c>
      <c r="E1706" s="97"/>
      <c r="F1706" s="97"/>
      <c r="G1706" s="97"/>
      <c r="H1706" s="97"/>
      <c r="I1706" s="97"/>
      <c r="J1706" s="97"/>
      <c r="K1706" s="97"/>
      <c r="L1706" s="97"/>
      <c r="M1706" s="97"/>
      <c r="N1706" s="97"/>
      <c r="O1706" t="str">
        <f t="shared" ref="O1706" si="1695">IF(AND(OR($B$1="ALL",$B$1=C1706),OR($E$1="ALL",$E$1=D1706),OR($B$2="ALL",$B$2=A1706),OR($E$2="ALL",IFERROR(SEARCH($E$2,B1706),0)&gt;0)),"MATCH","")</f>
        <v>MATCH</v>
      </c>
    </row>
    <row r="1707" spans="1:15" x14ac:dyDescent="0.25">
      <c r="A1707" s="192"/>
      <c r="B1707" s="192" t="s">
        <v>156</v>
      </c>
      <c r="C1707" s="192" t="s">
        <v>157</v>
      </c>
      <c r="D1707" s="192" t="s">
        <v>158</v>
      </c>
      <c r="E1707" s="192" t="s">
        <v>139</v>
      </c>
      <c r="F1707" s="192" t="s">
        <v>140</v>
      </c>
      <c r="G1707" s="192" t="s">
        <v>141</v>
      </c>
      <c r="H1707" s="192" t="s">
        <v>142</v>
      </c>
      <c r="I1707" s="192" t="s">
        <v>143</v>
      </c>
      <c r="J1707" s="192" t="s">
        <v>144</v>
      </c>
      <c r="K1707" s="192" t="s">
        <v>145</v>
      </c>
      <c r="L1707" s="192" t="s">
        <v>146</v>
      </c>
      <c r="M1707" s="192" t="s">
        <v>147</v>
      </c>
      <c r="N1707" s="192" t="s">
        <v>148</v>
      </c>
      <c r="O1707" t="str">
        <f t="shared" ref="O1707" si="1696">O1706</f>
        <v>MATCH</v>
      </c>
    </row>
    <row r="1708" spans="1:15" x14ac:dyDescent="0.25">
      <c r="A1708" s="193" t="s">
        <v>161</v>
      </c>
      <c r="B1708" s="97"/>
      <c r="C1708" s="97"/>
      <c r="D1708" s="97"/>
      <c r="E1708" s="97"/>
      <c r="F1708" s="97"/>
      <c r="G1708" s="97"/>
      <c r="H1708" s="97"/>
      <c r="I1708" s="97"/>
      <c r="J1708" s="97"/>
      <c r="K1708" s="97"/>
      <c r="L1708" s="97"/>
      <c r="M1708" s="97"/>
      <c r="N1708" s="97"/>
      <c r="O1708" t="str">
        <f t="shared" ref="O1708" si="1697">O1706</f>
        <v>MATCH</v>
      </c>
    </row>
    <row r="1709" spans="1:15" x14ac:dyDescent="0.25">
      <c r="A1709" s="193" t="s">
        <v>164</v>
      </c>
      <c r="B1709" s="97"/>
      <c r="C1709" s="97"/>
      <c r="D1709" s="97"/>
      <c r="E1709" s="97"/>
      <c r="F1709" s="97"/>
      <c r="G1709" s="97"/>
      <c r="H1709" s="97"/>
      <c r="I1709" s="97"/>
      <c r="J1709" s="97"/>
      <c r="K1709" s="97"/>
      <c r="L1709" s="97"/>
      <c r="M1709" s="97"/>
      <c r="N1709" s="97"/>
      <c r="O1709" t="str">
        <f t="shared" ref="O1709" si="1698">O1706</f>
        <v>MATCH</v>
      </c>
    </row>
    <row r="1710" spans="1:15" x14ac:dyDescent="0.25">
      <c r="A1710" s="188"/>
      <c r="B1710" s="188"/>
      <c r="C1710" s="188"/>
      <c r="D1710" s="188"/>
      <c r="E1710" s="188"/>
      <c r="F1710" s="188"/>
      <c r="G1710" s="188"/>
      <c r="H1710" s="188"/>
      <c r="I1710" s="188"/>
      <c r="J1710" s="188"/>
      <c r="K1710" s="188"/>
      <c r="L1710" s="188"/>
      <c r="M1710" s="188"/>
      <c r="N1710" s="188"/>
      <c r="O1710" t="str">
        <f t="shared" ref="O1710" si="1699">O1706</f>
        <v>MATCH</v>
      </c>
    </row>
    <row r="1711" spans="1:15" x14ac:dyDescent="0.25">
      <c r="A1711" s="191" t="str">
        <f>'[1]Run Rate'!A345</f>
        <v>POL12674</v>
      </c>
      <c r="B1711" s="191" t="str">
        <f>'[1]Run Rate'!B345</f>
        <v>Polleo Pro Whey 2kg Chocolate hazelnut</v>
      </c>
      <c r="C1711" s="191" t="str">
        <f>'[1]Run Rate'!C345</f>
        <v>PROTEINI</v>
      </c>
      <c r="D1711" s="191" t="str">
        <f>'[1]Run Rate'!D345</f>
        <v>03 BRONZE</v>
      </c>
      <c r="E1711" s="97"/>
      <c r="F1711" s="97"/>
      <c r="G1711" s="97"/>
      <c r="H1711" s="97"/>
      <c r="I1711" s="97"/>
      <c r="J1711" s="97"/>
      <c r="K1711" s="97"/>
      <c r="L1711" s="97"/>
      <c r="M1711" s="97"/>
      <c r="N1711" s="97"/>
      <c r="O1711" t="str">
        <f t="shared" ref="O1711" si="1700">IF(AND(OR($B$1="ALL",$B$1=C1711),OR($E$1="ALL",$E$1=D1711),OR($B$2="ALL",$B$2=A1711),OR($E$2="ALL",IFERROR(SEARCH($E$2,B1711),0)&gt;0)),"MATCH","")</f>
        <v>MATCH</v>
      </c>
    </row>
    <row r="1712" spans="1:15" x14ac:dyDescent="0.25">
      <c r="A1712" s="192"/>
      <c r="B1712" s="192" t="s">
        <v>156</v>
      </c>
      <c r="C1712" s="192" t="s">
        <v>157</v>
      </c>
      <c r="D1712" s="192" t="s">
        <v>158</v>
      </c>
      <c r="E1712" s="192" t="s">
        <v>139</v>
      </c>
      <c r="F1712" s="192" t="s">
        <v>140</v>
      </c>
      <c r="G1712" s="192" t="s">
        <v>141</v>
      </c>
      <c r="H1712" s="192" t="s">
        <v>142</v>
      </c>
      <c r="I1712" s="192" t="s">
        <v>143</v>
      </c>
      <c r="J1712" s="192" t="s">
        <v>144</v>
      </c>
      <c r="K1712" s="192" t="s">
        <v>145</v>
      </c>
      <c r="L1712" s="192" t="s">
        <v>146</v>
      </c>
      <c r="M1712" s="192" t="s">
        <v>147</v>
      </c>
      <c r="N1712" s="192" t="s">
        <v>148</v>
      </c>
      <c r="O1712" t="str">
        <f t="shared" ref="O1712" si="1701">O1711</f>
        <v>MATCH</v>
      </c>
    </row>
    <row r="1713" spans="1:15" x14ac:dyDescent="0.25">
      <c r="A1713" s="193" t="s">
        <v>161</v>
      </c>
      <c r="B1713" s="97"/>
      <c r="C1713" s="97"/>
      <c r="D1713" s="97"/>
      <c r="E1713" s="97"/>
      <c r="F1713" s="97"/>
      <c r="G1713" s="97"/>
      <c r="H1713" s="97"/>
      <c r="I1713" s="97"/>
      <c r="J1713" s="97"/>
      <c r="K1713" s="97"/>
      <c r="L1713" s="97"/>
      <c r="M1713" s="97"/>
      <c r="N1713" s="97"/>
      <c r="O1713" t="str">
        <f t="shared" ref="O1713" si="1702">O1711</f>
        <v>MATCH</v>
      </c>
    </row>
    <row r="1714" spans="1:15" x14ac:dyDescent="0.25">
      <c r="A1714" s="193" t="s">
        <v>164</v>
      </c>
      <c r="B1714" s="97"/>
      <c r="C1714" s="97"/>
      <c r="D1714" s="97"/>
      <c r="E1714" s="97"/>
      <c r="F1714" s="97"/>
      <c r="G1714" s="97"/>
      <c r="H1714" s="97"/>
      <c r="I1714" s="97"/>
      <c r="J1714" s="97"/>
      <c r="K1714" s="97"/>
      <c r="L1714" s="97"/>
      <c r="M1714" s="97"/>
      <c r="N1714" s="97"/>
      <c r="O1714" t="str">
        <f t="shared" ref="O1714" si="1703">O1711</f>
        <v>MATCH</v>
      </c>
    </row>
    <row r="1715" spans="1:15" x14ac:dyDescent="0.25">
      <c r="A1715" s="188"/>
      <c r="B1715" s="188"/>
      <c r="C1715" s="188"/>
      <c r="D1715" s="188"/>
      <c r="E1715" s="188"/>
      <c r="F1715" s="188"/>
      <c r="G1715" s="188"/>
      <c r="H1715" s="188"/>
      <c r="I1715" s="188"/>
      <c r="J1715" s="188"/>
      <c r="K1715" s="188"/>
      <c r="L1715" s="188"/>
      <c r="M1715" s="188"/>
      <c r="N1715" s="188"/>
      <c r="O1715" t="str">
        <f t="shared" ref="O1715" si="1704">O1711</f>
        <v>MATCH</v>
      </c>
    </row>
    <row r="1716" spans="1:15" x14ac:dyDescent="0.25">
      <c r="A1716" s="191" t="str">
        <f>'[1]Run Rate'!A346</f>
        <v>POL12857</v>
      </c>
      <c r="B1716" s="191" t="str">
        <f>'[1]Run Rate'!B346</f>
        <v>Polleo The One:One Mass Gainer 2,5kg Chocolate Madness</v>
      </c>
      <c r="C1716" s="191" t="str">
        <f>'[1]Run Rate'!C346</f>
        <v>SPORTSKA PREHRANA</v>
      </c>
      <c r="D1716" s="191" t="str">
        <f>'[1]Run Rate'!D346</f>
        <v>03 BRONZE</v>
      </c>
      <c r="E1716" s="97"/>
      <c r="F1716" s="97"/>
      <c r="G1716" s="97"/>
      <c r="H1716" s="97"/>
      <c r="I1716" s="97"/>
      <c r="J1716" s="97"/>
      <c r="K1716" s="97"/>
      <c r="L1716" s="97"/>
      <c r="M1716" s="97"/>
      <c r="N1716" s="97"/>
      <c r="O1716" t="str">
        <f t="shared" ref="O1716" si="1705">IF(AND(OR($B$1="ALL",$B$1=C1716),OR($E$1="ALL",$E$1=D1716),OR($B$2="ALL",$B$2=A1716),OR($E$2="ALL",IFERROR(SEARCH($E$2,B1716),0)&gt;0)),"MATCH","")</f>
        <v>MATCH</v>
      </c>
    </row>
    <row r="1717" spans="1:15" x14ac:dyDescent="0.25">
      <c r="A1717" s="192"/>
      <c r="B1717" s="192" t="s">
        <v>156</v>
      </c>
      <c r="C1717" s="192" t="s">
        <v>157</v>
      </c>
      <c r="D1717" s="192" t="s">
        <v>158</v>
      </c>
      <c r="E1717" s="192" t="s">
        <v>139</v>
      </c>
      <c r="F1717" s="192" t="s">
        <v>140</v>
      </c>
      <c r="G1717" s="192" t="s">
        <v>141</v>
      </c>
      <c r="H1717" s="192" t="s">
        <v>142</v>
      </c>
      <c r="I1717" s="192" t="s">
        <v>143</v>
      </c>
      <c r="J1717" s="192" t="s">
        <v>144</v>
      </c>
      <c r="K1717" s="192" t="s">
        <v>145</v>
      </c>
      <c r="L1717" s="192" t="s">
        <v>146</v>
      </c>
      <c r="M1717" s="192" t="s">
        <v>147</v>
      </c>
      <c r="N1717" s="192" t="s">
        <v>148</v>
      </c>
      <c r="O1717" t="str">
        <f t="shared" ref="O1717" si="1706">O1716</f>
        <v>MATCH</v>
      </c>
    </row>
    <row r="1718" spans="1:15" x14ac:dyDescent="0.25">
      <c r="A1718" s="193" t="s">
        <v>161</v>
      </c>
      <c r="B1718" s="97"/>
      <c r="C1718" s="97"/>
      <c r="D1718" s="97"/>
      <c r="E1718" s="97"/>
      <c r="F1718" s="97"/>
      <c r="G1718" s="97"/>
      <c r="H1718" s="97"/>
      <c r="I1718" s="97"/>
      <c r="J1718" s="97"/>
      <c r="K1718" s="97"/>
      <c r="L1718" s="97"/>
      <c r="M1718" s="97"/>
      <c r="N1718" s="97"/>
      <c r="O1718" t="str">
        <f t="shared" ref="O1718" si="1707">O1716</f>
        <v>MATCH</v>
      </c>
    </row>
    <row r="1719" spans="1:15" x14ac:dyDescent="0.25">
      <c r="A1719" s="193" t="s">
        <v>164</v>
      </c>
      <c r="B1719" s="97"/>
      <c r="C1719" s="97"/>
      <c r="D1719" s="97"/>
      <c r="E1719" s="97"/>
      <c r="F1719" s="97"/>
      <c r="G1719" s="97"/>
      <c r="H1719" s="97"/>
      <c r="I1719" s="97"/>
      <c r="J1719" s="97"/>
      <c r="K1719" s="97"/>
      <c r="L1719" s="97"/>
      <c r="M1719" s="97"/>
      <c r="N1719" s="97"/>
      <c r="O1719" t="str">
        <f t="shared" ref="O1719" si="1708">O1716</f>
        <v>MATCH</v>
      </c>
    </row>
    <row r="1720" spans="1:15" x14ac:dyDescent="0.25">
      <c r="A1720" s="188"/>
      <c r="B1720" s="188"/>
      <c r="C1720" s="188"/>
      <c r="D1720" s="188"/>
      <c r="E1720" s="188"/>
      <c r="F1720" s="188"/>
      <c r="G1720" s="188"/>
      <c r="H1720" s="188"/>
      <c r="I1720" s="188"/>
      <c r="J1720" s="188"/>
      <c r="K1720" s="188"/>
      <c r="L1720" s="188"/>
      <c r="M1720" s="188"/>
      <c r="N1720" s="188"/>
      <c r="O1720" t="str">
        <f t="shared" ref="O1720" si="1709">O1716</f>
        <v>MATCH</v>
      </c>
    </row>
    <row r="1721" spans="1:15" x14ac:dyDescent="0.25">
      <c r="A1721" s="191" t="str">
        <f>'[1]Run Rate'!A347</f>
        <v>ATC06504</v>
      </c>
      <c r="B1721" s="191" t="str">
        <f>'[1]Run Rate'!B347</f>
        <v>Bučica gumirana 5 kg</v>
      </c>
      <c r="C1721" s="191" t="str">
        <f>'[1]Run Rate'!C347</f>
        <v>FITNESS OPREMA</v>
      </c>
      <c r="D1721" s="191" t="str">
        <f>'[1]Run Rate'!D347</f>
        <v>03 BRONZE</v>
      </c>
      <c r="E1721" s="97"/>
      <c r="F1721" s="97"/>
      <c r="G1721" s="97"/>
      <c r="H1721" s="97"/>
      <c r="I1721" s="97"/>
      <c r="J1721" s="97"/>
      <c r="K1721" s="97"/>
      <c r="L1721" s="97"/>
      <c r="M1721" s="97"/>
      <c r="N1721" s="97"/>
      <c r="O1721" t="str">
        <f t="shared" ref="O1721" si="1710">IF(AND(OR($B$1="ALL",$B$1=C1721),OR($E$1="ALL",$E$1=D1721),OR($B$2="ALL",$B$2=A1721),OR($E$2="ALL",IFERROR(SEARCH($E$2,B1721),0)&gt;0)),"MATCH","")</f>
        <v>MATCH</v>
      </c>
    </row>
    <row r="1722" spans="1:15" x14ac:dyDescent="0.25">
      <c r="A1722" s="192"/>
      <c r="B1722" s="192" t="s">
        <v>156</v>
      </c>
      <c r="C1722" s="192" t="s">
        <v>157</v>
      </c>
      <c r="D1722" s="192" t="s">
        <v>158</v>
      </c>
      <c r="E1722" s="192" t="s">
        <v>139</v>
      </c>
      <c r="F1722" s="192" t="s">
        <v>140</v>
      </c>
      <c r="G1722" s="192" t="s">
        <v>141</v>
      </c>
      <c r="H1722" s="192" t="s">
        <v>142</v>
      </c>
      <c r="I1722" s="192" t="s">
        <v>143</v>
      </c>
      <c r="J1722" s="192" t="s">
        <v>144</v>
      </c>
      <c r="K1722" s="192" t="s">
        <v>145</v>
      </c>
      <c r="L1722" s="192" t="s">
        <v>146</v>
      </c>
      <c r="M1722" s="192" t="s">
        <v>147</v>
      </c>
      <c r="N1722" s="192" t="s">
        <v>148</v>
      </c>
      <c r="O1722" t="str">
        <f t="shared" ref="O1722" si="1711">O1721</f>
        <v>MATCH</v>
      </c>
    </row>
    <row r="1723" spans="1:15" x14ac:dyDescent="0.25">
      <c r="A1723" s="193" t="s">
        <v>161</v>
      </c>
      <c r="B1723" s="97"/>
      <c r="C1723" s="97"/>
      <c r="D1723" s="97"/>
      <c r="E1723" s="97"/>
      <c r="F1723" s="97"/>
      <c r="G1723" s="97"/>
      <c r="H1723" s="97"/>
      <c r="I1723" s="97"/>
      <c r="J1723" s="97"/>
      <c r="K1723" s="97"/>
      <c r="L1723" s="97"/>
      <c r="M1723" s="97"/>
      <c r="N1723" s="97"/>
      <c r="O1723" t="str">
        <f t="shared" ref="O1723" si="1712">O1721</f>
        <v>MATCH</v>
      </c>
    </row>
    <row r="1724" spans="1:15" x14ac:dyDescent="0.25">
      <c r="A1724" s="193" t="s">
        <v>164</v>
      </c>
      <c r="B1724" s="97"/>
      <c r="C1724" s="97"/>
      <c r="D1724" s="97"/>
      <c r="E1724" s="97"/>
      <c r="F1724" s="97"/>
      <c r="G1724" s="97"/>
      <c r="H1724" s="97"/>
      <c r="I1724" s="97"/>
      <c r="J1724" s="97"/>
      <c r="K1724" s="97"/>
      <c r="L1724" s="97"/>
      <c r="M1724" s="97"/>
      <c r="N1724" s="97"/>
      <c r="O1724" t="str">
        <f t="shared" ref="O1724" si="1713">O1721</f>
        <v>MATCH</v>
      </c>
    </row>
    <row r="1725" spans="1:15" x14ac:dyDescent="0.25">
      <c r="A1725" s="188"/>
      <c r="B1725" s="188"/>
      <c r="C1725" s="188"/>
      <c r="D1725" s="188"/>
      <c r="E1725" s="188"/>
      <c r="F1725" s="188"/>
      <c r="G1725" s="188"/>
      <c r="H1725" s="188"/>
      <c r="I1725" s="188"/>
      <c r="J1725" s="188"/>
      <c r="K1725" s="188"/>
      <c r="L1725" s="188"/>
      <c r="M1725" s="188"/>
      <c r="N1725" s="188"/>
      <c r="O1725" t="str">
        <f t="shared" ref="O1725" si="1714">O1721</f>
        <v>MATCH</v>
      </c>
    </row>
    <row r="1726" spans="1:15" x14ac:dyDescent="0.25">
      <c r="A1726" s="191" t="str">
        <f>'[1]Run Rate'!A348</f>
        <v>BSN06909</v>
      </c>
      <c r="B1726" s="191" t="str">
        <f>'[1]Run Rate'!B348</f>
        <v>BSN N.O. Xplode Purple Power 650g</v>
      </c>
      <c r="C1726" s="191" t="str">
        <f>'[1]Run Rate'!C348</f>
        <v>SPORTSKA PREHRANA</v>
      </c>
      <c r="D1726" s="191" t="str">
        <f>'[1]Run Rate'!D348</f>
        <v>03 BRONZE</v>
      </c>
      <c r="E1726" s="97"/>
      <c r="F1726" s="97"/>
      <c r="G1726" s="97"/>
      <c r="H1726" s="97"/>
      <c r="I1726" s="97"/>
      <c r="J1726" s="97"/>
      <c r="K1726" s="97"/>
      <c r="L1726" s="97"/>
      <c r="M1726" s="97"/>
      <c r="N1726" s="97"/>
      <c r="O1726" t="str">
        <f t="shared" ref="O1726" si="1715">IF(AND(OR($B$1="ALL",$B$1=C1726),OR($E$1="ALL",$E$1=D1726),OR($B$2="ALL",$B$2=A1726),OR($E$2="ALL",IFERROR(SEARCH($E$2,B1726),0)&gt;0)),"MATCH","")</f>
        <v>MATCH</v>
      </c>
    </row>
    <row r="1727" spans="1:15" x14ac:dyDescent="0.25">
      <c r="A1727" s="192"/>
      <c r="B1727" s="192" t="s">
        <v>156</v>
      </c>
      <c r="C1727" s="192" t="s">
        <v>157</v>
      </c>
      <c r="D1727" s="192" t="s">
        <v>158</v>
      </c>
      <c r="E1727" s="192" t="s">
        <v>139</v>
      </c>
      <c r="F1727" s="192" t="s">
        <v>140</v>
      </c>
      <c r="G1727" s="192" t="s">
        <v>141</v>
      </c>
      <c r="H1727" s="192" t="s">
        <v>142</v>
      </c>
      <c r="I1727" s="192" t="s">
        <v>143</v>
      </c>
      <c r="J1727" s="192" t="s">
        <v>144</v>
      </c>
      <c r="K1727" s="192" t="s">
        <v>145</v>
      </c>
      <c r="L1727" s="192" t="s">
        <v>146</v>
      </c>
      <c r="M1727" s="192" t="s">
        <v>147</v>
      </c>
      <c r="N1727" s="192" t="s">
        <v>148</v>
      </c>
      <c r="O1727" t="str">
        <f t="shared" ref="O1727" si="1716">O1726</f>
        <v>MATCH</v>
      </c>
    </row>
    <row r="1728" spans="1:15" x14ac:dyDescent="0.25">
      <c r="A1728" s="193" t="s">
        <v>161</v>
      </c>
      <c r="B1728" s="97"/>
      <c r="C1728" s="97"/>
      <c r="D1728" s="97"/>
      <c r="E1728" s="97"/>
      <c r="F1728" s="97"/>
      <c r="G1728" s="97"/>
      <c r="H1728" s="97"/>
      <c r="I1728" s="97"/>
      <c r="J1728" s="97"/>
      <c r="K1728" s="97"/>
      <c r="L1728" s="97"/>
      <c r="M1728" s="97"/>
      <c r="N1728" s="97"/>
      <c r="O1728" t="str">
        <f t="shared" ref="O1728" si="1717">O1726</f>
        <v>MATCH</v>
      </c>
    </row>
    <row r="1729" spans="1:15" x14ac:dyDescent="0.25">
      <c r="A1729" s="193" t="s">
        <v>164</v>
      </c>
      <c r="B1729" s="97"/>
      <c r="C1729" s="97"/>
      <c r="D1729" s="97"/>
      <c r="E1729" s="97"/>
      <c r="F1729" s="97"/>
      <c r="G1729" s="97"/>
      <c r="H1729" s="97"/>
      <c r="I1729" s="97"/>
      <c r="J1729" s="97"/>
      <c r="K1729" s="97"/>
      <c r="L1729" s="97"/>
      <c r="M1729" s="97"/>
      <c r="N1729" s="97"/>
      <c r="O1729" t="str">
        <f t="shared" ref="O1729" si="1718">O1726</f>
        <v>MATCH</v>
      </c>
    </row>
    <row r="1730" spans="1:15" x14ac:dyDescent="0.25">
      <c r="A1730" s="188"/>
      <c r="B1730" s="188"/>
      <c r="C1730" s="188"/>
      <c r="D1730" s="188"/>
      <c r="E1730" s="188"/>
      <c r="F1730" s="188"/>
      <c r="G1730" s="188"/>
      <c r="H1730" s="188"/>
      <c r="I1730" s="188"/>
      <c r="J1730" s="188"/>
      <c r="K1730" s="188"/>
      <c r="L1730" s="188"/>
      <c r="M1730" s="188"/>
      <c r="N1730" s="188"/>
      <c r="O1730" t="str">
        <f t="shared" ref="O1730" si="1719">O1726</f>
        <v>MATCH</v>
      </c>
    </row>
    <row r="1731" spans="1:15" x14ac:dyDescent="0.25">
      <c r="A1731" s="191" t="str">
        <f>'[1]Run Rate'!A349</f>
        <v>POL12768</v>
      </c>
      <c r="B1731" s="191" t="str">
        <f>'[1]Run Rate'!B349</f>
        <v>Polleo Protein Pralines 48 g</v>
      </c>
      <c r="C1731" s="191" t="str">
        <f>'[1]Run Rate'!C349</f>
        <v>RTD &amp; SNACKS</v>
      </c>
      <c r="D1731" s="191" t="str">
        <f>'[1]Run Rate'!D349</f>
        <v>03 BRONZE</v>
      </c>
      <c r="E1731" s="97"/>
      <c r="F1731" s="97"/>
      <c r="G1731" s="97"/>
      <c r="H1731" s="97"/>
      <c r="I1731" s="97"/>
      <c r="J1731" s="97"/>
      <c r="K1731" s="97"/>
      <c r="L1731" s="97"/>
      <c r="M1731" s="97"/>
      <c r="N1731" s="97"/>
      <c r="O1731" t="str">
        <f t="shared" ref="O1731" si="1720">IF(AND(OR($B$1="ALL",$B$1=C1731),OR($E$1="ALL",$E$1=D1731),OR($B$2="ALL",$B$2=A1731),OR($E$2="ALL",IFERROR(SEARCH($E$2,B1731),0)&gt;0)),"MATCH","")</f>
        <v>MATCH</v>
      </c>
    </row>
    <row r="1732" spans="1:15" x14ac:dyDescent="0.25">
      <c r="A1732" s="192"/>
      <c r="B1732" s="192" t="s">
        <v>156</v>
      </c>
      <c r="C1732" s="192" t="s">
        <v>157</v>
      </c>
      <c r="D1732" s="192" t="s">
        <v>158</v>
      </c>
      <c r="E1732" s="192" t="s">
        <v>139</v>
      </c>
      <c r="F1732" s="192" t="s">
        <v>140</v>
      </c>
      <c r="G1732" s="192" t="s">
        <v>141</v>
      </c>
      <c r="H1732" s="192" t="s">
        <v>142</v>
      </c>
      <c r="I1732" s="192" t="s">
        <v>143</v>
      </c>
      <c r="J1732" s="192" t="s">
        <v>144</v>
      </c>
      <c r="K1732" s="192" t="s">
        <v>145</v>
      </c>
      <c r="L1732" s="192" t="s">
        <v>146</v>
      </c>
      <c r="M1732" s="192" t="s">
        <v>147</v>
      </c>
      <c r="N1732" s="192" t="s">
        <v>148</v>
      </c>
      <c r="O1732" t="str">
        <f t="shared" ref="O1732" si="1721">O1731</f>
        <v>MATCH</v>
      </c>
    </row>
    <row r="1733" spans="1:15" x14ac:dyDescent="0.25">
      <c r="A1733" s="193" t="s">
        <v>161</v>
      </c>
      <c r="B1733" s="97"/>
      <c r="C1733" s="97"/>
      <c r="D1733" s="97"/>
      <c r="E1733" s="97"/>
      <c r="F1733" s="97"/>
      <c r="G1733" s="97"/>
      <c r="H1733" s="97"/>
      <c r="I1733" s="97"/>
      <c r="J1733" s="97"/>
      <c r="K1733" s="97"/>
      <c r="L1733" s="97"/>
      <c r="M1733" s="97"/>
      <c r="N1733" s="97"/>
      <c r="O1733" t="str">
        <f t="shared" ref="O1733" si="1722">O1731</f>
        <v>MATCH</v>
      </c>
    </row>
    <row r="1734" spans="1:15" x14ac:dyDescent="0.25">
      <c r="A1734" s="193" t="s">
        <v>164</v>
      </c>
      <c r="B1734" s="97"/>
      <c r="C1734" s="97"/>
      <c r="D1734" s="97"/>
      <c r="E1734" s="97"/>
      <c r="F1734" s="97"/>
      <c r="G1734" s="97"/>
      <c r="H1734" s="97"/>
      <c r="I1734" s="97"/>
      <c r="J1734" s="97"/>
      <c r="K1734" s="97"/>
      <c r="L1734" s="97"/>
      <c r="M1734" s="97"/>
      <c r="N1734" s="97"/>
      <c r="O1734" t="str">
        <f t="shared" ref="O1734" si="1723">O1731</f>
        <v>MATCH</v>
      </c>
    </row>
    <row r="1735" spans="1:15" x14ac:dyDescent="0.25">
      <c r="A1735" s="188"/>
      <c r="B1735" s="188"/>
      <c r="C1735" s="188"/>
      <c r="D1735" s="188"/>
      <c r="E1735" s="188"/>
      <c r="F1735" s="188"/>
      <c r="G1735" s="188"/>
      <c r="H1735" s="188"/>
      <c r="I1735" s="188"/>
      <c r="J1735" s="188"/>
      <c r="K1735" s="188"/>
      <c r="L1735" s="188"/>
      <c r="M1735" s="188"/>
      <c r="N1735" s="188"/>
      <c r="O1735" t="str">
        <f t="shared" ref="O1735" si="1724">O1731</f>
        <v>MATCH</v>
      </c>
    </row>
    <row r="1736" spans="1:15" x14ac:dyDescent="0.25">
      <c r="A1736" s="191" t="str">
        <f>'[1]Run Rate'!A350</f>
        <v>NOC17405</v>
      </c>
      <c r="B1736" s="191" t="str">
        <f>'[1]Run Rate'!B350</f>
        <v>NOCCO BCAA CARIBEAN 330ml</v>
      </c>
      <c r="C1736" s="191" t="str">
        <f>'[1]Run Rate'!C350</f>
        <v>RTD &amp; SNACKS</v>
      </c>
      <c r="D1736" s="191" t="str">
        <f>'[1]Run Rate'!D350</f>
        <v>03 BRONZE</v>
      </c>
      <c r="E1736" s="97"/>
      <c r="F1736" s="97"/>
      <c r="G1736" s="97"/>
      <c r="H1736" s="97"/>
      <c r="I1736" s="97"/>
      <c r="J1736" s="97"/>
      <c r="K1736" s="97"/>
      <c r="L1736" s="97"/>
      <c r="M1736" s="97"/>
      <c r="N1736" s="97"/>
      <c r="O1736" t="str">
        <f t="shared" ref="O1736" si="1725">IF(AND(OR($B$1="ALL",$B$1=C1736),OR($E$1="ALL",$E$1=D1736),OR($B$2="ALL",$B$2=A1736),OR($E$2="ALL",IFERROR(SEARCH($E$2,B1736),0)&gt;0)),"MATCH","")</f>
        <v>MATCH</v>
      </c>
    </row>
    <row r="1737" spans="1:15" x14ac:dyDescent="0.25">
      <c r="A1737" s="192"/>
      <c r="B1737" s="192" t="s">
        <v>156</v>
      </c>
      <c r="C1737" s="192" t="s">
        <v>157</v>
      </c>
      <c r="D1737" s="192" t="s">
        <v>158</v>
      </c>
      <c r="E1737" s="192" t="s">
        <v>139</v>
      </c>
      <c r="F1737" s="192" t="s">
        <v>140</v>
      </c>
      <c r="G1737" s="192" t="s">
        <v>141</v>
      </c>
      <c r="H1737" s="192" t="s">
        <v>142</v>
      </c>
      <c r="I1737" s="192" t="s">
        <v>143</v>
      </c>
      <c r="J1737" s="192" t="s">
        <v>144</v>
      </c>
      <c r="K1737" s="192" t="s">
        <v>145</v>
      </c>
      <c r="L1737" s="192" t="s">
        <v>146</v>
      </c>
      <c r="M1737" s="192" t="s">
        <v>147</v>
      </c>
      <c r="N1737" s="192" t="s">
        <v>148</v>
      </c>
      <c r="O1737" t="str">
        <f t="shared" ref="O1737" si="1726">O1736</f>
        <v>MATCH</v>
      </c>
    </row>
    <row r="1738" spans="1:15" x14ac:dyDescent="0.25">
      <c r="A1738" s="193" t="s">
        <v>161</v>
      </c>
      <c r="B1738" s="97"/>
      <c r="C1738" s="97"/>
      <c r="D1738" s="97"/>
      <c r="E1738" s="97"/>
      <c r="F1738" s="97"/>
      <c r="G1738" s="97"/>
      <c r="H1738" s="97"/>
      <c r="I1738" s="97"/>
      <c r="J1738" s="97"/>
      <c r="K1738" s="97"/>
      <c r="L1738" s="97"/>
      <c r="M1738" s="97"/>
      <c r="N1738" s="97"/>
      <c r="O1738" t="str">
        <f t="shared" ref="O1738" si="1727">O1736</f>
        <v>MATCH</v>
      </c>
    </row>
    <row r="1739" spans="1:15" x14ac:dyDescent="0.25">
      <c r="A1739" s="193" t="s">
        <v>164</v>
      </c>
      <c r="B1739" s="97"/>
      <c r="C1739" s="97"/>
      <c r="D1739" s="97"/>
      <c r="E1739" s="97"/>
      <c r="F1739" s="97"/>
      <c r="G1739" s="97"/>
      <c r="H1739" s="97"/>
      <c r="I1739" s="97"/>
      <c r="J1739" s="97"/>
      <c r="K1739" s="97"/>
      <c r="L1739" s="97"/>
      <c r="M1739" s="97"/>
      <c r="N1739" s="97"/>
      <c r="O1739" t="str">
        <f t="shared" ref="O1739" si="1728">O1736</f>
        <v>MATCH</v>
      </c>
    </row>
    <row r="1740" spans="1:15" x14ac:dyDescent="0.25">
      <c r="A1740" s="188"/>
      <c r="B1740" s="188"/>
      <c r="C1740" s="188"/>
      <c r="D1740" s="188"/>
      <c r="E1740" s="188"/>
      <c r="F1740" s="188"/>
      <c r="G1740" s="188"/>
      <c r="H1740" s="188"/>
      <c r="I1740" s="188"/>
      <c r="J1740" s="188"/>
      <c r="K1740" s="188"/>
      <c r="L1740" s="188"/>
      <c r="M1740" s="188"/>
      <c r="N1740" s="188"/>
      <c r="O1740" t="str">
        <f t="shared" ref="O1740" si="1729">O1736</f>
        <v>MATCH</v>
      </c>
    </row>
    <row r="1741" spans="1:15" x14ac:dyDescent="0.25">
      <c r="A1741" s="191" t="str">
        <f>'[1]Run Rate'!A351</f>
        <v>NOC17412</v>
      </c>
      <c r="B1741" s="191" t="str">
        <f>'[1]Run Rate'!B351</f>
        <v>NOCCO Grand Sour 330ml</v>
      </c>
      <c r="C1741" s="191" t="str">
        <f>'[1]Run Rate'!C351</f>
        <v>RTD &amp; SNACKS</v>
      </c>
      <c r="D1741" s="191" t="str">
        <f>'[1]Run Rate'!D351</f>
        <v>03 BRONZE</v>
      </c>
      <c r="E1741" s="97"/>
      <c r="F1741" s="97"/>
      <c r="G1741" s="97"/>
      <c r="H1741" s="97"/>
      <c r="I1741" s="97"/>
      <c r="J1741" s="97"/>
      <c r="K1741" s="97"/>
      <c r="L1741" s="97"/>
      <c r="M1741" s="97"/>
      <c r="N1741" s="97"/>
      <c r="O1741" t="str">
        <f t="shared" ref="O1741" si="1730">IF(AND(OR($B$1="ALL",$B$1=C1741),OR($E$1="ALL",$E$1=D1741),OR($B$2="ALL",$B$2=A1741),OR($E$2="ALL",IFERROR(SEARCH($E$2,B1741),0)&gt;0)),"MATCH","")</f>
        <v>MATCH</v>
      </c>
    </row>
    <row r="1742" spans="1:15" x14ac:dyDescent="0.25">
      <c r="A1742" s="192"/>
      <c r="B1742" s="192" t="s">
        <v>156</v>
      </c>
      <c r="C1742" s="192" t="s">
        <v>157</v>
      </c>
      <c r="D1742" s="192" t="s">
        <v>158</v>
      </c>
      <c r="E1742" s="192" t="s">
        <v>139</v>
      </c>
      <c r="F1742" s="192" t="s">
        <v>140</v>
      </c>
      <c r="G1742" s="192" t="s">
        <v>141</v>
      </c>
      <c r="H1742" s="192" t="s">
        <v>142</v>
      </c>
      <c r="I1742" s="192" t="s">
        <v>143</v>
      </c>
      <c r="J1742" s="192" t="s">
        <v>144</v>
      </c>
      <c r="K1742" s="192" t="s">
        <v>145</v>
      </c>
      <c r="L1742" s="192" t="s">
        <v>146</v>
      </c>
      <c r="M1742" s="192" t="s">
        <v>147</v>
      </c>
      <c r="N1742" s="192" t="s">
        <v>148</v>
      </c>
      <c r="O1742" t="str">
        <f t="shared" ref="O1742" si="1731">O1741</f>
        <v>MATCH</v>
      </c>
    </row>
    <row r="1743" spans="1:15" x14ac:dyDescent="0.25">
      <c r="A1743" s="193" t="s">
        <v>161</v>
      </c>
      <c r="B1743" s="97"/>
      <c r="C1743" s="97"/>
      <c r="D1743" s="97"/>
      <c r="E1743" s="97"/>
      <c r="F1743" s="97"/>
      <c r="G1743" s="97"/>
      <c r="H1743" s="97"/>
      <c r="I1743" s="97"/>
      <c r="J1743" s="97"/>
      <c r="K1743" s="97"/>
      <c r="L1743" s="97"/>
      <c r="M1743" s="97"/>
      <c r="N1743" s="97"/>
      <c r="O1743" t="str">
        <f t="shared" ref="O1743" si="1732">O1741</f>
        <v>MATCH</v>
      </c>
    </row>
    <row r="1744" spans="1:15" x14ac:dyDescent="0.25">
      <c r="A1744" s="193" t="s">
        <v>164</v>
      </c>
      <c r="B1744" s="97"/>
      <c r="C1744" s="97"/>
      <c r="D1744" s="97"/>
      <c r="E1744" s="97"/>
      <c r="F1744" s="97"/>
      <c r="G1744" s="97"/>
      <c r="H1744" s="97"/>
      <c r="I1744" s="97"/>
      <c r="J1744" s="97"/>
      <c r="K1744" s="97"/>
      <c r="L1744" s="97"/>
      <c r="M1744" s="97"/>
      <c r="N1744" s="97"/>
      <c r="O1744" t="str">
        <f t="shared" ref="O1744" si="1733">O1741</f>
        <v>MATCH</v>
      </c>
    </row>
    <row r="1745" spans="1:15" x14ac:dyDescent="0.25">
      <c r="A1745" s="188"/>
      <c r="B1745" s="188"/>
      <c r="C1745" s="188"/>
      <c r="D1745" s="188"/>
      <c r="E1745" s="188"/>
      <c r="F1745" s="188"/>
      <c r="G1745" s="188"/>
      <c r="H1745" s="188"/>
      <c r="I1745" s="188"/>
      <c r="J1745" s="188"/>
      <c r="K1745" s="188"/>
      <c r="L1745" s="188"/>
      <c r="M1745" s="188"/>
      <c r="N1745" s="188"/>
      <c r="O1745" t="str">
        <f t="shared" ref="O1745" si="1734">O1741</f>
        <v>MATCH</v>
      </c>
    </row>
    <row r="1746" spans="1:15" x14ac:dyDescent="0.25">
      <c r="A1746" s="191" t="str">
        <f>'[1]Run Rate'!A352</f>
        <v>GAR04755</v>
      </c>
      <c r="B1746" s="191" t="str">
        <f>'[1]Run Rate'!B352</f>
        <v>Fenix 8, 51 mm, Solar Sapphire, Carbon Gray DLC Tit., Black/Pebble Gray remen</v>
      </c>
      <c r="C1746" s="191" t="str">
        <f>'[1]Run Rate'!C352</f>
        <v>GADGETI</v>
      </c>
      <c r="D1746" s="191" t="str">
        <f>'[1]Run Rate'!D352</f>
        <v>03 BRONZE</v>
      </c>
      <c r="E1746" s="97"/>
      <c r="F1746" s="97"/>
      <c r="G1746" s="97"/>
      <c r="H1746" s="97"/>
      <c r="I1746" s="97"/>
      <c r="J1746" s="97"/>
      <c r="K1746" s="97"/>
      <c r="L1746" s="97"/>
      <c r="M1746" s="97"/>
      <c r="N1746" s="97"/>
      <c r="O1746" t="str">
        <f t="shared" ref="O1746" si="1735">IF(AND(OR($B$1="ALL",$B$1=C1746),OR($E$1="ALL",$E$1=D1746),OR($B$2="ALL",$B$2=A1746),OR($E$2="ALL",IFERROR(SEARCH($E$2,B1746),0)&gt;0)),"MATCH","")</f>
        <v>MATCH</v>
      </c>
    </row>
    <row r="1747" spans="1:15" x14ac:dyDescent="0.25">
      <c r="A1747" s="192"/>
      <c r="B1747" s="192" t="s">
        <v>156</v>
      </c>
      <c r="C1747" s="192" t="s">
        <v>157</v>
      </c>
      <c r="D1747" s="192" t="s">
        <v>158</v>
      </c>
      <c r="E1747" s="192" t="s">
        <v>139</v>
      </c>
      <c r="F1747" s="192" t="s">
        <v>140</v>
      </c>
      <c r="G1747" s="192" t="s">
        <v>141</v>
      </c>
      <c r="H1747" s="192" t="s">
        <v>142</v>
      </c>
      <c r="I1747" s="192" t="s">
        <v>143</v>
      </c>
      <c r="J1747" s="192" t="s">
        <v>144</v>
      </c>
      <c r="K1747" s="192" t="s">
        <v>145</v>
      </c>
      <c r="L1747" s="192" t="s">
        <v>146</v>
      </c>
      <c r="M1747" s="192" t="s">
        <v>147</v>
      </c>
      <c r="N1747" s="192" t="s">
        <v>148</v>
      </c>
      <c r="O1747" t="str">
        <f t="shared" ref="O1747" si="1736">O1746</f>
        <v>MATCH</v>
      </c>
    </row>
    <row r="1748" spans="1:15" x14ac:dyDescent="0.25">
      <c r="A1748" s="193" t="s">
        <v>161</v>
      </c>
      <c r="B1748" s="97"/>
      <c r="C1748" s="97"/>
      <c r="D1748" s="97"/>
      <c r="E1748" s="97"/>
      <c r="F1748" s="97"/>
      <c r="G1748" s="97"/>
      <c r="H1748" s="97"/>
      <c r="I1748" s="97"/>
      <c r="J1748" s="97"/>
      <c r="K1748" s="97"/>
      <c r="L1748" s="97"/>
      <c r="M1748" s="97"/>
      <c r="N1748" s="97"/>
      <c r="O1748" t="str">
        <f t="shared" ref="O1748" si="1737">O1746</f>
        <v>MATCH</v>
      </c>
    </row>
    <row r="1749" spans="1:15" x14ac:dyDescent="0.25">
      <c r="A1749" s="193" t="s">
        <v>164</v>
      </c>
      <c r="B1749" s="97"/>
      <c r="C1749" s="97"/>
      <c r="D1749" s="97"/>
      <c r="E1749" s="97"/>
      <c r="F1749" s="97"/>
      <c r="G1749" s="97"/>
      <c r="H1749" s="97"/>
      <c r="I1749" s="97"/>
      <c r="J1749" s="97"/>
      <c r="K1749" s="97"/>
      <c r="L1749" s="97"/>
      <c r="M1749" s="97"/>
      <c r="N1749" s="97"/>
      <c r="O1749" t="str">
        <f t="shared" ref="O1749" si="1738">O1746</f>
        <v>MATCH</v>
      </c>
    </row>
    <row r="1750" spans="1:15" x14ac:dyDescent="0.25">
      <c r="A1750" s="188"/>
      <c r="B1750" s="188"/>
      <c r="C1750" s="188"/>
      <c r="D1750" s="188"/>
      <c r="E1750" s="188"/>
      <c r="F1750" s="188"/>
      <c r="G1750" s="188"/>
      <c r="H1750" s="188"/>
      <c r="I1750" s="188"/>
      <c r="J1750" s="188"/>
      <c r="K1750" s="188"/>
      <c r="L1750" s="188"/>
      <c r="M1750" s="188"/>
      <c r="N1750" s="188"/>
      <c r="O1750" t="str">
        <f t="shared" ref="O1750" si="1739">O1746</f>
        <v>MATCH</v>
      </c>
    </row>
    <row r="1751" spans="1:15" x14ac:dyDescent="0.25">
      <c r="A1751" s="191" t="str">
        <f>'[1]Run Rate'!A353</f>
        <v>ON00537</v>
      </c>
      <c r="B1751" s="191" t="str">
        <f>'[1]Run Rate'!B353</f>
        <v>Gold Pre-Workout 300G Blue Raspberry</v>
      </c>
      <c r="C1751" s="191" t="str">
        <f>'[1]Run Rate'!C353</f>
        <v>SPORTSKA PREHRANA</v>
      </c>
      <c r="D1751" s="191" t="str">
        <f>'[1]Run Rate'!D353</f>
        <v>03 BRONZE</v>
      </c>
      <c r="E1751" s="97"/>
      <c r="F1751" s="97"/>
      <c r="G1751" s="97"/>
      <c r="H1751" s="97"/>
      <c r="I1751" s="97"/>
      <c r="J1751" s="97"/>
      <c r="K1751" s="97"/>
      <c r="L1751" s="97"/>
      <c r="M1751" s="97"/>
      <c r="N1751" s="97"/>
      <c r="O1751" t="str">
        <f t="shared" ref="O1751" si="1740">IF(AND(OR($B$1="ALL",$B$1=C1751),OR($E$1="ALL",$E$1=D1751),OR($B$2="ALL",$B$2=A1751),OR($E$2="ALL",IFERROR(SEARCH($E$2,B1751),0)&gt;0)),"MATCH","")</f>
        <v>MATCH</v>
      </c>
    </row>
    <row r="1752" spans="1:15" x14ac:dyDescent="0.25">
      <c r="A1752" s="192"/>
      <c r="B1752" s="192" t="s">
        <v>156</v>
      </c>
      <c r="C1752" s="192" t="s">
        <v>157</v>
      </c>
      <c r="D1752" s="192" t="s">
        <v>158</v>
      </c>
      <c r="E1752" s="192" t="s">
        <v>139</v>
      </c>
      <c r="F1752" s="192" t="s">
        <v>140</v>
      </c>
      <c r="G1752" s="192" t="s">
        <v>141</v>
      </c>
      <c r="H1752" s="192" t="s">
        <v>142</v>
      </c>
      <c r="I1752" s="192" t="s">
        <v>143</v>
      </c>
      <c r="J1752" s="192" t="s">
        <v>144</v>
      </c>
      <c r="K1752" s="192" t="s">
        <v>145</v>
      </c>
      <c r="L1752" s="192" t="s">
        <v>146</v>
      </c>
      <c r="M1752" s="192" t="s">
        <v>147</v>
      </c>
      <c r="N1752" s="192" t="s">
        <v>148</v>
      </c>
      <c r="O1752" t="str">
        <f t="shared" ref="O1752" si="1741">O1751</f>
        <v>MATCH</v>
      </c>
    </row>
    <row r="1753" spans="1:15" x14ac:dyDescent="0.25">
      <c r="A1753" s="193" t="s">
        <v>161</v>
      </c>
      <c r="B1753" s="97"/>
      <c r="C1753" s="97"/>
      <c r="D1753" s="97"/>
      <c r="E1753" s="97"/>
      <c r="F1753" s="97"/>
      <c r="G1753" s="97"/>
      <c r="H1753" s="97"/>
      <c r="I1753" s="97"/>
      <c r="J1753" s="97"/>
      <c r="K1753" s="97"/>
      <c r="L1753" s="97"/>
      <c r="M1753" s="97"/>
      <c r="N1753" s="97"/>
      <c r="O1753" t="str">
        <f t="shared" ref="O1753" si="1742">O1751</f>
        <v>MATCH</v>
      </c>
    </row>
    <row r="1754" spans="1:15" x14ac:dyDescent="0.25">
      <c r="A1754" s="193" t="s">
        <v>164</v>
      </c>
      <c r="B1754" s="97"/>
      <c r="C1754" s="97"/>
      <c r="D1754" s="97"/>
      <c r="E1754" s="97"/>
      <c r="F1754" s="97"/>
      <c r="G1754" s="97"/>
      <c r="H1754" s="97"/>
      <c r="I1754" s="97"/>
      <c r="J1754" s="97"/>
      <c r="K1754" s="97"/>
      <c r="L1754" s="97"/>
      <c r="M1754" s="97"/>
      <c r="N1754" s="97"/>
      <c r="O1754" t="str">
        <f t="shared" ref="O1754" si="1743">O1751</f>
        <v>MATCH</v>
      </c>
    </row>
    <row r="1755" spans="1:15" x14ac:dyDescent="0.25">
      <c r="A1755" s="188"/>
      <c r="B1755" s="188"/>
      <c r="C1755" s="188"/>
      <c r="D1755" s="188"/>
      <c r="E1755" s="188"/>
      <c r="F1755" s="188"/>
      <c r="G1755" s="188"/>
      <c r="H1755" s="188"/>
      <c r="I1755" s="188"/>
      <c r="J1755" s="188"/>
      <c r="K1755" s="188"/>
      <c r="L1755" s="188"/>
      <c r="M1755" s="188"/>
      <c r="N1755" s="188"/>
      <c r="O1755" t="str">
        <f t="shared" ref="O1755" si="1744">O1751</f>
        <v>MATCH</v>
      </c>
    </row>
    <row r="1756" spans="1:15" x14ac:dyDescent="0.25">
      <c r="A1756" s="191" t="str">
        <f>'[1]Run Rate'!A354</f>
        <v>NOC17406</v>
      </c>
      <c r="B1756" s="191" t="str">
        <f>'[1]Run Rate'!B354</f>
        <v>NOCCO BCAA MIAMI STRAWBERRY 330ml</v>
      </c>
      <c r="C1756" s="191" t="str">
        <f>'[1]Run Rate'!C354</f>
        <v>RTD &amp; SNACKS</v>
      </c>
      <c r="D1756" s="191" t="str">
        <f>'[1]Run Rate'!D354</f>
        <v>03 BRONZE</v>
      </c>
      <c r="E1756" s="97"/>
      <c r="F1756" s="97"/>
      <c r="G1756" s="97"/>
      <c r="H1756" s="97"/>
      <c r="I1756" s="97"/>
      <c r="J1756" s="97"/>
      <c r="K1756" s="97"/>
      <c r="L1756" s="97"/>
      <c r="M1756" s="97"/>
      <c r="N1756" s="97"/>
      <c r="O1756" t="str">
        <f t="shared" ref="O1756" si="1745">IF(AND(OR($B$1="ALL",$B$1=C1756),OR($E$1="ALL",$E$1=D1756),OR($B$2="ALL",$B$2=A1756),OR($E$2="ALL",IFERROR(SEARCH($E$2,B1756),0)&gt;0)),"MATCH","")</f>
        <v>MATCH</v>
      </c>
    </row>
    <row r="1757" spans="1:15" x14ac:dyDescent="0.25">
      <c r="A1757" s="192"/>
      <c r="B1757" s="192" t="s">
        <v>156</v>
      </c>
      <c r="C1757" s="192" t="s">
        <v>157</v>
      </c>
      <c r="D1757" s="192" t="s">
        <v>158</v>
      </c>
      <c r="E1757" s="192" t="s">
        <v>139</v>
      </c>
      <c r="F1757" s="192" t="s">
        <v>140</v>
      </c>
      <c r="G1757" s="192" t="s">
        <v>141</v>
      </c>
      <c r="H1757" s="192" t="s">
        <v>142</v>
      </c>
      <c r="I1757" s="192" t="s">
        <v>143</v>
      </c>
      <c r="J1757" s="192" t="s">
        <v>144</v>
      </c>
      <c r="K1757" s="192" t="s">
        <v>145</v>
      </c>
      <c r="L1757" s="192" t="s">
        <v>146</v>
      </c>
      <c r="M1757" s="192" t="s">
        <v>147</v>
      </c>
      <c r="N1757" s="192" t="s">
        <v>148</v>
      </c>
      <c r="O1757" t="str">
        <f t="shared" ref="O1757" si="1746">O1756</f>
        <v>MATCH</v>
      </c>
    </row>
    <row r="1758" spans="1:15" x14ac:dyDescent="0.25">
      <c r="A1758" s="193" t="s">
        <v>161</v>
      </c>
      <c r="B1758" s="97"/>
      <c r="C1758" s="97"/>
      <c r="D1758" s="97"/>
      <c r="E1758" s="97"/>
      <c r="F1758" s="97"/>
      <c r="G1758" s="97"/>
      <c r="H1758" s="97"/>
      <c r="I1758" s="97"/>
      <c r="J1758" s="97"/>
      <c r="K1758" s="97"/>
      <c r="L1758" s="97"/>
      <c r="M1758" s="97"/>
      <c r="N1758" s="97"/>
      <c r="O1758" t="str">
        <f t="shared" ref="O1758" si="1747">O1756</f>
        <v>MATCH</v>
      </c>
    </row>
    <row r="1759" spans="1:15" x14ac:dyDescent="0.25">
      <c r="A1759" s="193" t="s">
        <v>164</v>
      </c>
      <c r="B1759" s="97"/>
      <c r="C1759" s="97"/>
      <c r="D1759" s="97"/>
      <c r="E1759" s="97"/>
      <c r="F1759" s="97"/>
      <c r="G1759" s="97"/>
      <c r="H1759" s="97"/>
      <c r="I1759" s="97"/>
      <c r="J1759" s="97"/>
      <c r="K1759" s="97"/>
      <c r="L1759" s="97"/>
      <c r="M1759" s="97"/>
      <c r="N1759" s="97"/>
      <c r="O1759" t="str">
        <f t="shared" ref="O1759" si="1748">O1756</f>
        <v>MATCH</v>
      </c>
    </row>
    <row r="1760" spans="1:15" x14ac:dyDescent="0.25">
      <c r="A1760" s="188"/>
      <c r="B1760" s="188"/>
      <c r="C1760" s="188"/>
      <c r="D1760" s="188"/>
      <c r="E1760" s="188"/>
      <c r="F1760" s="188"/>
      <c r="G1760" s="188"/>
      <c r="H1760" s="188"/>
      <c r="I1760" s="188"/>
      <c r="J1760" s="188"/>
      <c r="K1760" s="188"/>
      <c r="L1760" s="188"/>
      <c r="M1760" s="188"/>
      <c r="N1760" s="188"/>
      <c r="O1760" t="str">
        <f t="shared" ref="O1760" si="1749">O1756</f>
        <v>MATCH</v>
      </c>
    </row>
    <row r="1761" spans="1:15" x14ac:dyDescent="0.25">
      <c r="A1761" s="191" t="str">
        <f>'[1]Run Rate'!A355</f>
        <v>ATC06611</v>
      </c>
      <c r="B1761" s="191" t="str">
        <f>'[1]Run Rate'!B355</f>
        <v>Latex band 3cm Level 1 crvena Atleticore</v>
      </c>
      <c r="C1761" s="191" t="str">
        <f>'[1]Run Rate'!C355</f>
        <v>FITNESS OPREMA</v>
      </c>
      <c r="D1761" s="191" t="str">
        <f>'[1]Run Rate'!D355</f>
        <v>03 BRONZE</v>
      </c>
      <c r="E1761" s="97"/>
      <c r="F1761" s="97"/>
      <c r="G1761" s="97"/>
      <c r="H1761" s="97"/>
      <c r="I1761" s="97"/>
      <c r="J1761" s="97"/>
      <c r="K1761" s="97"/>
      <c r="L1761" s="97"/>
      <c r="M1761" s="97"/>
      <c r="N1761" s="97"/>
      <c r="O1761" t="str">
        <f t="shared" ref="O1761" si="1750">IF(AND(OR($B$1="ALL",$B$1=C1761),OR($E$1="ALL",$E$1=D1761),OR($B$2="ALL",$B$2=A1761),OR($E$2="ALL",IFERROR(SEARCH($E$2,B1761),0)&gt;0)),"MATCH","")</f>
        <v>MATCH</v>
      </c>
    </row>
    <row r="1762" spans="1:15" x14ac:dyDescent="0.25">
      <c r="A1762" s="192"/>
      <c r="B1762" s="192" t="s">
        <v>156</v>
      </c>
      <c r="C1762" s="192" t="s">
        <v>157</v>
      </c>
      <c r="D1762" s="192" t="s">
        <v>158</v>
      </c>
      <c r="E1762" s="192" t="s">
        <v>139</v>
      </c>
      <c r="F1762" s="192" t="s">
        <v>140</v>
      </c>
      <c r="G1762" s="192" t="s">
        <v>141</v>
      </c>
      <c r="H1762" s="192" t="s">
        <v>142</v>
      </c>
      <c r="I1762" s="192" t="s">
        <v>143</v>
      </c>
      <c r="J1762" s="192" t="s">
        <v>144</v>
      </c>
      <c r="K1762" s="192" t="s">
        <v>145</v>
      </c>
      <c r="L1762" s="192" t="s">
        <v>146</v>
      </c>
      <c r="M1762" s="192" t="s">
        <v>147</v>
      </c>
      <c r="N1762" s="192" t="s">
        <v>148</v>
      </c>
      <c r="O1762" t="str">
        <f t="shared" ref="O1762" si="1751">O1761</f>
        <v>MATCH</v>
      </c>
    </row>
    <row r="1763" spans="1:15" x14ac:dyDescent="0.25">
      <c r="A1763" s="193" t="s">
        <v>161</v>
      </c>
      <c r="B1763" s="97"/>
      <c r="C1763" s="97"/>
      <c r="D1763" s="97"/>
      <c r="E1763" s="97"/>
      <c r="F1763" s="97"/>
      <c r="G1763" s="97"/>
      <c r="H1763" s="97"/>
      <c r="I1763" s="97"/>
      <c r="J1763" s="97"/>
      <c r="K1763" s="97"/>
      <c r="L1763" s="97"/>
      <c r="M1763" s="97"/>
      <c r="N1763" s="97"/>
      <c r="O1763" t="str">
        <f t="shared" ref="O1763" si="1752">O1761</f>
        <v>MATCH</v>
      </c>
    </row>
    <row r="1764" spans="1:15" x14ac:dyDescent="0.25">
      <c r="A1764" s="193" t="s">
        <v>164</v>
      </c>
      <c r="B1764" s="97"/>
      <c r="C1764" s="97"/>
      <c r="D1764" s="97"/>
      <c r="E1764" s="97"/>
      <c r="F1764" s="97"/>
      <c r="G1764" s="97"/>
      <c r="H1764" s="97"/>
      <c r="I1764" s="97"/>
      <c r="J1764" s="97"/>
      <c r="K1764" s="97"/>
      <c r="L1764" s="97"/>
      <c r="M1764" s="97"/>
      <c r="N1764" s="97"/>
      <c r="O1764" t="str">
        <f t="shared" ref="O1764" si="1753">O1761</f>
        <v>MATCH</v>
      </c>
    </row>
    <row r="1765" spans="1:15" x14ac:dyDescent="0.25">
      <c r="A1765" s="188"/>
      <c r="B1765" s="188"/>
      <c r="C1765" s="188"/>
      <c r="D1765" s="188"/>
      <c r="E1765" s="188"/>
      <c r="F1765" s="188"/>
      <c r="G1765" s="188"/>
      <c r="H1765" s="188"/>
      <c r="I1765" s="188"/>
      <c r="J1765" s="188"/>
      <c r="K1765" s="188"/>
      <c r="L1765" s="188"/>
      <c r="M1765" s="188"/>
      <c r="N1765" s="188"/>
      <c r="O1765" t="str">
        <f t="shared" ref="O1765" si="1754">O1761</f>
        <v>MATCH</v>
      </c>
    </row>
    <row r="1766" spans="1:15" x14ac:dyDescent="0.25">
      <c r="A1766" s="191" t="str">
        <f>'[1]Run Rate'!A356</f>
        <v>ATC06503</v>
      </c>
      <c r="B1766" s="191" t="str">
        <f>'[1]Run Rate'!B356</f>
        <v>Bučica gumirana 4 kg</v>
      </c>
      <c r="C1766" s="191" t="str">
        <f>'[1]Run Rate'!C356</f>
        <v>FITNESS OPREMA</v>
      </c>
      <c r="D1766" s="191" t="str">
        <f>'[1]Run Rate'!D356</f>
        <v>03 BRONZE</v>
      </c>
      <c r="E1766" s="97"/>
      <c r="F1766" s="97"/>
      <c r="G1766" s="97"/>
      <c r="H1766" s="97"/>
      <c r="I1766" s="97"/>
      <c r="J1766" s="97"/>
      <c r="K1766" s="97"/>
      <c r="L1766" s="97"/>
      <c r="M1766" s="97"/>
      <c r="N1766" s="97"/>
      <c r="O1766" t="str">
        <f t="shared" ref="O1766" si="1755">IF(AND(OR($B$1="ALL",$B$1=C1766),OR($E$1="ALL",$E$1=D1766),OR($B$2="ALL",$B$2=A1766),OR($E$2="ALL",IFERROR(SEARCH($E$2,B1766),0)&gt;0)),"MATCH","")</f>
        <v>MATCH</v>
      </c>
    </row>
    <row r="1767" spans="1:15" x14ac:dyDescent="0.25">
      <c r="A1767" s="192"/>
      <c r="B1767" s="192" t="s">
        <v>156</v>
      </c>
      <c r="C1767" s="192" t="s">
        <v>157</v>
      </c>
      <c r="D1767" s="192" t="s">
        <v>158</v>
      </c>
      <c r="E1767" s="192" t="s">
        <v>139</v>
      </c>
      <c r="F1767" s="192" t="s">
        <v>140</v>
      </c>
      <c r="G1767" s="192" t="s">
        <v>141</v>
      </c>
      <c r="H1767" s="192" t="s">
        <v>142</v>
      </c>
      <c r="I1767" s="192" t="s">
        <v>143</v>
      </c>
      <c r="J1767" s="192" t="s">
        <v>144</v>
      </c>
      <c r="K1767" s="192" t="s">
        <v>145</v>
      </c>
      <c r="L1767" s="192" t="s">
        <v>146</v>
      </c>
      <c r="M1767" s="192" t="s">
        <v>147</v>
      </c>
      <c r="N1767" s="192" t="s">
        <v>148</v>
      </c>
      <c r="O1767" t="str">
        <f t="shared" ref="O1767" si="1756">O1766</f>
        <v>MATCH</v>
      </c>
    </row>
    <row r="1768" spans="1:15" x14ac:dyDescent="0.25">
      <c r="A1768" s="193" t="s">
        <v>161</v>
      </c>
      <c r="B1768" s="97"/>
      <c r="C1768" s="97"/>
      <c r="D1768" s="97"/>
      <c r="E1768" s="97"/>
      <c r="F1768" s="97"/>
      <c r="G1768" s="97"/>
      <c r="H1768" s="97"/>
      <c r="I1768" s="97"/>
      <c r="J1768" s="97"/>
      <c r="K1768" s="97"/>
      <c r="L1768" s="97"/>
      <c r="M1768" s="97"/>
      <c r="N1768" s="97"/>
      <c r="O1768" t="str">
        <f t="shared" ref="O1768" si="1757">O1766</f>
        <v>MATCH</v>
      </c>
    </row>
    <row r="1769" spans="1:15" x14ac:dyDescent="0.25">
      <c r="A1769" s="193" t="s">
        <v>164</v>
      </c>
      <c r="B1769" s="97"/>
      <c r="C1769" s="97"/>
      <c r="D1769" s="97"/>
      <c r="E1769" s="97"/>
      <c r="F1769" s="97"/>
      <c r="G1769" s="97"/>
      <c r="H1769" s="97"/>
      <c r="I1769" s="97"/>
      <c r="J1769" s="97"/>
      <c r="K1769" s="97"/>
      <c r="L1769" s="97"/>
      <c r="M1769" s="97"/>
      <c r="N1769" s="97"/>
      <c r="O1769" t="str">
        <f t="shared" ref="O1769" si="1758">O1766</f>
        <v>MATCH</v>
      </c>
    </row>
    <row r="1770" spans="1:15" x14ac:dyDescent="0.25">
      <c r="A1770" s="188"/>
      <c r="B1770" s="188"/>
      <c r="C1770" s="188"/>
      <c r="D1770" s="188"/>
      <c r="E1770" s="188"/>
      <c r="F1770" s="188"/>
      <c r="G1770" s="188"/>
      <c r="H1770" s="188"/>
      <c r="I1770" s="188"/>
      <c r="J1770" s="188"/>
      <c r="K1770" s="188"/>
      <c r="L1770" s="188"/>
      <c r="M1770" s="188"/>
      <c r="N1770" s="188"/>
      <c r="O1770" t="str">
        <f t="shared" ref="O1770" si="1759">O1766</f>
        <v>MATCH</v>
      </c>
    </row>
    <row r="1771" spans="1:15" x14ac:dyDescent="0.25">
      <c r="A1771" s="191" t="str">
        <f>'[1]Run Rate'!A357</f>
        <v>POL04376</v>
      </c>
      <c r="B1771" s="191" t="str">
        <f>'[1]Run Rate'!B357</f>
        <v>Polleo Zero Sauce 425ml Ketchup</v>
      </c>
      <c r="C1771" s="191" t="str">
        <f>'[1]Run Rate'!C357</f>
        <v>BIO I SUPERFOODS</v>
      </c>
      <c r="D1771" s="191" t="str">
        <f>'[1]Run Rate'!D357</f>
        <v>03 BRONZE</v>
      </c>
      <c r="E1771" s="97"/>
      <c r="F1771" s="97"/>
      <c r="G1771" s="97"/>
      <c r="H1771" s="97"/>
      <c r="I1771" s="97"/>
      <c r="J1771" s="97"/>
      <c r="K1771" s="97"/>
      <c r="L1771" s="97"/>
      <c r="M1771" s="97"/>
      <c r="N1771" s="97"/>
      <c r="O1771" t="str">
        <f t="shared" ref="O1771" si="1760">IF(AND(OR($B$1="ALL",$B$1=C1771),OR($E$1="ALL",$E$1=D1771),OR($B$2="ALL",$B$2=A1771),OR($E$2="ALL",IFERROR(SEARCH($E$2,B1771),0)&gt;0)),"MATCH","")</f>
        <v>MATCH</v>
      </c>
    </row>
    <row r="1772" spans="1:15" x14ac:dyDescent="0.25">
      <c r="A1772" s="192"/>
      <c r="B1772" s="192" t="s">
        <v>156</v>
      </c>
      <c r="C1772" s="192" t="s">
        <v>157</v>
      </c>
      <c r="D1772" s="192" t="s">
        <v>158</v>
      </c>
      <c r="E1772" s="192" t="s">
        <v>139</v>
      </c>
      <c r="F1772" s="192" t="s">
        <v>140</v>
      </c>
      <c r="G1772" s="192" t="s">
        <v>141</v>
      </c>
      <c r="H1772" s="192" t="s">
        <v>142</v>
      </c>
      <c r="I1772" s="192" t="s">
        <v>143</v>
      </c>
      <c r="J1772" s="192" t="s">
        <v>144</v>
      </c>
      <c r="K1772" s="192" t="s">
        <v>145</v>
      </c>
      <c r="L1772" s="192" t="s">
        <v>146</v>
      </c>
      <c r="M1772" s="192" t="s">
        <v>147</v>
      </c>
      <c r="N1772" s="192" t="s">
        <v>148</v>
      </c>
      <c r="O1772" t="str">
        <f t="shared" ref="O1772" si="1761">O1771</f>
        <v>MATCH</v>
      </c>
    </row>
    <row r="1773" spans="1:15" x14ac:dyDescent="0.25">
      <c r="A1773" s="193" t="s">
        <v>161</v>
      </c>
      <c r="B1773" s="97"/>
      <c r="C1773" s="97"/>
      <c r="D1773" s="97"/>
      <c r="E1773" s="97"/>
      <c r="F1773" s="97"/>
      <c r="G1773" s="97"/>
      <c r="H1773" s="97"/>
      <c r="I1773" s="97"/>
      <c r="J1773" s="97"/>
      <c r="K1773" s="97"/>
      <c r="L1773" s="97"/>
      <c r="M1773" s="97"/>
      <c r="N1773" s="97"/>
      <c r="O1773" t="str">
        <f t="shared" ref="O1773" si="1762">O1771</f>
        <v>MATCH</v>
      </c>
    </row>
    <row r="1774" spans="1:15" x14ac:dyDescent="0.25">
      <c r="A1774" s="193" t="s">
        <v>164</v>
      </c>
      <c r="B1774" s="97"/>
      <c r="C1774" s="97"/>
      <c r="D1774" s="97"/>
      <c r="E1774" s="97"/>
      <c r="F1774" s="97"/>
      <c r="G1774" s="97"/>
      <c r="H1774" s="97"/>
      <c r="I1774" s="97"/>
      <c r="J1774" s="97"/>
      <c r="K1774" s="97"/>
      <c r="L1774" s="97"/>
      <c r="M1774" s="97"/>
      <c r="N1774" s="97"/>
      <c r="O1774" t="str">
        <f t="shared" ref="O1774" si="1763">O1771</f>
        <v>MATCH</v>
      </c>
    </row>
    <row r="1775" spans="1:15" x14ac:dyDescent="0.25">
      <c r="A1775" s="188"/>
      <c r="B1775" s="188"/>
      <c r="C1775" s="188"/>
      <c r="D1775" s="188"/>
      <c r="E1775" s="188"/>
      <c r="F1775" s="188"/>
      <c r="G1775" s="188"/>
      <c r="H1775" s="188"/>
      <c r="I1775" s="188"/>
      <c r="J1775" s="188"/>
      <c r="K1775" s="188"/>
      <c r="L1775" s="188"/>
      <c r="M1775" s="188"/>
      <c r="N1775" s="188"/>
      <c r="O1775" t="str">
        <f t="shared" ref="O1775" si="1764">O1771</f>
        <v>MATCH</v>
      </c>
    </row>
    <row r="1776" spans="1:15" x14ac:dyDescent="0.25">
      <c r="A1776" s="191" t="str">
        <f>'[1]Run Rate'!A358</f>
        <v>POL09854</v>
      </c>
      <c r="B1776" s="191" t="str">
        <f>'[1]Run Rate'!B358</f>
        <v>Polleo Iron 60 caps</v>
      </c>
      <c r="C1776" s="191" t="str">
        <f>'[1]Run Rate'!C358</f>
        <v>SPORTSKA PREHRANA</v>
      </c>
      <c r="D1776" s="191" t="str">
        <f>'[1]Run Rate'!D358</f>
        <v>03 BRONZE</v>
      </c>
      <c r="E1776" s="97"/>
      <c r="F1776" s="97"/>
      <c r="G1776" s="97"/>
      <c r="H1776" s="97"/>
      <c r="I1776" s="97"/>
      <c r="J1776" s="97"/>
      <c r="K1776" s="97"/>
      <c r="L1776" s="97"/>
      <c r="M1776" s="97"/>
      <c r="N1776" s="97"/>
      <c r="O1776" t="str">
        <f t="shared" ref="O1776" si="1765">IF(AND(OR($B$1="ALL",$B$1=C1776),OR($E$1="ALL",$E$1=D1776),OR($B$2="ALL",$B$2=A1776),OR($E$2="ALL",IFERROR(SEARCH($E$2,B1776),0)&gt;0)),"MATCH","")</f>
        <v>MATCH</v>
      </c>
    </row>
    <row r="1777" spans="1:15" x14ac:dyDescent="0.25">
      <c r="A1777" s="192"/>
      <c r="B1777" s="192" t="s">
        <v>156</v>
      </c>
      <c r="C1777" s="192" t="s">
        <v>157</v>
      </c>
      <c r="D1777" s="192" t="s">
        <v>158</v>
      </c>
      <c r="E1777" s="192" t="s">
        <v>139</v>
      </c>
      <c r="F1777" s="192" t="s">
        <v>140</v>
      </c>
      <c r="G1777" s="192" t="s">
        <v>141</v>
      </c>
      <c r="H1777" s="192" t="s">
        <v>142</v>
      </c>
      <c r="I1777" s="192" t="s">
        <v>143</v>
      </c>
      <c r="J1777" s="192" t="s">
        <v>144</v>
      </c>
      <c r="K1777" s="192" t="s">
        <v>145</v>
      </c>
      <c r="L1777" s="192" t="s">
        <v>146</v>
      </c>
      <c r="M1777" s="192" t="s">
        <v>147</v>
      </c>
      <c r="N1777" s="192" t="s">
        <v>148</v>
      </c>
      <c r="O1777" t="str">
        <f t="shared" ref="O1777" si="1766">O1776</f>
        <v>MATCH</v>
      </c>
    </row>
    <row r="1778" spans="1:15" x14ac:dyDescent="0.25">
      <c r="A1778" s="193" t="s">
        <v>161</v>
      </c>
      <c r="B1778" s="97"/>
      <c r="C1778" s="97"/>
      <c r="D1778" s="97"/>
      <c r="E1778" s="97"/>
      <c r="F1778" s="97"/>
      <c r="G1778" s="97"/>
      <c r="H1778" s="97"/>
      <c r="I1778" s="97"/>
      <c r="J1778" s="97"/>
      <c r="K1778" s="97"/>
      <c r="L1778" s="97"/>
      <c r="M1778" s="97"/>
      <c r="N1778" s="97"/>
      <c r="O1778" t="str">
        <f t="shared" ref="O1778" si="1767">O1776</f>
        <v>MATCH</v>
      </c>
    </row>
    <row r="1779" spans="1:15" x14ac:dyDescent="0.25">
      <c r="A1779" s="193" t="s">
        <v>164</v>
      </c>
      <c r="B1779" s="97"/>
      <c r="C1779" s="97"/>
      <c r="D1779" s="97"/>
      <c r="E1779" s="97"/>
      <c r="F1779" s="97"/>
      <c r="G1779" s="97"/>
      <c r="H1779" s="97"/>
      <c r="I1779" s="97"/>
      <c r="J1779" s="97"/>
      <c r="K1779" s="97"/>
      <c r="L1779" s="97"/>
      <c r="M1779" s="97"/>
      <c r="N1779" s="97"/>
      <c r="O1779" t="str">
        <f t="shared" ref="O1779" si="1768">O1776</f>
        <v>MATCH</v>
      </c>
    </row>
    <row r="1780" spans="1:15" x14ac:dyDescent="0.25">
      <c r="A1780" s="188"/>
      <c r="B1780" s="188"/>
      <c r="C1780" s="188"/>
      <c r="D1780" s="188"/>
      <c r="E1780" s="188"/>
      <c r="F1780" s="188"/>
      <c r="G1780" s="188"/>
      <c r="H1780" s="188"/>
      <c r="I1780" s="188"/>
      <c r="J1780" s="188"/>
      <c r="K1780" s="188"/>
      <c r="L1780" s="188"/>
      <c r="M1780" s="188"/>
      <c r="N1780" s="188"/>
      <c r="O1780" t="str">
        <f t="shared" ref="O1780" si="1769">O1776</f>
        <v>MATCH</v>
      </c>
    </row>
    <row r="1781" spans="1:15" x14ac:dyDescent="0.25">
      <c r="A1781" s="191" t="str">
        <f>'[1]Run Rate'!A359</f>
        <v>ZOE12409</v>
      </c>
      <c r="B1781" s="191" t="str">
        <f>'[1]Run Rate'!B359</f>
        <v>ZOE Omega Essence 60caps</v>
      </c>
      <c r="C1781" s="191" t="str">
        <f>'[1]Run Rate'!C359</f>
        <v>SPORTSKA PREHRANA</v>
      </c>
      <c r="D1781" s="191" t="str">
        <f>'[1]Run Rate'!D359</f>
        <v>03 BRONZE</v>
      </c>
      <c r="E1781" s="97"/>
      <c r="F1781" s="97"/>
      <c r="G1781" s="97"/>
      <c r="H1781" s="97"/>
      <c r="I1781" s="97"/>
      <c r="J1781" s="97"/>
      <c r="K1781" s="97"/>
      <c r="L1781" s="97"/>
      <c r="M1781" s="97"/>
      <c r="N1781" s="97"/>
      <c r="O1781" t="str">
        <f t="shared" ref="O1781" si="1770">IF(AND(OR($B$1="ALL",$B$1=C1781),OR($E$1="ALL",$E$1=D1781),OR($B$2="ALL",$B$2=A1781),OR($E$2="ALL",IFERROR(SEARCH($E$2,B1781),0)&gt;0)),"MATCH","")</f>
        <v>MATCH</v>
      </c>
    </row>
    <row r="1782" spans="1:15" x14ac:dyDescent="0.25">
      <c r="A1782" s="192"/>
      <c r="B1782" s="192" t="s">
        <v>156</v>
      </c>
      <c r="C1782" s="192" t="s">
        <v>157</v>
      </c>
      <c r="D1782" s="192" t="s">
        <v>158</v>
      </c>
      <c r="E1782" s="192" t="s">
        <v>139</v>
      </c>
      <c r="F1782" s="192" t="s">
        <v>140</v>
      </c>
      <c r="G1782" s="192" t="s">
        <v>141</v>
      </c>
      <c r="H1782" s="192" t="s">
        <v>142</v>
      </c>
      <c r="I1782" s="192" t="s">
        <v>143</v>
      </c>
      <c r="J1782" s="192" t="s">
        <v>144</v>
      </c>
      <c r="K1782" s="192" t="s">
        <v>145</v>
      </c>
      <c r="L1782" s="192" t="s">
        <v>146</v>
      </c>
      <c r="M1782" s="192" t="s">
        <v>147</v>
      </c>
      <c r="N1782" s="192" t="s">
        <v>148</v>
      </c>
      <c r="O1782" t="str">
        <f t="shared" ref="O1782" si="1771">O1781</f>
        <v>MATCH</v>
      </c>
    </row>
    <row r="1783" spans="1:15" x14ac:dyDescent="0.25">
      <c r="A1783" s="193" t="s">
        <v>161</v>
      </c>
      <c r="B1783" s="97"/>
      <c r="C1783" s="97"/>
      <c r="D1783" s="97"/>
      <c r="E1783" s="97"/>
      <c r="F1783" s="97"/>
      <c r="G1783" s="97"/>
      <c r="H1783" s="97"/>
      <c r="I1783" s="97"/>
      <c r="J1783" s="97"/>
      <c r="K1783" s="97"/>
      <c r="L1783" s="97"/>
      <c r="M1783" s="97"/>
      <c r="N1783" s="97"/>
      <c r="O1783" t="str">
        <f t="shared" ref="O1783" si="1772">O1781</f>
        <v>MATCH</v>
      </c>
    </row>
    <row r="1784" spans="1:15" x14ac:dyDescent="0.25">
      <c r="A1784" s="193" t="s">
        <v>164</v>
      </c>
      <c r="B1784" s="97"/>
      <c r="C1784" s="97"/>
      <c r="D1784" s="97"/>
      <c r="E1784" s="97"/>
      <c r="F1784" s="97"/>
      <c r="G1784" s="97"/>
      <c r="H1784" s="97"/>
      <c r="I1784" s="97"/>
      <c r="J1784" s="97"/>
      <c r="K1784" s="97"/>
      <c r="L1784" s="97"/>
      <c r="M1784" s="97"/>
      <c r="N1784" s="97"/>
      <c r="O1784" t="str">
        <f t="shared" ref="O1784" si="1773">O1781</f>
        <v>MATCH</v>
      </c>
    </row>
    <row r="1785" spans="1:15" x14ac:dyDescent="0.25">
      <c r="A1785" s="188"/>
      <c r="B1785" s="188"/>
      <c r="C1785" s="188"/>
      <c r="D1785" s="188"/>
      <c r="E1785" s="188"/>
      <c r="F1785" s="188"/>
      <c r="G1785" s="188"/>
      <c r="H1785" s="188"/>
      <c r="I1785" s="188"/>
      <c r="J1785" s="188"/>
      <c r="K1785" s="188"/>
      <c r="L1785" s="188"/>
      <c r="M1785" s="188"/>
      <c r="N1785" s="188"/>
      <c r="O1785" t="str">
        <f t="shared" ref="O1785" si="1774">O1781</f>
        <v>MATCH</v>
      </c>
    </row>
    <row r="1786" spans="1:15" x14ac:dyDescent="0.25">
      <c r="A1786" s="191" t="str">
        <f>'[1]Run Rate'!A360</f>
        <v>POL12816</v>
      </c>
      <c r="B1786" s="191" t="str">
        <f>'[1]Run Rate'!B360</f>
        <v>Polleo voda 500ml</v>
      </c>
      <c r="C1786" s="191" t="str">
        <f>'[1]Run Rate'!C360</f>
        <v>RTD &amp; SNACKS</v>
      </c>
      <c r="D1786" s="191" t="str">
        <f>'[1]Run Rate'!D360</f>
        <v>03 BRONZE</v>
      </c>
      <c r="E1786" s="97"/>
      <c r="F1786" s="97"/>
      <c r="G1786" s="97"/>
      <c r="H1786" s="97"/>
      <c r="I1786" s="97"/>
      <c r="J1786" s="97"/>
      <c r="K1786" s="97"/>
      <c r="L1786" s="97"/>
      <c r="M1786" s="97"/>
      <c r="N1786" s="97"/>
      <c r="O1786" t="str">
        <f t="shared" ref="O1786" si="1775">IF(AND(OR($B$1="ALL",$B$1=C1786),OR($E$1="ALL",$E$1=D1786),OR($B$2="ALL",$B$2=A1786),OR($E$2="ALL",IFERROR(SEARCH($E$2,B1786),0)&gt;0)),"MATCH","")</f>
        <v>MATCH</v>
      </c>
    </row>
    <row r="1787" spans="1:15" x14ac:dyDescent="0.25">
      <c r="A1787" s="192"/>
      <c r="B1787" s="192" t="s">
        <v>156</v>
      </c>
      <c r="C1787" s="192" t="s">
        <v>157</v>
      </c>
      <c r="D1787" s="192" t="s">
        <v>158</v>
      </c>
      <c r="E1787" s="192" t="s">
        <v>139</v>
      </c>
      <c r="F1787" s="192" t="s">
        <v>140</v>
      </c>
      <c r="G1787" s="192" t="s">
        <v>141</v>
      </c>
      <c r="H1787" s="192" t="s">
        <v>142</v>
      </c>
      <c r="I1787" s="192" t="s">
        <v>143</v>
      </c>
      <c r="J1787" s="192" t="s">
        <v>144</v>
      </c>
      <c r="K1787" s="192" t="s">
        <v>145</v>
      </c>
      <c r="L1787" s="192" t="s">
        <v>146</v>
      </c>
      <c r="M1787" s="192" t="s">
        <v>147</v>
      </c>
      <c r="N1787" s="192" t="s">
        <v>148</v>
      </c>
      <c r="O1787" t="str">
        <f t="shared" ref="O1787" si="1776">O1786</f>
        <v>MATCH</v>
      </c>
    </row>
    <row r="1788" spans="1:15" x14ac:dyDescent="0.25">
      <c r="A1788" s="193" t="s">
        <v>161</v>
      </c>
      <c r="B1788" s="97"/>
      <c r="C1788" s="97"/>
      <c r="D1788" s="97"/>
      <c r="E1788" s="97"/>
      <c r="F1788" s="97"/>
      <c r="G1788" s="97"/>
      <c r="H1788" s="97"/>
      <c r="I1788" s="97"/>
      <c r="J1788" s="97"/>
      <c r="K1788" s="97"/>
      <c r="L1788" s="97"/>
      <c r="M1788" s="97"/>
      <c r="N1788" s="97"/>
      <c r="O1788" t="str">
        <f t="shared" ref="O1788" si="1777">O1786</f>
        <v>MATCH</v>
      </c>
    </row>
    <row r="1789" spans="1:15" x14ac:dyDescent="0.25">
      <c r="A1789" s="193" t="s">
        <v>164</v>
      </c>
      <c r="B1789" s="97"/>
      <c r="C1789" s="97"/>
      <c r="D1789" s="97"/>
      <c r="E1789" s="97"/>
      <c r="F1789" s="97"/>
      <c r="G1789" s="97"/>
      <c r="H1789" s="97"/>
      <c r="I1789" s="97"/>
      <c r="J1789" s="97"/>
      <c r="K1789" s="97"/>
      <c r="L1789" s="97"/>
      <c r="M1789" s="97"/>
      <c r="N1789" s="97"/>
      <c r="O1789" t="str">
        <f t="shared" ref="O1789" si="1778">O1786</f>
        <v>MATCH</v>
      </c>
    </row>
    <row r="1790" spans="1:15" x14ac:dyDescent="0.25">
      <c r="A1790" s="188"/>
      <c r="B1790" s="188"/>
      <c r="C1790" s="188"/>
      <c r="D1790" s="188"/>
      <c r="E1790" s="188"/>
      <c r="F1790" s="188"/>
      <c r="G1790" s="188"/>
      <c r="H1790" s="188"/>
      <c r="I1790" s="188"/>
      <c r="J1790" s="188"/>
      <c r="K1790" s="188"/>
      <c r="L1790" s="188"/>
      <c r="M1790" s="188"/>
      <c r="N1790" s="188"/>
      <c r="O1790" t="str">
        <f t="shared" ref="O1790" si="1779">O1786</f>
        <v>MATCH</v>
      </c>
    </row>
    <row r="1791" spans="1:15" x14ac:dyDescent="0.25">
      <c r="A1791" s="191" t="str">
        <f>'[1]Run Rate'!A361</f>
        <v>ATC06502</v>
      </c>
      <c r="B1791" s="191" t="str">
        <f>'[1]Run Rate'!B361</f>
        <v>Bučica gumirana 3 kg</v>
      </c>
      <c r="C1791" s="191" t="str">
        <f>'[1]Run Rate'!C361</f>
        <v>FITNESS OPREMA</v>
      </c>
      <c r="D1791" s="191" t="str">
        <f>'[1]Run Rate'!D361</f>
        <v>03 BRONZE</v>
      </c>
      <c r="E1791" s="97"/>
      <c r="F1791" s="97"/>
      <c r="G1791" s="97"/>
      <c r="H1791" s="97"/>
      <c r="I1791" s="97"/>
      <c r="J1791" s="97"/>
      <c r="K1791" s="97"/>
      <c r="L1791" s="97"/>
      <c r="M1791" s="97"/>
      <c r="N1791" s="97"/>
      <c r="O1791" t="str">
        <f t="shared" ref="O1791" si="1780">IF(AND(OR($B$1="ALL",$B$1=C1791),OR($E$1="ALL",$E$1=D1791),OR($B$2="ALL",$B$2=A1791),OR($E$2="ALL",IFERROR(SEARCH($E$2,B1791),0)&gt;0)),"MATCH","")</f>
        <v>MATCH</v>
      </c>
    </row>
    <row r="1792" spans="1:15" x14ac:dyDescent="0.25">
      <c r="A1792" s="192"/>
      <c r="B1792" s="192" t="s">
        <v>156</v>
      </c>
      <c r="C1792" s="192" t="s">
        <v>157</v>
      </c>
      <c r="D1792" s="192" t="s">
        <v>158</v>
      </c>
      <c r="E1792" s="192" t="s">
        <v>139</v>
      </c>
      <c r="F1792" s="192" t="s">
        <v>140</v>
      </c>
      <c r="G1792" s="192" t="s">
        <v>141</v>
      </c>
      <c r="H1792" s="192" t="s">
        <v>142</v>
      </c>
      <c r="I1792" s="192" t="s">
        <v>143</v>
      </c>
      <c r="J1792" s="192" t="s">
        <v>144</v>
      </c>
      <c r="K1792" s="192" t="s">
        <v>145</v>
      </c>
      <c r="L1792" s="192" t="s">
        <v>146</v>
      </c>
      <c r="M1792" s="192" t="s">
        <v>147</v>
      </c>
      <c r="N1792" s="192" t="s">
        <v>148</v>
      </c>
      <c r="O1792" t="str">
        <f t="shared" ref="O1792" si="1781">O1791</f>
        <v>MATCH</v>
      </c>
    </row>
    <row r="1793" spans="1:15" x14ac:dyDescent="0.25">
      <c r="A1793" s="193" t="s">
        <v>161</v>
      </c>
      <c r="B1793" s="97"/>
      <c r="C1793" s="97"/>
      <c r="D1793" s="97"/>
      <c r="E1793" s="97"/>
      <c r="F1793" s="97"/>
      <c r="G1793" s="97"/>
      <c r="H1793" s="97"/>
      <c r="I1793" s="97"/>
      <c r="J1793" s="97"/>
      <c r="K1793" s="97"/>
      <c r="L1793" s="97"/>
      <c r="M1793" s="97"/>
      <c r="N1793" s="97"/>
      <c r="O1793" t="str">
        <f t="shared" ref="O1793" si="1782">O1791</f>
        <v>MATCH</v>
      </c>
    </row>
    <row r="1794" spans="1:15" x14ac:dyDescent="0.25">
      <c r="A1794" s="193" t="s">
        <v>164</v>
      </c>
      <c r="B1794" s="97"/>
      <c r="C1794" s="97"/>
      <c r="D1794" s="97"/>
      <c r="E1794" s="97"/>
      <c r="F1794" s="97"/>
      <c r="G1794" s="97"/>
      <c r="H1794" s="97"/>
      <c r="I1794" s="97"/>
      <c r="J1794" s="97"/>
      <c r="K1794" s="97"/>
      <c r="L1794" s="97"/>
      <c r="M1794" s="97"/>
      <c r="N1794" s="97"/>
      <c r="O1794" t="str">
        <f t="shared" ref="O1794" si="1783">O1791</f>
        <v>MATCH</v>
      </c>
    </row>
    <row r="1795" spans="1:15" x14ac:dyDescent="0.25">
      <c r="A1795" s="188"/>
      <c r="B1795" s="188"/>
      <c r="C1795" s="188"/>
      <c r="D1795" s="188"/>
      <c r="E1795" s="188"/>
      <c r="F1795" s="188"/>
      <c r="G1795" s="188"/>
      <c r="H1795" s="188"/>
      <c r="I1795" s="188"/>
      <c r="J1795" s="188"/>
      <c r="K1795" s="188"/>
      <c r="L1795" s="188"/>
      <c r="M1795" s="188"/>
      <c r="N1795" s="188"/>
      <c r="O1795" t="str">
        <f t="shared" ref="O1795" si="1784">O1791</f>
        <v>MATCH</v>
      </c>
    </row>
    <row r="1796" spans="1:15" x14ac:dyDescent="0.25">
      <c r="A1796" s="191" t="str">
        <f>'[1]Run Rate'!A362</f>
        <v>ATC06603</v>
      </c>
      <c r="B1796" s="191" t="str">
        <f>'[1]Run Rate'!B362</f>
        <v>Girja profesionalna 20 kg Atleticore</v>
      </c>
      <c r="C1796" s="191" t="str">
        <f>'[1]Run Rate'!C362</f>
        <v>FITNESS OPREMA</v>
      </c>
      <c r="D1796" s="191" t="str">
        <f>'[1]Run Rate'!D362</f>
        <v>03 BRONZE</v>
      </c>
      <c r="E1796" s="97"/>
      <c r="F1796" s="97"/>
      <c r="G1796" s="97"/>
      <c r="H1796" s="97"/>
      <c r="I1796" s="97"/>
      <c r="J1796" s="97"/>
      <c r="K1796" s="97"/>
      <c r="L1796" s="97"/>
      <c r="M1796" s="97"/>
      <c r="N1796" s="97"/>
      <c r="O1796" t="str">
        <f t="shared" ref="O1796" si="1785">IF(AND(OR($B$1="ALL",$B$1=C1796),OR($E$1="ALL",$E$1=D1796),OR($B$2="ALL",$B$2=A1796),OR($E$2="ALL",IFERROR(SEARCH($E$2,B1796),0)&gt;0)),"MATCH","")</f>
        <v>MATCH</v>
      </c>
    </row>
    <row r="1797" spans="1:15" x14ac:dyDescent="0.25">
      <c r="A1797" s="192"/>
      <c r="B1797" s="192" t="s">
        <v>156</v>
      </c>
      <c r="C1797" s="192" t="s">
        <v>157</v>
      </c>
      <c r="D1797" s="192" t="s">
        <v>158</v>
      </c>
      <c r="E1797" s="192" t="s">
        <v>139</v>
      </c>
      <c r="F1797" s="192" t="s">
        <v>140</v>
      </c>
      <c r="G1797" s="192" t="s">
        <v>141</v>
      </c>
      <c r="H1797" s="192" t="s">
        <v>142</v>
      </c>
      <c r="I1797" s="192" t="s">
        <v>143</v>
      </c>
      <c r="J1797" s="192" t="s">
        <v>144</v>
      </c>
      <c r="K1797" s="192" t="s">
        <v>145</v>
      </c>
      <c r="L1797" s="192" t="s">
        <v>146</v>
      </c>
      <c r="M1797" s="192" t="s">
        <v>147</v>
      </c>
      <c r="N1797" s="192" t="s">
        <v>148</v>
      </c>
      <c r="O1797" t="str">
        <f t="shared" ref="O1797" si="1786">O1796</f>
        <v>MATCH</v>
      </c>
    </row>
    <row r="1798" spans="1:15" x14ac:dyDescent="0.25">
      <c r="A1798" s="193" t="s">
        <v>161</v>
      </c>
      <c r="B1798" s="97"/>
      <c r="C1798" s="97"/>
      <c r="D1798" s="97"/>
      <c r="E1798" s="97"/>
      <c r="F1798" s="97"/>
      <c r="G1798" s="97"/>
      <c r="H1798" s="97"/>
      <c r="I1798" s="97"/>
      <c r="J1798" s="97"/>
      <c r="K1798" s="97"/>
      <c r="L1798" s="97"/>
      <c r="M1798" s="97"/>
      <c r="N1798" s="97"/>
      <c r="O1798" t="str">
        <f t="shared" ref="O1798" si="1787">O1796</f>
        <v>MATCH</v>
      </c>
    </row>
    <row r="1799" spans="1:15" x14ac:dyDescent="0.25">
      <c r="A1799" s="193" t="s">
        <v>164</v>
      </c>
      <c r="B1799" s="97"/>
      <c r="C1799" s="97"/>
      <c r="D1799" s="97"/>
      <c r="E1799" s="97"/>
      <c r="F1799" s="97"/>
      <c r="G1799" s="97"/>
      <c r="H1799" s="97"/>
      <c r="I1799" s="97"/>
      <c r="J1799" s="97"/>
      <c r="K1799" s="97"/>
      <c r="L1799" s="97"/>
      <c r="M1799" s="97"/>
      <c r="N1799" s="97"/>
      <c r="O1799" t="str">
        <f t="shared" ref="O1799" si="1788">O1796</f>
        <v>MATCH</v>
      </c>
    </row>
    <row r="1800" spans="1:15" x14ac:dyDescent="0.25">
      <c r="A1800" s="188"/>
      <c r="B1800" s="188"/>
      <c r="C1800" s="188"/>
      <c r="D1800" s="188"/>
      <c r="E1800" s="188"/>
      <c r="F1800" s="188"/>
      <c r="G1800" s="188"/>
      <c r="H1800" s="188"/>
      <c r="I1800" s="188"/>
      <c r="J1800" s="188"/>
      <c r="K1800" s="188"/>
      <c r="L1800" s="188"/>
      <c r="M1800" s="188"/>
      <c r="N1800" s="188"/>
      <c r="O1800" t="str">
        <f t="shared" ref="O1800" si="1789">O1796</f>
        <v>MATCH</v>
      </c>
    </row>
    <row r="1801" spans="1:15" x14ac:dyDescent="0.25">
      <c r="A1801" s="191" t="str">
        <f>'[1]Run Rate'!A363</f>
        <v>POL09867</v>
      </c>
      <c r="B1801" s="191" t="str">
        <f>'[1]Run Rate'!B363</f>
        <v>Polleo Mega Taurine 60 caps</v>
      </c>
      <c r="C1801" s="191" t="str">
        <f>'[1]Run Rate'!C363</f>
        <v>SPORTSKA PREHRANA</v>
      </c>
      <c r="D1801" s="191" t="str">
        <f>'[1]Run Rate'!D363</f>
        <v>03 BRONZE</v>
      </c>
      <c r="E1801" s="97"/>
      <c r="F1801" s="97"/>
      <c r="G1801" s="97"/>
      <c r="H1801" s="97"/>
      <c r="I1801" s="97"/>
      <c r="J1801" s="97"/>
      <c r="K1801" s="97"/>
      <c r="L1801" s="97"/>
      <c r="M1801" s="97"/>
      <c r="N1801" s="97"/>
      <c r="O1801" t="str">
        <f t="shared" ref="O1801" si="1790">IF(AND(OR($B$1="ALL",$B$1=C1801),OR($E$1="ALL",$E$1=D1801),OR($B$2="ALL",$B$2=A1801),OR($E$2="ALL",IFERROR(SEARCH($E$2,B1801),0)&gt;0)),"MATCH","")</f>
        <v>MATCH</v>
      </c>
    </row>
    <row r="1802" spans="1:15" x14ac:dyDescent="0.25">
      <c r="A1802" s="192"/>
      <c r="B1802" s="192" t="s">
        <v>156</v>
      </c>
      <c r="C1802" s="192" t="s">
        <v>157</v>
      </c>
      <c r="D1802" s="192" t="s">
        <v>158</v>
      </c>
      <c r="E1802" s="192" t="s">
        <v>139</v>
      </c>
      <c r="F1802" s="192" t="s">
        <v>140</v>
      </c>
      <c r="G1802" s="192" t="s">
        <v>141</v>
      </c>
      <c r="H1802" s="192" t="s">
        <v>142</v>
      </c>
      <c r="I1802" s="192" t="s">
        <v>143</v>
      </c>
      <c r="J1802" s="192" t="s">
        <v>144</v>
      </c>
      <c r="K1802" s="192" t="s">
        <v>145</v>
      </c>
      <c r="L1802" s="192" t="s">
        <v>146</v>
      </c>
      <c r="M1802" s="192" t="s">
        <v>147</v>
      </c>
      <c r="N1802" s="192" t="s">
        <v>148</v>
      </c>
      <c r="O1802" t="str">
        <f t="shared" ref="O1802" si="1791">O1801</f>
        <v>MATCH</v>
      </c>
    </row>
    <row r="1803" spans="1:15" x14ac:dyDescent="0.25">
      <c r="A1803" s="193" t="s">
        <v>161</v>
      </c>
      <c r="B1803" s="97"/>
      <c r="C1803" s="97"/>
      <c r="D1803" s="97"/>
      <c r="E1803" s="97"/>
      <c r="F1803" s="97"/>
      <c r="G1803" s="97"/>
      <c r="H1803" s="97"/>
      <c r="I1803" s="97"/>
      <c r="J1803" s="97"/>
      <c r="K1803" s="97"/>
      <c r="L1803" s="97"/>
      <c r="M1803" s="97"/>
      <c r="N1803" s="97"/>
      <c r="O1803" t="str">
        <f t="shared" ref="O1803" si="1792">O1801</f>
        <v>MATCH</v>
      </c>
    </row>
    <row r="1804" spans="1:15" x14ac:dyDescent="0.25">
      <c r="A1804" s="193" t="s">
        <v>164</v>
      </c>
      <c r="B1804" s="97"/>
      <c r="C1804" s="97"/>
      <c r="D1804" s="97"/>
      <c r="E1804" s="97"/>
      <c r="F1804" s="97"/>
      <c r="G1804" s="97"/>
      <c r="H1804" s="97"/>
      <c r="I1804" s="97"/>
      <c r="J1804" s="97"/>
      <c r="K1804" s="97"/>
      <c r="L1804" s="97"/>
      <c r="M1804" s="97"/>
      <c r="N1804" s="97"/>
      <c r="O1804" t="str">
        <f t="shared" ref="O1804" si="1793">O1801</f>
        <v>MATCH</v>
      </c>
    </row>
    <row r="1805" spans="1:15" x14ac:dyDescent="0.25">
      <c r="A1805" s="188"/>
      <c r="B1805" s="188"/>
      <c r="C1805" s="188"/>
      <c r="D1805" s="188"/>
      <c r="E1805" s="188"/>
      <c r="F1805" s="188"/>
      <c r="G1805" s="188"/>
      <c r="H1805" s="188"/>
      <c r="I1805" s="188"/>
      <c r="J1805" s="188"/>
      <c r="K1805" s="188"/>
      <c r="L1805" s="188"/>
      <c r="M1805" s="188"/>
      <c r="N1805" s="188"/>
      <c r="O1805" t="str">
        <f t="shared" ref="O1805" si="1794">O1801</f>
        <v>MATCH</v>
      </c>
    </row>
    <row r="1806" spans="1:15" x14ac:dyDescent="0.25">
      <c r="A1806" s="191" t="str">
        <f>'[1]Run Rate'!A364</f>
        <v>ZOE12458</v>
      </c>
      <c r="B1806" s="191" t="str">
        <f>'[1]Run Rate'!B364</f>
        <v>ZOE Clear Hydrowhey 250g Peach Iced Tea</v>
      </c>
      <c r="C1806" s="191" t="str">
        <f>'[1]Run Rate'!C364</f>
        <v>PROTEINI</v>
      </c>
      <c r="D1806" s="191" t="str">
        <f>'[1]Run Rate'!D364</f>
        <v>03 BRONZE</v>
      </c>
      <c r="E1806" s="97"/>
      <c r="F1806" s="97"/>
      <c r="G1806" s="97"/>
      <c r="H1806" s="97"/>
      <c r="I1806" s="97"/>
      <c r="J1806" s="97"/>
      <c r="K1806" s="97"/>
      <c r="L1806" s="97"/>
      <c r="M1806" s="97"/>
      <c r="N1806" s="97"/>
      <c r="O1806" t="str">
        <f t="shared" ref="O1806" si="1795">IF(AND(OR($B$1="ALL",$B$1=C1806),OR($E$1="ALL",$E$1=D1806),OR($B$2="ALL",$B$2=A1806),OR($E$2="ALL",IFERROR(SEARCH($E$2,B1806),0)&gt;0)),"MATCH","")</f>
        <v>MATCH</v>
      </c>
    </row>
    <row r="1807" spans="1:15" x14ac:dyDescent="0.25">
      <c r="A1807" s="192"/>
      <c r="B1807" s="192" t="s">
        <v>156</v>
      </c>
      <c r="C1807" s="192" t="s">
        <v>157</v>
      </c>
      <c r="D1807" s="192" t="s">
        <v>158</v>
      </c>
      <c r="E1807" s="192" t="s">
        <v>139</v>
      </c>
      <c r="F1807" s="192" t="s">
        <v>140</v>
      </c>
      <c r="G1807" s="192" t="s">
        <v>141</v>
      </c>
      <c r="H1807" s="192" t="s">
        <v>142</v>
      </c>
      <c r="I1807" s="192" t="s">
        <v>143</v>
      </c>
      <c r="J1807" s="192" t="s">
        <v>144</v>
      </c>
      <c r="K1807" s="192" t="s">
        <v>145</v>
      </c>
      <c r="L1807" s="192" t="s">
        <v>146</v>
      </c>
      <c r="M1807" s="192" t="s">
        <v>147</v>
      </c>
      <c r="N1807" s="192" t="s">
        <v>148</v>
      </c>
      <c r="O1807" t="str">
        <f t="shared" ref="O1807" si="1796">O1806</f>
        <v>MATCH</v>
      </c>
    </row>
    <row r="1808" spans="1:15" x14ac:dyDescent="0.25">
      <c r="A1808" s="193" t="s">
        <v>161</v>
      </c>
      <c r="B1808" s="97"/>
      <c r="C1808" s="97"/>
      <c r="D1808" s="97"/>
      <c r="E1808" s="97"/>
      <c r="F1808" s="97"/>
      <c r="G1808" s="97"/>
      <c r="H1808" s="97"/>
      <c r="I1808" s="97"/>
      <c r="J1808" s="97"/>
      <c r="K1808" s="97"/>
      <c r="L1808" s="97"/>
      <c r="M1808" s="97"/>
      <c r="N1808" s="97"/>
      <c r="O1808" t="str">
        <f t="shared" ref="O1808" si="1797">O1806</f>
        <v>MATCH</v>
      </c>
    </row>
    <row r="1809" spans="1:15" x14ac:dyDescent="0.25">
      <c r="A1809" s="193" t="s">
        <v>164</v>
      </c>
      <c r="B1809" s="97"/>
      <c r="C1809" s="97"/>
      <c r="D1809" s="97"/>
      <c r="E1809" s="97"/>
      <c r="F1809" s="97"/>
      <c r="G1809" s="97"/>
      <c r="H1809" s="97"/>
      <c r="I1809" s="97"/>
      <c r="J1809" s="97"/>
      <c r="K1809" s="97"/>
      <c r="L1809" s="97"/>
      <c r="M1809" s="97"/>
      <c r="N1809" s="97"/>
      <c r="O1809" t="str">
        <f t="shared" ref="O1809" si="1798">O1806</f>
        <v>MATCH</v>
      </c>
    </row>
    <row r="1810" spans="1:15" x14ac:dyDescent="0.25">
      <c r="A1810" s="188"/>
      <c r="B1810" s="188"/>
      <c r="C1810" s="188"/>
      <c r="D1810" s="188"/>
      <c r="E1810" s="188"/>
      <c r="F1810" s="188"/>
      <c r="G1810" s="188"/>
      <c r="H1810" s="188"/>
      <c r="I1810" s="188"/>
      <c r="J1810" s="188"/>
      <c r="K1810" s="188"/>
      <c r="L1810" s="188"/>
      <c r="M1810" s="188"/>
      <c r="N1810" s="188"/>
      <c r="O1810" t="str">
        <f t="shared" ref="O1810" si="1799">O1806</f>
        <v>MATCH</v>
      </c>
    </row>
    <row r="1811" spans="1:15" x14ac:dyDescent="0.25">
      <c r="A1811" s="191" t="str">
        <f>'[1]Run Rate'!A365</f>
        <v>ZOE12443</v>
      </c>
      <c r="B1811" s="191" t="str">
        <f>'[1]Run Rate'!B365</f>
        <v>Zoe Nutrition Protein Cream Twist 200g</v>
      </c>
      <c r="C1811" s="191" t="str">
        <f>'[1]Run Rate'!C365</f>
        <v>BIO I SUPERFOODS</v>
      </c>
      <c r="D1811" s="191" t="str">
        <f>'[1]Run Rate'!D365</f>
        <v>03 BRONZE</v>
      </c>
      <c r="E1811" s="97"/>
      <c r="F1811" s="97"/>
      <c r="G1811" s="97"/>
      <c r="H1811" s="97"/>
      <c r="I1811" s="97"/>
      <c r="J1811" s="97"/>
      <c r="K1811" s="97"/>
      <c r="L1811" s="97"/>
      <c r="M1811" s="97"/>
      <c r="N1811" s="97"/>
      <c r="O1811" t="str">
        <f t="shared" ref="O1811" si="1800">IF(AND(OR($B$1="ALL",$B$1=C1811),OR($E$1="ALL",$E$1=D1811),OR($B$2="ALL",$B$2=A1811),OR($E$2="ALL",IFERROR(SEARCH($E$2,B1811),0)&gt;0)),"MATCH","")</f>
        <v>MATCH</v>
      </c>
    </row>
    <row r="1812" spans="1:15" x14ac:dyDescent="0.25">
      <c r="A1812" s="192"/>
      <c r="B1812" s="192" t="s">
        <v>156</v>
      </c>
      <c r="C1812" s="192" t="s">
        <v>157</v>
      </c>
      <c r="D1812" s="192" t="s">
        <v>158</v>
      </c>
      <c r="E1812" s="192" t="s">
        <v>139</v>
      </c>
      <c r="F1812" s="192" t="s">
        <v>140</v>
      </c>
      <c r="G1812" s="192" t="s">
        <v>141</v>
      </c>
      <c r="H1812" s="192" t="s">
        <v>142</v>
      </c>
      <c r="I1812" s="192" t="s">
        <v>143</v>
      </c>
      <c r="J1812" s="192" t="s">
        <v>144</v>
      </c>
      <c r="K1812" s="192" t="s">
        <v>145</v>
      </c>
      <c r="L1812" s="192" t="s">
        <v>146</v>
      </c>
      <c r="M1812" s="192" t="s">
        <v>147</v>
      </c>
      <c r="N1812" s="192" t="s">
        <v>148</v>
      </c>
      <c r="O1812" t="str">
        <f t="shared" ref="O1812" si="1801">O1811</f>
        <v>MATCH</v>
      </c>
    </row>
    <row r="1813" spans="1:15" x14ac:dyDescent="0.25">
      <c r="A1813" s="193" t="s">
        <v>161</v>
      </c>
      <c r="B1813" s="97"/>
      <c r="C1813" s="97"/>
      <c r="D1813" s="97"/>
      <c r="E1813" s="97"/>
      <c r="F1813" s="97"/>
      <c r="G1813" s="97"/>
      <c r="H1813" s="97"/>
      <c r="I1813" s="97"/>
      <c r="J1813" s="97"/>
      <c r="K1813" s="97"/>
      <c r="L1813" s="97"/>
      <c r="M1813" s="97">
        <v>18</v>
      </c>
      <c r="N1813" s="97">
        <v>18</v>
      </c>
      <c r="O1813" t="str">
        <f t="shared" ref="O1813" si="1802">O1811</f>
        <v>MATCH</v>
      </c>
    </row>
    <row r="1814" spans="1:15" x14ac:dyDescent="0.25">
      <c r="A1814" s="193" t="s">
        <v>164</v>
      </c>
      <c r="B1814" s="97"/>
      <c r="C1814" s="97"/>
      <c r="D1814" s="97"/>
      <c r="E1814" s="97"/>
      <c r="F1814" s="97"/>
      <c r="G1814" s="97">
        <v>180</v>
      </c>
      <c r="H1814" s="97">
        <v>180</v>
      </c>
      <c r="I1814" s="97">
        <v>180</v>
      </c>
      <c r="J1814" s="97">
        <v>180</v>
      </c>
      <c r="K1814" s="97"/>
      <c r="L1814" s="97"/>
      <c r="M1814" s="97"/>
      <c r="N1814" s="97"/>
      <c r="O1814" t="str">
        <f t="shared" ref="O1814" si="1803">O1811</f>
        <v>MATCH</v>
      </c>
    </row>
    <row r="1815" spans="1:15" x14ac:dyDescent="0.25">
      <c r="A1815" s="188"/>
      <c r="B1815" s="188"/>
      <c r="C1815" s="188"/>
      <c r="D1815" s="188"/>
      <c r="E1815" s="188"/>
      <c r="F1815" s="188"/>
      <c r="G1815" s="188"/>
      <c r="H1815" s="188"/>
      <c r="I1815" s="188"/>
      <c r="J1815" s="188"/>
      <c r="K1815" s="188"/>
      <c r="L1815" s="188"/>
      <c r="M1815" s="188"/>
      <c r="N1815" s="188"/>
      <c r="O1815" t="str">
        <f t="shared" ref="O1815" si="1804">O1811</f>
        <v>MATCH</v>
      </c>
    </row>
    <row r="1816" spans="1:15" x14ac:dyDescent="0.25">
      <c r="A1816" s="191" t="str">
        <f>'[1]Run Rate'!A366</f>
        <v>SHM00047</v>
      </c>
      <c r="B1816" s="191" t="str">
        <f>'[1]Run Rate'!B366</f>
        <v>Shieldmixer Hero Pro Straight Out Of The Gym</v>
      </c>
      <c r="C1816" s="191" t="str">
        <f>'[1]Run Rate'!C366</f>
        <v>DRINKWARE I HOME</v>
      </c>
      <c r="D1816" s="191" t="str">
        <f>'[1]Run Rate'!D366</f>
        <v>03 BRONZE</v>
      </c>
      <c r="E1816" s="97"/>
      <c r="F1816" s="97"/>
      <c r="G1816" s="97"/>
      <c r="H1816" s="97"/>
      <c r="I1816" s="97"/>
      <c r="J1816" s="97"/>
      <c r="K1816" s="97"/>
      <c r="L1816" s="97"/>
      <c r="M1816" s="97"/>
      <c r="N1816" s="97"/>
      <c r="O1816" t="str">
        <f t="shared" ref="O1816" si="1805">IF(AND(OR($B$1="ALL",$B$1=C1816),OR($E$1="ALL",$E$1=D1816),OR($B$2="ALL",$B$2=A1816),OR($E$2="ALL",IFERROR(SEARCH($E$2,B1816),0)&gt;0)),"MATCH","")</f>
        <v>MATCH</v>
      </c>
    </row>
    <row r="1817" spans="1:15" x14ac:dyDescent="0.25">
      <c r="A1817" s="192"/>
      <c r="B1817" s="192" t="s">
        <v>156</v>
      </c>
      <c r="C1817" s="192" t="s">
        <v>157</v>
      </c>
      <c r="D1817" s="192" t="s">
        <v>158</v>
      </c>
      <c r="E1817" s="192" t="s">
        <v>139</v>
      </c>
      <c r="F1817" s="192" t="s">
        <v>140</v>
      </c>
      <c r="G1817" s="192" t="s">
        <v>141</v>
      </c>
      <c r="H1817" s="192" t="s">
        <v>142</v>
      </c>
      <c r="I1817" s="192" t="s">
        <v>143</v>
      </c>
      <c r="J1817" s="192" t="s">
        <v>144</v>
      </c>
      <c r="K1817" s="192" t="s">
        <v>145</v>
      </c>
      <c r="L1817" s="192" t="s">
        <v>146</v>
      </c>
      <c r="M1817" s="192" t="s">
        <v>147</v>
      </c>
      <c r="N1817" s="192" t="s">
        <v>148</v>
      </c>
      <c r="O1817" t="str">
        <f t="shared" ref="O1817" si="1806">O1816</f>
        <v>MATCH</v>
      </c>
    </row>
    <row r="1818" spans="1:15" x14ac:dyDescent="0.25">
      <c r="A1818" s="193" t="s">
        <v>161</v>
      </c>
      <c r="B1818" s="97"/>
      <c r="C1818" s="97"/>
      <c r="D1818" s="97"/>
      <c r="E1818" s="97"/>
      <c r="F1818" s="97"/>
      <c r="G1818" s="97"/>
      <c r="H1818" s="97"/>
      <c r="I1818" s="97"/>
      <c r="J1818" s="97"/>
      <c r="K1818" s="97"/>
      <c r="L1818" s="97"/>
      <c r="M1818" s="97"/>
      <c r="N1818" s="97"/>
      <c r="O1818" t="str">
        <f t="shared" ref="O1818" si="1807">O1816</f>
        <v>MATCH</v>
      </c>
    </row>
    <row r="1819" spans="1:15" x14ac:dyDescent="0.25">
      <c r="A1819" s="193" t="s">
        <v>164</v>
      </c>
      <c r="B1819" s="97"/>
      <c r="C1819" s="97"/>
      <c r="D1819" s="97"/>
      <c r="E1819" s="97"/>
      <c r="F1819" s="97"/>
      <c r="G1819" s="97"/>
      <c r="H1819" s="97"/>
      <c r="I1819" s="97"/>
      <c r="J1819" s="97"/>
      <c r="K1819" s="97"/>
      <c r="L1819" s="97"/>
      <c r="M1819" s="97"/>
      <c r="N1819" s="97"/>
      <c r="O1819" t="str">
        <f t="shared" ref="O1819" si="1808">O1816</f>
        <v>MATCH</v>
      </c>
    </row>
    <row r="1820" spans="1:15" x14ac:dyDescent="0.25">
      <c r="A1820" s="188"/>
      <c r="B1820" s="188"/>
      <c r="C1820" s="188"/>
      <c r="D1820" s="188"/>
      <c r="E1820" s="188"/>
      <c r="F1820" s="188"/>
      <c r="G1820" s="188"/>
      <c r="H1820" s="188"/>
      <c r="I1820" s="188"/>
      <c r="J1820" s="188"/>
      <c r="K1820" s="188"/>
      <c r="L1820" s="188"/>
      <c r="M1820" s="188"/>
      <c r="N1820" s="188"/>
      <c r="O1820" t="str">
        <f t="shared" ref="O1820" si="1809">O1816</f>
        <v>MATCH</v>
      </c>
    </row>
    <row r="1821" spans="1:15" x14ac:dyDescent="0.25">
      <c r="A1821" s="191" t="str">
        <f>'[1]Run Rate'!A367</f>
        <v>ON00535</v>
      </c>
      <c r="B1821" s="191" t="str">
        <f>'[1]Run Rate'!B367</f>
        <v>BSN N.O. Xplode Green Burst 650g</v>
      </c>
      <c r="C1821" s="191" t="str">
        <f>'[1]Run Rate'!C367</f>
        <v>SPORTSKA PREHRANA</v>
      </c>
      <c r="D1821" s="191" t="str">
        <f>'[1]Run Rate'!D367</f>
        <v>03 BRONZE</v>
      </c>
      <c r="E1821" s="97"/>
      <c r="F1821" s="97"/>
      <c r="G1821" s="97"/>
      <c r="H1821" s="97"/>
      <c r="I1821" s="97"/>
      <c r="J1821" s="97"/>
      <c r="K1821" s="97"/>
      <c r="L1821" s="97"/>
      <c r="M1821" s="97"/>
      <c r="N1821" s="97"/>
      <c r="O1821" t="str">
        <f t="shared" ref="O1821" si="1810">IF(AND(OR($B$1="ALL",$B$1=C1821),OR($E$1="ALL",$E$1=D1821),OR($B$2="ALL",$B$2=A1821),OR($E$2="ALL",IFERROR(SEARCH($E$2,B1821),0)&gt;0)),"MATCH","")</f>
        <v>MATCH</v>
      </c>
    </row>
    <row r="1822" spans="1:15" x14ac:dyDescent="0.25">
      <c r="A1822" s="192"/>
      <c r="B1822" s="192" t="s">
        <v>156</v>
      </c>
      <c r="C1822" s="192" t="s">
        <v>157</v>
      </c>
      <c r="D1822" s="192" t="s">
        <v>158</v>
      </c>
      <c r="E1822" s="192" t="s">
        <v>139</v>
      </c>
      <c r="F1822" s="192" t="s">
        <v>140</v>
      </c>
      <c r="G1822" s="192" t="s">
        <v>141</v>
      </c>
      <c r="H1822" s="192" t="s">
        <v>142</v>
      </c>
      <c r="I1822" s="192" t="s">
        <v>143</v>
      </c>
      <c r="J1822" s="192" t="s">
        <v>144</v>
      </c>
      <c r="K1822" s="192" t="s">
        <v>145</v>
      </c>
      <c r="L1822" s="192" t="s">
        <v>146</v>
      </c>
      <c r="M1822" s="192" t="s">
        <v>147</v>
      </c>
      <c r="N1822" s="192" t="s">
        <v>148</v>
      </c>
      <c r="O1822" t="str">
        <f t="shared" ref="O1822" si="1811">O1821</f>
        <v>MATCH</v>
      </c>
    </row>
    <row r="1823" spans="1:15" x14ac:dyDescent="0.25">
      <c r="A1823" s="193" t="s">
        <v>161</v>
      </c>
      <c r="B1823" s="97"/>
      <c r="C1823" s="97"/>
      <c r="D1823" s="97"/>
      <c r="E1823" s="97"/>
      <c r="F1823" s="97"/>
      <c r="G1823" s="97"/>
      <c r="H1823" s="97"/>
      <c r="I1823" s="97"/>
      <c r="J1823" s="97"/>
      <c r="K1823" s="97"/>
      <c r="L1823" s="97"/>
      <c r="M1823" s="97"/>
      <c r="N1823" s="97"/>
      <c r="O1823" t="str">
        <f t="shared" ref="O1823" si="1812">O1821</f>
        <v>MATCH</v>
      </c>
    </row>
    <row r="1824" spans="1:15" x14ac:dyDescent="0.25">
      <c r="A1824" s="193" t="s">
        <v>164</v>
      </c>
      <c r="B1824" s="97"/>
      <c r="C1824" s="97"/>
      <c r="D1824" s="97"/>
      <c r="E1824" s="97"/>
      <c r="F1824" s="97"/>
      <c r="G1824" s="97"/>
      <c r="H1824" s="97"/>
      <c r="I1824" s="97"/>
      <c r="J1824" s="97"/>
      <c r="K1824" s="97"/>
      <c r="L1824" s="97"/>
      <c r="M1824" s="97"/>
      <c r="N1824" s="97"/>
      <c r="O1824" t="str">
        <f t="shared" ref="O1824" si="1813">O1821</f>
        <v>MATCH</v>
      </c>
    </row>
    <row r="1825" spans="1:15" x14ac:dyDescent="0.25">
      <c r="A1825" s="188"/>
      <c r="B1825" s="188"/>
      <c r="C1825" s="188"/>
      <c r="D1825" s="188"/>
      <c r="E1825" s="188"/>
      <c r="F1825" s="188"/>
      <c r="G1825" s="188"/>
      <c r="H1825" s="188"/>
      <c r="I1825" s="188"/>
      <c r="J1825" s="188"/>
      <c r="K1825" s="188"/>
      <c r="L1825" s="188"/>
      <c r="M1825" s="188"/>
      <c r="N1825" s="188"/>
      <c r="O1825" t="str">
        <f t="shared" ref="O1825" si="1814">O1821</f>
        <v>MATCH</v>
      </c>
    </row>
    <row r="1826" spans="1:15" x14ac:dyDescent="0.25">
      <c r="A1826" s="191" t="str">
        <f>'[1]Run Rate'!A368</f>
        <v>ZOE12442</v>
      </c>
      <c r="B1826" s="191" t="str">
        <f>'[1]Run Rate'!B368</f>
        <v>Zoe Nutrition Protein Cream Hazelnut Cocoa 200g</v>
      </c>
      <c r="C1826" s="191" t="str">
        <f>'[1]Run Rate'!C368</f>
        <v>BIO I SUPERFOODS</v>
      </c>
      <c r="D1826" s="191" t="str">
        <f>'[1]Run Rate'!D368</f>
        <v>03 BRONZE</v>
      </c>
      <c r="E1826" s="97"/>
      <c r="F1826" s="97"/>
      <c r="G1826" s="97"/>
      <c r="H1826" s="97"/>
      <c r="I1826" s="97"/>
      <c r="J1826" s="97"/>
      <c r="K1826" s="97"/>
      <c r="L1826" s="97"/>
      <c r="M1826" s="97"/>
      <c r="N1826" s="97"/>
      <c r="O1826" t="str">
        <f t="shared" ref="O1826" si="1815">IF(AND(OR($B$1="ALL",$B$1=C1826),OR($E$1="ALL",$E$1=D1826),OR($B$2="ALL",$B$2=A1826),OR($E$2="ALL",IFERROR(SEARCH($E$2,B1826),0)&gt;0)),"MATCH","")</f>
        <v>MATCH</v>
      </c>
    </row>
    <row r="1827" spans="1:15" x14ac:dyDescent="0.25">
      <c r="A1827" s="192"/>
      <c r="B1827" s="192" t="s">
        <v>156</v>
      </c>
      <c r="C1827" s="192" t="s">
        <v>157</v>
      </c>
      <c r="D1827" s="192" t="s">
        <v>158</v>
      </c>
      <c r="E1827" s="192" t="s">
        <v>139</v>
      </c>
      <c r="F1827" s="192" t="s">
        <v>140</v>
      </c>
      <c r="G1827" s="192" t="s">
        <v>141</v>
      </c>
      <c r="H1827" s="192" t="s">
        <v>142</v>
      </c>
      <c r="I1827" s="192" t="s">
        <v>143</v>
      </c>
      <c r="J1827" s="192" t="s">
        <v>144</v>
      </c>
      <c r="K1827" s="192" t="s">
        <v>145</v>
      </c>
      <c r="L1827" s="192" t="s">
        <v>146</v>
      </c>
      <c r="M1827" s="192" t="s">
        <v>147</v>
      </c>
      <c r="N1827" s="192" t="s">
        <v>148</v>
      </c>
      <c r="O1827" t="str">
        <f t="shared" ref="O1827" si="1816">O1826</f>
        <v>MATCH</v>
      </c>
    </row>
    <row r="1828" spans="1:15" x14ac:dyDescent="0.25">
      <c r="A1828" s="193" t="s">
        <v>161</v>
      </c>
      <c r="B1828" s="97"/>
      <c r="C1828" s="97"/>
      <c r="D1828" s="97"/>
      <c r="E1828" s="97"/>
      <c r="F1828" s="97"/>
      <c r="G1828" s="97"/>
      <c r="H1828" s="97"/>
      <c r="I1828" s="97"/>
      <c r="J1828" s="97"/>
      <c r="K1828" s="97"/>
      <c r="L1828" s="97"/>
      <c r="M1828" s="97"/>
      <c r="N1828" s="97"/>
      <c r="O1828" t="str">
        <f t="shared" ref="O1828" si="1817">O1826</f>
        <v>MATCH</v>
      </c>
    </row>
    <row r="1829" spans="1:15" x14ac:dyDescent="0.25">
      <c r="A1829" s="193" t="s">
        <v>164</v>
      </c>
      <c r="B1829" s="97"/>
      <c r="C1829" s="97"/>
      <c r="D1829" s="97"/>
      <c r="E1829" s="97"/>
      <c r="F1829" s="97"/>
      <c r="G1829" s="97"/>
      <c r="H1829" s="97"/>
      <c r="I1829" s="97"/>
      <c r="J1829" s="97"/>
      <c r="K1829" s="97"/>
      <c r="L1829" s="97"/>
      <c r="M1829" s="97"/>
      <c r="N1829" s="97"/>
      <c r="O1829" t="str">
        <f t="shared" ref="O1829" si="1818">O1826</f>
        <v>MATCH</v>
      </c>
    </row>
    <row r="1830" spans="1:15" x14ac:dyDescent="0.25">
      <c r="A1830" s="188"/>
      <c r="B1830" s="188"/>
      <c r="C1830" s="188"/>
      <c r="D1830" s="188"/>
      <c r="E1830" s="188"/>
      <c r="F1830" s="188"/>
      <c r="G1830" s="188"/>
      <c r="H1830" s="188"/>
      <c r="I1830" s="188"/>
      <c r="J1830" s="188"/>
      <c r="K1830" s="188"/>
      <c r="L1830" s="188"/>
      <c r="M1830" s="188"/>
      <c r="N1830" s="188"/>
      <c r="O1830" t="str">
        <f t="shared" ref="O1830" si="1819">O1826</f>
        <v>MATCH</v>
      </c>
    </row>
    <row r="1831" spans="1:15" x14ac:dyDescent="0.25">
      <c r="A1831" s="191" t="str">
        <f>'[1]Run Rate'!A369</f>
        <v>POL09714</v>
      </c>
      <c r="B1831" s="191" t="str">
        <f>'[1]Run Rate'!B369</f>
        <v>Polleo Zero Sauce 425ml Mayo</v>
      </c>
      <c r="C1831" s="191" t="str">
        <f>'[1]Run Rate'!C369</f>
        <v>BIO I SUPERFOODS</v>
      </c>
      <c r="D1831" s="191" t="str">
        <f>'[1]Run Rate'!D369</f>
        <v>03 BRONZE</v>
      </c>
      <c r="E1831" s="97"/>
      <c r="F1831" s="97"/>
      <c r="G1831" s="97"/>
      <c r="H1831" s="97"/>
      <c r="I1831" s="97"/>
      <c r="J1831" s="97"/>
      <c r="K1831" s="97"/>
      <c r="L1831" s="97"/>
      <c r="M1831" s="97"/>
      <c r="N1831" s="97"/>
      <c r="O1831" t="str">
        <f t="shared" ref="O1831" si="1820">IF(AND(OR($B$1="ALL",$B$1=C1831),OR($E$1="ALL",$E$1=D1831),OR($B$2="ALL",$B$2=A1831),OR($E$2="ALL",IFERROR(SEARCH($E$2,B1831),0)&gt;0)),"MATCH","")</f>
        <v>MATCH</v>
      </c>
    </row>
    <row r="1832" spans="1:15" x14ac:dyDescent="0.25">
      <c r="A1832" s="192"/>
      <c r="B1832" s="192" t="s">
        <v>156</v>
      </c>
      <c r="C1832" s="192" t="s">
        <v>157</v>
      </c>
      <c r="D1832" s="192" t="s">
        <v>158</v>
      </c>
      <c r="E1832" s="192" t="s">
        <v>139</v>
      </c>
      <c r="F1832" s="192" t="s">
        <v>140</v>
      </c>
      <c r="G1832" s="192" t="s">
        <v>141</v>
      </c>
      <c r="H1832" s="192" t="s">
        <v>142</v>
      </c>
      <c r="I1832" s="192" t="s">
        <v>143</v>
      </c>
      <c r="J1832" s="192" t="s">
        <v>144</v>
      </c>
      <c r="K1832" s="192" t="s">
        <v>145</v>
      </c>
      <c r="L1832" s="192" t="s">
        <v>146</v>
      </c>
      <c r="M1832" s="192" t="s">
        <v>147</v>
      </c>
      <c r="N1832" s="192" t="s">
        <v>148</v>
      </c>
      <c r="O1832" t="str">
        <f t="shared" ref="O1832" si="1821">O1831</f>
        <v>MATCH</v>
      </c>
    </row>
    <row r="1833" spans="1:15" x14ac:dyDescent="0.25">
      <c r="A1833" s="193" t="s">
        <v>161</v>
      </c>
      <c r="B1833" s="97"/>
      <c r="C1833" s="97"/>
      <c r="D1833" s="97"/>
      <c r="E1833" s="97"/>
      <c r="F1833" s="97"/>
      <c r="G1833" s="97"/>
      <c r="H1833" s="97"/>
      <c r="I1833" s="97"/>
      <c r="J1833" s="97"/>
      <c r="K1833" s="97"/>
      <c r="L1833" s="97"/>
      <c r="M1833" s="97"/>
      <c r="N1833" s="97"/>
      <c r="O1833" t="str">
        <f t="shared" ref="O1833" si="1822">O1831</f>
        <v>MATCH</v>
      </c>
    </row>
    <row r="1834" spans="1:15" x14ac:dyDescent="0.25">
      <c r="A1834" s="193" t="s">
        <v>164</v>
      </c>
      <c r="B1834" s="97"/>
      <c r="C1834" s="97"/>
      <c r="D1834" s="97"/>
      <c r="E1834" s="97"/>
      <c r="F1834" s="97"/>
      <c r="G1834" s="97"/>
      <c r="H1834" s="97"/>
      <c r="I1834" s="97"/>
      <c r="J1834" s="97"/>
      <c r="K1834" s="97"/>
      <c r="L1834" s="97"/>
      <c r="M1834" s="97"/>
      <c r="N1834" s="97"/>
      <c r="O1834" t="str">
        <f t="shared" ref="O1834" si="1823">O1831</f>
        <v>MATCH</v>
      </c>
    </row>
    <row r="1835" spans="1:15" x14ac:dyDescent="0.25">
      <c r="A1835" s="188"/>
      <c r="B1835" s="188"/>
      <c r="C1835" s="188"/>
      <c r="D1835" s="188"/>
      <c r="E1835" s="188"/>
      <c r="F1835" s="188"/>
      <c r="G1835" s="188"/>
      <c r="H1835" s="188"/>
      <c r="I1835" s="188"/>
      <c r="J1835" s="188"/>
      <c r="K1835" s="188"/>
      <c r="L1835" s="188"/>
      <c r="M1835" s="188"/>
      <c r="N1835" s="188"/>
      <c r="O1835" t="str">
        <f t="shared" ref="O1835" si="1824">O1831</f>
        <v>MATCH</v>
      </c>
    </row>
    <row r="1836" spans="1:15" x14ac:dyDescent="0.25">
      <c r="A1836" s="191" t="str">
        <f>'[1]Run Rate'!A370</f>
        <v>POL12706</v>
      </c>
      <c r="B1836" s="191" t="str">
        <f>'[1]Run Rate'!B370</f>
        <v>Polleo Pro Whey 2kg Vanilla raspberry</v>
      </c>
      <c r="C1836" s="191" t="str">
        <f>'[1]Run Rate'!C370</f>
        <v>PROTEINI</v>
      </c>
      <c r="D1836" s="191" t="str">
        <f>'[1]Run Rate'!D370</f>
        <v>03 BRONZE</v>
      </c>
      <c r="E1836" s="97"/>
      <c r="F1836" s="97"/>
      <c r="G1836" s="97"/>
      <c r="H1836" s="97"/>
      <c r="I1836" s="97"/>
      <c r="J1836" s="97"/>
      <c r="K1836" s="97"/>
      <c r="L1836" s="97"/>
      <c r="M1836" s="97"/>
      <c r="N1836" s="97"/>
      <c r="O1836" t="str">
        <f t="shared" ref="O1836" si="1825">IF(AND(OR($B$1="ALL",$B$1=C1836),OR($E$1="ALL",$E$1=D1836),OR($B$2="ALL",$B$2=A1836),OR($E$2="ALL",IFERROR(SEARCH($E$2,B1836),0)&gt;0)),"MATCH","")</f>
        <v>MATCH</v>
      </c>
    </row>
    <row r="1837" spans="1:15" x14ac:dyDescent="0.25">
      <c r="A1837" s="192"/>
      <c r="B1837" s="192" t="s">
        <v>156</v>
      </c>
      <c r="C1837" s="192" t="s">
        <v>157</v>
      </c>
      <c r="D1837" s="192" t="s">
        <v>158</v>
      </c>
      <c r="E1837" s="192" t="s">
        <v>139</v>
      </c>
      <c r="F1837" s="192" t="s">
        <v>140</v>
      </c>
      <c r="G1837" s="192" t="s">
        <v>141</v>
      </c>
      <c r="H1837" s="192" t="s">
        <v>142</v>
      </c>
      <c r="I1837" s="192" t="s">
        <v>143</v>
      </c>
      <c r="J1837" s="192" t="s">
        <v>144</v>
      </c>
      <c r="K1837" s="192" t="s">
        <v>145</v>
      </c>
      <c r="L1837" s="192" t="s">
        <v>146</v>
      </c>
      <c r="M1837" s="192" t="s">
        <v>147</v>
      </c>
      <c r="N1837" s="192" t="s">
        <v>148</v>
      </c>
      <c r="O1837" t="str">
        <f t="shared" ref="O1837" si="1826">O1836</f>
        <v>MATCH</v>
      </c>
    </row>
    <row r="1838" spans="1:15" x14ac:dyDescent="0.25">
      <c r="A1838" s="193" t="s">
        <v>161</v>
      </c>
      <c r="B1838" s="97"/>
      <c r="C1838" s="97"/>
      <c r="D1838" s="97"/>
      <c r="E1838" s="97"/>
      <c r="F1838" s="97"/>
      <c r="G1838" s="97"/>
      <c r="H1838" s="97"/>
      <c r="I1838" s="97"/>
      <c r="J1838" s="97"/>
      <c r="K1838" s="97"/>
      <c r="L1838" s="97"/>
      <c r="M1838" s="97"/>
      <c r="N1838" s="97"/>
      <c r="O1838" t="str">
        <f t="shared" ref="O1838" si="1827">O1836</f>
        <v>MATCH</v>
      </c>
    </row>
    <row r="1839" spans="1:15" x14ac:dyDescent="0.25">
      <c r="A1839" s="193" t="s">
        <v>164</v>
      </c>
      <c r="B1839" s="97"/>
      <c r="C1839" s="97"/>
      <c r="D1839" s="97"/>
      <c r="E1839" s="97"/>
      <c r="F1839" s="97"/>
      <c r="G1839" s="97"/>
      <c r="H1839" s="97"/>
      <c r="I1839" s="97"/>
      <c r="J1839" s="97"/>
      <c r="K1839" s="97"/>
      <c r="L1839" s="97"/>
      <c r="M1839" s="97"/>
      <c r="N1839" s="97"/>
      <c r="O1839" t="str">
        <f t="shared" ref="O1839" si="1828">O1836</f>
        <v>MATCH</v>
      </c>
    </row>
    <row r="1840" spans="1:15" x14ac:dyDescent="0.25">
      <c r="A1840" s="188"/>
      <c r="B1840" s="188"/>
      <c r="C1840" s="188"/>
      <c r="D1840" s="188"/>
      <c r="E1840" s="188"/>
      <c r="F1840" s="188"/>
      <c r="G1840" s="188"/>
      <c r="H1840" s="188"/>
      <c r="I1840" s="188"/>
      <c r="J1840" s="188"/>
      <c r="K1840" s="188"/>
      <c r="L1840" s="188"/>
      <c r="M1840" s="188"/>
      <c r="N1840" s="188"/>
      <c r="O1840" t="str">
        <f t="shared" ref="O1840" si="1829">O1836</f>
        <v>MATCH</v>
      </c>
    </row>
    <row r="1841" spans="1:15" x14ac:dyDescent="0.25">
      <c r="A1841" s="191" t="str">
        <f>'[1]Run Rate'!A371</f>
        <v>ON00530</v>
      </c>
      <c r="B1841" s="191" t="str">
        <f>'[1]Run Rate'!B371</f>
        <v>Amino Energy+ RTD Tropical 250ml</v>
      </c>
      <c r="C1841" s="191" t="str">
        <f>'[1]Run Rate'!C371</f>
        <v>RTD &amp; SNACKS</v>
      </c>
      <c r="D1841" s="191" t="str">
        <f>'[1]Run Rate'!D371</f>
        <v>03 BRONZE</v>
      </c>
      <c r="E1841" s="97"/>
      <c r="F1841" s="97"/>
      <c r="G1841" s="97"/>
      <c r="H1841" s="97"/>
      <c r="I1841" s="97"/>
      <c r="J1841" s="97"/>
      <c r="K1841" s="97"/>
      <c r="L1841" s="97"/>
      <c r="M1841" s="97"/>
      <c r="N1841" s="97"/>
      <c r="O1841" t="str">
        <f t="shared" ref="O1841" si="1830">IF(AND(OR($B$1="ALL",$B$1=C1841),OR($E$1="ALL",$E$1=D1841),OR($B$2="ALL",$B$2=A1841),OR($E$2="ALL",IFERROR(SEARCH($E$2,B1841),0)&gt;0)),"MATCH","")</f>
        <v>MATCH</v>
      </c>
    </row>
    <row r="1842" spans="1:15" x14ac:dyDescent="0.25">
      <c r="A1842" s="192"/>
      <c r="B1842" s="192" t="s">
        <v>156</v>
      </c>
      <c r="C1842" s="192" t="s">
        <v>157</v>
      </c>
      <c r="D1842" s="192" t="s">
        <v>158</v>
      </c>
      <c r="E1842" s="192" t="s">
        <v>139</v>
      </c>
      <c r="F1842" s="192" t="s">
        <v>140</v>
      </c>
      <c r="G1842" s="192" t="s">
        <v>141</v>
      </c>
      <c r="H1842" s="192" t="s">
        <v>142</v>
      </c>
      <c r="I1842" s="192" t="s">
        <v>143</v>
      </c>
      <c r="J1842" s="192" t="s">
        <v>144</v>
      </c>
      <c r="K1842" s="192" t="s">
        <v>145</v>
      </c>
      <c r="L1842" s="192" t="s">
        <v>146</v>
      </c>
      <c r="M1842" s="192" t="s">
        <v>147</v>
      </c>
      <c r="N1842" s="192" t="s">
        <v>148</v>
      </c>
      <c r="O1842" t="str">
        <f t="shared" ref="O1842" si="1831">O1841</f>
        <v>MATCH</v>
      </c>
    </row>
    <row r="1843" spans="1:15" x14ac:dyDescent="0.25">
      <c r="A1843" s="193" t="s">
        <v>161</v>
      </c>
      <c r="B1843" s="97"/>
      <c r="C1843" s="97"/>
      <c r="D1843" s="97"/>
      <c r="E1843" s="97"/>
      <c r="F1843" s="97"/>
      <c r="G1843" s="97"/>
      <c r="H1843" s="97"/>
      <c r="I1843" s="97"/>
      <c r="J1843" s="97"/>
      <c r="K1843" s="97"/>
      <c r="L1843" s="97"/>
      <c r="M1843" s="97"/>
      <c r="N1843" s="97"/>
      <c r="O1843" t="str">
        <f t="shared" ref="O1843" si="1832">O1841</f>
        <v>MATCH</v>
      </c>
    </row>
    <row r="1844" spans="1:15" x14ac:dyDescent="0.25">
      <c r="A1844" s="193" t="s">
        <v>164</v>
      </c>
      <c r="B1844" s="97"/>
      <c r="C1844" s="97"/>
      <c r="D1844" s="97"/>
      <c r="E1844" s="97"/>
      <c r="F1844" s="97"/>
      <c r="G1844" s="97"/>
      <c r="H1844" s="97"/>
      <c r="I1844" s="97"/>
      <c r="J1844" s="97"/>
      <c r="K1844" s="97"/>
      <c r="L1844" s="97"/>
      <c r="M1844" s="97"/>
      <c r="N1844" s="97"/>
      <c r="O1844" t="str">
        <f t="shared" ref="O1844" si="1833">O1841</f>
        <v>MATCH</v>
      </c>
    </row>
    <row r="1845" spans="1:15" x14ac:dyDescent="0.25">
      <c r="A1845" s="188"/>
      <c r="B1845" s="188"/>
      <c r="C1845" s="188"/>
      <c r="D1845" s="188"/>
      <c r="E1845" s="188"/>
      <c r="F1845" s="188"/>
      <c r="G1845" s="188"/>
      <c r="H1845" s="188"/>
      <c r="I1845" s="188"/>
      <c r="J1845" s="188"/>
      <c r="K1845" s="188"/>
      <c r="L1845" s="188"/>
      <c r="M1845" s="188"/>
      <c r="N1845" s="188"/>
      <c r="O1845" t="str">
        <f t="shared" ref="O1845" si="1834">O1841</f>
        <v>MATCH</v>
      </c>
    </row>
    <row r="1846" spans="1:15" x14ac:dyDescent="0.25">
      <c r="A1846" s="191" t="str">
        <f>'[1]Run Rate'!A372</f>
        <v>ON00252</v>
      </c>
      <c r="B1846" s="191" t="str">
        <f>'[1]Run Rate'!B372</f>
        <v>Gold Whey 896g Cookies &amp; Cream</v>
      </c>
      <c r="C1846" s="191" t="str">
        <f>'[1]Run Rate'!C372</f>
        <v>PROTEINI</v>
      </c>
      <c r="D1846" s="191" t="str">
        <f>'[1]Run Rate'!D372</f>
        <v>03 BRONZE</v>
      </c>
      <c r="E1846" s="97"/>
      <c r="F1846" s="97"/>
      <c r="G1846" s="97"/>
      <c r="H1846" s="97"/>
      <c r="I1846" s="97"/>
      <c r="J1846" s="97"/>
      <c r="K1846" s="97"/>
      <c r="L1846" s="97"/>
      <c r="M1846" s="97"/>
      <c r="N1846" s="97"/>
      <c r="O1846" t="str">
        <f t="shared" ref="O1846" si="1835">IF(AND(OR($B$1="ALL",$B$1=C1846),OR($E$1="ALL",$E$1=D1846),OR($B$2="ALL",$B$2=A1846),OR($E$2="ALL",IFERROR(SEARCH($E$2,B1846),0)&gt;0)),"MATCH","")</f>
        <v>MATCH</v>
      </c>
    </row>
    <row r="1847" spans="1:15" x14ac:dyDescent="0.25">
      <c r="A1847" s="192"/>
      <c r="B1847" s="192" t="s">
        <v>156</v>
      </c>
      <c r="C1847" s="192" t="s">
        <v>157</v>
      </c>
      <c r="D1847" s="192" t="s">
        <v>158</v>
      </c>
      <c r="E1847" s="192" t="s">
        <v>139</v>
      </c>
      <c r="F1847" s="192" t="s">
        <v>140</v>
      </c>
      <c r="G1847" s="192" t="s">
        <v>141</v>
      </c>
      <c r="H1847" s="192" t="s">
        <v>142</v>
      </c>
      <c r="I1847" s="192" t="s">
        <v>143</v>
      </c>
      <c r="J1847" s="192" t="s">
        <v>144</v>
      </c>
      <c r="K1847" s="192" t="s">
        <v>145</v>
      </c>
      <c r="L1847" s="192" t="s">
        <v>146</v>
      </c>
      <c r="M1847" s="192" t="s">
        <v>147</v>
      </c>
      <c r="N1847" s="192" t="s">
        <v>148</v>
      </c>
      <c r="O1847" t="str">
        <f t="shared" ref="O1847" si="1836">O1846</f>
        <v>MATCH</v>
      </c>
    </row>
    <row r="1848" spans="1:15" x14ac:dyDescent="0.25">
      <c r="A1848" s="193" t="s">
        <v>161</v>
      </c>
      <c r="B1848" s="97"/>
      <c r="C1848" s="97"/>
      <c r="D1848" s="97"/>
      <c r="E1848" s="97"/>
      <c r="F1848" s="97"/>
      <c r="G1848" s="97"/>
      <c r="H1848" s="97"/>
      <c r="I1848" s="97"/>
      <c r="J1848" s="97"/>
      <c r="K1848" s="97"/>
      <c r="L1848" s="97"/>
      <c r="M1848" s="97"/>
      <c r="N1848" s="97"/>
      <c r="O1848" t="str">
        <f t="shared" ref="O1848" si="1837">O1846</f>
        <v>MATCH</v>
      </c>
    </row>
    <row r="1849" spans="1:15" x14ac:dyDescent="0.25">
      <c r="A1849" s="193" t="s">
        <v>164</v>
      </c>
      <c r="B1849" s="97"/>
      <c r="C1849" s="97"/>
      <c r="D1849" s="97"/>
      <c r="E1849" s="97"/>
      <c r="F1849" s="97"/>
      <c r="G1849" s="97"/>
      <c r="H1849" s="97"/>
      <c r="I1849" s="97"/>
      <c r="J1849" s="97"/>
      <c r="K1849" s="97"/>
      <c r="L1849" s="97"/>
      <c r="M1849" s="97"/>
      <c r="N1849" s="97"/>
      <c r="O1849" t="str">
        <f t="shared" ref="O1849" si="1838">O1846</f>
        <v>MATCH</v>
      </c>
    </row>
    <row r="1850" spans="1:15" x14ac:dyDescent="0.25">
      <c r="A1850" s="188"/>
      <c r="B1850" s="188"/>
      <c r="C1850" s="188"/>
      <c r="D1850" s="188"/>
      <c r="E1850" s="188"/>
      <c r="F1850" s="188"/>
      <c r="G1850" s="188"/>
      <c r="H1850" s="188"/>
      <c r="I1850" s="188"/>
      <c r="J1850" s="188"/>
      <c r="K1850" s="188"/>
      <c r="L1850" s="188"/>
      <c r="M1850" s="188"/>
      <c r="N1850" s="188"/>
      <c r="O1850" t="str">
        <f t="shared" ref="O1850" si="1839">O1846</f>
        <v>MATCH</v>
      </c>
    </row>
    <row r="1851" spans="1:15" x14ac:dyDescent="0.25">
      <c r="A1851" s="191" t="str">
        <f>'[1]Run Rate'!A373</f>
        <v>ATC06602</v>
      </c>
      <c r="B1851" s="191" t="str">
        <f>'[1]Run Rate'!B373</f>
        <v>Girja profesionalna 16 kg Atleticore</v>
      </c>
      <c r="C1851" s="191" t="str">
        <f>'[1]Run Rate'!C373</f>
        <v>FITNESS OPREMA</v>
      </c>
      <c r="D1851" s="191" t="str">
        <f>'[1]Run Rate'!D373</f>
        <v>03 BRONZE</v>
      </c>
      <c r="E1851" s="97"/>
      <c r="F1851" s="97"/>
      <c r="G1851" s="97"/>
      <c r="H1851" s="97"/>
      <c r="I1851" s="97"/>
      <c r="J1851" s="97"/>
      <c r="K1851" s="97"/>
      <c r="L1851" s="97"/>
      <c r="M1851" s="97"/>
      <c r="N1851" s="97"/>
      <c r="O1851" t="str">
        <f t="shared" ref="O1851" si="1840">IF(AND(OR($B$1="ALL",$B$1=C1851),OR($E$1="ALL",$E$1=D1851),OR($B$2="ALL",$B$2=A1851),OR($E$2="ALL",IFERROR(SEARCH($E$2,B1851),0)&gt;0)),"MATCH","")</f>
        <v>MATCH</v>
      </c>
    </row>
    <row r="1852" spans="1:15" x14ac:dyDescent="0.25">
      <c r="A1852" s="192"/>
      <c r="B1852" s="192" t="s">
        <v>156</v>
      </c>
      <c r="C1852" s="192" t="s">
        <v>157</v>
      </c>
      <c r="D1852" s="192" t="s">
        <v>158</v>
      </c>
      <c r="E1852" s="192" t="s">
        <v>139</v>
      </c>
      <c r="F1852" s="192" t="s">
        <v>140</v>
      </c>
      <c r="G1852" s="192" t="s">
        <v>141</v>
      </c>
      <c r="H1852" s="192" t="s">
        <v>142</v>
      </c>
      <c r="I1852" s="192" t="s">
        <v>143</v>
      </c>
      <c r="J1852" s="192" t="s">
        <v>144</v>
      </c>
      <c r="K1852" s="192" t="s">
        <v>145</v>
      </c>
      <c r="L1852" s="192" t="s">
        <v>146</v>
      </c>
      <c r="M1852" s="192" t="s">
        <v>147</v>
      </c>
      <c r="N1852" s="192" t="s">
        <v>148</v>
      </c>
      <c r="O1852" t="str">
        <f t="shared" ref="O1852" si="1841">O1851</f>
        <v>MATCH</v>
      </c>
    </row>
    <row r="1853" spans="1:15" x14ac:dyDescent="0.25">
      <c r="A1853" s="193" t="s">
        <v>161</v>
      </c>
      <c r="B1853" s="97"/>
      <c r="C1853" s="97"/>
      <c r="D1853" s="97"/>
      <c r="E1853" s="97"/>
      <c r="F1853" s="97"/>
      <c r="G1853" s="97"/>
      <c r="H1853" s="97"/>
      <c r="I1853" s="97"/>
      <c r="J1853" s="97"/>
      <c r="K1853" s="97"/>
      <c r="L1853" s="97"/>
      <c r="M1853" s="97"/>
      <c r="N1853" s="97"/>
      <c r="O1853" t="str">
        <f t="shared" ref="O1853" si="1842">O1851</f>
        <v>MATCH</v>
      </c>
    </row>
    <row r="1854" spans="1:15" x14ac:dyDescent="0.25">
      <c r="A1854" s="193" t="s">
        <v>164</v>
      </c>
      <c r="B1854" s="97"/>
      <c r="C1854" s="97"/>
      <c r="D1854" s="97"/>
      <c r="E1854" s="97"/>
      <c r="F1854" s="97"/>
      <c r="G1854" s="97"/>
      <c r="H1854" s="97"/>
      <c r="I1854" s="97"/>
      <c r="J1854" s="97"/>
      <c r="K1854" s="97"/>
      <c r="L1854" s="97"/>
      <c r="M1854" s="97"/>
      <c r="N1854" s="97"/>
      <c r="O1854" t="str">
        <f t="shared" ref="O1854" si="1843">O1851</f>
        <v>MATCH</v>
      </c>
    </row>
    <row r="1855" spans="1:15" x14ac:dyDescent="0.25">
      <c r="A1855" s="188"/>
      <c r="B1855" s="188"/>
      <c r="C1855" s="188"/>
      <c r="D1855" s="188"/>
      <c r="E1855" s="188"/>
      <c r="F1855" s="188"/>
      <c r="G1855" s="188"/>
      <c r="H1855" s="188"/>
      <c r="I1855" s="188"/>
      <c r="J1855" s="188"/>
      <c r="K1855" s="188"/>
      <c r="L1855" s="188"/>
      <c r="M1855" s="188"/>
      <c r="N1855" s="188"/>
      <c r="O1855" t="str">
        <f t="shared" ref="O1855" si="1844">O1851</f>
        <v>MATCH</v>
      </c>
    </row>
    <row r="1856" spans="1:15" x14ac:dyDescent="0.25">
      <c r="A1856" s="191" t="str">
        <f>'[1]Run Rate'!A374</f>
        <v>UFC16147</v>
      </c>
      <c r="B1856" s="191" t="str">
        <f>'[1]Run Rate'!B374</f>
        <v>OPRO Self-Fit štitnik za zube GEN5 Zlatni - Crno/ Crveni</v>
      </c>
      <c r="C1856" s="191" t="str">
        <f>'[1]Run Rate'!C374</f>
        <v>BORILAČKA OPREMA</v>
      </c>
      <c r="D1856" s="191" t="str">
        <f>'[1]Run Rate'!D374</f>
        <v>03 BRONZE</v>
      </c>
      <c r="E1856" s="97"/>
      <c r="F1856" s="97"/>
      <c r="G1856" s="97"/>
      <c r="H1856" s="97"/>
      <c r="I1856" s="97"/>
      <c r="J1856" s="97"/>
      <c r="K1856" s="97"/>
      <c r="L1856" s="97"/>
      <c r="M1856" s="97"/>
      <c r="N1856" s="97"/>
      <c r="O1856" t="str">
        <f t="shared" ref="O1856" si="1845">IF(AND(OR($B$1="ALL",$B$1=C1856),OR($E$1="ALL",$E$1=D1856),OR($B$2="ALL",$B$2=A1856),OR($E$2="ALL",IFERROR(SEARCH($E$2,B1856),0)&gt;0)),"MATCH","")</f>
        <v>MATCH</v>
      </c>
    </row>
    <row r="1857" spans="1:15" x14ac:dyDescent="0.25">
      <c r="A1857" s="192"/>
      <c r="B1857" s="192" t="s">
        <v>156</v>
      </c>
      <c r="C1857" s="192" t="s">
        <v>157</v>
      </c>
      <c r="D1857" s="192" t="s">
        <v>158</v>
      </c>
      <c r="E1857" s="192" t="s">
        <v>139</v>
      </c>
      <c r="F1857" s="192" t="s">
        <v>140</v>
      </c>
      <c r="G1857" s="192" t="s">
        <v>141</v>
      </c>
      <c r="H1857" s="192" t="s">
        <v>142</v>
      </c>
      <c r="I1857" s="192" t="s">
        <v>143</v>
      </c>
      <c r="J1857" s="192" t="s">
        <v>144</v>
      </c>
      <c r="K1857" s="192" t="s">
        <v>145</v>
      </c>
      <c r="L1857" s="192" t="s">
        <v>146</v>
      </c>
      <c r="M1857" s="192" t="s">
        <v>147</v>
      </c>
      <c r="N1857" s="192" t="s">
        <v>148</v>
      </c>
      <c r="O1857" t="str">
        <f t="shared" ref="O1857" si="1846">O1856</f>
        <v>MATCH</v>
      </c>
    </row>
    <row r="1858" spans="1:15" x14ac:dyDescent="0.25">
      <c r="A1858" s="193" t="s">
        <v>161</v>
      </c>
      <c r="B1858" s="97"/>
      <c r="C1858" s="97"/>
      <c r="D1858" s="97"/>
      <c r="E1858" s="97"/>
      <c r="F1858" s="97"/>
      <c r="G1858" s="97"/>
      <c r="H1858" s="97"/>
      <c r="I1858" s="97"/>
      <c r="J1858" s="97"/>
      <c r="K1858" s="97"/>
      <c r="L1858" s="97"/>
      <c r="M1858" s="97"/>
      <c r="N1858" s="97"/>
      <c r="O1858" t="str">
        <f t="shared" ref="O1858" si="1847">O1856</f>
        <v>MATCH</v>
      </c>
    </row>
    <row r="1859" spans="1:15" x14ac:dyDescent="0.25">
      <c r="A1859" s="193" t="s">
        <v>164</v>
      </c>
      <c r="B1859" s="97"/>
      <c r="C1859" s="97"/>
      <c r="D1859" s="97"/>
      <c r="E1859" s="97"/>
      <c r="F1859" s="97"/>
      <c r="G1859" s="97"/>
      <c r="H1859" s="97"/>
      <c r="I1859" s="97"/>
      <c r="J1859" s="97"/>
      <c r="K1859" s="97"/>
      <c r="L1859" s="97"/>
      <c r="M1859" s="97"/>
      <c r="N1859" s="97"/>
      <c r="O1859" t="str">
        <f t="shared" ref="O1859" si="1848">O1856</f>
        <v>MATCH</v>
      </c>
    </row>
    <row r="1860" spans="1:15" x14ac:dyDescent="0.25">
      <c r="A1860" s="188"/>
      <c r="B1860" s="188"/>
      <c r="C1860" s="188"/>
      <c r="D1860" s="188"/>
      <c r="E1860" s="188"/>
      <c r="F1860" s="188"/>
      <c r="G1860" s="188"/>
      <c r="H1860" s="188"/>
      <c r="I1860" s="188"/>
      <c r="J1860" s="188"/>
      <c r="K1860" s="188"/>
      <c r="L1860" s="188"/>
      <c r="M1860" s="188"/>
      <c r="N1860" s="188"/>
      <c r="O1860" t="str">
        <f t="shared" ref="O1860" si="1849">O1856</f>
        <v>MATCH</v>
      </c>
    </row>
    <row r="1861" spans="1:15" x14ac:dyDescent="0.25">
      <c r="A1861" s="191" t="str">
        <f>'[1]Run Rate'!A375</f>
        <v>ON00331</v>
      </c>
      <c r="B1861" s="191" t="str">
        <f>'[1]Run Rate'!B375</f>
        <v>Gold Whey 2,27kg Chocolate Peanut</v>
      </c>
      <c r="C1861" s="191" t="str">
        <f>'[1]Run Rate'!C375</f>
        <v>PROTEINI</v>
      </c>
      <c r="D1861" s="191" t="str">
        <f>'[1]Run Rate'!D375</f>
        <v>03 BRONZE</v>
      </c>
      <c r="E1861" s="97"/>
      <c r="F1861" s="97"/>
      <c r="G1861" s="97"/>
      <c r="H1861" s="97"/>
      <c r="I1861" s="97"/>
      <c r="J1861" s="97"/>
      <c r="K1861" s="97"/>
      <c r="L1861" s="97"/>
      <c r="M1861" s="97"/>
      <c r="N1861" s="97"/>
      <c r="O1861" t="str">
        <f t="shared" ref="O1861" si="1850">IF(AND(OR($B$1="ALL",$B$1=C1861),OR($E$1="ALL",$E$1=D1861),OR($B$2="ALL",$B$2=A1861),OR($E$2="ALL",IFERROR(SEARCH($E$2,B1861),0)&gt;0)),"MATCH","")</f>
        <v>MATCH</v>
      </c>
    </row>
    <row r="1862" spans="1:15" x14ac:dyDescent="0.25">
      <c r="A1862" s="192"/>
      <c r="B1862" s="192" t="s">
        <v>156</v>
      </c>
      <c r="C1862" s="192" t="s">
        <v>157</v>
      </c>
      <c r="D1862" s="192" t="s">
        <v>158</v>
      </c>
      <c r="E1862" s="192" t="s">
        <v>139</v>
      </c>
      <c r="F1862" s="192" t="s">
        <v>140</v>
      </c>
      <c r="G1862" s="192" t="s">
        <v>141</v>
      </c>
      <c r="H1862" s="192" t="s">
        <v>142</v>
      </c>
      <c r="I1862" s="192" t="s">
        <v>143</v>
      </c>
      <c r="J1862" s="192" t="s">
        <v>144</v>
      </c>
      <c r="K1862" s="192" t="s">
        <v>145</v>
      </c>
      <c r="L1862" s="192" t="s">
        <v>146</v>
      </c>
      <c r="M1862" s="192" t="s">
        <v>147</v>
      </c>
      <c r="N1862" s="192" t="s">
        <v>148</v>
      </c>
      <c r="O1862" t="str">
        <f t="shared" ref="O1862" si="1851">O1861</f>
        <v>MATCH</v>
      </c>
    </row>
    <row r="1863" spans="1:15" x14ac:dyDescent="0.25">
      <c r="A1863" s="193" t="s">
        <v>161</v>
      </c>
      <c r="B1863" s="97"/>
      <c r="C1863" s="97"/>
      <c r="D1863" s="97"/>
      <c r="E1863" s="97"/>
      <c r="F1863" s="97"/>
      <c r="G1863" s="97"/>
      <c r="H1863" s="97"/>
      <c r="I1863" s="97"/>
      <c r="J1863" s="97"/>
      <c r="K1863" s="97"/>
      <c r="L1863" s="97"/>
      <c r="M1863" s="97"/>
      <c r="N1863" s="97"/>
      <c r="O1863" t="str">
        <f t="shared" ref="O1863" si="1852">O1861</f>
        <v>MATCH</v>
      </c>
    </row>
    <row r="1864" spans="1:15" x14ac:dyDescent="0.25">
      <c r="A1864" s="193" t="s">
        <v>164</v>
      </c>
      <c r="B1864" s="97"/>
      <c r="C1864" s="97"/>
      <c r="D1864" s="97"/>
      <c r="E1864" s="97"/>
      <c r="F1864" s="97"/>
      <c r="G1864" s="97"/>
      <c r="H1864" s="97"/>
      <c r="I1864" s="97"/>
      <c r="J1864" s="97"/>
      <c r="K1864" s="97"/>
      <c r="L1864" s="97"/>
      <c r="M1864" s="97"/>
      <c r="N1864" s="97"/>
      <c r="O1864" t="str">
        <f t="shared" ref="O1864" si="1853">O1861</f>
        <v>MATCH</v>
      </c>
    </row>
    <row r="1865" spans="1:15" x14ac:dyDescent="0.25">
      <c r="A1865" s="188"/>
      <c r="B1865" s="188"/>
      <c r="C1865" s="188"/>
      <c r="D1865" s="188"/>
      <c r="E1865" s="188"/>
      <c r="F1865" s="188"/>
      <c r="G1865" s="188"/>
      <c r="H1865" s="188"/>
      <c r="I1865" s="188"/>
      <c r="J1865" s="188"/>
      <c r="K1865" s="188"/>
      <c r="L1865" s="188"/>
      <c r="M1865" s="188"/>
      <c r="N1865" s="188"/>
      <c r="O1865" t="str">
        <f t="shared" ref="O1865" si="1854">O1861</f>
        <v>MATCH</v>
      </c>
    </row>
    <row r="1866" spans="1:15" x14ac:dyDescent="0.25">
      <c r="A1866" s="191" t="str">
        <f>'[1]Run Rate'!A376</f>
        <v>ZOE12302</v>
      </c>
      <c r="B1866" s="191" t="str">
        <f>'[1]Run Rate'!B376</f>
        <v>Prostirka My everyday ECO TPE Yoga Purple ZOE</v>
      </c>
      <c r="C1866" s="191" t="str">
        <f>'[1]Run Rate'!C376</f>
        <v>FITNESS OPREMA</v>
      </c>
      <c r="D1866" s="191" t="str">
        <f>'[1]Run Rate'!D376</f>
        <v>03 BRONZE</v>
      </c>
      <c r="E1866" s="97"/>
      <c r="F1866" s="97"/>
      <c r="G1866" s="97"/>
      <c r="H1866" s="97"/>
      <c r="I1866" s="97"/>
      <c r="J1866" s="97"/>
      <c r="K1866" s="97"/>
      <c r="L1866" s="97"/>
      <c r="M1866" s="97"/>
      <c r="N1866" s="97"/>
      <c r="O1866" t="str">
        <f t="shared" ref="O1866" si="1855">IF(AND(OR($B$1="ALL",$B$1=C1866),OR($E$1="ALL",$E$1=D1866),OR($B$2="ALL",$B$2=A1866),OR($E$2="ALL",IFERROR(SEARCH($E$2,B1866),0)&gt;0)),"MATCH","")</f>
        <v>MATCH</v>
      </c>
    </row>
    <row r="1867" spans="1:15" x14ac:dyDescent="0.25">
      <c r="A1867" s="192"/>
      <c r="B1867" s="192" t="s">
        <v>156</v>
      </c>
      <c r="C1867" s="192" t="s">
        <v>157</v>
      </c>
      <c r="D1867" s="192" t="s">
        <v>158</v>
      </c>
      <c r="E1867" s="192" t="s">
        <v>139</v>
      </c>
      <c r="F1867" s="192" t="s">
        <v>140</v>
      </c>
      <c r="G1867" s="192" t="s">
        <v>141</v>
      </c>
      <c r="H1867" s="192" t="s">
        <v>142</v>
      </c>
      <c r="I1867" s="192" t="s">
        <v>143</v>
      </c>
      <c r="J1867" s="192" t="s">
        <v>144</v>
      </c>
      <c r="K1867" s="192" t="s">
        <v>145</v>
      </c>
      <c r="L1867" s="192" t="s">
        <v>146</v>
      </c>
      <c r="M1867" s="192" t="s">
        <v>147</v>
      </c>
      <c r="N1867" s="192" t="s">
        <v>148</v>
      </c>
      <c r="O1867" t="str">
        <f t="shared" ref="O1867" si="1856">O1866</f>
        <v>MATCH</v>
      </c>
    </row>
    <row r="1868" spans="1:15" x14ac:dyDescent="0.25">
      <c r="A1868" s="193" t="s">
        <v>161</v>
      </c>
      <c r="B1868" s="97"/>
      <c r="C1868" s="97"/>
      <c r="D1868" s="97"/>
      <c r="E1868" s="97"/>
      <c r="F1868" s="97"/>
      <c r="G1868" s="97"/>
      <c r="H1868" s="97"/>
      <c r="I1868" s="97"/>
      <c r="J1868" s="97"/>
      <c r="K1868" s="97"/>
      <c r="L1868" s="97"/>
      <c r="M1868" s="97"/>
      <c r="N1868" s="97"/>
      <c r="O1868" t="str">
        <f t="shared" ref="O1868" si="1857">O1866</f>
        <v>MATCH</v>
      </c>
    </row>
    <row r="1869" spans="1:15" x14ac:dyDescent="0.25">
      <c r="A1869" s="193" t="s">
        <v>164</v>
      </c>
      <c r="B1869" s="97"/>
      <c r="C1869" s="97"/>
      <c r="D1869" s="97"/>
      <c r="E1869" s="97"/>
      <c r="F1869" s="97"/>
      <c r="G1869" s="97"/>
      <c r="H1869" s="97"/>
      <c r="I1869" s="97"/>
      <c r="J1869" s="97"/>
      <c r="K1869" s="97"/>
      <c r="L1869" s="97"/>
      <c r="M1869" s="97"/>
      <c r="N1869" s="97"/>
      <c r="O1869" t="str">
        <f t="shared" ref="O1869" si="1858">O1866</f>
        <v>MATCH</v>
      </c>
    </row>
    <row r="1870" spans="1:15" x14ac:dyDescent="0.25">
      <c r="A1870" s="188"/>
      <c r="B1870" s="188"/>
      <c r="C1870" s="188"/>
      <c r="D1870" s="188"/>
      <c r="E1870" s="188"/>
      <c r="F1870" s="188"/>
      <c r="G1870" s="188"/>
      <c r="H1870" s="188"/>
      <c r="I1870" s="188"/>
      <c r="J1870" s="188"/>
      <c r="K1870" s="188"/>
      <c r="L1870" s="188"/>
      <c r="M1870" s="188"/>
      <c r="N1870" s="188"/>
      <c r="O1870" t="str">
        <f t="shared" ref="O1870" si="1859">O1866</f>
        <v>MATCH</v>
      </c>
    </row>
    <row r="1871" spans="1:15" x14ac:dyDescent="0.25">
      <c r="A1871" s="191" t="str">
        <f>'[1]Run Rate'!A377</f>
        <v>GAR04756</v>
      </c>
      <c r="B1871" s="191" t="str">
        <f>'[1]Run Rate'!B377</f>
        <v>Fenix 8, 51 mm, Solar Sapphire Tit., Amp Yellow/Graphite remen</v>
      </c>
      <c r="C1871" s="191" t="str">
        <f>'[1]Run Rate'!C377</f>
        <v>GADGETI</v>
      </c>
      <c r="D1871" s="191" t="str">
        <f>'[1]Run Rate'!D377</f>
        <v>03 BRONZE</v>
      </c>
      <c r="E1871" s="97"/>
      <c r="F1871" s="97"/>
      <c r="G1871" s="97"/>
      <c r="H1871" s="97"/>
      <c r="I1871" s="97"/>
      <c r="J1871" s="97"/>
      <c r="K1871" s="97"/>
      <c r="L1871" s="97"/>
      <c r="M1871" s="97"/>
      <c r="N1871" s="97"/>
      <c r="O1871" t="str">
        <f t="shared" ref="O1871" si="1860">IF(AND(OR($B$1="ALL",$B$1=C1871),OR($E$1="ALL",$E$1=D1871),OR($B$2="ALL",$B$2=A1871),OR($E$2="ALL",IFERROR(SEARCH($E$2,B1871),0)&gt;0)),"MATCH","")</f>
        <v>MATCH</v>
      </c>
    </row>
    <row r="1872" spans="1:15" x14ac:dyDescent="0.25">
      <c r="A1872" s="192"/>
      <c r="B1872" s="192" t="s">
        <v>156</v>
      </c>
      <c r="C1872" s="192" t="s">
        <v>157</v>
      </c>
      <c r="D1872" s="192" t="s">
        <v>158</v>
      </c>
      <c r="E1872" s="192" t="s">
        <v>139</v>
      </c>
      <c r="F1872" s="192" t="s">
        <v>140</v>
      </c>
      <c r="G1872" s="192" t="s">
        <v>141</v>
      </c>
      <c r="H1872" s="192" t="s">
        <v>142</v>
      </c>
      <c r="I1872" s="192" t="s">
        <v>143</v>
      </c>
      <c r="J1872" s="192" t="s">
        <v>144</v>
      </c>
      <c r="K1872" s="192" t="s">
        <v>145</v>
      </c>
      <c r="L1872" s="192" t="s">
        <v>146</v>
      </c>
      <c r="M1872" s="192" t="s">
        <v>147</v>
      </c>
      <c r="N1872" s="192" t="s">
        <v>148</v>
      </c>
      <c r="O1872" t="str">
        <f t="shared" ref="O1872" si="1861">O1871</f>
        <v>MATCH</v>
      </c>
    </row>
    <row r="1873" spans="1:15" x14ac:dyDescent="0.25">
      <c r="A1873" s="193" t="s">
        <v>161</v>
      </c>
      <c r="B1873" s="97"/>
      <c r="C1873" s="97"/>
      <c r="D1873" s="97"/>
      <c r="E1873" s="97"/>
      <c r="F1873" s="97"/>
      <c r="G1873" s="97"/>
      <c r="H1873" s="97"/>
      <c r="I1873" s="97"/>
      <c r="J1873" s="97"/>
      <c r="K1873" s="97"/>
      <c r="L1873" s="97"/>
      <c r="M1873" s="97"/>
      <c r="N1873" s="97"/>
      <c r="O1873" t="str">
        <f t="shared" ref="O1873" si="1862">O1871</f>
        <v>MATCH</v>
      </c>
    </row>
    <row r="1874" spans="1:15" x14ac:dyDescent="0.25">
      <c r="A1874" s="193" t="s">
        <v>164</v>
      </c>
      <c r="B1874" s="97"/>
      <c r="C1874" s="97"/>
      <c r="D1874" s="97"/>
      <c r="E1874" s="97"/>
      <c r="F1874" s="97"/>
      <c r="G1874" s="97"/>
      <c r="H1874" s="97"/>
      <c r="I1874" s="97"/>
      <c r="J1874" s="97"/>
      <c r="K1874" s="97"/>
      <c r="L1874" s="97"/>
      <c r="M1874" s="97"/>
      <c r="N1874" s="97"/>
      <c r="O1874" t="str">
        <f t="shared" ref="O1874" si="1863">O1871</f>
        <v>MATCH</v>
      </c>
    </row>
    <row r="1875" spans="1:15" x14ac:dyDescent="0.25">
      <c r="A1875" s="188"/>
      <c r="B1875" s="188"/>
      <c r="C1875" s="188"/>
      <c r="D1875" s="188"/>
      <c r="E1875" s="188"/>
      <c r="F1875" s="188"/>
      <c r="G1875" s="188"/>
      <c r="H1875" s="188"/>
      <c r="I1875" s="188"/>
      <c r="J1875" s="188"/>
      <c r="K1875" s="188"/>
      <c r="L1875" s="188"/>
      <c r="M1875" s="188"/>
      <c r="N1875" s="188"/>
      <c r="O1875" t="str">
        <f t="shared" ref="O1875" si="1864">O1871</f>
        <v>MATCH</v>
      </c>
    </row>
    <row r="1876" spans="1:15" x14ac:dyDescent="0.25">
      <c r="A1876" s="191" t="str">
        <f>'[1]Run Rate'!A378</f>
        <v>POL09833</v>
      </c>
      <c r="B1876" s="191" t="str">
        <f>'[1]Run Rate'!B378</f>
        <v>Polleo 1st Whey 30,4g SACHET Chocolate Jaffa</v>
      </c>
      <c r="C1876" s="191" t="str">
        <f>'[1]Run Rate'!C378</f>
        <v>PROTEINI</v>
      </c>
      <c r="D1876" s="191" t="str">
        <f>'[1]Run Rate'!D378</f>
        <v>03 BRONZE</v>
      </c>
      <c r="E1876" s="97"/>
      <c r="F1876" s="97"/>
      <c r="G1876" s="97"/>
      <c r="H1876" s="97"/>
      <c r="I1876" s="97"/>
      <c r="J1876" s="97"/>
      <c r="K1876" s="97"/>
      <c r="L1876" s="97"/>
      <c r="M1876" s="97"/>
      <c r="N1876" s="97"/>
      <c r="O1876" t="str">
        <f t="shared" ref="O1876" si="1865">IF(AND(OR($B$1="ALL",$B$1=C1876),OR($E$1="ALL",$E$1=D1876),OR($B$2="ALL",$B$2=A1876),OR($E$2="ALL",IFERROR(SEARCH($E$2,B1876),0)&gt;0)),"MATCH","")</f>
        <v>MATCH</v>
      </c>
    </row>
    <row r="1877" spans="1:15" x14ac:dyDescent="0.25">
      <c r="A1877" s="192"/>
      <c r="B1877" s="192" t="s">
        <v>156</v>
      </c>
      <c r="C1877" s="192" t="s">
        <v>157</v>
      </c>
      <c r="D1877" s="192" t="s">
        <v>158</v>
      </c>
      <c r="E1877" s="192" t="s">
        <v>139</v>
      </c>
      <c r="F1877" s="192" t="s">
        <v>140</v>
      </c>
      <c r="G1877" s="192" t="s">
        <v>141</v>
      </c>
      <c r="H1877" s="192" t="s">
        <v>142</v>
      </c>
      <c r="I1877" s="192" t="s">
        <v>143</v>
      </c>
      <c r="J1877" s="192" t="s">
        <v>144</v>
      </c>
      <c r="K1877" s="192" t="s">
        <v>145</v>
      </c>
      <c r="L1877" s="192" t="s">
        <v>146</v>
      </c>
      <c r="M1877" s="192" t="s">
        <v>147</v>
      </c>
      <c r="N1877" s="192" t="s">
        <v>148</v>
      </c>
      <c r="O1877" t="str">
        <f t="shared" ref="O1877" si="1866">O1876</f>
        <v>MATCH</v>
      </c>
    </row>
    <row r="1878" spans="1:15" x14ac:dyDescent="0.25">
      <c r="A1878" s="193" t="s">
        <v>161</v>
      </c>
      <c r="B1878" s="97"/>
      <c r="C1878" s="97"/>
      <c r="D1878" s="97"/>
      <c r="E1878" s="97"/>
      <c r="F1878" s="97"/>
      <c r="G1878" s="97"/>
      <c r="H1878" s="97"/>
      <c r="I1878" s="97"/>
      <c r="J1878" s="97"/>
      <c r="K1878" s="97"/>
      <c r="L1878" s="97"/>
      <c r="M1878" s="97"/>
      <c r="N1878" s="97"/>
      <c r="O1878" t="str">
        <f t="shared" ref="O1878" si="1867">O1876</f>
        <v>MATCH</v>
      </c>
    </row>
    <row r="1879" spans="1:15" x14ac:dyDescent="0.25">
      <c r="A1879" s="193" t="s">
        <v>164</v>
      </c>
      <c r="B1879" s="97"/>
      <c r="C1879" s="97"/>
      <c r="D1879" s="97"/>
      <c r="E1879" s="97"/>
      <c r="F1879" s="97"/>
      <c r="G1879" s="97"/>
      <c r="H1879" s="97"/>
      <c r="I1879" s="97"/>
      <c r="J1879" s="97"/>
      <c r="K1879" s="97"/>
      <c r="L1879" s="97"/>
      <c r="M1879" s="97"/>
      <c r="N1879" s="97"/>
      <c r="O1879" t="str">
        <f t="shared" ref="O1879" si="1868">O1876</f>
        <v>MATCH</v>
      </c>
    </row>
    <row r="1880" spans="1:15" x14ac:dyDescent="0.25">
      <c r="A1880" s="188"/>
      <c r="B1880" s="188"/>
      <c r="C1880" s="188"/>
      <c r="D1880" s="188"/>
      <c r="E1880" s="188"/>
      <c r="F1880" s="188"/>
      <c r="G1880" s="188"/>
      <c r="H1880" s="188"/>
      <c r="I1880" s="188"/>
      <c r="J1880" s="188"/>
      <c r="K1880" s="188"/>
      <c r="L1880" s="188"/>
      <c r="M1880" s="188"/>
      <c r="N1880" s="188"/>
      <c r="O1880" t="str">
        <f t="shared" ref="O1880" si="1869">O1876</f>
        <v>MATCH</v>
      </c>
    </row>
    <row r="1881" spans="1:15" x14ac:dyDescent="0.25">
      <c r="A1881" s="191" t="str">
        <f>'[1]Run Rate'!A379</f>
        <v>ON00431</v>
      </c>
      <c r="B1881" s="191" t="str">
        <f>'[1]Run Rate'!B379</f>
        <v>Serious Mass 2,73kg Cookies&amp;Cream</v>
      </c>
      <c r="C1881" s="191" t="str">
        <f>'[1]Run Rate'!C379</f>
        <v>SPORTSKA PREHRANA</v>
      </c>
      <c r="D1881" s="191" t="str">
        <f>'[1]Run Rate'!D379</f>
        <v>03 BRONZE</v>
      </c>
      <c r="E1881" s="97"/>
      <c r="F1881" s="97"/>
      <c r="G1881" s="97"/>
      <c r="H1881" s="97"/>
      <c r="I1881" s="97"/>
      <c r="J1881" s="97"/>
      <c r="K1881" s="97"/>
      <c r="L1881" s="97"/>
      <c r="M1881" s="97"/>
      <c r="N1881" s="97"/>
      <c r="O1881" t="str">
        <f t="shared" ref="O1881" si="1870">IF(AND(OR($B$1="ALL",$B$1=C1881),OR($E$1="ALL",$E$1=D1881),OR($B$2="ALL",$B$2=A1881),OR($E$2="ALL",IFERROR(SEARCH($E$2,B1881),0)&gt;0)),"MATCH","")</f>
        <v>MATCH</v>
      </c>
    </row>
    <row r="1882" spans="1:15" x14ac:dyDescent="0.25">
      <c r="A1882" s="192"/>
      <c r="B1882" s="192" t="s">
        <v>156</v>
      </c>
      <c r="C1882" s="192" t="s">
        <v>157</v>
      </c>
      <c r="D1882" s="192" t="s">
        <v>158</v>
      </c>
      <c r="E1882" s="192" t="s">
        <v>139</v>
      </c>
      <c r="F1882" s="192" t="s">
        <v>140</v>
      </c>
      <c r="G1882" s="192" t="s">
        <v>141</v>
      </c>
      <c r="H1882" s="192" t="s">
        <v>142</v>
      </c>
      <c r="I1882" s="192" t="s">
        <v>143</v>
      </c>
      <c r="J1882" s="192" t="s">
        <v>144</v>
      </c>
      <c r="K1882" s="192" t="s">
        <v>145</v>
      </c>
      <c r="L1882" s="192" t="s">
        <v>146</v>
      </c>
      <c r="M1882" s="192" t="s">
        <v>147</v>
      </c>
      <c r="N1882" s="192" t="s">
        <v>148</v>
      </c>
      <c r="O1882" t="str">
        <f t="shared" ref="O1882" si="1871">O1881</f>
        <v>MATCH</v>
      </c>
    </row>
    <row r="1883" spans="1:15" x14ac:dyDescent="0.25">
      <c r="A1883" s="193" t="s">
        <v>161</v>
      </c>
      <c r="B1883" s="97"/>
      <c r="C1883" s="97"/>
      <c r="D1883" s="97"/>
      <c r="E1883" s="97"/>
      <c r="F1883" s="97"/>
      <c r="G1883" s="97"/>
      <c r="H1883" s="97"/>
      <c r="I1883" s="97"/>
      <c r="J1883" s="97"/>
      <c r="K1883" s="97"/>
      <c r="L1883" s="97"/>
      <c r="M1883" s="97"/>
      <c r="N1883" s="97"/>
      <c r="O1883" t="str">
        <f t="shared" ref="O1883" si="1872">O1881</f>
        <v>MATCH</v>
      </c>
    </row>
    <row r="1884" spans="1:15" x14ac:dyDescent="0.25">
      <c r="A1884" s="193" t="s">
        <v>164</v>
      </c>
      <c r="B1884" s="97"/>
      <c r="C1884" s="97"/>
      <c r="D1884" s="97"/>
      <c r="E1884" s="97"/>
      <c r="F1884" s="97"/>
      <c r="G1884" s="97"/>
      <c r="H1884" s="97"/>
      <c r="I1884" s="97"/>
      <c r="J1884" s="97"/>
      <c r="K1884" s="97"/>
      <c r="L1884" s="97"/>
      <c r="M1884" s="97"/>
      <c r="N1884" s="97"/>
      <c r="O1884" t="str">
        <f t="shared" ref="O1884" si="1873">O1881</f>
        <v>MATCH</v>
      </c>
    </row>
    <row r="1885" spans="1:15" x14ac:dyDescent="0.25">
      <c r="A1885" s="188"/>
      <c r="B1885" s="188"/>
      <c r="C1885" s="188"/>
      <c r="D1885" s="188"/>
      <c r="E1885" s="188"/>
      <c r="F1885" s="188"/>
      <c r="G1885" s="188"/>
      <c r="H1885" s="188"/>
      <c r="I1885" s="188"/>
      <c r="J1885" s="188"/>
      <c r="K1885" s="188"/>
      <c r="L1885" s="188"/>
      <c r="M1885" s="188"/>
      <c r="N1885" s="188"/>
      <c r="O1885" t="str">
        <f t="shared" ref="O1885" si="1874">O1881</f>
        <v>MATCH</v>
      </c>
    </row>
    <row r="1886" spans="1:15" x14ac:dyDescent="0.25">
      <c r="A1886" s="191" t="str">
        <f>'[1]Run Rate'!A380</f>
        <v>POL12809</v>
      </c>
      <c r="B1886" s="191" t="str">
        <f>'[1]Run Rate'!B380</f>
        <v>Vindija &amp; Polleo Protein Shake 500ml Chocolate</v>
      </c>
      <c r="C1886" s="191" t="str">
        <f>'[1]Run Rate'!C380</f>
        <v>RTD &amp; SNACKS</v>
      </c>
      <c r="D1886" s="191" t="str">
        <f>'[1]Run Rate'!D380</f>
        <v>03 BRONZE</v>
      </c>
      <c r="E1886" s="97"/>
      <c r="F1886" s="97"/>
      <c r="G1886" s="97"/>
      <c r="H1886" s="97"/>
      <c r="I1886" s="97"/>
      <c r="J1886" s="97"/>
      <c r="K1886" s="97"/>
      <c r="L1886" s="97"/>
      <c r="M1886" s="97"/>
      <c r="N1886" s="97"/>
      <c r="O1886" t="str">
        <f t="shared" ref="O1886" si="1875">IF(AND(OR($B$1="ALL",$B$1=C1886),OR($E$1="ALL",$E$1=D1886),OR($B$2="ALL",$B$2=A1886),OR($E$2="ALL",IFERROR(SEARCH($E$2,B1886),0)&gt;0)),"MATCH","")</f>
        <v>MATCH</v>
      </c>
    </row>
    <row r="1887" spans="1:15" x14ac:dyDescent="0.25">
      <c r="A1887" s="192"/>
      <c r="B1887" s="192" t="s">
        <v>156</v>
      </c>
      <c r="C1887" s="192" t="s">
        <v>157</v>
      </c>
      <c r="D1887" s="192" t="s">
        <v>158</v>
      </c>
      <c r="E1887" s="192" t="s">
        <v>139</v>
      </c>
      <c r="F1887" s="192" t="s">
        <v>140</v>
      </c>
      <c r="G1887" s="192" t="s">
        <v>141</v>
      </c>
      <c r="H1887" s="192" t="s">
        <v>142</v>
      </c>
      <c r="I1887" s="192" t="s">
        <v>143</v>
      </c>
      <c r="J1887" s="192" t="s">
        <v>144</v>
      </c>
      <c r="K1887" s="192" t="s">
        <v>145</v>
      </c>
      <c r="L1887" s="192" t="s">
        <v>146</v>
      </c>
      <c r="M1887" s="192" t="s">
        <v>147</v>
      </c>
      <c r="N1887" s="192" t="s">
        <v>148</v>
      </c>
      <c r="O1887" t="str">
        <f t="shared" ref="O1887" si="1876">O1886</f>
        <v>MATCH</v>
      </c>
    </row>
    <row r="1888" spans="1:15" x14ac:dyDescent="0.25">
      <c r="A1888" s="193" t="s">
        <v>161</v>
      </c>
      <c r="B1888" s="97"/>
      <c r="C1888" s="97"/>
      <c r="D1888" s="97"/>
      <c r="E1888" s="97"/>
      <c r="F1888" s="97"/>
      <c r="G1888" s="97"/>
      <c r="H1888" s="97"/>
      <c r="I1888" s="97"/>
      <c r="J1888" s="97"/>
      <c r="K1888" s="97"/>
      <c r="L1888" s="97"/>
      <c r="M1888" s="97"/>
      <c r="N1888" s="97"/>
      <c r="O1888" t="str">
        <f t="shared" ref="O1888" si="1877">O1886</f>
        <v>MATCH</v>
      </c>
    </row>
    <row r="1889" spans="1:15" x14ac:dyDescent="0.25">
      <c r="A1889" s="193" t="s">
        <v>164</v>
      </c>
      <c r="B1889" s="97"/>
      <c r="C1889" s="97"/>
      <c r="D1889" s="97"/>
      <c r="E1889" s="97"/>
      <c r="F1889" s="97"/>
      <c r="G1889" s="97"/>
      <c r="H1889" s="97"/>
      <c r="I1889" s="97"/>
      <c r="J1889" s="97"/>
      <c r="K1889" s="97"/>
      <c r="L1889" s="97"/>
      <c r="M1889" s="97"/>
      <c r="N1889" s="97"/>
      <c r="O1889" t="str">
        <f t="shared" ref="O1889" si="1878">O1886</f>
        <v>MATCH</v>
      </c>
    </row>
    <row r="1890" spans="1:15" x14ac:dyDescent="0.25">
      <c r="A1890" s="188"/>
      <c r="B1890" s="188"/>
      <c r="C1890" s="188"/>
      <c r="D1890" s="188"/>
      <c r="E1890" s="188"/>
      <c r="F1890" s="188"/>
      <c r="G1890" s="188"/>
      <c r="H1890" s="188"/>
      <c r="I1890" s="188"/>
      <c r="J1890" s="188"/>
      <c r="K1890" s="188"/>
      <c r="L1890" s="188"/>
      <c r="M1890" s="188"/>
      <c r="N1890" s="188"/>
      <c r="O1890" t="str">
        <f t="shared" ref="O1890" si="1879">O1886</f>
        <v>MATCH</v>
      </c>
    </row>
    <row r="1891" spans="1:15" x14ac:dyDescent="0.25">
      <c r="A1891" s="191" t="str">
        <f>'[1]Run Rate'!A381</f>
        <v>SCM04399</v>
      </c>
      <c r="B1891" s="191" t="str">
        <f>'[1]Run Rate'!B381</f>
        <v>BCAA Hybrid 240 tablets</v>
      </c>
      <c r="C1891" s="191" t="str">
        <f>'[1]Run Rate'!C381</f>
        <v>SPORTSKA PREHRANA</v>
      </c>
      <c r="D1891" s="191" t="str">
        <f>'[1]Run Rate'!D381</f>
        <v>03 BRONZE</v>
      </c>
      <c r="E1891" s="97"/>
      <c r="F1891" s="97"/>
      <c r="G1891" s="97"/>
      <c r="H1891" s="97"/>
      <c r="I1891" s="97"/>
      <c r="J1891" s="97"/>
      <c r="K1891" s="97"/>
      <c r="L1891" s="97"/>
      <c r="M1891" s="97"/>
      <c r="N1891" s="97"/>
      <c r="O1891" t="str">
        <f t="shared" ref="O1891" si="1880">IF(AND(OR($B$1="ALL",$B$1=C1891),OR($E$1="ALL",$E$1=D1891),OR($B$2="ALL",$B$2=A1891),OR($E$2="ALL",IFERROR(SEARCH($E$2,B1891),0)&gt;0)),"MATCH","")</f>
        <v>MATCH</v>
      </c>
    </row>
    <row r="1892" spans="1:15" x14ac:dyDescent="0.25">
      <c r="A1892" s="192"/>
      <c r="B1892" s="192" t="s">
        <v>156</v>
      </c>
      <c r="C1892" s="192" t="s">
        <v>157</v>
      </c>
      <c r="D1892" s="192" t="s">
        <v>158</v>
      </c>
      <c r="E1892" s="192" t="s">
        <v>139</v>
      </c>
      <c r="F1892" s="192" t="s">
        <v>140</v>
      </c>
      <c r="G1892" s="192" t="s">
        <v>141</v>
      </c>
      <c r="H1892" s="192" t="s">
        <v>142</v>
      </c>
      <c r="I1892" s="192" t="s">
        <v>143</v>
      </c>
      <c r="J1892" s="192" t="s">
        <v>144</v>
      </c>
      <c r="K1892" s="192" t="s">
        <v>145</v>
      </c>
      <c r="L1892" s="192" t="s">
        <v>146</v>
      </c>
      <c r="M1892" s="192" t="s">
        <v>147</v>
      </c>
      <c r="N1892" s="192" t="s">
        <v>148</v>
      </c>
      <c r="O1892" t="str">
        <f t="shared" ref="O1892" si="1881">O1891</f>
        <v>MATCH</v>
      </c>
    </row>
    <row r="1893" spans="1:15" x14ac:dyDescent="0.25">
      <c r="A1893" s="193" t="s">
        <v>161</v>
      </c>
      <c r="B1893" s="97"/>
      <c r="C1893" s="97"/>
      <c r="D1893" s="97"/>
      <c r="E1893" s="97"/>
      <c r="F1893" s="97"/>
      <c r="G1893" s="97"/>
      <c r="H1893" s="97"/>
      <c r="I1893" s="97"/>
      <c r="J1893" s="97"/>
      <c r="K1893" s="97"/>
      <c r="L1893" s="97"/>
      <c r="M1893" s="97"/>
      <c r="N1893" s="97"/>
      <c r="O1893" t="str">
        <f t="shared" ref="O1893" si="1882">O1891</f>
        <v>MATCH</v>
      </c>
    </row>
    <row r="1894" spans="1:15" x14ac:dyDescent="0.25">
      <c r="A1894" s="193" t="s">
        <v>164</v>
      </c>
      <c r="B1894" s="97"/>
      <c r="C1894" s="97"/>
      <c r="D1894" s="97"/>
      <c r="E1894" s="97"/>
      <c r="F1894" s="97"/>
      <c r="G1894" s="97"/>
      <c r="H1894" s="97"/>
      <c r="I1894" s="97"/>
      <c r="J1894" s="97"/>
      <c r="K1894" s="97"/>
      <c r="L1894" s="97"/>
      <c r="M1894" s="97"/>
      <c r="N1894" s="97"/>
      <c r="O1894" t="str">
        <f t="shared" ref="O1894" si="1883">O1891</f>
        <v>MATCH</v>
      </c>
    </row>
    <row r="1895" spans="1:15" x14ac:dyDescent="0.25">
      <c r="A1895" s="188"/>
      <c r="B1895" s="188"/>
      <c r="C1895" s="188"/>
      <c r="D1895" s="188"/>
      <c r="E1895" s="188"/>
      <c r="F1895" s="188"/>
      <c r="G1895" s="188"/>
      <c r="H1895" s="188"/>
      <c r="I1895" s="188"/>
      <c r="J1895" s="188"/>
      <c r="K1895" s="188"/>
      <c r="L1895" s="188"/>
      <c r="M1895" s="188"/>
      <c r="N1895" s="188"/>
      <c r="O1895" t="str">
        <f t="shared" ref="O1895" si="1884">O1891</f>
        <v>MATCH</v>
      </c>
    </row>
    <row r="1896" spans="1:15" x14ac:dyDescent="0.25">
      <c r="A1896" s="191" t="str">
        <f>'[1]Run Rate'!A382</f>
        <v>SHM00083</v>
      </c>
      <c r="B1896" s="191" t="str">
        <f>'[1]Run Rate'!B382</f>
        <v>DEFENDER, I Don't Sweat I Sparkle, 600 ml</v>
      </c>
      <c r="C1896" s="191" t="str">
        <f>'[1]Run Rate'!C382</f>
        <v>DRINKWARE I HOME</v>
      </c>
      <c r="D1896" s="191" t="str">
        <f>'[1]Run Rate'!D382</f>
        <v>03 BRONZE</v>
      </c>
      <c r="E1896" s="97"/>
      <c r="F1896" s="97"/>
      <c r="G1896" s="97"/>
      <c r="H1896" s="97"/>
      <c r="I1896" s="97"/>
      <c r="J1896" s="97"/>
      <c r="K1896" s="97"/>
      <c r="L1896" s="97"/>
      <c r="M1896" s="97"/>
      <c r="N1896" s="97"/>
      <c r="O1896" t="str">
        <f t="shared" ref="O1896" si="1885">IF(AND(OR($B$1="ALL",$B$1=C1896),OR($E$1="ALL",$E$1=D1896),OR($B$2="ALL",$B$2=A1896),OR($E$2="ALL",IFERROR(SEARCH($E$2,B1896),0)&gt;0)),"MATCH","")</f>
        <v>MATCH</v>
      </c>
    </row>
    <row r="1897" spans="1:15" x14ac:dyDescent="0.25">
      <c r="A1897" s="192"/>
      <c r="B1897" s="192" t="s">
        <v>156</v>
      </c>
      <c r="C1897" s="192" t="s">
        <v>157</v>
      </c>
      <c r="D1897" s="192" t="s">
        <v>158</v>
      </c>
      <c r="E1897" s="192" t="s">
        <v>139</v>
      </c>
      <c r="F1897" s="192" t="s">
        <v>140</v>
      </c>
      <c r="G1897" s="192" t="s">
        <v>141</v>
      </c>
      <c r="H1897" s="192" t="s">
        <v>142</v>
      </c>
      <c r="I1897" s="192" t="s">
        <v>143</v>
      </c>
      <c r="J1897" s="192" t="s">
        <v>144</v>
      </c>
      <c r="K1897" s="192" t="s">
        <v>145</v>
      </c>
      <c r="L1897" s="192" t="s">
        <v>146</v>
      </c>
      <c r="M1897" s="192" t="s">
        <v>147</v>
      </c>
      <c r="N1897" s="192" t="s">
        <v>148</v>
      </c>
      <c r="O1897" t="str">
        <f t="shared" ref="O1897" si="1886">O1896</f>
        <v>MATCH</v>
      </c>
    </row>
    <row r="1898" spans="1:15" x14ac:dyDescent="0.25">
      <c r="A1898" s="193" t="s">
        <v>161</v>
      </c>
      <c r="B1898" s="97"/>
      <c r="C1898" s="97"/>
      <c r="D1898" s="97"/>
      <c r="E1898" s="97"/>
      <c r="F1898" s="97"/>
      <c r="G1898" s="97"/>
      <c r="H1898" s="97"/>
      <c r="I1898" s="97"/>
      <c r="J1898" s="97"/>
      <c r="K1898" s="97"/>
      <c r="L1898" s="97"/>
      <c r="M1898" s="97"/>
      <c r="N1898" s="97"/>
      <c r="O1898" t="str">
        <f t="shared" ref="O1898" si="1887">O1896</f>
        <v>MATCH</v>
      </c>
    </row>
    <row r="1899" spans="1:15" x14ac:dyDescent="0.25">
      <c r="A1899" s="193" t="s">
        <v>164</v>
      </c>
      <c r="B1899" s="97"/>
      <c r="C1899" s="97"/>
      <c r="D1899" s="97"/>
      <c r="E1899" s="97"/>
      <c r="F1899" s="97"/>
      <c r="G1899" s="97"/>
      <c r="H1899" s="97"/>
      <c r="I1899" s="97"/>
      <c r="J1899" s="97"/>
      <c r="K1899" s="97"/>
      <c r="L1899" s="97"/>
      <c r="M1899" s="97"/>
      <c r="N1899" s="97"/>
      <c r="O1899" t="str">
        <f t="shared" ref="O1899" si="1888">O1896</f>
        <v>MATCH</v>
      </c>
    </row>
    <row r="1900" spans="1:15" x14ac:dyDescent="0.25">
      <c r="A1900" s="188"/>
      <c r="B1900" s="188"/>
      <c r="C1900" s="188"/>
      <c r="D1900" s="188"/>
      <c r="E1900" s="188"/>
      <c r="F1900" s="188"/>
      <c r="G1900" s="188"/>
      <c r="H1900" s="188"/>
      <c r="I1900" s="188"/>
      <c r="J1900" s="188"/>
      <c r="K1900" s="188"/>
      <c r="L1900" s="188"/>
      <c r="M1900" s="188"/>
      <c r="N1900" s="188"/>
      <c r="O1900" t="str">
        <f t="shared" ref="O1900" si="1889">O1896</f>
        <v>MATCH</v>
      </c>
    </row>
    <row r="1901" spans="1:15" x14ac:dyDescent="0.25">
      <c r="A1901" s="191" t="str">
        <f>'[1]Run Rate'!A383</f>
        <v>ATC06735</v>
      </c>
      <c r="B1901" s="191" t="str">
        <f>'[1]Run Rate'!B383</f>
        <v>Steznik zapešća univerzalni crni Atleticore</v>
      </c>
      <c r="C1901" s="191" t="str">
        <f>'[1]Run Rate'!C383</f>
        <v>FITNESS OPREMA</v>
      </c>
      <c r="D1901" s="191" t="str">
        <f>'[1]Run Rate'!D383</f>
        <v>03 BRONZE</v>
      </c>
      <c r="E1901" s="97"/>
      <c r="F1901" s="97"/>
      <c r="G1901" s="97"/>
      <c r="H1901" s="97"/>
      <c r="I1901" s="97"/>
      <c r="J1901" s="97"/>
      <c r="K1901" s="97"/>
      <c r="L1901" s="97"/>
      <c r="M1901" s="97"/>
      <c r="N1901" s="97"/>
      <c r="O1901" t="str">
        <f t="shared" ref="O1901" si="1890">IF(AND(OR($B$1="ALL",$B$1=C1901),OR($E$1="ALL",$E$1=D1901),OR($B$2="ALL",$B$2=A1901),OR($E$2="ALL",IFERROR(SEARCH($E$2,B1901),0)&gt;0)),"MATCH","")</f>
        <v>MATCH</v>
      </c>
    </row>
    <row r="1902" spans="1:15" x14ac:dyDescent="0.25">
      <c r="A1902" s="192"/>
      <c r="B1902" s="192" t="s">
        <v>156</v>
      </c>
      <c r="C1902" s="192" t="s">
        <v>157</v>
      </c>
      <c r="D1902" s="192" t="s">
        <v>158</v>
      </c>
      <c r="E1902" s="192" t="s">
        <v>139</v>
      </c>
      <c r="F1902" s="192" t="s">
        <v>140</v>
      </c>
      <c r="G1902" s="192" t="s">
        <v>141</v>
      </c>
      <c r="H1902" s="192" t="s">
        <v>142</v>
      </c>
      <c r="I1902" s="192" t="s">
        <v>143</v>
      </c>
      <c r="J1902" s="192" t="s">
        <v>144</v>
      </c>
      <c r="K1902" s="192" t="s">
        <v>145</v>
      </c>
      <c r="L1902" s="192" t="s">
        <v>146</v>
      </c>
      <c r="M1902" s="192" t="s">
        <v>147</v>
      </c>
      <c r="N1902" s="192" t="s">
        <v>148</v>
      </c>
      <c r="O1902" t="str">
        <f t="shared" ref="O1902" si="1891">O1901</f>
        <v>MATCH</v>
      </c>
    </row>
    <row r="1903" spans="1:15" x14ac:dyDescent="0.25">
      <c r="A1903" s="193" t="s">
        <v>161</v>
      </c>
      <c r="B1903" s="97"/>
      <c r="C1903" s="97"/>
      <c r="D1903" s="97"/>
      <c r="E1903" s="97"/>
      <c r="F1903" s="97"/>
      <c r="G1903" s="97"/>
      <c r="H1903" s="97"/>
      <c r="I1903" s="97"/>
      <c r="J1903" s="97"/>
      <c r="K1903" s="97"/>
      <c r="L1903" s="97"/>
      <c r="M1903" s="97"/>
      <c r="N1903" s="97"/>
      <c r="O1903" t="str">
        <f t="shared" ref="O1903" si="1892">O1901</f>
        <v>MATCH</v>
      </c>
    </row>
    <row r="1904" spans="1:15" x14ac:dyDescent="0.25">
      <c r="A1904" s="193" t="s">
        <v>164</v>
      </c>
      <c r="B1904" s="97"/>
      <c r="C1904" s="97"/>
      <c r="D1904" s="97"/>
      <c r="E1904" s="97"/>
      <c r="F1904" s="97"/>
      <c r="G1904" s="97"/>
      <c r="H1904" s="97"/>
      <c r="I1904" s="97"/>
      <c r="J1904" s="97"/>
      <c r="K1904" s="97"/>
      <c r="L1904" s="97"/>
      <c r="M1904" s="97"/>
      <c r="N1904" s="97"/>
      <c r="O1904" t="str">
        <f t="shared" ref="O1904" si="1893">O1901</f>
        <v>MATCH</v>
      </c>
    </row>
    <row r="1905" spans="1:15" x14ac:dyDescent="0.25">
      <c r="A1905" s="188"/>
      <c r="B1905" s="188"/>
      <c r="C1905" s="188"/>
      <c r="D1905" s="188"/>
      <c r="E1905" s="188"/>
      <c r="F1905" s="188"/>
      <c r="G1905" s="188"/>
      <c r="H1905" s="188"/>
      <c r="I1905" s="188"/>
      <c r="J1905" s="188"/>
      <c r="K1905" s="188"/>
      <c r="L1905" s="188"/>
      <c r="M1905" s="188"/>
      <c r="N1905" s="188"/>
      <c r="O1905" t="str">
        <f t="shared" ref="O1905" si="1894">O1901</f>
        <v>MATCH</v>
      </c>
    </row>
    <row r="1906" spans="1:15" x14ac:dyDescent="0.25">
      <c r="A1906" s="191" t="str">
        <f>'[1]Run Rate'!A384</f>
        <v>SHM00031</v>
      </c>
      <c r="B1906" s="191" t="str">
        <f>'[1]Run Rate'!B384</f>
        <v>Shieldmixer Hero Pro Go Hard or Go Home</v>
      </c>
      <c r="C1906" s="191" t="str">
        <f>'[1]Run Rate'!C384</f>
        <v>DRINKWARE I HOME</v>
      </c>
      <c r="D1906" s="191" t="str">
        <f>'[1]Run Rate'!D384</f>
        <v>03 BRONZE</v>
      </c>
      <c r="E1906" s="97"/>
      <c r="F1906" s="97"/>
      <c r="G1906" s="97"/>
      <c r="H1906" s="97"/>
      <c r="I1906" s="97"/>
      <c r="J1906" s="97"/>
      <c r="K1906" s="97"/>
      <c r="L1906" s="97"/>
      <c r="M1906" s="97"/>
      <c r="N1906" s="97"/>
      <c r="O1906" t="str">
        <f t="shared" ref="O1906" si="1895">IF(AND(OR($B$1="ALL",$B$1=C1906),OR($E$1="ALL",$E$1=D1906),OR($B$2="ALL",$B$2=A1906),OR($E$2="ALL",IFERROR(SEARCH($E$2,B1906),0)&gt;0)),"MATCH","")</f>
        <v>MATCH</v>
      </c>
    </row>
    <row r="1907" spans="1:15" x14ac:dyDescent="0.25">
      <c r="A1907" s="192"/>
      <c r="B1907" s="192" t="s">
        <v>156</v>
      </c>
      <c r="C1907" s="192" t="s">
        <v>157</v>
      </c>
      <c r="D1907" s="192" t="s">
        <v>158</v>
      </c>
      <c r="E1907" s="192" t="s">
        <v>139</v>
      </c>
      <c r="F1907" s="192" t="s">
        <v>140</v>
      </c>
      <c r="G1907" s="192" t="s">
        <v>141</v>
      </c>
      <c r="H1907" s="192" t="s">
        <v>142</v>
      </c>
      <c r="I1907" s="192" t="s">
        <v>143</v>
      </c>
      <c r="J1907" s="192" t="s">
        <v>144</v>
      </c>
      <c r="K1907" s="192" t="s">
        <v>145</v>
      </c>
      <c r="L1907" s="192" t="s">
        <v>146</v>
      </c>
      <c r="M1907" s="192" t="s">
        <v>147</v>
      </c>
      <c r="N1907" s="192" t="s">
        <v>148</v>
      </c>
      <c r="O1907" t="str">
        <f t="shared" ref="O1907" si="1896">O1906</f>
        <v>MATCH</v>
      </c>
    </row>
    <row r="1908" spans="1:15" x14ac:dyDescent="0.25">
      <c r="A1908" s="193" t="s">
        <v>161</v>
      </c>
      <c r="B1908" s="97"/>
      <c r="C1908" s="97"/>
      <c r="D1908" s="97"/>
      <c r="E1908" s="97"/>
      <c r="F1908" s="97"/>
      <c r="G1908" s="97"/>
      <c r="H1908" s="97"/>
      <c r="I1908" s="97"/>
      <c r="J1908" s="97"/>
      <c r="K1908" s="97"/>
      <c r="L1908" s="97"/>
      <c r="M1908" s="97"/>
      <c r="N1908" s="97"/>
      <c r="O1908" t="str">
        <f t="shared" ref="O1908" si="1897">O1906</f>
        <v>MATCH</v>
      </c>
    </row>
    <row r="1909" spans="1:15" x14ac:dyDescent="0.25">
      <c r="A1909" s="193" t="s">
        <v>164</v>
      </c>
      <c r="B1909" s="97"/>
      <c r="C1909" s="97"/>
      <c r="D1909" s="97"/>
      <c r="E1909" s="97"/>
      <c r="F1909" s="97"/>
      <c r="G1909" s="97"/>
      <c r="H1909" s="97"/>
      <c r="I1909" s="97"/>
      <c r="J1909" s="97"/>
      <c r="K1909" s="97"/>
      <c r="L1909" s="97"/>
      <c r="M1909" s="97"/>
      <c r="N1909" s="97"/>
      <c r="O1909" t="str">
        <f t="shared" ref="O1909" si="1898">O1906</f>
        <v>MATCH</v>
      </c>
    </row>
    <row r="1910" spans="1:15" x14ac:dyDescent="0.25">
      <c r="A1910" s="188"/>
      <c r="B1910" s="188"/>
      <c r="C1910" s="188"/>
      <c r="D1910" s="188"/>
      <c r="E1910" s="188"/>
      <c r="F1910" s="188"/>
      <c r="G1910" s="188"/>
      <c r="H1910" s="188"/>
      <c r="I1910" s="188"/>
      <c r="J1910" s="188"/>
      <c r="K1910" s="188"/>
      <c r="L1910" s="188"/>
      <c r="M1910" s="188"/>
      <c r="N1910" s="188"/>
      <c r="O1910" t="str">
        <f t="shared" ref="O1910" si="1899">O1906</f>
        <v>MATCH</v>
      </c>
    </row>
    <row r="1911" spans="1:15" x14ac:dyDescent="0.25">
      <c r="A1911" s="191" t="str">
        <f>'[1]Run Rate'!A385</f>
        <v>UFC16148</v>
      </c>
      <c r="B1911" s="191" t="str">
        <f>'[1]Run Rate'!B385</f>
        <v>OPRO Self-Fit štitnik za zube GEN5 Zlatni - Crno/ Zlatni</v>
      </c>
      <c r="C1911" s="191" t="str">
        <f>'[1]Run Rate'!C385</f>
        <v>BORILAČKA OPREMA</v>
      </c>
      <c r="D1911" s="191" t="str">
        <f>'[1]Run Rate'!D385</f>
        <v>03 BRONZE</v>
      </c>
      <c r="E1911" s="97"/>
      <c r="F1911" s="97"/>
      <c r="G1911" s="97"/>
      <c r="H1911" s="97"/>
      <c r="I1911" s="97"/>
      <c r="J1911" s="97"/>
      <c r="K1911" s="97"/>
      <c r="L1911" s="97"/>
      <c r="M1911" s="97"/>
      <c r="N1911" s="97"/>
      <c r="O1911" t="str">
        <f t="shared" ref="O1911" si="1900">IF(AND(OR($B$1="ALL",$B$1=C1911),OR($E$1="ALL",$E$1=D1911),OR($B$2="ALL",$B$2=A1911),OR($E$2="ALL",IFERROR(SEARCH($E$2,B1911),0)&gt;0)),"MATCH","")</f>
        <v>MATCH</v>
      </c>
    </row>
    <row r="1912" spans="1:15" x14ac:dyDescent="0.25">
      <c r="A1912" s="192"/>
      <c r="B1912" s="192" t="s">
        <v>156</v>
      </c>
      <c r="C1912" s="192" t="s">
        <v>157</v>
      </c>
      <c r="D1912" s="192" t="s">
        <v>158</v>
      </c>
      <c r="E1912" s="192" t="s">
        <v>139</v>
      </c>
      <c r="F1912" s="192" t="s">
        <v>140</v>
      </c>
      <c r="G1912" s="192" t="s">
        <v>141</v>
      </c>
      <c r="H1912" s="192" t="s">
        <v>142</v>
      </c>
      <c r="I1912" s="192" t="s">
        <v>143</v>
      </c>
      <c r="J1912" s="192" t="s">
        <v>144</v>
      </c>
      <c r="K1912" s="192" t="s">
        <v>145</v>
      </c>
      <c r="L1912" s="192" t="s">
        <v>146</v>
      </c>
      <c r="M1912" s="192" t="s">
        <v>147</v>
      </c>
      <c r="N1912" s="192" t="s">
        <v>148</v>
      </c>
      <c r="O1912" t="str">
        <f t="shared" ref="O1912" si="1901">O1911</f>
        <v>MATCH</v>
      </c>
    </row>
    <row r="1913" spans="1:15" x14ac:dyDescent="0.25">
      <c r="A1913" s="193" t="s">
        <v>161</v>
      </c>
      <c r="B1913" s="97"/>
      <c r="C1913" s="97"/>
      <c r="D1913" s="97"/>
      <c r="E1913" s="97"/>
      <c r="F1913" s="97"/>
      <c r="G1913" s="97"/>
      <c r="H1913" s="97"/>
      <c r="I1913" s="97"/>
      <c r="J1913" s="97"/>
      <c r="K1913" s="97"/>
      <c r="L1913" s="97"/>
      <c r="M1913" s="97"/>
      <c r="N1913" s="97"/>
      <c r="O1913" t="str">
        <f t="shared" ref="O1913" si="1902">O1911</f>
        <v>MATCH</v>
      </c>
    </row>
    <row r="1914" spans="1:15" x14ac:dyDescent="0.25">
      <c r="A1914" s="193" t="s">
        <v>164</v>
      </c>
      <c r="B1914" s="97"/>
      <c r="C1914" s="97"/>
      <c r="D1914" s="97"/>
      <c r="E1914" s="97"/>
      <c r="F1914" s="97"/>
      <c r="G1914" s="97"/>
      <c r="H1914" s="97"/>
      <c r="I1914" s="97"/>
      <c r="J1914" s="97"/>
      <c r="K1914" s="97"/>
      <c r="L1914" s="97"/>
      <c r="M1914" s="97"/>
      <c r="N1914" s="97"/>
      <c r="O1914" t="str">
        <f t="shared" ref="O1914" si="1903">O1911</f>
        <v>MATCH</v>
      </c>
    </row>
    <row r="1915" spans="1:15" x14ac:dyDescent="0.25">
      <c r="A1915" s="188"/>
      <c r="B1915" s="188"/>
      <c r="C1915" s="188"/>
      <c r="D1915" s="188"/>
      <c r="E1915" s="188"/>
      <c r="F1915" s="188"/>
      <c r="G1915" s="188"/>
      <c r="H1915" s="188"/>
      <c r="I1915" s="188"/>
      <c r="J1915" s="188"/>
      <c r="K1915" s="188"/>
      <c r="L1915" s="188"/>
      <c r="M1915" s="188"/>
      <c r="N1915" s="188"/>
      <c r="O1915" t="str">
        <f t="shared" ref="O1915" si="1904">O1911</f>
        <v>MATCH</v>
      </c>
    </row>
    <row r="1916" spans="1:15" x14ac:dyDescent="0.25">
      <c r="A1916" s="191" t="str">
        <f>'[1]Run Rate'!A386</f>
        <v>SHM00115</v>
      </c>
      <c r="B1916" s="191" t="str">
        <f>'[1]Run Rate'!B386</f>
        <v>Shieldmixer Hero Pro Tweety Believe</v>
      </c>
      <c r="C1916" s="191" t="str">
        <f>'[1]Run Rate'!C386</f>
        <v>DRINKWARE I HOME</v>
      </c>
      <c r="D1916" s="191" t="str">
        <f>'[1]Run Rate'!D386</f>
        <v>03 BRONZE</v>
      </c>
      <c r="E1916" s="97"/>
      <c r="F1916" s="97"/>
      <c r="G1916" s="97"/>
      <c r="H1916" s="97"/>
      <c r="I1916" s="97"/>
      <c r="J1916" s="97"/>
      <c r="K1916" s="97"/>
      <c r="L1916" s="97"/>
      <c r="M1916" s="97"/>
      <c r="N1916" s="97"/>
      <c r="O1916" t="str">
        <f t="shared" ref="O1916" si="1905">IF(AND(OR($B$1="ALL",$B$1=C1916),OR($E$1="ALL",$E$1=D1916),OR($B$2="ALL",$B$2=A1916),OR($E$2="ALL",IFERROR(SEARCH($E$2,B1916),0)&gt;0)),"MATCH","")</f>
        <v>MATCH</v>
      </c>
    </row>
    <row r="1917" spans="1:15" x14ac:dyDescent="0.25">
      <c r="A1917" s="192"/>
      <c r="B1917" s="192" t="s">
        <v>156</v>
      </c>
      <c r="C1917" s="192" t="s">
        <v>157</v>
      </c>
      <c r="D1917" s="192" t="s">
        <v>158</v>
      </c>
      <c r="E1917" s="192" t="s">
        <v>139</v>
      </c>
      <c r="F1917" s="192" t="s">
        <v>140</v>
      </c>
      <c r="G1917" s="192" t="s">
        <v>141</v>
      </c>
      <c r="H1917" s="192" t="s">
        <v>142</v>
      </c>
      <c r="I1917" s="192" t="s">
        <v>143</v>
      </c>
      <c r="J1917" s="192" t="s">
        <v>144</v>
      </c>
      <c r="K1917" s="192" t="s">
        <v>145</v>
      </c>
      <c r="L1917" s="192" t="s">
        <v>146</v>
      </c>
      <c r="M1917" s="192" t="s">
        <v>147</v>
      </c>
      <c r="N1917" s="192" t="s">
        <v>148</v>
      </c>
      <c r="O1917" t="str">
        <f t="shared" ref="O1917" si="1906">O1916</f>
        <v>MATCH</v>
      </c>
    </row>
    <row r="1918" spans="1:15" x14ac:dyDescent="0.25">
      <c r="A1918" s="193" t="s">
        <v>161</v>
      </c>
      <c r="B1918" s="97"/>
      <c r="C1918" s="97"/>
      <c r="D1918" s="97"/>
      <c r="E1918" s="97"/>
      <c r="F1918" s="97"/>
      <c r="G1918" s="97"/>
      <c r="H1918" s="97"/>
      <c r="I1918" s="97"/>
      <c r="J1918" s="97"/>
      <c r="K1918" s="97"/>
      <c r="L1918" s="97"/>
      <c r="M1918" s="97"/>
      <c r="N1918" s="97"/>
      <c r="O1918" t="str">
        <f t="shared" ref="O1918" si="1907">O1916</f>
        <v>MATCH</v>
      </c>
    </row>
    <row r="1919" spans="1:15" x14ac:dyDescent="0.25">
      <c r="A1919" s="193" t="s">
        <v>164</v>
      </c>
      <c r="B1919" s="97"/>
      <c r="C1919" s="97"/>
      <c r="D1919" s="97"/>
      <c r="E1919" s="97"/>
      <c r="F1919" s="97"/>
      <c r="G1919" s="97"/>
      <c r="H1919" s="97"/>
      <c r="I1919" s="97"/>
      <c r="J1919" s="97"/>
      <c r="K1919" s="97"/>
      <c r="L1919" s="97"/>
      <c r="M1919" s="97"/>
      <c r="N1919" s="97"/>
      <c r="O1919" t="str">
        <f t="shared" ref="O1919" si="1908">O1916</f>
        <v>MATCH</v>
      </c>
    </row>
    <row r="1920" spans="1:15" x14ac:dyDescent="0.25">
      <c r="A1920" s="188"/>
      <c r="B1920" s="188"/>
      <c r="C1920" s="188"/>
      <c r="D1920" s="188"/>
      <c r="E1920" s="188"/>
      <c r="F1920" s="188"/>
      <c r="G1920" s="188"/>
      <c r="H1920" s="188"/>
      <c r="I1920" s="188"/>
      <c r="J1920" s="188"/>
      <c r="K1920" s="188"/>
      <c r="L1920" s="188"/>
      <c r="M1920" s="188"/>
      <c r="N1920" s="188"/>
      <c r="O1920" t="str">
        <f t="shared" ref="O1920" si="1909">O1916</f>
        <v>MATCH</v>
      </c>
    </row>
    <row r="1921" spans="1:15" x14ac:dyDescent="0.25">
      <c r="A1921" s="191" t="str">
        <f>'[1]Run Rate'!A387</f>
        <v>THG03003</v>
      </c>
      <c r="B1921" s="191" t="str">
        <f>'[1]Run Rate'!B387</f>
        <v>Theragun PRIME G5</v>
      </c>
      <c r="C1921" s="191" t="str">
        <f>'[1]Run Rate'!C387</f>
        <v>FITNESS OPREMA</v>
      </c>
      <c r="D1921" s="191" t="str">
        <f>'[1]Run Rate'!D387</f>
        <v>03 BRONZE</v>
      </c>
      <c r="E1921" s="97"/>
      <c r="F1921" s="97"/>
      <c r="G1921" s="97"/>
      <c r="H1921" s="97"/>
      <c r="I1921" s="97"/>
      <c r="J1921" s="97"/>
      <c r="K1921" s="97"/>
      <c r="L1921" s="97"/>
      <c r="M1921" s="97"/>
      <c r="N1921" s="97"/>
      <c r="O1921" t="str">
        <f t="shared" ref="O1921" si="1910">IF(AND(OR($B$1="ALL",$B$1=C1921),OR($E$1="ALL",$E$1=D1921),OR($B$2="ALL",$B$2=A1921),OR($E$2="ALL",IFERROR(SEARCH($E$2,B1921),0)&gt;0)),"MATCH","")</f>
        <v>MATCH</v>
      </c>
    </row>
    <row r="1922" spans="1:15" x14ac:dyDescent="0.25">
      <c r="A1922" s="192"/>
      <c r="B1922" s="192" t="s">
        <v>156</v>
      </c>
      <c r="C1922" s="192" t="s">
        <v>157</v>
      </c>
      <c r="D1922" s="192" t="s">
        <v>158</v>
      </c>
      <c r="E1922" s="192" t="s">
        <v>139</v>
      </c>
      <c r="F1922" s="192" t="s">
        <v>140</v>
      </c>
      <c r="G1922" s="192" t="s">
        <v>141</v>
      </c>
      <c r="H1922" s="192" t="s">
        <v>142</v>
      </c>
      <c r="I1922" s="192" t="s">
        <v>143</v>
      </c>
      <c r="J1922" s="192" t="s">
        <v>144</v>
      </c>
      <c r="K1922" s="192" t="s">
        <v>145</v>
      </c>
      <c r="L1922" s="192" t="s">
        <v>146</v>
      </c>
      <c r="M1922" s="192" t="s">
        <v>147</v>
      </c>
      <c r="N1922" s="192" t="s">
        <v>148</v>
      </c>
      <c r="O1922" t="str">
        <f t="shared" ref="O1922" si="1911">O1921</f>
        <v>MATCH</v>
      </c>
    </row>
    <row r="1923" spans="1:15" x14ac:dyDescent="0.25">
      <c r="A1923" s="193" t="s">
        <v>161</v>
      </c>
      <c r="B1923" s="97"/>
      <c r="C1923" s="97"/>
      <c r="D1923" s="97"/>
      <c r="E1923" s="97"/>
      <c r="F1923" s="97"/>
      <c r="G1923" s="97"/>
      <c r="H1923" s="97"/>
      <c r="I1923" s="97"/>
      <c r="J1923" s="97"/>
      <c r="K1923" s="97"/>
      <c r="L1923" s="97"/>
      <c r="M1923" s="97"/>
      <c r="N1923" s="97"/>
      <c r="O1923" t="str">
        <f t="shared" ref="O1923" si="1912">O1921</f>
        <v>MATCH</v>
      </c>
    </row>
    <row r="1924" spans="1:15" x14ac:dyDescent="0.25">
      <c r="A1924" s="193" t="s">
        <v>164</v>
      </c>
      <c r="B1924" s="97"/>
      <c r="C1924" s="97"/>
      <c r="D1924" s="97"/>
      <c r="E1924" s="97"/>
      <c r="F1924" s="97"/>
      <c r="G1924" s="97"/>
      <c r="H1924" s="97"/>
      <c r="I1924" s="97"/>
      <c r="J1924" s="97"/>
      <c r="K1924" s="97"/>
      <c r="L1924" s="97"/>
      <c r="M1924" s="97"/>
      <c r="N1924" s="97"/>
      <c r="O1924" t="str">
        <f t="shared" ref="O1924" si="1913">O1921</f>
        <v>MATCH</v>
      </c>
    </row>
    <row r="1925" spans="1:15" x14ac:dyDescent="0.25">
      <c r="A1925" s="188"/>
      <c r="B1925" s="188"/>
      <c r="C1925" s="188"/>
      <c r="D1925" s="188"/>
      <c r="E1925" s="188"/>
      <c r="F1925" s="188"/>
      <c r="G1925" s="188"/>
      <c r="H1925" s="188"/>
      <c r="I1925" s="188"/>
      <c r="J1925" s="188"/>
      <c r="K1925" s="188"/>
      <c r="L1925" s="188"/>
      <c r="M1925" s="188"/>
      <c r="N1925" s="188"/>
      <c r="O1925" t="str">
        <f t="shared" ref="O1925" si="1914">O1921</f>
        <v>MATCH</v>
      </c>
    </row>
    <row r="1926" spans="1:15" x14ac:dyDescent="0.25">
      <c r="A1926" s="191" t="str">
        <f>'[1]Run Rate'!A388</f>
        <v>FIT05871</v>
      </c>
      <c r="B1926" s="191" t="str">
        <f>'[1]Run Rate'!B388</f>
        <v>Tatami strunjača crveno-plava 4 cm</v>
      </c>
      <c r="C1926" s="191" t="str">
        <f>'[1]Run Rate'!C388</f>
        <v>FITNESS OPREMA</v>
      </c>
      <c r="D1926" s="191" t="str">
        <f>'[1]Run Rate'!D388</f>
        <v>03 BRONZE</v>
      </c>
      <c r="E1926" s="97"/>
      <c r="F1926" s="97"/>
      <c r="G1926" s="97"/>
      <c r="H1926" s="97"/>
      <c r="I1926" s="97"/>
      <c r="J1926" s="97"/>
      <c r="K1926" s="97"/>
      <c r="L1926" s="97"/>
      <c r="M1926" s="97"/>
      <c r="N1926" s="97"/>
      <c r="O1926" t="str">
        <f t="shared" ref="O1926" si="1915">IF(AND(OR($B$1="ALL",$B$1=C1926),OR($E$1="ALL",$E$1=D1926),OR($B$2="ALL",$B$2=A1926),OR($E$2="ALL",IFERROR(SEARCH($E$2,B1926),0)&gt;0)),"MATCH","")</f>
        <v>MATCH</v>
      </c>
    </row>
    <row r="1927" spans="1:15" x14ac:dyDescent="0.25">
      <c r="A1927" s="192"/>
      <c r="B1927" s="192" t="s">
        <v>156</v>
      </c>
      <c r="C1927" s="192" t="s">
        <v>157</v>
      </c>
      <c r="D1927" s="192" t="s">
        <v>158</v>
      </c>
      <c r="E1927" s="192" t="s">
        <v>139</v>
      </c>
      <c r="F1927" s="192" t="s">
        <v>140</v>
      </c>
      <c r="G1927" s="192" t="s">
        <v>141</v>
      </c>
      <c r="H1927" s="192" t="s">
        <v>142</v>
      </c>
      <c r="I1927" s="192" t="s">
        <v>143</v>
      </c>
      <c r="J1927" s="192" t="s">
        <v>144</v>
      </c>
      <c r="K1927" s="192" t="s">
        <v>145</v>
      </c>
      <c r="L1927" s="192" t="s">
        <v>146</v>
      </c>
      <c r="M1927" s="192" t="s">
        <v>147</v>
      </c>
      <c r="N1927" s="192" t="s">
        <v>148</v>
      </c>
      <c r="O1927" t="str">
        <f t="shared" ref="O1927" si="1916">O1926</f>
        <v>MATCH</v>
      </c>
    </row>
    <row r="1928" spans="1:15" x14ac:dyDescent="0.25">
      <c r="A1928" s="193" t="s">
        <v>161</v>
      </c>
      <c r="B1928" s="97"/>
      <c r="C1928" s="97"/>
      <c r="D1928" s="97"/>
      <c r="E1928" s="97"/>
      <c r="F1928" s="97"/>
      <c r="G1928" s="97"/>
      <c r="H1928" s="97"/>
      <c r="I1928" s="97"/>
      <c r="J1928" s="97"/>
      <c r="K1928" s="97"/>
      <c r="L1928" s="97"/>
      <c r="M1928" s="97"/>
      <c r="N1928" s="97"/>
      <c r="O1928" t="str">
        <f t="shared" ref="O1928" si="1917">O1926</f>
        <v>MATCH</v>
      </c>
    </row>
    <row r="1929" spans="1:15" x14ac:dyDescent="0.25">
      <c r="A1929" s="193" t="s">
        <v>164</v>
      </c>
      <c r="B1929" s="97"/>
      <c r="C1929" s="97"/>
      <c r="D1929" s="97"/>
      <c r="E1929" s="97"/>
      <c r="F1929" s="97"/>
      <c r="G1929" s="97"/>
      <c r="H1929" s="97"/>
      <c r="I1929" s="97"/>
      <c r="J1929" s="97"/>
      <c r="K1929" s="97"/>
      <c r="L1929" s="97"/>
      <c r="M1929" s="97"/>
      <c r="N1929" s="97"/>
      <c r="O1929" t="str">
        <f t="shared" ref="O1929" si="1918">O1926</f>
        <v>MATCH</v>
      </c>
    </row>
    <row r="1930" spans="1:15" x14ac:dyDescent="0.25">
      <c r="A1930" s="188"/>
      <c r="B1930" s="188"/>
      <c r="C1930" s="188"/>
      <c r="D1930" s="188"/>
      <c r="E1930" s="188"/>
      <c r="F1930" s="188"/>
      <c r="G1930" s="188"/>
      <c r="H1930" s="188"/>
      <c r="I1930" s="188"/>
      <c r="J1930" s="188"/>
      <c r="K1930" s="188"/>
      <c r="L1930" s="188"/>
      <c r="M1930" s="188"/>
      <c r="N1930" s="188"/>
      <c r="O1930" t="str">
        <f t="shared" ref="O1930" si="1919">O1926</f>
        <v>MATCH</v>
      </c>
    </row>
    <row r="1931" spans="1:15" x14ac:dyDescent="0.25">
      <c r="A1931" s="191" t="str">
        <f>'[1]Run Rate'!A389</f>
        <v>SHM00027</v>
      </c>
      <c r="B1931" s="191" t="str">
        <f>'[1]Run Rate'!B389</f>
        <v>Shieldmixer Hero Pro Wonder Woman Classic</v>
      </c>
      <c r="C1931" s="191" t="str">
        <f>'[1]Run Rate'!C389</f>
        <v>DRINKWARE I HOME</v>
      </c>
      <c r="D1931" s="191" t="str">
        <f>'[1]Run Rate'!D389</f>
        <v>03 BRONZE</v>
      </c>
      <c r="E1931" s="97"/>
      <c r="F1931" s="97"/>
      <c r="G1931" s="97"/>
      <c r="H1931" s="97"/>
      <c r="I1931" s="97"/>
      <c r="J1931" s="97"/>
      <c r="K1931" s="97"/>
      <c r="L1931" s="97"/>
      <c r="M1931" s="97"/>
      <c r="N1931" s="97"/>
      <c r="O1931" t="str">
        <f t="shared" ref="O1931" si="1920">IF(AND(OR($B$1="ALL",$B$1=C1931),OR($E$1="ALL",$E$1=D1931),OR($B$2="ALL",$B$2=A1931),OR($E$2="ALL",IFERROR(SEARCH($E$2,B1931),0)&gt;0)),"MATCH","")</f>
        <v>MATCH</v>
      </c>
    </row>
    <row r="1932" spans="1:15" x14ac:dyDescent="0.25">
      <c r="A1932" s="192"/>
      <c r="B1932" s="192" t="s">
        <v>156</v>
      </c>
      <c r="C1932" s="192" t="s">
        <v>157</v>
      </c>
      <c r="D1932" s="192" t="s">
        <v>158</v>
      </c>
      <c r="E1932" s="192" t="s">
        <v>139</v>
      </c>
      <c r="F1932" s="192" t="s">
        <v>140</v>
      </c>
      <c r="G1932" s="192" t="s">
        <v>141</v>
      </c>
      <c r="H1932" s="192" t="s">
        <v>142</v>
      </c>
      <c r="I1932" s="192" t="s">
        <v>143</v>
      </c>
      <c r="J1932" s="192" t="s">
        <v>144</v>
      </c>
      <c r="K1932" s="192" t="s">
        <v>145</v>
      </c>
      <c r="L1932" s="192" t="s">
        <v>146</v>
      </c>
      <c r="M1932" s="192" t="s">
        <v>147</v>
      </c>
      <c r="N1932" s="192" t="s">
        <v>148</v>
      </c>
      <c r="O1932" t="str">
        <f t="shared" ref="O1932" si="1921">O1931</f>
        <v>MATCH</v>
      </c>
    </row>
    <row r="1933" spans="1:15" x14ac:dyDescent="0.25">
      <c r="A1933" s="193" t="s">
        <v>161</v>
      </c>
      <c r="B1933" s="97"/>
      <c r="C1933" s="97"/>
      <c r="D1933" s="97"/>
      <c r="E1933" s="97"/>
      <c r="F1933" s="97"/>
      <c r="G1933" s="97"/>
      <c r="H1933" s="97"/>
      <c r="I1933" s="97"/>
      <c r="J1933" s="97"/>
      <c r="K1933" s="97"/>
      <c r="L1933" s="97"/>
      <c r="M1933" s="97"/>
      <c r="N1933" s="97"/>
      <c r="O1933" t="str">
        <f t="shared" ref="O1933" si="1922">O1931</f>
        <v>MATCH</v>
      </c>
    </row>
    <row r="1934" spans="1:15" x14ac:dyDescent="0.25">
      <c r="A1934" s="193" t="s">
        <v>164</v>
      </c>
      <c r="B1934" s="97"/>
      <c r="C1934" s="97"/>
      <c r="D1934" s="97"/>
      <c r="E1934" s="97"/>
      <c r="F1934" s="97"/>
      <c r="G1934" s="97"/>
      <c r="H1934" s="97"/>
      <c r="I1934" s="97"/>
      <c r="J1934" s="97"/>
      <c r="K1934" s="97"/>
      <c r="L1934" s="97"/>
      <c r="M1934" s="97"/>
      <c r="N1934" s="97"/>
      <c r="O1934" t="str">
        <f t="shared" ref="O1934" si="1923">O1931</f>
        <v>MATCH</v>
      </c>
    </row>
    <row r="1935" spans="1:15" x14ac:dyDescent="0.25">
      <c r="A1935" s="188"/>
      <c r="B1935" s="188"/>
      <c r="C1935" s="188"/>
      <c r="D1935" s="188"/>
      <c r="E1935" s="188"/>
      <c r="F1935" s="188"/>
      <c r="G1935" s="188"/>
      <c r="H1935" s="188"/>
      <c r="I1935" s="188"/>
      <c r="J1935" s="188"/>
      <c r="K1935" s="188"/>
      <c r="L1935" s="188"/>
      <c r="M1935" s="188"/>
      <c r="N1935" s="188"/>
      <c r="O1935" t="str">
        <f t="shared" ref="O1935" si="1924">O1931</f>
        <v>MATCH</v>
      </c>
    </row>
    <row r="1936" spans="1:15" x14ac:dyDescent="0.25">
      <c r="A1936" s="191" t="str">
        <f>'[1]Run Rate'!A390</f>
        <v>ON00442</v>
      </c>
      <c r="B1936" s="191" t="str">
        <f>'[1]Run Rate'!B390</f>
        <v>Gold Whey 2,28kg White Chocolate Raspberry</v>
      </c>
      <c r="C1936" s="191" t="str">
        <f>'[1]Run Rate'!C390</f>
        <v>PROTEINI</v>
      </c>
      <c r="D1936" s="191" t="str">
        <f>'[1]Run Rate'!D390</f>
        <v>03 BRONZE</v>
      </c>
      <c r="E1936" s="97"/>
      <c r="F1936" s="97"/>
      <c r="G1936" s="97"/>
      <c r="H1936" s="97"/>
      <c r="I1936" s="97"/>
      <c r="J1936" s="97"/>
      <c r="K1936" s="97"/>
      <c r="L1936" s="97"/>
      <c r="M1936" s="97"/>
      <c r="N1936" s="97"/>
      <c r="O1936" t="str">
        <f t="shared" ref="O1936" si="1925">IF(AND(OR($B$1="ALL",$B$1=C1936),OR($E$1="ALL",$E$1=D1936),OR($B$2="ALL",$B$2=A1936),OR($E$2="ALL",IFERROR(SEARCH($E$2,B1936),0)&gt;0)),"MATCH","")</f>
        <v>MATCH</v>
      </c>
    </row>
    <row r="1937" spans="1:15" x14ac:dyDescent="0.25">
      <c r="A1937" s="192"/>
      <c r="B1937" s="192" t="s">
        <v>156</v>
      </c>
      <c r="C1937" s="192" t="s">
        <v>157</v>
      </c>
      <c r="D1937" s="192" t="s">
        <v>158</v>
      </c>
      <c r="E1937" s="192" t="s">
        <v>139</v>
      </c>
      <c r="F1937" s="192" t="s">
        <v>140</v>
      </c>
      <c r="G1937" s="192" t="s">
        <v>141</v>
      </c>
      <c r="H1937" s="192" t="s">
        <v>142</v>
      </c>
      <c r="I1937" s="192" t="s">
        <v>143</v>
      </c>
      <c r="J1937" s="192" t="s">
        <v>144</v>
      </c>
      <c r="K1937" s="192" t="s">
        <v>145</v>
      </c>
      <c r="L1937" s="192" t="s">
        <v>146</v>
      </c>
      <c r="M1937" s="192" t="s">
        <v>147</v>
      </c>
      <c r="N1937" s="192" t="s">
        <v>148</v>
      </c>
      <c r="O1937" t="str">
        <f t="shared" ref="O1937" si="1926">O1936</f>
        <v>MATCH</v>
      </c>
    </row>
    <row r="1938" spans="1:15" x14ac:dyDescent="0.25">
      <c r="A1938" s="193" t="s">
        <v>161</v>
      </c>
      <c r="B1938" s="97"/>
      <c r="C1938" s="97"/>
      <c r="D1938" s="97"/>
      <c r="E1938" s="97"/>
      <c r="F1938" s="97"/>
      <c r="G1938" s="97"/>
      <c r="H1938" s="97"/>
      <c r="I1938" s="97"/>
      <c r="J1938" s="97"/>
      <c r="K1938" s="97"/>
      <c r="L1938" s="97"/>
      <c r="M1938" s="97"/>
      <c r="N1938" s="97"/>
      <c r="O1938" t="str">
        <f t="shared" ref="O1938" si="1927">O1936</f>
        <v>MATCH</v>
      </c>
    </row>
    <row r="1939" spans="1:15" x14ac:dyDescent="0.25">
      <c r="A1939" s="193" t="s">
        <v>164</v>
      </c>
      <c r="B1939" s="97"/>
      <c r="C1939" s="97"/>
      <c r="D1939" s="97"/>
      <c r="E1939" s="97"/>
      <c r="F1939" s="97"/>
      <c r="G1939" s="97"/>
      <c r="H1939" s="97"/>
      <c r="I1939" s="97"/>
      <c r="J1939" s="97"/>
      <c r="K1939" s="97"/>
      <c r="L1939" s="97"/>
      <c r="M1939" s="97"/>
      <c r="N1939" s="97"/>
      <c r="O1939" t="str">
        <f t="shared" ref="O1939" si="1928">O1936</f>
        <v>MATCH</v>
      </c>
    </row>
    <row r="1940" spans="1:15" x14ac:dyDescent="0.25">
      <c r="A1940" s="188"/>
      <c r="B1940" s="188"/>
      <c r="C1940" s="188"/>
      <c r="D1940" s="188"/>
      <c r="E1940" s="188"/>
      <c r="F1940" s="188"/>
      <c r="G1940" s="188"/>
      <c r="H1940" s="188"/>
      <c r="I1940" s="188"/>
      <c r="J1940" s="188"/>
      <c r="K1940" s="188"/>
      <c r="L1940" s="188"/>
      <c r="M1940" s="188"/>
      <c r="N1940" s="188"/>
      <c r="O1940" t="str">
        <f t="shared" ref="O1940" si="1929">O1936</f>
        <v>MATCH</v>
      </c>
    </row>
    <row r="1941" spans="1:15" x14ac:dyDescent="0.25">
      <c r="A1941" s="191" t="str">
        <f>'[1]Run Rate'!A391</f>
        <v>ON00242</v>
      </c>
      <c r="B1941" s="191" t="str">
        <f>'[1]Run Rate'!B391</f>
        <v>Gold Whey 2,28kg Delicious Strawberry</v>
      </c>
      <c r="C1941" s="191" t="str">
        <f>'[1]Run Rate'!C391</f>
        <v>PROTEINI</v>
      </c>
      <c r="D1941" s="191" t="str">
        <f>'[1]Run Rate'!D391</f>
        <v>03 BRONZE</v>
      </c>
      <c r="E1941" s="97"/>
      <c r="F1941" s="97"/>
      <c r="G1941" s="97"/>
      <c r="H1941" s="97"/>
      <c r="I1941" s="97"/>
      <c r="J1941" s="97"/>
      <c r="K1941" s="97"/>
      <c r="L1941" s="97"/>
      <c r="M1941" s="97"/>
      <c r="N1941" s="97"/>
      <c r="O1941" t="str">
        <f t="shared" ref="O1941" si="1930">IF(AND(OR($B$1="ALL",$B$1=C1941),OR($E$1="ALL",$E$1=D1941),OR($B$2="ALL",$B$2=A1941),OR($E$2="ALL",IFERROR(SEARCH($E$2,B1941),0)&gt;0)),"MATCH","")</f>
        <v>MATCH</v>
      </c>
    </row>
    <row r="1942" spans="1:15" x14ac:dyDescent="0.25">
      <c r="A1942" s="192"/>
      <c r="B1942" s="192" t="s">
        <v>156</v>
      </c>
      <c r="C1942" s="192" t="s">
        <v>157</v>
      </c>
      <c r="D1942" s="192" t="s">
        <v>158</v>
      </c>
      <c r="E1942" s="192" t="s">
        <v>139</v>
      </c>
      <c r="F1942" s="192" t="s">
        <v>140</v>
      </c>
      <c r="G1942" s="192" t="s">
        <v>141</v>
      </c>
      <c r="H1942" s="192" t="s">
        <v>142</v>
      </c>
      <c r="I1942" s="192" t="s">
        <v>143</v>
      </c>
      <c r="J1942" s="192" t="s">
        <v>144</v>
      </c>
      <c r="K1942" s="192" t="s">
        <v>145</v>
      </c>
      <c r="L1942" s="192" t="s">
        <v>146</v>
      </c>
      <c r="M1942" s="192" t="s">
        <v>147</v>
      </c>
      <c r="N1942" s="192" t="s">
        <v>148</v>
      </c>
      <c r="O1942" t="str">
        <f t="shared" ref="O1942" si="1931">O1941</f>
        <v>MATCH</v>
      </c>
    </row>
    <row r="1943" spans="1:15" x14ac:dyDescent="0.25">
      <c r="A1943" s="193" t="s">
        <v>161</v>
      </c>
      <c r="B1943" s="97"/>
      <c r="C1943" s="97"/>
      <c r="D1943" s="97"/>
      <c r="E1943" s="97"/>
      <c r="F1943" s="97"/>
      <c r="G1943" s="97"/>
      <c r="H1943" s="97"/>
      <c r="I1943" s="97"/>
      <c r="J1943" s="97"/>
      <c r="K1943" s="97"/>
      <c r="L1943" s="97"/>
      <c r="M1943" s="97"/>
      <c r="N1943" s="97"/>
      <c r="O1943" t="str">
        <f t="shared" ref="O1943" si="1932">O1941</f>
        <v>MATCH</v>
      </c>
    </row>
    <row r="1944" spans="1:15" x14ac:dyDescent="0.25">
      <c r="A1944" s="193" t="s">
        <v>164</v>
      </c>
      <c r="B1944" s="97"/>
      <c r="C1944" s="97"/>
      <c r="D1944" s="97"/>
      <c r="E1944" s="97"/>
      <c r="F1944" s="97"/>
      <c r="G1944" s="97"/>
      <c r="H1944" s="97"/>
      <c r="I1944" s="97"/>
      <c r="J1944" s="97"/>
      <c r="K1944" s="97"/>
      <c r="L1944" s="97"/>
      <c r="M1944" s="97"/>
      <c r="N1944" s="97"/>
      <c r="O1944" t="str">
        <f t="shared" ref="O1944" si="1933">O1941</f>
        <v>MATCH</v>
      </c>
    </row>
    <row r="1945" spans="1:15" x14ac:dyDescent="0.25">
      <c r="A1945" s="188"/>
      <c r="B1945" s="188"/>
      <c r="C1945" s="188"/>
      <c r="D1945" s="188"/>
      <c r="E1945" s="188"/>
      <c r="F1945" s="188"/>
      <c r="G1945" s="188"/>
      <c r="H1945" s="188"/>
      <c r="I1945" s="188"/>
      <c r="J1945" s="188"/>
      <c r="K1945" s="188"/>
      <c r="L1945" s="188"/>
      <c r="M1945" s="188"/>
      <c r="N1945" s="188"/>
      <c r="O1945" t="str">
        <f t="shared" ref="O1945" si="1934">O1941</f>
        <v>MATCH</v>
      </c>
    </row>
    <row r="1946" spans="1:15" x14ac:dyDescent="0.25">
      <c r="A1946" s="191" t="str">
        <f>'[1]Run Rate'!A392</f>
        <v>POL12810</v>
      </c>
      <c r="B1946" s="191" t="str">
        <f>'[1]Run Rate'!B392</f>
        <v>Polleo Tactical Backpack, Polleo Sport, Black 45l</v>
      </c>
      <c r="C1946" s="191" t="str">
        <f>'[1]Run Rate'!C392</f>
        <v>ODJEĆA I OBUĆA</v>
      </c>
      <c r="D1946" s="191" t="str">
        <f>'[1]Run Rate'!D392</f>
        <v>03 BRONZE</v>
      </c>
      <c r="E1946" s="97"/>
      <c r="F1946" s="97"/>
      <c r="G1946" s="97"/>
      <c r="H1946" s="97"/>
      <c r="I1946" s="97"/>
      <c r="J1946" s="97"/>
      <c r="K1946" s="97"/>
      <c r="L1946" s="97"/>
      <c r="M1946" s="97"/>
      <c r="N1946" s="97"/>
      <c r="O1946" t="str">
        <f t="shared" ref="O1946" si="1935">IF(AND(OR($B$1="ALL",$B$1=C1946),OR($E$1="ALL",$E$1=D1946),OR($B$2="ALL",$B$2=A1946),OR($E$2="ALL",IFERROR(SEARCH($E$2,B1946),0)&gt;0)),"MATCH","")</f>
        <v>MATCH</v>
      </c>
    </row>
    <row r="1947" spans="1:15" x14ac:dyDescent="0.25">
      <c r="A1947" s="192"/>
      <c r="B1947" s="192" t="s">
        <v>156</v>
      </c>
      <c r="C1947" s="192" t="s">
        <v>157</v>
      </c>
      <c r="D1947" s="192" t="s">
        <v>158</v>
      </c>
      <c r="E1947" s="192" t="s">
        <v>139</v>
      </c>
      <c r="F1947" s="192" t="s">
        <v>140</v>
      </c>
      <c r="G1947" s="192" t="s">
        <v>141</v>
      </c>
      <c r="H1947" s="192" t="s">
        <v>142</v>
      </c>
      <c r="I1947" s="192" t="s">
        <v>143</v>
      </c>
      <c r="J1947" s="192" t="s">
        <v>144</v>
      </c>
      <c r="K1947" s="192" t="s">
        <v>145</v>
      </c>
      <c r="L1947" s="192" t="s">
        <v>146</v>
      </c>
      <c r="M1947" s="192" t="s">
        <v>147</v>
      </c>
      <c r="N1947" s="192" t="s">
        <v>148</v>
      </c>
      <c r="O1947" t="str">
        <f t="shared" ref="O1947" si="1936">O1946</f>
        <v>MATCH</v>
      </c>
    </row>
    <row r="1948" spans="1:15" x14ac:dyDescent="0.25">
      <c r="A1948" s="193" t="s">
        <v>161</v>
      </c>
      <c r="B1948" s="97"/>
      <c r="C1948" s="97"/>
      <c r="D1948" s="97"/>
      <c r="E1948" s="97"/>
      <c r="F1948" s="97"/>
      <c r="G1948" s="97"/>
      <c r="H1948" s="97"/>
      <c r="I1948" s="97"/>
      <c r="J1948" s="97"/>
      <c r="K1948" s="97"/>
      <c r="L1948" s="97"/>
      <c r="M1948" s="97"/>
      <c r="N1948" s="97"/>
      <c r="O1948" t="str">
        <f t="shared" ref="O1948" si="1937">O1946</f>
        <v>MATCH</v>
      </c>
    </row>
    <row r="1949" spans="1:15" x14ac:dyDescent="0.25">
      <c r="A1949" s="193" t="s">
        <v>164</v>
      </c>
      <c r="B1949" s="97"/>
      <c r="C1949" s="97"/>
      <c r="D1949" s="97"/>
      <c r="E1949" s="97"/>
      <c r="F1949" s="97"/>
      <c r="G1949" s="97"/>
      <c r="H1949" s="97"/>
      <c r="I1949" s="97"/>
      <c r="J1949" s="97"/>
      <c r="K1949" s="97"/>
      <c r="L1949" s="97"/>
      <c r="M1949" s="97"/>
      <c r="N1949" s="97"/>
      <c r="O1949" t="str">
        <f t="shared" ref="O1949" si="1938">O1946</f>
        <v>MATCH</v>
      </c>
    </row>
    <row r="1950" spans="1:15" x14ac:dyDescent="0.25">
      <c r="A1950" s="188"/>
      <c r="B1950" s="188"/>
      <c r="C1950" s="188"/>
      <c r="D1950" s="188"/>
      <c r="E1950" s="188"/>
      <c r="F1950" s="188"/>
      <c r="G1950" s="188"/>
      <c r="H1950" s="188"/>
      <c r="I1950" s="188"/>
      <c r="J1950" s="188"/>
      <c r="K1950" s="188"/>
      <c r="L1950" s="188"/>
      <c r="M1950" s="188"/>
      <c r="N1950" s="188"/>
      <c r="O1950" t="str">
        <f t="shared" ref="O1950" si="1939">O1946</f>
        <v>MATCH</v>
      </c>
    </row>
    <row r="1951" spans="1:15" x14ac:dyDescent="0.25">
      <c r="A1951" s="191" t="str">
        <f>'[1]Run Rate'!A393</f>
        <v>SCM04428</v>
      </c>
      <c r="B1951" s="191" t="str">
        <f>'[1]Run Rate'!B393</f>
        <v>The Beef 900g Chocolate</v>
      </c>
      <c r="C1951" s="191" t="str">
        <f>'[1]Run Rate'!C393</f>
        <v>PROTEINI</v>
      </c>
      <c r="D1951" s="191" t="str">
        <f>'[1]Run Rate'!D393</f>
        <v>03 BRONZE</v>
      </c>
      <c r="E1951" s="97"/>
      <c r="F1951" s="97"/>
      <c r="G1951" s="97"/>
      <c r="H1951" s="97"/>
      <c r="I1951" s="97"/>
      <c r="J1951" s="97"/>
      <c r="K1951" s="97"/>
      <c r="L1951" s="97"/>
      <c r="M1951" s="97"/>
      <c r="N1951" s="97"/>
      <c r="O1951" t="str">
        <f t="shared" ref="O1951" si="1940">IF(AND(OR($B$1="ALL",$B$1=C1951),OR($E$1="ALL",$E$1=D1951),OR($B$2="ALL",$B$2=A1951),OR($E$2="ALL",IFERROR(SEARCH($E$2,B1951),0)&gt;0)),"MATCH","")</f>
        <v>MATCH</v>
      </c>
    </row>
    <row r="1952" spans="1:15" x14ac:dyDescent="0.25">
      <c r="A1952" s="192"/>
      <c r="B1952" s="192" t="s">
        <v>156</v>
      </c>
      <c r="C1952" s="192" t="s">
        <v>157</v>
      </c>
      <c r="D1952" s="192" t="s">
        <v>158</v>
      </c>
      <c r="E1952" s="192" t="s">
        <v>139</v>
      </c>
      <c r="F1952" s="192" t="s">
        <v>140</v>
      </c>
      <c r="G1952" s="192" t="s">
        <v>141</v>
      </c>
      <c r="H1952" s="192" t="s">
        <v>142</v>
      </c>
      <c r="I1952" s="192" t="s">
        <v>143</v>
      </c>
      <c r="J1952" s="192" t="s">
        <v>144</v>
      </c>
      <c r="K1952" s="192" t="s">
        <v>145</v>
      </c>
      <c r="L1952" s="192" t="s">
        <v>146</v>
      </c>
      <c r="M1952" s="192" t="s">
        <v>147</v>
      </c>
      <c r="N1952" s="192" t="s">
        <v>148</v>
      </c>
      <c r="O1952" t="str">
        <f t="shared" ref="O1952" si="1941">O1951</f>
        <v>MATCH</v>
      </c>
    </row>
    <row r="1953" spans="1:15" x14ac:dyDescent="0.25">
      <c r="A1953" s="193" t="s">
        <v>161</v>
      </c>
      <c r="B1953" s="97"/>
      <c r="C1953" s="97"/>
      <c r="D1953" s="97"/>
      <c r="E1953" s="97"/>
      <c r="F1953" s="97"/>
      <c r="G1953" s="97"/>
      <c r="H1953" s="97"/>
      <c r="I1953" s="97"/>
      <c r="J1953" s="97"/>
      <c r="K1953" s="97"/>
      <c r="L1953" s="97"/>
      <c r="M1953" s="97"/>
      <c r="N1953" s="97"/>
      <c r="O1953" t="str">
        <f t="shared" ref="O1953" si="1942">O1951</f>
        <v>MATCH</v>
      </c>
    </row>
    <row r="1954" spans="1:15" x14ac:dyDescent="0.25">
      <c r="A1954" s="193" t="s">
        <v>164</v>
      </c>
      <c r="B1954" s="97"/>
      <c r="C1954" s="97"/>
      <c r="D1954" s="97"/>
      <c r="E1954" s="97"/>
      <c r="F1954" s="97"/>
      <c r="G1954" s="97"/>
      <c r="H1954" s="97"/>
      <c r="I1954" s="97"/>
      <c r="J1954" s="97"/>
      <c r="K1954" s="97"/>
      <c r="L1954" s="97"/>
      <c r="M1954" s="97"/>
      <c r="N1954" s="97"/>
      <c r="O1954" t="str">
        <f t="shared" ref="O1954" si="1943">O1951</f>
        <v>MATCH</v>
      </c>
    </row>
    <row r="1955" spans="1:15" x14ac:dyDescent="0.25">
      <c r="A1955" s="188"/>
      <c r="B1955" s="188"/>
      <c r="C1955" s="188"/>
      <c r="D1955" s="188"/>
      <c r="E1955" s="188"/>
      <c r="F1955" s="188"/>
      <c r="G1955" s="188"/>
      <c r="H1955" s="188"/>
      <c r="I1955" s="188"/>
      <c r="J1955" s="188"/>
      <c r="K1955" s="188"/>
      <c r="L1955" s="188"/>
      <c r="M1955" s="188"/>
      <c r="N1955" s="188"/>
      <c r="O1955" t="str">
        <f t="shared" ref="O1955" si="1944">O1951</f>
        <v>MATCH</v>
      </c>
    </row>
    <row r="1956" spans="1:15" x14ac:dyDescent="0.25">
      <c r="A1956" s="191" t="str">
        <f>'[1]Run Rate'!A394</f>
        <v>POL04476</v>
      </c>
      <c r="B1956" s="191" t="str">
        <f>'[1]Run Rate'!B394</f>
        <v>Polleo Fitness water 500 ml l-carnitine</v>
      </c>
      <c r="C1956" s="191" t="str">
        <f>'[1]Run Rate'!C394</f>
        <v>RTD &amp; SNACKS</v>
      </c>
      <c r="D1956" s="191" t="str">
        <f>'[1]Run Rate'!D394</f>
        <v>03 BRONZE</v>
      </c>
      <c r="E1956" s="97"/>
      <c r="F1956" s="97"/>
      <c r="G1956" s="97"/>
      <c r="H1956" s="97"/>
      <c r="I1956" s="97"/>
      <c r="J1956" s="97"/>
      <c r="K1956" s="97"/>
      <c r="L1956" s="97"/>
      <c r="M1956" s="97"/>
      <c r="N1956" s="97"/>
      <c r="O1956" t="str">
        <f t="shared" ref="O1956" si="1945">IF(AND(OR($B$1="ALL",$B$1=C1956),OR($E$1="ALL",$E$1=D1956),OR($B$2="ALL",$B$2=A1956),OR($E$2="ALL",IFERROR(SEARCH($E$2,B1956),0)&gt;0)),"MATCH","")</f>
        <v>MATCH</v>
      </c>
    </row>
    <row r="1957" spans="1:15" x14ac:dyDescent="0.25">
      <c r="A1957" s="192"/>
      <c r="B1957" s="192" t="s">
        <v>156</v>
      </c>
      <c r="C1957" s="192" t="s">
        <v>157</v>
      </c>
      <c r="D1957" s="192" t="s">
        <v>158</v>
      </c>
      <c r="E1957" s="192" t="s">
        <v>139</v>
      </c>
      <c r="F1957" s="192" t="s">
        <v>140</v>
      </c>
      <c r="G1957" s="192" t="s">
        <v>141</v>
      </c>
      <c r="H1957" s="192" t="s">
        <v>142</v>
      </c>
      <c r="I1957" s="192" t="s">
        <v>143</v>
      </c>
      <c r="J1957" s="192" t="s">
        <v>144</v>
      </c>
      <c r="K1957" s="192" t="s">
        <v>145</v>
      </c>
      <c r="L1957" s="192" t="s">
        <v>146</v>
      </c>
      <c r="M1957" s="192" t="s">
        <v>147</v>
      </c>
      <c r="N1957" s="192" t="s">
        <v>148</v>
      </c>
      <c r="O1957" t="str">
        <f t="shared" ref="O1957" si="1946">O1956</f>
        <v>MATCH</v>
      </c>
    </row>
    <row r="1958" spans="1:15" x14ac:dyDescent="0.25">
      <c r="A1958" s="193" t="s">
        <v>161</v>
      </c>
      <c r="B1958" s="97"/>
      <c r="C1958" s="97"/>
      <c r="D1958" s="97"/>
      <c r="E1958" s="97"/>
      <c r="F1958" s="97"/>
      <c r="G1958" s="97"/>
      <c r="H1958" s="97"/>
      <c r="I1958" s="97"/>
      <c r="J1958" s="97"/>
      <c r="K1958" s="97"/>
      <c r="L1958" s="97"/>
      <c r="M1958" s="97"/>
      <c r="N1958" s="97"/>
      <c r="O1958" t="str">
        <f t="shared" ref="O1958" si="1947">O1956</f>
        <v>MATCH</v>
      </c>
    </row>
    <row r="1959" spans="1:15" x14ac:dyDescent="0.25">
      <c r="A1959" s="193" t="s">
        <v>164</v>
      </c>
      <c r="B1959" s="97"/>
      <c r="C1959" s="97"/>
      <c r="D1959" s="97"/>
      <c r="E1959" s="97"/>
      <c r="F1959" s="97"/>
      <c r="G1959" s="97"/>
      <c r="H1959" s="97"/>
      <c r="I1959" s="97"/>
      <c r="J1959" s="97"/>
      <c r="K1959" s="97"/>
      <c r="L1959" s="97"/>
      <c r="M1959" s="97"/>
      <c r="N1959" s="97"/>
      <c r="O1959" t="str">
        <f t="shared" ref="O1959" si="1948">O1956</f>
        <v>MATCH</v>
      </c>
    </row>
    <row r="1960" spans="1:15" x14ac:dyDescent="0.25">
      <c r="A1960" s="188"/>
      <c r="B1960" s="188"/>
      <c r="C1960" s="188"/>
      <c r="D1960" s="188"/>
      <c r="E1960" s="188"/>
      <c r="F1960" s="188"/>
      <c r="G1960" s="188"/>
      <c r="H1960" s="188"/>
      <c r="I1960" s="188"/>
      <c r="J1960" s="188"/>
      <c r="K1960" s="188"/>
      <c r="L1960" s="188"/>
      <c r="M1960" s="188"/>
      <c r="N1960" s="188"/>
      <c r="O1960" t="str">
        <f t="shared" ref="O1960" si="1949">O1956</f>
        <v>MATCH</v>
      </c>
    </row>
    <row r="1961" spans="1:15" x14ac:dyDescent="0.25">
      <c r="A1961" s="191" t="str">
        <f>'[1]Run Rate'!A395</f>
        <v>POL12758</v>
      </c>
      <c r="B1961" s="191" t="str">
        <f>'[1]Run Rate'!B395</f>
        <v>Polleo Almond Butter 350g</v>
      </c>
      <c r="C1961" s="191" t="str">
        <f>'[1]Run Rate'!C395</f>
        <v>BIO I SUPERFOODS</v>
      </c>
      <c r="D1961" s="191" t="str">
        <f>'[1]Run Rate'!D395</f>
        <v>03 BRONZE</v>
      </c>
      <c r="E1961" s="97"/>
      <c r="F1961" s="97"/>
      <c r="G1961" s="97"/>
      <c r="H1961" s="97"/>
      <c r="I1961" s="97"/>
      <c r="J1961" s="97"/>
      <c r="K1961" s="97"/>
      <c r="L1961" s="97"/>
      <c r="M1961" s="97"/>
      <c r="N1961" s="97"/>
      <c r="O1961" t="str">
        <f t="shared" ref="O1961" si="1950">IF(AND(OR($B$1="ALL",$B$1=C1961),OR($E$1="ALL",$E$1=D1961),OR($B$2="ALL",$B$2=A1961),OR($E$2="ALL",IFERROR(SEARCH($E$2,B1961),0)&gt;0)),"MATCH","")</f>
        <v>MATCH</v>
      </c>
    </row>
    <row r="1962" spans="1:15" x14ac:dyDescent="0.25">
      <c r="A1962" s="192"/>
      <c r="B1962" s="192" t="s">
        <v>156</v>
      </c>
      <c r="C1962" s="192" t="s">
        <v>157</v>
      </c>
      <c r="D1962" s="192" t="s">
        <v>158</v>
      </c>
      <c r="E1962" s="192" t="s">
        <v>139</v>
      </c>
      <c r="F1962" s="192" t="s">
        <v>140</v>
      </c>
      <c r="G1962" s="192" t="s">
        <v>141</v>
      </c>
      <c r="H1962" s="192" t="s">
        <v>142</v>
      </c>
      <c r="I1962" s="192" t="s">
        <v>143</v>
      </c>
      <c r="J1962" s="192" t="s">
        <v>144</v>
      </c>
      <c r="K1962" s="192" t="s">
        <v>145</v>
      </c>
      <c r="L1962" s="192" t="s">
        <v>146</v>
      </c>
      <c r="M1962" s="192" t="s">
        <v>147</v>
      </c>
      <c r="N1962" s="192" t="s">
        <v>148</v>
      </c>
      <c r="O1962" t="str">
        <f t="shared" ref="O1962" si="1951">O1961</f>
        <v>MATCH</v>
      </c>
    </row>
    <row r="1963" spans="1:15" x14ac:dyDescent="0.25">
      <c r="A1963" s="193" t="s">
        <v>161</v>
      </c>
      <c r="B1963" s="97"/>
      <c r="C1963" s="97"/>
      <c r="D1963" s="97"/>
      <c r="E1963" s="97"/>
      <c r="F1963" s="97"/>
      <c r="G1963" s="97"/>
      <c r="H1963" s="97"/>
      <c r="I1963" s="97"/>
      <c r="J1963" s="97"/>
      <c r="K1963" s="97"/>
      <c r="L1963" s="97"/>
      <c r="M1963" s="97"/>
      <c r="N1963" s="97"/>
      <c r="O1963" t="str">
        <f t="shared" ref="O1963" si="1952">O1961</f>
        <v>MATCH</v>
      </c>
    </row>
    <row r="1964" spans="1:15" x14ac:dyDescent="0.25">
      <c r="A1964" s="193" t="s">
        <v>164</v>
      </c>
      <c r="B1964" s="97"/>
      <c r="C1964" s="97"/>
      <c r="D1964" s="97"/>
      <c r="E1964" s="97"/>
      <c r="F1964" s="97"/>
      <c r="G1964" s="97"/>
      <c r="H1964" s="97"/>
      <c r="I1964" s="97"/>
      <c r="J1964" s="97"/>
      <c r="K1964" s="97"/>
      <c r="L1964" s="97"/>
      <c r="M1964" s="97"/>
      <c r="N1964" s="97"/>
      <c r="O1964" t="str">
        <f t="shared" ref="O1964" si="1953">O1961</f>
        <v>MATCH</v>
      </c>
    </row>
    <row r="1965" spans="1:15" x14ac:dyDescent="0.25">
      <c r="A1965" s="188"/>
      <c r="B1965" s="188"/>
      <c r="C1965" s="188"/>
      <c r="D1965" s="188"/>
      <c r="E1965" s="188"/>
      <c r="F1965" s="188"/>
      <c r="G1965" s="188"/>
      <c r="H1965" s="188"/>
      <c r="I1965" s="188"/>
      <c r="J1965" s="188"/>
      <c r="K1965" s="188"/>
      <c r="L1965" s="188"/>
      <c r="M1965" s="188"/>
      <c r="N1965" s="188"/>
      <c r="O1965" t="str">
        <f t="shared" ref="O1965" si="1954">O1961</f>
        <v>MATCH</v>
      </c>
    </row>
    <row r="1966" spans="1:15" x14ac:dyDescent="0.25">
      <c r="A1966" s="191" t="str">
        <f>'[1]Run Rate'!A396</f>
        <v>POL04373</v>
      </c>
      <c r="B1966" s="191" t="str">
        <f>'[1]Run Rate'!B396</f>
        <v>Polleo Zero Syrup 425ml Hazelnut-Choco</v>
      </c>
      <c r="C1966" s="191" t="str">
        <f>'[1]Run Rate'!C396</f>
        <v>BIO I SUPERFOODS</v>
      </c>
      <c r="D1966" s="191" t="str">
        <f>'[1]Run Rate'!D396</f>
        <v>03 BRONZE</v>
      </c>
      <c r="E1966" s="97"/>
      <c r="F1966" s="97"/>
      <c r="G1966" s="97"/>
      <c r="H1966" s="97"/>
      <c r="I1966" s="97"/>
      <c r="J1966" s="97"/>
      <c r="K1966" s="97"/>
      <c r="L1966" s="97"/>
      <c r="M1966" s="97"/>
      <c r="N1966" s="97"/>
      <c r="O1966" t="str">
        <f t="shared" ref="O1966" si="1955">IF(AND(OR($B$1="ALL",$B$1=C1966),OR($E$1="ALL",$E$1=D1966),OR($B$2="ALL",$B$2=A1966),OR($E$2="ALL",IFERROR(SEARCH($E$2,B1966),0)&gt;0)),"MATCH","")</f>
        <v>MATCH</v>
      </c>
    </row>
    <row r="1967" spans="1:15" x14ac:dyDescent="0.25">
      <c r="A1967" s="192"/>
      <c r="B1967" s="192" t="s">
        <v>156</v>
      </c>
      <c r="C1967" s="192" t="s">
        <v>157</v>
      </c>
      <c r="D1967" s="192" t="s">
        <v>158</v>
      </c>
      <c r="E1967" s="192" t="s">
        <v>139</v>
      </c>
      <c r="F1967" s="192" t="s">
        <v>140</v>
      </c>
      <c r="G1967" s="192" t="s">
        <v>141</v>
      </c>
      <c r="H1967" s="192" t="s">
        <v>142</v>
      </c>
      <c r="I1967" s="192" t="s">
        <v>143</v>
      </c>
      <c r="J1967" s="192" t="s">
        <v>144</v>
      </c>
      <c r="K1967" s="192" t="s">
        <v>145</v>
      </c>
      <c r="L1967" s="192" t="s">
        <v>146</v>
      </c>
      <c r="M1967" s="192" t="s">
        <v>147</v>
      </c>
      <c r="N1967" s="192" t="s">
        <v>148</v>
      </c>
      <c r="O1967" t="str">
        <f t="shared" ref="O1967" si="1956">O1966</f>
        <v>MATCH</v>
      </c>
    </row>
    <row r="1968" spans="1:15" x14ac:dyDescent="0.25">
      <c r="A1968" s="193" t="s">
        <v>161</v>
      </c>
      <c r="B1968" s="97"/>
      <c r="C1968" s="97"/>
      <c r="D1968" s="97"/>
      <c r="E1968" s="97"/>
      <c r="F1968" s="97"/>
      <c r="G1968" s="97"/>
      <c r="H1968" s="97"/>
      <c r="I1968" s="97"/>
      <c r="J1968" s="97"/>
      <c r="K1968" s="97"/>
      <c r="L1968" s="97"/>
      <c r="M1968" s="97"/>
      <c r="N1968" s="97"/>
      <c r="O1968" t="str">
        <f t="shared" ref="O1968" si="1957">O1966</f>
        <v>MATCH</v>
      </c>
    </row>
    <row r="1969" spans="1:15" x14ac:dyDescent="0.25">
      <c r="A1969" s="193" t="s">
        <v>164</v>
      </c>
      <c r="B1969" s="97"/>
      <c r="C1969" s="97"/>
      <c r="D1969" s="97"/>
      <c r="E1969" s="97"/>
      <c r="F1969" s="97"/>
      <c r="G1969" s="97"/>
      <c r="H1969" s="97"/>
      <c r="I1969" s="97"/>
      <c r="J1969" s="97"/>
      <c r="K1969" s="97"/>
      <c r="L1969" s="97"/>
      <c r="M1969" s="97"/>
      <c r="N1969" s="97"/>
      <c r="O1969" t="str">
        <f t="shared" ref="O1969" si="1958">O1966</f>
        <v>MATCH</v>
      </c>
    </row>
    <row r="1970" spans="1:15" x14ac:dyDescent="0.25">
      <c r="A1970" s="188"/>
      <c r="B1970" s="188"/>
      <c r="C1970" s="188"/>
      <c r="D1970" s="188"/>
      <c r="E1970" s="188"/>
      <c r="F1970" s="188"/>
      <c r="G1970" s="188"/>
      <c r="H1970" s="188"/>
      <c r="I1970" s="188"/>
      <c r="J1970" s="188"/>
      <c r="K1970" s="188"/>
      <c r="L1970" s="188"/>
      <c r="M1970" s="188"/>
      <c r="N1970" s="188"/>
      <c r="O1970" t="str">
        <f t="shared" ref="O1970" si="1959">O1966</f>
        <v>MATCH</v>
      </c>
    </row>
    <row r="1971" spans="1:15" x14ac:dyDescent="0.25">
      <c r="A1971" s="191" t="str">
        <f>'[1]Run Rate'!A397</f>
        <v>SHM00076</v>
      </c>
      <c r="B1971" s="191" t="str">
        <f>'[1]Run Rate'!B397</f>
        <v>DEFENDER, Let the Gainz Begin, 600 ml</v>
      </c>
      <c r="C1971" s="191" t="str">
        <f>'[1]Run Rate'!C397</f>
        <v>DRINKWARE I HOME</v>
      </c>
      <c r="D1971" s="191" t="str">
        <f>'[1]Run Rate'!D397</f>
        <v>03 BRONZE</v>
      </c>
      <c r="E1971" s="97"/>
      <c r="F1971" s="97"/>
      <c r="G1971" s="97"/>
      <c r="H1971" s="97"/>
      <c r="I1971" s="97"/>
      <c r="J1971" s="97"/>
      <c r="K1971" s="97"/>
      <c r="L1971" s="97"/>
      <c r="M1971" s="97"/>
      <c r="N1971" s="97"/>
      <c r="O1971" t="str">
        <f t="shared" ref="O1971" si="1960">IF(AND(OR($B$1="ALL",$B$1=C1971),OR($E$1="ALL",$E$1=D1971),OR($B$2="ALL",$B$2=A1971),OR($E$2="ALL",IFERROR(SEARCH($E$2,B1971),0)&gt;0)),"MATCH","")</f>
        <v>MATCH</v>
      </c>
    </row>
    <row r="1972" spans="1:15" x14ac:dyDescent="0.25">
      <c r="A1972" s="192"/>
      <c r="B1972" s="192" t="s">
        <v>156</v>
      </c>
      <c r="C1972" s="192" t="s">
        <v>157</v>
      </c>
      <c r="D1972" s="192" t="s">
        <v>158</v>
      </c>
      <c r="E1972" s="192" t="s">
        <v>139</v>
      </c>
      <c r="F1972" s="192" t="s">
        <v>140</v>
      </c>
      <c r="G1972" s="192" t="s">
        <v>141</v>
      </c>
      <c r="H1972" s="192" t="s">
        <v>142</v>
      </c>
      <c r="I1972" s="192" t="s">
        <v>143</v>
      </c>
      <c r="J1972" s="192" t="s">
        <v>144</v>
      </c>
      <c r="K1972" s="192" t="s">
        <v>145</v>
      </c>
      <c r="L1972" s="192" t="s">
        <v>146</v>
      </c>
      <c r="M1972" s="192" t="s">
        <v>147</v>
      </c>
      <c r="N1972" s="192" t="s">
        <v>148</v>
      </c>
      <c r="O1972" t="str">
        <f t="shared" ref="O1972" si="1961">O1971</f>
        <v>MATCH</v>
      </c>
    </row>
    <row r="1973" spans="1:15" x14ac:dyDescent="0.25">
      <c r="A1973" s="193" t="s">
        <v>161</v>
      </c>
      <c r="B1973" s="97"/>
      <c r="C1973" s="97"/>
      <c r="D1973" s="97"/>
      <c r="E1973" s="97"/>
      <c r="F1973" s="97"/>
      <c r="G1973" s="97"/>
      <c r="H1973" s="97"/>
      <c r="I1973" s="97"/>
      <c r="J1973" s="97"/>
      <c r="K1973" s="97"/>
      <c r="L1973" s="97"/>
      <c r="M1973" s="97"/>
      <c r="N1973" s="97"/>
      <c r="O1973" t="str">
        <f t="shared" ref="O1973" si="1962">O1971</f>
        <v>MATCH</v>
      </c>
    </row>
    <row r="1974" spans="1:15" x14ac:dyDescent="0.25">
      <c r="A1974" s="193" t="s">
        <v>164</v>
      </c>
      <c r="B1974" s="97"/>
      <c r="C1974" s="97"/>
      <c r="D1974" s="97"/>
      <c r="E1974" s="97"/>
      <c r="F1974" s="97"/>
      <c r="G1974" s="97"/>
      <c r="H1974" s="97"/>
      <c r="I1974" s="97"/>
      <c r="J1974" s="97"/>
      <c r="K1974" s="97"/>
      <c r="L1974" s="97"/>
      <c r="M1974" s="97"/>
      <c r="N1974" s="97"/>
      <c r="O1974" t="str">
        <f t="shared" ref="O1974" si="1963">O1971</f>
        <v>MATCH</v>
      </c>
    </row>
    <row r="1975" spans="1:15" x14ac:dyDescent="0.25">
      <c r="A1975" s="188"/>
      <c r="B1975" s="188"/>
      <c r="C1975" s="188"/>
      <c r="D1975" s="188"/>
      <c r="E1975" s="188"/>
      <c r="F1975" s="188"/>
      <c r="G1975" s="188"/>
      <c r="H1975" s="188"/>
      <c r="I1975" s="188"/>
      <c r="J1975" s="188"/>
      <c r="K1975" s="188"/>
      <c r="L1975" s="188"/>
      <c r="M1975" s="188"/>
      <c r="N1975" s="188"/>
      <c r="O1975" t="str">
        <f t="shared" ref="O1975" si="1964">O1971</f>
        <v>MATCH</v>
      </c>
    </row>
    <row r="1976" spans="1:15" x14ac:dyDescent="0.25">
      <c r="A1976" s="191" t="str">
        <f>'[1]Run Rate'!A398</f>
        <v>SCM04409</v>
      </c>
      <c r="B1976" s="191" t="str">
        <f>'[1]Run Rate'!B398</f>
        <v>Hydroflex 2kg vanilla</v>
      </c>
      <c r="C1976" s="191" t="str">
        <f>'[1]Run Rate'!C398</f>
        <v>PROTEINI</v>
      </c>
      <c r="D1976" s="191" t="str">
        <f>'[1]Run Rate'!D398</f>
        <v>03 BRONZE</v>
      </c>
      <c r="E1976" s="97"/>
      <c r="F1976" s="97"/>
      <c r="G1976" s="97"/>
      <c r="H1976" s="97"/>
      <c r="I1976" s="97"/>
      <c r="J1976" s="97"/>
      <c r="K1976" s="97"/>
      <c r="L1976" s="97"/>
      <c r="M1976" s="97"/>
      <c r="N1976" s="97"/>
      <c r="O1976" t="str">
        <f t="shared" ref="O1976" si="1965">IF(AND(OR($B$1="ALL",$B$1=C1976),OR($E$1="ALL",$E$1=D1976),OR($B$2="ALL",$B$2=A1976),OR($E$2="ALL",IFERROR(SEARCH($E$2,B1976),0)&gt;0)),"MATCH","")</f>
        <v>MATCH</v>
      </c>
    </row>
    <row r="1977" spans="1:15" x14ac:dyDescent="0.25">
      <c r="A1977" s="192"/>
      <c r="B1977" s="192" t="s">
        <v>156</v>
      </c>
      <c r="C1977" s="192" t="s">
        <v>157</v>
      </c>
      <c r="D1977" s="192" t="s">
        <v>158</v>
      </c>
      <c r="E1977" s="192" t="s">
        <v>139</v>
      </c>
      <c r="F1977" s="192" t="s">
        <v>140</v>
      </c>
      <c r="G1977" s="192" t="s">
        <v>141</v>
      </c>
      <c r="H1977" s="192" t="s">
        <v>142</v>
      </c>
      <c r="I1977" s="192" t="s">
        <v>143</v>
      </c>
      <c r="J1977" s="192" t="s">
        <v>144</v>
      </c>
      <c r="K1977" s="192" t="s">
        <v>145</v>
      </c>
      <c r="L1977" s="192" t="s">
        <v>146</v>
      </c>
      <c r="M1977" s="192" t="s">
        <v>147</v>
      </c>
      <c r="N1977" s="192" t="s">
        <v>148</v>
      </c>
      <c r="O1977" t="str">
        <f t="shared" ref="O1977" si="1966">O1976</f>
        <v>MATCH</v>
      </c>
    </row>
    <row r="1978" spans="1:15" x14ac:dyDescent="0.25">
      <c r="A1978" s="193" t="s">
        <v>161</v>
      </c>
      <c r="B1978" s="97"/>
      <c r="C1978" s="97"/>
      <c r="D1978" s="97"/>
      <c r="E1978" s="97"/>
      <c r="F1978" s="97"/>
      <c r="G1978" s="97"/>
      <c r="H1978" s="97"/>
      <c r="I1978" s="97"/>
      <c r="J1978" s="97"/>
      <c r="K1978" s="97"/>
      <c r="L1978" s="97"/>
      <c r="M1978" s="97"/>
      <c r="N1978" s="97"/>
      <c r="O1978" t="str">
        <f t="shared" ref="O1978" si="1967">O1976</f>
        <v>MATCH</v>
      </c>
    </row>
    <row r="1979" spans="1:15" x14ac:dyDescent="0.25">
      <c r="A1979" s="193" t="s">
        <v>164</v>
      </c>
      <c r="B1979" s="97"/>
      <c r="C1979" s="97"/>
      <c r="D1979" s="97"/>
      <c r="E1979" s="97"/>
      <c r="F1979" s="97"/>
      <c r="G1979" s="97"/>
      <c r="H1979" s="97"/>
      <c r="I1979" s="97"/>
      <c r="J1979" s="97"/>
      <c r="K1979" s="97"/>
      <c r="L1979" s="97"/>
      <c r="M1979" s="97"/>
      <c r="N1979" s="97"/>
      <c r="O1979" t="str">
        <f t="shared" ref="O1979" si="1968">O1976</f>
        <v>MATCH</v>
      </c>
    </row>
    <row r="1980" spans="1:15" x14ac:dyDescent="0.25">
      <c r="A1980" s="188"/>
      <c r="B1980" s="188"/>
      <c r="C1980" s="188"/>
      <c r="D1980" s="188"/>
      <c r="E1980" s="188"/>
      <c r="F1980" s="188"/>
      <c r="G1980" s="188"/>
      <c r="H1980" s="188"/>
      <c r="I1980" s="188"/>
      <c r="J1980" s="188"/>
      <c r="K1980" s="188"/>
      <c r="L1980" s="188"/>
      <c r="M1980" s="188"/>
      <c r="N1980" s="188"/>
      <c r="O1980" t="str">
        <f t="shared" ref="O1980" si="1969">O1976</f>
        <v>MATCH</v>
      </c>
    </row>
    <row r="1981" spans="1:15" x14ac:dyDescent="0.25">
      <c r="A1981" s="191" t="str">
        <f>'[1]Run Rate'!A399</f>
        <v>SCM04332</v>
      </c>
      <c r="B1981" s="191" t="str">
        <f>'[1]Run Rate'!B399</f>
        <v>LCLT-1000 500ml wild berries</v>
      </c>
      <c r="C1981" s="191" t="str">
        <f>'[1]Run Rate'!C399</f>
        <v>SPORTSKA PREHRANA</v>
      </c>
      <c r="D1981" s="191" t="str">
        <f>'[1]Run Rate'!D399</f>
        <v>03 BRONZE</v>
      </c>
      <c r="E1981" s="97"/>
      <c r="F1981" s="97"/>
      <c r="G1981" s="97"/>
      <c r="H1981" s="97"/>
      <c r="I1981" s="97"/>
      <c r="J1981" s="97"/>
      <c r="K1981" s="97"/>
      <c r="L1981" s="97"/>
      <c r="M1981" s="97"/>
      <c r="N1981" s="97"/>
      <c r="O1981" t="str">
        <f t="shared" ref="O1981" si="1970">IF(AND(OR($B$1="ALL",$B$1=C1981),OR($E$1="ALL",$E$1=D1981),OR($B$2="ALL",$B$2=A1981),OR($E$2="ALL",IFERROR(SEARCH($E$2,B1981),0)&gt;0)),"MATCH","")</f>
        <v>MATCH</v>
      </c>
    </row>
    <row r="1982" spans="1:15" x14ac:dyDescent="0.25">
      <c r="A1982" s="192"/>
      <c r="B1982" s="192" t="s">
        <v>156</v>
      </c>
      <c r="C1982" s="192" t="s">
        <v>157</v>
      </c>
      <c r="D1982" s="192" t="s">
        <v>158</v>
      </c>
      <c r="E1982" s="192" t="s">
        <v>139</v>
      </c>
      <c r="F1982" s="192" t="s">
        <v>140</v>
      </c>
      <c r="G1982" s="192" t="s">
        <v>141</v>
      </c>
      <c r="H1982" s="192" t="s">
        <v>142</v>
      </c>
      <c r="I1982" s="192" t="s">
        <v>143</v>
      </c>
      <c r="J1982" s="192" t="s">
        <v>144</v>
      </c>
      <c r="K1982" s="192" t="s">
        <v>145</v>
      </c>
      <c r="L1982" s="192" t="s">
        <v>146</v>
      </c>
      <c r="M1982" s="192" t="s">
        <v>147</v>
      </c>
      <c r="N1982" s="192" t="s">
        <v>148</v>
      </c>
      <c r="O1982" t="str">
        <f t="shared" ref="O1982" si="1971">O1981</f>
        <v>MATCH</v>
      </c>
    </row>
    <row r="1983" spans="1:15" x14ac:dyDescent="0.25">
      <c r="A1983" s="193" t="s">
        <v>161</v>
      </c>
      <c r="B1983" s="97"/>
      <c r="C1983" s="97"/>
      <c r="D1983" s="97"/>
      <c r="E1983" s="97"/>
      <c r="F1983" s="97"/>
      <c r="G1983" s="97"/>
      <c r="H1983" s="97"/>
      <c r="I1983" s="97"/>
      <c r="J1983" s="97"/>
      <c r="K1983" s="97"/>
      <c r="L1983" s="97"/>
      <c r="M1983" s="97"/>
      <c r="N1983" s="97"/>
      <c r="O1983" t="str">
        <f t="shared" ref="O1983" si="1972">O1981</f>
        <v>MATCH</v>
      </c>
    </row>
    <row r="1984" spans="1:15" x14ac:dyDescent="0.25">
      <c r="A1984" s="193" t="s">
        <v>164</v>
      </c>
      <c r="B1984" s="97"/>
      <c r="C1984" s="97"/>
      <c r="D1984" s="97"/>
      <c r="E1984" s="97"/>
      <c r="F1984" s="97"/>
      <c r="G1984" s="97"/>
      <c r="H1984" s="97"/>
      <c r="I1984" s="97"/>
      <c r="J1984" s="97"/>
      <c r="K1984" s="97"/>
      <c r="L1984" s="97"/>
      <c r="M1984" s="97"/>
      <c r="N1984" s="97"/>
      <c r="O1984" t="str">
        <f t="shared" ref="O1984" si="1973">O1981</f>
        <v>MATCH</v>
      </c>
    </row>
    <row r="1985" spans="1:15" x14ac:dyDescent="0.25">
      <c r="A1985" s="188"/>
      <c r="B1985" s="188"/>
      <c r="C1985" s="188"/>
      <c r="D1985" s="188"/>
      <c r="E1985" s="188"/>
      <c r="F1985" s="188"/>
      <c r="G1985" s="188"/>
      <c r="H1985" s="188"/>
      <c r="I1985" s="188"/>
      <c r="J1985" s="188"/>
      <c r="K1985" s="188"/>
      <c r="L1985" s="188"/>
      <c r="M1985" s="188"/>
      <c r="N1985" s="188"/>
      <c r="O1985" t="str">
        <f t="shared" ref="O1985" si="1974">O1981</f>
        <v>MATCH</v>
      </c>
    </row>
    <row r="1986" spans="1:15" x14ac:dyDescent="0.25">
      <c r="A1986" s="191" t="str">
        <f>'[1]Run Rate'!A400</f>
        <v>POL09923</v>
      </c>
      <c r="B1986" s="191" t="str">
        <f>'[1]Run Rate'!B400</f>
        <v>Protein pancake 65g unflavoured</v>
      </c>
      <c r="C1986" s="191" t="str">
        <f>'[1]Run Rate'!C400</f>
        <v>PROTEINI</v>
      </c>
      <c r="D1986" s="191" t="str">
        <f>'[1]Run Rate'!D400</f>
        <v>03 BRONZE</v>
      </c>
      <c r="E1986" s="97"/>
      <c r="F1986" s="97"/>
      <c r="G1986" s="97"/>
      <c r="H1986" s="97"/>
      <c r="I1986" s="97"/>
      <c r="J1986" s="97"/>
      <c r="K1986" s="97"/>
      <c r="L1986" s="97"/>
      <c r="M1986" s="97"/>
      <c r="N1986" s="97"/>
      <c r="O1986" t="str">
        <f t="shared" ref="O1986" si="1975">IF(AND(OR($B$1="ALL",$B$1=C1986),OR($E$1="ALL",$E$1=D1986),OR($B$2="ALL",$B$2=A1986),OR($E$2="ALL",IFERROR(SEARCH($E$2,B1986),0)&gt;0)),"MATCH","")</f>
        <v>MATCH</v>
      </c>
    </row>
    <row r="1987" spans="1:15" x14ac:dyDescent="0.25">
      <c r="A1987" s="192"/>
      <c r="B1987" s="192" t="s">
        <v>156</v>
      </c>
      <c r="C1987" s="192" t="s">
        <v>157</v>
      </c>
      <c r="D1987" s="192" t="s">
        <v>158</v>
      </c>
      <c r="E1987" s="192" t="s">
        <v>139</v>
      </c>
      <c r="F1987" s="192" t="s">
        <v>140</v>
      </c>
      <c r="G1987" s="192" t="s">
        <v>141</v>
      </c>
      <c r="H1987" s="192" t="s">
        <v>142</v>
      </c>
      <c r="I1987" s="192" t="s">
        <v>143</v>
      </c>
      <c r="J1987" s="192" t="s">
        <v>144</v>
      </c>
      <c r="K1987" s="192" t="s">
        <v>145</v>
      </c>
      <c r="L1987" s="192" t="s">
        <v>146</v>
      </c>
      <c r="M1987" s="192" t="s">
        <v>147</v>
      </c>
      <c r="N1987" s="192" t="s">
        <v>148</v>
      </c>
      <c r="O1987" t="str">
        <f t="shared" ref="O1987" si="1976">O1986</f>
        <v>MATCH</v>
      </c>
    </row>
    <row r="1988" spans="1:15" x14ac:dyDescent="0.25">
      <c r="A1988" s="193" t="s">
        <v>161</v>
      </c>
      <c r="B1988" s="97"/>
      <c r="C1988" s="97"/>
      <c r="D1988" s="97"/>
      <c r="E1988" s="97"/>
      <c r="F1988" s="97"/>
      <c r="G1988" s="97"/>
      <c r="H1988" s="97"/>
      <c r="I1988" s="97"/>
      <c r="J1988" s="97"/>
      <c r="K1988" s="97"/>
      <c r="L1988" s="97"/>
      <c r="M1988" s="97">
        <v>30</v>
      </c>
      <c r="N1988" s="97">
        <v>30</v>
      </c>
      <c r="O1988" t="str">
        <f t="shared" ref="O1988" si="1977">O1986</f>
        <v>MATCH</v>
      </c>
    </row>
    <row r="1989" spans="1:15" x14ac:dyDescent="0.25">
      <c r="A1989" s="193" t="s">
        <v>164</v>
      </c>
      <c r="B1989" s="97"/>
      <c r="C1989" s="97"/>
      <c r="D1989" s="97"/>
      <c r="E1989" s="97"/>
      <c r="F1989" s="97"/>
      <c r="G1989" s="97">
        <v>300</v>
      </c>
      <c r="H1989" s="97">
        <v>300</v>
      </c>
      <c r="I1989" s="97">
        <v>300</v>
      </c>
      <c r="J1989" s="97">
        <v>300</v>
      </c>
      <c r="K1989" s="97"/>
      <c r="L1989" s="97"/>
      <c r="M1989" s="97"/>
      <c r="N1989" s="97"/>
      <c r="O1989" t="str">
        <f t="shared" ref="O1989" si="1978">O1986</f>
        <v>MATCH</v>
      </c>
    </row>
    <row r="1990" spans="1:15" x14ac:dyDescent="0.25">
      <c r="A1990" s="188"/>
      <c r="B1990" s="188"/>
      <c r="C1990" s="188"/>
      <c r="D1990" s="188"/>
      <c r="E1990" s="188"/>
      <c r="F1990" s="188"/>
      <c r="G1990" s="188"/>
      <c r="H1990" s="188"/>
      <c r="I1990" s="188"/>
      <c r="J1990" s="188"/>
      <c r="K1990" s="188"/>
      <c r="L1990" s="188"/>
      <c r="M1990" s="188"/>
      <c r="N1990" s="188"/>
      <c r="O1990" t="str">
        <f t="shared" ref="O1990" si="1979">O1986</f>
        <v>MATCH</v>
      </c>
    </row>
    <row r="1991" spans="1:15" x14ac:dyDescent="0.25">
      <c r="A1991" s="191" t="str">
        <f>'[1]Run Rate'!A401</f>
        <v>SHM00073</v>
      </c>
      <c r="B1991" s="191" t="str">
        <f>'[1]Run Rate'!B401</f>
        <v>DEFENDER, Make Them Jealous, 600 ml</v>
      </c>
      <c r="C1991" s="191" t="str">
        <f>'[1]Run Rate'!C401</f>
        <v>DRINKWARE I HOME</v>
      </c>
      <c r="D1991" s="191" t="str">
        <f>'[1]Run Rate'!D401</f>
        <v>03 BRONZE</v>
      </c>
      <c r="E1991" s="97"/>
      <c r="F1991" s="97"/>
      <c r="G1991" s="97"/>
      <c r="H1991" s="97"/>
      <c r="I1991" s="97"/>
      <c r="J1991" s="97"/>
      <c r="K1991" s="97"/>
      <c r="L1991" s="97"/>
      <c r="M1991" s="97"/>
      <c r="N1991" s="97"/>
      <c r="O1991" t="str">
        <f t="shared" ref="O1991" si="1980">IF(AND(OR($B$1="ALL",$B$1=C1991),OR($E$1="ALL",$E$1=D1991),OR($B$2="ALL",$B$2=A1991),OR($E$2="ALL",IFERROR(SEARCH($E$2,B1991),0)&gt;0)),"MATCH","")</f>
        <v>MATCH</v>
      </c>
    </row>
    <row r="1992" spans="1:15" x14ac:dyDescent="0.25">
      <c r="A1992" s="192"/>
      <c r="B1992" s="192" t="s">
        <v>156</v>
      </c>
      <c r="C1992" s="192" t="s">
        <v>157</v>
      </c>
      <c r="D1992" s="192" t="s">
        <v>158</v>
      </c>
      <c r="E1992" s="192" t="s">
        <v>139</v>
      </c>
      <c r="F1992" s="192" t="s">
        <v>140</v>
      </c>
      <c r="G1992" s="192" t="s">
        <v>141</v>
      </c>
      <c r="H1992" s="192" t="s">
        <v>142</v>
      </c>
      <c r="I1992" s="192" t="s">
        <v>143</v>
      </c>
      <c r="J1992" s="192" t="s">
        <v>144</v>
      </c>
      <c r="K1992" s="192" t="s">
        <v>145</v>
      </c>
      <c r="L1992" s="192" t="s">
        <v>146</v>
      </c>
      <c r="M1992" s="192" t="s">
        <v>147</v>
      </c>
      <c r="N1992" s="192" t="s">
        <v>148</v>
      </c>
      <c r="O1992" t="str">
        <f t="shared" ref="O1992" si="1981">O1991</f>
        <v>MATCH</v>
      </c>
    </row>
    <row r="1993" spans="1:15" x14ac:dyDescent="0.25">
      <c r="A1993" s="193" t="s">
        <v>161</v>
      </c>
      <c r="B1993" s="97"/>
      <c r="C1993" s="97"/>
      <c r="D1993" s="97"/>
      <c r="E1993" s="97"/>
      <c r="F1993" s="97"/>
      <c r="G1993" s="97"/>
      <c r="H1993" s="97"/>
      <c r="I1993" s="97"/>
      <c r="J1993" s="97"/>
      <c r="K1993" s="97"/>
      <c r="L1993" s="97"/>
      <c r="M1993" s="97"/>
      <c r="N1993" s="97"/>
      <c r="O1993" t="str">
        <f t="shared" ref="O1993" si="1982">O1991</f>
        <v>MATCH</v>
      </c>
    </row>
    <row r="1994" spans="1:15" x14ac:dyDescent="0.25">
      <c r="A1994" s="193" t="s">
        <v>164</v>
      </c>
      <c r="B1994" s="97"/>
      <c r="C1994" s="97"/>
      <c r="D1994" s="97"/>
      <c r="E1994" s="97"/>
      <c r="F1994" s="97"/>
      <c r="G1994" s="97"/>
      <c r="H1994" s="97"/>
      <c r="I1994" s="97"/>
      <c r="J1994" s="97"/>
      <c r="K1994" s="97"/>
      <c r="L1994" s="97"/>
      <c r="M1994" s="97"/>
      <c r="N1994" s="97"/>
      <c r="O1994" t="str">
        <f t="shared" ref="O1994" si="1983">O1991</f>
        <v>MATCH</v>
      </c>
    </row>
    <row r="1995" spans="1:15" x14ac:dyDescent="0.25">
      <c r="A1995" s="188"/>
      <c r="B1995" s="188"/>
      <c r="C1995" s="188"/>
      <c r="D1995" s="188"/>
      <c r="E1995" s="188"/>
      <c r="F1995" s="188"/>
      <c r="G1995" s="188"/>
      <c r="H1995" s="188"/>
      <c r="I1995" s="188"/>
      <c r="J1995" s="188"/>
      <c r="K1995" s="188"/>
      <c r="L1995" s="188"/>
      <c r="M1995" s="188"/>
      <c r="N1995" s="188"/>
      <c r="O1995" t="str">
        <f t="shared" ref="O1995" si="1984">O1991</f>
        <v>MATCH</v>
      </c>
    </row>
    <row r="1996" spans="1:15" x14ac:dyDescent="0.25">
      <c r="A1996" s="191" t="str">
        <f>'[1]Run Rate'!A402</f>
        <v>ATC06506</v>
      </c>
      <c r="B1996" s="191" t="str">
        <f>'[1]Run Rate'!B402</f>
        <v>Deep Tissue Foam Roller ORANGE</v>
      </c>
      <c r="C1996" s="191" t="str">
        <f>'[1]Run Rate'!C402</f>
        <v>FITNESS OPREMA</v>
      </c>
      <c r="D1996" s="191" t="str">
        <f>'[1]Run Rate'!D402</f>
        <v>03 BRONZE</v>
      </c>
      <c r="E1996" s="97"/>
      <c r="F1996" s="97"/>
      <c r="G1996" s="97"/>
      <c r="H1996" s="97"/>
      <c r="I1996" s="97"/>
      <c r="J1996" s="97"/>
      <c r="K1996" s="97"/>
      <c r="L1996" s="97"/>
      <c r="M1996" s="97"/>
      <c r="N1996" s="97"/>
      <c r="O1996" t="str">
        <f t="shared" ref="O1996" si="1985">IF(AND(OR($B$1="ALL",$B$1=C1996),OR($E$1="ALL",$E$1=D1996),OR($B$2="ALL",$B$2=A1996),OR($E$2="ALL",IFERROR(SEARCH($E$2,B1996),0)&gt;0)),"MATCH","")</f>
        <v>MATCH</v>
      </c>
    </row>
    <row r="1997" spans="1:15" x14ac:dyDescent="0.25">
      <c r="A1997" s="192"/>
      <c r="B1997" s="192" t="s">
        <v>156</v>
      </c>
      <c r="C1997" s="192" t="s">
        <v>157</v>
      </c>
      <c r="D1997" s="192" t="s">
        <v>158</v>
      </c>
      <c r="E1997" s="192" t="s">
        <v>139</v>
      </c>
      <c r="F1997" s="192" t="s">
        <v>140</v>
      </c>
      <c r="G1997" s="192" t="s">
        <v>141</v>
      </c>
      <c r="H1997" s="192" t="s">
        <v>142</v>
      </c>
      <c r="I1997" s="192" t="s">
        <v>143</v>
      </c>
      <c r="J1997" s="192" t="s">
        <v>144</v>
      </c>
      <c r="K1997" s="192" t="s">
        <v>145</v>
      </c>
      <c r="L1997" s="192" t="s">
        <v>146</v>
      </c>
      <c r="M1997" s="192" t="s">
        <v>147</v>
      </c>
      <c r="N1997" s="192" t="s">
        <v>148</v>
      </c>
      <c r="O1997" t="str">
        <f t="shared" ref="O1997" si="1986">O1996</f>
        <v>MATCH</v>
      </c>
    </row>
    <row r="1998" spans="1:15" x14ac:dyDescent="0.25">
      <c r="A1998" s="193" t="s">
        <v>161</v>
      </c>
      <c r="B1998" s="97"/>
      <c r="C1998" s="97"/>
      <c r="D1998" s="97"/>
      <c r="E1998" s="97"/>
      <c r="F1998" s="97"/>
      <c r="G1998" s="97"/>
      <c r="H1998" s="97"/>
      <c r="I1998" s="97"/>
      <c r="J1998" s="97"/>
      <c r="K1998" s="97"/>
      <c r="L1998" s="97"/>
      <c r="M1998" s="97"/>
      <c r="N1998" s="97"/>
      <c r="O1998" t="str">
        <f t="shared" ref="O1998" si="1987">O1996</f>
        <v>MATCH</v>
      </c>
    </row>
    <row r="1999" spans="1:15" x14ac:dyDescent="0.25">
      <c r="A1999" s="193" t="s">
        <v>164</v>
      </c>
      <c r="B1999" s="97"/>
      <c r="C1999" s="97"/>
      <c r="D1999" s="97"/>
      <c r="E1999" s="97"/>
      <c r="F1999" s="97"/>
      <c r="G1999" s="97"/>
      <c r="H1999" s="97"/>
      <c r="I1999" s="97"/>
      <c r="J1999" s="97"/>
      <c r="K1999" s="97"/>
      <c r="L1999" s="97"/>
      <c r="M1999" s="97"/>
      <c r="N1999" s="97"/>
      <c r="O1999" t="str">
        <f t="shared" ref="O1999" si="1988">O1996</f>
        <v>MATCH</v>
      </c>
    </row>
    <row r="2000" spans="1:15" x14ac:dyDescent="0.25">
      <c r="A2000" s="188"/>
      <c r="B2000" s="188"/>
      <c r="C2000" s="188"/>
      <c r="D2000" s="188"/>
      <c r="E2000" s="188"/>
      <c r="F2000" s="188"/>
      <c r="G2000" s="188"/>
      <c r="H2000" s="188"/>
      <c r="I2000" s="188"/>
      <c r="J2000" s="188"/>
      <c r="K2000" s="188"/>
      <c r="L2000" s="188"/>
      <c r="M2000" s="188"/>
      <c r="N2000" s="188"/>
      <c r="O2000" t="str">
        <f t="shared" ref="O2000" si="1989">O1996</f>
        <v>MATCH</v>
      </c>
    </row>
    <row r="2001" spans="1:15" x14ac:dyDescent="0.25">
      <c r="A2001" s="191" t="str">
        <f>'[1]Run Rate'!A403</f>
        <v>POL09776</v>
      </c>
      <c r="B2001" s="191" t="str">
        <f>'[1]Run Rate'!B403</f>
        <v>Polleo Instant Oats 2,5kg</v>
      </c>
      <c r="C2001" s="191" t="str">
        <f>'[1]Run Rate'!C403</f>
        <v>BIO I SUPERFOODS</v>
      </c>
      <c r="D2001" s="191" t="str">
        <f>'[1]Run Rate'!D403</f>
        <v>03 BRONZE</v>
      </c>
      <c r="E2001" s="97"/>
      <c r="F2001" s="97"/>
      <c r="G2001" s="97"/>
      <c r="H2001" s="97"/>
      <c r="I2001" s="97"/>
      <c r="J2001" s="97"/>
      <c r="K2001" s="97"/>
      <c r="L2001" s="97"/>
      <c r="M2001" s="97"/>
      <c r="N2001" s="97"/>
      <c r="O2001" t="str">
        <f t="shared" ref="O2001" si="1990">IF(AND(OR($B$1="ALL",$B$1=C2001),OR($E$1="ALL",$E$1=D2001),OR($B$2="ALL",$B$2=A2001),OR($E$2="ALL",IFERROR(SEARCH($E$2,B2001),0)&gt;0)),"MATCH","")</f>
        <v>MATCH</v>
      </c>
    </row>
    <row r="2002" spans="1:15" x14ac:dyDescent="0.25">
      <c r="A2002" s="192"/>
      <c r="B2002" s="192" t="s">
        <v>156</v>
      </c>
      <c r="C2002" s="192" t="s">
        <v>157</v>
      </c>
      <c r="D2002" s="192" t="s">
        <v>158</v>
      </c>
      <c r="E2002" s="192" t="s">
        <v>139</v>
      </c>
      <c r="F2002" s="192" t="s">
        <v>140</v>
      </c>
      <c r="G2002" s="192" t="s">
        <v>141</v>
      </c>
      <c r="H2002" s="192" t="s">
        <v>142</v>
      </c>
      <c r="I2002" s="192" t="s">
        <v>143</v>
      </c>
      <c r="J2002" s="192" t="s">
        <v>144</v>
      </c>
      <c r="K2002" s="192" t="s">
        <v>145</v>
      </c>
      <c r="L2002" s="192" t="s">
        <v>146</v>
      </c>
      <c r="M2002" s="192" t="s">
        <v>147</v>
      </c>
      <c r="N2002" s="192" t="s">
        <v>148</v>
      </c>
      <c r="O2002" t="str">
        <f t="shared" ref="O2002" si="1991">O2001</f>
        <v>MATCH</v>
      </c>
    </row>
    <row r="2003" spans="1:15" x14ac:dyDescent="0.25">
      <c r="A2003" s="193" t="s">
        <v>161</v>
      </c>
      <c r="B2003" s="97"/>
      <c r="C2003" s="97"/>
      <c r="D2003" s="97"/>
      <c r="E2003" s="97"/>
      <c r="F2003" s="97"/>
      <c r="G2003" s="97"/>
      <c r="H2003" s="97"/>
      <c r="I2003" s="97"/>
      <c r="J2003" s="97"/>
      <c r="K2003" s="97"/>
      <c r="L2003" s="97"/>
      <c r="M2003" s="97"/>
      <c r="N2003" s="97"/>
      <c r="O2003" t="str">
        <f t="shared" ref="O2003" si="1992">O2001</f>
        <v>MATCH</v>
      </c>
    </row>
    <row r="2004" spans="1:15" x14ac:dyDescent="0.25">
      <c r="A2004" s="193" t="s">
        <v>164</v>
      </c>
      <c r="B2004" s="97"/>
      <c r="C2004" s="97"/>
      <c r="D2004" s="97"/>
      <c r="E2004" s="97"/>
      <c r="F2004" s="97"/>
      <c r="G2004" s="97"/>
      <c r="H2004" s="97"/>
      <c r="I2004" s="97"/>
      <c r="J2004" s="97"/>
      <c r="K2004" s="97"/>
      <c r="L2004" s="97"/>
      <c r="M2004" s="97"/>
      <c r="N2004" s="97"/>
      <c r="O2004" t="str">
        <f t="shared" ref="O2004" si="1993">O2001</f>
        <v>MATCH</v>
      </c>
    </row>
    <row r="2005" spans="1:15" x14ac:dyDescent="0.25">
      <c r="A2005" s="188"/>
      <c r="B2005" s="188"/>
      <c r="C2005" s="188"/>
      <c r="D2005" s="188"/>
      <c r="E2005" s="188"/>
      <c r="F2005" s="188"/>
      <c r="G2005" s="188"/>
      <c r="H2005" s="188"/>
      <c r="I2005" s="188"/>
      <c r="J2005" s="188"/>
      <c r="K2005" s="188"/>
      <c r="L2005" s="188"/>
      <c r="M2005" s="188"/>
      <c r="N2005" s="188"/>
      <c r="O2005" t="str">
        <f t="shared" ref="O2005" si="1994">O2001</f>
        <v>MATCH</v>
      </c>
    </row>
    <row r="2006" spans="1:15" x14ac:dyDescent="0.25">
      <c r="A2006" s="191" t="str">
        <f>'[1]Run Rate'!A404</f>
        <v>SCM04326</v>
      </c>
      <c r="B2006" s="191" t="str">
        <f>'[1]Run Rate'!B404</f>
        <v>Nitromax 4kg chocolate</v>
      </c>
      <c r="C2006" s="191" t="str">
        <f>'[1]Run Rate'!C404</f>
        <v>SPORTSKA PREHRANA</v>
      </c>
      <c r="D2006" s="191" t="str">
        <f>'[1]Run Rate'!D404</f>
        <v>03 BRONZE</v>
      </c>
      <c r="E2006" s="97"/>
      <c r="F2006" s="97"/>
      <c r="G2006" s="97"/>
      <c r="H2006" s="97"/>
      <c r="I2006" s="97"/>
      <c r="J2006" s="97"/>
      <c r="K2006" s="97"/>
      <c r="L2006" s="97"/>
      <c r="M2006" s="97"/>
      <c r="N2006" s="97"/>
      <c r="O2006" t="str">
        <f t="shared" ref="O2006" si="1995">IF(AND(OR($B$1="ALL",$B$1=C2006),OR($E$1="ALL",$E$1=D2006),OR($B$2="ALL",$B$2=A2006),OR($E$2="ALL",IFERROR(SEARCH($E$2,B2006),0)&gt;0)),"MATCH","")</f>
        <v>MATCH</v>
      </c>
    </row>
    <row r="2007" spans="1:15" x14ac:dyDescent="0.25">
      <c r="A2007" s="192"/>
      <c r="B2007" s="192" t="s">
        <v>156</v>
      </c>
      <c r="C2007" s="192" t="s">
        <v>157</v>
      </c>
      <c r="D2007" s="192" t="s">
        <v>158</v>
      </c>
      <c r="E2007" s="192" t="s">
        <v>139</v>
      </c>
      <c r="F2007" s="192" t="s">
        <v>140</v>
      </c>
      <c r="G2007" s="192" t="s">
        <v>141</v>
      </c>
      <c r="H2007" s="192" t="s">
        <v>142</v>
      </c>
      <c r="I2007" s="192" t="s">
        <v>143</v>
      </c>
      <c r="J2007" s="192" t="s">
        <v>144</v>
      </c>
      <c r="K2007" s="192" t="s">
        <v>145</v>
      </c>
      <c r="L2007" s="192" t="s">
        <v>146</v>
      </c>
      <c r="M2007" s="192" t="s">
        <v>147</v>
      </c>
      <c r="N2007" s="192" t="s">
        <v>148</v>
      </c>
      <c r="O2007" t="str">
        <f t="shared" ref="O2007" si="1996">O2006</f>
        <v>MATCH</v>
      </c>
    </row>
    <row r="2008" spans="1:15" x14ac:dyDescent="0.25">
      <c r="A2008" s="193" t="s">
        <v>161</v>
      </c>
      <c r="B2008" s="97"/>
      <c r="C2008" s="97"/>
      <c r="D2008" s="97"/>
      <c r="E2008" s="97"/>
      <c r="F2008" s="97"/>
      <c r="G2008" s="97"/>
      <c r="H2008" s="97"/>
      <c r="I2008" s="97"/>
      <c r="J2008" s="97"/>
      <c r="K2008" s="97"/>
      <c r="L2008" s="97"/>
      <c r="M2008" s="97"/>
      <c r="N2008" s="97"/>
      <c r="O2008" t="str">
        <f t="shared" ref="O2008" si="1997">O2006</f>
        <v>MATCH</v>
      </c>
    </row>
    <row r="2009" spans="1:15" x14ac:dyDescent="0.25">
      <c r="A2009" s="193" t="s">
        <v>164</v>
      </c>
      <c r="B2009" s="97"/>
      <c r="C2009" s="97"/>
      <c r="D2009" s="97"/>
      <c r="E2009" s="97"/>
      <c r="F2009" s="97"/>
      <c r="G2009" s="97"/>
      <c r="H2009" s="97"/>
      <c r="I2009" s="97"/>
      <c r="J2009" s="97"/>
      <c r="K2009" s="97"/>
      <c r="L2009" s="97"/>
      <c r="M2009" s="97"/>
      <c r="N2009" s="97"/>
      <c r="O2009" t="str">
        <f t="shared" ref="O2009" si="1998">O2006</f>
        <v>MATCH</v>
      </c>
    </row>
    <row r="2010" spans="1:15" x14ac:dyDescent="0.25">
      <c r="A2010" s="188"/>
      <c r="B2010" s="188"/>
      <c r="C2010" s="188"/>
      <c r="D2010" s="188"/>
      <c r="E2010" s="188"/>
      <c r="F2010" s="188"/>
      <c r="G2010" s="188"/>
      <c r="H2010" s="188"/>
      <c r="I2010" s="188"/>
      <c r="J2010" s="188"/>
      <c r="K2010" s="188"/>
      <c r="L2010" s="188"/>
      <c r="M2010" s="188"/>
      <c r="N2010" s="188"/>
      <c r="O2010" t="str">
        <f t="shared" ref="O2010" si="1999">O2006</f>
        <v>MATCH</v>
      </c>
    </row>
    <row r="2011" spans="1:15" x14ac:dyDescent="0.25">
      <c r="A2011" s="191" t="str">
        <f>'[1]Run Rate'!A405</f>
        <v>ON00538</v>
      </c>
      <c r="B2011" s="191" t="str">
        <f>'[1]Run Rate'!B405</f>
        <v>ON PLATINUM PWO FRUIT PUNCH 420G</v>
      </c>
      <c r="C2011" s="191" t="str">
        <f>'[1]Run Rate'!C405</f>
        <v>SPORTSKA PREHRANA</v>
      </c>
      <c r="D2011" s="191" t="str">
        <f>'[1]Run Rate'!D405</f>
        <v>03 BRONZE</v>
      </c>
      <c r="E2011" s="97"/>
      <c r="F2011" s="97"/>
      <c r="G2011" s="97"/>
      <c r="H2011" s="97"/>
      <c r="I2011" s="97"/>
      <c r="J2011" s="97"/>
      <c r="K2011" s="97"/>
      <c r="L2011" s="97"/>
      <c r="M2011" s="97"/>
      <c r="N2011" s="97"/>
      <c r="O2011" t="str">
        <f t="shared" ref="O2011" si="2000">IF(AND(OR($B$1="ALL",$B$1=C2011),OR($E$1="ALL",$E$1=D2011),OR($B$2="ALL",$B$2=A2011),OR($E$2="ALL",IFERROR(SEARCH($E$2,B2011),0)&gt;0)),"MATCH","")</f>
        <v>MATCH</v>
      </c>
    </row>
    <row r="2012" spans="1:15" x14ac:dyDescent="0.25">
      <c r="A2012" s="192"/>
      <c r="B2012" s="192" t="s">
        <v>156</v>
      </c>
      <c r="C2012" s="192" t="s">
        <v>157</v>
      </c>
      <c r="D2012" s="192" t="s">
        <v>158</v>
      </c>
      <c r="E2012" s="192" t="s">
        <v>139</v>
      </c>
      <c r="F2012" s="192" t="s">
        <v>140</v>
      </c>
      <c r="G2012" s="192" t="s">
        <v>141</v>
      </c>
      <c r="H2012" s="192" t="s">
        <v>142</v>
      </c>
      <c r="I2012" s="192" t="s">
        <v>143</v>
      </c>
      <c r="J2012" s="192" t="s">
        <v>144</v>
      </c>
      <c r="K2012" s="192" t="s">
        <v>145</v>
      </c>
      <c r="L2012" s="192" t="s">
        <v>146</v>
      </c>
      <c r="M2012" s="192" t="s">
        <v>147</v>
      </c>
      <c r="N2012" s="192" t="s">
        <v>148</v>
      </c>
      <c r="O2012" t="str">
        <f t="shared" ref="O2012" si="2001">O2011</f>
        <v>MATCH</v>
      </c>
    </row>
    <row r="2013" spans="1:15" x14ac:dyDescent="0.25">
      <c r="A2013" s="193" t="s">
        <v>161</v>
      </c>
      <c r="B2013" s="97"/>
      <c r="C2013" s="97"/>
      <c r="D2013" s="97"/>
      <c r="E2013" s="97"/>
      <c r="F2013" s="97"/>
      <c r="G2013" s="97"/>
      <c r="H2013" s="97"/>
      <c r="I2013" s="97"/>
      <c r="J2013" s="97"/>
      <c r="K2013" s="97"/>
      <c r="L2013" s="97"/>
      <c r="M2013" s="97"/>
      <c r="N2013" s="97"/>
      <c r="O2013" t="str">
        <f t="shared" ref="O2013" si="2002">O2011</f>
        <v>MATCH</v>
      </c>
    </row>
    <row r="2014" spans="1:15" x14ac:dyDescent="0.25">
      <c r="A2014" s="193" t="s">
        <v>164</v>
      </c>
      <c r="B2014" s="97"/>
      <c r="C2014" s="97"/>
      <c r="D2014" s="97"/>
      <c r="E2014" s="97"/>
      <c r="F2014" s="97"/>
      <c r="G2014" s="97"/>
      <c r="H2014" s="97"/>
      <c r="I2014" s="97"/>
      <c r="J2014" s="97"/>
      <c r="K2014" s="97"/>
      <c r="L2014" s="97"/>
      <c r="M2014" s="97"/>
      <c r="N2014" s="97"/>
      <c r="O2014" t="str">
        <f t="shared" ref="O2014" si="2003">O2011</f>
        <v>MATCH</v>
      </c>
    </row>
    <row r="2015" spans="1:15" x14ac:dyDescent="0.25">
      <c r="A2015" s="188"/>
      <c r="B2015" s="188"/>
      <c r="C2015" s="188"/>
      <c r="D2015" s="188"/>
      <c r="E2015" s="188"/>
      <c r="F2015" s="188"/>
      <c r="G2015" s="188"/>
      <c r="H2015" s="188"/>
      <c r="I2015" s="188"/>
      <c r="J2015" s="188"/>
      <c r="K2015" s="188"/>
      <c r="L2015" s="188"/>
      <c r="M2015" s="188"/>
      <c r="N2015" s="188"/>
      <c r="O2015" t="str">
        <f t="shared" ref="O2015" si="2004">O2011</f>
        <v>MATCH</v>
      </c>
    </row>
    <row r="2016" spans="1:15" x14ac:dyDescent="0.25">
      <c r="A2016" s="191" t="str">
        <f>'[1]Run Rate'!A406</f>
        <v>POL12852</v>
      </c>
      <c r="B2016" s="191" t="str">
        <f>'[1]Run Rate'!B406</f>
        <v>Polleo Premium HydroX Whey 1,8kg Vanilla Raspberry</v>
      </c>
      <c r="C2016" s="191" t="str">
        <f>'[1]Run Rate'!C406</f>
        <v>PROTEINI</v>
      </c>
      <c r="D2016" s="191" t="str">
        <f>'[1]Run Rate'!D406</f>
        <v>03 BRONZE</v>
      </c>
      <c r="E2016" s="97"/>
      <c r="F2016" s="97"/>
      <c r="G2016" s="97"/>
      <c r="H2016" s="97"/>
      <c r="I2016" s="97"/>
      <c r="J2016" s="97"/>
      <c r="K2016" s="97"/>
      <c r="L2016" s="97"/>
      <c r="M2016" s="97"/>
      <c r="N2016" s="97"/>
      <c r="O2016" t="str">
        <f t="shared" ref="O2016" si="2005">IF(AND(OR($B$1="ALL",$B$1=C2016),OR($E$1="ALL",$E$1=D2016),OR($B$2="ALL",$B$2=A2016),OR($E$2="ALL",IFERROR(SEARCH($E$2,B2016),0)&gt;0)),"MATCH","")</f>
        <v>MATCH</v>
      </c>
    </row>
    <row r="2017" spans="1:15" x14ac:dyDescent="0.25">
      <c r="A2017" s="192"/>
      <c r="B2017" s="192" t="s">
        <v>156</v>
      </c>
      <c r="C2017" s="192" t="s">
        <v>157</v>
      </c>
      <c r="D2017" s="192" t="s">
        <v>158</v>
      </c>
      <c r="E2017" s="192" t="s">
        <v>139</v>
      </c>
      <c r="F2017" s="192" t="s">
        <v>140</v>
      </c>
      <c r="G2017" s="192" t="s">
        <v>141</v>
      </c>
      <c r="H2017" s="192" t="s">
        <v>142</v>
      </c>
      <c r="I2017" s="192" t="s">
        <v>143</v>
      </c>
      <c r="J2017" s="192" t="s">
        <v>144</v>
      </c>
      <c r="K2017" s="192" t="s">
        <v>145</v>
      </c>
      <c r="L2017" s="192" t="s">
        <v>146</v>
      </c>
      <c r="M2017" s="192" t="s">
        <v>147</v>
      </c>
      <c r="N2017" s="192" t="s">
        <v>148</v>
      </c>
      <c r="O2017" t="str">
        <f t="shared" ref="O2017" si="2006">O2016</f>
        <v>MATCH</v>
      </c>
    </row>
    <row r="2018" spans="1:15" x14ac:dyDescent="0.25">
      <c r="A2018" s="193" t="s">
        <v>161</v>
      </c>
      <c r="B2018" s="97"/>
      <c r="C2018" s="97"/>
      <c r="D2018" s="97"/>
      <c r="E2018" s="97"/>
      <c r="F2018" s="97"/>
      <c r="G2018" s="97"/>
      <c r="H2018" s="97"/>
      <c r="I2018" s="97"/>
      <c r="J2018" s="97"/>
      <c r="K2018" s="97"/>
      <c r="L2018" s="97"/>
      <c r="M2018" s="97"/>
      <c r="N2018" s="97"/>
      <c r="O2018" t="str">
        <f t="shared" ref="O2018" si="2007">O2016</f>
        <v>MATCH</v>
      </c>
    </row>
    <row r="2019" spans="1:15" x14ac:dyDescent="0.25">
      <c r="A2019" s="193" t="s">
        <v>164</v>
      </c>
      <c r="B2019" s="97"/>
      <c r="C2019" s="97"/>
      <c r="D2019" s="97"/>
      <c r="E2019" s="97"/>
      <c r="F2019" s="97"/>
      <c r="G2019" s="97"/>
      <c r="H2019" s="97"/>
      <c r="I2019" s="97"/>
      <c r="J2019" s="97"/>
      <c r="K2019" s="97"/>
      <c r="L2019" s="97"/>
      <c r="M2019" s="97"/>
      <c r="N2019" s="97"/>
      <c r="O2019" t="str">
        <f t="shared" ref="O2019" si="2008">O2016</f>
        <v>MATCH</v>
      </c>
    </row>
    <row r="2020" spans="1:15" x14ac:dyDescent="0.25">
      <c r="A2020" s="188"/>
      <c r="B2020" s="188"/>
      <c r="C2020" s="188"/>
      <c r="D2020" s="188"/>
      <c r="E2020" s="188"/>
      <c r="F2020" s="188"/>
      <c r="G2020" s="188"/>
      <c r="H2020" s="188"/>
      <c r="I2020" s="188"/>
      <c r="J2020" s="188"/>
      <c r="K2020" s="188"/>
      <c r="L2020" s="188"/>
      <c r="M2020" s="188"/>
      <c r="N2020" s="188"/>
      <c r="O2020" t="str">
        <f t="shared" ref="O2020" si="2009">O2016</f>
        <v>MATCH</v>
      </c>
    </row>
    <row r="2021" spans="1:15" x14ac:dyDescent="0.25">
      <c r="A2021" s="191" t="str">
        <f>'[1]Run Rate'!A407</f>
        <v>ATC06623</v>
      </c>
      <c r="B2021" s="191" t="str">
        <f>'[1]Run Rate'!B407</f>
        <v>Deep Tissue Foam Roller BLACK</v>
      </c>
      <c r="C2021" s="191" t="str">
        <f>'[1]Run Rate'!C407</f>
        <v>FITNESS OPREMA</v>
      </c>
      <c r="D2021" s="191" t="str">
        <f>'[1]Run Rate'!D407</f>
        <v>03 BRONZE</v>
      </c>
      <c r="E2021" s="97"/>
      <c r="F2021" s="97"/>
      <c r="G2021" s="97"/>
      <c r="H2021" s="97"/>
      <c r="I2021" s="97"/>
      <c r="J2021" s="97"/>
      <c r="K2021" s="97"/>
      <c r="L2021" s="97"/>
      <c r="M2021" s="97"/>
      <c r="N2021" s="97"/>
      <c r="O2021" t="str">
        <f t="shared" ref="O2021" si="2010">IF(AND(OR($B$1="ALL",$B$1=C2021),OR($E$1="ALL",$E$1=D2021),OR($B$2="ALL",$B$2=A2021),OR($E$2="ALL",IFERROR(SEARCH($E$2,B2021),0)&gt;0)),"MATCH","")</f>
        <v>MATCH</v>
      </c>
    </row>
    <row r="2022" spans="1:15" x14ac:dyDescent="0.25">
      <c r="A2022" s="192"/>
      <c r="B2022" s="192" t="s">
        <v>156</v>
      </c>
      <c r="C2022" s="192" t="s">
        <v>157</v>
      </c>
      <c r="D2022" s="192" t="s">
        <v>158</v>
      </c>
      <c r="E2022" s="192" t="s">
        <v>139</v>
      </c>
      <c r="F2022" s="192" t="s">
        <v>140</v>
      </c>
      <c r="G2022" s="192" t="s">
        <v>141</v>
      </c>
      <c r="H2022" s="192" t="s">
        <v>142</v>
      </c>
      <c r="I2022" s="192" t="s">
        <v>143</v>
      </c>
      <c r="J2022" s="192" t="s">
        <v>144</v>
      </c>
      <c r="K2022" s="192" t="s">
        <v>145</v>
      </c>
      <c r="L2022" s="192" t="s">
        <v>146</v>
      </c>
      <c r="M2022" s="192" t="s">
        <v>147</v>
      </c>
      <c r="N2022" s="192" t="s">
        <v>148</v>
      </c>
      <c r="O2022" t="str">
        <f t="shared" ref="O2022" si="2011">O2021</f>
        <v>MATCH</v>
      </c>
    </row>
    <row r="2023" spans="1:15" x14ac:dyDescent="0.25">
      <c r="A2023" s="193" t="s">
        <v>161</v>
      </c>
      <c r="B2023" s="97"/>
      <c r="C2023" s="97"/>
      <c r="D2023" s="97"/>
      <c r="E2023" s="97"/>
      <c r="F2023" s="97"/>
      <c r="G2023" s="97"/>
      <c r="H2023" s="97"/>
      <c r="I2023" s="97"/>
      <c r="J2023" s="97"/>
      <c r="K2023" s="97"/>
      <c r="L2023" s="97"/>
      <c r="M2023" s="97"/>
      <c r="N2023" s="97"/>
      <c r="O2023" t="str">
        <f t="shared" ref="O2023" si="2012">O2021</f>
        <v>MATCH</v>
      </c>
    </row>
    <row r="2024" spans="1:15" x14ac:dyDescent="0.25">
      <c r="A2024" s="193" t="s">
        <v>164</v>
      </c>
      <c r="B2024" s="97"/>
      <c r="C2024" s="97"/>
      <c r="D2024" s="97"/>
      <c r="E2024" s="97"/>
      <c r="F2024" s="97"/>
      <c r="G2024" s="97"/>
      <c r="H2024" s="97"/>
      <c r="I2024" s="97"/>
      <c r="J2024" s="97"/>
      <c r="K2024" s="97"/>
      <c r="L2024" s="97"/>
      <c r="M2024" s="97"/>
      <c r="N2024" s="97"/>
      <c r="O2024" t="str">
        <f t="shared" ref="O2024" si="2013">O2021</f>
        <v>MATCH</v>
      </c>
    </row>
    <row r="2025" spans="1:15" x14ac:dyDescent="0.25">
      <c r="A2025" s="188"/>
      <c r="B2025" s="188"/>
      <c r="C2025" s="188"/>
      <c r="D2025" s="188"/>
      <c r="E2025" s="188"/>
      <c r="F2025" s="188"/>
      <c r="G2025" s="188"/>
      <c r="H2025" s="188"/>
      <c r="I2025" s="188"/>
      <c r="J2025" s="188"/>
      <c r="K2025" s="188"/>
      <c r="L2025" s="188"/>
      <c r="M2025" s="188"/>
      <c r="N2025" s="188"/>
      <c r="O2025" t="str">
        <f t="shared" ref="O2025" si="2014">O2021</f>
        <v>MATCH</v>
      </c>
    </row>
    <row r="2026" spans="1:15" x14ac:dyDescent="0.25">
      <c r="A2026" s="191" t="str">
        <f>'[1]Run Rate'!A408</f>
        <v>POL12864</v>
      </c>
      <c r="B2026" s="191" t="str">
        <f>'[1]Run Rate'!B408</f>
        <v>Polleo L-Arginine 250 g</v>
      </c>
      <c r="C2026" s="191" t="str">
        <f>'[1]Run Rate'!C408</f>
        <v>SPORTSKA PREHRANA</v>
      </c>
      <c r="D2026" s="191" t="str">
        <f>'[1]Run Rate'!D408</f>
        <v>03 BRONZE</v>
      </c>
      <c r="E2026" s="97"/>
      <c r="F2026" s="97"/>
      <c r="G2026" s="97"/>
      <c r="H2026" s="97"/>
      <c r="I2026" s="97"/>
      <c r="J2026" s="97"/>
      <c r="K2026" s="97"/>
      <c r="L2026" s="97"/>
      <c r="M2026" s="97"/>
      <c r="N2026" s="97"/>
      <c r="O2026" t="str">
        <f t="shared" ref="O2026" si="2015">IF(AND(OR($B$1="ALL",$B$1=C2026),OR($E$1="ALL",$E$1=D2026),OR($B$2="ALL",$B$2=A2026),OR($E$2="ALL",IFERROR(SEARCH($E$2,B2026),0)&gt;0)),"MATCH","")</f>
        <v>MATCH</v>
      </c>
    </row>
    <row r="2027" spans="1:15" x14ac:dyDescent="0.25">
      <c r="A2027" s="192"/>
      <c r="B2027" s="192" t="s">
        <v>156</v>
      </c>
      <c r="C2027" s="192" t="s">
        <v>157</v>
      </c>
      <c r="D2027" s="192" t="s">
        <v>158</v>
      </c>
      <c r="E2027" s="192" t="s">
        <v>139</v>
      </c>
      <c r="F2027" s="192" t="s">
        <v>140</v>
      </c>
      <c r="G2027" s="192" t="s">
        <v>141</v>
      </c>
      <c r="H2027" s="192" t="s">
        <v>142</v>
      </c>
      <c r="I2027" s="192" t="s">
        <v>143</v>
      </c>
      <c r="J2027" s="192" t="s">
        <v>144</v>
      </c>
      <c r="K2027" s="192" t="s">
        <v>145</v>
      </c>
      <c r="L2027" s="192" t="s">
        <v>146</v>
      </c>
      <c r="M2027" s="192" t="s">
        <v>147</v>
      </c>
      <c r="N2027" s="192" t="s">
        <v>148</v>
      </c>
      <c r="O2027" t="str">
        <f t="shared" ref="O2027" si="2016">O2026</f>
        <v>MATCH</v>
      </c>
    </row>
    <row r="2028" spans="1:15" x14ac:dyDescent="0.25">
      <c r="A2028" s="193" t="s">
        <v>161</v>
      </c>
      <c r="B2028" s="97"/>
      <c r="C2028" s="97"/>
      <c r="D2028" s="97"/>
      <c r="E2028" s="97"/>
      <c r="F2028" s="97"/>
      <c r="G2028" s="97"/>
      <c r="H2028" s="97"/>
      <c r="I2028" s="97"/>
      <c r="J2028" s="97"/>
      <c r="K2028" s="97"/>
      <c r="L2028" s="97"/>
      <c r="M2028" s="97"/>
      <c r="N2028" s="97"/>
      <c r="O2028" t="str">
        <f t="shared" ref="O2028" si="2017">O2026</f>
        <v>MATCH</v>
      </c>
    </row>
    <row r="2029" spans="1:15" x14ac:dyDescent="0.25">
      <c r="A2029" s="193" t="s">
        <v>164</v>
      </c>
      <c r="B2029" s="97"/>
      <c r="C2029" s="97"/>
      <c r="D2029" s="97"/>
      <c r="E2029" s="97"/>
      <c r="F2029" s="97"/>
      <c r="G2029" s="97"/>
      <c r="H2029" s="97"/>
      <c r="I2029" s="97"/>
      <c r="J2029" s="97"/>
      <c r="K2029" s="97"/>
      <c r="L2029" s="97"/>
      <c r="M2029" s="97"/>
      <c r="N2029" s="97"/>
      <c r="O2029" t="str">
        <f t="shared" ref="O2029" si="2018">O2026</f>
        <v>MATCH</v>
      </c>
    </row>
    <row r="2030" spans="1:15" x14ac:dyDescent="0.25">
      <c r="A2030" s="188"/>
      <c r="B2030" s="188"/>
      <c r="C2030" s="188"/>
      <c r="D2030" s="188"/>
      <c r="E2030" s="188"/>
      <c r="F2030" s="188"/>
      <c r="G2030" s="188"/>
      <c r="H2030" s="188"/>
      <c r="I2030" s="188"/>
      <c r="J2030" s="188"/>
      <c r="K2030" s="188"/>
      <c r="L2030" s="188"/>
      <c r="M2030" s="188"/>
      <c r="N2030" s="188"/>
      <c r="O2030" t="str">
        <f t="shared" ref="O2030" si="2019">O2026</f>
        <v>MATCH</v>
      </c>
    </row>
    <row r="2031" spans="1:15" x14ac:dyDescent="0.25">
      <c r="A2031" s="191" t="str">
        <f>'[1]Run Rate'!A409</f>
        <v>GAR04841</v>
      </c>
      <c r="B2031" s="191" t="str">
        <f>'[1]Run Rate'!B409</f>
        <v>Fenix 8 Pro 47 mm LTE AMOLED Sapphire Carbon Gray Tit. Black Strap</v>
      </c>
      <c r="C2031" s="191" t="str">
        <f>'[1]Run Rate'!C409</f>
        <v>GADGETI</v>
      </c>
      <c r="D2031" s="191" t="str">
        <f>'[1]Run Rate'!D409</f>
        <v>03 BRONZE</v>
      </c>
      <c r="E2031" s="97"/>
      <c r="F2031" s="97"/>
      <c r="G2031" s="97"/>
      <c r="H2031" s="97"/>
      <c r="I2031" s="97"/>
      <c r="J2031" s="97"/>
      <c r="K2031" s="97"/>
      <c r="L2031" s="97"/>
      <c r="M2031" s="97"/>
      <c r="N2031" s="97"/>
      <c r="O2031" t="str">
        <f t="shared" ref="O2031" si="2020">IF(AND(OR($B$1="ALL",$B$1=C2031),OR($E$1="ALL",$E$1=D2031),OR($B$2="ALL",$B$2=A2031),OR($E$2="ALL",IFERROR(SEARCH($E$2,B2031),0)&gt;0)),"MATCH","")</f>
        <v>MATCH</v>
      </c>
    </row>
    <row r="2032" spans="1:15" x14ac:dyDescent="0.25">
      <c r="A2032" s="192"/>
      <c r="B2032" s="192" t="s">
        <v>156</v>
      </c>
      <c r="C2032" s="192" t="s">
        <v>157</v>
      </c>
      <c r="D2032" s="192" t="s">
        <v>158</v>
      </c>
      <c r="E2032" s="192" t="s">
        <v>139</v>
      </c>
      <c r="F2032" s="192" t="s">
        <v>140</v>
      </c>
      <c r="G2032" s="192" t="s">
        <v>141</v>
      </c>
      <c r="H2032" s="192" t="s">
        <v>142</v>
      </c>
      <c r="I2032" s="192" t="s">
        <v>143</v>
      </c>
      <c r="J2032" s="192" t="s">
        <v>144</v>
      </c>
      <c r="K2032" s="192" t="s">
        <v>145</v>
      </c>
      <c r="L2032" s="192" t="s">
        <v>146</v>
      </c>
      <c r="M2032" s="192" t="s">
        <v>147</v>
      </c>
      <c r="N2032" s="192" t="s">
        <v>148</v>
      </c>
      <c r="O2032" t="str">
        <f t="shared" ref="O2032" si="2021">O2031</f>
        <v>MATCH</v>
      </c>
    </row>
    <row r="2033" spans="1:15" x14ac:dyDescent="0.25">
      <c r="A2033" s="193" t="s">
        <v>161</v>
      </c>
      <c r="B2033" s="97"/>
      <c r="C2033" s="97"/>
      <c r="D2033" s="97"/>
      <c r="E2033" s="97"/>
      <c r="F2033" s="97"/>
      <c r="G2033" s="97"/>
      <c r="H2033" s="97"/>
      <c r="I2033" s="97"/>
      <c r="J2033" s="97"/>
      <c r="K2033" s="97"/>
      <c r="L2033" s="97"/>
      <c r="M2033" s="97"/>
      <c r="N2033" s="97"/>
      <c r="O2033" t="str">
        <f t="shared" ref="O2033" si="2022">O2031</f>
        <v>MATCH</v>
      </c>
    </row>
    <row r="2034" spans="1:15" x14ac:dyDescent="0.25">
      <c r="A2034" s="193" t="s">
        <v>164</v>
      </c>
      <c r="B2034" s="97"/>
      <c r="C2034" s="97"/>
      <c r="D2034" s="97"/>
      <c r="E2034" s="97"/>
      <c r="F2034" s="97"/>
      <c r="G2034" s="97"/>
      <c r="H2034" s="97"/>
      <c r="I2034" s="97"/>
      <c r="J2034" s="97"/>
      <c r="K2034" s="97"/>
      <c r="L2034" s="97"/>
      <c r="M2034" s="97"/>
      <c r="N2034" s="97"/>
      <c r="O2034" t="str">
        <f t="shared" ref="O2034" si="2023">O2031</f>
        <v>MATCH</v>
      </c>
    </row>
    <row r="2035" spans="1:15" x14ac:dyDescent="0.25">
      <c r="A2035" s="188"/>
      <c r="B2035" s="188"/>
      <c r="C2035" s="188"/>
      <c r="D2035" s="188"/>
      <c r="E2035" s="188"/>
      <c r="F2035" s="188"/>
      <c r="G2035" s="188"/>
      <c r="H2035" s="188"/>
      <c r="I2035" s="188"/>
      <c r="J2035" s="188"/>
      <c r="K2035" s="188"/>
      <c r="L2035" s="188"/>
      <c r="M2035" s="188"/>
      <c r="N2035" s="188"/>
      <c r="O2035" t="str">
        <f t="shared" ref="O2035" si="2024">O2031</f>
        <v>MATCH</v>
      </c>
    </row>
    <row r="2036" spans="1:15" x14ac:dyDescent="0.25">
      <c r="A2036" s="191" t="str">
        <f>'[1]Run Rate'!A410</f>
        <v>ZOE12300</v>
      </c>
      <c r="B2036" s="191" t="str">
        <f>'[1]Run Rate'!B410</f>
        <v>Prostirka My precious premium ECO Yoga black ZOE</v>
      </c>
      <c r="C2036" s="191" t="str">
        <f>'[1]Run Rate'!C410</f>
        <v>FITNESS OPREMA</v>
      </c>
      <c r="D2036" s="191" t="str">
        <f>'[1]Run Rate'!D410</f>
        <v>03 BRONZE</v>
      </c>
      <c r="E2036" s="97"/>
      <c r="F2036" s="97"/>
      <c r="G2036" s="97"/>
      <c r="H2036" s="97"/>
      <c r="I2036" s="97"/>
      <c r="J2036" s="97"/>
      <c r="K2036" s="97"/>
      <c r="L2036" s="97"/>
      <c r="M2036" s="97"/>
      <c r="N2036" s="97"/>
      <c r="O2036" t="str">
        <f t="shared" ref="O2036" si="2025">IF(AND(OR($B$1="ALL",$B$1=C2036),OR($E$1="ALL",$E$1=D2036),OR($B$2="ALL",$B$2=A2036),OR($E$2="ALL",IFERROR(SEARCH($E$2,B2036),0)&gt;0)),"MATCH","")</f>
        <v>MATCH</v>
      </c>
    </row>
    <row r="2037" spans="1:15" x14ac:dyDescent="0.25">
      <c r="A2037" s="192"/>
      <c r="B2037" s="192" t="s">
        <v>156</v>
      </c>
      <c r="C2037" s="192" t="s">
        <v>157</v>
      </c>
      <c r="D2037" s="192" t="s">
        <v>158</v>
      </c>
      <c r="E2037" s="192" t="s">
        <v>139</v>
      </c>
      <c r="F2037" s="192" t="s">
        <v>140</v>
      </c>
      <c r="G2037" s="192" t="s">
        <v>141</v>
      </c>
      <c r="H2037" s="192" t="s">
        <v>142</v>
      </c>
      <c r="I2037" s="192" t="s">
        <v>143</v>
      </c>
      <c r="J2037" s="192" t="s">
        <v>144</v>
      </c>
      <c r="K2037" s="192" t="s">
        <v>145</v>
      </c>
      <c r="L2037" s="192" t="s">
        <v>146</v>
      </c>
      <c r="M2037" s="192" t="s">
        <v>147</v>
      </c>
      <c r="N2037" s="192" t="s">
        <v>148</v>
      </c>
      <c r="O2037" t="str">
        <f t="shared" ref="O2037" si="2026">O2036</f>
        <v>MATCH</v>
      </c>
    </row>
    <row r="2038" spans="1:15" x14ac:dyDescent="0.25">
      <c r="A2038" s="193" t="s">
        <v>161</v>
      </c>
      <c r="B2038" s="97"/>
      <c r="C2038" s="97"/>
      <c r="D2038" s="97"/>
      <c r="E2038" s="97"/>
      <c r="F2038" s="97"/>
      <c r="G2038" s="97"/>
      <c r="H2038" s="97"/>
      <c r="I2038" s="97"/>
      <c r="J2038" s="97"/>
      <c r="K2038" s="97"/>
      <c r="L2038" s="97"/>
      <c r="M2038" s="97"/>
      <c r="N2038" s="97"/>
      <c r="O2038" t="str">
        <f t="shared" ref="O2038" si="2027">O2036</f>
        <v>MATCH</v>
      </c>
    </row>
    <row r="2039" spans="1:15" x14ac:dyDescent="0.25">
      <c r="A2039" s="193" t="s">
        <v>164</v>
      </c>
      <c r="B2039" s="97"/>
      <c r="C2039" s="97"/>
      <c r="D2039" s="97"/>
      <c r="E2039" s="97"/>
      <c r="F2039" s="97"/>
      <c r="G2039" s="97"/>
      <c r="H2039" s="97"/>
      <c r="I2039" s="97"/>
      <c r="J2039" s="97"/>
      <c r="K2039" s="97"/>
      <c r="L2039" s="97"/>
      <c r="M2039" s="97"/>
      <c r="N2039" s="97"/>
      <c r="O2039" t="str">
        <f t="shared" ref="O2039" si="2028">O2036</f>
        <v>MATCH</v>
      </c>
    </row>
    <row r="2040" spans="1:15" x14ac:dyDescent="0.25">
      <c r="A2040" s="188"/>
      <c r="B2040" s="188"/>
      <c r="C2040" s="188"/>
      <c r="D2040" s="188"/>
      <c r="E2040" s="188"/>
      <c r="F2040" s="188"/>
      <c r="G2040" s="188"/>
      <c r="H2040" s="188"/>
      <c r="I2040" s="188"/>
      <c r="J2040" s="188"/>
      <c r="K2040" s="188"/>
      <c r="L2040" s="188"/>
      <c r="M2040" s="188"/>
      <c r="N2040" s="188"/>
      <c r="O2040" t="str">
        <f t="shared" ref="O2040" si="2029">O2036</f>
        <v>MATCH</v>
      </c>
    </row>
    <row r="2041" spans="1:15" x14ac:dyDescent="0.25">
      <c r="A2041" s="191" t="str">
        <f>'[1]Run Rate'!A411</f>
        <v>SCM04392</v>
      </c>
      <c r="B2041" s="191" t="str">
        <f>'[1]Run Rate'!B411</f>
        <v>100R Whey - 2 kg Vanilla-Blueberry</v>
      </c>
      <c r="C2041" s="191" t="str">
        <f>'[1]Run Rate'!C411</f>
        <v>PROTEINI</v>
      </c>
      <c r="D2041" s="191" t="str">
        <f>'[1]Run Rate'!D411</f>
        <v>03 BRONZE</v>
      </c>
      <c r="E2041" s="97"/>
      <c r="F2041" s="97"/>
      <c r="G2041" s="97"/>
      <c r="H2041" s="97"/>
      <c r="I2041" s="97"/>
      <c r="J2041" s="97"/>
      <c r="K2041" s="97"/>
      <c r="L2041" s="97"/>
      <c r="M2041" s="97"/>
      <c r="N2041" s="97"/>
      <c r="O2041" t="str">
        <f t="shared" ref="O2041" si="2030">IF(AND(OR($B$1="ALL",$B$1=C2041),OR($E$1="ALL",$E$1=D2041),OR($B$2="ALL",$B$2=A2041),OR($E$2="ALL",IFERROR(SEARCH($E$2,B2041),0)&gt;0)),"MATCH","")</f>
        <v>MATCH</v>
      </c>
    </row>
    <row r="2042" spans="1:15" x14ac:dyDescent="0.25">
      <c r="A2042" s="192"/>
      <c r="B2042" s="192" t="s">
        <v>156</v>
      </c>
      <c r="C2042" s="192" t="s">
        <v>157</v>
      </c>
      <c r="D2042" s="192" t="s">
        <v>158</v>
      </c>
      <c r="E2042" s="192" t="s">
        <v>139</v>
      </c>
      <c r="F2042" s="192" t="s">
        <v>140</v>
      </c>
      <c r="G2042" s="192" t="s">
        <v>141</v>
      </c>
      <c r="H2042" s="192" t="s">
        <v>142</v>
      </c>
      <c r="I2042" s="192" t="s">
        <v>143</v>
      </c>
      <c r="J2042" s="192" t="s">
        <v>144</v>
      </c>
      <c r="K2042" s="192" t="s">
        <v>145</v>
      </c>
      <c r="L2042" s="192" t="s">
        <v>146</v>
      </c>
      <c r="M2042" s="192" t="s">
        <v>147</v>
      </c>
      <c r="N2042" s="192" t="s">
        <v>148</v>
      </c>
      <c r="O2042" t="str">
        <f t="shared" ref="O2042" si="2031">O2041</f>
        <v>MATCH</v>
      </c>
    </row>
    <row r="2043" spans="1:15" x14ac:dyDescent="0.25">
      <c r="A2043" s="193" t="s">
        <v>161</v>
      </c>
      <c r="B2043" s="97"/>
      <c r="C2043" s="97"/>
      <c r="D2043" s="97"/>
      <c r="E2043" s="97"/>
      <c r="F2043" s="97"/>
      <c r="G2043" s="97"/>
      <c r="H2043" s="97"/>
      <c r="I2043" s="97"/>
      <c r="J2043" s="97"/>
      <c r="K2043" s="97"/>
      <c r="L2043" s="97"/>
      <c r="M2043" s="97"/>
      <c r="N2043" s="97"/>
      <c r="O2043" t="str">
        <f t="shared" ref="O2043" si="2032">O2041</f>
        <v>MATCH</v>
      </c>
    </row>
    <row r="2044" spans="1:15" x14ac:dyDescent="0.25">
      <c r="A2044" s="193" t="s">
        <v>164</v>
      </c>
      <c r="B2044" s="97"/>
      <c r="C2044" s="97"/>
      <c r="D2044" s="97"/>
      <c r="E2044" s="97"/>
      <c r="F2044" s="97"/>
      <c r="G2044" s="97"/>
      <c r="H2044" s="97"/>
      <c r="I2044" s="97"/>
      <c r="J2044" s="97"/>
      <c r="K2044" s="97"/>
      <c r="L2044" s="97"/>
      <c r="M2044" s="97"/>
      <c r="N2044" s="97"/>
      <c r="O2044" t="str">
        <f t="shared" ref="O2044" si="2033">O2041</f>
        <v>MATCH</v>
      </c>
    </row>
    <row r="2045" spans="1:15" x14ac:dyDescent="0.25">
      <c r="A2045" s="188"/>
      <c r="B2045" s="188"/>
      <c r="C2045" s="188"/>
      <c r="D2045" s="188"/>
      <c r="E2045" s="188"/>
      <c r="F2045" s="188"/>
      <c r="G2045" s="188"/>
      <c r="H2045" s="188"/>
      <c r="I2045" s="188"/>
      <c r="J2045" s="188"/>
      <c r="K2045" s="188"/>
      <c r="L2045" s="188"/>
      <c r="M2045" s="188"/>
      <c r="N2045" s="188"/>
      <c r="O2045" t="str">
        <f t="shared" ref="O2045" si="2034">O2041</f>
        <v>MATCH</v>
      </c>
    </row>
    <row r="2046" spans="1:15" x14ac:dyDescent="0.25">
      <c r="A2046" s="191" t="str">
        <f>'[1]Run Rate'!A412</f>
        <v>GAR04845</v>
      </c>
      <c r="B2046" s="191" t="str">
        <f>'[1]Run Rate'!B412</f>
        <v>Venu 4 41mm Beige Lunar Gold Bone</v>
      </c>
      <c r="C2046" s="191" t="str">
        <f>'[1]Run Rate'!C412</f>
        <v>GADGETI</v>
      </c>
      <c r="D2046" s="191" t="str">
        <f>'[1]Run Rate'!D412</f>
        <v>03 BRONZE</v>
      </c>
      <c r="E2046" s="97"/>
      <c r="F2046" s="97"/>
      <c r="G2046" s="97"/>
      <c r="H2046" s="97"/>
      <c r="I2046" s="97"/>
      <c r="J2046" s="97"/>
      <c r="K2046" s="97"/>
      <c r="L2046" s="97"/>
      <c r="M2046" s="97"/>
      <c r="N2046" s="97"/>
      <c r="O2046" t="str">
        <f t="shared" ref="O2046" si="2035">IF(AND(OR($B$1="ALL",$B$1=C2046),OR($E$1="ALL",$E$1=D2046),OR($B$2="ALL",$B$2=A2046),OR($E$2="ALL",IFERROR(SEARCH($E$2,B2046),0)&gt;0)),"MATCH","")</f>
        <v>MATCH</v>
      </c>
    </row>
    <row r="2047" spans="1:15" x14ac:dyDescent="0.25">
      <c r="A2047" s="192"/>
      <c r="B2047" s="192" t="s">
        <v>156</v>
      </c>
      <c r="C2047" s="192" t="s">
        <v>157</v>
      </c>
      <c r="D2047" s="192" t="s">
        <v>158</v>
      </c>
      <c r="E2047" s="192" t="s">
        <v>139</v>
      </c>
      <c r="F2047" s="192" t="s">
        <v>140</v>
      </c>
      <c r="G2047" s="192" t="s">
        <v>141</v>
      </c>
      <c r="H2047" s="192" t="s">
        <v>142</v>
      </c>
      <c r="I2047" s="192" t="s">
        <v>143</v>
      </c>
      <c r="J2047" s="192" t="s">
        <v>144</v>
      </c>
      <c r="K2047" s="192" t="s">
        <v>145</v>
      </c>
      <c r="L2047" s="192" t="s">
        <v>146</v>
      </c>
      <c r="M2047" s="192" t="s">
        <v>147</v>
      </c>
      <c r="N2047" s="192" t="s">
        <v>148</v>
      </c>
      <c r="O2047" t="str">
        <f t="shared" ref="O2047" si="2036">O2046</f>
        <v>MATCH</v>
      </c>
    </row>
    <row r="2048" spans="1:15" x14ac:dyDescent="0.25">
      <c r="A2048" s="193" t="s">
        <v>161</v>
      </c>
      <c r="B2048" s="97"/>
      <c r="C2048" s="97"/>
      <c r="D2048" s="97"/>
      <c r="E2048" s="97"/>
      <c r="F2048" s="97"/>
      <c r="G2048" s="97"/>
      <c r="H2048" s="97"/>
      <c r="I2048" s="97"/>
      <c r="J2048" s="97"/>
      <c r="K2048" s="97"/>
      <c r="L2048" s="97"/>
      <c r="M2048" s="97"/>
      <c r="N2048" s="97"/>
      <c r="O2048" t="str">
        <f t="shared" ref="O2048" si="2037">O2046</f>
        <v>MATCH</v>
      </c>
    </row>
    <row r="2049" spans="1:15" x14ac:dyDescent="0.25">
      <c r="A2049" s="193" t="s">
        <v>164</v>
      </c>
      <c r="B2049" s="97"/>
      <c r="C2049" s="97"/>
      <c r="D2049" s="97"/>
      <c r="E2049" s="97"/>
      <c r="F2049" s="97"/>
      <c r="G2049" s="97"/>
      <c r="H2049" s="97"/>
      <c r="I2049" s="97"/>
      <c r="J2049" s="97"/>
      <c r="K2049" s="97"/>
      <c r="L2049" s="97"/>
      <c r="M2049" s="97"/>
      <c r="N2049" s="97"/>
      <c r="O2049" t="str">
        <f t="shared" ref="O2049" si="2038">O2046</f>
        <v>MATCH</v>
      </c>
    </row>
    <row r="2050" spans="1:15" x14ac:dyDescent="0.25">
      <c r="A2050" s="188"/>
      <c r="B2050" s="188"/>
      <c r="C2050" s="188"/>
      <c r="D2050" s="188"/>
      <c r="E2050" s="188"/>
      <c r="F2050" s="188"/>
      <c r="G2050" s="188"/>
      <c r="H2050" s="188"/>
      <c r="I2050" s="188"/>
      <c r="J2050" s="188"/>
      <c r="K2050" s="188"/>
      <c r="L2050" s="188"/>
      <c r="M2050" s="188"/>
      <c r="N2050" s="188"/>
      <c r="O2050" t="str">
        <f t="shared" ref="O2050" si="2039">O2046</f>
        <v>MATCH</v>
      </c>
    </row>
    <row r="2051" spans="1:15" x14ac:dyDescent="0.25">
      <c r="A2051" s="191" t="str">
        <f>'[1]Run Rate'!A413</f>
        <v>SCM04335</v>
      </c>
      <c r="B2051" s="191" t="str">
        <f>'[1]Run Rate'!B413</f>
        <v>MassRage 500g</v>
      </c>
      <c r="C2051" s="191" t="str">
        <f>'[1]Run Rate'!C413</f>
        <v>SPORTSKA PREHRANA</v>
      </c>
      <c r="D2051" s="191" t="str">
        <f>'[1]Run Rate'!D413</f>
        <v>03 BRONZE</v>
      </c>
      <c r="E2051" s="97"/>
      <c r="F2051" s="97"/>
      <c r="G2051" s="97"/>
      <c r="H2051" s="97"/>
      <c r="I2051" s="97"/>
      <c r="J2051" s="97"/>
      <c r="K2051" s="97"/>
      <c r="L2051" s="97"/>
      <c r="M2051" s="97"/>
      <c r="N2051" s="97"/>
      <c r="O2051" t="str">
        <f t="shared" ref="O2051" si="2040">IF(AND(OR($B$1="ALL",$B$1=C2051),OR($E$1="ALL",$E$1=D2051),OR($B$2="ALL",$B$2=A2051),OR($E$2="ALL",IFERROR(SEARCH($E$2,B2051),0)&gt;0)),"MATCH","")</f>
        <v>MATCH</v>
      </c>
    </row>
    <row r="2052" spans="1:15" x14ac:dyDescent="0.25">
      <c r="A2052" s="192"/>
      <c r="B2052" s="192" t="s">
        <v>156</v>
      </c>
      <c r="C2052" s="192" t="s">
        <v>157</v>
      </c>
      <c r="D2052" s="192" t="s">
        <v>158</v>
      </c>
      <c r="E2052" s="192" t="s">
        <v>139</v>
      </c>
      <c r="F2052" s="192" t="s">
        <v>140</v>
      </c>
      <c r="G2052" s="192" t="s">
        <v>141</v>
      </c>
      <c r="H2052" s="192" t="s">
        <v>142</v>
      </c>
      <c r="I2052" s="192" t="s">
        <v>143</v>
      </c>
      <c r="J2052" s="192" t="s">
        <v>144</v>
      </c>
      <c r="K2052" s="192" t="s">
        <v>145</v>
      </c>
      <c r="L2052" s="192" t="s">
        <v>146</v>
      </c>
      <c r="M2052" s="192" t="s">
        <v>147</v>
      </c>
      <c r="N2052" s="192" t="s">
        <v>148</v>
      </c>
      <c r="O2052" t="str">
        <f t="shared" ref="O2052" si="2041">O2051</f>
        <v>MATCH</v>
      </c>
    </row>
    <row r="2053" spans="1:15" x14ac:dyDescent="0.25">
      <c r="A2053" s="193" t="s">
        <v>161</v>
      </c>
      <c r="B2053" s="97"/>
      <c r="C2053" s="97"/>
      <c r="D2053" s="97"/>
      <c r="E2053" s="97"/>
      <c r="F2053" s="97"/>
      <c r="G2053" s="97"/>
      <c r="H2053" s="97"/>
      <c r="I2053" s="97"/>
      <c r="J2053" s="97"/>
      <c r="K2053" s="97"/>
      <c r="L2053" s="97"/>
      <c r="M2053" s="97"/>
      <c r="N2053" s="97"/>
      <c r="O2053" t="str">
        <f t="shared" ref="O2053" si="2042">O2051</f>
        <v>MATCH</v>
      </c>
    </row>
    <row r="2054" spans="1:15" x14ac:dyDescent="0.25">
      <c r="A2054" s="193" t="s">
        <v>164</v>
      </c>
      <c r="B2054" s="97"/>
      <c r="C2054" s="97"/>
      <c r="D2054" s="97"/>
      <c r="E2054" s="97"/>
      <c r="F2054" s="97"/>
      <c r="G2054" s="97"/>
      <c r="H2054" s="97"/>
      <c r="I2054" s="97"/>
      <c r="J2054" s="97"/>
      <c r="K2054" s="97"/>
      <c r="L2054" s="97"/>
      <c r="M2054" s="97"/>
      <c r="N2054" s="97"/>
      <c r="O2054" t="str">
        <f t="shared" ref="O2054" si="2043">O2051</f>
        <v>MATCH</v>
      </c>
    </row>
    <row r="2055" spans="1:15" x14ac:dyDescent="0.25">
      <c r="A2055" s="188"/>
      <c r="B2055" s="188"/>
      <c r="C2055" s="188"/>
      <c r="D2055" s="188"/>
      <c r="E2055" s="188"/>
      <c r="F2055" s="188"/>
      <c r="G2055" s="188"/>
      <c r="H2055" s="188"/>
      <c r="I2055" s="188"/>
      <c r="J2055" s="188"/>
      <c r="K2055" s="188"/>
      <c r="L2055" s="188"/>
      <c r="M2055" s="188"/>
      <c r="N2055" s="188"/>
      <c r="O2055" t="str">
        <f t="shared" ref="O2055" si="2044">O2051</f>
        <v>MATCH</v>
      </c>
    </row>
    <row r="2056" spans="1:15" x14ac:dyDescent="0.25">
      <c r="A2056" s="191" t="str">
        <f>'[1]Run Rate'!A414</f>
        <v>FIT05845</v>
      </c>
      <c r="B2056" s="191" t="str">
        <f>'[1]Run Rate'!B414</f>
        <v>Bučica gumirana heksagonalna 15 kg</v>
      </c>
      <c r="C2056" s="191" t="str">
        <f>'[1]Run Rate'!C414</f>
        <v>FITNESS OPREMA</v>
      </c>
      <c r="D2056" s="191" t="str">
        <f>'[1]Run Rate'!D414</f>
        <v>03 BRONZE</v>
      </c>
      <c r="E2056" s="97"/>
      <c r="F2056" s="97"/>
      <c r="G2056" s="97"/>
      <c r="H2056" s="97"/>
      <c r="I2056" s="97"/>
      <c r="J2056" s="97"/>
      <c r="K2056" s="97"/>
      <c r="L2056" s="97"/>
      <c r="M2056" s="97"/>
      <c r="N2056" s="97"/>
      <c r="O2056" t="str">
        <f t="shared" ref="O2056" si="2045">IF(AND(OR($B$1="ALL",$B$1=C2056),OR($E$1="ALL",$E$1=D2056),OR($B$2="ALL",$B$2=A2056),OR($E$2="ALL",IFERROR(SEARCH($E$2,B2056),0)&gt;0)),"MATCH","")</f>
        <v>MATCH</v>
      </c>
    </row>
    <row r="2057" spans="1:15" x14ac:dyDescent="0.25">
      <c r="A2057" s="192"/>
      <c r="B2057" s="192" t="s">
        <v>156</v>
      </c>
      <c r="C2057" s="192" t="s">
        <v>157</v>
      </c>
      <c r="D2057" s="192" t="s">
        <v>158</v>
      </c>
      <c r="E2057" s="192" t="s">
        <v>139</v>
      </c>
      <c r="F2057" s="192" t="s">
        <v>140</v>
      </c>
      <c r="G2057" s="192" t="s">
        <v>141</v>
      </c>
      <c r="H2057" s="192" t="s">
        <v>142</v>
      </c>
      <c r="I2057" s="192" t="s">
        <v>143</v>
      </c>
      <c r="J2057" s="192" t="s">
        <v>144</v>
      </c>
      <c r="K2057" s="192" t="s">
        <v>145</v>
      </c>
      <c r="L2057" s="192" t="s">
        <v>146</v>
      </c>
      <c r="M2057" s="192" t="s">
        <v>147</v>
      </c>
      <c r="N2057" s="192" t="s">
        <v>148</v>
      </c>
      <c r="O2057" t="str">
        <f t="shared" ref="O2057" si="2046">O2056</f>
        <v>MATCH</v>
      </c>
    </row>
    <row r="2058" spans="1:15" x14ac:dyDescent="0.25">
      <c r="A2058" s="193" t="s">
        <v>161</v>
      </c>
      <c r="B2058" s="97"/>
      <c r="C2058" s="97"/>
      <c r="D2058" s="97"/>
      <c r="E2058" s="97"/>
      <c r="F2058" s="97"/>
      <c r="G2058" s="97"/>
      <c r="H2058" s="97"/>
      <c r="I2058" s="97"/>
      <c r="J2058" s="97"/>
      <c r="K2058" s="97"/>
      <c r="L2058" s="97"/>
      <c r="M2058" s="97"/>
      <c r="N2058" s="97"/>
      <c r="O2058" t="str">
        <f t="shared" ref="O2058" si="2047">O2056</f>
        <v>MATCH</v>
      </c>
    </row>
    <row r="2059" spans="1:15" x14ac:dyDescent="0.25">
      <c r="A2059" s="193" t="s">
        <v>164</v>
      </c>
      <c r="B2059" s="97"/>
      <c r="C2059" s="97"/>
      <c r="D2059" s="97"/>
      <c r="E2059" s="97"/>
      <c r="F2059" s="97"/>
      <c r="G2059" s="97"/>
      <c r="H2059" s="97"/>
      <c r="I2059" s="97"/>
      <c r="J2059" s="97"/>
      <c r="K2059" s="97"/>
      <c r="L2059" s="97"/>
      <c r="M2059" s="97"/>
      <c r="N2059" s="97"/>
      <c r="O2059" t="str">
        <f t="shared" ref="O2059" si="2048">O2056</f>
        <v>MATCH</v>
      </c>
    </row>
    <row r="2060" spans="1:15" x14ac:dyDescent="0.25">
      <c r="A2060" s="188"/>
      <c r="B2060" s="188"/>
      <c r="C2060" s="188"/>
      <c r="D2060" s="188"/>
      <c r="E2060" s="188"/>
      <c r="F2060" s="188"/>
      <c r="G2060" s="188"/>
      <c r="H2060" s="188"/>
      <c r="I2060" s="188"/>
      <c r="J2060" s="188"/>
      <c r="K2060" s="188"/>
      <c r="L2060" s="188"/>
      <c r="M2060" s="188"/>
      <c r="N2060" s="188"/>
      <c r="O2060" t="str">
        <f t="shared" ref="O2060" si="2049">O2056</f>
        <v>MATCH</v>
      </c>
    </row>
    <row r="2061" spans="1:15" x14ac:dyDescent="0.25">
      <c r="A2061" s="191" t="str">
        <f>'[1]Run Rate'!A415</f>
        <v>SHM00014</v>
      </c>
      <c r="B2061" s="191" t="str">
        <f>'[1]Run Rate'!B415</f>
        <v>Shieldmixer Hero Pro Powerpuff Girls</v>
      </c>
      <c r="C2061" s="191" t="str">
        <f>'[1]Run Rate'!C415</f>
        <v>DRINKWARE I HOME</v>
      </c>
      <c r="D2061" s="191" t="str">
        <f>'[1]Run Rate'!D415</f>
        <v>03 BRONZE</v>
      </c>
      <c r="E2061" s="97"/>
      <c r="F2061" s="97"/>
      <c r="G2061" s="97"/>
      <c r="H2061" s="97"/>
      <c r="I2061" s="97"/>
      <c r="J2061" s="97"/>
      <c r="K2061" s="97"/>
      <c r="L2061" s="97"/>
      <c r="M2061" s="97"/>
      <c r="N2061" s="97"/>
      <c r="O2061" t="str">
        <f t="shared" ref="O2061" si="2050">IF(AND(OR($B$1="ALL",$B$1=C2061),OR($E$1="ALL",$E$1=D2061),OR($B$2="ALL",$B$2=A2061),OR($E$2="ALL",IFERROR(SEARCH($E$2,B2061),0)&gt;0)),"MATCH","")</f>
        <v>MATCH</v>
      </c>
    </row>
    <row r="2062" spans="1:15" x14ac:dyDescent="0.25">
      <c r="A2062" s="192"/>
      <c r="B2062" s="192" t="s">
        <v>156</v>
      </c>
      <c r="C2062" s="192" t="s">
        <v>157</v>
      </c>
      <c r="D2062" s="192" t="s">
        <v>158</v>
      </c>
      <c r="E2062" s="192" t="s">
        <v>139</v>
      </c>
      <c r="F2062" s="192" t="s">
        <v>140</v>
      </c>
      <c r="G2062" s="192" t="s">
        <v>141</v>
      </c>
      <c r="H2062" s="192" t="s">
        <v>142</v>
      </c>
      <c r="I2062" s="192" t="s">
        <v>143</v>
      </c>
      <c r="J2062" s="192" t="s">
        <v>144</v>
      </c>
      <c r="K2062" s="192" t="s">
        <v>145</v>
      </c>
      <c r="L2062" s="192" t="s">
        <v>146</v>
      </c>
      <c r="M2062" s="192" t="s">
        <v>147</v>
      </c>
      <c r="N2062" s="192" t="s">
        <v>148</v>
      </c>
      <c r="O2062" t="str">
        <f t="shared" ref="O2062" si="2051">O2061</f>
        <v>MATCH</v>
      </c>
    </row>
    <row r="2063" spans="1:15" x14ac:dyDescent="0.25">
      <c r="A2063" s="193" t="s">
        <v>161</v>
      </c>
      <c r="B2063" s="97"/>
      <c r="C2063" s="97"/>
      <c r="D2063" s="97"/>
      <c r="E2063" s="97"/>
      <c r="F2063" s="97"/>
      <c r="G2063" s="97"/>
      <c r="H2063" s="97"/>
      <c r="I2063" s="97"/>
      <c r="J2063" s="97"/>
      <c r="K2063" s="97"/>
      <c r="L2063" s="97"/>
      <c r="M2063" s="97"/>
      <c r="N2063" s="97"/>
      <c r="O2063" t="str">
        <f t="shared" ref="O2063" si="2052">O2061</f>
        <v>MATCH</v>
      </c>
    </row>
    <row r="2064" spans="1:15" x14ac:dyDescent="0.25">
      <c r="A2064" s="193" t="s">
        <v>164</v>
      </c>
      <c r="B2064" s="97"/>
      <c r="C2064" s="97"/>
      <c r="D2064" s="97"/>
      <c r="E2064" s="97"/>
      <c r="F2064" s="97"/>
      <c r="G2064" s="97"/>
      <c r="H2064" s="97"/>
      <c r="I2064" s="97"/>
      <c r="J2064" s="97"/>
      <c r="K2064" s="97"/>
      <c r="L2064" s="97"/>
      <c r="M2064" s="97"/>
      <c r="N2064" s="97"/>
      <c r="O2064" t="str">
        <f t="shared" ref="O2064" si="2053">O2061</f>
        <v>MATCH</v>
      </c>
    </row>
    <row r="2065" spans="1:15" x14ac:dyDescent="0.25">
      <c r="A2065" s="188"/>
      <c r="B2065" s="188"/>
      <c r="C2065" s="188"/>
      <c r="D2065" s="188"/>
      <c r="E2065" s="188"/>
      <c r="F2065" s="188"/>
      <c r="G2065" s="188"/>
      <c r="H2065" s="188"/>
      <c r="I2065" s="188"/>
      <c r="J2065" s="188"/>
      <c r="K2065" s="188"/>
      <c r="L2065" s="188"/>
      <c r="M2065" s="188"/>
      <c r="N2065" s="188"/>
      <c r="O2065" t="str">
        <f t="shared" ref="O2065" si="2054">O2061</f>
        <v>MATCH</v>
      </c>
    </row>
    <row r="2066" spans="1:15" x14ac:dyDescent="0.25">
      <c r="A2066" s="191" t="str">
        <f>'[1]Run Rate'!A416</f>
        <v>UFC16117</v>
      </c>
      <c r="B2066" s="191" t="str">
        <f>'[1]Run Rate'!B416</f>
        <v>OPRO SELF-FIT SILVER UFC Black/Red</v>
      </c>
      <c r="C2066" s="191" t="str">
        <f>'[1]Run Rate'!C416</f>
        <v>BORILAČKA OPREMA</v>
      </c>
      <c r="D2066" s="191" t="str">
        <f>'[1]Run Rate'!D416</f>
        <v>03 BRONZE</v>
      </c>
      <c r="E2066" s="97"/>
      <c r="F2066" s="97"/>
      <c r="G2066" s="97"/>
      <c r="H2066" s="97"/>
      <c r="I2066" s="97"/>
      <c r="J2066" s="97"/>
      <c r="K2066" s="97"/>
      <c r="L2066" s="97"/>
      <c r="M2066" s="97"/>
      <c r="N2066" s="97"/>
      <c r="O2066" t="str">
        <f t="shared" ref="O2066" si="2055">IF(AND(OR($B$1="ALL",$B$1=C2066),OR($E$1="ALL",$E$1=D2066),OR($B$2="ALL",$B$2=A2066),OR($E$2="ALL",IFERROR(SEARCH($E$2,B2066),0)&gt;0)),"MATCH","")</f>
        <v>MATCH</v>
      </c>
    </row>
    <row r="2067" spans="1:15" x14ac:dyDescent="0.25">
      <c r="A2067" s="192"/>
      <c r="B2067" s="192" t="s">
        <v>156</v>
      </c>
      <c r="C2067" s="192" t="s">
        <v>157</v>
      </c>
      <c r="D2067" s="192" t="s">
        <v>158</v>
      </c>
      <c r="E2067" s="192" t="s">
        <v>139</v>
      </c>
      <c r="F2067" s="192" t="s">
        <v>140</v>
      </c>
      <c r="G2067" s="192" t="s">
        <v>141</v>
      </c>
      <c r="H2067" s="192" t="s">
        <v>142</v>
      </c>
      <c r="I2067" s="192" t="s">
        <v>143</v>
      </c>
      <c r="J2067" s="192" t="s">
        <v>144</v>
      </c>
      <c r="K2067" s="192" t="s">
        <v>145</v>
      </c>
      <c r="L2067" s="192" t="s">
        <v>146</v>
      </c>
      <c r="M2067" s="192" t="s">
        <v>147</v>
      </c>
      <c r="N2067" s="192" t="s">
        <v>148</v>
      </c>
      <c r="O2067" t="str">
        <f t="shared" ref="O2067" si="2056">O2066</f>
        <v>MATCH</v>
      </c>
    </row>
    <row r="2068" spans="1:15" x14ac:dyDescent="0.25">
      <c r="A2068" s="193" t="s">
        <v>161</v>
      </c>
      <c r="B2068" s="97"/>
      <c r="C2068" s="97"/>
      <c r="D2068" s="97"/>
      <c r="E2068" s="97"/>
      <c r="F2068" s="97"/>
      <c r="G2068" s="97"/>
      <c r="H2068" s="97"/>
      <c r="I2068" s="97"/>
      <c r="J2068" s="97"/>
      <c r="K2068" s="97"/>
      <c r="L2068" s="97"/>
      <c r="M2068" s="97"/>
      <c r="N2068" s="97"/>
      <c r="O2068" t="str">
        <f t="shared" ref="O2068" si="2057">O2066</f>
        <v>MATCH</v>
      </c>
    </row>
    <row r="2069" spans="1:15" x14ac:dyDescent="0.25">
      <c r="A2069" s="193" t="s">
        <v>164</v>
      </c>
      <c r="B2069" s="97"/>
      <c r="C2069" s="97"/>
      <c r="D2069" s="97"/>
      <c r="E2069" s="97"/>
      <c r="F2069" s="97"/>
      <c r="G2069" s="97"/>
      <c r="H2069" s="97"/>
      <c r="I2069" s="97"/>
      <c r="J2069" s="97"/>
      <c r="K2069" s="97"/>
      <c r="L2069" s="97"/>
      <c r="M2069" s="97"/>
      <c r="N2069" s="97"/>
      <c r="O2069" t="str">
        <f t="shared" ref="O2069" si="2058">O2066</f>
        <v>MATCH</v>
      </c>
    </row>
    <row r="2070" spans="1:15" x14ac:dyDescent="0.25">
      <c r="A2070" s="188"/>
      <c r="B2070" s="188"/>
      <c r="C2070" s="188"/>
      <c r="D2070" s="188"/>
      <c r="E2070" s="188"/>
      <c r="F2070" s="188"/>
      <c r="G2070" s="188"/>
      <c r="H2070" s="188"/>
      <c r="I2070" s="188"/>
      <c r="J2070" s="188"/>
      <c r="K2070" s="188"/>
      <c r="L2070" s="188"/>
      <c r="M2070" s="188"/>
      <c r="N2070" s="188"/>
      <c r="O2070" t="str">
        <f t="shared" ref="O2070" si="2059">O2066</f>
        <v>MATCH</v>
      </c>
    </row>
    <row r="2071" spans="1:15" x14ac:dyDescent="0.25">
      <c r="A2071" s="191" t="str">
        <f>'[1]Run Rate'!A417</f>
        <v>ZOE12457</v>
      </c>
      <c r="B2071" s="191" t="str">
        <f>'[1]Run Rate'!B417</f>
        <v>ZOE Whey 250g Choco Hazelnut Rocher</v>
      </c>
      <c r="C2071" s="191" t="str">
        <f>'[1]Run Rate'!C417</f>
        <v>PROTEINI</v>
      </c>
      <c r="D2071" s="191" t="str">
        <f>'[1]Run Rate'!D417</f>
        <v>03 BRONZE</v>
      </c>
      <c r="E2071" s="97"/>
      <c r="F2071" s="97"/>
      <c r="G2071" s="97"/>
      <c r="H2071" s="97"/>
      <c r="I2071" s="97"/>
      <c r="J2071" s="97"/>
      <c r="K2071" s="97"/>
      <c r="L2071" s="97"/>
      <c r="M2071" s="97"/>
      <c r="N2071" s="97"/>
      <c r="O2071" t="str">
        <f t="shared" ref="O2071" si="2060">IF(AND(OR($B$1="ALL",$B$1=C2071),OR($E$1="ALL",$E$1=D2071),OR($B$2="ALL",$B$2=A2071),OR($E$2="ALL",IFERROR(SEARCH($E$2,B2071),0)&gt;0)),"MATCH","")</f>
        <v>MATCH</v>
      </c>
    </row>
    <row r="2072" spans="1:15" x14ac:dyDescent="0.25">
      <c r="A2072" s="192"/>
      <c r="B2072" s="192" t="s">
        <v>156</v>
      </c>
      <c r="C2072" s="192" t="s">
        <v>157</v>
      </c>
      <c r="D2072" s="192" t="s">
        <v>158</v>
      </c>
      <c r="E2072" s="192" t="s">
        <v>139</v>
      </c>
      <c r="F2072" s="192" t="s">
        <v>140</v>
      </c>
      <c r="G2072" s="192" t="s">
        <v>141</v>
      </c>
      <c r="H2072" s="192" t="s">
        <v>142</v>
      </c>
      <c r="I2072" s="192" t="s">
        <v>143</v>
      </c>
      <c r="J2072" s="192" t="s">
        <v>144</v>
      </c>
      <c r="K2072" s="192" t="s">
        <v>145</v>
      </c>
      <c r="L2072" s="192" t="s">
        <v>146</v>
      </c>
      <c r="M2072" s="192" t="s">
        <v>147</v>
      </c>
      <c r="N2072" s="192" t="s">
        <v>148</v>
      </c>
      <c r="O2072" t="str">
        <f t="shared" ref="O2072" si="2061">O2071</f>
        <v>MATCH</v>
      </c>
    </row>
    <row r="2073" spans="1:15" x14ac:dyDescent="0.25">
      <c r="A2073" s="193" t="s">
        <v>161</v>
      </c>
      <c r="B2073" s="97"/>
      <c r="C2073" s="97"/>
      <c r="D2073" s="97"/>
      <c r="E2073" s="97"/>
      <c r="F2073" s="97"/>
      <c r="G2073" s="97"/>
      <c r="H2073" s="97"/>
      <c r="I2073" s="97"/>
      <c r="J2073" s="97"/>
      <c r="K2073" s="97"/>
      <c r="L2073" s="97"/>
      <c r="M2073" s="97"/>
      <c r="N2073" s="97"/>
      <c r="O2073" t="str">
        <f t="shared" ref="O2073" si="2062">O2071</f>
        <v>MATCH</v>
      </c>
    </row>
    <row r="2074" spans="1:15" x14ac:dyDescent="0.25">
      <c r="A2074" s="193" t="s">
        <v>164</v>
      </c>
      <c r="B2074" s="97"/>
      <c r="C2074" s="97"/>
      <c r="D2074" s="97"/>
      <c r="E2074" s="97"/>
      <c r="F2074" s="97"/>
      <c r="G2074" s="97"/>
      <c r="H2074" s="97"/>
      <c r="I2074" s="97"/>
      <c r="J2074" s="97"/>
      <c r="K2074" s="97"/>
      <c r="L2074" s="97"/>
      <c r="M2074" s="97"/>
      <c r="N2074" s="97"/>
      <c r="O2074" t="str">
        <f t="shared" ref="O2074" si="2063">O2071</f>
        <v>MATCH</v>
      </c>
    </row>
    <row r="2075" spans="1:15" x14ac:dyDescent="0.25">
      <c r="A2075" s="188"/>
      <c r="B2075" s="188"/>
      <c r="C2075" s="188"/>
      <c r="D2075" s="188"/>
      <c r="E2075" s="188"/>
      <c r="F2075" s="188"/>
      <c r="G2075" s="188"/>
      <c r="H2075" s="188"/>
      <c r="I2075" s="188"/>
      <c r="J2075" s="188"/>
      <c r="K2075" s="188"/>
      <c r="L2075" s="188"/>
      <c r="M2075" s="188"/>
      <c r="N2075" s="188"/>
      <c r="O2075" t="str">
        <f t="shared" ref="O2075" si="2064">O2071</f>
        <v>MATCH</v>
      </c>
    </row>
    <row r="2076" spans="1:15" x14ac:dyDescent="0.25">
      <c r="A2076" s="191" t="str">
        <f>'[1]Run Rate'!A418</f>
        <v>POL12707</v>
      </c>
      <c r="B2076" s="191" t="str">
        <f>'[1]Run Rate'!B418</f>
        <v>Polleo Pro Whey 30g sachet Vanilla-raspberry</v>
      </c>
      <c r="C2076" s="191" t="str">
        <f>'[1]Run Rate'!C418</f>
        <v>PROTEINI</v>
      </c>
      <c r="D2076" s="191" t="str">
        <f>'[1]Run Rate'!D418</f>
        <v>03 BRONZE</v>
      </c>
      <c r="E2076" s="97"/>
      <c r="F2076" s="97"/>
      <c r="G2076" s="97"/>
      <c r="H2076" s="97"/>
      <c r="I2076" s="97"/>
      <c r="J2076" s="97"/>
      <c r="K2076" s="97"/>
      <c r="L2076" s="97"/>
      <c r="M2076" s="97"/>
      <c r="N2076" s="97"/>
      <c r="O2076" t="str">
        <f t="shared" ref="O2076" si="2065">IF(AND(OR($B$1="ALL",$B$1=C2076),OR($E$1="ALL",$E$1=D2076),OR($B$2="ALL",$B$2=A2076),OR($E$2="ALL",IFERROR(SEARCH($E$2,B2076),0)&gt;0)),"MATCH","")</f>
        <v>MATCH</v>
      </c>
    </row>
    <row r="2077" spans="1:15" x14ac:dyDescent="0.25">
      <c r="A2077" s="192"/>
      <c r="B2077" s="192" t="s">
        <v>156</v>
      </c>
      <c r="C2077" s="192" t="s">
        <v>157</v>
      </c>
      <c r="D2077" s="192" t="s">
        <v>158</v>
      </c>
      <c r="E2077" s="192" t="s">
        <v>139</v>
      </c>
      <c r="F2077" s="192" t="s">
        <v>140</v>
      </c>
      <c r="G2077" s="192" t="s">
        <v>141</v>
      </c>
      <c r="H2077" s="192" t="s">
        <v>142</v>
      </c>
      <c r="I2077" s="192" t="s">
        <v>143</v>
      </c>
      <c r="J2077" s="192" t="s">
        <v>144</v>
      </c>
      <c r="K2077" s="192" t="s">
        <v>145</v>
      </c>
      <c r="L2077" s="192" t="s">
        <v>146</v>
      </c>
      <c r="M2077" s="192" t="s">
        <v>147</v>
      </c>
      <c r="N2077" s="192" t="s">
        <v>148</v>
      </c>
      <c r="O2077" t="str">
        <f t="shared" ref="O2077" si="2066">O2076</f>
        <v>MATCH</v>
      </c>
    </row>
    <row r="2078" spans="1:15" x14ac:dyDescent="0.25">
      <c r="A2078" s="193" t="s">
        <v>161</v>
      </c>
      <c r="B2078" s="97"/>
      <c r="C2078" s="97"/>
      <c r="D2078" s="97"/>
      <c r="E2078" s="97"/>
      <c r="F2078" s="97"/>
      <c r="G2078" s="97"/>
      <c r="H2078" s="97"/>
      <c r="I2078" s="97"/>
      <c r="J2078" s="97"/>
      <c r="K2078" s="97"/>
      <c r="L2078" s="97"/>
      <c r="M2078" s="97"/>
      <c r="N2078" s="97"/>
      <c r="O2078" t="str">
        <f t="shared" ref="O2078" si="2067">O2076</f>
        <v>MATCH</v>
      </c>
    </row>
    <row r="2079" spans="1:15" x14ac:dyDescent="0.25">
      <c r="A2079" s="193" t="s">
        <v>164</v>
      </c>
      <c r="B2079" s="97"/>
      <c r="C2079" s="97"/>
      <c r="D2079" s="97"/>
      <c r="E2079" s="97"/>
      <c r="F2079" s="97"/>
      <c r="G2079" s="97"/>
      <c r="H2079" s="97"/>
      <c r="I2079" s="97"/>
      <c r="J2079" s="97"/>
      <c r="K2079" s="97"/>
      <c r="L2079" s="97"/>
      <c r="M2079" s="97"/>
      <c r="N2079" s="97"/>
      <c r="O2079" t="str">
        <f t="shared" ref="O2079" si="2068">O2076</f>
        <v>MATCH</v>
      </c>
    </row>
    <row r="2080" spans="1:15" x14ac:dyDescent="0.25">
      <c r="A2080" s="188"/>
      <c r="B2080" s="188"/>
      <c r="C2080" s="188"/>
      <c r="D2080" s="188"/>
      <c r="E2080" s="188"/>
      <c r="F2080" s="188"/>
      <c r="G2080" s="188"/>
      <c r="H2080" s="188"/>
      <c r="I2080" s="188"/>
      <c r="J2080" s="188"/>
      <c r="K2080" s="188"/>
      <c r="L2080" s="188"/>
      <c r="M2080" s="188"/>
      <c r="N2080" s="188"/>
      <c r="O2080" t="str">
        <f t="shared" ref="O2080" si="2069">O2076</f>
        <v>MATCH</v>
      </c>
    </row>
    <row r="2081" spans="1:15" x14ac:dyDescent="0.25">
      <c r="A2081" s="191" t="str">
        <f>'[1]Run Rate'!A419</f>
        <v>UFC16115</v>
      </c>
      <c r="B2081" s="191" t="str">
        <f>'[1]Run Rate'!B419</f>
        <v>OPRO SELF-FIT Bronze UFC White</v>
      </c>
      <c r="C2081" s="191" t="str">
        <f>'[1]Run Rate'!C419</f>
        <v>BORILAČKA OPREMA</v>
      </c>
      <c r="D2081" s="191" t="str">
        <f>'[1]Run Rate'!D419</f>
        <v>03 BRONZE</v>
      </c>
      <c r="E2081" s="97"/>
      <c r="F2081" s="97"/>
      <c r="G2081" s="97"/>
      <c r="H2081" s="97"/>
      <c r="I2081" s="97"/>
      <c r="J2081" s="97"/>
      <c r="K2081" s="97"/>
      <c r="L2081" s="97"/>
      <c r="M2081" s="97"/>
      <c r="N2081" s="97"/>
      <c r="O2081" t="str">
        <f t="shared" ref="O2081" si="2070">IF(AND(OR($B$1="ALL",$B$1=C2081),OR($E$1="ALL",$E$1=D2081),OR($B$2="ALL",$B$2=A2081),OR($E$2="ALL",IFERROR(SEARCH($E$2,B2081),0)&gt;0)),"MATCH","")</f>
        <v>MATCH</v>
      </c>
    </row>
    <row r="2082" spans="1:15" x14ac:dyDescent="0.25">
      <c r="A2082" s="192"/>
      <c r="B2082" s="192" t="s">
        <v>156</v>
      </c>
      <c r="C2082" s="192" t="s">
        <v>157</v>
      </c>
      <c r="D2082" s="192" t="s">
        <v>158</v>
      </c>
      <c r="E2082" s="192" t="s">
        <v>139</v>
      </c>
      <c r="F2082" s="192" t="s">
        <v>140</v>
      </c>
      <c r="G2082" s="192" t="s">
        <v>141</v>
      </c>
      <c r="H2082" s="192" t="s">
        <v>142</v>
      </c>
      <c r="I2082" s="192" t="s">
        <v>143</v>
      </c>
      <c r="J2082" s="192" t="s">
        <v>144</v>
      </c>
      <c r="K2082" s="192" t="s">
        <v>145</v>
      </c>
      <c r="L2082" s="192" t="s">
        <v>146</v>
      </c>
      <c r="M2082" s="192" t="s">
        <v>147</v>
      </c>
      <c r="N2082" s="192" t="s">
        <v>148</v>
      </c>
      <c r="O2082" t="str">
        <f t="shared" ref="O2082" si="2071">O2081</f>
        <v>MATCH</v>
      </c>
    </row>
    <row r="2083" spans="1:15" x14ac:dyDescent="0.25">
      <c r="A2083" s="193" t="s">
        <v>161</v>
      </c>
      <c r="B2083" s="97"/>
      <c r="C2083" s="97"/>
      <c r="D2083" s="97"/>
      <c r="E2083" s="97"/>
      <c r="F2083" s="97"/>
      <c r="G2083" s="97"/>
      <c r="H2083" s="97"/>
      <c r="I2083" s="97"/>
      <c r="J2083" s="97"/>
      <c r="K2083" s="97"/>
      <c r="L2083" s="97"/>
      <c r="M2083" s="97"/>
      <c r="N2083" s="97"/>
      <c r="O2083" t="str">
        <f t="shared" ref="O2083" si="2072">O2081</f>
        <v>MATCH</v>
      </c>
    </row>
    <row r="2084" spans="1:15" x14ac:dyDescent="0.25">
      <c r="A2084" s="193" t="s">
        <v>164</v>
      </c>
      <c r="B2084" s="97"/>
      <c r="C2084" s="97"/>
      <c r="D2084" s="97"/>
      <c r="E2084" s="97"/>
      <c r="F2084" s="97"/>
      <c r="G2084" s="97"/>
      <c r="H2084" s="97"/>
      <c r="I2084" s="97"/>
      <c r="J2084" s="97"/>
      <c r="K2084" s="97"/>
      <c r="L2084" s="97"/>
      <c r="M2084" s="97"/>
      <c r="N2084" s="97"/>
      <c r="O2084" t="str">
        <f t="shared" ref="O2084" si="2073">O2081</f>
        <v>MATCH</v>
      </c>
    </row>
    <row r="2085" spans="1:15" x14ac:dyDescent="0.25">
      <c r="A2085" s="188"/>
      <c r="B2085" s="188"/>
      <c r="C2085" s="188"/>
      <c r="D2085" s="188"/>
      <c r="E2085" s="188"/>
      <c r="F2085" s="188"/>
      <c r="G2085" s="188"/>
      <c r="H2085" s="188"/>
      <c r="I2085" s="188"/>
      <c r="J2085" s="188"/>
      <c r="K2085" s="188"/>
      <c r="L2085" s="188"/>
      <c r="M2085" s="188"/>
      <c r="N2085" s="188"/>
      <c r="O2085" t="str">
        <f t="shared" ref="O2085" si="2074">O2081</f>
        <v>MATCH</v>
      </c>
    </row>
    <row r="2086" spans="1:15" x14ac:dyDescent="0.25">
      <c r="A2086" s="191" t="str">
        <f>'[1]Run Rate'!A420</f>
        <v>ZOE12301</v>
      </c>
      <c r="B2086" s="191" t="str">
        <f>'[1]Run Rate'!B420</f>
        <v>Prostirka My everyday ECO TPE Yoga Nude ZOE</v>
      </c>
      <c r="C2086" s="191" t="str">
        <f>'[1]Run Rate'!C420</f>
        <v>FITNESS OPREMA</v>
      </c>
      <c r="D2086" s="191" t="str">
        <f>'[1]Run Rate'!D420</f>
        <v>03 BRONZE</v>
      </c>
      <c r="E2086" s="97"/>
      <c r="F2086" s="97"/>
      <c r="G2086" s="97"/>
      <c r="H2086" s="97"/>
      <c r="I2086" s="97"/>
      <c r="J2086" s="97"/>
      <c r="K2086" s="97"/>
      <c r="L2086" s="97"/>
      <c r="M2086" s="97"/>
      <c r="N2086" s="97"/>
      <c r="O2086" t="str">
        <f t="shared" ref="O2086" si="2075">IF(AND(OR($B$1="ALL",$B$1=C2086),OR($E$1="ALL",$E$1=D2086),OR($B$2="ALL",$B$2=A2086),OR($E$2="ALL",IFERROR(SEARCH($E$2,B2086),0)&gt;0)),"MATCH","")</f>
        <v>MATCH</v>
      </c>
    </row>
    <row r="2087" spans="1:15" x14ac:dyDescent="0.25">
      <c r="A2087" s="192"/>
      <c r="B2087" s="192" t="s">
        <v>156</v>
      </c>
      <c r="C2087" s="192" t="s">
        <v>157</v>
      </c>
      <c r="D2087" s="192" t="s">
        <v>158</v>
      </c>
      <c r="E2087" s="192" t="s">
        <v>139</v>
      </c>
      <c r="F2087" s="192" t="s">
        <v>140</v>
      </c>
      <c r="G2087" s="192" t="s">
        <v>141</v>
      </c>
      <c r="H2087" s="192" t="s">
        <v>142</v>
      </c>
      <c r="I2087" s="192" t="s">
        <v>143</v>
      </c>
      <c r="J2087" s="192" t="s">
        <v>144</v>
      </c>
      <c r="K2087" s="192" t="s">
        <v>145</v>
      </c>
      <c r="L2087" s="192" t="s">
        <v>146</v>
      </c>
      <c r="M2087" s="192" t="s">
        <v>147</v>
      </c>
      <c r="N2087" s="192" t="s">
        <v>148</v>
      </c>
      <c r="O2087" t="str">
        <f t="shared" ref="O2087" si="2076">O2086</f>
        <v>MATCH</v>
      </c>
    </row>
    <row r="2088" spans="1:15" x14ac:dyDescent="0.25">
      <c r="A2088" s="193" t="s">
        <v>161</v>
      </c>
      <c r="B2088" s="97"/>
      <c r="C2088" s="97"/>
      <c r="D2088" s="97"/>
      <c r="E2088" s="97"/>
      <c r="F2088" s="97"/>
      <c r="G2088" s="97"/>
      <c r="H2088" s="97"/>
      <c r="I2088" s="97"/>
      <c r="J2088" s="97"/>
      <c r="K2088" s="97"/>
      <c r="L2088" s="97"/>
      <c r="M2088" s="97"/>
      <c r="N2088" s="97"/>
      <c r="O2088" t="str">
        <f t="shared" ref="O2088" si="2077">O2086</f>
        <v>MATCH</v>
      </c>
    </row>
    <row r="2089" spans="1:15" x14ac:dyDescent="0.25">
      <c r="A2089" s="193" t="s">
        <v>164</v>
      </c>
      <c r="B2089" s="97"/>
      <c r="C2089" s="97"/>
      <c r="D2089" s="97"/>
      <c r="E2089" s="97"/>
      <c r="F2089" s="97"/>
      <c r="G2089" s="97"/>
      <c r="H2089" s="97"/>
      <c r="I2089" s="97"/>
      <c r="J2089" s="97"/>
      <c r="K2089" s="97"/>
      <c r="L2089" s="97"/>
      <c r="M2089" s="97"/>
      <c r="N2089" s="97"/>
      <c r="O2089" t="str">
        <f t="shared" ref="O2089" si="2078">O2086</f>
        <v>MATCH</v>
      </c>
    </row>
    <row r="2090" spans="1:15" x14ac:dyDescent="0.25">
      <c r="A2090" s="188"/>
      <c r="B2090" s="188"/>
      <c r="C2090" s="188"/>
      <c r="D2090" s="188"/>
      <c r="E2090" s="188"/>
      <c r="F2090" s="188"/>
      <c r="G2090" s="188"/>
      <c r="H2090" s="188"/>
      <c r="I2090" s="188"/>
      <c r="J2090" s="188"/>
      <c r="K2090" s="188"/>
      <c r="L2090" s="188"/>
      <c r="M2090" s="188"/>
      <c r="N2090" s="188"/>
      <c r="O2090" t="str">
        <f t="shared" ref="O2090" si="2079">O2086</f>
        <v>MATCH</v>
      </c>
    </row>
    <row r="2091" spans="1:15" x14ac:dyDescent="0.25">
      <c r="A2091" s="191" t="str">
        <f>'[1]Run Rate'!A421</f>
        <v>TRX02014</v>
      </c>
      <c r="B2091" s="191" t="str">
        <f>'[1]Run Rate'!B421</f>
        <v>TRX Pro Suspension Trainer</v>
      </c>
      <c r="C2091" s="191" t="str">
        <f>'[1]Run Rate'!C421</f>
        <v>FITNESS OPREMA</v>
      </c>
      <c r="D2091" s="191" t="str">
        <f>'[1]Run Rate'!D421</f>
        <v>03 BRONZE</v>
      </c>
      <c r="E2091" s="97"/>
      <c r="F2091" s="97"/>
      <c r="G2091" s="97"/>
      <c r="H2091" s="97"/>
      <c r="I2091" s="97"/>
      <c r="J2091" s="97"/>
      <c r="K2091" s="97"/>
      <c r="L2091" s="97"/>
      <c r="M2091" s="97"/>
      <c r="N2091" s="97"/>
      <c r="O2091" t="str">
        <f t="shared" ref="O2091" si="2080">IF(AND(OR($B$1="ALL",$B$1=C2091),OR($E$1="ALL",$E$1=D2091),OR($B$2="ALL",$B$2=A2091),OR($E$2="ALL",IFERROR(SEARCH($E$2,B2091),0)&gt;0)),"MATCH","")</f>
        <v>MATCH</v>
      </c>
    </row>
    <row r="2092" spans="1:15" x14ac:dyDescent="0.25">
      <c r="A2092" s="192"/>
      <c r="B2092" s="192" t="s">
        <v>156</v>
      </c>
      <c r="C2092" s="192" t="s">
        <v>157</v>
      </c>
      <c r="D2092" s="192" t="s">
        <v>158</v>
      </c>
      <c r="E2092" s="192" t="s">
        <v>139</v>
      </c>
      <c r="F2092" s="192" t="s">
        <v>140</v>
      </c>
      <c r="G2092" s="192" t="s">
        <v>141</v>
      </c>
      <c r="H2092" s="192" t="s">
        <v>142</v>
      </c>
      <c r="I2092" s="192" t="s">
        <v>143</v>
      </c>
      <c r="J2092" s="192" t="s">
        <v>144</v>
      </c>
      <c r="K2092" s="192" t="s">
        <v>145</v>
      </c>
      <c r="L2092" s="192" t="s">
        <v>146</v>
      </c>
      <c r="M2092" s="192" t="s">
        <v>147</v>
      </c>
      <c r="N2092" s="192" t="s">
        <v>148</v>
      </c>
      <c r="O2092" t="str">
        <f t="shared" ref="O2092" si="2081">O2091</f>
        <v>MATCH</v>
      </c>
    </row>
    <row r="2093" spans="1:15" x14ac:dyDescent="0.25">
      <c r="A2093" s="193" t="s">
        <v>161</v>
      </c>
      <c r="B2093" s="97"/>
      <c r="C2093" s="97"/>
      <c r="D2093" s="97"/>
      <c r="E2093" s="97"/>
      <c r="F2093" s="97"/>
      <c r="G2093" s="97"/>
      <c r="H2093" s="97"/>
      <c r="I2093" s="97"/>
      <c r="J2093" s="97"/>
      <c r="K2093" s="97"/>
      <c r="L2093" s="97"/>
      <c r="M2093" s="97"/>
      <c r="N2093" s="97"/>
      <c r="O2093" t="str">
        <f t="shared" ref="O2093" si="2082">O2091</f>
        <v>MATCH</v>
      </c>
    </row>
    <row r="2094" spans="1:15" x14ac:dyDescent="0.25">
      <c r="A2094" s="193" t="s">
        <v>164</v>
      </c>
      <c r="B2094" s="97"/>
      <c r="C2094" s="97"/>
      <c r="D2094" s="97"/>
      <c r="E2094" s="97"/>
      <c r="F2094" s="97"/>
      <c r="G2094" s="97"/>
      <c r="H2094" s="97"/>
      <c r="I2094" s="97"/>
      <c r="J2094" s="97"/>
      <c r="K2094" s="97"/>
      <c r="L2094" s="97"/>
      <c r="M2094" s="97"/>
      <c r="N2094" s="97"/>
      <c r="O2094" t="str">
        <f t="shared" ref="O2094" si="2083">O2091</f>
        <v>MATCH</v>
      </c>
    </row>
    <row r="2095" spans="1:15" x14ac:dyDescent="0.25">
      <c r="A2095" s="188"/>
      <c r="B2095" s="188"/>
      <c r="C2095" s="188"/>
      <c r="D2095" s="188"/>
      <c r="E2095" s="188"/>
      <c r="F2095" s="188"/>
      <c r="G2095" s="188"/>
      <c r="H2095" s="188"/>
      <c r="I2095" s="188"/>
      <c r="J2095" s="188"/>
      <c r="K2095" s="188"/>
      <c r="L2095" s="188"/>
      <c r="M2095" s="188"/>
      <c r="N2095" s="188"/>
      <c r="O2095" t="str">
        <f t="shared" ref="O2095" si="2084">O2091</f>
        <v>MATCH</v>
      </c>
    </row>
    <row r="2096" spans="1:15" x14ac:dyDescent="0.25">
      <c r="A2096" s="191" t="str">
        <f>'[1]Run Rate'!A422</f>
        <v>SCM04303</v>
      </c>
      <c r="B2096" s="191" t="str">
        <f>'[1]Run Rate'!B422</f>
        <v>Nitromax 2kg chocolate</v>
      </c>
      <c r="C2096" s="191" t="str">
        <f>'[1]Run Rate'!C422</f>
        <v>SPORTSKA PREHRANA</v>
      </c>
      <c r="D2096" s="191" t="str">
        <f>'[1]Run Rate'!D422</f>
        <v>03 BRONZE</v>
      </c>
      <c r="E2096" s="97"/>
      <c r="F2096" s="97"/>
      <c r="G2096" s="97"/>
      <c r="H2096" s="97"/>
      <c r="I2096" s="97"/>
      <c r="J2096" s="97"/>
      <c r="K2096" s="97"/>
      <c r="L2096" s="97"/>
      <c r="M2096" s="97"/>
      <c r="N2096" s="97"/>
      <c r="O2096" t="str">
        <f t="shared" ref="O2096" si="2085">IF(AND(OR($B$1="ALL",$B$1=C2096),OR($E$1="ALL",$E$1=D2096),OR($B$2="ALL",$B$2=A2096),OR($E$2="ALL",IFERROR(SEARCH($E$2,B2096),0)&gt;0)),"MATCH","")</f>
        <v>MATCH</v>
      </c>
    </row>
    <row r="2097" spans="1:15" x14ac:dyDescent="0.25">
      <c r="A2097" s="192"/>
      <c r="B2097" s="192" t="s">
        <v>156</v>
      </c>
      <c r="C2097" s="192" t="s">
        <v>157</v>
      </c>
      <c r="D2097" s="192" t="s">
        <v>158</v>
      </c>
      <c r="E2097" s="192" t="s">
        <v>139</v>
      </c>
      <c r="F2097" s="192" t="s">
        <v>140</v>
      </c>
      <c r="G2097" s="192" t="s">
        <v>141</v>
      </c>
      <c r="H2097" s="192" t="s">
        <v>142</v>
      </c>
      <c r="I2097" s="192" t="s">
        <v>143</v>
      </c>
      <c r="J2097" s="192" t="s">
        <v>144</v>
      </c>
      <c r="K2097" s="192" t="s">
        <v>145</v>
      </c>
      <c r="L2097" s="192" t="s">
        <v>146</v>
      </c>
      <c r="M2097" s="192" t="s">
        <v>147</v>
      </c>
      <c r="N2097" s="192" t="s">
        <v>148</v>
      </c>
      <c r="O2097" t="str">
        <f t="shared" ref="O2097" si="2086">O2096</f>
        <v>MATCH</v>
      </c>
    </row>
    <row r="2098" spans="1:15" x14ac:dyDescent="0.25">
      <c r="A2098" s="193" t="s">
        <v>161</v>
      </c>
      <c r="B2098" s="97"/>
      <c r="C2098" s="97"/>
      <c r="D2098" s="97"/>
      <c r="E2098" s="97"/>
      <c r="F2098" s="97"/>
      <c r="G2098" s="97"/>
      <c r="H2098" s="97"/>
      <c r="I2098" s="97"/>
      <c r="J2098" s="97"/>
      <c r="K2098" s="97"/>
      <c r="L2098" s="97"/>
      <c r="M2098" s="97"/>
      <c r="N2098" s="97"/>
      <c r="O2098" t="str">
        <f t="shared" ref="O2098" si="2087">O2096</f>
        <v>MATCH</v>
      </c>
    </row>
    <row r="2099" spans="1:15" x14ac:dyDescent="0.25">
      <c r="A2099" s="193" t="s">
        <v>164</v>
      </c>
      <c r="B2099" s="97"/>
      <c r="C2099" s="97"/>
      <c r="D2099" s="97"/>
      <c r="E2099" s="97"/>
      <c r="F2099" s="97"/>
      <c r="G2099" s="97"/>
      <c r="H2099" s="97"/>
      <c r="I2099" s="97"/>
      <c r="J2099" s="97"/>
      <c r="K2099" s="97"/>
      <c r="L2099" s="97"/>
      <c r="M2099" s="97"/>
      <c r="N2099" s="97"/>
      <c r="O2099" t="str">
        <f t="shared" ref="O2099" si="2088">O2096</f>
        <v>MATCH</v>
      </c>
    </row>
    <row r="2100" spans="1:15" x14ac:dyDescent="0.25">
      <c r="A2100" s="188"/>
      <c r="B2100" s="188"/>
      <c r="C2100" s="188"/>
      <c r="D2100" s="188"/>
      <c r="E2100" s="188"/>
      <c r="F2100" s="188"/>
      <c r="G2100" s="188"/>
      <c r="H2100" s="188"/>
      <c r="I2100" s="188"/>
      <c r="J2100" s="188"/>
      <c r="K2100" s="188"/>
      <c r="L2100" s="188"/>
      <c r="M2100" s="188"/>
      <c r="N2100" s="188"/>
      <c r="O2100" t="str">
        <f t="shared" ref="O2100" si="2089">O2096</f>
        <v>MATCH</v>
      </c>
    </row>
    <row r="2101" spans="1:15" x14ac:dyDescent="0.25">
      <c r="A2101" s="191" t="str">
        <f>'[1]Run Rate'!A423</f>
        <v>ATC06500</v>
      </c>
      <c r="B2101" s="191" t="str">
        <f>'[1]Run Rate'!B423</f>
        <v>Bučica gumirana 1 kg</v>
      </c>
      <c r="C2101" s="191" t="str">
        <f>'[1]Run Rate'!C423</f>
        <v>FITNESS OPREMA</v>
      </c>
      <c r="D2101" s="191" t="str">
        <f>'[1]Run Rate'!D423</f>
        <v>03 BRONZE</v>
      </c>
      <c r="E2101" s="97"/>
      <c r="F2101" s="97"/>
      <c r="G2101" s="97"/>
      <c r="H2101" s="97"/>
      <c r="I2101" s="97"/>
      <c r="J2101" s="97"/>
      <c r="K2101" s="97"/>
      <c r="L2101" s="97"/>
      <c r="M2101" s="97"/>
      <c r="N2101" s="97"/>
      <c r="O2101" t="str">
        <f t="shared" ref="O2101" si="2090">IF(AND(OR($B$1="ALL",$B$1=C2101),OR($E$1="ALL",$E$1=D2101),OR($B$2="ALL",$B$2=A2101),OR($E$2="ALL",IFERROR(SEARCH($E$2,B2101),0)&gt;0)),"MATCH","")</f>
        <v>MATCH</v>
      </c>
    </row>
    <row r="2102" spans="1:15" x14ac:dyDescent="0.25">
      <c r="A2102" s="192"/>
      <c r="B2102" s="192" t="s">
        <v>156</v>
      </c>
      <c r="C2102" s="192" t="s">
        <v>157</v>
      </c>
      <c r="D2102" s="192" t="s">
        <v>158</v>
      </c>
      <c r="E2102" s="192" t="s">
        <v>139</v>
      </c>
      <c r="F2102" s="192" t="s">
        <v>140</v>
      </c>
      <c r="G2102" s="192" t="s">
        <v>141</v>
      </c>
      <c r="H2102" s="192" t="s">
        <v>142</v>
      </c>
      <c r="I2102" s="192" t="s">
        <v>143</v>
      </c>
      <c r="J2102" s="192" t="s">
        <v>144</v>
      </c>
      <c r="K2102" s="192" t="s">
        <v>145</v>
      </c>
      <c r="L2102" s="192" t="s">
        <v>146</v>
      </c>
      <c r="M2102" s="192" t="s">
        <v>147</v>
      </c>
      <c r="N2102" s="192" t="s">
        <v>148</v>
      </c>
      <c r="O2102" t="str">
        <f t="shared" ref="O2102" si="2091">O2101</f>
        <v>MATCH</v>
      </c>
    </row>
    <row r="2103" spans="1:15" x14ac:dyDescent="0.25">
      <c r="A2103" s="193" t="s">
        <v>161</v>
      </c>
      <c r="B2103" s="97"/>
      <c r="C2103" s="97"/>
      <c r="D2103" s="97"/>
      <c r="E2103" s="97"/>
      <c r="F2103" s="97"/>
      <c r="G2103" s="97"/>
      <c r="H2103" s="97"/>
      <c r="I2103" s="97"/>
      <c r="J2103" s="97"/>
      <c r="K2103" s="97"/>
      <c r="L2103" s="97"/>
      <c r="M2103" s="97"/>
      <c r="N2103" s="97"/>
      <c r="O2103" t="str">
        <f t="shared" ref="O2103" si="2092">O2101</f>
        <v>MATCH</v>
      </c>
    </row>
    <row r="2104" spans="1:15" x14ac:dyDescent="0.25">
      <c r="A2104" s="193" t="s">
        <v>164</v>
      </c>
      <c r="B2104" s="97"/>
      <c r="C2104" s="97"/>
      <c r="D2104" s="97"/>
      <c r="E2104" s="97"/>
      <c r="F2104" s="97"/>
      <c r="G2104" s="97"/>
      <c r="H2104" s="97"/>
      <c r="I2104" s="97"/>
      <c r="J2104" s="97"/>
      <c r="K2104" s="97"/>
      <c r="L2104" s="97"/>
      <c r="M2104" s="97"/>
      <c r="N2104" s="97"/>
      <c r="O2104" t="str">
        <f t="shared" ref="O2104" si="2093">O2101</f>
        <v>MATCH</v>
      </c>
    </row>
    <row r="2105" spans="1:15" x14ac:dyDescent="0.25">
      <c r="A2105" s="188"/>
      <c r="B2105" s="188"/>
      <c r="C2105" s="188"/>
      <c r="D2105" s="188"/>
      <c r="E2105" s="188"/>
      <c r="F2105" s="188"/>
      <c r="G2105" s="188"/>
      <c r="H2105" s="188"/>
      <c r="I2105" s="188"/>
      <c r="J2105" s="188"/>
      <c r="K2105" s="188"/>
      <c r="L2105" s="188"/>
      <c r="M2105" s="188"/>
      <c r="N2105" s="188"/>
      <c r="O2105" t="str">
        <f t="shared" ref="O2105" si="2094">O2101</f>
        <v>MATCH</v>
      </c>
    </row>
    <row r="2106" spans="1:15" x14ac:dyDescent="0.25">
      <c r="A2106" s="191" t="str">
        <f>'[1]Run Rate'!A424</f>
        <v>ON00432</v>
      </c>
      <c r="B2106" s="191" t="str">
        <f>'[1]Run Rate'!B424</f>
        <v>Serious Mass 5,45kg Cookies&amp;Cream</v>
      </c>
      <c r="C2106" s="191" t="str">
        <f>'[1]Run Rate'!C424</f>
        <v>SPORTSKA PREHRANA</v>
      </c>
      <c r="D2106" s="191" t="str">
        <f>'[1]Run Rate'!D424</f>
        <v>03 BRONZE</v>
      </c>
      <c r="E2106" s="97"/>
      <c r="F2106" s="97"/>
      <c r="G2106" s="97"/>
      <c r="H2106" s="97"/>
      <c r="I2106" s="97"/>
      <c r="J2106" s="97"/>
      <c r="K2106" s="97"/>
      <c r="L2106" s="97"/>
      <c r="M2106" s="97"/>
      <c r="N2106" s="97"/>
      <c r="O2106" t="str">
        <f t="shared" ref="O2106" si="2095">IF(AND(OR($B$1="ALL",$B$1=C2106),OR($E$1="ALL",$E$1=D2106),OR($B$2="ALL",$B$2=A2106),OR($E$2="ALL",IFERROR(SEARCH($E$2,B2106),0)&gt;0)),"MATCH","")</f>
        <v>MATCH</v>
      </c>
    </row>
    <row r="2107" spans="1:15" x14ac:dyDescent="0.25">
      <c r="A2107" s="192"/>
      <c r="B2107" s="192" t="s">
        <v>156</v>
      </c>
      <c r="C2107" s="192" t="s">
        <v>157</v>
      </c>
      <c r="D2107" s="192" t="s">
        <v>158</v>
      </c>
      <c r="E2107" s="192" t="s">
        <v>139</v>
      </c>
      <c r="F2107" s="192" t="s">
        <v>140</v>
      </c>
      <c r="G2107" s="192" t="s">
        <v>141</v>
      </c>
      <c r="H2107" s="192" t="s">
        <v>142</v>
      </c>
      <c r="I2107" s="192" t="s">
        <v>143</v>
      </c>
      <c r="J2107" s="192" t="s">
        <v>144</v>
      </c>
      <c r="K2107" s="192" t="s">
        <v>145</v>
      </c>
      <c r="L2107" s="192" t="s">
        <v>146</v>
      </c>
      <c r="M2107" s="192" t="s">
        <v>147</v>
      </c>
      <c r="N2107" s="192" t="s">
        <v>148</v>
      </c>
      <c r="O2107" t="str">
        <f t="shared" ref="O2107" si="2096">O2106</f>
        <v>MATCH</v>
      </c>
    </row>
    <row r="2108" spans="1:15" x14ac:dyDescent="0.25">
      <c r="A2108" s="193" t="s">
        <v>161</v>
      </c>
      <c r="B2108" s="97"/>
      <c r="C2108" s="97"/>
      <c r="D2108" s="97"/>
      <c r="E2108" s="97"/>
      <c r="F2108" s="97"/>
      <c r="G2108" s="97"/>
      <c r="H2108" s="97"/>
      <c r="I2108" s="97"/>
      <c r="J2108" s="97"/>
      <c r="K2108" s="97"/>
      <c r="L2108" s="97"/>
      <c r="M2108" s="97"/>
      <c r="N2108" s="97"/>
      <c r="O2108" t="str">
        <f t="shared" ref="O2108" si="2097">O2106</f>
        <v>MATCH</v>
      </c>
    </row>
    <row r="2109" spans="1:15" x14ac:dyDescent="0.25">
      <c r="A2109" s="193" t="s">
        <v>164</v>
      </c>
      <c r="B2109" s="97"/>
      <c r="C2109" s="97"/>
      <c r="D2109" s="97"/>
      <c r="E2109" s="97"/>
      <c r="F2109" s="97"/>
      <c r="G2109" s="97"/>
      <c r="H2109" s="97"/>
      <c r="I2109" s="97"/>
      <c r="J2109" s="97"/>
      <c r="K2109" s="97"/>
      <c r="L2109" s="97"/>
      <c r="M2109" s="97"/>
      <c r="N2109" s="97"/>
      <c r="O2109" t="str">
        <f t="shared" ref="O2109" si="2098">O2106</f>
        <v>MATCH</v>
      </c>
    </row>
    <row r="2110" spans="1:15" x14ac:dyDescent="0.25">
      <c r="A2110" s="188"/>
      <c r="B2110" s="188"/>
      <c r="C2110" s="188"/>
      <c r="D2110" s="188"/>
      <c r="E2110" s="188"/>
      <c r="F2110" s="188"/>
      <c r="G2110" s="188"/>
      <c r="H2110" s="188"/>
      <c r="I2110" s="188"/>
      <c r="J2110" s="188"/>
      <c r="K2110" s="188"/>
      <c r="L2110" s="188"/>
      <c r="M2110" s="188"/>
      <c r="N2110" s="188"/>
      <c r="O2110" t="str">
        <f t="shared" ref="O2110" si="2099">O2106</f>
        <v>MATCH</v>
      </c>
    </row>
    <row r="2111" spans="1:15" x14ac:dyDescent="0.25">
      <c r="A2111" s="191" t="str">
        <f>'[1]Run Rate'!A425</f>
        <v>POL12708</v>
      </c>
      <c r="B2111" s="191" t="str">
        <f>'[1]Run Rate'!B425</f>
        <v>Polleo Pro Whey 908g Vanilla raspberry</v>
      </c>
      <c r="C2111" s="191" t="str">
        <f>'[1]Run Rate'!C425</f>
        <v>PROTEINI</v>
      </c>
      <c r="D2111" s="191" t="str">
        <f>'[1]Run Rate'!D425</f>
        <v>03 BRONZE</v>
      </c>
      <c r="E2111" s="97"/>
      <c r="F2111" s="97"/>
      <c r="G2111" s="97"/>
      <c r="H2111" s="97"/>
      <c r="I2111" s="97"/>
      <c r="J2111" s="97"/>
      <c r="K2111" s="97"/>
      <c r="L2111" s="97"/>
      <c r="M2111" s="97"/>
      <c r="N2111" s="97"/>
      <c r="O2111" t="str">
        <f t="shared" ref="O2111" si="2100">IF(AND(OR($B$1="ALL",$B$1=C2111),OR($E$1="ALL",$E$1=D2111),OR($B$2="ALL",$B$2=A2111),OR($E$2="ALL",IFERROR(SEARCH($E$2,B2111),0)&gt;0)),"MATCH","")</f>
        <v>MATCH</v>
      </c>
    </row>
    <row r="2112" spans="1:15" x14ac:dyDescent="0.25">
      <c r="A2112" s="192"/>
      <c r="B2112" s="192" t="s">
        <v>156</v>
      </c>
      <c r="C2112" s="192" t="s">
        <v>157</v>
      </c>
      <c r="D2112" s="192" t="s">
        <v>158</v>
      </c>
      <c r="E2112" s="192" t="s">
        <v>139</v>
      </c>
      <c r="F2112" s="192" t="s">
        <v>140</v>
      </c>
      <c r="G2112" s="192" t="s">
        <v>141</v>
      </c>
      <c r="H2112" s="192" t="s">
        <v>142</v>
      </c>
      <c r="I2112" s="192" t="s">
        <v>143</v>
      </c>
      <c r="J2112" s="192" t="s">
        <v>144</v>
      </c>
      <c r="K2112" s="192" t="s">
        <v>145</v>
      </c>
      <c r="L2112" s="192" t="s">
        <v>146</v>
      </c>
      <c r="M2112" s="192" t="s">
        <v>147</v>
      </c>
      <c r="N2112" s="192" t="s">
        <v>148</v>
      </c>
      <c r="O2112" t="str">
        <f t="shared" ref="O2112" si="2101">O2111</f>
        <v>MATCH</v>
      </c>
    </row>
    <row r="2113" spans="1:15" x14ac:dyDescent="0.25">
      <c r="A2113" s="193" t="s">
        <v>161</v>
      </c>
      <c r="B2113" s="97"/>
      <c r="C2113" s="97"/>
      <c r="D2113" s="97"/>
      <c r="E2113" s="97"/>
      <c r="F2113" s="97"/>
      <c r="G2113" s="97"/>
      <c r="H2113" s="97"/>
      <c r="I2113" s="97"/>
      <c r="J2113" s="97"/>
      <c r="K2113" s="97"/>
      <c r="L2113" s="97"/>
      <c r="M2113" s="97"/>
      <c r="N2113" s="97"/>
      <c r="O2113" t="str">
        <f t="shared" ref="O2113" si="2102">O2111</f>
        <v>MATCH</v>
      </c>
    </row>
    <row r="2114" spans="1:15" x14ac:dyDescent="0.25">
      <c r="A2114" s="193" t="s">
        <v>164</v>
      </c>
      <c r="B2114" s="97"/>
      <c r="C2114" s="97"/>
      <c r="D2114" s="97"/>
      <c r="E2114" s="97"/>
      <c r="F2114" s="97"/>
      <c r="G2114" s="97"/>
      <c r="H2114" s="97"/>
      <c r="I2114" s="97"/>
      <c r="J2114" s="97"/>
      <c r="K2114" s="97"/>
      <c r="L2114" s="97"/>
      <c r="M2114" s="97"/>
      <c r="N2114" s="97"/>
      <c r="O2114" t="str">
        <f t="shared" ref="O2114" si="2103">O2111</f>
        <v>MATCH</v>
      </c>
    </row>
    <row r="2115" spans="1:15" x14ac:dyDescent="0.25">
      <c r="A2115" s="188"/>
      <c r="B2115" s="188"/>
      <c r="C2115" s="188"/>
      <c r="D2115" s="188"/>
      <c r="E2115" s="188"/>
      <c r="F2115" s="188"/>
      <c r="G2115" s="188"/>
      <c r="H2115" s="188"/>
      <c r="I2115" s="188"/>
      <c r="J2115" s="188"/>
      <c r="K2115" s="188"/>
      <c r="L2115" s="188"/>
      <c r="M2115" s="188"/>
      <c r="N2115" s="188"/>
      <c r="O2115" t="str">
        <f t="shared" ref="O2115" si="2104">O2111</f>
        <v>MATCH</v>
      </c>
    </row>
    <row r="2116" spans="1:15" x14ac:dyDescent="0.25">
      <c r="A2116" s="191" t="str">
        <f>'[1]Run Rate'!A426</f>
        <v>POL09806</v>
      </c>
      <c r="B2116" s="191" t="str">
        <f>'[1]Run Rate'!B426</f>
        <v>Polleo Tonalin CLA 60 softgels</v>
      </c>
      <c r="C2116" s="191" t="str">
        <f>'[1]Run Rate'!C426</f>
        <v>SPORTSKA PREHRANA</v>
      </c>
      <c r="D2116" s="191" t="str">
        <f>'[1]Run Rate'!D426</f>
        <v>03 BRONZE</v>
      </c>
      <c r="E2116" s="97"/>
      <c r="F2116" s="97"/>
      <c r="G2116" s="97"/>
      <c r="H2116" s="97"/>
      <c r="I2116" s="97"/>
      <c r="J2116" s="97"/>
      <c r="K2116" s="97"/>
      <c r="L2116" s="97"/>
      <c r="M2116" s="97"/>
      <c r="N2116" s="97"/>
      <c r="O2116" t="str">
        <f t="shared" ref="O2116" si="2105">IF(AND(OR($B$1="ALL",$B$1=C2116),OR($E$1="ALL",$E$1=D2116),OR($B$2="ALL",$B$2=A2116),OR($E$2="ALL",IFERROR(SEARCH($E$2,B2116),0)&gt;0)),"MATCH","")</f>
        <v>MATCH</v>
      </c>
    </row>
    <row r="2117" spans="1:15" x14ac:dyDescent="0.25">
      <c r="A2117" s="192"/>
      <c r="B2117" s="192" t="s">
        <v>156</v>
      </c>
      <c r="C2117" s="192" t="s">
        <v>157</v>
      </c>
      <c r="D2117" s="192" t="s">
        <v>158</v>
      </c>
      <c r="E2117" s="192" t="s">
        <v>139</v>
      </c>
      <c r="F2117" s="192" t="s">
        <v>140</v>
      </c>
      <c r="G2117" s="192" t="s">
        <v>141</v>
      </c>
      <c r="H2117" s="192" t="s">
        <v>142</v>
      </c>
      <c r="I2117" s="192" t="s">
        <v>143</v>
      </c>
      <c r="J2117" s="192" t="s">
        <v>144</v>
      </c>
      <c r="K2117" s="192" t="s">
        <v>145</v>
      </c>
      <c r="L2117" s="192" t="s">
        <v>146</v>
      </c>
      <c r="M2117" s="192" t="s">
        <v>147</v>
      </c>
      <c r="N2117" s="192" t="s">
        <v>148</v>
      </c>
      <c r="O2117" t="str">
        <f t="shared" ref="O2117" si="2106">O2116</f>
        <v>MATCH</v>
      </c>
    </row>
    <row r="2118" spans="1:15" x14ac:dyDescent="0.25">
      <c r="A2118" s="193" t="s">
        <v>161</v>
      </c>
      <c r="B2118" s="97"/>
      <c r="C2118" s="97"/>
      <c r="D2118" s="97"/>
      <c r="E2118" s="97"/>
      <c r="F2118" s="97"/>
      <c r="G2118" s="97"/>
      <c r="H2118" s="97"/>
      <c r="I2118" s="97"/>
      <c r="J2118" s="97"/>
      <c r="K2118" s="97"/>
      <c r="L2118" s="97"/>
      <c r="M2118" s="97"/>
      <c r="N2118" s="97"/>
      <c r="O2118" t="str">
        <f t="shared" ref="O2118" si="2107">O2116</f>
        <v>MATCH</v>
      </c>
    </row>
    <row r="2119" spans="1:15" x14ac:dyDescent="0.25">
      <c r="A2119" s="193" t="s">
        <v>164</v>
      </c>
      <c r="B2119" s="97"/>
      <c r="C2119" s="97"/>
      <c r="D2119" s="97"/>
      <c r="E2119" s="97"/>
      <c r="F2119" s="97"/>
      <c r="G2119" s="97"/>
      <c r="H2119" s="97"/>
      <c r="I2119" s="97"/>
      <c r="J2119" s="97"/>
      <c r="K2119" s="97"/>
      <c r="L2119" s="97"/>
      <c r="M2119" s="97"/>
      <c r="N2119" s="97"/>
      <c r="O2119" t="str">
        <f t="shared" ref="O2119" si="2108">O2116</f>
        <v>MATCH</v>
      </c>
    </row>
    <row r="2120" spans="1:15" x14ac:dyDescent="0.25">
      <c r="A2120" s="188"/>
      <c r="B2120" s="188"/>
      <c r="C2120" s="188"/>
      <c r="D2120" s="188"/>
      <c r="E2120" s="188"/>
      <c r="F2120" s="188"/>
      <c r="G2120" s="188"/>
      <c r="H2120" s="188"/>
      <c r="I2120" s="188"/>
      <c r="J2120" s="188"/>
      <c r="K2120" s="188"/>
      <c r="L2120" s="188"/>
      <c r="M2120" s="188"/>
      <c r="N2120" s="188"/>
      <c r="O2120" t="str">
        <f t="shared" ref="O2120" si="2109">O2116</f>
        <v>MATCH</v>
      </c>
    </row>
    <row r="2121" spans="1:15" x14ac:dyDescent="0.25">
      <c r="A2121" s="191" t="str">
        <f>'[1]Run Rate'!A427</f>
        <v>UFC16149</v>
      </c>
      <c r="B2121" s="191" t="str">
        <f>'[1]Run Rate'!B427</f>
        <v>OPRO Self-Fit štitnik za zube GEN5 Srebrni- Crno/ Srebrni</v>
      </c>
      <c r="C2121" s="191" t="str">
        <f>'[1]Run Rate'!C427</f>
        <v>BORILAČKA OPREMA</v>
      </c>
      <c r="D2121" s="191" t="str">
        <f>'[1]Run Rate'!D427</f>
        <v>03 BRONZE</v>
      </c>
      <c r="E2121" s="97"/>
      <c r="F2121" s="97"/>
      <c r="G2121" s="97"/>
      <c r="H2121" s="97"/>
      <c r="I2121" s="97"/>
      <c r="J2121" s="97"/>
      <c r="K2121" s="97"/>
      <c r="L2121" s="97"/>
      <c r="M2121" s="97"/>
      <c r="N2121" s="97"/>
      <c r="O2121" t="str">
        <f t="shared" ref="O2121" si="2110">IF(AND(OR($B$1="ALL",$B$1=C2121),OR($E$1="ALL",$E$1=D2121),OR($B$2="ALL",$B$2=A2121),OR($E$2="ALL",IFERROR(SEARCH($E$2,B2121),0)&gt;0)),"MATCH","")</f>
        <v>MATCH</v>
      </c>
    </row>
    <row r="2122" spans="1:15" x14ac:dyDescent="0.25">
      <c r="A2122" s="192"/>
      <c r="B2122" s="192" t="s">
        <v>156</v>
      </c>
      <c r="C2122" s="192" t="s">
        <v>157</v>
      </c>
      <c r="D2122" s="192" t="s">
        <v>158</v>
      </c>
      <c r="E2122" s="192" t="s">
        <v>139</v>
      </c>
      <c r="F2122" s="192" t="s">
        <v>140</v>
      </c>
      <c r="G2122" s="192" t="s">
        <v>141</v>
      </c>
      <c r="H2122" s="192" t="s">
        <v>142</v>
      </c>
      <c r="I2122" s="192" t="s">
        <v>143</v>
      </c>
      <c r="J2122" s="192" t="s">
        <v>144</v>
      </c>
      <c r="K2122" s="192" t="s">
        <v>145</v>
      </c>
      <c r="L2122" s="192" t="s">
        <v>146</v>
      </c>
      <c r="M2122" s="192" t="s">
        <v>147</v>
      </c>
      <c r="N2122" s="192" t="s">
        <v>148</v>
      </c>
      <c r="O2122" t="str">
        <f t="shared" ref="O2122" si="2111">O2121</f>
        <v>MATCH</v>
      </c>
    </row>
    <row r="2123" spans="1:15" x14ac:dyDescent="0.25">
      <c r="A2123" s="193" t="s">
        <v>161</v>
      </c>
      <c r="B2123" s="97"/>
      <c r="C2123" s="97"/>
      <c r="D2123" s="97"/>
      <c r="E2123" s="97"/>
      <c r="F2123" s="97"/>
      <c r="G2123" s="97"/>
      <c r="H2123" s="97"/>
      <c r="I2123" s="97"/>
      <c r="J2123" s="97"/>
      <c r="K2123" s="97"/>
      <c r="L2123" s="97"/>
      <c r="M2123" s="97"/>
      <c r="N2123" s="97"/>
      <c r="O2123" t="str">
        <f t="shared" ref="O2123" si="2112">O2121</f>
        <v>MATCH</v>
      </c>
    </row>
    <row r="2124" spans="1:15" x14ac:dyDescent="0.25">
      <c r="A2124" s="193" t="s">
        <v>164</v>
      </c>
      <c r="B2124" s="97"/>
      <c r="C2124" s="97"/>
      <c r="D2124" s="97"/>
      <c r="E2124" s="97"/>
      <c r="F2124" s="97"/>
      <c r="G2124" s="97"/>
      <c r="H2124" s="97"/>
      <c r="I2124" s="97"/>
      <c r="J2124" s="97"/>
      <c r="K2124" s="97"/>
      <c r="L2124" s="97"/>
      <c r="M2124" s="97"/>
      <c r="N2124" s="97"/>
      <c r="O2124" t="str">
        <f t="shared" ref="O2124" si="2113">O2121</f>
        <v>MATCH</v>
      </c>
    </row>
    <row r="2125" spans="1:15" x14ac:dyDescent="0.25">
      <c r="A2125" s="188"/>
      <c r="B2125" s="188"/>
      <c r="C2125" s="188"/>
      <c r="D2125" s="188"/>
      <c r="E2125" s="188"/>
      <c r="F2125" s="188"/>
      <c r="G2125" s="188"/>
      <c r="H2125" s="188"/>
      <c r="I2125" s="188"/>
      <c r="J2125" s="188"/>
      <c r="K2125" s="188"/>
      <c r="L2125" s="188"/>
      <c r="M2125" s="188"/>
      <c r="N2125" s="188"/>
      <c r="O2125" t="str">
        <f t="shared" ref="O2125" si="2114">O2121</f>
        <v>MATCH</v>
      </c>
    </row>
    <row r="2126" spans="1:15" x14ac:dyDescent="0.25">
      <c r="A2126" s="191" t="str">
        <f>'[1]Run Rate'!A428</f>
        <v>HUW15027</v>
      </c>
      <c r="B2126" s="191" t="str">
        <f>'[1]Run Rate'!B428</f>
        <v>Huawei Watch GT6 Pro 46mm Black</v>
      </c>
      <c r="C2126" s="191" t="str">
        <f>'[1]Run Rate'!C428</f>
        <v>GADGETI</v>
      </c>
      <c r="D2126" s="191" t="str">
        <f>'[1]Run Rate'!D428</f>
        <v>03 BRONZE</v>
      </c>
      <c r="E2126" s="97"/>
      <c r="F2126" s="97"/>
      <c r="G2126" s="97"/>
      <c r="H2126" s="97"/>
      <c r="I2126" s="97"/>
      <c r="J2126" s="97"/>
      <c r="K2126" s="97"/>
      <c r="L2126" s="97"/>
      <c r="M2126" s="97"/>
      <c r="N2126" s="97"/>
      <c r="O2126" t="str">
        <f t="shared" ref="O2126" si="2115">IF(AND(OR($B$1="ALL",$B$1=C2126),OR($E$1="ALL",$E$1=D2126),OR($B$2="ALL",$B$2=A2126),OR($E$2="ALL",IFERROR(SEARCH($E$2,B2126),0)&gt;0)),"MATCH","")</f>
        <v>MATCH</v>
      </c>
    </row>
    <row r="2127" spans="1:15" x14ac:dyDescent="0.25">
      <c r="A2127" s="192"/>
      <c r="B2127" s="192" t="s">
        <v>156</v>
      </c>
      <c r="C2127" s="192" t="s">
        <v>157</v>
      </c>
      <c r="D2127" s="192" t="s">
        <v>158</v>
      </c>
      <c r="E2127" s="192" t="s">
        <v>139</v>
      </c>
      <c r="F2127" s="192" t="s">
        <v>140</v>
      </c>
      <c r="G2127" s="192" t="s">
        <v>141</v>
      </c>
      <c r="H2127" s="192" t="s">
        <v>142</v>
      </c>
      <c r="I2127" s="192" t="s">
        <v>143</v>
      </c>
      <c r="J2127" s="192" t="s">
        <v>144</v>
      </c>
      <c r="K2127" s="192" t="s">
        <v>145</v>
      </c>
      <c r="L2127" s="192" t="s">
        <v>146</v>
      </c>
      <c r="M2127" s="192" t="s">
        <v>147</v>
      </c>
      <c r="N2127" s="192" t="s">
        <v>148</v>
      </c>
      <c r="O2127" t="str">
        <f t="shared" ref="O2127" si="2116">O2126</f>
        <v>MATCH</v>
      </c>
    </row>
    <row r="2128" spans="1:15" x14ac:dyDescent="0.25">
      <c r="A2128" s="193" t="s">
        <v>161</v>
      </c>
      <c r="B2128" s="97"/>
      <c r="C2128" s="97"/>
      <c r="D2128" s="97"/>
      <c r="E2128" s="97"/>
      <c r="F2128" s="97"/>
      <c r="G2128" s="97"/>
      <c r="H2128" s="97"/>
      <c r="I2128" s="97"/>
      <c r="J2128" s="97"/>
      <c r="K2128" s="97"/>
      <c r="L2128" s="97"/>
      <c r="M2128" s="97"/>
      <c r="N2128" s="97"/>
      <c r="O2128" t="str">
        <f t="shared" ref="O2128" si="2117">O2126</f>
        <v>MATCH</v>
      </c>
    </row>
    <row r="2129" spans="1:15" x14ac:dyDescent="0.25">
      <c r="A2129" s="193" t="s">
        <v>164</v>
      </c>
      <c r="B2129" s="97"/>
      <c r="C2129" s="97"/>
      <c r="D2129" s="97"/>
      <c r="E2129" s="97"/>
      <c r="F2129" s="97"/>
      <c r="G2129" s="97"/>
      <c r="H2129" s="97"/>
      <c r="I2129" s="97"/>
      <c r="J2129" s="97"/>
      <c r="K2129" s="97"/>
      <c r="L2129" s="97"/>
      <c r="M2129" s="97"/>
      <c r="N2129" s="97"/>
      <c r="O2129" t="str">
        <f t="shared" ref="O2129" si="2118">O2126</f>
        <v>MATCH</v>
      </c>
    </row>
    <row r="2130" spans="1:15" x14ac:dyDescent="0.25">
      <c r="A2130" s="188"/>
      <c r="B2130" s="188"/>
      <c r="C2130" s="188"/>
      <c r="D2130" s="188"/>
      <c r="E2130" s="188"/>
      <c r="F2130" s="188"/>
      <c r="G2130" s="188"/>
      <c r="H2130" s="188"/>
      <c r="I2130" s="188"/>
      <c r="J2130" s="188"/>
      <c r="K2130" s="188"/>
      <c r="L2130" s="188"/>
      <c r="M2130" s="188"/>
      <c r="N2130" s="188"/>
      <c r="O2130" t="str">
        <f t="shared" ref="O2130" si="2119">O2126</f>
        <v>MATCH</v>
      </c>
    </row>
    <row r="2131" spans="1:15" x14ac:dyDescent="0.25">
      <c r="A2131" s="191" t="str">
        <f>'[1]Run Rate'!A429</f>
        <v>POL04331</v>
      </c>
      <c r="B2131" s="191" t="str">
        <f>'[1]Run Rate'!B429</f>
        <v>Polleo shaker 300ml NANO WAVE crni</v>
      </c>
      <c r="C2131" s="191" t="str">
        <f>'[1]Run Rate'!C429</f>
        <v>DRINKWARE I HOME</v>
      </c>
      <c r="D2131" s="191" t="str">
        <f>'[1]Run Rate'!D429</f>
        <v>03 BRONZE</v>
      </c>
      <c r="E2131" s="97"/>
      <c r="F2131" s="97"/>
      <c r="G2131" s="97"/>
      <c r="H2131" s="97"/>
      <c r="I2131" s="97"/>
      <c r="J2131" s="97"/>
      <c r="K2131" s="97"/>
      <c r="L2131" s="97"/>
      <c r="M2131" s="97"/>
      <c r="N2131" s="97"/>
      <c r="O2131" t="str">
        <f t="shared" ref="O2131" si="2120">IF(AND(OR($B$1="ALL",$B$1=C2131),OR($E$1="ALL",$E$1=D2131),OR($B$2="ALL",$B$2=A2131),OR($E$2="ALL",IFERROR(SEARCH($E$2,B2131),0)&gt;0)),"MATCH","")</f>
        <v>MATCH</v>
      </c>
    </row>
    <row r="2132" spans="1:15" x14ac:dyDescent="0.25">
      <c r="A2132" s="192"/>
      <c r="B2132" s="192" t="s">
        <v>156</v>
      </c>
      <c r="C2132" s="192" t="s">
        <v>157</v>
      </c>
      <c r="D2132" s="192" t="s">
        <v>158</v>
      </c>
      <c r="E2132" s="192" t="s">
        <v>139</v>
      </c>
      <c r="F2132" s="192" t="s">
        <v>140</v>
      </c>
      <c r="G2132" s="192" t="s">
        <v>141</v>
      </c>
      <c r="H2132" s="192" t="s">
        <v>142</v>
      </c>
      <c r="I2132" s="192" t="s">
        <v>143</v>
      </c>
      <c r="J2132" s="192" t="s">
        <v>144</v>
      </c>
      <c r="K2132" s="192" t="s">
        <v>145</v>
      </c>
      <c r="L2132" s="192" t="s">
        <v>146</v>
      </c>
      <c r="M2132" s="192" t="s">
        <v>147</v>
      </c>
      <c r="N2132" s="192" t="s">
        <v>148</v>
      </c>
      <c r="O2132" t="str">
        <f t="shared" ref="O2132" si="2121">O2131</f>
        <v>MATCH</v>
      </c>
    </row>
    <row r="2133" spans="1:15" x14ac:dyDescent="0.25">
      <c r="A2133" s="193" t="s">
        <v>161</v>
      </c>
      <c r="B2133" s="97"/>
      <c r="C2133" s="97"/>
      <c r="D2133" s="97"/>
      <c r="E2133" s="97"/>
      <c r="F2133" s="97"/>
      <c r="G2133" s="97"/>
      <c r="H2133" s="97"/>
      <c r="I2133" s="97"/>
      <c r="J2133" s="97"/>
      <c r="K2133" s="97"/>
      <c r="L2133" s="97"/>
      <c r="M2133" s="97"/>
      <c r="N2133" s="97"/>
      <c r="O2133" t="str">
        <f t="shared" ref="O2133" si="2122">O2131</f>
        <v>MATCH</v>
      </c>
    </row>
    <row r="2134" spans="1:15" x14ac:dyDescent="0.25">
      <c r="A2134" s="193" t="s">
        <v>164</v>
      </c>
      <c r="B2134" s="97"/>
      <c r="C2134" s="97"/>
      <c r="D2134" s="97"/>
      <c r="E2134" s="97"/>
      <c r="F2134" s="97"/>
      <c r="G2134" s="97"/>
      <c r="H2134" s="97"/>
      <c r="I2134" s="97"/>
      <c r="J2134" s="97"/>
      <c r="K2134" s="97"/>
      <c r="L2134" s="97"/>
      <c r="M2134" s="97"/>
      <c r="N2134" s="97"/>
      <c r="O2134" t="str">
        <f t="shared" ref="O2134" si="2123">O2131</f>
        <v>MATCH</v>
      </c>
    </row>
    <row r="2135" spans="1:15" x14ac:dyDescent="0.25">
      <c r="A2135" s="188"/>
      <c r="B2135" s="188"/>
      <c r="C2135" s="188"/>
      <c r="D2135" s="188"/>
      <c r="E2135" s="188"/>
      <c r="F2135" s="188"/>
      <c r="G2135" s="188"/>
      <c r="H2135" s="188"/>
      <c r="I2135" s="188"/>
      <c r="J2135" s="188"/>
      <c r="K2135" s="188"/>
      <c r="L2135" s="188"/>
      <c r="M2135" s="188"/>
      <c r="N2135" s="188"/>
      <c r="O2135" t="str">
        <f t="shared" ref="O2135" si="2124">O2131</f>
        <v>MATCH</v>
      </c>
    </row>
    <row r="2136" spans="1:15" x14ac:dyDescent="0.25">
      <c r="A2136" s="191" t="str">
        <f>'[1]Run Rate'!A430</f>
        <v>ATC06590</v>
      </c>
      <c r="B2136" s="191" t="str">
        <f>'[1]Run Rate'!B430</f>
        <v>Vijača s opterećenjem Atleticore</v>
      </c>
      <c r="C2136" s="191" t="str">
        <f>'[1]Run Rate'!C430</f>
        <v>FITNESS OPREMA</v>
      </c>
      <c r="D2136" s="191" t="str">
        <f>'[1]Run Rate'!D430</f>
        <v>03 BRONZE</v>
      </c>
      <c r="E2136" s="97"/>
      <c r="F2136" s="97"/>
      <c r="G2136" s="97"/>
      <c r="H2136" s="97"/>
      <c r="I2136" s="97"/>
      <c r="J2136" s="97"/>
      <c r="K2136" s="97"/>
      <c r="L2136" s="97"/>
      <c r="M2136" s="97"/>
      <c r="N2136" s="97"/>
      <c r="O2136" t="str">
        <f t="shared" ref="O2136" si="2125">IF(AND(OR($B$1="ALL",$B$1=C2136),OR($E$1="ALL",$E$1=D2136),OR($B$2="ALL",$B$2=A2136),OR($E$2="ALL",IFERROR(SEARCH($E$2,B2136),0)&gt;0)),"MATCH","")</f>
        <v>MATCH</v>
      </c>
    </row>
    <row r="2137" spans="1:15" x14ac:dyDescent="0.25">
      <c r="A2137" s="192"/>
      <c r="B2137" s="192" t="s">
        <v>156</v>
      </c>
      <c r="C2137" s="192" t="s">
        <v>157</v>
      </c>
      <c r="D2137" s="192" t="s">
        <v>158</v>
      </c>
      <c r="E2137" s="192" t="s">
        <v>139</v>
      </c>
      <c r="F2137" s="192" t="s">
        <v>140</v>
      </c>
      <c r="G2137" s="192" t="s">
        <v>141</v>
      </c>
      <c r="H2137" s="192" t="s">
        <v>142</v>
      </c>
      <c r="I2137" s="192" t="s">
        <v>143</v>
      </c>
      <c r="J2137" s="192" t="s">
        <v>144</v>
      </c>
      <c r="K2137" s="192" t="s">
        <v>145</v>
      </c>
      <c r="L2137" s="192" t="s">
        <v>146</v>
      </c>
      <c r="M2137" s="192" t="s">
        <v>147</v>
      </c>
      <c r="N2137" s="192" t="s">
        <v>148</v>
      </c>
      <c r="O2137" t="str">
        <f t="shared" ref="O2137" si="2126">O2136</f>
        <v>MATCH</v>
      </c>
    </row>
    <row r="2138" spans="1:15" x14ac:dyDescent="0.25">
      <c r="A2138" s="193" t="s">
        <v>161</v>
      </c>
      <c r="B2138" s="97"/>
      <c r="C2138" s="97"/>
      <c r="D2138" s="97"/>
      <c r="E2138" s="97"/>
      <c r="F2138" s="97"/>
      <c r="G2138" s="97"/>
      <c r="H2138" s="97"/>
      <c r="I2138" s="97"/>
      <c r="J2138" s="97"/>
      <c r="K2138" s="97"/>
      <c r="L2138" s="97"/>
      <c r="M2138" s="97"/>
      <c r="N2138" s="97"/>
      <c r="O2138" t="str">
        <f t="shared" ref="O2138" si="2127">O2136</f>
        <v>MATCH</v>
      </c>
    </row>
    <row r="2139" spans="1:15" x14ac:dyDescent="0.25">
      <c r="A2139" s="193" t="s">
        <v>164</v>
      </c>
      <c r="B2139" s="97"/>
      <c r="C2139" s="97"/>
      <c r="D2139" s="97"/>
      <c r="E2139" s="97"/>
      <c r="F2139" s="97"/>
      <c r="G2139" s="97"/>
      <c r="H2139" s="97"/>
      <c r="I2139" s="97"/>
      <c r="J2139" s="97"/>
      <c r="K2139" s="97"/>
      <c r="L2139" s="97"/>
      <c r="M2139" s="97"/>
      <c r="N2139" s="97"/>
      <c r="O2139" t="str">
        <f t="shared" ref="O2139" si="2128">O2136</f>
        <v>MATCH</v>
      </c>
    </row>
    <row r="2140" spans="1:15" x14ac:dyDescent="0.25">
      <c r="A2140" s="188"/>
      <c r="B2140" s="188"/>
      <c r="C2140" s="188"/>
      <c r="D2140" s="188"/>
      <c r="E2140" s="188"/>
      <c r="F2140" s="188"/>
      <c r="G2140" s="188"/>
      <c r="H2140" s="188"/>
      <c r="I2140" s="188"/>
      <c r="J2140" s="188"/>
      <c r="K2140" s="188"/>
      <c r="L2140" s="188"/>
      <c r="M2140" s="188"/>
      <c r="N2140" s="188"/>
      <c r="O2140" t="str">
        <f t="shared" ref="O2140" si="2129">O2136</f>
        <v>MATCH</v>
      </c>
    </row>
    <row r="2141" spans="1:15" x14ac:dyDescent="0.25">
      <c r="A2141" s="191" t="str">
        <f>'[1]Run Rate'!A431</f>
        <v>FIT05836</v>
      </c>
      <c r="B2141" s="191" t="str">
        <f>'[1]Run Rate'!B431</f>
        <v>Uteg disk olimpijski gumirani 10 kg</v>
      </c>
      <c r="C2141" s="191" t="str">
        <f>'[1]Run Rate'!C431</f>
        <v>FITNESS OPREMA</v>
      </c>
      <c r="D2141" s="191" t="str">
        <f>'[1]Run Rate'!D431</f>
        <v>03 BRONZE</v>
      </c>
      <c r="E2141" s="97"/>
      <c r="F2141" s="97"/>
      <c r="G2141" s="97"/>
      <c r="H2141" s="97"/>
      <c r="I2141" s="97"/>
      <c r="J2141" s="97"/>
      <c r="K2141" s="97"/>
      <c r="L2141" s="97"/>
      <c r="M2141" s="97"/>
      <c r="N2141" s="97"/>
      <c r="O2141" t="str">
        <f t="shared" ref="O2141" si="2130">IF(AND(OR($B$1="ALL",$B$1=C2141),OR($E$1="ALL",$E$1=D2141),OR($B$2="ALL",$B$2=A2141),OR($E$2="ALL",IFERROR(SEARCH($E$2,B2141),0)&gt;0)),"MATCH","")</f>
        <v>MATCH</v>
      </c>
    </row>
    <row r="2142" spans="1:15" x14ac:dyDescent="0.25">
      <c r="A2142" s="192"/>
      <c r="B2142" s="192" t="s">
        <v>156</v>
      </c>
      <c r="C2142" s="192" t="s">
        <v>157</v>
      </c>
      <c r="D2142" s="192" t="s">
        <v>158</v>
      </c>
      <c r="E2142" s="192" t="s">
        <v>139</v>
      </c>
      <c r="F2142" s="192" t="s">
        <v>140</v>
      </c>
      <c r="G2142" s="192" t="s">
        <v>141</v>
      </c>
      <c r="H2142" s="192" t="s">
        <v>142</v>
      </c>
      <c r="I2142" s="192" t="s">
        <v>143</v>
      </c>
      <c r="J2142" s="192" t="s">
        <v>144</v>
      </c>
      <c r="K2142" s="192" t="s">
        <v>145</v>
      </c>
      <c r="L2142" s="192" t="s">
        <v>146</v>
      </c>
      <c r="M2142" s="192" t="s">
        <v>147</v>
      </c>
      <c r="N2142" s="192" t="s">
        <v>148</v>
      </c>
      <c r="O2142" t="str">
        <f t="shared" ref="O2142" si="2131">O2141</f>
        <v>MATCH</v>
      </c>
    </row>
    <row r="2143" spans="1:15" x14ac:dyDescent="0.25">
      <c r="A2143" s="193" t="s">
        <v>161</v>
      </c>
      <c r="B2143" s="97"/>
      <c r="C2143" s="97"/>
      <c r="D2143" s="97"/>
      <c r="E2143" s="97"/>
      <c r="F2143" s="97"/>
      <c r="G2143" s="97"/>
      <c r="H2143" s="97"/>
      <c r="I2143" s="97"/>
      <c r="J2143" s="97"/>
      <c r="K2143" s="97"/>
      <c r="L2143" s="97"/>
      <c r="M2143" s="97"/>
      <c r="N2143" s="97"/>
      <c r="O2143" t="str">
        <f t="shared" ref="O2143" si="2132">O2141</f>
        <v>MATCH</v>
      </c>
    </row>
    <row r="2144" spans="1:15" x14ac:dyDescent="0.25">
      <c r="A2144" s="193" t="s">
        <v>164</v>
      </c>
      <c r="B2144" s="97"/>
      <c r="C2144" s="97"/>
      <c r="D2144" s="97"/>
      <c r="E2144" s="97"/>
      <c r="F2144" s="97"/>
      <c r="G2144" s="97"/>
      <c r="H2144" s="97"/>
      <c r="I2144" s="97"/>
      <c r="J2144" s="97"/>
      <c r="K2144" s="97"/>
      <c r="L2144" s="97"/>
      <c r="M2144" s="97"/>
      <c r="N2144" s="97"/>
      <c r="O2144" t="str">
        <f t="shared" ref="O2144" si="2133">O2141</f>
        <v>MATCH</v>
      </c>
    </row>
    <row r="2145" spans="1:15" x14ac:dyDescent="0.25">
      <c r="A2145" s="188"/>
      <c r="B2145" s="188"/>
      <c r="C2145" s="188"/>
      <c r="D2145" s="188"/>
      <c r="E2145" s="188"/>
      <c r="F2145" s="188"/>
      <c r="G2145" s="188"/>
      <c r="H2145" s="188"/>
      <c r="I2145" s="188"/>
      <c r="J2145" s="188"/>
      <c r="K2145" s="188"/>
      <c r="L2145" s="188"/>
      <c r="M2145" s="188"/>
      <c r="N2145" s="188"/>
      <c r="O2145" t="str">
        <f t="shared" ref="O2145" si="2134">O2141</f>
        <v>MATCH</v>
      </c>
    </row>
    <row r="2146" spans="1:15" x14ac:dyDescent="0.25">
      <c r="A2146" s="191" t="str">
        <f>'[1]Run Rate'!A432</f>
        <v>POL12710</v>
      </c>
      <c r="B2146" s="191" t="str">
        <f>'[1]Run Rate'!B432</f>
        <v>Polleo Pro Whey 30g sachet Vanillla</v>
      </c>
      <c r="C2146" s="191" t="str">
        <f>'[1]Run Rate'!C432</f>
        <v>PROTEINI</v>
      </c>
      <c r="D2146" s="191" t="str">
        <f>'[1]Run Rate'!D432</f>
        <v>03 BRONZE</v>
      </c>
      <c r="E2146" s="97"/>
      <c r="F2146" s="97"/>
      <c r="G2146" s="97"/>
      <c r="H2146" s="97"/>
      <c r="I2146" s="97"/>
      <c r="J2146" s="97"/>
      <c r="K2146" s="97"/>
      <c r="L2146" s="97"/>
      <c r="M2146" s="97"/>
      <c r="N2146" s="97"/>
      <c r="O2146" t="str">
        <f t="shared" ref="O2146" si="2135">IF(AND(OR($B$1="ALL",$B$1=C2146),OR($E$1="ALL",$E$1=D2146),OR($B$2="ALL",$B$2=A2146),OR($E$2="ALL",IFERROR(SEARCH($E$2,B2146),0)&gt;0)),"MATCH","")</f>
        <v>MATCH</v>
      </c>
    </row>
    <row r="2147" spans="1:15" x14ac:dyDescent="0.25">
      <c r="A2147" s="192"/>
      <c r="B2147" s="192" t="s">
        <v>156</v>
      </c>
      <c r="C2147" s="192" t="s">
        <v>157</v>
      </c>
      <c r="D2147" s="192" t="s">
        <v>158</v>
      </c>
      <c r="E2147" s="192" t="s">
        <v>139</v>
      </c>
      <c r="F2147" s="192" t="s">
        <v>140</v>
      </c>
      <c r="G2147" s="192" t="s">
        <v>141</v>
      </c>
      <c r="H2147" s="192" t="s">
        <v>142</v>
      </c>
      <c r="I2147" s="192" t="s">
        <v>143</v>
      </c>
      <c r="J2147" s="192" t="s">
        <v>144</v>
      </c>
      <c r="K2147" s="192" t="s">
        <v>145</v>
      </c>
      <c r="L2147" s="192" t="s">
        <v>146</v>
      </c>
      <c r="M2147" s="192" t="s">
        <v>147</v>
      </c>
      <c r="N2147" s="192" t="s">
        <v>148</v>
      </c>
      <c r="O2147" t="str">
        <f t="shared" ref="O2147" si="2136">O2146</f>
        <v>MATCH</v>
      </c>
    </row>
    <row r="2148" spans="1:15" x14ac:dyDescent="0.25">
      <c r="A2148" s="193" t="s">
        <v>161</v>
      </c>
      <c r="B2148" s="97"/>
      <c r="C2148" s="97"/>
      <c r="D2148" s="97"/>
      <c r="E2148" s="97"/>
      <c r="F2148" s="97"/>
      <c r="G2148" s="97"/>
      <c r="H2148" s="97"/>
      <c r="I2148" s="97"/>
      <c r="J2148" s="97"/>
      <c r="K2148" s="97"/>
      <c r="L2148" s="97"/>
      <c r="M2148" s="97"/>
      <c r="N2148" s="97"/>
      <c r="O2148" t="str">
        <f t="shared" ref="O2148" si="2137">O2146</f>
        <v>MATCH</v>
      </c>
    </row>
    <row r="2149" spans="1:15" x14ac:dyDescent="0.25">
      <c r="A2149" s="193" t="s">
        <v>164</v>
      </c>
      <c r="B2149" s="97"/>
      <c r="C2149" s="97"/>
      <c r="D2149" s="97"/>
      <c r="E2149" s="97"/>
      <c r="F2149" s="97"/>
      <c r="G2149" s="97"/>
      <c r="H2149" s="97"/>
      <c r="I2149" s="97"/>
      <c r="J2149" s="97"/>
      <c r="K2149" s="97"/>
      <c r="L2149" s="97"/>
      <c r="M2149" s="97"/>
      <c r="N2149" s="97"/>
      <c r="O2149" t="str">
        <f t="shared" ref="O2149" si="2138">O2146</f>
        <v>MATCH</v>
      </c>
    </row>
    <row r="2150" spans="1:15" x14ac:dyDescent="0.25">
      <c r="A2150" s="188"/>
      <c r="B2150" s="188"/>
      <c r="C2150" s="188"/>
      <c r="D2150" s="188"/>
      <c r="E2150" s="188"/>
      <c r="F2150" s="188"/>
      <c r="G2150" s="188"/>
      <c r="H2150" s="188"/>
      <c r="I2150" s="188"/>
      <c r="J2150" s="188"/>
      <c r="K2150" s="188"/>
      <c r="L2150" s="188"/>
      <c r="M2150" s="188"/>
      <c r="N2150" s="188"/>
      <c r="O2150" t="str">
        <f t="shared" ref="O2150" si="2139">O2146</f>
        <v>MATCH</v>
      </c>
    </row>
    <row r="2151" spans="1:15" x14ac:dyDescent="0.25">
      <c r="A2151" s="191" t="str">
        <f>'[1]Run Rate'!A433</f>
        <v>ON00532</v>
      </c>
      <c r="B2151" s="191" t="str">
        <f>'[1]Run Rate'!B433</f>
        <v>Amino Energy+ RTD Orange 250ml</v>
      </c>
      <c r="C2151" s="191" t="str">
        <f>'[1]Run Rate'!C433</f>
        <v>RTD &amp; SNACKS</v>
      </c>
      <c r="D2151" s="191" t="str">
        <f>'[1]Run Rate'!D433</f>
        <v>03 BRONZE</v>
      </c>
      <c r="E2151" s="97"/>
      <c r="F2151" s="97"/>
      <c r="G2151" s="97"/>
      <c r="H2151" s="97"/>
      <c r="I2151" s="97"/>
      <c r="J2151" s="97"/>
      <c r="K2151" s="97"/>
      <c r="L2151" s="97"/>
      <c r="M2151" s="97"/>
      <c r="N2151" s="97"/>
      <c r="O2151" t="str">
        <f t="shared" ref="O2151" si="2140">IF(AND(OR($B$1="ALL",$B$1=C2151),OR($E$1="ALL",$E$1=D2151),OR($B$2="ALL",$B$2=A2151),OR($E$2="ALL",IFERROR(SEARCH($E$2,B2151),0)&gt;0)),"MATCH","")</f>
        <v>MATCH</v>
      </c>
    </row>
    <row r="2152" spans="1:15" x14ac:dyDescent="0.25">
      <c r="A2152" s="192"/>
      <c r="B2152" s="192" t="s">
        <v>156</v>
      </c>
      <c r="C2152" s="192" t="s">
        <v>157</v>
      </c>
      <c r="D2152" s="192" t="s">
        <v>158</v>
      </c>
      <c r="E2152" s="192" t="s">
        <v>139</v>
      </c>
      <c r="F2152" s="192" t="s">
        <v>140</v>
      </c>
      <c r="G2152" s="192" t="s">
        <v>141</v>
      </c>
      <c r="H2152" s="192" t="s">
        <v>142</v>
      </c>
      <c r="I2152" s="192" t="s">
        <v>143</v>
      </c>
      <c r="J2152" s="192" t="s">
        <v>144</v>
      </c>
      <c r="K2152" s="192" t="s">
        <v>145</v>
      </c>
      <c r="L2152" s="192" t="s">
        <v>146</v>
      </c>
      <c r="M2152" s="192" t="s">
        <v>147</v>
      </c>
      <c r="N2152" s="192" t="s">
        <v>148</v>
      </c>
      <c r="O2152" t="str">
        <f t="shared" ref="O2152" si="2141">O2151</f>
        <v>MATCH</v>
      </c>
    </row>
    <row r="2153" spans="1:15" x14ac:dyDescent="0.25">
      <c r="A2153" s="193" t="s">
        <v>161</v>
      </c>
      <c r="B2153" s="97"/>
      <c r="C2153" s="97"/>
      <c r="D2153" s="97"/>
      <c r="E2153" s="97"/>
      <c r="F2153" s="97"/>
      <c r="G2153" s="97"/>
      <c r="H2153" s="97"/>
      <c r="I2153" s="97"/>
      <c r="J2153" s="97"/>
      <c r="K2153" s="97"/>
      <c r="L2153" s="97"/>
      <c r="M2153" s="97"/>
      <c r="N2153" s="97"/>
      <c r="O2153" t="str">
        <f t="shared" ref="O2153" si="2142">O2151</f>
        <v>MATCH</v>
      </c>
    </row>
    <row r="2154" spans="1:15" x14ac:dyDescent="0.25">
      <c r="A2154" s="193" t="s">
        <v>164</v>
      </c>
      <c r="B2154" s="97"/>
      <c r="C2154" s="97"/>
      <c r="D2154" s="97"/>
      <c r="E2154" s="97"/>
      <c r="F2154" s="97"/>
      <c r="G2154" s="97"/>
      <c r="H2154" s="97"/>
      <c r="I2154" s="97"/>
      <c r="J2154" s="97"/>
      <c r="K2154" s="97"/>
      <c r="L2154" s="97"/>
      <c r="M2154" s="97"/>
      <c r="N2154" s="97"/>
      <c r="O2154" t="str">
        <f t="shared" ref="O2154" si="2143">O2151</f>
        <v>MATCH</v>
      </c>
    </row>
    <row r="2155" spans="1:15" x14ac:dyDescent="0.25">
      <c r="A2155" s="188"/>
      <c r="B2155" s="188"/>
      <c r="C2155" s="188"/>
      <c r="D2155" s="188"/>
      <c r="E2155" s="188"/>
      <c r="F2155" s="188"/>
      <c r="G2155" s="188"/>
      <c r="H2155" s="188"/>
      <c r="I2155" s="188"/>
      <c r="J2155" s="188"/>
      <c r="K2155" s="188"/>
      <c r="L2155" s="188"/>
      <c r="M2155" s="188"/>
      <c r="N2155" s="188"/>
      <c r="O2155" t="str">
        <f t="shared" ref="O2155" si="2144">O2151</f>
        <v>MATCH</v>
      </c>
    </row>
    <row r="2156" spans="1:15" x14ac:dyDescent="0.25">
      <c r="A2156" s="191" t="str">
        <f>'[1]Run Rate'!A434</f>
        <v>UFC16116</v>
      </c>
      <c r="B2156" s="191" t="str">
        <f>'[1]Run Rate'!B434</f>
        <v>OPRO SELF-FIT SILVER UFC Red/Black</v>
      </c>
      <c r="C2156" s="191" t="str">
        <f>'[1]Run Rate'!C434</f>
        <v>BORILAČKA OPREMA</v>
      </c>
      <c r="D2156" s="191" t="str">
        <f>'[1]Run Rate'!D434</f>
        <v>03 BRONZE</v>
      </c>
      <c r="E2156" s="97"/>
      <c r="F2156" s="97"/>
      <c r="G2156" s="97"/>
      <c r="H2156" s="97"/>
      <c r="I2156" s="97"/>
      <c r="J2156" s="97"/>
      <c r="K2156" s="97"/>
      <c r="L2156" s="97"/>
      <c r="M2156" s="97"/>
      <c r="N2156" s="97"/>
      <c r="O2156" t="str">
        <f t="shared" ref="O2156" si="2145">IF(AND(OR($B$1="ALL",$B$1=C2156),OR($E$1="ALL",$E$1=D2156),OR($B$2="ALL",$B$2=A2156),OR($E$2="ALL",IFERROR(SEARCH($E$2,B2156),0)&gt;0)),"MATCH","")</f>
        <v>MATCH</v>
      </c>
    </row>
    <row r="2157" spans="1:15" x14ac:dyDescent="0.25">
      <c r="A2157" s="192"/>
      <c r="B2157" s="192" t="s">
        <v>156</v>
      </c>
      <c r="C2157" s="192" t="s">
        <v>157</v>
      </c>
      <c r="D2157" s="192" t="s">
        <v>158</v>
      </c>
      <c r="E2157" s="192" t="s">
        <v>139</v>
      </c>
      <c r="F2157" s="192" t="s">
        <v>140</v>
      </c>
      <c r="G2157" s="192" t="s">
        <v>141</v>
      </c>
      <c r="H2157" s="192" t="s">
        <v>142</v>
      </c>
      <c r="I2157" s="192" t="s">
        <v>143</v>
      </c>
      <c r="J2157" s="192" t="s">
        <v>144</v>
      </c>
      <c r="K2157" s="192" t="s">
        <v>145</v>
      </c>
      <c r="L2157" s="192" t="s">
        <v>146</v>
      </c>
      <c r="M2157" s="192" t="s">
        <v>147</v>
      </c>
      <c r="N2157" s="192" t="s">
        <v>148</v>
      </c>
      <c r="O2157" t="str">
        <f t="shared" ref="O2157" si="2146">O2156</f>
        <v>MATCH</v>
      </c>
    </row>
    <row r="2158" spans="1:15" x14ac:dyDescent="0.25">
      <c r="A2158" s="193" t="s">
        <v>161</v>
      </c>
      <c r="B2158" s="97"/>
      <c r="C2158" s="97"/>
      <c r="D2158" s="97"/>
      <c r="E2158" s="97"/>
      <c r="F2158" s="97"/>
      <c r="G2158" s="97"/>
      <c r="H2158" s="97"/>
      <c r="I2158" s="97"/>
      <c r="J2158" s="97"/>
      <c r="K2158" s="97"/>
      <c r="L2158" s="97"/>
      <c r="M2158" s="97"/>
      <c r="N2158" s="97"/>
      <c r="O2158" t="str">
        <f t="shared" ref="O2158" si="2147">O2156</f>
        <v>MATCH</v>
      </c>
    </row>
    <row r="2159" spans="1:15" x14ac:dyDescent="0.25">
      <c r="A2159" s="193" t="s">
        <v>164</v>
      </c>
      <c r="B2159" s="97"/>
      <c r="C2159" s="97"/>
      <c r="D2159" s="97"/>
      <c r="E2159" s="97"/>
      <c r="F2159" s="97"/>
      <c r="G2159" s="97"/>
      <c r="H2159" s="97"/>
      <c r="I2159" s="97"/>
      <c r="J2159" s="97"/>
      <c r="K2159" s="97"/>
      <c r="L2159" s="97"/>
      <c r="M2159" s="97"/>
      <c r="N2159" s="97"/>
      <c r="O2159" t="str">
        <f t="shared" ref="O2159" si="2148">O2156</f>
        <v>MATCH</v>
      </c>
    </row>
    <row r="2160" spans="1:15" x14ac:dyDescent="0.25">
      <c r="A2160" s="188"/>
      <c r="B2160" s="188"/>
      <c r="C2160" s="188"/>
      <c r="D2160" s="188"/>
      <c r="E2160" s="188"/>
      <c r="F2160" s="188"/>
      <c r="G2160" s="188"/>
      <c r="H2160" s="188"/>
      <c r="I2160" s="188"/>
      <c r="J2160" s="188"/>
      <c r="K2160" s="188"/>
      <c r="L2160" s="188"/>
      <c r="M2160" s="188"/>
      <c r="N2160" s="188"/>
      <c r="O2160" t="str">
        <f t="shared" ref="O2160" si="2149">O2156</f>
        <v>MATCH</v>
      </c>
    </row>
    <row r="2161" spans="1:15" x14ac:dyDescent="0.25">
      <c r="A2161" s="191" t="str">
        <f>'[1]Run Rate'!A435</f>
        <v>ATC06601</v>
      </c>
      <c r="B2161" s="191" t="str">
        <f>'[1]Run Rate'!B435</f>
        <v>Girja profesionalna 12 kg Atleticore</v>
      </c>
      <c r="C2161" s="191" t="str">
        <f>'[1]Run Rate'!C435</f>
        <v>FITNESS OPREMA</v>
      </c>
      <c r="D2161" s="191" t="str">
        <f>'[1]Run Rate'!D435</f>
        <v>03 BRONZE</v>
      </c>
      <c r="E2161" s="97"/>
      <c r="F2161" s="97"/>
      <c r="G2161" s="97"/>
      <c r="H2161" s="97"/>
      <c r="I2161" s="97"/>
      <c r="J2161" s="97"/>
      <c r="K2161" s="97"/>
      <c r="L2161" s="97"/>
      <c r="M2161" s="97"/>
      <c r="N2161" s="97"/>
      <c r="O2161" t="str">
        <f t="shared" ref="O2161" si="2150">IF(AND(OR($B$1="ALL",$B$1=C2161),OR($E$1="ALL",$E$1=D2161),OR($B$2="ALL",$B$2=A2161),OR($E$2="ALL",IFERROR(SEARCH($E$2,B2161),0)&gt;0)),"MATCH","")</f>
        <v>MATCH</v>
      </c>
    </row>
    <row r="2162" spans="1:15" x14ac:dyDescent="0.25">
      <c r="A2162" s="192"/>
      <c r="B2162" s="192" t="s">
        <v>156</v>
      </c>
      <c r="C2162" s="192" t="s">
        <v>157</v>
      </c>
      <c r="D2162" s="192" t="s">
        <v>158</v>
      </c>
      <c r="E2162" s="192" t="s">
        <v>139</v>
      </c>
      <c r="F2162" s="192" t="s">
        <v>140</v>
      </c>
      <c r="G2162" s="192" t="s">
        <v>141</v>
      </c>
      <c r="H2162" s="192" t="s">
        <v>142</v>
      </c>
      <c r="I2162" s="192" t="s">
        <v>143</v>
      </c>
      <c r="J2162" s="192" t="s">
        <v>144</v>
      </c>
      <c r="K2162" s="192" t="s">
        <v>145</v>
      </c>
      <c r="L2162" s="192" t="s">
        <v>146</v>
      </c>
      <c r="M2162" s="192" t="s">
        <v>147</v>
      </c>
      <c r="N2162" s="192" t="s">
        <v>148</v>
      </c>
      <c r="O2162" t="str">
        <f t="shared" ref="O2162" si="2151">O2161</f>
        <v>MATCH</v>
      </c>
    </row>
    <row r="2163" spans="1:15" x14ac:dyDescent="0.25">
      <c r="A2163" s="193" t="s">
        <v>161</v>
      </c>
      <c r="B2163" s="97"/>
      <c r="C2163" s="97"/>
      <c r="D2163" s="97"/>
      <c r="E2163" s="97"/>
      <c r="F2163" s="97"/>
      <c r="G2163" s="97"/>
      <c r="H2163" s="97"/>
      <c r="I2163" s="97"/>
      <c r="J2163" s="97"/>
      <c r="K2163" s="97"/>
      <c r="L2163" s="97"/>
      <c r="M2163" s="97"/>
      <c r="N2163" s="97"/>
      <c r="O2163" t="str">
        <f t="shared" ref="O2163" si="2152">O2161</f>
        <v>MATCH</v>
      </c>
    </row>
    <row r="2164" spans="1:15" x14ac:dyDescent="0.25">
      <c r="A2164" s="193" t="s">
        <v>164</v>
      </c>
      <c r="B2164" s="97"/>
      <c r="C2164" s="97"/>
      <c r="D2164" s="97"/>
      <c r="E2164" s="97"/>
      <c r="F2164" s="97"/>
      <c r="G2164" s="97"/>
      <c r="H2164" s="97"/>
      <c r="I2164" s="97"/>
      <c r="J2164" s="97"/>
      <c r="K2164" s="97"/>
      <c r="L2164" s="97"/>
      <c r="M2164" s="97"/>
      <c r="N2164" s="97"/>
      <c r="O2164" t="str">
        <f t="shared" ref="O2164" si="2153">O2161</f>
        <v>MATCH</v>
      </c>
    </row>
    <row r="2165" spans="1:15" x14ac:dyDescent="0.25">
      <c r="A2165" s="188"/>
      <c r="B2165" s="188"/>
      <c r="C2165" s="188"/>
      <c r="D2165" s="188"/>
      <c r="E2165" s="188"/>
      <c r="F2165" s="188"/>
      <c r="G2165" s="188"/>
      <c r="H2165" s="188"/>
      <c r="I2165" s="188"/>
      <c r="J2165" s="188"/>
      <c r="K2165" s="188"/>
      <c r="L2165" s="188"/>
      <c r="M2165" s="188"/>
      <c r="N2165" s="188"/>
      <c r="O2165" t="str">
        <f t="shared" ref="O2165" si="2154">O2161</f>
        <v>MATCH</v>
      </c>
    </row>
    <row r="2166" spans="1:15" x14ac:dyDescent="0.25">
      <c r="A2166" s="191" t="str">
        <f>'[1]Run Rate'!A436</f>
        <v>GAR04754</v>
      </c>
      <c r="B2166" s="191" t="str">
        <f>'[1]Run Rate'!B436</f>
        <v>Fenix 8, 47 mm, Solar Sapphire Tit., Amp Yellow/Graphite remen</v>
      </c>
      <c r="C2166" s="191" t="str">
        <f>'[1]Run Rate'!C436</f>
        <v>GADGETI</v>
      </c>
      <c r="D2166" s="191" t="str">
        <f>'[1]Run Rate'!D436</f>
        <v>03 BRONZE</v>
      </c>
      <c r="E2166" s="97"/>
      <c r="F2166" s="97"/>
      <c r="G2166" s="97"/>
      <c r="H2166" s="97"/>
      <c r="I2166" s="97"/>
      <c r="J2166" s="97"/>
      <c r="K2166" s="97"/>
      <c r="L2166" s="97"/>
      <c r="M2166" s="97"/>
      <c r="N2166" s="97"/>
      <c r="O2166" t="str">
        <f t="shared" ref="O2166" si="2155">IF(AND(OR($B$1="ALL",$B$1=C2166),OR($E$1="ALL",$E$1=D2166),OR($B$2="ALL",$B$2=A2166),OR($E$2="ALL",IFERROR(SEARCH($E$2,B2166),0)&gt;0)),"MATCH","")</f>
        <v>MATCH</v>
      </c>
    </row>
    <row r="2167" spans="1:15" x14ac:dyDescent="0.25">
      <c r="A2167" s="192"/>
      <c r="B2167" s="192" t="s">
        <v>156</v>
      </c>
      <c r="C2167" s="192" t="s">
        <v>157</v>
      </c>
      <c r="D2167" s="192" t="s">
        <v>158</v>
      </c>
      <c r="E2167" s="192" t="s">
        <v>139</v>
      </c>
      <c r="F2167" s="192" t="s">
        <v>140</v>
      </c>
      <c r="G2167" s="192" t="s">
        <v>141</v>
      </c>
      <c r="H2167" s="192" t="s">
        <v>142</v>
      </c>
      <c r="I2167" s="192" t="s">
        <v>143</v>
      </c>
      <c r="J2167" s="192" t="s">
        <v>144</v>
      </c>
      <c r="K2167" s="192" t="s">
        <v>145</v>
      </c>
      <c r="L2167" s="192" t="s">
        <v>146</v>
      </c>
      <c r="M2167" s="192" t="s">
        <v>147</v>
      </c>
      <c r="N2167" s="192" t="s">
        <v>148</v>
      </c>
      <c r="O2167" t="str">
        <f t="shared" ref="O2167" si="2156">O2166</f>
        <v>MATCH</v>
      </c>
    </row>
    <row r="2168" spans="1:15" x14ac:dyDescent="0.25">
      <c r="A2168" s="193" t="s">
        <v>161</v>
      </c>
      <c r="B2168" s="97"/>
      <c r="C2168" s="97"/>
      <c r="D2168" s="97"/>
      <c r="E2168" s="97"/>
      <c r="F2168" s="97"/>
      <c r="G2168" s="97"/>
      <c r="H2168" s="97"/>
      <c r="I2168" s="97"/>
      <c r="J2168" s="97"/>
      <c r="K2168" s="97"/>
      <c r="L2168" s="97"/>
      <c r="M2168" s="97"/>
      <c r="N2168" s="97"/>
      <c r="O2168" t="str">
        <f t="shared" ref="O2168" si="2157">O2166</f>
        <v>MATCH</v>
      </c>
    </row>
    <row r="2169" spans="1:15" x14ac:dyDescent="0.25">
      <c r="A2169" s="193" t="s">
        <v>164</v>
      </c>
      <c r="B2169" s="97"/>
      <c r="C2169" s="97"/>
      <c r="D2169" s="97"/>
      <c r="E2169" s="97"/>
      <c r="F2169" s="97"/>
      <c r="G2169" s="97"/>
      <c r="H2169" s="97"/>
      <c r="I2169" s="97"/>
      <c r="J2169" s="97"/>
      <c r="K2169" s="97"/>
      <c r="L2169" s="97"/>
      <c r="M2169" s="97"/>
      <c r="N2169" s="97"/>
      <c r="O2169" t="str">
        <f t="shared" ref="O2169" si="2158">O2166</f>
        <v>MATCH</v>
      </c>
    </row>
    <row r="2170" spans="1:15" x14ac:dyDescent="0.25">
      <c r="A2170" s="188"/>
      <c r="B2170" s="188"/>
      <c r="C2170" s="188"/>
      <c r="D2170" s="188"/>
      <c r="E2170" s="188"/>
      <c r="F2170" s="188"/>
      <c r="G2170" s="188"/>
      <c r="H2170" s="188"/>
      <c r="I2170" s="188"/>
      <c r="J2170" s="188"/>
      <c r="K2170" s="188"/>
      <c r="L2170" s="188"/>
      <c r="M2170" s="188"/>
      <c r="N2170" s="188"/>
      <c r="O2170" t="str">
        <f t="shared" ref="O2170" si="2159">O2166</f>
        <v>MATCH</v>
      </c>
    </row>
    <row r="2171" spans="1:15" x14ac:dyDescent="0.25">
      <c r="A2171" s="191" t="str">
        <f>'[1]Run Rate'!A437</f>
        <v>ATC06665</v>
      </c>
      <c r="B2171" s="191" t="str">
        <f>'[1]Run Rate'!B437</f>
        <v>Latex traka medium Atleticore</v>
      </c>
      <c r="C2171" s="191" t="str">
        <f>'[1]Run Rate'!C437</f>
        <v>FITNESS OPREMA</v>
      </c>
      <c r="D2171" s="191" t="str">
        <f>'[1]Run Rate'!D437</f>
        <v>03 BRONZE</v>
      </c>
      <c r="E2171" s="97"/>
      <c r="F2171" s="97"/>
      <c r="G2171" s="97"/>
      <c r="H2171" s="97"/>
      <c r="I2171" s="97"/>
      <c r="J2171" s="97"/>
      <c r="K2171" s="97"/>
      <c r="L2171" s="97"/>
      <c r="M2171" s="97"/>
      <c r="N2171" s="97"/>
      <c r="O2171" t="str">
        <f t="shared" ref="O2171" si="2160">IF(AND(OR($B$1="ALL",$B$1=C2171),OR($E$1="ALL",$E$1=D2171),OR($B$2="ALL",$B$2=A2171),OR($E$2="ALL",IFERROR(SEARCH($E$2,B2171),0)&gt;0)),"MATCH","")</f>
        <v>MATCH</v>
      </c>
    </row>
    <row r="2172" spans="1:15" x14ac:dyDescent="0.25">
      <c r="A2172" s="192"/>
      <c r="B2172" s="192" t="s">
        <v>156</v>
      </c>
      <c r="C2172" s="192" t="s">
        <v>157</v>
      </c>
      <c r="D2172" s="192" t="s">
        <v>158</v>
      </c>
      <c r="E2172" s="192" t="s">
        <v>139</v>
      </c>
      <c r="F2172" s="192" t="s">
        <v>140</v>
      </c>
      <c r="G2172" s="192" t="s">
        <v>141</v>
      </c>
      <c r="H2172" s="192" t="s">
        <v>142</v>
      </c>
      <c r="I2172" s="192" t="s">
        <v>143</v>
      </c>
      <c r="J2172" s="192" t="s">
        <v>144</v>
      </c>
      <c r="K2172" s="192" t="s">
        <v>145</v>
      </c>
      <c r="L2172" s="192" t="s">
        <v>146</v>
      </c>
      <c r="M2172" s="192" t="s">
        <v>147</v>
      </c>
      <c r="N2172" s="192" t="s">
        <v>148</v>
      </c>
      <c r="O2172" t="str">
        <f t="shared" ref="O2172" si="2161">O2171</f>
        <v>MATCH</v>
      </c>
    </row>
    <row r="2173" spans="1:15" x14ac:dyDescent="0.25">
      <c r="A2173" s="193" t="s">
        <v>161</v>
      </c>
      <c r="B2173" s="97"/>
      <c r="C2173" s="97"/>
      <c r="D2173" s="97"/>
      <c r="E2173" s="97"/>
      <c r="F2173" s="97"/>
      <c r="G2173" s="97"/>
      <c r="H2173" s="97"/>
      <c r="I2173" s="97"/>
      <c r="J2173" s="97"/>
      <c r="K2173" s="97"/>
      <c r="L2173" s="97"/>
      <c r="M2173" s="97"/>
      <c r="N2173" s="97"/>
      <c r="O2173" t="str">
        <f t="shared" ref="O2173" si="2162">O2171</f>
        <v>MATCH</v>
      </c>
    </row>
    <row r="2174" spans="1:15" x14ac:dyDescent="0.25">
      <c r="A2174" s="193" t="s">
        <v>164</v>
      </c>
      <c r="B2174" s="97"/>
      <c r="C2174" s="97"/>
      <c r="D2174" s="97"/>
      <c r="E2174" s="97"/>
      <c r="F2174" s="97"/>
      <c r="G2174" s="97"/>
      <c r="H2174" s="97"/>
      <c r="I2174" s="97"/>
      <c r="J2174" s="97"/>
      <c r="K2174" s="97"/>
      <c r="L2174" s="97"/>
      <c r="M2174" s="97"/>
      <c r="N2174" s="97"/>
      <c r="O2174" t="str">
        <f t="shared" ref="O2174" si="2163">O2171</f>
        <v>MATCH</v>
      </c>
    </row>
    <row r="2175" spans="1:15" x14ac:dyDescent="0.25">
      <c r="A2175" s="188"/>
      <c r="B2175" s="188"/>
      <c r="C2175" s="188"/>
      <c r="D2175" s="188"/>
      <c r="E2175" s="188"/>
      <c r="F2175" s="188"/>
      <c r="G2175" s="188"/>
      <c r="H2175" s="188"/>
      <c r="I2175" s="188"/>
      <c r="J2175" s="188"/>
      <c r="K2175" s="188"/>
      <c r="L2175" s="188"/>
      <c r="M2175" s="188"/>
      <c r="N2175" s="188"/>
      <c r="O2175" t="str">
        <f t="shared" ref="O2175" si="2164">O2171</f>
        <v>MATCH</v>
      </c>
    </row>
    <row r="2176" spans="1:15" x14ac:dyDescent="0.25">
      <c r="A2176" s="191" t="str">
        <f>'[1]Run Rate'!A438</f>
        <v>ZOE12395</v>
      </c>
      <c r="B2176" s="191" t="str">
        <f>'[1]Run Rate'!B438</f>
        <v>ZOE Choco 250g Peanut Butter</v>
      </c>
      <c r="C2176" s="191" t="str">
        <f>'[1]Run Rate'!C438</f>
        <v>BIO I SUPERFOODS</v>
      </c>
      <c r="D2176" s="191" t="str">
        <f>'[1]Run Rate'!D438</f>
        <v>03 BRONZE</v>
      </c>
      <c r="E2176" s="97"/>
      <c r="F2176" s="97"/>
      <c r="G2176" s="97"/>
      <c r="H2176" s="97"/>
      <c r="I2176" s="97"/>
      <c r="J2176" s="97"/>
      <c r="K2176" s="97"/>
      <c r="L2176" s="97"/>
      <c r="M2176" s="97"/>
      <c r="N2176" s="97"/>
      <c r="O2176" t="str">
        <f t="shared" ref="O2176" si="2165">IF(AND(OR($B$1="ALL",$B$1=C2176),OR($E$1="ALL",$E$1=D2176),OR($B$2="ALL",$B$2=A2176),OR($E$2="ALL",IFERROR(SEARCH($E$2,B2176),0)&gt;0)),"MATCH","")</f>
        <v>MATCH</v>
      </c>
    </row>
    <row r="2177" spans="1:15" x14ac:dyDescent="0.25">
      <c r="A2177" s="192"/>
      <c r="B2177" s="192" t="s">
        <v>156</v>
      </c>
      <c r="C2177" s="192" t="s">
        <v>157</v>
      </c>
      <c r="D2177" s="192" t="s">
        <v>158</v>
      </c>
      <c r="E2177" s="192" t="s">
        <v>139</v>
      </c>
      <c r="F2177" s="192" t="s">
        <v>140</v>
      </c>
      <c r="G2177" s="192" t="s">
        <v>141</v>
      </c>
      <c r="H2177" s="192" t="s">
        <v>142</v>
      </c>
      <c r="I2177" s="192" t="s">
        <v>143</v>
      </c>
      <c r="J2177" s="192" t="s">
        <v>144</v>
      </c>
      <c r="K2177" s="192" t="s">
        <v>145</v>
      </c>
      <c r="L2177" s="192" t="s">
        <v>146</v>
      </c>
      <c r="M2177" s="192" t="s">
        <v>147</v>
      </c>
      <c r="N2177" s="192" t="s">
        <v>148</v>
      </c>
      <c r="O2177" t="str">
        <f t="shared" ref="O2177" si="2166">O2176</f>
        <v>MATCH</v>
      </c>
    </row>
    <row r="2178" spans="1:15" x14ac:dyDescent="0.25">
      <c r="A2178" s="193" t="s">
        <v>161</v>
      </c>
      <c r="B2178" s="97"/>
      <c r="C2178" s="97"/>
      <c r="D2178" s="97"/>
      <c r="E2178" s="97"/>
      <c r="F2178" s="97"/>
      <c r="G2178" s="97"/>
      <c r="H2178" s="97"/>
      <c r="I2178" s="97"/>
      <c r="J2178" s="97"/>
      <c r="K2178" s="97"/>
      <c r="L2178" s="97"/>
      <c r="M2178" s="97">
        <v>12</v>
      </c>
      <c r="N2178" s="97">
        <v>12</v>
      </c>
      <c r="O2178" t="str">
        <f t="shared" ref="O2178" si="2167">O2176</f>
        <v>MATCH</v>
      </c>
    </row>
    <row r="2179" spans="1:15" x14ac:dyDescent="0.25">
      <c r="A2179" s="193" t="s">
        <v>164</v>
      </c>
      <c r="B2179" s="97"/>
      <c r="C2179" s="97"/>
      <c r="D2179" s="97"/>
      <c r="E2179" s="97"/>
      <c r="F2179" s="97"/>
      <c r="G2179" s="97">
        <v>120</v>
      </c>
      <c r="H2179" s="97">
        <v>120</v>
      </c>
      <c r="I2179" s="97">
        <v>120</v>
      </c>
      <c r="J2179" s="97">
        <v>120</v>
      </c>
      <c r="K2179" s="97"/>
      <c r="L2179" s="97"/>
      <c r="M2179" s="97"/>
      <c r="N2179" s="97"/>
      <c r="O2179" t="str">
        <f t="shared" ref="O2179" si="2168">O2176</f>
        <v>MATCH</v>
      </c>
    </row>
    <row r="2180" spans="1:15" x14ac:dyDescent="0.25">
      <c r="A2180" s="188"/>
      <c r="B2180" s="188"/>
      <c r="C2180" s="188"/>
      <c r="D2180" s="188"/>
      <c r="E2180" s="188"/>
      <c r="F2180" s="188"/>
      <c r="G2180" s="188"/>
      <c r="H2180" s="188"/>
      <c r="I2180" s="188"/>
      <c r="J2180" s="188"/>
      <c r="K2180" s="188"/>
      <c r="L2180" s="188"/>
      <c r="M2180" s="188"/>
      <c r="N2180" s="188"/>
      <c r="O2180" t="str">
        <f t="shared" ref="O2180" si="2169">O2176</f>
        <v>MATCH</v>
      </c>
    </row>
    <row r="2181" spans="1:15" x14ac:dyDescent="0.25">
      <c r="A2181" s="191" t="str">
        <f>'[1]Run Rate'!A439</f>
        <v>SCM04389</v>
      </c>
      <c r="B2181" s="191" t="str">
        <f>'[1]Run Rate'!B439</f>
        <v>100R Whey - 2 kg Hazelnut</v>
      </c>
      <c r="C2181" s="191" t="str">
        <f>'[1]Run Rate'!C439</f>
        <v>PROTEINI</v>
      </c>
      <c r="D2181" s="191" t="str">
        <f>'[1]Run Rate'!D439</f>
        <v>03 BRONZE</v>
      </c>
      <c r="E2181" s="97"/>
      <c r="F2181" s="97"/>
      <c r="G2181" s="97"/>
      <c r="H2181" s="97"/>
      <c r="I2181" s="97"/>
      <c r="J2181" s="97"/>
      <c r="K2181" s="97"/>
      <c r="L2181" s="97"/>
      <c r="M2181" s="97"/>
      <c r="N2181" s="97"/>
      <c r="O2181" t="str">
        <f t="shared" ref="O2181" si="2170">IF(AND(OR($B$1="ALL",$B$1=C2181),OR($E$1="ALL",$E$1=D2181),OR($B$2="ALL",$B$2=A2181),OR($E$2="ALL",IFERROR(SEARCH($E$2,B2181),0)&gt;0)),"MATCH","")</f>
        <v>MATCH</v>
      </c>
    </row>
    <row r="2182" spans="1:15" x14ac:dyDescent="0.25">
      <c r="A2182" s="192"/>
      <c r="B2182" s="192" t="s">
        <v>156</v>
      </c>
      <c r="C2182" s="192" t="s">
        <v>157</v>
      </c>
      <c r="D2182" s="192" t="s">
        <v>158</v>
      </c>
      <c r="E2182" s="192" t="s">
        <v>139</v>
      </c>
      <c r="F2182" s="192" t="s">
        <v>140</v>
      </c>
      <c r="G2182" s="192" t="s">
        <v>141</v>
      </c>
      <c r="H2182" s="192" t="s">
        <v>142</v>
      </c>
      <c r="I2182" s="192" t="s">
        <v>143</v>
      </c>
      <c r="J2182" s="192" t="s">
        <v>144</v>
      </c>
      <c r="K2182" s="192" t="s">
        <v>145</v>
      </c>
      <c r="L2182" s="192" t="s">
        <v>146</v>
      </c>
      <c r="M2182" s="192" t="s">
        <v>147</v>
      </c>
      <c r="N2182" s="192" t="s">
        <v>148</v>
      </c>
      <c r="O2182" t="str">
        <f t="shared" ref="O2182" si="2171">O2181</f>
        <v>MATCH</v>
      </c>
    </row>
    <row r="2183" spans="1:15" x14ac:dyDescent="0.25">
      <c r="A2183" s="193" t="s">
        <v>161</v>
      </c>
      <c r="B2183" s="97"/>
      <c r="C2183" s="97"/>
      <c r="D2183" s="97"/>
      <c r="E2183" s="97"/>
      <c r="F2183" s="97"/>
      <c r="G2183" s="97"/>
      <c r="H2183" s="97"/>
      <c r="I2183" s="97"/>
      <c r="J2183" s="97"/>
      <c r="K2183" s="97"/>
      <c r="L2183" s="97"/>
      <c r="M2183" s="97"/>
      <c r="N2183" s="97"/>
      <c r="O2183" t="str">
        <f t="shared" ref="O2183" si="2172">O2181</f>
        <v>MATCH</v>
      </c>
    </row>
    <row r="2184" spans="1:15" x14ac:dyDescent="0.25">
      <c r="A2184" s="193" t="s">
        <v>164</v>
      </c>
      <c r="B2184" s="97"/>
      <c r="C2184" s="97"/>
      <c r="D2184" s="97"/>
      <c r="E2184" s="97"/>
      <c r="F2184" s="97"/>
      <c r="G2184" s="97"/>
      <c r="H2184" s="97"/>
      <c r="I2184" s="97"/>
      <c r="J2184" s="97"/>
      <c r="K2184" s="97"/>
      <c r="L2184" s="97"/>
      <c r="M2184" s="97"/>
      <c r="N2184" s="97"/>
      <c r="O2184" t="str">
        <f t="shared" ref="O2184" si="2173">O2181</f>
        <v>MATCH</v>
      </c>
    </row>
    <row r="2185" spans="1:15" x14ac:dyDescent="0.25">
      <c r="A2185" s="188"/>
      <c r="B2185" s="188"/>
      <c r="C2185" s="188"/>
      <c r="D2185" s="188"/>
      <c r="E2185" s="188"/>
      <c r="F2185" s="188"/>
      <c r="G2185" s="188"/>
      <c r="H2185" s="188"/>
      <c r="I2185" s="188"/>
      <c r="J2185" s="188"/>
      <c r="K2185" s="188"/>
      <c r="L2185" s="188"/>
      <c r="M2185" s="188"/>
      <c r="N2185" s="188"/>
      <c r="O2185" t="str">
        <f t="shared" ref="O2185" si="2174">O2181</f>
        <v>MATCH</v>
      </c>
    </row>
    <row r="2186" spans="1:15" x14ac:dyDescent="0.25">
      <c r="A2186" s="191" t="str">
        <f>'[1]Run Rate'!A440</f>
        <v>POL09775</v>
      </c>
      <c r="B2186" s="191" t="str">
        <f>'[1]Run Rate'!B440</f>
        <v>Polleo Instant Oats 1kg</v>
      </c>
      <c r="C2186" s="191" t="str">
        <f>'[1]Run Rate'!C440</f>
        <v>BIO I SUPERFOODS</v>
      </c>
      <c r="D2186" s="191" t="str">
        <f>'[1]Run Rate'!D440</f>
        <v>03 BRONZE</v>
      </c>
      <c r="E2186" s="97"/>
      <c r="F2186" s="97"/>
      <c r="G2186" s="97"/>
      <c r="H2186" s="97"/>
      <c r="I2186" s="97"/>
      <c r="J2186" s="97"/>
      <c r="K2186" s="97"/>
      <c r="L2186" s="97"/>
      <c r="M2186" s="97"/>
      <c r="N2186" s="97"/>
      <c r="O2186" t="str">
        <f t="shared" ref="O2186" si="2175">IF(AND(OR($B$1="ALL",$B$1=C2186),OR($E$1="ALL",$E$1=D2186),OR($B$2="ALL",$B$2=A2186),OR($E$2="ALL",IFERROR(SEARCH($E$2,B2186),0)&gt;0)),"MATCH","")</f>
        <v>MATCH</v>
      </c>
    </row>
    <row r="2187" spans="1:15" x14ac:dyDescent="0.25">
      <c r="A2187" s="192"/>
      <c r="B2187" s="192" t="s">
        <v>156</v>
      </c>
      <c r="C2187" s="192" t="s">
        <v>157</v>
      </c>
      <c r="D2187" s="192" t="s">
        <v>158</v>
      </c>
      <c r="E2187" s="192" t="s">
        <v>139</v>
      </c>
      <c r="F2187" s="192" t="s">
        <v>140</v>
      </c>
      <c r="G2187" s="192" t="s">
        <v>141</v>
      </c>
      <c r="H2187" s="192" t="s">
        <v>142</v>
      </c>
      <c r="I2187" s="192" t="s">
        <v>143</v>
      </c>
      <c r="J2187" s="192" t="s">
        <v>144</v>
      </c>
      <c r="K2187" s="192" t="s">
        <v>145</v>
      </c>
      <c r="L2187" s="192" t="s">
        <v>146</v>
      </c>
      <c r="M2187" s="192" t="s">
        <v>147</v>
      </c>
      <c r="N2187" s="192" t="s">
        <v>148</v>
      </c>
      <c r="O2187" t="str">
        <f t="shared" ref="O2187" si="2176">O2186</f>
        <v>MATCH</v>
      </c>
    </row>
    <row r="2188" spans="1:15" x14ac:dyDescent="0.25">
      <c r="A2188" s="193" t="s">
        <v>161</v>
      </c>
      <c r="B2188" s="97"/>
      <c r="C2188" s="97"/>
      <c r="D2188" s="97"/>
      <c r="E2188" s="97"/>
      <c r="F2188" s="97"/>
      <c r="G2188" s="97"/>
      <c r="H2188" s="97"/>
      <c r="I2188" s="97"/>
      <c r="J2188" s="97"/>
      <c r="K2188" s="97"/>
      <c r="L2188" s="97"/>
      <c r="M2188" s="97"/>
      <c r="N2188" s="97"/>
      <c r="O2188" t="str">
        <f t="shared" ref="O2188" si="2177">O2186</f>
        <v>MATCH</v>
      </c>
    </row>
    <row r="2189" spans="1:15" x14ac:dyDescent="0.25">
      <c r="A2189" s="193" t="s">
        <v>164</v>
      </c>
      <c r="B2189" s="97"/>
      <c r="C2189" s="97"/>
      <c r="D2189" s="97"/>
      <c r="E2189" s="97"/>
      <c r="F2189" s="97"/>
      <c r="G2189" s="97"/>
      <c r="H2189" s="97"/>
      <c r="I2189" s="97"/>
      <c r="J2189" s="97"/>
      <c r="K2189" s="97"/>
      <c r="L2189" s="97"/>
      <c r="M2189" s="97"/>
      <c r="N2189" s="97"/>
      <c r="O2189" t="str">
        <f t="shared" ref="O2189" si="2178">O2186</f>
        <v>MATCH</v>
      </c>
    </row>
    <row r="2190" spans="1:15" x14ac:dyDescent="0.25">
      <c r="A2190" s="188"/>
      <c r="B2190" s="188"/>
      <c r="C2190" s="188"/>
      <c r="D2190" s="188"/>
      <c r="E2190" s="188"/>
      <c r="F2190" s="188"/>
      <c r="G2190" s="188"/>
      <c r="H2190" s="188"/>
      <c r="I2190" s="188"/>
      <c r="J2190" s="188"/>
      <c r="K2190" s="188"/>
      <c r="L2190" s="188"/>
      <c r="M2190" s="188"/>
      <c r="N2190" s="188"/>
      <c r="O2190" t="str">
        <f t="shared" ref="O2190" si="2179">O2186</f>
        <v>MATCH</v>
      </c>
    </row>
    <row r="2191" spans="1:15" x14ac:dyDescent="0.25">
      <c r="A2191" s="191" t="str">
        <f>'[1]Run Rate'!A441</f>
        <v>FIT05846</v>
      </c>
      <c r="B2191" s="191" t="str">
        <f>'[1]Run Rate'!B441</f>
        <v>Bučica gumirana heksagonalna 17,5 kg</v>
      </c>
      <c r="C2191" s="191" t="str">
        <f>'[1]Run Rate'!C441</f>
        <v>FITNESS OPREMA</v>
      </c>
      <c r="D2191" s="191" t="str">
        <f>'[1]Run Rate'!D441</f>
        <v>03 BRONZE</v>
      </c>
      <c r="E2191" s="97"/>
      <c r="F2191" s="97"/>
      <c r="G2191" s="97"/>
      <c r="H2191" s="97"/>
      <c r="I2191" s="97"/>
      <c r="J2191" s="97"/>
      <c r="K2191" s="97"/>
      <c r="L2191" s="97"/>
      <c r="M2191" s="97"/>
      <c r="N2191" s="97"/>
      <c r="O2191" t="str">
        <f t="shared" ref="O2191" si="2180">IF(AND(OR($B$1="ALL",$B$1=C2191),OR($E$1="ALL",$E$1=D2191),OR($B$2="ALL",$B$2=A2191),OR($E$2="ALL",IFERROR(SEARCH($E$2,B2191),0)&gt;0)),"MATCH","")</f>
        <v>MATCH</v>
      </c>
    </row>
    <row r="2192" spans="1:15" x14ac:dyDescent="0.25">
      <c r="A2192" s="192"/>
      <c r="B2192" s="192" t="s">
        <v>156</v>
      </c>
      <c r="C2192" s="192" t="s">
        <v>157</v>
      </c>
      <c r="D2192" s="192" t="s">
        <v>158</v>
      </c>
      <c r="E2192" s="192" t="s">
        <v>139</v>
      </c>
      <c r="F2192" s="192" t="s">
        <v>140</v>
      </c>
      <c r="G2192" s="192" t="s">
        <v>141</v>
      </c>
      <c r="H2192" s="192" t="s">
        <v>142</v>
      </c>
      <c r="I2192" s="192" t="s">
        <v>143</v>
      </c>
      <c r="J2192" s="192" t="s">
        <v>144</v>
      </c>
      <c r="K2192" s="192" t="s">
        <v>145</v>
      </c>
      <c r="L2192" s="192" t="s">
        <v>146</v>
      </c>
      <c r="M2192" s="192" t="s">
        <v>147</v>
      </c>
      <c r="N2192" s="192" t="s">
        <v>148</v>
      </c>
      <c r="O2192" t="str">
        <f t="shared" ref="O2192" si="2181">O2191</f>
        <v>MATCH</v>
      </c>
    </row>
    <row r="2193" spans="1:15" x14ac:dyDescent="0.25">
      <c r="A2193" s="193" t="s">
        <v>161</v>
      </c>
      <c r="B2193" s="97"/>
      <c r="C2193" s="97"/>
      <c r="D2193" s="97"/>
      <c r="E2193" s="97"/>
      <c r="F2193" s="97"/>
      <c r="G2193" s="97"/>
      <c r="H2193" s="97"/>
      <c r="I2193" s="97"/>
      <c r="J2193" s="97"/>
      <c r="K2193" s="97"/>
      <c r="L2193" s="97"/>
      <c r="M2193" s="97"/>
      <c r="N2193" s="97"/>
      <c r="O2193" t="str">
        <f t="shared" ref="O2193" si="2182">O2191</f>
        <v>MATCH</v>
      </c>
    </row>
    <row r="2194" spans="1:15" x14ac:dyDescent="0.25">
      <c r="A2194" s="193" t="s">
        <v>164</v>
      </c>
      <c r="B2194" s="97"/>
      <c r="C2194" s="97"/>
      <c r="D2194" s="97"/>
      <c r="E2194" s="97"/>
      <c r="F2194" s="97"/>
      <c r="G2194" s="97"/>
      <c r="H2194" s="97"/>
      <c r="I2194" s="97"/>
      <c r="J2194" s="97"/>
      <c r="K2194" s="97"/>
      <c r="L2194" s="97"/>
      <c r="M2194" s="97"/>
      <c r="N2194" s="97"/>
      <c r="O2194" t="str">
        <f t="shared" ref="O2194" si="2183">O2191</f>
        <v>MATCH</v>
      </c>
    </row>
    <row r="2195" spans="1:15" x14ac:dyDescent="0.25">
      <c r="A2195" s="188"/>
      <c r="B2195" s="188"/>
      <c r="C2195" s="188"/>
      <c r="D2195" s="188"/>
      <c r="E2195" s="188"/>
      <c r="F2195" s="188"/>
      <c r="G2195" s="188"/>
      <c r="H2195" s="188"/>
      <c r="I2195" s="188"/>
      <c r="J2195" s="188"/>
      <c r="K2195" s="188"/>
      <c r="L2195" s="188"/>
      <c r="M2195" s="188"/>
      <c r="N2195" s="188"/>
      <c r="O2195" t="str">
        <f t="shared" ref="O2195" si="2184">O2191</f>
        <v>MATCH</v>
      </c>
    </row>
    <row r="2196" spans="1:15" x14ac:dyDescent="0.25">
      <c r="A2196" s="191" t="str">
        <f>'[1]Run Rate'!A442</f>
        <v>POL04352</v>
      </c>
      <c r="B2196" s="191" t="str">
        <f>'[1]Run Rate'!B442</f>
        <v>Polleo shaker 300ml NANO WAVE ljubičasti</v>
      </c>
      <c r="C2196" s="191" t="str">
        <f>'[1]Run Rate'!C442</f>
        <v>DRINKWARE I HOME</v>
      </c>
      <c r="D2196" s="191" t="str">
        <f>'[1]Run Rate'!D442</f>
        <v>03 BRONZE</v>
      </c>
      <c r="E2196" s="97"/>
      <c r="F2196" s="97"/>
      <c r="G2196" s="97"/>
      <c r="H2196" s="97"/>
      <c r="I2196" s="97"/>
      <c r="J2196" s="97"/>
      <c r="K2196" s="97"/>
      <c r="L2196" s="97"/>
      <c r="M2196" s="97"/>
      <c r="N2196" s="97"/>
      <c r="O2196" t="str">
        <f t="shared" ref="O2196" si="2185">IF(AND(OR($B$1="ALL",$B$1=C2196),OR($E$1="ALL",$E$1=D2196),OR($B$2="ALL",$B$2=A2196),OR($E$2="ALL",IFERROR(SEARCH($E$2,B2196),0)&gt;0)),"MATCH","")</f>
        <v>MATCH</v>
      </c>
    </row>
    <row r="2197" spans="1:15" x14ac:dyDescent="0.25">
      <c r="A2197" s="192"/>
      <c r="B2197" s="192" t="s">
        <v>156</v>
      </c>
      <c r="C2197" s="192" t="s">
        <v>157</v>
      </c>
      <c r="D2197" s="192" t="s">
        <v>158</v>
      </c>
      <c r="E2197" s="192" t="s">
        <v>139</v>
      </c>
      <c r="F2197" s="192" t="s">
        <v>140</v>
      </c>
      <c r="G2197" s="192" t="s">
        <v>141</v>
      </c>
      <c r="H2197" s="192" t="s">
        <v>142</v>
      </c>
      <c r="I2197" s="192" t="s">
        <v>143</v>
      </c>
      <c r="J2197" s="192" t="s">
        <v>144</v>
      </c>
      <c r="K2197" s="192" t="s">
        <v>145</v>
      </c>
      <c r="L2197" s="192" t="s">
        <v>146</v>
      </c>
      <c r="M2197" s="192" t="s">
        <v>147</v>
      </c>
      <c r="N2197" s="192" t="s">
        <v>148</v>
      </c>
      <c r="O2197" t="str">
        <f t="shared" ref="O2197" si="2186">O2196</f>
        <v>MATCH</v>
      </c>
    </row>
    <row r="2198" spans="1:15" x14ac:dyDescent="0.25">
      <c r="A2198" s="193" t="s">
        <v>161</v>
      </c>
      <c r="B2198" s="97"/>
      <c r="C2198" s="97"/>
      <c r="D2198" s="97"/>
      <c r="E2198" s="97"/>
      <c r="F2198" s="97"/>
      <c r="G2198" s="97"/>
      <c r="H2198" s="97"/>
      <c r="I2198" s="97"/>
      <c r="J2198" s="97"/>
      <c r="K2198" s="97"/>
      <c r="L2198" s="97"/>
      <c r="M2198" s="97"/>
      <c r="N2198" s="97"/>
      <c r="O2198" t="str">
        <f t="shared" ref="O2198" si="2187">O2196</f>
        <v>MATCH</v>
      </c>
    </row>
    <row r="2199" spans="1:15" x14ac:dyDescent="0.25">
      <c r="A2199" s="193" t="s">
        <v>164</v>
      </c>
      <c r="B2199" s="97"/>
      <c r="C2199" s="97"/>
      <c r="D2199" s="97"/>
      <c r="E2199" s="97"/>
      <c r="F2199" s="97"/>
      <c r="G2199" s="97"/>
      <c r="H2199" s="97"/>
      <c r="I2199" s="97"/>
      <c r="J2199" s="97"/>
      <c r="K2199" s="97"/>
      <c r="L2199" s="97"/>
      <c r="M2199" s="97"/>
      <c r="N2199" s="97"/>
      <c r="O2199" t="str">
        <f t="shared" ref="O2199" si="2188">O2196</f>
        <v>MATCH</v>
      </c>
    </row>
    <row r="2200" spans="1:15" x14ac:dyDescent="0.25">
      <c r="A2200" s="188"/>
      <c r="B2200" s="188"/>
      <c r="C2200" s="188"/>
      <c r="D2200" s="188"/>
      <c r="E2200" s="188"/>
      <c r="F2200" s="188"/>
      <c r="G2200" s="188"/>
      <c r="H2200" s="188"/>
      <c r="I2200" s="188"/>
      <c r="J2200" s="188"/>
      <c r="K2200" s="188"/>
      <c r="L2200" s="188"/>
      <c r="M2200" s="188"/>
      <c r="N2200" s="188"/>
      <c r="O2200" t="str">
        <f t="shared" ref="O2200" si="2189">O2196</f>
        <v>MATCH</v>
      </c>
    </row>
    <row r="2201" spans="1:15" x14ac:dyDescent="0.25">
      <c r="A2201" s="191" t="str">
        <f>'[1]Run Rate'!A443</f>
        <v>HUW15005</v>
      </c>
      <c r="B2201" s="191" t="str">
        <f>'[1]Run Rate'!B443</f>
        <v>Huawei Watch GT 5 41mm Gold</v>
      </c>
      <c r="C2201" s="191" t="str">
        <f>'[1]Run Rate'!C443</f>
        <v>GADGETI</v>
      </c>
      <c r="D2201" s="191" t="str">
        <f>'[1]Run Rate'!D443</f>
        <v>03 BRONZE</v>
      </c>
      <c r="E2201" s="97"/>
      <c r="F2201" s="97"/>
      <c r="G2201" s="97"/>
      <c r="H2201" s="97"/>
      <c r="I2201" s="97"/>
      <c r="J2201" s="97"/>
      <c r="K2201" s="97"/>
      <c r="L2201" s="97"/>
      <c r="M2201" s="97"/>
      <c r="N2201" s="97"/>
      <c r="O2201" t="str">
        <f t="shared" ref="O2201" si="2190">IF(AND(OR($B$1="ALL",$B$1=C2201),OR($E$1="ALL",$E$1=D2201),OR($B$2="ALL",$B$2=A2201),OR($E$2="ALL",IFERROR(SEARCH($E$2,B2201),0)&gt;0)),"MATCH","")</f>
        <v>MATCH</v>
      </c>
    </row>
    <row r="2202" spans="1:15" x14ac:dyDescent="0.25">
      <c r="A2202" s="192"/>
      <c r="B2202" s="192" t="s">
        <v>156</v>
      </c>
      <c r="C2202" s="192" t="s">
        <v>157</v>
      </c>
      <c r="D2202" s="192" t="s">
        <v>158</v>
      </c>
      <c r="E2202" s="192" t="s">
        <v>139</v>
      </c>
      <c r="F2202" s="192" t="s">
        <v>140</v>
      </c>
      <c r="G2202" s="192" t="s">
        <v>141</v>
      </c>
      <c r="H2202" s="192" t="s">
        <v>142</v>
      </c>
      <c r="I2202" s="192" t="s">
        <v>143</v>
      </c>
      <c r="J2202" s="192" t="s">
        <v>144</v>
      </c>
      <c r="K2202" s="192" t="s">
        <v>145</v>
      </c>
      <c r="L2202" s="192" t="s">
        <v>146</v>
      </c>
      <c r="M2202" s="192" t="s">
        <v>147</v>
      </c>
      <c r="N2202" s="192" t="s">
        <v>148</v>
      </c>
      <c r="O2202" t="str">
        <f t="shared" ref="O2202" si="2191">O2201</f>
        <v>MATCH</v>
      </c>
    </row>
    <row r="2203" spans="1:15" x14ac:dyDescent="0.25">
      <c r="A2203" s="193" t="s">
        <v>161</v>
      </c>
      <c r="B2203" s="97"/>
      <c r="C2203" s="97"/>
      <c r="D2203" s="97"/>
      <c r="E2203" s="97"/>
      <c r="F2203" s="97"/>
      <c r="G2203" s="97"/>
      <c r="H2203" s="97"/>
      <c r="I2203" s="97"/>
      <c r="J2203" s="97"/>
      <c r="K2203" s="97"/>
      <c r="L2203" s="97"/>
      <c r="M2203" s="97"/>
      <c r="N2203" s="97"/>
      <c r="O2203" t="str">
        <f t="shared" ref="O2203" si="2192">O2201</f>
        <v>MATCH</v>
      </c>
    </row>
    <row r="2204" spans="1:15" x14ac:dyDescent="0.25">
      <c r="A2204" s="193" t="s">
        <v>164</v>
      </c>
      <c r="B2204" s="97"/>
      <c r="C2204" s="97"/>
      <c r="D2204" s="97"/>
      <c r="E2204" s="97"/>
      <c r="F2204" s="97"/>
      <c r="G2204" s="97"/>
      <c r="H2204" s="97"/>
      <c r="I2204" s="97"/>
      <c r="J2204" s="97"/>
      <c r="K2204" s="97"/>
      <c r="L2204" s="97"/>
      <c r="M2204" s="97"/>
      <c r="N2204" s="97"/>
      <c r="O2204" t="str">
        <f t="shared" ref="O2204" si="2193">O2201</f>
        <v>MATCH</v>
      </c>
    </row>
    <row r="2205" spans="1:15" x14ac:dyDescent="0.25">
      <c r="A2205" s="188"/>
      <c r="B2205" s="188"/>
      <c r="C2205" s="188"/>
      <c r="D2205" s="188"/>
      <c r="E2205" s="188"/>
      <c r="F2205" s="188"/>
      <c r="G2205" s="188"/>
      <c r="H2205" s="188"/>
      <c r="I2205" s="188"/>
      <c r="J2205" s="188"/>
      <c r="K2205" s="188"/>
      <c r="L2205" s="188"/>
      <c r="M2205" s="188"/>
      <c r="N2205" s="188"/>
      <c r="O2205" t="str">
        <f t="shared" ref="O2205" si="2194">O2201</f>
        <v>MATCH</v>
      </c>
    </row>
    <row r="2206" spans="1:15" x14ac:dyDescent="0.25">
      <c r="A2206" s="191" t="str">
        <f>'[1]Run Rate'!A444</f>
        <v>TNT25824</v>
      </c>
      <c r="B2206" s="191" t="str">
        <f>'[1]Run Rate'!B444</f>
        <v>Masažni pištolj</v>
      </c>
      <c r="C2206" s="191" t="str">
        <f>'[1]Run Rate'!C444</f>
        <v>FITNESS OPREMA</v>
      </c>
      <c r="D2206" s="191" t="str">
        <f>'[1]Run Rate'!D444</f>
        <v>03 BRONZE</v>
      </c>
      <c r="E2206" s="97"/>
      <c r="F2206" s="97"/>
      <c r="G2206" s="97"/>
      <c r="H2206" s="97"/>
      <c r="I2206" s="97"/>
      <c r="J2206" s="97"/>
      <c r="K2206" s="97"/>
      <c r="L2206" s="97"/>
      <c r="M2206" s="97"/>
      <c r="N2206" s="97"/>
      <c r="O2206" t="str">
        <f t="shared" ref="O2206" si="2195">IF(AND(OR($B$1="ALL",$B$1=C2206),OR($E$1="ALL",$E$1=D2206),OR($B$2="ALL",$B$2=A2206),OR($E$2="ALL",IFERROR(SEARCH($E$2,B2206),0)&gt;0)),"MATCH","")</f>
        <v>MATCH</v>
      </c>
    </row>
    <row r="2207" spans="1:15" x14ac:dyDescent="0.25">
      <c r="A2207" s="192"/>
      <c r="B2207" s="192" t="s">
        <v>156</v>
      </c>
      <c r="C2207" s="192" t="s">
        <v>157</v>
      </c>
      <c r="D2207" s="192" t="s">
        <v>158</v>
      </c>
      <c r="E2207" s="192" t="s">
        <v>139</v>
      </c>
      <c r="F2207" s="192" t="s">
        <v>140</v>
      </c>
      <c r="G2207" s="192" t="s">
        <v>141</v>
      </c>
      <c r="H2207" s="192" t="s">
        <v>142</v>
      </c>
      <c r="I2207" s="192" t="s">
        <v>143</v>
      </c>
      <c r="J2207" s="192" t="s">
        <v>144</v>
      </c>
      <c r="K2207" s="192" t="s">
        <v>145</v>
      </c>
      <c r="L2207" s="192" t="s">
        <v>146</v>
      </c>
      <c r="M2207" s="192" t="s">
        <v>147</v>
      </c>
      <c r="N2207" s="192" t="s">
        <v>148</v>
      </c>
      <c r="O2207" t="str">
        <f t="shared" ref="O2207" si="2196">O2206</f>
        <v>MATCH</v>
      </c>
    </row>
    <row r="2208" spans="1:15" x14ac:dyDescent="0.25">
      <c r="A2208" s="193" t="s">
        <v>161</v>
      </c>
      <c r="B2208" s="97"/>
      <c r="C2208" s="97"/>
      <c r="D2208" s="97"/>
      <c r="E2208" s="97"/>
      <c r="F2208" s="97"/>
      <c r="G2208" s="97"/>
      <c r="H2208" s="97"/>
      <c r="I2208" s="97"/>
      <c r="J2208" s="97"/>
      <c r="K2208" s="97"/>
      <c r="L2208" s="97"/>
      <c r="M2208" s="97"/>
      <c r="N2208" s="97"/>
      <c r="O2208" t="str">
        <f t="shared" ref="O2208" si="2197">O2206</f>
        <v>MATCH</v>
      </c>
    </row>
    <row r="2209" spans="1:15" x14ac:dyDescent="0.25">
      <c r="A2209" s="193" t="s">
        <v>164</v>
      </c>
      <c r="B2209" s="97"/>
      <c r="C2209" s="97"/>
      <c r="D2209" s="97"/>
      <c r="E2209" s="97"/>
      <c r="F2209" s="97"/>
      <c r="G2209" s="97"/>
      <c r="H2209" s="97"/>
      <c r="I2209" s="97"/>
      <c r="J2209" s="97"/>
      <c r="K2209" s="97"/>
      <c r="L2209" s="97"/>
      <c r="M2209" s="97"/>
      <c r="N2209" s="97"/>
      <c r="O2209" t="str">
        <f t="shared" ref="O2209" si="2198">O2206</f>
        <v>MATCH</v>
      </c>
    </row>
    <row r="2210" spans="1:15" x14ac:dyDescent="0.25">
      <c r="A2210" s="188"/>
      <c r="B2210" s="188"/>
      <c r="C2210" s="188"/>
      <c r="D2210" s="188"/>
      <c r="E2210" s="188"/>
      <c r="F2210" s="188"/>
      <c r="G2210" s="188"/>
      <c r="H2210" s="188"/>
      <c r="I2210" s="188"/>
      <c r="J2210" s="188"/>
      <c r="K2210" s="188"/>
      <c r="L2210" s="188"/>
      <c r="M2210" s="188"/>
      <c r="N2210" s="188"/>
      <c r="O2210" t="str">
        <f t="shared" ref="O2210" si="2199">O2206</f>
        <v>MATCH</v>
      </c>
    </row>
    <row r="2211" spans="1:15" x14ac:dyDescent="0.25">
      <c r="A2211" s="191" t="str">
        <f>'[1]Run Rate'!A445</f>
        <v>NUT00887</v>
      </c>
      <c r="B2211" s="191" t="str">
        <f>'[1]Run Rate'!B445</f>
        <v>ElastiJoint 384g Orange</v>
      </c>
      <c r="C2211" s="191" t="str">
        <f>'[1]Run Rate'!C445</f>
        <v>SPORTSKA PREHRANA</v>
      </c>
      <c r="D2211" s="191" t="str">
        <f>'[1]Run Rate'!D445</f>
        <v>03 BRONZE</v>
      </c>
      <c r="E2211" s="97"/>
      <c r="F2211" s="97"/>
      <c r="G2211" s="97"/>
      <c r="H2211" s="97"/>
      <c r="I2211" s="97"/>
      <c r="J2211" s="97"/>
      <c r="K2211" s="97"/>
      <c r="L2211" s="97"/>
      <c r="M2211" s="97"/>
      <c r="N2211" s="97"/>
      <c r="O2211" t="str">
        <f t="shared" ref="O2211" si="2200">IF(AND(OR($B$1="ALL",$B$1=C2211),OR($E$1="ALL",$E$1=D2211),OR($B$2="ALL",$B$2=A2211),OR($E$2="ALL",IFERROR(SEARCH($E$2,B2211),0)&gt;0)),"MATCH","")</f>
        <v>MATCH</v>
      </c>
    </row>
    <row r="2212" spans="1:15" x14ac:dyDescent="0.25">
      <c r="A2212" s="192"/>
      <c r="B2212" s="192" t="s">
        <v>156</v>
      </c>
      <c r="C2212" s="192" t="s">
        <v>157</v>
      </c>
      <c r="D2212" s="192" t="s">
        <v>158</v>
      </c>
      <c r="E2212" s="192" t="s">
        <v>139</v>
      </c>
      <c r="F2212" s="192" t="s">
        <v>140</v>
      </c>
      <c r="G2212" s="192" t="s">
        <v>141</v>
      </c>
      <c r="H2212" s="192" t="s">
        <v>142</v>
      </c>
      <c r="I2212" s="192" t="s">
        <v>143</v>
      </c>
      <c r="J2212" s="192" t="s">
        <v>144</v>
      </c>
      <c r="K2212" s="192" t="s">
        <v>145</v>
      </c>
      <c r="L2212" s="192" t="s">
        <v>146</v>
      </c>
      <c r="M2212" s="192" t="s">
        <v>147</v>
      </c>
      <c r="N2212" s="192" t="s">
        <v>148</v>
      </c>
      <c r="O2212" t="str">
        <f t="shared" ref="O2212" si="2201">O2211</f>
        <v>MATCH</v>
      </c>
    </row>
    <row r="2213" spans="1:15" x14ac:dyDescent="0.25">
      <c r="A2213" s="193" t="s">
        <v>161</v>
      </c>
      <c r="B2213" s="97"/>
      <c r="C2213" s="97"/>
      <c r="D2213" s="97"/>
      <c r="E2213" s="97"/>
      <c r="F2213" s="97"/>
      <c r="G2213" s="97"/>
      <c r="H2213" s="97"/>
      <c r="I2213" s="97"/>
      <c r="J2213" s="97"/>
      <c r="K2213" s="97"/>
      <c r="L2213" s="97"/>
      <c r="M2213" s="97"/>
      <c r="N2213" s="97"/>
      <c r="O2213" t="str">
        <f t="shared" ref="O2213" si="2202">O2211</f>
        <v>MATCH</v>
      </c>
    </row>
    <row r="2214" spans="1:15" x14ac:dyDescent="0.25">
      <c r="A2214" s="193" t="s">
        <v>164</v>
      </c>
      <c r="B2214" s="97"/>
      <c r="C2214" s="97"/>
      <c r="D2214" s="97"/>
      <c r="E2214" s="97"/>
      <c r="F2214" s="97"/>
      <c r="G2214" s="97"/>
      <c r="H2214" s="97"/>
      <c r="I2214" s="97"/>
      <c r="J2214" s="97"/>
      <c r="K2214" s="97"/>
      <c r="L2214" s="97"/>
      <c r="M2214" s="97"/>
      <c r="N2214" s="97"/>
      <c r="O2214" t="str">
        <f t="shared" ref="O2214" si="2203">O2211</f>
        <v>MATCH</v>
      </c>
    </row>
    <row r="2215" spans="1:15" x14ac:dyDescent="0.25">
      <c r="A2215" s="188"/>
      <c r="B2215" s="188"/>
      <c r="C2215" s="188"/>
      <c r="D2215" s="188"/>
      <c r="E2215" s="188"/>
      <c r="F2215" s="188"/>
      <c r="G2215" s="188"/>
      <c r="H2215" s="188"/>
      <c r="I2215" s="188"/>
      <c r="J2215" s="188"/>
      <c r="K2215" s="188"/>
      <c r="L2215" s="188"/>
      <c r="M2215" s="188"/>
      <c r="N2215" s="188"/>
      <c r="O2215" t="str">
        <f t="shared" ref="O2215" si="2204">O2211</f>
        <v>MATCH</v>
      </c>
    </row>
    <row r="2216" spans="1:15" x14ac:dyDescent="0.25">
      <c r="A2216" s="191" t="str">
        <f>'[1]Run Rate'!A446</f>
        <v>BSN06846</v>
      </c>
      <c r="B2216" s="191" t="str">
        <f>'[1]Run Rate'!B446</f>
        <v>Creatine DNA 216g</v>
      </c>
      <c r="C2216" s="191" t="str">
        <f>'[1]Run Rate'!C446</f>
        <v>SPORTSKA PREHRANA</v>
      </c>
      <c r="D2216" s="191" t="str">
        <f>'[1]Run Rate'!D446</f>
        <v>03 BRONZE</v>
      </c>
      <c r="E2216" s="97"/>
      <c r="F2216" s="97"/>
      <c r="G2216" s="97"/>
      <c r="H2216" s="97"/>
      <c r="I2216" s="97"/>
      <c r="J2216" s="97"/>
      <c r="K2216" s="97"/>
      <c r="L2216" s="97"/>
      <c r="M2216" s="97"/>
      <c r="N2216" s="97"/>
      <c r="O2216" t="str">
        <f t="shared" ref="O2216" si="2205">IF(AND(OR($B$1="ALL",$B$1=C2216),OR($E$1="ALL",$E$1=D2216),OR($B$2="ALL",$B$2=A2216),OR($E$2="ALL",IFERROR(SEARCH($E$2,B2216),0)&gt;0)),"MATCH","")</f>
        <v>MATCH</v>
      </c>
    </row>
    <row r="2217" spans="1:15" x14ac:dyDescent="0.25">
      <c r="A2217" s="192"/>
      <c r="B2217" s="192" t="s">
        <v>156</v>
      </c>
      <c r="C2217" s="192" t="s">
        <v>157</v>
      </c>
      <c r="D2217" s="192" t="s">
        <v>158</v>
      </c>
      <c r="E2217" s="192" t="s">
        <v>139</v>
      </c>
      <c r="F2217" s="192" t="s">
        <v>140</v>
      </c>
      <c r="G2217" s="192" t="s">
        <v>141</v>
      </c>
      <c r="H2217" s="192" t="s">
        <v>142</v>
      </c>
      <c r="I2217" s="192" t="s">
        <v>143</v>
      </c>
      <c r="J2217" s="192" t="s">
        <v>144</v>
      </c>
      <c r="K2217" s="192" t="s">
        <v>145</v>
      </c>
      <c r="L2217" s="192" t="s">
        <v>146</v>
      </c>
      <c r="M2217" s="192" t="s">
        <v>147</v>
      </c>
      <c r="N2217" s="192" t="s">
        <v>148</v>
      </c>
      <c r="O2217" t="str">
        <f t="shared" ref="O2217" si="2206">O2216</f>
        <v>MATCH</v>
      </c>
    </row>
    <row r="2218" spans="1:15" x14ac:dyDescent="0.25">
      <c r="A2218" s="193" t="s">
        <v>161</v>
      </c>
      <c r="B2218" s="97"/>
      <c r="C2218" s="97"/>
      <c r="D2218" s="97"/>
      <c r="E2218" s="97"/>
      <c r="F2218" s="97"/>
      <c r="G2218" s="97"/>
      <c r="H2218" s="97"/>
      <c r="I2218" s="97"/>
      <c r="J2218" s="97"/>
      <c r="K2218" s="97"/>
      <c r="L2218" s="97"/>
      <c r="M2218" s="97"/>
      <c r="N2218" s="97"/>
      <c r="O2218" t="str">
        <f t="shared" ref="O2218" si="2207">O2216</f>
        <v>MATCH</v>
      </c>
    </row>
    <row r="2219" spans="1:15" x14ac:dyDescent="0.25">
      <c r="A2219" s="193" t="s">
        <v>164</v>
      </c>
      <c r="B2219" s="97"/>
      <c r="C2219" s="97"/>
      <c r="D2219" s="97"/>
      <c r="E2219" s="97"/>
      <c r="F2219" s="97"/>
      <c r="G2219" s="97"/>
      <c r="H2219" s="97"/>
      <c r="I2219" s="97"/>
      <c r="J2219" s="97"/>
      <c r="K2219" s="97"/>
      <c r="L2219" s="97"/>
      <c r="M2219" s="97"/>
      <c r="N2219" s="97"/>
      <c r="O2219" t="str">
        <f t="shared" ref="O2219" si="2208">O2216</f>
        <v>MATCH</v>
      </c>
    </row>
    <row r="2220" spans="1:15" x14ac:dyDescent="0.25">
      <c r="A2220" s="188"/>
      <c r="B2220" s="188"/>
      <c r="C2220" s="188"/>
      <c r="D2220" s="188"/>
      <c r="E2220" s="188"/>
      <c r="F2220" s="188"/>
      <c r="G2220" s="188"/>
      <c r="H2220" s="188"/>
      <c r="I2220" s="188"/>
      <c r="J2220" s="188"/>
      <c r="K2220" s="188"/>
      <c r="L2220" s="188"/>
      <c r="M2220" s="188"/>
      <c r="N2220" s="188"/>
      <c r="O2220" t="str">
        <f t="shared" ref="O2220" si="2209">O2216</f>
        <v>MATCH</v>
      </c>
    </row>
    <row r="2221" spans="1:15" x14ac:dyDescent="0.25">
      <c r="A2221" s="191" t="str">
        <f>'[1]Run Rate'!A447</f>
        <v>ATC06723</v>
      </c>
      <c r="B2221" s="191" t="str">
        <f>'[1]Run Rate'!B447</f>
        <v>Gurtne univerzalne Atleticore</v>
      </c>
      <c r="C2221" s="191" t="str">
        <f>'[1]Run Rate'!C447</f>
        <v>FITNESS OPREMA</v>
      </c>
      <c r="D2221" s="191" t="str">
        <f>'[1]Run Rate'!D447</f>
        <v>03 BRONZE</v>
      </c>
      <c r="E2221" s="97"/>
      <c r="F2221" s="97"/>
      <c r="G2221" s="97"/>
      <c r="H2221" s="97"/>
      <c r="I2221" s="97"/>
      <c r="J2221" s="97"/>
      <c r="K2221" s="97"/>
      <c r="L2221" s="97"/>
      <c r="M2221" s="97"/>
      <c r="N2221" s="97"/>
      <c r="O2221" t="str">
        <f t="shared" ref="O2221" si="2210">IF(AND(OR($B$1="ALL",$B$1=C2221),OR($E$1="ALL",$E$1=D2221),OR($B$2="ALL",$B$2=A2221),OR($E$2="ALL",IFERROR(SEARCH($E$2,B2221),0)&gt;0)),"MATCH","")</f>
        <v>MATCH</v>
      </c>
    </row>
    <row r="2222" spans="1:15" x14ac:dyDescent="0.25">
      <c r="A2222" s="192"/>
      <c r="B2222" s="192" t="s">
        <v>156</v>
      </c>
      <c r="C2222" s="192" t="s">
        <v>157</v>
      </c>
      <c r="D2222" s="192" t="s">
        <v>158</v>
      </c>
      <c r="E2222" s="192" t="s">
        <v>139</v>
      </c>
      <c r="F2222" s="192" t="s">
        <v>140</v>
      </c>
      <c r="G2222" s="192" t="s">
        <v>141</v>
      </c>
      <c r="H2222" s="192" t="s">
        <v>142</v>
      </c>
      <c r="I2222" s="192" t="s">
        <v>143</v>
      </c>
      <c r="J2222" s="192" t="s">
        <v>144</v>
      </c>
      <c r="K2222" s="192" t="s">
        <v>145</v>
      </c>
      <c r="L2222" s="192" t="s">
        <v>146</v>
      </c>
      <c r="M2222" s="192" t="s">
        <v>147</v>
      </c>
      <c r="N2222" s="192" t="s">
        <v>148</v>
      </c>
      <c r="O2222" t="str">
        <f t="shared" ref="O2222" si="2211">O2221</f>
        <v>MATCH</v>
      </c>
    </row>
    <row r="2223" spans="1:15" x14ac:dyDescent="0.25">
      <c r="A2223" s="193" t="s">
        <v>161</v>
      </c>
      <c r="B2223" s="97"/>
      <c r="C2223" s="97"/>
      <c r="D2223" s="97"/>
      <c r="E2223" s="97"/>
      <c r="F2223" s="97"/>
      <c r="G2223" s="97"/>
      <c r="H2223" s="97"/>
      <c r="I2223" s="97"/>
      <c r="J2223" s="97"/>
      <c r="K2223" s="97"/>
      <c r="L2223" s="97"/>
      <c r="M2223" s="97"/>
      <c r="N2223" s="97"/>
      <c r="O2223" t="str">
        <f t="shared" ref="O2223" si="2212">O2221</f>
        <v>MATCH</v>
      </c>
    </row>
    <row r="2224" spans="1:15" x14ac:dyDescent="0.25">
      <c r="A2224" s="193" t="s">
        <v>164</v>
      </c>
      <c r="B2224" s="97"/>
      <c r="C2224" s="97"/>
      <c r="D2224" s="97"/>
      <c r="E2224" s="97"/>
      <c r="F2224" s="97"/>
      <c r="G2224" s="97"/>
      <c r="H2224" s="97"/>
      <c r="I2224" s="97"/>
      <c r="J2224" s="97"/>
      <c r="K2224" s="97"/>
      <c r="L2224" s="97"/>
      <c r="M2224" s="97"/>
      <c r="N2224" s="97"/>
      <c r="O2224" t="str">
        <f t="shared" ref="O2224" si="2213">O2221</f>
        <v>MATCH</v>
      </c>
    </row>
    <row r="2225" spans="1:15" x14ac:dyDescent="0.25">
      <c r="A2225" s="188"/>
      <c r="B2225" s="188"/>
      <c r="C2225" s="188"/>
      <c r="D2225" s="188"/>
      <c r="E2225" s="188"/>
      <c r="F2225" s="188"/>
      <c r="G2225" s="188"/>
      <c r="H2225" s="188"/>
      <c r="I2225" s="188"/>
      <c r="J2225" s="188"/>
      <c r="K2225" s="188"/>
      <c r="L2225" s="188"/>
      <c r="M2225" s="188"/>
      <c r="N2225" s="188"/>
      <c r="O2225" t="str">
        <f t="shared" ref="O2225" si="2214">O2221</f>
        <v>MATCH</v>
      </c>
    </row>
    <row r="2226" spans="1:15" x14ac:dyDescent="0.25">
      <c r="A2226" s="191" t="str">
        <f>'[1]Run Rate'!A448</f>
        <v>POL04370</v>
      </c>
      <c r="B2226" s="191" t="str">
        <f>'[1]Run Rate'!B448</f>
        <v>Polleo Zero Syrup 425ml Strawberry</v>
      </c>
      <c r="C2226" s="191" t="str">
        <f>'[1]Run Rate'!C448</f>
        <v>BIO I SUPERFOODS</v>
      </c>
      <c r="D2226" s="191" t="str">
        <f>'[1]Run Rate'!D448</f>
        <v>03 BRONZE</v>
      </c>
      <c r="E2226" s="97"/>
      <c r="F2226" s="97"/>
      <c r="G2226" s="97"/>
      <c r="H2226" s="97"/>
      <c r="I2226" s="97"/>
      <c r="J2226" s="97"/>
      <c r="K2226" s="97"/>
      <c r="L2226" s="97"/>
      <c r="M2226" s="97"/>
      <c r="N2226" s="97"/>
      <c r="O2226" t="str">
        <f t="shared" ref="O2226" si="2215">IF(AND(OR($B$1="ALL",$B$1=C2226),OR($E$1="ALL",$E$1=D2226),OR($B$2="ALL",$B$2=A2226),OR($E$2="ALL",IFERROR(SEARCH($E$2,B2226),0)&gt;0)),"MATCH","")</f>
        <v>MATCH</v>
      </c>
    </row>
    <row r="2227" spans="1:15" x14ac:dyDescent="0.25">
      <c r="A2227" s="192"/>
      <c r="B2227" s="192" t="s">
        <v>156</v>
      </c>
      <c r="C2227" s="192" t="s">
        <v>157</v>
      </c>
      <c r="D2227" s="192" t="s">
        <v>158</v>
      </c>
      <c r="E2227" s="192" t="s">
        <v>139</v>
      </c>
      <c r="F2227" s="192" t="s">
        <v>140</v>
      </c>
      <c r="G2227" s="192" t="s">
        <v>141</v>
      </c>
      <c r="H2227" s="192" t="s">
        <v>142</v>
      </c>
      <c r="I2227" s="192" t="s">
        <v>143</v>
      </c>
      <c r="J2227" s="192" t="s">
        <v>144</v>
      </c>
      <c r="K2227" s="192" t="s">
        <v>145</v>
      </c>
      <c r="L2227" s="192" t="s">
        <v>146</v>
      </c>
      <c r="M2227" s="192" t="s">
        <v>147</v>
      </c>
      <c r="N2227" s="192" t="s">
        <v>148</v>
      </c>
      <c r="O2227" t="str">
        <f t="shared" ref="O2227" si="2216">O2226</f>
        <v>MATCH</v>
      </c>
    </row>
    <row r="2228" spans="1:15" x14ac:dyDescent="0.25">
      <c r="A2228" s="193" t="s">
        <v>161</v>
      </c>
      <c r="B2228" s="97"/>
      <c r="C2228" s="97"/>
      <c r="D2228" s="97"/>
      <c r="E2228" s="97"/>
      <c r="F2228" s="97"/>
      <c r="G2228" s="97"/>
      <c r="H2228" s="97"/>
      <c r="I2228" s="97"/>
      <c r="J2228" s="97"/>
      <c r="K2228" s="97"/>
      <c r="L2228" s="97"/>
      <c r="M2228" s="97"/>
      <c r="N2228" s="97"/>
      <c r="O2228" t="str">
        <f t="shared" ref="O2228" si="2217">O2226</f>
        <v>MATCH</v>
      </c>
    </row>
    <row r="2229" spans="1:15" x14ac:dyDescent="0.25">
      <c r="A2229" s="193" t="s">
        <v>164</v>
      </c>
      <c r="B2229" s="97"/>
      <c r="C2229" s="97"/>
      <c r="D2229" s="97"/>
      <c r="E2229" s="97"/>
      <c r="F2229" s="97"/>
      <c r="G2229" s="97"/>
      <c r="H2229" s="97"/>
      <c r="I2229" s="97"/>
      <c r="J2229" s="97"/>
      <c r="K2229" s="97"/>
      <c r="L2229" s="97"/>
      <c r="M2229" s="97"/>
      <c r="N2229" s="97"/>
      <c r="O2229" t="str">
        <f t="shared" ref="O2229" si="2218">O2226</f>
        <v>MATCH</v>
      </c>
    </row>
    <row r="2230" spans="1:15" x14ac:dyDescent="0.25">
      <c r="A2230" s="188"/>
      <c r="B2230" s="188"/>
      <c r="C2230" s="188"/>
      <c r="D2230" s="188"/>
      <c r="E2230" s="188"/>
      <c r="F2230" s="188"/>
      <c r="G2230" s="188"/>
      <c r="H2230" s="188"/>
      <c r="I2230" s="188"/>
      <c r="J2230" s="188"/>
      <c r="K2230" s="188"/>
      <c r="L2230" s="188"/>
      <c r="M2230" s="188"/>
      <c r="N2230" s="188"/>
      <c r="O2230" t="str">
        <f t="shared" ref="O2230" si="2219">O2226</f>
        <v>MATCH</v>
      </c>
    </row>
    <row r="2231" spans="1:15" x14ac:dyDescent="0.25">
      <c r="A2231" s="191" t="str">
        <f>'[1]Run Rate'!A449</f>
        <v>ATC06516</v>
      </c>
      <c r="B2231" s="191" t="str">
        <f>'[1]Run Rate'!B449</f>
        <v>Girja gumirana 4 kg Atleticore</v>
      </c>
      <c r="C2231" s="191" t="str">
        <f>'[1]Run Rate'!C449</f>
        <v>FITNESS OPREMA</v>
      </c>
      <c r="D2231" s="191" t="str">
        <f>'[1]Run Rate'!D449</f>
        <v>03 BRONZE</v>
      </c>
      <c r="E2231" s="97"/>
      <c r="F2231" s="97"/>
      <c r="G2231" s="97"/>
      <c r="H2231" s="97"/>
      <c r="I2231" s="97"/>
      <c r="J2231" s="97"/>
      <c r="K2231" s="97"/>
      <c r="L2231" s="97"/>
      <c r="M2231" s="97"/>
      <c r="N2231" s="97"/>
      <c r="O2231" t="str">
        <f t="shared" ref="O2231" si="2220">IF(AND(OR($B$1="ALL",$B$1=C2231),OR($E$1="ALL",$E$1=D2231),OR($B$2="ALL",$B$2=A2231),OR($E$2="ALL",IFERROR(SEARCH($E$2,B2231),0)&gt;0)),"MATCH","")</f>
        <v>MATCH</v>
      </c>
    </row>
    <row r="2232" spans="1:15" x14ac:dyDescent="0.25">
      <c r="A2232" s="192"/>
      <c r="B2232" s="192" t="s">
        <v>156</v>
      </c>
      <c r="C2232" s="192" t="s">
        <v>157</v>
      </c>
      <c r="D2232" s="192" t="s">
        <v>158</v>
      </c>
      <c r="E2232" s="192" t="s">
        <v>139</v>
      </c>
      <c r="F2232" s="192" t="s">
        <v>140</v>
      </c>
      <c r="G2232" s="192" t="s">
        <v>141</v>
      </c>
      <c r="H2232" s="192" t="s">
        <v>142</v>
      </c>
      <c r="I2232" s="192" t="s">
        <v>143</v>
      </c>
      <c r="J2232" s="192" t="s">
        <v>144</v>
      </c>
      <c r="K2232" s="192" t="s">
        <v>145</v>
      </c>
      <c r="L2232" s="192" t="s">
        <v>146</v>
      </c>
      <c r="M2232" s="192" t="s">
        <v>147</v>
      </c>
      <c r="N2232" s="192" t="s">
        <v>148</v>
      </c>
      <c r="O2232" t="str">
        <f t="shared" ref="O2232" si="2221">O2231</f>
        <v>MATCH</v>
      </c>
    </row>
    <row r="2233" spans="1:15" x14ac:dyDescent="0.25">
      <c r="A2233" s="193" t="s">
        <v>161</v>
      </c>
      <c r="B2233" s="97"/>
      <c r="C2233" s="97"/>
      <c r="D2233" s="97"/>
      <c r="E2233" s="97"/>
      <c r="F2233" s="97"/>
      <c r="G2233" s="97"/>
      <c r="H2233" s="97"/>
      <c r="I2233" s="97"/>
      <c r="J2233" s="97"/>
      <c r="K2233" s="97"/>
      <c r="L2233" s="97"/>
      <c r="M2233" s="97"/>
      <c r="N2233" s="97"/>
      <c r="O2233" t="str">
        <f t="shared" ref="O2233" si="2222">O2231</f>
        <v>MATCH</v>
      </c>
    </row>
    <row r="2234" spans="1:15" x14ac:dyDescent="0.25">
      <c r="A2234" s="193" t="s">
        <v>164</v>
      </c>
      <c r="B2234" s="97"/>
      <c r="C2234" s="97"/>
      <c r="D2234" s="97"/>
      <c r="E2234" s="97"/>
      <c r="F2234" s="97"/>
      <c r="G2234" s="97"/>
      <c r="H2234" s="97"/>
      <c r="I2234" s="97"/>
      <c r="J2234" s="97"/>
      <c r="K2234" s="97"/>
      <c r="L2234" s="97"/>
      <c r="M2234" s="97"/>
      <c r="N2234" s="97"/>
      <c r="O2234" t="str">
        <f t="shared" ref="O2234" si="2223">O2231</f>
        <v>MATCH</v>
      </c>
    </row>
    <row r="2235" spans="1:15" x14ac:dyDescent="0.25">
      <c r="A2235" s="188"/>
      <c r="B2235" s="188"/>
      <c r="C2235" s="188"/>
      <c r="D2235" s="188"/>
      <c r="E2235" s="188"/>
      <c r="F2235" s="188"/>
      <c r="G2235" s="188"/>
      <c r="H2235" s="188"/>
      <c r="I2235" s="188"/>
      <c r="J2235" s="188"/>
      <c r="K2235" s="188"/>
      <c r="L2235" s="188"/>
      <c r="M2235" s="188"/>
      <c r="N2235" s="188"/>
      <c r="O2235" t="str">
        <f t="shared" ref="O2235" si="2224">O2231</f>
        <v>MATCH</v>
      </c>
    </row>
    <row r="2236" spans="1:15" x14ac:dyDescent="0.25">
      <c r="A2236" s="191" t="str">
        <f>'[1]Run Rate'!A450</f>
        <v>ATC06512</v>
      </c>
      <c r="B2236" s="191" t="str">
        <f>'[1]Run Rate'!B450</f>
        <v>Prostirka PVC Yoga 173 cm</v>
      </c>
      <c r="C2236" s="191" t="str">
        <f>'[1]Run Rate'!C450</f>
        <v>FITNESS OPREMA</v>
      </c>
      <c r="D2236" s="191" t="str">
        <f>'[1]Run Rate'!D450</f>
        <v>03 BRONZE</v>
      </c>
      <c r="E2236" s="97"/>
      <c r="F2236" s="97"/>
      <c r="G2236" s="97"/>
      <c r="H2236" s="97"/>
      <c r="I2236" s="97"/>
      <c r="J2236" s="97"/>
      <c r="K2236" s="97"/>
      <c r="L2236" s="97"/>
      <c r="M2236" s="97"/>
      <c r="N2236" s="97"/>
      <c r="O2236" t="str">
        <f t="shared" ref="O2236" si="2225">IF(AND(OR($B$1="ALL",$B$1=C2236),OR($E$1="ALL",$E$1=D2236),OR($B$2="ALL",$B$2=A2236),OR($E$2="ALL",IFERROR(SEARCH($E$2,B2236),0)&gt;0)),"MATCH","")</f>
        <v>MATCH</v>
      </c>
    </row>
    <row r="2237" spans="1:15" x14ac:dyDescent="0.25">
      <c r="A2237" s="192"/>
      <c r="B2237" s="192" t="s">
        <v>156</v>
      </c>
      <c r="C2237" s="192" t="s">
        <v>157</v>
      </c>
      <c r="D2237" s="192" t="s">
        <v>158</v>
      </c>
      <c r="E2237" s="192" t="s">
        <v>139</v>
      </c>
      <c r="F2237" s="192" t="s">
        <v>140</v>
      </c>
      <c r="G2237" s="192" t="s">
        <v>141</v>
      </c>
      <c r="H2237" s="192" t="s">
        <v>142</v>
      </c>
      <c r="I2237" s="192" t="s">
        <v>143</v>
      </c>
      <c r="J2237" s="192" t="s">
        <v>144</v>
      </c>
      <c r="K2237" s="192" t="s">
        <v>145</v>
      </c>
      <c r="L2237" s="192" t="s">
        <v>146</v>
      </c>
      <c r="M2237" s="192" t="s">
        <v>147</v>
      </c>
      <c r="N2237" s="192" t="s">
        <v>148</v>
      </c>
      <c r="O2237" t="str">
        <f t="shared" ref="O2237" si="2226">O2236</f>
        <v>MATCH</v>
      </c>
    </row>
    <row r="2238" spans="1:15" x14ac:dyDescent="0.25">
      <c r="A2238" s="193" t="s">
        <v>161</v>
      </c>
      <c r="B2238" s="97"/>
      <c r="C2238" s="97"/>
      <c r="D2238" s="97"/>
      <c r="E2238" s="97"/>
      <c r="F2238" s="97"/>
      <c r="G2238" s="97"/>
      <c r="H2238" s="97"/>
      <c r="I2238" s="97"/>
      <c r="J2238" s="97"/>
      <c r="K2238" s="97"/>
      <c r="L2238" s="97"/>
      <c r="M2238" s="97"/>
      <c r="N2238" s="97"/>
      <c r="O2238" t="str">
        <f t="shared" ref="O2238" si="2227">O2236</f>
        <v>MATCH</v>
      </c>
    </row>
    <row r="2239" spans="1:15" x14ac:dyDescent="0.25">
      <c r="A2239" s="193" t="s">
        <v>164</v>
      </c>
      <c r="B2239" s="97"/>
      <c r="C2239" s="97"/>
      <c r="D2239" s="97"/>
      <c r="E2239" s="97"/>
      <c r="F2239" s="97"/>
      <c r="G2239" s="97"/>
      <c r="H2239" s="97"/>
      <c r="I2239" s="97"/>
      <c r="J2239" s="97"/>
      <c r="K2239" s="97"/>
      <c r="L2239" s="97"/>
      <c r="M2239" s="97"/>
      <c r="N2239" s="97"/>
      <c r="O2239" t="str">
        <f t="shared" ref="O2239" si="2228">O2236</f>
        <v>MATCH</v>
      </c>
    </row>
    <row r="2240" spans="1:15" x14ac:dyDescent="0.25">
      <c r="A2240" s="188"/>
      <c r="B2240" s="188"/>
      <c r="C2240" s="188"/>
      <c r="D2240" s="188"/>
      <c r="E2240" s="188"/>
      <c r="F2240" s="188"/>
      <c r="G2240" s="188"/>
      <c r="H2240" s="188"/>
      <c r="I2240" s="188"/>
      <c r="J2240" s="188"/>
      <c r="K2240" s="188"/>
      <c r="L2240" s="188"/>
      <c r="M2240" s="188"/>
      <c r="N2240" s="188"/>
      <c r="O2240" t="str">
        <f t="shared" ref="O2240" si="2229">O2236</f>
        <v>MATCH</v>
      </c>
    </row>
    <row r="2241" spans="1:15" x14ac:dyDescent="0.25">
      <c r="A2241" s="191" t="str">
        <f>'[1]Run Rate'!A451</f>
        <v>POL04375</v>
      </c>
      <c r="B2241" s="191" t="str">
        <f>'[1]Run Rate'!B451</f>
        <v>Polleo Zero Sauce 425ml Ceasar</v>
      </c>
      <c r="C2241" s="191" t="str">
        <f>'[1]Run Rate'!C451</f>
        <v>BIO I SUPERFOODS</v>
      </c>
      <c r="D2241" s="191" t="str">
        <f>'[1]Run Rate'!D451</f>
        <v>03 BRONZE</v>
      </c>
      <c r="E2241" s="97"/>
      <c r="F2241" s="97"/>
      <c r="G2241" s="97"/>
      <c r="H2241" s="97"/>
      <c r="I2241" s="97"/>
      <c r="J2241" s="97"/>
      <c r="K2241" s="97"/>
      <c r="L2241" s="97"/>
      <c r="M2241" s="97"/>
      <c r="N2241" s="97"/>
      <c r="O2241" t="str">
        <f t="shared" ref="O2241" si="2230">IF(AND(OR($B$1="ALL",$B$1=C2241),OR($E$1="ALL",$E$1=D2241),OR($B$2="ALL",$B$2=A2241),OR($E$2="ALL",IFERROR(SEARCH($E$2,B2241),0)&gt;0)),"MATCH","")</f>
        <v>MATCH</v>
      </c>
    </row>
    <row r="2242" spans="1:15" x14ac:dyDescent="0.25">
      <c r="A2242" s="192"/>
      <c r="B2242" s="192" t="s">
        <v>156</v>
      </c>
      <c r="C2242" s="192" t="s">
        <v>157</v>
      </c>
      <c r="D2242" s="192" t="s">
        <v>158</v>
      </c>
      <c r="E2242" s="192" t="s">
        <v>139</v>
      </c>
      <c r="F2242" s="192" t="s">
        <v>140</v>
      </c>
      <c r="G2242" s="192" t="s">
        <v>141</v>
      </c>
      <c r="H2242" s="192" t="s">
        <v>142</v>
      </c>
      <c r="I2242" s="192" t="s">
        <v>143</v>
      </c>
      <c r="J2242" s="192" t="s">
        <v>144</v>
      </c>
      <c r="K2242" s="192" t="s">
        <v>145</v>
      </c>
      <c r="L2242" s="192" t="s">
        <v>146</v>
      </c>
      <c r="M2242" s="192" t="s">
        <v>147</v>
      </c>
      <c r="N2242" s="192" t="s">
        <v>148</v>
      </c>
      <c r="O2242" t="str">
        <f t="shared" ref="O2242" si="2231">O2241</f>
        <v>MATCH</v>
      </c>
    </row>
    <row r="2243" spans="1:15" x14ac:dyDescent="0.25">
      <c r="A2243" s="193" t="s">
        <v>161</v>
      </c>
      <c r="B2243" s="97"/>
      <c r="C2243" s="97"/>
      <c r="D2243" s="97"/>
      <c r="E2243" s="97"/>
      <c r="F2243" s="97"/>
      <c r="G2243" s="97"/>
      <c r="H2243" s="97"/>
      <c r="I2243" s="97"/>
      <c r="J2243" s="97"/>
      <c r="K2243" s="97"/>
      <c r="L2243" s="97"/>
      <c r="M2243" s="97"/>
      <c r="N2243" s="97"/>
      <c r="O2243" t="str">
        <f t="shared" ref="O2243" si="2232">O2241</f>
        <v>MATCH</v>
      </c>
    </row>
    <row r="2244" spans="1:15" x14ac:dyDescent="0.25">
      <c r="A2244" s="193" t="s">
        <v>164</v>
      </c>
      <c r="B2244" s="97"/>
      <c r="C2244" s="97"/>
      <c r="D2244" s="97"/>
      <c r="E2244" s="97"/>
      <c r="F2244" s="97"/>
      <c r="G2244" s="97"/>
      <c r="H2244" s="97"/>
      <c r="I2244" s="97"/>
      <c r="J2244" s="97"/>
      <c r="K2244" s="97"/>
      <c r="L2244" s="97"/>
      <c r="M2244" s="97"/>
      <c r="N2244" s="97"/>
      <c r="O2244" t="str">
        <f t="shared" ref="O2244" si="2233">O2241</f>
        <v>MATCH</v>
      </c>
    </row>
    <row r="2245" spans="1:15" x14ac:dyDescent="0.25">
      <c r="A2245" s="188"/>
      <c r="B2245" s="188"/>
      <c r="C2245" s="188"/>
      <c r="D2245" s="188"/>
      <c r="E2245" s="188"/>
      <c r="F2245" s="188"/>
      <c r="G2245" s="188"/>
      <c r="H2245" s="188"/>
      <c r="I2245" s="188"/>
      <c r="J2245" s="188"/>
      <c r="K2245" s="188"/>
      <c r="L2245" s="188"/>
      <c r="M2245" s="188"/>
      <c r="N2245" s="188"/>
      <c r="O2245" t="str">
        <f t="shared" ref="O2245" si="2234">O2241</f>
        <v>MATCH</v>
      </c>
    </row>
    <row r="2246" spans="1:15" x14ac:dyDescent="0.25">
      <c r="A2246" s="191" t="str">
        <f>'[1]Run Rate'!A452</f>
        <v>SHM00071</v>
      </c>
      <c r="B2246" s="191" t="str">
        <f>'[1]Run Rate'!B452</f>
        <v>DEFENDER, Polleo Logo Pink, 600 ml</v>
      </c>
      <c r="C2246" s="191" t="str">
        <f>'[1]Run Rate'!C452</f>
        <v>DRINKWARE I HOME</v>
      </c>
      <c r="D2246" s="191" t="str">
        <f>'[1]Run Rate'!D452</f>
        <v>03 BRONZE</v>
      </c>
      <c r="E2246" s="97"/>
      <c r="F2246" s="97"/>
      <c r="G2246" s="97"/>
      <c r="H2246" s="97"/>
      <c r="I2246" s="97"/>
      <c r="J2246" s="97"/>
      <c r="K2246" s="97"/>
      <c r="L2246" s="97"/>
      <c r="M2246" s="97"/>
      <c r="N2246" s="97"/>
      <c r="O2246" t="str">
        <f t="shared" ref="O2246" si="2235">IF(AND(OR($B$1="ALL",$B$1=C2246),OR($E$1="ALL",$E$1=D2246),OR($B$2="ALL",$B$2=A2246),OR($E$2="ALL",IFERROR(SEARCH($E$2,B2246),0)&gt;0)),"MATCH","")</f>
        <v>MATCH</v>
      </c>
    </row>
    <row r="2247" spans="1:15" x14ac:dyDescent="0.25">
      <c r="A2247" s="192"/>
      <c r="B2247" s="192" t="s">
        <v>156</v>
      </c>
      <c r="C2247" s="192" t="s">
        <v>157</v>
      </c>
      <c r="D2247" s="192" t="s">
        <v>158</v>
      </c>
      <c r="E2247" s="192" t="s">
        <v>139</v>
      </c>
      <c r="F2247" s="192" t="s">
        <v>140</v>
      </c>
      <c r="G2247" s="192" t="s">
        <v>141</v>
      </c>
      <c r="H2247" s="192" t="s">
        <v>142</v>
      </c>
      <c r="I2247" s="192" t="s">
        <v>143</v>
      </c>
      <c r="J2247" s="192" t="s">
        <v>144</v>
      </c>
      <c r="K2247" s="192" t="s">
        <v>145</v>
      </c>
      <c r="L2247" s="192" t="s">
        <v>146</v>
      </c>
      <c r="M2247" s="192" t="s">
        <v>147</v>
      </c>
      <c r="N2247" s="192" t="s">
        <v>148</v>
      </c>
      <c r="O2247" t="str">
        <f t="shared" ref="O2247" si="2236">O2246</f>
        <v>MATCH</v>
      </c>
    </row>
    <row r="2248" spans="1:15" x14ac:dyDescent="0.25">
      <c r="A2248" s="193" t="s">
        <v>161</v>
      </c>
      <c r="B2248" s="97"/>
      <c r="C2248" s="97"/>
      <c r="D2248" s="97"/>
      <c r="E2248" s="97"/>
      <c r="F2248" s="97"/>
      <c r="G2248" s="97"/>
      <c r="H2248" s="97"/>
      <c r="I2248" s="97"/>
      <c r="J2248" s="97"/>
      <c r="K2248" s="97"/>
      <c r="L2248" s="97"/>
      <c r="M2248" s="97"/>
      <c r="N2248" s="97"/>
      <c r="O2248" t="str">
        <f t="shared" ref="O2248" si="2237">O2246</f>
        <v>MATCH</v>
      </c>
    </row>
    <row r="2249" spans="1:15" x14ac:dyDescent="0.25">
      <c r="A2249" s="193" t="s">
        <v>164</v>
      </c>
      <c r="B2249" s="97"/>
      <c r="C2249" s="97"/>
      <c r="D2249" s="97"/>
      <c r="E2249" s="97"/>
      <c r="F2249" s="97"/>
      <c r="G2249" s="97"/>
      <c r="H2249" s="97"/>
      <c r="I2249" s="97"/>
      <c r="J2249" s="97"/>
      <c r="K2249" s="97"/>
      <c r="L2249" s="97"/>
      <c r="M2249" s="97"/>
      <c r="N2249" s="97"/>
      <c r="O2249" t="str">
        <f t="shared" ref="O2249" si="2238">O2246</f>
        <v>MATCH</v>
      </c>
    </row>
    <row r="2250" spans="1:15" x14ac:dyDescent="0.25">
      <c r="A2250" s="188"/>
      <c r="B2250" s="188"/>
      <c r="C2250" s="188"/>
      <c r="D2250" s="188"/>
      <c r="E2250" s="188"/>
      <c r="F2250" s="188"/>
      <c r="G2250" s="188"/>
      <c r="H2250" s="188"/>
      <c r="I2250" s="188"/>
      <c r="J2250" s="188"/>
      <c r="K2250" s="188"/>
      <c r="L2250" s="188"/>
      <c r="M2250" s="188"/>
      <c r="N2250" s="188"/>
      <c r="O2250" t="str">
        <f t="shared" ref="O2250" si="2239">O2246</f>
        <v>MATCH</v>
      </c>
    </row>
    <row r="2251" spans="1:15" x14ac:dyDescent="0.25">
      <c r="A2251" s="191" t="str">
        <f>'[1]Run Rate'!A453</f>
        <v>ATC06662</v>
      </c>
      <c r="B2251" s="191" t="str">
        <f>'[1]Run Rate'!B453</f>
        <v>Latex mini band set (3 kom) Atleticore</v>
      </c>
      <c r="C2251" s="191" t="str">
        <f>'[1]Run Rate'!C453</f>
        <v>FITNESS OPREMA</v>
      </c>
      <c r="D2251" s="191" t="str">
        <f>'[1]Run Rate'!D453</f>
        <v>03 BRONZE</v>
      </c>
      <c r="E2251" s="97"/>
      <c r="F2251" s="97"/>
      <c r="G2251" s="97"/>
      <c r="H2251" s="97"/>
      <c r="I2251" s="97"/>
      <c r="J2251" s="97"/>
      <c r="K2251" s="97"/>
      <c r="L2251" s="97"/>
      <c r="M2251" s="97"/>
      <c r="N2251" s="97"/>
      <c r="O2251" t="str">
        <f t="shared" ref="O2251" si="2240">IF(AND(OR($B$1="ALL",$B$1=C2251),OR($E$1="ALL",$E$1=D2251),OR($B$2="ALL",$B$2=A2251),OR($E$2="ALL",IFERROR(SEARCH($E$2,B2251),0)&gt;0)),"MATCH","")</f>
        <v>MATCH</v>
      </c>
    </row>
    <row r="2252" spans="1:15" x14ac:dyDescent="0.25">
      <c r="A2252" s="192"/>
      <c r="B2252" s="192" t="s">
        <v>156</v>
      </c>
      <c r="C2252" s="192" t="s">
        <v>157</v>
      </c>
      <c r="D2252" s="192" t="s">
        <v>158</v>
      </c>
      <c r="E2252" s="192" t="s">
        <v>139</v>
      </c>
      <c r="F2252" s="192" t="s">
        <v>140</v>
      </c>
      <c r="G2252" s="192" t="s">
        <v>141</v>
      </c>
      <c r="H2252" s="192" t="s">
        <v>142</v>
      </c>
      <c r="I2252" s="192" t="s">
        <v>143</v>
      </c>
      <c r="J2252" s="192" t="s">
        <v>144</v>
      </c>
      <c r="K2252" s="192" t="s">
        <v>145</v>
      </c>
      <c r="L2252" s="192" t="s">
        <v>146</v>
      </c>
      <c r="M2252" s="192" t="s">
        <v>147</v>
      </c>
      <c r="N2252" s="192" t="s">
        <v>148</v>
      </c>
      <c r="O2252" t="str">
        <f t="shared" ref="O2252" si="2241">O2251</f>
        <v>MATCH</v>
      </c>
    </row>
    <row r="2253" spans="1:15" x14ac:dyDescent="0.25">
      <c r="A2253" s="193" t="s">
        <v>161</v>
      </c>
      <c r="B2253" s="97"/>
      <c r="C2253" s="97"/>
      <c r="D2253" s="97"/>
      <c r="E2253" s="97"/>
      <c r="F2253" s="97"/>
      <c r="G2253" s="97"/>
      <c r="H2253" s="97"/>
      <c r="I2253" s="97"/>
      <c r="J2253" s="97"/>
      <c r="K2253" s="97"/>
      <c r="L2253" s="97"/>
      <c r="M2253" s="97"/>
      <c r="N2253" s="97"/>
      <c r="O2253" t="str">
        <f t="shared" ref="O2253" si="2242">O2251</f>
        <v>MATCH</v>
      </c>
    </row>
    <row r="2254" spans="1:15" x14ac:dyDescent="0.25">
      <c r="A2254" s="193" t="s">
        <v>164</v>
      </c>
      <c r="B2254" s="97"/>
      <c r="C2254" s="97"/>
      <c r="D2254" s="97"/>
      <c r="E2254" s="97"/>
      <c r="F2254" s="97"/>
      <c r="G2254" s="97"/>
      <c r="H2254" s="97"/>
      <c r="I2254" s="97"/>
      <c r="J2254" s="97"/>
      <c r="K2254" s="97"/>
      <c r="L2254" s="97"/>
      <c r="M2254" s="97"/>
      <c r="N2254" s="97"/>
      <c r="O2254" t="str">
        <f t="shared" ref="O2254" si="2243">O2251</f>
        <v>MATCH</v>
      </c>
    </row>
    <row r="2255" spans="1:15" x14ac:dyDescent="0.25">
      <c r="A2255" s="188"/>
      <c r="B2255" s="188"/>
      <c r="C2255" s="188"/>
      <c r="D2255" s="188"/>
      <c r="E2255" s="188"/>
      <c r="F2255" s="188"/>
      <c r="G2255" s="188"/>
      <c r="H2255" s="188"/>
      <c r="I2255" s="188"/>
      <c r="J2255" s="188"/>
      <c r="K2255" s="188"/>
      <c r="L2255" s="188"/>
      <c r="M2255" s="188"/>
      <c r="N2255" s="188"/>
      <c r="O2255" t="str">
        <f t="shared" ref="O2255" si="2244">O2251</f>
        <v>MATCH</v>
      </c>
    </row>
    <row r="2256" spans="1:15" x14ac:dyDescent="0.25">
      <c r="A2256" s="191" t="str">
        <f>'[1]Run Rate'!A454</f>
        <v>SHM00028</v>
      </c>
      <c r="B2256" s="191" t="str">
        <f>'[1]Run Rate'!B454</f>
        <v>Shieldmixer Hero Pro Flash Classic</v>
      </c>
      <c r="C2256" s="191" t="str">
        <f>'[1]Run Rate'!C454</f>
        <v>DRINKWARE I HOME</v>
      </c>
      <c r="D2256" s="191" t="str">
        <f>'[1]Run Rate'!D454</f>
        <v>03 BRONZE</v>
      </c>
      <c r="E2256" s="97"/>
      <c r="F2256" s="97"/>
      <c r="G2256" s="97"/>
      <c r="H2256" s="97"/>
      <c r="I2256" s="97"/>
      <c r="J2256" s="97"/>
      <c r="K2256" s="97"/>
      <c r="L2256" s="97"/>
      <c r="M2256" s="97"/>
      <c r="N2256" s="97"/>
      <c r="O2256" t="str">
        <f t="shared" ref="O2256" si="2245">IF(AND(OR($B$1="ALL",$B$1=C2256),OR($E$1="ALL",$E$1=D2256),OR($B$2="ALL",$B$2=A2256),OR($E$2="ALL",IFERROR(SEARCH($E$2,B2256),0)&gt;0)),"MATCH","")</f>
        <v>MATCH</v>
      </c>
    </row>
    <row r="2257" spans="1:15" x14ac:dyDescent="0.25">
      <c r="A2257" s="192"/>
      <c r="B2257" s="192" t="s">
        <v>156</v>
      </c>
      <c r="C2257" s="192" t="s">
        <v>157</v>
      </c>
      <c r="D2257" s="192" t="s">
        <v>158</v>
      </c>
      <c r="E2257" s="192" t="s">
        <v>139</v>
      </c>
      <c r="F2257" s="192" t="s">
        <v>140</v>
      </c>
      <c r="G2257" s="192" t="s">
        <v>141</v>
      </c>
      <c r="H2257" s="192" t="s">
        <v>142</v>
      </c>
      <c r="I2257" s="192" t="s">
        <v>143</v>
      </c>
      <c r="J2257" s="192" t="s">
        <v>144</v>
      </c>
      <c r="K2257" s="192" t="s">
        <v>145</v>
      </c>
      <c r="L2257" s="192" t="s">
        <v>146</v>
      </c>
      <c r="M2257" s="192" t="s">
        <v>147</v>
      </c>
      <c r="N2257" s="192" t="s">
        <v>148</v>
      </c>
      <c r="O2257" t="str">
        <f t="shared" ref="O2257" si="2246">O2256</f>
        <v>MATCH</v>
      </c>
    </row>
    <row r="2258" spans="1:15" x14ac:dyDescent="0.25">
      <c r="A2258" s="193" t="s">
        <v>161</v>
      </c>
      <c r="B2258" s="97"/>
      <c r="C2258" s="97"/>
      <c r="D2258" s="97"/>
      <c r="E2258" s="97"/>
      <c r="F2258" s="97"/>
      <c r="G2258" s="97"/>
      <c r="H2258" s="97"/>
      <c r="I2258" s="97"/>
      <c r="J2258" s="97"/>
      <c r="K2258" s="97"/>
      <c r="L2258" s="97"/>
      <c r="M2258" s="97"/>
      <c r="N2258" s="97"/>
      <c r="O2258" t="str">
        <f t="shared" ref="O2258" si="2247">O2256</f>
        <v>MATCH</v>
      </c>
    </row>
    <row r="2259" spans="1:15" x14ac:dyDescent="0.25">
      <c r="A2259" s="193" t="s">
        <v>164</v>
      </c>
      <c r="B2259" s="97"/>
      <c r="C2259" s="97"/>
      <c r="D2259" s="97"/>
      <c r="E2259" s="97"/>
      <c r="F2259" s="97"/>
      <c r="G2259" s="97"/>
      <c r="H2259" s="97"/>
      <c r="I2259" s="97"/>
      <c r="J2259" s="97"/>
      <c r="K2259" s="97"/>
      <c r="L2259" s="97"/>
      <c r="M2259" s="97"/>
      <c r="N2259" s="97"/>
      <c r="O2259" t="str">
        <f t="shared" ref="O2259" si="2248">O2256</f>
        <v>MATCH</v>
      </c>
    </row>
    <row r="2260" spans="1:15" x14ac:dyDescent="0.25">
      <c r="A2260" s="188"/>
      <c r="B2260" s="188"/>
      <c r="C2260" s="188"/>
      <c r="D2260" s="188"/>
      <c r="E2260" s="188"/>
      <c r="F2260" s="188"/>
      <c r="G2260" s="188"/>
      <c r="H2260" s="188"/>
      <c r="I2260" s="188"/>
      <c r="J2260" s="188"/>
      <c r="K2260" s="188"/>
      <c r="L2260" s="188"/>
      <c r="M2260" s="188"/>
      <c r="N2260" s="188"/>
      <c r="O2260" t="str">
        <f t="shared" ref="O2260" si="2249">O2256</f>
        <v>MATCH</v>
      </c>
    </row>
    <row r="2261" spans="1:15" x14ac:dyDescent="0.25">
      <c r="A2261" s="191" t="str">
        <f>'[1]Run Rate'!A455</f>
        <v>POL04313</v>
      </c>
      <c r="B2261" s="191" t="str">
        <f>'[1]Run Rate'!B455</f>
        <v>ZOE fit&amp;style shaker 600ml crni</v>
      </c>
      <c r="C2261" s="191" t="str">
        <f>'[1]Run Rate'!C455</f>
        <v>DRINKWARE I HOME</v>
      </c>
      <c r="D2261" s="191" t="str">
        <f>'[1]Run Rate'!D455</f>
        <v>03 BRONZE</v>
      </c>
      <c r="E2261" s="97"/>
      <c r="F2261" s="97"/>
      <c r="G2261" s="97"/>
      <c r="H2261" s="97"/>
      <c r="I2261" s="97"/>
      <c r="J2261" s="97"/>
      <c r="K2261" s="97"/>
      <c r="L2261" s="97"/>
      <c r="M2261" s="97"/>
      <c r="N2261" s="97"/>
      <c r="O2261" t="str">
        <f t="shared" ref="O2261" si="2250">IF(AND(OR($B$1="ALL",$B$1=C2261),OR($E$1="ALL",$E$1=D2261),OR($B$2="ALL",$B$2=A2261),OR($E$2="ALL",IFERROR(SEARCH($E$2,B2261),0)&gt;0)),"MATCH","")</f>
        <v>MATCH</v>
      </c>
    </row>
    <row r="2262" spans="1:15" x14ac:dyDescent="0.25">
      <c r="A2262" s="192"/>
      <c r="B2262" s="192" t="s">
        <v>156</v>
      </c>
      <c r="C2262" s="192" t="s">
        <v>157</v>
      </c>
      <c r="D2262" s="192" t="s">
        <v>158</v>
      </c>
      <c r="E2262" s="192" t="s">
        <v>139</v>
      </c>
      <c r="F2262" s="192" t="s">
        <v>140</v>
      </c>
      <c r="G2262" s="192" t="s">
        <v>141</v>
      </c>
      <c r="H2262" s="192" t="s">
        <v>142</v>
      </c>
      <c r="I2262" s="192" t="s">
        <v>143</v>
      </c>
      <c r="J2262" s="192" t="s">
        <v>144</v>
      </c>
      <c r="K2262" s="192" t="s">
        <v>145</v>
      </c>
      <c r="L2262" s="192" t="s">
        <v>146</v>
      </c>
      <c r="M2262" s="192" t="s">
        <v>147</v>
      </c>
      <c r="N2262" s="192" t="s">
        <v>148</v>
      </c>
      <c r="O2262" t="str">
        <f t="shared" ref="O2262" si="2251">O2261</f>
        <v>MATCH</v>
      </c>
    </row>
    <row r="2263" spans="1:15" x14ac:dyDescent="0.25">
      <c r="A2263" s="193" t="s">
        <v>161</v>
      </c>
      <c r="B2263" s="97"/>
      <c r="C2263" s="97"/>
      <c r="D2263" s="97"/>
      <c r="E2263" s="97"/>
      <c r="F2263" s="97"/>
      <c r="G2263" s="97"/>
      <c r="H2263" s="97"/>
      <c r="I2263" s="97"/>
      <c r="J2263" s="97"/>
      <c r="K2263" s="97"/>
      <c r="L2263" s="97"/>
      <c r="M2263" s="97"/>
      <c r="N2263" s="97"/>
      <c r="O2263" t="str">
        <f t="shared" ref="O2263" si="2252">O2261</f>
        <v>MATCH</v>
      </c>
    </row>
    <row r="2264" spans="1:15" x14ac:dyDescent="0.25">
      <c r="A2264" s="193" t="s">
        <v>164</v>
      </c>
      <c r="B2264" s="97"/>
      <c r="C2264" s="97"/>
      <c r="D2264" s="97"/>
      <c r="E2264" s="97"/>
      <c r="F2264" s="97"/>
      <c r="G2264" s="97"/>
      <c r="H2264" s="97"/>
      <c r="I2264" s="97"/>
      <c r="J2264" s="97"/>
      <c r="K2264" s="97"/>
      <c r="L2264" s="97"/>
      <c r="M2264" s="97"/>
      <c r="N2264" s="97"/>
      <c r="O2264" t="str">
        <f t="shared" ref="O2264" si="2253">O2261</f>
        <v>MATCH</v>
      </c>
    </row>
    <row r="2265" spans="1:15" x14ac:dyDescent="0.25">
      <c r="A2265" s="188"/>
      <c r="B2265" s="188"/>
      <c r="C2265" s="188"/>
      <c r="D2265" s="188"/>
      <c r="E2265" s="188"/>
      <c r="F2265" s="188"/>
      <c r="G2265" s="188"/>
      <c r="H2265" s="188"/>
      <c r="I2265" s="188"/>
      <c r="J2265" s="188"/>
      <c r="K2265" s="188"/>
      <c r="L2265" s="188"/>
      <c r="M2265" s="188"/>
      <c r="N2265" s="188"/>
      <c r="O2265" t="str">
        <f t="shared" ref="O2265" si="2254">O2261</f>
        <v>MATCH</v>
      </c>
    </row>
    <row r="2266" spans="1:15" x14ac:dyDescent="0.25">
      <c r="A2266" s="191" t="str">
        <f>'[1]Run Rate'!A456</f>
        <v>FIT05837</v>
      </c>
      <c r="B2266" s="191" t="str">
        <f>'[1]Run Rate'!B456</f>
        <v>Uteg disk olimpijski gumirani 5 kg</v>
      </c>
      <c r="C2266" s="191" t="str">
        <f>'[1]Run Rate'!C456</f>
        <v>FITNESS OPREMA</v>
      </c>
      <c r="D2266" s="191" t="str">
        <f>'[1]Run Rate'!D456</f>
        <v>03 BRONZE</v>
      </c>
      <c r="E2266" s="97"/>
      <c r="F2266" s="97"/>
      <c r="G2266" s="97"/>
      <c r="H2266" s="97"/>
      <c r="I2266" s="97"/>
      <c r="J2266" s="97"/>
      <c r="K2266" s="97"/>
      <c r="L2266" s="97"/>
      <c r="M2266" s="97"/>
      <c r="N2266" s="97"/>
      <c r="O2266" t="str">
        <f t="shared" ref="O2266" si="2255">IF(AND(OR($B$1="ALL",$B$1=C2266),OR($E$1="ALL",$E$1=D2266),OR($B$2="ALL",$B$2=A2266),OR($E$2="ALL",IFERROR(SEARCH($E$2,B2266),0)&gt;0)),"MATCH","")</f>
        <v>MATCH</v>
      </c>
    </row>
    <row r="2267" spans="1:15" x14ac:dyDescent="0.25">
      <c r="A2267" s="192"/>
      <c r="B2267" s="192" t="s">
        <v>156</v>
      </c>
      <c r="C2267" s="192" t="s">
        <v>157</v>
      </c>
      <c r="D2267" s="192" t="s">
        <v>158</v>
      </c>
      <c r="E2267" s="192" t="s">
        <v>139</v>
      </c>
      <c r="F2267" s="192" t="s">
        <v>140</v>
      </c>
      <c r="G2267" s="192" t="s">
        <v>141</v>
      </c>
      <c r="H2267" s="192" t="s">
        <v>142</v>
      </c>
      <c r="I2267" s="192" t="s">
        <v>143</v>
      </c>
      <c r="J2267" s="192" t="s">
        <v>144</v>
      </c>
      <c r="K2267" s="192" t="s">
        <v>145</v>
      </c>
      <c r="L2267" s="192" t="s">
        <v>146</v>
      </c>
      <c r="M2267" s="192" t="s">
        <v>147</v>
      </c>
      <c r="N2267" s="192" t="s">
        <v>148</v>
      </c>
      <c r="O2267" t="str">
        <f t="shared" ref="O2267" si="2256">O2266</f>
        <v>MATCH</v>
      </c>
    </row>
    <row r="2268" spans="1:15" x14ac:dyDescent="0.25">
      <c r="A2268" s="193" t="s">
        <v>161</v>
      </c>
      <c r="B2268" s="97"/>
      <c r="C2268" s="97"/>
      <c r="D2268" s="97"/>
      <c r="E2268" s="97"/>
      <c r="F2268" s="97"/>
      <c r="G2268" s="97"/>
      <c r="H2268" s="97"/>
      <c r="I2268" s="97"/>
      <c r="J2268" s="97"/>
      <c r="K2268" s="97"/>
      <c r="L2268" s="97"/>
      <c r="M2268" s="97"/>
      <c r="N2268" s="97"/>
      <c r="O2268" t="str">
        <f t="shared" ref="O2268" si="2257">O2266</f>
        <v>MATCH</v>
      </c>
    </row>
    <row r="2269" spans="1:15" x14ac:dyDescent="0.25">
      <c r="A2269" s="193" t="s">
        <v>164</v>
      </c>
      <c r="B2269" s="97"/>
      <c r="C2269" s="97"/>
      <c r="D2269" s="97"/>
      <c r="E2269" s="97"/>
      <c r="F2269" s="97"/>
      <c r="G2269" s="97"/>
      <c r="H2269" s="97"/>
      <c r="I2269" s="97"/>
      <c r="J2269" s="97"/>
      <c r="K2269" s="97"/>
      <c r="L2269" s="97"/>
      <c r="M2269" s="97"/>
      <c r="N2269" s="97"/>
      <c r="O2269" t="str">
        <f t="shared" ref="O2269" si="2258">O2266</f>
        <v>MATCH</v>
      </c>
    </row>
    <row r="2270" spans="1:15" x14ac:dyDescent="0.25">
      <c r="A2270" s="188"/>
      <c r="B2270" s="188"/>
      <c r="C2270" s="188"/>
      <c r="D2270" s="188"/>
      <c r="E2270" s="188"/>
      <c r="F2270" s="188"/>
      <c r="G2270" s="188"/>
      <c r="H2270" s="188"/>
      <c r="I2270" s="188"/>
      <c r="J2270" s="188"/>
      <c r="K2270" s="188"/>
      <c r="L2270" s="188"/>
      <c r="M2270" s="188"/>
      <c r="N2270" s="188"/>
      <c r="O2270" t="str">
        <f t="shared" ref="O2270" si="2259">O2266</f>
        <v>MATCH</v>
      </c>
    </row>
    <row r="2271" spans="1:15" x14ac:dyDescent="0.25">
      <c r="A2271" s="191" t="str">
        <f>'[1]Run Rate'!A457</f>
        <v>FIT05843</v>
      </c>
      <c r="B2271" s="191" t="str">
        <f>'[1]Run Rate'!B457</f>
        <v>Bučica gumirana heksagonalna 10 kg</v>
      </c>
      <c r="C2271" s="191" t="str">
        <f>'[1]Run Rate'!C457</f>
        <v>FITNESS OPREMA</v>
      </c>
      <c r="D2271" s="191" t="str">
        <f>'[1]Run Rate'!D457</f>
        <v>03 BRONZE</v>
      </c>
      <c r="E2271" s="97"/>
      <c r="F2271" s="97"/>
      <c r="G2271" s="97"/>
      <c r="H2271" s="97"/>
      <c r="I2271" s="97"/>
      <c r="J2271" s="97"/>
      <c r="K2271" s="97"/>
      <c r="L2271" s="97"/>
      <c r="M2271" s="97"/>
      <c r="N2271" s="97"/>
      <c r="O2271" t="str">
        <f t="shared" ref="O2271" si="2260">IF(AND(OR($B$1="ALL",$B$1=C2271),OR($E$1="ALL",$E$1=D2271),OR($B$2="ALL",$B$2=A2271),OR($E$2="ALL",IFERROR(SEARCH($E$2,B2271),0)&gt;0)),"MATCH","")</f>
        <v>MATCH</v>
      </c>
    </row>
    <row r="2272" spans="1:15" x14ac:dyDescent="0.25">
      <c r="A2272" s="192"/>
      <c r="B2272" s="192" t="s">
        <v>156</v>
      </c>
      <c r="C2272" s="192" t="s">
        <v>157</v>
      </c>
      <c r="D2272" s="192" t="s">
        <v>158</v>
      </c>
      <c r="E2272" s="192" t="s">
        <v>139</v>
      </c>
      <c r="F2272" s="192" t="s">
        <v>140</v>
      </c>
      <c r="G2272" s="192" t="s">
        <v>141</v>
      </c>
      <c r="H2272" s="192" t="s">
        <v>142</v>
      </c>
      <c r="I2272" s="192" t="s">
        <v>143</v>
      </c>
      <c r="J2272" s="192" t="s">
        <v>144</v>
      </c>
      <c r="K2272" s="192" t="s">
        <v>145</v>
      </c>
      <c r="L2272" s="192" t="s">
        <v>146</v>
      </c>
      <c r="M2272" s="192" t="s">
        <v>147</v>
      </c>
      <c r="N2272" s="192" t="s">
        <v>148</v>
      </c>
      <c r="O2272" t="str">
        <f t="shared" ref="O2272" si="2261">O2271</f>
        <v>MATCH</v>
      </c>
    </row>
    <row r="2273" spans="1:15" x14ac:dyDescent="0.25">
      <c r="A2273" s="193" t="s">
        <v>161</v>
      </c>
      <c r="B2273" s="97"/>
      <c r="C2273" s="97"/>
      <c r="D2273" s="97"/>
      <c r="E2273" s="97"/>
      <c r="F2273" s="97"/>
      <c r="G2273" s="97"/>
      <c r="H2273" s="97"/>
      <c r="I2273" s="97"/>
      <c r="J2273" s="97"/>
      <c r="K2273" s="97"/>
      <c r="L2273" s="97"/>
      <c r="M2273" s="97"/>
      <c r="N2273" s="97"/>
      <c r="O2273" t="str">
        <f t="shared" ref="O2273" si="2262">O2271</f>
        <v>MATCH</v>
      </c>
    </row>
    <row r="2274" spans="1:15" x14ac:dyDescent="0.25">
      <c r="A2274" s="193" t="s">
        <v>164</v>
      </c>
      <c r="B2274" s="97"/>
      <c r="C2274" s="97"/>
      <c r="D2274" s="97"/>
      <c r="E2274" s="97"/>
      <c r="F2274" s="97"/>
      <c r="G2274" s="97"/>
      <c r="H2274" s="97"/>
      <c r="I2274" s="97"/>
      <c r="J2274" s="97"/>
      <c r="K2274" s="97"/>
      <c r="L2274" s="97"/>
      <c r="M2274" s="97"/>
      <c r="N2274" s="97"/>
      <c r="O2274" t="str">
        <f t="shared" ref="O2274" si="2263">O2271</f>
        <v>MATCH</v>
      </c>
    </row>
    <row r="2275" spans="1:15" x14ac:dyDescent="0.25">
      <c r="A2275" s="188"/>
      <c r="B2275" s="188"/>
      <c r="C2275" s="188"/>
      <c r="D2275" s="188"/>
      <c r="E2275" s="188"/>
      <c r="F2275" s="188"/>
      <c r="G2275" s="188"/>
      <c r="H2275" s="188"/>
      <c r="I2275" s="188"/>
      <c r="J2275" s="188"/>
      <c r="K2275" s="188"/>
      <c r="L2275" s="188"/>
      <c r="M2275" s="188"/>
      <c r="N2275" s="188"/>
      <c r="O2275" t="str">
        <f t="shared" ref="O2275" si="2264">O2271</f>
        <v>MATCH</v>
      </c>
    </row>
    <row r="2276" spans="1:15" x14ac:dyDescent="0.25">
      <c r="A2276" s="191" t="str">
        <f>'[1]Run Rate'!A458</f>
        <v>SCM04379</v>
      </c>
      <c r="B2276" s="191" t="str">
        <f>'[1]Run Rate'!B458</f>
        <v>Nitromax 2kg vanilla</v>
      </c>
      <c r="C2276" s="191" t="str">
        <f>'[1]Run Rate'!C458</f>
        <v>SPORTSKA PREHRANA</v>
      </c>
      <c r="D2276" s="191" t="str">
        <f>'[1]Run Rate'!D458</f>
        <v>03 BRONZE</v>
      </c>
      <c r="E2276" s="97"/>
      <c r="F2276" s="97"/>
      <c r="G2276" s="97"/>
      <c r="H2276" s="97"/>
      <c r="I2276" s="97"/>
      <c r="J2276" s="97"/>
      <c r="K2276" s="97"/>
      <c r="L2276" s="97"/>
      <c r="M2276" s="97"/>
      <c r="N2276" s="97"/>
      <c r="O2276" t="str">
        <f t="shared" ref="O2276" si="2265">IF(AND(OR($B$1="ALL",$B$1=C2276),OR($E$1="ALL",$E$1=D2276),OR($B$2="ALL",$B$2=A2276),OR($E$2="ALL",IFERROR(SEARCH($E$2,B2276),0)&gt;0)),"MATCH","")</f>
        <v>MATCH</v>
      </c>
    </row>
    <row r="2277" spans="1:15" x14ac:dyDescent="0.25">
      <c r="A2277" s="192"/>
      <c r="B2277" s="192" t="s">
        <v>156</v>
      </c>
      <c r="C2277" s="192" t="s">
        <v>157</v>
      </c>
      <c r="D2277" s="192" t="s">
        <v>158</v>
      </c>
      <c r="E2277" s="192" t="s">
        <v>139</v>
      </c>
      <c r="F2277" s="192" t="s">
        <v>140</v>
      </c>
      <c r="G2277" s="192" t="s">
        <v>141</v>
      </c>
      <c r="H2277" s="192" t="s">
        <v>142</v>
      </c>
      <c r="I2277" s="192" t="s">
        <v>143</v>
      </c>
      <c r="J2277" s="192" t="s">
        <v>144</v>
      </c>
      <c r="K2277" s="192" t="s">
        <v>145</v>
      </c>
      <c r="L2277" s="192" t="s">
        <v>146</v>
      </c>
      <c r="M2277" s="192" t="s">
        <v>147</v>
      </c>
      <c r="N2277" s="192" t="s">
        <v>148</v>
      </c>
      <c r="O2277" t="str">
        <f t="shared" ref="O2277" si="2266">O2276</f>
        <v>MATCH</v>
      </c>
    </row>
    <row r="2278" spans="1:15" x14ac:dyDescent="0.25">
      <c r="A2278" s="193" t="s">
        <v>161</v>
      </c>
      <c r="B2278" s="97"/>
      <c r="C2278" s="97"/>
      <c r="D2278" s="97"/>
      <c r="E2278" s="97"/>
      <c r="F2278" s="97"/>
      <c r="G2278" s="97"/>
      <c r="H2278" s="97"/>
      <c r="I2278" s="97"/>
      <c r="J2278" s="97"/>
      <c r="K2278" s="97"/>
      <c r="L2278" s="97"/>
      <c r="M2278" s="97"/>
      <c r="N2278" s="97"/>
      <c r="O2278" t="str">
        <f t="shared" ref="O2278" si="2267">O2276</f>
        <v>MATCH</v>
      </c>
    </row>
    <row r="2279" spans="1:15" x14ac:dyDescent="0.25">
      <c r="A2279" s="193" t="s">
        <v>164</v>
      </c>
      <c r="B2279" s="97"/>
      <c r="C2279" s="97"/>
      <c r="D2279" s="97"/>
      <c r="E2279" s="97"/>
      <c r="F2279" s="97"/>
      <c r="G2279" s="97"/>
      <c r="H2279" s="97"/>
      <c r="I2279" s="97"/>
      <c r="J2279" s="97"/>
      <c r="K2279" s="97"/>
      <c r="L2279" s="97"/>
      <c r="M2279" s="97"/>
      <c r="N2279" s="97"/>
      <c r="O2279" t="str">
        <f t="shared" ref="O2279" si="2268">O2276</f>
        <v>MATCH</v>
      </c>
    </row>
    <row r="2280" spans="1:15" x14ac:dyDescent="0.25">
      <c r="A2280" s="188"/>
      <c r="B2280" s="188"/>
      <c r="C2280" s="188"/>
      <c r="D2280" s="188"/>
      <c r="E2280" s="188"/>
      <c r="F2280" s="188"/>
      <c r="G2280" s="188"/>
      <c r="H2280" s="188"/>
      <c r="I2280" s="188"/>
      <c r="J2280" s="188"/>
      <c r="K2280" s="188"/>
      <c r="L2280" s="188"/>
      <c r="M2280" s="188"/>
      <c r="N2280" s="188"/>
      <c r="O2280" t="str">
        <f t="shared" ref="O2280" si="2269">O2276</f>
        <v>MATCH</v>
      </c>
    </row>
    <row r="2281" spans="1:15" x14ac:dyDescent="0.25">
      <c r="A2281" s="191" t="str">
        <f>'[1]Run Rate'!A459</f>
        <v>SCM04316</v>
      </c>
      <c r="B2281" s="191" t="str">
        <f>'[1]Run Rate'!B459</f>
        <v>HemoPump 500g orange</v>
      </c>
      <c r="C2281" s="191" t="str">
        <f>'[1]Run Rate'!C459</f>
        <v>SPORTSKA PREHRANA</v>
      </c>
      <c r="D2281" s="191" t="str">
        <f>'[1]Run Rate'!D459</f>
        <v>03 BRONZE</v>
      </c>
      <c r="E2281" s="97"/>
      <c r="F2281" s="97"/>
      <c r="G2281" s="97"/>
      <c r="H2281" s="97"/>
      <c r="I2281" s="97"/>
      <c r="J2281" s="97"/>
      <c r="K2281" s="97"/>
      <c r="L2281" s="97"/>
      <c r="M2281" s="97"/>
      <c r="N2281" s="97"/>
      <c r="O2281" t="str">
        <f t="shared" ref="O2281" si="2270">IF(AND(OR($B$1="ALL",$B$1=C2281),OR($E$1="ALL",$E$1=D2281),OR($B$2="ALL",$B$2=A2281),OR($E$2="ALL",IFERROR(SEARCH($E$2,B2281),0)&gt;0)),"MATCH","")</f>
        <v>MATCH</v>
      </c>
    </row>
    <row r="2282" spans="1:15" x14ac:dyDescent="0.25">
      <c r="A2282" s="192"/>
      <c r="B2282" s="192" t="s">
        <v>156</v>
      </c>
      <c r="C2282" s="192" t="s">
        <v>157</v>
      </c>
      <c r="D2282" s="192" t="s">
        <v>158</v>
      </c>
      <c r="E2282" s="192" t="s">
        <v>139</v>
      </c>
      <c r="F2282" s="192" t="s">
        <v>140</v>
      </c>
      <c r="G2282" s="192" t="s">
        <v>141</v>
      </c>
      <c r="H2282" s="192" t="s">
        <v>142</v>
      </c>
      <c r="I2282" s="192" t="s">
        <v>143</v>
      </c>
      <c r="J2282" s="192" t="s">
        <v>144</v>
      </c>
      <c r="K2282" s="192" t="s">
        <v>145</v>
      </c>
      <c r="L2282" s="192" t="s">
        <v>146</v>
      </c>
      <c r="M2282" s="192" t="s">
        <v>147</v>
      </c>
      <c r="N2282" s="192" t="s">
        <v>148</v>
      </c>
      <c r="O2282" t="str">
        <f t="shared" ref="O2282" si="2271">O2281</f>
        <v>MATCH</v>
      </c>
    </row>
    <row r="2283" spans="1:15" x14ac:dyDescent="0.25">
      <c r="A2283" s="193" t="s">
        <v>161</v>
      </c>
      <c r="B2283" s="97"/>
      <c r="C2283" s="97"/>
      <c r="D2283" s="97"/>
      <c r="E2283" s="97"/>
      <c r="F2283" s="97"/>
      <c r="G2283" s="97"/>
      <c r="H2283" s="97"/>
      <c r="I2283" s="97"/>
      <c r="J2283" s="97"/>
      <c r="K2283" s="97"/>
      <c r="L2283" s="97"/>
      <c r="M2283" s="97"/>
      <c r="N2283" s="97"/>
      <c r="O2283" t="str">
        <f t="shared" ref="O2283" si="2272">O2281</f>
        <v>MATCH</v>
      </c>
    </row>
    <row r="2284" spans="1:15" x14ac:dyDescent="0.25">
      <c r="A2284" s="193" t="s">
        <v>164</v>
      </c>
      <c r="B2284" s="97"/>
      <c r="C2284" s="97"/>
      <c r="D2284" s="97"/>
      <c r="E2284" s="97"/>
      <c r="F2284" s="97"/>
      <c r="G2284" s="97"/>
      <c r="H2284" s="97"/>
      <c r="I2284" s="97"/>
      <c r="J2284" s="97"/>
      <c r="K2284" s="97"/>
      <c r="L2284" s="97"/>
      <c r="M2284" s="97"/>
      <c r="N2284" s="97"/>
      <c r="O2284" t="str">
        <f t="shared" ref="O2284" si="2273">O2281</f>
        <v>MATCH</v>
      </c>
    </row>
    <row r="2285" spans="1:15" x14ac:dyDescent="0.25">
      <c r="A2285" s="188"/>
      <c r="B2285" s="188"/>
      <c r="C2285" s="188"/>
      <c r="D2285" s="188"/>
      <c r="E2285" s="188"/>
      <c r="F2285" s="188"/>
      <c r="G2285" s="188"/>
      <c r="H2285" s="188"/>
      <c r="I2285" s="188"/>
      <c r="J2285" s="188"/>
      <c r="K2285" s="188"/>
      <c r="L2285" s="188"/>
      <c r="M2285" s="188"/>
      <c r="N2285" s="188"/>
      <c r="O2285" t="str">
        <f t="shared" ref="O2285" si="2274">O2281</f>
        <v>MATCH</v>
      </c>
    </row>
    <row r="2286" spans="1:15" x14ac:dyDescent="0.25">
      <c r="A2286" s="191" t="str">
        <f>'[1]Run Rate'!A460</f>
        <v>VEN00049</v>
      </c>
      <c r="B2286" s="191" t="str">
        <f>'[1]Run Rate'!B460</f>
        <v>Venum bandaže - 4 m Crne</v>
      </c>
      <c r="C2286" s="191" t="str">
        <f>'[1]Run Rate'!C460</f>
        <v>BORILAČKA OPREMA</v>
      </c>
      <c r="D2286" s="191" t="str">
        <f>'[1]Run Rate'!D460</f>
        <v>03 BRONZE</v>
      </c>
      <c r="E2286" s="97"/>
      <c r="F2286" s="97"/>
      <c r="G2286" s="97"/>
      <c r="H2286" s="97"/>
      <c r="I2286" s="97"/>
      <c r="J2286" s="97"/>
      <c r="K2286" s="97"/>
      <c r="L2286" s="97"/>
      <c r="M2286" s="97"/>
      <c r="N2286" s="97"/>
      <c r="O2286" t="str">
        <f t="shared" ref="O2286" si="2275">IF(AND(OR($B$1="ALL",$B$1=C2286),OR($E$1="ALL",$E$1=D2286),OR($B$2="ALL",$B$2=A2286),OR($E$2="ALL",IFERROR(SEARCH($E$2,B2286),0)&gt;0)),"MATCH","")</f>
        <v>MATCH</v>
      </c>
    </row>
    <row r="2287" spans="1:15" x14ac:dyDescent="0.25">
      <c r="A2287" s="192"/>
      <c r="B2287" s="192" t="s">
        <v>156</v>
      </c>
      <c r="C2287" s="192" t="s">
        <v>157</v>
      </c>
      <c r="D2287" s="192" t="s">
        <v>158</v>
      </c>
      <c r="E2287" s="192" t="s">
        <v>139</v>
      </c>
      <c r="F2287" s="192" t="s">
        <v>140</v>
      </c>
      <c r="G2287" s="192" t="s">
        <v>141</v>
      </c>
      <c r="H2287" s="192" t="s">
        <v>142</v>
      </c>
      <c r="I2287" s="192" t="s">
        <v>143</v>
      </c>
      <c r="J2287" s="192" t="s">
        <v>144</v>
      </c>
      <c r="K2287" s="192" t="s">
        <v>145</v>
      </c>
      <c r="L2287" s="192" t="s">
        <v>146</v>
      </c>
      <c r="M2287" s="192" t="s">
        <v>147</v>
      </c>
      <c r="N2287" s="192" t="s">
        <v>148</v>
      </c>
      <c r="O2287" t="str">
        <f t="shared" ref="O2287" si="2276">O2286</f>
        <v>MATCH</v>
      </c>
    </row>
    <row r="2288" spans="1:15" x14ac:dyDescent="0.25">
      <c r="A2288" s="193" t="s">
        <v>161</v>
      </c>
      <c r="B2288" s="97"/>
      <c r="C2288" s="97"/>
      <c r="D2288" s="97"/>
      <c r="E2288" s="97"/>
      <c r="F2288" s="97"/>
      <c r="G2288" s="97"/>
      <c r="H2288" s="97"/>
      <c r="I2288" s="97"/>
      <c r="J2288" s="97"/>
      <c r="K2288" s="97"/>
      <c r="L2288" s="97"/>
      <c r="M2288" s="97"/>
      <c r="N2288" s="97"/>
      <c r="O2288" t="str">
        <f t="shared" ref="O2288" si="2277">O2286</f>
        <v>MATCH</v>
      </c>
    </row>
    <row r="2289" spans="1:15" x14ac:dyDescent="0.25">
      <c r="A2289" s="193" t="s">
        <v>164</v>
      </c>
      <c r="B2289" s="97"/>
      <c r="C2289" s="97"/>
      <c r="D2289" s="97"/>
      <c r="E2289" s="97"/>
      <c r="F2289" s="97"/>
      <c r="G2289" s="97"/>
      <c r="H2289" s="97"/>
      <c r="I2289" s="97"/>
      <c r="J2289" s="97"/>
      <c r="K2289" s="97"/>
      <c r="L2289" s="97"/>
      <c r="M2289" s="97"/>
      <c r="N2289" s="97"/>
      <c r="O2289" t="str">
        <f t="shared" ref="O2289" si="2278">O2286</f>
        <v>MATCH</v>
      </c>
    </row>
    <row r="2290" spans="1:15" x14ac:dyDescent="0.25">
      <c r="A2290" s="188"/>
      <c r="B2290" s="188"/>
      <c r="C2290" s="188"/>
      <c r="D2290" s="188"/>
      <c r="E2290" s="188"/>
      <c r="F2290" s="188"/>
      <c r="G2290" s="188"/>
      <c r="H2290" s="188"/>
      <c r="I2290" s="188"/>
      <c r="J2290" s="188"/>
      <c r="K2290" s="188"/>
      <c r="L2290" s="188"/>
      <c r="M2290" s="188"/>
      <c r="N2290" s="188"/>
      <c r="O2290" t="str">
        <f t="shared" ref="O2290" si="2279">O2286</f>
        <v>MATCH</v>
      </c>
    </row>
    <row r="2291" spans="1:15" x14ac:dyDescent="0.25">
      <c r="A2291" s="191" t="str">
        <f>'[1]Run Rate'!A461</f>
        <v>GAR04842</v>
      </c>
      <c r="B2291" s="191" t="str">
        <f>'[1]Run Rate'!B461</f>
        <v>Fenix 8 Pro 47 mm LTE AMOLED Sapphire Tit. Graphite Strap</v>
      </c>
      <c r="C2291" s="191" t="str">
        <f>'[1]Run Rate'!C461</f>
        <v>GADGETI</v>
      </c>
      <c r="D2291" s="191" t="str">
        <f>'[1]Run Rate'!D461</f>
        <v>03 BRONZE</v>
      </c>
      <c r="E2291" s="97"/>
      <c r="F2291" s="97"/>
      <c r="G2291" s="97"/>
      <c r="H2291" s="97"/>
      <c r="I2291" s="97"/>
      <c r="J2291" s="97"/>
      <c r="K2291" s="97"/>
      <c r="L2291" s="97"/>
      <c r="M2291" s="97"/>
      <c r="N2291" s="97"/>
      <c r="O2291" t="str">
        <f t="shared" ref="O2291" si="2280">IF(AND(OR($B$1="ALL",$B$1=C2291),OR($E$1="ALL",$E$1=D2291),OR($B$2="ALL",$B$2=A2291),OR($E$2="ALL",IFERROR(SEARCH($E$2,B2291),0)&gt;0)),"MATCH","")</f>
        <v>MATCH</v>
      </c>
    </row>
    <row r="2292" spans="1:15" x14ac:dyDescent="0.25">
      <c r="A2292" s="192"/>
      <c r="B2292" s="192" t="s">
        <v>156</v>
      </c>
      <c r="C2292" s="192" t="s">
        <v>157</v>
      </c>
      <c r="D2292" s="192" t="s">
        <v>158</v>
      </c>
      <c r="E2292" s="192" t="s">
        <v>139</v>
      </c>
      <c r="F2292" s="192" t="s">
        <v>140</v>
      </c>
      <c r="G2292" s="192" t="s">
        <v>141</v>
      </c>
      <c r="H2292" s="192" t="s">
        <v>142</v>
      </c>
      <c r="I2292" s="192" t="s">
        <v>143</v>
      </c>
      <c r="J2292" s="192" t="s">
        <v>144</v>
      </c>
      <c r="K2292" s="192" t="s">
        <v>145</v>
      </c>
      <c r="L2292" s="192" t="s">
        <v>146</v>
      </c>
      <c r="M2292" s="192" t="s">
        <v>147</v>
      </c>
      <c r="N2292" s="192" t="s">
        <v>148</v>
      </c>
      <c r="O2292" t="str">
        <f t="shared" ref="O2292" si="2281">O2291</f>
        <v>MATCH</v>
      </c>
    </row>
    <row r="2293" spans="1:15" x14ac:dyDescent="0.25">
      <c r="A2293" s="193" t="s">
        <v>161</v>
      </c>
      <c r="B2293" s="97"/>
      <c r="C2293" s="97"/>
      <c r="D2293" s="97"/>
      <c r="E2293" s="97"/>
      <c r="F2293" s="97"/>
      <c r="G2293" s="97"/>
      <c r="H2293" s="97"/>
      <c r="I2293" s="97"/>
      <c r="J2293" s="97"/>
      <c r="K2293" s="97"/>
      <c r="L2293" s="97"/>
      <c r="M2293" s="97"/>
      <c r="N2293" s="97"/>
      <c r="O2293" t="str">
        <f t="shared" ref="O2293" si="2282">O2291</f>
        <v>MATCH</v>
      </c>
    </row>
    <row r="2294" spans="1:15" x14ac:dyDescent="0.25">
      <c r="A2294" s="193" t="s">
        <v>164</v>
      </c>
      <c r="B2294" s="97"/>
      <c r="C2294" s="97"/>
      <c r="D2294" s="97"/>
      <c r="E2294" s="97"/>
      <c r="F2294" s="97"/>
      <c r="G2294" s="97"/>
      <c r="H2294" s="97"/>
      <c r="I2294" s="97"/>
      <c r="J2294" s="97"/>
      <c r="K2294" s="97"/>
      <c r="L2294" s="97"/>
      <c r="M2294" s="97"/>
      <c r="N2294" s="97"/>
      <c r="O2294" t="str">
        <f t="shared" ref="O2294" si="2283">O2291</f>
        <v>MATCH</v>
      </c>
    </row>
    <row r="2295" spans="1:15" x14ac:dyDescent="0.25">
      <c r="A2295" s="188"/>
      <c r="B2295" s="188"/>
      <c r="C2295" s="188"/>
      <c r="D2295" s="188"/>
      <c r="E2295" s="188"/>
      <c r="F2295" s="188"/>
      <c r="G2295" s="188"/>
      <c r="H2295" s="188"/>
      <c r="I2295" s="188"/>
      <c r="J2295" s="188"/>
      <c r="K2295" s="188"/>
      <c r="L2295" s="188"/>
      <c r="M2295" s="188"/>
      <c r="N2295" s="188"/>
      <c r="O2295" t="str">
        <f t="shared" ref="O2295" si="2284">O2291</f>
        <v>MATCH</v>
      </c>
    </row>
    <row r="2296" spans="1:15" x14ac:dyDescent="0.25">
      <c r="A2296" s="191" t="str">
        <f>'[1]Run Rate'!A462</f>
        <v>GAR04826</v>
      </c>
      <c r="B2296" s="191" t="str">
        <f>'[1]Run Rate'!B462</f>
        <v>Forerunner 970 Soft Gold Titanium, French Gray/Indigo</v>
      </c>
      <c r="C2296" s="191" t="str">
        <f>'[1]Run Rate'!C462</f>
        <v>GADGETI</v>
      </c>
      <c r="D2296" s="191" t="str">
        <f>'[1]Run Rate'!D462</f>
        <v>03 BRONZE</v>
      </c>
      <c r="E2296" s="97"/>
      <c r="F2296" s="97"/>
      <c r="G2296" s="97"/>
      <c r="H2296" s="97"/>
      <c r="I2296" s="97"/>
      <c r="J2296" s="97"/>
      <c r="K2296" s="97"/>
      <c r="L2296" s="97"/>
      <c r="M2296" s="97"/>
      <c r="N2296" s="97"/>
      <c r="O2296" t="str">
        <f t="shared" ref="O2296" si="2285">IF(AND(OR($B$1="ALL",$B$1=C2296),OR($E$1="ALL",$E$1=D2296),OR($B$2="ALL",$B$2=A2296),OR($E$2="ALL",IFERROR(SEARCH($E$2,B2296),0)&gt;0)),"MATCH","")</f>
        <v>MATCH</v>
      </c>
    </row>
    <row r="2297" spans="1:15" x14ac:dyDescent="0.25">
      <c r="A2297" s="192"/>
      <c r="B2297" s="192" t="s">
        <v>156</v>
      </c>
      <c r="C2297" s="192" t="s">
        <v>157</v>
      </c>
      <c r="D2297" s="192" t="s">
        <v>158</v>
      </c>
      <c r="E2297" s="192" t="s">
        <v>139</v>
      </c>
      <c r="F2297" s="192" t="s">
        <v>140</v>
      </c>
      <c r="G2297" s="192" t="s">
        <v>141</v>
      </c>
      <c r="H2297" s="192" t="s">
        <v>142</v>
      </c>
      <c r="I2297" s="192" t="s">
        <v>143</v>
      </c>
      <c r="J2297" s="192" t="s">
        <v>144</v>
      </c>
      <c r="K2297" s="192" t="s">
        <v>145</v>
      </c>
      <c r="L2297" s="192" t="s">
        <v>146</v>
      </c>
      <c r="M2297" s="192" t="s">
        <v>147</v>
      </c>
      <c r="N2297" s="192" t="s">
        <v>148</v>
      </c>
      <c r="O2297" t="str">
        <f t="shared" ref="O2297" si="2286">O2296</f>
        <v>MATCH</v>
      </c>
    </row>
    <row r="2298" spans="1:15" x14ac:dyDescent="0.25">
      <c r="A2298" s="193" t="s">
        <v>161</v>
      </c>
      <c r="B2298" s="97"/>
      <c r="C2298" s="97"/>
      <c r="D2298" s="97"/>
      <c r="E2298" s="97"/>
      <c r="F2298" s="97"/>
      <c r="G2298" s="97"/>
      <c r="H2298" s="97"/>
      <c r="I2298" s="97"/>
      <c r="J2298" s="97"/>
      <c r="K2298" s="97"/>
      <c r="L2298" s="97"/>
      <c r="M2298" s="97"/>
      <c r="N2298" s="97"/>
      <c r="O2298" t="str">
        <f t="shared" ref="O2298" si="2287">O2296</f>
        <v>MATCH</v>
      </c>
    </row>
    <row r="2299" spans="1:15" x14ac:dyDescent="0.25">
      <c r="A2299" s="193" t="s">
        <v>164</v>
      </c>
      <c r="B2299" s="97"/>
      <c r="C2299" s="97"/>
      <c r="D2299" s="97"/>
      <c r="E2299" s="97"/>
      <c r="F2299" s="97"/>
      <c r="G2299" s="97"/>
      <c r="H2299" s="97"/>
      <c r="I2299" s="97"/>
      <c r="J2299" s="97"/>
      <c r="K2299" s="97"/>
      <c r="L2299" s="97"/>
      <c r="M2299" s="97"/>
      <c r="N2299" s="97"/>
      <c r="O2299" t="str">
        <f t="shared" ref="O2299" si="2288">O2296</f>
        <v>MATCH</v>
      </c>
    </row>
    <row r="2300" spans="1:15" x14ac:dyDescent="0.25">
      <c r="A2300" s="188"/>
      <c r="B2300" s="188"/>
      <c r="C2300" s="188"/>
      <c r="D2300" s="188"/>
      <c r="E2300" s="188"/>
      <c r="F2300" s="188"/>
      <c r="G2300" s="188"/>
      <c r="H2300" s="188"/>
      <c r="I2300" s="188"/>
      <c r="J2300" s="188"/>
      <c r="K2300" s="188"/>
      <c r="L2300" s="188"/>
      <c r="M2300" s="188"/>
      <c r="N2300" s="188"/>
      <c r="O2300" t="str">
        <f t="shared" ref="O2300" si="2289">O2296</f>
        <v>MATCH</v>
      </c>
    </row>
    <row r="2301" spans="1:15" x14ac:dyDescent="0.25">
      <c r="A2301" s="191" t="str">
        <f>'[1]Run Rate'!A463</f>
        <v>POL12671</v>
      </c>
      <c r="B2301" s="191" t="str">
        <f>'[1]Run Rate'!B463</f>
        <v>Polleo Pro Whey 2kg Chocolate banana</v>
      </c>
      <c r="C2301" s="191" t="str">
        <f>'[1]Run Rate'!C463</f>
        <v>PROTEINI</v>
      </c>
      <c r="D2301" s="191" t="str">
        <f>'[1]Run Rate'!D463</f>
        <v>03 BRONZE</v>
      </c>
      <c r="E2301" s="97"/>
      <c r="F2301" s="97"/>
      <c r="G2301" s="97"/>
      <c r="H2301" s="97"/>
      <c r="I2301" s="97"/>
      <c r="J2301" s="97"/>
      <c r="K2301" s="97"/>
      <c r="L2301" s="97"/>
      <c r="M2301" s="97"/>
      <c r="N2301" s="97"/>
      <c r="O2301" t="str">
        <f t="shared" ref="O2301" si="2290">IF(AND(OR($B$1="ALL",$B$1=C2301),OR($E$1="ALL",$E$1=D2301),OR($B$2="ALL",$B$2=A2301),OR($E$2="ALL",IFERROR(SEARCH($E$2,B2301),0)&gt;0)),"MATCH","")</f>
        <v>MATCH</v>
      </c>
    </row>
    <row r="2302" spans="1:15" x14ac:dyDescent="0.25">
      <c r="A2302" s="192"/>
      <c r="B2302" s="192" t="s">
        <v>156</v>
      </c>
      <c r="C2302" s="192" t="s">
        <v>157</v>
      </c>
      <c r="D2302" s="192" t="s">
        <v>158</v>
      </c>
      <c r="E2302" s="192" t="s">
        <v>139</v>
      </c>
      <c r="F2302" s="192" t="s">
        <v>140</v>
      </c>
      <c r="G2302" s="192" t="s">
        <v>141</v>
      </c>
      <c r="H2302" s="192" t="s">
        <v>142</v>
      </c>
      <c r="I2302" s="192" t="s">
        <v>143</v>
      </c>
      <c r="J2302" s="192" t="s">
        <v>144</v>
      </c>
      <c r="K2302" s="192" t="s">
        <v>145</v>
      </c>
      <c r="L2302" s="192" t="s">
        <v>146</v>
      </c>
      <c r="M2302" s="192" t="s">
        <v>147</v>
      </c>
      <c r="N2302" s="192" t="s">
        <v>148</v>
      </c>
      <c r="O2302" t="str">
        <f t="shared" ref="O2302" si="2291">O2301</f>
        <v>MATCH</v>
      </c>
    </row>
    <row r="2303" spans="1:15" x14ac:dyDescent="0.25">
      <c r="A2303" s="193" t="s">
        <v>161</v>
      </c>
      <c r="B2303" s="97"/>
      <c r="C2303" s="97"/>
      <c r="D2303" s="97"/>
      <c r="E2303" s="97"/>
      <c r="F2303" s="97"/>
      <c r="G2303" s="97"/>
      <c r="H2303" s="97"/>
      <c r="I2303" s="97"/>
      <c r="J2303" s="97"/>
      <c r="K2303" s="97"/>
      <c r="L2303" s="97"/>
      <c r="M2303" s="97"/>
      <c r="N2303" s="97"/>
      <c r="O2303" t="str">
        <f t="shared" ref="O2303" si="2292">O2301</f>
        <v>MATCH</v>
      </c>
    </row>
    <row r="2304" spans="1:15" x14ac:dyDescent="0.25">
      <c r="A2304" s="193" t="s">
        <v>164</v>
      </c>
      <c r="B2304" s="97"/>
      <c r="C2304" s="97"/>
      <c r="D2304" s="97"/>
      <c r="E2304" s="97"/>
      <c r="F2304" s="97"/>
      <c r="G2304" s="97"/>
      <c r="H2304" s="97"/>
      <c r="I2304" s="97"/>
      <c r="J2304" s="97"/>
      <c r="K2304" s="97"/>
      <c r="L2304" s="97"/>
      <c r="M2304" s="97"/>
      <c r="N2304" s="97"/>
      <c r="O2304" t="str">
        <f t="shared" ref="O2304" si="2293">O2301</f>
        <v>MATCH</v>
      </c>
    </row>
    <row r="2305" spans="1:15" x14ac:dyDescent="0.25">
      <c r="A2305" s="188"/>
      <c r="B2305" s="188"/>
      <c r="C2305" s="188"/>
      <c r="D2305" s="188"/>
      <c r="E2305" s="188"/>
      <c r="F2305" s="188"/>
      <c r="G2305" s="188"/>
      <c r="H2305" s="188"/>
      <c r="I2305" s="188"/>
      <c r="J2305" s="188"/>
      <c r="K2305" s="188"/>
      <c r="L2305" s="188"/>
      <c r="M2305" s="188"/>
      <c r="N2305" s="188"/>
      <c r="O2305" t="str">
        <f t="shared" ref="O2305" si="2294">O2301</f>
        <v>MATCH</v>
      </c>
    </row>
    <row r="2306" spans="1:15" x14ac:dyDescent="0.25">
      <c r="A2306" s="191" t="str">
        <f>'[1]Run Rate'!A464</f>
        <v>ATC06614</v>
      </c>
      <c r="B2306" s="191" t="str">
        <f>'[1]Run Rate'!B464</f>
        <v>Latex band 5cm Level 4 plava Atleticore</v>
      </c>
      <c r="C2306" s="191" t="str">
        <f>'[1]Run Rate'!C464</f>
        <v>FITNESS OPREMA</v>
      </c>
      <c r="D2306" s="191" t="str">
        <f>'[1]Run Rate'!D464</f>
        <v>03 BRONZE</v>
      </c>
      <c r="E2306" s="97"/>
      <c r="F2306" s="97"/>
      <c r="G2306" s="97"/>
      <c r="H2306" s="97"/>
      <c r="I2306" s="97"/>
      <c r="J2306" s="97"/>
      <c r="K2306" s="97"/>
      <c r="L2306" s="97"/>
      <c r="M2306" s="97"/>
      <c r="N2306" s="97"/>
      <c r="O2306" t="str">
        <f t="shared" ref="O2306" si="2295">IF(AND(OR($B$1="ALL",$B$1=C2306),OR($E$1="ALL",$E$1=D2306),OR($B$2="ALL",$B$2=A2306),OR($E$2="ALL",IFERROR(SEARCH($E$2,B2306),0)&gt;0)),"MATCH","")</f>
        <v>MATCH</v>
      </c>
    </row>
    <row r="2307" spans="1:15" x14ac:dyDescent="0.25">
      <c r="A2307" s="192"/>
      <c r="B2307" s="192" t="s">
        <v>156</v>
      </c>
      <c r="C2307" s="192" t="s">
        <v>157</v>
      </c>
      <c r="D2307" s="192" t="s">
        <v>158</v>
      </c>
      <c r="E2307" s="192" t="s">
        <v>139</v>
      </c>
      <c r="F2307" s="192" t="s">
        <v>140</v>
      </c>
      <c r="G2307" s="192" t="s">
        <v>141</v>
      </c>
      <c r="H2307" s="192" t="s">
        <v>142</v>
      </c>
      <c r="I2307" s="192" t="s">
        <v>143</v>
      </c>
      <c r="J2307" s="192" t="s">
        <v>144</v>
      </c>
      <c r="K2307" s="192" t="s">
        <v>145</v>
      </c>
      <c r="L2307" s="192" t="s">
        <v>146</v>
      </c>
      <c r="M2307" s="192" t="s">
        <v>147</v>
      </c>
      <c r="N2307" s="192" t="s">
        <v>148</v>
      </c>
      <c r="O2307" t="str">
        <f t="shared" ref="O2307" si="2296">O2306</f>
        <v>MATCH</v>
      </c>
    </row>
    <row r="2308" spans="1:15" x14ac:dyDescent="0.25">
      <c r="A2308" s="193" t="s">
        <v>161</v>
      </c>
      <c r="B2308" s="97"/>
      <c r="C2308" s="97"/>
      <c r="D2308" s="97"/>
      <c r="E2308" s="97"/>
      <c r="F2308" s="97"/>
      <c r="G2308" s="97"/>
      <c r="H2308" s="97"/>
      <c r="I2308" s="97"/>
      <c r="J2308" s="97"/>
      <c r="K2308" s="97"/>
      <c r="L2308" s="97"/>
      <c r="M2308" s="97"/>
      <c r="N2308" s="97"/>
      <c r="O2308" t="str">
        <f t="shared" ref="O2308" si="2297">O2306</f>
        <v>MATCH</v>
      </c>
    </row>
    <row r="2309" spans="1:15" x14ac:dyDescent="0.25">
      <c r="A2309" s="193" t="s">
        <v>164</v>
      </c>
      <c r="B2309" s="97"/>
      <c r="C2309" s="97"/>
      <c r="D2309" s="97"/>
      <c r="E2309" s="97"/>
      <c r="F2309" s="97"/>
      <c r="G2309" s="97"/>
      <c r="H2309" s="97"/>
      <c r="I2309" s="97"/>
      <c r="J2309" s="97"/>
      <c r="K2309" s="97"/>
      <c r="L2309" s="97"/>
      <c r="M2309" s="97"/>
      <c r="N2309" s="97"/>
      <c r="O2309" t="str">
        <f t="shared" ref="O2309" si="2298">O2306</f>
        <v>MATCH</v>
      </c>
    </row>
    <row r="2310" spans="1:15" x14ac:dyDescent="0.25">
      <c r="A2310" s="188"/>
      <c r="B2310" s="188"/>
      <c r="C2310" s="188"/>
      <c r="D2310" s="188"/>
      <c r="E2310" s="188"/>
      <c r="F2310" s="188"/>
      <c r="G2310" s="188"/>
      <c r="H2310" s="188"/>
      <c r="I2310" s="188"/>
      <c r="J2310" s="188"/>
      <c r="K2310" s="188"/>
      <c r="L2310" s="188"/>
      <c r="M2310" s="188"/>
      <c r="N2310" s="188"/>
      <c r="O2310" t="str">
        <f t="shared" ref="O2310" si="2299">O2306</f>
        <v>MATCH</v>
      </c>
    </row>
    <row r="2311" spans="1:15" x14ac:dyDescent="0.25">
      <c r="A2311" s="191" t="str">
        <f>'[1]Run Rate'!A465</f>
        <v>CON23205</v>
      </c>
      <c r="B2311" s="191" t="str">
        <f>'[1]Run Rate'!B465</f>
        <v>Concept2 Skierg Podloga</v>
      </c>
      <c r="C2311" s="191" t="str">
        <f>'[1]Run Rate'!C465</f>
        <v>FITNESS OPREMA</v>
      </c>
      <c r="D2311" s="191" t="str">
        <f>'[1]Run Rate'!D465</f>
        <v>03 BRONZE</v>
      </c>
      <c r="E2311" s="97"/>
      <c r="F2311" s="97"/>
      <c r="G2311" s="97"/>
      <c r="H2311" s="97"/>
      <c r="I2311" s="97"/>
      <c r="J2311" s="97"/>
      <c r="K2311" s="97"/>
      <c r="L2311" s="97"/>
      <c r="M2311" s="97"/>
      <c r="N2311" s="97"/>
      <c r="O2311" t="str">
        <f t="shared" ref="O2311" si="2300">IF(AND(OR($B$1="ALL",$B$1=C2311),OR($E$1="ALL",$E$1=D2311),OR($B$2="ALL",$B$2=A2311),OR($E$2="ALL",IFERROR(SEARCH($E$2,B2311),0)&gt;0)),"MATCH","")</f>
        <v>MATCH</v>
      </c>
    </row>
    <row r="2312" spans="1:15" x14ac:dyDescent="0.25">
      <c r="A2312" s="192"/>
      <c r="B2312" s="192" t="s">
        <v>156</v>
      </c>
      <c r="C2312" s="192" t="s">
        <v>157</v>
      </c>
      <c r="D2312" s="192" t="s">
        <v>158</v>
      </c>
      <c r="E2312" s="192" t="s">
        <v>139</v>
      </c>
      <c r="F2312" s="192" t="s">
        <v>140</v>
      </c>
      <c r="G2312" s="192" t="s">
        <v>141</v>
      </c>
      <c r="H2312" s="192" t="s">
        <v>142</v>
      </c>
      <c r="I2312" s="192" t="s">
        <v>143</v>
      </c>
      <c r="J2312" s="192" t="s">
        <v>144</v>
      </c>
      <c r="K2312" s="192" t="s">
        <v>145</v>
      </c>
      <c r="L2312" s="192" t="s">
        <v>146</v>
      </c>
      <c r="M2312" s="192" t="s">
        <v>147</v>
      </c>
      <c r="N2312" s="192" t="s">
        <v>148</v>
      </c>
      <c r="O2312" t="str">
        <f t="shared" ref="O2312" si="2301">O2311</f>
        <v>MATCH</v>
      </c>
    </row>
    <row r="2313" spans="1:15" x14ac:dyDescent="0.25">
      <c r="A2313" s="193" t="s">
        <v>161</v>
      </c>
      <c r="B2313" s="97"/>
      <c r="C2313" s="97"/>
      <c r="D2313" s="97"/>
      <c r="E2313" s="97"/>
      <c r="F2313" s="97"/>
      <c r="G2313" s="97"/>
      <c r="H2313" s="97"/>
      <c r="I2313" s="97"/>
      <c r="J2313" s="97"/>
      <c r="K2313" s="97"/>
      <c r="L2313" s="97"/>
      <c r="M2313" s="97"/>
      <c r="N2313" s="97"/>
      <c r="O2313" t="str">
        <f t="shared" ref="O2313" si="2302">O2311</f>
        <v>MATCH</v>
      </c>
    </row>
    <row r="2314" spans="1:15" x14ac:dyDescent="0.25">
      <c r="A2314" s="193" t="s">
        <v>164</v>
      </c>
      <c r="B2314" s="97"/>
      <c r="C2314" s="97"/>
      <c r="D2314" s="97"/>
      <c r="E2314" s="97"/>
      <c r="F2314" s="97"/>
      <c r="G2314" s="97"/>
      <c r="H2314" s="97"/>
      <c r="I2314" s="97"/>
      <c r="J2314" s="97"/>
      <c r="K2314" s="97"/>
      <c r="L2314" s="97"/>
      <c r="M2314" s="97"/>
      <c r="N2314" s="97"/>
      <c r="O2314" t="str">
        <f t="shared" ref="O2314" si="2303">O2311</f>
        <v>MATCH</v>
      </c>
    </row>
    <row r="2315" spans="1:15" x14ac:dyDescent="0.25">
      <c r="A2315" s="188"/>
      <c r="B2315" s="188"/>
      <c r="C2315" s="188"/>
      <c r="D2315" s="188"/>
      <c r="E2315" s="188"/>
      <c r="F2315" s="188"/>
      <c r="G2315" s="188"/>
      <c r="H2315" s="188"/>
      <c r="I2315" s="188"/>
      <c r="J2315" s="188"/>
      <c r="K2315" s="188"/>
      <c r="L2315" s="188"/>
      <c r="M2315" s="188"/>
      <c r="N2315" s="188"/>
      <c r="O2315" t="str">
        <f t="shared" ref="O2315" si="2304">O2311</f>
        <v>MATCH</v>
      </c>
    </row>
    <row r="2316" spans="1:15" x14ac:dyDescent="0.25">
      <c r="A2316" s="191" t="str">
        <f>'[1]Run Rate'!A466</f>
        <v>ON00204</v>
      </c>
      <c r="B2316" s="191" t="str">
        <f>'[1]Run Rate'!B466</f>
        <v>100% ON Casein 924g Chocolate</v>
      </c>
      <c r="C2316" s="191" t="str">
        <f>'[1]Run Rate'!C466</f>
        <v>PROTEINI</v>
      </c>
      <c r="D2316" s="191" t="str">
        <f>'[1]Run Rate'!D466</f>
        <v>03 BRONZE</v>
      </c>
      <c r="E2316" s="97"/>
      <c r="F2316" s="97"/>
      <c r="G2316" s="97"/>
      <c r="H2316" s="97"/>
      <c r="I2316" s="97"/>
      <c r="J2316" s="97"/>
      <c r="K2316" s="97"/>
      <c r="L2316" s="97"/>
      <c r="M2316" s="97"/>
      <c r="N2316" s="97"/>
      <c r="O2316" t="str">
        <f t="shared" ref="O2316" si="2305">IF(AND(OR($B$1="ALL",$B$1=C2316),OR($E$1="ALL",$E$1=D2316),OR($B$2="ALL",$B$2=A2316),OR($E$2="ALL",IFERROR(SEARCH($E$2,B2316),0)&gt;0)),"MATCH","")</f>
        <v>MATCH</v>
      </c>
    </row>
    <row r="2317" spans="1:15" x14ac:dyDescent="0.25">
      <c r="A2317" s="192"/>
      <c r="B2317" s="192" t="s">
        <v>156</v>
      </c>
      <c r="C2317" s="192" t="s">
        <v>157</v>
      </c>
      <c r="D2317" s="192" t="s">
        <v>158</v>
      </c>
      <c r="E2317" s="192" t="s">
        <v>139</v>
      </c>
      <c r="F2317" s="192" t="s">
        <v>140</v>
      </c>
      <c r="G2317" s="192" t="s">
        <v>141</v>
      </c>
      <c r="H2317" s="192" t="s">
        <v>142</v>
      </c>
      <c r="I2317" s="192" t="s">
        <v>143</v>
      </c>
      <c r="J2317" s="192" t="s">
        <v>144</v>
      </c>
      <c r="K2317" s="192" t="s">
        <v>145</v>
      </c>
      <c r="L2317" s="192" t="s">
        <v>146</v>
      </c>
      <c r="M2317" s="192" t="s">
        <v>147</v>
      </c>
      <c r="N2317" s="192" t="s">
        <v>148</v>
      </c>
      <c r="O2317" t="str">
        <f t="shared" ref="O2317" si="2306">O2316</f>
        <v>MATCH</v>
      </c>
    </row>
    <row r="2318" spans="1:15" x14ac:dyDescent="0.25">
      <c r="A2318" s="193" t="s">
        <v>161</v>
      </c>
      <c r="B2318" s="97"/>
      <c r="C2318" s="97"/>
      <c r="D2318" s="97"/>
      <c r="E2318" s="97"/>
      <c r="F2318" s="97"/>
      <c r="G2318" s="97"/>
      <c r="H2318" s="97"/>
      <c r="I2318" s="97"/>
      <c r="J2318" s="97"/>
      <c r="K2318" s="97"/>
      <c r="L2318" s="97"/>
      <c r="M2318" s="97"/>
      <c r="N2318" s="97"/>
      <c r="O2318" t="str">
        <f t="shared" ref="O2318" si="2307">O2316</f>
        <v>MATCH</v>
      </c>
    </row>
    <row r="2319" spans="1:15" x14ac:dyDescent="0.25">
      <c r="A2319" s="193" t="s">
        <v>164</v>
      </c>
      <c r="B2319" s="97"/>
      <c r="C2319" s="97"/>
      <c r="D2319" s="97"/>
      <c r="E2319" s="97"/>
      <c r="F2319" s="97"/>
      <c r="G2319" s="97"/>
      <c r="H2319" s="97"/>
      <c r="I2319" s="97"/>
      <c r="J2319" s="97"/>
      <c r="K2319" s="97"/>
      <c r="L2319" s="97"/>
      <c r="M2319" s="97"/>
      <c r="N2319" s="97"/>
      <c r="O2319" t="str">
        <f t="shared" ref="O2319" si="2308">O2316</f>
        <v>MATCH</v>
      </c>
    </row>
    <row r="2320" spans="1:15" x14ac:dyDescent="0.25">
      <c r="A2320" s="188"/>
      <c r="B2320" s="188"/>
      <c r="C2320" s="188"/>
      <c r="D2320" s="188"/>
      <c r="E2320" s="188"/>
      <c r="F2320" s="188"/>
      <c r="G2320" s="188"/>
      <c r="H2320" s="188"/>
      <c r="I2320" s="188"/>
      <c r="J2320" s="188"/>
      <c r="K2320" s="188"/>
      <c r="L2320" s="188"/>
      <c r="M2320" s="188"/>
      <c r="N2320" s="188"/>
      <c r="O2320" t="str">
        <f t="shared" ref="O2320" si="2309">O2316</f>
        <v>MATCH</v>
      </c>
    </row>
    <row r="2321" spans="1:15" x14ac:dyDescent="0.25">
      <c r="A2321" s="191" t="str">
        <f>'[1]Run Rate'!A467</f>
        <v>ZOE12387</v>
      </c>
      <c r="B2321" s="191" t="str">
        <f>'[1]Run Rate'!B467</f>
        <v>ZOE Furiosa Pre-Workout 300g Tropical</v>
      </c>
      <c r="C2321" s="191" t="str">
        <f>'[1]Run Rate'!C467</f>
        <v>SPORTSKA PREHRANA</v>
      </c>
      <c r="D2321" s="191" t="str">
        <f>'[1]Run Rate'!D467</f>
        <v>03 BRONZE</v>
      </c>
      <c r="E2321" s="97"/>
      <c r="F2321" s="97"/>
      <c r="G2321" s="97"/>
      <c r="H2321" s="97"/>
      <c r="I2321" s="97"/>
      <c r="J2321" s="97"/>
      <c r="K2321" s="97"/>
      <c r="L2321" s="97"/>
      <c r="M2321" s="97"/>
      <c r="N2321" s="97"/>
      <c r="O2321" t="str">
        <f t="shared" ref="O2321" si="2310">IF(AND(OR($B$1="ALL",$B$1=C2321),OR($E$1="ALL",$E$1=D2321),OR($B$2="ALL",$B$2=A2321),OR($E$2="ALL",IFERROR(SEARCH($E$2,B2321),0)&gt;0)),"MATCH","")</f>
        <v>MATCH</v>
      </c>
    </row>
    <row r="2322" spans="1:15" x14ac:dyDescent="0.25">
      <c r="A2322" s="192"/>
      <c r="B2322" s="192" t="s">
        <v>156</v>
      </c>
      <c r="C2322" s="192" t="s">
        <v>157</v>
      </c>
      <c r="D2322" s="192" t="s">
        <v>158</v>
      </c>
      <c r="E2322" s="192" t="s">
        <v>139</v>
      </c>
      <c r="F2322" s="192" t="s">
        <v>140</v>
      </c>
      <c r="G2322" s="192" t="s">
        <v>141</v>
      </c>
      <c r="H2322" s="192" t="s">
        <v>142</v>
      </c>
      <c r="I2322" s="192" t="s">
        <v>143</v>
      </c>
      <c r="J2322" s="192" t="s">
        <v>144</v>
      </c>
      <c r="K2322" s="192" t="s">
        <v>145</v>
      </c>
      <c r="L2322" s="192" t="s">
        <v>146</v>
      </c>
      <c r="M2322" s="192" t="s">
        <v>147</v>
      </c>
      <c r="N2322" s="192" t="s">
        <v>148</v>
      </c>
      <c r="O2322" t="str">
        <f t="shared" ref="O2322" si="2311">O2321</f>
        <v>MATCH</v>
      </c>
    </row>
    <row r="2323" spans="1:15" x14ac:dyDescent="0.25">
      <c r="A2323" s="193" t="s">
        <v>161</v>
      </c>
      <c r="B2323" s="97"/>
      <c r="C2323" s="97"/>
      <c r="D2323" s="97"/>
      <c r="E2323" s="97"/>
      <c r="F2323" s="97"/>
      <c r="G2323" s="97"/>
      <c r="H2323" s="97"/>
      <c r="I2323" s="97"/>
      <c r="J2323" s="97"/>
      <c r="K2323" s="97"/>
      <c r="L2323" s="97"/>
      <c r="M2323" s="97"/>
      <c r="N2323" s="97"/>
      <c r="O2323" t="str">
        <f t="shared" ref="O2323" si="2312">O2321</f>
        <v>MATCH</v>
      </c>
    </row>
    <row r="2324" spans="1:15" x14ac:dyDescent="0.25">
      <c r="A2324" s="193" t="s">
        <v>164</v>
      </c>
      <c r="B2324" s="97"/>
      <c r="C2324" s="97"/>
      <c r="D2324" s="97"/>
      <c r="E2324" s="97"/>
      <c r="F2324" s="97"/>
      <c r="G2324" s="97"/>
      <c r="H2324" s="97"/>
      <c r="I2324" s="97"/>
      <c r="J2324" s="97"/>
      <c r="K2324" s="97"/>
      <c r="L2324" s="97"/>
      <c r="M2324" s="97"/>
      <c r="N2324" s="97"/>
      <c r="O2324" t="str">
        <f t="shared" ref="O2324" si="2313">O2321</f>
        <v>MATCH</v>
      </c>
    </row>
    <row r="2325" spans="1:15" x14ac:dyDescent="0.25">
      <c r="A2325" s="188"/>
      <c r="B2325" s="188"/>
      <c r="C2325" s="188"/>
      <c r="D2325" s="188"/>
      <c r="E2325" s="188"/>
      <c r="F2325" s="188"/>
      <c r="G2325" s="188"/>
      <c r="H2325" s="188"/>
      <c r="I2325" s="188"/>
      <c r="J2325" s="188"/>
      <c r="K2325" s="188"/>
      <c r="L2325" s="188"/>
      <c r="M2325" s="188"/>
      <c r="N2325" s="188"/>
      <c r="O2325" t="str">
        <f t="shared" ref="O2325" si="2314">O2321</f>
        <v>MATCH</v>
      </c>
    </row>
    <row r="2326" spans="1:15" x14ac:dyDescent="0.25">
      <c r="A2326" s="191" t="str">
        <f>'[1]Run Rate'!A468</f>
        <v>ATC06636</v>
      </c>
      <c r="B2326" s="191" t="str">
        <f>'[1]Run Rate'!B468</f>
        <v>Šipka olimpijska Performance, 220cm-50mm-20kg, nosivost 680kg</v>
      </c>
      <c r="C2326" s="191" t="str">
        <f>'[1]Run Rate'!C468</f>
        <v>FITNESS OPREMA</v>
      </c>
      <c r="D2326" s="191" t="str">
        <f>'[1]Run Rate'!D468</f>
        <v>03 BRONZE</v>
      </c>
      <c r="E2326" s="97"/>
      <c r="F2326" s="97"/>
      <c r="G2326" s="97"/>
      <c r="H2326" s="97"/>
      <c r="I2326" s="97"/>
      <c r="J2326" s="97"/>
      <c r="K2326" s="97"/>
      <c r="L2326" s="97"/>
      <c r="M2326" s="97"/>
      <c r="N2326" s="97"/>
      <c r="O2326" t="str">
        <f t="shared" ref="O2326" si="2315">IF(AND(OR($B$1="ALL",$B$1=C2326),OR($E$1="ALL",$E$1=D2326),OR($B$2="ALL",$B$2=A2326),OR($E$2="ALL",IFERROR(SEARCH($E$2,B2326),0)&gt;0)),"MATCH","")</f>
        <v>MATCH</v>
      </c>
    </row>
    <row r="2327" spans="1:15" x14ac:dyDescent="0.25">
      <c r="A2327" s="192"/>
      <c r="B2327" s="192" t="s">
        <v>156</v>
      </c>
      <c r="C2327" s="192" t="s">
        <v>157</v>
      </c>
      <c r="D2327" s="192" t="s">
        <v>158</v>
      </c>
      <c r="E2327" s="192" t="s">
        <v>139</v>
      </c>
      <c r="F2327" s="192" t="s">
        <v>140</v>
      </c>
      <c r="G2327" s="192" t="s">
        <v>141</v>
      </c>
      <c r="H2327" s="192" t="s">
        <v>142</v>
      </c>
      <c r="I2327" s="192" t="s">
        <v>143</v>
      </c>
      <c r="J2327" s="192" t="s">
        <v>144</v>
      </c>
      <c r="K2327" s="192" t="s">
        <v>145</v>
      </c>
      <c r="L2327" s="192" t="s">
        <v>146</v>
      </c>
      <c r="M2327" s="192" t="s">
        <v>147</v>
      </c>
      <c r="N2327" s="192" t="s">
        <v>148</v>
      </c>
      <c r="O2327" t="str">
        <f t="shared" ref="O2327" si="2316">O2326</f>
        <v>MATCH</v>
      </c>
    </row>
    <row r="2328" spans="1:15" x14ac:dyDescent="0.25">
      <c r="A2328" s="193" t="s">
        <v>161</v>
      </c>
      <c r="B2328" s="97"/>
      <c r="C2328" s="97"/>
      <c r="D2328" s="97"/>
      <c r="E2328" s="97"/>
      <c r="F2328" s="97"/>
      <c r="G2328" s="97"/>
      <c r="H2328" s="97"/>
      <c r="I2328" s="97"/>
      <c r="J2328" s="97"/>
      <c r="K2328" s="97"/>
      <c r="L2328" s="97"/>
      <c r="M2328" s="97"/>
      <c r="N2328" s="97"/>
      <c r="O2328" t="str">
        <f t="shared" ref="O2328" si="2317">O2326</f>
        <v>MATCH</v>
      </c>
    </row>
    <row r="2329" spans="1:15" x14ac:dyDescent="0.25">
      <c r="A2329" s="193" t="s">
        <v>164</v>
      </c>
      <c r="B2329" s="97"/>
      <c r="C2329" s="97"/>
      <c r="D2329" s="97"/>
      <c r="E2329" s="97"/>
      <c r="F2329" s="97"/>
      <c r="G2329" s="97"/>
      <c r="H2329" s="97"/>
      <c r="I2329" s="97"/>
      <c r="J2329" s="97"/>
      <c r="K2329" s="97"/>
      <c r="L2329" s="97"/>
      <c r="M2329" s="97"/>
      <c r="N2329" s="97"/>
      <c r="O2329" t="str">
        <f t="shared" ref="O2329" si="2318">O2326</f>
        <v>MATCH</v>
      </c>
    </row>
    <row r="2330" spans="1:15" x14ac:dyDescent="0.25">
      <c r="A2330" s="188"/>
      <c r="B2330" s="188"/>
      <c r="C2330" s="188"/>
      <c r="D2330" s="188"/>
      <c r="E2330" s="188"/>
      <c r="F2330" s="188"/>
      <c r="G2330" s="188"/>
      <c r="H2330" s="188"/>
      <c r="I2330" s="188"/>
      <c r="J2330" s="188"/>
      <c r="K2330" s="188"/>
      <c r="L2330" s="188"/>
      <c r="M2330" s="188"/>
      <c r="N2330" s="188"/>
      <c r="O2330" t="str">
        <f t="shared" ref="O2330" si="2319">O2326</f>
        <v>MATCH</v>
      </c>
    </row>
    <row r="2331" spans="1:15" x14ac:dyDescent="0.25">
      <c r="A2331" s="191" t="str">
        <f>'[1]Run Rate'!A469</f>
        <v>ON00201</v>
      </c>
      <c r="B2331" s="191" t="str">
        <f>'[1]Run Rate'!B469</f>
        <v>100% ON Casein 1,8kg vanilla</v>
      </c>
      <c r="C2331" s="191" t="str">
        <f>'[1]Run Rate'!C469</f>
        <v>PROTEINI</v>
      </c>
      <c r="D2331" s="191" t="str">
        <f>'[1]Run Rate'!D469</f>
        <v>03 BRONZE</v>
      </c>
      <c r="E2331" s="97"/>
      <c r="F2331" s="97"/>
      <c r="G2331" s="97"/>
      <c r="H2331" s="97"/>
      <c r="I2331" s="97"/>
      <c r="J2331" s="97"/>
      <c r="K2331" s="97"/>
      <c r="L2331" s="97"/>
      <c r="M2331" s="97"/>
      <c r="N2331" s="97"/>
      <c r="O2331" t="str">
        <f t="shared" ref="O2331" si="2320">IF(AND(OR($B$1="ALL",$B$1=C2331),OR($E$1="ALL",$E$1=D2331),OR($B$2="ALL",$B$2=A2331),OR($E$2="ALL",IFERROR(SEARCH($E$2,B2331),0)&gt;0)),"MATCH","")</f>
        <v>MATCH</v>
      </c>
    </row>
    <row r="2332" spans="1:15" x14ac:dyDescent="0.25">
      <c r="A2332" s="192"/>
      <c r="B2332" s="192" t="s">
        <v>156</v>
      </c>
      <c r="C2332" s="192" t="s">
        <v>157</v>
      </c>
      <c r="D2332" s="192" t="s">
        <v>158</v>
      </c>
      <c r="E2332" s="192" t="s">
        <v>139</v>
      </c>
      <c r="F2332" s="192" t="s">
        <v>140</v>
      </c>
      <c r="G2332" s="192" t="s">
        <v>141</v>
      </c>
      <c r="H2332" s="192" t="s">
        <v>142</v>
      </c>
      <c r="I2332" s="192" t="s">
        <v>143</v>
      </c>
      <c r="J2332" s="192" t="s">
        <v>144</v>
      </c>
      <c r="K2332" s="192" t="s">
        <v>145</v>
      </c>
      <c r="L2332" s="192" t="s">
        <v>146</v>
      </c>
      <c r="M2332" s="192" t="s">
        <v>147</v>
      </c>
      <c r="N2332" s="192" t="s">
        <v>148</v>
      </c>
      <c r="O2332" t="str">
        <f t="shared" ref="O2332" si="2321">O2331</f>
        <v>MATCH</v>
      </c>
    </row>
    <row r="2333" spans="1:15" x14ac:dyDescent="0.25">
      <c r="A2333" s="193" t="s">
        <v>161</v>
      </c>
      <c r="B2333" s="97"/>
      <c r="C2333" s="97"/>
      <c r="D2333" s="97"/>
      <c r="E2333" s="97"/>
      <c r="F2333" s="97"/>
      <c r="G2333" s="97"/>
      <c r="H2333" s="97"/>
      <c r="I2333" s="97"/>
      <c r="J2333" s="97"/>
      <c r="K2333" s="97"/>
      <c r="L2333" s="97"/>
      <c r="M2333" s="97"/>
      <c r="N2333" s="97"/>
      <c r="O2333" t="str">
        <f t="shared" ref="O2333" si="2322">O2331</f>
        <v>MATCH</v>
      </c>
    </row>
    <row r="2334" spans="1:15" x14ac:dyDescent="0.25">
      <c r="A2334" s="193" t="s">
        <v>164</v>
      </c>
      <c r="B2334" s="97"/>
      <c r="C2334" s="97"/>
      <c r="D2334" s="97"/>
      <c r="E2334" s="97"/>
      <c r="F2334" s="97"/>
      <c r="G2334" s="97"/>
      <c r="H2334" s="97"/>
      <c r="I2334" s="97"/>
      <c r="J2334" s="97"/>
      <c r="K2334" s="97"/>
      <c r="L2334" s="97"/>
      <c r="M2334" s="97"/>
      <c r="N2334" s="97"/>
      <c r="O2334" t="str">
        <f t="shared" ref="O2334" si="2323">O2331</f>
        <v>MATCH</v>
      </c>
    </row>
    <row r="2335" spans="1:15" x14ac:dyDescent="0.25">
      <c r="A2335" s="188"/>
      <c r="B2335" s="188"/>
      <c r="C2335" s="188"/>
      <c r="D2335" s="188"/>
      <c r="E2335" s="188"/>
      <c r="F2335" s="188"/>
      <c r="G2335" s="188"/>
      <c r="H2335" s="188"/>
      <c r="I2335" s="188"/>
      <c r="J2335" s="188"/>
      <c r="K2335" s="188"/>
      <c r="L2335" s="188"/>
      <c r="M2335" s="188"/>
      <c r="N2335" s="188"/>
      <c r="O2335" t="str">
        <f t="shared" ref="O2335" si="2324">O2331</f>
        <v>MATCH</v>
      </c>
    </row>
    <row r="2336" spans="1:15" x14ac:dyDescent="0.25">
      <c r="A2336" s="191" t="str">
        <f>'[1]Run Rate'!A470</f>
        <v>ATC06608</v>
      </c>
      <c r="B2336" s="191" t="str">
        <f>'[1]Run Rate'!B470</f>
        <v>Magnezij za ruke KOCKA Atleticore</v>
      </c>
      <c r="C2336" s="191" t="str">
        <f>'[1]Run Rate'!C470</f>
        <v>FITNESS OPREMA</v>
      </c>
      <c r="D2336" s="191" t="str">
        <f>'[1]Run Rate'!D470</f>
        <v>03 BRONZE</v>
      </c>
      <c r="E2336" s="97"/>
      <c r="F2336" s="97"/>
      <c r="G2336" s="97"/>
      <c r="H2336" s="97"/>
      <c r="I2336" s="97"/>
      <c r="J2336" s="97"/>
      <c r="K2336" s="97"/>
      <c r="L2336" s="97"/>
      <c r="M2336" s="97"/>
      <c r="N2336" s="97"/>
      <c r="O2336" t="str">
        <f t="shared" ref="O2336" si="2325">IF(AND(OR($B$1="ALL",$B$1=C2336),OR($E$1="ALL",$E$1=D2336),OR($B$2="ALL",$B$2=A2336),OR($E$2="ALL",IFERROR(SEARCH($E$2,B2336),0)&gt;0)),"MATCH","")</f>
        <v>MATCH</v>
      </c>
    </row>
    <row r="2337" spans="1:15" x14ac:dyDescent="0.25">
      <c r="A2337" s="192"/>
      <c r="B2337" s="192" t="s">
        <v>156</v>
      </c>
      <c r="C2337" s="192" t="s">
        <v>157</v>
      </c>
      <c r="D2337" s="192" t="s">
        <v>158</v>
      </c>
      <c r="E2337" s="192" t="s">
        <v>139</v>
      </c>
      <c r="F2337" s="192" t="s">
        <v>140</v>
      </c>
      <c r="G2337" s="192" t="s">
        <v>141</v>
      </c>
      <c r="H2337" s="192" t="s">
        <v>142</v>
      </c>
      <c r="I2337" s="192" t="s">
        <v>143</v>
      </c>
      <c r="J2337" s="192" t="s">
        <v>144</v>
      </c>
      <c r="K2337" s="192" t="s">
        <v>145</v>
      </c>
      <c r="L2337" s="192" t="s">
        <v>146</v>
      </c>
      <c r="M2337" s="192" t="s">
        <v>147</v>
      </c>
      <c r="N2337" s="192" t="s">
        <v>148</v>
      </c>
      <c r="O2337" t="str">
        <f t="shared" ref="O2337" si="2326">O2336</f>
        <v>MATCH</v>
      </c>
    </row>
    <row r="2338" spans="1:15" x14ac:dyDescent="0.25">
      <c r="A2338" s="193" t="s">
        <v>161</v>
      </c>
      <c r="B2338" s="97"/>
      <c r="C2338" s="97"/>
      <c r="D2338" s="97"/>
      <c r="E2338" s="97"/>
      <c r="F2338" s="97"/>
      <c r="G2338" s="97"/>
      <c r="H2338" s="97"/>
      <c r="I2338" s="97"/>
      <c r="J2338" s="97"/>
      <c r="K2338" s="97"/>
      <c r="L2338" s="97"/>
      <c r="M2338" s="97"/>
      <c r="N2338" s="97"/>
      <c r="O2338" t="str">
        <f t="shared" ref="O2338" si="2327">O2336</f>
        <v>MATCH</v>
      </c>
    </row>
    <row r="2339" spans="1:15" x14ac:dyDescent="0.25">
      <c r="A2339" s="193" t="s">
        <v>164</v>
      </c>
      <c r="B2339" s="97"/>
      <c r="C2339" s="97"/>
      <c r="D2339" s="97"/>
      <c r="E2339" s="97"/>
      <c r="F2339" s="97"/>
      <c r="G2339" s="97"/>
      <c r="H2339" s="97"/>
      <c r="I2339" s="97"/>
      <c r="J2339" s="97"/>
      <c r="K2339" s="97"/>
      <c r="L2339" s="97"/>
      <c r="M2339" s="97"/>
      <c r="N2339" s="97"/>
      <c r="O2339" t="str">
        <f t="shared" ref="O2339" si="2328">O2336</f>
        <v>MATCH</v>
      </c>
    </row>
    <row r="2340" spans="1:15" x14ac:dyDescent="0.25">
      <c r="A2340" s="188"/>
      <c r="B2340" s="188"/>
      <c r="C2340" s="188"/>
      <c r="D2340" s="188"/>
      <c r="E2340" s="188"/>
      <c r="F2340" s="188"/>
      <c r="G2340" s="188"/>
      <c r="H2340" s="188"/>
      <c r="I2340" s="188"/>
      <c r="J2340" s="188"/>
      <c r="K2340" s="188"/>
      <c r="L2340" s="188"/>
      <c r="M2340" s="188"/>
      <c r="N2340" s="188"/>
      <c r="O2340" t="str">
        <f t="shared" ref="O2340" si="2329">O2336</f>
        <v>MATCH</v>
      </c>
    </row>
    <row r="2341" spans="1:15" x14ac:dyDescent="0.25">
      <c r="A2341" s="191" t="str">
        <f>'[1]Run Rate'!A471</f>
        <v>FIT05847</v>
      </c>
      <c r="B2341" s="191" t="str">
        <f>'[1]Run Rate'!B471</f>
        <v>Bučica gumirana heksagonalna 20 kg</v>
      </c>
      <c r="C2341" s="191" t="str">
        <f>'[1]Run Rate'!C471</f>
        <v>FITNESS OPREMA</v>
      </c>
      <c r="D2341" s="191" t="str">
        <f>'[1]Run Rate'!D471</f>
        <v>03 BRONZE</v>
      </c>
      <c r="E2341" s="97"/>
      <c r="F2341" s="97"/>
      <c r="G2341" s="97"/>
      <c r="H2341" s="97"/>
      <c r="I2341" s="97"/>
      <c r="J2341" s="97"/>
      <c r="K2341" s="97"/>
      <c r="L2341" s="97"/>
      <c r="M2341" s="97"/>
      <c r="N2341" s="97"/>
      <c r="O2341" t="str">
        <f t="shared" ref="O2341" si="2330">IF(AND(OR($B$1="ALL",$B$1=C2341),OR($E$1="ALL",$E$1=D2341),OR($B$2="ALL",$B$2=A2341),OR($E$2="ALL",IFERROR(SEARCH($E$2,B2341),0)&gt;0)),"MATCH","")</f>
        <v>MATCH</v>
      </c>
    </row>
    <row r="2342" spans="1:15" x14ac:dyDescent="0.25">
      <c r="A2342" s="192"/>
      <c r="B2342" s="192" t="s">
        <v>156</v>
      </c>
      <c r="C2342" s="192" t="s">
        <v>157</v>
      </c>
      <c r="D2342" s="192" t="s">
        <v>158</v>
      </c>
      <c r="E2342" s="192" t="s">
        <v>139</v>
      </c>
      <c r="F2342" s="192" t="s">
        <v>140</v>
      </c>
      <c r="G2342" s="192" t="s">
        <v>141</v>
      </c>
      <c r="H2342" s="192" t="s">
        <v>142</v>
      </c>
      <c r="I2342" s="192" t="s">
        <v>143</v>
      </c>
      <c r="J2342" s="192" t="s">
        <v>144</v>
      </c>
      <c r="K2342" s="192" t="s">
        <v>145</v>
      </c>
      <c r="L2342" s="192" t="s">
        <v>146</v>
      </c>
      <c r="M2342" s="192" t="s">
        <v>147</v>
      </c>
      <c r="N2342" s="192" t="s">
        <v>148</v>
      </c>
      <c r="O2342" t="str">
        <f t="shared" ref="O2342" si="2331">O2341</f>
        <v>MATCH</v>
      </c>
    </row>
    <row r="2343" spans="1:15" x14ac:dyDescent="0.25">
      <c r="A2343" s="193" t="s">
        <v>161</v>
      </c>
      <c r="B2343" s="97"/>
      <c r="C2343" s="97"/>
      <c r="D2343" s="97"/>
      <c r="E2343" s="97"/>
      <c r="F2343" s="97"/>
      <c r="G2343" s="97"/>
      <c r="H2343" s="97"/>
      <c r="I2343" s="97"/>
      <c r="J2343" s="97"/>
      <c r="K2343" s="97"/>
      <c r="L2343" s="97"/>
      <c r="M2343" s="97"/>
      <c r="N2343" s="97"/>
      <c r="O2343" t="str">
        <f t="shared" ref="O2343" si="2332">O2341</f>
        <v>MATCH</v>
      </c>
    </row>
    <row r="2344" spans="1:15" x14ac:dyDescent="0.25">
      <c r="A2344" s="193" t="s">
        <v>164</v>
      </c>
      <c r="B2344" s="97"/>
      <c r="C2344" s="97"/>
      <c r="D2344" s="97"/>
      <c r="E2344" s="97"/>
      <c r="F2344" s="97"/>
      <c r="G2344" s="97"/>
      <c r="H2344" s="97"/>
      <c r="I2344" s="97"/>
      <c r="J2344" s="97"/>
      <c r="K2344" s="97"/>
      <c r="L2344" s="97"/>
      <c r="M2344" s="97"/>
      <c r="N2344" s="97"/>
      <c r="O2344" t="str">
        <f t="shared" ref="O2344" si="2333">O2341</f>
        <v>MATCH</v>
      </c>
    </row>
    <row r="2345" spans="1:15" x14ac:dyDescent="0.25">
      <c r="A2345" s="188"/>
      <c r="B2345" s="188"/>
      <c r="C2345" s="188"/>
      <c r="D2345" s="188"/>
      <c r="E2345" s="188"/>
      <c r="F2345" s="188"/>
      <c r="G2345" s="188"/>
      <c r="H2345" s="188"/>
      <c r="I2345" s="188"/>
      <c r="J2345" s="188"/>
      <c r="K2345" s="188"/>
      <c r="L2345" s="188"/>
      <c r="M2345" s="188"/>
      <c r="N2345" s="188"/>
      <c r="O2345" t="str">
        <f t="shared" ref="O2345" si="2334">O2341</f>
        <v>MATCH</v>
      </c>
    </row>
    <row r="2346" spans="1:15" x14ac:dyDescent="0.25">
      <c r="A2346" s="191" t="str">
        <f>'[1]Run Rate'!A472</f>
        <v>THG03002</v>
      </c>
      <c r="B2346" s="191" t="str">
        <f>'[1]Run Rate'!B472</f>
        <v>Theragun Elite Black G5</v>
      </c>
      <c r="C2346" s="191" t="str">
        <f>'[1]Run Rate'!C472</f>
        <v>FITNESS OPREMA</v>
      </c>
      <c r="D2346" s="191" t="str">
        <f>'[1]Run Rate'!D472</f>
        <v>03 BRONZE</v>
      </c>
      <c r="E2346" s="97"/>
      <c r="F2346" s="97"/>
      <c r="G2346" s="97"/>
      <c r="H2346" s="97"/>
      <c r="I2346" s="97"/>
      <c r="J2346" s="97"/>
      <c r="K2346" s="97"/>
      <c r="L2346" s="97"/>
      <c r="M2346" s="97"/>
      <c r="N2346" s="97"/>
      <c r="O2346" t="str">
        <f t="shared" ref="O2346" si="2335">IF(AND(OR($B$1="ALL",$B$1=C2346),OR($E$1="ALL",$E$1=D2346),OR($B$2="ALL",$B$2=A2346),OR($E$2="ALL",IFERROR(SEARCH($E$2,B2346),0)&gt;0)),"MATCH","")</f>
        <v>MATCH</v>
      </c>
    </row>
    <row r="2347" spans="1:15" x14ac:dyDescent="0.25">
      <c r="A2347" s="192"/>
      <c r="B2347" s="192" t="s">
        <v>156</v>
      </c>
      <c r="C2347" s="192" t="s">
        <v>157</v>
      </c>
      <c r="D2347" s="192" t="s">
        <v>158</v>
      </c>
      <c r="E2347" s="192" t="s">
        <v>139</v>
      </c>
      <c r="F2347" s="192" t="s">
        <v>140</v>
      </c>
      <c r="G2347" s="192" t="s">
        <v>141</v>
      </c>
      <c r="H2347" s="192" t="s">
        <v>142</v>
      </c>
      <c r="I2347" s="192" t="s">
        <v>143</v>
      </c>
      <c r="J2347" s="192" t="s">
        <v>144</v>
      </c>
      <c r="K2347" s="192" t="s">
        <v>145</v>
      </c>
      <c r="L2347" s="192" t="s">
        <v>146</v>
      </c>
      <c r="M2347" s="192" t="s">
        <v>147</v>
      </c>
      <c r="N2347" s="192" t="s">
        <v>148</v>
      </c>
      <c r="O2347" t="str">
        <f t="shared" ref="O2347" si="2336">O2346</f>
        <v>MATCH</v>
      </c>
    </row>
    <row r="2348" spans="1:15" x14ac:dyDescent="0.25">
      <c r="A2348" s="193" t="s">
        <v>161</v>
      </c>
      <c r="B2348" s="97"/>
      <c r="C2348" s="97"/>
      <c r="D2348" s="97"/>
      <c r="E2348" s="97"/>
      <c r="F2348" s="97"/>
      <c r="G2348" s="97"/>
      <c r="H2348" s="97"/>
      <c r="I2348" s="97"/>
      <c r="J2348" s="97"/>
      <c r="K2348" s="97"/>
      <c r="L2348" s="97"/>
      <c r="M2348" s="97"/>
      <c r="N2348" s="97"/>
      <c r="O2348" t="str">
        <f t="shared" ref="O2348" si="2337">O2346</f>
        <v>MATCH</v>
      </c>
    </row>
    <row r="2349" spans="1:15" x14ac:dyDescent="0.25">
      <c r="A2349" s="193" t="s">
        <v>164</v>
      </c>
      <c r="B2349" s="97"/>
      <c r="C2349" s="97"/>
      <c r="D2349" s="97"/>
      <c r="E2349" s="97"/>
      <c r="F2349" s="97"/>
      <c r="G2349" s="97"/>
      <c r="H2349" s="97"/>
      <c r="I2349" s="97"/>
      <c r="J2349" s="97"/>
      <c r="K2349" s="97"/>
      <c r="L2349" s="97"/>
      <c r="M2349" s="97"/>
      <c r="N2349" s="97"/>
      <c r="O2349" t="str">
        <f t="shared" ref="O2349" si="2338">O2346</f>
        <v>MATCH</v>
      </c>
    </row>
    <row r="2350" spans="1:15" x14ac:dyDescent="0.25">
      <c r="A2350" s="188"/>
      <c r="B2350" s="188"/>
      <c r="C2350" s="188"/>
      <c r="D2350" s="188"/>
      <c r="E2350" s="188"/>
      <c r="F2350" s="188"/>
      <c r="G2350" s="188"/>
      <c r="H2350" s="188"/>
      <c r="I2350" s="188"/>
      <c r="J2350" s="188"/>
      <c r="K2350" s="188"/>
      <c r="L2350" s="188"/>
      <c r="M2350" s="188"/>
      <c r="N2350" s="188"/>
      <c r="O2350" t="str">
        <f t="shared" ref="O2350" si="2339">O2346</f>
        <v>MATCH</v>
      </c>
    </row>
    <row r="2351" spans="1:15" x14ac:dyDescent="0.25">
      <c r="A2351" s="191" t="str">
        <f>'[1]Run Rate'!A473</f>
        <v>POL04104</v>
      </c>
      <c r="B2351" s="191" t="str">
        <f>'[1]Run Rate'!B473</f>
        <v>Polleo Dekstroza 500g</v>
      </c>
      <c r="C2351" s="191" t="str">
        <f>'[1]Run Rate'!C473</f>
        <v>SPORTSKA PREHRANA</v>
      </c>
      <c r="D2351" s="191" t="str">
        <f>'[1]Run Rate'!D473</f>
        <v>03 BRONZE</v>
      </c>
      <c r="E2351" s="97"/>
      <c r="F2351" s="97"/>
      <c r="G2351" s="97"/>
      <c r="H2351" s="97"/>
      <c r="I2351" s="97"/>
      <c r="J2351" s="97"/>
      <c r="K2351" s="97"/>
      <c r="L2351" s="97"/>
      <c r="M2351" s="97"/>
      <c r="N2351" s="97"/>
      <c r="O2351" t="str">
        <f t="shared" ref="O2351" si="2340">IF(AND(OR($B$1="ALL",$B$1=C2351),OR($E$1="ALL",$E$1=D2351),OR($B$2="ALL",$B$2=A2351),OR($E$2="ALL",IFERROR(SEARCH($E$2,B2351),0)&gt;0)),"MATCH","")</f>
        <v>MATCH</v>
      </c>
    </row>
    <row r="2352" spans="1:15" x14ac:dyDescent="0.25">
      <c r="A2352" s="192"/>
      <c r="B2352" s="192" t="s">
        <v>156</v>
      </c>
      <c r="C2352" s="192" t="s">
        <v>157</v>
      </c>
      <c r="D2352" s="192" t="s">
        <v>158</v>
      </c>
      <c r="E2352" s="192" t="s">
        <v>139</v>
      </c>
      <c r="F2352" s="192" t="s">
        <v>140</v>
      </c>
      <c r="G2352" s="192" t="s">
        <v>141</v>
      </c>
      <c r="H2352" s="192" t="s">
        <v>142</v>
      </c>
      <c r="I2352" s="192" t="s">
        <v>143</v>
      </c>
      <c r="J2352" s="192" t="s">
        <v>144</v>
      </c>
      <c r="K2352" s="192" t="s">
        <v>145</v>
      </c>
      <c r="L2352" s="192" t="s">
        <v>146</v>
      </c>
      <c r="M2352" s="192" t="s">
        <v>147</v>
      </c>
      <c r="N2352" s="192" t="s">
        <v>148</v>
      </c>
      <c r="O2352" t="str">
        <f t="shared" ref="O2352" si="2341">O2351</f>
        <v>MATCH</v>
      </c>
    </row>
    <row r="2353" spans="1:15" x14ac:dyDescent="0.25">
      <c r="A2353" s="193" t="s">
        <v>161</v>
      </c>
      <c r="B2353" s="97"/>
      <c r="C2353" s="97"/>
      <c r="D2353" s="97"/>
      <c r="E2353" s="97"/>
      <c r="F2353" s="97"/>
      <c r="G2353" s="97"/>
      <c r="H2353" s="97"/>
      <c r="I2353" s="97"/>
      <c r="J2353" s="97"/>
      <c r="K2353" s="97"/>
      <c r="L2353" s="97"/>
      <c r="M2353" s="97"/>
      <c r="N2353" s="97"/>
      <c r="O2353" t="str">
        <f t="shared" ref="O2353" si="2342">O2351</f>
        <v>MATCH</v>
      </c>
    </row>
    <row r="2354" spans="1:15" x14ac:dyDescent="0.25">
      <c r="A2354" s="193" t="s">
        <v>164</v>
      </c>
      <c r="B2354" s="97"/>
      <c r="C2354" s="97"/>
      <c r="D2354" s="97"/>
      <c r="E2354" s="97"/>
      <c r="F2354" s="97"/>
      <c r="G2354" s="97"/>
      <c r="H2354" s="97"/>
      <c r="I2354" s="97"/>
      <c r="J2354" s="97"/>
      <c r="K2354" s="97"/>
      <c r="L2354" s="97"/>
      <c r="M2354" s="97"/>
      <c r="N2354" s="97"/>
      <c r="O2354" t="str">
        <f t="shared" ref="O2354" si="2343">O2351</f>
        <v>MATCH</v>
      </c>
    </row>
    <row r="2355" spans="1:15" x14ac:dyDescent="0.25">
      <c r="A2355" s="188"/>
      <c r="B2355" s="188"/>
      <c r="C2355" s="188"/>
      <c r="D2355" s="188"/>
      <c r="E2355" s="188"/>
      <c r="F2355" s="188"/>
      <c r="G2355" s="188"/>
      <c r="H2355" s="188"/>
      <c r="I2355" s="188"/>
      <c r="J2355" s="188"/>
      <c r="K2355" s="188"/>
      <c r="L2355" s="188"/>
      <c r="M2355" s="188"/>
      <c r="N2355" s="188"/>
      <c r="O2355" t="str">
        <f t="shared" ref="O2355" si="2344">O2351</f>
        <v>MATCH</v>
      </c>
    </row>
    <row r="2356" spans="1:15" x14ac:dyDescent="0.25">
      <c r="A2356" s="191" t="str">
        <f>'[1]Run Rate'!A474</f>
        <v>FIT05844</v>
      </c>
      <c r="B2356" s="191" t="str">
        <f>'[1]Run Rate'!B474</f>
        <v>Bučica gumirana heksagonalna 12,5 kg</v>
      </c>
      <c r="C2356" s="191" t="str">
        <f>'[1]Run Rate'!C474</f>
        <v>FITNESS OPREMA</v>
      </c>
      <c r="D2356" s="191" t="str">
        <f>'[1]Run Rate'!D474</f>
        <v>03 BRONZE</v>
      </c>
      <c r="E2356" s="97"/>
      <c r="F2356" s="97"/>
      <c r="G2356" s="97"/>
      <c r="H2356" s="97"/>
      <c r="I2356" s="97"/>
      <c r="J2356" s="97"/>
      <c r="K2356" s="97"/>
      <c r="L2356" s="97"/>
      <c r="M2356" s="97"/>
      <c r="N2356" s="97"/>
      <c r="O2356" t="str">
        <f t="shared" ref="O2356" si="2345">IF(AND(OR($B$1="ALL",$B$1=C2356),OR($E$1="ALL",$E$1=D2356),OR($B$2="ALL",$B$2=A2356),OR($E$2="ALL",IFERROR(SEARCH($E$2,B2356),0)&gt;0)),"MATCH","")</f>
        <v>MATCH</v>
      </c>
    </row>
    <row r="2357" spans="1:15" x14ac:dyDescent="0.25">
      <c r="A2357" s="192"/>
      <c r="B2357" s="192" t="s">
        <v>156</v>
      </c>
      <c r="C2357" s="192" t="s">
        <v>157</v>
      </c>
      <c r="D2357" s="192" t="s">
        <v>158</v>
      </c>
      <c r="E2357" s="192" t="s">
        <v>139</v>
      </c>
      <c r="F2357" s="192" t="s">
        <v>140</v>
      </c>
      <c r="G2357" s="192" t="s">
        <v>141</v>
      </c>
      <c r="H2357" s="192" t="s">
        <v>142</v>
      </c>
      <c r="I2357" s="192" t="s">
        <v>143</v>
      </c>
      <c r="J2357" s="192" t="s">
        <v>144</v>
      </c>
      <c r="K2357" s="192" t="s">
        <v>145</v>
      </c>
      <c r="L2357" s="192" t="s">
        <v>146</v>
      </c>
      <c r="M2357" s="192" t="s">
        <v>147</v>
      </c>
      <c r="N2357" s="192" t="s">
        <v>148</v>
      </c>
      <c r="O2357" t="str">
        <f t="shared" ref="O2357" si="2346">O2356</f>
        <v>MATCH</v>
      </c>
    </row>
    <row r="2358" spans="1:15" x14ac:dyDescent="0.25">
      <c r="A2358" s="193" t="s">
        <v>161</v>
      </c>
      <c r="B2358" s="97"/>
      <c r="C2358" s="97"/>
      <c r="D2358" s="97"/>
      <c r="E2358" s="97"/>
      <c r="F2358" s="97"/>
      <c r="G2358" s="97"/>
      <c r="H2358" s="97"/>
      <c r="I2358" s="97"/>
      <c r="J2358" s="97"/>
      <c r="K2358" s="97"/>
      <c r="L2358" s="97"/>
      <c r="M2358" s="97"/>
      <c r="N2358" s="97"/>
      <c r="O2358" t="str">
        <f t="shared" ref="O2358" si="2347">O2356</f>
        <v>MATCH</v>
      </c>
    </row>
    <row r="2359" spans="1:15" x14ac:dyDescent="0.25">
      <c r="A2359" s="193" t="s">
        <v>164</v>
      </c>
      <c r="B2359" s="97"/>
      <c r="C2359" s="97"/>
      <c r="D2359" s="97"/>
      <c r="E2359" s="97"/>
      <c r="F2359" s="97"/>
      <c r="G2359" s="97"/>
      <c r="H2359" s="97"/>
      <c r="I2359" s="97"/>
      <c r="J2359" s="97"/>
      <c r="K2359" s="97"/>
      <c r="L2359" s="97"/>
      <c r="M2359" s="97"/>
      <c r="N2359" s="97"/>
      <c r="O2359" t="str">
        <f t="shared" ref="O2359" si="2348">O2356</f>
        <v>MATCH</v>
      </c>
    </row>
    <row r="2360" spans="1:15" x14ac:dyDescent="0.25">
      <c r="A2360" s="188"/>
      <c r="B2360" s="188"/>
      <c r="C2360" s="188"/>
      <c r="D2360" s="188"/>
      <c r="E2360" s="188"/>
      <c r="F2360" s="188"/>
      <c r="G2360" s="188"/>
      <c r="H2360" s="188"/>
      <c r="I2360" s="188"/>
      <c r="J2360" s="188"/>
      <c r="K2360" s="188"/>
      <c r="L2360" s="188"/>
      <c r="M2360" s="188"/>
      <c r="N2360" s="188"/>
      <c r="O2360" t="str">
        <f t="shared" ref="O2360" si="2349">O2356</f>
        <v>MATCH</v>
      </c>
    </row>
    <row r="2361" spans="1:15" x14ac:dyDescent="0.25">
      <c r="A2361" s="191" t="str">
        <f>'[1]Run Rate'!A475</f>
        <v>POL09838</v>
      </c>
      <c r="B2361" s="191" t="str">
        <f>'[1]Run Rate'!B475</f>
        <v>Polleo HydroX Micellar Casein SACHET 30g Vanilla Ice Cream</v>
      </c>
      <c r="C2361" s="191" t="str">
        <f>'[1]Run Rate'!C475</f>
        <v>PROTEINI</v>
      </c>
      <c r="D2361" s="191" t="str">
        <f>'[1]Run Rate'!D475</f>
        <v>03 BRONZE</v>
      </c>
      <c r="E2361" s="97"/>
      <c r="F2361" s="97"/>
      <c r="G2361" s="97"/>
      <c r="H2361" s="97"/>
      <c r="I2361" s="97"/>
      <c r="J2361" s="97"/>
      <c r="K2361" s="97"/>
      <c r="L2361" s="97"/>
      <c r="M2361" s="97"/>
      <c r="N2361" s="97"/>
      <c r="O2361" t="str">
        <f t="shared" ref="O2361" si="2350">IF(AND(OR($B$1="ALL",$B$1=C2361),OR($E$1="ALL",$E$1=D2361),OR($B$2="ALL",$B$2=A2361),OR($E$2="ALL",IFERROR(SEARCH($E$2,B2361),0)&gt;0)),"MATCH","")</f>
        <v>MATCH</v>
      </c>
    </row>
    <row r="2362" spans="1:15" x14ac:dyDescent="0.25">
      <c r="A2362" s="192"/>
      <c r="B2362" s="192" t="s">
        <v>156</v>
      </c>
      <c r="C2362" s="192" t="s">
        <v>157</v>
      </c>
      <c r="D2362" s="192" t="s">
        <v>158</v>
      </c>
      <c r="E2362" s="192" t="s">
        <v>139</v>
      </c>
      <c r="F2362" s="192" t="s">
        <v>140</v>
      </c>
      <c r="G2362" s="192" t="s">
        <v>141</v>
      </c>
      <c r="H2362" s="192" t="s">
        <v>142</v>
      </c>
      <c r="I2362" s="192" t="s">
        <v>143</v>
      </c>
      <c r="J2362" s="192" t="s">
        <v>144</v>
      </c>
      <c r="K2362" s="192" t="s">
        <v>145</v>
      </c>
      <c r="L2362" s="192" t="s">
        <v>146</v>
      </c>
      <c r="M2362" s="192" t="s">
        <v>147</v>
      </c>
      <c r="N2362" s="192" t="s">
        <v>148</v>
      </c>
      <c r="O2362" t="str">
        <f t="shared" ref="O2362" si="2351">O2361</f>
        <v>MATCH</v>
      </c>
    </row>
    <row r="2363" spans="1:15" x14ac:dyDescent="0.25">
      <c r="A2363" s="193" t="s">
        <v>161</v>
      </c>
      <c r="B2363" s="97"/>
      <c r="C2363" s="97"/>
      <c r="D2363" s="97"/>
      <c r="E2363" s="97"/>
      <c r="F2363" s="97"/>
      <c r="G2363" s="97"/>
      <c r="H2363" s="97"/>
      <c r="I2363" s="97"/>
      <c r="J2363" s="97"/>
      <c r="K2363" s="97"/>
      <c r="L2363" s="97"/>
      <c r="M2363" s="97"/>
      <c r="N2363" s="97"/>
      <c r="O2363" t="str">
        <f t="shared" ref="O2363" si="2352">O2361</f>
        <v>MATCH</v>
      </c>
    </row>
    <row r="2364" spans="1:15" x14ac:dyDescent="0.25">
      <c r="A2364" s="193" t="s">
        <v>164</v>
      </c>
      <c r="B2364" s="97"/>
      <c r="C2364" s="97"/>
      <c r="D2364" s="97"/>
      <c r="E2364" s="97"/>
      <c r="F2364" s="97"/>
      <c r="G2364" s="97"/>
      <c r="H2364" s="97"/>
      <c r="I2364" s="97"/>
      <c r="J2364" s="97"/>
      <c r="K2364" s="97"/>
      <c r="L2364" s="97"/>
      <c r="M2364" s="97"/>
      <c r="N2364" s="97"/>
      <c r="O2364" t="str">
        <f t="shared" ref="O2364" si="2353">O2361</f>
        <v>MATCH</v>
      </c>
    </row>
    <row r="2365" spans="1:15" x14ac:dyDescent="0.25">
      <c r="A2365" s="188"/>
      <c r="B2365" s="188"/>
      <c r="C2365" s="188"/>
      <c r="D2365" s="188"/>
      <c r="E2365" s="188"/>
      <c r="F2365" s="188"/>
      <c r="G2365" s="188"/>
      <c r="H2365" s="188"/>
      <c r="I2365" s="188"/>
      <c r="J2365" s="188"/>
      <c r="K2365" s="188"/>
      <c r="L2365" s="188"/>
      <c r="M2365" s="188"/>
      <c r="N2365" s="188"/>
      <c r="O2365" t="str">
        <f t="shared" ref="O2365" si="2354">O2361</f>
        <v>MATCH</v>
      </c>
    </row>
    <row r="2366" spans="1:15" x14ac:dyDescent="0.25">
      <c r="A2366" s="191" t="str">
        <f>'[1]Run Rate'!A476</f>
        <v>SHM00128</v>
      </c>
      <c r="B2366" s="191" t="str">
        <f>'[1]Run Rate'!B476</f>
        <v>Shieldmixer Hero Pro ZOE white</v>
      </c>
      <c r="C2366" s="191" t="str">
        <f>'[1]Run Rate'!C476</f>
        <v>DRINKWARE I HOME</v>
      </c>
      <c r="D2366" s="191" t="str">
        <f>'[1]Run Rate'!D476</f>
        <v>03 BRONZE</v>
      </c>
      <c r="E2366" s="97"/>
      <c r="F2366" s="97"/>
      <c r="G2366" s="97"/>
      <c r="H2366" s="97"/>
      <c r="I2366" s="97"/>
      <c r="J2366" s="97"/>
      <c r="K2366" s="97"/>
      <c r="L2366" s="97"/>
      <c r="M2366" s="97"/>
      <c r="N2366" s="97"/>
      <c r="O2366" t="str">
        <f t="shared" ref="O2366" si="2355">IF(AND(OR($B$1="ALL",$B$1=C2366),OR($E$1="ALL",$E$1=D2366),OR($B$2="ALL",$B$2=A2366),OR($E$2="ALL",IFERROR(SEARCH($E$2,B2366),0)&gt;0)),"MATCH","")</f>
        <v>MATCH</v>
      </c>
    </row>
    <row r="2367" spans="1:15" x14ac:dyDescent="0.25">
      <c r="A2367" s="192"/>
      <c r="B2367" s="192" t="s">
        <v>156</v>
      </c>
      <c r="C2367" s="192" t="s">
        <v>157</v>
      </c>
      <c r="D2367" s="192" t="s">
        <v>158</v>
      </c>
      <c r="E2367" s="192" t="s">
        <v>139</v>
      </c>
      <c r="F2367" s="192" t="s">
        <v>140</v>
      </c>
      <c r="G2367" s="192" t="s">
        <v>141</v>
      </c>
      <c r="H2367" s="192" t="s">
        <v>142</v>
      </c>
      <c r="I2367" s="192" t="s">
        <v>143</v>
      </c>
      <c r="J2367" s="192" t="s">
        <v>144</v>
      </c>
      <c r="K2367" s="192" t="s">
        <v>145</v>
      </c>
      <c r="L2367" s="192" t="s">
        <v>146</v>
      </c>
      <c r="M2367" s="192" t="s">
        <v>147</v>
      </c>
      <c r="N2367" s="192" t="s">
        <v>148</v>
      </c>
      <c r="O2367" t="str">
        <f t="shared" ref="O2367" si="2356">O2366</f>
        <v>MATCH</v>
      </c>
    </row>
    <row r="2368" spans="1:15" x14ac:dyDescent="0.25">
      <c r="A2368" s="193" t="s">
        <v>161</v>
      </c>
      <c r="B2368" s="97"/>
      <c r="C2368" s="97"/>
      <c r="D2368" s="97"/>
      <c r="E2368" s="97"/>
      <c r="F2368" s="97"/>
      <c r="G2368" s="97"/>
      <c r="H2368" s="97"/>
      <c r="I2368" s="97"/>
      <c r="J2368" s="97"/>
      <c r="K2368" s="97"/>
      <c r="L2368" s="97"/>
      <c r="M2368" s="97"/>
      <c r="N2368" s="97"/>
      <c r="O2368" t="str">
        <f t="shared" ref="O2368" si="2357">O2366</f>
        <v>MATCH</v>
      </c>
    </row>
    <row r="2369" spans="1:15" x14ac:dyDescent="0.25">
      <c r="A2369" s="193" t="s">
        <v>164</v>
      </c>
      <c r="B2369" s="97"/>
      <c r="C2369" s="97"/>
      <c r="D2369" s="97"/>
      <c r="E2369" s="97"/>
      <c r="F2369" s="97"/>
      <c r="G2369" s="97"/>
      <c r="H2369" s="97"/>
      <c r="I2369" s="97"/>
      <c r="J2369" s="97"/>
      <c r="K2369" s="97"/>
      <c r="L2369" s="97"/>
      <c r="M2369" s="97"/>
      <c r="N2369" s="97"/>
      <c r="O2369" t="str">
        <f t="shared" ref="O2369" si="2358">O2366</f>
        <v>MATCH</v>
      </c>
    </row>
    <row r="2370" spans="1:15" x14ac:dyDescent="0.25">
      <c r="A2370" s="188"/>
      <c r="B2370" s="188"/>
      <c r="C2370" s="188"/>
      <c r="D2370" s="188"/>
      <c r="E2370" s="188"/>
      <c r="F2370" s="188"/>
      <c r="G2370" s="188"/>
      <c r="H2370" s="188"/>
      <c r="I2370" s="188"/>
      <c r="J2370" s="188"/>
      <c r="K2370" s="188"/>
      <c r="L2370" s="188"/>
      <c r="M2370" s="188"/>
      <c r="N2370" s="188"/>
      <c r="O2370" t="str">
        <f t="shared" ref="O2370" si="2359">O2366</f>
        <v>MATCH</v>
      </c>
    </row>
    <row r="2371" spans="1:15" x14ac:dyDescent="0.25">
      <c r="A2371" s="191" t="str">
        <f>'[1]Run Rate'!A477</f>
        <v>SHM00105</v>
      </c>
      <c r="B2371" s="191" t="str">
        <f>'[1]Run Rate'!B477</f>
        <v>Shieldmixer Hero Pro Thor</v>
      </c>
      <c r="C2371" s="191" t="str">
        <f>'[1]Run Rate'!C477</f>
        <v>DRINKWARE I HOME</v>
      </c>
      <c r="D2371" s="191" t="str">
        <f>'[1]Run Rate'!D477</f>
        <v>03 BRONZE</v>
      </c>
      <c r="E2371" s="97"/>
      <c r="F2371" s="97"/>
      <c r="G2371" s="97"/>
      <c r="H2371" s="97"/>
      <c r="I2371" s="97"/>
      <c r="J2371" s="97"/>
      <c r="K2371" s="97"/>
      <c r="L2371" s="97"/>
      <c r="M2371" s="97"/>
      <c r="N2371" s="97"/>
      <c r="O2371" t="str">
        <f t="shared" ref="O2371" si="2360">IF(AND(OR($B$1="ALL",$B$1=C2371),OR($E$1="ALL",$E$1=D2371),OR($B$2="ALL",$B$2=A2371),OR($E$2="ALL",IFERROR(SEARCH($E$2,B2371),0)&gt;0)),"MATCH","")</f>
        <v>MATCH</v>
      </c>
    </row>
    <row r="2372" spans="1:15" x14ac:dyDescent="0.25">
      <c r="A2372" s="192"/>
      <c r="B2372" s="192" t="s">
        <v>156</v>
      </c>
      <c r="C2372" s="192" t="s">
        <v>157</v>
      </c>
      <c r="D2372" s="192" t="s">
        <v>158</v>
      </c>
      <c r="E2372" s="192" t="s">
        <v>139</v>
      </c>
      <c r="F2372" s="192" t="s">
        <v>140</v>
      </c>
      <c r="G2372" s="192" t="s">
        <v>141</v>
      </c>
      <c r="H2372" s="192" t="s">
        <v>142</v>
      </c>
      <c r="I2372" s="192" t="s">
        <v>143</v>
      </c>
      <c r="J2372" s="192" t="s">
        <v>144</v>
      </c>
      <c r="K2372" s="192" t="s">
        <v>145</v>
      </c>
      <c r="L2372" s="192" t="s">
        <v>146</v>
      </c>
      <c r="M2372" s="192" t="s">
        <v>147</v>
      </c>
      <c r="N2372" s="192" t="s">
        <v>148</v>
      </c>
      <c r="O2372" t="str">
        <f t="shared" ref="O2372" si="2361">O2371</f>
        <v>MATCH</v>
      </c>
    </row>
    <row r="2373" spans="1:15" x14ac:dyDescent="0.25">
      <c r="A2373" s="193" t="s">
        <v>161</v>
      </c>
      <c r="B2373" s="97"/>
      <c r="C2373" s="97"/>
      <c r="D2373" s="97"/>
      <c r="E2373" s="97"/>
      <c r="F2373" s="97"/>
      <c r="G2373" s="97"/>
      <c r="H2373" s="97"/>
      <c r="I2373" s="97"/>
      <c r="J2373" s="97"/>
      <c r="K2373" s="97"/>
      <c r="L2373" s="97"/>
      <c r="M2373" s="97"/>
      <c r="N2373" s="97"/>
      <c r="O2373" t="str">
        <f t="shared" ref="O2373" si="2362">O2371</f>
        <v>MATCH</v>
      </c>
    </row>
    <row r="2374" spans="1:15" x14ac:dyDescent="0.25">
      <c r="A2374" s="193" t="s">
        <v>164</v>
      </c>
      <c r="B2374" s="97"/>
      <c r="C2374" s="97"/>
      <c r="D2374" s="97"/>
      <c r="E2374" s="97"/>
      <c r="F2374" s="97"/>
      <c r="G2374" s="97"/>
      <c r="H2374" s="97"/>
      <c r="I2374" s="97"/>
      <c r="J2374" s="97"/>
      <c r="K2374" s="97"/>
      <c r="L2374" s="97"/>
      <c r="M2374" s="97"/>
      <c r="N2374" s="97"/>
      <c r="O2374" t="str">
        <f t="shared" ref="O2374" si="2363">O2371</f>
        <v>MATCH</v>
      </c>
    </row>
    <row r="2375" spans="1:15" x14ac:dyDescent="0.25">
      <c r="A2375" s="188"/>
      <c r="B2375" s="188"/>
      <c r="C2375" s="188"/>
      <c r="D2375" s="188"/>
      <c r="E2375" s="188"/>
      <c r="F2375" s="188"/>
      <c r="G2375" s="188"/>
      <c r="H2375" s="188"/>
      <c r="I2375" s="188"/>
      <c r="J2375" s="188"/>
      <c r="K2375" s="188"/>
      <c r="L2375" s="188"/>
      <c r="M2375" s="188"/>
      <c r="N2375" s="188"/>
      <c r="O2375" t="str">
        <f t="shared" ref="O2375" si="2364">O2371</f>
        <v>MATCH</v>
      </c>
    </row>
    <row r="2376" spans="1:15" x14ac:dyDescent="0.25">
      <c r="A2376" s="191" t="str">
        <f>'[1]Run Rate'!A478</f>
        <v>ON00278</v>
      </c>
      <c r="B2376" s="191" t="str">
        <f>'[1]Run Rate'!B478</f>
        <v>Serious Mass 2,73kg Strawberry</v>
      </c>
      <c r="C2376" s="191" t="str">
        <f>'[1]Run Rate'!C478</f>
        <v>SPORTSKA PREHRANA</v>
      </c>
      <c r="D2376" s="191" t="str">
        <f>'[1]Run Rate'!D478</f>
        <v>03 BRONZE</v>
      </c>
      <c r="E2376" s="97"/>
      <c r="F2376" s="97"/>
      <c r="G2376" s="97"/>
      <c r="H2376" s="97"/>
      <c r="I2376" s="97"/>
      <c r="J2376" s="97"/>
      <c r="K2376" s="97"/>
      <c r="L2376" s="97"/>
      <c r="M2376" s="97"/>
      <c r="N2376" s="97"/>
      <c r="O2376" t="str">
        <f t="shared" ref="O2376" si="2365">IF(AND(OR($B$1="ALL",$B$1=C2376),OR($E$1="ALL",$E$1=D2376),OR($B$2="ALL",$B$2=A2376),OR($E$2="ALL",IFERROR(SEARCH($E$2,B2376),0)&gt;0)),"MATCH","")</f>
        <v>MATCH</v>
      </c>
    </row>
    <row r="2377" spans="1:15" x14ac:dyDescent="0.25">
      <c r="A2377" s="192"/>
      <c r="B2377" s="192" t="s">
        <v>156</v>
      </c>
      <c r="C2377" s="192" t="s">
        <v>157</v>
      </c>
      <c r="D2377" s="192" t="s">
        <v>158</v>
      </c>
      <c r="E2377" s="192" t="s">
        <v>139</v>
      </c>
      <c r="F2377" s="192" t="s">
        <v>140</v>
      </c>
      <c r="G2377" s="192" t="s">
        <v>141</v>
      </c>
      <c r="H2377" s="192" t="s">
        <v>142</v>
      </c>
      <c r="I2377" s="192" t="s">
        <v>143</v>
      </c>
      <c r="J2377" s="192" t="s">
        <v>144</v>
      </c>
      <c r="K2377" s="192" t="s">
        <v>145</v>
      </c>
      <c r="L2377" s="192" t="s">
        <v>146</v>
      </c>
      <c r="M2377" s="192" t="s">
        <v>147</v>
      </c>
      <c r="N2377" s="192" t="s">
        <v>148</v>
      </c>
      <c r="O2377" t="str">
        <f t="shared" ref="O2377" si="2366">O2376</f>
        <v>MATCH</v>
      </c>
    </row>
    <row r="2378" spans="1:15" x14ac:dyDescent="0.25">
      <c r="A2378" s="193" t="s">
        <v>161</v>
      </c>
      <c r="B2378" s="97"/>
      <c r="C2378" s="97"/>
      <c r="D2378" s="97"/>
      <c r="E2378" s="97"/>
      <c r="F2378" s="97"/>
      <c r="G2378" s="97"/>
      <c r="H2378" s="97"/>
      <c r="I2378" s="97"/>
      <c r="J2378" s="97"/>
      <c r="K2378" s="97"/>
      <c r="L2378" s="97"/>
      <c r="M2378" s="97"/>
      <c r="N2378" s="97"/>
      <c r="O2378" t="str">
        <f t="shared" ref="O2378" si="2367">O2376</f>
        <v>MATCH</v>
      </c>
    </row>
    <row r="2379" spans="1:15" x14ac:dyDescent="0.25">
      <c r="A2379" s="193" t="s">
        <v>164</v>
      </c>
      <c r="B2379" s="97"/>
      <c r="C2379" s="97"/>
      <c r="D2379" s="97"/>
      <c r="E2379" s="97"/>
      <c r="F2379" s="97"/>
      <c r="G2379" s="97"/>
      <c r="H2379" s="97"/>
      <c r="I2379" s="97"/>
      <c r="J2379" s="97"/>
      <c r="K2379" s="97"/>
      <c r="L2379" s="97"/>
      <c r="M2379" s="97"/>
      <c r="N2379" s="97"/>
      <c r="O2379" t="str">
        <f t="shared" ref="O2379" si="2368">O2376</f>
        <v>MATCH</v>
      </c>
    </row>
    <row r="2380" spans="1:15" x14ac:dyDescent="0.25">
      <c r="A2380" s="188"/>
      <c r="B2380" s="188"/>
      <c r="C2380" s="188"/>
      <c r="D2380" s="188"/>
      <c r="E2380" s="188"/>
      <c r="F2380" s="188"/>
      <c r="G2380" s="188"/>
      <c r="H2380" s="188"/>
      <c r="I2380" s="188"/>
      <c r="J2380" s="188"/>
      <c r="K2380" s="188"/>
      <c r="L2380" s="188"/>
      <c r="M2380" s="188"/>
      <c r="N2380" s="188"/>
      <c r="O2380" t="str">
        <f t="shared" ref="O2380" si="2369">O2376</f>
        <v>MATCH</v>
      </c>
    </row>
    <row r="2381" spans="1:15" x14ac:dyDescent="0.25">
      <c r="A2381" s="191" t="str">
        <f>'[1]Run Rate'!A479</f>
        <v>ATC06629</v>
      </c>
      <c r="B2381" s="191" t="str">
        <f>'[1]Run Rate'!B479</f>
        <v>Latex mini band 250x50x0,4mm crvena Atleticore</v>
      </c>
      <c r="C2381" s="191" t="str">
        <f>'[1]Run Rate'!C479</f>
        <v>FITNESS OPREMA</v>
      </c>
      <c r="D2381" s="191" t="str">
        <f>'[1]Run Rate'!D479</f>
        <v>03 BRONZE</v>
      </c>
      <c r="E2381" s="97"/>
      <c r="F2381" s="97"/>
      <c r="G2381" s="97"/>
      <c r="H2381" s="97"/>
      <c r="I2381" s="97"/>
      <c r="J2381" s="97"/>
      <c r="K2381" s="97"/>
      <c r="L2381" s="97"/>
      <c r="M2381" s="97"/>
      <c r="N2381" s="97"/>
      <c r="O2381" t="str">
        <f t="shared" ref="O2381" si="2370">IF(AND(OR($B$1="ALL",$B$1=C2381),OR($E$1="ALL",$E$1=D2381),OR($B$2="ALL",$B$2=A2381),OR($E$2="ALL",IFERROR(SEARCH($E$2,B2381),0)&gt;0)),"MATCH","")</f>
        <v>MATCH</v>
      </c>
    </row>
    <row r="2382" spans="1:15" x14ac:dyDescent="0.25">
      <c r="A2382" s="192"/>
      <c r="B2382" s="192" t="s">
        <v>156</v>
      </c>
      <c r="C2382" s="192" t="s">
        <v>157</v>
      </c>
      <c r="D2382" s="192" t="s">
        <v>158</v>
      </c>
      <c r="E2382" s="192" t="s">
        <v>139</v>
      </c>
      <c r="F2382" s="192" t="s">
        <v>140</v>
      </c>
      <c r="G2382" s="192" t="s">
        <v>141</v>
      </c>
      <c r="H2382" s="192" t="s">
        <v>142</v>
      </c>
      <c r="I2382" s="192" t="s">
        <v>143</v>
      </c>
      <c r="J2382" s="192" t="s">
        <v>144</v>
      </c>
      <c r="K2382" s="192" t="s">
        <v>145</v>
      </c>
      <c r="L2382" s="192" t="s">
        <v>146</v>
      </c>
      <c r="M2382" s="192" t="s">
        <v>147</v>
      </c>
      <c r="N2382" s="192" t="s">
        <v>148</v>
      </c>
      <c r="O2382" t="str">
        <f t="shared" ref="O2382" si="2371">O2381</f>
        <v>MATCH</v>
      </c>
    </row>
    <row r="2383" spans="1:15" x14ac:dyDescent="0.25">
      <c r="A2383" s="193" t="s">
        <v>161</v>
      </c>
      <c r="B2383" s="97"/>
      <c r="C2383" s="97"/>
      <c r="D2383" s="97"/>
      <c r="E2383" s="97"/>
      <c r="F2383" s="97"/>
      <c r="G2383" s="97"/>
      <c r="H2383" s="97"/>
      <c r="I2383" s="97"/>
      <c r="J2383" s="97"/>
      <c r="K2383" s="97"/>
      <c r="L2383" s="97"/>
      <c r="M2383" s="97"/>
      <c r="N2383" s="97"/>
      <c r="O2383" t="str">
        <f t="shared" ref="O2383" si="2372">O2381</f>
        <v>MATCH</v>
      </c>
    </row>
    <row r="2384" spans="1:15" x14ac:dyDescent="0.25">
      <c r="A2384" s="193" t="s">
        <v>164</v>
      </c>
      <c r="B2384" s="97"/>
      <c r="C2384" s="97"/>
      <c r="D2384" s="97"/>
      <c r="E2384" s="97"/>
      <c r="F2384" s="97"/>
      <c r="G2384" s="97"/>
      <c r="H2384" s="97"/>
      <c r="I2384" s="97"/>
      <c r="J2384" s="97"/>
      <c r="K2384" s="97"/>
      <c r="L2384" s="97"/>
      <c r="M2384" s="97"/>
      <c r="N2384" s="97"/>
      <c r="O2384" t="str">
        <f t="shared" ref="O2384" si="2373">O2381</f>
        <v>MATCH</v>
      </c>
    </row>
    <row r="2385" spans="1:15" x14ac:dyDescent="0.25">
      <c r="A2385" s="188"/>
      <c r="B2385" s="188"/>
      <c r="C2385" s="188"/>
      <c r="D2385" s="188"/>
      <c r="E2385" s="188"/>
      <c r="F2385" s="188"/>
      <c r="G2385" s="188"/>
      <c r="H2385" s="188"/>
      <c r="I2385" s="188"/>
      <c r="J2385" s="188"/>
      <c r="K2385" s="188"/>
      <c r="L2385" s="188"/>
      <c r="M2385" s="188"/>
      <c r="N2385" s="188"/>
      <c r="O2385" t="str">
        <f t="shared" ref="O2385" si="2374">O2381</f>
        <v>MATCH</v>
      </c>
    </row>
    <row r="2386" spans="1:15" x14ac:dyDescent="0.25">
      <c r="A2386" s="191" t="str">
        <f>'[1]Run Rate'!A480</f>
        <v>UFC16119</v>
      </c>
      <c r="B2386" s="191" t="str">
        <f>'[1]Run Rate'!B480</f>
        <v>OPRO SELF-FIT GOLD UFC Red Metal/Silver</v>
      </c>
      <c r="C2386" s="191" t="str">
        <f>'[1]Run Rate'!C480</f>
        <v>BORILAČKA OPREMA</v>
      </c>
      <c r="D2386" s="191" t="str">
        <f>'[1]Run Rate'!D480</f>
        <v>03 BRONZE</v>
      </c>
      <c r="E2386" s="97"/>
      <c r="F2386" s="97"/>
      <c r="G2386" s="97"/>
      <c r="H2386" s="97"/>
      <c r="I2386" s="97"/>
      <c r="J2386" s="97"/>
      <c r="K2386" s="97"/>
      <c r="L2386" s="97"/>
      <c r="M2386" s="97"/>
      <c r="N2386" s="97"/>
      <c r="O2386" t="str">
        <f t="shared" ref="O2386" si="2375">IF(AND(OR($B$1="ALL",$B$1=C2386),OR($E$1="ALL",$E$1=D2386),OR($B$2="ALL",$B$2=A2386),OR($E$2="ALL",IFERROR(SEARCH($E$2,B2386),0)&gt;0)),"MATCH","")</f>
        <v>MATCH</v>
      </c>
    </row>
    <row r="2387" spans="1:15" x14ac:dyDescent="0.25">
      <c r="A2387" s="192"/>
      <c r="B2387" s="192" t="s">
        <v>156</v>
      </c>
      <c r="C2387" s="192" t="s">
        <v>157</v>
      </c>
      <c r="D2387" s="192" t="s">
        <v>158</v>
      </c>
      <c r="E2387" s="192" t="s">
        <v>139</v>
      </c>
      <c r="F2387" s="192" t="s">
        <v>140</v>
      </c>
      <c r="G2387" s="192" t="s">
        <v>141</v>
      </c>
      <c r="H2387" s="192" t="s">
        <v>142</v>
      </c>
      <c r="I2387" s="192" t="s">
        <v>143</v>
      </c>
      <c r="J2387" s="192" t="s">
        <v>144</v>
      </c>
      <c r="K2387" s="192" t="s">
        <v>145</v>
      </c>
      <c r="L2387" s="192" t="s">
        <v>146</v>
      </c>
      <c r="M2387" s="192" t="s">
        <v>147</v>
      </c>
      <c r="N2387" s="192" t="s">
        <v>148</v>
      </c>
      <c r="O2387" t="str">
        <f t="shared" ref="O2387" si="2376">O2386</f>
        <v>MATCH</v>
      </c>
    </row>
    <row r="2388" spans="1:15" x14ac:dyDescent="0.25">
      <c r="A2388" s="193" t="s">
        <v>161</v>
      </c>
      <c r="B2388" s="97"/>
      <c r="C2388" s="97"/>
      <c r="D2388" s="97"/>
      <c r="E2388" s="97"/>
      <c r="F2388" s="97"/>
      <c r="G2388" s="97"/>
      <c r="H2388" s="97"/>
      <c r="I2388" s="97"/>
      <c r="J2388" s="97"/>
      <c r="K2388" s="97"/>
      <c r="L2388" s="97"/>
      <c r="M2388" s="97"/>
      <c r="N2388" s="97"/>
      <c r="O2388" t="str">
        <f t="shared" ref="O2388" si="2377">O2386</f>
        <v>MATCH</v>
      </c>
    </row>
    <row r="2389" spans="1:15" x14ac:dyDescent="0.25">
      <c r="A2389" s="193" t="s">
        <v>164</v>
      </c>
      <c r="B2389" s="97"/>
      <c r="C2389" s="97"/>
      <c r="D2389" s="97"/>
      <c r="E2389" s="97"/>
      <c r="F2389" s="97"/>
      <c r="G2389" s="97"/>
      <c r="H2389" s="97"/>
      <c r="I2389" s="97"/>
      <c r="J2389" s="97"/>
      <c r="K2389" s="97"/>
      <c r="L2389" s="97"/>
      <c r="M2389" s="97"/>
      <c r="N2389" s="97"/>
      <c r="O2389" t="str">
        <f t="shared" ref="O2389" si="2378">O2386</f>
        <v>MATCH</v>
      </c>
    </row>
    <row r="2390" spans="1:15" x14ac:dyDescent="0.25">
      <c r="A2390" s="188"/>
      <c r="B2390" s="188"/>
      <c r="C2390" s="188"/>
      <c r="D2390" s="188"/>
      <c r="E2390" s="188"/>
      <c r="F2390" s="188"/>
      <c r="G2390" s="188"/>
      <c r="H2390" s="188"/>
      <c r="I2390" s="188"/>
      <c r="J2390" s="188"/>
      <c r="K2390" s="188"/>
      <c r="L2390" s="188"/>
      <c r="M2390" s="188"/>
      <c r="N2390" s="188"/>
      <c r="O2390" t="str">
        <f t="shared" ref="O2390" si="2379">O2386</f>
        <v>MATCH</v>
      </c>
    </row>
    <row r="2391" spans="1:15" x14ac:dyDescent="0.25">
      <c r="A2391" s="191" t="str">
        <f>'[1]Run Rate'!A481</f>
        <v>FIT05834</v>
      </c>
      <c r="B2391" s="191" t="str">
        <f>'[1]Run Rate'!B481</f>
        <v>Uteg disk olimpijski gumirani 20 kg</v>
      </c>
      <c r="C2391" s="191" t="str">
        <f>'[1]Run Rate'!C481</f>
        <v>FITNESS OPREMA</v>
      </c>
      <c r="D2391" s="191" t="str">
        <f>'[1]Run Rate'!D481</f>
        <v>03 BRONZE</v>
      </c>
      <c r="E2391" s="97"/>
      <c r="F2391" s="97"/>
      <c r="G2391" s="97"/>
      <c r="H2391" s="97"/>
      <c r="I2391" s="97"/>
      <c r="J2391" s="97"/>
      <c r="K2391" s="97"/>
      <c r="L2391" s="97"/>
      <c r="M2391" s="97"/>
      <c r="N2391" s="97"/>
      <c r="O2391" t="str">
        <f t="shared" ref="O2391" si="2380">IF(AND(OR($B$1="ALL",$B$1=C2391),OR($E$1="ALL",$E$1=D2391),OR($B$2="ALL",$B$2=A2391),OR($E$2="ALL",IFERROR(SEARCH($E$2,B2391),0)&gt;0)),"MATCH","")</f>
        <v>MATCH</v>
      </c>
    </row>
    <row r="2392" spans="1:15" x14ac:dyDescent="0.25">
      <c r="A2392" s="192"/>
      <c r="B2392" s="192" t="s">
        <v>156</v>
      </c>
      <c r="C2392" s="192" t="s">
        <v>157</v>
      </c>
      <c r="D2392" s="192" t="s">
        <v>158</v>
      </c>
      <c r="E2392" s="192" t="s">
        <v>139</v>
      </c>
      <c r="F2392" s="192" t="s">
        <v>140</v>
      </c>
      <c r="G2392" s="192" t="s">
        <v>141</v>
      </c>
      <c r="H2392" s="192" t="s">
        <v>142</v>
      </c>
      <c r="I2392" s="192" t="s">
        <v>143</v>
      </c>
      <c r="J2392" s="192" t="s">
        <v>144</v>
      </c>
      <c r="K2392" s="192" t="s">
        <v>145</v>
      </c>
      <c r="L2392" s="192" t="s">
        <v>146</v>
      </c>
      <c r="M2392" s="192" t="s">
        <v>147</v>
      </c>
      <c r="N2392" s="192" t="s">
        <v>148</v>
      </c>
      <c r="O2392" t="str">
        <f t="shared" ref="O2392" si="2381">O2391</f>
        <v>MATCH</v>
      </c>
    </row>
    <row r="2393" spans="1:15" x14ac:dyDescent="0.25">
      <c r="A2393" s="193" t="s">
        <v>161</v>
      </c>
      <c r="B2393" s="97"/>
      <c r="C2393" s="97"/>
      <c r="D2393" s="97"/>
      <c r="E2393" s="97"/>
      <c r="F2393" s="97"/>
      <c r="G2393" s="97"/>
      <c r="H2393" s="97"/>
      <c r="I2393" s="97"/>
      <c r="J2393" s="97"/>
      <c r="K2393" s="97"/>
      <c r="L2393" s="97"/>
      <c r="M2393" s="97"/>
      <c r="N2393" s="97"/>
      <c r="O2393" t="str">
        <f t="shared" ref="O2393" si="2382">O2391</f>
        <v>MATCH</v>
      </c>
    </row>
    <row r="2394" spans="1:15" x14ac:dyDescent="0.25">
      <c r="A2394" s="193" t="s">
        <v>164</v>
      </c>
      <c r="B2394" s="97"/>
      <c r="C2394" s="97"/>
      <c r="D2394" s="97"/>
      <c r="E2394" s="97"/>
      <c r="F2394" s="97"/>
      <c r="G2394" s="97"/>
      <c r="H2394" s="97"/>
      <c r="I2394" s="97"/>
      <c r="J2394" s="97"/>
      <c r="K2394" s="97"/>
      <c r="L2394" s="97"/>
      <c r="M2394" s="97"/>
      <c r="N2394" s="97"/>
      <c r="O2394" t="str">
        <f t="shared" ref="O2394" si="2383">O2391</f>
        <v>MATCH</v>
      </c>
    </row>
    <row r="2395" spans="1:15" x14ac:dyDescent="0.25">
      <c r="A2395" s="188"/>
      <c r="B2395" s="188"/>
      <c r="C2395" s="188"/>
      <c r="D2395" s="188"/>
      <c r="E2395" s="188"/>
      <c r="F2395" s="188"/>
      <c r="G2395" s="188"/>
      <c r="H2395" s="188"/>
      <c r="I2395" s="188"/>
      <c r="J2395" s="188"/>
      <c r="K2395" s="188"/>
      <c r="L2395" s="188"/>
      <c r="M2395" s="188"/>
      <c r="N2395" s="188"/>
      <c r="O2395" t="str">
        <f t="shared" ref="O2395" si="2384">O2391</f>
        <v>MATCH</v>
      </c>
    </row>
    <row r="2396" spans="1:15" x14ac:dyDescent="0.25">
      <c r="A2396" s="191" t="str">
        <f>'[1]Run Rate'!A482</f>
        <v>SHM00090</v>
      </c>
      <c r="B2396" s="191" t="str">
        <f>'[1]Run Rate'!B482</f>
        <v>Shieldmixer Hero Pro Viking</v>
      </c>
      <c r="C2396" s="191" t="str">
        <f>'[1]Run Rate'!C482</f>
        <v>DRINKWARE I HOME</v>
      </c>
      <c r="D2396" s="191" t="str">
        <f>'[1]Run Rate'!D482</f>
        <v>03 BRONZE</v>
      </c>
      <c r="E2396" s="97"/>
      <c r="F2396" s="97"/>
      <c r="G2396" s="97"/>
      <c r="H2396" s="97"/>
      <c r="I2396" s="97"/>
      <c r="J2396" s="97"/>
      <c r="K2396" s="97"/>
      <c r="L2396" s="97"/>
      <c r="M2396" s="97"/>
      <c r="N2396" s="97"/>
      <c r="O2396" t="str">
        <f t="shared" ref="O2396" si="2385">IF(AND(OR($B$1="ALL",$B$1=C2396),OR($E$1="ALL",$E$1=D2396),OR($B$2="ALL",$B$2=A2396),OR($E$2="ALL",IFERROR(SEARCH($E$2,B2396),0)&gt;0)),"MATCH","")</f>
        <v>MATCH</v>
      </c>
    </row>
    <row r="2397" spans="1:15" x14ac:dyDescent="0.25">
      <c r="A2397" s="192"/>
      <c r="B2397" s="192" t="s">
        <v>156</v>
      </c>
      <c r="C2397" s="192" t="s">
        <v>157</v>
      </c>
      <c r="D2397" s="192" t="s">
        <v>158</v>
      </c>
      <c r="E2397" s="192" t="s">
        <v>139</v>
      </c>
      <c r="F2397" s="192" t="s">
        <v>140</v>
      </c>
      <c r="G2397" s="192" t="s">
        <v>141</v>
      </c>
      <c r="H2397" s="192" t="s">
        <v>142</v>
      </c>
      <c r="I2397" s="192" t="s">
        <v>143</v>
      </c>
      <c r="J2397" s="192" t="s">
        <v>144</v>
      </c>
      <c r="K2397" s="192" t="s">
        <v>145</v>
      </c>
      <c r="L2397" s="192" t="s">
        <v>146</v>
      </c>
      <c r="M2397" s="192" t="s">
        <v>147</v>
      </c>
      <c r="N2397" s="192" t="s">
        <v>148</v>
      </c>
      <c r="O2397" t="str">
        <f t="shared" ref="O2397" si="2386">O2396</f>
        <v>MATCH</v>
      </c>
    </row>
    <row r="2398" spans="1:15" x14ac:dyDescent="0.25">
      <c r="A2398" s="193" t="s">
        <v>161</v>
      </c>
      <c r="B2398" s="97"/>
      <c r="C2398" s="97"/>
      <c r="D2398" s="97"/>
      <c r="E2398" s="97"/>
      <c r="F2398" s="97"/>
      <c r="G2398" s="97"/>
      <c r="H2398" s="97"/>
      <c r="I2398" s="97"/>
      <c r="J2398" s="97"/>
      <c r="K2398" s="97"/>
      <c r="L2398" s="97"/>
      <c r="M2398" s="97"/>
      <c r="N2398" s="97"/>
      <c r="O2398" t="str">
        <f t="shared" ref="O2398" si="2387">O2396</f>
        <v>MATCH</v>
      </c>
    </row>
    <row r="2399" spans="1:15" x14ac:dyDescent="0.25">
      <c r="A2399" s="193" t="s">
        <v>164</v>
      </c>
      <c r="B2399" s="97"/>
      <c r="C2399" s="97"/>
      <c r="D2399" s="97"/>
      <c r="E2399" s="97"/>
      <c r="F2399" s="97"/>
      <c r="G2399" s="97"/>
      <c r="H2399" s="97"/>
      <c r="I2399" s="97"/>
      <c r="J2399" s="97"/>
      <c r="K2399" s="97"/>
      <c r="L2399" s="97"/>
      <c r="M2399" s="97"/>
      <c r="N2399" s="97"/>
      <c r="O2399" t="str">
        <f t="shared" ref="O2399" si="2388">O2396</f>
        <v>MATCH</v>
      </c>
    </row>
    <row r="2400" spans="1:15" x14ac:dyDescent="0.25">
      <c r="A2400" s="188"/>
      <c r="B2400" s="188"/>
      <c r="C2400" s="188"/>
      <c r="D2400" s="188"/>
      <c r="E2400" s="188"/>
      <c r="F2400" s="188"/>
      <c r="G2400" s="188"/>
      <c r="H2400" s="188"/>
      <c r="I2400" s="188"/>
      <c r="J2400" s="188"/>
      <c r="K2400" s="188"/>
      <c r="L2400" s="188"/>
      <c r="M2400" s="188"/>
      <c r="N2400" s="188"/>
      <c r="O2400" t="str">
        <f t="shared" ref="O2400" si="2389">O2396</f>
        <v>MATCH</v>
      </c>
    </row>
    <row r="2401" spans="1:15" x14ac:dyDescent="0.25">
      <c r="A2401" s="191" t="str">
        <f>'[1]Run Rate'!A483</f>
        <v>ZOE12308</v>
      </c>
      <c r="B2401" s="191" t="str">
        <f>'[1]Run Rate'!B483</f>
        <v>ZOE Premium Foam roller massage dots Purple</v>
      </c>
      <c r="C2401" s="191" t="str">
        <f>'[1]Run Rate'!C483</f>
        <v>FITNESS OPREMA</v>
      </c>
      <c r="D2401" s="191" t="str">
        <f>'[1]Run Rate'!D483</f>
        <v>03 BRONZE</v>
      </c>
      <c r="E2401" s="97"/>
      <c r="F2401" s="97"/>
      <c r="G2401" s="97"/>
      <c r="H2401" s="97"/>
      <c r="I2401" s="97"/>
      <c r="J2401" s="97"/>
      <c r="K2401" s="97"/>
      <c r="L2401" s="97"/>
      <c r="M2401" s="97"/>
      <c r="N2401" s="97"/>
      <c r="O2401" t="str">
        <f t="shared" ref="O2401" si="2390">IF(AND(OR($B$1="ALL",$B$1=C2401),OR($E$1="ALL",$E$1=D2401),OR($B$2="ALL",$B$2=A2401),OR($E$2="ALL",IFERROR(SEARCH($E$2,B2401),0)&gt;0)),"MATCH","")</f>
        <v>MATCH</v>
      </c>
    </row>
    <row r="2402" spans="1:15" x14ac:dyDescent="0.25">
      <c r="A2402" s="192"/>
      <c r="B2402" s="192" t="s">
        <v>156</v>
      </c>
      <c r="C2402" s="192" t="s">
        <v>157</v>
      </c>
      <c r="D2402" s="192" t="s">
        <v>158</v>
      </c>
      <c r="E2402" s="192" t="s">
        <v>139</v>
      </c>
      <c r="F2402" s="192" t="s">
        <v>140</v>
      </c>
      <c r="G2402" s="192" t="s">
        <v>141</v>
      </c>
      <c r="H2402" s="192" t="s">
        <v>142</v>
      </c>
      <c r="I2402" s="192" t="s">
        <v>143</v>
      </c>
      <c r="J2402" s="192" t="s">
        <v>144</v>
      </c>
      <c r="K2402" s="192" t="s">
        <v>145</v>
      </c>
      <c r="L2402" s="192" t="s">
        <v>146</v>
      </c>
      <c r="M2402" s="192" t="s">
        <v>147</v>
      </c>
      <c r="N2402" s="192" t="s">
        <v>148</v>
      </c>
      <c r="O2402" t="str">
        <f t="shared" ref="O2402" si="2391">O2401</f>
        <v>MATCH</v>
      </c>
    </row>
    <row r="2403" spans="1:15" x14ac:dyDescent="0.25">
      <c r="A2403" s="193" t="s">
        <v>161</v>
      </c>
      <c r="B2403" s="97"/>
      <c r="C2403" s="97"/>
      <c r="D2403" s="97"/>
      <c r="E2403" s="97"/>
      <c r="F2403" s="97"/>
      <c r="G2403" s="97"/>
      <c r="H2403" s="97"/>
      <c r="I2403" s="97"/>
      <c r="J2403" s="97"/>
      <c r="K2403" s="97"/>
      <c r="L2403" s="97"/>
      <c r="M2403" s="97"/>
      <c r="N2403" s="97"/>
      <c r="O2403" t="str">
        <f t="shared" ref="O2403" si="2392">O2401</f>
        <v>MATCH</v>
      </c>
    </row>
    <row r="2404" spans="1:15" x14ac:dyDescent="0.25">
      <c r="A2404" s="193" t="s">
        <v>164</v>
      </c>
      <c r="B2404" s="97"/>
      <c r="C2404" s="97"/>
      <c r="D2404" s="97"/>
      <c r="E2404" s="97"/>
      <c r="F2404" s="97"/>
      <c r="G2404" s="97"/>
      <c r="H2404" s="97"/>
      <c r="I2404" s="97"/>
      <c r="J2404" s="97"/>
      <c r="K2404" s="97"/>
      <c r="L2404" s="97"/>
      <c r="M2404" s="97"/>
      <c r="N2404" s="97"/>
      <c r="O2404" t="str">
        <f t="shared" ref="O2404" si="2393">O2401</f>
        <v>MATCH</v>
      </c>
    </row>
    <row r="2405" spans="1:15" x14ac:dyDescent="0.25">
      <c r="A2405" s="188"/>
      <c r="B2405" s="188"/>
      <c r="C2405" s="188"/>
      <c r="D2405" s="188"/>
      <c r="E2405" s="188"/>
      <c r="F2405" s="188"/>
      <c r="G2405" s="188"/>
      <c r="H2405" s="188"/>
      <c r="I2405" s="188"/>
      <c r="J2405" s="188"/>
      <c r="K2405" s="188"/>
      <c r="L2405" s="188"/>
      <c r="M2405" s="188"/>
      <c r="N2405" s="188"/>
      <c r="O2405" t="str">
        <f t="shared" ref="O2405" si="2394">O2401</f>
        <v>MATCH</v>
      </c>
    </row>
    <row r="2406" spans="1:15" x14ac:dyDescent="0.25">
      <c r="A2406" s="191" t="str">
        <f>'[1]Run Rate'!A484</f>
        <v>SHM00025</v>
      </c>
      <c r="B2406" s="191" t="str">
        <f>'[1]Run Rate'!B484</f>
        <v>Shieldmixer Hero Pro Superman MOS</v>
      </c>
      <c r="C2406" s="191" t="str">
        <f>'[1]Run Rate'!C484</f>
        <v>DRINKWARE I HOME</v>
      </c>
      <c r="D2406" s="191" t="str">
        <f>'[1]Run Rate'!D484</f>
        <v>03 BRONZE</v>
      </c>
      <c r="E2406" s="97"/>
      <c r="F2406" s="97"/>
      <c r="G2406" s="97"/>
      <c r="H2406" s="97"/>
      <c r="I2406" s="97"/>
      <c r="J2406" s="97"/>
      <c r="K2406" s="97"/>
      <c r="L2406" s="97"/>
      <c r="M2406" s="97"/>
      <c r="N2406" s="97"/>
      <c r="O2406" t="str">
        <f t="shared" ref="O2406" si="2395">IF(AND(OR($B$1="ALL",$B$1=C2406),OR($E$1="ALL",$E$1=D2406),OR($B$2="ALL",$B$2=A2406),OR($E$2="ALL",IFERROR(SEARCH($E$2,B2406),0)&gt;0)),"MATCH","")</f>
        <v>MATCH</v>
      </c>
    </row>
    <row r="2407" spans="1:15" x14ac:dyDescent="0.25">
      <c r="A2407" s="192"/>
      <c r="B2407" s="192" t="s">
        <v>156</v>
      </c>
      <c r="C2407" s="192" t="s">
        <v>157</v>
      </c>
      <c r="D2407" s="192" t="s">
        <v>158</v>
      </c>
      <c r="E2407" s="192" t="s">
        <v>139</v>
      </c>
      <c r="F2407" s="192" t="s">
        <v>140</v>
      </c>
      <c r="G2407" s="192" t="s">
        <v>141</v>
      </c>
      <c r="H2407" s="192" t="s">
        <v>142</v>
      </c>
      <c r="I2407" s="192" t="s">
        <v>143</v>
      </c>
      <c r="J2407" s="192" t="s">
        <v>144</v>
      </c>
      <c r="K2407" s="192" t="s">
        <v>145</v>
      </c>
      <c r="L2407" s="192" t="s">
        <v>146</v>
      </c>
      <c r="M2407" s="192" t="s">
        <v>147</v>
      </c>
      <c r="N2407" s="192" t="s">
        <v>148</v>
      </c>
      <c r="O2407" t="str">
        <f t="shared" ref="O2407" si="2396">O2406</f>
        <v>MATCH</v>
      </c>
    </row>
    <row r="2408" spans="1:15" x14ac:dyDescent="0.25">
      <c r="A2408" s="193" t="s">
        <v>161</v>
      </c>
      <c r="B2408" s="97"/>
      <c r="C2408" s="97"/>
      <c r="D2408" s="97"/>
      <c r="E2408" s="97"/>
      <c r="F2408" s="97"/>
      <c r="G2408" s="97"/>
      <c r="H2408" s="97"/>
      <c r="I2408" s="97"/>
      <c r="J2408" s="97"/>
      <c r="K2408" s="97"/>
      <c r="L2408" s="97"/>
      <c r="M2408" s="97"/>
      <c r="N2408" s="97"/>
      <c r="O2408" t="str">
        <f t="shared" ref="O2408" si="2397">O2406</f>
        <v>MATCH</v>
      </c>
    </row>
    <row r="2409" spans="1:15" x14ac:dyDescent="0.25">
      <c r="A2409" s="193" t="s">
        <v>164</v>
      </c>
      <c r="B2409" s="97"/>
      <c r="C2409" s="97"/>
      <c r="D2409" s="97"/>
      <c r="E2409" s="97"/>
      <c r="F2409" s="97"/>
      <c r="G2409" s="97"/>
      <c r="H2409" s="97"/>
      <c r="I2409" s="97"/>
      <c r="J2409" s="97"/>
      <c r="K2409" s="97"/>
      <c r="L2409" s="97"/>
      <c r="M2409" s="97"/>
      <c r="N2409" s="97"/>
      <c r="O2409" t="str">
        <f t="shared" ref="O2409" si="2398">O2406</f>
        <v>MATCH</v>
      </c>
    </row>
    <row r="2410" spans="1:15" x14ac:dyDescent="0.25">
      <c r="A2410" s="188"/>
      <c r="B2410" s="188"/>
      <c r="C2410" s="188"/>
      <c r="D2410" s="188"/>
      <c r="E2410" s="188"/>
      <c r="F2410" s="188"/>
      <c r="G2410" s="188"/>
      <c r="H2410" s="188"/>
      <c r="I2410" s="188"/>
      <c r="J2410" s="188"/>
      <c r="K2410" s="188"/>
      <c r="L2410" s="188"/>
      <c r="M2410" s="188"/>
      <c r="N2410" s="188"/>
      <c r="O2410" t="str">
        <f t="shared" ref="O2410" si="2399">O2406</f>
        <v>MATCH</v>
      </c>
    </row>
    <row r="2411" spans="1:15" x14ac:dyDescent="0.25">
      <c r="A2411" s="191" t="str">
        <f>'[1]Run Rate'!A485</f>
        <v>ZOE12388</v>
      </c>
      <c r="B2411" s="191" t="str">
        <f>'[1]Run Rate'!B485</f>
        <v>ZOE Marine Collagen 300g Pineapple</v>
      </c>
      <c r="C2411" s="191" t="str">
        <f>'[1]Run Rate'!C485</f>
        <v>SPORTSKA PREHRANA</v>
      </c>
      <c r="D2411" s="191" t="str">
        <f>'[1]Run Rate'!D485</f>
        <v>03 BRONZE</v>
      </c>
      <c r="E2411" s="97"/>
      <c r="F2411" s="97"/>
      <c r="G2411" s="97"/>
      <c r="H2411" s="97"/>
      <c r="I2411" s="97"/>
      <c r="J2411" s="97"/>
      <c r="K2411" s="97"/>
      <c r="L2411" s="97"/>
      <c r="M2411" s="97"/>
      <c r="N2411" s="97"/>
      <c r="O2411" t="str">
        <f t="shared" ref="O2411" si="2400">IF(AND(OR($B$1="ALL",$B$1=C2411),OR($E$1="ALL",$E$1=D2411),OR($B$2="ALL",$B$2=A2411),OR($E$2="ALL",IFERROR(SEARCH($E$2,B2411),0)&gt;0)),"MATCH","")</f>
        <v>MATCH</v>
      </c>
    </row>
    <row r="2412" spans="1:15" x14ac:dyDescent="0.25">
      <c r="A2412" s="192"/>
      <c r="B2412" s="192" t="s">
        <v>156</v>
      </c>
      <c r="C2412" s="192" t="s">
        <v>157</v>
      </c>
      <c r="D2412" s="192" t="s">
        <v>158</v>
      </c>
      <c r="E2412" s="192" t="s">
        <v>139</v>
      </c>
      <c r="F2412" s="192" t="s">
        <v>140</v>
      </c>
      <c r="G2412" s="192" t="s">
        <v>141</v>
      </c>
      <c r="H2412" s="192" t="s">
        <v>142</v>
      </c>
      <c r="I2412" s="192" t="s">
        <v>143</v>
      </c>
      <c r="J2412" s="192" t="s">
        <v>144</v>
      </c>
      <c r="K2412" s="192" t="s">
        <v>145</v>
      </c>
      <c r="L2412" s="192" t="s">
        <v>146</v>
      </c>
      <c r="M2412" s="192" t="s">
        <v>147</v>
      </c>
      <c r="N2412" s="192" t="s">
        <v>148</v>
      </c>
      <c r="O2412" t="str">
        <f t="shared" ref="O2412" si="2401">O2411</f>
        <v>MATCH</v>
      </c>
    </row>
    <row r="2413" spans="1:15" x14ac:dyDescent="0.25">
      <c r="A2413" s="193" t="s">
        <v>161</v>
      </c>
      <c r="B2413" s="97"/>
      <c r="C2413" s="97"/>
      <c r="D2413" s="97"/>
      <c r="E2413" s="97"/>
      <c r="F2413" s="97"/>
      <c r="G2413" s="97"/>
      <c r="H2413" s="97"/>
      <c r="I2413" s="97"/>
      <c r="J2413" s="97"/>
      <c r="K2413" s="97"/>
      <c r="L2413" s="97"/>
      <c r="M2413" s="97"/>
      <c r="N2413" s="97"/>
      <c r="O2413" t="str">
        <f t="shared" ref="O2413" si="2402">O2411</f>
        <v>MATCH</v>
      </c>
    </row>
    <row r="2414" spans="1:15" x14ac:dyDescent="0.25">
      <c r="A2414" s="193" t="s">
        <v>164</v>
      </c>
      <c r="B2414" s="97"/>
      <c r="C2414" s="97"/>
      <c r="D2414" s="97"/>
      <c r="E2414" s="97"/>
      <c r="F2414" s="97"/>
      <c r="G2414" s="97"/>
      <c r="H2414" s="97"/>
      <c r="I2414" s="97"/>
      <c r="J2414" s="97"/>
      <c r="K2414" s="97"/>
      <c r="L2414" s="97"/>
      <c r="M2414" s="97"/>
      <c r="N2414" s="97"/>
      <c r="O2414" t="str">
        <f t="shared" ref="O2414" si="2403">O2411</f>
        <v>MATCH</v>
      </c>
    </row>
    <row r="2415" spans="1:15" x14ac:dyDescent="0.25">
      <c r="A2415" s="188"/>
      <c r="B2415" s="188"/>
      <c r="C2415" s="188"/>
      <c r="D2415" s="188"/>
      <c r="E2415" s="188"/>
      <c r="F2415" s="188"/>
      <c r="G2415" s="188"/>
      <c r="H2415" s="188"/>
      <c r="I2415" s="188"/>
      <c r="J2415" s="188"/>
      <c r="K2415" s="188"/>
      <c r="L2415" s="188"/>
      <c r="M2415" s="188"/>
      <c r="N2415" s="188"/>
      <c r="O2415" t="str">
        <f t="shared" ref="O2415" si="2404">O2411</f>
        <v>MATCH</v>
      </c>
    </row>
    <row r="2416" spans="1:15" x14ac:dyDescent="0.25">
      <c r="A2416" s="191" t="str">
        <f>'[1]Run Rate'!A486</f>
        <v>POL04231</v>
      </c>
      <c r="B2416" s="191" t="str">
        <f>'[1]Run Rate'!B486</f>
        <v>Polleo shaker 600ml WAVE PLUS rozi</v>
      </c>
      <c r="C2416" s="191" t="str">
        <f>'[1]Run Rate'!C486</f>
        <v>DRINKWARE I HOME</v>
      </c>
      <c r="D2416" s="191" t="str">
        <f>'[1]Run Rate'!D486</f>
        <v>03 BRONZE</v>
      </c>
      <c r="E2416" s="97"/>
      <c r="F2416" s="97"/>
      <c r="G2416" s="97"/>
      <c r="H2416" s="97"/>
      <c r="I2416" s="97"/>
      <c r="J2416" s="97"/>
      <c r="K2416" s="97"/>
      <c r="L2416" s="97"/>
      <c r="M2416" s="97"/>
      <c r="N2416" s="97"/>
      <c r="O2416" t="str">
        <f t="shared" ref="O2416" si="2405">IF(AND(OR($B$1="ALL",$B$1=C2416),OR($E$1="ALL",$E$1=D2416),OR($B$2="ALL",$B$2=A2416),OR($E$2="ALL",IFERROR(SEARCH($E$2,B2416),0)&gt;0)),"MATCH","")</f>
        <v>MATCH</v>
      </c>
    </row>
    <row r="2417" spans="1:15" x14ac:dyDescent="0.25">
      <c r="A2417" s="192"/>
      <c r="B2417" s="192" t="s">
        <v>156</v>
      </c>
      <c r="C2417" s="192" t="s">
        <v>157</v>
      </c>
      <c r="D2417" s="192" t="s">
        <v>158</v>
      </c>
      <c r="E2417" s="192" t="s">
        <v>139</v>
      </c>
      <c r="F2417" s="192" t="s">
        <v>140</v>
      </c>
      <c r="G2417" s="192" t="s">
        <v>141</v>
      </c>
      <c r="H2417" s="192" t="s">
        <v>142</v>
      </c>
      <c r="I2417" s="192" t="s">
        <v>143</v>
      </c>
      <c r="J2417" s="192" t="s">
        <v>144</v>
      </c>
      <c r="K2417" s="192" t="s">
        <v>145</v>
      </c>
      <c r="L2417" s="192" t="s">
        <v>146</v>
      </c>
      <c r="M2417" s="192" t="s">
        <v>147</v>
      </c>
      <c r="N2417" s="192" t="s">
        <v>148</v>
      </c>
      <c r="O2417" t="str">
        <f t="shared" ref="O2417" si="2406">O2416</f>
        <v>MATCH</v>
      </c>
    </row>
    <row r="2418" spans="1:15" x14ac:dyDescent="0.25">
      <c r="A2418" s="193" t="s">
        <v>161</v>
      </c>
      <c r="B2418" s="97"/>
      <c r="C2418" s="97"/>
      <c r="D2418" s="97"/>
      <c r="E2418" s="97"/>
      <c r="F2418" s="97"/>
      <c r="G2418" s="97"/>
      <c r="H2418" s="97"/>
      <c r="I2418" s="97"/>
      <c r="J2418" s="97"/>
      <c r="K2418" s="97"/>
      <c r="L2418" s="97"/>
      <c r="M2418" s="97"/>
      <c r="N2418" s="97"/>
      <c r="O2418" t="str">
        <f t="shared" ref="O2418" si="2407">O2416</f>
        <v>MATCH</v>
      </c>
    </row>
    <row r="2419" spans="1:15" x14ac:dyDescent="0.25">
      <c r="A2419" s="193" t="s">
        <v>164</v>
      </c>
      <c r="B2419" s="97"/>
      <c r="C2419" s="97"/>
      <c r="D2419" s="97"/>
      <c r="E2419" s="97"/>
      <c r="F2419" s="97"/>
      <c r="G2419" s="97"/>
      <c r="H2419" s="97"/>
      <c r="I2419" s="97"/>
      <c r="J2419" s="97"/>
      <c r="K2419" s="97"/>
      <c r="L2419" s="97"/>
      <c r="M2419" s="97"/>
      <c r="N2419" s="97"/>
      <c r="O2419" t="str">
        <f t="shared" ref="O2419" si="2408">O2416</f>
        <v>MATCH</v>
      </c>
    </row>
    <row r="2420" spans="1:15" x14ac:dyDescent="0.25">
      <c r="A2420" s="188"/>
      <c r="B2420" s="188"/>
      <c r="C2420" s="188"/>
      <c r="D2420" s="188"/>
      <c r="E2420" s="188"/>
      <c r="F2420" s="188"/>
      <c r="G2420" s="188"/>
      <c r="H2420" s="188"/>
      <c r="I2420" s="188"/>
      <c r="J2420" s="188"/>
      <c r="K2420" s="188"/>
      <c r="L2420" s="188"/>
      <c r="M2420" s="188"/>
      <c r="N2420" s="188"/>
      <c r="O2420" t="str">
        <f t="shared" ref="O2420" si="2409">O2416</f>
        <v>MATCH</v>
      </c>
    </row>
    <row r="2421" spans="1:15" x14ac:dyDescent="0.25">
      <c r="A2421" s="191" t="str">
        <f>'[1]Run Rate'!A487</f>
        <v>ZOE12390</v>
      </c>
      <c r="B2421" s="191" t="str">
        <f>'[1]Run Rate'!B487</f>
        <v>ZOE Marine Collagen 300g Lemon</v>
      </c>
      <c r="C2421" s="191" t="str">
        <f>'[1]Run Rate'!C487</f>
        <v>SPORTSKA PREHRANA</v>
      </c>
      <c r="D2421" s="191" t="str">
        <f>'[1]Run Rate'!D487</f>
        <v>03 BRONZE</v>
      </c>
      <c r="E2421" s="97"/>
      <c r="F2421" s="97"/>
      <c r="G2421" s="97"/>
      <c r="H2421" s="97"/>
      <c r="I2421" s="97"/>
      <c r="J2421" s="97"/>
      <c r="K2421" s="97"/>
      <c r="L2421" s="97"/>
      <c r="M2421" s="97"/>
      <c r="N2421" s="97"/>
      <c r="O2421" t="str">
        <f t="shared" ref="O2421" si="2410">IF(AND(OR($B$1="ALL",$B$1=C2421),OR($E$1="ALL",$E$1=D2421),OR($B$2="ALL",$B$2=A2421),OR($E$2="ALL",IFERROR(SEARCH($E$2,B2421),0)&gt;0)),"MATCH","")</f>
        <v>MATCH</v>
      </c>
    </row>
    <row r="2422" spans="1:15" x14ac:dyDescent="0.25">
      <c r="A2422" s="192"/>
      <c r="B2422" s="192" t="s">
        <v>156</v>
      </c>
      <c r="C2422" s="192" t="s">
        <v>157</v>
      </c>
      <c r="D2422" s="192" t="s">
        <v>158</v>
      </c>
      <c r="E2422" s="192" t="s">
        <v>139</v>
      </c>
      <c r="F2422" s="192" t="s">
        <v>140</v>
      </c>
      <c r="G2422" s="192" t="s">
        <v>141</v>
      </c>
      <c r="H2422" s="192" t="s">
        <v>142</v>
      </c>
      <c r="I2422" s="192" t="s">
        <v>143</v>
      </c>
      <c r="J2422" s="192" t="s">
        <v>144</v>
      </c>
      <c r="K2422" s="192" t="s">
        <v>145</v>
      </c>
      <c r="L2422" s="192" t="s">
        <v>146</v>
      </c>
      <c r="M2422" s="192" t="s">
        <v>147</v>
      </c>
      <c r="N2422" s="192" t="s">
        <v>148</v>
      </c>
      <c r="O2422" t="str">
        <f t="shared" ref="O2422" si="2411">O2421</f>
        <v>MATCH</v>
      </c>
    </row>
    <row r="2423" spans="1:15" x14ac:dyDescent="0.25">
      <c r="A2423" s="193" t="s">
        <v>161</v>
      </c>
      <c r="B2423" s="97"/>
      <c r="C2423" s="97"/>
      <c r="D2423" s="97"/>
      <c r="E2423" s="97"/>
      <c r="F2423" s="97"/>
      <c r="G2423" s="97"/>
      <c r="H2423" s="97"/>
      <c r="I2423" s="97"/>
      <c r="J2423" s="97"/>
      <c r="K2423" s="97"/>
      <c r="L2423" s="97"/>
      <c r="M2423" s="97"/>
      <c r="N2423" s="97"/>
      <c r="O2423" t="str">
        <f t="shared" ref="O2423" si="2412">O2421</f>
        <v>MATCH</v>
      </c>
    </row>
    <row r="2424" spans="1:15" x14ac:dyDescent="0.25">
      <c r="A2424" s="193" t="s">
        <v>164</v>
      </c>
      <c r="B2424" s="97"/>
      <c r="C2424" s="97"/>
      <c r="D2424" s="97"/>
      <c r="E2424" s="97"/>
      <c r="F2424" s="97"/>
      <c r="G2424" s="97"/>
      <c r="H2424" s="97"/>
      <c r="I2424" s="97"/>
      <c r="J2424" s="97"/>
      <c r="K2424" s="97"/>
      <c r="L2424" s="97"/>
      <c r="M2424" s="97"/>
      <c r="N2424" s="97"/>
      <c r="O2424" t="str">
        <f t="shared" ref="O2424" si="2413">O2421</f>
        <v>MATCH</v>
      </c>
    </row>
    <row r="2425" spans="1:15" x14ac:dyDescent="0.25">
      <c r="A2425" s="188"/>
      <c r="B2425" s="188"/>
      <c r="C2425" s="188"/>
      <c r="D2425" s="188"/>
      <c r="E2425" s="188"/>
      <c r="F2425" s="188"/>
      <c r="G2425" s="188"/>
      <c r="H2425" s="188"/>
      <c r="I2425" s="188"/>
      <c r="J2425" s="188"/>
      <c r="K2425" s="188"/>
      <c r="L2425" s="188"/>
      <c r="M2425" s="188"/>
      <c r="N2425" s="188"/>
      <c r="O2425" t="str">
        <f t="shared" ref="O2425" si="2414">O2421</f>
        <v>MATCH</v>
      </c>
    </row>
    <row r="2426" spans="1:15" x14ac:dyDescent="0.25">
      <c r="A2426" s="191" t="str">
        <f>'[1]Run Rate'!A488</f>
        <v>BRB00006</v>
      </c>
      <c r="B2426" s="191" t="str">
        <f>'[1]Run Rate'!B488</f>
        <v>Barebells Protein Shake 330ml Chocolate</v>
      </c>
      <c r="C2426" s="191" t="str">
        <f>'[1]Run Rate'!C488</f>
        <v>RTD &amp; SNACKS</v>
      </c>
      <c r="D2426" s="191" t="str">
        <f>'[1]Run Rate'!D488</f>
        <v>03 BRONZE</v>
      </c>
      <c r="E2426" s="97"/>
      <c r="F2426" s="97"/>
      <c r="G2426" s="97"/>
      <c r="H2426" s="97"/>
      <c r="I2426" s="97"/>
      <c r="J2426" s="97"/>
      <c r="K2426" s="97"/>
      <c r="L2426" s="97"/>
      <c r="M2426" s="97"/>
      <c r="N2426" s="97"/>
      <c r="O2426" t="str">
        <f t="shared" ref="O2426" si="2415">IF(AND(OR($B$1="ALL",$B$1=C2426),OR($E$1="ALL",$E$1=D2426),OR($B$2="ALL",$B$2=A2426),OR($E$2="ALL",IFERROR(SEARCH($E$2,B2426),0)&gt;0)),"MATCH","")</f>
        <v>MATCH</v>
      </c>
    </row>
    <row r="2427" spans="1:15" x14ac:dyDescent="0.25">
      <c r="A2427" s="192"/>
      <c r="B2427" s="192" t="s">
        <v>156</v>
      </c>
      <c r="C2427" s="192" t="s">
        <v>157</v>
      </c>
      <c r="D2427" s="192" t="s">
        <v>158</v>
      </c>
      <c r="E2427" s="192" t="s">
        <v>139</v>
      </c>
      <c r="F2427" s="192" t="s">
        <v>140</v>
      </c>
      <c r="G2427" s="192" t="s">
        <v>141</v>
      </c>
      <c r="H2427" s="192" t="s">
        <v>142</v>
      </c>
      <c r="I2427" s="192" t="s">
        <v>143</v>
      </c>
      <c r="J2427" s="192" t="s">
        <v>144</v>
      </c>
      <c r="K2427" s="192" t="s">
        <v>145</v>
      </c>
      <c r="L2427" s="192" t="s">
        <v>146</v>
      </c>
      <c r="M2427" s="192" t="s">
        <v>147</v>
      </c>
      <c r="N2427" s="192" t="s">
        <v>148</v>
      </c>
      <c r="O2427" t="str">
        <f t="shared" ref="O2427" si="2416">O2426</f>
        <v>MATCH</v>
      </c>
    </row>
    <row r="2428" spans="1:15" x14ac:dyDescent="0.25">
      <c r="A2428" s="193" t="s">
        <v>161</v>
      </c>
      <c r="B2428" s="97"/>
      <c r="C2428" s="97"/>
      <c r="D2428" s="97"/>
      <c r="E2428" s="97"/>
      <c r="F2428" s="97"/>
      <c r="G2428" s="97"/>
      <c r="H2428" s="97"/>
      <c r="I2428" s="97"/>
      <c r="J2428" s="97"/>
      <c r="K2428" s="97"/>
      <c r="L2428" s="97"/>
      <c r="M2428" s="97"/>
      <c r="N2428" s="97"/>
      <c r="O2428" t="str">
        <f t="shared" ref="O2428" si="2417">O2426</f>
        <v>MATCH</v>
      </c>
    </row>
    <row r="2429" spans="1:15" x14ac:dyDescent="0.25">
      <c r="A2429" s="193" t="s">
        <v>164</v>
      </c>
      <c r="B2429" s="97"/>
      <c r="C2429" s="97"/>
      <c r="D2429" s="97"/>
      <c r="E2429" s="97"/>
      <c r="F2429" s="97"/>
      <c r="G2429" s="97"/>
      <c r="H2429" s="97"/>
      <c r="I2429" s="97"/>
      <c r="J2429" s="97"/>
      <c r="K2429" s="97"/>
      <c r="L2429" s="97"/>
      <c r="M2429" s="97"/>
      <c r="N2429" s="97"/>
      <c r="O2429" t="str">
        <f t="shared" ref="O2429" si="2418">O2426</f>
        <v>MATCH</v>
      </c>
    </row>
    <row r="2430" spans="1:15" x14ac:dyDescent="0.25">
      <c r="A2430" s="188"/>
      <c r="B2430" s="188"/>
      <c r="C2430" s="188"/>
      <c r="D2430" s="188"/>
      <c r="E2430" s="188"/>
      <c r="F2430" s="188"/>
      <c r="G2430" s="188"/>
      <c r="H2430" s="188"/>
      <c r="I2430" s="188"/>
      <c r="J2430" s="188"/>
      <c r="K2430" s="188"/>
      <c r="L2430" s="188"/>
      <c r="M2430" s="188"/>
      <c r="N2430" s="188"/>
      <c r="O2430" t="str">
        <f t="shared" ref="O2430" si="2419">O2426</f>
        <v>MATCH</v>
      </c>
    </row>
    <row r="2431" spans="1:15" x14ac:dyDescent="0.25">
      <c r="A2431" s="191" t="str">
        <f>'[1]Run Rate'!A489</f>
        <v>SCM04315</v>
      </c>
      <c r="B2431" s="191" t="str">
        <f>'[1]Run Rate'!B489</f>
        <v>AminoRage 500g orange</v>
      </c>
      <c r="C2431" s="191" t="str">
        <f>'[1]Run Rate'!C489</f>
        <v>SPORTSKA PREHRANA</v>
      </c>
      <c r="D2431" s="191" t="str">
        <f>'[1]Run Rate'!D489</f>
        <v>03 BRONZE</v>
      </c>
      <c r="E2431" s="97"/>
      <c r="F2431" s="97"/>
      <c r="G2431" s="97"/>
      <c r="H2431" s="97"/>
      <c r="I2431" s="97"/>
      <c r="J2431" s="97"/>
      <c r="K2431" s="97"/>
      <c r="L2431" s="97"/>
      <c r="M2431" s="97"/>
      <c r="N2431" s="97"/>
      <c r="O2431" t="str">
        <f t="shared" ref="O2431" si="2420">IF(AND(OR($B$1="ALL",$B$1=C2431),OR($E$1="ALL",$E$1=D2431),OR($B$2="ALL",$B$2=A2431),OR($E$2="ALL",IFERROR(SEARCH($E$2,B2431),0)&gt;0)),"MATCH","")</f>
        <v>MATCH</v>
      </c>
    </row>
    <row r="2432" spans="1:15" x14ac:dyDescent="0.25">
      <c r="A2432" s="192"/>
      <c r="B2432" s="192" t="s">
        <v>156</v>
      </c>
      <c r="C2432" s="192" t="s">
        <v>157</v>
      </c>
      <c r="D2432" s="192" t="s">
        <v>158</v>
      </c>
      <c r="E2432" s="192" t="s">
        <v>139</v>
      </c>
      <c r="F2432" s="192" t="s">
        <v>140</v>
      </c>
      <c r="G2432" s="192" t="s">
        <v>141</v>
      </c>
      <c r="H2432" s="192" t="s">
        <v>142</v>
      </c>
      <c r="I2432" s="192" t="s">
        <v>143</v>
      </c>
      <c r="J2432" s="192" t="s">
        <v>144</v>
      </c>
      <c r="K2432" s="192" t="s">
        <v>145</v>
      </c>
      <c r="L2432" s="192" t="s">
        <v>146</v>
      </c>
      <c r="M2432" s="192" t="s">
        <v>147</v>
      </c>
      <c r="N2432" s="192" t="s">
        <v>148</v>
      </c>
      <c r="O2432" t="str">
        <f t="shared" ref="O2432" si="2421">O2431</f>
        <v>MATCH</v>
      </c>
    </row>
    <row r="2433" spans="1:15" x14ac:dyDescent="0.25">
      <c r="A2433" s="193" t="s">
        <v>161</v>
      </c>
      <c r="B2433" s="97"/>
      <c r="C2433" s="97"/>
      <c r="D2433" s="97"/>
      <c r="E2433" s="97"/>
      <c r="F2433" s="97"/>
      <c r="G2433" s="97"/>
      <c r="H2433" s="97"/>
      <c r="I2433" s="97"/>
      <c r="J2433" s="97"/>
      <c r="K2433" s="97"/>
      <c r="L2433" s="97"/>
      <c r="M2433" s="97"/>
      <c r="N2433" s="97"/>
      <c r="O2433" t="str">
        <f t="shared" ref="O2433" si="2422">O2431</f>
        <v>MATCH</v>
      </c>
    </row>
    <row r="2434" spans="1:15" x14ac:dyDescent="0.25">
      <c r="A2434" s="193" t="s">
        <v>164</v>
      </c>
      <c r="B2434" s="97"/>
      <c r="C2434" s="97"/>
      <c r="D2434" s="97"/>
      <c r="E2434" s="97"/>
      <c r="F2434" s="97"/>
      <c r="G2434" s="97"/>
      <c r="H2434" s="97"/>
      <c r="I2434" s="97"/>
      <c r="J2434" s="97"/>
      <c r="K2434" s="97"/>
      <c r="L2434" s="97"/>
      <c r="M2434" s="97"/>
      <c r="N2434" s="97"/>
      <c r="O2434" t="str">
        <f t="shared" ref="O2434" si="2423">O2431</f>
        <v>MATCH</v>
      </c>
    </row>
    <row r="2435" spans="1:15" x14ac:dyDescent="0.25">
      <c r="A2435" s="188"/>
      <c r="B2435" s="188"/>
      <c r="C2435" s="188"/>
      <c r="D2435" s="188"/>
      <c r="E2435" s="188"/>
      <c r="F2435" s="188"/>
      <c r="G2435" s="188"/>
      <c r="H2435" s="188"/>
      <c r="I2435" s="188"/>
      <c r="J2435" s="188"/>
      <c r="K2435" s="188"/>
      <c r="L2435" s="188"/>
      <c r="M2435" s="188"/>
      <c r="N2435" s="188"/>
      <c r="O2435" t="str">
        <f t="shared" ref="O2435" si="2424">O2431</f>
        <v>MATCH</v>
      </c>
    </row>
    <row r="2436" spans="1:15" x14ac:dyDescent="0.25">
      <c r="A2436" s="191" t="str">
        <f>'[1]Run Rate'!A490</f>
        <v>SHM00178</v>
      </c>
      <c r="B2436" s="191" t="str">
        <f>'[1]Run Rate'!B490</f>
        <v>Compartment Black</v>
      </c>
      <c r="C2436" s="191" t="str">
        <f>'[1]Run Rate'!C490</f>
        <v>DRINKWARE I HOME</v>
      </c>
      <c r="D2436" s="191" t="str">
        <f>'[1]Run Rate'!D490</f>
        <v>03 BRONZE</v>
      </c>
      <c r="E2436" s="97"/>
      <c r="F2436" s="97"/>
      <c r="G2436" s="97"/>
      <c r="H2436" s="97"/>
      <c r="I2436" s="97"/>
      <c r="J2436" s="97"/>
      <c r="K2436" s="97"/>
      <c r="L2436" s="97"/>
      <c r="M2436" s="97"/>
      <c r="N2436" s="97"/>
      <c r="O2436" t="str">
        <f t="shared" ref="O2436" si="2425">IF(AND(OR($B$1="ALL",$B$1=C2436),OR($E$1="ALL",$E$1=D2436),OR($B$2="ALL",$B$2=A2436),OR($E$2="ALL",IFERROR(SEARCH($E$2,B2436),0)&gt;0)),"MATCH","")</f>
        <v>MATCH</v>
      </c>
    </row>
    <row r="2437" spans="1:15" x14ac:dyDescent="0.25">
      <c r="A2437" s="192"/>
      <c r="B2437" s="192" t="s">
        <v>156</v>
      </c>
      <c r="C2437" s="192" t="s">
        <v>157</v>
      </c>
      <c r="D2437" s="192" t="s">
        <v>158</v>
      </c>
      <c r="E2437" s="192" t="s">
        <v>139</v>
      </c>
      <c r="F2437" s="192" t="s">
        <v>140</v>
      </c>
      <c r="G2437" s="192" t="s">
        <v>141</v>
      </c>
      <c r="H2437" s="192" t="s">
        <v>142</v>
      </c>
      <c r="I2437" s="192" t="s">
        <v>143</v>
      </c>
      <c r="J2437" s="192" t="s">
        <v>144</v>
      </c>
      <c r="K2437" s="192" t="s">
        <v>145</v>
      </c>
      <c r="L2437" s="192" t="s">
        <v>146</v>
      </c>
      <c r="M2437" s="192" t="s">
        <v>147</v>
      </c>
      <c r="N2437" s="192" t="s">
        <v>148</v>
      </c>
      <c r="O2437" t="str">
        <f t="shared" ref="O2437" si="2426">O2436</f>
        <v>MATCH</v>
      </c>
    </row>
    <row r="2438" spans="1:15" x14ac:dyDescent="0.25">
      <c r="A2438" s="193" t="s">
        <v>161</v>
      </c>
      <c r="B2438" s="97"/>
      <c r="C2438" s="97"/>
      <c r="D2438" s="97"/>
      <c r="E2438" s="97"/>
      <c r="F2438" s="97"/>
      <c r="G2438" s="97"/>
      <c r="H2438" s="97"/>
      <c r="I2438" s="97"/>
      <c r="J2438" s="97"/>
      <c r="K2438" s="97"/>
      <c r="L2438" s="97"/>
      <c r="M2438" s="97"/>
      <c r="N2438" s="97"/>
      <c r="O2438" t="str">
        <f t="shared" ref="O2438" si="2427">O2436</f>
        <v>MATCH</v>
      </c>
    </row>
    <row r="2439" spans="1:15" x14ac:dyDescent="0.25">
      <c r="A2439" s="193" t="s">
        <v>164</v>
      </c>
      <c r="B2439" s="97"/>
      <c r="C2439" s="97"/>
      <c r="D2439" s="97"/>
      <c r="E2439" s="97"/>
      <c r="F2439" s="97"/>
      <c r="G2439" s="97"/>
      <c r="H2439" s="97"/>
      <c r="I2439" s="97"/>
      <c r="J2439" s="97"/>
      <c r="K2439" s="97"/>
      <c r="L2439" s="97"/>
      <c r="M2439" s="97"/>
      <c r="N2439" s="97"/>
      <c r="O2439" t="str">
        <f t="shared" ref="O2439" si="2428">O2436</f>
        <v>MATCH</v>
      </c>
    </row>
    <row r="2440" spans="1:15" x14ac:dyDescent="0.25">
      <c r="A2440" s="188"/>
      <c r="B2440" s="188"/>
      <c r="C2440" s="188"/>
      <c r="D2440" s="188"/>
      <c r="E2440" s="188"/>
      <c r="F2440" s="188"/>
      <c r="G2440" s="188"/>
      <c r="H2440" s="188"/>
      <c r="I2440" s="188"/>
      <c r="J2440" s="188"/>
      <c r="K2440" s="188"/>
      <c r="L2440" s="188"/>
      <c r="M2440" s="188"/>
      <c r="N2440" s="188"/>
      <c r="O2440" t="str">
        <f t="shared" ref="O2440" si="2429">O2436</f>
        <v>MATCH</v>
      </c>
    </row>
    <row r="2441" spans="1:15" x14ac:dyDescent="0.25">
      <c r="A2441" s="191" t="str">
        <f>'[1]Run Rate'!A491</f>
        <v>ATC06668</v>
      </c>
      <c r="B2441" s="191" t="str">
        <f>'[1]Run Rate'!B491</f>
        <v>Prostirka TPE Yoga military</v>
      </c>
      <c r="C2441" s="191" t="str">
        <f>'[1]Run Rate'!C491</f>
        <v>FITNESS OPREMA</v>
      </c>
      <c r="D2441" s="191" t="str">
        <f>'[1]Run Rate'!D491</f>
        <v>03 BRONZE</v>
      </c>
      <c r="E2441" s="97"/>
      <c r="F2441" s="97"/>
      <c r="G2441" s="97"/>
      <c r="H2441" s="97"/>
      <c r="I2441" s="97"/>
      <c r="J2441" s="97"/>
      <c r="K2441" s="97"/>
      <c r="L2441" s="97"/>
      <c r="M2441" s="97"/>
      <c r="N2441" s="97"/>
      <c r="O2441" t="str">
        <f t="shared" ref="O2441" si="2430">IF(AND(OR($B$1="ALL",$B$1=C2441),OR($E$1="ALL",$E$1=D2441),OR($B$2="ALL",$B$2=A2441),OR($E$2="ALL",IFERROR(SEARCH($E$2,B2441),0)&gt;0)),"MATCH","")</f>
        <v>MATCH</v>
      </c>
    </row>
    <row r="2442" spans="1:15" x14ac:dyDescent="0.25">
      <c r="A2442" s="192"/>
      <c r="B2442" s="192" t="s">
        <v>156</v>
      </c>
      <c r="C2442" s="192" t="s">
        <v>157</v>
      </c>
      <c r="D2442" s="192" t="s">
        <v>158</v>
      </c>
      <c r="E2442" s="192" t="s">
        <v>139</v>
      </c>
      <c r="F2442" s="192" t="s">
        <v>140</v>
      </c>
      <c r="G2442" s="192" t="s">
        <v>141</v>
      </c>
      <c r="H2442" s="192" t="s">
        <v>142</v>
      </c>
      <c r="I2442" s="192" t="s">
        <v>143</v>
      </c>
      <c r="J2442" s="192" t="s">
        <v>144</v>
      </c>
      <c r="K2442" s="192" t="s">
        <v>145</v>
      </c>
      <c r="L2442" s="192" t="s">
        <v>146</v>
      </c>
      <c r="M2442" s="192" t="s">
        <v>147</v>
      </c>
      <c r="N2442" s="192" t="s">
        <v>148</v>
      </c>
      <c r="O2442" t="str">
        <f t="shared" ref="O2442" si="2431">O2441</f>
        <v>MATCH</v>
      </c>
    </row>
    <row r="2443" spans="1:15" x14ac:dyDescent="0.25">
      <c r="A2443" s="193" t="s">
        <v>161</v>
      </c>
      <c r="B2443" s="97"/>
      <c r="C2443" s="97"/>
      <c r="D2443" s="97"/>
      <c r="E2443" s="97"/>
      <c r="F2443" s="97"/>
      <c r="G2443" s="97"/>
      <c r="H2443" s="97"/>
      <c r="I2443" s="97"/>
      <c r="J2443" s="97"/>
      <c r="K2443" s="97"/>
      <c r="L2443" s="97"/>
      <c r="M2443" s="97"/>
      <c r="N2443" s="97"/>
      <c r="O2443" t="str">
        <f t="shared" ref="O2443" si="2432">O2441</f>
        <v>MATCH</v>
      </c>
    </row>
    <row r="2444" spans="1:15" x14ac:dyDescent="0.25">
      <c r="A2444" s="193" t="s">
        <v>164</v>
      </c>
      <c r="B2444" s="97"/>
      <c r="C2444" s="97"/>
      <c r="D2444" s="97"/>
      <c r="E2444" s="97"/>
      <c r="F2444" s="97"/>
      <c r="G2444" s="97"/>
      <c r="H2444" s="97"/>
      <c r="I2444" s="97"/>
      <c r="J2444" s="97"/>
      <c r="K2444" s="97"/>
      <c r="L2444" s="97"/>
      <c r="M2444" s="97"/>
      <c r="N2444" s="97"/>
      <c r="O2444" t="str">
        <f t="shared" ref="O2444" si="2433">O2441</f>
        <v>MATCH</v>
      </c>
    </row>
    <row r="2445" spans="1:15" x14ac:dyDescent="0.25">
      <c r="A2445" s="188"/>
      <c r="B2445" s="188"/>
      <c r="C2445" s="188"/>
      <c r="D2445" s="188"/>
      <c r="E2445" s="188"/>
      <c r="F2445" s="188"/>
      <c r="G2445" s="188"/>
      <c r="H2445" s="188"/>
      <c r="I2445" s="188"/>
      <c r="J2445" s="188"/>
      <c r="K2445" s="188"/>
      <c r="L2445" s="188"/>
      <c r="M2445" s="188"/>
      <c r="N2445" s="188"/>
      <c r="O2445" t="str">
        <f t="shared" ref="O2445" si="2434">O2441</f>
        <v>MATCH</v>
      </c>
    </row>
    <row r="2446" spans="1:15" x14ac:dyDescent="0.25">
      <c r="A2446" s="191" t="str">
        <f>'[1]Run Rate'!A492</f>
        <v>ATC06501</v>
      </c>
      <c r="B2446" s="191" t="str">
        <f>'[1]Run Rate'!B492</f>
        <v>Bučica gumirana 2 kg</v>
      </c>
      <c r="C2446" s="191" t="str">
        <f>'[1]Run Rate'!C492</f>
        <v>FITNESS OPREMA</v>
      </c>
      <c r="D2446" s="191" t="str">
        <f>'[1]Run Rate'!D492</f>
        <v>03 BRONZE</v>
      </c>
      <c r="E2446" s="97"/>
      <c r="F2446" s="97"/>
      <c r="G2446" s="97"/>
      <c r="H2446" s="97"/>
      <c r="I2446" s="97"/>
      <c r="J2446" s="97"/>
      <c r="K2446" s="97"/>
      <c r="L2446" s="97"/>
      <c r="M2446" s="97"/>
      <c r="N2446" s="97"/>
      <c r="O2446" t="str">
        <f t="shared" ref="O2446" si="2435">IF(AND(OR($B$1="ALL",$B$1=C2446),OR($E$1="ALL",$E$1=D2446),OR($B$2="ALL",$B$2=A2446),OR($E$2="ALL",IFERROR(SEARCH($E$2,B2446),0)&gt;0)),"MATCH","")</f>
        <v>MATCH</v>
      </c>
    </row>
    <row r="2447" spans="1:15" x14ac:dyDescent="0.25">
      <c r="A2447" s="192"/>
      <c r="B2447" s="192" t="s">
        <v>156</v>
      </c>
      <c r="C2447" s="192" t="s">
        <v>157</v>
      </c>
      <c r="D2447" s="192" t="s">
        <v>158</v>
      </c>
      <c r="E2447" s="192" t="s">
        <v>139</v>
      </c>
      <c r="F2447" s="192" t="s">
        <v>140</v>
      </c>
      <c r="G2447" s="192" t="s">
        <v>141</v>
      </c>
      <c r="H2447" s="192" t="s">
        <v>142</v>
      </c>
      <c r="I2447" s="192" t="s">
        <v>143</v>
      </c>
      <c r="J2447" s="192" t="s">
        <v>144</v>
      </c>
      <c r="K2447" s="192" t="s">
        <v>145</v>
      </c>
      <c r="L2447" s="192" t="s">
        <v>146</v>
      </c>
      <c r="M2447" s="192" t="s">
        <v>147</v>
      </c>
      <c r="N2447" s="192" t="s">
        <v>148</v>
      </c>
      <c r="O2447" t="str">
        <f t="shared" ref="O2447" si="2436">O2446</f>
        <v>MATCH</v>
      </c>
    </row>
    <row r="2448" spans="1:15" x14ac:dyDescent="0.25">
      <c r="A2448" s="193" t="s">
        <v>161</v>
      </c>
      <c r="B2448" s="97"/>
      <c r="C2448" s="97"/>
      <c r="D2448" s="97"/>
      <c r="E2448" s="97"/>
      <c r="F2448" s="97"/>
      <c r="G2448" s="97"/>
      <c r="H2448" s="97"/>
      <c r="I2448" s="97"/>
      <c r="J2448" s="97"/>
      <c r="K2448" s="97"/>
      <c r="L2448" s="97"/>
      <c r="M2448" s="97"/>
      <c r="N2448" s="97"/>
      <c r="O2448" t="str">
        <f t="shared" ref="O2448" si="2437">O2446</f>
        <v>MATCH</v>
      </c>
    </row>
    <row r="2449" spans="1:15" x14ac:dyDescent="0.25">
      <c r="A2449" s="193" t="s">
        <v>164</v>
      </c>
      <c r="B2449" s="97"/>
      <c r="C2449" s="97"/>
      <c r="D2449" s="97"/>
      <c r="E2449" s="97"/>
      <c r="F2449" s="97"/>
      <c r="G2449" s="97"/>
      <c r="H2449" s="97"/>
      <c r="I2449" s="97"/>
      <c r="J2449" s="97"/>
      <c r="K2449" s="97"/>
      <c r="L2449" s="97"/>
      <c r="M2449" s="97"/>
      <c r="N2449" s="97"/>
      <c r="O2449" t="str">
        <f t="shared" ref="O2449" si="2438">O2446</f>
        <v>MATCH</v>
      </c>
    </row>
    <row r="2450" spans="1:15" x14ac:dyDescent="0.25">
      <c r="A2450" s="188"/>
      <c r="B2450" s="188"/>
      <c r="C2450" s="188"/>
      <c r="D2450" s="188"/>
      <c r="E2450" s="188"/>
      <c r="F2450" s="188"/>
      <c r="G2450" s="188"/>
      <c r="H2450" s="188"/>
      <c r="I2450" s="188"/>
      <c r="J2450" s="188"/>
      <c r="K2450" s="188"/>
      <c r="L2450" s="188"/>
      <c r="M2450" s="188"/>
      <c r="N2450" s="188"/>
      <c r="O2450" t="str">
        <f t="shared" ref="O2450" si="2439">O2446</f>
        <v>MATCH</v>
      </c>
    </row>
    <row r="2451" spans="1:15" x14ac:dyDescent="0.25">
      <c r="A2451" s="191" t="str">
        <f>'[1]Run Rate'!A493</f>
        <v>POL12759</v>
      </c>
      <c r="B2451" s="191" t="str">
        <f>'[1]Run Rate'!B493</f>
        <v>Polleo Cashew Butter 350g</v>
      </c>
      <c r="C2451" s="191" t="str">
        <f>'[1]Run Rate'!C493</f>
        <v>BIO I SUPERFOODS</v>
      </c>
      <c r="D2451" s="191" t="str">
        <f>'[1]Run Rate'!D493</f>
        <v>03 BRONZE</v>
      </c>
      <c r="E2451" s="97"/>
      <c r="F2451" s="97"/>
      <c r="G2451" s="97"/>
      <c r="H2451" s="97"/>
      <c r="I2451" s="97"/>
      <c r="J2451" s="97"/>
      <c r="K2451" s="97"/>
      <c r="L2451" s="97"/>
      <c r="M2451" s="97"/>
      <c r="N2451" s="97"/>
      <c r="O2451" t="str">
        <f t="shared" ref="O2451" si="2440">IF(AND(OR($B$1="ALL",$B$1=C2451),OR($E$1="ALL",$E$1=D2451),OR($B$2="ALL",$B$2=A2451),OR($E$2="ALL",IFERROR(SEARCH($E$2,B2451),0)&gt;0)),"MATCH","")</f>
        <v>MATCH</v>
      </c>
    </row>
    <row r="2452" spans="1:15" x14ac:dyDescent="0.25">
      <c r="A2452" s="192"/>
      <c r="B2452" s="192" t="s">
        <v>156</v>
      </c>
      <c r="C2452" s="192" t="s">
        <v>157</v>
      </c>
      <c r="D2452" s="192" t="s">
        <v>158</v>
      </c>
      <c r="E2452" s="192" t="s">
        <v>139</v>
      </c>
      <c r="F2452" s="192" t="s">
        <v>140</v>
      </c>
      <c r="G2452" s="192" t="s">
        <v>141</v>
      </c>
      <c r="H2452" s="192" t="s">
        <v>142</v>
      </c>
      <c r="I2452" s="192" t="s">
        <v>143</v>
      </c>
      <c r="J2452" s="192" t="s">
        <v>144</v>
      </c>
      <c r="K2452" s="192" t="s">
        <v>145</v>
      </c>
      <c r="L2452" s="192" t="s">
        <v>146</v>
      </c>
      <c r="M2452" s="192" t="s">
        <v>147</v>
      </c>
      <c r="N2452" s="192" t="s">
        <v>148</v>
      </c>
      <c r="O2452" t="str">
        <f t="shared" ref="O2452" si="2441">O2451</f>
        <v>MATCH</v>
      </c>
    </row>
    <row r="2453" spans="1:15" x14ac:dyDescent="0.25">
      <c r="A2453" s="193" t="s">
        <v>161</v>
      </c>
      <c r="B2453" s="97"/>
      <c r="C2453" s="97"/>
      <c r="D2453" s="97"/>
      <c r="E2453" s="97"/>
      <c r="F2453" s="97"/>
      <c r="G2453" s="97"/>
      <c r="H2453" s="97"/>
      <c r="I2453" s="97"/>
      <c r="J2453" s="97"/>
      <c r="K2453" s="97"/>
      <c r="L2453" s="97"/>
      <c r="M2453" s="97"/>
      <c r="N2453" s="97"/>
      <c r="O2453" t="str">
        <f t="shared" ref="O2453" si="2442">O2451</f>
        <v>MATCH</v>
      </c>
    </row>
    <row r="2454" spans="1:15" x14ac:dyDescent="0.25">
      <c r="A2454" s="193" t="s">
        <v>164</v>
      </c>
      <c r="B2454" s="97"/>
      <c r="C2454" s="97"/>
      <c r="D2454" s="97"/>
      <c r="E2454" s="97"/>
      <c r="F2454" s="97"/>
      <c r="G2454" s="97"/>
      <c r="H2454" s="97"/>
      <c r="I2454" s="97"/>
      <c r="J2454" s="97"/>
      <c r="K2454" s="97"/>
      <c r="L2454" s="97"/>
      <c r="M2454" s="97"/>
      <c r="N2454" s="97"/>
      <c r="O2454" t="str">
        <f t="shared" ref="O2454" si="2443">O2451</f>
        <v>MATCH</v>
      </c>
    </row>
    <row r="2455" spans="1:15" x14ac:dyDescent="0.25">
      <c r="A2455" s="188"/>
      <c r="B2455" s="188"/>
      <c r="C2455" s="188"/>
      <c r="D2455" s="188"/>
      <c r="E2455" s="188"/>
      <c r="F2455" s="188"/>
      <c r="G2455" s="188"/>
      <c r="H2455" s="188"/>
      <c r="I2455" s="188"/>
      <c r="J2455" s="188"/>
      <c r="K2455" s="188"/>
      <c r="L2455" s="188"/>
      <c r="M2455" s="188"/>
      <c r="N2455" s="188"/>
      <c r="O2455" t="str">
        <f t="shared" ref="O2455" si="2444">O2451</f>
        <v>MATCH</v>
      </c>
    </row>
    <row r="2456" spans="1:15" x14ac:dyDescent="0.25">
      <c r="A2456" s="191" t="str">
        <f>'[1]Run Rate'!A494</f>
        <v>ZOE12456</v>
      </c>
      <c r="B2456" s="191" t="str">
        <f>'[1]Run Rate'!B494</f>
        <v>ZOE Whey 250g French Vanilla Macaron</v>
      </c>
      <c r="C2456" s="191" t="str">
        <f>'[1]Run Rate'!C494</f>
        <v>PROTEINI</v>
      </c>
      <c r="D2456" s="191" t="str">
        <f>'[1]Run Rate'!D494</f>
        <v>03 BRONZE</v>
      </c>
      <c r="E2456" s="97"/>
      <c r="F2456" s="97"/>
      <c r="G2456" s="97"/>
      <c r="H2456" s="97"/>
      <c r="I2456" s="97"/>
      <c r="J2456" s="97"/>
      <c r="K2456" s="97"/>
      <c r="L2456" s="97"/>
      <c r="M2456" s="97"/>
      <c r="N2456" s="97"/>
      <c r="O2456" t="str">
        <f t="shared" ref="O2456" si="2445">IF(AND(OR($B$1="ALL",$B$1=C2456),OR($E$1="ALL",$E$1=D2456),OR($B$2="ALL",$B$2=A2456),OR($E$2="ALL",IFERROR(SEARCH($E$2,B2456),0)&gt;0)),"MATCH","")</f>
        <v>MATCH</v>
      </c>
    </row>
    <row r="2457" spans="1:15" x14ac:dyDescent="0.25">
      <c r="A2457" s="192"/>
      <c r="B2457" s="192" t="s">
        <v>156</v>
      </c>
      <c r="C2457" s="192" t="s">
        <v>157</v>
      </c>
      <c r="D2457" s="192" t="s">
        <v>158</v>
      </c>
      <c r="E2457" s="192" t="s">
        <v>139</v>
      </c>
      <c r="F2457" s="192" t="s">
        <v>140</v>
      </c>
      <c r="G2457" s="192" t="s">
        <v>141</v>
      </c>
      <c r="H2457" s="192" t="s">
        <v>142</v>
      </c>
      <c r="I2457" s="192" t="s">
        <v>143</v>
      </c>
      <c r="J2457" s="192" t="s">
        <v>144</v>
      </c>
      <c r="K2457" s="192" t="s">
        <v>145</v>
      </c>
      <c r="L2457" s="192" t="s">
        <v>146</v>
      </c>
      <c r="M2457" s="192" t="s">
        <v>147</v>
      </c>
      <c r="N2457" s="192" t="s">
        <v>148</v>
      </c>
      <c r="O2457" t="str">
        <f t="shared" ref="O2457" si="2446">O2456</f>
        <v>MATCH</v>
      </c>
    </row>
    <row r="2458" spans="1:15" x14ac:dyDescent="0.25">
      <c r="A2458" s="193" t="s">
        <v>161</v>
      </c>
      <c r="B2458" s="97"/>
      <c r="C2458" s="97"/>
      <c r="D2458" s="97"/>
      <c r="E2458" s="97"/>
      <c r="F2458" s="97"/>
      <c r="G2458" s="97"/>
      <c r="H2458" s="97"/>
      <c r="I2458" s="97"/>
      <c r="J2458" s="97"/>
      <c r="K2458" s="97"/>
      <c r="L2458" s="97"/>
      <c r="M2458" s="97"/>
      <c r="N2458" s="97"/>
      <c r="O2458" t="str">
        <f t="shared" ref="O2458" si="2447">O2456</f>
        <v>MATCH</v>
      </c>
    </row>
    <row r="2459" spans="1:15" x14ac:dyDescent="0.25">
      <c r="A2459" s="193" t="s">
        <v>164</v>
      </c>
      <c r="B2459" s="97"/>
      <c r="C2459" s="97"/>
      <c r="D2459" s="97"/>
      <c r="E2459" s="97"/>
      <c r="F2459" s="97"/>
      <c r="G2459" s="97"/>
      <c r="H2459" s="97"/>
      <c r="I2459" s="97"/>
      <c r="J2459" s="97"/>
      <c r="K2459" s="97"/>
      <c r="L2459" s="97"/>
      <c r="M2459" s="97"/>
      <c r="N2459" s="97"/>
      <c r="O2459" t="str">
        <f t="shared" ref="O2459" si="2448">O2456</f>
        <v>MATCH</v>
      </c>
    </row>
    <row r="2460" spans="1:15" x14ac:dyDescent="0.25">
      <c r="A2460" s="188"/>
      <c r="B2460" s="188"/>
      <c r="C2460" s="188"/>
      <c r="D2460" s="188"/>
      <c r="E2460" s="188"/>
      <c r="F2460" s="188"/>
      <c r="G2460" s="188"/>
      <c r="H2460" s="188"/>
      <c r="I2460" s="188"/>
      <c r="J2460" s="188"/>
      <c r="K2460" s="188"/>
      <c r="L2460" s="188"/>
      <c r="M2460" s="188"/>
      <c r="N2460" s="188"/>
      <c r="O2460" t="str">
        <f t="shared" ref="O2460" si="2449">O2456</f>
        <v>MATCH</v>
      </c>
    </row>
    <row r="2461" spans="1:15" x14ac:dyDescent="0.25">
      <c r="A2461" s="191" t="str">
        <f>'[1]Run Rate'!A495</f>
        <v>ATC06597</v>
      </c>
      <c r="B2461" s="191" t="str">
        <f>'[1]Run Rate'!B495</f>
        <v>Chin up bar Atleticore</v>
      </c>
      <c r="C2461" s="191" t="str">
        <f>'[1]Run Rate'!C495</f>
        <v>FITNESS OPREMA</v>
      </c>
      <c r="D2461" s="191" t="str">
        <f>'[1]Run Rate'!D495</f>
        <v>03 BRONZE</v>
      </c>
      <c r="E2461" s="97"/>
      <c r="F2461" s="97"/>
      <c r="G2461" s="97"/>
      <c r="H2461" s="97"/>
      <c r="I2461" s="97"/>
      <c r="J2461" s="97"/>
      <c r="K2461" s="97"/>
      <c r="L2461" s="97"/>
      <c r="M2461" s="97"/>
      <c r="N2461" s="97"/>
      <c r="O2461" t="str">
        <f t="shared" ref="O2461" si="2450">IF(AND(OR($B$1="ALL",$B$1=C2461),OR($E$1="ALL",$E$1=D2461),OR($B$2="ALL",$B$2=A2461),OR($E$2="ALL",IFERROR(SEARCH($E$2,B2461),0)&gt;0)),"MATCH","")</f>
        <v>MATCH</v>
      </c>
    </row>
    <row r="2462" spans="1:15" x14ac:dyDescent="0.25">
      <c r="A2462" s="192"/>
      <c r="B2462" s="192" t="s">
        <v>156</v>
      </c>
      <c r="C2462" s="192" t="s">
        <v>157</v>
      </c>
      <c r="D2462" s="192" t="s">
        <v>158</v>
      </c>
      <c r="E2462" s="192" t="s">
        <v>139</v>
      </c>
      <c r="F2462" s="192" t="s">
        <v>140</v>
      </c>
      <c r="G2462" s="192" t="s">
        <v>141</v>
      </c>
      <c r="H2462" s="192" t="s">
        <v>142</v>
      </c>
      <c r="I2462" s="192" t="s">
        <v>143</v>
      </c>
      <c r="J2462" s="192" t="s">
        <v>144</v>
      </c>
      <c r="K2462" s="192" t="s">
        <v>145</v>
      </c>
      <c r="L2462" s="192" t="s">
        <v>146</v>
      </c>
      <c r="M2462" s="192" t="s">
        <v>147</v>
      </c>
      <c r="N2462" s="192" t="s">
        <v>148</v>
      </c>
      <c r="O2462" t="str">
        <f t="shared" ref="O2462" si="2451">O2461</f>
        <v>MATCH</v>
      </c>
    </row>
    <row r="2463" spans="1:15" x14ac:dyDescent="0.25">
      <c r="A2463" s="193" t="s">
        <v>161</v>
      </c>
      <c r="B2463" s="97"/>
      <c r="C2463" s="97"/>
      <c r="D2463" s="97"/>
      <c r="E2463" s="97"/>
      <c r="F2463" s="97"/>
      <c r="G2463" s="97"/>
      <c r="H2463" s="97"/>
      <c r="I2463" s="97"/>
      <c r="J2463" s="97"/>
      <c r="K2463" s="97"/>
      <c r="L2463" s="97"/>
      <c r="M2463" s="97"/>
      <c r="N2463" s="97"/>
      <c r="O2463" t="str">
        <f t="shared" ref="O2463" si="2452">O2461</f>
        <v>MATCH</v>
      </c>
    </row>
    <row r="2464" spans="1:15" x14ac:dyDescent="0.25">
      <c r="A2464" s="193" t="s">
        <v>164</v>
      </c>
      <c r="B2464" s="97"/>
      <c r="C2464" s="97"/>
      <c r="D2464" s="97"/>
      <c r="E2464" s="97"/>
      <c r="F2464" s="97"/>
      <c r="G2464" s="97"/>
      <c r="H2464" s="97"/>
      <c r="I2464" s="97"/>
      <c r="J2464" s="97"/>
      <c r="K2464" s="97"/>
      <c r="L2464" s="97"/>
      <c r="M2464" s="97"/>
      <c r="N2464" s="97"/>
      <c r="O2464" t="str">
        <f t="shared" ref="O2464" si="2453">O2461</f>
        <v>MATCH</v>
      </c>
    </row>
    <row r="2465" spans="1:15" x14ac:dyDescent="0.25">
      <c r="A2465" s="188"/>
      <c r="B2465" s="188"/>
      <c r="C2465" s="188"/>
      <c r="D2465" s="188"/>
      <c r="E2465" s="188"/>
      <c r="F2465" s="188"/>
      <c r="G2465" s="188"/>
      <c r="H2465" s="188"/>
      <c r="I2465" s="188"/>
      <c r="J2465" s="188"/>
      <c r="K2465" s="188"/>
      <c r="L2465" s="188"/>
      <c r="M2465" s="188"/>
      <c r="N2465" s="188"/>
      <c r="O2465" t="str">
        <f t="shared" ref="O2465" si="2454">O2461</f>
        <v>MATCH</v>
      </c>
    </row>
    <row r="2466" spans="1:15" x14ac:dyDescent="0.25">
      <c r="A2466" s="191" t="str">
        <f>'[1]Run Rate'!A496</f>
        <v>POL12856</v>
      </c>
      <c r="B2466" s="191" t="str">
        <f>'[1]Run Rate'!B496</f>
        <v>Polleo The One:One Mass Gainer 1kg Vanilla Milkshake</v>
      </c>
      <c r="C2466" s="191" t="str">
        <f>'[1]Run Rate'!C496</f>
        <v>SPORTSKA PREHRANA</v>
      </c>
      <c r="D2466" s="191" t="str">
        <f>'[1]Run Rate'!D496</f>
        <v>03 BRONZE</v>
      </c>
      <c r="E2466" s="97"/>
      <c r="F2466" s="97"/>
      <c r="G2466" s="97"/>
      <c r="H2466" s="97"/>
      <c r="I2466" s="97"/>
      <c r="J2466" s="97"/>
      <c r="K2466" s="97"/>
      <c r="L2466" s="97"/>
      <c r="M2466" s="97"/>
      <c r="N2466" s="97"/>
      <c r="O2466" t="str">
        <f t="shared" ref="O2466" si="2455">IF(AND(OR($B$1="ALL",$B$1=C2466),OR($E$1="ALL",$E$1=D2466),OR($B$2="ALL",$B$2=A2466),OR($E$2="ALL",IFERROR(SEARCH($E$2,B2466),0)&gt;0)),"MATCH","")</f>
        <v>MATCH</v>
      </c>
    </row>
    <row r="2467" spans="1:15" x14ac:dyDescent="0.25">
      <c r="A2467" s="192"/>
      <c r="B2467" s="192" t="s">
        <v>156</v>
      </c>
      <c r="C2467" s="192" t="s">
        <v>157</v>
      </c>
      <c r="D2467" s="192" t="s">
        <v>158</v>
      </c>
      <c r="E2467" s="192" t="s">
        <v>139</v>
      </c>
      <c r="F2467" s="192" t="s">
        <v>140</v>
      </c>
      <c r="G2467" s="192" t="s">
        <v>141</v>
      </c>
      <c r="H2467" s="192" t="s">
        <v>142</v>
      </c>
      <c r="I2467" s="192" t="s">
        <v>143</v>
      </c>
      <c r="J2467" s="192" t="s">
        <v>144</v>
      </c>
      <c r="K2467" s="192" t="s">
        <v>145</v>
      </c>
      <c r="L2467" s="192" t="s">
        <v>146</v>
      </c>
      <c r="M2467" s="192" t="s">
        <v>147</v>
      </c>
      <c r="N2467" s="192" t="s">
        <v>148</v>
      </c>
      <c r="O2467" t="str">
        <f t="shared" ref="O2467" si="2456">O2466</f>
        <v>MATCH</v>
      </c>
    </row>
    <row r="2468" spans="1:15" x14ac:dyDescent="0.25">
      <c r="A2468" s="193" t="s">
        <v>161</v>
      </c>
      <c r="B2468" s="97"/>
      <c r="C2468" s="97"/>
      <c r="D2468" s="97"/>
      <c r="E2468" s="97"/>
      <c r="F2468" s="97"/>
      <c r="G2468" s="97"/>
      <c r="H2468" s="97"/>
      <c r="I2468" s="97"/>
      <c r="J2468" s="97"/>
      <c r="K2468" s="97"/>
      <c r="L2468" s="97"/>
      <c r="M2468" s="97"/>
      <c r="N2468" s="97"/>
      <c r="O2468" t="str">
        <f t="shared" ref="O2468" si="2457">O2466</f>
        <v>MATCH</v>
      </c>
    </row>
    <row r="2469" spans="1:15" x14ac:dyDescent="0.25">
      <c r="A2469" s="193" t="s">
        <v>164</v>
      </c>
      <c r="B2469" s="97"/>
      <c r="C2469" s="97"/>
      <c r="D2469" s="97"/>
      <c r="E2469" s="97"/>
      <c r="F2469" s="97"/>
      <c r="G2469" s="97"/>
      <c r="H2469" s="97"/>
      <c r="I2469" s="97"/>
      <c r="J2469" s="97"/>
      <c r="K2469" s="97"/>
      <c r="L2469" s="97"/>
      <c r="M2469" s="97"/>
      <c r="N2469" s="97"/>
      <c r="O2469" t="str">
        <f t="shared" ref="O2469" si="2458">O2466</f>
        <v>MATCH</v>
      </c>
    </row>
    <row r="2470" spans="1:15" x14ac:dyDescent="0.25">
      <c r="A2470" s="188"/>
      <c r="B2470" s="188"/>
      <c r="C2470" s="188"/>
      <c r="D2470" s="188"/>
      <c r="E2470" s="188"/>
      <c r="F2470" s="188"/>
      <c r="G2470" s="188"/>
      <c r="H2470" s="188"/>
      <c r="I2470" s="188"/>
      <c r="J2470" s="188"/>
      <c r="K2470" s="188"/>
      <c r="L2470" s="188"/>
      <c r="M2470" s="188"/>
      <c r="N2470" s="188"/>
      <c r="O2470" t="str">
        <f t="shared" ref="O2470" si="2459">O2466</f>
        <v>MATCH</v>
      </c>
    </row>
    <row r="2471" spans="1:15" x14ac:dyDescent="0.25">
      <c r="A2471" s="191" t="str">
        <f>'[1]Run Rate'!A497</f>
        <v>POL12855</v>
      </c>
      <c r="B2471" s="191" t="str">
        <f>'[1]Run Rate'!B497</f>
        <v>Polleo The One:One Mass Gainer 1kg Chocolate Madness</v>
      </c>
      <c r="C2471" s="191" t="str">
        <f>'[1]Run Rate'!C497</f>
        <v>SPORTSKA PREHRANA</v>
      </c>
      <c r="D2471" s="191" t="str">
        <f>'[1]Run Rate'!D497</f>
        <v>03 BRONZE</v>
      </c>
      <c r="E2471" s="97"/>
      <c r="F2471" s="97"/>
      <c r="G2471" s="97"/>
      <c r="H2471" s="97"/>
      <c r="I2471" s="97"/>
      <c r="J2471" s="97"/>
      <c r="K2471" s="97"/>
      <c r="L2471" s="97"/>
      <c r="M2471" s="97"/>
      <c r="N2471" s="97"/>
      <c r="O2471" t="str">
        <f t="shared" ref="O2471" si="2460">IF(AND(OR($B$1="ALL",$B$1=C2471),OR($E$1="ALL",$E$1=D2471),OR($B$2="ALL",$B$2=A2471),OR($E$2="ALL",IFERROR(SEARCH($E$2,B2471),0)&gt;0)),"MATCH","")</f>
        <v>MATCH</v>
      </c>
    </row>
    <row r="2472" spans="1:15" x14ac:dyDescent="0.25">
      <c r="A2472" s="192"/>
      <c r="B2472" s="192" t="s">
        <v>156</v>
      </c>
      <c r="C2472" s="192" t="s">
        <v>157</v>
      </c>
      <c r="D2472" s="192" t="s">
        <v>158</v>
      </c>
      <c r="E2472" s="192" t="s">
        <v>139</v>
      </c>
      <c r="F2472" s="192" t="s">
        <v>140</v>
      </c>
      <c r="G2472" s="192" t="s">
        <v>141</v>
      </c>
      <c r="H2472" s="192" t="s">
        <v>142</v>
      </c>
      <c r="I2472" s="192" t="s">
        <v>143</v>
      </c>
      <c r="J2472" s="192" t="s">
        <v>144</v>
      </c>
      <c r="K2472" s="192" t="s">
        <v>145</v>
      </c>
      <c r="L2472" s="192" t="s">
        <v>146</v>
      </c>
      <c r="M2472" s="192" t="s">
        <v>147</v>
      </c>
      <c r="N2472" s="192" t="s">
        <v>148</v>
      </c>
      <c r="O2472" t="str">
        <f t="shared" ref="O2472" si="2461">O2471</f>
        <v>MATCH</v>
      </c>
    </row>
    <row r="2473" spans="1:15" x14ac:dyDescent="0.25">
      <c r="A2473" s="193" t="s">
        <v>161</v>
      </c>
      <c r="B2473" s="97"/>
      <c r="C2473" s="97"/>
      <c r="D2473" s="97"/>
      <c r="E2473" s="97"/>
      <c r="F2473" s="97"/>
      <c r="G2473" s="97"/>
      <c r="H2473" s="97"/>
      <c r="I2473" s="97"/>
      <c r="J2473" s="97"/>
      <c r="K2473" s="97"/>
      <c r="L2473" s="97"/>
      <c r="M2473" s="97"/>
      <c r="N2473" s="97"/>
      <c r="O2473" t="str">
        <f t="shared" ref="O2473" si="2462">O2471</f>
        <v>MATCH</v>
      </c>
    </row>
    <row r="2474" spans="1:15" x14ac:dyDescent="0.25">
      <c r="A2474" s="193" t="s">
        <v>164</v>
      </c>
      <c r="B2474" s="97"/>
      <c r="C2474" s="97"/>
      <c r="D2474" s="97"/>
      <c r="E2474" s="97"/>
      <c r="F2474" s="97"/>
      <c r="G2474" s="97"/>
      <c r="H2474" s="97"/>
      <c r="I2474" s="97"/>
      <c r="J2474" s="97"/>
      <c r="K2474" s="97"/>
      <c r="L2474" s="97"/>
      <c r="M2474" s="97"/>
      <c r="N2474" s="97"/>
      <c r="O2474" t="str">
        <f t="shared" ref="O2474" si="2463">O2471</f>
        <v>MATCH</v>
      </c>
    </row>
    <row r="2475" spans="1:15" x14ac:dyDescent="0.25">
      <c r="A2475" s="188"/>
      <c r="B2475" s="188"/>
      <c r="C2475" s="188"/>
      <c r="D2475" s="188"/>
      <c r="E2475" s="188"/>
      <c r="F2475" s="188"/>
      <c r="G2475" s="188"/>
      <c r="H2475" s="188"/>
      <c r="I2475" s="188"/>
      <c r="J2475" s="188"/>
      <c r="K2475" s="188"/>
      <c r="L2475" s="188"/>
      <c r="M2475" s="188"/>
      <c r="N2475" s="188"/>
      <c r="O2475" t="str">
        <f t="shared" ref="O2475" si="2464">O2471</f>
        <v>MATCH</v>
      </c>
    </row>
    <row r="2476" spans="1:15" x14ac:dyDescent="0.25">
      <c r="A2476" s="191" t="str">
        <f>'[1]Run Rate'!A498</f>
        <v>POL12854</v>
      </c>
      <c r="B2476" s="191" t="str">
        <f>'[1]Run Rate'!B498</f>
        <v>Polleo HydroX Micellar Casein 2kg Vanilla Ice Cream</v>
      </c>
      <c r="C2476" s="191" t="str">
        <f>'[1]Run Rate'!C498</f>
        <v>PROTEINI</v>
      </c>
      <c r="D2476" s="191" t="str">
        <f>'[1]Run Rate'!D498</f>
        <v>03 BRONZE</v>
      </c>
      <c r="E2476" s="97"/>
      <c r="F2476" s="97"/>
      <c r="G2476" s="97"/>
      <c r="H2476" s="97"/>
      <c r="I2476" s="97"/>
      <c r="J2476" s="97"/>
      <c r="K2476" s="97"/>
      <c r="L2476" s="97"/>
      <c r="M2476" s="97"/>
      <c r="N2476" s="97"/>
      <c r="O2476" t="str">
        <f t="shared" ref="O2476" si="2465">IF(AND(OR($B$1="ALL",$B$1=C2476),OR($E$1="ALL",$E$1=D2476),OR($B$2="ALL",$B$2=A2476),OR($E$2="ALL",IFERROR(SEARCH($E$2,B2476),0)&gt;0)),"MATCH","")</f>
        <v>MATCH</v>
      </c>
    </row>
    <row r="2477" spans="1:15" x14ac:dyDescent="0.25">
      <c r="A2477" s="192"/>
      <c r="B2477" s="192" t="s">
        <v>156</v>
      </c>
      <c r="C2477" s="192" t="s">
        <v>157</v>
      </c>
      <c r="D2477" s="192" t="s">
        <v>158</v>
      </c>
      <c r="E2477" s="192" t="s">
        <v>139</v>
      </c>
      <c r="F2477" s="192" t="s">
        <v>140</v>
      </c>
      <c r="G2477" s="192" t="s">
        <v>141</v>
      </c>
      <c r="H2477" s="192" t="s">
        <v>142</v>
      </c>
      <c r="I2477" s="192" t="s">
        <v>143</v>
      </c>
      <c r="J2477" s="192" t="s">
        <v>144</v>
      </c>
      <c r="K2477" s="192" t="s">
        <v>145</v>
      </c>
      <c r="L2477" s="192" t="s">
        <v>146</v>
      </c>
      <c r="M2477" s="192" t="s">
        <v>147</v>
      </c>
      <c r="N2477" s="192" t="s">
        <v>148</v>
      </c>
      <c r="O2477" t="str">
        <f t="shared" ref="O2477" si="2466">O2476</f>
        <v>MATCH</v>
      </c>
    </row>
    <row r="2478" spans="1:15" x14ac:dyDescent="0.25">
      <c r="A2478" s="193" t="s">
        <v>161</v>
      </c>
      <c r="B2478" s="97"/>
      <c r="C2478" s="97"/>
      <c r="D2478" s="97"/>
      <c r="E2478" s="97"/>
      <c r="F2478" s="97"/>
      <c r="G2478" s="97"/>
      <c r="H2478" s="97"/>
      <c r="I2478" s="97"/>
      <c r="J2478" s="97"/>
      <c r="K2478" s="97"/>
      <c r="L2478" s="97"/>
      <c r="M2478" s="97"/>
      <c r="N2478" s="97"/>
      <c r="O2478" t="str">
        <f t="shared" ref="O2478" si="2467">O2476</f>
        <v>MATCH</v>
      </c>
    </row>
    <row r="2479" spans="1:15" x14ac:dyDescent="0.25">
      <c r="A2479" s="193" t="s">
        <v>164</v>
      </c>
      <c r="B2479" s="97"/>
      <c r="C2479" s="97"/>
      <c r="D2479" s="97"/>
      <c r="E2479" s="97"/>
      <c r="F2479" s="97"/>
      <c r="G2479" s="97"/>
      <c r="H2479" s="97"/>
      <c r="I2479" s="97"/>
      <c r="J2479" s="97"/>
      <c r="K2479" s="97"/>
      <c r="L2479" s="97"/>
      <c r="M2479" s="97"/>
      <c r="N2479" s="97"/>
      <c r="O2479" t="str">
        <f t="shared" ref="O2479" si="2468">O2476</f>
        <v>MATCH</v>
      </c>
    </row>
    <row r="2480" spans="1:15" x14ac:dyDescent="0.25">
      <c r="A2480" s="188"/>
      <c r="B2480" s="188"/>
      <c r="C2480" s="188"/>
      <c r="D2480" s="188"/>
      <c r="E2480" s="188"/>
      <c r="F2480" s="188"/>
      <c r="G2480" s="188"/>
      <c r="H2480" s="188"/>
      <c r="I2480" s="188"/>
      <c r="J2480" s="188"/>
      <c r="K2480" s="188"/>
      <c r="L2480" s="188"/>
      <c r="M2480" s="188"/>
      <c r="N2480" s="188"/>
      <c r="O2480" t="str">
        <f t="shared" ref="O2480" si="2469">O2476</f>
        <v>MATCH</v>
      </c>
    </row>
    <row r="2481" spans="1:15" x14ac:dyDescent="0.25">
      <c r="A2481" s="191" t="str">
        <f>'[1]Run Rate'!A499</f>
        <v>POL12853</v>
      </c>
      <c r="B2481" s="191" t="str">
        <f>'[1]Run Rate'!B499</f>
        <v>Polleo HydroX Micellar Casein 2kg Double Chocolate Cream</v>
      </c>
      <c r="C2481" s="191" t="str">
        <f>'[1]Run Rate'!C499</f>
        <v>PROTEINI</v>
      </c>
      <c r="D2481" s="191" t="str">
        <f>'[1]Run Rate'!D499</f>
        <v>03 BRONZE</v>
      </c>
      <c r="E2481" s="97"/>
      <c r="F2481" s="97"/>
      <c r="G2481" s="97"/>
      <c r="H2481" s="97"/>
      <c r="I2481" s="97"/>
      <c r="J2481" s="97"/>
      <c r="K2481" s="97"/>
      <c r="L2481" s="97"/>
      <c r="M2481" s="97"/>
      <c r="N2481" s="97"/>
      <c r="O2481" t="str">
        <f t="shared" ref="O2481" si="2470">IF(AND(OR($B$1="ALL",$B$1=C2481),OR($E$1="ALL",$E$1=D2481),OR($B$2="ALL",$B$2=A2481),OR($E$2="ALL",IFERROR(SEARCH($E$2,B2481),0)&gt;0)),"MATCH","")</f>
        <v>MATCH</v>
      </c>
    </row>
    <row r="2482" spans="1:15" x14ac:dyDescent="0.25">
      <c r="A2482" s="192"/>
      <c r="B2482" s="192" t="s">
        <v>156</v>
      </c>
      <c r="C2482" s="192" t="s">
        <v>157</v>
      </c>
      <c r="D2482" s="192" t="s">
        <v>158</v>
      </c>
      <c r="E2482" s="192" t="s">
        <v>139</v>
      </c>
      <c r="F2482" s="192" t="s">
        <v>140</v>
      </c>
      <c r="G2482" s="192" t="s">
        <v>141</v>
      </c>
      <c r="H2482" s="192" t="s">
        <v>142</v>
      </c>
      <c r="I2482" s="192" t="s">
        <v>143</v>
      </c>
      <c r="J2482" s="192" t="s">
        <v>144</v>
      </c>
      <c r="K2482" s="192" t="s">
        <v>145</v>
      </c>
      <c r="L2482" s="192" t="s">
        <v>146</v>
      </c>
      <c r="M2482" s="192" t="s">
        <v>147</v>
      </c>
      <c r="N2482" s="192" t="s">
        <v>148</v>
      </c>
      <c r="O2482" t="str">
        <f t="shared" ref="O2482" si="2471">O2481</f>
        <v>MATCH</v>
      </c>
    </row>
    <row r="2483" spans="1:15" x14ac:dyDescent="0.25">
      <c r="A2483" s="193" t="s">
        <v>161</v>
      </c>
      <c r="B2483" s="97"/>
      <c r="C2483" s="97"/>
      <c r="D2483" s="97"/>
      <c r="E2483" s="97"/>
      <c r="F2483" s="97"/>
      <c r="G2483" s="97"/>
      <c r="H2483" s="97"/>
      <c r="I2483" s="97"/>
      <c r="J2483" s="97"/>
      <c r="K2483" s="97"/>
      <c r="L2483" s="97"/>
      <c r="M2483" s="97"/>
      <c r="N2483" s="97"/>
      <c r="O2483" t="str">
        <f t="shared" ref="O2483" si="2472">O2481</f>
        <v>MATCH</v>
      </c>
    </row>
    <row r="2484" spans="1:15" x14ac:dyDescent="0.25">
      <c r="A2484" s="193" t="s">
        <v>164</v>
      </c>
      <c r="B2484" s="97"/>
      <c r="C2484" s="97"/>
      <c r="D2484" s="97"/>
      <c r="E2484" s="97"/>
      <c r="F2484" s="97"/>
      <c r="G2484" s="97"/>
      <c r="H2484" s="97"/>
      <c r="I2484" s="97"/>
      <c r="J2484" s="97"/>
      <c r="K2484" s="97"/>
      <c r="L2484" s="97"/>
      <c r="M2484" s="97"/>
      <c r="N2484" s="97"/>
      <c r="O2484" t="str">
        <f t="shared" ref="O2484" si="2473">O2481</f>
        <v>MATCH</v>
      </c>
    </row>
    <row r="2485" spans="1:15" x14ac:dyDescent="0.25">
      <c r="A2485" s="188"/>
      <c r="B2485" s="188"/>
      <c r="C2485" s="188"/>
      <c r="D2485" s="188"/>
      <c r="E2485" s="188"/>
      <c r="F2485" s="188"/>
      <c r="G2485" s="188"/>
      <c r="H2485" s="188"/>
      <c r="I2485" s="188"/>
      <c r="J2485" s="188"/>
      <c r="K2485" s="188"/>
      <c r="L2485" s="188"/>
      <c r="M2485" s="188"/>
      <c r="N2485" s="188"/>
      <c r="O2485" t="str">
        <f t="shared" ref="O2485" si="2474">O2481</f>
        <v>MATCH</v>
      </c>
    </row>
  </sheetData>
  <conditionalFormatting sqref="A6:N2485">
    <cfRule type="expression" dxfId="498" priority="1">
      <formula>$O6&lt;&gt;"MATCH"</formula>
    </cfRule>
  </conditionalFormatting>
  <dataValidations count="4">
    <dataValidation type="list" allowBlank="1" showInputMessage="1" showErrorMessage="1" sqref="E2" xr:uid="{A0F74EBE-77A3-463B-B6AF-7959F0F22FE5}">
      <formula1>$S$1:$S$497</formula1>
    </dataValidation>
    <dataValidation type="list" allowBlank="1" showInputMessage="1" showErrorMessage="1" sqref="B2" xr:uid="{E4E385EA-E4B3-49FC-9B71-1DB23FA0E2B9}">
      <formula1>$R$1:$R$497</formula1>
    </dataValidation>
    <dataValidation type="list" allowBlank="1" showInputMessage="1" showErrorMessage="1" sqref="E1" xr:uid="{01F8CE9C-91FF-4842-8E3F-FABEFDE4F6A9}">
      <formula1>"ALL,01 GOLD,02 SILVER,03 BRONZE"</formula1>
    </dataValidation>
    <dataValidation type="list" allowBlank="1" showInputMessage="1" showErrorMessage="1" sqref="B1" xr:uid="{5D351FDC-B3C5-430E-9F31-BA49245E3104}">
      <formula1>"ALL,BIO I SUPERFOODS,BORILAČKA OPREMA,DRINKWARE I HOME,FITNESS OPREMA,GADGETI,ODJEĆA I OBUĆA,PROTEINI,RTD &amp; SNACKS,SPORTSKA PREHRANA"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5E6A2"/>
  </sheetPr>
  <dimension ref="A1:T2485"/>
  <sheetViews>
    <sheetView zoomScale="70" zoomScaleNormal="70" workbookViewId="0">
      <pane ySplit="5" topLeftCell="A78" activePane="bottomLeft" state="frozen"/>
      <selection pane="bottomLeft" activeCell="C96" sqref="C96"/>
    </sheetView>
  </sheetViews>
  <sheetFormatPr defaultRowHeight="15" outlineLevelCol="1" x14ac:dyDescent="0.25"/>
  <cols>
    <col min="1" max="1" width="22.28515625" customWidth="1"/>
    <col min="2" max="2" width="64.28515625" customWidth="1"/>
    <col min="3" max="3" width="25.85546875" customWidth="1"/>
    <col min="4" max="4" width="14.7109375" customWidth="1"/>
    <col min="5" max="14" width="10.28515625" customWidth="1"/>
    <col min="15" max="15" width="8.85546875" hidden="1" customWidth="1" outlineLevel="1"/>
    <col min="16" max="16" width="0" hidden="1" customWidth="1" collapsed="1"/>
    <col min="17" max="17" width="0" hidden="1" customWidth="1"/>
    <col min="18" max="19" width="8.85546875" hidden="1" customWidth="1" outlineLevel="1"/>
    <col min="20" max="20" width="8.85546875" collapsed="1"/>
  </cols>
  <sheetData>
    <row r="1" spans="1:19" x14ac:dyDescent="0.25">
      <c r="A1" s="186" t="s">
        <v>126</v>
      </c>
      <c r="B1" s="187" t="s">
        <v>127</v>
      </c>
      <c r="D1" s="186" t="s">
        <v>128</v>
      </c>
      <c r="E1" s="187" t="s">
        <v>110</v>
      </c>
      <c r="R1" t="s">
        <v>127</v>
      </c>
      <c r="S1" t="s">
        <v>127</v>
      </c>
    </row>
    <row r="2" spans="1:19" x14ac:dyDescent="0.25">
      <c r="A2" s="186" t="s">
        <v>129</v>
      </c>
      <c r="B2" s="187" t="s">
        <v>127</v>
      </c>
      <c r="D2" s="186" t="s">
        <v>130</v>
      </c>
      <c r="E2" s="187" t="s">
        <v>127</v>
      </c>
      <c r="R2" t="s">
        <v>131</v>
      </c>
      <c r="S2" t="s">
        <v>132</v>
      </c>
    </row>
    <row r="3" spans="1:19" x14ac:dyDescent="0.25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R3" t="s">
        <v>133</v>
      </c>
      <c r="S3" t="s">
        <v>134</v>
      </c>
    </row>
    <row r="4" spans="1:19" x14ac:dyDescent="0.25">
      <c r="A4" s="189" t="s">
        <v>135</v>
      </c>
      <c r="B4" s="189" t="s">
        <v>136</v>
      </c>
      <c r="C4" s="189" t="s">
        <v>137</v>
      </c>
      <c r="D4" s="189" t="s">
        <v>138</v>
      </c>
      <c r="E4" s="189" t="s">
        <v>139</v>
      </c>
      <c r="F4" s="189" t="s">
        <v>140</v>
      </c>
      <c r="G4" s="189" t="s">
        <v>141</v>
      </c>
      <c r="H4" s="189" t="s">
        <v>142</v>
      </c>
      <c r="I4" s="189" t="s">
        <v>143</v>
      </c>
      <c r="J4" s="189" t="s">
        <v>144</v>
      </c>
      <c r="K4" s="189" t="s">
        <v>145</v>
      </c>
      <c r="L4" s="189" t="s">
        <v>146</v>
      </c>
      <c r="M4" s="189" t="s">
        <v>147</v>
      </c>
      <c r="N4" s="189" t="s">
        <v>148</v>
      </c>
      <c r="O4" s="190" t="s">
        <v>149</v>
      </c>
      <c r="R4" t="s">
        <v>150</v>
      </c>
      <c r="S4" t="s">
        <v>151</v>
      </c>
    </row>
    <row r="5" spans="1:19" x14ac:dyDescent="0.25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R5" t="s">
        <v>152</v>
      </c>
      <c r="S5" t="s">
        <v>153</v>
      </c>
    </row>
    <row r="6" spans="1:19" x14ac:dyDescent="0.25">
      <c r="A6" s="191" t="str">
        <f>'[1]Run Rate'!A4</f>
        <v>POL09754</v>
      </c>
      <c r="B6" s="191" t="str">
        <f>'[1]Run Rate'!B4</f>
        <v>Polleo Creatine Monohydrate 250g</v>
      </c>
      <c r="C6" s="191" t="str">
        <f>'[1]Run Rate'!C4</f>
        <v>SPORTSKA PREHRANA</v>
      </c>
      <c r="D6" s="191" t="str">
        <f>'[1]Run Rate'!D4</f>
        <v>01 GOLD</v>
      </c>
      <c r="E6" s="97"/>
      <c r="F6" s="97"/>
      <c r="G6" s="97"/>
      <c r="H6" s="97"/>
      <c r="I6" s="97"/>
      <c r="J6" s="97"/>
      <c r="K6" s="97"/>
      <c r="L6" s="97"/>
      <c r="M6" s="97"/>
      <c r="N6" s="97"/>
      <c r="O6" t="str">
        <f>IF(AND(OR($B$1="ALL",$B$1=C6),OR($E$1="ALL",$E$1=D6),OR($B$2="ALL",$B$2=A6),OR($E$2="ALL",IFERROR(SEARCH($E$2,B6),0)&gt;0)),"MATCH","")</f>
        <v>MATCH</v>
      </c>
      <c r="R6" t="s">
        <v>154</v>
      </c>
      <c r="S6" t="s">
        <v>155</v>
      </c>
    </row>
    <row r="7" spans="1:19" x14ac:dyDescent="0.25">
      <c r="A7" s="192"/>
      <c r="B7" s="192" t="s">
        <v>156</v>
      </c>
      <c r="C7" s="192" t="s">
        <v>157</v>
      </c>
      <c r="D7" s="192" t="s">
        <v>158</v>
      </c>
      <c r="E7" s="192" t="s">
        <v>139</v>
      </c>
      <c r="F7" s="192" t="s">
        <v>140</v>
      </c>
      <c r="G7" s="192" t="s">
        <v>141</v>
      </c>
      <c r="H7" s="192" t="s">
        <v>142</v>
      </c>
      <c r="I7" s="192" t="s">
        <v>143</v>
      </c>
      <c r="J7" s="192" t="s">
        <v>144</v>
      </c>
      <c r="K7" s="192" t="s">
        <v>145</v>
      </c>
      <c r="L7" s="192" t="s">
        <v>146</v>
      </c>
      <c r="M7" s="192" t="s">
        <v>147</v>
      </c>
      <c r="N7" s="192" t="s">
        <v>148</v>
      </c>
      <c r="O7" t="str">
        <f>O6</f>
        <v>MATCH</v>
      </c>
      <c r="R7" t="s">
        <v>159</v>
      </c>
      <c r="S7" t="s">
        <v>160</v>
      </c>
    </row>
    <row r="8" spans="1:19" x14ac:dyDescent="0.25">
      <c r="A8" s="193" t="s">
        <v>161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t="str">
        <f>O6</f>
        <v>MATCH</v>
      </c>
      <c r="R8" t="s">
        <v>162</v>
      </c>
      <c r="S8" t="s">
        <v>163</v>
      </c>
    </row>
    <row r="9" spans="1:19" x14ac:dyDescent="0.25">
      <c r="A9" s="193" t="s">
        <v>164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t="str">
        <f>O6</f>
        <v>MATCH</v>
      </c>
      <c r="R9" t="s">
        <v>165</v>
      </c>
      <c r="S9" t="s">
        <v>166</v>
      </c>
    </row>
    <row r="10" spans="1:19" x14ac:dyDescent="0.25">
      <c r="A10" s="188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t="str">
        <f>O6</f>
        <v>MATCH</v>
      </c>
      <c r="R10" t="s">
        <v>167</v>
      </c>
      <c r="S10" t="s">
        <v>168</v>
      </c>
    </row>
    <row r="11" spans="1:19" x14ac:dyDescent="0.25">
      <c r="A11" s="191" t="str">
        <f>'[1]Run Rate'!A5</f>
        <v>POL09755</v>
      </c>
      <c r="B11" s="191" t="str">
        <f>'[1]Run Rate'!B5</f>
        <v>Polleo Creatine Monohydrate 500g</v>
      </c>
      <c r="C11" s="191" t="str">
        <f>'[1]Run Rate'!C5</f>
        <v>SPORTSKA PREHRANA</v>
      </c>
      <c r="D11" s="191" t="str">
        <f>'[1]Run Rate'!D5</f>
        <v>01 GOLD</v>
      </c>
      <c r="E11" s="97"/>
      <c r="F11" s="97"/>
      <c r="G11" s="97"/>
      <c r="H11" s="97"/>
      <c r="I11" s="97"/>
      <c r="J11" s="97"/>
      <c r="K11" s="97"/>
      <c r="L11" s="97"/>
      <c r="M11" s="97"/>
      <c r="N11" s="97"/>
      <c r="O11" t="str">
        <f t="shared" ref="O11" si="0">IF(AND(OR($B$1="ALL",$B$1=C11),OR($E$1="ALL",$E$1=D11),OR($B$2="ALL",$B$2=A11),OR($E$2="ALL",IFERROR(SEARCH($E$2,B11),0)&gt;0)),"MATCH","")</f>
        <v>MATCH</v>
      </c>
      <c r="R11" t="s">
        <v>169</v>
      </c>
      <c r="S11" t="s">
        <v>170</v>
      </c>
    </row>
    <row r="12" spans="1:19" x14ac:dyDescent="0.25">
      <c r="A12" s="192"/>
      <c r="B12" s="192" t="s">
        <v>156</v>
      </c>
      <c r="C12" s="192" t="s">
        <v>157</v>
      </c>
      <c r="D12" s="192" t="s">
        <v>158</v>
      </c>
      <c r="E12" s="192" t="s">
        <v>139</v>
      </c>
      <c r="F12" s="192" t="s">
        <v>140</v>
      </c>
      <c r="G12" s="192" t="s">
        <v>141</v>
      </c>
      <c r="H12" s="192" t="s">
        <v>142</v>
      </c>
      <c r="I12" s="192" t="s">
        <v>143</v>
      </c>
      <c r="J12" s="192" t="s">
        <v>144</v>
      </c>
      <c r="K12" s="192" t="s">
        <v>145</v>
      </c>
      <c r="L12" s="192" t="s">
        <v>146</v>
      </c>
      <c r="M12" s="192" t="s">
        <v>147</v>
      </c>
      <c r="N12" s="192" t="s">
        <v>148</v>
      </c>
      <c r="O12" t="str">
        <f t="shared" ref="O12" si="1">O11</f>
        <v>MATCH</v>
      </c>
      <c r="R12" t="s">
        <v>171</v>
      </c>
      <c r="S12" t="s">
        <v>172</v>
      </c>
    </row>
    <row r="13" spans="1:19" x14ac:dyDescent="0.25">
      <c r="A13" s="193" t="s">
        <v>161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t="str">
        <f t="shared" ref="O13" si="2">O11</f>
        <v>MATCH</v>
      </c>
      <c r="R13" t="s">
        <v>173</v>
      </c>
      <c r="S13" t="s">
        <v>174</v>
      </c>
    </row>
    <row r="14" spans="1:19" x14ac:dyDescent="0.25">
      <c r="A14" s="193" t="s">
        <v>164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t="str">
        <f t="shared" ref="O14" si="3">O11</f>
        <v>MATCH</v>
      </c>
      <c r="R14" t="s">
        <v>175</v>
      </c>
      <c r="S14" t="s">
        <v>176</v>
      </c>
    </row>
    <row r="15" spans="1:19" x14ac:dyDescent="0.25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t="str">
        <f t="shared" ref="O15" si="4">O11</f>
        <v>MATCH</v>
      </c>
      <c r="R15" t="s">
        <v>177</v>
      </c>
      <c r="S15" t="s">
        <v>178</v>
      </c>
    </row>
    <row r="16" spans="1:19" x14ac:dyDescent="0.25">
      <c r="A16" s="191" t="str">
        <f>'[1]Run Rate'!A6</f>
        <v>POL09752</v>
      </c>
      <c r="B16" s="191" t="str">
        <f>'[1]Run Rate'!B6</f>
        <v>Polleo Elite Creapure® Creatine 250g</v>
      </c>
      <c r="C16" s="191" t="str">
        <f>'[1]Run Rate'!C6</f>
        <v>SPORTSKA PREHRANA</v>
      </c>
      <c r="D16" s="191" t="str">
        <f>'[1]Run Rate'!D6</f>
        <v>01 GOLD</v>
      </c>
      <c r="E16" s="97"/>
      <c r="F16" s="97"/>
      <c r="G16" s="97"/>
      <c r="H16" s="97"/>
      <c r="I16" s="97"/>
      <c r="J16" s="97"/>
      <c r="K16" s="97"/>
      <c r="L16" s="97"/>
      <c r="M16" s="97"/>
      <c r="N16" s="97"/>
      <c r="O16" t="str">
        <f t="shared" ref="O16" si="5">IF(AND(OR($B$1="ALL",$B$1=C16),OR($E$1="ALL",$E$1=D16),OR($B$2="ALL",$B$2=A16),OR($E$2="ALL",IFERROR(SEARCH($E$2,B16),0)&gt;0)),"MATCH","")</f>
        <v>MATCH</v>
      </c>
      <c r="R16" t="s">
        <v>179</v>
      </c>
      <c r="S16" t="s">
        <v>180</v>
      </c>
    </row>
    <row r="17" spans="1:19" x14ac:dyDescent="0.25">
      <c r="A17" s="192"/>
      <c r="B17" s="192" t="s">
        <v>156</v>
      </c>
      <c r="C17" s="192" t="s">
        <v>157</v>
      </c>
      <c r="D17" s="192" t="s">
        <v>158</v>
      </c>
      <c r="E17" s="192" t="s">
        <v>139</v>
      </c>
      <c r="F17" s="192" t="s">
        <v>140</v>
      </c>
      <c r="G17" s="192" t="s">
        <v>141</v>
      </c>
      <c r="H17" s="192" t="s">
        <v>142</v>
      </c>
      <c r="I17" s="192" t="s">
        <v>143</v>
      </c>
      <c r="J17" s="192" t="s">
        <v>144</v>
      </c>
      <c r="K17" s="192" t="s">
        <v>145</v>
      </c>
      <c r="L17" s="192" t="s">
        <v>146</v>
      </c>
      <c r="M17" s="192" t="s">
        <v>147</v>
      </c>
      <c r="N17" s="192" t="s">
        <v>148</v>
      </c>
      <c r="O17" t="str">
        <f t="shared" ref="O17" si="6">O16</f>
        <v>MATCH</v>
      </c>
      <c r="R17" t="s">
        <v>181</v>
      </c>
      <c r="S17" t="s">
        <v>182</v>
      </c>
    </row>
    <row r="18" spans="1:19" x14ac:dyDescent="0.25">
      <c r="A18" s="193" t="s">
        <v>161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t="str">
        <f t="shared" ref="O18" si="7">O16</f>
        <v>MATCH</v>
      </c>
      <c r="R18" t="s">
        <v>183</v>
      </c>
      <c r="S18" t="s">
        <v>184</v>
      </c>
    </row>
    <row r="19" spans="1:19" x14ac:dyDescent="0.25">
      <c r="A19" s="193" t="s">
        <v>164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t="str">
        <f t="shared" ref="O19" si="8">O16</f>
        <v>MATCH</v>
      </c>
      <c r="R19" t="s">
        <v>185</v>
      </c>
      <c r="S19" t="s">
        <v>186</v>
      </c>
    </row>
    <row r="20" spans="1:19" x14ac:dyDescent="0.25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t="str">
        <f t="shared" ref="O20" si="9">O16</f>
        <v>MATCH</v>
      </c>
      <c r="R20" t="s">
        <v>187</v>
      </c>
      <c r="S20" t="s">
        <v>188</v>
      </c>
    </row>
    <row r="21" spans="1:19" x14ac:dyDescent="0.25">
      <c r="A21" s="191" t="str">
        <f>'[1]Run Rate'!A7</f>
        <v>POL09753</v>
      </c>
      <c r="B21" s="191" t="str">
        <f>'[1]Run Rate'!B7</f>
        <v>Polleo Elite Creapure® Creatine 500g</v>
      </c>
      <c r="C21" s="191" t="str">
        <f>'[1]Run Rate'!C7</f>
        <v>SPORTSKA PREHRANA</v>
      </c>
      <c r="D21" s="191" t="str">
        <f>'[1]Run Rate'!D7</f>
        <v>01 GOLD</v>
      </c>
      <c r="E21" s="97"/>
      <c r="F21" s="97"/>
      <c r="G21" s="97"/>
      <c r="H21" s="97"/>
      <c r="I21" s="97"/>
      <c r="J21" s="97"/>
      <c r="K21" s="97"/>
      <c r="L21" s="97"/>
      <c r="M21" s="97"/>
      <c r="N21" s="97"/>
      <c r="O21" t="str">
        <f t="shared" ref="O21" si="10">IF(AND(OR($B$1="ALL",$B$1=C21),OR($E$1="ALL",$E$1=D21),OR($B$2="ALL",$B$2=A21),OR($E$2="ALL",IFERROR(SEARCH($E$2,B21),0)&gt;0)),"MATCH","")</f>
        <v>MATCH</v>
      </c>
      <c r="R21" t="s">
        <v>189</v>
      </c>
      <c r="S21" t="s">
        <v>190</v>
      </c>
    </row>
    <row r="22" spans="1:19" x14ac:dyDescent="0.25">
      <c r="A22" s="192"/>
      <c r="B22" s="192" t="s">
        <v>156</v>
      </c>
      <c r="C22" s="192" t="s">
        <v>157</v>
      </c>
      <c r="D22" s="192" t="s">
        <v>158</v>
      </c>
      <c r="E22" s="192" t="s">
        <v>139</v>
      </c>
      <c r="F22" s="192" t="s">
        <v>140</v>
      </c>
      <c r="G22" s="192" t="s">
        <v>141</v>
      </c>
      <c r="H22" s="192" t="s">
        <v>142</v>
      </c>
      <c r="I22" s="192" t="s">
        <v>143</v>
      </c>
      <c r="J22" s="192" t="s">
        <v>144</v>
      </c>
      <c r="K22" s="192" t="s">
        <v>145</v>
      </c>
      <c r="L22" s="192" t="s">
        <v>146</v>
      </c>
      <c r="M22" s="192" t="s">
        <v>147</v>
      </c>
      <c r="N22" s="192" t="s">
        <v>148</v>
      </c>
      <c r="O22" t="str">
        <f t="shared" ref="O22" si="11">O21</f>
        <v>MATCH</v>
      </c>
      <c r="R22" t="s">
        <v>191</v>
      </c>
      <c r="S22" t="s">
        <v>192</v>
      </c>
    </row>
    <row r="23" spans="1:19" x14ac:dyDescent="0.25">
      <c r="A23" s="193" t="s">
        <v>161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t="str">
        <f t="shared" ref="O23" si="12">O21</f>
        <v>MATCH</v>
      </c>
      <c r="R23" t="s">
        <v>193</v>
      </c>
      <c r="S23" t="s">
        <v>194</v>
      </c>
    </row>
    <row r="24" spans="1:19" x14ac:dyDescent="0.25">
      <c r="A24" s="193" t="s">
        <v>164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t="str">
        <f t="shared" ref="O24" si="13">O21</f>
        <v>MATCH</v>
      </c>
      <c r="R24" t="s">
        <v>195</v>
      </c>
      <c r="S24" t="s">
        <v>196</v>
      </c>
    </row>
    <row r="25" spans="1:19" x14ac:dyDescent="0.25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t="str">
        <f t="shared" ref="O25" si="14">O21</f>
        <v>MATCH</v>
      </c>
      <c r="R25" t="s">
        <v>197</v>
      </c>
      <c r="S25" t="s">
        <v>198</v>
      </c>
    </row>
    <row r="26" spans="1:19" x14ac:dyDescent="0.25">
      <c r="A26" s="191" t="str">
        <f>'[1]Run Rate'!A8</f>
        <v>POL09769</v>
      </c>
      <c r="B26" s="191" t="str">
        <f>'[1]Run Rate'!B8</f>
        <v>Polleo Premium HydroX Whey 908g Vanilla Gourmet</v>
      </c>
      <c r="C26" s="191" t="str">
        <f>'[1]Run Rate'!C8</f>
        <v>PROTEINI</v>
      </c>
      <c r="D26" s="191" t="str">
        <f>'[1]Run Rate'!D8</f>
        <v>01 GOLD</v>
      </c>
      <c r="E26" s="97"/>
      <c r="F26" s="97"/>
      <c r="G26" s="97"/>
      <c r="H26" s="97"/>
      <c r="I26" s="97"/>
      <c r="J26" s="97"/>
      <c r="K26" s="97"/>
      <c r="L26" s="97"/>
      <c r="M26" s="97"/>
      <c r="N26" s="97"/>
      <c r="O26" t="str">
        <f t="shared" ref="O26" si="15">IF(AND(OR($B$1="ALL",$B$1=C26),OR($E$1="ALL",$E$1=D26),OR($B$2="ALL",$B$2=A26),OR($E$2="ALL",IFERROR(SEARCH($E$2,B26),0)&gt;0)),"MATCH","")</f>
        <v>MATCH</v>
      </c>
      <c r="R26" t="s">
        <v>199</v>
      </c>
      <c r="S26" t="s">
        <v>200</v>
      </c>
    </row>
    <row r="27" spans="1:19" x14ac:dyDescent="0.25">
      <c r="A27" s="192"/>
      <c r="B27" s="192" t="s">
        <v>156</v>
      </c>
      <c r="C27" s="192" t="s">
        <v>157</v>
      </c>
      <c r="D27" s="192" t="s">
        <v>158</v>
      </c>
      <c r="E27" s="192" t="s">
        <v>139</v>
      </c>
      <c r="F27" s="192" t="s">
        <v>140</v>
      </c>
      <c r="G27" s="192" t="s">
        <v>141</v>
      </c>
      <c r="H27" s="192" t="s">
        <v>142</v>
      </c>
      <c r="I27" s="192" t="s">
        <v>143</v>
      </c>
      <c r="J27" s="192" t="s">
        <v>144</v>
      </c>
      <c r="K27" s="192" t="s">
        <v>145</v>
      </c>
      <c r="L27" s="192" t="s">
        <v>146</v>
      </c>
      <c r="M27" s="192" t="s">
        <v>147</v>
      </c>
      <c r="N27" s="192" t="s">
        <v>148</v>
      </c>
      <c r="O27" t="str">
        <f t="shared" ref="O27" si="16">O26</f>
        <v>MATCH</v>
      </c>
      <c r="R27" t="s">
        <v>201</v>
      </c>
      <c r="S27" t="s">
        <v>202</v>
      </c>
    </row>
    <row r="28" spans="1:19" x14ac:dyDescent="0.25">
      <c r="A28" s="193" t="s">
        <v>161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t="str">
        <f t="shared" ref="O28" si="17">O26</f>
        <v>MATCH</v>
      </c>
      <c r="R28" t="s">
        <v>203</v>
      </c>
      <c r="S28" t="s">
        <v>204</v>
      </c>
    </row>
    <row r="29" spans="1:19" x14ac:dyDescent="0.25">
      <c r="A29" s="193" t="s">
        <v>164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t="str">
        <f t="shared" ref="O29" si="18">O26</f>
        <v>MATCH</v>
      </c>
      <c r="R29" t="s">
        <v>205</v>
      </c>
      <c r="S29" t="s">
        <v>206</v>
      </c>
    </row>
    <row r="30" spans="1:19" x14ac:dyDescent="0.25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t="str">
        <f t="shared" ref="O30" si="19">O26</f>
        <v>MATCH</v>
      </c>
      <c r="R30" t="s">
        <v>207</v>
      </c>
      <c r="S30" t="s">
        <v>208</v>
      </c>
    </row>
    <row r="31" spans="1:19" x14ac:dyDescent="0.25">
      <c r="A31" s="191" t="str">
        <f>'[1]Run Rate'!A9</f>
        <v>POL09735</v>
      </c>
      <c r="B31" s="191" t="str">
        <f>'[1]Run Rate'!B9</f>
        <v>Polleo 1st Whey 454g Vanilla Madagascar</v>
      </c>
      <c r="C31" s="191" t="str">
        <f>'[1]Run Rate'!C9</f>
        <v>PROTEINI</v>
      </c>
      <c r="D31" s="191" t="str">
        <f>'[1]Run Rate'!D9</f>
        <v>01 GOLD</v>
      </c>
      <c r="E31" s="97"/>
      <c r="F31" s="97"/>
      <c r="G31" s="97"/>
      <c r="H31" s="97"/>
      <c r="I31" s="97"/>
      <c r="J31" s="97"/>
      <c r="K31" s="97"/>
      <c r="L31" s="97"/>
      <c r="M31" s="97"/>
      <c r="N31" s="97"/>
      <c r="O31" t="str">
        <f t="shared" ref="O31" si="20">IF(AND(OR($B$1="ALL",$B$1=C31),OR($E$1="ALL",$E$1=D31),OR($B$2="ALL",$B$2=A31),OR($E$2="ALL",IFERROR(SEARCH($E$2,B31),0)&gt;0)),"MATCH","")</f>
        <v>MATCH</v>
      </c>
      <c r="R31" t="s">
        <v>209</v>
      </c>
      <c r="S31" t="s">
        <v>210</v>
      </c>
    </row>
    <row r="32" spans="1:19" x14ac:dyDescent="0.25">
      <c r="A32" s="192"/>
      <c r="B32" s="192" t="s">
        <v>156</v>
      </c>
      <c r="C32" s="192" t="s">
        <v>157</v>
      </c>
      <c r="D32" s="192" t="s">
        <v>158</v>
      </c>
      <c r="E32" s="192" t="s">
        <v>139</v>
      </c>
      <c r="F32" s="192" t="s">
        <v>140</v>
      </c>
      <c r="G32" s="192" t="s">
        <v>141</v>
      </c>
      <c r="H32" s="192" t="s">
        <v>142</v>
      </c>
      <c r="I32" s="192" t="s">
        <v>143</v>
      </c>
      <c r="J32" s="192" t="s">
        <v>144</v>
      </c>
      <c r="K32" s="192" t="s">
        <v>145</v>
      </c>
      <c r="L32" s="192" t="s">
        <v>146</v>
      </c>
      <c r="M32" s="192" t="s">
        <v>147</v>
      </c>
      <c r="N32" s="192" t="s">
        <v>148</v>
      </c>
      <c r="O32" t="str">
        <f t="shared" ref="O32" si="21">O31</f>
        <v>MATCH</v>
      </c>
      <c r="R32" t="s">
        <v>211</v>
      </c>
      <c r="S32" t="s">
        <v>212</v>
      </c>
    </row>
    <row r="33" spans="1:19" x14ac:dyDescent="0.25">
      <c r="A33" s="193" t="s">
        <v>161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t="str">
        <f t="shared" ref="O33" si="22">O31</f>
        <v>MATCH</v>
      </c>
      <c r="R33" t="s">
        <v>213</v>
      </c>
      <c r="S33" t="s">
        <v>214</v>
      </c>
    </row>
    <row r="34" spans="1:19" x14ac:dyDescent="0.25">
      <c r="A34" s="193" t="s">
        <v>164</v>
      </c>
      <c r="B34" s="97"/>
      <c r="C34" s="97"/>
      <c r="D34" s="97"/>
      <c r="E34" s="97"/>
      <c r="F34" s="97"/>
      <c r="G34" s="97"/>
      <c r="H34" s="97"/>
      <c r="I34" s="97"/>
      <c r="J34" s="97"/>
      <c r="K34" s="97">
        <v>500</v>
      </c>
      <c r="L34" s="97">
        <v>500</v>
      </c>
      <c r="M34" s="97">
        <v>500</v>
      </c>
      <c r="N34" s="97">
        <v>500</v>
      </c>
      <c r="O34" t="str">
        <f t="shared" ref="O34" si="23">O31</f>
        <v>MATCH</v>
      </c>
      <c r="R34" t="s">
        <v>215</v>
      </c>
      <c r="S34" t="s">
        <v>216</v>
      </c>
    </row>
    <row r="35" spans="1:19" x14ac:dyDescent="0.25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t="str">
        <f t="shared" ref="O35" si="24">O31</f>
        <v>MATCH</v>
      </c>
      <c r="R35" t="s">
        <v>217</v>
      </c>
      <c r="S35" t="s">
        <v>218</v>
      </c>
    </row>
    <row r="36" spans="1:19" x14ac:dyDescent="0.25">
      <c r="A36" s="191" t="str">
        <f>'[1]Run Rate'!A10</f>
        <v>POL09768</v>
      </c>
      <c r="B36" s="191" t="str">
        <f>'[1]Run Rate'!B10</f>
        <v>Polleo Premium HydroX Whey 908g Chocolate Gourmet</v>
      </c>
      <c r="C36" s="191" t="str">
        <f>'[1]Run Rate'!C10</f>
        <v>PROTEINI</v>
      </c>
      <c r="D36" s="191" t="str">
        <f>'[1]Run Rate'!D10</f>
        <v>01 GOLD</v>
      </c>
      <c r="E36" s="97"/>
      <c r="F36" s="97"/>
      <c r="G36" s="97"/>
      <c r="H36" s="97"/>
      <c r="I36" s="97"/>
      <c r="J36" s="97"/>
      <c r="K36" s="97"/>
      <c r="L36" s="97"/>
      <c r="M36" s="97"/>
      <c r="N36" s="97"/>
      <c r="O36" t="str">
        <f t="shared" ref="O36" si="25">IF(AND(OR($B$1="ALL",$B$1=C36),OR($E$1="ALL",$E$1=D36),OR($B$2="ALL",$B$2=A36),OR($E$2="ALL",IFERROR(SEARCH($E$2,B36),0)&gt;0)),"MATCH","")</f>
        <v>MATCH</v>
      </c>
      <c r="R36" t="s">
        <v>219</v>
      </c>
      <c r="S36" t="s">
        <v>220</v>
      </c>
    </row>
    <row r="37" spans="1:19" x14ac:dyDescent="0.25">
      <c r="A37" s="192"/>
      <c r="B37" s="192" t="s">
        <v>156</v>
      </c>
      <c r="C37" s="192" t="s">
        <v>157</v>
      </c>
      <c r="D37" s="192" t="s">
        <v>158</v>
      </c>
      <c r="E37" s="192" t="s">
        <v>139</v>
      </c>
      <c r="F37" s="192" t="s">
        <v>140</v>
      </c>
      <c r="G37" s="192" t="s">
        <v>141</v>
      </c>
      <c r="H37" s="192" t="s">
        <v>142</v>
      </c>
      <c r="I37" s="192" t="s">
        <v>143</v>
      </c>
      <c r="J37" s="192" t="s">
        <v>144</v>
      </c>
      <c r="K37" s="192" t="s">
        <v>145</v>
      </c>
      <c r="L37" s="192" t="s">
        <v>146</v>
      </c>
      <c r="M37" s="192" t="s">
        <v>147</v>
      </c>
      <c r="N37" s="192" t="s">
        <v>148</v>
      </c>
      <c r="O37" t="str">
        <f t="shared" ref="O37" si="26">O36</f>
        <v>MATCH</v>
      </c>
      <c r="R37" t="s">
        <v>221</v>
      </c>
      <c r="S37" t="s">
        <v>222</v>
      </c>
    </row>
    <row r="38" spans="1:19" x14ac:dyDescent="0.25">
      <c r="A38" s="193" t="s">
        <v>161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t="str">
        <f t="shared" ref="O38" si="27">O36</f>
        <v>MATCH</v>
      </c>
      <c r="R38" t="s">
        <v>223</v>
      </c>
      <c r="S38" t="s">
        <v>224</v>
      </c>
    </row>
    <row r="39" spans="1:19" x14ac:dyDescent="0.25">
      <c r="A39" s="193" t="s">
        <v>164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t="str">
        <f t="shared" ref="O39" si="28">O36</f>
        <v>MATCH</v>
      </c>
      <c r="R39" t="s">
        <v>225</v>
      </c>
      <c r="S39" t="s">
        <v>226</v>
      </c>
    </row>
    <row r="40" spans="1:19" x14ac:dyDescent="0.25">
      <c r="A40" s="188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t="str">
        <f t="shared" ref="O40" si="29">O36</f>
        <v>MATCH</v>
      </c>
      <c r="R40" t="s">
        <v>227</v>
      </c>
      <c r="S40" t="s">
        <v>228</v>
      </c>
    </row>
    <row r="41" spans="1:19" x14ac:dyDescent="0.25">
      <c r="A41" s="191" t="str">
        <f>'[1]Run Rate'!A11</f>
        <v>POL12739</v>
      </c>
      <c r="B41" s="191" t="str">
        <f>'[1]Run Rate'!B11</f>
        <v>Polleo Bulgarian Tribulus 90 caps</v>
      </c>
      <c r="C41" s="191" t="str">
        <f>'[1]Run Rate'!C11</f>
        <v>SPORTSKA PREHRANA</v>
      </c>
      <c r="D41" s="191" t="str">
        <f>'[1]Run Rate'!D11</f>
        <v>01 GOLD</v>
      </c>
      <c r="E41" s="97"/>
      <c r="F41" s="97"/>
      <c r="G41" s="97"/>
      <c r="H41" s="97"/>
      <c r="I41" s="97"/>
      <c r="J41" s="97"/>
      <c r="K41" s="97"/>
      <c r="L41" s="97"/>
      <c r="M41" s="97"/>
      <c r="N41" s="97"/>
      <c r="O41" t="str">
        <f t="shared" ref="O41" si="30">IF(AND(OR($B$1="ALL",$B$1=C41),OR($E$1="ALL",$E$1=D41),OR($B$2="ALL",$B$2=A41),OR($E$2="ALL",IFERROR(SEARCH($E$2,B41),0)&gt;0)),"MATCH","")</f>
        <v>MATCH</v>
      </c>
      <c r="R41" t="s">
        <v>229</v>
      </c>
      <c r="S41" t="s">
        <v>230</v>
      </c>
    </row>
    <row r="42" spans="1:19" x14ac:dyDescent="0.25">
      <c r="A42" s="192"/>
      <c r="B42" s="192" t="s">
        <v>156</v>
      </c>
      <c r="C42" s="192" t="s">
        <v>157</v>
      </c>
      <c r="D42" s="192" t="s">
        <v>158</v>
      </c>
      <c r="E42" s="192" t="s">
        <v>139</v>
      </c>
      <c r="F42" s="192" t="s">
        <v>140</v>
      </c>
      <c r="G42" s="192" t="s">
        <v>141</v>
      </c>
      <c r="H42" s="192" t="s">
        <v>142</v>
      </c>
      <c r="I42" s="192" t="s">
        <v>143</v>
      </c>
      <c r="J42" s="192" t="s">
        <v>144</v>
      </c>
      <c r="K42" s="192" t="s">
        <v>145</v>
      </c>
      <c r="L42" s="192" t="s">
        <v>146</v>
      </c>
      <c r="M42" s="192" t="s">
        <v>147</v>
      </c>
      <c r="N42" s="192" t="s">
        <v>148</v>
      </c>
      <c r="O42" t="str">
        <f t="shared" ref="O42" si="31">O41</f>
        <v>MATCH</v>
      </c>
      <c r="R42" t="s">
        <v>231</v>
      </c>
      <c r="S42" t="s">
        <v>232</v>
      </c>
    </row>
    <row r="43" spans="1:19" x14ac:dyDescent="0.25">
      <c r="A43" s="193" t="s">
        <v>161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t="str">
        <f t="shared" ref="O43" si="32">O41</f>
        <v>MATCH</v>
      </c>
      <c r="R43" t="s">
        <v>233</v>
      </c>
      <c r="S43" t="s">
        <v>234</v>
      </c>
    </row>
    <row r="44" spans="1:19" x14ac:dyDescent="0.25">
      <c r="A44" s="193" t="s">
        <v>164</v>
      </c>
      <c r="B44" s="97"/>
      <c r="C44" s="97"/>
      <c r="D44" s="97"/>
      <c r="E44" s="97"/>
      <c r="F44" s="97"/>
      <c r="G44" s="97">
        <v>200</v>
      </c>
      <c r="H44" s="97">
        <v>200</v>
      </c>
      <c r="I44" s="97">
        <v>200</v>
      </c>
      <c r="J44" s="97">
        <v>200</v>
      </c>
      <c r="K44" s="97"/>
      <c r="L44" s="97"/>
      <c r="M44" s="97"/>
      <c r="N44" s="97"/>
      <c r="O44" t="str">
        <f t="shared" ref="O44" si="33">O41</f>
        <v>MATCH</v>
      </c>
      <c r="R44" t="s">
        <v>235</v>
      </c>
      <c r="S44" t="s">
        <v>236</v>
      </c>
    </row>
    <row r="45" spans="1:19" x14ac:dyDescent="0.25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t="str">
        <f t="shared" ref="O45" si="34">O41</f>
        <v>MATCH</v>
      </c>
      <c r="R45" t="s">
        <v>237</v>
      </c>
      <c r="S45" t="s">
        <v>238</v>
      </c>
    </row>
    <row r="46" spans="1:19" x14ac:dyDescent="0.25">
      <c r="A46" s="191" t="str">
        <f>'[1]Run Rate'!A12</f>
        <v>POL09734</v>
      </c>
      <c r="B46" s="191" t="str">
        <f>'[1]Run Rate'!B12</f>
        <v>Polleo 1st Whey 454g Swiss Chocolate Supreme</v>
      </c>
      <c r="C46" s="191" t="str">
        <f>'[1]Run Rate'!C12</f>
        <v>PROTEINI</v>
      </c>
      <c r="D46" s="191" t="str">
        <f>'[1]Run Rate'!D12</f>
        <v>01 GOLD</v>
      </c>
      <c r="E46" s="97"/>
      <c r="F46" s="97"/>
      <c r="G46" s="97"/>
      <c r="H46" s="97"/>
      <c r="I46" s="97"/>
      <c r="J46" s="97"/>
      <c r="K46" s="97"/>
      <c r="L46" s="97"/>
      <c r="M46" s="97"/>
      <c r="N46" s="97"/>
      <c r="O46" t="str">
        <f t="shared" ref="O46" si="35">IF(AND(OR($B$1="ALL",$B$1=C46),OR($E$1="ALL",$E$1=D46),OR($B$2="ALL",$B$2=A46),OR($E$2="ALL",IFERROR(SEARCH($E$2,B46),0)&gt;0)),"MATCH","")</f>
        <v>MATCH</v>
      </c>
      <c r="R46" t="s">
        <v>239</v>
      </c>
      <c r="S46" t="s">
        <v>240</v>
      </c>
    </row>
    <row r="47" spans="1:19" x14ac:dyDescent="0.25">
      <c r="A47" s="192"/>
      <c r="B47" s="192" t="s">
        <v>156</v>
      </c>
      <c r="C47" s="192" t="s">
        <v>157</v>
      </c>
      <c r="D47" s="192" t="s">
        <v>158</v>
      </c>
      <c r="E47" s="192" t="s">
        <v>139</v>
      </c>
      <c r="F47" s="192" t="s">
        <v>140</v>
      </c>
      <c r="G47" s="192" t="s">
        <v>141</v>
      </c>
      <c r="H47" s="192" t="s">
        <v>142</v>
      </c>
      <c r="I47" s="192" t="s">
        <v>143</v>
      </c>
      <c r="J47" s="192" t="s">
        <v>144</v>
      </c>
      <c r="K47" s="192" t="s">
        <v>145</v>
      </c>
      <c r="L47" s="192" t="s">
        <v>146</v>
      </c>
      <c r="M47" s="192" t="s">
        <v>147</v>
      </c>
      <c r="N47" s="192" t="s">
        <v>148</v>
      </c>
      <c r="O47" t="str">
        <f t="shared" ref="O47" si="36">O46</f>
        <v>MATCH</v>
      </c>
      <c r="R47" t="s">
        <v>241</v>
      </c>
      <c r="S47" t="s">
        <v>242</v>
      </c>
    </row>
    <row r="48" spans="1:19" x14ac:dyDescent="0.25">
      <c r="A48" s="193" t="s">
        <v>161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t="str">
        <f t="shared" ref="O48" si="37">O46</f>
        <v>MATCH</v>
      </c>
      <c r="R48" t="s">
        <v>243</v>
      </c>
      <c r="S48" t="s">
        <v>244</v>
      </c>
    </row>
    <row r="49" spans="1:19" x14ac:dyDescent="0.25">
      <c r="A49" s="193" t="s">
        <v>164</v>
      </c>
      <c r="B49" s="97"/>
      <c r="C49" s="97"/>
      <c r="D49" s="97"/>
      <c r="E49" s="97"/>
      <c r="F49" s="97"/>
      <c r="G49" s="97"/>
      <c r="H49" s="97"/>
      <c r="I49" s="97"/>
      <c r="J49" s="97"/>
      <c r="K49" s="97">
        <v>525</v>
      </c>
      <c r="L49" s="97">
        <v>525</v>
      </c>
      <c r="M49" s="97">
        <v>525</v>
      </c>
      <c r="N49" s="97">
        <v>525</v>
      </c>
      <c r="O49" t="str">
        <f t="shared" ref="O49" si="38">O46</f>
        <v>MATCH</v>
      </c>
      <c r="R49" t="s">
        <v>245</v>
      </c>
      <c r="S49" t="s">
        <v>246</v>
      </c>
    </row>
    <row r="50" spans="1:19" x14ac:dyDescent="0.25">
      <c r="A50" s="188"/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t="str">
        <f t="shared" ref="O50" si="39">O46</f>
        <v>MATCH</v>
      </c>
      <c r="R50" t="s">
        <v>247</v>
      </c>
      <c r="S50" t="s">
        <v>248</v>
      </c>
    </row>
    <row r="51" spans="1:19" x14ac:dyDescent="0.25">
      <c r="A51" s="191" t="str">
        <f>'[1]Run Rate'!A13</f>
        <v>POL12756</v>
      </c>
      <c r="B51" s="191" t="str">
        <f>'[1]Run Rate'!B13</f>
        <v>Polleo Creatine Monohydrate 250g Lemonade</v>
      </c>
      <c r="C51" s="191" t="str">
        <f>'[1]Run Rate'!C13</f>
        <v>SPORTSKA PREHRANA</v>
      </c>
      <c r="D51" s="191" t="str">
        <f>'[1]Run Rate'!D13</f>
        <v>01 GOLD</v>
      </c>
      <c r="E51" s="97"/>
      <c r="F51" s="97"/>
      <c r="G51" s="97"/>
      <c r="H51" s="97"/>
      <c r="I51" s="97"/>
      <c r="J51" s="97"/>
      <c r="K51" s="97"/>
      <c r="L51" s="97"/>
      <c r="M51" s="97"/>
      <c r="N51" s="97"/>
      <c r="O51" t="str">
        <f t="shared" ref="O51" si="40">IF(AND(OR($B$1="ALL",$B$1=C51),OR($E$1="ALL",$E$1=D51),OR($B$2="ALL",$B$2=A51),OR($E$2="ALL",IFERROR(SEARCH($E$2,B51),0)&gt;0)),"MATCH","")</f>
        <v>MATCH</v>
      </c>
      <c r="R51" t="s">
        <v>249</v>
      </c>
      <c r="S51" t="s">
        <v>250</v>
      </c>
    </row>
    <row r="52" spans="1:19" x14ac:dyDescent="0.25">
      <c r="A52" s="192"/>
      <c r="B52" s="192" t="s">
        <v>156</v>
      </c>
      <c r="C52" s="192" t="s">
        <v>157</v>
      </c>
      <c r="D52" s="192" t="s">
        <v>158</v>
      </c>
      <c r="E52" s="192" t="s">
        <v>139</v>
      </c>
      <c r="F52" s="192" t="s">
        <v>140</v>
      </c>
      <c r="G52" s="192" t="s">
        <v>141</v>
      </c>
      <c r="H52" s="192" t="s">
        <v>142</v>
      </c>
      <c r="I52" s="192" t="s">
        <v>143</v>
      </c>
      <c r="J52" s="192" t="s">
        <v>144</v>
      </c>
      <c r="K52" s="192" t="s">
        <v>145</v>
      </c>
      <c r="L52" s="192" t="s">
        <v>146</v>
      </c>
      <c r="M52" s="192" t="s">
        <v>147</v>
      </c>
      <c r="N52" s="192" t="s">
        <v>148</v>
      </c>
      <c r="O52" t="str">
        <f t="shared" ref="O52" si="41">O51</f>
        <v>MATCH</v>
      </c>
      <c r="R52" t="s">
        <v>251</v>
      </c>
      <c r="S52" t="s">
        <v>252</v>
      </c>
    </row>
    <row r="53" spans="1:19" x14ac:dyDescent="0.25">
      <c r="A53" s="193" t="s">
        <v>161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t="str">
        <f t="shared" ref="O53" si="42">O51</f>
        <v>MATCH</v>
      </c>
      <c r="R53" t="s">
        <v>253</v>
      </c>
      <c r="S53" t="s">
        <v>254</v>
      </c>
    </row>
    <row r="54" spans="1:19" x14ac:dyDescent="0.25">
      <c r="A54" s="193" t="s">
        <v>164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t="str">
        <f t="shared" ref="O54" si="43">O51</f>
        <v>MATCH</v>
      </c>
      <c r="R54" t="s">
        <v>255</v>
      </c>
      <c r="S54" t="s">
        <v>256</v>
      </c>
    </row>
    <row r="55" spans="1:19" x14ac:dyDescent="0.25">
      <c r="A55" s="188"/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t="str">
        <f t="shared" ref="O55" si="44">O51</f>
        <v>MATCH</v>
      </c>
      <c r="R55" t="s">
        <v>257</v>
      </c>
      <c r="S55" t="s">
        <v>258</v>
      </c>
    </row>
    <row r="56" spans="1:19" x14ac:dyDescent="0.25">
      <c r="A56" s="191" t="str">
        <f>'[1]Run Rate'!A14</f>
        <v>POL12827</v>
      </c>
      <c r="B56" s="191" t="str">
        <f>'[1]Run Rate'!B14</f>
        <v>Polleo Softi 50 g Dubai Chocolate</v>
      </c>
      <c r="C56" s="191" t="str">
        <f>'[1]Run Rate'!C14</f>
        <v>RTD &amp; SNACKS</v>
      </c>
      <c r="D56" s="191" t="str">
        <f>'[1]Run Rate'!D14</f>
        <v>01 GOLD</v>
      </c>
      <c r="E56" s="97"/>
      <c r="F56" s="97"/>
      <c r="G56" s="97"/>
      <c r="H56" s="97"/>
      <c r="I56" s="97"/>
      <c r="J56" s="97"/>
      <c r="K56" s="97"/>
      <c r="L56" s="97"/>
      <c r="M56" s="97"/>
      <c r="N56" s="97"/>
      <c r="O56" t="str">
        <f t="shared" ref="O56" si="45">IF(AND(OR($B$1="ALL",$B$1=C56),OR($E$1="ALL",$E$1=D56),OR($B$2="ALL",$B$2=A56),OR($E$2="ALL",IFERROR(SEARCH($E$2,B56),0)&gt;0)),"MATCH","")</f>
        <v>MATCH</v>
      </c>
      <c r="R56" t="s">
        <v>259</v>
      </c>
      <c r="S56" t="s">
        <v>260</v>
      </c>
    </row>
    <row r="57" spans="1:19" x14ac:dyDescent="0.25">
      <c r="A57" s="192"/>
      <c r="B57" s="192" t="s">
        <v>156</v>
      </c>
      <c r="C57" s="192" t="s">
        <v>157</v>
      </c>
      <c r="D57" s="192" t="s">
        <v>158</v>
      </c>
      <c r="E57" s="192" t="s">
        <v>139</v>
      </c>
      <c r="F57" s="192" t="s">
        <v>140</v>
      </c>
      <c r="G57" s="192" t="s">
        <v>141</v>
      </c>
      <c r="H57" s="192" t="s">
        <v>142</v>
      </c>
      <c r="I57" s="192" t="s">
        <v>143</v>
      </c>
      <c r="J57" s="192" t="s">
        <v>144</v>
      </c>
      <c r="K57" s="192" t="s">
        <v>145</v>
      </c>
      <c r="L57" s="192" t="s">
        <v>146</v>
      </c>
      <c r="M57" s="192" t="s">
        <v>147</v>
      </c>
      <c r="N57" s="192" t="s">
        <v>148</v>
      </c>
      <c r="O57" t="str">
        <f t="shared" ref="O57" si="46">O56</f>
        <v>MATCH</v>
      </c>
      <c r="R57" t="s">
        <v>261</v>
      </c>
      <c r="S57" t="s">
        <v>262</v>
      </c>
    </row>
    <row r="58" spans="1:19" x14ac:dyDescent="0.25">
      <c r="A58" s="193" t="s">
        <v>161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t="str">
        <f t="shared" ref="O58" si="47">O56</f>
        <v>MATCH</v>
      </c>
      <c r="R58" t="s">
        <v>263</v>
      </c>
      <c r="S58" t="s">
        <v>264</v>
      </c>
    </row>
    <row r="59" spans="1:19" x14ac:dyDescent="0.25">
      <c r="A59" s="193" t="s">
        <v>164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t="str">
        <f t="shared" ref="O59" si="48">O56</f>
        <v>MATCH</v>
      </c>
      <c r="R59" t="s">
        <v>265</v>
      </c>
      <c r="S59" t="s">
        <v>266</v>
      </c>
    </row>
    <row r="60" spans="1:19" x14ac:dyDescent="0.25">
      <c r="A60" s="188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t="str">
        <f t="shared" ref="O60" si="49">O56</f>
        <v>MATCH</v>
      </c>
      <c r="R60" t="s">
        <v>267</v>
      </c>
      <c r="S60" t="s">
        <v>268</v>
      </c>
    </row>
    <row r="61" spans="1:19" x14ac:dyDescent="0.25">
      <c r="A61" s="191" t="str">
        <f>'[1]Run Rate'!A15</f>
        <v>POL12876</v>
      </c>
      <c r="B61" s="191" t="str">
        <f>'[1]Run Rate'!B15</f>
        <v>Polleo 1st Bar 60g Chocolate Brownie</v>
      </c>
      <c r="C61" s="191" t="str">
        <f>'[1]Run Rate'!C15</f>
        <v>RTD &amp; SNACKS</v>
      </c>
      <c r="D61" s="191" t="str">
        <f>'[1]Run Rate'!D15</f>
        <v>01 GOLD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t="str">
        <f t="shared" ref="O61" si="50">IF(AND(OR($B$1="ALL",$B$1=C61),OR($E$1="ALL",$E$1=D61),OR($B$2="ALL",$B$2=A61),OR($E$2="ALL",IFERROR(SEARCH($E$2,B61),0)&gt;0)),"MATCH","")</f>
        <v>MATCH</v>
      </c>
      <c r="R61" t="s">
        <v>269</v>
      </c>
      <c r="S61" t="s">
        <v>270</v>
      </c>
    </row>
    <row r="62" spans="1:19" x14ac:dyDescent="0.25">
      <c r="A62" s="192"/>
      <c r="B62" s="192" t="s">
        <v>156</v>
      </c>
      <c r="C62" s="192" t="s">
        <v>157</v>
      </c>
      <c r="D62" s="192" t="s">
        <v>158</v>
      </c>
      <c r="E62" s="192" t="s">
        <v>139</v>
      </c>
      <c r="F62" s="192" t="s">
        <v>140</v>
      </c>
      <c r="G62" s="192" t="s">
        <v>141</v>
      </c>
      <c r="H62" s="192" t="s">
        <v>142</v>
      </c>
      <c r="I62" s="192" t="s">
        <v>143</v>
      </c>
      <c r="J62" s="192" t="s">
        <v>144</v>
      </c>
      <c r="K62" s="192" t="s">
        <v>145</v>
      </c>
      <c r="L62" s="192" t="s">
        <v>146</v>
      </c>
      <c r="M62" s="192" t="s">
        <v>147</v>
      </c>
      <c r="N62" s="192" t="s">
        <v>148</v>
      </c>
      <c r="O62" t="str">
        <f t="shared" ref="O62" si="51">O61</f>
        <v>MATCH</v>
      </c>
      <c r="R62" t="s">
        <v>271</v>
      </c>
      <c r="S62" t="s">
        <v>272</v>
      </c>
    </row>
    <row r="63" spans="1:19" x14ac:dyDescent="0.25">
      <c r="A63" s="193" t="s">
        <v>161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t="str">
        <f t="shared" ref="O63" si="52">O61</f>
        <v>MATCH</v>
      </c>
      <c r="R63" t="s">
        <v>273</v>
      </c>
      <c r="S63" t="s">
        <v>274</v>
      </c>
    </row>
    <row r="64" spans="1:19" x14ac:dyDescent="0.25">
      <c r="A64" s="193" t="s">
        <v>164</v>
      </c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t="str">
        <f t="shared" ref="O64" si="53">O61</f>
        <v>MATCH</v>
      </c>
      <c r="R64" t="s">
        <v>275</v>
      </c>
      <c r="S64" t="s">
        <v>276</v>
      </c>
    </row>
    <row r="65" spans="1:19" x14ac:dyDescent="0.25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t="str">
        <f t="shared" ref="O65" si="54">O61</f>
        <v>MATCH</v>
      </c>
      <c r="R65" t="s">
        <v>277</v>
      </c>
      <c r="S65" t="s">
        <v>278</v>
      </c>
    </row>
    <row r="66" spans="1:19" x14ac:dyDescent="0.25">
      <c r="A66" s="191" t="str">
        <f>'[1]Run Rate'!A16</f>
        <v>POL04469</v>
      </c>
      <c r="B66" s="191" t="str">
        <f>'[1]Run Rate'!B16</f>
        <v>Polleo Protein Brownie 75 g - Double Chocolate</v>
      </c>
      <c r="C66" s="191" t="str">
        <f>'[1]Run Rate'!C16</f>
        <v>RTD &amp; SNACKS</v>
      </c>
      <c r="D66" s="191" t="str">
        <f>'[1]Run Rate'!D16</f>
        <v>01 GOLD</v>
      </c>
      <c r="E66" s="97"/>
      <c r="F66" s="97"/>
      <c r="G66" s="97"/>
      <c r="H66" s="97"/>
      <c r="I66" s="97"/>
      <c r="J66" s="97"/>
      <c r="K66" s="97"/>
      <c r="L66" s="97"/>
      <c r="M66" s="97"/>
      <c r="N66" s="97"/>
      <c r="O66" t="str">
        <f t="shared" ref="O66" si="55">IF(AND(OR($B$1="ALL",$B$1=C66),OR($E$1="ALL",$E$1=D66),OR($B$2="ALL",$B$2=A66),OR($E$2="ALL",IFERROR(SEARCH($E$2,B66),0)&gt;0)),"MATCH","")</f>
        <v>MATCH</v>
      </c>
      <c r="R66" t="s">
        <v>279</v>
      </c>
      <c r="S66" t="s">
        <v>280</v>
      </c>
    </row>
    <row r="67" spans="1:19" x14ac:dyDescent="0.25">
      <c r="A67" s="192"/>
      <c r="B67" s="192" t="s">
        <v>156</v>
      </c>
      <c r="C67" s="192" t="s">
        <v>157</v>
      </c>
      <c r="D67" s="192" t="s">
        <v>158</v>
      </c>
      <c r="E67" s="192" t="s">
        <v>139</v>
      </c>
      <c r="F67" s="192" t="s">
        <v>140</v>
      </c>
      <c r="G67" s="192" t="s">
        <v>141</v>
      </c>
      <c r="H67" s="192" t="s">
        <v>142</v>
      </c>
      <c r="I67" s="192" t="s">
        <v>143</v>
      </c>
      <c r="J67" s="192" t="s">
        <v>144</v>
      </c>
      <c r="K67" s="192" t="s">
        <v>145</v>
      </c>
      <c r="L67" s="192" t="s">
        <v>146</v>
      </c>
      <c r="M67" s="192" t="s">
        <v>147</v>
      </c>
      <c r="N67" s="192" t="s">
        <v>148</v>
      </c>
      <c r="O67" t="str">
        <f t="shared" ref="O67" si="56">O66</f>
        <v>MATCH</v>
      </c>
      <c r="R67" t="s">
        <v>281</v>
      </c>
      <c r="S67" t="s">
        <v>282</v>
      </c>
    </row>
    <row r="68" spans="1:19" x14ac:dyDescent="0.25">
      <c r="A68" s="193" t="s">
        <v>161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t="str">
        <f t="shared" ref="O68" si="57">O66</f>
        <v>MATCH</v>
      </c>
      <c r="R68" t="s">
        <v>283</v>
      </c>
      <c r="S68" t="s">
        <v>284</v>
      </c>
    </row>
    <row r="69" spans="1:19" x14ac:dyDescent="0.25">
      <c r="A69" s="193" t="s">
        <v>164</v>
      </c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t="str">
        <f t="shared" ref="O69" si="58">O66</f>
        <v>MATCH</v>
      </c>
      <c r="R69" t="s">
        <v>285</v>
      </c>
      <c r="S69" t="s">
        <v>286</v>
      </c>
    </row>
    <row r="70" spans="1:19" x14ac:dyDescent="0.25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t="str">
        <f t="shared" ref="O70" si="59">O66</f>
        <v>MATCH</v>
      </c>
      <c r="R70" t="s">
        <v>287</v>
      </c>
      <c r="S70" t="s">
        <v>288</v>
      </c>
    </row>
    <row r="71" spans="1:19" x14ac:dyDescent="0.25">
      <c r="A71" s="191" t="str">
        <f>'[1]Run Rate'!A17</f>
        <v>POL12837</v>
      </c>
      <c r="B71" s="191" t="str">
        <f>'[1]Run Rate'!B17</f>
        <v>Polleo &amp; AP Cre-Amino 300 g Orange</v>
      </c>
      <c r="C71" s="191" t="str">
        <f>'[1]Run Rate'!C17</f>
        <v>SPORTSKA PREHRANA</v>
      </c>
      <c r="D71" s="191" t="str">
        <f>'[1]Run Rate'!D17</f>
        <v>01 GOLD</v>
      </c>
      <c r="E71" s="97"/>
      <c r="F71" s="97"/>
      <c r="G71" s="97"/>
      <c r="H71" s="97"/>
      <c r="I71" s="97"/>
      <c r="J71" s="97"/>
      <c r="K71" s="97"/>
      <c r="L71" s="97"/>
      <c r="M71" s="97"/>
      <c r="N71" s="97"/>
      <c r="O71" t="str">
        <f t="shared" ref="O71" si="60">IF(AND(OR($B$1="ALL",$B$1=C71),OR($E$1="ALL",$E$1=D71),OR($B$2="ALL",$B$2=A71),OR($E$2="ALL",IFERROR(SEARCH($E$2,B71),0)&gt;0)),"MATCH","")</f>
        <v>MATCH</v>
      </c>
      <c r="R71" t="s">
        <v>289</v>
      </c>
      <c r="S71" t="s">
        <v>290</v>
      </c>
    </row>
    <row r="72" spans="1:19" x14ac:dyDescent="0.25">
      <c r="A72" s="192"/>
      <c r="B72" s="192" t="s">
        <v>156</v>
      </c>
      <c r="C72" s="192" t="s">
        <v>157</v>
      </c>
      <c r="D72" s="192" t="s">
        <v>158</v>
      </c>
      <c r="E72" s="192" t="s">
        <v>139</v>
      </c>
      <c r="F72" s="192" t="s">
        <v>140</v>
      </c>
      <c r="G72" s="192" t="s">
        <v>141</v>
      </c>
      <c r="H72" s="192" t="s">
        <v>142</v>
      </c>
      <c r="I72" s="192" t="s">
        <v>143</v>
      </c>
      <c r="J72" s="192" t="s">
        <v>144</v>
      </c>
      <c r="K72" s="192" t="s">
        <v>145</v>
      </c>
      <c r="L72" s="192" t="s">
        <v>146</v>
      </c>
      <c r="M72" s="192" t="s">
        <v>147</v>
      </c>
      <c r="N72" s="192" t="s">
        <v>148</v>
      </c>
      <c r="O72" t="str">
        <f t="shared" ref="O72" si="61">O71</f>
        <v>MATCH</v>
      </c>
      <c r="R72" t="s">
        <v>291</v>
      </c>
      <c r="S72" t="s">
        <v>292</v>
      </c>
    </row>
    <row r="73" spans="1:19" x14ac:dyDescent="0.25">
      <c r="A73" s="193" t="s">
        <v>161</v>
      </c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t="str">
        <f t="shared" ref="O73" si="62">O71</f>
        <v>MATCH</v>
      </c>
      <c r="R73" t="s">
        <v>293</v>
      </c>
      <c r="S73" t="s">
        <v>294</v>
      </c>
    </row>
    <row r="74" spans="1:19" x14ac:dyDescent="0.25">
      <c r="A74" s="193" t="s">
        <v>164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t="str">
        <f t="shared" ref="O74" si="63">O71</f>
        <v>MATCH</v>
      </c>
      <c r="R74" t="s">
        <v>295</v>
      </c>
      <c r="S74" t="s">
        <v>296</v>
      </c>
    </row>
    <row r="75" spans="1:19" x14ac:dyDescent="0.25">
      <c r="A75" s="188"/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t="str">
        <f t="shared" ref="O75" si="64">O71</f>
        <v>MATCH</v>
      </c>
      <c r="R75" t="s">
        <v>297</v>
      </c>
      <c r="S75" t="s">
        <v>298</v>
      </c>
    </row>
    <row r="76" spans="1:19" x14ac:dyDescent="0.25">
      <c r="A76" s="191" t="str">
        <f>'[1]Run Rate'!A18</f>
        <v>POL09746</v>
      </c>
      <c r="B76" s="191" t="str">
        <f>'[1]Run Rate'!B18</f>
        <v>Polleo 1st Whey 2,27kg Swiss Chocolate Supreme</v>
      </c>
      <c r="C76" s="191" t="str">
        <f>'[1]Run Rate'!C18</f>
        <v>PROTEINI</v>
      </c>
      <c r="D76" s="191" t="str">
        <f>'[1]Run Rate'!D18</f>
        <v>01 GOLD</v>
      </c>
      <c r="E76" s="97"/>
      <c r="F76" s="97"/>
      <c r="G76" s="97"/>
      <c r="H76" s="97"/>
      <c r="I76" s="97"/>
      <c r="J76" s="97"/>
      <c r="K76" s="97"/>
      <c r="L76" s="97"/>
      <c r="M76" s="97"/>
      <c r="N76" s="97"/>
      <c r="O76" t="str">
        <f t="shared" ref="O76" si="65">IF(AND(OR($B$1="ALL",$B$1=C76),OR($E$1="ALL",$E$1=D76),OR($B$2="ALL",$B$2=A76),OR($E$2="ALL",IFERROR(SEARCH($E$2,B76),0)&gt;0)),"MATCH","")</f>
        <v>MATCH</v>
      </c>
      <c r="R76" t="s">
        <v>299</v>
      </c>
      <c r="S76" t="s">
        <v>300</v>
      </c>
    </row>
    <row r="77" spans="1:19" x14ac:dyDescent="0.25">
      <c r="A77" s="192"/>
      <c r="B77" s="192" t="s">
        <v>156</v>
      </c>
      <c r="C77" s="192" t="s">
        <v>157</v>
      </c>
      <c r="D77" s="192" t="s">
        <v>158</v>
      </c>
      <c r="E77" s="192" t="s">
        <v>139</v>
      </c>
      <c r="F77" s="192" t="s">
        <v>140</v>
      </c>
      <c r="G77" s="192" t="s">
        <v>141</v>
      </c>
      <c r="H77" s="192" t="s">
        <v>142</v>
      </c>
      <c r="I77" s="192" t="s">
        <v>143</v>
      </c>
      <c r="J77" s="192" t="s">
        <v>144</v>
      </c>
      <c r="K77" s="192" t="s">
        <v>145</v>
      </c>
      <c r="L77" s="192" t="s">
        <v>146</v>
      </c>
      <c r="M77" s="192" t="s">
        <v>147</v>
      </c>
      <c r="N77" s="192" t="s">
        <v>148</v>
      </c>
      <c r="O77" t="str">
        <f t="shared" ref="O77" si="66">O76</f>
        <v>MATCH</v>
      </c>
      <c r="R77" t="s">
        <v>301</v>
      </c>
      <c r="S77" t="s">
        <v>302</v>
      </c>
    </row>
    <row r="78" spans="1:19" x14ac:dyDescent="0.25">
      <c r="A78" s="193" t="s">
        <v>161</v>
      </c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t="str">
        <f t="shared" ref="O78" si="67">O76</f>
        <v>MATCH</v>
      </c>
      <c r="R78" t="s">
        <v>303</v>
      </c>
      <c r="S78" t="s">
        <v>304</v>
      </c>
    </row>
    <row r="79" spans="1:19" x14ac:dyDescent="0.25">
      <c r="A79" s="193" t="s">
        <v>164</v>
      </c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t="str">
        <f t="shared" ref="O79" si="68">O76</f>
        <v>MATCH</v>
      </c>
      <c r="R79" t="s">
        <v>305</v>
      </c>
      <c r="S79" t="s">
        <v>306</v>
      </c>
    </row>
    <row r="80" spans="1:19" x14ac:dyDescent="0.25">
      <c r="A80" s="188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t="str">
        <f t="shared" ref="O80" si="69">O76</f>
        <v>MATCH</v>
      </c>
      <c r="R80" t="s">
        <v>307</v>
      </c>
      <c r="S80" t="s">
        <v>308</v>
      </c>
    </row>
    <row r="81" spans="1:19" x14ac:dyDescent="0.25">
      <c r="A81" s="191" t="str">
        <f>'[1]Run Rate'!A19</f>
        <v>POL12836</v>
      </c>
      <c r="B81" s="191" t="str">
        <f>'[1]Run Rate'!B19</f>
        <v>Polleo &amp; AP Cre-Amino 300 g Cola-Lemon</v>
      </c>
      <c r="C81" s="191" t="str">
        <f>'[1]Run Rate'!C19</f>
        <v>SPORTSKA PREHRANA</v>
      </c>
      <c r="D81" s="191" t="str">
        <f>'[1]Run Rate'!D19</f>
        <v>01 GOLD</v>
      </c>
      <c r="E81" s="97"/>
      <c r="F81" s="97"/>
      <c r="G81" s="97"/>
      <c r="H81" s="97"/>
      <c r="I81" s="97"/>
      <c r="J81" s="97"/>
      <c r="K81" s="97"/>
      <c r="L81" s="97"/>
      <c r="M81" s="97"/>
      <c r="N81" s="97"/>
      <c r="O81" t="str">
        <f t="shared" ref="O81" si="70">IF(AND(OR($B$1="ALL",$B$1=C81),OR($E$1="ALL",$E$1=D81),OR($B$2="ALL",$B$2=A81),OR($E$2="ALL",IFERROR(SEARCH($E$2,B81),0)&gt;0)),"MATCH","")</f>
        <v>MATCH</v>
      </c>
      <c r="R81" t="s">
        <v>309</v>
      </c>
      <c r="S81" t="s">
        <v>310</v>
      </c>
    </row>
    <row r="82" spans="1:19" x14ac:dyDescent="0.25">
      <c r="A82" s="192"/>
      <c r="B82" s="192" t="s">
        <v>156</v>
      </c>
      <c r="C82" s="192" t="s">
        <v>157</v>
      </c>
      <c r="D82" s="192" t="s">
        <v>158</v>
      </c>
      <c r="E82" s="192" t="s">
        <v>139</v>
      </c>
      <c r="F82" s="192" t="s">
        <v>140</v>
      </c>
      <c r="G82" s="192" t="s">
        <v>141</v>
      </c>
      <c r="H82" s="192" t="s">
        <v>142</v>
      </c>
      <c r="I82" s="192" t="s">
        <v>143</v>
      </c>
      <c r="J82" s="192" t="s">
        <v>144</v>
      </c>
      <c r="K82" s="192" t="s">
        <v>145</v>
      </c>
      <c r="L82" s="192" t="s">
        <v>146</v>
      </c>
      <c r="M82" s="192" t="s">
        <v>147</v>
      </c>
      <c r="N82" s="192" t="s">
        <v>148</v>
      </c>
      <c r="O82" t="str">
        <f t="shared" ref="O82" si="71">O81</f>
        <v>MATCH</v>
      </c>
      <c r="R82" t="s">
        <v>311</v>
      </c>
      <c r="S82" t="s">
        <v>312</v>
      </c>
    </row>
    <row r="83" spans="1:19" x14ac:dyDescent="0.25">
      <c r="A83" s="193" t="s">
        <v>161</v>
      </c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t="str">
        <f t="shared" ref="O83" si="72">O81</f>
        <v>MATCH</v>
      </c>
      <c r="R83" t="s">
        <v>313</v>
      </c>
      <c r="S83" t="s">
        <v>314</v>
      </c>
    </row>
    <row r="84" spans="1:19" x14ac:dyDescent="0.25">
      <c r="A84" s="193" t="s">
        <v>164</v>
      </c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t="str">
        <f t="shared" ref="O84" si="73">O81</f>
        <v>MATCH</v>
      </c>
      <c r="R84" t="s">
        <v>315</v>
      </c>
      <c r="S84" t="s">
        <v>316</v>
      </c>
    </row>
    <row r="85" spans="1:19" x14ac:dyDescent="0.25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t="str">
        <f t="shared" ref="O85" si="74">O81</f>
        <v>MATCH</v>
      </c>
      <c r="R85" t="s">
        <v>317</v>
      </c>
      <c r="S85" t="s">
        <v>318</v>
      </c>
    </row>
    <row r="86" spans="1:19" x14ac:dyDescent="0.25">
      <c r="A86" s="191" t="str">
        <f>'[1]Run Rate'!A20</f>
        <v>POL09852</v>
      </c>
      <c r="B86" s="191" t="str">
        <f>'[1]Run Rate'!B20</f>
        <v>Polleo KSM-66® Gold Ashwagandha 60 caps</v>
      </c>
      <c r="C86" s="191" t="str">
        <f>'[1]Run Rate'!C20</f>
        <v>BIO I SUPERFOODS</v>
      </c>
      <c r="D86" s="191" t="str">
        <f>'[1]Run Rate'!D20</f>
        <v>01 GOLD</v>
      </c>
      <c r="E86" s="97"/>
      <c r="F86" s="97"/>
      <c r="G86" s="97"/>
      <c r="H86" s="97"/>
      <c r="I86" s="97"/>
      <c r="J86" s="97"/>
      <c r="K86" s="97"/>
      <c r="L86" s="97"/>
      <c r="M86" s="97"/>
      <c r="N86" s="97"/>
      <c r="O86" t="str">
        <f t="shared" ref="O86" si="75">IF(AND(OR($B$1="ALL",$B$1=C86),OR($E$1="ALL",$E$1=D86),OR($B$2="ALL",$B$2=A86),OR($E$2="ALL",IFERROR(SEARCH($E$2,B86),0)&gt;0)),"MATCH","")</f>
        <v>MATCH</v>
      </c>
      <c r="R86" t="s">
        <v>319</v>
      </c>
      <c r="S86" t="s">
        <v>320</v>
      </c>
    </row>
    <row r="87" spans="1:19" x14ac:dyDescent="0.25">
      <c r="A87" s="192"/>
      <c r="B87" s="192" t="s">
        <v>156</v>
      </c>
      <c r="C87" s="192" t="s">
        <v>157</v>
      </c>
      <c r="D87" s="192" t="s">
        <v>158</v>
      </c>
      <c r="E87" s="192" t="s">
        <v>139</v>
      </c>
      <c r="F87" s="192" t="s">
        <v>140</v>
      </c>
      <c r="G87" s="192" t="s">
        <v>141</v>
      </c>
      <c r="H87" s="192" t="s">
        <v>142</v>
      </c>
      <c r="I87" s="192" t="s">
        <v>143</v>
      </c>
      <c r="J87" s="192" t="s">
        <v>144</v>
      </c>
      <c r="K87" s="192" t="s">
        <v>145</v>
      </c>
      <c r="L87" s="192" t="s">
        <v>146</v>
      </c>
      <c r="M87" s="192" t="s">
        <v>147</v>
      </c>
      <c r="N87" s="192" t="s">
        <v>148</v>
      </c>
      <c r="O87" t="str">
        <f t="shared" ref="O87" si="76">O86</f>
        <v>MATCH</v>
      </c>
      <c r="R87" t="s">
        <v>311</v>
      </c>
      <c r="S87" t="s">
        <v>312</v>
      </c>
    </row>
    <row r="88" spans="1:19" x14ac:dyDescent="0.25">
      <c r="A88" s="193" t="s">
        <v>161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t="str">
        <f t="shared" ref="O88" si="77">O86</f>
        <v>MATCH</v>
      </c>
      <c r="R88" t="s">
        <v>321</v>
      </c>
      <c r="S88" t="s">
        <v>322</v>
      </c>
    </row>
    <row r="89" spans="1:19" x14ac:dyDescent="0.25">
      <c r="A89" s="193" t="s">
        <v>164</v>
      </c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t="str">
        <f t="shared" ref="O89" si="78">O86</f>
        <v>MATCH</v>
      </c>
      <c r="R89" t="s">
        <v>323</v>
      </c>
      <c r="S89" t="s">
        <v>324</v>
      </c>
    </row>
    <row r="90" spans="1:19" x14ac:dyDescent="0.25">
      <c r="A90" s="188"/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t="str">
        <f t="shared" ref="O90" si="79">O86</f>
        <v>MATCH</v>
      </c>
      <c r="R90" t="s">
        <v>325</v>
      </c>
      <c r="S90" t="s">
        <v>326</v>
      </c>
    </row>
    <row r="91" spans="1:19" x14ac:dyDescent="0.25">
      <c r="A91" s="191" t="str">
        <f>'[1]Run Rate'!A21</f>
        <v>POL09875</v>
      </c>
      <c r="B91" s="191" t="str">
        <f>'[1]Run Rate'!B21</f>
        <v>Polleo Magnesium Citrate 90 caps</v>
      </c>
      <c r="C91" s="191" t="str">
        <f>'[1]Run Rate'!C21</f>
        <v>SPORTSKA PREHRANA</v>
      </c>
      <c r="D91" s="191" t="str">
        <f>'[1]Run Rate'!D21</f>
        <v>01 GOLD</v>
      </c>
      <c r="E91" s="97"/>
      <c r="F91" s="97"/>
      <c r="G91" s="97"/>
      <c r="H91" s="97"/>
      <c r="I91" s="97"/>
      <c r="J91" s="97"/>
      <c r="K91" s="97"/>
      <c r="L91" s="97"/>
      <c r="M91" s="97"/>
      <c r="N91" s="97"/>
      <c r="O91" t="str">
        <f t="shared" ref="O91" si="80">IF(AND(OR($B$1="ALL",$B$1=C91),OR($E$1="ALL",$E$1=D91),OR($B$2="ALL",$B$2=A91),OR($E$2="ALL",IFERROR(SEARCH($E$2,B91),0)&gt;0)),"MATCH","")</f>
        <v>MATCH</v>
      </c>
      <c r="R91" t="s">
        <v>327</v>
      </c>
      <c r="S91" t="s">
        <v>328</v>
      </c>
    </row>
    <row r="92" spans="1:19" x14ac:dyDescent="0.25">
      <c r="A92" s="192"/>
      <c r="B92" s="192" t="s">
        <v>156</v>
      </c>
      <c r="C92" s="192" t="s">
        <v>157</v>
      </c>
      <c r="D92" s="192" t="s">
        <v>158</v>
      </c>
      <c r="E92" s="192" t="s">
        <v>139</v>
      </c>
      <c r="F92" s="192" t="s">
        <v>140</v>
      </c>
      <c r="G92" s="192" t="s">
        <v>141</v>
      </c>
      <c r="H92" s="192" t="s">
        <v>142</v>
      </c>
      <c r="I92" s="192" t="s">
        <v>143</v>
      </c>
      <c r="J92" s="192" t="s">
        <v>144</v>
      </c>
      <c r="K92" s="192" t="s">
        <v>145</v>
      </c>
      <c r="L92" s="192" t="s">
        <v>146</v>
      </c>
      <c r="M92" s="192" t="s">
        <v>147</v>
      </c>
      <c r="N92" s="192" t="s">
        <v>148</v>
      </c>
      <c r="O92" t="str">
        <f t="shared" ref="O92" si="81">O91</f>
        <v>MATCH</v>
      </c>
      <c r="R92" t="s">
        <v>329</v>
      </c>
      <c r="S92" t="s">
        <v>330</v>
      </c>
    </row>
    <row r="93" spans="1:19" x14ac:dyDescent="0.25">
      <c r="A93" s="193" t="s">
        <v>161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t="str">
        <f t="shared" ref="O93" si="82">O91</f>
        <v>MATCH</v>
      </c>
      <c r="R93" t="s">
        <v>331</v>
      </c>
      <c r="S93" t="s">
        <v>332</v>
      </c>
    </row>
    <row r="94" spans="1:19" x14ac:dyDescent="0.25">
      <c r="A94" s="193" t="s">
        <v>164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t="str">
        <f t="shared" ref="O94" si="83">O91</f>
        <v>MATCH</v>
      </c>
      <c r="R94" t="s">
        <v>333</v>
      </c>
      <c r="S94" t="s">
        <v>334</v>
      </c>
    </row>
    <row r="95" spans="1:19" x14ac:dyDescent="0.25">
      <c r="A95" s="188"/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t="str">
        <f t="shared" ref="O95" si="84">O91</f>
        <v>MATCH</v>
      </c>
      <c r="R95" t="s">
        <v>335</v>
      </c>
      <c r="S95" t="s">
        <v>336</v>
      </c>
    </row>
    <row r="96" spans="1:19" x14ac:dyDescent="0.25">
      <c r="A96" s="191" t="str">
        <f>'[1]Run Rate'!A22</f>
        <v>POL09747</v>
      </c>
      <c r="B96" s="191" t="str">
        <f>'[1]Run Rate'!B22</f>
        <v>Polleo 1st Whey 2,27kg Vanilla Madagascar</v>
      </c>
      <c r="C96" s="191" t="str">
        <f>'[1]Run Rate'!C22</f>
        <v>PROTEINI</v>
      </c>
      <c r="D96" s="191" t="str">
        <f>'[1]Run Rate'!D22</f>
        <v>01 GOLD</v>
      </c>
      <c r="E96" s="97"/>
      <c r="F96" s="97"/>
      <c r="G96" s="97"/>
      <c r="H96" s="97"/>
      <c r="I96" s="97"/>
      <c r="J96" s="97"/>
      <c r="K96" s="97"/>
      <c r="L96" s="97"/>
      <c r="M96" s="97"/>
      <c r="N96" s="97"/>
      <c r="O96" t="str">
        <f t="shared" ref="O96" si="85">IF(AND(OR($B$1="ALL",$B$1=C96),OR($E$1="ALL",$E$1=D96),OR($B$2="ALL",$B$2=A96),OR($E$2="ALL",IFERROR(SEARCH($E$2,B96),0)&gt;0)),"MATCH","")</f>
        <v>MATCH</v>
      </c>
      <c r="R96" t="s">
        <v>337</v>
      </c>
      <c r="S96" t="s">
        <v>338</v>
      </c>
    </row>
    <row r="97" spans="1:19" x14ac:dyDescent="0.25">
      <c r="A97" s="192"/>
      <c r="B97" s="192" t="s">
        <v>156</v>
      </c>
      <c r="C97" s="192" t="s">
        <v>157</v>
      </c>
      <c r="D97" s="192" t="s">
        <v>158</v>
      </c>
      <c r="E97" s="192" t="s">
        <v>139</v>
      </c>
      <c r="F97" s="192" t="s">
        <v>140</v>
      </c>
      <c r="G97" s="192" t="s">
        <v>141</v>
      </c>
      <c r="H97" s="192" t="s">
        <v>142</v>
      </c>
      <c r="I97" s="192" t="s">
        <v>143</v>
      </c>
      <c r="J97" s="192" t="s">
        <v>144</v>
      </c>
      <c r="K97" s="192" t="s">
        <v>145</v>
      </c>
      <c r="L97" s="192" t="s">
        <v>146</v>
      </c>
      <c r="M97" s="192" t="s">
        <v>147</v>
      </c>
      <c r="N97" s="192" t="s">
        <v>148</v>
      </c>
      <c r="O97" t="str">
        <f t="shared" ref="O97" si="86">O96</f>
        <v>MATCH</v>
      </c>
      <c r="R97" t="s">
        <v>339</v>
      </c>
      <c r="S97" t="s">
        <v>340</v>
      </c>
    </row>
    <row r="98" spans="1:19" x14ac:dyDescent="0.25">
      <c r="A98" s="193" t="s">
        <v>161</v>
      </c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t="str">
        <f t="shared" ref="O98" si="87">O96</f>
        <v>MATCH</v>
      </c>
      <c r="R98" t="s">
        <v>341</v>
      </c>
      <c r="S98" t="s">
        <v>342</v>
      </c>
    </row>
    <row r="99" spans="1:19" x14ac:dyDescent="0.25">
      <c r="A99" s="193" t="s">
        <v>164</v>
      </c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t="str">
        <f t="shared" ref="O99" si="88">O96</f>
        <v>MATCH</v>
      </c>
      <c r="R99" t="s">
        <v>343</v>
      </c>
      <c r="S99" t="s">
        <v>344</v>
      </c>
    </row>
    <row r="100" spans="1:19" x14ac:dyDescent="0.25">
      <c r="A100" s="188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t="str">
        <f t="shared" ref="O100" si="89">O96</f>
        <v>MATCH</v>
      </c>
      <c r="R100" t="s">
        <v>345</v>
      </c>
      <c r="S100" t="s">
        <v>346</v>
      </c>
    </row>
    <row r="101" spans="1:19" x14ac:dyDescent="0.25">
      <c r="A101" s="191" t="str">
        <f>'[1]Run Rate'!A23</f>
        <v>POL04291</v>
      </c>
      <c r="B101" s="191" t="str">
        <f>'[1]Run Rate'!B23</f>
        <v>Polleo Xtreme 60% Protein Bar 75g Chocolate</v>
      </c>
      <c r="C101" s="191" t="str">
        <f>'[1]Run Rate'!C23</f>
        <v>RTD &amp; SNACKS</v>
      </c>
      <c r="D101" s="191" t="str">
        <f>'[1]Run Rate'!D23</f>
        <v>01 GOLD</v>
      </c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t="str">
        <f t="shared" ref="O101" si="90">IF(AND(OR($B$1="ALL",$B$1=C101),OR($E$1="ALL",$E$1=D101),OR($B$2="ALL",$B$2=A101),OR($E$2="ALL",IFERROR(SEARCH($E$2,B101),0)&gt;0)),"MATCH","")</f>
        <v>MATCH</v>
      </c>
      <c r="R101" t="s">
        <v>347</v>
      </c>
      <c r="S101" t="s">
        <v>348</v>
      </c>
    </row>
    <row r="102" spans="1:19" x14ac:dyDescent="0.25">
      <c r="A102" s="192"/>
      <c r="B102" s="192" t="s">
        <v>156</v>
      </c>
      <c r="C102" s="192" t="s">
        <v>157</v>
      </c>
      <c r="D102" s="192" t="s">
        <v>158</v>
      </c>
      <c r="E102" s="192" t="s">
        <v>139</v>
      </c>
      <c r="F102" s="192" t="s">
        <v>140</v>
      </c>
      <c r="G102" s="192" t="s">
        <v>141</v>
      </c>
      <c r="H102" s="192" t="s">
        <v>142</v>
      </c>
      <c r="I102" s="192" t="s">
        <v>143</v>
      </c>
      <c r="J102" s="192" t="s">
        <v>144</v>
      </c>
      <c r="K102" s="192" t="s">
        <v>145</v>
      </c>
      <c r="L102" s="192" t="s">
        <v>146</v>
      </c>
      <c r="M102" s="192" t="s">
        <v>147</v>
      </c>
      <c r="N102" s="192" t="s">
        <v>148</v>
      </c>
      <c r="O102" t="str">
        <f t="shared" ref="O102" si="91">O101</f>
        <v>MATCH</v>
      </c>
      <c r="R102" t="s">
        <v>349</v>
      </c>
      <c r="S102" t="s">
        <v>350</v>
      </c>
    </row>
    <row r="103" spans="1:19" x14ac:dyDescent="0.25">
      <c r="A103" s="193" t="s">
        <v>161</v>
      </c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t="str">
        <f t="shared" ref="O103" si="92">O101</f>
        <v>MATCH</v>
      </c>
      <c r="R103" t="s">
        <v>351</v>
      </c>
      <c r="S103" t="s">
        <v>352</v>
      </c>
    </row>
    <row r="104" spans="1:19" x14ac:dyDescent="0.25">
      <c r="A104" s="193" t="s">
        <v>164</v>
      </c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t="str">
        <f t="shared" ref="O104" si="93">O101</f>
        <v>MATCH</v>
      </c>
      <c r="R104" t="s">
        <v>353</v>
      </c>
      <c r="S104" t="s">
        <v>354</v>
      </c>
    </row>
    <row r="105" spans="1:19" x14ac:dyDescent="0.25">
      <c r="A105" s="188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t="str">
        <f t="shared" ref="O105" si="94">O101</f>
        <v>MATCH</v>
      </c>
      <c r="R105" t="s">
        <v>355</v>
      </c>
      <c r="S105" t="s">
        <v>356</v>
      </c>
    </row>
    <row r="106" spans="1:19" x14ac:dyDescent="0.25">
      <c r="A106" s="191" t="str">
        <f>'[1]Run Rate'!A24</f>
        <v>POL09858</v>
      </c>
      <c r="B106" s="191" t="str">
        <f>'[1]Run Rate'!B24</f>
        <v>Polleo Alpha Dualcaps 120 caps</v>
      </c>
      <c r="C106" s="191" t="str">
        <f>'[1]Run Rate'!C24</f>
        <v>SPORTSKA PREHRANA</v>
      </c>
      <c r="D106" s="191" t="str">
        <f>'[1]Run Rate'!D24</f>
        <v>01 GOLD</v>
      </c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t="str">
        <f t="shared" ref="O106" si="95">IF(AND(OR($B$1="ALL",$B$1=C106),OR($E$1="ALL",$E$1=D106),OR($B$2="ALL",$B$2=A106),OR($E$2="ALL",IFERROR(SEARCH($E$2,B106),0)&gt;0)),"MATCH","")</f>
        <v>MATCH</v>
      </c>
      <c r="R106" t="s">
        <v>357</v>
      </c>
      <c r="S106" t="s">
        <v>358</v>
      </c>
    </row>
    <row r="107" spans="1:19" x14ac:dyDescent="0.25">
      <c r="A107" s="192"/>
      <c r="B107" s="192" t="s">
        <v>156</v>
      </c>
      <c r="C107" s="192" t="s">
        <v>157</v>
      </c>
      <c r="D107" s="192" t="s">
        <v>158</v>
      </c>
      <c r="E107" s="192" t="s">
        <v>139</v>
      </c>
      <c r="F107" s="192" t="s">
        <v>140</v>
      </c>
      <c r="G107" s="192" t="s">
        <v>141</v>
      </c>
      <c r="H107" s="192" t="s">
        <v>142</v>
      </c>
      <c r="I107" s="192" t="s">
        <v>143</v>
      </c>
      <c r="J107" s="192" t="s">
        <v>144</v>
      </c>
      <c r="K107" s="192" t="s">
        <v>145</v>
      </c>
      <c r="L107" s="192" t="s">
        <v>146</v>
      </c>
      <c r="M107" s="192" t="s">
        <v>147</v>
      </c>
      <c r="N107" s="192" t="s">
        <v>148</v>
      </c>
      <c r="O107" t="str">
        <f t="shared" ref="O107" si="96">O106</f>
        <v>MATCH</v>
      </c>
      <c r="R107" t="s">
        <v>359</v>
      </c>
      <c r="S107" t="s">
        <v>360</v>
      </c>
    </row>
    <row r="108" spans="1:19" x14ac:dyDescent="0.25">
      <c r="A108" s="193" t="s">
        <v>161</v>
      </c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t="str">
        <f t="shared" ref="O108" si="97">O106</f>
        <v>MATCH</v>
      </c>
      <c r="R108" t="s">
        <v>361</v>
      </c>
      <c r="S108" t="s">
        <v>362</v>
      </c>
    </row>
    <row r="109" spans="1:19" x14ac:dyDescent="0.25">
      <c r="A109" s="193" t="s">
        <v>164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t="str">
        <f t="shared" ref="O109" si="98">O106</f>
        <v>MATCH</v>
      </c>
      <c r="R109" t="s">
        <v>363</v>
      </c>
      <c r="S109" t="s">
        <v>364</v>
      </c>
    </row>
    <row r="110" spans="1:19" x14ac:dyDescent="0.25">
      <c r="A110" s="188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t="str">
        <f t="shared" ref="O110" si="99">O106</f>
        <v>MATCH</v>
      </c>
      <c r="R110" t="s">
        <v>365</v>
      </c>
      <c r="S110" t="s">
        <v>366</v>
      </c>
    </row>
    <row r="111" spans="1:19" x14ac:dyDescent="0.25">
      <c r="A111" s="191" t="str">
        <f>'[1]Run Rate'!A25</f>
        <v>POL12877</v>
      </c>
      <c r="B111" s="191" t="str">
        <f>'[1]Run Rate'!B25</f>
        <v>Polleo 1st Bar 60g Cookies &amp; Cream</v>
      </c>
      <c r="C111" s="191" t="str">
        <f>'[1]Run Rate'!C25</f>
        <v>RTD &amp; SNACKS</v>
      </c>
      <c r="D111" s="191" t="str">
        <f>'[1]Run Rate'!D25</f>
        <v>01 GOLD</v>
      </c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t="str">
        <f t="shared" ref="O111" si="100">IF(AND(OR($B$1="ALL",$B$1=C111),OR($E$1="ALL",$E$1=D111),OR($B$2="ALL",$B$2=A111),OR($E$2="ALL",IFERROR(SEARCH($E$2,B111),0)&gt;0)),"MATCH","")</f>
        <v>MATCH</v>
      </c>
      <c r="R111" t="s">
        <v>367</v>
      </c>
      <c r="S111" t="s">
        <v>368</v>
      </c>
    </row>
    <row r="112" spans="1:19" x14ac:dyDescent="0.25">
      <c r="A112" s="192"/>
      <c r="B112" s="192" t="s">
        <v>156</v>
      </c>
      <c r="C112" s="192" t="s">
        <v>157</v>
      </c>
      <c r="D112" s="192" t="s">
        <v>158</v>
      </c>
      <c r="E112" s="192" t="s">
        <v>139</v>
      </c>
      <c r="F112" s="192" t="s">
        <v>140</v>
      </c>
      <c r="G112" s="192" t="s">
        <v>141</v>
      </c>
      <c r="H112" s="192" t="s">
        <v>142</v>
      </c>
      <c r="I112" s="192" t="s">
        <v>143</v>
      </c>
      <c r="J112" s="192" t="s">
        <v>144</v>
      </c>
      <c r="K112" s="192" t="s">
        <v>145</v>
      </c>
      <c r="L112" s="192" t="s">
        <v>146</v>
      </c>
      <c r="M112" s="192" t="s">
        <v>147</v>
      </c>
      <c r="N112" s="192" t="s">
        <v>148</v>
      </c>
      <c r="O112" t="str">
        <f t="shared" ref="O112" si="101">O111</f>
        <v>MATCH</v>
      </c>
      <c r="R112" t="s">
        <v>369</v>
      </c>
      <c r="S112" t="s">
        <v>370</v>
      </c>
    </row>
    <row r="113" spans="1:19" x14ac:dyDescent="0.25">
      <c r="A113" s="193" t="s">
        <v>161</v>
      </c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t="str">
        <f t="shared" ref="O113" si="102">O111</f>
        <v>MATCH</v>
      </c>
      <c r="R113" t="s">
        <v>371</v>
      </c>
      <c r="S113" t="s">
        <v>372</v>
      </c>
    </row>
    <row r="114" spans="1:19" x14ac:dyDescent="0.25">
      <c r="A114" s="193" t="s">
        <v>164</v>
      </c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t="str">
        <f t="shared" ref="O114" si="103">O111</f>
        <v>MATCH</v>
      </c>
      <c r="R114" t="s">
        <v>373</v>
      </c>
      <c r="S114" t="s">
        <v>374</v>
      </c>
    </row>
    <row r="115" spans="1:19" x14ac:dyDescent="0.25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t="str">
        <f t="shared" ref="O115" si="104">O111</f>
        <v>MATCH</v>
      </c>
      <c r="R115" t="s">
        <v>375</v>
      </c>
      <c r="S115" t="s">
        <v>376</v>
      </c>
    </row>
    <row r="116" spans="1:19" x14ac:dyDescent="0.25">
      <c r="A116" s="191" t="str">
        <f>'[1]Run Rate'!A26</f>
        <v>POL12835</v>
      </c>
      <c r="B116" s="191" t="str">
        <f>'[1]Run Rate'!B26</f>
        <v>Polleo Creatine Monohydrate 150g</v>
      </c>
      <c r="C116" s="191" t="str">
        <f>'[1]Run Rate'!C26</f>
        <v>SPORTSKA PREHRANA</v>
      </c>
      <c r="D116" s="191" t="str">
        <f>'[1]Run Rate'!D26</f>
        <v>01 GOLD</v>
      </c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t="str">
        <f t="shared" ref="O116" si="105">IF(AND(OR($B$1="ALL",$B$1=C116),OR($E$1="ALL",$E$1=D116),OR($B$2="ALL",$B$2=A116),OR($E$2="ALL",IFERROR(SEARCH($E$2,B116),0)&gt;0)),"MATCH","")</f>
        <v>MATCH</v>
      </c>
      <c r="R116" t="s">
        <v>377</v>
      </c>
      <c r="S116" t="s">
        <v>378</v>
      </c>
    </row>
    <row r="117" spans="1:19" x14ac:dyDescent="0.25">
      <c r="A117" s="192"/>
      <c r="B117" s="192" t="s">
        <v>156</v>
      </c>
      <c r="C117" s="192" t="s">
        <v>157</v>
      </c>
      <c r="D117" s="192" t="s">
        <v>158</v>
      </c>
      <c r="E117" s="192" t="s">
        <v>139</v>
      </c>
      <c r="F117" s="192" t="s">
        <v>140</v>
      </c>
      <c r="G117" s="192" t="s">
        <v>141</v>
      </c>
      <c r="H117" s="192" t="s">
        <v>142</v>
      </c>
      <c r="I117" s="192" t="s">
        <v>143</v>
      </c>
      <c r="J117" s="192" t="s">
        <v>144</v>
      </c>
      <c r="K117" s="192" t="s">
        <v>145</v>
      </c>
      <c r="L117" s="192" t="s">
        <v>146</v>
      </c>
      <c r="M117" s="192" t="s">
        <v>147</v>
      </c>
      <c r="N117" s="192" t="s">
        <v>148</v>
      </c>
      <c r="O117" t="str">
        <f t="shared" ref="O117" si="106">O116</f>
        <v>MATCH</v>
      </c>
      <c r="R117" t="s">
        <v>379</v>
      </c>
      <c r="S117" t="s">
        <v>380</v>
      </c>
    </row>
    <row r="118" spans="1:19" x14ac:dyDescent="0.25">
      <c r="A118" s="193" t="s">
        <v>161</v>
      </c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t="str">
        <f t="shared" ref="O118" si="107">O116</f>
        <v>MATCH</v>
      </c>
      <c r="R118" t="s">
        <v>381</v>
      </c>
      <c r="S118" t="s">
        <v>382</v>
      </c>
    </row>
    <row r="119" spans="1:19" x14ac:dyDescent="0.25">
      <c r="A119" s="193" t="s">
        <v>164</v>
      </c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t="str">
        <f t="shared" ref="O119" si="108">O116</f>
        <v>MATCH</v>
      </c>
      <c r="R119" t="s">
        <v>383</v>
      </c>
      <c r="S119" t="s">
        <v>384</v>
      </c>
    </row>
    <row r="120" spans="1:19" x14ac:dyDescent="0.25">
      <c r="A120" s="188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t="str">
        <f t="shared" ref="O120" si="109">O116</f>
        <v>MATCH</v>
      </c>
      <c r="R120" t="s">
        <v>385</v>
      </c>
      <c r="S120" t="s">
        <v>386</v>
      </c>
    </row>
    <row r="121" spans="1:19" x14ac:dyDescent="0.25">
      <c r="A121" s="191" t="str">
        <f>'[1]Run Rate'!A27</f>
        <v>ON00555</v>
      </c>
      <c r="B121" s="191" t="str">
        <f>'[1]Run Rate'!B27</f>
        <v>Micronised Creatine Unflavoured 187g</v>
      </c>
      <c r="C121" s="191" t="str">
        <f>'[1]Run Rate'!C27</f>
        <v>SPORTSKA PREHRANA</v>
      </c>
      <c r="D121" s="191" t="str">
        <f>'[1]Run Rate'!D27</f>
        <v>01 GOLD</v>
      </c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t="str">
        <f t="shared" ref="O121" si="110">IF(AND(OR($B$1="ALL",$B$1=C121),OR($E$1="ALL",$E$1=D121),OR($B$2="ALL",$B$2=A121),OR($E$2="ALL",IFERROR(SEARCH($E$2,B121),0)&gt;0)),"MATCH","")</f>
        <v>MATCH</v>
      </c>
      <c r="R121" t="s">
        <v>387</v>
      </c>
      <c r="S121" t="s">
        <v>388</v>
      </c>
    </row>
    <row r="122" spans="1:19" x14ac:dyDescent="0.25">
      <c r="A122" s="192"/>
      <c r="B122" s="192" t="s">
        <v>156</v>
      </c>
      <c r="C122" s="192" t="s">
        <v>157</v>
      </c>
      <c r="D122" s="192" t="s">
        <v>158</v>
      </c>
      <c r="E122" s="192" t="s">
        <v>139</v>
      </c>
      <c r="F122" s="192" t="s">
        <v>140</v>
      </c>
      <c r="G122" s="192" t="s">
        <v>141</v>
      </c>
      <c r="H122" s="192" t="s">
        <v>142</v>
      </c>
      <c r="I122" s="192" t="s">
        <v>143</v>
      </c>
      <c r="J122" s="192" t="s">
        <v>144</v>
      </c>
      <c r="K122" s="192" t="s">
        <v>145</v>
      </c>
      <c r="L122" s="192" t="s">
        <v>146</v>
      </c>
      <c r="M122" s="192" t="s">
        <v>147</v>
      </c>
      <c r="N122" s="192" t="s">
        <v>148</v>
      </c>
      <c r="O122" t="str">
        <f t="shared" ref="O122" si="111">O121</f>
        <v>MATCH</v>
      </c>
      <c r="R122" t="s">
        <v>389</v>
      </c>
      <c r="S122" t="s">
        <v>390</v>
      </c>
    </row>
    <row r="123" spans="1:19" x14ac:dyDescent="0.25">
      <c r="A123" s="193" t="s">
        <v>161</v>
      </c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t="str">
        <f t="shared" ref="O123" si="112">O121</f>
        <v>MATCH</v>
      </c>
      <c r="R123" t="s">
        <v>391</v>
      </c>
      <c r="S123" t="s">
        <v>392</v>
      </c>
    </row>
    <row r="124" spans="1:19" x14ac:dyDescent="0.25">
      <c r="A124" s="193" t="s">
        <v>164</v>
      </c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t="str">
        <f t="shared" ref="O124" si="113">O121</f>
        <v>MATCH</v>
      </c>
      <c r="R124" t="s">
        <v>393</v>
      </c>
      <c r="S124" t="s">
        <v>394</v>
      </c>
    </row>
    <row r="125" spans="1:19" x14ac:dyDescent="0.25">
      <c r="A125" s="188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t="str">
        <f t="shared" ref="O125" si="114">O121</f>
        <v>MATCH</v>
      </c>
      <c r="R125" t="s">
        <v>395</v>
      </c>
      <c r="S125" t="s">
        <v>396</v>
      </c>
    </row>
    <row r="126" spans="1:19" x14ac:dyDescent="0.25">
      <c r="A126" s="191" t="str">
        <f>'[1]Run Rate'!A28</f>
        <v>POL04468</v>
      </c>
      <c r="B126" s="191" t="str">
        <f>'[1]Run Rate'!B28</f>
        <v>Polleo Vegan Baked Cookie 75 g - Double Chocolate</v>
      </c>
      <c r="C126" s="191" t="str">
        <f>'[1]Run Rate'!C28</f>
        <v>RTD &amp; SNACKS</v>
      </c>
      <c r="D126" s="191" t="str">
        <f>'[1]Run Rate'!D28</f>
        <v>01 GOLD</v>
      </c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t="str">
        <f t="shared" ref="O126" si="115">IF(AND(OR($B$1="ALL",$B$1=C126),OR($E$1="ALL",$E$1=D126),OR($B$2="ALL",$B$2=A126),OR($E$2="ALL",IFERROR(SEARCH($E$2,B126),0)&gt;0)),"MATCH","")</f>
        <v>MATCH</v>
      </c>
      <c r="R126" t="s">
        <v>397</v>
      </c>
      <c r="S126" t="s">
        <v>398</v>
      </c>
    </row>
    <row r="127" spans="1:19" x14ac:dyDescent="0.25">
      <c r="A127" s="192"/>
      <c r="B127" s="192" t="s">
        <v>156</v>
      </c>
      <c r="C127" s="192" t="s">
        <v>157</v>
      </c>
      <c r="D127" s="192" t="s">
        <v>158</v>
      </c>
      <c r="E127" s="192" t="s">
        <v>139</v>
      </c>
      <c r="F127" s="192" t="s">
        <v>140</v>
      </c>
      <c r="G127" s="192" t="s">
        <v>141</v>
      </c>
      <c r="H127" s="192" t="s">
        <v>142</v>
      </c>
      <c r="I127" s="192" t="s">
        <v>143</v>
      </c>
      <c r="J127" s="192" t="s">
        <v>144</v>
      </c>
      <c r="K127" s="192" t="s">
        <v>145</v>
      </c>
      <c r="L127" s="192" t="s">
        <v>146</v>
      </c>
      <c r="M127" s="192" t="s">
        <v>147</v>
      </c>
      <c r="N127" s="192" t="s">
        <v>148</v>
      </c>
      <c r="O127" t="str">
        <f t="shared" ref="O127" si="116">O126</f>
        <v>MATCH</v>
      </c>
      <c r="R127" t="s">
        <v>399</v>
      </c>
      <c r="S127" t="s">
        <v>400</v>
      </c>
    </row>
    <row r="128" spans="1:19" x14ac:dyDescent="0.25">
      <c r="A128" s="193" t="s">
        <v>161</v>
      </c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t="str">
        <f t="shared" ref="O128" si="117">O126</f>
        <v>MATCH</v>
      </c>
      <c r="R128" t="s">
        <v>401</v>
      </c>
      <c r="S128" t="s">
        <v>402</v>
      </c>
    </row>
    <row r="129" spans="1:19" x14ac:dyDescent="0.25">
      <c r="A129" s="193" t="s">
        <v>164</v>
      </c>
      <c r="B129" s="97">
        <v>850</v>
      </c>
      <c r="C129" s="97">
        <v>1100</v>
      </c>
      <c r="D129" s="97">
        <v>1100</v>
      </c>
      <c r="E129" s="97">
        <v>1100</v>
      </c>
      <c r="F129" s="97">
        <v>1100</v>
      </c>
      <c r="G129" s="97"/>
      <c r="H129" s="97"/>
      <c r="I129" s="97"/>
      <c r="J129" s="97"/>
      <c r="K129" s="97"/>
      <c r="L129" s="97"/>
      <c r="M129" s="97"/>
      <c r="N129" s="97"/>
      <c r="O129" t="str">
        <f t="shared" ref="O129" si="118">O126</f>
        <v>MATCH</v>
      </c>
      <c r="R129" t="s">
        <v>403</v>
      </c>
      <c r="S129" t="s">
        <v>404</v>
      </c>
    </row>
    <row r="130" spans="1:19" x14ac:dyDescent="0.25">
      <c r="A130" s="188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t="str">
        <f t="shared" ref="O130" si="119">O126</f>
        <v>MATCH</v>
      </c>
      <c r="R130" t="s">
        <v>405</v>
      </c>
      <c r="S130" t="s">
        <v>406</v>
      </c>
    </row>
    <row r="131" spans="1:19" x14ac:dyDescent="0.25">
      <c r="A131" s="191" t="str">
        <f>'[1]Run Rate'!A29</f>
        <v>POL12793</v>
      </c>
      <c r="B131" s="191" t="str">
        <f>'[1]Run Rate'!B29</f>
        <v>Polleo Creatine Monohydrate, 160 caps</v>
      </c>
      <c r="C131" s="191" t="str">
        <f>'[1]Run Rate'!C29</f>
        <v>SPORTSKA PREHRANA</v>
      </c>
      <c r="D131" s="191" t="str">
        <f>'[1]Run Rate'!D29</f>
        <v>01 GOLD</v>
      </c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t="str">
        <f t="shared" ref="O131" si="120">IF(AND(OR($B$1="ALL",$B$1=C131),OR($E$1="ALL",$E$1=D131),OR($B$2="ALL",$B$2=A131),OR($E$2="ALL",IFERROR(SEARCH($E$2,B131),0)&gt;0)),"MATCH","")</f>
        <v>MATCH</v>
      </c>
      <c r="R131" t="s">
        <v>407</v>
      </c>
      <c r="S131" t="s">
        <v>408</v>
      </c>
    </row>
    <row r="132" spans="1:19" x14ac:dyDescent="0.25">
      <c r="A132" s="192"/>
      <c r="B132" s="192" t="s">
        <v>156</v>
      </c>
      <c r="C132" s="192" t="s">
        <v>157</v>
      </c>
      <c r="D132" s="192" t="s">
        <v>158</v>
      </c>
      <c r="E132" s="192" t="s">
        <v>139</v>
      </c>
      <c r="F132" s="192" t="s">
        <v>140</v>
      </c>
      <c r="G132" s="192" t="s">
        <v>141</v>
      </c>
      <c r="H132" s="192" t="s">
        <v>142</v>
      </c>
      <c r="I132" s="192" t="s">
        <v>143</v>
      </c>
      <c r="J132" s="192" t="s">
        <v>144</v>
      </c>
      <c r="K132" s="192" t="s">
        <v>145</v>
      </c>
      <c r="L132" s="192" t="s">
        <v>146</v>
      </c>
      <c r="M132" s="192" t="s">
        <v>147</v>
      </c>
      <c r="N132" s="192" t="s">
        <v>148</v>
      </c>
      <c r="O132" t="str">
        <f t="shared" ref="O132" si="121">O131</f>
        <v>MATCH</v>
      </c>
      <c r="R132" t="s">
        <v>409</v>
      </c>
      <c r="S132" t="s">
        <v>410</v>
      </c>
    </row>
    <row r="133" spans="1:19" x14ac:dyDescent="0.25">
      <c r="A133" s="193" t="s">
        <v>161</v>
      </c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t="str">
        <f t="shared" ref="O133" si="122">O131</f>
        <v>MATCH</v>
      </c>
      <c r="R133" t="s">
        <v>411</v>
      </c>
      <c r="S133" t="s">
        <v>412</v>
      </c>
    </row>
    <row r="134" spans="1:19" x14ac:dyDescent="0.25">
      <c r="A134" s="193" t="s">
        <v>164</v>
      </c>
      <c r="B134" s="97"/>
      <c r="C134" s="97"/>
      <c r="D134" s="97"/>
      <c r="E134" s="97"/>
      <c r="F134" s="97"/>
      <c r="G134" s="97">
        <v>240</v>
      </c>
      <c r="H134" s="97">
        <v>240</v>
      </c>
      <c r="I134" s="97">
        <v>240</v>
      </c>
      <c r="J134" s="97">
        <v>240</v>
      </c>
      <c r="K134" s="97"/>
      <c r="L134" s="97"/>
      <c r="M134" s="97"/>
      <c r="N134" s="97"/>
      <c r="O134" t="str">
        <f t="shared" ref="O134" si="123">O131</f>
        <v>MATCH</v>
      </c>
      <c r="R134" t="s">
        <v>413</v>
      </c>
      <c r="S134" t="s">
        <v>414</v>
      </c>
    </row>
    <row r="135" spans="1:19" x14ac:dyDescent="0.25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t="str">
        <f t="shared" ref="O135" si="124">O131</f>
        <v>MATCH</v>
      </c>
      <c r="R135" t="s">
        <v>415</v>
      </c>
      <c r="S135" t="s">
        <v>416</v>
      </c>
    </row>
    <row r="136" spans="1:19" x14ac:dyDescent="0.25">
      <c r="A136" s="191" t="str">
        <f>'[1]Run Rate'!A30</f>
        <v>POL12838</v>
      </c>
      <c r="B136" s="191" t="str">
        <f>'[1]Run Rate'!B30</f>
        <v>Polleo &amp; AP N.O.KO Pre-Workout 400 g Cola-Lemon</v>
      </c>
      <c r="C136" s="191" t="str">
        <f>'[1]Run Rate'!C30</f>
        <v>SPORTSKA PREHRANA</v>
      </c>
      <c r="D136" s="191" t="str">
        <f>'[1]Run Rate'!D30</f>
        <v>01 GOLD</v>
      </c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t="str">
        <f t="shared" ref="O136" si="125">IF(AND(OR($B$1="ALL",$B$1=C136),OR($E$1="ALL",$E$1=D136),OR($B$2="ALL",$B$2=A136),OR($E$2="ALL",IFERROR(SEARCH($E$2,B136),0)&gt;0)),"MATCH","")</f>
        <v>MATCH</v>
      </c>
      <c r="R136" t="s">
        <v>417</v>
      </c>
      <c r="S136" t="s">
        <v>418</v>
      </c>
    </row>
    <row r="137" spans="1:19" x14ac:dyDescent="0.25">
      <c r="A137" s="192"/>
      <c r="B137" s="192" t="s">
        <v>156</v>
      </c>
      <c r="C137" s="192" t="s">
        <v>157</v>
      </c>
      <c r="D137" s="192" t="s">
        <v>158</v>
      </c>
      <c r="E137" s="192" t="s">
        <v>139</v>
      </c>
      <c r="F137" s="192" t="s">
        <v>140</v>
      </c>
      <c r="G137" s="192" t="s">
        <v>141</v>
      </c>
      <c r="H137" s="192" t="s">
        <v>142</v>
      </c>
      <c r="I137" s="192" t="s">
        <v>143</v>
      </c>
      <c r="J137" s="192" t="s">
        <v>144</v>
      </c>
      <c r="K137" s="192" t="s">
        <v>145</v>
      </c>
      <c r="L137" s="192" t="s">
        <v>146</v>
      </c>
      <c r="M137" s="192" t="s">
        <v>147</v>
      </c>
      <c r="N137" s="192" t="s">
        <v>148</v>
      </c>
      <c r="O137" t="str">
        <f t="shared" ref="O137" si="126">O136</f>
        <v>MATCH</v>
      </c>
      <c r="R137" t="s">
        <v>419</v>
      </c>
      <c r="S137" t="s">
        <v>420</v>
      </c>
    </row>
    <row r="138" spans="1:19" x14ac:dyDescent="0.25">
      <c r="A138" s="193" t="s">
        <v>161</v>
      </c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t="str">
        <f t="shared" ref="O138" si="127">O136</f>
        <v>MATCH</v>
      </c>
      <c r="R138" t="s">
        <v>421</v>
      </c>
      <c r="S138" t="s">
        <v>422</v>
      </c>
    </row>
    <row r="139" spans="1:19" x14ac:dyDescent="0.25">
      <c r="A139" s="193" t="s">
        <v>164</v>
      </c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t="str">
        <f t="shared" ref="O139" si="128">O136</f>
        <v>MATCH</v>
      </c>
      <c r="R139" t="s">
        <v>423</v>
      </c>
      <c r="S139" t="s">
        <v>424</v>
      </c>
    </row>
    <row r="140" spans="1:19" x14ac:dyDescent="0.25">
      <c r="A140" s="188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t="str">
        <f t="shared" ref="O140" si="129">O136</f>
        <v>MATCH</v>
      </c>
      <c r="R140" t="s">
        <v>425</v>
      </c>
      <c r="S140" t="s">
        <v>426</v>
      </c>
    </row>
    <row r="141" spans="1:19" x14ac:dyDescent="0.25">
      <c r="A141" s="191" t="str">
        <f>'[1]Run Rate'!A31</f>
        <v>POL12757</v>
      </c>
      <c r="B141" s="191" t="str">
        <f>'[1]Run Rate'!B31</f>
        <v>Polleo Creatine Monohydrate 250g Raspberry</v>
      </c>
      <c r="C141" s="191" t="str">
        <f>'[1]Run Rate'!C31</f>
        <v>SPORTSKA PREHRANA</v>
      </c>
      <c r="D141" s="191" t="str">
        <f>'[1]Run Rate'!D31</f>
        <v>01 GOLD</v>
      </c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t="str">
        <f t="shared" ref="O141" si="130">IF(AND(OR($B$1="ALL",$B$1=C141),OR($E$1="ALL",$E$1=D141),OR($B$2="ALL",$B$2=A141),OR($E$2="ALL",IFERROR(SEARCH($E$2,B141),0)&gt;0)),"MATCH","")</f>
        <v>MATCH</v>
      </c>
      <c r="R141" t="s">
        <v>427</v>
      </c>
      <c r="S141" t="s">
        <v>428</v>
      </c>
    </row>
    <row r="142" spans="1:19" x14ac:dyDescent="0.25">
      <c r="A142" s="192"/>
      <c r="B142" s="192" t="s">
        <v>156</v>
      </c>
      <c r="C142" s="192" t="s">
        <v>157</v>
      </c>
      <c r="D142" s="192" t="s">
        <v>158</v>
      </c>
      <c r="E142" s="192" t="s">
        <v>139</v>
      </c>
      <c r="F142" s="192" t="s">
        <v>140</v>
      </c>
      <c r="G142" s="192" t="s">
        <v>141</v>
      </c>
      <c r="H142" s="192" t="s">
        <v>142</v>
      </c>
      <c r="I142" s="192" t="s">
        <v>143</v>
      </c>
      <c r="J142" s="192" t="s">
        <v>144</v>
      </c>
      <c r="K142" s="192" t="s">
        <v>145</v>
      </c>
      <c r="L142" s="192" t="s">
        <v>146</v>
      </c>
      <c r="M142" s="192" t="s">
        <v>147</v>
      </c>
      <c r="N142" s="192" t="s">
        <v>148</v>
      </c>
      <c r="O142" t="str">
        <f t="shared" ref="O142" si="131">O141</f>
        <v>MATCH</v>
      </c>
      <c r="R142" t="s">
        <v>429</v>
      </c>
      <c r="S142" t="s">
        <v>430</v>
      </c>
    </row>
    <row r="143" spans="1:19" x14ac:dyDescent="0.25">
      <c r="A143" s="193" t="s">
        <v>161</v>
      </c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t="str">
        <f t="shared" ref="O143" si="132">O141</f>
        <v>MATCH</v>
      </c>
      <c r="R143" t="s">
        <v>431</v>
      </c>
      <c r="S143" t="s">
        <v>432</v>
      </c>
    </row>
    <row r="144" spans="1:19" x14ac:dyDescent="0.25">
      <c r="A144" s="193" t="s">
        <v>164</v>
      </c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t="str">
        <f t="shared" ref="O144" si="133">O141</f>
        <v>MATCH</v>
      </c>
      <c r="R144" t="s">
        <v>433</v>
      </c>
      <c r="S144" t="s">
        <v>434</v>
      </c>
    </row>
    <row r="145" spans="1:19" x14ac:dyDescent="0.25">
      <c r="A145" s="188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t="str">
        <f t="shared" ref="O145" si="134">O141</f>
        <v>MATCH</v>
      </c>
      <c r="R145" t="s">
        <v>435</v>
      </c>
      <c r="S145" t="s">
        <v>436</v>
      </c>
    </row>
    <row r="146" spans="1:19" x14ac:dyDescent="0.25">
      <c r="A146" s="191" t="str">
        <f>'[1]Run Rate'!A32</f>
        <v>POL04470</v>
      </c>
      <c r="B146" s="191" t="str">
        <f>'[1]Run Rate'!B32</f>
        <v>Polleo Protein Brownie 75 g - White Chocolate</v>
      </c>
      <c r="C146" s="191" t="str">
        <f>'[1]Run Rate'!C32</f>
        <v>RTD &amp; SNACKS</v>
      </c>
      <c r="D146" s="191" t="str">
        <f>'[1]Run Rate'!D32</f>
        <v>01 GOLD</v>
      </c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t="str">
        <f t="shared" ref="O146" si="135">IF(AND(OR($B$1="ALL",$B$1=C146),OR($E$1="ALL",$E$1=D146),OR($B$2="ALL",$B$2=A146),OR($E$2="ALL",IFERROR(SEARCH($E$2,B146),0)&gt;0)),"MATCH","")</f>
        <v>MATCH</v>
      </c>
      <c r="R146" t="s">
        <v>287</v>
      </c>
      <c r="S146" t="s">
        <v>288</v>
      </c>
    </row>
    <row r="147" spans="1:19" x14ac:dyDescent="0.25">
      <c r="A147" s="192"/>
      <c r="B147" s="192" t="s">
        <v>156</v>
      </c>
      <c r="C147" s="192" t="s">
        <v>157</v>
      </c>
      <c r="D147" s="192" t="s">
        <v>158</v>
      </c>
      <c r="E147" s="192" t="s">
        <v>139</v>
      </c>
      <c r="F147" s="192" t="s">
        <v>140</v>
      </c>
      <c r="G147" s="192" t="s">
        <v>141</v>
      </c>
      <c r="H147" s="192" t="s">
        <v>142</v>
      </c>
      <c r="I147" s="192" t="s">
        <v>143</v>
      </c>
      <c r="J147" s="192" t="s">
        <v>144</v>
      </c>
      <c r="K147" s="192" t="s">
        <v>145</v>
      </c>
      <c r="L147" s="192" t="s">
        <v>146</v>
      </c>
      <c r="M147" s="192" t="s">
        <v>147</v>
      </c>
      <c r="N147" s="192" t="s">
        <v>148</v>
      </c>
      <c r="O147" t="str">
        <f t="shared" ref="O147" si="136">O146</f>
        <v>MATCH</v>
      </c>
      <c r="R147" t="s">
        <v>437</v>
      </c>
      <c r="S147" t="s">
        <v>438</v>
      </c>
    </row>
    <row r="148" spans="1:19" x14ac:dyDescent="0.25">
      <c r="A148" s="193" t="s">
        <v>161</v>
      </c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t="str">
        <f t="shared" ref="O148" si="137">O146</f>
        <v>MATCH</v>
      </c>
      <c r="R148" t="s">
        <v>439</v>
      </c>
      <c r="S148" t="s">
        <v>440</v>
      </c>
    </row>
    <row r="149" spans="1:19" x14ac:dyDescent="0.25">
      <c r="A149" s="193" t="s">
        <v>164</v>
      </c>
      <c r="B149" s="97"/>
      <c r="C149" s="97"/>
      <c r="D149" s="97"/>
      <c r="E149" s="97"/>
      <c r="F149" s="97"/>
      <c r="G149" s="97">
        <v>500</v>
      </c>
      <c r="H149" s="97">
        <v>500</v>
      </c>
      <c r="I149" s="97">
        <v>500</v>
      </c>
      <c r="J149" s="97">
        <v>500</v>
      </c>
      <c r="K149" s="97"/>
      <c r="L149" s="97"/>
      <c r="M149" s="97"/>
      <c r="N149" s="97"/>
      <c r="O149" t="str">
        <f t="shared" ref="O149" si="138">O146</f>
        <v>MATCH</v>
      </c>
      <c r="R149" t="s">
        <v>441</v>
      </c>
      <c r="S149" t="s">
        <v>442</v>
      </c>
    </row>
    <row r="150" spans="1:19" x14ac:dyDescent="0.25">
      <c r="A150" s="188"/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t="str">
        <f t="shared" ref="O150" si="139">O146</f>
        <v>MATCH</v>
      </c>
      <c r="R150" t="s">
        <v>443</v>
      </c>
      <c r="S150" t="s">
        <v>444</v>
      </c>
    </row>
    <row r="151" spans="1:19" x14ac:dyDescent="0.25">
      <c r="A151" s="191" t="str">
        <f>'[1]Run Rate'!A33</f>
        <v>ZOE12401</v>
      </c>
      <c r="B151" s="191" t="str">
        <f>'[1]Run Rate'!B33</f>
        <v>ZOE Allure Marine Collagen 25000 500ml</v>
      </c>
      <c r="C151" s="191" t="str">
        <f>'[1]Run Rate'!C33</f>
        <v>SPORTSKA PREHRANA</v>
      </c>
      <c r="D151" s="191" t="str">
        <f>'[1]Run Rate'!D33</f>
        <v>01 GOLD</v>
      </c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t="str">
        <f t="shared" ref="O151" si="140">IF(AND(OR($B$1="ALL",$B$1=C151),OR($E$1="ALL",$E$1=D151),OR($B$2="ALL",$B$2=A151),OR($E$2="ALL",IFERROR(SEARCH($E$2,B151),0)&gt;0)),"MATCH","")</f>
        <v>MATCH</v>
      </c>
      <c r="R151" t="s">
        <v>445</v>
      </c>
      <c r="S151" t="s">
        <v>446</v>
      </c>
    </row>
    <row r="152" spans="1:19" x14ac:dyDescent="0.25">
      <c r="A152" s="192"/>
      <c r="B152" s="192" t="s">
        <v>156</v>
      </c>
      <c r="C152" s="192" t="s">
        <v>157</v>
      </c>
      <c r="D152" s="192" t="s">
        <v>158</v>
      </c>
      <c r="E152" s="192" t="s">
        <v>139</v>
      </c>
      <c r="F152" s="192" t="s">
        <v>140</v>
      </c>
      <c r="G152" s="192" t="s">
        <v>141</v>
      </c>
      <c r="H152" s="192" t="s">
        <v>142</v>
      </c>
      <c r="I152" s="192" t="s">
        <v>143</v>
      </c>
      <c r="J152" s="192" t="s">
        <v>144</v>
      </c>
      <c r="K152" s="192" t="s">
        <v>145</v>
      </c>
      <c r="L152" s="192" t="s">
        <v>146</v>
      </c>
      <c r="M152" s="192" t="s">
        <v>147</v>
      </c>
      <c r="N152" s="192" t="s">
        <v>148</v>
      </c>
      <c r="O152" t="str">
        <f t="shared" ref="O152" si="141">O151</f>
        <v>MATCH</v>
      </c>
      <c r="R152" t="s">
        <v>447</v>
      </c>
      <c r="S152" t="s">
        <v>448</v>
      </c>
    </row>
    <row r="153" spans="1:19" x14ac:dyDescent="0.25">
      <c r="A153" s="193" t="s">
        <v>161</v>
      </c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t="str">
        <f t="shared" ref="O153" si="142">O151</f>
        <v>MATCH</v>
      </c>
      <c r="R153" t="s">
        <v>449</v>
      </c>
      <c r="S153" t="s">
        <v>450</v>
      </c>
    </row>
    <row r="154" spans="1:19" x14ac:dyDescent="0.25">
      <c r="A154" s="193" t="s">
        <v>164</v>
      </c>
      <c r="B154" s="97">
        <v>60</v>
      </c>
      <c r="C154" s="97">
        <v>100</v>
      </c>
      <c r="D154" s="97">
        <v>100</v>
      </c>
      <c r="E154" s="97">
        <v>100</v>
      </c>
      <c r="F154" s="97">
        <v>100</v>
      </c>
      <c r="G154" s="97"/>
      <c r="H154" s="97"/>
      <c r="I154" s="97"/>
      <c r="J154" s="97"/>
      <c r="K154" s="97"/>
      <c r="L154" s="97"/>
      <c r="M154" s="97"/>
      <c r="N154" s="97"/>
      <c r="O154" t="str">
        <f t="shared" ref="O154" si="143">O151</f>
        <v>MATCH</v>
      </c>
      <c r="R154" t="s">
        <v>451</v>
      </c>
      <c r="S154" t="s">
        <v>452</v>
      </c>
    </row>
    <row r="155" spans="1:19" x14ac:dyDescent="0.25">
      <c r="A155" s="188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t="str">
        <f t="shared" ref="O155" si="144">O151</f>
        <v>MATCH</v>
      </c>
      <c r="R155" t="s">
        <v>453</v>
      </c>
      <c r="S155" t="s">
        <v>454</v>
      </c>
    </row>
    <row r="156" spans="1:19" x14ac:dyDescent="0.25">
      <c r="A156" s="191" t="str">
        <f>'[1]Run Rate'!A34</f>
        <v>POL09748</v>
      </c>
      <c r="B156" s="191" t="str">
        <f>'[1]Run Rate'!B34</f>
        <v>Polleo 1st Whey 2,27kg Cookies &amp; Cream</v>
      </c>
      <c r="C156" s="191" t="str">
        <f>'[1]Run Rate'!C34</f>
        <v>PROTEINI</v>
      </c>
      <c r="D156" s="191" t="str">
        <f>'[1]Run Rate'!D34</f>
        <v>01 GOLD</v>
      </c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t="str">
        <f t="shared" ref="O156" si="145">IF(AND(OR($B$1="ALL",$B$1=C156),OR($E$1="ALL",$E$1=D156),OR($B$2="ALL",$B$2=A156),OR($E$2="ALL",IFERROR(SEARCH($E$2,B156),0)&gt;0)),"MATCH","")</f>
        <v>MATCH</v>
      </c>
      <c r="R156" t="s">
        <v>455</v>
      </c>
      <c r="S156" t="s">
        <v>456</v>
      </c>
    </row>
    <row r="157" spans="1:19" x14ac:dyDescent="0.25">
      <c r="A157" s="192"/>
      <c r="B157" s="192" t="s">
        <v>156</v>
      </c>
      <c r="C157" s="192" t="s">
        <v>157</v>
      </c>
      <c r="D157" s="192" t="s">
        <v>158</v>
      </c>
      <c r="E157" s="192" t="s">
        <v>139</v>
      </c>
      <c r="F157" s="192" t="s">
        <v>140</v>
      </c>
      <c r="G157" s="192" t="s">
        <v>141</v>
      </c>
      <c r="H157" s="192" t="s">
        <v>142</v>
      </c>
      <c r="I157" s="192" t="s">
        <v>143</v>
      </c>
      <c r="J157" s="192" t="s">
        <v>144</v>
      </c>
      <c r="K157" s="192" t="s">
        <v>145</v>
      </c>
      <c r="L157" s="192" t="s">
        <v>146</v>
      </c>
      <c r="M157" s="192" t="s">
        <v>147</v>
      </c>
      <c r="N157" s="192" t="s">
        <v>148</v>
      </c>
      <c r="O157" t="str">
        <f t="shared" ref="O157" si="146">O156</f>
        <v>MATCH</v>
      </c>
      <c r="R157" t="s">
        <v>457</v>
      </c>
      <c r="S157" t="s">
        <v>458</v>
      </c>
    </row>
    <row r="158" spans="1:19" x14ac:dyDescent="0.25">
      <c r="A158" s="193" t="s">
        <v>161</v>
      </c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t="str">
        <f t="shared" ref="O158" si="147">O156</f>
        <v>MATCH</v>
      </c>
      <c r="R158" t="s">
        <v>459</v>
      </c>
      <c r="S158" t="s">
        <v>460</v>
      </c>
    </row>
    <row r="159" spans="1:19" x14ac:dyDescent="0.25">
      <c r="A159" s="193" t="s">
        <v>164</v>
      </c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t="str">
        <f t="shared" ref="O159" si="148">O156</f>
        <v>MATCH</v>
      </c>
      <c r="R159" t="s">
        <v>461</v>
      </c>
      <c r="S159" t="s">
        <v>462</v>
      </c>
    </row>
    <row r="160" spans="1:19" x14ac:dyDescent="0.25">
      <c r="A160" s="188"/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t="str">
        <f t="shared" ref="O160" si="149">O156</f>
        <v>MATCH</v>
      </c>
      <c r="R160" t="s">
        <v>463</v>
      </c>
      <c r="S160" t="s">
        <v>464</v>
      </c>
    </row>
    <row r="161" spans="1:19" x14ac:dyDescent="0.25">
      <c r="A161" s="191" t="str">
        <f>'[1]Run Rate'!A35</f>
        <v>POL12839</v>
      </c>
      <c r="B161" s="191" t="str">
        <f>'[1]Run Rate'!B35</f>
        <v>Polleo &amp; AP N.O.KO Pre-Workout 400 g Peach</v>
      </c>
      <c r="C161" s="191" t="str">
        <f>'[1]Run Rate'!C35</f>
        <v>SPORTSKA PREHRANA</v>
      </c>
      <c r="D161" s="191" t="str">
        <f>'[1]Run Rate'!D35</f>
        <v>01 GOLD</v>
      </c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t="str">
        <f t="shared" ref="O161" si="150">IF(AND(OR($B$1="ALL",$B$1=C161),OR($E$1="ALL",$E$1=D161),OR($B$2="ALL",$B$2=A161),OR($E$2="ALL",IFERROR(SEARCH($E$2,B161),0)&gt;0)),"MATCH","")</f>
        <v>MATCH</v>
      </c>
      <c r="R161" t="s">
        <v>465</v>
      </c>
      <c r="S161" t="s">
        <v>466</v>
      </c>
    </row>
    <row r="162" spans="1:19" x14ac:dyDescent="0.25">
      <c r="A162" s="192"/>
      <c r="B162" s="192" t="s">
        <v>156</v>
      </c>
      <c r="C162" s="192" t="s">
        <v>157</v>
      </c>
      <c r="D162" s="192" t="s">
        <v>158</v>
      </c>
      <c r="E162" s="192" t="s">
        <v>139</v>
      </c>
      <c r="F162" s="192" t="s">
        <v>140</v>
      </c>
      <c r="G162" s="192" t="s">
        <v>141</v>
      </c>
      <c r="H162" s="192" t="s">
        <v>142</v>
      </c>
      <c r="I162" s="192" t="s">
        <v>143</v>
      </c>
      <c r="J162" s="192" t="s">
        <v>144</v>
      </c>
      <c r="K162" s="192" t="s">
        <v>145</v>
      </c>
      <c r="L162" s="192" t="s">
        <v>146</v>
      </c>
      <c r="M162" s="192" t="s">
        <v>147</v>
      </c>
      <c r="N162" s="192" t="s">
        <v>148</v>
      </c>
      <c r="O162" t="str">
        <f t="shared" ref="O162" si="151">O161</f>
        <v>MATCH</v>
      </c>
      <c r="R162" t="s">
        <v>467</v>
      </c>
      <c r="S162" t="s">
        <v>468</v>
      </c>
    </row>
    <row r="163" spans="1:19" x14ac:dyDescent="0.25">
      <c r="A163" s="193" t="s">
        <v>161</v>
      </c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t="str">
        <f t="shared" ref="O163" si="152">O161</f>
        <v>MATCH</v>
      </c>
      <c r="R163" t="s">
        <v>469</v>
      </c>
      <c r="S163" t="s">
        <v>470</v>
      </c>
    </row>
    <row r="164" spans="1:19" x14ac:dyDescent="0.25">
      <c r="A164" s="193" t="s">
        <v>164</v>
      </c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t="str">
        <f t="shared" ref="O164" si="153">O161</f>
        <v>MATCH</v>
      </c>
      <c r="R164" t="s">
        <v>471</v>
      </c>
      <c r="S164" t="s">
        <v>472</v>
      </c>
    </row>
    <row r="165" spans="1:19" x14ac:dyDescent="0.25">
      <c r="A165" s="188"/>
      <c r="B165" s="188"/>
      <c r="C165" s="188"/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t="str">
        <f t="shared" ref="O165" si="154">O161</f>
        <v>MATCH</v>
      </c>
      <c r="R165" t="s">
        <v>473</v>
      </c>
      <c r="S165" t="s">
        <v>474</v>
      </c>
    </row>
    <row r="166" spans="1:19" x14ac:dyDescent="0.25">
      <c r="A166" s="191" t="str">
        <f>'[1]Run Rate'!A36</f>
        <v>POL09736</v>
      </c>
      <c r="B166" s="191" t="str">
        <f>'[1]Run Rate'!B36</f>
        <v>Polleo 1st Whey 454g Cookies &amp; Cream</v>
      </c>
      <c r="C166" s="191" t="str">
        <f>'[1]Run Rate'!C36</f>
        <v>PROTEINI</v>
      </c>
      <c r="D166" s="191" t="str">
        <f>'[1]Run Rate'!D36</f>
        <v>01 GOLD</v>
      </c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t="str">
        <f t="shared" ref="O166" si="155">IF(AND(OR($B$1="ALL",$B$1=C166),OR($E$1="ALL",$E$1=D166),OR($B$2="ALL",$B$2=A166),OR($E$2="ALL",IFERROR(SEARCH($E$2,B166),0)&gt;0)),"MATCH","")</f>
        <v>MATCH</v>
      </c>
      <c r="R166" t="s">
        <v>475</v>
      </c>
      <c r="S166" t="s">
        <v>476</v>
      </c>
    </row>
    <row r="167" spans="1:19" x14ac:dyDescent="0.25">
      <c r="A167" s="192"/>
      <c r="B167" s="192" t="s">
        <v>156</v>
      </c>
      <c r="C167" s="192" t="s">
        <v>157</v>
      </c>
      <c r="D167" s="192" t="s">
        <v>158</v>
      </c>
      <c r="E167" s="192" t="s">
        <v>139</v>
      </c>
      <c r="F167" s="192" t="s">
        <v>140</v>
      </c>
      <c r="G167" s="192" t="s">
        <v>141</v>
      </c>
      <c r="H167" s="192" t="s">
        <v>142</v>
      </c>
      <c r="I167" s="192" t="s">
        <v>143</v>
      </c>
      <c r="J167" s="192" t="s">
        <v>144</v>
      </c>
      <c r="K167" s="192" t="s">
        <v>145</v>
      </c>
      <c r="L167" s="192" t="s">
        <v>146</v>
      </c>
      <c r="M167" s="192" t="s">
        <v>147</v>
      </c>
      <c r="N167" s="192" t="s">
        <v>148</v>
      </c>
      <c r="O167" t="str">
        <f t="shared" ref="O167" si="156">O166</f>
        <v>MATCH</v>
      </c>
      <c r="R167" t="s">
        <v>477</v>
      </c>
      <c r="S167" t="s">
        <v>478</v>
      </c>
    </row>
    <row r="168" spans="1:19" x14ac:dyDescent="0.25">
      <c r="A168" s="193" t="s">
        <v>161</v>
      </c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t="str">
        <f t="shared" ref="O168" si="157">O166</f>
        <v>MATCH</v>
      </c>
      <c r="R168" t="s">
        <v>479</v>
      </c>
      <c r="S168" t="s">
        <v>480</v>
      </c>
    </row>
    <row r="169" spans="1:19" x14ac:dyDescent="0.25">
      <c r="A169" s="193" t="s">
        <v>164</v>
      </c>
      <c r="B169" s="97"/>
      <c r="C169" s="97"/>
      <c r="D169" s="97"/>
      <c r="E169" s="97"/>
      <c r="F169" s="97"/>
      <c r="G169" s="97"/>
      <c r="H169" s="97"/>
      <c r="I169" s="97"/>
      <c r="J169" s="97"/>
      <c r="K169" s="97">
        <v>280</v>
      </c>
      <c r="L169" s="97">
        <v>280</v>
      </c>
      <c r="M169" s="97">
        <v>280</v>
      </c>
      <c r="N169" s="97">
        <v>280</v>
      </c>
      <c r="O169" t="str">
        <f t="shared" ref="O169" si="158">O166</f>
        <v>MATCH</v>
      </c>
      <c r="R169" t="s">
        <v>481</v>
      </c>
      <c r="S169" t="s">
        <v>482</v>
      </c>
    </row>
    <row r="170" spans="1:19" x14ac:dyDescent="0.25">
      <c r="A170" s="188"/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t="str">
        <f t="shared" ref="O170" si="159">O166</f>
        <v>MATCH</v>
      </c>
      <c r="R170" t="s">
        <v>483</v>
      </c>
      <c r="S170" t="s">
        <v>484</v>
      </c>
    </row>
    <row r="171" spans="1:19" x14ac:dyDescent="0.25">
      <c r="A171" s="191" t="str">
        <f>'[1]Run Rate'!A37</f>
        <v>POL09881</v>
      </c>
      <c r="B171" s="191" t="str">
        <f>'[1]Run Rate'!B37</f>
        <v>Polleo 50% Protein Bar 50g Choco-Banana</v>
      </c>
      <c r="C171" s="191" t="str">
        <f>'[1]Run Rate'!C37</f>
        <v>RTD &amp; SNACKS</v>
      </c>
      <c r="D171" s="191" t="str">
        <f>'[1]Run Rate'!D37</f>
        <v>01 GOLD</v>
      </c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t="str">
        <f t="shared" ref="O171" si="160">IF(AND(OR($B$1="ALL",$B$1=C171),OR($E$1="ALL",$E$1=D171),OR($B$2="ALL",$B$2=A171),OR($E$2="ALL",IFERROR(SEARCH($E$2,B171),0)&gt;0)),"MATCH","")</f>
        <v>MATCH</v>
      </c>
      <c r="R171" t="s">
        <v>485</v>
      </c>
      <c r="S171" t="s">
        <v>486</v>
      </c>
    </row>
    <row r="172" spans="1:19" x14ac:dyDescent="0.25">
      <c r="A172" s="192"/>
      <c r="B172" s="192" t="s">
        <v>156</v>
      </c>
      <c r="C172" s="192" t="s">
        <v>157</v>
      </c>
      <c r="D172" s="192" t="s">
        <v>158</v>
      </c>
      <c r="E172" s="192" t="s">
        <v>139</v>
      </c>
      <c r="F172" s="192" t="s">
        <v>140</v>
      </c>
      <c r="G172" s="192" t="s">
        <v>141</v>
      </c>
      <c r="H172" s="192" t="s">
        <v>142</v>
      </c>
      <c r="I172" s="192" t="s">
        <v>143</v>
      </c>
      <c r="J172" s="192" t="s">
        <v>144</v>
      </c>
      <c r="K172" s="192" t="s">
        <v>145</v>
      </c>
      <c r="L172" s="192" t="s">
        <v>146</v>
      </c>
      <c r="M172" s="192" t="s">
        <v>147</v>
      </c>
      <c r="N172" s="192" t="s">
        <v>148</v>
      </c>
      <c r="O172" t="str">
        <f t="shared" ref="O172" si="161">O171</f>
        <v>MATCH</v>
      </c>
      <c r="R172" t="s">
        <v>487</v>
      </c>
      <c r="S172" t="s">
        <v>488</v>
      </c>
    </row>
    <row r="173" spans="1:19" x14ac:dyDescent="0.25">
      <c r="A173" s="193" t="s">
        <v>161</v>
      </c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t="str">
        <f t="shared" ref="O173" si="162">O171</f>
        <v>MATCH</v>
      </c>
      <c r="R173" t="s">
        <v>489</v>
      </c>
      <c r="S173" t="s">
        <v>490</v>
      </c>
    </row>
    <row r="174" spans="1:19" x14ac:dyDescent="0.25">
      <c r="A174" s="193" t="s">
        <v>164</v>
      </c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t="str">
        <f t="shared" ref="O174" si="163">O171</f>
        <v>MATCH</v>
      </c>
      <c r="R174" t="s">
        <v>491</v>
      </c>
      <c r="S174" t="s">
        <v>492</v>
      </c>
    </row>
    <row r="175" spans="1:19" x14ac:dyDescent="0.25">
      <c r="A175" s="188"/>
      <c r="B175" s="188"/>
      <c r="C175" s="188"/>
      <c r="D175" s="188"/>
      <c r="E175" s="188"/>
      <c r="F175" s="188"/>
      <c r="G175" s="188"/>
      <c r="H175" s="188"/>
      <c r="I175" s="188"/>
      <c r="J175" s="188"/>
      <c r="K175" s="188"/>
      <c r="L175" s="188"/>
      <c r="M175" s="188"/>
      <c r="N175" s="188"/>
      <c r="O175" t="str">
        <f t="shared" ref="O175" si="164">O171</f>
        <v>MATCH</v>
      </c>
      <c r="R175" t="s">
        <v>493</v>
      </c>
      <c r="S175" t="s">
        <v>494</v>
      </c>
    </row>
    <row r="176" spans="1:19" x14ac:dyDescent="0.25">
      <c r="A176" s="191" t="str">
        <f>'[1]Run Rate'!A38</f>
        <v>POL09893</v>
      </c>
      <c r="B176" s="191" t="str">
        <f>'[1]Run Rate'!B38</f>
        <v>Polleo 1st Whey 454g Vanilla Raspberry</v>
      </c>
      <c r="C176" s="191" t="str">
        <f>'[1]Run Rate'!C38</f>
        <v>PROTEINI</v>
      </c>
      <c r="D176" s="191" t="str">
        <f>'[1]Run Rate'!D38</f>
        <v>01 GOLD</v>
      </c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t="str">
        <f t="shared" ref="O176" si="165">IF(AND(OR($B$1="ALL",$B$1=C176),OR($E$1="ALL",$E$1=D176),OR($B$2="ALL",$B$2=A176),OR($E$2="ALL",IFERROR(SEARCH($E$2,B176),0)&gt;0)),"MATCH","")</f>
        <v>MATCH</v>
      </c>
      <c r="R176" t="s">
        <v>495</v>
      </c>
      <c r="S176" t="s">
        <v>496</v>
      </c>
    </row>
    <row r="177" spans="1:19" x14ac:dyDescent="0.25">
      <c r="A177" s="192"/>
      <c r="B177" s="192" t="s">
        <v>156</v>
      </c>
      <c r="C177" s="192" t="s">
        <v>157</v>
      </c>
      <c r="D177" s="192" t="s">
        <v>158</v>
      </c>
      <c r="E177" s="192" t="s">
        <v>139</v>
      </c>
      <c r="F177" s="192" t="s">
        <v>140</v>
      </c>
      <c r="G177" s="192" t="s">
        <v>141</v>
      </c>
      <c r="H177" s="192" t="s">
        <v>142</v>
      </c>
      <c r="I177" s="192" t="s">
        <v>143</v>
      </c>
      <c r="J177" s="192" t="s">
        <v>144</v>
      </c>
      <c r="K177" s="192" t="s">
        <v>145</v>
      </c>
      <c r="L177" s="192" t="s">
        <v>146</v>
      </c>
      <c r="M177" s="192" t="s">
        <v>147</v>
      </c>
      <c r="N177" s="192" t="s">
        <v>148</v>
      </c>
      <c r="O177" t="str">
        <f t="shared" ref="O177" si="166">O176</f>
        <v>MATCH</v>
      </c>
      <c r="R177" t="s">
        <v>497</v>
      </c>
      <c r="S177" t="s">
        <v>498</v>
      </c>
    </row>
    <row r="178" spans="1:19" x14ac:dyDescent="0.25">
      <c r="A178" s="193" t="s">
        <v>161</v>
      </c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t="str">
        <f t="shared" ref="O178" si="167">O176</f>
        <v>MATCH</v>
      </c>
      <c r="R178" t="s">
        <v>499</v>
      </c>
      <c r="S178" t="s">
        <v>500</v>
      </c>
    </row>
    <row r="179" spans="1:19" x14ac:dyDescent="0.25">
      <c r="A179" s="193" t="s">
        <v>164</v>
      </c>
      <c r="B179" s="97"/>
      <c r="C179" s="97"/>
      <c r="D179" s="97"/>
      <c r="E179" s="97"/>
      <c r="F179" s="97"/>
      <c r="G179" s="97"/>
      <c r="H179" s="97"/>
      <c r="I179" s="97"/>
      <c r="J179" s="97"/>
      <c r="K179" s="97">
        <v>140</v>
      </c>
      <c r="L179" s="97">
        <v>140</v>
      </c>
      <c r="M179" s="97">
        <v>140</v>
      </c>
      <c r="N179" s="97">
        <v>140</v>
      </c>
      <c r="O179" t="str">
        <f t="shared" ref="O179" si="168">O176</f>
        <v>MATCH</v>
      </c>
      <c r="R179" t="s">
        <v>501</v>
      </c>
      <c r="S179" t="s">
        <v>502</v>
      </c>
    </row>
    <row r="180" spans="1:19" x14ac:dyDescent="0.25">
      <c r="A180" s="188"/>
      <c r="B180" s="188"/>
      <c r="C180" s="188"/>
      <c r="D180" s="188"/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t="str">
        <f t="shared" ref="O180" si="169">O176</f>
        <v>MATCH</v>
      </c>
      <c r="R180" t="s">
        <v>503</v>
      </c>
      <c r="S180" t="s">
        <v>504</v>
      </c>
    </row>
    <row r="181" spans="1:19" x14ac:dyDescent="0.25">
      <c r="A181" s="191" t="str">
        <f>'[1]Run Rate'!A39</f>
        <v>CON23203</v>
      </c>
      <c r="B181" s="191" t="str">
        <f>'[1]Run Rate'!B39</f>
        <v>Concept2 Model D, Veslački Ergometar</v>
      </c>
      <c r="C181" s="191" t="str">
        <f>'[1]Run Rate'!C39</f>
        <v>FITNESS OPREMA</v>
      </c>
      <c r="D181" s="191" t="str">
        <f>'[1]Run Rate'!D39</f>
        <v>01 GOLD</v>
      </c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t="str">
        <f t="shared" ref="O181" si="170">IF(AND(OR($B$1="ALL",$B$1=C181),OR($E$1="ALL",$E$1=D181),OR($B$2="ALL",$B$2=A181),OR($E$2="ALL",IFERROR(SEARCH($E$2,B181),0)&gt;0)),"MATCH","")</f>
        <v>MATCH</v>
      </c>
      <c r="R181" t="s">
        <v>505</v>
      </c>
      <c r="S181" t="s">
        <v>506</v>
      </c>
    </row>
    <row r="182" spans="1:19" x14ac:dyDescent="0.25">
      <c r="A182" s="192"/>
      <c r="B182" s="192" t="s">
        <v>156</v>
      </c>
      <c r="C182" s="192" t="s">
        <v>157</v>
      </c>
      <c r="D182" s="192" t="s">
        <v>158</v>
      </c>
      <c r="E182" s="192" t="s">
        <v>139</v>
      </c>
      <c r="F182" s="192" t="s">
        <v>140</v>
      </c>
      <c r="G182" s="192" t="s">
        <v>141</v>
      </c>
      <c r="H182" s="192" t="s">
        <v>142</v>
      </c>
      <c r="I182" s="192" t="s">
        <v>143</v>
      </c>
      <c r="J182" s="192" t="s">
        <v>144</v>
      </c>
      <c r="K182" s="192" t="s">
        <v>145</v>
      </c>
      <c r="L182" s="192" t="s">
        <v>146</v>
      </c>
      <c r="M182" s="192" t="s">
        <v>147</v>
      </c>
      <c r="N182" s="192" t="s">
        <v>148</v>
      </c>
      <c r="O182" t="str">
        <f t="shared" ref="O182" si="171">O181</f>
        <v>MATCH</v>
      </c>
      <c r="R182" t="s">
        <v>507</v>
      </c>
      <c r="S182" t="s">
        <v>508</v>
      </c>
    </row>
    <row r="183" spans="1:19" x14ac:dyDescent="0.25">
      <c r="A183" s="193" t="s">
        <v>161</v>
      </c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t="str">
        <f t="shared" ref="O183" si="172">O181</f>
        <v>MATCH</v>
      </c>
      <c r="R183" t="s">
        <v>509</v>
      </c>
      <c r="S183" t="s">
        <v>510</v>
      </c>
    </row>
    <row r="184" spans="1:19" x14ac:dyDescent="0.25">
      <c r="A184" s="193" t="s">
        <v>164</v>
      </c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t="str">
        <f t="shared" ref="O184" si="173">O181</f>
        <v>MATCH</v>
      </c>
      <c r="R184" t="s">
        <v>511</v>
      </c>
      <c r="S184" t="s">
        <v>512</v>
      </c>
    </row>
    <row r="185" spans="1:19" x14ac:dyDescent="0.25">
      <c r="A185" s="188"/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t="str">
        <f t="shared" ref="O185" si="174">O181</f>
        <v>MATCH</v>
      </c>
      <c r="R185" t="s">
        <v>513</v>
      </c>
      <c r="S185" t="s">
        <v>514</v>
      </c>
    </row>
    <row r="186" spans="1:19" x14ac:dyDescent="0.25">
      <c r="A186" s="191" t="str">
        <f>'[1]Run Rate'!A40</f>
        <v>POL09770</v>
      </c>
      <c r="B186" s="191" t="str">
        <f>'[1]Run Rate'!B40</f>
        <v>Polleo Premium HydroX Whey 908g Unflavoured</v>
      </c>
      <c r="C186" s="191" t="str">
        <f>'[1]Run Rate'!C40</f>
        <v>PROTEINI</v>
      </c>
      <c r="D186" s="191" t="str">
        <f>'[1]Run Rate'!D40</f>
        <v>01 GOLD</v>
      </c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t="str">
        <f t="shared" ref="O186" si="175">IF(AND(OR($B$1="ALL",$B$1=C186),OR($E$1="ALL",$E$1=D186),OR($B$2="ALL",$B$2=A186),OR($E$2="ALL",IFERROR(SEARCH($E$2,B186),0)&gt;0)),"MATCH","")</f>
        <v>MATCH</v>
      </c>
      <c r="R186" t="s">
        <v>515</v>
      </c>
      <c r="S186" t="s">
        <v>516</v>
      </c>
    </row>
    <row r="187" spans="1:19" x14ac:dyDescent="0.25">
      <c r="A187" s="192"/>
      <c r="B187" s="192" t="s">
        <v>156</v>
      </c>
      <c r="C187" s="192" t="s">
        <v>157</v>
      </c>
      <c r="D187" s="192" t="s">
        <v>158</v>
      </c>
      <c r="E187" s="192" t="s">
        <v>139</v>
      </c>
      <c r="F187" s="192" t="s">
        <v>140</v>
      </c>
      <c r="G187" s="192" t="s">
        <v>141</v>
      </c>
      <c r="H187" s="192" t="s">
        <v>142</v>
      </c>
      <c r="I187" s="192" t="s">
        <v>143</v>
      </c>
      <c r="J187" s="192" t="s">
        <v>144</v>
      </c>
      <c r="K187" s="192" t="s">
        <v>145</v>
      </c>
      <c r="L187" s="192" t="s">
        <v>146</v>
      </c>
      <c r="M187" s="192" t="s">
        <v>147</v>
      </c>
      <c r="N187" s="192" t="s">
        <v>148</v>
      </c>
      <c r="O187" t="str">
        <f t="shared" ref="O187" si="176">O186</f>
        <v>MATCH</v>
      </c>
      <c r="R187" t="s">
        <v>517</v>
      </c>
      <c r="S187" t="s">
        <v>518</v>
      </c>
    </row>
    <row r="188" spans="1:19" x14ac:dyDescent="0.25">
      <c r="A188" s="193" t="s">
        <v>161</v>
      </c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t="str">
        <f t="shared" ref="O188" si="177">O186</f>
        <v>MATCH</v>
      </c>
      <c r="R188" t="s">
        <v>519</v>
      </c>
      <c r="S188" t="s">
        <v>520</v>
      </c>
    </row>
    <row r="189" spans="1:19" x14ac:dyDescent="0.25">
      <c r="A189" s="193" t="s">
        <v>164</v>
      </c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t="str">
        <f t="shared" ref="O189" si="178">O186</f>
        <v>MATCH</v>
      </c>
      <c r="R189" t="s">
        <v>521</v>
      </c>
      <c r="S189" t="s">
        <v>522</v>
      </c>
    </row>
    <row r="190" spans="1:19" x14ac:dyDescent="0.25">
      <c r="A190" s="188"/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t="str">
        <f t="shared" ref="O190" si="179">O186</f>
        <v>MATCH</v>
      </c>
      <c r="R190" t="s">
        <v>523</v>
      </c>
      <c r="S190" t="s">
        <v>524</v>
      </c>
    </row>
    <row r="191" spans="1:19" x14ac:dyDescent="0.25">
      <c r="A191" s="191" t="str">
        <f>'[1]Run Rate'!A41</f>
        <v>POL04467</v>
      </c>
      <c r="B191" s="191" t="str">
        <f>'[1]Run Rate'!B41</f>
        <v>Polleo Vegan Baked Cookie 75 g - Chocolate Chip</v>
      </c>
      <c r="C191" s="191" t="str">
        <f>'[1]Run Rate'!C41</f>
        <v>RTD &amp; SNACKS</v>
      </c>
      <c r="D191" s="191" t="str">
        <f>'[1]Run Rate'!D41</f>
        <v>01 GOLD</v>
      </c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t="str">
        <f t="shared" ref="O191" si="180">IF(AND(OR($B$1="ALL",$B$1=C191),OR($E$1="ALL",$E$1=D191),OR($B$2="ALL",$B$2=A191),OR($E$2="ALL",IFERROR(SEARCH($E$2,B191),0)&gt;0)),"MATCH","")</f>
        <v>MATCH</v>
      </c>
      <c r="R191" t="s">
        <v>373</v>
      </c>
      <c r="S191" t="s">
        <v>374</v>
      </c>
    </row>
    <row r="192" spans="1:19" x14ac:dyDescent="0.25">
      <c r="A192" s="192"/>
      <c r="B192" s="192" t="s">
        <v>156</v>
      </c>
      <c r="C192" s="192" t="s">
        <v>157</v>
      </c>
      <c r="D192" s="192" t="s">
        <v>158</v>
      </c>
      <c r="E192" s="192" t="s">
        <v>139</v>
      </c>
      <c r="F192" s="192" t="s">
        <v>140</v>
      </c>
      <c r="G192" s="192" t="s">
        <v>141</v>
      </c>
      <c r="H192" s="192" t="s">
        <v>142</v>
      </c>
      <c r="I192" s="192" t="s">
        <v>143</v>
      </c>
      <c r="J192" s="192" t="s">
        <v>144</v>
      </c>
      <c r="K192" s="192" t="s">
        <v>145</v>
      </c>
      <c r="L192" s="192" t="s">
        <v>146</v>
      </c>
      <c r="M192" s="192" t="s">
        <v>147</v>
      </c>
      <c r="N192" s="192" t="s">
        <v>148</v>
      </c>
      <c r="O192" t="str">
        <f t="shared" ref="O192" si="181">O191</f>
        <v>MATCH</v>
      </c>
      <c r="R192" t="s">
        <v>525</v>
      </c>
      <c r="S192" t="s">
        <v>526</v>
      </c>
    </row>
    <row r="193" spans="1:19" x14ac:dyDescent="0.25">
      <c r="A193" s="193" t="s">
        <v>161</v>
      </c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t="str">
        <f t="shared" ref="O193" si="182">O191</f>
        <v>MATCH</v>
      </c>
      <c r="R193" t="s">
        <v>527</v>
      </c>
      <c r="S193" t="s">
        <v>528</v>
      </c>
    </row>
    <row r="194" spans="1:19" x14ac:dyDescent="0.25">
      <c r="A194" s="193" t="s">
        <v>164</v>
      </c>
      <c r="B194" s="97">
        <v>1100</v>
      </c>
      <c r="C194" s="97">
        <v>1375</v>
      </c>
      <c r="D194" s="97">
        <v>1375</v>
      </c>
      <c r="E194" s="97">
        <v>1375</v>
      </c>
      <c r="F194" s="97">
        <v>1375</v>
      </c>
      <c r="G194" s="97"/>
      <c r="H194" s="97"/>
      <c r="I194" s="97"/>
      <c r="J194" s="97"/>
      <c r="K194" s="97"/>
      <c r="L194" s="97"/>
      <c r="M194" s="97"/>
      <c r="N194" s="97"/>
      <c r="O194" t="str">
        <f t="shared" ref="O194" si="183">O191</f>
        <v>MATCH</v>
      </c>
      <c r="R194" t="s">
        <v>529</v>
      </c>
      <c r="S194" t="s">
        <v>530</v>
      </c>
    </row>
    <row r="195" spans="1:19" x14ac:dyDescent="0.25">
      <c r="A195" s="188"/>
      <c r="B195" s="188"/>
      <c r="C195" s="188"/>
      <c r="D195" s="188"/>
      <c r="E195" s="188"/>
      <c r="F195" s="188"/>
      <c r="G195" s="188"/>
      <c r="H195" s="188"/>
      <c r="I195" s="188"/>
      <c r="J195" s="188"/>
      <c r="K195" s="188"/>
      <c r="L195" s="188"/>
      <c r="M195" s="188"/>
      <c r="N195" s="188"/>
      <c r="O195" t="str">
        <f t="shared" ref="O195" si="184">O191</f>
        <v>MATCH</v>
      </c>
      <c r="R195" t="s">
        <v>531</v>
      </c>
      <c r="S195" t="s">
        <v>532</v>
      </c>
    </row>
    <row r="196" spans="1:19" x14ac:dyDescent="0.25">
      <c r="A196" s="191" t="str">
        <f>'[1]Run Rate'!A42</f>
        <v>ZOE12352</v>
      </c>
      <c r="B196" s="191" t="str">
        <f>'[1]Run Rate'!B42</f>
        <v>ZOE Whey 454g French Vanilla Macaron</v>
      </c>
      <c r="C196" s="191" t="str">
        <f>'[1]Run Rate'!C42</f>
        <v>PROTEINI</v>
      </c>
      <c r="D196" s="191" t="str">
        <f>'[1]Run Rate'!D42</f>
        <v>01 GOLD</v>
      </c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t="str">
        <f t="shared" ref="O196" si="185">IF(AND(OR($B$1="ALL",$B$1=C196),OR($E$1="ALL",$E$1=D196),OR($B$2="ALL",$B$2=A196),OR($E$2="ALL",IFERROR(SEARCH($E$2,B196),0)&gt;0)),"MATCH","")</f>
        <v>MATCH</v>
      </c>
      <c r="R196" t="s">
        <v>533</v>
      </c>
      <c r="S196" t="s">
        <v>534</v>
      </c>
    </row>
    <row r="197" spans="1:19" x14ac:dyDescent="0.25">
      <c r="A197" s="192"/>
      <c r="B197" s="192" t="s">
        <v>156</v>
      </c>
      <c r="C197" s="192" t="s">
        <v>157</v>
      </c>
      <c r="D197" s="192" t="s">
        <v>158</v>
      </c>
      <c r="E197" s="192" t="s">
        <v>139</v>
      </c>
      <c r="F197" s="192" t="s">
        <v>140</v>
      </c>
      <c r="G197" s="192" t="s">
        <v>141</v>
      </c>
      <c r="H197" s="192" t="s">
        <v>142</v>
      </c>
      <c r="I197" s="192" t="s">
        <v>143</v>
      </c>
      <c r="J197" s="192" t="s">
        <v>144</v>
      </c>
      <c r="K197" s="192" t="s">
        <v>145</v>
      </c>
      <c r="L197" s="192" t="s">
        <v>146</v>
      </c>
      <c r="M197" s="192" t="s">
        <v>147</v>
      </c>
      <c r="N197" s="192" t="s">
        <v>148</v>
      </c>
      <c r="O197" t="str">
        <f t="shared" ref="O197" si="186">O196</f>
        <v>MATCH</v>
      </c>
      <c r="R197" t="s">
        <v>535</v>
      </c>
      <c r="S197" t="s">
        <v>536</v>
      </c>
    </row>
    <row r="198" spans="1:19" x14ac:dyDescent="0.25">
      <c r="A198" s="193" t="s">
        <v>161</v>
      </c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t="str">
        <f t="shared" ref="O198" si="187">O196</f>
        <v>MATCH</v>
      </c>
      <c r="R198" t="s">
        <v>537</v>
      </c>
      <c r="S198" t="s">
        <v>538</v>
      </c>
    </row>
    <row r="199" spans="1:19" x14ac:dyDescent="0.25">
      <c r="A199" s="193" t="s">
        <v>164</v>
      </c>
      <c r="B199" s="97"/>
      <c r="C199" s="97"/>
      <c r="D199" s="97"/>
      <c r="E199" s="97"/>
      <c r="F199" s="97"/>
      <c r="G199" s="97"/>
      <c r="H199" s="97"/>
      <c r="I199" s="97"/>
      <c r="J199" s="97"/>
      <c r="K199" s="97">
        <v>160</v>
      </c>
      <c r="L199" s="97">
        <v>160</v>
      </c>
      <c r="M199" s="97">
        <v>160</v>
      </c>
      <c r="N199" s="97">
        <v>160</v>
      </c>
      <c r="O199" t="str">
        <f t="shared" ref="O199" si="188">O196</f>
        <v>MATCH</v>
      </c>
      <c r="R199" t="s">
        <v>539</v>
      </c>
      <c r="S199" t="s">
        <v>540</v>
      </c>
    </row>
    <row r="200" spans="1:19" x14ac:dyDescent="0.25">
      <c r="A200" s="188"/>
      <c r="B200" s="188"/>
      <c r="C200" s="188"/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t="str">
        <f t="shared" ref="O200" si="189">O196</f>
        <v>MATCH</v>
      </c>
      <c r="R200" t="s">
        <v>541</v>
      </c>
      <c r="S200" t="s">
        <v>542</v>
      </c>
    </row>
    <row r="201" spans="1:19" x14ac:dyDescent="0.25">
      <c r="A201" s="191" t="str">
        <f>'[1]Run Rate'!A43</f>
        <v>POL12761</v>
      </c>
      <c r="B201" s="191" t="str">
        <f>'[1]Run Rate'!B43</f>
        <v>Polleo Protein Cremissimo/Buenissimo 40g Hazelnut-White Chocolate</v>
      </c>
      <c r="C201" s="191" t="str">
        <f>'[1]Run Rate'!C43</f>
        <v>RTD &amp; SNACKS</v>
      </c>
      <c r="D201" s="191" t="str">
        <f>'[1]Run Rate'!D43</f>
        <v>01 GOLD</v>
      </c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t="str">
        <f t="shared" ref="O201" si="190">IF(AND(OR($B$1="ALL",$B$1=C201),OR($E$1="ALL",$E$1=D201),OR($B$2="ALL",$B$2=A201),OR($E$2="ALL",IFERROR(SEARCH($E$2,B201),0)&gt;0)),"MATCH","")</f>
        <v>MATCH</v>
      </c>
      <c r="R201" t="s">
        <v>543</v>
      </c>
      <c r="S201" t="s">
        <v>544</v>
      </c>
    </row>
    <row r="202" spans="1:19" x14ac:dyDescent="0.25">
      <c r="A202" s="192"/>
      <c r="B202" s="192" t="s">
        <v>156</v>
      </c>
      <c r="C202" s="192" t="s">
        <v>157</v>
      </c>
      <c r="D202" s="192" t="s">
        <v>158</v>
      </c>
      <c r="E202" s="192" t="s">
        <v>139</v>
      </c>
      <c r="F202" s="192" t="s">
        <v>140</v>
      </c>
      <c r="G202" s="192" t="s">
        <v>141</v>
      </c>
      <c r="H202" s="192" t="s">
        <v>142</v>
      </c>
      <c r="I202" s="192" t="s">
        <v>143</v>
      </c>
      <c r="J202" s="192" t="s">
        <v>144</v>
      </c>
      <c r="K202" s="192" t="s">
        <v>145</v>
      </c>
      <c r="L202" s="192" t="s">
        <v>146</v>
      </c>
      <c r="M202" s="192" t="s">
        <v>147</v>
      </c>
      <c r="N202" s="192" t="s">
        <v>148</v>
      </c>
      <c r="O202" t="str">
        <f t="shared" ref="O202" si="191">O201</f>
        <v>MATCH</v>
      </c>
      <c r="R202" t="s">
        <v>545</v>
      </c>
      <c r="S202" t="s">
        <v>546</v>
      </c>
    </row>
    <row r="203" spans="1:19" x14ac:dyDescent="0.25">
      <c r="A203" s="193" t="s">
        <v>161</v>
      </c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t="str">
        <f t="shared" ref="O203" si="192">O201</f>
        <v>MATCH</v>
      </c>
      <c r="R203" t="s">
        <v>547</v>
      </c>
      <c r="S203" t="s">
        <v>548</v>
      </c>
    </row>
    <row r="204" spans="1:19" x14ac:dyDescent="0.25">
      <c r="A204" s="193" t="s">
        <v>164</v>
      </c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t="str">
        <f t="shared" ref="O204" si="193">O201</f>
        <v>MATCH</v>
      </c>
      <c r="R204" t="s">
        <v>549</v>
      </c>
      <c r="S204" t="s">
        <v>550</v>
      </c>
    </row>
    <row r="205" spans="1:19" x14ac:dyDescent="0.25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t="str">
        <f t="shared" ref="O205" si="194">O201</f>
        <v>MATCH</v>
      </c>
      <c r="R205" t="s">
        <v>551</v>
      </c>
      <c r="S205" t="s">
        <v>552</v>
      </c>
    </row>
    <row r="206" spans="1:19" x14ac:dyDescent="0.25">
      <c r="A206" s="191" t="str">
        <f>'[1]Run Rate'!A44</f>
        <v>POL12762</v>
      </c>
      <c r="B206" s="191" t="str">
        <f>'[1]Run Rate'!B44</f>
        <v>Polleo Protein Cremissimo/Buenissimo 40g Cocoa-Hazelnut-Milk Chocolate</v>
      </c>
      <c r="C206" s="191" t="str">
        <f>'[1]Run Rate'!C44</f>
        <v>RTD &amp; SNACKS</v>
      </c>
      <c r="D206" s="191" t="str">
        <f>'[1]Run Rate'!D44</f>
        <v>01 GOLD</v>
      </c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t="str">
        <f t="shared" ref="O206" si="195">IF(AND(OR($B$1="ALL",$B$1=C206),OR($E$1="ALL",$E$1=D206),OR($B$2="ALL",$B$2=A206),OR($E$2="ALL",IFERROR(SEARCH($E$2,B206),0)&gt;0)),"MATCH","")</f>
        <v>MATCH</v>
      </c>
      <c r="R206" t="s">
        <v>553</v>
      </c>
      <c r="S206" t="s">
        <v>554</v>
      </c>
    </row>
    <row r="207" spans="1:19" x14ac:dyDescent="0.25">
      <c r="A207" s="192"/>
      <c r="B207" s="192" t="s">
        <v>156</v>
      </c>
      <c r="C207" s="192" t="s">
        <v>157</v>
      </c>
      <c r="D207" s="192" t="s">
        <v>158</v>
      </c>
      <c r="E207" s="192" t="s">
        <v>139</v>
      </c>
      <c r="F207" s="192" t="s">
        <v>140</v>
      </c>
      <c r="G207" s="192" t="s">
        <v>141</v>
      </c>
      <c r="H207" s="192" t="s">
        <v>142</v>
      </c>
      <c r="I207" s="192" t="s">
        <v>143</v>
      </c>
      <c r="J207" s="192" t="s">
        <v>144</v>
      </c>
      <c r="K207" s="192" t="s">
        <v>145</v>
      </c>
      <c r="L207" s="192" t="s">
        <v>146</v>
      </c>
      <c r="M207" s="192" t="s">
        <v>147</v>
      </c>
      <c r="N207" s="192" t="s">
        <v>148</v>
      </c>
      <c r="O207" t="str">
        <f t="shared" ref="O207" si="196">O206</f>
        <v>MATCH</v>
      </c>
      <c r="R207" t="s">
        <v>555</v>
      </c>
      <c r="S207" t="s">
        <v>556</v>
      </c>
    </row>
    <row r="208" spans="1:19" x14ac:dyDescent="0.25">
      <c r="A208" s="193" t="s">
        <v>161</v>
      </c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t="str">
        <f t="shared" ref="O208" si="197">O206</f>
        <v>MATCH</v>
      </c>
      <c r="R208" t="s">
        <v>557</v>
      </c>
      <c r="S208" t="s">
        <v>558</v>
      </c>
    </row>
    <row r="209" spans="1:19" x14ac:dyDescent="0.25">
      <c r="A209" s="193" t="s">
        <v>164</v>
      </c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t="str">
        <f t="shared" ref="O209" si="198">O206</f>
        <v>MATCH</v>
      </c>
      <c r="R209" t="s">
        <v>559</v>
      </c>
      <c r="S209" t="s">
        <v>560</v>
      </c>
    </row>
    <row r="210" spans="1:19" x14ac:dyDescent="0.25">
      <c r="A210" s="188"/>
      <c r="B210" s="188"/>
      <c r="C210" s="188"/>
      <c r="D210" s="188"/>
      <c r="E210" s="188"/>
      <c r="F210" s="188"/>
      <c r="G210" s="188"/>
      <c r="H210" s="188"/>
      <c r="I210" s="188"/>
      <c r="J210" s="188"/>
      <c r="K210" s="188"/>
      <c r="L210" s="188"/>
      <c r="M210" s="188"/>
      <c r="N210" s="188"/>
      <c r="O210" t="str">
        <f t="shared" ref="O210" si="199">O206</f>
        <v>MATCH</v>
      </c>
      <c r="R210" t="s">
        <v>561</v>
      </c>
      <c r="S210" t="s">
        <v>562</v>
      </c>
    </row>
    <row r="211" spans="1:19" x14ac:dyDescent="0.25">
      <c r="A211" s="191" t="str">
        <f>'[1]Run Rate'!A45</f>
        <v>POL12752</v>
      </c>
      <c r="B211" s="191" t="str">
        <f>'[1]Run Rate'!B45</f>
        <v>Polleo Premium HydroX Whey 454g Chocolate Hazelnut</v>
      </c>
      <c r="C211" s="191" t="str">
        <f>'[1]Run Rate'!C45</f>
        <v>PROTEINI</v>
      </c>
      <c r="D211" s="191" t="str">
        <f>'[1]Run Rate'!D45</f>
        <v>01 GOLD</v>
      </c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t="str">
        <f t="shared" ref="O211" si="200">IF(AND(OR($B$1="ALL",$B$1=C211),OR($E$1="ALL",$E$1=D211),OR($B$2="ALL",$B$2=A211),OR($E$2="ALL",IFERROR(SEARCH($E$2,B211),0)&gt;0)),"MATCH","")</f>
        <v>MATCH</v>
      </c>
      <c r="R211" t="s">
        <v>563</v>
      </c>
      <c r="S211" t="s">
        <v>564</v>
      </c>
    </row>
    <row r="212" spans="1:19" x14ac:dyDescent="0.25">
      <c r="A212" s="192"/>
      <c r="B212" s="192" t="s">
        <v>156</v>
      </c>
      <c r="C212" s="192" t="s">
        <v>157</v>
      </c>
      <c r="D212" s="192" t="s">
        <v>158</v>
      </c>
      <c r="E212" s="192" t="s">
        <v>139</v>
      </c>
      <c r="F212" s="192" t="s">
        <v>140</v>
      </c>
      <c r="G212" s="192" t="s">
        <v>141</v>
      </c>
      <c r="H212" s="192" t="s">
        <v>142</v>
      </c>
      <c r="I212" s="192" t="s">
        <v>143</v>
      </c>
      <c r="J212" s="192" t="s">
        <v>144</v>
      </c>
      <c r="K212" s="192" t="s">
        <v>145</v>
      </c>
      <c r="L212" s="192" t="s">
        <v>146</v>
      </c>
      <c r="M212" s="192" t="s">
        <v>147</v>
      </c>
      <c r="N212" s="192" t="s">
        <v>148</v>
      </c>
      <c r="O212" t="str">
        <f t="shared" ref="O212" si="201">O211</f>
        <v>MATCH</v>
      </c>
      <c r="R212" t="s">
        <v>565</v>
      </c>
      <c r="S212" t="s">
        <v>566</v>
      </c>
    </row>
    <row r="213" spans="1:19" x14ac:dyDescent="0.25">
      <c r="A213" s="193" t="s">
        <v>161</v>
      </c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t="str">
        <f t="shared" ref="O213" si="202">O211</f>
        <v>MATCH</v>
      </c>
      <c r="R213" t="s">
        <v>567</v>
      </c>
      <c r="S213" t="s">
        <v>568</v>
      </c>
    </row>
    <row r="214" spans="1:19" x14ac:dyDescent="0.25">
      <c r="A214" s="193" t="s">
        <v>164</v>
      </c>
      <c r="B214" s="97">
        <v>180</v>
      </c>
      <c r="C214" s="97">
        <v>240</v>
      </c>
      <c r="D214" s="97">
        <v>240</v>
      </c>
      <c r="E214" s="97">
        <v>240</v>
      </c>
      <c r="F214" s="97">
        <v>240</v>
      </c>
      <c r="G214" s="97"/>
      <c r="H214" s="97"/>
      <c r="I214" s="97"/>
      <c r="J214" s="97"/>
      <c r="K214" s="97"/>
      <c r="L214" s="97"/>
      <c r="M214" s="97"/>
      <c r="N214" s="97"/>
      <c r="O214" t="str">
        <f t="shared" ref="O214" si="203">O211</f>
        <v>MATCH</v>
      </c>
      <c r="R214" t="s">
        <v>569</v>
      </c>
      <c r="S214" t="s">
        <v>570</v>
      </c>
    </row>
    <row r="215" spans="1:19" x14ac:dyDescent="0.25">
      <c r="A215" s="188"/>
      <c r="B215" s="188"/>
      <c r="C215" s="188"/>
      <c r="D215" s="188"/>
      <c r="E215" s="188"/>
      <c r="F215" s="188"/>
      <c r="G215" s="188"/>
      <c r="H215" s="188"/>
      <c r="I215" s="188"/>
      <c r="J215" s="188"/>
      <c r="K215" s="188"/>
      <c r="L215" s="188"/>
      <c r="M215" s="188"/>
      <c r="N215" s="188"/>
      <c r="O215" t="str">
        <f t="shared" ref="O215" si="204">O211</f>
        <v>MATCH</v>
      </c>
      <c r="R215" t="s">
        <v>571</v>
      </c>
      <c r="S215" t="s">
        <v>572</v>
      </c>
    </row>
    <row r="216" spans="1:19" x14ac:dyDescent="0.25">
      <c r="A216" s="191" t="str">
        <f>'[1]Run Rate'!A46</f>
        <v>POL12824</v>
      </c>
      <c r="B216" s="191" t="str">
        <f>'[1]Run Rate'!B46</f>
        <v>Polleo Softi 50 g Choco Peanut Caramel</v>
      </c>
      <c r="C216" s="191" t="str">
        <f>'[1]Run Rate'!C46</f>
        <v>RTD &amp; SNACKS</v>
      </c>
      <c r="D216" s="191" t="str">
        <f>'[1]Run Rate'!D46</f>
        <v>01 GOLD</v>
      </c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t="str">
        <f t="shared" ref="O216" si="205">IF(AND(OR($B$1="ALL",$B$1=C216),OR($E$1="ALL",$E$1=D216),OR($B$2="ALL",$B$2=A216),OR($E$2="ALL",IFERROR(SEARCH($E$2,B216),0)&gt;0)),"MATCH","")</f>
        <v>MATCH</v>
      </c>
      <c r="R216" t="s">
        <v>573</v>
      </c>
      <c r="S216" t="s">
        <v>574</v>
      </c>
    </row>
    <row r="217" spans="1:19" x14ac:dyDescent="0.25">
      <c r="A217" s="192"/>
      <c r="B217" s="192" t="s">
        <v>156</v>
      </c>
      <c r="C217" s="192" t="s">
        <v>157</v>
      </c>
      <c r="D217" s="192" t="s">
        <v>158</v>
      </c>
      <c r="E217" s="192" t="s">
        <v>139</v>
      </c>
      <c r="F217" s="192" t="s">
        <v>140</v>
      </c>
      <c r="G217" s="192" t="s">
        <v>141</v>
      </c>
      <c r="H217" s="192" t="s">
        <v>142</v>
      </c>
      <c r="I217" s="192" t="s">
        <v>143</v>
      </c>
      <c r="J217" s="192" t="s">
        <v>144</v>
      </c>
      <c r="K217" s="192" t="s">
        <v>145</v>
      </c>
      <c r="L217" s="192" t="s">
        <v>146</v>
      </c>
      <c r="M217" s="192" t="s">
        <v>147</v>
      </c>
      <c r="N217" s="192" t="s">
        <v>148</v>
      </c>
      <c r="O217" t="str">
        <f t="shared" ref="O217" si="206">O216</f>
        <v>MATCH</v>
      </c>
      <c r="R217" t="s">
        <v>575</v>
      </c>
      <c r="S217" t="s">
        <v>576</v>
      </c>
    </row>
    <row r="218" spans="1:19" x14ac:dyDescent="0.25">
      <c r="A218" s="193" t="s">
        <v>161</v>
      </c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t="str">
        <f t="shared" ref="O218" si="207">O216</f>
        <v>MATCH</v>
      </c>
      <c r="R218" t="s">
        <v>577</v>
      </c>
      <c r="S218" t="s">
        <v>578</v>
      </c>
    </row>
    <row r="219" spans="1:19" x14ac:dyDescent="0.25">
      <c r="A219" s="193" t="s">
        <v>164</v>
      </c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t="str">
        <f t="shared" ref="O219" si="208">O216</f>
        <v>MATCH</v>
      </c>
      <c r="R219" t="s">
        <v>579</v>
      </c>
      <c r="S219" t="s">
        <v>580</v>
      </c>
    </row>
    <row r="220" spans="1:19" x14ac:dyDescent="0.25">
      <c r="A220" s="188"/>
      <c r="B220" s="188"/>
      <c r="C220" s="188"/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t="str">
        <f t="shared" ref="O220" si="209">O216</f>
        <v>MATCH</v>
      </c>
      <c r="R220" t="s">
        <v>581</v>
      </c>
      <c r="S220" t="s">
        <v>582</v>
      </c>
    </row>
    <row r="221" spans="1:19" x14ac:dyDescent="0.25">
      <c r="A221" s="191" t="str">
        <f>'[1]Run Rate'!A47</f>
        <v>POL12650</v>
      </c>
      <c r="B221" s="191" t="str">
        <f>'[1]Run Rate'!B47</f>
        <v>Polleo Creatine monohydrate 250g Unflavoured</v>
      </c>
      <c r="C221" s="191" t="str">
        <f>'[1]Run Rate'!C47</f>
        <v>SPORTSKA PREHRANA</v>
      </c>
      <c r="D221" s="191" t="str">
        <f>'[1]Run Rate'!D47</f>
        <v>01 GOLD</v>
      </c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t="str">
        <f t="shared" ref="O221" si="210">IF(AND(OR($B$1="ALL",$B$1=C221),OR($E$1="ALL",$E$1=D221),OR($B$2="ALL",$B$2=A221),OR($E$2="ALL",IFERROR(SEARCH($E$2,B221),0)&gt;0)),"MATCH","")</f>
        <v>MATCH</v>
      </c>
      <c r="R221" t="s">
        <v>583</v>
      </c>
      <c r="S221" t="s">
        <v>584</v>
      </c>
    </row>
    <row r="222" spans="1:19" x14ac:dyDescent="0.25">
      <c r="A222" s="192"/>
      <c r="B222" s="192" t="s">
        <v>156</v>
      </c>
      <c r="C222" s="192" t="s">
        <v>157</v>
      </c>
      <c r="D222" s="192" t="s">
        <v>158</v>
      </c>
      <c r="E222" s="192" t="s">
        <v>139</v>
      </c>
      <c r="F222" s="192" t="s">
        <v>140</v>
      </c>
      <c r="G222" s="192" t="s">
        <v>141</v>
      </c>
      <c r="H222" s="192" t="s">
        <v>142</v>
      </c>
      <c r="I222" s="192" t="s">
        <v>143</v>
      </c>
      <c r="J222" s="192" t="s">
        <v>144</v>
      </c>
      <c r="K222" s="192" t="s">
        <v>145</v>
      </c>
      <c r="L222" s="192" t="s">
        <v>146</v>
      </c>
      <c r="M222" s="192" t="s">
        <v>147</v>
      </c>
      <c r="N222" s="192" t="s">
        <v>148</v>
      </c>
      <c r="O222" t="str">
        <f t="shared" ref="O222" si="211">O221</f>
        <v>MATCH</v>
      </c>
      <c r="R222" t="s">
        <v>585</v>
      </c>
      <c r="S222" t="s">
        <v>586</v>
      </c>
    </row>
    <row r="223" spans="1:19" x14ac:dyDescent="0.25">
      <c r="A223" s="193" t="s">
        <v>161</v>
      </c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t="str">
        <f t="shared" ref="O223" si="212">O221</f>
        <v>MATCH</v>
      </c>
      <c r="R223" t="s">
        <v>587</v>
      </c>
      <c r="S223" t="s">
        <v>588</v>
      </c>
    </row>
    <row r="224" spans="1:19" x14ac:dyDescent="0.25">
      <c r="A224" s="193" t="s">
        <v>164</v>
      </c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t="str">
        <f t="shared" ref="O224" si="213">O221</f>
        <v>MATCH</v>
      </c>
      <c r="R224" t="s">
        <v>589</v>
      </c>
      <c r="S224" t="s">
        <v>590</v>
      </c>
    </row>
    <row r="225" spans="1:19" x14ac:dyDescent="0.25">
      <c r="A225" s="188"/>
      <c r="B225" s="188"/>
      <c r="C225" s="188"/>
      <c r="D225" s="188"/>
      <c r="E225" s="188"/>
      <c r="F225" s="188"/>
      <c r="G225" s="188"/>
      <c r="H225" s="188"/>
      <c r="I225" s="188"/>
      <c r="J225" s="188"/>
      <c r="K225" s="188"/>
      <c r="L225" s="188"/>
      <c r="M225" s="188"/>
      <c r="N225" s="188"/>
      <c r="O225" t="str">
        <f t="shared" ref="O225" si="214">O221</f>
        <v>MATCH</v>
      </c>
      <c r="R225" t="s">
        <v>591</v>
      </c>
      <c r="S225" t="s">
        <v>592</v>
      </c>
    </row>
    <row r="226" spans="1:19" x14ac:dyDescent="0.25">
      <c r="A226" s="191" t="str">
        <f>'[1]Run Rate'!A48</f>
        <v>POL04365</v>
      </c>
      <c r="B226" s="191" t="str">
        <f>'[1]Run Rate'!B48</f>
        <v>Polleo 31% Protein Bar 35g Banana</v>
      </c>
      <c r="C226" s="191" t="str">
        <f>'[1]Run Rate'!C48</f>
        <v>RTD &amp; SNACKS</v>
      </c>
      <c r="D226" s="191" t="str">
        <f>'[1]Run Rate'!D48</f>
        <v>01 GOLD</v>
      </c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t="str">
        <f t="shared" ref="O226" si="215">IF(AND(OR($B$1="ALL",$B$1=C226),OR($E$1="ALL",$E$1=D226),OR($B$2="ALL",$B$2=A226),OR($E$2="ALL",IFERROR(SEARCH($E$2,B226),0)&gt;0)),"MATCH","")</f>
        <v>MATCH</v>
      </c>
      <c r="R226" t="s">
        <v>593</v>
      </c>
      <c r="S226" t="s">
        <v>594</v>
      </c>
    </row>
    <row r="227" spans="1:19" x14ac:dyDescent="0.25">
      <c r="A227" s="192"/>
      <c r="B227" s="192" t="s">
        <v>156</v>
      </c>
      <c r="C227" s="192" t="s">
        <v>157</v>
      </c>
      <c r="D227" s="192" t="s">
        <v>158</v>
      </c>
      <c r="E227" s="192" t="s">
        <v>139</v>
      </c>
      <c r="F227" s="192" t="s">
        <v>140</v>
      </c>
      <c r="G227" s="192" t="s">
        <v>141</v>
      </c>
      <c r="H227" s="192" t="s">
        <v>142</v>
      </c>
      <c r="I227" s="192" t="s">
        <v>143</v>
      </c>
      <c r="J227" s="192" t="s">
        <v>144</v>
      </c>
      <c r="K227" s="192" t="s">
        <v>145</v>
      </c>
      <c r="L227" s="192" t="s">
        <v>146</v>
      </c>
      <c r="M227" s="192" t="s">
        <v>147</v>
      </c>
      <c r="N227" s="192" t="s">
        <v>148</v>
      </c>
      <c r="O227" t="str">
        <f t="shared" ref="O227" si="216">O226</f>
        <v>MATCH</v>
      </c>
      <c r="R227" t="s">
        <v>595</v>
      </c>
      <c r="S227" t="s">
        <v>596</v>
      </c>
    </row>
    <row r="228" spans="1:19" x14ac:dyDescent="0.25">
      <c r="A228" s="193" t="s">
        <v>161</v>
      </c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t="str">
        <f t="shared" ref="O228" si="217">O226</f>
        <v>MATCH</v>
      </c>
      <c r="R228" t="s">
        <v>597</v>
      </c>
      <c r="S228" t="s">
        <v>598</v>
      </c>
    </row>
    <row r="229" spans="1:19" x14ac:dyDescent="0.25">
      <c r="A229" s="193" t="s">
        <v>164</v>
      </c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t="str">
        <f t="shared" ref="O229" si="218">O226</f>
        <v>MATCH</v>
      </c>
      <c r="R229" t="s">
        <v>599</v>
      </c>
      <c r="S229" t="s">
        <v>600</v>
      </c>
    </row>
    <row r="230" spans="1:19" x14ac:dyDescent="0.25">
      <c r="A230" s="188"/>
      <c r="B230" s="188"/>
      <c r="C230" s="188"/>
      <c r="D230" s="188"/>
      <c r="E230" s="188"/>
      <c r="F230" s="188"/>
      <c r="G230" s="188"/>
      <c r="H230" s="188"/>
      <c r="I230" s="188"/>
      <c r="J230" s="188"/>
      <c r="K230" s="188"/>
      <c r="L230" s="188"/>
      <c r="M230" s="188"/>
      <c r="N230" s="188"/>
      <c r="O230" t="str">
        <f t="shared" ref="O230" si="219">O226</f>
        <v>MATCH</v>
      </c>
      <c r="R230" t="s">
        <v>601</v>
      </c>
      <c r="S230" t="s">
        <v>602</v>
      </c>
    </row>
    <row r="231" spans="1:19" x14ac:dyDescent="0.25">
      <c r="A231" s="191" t="str">
        <f>'[1]Run Rate'!A49</f>
        <v>POL09741</v>
      </c>
      <c r="B231" s="191" t="str">
        <f>'[1]Run Rate'!B49</f>
        <v>Polleo 1st Whey 908g Vanilla Madagascar</v>
      </c>
      <c r="C231" s="191" t="str">
        <f>'[1]Run Rate'!C49</f>
        <v>PROTEINI</v>
      </c>
      <c r="D231" s="191" t="str">
        <f>'[1]Run Rate'!D49</f>
        <v>01 GOLD</v>
      </c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t="str">
        <f t="shared" ref="O231" si="220">IF(AND(OR($B$1="ALL",$B$1=C231),OR($E$1="ALL",$E$1=D231),OR($B$2="ALL",$B$2=A231),OR($E$2="ALL",IFERROR(SEARCH($E$2,B231),0)&gt;0)),"MATCH","")</f>
        <v>MATCH</v>
      </c>
      <c r="R231" t="s">
        <v>603</v>
      </c>
      <c r="S231" t="s">
        <v>604</v>
      </c>
    </row>
    <row r="232" spans="1:19" x14ac:dyDescent="0.25">
      <c r="A232" s="192"/>
      <c r="B232" s="192" t="s">
        <v>156</v>
      </c>
      <c r="C232" s="192" t="s">
        <v>157</v>
      </c>
      <c r="D232" s="192" t="s">
        <v>158</v>
      </c>
      <c r="E232" s="192" t="s">
        <v>139</v>
      </c>
      <c r="F232" s="192" t="s">
        <v>140</v>
      </c>
      <c r="G232" s="192" t="s">
        <v>141</v>
      </c>
      <c r="H232" s="192" t="s">
        <v>142</v>
      </c>
      <c r="I232" s="192" t="s">
        <v>143</v>
      </c>
      <c r="J232" s="192" t="s">
        <v>144</v>
      </c>
      <c r="K232" s="192" t="s">
        <v>145</v>
      </c>
      <c r="L232" s="192" t="s">
        <v>146</v>
      </c>
      <c r="M232" s="192" t="s">
        <v>147</v>
      </c>
      <c r="N232" s="192" t="s">
        <v>148</v>
      </c>
      <c r="O232" t="str">
        <f t="shared" ref="O232" si="221">O231</f>
        <v>MATCH</v>
      </c>
      <c r="R232" t="s">
        <v>605</v>
      </c>
      <c r="S232" t="s">
        <v>606</v>
      </c>
    </row>
    <row r="233" spans="1:19" x14ac:dyDescent="0.25">
      <c r="A233" s="193" t="s">
        <v>161</v>
      </c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t="str">
        <f t="shared" ref="O233" si="222">O231</f>
        <v>MATCH</v>
      </c>
      <c r="R233" t="s">
        <v>607</v>
      </c>
      <c r="S233" t="s">
        <v>608</v>
      </c>
    </row>
    <row r="234" spans="1:19" x14ac:dyDescent="0.25">
      <c r="A234" s="193" t="s">
        <v>164</v>
      </c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t="str">
        <f t="shared" ref="O234" si="223">O231</f>
        <v>MATCH</v>
      </c>
      <c r="R234" t="s">
        <v>609</v>
      </c>
      <c r="S234" t="s">
        <v>610</v>
      </c>
    </row>
    <row r="235" spans="1:19" x14ac:dyDescent="0.25">
      <c r="A235" s="188"/>
      <c r="B235" s="188"/>
      <c r="C235" s="188"/>
      <c r="D235" s="188"/>
      <c r="E235" s="188"/>
      <c r="F235" s="188"/>
      <c r="G235" s="188"/>
      <c r="H235" s="188"/>
      <c r="I235" s="188"/>
      <c r="J235" s="188"/>
      <c r="K235" s="188"/>
      <c r="L235" s="188"/>
      <c r="M235" s="188"/>
      <c r="N235" s="188"/>
      <c r="O235" t="str">
        <f t="shared" ref="O235" si="224">O231</f>
        <v>MATCH</v>
      </c>
      <c r="R235" t="s">
        <v>611</v>
      </c>
      <c r="S235" t="s">
        <v>612</v>
      </c>
    </row>
    <row r="236" spans="1:19" x14ac:dyDescent="0.25">
      <c r="A236" s="191" t="str">
        <f>'[1]Run Rate'!A50</f>
        <v>POL04366</v>
      </c>
      <c r="B236" s="191" t="str">
        <f>'[1]Run Rate'!B50</f>
        <v>Polleo 31% Protein Bar 35g Coconut</v>
      </c>
      <c r="C236" s="191" t="str">
        <f>'[1]Run Rate'!C50</f>
        <v>RTD &amp; SNACKS</v>
      </c>
      <c r="D236" s="191" t="str">
        <f>'[1]Run Rate'!D50</f>
        <v>01 GOLD</v>
      </c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t="str">
        <f t="shared" ref="O236" si="225">IF(AND(OR($B$1="ALL",$B$1=C236),OR($E$1="ALL",$E$1=D236),OR($B$2="ALL",$B$2=A236),OR($E$2="ALL",IFERROR(SEARCH($E$2,B236),0)&gt;0)),"MATCH","")</f>
        <v>MATCH</v>
      </c>
      <c r="R236" t="s">
        <v>613</v>
      </c>
      <c r="S236" t="s">
        <v>614</v>
      </c>
    </row>
    <row r="237" spans="1:19" x14ac:dyDescent="0.25">
      <c r="A237" s="192"/>
      <c r="B237" s="192" t="s">
        <v>156</v>
      </c>
      <c r="C237" s="192" t="s">
        <v>157</v>
      </c>
      <c r="D237" s="192" t="s">
        <v>158</v>
      </c>
      <c r="E237" s="192" t="s">
        <v>139</v>
      </c>
      <c r="F237" s="192" t="s">
        <v>140</v>
      </c>
      <c r="G237" s="192" t="s">
        <v>141</v>
      </c>
      <c r="H237" s="192" t="s">
        <v>142</v>
      </c>
      <c r="I237" s="192" t="s">
        <v>143</v>
      </c>
      <c r="J237" s="192" t="s">
        <v>144</v>
      </c>
      <c r="K237" s="192" t="s">
        <v>145</v>
      </c>
      <c r="L237" s="192" t="s">
        <v>146</v>
      </c>
      <c r="M237" s="192" t="s">
        <v>147</v>
      </c>
      <c r="N237" s="192" t="s">
        <v>148</v>
      </c>
      <c r="O237" t="str">
        <f t="shared" ref="O237" si="226">O236</f>
        <v>MATCH</v>
      </c>
      <c r="R237" t="s">
        <v>615</v>
      </c>
      <c r="S237" t="s">
        <v>616</v>
      </c>
    </row>
    <row r="238" spans="1:19" x14ac:dyDescent="0.25">
      <c r="A238" s="193" t="s">
        <v>161</v>
      </c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t="str">
        <f t="shared" ref="O238" si="227">O236</f>
        <v>MATCH</v>
      </c>
      <c r="R238" t="s">
        <v>617</v>
      </c>
      <c r="S238" t="s">
        <v>618</v>
      </c>
    </row>
    <row r="239" spans="1:19" x14ac:dyDescent="0.25">
      <c r="A239" s="193" t="s">
        <v>164</v>
      </c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t="str">
        <f t="shared" ref="O239" si="228">O236</f>
        <v>MATCH</v>
      </c>
      <c r="R239" t="s">
        <v>619</v>
      </c>
      <c r="S239" t="s">
        <v>620</v>
      </c>
    </row>
    <row r="240" spans="1:19" x14ac:dyDescent="0.25">
      <c r="A240" s="188"/>
      <c r="B240" s="188"/>
      <c r="C240" s="188"/>
      <c r="D240" s="188"/>
      <c r="E240" s="188"/>
      <c r="F240" s="188"/>
      <c r="G240" s="188"/>
      <c r="H240" s="188"/>
      <c r="I240" s="188"/>
      <c r="J240" s="188"/>
      <c r="K240" s="188"/>
      <c r="L240" s="188"/>
      <c r="M240" s="188"/>
      <c r="N240" s="188"/>
      <c r="O240" t="str">
        <f t="shared" ref="O240" si="229">O236</f>
        <v>MATCH</v>
      </c>
      <c r="R240" t="s">
        <v>621</v>
      </c>
      <c r="S240" t="s">
        <v>622</v>
      </c>
    </row>
    <row r="241" spans="1:19" x14ac:dyDescent="0.25">
      <c r="A241" s="191" t="str">
        <f>'[1]Run Rate'!A51</f>
        <v>POL09892</v>
      </c>
      <c r="B241" s="191" t="str">
        <f>'[1]Run Rate'!B51</f>
        <v>Polleo 1st Whey 454g Chocolate Hazelnut</v>
      </c>
      <c r="C241" s="191" t="str">
        <f>'[1]Run Rate'!C51</f>
        <v>PROTEINI</v>
      </c>
      <c r="D241" s="191" t="str">
        <f>'[1]Run Rate'!D51</f>
        <v>01 GOLD</v>
      </c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t="str">
        <f t="shared" ref="O241" si="230">IF(AND(OR($B$1="ALL",$B$1=C241),OR($E$1="ALL",$E$1=D241),OR($B$2="ALL",$B$2=A241),OR($E$2="ALL",IFERROR(SEARCH($E$2,B241),0)&gt;0)),"MATCH","")</f>
        <v>MATCH</v>
      </c>
      <c r="R241" t="s">
        <v>623</v>
      </c>
      <c r="S241" t="s">
        <v>624</v>
      </c>
    </row>
    <row r="242" spans="1:19" x14ac:dyDescent="0.25">
      <c r="A242" s="192"/>
      <c r="B242" s="192" t="s">
        <v>156</v>
      </c>
      <c r="C242" s="192" t="s">
        <v>157</v>
      </c>
      <c r="D242" s="192" t="s">
        <v>158</v>
      </c>
      <c r="E242" s="192" t="s">
        <v>139</v>
      </c>
      <c r="F242" s="192" t="s">
        <v>140</v>
      </c>
      <c r="G242" s="192" t="s">
        <v>141</v>
      </c>
      <c r="H242" s="192" t="s">
        <v>142</v>
      </c>
      <c r="I242" s="192" t="s">
        <v>143</v>
      </c>
      <c r="J242" s="192" t="s">
        <v>144</v>
      </c>
      <c r="K242" s="192" t="s">
        <v>145</v>
      </c>
      <c r="L242" s="192" t="s">
        <v>146</v>
      </c>
      <c r="M242" s="192" t="s">
        <v>147</v>
      </c>
      <c r="N242" s="192" t="s">
        <v>148</v>
      </c>
      <c r="O242" t="str">
        <f t="shared" ref="O242" si="231">O241</f>
        <v>MATCH</v>
      </c>
      <c r="R242" t="s">
        <v>625</v>
      </c>
      <c r="S242" t="s">
        <v>626</v>
      </c>
    </row>
    <row r="243" spans="1:19" x14ac:dyDescent="0.25">
      <c r="A243" s="193" t="s">
        <v>161</v>
      </c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t="str">
        <f t="shared" ref="O243" si="232">O241</f>
        <v>MATCH</v>
      </c>
      <c r="R243" t="s">
        <v>627</v>
      </c>
      <c r="S243" t="s">
        <v>628</v>
      </c>
    </row>
    <row r="244" spans="1:19" x14ac:dyDescent="0.25">
      <c r="A244" s="193" t="s">
        <v>164</v>
      </c>
      <c r="B244" s="97"/>
      <c r="C244" s="97"/>
      <c r="D244" s="97"/>
      <c r="E244" s="97"/>
      <c r="F244" s="97"/>
      <c r="G244" s="97"/>
      <c r="H244" s="97"/>
      <c r="I244" s="97"/>
      <c r="J244" s="97"/>
      <c r="K244" s="97">
        <v>250</v>
      </c>
      <c r="L244" s="97">
        <v>250</v>
      </c>
      <c r="M244" s="97">
        <v>250</v>
      </c>
      <c r="N244" s="97">
        <v>250</v>
      </c>
      <c r="O244" t="str">
        <f t="shared" ref="O244" si="233">O241</f>
        <v>MATCH</v>
      </c>
      <c r="R244" t="s">
        <v>629</v>
      </c>
      <c r="S244" t="s">
        <v>630</v>
      </c>
    </row>
    <row r="245" spans="1:19" x14ac:dyDescent="0.25">
      <c r="A245" s="188"/>
      <c r="B245" s="188"/>
      <c r="C245" s="188"/>
      <c r="D245" s="188"/>
      <c r="E245" s="188"/>
      <c r="F245" s="188"/>
      <c r="G245" s="188"/>
      <c r="H245" s="188"/>
      <c r="I245" s="188"/>
      <c r="J245" s="188"/>
      <c r="K245" s="188"/>
      <c r="L245" s="188"/>
      <c r="M245" s="188"/>
      <c r="N245" s="188"/>
      <c r="O245" t="str">
        <f t="shared" ref="O245" si="234">O241</f>
        <v>MATCH</v>
      </c>
      <c r="R245" t="s">
        <v>631</v>
      </c>
      <c r="S245" t="s">
        <v>632</v>
      </c>
    </row>
    <row r="246" spans="1:19" x14ac:dyDescent="0.25">
      <c r="A246" s="191" t="str">
        <f>'[1]Run Rate'!A52</f>
        <v>POL09740</v>
      </c>
      <c r="B246" s="191" t="str">
        <f>'[1]Run Rate'!B52</f>
        <v>Polleo 1st Whey 908g Swiss Chocolate Supreme</v>
      </c>
      <c r="C246" s="191" t="str">
        <f>'[1]Run Rate'!C52</f>
        <v>PROTEINI</v>
      </c>
      <c r="D246" s="191" t="str">
        <f>'[1]Run Rate'!D52</f>
        <v>01 GOLD</v>
      </c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t="str">
        <f t="shared" ref="O246" si="235">IF(AND(OR($B$1="ALL",$B$1=C246),OR($E$1="ALL",$E$1=D246),OR($B$2="ALL",$B$2=A246),OR($E$2="ALL",IFERROR(SEARCH($E$2,B246),0)&gt;0)),"MATCH","")</f>
        <v>MATCH</v>
      </c>
      <c r="R246" t="s">
        <v>633</v>
      </c>
      <c r="S246" t="s">
        <v>634</v>
      </c>
    </row>
    <row r="247" spans="1:19" x14ac:dyDescent="0.25">
      <c r="A247" s="192"/>
      <c r="B247" s="192" t="s">
        <v>156</v>
      </c>
      <c r="C247" s="192" t="s">
        <v>157</v>
      </c>
      <c r="D247" s="192" t="s">
        <v>158</v>
      </c>
      <c r="E247" s="192" t="s">
        <v>139</v>
      </c>
      <c r="F247" s="192" t="s">
        <v>140</v>
      </c>
      <c r="G247" s="192" t="s">
        <v>141</v>
      </c>
      <c r="H247" s="192" t="s">
        <v>142</v>
      </c>
      <c r="I247" s="192" t="s">
        <v>143</v>
      </c>
      <c r="J247" s="192" t="s">
        <v>144</v>
      </c>
      <c r="K247" s="192" t="s">
        <v>145</v>
      </c>
      <c r="L247" s="192" t="s">
        <v>146</v>
      </c>
      <c r="M247" s="192" t="s">
        <v>147</v>
      </c>
      <c r="N247" s="192" t="s">
        <v>148</v>
      </c>
      <c r="O247" t="str">
        <f t="shared" ref="O247" si="236">O246</f>
        <v>MATCH</v>
      </c>
      <c r="R247" t="s">
        <v>635</v>
      </c>
      <c r="S247" t="s">
        <v>636</v>
      </c>
    </row>
    <row r="248" spans="1:19" x14ac:dyDescent="0.25">
      <c r="A248" s="193" t="s">
        <v>161</v>
      </c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t="str">
        <f t="shared" ref="O248" si="237">O246</f>
        <v>MATCH</v>
      </c>
      <c r="R248" t="s">
        <v>637</v>
      </c>
      <c r="S248" t="s">
        <v>638</v>
      </c>
    </row>
    <row r="249" spans="1:19" x14ac:dyDescent="0.25">
      <c r="A249" s="193" t="s">
        <v>164</v>
      </c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t="str">
        <f t="shared" ref="O249" si="238">O246</f>
        <v>MATCH</v>
      </c>
      <c r="R249" t="s">
        <v>639</v>
      </c>
      <c r="S249" t="s">
        <v>640</v>
      </c>
    </row>
    <row r="250" spans="1:19" x14ac:dyDescent="0.25">
      <c r="A250" s="188"/>
      <c r="B250" s="188"/>
      <c r="C250" s="188"/>
      <c r="D250" s="188"/>
      <c r="E250" s="188"/>
      <c r="F250" s="188"/>
      <c r="G250" s="188"/>
      <c r="H250" s="188"/>
      <c r="I250" s="188"/>
      <c r="J250" s="188"/>
      <c r="K250" s="188"/>
      <c r="L250" s="188"/>
      <c r="M250" s="188"/>
      <c r="N250" s="188"/>
      <c r="O250" t="str">
        <f t="shared" ref="O250" si="239">O246</f>
        <v>MATCH</v>
      </c>
      <c r="R250" t="s">
        <v>641</v>
      </c>
      <c r="S250" t="s">
        <v>642</v>
      </c>
    </row>
    <row r="251" spans="1:19" x14ac:dyDescent="0.25">
      <c r="A251" s="191" t="str">
        <f>'[1]Run Rate'!A53</f>
        <v>POL12751</v>
      </c>
      <c r="B251" s="191" t="str">
        <f>'[1]Run Rate'!B53</f>
        <v>Polleo Premium HydroX Whey 454g Vanilla Raspberry</v>
      </c>
      <c r="C251" s="191" t="str">
        <f>'[1]Run Rate'!C53</f>
        <v>PROTEINI</v>
      </c>
      <c r="D251" s="191" t="str">
        <f>'[1]Run Rate'!D53</f>
        <v>01 GOLD</v>
      </c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t="str">
        <f t="shared" ref="O251" si="240">IF(AND(OR($B$1="ALL",$B$1=C251),OR($E$1="ALL",$E$1=D251),OR($B$2="ALL",$B$2=A251),OR($E$2="ALL",IFERROR(SEARCH($E$2,B251),0)&gt;0)),"MATCH","")</f>
        <v>MATCH</v>
      </c>
      <c r="R251" t="s">
        <v>643</v>
      </c>
      <c r="S251" t="s">
        <v>644</v>
      </c>
    </row>
    <row r="252" spans="1:19" x14ac:dyDescent="0.25">
      <c r="A252" s="192"/>
      <c r="B252" s="192" t="s">
        <v>156</v>
      </c>
      <c r="C252" s="192" t="s">
        <v>157</v>
      </c>
      <c r="D252" s="192" t="s">
        <v>158</v>
      </c>
      <c r="E252" s="192" t="s">
        <v>139</v>
      </c>
      <c r="F252" s="192" t="s">
        <v>140</v>
      </c>
      <c r="G252" s="192" t="s">
        <v>141</v>
      </c>
      <c r="H252" s="192" t="s">
        <v>142</v>
      </c>
      <c r="I252" s="192" t="s">
        <v>143</v>
      </c>
      <c r="J252" s="192" t="s">
        <v>144</v>
      </c>
      <c r="K252" s="192" t="s">
        <v>145</v>
      </c>
      <c r="L252" s="192" t="s">
        <v>146</v>
      </c>
      <c r="M252" s="192" t="s">
        <v>147</v>
      </c>
      <c r="N252" s="192" t="s">
        <v>148</v>
      </c>
      <c r="O252" t="str">
        <f t="shared" ref="O252" si="241">O251</f>
        <v>MATCH</v>
      </c>
      <c r="R252" t="s">
        <v>645</v>
      </c>
      <c r="S252" t="s">
        <v>646</v>
      </c>
    </row>
    <row r="253" spans="1:19" x14ac:dyDescent="0.25">
      <c r="A253" s="193" t="s">
        <v>161</v>
      </c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t="str">
        <f t="shared" ref="O253" si="242">O251</f>
        <v>MATCH</v>
      </c>
      <c r="R253" t="s">
        <v>647</v>
      </c>
      <c r="S253" t="s">
        <v>648</v>
      </c>
    </row>
    <row r="254" spans="1:19" x14ac:dyDescent="0.25">
      <c r="A254" s="193" t="s">
        <v>164</v>
      </c>
      <c r="B254" s="97">
        <v>180</v>
      </c>
      <c r="C254" s="97">
        <v>260</v>
      </c>
      <c r="D254" s="97">
        <v>260</v>
      </c>
      <c r="E254" s="97">
        <v>260</v>
      </c>
      <c r="F254" s="97">
        <v>260</v>
      </c>
      <c r="G254" s="97"/>
      <c r="H254" s="97"/>
      <c r="I254" s="97"/>
      <c r="J254" s="97"/>
      <c r="K254" s="97"/>
      <c r="L254" s="97"/>
      <c r="M254" s="97"/>
      <c r="N254" s="97"/>
      <c r="O254" t="str">
        <f t="shared" ref="O254" si="243">O251</f>
        <v>MATCH</v>
      </c>
      <c r="R254" t="s">
        <v>649</v>
      </c>
      <c r="S254" t="s">
        <v>650</v>
      </c>
    </row>
    <row r="255" spans="1:19" x14ac:dyDescent="0.25">
      <c r="A255" s="188"/>
      <c r="B255" s="188"/>
      <c r="C255" s="188"/>
      <c r="D255" s="188"/>
      <c r="E255" s="188"/>
      <c r="F255" s="188"/>
      <c r="G255" s="188"/>
      <c r="H255" s="188"/>
      <c r="I255" s="188"/>
      <c r="J255" s="188"/>
      <c r="K255" s="188"/>
      <c r="L255" s="188"/>
      <c r="M255" s="188"/>
      <c r="N255" s="188"/>
      <c r="O255" t="str">
        <f t="shared" ref="O255" si="244">O251</f>
        <v>MATCH</v>
      </c>
      <c r="R255" t="s">
        <v>651</v>
      </c>
      <c r="S255" t="s">
        <v>652</v>
      </c>
    </row>
    <row r="256" spans="1:19" x14ac:dyDescent="0.25">
      <c r="A256" s="191" t="str">
        <f>'[1]Run Rate'!A54</f>
        <v>POL04229</v>
      </c>
      <c r="B256" s="191" t="str">
        <f>'[1]Run Rate'!B54</f>
        <v>Polleo 31% Protein Bar 35g Chocolate</v>
      </c>
      <c r="C256" s="191" t="str">
        <f>'[1]Run Rate'!C54</f>
        <v>RTD &amp; SNACKS</v>
      </c>
      <c r="D256" s="191" t="str">
        <f>'[1]Run Rate'!D54</f>
        <v>01 GOLD</v>
      </c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t="str">
        <f t="shared" ref="O256" si="245">IF(AND(OR($B$1="ALL",$B$1=C256),OR($E$1="ALL",$E$1=D256),OR($B$2="ALL",$B$2=A256),OR($E$2="ALL",IFERROR(SEARCH($E$2,B256),0)&gt;0)),"MATCH","")</f>
        <v>MATCH</v>
      </c>
      <c r="R256" t="s">
        <v>653</v>
      </c>
      <c r="S256" t="s">
        <v>654</v>
      </c>
    </row>
    <row r="257" spans="1:19" x14ac:dyDescent="0.25">
      <c r="A257" s="192"/>
      <c r="B257" s="192" t="s">
        <v>156</v>
      </c>
      <c r="C257" s="192" t="s">
        <v>157</v>
      </c>
      <c r="D257" s="192" t="s">
        <v>158</v>
      </c>
      <c r="E257" s="192" t="s">
        <v>139</v>
      </c>
      <c r="F257" s="192" t="s">
        <v>140</v>
      </c>
      <c r="G257" s="192" t="s">
        <v>141</v>
      </c>
      <c r="H257" s="192" t="s">
        <v>142</v>
      </c>
      <c r="I257" s="192" t="s">
        <v>143</v>
      </c>
      <c r="J257" s="192" t="s">
        <v>144</v>
      </c>
      <c r="K257" s="192" t="s">
        <v>145</v>
      </c>
      <c r="L257" s="192" t="s">
        <v>146</v>
      </c>
      <c r="M257" s="192" t="s">
        <v>147</v>
      </c>
      <c r="N257" s="192" t="s">
        <v>148</v>
      </c>
      <c r="O257" t="str">
        <f t="shared" ref="O257" si="246">O256</f>
        <v>MATCH</v>
      </c>
      <c r="R257" t="s">
        <v>655</v>
      </c>
      <c r="S257" t="s">
        <v>656</v>
      </c>
    </row>
    <row r="258" spans="1:19" x14ac:dyDescent="0.25">
      <c r="A258" s="193" t="s">
        <v>161</v>
      </c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t="str">
        <f t="shared" ref="O258" si="247">O256</f>
        <v>MATCH</v>
      </c>
      <c r="R258" t="s">
        <v>657</v>
      </c>
      <c r="S258" t="s">
        <v>658</v>
      </c>
    </row>
    <row r="259" spans="1:19" x14ac:dyDescent="0.25">
      <c r="A259" s="193" t="s">
        <v>164</v>
      </c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t="str">
        <f t="shared" ref="O259" si="248">O256</f>
        <v>MATCH</v>
      </c>
      <c r="R259" t="s">
        <v>659</v>
      </c>
      <c r="S259" t="s">
        <v>660</v>
      </c>
    </row>
    <row r="260" spans="1:19" x14ac:dyDescent="0.25">
      <c r="A260" s="188"/>
      <c r="B260" s="188"/>
      <c r="C260" s="188"/>
      <c r="D260" s="188"/>
      <c r="E260" s="188"/>
      <c r="F260" s="188"/>
      <c r="G260" s="188"/>
      <c r="H260" s="188"/>
      <c r="I260" s="188"/>
      <c r="J260" s="188"/>
      <c r="K260" s="188"/>
      <c r="L260" s="188"/>
      <c r="M260" s="188"/>
      <c r="N260" s="188"/>
      <c r="O260" t="str">
        <f t="shared" ref="O260" si="249">O256</f>
        <v>MATCH</v>
      </c>
      <c r="R260" t="s">
        <v>661</v>
      </c>
      <c r="S260" t="s">
        <v>662</v>
      </c>
    </row>
    <row r="261" spans="1:19" x14ac:dyDescent="0.25">
      <c r="A261" s="191" t="str">
        <f>'[1]Run Rate'!A55</f>
        <v>POL09901</v>
      </c>
      <c r="B261" s="191" t="str">
        <f>'[1]Run Rate'!B55</f>
        <v>Polleo 1st Whey 2,27kg White Choco Buenissimo</v>
      </c>
      <c r="C261" s="191" t="str">
        <f>'[1]Run Rate'!C55</f>
        <v>PROTEINI</v>
      </c>
      <c r="D261" s="191" t="str">
        <f>'[1]Run Rate'!D55</f>
        <v>01 GOLD</v>
      </c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t="str">
        <f t="shared" ref="O261" si="250">IF(AND(OR($B$1="ALL",$B$1=C261),OR($E$1="ALL",$E$1=D261),OR($B$2="ALL",$B$2=A261),OR($E$2="ALL",IFERROR(SEARCH($E$2,B261),0)&gt;0)),"MATCH","")</f>
        <v>MATCH</v>
      </c>
      <c r="R261" t="s">
        <v>663</v>
      </c>
      <c r="S261" t="s">
        <v>664</v>
      </c>
    </row>
    <row r="262" spans="1:19" x14ac:dyDescent="0.25">
      <c r="A262" s="192"/>
      <c r="B262" s="192" t="s">
        <v>156</v>
      </c>
      <c r="C262" s="192" t="s">
        <v>157</v>
      </c>
      <c r="D262" s="192" t="s">
        <v>158</v>
      </c>
      <c r="E262" s="192" t="s">
        <v>139</v>
      </c>
      <c r="F262" s="192" t="s">
        <v>140</v>
      </c>
      <c r="G262" s="192" t="s">
        <v>141</v>
      </c>
      <c r="H262" s="192" t="s">
        <v>142</v>
      </c>
      <c r="I262" s="192" t="s">
        <v>143</v>
      </c>
      <c r="J262" s="192" t="s">
        <v>144</v>
      </c>
      <c r="K262" s="192" t="s">
        <v>145</v>
      </c>
      <c r="L262" s="192" t="s">
        <v>146</v>
      </c>
      <c r="M262" s="192" t="s">
        <v>147</v>
      </c>
      <c r="N262" s="192" t="s">
        <v>148</v>
      </c>
      <c r="O262" t="str">
        <f t="shared" ref="O262" si="251">O261</f>
        <v>MATCH</v>
      </c>
      <c r="R262" t="s">
        <v>665</v>
      </c>
      <c r="S262" t="s">
        <v>666</v>
      </c>
    </row>
    <row r="263" spans="1:19" x14ac:dyDescent="0.25">
      <c r="A263" s="193" t="s">
        <v>161</v>
      </c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t="str">
        <f t="shared" ref="O263" si="252">O261</f>
        <v>MATCH</v>
      </c>
      <c r="R263" t="s">
        <v>667</v>
      </c>
      <c r="S263" t="s">
        <v>668</v>
      </c>
    </row>
    <row r="264" spans="1:19" x14ac:dyDescent="0.25">
      <c r="A264" s="193" t="s">
        <v>164</v>
      </c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t="str">
        <f t="shared" ref="O264" si="253">O261</f>
        <v>MATCH</v>
      </c>
      <c r="R264" t="s">
        <v>669</v>
      </c>
      <c r="S264" t="s">
        <v>670</v>
      </c>
    </row>
    <row r="265" spans="1:19" x14ac:dyDescent="0.25">
      <c r="A265" s="188"/>
      <c r="B265" s="188"/>
      <c r="C265" s="188"/>
      <c r="D265" s="188"/>
      <c r="E265" s="188"/>
      <c r="F265" s="188"/>
      <c r="G265" s="188"/>
      <c r="H265" s="188"/>
      <c r="I265" s="188"/>
      <c r="J265" s="188"/>
      <c r="K265" s="188"/>
      <c r="L265" s="188"/>
      <c r="M265" s="188"/>
      <c r="N265" s="188"/>
      <c r="O265" t="str">
        <f t="shared" ref="O265" si="254">O261</f>
        <v>MATCH</v>
      </c>
      <c r="R265" t="s">
        <v>671</v>
      </c>
      <c r="S265" t="s">
        <v>672</v>
      </c>
    </row>
    <row r="266" spans="1:19" x14ac:dyDescent="0.25">
      <c r="A266" s="191" t="str">
        <f>'[1]Run Rate'!A56</f>
        <v>POL09742</v>
      </c>
      <c r="B266" s="191" t="str">
        <f>'[1]Run Rate'!B56</f>
        <v>Polleo 1st Whey 908g Cookies &amp; Cream</v>
      </c>
      <c r="C266" s="191" t="str">
        <f>'[1]Run Rate'!C56</f>
        <v>PROTEINI</v>
      </c>
      <c r="D266" s="191" t="str">
        <f>'[1]Run Rate'!D56</f>
        <v>01 GOLD</v>
      </c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t="str">
        <f t="shared" ref="O266" si="255">IF(AND(OR($B$1="ALL",$B$1=C266),OR($E$1="ALL",$E$1=D266),OR($B$2="ALL",$B$2=A266),OR($E$2="ALL",IFERROR(SEARCH($E$2,B266),0)&gt;0)),"MATCH","")</f>
        <v>MATCH</v>
      </c>
      <c r="R266" t="s">
        <v>673</v>
      </c>
      <c r="S266" t="s">
        <v>674</v>
      </c>
    </row>
    <row r="267" spans="1:19" x14ac:dyDescent="0.25">
      <c r="A267" s="192"/>
      <c r="B267" s="192" t="s">
        <v>156</v>
      </c>
      <c r="C267" s="192" t="s">
        <v>157</v>
      </c>
      <c r="D267" s="192" t="s">
        <v>158</v>
      </c>
      <c r="E267" s="192" t="s">
        <v>139</v>
      </c>
      <c r="F267" s="192" t="s">
        <v>140</v>
      </c>
      <c r="G267" s="192" t="s">
        <v>141</v>
      </c>
      <c r="H267" s="192" t="s">
        <v>142</v>
      </c>
      <c r="I267" s="192" t="s">
        <v>143</v>
      </c>
      <c r="J267" s="192" t="s">
        <v>144</v>
      </c>
      <c r="K267" s="192" t="s">
        <v>145</v>
      </c>
      <c r="L267" s="192" t="s">
        <v>146</v>
      </c>
      <c r="M267" s="192" t="s">
        <v>147</v>
      </c>
      <c r="N267" s="192" t="s">
        <v>148</v>
      </c>
      <c r="O267" t="str">
        <f t="shared" ref="O267" si="256">O266</f>
        <v>MATCH</v>
      </c>
      <c r="R267" t="s">
        <v>675</v>
      </c>
      <c r="S267" t="s">
        <v>676</v>
      </c>
    </row>
    <row r="268" spans="1:19" x14ac:dyDescent="0.25">
      <c r="A268" s="193" t="s">
        <v>161</v>
      </c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t="str">
        <f t="shared" ref="O268" si="257">O266</f>
        <v>MATCH</v>
      </c>
      <c r="R268" t="s">
        <v>677</v>
      </c>
      <c r="S268" t="s">
        <v>678</v>
      </c>
    </row>
    <row r="269" spans="1:19" x14ac:dyDescent="0.25">
      <c r="A269" s="193" t="s">
        <v>164</v>
      </c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t="str">
        <f t="shared" ref="O269" si="258">O266</f>
        <v>MATCH</v>
      </c>
      <c r="R269" t="s">
        <v>679</v>
      </c>
      <c r="S269" t="s">
        <v>680</v>
      </c>
    </row>
    <row r="270" spans="1:19" x14ac:dyDescent="0.25">
      <c r="A270" s="188"/>
      <c r="B270" s="188"/>
      <c r="C270" s="188"/>
      <c r="D270" s="188"/>
      <c r="E270" s="188"/>
      <c r="F270" s="188"/>
      <c r="G270" s="188"/>
      <c r="H270" s="188"/>
      <c r="I270" s="188"/>
      <c r="J270" s="188"/>
      <c r="K270" s="188"/>
      <c r="L270" s="188"/>
      <c r="M270" s="188"/>
      <c r="N270" s="188"/>
      <c r="O270" t="str">
        <f t="shared" ref="O270" si="259">O266</f>
        <v>MATCH</v>
      </c>
      <c r="R270" t="s">
        <v>681</v>
      </c>
      <c r="S270" t="s">
        <v>682</v>
      </c>
    </row>
    <row r="271" spans="1:19" x14ac:dyDescent="0.25">
      <c r="A271" s="191" t="str">
        <f>'[1]Run Rate'!A57</f>
        <v>POL09798</v>
      </c>
      <c r="B271" s="191" t="str">
        <f>'[1]Run Rate'!B57</f>
        <v>Polleo Omega Xtreme UP 60 softgels</v>
      </c>
      <c r="C271" s="191" t="str">
        <f>'[1]Run Rate'!C57</f>
        <v>SPORTSKA PREHRANA</v>
      </c>
      <c r="D271" s="191" t="str">
        <f>'[1]Run Rate'!D57</f>
        <v>01 GOLD</v>
      </c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t="str">
        <f t="shared" ref="O271" si="260">IF(AND(OR($B$1="ALL",$B$1=C271),OR($E$1="ALL",$E$1=D271),OR($B$2="ALL",$B$2=A271),OR($E$2="ALL",IFERROR(SEARCH($E$2,B271),0)&gt;0)),"MATCH","")</f>
        <v>MATCH</v>
      </c>
      <c r="R271" t="s">
        <v>683</v>
      </c>
      <c r="S271" t="s">
        <v>684</v>
      </c>
    </row>
    <row r="272" spans="1:19" x14ac:dyDescent="0.25">
      <c r="A272" s="192"/>
      <c r="B272" s="192" t="s">
        <v>156</v>
      </c>
      <c r="C272" s="192" t="s">
        <v>157</v>
      </c>
      <c r="D272" s="192" t="s">
        <v>158</v>
      </c>
      <c r="E272" s="192" t="s">
        <v>139</v>
      </c>
      <c r="F272" s="192" t="s">
        <v>140</v>
      </c>
      <c r="G272" s="192" t="s">
        <v>141</v>
      </c>
      <c r="H272" s="192" t="s">
        <v>142</v>
      </c>
      <c r="I272" s="192" t="s">
        <v>143</v>
      </c>
      <c r="J272" s="192" t="s">
        <v>144</v>
      </c>
      <c r="K272" s="192" t="s">
        <v>145</v>
      </c>
      <c r="L272" s="192" t="s">
        <v>146</v>
      </c>
      <c r="M272" s="192" t="s">
        <v>147</v>
      </c>
      <c r="N272" s="192" t="s">
        <v>148</v>
      </c>
      <c r="O272" t="str">
        <f t="shared" ref="O272" si="261">O271</f>
        <v>MATCH</v>
      </c>
      <c r="R272" t="s">
        <v>685</v>
      </c>
      <c r="S272" t="s">
        <v>686</v>
      </c>
    </row>
    <row r="273" spans="1:19" x14ac:dyDescent="0.25">
      <c r="A273" s="193" t="s">
        <v>161</v>
      </c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t="str">
        <f t="shared" ref="O273" si="262">O271</f>
        <v>MATCH</v>
      </c>
      <c r="R273" t="s">
        <v>687</v>
      </c>
      <c r="S273" t="s">
        <v>688</v>
      </c>
    </row>
    <row r="274" spans="1:19" x14ac:dyDescent="0.25">
      <c r="A274" s="193" t="s">
        <v>164</v>
      </c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t="str">
        <f t="shared" ref="O274" si="263">O271</f>
        <v>MATCH</v>
      </c>
      <c r="R274" t="s">
        <v>689</v>
      </c>
      <c r="S274" t="s">
        <v>690</v>
      </c>
    </row>
    <row r="275" spans="1:19" x14ac:dyDescent="0.25">
      <c r="A275" s="188"/>
      <c r="B275" s="188"/>
      <c r="C275" s="188"/>
      <c r="D275" s="188"/>
      <c r="E275" s="188"/>
      <c r="F275" s="188"/>
      <c r="G275" s="188"/>
      <c r="H275" s="188"/>
      <c r="I275" s="188"/>
      <c r="J275" s="188"/>
      <c r="K275" s="188"/>
      <c r="L275" s="188"/>
      <c r="M275" s="188"/>
      <c r="N275" s="188"/>
      <c r="O275" t="str">
        <f t="shared" ref="O275" si="264">O271</f>
        <v>MATCH</v>
      </c>
      <c r="R275" t="s">
        <v>691</v>
      </c>
      <c r="S275" t="s">
        <v>692</v>
      </c>
    </row>
    <row r="276" spans="1:19" x14ac:dyDescent="0.25">
      <c r="A276" s="191" t="str">
        <f>'[1]Run Rate'!A58</f>
        <v>ZOE12372</v>
      </c>
      <c r="B276" s="191" t="str">
        <f>'[1]Run Rate'!B58</f>
        <v>ZOE Vegan Protein 454g Vanilla Madagascar</v>
      </c>
      <c r="C276" s="191" t="str">
        <f>'[1]Run Rate'!C58</f>
        <v>BIO I SUPERFOODS</v>
      </c>
      <c r="D276" s="191" t="str">
        <f>'[1]Run Rate'!D58</f>
        <v>01 GOLD</v>
      </c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t="str">
        <f t="shared" ref="O276" si="265">IF(AND(OR($B$1="ALL",$B$1=C276),OR($E$1="ALL",$E$1=D276),OR($B$2="ALL",$B$2=A276),OR($E$2="ALL",IFERROR(SEARCH($E$2,B276),0)&gt;0)),"MATCH","")</f>
        <v>MATCH</v>
      </c>
      <c r="R276" t="s">
        <v>693</v>
      </c>
      <c r="S276" t="s">
        <v>694</v>
      </c>
    </row>
    <row r="277" spans="1:19" x14ac:dyDescent="0.25">
      <c r="A277" s="192"/>
      <c r="B277" s="192" t="s">
        <v>156</v>
      </c>
      <c r="C277" s="192" t="s">
        <v>157</v>
      </c>
      <c r="D277" s="192" t="s">
        <v>158</v>
      </c>
      <c r="E277" s="192" t="s">
        <v>139</v>
      </c>
      <c r="F277" s="192" t="s">
        <v>140</v>
      </c>
      <c r="G277" s="192" t="s">
        <v>141</v>
      </c>
      <c r="H277" s="192" t="s">
        <v>142</v>
      </c>
      <c r="I277" s="192" t="s">
        <v>143</v>
      </c>
      <c r="J277" s="192" t="s">
        <v>144</v>
      </c>
      <c r="K277" s="192" t="s">
        <v>145</v>
      </c>
      <c r="L277" s="192" t="s">
        <v>146</v>
      </c>
      <c r="M277" s="192" t="s">
        <v>147</v>
      </c>
      <c r="N277" s="192" t="s">
        <v>148</v>
      </c>
      <c r="O277" t="str">
        <f t="shared" ref="O277" si="266">O276</f>
        <v>MATCH</v>
      </c>
      <c r="R277" t="s">
        <v>695</v>
      </c>
      <c r="S277" t="s">
        <v>696</v>
      </c>
    </row>
    <row r="278" spans="1:19" x14ac:dyDescent="0.25">
      <c r="A278" s="193" t="s">
        <v>161</v>
      </c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t="str">
        <f t="shared" ref="O278" si="267">O276</f>
        <v>MATCH</v>
      </c>
      <c r="R278" t="s">
        <v>697</v>
      </c>
      <c r="S278" t="s">
        <v>698</v>
      </c>
    </row>
    <row r="279" spans="1:19" x14ac:dyDescent="0.25">
      <c r="A279" s="193" t="s">
        <v>164</v>
      </c>
      <c r="B279" s="97"/>
      <c r="C279" s="97"/>
      <c r="D279" s="97"/>
      <c r="E279" s="97"/>
      <c r="F279" s="97"/>
      <c r="G279" s="97"/>
      <c r="H279" s="97"/>
      <c r="I279" s="97"/>
      <c r="J279" s="97"/>
      <c r="K279" s="97">
        <v>280</v>
      </c>
      <c r="L279" s="97">
        <v>280</v>
      </c>
      <c r="M279" s="97">
        <v>280</v>
      </c>
      <c r="N279" s="97">
        <v>280</v>
      </c>
      <c r="O279" t="str">
        <f t="shared" ref="O279" si="268">O276</f>
        <v>MATCH</v>
      </c>
      <c r="R279" t="s">
        <v>699</v>
      </c>
      <c r="S279" t="s">
        <v>700</v>
      </c>
    </row>
    <row r="280" spans="1:19" x14ac:dyDescent="0.25">
      <c r="A280" s="188"/>
      <c r="B280" s="188"/>
      <c r="C280" s="188"/>
      <c r="D280" s="188"/>
      <c r="E280" s="188"/>
      <c r="F280" s="188"/>
      <c r="G280" s="188"/>
      <c r="H280" s="188"/>
      <c r="I280" s="188"/>
      <c r="J280" s="188"/>
      <c r="K280" s="188"/>
      <c r="L280" s="188"/>
      <c r="M280" s="188"/>
      <c r="N280" s="188"/>
      <c r="O280" t="str">
        <f t="shared" ref="O280" si="269">O276</f>
        <v>MATCH</v>
      </c>
      <c r="R280" t="s">
        <v>701</v>
      </c>
      <c r="S280" t="s">
        <v>702</v>
      </c>
    </row>
    <row r="281" spans="1:19" x14ac:dyDescent="0.25">
      <c r="A281" s="191" t="str">
        <f>'[1]Run Rate'!A59</f>
        <v>POL12749</v>
      </c>
      <c r="B281" s="191" t="str">
        <f>'[1]Run Rate'!B59</f>
        <v>Polleo Premium HydroX Whey 454g Chocolate Gourmet</v>
      </c>
      <c r="C281" s="191" t="str">
        <f>'[1]Run Rate'!C59</f>
        <v>PROTEINI</v>
      </c>
      <c r="D281" s="191" t="str">
        <f>'[1]Run Rate'!D59</f>
        <v>01 GOLD</v>
      </c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t="str">
        <f t="shared" ref="O281" si="270">IF(AND(OR($B$1="ALL",$B$1=C281),OR($E$1="ALL",$E$1=D281),OR($B$2="ALL",$B$2=A281),OR($E$2="ALL",IFERROR(SEARCH($E$2,B281),0)&gt;0)),"MATCH","")</f>
        <v>MATCH</v>
      </c>
      <c r="R281" t="s">
        <v>703</v>
      </c>
      <c r="S281" t="s">
        <v>704</v>
      </c>
    </row>
    <row r="282" spans="1:19" x14ac:dyDescent="0.25">
      <c r="A282" s="192"/>
      <c r="B282" s="192" t="s">
        <v>156</v>
      </c>
      <c r="C282" s="192" t="s">
        <v>157</v>
      </c>
      <c r="D282" s="192" t="s">
        <v>158</v>
      </c>
      <c r="E282" s="192" t="s">
        <v>139</v>
      </c>
      <c r="F282" s="192" t="s">
        <v>140</v>
      </c>
      <c r="G282" s="192" t="s">
        <v>141</v>
      </c>
      <c r="H282" s="192" t="s">
        <v>142</v>
      </c>
      <c r="I282" s="192" t="s">
        <v>143</v>
      </c>
      <c r="J282" s="192" t="s">
        <v>144</v>
      </c>
      <c r="K282" s="192" t="s">
        <v>145</v>
      </c>
      <c r="L282" s="192" t="s">
        <v>146</v>
      </c>
      <c r="M282" s="192" t="s">
        <v>147</v>
      </c>
      <c r="N282" s="192" t="s">
        <v>148</v>
      </c>
      <c r="O282" t="str">
        <f t="shared" ref="O282" si="271">O281</f>
        <v>MATCH</v>
      </c>
      <c r="R282" t="s">
        <v>705</v>
      </c>
      <c r="S282" t="s">
        <v>706</v>
      </c>
    </row>
    <row r="283" spans="1:19" x14ac:dyDescent="0.25">
      <c r="A283" s="193" t="s">
        <v>161</v>
      </c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t="str">
        <f t="shared" ref="O283" si="272">O281</f>
        <v>MATCH</v>
      </c>
      <c r="R283" t="s">
        <v>707</v>
      </c>
      <c r="S283" t="s">
        <v>708</v>
      </c>
    </row>
    <row r="284" spans="1:19" x14ac:dyDescent="0.25">
      <c r="A284" s="193" t="s">
        <v>164</v>
      </c>
      <c r="B284" s="97">
        <v>175</v>
      </c>
      <c r="C284" s="97">
        <v>215</v>
      </c>
      <c r="D284" s="97">
        <v>215</v>
      </c>
      <c r="E284" s="97">
        <v>215</v>
      </c>
      <c r="F284" s="97">
        <v>215</v>
      </c>
      <c r="G284" s="97"/>
      <c r="H284" s="97"/>
      <c r="I284" s="97"/>
      <c r="J284" s="97"/>
      <c r="K284" s="97"/>
      <c r="L284" s="97"/>
      <c r="M284" s="97"/>
      <c r="N284" s="97"/>
      <c r="O284" t="str">
        <f t="shared" ref="O284" si="273">O281</f>
        <v>MATCH</v>
      </c>
      <c r="R284" t="s">
        <v>709</v>
      </c>
      <c r="S284" t="s">
        <v>710</v>
      </c>
    </row>
    <row r="285" spans="1:19" x14ac:dyDescent="0.25">
      <c r="A285" s="188"/>
      <c r="B285" s="188"/>
      <c r="C285" s="188"/>
      <c r="D285" s="188"/>
      <c r="E285" s="188"/>
      <c r="F285" s="188"/>
      <c r="G285" s="188"/>
      <c r="H285" s="188"/>
      <c r="I285" s="188"/>
      <c r="J285" s="188"/>
      <c r="K285" s="188"/>
      <c r="L285" s="188"/>
      <c r="M285" s="188"/>
      <c r="N285" s="188"/>
      <c r="O285" t="str">
        <f t="shared" ref="O285" si="274">O281</f>
        <v>MATCH</v>
      </c>
      <c r="R285" t="s">
        <v>711</v>
      </c>
      <c r="S285" t="s">
        <v>712</v>
      </c>
    </row>
    <row r="286" spans="1:19" x14ac:dyDescent="0.25">
      <c r="A286" s="191" t="str">
        <f>'[1]Run Rate'!A60</f>
        <v>POL12878</v>
      </c>
      <c r="B286" s="191" t="str">
        <f>'[1]Run Rate'!B60</f>
        <v>Polleo 1st Bar 60g Chocolate Jaffa</v>
      </c>
      <c r="C286" s="191" t="str">
        <f>'[1]Run Rate'!C60</f>
        <v>RTD &amp; SNACKS</v>
      </c>
      <c r="D286" s="191" t="str">
        <f>'[1]Run Rate'!D60</f>
        <v>01 GOLD</v>
      </c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t="str">
        <f t="shared" ref="O286" si="275">IF(AND(OR($B$1="ALL",$B$1=C286),OR($E$1="ALL",$E$1=D286),OR($B$2="ALL",$B$2=A286),OR($E$2="ALL",IFERROR(SEARCH($E$2,B286),0)&gt;0)),"MATCH","")</f>
        <v>MATCH</v>
      </c>
      <c r="R286" t="s">
        <v>713</v>
      </c>
      <c r="S286" t="s">
        <v>714</v>
      </c>
    </row>
    <row r="287" spans="1:19" x14ac:dyDescent="0.25">
      <c r="A287" s="192"/>
      <c r="B287" s="192" t="s">
        <v>156</v>
      </c>
      <c r="C287" s="192" t="s">
        <v>157</v>
      </c>
      <c r="D287" s="192" t="s">
        <v>158</v>
      </c>
      <c r="E287" s="192" t="s">
        <v>139</v>
      </c>
      <c r="F287" s="192" t="s">
        <v>140</v>
      </c>
      <c r="G287" s="192" t="s">
        <v>141</v>
      </c>
      <c r="H287" s="192" t="s">
        <v>142</v>
      </c>
      <c r="I287" s="192" t="s">
        <v>143</v>
      </c>
      <c r="J287" s="192" t="s">
        <v>144</v>
      </c>
      <c r="K287" s="192" t="s">
        <v>145</v>
      </c>
      <c r="L287" s="192" t="s">
        <v>146</v>
      </c>
      <c r="M287" s="192" t="s">
        <v>147</v>
      </c>
      <c r="N287" s="192" t="s">
        <v>148</v>
      </c>
      <c r="O287" t="str">
        <f t="shared" ref="O287" si="276">O286</f>
        <v>MATCH</v>
      </c>
      <c r="R287" t="s">
        <v>715</v>
      </c>
      <c r="S287" t="s">
        <v>716</v>
      </c>
    </row>
    <row r="288" spans="1:19" x14ac:dyDescent="0.25">
      <c r="A288" s="193" t="s">
        <v>161</v>
      </c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t="str">
        <f t="shared" ref="O288" si="277">O286</f>
        <v>MATCH</v>
      </c>
      <c r="R288" t="s">
        <v>717</v>
      </c>
      <c r="S288" t="s">
        <v>718</v>
      </c>
    </row>
    <row r="289" spans="1:19" x14ac:dyDescent="0.25">
      <c r="A289" s="193" t="s">
        <v>164</v>
      </c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t="str">
        <f t="shared" ref="O289" si="278">O286</f>
        <v>MATCH</v>
      </c>
      <c r="R289" t="s">
        <v>719</v>
      </c>
      <c r="S289" t="s">
        <v>720</v>
      </c>
    </row>
    <row r="290" spans="1:19" x14ac:dyDescent="0.25">
      <c r="A290" s="188"/>
      <c r="B290" s="188"/>
      <c r="C290" s="188"/>
      <c r="D290" s="188"/>
      <c r="E290" s="188"/>
      <c r="F290" s="188"/>
      <c r="G290" s="188"/>
      <c r="H290" s="188"/>
      <c r="I290" s="188"/>
      <c r="J290" s="188"/>
      <c r="K290" s="188"/>
      <c r="L290" s="188"/>
      <c r="M290" s="188"/>
      <c r="N290" s="188"/>
      <c r="O290" t="str">
        <f t="shared" ref="O290" si="279">O286</f>
        <v>MATCH</v>
      </c>
      <c r="R290" t="s">
        <v>721</v>
      </c>
      <c r="S290" t="s">
        <v>722</v>
      </c>
    </row>
    <row r="291" spans="1:19" x14ac:dyDescent="0.25">
      <c r="A291" s="191" t="str">
        <f>'[1]Run Rate'!A61</f>
        <v>POL09724</v>
      </c>
      <c r="B291" s="191" t="str">
        <f>'[1]Run Rate'!B61</f>
        <v>Polleo 50% Protein Bar 50g Choco Crisp</v>
      </c>
      <c r="C291" s="191" t="str">
        <f>'[1]Run Rate'!C61</f>
        <v>RTD &amp; SNACKS</v>
      </c>
      <c r="D291" s="191" t="str">
        <f>'[1]Run Rate'!D61</f>
        <v>01 GOLD</v>
      </c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t="str">
        <f t="shared" ref="O291" si="280">IF(AND(OR($B$1="ALL",$B$1=C291),OR($E$1="ALL",$E$1=D291),OR($B$2="ALL",$B$2=A291),OR($E$2="ALL",IFERROR(SEARCH($E$2,B291),0)&gt;0)),"MATCH","")</f>
        <v>MATCH</v>
      </c>
      <c r="R291" t="s">
        <v>723</v>
      </c>
      <c r="S291" t="s">
        <v>724</v>
      </c>
    </row>
    <row r="292" spans="1:19" x14ac:dyDescent="0.25">
      <c r="A292" s="192"/>
      <c r="B292" s="192" t="s">
        <v>156</v>
      </c>
      <c r="C292" s="192" t="s">
        <v>157</v>
      </c>
      <c r="D292" s="192" t="s">
        <v>158</v>
      </c>
      <c r="E292" s="192" t="s">
        <v>139</v>
      </c>
      <c r="F292" s="192" t="s">
        <v>140</v>
      </c>
      <c r="G292" s="192" t="s">
        <v>141</v>
      </c>
      <c r="H292" s="192" t="s">
        <v>142</v>
      </c>
      <c r="I292" s="192" t="s">
        <v>143</v>
      </c>
      <c r="J292" s="192" t="s">
        <v>144</v>
      </c>
      <c r="K292" s="192" t="s">
        <v>145</v>
      </c>
      <c r="L292" s="192" t="s">
        <v>146</v>
      </c>
      <c r="M292" s="192" t="s">
        <v>147</v>
      </c>
      <c r="N292" s="192" t="s">
        <v>148</v>
      </c>
      <c r="O292" t="str">
        <f t="shared" ref="O292" si="281">O291</f>
        <v>MATCH</v>
      </c>
      <c r="R292" t="s">
        <v>725</v>
      </c>
      <c r="S292" t="s">
        <v>726</v>
      </c>
    </row>
    <row r="293" spans="1:19" x14ac:dyDescent="0.25">
      <c r="A293" s="193" t="s">
        <v>161</v>
      </c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t="str">
        <f t="shared" ref="O293" si="282">O291</f>
        <v>MATCH</v>
      </c>
      <c r="R293" t="s">
        <v>727</v>
      </c>
      <c r="S293" t="s">
        <v>728</v>
      </c>
    </row>
    <row r="294" spans="1:19" x14ac:dyDescent="0.25">
      <c r="A294" s="193" t="s">
        <v>164</v>
      </c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t="str">
        <f t="shared" ref="O294" si="283">O291</f>
        <v>MATCH</v>
      </c>
      <c r="R294" t="s">
        <v>729</v>
      </c>
      <c r="S294" t="s">
        <v>730</v>
      </c>
    </row>
    <row r="295" spans="1:19" x14ac:dyDescent="0.25">
      <c r="A295" s="188"/>
      <c r="B295" s="188"/>
      <c r="C295" s="188"/>
      <c r="D295" s="188"/>
      <c r="E295" s="188"/>
      <c r="F295" s="188"/>
      <c r="G295" s="188"/>
      <c r="H295" s="188"/>
      <c r="I295" s="188"/>
      <c r="J295" s="188"/>
      <c r="K295" s="188"/>
      <c r="L295" s="188"/>
      <c r="M295" s="188"/>
      <c r="N295" s="188"/>
      <c r="O295" t="str">
        <f t="shared" ref="O295" si="284">O291</f>
        <v>MATCH</v>
      </c>
      <c r="R295" t="s">
        <v>731</v>
      </c>
      <c r="S295" t="s">
        <v>732</v>
      </c>
    </row>
    <row r="296" spans="1:19" x14ac:dyDescent="0.25">
      <c r="A296" s="191" t="str">
        <f>'[1]Run Rate'!A62</f>
        <v>POL09894</v>
      </c>
      <c r="B296" s="191" t="str">
        <f>'[1]Run Rate'!B62</f>
        <v>Polleo 1st Whey 454g White Choco Buenissimo</v>
      </c>
      <c r="C296" s="191" t="str">
        <f>'[1]Run Rate'!C62</f>
        <v>PROTEINI</v>
      </c>
      <c r="D296" s="191" t="str">
        <f>'[1]Run Rate'!D62</f>
        <v>01 GOLD</v>
      </c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t="str">
        <f t="shared" ref="O296" si="285">IF(AND(OR($B$1="ALL",$B$1=C296),OR($E$1="ALL",$E$1=D296),OR($B$2="ALL",$B$2=A296),OR($E$2="ALL",IFERROR(SEARCH($E$2,B296),0)&gt;0)),"MATCH","")</f>
        <v>MATCH</v>
      </c>
      <c r="R296" t="s">
        <v>733</v>
      </c>
      <c r="S296" t="s">
        <v>734</v>
      </c>
    </row>
    <row r="297" spans="1:19" x14ac:dyDescent="0.25">
      <c r="A297" s="192"/>
      <c r="B297" s="192" t="s">
        <v>156</v>
      </c>
      <c r="C297" s="192" t="s">
        <v>157</v>
      </c>
      <c r="D297" s="192" t="s">
        <v>158</v>
      </c>
      <c r="E297" s="192" t="s">
        <v>139</v>
      </c>
      <c r="F297" s="192" t="s">
        <v>140</v>
      </c>
      <c r="G297" s="192" t="s">
        <v>141</v>
      </c>
      <c r="H297" s="192" t="s">
        <v>142</v>
      </c>
      <c r="I297" s="192" t="s">
        <v>143</v>
      </c>
      <c r="J297" s="192" t="s">
        <v>144</v>
      </c>
      <c r="K297" s="192" t="s">
        <v>145</v>
      </c>
      <c r="L297" s="192" t="s">
        <v>146</v>
      </c>
      <c r="M297" s="192" t="s">
        <v>147</v>
      </c>
      <c r="N297" s="192" t="s">
        <v>148</v>
      </c>
      <c r="O297" t="str">
        <f t="shared" ref="O297" si="286">O296</f>
        <v>MATCH</v>
      </c>
      <c r="R297" t="s">
        <v>735</v>
      </c>
      <c r="S297" t="s">
        <v>736</v>
      </c>
    </row>
    <row r="298" spans="1:19" x14ac:dyDescent="0.25">
      <c r="A298" s="193" t="s">
        <v>161</v>
      </c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t="str">
        <f t="shared" ref="O298" si="287">O296</f>
        <v>MATCH</v>
      </c>
      <c r="R298" t="s">
        <v>737</v>
      </c>
      <c r="S298" t="s">
        <v>738</v>
      </c>
    </row>
    <row r="299" spans="1:19" x14ac:dyDescent="0.25">
      <c r="A299" s="193" t="s">
        <v>164</v>
      </c>
      <c r="B299" s="97"/>
      <c r="C299" s="97"/>
      <c r="D299" s="97"/>
      <c r="E299" s="97"/>
      <c r="F299" s="97"/>
      <c r="G299" s="97"/>
      <c r="H299" s="97"/>
      <c r="I299" s="97"/>
      <c r="J299" s="97"/>
      <c r="K299" s="97">
        <v>233</v>
      </c>
      <c r="L299" s="97">
        <v>233</v>
      </c>
      <c r="M299" s="97">
        <v>233</v>
      </c>
      <c r="N299" s="97">
        <v>233</v>
      </c>
      <c r="O299" t="str">
        <f t="shared" ref="O299" si="288">O296</f>
        <v>MATCH</v>
      </c>
      <c r="R299" t="s">
        <v>739</v>
      </c>
      <c r="S299" t="s">
        <v>740</v>
      </c>
    </row>
    <row r="300" spans="1:19" x14ac:dyDescent="0.25">
      <c r="A300" s="188"/>
      <c r="B300" s="188"/>
      <c r="C300" s="188"/>
      <c r="D300" s="188"/>
      <c r="E300" s="188"/>
      <c r="F300" s="188"/>
      <c r="G300" s="188"/>
      <c r="H300" s="188"/>
      <c r="I300" s="188"/>
      <c r="J300" s="188"/>
      <c r="K300" s="188"/>
      <c r="L300" s="188"/>
      <c r="M300" s="188"/>
      <c r="N300" s="188"/>
      <c r="O300" t="str">
        <f t="shared" ref="O300" si="289">O296</f>
        <v>MATCH</v>
      </c>
      <c r="R300" t="s">
        <v>741</v>
      </c>
      <c r="S300" t="s">
        <v>742</v>
      </c>
    </row>
    <row r="301" spans="1:19" x14ac:dyDescent="0.25">
      <c r="A301" s="191" t="str">
        <f>'[1]Run Rate'!A63</f>
        <v>POL09890</v>
      </c>
      <c r="B301" s="191" t="str">
        <f>'[1]Run Rate'!B63</f>
        <v>Polleo 1st Whey 454g Chocolate Banana</v>
      </c>
      <c r="C301" s="191" t="str">
        <f>'[1]Run Rate'!C63</f>
        <v>PROTEINI</v>
      </c>
      <c r="D301" s="191" t="str">
        <f>'[1]Run Rate'!D63</f>
        <v>01 GOLD</v>
      </c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t="str">
        <f t="shared" ref="O301" si="290">IF(AND(OR($B$1="ALL",$B$1=C301),OR($E$1="ALL",$E$1=D301),OR($B$2="ALL",$B$2=A301),OR($E$2="ALL",IFERROR(SEARCH($E$2,B301),0)&gt;0)),"MATCH","")</f>
        <v>MATCH</v>
      </c>
      <c r="R301" t="s">
        <v>743</v>
      </c>
      <c r="S301" t="s">
        <v>744</v>
      </c>
    </row>
    <row r="302" spans="1:19" x14ac:dyDescent="0.25">
      <c r="A302" s="192"/>
      <c r="B302" s="192" t="s">
        <v>156</v>
      </c>
      <c r="C302" s="192" t="s">
        <v>157</v>
      </c>
      <c r="D302" s="192" t="s">
        <v>158</v>
      </c>
      <c r="E302" s="192" t="s">
        <v>139</v>
      </c>
      <c r="F302" s="192" t="s">
        <v>140</v>
      </c>
      <c r="G302" s="192" t="s">
        <v>141</v>
      </c>
      <c r="H302" s="192" t="s">
        <v>142</v>
      </c>
      <c r="I302" s="192" t="s">
        <v>143</v>
      </c>
      <c r="J302" s="192" t="s">
        <v>144</v>
      </c>
      <c r="K302" s="192" t="s">
        <v>145</v>
      </c>
      <c r="L302" s="192" t="s">
        <v>146</v>
      </c>
      <c r="M302" s="192" t="s">
        <v>147</v>
      </c>
      <c r="N302" s="192" t="s">
        <v>148</v>
      </c>
      <c r="O302" t="str">
        <f t="shared" ref="O302" si="291">O301</f>
        <v>MATCH</v>
      </c>
      <c r="R302" t="s">
        <v>745</v>
      </c>
      <c r="S302" t="s">
        <v>746</v>
      </c>
    </row>
    <row r="303" spans="1:19" x14ac:dyDescent="0.25">
      <c r="A303" s="193" t="s">
        <v>161</v>
      </c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t="str">
        <f t="shared" ref="O303" si="292">O301</f>
        <v>MATCH</v>
      </c>
      <c r="R303" t="s">
        <v>747</v>
      </c>
      <c r="S303" t="s">
        <v>748</v>
      </c>
    </row>
    <row r="304" spans="1:19" x14ac:dyDescent="0.25">
      <c r="A304" s="193" t="s">
        <v>164</v>
      </c>
      <c r="B304" s="97"/>
      <c r="C304" s="97"/>
      <c r="D304" s="97"/>
      <c r="E304" s="97"/>
      <c r="F304" s="97"/>
      <c r="G304" s="97"/>
      <c r="H304" s="97"/>
      <c r="I304" s="97"/>
      <c r="J304" s="97"/>
      <c r="K304" s="97">
        <v>180</v>
      </c>
      <c r="L304" s="97">
        <v>180</v>
      </c>
      <c r="M304" s="97">
        <v>180</v>
      </c>
      <c r="N304" s="97">
        <v>180</v>
      </c>
      <c r="O304" t="str">
        <f t="shared" ref="O304" si="293">O301</f>
        <v>MATCH</v>
      </c>
      <c r="R304" t="s">
        <v>749</v>
      </c>
      <c r="S304" t="s">
        <v>750</v>
      </c>
    </row>
    <row r="305" spans="1:19" x14ac:dyDescent="0.25">
      <c r="A305" s="188"/>
      <c r="B305" s="188"/>
      <c r="C305" s="188"/>
      <c r="D305" s="188"/>
      <c r="E305" s="188"/>
      <c r="F305" s="188"/>
      <c r="G305" s="188"/>
      <c r="H305" s="188"/>
      <c r="I305" s="188"/>
      <c r="J305" s="188"/>
      <c r="K305" s="188"/>
      <c r="L305" s="188"/>
      <c r="M305" s="188"/>
      <c r="N305" s="188"/>
      <c r="O305" t="str">
        <f t="shared" ref="O305" si="294">O301</f>
        <v>MATCH</v>
      </c>
      <c r="R305" t="s">
        <v>751</v>
      </c>
      <c r="S305" t="s">
        <v>752</v>
      </c>
    </row>
    <row r="306" spans="1:19" x14ac:dyDescent="0.25">
      <c r="A306" s="191" t="str">
        <f>'[1]Run Rate'!A64</f>
        <v>POL09850</v>
      </c>
      <c r="B306" s="191" t="str">
        <f>'[1]Run Rate'!B64</f>
        <v>Polleo Omega-3 Fish Oil 250 softgels</v>
      </c>
      <c r="C306" s="191" t="str">
        <f>'[1]Run Rate'!C64</f>
        <v>SPORTSKA PREHRANA</v>
      </c>
      <c r="D306" s="191" t="str">
        <f>'[1]Run Rate'!D64</f>
        <v>01 GOLD</v>
      </c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t="str">
        <f t="shared" ref="O306" si="295">IF(AND(OR($B$1="ALL",$B$1=C306),OR($E$1="ALL",$E$1=D306),OR($B$2="ALL",$B$2=A306),OR($E$2="ALL",IFERROR(SEARCH($E$2,B306),0)&gt;0)),"MATCH","")</f>
        <v>MATCH</v>
      </c>
      <c r="R306" t="s">
        <v>753</v>
      </c>
      <c r="S306" t="s">
        <v>754</v>
      </c>
    </row>
    <row r="307" spans="1:19" x14ac:dyDescent="0.25">
      <c r="A307" s="192"/>
      <c r="B307" s="192" t="s">
        <v>156</v>
      </c>
      <c r="C307" s="192" t="s">
        <v>157</v>
      </c>
      <c r="D307" s="192" t="s">
        <v>158</v>
      </c>
      <c r="E307" s="192" t="s">
        <v>139</v>
      </c>
      <c r="F307" s="192" t="s">
        <v>140</v>
      </c>
      <c r="G307" s="192" t="s">
        <v>141</v>
      </c>
      <c r="H307" s="192" t="s">
        <v>142</v>
      </c>
      <c r="I307" s="192" t="s">
        <v>143</v>
      </c>
      <c r="J307" s="192" t="s">
        <v>144</v>
      </c>
      <c r="K307" s="192" t="s">
        <v>145</v>
      </c>
      <c r="L307" s="192" t="s">
        <v>146</v>
      </c>
      <c r="M307" s="192" t="s">
        <v>147</v>
      </c>
      <c r="N307" s="192" t="s">
        <v>148</v>
      </c>
      <c r="O307" t="str">
        <f t="shared" ref="O307" si="296">O306</f>
        <v>MATCH</v>
      </c>
      <c r="R307" t="s">
        <v>755</v>
      </c>
      <c r="S307" t="s">
        <v>756</v>
      </c>
    </row>
    <row r="308" spans="1:19" x14ac:dyDescent="0.25">
      <c r="A308" s="193" t="s">
        <v>161</v>
      </c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t="str">
        <f t="shared" ref="O308" si="297">O306</f>
        <v>MATCH</v>
      </c>
      <c r="R308" t="s">
        <v>757</v>
      </c>
      <c r="S308" t="s">
        <v>758</v>
      </c>
    </row>
    <row r="309" spans="1:19" x14ac:dyDescent="0.25">
      <c r="A309" s="193" t="s">
        <v>164</v>
      </c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t="str">
        <f t="shared" ref="O309" si="298">O306</f>
        <v>MATCH</v>
      </c>
      <c r="R309" t="s">
        <v>759</v>
      </c>
      <c r="S309" t="s">
        <v>760</v>
      </c>
    </row>
    <row r="310" spans="1:19" x14ac:dyDescent="0.25">
      <c r="A310" s="188"/>
      <c r="B310" s="188"/>
      <c r="C310" s="188"/>
      <c r="D310" s="188"/>
      <c r="E310" s="188"/>
      <c r="F310" s="188"/>
      <c r="G310" s="188"/>
      <c r="H310" s="188"/>
      <c r="I310" s="188"/>
      <c r="J310" s="188"/>
      <c r="K310" s="188"/>
      <c r="L310" s="188"/>
      <c r="M310" s="188"/>
      <c r="N310" s="188"/>
      <c r="O310" t="str">
        <f t="shared" ref="O310" si="299">O306</f>
        <v>MATCH</v>
      </c>
      <c r="R310" t="s">
        <v>761</v>
      </c>
      <c r="S310" t="s">
        <v>762</v>
      </c>
    </row>
    <row r="311" spans="1:19" x14ac:dyDescent="0.25">
      <c r="A311" s="191" t="str">
        <f>'[1]Run Rate'!A65</f>
        <v>POL09900</v>
      </c>
      <c r="B311" s="191" t="str">
        <f>'[1]Run Rate'!B65</f>
        <v>Polleo 1st Whey 2,27kg Chocolate-Hazelnut</v>
      </c>
      <c r="C311" s="191" t="str">
        <f>'[1]Run Rate'!C65</f>
        <v>PROTEINI</v>
      </c>
      <c r="D311" s="191" t="str">
        <f>'[1]Run Rate'!D65</f>
        <v>01 GOLD</v>
      </c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t="str">
        <f t="shared" ref="O311" si="300">IF(AND(OR($B$1="ALL",$B$1=C311),OR($E$1="ALL",$E$1=D311),OR($B$2="ALL",$B$2=A311),OR($E$2="ALL",IFERROR(SEARCH($E$2,B311),0)&gt;0)),"MATCH","")</f>
        <v>MATCH</v>
      </c>
      <c r="R311" t="s">
        <v>763</v>
      </c>
      <c r="S311" t="s">
        <v>764</v>
      </c>
    </row>
    <row r="312" spans="1:19" x14ac:dyDescent="0.25">
      <c r="A312" s="192"/>
      <c r="B312" s="192" t="s">
        <v>156</v>
      </c>
      <c r="C312" s="192" t="s">
        <v>157</v>
      </c>
      <c r="D312" s="192" t="s">
        <v>158</v>
      </c>
      <c r="E312" s="192" t="s">
        <v>139</v>
      </c>
      <c r="F312" s="192" t="s">
        <v>140</v>
      </c>
      <c r="G312" s="192" t="s">
        <v>141</v>
      </c>
      <c r="H312" s="192" t="s">
        <v>142</v>
      </c>
      <c r="I312" s="192" t="s">
        <v>143</v>
      </c>
      <c r="J312" s="192" t="s">
        <v>144</v>
      </c>
      <c r="K312" s="192" t="s">
        <v>145</v>
      </c>
      <c r="L312" s="192" t="s">
        <v>146</v>
      </c>
      <c r="M312" s="192" t="s">
        <v>147</v>
      </c>
      <c r="N312" s="192" t="s">
        <v>148</v>
      </c>
      <c r="O312" t="str">
        <f t="shared" ref="O312" si="301">O311</f>
        <v>MATCH</v>
      </c>
      <c r="R312" t="s">
        <v>765</v>
      </c>
      <c r="S312" t="s">
        <v>766</v>
      </c>
    </row>
    <row r="313" spans="1:19" x14ac:dyDescent="0.25">
      <c r="A313" s="193" t="s">
        <v>161</v>
      </c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t="str">
        <f t="shared" ref="O313" si="302">O311</f>
        <v>MATCH</v>
      </c>
      <c r="R313" t="s">
        <v>767</v>
      </c>
      <c r="S313" t="s">
        <v>768</v>
      </c>
    </row>
    <row r="314" spans="1:19" x14ac:dyDescent="0.25">
      <c r="A314" s="193" t="s">
        <v>164</v>
      </c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t="str">
        <f t="shared" ref="O314" si="303">O311</f>
        <v>MATCH</v>
      </c>
      <c r="R314" t="s">
        <v>769</v>
      </c>
      <c r="S314" t="s">
        <v>770</v>
      </c>
    </row>
    <row r="315" spans="1:19" x14ac:dyDescent="0.25">
      <c r="A315" s="188"/>
      <c r="B315" s="188"/>
      <c r="C315" s="188"/>
      <c r="D315" s="188"/>
      <c r="E315" s="188"/>
      <c r="F315" s="188"/>
      <c r="G315" s="188"/>
      <c r="H315" s="188"/>
      <c r="I315" s="188"/>
      <c r="J315" s="188"/>
      <c r="K315" s="188"/>
      <c r="L315" s="188"/>
      <c r="M315" s="188"/>
      <c r="N315" s="188"/>
      <c r="O315" t="str">
        <f t="shared" ref="O315" si="304">O311</f>
        <v>MATCH</v>
      </c>
      <c r="R315" t="s">
        <v>771</v>
      </c>
      <c r="S315" t="s">
        <v>772</v>
      </c>
    </row>
    <row r="316" spans="1:19" x14ac:dyDescent="0.25">
      <c r="A316" s="191" t="str">
        <f>'[1]Run Rate'!A66</f>
        <v>POL12608</v>
      </c>
      <c r="B316" s="191" t="str">
        <f>'[1]Run Rate'!B66</f>
        <v>Polleo 1st Whey 4,5kg Vanilla Madagascar</v>
      </c>
      <c r="C316" s="191" t="str">
        <f>'[1]Run Rate'!C66</f>
        <v>PROTEINI</v>
      </c>
      <c r="D316" s="191" t="str">
        <f>'[1]Run Rate'!D66</f>
        <v>01 GOLD</v>
      </c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t="str">
        <f t="shared" ref="O316" si="305">IF(AND(OR($B$1="ALL",$B$1=C316),OR($E$1="ALL",$E$1=D316),OR($B$2="ALL",$B$2=A316),OR($E$2="ALL",IFERROR(SEARCH($E$2,B316),0)&gt;0)),"MATCH","")</f>
        <v>MATCH</v>
      </c>
      <c r="R316" t="s">
        <v>773</v>
      </c>
      <c r="S316" t="s">
        <v>774</v>
      </c>
    </row>
    <row r="317" spans="1:19" x14ac:dyDescent="0.25">
      <c r="A317" s="192"/>
      <c r="B317" s="192" t="s">
        <v>156</v>
      </c>
      <c r="C317" s="192" t="s">
        <v>157</v>
      </c>
      <c r="D317" s="192" t="s">
        <v>158</v>
      </c>
      <c r="E317" s="192" t="s">
        <v>139</v>
      </c>
      <c r="F317" s="192" t="s">
        <v>140</v>
      </c>
      <c r="G317" s="192" t="s">
        <v>141</v>
      </c>
      <c r="H317" s="192" t="s">
        <v>142</v>
      </c>
      <c r="I317" s="192" t="s">
        <v>143</v>
      </c>
      <c r="J317" s="192" t="s">
        <v>144</v>
      </c>
      <c r="K317" s="192" t="s">
        <v>145</v>
      </c>
      <c r="L317" s="192" t="s">
        <v>146</v>
      </c>
      <c r="M317" s="192" t="s">
        <v>147</v>
      </c>
      <c r="N317" s="192" t="s">
        <v>148</v>
      </c>
      <c r="O317" t="str">
        <f t="shared" ref="O317" si="306">O316</f>
        <v>MATCH</v>
      </c>
      <c r="R317" t="s">
        <v>775</v>
      </c>
      <c r="S317" t="s">
        <v>776</v>
      </c>
    </row>
    <row r="318" spans="1:19" x14ac:dyDescent="0.25">
      <c r="A318" s="193" t="s">
        <v>161</v>
      </c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t="str">
        <f t="shared" ref="O318" si="307">O316</f>
        <v>MATCH</v>
      </c>
      <c r="R318" t="s">
        <v>777</v>
      </c>
      <c r="S318" t="s">
        <v>778</v>
      </c>
    </row>
    <row r="319" spans="1:19" x14ac:dyDescent="0.25">
      <c r="A319" s="193" t="s">
        <v>164</v>
      </c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t="str">
        <f t="shared" ref="O319" si="308">O316</f>
        <v>MATCH</v>
      </c>
      <c r="R319" t="s">
        <v>779</v>
      </c>
      <c r="S319" t="s">
        <v>780</v>
      </c>
    </row>
    <row r="320" spans="1:19" x14ac:dyDescent="0.25">
      <c r="A320" s="188"/>
      <c r="B320" s="188"/>
      <c r="C320" s="188"/>
      <c r="D320" s="188"/>
      <c r="E320" s="188"/>
      <c r="F320" s="188"/>
      <c r="G320" s="188"/>
      <c r="H320" s="188"/>
      <c r="I320" s="188"/>
      <c r="J320" s="188"/>
      <c r="K320" s="188"/>
      <c r="L320" s="188"/>
      <c r="M320" s="188"/>
      <c r="N320" s="188"/>
      <c r="O320" t="str">
        <f t="shared" ref="O320" si="309">O316</f>
        <v>MATCH</v>
      </c>
      <c r="R320" t="s">
        <v>781</v>
      </c>
      <c r="S320" t="s">
        <v>782</v>
      </c>
    </row>
    <row r="321" spans="1:19" x14ac:dyDescent="0.25">
      <c r="A321" s="191" t="str">
        <f>'[1]Run Rate'!A67</f>
        <v>ZOE12351</v>
      </c>
      <c r="B321" s="191" t="str">
        <f>'[1]Run Rate'!B67</f>
        <v>ZOE Whey 454g Belgian Choco Fantasy</v>
      </c>
      <c r="C321" s="191" t="str">
        <f>'[1]Run Rate'!C67</f>
        <v>PROTEINI</v>
      </c>
      <c r="D321" s="191" t="str">
        <f>'[1]Run Rate'!D67</f>
        <v>01 GOLD</v>
      </c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t="str">
        <f t="shared" ref="O321" si="310">IF(AND(OR($B$1="ALL",$B$1=C321),OR($E$1="ALL",$E$1=D321),OR($B$2="ALL",$B$2=A321),OR($E$2="ALL",IFERROR(SEARCH($E$2,B321),0)&gt;0)),"MATCH","")</f>
        <v>MATCH</v>
      </c>
      <c r="R321" t="s">
        <v>783</v>
      </c>
      <c r="S321" t="s">
        <v>784</v>
      </c>
    </row>
    <row r="322" spans="1:19" x14ac:dyDescent="0.25">
      <c r="A322" s="192"/>
      <c r="B322" s="192" t="s">
        <v>156</v>
      </c>
      <c r="C322" s="192" t="s">
        <v>157</v>
      </c>
      <c r="D322" s="192" t="s">
        <v>158</v>
      </c>
      <c r="E322" s="192" t="s">
        <v>139</v>
      </c>
      <c r="F322" s="192" t="s">
        <v>140</v>
      </c>
      <c r="G322" s="192" t="s">
        <v>141</v>
      </c>
      <c r="H322" s="192" t="s">
        <v>142</v>
      </c>
      <c r="I322" s="192" t="s">
        <v>143</v>
      </c>
      <c r="J322" s="192" t="s">
        <v>144</v>
      </c>
      <c r="K322" s="192" t="s">
        <v>145</v>
      </c>
      <c r="L322" s="192" t="s">
        <v>146</v>
      </c>
      <c r="M322" s="192" t="s">
        <v>147</v>
      </c>
      <c r="N322" s="192" t="s">
        <v>148</v>
      </c>
      <c r="O322" t="str">
        <f t="shared" ref="O322" si="311">O321</f>
        <v>MATCH</v>
      </c>
      <c r="R322" t="s">
        <v>785</v>
      </c>
      <c r="S322" t="s">
        <v>786</v>
      </c>
    </row>
    <row r="323" spans="1:19" x14ac:dyDescent="0.25">
      <c r="A323" s="193" t="s">
        <v>161</v>
      </c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t="str">
        <f t="shared" ref="O323" si="312">O321</f>
        <v>MATCH</v>
      </c>
      <c r="R323" t="s">
        <v>787</v>
      </c>
      <c r="S323" t="s">
        <v>788</v>
      </c>
    </row>
    <row r="324" spans="1:19" x14ac:dyDescent="0.25">
      <c r="A324" s="193" t="s">
        <v>164</v>
      </c>
      <c r="B324" s="97"/>
      <c r="C324" s="97"/>
      <c r="D324" s="97"/>
      <c r="E324" s="97"/>
      <c r="F324" s="97"/>
      <c r="G324" s="97"/>
      <c r="H324" s="97"/>
      <c r="I324" s="97"/>
      <c r="J324" s="97"/>
      <c r="K324" s="97">
        <v>160</v>
      </c>
      <c r="L324" s="97">
        <v>160</v>
      </c>
      <c r="M324" s="97">
        <v>160</v>
      </c>
      <c r="N324" s="97">
        <v>160</v>
      </c>
      <c r="O324" t="str">
        <f t="shared" ref="O324" si="313">O321</f>
        <v>MATCH</v>
      </c>
      <c r="R324" t="s">
        <v>789</v>
      </c>
      <c r="S324" t="s">
        <v>790</v>
      </c>
    </row>
    <row r="325" spans="1:19" x14ac:dyDescent="0.25">
      <c r="A325" s="188"/>
      <c r="B325" s="188"/>
      <c r="C325" s="188"/>
      <c r="D325" s="188"/>
      <c r="E325" s="188"/>
      <c r="F325" s="188"/>
      <c r="G325" s="188"/>
      <c r="H325" s="188"/>
      <c r="I325" s="188"/>
      <c r="J325" s="188"/>
      <c r="K325" s="188"/>
      <c r="L325" s="188"/>
      <c r="M325" s="188"/>
      <c r="N325" s="188"/>
      <c r="O325" t="str">
        <f t="shared" ref="O325" si="314">O321</f>
        <v>MATCH</v>
      </c>
      <c r="R325" t="s">
        <v>791</v>
      </c>
      <c r="S325" t="s">
        <v>792</v>
      </c>
    </row>
    <row r="326" spans="1:19" x14ac:dyDescent="0.25">
      <c r="A326" s="191" t="str">
        <f>'[1]Run Rate'!A68</f>
        <v>POL12607</v>
      </c>
      <c r="B326" s="191" t="str">
        <f>'[1]Run Rate'!B68</f>
        <v>Polleo 1st Whey 4,5kg Swiss Chocolate Supreme</v>
      </c>
      <c r="C326" s="191" t="str">
        <f>'[1]Run Rate'!C68</f>
        <v>PROTEINI</v>
      </c>
      <c r="D326" s="191" t="str">
        <f>'[1]Run Rate'!D68</f>
        <v>01 GOLD</v>
      </c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t="str">
        <f t="shared" ref="O326" si="315">IF(AND(OR($B$1="ALL",$B$1=C326),OR($E$1="ALL",$E$1=D326),OR($B$2="ALL",$B$2=A326),OR($E$2="ALL",IFERROR(SEARCH($E$2,B326),0)&gt;0)),"MATCH","")</f>
        <v>MATCH</v>
      </c>
      <c r="R326" t="s">
        <v>793</v>
      </c>
      <c r="S326" t="s">
        <v>794</v>
      </c>
    </row>
    <row r="327" spans="1:19" x14ac:dyDescent="0.25">
      <c r="A327" s="192"/>
      <c r="B327" s="192" t="s">
        <v>156</v>
      </c>
      <c r="C327" s="192" t="s">
        <v>157</v>
      </c>
      <c r="D327" s="192" t="s">
        <v>158</v>
      </c>
      <c r="E327" s="192" t="s">
        <v>139</v>
      </c>
      <c r="F327" s="192" t="s">
        <v>140</v>
      </c>
      <c r="G327" s="192" t="s">
        <v>141</v>
      </c>
      <c r="H327" s="192" t="s">
        <v>142</v>
      </c>
      <c r="I327" s="192" t="s">
        <v>143</v>
      </c>
      <c r="J327" s="192" t="s">
        <v>144</v>
      </c>
      <c r="K327" s="192" t="s">
        <v>145</v>
      </c>
      <c r="L327" s="192" t="s">
        <v>146</v>
      </c>
      <c r="M327" s="192" t="s">
        <v>147</v>
      </c>
      <c r="N327" s="192" t="s">
        <v>148</v>
      </c>
      <c r="O327" t="str">
        <f t="shared" ref="O327" si="316">O326</f>
        <v>MATCH</v>
      </c>
      <c r="R327" t="s">
        <v>795</v>
      </c>
      <c r="S327" t="s">
        <v>796</v>
      </c>
    </row>
    <row r="328" spans="1:19" x14ac:dyDescent="0.25">
      <c r="A328" s="193" t="s">
        <v>161</v>
      </c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t="str">
        <f t="shared" ref="O328" si="317">O326</f>
        <v>MATCH</v>
      </c>
      <c r="R328" t="s">
        <v>797</v>
      </c>
      <c r="S328" t="s">
        <v>798</v>
      </c>
    </row>
    <row r="329" spans="1:19" x14ac:dyDescent="0.25">
      <c r="A329" s="193" t="s">
        <v>164</v>
      </c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t="str">
        <f t="shared" ref="O329" si="318">O326</f>
        <v>MATCH</v>
      </c>
      <c r="R329" t="s">
        <v>699</v>
      </c>
      <c r="S329" t="s">
        <v>700</v>
      </c>
    </row>
    <row r="330" spans="1:19" x14ac:dyDescent="0.25">
      <c r="A330" s="188"/>
      <c r="B330" s="188"/>
      <c r="C330" s="188"/>
      <c r="D330" s="188"/>
      <c r="E330" s="188"/>
      <c r="F330" s="188"/>
      <c r="G330" s="188"/>
      <c r="H330" s="188"/>
      <c r="I330" s="188"/>
      <c r="J330" s="188"/>
      <c r="K330" s="188"/>
      <c r="L330" s="188"/>
      <c r="M330" s="188"/>
      <c r="N330" s="188"/>
      <c r="O330" t="str">
        <f t="shared" ref="O330" si="319">O326</f>
        <v>MATCH</v>
      </c>
      <c r="R330" t="s">
        <v>799</v>
      </c>
      <c r="S330" t="s">
        <v>800</v>
      </c>
    </row>
    <row r="331" spans="1:19" x14ac:dyDescent="0.25">
      <c r="A331" s="191" t="str">
        <f>'[1]Run Rate'!A69</f>
        <v>POL12794</v>
      </c>
      <c r="B331" s="191" t="str">
        <f>'[1]Run Rate'!B69</f>
        <v>Polleo Creatine Ethyl Ester 120 caps</v>
      </c>
      <c r="C331" s="191" t="str">
        <f>'[1]Run Rate'!C69</f>
        <v>SPORTSKA PREHRANA</v>
      </c>
      <c r="D331" s="191" t="str">
        <f>'[1]Run Rate'!D69</f>
        <v>01 GOLD</v>
      </c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t="str">
        <f t="shared" ref="O331" si="320">IF(AND(OR($B$1="ALL",$B$1=C331),OR($E$1="ALL",$E$1=D331),OR($B$2="ALL",$B$2=A331),OR($E$2="ALL",IFERROR(SEARCH($E$2,B331),0)&gt;0)),"MATCH","")</f>
        <v>MATCH</v>
      </c>
      <c r="R331" t="s">
        <v>801</v>
      </c>
      <c r="S331" t="s">
        <v>802</v>
      </c>
    </row>
    <row r="332" spans="1:19" x14ac:dyDescent="0.25">
      <c r="A332" s="192"/>
      <c r="B332" s="192" t="s">
        <v>156</v>
      </c>
      <c r="C332" s="192" t="s">
        <v>157</v>
      </c>
      <c r="D332" s="192" t="s">
        <v>158</v>
      </c>
      <c r="E332" s="192" t="s">
        <v>139</v>
      </c>
      <c r="F332" s="192" t="s">
        <v>140</v>
      </c>
      <c r="G332" s="192" t="s">
        <v>141</v>
      </c>
      <c r="H332" s="192" t="s">
        <v>142</v>
      </c>
      <c r="I332" s="192" t="s">
        <v>143</v>
      </c>
      <c r="J332" s="192" t="s">
        <v>144</v>
      </c>
      <c r="K332" s="192" t="s">
        <v>145</v>
      </c>
      <c r="L332" s="192" t="s">
        <v>146</v>
      </c>
      <c r="M332" s="192" t="s">
        <v>147</v>
      </c>
      <c r="N332" s="192" t="s">
        <v>148</v>
      </c>
      <c r="O332" t="str">
        <f t="shared" ref="O332" si="321">O331</f>
        <v>MATCH</v>
      </c>
      <c r="R332" t="s">
        <v>803</v>
      </c>
      <c r="S332" t="s">
        <v>804</v>
      </c>
    </row>
    <row r="333" spans="1:19" x14ac:dyDescent="0.25">
      <c r="A333" s="193" t="s">
        <v>161</v>
      </c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t="str">
        <f t="shared" ref="O333" si="322">O331</f>
        <v>MATCH</v>
      </c>
      <c r="R333" t="s">
        <v>805</v>
      </c>
      <c r="S333" t="s">
        <v>806</v>
      </c>
    </row>
    <row r="334" spans="1:19" x14ac:dyDescent="0.25">
      <c r="A334" s="193" t="s">
        <v>164</v>
      </c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t="str">
        <f t="shared" ref="O334" si="323">O331</f>
        <v>MATCH</v>
      </c>
      <c r="R334" t="s">
        <v>807</v>
      </c>
      <c r="S334" t="s">
        <v>808</v>
      </c>
    </row>
    <row r="335" spans="1:19" x14ac:dyDescent="0.25">
      <c r="A335" s="188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t="str">
        <f t="shared" ref="O335" si="324">O331</f>
        <v>MATCH</v>
      </c>
      <c r="R335" t="s">
        <v>809</v>
      </c>
      <c r="S335" t="s">
        <v>810</v>
      </c>
    </row>
    <row r="336" spans="1:19" x14ac:dyDescent="0.25">
      <c r="A336" s="191" t="str">
        <f>'[1]Run Rate'!A70</f>
        <v>POL09805</v>
      </c>
      <c r="B336" s="191" t="str">
        <f>'[1]Run Rate'!B70</f>
        <v>Polleo L-Carnitine Mega 60 caps</v>
      </c>
      <c r="C336" s="191" t="str">
        <f>'[1]Run Rate'!C70</f>
        <v>SPORTSKA PREHRANA</v>
      </c>
      <c r="D336" s="191" t="str">
        <f>'[1]Run Rate'!D70</f>
        <v>01 GOLD</v>
      </c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t="str">
        <f t="shared" ref="O336" si="325">IF(AND(OR($B$1="ALL",$B$1=C336),OR($E$1="ALL",$E$1=D336),OR($B$2="ALL",$B$2=A336),OR($E$2="ALL",IFERROR(SEARCH($E$2,B336),0)&gt;0)),"MATCH","")</f>
        <v>MATCH</v>
      </c>
      <c r="R336" t="s">
        <v>811</v>
      </c>
      <c r="S336" t="s">
        <v>812</v>
      </c>
    </row>
    <row r="337" spans="1:19" x14ac:dyDescent="0.25">
      <c r="A337" s="192"/>
      <c r="B337" s="192" t="s">
        <v>156</v>
      </c>
      <c r="C337" s="192" t="s">
        <v>157</v>
      </c>
      <c r="D337" s="192" t="s">
        <v>158</v>
      </c>
      <c r="E337" s="192" t="s">
        <v>139</v>
      </c>
      <c r="F337" s="192" t="s">
        <v>140</v>
      </c>
      <c r="G337" s="192" t="s">
        <v>141</v>
      </c>
      <c r="H337" s="192" t="s">
        <v>142</v>
      </c>
      <c r="I337" s="192" t="s">
        <v>143</v>
      </c>
      <c r="J337" s="192" t="s">
        <v>144</v>
      </c>
      <c r="K337" s="192" t="s">
        <v>145</v>
      </c>
      <c r="L337" s="192" t="s">
        <v>146</v>
      </c>
      <c r="M337" s="192" t="s">
        <v>147</v>
      </c>
      <c r="N337" s="192" t="s">
        <v>148</v>
      </c>
      <c r="O337" t="str">
        <f t="shared" ref="O337" si="326">O336</f>
        <v>MATCH</v>
      </c>
      <c r="R337" t="s">
        <v>813</v>
      </c>
      <c r="S337" t="s">
        <v>814</v>
      </c>
    </row>
    <row r="338" spans="1:19" x14ac:dyDescent="0.25">
      <c r="A338" s="193" t="s">
        <v>161</v>
      </c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t="str">
        <f t="shared" ref="O338" si="327">O336</f>
        <v>MATCH</v>
      </c>
      <c r="R338" t="s">
        <v>815</v>
      </c>
      <c r="S338" t="s">
        <v>816</v>
      </c>
    </row>
    <row r="339" spans="1:19" x14ac:dyDescent="0.25">
      <c r="A339" s="193" t="s">
        <v>164</v>
      </c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t="str">
        <f t="shared" ref="O339" si="328">O336</f>
        <v>MATCH</v>
      </c>
      <c r="R339" t="s">
        <v>817</v>
      </c>
      <c r="S339" t="s">
        <v>818</v>
      </c>
    </row>
    <row r="340" spans="1:19" x14ac:dyDescent="0.25">
      <c r="A340" s="188"/>
      <c r="B340" s="188"/>
      <c r="C340" s="188"/>
      <c r="D340" s="188"/>
      <c r="E340" s="188"/>
      <c r="F340" s="188"/>
      <c r="G340" s="188"/>
      <c r="H340" s="188"/>
      <c r="I340" s="188"/>
      <c r="J340" s="188"/>
      <c r="K340" s="188"/>
      <c r="L340" s="188"/>
      <c r="M340" s="188"/>
      <c r="N340" s="188"/>
      <c r="O340" t="str">
        <f t="shared" ref="O340" si="329">O336</f>
        <v>MATCH</v>
      </c>
      <c r="R340" t="s">
        <v>819</v>
      </c>
      <c r="S340" t="s">
        <v>820</v>
      </c>
    </row>
    <row r="341" spans="1:19" x14ac:dyDescent="0.25">
      <c r="A341" s="191" t="str">
        <f>'[1]Run Rate'!A71</f>
        <v>POL09783</v>
      </c>
      <c r="B341" s="191" t="str">
        <f>'[1]Run Rate'!B71</f>
        <v>Polleo Isotonic Sports Drink 500g Refreshing Lemon-lime</v>
      </c>
      <c r="C341" s="191" t="str">
        <f>'[1]Run Rate'!C71</f>
        <v>SPORTSKA PREHRANA</v>
      </c>
      <c r="D341" s="191" t="str">
        <f>'[1]Run Rate'!D71</f>
        <v>01 GOLD</v>
      </c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t="str">
        <f t="shared" ref="O341" si="330">IF(AND(OR($B$1="ALL",$B$1=C341),OR($E$1="ALL",$E$1=D341),OR($B$2="ALL",$B$2=A341),OR($E$2="ALL",IFERROR(SEARCH($E$2,B341),0)&gt;0)),"MATCH","")</f>
        <v>MATCH</v>
      </c>
      <c r="R341" t="s">
        <v>821</v>
      </c>
      <c r="S341" t="s">
        <v>822</v>
      </c>
    </row>
    <row r="342" spans="1:19" x14ac:dyDescent="0.25">
      <c r="A342" s="192"/>
      <c r="B342" s="192" t="s">
        <v>156</v>
      </c>
      <c r="C342" s="192" t="s">
        <v>157</v>
      </c>
      <c r="D342" s="192" t="s">
        <v>158</v>
      </c>
      <c r="E342" s="192" t="s">
        <v>139</v>
      </c>
      <c r="F342" s="192" t="s">
        <v>140</v>
      </c>
      <c r="G342" s="192" t="s">
        <v>141</v>
      </c>
      <c r="H342" s="192" t="s">
        <v>142</v>
      </c>
      <c r="I342" s="192" t="s">
        <v>143</v>
      </c>
      <c r="J342" s="192" t="s">
        <v>144</v>
      </c>
      <c r="K342" s="192" t="s">
        <v>145</v>
      </c>
      <c r="L342" s="192" t="s">
        <v>146</v>
      </c>
      <c r="M342" s="192" t="s">
        <v>147</v>
      </c>
      <c r="N342" s="192" t="s">
        <v>148</v>
      </c>
      <c r="O342" t="str">
        <f t="shared" ref="O342" si="331">O341</f>
        <v>MATCH</v>
      </c>
      <c r="R342" t="s">
        <v>823</v>
      </c>
      <c r="S342" t="s">
        <v>824</v>
      </c>
    </row>
    <row r="343" spans="1:19" x14ac:dyDescent="0.25">
      <c r="A343" s="193" t="s">
        <v>161</v>
      </c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t="str">
        <f t="shared" ref="O343" si="332">O341</f>
        <v>MATCH</v>
      </c>
      <c r="R343" t="s">
        <v>825</v>
      </c>
      <c r="S343" t="s">
        <v>826</v>
      </c>
    </row>
    <row r="344" spans="1:19" x14ac:dyDescent="0.25">
      <c r="A344" s="193" t="s">
        <v>164</v>
      </c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t="str">
        <f t="shared" ref="O344" si="333">O341</f>
        <v>MATCH</v>
      </c>
      <c r="R344" t="s">
        <v>827</v>
      </c>
      <c r="S344" t="s">
        <v>828</v>
      </c>
    </row>
    <row r="345" spans="1:19" x14ac:dyDescent="0.25">
      <c r="A345" s="188"/>
      <c r="B345" s="188"/>
      <c r="C345" s="188"/>
      <c r="D345" s="188"/>
      <c r="E345" s="188"/>
      <c r="F345" s="188"/>
      <c r="G345" s="188"/>
      <c r="H345" s="188"/>
      <c r="I345" s="188"/>
      <c r="J345" s="188"/>
      <c r="K345" s="188"/>
      <c r="L345" s="188"/>
      <c r="M345" s="188"/>
      <c r="N345" s="188"/>
      <c r="O345" t="str">
        <f t="shared" ref="O345" si="334">O341</f>
        <v>MATCH</v>
      </c>
      <c r="R345" t="s">
        <v>829</v>
      </c>
      <c r="S345" t="s">
        <v>830</v>
      </c>
    </row>
    <row r="346" spans="1:19" x14ac:dyDescent="0.25">
      <c r="A346" s="191" t="str">
        <f>'[1]Run Rate'!A72</f>
        <v>POL12848</v>
      </c>
      <c r="B346" s="191" t="str">
        <f>'[1]Run Rate'!B72</f>
        <v>Polleo Premium HydroX Whey 1,8kg Chocolate Gourmet</v>
      </c>
      <c r="C346" s="191" t="str">
        <f>'[1]Run Rate'!C72</f>
        <v>PROTEINI</v>
      </c>
      <c r="D346" s="191" t="str">
        <f>'[1]Run Rate'!D72</f>
        <v>01 GOLD</v>
      </c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t="str">
        <f t="shared" ref="O346" si="335">IF(AND(OR($B$1="ALL",$B$1=C346),OR($E$1="ALL",$E$1=D346),OR($B$2="ALL",$B$2=A346),OR($E$2="ALL",IFERROR(SEARCH($E$2,B346),0)&gt;0)),"MATCH","")</f>
        <v>MATCH</v>
      </c>
      <c r="R346" t="s">
        <v>831</v>
      </c>
      <c r="S346" t="s">
        <v>832</v>
      </c>
    </row>
    <row r="347" spans="1:19" x14ac:dyDescent="0.25">
      <c r="A347" s="192"/>
      <c r="B347" s="192" t="s">
        <v>156</v>
      </c>
      <c r="C347" s="192" t="s">
        <v>157</v>
      </c>
      <c r="D347" s="192" t="s">
        <v>158</v>
      </c>
      <c r="E347" s="192" t="s">
        <v>139</v>
      </c>
      <c r="F347" s="192" t="s">
        <v>140</v>
      </c>
      <c r="G347" s="192" t="s">
        <v>141</v>
      </c>
      <c r="H347" s="192" t="s">
        <v>142</v>
      </c>
      <c r="I347" s="192" t="s">
        <v>143</v>
      </c>
      <c r="J347" s="192" t="s">
        <v>144</v>
      </c>
      <c r="K347" s="192" t="s">
        <v>145</v>
      </c>
      <c r="L347" s="192" t="s">
        <v>146</v>
      </c>
      <c r="M347" s="192" t="s">
        <v>147</v>
      </c>
      <c r="N347" s="192" t="s">
        <v>148</v>
      </c>
      <c r="O347" t="str">
        <f t="shared" ref="O347" si="336">O346</f>
        <v>MATCH</v>
      </c>
      <c r="R347" t="s">
        <v>833</v>
      </c>
      <c r="S347" t="s">
        <v>834</v>
      </c>
    </row>
    <row r="348" spans="1:19" x14ac:dyDescent="0.25">
      <c r="A348" s="193" t="s">
        <v>161</v>
      </c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t="str">
        <f t="shared" ref="O348" si="337">O346</f>
        <v>MATCH</v>
      </c>
      <c r="R348" t="s">
        <v>835</v>
      </c>
      <c r="S348" t="s">
        <v>836</v>
      </c>
    </row>
    <row r="349" spans="1:19" x14ac:dyDescent="0.25">
      <c r="A349" s="193" t="s">
        <v>164</v>
      </c>
      <c r="B349" s="97"/>
      <c r="C349" s="97"/>
      <c r="D349" s="97"/>
      <c r="E349" s="97"/>
      <c r="F349" s="97"/>
      <c r="G349" s="97">
        <v>30</v>
      </c>
      <c r="H349" s="97">
        <v>30</v>
      </c>
      <c r="I349" s="97">
        <v>30</v>
      </c>
      <c r="J349" s="97">
        <v>30</v>
      </c>
      <c r="K349" s="97"/>
      <c r="L349" s="97"/>
      <c r="M349" s="97"/>
      <c r="N349" s="97"/>
      <c r="O349" t="str">
        <f t="shared" ref="O349" si="338">O346</f>
        <v>MATCH</v>
      </c>
      <c r="R349" t="s">
        <v>837</v>
      </c>
      <c r="S349" t="s">
        <v>838</v>
      </c>
    </row>
    <row r="350" spans="1:19" x14ac:dyDescent="0.25">
      <c r="A350" s="188"/>
      <c r="B350" s="188"/>
      <c r="C350" s="188"/>
      <c r="D350" s="188"/>
      <c r="E350" s="188"/>
      <c r="F350" s="188"/>
      <c r="G350" s="188"/>
      <c r="H350" s="188"/>
      <c r="I350" s="188"/>
      <c r="J350" s="188"/>
      <c r="K350" s="188"/>
      <c r="L350" s="188"/>
      <c r="M350" s="188"/>
      <c r="N350" s="188"/>
      <c r="O350" t="str">
        <f t="shared" ref="O350" si="339">O346</f>
        <v>MATCH</v>
      </c>
      <c r="R350" t="s">
        <v>839</v>
      </c>
      <c r="S350" t="s">
        <v>840</v>
      </c>
    </row>
    <row r="351" spans="1:19" x14ac:dyDescent="0.25">
      <c r="A351" s="191" t="str">
        <f>'[1]Run Rate'!A73</f>
        <v>POL09792</v>
      </c>
      <c r="B351" s="191" t="str">
        <f>'[1]Run Rate'!B73</f>
        <v>Polleo ZMA 90 caps</v>
      </c>
      <c r="C351" s="191" t="str">
        <f>'[1]Run Rate'!C73</f>
        <v>SPORTSKA PREHRANA</v>
      </c>
      <c r="D351" s="191" t="str">
        <f>'[1]Run Rate'!D73</f>
        <v>01 GOLD</v>
      </c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t="str">
        <f t="shared" ref="O351" si="340">IF(AND(OR($B$1="ALL",$B$1=C351),OR($E$1="ALL",$E$1=D351),OR($B$2="ALL",$B$2=A351),OR($E$2="ALL",IFERROR(SEARCH($E$2,B351),0)&gt;0)),"MATCH","")</f>
        <v>MATCH</v>
      </c>
      <c r="R351" t="s">
        <v>841</v>
      </c>
      <c r="S351" t="s">
        <v>842</v>
      </c>
    </row>
    <row r="352" spans="1:19" x14ac:dyDescent="0.25">
      <c r="A352" s="192"/>
      <c r="B352" s="192" t="s">
        <v>156</v>
      </c>
      <c r="C352" s="192" t="s">
        <v>157</v>
      </c>
      <c r="D352" s="192" t="s">
        <v>158</v>
      </c>
      <c r="E352" s="192" t="s">
        <v>139</v>
      </c>
      <c r="F352" s="192" t="s">
        <v>140</v>
      </c>
      <c r="G352" s="192" t="s">
        <v>141</v>
      </c>
      <c r="H352" s="192" t="s">
        <v>142</v>
      </c>
      <c r="I352" s="192" t="s">
        <v>143</v>
      </c>
      <c r="J352" s="192" t="s">
        <v>144</v>
      </c>
      <c r="K352" s="192" t="s">
        <v>145</v>
      </c>
      <c r="L352" s="192" t="s">
        <v>146</v>
      </c>
      <c r="M352" s="192" t="s">
        <v>147</v>
      </c>
      <c r="N352" s="192" t="s">
        <v>148</v>
      </c>
      <c r="O352" t="str">
        <f t="shared" ref="O352" si="341">O351</f>
        <v>MATCH</v>
      </c>
      <c r="R352" t="s">
        <v>843</v>
      </c>
      <c r="S352" t="s">
        <v>844</v>
      </c>
    </row>
    <row r="353" spans="1:19" x14ac:dyDescent="0.25">
      <c r="A353" s="193" t="s">
        <v>161</v>
      </c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t="str">
        <f t="shared" ref="O353" si="342">O351</f>
        <v>MATCH</v>
      </c>
      <c r="R353" t="s">
        <v>845</v>
      </c>
      <c r="S353" t="s">
        <v>846</v>
      </c>
    </row>
    <row r="354" spans="1:19" x14ac:dyDescent="0.25">
      <c r="A354" s="193" t="s">
        <v>164</v>
      </c>
      <c r="B354" s="97"/>
      <c r="C354" s="97"/>
      <c r="D354" s="97"/>
      <c r="E354" s="97"/>
      <c r="F354" s="97"/>
      <c r="G354" s="97"/>
      <c r="H354" s="97"/>
      <c r="I354" s="97"/>
      <c r="J354" s="97"/>
      <c r="K354" s="97">
        <v>75</v>
      </c>
      <c r="L354" s="97">
        <v>75</v>
      </c>
      <c r="M354" s="97">
        <v>75</v>
      </c>
      <c r="N354" s="97">
        <v>75</v>
      </c>
      <c r="O354" t="str">
        <f t="shared" ref="O354" si="343">O351</f>
        <v>MATCH</v>
      </c>
      <c r="R354" t="s">
        <v>847</v>
      </c>
      <c r="S354" t="s">
        <v>848</v>
      </c>
    </row>
    <row r="355" spans="1:19" x14ac:dyDescent="0.25">
      <c r="A355" s="188"/>
      <c r="B355" s="188"/>
      <c r="C355" s="188"/>
      <c r="D355" s="188"/>
      <c r="E355" s="188"/>
      <c r="F355" s="188"/>
      <c r="G355" s="188"/>
      <c r="H355" s="188"/>
      <c r="I355" s="188"/>
      <c r="J355" s="188"/>
      <c r="K355" s="188"/>
      <c r="L355" s="188"/>
      <c r="M355" s="188"/>
      <c r="N355" s="188"/>
      <c r="O355" t="str">
        <f t="shared" ref="O355" si="344">O351</f>
        <v>MATCH</v>
      </c>
      <c r="R355" t="s">
        <v>849</v>
      </c>
      <c r="S355" t="s">
        <v>850</v>
      </c>
    </row>
    <row r="356" spans="1:19" x14ac:dyDescent="0.25">
      <c r="A356" s="191" t="str">
        <f>'[1]Run Rate'!A74</f>
        <v>ZOE12391</v>
      </c>
      <c r="B356" s="191" t="str">
        <f>'[1]Run Rate'!B74</f>
        <v>ZOE Protein Bar 50g White Choco Strawberry</v>
      </c>
      <c r="C356" s="191" t="str">
        <f>'[1]Run Rate'!C74</f>
        <v>RTD &amp; SNACKS</v>
      </c>
      <c r="D356" s="191" t="str">
        <f>'[1]Run Rate'!D74</f>
        <v>01 GOLD</v>
      </c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t="str">
        <f t="shared" ref="O356" si="345">IF(AND(OR($B$1="ALL",$B$1=C356),OR($E$1="ALL",$E$1=D356),OR($B$2="ALL",$B$2=A356),OR($E$2="ALL",IFERROR(SEARCH($E$2,B356),0)&gt;0)),"MATCH","")</f>
        <v>MATCH</v>
      </c>
      <c r="R356" t="s">
        <v>851</v>
      </c>
      <c r="S356" t="s">
        <v>852</v>
      </c>
    </row>
    <row r="357" spans="1:19" x14ac:dyDescent="0.25">
      <c r="A357" s="192"/>
      <c r="B357" s="192" t="s">
        <v>156</v>
      </c>
      <c r="C357" s="192" t="s">
        <v>157</v>
      </c>
      <c r="D357" s="192" t="s">
        <v>158</v>
      </c>
      <c r="E357" s="192" t="s">
        <v>139</v>
      </c>
      <c r="F357" s="192" t="s">
        <v>140</v>
      </c>
      <c r="G357" s="192" t="s">
        <v>141</v>
      </c>
      <c r="H357" s="192" t="s">
        <v>142</v>
      </c>
      <c r="I357" s="192" t="s">
        <v>143</v>
      </c>
      <c r="J357" s="192" t="s">
        <v>144</v>
      </c>
      <c r="K357" s="192" t="s">
        <v>145</v>
      </c>
      <c r="L357" s="192" t="s">
        <v>146</v>
      </c>
      <c r="M357" s="192" t="s">
        <v>147</v>
      </c>
      <c r="N357" s="192" t="s">
        <v>148</v>
      </c>
      <c r="O357" t="str">
        <f t="shared" ref="O357" si="346">O356</f>
        <v>MATCH</v>
      </c>
      <c r="R357" t="s">
        <v>853</v>
      </c>
      <c r="S357" t="s">
        <v>854</v>
      </c>
    </row>
    <row r="358" spans="1:19" x14ac:dyDescent="0.25">
      <c r="A358" s="193" t="s">
        <v>161</v>
      </c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t="str">
        <f t="shared" ref="O358" si="347">O356</f>
        <v>MATCH</v>
      </c>
      <c r="R358" t="s">
        <v>855</v>
      </c>
      <c r="S358" t="s">
        <v>856</v>
      </c>
    </row>
    <row r="359" spans="1:19" x14ac:dyDescent="0.25">
      <c r="A359" s="193" t="s">
        <v>164</v>
      </c>
      <c r="B359" s="97"/>
      <c r="C359" s="97"/>
      <c r="D359" s="97"/>
      <c r="E359" s="97"/>
      <c r="F359" s="97"/>
      <c r="G359" s="97"/>
      <c r="H359" s="97"/>
      <c r="I359" s="97"/>
      <c r="J359" s="97"/>
      <c r="K359" s="97">
        <v>1200</v>
      </c>
      <c r="L359" s="97">
        <v>1200</v>
      </c>
      <c r="M359" s="97">
        <v>1200</v>
      </c>
      <c r="N359" s="97">
        <v>1200</v>
      </c>
      <c r="O359" t="str">
        <f t="shared" ref="O359" si="348">O356</f>
        <v>MATCH</v>
      </c>
      <c r="R359" t="s">
        <v>857</v>
      </c>
      <c r="S359" t="s">
        <v>858</v>
      </c>
    </row>
    <row r="360" spans="1:19" x14ac:dyDescent="0.25">
      <c r="A360" s="188"/>
      <c r="B360" s="188"/>
      <c r="C360" s="188"/>
      <c r="D360" s="188"/>
      <c r="E360" s="188"/>
      <c r="F360" s="188"/>
      <c r="G360" s="188"/>
      <c r="H360" s="188"/>
      <c r="I360" s="188"/>
      <c r="J360" s="188"/>
      <c r="K360" s="188"/>
      <c r="L360" s="188"/>
      <c r="M360" s="188"/>
      <c r="N360" s="188"/>
      <c r="O360" t="str">
        <f t="shared" ref="O360" si="349">O356</f>
        <v>MATCH</v>
      </c>
      <c r="R360" t="s">
        <v>859</v>
      </c>
      <c r="S360" t="s">
        <v>860</v>
      </c>
    </row>
    <row r="361" spans="1:19" x14ac:dyDescent="0.25">
      <c r="A361" s="191" t="str">
        <f>'[1]Run Rate'!A75</f>
        <v>POL12750</v>
      </c>
      <c r="B361" s="191" t="str">
        <f>'[1]Run Rate'!B75</f>
        <v>Polleo Premium HydroX Whey 454g Vanilla Gourmet</v>
      </c>
      <c r="C361" s="191" t="str">
        <f>'[1]Run Rate'!C75</f>
        <v>PROTEINI</v>
      </c>
      <c r="D361" s="191" t="str">
        <f>'[1]Run Rate'!D75</f>
        <v>01 GOLD</v>
      </c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t="str">
        <f t="shared" ref="O361" si="350">IF(AND(OR($B$1="ALL",$B$1=C361),OR($E$1="ALL",$E$1=D361),OR($B$2="ALL",$B$2=A361),OR($E$2="ALL",IFERROR(SEARCH($E$2,B361),0)&gt;0)),"MATCH","")</f>
        <v>MATCH</v>
      </c>
      <c r="R361" t="s">
        <v>861</v>
      </c>
      <c r="S361" t="s">
        <v>862</v>
      </c>
    </row>
    <row r="362" spans="1:19" x14ac:dyDescent="0.25">
      <c r="A362" s="192"/>
      <c r="B362" s="192" t="s">
        <v>156</v>
      </c>
      <c r="C362" s="192" t="s">
        <v>157</v>
      </c>
      <c r="D362" s="192" t="s">
        <v>158</v>
      </c>
      <c r="E362" s="192" t="s">
        <v>139</v>
      </c>
      <c r="F362" s="192" t="s">
        <v>140</v>
      </c>
      <c r="G362" s="192" t="s">
        <v>141</v>
      </c>
      <c r="H362" s="192" t="s">
        <v>142</v>
      </c>
      <c r="I362" s="192" t="s">
        <v>143</v>
      </c>
      <c r="J362" s="192" t="s">
        <v>144</v>
      </c>
      <c r="K362" s="192" t="s">
        <v>145</v>
      </c>
      <c r="L362" s="192" t="s">
        <v>146</v>
      </c>
      <c r="M362" s="192" t="s">
        <v>147</v>
      </c>
      <c r="N362" s="192" t="s">
        <v>148</v>
      </c>
      <c r="O362" t="str">
        <f t="shared" ref="O362" si="351">O361</f>
        <v>MATCH</v>
      </c>
      <c r="R362" t="s">
        <v>863</v>
      </c>
      <c r="S362" t="s">
        <v>864</v>
      </c>
    </row>
    <row r="363" spans="1:19" x14ac:dyDescent="0.25">
      <c r="A363" s="193" t="s">
        <v>161</v>
      </c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t="str">
        <f t="shared" ref="O363" si="352">O361</f>
        <v>MATCH</v>
      </c>
      <c r="R363" t="s">
        <v>865</v>
      </c>
      <c r="S363" t="s">
        <v>866</v>
      </c>
    </row>
    <row r="364" spans="1:19" x14ac:dyDescent="0.25">
      <c r="A364" s="193" t="s">
        <v>164</v>
      </c>
      <c r="B364" s="97">
        <v>180</v>
      </c>
      <c r="C364" s="97">
        <v>260</v>
      </c>
      <c r="D364" s="97">
        <v>260</v>
      </c>
      <c r="E364" s="97">
        <v>260</v>
      </c>
      <c r="F364" s="97">
        <v>260</v>
      </c>
      <c r="G364" s="97"/>
      <c r="H364" s="97"/>
      <c r="I364" s="97"/>
      <c r="J364" s="97"/>
      <c r="K364" s="97"/>
      <c r="L364" s="97"/>
      <c r="M364" s="97"/>
      <c r="N364" s="97"/>
      <c r="O364" t="str">
        <f t="shared" ref="O364" si="353">O361</f>
        <v>MATCH</v>
      </c>
      <c r="R364" t="s">
        <v>867</v>
      </c>
      <c r="S364" t="s">
        <v>868</v>
      </c>
    </row>
    <row r="365" spans="1:19" x14ac:dyDescent="0.25">
      <c r="A365" s="188"/>
      <c r="B365" s="188"/>
      <c r="C365" s="188"/>
      <c r="D365" s="188"/>
      <c r="E365" s="188"/>
      <c r="F365" s="188"/>
      <c r="G365" s="188"/>
      <c r="H365" s="188"/>
      <c r="I365" s="188"/>
      <c r="J365" s="188"/>
      <c r="K365" s="188"/>
      <c r="L365" s="188"/>
      <c r="M365" s="188"/>
      <c r="N365" s="188"/>
      <c r="O365" t="str">
        <f t="shared" ref="O365" si="354">O361</f>
        <v>MATCH</v>
      </c>
      <c r="R365" t="s">
        <v>869</v>
      </c>
      <c r="S365" t="s">
        <v>870</v>
      </c>
    </row>
    <row r="366" spans="1:19" x14ac:dyDescent="0.25">
      <c r="A366" s="191" t="str">
        <f>'[1]Run Rate'!A76</f>
        <v>POL09849</v>
      </c>
      <c r="B366" s="191" t="str">
        <f>'[1]Run Rate'!B76</f>
        <v>Polleo Omega-3 Fish Oil 90 softgels</v>
      </c>
      <c r="C366" s="191" t="str">
        <f>'[1]Run Rate'!C76</f>
        <v>SPORTSKA PREHRANA</v>
      </c>
      <c r="D366" s="191" t="str">
        <f>'[1]Run Rate'!D76</f>
        <v>01 GOLD</v>
      </c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t="str">
        <f t="shared" ref="O366" si="355">IF(AND(OR($B$1="ALL",$B$1=C366),OR($E$1="ALL",$E$1=D366),OR($B$2="ALL",$B$2=A366),OR($E$2="ALL",IFERROR(SEARCH($E$2,B366),0)&gt;0)),"MATCH","")</f>
        <v>MATCH</v>
      </c>
      <c r="R366" t="s">
        <v>871</v>
      </c>
      <c r="S366" t="s">
        <v>872</v>
      </c>
    </row>
    <row r="367" spans="1:19" x14ac:dyDescent="0.25">
      <c r="A367" s="192"/>
      <c r="B367" s="192" t="s">
        <v>156</v>
      </c>
      <c r="C367" s="192" t="s">
        <v>157</v>
      </c>
      <c r="D367" s="192" t="s">
        <v>158</v>
      </c>
      <c r="E367" s="192" t="s">
        <v>139</v>
      </c>
      <c r="F367" s="192" t="s">
        <v>140</v>
      </c>
      <c r="G367" s="192" t="s">
        <v>141</v>
      </c>
      <c r="H367" s="192" t="s">
        <v>142</v>
      </c>
      <c r="I367" s="192" t="s">
        <v>143</v>
      </c>
      <c r="J367" s="192" t="s">
        <v>144</v>
      </c>
      <c r="K367" s="192" t="s">
        <v>145</v>
      </c>
      <c r="L367" s="192" t="s">
        <v>146</v>
      </c>
      <c r="M367" s="192" t="s">
        <v>147</v>
      </c>
      <c r="N367" s="192" t="s">
        <v>148</v>
      </c>
      <c r="O367" t="str">
        <f t="shared" ref="O367" si="356">O366</f>
        <v>MATCH</v>
      </c>
      <c r="R367" t="s">
        <v>873</v>
      </c>
      <c r="S367" t="s">
        <v>874</v>
      </c>
    </row>
    <row r="368" spans="1:19" x14ac:dyDescent="0.25">
      <c r="A368" s="193" t="s">
        <v>161</v>
      </c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t="str">
        <f t="shared" ref="O368" si="357">O366</f>
        <v>MATCH</v>
      </c>
      <c r="R368" t="s">
        <v>875</v>
      </c>
      <c r="S368" t="s">
        <v>876</v>
      </c>
    </row>
    <row r="369" spans="1:19" x14ac:dyDescent="0.25">
      <c r="A369" s="193" t="s">
        <v>164</v>
      </c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t="str">
        <f t="shared" ref="O369" si="358">O366</f>
        <v>MATCH</v>
      </c>
      <c r="R369" t="s">
        <v>877</v>
      </c>
      <c r="S369" t="s">
        <v>878</v>
      </c>
    </row>
    <row r="370" spans="1:19" x14ac:dyDescent="0.25">
      <c r="A370" s="188"/>
      <c r="B370" s="188"/>
      <c r="C370" s="188"/>
      <c r="D370" s="188"/>
      <c r="E370" s="188"/>
      <c r="F370" s="188"/>
      <c r="G370" s="188"/>
      <c r="H370" s="188"/>
      <c r="I370" s="188"/>
      <c r="J370" s="188"/>
      <c r="K370" s="188"/>
      <c r="L370" s="188"/>
      <c r="M370" s="188"/>
      <c r="N370" s="188"/>
      <c r="O370" t="str">
        <f t="shared" ref="O370" si="359">O366</f>
        <v>MATCH</v>
      </c>
      <c r="R370" t="s">
        <v>879</v>
      </c>
      <c r="S370" t="s">
        <v>880</v>
      </c>
    </row>
    <row r="371" spans="1:19" x14ac:dyDescent="0.25">
      <c r="A371" s="191" t="str">
        <f>'[1]Run Rate'!A77</f>
        <v>POL09761</v>
      </c>
      <c r="B371" s="191" t="str">
        <f>'[1]Run Rate'!B77</f>
        <v>Polleo Elasti4Joint 300g Orange Burst</v>
      </c>
      <c r="C371" s="191" t="str">
        <f>'[1]Run Rate'!C77</f>
        <v>SPORTSKA PREHRANA</v>
      </c>
      <c r="D371" s="191" t="str">
        <f>'[1]Run Rate'!D77</f>
        <v>01 GOLD</v>
      </c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t="str">
        <f t="shared" ref="O371" si="360">IF(AND(OR($B$1="ALL",$B$1=C371),OR($E$1="ALL",$E$1=D371),OR($B$2="ALL",$B$2=A371),OR($E$2="ALL",IFERROR(SEARCH($E$2,B371),0)&gt;0)),"MATCH","")</f>
        <v>MATCH</v>
      </c>
      <c r="R371" t="s">
        <v>881</v>
      </c>
      <c r="S371" t="s">
        <v>882</v>
      </c>
    </row>
    <row r="372" spans="1:19" x14ac:dyDescent="0.25">
      <c r="A372" s="192"/>
      <c r="B372" s="192" t="s">
        <v>156</v>
      </c>
      <c r="C372" s="192" t="s">
        <v>157</v>
      </c>
      <c r="D372" s="192" t="s">
        <v>158</v>
      </c>
      <c r="E372" s="192" t="s">
        <v>139</v>
      </c>
      <c r="F372" s="192" t="s">
        <v>140</v>
      </c>
      <c r="G372" s="192" t="s">
        <v>141</v>
      </c>
      <c r="H372" s="192" t="s">
        <v>142</v>
      </c>
      <c r="I372" s="192" t="s">
        <v>143</v>
      </c>
      <c r="J372" s="192" t="s">
        <v>144</v>
      </c>
      <c r="K372" s="192" t="s">
        <v>145</v>
      </c>
      <c r="L372" s="192" t="s">
        <v>146</v>
      </c>
      <c r="M372" s="192" t="s">
        <v>147</v>
      </c>
      <c r="N372" s="192" t="s">
        <v>148</v>
      </c>
      <c r="O372" t="str">
        <f t="shared" ref="O372" si="361">O371</f>
        <v>MATCH</v>
      </c>
      <c r="R372" t="s">
        <v>883</v>
      </c>
      <c r="S372" t="s">
        <v>884</v>
      </c>
    </row>
    <row r="373" spans="1:19" x14ac:dyDescent="0.25">
      <c r="A373" s="193" t="s">
        <v>161</v>
      </c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t="str">
        <f t="shared" ref="O373" si="362">O371</f>
        <v>MATCH</v>
      </c>
      <c r="R373" t="s">
        <v>885</v>
      </c>
      <c r="S373" t="s">
        <v>886</v>
      </c>
    </row>
    <row r="374" spans="1:19" x14ac:dyDescent="0.25">
      <c r="A374" s="193" t="s">
        <v>164</v>
      </c>
      <c r="B374" s="97"/>
      <c r="C374" s="97"/>
      <c r="D374" s="97"/>
      <c r="E374" s="97"/>
      <c r="F374" s="97"/>
      <c r="G374" s="97"/>
      <c r="H374" s="97"/>
      <c r="I374" s="97"/>
      <c r="J374" s="97">
        <v>50</v>
      </c>
      <c r="K374" s="97"/>
      <c r="L374" s="97"/>
      <c r="M374" s="97"/>
      <c r="N374" s="97"/>
      <c r="O374" t="str">
        <f t="shared" ref="O374" si="363">O371</f>
        <v>MATCH</v>
      </c>
      <c r="R374" t="s">
        <v>887</v>
      </c>
      <c r="S374" t="s">
        <v>888</v>
      </c>
    </row>
    <row r="375" spans="1:19" x14ac:dyDescent="0.25">
      <c r="A375" s="188"/>
      <c r="B375" s="188"/>
      <c r="C375" s="188"/>
      <c r="D375" s="188"/>
      <c r="E375" s="188"/>
      <c r="F375" s="188"/>
      <c r="G375" s="188"/>
      <c r="H375" s="188"/>
      <c r="I375" s="188"/>
      <c r="J375" s="188"/>
      <c r="K375" s="188"/>
      <c r="L375" s="188"/>
      <c r="M375" s="188"/>
      <c r="N375" s="188"/>
      <c r="O375" t="str">
        <f t="shared" ref="O375" si="364">O371</f>
        <v>MATCH</v>
      </c>
      <c r="R375" t="s">
        <v>889</v>
      </c>
      <c r="S375" t="s">
        <v>890</v>
      </c>
    </row>
    <row r="376" spans="1:19" x14ac:dyDescent="0.25">
      <c r="A376" s="191" t="str">
        <f>'[1]Run Rate'!A78</f>
        <v>POL12609</v>
      </c>
      <c r="B376" s="191" t="str">
        <f>'[1]Run Rate'!B78</f>
        <v>Polleo 1st Whey 4,5kg Cookies &amp; Cream</v>
      </c>
      <c r="C376" s="191" t="str">
        <f>'[1]Run Rate'!C78</f>
        <v>PROTEINI</v>
      </c>
      <c r="D376" s="191" t="str">
        <f>'[1]Run Rate'!D78</f>
        <v>01 GOLD</v>
      </c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t="str">
        <f t="shared" ref="O376" si="365">IF(AND(OR($B$1="ALL",$B$1=C376),OR($E$1="ALL",$E$1=D376),OR($B$2="ALL",$B$2=A376),OR($E$2="ALL",IFERROR(SEARCH($E$2,B376),0)&gt;0)),"MATCH","")</f>
        <v>MATCH</v>
      </c>
      <c r="R376" t="s">
        <v>891</v>
      </c>
      <c r="S376" t="s">
        <v>892</v>
      </c>
    </row>
    <row r="377" spans="1:19" x14ac:dyDescent="0.25">
      <c r="A377" s="192"/>
      <c r="B377" s="192" t="s">
        <v>156</v>
      </c>
      <c r="C377" s="192" t="s">
        <v>157</v>
      </c>
      <c r="D377" s="192" t="s">
        <v>158</v>
      </c>
      <c r="E377" s="192" t="s">
        <v>139</v>
      </c>
      <c r="F377" s="192" t="s">
        <v>140</v>
      </c>
      <c r="G377" s="192" t="s">
        <v>141</v>
      </c>
      <c r="H377" s="192" t="s">
        <v>142</v>
      </c>
      <c r="I377" s="192" t="s">
        <v>143</v>
      </c>
      <c r="J377" s="192" t="s">
        <v>144</v>
      </c>
      <c r="K377" s="192" t="s">
        <v>145</v>
      </c>
      <c r="L377" s="192" t="s">
        <v>146</v>
      </c>
      <c r="M377" s="192" t="s">
        <v>147</v>
      </c>
      <c r="N377" s="192" t="s">
        <v>148</v>
      </c>
      <c r="O377" t="str">
        <f t="shared" ref="O377" si="366">O376</f>
        <v>MATCH</v>
      </c>
      <c r="R377" t="s">
        <v>893</v>
      </c>
      <c r="S377" t="s">
        <v>894</v>
      </c>
    </row>
    <row r="378" spans="1:19" x14ac:dyDescent="0.25">
      <c r="A378" s="193" t="s">
        <v>161</v>
      </c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t="str">
        <f t="shared" ref="O378" si="367">O376</f>
        <v>MATCH</v>
      </c>
      <c r="R378" t="s">
        <v>895</v>
      </c>
      <c r="S378" t="s">
        <v>896</v>
      </c>
    </row>
    <row r="379" spans="1:19" x14ac:dyDescent="0.25">
      <c r="A379" s="193" t="s">
        <v>164</v>
      </c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t="str">
        <f t="shared" ref="O379" si="368">O376</f>
        <v>MATCH</v>
      </c>
      <c r="R379" t="s">
        <v>897</v>
      </c>
      <c r="S379" t="s">
        <v>898</v>
      </c>
    </row>
    <row r="380" spans="1:19" x14ac:dyDescent="0.25">
      <c r="A380" s="188"/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188"/>
      <c r="M380" s="188"/>
      <c r="N380" s="188"/>
      <c r="O380" t="str">
        <f t="shared" ref="O380" si="369">O376</f>
        <v>MATCH</v>
      </c>
      <c r="R380" t="s">
        <v>899</v>
      </c>
      <c r="S380" t="s">
        <v>900</v>
      </c>
    </row>
    <row r="381" spans="1:19" x14ac:dyDescent="0.25">
      <c r="A381" s="191" t="str">
        <f>'[1]Run Rate'!A79</f>
        <v>POL09794</v>
      </c>
      <c r="B381" s="191" t="str">
        <f>'[1]Run Rate'!B79</f>
        <v>Polleo Testorage Xtreme 90 caps</v>
      </c>
      <c r="C381" s="191" t="str">
        <f>'[1]Run Rate'!C79</f>
        <v>SPORTSKA PREHRANA</v>
      </c>
      <c r="D381" s="191" t="str">
        <f>'[1]Run Rate'!D79</f>
        <v>01 GOLD</v>
      </c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t="str">
        <f t="shared" ref="O381" si="370">IF(AND(OR($B$1="ALL",$B$1=C381),OR($E$1="ALL",$E$1=D381),OR($B$2="ALL",$B$2=A381),OR($E$2="ALL",IFERROR(SEARCH($E$2,B381),0)&gt;0)),"MATCH","")</f>
        <v>MATCH</v>
      </c>
      <c r="R381" t="s">
        <v>901</v>
      </c>
      <c r="S381" t="s">
        <v>902</v>
      </c>
    </row>
    <row r="382" spans="1:19" x14ac:dyDescent="0.25">
      <c r="A382" s="192"/>
      <c r="B382" s="192" t="s">
        <v>156</v>
      </c>
      <c r="C382" s="192" t="s">
        <v>157</v>
      </c>
      <c r="D382" s="192" t="s">
        <v>158</v>
      </c>
      <c r="E382" s="192" t="s">
        <v>139</v>
      </c>
      <c r="F382" s="192" t="s">
        <v>140</v>
      </c>
      <c r="G382" s="192" t="s">
        <v>141</v>
      </c>
      <c r="H382" s="192" t="s">
        <v>142</v>
      </c>
      <c r="I382" s="192" t="s">
        <v>143</v>
      </c>
      <c r="J382" s="192" t="s">
        <v>144</v>
      </c>
      <c r="K382" s="192" t="s">
        <v>145</v>
      </c>
      <c r="L382" s="192" t="s">
        <v>146</v>
      </c>
      <c r="M382" s="192" t="s">
        <v>147</v>
      </c>
      <c r="N382" s="192" t="s">
        <v>148</v>
      </c>
      <c r="O382" t="str">
        <f t="shared" ref="O382" si="371">O381</f>
        <v>MATCH</v>
      </c>
      <c r="R382" t="s">
        <v>903</v>
      </c>
      <c r="S382" t="s">
        <v>904</v>
      </c>
    </row>
    <row r="383" spans="1:19" x14ac:dyDescent="0.25">
      <c r="A383" s="193" t="s">
        <v>161</v>
      </c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t="str">
        <f t="shared" ref="O383" si="372">O381</f>
        <v>MATCH</v>
      </c>
      <c r="R383" t="s">
        <v>905</v>
      </c>
      <c r="S383" t="s">
        <v>906</v>
      </c>
    </row>
    <row r="384" spans="1:19" x14ac:dyDescent="0.25">
      <c r="A384" s="193" t="s">
        <v>164</v>
      </c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t="str">
        <f t="shared" ref="O384" si="373">O381</f>
        <v>MATCH</v>
      </c>
      <c r="R384" t="s">
        <v>907</v>
      </c>
      <c r="S384" t="s">
        <v>908</v>
      </c>
    </row>
    <row r="385" spans="1:19" x14ac:dyDescent="0.25">
      <c r="A385" s="188"/>
      <c r="B385" s="188"/>
      <c r="C385" s="188"/>
      <c r="D385" s="188"/>
      <c r="E385" s="188"/>
      <c r="F385" s="188"/>
      <c r="G385" s="188"/>
      <c r="H385" s="188"/>
      <c r="I385" s="188"/>
      <c r="J385" s="188"/>
      <c r="K385" s="188"/>
      <c r="L385" s="188"/>
      <c r="M385" s="188"/>
      <c r="N385" s="188"/>
      <c r="O385" t="str">
        <f t="shared" ref="O385" si="374">O381</f>
        <v>MATCH</v>
      </c>
      <c r="R385" t="s">
        <v>909</v>
      </c>
      <c r="S385" t="s">
        <v>910</v>
      </c>
    </row>
    <row r="386" spans="1:19" x14ac:dyDescent="0.25">
      <c r="A386" s="191" t="str">
        <f>'[1]Run Rate'!A80</f>
        <v>POL04462</v>
      </c>
      <c r="B386" s="191" t="str">
        <f>'[1]Run Rate'!B80</f>
        <v>Polleo Iso Drink 750ml Lemon</v>
      </c>
      <c r="C386" s="191" t="str">
        <f>'[1]Run Rate'!C80</f>
        <v>RTD &amp; SNACKS</v>
      </c>
      <c r="D386" s="191" t="str">
        <f>'[1]Run Rate'!D80</f>
        <v>01 GOLD</v>
      </c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t="str">
        <f t="shared" ref="O386" si="375">IF(AND(OR($B$1="ALL",$B$1=C386),OR($E$1="ALL",$E$1=D386),OR($B$2="ALL",$B$2=A386),OR($E$2="ALL",IFERROR(SEARCH($E$2,B386),0)&gt;0)),"MATCH","")</f>
        <v>MATCH</v>
      </c>
      <c r="R386" t="s">
        <v>911</v>
      </c>
      <c r="S386" t="s">
        <v>912</v>
      </c>
    </row>
    <row r="387" spans="1:19" x14ac:dyDescent="0.25">
      <c r="A387" s="192"/>
      <c r="B387" s="192" t="s">
        <v>156</v>
      </c>
      <c r="C387" s="192" t="s">
        <v>157</v>
      </c>
      <c r="D387" s="192" t="s">
        <v>158</v>
      </c>
      <c r="E387" s="192" t="s">
        <v>139</v>
      </c>
      <c r="F387" s="192" t="s">
        <v>140</v>
      </c>
      <c r="G387" s="192" t="s">
        <v>141</v>
      </c>
      <c r="H387" s="192" t="s">
        <v>142</v>
      </c>
      <c r="I387" s="192" t="s">
        <v>143</v>
      </c>
      <c r="J387" s="192" t="s">
        <v>144</v>
      </c>
      <c r="K387" s="192" t="s">
        <v>145</v>
      </c>
      <c r="L387" s="192" t="s">
        <v>146</v>
      </c>
      <c r="M387" s="192" t="s">
        <v>147</v>
      </c>
      <c r="N387" s="192" t="s">
        <v>148</v>
      </c>
      <c r="O387" t="str">
        <f t="shared" ref="O387" si="376">O386</f>
        <v>MATCH</v>
      </c>
      <c r="R387" t="s">
        <v>913</v>
      </c>
      <c r="S387" t="s">
        <v>914</v>
      </c>
    </row>
    <row r="388" spans="1:19" x14ac:dyDescent="0.25">
      <c r="A388" s="193" t="s">
        <v>161</v>
      </c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t="str">
        <f t="shared" ref="O388" si="377">O386</f>
        <v>MATCH</v>
      </c>
      <c r="R388" t="s">
        <v>915</v>
      </c>
      <c r="S388" t="s">
        <v>916</v>
      </c>
    </row>
    <row r="389" spans="1:19" x14ac:dyDescent="0.25">
      <c r="A389" s="193" t="s">
        <v>164</v>
      </c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t="str">
        <f t="shared" ref="O389" si="378">O386</f>
        <v>MATCH</v>
      </c>
      <c r="R389" t="s">
        <v>917</v>
      </c>
      <c r="S389" t="s">
        <v>918</v>
      </c>
    </row>
    <row r="390" spans="1:19" x14ac:dyDescent="0.25">
      <c r="A390" s="188"/>
      <c r="B390" s="188"/>
      <c r="C390" s="188"/>
      <c r="D390" s="188"/>
      <c r="E390" s="188"/>
      <c r="F390" s="188"/>
      <c r="G390" s="188"/>
      <c r="H390" s="188"/>
      <c r="I390" s="188"/>
      <c r="J390" s="188"/>
      <c r="K390" s="188"/>
      <c r="L390" s="188"/>
      <c r="M390" s="188"/>
      <c r="N390" s="188"/>
      <c r="O390" t="str">
        <f t="shared" ref="O390" si="379">O386</f>
        <v>MATCH</v>
      </c>
      <c r="R390" t="s">
        <v>919</v>
      </c>
      <c r="S390" t="s">
        <v>920</v>
      </c>
    </row>
    <row r="391" spans="1:19" x14ac:dyDescent="0.25">
      <c r="A391" s="191" t="str">
        <f>'[1]Run Rate'!A81</f>
        <v>POL09857</v>
      </c>
      <c r="B391" s="191" t="str">
        <f>'[1]Run Rate'!B81</f>
        <v>Polleo Fat Burner 90 caps</v>
      </c>
      <c r="C391" s="191" t="str">
        <f>'[1]Run Rate'!C81</f>
        <v>SPORTSKA PREHRANA</v>
      </c>
      <c r="D391" s="191" t="str">
        <f>'[1]Run Rate'!D81</f>
        <v>01 GOLD</v>
      </c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t="str">
        <f t="shared" ref="O391" si="380">IF(AND(OR($B$1="ALL",$B$1=C391),OR($E$1="ALL",$E$1=D391),OR($B$2="ALL",$B$2=A391),OR($E$2="ALL",IFERROR(SEARCH($E$2,B391),0)&gt;0)),"MATCH","")</f>
        <v>MATCH</v>
      </c>
      <c r="R391" t="s">
        <v>921</v>
      </c>
      <c r="S391" t="s">
        <v>922</v>
      </c>
    </row>
    <row r="392" spans="1:19" x14ac:dyDescent="0.25">
      <c r="A392" s="192"/>
      <c r="B392" s="192" t="s">
        <v>156</v>
      </c>
      <c r="C392" s="192" t="s">
        <v>157</v>
      </c>
      <c r="D392" s="192" t="s">
        <v>158</v>
      </c>
      <c r="E392" s="192" t="s">
        <v>139</v>
      </c>
      <c r="F392" s="192" t="s">
        <v>140</v>
      </c>
      <c r="G392" s="192" t="s">
        <v>141</v>
      </c>
      <c r="H392" s="192" t="s">
        <v>142</v>
      </c>
      <c r="I392" s="192" t="s">
        <v>143</v>
      </c>
      <c r="J392" s="192" t="s">
        <v>144</v>
      </c>
      <c r="K392" s="192" t="s">
        <v>145</v>
      </c>
      <c r="L392" s="192" t="s">
        <v>146</v>
      </c>
      <c r="M392" s="192" t="s">
        <v>147</v>
      </c>
      <c r="N392" s="192" t="s">
        <v>148</v>
      </c>
      <c r="O392" t="str">
        <f t="shared" ref="O392" si="381">O391</f>
        <v>MATCH</v>
      </c>
      <c r="R392" t="s">
        <v>923</v>
      </c>
      <c r="S392" t="s">
        <v>924</v>
      </c>
    </row>
    <row r="393" spans="1:19" x14ac:dyDescent="0.25">
      <c r="A393" s="193" t="s">
        <v>161</v>
      </c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t="str">
        <f t="shared" ref="O393" si="382">O391</f>
        <v>MATCH</v>
      </c>
      <c r="R393" t="s">
        <v>925</v>
      </c>
      <c r="S393" t="s">
        <v>926</v>
      </c>
    </row>
    <row r="394" spans="1:19" x14ac:dyDescent="0.25">
      <c r="A394" s="193" t="s">
        <v>164</v>
      </c>
      <c r="B394" s="97"/>
      <c r="C394" s="97"/>
      <c r="D394" s="97"/>
      <c r="E394" s="97"/>
      <c r="F394" s="97"/>
      <c r="G394" s="97"/>
      <c r="H394" s="97"/>
      <c r="I394" s="97"/>
      <c r="J394" s="97"/>
      <c r="K394" s="97">
        <v>60</v>
      </c>
      <c r="L394" s="97">
        <v>60</v>
      </c>
      <c r="M394" s="97">
        <v>60</v>
      </c>
      <c r="N394" s="97">
        <v>60</v>
      </c>
      <c r="O394" t="str">
        <f t="shared" ref="O394" si="383">O391</f>
        <v>MATCH</v>
      </c>
      <c r="R394" t="s">
        <v>927</v>
      </c>
      <c r="S394" t="s">
        <v>928</v>
      </c>
    </row>
    <row r="395" spans="1:19" x14ac:dyDescent="0.25">
      <c r="A395" s="188"/>
      <c r="B395" s="188"/>
      <c r="C395" s="188"/>
      <c r="D395" s="188"/>
      <c r="E395" s="188"/>
      <c r="F395" s="188"/>
      <c r="G395" s="188"/>
      <c r="H395" s="188"/>
      <c r="I395" s="188"/>
      <c r="J395" s="188"/>
      <c r="K395" s="188"/>
      <c r="L395" s="188"/>
      <c r="M395" s="188"/>
      <c r="N395" s="188"/>
      <c r="O395" t="str">
        <f t="shared" ref="O395" si="384">O391</f>
        <v>MATCH</v>
      </c>
      <c r="R395" t="s">
        <v>929</v>
      </c>
      <c r="S395" t="s">
        <v>930</v>
      </c>
    </row>
    <row r="396" spans="1:19" x14ac:dyDescent="0.25">
      <c r="A396" s="191" t="str">
        <f>'[1]Run Rate'!A82</f>
        <v>POL09895</v>
      </c>
      <c r="B396" s="191" t="str">
        <f>'[1]Run Rate'!B82</f>
        <v>Polleo Pea&amp;Rice Protein 454g Chocolate</v>
      </c>
      <c r="C396" s="191" t="str">
        <f>'[1]Run Rate'!C82</f>
        <v>BIO I SUPERFOODS</v>
      </c>
      <c r="D396" s="191" t="str">
        <f>'[1]Run Rate'!D82</f>
        <v>01 GOLD</v>
      </c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t="str">
        <f t="shared" ref="O396" si="385">IF(AND(OR($B$1="ALL",$B$1=C396),OR($E$1="ALL",$E$1=D396),OR($B$2="ALL",$B$2=A396),OR($E$2="ALL",IFERROR(SEARCH($E$2,B396),0)&gt;0)),"MATCH","")</f>
        <v>MATCH</v>
      </c>
      <c r="R396" t="s">
        <v>931</v>
      </c>
      <c r="S396" t="s">
        <v>932</v>
      </c>
    </row>
    <row r="397" spans="1:19" x14ac:dyDescent="0.25">
      <c r="A397" s="192"/>
      <c r="B397" s="192" t="s">
        <v>156</v>
      </c>
      <c r="C397" s="192" t="s">
        <v>157</v>
      </c>
      <c r="D397" s="192" t="s">
        <v>158</v>
      </c>
      <c r="E397" s="192" t="s">
        <v>139</v>
      </c>
      <c r="F397" s="192" t="s">
        <v>140</v>
      </c>
      <c r="G397" s="192" t="s">
        <v>141</v>
      </c>
      <c r="H397" s="192" t="s">
        <v>142</v>
      </c>
      <c r="I397" s="192" t="s">
        <v>143</v>
      </c>
      <c r="J397" s="192" t="s">
        <v>144</v>
      </c>
      <c r="K397" s="192" t="s">
        <v>145</v>
      </c>
      <c r="L397" s="192" t="s">
        <v>146</v>
      </c>
      <c r="M397" s="192" t="s">
        <v>147</v>
      </c>
      <c r="N397" s="192" t="s">
        <v>148</v>
      </c>
      <c r="O397" t="str">
        <f t="shared" ref="O397" si="386">O396</f>
        <v>MATCH</v>
      </c>
      <c r="R397" t="s">
        <v>933</v>
      </c>
      <c r="S397" t="s">
        <v>934</v>
      </c>
    </row>
    <row r="398" spans="1:19" x14ac:dyDescent="0.25">
      <c r="A398" s="193" t="s">
        <v>161</v>
      </c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t="str">
        <f t="shared" ref="O398" si="387">O396</f>
        <v>MATCH</v>
      </c>
      <c r="R398" t="s">
        <v>935</v>
      </c>
      <c r="S398" t="s">
        <v>936</v>
      </c>
    </row>
    <row r="399" spans="1:19" x14ac:dyDescent="0.25">
      <c r="A399" s="193" t="s">
        <v>164</v>
      </c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t="str">
        <f t="shared" ref="O399" si="388">O396</f>
        <v>MATCH</v>
      </c>
      <c r="R399" t="s">
        <v>937</v>
      </c>
      <c r="S399" t="s">
        <v>938</v>
      </c>
    </row>
    <row r="400" spans="1:19" x14ac:dyDescent="0.25">
      <c r="A400" s="188"/>
      <c r="B400" s="188"/>
      <c r="C400" s="188"/>
      <c r="D400" s="188"/>
      <c r="E400" s="188"/>
      <c r="F400" s="188"/>
      <c r="G400" s="188"/>
      <c r="H400" s="188"/>
      <c r="I400" s="188"/>
      <c r="J400" s="188"/>
      <c r="K400" s="188"/>
      <c r="L400" s="188"/>
      <c r="M400" s="188"/>
      <c r="N400" s="188"/>
      <c r="O400" t="str">
        <f t="shared" ref="O400" si="389">O396</f>
        <v>MATCH</v>
      </c>
      <c r="R400" t="s">
        <v>939</v>
      </c>
      <c r="S400" t="s">
        <v>940</v>
      </c>
    </row>
    <row r="401" spans="1:19" x14ac:dyDescent="0.25">
      <c r="A401" s="191" t="str">
        <f>'[1]Run Rate'!A83</f>
        <v>POL04466</v>
      </c>
      <c r="B401" s="191" t="str">
        <f>'[1]Run Rate'!B83</f>
        <v>Polleo SHOT Pre-Workout 80ml Lemon- Lime</v>
      </c>
      <c r="C401" s="191" t="str">
        <f>'[1]Run Rate'!C83</f>
        <v>SPORTSKA PREHRANA</v>
      </c>
      <c r="D401" s="191" t="str">
        <f>'[1]Run Rate'!D83</f>
        <v>01 GOLD</v>
      </c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t="str">
        <f t="shared" ref="O401" si="390">IF(AND(OR($B$1="ALL",$B$1=C401),OR($E$1="ALL",$E$1=D401),OR($B$2="ALL",$B$2=A401),OR($E$2="ALL",IFERROR(SEARCH($E$2,B401),0)&gt;0)),"MATCH","")</f>
        <v>MATCH</v>
      </c>
      <c r="R401" t="s">
        <v>941</v>
      </c>
      <c r="S401" t="s">
        <v>942</v>
      </c>
    </row>
    <row r="402" spans="1:19" x14ac:dyDescent="0.25">
      <c r="A402" s="192"/>
      <c r="B402" s="192" t="s">
        <v>156</v>
      </c>
      <c r="C402" s="192" t="s">
        <v>157</v>
      </c>
      <c r="D402" s="192" t="s">
        <v>158</v>
      </c>
      <c r="E402" s="192" t="s">
        <v>139</v>
      </c>
      <c r="F402" s="192" t="s">
        <v>140</v>
      </c>
      <c r="G402" s="192" t="s">
        <v>141</v>
      </c>
      <c r="H402" s="192" t="s">
        <v>142</v>
      </c>
      <c r="I402" s="192" t="s">
        <v>143</v>
      </c>
      <c r="J402" s="192" t="s">
        <v>144</v>
      </c>
      <c r="K402" s="192" t="s">
        <v>145</v>
      </c>
      <c r="L402" s="192" t="s">
        <v>146</v>
      </c>
      <c r="M402" s="192" t="s">
        <v>147</v>
      </c>
      <c r="N402" s="192" t="s">
        <v>148</v>
      </c>
      <c r="O402" t="str">
        <f t="shared" ref="O402" si="391">O401</f>
        <v>MATCH</v>
      </c>
      <c r="R402" t="s">
        <v>943</v>
      </c>
      <c r="S402" t="s">
        <v>944</v>
      </c>
    </row>
    <row r="403" spans="1:19" x14ac:dyDescent="0.25">
      <c r="A403" s="193" t="s">
        <v>161</v>
      </c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t="str">
        <f t="shared" ref="O403" si="392">O401</f>
        <v>MATCH</v>
      </c>
      <c r="R403" t="s">
        <v>945</v>
      </c>
      <c r="S403" t="s">
        <v>946</v>
      </c>
    </row>
    <row r="404" spans="1:19" x14ac:dyDescent="0.25">
      <c r="A404" s="193" t="s">
        <v>164</v>
      </c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t="str">
        <f t="shared" ref="O404" si="393">O401</f>
        <v>MATCH</v>
      </c>
      <c r="R404" t="s">
        <v>429</v>
      </c>
      <c r="S404" t="s">
        <v>430</v>
      </c>
    </row>
    <row r="405" spans="1:19" x14ac:dyDescent="0.25">
      <c r="A405" s="188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t="str">
        <f t="shared" ref="O405" si="394">O401</f>
        <v>MATCH</v>
      </c>
      <c r="R405" t="s">
        <v>947</v>
      </c>
      <c r="S405" t="s">
        <v>948</v>
      </c>
    </row>
    <row r="406" spans="1:19" x14ac:dyDescent="0.25">
      <c r="A406" s="191" t="str">
        <f>'[1]Run Rate'!A84</f>
        <v>POL12851</v>
      </c>
      <c r="B406" s="191" t="str">
        <f>'[1]Run Rate'!B84</f>
        <v>Polleo Premium HydroX Whey 1,8kg Vanilla Gourmet</v>
      </c>
      <c r="C406" s="191" t="str">
        <f>'[1]Run Rate'!C84</f>
        <v>PROTEINI</v>
      </c>
      <c r="D406" s="191" t="str">
        <f>'[1]Run Rate'!D84</f>
        <v>01 GOLD</v>
      </c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t="str">
        <f t="shared" ref="O406" si="395">IF(AND(OR($B$1="ALL",$B$1=C406),OR($E$1="ALL",$E$1=D406),OR($B$2="ALL",$B$2=A406),OR($E$2="ALL",IFERROR(SEARCH($E$2,B406),0)&gt;0)),"MATCH","")</f>
        <v>MATCH</v>
      </c>
      <c r="R406" t="s">
        <v>949</v>
      </c>
      <c r="S406" t="s">
        <v>950</v>
      </c>
    </row>
    <row r="407" spans="1:19" x14ac:dyDescent="0.25">
      <c r="A407" s="192"/>
      <c r="B407" s="192" t="s">
        <v>156</v>
      </c>
      <c r="C407" s="192" t="s">
        <v>157</v>
      </c>
      <c r="D407" s="192" t="s">
        <v>158</v>
      </c>
      <c r="E407" s="192" t="s">
        <v>139</v>
      </c>
      <c r="F407" s="192" t="s">
        <v>140</v>
      </c>
      <c r="G407" s="192" t="s">
        <v>141</v>
      </c>
      <c r="H407" s="192" t="s">
        <v>142</v>
      </c>
      <c r="I407" s="192" t="s">
        <v>143</v>
      </c>
      <c r="J407" s="192" t="s">
        <v>144</v>
      </c>
      <c r="K407" s="192" t="s">
        <v>145</v>
      </c>
      <c r="L407" s="192" t="s">
        <v>146</v>
      </c>
      <c r="M407" s="192" t="s">
        <v>147</v>
      </c>
      <c r="N407" s="192" t="s">
        <v>148</v>
      </c>
      <c r="O407" t="str">
        <f t="shared" ref="O407" si="396">O406</f>
        <v>MATCH</v>
      </c>
      <c r="R407" t="s">
        <v>951</v>
      </c>
      <c r="S407" t="s">
        <v>952</v>
      </c>
    </row>
    <row r="408" spans="1:19" x14ac:dyDescent="0.25">
      <c r="A408" s="193" t="s">
        <v>161</v>
      </c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t="str">
        <f t="shared" ref="O408" si="397">O406</f>
        <v>MATCH</v>
      </c>
      <c r="R408" t="s">
        <v>953</v>
      </c>
      <c r="S408" t="s">
        <v>954</v>
      </c>
    </row>
    <row r="409" spans="1:19" x14ac:dyDescent="0.25">
      <c r="A409" s="193" t="s">
        <v>164</v>
      </c>
      <c r="B409" s="97"/>
      <c r="C409" s="97"/>
      <c r="D409" s="97"/>
      <c r="E409" s="97"/>
      <c r="F409" s="97"/>
      <c r="G409" s="97">
        <v>100</v>
      </c>
      <c r="H409" s="97">
        <v>100</v>
      </c>
      <c r="I409" s="97">
        <v>100</v>
      </c>
      <c r="J409" s="97">
        <v>100</v>
      </c>
      <c r="K409" s="97"/>
      <c r="L409" s="97"/>
      <c r="M409" s="97"/>
      <c r="N409" s="97"/>
      <c r="O409" t="str">
        <f t="shared" ref="O409" si="398">O406</f>
        <v>MATCH</v>
      </c>
      <c r="R409" t="s">
        <v>955</v>
      </c>
      <c r="S409" t="s">
        <v>956</v>
      </c>
    </row>
    <row r="410" spans="1:19" x14ac:dyDescent="0.25">
      <c r="A410" s="188"/>
      <c r="B410" s="188"/>
      <c r="C410" s="188"/>
      <c r="D410" s="188"/>
      <c r="E410" s="188"/>
      <c r="F410" s="188"/>
      <c r="G410" s="188"/>
      <c r="H410" s="188"/>
      <c r="I410" s="188"/>
      <c r="J410" s="188"/>
      <c r="K410" s="188"/>
      <c r="L410" s="188"/>
      <c r="M410" s="188"/>
      <c r="N410" s="188"/>
      <c r="O410" t="str">
        <f t="shared" ref="O410" si="399">O406</f>
        <v>MATCH</v>
      </c>
      <c r="R410" t="s">
        <v>957</v>
      </c>
      <c r="S410" t="s">
        <v>958</v>
      </c>
    </row>
    <row r="411" spans="1:19" x14ac:dyDescent="0.25">
      <c r="A411" s="191" t="str">
        <f>'[1]Run Rate'!A85</f>
        <v>POL09807</v>
      </c>
      <c r="B411" s="191" t="str">
        <f>'[1]Run Rate'!B85</f>
        <v>Polleo Lipofenom Xtreme 90 caps</v>
      </c>
      <c r="C411" s="191" t="str">
        <f>'[1]Run Rate'!C85</f>
        <v>SPORTSKA PREHRANA</v>
      </c>
      <c r="D411" s="191" t="str">
        <f>'[1]Run Rate'!D85</f>
        <v>01 GOLD</v>
      </c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t="str">
        <f t="shared" ref="O411" si="400">IF(AND(OR($B$1="ALL",$B$1=C411),OR($E$1="ALL",$E$1=D411),OR($B$2="ALL",$B$2=A411),OR($E$2="ALL",IFERROR(SEARCH($E$2,B411),0)&gt;0)),"MATCH","")</f>
        <v>MATCH</v>
      </c>
      <c r="R411" t="s">
        <v>959</v>
      </c>
      <c r="S411" t="s">
        <v>960</v>
      </c>
    </row>
    <row r="412" spans="1:19" x14ac:dyDescent="0.25">
      <c r="A412" s="192"/>
      <c r="B412" s="192" t="s">
        <v>156</v>
      </c>
      <c r="C412" s="192" t="s">
        <v>157</v>
      </c>
      <c r="D412" s="192" t="s">
        <v>158</v>
      </c>
      <c r="E412" s="192" t="s">
        <v>139</v>
      </c>
      <c r="F412" s="192" t="s">
        <v>140</v>
      </c>
      <c r="G412" s="192" t="s">
        <v>141</v>
      </c>
      <c r="H412" s="192" t="s">
        <v>142</v>
      </c>
      <c r="I412" s="192" t="s">
        <v>143</v>
      </c>
      <c r="J412" s="192" t="s">
        <v>144</v>
      </c>
      <c r="K412" s="192" t="s">
        <v>145</v>
      </c>
      <c r="L412" s="192" t="s">
        <v>146</v>
      </c>
      <c r="M412" s="192" t="s">
        <v>147</v>
      </c>
      <c r="N412" s="192" t="s">
        <v>148</v>
      </c>
      <c r="O412" t="str">
        <f t="shared" ref="O412" si="401">O411</f>
        <v>MATCH</v>
      </c>
      <c r="R412" t="s">
        <v>961</v>
      </c>
      <c r="S412" t="s">
        <v>962</v>
      </c>
    </row>
    <row r="413" spans="1:19" x14ac:dyDescent="0.25">
      <c r="A413" s="193" t="s">
        <v>161</v>
      </c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t="str">
        <f t="shared" ref="O413" si="402">O411</f>
        <v>MATCH</v>
      </c>
      <c r="R413" t="s">
        <v>963</v>
      </c>
      <c r="S413" t="s">
        <v>964</v>
      </c>
    </row>
    <row r="414" spans="1:19" x14ac:dyDescent="0.25">
      <c r="A414" s="193" t="s">
        <v>164</v>
      </c>
      <c r="B414" s="97">
        <v>120</v>
      </c>
      <c r="C414" s="97">
        <v>160</v>
      </c>
      <c r="D414" s="97">
        <v>160</v>
      </c>
      <c r="E414" s="97">
        <v>160</v>
      </c>
      <c r="F414" s="97">
        <v>160</v>
      </c>
      <c r="G414" s="97">
        <v>160</v>
      </c>
      <c r="H414" s="97">
        <v>160</v>
      </c>
      <c r="I414" s="97">
        <v>160</v>
      </c>
      <c r="J414" s="97">
        <v>160</v>
      </c>
      <c r="K414" s="97"/>
      <c r="L414" s="97"/>
      <c r="M414" s="97"/>
      <c r="N414" s="97"/>
      <c r="O414" t="str">
        <f t="shared" ref="O414" si="403">O411</f>
        <v>MATCH</v>
      </c>
      <c r="R414" t="s">
        <v>965</v>
      </c>
      <c r="S414" t="s">
        <v>966</v>
      </c>
    </row>
    <row r="415" spans="1:19" x14ac:dyDescent="0.25">
      <c r="A415" s="188"/>
      <c r="B415" s="188"/>
      <c r="C415" s="188"/>
      <c r="D415" s="188"/>
      <c r="E415" s="188"/>
      <c r="F415" s="188"/>
      <c r="G415" s="188"/>
      <c r="H415" s="188"/>
      <c r="I415" s="188"/>
      <c r="J415" s="188"/>
      <c r="K415" s="188"/>
      <c r="L415" s="188"/>
      <c r="M415" s="188"/>
      <c r="N415" s="188"/>
      <c r="O415" t="str">
        <f t="shared" ref="O415" si="404">O411</f>
        <v>MATCH</v>
      </c>
      <c r="R415" t="s">
        <v>967</v>
      </c>
      <c r="S415" t="s">
        <v>968</v>
      </c>
    </row>
    <row r="416" spans="1:19" x14ac:dyDescent="0.25">
      <c r="A416" s="191" t="str">
        <f>'[1]Run Rate'!A86</f>
        <v>POL09738</v>
      </c>
      <c r="B416" s="191" t="str">
        <f>'[1]Run Rate'!B86</f>
        <v>Polleo 1st Whey 454g Unflavoured</v>
      </c>
      <c r="C416" s="191" t="str">
        <f>'[1]Run Rate'!C86</f>
        <v>PROTEINI</v>
      </c>
      <c r="D416" s="191" t="str">
        <f>'[1]Run Rate'!D86</f>
        <v>01 GOLD</v>
      </c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t="str">
        <f t="shared" ref="O416" si="405">IF(AND(OR($B$1="ALL",$B$1=C416),OR($E$1="ALL",$E$1=D416),OR($B$2="ALL",$B$2=A416),OR($E$2="ALL",IFERROR(SEARCH($E$2,B416),0)&gt;0)),"MATCH","")</f>
        <v>MATCH</v>
      </c>
      <c r="R416" t="s">
        <v>969</v>
      </c>
      <c r="S416" t="s">
        <v>970</v>
      </c>
    </row>
    <row r="417" spans="1:19" x14ac:dyDescent="0.25">
      <c r="A417" s="192"/>
      <c r="B417" s="192" t="s">
        <v>156</v>
      </c>
      <c r="C417" s="192" t="s">
        <v>157</v>
      </c>
      <c r="D417" s="192" t="s">
        <v>158</v>
      </c>
      <c r="E417" s="192" t="s">
        <v>139</v>
      </c>
      <c r="F417" s="192" t="s">
        <v>140</v>
      </c>
      <c r="G417" s="192" t="s">
        <v>141</v>
      </c>
      <c r="H417" s="192" t="s">
        <v>142</v>
      </c>
      <c r="I417" s="192" t="s">
        <v>143</v>
      </c>
      <c r="J417" s="192" t="s">
        <v>144</v>
      </c>
      <c r="K417" s="192" t="s">
        <v>145</v>
      </c>
      <c r="L417" s="192" t="s">
        <v>146</v>
      </c>
      <c r="M417" s="192" t="s">
        <v>147</v>
      </c>
      <c r="N417" s="192" t="s">
        <v>148</v>
      </c>
      <c r="O417" t="str">
        <f t="shared" ref="O417" si="406">O416</f>
        <v>MATCH</v>
      </c>
      <c r="R417" t="s">
        <v>971</v>
      </c>
      <c r="S417" t="s">
        <v>972</v>
      </c>
    </row>
    <row r="418" spans="1:19" x14ac:dyDescent="0.25">
      <c r="A418" s="193" t="s">
        <v>161</v>
      </c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t="str">
        <f t="shared" ref="O418" si="407">O416</f>
        <v>MATCH</v>
      </c>
      <c r="R418" t="s">
        <v>973</v>
      </c>
      <c r="S418" t="s">
        <v>974</v>
      </c>
    </row>
    <row r="419" spans="1:19" x14ac:dyDescent="0.25">
      <c r="A419" s="193" t="s">
        <v>164</v>
      </c>
      <c r="B419" s="97"/>
      <c r="C419" s="97"/>
      <c r="D419" s="97"/>
      <c r="E419" s="97"/>
      <c r="F419" s="97"/>
      <c r="G419" s="97"/>
      <c r="H419" s="97"/>
      <c r="I419" s="97"/>
      <c r="J419" s="97"/>
      <c r="K419" s="97">
        <v>165</v>
      </c>
      <c r="L419" s="97">
        <v>165</v>
      </c>
      <c r="M419" s="97">
        <v>165</v>
      </c>
      <c r="N419" s="97">
        <v>165</v>
      </c>
      <c r="O419" t="str">
        <f t="shared" ref="O419" si="408">O416</f>
        <v>MATCH</v>
      </c>
      <c r="R419" t="s">
        <v>975</v>
      </c>
      <c r="S419" t="s">
        <v>976</v>
      </c>
    </row>
    <row r="420" spans="1:19" x14ac:dyDescent="0.25">
      <c r="A420" s="188"/>
      <c r="B420" s="188"/>
      <c r="C420" s="188"/>
      <c r="D420" s="188"/>
      <c r="E420" s="188"/>
      <c r="F420" s="188"/>
      <c r="G420" s="188"/>
      <c r="H420" s="188"/>
      <c r="I420" s="188"/>
      <c r="J420" s="188"/>
      <c r="K420" s="188"/>
      <c r="L420" s="188"/>
      <c r="M420" s="188"/>
      <c r="N420" s="188"/>
      <c r="O420" t="str">
        <f t="shared" ref="O420" si="409">O416</f>
        <v>MATCH</v>
      </c>
      <c r="R420" t="s">
        <v>977</v>
      </c>
      <c r="S420" t="s">
        <v>978</v>
      </c>
    </row>
    <row r="421" spans="1:19" x14ac:dyDescent="0.25">
      <c r="A421" s="191" t="str">
        <f>'[1]Run Rate'!A87</f>
        <v>POL09882</v>
      </c>
      <c r="B421" s="191" t="str">
        <f>'[1]Run Rate'!B87</f>
        <v>Polleo peanut butter Crunchy 1000g</v>
      </c>
      <c r="C421" s="191" t="str">
        <f>'[1]Run Rate'!C87</f>
        <v>BIO I SUPERFOODS</v>
      </c>
      <c r="D421" s="191" t="str">
        <f>'[1]Run Rate'!D87</f>
        <v>01 GOLD</v>
      </c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t="str">
        <f t="shared" ref="O421" si="410">IF(AND(OR($B$1="ALL",$B$1=C421),OR($E$1="ALL",$E$1=D421),OR($B$2="ALL",$B$2=A421),OR($E$2="ALL",IFERROR(SEARCH($E$2,B421),0)&gt;0)),"MATCH","")</f>
        <v>MATCH</v>
      </c>
      <c r="R421" t="s">
        <v>979</v>
      </c>
      <c r="S421" t="s">
        <v>980</v>
      </c>
    </row>
    <row r="422" spans="1:19" x14ac:dyDescent="0.25">
      <c r="A422" s="192"/>
      <c r="B422" s="192" t="s">
        <v>156</v>
      </c>
      <c r="C422" s="192" t="s">
        <v>157</v>
      </c>
      <c r="D422" s="192" t="s">
        <v>158</v>
      </c>
      <c r="E422" s="192" t="s">
        <v>139</v>
      </c>
      <c r="F422" s="192" t="s">
        <v>140</v>
      </c>
      <c r="G422" s="192" t="s">
        <v>141</v>
      </c>
      <c r="H422" s="192" t="s">
        <v>142</v>
      </c>
      <c r="I422" s="192" t="s">
        <v>143</v>
      </c>
      <c r="J422" s="192" t="s">
        <v>144</v>
      </c>
      <c r="K422" s="192" t="s">
        <v>145</v>
      </c>
      <c r="L422" s="192" t="s">
        <v>146</v>
      </c>
      <c r="M422" s="192" t="s">
        <v>147</v>
      </c>
      <c r="N422" s="192" t="s">
        <v>148</v>
      </c>
      <c r="O422" t="str">
        <f t="shared" ref="O422" si="411">O421</f>
        <v>MATCH</v>
      </c>
      <c r="R422" t="s">
        <v>981</v>
      </c>
      <c r="S422" t="s">
        <v>982</v>
      </c>
    </row>
    <row r="423" spans="1:19" x14ac:dyDescent="0.25">
      <c r="A423" s="193" t="s">
        <v>161</v>
      </c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t="str">
        <f t="shared" ref="O423" si="412">O421</f>
        <v>MATCH</v>
      </c>
      <c r="R423" t="s">
        <v>983</v>
      </c>
      <c r="S423" t="s">
        <v>984</v>
      </c>
    </row>
    <row r="424" spans="1:19" x14ac:dyDescent="0.25">
      <c r="A424" s="193" t="s">
        <v>164</v>
      </c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t="str">
        <f t="shared" ref="O424" si="413">O421</f>
        <v>MATCH</v>
      </c>
      <c r="R424" t="s">
        <v>985</v>
      </c>
      <c r="S424" t="s">
        <v>986</v>
      </c>
    </row>
    <row r="425" spans="1:19" x14ac:dyDescent="0.25">
      <c r="A425" s="188"/>
      <c r="B425" s="188"/>
      <c r="C425" s="188"/>
      <c r="D425" s="188"/>
      <c r="E425" s="188"/>
      <c r="F425" s="188"/>
      <c r="G425" s="188"/>
      <c r="H425" s="188"/>
      <c r="I425" s="188"/>
      <c r="J425" s="188"/>
      <c r="K425" s="188"/>
      <c r="L425" s="188"/>
      <c r="M425" s="188"/>
      <c r="N425" s="188"/>
      <c r="O425" t="str">
        <f t="shared" ref="O425" si="414">O421</f>
        <v>MATCH</v>
      </c>
      <c r="R425" t="s">
        <v>987</v>
      </c>
      <c r="S425" t="s">
        <v>988</v>
      </c>
    </row>
    <row r="426" spans="1:19" x14ac:dyDescent="0.25">
      <c r="A426" s="191" t="str">
        <f>'[1]Run Rate'!A88</f>
        <v>POL09829</v>
      </c>
      <c r="B426" s="191" t="str">
        <f>'[1]Run Rate'!B88</f>
        <v>Polleo 1st Whey 454g Strawberry</v>
      </c>
      <c r="C426" s="191" t="str">
        <f>'[1]Run Rate'!C88</f>
        <v>PROTEINI</v>
      </c>
      <c r="D426" s="191" t="str">
        <f>'[1]Run Rate'!D88</f>
        <v>01 GOLD</v>
      </c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t="str">
        <f t="shared" ref="O426" si="415">IF(AND(OR($B$1="ALL",$B$1=C426),OR($E$1="ALL",$E$1=D426),OR($B$2="ALL",$B$2=A426),OR($E$2="ALL",IFERROR(SEARCH($E$2,B426),0)&gt;0)),"MATCH","")</f>
        <v>MATCH</v>
      </c>
      <c r="R426" t="s">
        <v>989</v>
      </c>
      <c r="S426" t="s">
        <v>990</v>
      </c>
    </row>
    <row r="427" spans="1:19" x14ac:dyDescent="0.25">
      <c r="A427" s="192"/>
      <c r="B427" s="192" t="s">
        <v>156</v>
      </c>
      <c r="C427" s="192" t="s">
        <v>157</v>
      </c>
      <c r="D427" s="192" t="s">
        <v>158</v>
      </c>
      <c r="E427" s="192" t="s">
        <v>139</v>
      </c>
      <c r="F427" s="192" t="s">
        <v>140</v>
      </c>
      <c r="G427" s="192" t="s">
        <v>141</v>
      </c>
      <c r="H427" s="192" t="s">
        <v>142</v>
      </c>
      <c r="I427" s="192" t="s">
        <v>143</v>
      </c>
      <c r="J427" s="192" t="s">
        <v>144</v>
      </c>
      <c r="K427" s="192" t="s">
        <v>145</v>
      </c>
      <c r="L427" s="192" t="s">
        <v>146</v>
      </c>
      <c r="M427" s="192" t="s">
        <v>147</v>
      </c>
      <c r="N427" s="192" t="s">
        <v>148</v>
      </c>
      <c r="O427" t="str">
        <f t="shared" ref="O427" si="416">O426</f>
        <v>MATCH</v>
      </c>
      <c r="R427" t="s">
        <v>991</v>
      </c>
      <c r="S427" t="s">
        <v>992</v>
      </c>
    </row>
    <row r="428" spans="1:19" x14ac:dyDescent="0.25">
      <c r="A428" s="193" t="s">
        <v>161</v>
      </c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t="str">
        <f t="shared" ref="O428" si="417">O426</f>
        <v>MATCH</v>
      </c>
      <c r="R428" t="s">
        <v>993</v>
      </c>
      <c r="S428" t="s">
        <v>994</v>
      </c>
    </row>
    <row r="429" spans="1:19" x14ac:dyDescent="0.25">
      <c r="A429" s="193" t="s">
        <v>164</v>
      </c>
      <c r="B429" s="97"/>
      <c r="C429" s="97"/>
      <c r="D429" s="97"/>
      <c r="E429" s="97"/>
      <c r="F429" s="97"/>
      <c r="G429" s="97"/>
      <c r="H429" s="97"/>
      <c r="I429" s="97"/>
      <c r="J429" s="97"/>
      <c r="K429" s="97">
        <v>148</v>
      </c>
      <c r="L429" s="97">
        <v>148</v>
      </c>
      <c r="M429" s="97">
        <v>148</v>
      </c>
      <c r="N429" s="97">
        <v>148</v>
      </c>
      <c r="O429" t="str">
        <f t="shared" ref="O429" si="418">O426</f>
        <v>MATCH</v>
      </c>
      <c r="R429" t="s">
        <v>995</v>
      </c>
      <c r="S429" t="s">
        <v>996</v>
      </c>
    </row>
    <row r="430" spans="1:19" x14ac:dyDescent="0.25">
      <c r="A430" s="188"/>
      <c r="B430" s="188"/>
      <c r="C430" s="188"/>
      <c r="D430" s="188"/>
      <c r="E430" s="188"/>
      <c r="F430" s="188"/>
      <c r="G430" s="188"/>
      <c r="H430" s="188"/>
      <c r="I430" s="188"/>
      <c r="J430" s="188"/>
      <c r="K430" s="188"/>
      <c r="L430" s="188"/>
      <c r="M430" s="188"/>
      <c r="N430" s="188"/>
      <c r="O430" t="str">
        <f t="shared" ref="O430" si="419">O426</f>
        <v>MATCH</v>
      </c>
      <c r="R430" t="s">
        <v>997</v>
      </c>
      <c r="S430" t="s">
        <v>998</v>
      </c>
    </row>
    <row r="431" spans="1:19" x14ac:dyDescent="0.25">
      <c r="A431" s="191" t="str">
        <f>'[1]Run Rate'!A89</f>
        <v>POL12851</v>
      </c>
      <c r="B431" s="191" t="str">
        <f>'[1]Run Rate'!B89</f>
        <v>Polleo Premium HydroX Whey 1,8kg Vanilla Gourmet</v>
      </c>
      <c r="C431" s="191" t="str">
        <f>'[1]Run Rate'!C89</f>
        <v>PROTEINI</v>
      </c>
      <c r="D431" s="191" t="str">
        <f>'[1]Run Rate'!D89</f>
        <v>01 GOLD</v>
      </c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t="str">
        <f t="shared" ref="O431" si="420">IF(AND(OR($B$1="ALL",$B$1=C431),OR($E$1="ALL",$E$1=D431),OR($B$2="ALL",$B$2=A431),OR($E$2="ALL",IFERROR(SEARCH($E$2,B431),0)&gt;0)),"MATCH","")</f>
        <v>MATCH</v>
      </c>
      <c r="R431" t="s">
        <v>999</v>
      </c>
      <c r="S431" t="s">
        <v>1000</v>
      </c>
    </row>
    <row r="432" spans="1:19" x14ac:dyDescent="0.25">
      <c r="A432" s="192"/>
      <c r="B432" s="192" t="s">
        <v>156</v>
      </c>
      <c r="C432" s="192" t="s">
        <v>157</v>
      </c>
      <c r="D432" s="192" t="s">
        <v>158</v>
      </c>
      <c r="E432" s="192" t="s">
        <v>139</v>
      </c>
      <c r="F432" s="192" t="s">
        <v>140</v>
      </c>
      <c r="G432" s="192" t="s">
        <v>141</v>
      </c>
      <c r="H432" s="192" t="s">
        <v>142</v>
      </c>
      <c r="I432" s="192" t="s">
        <v>143</v>
      </c>
      <c r="J432" s="192" t="s">
        <v>144</v>
      </c>
      <c r="K432" s="192" t="s">
        <v>145</v>
      </c>
      <c r="L432" s="192" t="s">
        <v>146</v>
      </c>
      <c r="M432" s="192" t="s">
        <v>147</v>
      </c>
      <c r="N432" s="192" t="s">
        <v>148</v>
      </c>
      <c r="O432" t="str">
        <f t="shared" ref="O432" si="421">O431</f>
        <v>MATCH</v>
      </c>
      <c r="R432" t="s">
        <v>1001</v>
      </c>
      <c r="S432" t="s">
        <v>1002</v>
      </c>
    </row>
    <row r="433" spans="1:19" x14ac:dyDescent="0.25">
      <c r="A433" s="193" t="s">
        <v>161</v>
      </c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t="str">
        <f t="shared" ref="O433" si="422">O431</f>
        <v>MATCH</v>
      </c>
      <c r="R433" t="s">
        <v>1003</v>
      </c>
      <c r="S433" t="s">
        <v>1004</v>
      </c>
    </row>
    <row r="434" spans="1:19" x14ac:dyDescent="0.25">
      <c r="A434" s="193" t="s">
        <v>164</v>
      </c>
      <c r="B434" s="97"/>
      <c r="C434" s="97"/>
      <c r="D434" s="97"/>
      <c r="E434" s="97"/>
      <c r="F434" s="97"/>
      <c r="G434" s="97">
        <v>100</v>
      </c>
      <c r="H434" s="97">
        <v>100</v>
      </c>
      <c r="I434" s="97">
        <v>100</v>
      </c>
      <c r="J434" s="97">
        <v>100</v>
      </c>
      <c r="K434" s="97"/>
      <c r="L434" s="97"/>
      <c r="M434" s="97"/>
      <c r="N434" s="97"/>
      <c r="O434" t="str">
        <f t="shared" ref="O434" si="423">O431</f>
        <v>MATCH</v>
      </c>
      <c r="R434" t="s">
        <v>1005</v>
      </c>
      <c r="S434" t="s">
        <v>1006</v>
      </c>
    </row>
    <row r="435" spans="1:19" x14ac:dyDescent="0.25">
      <c r="A435" s="188"/>
      <c r="B435" s="188"/>
      <c r="C435" s="188"/>
      <c r="D435" s="188"/>
      <c r="E435" s="188"/>
      <c r="F435" s="188"/>
      <c r="G435" s="188"/>
      <c r="H435" s="188"/>
      <c r="I435" s="188"/>
      <c r="J435" s="188"/>
      <c r="K435" s="188"/>
      <c r="L435" s="188"/>
      <c r="M435" s="188"/>
      <c r="N435" s="188"/>
      <c r="O435" t="str">
        <f t="shared" ref="O435" si="424">O431</f>
        <v>MATCH</v>
      </c>
      <c r="R435" t="s">
        <v>1007</v>
      </c>
      <c r="S435" t="s">
        <v>1008</v>
      </c>
    </row>
    <row r="436" spans="1:19" x14ac:dyDescent="0.25">
      <c r="A436" s="191" t="str">
        <f>'[1]Run Rate'!A90</f>
        <v>POL09791</v>
      </c>
      <c r="B436" s="191" t="str">
        <f>'[1]Run Rate'!B90</f>
        <v>Polleo L-Arginine Xtreme 90 caps</v>
      </c>
      <c r="C436" s="191" t="str">
        <f>'[1]Run Rate'!C90</f>
        <v>SPORTSKA PREHRANA</v>
      </c>
      <c r="D436" s="191" t="str">
        <f>'[1]Run Rate'!D90</f>
        <v>01 GOLD</v>
      </c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t="str">
        <f t="shared" ref="O436" si="425">IF(AND(OR($B$1="ALL",$B$1=C436),OR($E$1="ALL",$E$1=D436),OR($B$2="ALL",$B$2=A436),OR($E$2="ALL",IFERROR(SEARCH($E$2,B436),0)&gt;0)),"MATCH","")</f>
        <v>MATCH</v>
      </c>
      <c r="R436" t="s">
        <v>1009</v>
      </c>
      <c r="S436" t="s">
        <v>1010</v>
      </c>
    </row>
    <row r="437" spans="1:19" x14ac:dyDescent="0.25">
      <c r="A437" s="192"/>
      <c r="B437" s="192" t="s">
        <v>156</v>
      </c>
      <c r="C437" s="192" t="s">
        <v>157</v>
      </c>
      <c r="D437" s="192" t="s">
        <v>158</v>
      </c>
      <c r="E437" s="192" t="s">
        <v>139</v>
      </c>
      <c r="F437" s="192" t="s">
        <v>140</v>
      </c>
      <c r="G437" s="192" t="s">
        <v>141</v>
      </c>
      <c r="H437" s="192" t="s">
        <v>142</v>
      </c>
      <c r="I437" s="192" t="s">
        <v>143</v>
      </c>
      <c r="J437" s="192" t="s">
        <v>144</v>
      </c>
      <c r="K437" s="192" t="s">
        <v>145</v>
      </c>
      <c r="L437" s="192" t="s">
        <v>146</v>
      </c>
      <c r="M437" s="192" t="s">
        <v>147</v>
      </c>
      <c r="N437" s="192" t="s">
        <v>148</v>
      </c>
      <c r="O437" t="str">
        <f t="shared" ref="O437" si="426">O436</f>
        <v>MATCH</v>
      </c>
      <c r="R437" t="s">
        <v>1011</v>
      </c>
      <c r="S437" t="s">
        <v>1012</v>
      </c>
    </row>
    <row r="438" spans="1:19" x14ac:dyDescent="0.25">
      <c r="A438" s="193" t="s">
        <v>161</v>
      </c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t="str">
        <f t="shared" ref="O438" si="427">O436</f>
        <v>MATCH</v>
      </c>
      <c r="R438" t="s">
        <v>1013</v>
      </c>
      <c r="S438" t="s">
        <v>1014</v>
      </c>
    </row>
    <row r="439" spans="1:19" x14ac:dyDescent="0.25">
      <c r="A439" s="193" t="s">
        <v>164</v>
      </c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t="str">
        <f t="shared" ref="O439" si="428">O436</f>
        <v>MATCH</v>
      </c>
      <c r="R439" t="s">
        <v>1015</v>
      </c>
      <c r="S439" t="s">
        <v>1016</v>
      </c>
    </row>
    <row r="440" spans="1:19" x14ac:dyDescent="0.25">
      <c r="A440" s="188"/>
      <c r="B440" s="188"/>
      <c r="C440" s="188"/>
      <c r="D440" s="188"/>
      <c r="E440" s="188"/>
      <c r="F440" s="188"/>
      <c r="G440" s="188"/>
      <c r="H440" s="188"/>
      <c r="I440" s="188"/>
      <c r="J440" s="188"/>
      <c r="K440" s="188"/>
      <c r="L440" s="188"/>
      <c r="M440" s="188"/>
      <c r="N440" s="188"/>
      <c r="O440" t="str">
        <f t="shared" ref="O440" si="429">O436</f>
        <v>MATCH</v>
      </c>
      <c r="R440" t="s">
        <v>1017</v>
      </c>
      <c r="S440" t="s">
        <v>1018</v>
      </c>
    </row>
    <row r="441" spans="1:19" x14ac:dyDescent="0.25">
      <c r="A441" s="191" t="str">
        <f>'[1]Run Rate'!A91</f>
        <v>POL09751</v>
      </c>
      <c r="B441" s="191" t="str">
        <f>'[1]Run Rate'!B91</f>
        <v>Polleo 1st Whey 2,27kg Chocolate Jaffa</v>
      </c>
      <c r="C441" s="191" t="str">
        <f>'[1]Run Rate'!C91</f>
        <v>PROTEINI</v>
      </c>
      <c r="D441" s="191" t="str">
        <f>'[1]Run Rate'!D91</f>
        <v>01 GOLD</v>
      </c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t="str">
        <f t="shared" ref="O441" si="430">IF(AND(OR($B$1="ALL",$B$1=C441),OR($E$1="ALL",$E$1=D441),OR($B$2="ALL",$B$2=A441),OR($E$2="ALL",IFERROR(SEARCH($E$2,B441),0)&gt;0)),"MATCH","")</f>
        <v>MATCH</v>
      </c>
      <c r="R441" t="s">
        <v>1019</v>
      </c>
      <c r="S441" t="s">
        <v>1020</v>
      </c>
    </row>
    <row r="442" spans="1:19" x14ac:dyDescent="0.25">
      <c r="A442" s="192"/>
      <c r="B442" s="192" t="s">
        <v>156</v>
      </c>
      <c r="C442" s="192" t="s">
        <v>157</v>
      </c>
      <c r="D442" s="192" t="s">
        <v>158</v>
      </c>
      <c r="E442" s="192" t="s">
        <v>139</v>
      </c>
      <c r="F442" s="192" t="s">
        <v>140</v>
      </c>
      <c r="G442" s="192" t="s">
        <v>141</v>
      </c>
      <c r="H442" s="192" t="s">
        <v>142</v>
      </c>
      <c r="I442" s="192" t="s">
        <v>143</v>
      </c>
      <c r="J442" s="192" t="s">
        <v>144</v>
      </c>
      <c r="K442" s="192" t="s">
        <v>145</v>
      </c>
      <c r="L442" s="192" t="s">
        <v>146</v>
      </c>
      <c r="M442" s="192" t="s">
        <v>147</v>
      </c>
      <c r="N442" s="192" t="s">
        <v>148</v>
      </c>
      <c r="O442" t="str">
        <f t="shared" ref="O442" si="431">O441</f>
        <v>MATCH</v>
      </c>
      <c r="R442" t="s">
        <v>1021</v>
      </c>
      <c r="S442" t="s">
        <v>1022</v>
      </c>
    </row>
    <row r="443" spans="1:19" x14ac:dyDescent="0.25">
      <c r="A443" s="193" t="s">
        <v>161</v>
      </c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t="str">
        <f t="shared" ref="O443" si="432">O441</f>
        <v>MATCH</v>
      </c>
      <c r="R443" t="s">
        <v>1023</v>
      </c>
      <c r="S443" t="s">
        <v>1024</v>
      </c>
    </row>
    <row r="444" spans="1:19" x14ac:dyDescent="0.25">
      <c r="A444" s="193" t="s">
        <v>164</v>
      </c>
      <c r="B444" s="97"/>
      <c r="C444" s="97"/>
      <c r="D444" s="97"/>
      <c r="E444" s="97"/>
      <c r="F444" s="97"/>
      <c r="G444" s="97">
        <v>75</v>
      </c>
      <c r="H444" s="97">
        <v>75</v>
      </c>
      <c r="I444" s="97">
        <v>75</v>
      </c>
      <c r="J444" s="97">
        <v>75</v>
      </c>
      <c r="K444" s="97"/>
      <c r="L444" s="97"/>
      <c r="M444" s="97"/>
      <c r="N444" s="97"/>
      <c r="O444" t="str">
        <f t="shared" ref="O444" si="433">O441</f>
        <v>MATCH</v>
      </c>
      <c r="R444" t="s">
        <v>1025</v>
      </c>
      <c r="S444" t="s">
        <v>1026</v>
      </c>
    </row>
    <row r="445" spans="1:19" x14ac:dyDescent="0.25">
      <c r="A445" s="188"/>
      <c r="B445" s="188"/>
      <c r="C445" s="188"/>
      <c r="D445" s="188"/>
      <c r="E445" s="188"/>
      <c r="F445" s="188"/>
      <c r="G445" s="188"/>
      <c r="H445" s="188"/>
      <c r="I445" s="188"/>
      <c r="J445" s="188"/>
      <c r="K445" s="188"/>
      <c r="L445" s="188"/>
      <c r="M445" s="188"/>
      <c r="N445" s="188"/>
      <c r="O445" t="str">
        <f t="shared" ref="O445" si="434">O441</f>
        <v>MATCH</v>
      </c>
      <c r="R445" t="s">
        <v>1027</v>
      </c>
      <c r="S445" t="s">
        <v>1028</v>
      </c>
    </row>
    <row r="446" spans="1:19" x14ac:dyDescent="0.25">
      <c r="A446" s="191" t="str">
        <f>'[1]Run Rate'!A92</f>
        <v>POL09877</v>
      </c>
      <c r="B446" s="191" t="str">
        <f>'[1]Run Rate'!B92</f>
        <v>Polleo Immunity+ NAC 1000 60 caps</v>
      </c>
      <c r="C446" s="191" t="str">
        <f>'[1]Run Rate'!C92</f>
        <v>SPORTSKA PREHRANA</v>
      </c>
      <c r="D446" s="191" t="str">
        <f>'[1]Run Rate'!D92</f>
        <v>01 GOLD</v>
      </c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t="str">
        <f t="shared" ref="O446" si="435">IF(AND(OR($B$1="ALL",$B$1=C446),OR($E$1="ALL",$E$1=D446),OR($B$2="ALL",$B$2=A446),OR($E$2="ALL",IFERROR(SEARCH($E$2,B446),0)&gt;0)),"MATCH","")</f>
        <v>MATCH</v>
      </c>
      <c r="R446" t="s">
        <v>1029</v>
      </c>
      <c r="S446" t="s">
        <v>1030</v>
      </c>
    </row>
    <row r="447" spans="1:19" x14ac:dyDescent="0.25">
      <c r="A447" s="192"/>
      <c r="B447" s="192" t="s">
        <v>156</v>
      </c>
      <c r="C447" s="192" t="s">
        <v>157</v>
      </c>
      <c r="D447" s="192" t="s">
        <v>158</v>
      </c>
      <c r="E447" s="192" t="s">
        <v>139</v>
      </c>
      <c r="F447" s="192" t="s">
        <v>140</v>
      </c>
      <c r="G447" s="192" t="s">
        <v>141</v>
      </c>
      <c r="H447" s="192" t="s">
        <v>142</v>
      </c>
      <c r="I447" s="192" t="s">
        <v>143</v>
      </c>
      <c r="J447" s="192" t="s">
        <v>144</v>
      </c>
      <c r="K447" s="192" t="s">
        <v>145</v>
      </c>
      <c r="L447" s="192" t="s">
        <v>146</v>
      </c>
      <c r="M447" s="192" t="s">
        <v>147</v>
      </c>
      <c r="N447" s="192" t="s">
        <v>148</v>
      </c>
      <c r="O447" t="str">
        <f t="shared" ref="O447" si="436">O446</f>
        <v>MATCH</v>
      </c>
      <c r="R447" t="s">
        <v>1031</v>
      </c>
      <c r="S447" t="s">
        <v>1032</v>
      </c>
    </row>
    <row r="448" spans="1:19" x14ac:dyDescent="0.25">
      <c r="A448" s="193" t="s">
        <v>161</v>
      </c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t="str">
        <f t="shared" ref="O448" si="437">O446</f>
        <v>MATCH</v>
      </c>
      <c r="R448" t="s">
        <v>1033</v>
      </c>
      <c r="S448" t="s">
        <v>1034</v>
      </c>
    </row>
    <row r="449" spans="1:19" x14ac:dyDescent="0.25">
      <c r="A449" s="193" t="s">
        <v>164</v>
      </c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t="str">
        <f t="shared" ref="O449" si="438">O446</f>
        <v>MATCH</v>
      </c>
      <c r="R449" t="s">
        <v>1035</v>
      </c>
      <c r="S449" t="s">
        <v>1036</v>
      </c>
    </row>
    <row r="450" spans="1:19" x14ac:dyDescent="0.25">
      <c r="A450" s="188"/>
      <c r="B450" s="188"/>
      <c r="C450" s="188"/>
      <c r="D450" s="188"/>
      <c r="E450" s="188"/>
      <c r="F450" s="188"/>
      <c r="G450" s="188"/>
      <c r="H450" s="188"/>
      <c r="I450" s="188"/>
      <c r="J450" s="188"/>
      <c r="K450" s="188"/>
      <c r="L450" s="188"/>
      <c r="M450" s="188"/>
      <c r="N450" s="188"/>
      <c r="O450" t="str">
        <f t="shared" ref="O450" si="439">O446</f>
        <v>MATCH</v>
      </c>
      <c r="R450" t="s">
        <v>1037</v>
      </c>
      <c r="S450" t="s">
        <v>1038</v>
      </c>
    </row>
    <row r="451" spans="1:19" x14ac:dyDescent="0.25">
      <c r="A451" s="191" t="str">
        <f>'[1]Run Rate'!A93</f>
        <v>POL12753</v>
      </c>
      <c r="B451" s="191" t="str">
        <f>'[1]Run Rate'!B93</f>
        <v>Polleo Premium HydroX Whey 454g Choco Coconut</v>
      </c>
      <c r="C451" s="191" t="str">
        <f>'[1]Run Rate'!C93</f>
        <v>PROTEINI</v>
      </c>
      <c r="D451" s="191" t="str">
        <f>'[1]Run Rate'!D93</f>
        <v>01 GOLD</v>
      </c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t="str">
        <f t="shared" ref="O451" si="440">IF(AND(OR($B$1="ALL",$B$1=C451),OR($E$1="ALL",$E$1=D451),OR($B$2="ALL",$B$2=A451),OR($E$2="ALL",IFERROR(SEARCH($E$2,B451),0)&gt;0)),"MATCH","")</f>
        <v>MATCH</v>
      </c>
      <c r="R451" t="s">
        <v>1039</v>
      </c>
      <c r="S451" t="s">
        <v>1040</v>
      </c>
    </row>
    <row r="452" spans="1:19" x14ac:dyDescent="0.25">
      <c r="A452" s="192"/>
      <c r="B452" s="192" t="s">
        <v>156</v>
      </c>
      <c r="C452" s="192" t="s">
        <v>157</v>
      </c>
      <c r="D452" s="192" t="s">
        <v>158</v>
      </c>
      <c r="E452" s="192" t="s">
        <v>139</v>
      </c>
      <c r="F452" s="192" t="s">
        <v>140</v>
      </c>
      <c r="G452" s="192" t="s">
        <v>141</v>
      </c>
      <c r="H452" s="192" t="s">
        <v>142</v>
      </c>
      <c r="I452" s="192" t="s">
        <v>143</v>
      </c>
      <c r="J452" s="192" t="s">
        <v>144</v>
      </c>
      <c r="K452" s="192" t="s">
        <v>145</v>
      </c>
      <c r="L452" s="192" t="s">
        <v>146</v>
      </c>
      <c r="M452" s="192" t="s">
        <v>147</v>
      </c>
      <c r="N452" s="192" t="s">
        <v>148</v>
      </c>
      <c r="O452" t="str">
        <f t="shared" ref="O452" si="441">O451</f>
        <v>MATCH</v>
      </c>
      <c r="R452" t="s">
        <v>1041</v>
      </c>
      <c r="S452" t="s">
        <v>1042</v>
      </c>
    </row>
    <row r="453" spans="1:19" x14ac:dyDescent="0.25">
      <c r="A453" s="193" t="s">
        <v>161</v>
      </c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t="str">
        <f t="shared" ref="O453" si="442">O451</f>
        <v>MATCH</v>
      </c>
      <c r="R453" t="s">
        <v>1043</v>
      </c>
      <c r="S453" t="s">
        <v>1044</v>
      </c>
    </row>
    <row r="454" spans="1:19" x14ac:dyDescent="0.25">
      <c r="A454" s="193" t="s">
        <v>164</v>
      </c>
      <c r="B454" s="97">
        <v>50</v>
      </c>
      <c r="C454" s="97">
        <v>90</v>
      </c>
      <c r="D454" s="97">
        <v>90</v>
      </c>
      <c r="E454" s="97">
        <v>90</v>
      </c>
      <c r="F454" s="97">
        <v>90</v>
      </c>
      <c r="G454" s="97"/>
      <c r="H454" s="97"/>
      <c r="I454" s="97"/>
      <c r="J454" s="97"/>
      <c r="K454" s="97"/>
      <c r="L454" s="97"/>
      <c r="M454" s="97"/>
      <c r="N454" s="97"/>
      <c r="O454" t="str">
        <f t="shared" ref="O454" si="443">O451</f>
        <v>MATCH</v>
      </c>
      <c r="R454" t="s">
        <v>1045</v>
      </c>
      <c r="S454" t="s">
        <v>1046</v>
      </c>
    </row>
    <row r="455" spans="1:19" x14ac:dyDescent="0.25">
      <c r="A455" s="188"/>
      <c r="B455" s="188"/>
      <c r="C455" s="188"/>
      <c r="D455" s="188"/>
      <c r="E455" s="188"/>
      <c r="F455" s="188"/>
      <c r="G455" s="188"/>
      <c r="H455" s="188"/>
      <c r="I455" s="188"/>
      <c r="J455" s="188"/>
      <c r="K455" s="188"/>
      <c r="L455" s="188"/>
      <c r="M455" s="188"/>
      <c r="N455" s="188"/>
      <c r="O455" t="str">
        <f t="shared" ref="O455" si="444">O451</f>
        <v>MATCH</v>
      </c>
      <c r="R455" t="s">
        <v>1047</v>
      </c>
      <c r="S455" t="s">
        <v>1048</v>
      </c>
    </row>
    <row r="456" spans="1:19" x14ac:dyDescent="0.25">
      <c r="A456" s="191" t="str">
        <f>'[1]Run Rate'!A94</f>
        <v>POL09739</v>
      </c>
      <c r="B456" s="191" t="str">
        <f>'[1]Run Rate'!B94</f>
        <v>Polleo 1st Whey 454g Chocolate Jaffa</v>
      </c>
      <c r="C456" s="191" t="str">
        <f>'[1]Run Rate'!C94</f>
        <v>PROTEINI</v>
      </c>
      <c r="D456" s="191" t="str">
        <f>'[1]Run Rate'!D94</f>
        <v>01 GOLD</v>
      </c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t="str">
        <f t="shared" ref="O456" si="445">IF(AND(OR($B$1="ALL",$B$1=C456),OR($E$1="ALL",$E$1=D456),OR($B$2="ALL",$B$2=A456),OR($E$2="ALL",IFERROR(SEARCH($E$2,B456),0)&gt;0)),"MATCH","")</f>
        <v>MATCH</v>
      </c>
      <c r="R456" t="s">
        <v>1049</v>
      </c>
      <c r="S456" t="s">
        <v>1050</v>
      </c>
    </row>
    <row r="457" spans="1:19" x14ac:dyDescent="0.25">
      <c r="A457" s="192"/>
      <c r="B457" s="192" t="s">
        <v>156</v>
      </c>
      <c r="C457" s="192" t="s">
        <v>157</v>
      </c>
      <c r="D457" s="192" t="s">
        <v>158</v>
      </c>
      <c r="E457" s="192" t="s">
        <v>139</v>
      </c>
      <c r="F457" s="192" t="s">
        <v>140</v>
      </c>
      <c r="G457" s="192" t="s">
        <v>141</v>
      </c>
      <c r="H457" s="192" t="s">
        <v>142</v>
      </c>
      <c r="I457" s="192" t="s">
        <v>143</v>
      </c>
      <c r="J457" s="192" t="s">
        <v>144</v>
      </c>
      <c r="K457" s="192" t="s">
        <v>145</v>
      </c>
      <c r="L457" s="192" t="s">
        <v>146</v>
      </c>
      <c r="M457" s="192" t="s">
        <v>147</v>
      </c>
      <c r="N457" s="192" t="s">
        <v>148</v>
      </c>
      <c r="O457" t="str">
        <f t="shared" ref="O457" si="446">O456</f>
        <v>MATCH</v>
      </c>
      <c r="R457" t="s">
        <v>1051</v>
      </c>
      <c r="S457" t="s">
        <v>1052</v>
      </c>
    </row>
    <row r="458" spans="1:19" x14ac:dyDescent="0.25">
      <c r="A458" s="193" t="s">
        <v>161</v>
      </c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t="str">
        <f t="shared" ref="O458" si="447">O456</f>
        <v>MATCH</v>
      </c>
      <c r="R458" t="s">
        <v>1053</v>
      </c>
      <c r="S458" t="s">
        <v>1054</v>
      </c>
    </row>
    <row r="459" spans="1:19" x14ac:dyDescent="0.25">
      <c r="A459" s="193" t="s">
        <v>164</v>
      </c>
      <c r="B459" s="97"/>
      <c r="C459" s="97"/>
      <c r="D459" s="97"/>
      <c r="E459" s="97"/>
      <c r="F459" s="97"/>
      <c r="G459" s="97"/>
      <c r="H459" s="97"/>
      <c r="I459" s="97"/>
      <c r="J459" s="97"/>
      <c r="K459" s="97">
        <v>165</v>
      </c>
      <c r="L459" s="97">
        <v>165</v>
      </c>
      <c r="M459" s="97">
        <v>165</v>
      </c>
      <c r="N459" s="97">
        <v>165</v>
      </c>
      <c r="O459" t="str">
        <f t="shared" ref="O459" si="448">O456</f>
        <v>MATCH</v>
      </c>
      <c r="R459" t="s">
        <v>1055</v>
      </c>
      <c r="S459" t="s">
        <v>1056</v>
      </c>
    </row>
    <row r="460" spans="1:19" x14ac:dyDescent="0.25">
      <c r="A460" s="188"/>
      <c r="B460" s="188"/>
      <c r="C460" s="188"/>
      <c r="D460" s="188"/>
      <c r="E460" s="188"/>
      <c r="F460" s="188"/>
      <c r="G460" s="188"/>
      <c r="H460" s="188"/>
      <c r="I460" s="188"/>
      <c r="J460" s="188"/>
      <c r="K460" s="188"/>
      <c r="L460" s="188"/>
      <c r="M460" s="188"/>
      <c r="N460" s="188"/>
      <c r="O460" t="str">
        <f t="shared" ref="O460" si="449">O456</f>
        <v>MATCH</v>
      </c>
      <c r="R460" t="s">
        <v>1057</v>
      </c>
      <c r="S460" t="s">
        <v>1058</v>
      </c>
    </row>
    <row r="461" spans="1:19" x14ac:dyDescent="0.25">
      <c r="A461" s="191" t="str">
        <f>'[1]Run Rate'!A95</f>
        <v>ON00247</v>
      </c>
      <c r="B461" s="191" t="str">
        <f>'[1]Run Rate'!B95</f>
        <v>Gold Whey 465g Double Rich Chocolate</v>
      </c>
      <c r="C461" s="191" t="str">
        <f>'[1]Run Rate'!C95</f>
        <v>PROTEINI</v>
      </c>
      <c r="D461" s="191" t="str">
        <f>'[1]Run Rate'!D95</f>
        <v>01 GOLD</v>
      </c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t="str">
        <f t="shared" ref="O461" si="450">IF(AND(OR($B$1="ALL",$B$1=C461),OR($E$1="ALL",$E$1=D461),OR($B$2="ALL",$B$2=A461),OR($E$2="ALL",IFERROR(SEARCH($E$2,B461),0)&gt;0)),"MATCH","")</f>
        <v>MATCH</v>
      </c>
      <c r="R461" t="s">
        <v>1059</v>
      </c>
      <c r="S461" t="s">
        <v>1060</v>
      </c>
    </row>
    <row r="462" spans="1:19" x14ac:dyDescent="0.25">
      <c r="A462" s="192"/>
      <c r="B462" s="192" t="s">
        <v>156</v>
      </c>
      <c r="C462" s="192" t="s">
        <v>157</v>
      </c>
      <c r="D462" s="192" t="s">
        <v>158</v>
      </c>
      <c r="E462" s="192" t="s">
        <v>139</v>
      </c>
      <c r="F462" s="192" t="s">
        <v>140</v>
      </c>
      <c r="G462" s="192" t="s">
        <v>141</v>
      </c>
      <c r="H462" s="192" t="s">
        <v>142</v>
      </c>
      <c r="I462" s="192" t="s">
        <v>143</v>
      </c>
      <c r="J462" s="192" t="s">
        <v>144</v>
      </c>
      <c r="K462" s="192" t="s">
        <v>145</v>
      </c>
      <c r="L462" s="192" t="s">
        <v>146</v>
      </c>
      <c r="M462" s="192" t="s">
        <v>147</v>
      </c>
      <c r="N462" s="192" t="s">
        <v>148</v>
      </c>
      <c r="O462" t="str">
        <f t="shared" ref="O462" si="451">O461</f>
        <v>MATCH</v>
      </c>
      <c r="R462" t="s">
        <v>1061</v>
      </c>
      <c r="S462" t="s">
        <v>1062</v>
      </c>
    </row>
    <row r="463" spans="1:19" x14ac:dyDescent="0.25">
      <c r="A463" s="193" t="s">
        <v>161</v>
      </c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t="str">
        <f t="shared" ref="O463" si="452">O461</f>
        <v>MATCH</v>
      </c>
      <c r="R463" t="s">
        <v>1063</v>
      </c>
      <c r="S463" t="s">
        <v>1064</v>
      </c>
    </row>
    <row r="464" spans="1:19" x14ac:dyDescent="0.25">
      <c r="A464" s="193" t="s">
        <v>164</v>
      </c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t="str">
        <f t="shared" ref="O464" si="453">O461</f>
        <v>MATCH</v>
      </c>
      <c r="R464" t="s">
        <v>1065</v>
      </c>
      <c r="S464" t="s">
        <v>1066</v>
      </c>
    </row>
    <row r="465" spans="1:19" x14ac:dyDescent="0.25">
      <c r="A465" s="188"/>
      <c r="B465" s="188"/>
      <c r="C465" s="188"/>
      <c r="D465" s="188"/>
      <c r="E465" s="188"/>
      <c r="F465" s="188"/>
      <c r="G465" s="188"/>
      <c r="H465" s="188"/>
      <c r="I465" s="188"/>
      <c r="J465" s="188"/>
      <c r="K465" s="188"/>
      <c r="L465" s="188"/>
      <c r="M465" s="188"/>
      <c r="N465" s="188"/>
      <c r="O465" t="str">
        <f t="shared" ref="O465" si="454">O461</f>
        <v>MATCH</v>
      </c>
      <c r="R465" t="s">
        <v>1067</v>
      </c>
      <c r="S465" t="s">
        <v>1068</v>
      </c>
    </row>
    <row r="466" spans="1:19" x14ac:dyDescent="0.25">
      <c r="A466" s="191" t="str">
        <f>'[1]Run Rate'!A96</f>
        <v>POL09891</v>
      </c>
      <c r="B466" s="191" t="str">
        <f>'[1]Run Rate'!B96</f>
        <v>Polleo 1st Whey 454g Chocolate Coconut</v>
      </c>
      <c r="C466" s="191" t="str">
        <f>'[1]Run Rate'!C96</f>
        <v>PROTEINI</v>
      </c>
      <c r="D466" s="191" t="str">
        <f>'[1]Run Rate'!D96</f>
        <v>01 GOLD</v>
      </c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t="str">
        <f t="shared" ref="O466" si="455">IF(AND(OR($B$1="ALL",$B$1=C466),OR($E$1="ALL",$E$1=D466),OR($B$2="ALL",$B$2=A466),OR($E$2="ALL",IFERROR(SEARCH($E$2,B466),0)&gt;0)),"MATCH","")</f>
        <v>MATCH</v>
      </c>
      <c r="R466" t="s">
        <v>1069</v>
      </c>
      <c r="S466" t="s">
        <v>1070</v>
      </c>
    </row>
    <row r="467" spans="1:19" x14ac:dyDescent="0.25">
      <c r="A467" s="192"/>
      <c r="B467" s="192" t="s">
        <v>156</v>
      </c>
      <c r="C467" s="192" t="s">
        <v>157</v>
      </c>
      <c r="D467" s="192" t="s">
        <v>158</v>
      </c>
      <c r="E467" s="192" t="s">
        <v>139</v>
      </c>
      <c r="F467" s="192" t="s">
        <v>140</v>
      </c>
      <c r="G467" s="192" t="s">
        <v>141</v>
      </c>
      <c r="H467" s="192" t="s">
        <v>142</v>
      </c>
      <c r="I467" s="192" t="s">
        <v>143</v>
      </c>
      <c r="J467" s="192" t="s">
        <v>144</v>
      </c>
      <c r="K467" s="192" t="s">
        <v>145</v>
      </c>
      <c r="L467" s="192" t="s">
        <v>146</v>
      </c>
      <c r="M467" s="192" t="s">
        <v>147</v>
      </c>
      <c r="N467" s="192" t="s">
        <v>148</v>
      </c>
      <c r="O467" t="str">
        <f t="shared" ref="O467" si="456">O466</f>
        <v>MATCH</v>
      </c>
      <c r="R467" t="s">
        <v>1071</v>
      </c>
      <c r="S467" t="s">
        <v>1072</v>
      </c>
    </row>
    <row r="468" spans="1:19" x14ac:dyDescent="0.25">
      <c r="A468" s="193" t="s">
        <v>161</v>
      </c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t="str">
        <f t="shared" ref="O468" si="457">O466</f>
        <v>MATCH</v>
      </c>
      <c r="R468" t="s">
        <v>1073</v>
      </c>
      <c r="S468" t="s">
        <v>1074</v>
      </c>
    </row>
    <row r="469" spans="1:19" x14ac:dyDescent="0.25">
      <c r="A469" s="193" t="s">
        <v>164</v>
      </c>
      <c r="B469" s="97"/>
      <c r="C469" s="97"/>
      <c r="D469" s="97"/>
      <c r="E469" s="97"/>
      <c r="F469" s="97"/>
      <c r="G469" s="97"/>
      <c r="H469" s="97"/>
      <c r="I469" s="97"/>
      <c r="J469" s="97"/>
      <c r="K469" s="97">
        <v>150</v>
      </c>
      <c r="L469" s="97">
        <v>150</v>
      </c>
      <c r="M469" s="97">
        <v>150</v>
      </c>
      <c r="N469" s="97">
        <v>150</v>
      </c>
      <c r="O469" t="str">
        <f t="shared" ref="O469" si="458">O466</f>
        <v>MATCH</v>
      </c>
      <c r="R469" t="s">
        <v>1075</v>
      </c>
      <c r="S469" t="s">
        <v>1076</v>
      </c>
    </row>
    <row r="470" spans="1:19" x14ac:dyDescent="0.25">
      <c r="A470" s="188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t="str">
        <f t="shared" ref="O470" si="459">O466</f>
        <v>MATCH</v>
      </c>
      <c r="R470" t="s">
        <v>1077</v>
      </c>
      <c r="S470" t="s">
        <v>1078</v>
      </c>
    </row>
    <row r="471" spans="1:19" x14ac:dyDescent="0.25">
      <c r="A471" s="191" t="str">
        <f>'[1]Run Rate'!A97</f>
        <v>ON00243</v>
      </c>
      <c r="B471" s="191" t="str">
        <f>'[1]Run Rate'!B97</f>
        <v>Gold Whey 2,28kg Vanilla Ice Cream</v>
      </c>
      <c r="C471" s="191" t="str">
        <f>'[1]Run Rate'!C97</f>
        <v>PROTEINI</v>
      </c>
      <c r="D471" s="191" t="str">
        <f>'[1]Run Rate'!D97</f>
        <v>01 GOLD</v>
      </c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t="str">
        <f t="shared" ref="O471" si="460">IF(AND(OR($B$1="ALL",$B$1=C471),OR($E$1="ALL",$E$1=D471),OR($B$2="ALL",$B$2=A471),OR($E$2="ALL",IFERROR(SEARCH($E$2,B471),0)&gt;0)),"MATCH","")</f>
        <v>MATCH</v>
      </c>
      <c r="R471" t="s">
        <v>1079</v>
      </c>
      <c r="S471" t="s">
        <v>1080</v>
      </c>
    </row>
    <row r="472" spans="1:19" x14ac:dyDescent="0.25">
      <c r="A472" s="192"/>
      <c r="B472" s="192" t="s">
        <v>156</v>
      </c>
      <c r="C472" s="192" t="s">
        <v>157</v>
      </c>
      <c r="D472" s="192" t="s">
        <v>158</v>
      </c>
      <c r="E472" s="192" t="s">
        <v>139</v>
      </c>
      <c r="F472" s="192" t="s">
        <v>140</v>
      </c>
      <c r="G472" s="192" t="s">
        <v>141</v>
      </c>
      <c r="H472" s="192" t="s">
        <v>142</v>
      </c>
      <c r="I472" s="192" t="s">
        <v>143</v>
      </c>
      <c r="J472" s="192" t="s">
        <v>144</v>
      </c>
      <c r="K472" s="192" t="s">
        <v>145</v>
      </c>
      <c r="L472" s="192" t="s">
        <v>146</v>
      </c>
      <c r="M472" s="192" t="s">
        <v>147</v>
      </c>
      <c r="N472" s="192" t="s">
        <v>148</v>
      </c>
      <c r="O472" t="str">
        <f t="shared" ref="O472" si="461">O471</f>
        <v>MATCH</v>
      </c>
      <c r="R472" t="s">
        <v>1081</v>
      </c>
      <c r="S472" t="s">
        <v>1082</v>
      </c>
    </row>
    <row r="473" spans="1:19" x14ac:dyDescent="0.25">
      <c r="A473" s="193" t="s">
        <v>161</v>
      </c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t="str">
        <f t="shared" ref="O473" si="462">O471</f>
        <v>MATCH</v>
      </c>
      <c r="R473" t="s">
        <v>1083</v>
      </c>
      <c r="S473" t="s">
        <v>1084</v>
      </c>
    </row>
    <row r="474" spans="1:19" x14ac:dyDescent="0.25">
      <c r="A474" s="193" t="s">
        <v>164</v>
      </c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t="str">
        <f t="shared" ref="O474" si="463">O471</f>
        <v>MATCH</v>
      </c>
      <c r="R474" t="s">
        <v>1085</v>
      </c>
      <c r="S474" t="s">
        <v>1086</v>
      </c>
    </row>
    <row r="475" spans="1:19" x14ac:dyDescent="0.25">
      <c r="A475" s="188"/>
      <c r="B475" s="188"/>
      <c r="C475" s="188"/>
      <c r="D475" s="188"/>
      <c r="E475" s="188"/>
      <c r="F475" s="188"/>
      <c r="G475" s="188"/>
      <c r="H475" s="188"/>
      <c r="I475" s="188"/>
      <c r="J475" s="188"/>
      <c r="K475" s="188"/>
      <c r="L475" s="188"/>
      <c r="M475" s="188"/>
      <c r="N475" s="188"/>
      <c r="O475" t="str">
        <f t="shared" ref="O475" si="464">O471</f>
        <v>MATCH</v>
      </c>
      <c r="R475" t="s">
        <v>1087</v>
      </c>
      <c r="S475" t="s">
        <v>1088</v>
      </c>
    </row>
    <row r="476" spans="1:19" x14ac:dyDescent="0.25">
      <c r="A476" s="191" t="str">
        <f>'[1]Run Rate'!A98</f>
        <v>POL09883</v>
      </c>
      <c r="B476" s="191" t="str">
        <f>'[1]Run Rate'!B98</f>
        <v>Polleo peanut butter Smooth 1000g</v>
      </c>
      <c r="C476" s="191" t="str">
        <f>'[1]Run Rate'!C98</f>
        <v>BIO I SUPERFOODS</v>
      </c>
      <c r="D476" s="191" t="str">
        <f>'[1]Run Rate'!D98</f>
        <v>01 GOLD</v>
      </c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t="str">
        <f t="shared" ref="O476" si="465">IF(AND(OR($B$1="ALL",$B$1=C476),OR($E$1="ALL",$E$1=D476),OR($B$2="ALL",$B$2=A476),OR($E$2="ALL",IFERROR(SEARCH($E$2,B476),0)&gt;0)),"MATCH","")</f>
        <v>MATCH</v>
      </c>
      <c r="R476" t="s">
        <v>1089</v>
      </c>
      <c r="S476" t="s">
        <v>1090</v>
      </c>
    </row>
    <row r="477" spans="1:19" x14ac:dyDescent="0.25">
      <c r="A477" s="192"/>
      <c r="B477" s="192" t="s">
        <v>156</v>
      </c>
      <c r="C477" s="192" t="s">
        <v>157</v>
      </c>
      <c r="D477" s="192" t="s">
        <v>158</v>
      </c>
      <c r="E477" s="192" t="s">
        <v>139</v>
      </c>
      <c r="F477" s="192" t="s">
        <v>140</v>
      </c>
      <c r="G477" s="192" t="s">
        <v>141</v>
      </c>
      <c r="H477" s="192" t="s">
        <v>142</v>
      </c>
      <c r="I477" s="192" t="s">
        <v>143</v>
      </c>
      <c r="J477" s="192" t="s">
        <v>144</v>
      </c>
      <c r="K477" s="192" t="s">
        <v>145</v>
      </c>
      <c r="L477" s="192" t="s">
        <v>146</v>
      </c>
      <c r="M477" s="192" t="s">
        <v>147</v>
      </c>
      <c r="N477" s="192" t="s">
        <v>148</v>
      </c>
      <c r="O477" t="str">
        <f t="shared" ref="O477" si="466">O476</f>
        <v>MATCH</v>
      </c>
      <c r="R477" t="s">
        <v>1091</v>
      </c>
      <c r="S477" t="s">
        <v>1092</v>
      </c>
    </row>
    <row r="478" spans="1:19" x14ac:dyDescent="0.25">
      <c r="A478" s="193" t="s">
        <v>161</v>
      </c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t="str">
        <f t="shared" ref="O478" si="467">O476</f>
        <v>MATCH</v>
      </c>
      <c r="R478" t="s">
        <v>1093</v>
      </c>
      <c r="S478" t="s">
        <v>1094</v>
      </c>
    </row>
    <row r="479" spans="1:19" x14ac:dyDescent="0.25">
      <c r="A479" s="193" t="s">
        <v>164</v>
      </c>
      <c r="B479" s="97">
        <v>200</v>
      </c>
      <c r="C479" s="97">
        <v>250</v>
      </c>
      <c r="D479" s="97">
        <v>250</v>
      </c>
      <c r="E479" s="97">
        <v>250</v>
      </c>
      <c r="F479" s="97">
        <v>250</v>
      </c>
      <c r="G479" s="97"/>
      <c r="H479" s="97"/>
      <c r="I479" s="97"/>
      <c r="J479" s="97"/>
      <c r="K479" s="97"/>
      <c r="L479" s="97"/>
      <c r="M479" s="97"/>
      <c r="N479" s="97"/>
      <c r="O479" t="str">
        <f t="shared" ref="O479" si="468">O476</f>
        <v>MATCH</v>
      </c>
      <c r="R479" t="s">
        <v>1095</v>
      </c>
      <c r="S479" t="s">
        <v>1096</v>
      </c>
    </row>
    <row r="480" spans="1:19" x14ac:dyDescent="0.25">
      <c r="A480" s="188"/>
      <c r="B480" s="188"/>
      <c r="C480" s="188"/>
      <c r="D480" s="188"/>
      <c r="E480" s="188"/>
      <c r="F480" s="188"/>
      <c r="G480" s="188"/>
      <c r="H480" s="188"/>
      <c r="I480" s="188"/>
      <c r="J480" s="188"/>
      <c r="K480" s="188"/>
      <c r="L480" s="188"/>
      <c r="M480" s="188"/>
      <c r="N480" s="188"/>
      <c r="O480" t="str">
        <f t="shared" ref="O480" si="469">O476</f>
        <v>MATCH</v>
      </c>
      <c r="R480" t="s">
        <v>1097</v>
      </c>
      <c r="S480" t="s">
        <v>1098</v>
      </c>
    </row>
    <row r="481" spans="1:19" x14ac:dyDescent="0.25">
      <c r="A481" s="191" t="str">
        <f>'[1]Run Rate'!A99</f>
        <v>POL09898</v>
      </c>
      <c r="B481" s="191" t="str">
        <f>'[1]Run Rate'!B99</f>
        <v>Polleo Soy Protein Isolate 454g Vanilla</v>
      </c>
      <c r="C481" s="191" t="str">
        <f>'[1]Run Rate'!C99</f>
        <v>BIO I SUPERFOODS</v>
      </c>
      <c r="D481" s="191" t="str">
        <f>'[1]Run Rate'!D99</f>
        <v>01 GOLD</v>
      </c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t="str">
        <f t="shared" ref="O481" si="470">IF(AND(OR($B$1="ALL",$B$1=C481),OR($E$1="ALL",$E$1=D481),OR($B$2="ALL",$B$2=A481),OR($E$2="ALL",IFERROR(SEARCH($E$2,B481),0)&gt;0)),"MATCH","")</f>
        <v>MATCH</v>
      </c>
      <c r="R481" t="s">
        <v>1099</v>
      </c>
      <c r="S481" t="s">
        <v>1100</v>
      </c>
    </row>
    <row r="482" spans="1:19" x14ac:dyDescent="0.25">
      <c r="A482" s="192"/>
      <c r="B482" s="192" t="s">
        <v>156</v>
      </c>
      <c r="C482" s="192" t="s">
        <v>157</v>
      </c>
      <c r="D482" s="192" t="s">
        <v>158</v>
      </c>
      <c r="E482" s="192" t="s">
        <v>139</v>
      </c>
      <c r="F482" s="192" t="s">
        <v>140</v>
      </c>
      <c r="G482" s="192" t="s">
        <v>141</v>
      </c>
      <c r="H482" s="192" t="s">
        <v>142</v>
      </c>
      <c r="I482" s="192" t="s">
        <v>143</v>
      </c>
      <c r="J482" s="192" t="s">
        <v>144</v>
      </c>
      <c r="K482" s="192" t="s">
        <v>145</v>
      </c>
      <c r="L482" s="192" t="s">
        <v>146</v>
      </c>
      <c r="M482" s="192" t="s">
        <v>147</v>
      </c>
      <c r="N482" s="192" t="s">
        <v>148</v>
      </c>
      <c r="O482" t="str">
        <f t="shared" ref="O482" si="471">O481</f>
        <v>MATCH</v>
      </c>
      <c r="R482" t="s">
        <v>1101</v>
      </c>
      <c r="S482" t="s">
        <v>1102</v>
      </c>
    </row>
    <row r="483" spans="1:19" x14ac:dyDescent="0.25">
      <c r="A483" s="193" t="s">
        <v>161</v>
      </c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t="str">
        <f t="shared" ref="O483" si="472">O481</f>
        <v>MATCH</v>
      </c>
      <c r="R483" t="s">
        <v>1103</v>
      </c>
      <c r="S483" t="s">
        <v>1104</v>
      </c>
    </row>
    <row r="484" spans="1:19" x14ac:dyDescent="0.25">
      <c r="A484" s="193" t="s">
        <v>164</v>
      </c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t="str">
        <f t="shared" ref="O484" si="473">O481</f>
        <v>MATCH</v>
      </c>
      <c r="R484" t="s">
        <v>1105</v>
      </c>
      <c r="S484" t="s">
        <v>1106</v>
      </c>
    </row>
    <row r="485" spans="1:19" x14ac:dyDescent="0.25">
      <c r="A485" s="188"/>
      <c r="B485" s="188"/>
      <c r="C485" s="188"/>
      <c r="D485" s="188"/>
      <c r="E485" s="188"/>
      <c r="F485" s="188"/>
      <c r="G485" s="188"/>
      <c r="H485" s="188"/>
      <c r="I485" s="188"/>
      <c r="J485" s="188"/>
      <c r="K485" s="188"/>
      <c r="L485" s="188"/>
      <c r="M485" s="188"/>
      <c r="N485" s="188"/>
      <c r="O485" t="str">
        <f t="shared" ref="O485" si="474">O481</f>
        <v>MATCH</v>
      </c>
      <c r="R485" t="s">
        <v>1107</v>
      </c>
      <c r="S485" t="s">
        <v>1108</v>
      </c>
    </row>
    <row r="486" spans="1:19" x14ac:dyDescent="0.25">
      <c r="A486" s="191" t="str">
        <f>'[1]Run Rate'!A100</f>
        <v>POL09899</v>
      </c>
      <c r="B486" s="191" t="str">
        <f>'[1]Run Rate'!B100</f>
        <v>Polleo 1st Whey 2,27kg Chocolate-Banana</v>
      </c>
      <c r="C486" s="191" t="str">
        <f>'[1]Run Rate'!C100</f>
        <v>PROTEINI</v>
      </c>
      <c r="D486" s="191" t="str">
        <f>'[1]Run Rate'!D100</f>
        <v>01 GOLD</v>
      </c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t="str">
        <f t="shared" ref="O486" si="475">IF(AND(OR($B$1="ALL",$B$1=C486),OR($E$1="ALL",$E$1=D486),OR($B$2="ALL",$B$2=A486),OR($E$2="ALL",IFERROR(SEARCH($E$2,B486),0)&gt;0)),"MATCH","")</f>
        <v>MATCH</v>
      </c>
      <c r="R486" t="s">
        <v>1109</v>
      </c>
      <c r="S486" t="s">
        <v>1110</v>
      </c>
    </row>
    <row r="487" spans="1:19" x14ac:dyDescent="0.25">
      <c r="A487" s="192"/>
      <c r="B487" s="192" t="s">
        <v>156</v>
      </c>
      <c r="C487" s="192" t="s">
        <v>157</v>
      </c>
      <c r="D487" s="192" t="s">
        <v>158</v>
      </c>
      <c r="E487" s="192" t="s">
        <v>139</v>
      </c>
      <c r="F487" s="192" t="s">
        <v>140</v>
      </c>
      <c r="G487" s="192" t="s">
        <v>141</v>
      </c>
      <c r="H487" s="192" t="s">
        <v>142</v>
      </c>
      <c r="I487" s="192" t="s">
        <v>143</v>
      </c>
      <c r="J487" s="192" t="s">
        <v>144</v>
      </c>
      <c r="K487" s="192" t="s">
        <v>145</v>
      </c>
      <c r="L487" s="192" t="s">
        <v>146</v>
      </c>
      <c r="M487" s="192" t="s">
        <v>147</v>
      </c>
      <c r="N487" s="192" t="s">
        <v>148</v>
      </c>
      <c r="O487" t="str">
        <f t="shared" ref="O487" si="476">O486</f>
        <v>MATCH</v>
      </c>
      <c r="R487" t="s">
        <v>1111</v>
      </c>
      <c r="S487" t="s">
        <v>1112</v>
      </c>
    </row>
    <row r="488" spans="1:19" x14ac:dyDescent="0.25">
      <c r="A488" s="193" t="s">
        <v>161</v>
      </c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t="str">
        <f t="shared" ref="O488" si="477">O486</f>
        <v>MATCH</v>
      </c>
      <c r="R488" t="s">
        <v>1113</v>
      </c>
      <c r="S488" t="s">
        <v>1114</v>
      </c>
    </row>
    <row r="489" spans="1:19" x14ac:dyDescent="0.25">
      <c r="A489" s="193" t="s">
        <v>164</v>
      </c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t="str">
        <f t="shared" ref="O489" si="478">O486</f>
        <v>MATCH</v>
      </c>
      <c r="R489" t="s">
        <v>1115</v>
      </c>
      <c r="S489" t="s">
        <v>1116</v>
      </c>
    </row>
    <row r="490" spans="1:19" x14ac:dyDescent="0.25">
      <c r="A490" s="188"/>
      <c r="B490" s="188"/>
      <c r="C490" s="188"/>
      <c r="D490" s="188"/>
      <c r="E490" s="188"/>
      <c r="F490" s="188"/>
      <c r="G490" s="188"/>
      <c r="H490" s="188"/>
      <c r="I490" s="188"/>
      <c r="J490" s="188"/>
      <c r="K490" s="188"/>
      <c r="L490" s="188"/>
      <c r="M490" s="188"/>
      <c r="N490" s="188"/>
      <c r="O490" t="str">
        <f t="shared" ref="O490" si="479">O486</f>
        <v>MATCH</v>
      </c>
      <c r="R490" t="s">
        <v>1117</v>
      </c>
      <c r="S490" t="s">
        <v>1118</v>
      </c>
    </row>
    <row r="491" spans="1:19" x14ac:dyDescent="0.25">
      <c r="A491" s="191" t="str">
        <f>'[1]Run Rate'!A101</f>
        <v>POL09757</v>
      </c>
      <c r="B491" s="191" t="str">
        <f>'[1]Run Rate'!B101</f>
        <v>Polleo Glutamine 500g</v>
      </c>
      <c r="C491" s="191" t="str">
        <f>'[1]Run Rate'!C101</f>
        <v>SPORTSKA PREHRANA</v>
      </c>
      <c r="D491" s="191" t="str">
        <f>'[1]Run Rate'!D101</f>
        <v>01 GOLD</v>
      </c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t="str">
        <f t="shared" ref="O491" si="480">IF(AND(OR($B$1="ALL",$B$1=C491),OR($E$1="ALL",$E$1=D491),OR($B$2="ALL",$B$2=A491),OR($E$2="ALL",IFERROR(SEARCH($E$2,B491),0)&gt;0)),"MATCH","")</f>
        <v>MATCH</v>
      </c>
      <c r="R491" t="s">
        <v>1119</v>
      </c>
      <c r="S491" t="s">
        <v>1120</v>
      </c>
    </row>
    <row r="492" spans="1:19" x14ac:dyDescent="0.25">
      <c r="A492" s="192"/>
      <c r="B492" s="192" t="s">
        <v>156</v>
      </c>
      <c r="C492" s="192" t="s">
        <v>157</v>
      </c>
      <c r="D492" s="192" t="s">
        <v>158</v>
      </c>
      <c r="E492" s="192" t="s">
        <v>139</v>
      </c>
      <c r="F492" s="192" t="s">
        <v>140</v>
      </c>
      <c r="G492" s="192" t="s">
        <v>141</v>
      </c>
      <c r="H492" s="192" t="s">
        <v>142</v>
      </c>
      <c r="I492" s="192" t="s">
        <v>143</v>
      </c>
      <c r="J492" s="192" t="s">
        <v>144</v>
      </c>
      <c r="K492" s="192" t="s">
        <v>145</v>
      </c>
      <c r="L492" s="192" t="s">
        <v>146</v>
      </c>
      <c r="M492" s="192" t="s">
        <v>147</v>
      </c>
      <c r="N492" s="192" t="s">
        <v>148</v>
      </c>
      <c r="O492" t="str">
        <f t="shared" ref="O492" si="481">O491</f>
        <v>MATCH</v>
      </c>
      <c r="R492" t="s">
        <v>1121</v>
      </c>
      <c r="S492" t="s">
        <v>1122</v>
      </c>
    </row>
    <row r="493" spans="1:19" x14ac:dyDescent="0.25">
      <c r="A493" s="193" t="s">
        <v>161</v>
      </c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t="str">
        <f t="shared" ref="O493" si="482">O491</f>
        <v>MATCH</v>
      </c>
      <c r="R493" t="s">
        <v>1123</v>
      </c>
      <c r="S493" t="s">
        <v>1124</v>
      </c>
    </row>
    <row r="494" spans="1:19" x14ac:dyDescent="0.25">
      <c r="A494" s="193" t="s">
        <v>164</v>
      </c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>
        <v>40</v>
      </c>
      <c r="N494" s="97"/>
      <c r="O494" t="str">
        <f t="shared" ref="O494" si="483">O491</f>
        <v>MATCH</v>
      </c>
      <c r="R494" t="s">
        <v>1125</v>
      </c>
      <c r="S494" t="s">
        <v>1126</v>
      </c>
    </row>
    <row r="495" spans="1:19" x14ac:dyDescent="0.25">
      <c r="A495" s="188"/>
      <c r="B495" s="188"/>
      <c r="C495" s="188"/>
      <c r="D495" s="188"/>
      <c r="E495" s="188"/>
      <c r="F495" s="188"/>
      <c r="G495" s="188"/>
      <c r="H495" s="188"/>
      <c r="I495" s="188"/>
      <c r="J495" s="188"/>
      <c r="K495" s="188"/>
      <c r="L495" s="188"/>
      <c r="M495" s="188"/>
      <c r="N495" s="188"/>
      <c r="O495" t="str">
        <f t="shared" ref="O495" si="484">O491</f>
        <v>MATCH</v>
      </c>
      <c r="R495" t="s">
        <v>1127</v>
      </c>
      <c r="S495" t="s">
        <v>1128</v>
      </c>
    </row>
    <row r="496" spans="1:19" x14ac:dyDescent="0.25">
      <c r="A496" s="191" t="str">
        <f>'[1]Run Rate'!A102</f>
        <v>POL09701</v>
      </c>
      <c r="B496" s="191" t="str">
        <f>'[1]Run Rate'!B102</f>
        <v>Polleo Energy Gel Boost 40g Kiwi and Strawberry</v>
      </c>
      <c r="C496" s="191" t="str">
        <f>'[1]Run Rate'!C102</f>
        <v>SPORTSKA PREHRANA</v>
      </c>
      <c r="D496" s="191" t="str">
        <f>'[1]Run Rate'!D102</f>
        <v>01 GOLD</v>
      </c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t="str">
        <f t="shared" ref="O496" si="485">IF(AND(OR($B$1="ALL",$B$1=C496),OR($E$1="ALL",$E$1=D496),OR($B$2="ALL",$B$2=A496),OR($E$2="ALL",IFERROR(SEARCH($E$2,B496),0)&gt;0)),"MATCH","")</f>
        <v>MATCH</v>
      </c>
      <c r="R496" t="s">
        <v>1129</v>
      </c>
      <c r="S496" t="s">
        <v>1130</v>
      </c>
    </row>
    <row r="497" spans="1:19" x14ac:dyDescent="0.25">
      <c r="A497" s="192"/>
      <c r="B497" s="192" t="s">
        <v>156</v>
      </c>
      <c r="C497" s="192" t="s">
        <v>157</v>
      </c>
      <c r="D497" s="192" t="s">
        <v>158</v>
      </c>
      <c r="E497" s="192" t="s">
        <v>139</v>
      </c>
      <c r="F497" s="192" t="s">
        <v>140</v>
      </c>
      <c r="G497" s="192" t="s">
        <v>141</v>
      </c>
      <c r="H497" s="192" t="s">
        <v>142</v>
      </c>
      <c r="I497" s="192" t="s">
        <v>143</v>
      </c>
      <c r="J497" s="192" t="s">
        <v>144</v>
      </c>
      <c r="K497" s="192" t="s">
        <v>145</v>
      </c>
      <c r="L497" s="192" t="s">
        <v>146</v>
      </c>
      <c r="M497" s="192" t="s">
        <v>147</v>
      </c>
      <c r="N497" s="192" t="s">
        <v>148</v>
      </c>
      <c r="O497" t="str">
        <f t="shared" ref="O497" si="486">O496</f>
        <v>MATCH</v>
      </c>
      <c r="R497" t="s">
        <v>1131</v>
      </c>
      <c r="S497" t="s">
        <v>1132</v>
      </c>
    </row>
    <row r="498" spans="1:19" x14ac:dyDescent="0.25">
      <c r="A498" s="193" t="s">
        <v>161</v>
      </c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t="str">
        <f t="shared" ref="O498" si="487">O496</f>
        <v>MATCH</v>
      </c>
    </row>
    <row r="499" spans="1:19" x14ac:dyDescent="0.25">
      <c r="A499" s="193" t="s">
        <v>164</v>
      </c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t="str">
        <f t="shared" ref="O499" si="488">O496</f>
        <v>MATCH</v>
      </c>
    </row>
    <row r="500" spans="1:19" x14ac:dyDescent="0.25">
      <c r="A500" s="188"/>
      <c r="B500" s="188"/>
      <c r="C500" s="188"/>
      <c r="D500" s="188"/>
      <c r="E500" s="188"/>
      <c r="F500" s="188"/>
      <c r="G500" s="188"/>
      <c r="H500" s="188"/>
      <c r="I500" s="188"/>
      <c r="J500" s="188"/>
      <c r="K500" s="188"/>
      <c r="L500" s="188"/>
      <c r="M500" s="188"/>
      <c r="N500" s="188"/>
      <c r="O500" t="str">
        <f t="shared" ref="O500" si="489">O496</f>
        <v>MATCH</v>
      </c>
    </row>
    <row r="501" spans="1:19" x14ac:dyDescent="0.25">
      <c r="A501" s="191" t="str">
        <f>'[1]Run Rate'!A103</f>
        <v>ZOE12354</v>
      </c>
      <c r="B501" s="191" t="str">
        <f>'[1]Run Rate'!B103</f>
        <v>ZOE Whey 454g Choco Hazelnut Rocher</v>
      </c>
      <c r="C501" s="191" t="str">
        <f>'[1]Run Rate'!C103</f>
        <v>PROTEINI</v>
      </c>
      <c r="D501" s="191" t="str">
        <f>'[1]Run Rate'!D103</f>
        <v>01 GOLD</v>
      </c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t="str">
        <f t="shared" ref="O501" si="490">IF(AND(OR($B$1="ALL",$B$1=C501),OR($E$1="ALL",$E$1=D501),OR($B$2="ALL",$B$2=A501),OR($E$2="ALL",IFERROR(SEARCH($E$2,B501),0)&gt;0)),"MATCH","")</f>
        <v>MATCH</v>
      </c>
    </row>
    <row r="502" spans="1:19" x14ac:dyDescent="0.25">
      <c r="A502" s="192"/>
      <c r="B502" s="192" t="s">
        <v>156</v>
      </c>
      <c r="C502" s="192" t="s">
        <v>157</v>
      </c>
      <c r="D502" s="192" t="s">
        <v>158</v>
      </c>
      <c r="E502" s="192" t="s">
        <v>139</v>
      </c>
      <c r="F502" s="192" t="s">
        <v>140</v>
      </c>
      <c r="G502" s="192" t="s">
        <v>141</v>
      </c>
      <c r="H502" s="192" t="s">
        <v>142</v>
      </c>
      <c r="I502" s="192" t="s">
        <v>143</v>
      </c>
      <c r="J502" s="192" t="s">
        <v>144</v>
      </c>
      <c r="K502" s="192" t="s">
        <v>145</v>
      </c>
      <c r="L502" s="192" t="s">
        <v>146</v>
      </c>
      <c r="M502" s="192" t="s">
        <v>147</v>
      </c>
      <c r="N502" s="192" t="s">
        <v>148</v>
      </c>
      <c r="O502" t="str">
        <f t="shared" ref="O502" si="491">O501</f>
        <v>MATCH</v>
      </c>
    </row>
    <row r="503" spans="1:19" x14ac:dyDescent="0.25">
      <c r="A503" s="193" t="s">
        <v>161</v>
      </c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t="str">
        <f t="shared" ref="O503" si="492">O501</f>
        <v>MATCH</v>
      </c>
    </row>
    <row r="504" spans="1:19" x14ac:dyDescent="0.25">
      <c r="A504" s="193" t="s">
        <v>164</v>
      </c>
      <c r="B504" s="97"/>
      <c r="C504" s="97"/>
      <c r="D504" s="97"/>
      <c r="E504" s="97"/>
      <c r="F504" s="97"/>
      <c r="G504" s="97"/>
      <c r="H504" s="97"/>
      <c r="I504" s="97"/>
      <c r="J504" s="97"/>
      <c r="K504" s="97">
        <v>70</v>
      </c>
      <c r="L504" s="97">
        <v>70</v>
      </c>
      <c r="M504" s="97">
        <v>70</v>
      </c>
      <c r="N504" s="97">
        <v>70</v>
      </c>
      <c r="O504" t="str">
        <f t="shared" ref="O504" si="493">O501</f>
        <v>MATCH</v>
      </c>
    </row>
    <row r="505" spans="1:19" x14ac:dyDescent="0.25">
      <c r="A505" s="188"/>
      <c r="B505" s="188"/>
      <c r="C505" s="188"/>
      <c r="D505" s="188"/>
      <c r="E505" s="188"/>
      <c r="F505" s="188"/>
      <c r="G505" s="188"/>
      <c r="H505" s="188"/>
      <c r="I505" s="188"/>
      <c r="J505" s="188"/>
      <c r="K505" s="188"/>
      <c r="L505" s="188"/>
      <c r="M505" s="188"/>
      <c r="N505" s="188"/>
      <c r="O505" t="str">
        <f t="shared" ref="O505" si="494">O501</f>
        <v>MATCH</v>
      </c>
    </row>
    <row r="506" spans="1:19" x14ac:dyDescent="0.25">
      <c r="A506" s="191" t="str">
        <f>'[1]Run Rate'!A104</f>
        <v>ZOE12375</v>
      </c>
      <c r="B506" s="191" t="str">
        <f>'[1]Run Rate'!B104</f>
        <v>ZOE Booty Creatine 250g Lemonade</v>
      </c>
      <c r="C506" s="191" t="str">
        <f>'[1]Run Rate'!C104</f>
        <v>SPORTSKA PREHRANA</v>
      </c>
      <c r="D506" s="191" t="str">
        <f>'[1]Run Rate'!D104</f>
        <v>01 GOLD</v>
      </c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t="str">
        <f t="shared" ref="O506" si="495">IF(AND(OR($B$1="ALL",$B$1=C506),OR($E$1="ALL",$E$1=D506),OR($B$2="ALL",$B$2=A506),OR($E$2="ALL",IFERROR(SEARCH($E$2,B506),0)&gt;0)),"MATCH","")</f>
        <v>MATCH</v>
      </c>
    </row>
    <row r="507" spans="1:19" x14ac:dyDescent="0.25">
      <c r="A507" s="192"/>
      <c r="B507" s="192" t="s">
        <v>156</v>
      </c>
      <c r="C507" s="192" t="s">
        <v>157</v>
      </c>
      <c r="D507" s="192" t="s">
        <v>158</v>
      </c>
      <c r="E507" s="192" t="s">
        <v>139</v>
      </c>
      <c r="F507" s="192" t="s">
        <v>140</v>
      </c>
      <c r="G507" s="192" t="s">
        <v>141</v>
      </c>
      <c r="H507" s="192" t="s">
        <v>142</v>
      </c>
      <c r="I507" s="192" t="s">
        <v>143</v>
      </c>
      <c r="J507" s="192" t="s">
        <v>144</v>
      </c>
      <c r="K507" s="192" t="s">
        <v>145</v>
      </c>
      <c r="L507" s="192" t="s">
        <v>146</v>
      </c>
      <c r="M507" s="192" t="s">
        <v>147</v>
      </c>
      <c r="N507" s="192" t="s">
        <v>148</v>
      </c>
      <c r="O507" t="str">
        <f t="shared" ref="O507" si="496">O506</f>
        <v>MATCH</v>
      </c>
    </row>
    <row r="508" spans="1:19" x14ac:dyDescent="0.25">
      <c r="A508" s="193" t="s">
        <v>161</v>
      </c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t="str">
        <f t="shared" ref="O508" si="497">O506</f>
        <v>MATCH</v>
      </c>
    </row>
    <row r="509" spans="1:19" x14ac:dyDescent="0.25">
      <c r="A509" s="193" t="s">
        <v>164</v>
      </c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t="str">
        <f t="shared" ref="O509" si="498">O506</f>
        <v>MATCH</v>
      </c>
    </row>
    <row r="510" spans="1:19" x14ac:dyDescent="0.25">
      <c r="A510" s="188"/>
      <c r="B510" s="188"/>
      <c r="C510" s="188"/>
      <c r="D510" s="188"/>
      <c r="E510" s="188"/>
      <c r="F510" s="188"/>
      <c r="G510" s="188"/>
      <c r="H510" s="188"/>
      <c r="I510" s="188"/>
      <c r="J510" s="188"/>
      <c r="K510" s="188"/>
      <c r="L510" s="188"/>
      <c r="M510" s="188"/>
      <c r="N510" s="188"/>
      <c r="O510" t="str">
        <f t="shared" ref="O510" si="499">O506</f>
        <v>MATCH</v>
      </c>
    </row>
    <row r="511" spans="1:19" x14ac:dyDescent="0.25">
      <c r="A511" s="191" t="str">
        <f>'[1]Run Rate'!A105</f>
        <v>POL12885</v>
      </c>
      <c r="B511" s="191" t="str">
        <f>'[1]Run Rate'!B105</f>
        <v>Polleo Creatine Direct 30x3,5g Lemon Lime</v>
      </c>
      <c r="C511" s="191" t="str">
        <f>'[1]Run Rate'!C105</f>
        <v>SPORTSKA PREHRANA</v>
      </c>
      <c r="D511" s="191" t="str">
        <f>'[1]Run Rate'!D105</f>
        <v>01 GOLD</v>
      </c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t="str">
        <f t="shared" ref="O511" si="500">IF(AND(OR($B$1="ALL",$B$1=C511),OR($E$1="ALL",$E$1=D511),OR($B$2="ALL",$B$2=A511),OR($E$2="ALL",IFERROR(SEARCH($E$2,B511),0)&gt;0)),"MATCH","")</f>
        <v>MATCH</v>
      </c>
    </row>
    <row r="512" spans="1:19" x14ac:dyDescent="0.25">
      <c r="A512" s="192"/>
      <c r="B512" s="192" t="s">
        <v>156</v>
      </c>
      <c r="C512" s="192" t="s">
        <v>157</v>
      </c>
      <c r="D512" s="192" t="s">
        <v>158</v>
      </c>
      <c r="E512" s="192" t="s">
        <v>139</v>
      </c>
      <c r="F512" s="192" t="s">
        <v>140</v>
      </c>
      <c r="G512" s="192" t="s">
        <v>141</v>
      </c>
      <c r="H512" s="192" t="s">
        <v>142</v>
      </c>
      <c r="I512" s="192" t="s">
        <v>143</v>
      </c>
      <c r="J512" s="192" t="s">
        <v>144</v>
      </c>
      <c r="K512" s="192" t="s">
        <v>145</v>
      </c>
      <c r="L512" s="192" t="s">
        <v>146</v>
      </c>
      <c r="M512" s="192" t="s">
        <v>147</v>
      </c>
      <c r="N512" s="192" t="s">
        <v>148</v>
      </c>
      <c r="O512" t="str">
        <f t="shared" ref="O512" si="501">O511</f>
        <v>MATCH</v>
      </c>
    </row>
    <row r="513" spans="1:15" x14ac:dyDescent="0.25">
      <c r="A513" s="193" t="s">
        <v>161</v>
      </c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t="str">
        <f t="shared" ref="O513" si="502">O511</f>
        <v>MATCH</v>
      </c>
    </row>
    <row r="514" spans="1:15" x14ac:dyDescent="0.25">
      <c r="A514" s="193" t="s">
        <v>164</v>
      </c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t="str">
        <f t="shared" ref="O514" si="503">O511</f>
        <v>MATCH</v>
      </c>
    </row>
    <row r="515" spans="1:15" x14ac:dyDescent="0.25">
      <c r="A515" s="188"/>
      <c r="B515" s="188"/>
      <c r="C515" s="188"/>
      <c r="D515" s="188"/>
      <c r="E515" s="188"/>
      <c r="F515" s="188"/>
      <c r="G515" s="188"/>
      <c r="H515" s="188"/>
      <c r="I515" s="188"/>
      <c r="J515" s="188"/>
      <c r="K515" s="188"/>
      <c r="L515" s="188"/>
      <c r="M515" s="188"/>
      <c r="N515" s="188"/>
      <c r="O515" t="str">
        <f t="shared" ref="O515" si="504">O511</f>
        <v>MATCH</v>
      </c>
    </row>
    <row r="516" spans="1:15" x14ac:dyDescent="0.25">
      <c r="A516" s="191" t="str">
        <f>'[1]Run Rate'!A106</f>
        <v>POL12884</v>
      </c>
      <c r="B516" s="191" t="str">
        <f>'[1]Run Rate'!B106</f>
        <v>Polleo Creatine Direct 30x3,5g Unflavoured</v>
      </c>
      <c r="C516" s="191" t="str">
        <f>'[1]Run Rate'!C106</f>
        <v>SPORTSKA PREHRANA</v>
      </c>
      <c r="D516" s="191" t="str">
        <f>'[1]Run Rate'!D106</f>
        <v>01 GOLD</v>
      </c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t="str">
        <f t="shared" ref="O516" si="505">IF(AND(OR($B$1="ALL",$B$1=C516),OR($E$1="ALL",$E$1=D516),OR($B$2="ALL",$B$2=A516),OR($E$2="ALL",IFERROR(SEARCH($E$2,B516),0)&gt;0)),"MATCH","")</f>
        <v>MATCH</v>
      </c>
    </row>
    <row r="517" spans="1:15" x14ac:dyDescent="0.25">
      <c r="A517" s="192"/>
      <c r="B517" s="192" t="s">
        <v>156</v>
      </c>
      <c r="C517" s="192" t="s">
        <v>157</v>
      </c>
      <c r="D517" s="192" t="s">
        <v>158</v>
      </c>
      <c r="E517" s="192" t="s">
        <v>139</v>
      </c>
      <c r="F517" s="192" t="s">
        <v>140</v>
      </c>
      <c r="G517" s="192" t="s">
        <v>141</v>
      </c>
      <c r="H517" s="192" t="s">
        <v>142</v>
      </c>
      <c r="I517" s="192" t="s">
        <v>143</v>
      </c>
      <c r="J517" s="192" t="s">
        <v>144</v>
      </c>
      <c r="K517" s="192" t="s">
        <v>145</v>
      </c>
      <c r="L517" s="192" t="s">
        <v>146</v>
      </c>
      <c r="M517" s="192" t="s">
        <v>147</v>
      </c>
      <c r="N517" s="192" t="s">
        <v>148</v>
      </c>
      <c r="O517" t="str">
        <f t="shared" ref="O517" si="506">O516</f>
        <v>MATCH</v>
      </c>
    </row>
    <row r="518" spans="1:15" x14ac:dyDescent="0.25">
      <c r="A518" s="193" t="s">
        <v>161</v>
      </c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t="str">
        <f t="shared" ref="O518" si="507">O516</f>
        <v>MATCH</v>
      </c>
    </row>
    <row r="519" spans="1:15" x14ac:dyDescent="0.25">
      <c r="A519" s="193" t="s">
        <v>164</v>
      </c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t="str">
        <f t="shared" ref="O519" si="508">O516</f>
        <v>MATCH</v>
      </c>
    </row>
    <row r="520" spans="1:15" x14ac:dyDescent="0.25">
      <c r="A520" s="188"/>
      <c r="B520" s="188"/>
      <c r="C520" s="188"/>
      <c r="D520" s="188"/>
      <c r="E520" s="188"/>
      <c r="F520" s="188"/>
      <c r="G520" s="188"/>
      <c r="H520" s="188"/>
      <c r="I520" s="188"/>
      <c r="J520" s="188"/>
      <c r="K520" s="188"/>
      <c r="L520" s="188"/>
      <c r="M520" s="188"/>
      <c r="N520" s="188"/>
      <c r="O520" t="str">
        <f t="shared" ref="O520" si="509">O516</f>
        <v>MATCH</v>
      </c>
    </row>
    <row r="521" spans="1:15" x14ac:dyDescent="0.25">
      <c r="A521" s="191" t="str">
        <f>'[1]Run Rate'!A107</f>
        <v>POL12918</v>
      </c>
      <c r="B521" s="191" t="str">
        <f>'[1]Run Rate'!B107</f>
        <v>Polleo All in 1 Multivitamin, 120 caps</v>
      </c>
      <c r="C521" s="191" t="str">
        <f>'[1]Run Rate'!C107</f>
        <v>SPORTSKA PREHRANA</v>
      </c>
      <c r="D521" s="191" t="str">
        <f>'[1]Run Rate'!D107</f>
        <v>01 GOLD</v>
      </c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t="str">
        <f t="shared" ref="O521" si="510">IF(AND(OR($B$1="ALL",$B$1=C521),OR($E$1="ALL",$E$1=D521),OR($B$2="ALL",$B$2=A521),OR($E$2="ALL",IFERROR(SEARCH($E$2,B521),0)&gt;0)),"MATCH","")</f>
        <v>MATCH</v>
      </c>
    </row>
    <row r="522" spans="1:15" x14ac:dyDescent="0.25">
      <c r="A522" s="192"/>
      <c r="B522" s="192" t="s">
        <v>156</v>
      </c>
      <c r="C522" s="192" t="s">
        <v>157</v>
      </c>
      <c r="D522" s="192" t="s">
        <v>158</v>
      </c>
      <c r="E522" s="192" t="s">
        <v>139</v>
      </c>
      <c r="F522" s="192" t="s">
        <v>140</v>
      </c>
      <c r="G522" s="192" t="s">
        <v>141</v>
      </c>
      <c r="H522" s="192" t="s">
        <v>142</v>
      </c>
      <c r="I522" s="192" t="s">
        <v>143</v>
      </c>
      <c r="J522" s="192" t="s">
        <v>144</v>
      </c>
      <c r="K522" s="192" t="s">
        <v>145</v>
      </c>
      <c r="L522" s="192" t="s">
        <v>146</v>
      </c>
      <c r="M522" s="192" t="s">
        <v>147</v>
      </c>
      <c r="N522" s="192" t="s">
        <v>148</v>
      </c>
      <c r="O522" t="str">
        <f t="shared" ref="O522" si="511">O521</f>
        <v>MATCH</v>
      </c>
    </row>
    <row r="523" spans="1:15" x14ac:dyDescent="0.25">
      <c r="A523" s="193" t="s">
        <v>161</v>
      </c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t="str">
        <f t="shared" ref="O523" si="512">O521</f>
        <v>MATCH</v>
      </c>
    </row>
    <row r="524" spans="1:15" x14ac:dyDescent="0.25">
      <c r="A524" s="193" t="s">
        <v>164</v>
      </c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t="str">
        <f t="shared" ref="O524" si="513">O521</f>
        <v>MATCH</v>
      </c>
    </row>
    <row r="525" spans="1:15" x14ac:dyDescent="0.25">
      <c r="A525" s="188"/>
      <c r="B525" s="188"/>
      <c r="C525" s="188"/>
      <c r="D525" s="188"/>
      <c r="E525" s="188"/>
      <c r="F525" s="188"/>
      <c r="G525" s="188"/>
      <c r="H525" s="188"/>
      <c r="I525" s="188"/>
      <c r="J525" s="188"/>
      <c r="K525" s="188"/>
      <c r="L525" s="188"/>
      <c r="M525" s="188"/>
      <c r="N525" s="188"/>
      <c r="O525" t="str">
        <f t="shared" ref="O525" si="514">O521</f>
        <v>MATCH</v>
      </c>
    </row>
    <row r="526" spans="1:15" x14ac:dyDescent="0.25">
      <c r="A526" s="191" t="str">
        <f>'[1]Run Rate'!A108</f>
        <v>POL12893</v>
      </c>
      <c r="B526" s="191" t="str">
        <f>'[1]Run Rate'!B108</f>
        <v>Polleo N.O.KO PUMP Preworkout 500g Peach Iced Tea</v>
      </c>
      <c r="C526" s="191" t="str">
        <f>'[1]Run Rate'!C108</f>
        <v>SPORTSKA PREHRANA</v>
      </c>
      <c r="D526" s="191" t="str">
        <f>'[1]Run Rate'!D108</f>
        <v>02 SILVER</v>
      </c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t="str">
        <f t="shared" ref="O526" si="515">IF(AND(OR($B$1="ALL",$B$1=C526),OR($E$1="ALL",$E$1=D526),OR($B$2="ALL",$B$2=A526),OR($E$2="ALL",IFERROR(SEARCH($E$2,B526),0)&gt;0)),"MATCH","")</f>
        <v/>
      </c>
    </row>
    <row r="527" spans="1:15" x14ac:dyDescent="0.25">
      <c r="A527" s="192"/>
      <c r="B527" s="192" t="s">
        <v>156</v>
      </c>
      <c r="C527" s="192" t="s">
        <v>157</v>
      </c>
      <c r="D527" s="192" t="s">
        <v>158</v>
      </c>
      <c r="E527" s="192" t="s">
        <v>139</v>
      </c>
      <c r="F527" s="192" t="s">
        <v>140</v>
      </c>
      <c r="G527" s="192" t="s">
        <v>141</v>
      </c>
      <c r="H527" s="192" t="s">
        <v>142</v>
      </c>
      <c r="I527" s="192" t="s">
        <v>143</v>
      </c>
      <c r="J527" s="192" t="s">
        <v>144</v>
      </c>
      <c r="K527" s="192" t="s">
        <v>145</v>
      </c>
      <c r="L527" s="192" t="s">
        <v>146</v>
      </c>
      <c r="M527" s="192" t="s">
        <v>147</v>
      </c>
      <c r="N527" s="192" t="s">
        <v>148</v>
      </c>
      <c r="O527" t="str">
        <f t="shared" ref="O527" si="516">O526</f>
        <v/>
      </c>
    </row>
    <row r="528" spans="1:15" x14ac:dyDescent="0.25">
      <c r="A528" s="193" t="s">
        <v>161</v>
      </c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t="str">
        <f t="shared" ref="O528" si="517">O526</f>
        <v/>
      </c>
    </row>
    <row r="529" spans="1:15" x14ac:dyDescent="0.25">
      <c r="A529" s="193" t="s">
        <v>164</v>
      </c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t="str">
        <f t="shared" ref="O529" si="518">O526</f>
        <v/>
      </c>
    </row>
    <row r="530" spans="1:15" x14ac:dyDescent="0.25">
      <c r="A530" s="188"/>
      <c r="B530" s="188"/>
      <c r="C530" s="188"/>
      <c r="D530" s="188"/>
      <c r="E530" s="188"/>
      <c r="F530" s="188"/>
      <c r="G530" s="188"/>
      <c r="H530" s="188"/>
      <c r="I530" s="188"/>
      <c r="J530" s="188"/>
      <c r="K530" s="188"/>
      <c r="L530" s="188"/>
      <c r="M530" s="188"/>
      <c r="N530" s="188"/>
      <c r="O530" t="str">
        <f t="shared" ref="O530" si="519">O526</f>
        <v/>
      </c>
    </row>
    <row r="531" spans="1:15" x14ac:dyDescent="0.25">
      <c r="A531" s="191" t="str">
        <f>'[1]Run Rate'!A109</f>
        <v>POL12894</v>
      </c>
      <c r="B531" s="191" t="str">
        <f>'[1]Run Rate'!B109</f>
        <v>Polleo N.O.KO PUMP Preworkout 500g Cola</v>
      </c>
      <c r="C531" s="191" t="str">
        <f>'[1]Run Rate'!C109</f>
        <v>SPORTSKA PREHRANA</v>
      </c>
      <c r="D531" s="191" t="str">
        <f>'[1]Run Rate'!D109</f>
        <v>02 SILVER</v>
      </c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t="str">
        <f t="shared" ref="O531" si="520">IF(AND(OR($B$1="ALL",$B$1=C531),OR($E$1="ALL",$E$1=D531),OR($B$2="ALL",$B$2=A531),OR($E$2="ALL",IFERROR(SEARCH($E$2,B531),0)&gt;0)),"MATCH","")</f>
        <v/>
      </c>
    </row>
    <row r="532" spans="1:15" x14ac:dyDescent="0.25">
      <c r="A532" s="192"/>
      <c r="B532" s="192" t="s">
        <v>156</v>
      </c>
      <c r="C532" s="192" t="s">
        <v>157</v>
      </c>
      <c r="D532" s="192" t="s">
        <v>158</v>
      </c>
      <c r="E532" s="192" t="s">
        <v>139</v>
      </c>
      <c r="F532" s="192" t="s">
        <v>140</v>
      </c>
      <c r="G532" s="192" t="s">
        <v>141</v>
      </c>
      <c r="H532" s="192" t="s">
        <v>142</v>
      </c>
      <c r="I532" s="192" t="s">
        <v>143</v>
      </c>
      <c r="J532" s="192" t="s">
        <v>144</v>
      </c>
      <c r="K532" s="192" t="s">
        <v>145</v>
      </c>
      <c r="L532" s="192" t="s">
        <v>146</v>
      </c>
      <c r="M532" s="192" t="s">
        <v>147</v>
      </c>
      <c r="N532" s="192" t="s">
        <v>148</v>
      </c>
      <c r="O532" t="str">
        <f t="shared" ref="O532" si="521">O531</f>
        <v/>
      </c>
    </row>
    <row r="533" spans="1:15" x14ac:dyDescent="0.25">
      <c r="A533" s="193" t="s">
        <v>161</v>
      </c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t="str">
        <f t="shared" ref="O533" si="522">O531</f>
        <v/>
      </c>
    </row>
    <row r="534" spans="1:15" x14ac:dyDescent="0.25">
      <c r="A534" s="193" t="s">
        <v>164</v>
      </c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t="str">
        <f t="shared" ref="O534" si="523">O531</f>
        <v/>
      </c>
    </row>
    <row r="535" spans="1:15" x14ac:dyDescent="0.25">
      <c r="A535" s="188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t="str">
        <f t="shared" ref="O535" si="524">O531</f>
        <v/>
      </c>
    </row>
    <row r="536" spans="1:15" x14ac:dyDescent="0.25">
      <c r="A536" s="191" t="str">
        <f>'[1]Run Rate'!A110</f>
        <v>POL12874</v>
      </c>
      <c r="B536" s="191" t="str">
        <f>'[1]Run Rate'!B110</f>
        <v>Polleo Sport StormX PUMP Pre-Workout 500g Raspberry</v>
      </c>
      <c r="C536" s="191" t="str">
        <f>'[1]Run Rate'!C110</f>
        <v>SPORTSKA PREHRANA</v>
      </c>
      <c r="D536" s="191" t="str">
        <f>'[1]Run Rate'!D110</f>
        <v>02 SILVER</v>
      </c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t="str">
        <f t="shared" ref="O536" si="525">IF(AND(OR($B$1="ALL",$B$1=C536),OR($E$1="ALL",$E$1=D536),OR($B$2="ALL",$B$2=A536),OR($E$2="ALL",IFERROR(SEARCH($E$2,B536),0)&gt;0)),"MATCH","")</f>
        <v/>
      </c>
    </row>
    <row r="537" spans="1:15" x14ac:dyDescent="0.25">
      <c r="A537" s="192"/>
      <c r="B537" s="192" t="s">
        <v>156</v>
      </c>
      <c r="C537" s="192" t="s">
        <v>157</v>
      </c>
      <c r="D537" s="192" t="s">
        <v>158</v>
      </c>
      <c r="E537" s="192" t="s">
        <v>139</v>
      </c>
      <c r="F537" s="192" t="s">
        <v>140</v>
      </c>
      <c r="G537" s="192" t="s">
        <v>141</v>
      </c>
      <c r="H537" s="192" t="s">
        <v>142</v>
      </c>
      <c r="I537" s="192" t="s">
        <v>143</v>
      </c>
      <c r="J537" s="192" t="s">
        <v>144</v>
      </c>
      <c r="K537" s="192" t="s">
        <v>145</v>
      </c>
      <c r="L537" s="192" t="s">
        <v>146</v>
      </c>
      <c r="M537" s="192" t="s">
        <v>147</v>
      </c>
      <c r="N537" s="192" t="s">
        <v>148</v>
      </c>
      <c r="O537" t="str">
        <f t="shared" ref="O537" si="526">O536</f>
        <v/>
      </c>
    </row>
    <row r="538" spans="1:15" x14ac:dyDescent="0.25">
      <c r="A538" s="193" t="s">
        <v>161</v>
      </c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t="str">
        <f t="shared" ref="O538" si="527">O536</f>
        <v/>
      </c>
    </row>
    <row r="539" spans="1:15" x14ac:dyDescent="0.25">
      <c r="A539" s="193" t="s">
        <v>164</v>
      </c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t="str">
        <f t="shared" ref="O539" si="528">O536</f>
        <v/>
      </c>
    </row>
    <row r="540" spans="1:15" x14ac:dyDescent="0.25">
      <c r="A540" s="188"/>
      <c r="B540" s="188"/>
      <c r="C540" s="188"/>
      <c r="D540" s="188"/>
      <c r="E540" s="188"/>
      <c r="F540" s="188"/>
      <c r="G540" s="188"/>
      <c r="H540" s="188"/>
      <c r="I540" s="188"/>
      <c r="J540" s="188"/>
      <c r="K540" s="188"/>
      <c r="L540" s="188"/>
      <c r="M540" s="188"/>
      <c r="N540" s="188"/>
      <c r="O540" t="str">
        <f t="shared" ref="O540" si="529">O536</f>
        <v/>
      </c>
    </row>
    <row r="541" spans="1:15" x14ac:dyDescent="0.25">
      <c r="A541" s="191" t="str">
        <f>'[1]Run Rate'!A111</f>
        <v>POL12875</v>
      </c>
      <c r="B541" s="191" t="str">
        <f>'[1]Run Rate'!B111</f>
        <v>Polleo Sport StormX PUMP Pre-Workout 500g Fruit punch</v>
      </c>
      <c r="C541" s="191" t="str">
        <f>'[1]Run Rate'!C111</f>
        <v>SPORTSKA PREHRANA</v>
      </c>
      <c r="D541" s="191" t="str">
        <f>'[1]Run Rate'!D111</f>
        <v>02 SILVER</v>
      </c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t="str">
        <f t="shared" ref="O541" si="530">IF(AND(OR($B$1="ALL",$B$1=C541),OR($E$1="ALL",$E$1=D541),OR($B$2="ALL",$B$2=A541),OR($E$2="ALL",IFERROR(SEARCH($E$2,B541),0)&gt;0)),"MATCH","")</f>
        <v/>
      </c>
    </row>
    <row r="542" spans="1:15" x14ac:dyDescent="0.25">
      <c r="A542" s="192"/>
      <c r="B542" s="192" t="s">
        <v>156</v>
      </c>
      <c r="C542" s="192" t="s">
        <v>157</v>
      </c>
      <c r="D542" s="192" t="s">
        <v>158</v>
      </c>
      <c r="E542" s="192" t="s">
        <v>139</v>
      </c>
      <c r="F542" s="192" t="s">
        <v>140</v>
      </c>
      <c r="G542" s="192" t="s">
        <v>141</v>
      </c>
      <c r="H542" s="192" t="s">
        <v>142</v>
      </c>
      <c r="I542" s="192" t="s">
        <v>143</v>
      </c>
      <c r="J542" s="192" t="s">
        <v>144</v>
      </c>
      <c r="K542" s="192" t="s">
        <v>145</v>
      </c>
      <c r="L542" s="192" t="s">
        <v>146</v>
      </c>
      <c r="M542" s="192" t="s">
        <v>147</v>
      </c>
      <c r="N542" s="192" t="s">
        <v>148</v>
      </c>
      <c r="O542" t="str">
        <f t="shared" ref="O542" si="531">O541</f>
        <v/>
      </c>
    </row>
    <row r="543" spans="1:15" x14ac:dyDescent="0.25">
      <c r="A543" s="193" t="s">
        <v>161</v>
      </c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t="str">
        <f t="shared" ref="O543" si="532">O541</f>
        <v/>
      </c>
    </row>
    <row r="544" spans="1:15" x14ac:dyDescent="0.25">
      <c r="A544" s="193" t="s">
        <v>164</v>
      </c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t="str">
        <f t="shared" ref="O544" si="533">O541</f>
        <v/>
      </c>
    </row>
    <row r="545" spans="1:15" x14ac:dyDescent="0.25">
      <c r="A545" s="188"/>
      <c r="B545" s="188"/>
      <c r="C545" s="188"/>
      <c r="D545" s="188"/>
      <c r="E545" s="188"/>
      <c r="F545" s="188"/>
      <c r="G545" s="188"/>
      <c r="H545" s="188"/>
      <c r="I545" s="188"/>
      <c r="J545" s="188"/>
      <c r="K545" s="188"/>
      <c r="L545" s="188"/>
      <c r="M545" s="188"/>
      <c r="N545" s="188"/>
      <c r="O545" t="str">
        <f t="shared" ref="O545" si="534">O541</f>
        <v/>
      </c>
    </row>
    <row r="546" spans="1:15" x14ac:dyDescent="0.25">
      <c r="A546" s="191" t="str">
        <f>'[1]Run Rate'!A112</f>
        <v>POL12870</v>
      </c>
      <c r="B546" s="191" t="str">
        <f>'[1]Run Rate'!B112</f>
        <v>Polleo Sport StormX Pre-Workout 400g Fruit Burst</v>
      </c>
      <c r="C546" s="191" t="str">
        <f>'[1]Run Rate'!C112</f>
        <v>SPORTSKA PREHRANA</v>
      </c>
      <c r="D546" s="191" t="str">
        <f>'[1]Run Rate'!D112</f>
        <v>02 SILVER</v>
      </c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t="str">
        <f t="shared" ref="O546" si="535">IF(AND(OR($B$1="ALL",$B$1=C546),OR($E$1="ALL",$E$1=D546),OR($B$2="ALL",$B$2=A546),OR($E$2="ALL",IFERROR(SEARCH($E$2,B546),0)&gt;0)),"MATCH","")</f>
        <v/>
      </c>
    </row>
    <row r="547" spans="1:15" x14ac:dyDescent="0.25">
      <c r="A547" s="192"/>
      <c r="B547" s="192" t="s">
        <v>156</v>
      </c>
      <c r="C547" s="192" t="s">
        <v>157</v>
      </c>
      <c r="D547" s="192" t="s">
        <v>158</v>
      </c>
      <c r="E547" s="192" t="s">
        <v>139</v>
      </c>
      <c r="F547" s="192" t="s">
        <v>140</v>
      </c>
      <c r="G547" s="192" t="s">
        <v>141</v>
      </c>
      <c r="H547" s="192" t="s">
        <v>142</v>
      </c>
      <c r="I547" s="192" t="s">
        <v>143</v>
      </c>
      <c r="J547" s="192" t="s">
        <v>144</v>
      </c>
      <c r="K547" s="192" t="s">
        <v>145</v>
      </c>
      <c r="L547" s="192" t="s">
        <v>146</v>
      </c>
      <c r="M547" s="192" t="s">
        <v>147</v>
      </c>
      <c r="N547" s="192" t="s">
        <v>148</v>
      </c>
      <c r="O547" t="str">
        <f t="shared" ref="O547" si="536">O546</f>
        <v/>
      </c>
    </row>
    <row r="548" spans="1:15" x14ac:dyDescent="0.25">
      <c r="A548" s="193" t="s">
        <v>161</v>
      </c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t="str">
        <f t="shared" ref="O548" si="537">O546</f>
        <v/>
      </c>
    </row>
    <row r="549" spans="1:15" x14ac:dyDescent="0.25">
      <c r="A549" s="193" t="s">
        <v>164</v>
      </c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t="str">
        <f t="shared" ref="O549" si="538">O546</f>
        <v/>
      </c>
    </row>
    <row r="550" spans="1:15" x14ac:dyDescent="0.25">
      <c r="A550" s="188"/>
      <c r="B550" s="188"/>
      <c r="C550" s="188"/>
      <c r="D550" s="188"/>
      <c r="E550" s="188"/>
      <c r="F550" s="188"/>
      <c r="G550" s="188"/>
      <c r="H550" s="188"/>
      <c r="I550" s="188"/>
      <c r="J550" s="188"/>
      <c r="K550" s="188"/>
      <c r="L550" s="188"/>
      <c r="M550" s="188"/>
      <c r="N550" s="188"/>
      <c r="O550" t="str">
        <f t="shared" ref="O550" si="539">O546</f>
        <v/>
      </c>
    </row>
    <row r="551" spans="1:15" x14ac:dyDescent="0.25">
      <c r="A551" s="191" t="str">
        <f>'[1]Run Rate'!A113</f>
        <v>POL12914</v>
      </c>
      <c r="B551" s="191" t="str">
        <f>'[1]Run Rate'!B113</f>
        <v>Polleo Protein Rings 250g Cinnamon</v>
      </c>
      <c r="C551" s="191" t="str">
        <f>'[1]Run Rate'!C113</f>
        <v>BIO I SUPERFOODS</v>
      </c>
      <c r="D551" s="191" t="str">
        <f>'[1]Run Rate'!D113</f>
        <v>02 SILVER</v>
      </c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t="str">
        <f t="shared" ref="O551" si="540">IF(AND(OR($B$1="ALL",$B$1=C551),OR($E$1="ALL",$E$1=D551),OR($B$2="ALL",$B$2=A551),OR($E$2="ALL",IFERROR(SEARCH($E$2,B551),0)&gt;0)),"MATCH","")</f>
        <v/>
      </c>
    </row>
    <row r="552" spans="1:15" x14ac:dyDescent="0.25">
      <c r="A552" s="192"/>
      <c r="B552" s="192" t="s">
        <v>156</v>
      </c>
      <c r="C552" s="192" t="s">
        <v>157</v>
      </c>
      <c r="D552" s="192" t="s">
        <v>158</v>
      </c>
      <c r="E552" s="192" t="s">
        <v>139</v>
      </c>
      <c r="F552" s="192" t="s">
        <v>140</v>
      </c>
      <c r="G552" s="192" t="s">
        <v>141</v>
      </c>
      <c r="H552" s="192" t="s">
        <v>142</v>
      </c>
      <c r="I552" s="192" t="s">
        <v>143</v>
      </c>
      <c r="J552" s="192" t="s">
        <v>144</v>
      </c>
      <c r="K552" s="192" t="s">
        <v>145</v>
      </c>
      <c r="L552" s="192" t="s">
        <v>146</v>
      </c>
      <c r="M552" s="192" t="s">
        <v>147</v>
      </c>
      <c r="N552" s="192" t="s">
        <v>148</v>
      </c>
      <c r="O552" t="str">
        <f t="shared" ref="O552" si="541">O551</f>
        <v/>
      </c>
    </row>
    <row r="553" spans="1:15" x14ac:dyDescent="0.25">
      <c r="A553" s="193" t="s">
        <v>161</v>
      </c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t="str">
        <f t="shared" ref="O553" si="542">O551</f>
        <v/>
      </c>
    </row>
    <row r="554" spans="1:15" x14ac:dyDescent="0.25">
      <c r="A554" s="193" t="s">
        <v>164</v>
      </c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t="str">
        <f t="shared" ref="O554" si="543">O551</f>
        <v/>
      </c>
    </row>
    <row r="555" spans="1:15" x14ac:dyDescent="0.25">
      <c r="A555" s="188"/>
      <c r="B555" s="188"/>
      <c r="C555" s="188"/>
      <c r="D555" s="188"/>
      <c r="E555" s="188"/>
      <c r="F555" s="188"/>
      <c r="G555" s="188"/>
      <c r="H555" s="188"/>
      <c r="I555" s="188"/>
      <c r="J555" s="188"/>
      <c r="K555" s="188"/>
      <c r="L555" s="188"/>
      <c r="M555" s="188"/>
      <c r="N555" s="188"/>
      <c r="O555" t="str">
        <f t="shared" ref="O555" si="544">O551</f>
        <v/>
      </c>
    </row>
    <row r="556" spans="1:15" x14ac:dyDescent="0.25">
      <c r="A556" s="191" t="str">
        <f>'[1]Run Rate'!A114</f>
        <v>POL12913</v>
      </c>
      <c r="B556" s="191" t="str">
        <f>'[1]Run Rate'!B114</f>
        <v>Polleo Protein Rings 250g Chocolate</v>
      </c>
      <c r="C556" s="191" t="str">
        <f>'[1]Run Rate'!C114</f>
        <v>BIO I SUPERFOODS</v>
      </c>
      <c r="D556" s="191" t="str">
        <f>'[1]Run Rate'!D114</f>
        <v>02 SILVER</v>
      </c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t="str">
        <f t="shared" ref="O556" si="545">IF(AND(OR($B$1="ALL",$B$1=C556),OR($E$1="ALL",$E$1=D556),OR($B$2="ALL",$B$2=A556),OR($E$2="ALL",IFERROR(SEARCH($E$2,B556),0)&gt;0)),"MATCH","")</f>
        <v/>
      </c>
    </row>
    <row r="557" spans="1:15" x14ac:dyDescent="0.25">
      <c r="A557" s="192"/>
      <c r="B557" s="192" t="s">
        <v>156</v>
      </c>
      <c r="C557" s="192" t="s">
        <v>157</v>
      </c>
      <c r="D557" s="192" t="s">
        <v>158</v>
      </c>
      <c r="E557" s="192" t="s">
        <v>139</v>
      </c>
      <c r="F557" s="192" t="s">
        <v>140</v>
      </c>
      <c r="G557" s="192" t="s">
        <v>141</v>
      </c>
      <c r="H557" s="192" t="s">
        <v>142</v>
      </c>
      <c r="I557" s="192" t="s">
        <v>143</v>
      </c>
      <c r="J557" s="192" t="s">
        <v>144</v>
      </c>
      <c r="K557" s="192" t="s">
        <v>145</v>
      </c>
      <c r="L557" s="192" t="s">
        <v>146</v>
      </c>
      <c r="M557" s="192" t="s">
        <v>147</v>
      </c>
      <c r="N557" s="192" t="s">
        <v>148</v>
      </c>
      <c r="O557" t="str">
        <f t="shared" ref="O557" si="546">O556</f>
        <v/>
      </c>
    </row>
    <row r="558" spans="1:15" x14ac:dyDescent="0.25">
      <c r="A558" s="193" t="s">
        <v>161</v>
      </c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t="str">
        <f t="shared" ref="O558" si="547">O556</f>
        <v/>
      </c>
    </row>
    <row r="559" spans="1:15" x14ac:dyDescent="0.25">
      <c r="A559" s="193" t="s">
        <v>164</v>
      </c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t="str">
        <f t="shared" ref="O559" si="548">O556</f>
        <v/>
      </c>
    </row>
    <row r="560" spans="1:15" x14ac:dyDescent="0.25">
      <c r="A560" s="188"/>
      <c r="B560" s="188"/>
      <c r="C560" s="188"/>
      <c r="D560" s="188"/>
      <c r="E560" s="188"/>
      <c r="F560" s="188"/>
      <c r="G560" s="188"/>
      <c r="H560" s="188"/>
      <c r="I560" s="188"/>
      <c r="J560" s="188"/>
      <c r="K560" s="188"/>
      <c r="L560" s="188"/>
      <c r="M560" s="188"/>
      <c r="N560" s="188"/>
      <c r="O560" t="str">
        <f t="shared" ref="O560" si="549">O556</f>
        <v/>
      </c>
    </row>
    <row r="561" spans="1:15" x14ac:dyDescent="0.25">
      <c r="A561" s="191" t="str">
        <f>'[1]Run Rate'!A115</f>
        <v>POL12865</v>
      </c>
      <c r="B561" s="191" t="str">
        <f>'[1]Run Rate'!B115</f>
        <v>Polleo Zinc Bisglycinate 90 caps</v>
      </c>
      <c r="C561" s="191" t="str">
        <f>'[1]Run Rate'!C115</f>
        <v>SPORTSKA PREHRANA</v>
      </c>
      <c r="D561" s="191" t="str">
        <f>'[1]Run Rate'!D115</f>
        <v>02 SILVER</v>
      </c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t="str">
        <f t="shared" ref="O561" si="550">IF(AND(OR($B$1="ALL",$B$1=C561),OR($E$1="ALL",$E$1=D561),OR($B$2="ALL",$B$2=A561),OR($E$2="ALL",IFERROR(SEARCH($E$2,B561),0)&gt;0)),"MATCH","")</f>
        <v/>
      </c>
    </row>
    <row r="562" spans="1:15" x14ac:dyDescent="0.25">
      <c r="A562" s="192"/>
      <c r="B562" s="192" t="s">
        <v>156</v>
      </c>
      <c r="C562" s="192" t="s">
        <v>157</v>
      </c>
      <c r="D562" s="192" t="s">
        <v>158</v>
      </c>
      <c r="E562" s="192" t="s">
        <v>139</v>
      </c>
      <c r="F562" s="192" t="s">
        <v>140</v>
      </c>
      <c r="G562" s="192" t="s">
        <v>141</v>
      </c>
      <c r="H562" s="192" t="s">
        <v>142</v>
      </c>
      <c r="I562" s="192" t="s">
        <v>143</v>
      </c>
      <c r="J562" s="192" t="s">
        <v>144</v>
      </c>
      <c r="K562" s="192" t="s">
        <v>145</v>
      </c>
      <c r="L562" s="192" t="s">
        <v>146</v>
      </c>
      <c r="M562" s="192" t="s">
        <v>147</v>
      </c>
      <c r="N562" s="192" t="s">
        <v>148</v>
      </c>
      <c r="O562" t="str">
        <f t="shared" ref="O562" si="551">O561</f>
        <v/>
      </c>
    </row>
    <row r="563" spans="1:15" x14ac:dyDescent="0.25">
      <c r="A563" s="193" t="s">
        <v>161</v>
      </c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t="str">
        <f t="shared" ref="O563" si="552">O561</f>
        <v/>
      </c>
    </row>
    <row r="564" spans="1:15" x14ac:dyDescent="0.25">
      <c r="A564" s="193" t="s">
        <v>164</v>
      </c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t="str">
        <f t="shared" ref="O564" si="553">O561</f>
        <v/>
      </c>
    </row>
    <row r="565" spans="1:15" x14ac:dyDescent="0.25">
      <c r="A565" s="188"/>
      <c r="B565" s="188"/>
      <c r="C565" s="188"/>
      <c r="D565" s="188"/>
      <c r="E565" s="188"/>
      <c r="F565" s="188"/>
      <c r="G565" s="188"/>
      <c r="H565" s="188"/>
      <c r="I565" s="188"/>
      <c r="J565" s="188"/>
      <c r="K565" s="188"/>
      <c r="L565" s="188"/>
      <c r="M565" s="188"/>
      <c r="N565" s="188"/>
      <c r="O565" t="str">
        <f t="shared" ref="O565" si="554">O561</f>
        <v/>
      </c>
    </row>
    <row r="566" spans="1:15" x14ac:dyDescent="0.25">
      <c r="A566" s="191" t="str">
        <f>'[1]Run Rate'!A116</f>
        <v>POL12849</v>
      </c>
      <c r="B566" s="191" t="str">
        <f>'[1]Run Rate'!B116</f>
        <v>Polleo Premium HydroX Whey 1,8kg Chocolate Hazelnut</v>
      </c>
      <c r="C566" s="191" t="str">
        <f>'[1]Run Rate'!C116</f>
        <v>PROTEINI</v>
      </c>
      <c r="D566" s="191" t="str">
        <f>'[1]Run Rate'!D116</f>
        <v>02 SILVER</v>
      </c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t="str">
        <f t="shared" ref="O566" si="555">IF(AND(OR($B$1="ALL",$B$1=C566),OR($E$1="ALL",$E$1=D566),OR($B$2="ALL",$B$2=A566),OR($E$2="ALL",IFERROR(SEARCH($E$2,B566),0)&gt;0)),"MATCH","")</f>
        <v/>
      </c>
    </row>
    <row r="567" spans="1:15" x14ac:dyDescent="0.25">
      <c r="A567" s="192"/>
      <c r="B567" s="192" t="s">
        <v>156</v>
      </c>
      <c r="C567" s="192" t="s">
        <v>157</v>
      </c>
      <c r="D567" s="192" t="s">
        <v>158</v>
      </c>
      <c r="E567" s="192" t="s">
        <v>139</v>
      </c>
      <c r="F567" s="192" t="s">
        <v>140</v>
      </c>
      <c r="G567" s="192" t="s">
        <v>141</v>
      </c>
      <c r="H567" s="192" t="s">
        <v>142</v>
      </c>
      <c r="I567" s="192" t="s">
        <v>143</v>
      </c>
      <c r="J567" s="192" t="s">
        <v>144</v>
      </c>
      <c r="K567" s="192" t="s">
        <v>145</v>
      </c>
      <c r="L567" s="192" t="s">
        <v>146</v>
      </c>
      <c r="M567" s="192" t="s">
        <v>147</v>
      </c>
      <c r="N567" s="192" t="s">
        <v>148</v>
      </c>
      <c r="O567" t="str">
        <f t="shared" ref="O567" si="556">O566</f>
        <v/>
      </c>
    </row>
    <row r="568" spans="1:15" x14ac:dyDescent="0.25">
      <c r="A568" s="193" t="s">
        <v>161</v>
      </c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t="str">
        <f t="shared" ref="O568" si="557">O566</f>
        <v/>
      </c>
    </row>
    <row r="569" spans="1:15" x14ac:dyDescent="0.25">
      <c r="A569" s="193" t="s">
        <v>164</v>
      </c>
      <c r="B569" s="97"/>
      <c r="C569" s="97"/>
      <c r="D569" s="97"/>
      <c r="E569" s="97"/>
      <c r="F569" s="97"/>
      <c r="G569" s="97">
        <v>50</v>
      </c>
      <c r="H569" s="97">
        <v>50</v>
      </c>
      <c r="I569" s="97">
        <v>50</v>
      </c>
      <c r="J569" s="97">
        <v>50</v>
      </c>
      <c r="K569" s="97"/>
      <c r="L569" s="97"/>
      <c r="M569" s="97"/>
      <c r="N569" s="97"/>
      <c r="O569" t="str">
        <f t="shared" ref="O569" si="558">O566</f>
        <v/>
      </c>
    </row>
    <row r="570" spans="1:15" x14ac:dyDescent="0.25">
      <c r="A570" s="188"/>
      <c r="B570" s="188"/>
      <c r="C570" s="188"/>
      <c r="D570" s="188"/>
      <c r="E570" s="188"/>
      <c r="F570" s="188"/>
      <c r="G570" s="188"/>
      <c r="H570" s="188"/>
      <c r="I570" s="188"/>
      <c r="J570" s="188"/>
      <c r="K570" s="188"/>
      <c r="L570" s="188"/>
      <c r="M570" s="188"/>
      <c r="N570" s="188"/>
      <c r="O570" t="str">
        <f t="shared" ref="O570" si="559">O566</f>
        <v/>
      </c>
    </row>
    <row r="571" spans="1:15" x14ac:dyDescent="0.25">
      <c r="A571" s="191" t="str">
        <f>'[1]Run Rate'!A117</f>
        <v>POL09795</v>
      </c>
      <c r="B571" s="191" t="str">
        <f>'[1]Run Rate'!B117</f>
        <v>Polleo Elasti 4 Joint 120 caps</v>
      </c>
      <c r="C571" s="191" t="str">
        <f>'[1]Run Rate'!C117</f>
        <v>SPORTSKA PREHRANA</v>
      </c>
      <c r="D571" s="191" t="str">
        <f>'[1]Run Rate'!D117</f>
        <v>02 SILVER</v>
      </c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t="str">
        <f t="shared" ref="O571" si="560">IF(AND(OR($B$1="ALL",$B$1=C571),OR($E$1="ALL",$E$1=D571),OR($B$2="ALL",$B$2=A571),OR($E$2="ALL",IFERROR(SEARCH($E$2,B571),0)&gt;0)),"MATCH","")</f>
        <v/>
      </c>
    </row>
    <row r="572" spans="1:15" x14ac:dyDescent="0.25">
      <c r="A572" s="192"/>
      <c r="B572" s="192" t="s">
        <v>156</v>
      </c>
      <c r="C572" s="192" t="s">
        <v>157</v>
      </c>
      <c r="D572" s="192" t="s">
        <v>158</v>
      </c>
      <c r="E572" s="192" t="s">
        <v>139</v>
      </c>
      <c r="F572" s="192" t="s">
        <v>140</v>
      </c>
      <c r="G572" s="192" t="s">
        <v>141</v>
      </c>
      <c r="H572" s="192" t="s">
        <v>142</v>
      </c>
      <c r="I572" s="192" t="s">
        <v>143</v>
      </c>
      <c r="J572" s="192" t="s">
        <v>144</v>
      </c>
      <c r="K572" s="192" t="s">
        <v>145</v>
      </c>
      <c r="L572" s="192" t="s">
        <v>146</v>
      </c>
      <c r="M572" s="192" t="s">
        <v>147</v>
      </c>
      <c r="N572" s="192" t="s">
        <v>148</v>
      </c>
      <c r="O572" t="str">
        <f t="shared" ref="O572" si="561">O571</f>
        <v/>
      </c>
    </row>
    <row r="573" spans="1:15" x14ac:dyDescent="0.25">
      <c r="A573" s="193" t="s">
        <v>161</v>
      </c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t="str">
        <f t="shared" ref="O573" si="562">O571</f>
        <v/>
      </c>
    </row>
    <row r="574" spans="1:15" x14ac:dyDescent="0.25">
      <c r="A574" s="193" t="s">
        <v>164</v>
      </c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t="str">
        <f t="shared" ref="O574" si="563">O571</f>
        <v/>
      </c>
    </row>
    <row r="575" spans="1:15" x14ac:dyDescent="0.25">
      <c r="A575" s="188"/>
      <c r="B575" s="188"/>
      <c r="C575" s="188"/>
      <c r="D575" s="188"/>
      <c r="E575" s="188"/>
      <c r="F575" s="188"/>
      <c r="G575" s="188"/>
      <c r="H575" s="188"/>
      <c r="I575" s="188"/>
      <c r="J575" s="188"/>
      <c r="K575" s="188"/>
      <c r="L575" s="188"/>
      <c r="M575" s="188"/>
      <c r="N575" s="188"/>
      <c r="O575" t="str">
        <f t="shared" ref="O575" si="564">O571</f>
        <v/>
      </c>
    </row>
    <row r="576" spans="1:15" x14ac:dyDescent="0.25">
      <c r="A576" s="191" t="str">
        <f>'[1]Run Rate'!A118</f>
        <v>ON00277</v>
      </c>
      <c r="B576" s="191" t="str">
        <f>'[1]Run Rate'!B118</f>
        <v>Serious Mass 2,73kg Chocolate</v>
      </c>
      <c r="C576" s="191" t="str">
        <f>'[1]Run Rate'!C118</f>
        <v>SPORTSKA PREHRANA</v>
      </c>
      <c r="D576" s="191" t="str">
        <f>'[1]Run Rate'!D118</f>
        <v>02 SILVER</v>
      </c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t="str">
        <f t="shared" ref="O576" si="565">IF(AND(OR($B$1="ALL",$B$1=C576),OR($E$1="ALL",$E$1=D576),OR($B$2="ALL",$B$2=A576),OR($E$2="ALL",IFERROR(SEARCH($E$2,B576),0)&gt;0)),"MATCH","")</f>
        <v/>
      </c>
    </row>
    <row r="577" spans="1:15" x14ac:dyDescent="0.25">
      <c r="A577" s="192"/>
      <c r="B577" s="192" t="s">
        <v>156</v>
      </c>
      <c r="C577" s="192" t="s">
        <v>157</v>
      </c>
      <c r="D577" s="192" t="s">
        <v>158</v>
      </c>
      <c r="E577" s="192" t="s">
        <v>139</v>
      </c>
      <c r="F577" s="192" t="s">
        <v>140</v>
      </c>
      <c r="G577" s="192" t="s">
        <v>141</v>
      </c>
      <c r="H577" s="192" t="s">
        <v>142</v>
      </c>
      <c r="I577" s="192" t="s">
        <v>143</v>
      </c>
      <c r="J577" s="192" t="s">
        <v>144</v>
      </c>
      <c r="K577" s="192" t="s">
        <v>145</v>
      </c>
      <c r="L577" s="192" t="s">
        <v>146</v>
      </c>
      <c r="M577" s="192" t="s">
        <v>147</v>
      </c>
      <c r="N577" s="192" t="s">
        <v>148</v>
      </c>
      <c r="O577" t="str">
        <f t="shared" ref="O577" si="566">O576</f>
        <v/>
      </c>
    </row>
    <row r="578" spans="1:15" x14ac:dyDescent="0.25">
      <c r="A578" s="193" t="s">
        <v>161</v>
      </c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t="str">
        <f t="shared" ref="O578" si="567">O576</f>
        <v/>
      </c>
    </row>
    <row r="579" spans="1:15" x14ac:dyDescent="0.25">
      <c r="A579" s="193" t="s">
        <v>164</v>
      </c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t="str">
        <f t="shared" ref="O579" si="568">O576</f>
        <v/>
      </c>
    </row>
    <row r="580" spans="1:15" x14ac:dyDescent="0.25">
      <c r="A580" s="188"/>
      <c r="B580" s="188"/>
      <c r="C580" s="188"/>
      <c r="D580" s="188"/>
      <c r="E580" s="188"/>
      <c r="F580" s="188"/>
      <c r="G580" s="188"/>
      <c r="H580" s="188"/>
      <c r="I580" s="188"/>
      <c r="J580" s="188"/>
      <c r="K580" s="188"/>
      <c r="L580" s="188"/>
      <c r="M580" s="188"/>
      <c r="N580" s="188"/>
      <c r="O580" t="str">
        <f t="shared" ref="O580" si="569">O576</f>
        <v/>
      </c>
    </row>
    <row r="581" spans="1:15" x14ac:dyDescent="0.25">
      <c r="A581" s="191" t="str">
        <f>'[1]Run Rate'!A119</f>
        <v>POL09756</v>
      </c>
      <c r="B581" s="191" t="str">
        <f>'[1]Run Rate'!B119</f>
        <v>Polleo Glutamine 250g</v>
      </c>
      <c r="C581" s="191" t="str">
        <f>'[1]Run Rate'!C119</f>
        <v>SPORTSKA PREHRANA</v>
      </c>
      <c r="D581" s="191" t="str">
        <f>'[1]Run Rate'!D119</f>
        <v>02 SILVER</v>
      </c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t="str">
        <f t="shared" ref="O581" si="570">IF(AND(OR($B$1="ALL",$B$1=C581),OR($E$1="ALL",$E$1=D581),OR($B$2="ALL",$B$2=A581),OR($E$2="ALL",IFERROR(SEARCH($E$2,B581),0)&gt;0)),"MATCH","")</f>
        <v/>
      </c>
    </row>
    <row r="582" spans="1:15" x14ac:dyDescent="0.25">
      <c r="A582" s="192"/>
      <c r="B582" s="192" t="s">
        <v>156</v>
      </c>
      <c r="C582" s="192" t="s">
        <v>157</v>
      </c>
      <c r="D582" s="192" t="s">
        <v>158</v>
      </c>
      <c r="E582" s="192" t="s">
        <v>139</v>
      </c>
      <c r="F582" s="192" t="s">
        <v>140</v>
      </c>
      <c r="G582" s="192" t="s">
        <v>141</v>
      </c>
      <c r="H582" s="192" t="s">
        <v>142</v>
      </c>
      <c r="I582" s="192" t="s">
        <v>143</v>
      </c>
      <c r="J582" s="192" t="s">
        <v>144</v>
      </c>
      <c r="K582" s="192" t="s">
        <v>145</v>
      </c>
      <c r="L582" s="192" t="s">
        <v>146</v>
      </c>
      <c r="M582" s="192" t="s">
        <v>147</v>
      </c>
      <c r="N582" s="192" t="s">
        <v>148</v>
      </c>
      <c r="O582" t="str">
        <f t="shared" ref="O582" si="571">O581</f>
        <v/>
      </c>
    </row>
    <row r="583" spans="1:15" x14ac:dyDescent="0.25">
      <c r="A583" s="193" t="s">
        <v>161</v>
      </c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t="str">
        <f t="shared" ref="O583" si="572">O581</f>
        <v/>
      </c>
    </row>
    <row r="584" spans="1:15" x14ac:dyDescent="0.25">
      <c r="A584" s="193" t="s">
        <v>164</v>
      </c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t="str">
        <f t="shared" ref="O584" si="573">O581</f>
        <v/>
      </c>
    </row>
    <row r="585" spans="1:15" x14ac:dyDescent="0.25">
      <c r="A585" s="188"/>
      <c r="B585" s="188"/>
      <c r="C585" s="188"/>
      <c r="D585" s="188"/>
      <c r="E585" s="188"/>
      <c r="F585" s="188"/>
      <c r="G585" s="188"/>
      <c r="H585" s="188"/>
      <c r="I585" s="188"/>
      <c r="J585" s="188"/>
      <c r="K585" s="188"/>
      <c r="L585" s="188"/>
      <c r="M585" s="188"/>
      <c r="N585" s="188"/>
      <c r="O585" t="str">
        <f t="shared" ref="O585" si="574">O581</f>
        <v/>
      </c>
    </row>
    <row r="586" spans="1:15" x14ac:dyDescent="0.25">
      <c r="A586" s="191" t="str">
        <f>'[1]Run Rate'!A120</f>
        <v>POL12741</v>
      </c>
      <c r="B586" s="191" t="str">
        <f>'[1]Run Rate'!B120</f>
        <v>Polleo Iso Drink 750ml Raspberry</v>
      </c>
      <c r="C586" s="191" t="str">
        <f>'[1]Run Rate'!C120</f>
        <v>RTD &amp; SNACKS</v>
      </c>
      <c r="D586" s="191" t="str">
        <f>'[1]Run Rate'!D120</f>
        <v>02 SILVER</v>
      </c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t="str">
        <f t="shared" ref="O586" si="575">IF(AND(OR($B$1="ALL",$B$1=C586),OR($E$1="ALL",$E$1=D586),OR($B$2="ALL",$B$2=A586),OR($E$2="ALL",IFERROR(SEARCH($E$2,B586),0)&gt;0)),"MATCH","")</f>
        <v/>
      </c>
    </row>
    <row r="587" spans="1:15" x14ac:dyDescent="0.25">
      <c r="A587" s="192"/>
      <c r="B587" s="192" t="s">
        <v>156</v>
      </c>
      <c r="C587" s="192" t="s">
        <v>157</v>
      </c>
      <c r="D587" s="192" t="s">
        <v>158</v>
      </c>
      <c r="E587" s="192" t="s">
        <v>139</v>
      </c>
      <c r="F587" s="192" t="s">
        <v>140</v>
      </c>
      <c r="G587" s="192" t="s">
        <v>141</v>
      </c>
      <c r="H587" s="192" t="s">
        <v>142</v>
      </c>
      <c r="I587" s="192" t="s">
        <v>143</v>
      </c>
      <c r="J587" s="192" t="s">
        <v>144</v>
      </c>
      <c r="K587" s="192" t="s">
        <v>145</v>
      </c>
      <c r="L587" s="192" t="s">
        <v>146</v>
      </c>
      <c r="M587" s="192" t="s">
        <v>147</v>
      </c>
      <c r="N587" s="192" t="s">
        <v>148</v>
      </c>
      <c r="O587" t="str">
        <f t="shared" ref="O587" si="576">O586</f>
        <v/>
      </c>
    </row>
    <row r="588" spans="1:15" x14ac:dyDescent="0.25">
      <c r="A588" s="193" t="s">
        <v>161</v>
      </c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t="str">
        <f t="shared" ref="O588" si="577">O586</f>
        <v/>
      </c>
    </row>
    <row r="589" spans="1:15" x14ac:dyDescent="0.25">
      <c r="A589" s="193" t="s">
        <v>164</v>
      </c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t="str">
        <f t="shared" ref="O589" si="578">O586</f>
        <v/>
      </c>
    </row>
    <row r="590" spans="1:15" x14ac:dyDescent="0.25">
      <c r="A590" s="188"/>
      <c r="B590" s="188"/>
      <c r="C590" s="188"/>
      <c r="D590" s="188"/>
      <c r="E590" s="188"/>
      <c r="F590" s="188"/>
      <c r="G590" s="188"/>
      <c r="H590" s="188"/>
      <c r="I590" s="188"/>
      <c r="J590" s="188"/>
      <c r="K590" s="188"/>
      <c r="L590" s="188"/>
      <c r="M590" s="188"/>
      <c r="N590" s="188"/>
      <c r="O590" t="str">
        <f t="shared" ref="O590" si="579">O586</f>
        <v/>
      </c>
    </row>
    <row r="591" spans="1:15" x14ac:dyDescent="0.25">
      <c r="A591" s="191" t="str">
        <f>'[1]Run Rate'!A121</f>
        <v>POL09745</v>
      </c>
      <c r="B591" s="191" t="str">
        <f>'[1]Run Rate'!B121</f>
        <v>Polleo 1st Whey 908g Chocolate Jaffa</v>
      </c>
      <c r="C591" s="191" t="str">
        <f>'[1]Run Rate'!C121</f>
        <v>PROTEINI</v>
      </c>
      <c r="D591" s="191" t="str">
        <f>'[1]Run Rate'!D121</f>
        <v>02 SILVER</v>
      </c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t="str">
        <f t="shared" ref="O591" si="580">IF(AND(OR($B$1="ALL",$B$1=C591),OR($E$1="ALL",$E$1=D591),OR($B$2="ALL",$B$2=A591),OR($E$2="ALL",IFERROR(SEARCH($E$2,B591),0)&gt;0)),"MATCH","")</f>
        <v/>
      </c>
    </row>
    <row r="592" spans="1:15" x14ac:dyDescent="0.25">
      <c r="A592" s="192"/>
      <c r="B592" s="192" t="s">
        <v>156</v>
      </c>
      <c r="C592" s="192" t="s">
        <v>157</v>
      </c>
      <c r="D592" s="192" t="s">
        <v>158</v>
      </c>
      <c r="E592" s="192" t="s">
        <v>139</v>
      </c>
      <c r="F592" s="192" t="s">
        <v>140</v>
      </c>
      <c r="G592" s="192" t="s">
        <v>141</v>
      </c>
      <c r="H592" s="192" t="s">
        <v>142</v>
      </c>
      <c r="I592" s="192" t="s">
        <v>143</v>
      </c>
      <c r="J592" s="192" t="s">
        <v>144</v>
      </c>
      <c r="K592" s="192" t="s">
        <v>145</v>
      </c>
      <c r="L592" s="192" t="s">
        <v>146</v>
      </c>
      <c r="M592" s="192" t="s">
        <v>147</v>
      </c>
      <c r="N592" s="192" t="s">
        <v>148</v>
      </c>
      <c r="O592" t="str">
        <f t="shared" ref="O592" si="581">O591</f>
        <v/>
      </c>
    </row>
    <row r="593" spans="1:15" x14ac:dyDescent="0.25">
      <c r="A593" s="193" t="s">
        <v>161</v>
      </c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t="str">
        <f t="shared" ref="O593" si="582">O591</f>
        <v/>
      </c>
    </row>
    <row r="594" spans="1:15" x14ac:dyDescent="0.25">
      <c r="A594" s="193" t="s">
        <v>164</v>
      </c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t="str">
        <f t="shared" ref="O594" si="583">O591</f>
        <v/>
      </c>
    </row>
    <row r="595" spans="1:15" x14ac:dyDescent="0.25">
      <c r="A595" s="188"/>
      <c r="B595" s="188"/>
      <c r="C595" s="188"/>
      <c r="D595" s="188"/>
      <c r="E595" s="188"/>
      <c r="F595" s="188"/>
      <c r="G595" s="188"/>
      <c r="H595" s="188"/>
      <c r="I595" s="188"/>
      <c r="J595" s="188"/>
      <c r="K595" s="188"/>
      <c r="L595" s="188"/>
      <c r="M595" s="188"/>
      <c r="N595" s="188"/>
      <c r="O595" t="str">
        <f t="shared" ref="O595" si="584">O591</f>
        <v/>
      </c>
    </row>
    <row r="596" spans="1:15" x14ac:dyDescent="0.25">
      <c r="A596" s="191" t="str">
        <f>'[1]Run Rate'!A122</f>
        <v>ZOE12371</v>
      </c>
      <c r="B596" s="191" t="str">
        <f>'[1]Run Rate'!B122</f>
        <v>ZOE Vegan Protein 454g Choco Dream</v>
      </c>
      <c r="C596" s="191" t="str">
        <f>'[1]Run Rate'!C122</f>
        <v>BIO I SUPERFOODS</v>
      </c>
      <c r="D596" s="191" t="str">
        <f>'[1]Run Rate'!D122</f>
        <v>02 SILVER</v>
      </c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t="str">
        <f t="shared" ref="O596" si="585">IF(AND(OR($B$1="ALL",$B$1=C596),OR($E$1="ALL",$E$1=D596),OR($B$2="ALL",$B$2=A596),OR($E$2="ALL",IFERROR(SEARCH($E$2,B596),0)&gt;0)),"MATCH","")</f>
        <v/>
      </c>
    </row>
    <row r="597" spans="1:15" x14ac:dyDescent="0.25">
      <c r="A597" s="192"/>
      <c r="B597" s="192" t="s">
        <v>156</v>
      </c>
      <c r="C597" s="192" t="s">
        <v>157</v>
      </c>
      <c r="D597" s="192" t="s">
        <v>158</v>
      </c>
      <c r="E597" s="192" t="s">
        <v>139</v>
      </c>
      <c r="F597" s="192" t="s">
        <v>140</v>
      </c>
      <c r="G597" s="192" t="s">
        <v>141</v>
      </c>
      <c r="H597" s="192" t="s">
        <v>142</v>
      </c>
      <c r="I597" s="192" t="s">
        <v>143</v>
      </c>
      <c r="J597" s="192" t="s">
        <v>144</v>
      </c>
      <c r="K597" s="192" t="s">
        <v>145</v>
      </c>
      <c r="L597" s="192" t="s">
        <v>146</v>
      </c>
      <c r="M597" s="192" t="s">
        <v>147</v>
      </c>
      <c r="N597" s="192" t="s">
        <v>148</v>
      </c>
      <c r="O597" t="str">
        <f t="shared" ref="O597" si="586">O596</f>
        <v/>
      </c>
    </row>
    <row r="598" spans="1:15" x14ac:dyDescent="0.25">
      <c r="A598" s="193" t="s">
        <v>161</v>
      </c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t="str">
        <f t="shared" ref="O598" si="587">O596</f>
        <v/>
      </c>
    </row>
    <row r="599" spans="1:15" x14ac:dyDescent="0.25">
      <c r="A599" s="193" t="s">
        <v>164</v>
      </c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t="str">
        <f t="shared" ref="O599" si="588">O596</f>
        <v/>
      </c>
    </row>
    <row r="600" spans="1:15" x14ac:dyDescent="0.25">
      <c r="A600" s="188"/>
      <c r="B600" s="188"/>
      <c r="C600" s="188"/>
      <c r="D600" s="188"/>
      <c r="E600" s="188"/>
      <c r="F600" s="188"/>
      <c r="G600" s="188"/>
      <c r="H600" s="188"/>
      <c r="I600" s="188"/>
      <c r="J600" s="188"/>
      <c r="K600" s="188"/>
      <c r="L600" s="188"/>
      <c r="M600" s="188"/>
      <c r="N600" s="188"/>
      <c r="O600" t="str">
        <f t="shared" ref="O600" si="589">O596</f>
        <v/>
      </c>
    </row>
    <row r="601" spans="1:15" x14ac:dyDescent="0.25">
      <c r="A601" s="191" t="str">
        <f>'[1]Run Rate'!A123</f>
        <v>POL09828</v>
      </c>
      <c r="B601" s="191" t="str">
        <f>'[1]Run Rate'!B123</f>
        <v>Polleo 1st Whey 2,27kg Strawberry</v>
      </c>
      <c r="C601" s="191" t="str">
        <f>'[1]Run Rate'!C123</f>
        <v>PROTEINI</v>
      </c>
      <c r="D601" s="191" t="str">
        <f>'[1]Run Rate'!D123</f>
        <v>02 SILVER</v>
      </c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t="str">
        <f t="shared" ref="O601" si="590">IF(AND(OR($B$1="ALL",$B$1=C601),OR($E$1="ALL",$E$1=D601),OR($B$2="ALL",$B$2=A601),OR($E$2="ALL",IFERROR(SEARCH($E$2,B601),0)&gt;0)),"MATCH","")</f>
        <v/>
      </c>
    </row>
    <row r="602" spans="1:15" x14ac:dyDescent="0.25">
      <c r="A602" s="192"/>
      <c r="B602" s="192" t="s">
        <v>156</v>
      </c>
      <c r="C602" s="192" t="s">
        <v>157</v>
      </c>
      <c r="D602" s="192" t="s">
        <v>158</v>
      </c>
      <c r="E602" s="192" t="s">
        <v>139</v>
      </c>
      <c r="F602" s="192" t="s">
        <v>140</v>
      </c>
      <c r="G602" s="192" t="s">
        <v>141</v>
      </c>
      <c r="H602" s="192" t="s">
        <v>142</v>
      </c>
      <c r="I602" s="192" t="s">
        <v>143</v>
      </c>
      <c r="J602" s="192" t="s">
        <v>144</v>
      </c>
      <c r="K602" s="192" t="s">
        <v>145</v>
      </c>
      <c r="L602" s="192" t="s">
        <v>146</v>
      </c>
      <c r="M602" s="192" t="s">
        <v>147</v>
      </c>
      <c r="N602" s="192" t="s">
        <v>148</v>
      </c>
      <c r="O602" t="str">
        <f t="shared" ref="O602" si="591">O601</f>
        <v/>
      </c>
    </row>
    <row r="603" spans="1:15" x14ac:dyDescent="0.25">
      <c r="A603" s="193" t="s">
        <v>161</v>
      </c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t="str">
        <f t="shared" ref="O603" si="592">O601</f>
        <v/>
      </c>
    </row>
    <row r="604" spans="1:15" x14ac:dyDescent="0.25">
      <c r="A604" s="193" t="s">
        <v>164</v>
      </c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t="str">
        <f t="shared" ref="O604" si="593">O601</f>
        <v/>
      </c>
    </row>
    <row r="605" spans="1:15" x14ac:dyDescent="0.25">
      <c r="A605" s="188"/>
      <c r="B605" s="188"/>
      <c r="C605" s="188"/>
      <c r="D605" s="188"/>
      <c r="E605" s="188"/>
      <c r="F605" s="188"/>
      <c r="G605" s="188"/>
      <c r="H605" s="188"/>
      <c r="I605" s="188"/>
      <c r="J605" s="188"/>
      <c r="K605" s="188"/>
      <c r="L605" s="188"/>
      <c r="M605" s="188"/>
      <c r="N605" s="188"/>
      <c r="O605" t="str">
        <f t="shared" ref="O605" si="594">O601</f>
        <v/>
      </c>
    </row>
    <row r="606" spans="1:15" x14ac:dyDescent="0.25">
      <c r="A606" s="191" t="str">
        <f>'[1]Run Rate'!A124</f>
        <v>POL09766</v>
      </c>
      <c r="B606" s="191" t="str">
        <f>'[1]Run Rate'!B124</f>
        <v>Polleo Bulk Gainer 2,5kg Vanilla</v>
      </c>
      <c r="C606" s="191" t="str">
        <f>'[1]Run Rate'!C124</f>
        <v>SPORTSKA PREHRANA</v>
      </c>
      <c r="D606" s="191" t="str">
        <f>'[1]Run Rate'!D124</f>
        <v>02 SILVER</v>
      </c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t="str">
        <f t="shared" ref="O606" si="595">IF(AND(OR($B$1="ALL",$B$1=C606),OR($E$1="ALL",$E$1=D606),OR($B$2="ALL",$B$2=A606),OR($E$2="ALL",IFERROR(SEARCH($E$2,B606),0)&gt;0)),"MATCH","")</f>
        <v/>
      </c>
    </row>
    <row r="607" spans="1:15" x14ac:dyDescent="0.25">
      <c r="A607" s="192"/>
      <c r="B607" s="192" t="s">
        <v>156</v>
      </c>
      <c r="C607" s="192" t="s">
        <v>157</v>
      </c>
      <c r="D607" s="192" t="s">
        <v>158</v>
      </c>
      <c r="E607" s="192" t="s">
        <v>139</v>
      </c>
      <c r="F607" s="192" t="s">
        <v>140</v>
      </c>
      <c r="G607" s="192" t="s">
        <v>141</v>
      </c>
      <c r="H607" s="192" t="s">
        <v>142</v>
      </c>
      <c r="I607" s="192" t="s">
        <v>143</v>
      </c>
      <c r="J607" s="192" t="s">
        <v>144</v>
      </c>
      <c r="K607" s="192" t="s">
        <v>145</v>
      </c>
      <c r="L607" s="192" t="s">
        <v>146</v>
      </c>
      <c r="M607" s="192" t="s">
        <v>147</v>
      </c>
      <c r="N607" s="192" t="s">
        <v>148</v>
      </c>
      <c r="O607" t="str">
        <f t="shared" ref="O607" si="596">O606</f>
        <v/>
      </c>
    </row>
    <row r="608" spans="1:15" x14ac:dyDescent="0.25">
      <c r="A608" s="193" t="s">
        <v>161</v>
      </c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t="str">
        <f t="shared" ref="O608" si="597">O606</f>
        <v/>
      </c>
    </row>
    <row r="609" spans="1:15" x14ac:dyDescent="0.25">
      <c r="A609" s="193" t="s">
        <v>164</v>
      </c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t="str">
        <f t="shared" ref="O609" si="598">O606</f>
        <v/>
      </c>
    </row>
    <row r="610" spans="1:15" x14ac:dyDescent="0.25">
      <c r="A610" s="188"/>
      <c r="B610" s="188"/>
      <c r="C610" s="188"/>
      <c r="D610" s="188"/>
      <c r="E610" s="188"/>
      <c r="F610" s="188"/>
      <c r="G610" s="188"/>
      <c r="H610" s="188"/>
      <c r="I610" s="188"/>
      <c r="J610" s="188"/>
      <c r="K610" s="188"/>
      <c r="L610" s="188"/>
      <c r="M610" s="188"/>
      <c r="N610" s="188"/>
      <c r="O610" t="str">
        <f t="shared" ref="O610" si="599">O606</f>
        <v/>
      </c>
    </row>
    <row r="611" spans="1:15" x14ac:dyDescent="0.25">
      <c r="A611" s="191" t="str">
        <f>'[1]Run Rate'!A125</f>
        <v>POL09702</v>
      </c>
      <c r="B611" s="191" t="str">
        <f>'[1]Run Rate'!B125</f>
        <v>Polleo Energy Gel 40g Lemon-Lime</v>
      </c>
      <c r="C611" s="191" t="str">
        <f>'[1]Run Rate'!C125</f>
        <v>SPORTSKA PREHRANA</v>
      </c>
      <c r="D611" s="191" t="str">
        <f>'[1]Run Rate'!D125</f>
        <v>02 SILVER</v>
      </c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t="str">
        <f t="shared" ref="O611" si="600">IF(AND(OR($B$1="ALL",$B$1=C611),OR($E$1="ALL",$E$1=D611),OR($B$2="ALL",$B$2=A611),OR($E$2="ALL",IFERROR(SEARCH($E$2,B611),0)&gt;0)),"MATCH","")</f>
        <v/>
      </c>
    </row>
    <row r="612" spans="1:15" x14ac:dyDescent="0.25">
      <c r="A612" s="192"/>
      <c r="B612" s="192" t="s">
        <v>156</v>
      </c>
      <c r="C612" s="192" t="s">
        <v>157</v>
      </c>
      <c r="D612" s="192" t="s">
        <v>158</v>
      </c>
      <c r="E612" s="192" t="s">
        <v>139</v>
      </c>
      <c r="F612" s="192" t="s">
        <v>140</v>
      </c>
      <c r="G612" s="192" t="s">
        <v>141</v>
      </c>
      <c r="H612" s="192" t="s">
        <v>142</v>
      </c>
      <c r="I612" s="192" t="s">
        <v>143</v>
      </c>
      <c r="J612" s="192" t="s">
        <v>144</v>
      </c>
      <c r="K612" s="192" t="s">
        <v>145</v>
      </c>
      <c r="L612" s="192" t="s">
        <v>146</v>
      </c>
      <c r="M612" s="192" t="s">
        <v>147</v>
      </c>
      <c r="N612" s="192" t="s">
        <v>148</v>
      </c>
      <c r="O612" t="str">
        <f t="shared" ref="O612" si="601">O611</f>
        <v/>
      </c>
    </row>
    <row r="613" spans="1:15" x14ac:dyDescent="0.25">
      <c r="A613" s="193" t="s">
        <v>161</v>
      </c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t="str">
        <f t="shared" ref="O613" si="602">O611</f>
        <v/>
      </c>
    </row>
    <row r="614" spans="1:15" x14ac:dyDescent="0.25">
      <c r="A614" s="193" t="s">
        <v>164</v>
      </c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t="str">
        <f t="shared" ref="O614" si="603">O611</f>
        <v/>
      </c>
    </row>
    <row r="615" spans="1:15" x14ac:dyDescent="0.25">
      <c r="A615" s="188"/>
      <c r="B615" s="188"/>
      <c r="C615" s="188"/>
      <c r="D615" s="188"/>
      <c r="E615" s="188"/>
      <c r="F615" s="188"/>
      <c r="G615" s="188"/>
      <c r="H615" s="188"/>
      <c r="I615" s="188"/>
      <c r="J615" s="188"/>
      <c r="K615" s="188"/>
      <c r="L615" s="188"/>
      <c r="M615" s="188"/>
      <c r="N615" s="188"/>
      <c r="O615" t="str">
        <f t="shared" ref="O615" si="604">O611</f>
        <v/>
      </c>
    </row>
    <row r="616" spans="1:15" x14ac:dyDescent="0.25">
      <c r="A616" s="191" t="str">
        <f>'[1]Run Rate'!A126</f>
        <v>POL09767</v>
      </c>
      <c r="B616" s="191" t="str">
        <f>'[1]Run Rate'!B126</f>
        <v>Polleo Bulk Gainer 5kg Chocolate</v>
      </c>
      <c r="C616" s="191" t="str">
        <f>'[1]Run Rate'!C126</f>
        <v>SPORTSKA PREHRANA</v>
      </c>
      <c r="D616" s="191" t="str">
        <f>'[1]Run Rate'!D126</f>
        <v>02 SILVER</v>
      </c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t="str">
        <f t="shared" ref="O616" si="605">IF(AND(OR($B$1="ALL",$B$1=C616),OR($E$1="ALL",$E$1=D616),OR($B$2="ALL",$B$2=A616),OR($E$2="ALL",IFERROR(SEARCH($E$2,B616),0)&gt;0)),"MATCH","")</f>
        <v/>
      </c>
    </row>
    <row r="617" spans="1:15" x14ac:dyDescent="0.25">
      <c r="A617" s="192"/>
      <c r="B617" s="192" t="s">
        <v>156</v>
      </c>
      <c r="C617" s="192" t="s">
        <v>157</v>
      </c>
      <c r="D617" s="192" t="s">
        <v>158</v>
      </c>
      <c r="E617" s="192" t="s">
        <v>139</v>
      </c>
      <c r="F617" s="192" t="s">
        <v>140</v>
      </c>
      <c r="G617" s="192" t="s">
        <v>141</v>
      </c>
      <c r="H617" s="192" t="s">
        <v>142</v>
      </c>
      <c r="I617" s="192" t="s">
        <v>143</v>
      </c>
      <c r="J617" s="192" t="s">
        <v>144</v>
      </c>
      <c r="K617" s="192" t="s">
        <v>145</v>
      </c>
      <c r="L617" s="192" t="s">
        <v>146</v>
      </c>
      <c r="M617" s="192" t="s">
        <v>147</v>
      </c>
      <c r="N617" s="192" t="s">
        <v>148</v>
      </c>
      <c r="O617" t="str">
        <f t="shared" ref="O617" si="606">O616</f>
        <v/>
      </c>
    </row>
    <row r="618" spans="1:15" x14ac:dyDescent="0.25">
      <c r="A618" s="193" t="s">
        <v>161</v>
      </c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t="str">
        <f t="shared" ref="O618" si="607">O616</f>
        <v/>
      </c>
    </row>
    <row r="619" spans="1:15" x14ac:dyDescent="0.25">
      <c r="A619" s="193" t="s">
        <v>164</v>
      </c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t="str">
        <f t="shared" ref="O619" si="608">O616</f>
        <v/>
      </c>
    </row>
    <row r="620" spans="1:15" x14ac:dyDescent="0.25">
      <c r="A620" s="188"/>
      <c r="B620" s="188"/>
      <c r="C620" s="188"/>
      <c r="D620" s="188"/>
      <c r="E620" s="188"/>
      <c r="F620" s="188"/>
      <c r="G620" s="188"/>
      <c r="H620" s="188"/>
      <c r="I620" s="188"/>
      <c r="J620" s="188"/>
      <c r="K620" s="188"/>
      <c r="L620" s="188"/>
      <c r="M620" s="188"/>
      <c r="N620" s="188"/>
      <c r="O620" t="str">
        <f t="shared" ref="O620" si="609">O616</f>
        <v/>
      </c>
    </row>
    <row r="621" spans="1:15" x14ac:dyDescent="0.25">
      <c r="A621" s="191" t="str">
        <f>'[1]Run Rate'!A127</f>
        <v>POL09825</v>
      </c>
      <c r="B621" s="191" t="str">
        <f>'[1]Run Rate'!B127</f>
        <v>Polleo Protein Woppers 25g chocolate milk</v>
      </c>
      <c r="C621" s="191" t="str">
        <f>'[1]Run Rate'!C127</f>
        <v>RTD &amp; SNACKS</v>
      </c>
      <c r="D621" s="191" t="str">
        <f>'[1]Run Rate'!D127</f>
        <v>02 SILVER</v>
      </c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t="str">
        <f t="shared" ref="O621" si="610">IF(AND(OR($B$1="ALL",$B$1=C621),OR($E$1="ALL",$E$1=D621),OR($B$2="ALL",$B$2=A621),OR($E$2="ALL",IFERROR(SEARCH($E$2,B621),0)&gt;0)),"MATCH","")</f>
        <v/>
      </c>
    </row>
    <row r="622" spans="1:15" x14ac:dyDescent="0.25">
      <c r="A622" s="192"/>
      <c r="B622" s="192" t="s">
        <v>156</v>
      </c>
      <c r="C622" s="192" t="s">
        <v>157</v>
      </c>
      <c r="D622" s="192" t="s">
        <v>158</v>
      </c>
      <c r="E622" s="192" t="s">
        <v>139</v>
      </c>
      <c r="F622" s="192" t="s">
        <v>140</v>
      </c>
      <c r="G622" s="192" t="s">
        <v>141</v>
      </c>
      <c r="H622" s="192" t="s">
        <v>142</v>
      </c>
      <c r="I622" s="192" t="s">
        <v>143</v>
      </c>
      <c r="J622" s="192" t="s">
        <v>144</v>
      </c>
      <c r="K622" s="192" t="s">
        <v>145</v>
      </c>
      <c r="L622" s="192" t="s">
        <v>146</v>
      </c>
      <c r="M622" s="192" t="s">
        <v>147</v>
      </c>
      <c r="N622" s="192" t="s">
        <v>148</v>
      </c>
      <c r="O622" t="str">
        <f t="shared" ref="O622" si="611">O621</f>
        <v/>
      </c>
    </row>
    <row r="623" spans="1:15" x14ac:dyDescent="0.25">
      <c r="A623" s="193" t="s">
        <v>161</v>
      </c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t="str">
        <f t="shared" ref="O623" si="612">O621</f>
        <v/>
      </c>
    </row>
    <row r="624" spans="1:15" x14ac:dyDescent="0.25">
      <c r="A624" s="193" t="s">
        <v>164</v>
      </c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t="str">
        <f t="shared" ref="O624" si="613">O621</f>
        <v/>
      </c>
    </row>
    <row r="625" spans="1:15" x14ac:dyDescent="0.25">
      <c r="A625" s="188"/>
      <c r="B625" s="188"/>
      <c r="C625" s="188"/>
      <c r="D625" s="188"/>
      <c r="E625" s="188"/>
      <c r="F625" s="188"/>
      <c r="G625" s="188"/>
      <c r="H625" s="188"/>
      <c r="I625" s="188"/>
      <c r="J625" s="188"/>
      <c r="K625" s="188"/>
      <c r="L625" s="188"/>
      <c r="M625" s="188"/>
      <c r="N625" s="188"/>
      <c r="O625" t="str">
        <f t="shared" ref="O625" si="614">O621</f>
        <v/>
      </c>
    </row>
    <row r="626" spans="1:15" x14ac:dyDescent="0.25">
      <c r="A626" s="191" t="str">
        <f>'[1]Run Rate'!A128</f>
        <v>ZOE12408</v>
      </c>
      <c r="B626" s="191" t="str">
        <f>'[1]Run Rate'!B128</f>
        <v>ZOE Collagen Vital 60caps</v>
      </c>
      <c r="C626" s="191" t="str">
        <f>'[1]Run Rate'!C128</f>
        <v>SPORTSKA PREHRANA</v>
      </c>
      <c r="D626" s="191" t="str">
        <f>'[1]Run Rate'!D128</f>
        <v>02 SILVER</v>
      </c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t="str">
        <f t="shared" ref="O626" si="615">IF(AND(OR($B$1="ALL",$B$1=C626),OR($E$1="ALL",$E$1=D626),OR($B$2="ALL",$B$2=A626),OR($E$2="ALL",IFERROR(SEARCH($E$2,B626),0)&gt;0)),"MATCH","")</f>
        <v/>
      </c>
    </row>
    <row r="627" spans="1:15" x14ac:dyDescent="0.25">
      <c r="A627" s="192"/>
      <c r="B627" s="192" t="s">
        <v>156</v>
      </c>
      <c r="C627" s="192" t="s">
        <v>157</v>
      </c>
      <c r="D627" s="192" t="s">
        <v>158</v>
      </c>
      <c r="E627" s="192" t="s">
        <v>139</v>
      </c>
      <c r="F627" s="192" t="s">
        <v>140</v>
      </c>
      <c r="G627" s="192" t="s">
        <v>141</v>
      </c>
      <c r="H627" s="192" t="s">
        <v>142</v>
      </c>
      <c r="I627" s="192" t="s">
        <v>143</v>
      </c>
      <c r="J627" s="192" t="s">
        <v>144</v>
      </c>
      <c r="K627" s="192" t="s">
        <v>145</v>
      </c>
      <c r="L627" s="192" t="s">
        <v>146</v>
      </c>
      <c r="M627" s="192" t="s">
        <v>147</v>
      </c>
      <c r="N627" s="192" t="s">
        <v>148</v>
      </c>
      <c r="O627" t="str">
        <f t="shared" ref="O627" si="616">O626</f>
        <v/>
      </c>
    </row>
    <row r="628" spans="1:15" x14ac:dyDescent="0.25">
      <c r="A628" s="193" t="s">
        <v>161</v>
      </c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t="str">
        <f t="shared" ref="O628" si="617">O626</f>
        <v/>
      </c>
    </row>
    <row r="629" spans="1:15" x14ac:dyDescent="0.25">
      <c r="A629" s="193" t="s">
        <v>164</v>
      </c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t="str">
        <f t="shared" ref="O629" si="618">O626</f>
        <v/>
      </c>
    </row>
    <row r="630" spans="1:15" x14ac:dyDescent="0.25">
      <c r="A630" s="188"/>
      <c r="B630" s="188"/>
      <c r="C630" s="188"/>
      <c r="D630" s="188"/>
      <c r="E630" s="188"/>
      <c r="F630" s="188"/>
      <c r="G630" s="188"/>
      <c r="H630" s="188"/>
      <c r="I630" s="188"/>
      <c r="J630" s="188"/>
      <c r="K630" s="188"/>
      <c r="L630" s="188"/>
      <c r="M630" s="188"/>
      <c r="N630" s="188"/>
      <c r="O630" t="str">
        <f t="shared" ref="O630" si="619">O626</f>
        <v/>
      </c>
    </row>
    <row r="631" spans="1:15" x14ac:dyDescent="0.25">
      <c r="A631" s="191" t="str">
        <f>'[1]Run Rate'!A129</f>
        <v>ON00249</v>
      </c>
      <c r="B631" s="191" t="str">
        <f>'[1]Run Rate'!B129</f>
        <v>Gold Whey 450g Vanilla Ice Cream</v>
      </c>
      <c r="C631" s="191" t="str">
        <f>'[1]Run Rate'!C129</f>
        <v>PROTEINI</v>
      </c>
      <c r="D631" s="191" t="str">
        <f>'[1]Run Rate'!D129</f>
        <v>02 SILVER</v>
      </c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t="str">
        <f t="shared" ref="O631" si="620">IF(AND(OR($B$1="ALL",$B$1=C631),OR($E$1="ALL",$E$1=D631),OR($B$2="ALL",$B$2=A631),OR($E$2="ALL",IFERROR(SEARCH($E$2,B631),0)&gt;0)),"MATCH","")</f>
        <v/>
      </c>
    </row>
    <row r="632" spans="1:15" x14ac:dyDescent="0.25">
      <c r="A632" s="192"/>
      <c r="B632" s="192" t="s">
        <v>156</v>
      </c>
      <c r="C632" s="192" t="s">
        <v>157</v>
      </c>
      <c r="D632" s="192" t="s">
        <v>158</v>
      </c>
      <c r="E632" s="192" t="s">
        <v>139</v>
      </c>
      <c r="F632" s="192" t="s">
        <v>140</v>
      </c>
      <c r="G632" s="192" t="s">
        <v>141</v>
      </c>
      <c r="H632" s="192" t="s">
        <v>142</v>
      </c>
      <c r="I632" s="192" t="s">
        <v>143</v>
      </c>
      <c r="J632" s="192" t="s">
        <v>144</v>
      </c>
      <c r="K632" s="192" t="s">
        <v>145</v>
      </c>
      <c r="L632" s="192" t="s">
        <v>146</v>
      </c>
      <c r="M632" s="192" t="s">
        <v>147</v>
      </c>
      <c r="N632" s="192" t="s">
        <v>148</v>
      </c>
      <c r="O632" t="str">
        <f t="shared" ref="O632" si="621">O631</f>
        <v/>
      </c>
    </row>
    <row r="633" spans="1:15" x14ac:dyDescent="0.25">
      <c r="A633" s="193" t="s">
        <v>161</v>
      </c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t="str">
        <f t="shared" ref="O633" si="622">O631</f>
        <v/>
      </c>
    </row>
    <row r="634" spans="1:15" x14ac:dyDescent="0.25">
      <c r="A634" s="193" t="s">
        <v>164</v>
      </c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t="str">
        <f t="shared" ref="O634" si="623">O631</f>
        <v/>
      </c>
    </row>
    <row r="635" spans="1:15" x14ac:dyDescent="0.25">
      <c r="A635" s="188"/>
      <c r="B635" s="188"/>
      <c r="C635" s="188"/>
      <c r="D635" s="188"/>
      <c r="E635" s="188"/>
      <c r="F635" s="188"/>
      <c r="G635" s="188"/>
      <c r="H635" s="188"/>
      <c r="I635" s="188"/>
      <c r="J635" s="188"/>
      <c r="K635" s="188"/>
      <c r="L635" s="188"/>
      <c r="M635" s="188"/>
      <c r="N635" s="188"/>
      <c r="O635" t="str">
        <f t="shared" ref="O635" si="624">O631</f>
        <v/>
      </c>
    </row>
    <row r="636" spans="1:15" x14ac:dyDescent="0.25">
      <c r="A636" s="191" t="str">
        <f>'[1]Run Rate'!A130</f>
        <v>ON00244</v>
      </c>
      <c r="B636" s="191" t="str">
        <f>'[1]Run Rate'!B130</f>
        <v>Gold Whey 4,54kg Double Rich Chocolate</v>
      </c>
      <c r="C636" s="191" t="str">
        <f>'[1]Run Rate'!C130</f>
        <v>PROTEINI</v>
      </c>
      <c r="D636" s="191" t="str">
        <f>'[1]Run Rate'!D130</f>
        <v>02 SILVER</v>
      </c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t="str">
        <f t="shared" ref="O636" si="625">IF(AND(OR($B$1="ALL",$B$1=C636),OR($E$1="ALL",$E$1=D636),OR($B$2="ALL",$B$2=A636),OR($E$2="ALL",IFERROR(SEARCH($E$2,B636),0)&gt;0)),"MATCH","")</f>
        <v/>
      </c>
    </row>
    <row r="637" spans="1:15" x14ac:dyDescent="0.25">
      <c r="A637" s="192"/>
      <c r="B637" s="192" t="s">
        <v>156</v>
      </c>
      <c r="C637" s="192" t="s">
        <v>157</v>
      </c>
      <c r="D637" s="192" t="s">
        <v>158</v>
      </c>
      <c r="E637" s="192" t="s">
        <v>139</v>
      </c>
      <c r="F637" s="192" t="s">
        <v>140</v>
      </c>
      <c r="G637" s="192" t="s">
        <v>141</v>
      </c>
      <c r="H637" s="192" t="s">
        <v>142</v>
      </c>
      <c r="I637" s="192" t="s">
        <v>143</v>
      </c>
      <c r="J637" s="192" t="s">
        <v>144</v>
      </c>
      <c r="K637" s="192" t="s">
        <v>145</v>
      </c>
      <c r="L637" s="192" t="s">
        <v>146</v>
      </c>
      <c r="M637" s="192" t="s">
        <v>147</v>
      </c>
      <c r="N637" s="192" t="s">
        <v>148</v>
      </c>
      <c r="O637" t="str">
        <f t="shared" ref="O637" si="626">O636</f>
        <v/>
      </c>
    </row>
    <row r="638" spans="1:15" x14ac:dyDescent="0.25">
      <c r="A638" s="193" t="s">
        <v>161</v>
      </c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t="str">
        <f t="shared" ref="O638" si="627">O636</f>
        <v/>
      </c>
    </row>
    <row r="639" spans="1:15" x14ac:dyDescent="0.25">
      <c r="A639" s="193" t="s">
        <v>164</v>
      </c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t="str">
        <f t="shared" ref="O639" si="628">O636</f>
        <v/>
      </c>
    </row>
    <row r="640" spans="1:15" x14ac:dyDescent="0.25">
      <c r="A640" s="188"/>
      <c r="B640" s="188"/>
      <c r="C640" s="188"/>
      <c r="D640" s="188"/>
      <c r="E640" s="188"/>
      <c r="F640" s="188"/>
      <c r="G640" s="188"/>
      <c r="H640" s="188"/>
      <c r="I640" s="188"/>
      <c r="J640" s="188"/>
      <c r="K640" s="188"/>
      <c r="L640" s="188"/>
      <c r="M640" s="188"/>
      <c r="N640" s="188"/>
      <c r="O640" t="str">
        <f t="shared" ref="O640" si="629">O636</f>
        <v/>
      </c>
    </row>
    <row r="641" spans="1:15" x14ac:dyDescent="0.25">
      <c r="A641" s="191" t="str">
        <f>'[1]Run Rate'!A131</f>
        <v>POL09717</v>
      </c>
      <c r="B641" s="191" t="str">
        <f>'[1]Run Rate'!B131</f>
        <v>Polleo Original Peanut butter Crunchy 450g</v>
      </c>
      <c r="C641" s="191" t="str">
        <f>'[1]Run Rate'!C131</f>
        <v>BIO I SUPERFOODS</v>
      </c>
      <c r="D641" s="191" t="str">
        <f>'[1]Run Rate'!D131</f>
        <v>02 SILVER</v>
      </c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t="str">
        <f t="shared" ref="O641" si="630">IF(AND(OR($B$1="ALL",$B$1=C641),OR($E$1="ALL",$E$1=D641),OR($B$2="ALL",$B$2=A641),OR($E$2="ALL",IFERROR(SEARCH($E$2,B641),0)&gt;0)),"MATCH","")</f>
        <v/>
      </c>
    </row>
    <row r="642" spans="1:15" x14ac:dyDescent="0.25">
      <c r="A642" s="192"/>
      <c r="B642" s="192" t="s">
        <v>156</v>
      </c>
      <c r="C642" s="192" t="s">
        <v>157</v>
      </c>
      <c r="D642" s="192" t="s">
        <v>158</v>
      </c>
      <c r="E642" s="192" t="s">
        <v>139</v>
      </c>
      <c r="F642" s="192" t="s">
        <v>140</v>
      </c>
      <c r="G642" s="192" t="s">
        <v>141</v>
      </c>
      <c r="H642" s="192" t="s">
        <v>142</v>
      </c>
      <c r="I642" s="192" t="s">
        <v>143</v>
      </c>
      <c r="J642" s="192" t="s">
        <v>144</v>
      </c>
      <c r="K642" s="192" t="s">
        <v>145</v>
      </c>
      <c r="L642" s="192" t="s">
        <v>146</v>
      </c>
      <c r="M642" s="192" t="s">
        <v>147</v>
      </c>
      <c r="N642" s="192" t="s">
        <v>148</v>
      </c>
      <c r="O642" t="str">
        <f t="shared" ref="O642" si="631">O641</f>
        <v/>
      </c>
    </row>
    <row r="643" spans="1:15" x14ac:dyDescent="0.25">
      <c r="A643" s="193" t="s">
        <v>161</v>
      </c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t="str">
        <f t="shared" ref="O643" si="632">O641</f>
        <v/>
      </c>
    </row>
    <row r="644" spans="1:15" x14ac:dyDescent="0.25">
      <c r="A644" s="193" t="s">
        <v>164</v>
      </c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t="str">
        <f t="shared" ref="O644" si="633">O641</f>
        <v/>
      </c>
    </row>
    <row r="645" spans="1:15" x14ac:dyDescent="0.25">
      <c r="A645" s="188"/>
      <c r="B645" s="188"/>
      <c r="C645" s="188"/>
      <c r="D645" s="188"/>
      <c r="E645" s="188"/>
      <c r="F645" s="188"/>
      <c r="G645" s="188"/>
      <c r="H645" s="188"/>
      <c r="I645" s="188"/>
      <c r="J645" s="188"/>
      <c r="K645" s="188"/>
      <c r="L645" s="188"/>
      <c r="M645" s="188"/>
      <c r="N645" s="188"/>
      <c r="O645" t="str">
        <f t="shared" ref="O645" si="634">O641</f>
        <v/>
      </c>
    </row>
    <row r="646" spans="1:15" x14ac:dyDescent="0.25">
      <c r="A646" s="191" t="str">
        <f>'[1]Run Rate'!A132</f>
        <v>POL09715</v>
      </c>
      <c r="B646" s="191" t="str">
        <f>'[1]Run Rate'!B132</f>
        <v>Polleo Original Peanut butter Smooth 450g</v>
      </c>
      <c r="C646" s="191" t="str">
        <f>'[1]Run Rate'!C132</f>
        <v>BIO I SUPERFOODS</v>
      </c>
      <c r="D646" s="191" t="str">
        <f>'[1]Run Rate'!D132</f>
        <v>02 SILVER</v>
      </c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t="str">
        <f t="shared" ref="O646" si="635">IF(AND(OR($B$1="ALL",$B$1=C646),OR($E$1="ALL",$E$1=D646),OR($B$2="ALL",$B$2=A646),OR($E$2="ALL",IFERROR(SEARCH($E$2,B646),0)&gt;0)),"MATCH","")</f>
        <v/>
      </c>
    </row>
    <row r="647" spans="1:15" x14ac:dyDescent="0.25">
      <c r="A647" s="192"/>
      <c r="B647" s="192" t="s">
        <v>156</v>
      </c>
      <c r="C647" s="192" t="s">
        <v>157</v>
      </c>
      <c r="D647" s="192" t="s">
        <v>158</v>
      </c>
      <c r="E647" s="192" t="s">
        <v>139</v>
      </c>
      <c r="F647" s="192" t="s">
        <v>140</v>
      </c>
      <c r="G647" s="192" t="s">
        <v>141</v>
      </c>
      <c r="H647" s="192" t="s">
        <v>142</v>
      </c>
      <c r="I647" s="192" t="s">
        <v>143</v>
      </c>
      <c r="J647" s="192" t="s">
        <v>144</v>
      </c>
      <c r="K647" s="192" t="s">
        <v>145</v>
      </c>
      <c r="L647" s="192" t="s">
        <v>146</v>
      </c>
      <c r="M647" s="192" t="s">
        <v>147</v>
      </c>
      <c r="N647" s="192" t="s">
        <v>148</v>
      </c>
      <c r="O647" t="str">
        <f t="shared" ref="O647" si="636">O646</f>
        <v/>
      </c>
    </row>
    <row r="648" spans="1:15" x14ac:dyDescent="0.25">
      <c r="A648" s="193" t="s">
        <v>161</v>
      </c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t="str">
        <f t="shared" ref="O648" si="637">O646</f>
        <v/>
      </c>
    </row>
    <row r="649" spans="1:15" x14ac:dyDescent="0.25">
      <c r="A649" s="193" t="s">
        <v>164</v>
      </c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t="str">
        <f t="shared" ref="O649" si="638">O646</f>
        <v/>
      </c>
    </row>
    <row r="650" spans="1:15" x14ac:dyDescent="0.25">
      <c r="A650" s="188"/>
      <c r="B650" s="188"/>
      <c r="C650" s="188"/>
      <c r="D650" s="188"/>
      <c r="E650" s="188"/>
      <c r="F650" s="188"/>
      <c r="G650" s="188"/>
      <c r="H650" s="188"/>
      <c r="I650" s="188"/>
      <c r="J650" s="188"/>
      <c r="K650" s="188"/>
      <c r="L650" s="188"/>
      <c r="M650" s="188"/>
      <c r="N650" s="188"/>
      <c r="O650" t="str">
        <f t="shared" ref="O650" si="639">O646</f>
        <v/>
      </c>
    </row>
    <row r="651" spans="1:15" x14ac:dyDescent="0.25">
      <c r="A651" s="191" t="str">
        <f>'[1]Run Rate'!A133</f>
        <v>POL09750</v>
      </c>
      <c r="B651" s="191" t="str">
        <f>'[1]Run Rate'!B133</f>
        <v>Polleo 1st Whey 2,27kg Unflavoured</v>
      </c>
      <c r="C651" s="191" t="str">
        <f>'[1]Run Rate'!C133</f>
        <v>PROTEINI</v>
      </c>
      <c r="D651" s="191" t="str">
        <f>'[1]Run Rate'!D133</f>
        <v>02 SILVER</v>
      </c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t="str">
        <f t="shared" ref="O651" si="640">IF(AND(OR($B$1="ALL",$B$1=C651),OR($E$1="ALL",$E$1=D651),OR($B$2="ALL",$B$2=A651),OR($E$2="ALL",IFERROR(SEARCH($E$2,B651),0)&gt;0)),"MATCH","")</f>
        <v/>
      </c>
    </row>
    <row r="652" spans="1:15" x14ac:dyDescent="0.25">
      <c r="A652" s="192"/>
      <c r="B652" s="192" t="s">
        <v>156</v>
      </c>
      <c r="C652" s="192" t="s">
        <v>157</v>
      </c>
      <c r="D652" s="192" t="s">
        <v>158</v>
      </c>
      <c r="E652" s="192" t="s">
        <v>139</v>
      </c>
      <c r="F652" s="192" t="s">
        <v>140</v>
      </c>
      <c r="G652" s="192" t="s">
        <v>141</v>
      </c>
      <c r="H652" s="192" t="s">
        <v>142</v>
      </c>
      <c r="I652" s="192" t="s">
        <v>143</v>
      </c>
      <c r="J652" s="192" t="s">
        <v>144</v>
      </c>
      <c r="K652" s="192" t="s">
        <v>145</v>
      </c>
      <c r="L652" s="192" t="s">
        <v>146</v>
      </c>
      <c r="M652" s="192" t="s">
        <v>147</v>
      </c>
      <c r="N652" s="192" t="s">
        <v>148</v>
      </c>
      <c r="O652" t="str">
        <f t="shared" ref="O652" si="641">O651</f>
        <v/>
      </c>
    </row>
    <row r="653" spans="1:15" x14ac:dyDescent="0.25">
      <c r="A653" s="193" t="s">
        <v>161</v>
      </c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t="str">
        <f t="shared" ref="O653" si="642">O651</f>
        <v/>
      </c>
    </row>
    <row r="654" spans="1:15" x14ac:dyDescent="0.25">
      <c r="A654" s="193" t="s">
        <v>164</v>
      </c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t="str">
        <f t="shared" ref="O654" si="643">O651</f>
        <v/>
      </c>
    </row>
    <row r="655" spans="1:15" x14ac:dyDescent="0.25">
      <c r="A655" s="188"/>
      <c r="B655" s="188"/>
      <c r="C655" s="188"/>
      <c r="D655" s="188"/>
      <c r="E655" s="188"/>
      <c r="F655" s="188"/>
      <c r="G655" s="188"/>
      <c r="H655" s="188"/>
      <c r="I655" s="188"/>
      <c r="J655" s="188"/>
      <c r="K655" s="188"/>
      <c r="L655" s="188"/>
      <c r="M655" s="188"/>
      <c r="N655" s="188"/>
      <c r="O655" t="str">
        <f t="shared" ref="O655" si="644">O651</f>
        <v/>
      </c>
    </row>
    <row r="656" spans="1:15" x14ac:dyDescent="0.25">
      <c r="A656" s="191" t="str">
        <f>'[1]Run Rate'!A134</f>
        <v>POL09830</v>
      </c>
      <c r="B656" s="191" t="str">
        <f>'[1]Run Rate'!B134</f>
        <v>Polleo 1st Whey 908g Strawberry</v>
      </c>
      <c r="C656" s="191" t="str">
        <f>'[1]Run Rate'!C134</f>
        <v>PROTEINI</v>
      </c>
      <c r="D656" s="191" t="str">
        <f>'[1]Run Rate'!D134</f>
        <v>02 SILVER</v>
      </c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t="str">
        <f t="shared" ref="O656" si="645">IF(AND(OR($B$1="ALL",$B$1=C656),OR($E$1="ALL",$E$1=D656),OR($B$2="ALL",$B$2=A656),OR($E$2="ALL",IFERROR(SEARCH($E$2,B656),0)&gt;0)),"MATCH","")</f>
        <v/>
      </c>
    </row>
    <row r="657" spans="1:15" x14ac:dyDescent="0.25">
      <c r="A657" s="192"/>
      <c r="B657" s="192" t="s">
        <v>156</v>
      </c>
      <c r="C657" s="192" t="s">
        <v>157</v>
      </c>
      <c r="D657" s="192" t="s">
        <v>158</v>
      </c>
      <c r="E657" s="192" t="s">
        <v>139</v>
      </c>
      <c r="F657" s="192" t="s">
        <v>140</v>
      </c>
      <c r="G657" s="192" t="s">
        <v>141</v>
      </c>
      <c r="H657" s="192" t="s">
        <v>142</v>
      </c>
      <c r="I657" s="192" t="s">
        <v>143</v>
      </c>
      <c r="J657" s="192" t="s">
        <v>144</v>
      </c>
      <c r="K657" s="192" t="s">
        <v>145</v>
      </c>
      <c r="L657" s="192" t="s">
        <v>146</v>
      </c>
      <c r="M657" s="192" t="s">
        <v>147</v>
      </c>
      <c r="N657" s="192" t="s">
        <v>148</v>
      </c>
      <c r="O657" t="str">
        <f t="shared" ref="O657" si="646">O656</f>
        <v/>
      </c>
    </row>
    <row r="658" spans="1:15" x14ac:dyDescent="0.25">
      <c r="A658" s="193" t="s">
        <v>161</v>
      </c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t="str">
        <f t="shared" ref="O658" si="647">O656</f>
        <v/>
      </c>
    </row>
    <row r="659" spans="1:15" x14ac:dyDescent="0.25">
      <c r="A659" s="193" t="s">
        <v>164</v>
      </c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t="str">
        <f t="shared" ref="O659" si="648">O656</f>
        <v/>
      </c>
    </row>
    <row r="660" spans="1:15" x14ac:dyDescent="0.25">
      <c r="A660" s="188"/>
      <c r="B660" s="188"/>
      <c r="C660" s="188"/>
      <c r="D660" s="188"/>
      <c r="E660" s="188"/>
      <c r="F660" s="188"/>
      <c r="G660" s="188"/>
      <c r="H660" s="188"/>
      <c r="I660" s="188"/>
      <c r="J660" s="188"/>
      <c r="K660" s="188"/>
      <c r="L660" s="188"/>
      <c r="M660" s="188"/>
      <c r="N660" s="188"/>
      <c r="O660" t="str">
        <f t="shared" ref="O660" si="649">O656</f>
        <v/>
      </c>
    </row>
    <row r="661" spans="1:15" x14ac:dyDescent="0.25">
      <c r="A661" s="191" t="str">
        <f>'[1]Run Rate'!A135</f>
        <v>POL12689</v>
      </c>
      <c r="B661" s="191" t="str">
        <f>'[1]Run Rate'!B135</f>
        <v>Polleo Pro Whey 2kg Milky Chocolate</v>
      </c>
      <c r="C661" s="191" t="str">
        <f>'[1]Run Rate'!C135</f>
        <v>PROTEINI</v>
      </c>
      <c r="D661" s="191" t="str">
        <f>'[1]Run Rate'!D135</f>
        <v>02 SILVER</v>
      </c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t="str">
        <f t="shared" ref="O661" si="650">IF(AND(OR($B$1="ALL",$B$1=C661),OR($E$1="ALL",$E$1=D661),OR($B$2="ALL",$B$2=A661),OR($E$2="ALL",IFERROR(SEARCH($E$2,B661),0)&gt;0)),"MATCH","")</f>
        <v/>
      </c>
    </row>
    <row r="662" spans="1:15" x14ac:dyDescent="0.25">
      <c r="A662" s="192"/>
      <c r="B662" s="192" t="s">
        <v>156</v>
      </c>
      <c r="C662" s="192" t="s">
        <v>157</v>
      </c>
      <c r="D662" s="192" t="s">
        <v>158</v>
      </c>
      <c r="E662" s="192" t="s">
        <v>139</v>
      </c>
      <c r="F662" s="192" t="s">
        <v>140</v>
      </c>
      <c r="G662" s="192" t="s">
        <v>141</v>
      </c>
      <c r="H662" s="192" t="s">
        <v>142</v>
      </c>
      <c r="I662" s="192" t="s">
        <v>143</v>
      </c>
      <c r="J662" s="192" t="s">
        <v>144</v>
      </c>
      <c r="K662" s="192" t="s">
        <v>145</v>
      </c>
      <c r="L662" s="192" t="s">
        <v>146</v>
      </c>
      <c r="M662" s="192" t="s">
        <v>147</v>
      </c>
      <c r="N662" s="192" t="s">
        <v>148</v>
      </c>
      <c r="O662" t="str">
        <f t="shared" ref="O662" si="651">O661</f>
        <v/>
      </c>
    </row>
    <row r="663" spans="1:15" x14ac:dyDescent="0.25">
      <c r="A663" s="193" t="s">
        <v>161</v>
      </c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t="str">
        <f t="shared" ref="O663" si="652">O661</f>
        <v/>
      </c>
    </row>
    <row r="664" spans="1:15" x14ac:dyDescent="0.25">
      <c r="A664" s="193" t="s">
        <v>164</v>
      </c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t="str">
        <f t="shared" ref="O664" si="653">O661</f>
        <v/>
      </c>
    </row>
    <row r="665" spans="1:15" x14ac:dyDescent="0.25">
      <c r="A665" s="188"/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t="str">
        <f t="shared" ref="O665" si="654">O661</f>
        <v/>
      </c>
    </row>
    <row r="666" spans="1:15" x14ac:dyDescent="0.25">
      <c r="A666" s="191" t="str">
        <f>'[1]Run Rate'!A136</f>
        <v>POL12740</v>
      </c>
      <c r="B666" s="191" t="str">
        <f>'[1]Run Rate'!B136</f>
        <v>Polleo Calcium+K1+D3 90 caps v2</v>
      </c>
      <c r="C666" s="191" t="str">
        <f>'[1]Run Rate'!C136</f>
        <v>SPORTSKA PREHRANA</v>
      </c>
      <c r="D666" s="191" t="str">
        <f>'[1]Run Rate'!D136</f>
        <v>02 SILVER</v>
      </c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t="str">
        <f t="shared" ref="O666" si="655">IF(AND(OR($B$1="ALL",$B$1=C666),OR($E$1="ALL",$E$1=D666),OR($B$2="ALL",$B$2=A666),OR($E$2="ALL",IFERROR(SEARCH($E$2,B666),0)&gt;0)),"MATCH","")</f>
        <v/>
      </c>
    </row>
    <row r="667" spans="1:15" x14ac:dyDescent="0.25">
      <c r="A667" s="192"/>
      <c r="B667" s="192" t="s">
        <v>156</v>
      </c>
      <c r="C667" s="192" t="s">
        <v>157</v>
      </c>
      <c r="D667" s="192" t="s">
        <v>158</v>
      </c>
      <c r="E667" s="192" t="s">
        <v>139</v>
      </c>
      <c r="F667" s="192" t="s">
        <v>140</v>
      </c>
      <c r="G667" s="192" t="s">
        <v>141</v>
      </c>
      <c r="H667" s="192" t="s">
        <v>142</v>
      </c>
      <c r="I667" s="192" t="s">
        <v>143</v>
      </c>
      <c r="J667" s="192" t="s">
        <v>144</v>
      </c>
      <c r="K667" s="192" t="s">
        <v>145</v>
      </c>
      <c r="L667" s="192" t="s">
        <v>146</v>
      </c>
      <c r="M667" s="192" t="s">
        <v>147</v>
      </c>
      <c r="N667" s="192" t="s">
        <v>148</v>
      </c>
      <c r="O667" t="str">
        <f t="shared" ref="O667" si="656">O666</f>
        <v/>
      </c>
    </row>
    <row r="668" spans="1:15" x14ac:dyDescent="0.25">
      <c r="A668" s="193" t="s">
        <v>161</v>
      </c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t="str">
        <f t="shared" ref="O668" si="657">O666</f>
        <v/>
      </c>
    </row>
    <row r="669" spans="1:15" x14ac:dyDescent="0.25">
      <c r="A669" s="193" t="s">
        <v>164</v>
      </c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t="str">
        <f t="shared" ref="O669" si="658">O666</f>
        <v/>
      </c>
    </row>
    <row r="670" spans="1:15" x14ac:dyDescent="0.25">
      <c r="A670" s="188"/>
      <c r="B670" s="188"/>
      <c r="C670" s="188"/>
      <c r="D670" s="188"/>
      <c r="E670" s="188"/>
      <c r="F670" s="188"/>
      <c r="G670" s="188"/>
      <c r="H670" s="188"/>
      <c r="I670" s="188"/>
      <c r="J670" s="188"/>
      <c r="K670" s="188"/>
      <c r="L670" s="188"/>
      <c r="M670" s="188"/>
      <c r="N670" s="188"/>
      <c r="O670" t="str">
        <f t="shared" ref="O670" si="659">O666</f>
        <v/>
      </c>
    </row>
    <row r="671" spans="1:15" x14ac:dyDescent="0.25">
      <c r="A671" s="191" t="str">
        <f>'[1]Run Rate'!A137</f>
        <v>ON00556</v>
      </c>
      <c r="B671" s="191" t="str">
        <f>'[1]Run Rate'!B137</f>
        <v>Micronised Creatine Powder 247.5 g Blue Raspberry</v>
      </c>
      <c r="C671" s="191" t="str">
        <f>'[1]Run Rate'!C137</f>
        <v>SPORTSKA PREHRANA</v>
      </c>
      <c r="D671" s="191" t="str">
        <f>'[1]Run Rate'!D137</f>
        <v>02 SILVER</v>
      </c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t="str">
        <f t="shared" ref="O671" si="660">IF(AND(OR($B$1="ALL",$B$1=C671),OR($E$1="ALL",$E$1=D671),OR($B$2="ALL",$B$2=A671),OR($E$2="ALL",IFERROR(SEARCH($E$2,B671),0)&gt;0)),"MATCH","")</f>
        <v/>
      </c>
    </row>
    <row r="672" spans="1:15" x14ac:dyDescent="0.25">
      <c r="A672" s="192"/>
      <c r="B672" s="192" t="s">
        <v>156</v>
      </c>
      <c r="C672" s="192" t="s">
        <v>157</v>
      </c>
      <c r="D672" s="192" t="s">
        <v>158</v>
      </c>
      <c r="E672" s="192" t="s">
        <v>139</v>
      </c>
      <c r="F672" s="192" t="s">
        <v>140</v>
      </c>
      <c r="G672" s="192" t="s">
        <v>141</v>
      </c>
      <c r="H672" s="192" t="s">
        <v>142</v>
      </c>
      <c r="I672" s="192" t="s">
        <v>143</v>
      </c>
      <c r="J672" s="192" t="s">
        <v>144</v>
      </c>
      <c r="K672" s="192" t="s">
        <v>145</v>
      </c>
      <c r="L672" s="192" t="s">
        <v>146</v>
      </c>
      <c r="M672" s="192" t="s">
        <v>147</v>
      </c>
      <c r="N672" s="192" t="s">
        <v>148</v>
      </c>
      <c r="O672" t="str">
        <f t="shared" ref="O672" si="661">O671</f>
        <v/>
      </c>
    </row>
    <row r="673" spans="1:15" x14ac:dyDescent="0.25">
      <c r="A673" s="193" t="s">
        <v>161</v>
      </c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t="str">
        <f t="shared" ref="O673" si="662">O671</f>
        <v/>
      </c>
    </row>
    <row r="674" spans="1:15" x14ac:dyDescent="0.25">
      <c r="A674" s="193" t="s">
        <v>164</v>
      </c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t="str">
        <f t="shared" ref="O674" si="663">O671</f>
        <v/>
      </c>
    </row>
    <row r="675" spans="1:15" x14ac:dyDescent="0.25">
      <c r="A675" s="188"/>
      <c r="B675" s="188"/>
      <c r="C675" s="188"/>
      <c r="D675" s="188"/>
      <c r="E675" s="188"/>
      <c r="F675" s="188"/>
      <c r="G675" s="188"/>
      <c r="H675" s="188"/>
      <c r="I675" s="188"/>
      <c r="J675" s="188"/>
      <c r="K675" s="188"/>
      <c r="L675" s="188"/>
      <c r="M675" s="188"/>
      <c r="N675" s="188"/>
      <c r="O675" t="str">
        <f t="shared" ref="O675" si="664">O671</f>
        <v/>
      </c>
    </row>
    <row r="676" spans="1:15" x14ac:dyDescent="0.25">
      <c r="A676" s="191" t="str">
        <f>'[1]Run Rate'!A138</f>
        <v>ZOE12396</v>
      </c>
      <c r="B676" s="191" t="str">
        <f>'[1]Run Rate'!B138</f>
        <v>ZOE Complete Meal Replacement 1kg Nocciola</v>
      </c>
      <c r="C676" s="191" t="str">
        <f>'[1]Run Rate'!C138</f>
        <v>PROTEINI</v>
      </c>
      <c r="D676" s="191" t="str">
        <f>'[1]Run Rate'!D138</f>
        <v>02 SILVER</v>
      </c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t="str">
        <f t="shared" ref="O676" si="665">IF(AND(OR($B$1="ALL",$B$1=C676),OR($E$1="ALL",$E$1=D676),OR($B$2="ALL",$B$2=A676),OR($E$2="ALL",IFERROR(SEARCH($E$2,B676),0)&gt;0)),"MATCH","")</f>
        <v/>
      </c>
    </row>
    <row r="677" spans="1:15" x14ac:dyDescent="0.25">
      <c r="A677" s="192"/>
      <c r="B677" s="192" t="s">
        <v>156</v>
      </c>
      <c r="C677" s="192" t="s">
        <v>157</v>
      </c>
      <c r="D677" s="192" t="s">
        <v>158</v>
      </c>
      <c r="E677" s="192" t="s">
        <v>139</v>
      </c>
      <c r="F677" s="192" t="s">
        <v>140</v>
      </c>
      <c r="G677" s="192" t="s">
        <v>141</v>
      </c>
      <c r="H677" s="192" t="s">
        <v>142</v>
      </c>
      <c r="I677" s="192" t="s">
        <v>143</v>
      </c>
      <c r="J677" s="192" t="s">
        <v>144</v>
      </c>
      <c r="K677" s="192" t="s">
        <v>145</v>
      </c>
      <c r="L677" s="192" t="s">
        <v>146</v>
      </c>
      <c r="M677" s="192" t="s">
        <v>147</v>
      </c>
      <c r="N677" s="192" t="s">
        <v>148</v>
      </c>
      <c r="O677" t="str">
        <f t="shared" ref="O677" si="666">O676</f>
        <v/>
      </c>
    </row>
    <row r="678" spans="1:15" x14ac:dyDescent="0.25">
      <c r="A678" s="193" t="s">
        <v>161</v>
      </c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t="str">
        <f t="shared" ref="O678" si="667">O676</f>
        <v/>
      </c>
    </row>
    <row r="679" spans="1:15" x14ac:dyDescent="0.25">
      <c r="A679" s="193" t="s">
        <v>164</v>
      </c>
      <c r="B679" s="97"/>
      <c r="C679" s="97"/>
      <c r="D679" s="97"/>
      <c r="E679" s="97"/>
      <c r="F679" s="97"/>
      <c r="G679" s="97"/>
      <c r="H679" s="97"/>
      <c r="I679" s="97"/>
      <c r="J679" s="97"/>
      <c r="K679" s="97">
        <v>70</v>
      </c>
      <c r="L679" s="97">
        <v>70</v>
      </c>
      <c r="M679" s="97">
        <v>70</v>
      </c>
      <c r="N679" s="97">
        <v>70</v>
      </c>
      <c r="O679" t="str">
        <f t="shared" ref="O679" si="668">O676</f>
        <v/>
      </c>
    </row>
    <row r="680" spans="1:15" x14ac:dyDescent="0.25">
      <c r="A680" s="188"/>
      <c r="B680" s="188"/>
      <c r="C680" s="188"/>
      <c r="D680" s="188"/>
      <c r="E680" s="188"/>
      <c r="F680" s="188"/>
      <c r="G680" s="188"/>
      <c r="H680" s="188"/>
      <c r="I680" s="188"/>
      <c r="J680" s="188"/>
      <c r="K680" s="188"/>
      <c r="L680" s="188"/>
      <c r="M680" s="188"/>
      <c r="N680" s="188"/>
      <c r="O680" t="str">
        <f t="shared" ref="O680" si="669">O676</f>
        <v/>
      </c>
    </row>
    <row r="681" spans="1:15" x14ac:dyDescent="0.25">
      <c r="A681" s="191" t="str">
        <f>'[1]Run Rate'!A139</f>
        <v>POL09931</v>
      </c>
      <c r="B681" s="191" t="str">
        <f>'[1]Run Rate'!B139</f>
        <v>Polleo SHOT Pre-Workout 80ml Tropical</v>
      </c>
      <c r="C681" s="191" t="str">
        <f>'[1]Run Rate'!C139</f>
        <v>SPORTSKA PREHRANA</v>
      </c>
      <c r="D681" s="191" t="str">
        <f>'[1]Run Rate'!D139</f>
        <v>02 SILVER</v>
      </c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t="str">
        <f t="shared" ref="O681" si="670">IF(AND(OR($B$1="ALL",$B$1=C681),OR($E$1="ALL",$E$1=D681),OR($B$2="ALL",$B$2=A681),OR($E$2="ALL",IFERROR(SEARCH($E$2,B681),0)&gt;0)),"MATCH","")</f>
        <v/>
      </c>
    </row>
    <row r="682" spans="1:15" x14ac:dyDescent="0.25">
      <c r="A682" s="192"/>
      <c r="B682" s="192" t="s">
        <v>156</v>
      </c>
      <c r="C682" s="192" t="s">
        <v>157</v>
      </c>
      <c r="D682" s="192" t="s">
        <v>158</v>
      </c>
      <c r="E682" s="192" t="s">
        <v>139</v>
      </c>
      <c r="F682" s="192" t="s">
        <v>140</v>
      </c>
      <c r="G682" s="192" t="s">
        <v>141</v>
      </c>
      <c r="H682" s="192" t="s">
        <v>142</v>
      </c>
      <c r="I682" s="192" t="s">
        <v>143</v>
      </c>
      <c r="J682" s="192" t="s">
        <v>144</v>
      </c>
      <c r="K682" s="192" t="s">
        <v>145</v>
      </c>
      <c r="L682" s="192" t="s">
        <v>146</v>
      </c>
      <c r="M682" s="192" t="s">
        <v>147</v>
      </c>
      <c r="N682" s="192" t="s">
        <v>148</v>
      </c>
      <c r="O682" t="str">
        <f t="shared" ref="O682" si="671">O681</f>
        <v/>
      </c>
    </row>
    <row r="683" spans="1:15" x14ac:dyDescent="0.25">
      <c r="A683" s="193" t="s">
        <v>161</v>
      </c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t="str">
        <f t="shared" ref="O683" si="672">O681</f>
        <v/>
      </c>
    </row>
    <row r="684" spans="1:15" x14ac:dyDescent="0.25">
      <c r="A684" s="193" t="s">
        <v>164</v>
      </c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t="str">
        <f t="shared" ref="O684" si="673">O681</f>
        <v/>
      </c>
    </row>
    <row r="685" spans="1:15" x14ac:dyDescent="0.25">
      <c r="A685" s="188"/>
      <c r="B685" s="188"/>
      <c r="C685" s="188"/>
      <c r="D685" s="188"/>
      <c r="E685" s="188"/>
      <c r="F685" s="188"/>
      <c r="G685" s="188"/>
      <c r="H685" s="188"/>
      <c r="I685" s="188"/>
      <c r="J685" s="188"/>
      <c r="K685" s="188"/>
      <c r="L685" s="188"/>
      <c r="M685" s="188"/>
      <c r="N685" s="188"/>
      <c r="O685" t="str">
        <f t="shared" ref="O685" si="674">O681</f>
        <v/>
      </c>
    </row>
    <row r="686" spans="1:15" x14ac:dyDescent="0.25">
      <c r="A686" s="191" t="str">
        <f>'[1]Run Rate'!A140</f>
        <v>ON00279</v>
      </c>
      <c r="B686" s="191" t="str">
        <f>'[1]Run Rate'!B140</f>
        <v>Serious Mass 2,73kg Vanilla</v>
      </c>
      <c r="C686" s="191" t="str">
        <f>'[1]Run Rate'!C140</f>
        <v>SPORTSKA PREHRANA</v>
      </c>
      <c r="D686" s="191" t="str">
        <f>'[1]Run Rate'!D140</f>
        <v>02 SILVER</v>
      </c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t="str">
        <f t="shared" ref="O686" si="675">IF(AND(OR($B$1="ALL",$B$1=C686),OR($E$1="ALL",$E$1=D686),OR($B$2="ALL",$B$2=A686),OR($E$2="ALL",IFERROR(SEARCH($E$2,B686),0)&gt;0)),"MATCH","")</f>
        <v/>
      </c>
    </row>
    <row r="687" spans="1:15" x14ac:dyDescent="0.25">
      <c r="A687" s="192"/>
      <c r="B687" s="192" t="s">
        <v>156</v>
      </c>
      <c r="C687" s="192" t="s">
        <v>157</v>
      </c>
      <c r="D687" s="192" t="s">
        <v>158</v>
      </c>
      <c r="E687" s="192" t="s">
        <v>139</v>
      </c>
      <c r="F687" s="192" t="s">
        <v>140</v>
      </c>
      <c r="G687" s="192" t="s">
        <v>141</v>
      </c>
      <c r="H687" s="192" t="s">
        <v>142</v>
      </c>
      <c r="I687" s="192" t="s">
        <v>143</v>
      </c>
      <c r="J687" s="192" t="s">
        <v>144</v>
      </c>
      <c r="K687" s="192" t="s">
        <v>145</v>
      </c>
      <c r="L687" s="192" t="s">
        <v>146</v>
      </c>
      <c r="M687" s="192" t="s">
        <v>147</v>
      </c>
      <c r="N687" s="192" t="s">
        <v>148</v>
      </c>
      <c r="O687" t="str">
        <f t="shared" ref="O687" si="676">O686</f>
        <v/>
      </c>
    </row>
    <row r="688" spans="1:15" x14ac:dyDescent="0.25">
      <c r="A688" s="193" t="s">
        <v>161</v>
      </c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t="str">
        <f t="shared" ref="O688" si="677">O686</f>
        <v/>
      </c>
    </row>
    <row r="689" spans="1:15" x14ac:dyDescent="0.25">
      <c r="A689" s="193" t="s">
        <v>164</v>
      </c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t="str">
        <f t="shared" ref="O689" si="678">O686</f>
        <v/>
      </c>
    </row>
    <row r="690" spans="1:15" x14ac:dyDescent="0.25">
      <c r="A690" s="188"/>
      <c r="B690" s="188"/>
      <c r="C690" s="188"/>
      <c r="D690" s="188"/>
      <c r="E690" s="188"/>
      <c r="F690" s="188"/>
      <c r="G690" s="188"/>
      <c r="H690" s="188"/>
      <c r="I690" s="188"/>
      <c r="J690" s="188"/>
      <c r="K690" s="188"/>
      <c r="L690" s="188"/>
      <c r="M690" s="188"/>
      <c r="N690" s="188"/>
      <c r="O690" t="str">
        <f t="shared" ref="O690" si="679">O686</f>
        <v/>
      </c>
    </row>
    <row r="691" spans="1:15" x14ac:dyDescent="0.25">
      <c r="A691" s="191" t="str">
        <f>'[1]Run Rate'!A141</f>
        <v>POL09864</v>
      </c>
      <c r="B691" s="191" t="str">
        <f>'[1]Run Rate'!B141</f>
        <v>Polleo ZMA + Melatonin 60 caps</v>
      </c>
      <c r="C691" s="191" t="str">
        <f>'[1]Run Rate'!C141</f>
        <v>SPORTSKA PREHRANA</v>
      </c>
      <c r="D691" s="191" t="str">
        <f>'[1]Run Rate'!D141</f>
        <v>02 SILVER</v>
      </c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t="str">
        <f t="shared" ref="O691" si="680">IF(AND(OR($B$1="ALL",$B$1=C691),OR($E$1="ALL",$E$1=D691),OR($B$2="ALL",$B$2=A691),OR($E$2="ALL",IFERROR(SEARCH($E$2,B691),0)&gt;0)),"MATCH","")</f>
        <v/>
      </c>
    </row>
    <row r="692" spans="1:15" x14ac:dyDescent="0.25">
      <c r="A692" s="192"/>
      <c r="B692" s="192" t="s">
        <v>156</v>
      </c>
      <c r="C692" s="192" t="s">
        <v>157</v>
      </c>
      <c r="D692" s="192" t="s">
        <v>158</v>
      </c>
      <c r="E692" s="192" t="s">
        <v>139</v>
      </c>
      <c r="F692" s="192" t="s">
        <v>140</v>
      </c>
      <c r="G692" s="192" t="s">
        <v>141</v>
      </c>
      <c r="H692" s="192" t="s">
        <v>142</v>
      </c>
      <c r="I692" s="192" t="s">
        <v>143</v>
      </c>
      <c r="J692" s="192" t="s">
        <v>144</v>
      </c>
      <c r="K692" s="192" t="s">
        <v>145</v>
      </c>
      <c r="L692" s="192" t="s">
        <v>146</v>
      </c>
      <c r="M692" s="192" t="s">
        <v>147</v>
      </c>
      <c r="N692" s="192" t="s">
        <v>148</v>
      </c>
      <c r="O692" t="str">
        <f t="shared" ref="O692" si="681">O691</f>
        <v/>
      </c>
    </row>
    <row r="693" spans="1:15" x14ac:dyDescent="0.25">
      <c r="A693" s="193" t="s">
        <v>161</v>
      </c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t="str">
        <f t="shared" ref="O693" si="682">O691</f>
        <v/>
      </c>
    </row>
    <row r="694" spans="1:15" x14ac:dyDescent="0.25">
      <c r="A694" s="193" t="s">
        <v>164</v>
      </c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t="str">
        <f t="shared" ref="O694" si="683">O691</f>
        <v/>
      </c>
    </row>
    <row r="695" spans="1:15" x14ac:dyDescent="0.25">
      <c r="A695" s="188"/>
      <c r="B695" s="188"/>
      <c r="C695" s="188"/>
      <c r="D695" s="188"/>
      <c r="E695" s="188"/>
      <c r="F695" s="188"/>
      <c r="G695" s="188"/>
      <c r="H695" s="188"/>
      <c r="I695" s="188"/>
      <c r="J695" s="188"/>
      <c r="K695" s="188"/>
      <c r="L695" s="188"/>
      <c r="M695" s="188"/>
      <c r="N695" s="188"/>
      <c r="O695" t="str">
        <f t="shared" ref="O695" si="684">O691</f>
        <v/>
      </c>
    </row>
    <row r="696" spans="1:15" x14ac:dyDescent="0.25">
      <c r="A696" s="191" t="str">
        <f>'[1]Run Rate'!A142</f>
        <v>SCM04305</v>
      </c>
      <c r="B696" s="191" t="str">
        <f>'[1]Run Rate'!B142</f>
        <v>Hemocell 500g</v>
      </c>
      <c r="C696" s="191" t="str">
        <f>'[1]Run Rate'!C142</f>
        <v>SPORTSKA PREHRANA</v>
      </c>
      <c r="D696" s="191" t="str">
        <f>'[1]Run Rate'!D142</f>
        <v>02 SILVER</v>
      </c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t="str">
        <f t="shared" ref="O696" si="685">IF(AND(OR($B$1="ALL",$B$1=C696),OR($E$1="ALL",$E$1=D696),OR($B$2="ALL",$B$2=A696),OR($E$2="ALL",IFERROR(SEARCH($E$2,B696),0)&gt;0)),"MATCH","")</f>
        <v/>
      </c>
    </row>
    <row r="697" spans="1:15" x14ac:dyDescent="0.25">
      <c r="A697" s="192"/>
      <c r="B697" s="192" t="s">
        <v>156</v>
      </c>
      <c r="C697" s="192" t="s">
        <v>157</v>
      </c>
      <c r="D697" s="192" t="s">
        <v>158</v>
      </c>
      <c r="E697" s="192" t="s">
        <v>139</v>
      </c>
      <c r="F697" s="192" t="s">
        <v>140</v>
      </c>
      <c r="G697" s="192" t="s">
        <v>141</v>
      </c>
      <c r="H697" s="192" t="s">
        <v>142</v>
      </c>
      <c r="I697" s="192" t="s">
        <v>143</v>
      </c>
      <c r="J697" s="192" t="s">
        <v>144</v>
      </c>
      <c r="K697" s="192" t="s">
        <v>145</v>
      </c>
      <c r="L697" s="192" t="s">
        <v>146</v>
      </c>
      <c r="M697" s="192" t="s">
        <v>147</v>
      </c>
      <c r="N697" s="192" t="s">
        <v>148</v>
      </c>
      <c r="O697" t="str">
        <f t="shared" ref="O697" si="686">O696</f>
        <v/>
      </c>
    </row>
    <row r="698" spans="1:15" x14ac:dyDescent="0.25">
      <c r="A698" s="193" t="s">
        <v>161</v>
      </c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t="str">
        <f t="shared" ref="O698" si="687">O696</f>
        <v/>
      </c>
    </row>
    <row r="699" spans="1:15" x14ac:dyDescent="0.25">
      <c r="A699" s="193" t="s">
        <v>164</v>
      </c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t="str">
        <f t="shared" ref="O699" si="688">O696</f>
        <v/>
      </c>
    </row>
    <row r="700" spans="1:15" x14ac:dyDescent="0.25">
      <c r="A700" s="188"/>
      <c r="B700" s="188"/>
      <c r="C700" s="188"/>
      <c r="D700" s="188"/>
      <c r="E700" s="188"/>
      <c r="F700" s="188"/>
      <c r="G700" s="188"/>
      <c r="H700" s="188"/>
      <c r="I700" s="188"/>
      <c r="J700" s="188"/>
      <c r="K700" s="188"/>
      <c r="L700" s="188"/>
      <c r="M700" s="188"/>
      <c r="N700" s="188"/>
      <c r="O700" t="str">
        <f t="shared" ref="O700" si="689">O696</f>
        <v/>
      </c>
    </row>
    <row r="701" spans="1:15" x14ac:dyDescent="0.25">
      <c r="A701" s="191" t="str">
        <f>'[1]Run Rate'!A143</f>
        <v>ON00298</v>
      </c>
      <c r="B701" s="191" t="str">
        <f>'[1]Run Rate'!B143</f>
        <v>Gold Whey 2,28kg French Vanilla Creme</v>
      </c>
      <c r="C701" s="191" t="str">
        <f>'[1]Run Rate'!C143</f>
        <v>PROTEINI</v>
      </c>
      <c r="D701" s="191" t="str">
        <f>'[1]Run Rate'!D143</f>
        <v>02 SILVER</v>
      </c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t="str">
        <f t="shared" ref="O701" si="690">IF(AND(OR($B$1="ALL",$B$1=C701),OR($E$1="ALL",$E$1=D701),OR($B$2="ALL",$B$2=A701),OR($E$2="ALL",IFERROR(SEARCH($E$2,B701),0)&gt;0)),"MATCH","")</f>
        <v/>
      </c>
    </row>
    <row r="702" spans="1:15" x14ac:dyDescent="0.25">
      <c r="A702" s="192"/>
      <c r="B702" s="192" t="s">
        <v>156</v>
      </c>
      <c r="C702" s="192" t="s">
        <v>157</v>
      </c>
      <c r="D702" s="192" t="s">
        <v>158</v>
      </c>
      <c r="E702" s="192" t="s">
        <v>139</v>
      </c>
      <c r="F702" s="192" t="s">
        <v>140</v>
      </c>
      <c r="G702" s="192" t="s">
        <v>141</v>
      </c>
      <c r="H702" s="192" t="s">
        <v>142</v>
      </c>
      <c r="I702" s="192" t="s">
        <v>143</v>
      </c>
      <c r="J702" s="192" t="s">
        <v>144</v>
      </c>
      <c r="K702" s="192" t="s">
        <v>145</v>
      </c>
      <c r="L702" s="192" t="s">
        <v>146</v>
      </c>
      <c r="M702" s="192" t="s">
        <v>147</v>
      </c>
      <c r="N702" s="192" t="s">
        <v>148</v>
      </c>
      <c r="O702" t="str">
        <f t="shared" ref="O702" si="691">O701</f>
        <v/>
      </c>
    </row>
    <row r="703" spans="1:15" x14ac:dyDescent="0.25">
      <c r="A703" s="193" t="s">
        <v>161</v>
      </c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t="str">
        <f t="shared" ref="O703" si="692">O701</f>
        <v/>
      </c>
    </row>
    <row r="704" spans="1:15" x14ac:dyDescent="0.25">
      <c r="A704" s="193" t="s">
        <v>164</v>
      </c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t="str">
        <f t="shared" ref="O704" si="693">O701</f>
        <v/>
      </c>
    </row>
    <row r="705" spans="1:15" x14ac:dyDescent="0.25">
      <c r="A705" s="188"/>
      <c r="B705" s="188"/>
      <c r="C705" s="188"/>
      <c r="D705" s="188"/>
      <c r="E705" s="188"/>
      <c r="F705" s="188"/>
      <c r="G705" s="188"/>
      <c r="H705" s="188"/>
      <c r="I705" s="188"/>
      <c r="J705" s="188"/>
      <c r="K705" s="188"/>
      <c r="L705" s="188"/>
      <c r="M705" s="188"/>
      <c r="N705" s="188"/>
      <c r="O705" t="str">
        <f t="shared" ref="O705" si="694">O701</f>
        <v/>
      </c>
    </row>
    <row r="706" spans="1:15" x14ac:dyDescent="0.25">
      <c r="A706" s="191" t="str">
        <f>'[1]Run Rate'!A144</f>
        <v>POL12852</v>
      </c>
      <c r="B706" s="191" t="str">
        <f>'[1]Run Rate'!B144</f>
        <v>Polleo Premium HydroX Whey 1,8kg Vanilla Raspberry</v>
      </c>
      <c r="C706" s="191" t="str">
        <f>'[1]Run Rate'!C144</f>
        <v>PROTEINI</v>
      </c>
      <c r="D706" s="191" t="str">
        <f>'[1]Run Rate'!D144</f>
        <v>02 SILVER</v>
      </c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t="str">
        <f t="shared" ref="O706" si="695">IF(AND(OR($B$1="ALL",$B$1=C706),OR($E$1="ALL",$E$1=D706),OR($B$2="ALL",$B$2=A706),OR($E$2="ALL",IFERROR(SEARCH($E$2,B706),0)&gt;0)),"MATCH","")</f>
        <v/>
      </c>
    </row>
    <row r="707" spans="1:15" x14ac:dyDescent="0.25">
      <c r="A707" s="192"/>
      <c r="B707" s="192" t="s">
        <v>156</v>
      </c>
      <c r="C707" s="192" t="s">
        <v>157</v>
      </c>
      <c r="D707" s="192" t="s">
        <v>158</v>
      </c>
      <c r="E707" s="192" t="s">
        <v>139</v>
      </c>
      <c r="F707" s="192" t="s">
        <v>140</v>
      </c>
      <c r="G707" s="192" t="s">
        <v>141</v>
      </c>
      <c r="H707" s="192" t="s">
        <v>142</v>
      </c>
      <c r="I707" s="192" t="s">
        <v>143</v>
      </c>
      <c r="J707" s="192" t="s">
        <v>144</v>
      </c>
      <c r="K707" s="192" t="s">
        <v>145</v>
      </c>
      <c r="L707" s="192" t="s">
        <v>146</v>
      </c>
      <c r="M707" s="192" t="s">
        <v>147</v>
      </c>
      <c r="N707" s="192" t="s">
        <v>148</v>
      </c>
      <c r="O707" t="str">
        <f t="shared" ref="O707" si="696">O706</f>
        <v/>
      </c>
    </row>
    <row r="708" spans="1:15" x14ac:dyDescent="0.25">
      <c r="A708" s="193" t="s">
        <v>161</v>
      </c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t="str">
        <f t="shared" ref="O708" si="697">O706</f>
        <v/>
      </c>
    </row>
    <row r="709" spans="1:15" x14ac:dyDescent="0.25">
      <c r="A709" s="193" t="s">
        <v>164</v>
      </c>
      <c r="B709" s="97"/>
      <c r="C709" s="97"/>
      <c r="D709" s="97"/>
      <c r="E709" s="97"/>
      <c r="F709" s="97"/>
      <c r="G709" s="97">
        <v>50</v>
      </c>
      <c r="H709" s="97">
        <v>50</v>
      </c>
      <c r="I709" s="97">
        <v>50</v>
      </c>
      <c r="J709" s="97">
        <v>50</v>
      </c>
      <c r="K709" s="97"/>
      <c r="L709" s="97"/>
      <c r="M709" s="97"/>
      <c r="N709" s="97"/>
      <c r="O709" t="str">
        <f t="shared" ref="O709" si="698">O706</f>
        <v/>
      </c>
    </row>
    <row r="710" spans="1:15" x14ac:dyDescent="0.25">
      <c r="A710" s="188"/>
      <c r="B710" s="188"/>
      <c r="C710" s="188"/>
      <c r="D710" s="188"/>
      <c r="E710" s="188"/>
      <c r="F710" s="188"/>
      <c r="G710" s="188"/>
      <c r="H710" s="188"/>
      <c r="I710" s="188"/>
      <c r="J710" s="188"/>
      <c r="K710" s="188"/>
      <c r="L710" s="188"/>
      <c r="M710" s="188"/>
      <c r="N710" s="188"/>
      <c r="O710" t="str">
        <f t="shared" ref="O710" si="699">O706</f>
        <v/>
      </c>
    </row>
    <row r="711" spans="1:15" x14ac:dyDescent="0.25">
      <c r="A711" s="191" t="str">
        <f>'[1]Run Rate'!A145</f>
        <v>POL09778</v>
      </c>
      <c r="B711" s="191" t="str">
        <f>'[1]Run Rate'!B145</f>
        <v>Polleo HydroX Micellar Casein 454g Vanilla Ice Cream</v>
      </c>
      <c r="C711" s="191" t="str">
        <f>'[1]Run Rate'!C145</f>
        <v>PROTEINI</v>
      </c>
      <c r="D711" s="191" t="str">
        <f>'[1]Run Rate'!D145</f>
        <v>02 SILVER</v>
      </c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t="str">
        <f t="shared" ref="O711" si="700">IF(AND(OR($B$1="ALL",$B$1=C711),OR($E$1="ALL",$E$1=D711),OR($B$2="ALL",$B$2=A711),OR($E$2="ALL",IFERROR(SEARCH($E$2,B711),0)&gt;0)),"MATCH","")</f>
        <v/>
      </c>
    </row>
    <row r="712" spans="1:15" x14ac:dyDescent="0.25">
      <c r="A712" s="192"/>
      <c r="B712" s="192" t="s">
        <v>156</v>
      </c>
      <c r="C712" s="192" t="s">
        <v>157</v>
      </c>
      <c r="D712" s="192" t="s">
        <v>158</v>
      </c>
      <c r="E712" s="192" t="s">
        <v>139</v>
      </c>
      <c r="F712" s="192" t="s">
        <v>140</v>
      </c>
      <c r="G712" s="192" t="s">
        <v>141</v>
      </c>
      <c r="H712" s="192" t="s">
        <v>142</v>
      </c>
      <c r="I712" s="192" t="s">
        <v>143</v>
      </c>
      <c r="J712" s="192" t="s">
        <v>144</v>
      </c>
      <c r="K712" s="192" t="s">
        <v>145</v>
      </c>
      <c r="L712" s="192" t="s">
        <v>146</v>
      </c>
      <c r="M712" s="192" t="s">
        <v>147</v>
      </c>
      <c r="N712" s="192" t="s">
        <v>148</v>
      </c>
      <c r="O712" t="str">
        <f t="shared" ref="O712" si="701">O711</f>
        <v/>
      </c>
    </row>
    <row r="713" spans="1:15" x14ac:dyDescent="0.25">
      <c r="A713" s="193" t="s">
        <v>161</v>
      </c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t="str">
        <f t="shared" ref="O713" si="702">O711</f>
        <v/>
      </c>
    </row>
    <row r="714" spans="1:15" x14ac:dyDescent="0.25">
      <c r="A714" s="193" t="s">
        <v>164</v>
      </c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t="str">
        <f t="shared" ref="O714" si="703">O711</f>
        <v/>
      </c>
    </row>
    <row r="715" spans="1:15" x14ac:dyDescent="0.25">
      <c r="A715" s="188"/>
      <c r="B715" s="188"/>
      <c r="C715" s="188"/>
      <c r="D715" s="188"/>
      <c r="E715" s="188"/>
      <c r="F715" s="188"/>
      <c r="G715" s="188"/>
      <c r="H715" s="188"/>
      <c r="I715" s="188"/>
      <c r="J715" s="188"/>
      <c r="K715" s="188"/>
      <c r="L715" s="188"/>
      <c r="M715" s="188"/>
      <c r="N715" s="188"/>
      <c r="O715" t="str">
        <f t="shared" ref="O715" si="704">O711</f>
        <v/>
      </c>
    </row>
    <row r="716" spans="1:15" x14ac:dyDescent="0.25">
      <c r="A716" s="191" t="str">
        <f>'[1]Run Rate'!A146</f>
        <v>POL09777</v>
      </c>
      <c r="B716" s="191" t="str">
        <f>'[1]Run Rate'!B146</f>
        <v>Polleo HydroX Micellar Casein 454g Double Chocolate Cream</v>
      </c>
      <c r="C716" s="191" t="str">
        <f>'[1]Run Rate'!C146</f>
        <v>PROTEINI</v>
      </c>
      <c r="D716" s="191" t="str">
        <f>'[1]Run Rate'!D146</f>
        <v>02 SILVER</v>
      </c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t="str">
        <f t="shared" ref="O716" si="705">IF(AND(OR($B$1="ALL",$B$1=C716),OR($E$1="ALL",$E$1=D716),OR($B$2="ALL",$B$2=A716),OR($E$2="ALL",IFERROR(SEARCH($E$2,B716),0)&gt;0)),"MATCH","")</f>
        <v/>
      </c>
    </row>
    <row r="717" spans="1:15" x14ac:dyDescent="0.25">
      <c r="A717" s="192"/>
      <c r="B717" s="192" t="s">
        <v>156</v>
      </c>
      <c r="C717" s="192" t="s">
        <v>157</v>
      </c>
      <c r="D717" s="192" t="s">
        <v>158</v>
      </c>
      <c r="E717" s="192" t="s">
        <v>139</v>
      </c>
      <c r="F717" s="192" t="s">
        <v>140</v>
      </c>
      <c r="G717" s="192" t="s">
        <v>141</v>
      </c>
      <c r="H717" s="192" t="s">
        <v>142</v>
      </c>
      <c r="I717" s="192" t="s">
        <v>143</v>
      </c>
      <c r="J717" s="192" t="s">
        <v>144</v>
      </c>
      <c r="K717" s="192" t="s">
        <v>145</v>
      </c>
      <c r="L717" s="192" t="s">
        <v>146</v>
      </c>
      <c r="M717" s="192" t="s">
        <v>147</v>
      </c>
      <c r="N717" s="192" t="s">
        <v>148</v>
      </c>
      <c r="O717" t="str">
        <f t="shared" ref="O717" si="706">O716</f>
        <v/>
      </c>
    </row>
    <row r="718" spans="1:15" x14ac:dyDescent="0.25">
      <c r="A718" s="193" t="s">
        <v>161</v>
      </c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t="str">
        <f t="shared" ref="O718" si="707">O716</f>
        <v/>
      </c>
    </row>
    <row r="719" spans="1:15" x14ac:dyDescent="0.25">
      <c r="A719" s="193" t="s">
        <v>164</v>
      </c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t="str">
        <f t="shared" ref="O719" si="708">O716</f>
        <v/>
      </c>
    </row>
    <row r="720" spans="1:15" x14ac:dyDescent="0.25">
      <c r="A720" s="188"/>
      <c r="B720" s="188"/>
      <c r="C720" s="188"/>
      <c r="D720" s="188"/>
      <c r="E720" s="188"/>
      <c r="F720" s="188"/>
      <c r="G720" s="188"/>
      <c r="H720" s="188"/>
      <c r="I720" s="188"/>
      <c r="J720" s="188"/>
      <c r="K720" s="188"/>
      <c r="L720" s="188"/>
      <c r="M720" s="188"/>
      <c r="N720" s="188"/>
      <c r="O720" t="str">
        <f t="shared" ref="O720" si="709">O716</f>
        <v/>
      </c>
    </row>
    <row r="721" spans="1:15" x14ac:dyDescent="0.25">
      <c r="A721" s="191" t="str">
        <f>'[1]Run Rate'!A147</f>
        <v>ZOE12402</v>
      </c>
      <c r="B721" s="191" t="str">
        <f>'[1]Run Rate'!B147</f>
        <v>ZOE Magnesium Duo 60 caps</v>
      </c>
      <c r="C721" s="191" t="str">
        <f>'[1]Run Rate'!C147</f>
        <v>SPORTSKA PREHRANA</v>
      </c>
      <c r="D721" s="191" t="str">
        <f>'[1]Run Rate'!D147</f>
        <v>02 SILVER</v>
      </c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t="str">
        <f t="shared" ref="O721" si="710">IF(AND(OR($B$1="ALL",$B$1=C721),OR($E$1="ALL",$E$1=D721),OR($B$2="ALL",$B$2=A721),OR($E$2="ALL",IFERROR(SEARCH($E$2,B721),0)&gt;0)),"MATCH","")</f>
        <v/>
      </c>
    </row>
    <row r="722" spans="1:15" x14ac:dyDescent="0.25">
      <c r="A722" s="192"/>
      <c r="B722" s="192" t="s">
        <v>156</v>
      </c>
      <c r="C722" s="192" t="s">
        <v>157</v>
      </c>
      <c r="D722" s="192" t="s">
        <v>158</v>
      </c>
      <c r="E722" s="192" t="s">
        <v>139</v>
      </c>
      <c r="F722" s="192" t="s">
        <v>140</v>
      </c>
      <c r="G722" s="192" t="s">
        <v>141</v>
      </c>
      <c r="H722" s="192" t="s">
        <v>142</v>
      </c>
      <c r="I722" s="192" t="s">
        <v>143</v>
      </c>
      <c r="J722" s="192" t="s">
        <v>144</v>
      </c>
      <c r="K722" s="192" t="s">
        <v>145</v>
      </c>
      <c r="L722" s="192" t="s">
        <v>146</v>
      </c>
      <c r="M722" s="192" t="s">
        <v>147</v>
      </c>
      <c r="N722" s="192" t="s">
        <v>148</v>
      </c>
      <c r="O722" t="str">
        <f t="shared" ref="O722" si="711">O721</f>
        <v/>
      </c>
    </row>
    <row r="723" spans="1:15" x14ac:dyDescent="0.25">
      <c r="A723" s="193" t="s">
        <v>161</v>
      </c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t="str">
        <f t="shared" ref="O723" si="712">O721</f>
        <v/>
      </c>
    </row>
    <row r="724" spans="1:15" x14ac:dyDescent="0.25">
      <c r="A724" s="193" t="s">
        <v>164</v>
      </c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t="str">
        <f t="shared" ref="O724" si="713">O721</f>
        <v/>
      </c>
    </row>
    <row r="725" spans="1:15" x14ac:dyDescent="0.25">
      <c r="A725" s="188"/>
      <c r="B725" s="188"/>
      <c r="C725" s="188"/>
      <c r="D725" s="188"/>
      <c r="E725" s="188"/>
      <c r="F725" s="188"/>
      <c r="G725" s="188"/>
      <c r="H725" s="188"/>
      <c r="I725" s="188"/>
      <c r="J725" s="188"/>
      <c r="K725" s="188"/>
      <c r="L725" s="188"/>
      <c r="M725" s="188"/>
      <c r="N725" s="188"/>
      <c r="O725" t="str">
        <f t="shared" ref="O725" si="714">O721</f>
        <v/>
      </c>
    </row>
    <row r="726" spans="1:15" x14ac:dyDescent="0.25">
      <c r="A726" s="191" t="str">
        <f>'[1]Run Rate'!A148</f>
        <v>POL12848</v>
      </c>
      <c r="B726" s="191" t="str">
        <f>'[1]Run Rate'!B148</f>
        <v>Polleo Premium HydroX Whey 1,8kg Chocolate Gourmet</v>
      </c>
      <c r="C726" s="191" t="str">
        <f>'[1]Run Rate'!C148</f>
        <v>PROTEINI</v>
      </c>
      <c r="D726" s="191" t="str">
        <f>'[1]Run Rate'!D148</f>
        <v>02 SILVER</v>
      </c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t="str">
        <f t="shared" ref="O726" si="715">IF(AND(OR($B$1="ALL",$B$1=C726),OR($E$1="ALL",$E$1=D726),OR($B$2="ALL",$B$2=A726),OR($E$2="ALL",IFERROR(SEARCH($E$2,B726),0)&gt;0)),"MATCH","")</f>
        <v/>
      </c>
    </row>
    <row r="727" spans="1:15" x14ac:dyDescent="0.25">
      <c r="A727" s="192"/>
      <c r="B727" s="192" t="s">
        <v>156</v>
      </c>
      <c r="C727" s="192" t="s">
        <v>157</v>
      </c>
      <c r="D727" s="192" t="s">
        <v>158</v>
      </c>
      <c r="E727" s="192" t="s">
        <v>139</v>
      </c>
      <c r="F727" s="192" t="s">
        <v>140</v>
      </c>
      <c r="G727" s="192" t="s">
        <v>141</v>
      </c>
      <c r="H727" s="192" t="s">
        <v>142</v>
      </c>
      <c r="I727" s="192" t="s">
        <v>143</v>
      </c>
      <c r="J727" s="192" t="s">
        <v>144</v>
      </c>
      <c r="K727" s="192" t="s">
        <v>145</v>
      </c>
      <c r="L727" s="192" t="s">
        <v>146</v>
      </c>
      <c r="M727" s="192" t="s">
        <v>147</v>
      </c>
      <c r="N727" s="192" t="s">
        <v>148</v>
      </c>
      <c r="O727" t="str">
        <f t="shared" ref="O727" si="716">O726</f>
        <v/>
      </c>
    </row>
    <row r="728" spans="1:15" x14ac:dyDescent="0.25">
      <c r="A728" s="193" t="s">
        <v>161</v>
      </c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t="str">
        <f t="shared" ref="O728" si="717">O726</f>
        <v/>
      </c>
    </row>
    <row r="729" spans="1:15" x14ac:dyDescent="0.25">
      <c r="A729" s="193" t="s">
        <v>164</v>
      </c>
      <c r="B729" s="97"/>
      <c r="C729" s="97"/>
      <c r="D729" s="97"/>
      <c r="E729" s="97"/>
      <c r="F729" s="97"/>
      <c r="G729" s="97">
        <v>150</v>
      </c>
      <c r="H729" s="97">
        <v>150</v>
      </c>
      <c r="I729" s="97">
        <v>150</v>
      </c>
      <c r="J729" s="97">
        <v>150</v>
      </c>
      <c r="K729" s="97"/>
      <c r="L729" s="97"/>
      <c r="M729" s="97"/>
      <c r="N729" s="97"/>
      <c r="O729" t="str">
        <f t="shared" ref="O729" si="718">O726</f>
        <v/>
      </c>
    </row>
    <row r="730" spans="1:15" x14ac:dyDescent="0.25">
      <c r="A730" s="188"/>
      <c r="B730" s="188"/>
      <c r="C730" s="188"/>
      <c r="D730" s="188"/>
      <c r="E730" s="188"/>
      <c r="F730" s="188"/>
      <c r="G730" s="188"/>
      <c r="H730" s="188"/>
      <c r="I730" s="188"/>
      <c r="J730" s="188"/>
      <c r="K730" s="188"/>
      <c r="L730" s="188"/>
      <c r="M730" s="188"/>
      <c r="N730" s="188"/>
      <c r="O730" t="str">
        <f t="shared" ref="O730" si="719">O726</f>
        <v/>
      </c>
    </row>
    <row r="731" spans="1:15" x14ac:dyDescent="0.25">
      <c r="A731" s="191" t="str">
        <f>'[1]Run Rate'!A149</f>
        <v>POL09896</v>
      </c>
      <c r="B731" s="191" t="str">
        <f>'[1]Run Rate'!B149</f>
        <v>Polleo Soy Protein Isolate 454g Chocolate</v>
      </c>
      <c r="C731" s="191" t="str">
        <f>'[1]Run Rate'!C149</f>
        <v>BIO I SUPERFOODS</v>
      </c>
      <c r="D731" s="191" t="str">
        <f>'[1]Run Rate'!D149</f>
        <v>02 SILVER</v>
      </c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t="str">
        <f t="shared" ref="O731" si="720">IF(AND(OR($B$1="ALL",$B$1=C731),OR($E$1="ALL",$E$1=D731),OR($B$2="ALL",$B$2=A731),OR($E$2="ALL",IFERROR(SEARCH($E$2,B731),0)&gt;0)),"MATCH","")</f>
        <v/>
      </c>
    </row>
    <row r="732" spans="1:15" x14ac:dyDescent="0.25">
      <c r="A732" s="192"/>
      <c r="B732" s="192" t="s">
        <v>156</v>
      </c>
      <c r="C732" s="192" t="s">
        <v>157</v>
      </c>
      <c r="D732" s="192" t="s">
        <v>158</v>
      </c>
      <c r="E732" s="192" t="s">
        <v>139</v>
      </c>
      <c r="F732" s="192" t="s">
        <v>140</v>
      </c>
      <c r="G732" s="192" t="s">
        <v>141</v>
      </c>
      <c r="H732" s="192" t="s">
        <v>142</v>
      </c>
      <c r="I732" s="192" t="s">
        <v>143</v>
      </c>
      <c r="J732" s="192" t="s">
        <v>144</v>
      </c>
      <c r="K732" s="192" t="s">
        <v>145</v>
      </c>
      <c r="L732" s="192" t="s">
        <v>146</v>
      </c>
      <c r="M732" s="192" t="s">
        <v>147</v>
      </c>
      <c r="N732" s="192" t="s">
        <v>148</v>
      </c>
      <c r="O732" t="str">
        <f t="shared" ref="O732" si="721">O731</f>
        <v/>
      </c>
    </row>
    <row r="733" spans="1:15" x14ac:dyDescent="0.25">
      <c r="A733" s="193" t="s">
        <v>161</v>
      </c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t="str">
        <f t="shared" ref="O733" si="722">O731</f>
        <v/>
      </c>
    </row>
    <row r="734" spans="1:15" x14ac:dyDescent="0.25">
      <c r="A734" s="193" t="s">
        <v>164</v>
      </c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t="str">
        <f t="shared" ref="O734" si="723">O731</f>
        <v/>
      </c>
    </row>
    <row r="735" spans="1:15" x14ac:dyDescent="0.25">
      <c r="A735" s="188"/>
      <c r="B735" s="188"/>
      <c r="C735" s="188"/>
      <c r="D735" s="188"/>
      <c r="E735" s="188"/>
      <c r="F735" s="188"/>
      <c r="G735" s="188"/>
      <c r="H735" s="188"/>
      <c r="I735" s="188"/>
      <c r="J735" s="188"/>
      <c r="K735" s="188"/>
      <c r="L735" s="188"/>
      <c r="M735" s="188"/>
      <c r="N735" s="188"/>
      <c r="O735" t="str">
        <f t="shared" ref="O735" si="724">O731</f>
        <v/>
      </c>
    </row>
    <row r="736" spans="1:15" x14ac:dyDescent="0.25">
      <c r="A736" s="191" t="str">
        <f>'[1]Run Rate'!A150</f>
        <v>SCM04306</v>
      </c>
      <c r="B736" s="191" t="str">
        <f>'[1]Run Rate'!B150</f>
        <v>TestoRage 120 kapsula</v>
      </c>
      <c r="C736" s="191" t="str">
        <f>'[1]Run Rate'!C150</f>
        <v>SPORTSKA PREHRANA</v>
      </c>
      <c r="D736" s="191" t="str">
        <f>'[1]Run Rate'!D150</f>
        <v>02 SILVER</v>
      </c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t="str">
        <f t="shared" ref="O736" si="725">IF(AND(OR($B$1="ALL",$B$1=C736),OR($E$1="ALL",$E$1=D736),OR($B$2="ALL",$B$2=A736),OR($E$2="ALL",IFERROR(SEARCH($E$2,B736),0)&gt;0)),"MATCH","")</f>
        <v/>
      </c>
    </row>
    <row r="737" spans="1:15" x14ac:dyDescent="0.25">
      <c r="A737" s="192"/>
      <c r="B737" s="192" t="s">
        <v>156</v>
      </c>
      <c r="C737" s="192" t="s">
        <v>157</v>
      </c>
      <c r="D737" s="192" t="s">
        <v>158</v>
      </c>
      <c r="E737" s="192" t="s">
        <v>139</v>
      </c>
      <c r="F737" s="192" t="s">
        <v>140</v>
      </c>
      <c r="G737" s="192" t="s">
        <v>141</v>
      </c>
      <c r="H737" s="192" t="s">
        <v>142</v>
      </c>
      <c r="I737" s="192" t="s">
        <v>143</v>
      </c>
      <c r="J737" s="192" t="s">
        <v>144</v>
      </c>
      <c r="K737" s="192" t="s">
        <v>145</v>
      </c>
      <c r="L737" s="192" t="s">
        <v>146</v>
      </c>
      <c r="M737" s="192" t="s">
        <v>147</v>
      </c>
      <c r="N737" s="192" t="s">
        <v>148</v>
      </c>
      <c r="O737" t="str">
        <f t="shared" ref="O737" si="726">O736</f>
        <v/>
      </c>
    </row>
    <row r="738" spans="1:15" x14ac:dyDescent="0.25">
      <c r="A738" s="193" t="s">
        <v>161</v>
      </c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t="str">
        <f t="shared" ref="O738" si="727">O736</f>
        <v/>
      </c>
    </row>
    <row r="739" spans="1:15" x14ac:dyDescent="0.25">
      <c r="A739" s="193" t="s">
        <v>164</v>
      </c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t="str">
        <f t="shared" ref="O739" si="728">O736</f>
        <v/>
      </c>
    </row>
    <row r="740" spans="1:15" x14ac:dyDescent="0.25">
      <c r="A740" s="188"/>
      <c r="B740" s="188"/>
      <c r="C740" s="188"/>
      <c r="D740" s="188"/>
      <c r="E740" s="188"/>
      <c r="F740" s="188"/>
      <c r="G740" s="188"/>
      <c r="H740" s="188"/>
      <c r="I740" s="188"/>
      <c r="J740" s="188"/>
      <c r="K740" s="188"/>
      <c r="L740" s="188"/>
      <c r="M740" s="188"/>
      <c r="N740" s="188"/>
      <c r="O740" t="str">
        <f t="shared" ref="O740" si="729">O736</f>
        <v/>
      </c>
    </row>
    <row r="741" spans="1:15" x14ac:dyDescent="0.25">
      <c r="A741" s="191" t="str">
        <f>'[1]Run Rate'!A151</f>
        <v>CON23204</v>
      </c>
      <c r="B741" s="191" t="str">
        <f>'[1]Run Rate'!B151</f>
        <v>Concept2 Skierg</v>
      </c>
      <c r="C741" s="191" t="str">
        <f>'[1]Run Rate'!C151</f>
        <v>FITNESS OPREMA</v>
      </c>
      <c r="D741" s="191" t="str">
        <f>'[1]Run Rate'!D151</f>
        <v>02 SILVER</v>
      </c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t="str">
        <f t="shared" ref="O741" si="730">IF(AND(OR($B$1="ALL",$B$1=C741),OR($E$1="ALL",$E$1=D741),OR($B$2="ALL",$B$2=A741),OR($E$2="ALL",IFERROR(SEARCH($E$2,B741),0)&gt;0)),"MATCH","")</f>
        <v/>
      </c>
    </row>
    <row r="742" spans="1:15" x14ac:dyDescent="0.25">
      <c r="A742" s="192"/>
      <c r="B742" s="192" t="s">
        <v>156</v>
      </c>
      <c r="C742" s="192" t="s">
        <v>157</v>
      </c>
      <c r="D742" s="192" t="s">
        <v>158</v>
      </c>
      <c r="E742" s="192" t="s">
        <v>139</v>
      </c>
      <c r="F742" s="192" t="s">
        <v>140</v>
      </c>
      <c r="G742" s="192" t="s">
        <v>141</v>
      </c>
      <c r="H742" s="192" t="s">
        <v>142</v>
      </c>
      <c r="I742" s="192" t="s">
        <v>143</v>
      </c>
      <c r="J742" s="192" t="s">
        <v>144</v>
      </c>
      <c r="K742" s="192" t="s">
        <v>145</v>
      </c>
      <c r="L742" s="192" t="s">
        <v>146</v>
      </c>
      <c r="M742" s="192" t="s">
        <v>147</v>
      </c>
      <c r="N742" s="192" t="s">
        <v>148</v>
      </c>
      <c r="O742" t="str">
        <f t="shared" ref="O742" si="731">O741</f>
        <v/>
      </c>
    </row>
    <row r="743" spans="1:15" x14ac:dyDescent="0.25">
      <c r="A743" s="193" t="s">
        <v>161</v>
      </c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t="str">
        <f t="shared" ref="O743" si="732">O741</f>
        <v/>
      </c>
    </row>
    <row r="744" spans="1:15" x14ac:dyDescent="0.25">
      <c r="A744" s="193" t="s">
        <v>164</v>
      </c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t="str">
        <f t="shared" ref="O744" si="733">O741</f>
        <v/>
      </c>
    </row>
    <row r="745" spans="1:15" x14ac:dyDescent="0.25">
      <c r="A745" s="188"/>
      <c r="B745" s="188"/>
      <c r="C745" s="188"/>
      <c r="D745" s="188"/>
      <c r="E745" s="188"/>
      <c r="F745" s="188"/>
      <c r="G745" s="188"/>
      <c r="H745" s="188"/>
      <c r="I745" s="188"/>
      <c r="J745" s="188"/>
      <c r="K745" s="188"/>
      <c r="L745" s="188"/>
      <c r="M745" s="188"/>
      <c r="N745" s="188"/>
      <c r="O745" t="str">
        <f t="shared" ref="O745" si="734">O741</f>
        <v/>
      </c>
    </row>
    <row r="746" spans="1:15" x14ac:dyDescent="0.25">
      <c r="A746" s="191" t="str">
        <f>'[1]Run Rate'!A152</f>
        <v>POL12769</v>
      </c>
      <c r="B746" s="191" t="str">
        <f>'[1]Run Rate'!B152</f>
        <v>Polleo Vitamin D3 4000 180 softgels</v>
      </c>
      <c r="C746" s="191" t="str">
        <f>'[1]Run Rate'!C152</f>
        <v>SPORTSKA PREHRANA</v>
      </c>
      <c r="D746" s="191" t="str">
        <f>'[1]Run Rate'!D152</f>
        <v>02 SILVER</v>
      </c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t="str">
        <f t="shared" ref="O746" si="735">IF(AND(OR($B$1="ALL",$B$1=C746),OR($E$1="ALL",$E$1=D746),OR($B$2="ALL",$B$2=A746),OR($E$2="ALL",IFERROR(SEARCH($E$2,B746),0)&gt;0)),"MATCH","")</f>
        <v/>
      </c>
    </row>
    <row r="747" spans="1:15" x14ac:dyDescent="0.25">
      <c r="A747" s="192"/>
      <c r="B747" s="192" t="s">
        <v>156</v>
      </c>
      <c r="C747" s="192" t="s">
        <v>157</v>
      </c>
      <c r="D747" s="192" t="s">
        <v>158</v>
      </c>
      <c r="E747" s="192" t="s">
        <v>139</v>
      </c>
      <c r="F747" s="192" t="s">
        <v>140</v>
      </c>
      <c r="G747" s="192" t="s">
        <v>141</v>
      </c>
      <c r="H747" s="192" t="s">
        <v>142</v>
      </c>
      <c r="I747" s="192" t="s">
        <v>143</v>
      </c>
      <c r="J747" s="192" t="s">
        <v>144</v>
      </c>
      <c r="K747" s="192" t="s">
        <v>145</v>
      </c>
      <c r="L747" s="192" t="s">
        <v>146</v>
      </c>
      <c r="M747" s="192" t="s">
        <v>147</v>
      </c>
      <c r="N747" s="192" t="s">
        <v>148</v>
      </c>
      <c r="O747" t="str">
        <f t="shared" ref="O747" si="736">O746</f>
        <v/>
      </c>
    </row>
    <row r="748" spans="1:15" x14ac:dyDescent="0.25">
      <c r="A748" s="193" t="s">
        <v>161</v>
      </c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t="str">
        <f t="shared" ref="O748" si="737">O746</f>
        <v/>
      </c>
    </row>
    <row r="749" spans="1:15" x14ac:dyDescent="0.25">
      <c r="A749" s="193" t="s">
        <v>164</v>
      </c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t="str">
        <f t="shared" ref="O749" si="738">O746</f>
        <v/>
      </c>
    </row>
    <row r="750" spans="1:15" x14ac:dyDescent="0.25">
      <c r="A750" s="188"/>
      <c r="B750" s="188"/>
      <c r="C750" s="188"/>
      <c r="D750" s="188"/>
      <c r="E750" s="188"/>
      <c r="F750" s="188"/>
      <c r="G750" s="188"/>
      <c r="H750" s="188"/>
      <c r="I750" s="188"/>
      <c r="J750" s="188"/>
      <c r="K750" s="188"/>
      <c r="L750" s="188"/>
      <c r="M750" s="188"/>
      <c r="N750" s="188"/>
      <c r="O750" t="str">
        <f t="shared" ref="O750" si="739">O746</f>
        <v/>
      </c>
    </row>
    <row r="751" spans="1:15" x14ac:dyDescent="0.25">
      <c r="A751" s="191" t="str">
        <f>'[1]Run Rate'!A153</f>
        <v>SHM00011</v>
      </c>
      <c r="B751" s="191" t="str">
        <f>'[1]Run Rate'!B153</f>
        <v>Shieldmixer Hero Pro Batman Classic</v>
      </c>
      <c r="C751" s="191" t="str">
        <f>'[1]Run Rate'!C153</f>
        <v>DRINKWARE I HOME</v>
      </c>
      <c r="D751" s="191" t="str">
        <f>'[1]Run Rate'!D153</f>
        <v>02 SILVER</v>
      </c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t="str">
        <f t="shared" ref="O751" si="740">IF(AND(OR($B$1="ALL",$B$1=C751),OR($E$1="ALL",$E$1=D751),OR($B$2="ALL",$B$2=A751),OR($E$2="ALL",IFERROR(SEARCH($E$2,B751),0)&gt;0)),"MATCH","")</f>
        <v/>
      </c>
    </row>
    <row r="752" spans="1:15" x14ac:dyDescent="0.25">
      <c r="A752" s="192"/>
      <c r="B752" s="192" t="s">
        <v>156</v>
      </c>
      <c r="C752" s="192" t="s">
        <v>157</v>
      </c>
      <c r="D752" s="192" t="s">
        <v>158</v>
      </c>
      <c r="E752" s="192" t="s">
        <v>139</v>
      </c>
      <c r="F752" s="192" t="s">
        <v>140</v>
      </c>
      <c r="G752" s="192" t="s">
        <v>141</v>
      </c>
      <c r="H752" s="192" t="s">
        <v>142</v>
      </c>
      <c r="I752" s="192" t="s">
        <v>143</v>
      </c>
      <c r="J752" s="192" t="s">
        <v>144</v>
      </c>
      <c r="K752" s="192" t="s">
        <v>145</v>
      </c>
      <c r="L752" s="192" t="s">
        <v>146</v>
      </c>
      <c r="M752" s="192" t="s">
        <v>147</v>
      </c>
      <c r="N752" s="192" t="s">
        <v>148</v>
      </c>
      <c r="O752" t="str">
        <f t="shared" ref="O752" si="741">O751</f>
        <v/>
      </c>
    </row>
    <row r="753" spans="1:15" x14ac:dyDescent="0.25">
      <c r="A753" s="193" t="s">
        <v>161</v>
      </c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t="str">
        <f t="shared" ref="O753" si="742">O751</f>
        <v/>
      </c>
    </row>
    <row r="754" spans="1:15" x14ac:dyDescent="0.25">
      <c r="A754" s="193" t="s">
        <v>164</v>
      </c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t="str">
        <f t="shared" ref="O754" si="743">O751</f>
        <v/>
      </c>
    </row>
    <row r="755" spans="1:15" x14ac:dyDescent="0.25">
      <c r="A755" s="188"/>
      <c r="B755" s="188"/>
      <c r="C755" s="188"/>
      <c r="D755" s="188"/>
      <c r="E755" s="188"/>
      <c r="F755" s="188"/>
      <c r="G755" s="188"/>
      <c r="H755" s="188"/>
      <c r="I755" s="188"/>
      <c r="J755" s="188"/>
      <c r="K755" s="188"/>
      <c r="L755" s="188"/>
      <c r="M755" s="188"/>
      <c r="N755" s="188"/>
      <c r="O755" t="str">
        <f t="shared" ref="O755" si="744">O751</f>
        <v/>
      </c>
    </row>
    <row r="756" spans="1:15" x14ac:dyDescent="0.25">
      <c r="A756" s="191" t="str">
        <f>'[1]Run Rate'!A154</f>
        <v>ZOE12453</v>
      </c>
      <c r="B756" s="191" t="str">
        <f>'[1]Run Rate'!B154</f>
        <v>Zoe Protein Bar 50 g Choco Hazelnut Rocher</v>
      </c>
      <c r="C756" s="191" t="str">
        <f>'[1]Run Rate'!C154</f>
        <v>RTD &amp; SNACKS</v>
      </c>
      <c r="D756" s="191" t="str">
        <f>'[1]Run Rate'!D154</f>
        <v>02 SILVER</v>
      </c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t="str">
        <f t="shared" ref="O756" si="745">IF(AND(OR($B$1="ALL",$B$1=C756),OR($E$1="ALL",$E$1=D756),OR($B$2="ALL",$B$2=A756),OR($E$2="ALL",IFERROR(SEARCH($E$2,B756),0)&gt;0)),"MATCH","")</f>
        <v/>
      </c>
    </row>
    <row r="757" spans="1:15" x14ac:dyDescent="0.25">
      <c r="A757" s="192"/>
      <c r="B757" s="192" t="s">
        <v>156</v>
      </c>
      <c r="C757" s="192" t="s">
        <v>157</v>
      </c>
      <c r="D757" s="192" t="s">
        <v>158</v>
      </c>
      <c r="E757" s="192" t="s">
        <v>139</v>
      </c>
      <c r="F757" s="192" t="s">
        <v>140</v>
      </c>
      <c r="G757" s="192" t="s">
        <v>141</v>
      </c>
      <c r="H757" s="192" t="s">
        <v>142</v>
      </c>
      <c r="I757" s="192" t="s">
        <v>143</v>
      </c>
      <c r="J757" s="192" t="s">
        <v>144</v>
      </c>
      <c r="K757" s="192" t="s">
        <v>145</v>
      </c>
      <c r="L757" s="192" t="s">
        <v>146</v>
      </c>
      <c r="M757" s="192" t="s">
        <v>147</v>
      </c>
      <c r="N757" s="192" t="s">
        <v>148</v>
      </c>
      <c r="O757" t="str">
        <f t="shared" ref="O757" si="746">O756</f>
        <v/>
      </c>
    </row>
    <row r="758" spans="1:15" x14ac:dyDescent="0.25">
      <c r="A758" s="193" t="s">
        <v>161</v>
      </c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t="str">
        <f t="shared" ref="O758" si="747">O756</f>
        <v/>
      </c>
    </row>
    <row r="759" spans="1:15" x14ac:dyDescent="0.25">
      <c r="A759" s="193" t="s">
        <v>164</v>
      </c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t="str">
        <f t="shared" ref="O759" si="748">O756</f>
        <v/>
      </c>
    </row>
    <row r="760" spans="1:15" x14ac:dyDescent="0.25">
      <c r="A760" s="188"/>
      <c r="B760" s="188"/>
      <c r="C760" s="188"/>
      <c r="D760" s="188"/>
      <c r="E760" s="188"/>
      <c r="F760" s="188"/>
      <c r="G760" s="188"/>
      <c r="H760" s="188"/>
      <c r="I760" s="188"/>
      <c r="J760" s="188"/>
      <c r="K760" s="188"/>
      <c r="L760" s="188"/>
      <c r="M760" s="188"/>
      <c r="N760" s="188"/>
      <c r="O760" t="str">
        <f t="shared" ref="O760" si="749">O756</f>
        <v/>
      </c>
    </row>
    <row r="761" spans="1:15" x14ac:dyDescent="0.25">
      <c r="A761" s="191" t="str">
        <f>'[1]Run Rate'!A155</f>
        <v>POL09720</v>
      </c>
      <c r="B761" s="191" t="str">
        <f>'[1]Run Rate'!B155</f>
        <v>Polleo ProCarni-X Liquid 50.000 500ml</v>
      </c>
      <c r="C761" s="191" t="str">
        <f>'[1]Run Rate'!C155</f>
        <v>SPORTSKA PREHRANA</v>
      </c>
      <c r="D761" s="191" t="str">
        <f>'[1]Run Rate'!D155</f>
        <v>02 SILVER</v>
      </c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t="str">
        <f t="shared" ref="O761" si="750">IF(AND(OR($B$1="ALL",$B$1=C761),OR($E$1="ALL",$E$1=D761),OR($B$2="ALL",$B$2=A761),OR($E$2="ALL",IFERROR(SEARCH($E$2,B761),0)&gt;0)),"MATCH","")</f>
        <v/>
      </c>
    </row>
    <row r="762" spans="1:15" x14ac:dyDescent="0.25">
      <c r="A762" s="192"/>
      <c r="B762" s="192" t="s">
        <v>156</v>
      </c>
      <c r="C762" s="192" t="s">
        <v>157</v>
      </c>
      <c r="D762" s="192" t="s">
        <v>158</v>
      </c>
      <c r="E762" s="192" t="s">
        <v>139</v>
      </c>
      <c r="F762" s="192" t="s">
        <v>140</v>
      </c>
      <c r="G762" s="192" t="s">
        <v>141</v>
      </c>
      <c r="H762" s="192" t="s">
        <v>142</v>
      </c>
      <c r="I762" s="192" t="s">
        <v>143</v>
      </c>
      <c r="J762" s="192" t="s">
        <v>144</v>
      </c>
      <c r="K762" s="192" t="s">
        <v>145</v>
      </c>
      <c r="L762" s="192" t="s">
        <v>146</v>
      </c>
      <c r="M762" s="192" t="s">
        <v>147</v>
      </c>
      <c r="N762" s="192" t="s">
        <v>148</v>
      </c>
      <c r="O762" t="str">
        <f t="shared" ref="O762" si="751">O761</f>
        <v/>
      </c>
    </row>
    <row r="763" spans="1:15" x14ac:dyDescent="0.25">
      <c r="A763" s="193" t="s">
        <v>161</v>
      </c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t="str">
        <f t="shared" ref="O763" si="752">O761</f>
        <v/>
      </c>
    </row>
    <row r="764" spans="1:15" x14ac:dyDescent="0.25">
      <c r="A764" s="193" t="s">
        <v>164</v>
      </c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t="str">
        <f t="shared" ref="O764" si="753">O761</f>
        <v/>
      </c>
    </row>
    <row r="765" spans="1:15" x14ac:dyDescent="0.25">
      <c r="A765" s="188"/>
      <c r="B765" s="188"/>
      <c r="C765" s="188"/>
      <c r="D765" s="188"/>
      <c r="E765" s="188"/>
      <c r="F765" s="188"/>
      <c r="G765" s="188"/>
      <c r="H765" s="188"/>
      <c r="I765" s="188"/>
      <c r="J765" s="188"/>
      <c r="K765" s="188"/>
      <c r="L765" s="188"/>
      <c r="M765" s="188"/>
      <c r="N765" s="188"/>
      <c r="O765" t="str">
        <f t="shared" ref="O765" si="754">O761</f>
        <v/>
      </c>
    </row>
    <row r="766" spans="1:15" x14ac:dyDescent="0.25">
      <c r="A766" s="191" t="str">
        <f>'[1]Run Rate'!A156</f>
        <v>POL09758</v>
      </c>
      <c r="B766" s="191" t="str">
        <f>'[1]Run Rate'!B156</f>
        <v>Polleo Instantized BCAA 2:1:1 250g</v>
      </c>
      <c r="C766" s="191" t="str">
        <f>'[1]Run Rate'!C156</f>
        <v>SPORTSKA PREHRANA</v>
      </c>
      <c r="D766" s="191" t="str">
        <f>'[1]Run Rate'!D156</f>
        <v>02 SILVER</v>
      </c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t="str">
        <f t="shared" ref="O766" si="755">IF(AND(OR($B$1="ALL",$B$1=C766),OR($E$1="ALL",$E$1=D766),OR($B$2="ALL",$B$2=A766),OR($E$2="ALL",IFERROR(SEARCH($E$2,B766),0)&gt;0)),"MATCH","")</f>
        <v/>
      </c>
    </row>
    <row r="767" spans="1:15" x14ac:dyDescent="0.25">
      <c r="A767" s="192"/>
      <c r="B767" s="192" t="s">
        <v>156</v>
      </c>
      <c r="C767" s="192" t="s">
        <v>157</v>
      </c>
      <c r="D767" s="192" t="s">
        <v>158</v>
      </c>
      <c r="E767" s="192" t="s">
        <v>139</v>
      </c>
      <c r="F767" s="192" t="s">
        <v>140</v>
      </c>
      <c r="G767" s="192" t="s">
        <v>141</v>
      </c>
      <c r="H767" s="192" t="s">
        <v>142</v>
      </c>
      <c r="I767" s="192" t="s">
        <v>143</v>
      </c>
      <c r="J767" s="192" t="s">
        <v>144</v>
      </c>
      <c r="K767" s="192" t="s">
        <v>145</v>
      </c>
      <c r="L767" s="192" t="s">
        <v>146</v>
      </c>
      <c r="M767" s="192" t="s">
        <v>147</v>
      </c>
      <c r="N767" s="192" t="s">
        <v>148</v>
      </c>
      <c r="O767" t="str">
        <f t="shared" ref="O767" si="756">O766</f>
        <v/>
      </c>
    </row>
    <row r="768" spans="1:15" x14ac:dyDescent="0.25">
      <c r="A768" s="193" t="s">
        <v>161</v>
      </c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t="str">
        <f t="shared" ref="O768" si="757">O766</f>
        <v/>
      </c>
    </row>
    <row r="769" spans="1:15" x14ac:dyDescent="0.25">
      <c r="A769" s="193" t="s">
        <v>164</v>
      </c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t="str">
        <f t="shared" ref="O769" si="758">O766</f>
        <v/>
      </c>
    </row>
    <row r="770" spans="1:15" x14ac:dyDescent="0.25">
      <c r="A770" s="188"/>
      <c r="B770" s="188"/>
      <c r="C770" s="188"/>
      <c r="D770" s="188"/>
      <c r="E770" s="188"/>
      <c r="F770" s="188"/>
      <c r="G770" s="188"/>
      <c r="H770" s="188"/>
      <c r="I770" s="188"/>
      <c r="J770" s="188"/>
      <c r="K770" s="188"/>
      <c r="L770" s="188"/>
      <c r="M770" s="188"/>
      <c r="N770" s="188"/>
      <c r="O770" t="str">
        <f t="shared" ref="O770" si="759">O766</f>
        <v/>
      </c>
    </row>
    <row r="771" spans="1:15" x14ac:dyDescent="0.25">
      <c r="A771" s="191" t="str">
        <f>'[1]Run Rate'!A157</f>
        <v>POL12745</v>
      </c>
      <c r="B771" s="191" t="str">
        <f>'[1]Run Rate'!B157</f>
        <v>Polleo K2+D3 90 Caps</v>
      </c>
      <c r="C771" s="191" t="str">
        <f>'[1]Run Rate'!C157</f>
        <v>SPORTSKA PREHRANA</v>
      </c>
      <c r="D771" s="191" t="str">
        <f>'[1]Run Rate'!D157</f>
        <v>02 SILVER</v>
      </c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t="str">
        <f t="shared" ref="O771" si="760">IF(AND(OR($B$1="ALL",$B$1=C771),OR($E$1="ALL",$E$1=D771),OR($B$2="ALL",$B$2=A771),OR($E$2="ALL",IFERROR(SEARCH($E$2,B771),0)&gt;0)),"MATCH","")</f>
        <v/>
      </c>
    </row>
    <row r="772" spans="1:15" x14ac:dyDescent="0.25">
      <c r="A772" s="192"/>
      <c r="B772" s="192" t="s">
        <v>156</v>
      </c>
      <c r="C772" s="192" t="s">
        <v>157</v>
      </c>
      <c r="D772" s="192" t="s">
        <v>158</v>
      </c>
      <c r="E772" s="192" t="s">
        <v>139</v>
      </c>
      <c r="F772" s="192" t="s">
        <v>140</v>
      </c>
      <c r="G772" s="192" t="s">
        <v>141</v>
      </c>
      <c r="H772" s="192" t="s">
        <v>142</v>
      </c>
      <c r="I772" s="192" t="s">
        <v>143</v>
      </c>
      <c r="J772" s="192" t="s">
        <v>144</v>
      </c>
      <c r="K772" s="192" t="s">
        <v>145</v>
      </c>
      <c r="L772" s="192" t="s">
        <v>146</v>
      </c>
      <c r="M772" s="192" t="s">
        <v>147</v>
      </c>
      <c r="N772" s="192" t="s">
        <v>148</v>
      </c>
      <c r="O772" t="str">
        <f t="shared" ref="O772" si="761">O771</f>
        <v/>
      </c>
    </row>
    <row r="773" spans="1:15" x14ac:dyDescent="0.25">
      <c r="A773" s="193" t="s">
        <v>161</v>
      </c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t="str">
        <f t="shared" ref="O773" si="762">O771</f>
        <v/>
      </c>
    </row>
    <row r="774" spans="1:15" x14ac:dyDescent="0.25">
      <c r="A774" s="193" t="s">
        <v>164</v>
      </c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t="str">
        <f t="shared" ref="O774" si="763">O771</f>
        <v/>
      </c>
    </row>
    <row r="775" spans="1:15" x14ac:dyDescent="0.25">
      <c r="A775" s="188"/>
      <c r="B775" s="188"/>
      <c r="C775" s="188"/>
      <c r="D775" s="188"/>
      <c r="E775" s="188"/>
      <c r="F775" s="188"/>
      <c r="G775" s="188"/>
      <c r="H775" s="188"/>
      <c r="I775" s="188"/>
      <c r="J775" s="188"/>
      <c r="K775" s="188"/>
      <c r="L775" s="188"/>
      <c r="M775" s="188"/>
      <c r="N775" s="188"/>
      <c r="O775" t="str">
        <f t="shared" ref="O775" si="764">O771</f>
        <v/>
      </c>
    </row>
    <row r="776" spans="1:15" x14ac:dyDescent="0.25">
      <c r="A776" s="191" t="str">
        <f>'[1]Run Rate'!A158</f>
        <v>ON00557</v>
      </c>
      <c r="B776" s="191" t="str">
        <f>'[1]Run Rate'!B158</f>
        <v>Micronised Creatine Powder 247.5 g Orange</v>
      </c>
      <c r="C776" s="191" t="str">
        <f>'[1]Run Rate'!C158</f>
        <v>SPORTSKA PREHRANA</v>
      </c>
      <c r="D776" s="191" t="str">
        <f>'[1]Run Rate'!D158</f>
        <v>02 SILVER</v>
      </c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t="str">
        <f t="shared" ref="O776" si="765">IF(AND(OR($B$1="ALL",$B$1=C776),OR($E$1="ALL",$E$1=D776),OR($B$2="ALL",$B$2=A776),OR($E$2="ALL",IFERROR(SEARCH($E$2,B776),0)&gt;0)),"MATCH","")</f>
        <v/>
      </c>
    </row>
    <row r="777" spans="1:15" x14ac:dyDescent="0.25">
      <c r="A777" s="192"/>
      <c r="B777" s="192" t="s">
        <v>156</v>
      </c>
      <c r="C777" s="192" t="s">
        <v>157</v>
      </c>
      <c r="D777" s="192" t="s">
        <v>158</v>
      </c>
      <c r="E777" s="192" t="s">
        <v>139</v>
      </c>
      <c r="F777" s="192" t="s">
        <v>140</v>
      </c>
      <c r="G777" s="192" t="s">
        <v>141</v>
      </c>
      <c r="H777" s="192" t="s">
        <v>142</v>
      </c>
      <c r="I777" s="192" t="s">
        <v>143</v>
      </c>
      <c r="J777" s="192" t="s">
        <v>144</v>
      </c>
      <c r="K777" s="192" t="s">
        <v>145</v>
      </c>
      <c r="L777" s="192" t="s">
        <v>146</v>
      </c>
      <c r="M777" s="192" t="s">
        <v>147</v>
      </c>
      <c r="N777" s="192" t="s">
        <v>148</v>
      </c>
      <c r="O777" t="str">
        <f t="shared" ref="O777" si="766">O776</f>
        <v/>
      </c>
    </row>
    <row r="778" spans="1:15" x14ac:dyDescent="0.25">
      <c r="A778" s="193" t="s">
        <v>161</v>
      </c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t="str">
        <f t="shared" ref="O778" si="767">O776</f>
        <v/>
      </c>
    </row>
    <row r="779" spans="1:15" x14ac:dyDescent="0.25">
      <c r="A779" s="193" t="s">
        <v>164</v>
      </c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t="str">
        <f t="shared" ref="O779" si="768">O776</f>
        <v/>
      </c>
    </row>
    <row r="780" spans="1:15" x14ac:dyDescent="0.25">
      <c r="A780" s="188"/>
      <c r="B780" s="188"/>
      <c r="C780" s="188"/>
      <c r="D780" s="188"/>
      <c r="E780" s="188"/>
      <c r="F780" s="188"/>
      <c r="G780" s="188"/>
      <c r="H780" s="188"/>
      <c r="I780" s="188"/>
      <c r="J780" s="188"/>
      <c r="K780" s="188"/>
      <c r="L780" s="188"/>
      <c r="M780" s="188"/>
      <c r="N780" s="188"/>
      <c r="O780" t="str">
        <f t="shared" ref="O780" si="769">O776</f>
        <v/>
      </c>
    </row>
    <row r="781" spans="1:15" x14ac:dyDescent="0.25">
      <c r="A781" s="191" t="str">
        <f>'[1]Run Rate'!A159</f>
        <v>POL12709</v>
      </c>
      <c r="B781" s="191" t="str">
        <f>'[1]Run Rate'!B159</f>
        <v>Polleo Pro Whey 2kg Vanilla</v>
      </c>
      <c r="C781" s="191" t="str">
        <f>'[1]Run Rate'!C159</f>
        <v>PROTEINI</v>
      </c>
      <c r="D781" s="191" t="str">
        <f>'[1]Run Rate'!D159</f>
        <v>02 SILVER</v>
      </c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t="str">
        <f t="shared" ref="O781" si="770">IF(AND(OR($B$1="ALL",$B$1=C781),OR($E$1="ALL",$E$1=D781),OR($B$2="ALL",$B$2=A781),OR($E$2="ALL",IFERROR(SEARCH($E$2,B781),0)&gt;0)),"MATCH","")</f>
        <v/>
      </c>
    </row>
    <row r="782" spans="1:15" x14ac:dyDescent="0.25">
      <c r="A782" s="192"/>
      <c r="B782" s="192" t="s">
        <v>156</v>
      </c>
      <c r="C782" s="192" t="s">
        <v>157</v>
      </c>
      <c r="D782" s="192" t="s">
        <v>158</v>
      </c>
      <c r="E782" s="192" t="s">
        <v>139</v>
      </c>
      <c r="F782" s="192" t="s">
        <v>140</v>
      </c>
      <c r="G782" s="192" t="s">
        <v>141</v>
      </c>
      <c r="H782" s="192" t="s">
        <v>142</v>
      </c>
      <c r="I782" s="192" t="s">
        <v>143</v>
      </c>
      <c r="J782" s="192" t="s">
        <v>144</v>
      </c>
      <c r="K782" s="192" t="s">
        <v>145</v>
      </c>
      <c r="L782" s="192" t="s">
        <v>146</v>
      </c>
      <c r="M782" s="192" t="s">
        <v>147</v>
      </c>
      <c r="N782" s="192" t="s">
        <v>148</v>
      </c>
      <c r="O782" t="str">
        <f t="shared" ref="O782" si="771">O781</f>
        <v/>
      </c>
    </row>
    <row r="783" spans="1:15" x14ac:dyDescent="0.25">
      <c r="A783" s="193" t="s">
        <v>161</v>
      </c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t="str">
        <f t="shared" ref="O783" si="772">O781</f>
        <v/>
      </c>
    </row>
    <row r="784" spans="1:15" x14ac:dyDescent="0.25">
      <c r="A784" s="193" t="s">
        <v>164</v>
      </c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t="str">
        <f t="shared" ref="O784" si="773">O781</f>
        <v/>
      </c>
    </row>
    <row r="785" spans="1:15" x14ac:dyDescent="0.25">
      <c r="A785" s="188"/>
      <c r="B785" s="188"/>
      <c r="C785" s="188"/>
      <c r="D785" s="188"/>
      <c r="E785" s="188"/>
      <c r="F785" s="188"/>
      <c r="G785" s="188"/>
      <c r="H785" s="188"/>
      <c r="I785" s="188"/>
      <c r="J785" s="188"/>
      <c r="K785" s="188"/>
      <c r="L785" s="188"/>
      <c r="M785" s="188"/>
      <c r="N785" s="188"/>
      <c r="O785" t="str">
        <f t="shared" ref="O785" si="774">O781</f>
        <v/>
      </c>
    </row>
    <row r="786" spans="1:15" x14ac:dyDescent="0.25">
      <c r="A786" s="191" t="str">
        <f>'[1]Run Rate'!A160</f>
        <v>POL12832</v>
      </c>
      <c r="B786" s="191" t="str">
        <f>'[1]Run Rate'!B160</f>
        <v>Polleo 1st Whey 250g Cookies &amp; Cream</v>
      </c>
      <c r="C786" s="191" t="str">
        <f>'[1]Run Rate'!C160</f>
        <v>PROTEINI</v>
      </c>
      <c r="D786" s="191" t="str">
        <f>'[1]Run Rate'!D160</f>
        <v>02 SILVER</v>
      </c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t="str">
        <f t="shared" ref="O786" si="775">IF(AND(OR($B$1="ALL",$B$1=C786),OR($E$1="ALL",$E$1=D786),OR($B$2="ALL",$B$2=A786),OR($E$2="ALL",IFERROR(SEARCH($E$2,B786),0)&gt;0)),"MATCH","")</f>
        <v/>
      </c>
    </row>
    <row r="787" spans="1:15" x14ac:dyDescent="0.25">
      <c r="A787" s="192"/>
      <c r="B787" s="192" t="s">
        <v>156</v>
      </c>
      <c r="C787" s="192" t="s">
        <v>157</v>
      </c>
      <c r="D787" s="192" t="s">
        <v>158</v>
      </c>
      <c r="E787" s="192" t="s">
        <v>139</v>
      </c>
      <c r="F787" s="192" t="s">
        <v>140</v>
      </c>
      <c r="G787" s="192" t="s">
        <v>141</v>
      </c>
      <c r="H787" s="192" t="s">
        <v>142</v>
      </c>
      <c r="I787" s="192" t="s">
        <v>143</v>
      </c>
      <c r="J787" s="192" t="s">
        <v>144</v>
      </c>
      <c r="K787" s="192" t="s">
        <v>145</v>
      </c>
      <c r="L787" s="192" t="s">
        <v>146</v>
      </c>
      <c r="M787" s="192" t="s">
        <v>147</v>
      </c>
      <c r="N787" s="192" t="s">
        <v>148</v>
      </c>
      <c r="O787" t="str">
        <f t="shared" ref="O787" si="776">O786</f>
        <v/>
      </c>
    </row>
    <row r="788" spans="1:15" x14ac:dyDescent="0.25">
      <c r="A788" s="193" t="s">
        <v>161</v>
      </c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t="str">
        <f t="shared" ref="O788" si="777">O786</f>
        <v/>
      </c>
    </row>
    <row r="789" spans="1:15" x14ac:dyDescent="0.25">
      <c r="A789" s="193" t="s">
        <v>164</v>
      </c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t="str">
        <f t="shared" ref="O789" si="778">O786</f>
        <v/>
      </c>
    </row>
    <row r="790" spans="1:15" x14ac:dyDescent="0.25">
      <c r="A790" s="188"/>
      <c r="B790" s="188"/>
      <c r="C790" s="188"/>
      <c r="D790" s="188"/>
      <c r="E790" s="188"/>
      <c r="F790" s="188"/>
      <c r="G790" s="188"/>
      <c r="H790" s="188"/>
      <c r="I790" s="188"/>
      <c r="J790" s="188"/>
      <c r="K790" s="188"/>
      <c r="L790" s="188"/>
      <c r="M790" s="188"/>
      <c r="N790" s="188"/>
      <c r="O790" t="str">
        <f t="shared" ref="O790" si="779">O786</f>
        <v/>
      </c>
    </row>
    <row r="791" spans="1:15" x14ac:dyDescent="0.25">
      <c r="A791" s="191" t="str">
        <f>'[1]Run Rate'!A161</f>
        <v>ZOE12353</v>
      </c>
      <c r="B791" s="191" t="str">
        <f>'[1]Run Rate'!B161</f>
        <v>ZOE Whey 454g Cookies N'Dream</v>
      </c>
      <c r="C791" s="191" t="str">
        <f>'[1]Run Rate'!C161</f>
        <v>PROTEINI</v>
      </c>
      <c r="D791" s="191" t="str">
        <f>'[1]Run Rate'!D161</f>
        <v>02 SILVER</v>
      </c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t="str">
        <f t="shared" ref="O791" si="780">IF(AND(OR($B$1="ALL",$B$1=C791),OR($E$1="ALL",$E$1=D791),OR($B$2="ALL",$B$2=A791),OR($E$2="ALL",IFERROR(SEARCH($E$2,B791),0)&gt;0)),"MATCH","")</f>
        <v/>
      </c>
    </row>
    <row r="792" spans="1:15" x14ac:dyDescent="0.25">
      <c r="A792" s="192"/>
      <c r="B792" s="192" t="s">
        <v>156</v>
      </c>
      <c r="C792" s="192" t="s">
        <v>157</v>
      </c>
      <c r="D792" s="192" t="s">
        <v>158</v>
      </c>
      <c r="E792" s="192" t="s">
        <v>139</v>
      </c>
      <c r="F792" s="192" t="s">
        <v>140</v>
      </c>
      <c r="G792" s="192" t="s">
        <v>141</v>
      </c>
      <c r="H792" s="192" t="s">
        <v>142</v>
      </c>
      <c r="I792" s="192" t="s">
        <v>143</v>
      </c>
      <c r="J792" s="192" t="s">
        <v>144</v>
      </c>
      <c r="K792" s="192" t="s">
        <v>145</v>
      </c>
      <c r="L792" s="192" t="s">
        <v>146</v>
      </c>
      <c r="M792" s="192" t="s">
        <v>147</v>
      </c>
      <c r="N792" s="192" t="s">
        <v>148</v>
      </c>
      <c r="O792" t="str">
        <f t="shared" ref="O792" si="781">O791</f>
        <v/>
      </c>
    </row>
    <row r="793" spans="1:15" x14ac:dyDescent="0.25">
      <c r="A793" s="193" t="s">
        <v>161</v>
      </c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t="str">
        <f t="shared" ref="O793" si="782">O791</f>
        <v/>
      </c>
    </row>
    <row r="794" spans="1:15" x14ac:dyDescent="0.25">
      <c r="A794" s="193" t="s">
        <v>164</v>
      </c>
      <c r="B794" s="97"/>
      <c r="C794" s="97"/>
      <c r="D794" s="97"/>
      <c r="E794" s="97"/>
      <c r="F794" s="97"/>
      <c r="G794" s="97"/>
      <c r="H794" s="97"/>
      <c r="I794" s="97"/>
      <c r="J794" s="97"/>
      <c r="K794" s="97">
        <v>40</v>
      </c>
      <c r="L794" s="97">
        <v>40</v>
      </c>
      <c r="M794" s="97">
        <v>40</v>
      </c>
      <c r="N794" s="97">
        <v>40</v>
      </c>
      <c r="O794" t="str">
        <f t="shared" ref="O794" si="783">O791</f>
        <v/>
      </c>
    </row>
    <row r="795" spans="1:15" x14ac:dyDescent="0.25">
      <c r="A795" s="188"/>
      <c r="B795" s="188"/>
      <c r="C795" s="188"/>
      <c r="D795" s="188"/>
      <c r="E795" s="188"/>
      <c r="F795" s="188"/>
      <c r="G795" s="188"/>
      <c r="H795" s="188"/>
      <c r="I795" s="188"/>
      <c r="J795" s="188"/>
      <c r="K795" s="188"/>
      <c r="L795" s="188"/>
      <c r="M795" s="188"/>
      <c r="N795" s="188"/>
      <c r="O795" t="str">
        <f t="shared" ref="O795" si="784">O791</f>
        <v/>
      </c>
    </row>
    <row r="796" spans="1:15" x14ac:dyDescent="0.25">
      <c r="A796" s="191" t="str">
        <f>'[1]Run Rate'!A162</f>
        <v>ZOE12411</v>
      </c>
      <c r="B796" s="191" t="str">
        <f>'[1]Run Rate'!B162</f>
        <v>ZOE Beauty Glow Collagen 250g Raspberry</v>
      </c>
      <c r="C796" s="191" t="str">
        <f>'[1]Run Rate'!C162</f>
        <v>SPORTSKA PREHRANA</v>
      </c>
      <c r="D796" s="191" t="str">
        <f>'[1]Run Rate'!D162</f>
        <v>02 SILVER</v>
      </c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t="str">
        <f t="shared" ref="O796" si="785">IF(AND(OR($B$1="ALL",$B$1=C796),OR($E$1="ALL",$E$1=D796),OR($B$2="ALL",$B$2=A796),OR($E$2="ALL",IFERROR(SEARCH($E$2,B796),0)&gt;0)),"MATCH","")</f>
        <v/>
      </c>
    </row>
    <row r="797" spans="1:15" x14ac:dyDescent="0.25">
      <c r="A797" s="192"/>
      <c r="B797" s="192" t="s">
        <v>156</v>
      </c>
      <c r="C797" s="192" t="s">
        <v>157</v>
      </c>
      <c r="D797" s="192" t="s">
        <v>158</v>
      </c>
      <c r="E797" s="192" t="s">
        <v>139</v>
      </c>
      <c r="F797" s="192" t="s">
        <v>140</v>
      </c>
      <c r="G797" s="192" t="s">
        <v>141</v>
      </c>
      <c r="H797" s="192" t="s">
        <v>142</v>
      </c>
      <c r="I797" s="192" t="s">
        <v>143</v>
      </c>
      <c r="J797" s="192" t="s">
        <v>144</v>
      </c>
      <c r="K797" s="192" t="s">
        <v>145</v>
      </c>
      <c r="L797" s="192" t="s">
        <v>146</v>
      </c>
      <c r="M797" s="192" t="s">
        <v>147</v>
      </c>
      <c r="N797" s="192" t="s">
        <v>148</v>
      </c>
      <c r="O797" t="str">
        <f t="shared" ref="O797" si="786">O796</f>
        <v/>
      </c>
    </row>
    <row r="798" spans="1:15" x14ac:dyDescent="0.25">
      <c r="A798" s="193" t="s">
        <v>161</v>
      </c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t="str">
        <f t="shared" ref="O798" si="787">O796</f>
        <v/>
      </c>
    </row>
    <row r="799" spans="1:15" x14ac:dyDescent="0.25">
      <c r="A799" s="193" t="s">
        <v>164</v>
      </c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t="str">
        <f t="shared" ref="O799" si="788">O796</f>
        <v/>
      </c>
    </row>
    <row r="800" spans="1:15" x14ac:dyDescent="0.25">
      <c r="A800" s="188"/>
      <c r="B800" s="188"/>
      <c r="C800" s="188"/>
      <c r="D800" s="188"/>
      <c r="E800" s="188"/>
      <c r="F800" s="188"/>
      <c r="G800" s="188"/>
      <c r="H800" s="188"/>
      <c r="I800" s="188"/>
      <c r="J800" s="188"/>
      <c r="K800" s="188"/>
      <c r="L800" s="188"/>
      <c r="M800" s="188"/>
      <c r="N800" s="188"/>
      <c r="O800" t="str">
        <f t="shared" ref="O800" si="789">O796</f>
        <v/>
      </c>
    </row>
    <row r="801" spans="1:15" x14ac:dyDescent="0.25">
      <c r="A801" s="191" t="str">
        <f>'[1]Run Rate'!A163</f>
        <v>ATC06519</v>
      </c>
      <c r="B801" s="191" t="str">
        <f>'[1]Run Rate'!B163</f>
        <v>Girja gumirana 16 kg Atleticore</v>
      </c>
      <c r="C801" s="191" t="str">
        <f>'[1]Run Rate'!C163</f>
        <v>FITNESS OPREMA</v>
      </c>
      <c r="D801" s="191" t="str">
        <f>'[1]Run Rate'!D163</f>
        <v>02 SILVER</v>
      </c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t="str">
        <f t="shared" ref="O801" si="790">IF(AND(OR($B$1="ALL",$B$1=C801),OR($E$1="ALL",$E$1=D801),OR($B$2="ALL",$B$2=A801),OR($E$2="ALL",IFERROR(SEARCH($E$2,B801),0)&gt;0)),"MATCH","")</f>
        <v/>
      </c>
    </row>
    <row r="802" spans="1:15" x14ac:dyDescent="0.25">
      <c r="A802" s="192"/>
      <c r="B802" s="192" t="s">
        <v>156</v>
      </c>
      <c r="C802" s="192" t="s">
        <v>157</v>
      </c>
      <c r="D802" s="192" t="s">
        <v>158</v>
      </c>
      <c r="E802" s="192" t="s">
        <v>139</v>
      </c>
      <c r="F802" s="192" t="s">
        <v>140</v>
      </c>
      <c r="G802" s="192" t="s">
        <v>141</v>
      </c>
      <c r="H802" s="192" t="s">
        <v>142</v>
      </c>
      <c r="I802" s="192" t="s">
        <v>143</v>
      </c>
      <c r="J802" s="192" t="s">
        <v>144</v>
      </c>
      <c r="K802" s="192" t="s">
        <v>145</v>
      </c>
      <c r="L802" s="192" t="s">
        <v>146</v>
      </c>
      <c r="M802" s="192" t="s">
        <v>147</v>
      </c>
      <c r="N802" s="192" t="s">
        <v>148</v>
      </c>
      <c r="O802" t="str">
        <f t="shared" ref="O802" si="791">O801</f>
        <v/>
      </c>
    </row>
    <row r="803" spans="1:15" x14ac:dyDescent="0.25">
      <c r="A803" s="193" t="s">
        <v>161</v>
      </c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t="str">
        <f t="shared" ref="O803" si="792">O801</f>
        <v/>
      </c>
    </row>
    <row r="804" spans="1:15" x14ac:dyDescent="0.25">
      <c r="A804" s="193" t="s">
        <v>164</v>
      </c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t="str">
        <f t="shared" ref="O804" si="793">O801</f>
        <v/>
      </c>
    </row>
    <row r="805" spans="1:15" x14ac:dyDescent="0.25">
      <c r="A805" s="188"/>
      <c r="B805" s="188"/>
      <c r="C805" s="188"/>
      <c r="D805" s="188"/>
      <c r="E805" s="188"/>
      <c r="F805" s="188"/>
      <c r="G805" s="188"/>
      <c r="H805" s="188"/>
      <c r="I805" s="188"/>
      <c r="J805" s="188"/>
      <c r="K805" s="188"/>
      <c r="L805" s="188"/>
      <c r="M805" s="188"/>
      <c r="N805" s="188"/>
      <c r="O805" t="str">
        <f t="shared" ref="O805" si="794">O801</f>
        <v/>
      </c>
    </row>
    <row r="806" spans="1:15" x14ac:dyDescent="0.25">
      <c r="A806" s="191" t="str">
        <f>'[1]Run Rate'!A164</f>
        <v>POL12831</v>
      </c>
      <c r="B806" s="191" t="str">
        <f>'[1]Run Rate'!B164</f>
        <v>Polleo 1st Whey 250g Vanilla Madagascar</v>
      </c>
      <c r="C806" s="191" t="str">
        <f>'[1]Run Rate'!C164</f>
        <v>PROTEINI</v>
      </c>
      <c r="D806" s="191" t="str">
        <f>'[1]Run Rate'!D164</f>
        <v>02 SILVER</v>
      </c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t="str">
        <f t="shared" ref="O806" si="795">IF(AND(OR($B$1="ALL",$B$1=C806),OR($E$1="ALL",$E$1=D806),OR($B$2="ALL",$B$2=A806),OR($E$2="ALL",IFERROR(SEARCH($E$2,B806),0)&gt;0)),"MATCH","")</f>
        <v/>
      </c>
    </row>
    <row r="807" spans="1:15" x14ac:dyDescent="0.25">
      <c r="A807" s="192"/>
      <c r="B807" s="192" t="s">
        <v>156</v>
      </c>
      <c r="C807" s="192" t="s">
        <v>157</v>
      </c>
      <c r="D807" s="192" t="s">
        <v>158</v>
      </c>
      <c r="E807" s="192" t="s">
        <v>139</v>
      </c>
      <c r="F807" s="192" t="s">
        <v>140</v>
      </c>
      <c r="G807" s="192" t="s">
        <v>141</v>
      </c>
      <c r="H807" s="192" t="s">
        <v>142</v>
      </c>
      <c r="I807" s="192" t="s">
        <v>143</v>
      </c>
      <c r="J807" s="192" t="s">
        <v>144</v>
      </c>
      <c r="K807" s="192" t="s">
        <v>145</v>
      </c>
      <c r="L807" s="192" t="s">
        <v>146</v>
      </c>
      <c r="M807" s="192" t="s">
        <v>147</v>
      </c>
      <c r="N807" s="192" t="s">
        <v>148</v>
      </c>
      <c r="O807" t="str">
        <f t="shared" ref="O807" si="796">O806</f>
        <v/>
      </c>
    </row>
    <row r="808" spans="1:15" x14ac:dyDescent="0.25">
      <c r="A808" s="193" t="s">
        <v>161</v>
      </c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t="str">
        <f t="shared" ref="O808" si="797">O806</f>
        <v/>
      </c>
    </row>
    <row r="809" spans="1:15" x14ac:dyDescent="0.25">
      <c r="A809" s="193" t="s">
        <v>164</v>
      </c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t="str">
        <f t="shared" ref="O809" si="798">O806</f>
        <v/>
      </c>
    </row>
    <row r="810" spans="1:15" x14ac:dyDescent="0.25">
      <c r="A810" s="188"/>
      <c r="B810" s="188"/>
      <c r="C810" s="188"/>
      <c r="D810" s="188"/>
      <c r="E810" s="188"/>
      <c r="F810" s="188"/>
      <c r="G810" s="188"/>
      <c r="H810" s="188"/>
      <c r="I810" s="188"/>
      <c r="J810" s="188"/>
      <c r="K810" s="188"/>
      <c r="L810" s="188"/>
      <c r="M810" s="188"/>
      <c r="N810" s="188"/>
      <c r="O810" t="str">
        <f t="shared" ref="O810" si="799">O806</f>
        <v/>
      </c>
    </row>
    <row r="811" spans="1:15" x14ac:dyDescent="0.25">
      <c r="A811" s="191" t="str">
        <f>'[1]Run Rate'!A165</f>
        <v>POL09700</v>
      </c>
      <c r="B811" s="191" t="str">
        <f>'[1]Run Rate'!B165</f>
        <v>Polleo Energy Gel 40g Orange</v>
      </c>
      <c r="C811" s="191" t="str">
        <f>'[1]Run Rate'!C165</f>
        <v>SPORTSKA PREHRANA</v>
      </c>
      <c r="D811" s="191" t="str">
        <f>'[1]Run Rate'!D165</f>
        <v>02 SILVER</v>
      </c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t="str">
        <f t="shared" ref="O811" si="800">IF(AND(OR($B$1="ALL",$B$1=C811),OR($E$1="ALL",$E$1=D811),OR($B$2="ALL",$B$2=A811),OR($E$2="ALL",IFERROR(SEARCH($E$2,B811),0)&gt;0)),"MATCH","")</f>
        <v/>
      </c>
    </row>
    <row r="812" spans="1:15" x14ac:dyDescent="0.25">
      <c r="A812" s="192"/>
      <c r="B812" s="192" t="s">
        <v>156</v>
      </c>
      <c r="C812" s="192" t="s">
        <v>157</v>
      </c>
      <c r="D812" s="192" t="s">
        <v>158</v>
      </c>
      <c r="E812" s="192" t="s">
        <v>139</v>
      </c>
      <c r="F812" s="192" t="s">
        <v>140</v>
      </c>
      <c r="G812" s="192" t="s">
        <v>141</v>
      </c>
      <c r="H812" s="192" t="s">
        <v>142</v>
      </c>
      <c r="I812" s="192" t="s">
        <v>143</v>
      </c>
      <c r="J812" s="192" t="s">
        <v>144</v>
      </c>
      <c r="K812" s="192" t="s">
        <v>145</v>
      </c>
      <c r="L812" s="192" t="s">
        <v>146</v>
      </c>
      <c r="M812" s="192" t="s">
        <v>147</v>
      </c>
      <c r="N812" s="192" t="s">
        <v>148</v>
      </c>
      <c r="O812" t="str">
        <f t="shared" ref="O812" si="801">O811</f>
        <v/>
      </c>
    </row>
    <row r="813" spans="1:15" x14ac:dyDescent="0.25">
      <c r="A813" s="193" t="s">
        <v>161</v>
      </c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t="str">
        <f t="shared" ref="O813" si="802">O811</f>
        <v/>
      </c>
    </row>
    <row r="814" spans="1:15" x14ac:dyDescent="0.25">
      <c r="A814" s="193" t="s">
        <v>164</v>
      </c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t="str">
        <f t="shared" ref="O814" si="803">O811</f>
        <v/>
      </c>
    </row>
    <row r="815" spans="1:15" x14ac:dyDescent="0.25">
      <c r="A815" s="188"/>
      <c r="B815" s="188"/>
      <c r="C815" s="188"/>
      <c r="D815" s="188"/>
      <c r="E815" s="188"/>
      <c r="F815" s="188"/>
      <c r="G815" s="188"/>
      <c r="H815" s="188"/>
      <c r="I815" s="188"/>
      <c r="J815" s="188"/>
      <c r="K815" s="188"/>
      <c r="L815" s="188"/>
      <c r="M815" s="188"/>
      <c r="N815" s="188"/>
      <c r="O815" t="str">
        <f t="shared" ref="O815" si="804">O811</f>
        <v/>
      </c>
    </row>
    <row r="816" spans="1:15" x14ac:dyDescent="0.25">
      <c r="A816" s="191" t="str">
        <f>'[1]Run Rate'!A166</f>
        <v>ZOE12365</v>
      </c>
      <c r="B816" s="191" t="str">
        <f>'[1]Run Rate'!B166</f>
        <v>ZOE Clear Hydrowhey 454g Pina Colada</v>
      </c>
      <c r="C816" s="191" t="str">
        <f>'[1]Run Rate'!C166</f>
        <v>PROTEINI</v>
      </c>
      <c r="D816" s="191" t="str">
        <f>'[1]Run Rate'!D166</f>
        <v>02 SILVER</v>
      </c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t="str">
        <f t="shared" ref="O816" si="805">IF(AND(OR($B$1="ALL",$B$1=C816),OR($E$1="ALL",$E$1=D816),OR($B$2="ALL",$B$2=A816),OR($E$2="ALL",IFERROR(SEARCH($E$2,B816),0)&gt;0)),"MATCH","")</f>
        <v/>
      </c>
    </row>
    <row r="817" spans="1:15" x14ac:dyDescent="0.25">
      <c r="A817" s="192"/>
      <c r="B817" s="192" t="s">
        <v>156</v>
      </c>
      <c r="C817" s="192" t="s">
        <v>157</v>
      </c>
      <c r="D817" s="192" t="s">
        <v>158</v>
      </c>
      <c r="E817" s="192" t="s">
        <v>139</v>
      </c>
      <c r="F817" s="192" t="s">
        <v>140</v>
      </c>
      <c r="G817" s="192" t="s">
        <v>141</v>
      </c>
      <c r="H817" s="192" t="s">
        <v>142</v>
      </c>
      <c r="I817" s="192" t="s">
        <v>143</v>
      </c>
      <c r="J817" s="192" t="s">
        <v>144</v>
      </c>
      <c r="K817" s="192" t="s">
        <v>145</v>
      </c>
      <c r="L817" s="192" t="s">
        <v>146</v>
      </c>
      <c r="M817" s="192" t="s">
        <v>147</v>
      </c>
      <c r="N817" s="192" t="s">
        <v>148</v>
      </c>
      <c r="O817" t="str">
        <f t="shared" ref="O817" si="806">O816</f>
        <v/>
      </c>
    </row>
    <row r="818" spans="1:15" x14ac:dyDescent="0.25">
      <c r="A818" s="193" t="s">
        <v>161</v>
      </c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t="str">
        <f t="shared" ref="O818" si="807">O816</f>
        <v/>
      </c>
    </row>
    <row r="819" spans="1:15" x14ac:dyDescent="0.25">
      <c r="A819" s="193" t="s">
        <v>164</v>
      </c>
      <c r="B819" s="97"/>
      <c r="C819" s="97"/>
      <c r="D819" s="97"/>
      <c r="E819" s="97"/>
      <c r="F819" s="97"/>
      <c r="G819" s="97"/>
      <c r="H819" s="97"/>
      <c r="I819" s="97"/>
      <c r="J819" s="97"/>
      <c r="K819" s="97">
        <v>90</v>
      </c>
      <c r="L819" s="97">
        <v>90</v>
      </c>
      <c r="M819" s="97">
        <v>90</v>
      </c>
      <c r="N819" s="97">
        <v>90</v>
      </c>
      <c r="O819" t="str">
        <f t="shared" ref="O819" si="808">O816</f>
        <v/>
      </c>
    </row>
    <row r="820" spans="1:15" x14ac:dyDescent="0.25">
      <c r="A820" s="188"/>
      <c r="B820" s="188"/>
      <c r="C820" s="188"/>
      <c r="D820" s="188"/>
      <c r="E820" s="188"/>
      <c r="F820" s="188"/>
      <c r="G820" s="188"/>
      <c r="H820" s="188"/>
      <c r="I820" s="188"/>
      <c r="J820" s="188"/>
      <c r="K820" s="188"/>
      <c r="L820" s="188"/>
      <c r="M820" s="188"/>
      <c r="N820" s="188"/>
      <c r="O820" t="str">
        <f t="shared" ref="O820" si="809">O816</f>
        <v/>
      </c>
    </row>
    <row r="821" spans="1:15" x14ac:dyDescent="0.25">
      <c r="A821" s="191" t="str">
        <f>'[1]Run Rate'!A167</f>
        <v>POL09722</v>
      </c>
      <c r="B821" s="191" t="str">
        <f>'[1]Run Rate'!B167</f>
        <v>Polleo Protein Cream 200g Hazelnut-Vanilla</v>
      </c>
      <c r="C821" s="191" t="str">
        <f>'[1]Run Rate'!C167</f>
        <v>BIO I SUPERFOODS</v>
      </c>
      <c r="D821" s="191" t="str">
        <f>'[1]Run Rate'!D167</f>
        <v>02 SILVER</v>
      </c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t="str">
        <f t="shared" ref="O821" si="810">IF(AND(OR($B$1="ALL",$B$1=C821),OR($E$1="ALL",$E$1=D821),OR($B$2="ALL",$B$2=A821),OR($E$2="ALL",IFERROR(SEARCH($E$2,B821),0)&gt;0)),"MATCH","")</f>
        <v/>
      </c>
    </row>
    <row r="822" spans="1:15" x14ac:dyDescent="0.25">
      <c r="A822" s="192"/>
      <c r="B822" s="192" t="s">
        <v>156</v>
      </c>
      <c r="C822" s="192" t="s">
        <v>157</v>
      </c>
      <c r="D822" s="192" t="s">
        <v>158</v>
      </c>
      <c r="E822" s="192" t="s">
        <v>139</v>
      </c>
      <c r="F822" s="192" t="s">
        <v>140</v>
      </c>
      <c r="G822" s="192" t="s">
        <v>141</v>
      </c>
      <c r="H822" s="192" t="s">
        <v>142</v>
      </c>
      <c r="I822" s="192" t="s">
        <v>143</v>
      </c>
      <c r="J822" s="192" t="s">
        <v>144</v>
      </c>
      <c r="K822" s="192" t="s">
        <v>145</v>
      </c>
      <c r="L822" s="192" t="s">
        <v>146</v>
      </c>
      <c r="M822" s="192" t="s">
        <v>147</v>
      </c>
      <c r="N822" s="192" t="s">
        <v>148</v>
      </c>
      <c r="O822" t="str">
        <f t="shared" ref="O822" si="811">O821</f>
        <v/>
      </c>
    </row>
    <row r="823" spans="1:15" x14ac:dyDescent="0.25">
      <c r="A823" s="193" t="s">
        <v>161</v>
      </c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t="str">
        <f t="shared" ref="O823" si="812">O821</f>
        <v/>
      </c>
    </row>
    <row r="824" spans="1:15" x14ac:dyDescent="0.25">
      <c r="A824" s="193" t="s">
        <v>164</v>
      </c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t="str">
        <f t="shared" ref="O824" si="813">O821</f>
        <v/>
      </c>
    </row>
    <row r="825" spans="1:15" x14ac:dyDescent="0.25">
      <c r="A825" s="188"/>
      <c r="B825" s="188"/>
      <c r="C825" s="188"/>
      <c r="D825" s="188"/>
      <c r="E825" s="188"/>
      <c r="F825" s="188"/>
      <c r="G825" s="188"/>
      <c r="H825" s="188"/>
      <c r="I825" s="188"/>
      <c r="J825" s="188"/>
      <c r="K825" s="188"/>
      <c r="L825" s="188"/>
      <c r="M825" s="188"/>
      <c r="N825" s="188"/>
      <c r="O825" t="str">
        <f t="shared" ref="O825" si="814">O821</f>
        <v/>
      </c>
    </row>
    <row r="826" spans="1:15" x14ac:dyDescent="0.25">
      <c r="A826" s="191" t="str">
        <f>'[1]Run Rate'!A168</f>
        <v>POL04473</v>
      </c>
      <c r="B826" s="191" t="str">
        <f>'[1]Run Rate'!B168</f>
        <v>Polleo L-carnitine 750 ml Orange</v>
      </c>
      <c r="C826" s="191" t="str">
        <f>'[1]Run Rate'!C168</f>
        <v>RTD &amp; SNACKS</v>
      </c>
      <c r="D826" s="191" t="str">
        <f>'[1]Run Rate'!D168</f>
        <v>02 SILVER</v>
      </c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t="str">
        <f t="shared" ref="O826" si="815">IF(AND(OR($B$1="ALL",$B$1=C826),OR($E$1="ALL",$E$1=D826),OR($B$2="ALL",$B$2=A826),OR($E$2="ALL",IFERROR(SEARCH($E$2,B826),0)&gt;0)),"MATCH","")</f>
        <v/>
      </c>
    </row>
    <row r="827" spans="1:15" x14ac:dyDescent="0.25">
      <c r="A827" s="192"/>
      <c r="B827" s="192" t="s">
        <v>156</v>
      </c>
      <c r="C827" s="192" t="s">
        <v>157</v>
      </c>
      <c r="D827" s="192" t="s">
        <v>158</v>
      </c>
      <c r="E827" s="192" t="s">
        <v>139</v>
      </c>
      <c r="F827" s="192" t="s">
        <v>140</v>
      </c>
      <c r="G827" s="192" t="s">
        <v>141</v>
      </c>
      <c r="H827" s="192" t="s">
        <v>142</v>
      </c>
      <c r="I827" s="192" t="s">
        <v>143</v>
      </c>
      <c r="J827" s="192" t="s">
        <v>144</v>
      </c>
      <c r="K827" s="192" t="s">
        <v>145</v>
      </c>
      <c r="L827" s="192" t="s">
        <v>146</v>
      </c>
      <c r="M827" s="192" t="s">
        <v>147</v>
      </c>
      <c r="N827" s="192" t="s">
        <v>148</v>
      </c>
      <c r="O827" t="str">
        <f t="shared" ref="O827" si="816">O826</f>
        <v/>
      </c>
    </row>
    <row r="828" spans="1:15" x14ac:dyDescent="0.25">
      <c r="A828" s="193" t="s">
        <v>161</v>
      </c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t="str">
        <f t="shared" ref="O828" si="817">O826</f>
        <v/>
      </c>
    </row>
    <row r="829" spans="1:15" x14ac:dyDescent="0.25">
      <c r="A829" s="193" t="s">
        <v>164</v>
      </c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t="str">
        <f t="shared" ref="O829" si="818">O826</f>
        <v/>
      </c>
    </row>
    <row r="830" spans="1:15" x14ac:dyDescent="0.25">
      <c r="A830" s="188"/>
      <c r="B830" s="188"/>
      <c r="C830" s="188"/>
      <c r="D830" s="188"/>
      <c r="E830" s="188"/>
      <c r="F830" s="188"/>
      <c r="G830" s="188"/>
      <c r="H830" s="188"/>
      <c r="I830" s="188"/>
      <c r="J830" s="188"/>
      <c r="K830" s="188"/>
      <c r="L830" s="188"/>
      <c r="M830" s="188"/>
      <c r="N830" s="188"/>
      <c r="O830" t="str">
        <f t="shared" ref="O830" si="819">O826</f>
        <v/>
      </c>
    </row>
    <row r="831" spans="1:15" x14ac:dyDescent="0.25">
      <c r="A831" s="191" t="str">
        <f>'[1]Run Rate'!A169</f>
        <v>POL12755</v>
      </c>
      <c r="B831" s="191" t="str">
        <f>'[1]Run Rate'!B169</f>
        <v>Polleo Isotonic Sports Drink 500g Peach Iced Tea</v>
      </c>
      <c r="C831" s="191" t="str">
        <f>'[1]Run Rate'!C169</f>
        <v>SPORTSKA PREHRANA</v>
      </c>
      <c r="D831" s="191" t="str">
        <f>'[1]Run Rate'!D169</f>
        <v>02 SILVER</v>
      </c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t="str">
        <f t="shared" ref="O831" si="820">IF(AND(OR($B$1="ALL",$B$1=C831),OR($E$1="ALL",$E$1=D831),OR($B$2="ALL",$B$2=A831),OR($E$2="ALL",IFERROR(SEARCH($E$2,B831),0)&gt;0)),"MATCH","")</f>
        <v/>
      </c>
    </row>
    <row r="832" spans="1:15" x14ac:dyDescent="0.25">
      <c r="A832" s="192"/>
      <c r="B832" s="192" t="s">
        <v>156</v>
      </c>
      <c r="C832" s="192" t="s">
        <v>157</v>
      </c>
      <c r="D832" s="192" t="s">
        <v>158</v>
      </c>
      <c r="E832" s="192" t="s">
        <v>139</v>
      </c>
      <c r="F832" s="192" t="s">
        <v>140</v>
      </c>
      <c r="G832" s="192" t="s">
        <v>141</v>
      </c>
      <c r="H832" s="192" t="s">
        <v>142</v>
      </c>
      <c r="I832" s="192" t="s">
        <v>143</v>
      </c>
      <c r="J832" s="192" t="s">
        <v>144</v>
      </c>
      <c r="K832" s="192" t="s">
        <v>145</v>
      </c>
      <c r="L832" s="192" t="s">
        <v>146</v>
      </c>
      <c r="M832" s="192" t="s">
        <v>147</v>
      </c>
      <c r="N832" s="192" t="s">
        <v>148</v>
      </c>
      <c r="O832" t="str">
        <f t="shared" ref="O832" si="821">O831</f>
        <v/>
      </c>
    </row>
    <row r="833" spans="1:15" x14ac:dyDescent="0.25">
      <c r="A833" s="193" t="s">
        <v>161</v>
      </c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t="str">
        <f t="shared" ref="O833" si="822">O831</f>
        <v/>
      </c>
    </row>
    <row r="834" spans="1:15" x14ac:dyDescent="0.25">
      <c r="A834" s="193" t="s">
        <v>164</v>
      </c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t="str">
        <f t="shared" ref="O834" si="823">O831</f>
        <v/>
      </c>
    </row>
    <row r="835" spans="1:15" x14ac:dyDescent="0.25">
      <c r="A835" s="188"/>
      <c r="B835" s="188"/>
      <c r="C835" s="188"/>
      <c r="D835" s="188"/>
      <c r="E835" s="188"/>
      <c r="F835" s="188"/>
      <c r="G835" s="188"/>
      <c r="H835" s="188"/>
      <c r="I835" s="188"/>
      <c r="J835" s="188"/>
      <c r="K835" s="188"/>
      <c r="L835" s="188"/>
      <c r="M835" s="188"/>
      <c r="N835" s="188"/>
      <c r="O835" t="str">
        <f t="shared" ref="O835" si="824">O831</f>
        <v/>
      </c>
    </row>
    <row r="836" spans="1:15" x14ac:dyDescent="0.25">
      <c r="A836" s="191" t="str">
        <f>'[1]Run Rate'!A170</f>
        <v>POL09863</v>
      </c>
      <c r="B836" s="191" t="str">
        <f>'[1]Run Rate'!B170</f>
        <v>Polleo Electrolyte Salts 60 caps</v>
      </c>
      <c r="C836" s="191" t="str">
        <f>'[1]Run Rate'!C170</f>
        <v>SPORTSKA PREHRANA</v>
      </c>
      <c r="D836" s="191" t="str">
        <f>'[1]Run Rate'!D170</f>
        <v>02 SILVER</v>
      </c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t="str">
        <f t="shared" ref="O836" si="825">IF(AND(OR($B$1="ALL",$B$1=C836),OR($E$1="ALL",$E$1=D836),OR($B$2="ALL",$B$2=A836),OR($E$2="ALL",IFERROR(SEARCH($E$2,B836),0)&gt;0)),"MATCH","")</f>
        <v/>
      </c>
    </row>
    <row r="837" spans="1:15" x14ac:dyDescent="0.25">
      <c r="A837" s="192"/>
      <c r="B837" s="192" t="s">
        <v>156</v>
      </c>
      <c r="C837" s="192" t="s">
        <v>157</v>
      </c>
      <c r="D837" s="192" t="s">
        <v>158</v>
      </c>
      <c r="E837" s="192" t="s">
        <v>139</v>
      </c>
      <c r="F837" s="192" t="s">
        <v>140</v>
      </c>
      <c r="G837" s="192" t="s">
        <v>141</v>
      </c>
      <c r="H837" s="192" t="s">
        <v>142</v>
      </c>
      <c r="I837" s="192" t="s">
        <v>143</v>
      </c>
      <c r="J837" s="192" t="s">
        <v>144</v>
      </c>
      <c r="K837" s="192" t="s">
        <v>145</v>
      </c>
      <c r="L837" s="192" t="s">
        <v>146</v>
      </c>
      <c r="M837" s="192" t="s">
        <v>147</v>
      </c>
      <c r="N837" s="192" t="s">
        <v>148</v>
      </c>
      <c r="O837" t="str">
        <f t="shared" ref="O837" si="826">O836</f>
        <v/>
      </c>
    </row>
    <row r="838" spans="1:15" x14ac:dyDescent="0.25">
      <c r="A838" s="193" t="s">
        <v>161</v>
      </c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t="str">
        <f t="shared" ref="O838" si="827">O836</f>
        <v/>
      </c>
    </row>
    <row r="839" spans="1:15" x14ac:dyDescent="0.25">
      <c r="A839" s="193" t="s">
        <v>164</v>
      </c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t="str">
        <f t="shared" ref="O839" si="828">O836</f>
        <v/>
      </c>
    </row>
    <row r="840" spans="1:15" x14ac:dyDescent="0.25">
      <c r="A840" s="188"/>
      <c r="B840" s="188"/>
      <c r="C840" s="188"/>
      <c r="D840" s="188"/>
      <c r="E840" s="188"/>
      <c r="F840" s="188"/>
      <c r="G840" s="188"/>
      <c r="H840" s="188"/>
      <c r="I840" s="188"/>
      <c r="J840" s="188"/>
      <c r="K840" s="188"/>
      <c r="L840" s="188"/>
      <c r="M840" s="188"/>
      <c r="N840" s="188"/>
      <c r="O840" t="str">
        <f t="shared" ref="O840" si="829">O836</f>
        <v/>
      </c>
    </row>
    <row r="841" spans="1:15" x14ac:dyDescent="0.25">
      <c r="A841" s="191" t="str">
        <f>'[1]Run Rate'!A171</f>
        <v>ON00270</v>
      </c>
      <c r="B841" s="191" t="str">
        <f>'[1]Run Rate'!B171</f>
        <v>Platinum Hydrowhey 1,6kg Milk Chocolate</v>
      </c>
      <c r="C841" s="191" t="str">
        <f>'[1]Run Rate'!C171</f>
        <v>PROTEINI</v>
      </c>
      <c r="D841" s="191" t="str">
        <f>'[1]Run Rate'!D171</f>
        <v>02 SILVER</v>
      </c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t="str">
        <f t="shared" ref="O841" si="830">IF(AND(OR($B$1="ALL",$B$1=C841),OR($E$1="ALL",$E$1=D841),OR($B$2="ALL",$B$2=A841),OR($E$2="ALL",IFERROR(SEARCH($E$2,B841),0)&gt;0)),"MATCH","")</f>
        <v/>
      </c>
    </row>
    <row r="842" spans="1:15" x14ac:dyDescent="0.25">
      <c r="A842" s="192"/>
      <c r="B842" s="192" t="s">
        <v>156</v>
      </c>
      <c r="C842" s="192" t="s">
        <v>157</v>
      </c>
      <c r="D842" s="192" t="s">
        <v>158</v>
      </c>
      <c r="E842" s="192" t="s">
        <v>139</v>
      </c>
      <c r="F842" s="192" t="s">
        <v>140</v>
      </c>
      <c r="G842" s="192" t="s">
        <v>141</v>
      </c>
      <c r="H842" s="192" t="s">
        <v>142</v>
      </c>
      <c r="I842" s="192" t="s">
        <v>143</v>
      </c>
      <c r="J842" s="192" t="s">
        <v>144</v>
      </c>
      <c r="K842" s="192" t="s">
        <v>145</v>
      </c>
      <c r="L842" s="192" t="s">
        <v>146</v>
      </c>
      <c r="M842" s="192" t="s">
        <v>147</v>
      </c>
      <c r="N842" s="192" t="s">
        <v>148</v>
      </c>
      <c r="O842" t="str">
        <f t="shared" ref="O842" si="831">O841</f>
        <v/>
      </c>
    </row>
    <row r="843" spans="1:15" x14ac:dyDescent="0.25">
      <c r="A843" s="193" t="s">
        <v>161</v>
      </c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t="str">
        <f t="shared" ref="O843" si="832">O841</f>
        <v/>
      </c>
    </row>
    <row r="844" spans="1:15" x14ac:dyDescent="0.25">
      <c r="A844" s="193" t="s">
        <v>164</v>
      </c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t="str">
        <f t="shared" ref="O844" si="833">O841</f>
        <v/>
      </c>
    </row>
    <row r="845" spans="1:15" x14ac:dyDescent="0.25">
      <c r="A845" s="188"/>
      <c r="B845" s="188"/>
      <c r="C845" s="188"/>
      <c r="D845" s="188"/>
      <c r="E845" s="188"/>
      <c r="F845" s="188"/>
      <c r="G845" s="188"/>
      <c r="H845" s="188"/>
      <c r="I845" s="188"/>
      <c r="J845" s="188"/>
      <c r="K845" s="188"/>
      <c r="L845" s="188"/>
      <c r="M845" s="188"/>
      <c r="N845" s="188"/>
      <c r="O845" t="str">
        <f t="shared" ref="O845" si="834">O841</f>
        <v/>
      </c>
    </row>
    <row r="846" spans="1:15" x14ac:dyDescent="0.25">
      <c r="A846" s="191" t="str">
        <f>'[1]Run Rate'!A172</f>
        <v>ZOE12369</v>
      </c>
      <c r="B846" s="191" t="str">
        <f>'[1]Run Rate'!B172</f>
        <v>ZOE Boss Protein Fusion 454g Haevenly Vanilla</v>
      </c>
      <c r="C846" s="191" t="str">
        <f>'[1]Run Rate'!C172</f>
        <v>PROTEINI</v>
      </c>
      <c r="D846" s="191" t="str">
        <f>'[1]Run Rate'!D172</f>
        <v>02 SILVER</v>
      </c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t="str">
        <f t="shared" ref="O846" si="835">IF(AND(OR($B$1="ALL",$B$1=C846),OR($E$1="ALL",$E$1=D846),OR($B$2="ALL",$B$2=A846),OR($E$2="ALL",IFERROR(SEARCH($E$2,B846),0)&gt;0)),"MATCH","")</f>
        <v/>
      </c>
    </row>
    <row r="847" spans="1:15" x14ac:dyDescent="0.25">
      <c r="A847" s="192"/>
      <c r="B847" s="192" t="s">
        <v>156</v>
      </c>
      <c r="C847" s="192" t="s">
        <v>157</v>
      </c>
      <c r="D847" s="192" t="s">
        <v>158</v>
      </c>
      <c r="E847" s="192" t="s">
        <v>139</v>
      </c>
      <c r="F847" s="192" t="s">
        <v>140</v>
      </c>
      <c r="G847" s="192" t="s">
        <v>141</v>
      </c>
      <c r="H847" s="192" t="s">
        <v>142</v>
      </c>
      <c r="I847" s="192" t="s">
        <v>143</v>
      </c>
      <c r="J847" s="192" t="s">
        <v>144</v>
      </c>
      <c r="K847" s="192" t="s">
        <v>145</v>
      </c>
      <c r="L847" s="192" t="s">
        <v>146</v>
      </c>
      <c r="M847" s="192" t="s">
        <v>147</v>
      </c>
      <c r="N847" s="192" t="s">
        <v>148</v>
      </c>
      <c r="O847" t="str">
        <f t="shared" ref="O847" si="836">O846</f>
        <v/>
      </c>
    </row>
    <row r="848" spans="1:15" x14ac:dyDescent="0.25">
      <c r="A848" s="193" t="s">
        <v>161</v>
      </c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t="str">
        <f t="shared" ref="O848" si="837">O846</f>
        <v/>
      </c>
    </row>
    <row r="849" spans="1:15" x14ac:dyDescent="0.25">
      <c r="A849" s="193" t="s">
        <v>164</v>
      </c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t="str">
        <f t="shared" ref="O849" si="838">O846</f>
        <v/>
      </c>
    </row>
    <row r="850" spans="1:15" x14ac:dyDescent="0.25">
      <c r="A850" s="188"/>
      <c r="B850" s="188"/>
      <c r="C850" s="188"/>
      <c r="D850" s="188"/>
      <c r="E850" s="188"/>
      <c r="F850" s="188"/>
      <c r="G850" s="188"/>
      <c r="H850" s="188"/>
      <c r="I850" s="188"/>
      <c r="J850" s="188"/>
      <c r="K850" s="188"/>
      <c r="L850" s="188"/>
      <c r="M850" s="188"/>
      <c r="N850" s="188"/>
      <c r="O850" t="str">
        <f t="shared" ref="O850" si="839">O846</f>
        <v/>
      </c>
    </row>
    <row r="851" spans="1:15" x14ac:dyDescent="0.25">
      <c r="A851" s="191" t="str">
        <f>'[1]Run Rate'!A173</f>
        <v>ZOE12366</v>
      </c>
      <c r="B851" s="191" t="str">
        <f>'[1]Run Rate'!B173</f>
        <v>ZOE Clear Hydrowhey 454g Sex on the Beach</v>
      </c>
      <c r="C851" s="191" t="str">
        <f>'[1]Run Rate'!C173</f>
        <v>PROTEINI</v>
      </c>
      <c r="D851" s="191" t="str">
        <f>'[1]Run Rate'!D173</f>
        <v>02 SILVER</v>
      </c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t="str">
        <f t="shared" ref="O851" si="840">IF(AND(OR($B$1="ALL",$B$1=C851),OR($E$1="ALL",$E$1=D851),OR($B$2="ALL",$B$2=A851),OR($E$2="ALL",IFERROR(SEARCH($E$2,B851),0)&gt;0)),"MATCH","")</f>
        <v/>
      </c>
    </row>
    <row r="852" spans="1:15" x14ac:dyDescent="0.25">
      <c r="A852" s="192"/>
      <c r="B852" s="192" t="s">
        <v>156</v>
      </c>
      <c r="C852" s="192" t="s">
        <v>157</v>
      </c>
      <c r="D852" s="192" t="s">
        <v>158</v>
      </c>
      <c r="E852" s="192" t="s">
        <v>139</v>
      </c>
      <c r="F852" s="192" t="s">
        <v>140</v>
      </c>
      <c r="G852" s="192" t="s">
        <v>141</v>
      </c>
      <c r="H852" s="192" t="s">
        <v>142</v>
      </c>
      <c r="I852" s="192" t="s">
        <v>143</v>
      </c>
      <c r="J852" s="192" t="s">
        <v>144</v>
      </c>
      <c r="K852" s="192" t="s">
        <v>145</v>
      </c>
      <c r="L852" s="192" t="s">
        <v>146</v>
      </c>
      <c r="M852" s="192" t="s">
        <v>147</v>
      </c>
      <c r="N852" s="192" t="s">
        <v>148</v>
      </c>
      <c r="O852" t="str">
        <f t="shared" ref="O852" si="841">O851</f>
        <v/>
      </c>
    </row>
    <row r="853" spans="1:15" x14ac:dyDescent="0.25">
      <c r="A853" s="193" t="s">
        <v>161</v>
      </c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t="str">
        <f t="shared" ref="O853" si="842">O851</f>
        <v/>
      </c>
    </row>
    <row r="854" spans="1:15" x14ac:dyDescent="0.25">
      <c r="A854" s="193" t="s">
        <v>164</v>
      </c>
      <c r="B854" s="97"/>
      <c r="C854" s="97"/>
      <c r="D854" s="97"/>
      <c r="E854" s="97"/>
      <c r="F854" s="97"/>
      <c r="G854" s="97"/>
      <c r="H854" s="97"/>
      <c r="I854" s="97"/>
      <c r="J854" s="97"/>
      <c r="K854" s="97">
        <v>48</v>
      </c>
      <c r="L854" s="97">
        <v>48</v>
      </c>
      <c r="M854" s="97">
        <v>48</v>
      </c>
      <c r="N854" s="97">
        <v>48</v>
      </c>
      <c r="O854" t="str">
        <f t="shared" ref="O854" si="843">O851</f>
        <v/>
      </c>
    </row>
    <row r="855" spans="1:15" x14ac:dyDescent="0.25">
      <c r="A855" s="188"/>
      <c r="B855" s="188"/>
      <c r="C855" s="188"/>
      <c r="D855" s="188"/>
      <c r="E855" s="188"/>
      <c r="F855" s="188"/>
      <c r="G855" s="188"/>
      <c r="H855" s="188"/>
      <c r="I855" s="188"/>
      <c r="J855" s="188"/>
      <c r="K855" s="188"/>
      <c r="L855" s="188"/>
      <c r="M855" s="188"/>
      <c r="N855" s="188"/>
      <c r="O855" t="str">
        <f t="shared" ref="O855" si="844">O851</f>
        <v/>
      </c>
    </row>
    <row r="856" spans="1:15" x14ac:dyDescent="0.25">
      <c r="A856" s="191" t="str">
        <f>'[1]Run Rate'!A174</f>
        <v>ZOE12392</v>
      </c>
      <c r="B856" s="191" t="str">
        <f>'[1]Run Rate'!B174</f>
        <v>ZOE Protein Bar 50g Choco Apricot Cake</v>
      </c>
      <c r="C856" s="191" t="str">
        <f>'[1]Run Rate'!C174</f>
        <v>RTD &amp; SNACKS</v>
      </c>
      <c r="D856" s="191" t="str">
        <f>'[1]Run Rate'!D174</f>
        <v>02 SILVER</v>
      </c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t="str">
        <f t="shared" ref="O856" si="845">IF(AND(OR($B$1="ALL",$B$1=C856),OR($E$1="ALL",$E$1=D856),OR($B$2="ALL",$B$2=A856),OR($E$2="ALL",IFERROR(SEARCH($E$2,B856),0)&gt;0)),"MATCH","")</f>
        <v/>
      </c>
    </row>
    <row r="857" spans="1:15" x14ac:dyDescent="0.25">
      <c r="A857" s="192"/>
      <c r="B857" s="192" t="s">
        <v>156</v>
      </c>
      <c r="C857" s="192" t="s">
        <v>157</v>
      </c>
      <c r="D857" s="192" t="s">
        <v>158</v>
      </c>
      <c r="E857" s="192" t="s">
        <v>139</v>
      </c>
      <c r="F857" s="192" t="s">
        <v>140</v>
      </c>
      <c r="G857" s="192" t="s">
        <v>141</v>
      </c>
      <c r="H857" s="192" t="s">
        <v>142</v>
      </c>
      <c r="I857" s="192" t="s">
        <v>143</v>
      </c>
      <c r="J857" s="192" t="s">
        <v>144</v>
      </c>
      <c r="K857" s="192" t="s">
        <v>145</v>
      </c>
      <c r="L857" s="192" t="s">
        <v>146</v>
      </c>
      <c r="M857" s="192" t="s">
        <v>147</v>
      </c>
      <c r="N857" s="192" t="s">
        <v>148</v>
      </c>
      <c r="O857" t="str">
        <f t="shared" ref="O857" si="846">O856</f>
        <v/>
      </c>
    </row>
    <row r="858" spans="1:15" x14ac:dyDescent="0.25">
      <c r="A858" s="193" t="s">
        <v>161</v>
      </c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t="str">
        <f t="shared" ref="O858" si="847">O856</f>
        <v/>
      </c>
    </row>
    <row r="859" spans="1:15" x14ac:dyDescent="0.25">
      <c r="A859" s="193" t="s">
        <v>164</v>
      </c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t="str">
        <f t="shared" ref="O859" si="848">O856</f>
        <v/>
      </c>
    </row>
    <row r="860" spans="1:15" x14ac:dyDescent="0.25">
      <c r="A860" s="188"/>
      <c r="B860" s="188"/>
      <c r="C860" s="188"/>
      <c r="D860" s="188"/>
      <c r="E860" s="188"/>
      <c r="F860" s="188"/>
      <c r="G860" s="188"/>
      <c r="H860" s="188"/>
      <c r="I860" s="188"/>
      <c r="J860" s="188"/>
      <c r="K860" s="188"/>
      <c r="L860" s="188"/>
      <c r="M860" s="188"/>
      <c r="N860" s="188"/>
      <c r="O860" t="str">
        <f t="shared" ref="O860" si="849">O856</f>
        <v/>
      </c>
    </row>
    <row r="861" spans="1:15" x14ac:dyDescent="0.25">
      <c r="A861" s="191" t="str">
        <f>'[1]Run Rate'!A175</f>
        <v>POL09765</v>
      </c>
      <c r="B861" s="191" t="str">
        <f>'[1]Run Rate'!B175</f>
        <v>Polleo Bulk Gainer 2,5kg Chocolate</v>
      </c>
      <c r="C861" s="191" t="str">
        <f>'[1]Run Rate'!C175</f>
        <v>SPORTSKA PREHRANA</v>
      </c>
      <c r="D861" s="191" t="str">
        <f>'[1]Run Rate'!D175</f>
        <v>02 SILVER</v>
      </c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t="str">
        <f t="shared" ref="O861" si="850">IF(AND(OR($B$1="ALL",$B$1=C861),OR($E$1="ALL",$E$1=D861),OR($B$2="ALL",$B$2=A861),OR($E$2="ALL",IFERROR(SEARCH($E$2,B861),0)&gt;0)),"MATCH","")</f>
        <v/>
      </c>
    </row>
    <row r="862" spans="1:15" x14ac:dyDescent="0.25">
      <c r="A862" s="192"/>
      <c r="B862" s="192" t="s">
        <v>156</v>
      </c>
      <c r="C862" s="192" t="s">
        <v>157</v>
      </c>
      <c r="D862" s="192" t="s">
        <v>158</v>
      </c>
      <c r="E862" s="192" t="s">
        <v>139</v>
      </c>
      <c r="F862" s="192" t="s">
        <v>140</v>
      </c>
      <c r="G862" s="192" t="s">
        <v>141</v>
      </c>
      <c r="H862" s="192" t="s">
        <v>142</v>
      </c>
      <c r="I862" s="192" t="s">
        <v>143</v>
      </c>
      <c r="J862" s="192" t="s">
        <v>144</v>
      </c>
      <c r="K862" s="192" t="s">
        <v>145</v>
      </c>
      <c r="L862" s="192" t="s">
        <v>146</v>
      </c>
      <c r="M862" s="192" t="s">
        <v>147</v>
      </c>
      <c r="N862" s="192" t="s">
        <v>148</v>
      </c>
      <c r="O862" t="str">
        <f t="shared" ref="O862" si="851">O861</f>
        <v/>
      </c>
    </row>
    <row r="863" spans="1:15" x14ac:dyDescent="0.25">
      <c r="A863" s="193" t="s">
        <v>161</v>
      </c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t="str">
        <f t="shared" ref="O863" si="852">O861</f>
        <v/>
      </c>
    </row>
    <row r="864" spans="1:15" x14ac:dyDescent="0.25">
      <c r="A864" s="193" t="s">
        <v>164</v>
      </c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t="str">
        <f t="shared" ref="O864" si="853">O861</f>
        <v/>
      </c>
    </row>
    <row r="865" spans="1:15" x14ac:dyDescent="0.25">
      <c r="A865" s="188"/>
      <c r="B865" s="188"/>
      <c r="C865" s="188"/>
      <c r="D865" s="188"/>
      <c r="E865" s="188"/>
      <c r="F865" s="188"/>
      <c r="G865" s="188"/>
      <c r="H865" s="188"/>
      <c r="I865" s="188"/>
      <c r="J865" s="188"/>
      <c r="K865" s="188"/>
      <c r="L865" s="188"/>
      <c r="M865" s="188"/>
      <c r="N865" s="188"/>
      <c r="O865" t="str">
        <f t="shared" ref="O865" si="854">O861</f>
        <v/>
      </c>
    </row>
    <row r="866" spans="1:15" x14ac:dyDescent="0.25">
      <c r="A866" s="191" t="str">
        <f>'[1]Run Rate'!A176</f>
        <v>POL12712</v>
      </c>
      <c r="B866" s="191" t="str">
        <f>'[1]Run Rate'!B176</f>
        <v>Polleo Pro Whey 908g Vanillla</v>
      </c>
      <c r="C866" s="191" t="str">
        <f>'[1]Run Rate'!C176</f>
        <v>PROTEINI</v>
      </c>
      <c r="D866" s="191" t="str">
        <f>'[1]Run Rate'!D176</f>
        <v>02 SILVER</v>
      </c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t="str">
        <f t="shared" ref="O866" si="855">IF(AND(OR($B$1="ALL",$B$1=C866),OR($E$1="ALL",$E$1=D866),OR($B$2="ALL",$B$2=A866),OR($E$2="ALL",IFERROR(SEARCH($E$2,B866),0)&gt;0)),"MATCH","")</f>
        <v/>
      </c>
    </row>
    <row r="867" spans="1:15" x14ac:dyDescent="0.25">
      <c r="A867" s="192"/>
      <c r="B867" s="192" t="s">
        <v>156</v>
      </c>
      <c r="C867" s="192" t="s">
        <v>157</v>
      </c>
      <c r="D867" s="192" t="s">
        <v>158</v>
      </c>
      <c r="E867" s="192" t="s">
        <v>139</v>
      </c>
      <c r="F867" s="192" t="s">
        <v>140</v>
      </c>
      <c r="G867" s="192" t="s">
        <v>141</v>
      </c>
      <c r="H867" s="192" t="s">
        <v>142</v>
      </c>
      <c r="I867" s="192" t="s">
        <v>143</v>
      </c>
      <c r="J867" s="192" t="s">
        <v>144</v>
      </c>
      <c r="K867" s="192" t="s">
        <v>145</v>
      </c>
      <c r="L867" s="192" t="s">
        <v>146</v>
      </c>
      <c r="M867" s="192" t="s">
        <v>147</v>
      </c>
      <c r="N867" s="192" t="s">
        <v>148</v>
      </c>
      <c r="O867" t="str">
        <f t="shared" ref="O867" si="856">O866</f>
        <v/>
      </c>
    </row>
    <row r="868" spans="1:15" x14ac:dyDescent="0.25">
      <c r="A868" s="193" t="s">
        <v>161</v>
      </c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t="str">
        <f t="shared" ref="O868" si="857">O866</f>
        <v/>
      </c>
    </row>
    <row r="869" spans="1:15" x14ac:dyDescent="0.25">
      <c r="A869" s="193" t="s">
        <v>164</v>
      </c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t="str">
        <f t="shared" ref="O869" si="858">O866</f>
        <v/>
      </c>
    </row>
    <row r="870" spans="1:15" x14ac:dyDescent="0.25">
      <c r="A870" s="188"/>
      <c r="B870" s="188"/>
      <c r="C870" s="188"/>
      <c r="D870" s="188"/>
      <c r="E870" s="188"/>
      <c r="F870" s="188"/>
      <c r="G870" s="188"/>
      <c r="H870" s="188"/>
      <c r="I870" s="188"/>
      <c r="J870" s="188"/>
      <c r="K870" s="188"/>
      <c r="L870" s="188"/>
      <c r="M870" s="188"/>
      <c r="N870" s="188"/>
      <c r="O870" t="str">
        <f t="shared" ref="O870" si="859">O866</f>
        <v/>
      </c>
    </row>
    <row r="871" spans="1:15" x14ac:dyDescent="0.25">
      <c r="A871" s="191" t="str">
        <f>'[1]Run Rate'!A177</f>
        <v>POL09793</v>
      </c>
      <c r="B871" s="191" t="str">
        <f>'[1]Run Rate'!B177</f>
        <v>Polleo Caffeine Boost 200 tabs</v>
      </c>
      <c r="C871" s="191" t="str">
        <f>'[1]Run Rate'!C177</f>
        <v>SPORTSKA PREHRANA</v>
      </c>
      <c r="D871" s="191" t="str">
        <f>'[1]Run Rate'!D177</f>
        <v>02 SILVER</v>
      </c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t="str">
        <f t="shared" ref="O871" si="860">IF(AND(OR($B$1="ALL",$B$1=C871),OR($E$1="ALL",$E$1=D871),OR($B$2="ALL",$B$2=A871),OR($E$2="ALL",IFERROR(SEARCH($E$2,B871),0)&gt;0)),"MATCH","")</f>
        <v/>
      </c>
    </row>
    <row r="872" spans="1:15" x14ac:dyDescent="0.25">
      <c r="A872" s="192"/>
      <c r="B872" s="192" t="s">
        <v>156</v>
      </c>
      <c r="C872" s="192" t="s">
        <v>157</v>
      </c>
      <c r="D872" s="192" t="s">
        <v>158</v>
      </c>
      <c r="E872" s="192" t="s">
        <v>139</v>
      </c>
      <c r="F872" s="192" t="s">
        <v>140</v>
      </c>
      <c r="G872" s="192" t="s">
        <v>141</v>
      </c>
      <c r="H872" s="192" t="s">
        <v>142</v>
      </c>
      <c r="I872" s="192" t="s">
        <v>143</v>
      </c>
      <c r="J872" s="192" t="s">
        <v>144</v>
      </c>
      <c r="K872" s="192" t="s">
        <v>145</v>
      </c>
      <c r="L872" s="192" t="s">
        <v>146</v>
      </c>
      <c r="M872" s="192" t="s">
        <v>147</v>
      </c>
      <c r="N872" s="192" t="s">
        <v>148</v>
      </c>
      <c r="O872" t="str">
        <f t="shared" ref="O872" si="861">O871</f>
        <v/>
      </c>
    </row>
    <row r="873" spans="1:15" x14ac:dyDescent="0.25">
      <c r="A873" s="193" t="s">
        <v>161</v>
      </c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t="str">
        <f t="shared" ref="O873" si="862">O871</f>
        <v/>
      </c>
    </row>
    <row r="874" spans="1:15" x14ac:dyDescent="0.25">
      <c r="A874" s="193" t="s">
        <v>164</v>
      </c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t="str">
        <f t="shared" ref="O874" si="863">O871</f>
        <v/>
      </c>
    </row>
    <row r="875" spans="1:15" x14ac:dyDescent="0.25">
      <c r="A875" s="188"/>
      <c r="B875" s="188"/>
      <c r="C875" s="188"/>
      <c r="D875" s="188"/>
      <c r="E875" s="188"/>
      <c r="F875" s="188"/>
      <c r="G875" s="188"/>
      <c r="H875" s="188"/>
      <c r="I875" s="188"/>
      <c r="J875" s="188"/>
      <c r="K875" s="188"/>
      <c r="L875" s="188"/>
      <c r="M875" s="188"/>
      <c r="N875" s="188"/>
      <c r="O875" t="str">
        <f t="shared" ref="O875" si="864">O871</f>
        <v/>
      </c>
    </row>
    <row r="876" spans="1:15" x14ac:dyDescent="0.25">
      <c r="A876" s="191" t="str">
        <f>'[1]Run Rate'!A178</f>
        <v>POL09855</v>
      </c>
      <c r="B876" s="191" t="str">
        <f>'[1]Run Rate'!B178</f>
        <v>Polleo Melatonin Sleep 200 tabs</v>
      </c>
      <c r="C876" s="191" t="str">
        <f>'[1]Run Rate'!C178</f>
        <v>SPORTSKA PREHRANA</v>
      </c>
      <c r="D876" s="191" t="str">
        <f>'[1]Run Rate'!D178</f>
        <v>02 SILVER</v>
      </c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t="str">
        <f t="shared" ref="O876" si="865">IF(AND(OR($B$1="ALL",$B$1=C876),OR($E$1="ALL",$E$1=D876),OR($B$2="ALL",$B$2=A876),OR($E$2="ALL",IFERROR(SEARCH($E$2,B876),0)&gt;0)),"MATCH","")</f>
        <v/>
      </c>
    </row>
    <row r="877" spans="1:15" x14ac:dyDescent="0.25">
      <c r="A877" s="192"/>
      <c r="B877" s="192" t="s">
        <v>156</v>
      </c>
      <c r="C877" s="192" t="s">
        <v>157</v>
      </c>
      <c r="D877" s="192" t="s">
        <v>158</v>
      </c>
      <c r="E877" s="192" t="s">
        <v>139</v>
      </c>
      <c r="F877" s="192" t="s">
        <v>140</v>
      </c>
      <c r="G877" s="192" t="s">
        <v>141</v>
      </c>
      <c r="H877" s="192" t="s">
        <v>142</v>
      </c>
      <c r="I877" s="192" t="s">
        <v>143</v>
      </c>
      <c r="J877" s="192" t="s">
        <v>144</v>
      </c>
      <c r="K877" s="192" t="s">
        <v>145</v>
      </c>
      <c r="L877" s="192" t="s">
        <v>146</v>
      </c>
      <c r="M877" s="192" t="s">
        <v>147</v>
      </c>
      <c r="N877" s="192" t="s">
        <v>148</v>
      </c>
      <c r="O877" t="str">
        <f t="shared" ref="O877" si="866">O876</f>
        <v/>
      </c>
    </row>
    <row r="878" spans="1:15" x14ac:dyDescent="0.25">
      <c r="A878" s="193" t="s">
        <v>161</v>
      </c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t="str">
        <f t="shared" ref="O878" si="867">O876</f>
        <v/>
      </c>
    </row>
    <row r="879" spans="1:15" x14ac:dyDescent="0.25">
      <c r="A879" s="193" t="s">
        <v>164</v>
      </c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t="str">
        <f t="shared" ref="O879" si="868">O876</f>
        <v/>
      </c>
    </row>
    <row r="880" spans="1:15" x14ac:dyDescent="0.25">
      <c r="A880" s="188"/>
      <c r="B880" s="188"/>
      <c r="C880" s="188"/>
      <c r="D880" s="188"/>
      <c r="E880" s="188"/>
      <c r="F880" s="188"/>
      <c r="G880" s="188"/>
      <c r="H880" s="188"/>
      <c r="I880" s="188"/>
      <c r="J880" s="188"/>
      <c r="K880" s="188"/>
      <c r="L880" s="188"/>
      <c r="M880" s="188"/>
      <c r="N880" s="188"/>
      <c r="O880" t="str">
        <f t="shared" ref="O880" si="869">O876</f>
        <v/>
      </c>
    </row>
    <row r="881" spans="1:15" x14ac:dyDescent="0.25">
      <c r="A881" s="191" t="str">
        <f>'[1]Run Rate'!A179</f>
        <v>POL09759</v>
      </c>
      <c r="B881" s="191" t="str">
        <f>'[1]Run Rate'!B179</f>
        <v>Polleo Instantized BCAA 2:1:1 500g</v>
      </c>
      <c r="C881" s="191" t="str">
        <f>'[1]Run Rate'!C179</f>
        <v>SPORTSKA PREHRANA</v>
      </c>
      <c r="D881" s="191" t="str">
        <f>'[1]Run Rate'!D179</f>
        <v>02 SILVER</v>
      </c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t="str">
        <f t="shared" ref="O881" si="870">IF(AND(OR($B$1="ALL",$B$1=C881),OR($E$1="ALL",$E$1=D881),OR($B$2="ALL",$B$2=A881),OR($E$2="ALL",IFERROR(SEARCH($E$2,B881),0)&gt;0)),"MATCH","")</f>
        <v/>
      </c>
    </row>
    <row r="882" spans="1:15" x14ac:dyDescent="0.25">
      <c r="A882" s="192"/>
      <c r="B882" s="192" t="s">
        <v>156</v>
      </c>
      <c r="C882" s="192" t="s">
        <v>157</v>
      </c>
      <c r="D882" s="192" t="s">
        <v>158</v>
      </c>
      <c r="E882" s="192" t="s">
        <v>139</v>
      </c>
      <c r="F882" s="192" t="s">
        <v>140</v>
      </c>
      <c r="G882" s="192" t="s">
        <v>141</v>
      </c>
      <c r="H882" s="192" t="s">
        <v>142</v>
      </c>
      <c r="I882" s="192" t="s">
        <v>143</v>
      </c>
      <c r="J882" s="192" t="s">
        <v>144</v>
      </c>
      <c r="K882" s="192" t="s">
        <v>145</v>
      </c>
      <c r="L882" s="192" t="s">
        <v>146</v>
      </c>
      <c r="M882" s="192" t="s">
        <v>147</v>
      </c>
      <c r="N882" s="192" t="s">
        <v>148</v>
      </c>
      <c r="O882" t="str">
        <f t="shared" ref="O882" si="871">O881</f>
        <v/>
      </c>
    </row>
    <row r="883" spans="1:15" x14ac:dyDescent="0.25">
      <c r="A883" s="193" t="s">
        <v>161</v>
      </c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t="str">
        <f t="shared" ref="O883" si="872">O881</f>
        <v/>
      </c>
    </row>
    <row r="884" spans="1:15" x14ac:dyDescent="0.25">
      <c r="A884" s="193" t="s">
        <v>164</v>
      </c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t="str">
        <f t="shared" ref="O884" si="873">O881</f>
        <v/>
      </c>
    </row>
    <row r="885" spans="1:15" x14ac:dyDescent="0.25">
      <c r="A885" s="188"/>
      <c r="B885" s="188"/>
      <c r="C885" s="188"/>
      <c r="D885" s="188"/>
      <c r="E885" s="188"/>
      <c r="F885" s="188"/>
      <c r="G885" s="188"/>
      <c r="H885" s="188"/>
      <c r="I885" s="188"/>
      <c r="J885" s="188"/>
      <c r="K885" s="188"/>
      <c r="L885" s="188"/>
      <c r="M885" s="188"/>
      <c r="N885" s="188"/>
      <c r="O885" t="str">
        <f t="shared" ref="O885" si="874">O881</f>
        <v/>
      </c>
    </row>
    <row r="886" spans="1:15" x14ac:dyDescent="0.25">
      <c r="A886" s="191" t="str">
        <f>'[1]Run Rate'!A180</f>
        <v>ZOE12368</v>
      </c>
      <c r="B886" s="191" t="str">
        <f>'[1]Run Rate'!B180</f>
        <v>ZOE Boss Protein Fusion 454g Chocolate Rhapsody</v>
      </c>
      <c r="C886" s="191" t="str">
        <f>'[1]Run Rate'!C180</f>
        <v>PROTEINI</v>
      </c>
      <c r="D886" s="191" t="str">
        <f>'[1]Run Rate'!D180</f>
        <v>02 SILVER</v>
      </c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t="str">
        <f t="shared" ref="O886" si="875">IF(AND(OR($B$1="ALL",$B$1=C886),OR($E$1="ALL",$E$1=D886),OR($B$2="ALL",$B$2=A886),OR($E$2="ALL",IFERROR(SEARCH($E$2,B886),0)&gt;0)),"MATCH","")</f>
        <v/>
      </c>
    </row>
    <row r="887" spans="1:15" x14ac:dyDescent="0.25">
      <c r="A887" s="192"/>
      <c r="B887" s="192" t="s">
        <v>156</v>
      </c>
      <c r="C887" s="192" t="s">
        <v>157</v>
      </c>
      <c r="D887" s="192" t="s">
        <v>158</v>
      </c>
      <c r="E887" s="192" t="s">
        <v>139</v>
      </c>
      <c r="F887" s="192" t="s">
        <v>140</v>
      </c>
      <c r="G887" s="192" t="s">
        <v>141</v>
      </c>
      <c r="H887" s="192" t="s">
        <v>142</v>
      </c>
      <c r="I887" s="192" t="s">
        <v>143</v>
      </c>
      <c r="J887" s="192" t="s">
        <v>144</v>
      </c>
      <c r="K887" s="192" t="s">
        <v>145</v>
      </c>
      <c r="L887" s="192" t="s">
        <v>146</v>
      </c>
      <c r="M887" s="192" t="s">
        <v>147</v>
      </c>
      <c r="N887" s="192" t="s">
        <v>148</v>
      </c>
      <c r="O887" t="str">
        <f t="shared" ref="O887" si="876">O886</f>
        <v/>
      </c>
    </row>
    <row r="888" spans="1:15" x14ac:dyDescent="0.25">
      <c r="A888" s="193" t="s">
        <v>161</v>
      </c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t="str">
        <f t="shared" ref="O888" si="877">O886</f>
        <v/>
      </c>
    </row>
    <row r="889" spans="1:15" x14ac:dyDescent="0.25">
      <c r="A889" s="193" t="s">
        <v>164</v>
      </c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t="str">
        <f t="shared" ref="O889" si="878">O886</f>
        <v/>
      </c>
    </row>
    <row r="890" spans="1:15" x14ac:dyDescent="0.25">
      <c r="A890" s="188"/>
      <c r="B890" s="188"/>
      <c r="C890" s="188"/>
      <c r="D890" s="188"/>
      <c r="E890" s="188"/>
      <c r="F890" s="188"/>
      <c r="G890" s="188"/>
      <c r="H890" s="188"/>
      <c r="I890" s="188"/>
      <c r="J890" s="188"/>
      <c r="K890" s="188"/>
      <c r="L890" s="188"/>
      <c r="M890" s="188"/>
      <c r="N890" s="188"/>
      <c r="O890" t="str">
        <f t="shared" ref="O890" si="879">O886</f>
        <v/>
      </c>
    </row>
    <row r="891" spans="1:15" x14ac:dyDescent="0.25">
      <c r="A891" s="191" t="str">
        <f>'[1]Run Rate'!A181</f>
        <v>SHM00013</v>
      </c>
      <c r="B891" s="191" t="str">
        <f>'[1]Run Rate'!B181</f>
        <v>Shieldmixer Hero Pro Joker</v>
      </c>
      <c r="C891" s="191" t="str">
        <f>'[1]Run Rate'!C181</f>
        <v>DRINKWARE I HOME</v>
      </c>
      <c r="D891" s="191" t="str">
        <f>'[1]Run Rate'!D181</f>
        <v>02 SILVER</v>
      </c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t="str">
        <f t="shared" ref="O891" si="880">IF(AND(OR($B$1="ALL",$B$1=C891),OR($E$1="ALL",$E$1=D891),OR($B$2="ALL",$B$2=A891),OR($E$2="ALL",IFERROR(SEARCH($E$2,B891),0)&gt;0)),"MATCH","")</f>
        <v/>
      </c>
    </row>
    <row r="892" spans="1:15" x14ac:dyDescent="0.25">
      <c r="A892" s="192"/>
      <c r="B892" s="192" t="s">
        <v>156</v>
      </c>
      <c r="C892" s="192" t="s">
        <v>157</v>
      </c>
      <c r="D892" s="192" t="s">
        <v>158</v>
      </c>
      <c r="E892" s="192" t="s">
        <v>139</v>
      </c>
      <c r="F892" s="192" t="s">
        <v>140</v>
      </c>
      <c r="G892" s="192" t="s">
        <v>141</v>
      </c>
      <c r="H892" s="192" t="s">
        <v>142</v>
      </c>
      <c r="I892" s="192" t="s">
        <v>143</v>
      </c>
      <c r="J892" s="192" t="s">
        <v>144</v>
      </c>
      <c r="K892" s="192" t="s">
        <v>145</v>
      </c>
      <c r="L892" s="192" t="s">
        <v>146</v>
      </c>
      <c r="M892" s="192" t="s">
        <v>147</v>
      </c>
      <c r="N892" s="192" t="s">
        <v>148</v>
      </c>
      <c r="O892" t="str">
        <f t="shared" ref="O892" si="881">O891</f>
        <v/>
      </c>
    </row>
    <row r="893" spans="1:15" x14ac:dyDescent="0.25">
      <c r="A893" s="193" t="s">
        <v>161</v>
      </c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t="str">
        <f t="shared" ref="O893" si="882">O891</f>
        <v/>
      </c>
    </row>
    <row r="894" spans="1:15" x14ac:dyDescent="0.25">
      <c r="A894" s="193" t="s">
        <v>164</v>
      </c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t="str">
        <f t="shared" ref="O894" si="883">O891</f>
        <v/>
      </c>
    </row>
    <row r="895" spans="1:15" x14ac:dyDescent="0.25">
      <c r="A895" s="188"/>
      <c r="B895" s="188"/>
      <c r="C895" s="188"/>
      <c r="D895" s="188"/>
      <c r="E895" s="188"/>
      <c r="F895" s="188"/>
      <c r="G895" s="188"/>
      <c r="H895" s="188"/>
      <c r="I895" s="188"/>
      <c r="J895" s="188"/>
      <c r="K895" s="188"/>
      <c r="L895" s="188"/>
      <c r="M895" s="188"/>
      <c r="N895" s="188"/>
      <c r="O895" t="str">
        <f t="shared" ref="O895" si="884">O891</f>
        <v/>
      </c>
    </row>
    <row r="896" spans="1:15" x14ac:dyDescent="0.25">
      <c r="A896" s="191" t="str">
        <f>'[1]Run Rate'!A182</f>
        <v>POL09930</v>
      </c>
      <c r="B896" s="191" t="str">
        <f>'[1]Run Rate'!B182</f>
        <v>Polleo SHOT Magnesium + Vitamin B6 80ml Jagoda</v>
      </c>
      <c r="C896" s="191" t="str">
        <f>'[1]Run Rate'!C182</f>
        <v>SPORTSKA PREHRANA</v>
      </c>
      <c r="D896" s="191" t="str">
        <f>'[1]Run Rate'!D182</f>
        <v>02 SILVER</v>
      </c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t="str">
        <f t="shared" ref="O896" si="885">IF(AND(OR($B$1="ALL",$B$1=C896),OR($E$1="ALL",$E$1=D896),OR($B$2="ALL",$B$2=A896),OR($E$2="ALL",IFERROR(SEARCH($E$2,B896),0)&gt;0)),"MATCH","")</f>
        <v/>
      </c>
    </row>
    <row r="897" spans="1:15" x14ac:dyDescent="0.25">
      <c r="A897" s="192"/>
      <c r="B897" s="192" t="s">
        <v>156</v>
      </c>
      <c r="C897" s="192" t="s">
        <v>157</v>
      </c>
      <c r="D897" s="192" t="s">
        <v>158</v>
      </c>
      <c r="E897" s="192" t="s">
        <v>139</v>
      </c>
      <c r="F897" s="192" t="s">
        <v>140</v>
      </c>
      <c r="G897" s="192" t="s">
        <v>141</v>
      </c>
      <c r="H897" s="192" t="s">
        <v>142</v>
      </c>
      <c r="I897" s="192" t="s">
        <v>143</v>
      </c>
      <c r="J897" s="192" t="s">
        <v>144</v>
      </c>
      <c r="K897" s="192" t="s">
        <v>145</v>
      </c>
      <c r="L897" s="192" t="s">
        <v>146</v>
      </c>
      <c r="M897" s="192" t="s">
        <v>147</v>
      </c>
      <c r="N897" s="192" t="s">
        <v>148</v>
      </c>
      <c r="O897" t="str">
        <f t="shared" ref="O897" si="886">O896</f>
        <v/>
      </c>
    </row>
    <row r="898" spans="1:15" x14ac:dyDescent="0.25">
      <c r="A898" s="193" t="s">
        <v>161</v>
      </c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t="str">
        <f t="shared" ref="O898" si="887">O896</f>
        <v/>
      </c>
    </row>
    <row r="899" spans="1:15" x14ac:dyDescent="0.25">
      <c r="A899" s="193" t="s">
        <v>164</v>
      </c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t="str">
        <f t="shared" ref="O899" si="888">O896</f>
        <v/>
      </c>
    </row>
    <row r="900" spans="1:15" x14ac:dyDescent="0.25">
      <c r="A900" s="188"/>
      <c r="B900" s="188"/>
      <c r="C900" s="188"/>
      <c r="D900" s="188"/>
      <c r="E900" s="188"/>
      <c r="F900" s="188"/>
      <c r="G900" s="188"/>
      <c r="H900" s="188"/>
      <c r="I900" s="188"/>
      <c r="J900" s="188"/>
      <c r="K900" s="188"/>
      <c r="L900" s="188"/>
      <c r="M900" s="188"/>
      <c r="N900" s="188"/>
      <c r="O900" t="str">
        <f t="shared" ref="O900" si="889">O896</f>
        <v/>
      </c>
    </row>
    <row r="901" spans="1:15" x14ac:dyDescent="0.25">
      <c r="A901" s="191" t="str">
        <f>'[1]Run Rate'!A183</f>
        <v>POL09799</v>
      </c>
      <c r="B901" s="191" t="str">
        <f>'[1]Run Rate'!B183</f>
        <v>Polleo Vitamin C Complex 90 caps</v>
      </c>
      <c r="C901" s="191" t="str">
        <f>'[1]Run Rate'!C183</f>
        <v>SPORTSKA PREHRANA</v>
      </c>
      <c r="D901" s="191" t="str">
        <f>'[1]Run Rate'!D183</f>
        <v>02 SILVER</v>
      </c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t="str">
        <f t="shared" ref="O901" si="890">IF(AND(OR($B$1="ALL",$B$1=C901),OR($E$1="ALL",$E$1=D901),OR($B$2="ALL",$B$2=A901),OR($E$2="ALL",IFERROR(SEARCH($E$2,B901),0)&gt;0)),"MATCH","")</f>
        <v/>
      </c>
    </row>
    <row r="902" spans="1:15" x14ac:dyDescent="0.25">
      <c r="A902" s="192"/>
      <c r="B902" s="192" t="s">
        <v>156</v>
      </c>
      <c r="C902" s="192" t="s">
        <v>157</v>
      </c>
      <c r="D902" s="192" t="s">
        <v>158</v>
      </c>
      <c r="E902" s="192" t="s">
        <v>139</v>
      </c>
      <c r="F902" s="192" t="s">
        <v>140</v>
      </c>
      <c r="G902" s="192" t="s">
        <v>141</v>
      </c>
      <c r="H902" s="192" t="s">
        <v>142</v>
      </c>
      <c r="I902" s="192" t="s">
        <v>143</v>
      </c>
      <c r="J902" s="192" t="s">
        <v>144</v>
      </c>
      <c r="K902" s="192" t="s">
        <v>145</v>
      </c>
      <c r="L902" s="192" t="s">
        <v>146</v>
      </c>
      <c r="M902" s="192" t="s">
        <v>147</v>
      </c>
      <c r="N902" s="192" t="s">
        <v>148</v>
      </c>
      <c r="O902" t="str">
        <f t="shared" ref="O902" si="891">O901</f>
        <v/>
      </c>
    </row>
    <row r="903" spans="1:15" x14ac:dyDescent="0.25">
      <c r="A903" s="193" t="s">
        <v>161</v>
      </c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t="str">
        <f t="shared" ref="O903" si="892">O901</f>
        <v/>
      </c>
    </row>
    <row r="904" spans="1:15" x14ac:dyDescent="0.25">
      <c r="A904" s="193" t="s">
        <v>164</v>
      </c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t="str">
        <f t="shared" ref="O904" si="893">O901</f>
        <v/>
      </c>
    </row>
    <row r="905" spans="1:15" x14ac:dyDescent="0.25">
      <c r="A905" s="188"/>
      <c r="B905" s="188"/>
      <c r="C905" s="188"/>
      <c r="D905" s="188"/>
      <c r="E905" s="188"/>
      <c r="F905" s="188"/>
      <c r="G905" s="188"/>
      <c r="H905" s="188"/>
      <c r="I905" s="188"/>
      <c r="J905" s="188"/>
      <c r="K905" s="188"/>
      <c r="L905" s="188"/>
      <c r="M905" s="188"/>
      <c r="N905" s="188"/>
      <c r="O905" t="str">
        <f t="shared" ref="O905" si="894">O901</f>
        <v/>
      </c>
    </row>
    <row r="906" spans="1:15" x14ac:dyDescent="0.25">
      <c r="A906" s="191" t="str">
        <f>'[1]Run Rate'!A184</f>
        <v>ZOE12362</v>
      </c>
      <c r="B906" s="191" t="str">
        <f>'[1]Run Rate'!B184</f>
        <v>ZOE Clear Hydrowhey 454g Peach Iced Tea</v>
      </c>
      <c r="C906" s="191" t="str">
        <f>'[1]Run Rate'!C184</f>
        <v>PROTEINI</v>
      </c>
      <c r="D906" s="191" t="str">
        <f>'[1]Run Rate'!D184</f>
        <v>02 SILVER</v>
      </c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t="str">
        <f t="shared" ref="O906" si="895">IF(AND(OR($B$1="ALL",$B$1=C906),OR($E$1="ALL",$E$1=D906),OR($B$2="ALL",$B$2=A906),OR($E$2="ALL",IFERROR(SEARCH($E$2,B906),0)&gt;0)),"MATCH","")</f>
        <v/>
      </c>
    </row>
    <row r="907" spans="1:15" x14ac:dyDescent="0.25">
      <c r="A907" s="192"/>
      <c r="B907" s="192" t="s">
        <v>156</v>
      </c>
      <c r="C907" s="192" t="s">
        <v>157</v>
      </c>
      <c r="D907" s="192" t="s">
        <v>158</v>
      </c>
      <c r="E907" s="192" t="s">
        <v>139</v>
      </c>
      <c r="F907" s="192" t="s">
        <v>140</v>
      </c>
      <c r="G907" s="192" t="s">
        <v>141</v>
      </c>
      <c r="H907" s="192" t="s">
        <v>142</v>
      </c>
      <c r="I907" s="192" t="s">
        <v>143</v>
      </c>
      <c r="J907" s="192" t="s">
        <v>144</v>
      </c>
      <c r="K907" s="192" t="s">
        <v>145</v>
      </c>
      <c r="L907" s="192" t="s">
        <v>146</v>
      </c>
      <c r="M907" s="192" t="s">
        <v>147</v>
      </c>
      <c r="N907" s="192" t="s">
        <v>148</v>
      </c>
      <c r="O907" t="str">
        <f t="shared" ref="O907" si="896">O906</f>
        <v/>
      </c>
    </row>
    <row r="908" spans="1:15" x14ac:dyDescent="0.25">
      <c r="A908" s="193" t="s">
        <v>161</v>
      </c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t="str">
        <f t="shared" ref="O908" si="897">O906</f>
        <v/>
      </c>
    </row>
    <row r="909" spans="1:15" x14ac:dyDescent="0.25">
      <c r="A909" s="193" t="s">
        <v>164</v>
      </c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t="str">
        <f t="shared" ref="O909" si="898">O906</f>
        <v/>
      </c>
    </row>
    <row r="910" spans="1:15" x14ac:dyDescent="0.25">
      <c r="A910" s="188"/>
      <c r="B910" s="188"/>
      <c r="C910" s="188"/>
      <c r="D910" s="188"/>
      <c r="E910" s="188"/>
      <c r="F910" s="188"/>
      <c r="G910" s="188"/>
      <c r="H910" s="188"/>
      <c r="I910" s="188"/>
      <c r="J910" s="188"/>
      <c r="K910" s="188"/>
      <c r="L910" s="188"/>
      <c r="M910" s="188"/>
      <c r="N910" s="188"/>
      <c r="O910" t="str">
        <f t="shared" ref="O910" si="899">O906</f>
        <v/>
      </c>
    </row>
    <row r="911" spans="1:15" x14ac:dyDescent="0.25">
      <c r="A911" s="191" t="str">
        <f>'[1]Run Rate'!A185</f>
        <v>ZOE12355</v>
      </c>
      <c r="B911" s="191" t="str">
        <f>'[1]Run Rate'!B185</f>
        <v>ZOE Whey 454g Strawberry Milkshake</v>
      </c>
      <c r="C911" s="191" t="str">
        <f>'[1]Run Rate'!C185</f>
        <v>PROTEINI</v>
      </c>
      <c r="D911" s="191" t="str">
        <f>'[1]Run Rate'!D185</f>
        <v>02 SILVER</v>
      </c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t="str">
        <f t="shared" ref="O911" si="900">IF(AND(OR($B$1="ALL",$B$1=C911),OR($E$1="ALL",$E$1=D911),OR($B$2="ALL",$B$2=A911),OR($E$2="ALL",IFERROR(SEARCH($E$2,B911),0)&gt;0)),"MATCH","")</f>
        <v/>
      </c>
    </row>
    <row r="912" spans="1:15" x14ac:dyDescent="0.25">
      <c r="A912" s="192"/>
      <c r="B912" s="192" t="s">
        <v>156</v>
      </c>
      <c r="C912" s="192" t="s">
        <v>157</v>
      </c>
      <c r="D912" s="192" t="s">
        <v>158</v>
      </c>
      <c r="E912" s="192" t="s">
        <v>139</v>
      </c>
      <c r="F912" s="192" t="s">
        <v>140</v>
      </c>
      <c r="G912" s="192" t="s">
        <v>141</v>
      </c>
      <c r="H912" s="192" t="s">
        <v>142</v>
      </c>
      <c r="I912" s="192" t="s">
        <v>143</v>
      </c>
      <c r="J912" s="192" t="s">
        <v>144</v>
      </c>
      <c r="K912" s="192" t="s">
        <v>145</v>
      </c>
      <c r="L912" s="192" t="s">
        <v>146</v>
      </c>
      <c r="M912" s="192" t="s">
        <v>147</v>
      </c>
      <c r="N912" s="192" t="s">
        <v>148</v>
      </c>
      <c r="O912" t="str">
        <f t="shared" ref="O912" si="901">O911</f>
        <v/>
      </c>
    </row>
    <row r="913" spans="1:15" x14ac:dyDescent="0.25">
      <c r="A913" s="193" t="s">
        <v>161</v>
      </c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t="str">
        <f t="shared" ref="O913" si="902">O911</f>
        <v/>
      </c>
    </row>
    <row r="914" spans="1:15" x14ac:dyDescent="0.25">
      <c r="A914" s="193" t="s">
        <v>164</v>
      </c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t="str">
        <f t="shared" ref="O914" si="903">O911</f>
        <v/>
      </c>
    </row>
    <row r="915" spans="1:15" x14ac:dyDescent="0.25">
      <c r="A915" s="188"/>
      <c r="B915" s="188"/>
      <c r="C915" s="188"/>
      <c r="D915" s="188"/>
      <c r="E915" s="188"/>
      <c r="F915" s="188"/>
      <c r="G915" s="188"/>
      <c r="H915" s="188"/>
      <c r="I915" s="188"/>
      <c r="J915" s="188"/>
      <c r="K915" s="188"/>
      <c r="L915" s="188"/>
      <c r="M915" s="188"/>
      <c r="N915" s="188"/>
      <c r="O915" t="str">
        <f t="shared" ref="O915" si="904">O911</f>
        <v/>
      </c>
    </row>
    <row r="916" spans="1:15" x14ac:dyDescent="0.25">
      <c r="A916" s="191" t="str">
        <f>'[1]Run Rate'!A186</f>
        <v>SHM00012</v>
      </c>
      <c r="B916" s="191" t="str">
        <f>'[1]Run Rate'!B186</f>
        <v>Shieldmixer Hero Pro Superman Classic</v>
      </c>
      <c r="C916" s="191" t="str">
        <f>'[1]Run Rate'!C186</f>
        <v>DRINKWARE I HOME</v>
      </c>
      <c r="D916" s="191" t="str">
        <f>'[1]Run Rate'!D186</f>
        <v>02 SILVER</v>
      </c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t="str">
        <f t="shared" ref="O916" si="905">IF(AND(OR($B$1="ALL",$B$1=C916),OR($E$1="ALL",$E$1=D916),OR($B$2="ALL",$B$2=A916),OR($E$2="ALL",IFERROR(SEARCH($E$2,B916),0)&gt;0)),"MATCH","")</f>
        <v/>
      </c>
    </row>
    <row r="917" spans="1:15" x14ac:dyDescent="0.25">
      <c r="A917" s="192"/>
      <c r="B917" s="192" t="s">
        <v>156</v>
      </c>
      <c r="C917" s="192" t="s">
        <v>157</v>
      </c>
      <c r="D917" s="192" t="s">
        <v>158</v>
      </c>
      <c r="E917" s="192" t="s">
        <v>139</v>
      </c>
      <c r="F917" s="192" t="s">
        <v>140</v>
      </c>
      <c r="G917" s="192" t="s">
        <v>141</v>
      </c>
      <c r="H917" s="192" t="s">
        <v>142</v>
      </c>
      <c r="I917" s="192" t="s">
        <v>143</v>
      </c>
      <c r="J917" s="192" t="s">
        <v>144</v>
      </c>
      <c r="K917" s="192" t="s">
        <v>145</v>
      </c>
      <c r="L917" s="192" t="s">
        <v>146</v>
      </c>
      <c r="M917" s="192" t="s">
        <v>147</v>
      </c>
      <c r="N917" s="192" t="s">
        <v>148</v>
      </c>
      <c r="O917" t="str">
        <f t="shared" ref="O917" si="906">O916</f>
        <v/>
      </c>
    </row>
    <row r="918" spans="1:15" x14ac:dyDescent="0.25">
      <c r="A918" s="193" t="s">
        <v>161</v>
      </c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t="str">
        <f t="shared" ref="O918" si="907">O916</f>
        <v/>
      </c>
    </row>
    <row r="919" spans="1:15" x14ac:dyDescent="0.25">
      <c r="A919" s="193" t="s">
        <v>164</v>
      </c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t="str">
        <f t="shared" ref="O919" si="908">O916</f>
        <v/>
      </c>
    </row>
    <row r="920" spans="1:15" x14ac:dyDescent="0.25">
      <c r="A920" s="188"/>
      <c r="B920" s="188"/>
      <c r="C920" s="188"/>
      <c r="D920" s="188"/>
      <c r="E920" s="188"/>
      <c r="F920" s="188"/>
      <c r="G920" s="188"/>
      <c r="H920" s="188"/>
      <c r="I920" s="188"/>
      <c r="J920" s="188"/>
      <c r="K920" s="188"/>
      <c r="L920" s="188"/>
      <c r="M920" s="188"/>
      <c r="N920" s="188"/>
      <c r="O920" t="str">
        <f t="shared" ref="O920" si="909">O916</f>
        <v/>
      </c>
    </row>
    <row r="921" spans="1:15" x14ac:dyDescent="0.25">
      <c r="A921" s="191" t="str">
        <f>'[1]Run Rate'!A187</f>
        <v>POL12603</v>
      </c>
      <c r="B921" s="191" t="str">
        <f>'[1]Run Rate'!B187</f>
        <v>Polleo Protein Cream 200g Delicious Duo</v>
      </c>
      <c r="C921" s="191" t="str">
        <f>'[1]Run Rate'!C187</f>
        <v>BIO I SUPERFOODS</v>
      </c>
      <c r="D921" s="191" t="str">
        <f>'[1]Run Rate'!D187</f>
        <v>02 SILVER</v>
      </c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t="str">
        <f t="shared" ref="O921" si="910">IF(AND(OR($B$1="ALL",$B$1=C921),OR($E$1="ALL",$E$1=D921),OR($B$2="ALL",$B$2=A921),OR($E$2="ALL",IFERROR(SEARCH($E$2,B921),0)&gt;0)),"MATCH","")</f>
        <v/>
      </c>
    </row>
    <row r="922" spans="1:15" x14ac:dyDescent="0.25">
      <c r="A922" s="192"/>
      <c r="B922" s="192" t="s">
        <v>156</v>
      </c>
      <c r="C922" s="192" t="s">
        <v>157</v>
      </c>
      <c r="D922" s="192" t="s">
        <v>158</v>
      </c>
      <c r="E922" s="192" t="s">
        <v>139</v>
      </c>
      <c r="F922" s="192" t="s">
        <v>140</v>
      </c>
      <c r="G922" s="192" t="s">
        <v>141</v>
      </c>
      <c r="H922" s="192" t="s">
        <v>142</v>
      </c>
      <c r="I922" s="192" t="s">
        <v>143</v>
      </c>
      <c r="J922" s="192" t="s">
        <v>144</v>
      </c>
      <c r="K922" s="192" t="s">
        <v>145</v>
      </c>
      <c r="L922" s="192" t="s">
        <v>146</v>
      </c>
      <c r="M922" s="192" t="s">
        <v>147</v>
      </c>
      <c r="N922" s="192" t="s">
        <v>148</v>
      </c>
      <c r="O922" t="str">
        <f t="shared" ref="O922" si="911">O921</f>
        <v/>
      </c>
    </row>
    <row r="923" spans="1:15" x14ac:dyDescent="0.25">
      <c r="A923" s="193" t="s">
        <v>161</v>
      </c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t="str">
        <f t="shared" ref="O923" si="912">O921</f>
        <v/>
      </c>
    </row>
    <row r="924" spans="1:15" x14ac:dyDescent="0.25">
      <c r="A924" s="193" t="s">
        <v>164</v>
      </c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t="str">
        <f t="shared" ref="O924" si="913">O921</f>
        <v/>
      </c>
    </row>
    <row r="925" spans="1:15" x14ac:dyDescent="0.25">
      <c r="A925" s="188"/>
      <c r="B925" s="188"/>
      <c r="C925" s="188"/>
      <c r="D925" s="188"/>
      <c r="E925" s="188"/>
      <c r="F925" s="188"/>
      <c r="G925" s="188"/>
      <c r="H925" s="188"/>
      <c r="I925" s="188"/>
      <c r="J925" s="188"/>
      <c r="K925" s="188"/>
      <c r="L925" s="188"/>
      <c r="M925" s="188"/>
      <c r="N925" s="188"/>
      <c r="O925" t="str">
        <f t="shared" ref="O925" si="914">O921</f>
        <v/>
      </c>
    </row>
    <row r="926" spans="1:15" x14ac:dyDescent="0.25">
      <c r="A926" s="191" t="str">
        <f>'[1]Run Rate'!A188</f>
        <v>POL09732</v>
      </c>
      <c r="B926" s="191" t="str">
        <f>'[1]Run Rate'!B188</f>
        <v>Polleo 1st Whey 30,4g SACHET Vanilla Madagascar</v>
      </c>
      <c r="C926" s="191" t="str">
        <f>'[1]Run Rate'!C188</f>
        <v>PROTEINI</v>
      </c>
      <c r="D926" s="191" t="str">
        <f>'[1]Run Rate'!D188</f>
        <v>02 SILVER</v>
      </c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t="str">
        <f t="shared" ref="O926" si="915">IF(AND(OR($B$1="ALL",$B$1=C926),OR($E$1="ALL",$E$1=D926),OR($B$2="ALL",$B$2=A926),OR($E$2="ALL",IFERROR(SEARCH($E$2,B926),0)&gt;0)),"MATCH","")</f>
        <v/>
      </c>
    </row>
    <row r="927" spans="1:15" x14ac:dyDescent="0.25">
      <c r="A927" s="192"/>
      <c r="B927" s="192" t="s">
        <v>156</v>
      </c>
      <c r="C927" s="192" t="s">
        <v>157</v>
      </c>
      <c r="D927" s="192" t="s">
        <v>158</v>
      </c>
      <c r="E927" s="192" t="s">
        <v>139</v>
      </c>
      <c r="F927" s="192" t="s">
        <v>140</v>
      </c>
      <c r="G927" s="192" t="s">
        <v>141</v>
      </c>
      <c r="H927" s="192" t="s">
        <v>142</v>
      </c>
      <c r="I927" s="192" t="s">
        <v>143</v>
      </c>
      <c r="J927" s="192" t="s">
        <v>144</v>
      </c>
      <c r="K927" s="192" t="s">
        <v>145</v>
      </c>
      <c r="L927" s="192" t="s">
        <v>146</v>
      </c>
      <c r="M927" s="192" t="s">
        <v>147</v>
      </c>
      <c r="N927" s="192" t="s">
        <v>148</v>
      </c>
      <c r="O927" t="str">
        <f t="shared" ref="O927" si="916">O926</f>
        <v/>
      </c>
    </row>
    <row r="928" spans="1:15" x14ac:dyDescent="0.25">
      <c r="A928" s="193" t="s">
        <v>161</v>
      </c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t="str">
        <f t="shared" ref="O928" si="917">O926</f>
        <v/>
      </c>
    </row>
    <row r="929" spans="1:15" x14ac:dyDescent="0.25">
      <c r="A929" s="193" t="s">
        <v>164</v>
      </c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t="str">
        <f t="shared" ref="O929" si="918">O926</f>
        <v/>
      </c>
    </row>
    <row r="930" spans="1:15" x14ac:dyDescent="0.25">
      <c r="A930" s="188"/>
      <c r="B930" s="188"/>
      <c r="C930" s="188"/>
      <c r="D930" s="188"/>
      <c r="E930" s="188"/>
      <c r="F930" s="188"/>
      <c r="G930" s="188"/>
      <c r="H930" s="188"/>
      <c r="I930" s="188"/>
      <c r="J930" s="188"/>
      <c r="K930" s="188"/>
      <c r="L930" s="188"/>
      <c r="M930" s="188"/>
      <c r="N930" s="188"/>
      <c r="O930" t="str">
        <f t="shared" ref="O930" si="919">O926</f>
        <v/>
      </c>
    </row>
    <row r="931" spans="1:15" x14ac:dyDescent="0.25">
      <c r="A931" s="191" t="str">
        <f>'[1]Run Rate'!A189</f>
        <v>ON00281</v>
      </c>
      <c r="B931" s="191" t="str">
        <f>'[1]Run Rate'!B189</f>
        <v>Serious Mass 5,45kg Chocolate</v>
      </c>
      <c r="C931" s="191" t="str">
        <f>'[1]Run Rate'!C189</f>
        <v>SPORTSKA PREHRANA</v>
      </c>
      <c r="D931" s="191" t="str">
        <f>'[1]Run Rate'!D189</f>
        <v>02 SILVER</v>
      </c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t="str">
        <f t="shared" ref="O931" si="920">IF(AND(OR($B$1="ALL",$B$1=C931),OR($E$1="ALL",$E$1=D931),OR($B$2="ALL",$B$2=A931),OR($E$2="ALL",IFERROR(SEARCH($E$2,B931),0)&gt;0)),"MATCH","")</f>
        <v/>
      </c>
    </row>
    <row r="932" spans="1:15" x14ac:dyDescent="0.25">
      <c r="A932" s="192"/>
      <c r="B932" s="192" t="s">
        <v>156</v>
      </c>
      <c r="C932" s="192" t="s">
        <v>157</v>
      </c>
      <c r="D932" s="192" t="s">
        <v>158</v>
      </c>
      <c r="E932" s="192" t="s">
        <v>139</v>
      </c>
      <c r="F932" s="192" t="s">
        <v>140</v>
      </c>
      <c r="G932" s="192" t="s">
        <v>141</v>
      </c>
      <c r="H932" s="192" t="s">
        <v>142</v>
      </c>
      <c r="I932" s="192" t="s">
        <v>143</v>
      </c>
      <c r="J932" s="192" t="s">
        <v>144</v>
      </c>
      <c r="K932" s="192" t="s">
        <v>145</v>
      </c>
      <c r="L932" s="192" t="s">
        <v>146</v>
      </c>
      <c r="M932" s="192" t="s">
        <v>147</v>
      </c>
      <c r="N932" s="192" t="s">
        <v>148</v>
      </c>
      <c r="O932" t="str">
        <f t="shared" ref="O932" si="921">O931</f>
        <v/>
      </c>
    </row>
    <row r="933" spans="1:15" x14ac:dyDescent="0.25">
      <c r="A933" s="193" t="s">
        <v>161</v>
      </c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t="str">
        <f t="shared" ref="O933" si="922">O931</f>
        <v/>
      </c>
    </row>
    <row r="934" spans="1:15" x14ac:dyDescent="0.25">
      <c r="A934" s="193" t="s">
        <v>164</v>
      </c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t="str">
        <f t="shared" ref="O934" si="923">O931</f>
        <v/>
      </c>
    </row>
    <row r="935" spans="1:15" x14ac:dyDescent="0.25">
      <c r="A935" s="188"/>
      <c r="B935" s="188"/>
      <c r="C935" s="188"/>
      <c r="D935" s="188"/>
      <c r="E935" s="188"/>
      <c r="F935" s="188"/>
      <c r="G935" s="188"/>
      <c r="H935" s="188"/>
      <c r="I935" s="188"/>
      <c r="J935" s="188"/>
      <c r="K935" s="188"/>
      <c r="L935" s="188"/>
      <c r="M935" s="188"/>
      <c r="N935" s="188"/>
      <c r="O935" t="str">
        <f t="shared" ref="O935" si="924">O931</f>
        <v/>
      </c>
    </row>
    <row r="936" spans="1:15" x14ac:dyDescent="0.25">
      <c r="A936" s="191" t="str">
        <f>'[1]Run Rate'!A190</f>
        <v>ZOE08757</v>
      </c>
      <c r="B936" s="191" t="str">
        <f>'[1]Run Rate'!B190</f>
        <v>Zoe Nutrition Protein Cream Pistachio 200g</v>
      </c>
      <c r="C936" s="191" t="str">
        <f>'[1]Run Rate'!C190</f>
        <v>BIO I SUPERFOODS</v>
      </c>
      <c r="D936" s="191" t="str">
        <f>'[1]Run Rate'!D190</f>
        <v>02 SILVER</v>
      </c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t="str">
        <f t="shared" ref="O936" si="925">IF(AND(OR($B$1="ALL",$B$1=C936),OR($E$1="ALL",$E$1=D936),OR($B$2="ALL",$B$2=A936),OR($E$2="ALL",IFERROR(SEARCH($E$2,B936),0)&gt;0)),"MATCH","")</f>
        <v/>
      </c>
    </row>
    <row r="937" spans="1:15" x14ac:dyDescent="0.25">
      <c r="A937" s="192"/>
      <c r="B937" s="192" t="s">
        <v>156</v>
      </c>
      <c r="C937" s="192" t="s">
        <v>157</v>
      </c>
      <c r="D937" s="192" t="s">
        <v>158</v>
      </c>
      <c r="E937" s="192" t="s">
        <v>139</v>
      </c>
      <c r="F937" s="192" t="s">
        <v>140</v>
      </c>
      <c r="G937" s="192" t="s">
        <v>141</v>
      </c>
      <c r="H937" s="192" t="s">
        <v>142</v>
      </c>
      <c r="I937" s="192" t="s">
        <v>143</v>
      </c>
      <c r="J937" s="192" t="s">
        <v>144</v>
      </c>
      <c r="K937" s="192" t="s">
        <v>145</v>
      </c>
      <c r="L937" s="192" t="s">
        <v>146</v>
      </c>
      <c r="M937" s="192" t="s">
        <v>147</v>
      </c>
      <c r="N937" s="192" t="s">
        <v>148</v>
      </c>
      <c r="O937" t="str">
        <f t="shared" ref="O937" si="926">O936</f>
        <v/>
      </c>
    </row>
    <row r="938" spans="1:15" x14ac:dyDescent="0.25">
      <c r="A938" s="193" t="s">
        <v>161</v>
      </c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t="str">
        <f t="shared" ref="O938" si="927">O936</f>
        <v/>
      </c>
    </row>
    <row r="939" spans="1:15" x14ac:dyDescent="0.25">
      <c r="A939" s="193" t="s">
        <v>164</v>
      </c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t="str">
        <f t="shared" ref="O939" si="928">O936</f>
        <v/>
      </c>
    </row>
    <row r="940" spans="1:15" x14ac:dyDescent="0.25">
      <c r="A940" s="188"/>
      <c r="B940" s="188"/>
      <c r="C940" s="188"/>
      <c r="D940" s="188"/>
      <c r="E940" s="188"/>
      <c r="F940" s="188"/>
      <c r="G940" s="188"/>
      <c r="H940" s="188"/>
      <c r="I940" s="188"/>
      <c r="J940" s="188"/>
      <c r="K940" s="188"/>
      <c r="L940" s="188"/>
      <c r="M940" s="188"/>
      <c r="N940" s="188"/>
      <c r="O940" t="str">
        <f t="shared" ref="O940" si="929">O936</f>
        <v/>
      </c>
    </row>
    <row r="941" spans="1:15" x14ac:dyDescent="0.25">
      <c r="A941" s="191" t="str">
        <f>'[1]Run Rate'!A191</f>
        <v>SHM00075</v>
      </c>
      <c r="B941" s="191" t="str">
        <f>'[1]Run Rate'!B191</f>
        <v>DEFENDER, Go Hard or Go Home, 600 ml</v>
      </c>
      <c r="C941" s="191" t="str">
        <f>'[1]Run Rate'!C191</f>
        <v>DRINKWARE I HOME</v>
      </c>
      <c r="D941" s="191" t="str">
        <f>'[1]Run Rate'!D191</f>
        <v>02 SILVER</v>
      </c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t="str">
        <f t="shared" ref="O941" si="930">IF(AND(OR($B$1="ALL",$B$1=C941),OR($E$1="ALL",$E$1=D941),OR($B$2="ALL",$B$2=A941),OR($E$2="ALL",IFERROR(SEARCH($E$2,B941),0)&gt;0)),"MATCH","")</f>
        <v/>
      </c>
    </row>
    <row r="942" spans="1:15" x14ac:dyDescent="0.25">
      <c r="A942" s="192"/>
      <c r="B942" s="192" t="s">
        <v>156</v>
      </c>
      <c r="C942" s="192" t="s">
        <v>157</v>
      </c>
      <c r="D942" s="192" t="s">
        <v>158</v>
      </c>
      <c r="E942" s="192" t="s">
        <v>139</v>
      </c>
      <c r="F942" s="192" t="s">
        <v>140</v>
      </c>
      <c r="G942" s="192" t="s">
        <v>141</v>
      </c>
      <c r="H942" s="192" t="s">
        <v>142</v>
      </c>
      <c r="I942" s="192" t="s">
        <v>143</v>
      </c>
      <c r="J942" s="192" t="s">
        <v>144</v>
      </c>
      <c r="K942" s="192" t="s">
        <v>145</v>
      </c>
      <c r="L942" s="192" t="s">
        <v>146</v>
      </c>
      <c r="M942" s="192" t="s">
        <v>147</v>
      </c>
      <c r="N942" s="192" t="s">
        <v>148</v>
      </c>
      <c r="O942" t="str">
        <f t="shared" ref="O942" si="931">O941</f>
        <v/>
      </c>
    </row>
    <row r="943" spans="1:15" x14ac:dyDescent="0.25">
      <c r="A943" s="193" t="s">
        <v>161</v>
      </c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t="str">
        <f t="shared" ref="O943" si="932">O941</f>
        <v/>
      </c>
    </row>
    <row r="944" spans="1:15" x14ac:dyDescent="0.25">
      <c r="A944" s="193" t="s">
        <v>164</v>
      </c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t="str">
        <f t="shared" ref="O944" si="933">O941</f>
        <v/>
      </c>
    </row>
    <row r="945" spans="1:15" x14ac:dyDescent="0.25">
      <c r="A945" s="188"/>
      <c r="B945" s="188"/>
      <c r="C945" s="188"/>
      <c r="D945" s="188"/>
      <c r="E945" s="188"/>
      <c r="F945" s="188"/>
      <c r="G945" s="188"/>
      <c r="H945" s="188"/>
      <c r="I945" s="188"/>
      <c r="J945" s="188"/>
      <c r="K945" s="188"/>
      <c r="L945" s="188"/>
      <c r="M945" s="188"/>
      <c r="N945" s="188"/>
      <c r="O945" t="str">
        <f t="shared" ref="O945" si="934">O941</f>
        <v/>
      </c>
    </row>
    <row r="946" spans="1:15" x14ac:dyDescent="0.25">
      <c r="A946" s="191" t="str">
        <f>'[1]Run Rate'!A192</f>
        <v>ZOE12412</v>
      </c>
      <c r="B946" s="191" t="str">
        <f>'[1]Run Rate'!B192</f>
        <v>ZOE Complete Meal Replacement 1kg Vanilla Gelato</v>
      </c>
      <c r="C946" s="191" t="str">
        <f>'[1]Run Rate'!C192</f>
        <v>PROTEINI</v>
      </c>
      <c r="D946" s="191" t="str">
        <f>'[1]Run Rate'!D192</f>
        <v>02 SILVER</v>
      </c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t="str">
        <f t="shared" ref="O946" si="935">IF(AND(OR($B$1="ALL",$B$1=C946),OR($E$1="ALL",$E$1=D946),OR($B$2="ALL",$B$2=A946),OR($E$2="ALL",IFERROR(SEARCH($E$2,B946),0)&gt;0)),"MATCH","")</f>
        <v/>
      </c>
    </row>
    <row r="947" spans="1:15" x14ac:dyDescent="0.25">
      <c r="A947" s="192"/>
      <c r="B947" s="192" t="s">
        <v>156</v>
      </c>
      <c r="C947" s="192" t="s">
        <v>157</v>
      </c>
      <c r="D947" s="192" t="s">
        <v>158</v>
      </c>
      <c r="E947" s="192" t="s">
        <v>139</v>
      </c>
      <c r="F947" s="192" t="s">
        <v>140</v>
      </c>
      <c r="G947" s="192" t="s">
        <v>141</v>
      </c>
      <c r="H947" s="192" t="s">
        <v>142</v>
      </c>
      <c r="I947" s="192" t="s">
        <v>143</v>
      </c>
      <c r="J947" s="192" t="s">
        <v>144</v>
      </c>
      <c r="K947" s="192" t="s">
        <v>145</v>
      </c>
      <c r="L947" s="192" t="s">
        <v>146</v>
      </c>
      <c r="M947" s="192" t="s">
        <v>147</v>
      </c>
      <c r="N947" s="192" t="s">
        <v>148</v>
      </c>
      <c r="O947" t="str">
        <f t="shared" ref="O947" si="936">O946</f>
        <v/>
      </c>
    </row>
    <row r="948" spans="1:15" x14ac:dyDescent="0.25">
      <c r="A948" s="193" t="s">
        <v>161</v>
      </c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t="str">
        <f t="shared" ref="O948" si="937">O946</f>
        <v/>
      </c>
    </row>
    <row r="949" spans="1:15" x14ac:dyDescent="0.25">
      <c r="A949" s="193" t="s">
        <v>164</v>
      </c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t="str">
        <f t="shared" ref="O949" si="938">O946</f>
        <v/>
      </c>
    </row>
    <row r="950" spans="1:15" x14ac:dyDescent="0.25">
      <c r="A950" s="188"/>
      <c r="B950" s="188"/>
      <c r="C950" s="188"/>
      <c r="D950" s="188"/>
      <c r="E950" s="188"/>
      <c r="F950" s="188"/>
      <c r="G950" s="188"/>
      <c r="H950" s="188"/>
      <c r="I950" s="188"/>
      <c r="J950" s="188"/>
      <c r="K950" s="188"/>
      <c r="L950" s="188"/>
      <c r="M950" s="188"/>
      <c r="N950" s="188"/>
      <c r="O950" t="str">
        <f t="shared" ref="O950" si="939">O946</f>
        <v/>
      </c>
    </row>
    <row r="951" spans="1:15" x14ac:dyDescent="0.25">
      <c r="A951" s="191" t="str">
        <f>'[1]Run Rate'!A193</f>
        <v>POL12849</v>
      </c>
      <c r="B951" s="191" t="str">
        <f>'[1]Run Rate'!B193</f>
        <v>Polleo Premium HydroX Whey 1,8kg Chocolate Hazelnut</v>
      </c>
      <c r="C951" s="191" t="str">
        <f>'[1]Run Rate'!C193</f>
        <v>PROTEINI</v>
      </c>
      <c r="D951" s="191" t="str">
        <f>'[1]Run Rate'!D193</f>
        <v>02 SILVER</v>
      </c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t="str">
        <f t="shared" ref="O951" si="940">IF(AND(OR($B$1="ALL",$B$1=C951),OR($E$1="ALL",$E$1=D951),OR($B$2="ALL",$B$2=A951),OR($E$2="ALL",IFERROR(SEARCH($E$2,B951),0)&gt;0)),"MATCH","")</f>
        <v/>
      </c>
    </row>
    <row r="952" spans="1:15" x14ac:dyDescent="0.25">
      <c r="A952" s="192"/>
      <c r="B952" s="192" t="s">
        <v>156</v>
      </c>
      <c r="C952" s="192" t="s">
        <v>157</v>
      </c>
      <c r="D952" s="192" t="s">
        <v>158</v>
      </c>
      <c r="E952" s="192" t="s">
        <v>139</v>
      </c>
      <c r="F952" s="192" t="s">
        <v>140</v>
      </c>
      <c r="G952" s="192" t="s">
        <v>141</v>
      </c>
      <c r="H952" s="192" t="s">
        <v>142</v>
      </c>
      <c r="I952" s="192" t="s">
        <v>143</v>
      </c>
      <c r="J952" s="192" t="s">
        <v>144</v>
      </c>
      <c r="K952" s="192" t="s">
        <v>145</v>
      </c>
      <c r="L952" s="192" t="s">
        <v>146</v>
      </c>
      <c r="M952" s="192" t="s">
        <v>147</v>
      </c>
      <c r="N952" s="192" t="s">
        <v>148</v>
      </c>
      <c r="O952" t="str">
        <f t="shared" ref="O952" si="941">O951</f>
        <v/>
      </c>
    </row>
    <row r="953" spans="1:15" x14ac:dyDescent="0.25">
      <c r="A953" s="193" t="s">
        <v>161</v>
      </c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t="str">
        <f t="shared" ref="O953" si="942">O951</f>
        <v/>
      </c>
    </row>
    <row r="954" spans="1:15" x14ac:dyDescent="0.25">
      <c r="A954" s="193" t="s">
        <v>164</v>
      </c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t="str">
        <f t="shared" ref="O954" si="943">O951</f>
        <v/>
      </c>
    </row>
    <row r="955" spans="1:15" x14ac:dyDescent="0.25">
      <c r="A955" s="188"/>
      <c r="B955" s="188"/>
      <c r="C955" s="188"/>
      <c r="D955" s="188"/>
      <c r="E955" s="188"/>
      <c r="F955" s="188"/>
      <c r="G955" s="188"/>
      <c r="H955" s="188"/>
      <c r="I955" s="188"/>
      <c r="J955" s="188"/>
      <c r="K955" s="188"/>
      <c r="L955" s="188"/>
      <c r="M955" s="188"/>
      <c r="N955" s="188"/>
      <c r="O955" t="str">
        <f t="shared" ref="O955" si="944">O951</f>
        <v/>
      </c>
    </row>
    <row r="956" spans="1:15" x14ac:dyDescent="0.25">
      <c r="A956" s="191" t="str">
        <f>'[1]Run Rate'!A194</f>
        <v>NUT00846</v>
      </c>
      <c r="B956" s="191" t="str">
        <f>'[1]Run Rate'!B194</f>
        <v>ElastiJoint 384g Fruit Punch</v>
      </c>
      <c r="C956" s="191" t="str">
        <f>'[1]Run Rate'!C194</f>
        <v>SPORTSKA PREHRANA</v>
      </c>
      <c r="D956" s="191" t="str">
        <f>'[1]Run Rate'!D194</f>
        <v>02 SILVER</v>
      </c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t="str">
        <f t="shared" ref="O956" si="945">IF(AND(OR($B$1="ALL",$B$1=C956),OR($E$1="ALL",$E$1=D956),OR($B$2="ALL",$B$2=A956),OR($E$2="ALL",IFERROR(SEARCH($E$2,B956),0)&gt;0)),"MATCH","")</f>
        <v/>
      </c>
    </row>
    <row r="957" spans="1:15" x14ac:dyDescent="0.25">
      <c r="A957" s="192"/>
      <c r="B957" s="192" t="s">
        <v>156</v>
      </c>
      <c r="C957" s="192" t="s">
        <v>157</v>
      </c>
      <c r="D957" s="192" t="s">
        <v>158</v>
      </c>
      <c r="E957" s="192" t="s">
        <v>139</v>
      </c>
      <c r="F957" s="192" t="s">
        <v>140</v>
      </c>
      <c r="G957" s="192" t="s">
        <v>141</v>
      </c>
      <c r="H957" s="192" t="s">
        <v>142</v>
      </c>
      <c r="I957" s="192" t="s">
        <v>143</v>
      </c>
      <c r="J957" s="192" t="s">
        <v>144</v>
      </c>
      <c r="K957" s="192" t="s">
        <v>145</v>
      </c>
      <c r="L957" s="192" t="s">
        <v>146</v>
      </c>
      <c r="M957" s="192" t="s">
        <v>147</v>
      </c>
      <c r="N957" s="192" t="s">
        <v>148</v>
      </c>
      <c r="O957" t="str">
        <f t="shared" ref="O957" si="946">O956</f>
        <v/>
      </c>
    </row>
    <row r="958" spans="1:15" x14ac:dyDescent="0.25">
      <c r="A958" s="193" t="s">
        <v>161</v>
      </c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t="str">
        <f t="shared" ref="O958" si="947">O956</f>
        <v/>
      </c>
    </row>
    <row r="959" spans="1:15" x14ac:dyDescent="0.25">
      <c r="A959" s="193" t="s">
        <v>164</v>
      </c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t="str">
        <f t="shared" ref="O959" si="948">O956</f>
        <v/>
      </c>
    </row>
    <row r="960" spans="1:15" x14ac:dyDescent="0.25">
      <c r="A960" s="188"/>
      <c r="B960" s="188"/>
      <c r="C960" s="188"/>
      <c r="D960" s="188"/>
      <c r="E960" s="188"/>
      <c r="F960" s="188"/>
      <c r="G960" s="188"/>
      <c r="H960" s="188"/>
      <c r="I960" s="188"/>
      <c r="J960" s="188"/>
      <c r="K960" s="188"/>
      <c r="L960" s="188"/>
      <c r="M960" s="188"/>
      <c r="N960" s="188"/>
      <c r="O960" t="str">
        <f t="shared" ref="O960" si="949">O956</f>
        <v/>
      </c>
    </row>
    <row r="961" spans="1:15" x14ac:dyDescent="0.25">
      <c r="A961" s="191" t="str">
        <f>'[1]Run Rate'!A195</f>
        <v>FIT05826</v>
      </c>
      <c r="B961" s="191" t="str">
        <f>'[1]Run Rate'!B195</f>
        <v>Tatami strunjača crveno-plava 2 cm</v>
      </c>
      <c r="C961" s="191" t="str">
        <f>'[1]Run Rate'!C195</f>
        <v>FITNESS OPREMA</v>
      </c>
      <c r="D961" s="191" t="str">
        <f>'[1]Run Rate'!D195</f>
        <v>02 SILVER</v>
      </c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t="str">
        <f t="shared" ref="O961" si="950">IF(AND(OR($B$1="ALL",$B$1=C961),OR($E$1="ALL",$E$1=D961),OR($B$2="ALL",$B$2=A961),OR($E$2="ALL",IFERROR(SEARCH($E$2,B961),0)&gt;0)),"MATCH","")</f>
        <v/>
      </c>
    </row>
    <row r="962" spans="1:15" x14ac:dyDescent="0.25">
      <c r="A962" s="192"/>
      <c r="B962" s="192" t="s">
        <v>156</v>
      </c>
      <c r="C962" s="192" t="s">
        <v>157</v>
      </c>
      <c r="D962" s="192" t="s">
        <v>158</v>
      </c>
      <c r="E962" s="192" t="s">
        <v>139</v>
      </c>
      <c r="F962" s="192" t="s">
        <v>140</v>
      </c>
      <c r="G962" s="192" t="s">
        <v>141</v>
      </c>
      <c r="H962" s="192" t="s">
        <v>142</v>
      </c>
      <c r="I962" s="192" t="s">
        <v>143</v>
      </c>
      <c r="J962" s="192" t="s">
        <v>144</v>
      </c>
      <c r="K962" s="192" t="s">
        <v>145</v>
      </c>
      <c r="L962" s="192" t="s">
        <v>146</v>
      </c>
      <c r="M962" s="192" t="s">
        <v>147</v>
      </c>
      <c r="N962" s="192" t="s">
        <v>148</v>
      </c>
      <c r="O962" t="str">
        <f t="shared" ref="O962" si="951">O961</f>
        <v/>
      </c>
    </row>
    <row r="963" spans="1:15" x14ac:dyDescent="0.25">
      <c r="A963" s="193" t="s">
        <v>161</v>
      </c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t="str">
        <f t="shared" ref="O963" si="952">O961</f>
        <v/>
      </c>
    </row>
    <row r="964" spans="1:15" x14ac:dyDescent="0.25">
      <c r="A964" s="193" t="s">
        <v>164</v>
      </c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t="str">
        <f t="shared" ref="O964" si="953">O961</f>
        <v/>
      </c>
    </row>
    <row r="965" spans="1:15" x14ac:dyDescent="0.25">
      <c r="A965" s="188"/>
      <c r="B965" s="188"/>
      <c r="C965" s="188"/>
      <c r="D965" s="188"/>
      <c r="E965" s="188"/>
      <c r="F965" s="188"/>
      <c r="G965" s="188"/>
      <c r="H965" s="188"/>
      <c r="I965" s="188"/>
      <c r="J965" s="188"/>
      <c r="K965" s="188"/>
      <c r="L965" s="188"/>
      <c r="M965" s="188"/>
      <c r="N965" s="188"/>
      <c r="O965" t="str">
        <f t="shared" ref="O965" si="954">O961</f>
        <v/>
      </c>
    </row>
    <row r="966" spans="1:15" x14ac:dyDescent="0.25">
      <c r="A966" s="191" t="str">
        <f>'[1]Run Rate'!A196</f>
        <v>POL12860</v>
      </c>
      <c r="B966" s="191" t="str">
        <f>'[1]Run Rate'!B196</f>
        <v>Polleo &amp; AP KO SHOT Pre-Workout 80ml Orange-cherry</v>
      </c>
      <c r="C966" s="191" t="str">
        <f>'[1]Run Rate'!C196</f>
        <v>SPORTSKA PREHRANA</v>
      </c>
      <c r="D966" s="191" t="str">
        <f>'[1]Run Rate'!D196</f>
        <v>02 SILVER</v>
      </c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t="str">
        <f t="shared" ref="O966" si="955">IF(AND(OR($B$1="ALL",$B$1=C966),OR($E$1="ALL",$E$1=D966),OR($B$2="ALL",$B$2=A966),OR($E$2="ALL",IFERROR(SEARCH($E$2,B966),0)&gt;0)),"MATCH","")</f>
        <v/>
      </c>
    </row>
    <row r="967" spans="1:15" x14ac:dyDescent="0.25">
      <c r="A967" s="192"/>
      <c r="B967" s="192" t="s">
        <v>156</v>
      </c>
      <c r="C967" s="192" t="s">
        <v>157</v>
      </c>
      <c r="D967" s="192" t="s">
        <v>158</v>
      </c>
      <c r="E967" s="192" t="s">
        <v>139</v>
      </c>
      <c r="F967" s="192" t="s">
        <v>140</v>
      </c>
      <c r="G967" s="192" t="s">
        <v>141</v>
      </c>
      <c r="H967" s="192" t="s">
        <v>142</v>
      </c>
      <c r="I967" s="192" t="s">
        <v>143</v>
      </c>
      <c r="J967" s="192" t="s">
        <v>144</v>
      </c>
      <c r="K967" s="192" t="s">
        <v>145</v>
      </c>
      <c r="L967" s="192" t="s">
        <v>146</v>
      </c>
      <c r="M967" s="192" t="s">
        <v>147</v>
      </c>
      <c r="N967" s="192" t="s">
        <v>148</v>
      </c>
      <c r="O967" t="str">
        <f t="shared" ref="O967" si="956">O966</f>
        <v/>
      </c>
    </row>
    <row r="968" spans="1:15" x14ac:dyDescent="0.25">
      <c r="A968" s="193" t="s">
        <v>161</v>
      </c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t="str">
        <f t="shared" ref="O968" si="957">O966</f>
        <v/>
      </c>
    </row>
    <row r="969" spans="1:15" x14ac:dyDescent="0.25">
      <c r="A969" s="193" t="s">
        <v>164</v>
      </c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t="str">
        <f t="shared" ref="O969" si="958">O966</f>
        <v/>
      </c>
    </row>
    <row r="970" spans="1:15" x14ac:dyDescent="0.25">
      <c r="A970" s="188"/>
      <c r="B970" s="188"/>
      <c r="C970" s="188"/>
      <c r="D970" s="188"/>
      <c r="E970" s="188"/>
      <c r="F970" s="188"/>
      <c r="G970" s="188"/>
      <c r="H970" s="188"/>
      <c r="I970" s="188"/>
      <c r="J970" s="188"/>
      <c r="K970" s="188"/>
      <c r="L970" s="188"/>
      <c r="M970" s="188"/>
      <c r="N970" s="188"/>
      <c r="O970" t="str">
        <f t="shared" ref="O970" si="959">O966</f>
        <v/>
      </c>
    </row>
    <row r="971" spans="1:15" x14ac:dyDescent="0.25">
      <c r="A971" s="191" t="str">
        <f>'[1]Run Rate'!A197</f>
        <v>CON23207</v>
      </c>
      <c r="B971" s="191" t="str">
        <f>'[1]Run Rate'!B197</f>
        <v>Concept2 Bikeerg</v>
      </c>
      <c r="C971" s="191" t="str">
        <f>'[1]Run Rate'!C197</f>
        <v>FITNESS OPREMA</v>
      </c>
      <c r="D971" s="191" t="str">
        <f>'[1]Run Rate'!D197</f>
        <v>02 SILVER</v>
      </c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t="str">
        <f t="shared" ref="O971" si="960">IF(AND(OR($B$1="ALL",$B$1=C971),OR($E$1="ALL",$E$1=D971),OR($B$2="ALL",$B$2=A971),OR($E$2="ALL",IFERROR(SEARCH($E$2,B971),0)&gt;0)),"MATCH","")</f>
        <v/>
      </c>
    </row>
    <row r="972" spans="1:15" x14ac:dyDescent="0.25">
      <c r="A972" s="192"/>
      <c r="B972" s="192" t="s">
        <v>156</v>
      </c>
      <c r="C972" s="192" t="s">
        <v>157</v>
      </c>
      <c r="D972" s="192" t="s">
        <v>158</v>
      </c>
      <c r="E972" s="192" t="s">
        <v>139</v>
      </c>
      <c r="F972" s="192" t="s">
        <v>140</v>
      </c>
      <c r="G972" s="192" t="s">
        <v>141</v>
      </c>
      <c r="H972" s="192" t="s">
        <v>142</v>
      </c>
      <c r="I972" s="192" t="s">
        <v>143</v>
      </c>
      <c r="J972" s="192" t="s">
        <v>144</v>
      </c>
      <c r="K972" s="192" t="s">
        <v>145</v>
      </c>
      <c r="L972" s="192" t="s">
        <v>146</v>
      </c>
      <c r="M972" s="192" t="s">
        <v>147</v>
      </c>
      <c r="N972" s="192" t="s">
        <v>148</v>
      </c>
      <c r="O972" t="str">
        <f t="shared" ref="O972" si="961">O971</f>
        <v/>
      </c>
    </row>
    <row r="973" spans="1:15" x14ac:dyDescent="0.25">
      <c r="A973" s="193" t="s">
        <v>161</v>
      </c>
      <c r="B973" s="9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97"/>
      <c r="O973" t="str">
        <f t="shared" ref="O973" si="962">O971</f>
        <v/>
      </c>
    </row>
    <row r="974" spans="1:15" x14ac:dyDescent="0.25">
      <c r="A974" s="193" t="s">
        <v>164</v>
      </c>
      <c r="B974" s="97"/>
      <c r="C974" s="97"/>
      <c r="D974" s="97"/>
      <c r="E974" s="97"/>
      <c r="F974" s="97"/>
      <c r="G974" s="97"/>
      <c r="H974" s="97"/>
      <c r="I974" s="97"/>
      <c r="J974" s="97"/>
      <c r="K974" s="97"/>
      <c r="L974" s="97"/>
      <c r="M974" s="97"/>
      <c r="N974" s="97"/>
      <c r="O974" t="str">
        <f t="shared" ref="O974" si="963">O971</f>
        <v/>
      </c>
    </row>
    <row r="975" spans="1:15" x14ac:dyDescent="0.25">
      <c r="A975" s="188"/>
      <c r="B975" s="188"/>
      <c r="C975" s="188"/>
      <c r="D975" s="188"/>
      <c r="E975" s="188"/>
      <c r="F975" s="188"/>
      <c r="G975" s="188"/>
      <c r="H975" s="188"/>
      <c r="I975" s="188"/>
      <c r="J975" s="188"/>
      <c r="K975" s="188"/>
      <c r="L975" s="188"/>
      <c r="M975" s="188"/>
      <c r="N975" s="188"/>
      <c r="O975" t="str">
        <f t="shared" ref="O975" si="964">O971</f>
        <v/>
      </c>
    </row>
    <row r="976" spans="1:15" x14ac:dyDescent="0.25">
      <c r="A976" s="191" t="str">
        <f>'[1]Run Rate'!A198</f>
        <v>ON00216</v>
      </c>
      <c r="B976" s="191" t="str">
        <f>'[1]Run Rate'!B198</f>
        <v>Amino Energy 270g fruit fusion</v>
      </c>
      <c r="C976" s="191" t="str">
        <f>'[1]Run Rate'!C198</f>
        <v>SPORTSKA PREHRANA</v>
      </c>
      <c r="D976" s="191" t="str">
        <f>'[1]Run Rate'!D198</f>
        <v>02 SILVER</v>
      </c>
      <c r="E976" s="97"/>
      <c r="F976" s="97"/>
      <c r="G976" s="97"/>
      <c r="H976" s="97"/>
      <c r="I976" s="97"/>
      <c r="J976" s="97"/>
      <c r="K976" s="97"/>
      <c r="L976" s="97"/>
      <c r="M976" s="97"/>
      <c r="N976" s="97"/>
      <c r="O976" t="str">
        <f t="shared" ref="O976" si="965">IF(AND(OR($B$1="ALL",$B$1=C976),OR($E$1="ALL",$E$1=D976),OR($B$2="ALL",$B$2=A976),OR($E$2="ALL",IFERROR(SEARCH($E$2,B976),0)&gt;0)),"MATCH","")</f>
        <v/>
      </c>
    </row>
    <row r="977" spans="1:15" x14ac:dyDescent="0.25">
      <c r="A977" s="192"/>
      <c r="B977" s="192" t="s">
        <v>156</v>
      </c>
      <c r="C977" s="192" t="s">
        <v>157</v>
      </c>
      <c r="D977" s="192" t="s">
        <v>158</v>
      </c>
      <c r="E977" s="192" t="s">
        <v>139</v>
      </c>
      <c r="F977" s="192" t="s">
        <v>140</v>
      </c>
      <c r="G977" s="192" t="s">
        <v>141</v>
      </c>
      <c r="H977" s="192" t="s">
        <v>142</v>
      </c>
      <c r="I977" s="192" t="s">
        <v>143</v>
      </c>
      <c r="J977" s="192" t="s">
        <v>144</v>
      </c>
      <c r="K977" s="192" t="s">
        <v>145</v>
      </c>
      <c r="L977" s="192" t="s">
        <v>146</v>
      </c>
      <c r="M977" s="192" t="s">
        <v>147</v>
      </c>
      <c r="N977" s="192" t="s">
        <v>148</v>
      </c>
      <c r="O977" t="str">
        <f t="shared" ref="O977" si="966">O976</f>
        <v/>
      </c>
    </row>
    <row r="978" spans="1:15" x14ac:dyDescent="0.25">
      <c r="A978" s="193" t="s">
        <v>161</v>
      </c>
      <c r="B978" s="97"/>
      <c r="C978" s="97"/>
      <c r="D978" s="97"/>
      <c r="E978" s="97"/>
      <c r="F978" s="97"/>
      <c r="G978" s="97"/>
      <c r="H978" s="97"/>
      <c r="I978" s="97"/>
      <c r="J978" s="97"/>
      <c r="K978" s="97"/>
      <c r="L978" s="97"/>
      <c r="M978" s="97"/>
      <c r="N978" s="97"/>
      <c r="O978" t="str">
        <f t="shared" ref="O978" si="967">O976</f>
        <v/>
      </c>
    </row>
    <row r="979" spans="1:15" x14ac:dyDescent="0.25">
      <c r="A979" s="193" t="s">
        <v>164</v>
      </c>
      <c r="B979" s="97"/>
      <c r="C979" s="97"/>
      <c r="D979" s="97"/>
      <c r="E979" s="97"/>
      <c r="F979" s="97"/>
      <c r="G979" s="97"/>
      <c r="H979" s="97"/>
      <c r="I979" s="97"/>
      <c r="J979" s="97"/>
      <c r="K979" s="97"/>
      <c r="L979" s="97"/>
      <c r="M979" s="97"/>
      <c r="N979" s="97"/>
      <c r="O979" t="str">
        <f t="shared" ref="O979" si="968">O976</f>
        <v/>
      </c>
    </row>
    <row r="980" spans="1:15" x14ac:dyDescent="0.25">
      <c r="A980" s="188"/>
      <c r="B980" s="188"/>
      <c r="C980" s="188"/>
      <c r="D980" s="188"/>
      <c r="E980" s="188"/>
      <c r="F980" s="188"/>
      <c r="G980" s="188"/>
      <c r="H980" s="188"/>
      <c r="I980" s="188"/>
      <c r="J980" s="188"/>
      <c r="K980" s="188"/>
      <c r="L980" s="188"/>
      <c r="M980" s="188"/>
      <c r="N980" s="188"/>
      <c r="O980" t="str">
        <f t="shared" ref="O980" si="969">O976</f>
        <v/>
      </c>
    </row>
    <row r="981" spans="1:15" x14ac:dyDescent="0.25">
      <c r="A981" s="191" t="str">
        <f>'[1]Run Rate'!A199</f>
        <v>POL09731</v>
      </c>
      <c r="B981" s="191" t="str">
        <f>'[1]Run Rate'!B199</f>
        <v>Polleo 1st Whey 30,4g SACHET Swiss Chocolate Supreme</v>
      </c>
      <c r="C981" s="191" t="str">
        <f>'[1]Run Rate'!C199</f>
        <v>PROTEINI</v>
      </c>
      <c r="D981" s="191" t="str">
        <f>'[1]Run Rate'!D199</f>
        <v>02 SILVER</v>
      </c>
      <c r="E981" s="97"/>
      <c r="F981" s="97"/>
      <c r="G981" s="97"/>
      <c r="H981" s="97"/>
      <c r="I981" s="97"/>
      <c r="J981" s="97"/>
      <c r="K981" s="97"/>
      <c r="L981" s="97"/>
      <c r="M981" s="97"/>
      <c r="N981" s="97"/>
      <c r="O981" t="str">
        <f t="shared" ref="O981" si="970">IF(AND(OR($B$1="ALL",$B$1=C981),OR($E$1="ALL",$E$1=D981),OR($B$2="ALL",$B$2=A981),OR($E$2="ALL",IFERROR(SEARCH($E$2,B981),0)&gt;0)),"MATCH","")</f>
        <v/>
      </c>
    </row>
    <row r="982" spans="1:15" x14ac:dyDescent="0.25">
      <c r="A982" s="192"/>
      <c r="B982" s="192" t="s">
        <v>156</v>
      </c>
      <c r="C982" s="192" t="s">
        <v>157</v>
      </c>
      <c r="D982" s="192" t="s">
        <v>158</v>
      </c>
      <c r="E982" s="192" t="s">
        <v>139</v>
      </c>
      <c r="F982" s="192" t="s">
        <v>140</v>
      </c>
      <c r="G982" s="192" t="s">
        <v>141</v>
      </c>
      <c r="H982" s="192" t="s">
        <v>142</v>
      </c>
      <c r="I982" s="192" t="s">
        <v>143</v>
      </c>
      <c r="J982" s="192" t="s">
        <v>144</v>
      </c>
      <c r="K982" s="192" t="s">
        <v>145</v>
      </c>
      <c r="L982" s="192" t="s">
        <v>146</v>
      </c>
      <c r="M982" s="192" t="s">
        <v>147</v>
      </c>
      <c r="N982" s="192" t="s">
        <v>148</v>
      </c>
      <c r="O982" t="str">
        <f t="shared" ref="O982" si="971">O981</f>
        <v/>
      </c>
    </row>
    <row r="983" spans="1:15" x14ac:dyDescent="0.25">
      <c r="A983" s="193" t="s">
        <v>161</v>
      </c>
      <c r="B983" s="97"/>
      <c r="C983" s="97"/>
      <c r="D983" s="97"/>
      <c r="E983" s="97"/>
      <c r="F983" s="97"/>
      <c r="G983" s="97"/>
      <c r="H983" s="97"/>
      <c r="I983" s="97"/>
      <c r="J983" s="97"/>
      <c r="K983" s="97"/>
      <c r="L983" s="97"/>
      <c r="M983" s="97"/>
      <c r="N983" s="97"/>
      <c r="O983" t="str">
        <f t="shared" ref="O983" si="972">O981</f>
        <v/>
      </c>
    </row>
    <row r="984" spans="1:15" x14ac:dyDescent="0.25">
      <c r="A984" s="193" t="s">
        <v>164</v>
      </c>
      <c r="B984" s="97"/>
      <c r="C984" s="97"/>
      <c r="D984" s="97"/>
      <c r="E984" s="97"/>
      <c r="F984" s="97"/>
      <c r="G984" s="97"/>
      <c r="H984" s="97"/>
      <c r="I984" s="97"/>
      <c r="J984" s="97"/>
      <c r="K984" s="97"/>
      <c r="L984" s="97"/>
      <c r="M984" s="97"/>
      <c r="N984" s="97"/>
      <c r="O984" t="str">
        <f t="shared" ref="O984" si="973">O981</f>
        <v/>
      </c>
    </row>
    <row r="985" spans="1:15" x14ac:dyDescent="0.25">
      <c r="A985" s="188"/>
      <c r="B985" s="188"/>
      <c r="C985" s="188"/>
      <c r="D985" s="188"/>
      <c r="E985" s="188"/>
      <c r="F985" s="188"/>
      <c r="G985" s="188"/>
      <c r="H985" s="188"/>
      <c r="I985" s="188"/>
      <c r="J985" s="188"/>
      <c r="K985" s="188"/>
      <c r="L985" s="188"/>
      <c r="M985" s="188"/>
      <c r="N985" s="188"/>
      <c r="O985" t="str">
        <f t="shared" ref="O985" si="974">O981</f>
        <v/>
      </c>
    </row>
    <row r="986" spans="1:15" x14ac:dyDescent="0.25">
      <c r="A986" s="191" t="str">
        <f>'[1]Run Rate'!A200</f>
        <v>POL09796</v>
      </c>
      <c r="B986" s="191" t="str">
        <f>'[1]Run Rate'!B200</f>
        <v>Polleo Beta Glucan 90 caps</v>
      </c>
      <c r="C986" s="191" t="str">
        <f>'[1]Run Rate'!C200</f>
        <v>SPORTSKA PREHRANA</v>
      </c>
      <c r="D986" s="191" t="str">
        <f>'[1]Run Rate'!D200</f>
        <v>02 SILVER</v>
      </c>
      <c r="E986" s="97"/>
      <c r="F986" s="97"/>
      <c r="G986" s="97"/>
      <c r="H986" s="97"/>
      <c r="I986" s="97"/>
      <c r="J986" s="97"/>
      <c r="K986" s="97"/>
      <c r="L986" s="97"/>
      <c r="M986" s="97"/>
      <c r="N986" s="97"/>
      <c r="O986" t="str">
        <f t="shared" ref="O986" si="975">IF(AND(OR($B$1="ALL",$B$1=C986),OR($E$1="ALL",$E$1=D986),OR($B$2="ALL",$B$2=A986),OR($E$2="ALL",IFERROR(SEARCH($E$2,B986),0)&gt;0)),"MATCH","")</f>
        <v/>
      </c>
    </row>
    <row r="987" spans="1:15" x14ac:dyDescent="0.25">
      <c r="A987" s="192"/>
      <c r="B987" s="192" t="s">
        <v>156</v>
      </c>
      <c r="C987" s="192" t="s">
        <v>157</v>
      </c>
      <c r="D987" s="192" t="s">
        <v>158</v>
      </c>
      <c r="E987" s="192" t="s">
        <v>139</v>
      </c>
      <c r="F987" s="192" t="s">
        <v>140</v>
      </c>
      <c r="G987" s="192" t="s">
        <v>141</v>
      </c>
      <c r="H987" s="192" t="s">
        <v>142</v>
      </c>
      <c r="I987" s="192" t="s">
        <v>143</v>
      </c>
      <c r="J987" s="192" t="s">
        <v>144</v>
      </c>
      <c r="K987" s="192" t="s">
        <v>145</v>
      </c>
      <c r="L987" s="192" t="s">
        <v>146</v>
      </c>
      <c r="M987" s="192" t="s">
        <v>147</v>
      </c>
      <c r="N987" s="192" t="s">
        <v>148</v>
      </c>
      <c r="O987" t="str">
        <f t="shared" ref="O987" si="976">O986</f>
        <v/>
      </c>
    </row>
    <row r="988" spans="1:15" x14ac:dyDescent="0.25">
      <c r="A988" s="193" t="s">
        <v>161</v>
      </c>
      <c r="B988" s="97"/>
      <c r="C988" s="97"/>
      <c r="D988" s="97"/>
      <c r="E988" s="97"/>
      <c r="F988" s="97"/>
      <c r="G988" s="97"/>
      <c r="H988" s="97"/>
      <c r="I988" s="97"/>
      <c r="J988" s="97"/>
      <c r="K988" s="97"/>
      <c r="L988" s="97"/>
      <c r="M988" s="97"/>
      <c r="N988" s="97"/>
      <c r="O988" t="str">
        <f t="shared" ref="O988" si="977">O986</f>
        <v/>
      </c>
    </row>
    <row r="989" spans="1:15" x14ac:dyDescent="0.25">
      <c r="A989" s="193" t="s">
        <v>164</v>
      </c>
      <c r="B989" s="97"/>
      <c r="C989" s="97"/>
      <c r="D989" s="97"/>
      <c r="E989" s="97"/>
      <c r="F989" s="97"/>
      <c r="G989" s="97"/>
      <c r="H989" s="97"/>
      <c r="I989" s="97"/>
      <c r="J989" s="97"/>
      <c r="K989" s="97"/>
      <c r="L989" s="97"/>
      <c r="M989" s="97"/>
      <c r="N989" s="97"/>
      <c r="O989" t="str">
        <f t="shared" ref="O989" si="978">O986</f>
        <v/>
      </c>
    </row>
    <row r="990" spans="1:15" x14ac:dyDescent="0.25">
      <c r="A990" s="188"/>
      <c r="B990" s="188"/>
      <c r="C990" s="188"/>
      <c r="D990" s="188"/>
      <c r="E990" s="188"/>
      <c r="F990" s="188"/>
      <c r="G990" s="188"/>
      <c r="H990" s="188"/>
      <c r="I990" s="188"/>
      <c r="J990" s="188"/>
      <c r="K990" s="188"/>
      <c r="L990" s="188"/>
      <c r="M990" s="188"/>
      <c r="N990" s="188"/>
      <c r="O990" t="str">
        <f t="shared" ref="O990" si="979">O986</f>
        <v/>
      </c>
    </row>
    <row r="991" spans="1:15" x14ac:dyDescent="0.25">
      <c r="A991" s="191" t="str">
        <f>'[1]Run Rate'!A201</f>
        <v>POL12879</v>
      </c>
      <c r="B991" s="191" t="str">
        <f>'[1]Run Rate'!B201</f>
        <v>Polleo NextGen Protein 2 kg Chocolate</v>
      </c>
      <c r="C991" s="191" t="str">
        <f>'[1]Run Rate'!C201</f>
        <v>PROTEINI</v>
      </c>
      <c r="D991" s="191" t="str">
        <f>'[1]Run Rate'!D201</f>
        <v>02 SILVER</v>
      </c>
      <c r="E991" s="97"/>
      <c r="F991" s="97"/>
      <c r="G991" s="97"/>
      <c r="H991" s="97"/>
      <c r="I991" s="97"/>
      <c r="J991" s="97"/>
      <c r="K991" s="97"/>
      <c r="L991" s="97"/>
      <c r="M991" s="97"/>
      <c r="N991" s="97"/>
      <c r="O991" t="str">
        <f t="shared" ref="O991" si="980">IF(AND(OR($B$1="ALL",$B$1=C991),OR($E$1="ALL",$E$1=D991),OR($B$2="ALL",$B$2=A991),OR($E$2="ALL",IFERROR(SEARCH($E$2,B991),0)&gt;0)),"MATCH","")</f>
        <v/>
      </c>
    </row>
    <row r="992" spans="1:15" x14ac:dyDescent="0.25">
      <c r="A992" s="192"/>
      <c r="B992" s="192" t="s">
        <v>156</v>
      </c>
      <c r="C992" s="192" t="s">
        <v>157</v>
      </c>
      <c r="D992" s="192" t="s">
        <v>158</v>
      </c>
      <c r="E992" s="192" t="s">
        <v>139</v>
      </c>
      <c r="F992" s="192" t="s">
        <v>140</v>
      </c>
      <c r="G992" s="192" t="s">
        <v>141</v>
      </c>
      <c r="H992" s="192" t="s">
        <v>142</v>
      </c>
      <c r="I992" s="192" t="s">
        <v>143</v>
      </c>
      <c r="J992" s="192" t="s">
        <v>144</v>
      </c>
      <c r="K992" s="192" t="s">
        <v>145</v>
      </c>
      <c r="L992" s="192" t="s">
        <v>146</v>
      </c>
      <c r="M992" s="192" t="s">
        <v>147</v>
      </c>
      <c r="N992" s="192" t="s">
        <v>148</v>
      </c>
      <c r="O992" t="str">
        <f t="shared" ref="O992" si="981">O991</f>
        <v/>
      </c>
    </row>
    <row r="993" spans="1:15" x14ac:dyDescent="0.25">
      <c r="A993" s="193" t="s">
        <v>161</v>
      </c>
      <c r="B993" s="97"/>
      <c r="C993" s="97"/>
      <c r="D993" s="97"/>
      <c r="E993" s="97"/>
      <c r="F993" s="97"/>
      <c r="G993" s="97"/>
      <c r="H993" s="97"/>
      <c r="I993" s="97"/>
      <c r="J993" s="97"/>
      <c r="K993" s="97"/>
      <c r="L993" s="97"/>
      <c r="M993" s="97"/>
      <c r="N993" s="97"/>
      <c r="O993" t="str">
        <f t="shared" ref="O993" si="982">O991</f>
        <v/>
      </c>
    </row>
    <row r="994" spans="1:15" x14ac:dyDescent="0.25">
      <c r="A994" s="193" t="s">
        <v>164</v>
      </c>
      <c r="B994" s="97"/>
      <c r="C994" s="97"/>
      <c r="D994" s="97"/>
      <c r="E994" s="97"/>
      <c r="F994" s="97"/>
      <c r="G994" s="97"/>
      <c r="H994" s="97"/>
      <c r="I994" s="97"/>
      <c r="J994" s="97"/>
      <c r="K994" s="97"/>
      <c r="L994" s="97"/>
      <c r="M994" s="97"/>
      <c r="N994" s="97"/>
      <c r="O994" t="str">
        <f t="shared" ref="O994" si="983">O991</f>
        <v/>
      </c>
    </row>
    <row r="995" spans="1:15" x14ac:dyDescent="0.25">
      <c r="A995" s="188"/>
      <c r="B995" s="188"/>
      <c r="C995" s="188"/>
      <c r="D995" s="188"/>
      <c r="E995" s="188"/>
      <c r="F995" s="188"/>
      <c r="G995" s="188"/>
      <c r="H995" s="188"/>
      <c r="I995" s="188"/>
      <c r="J995" s="188"/>
      <c r="K995" s="188"/>
      <c r="L995" s="188"/>
      <c r="M995" s="188"/>
      <c r="N995" s="188"/>
      <c r="O995" t="str">
        <f t="shared" ref="O995" si="984">O991</f>
        <v/>
      </c>
    </row>
    <row r="996" spans="1:15" x14ac:dyDescent="0.25">
      <c r="A996" s="191" t="str">
        <f>'[1]Run Rate'!A202</f>
        <v>SHM00030</v>
      </c>
      <c r="B996" s="191" t="str">
        <f>'[1]Run Rate'!B202</f>
        <v>Shieldmixer Hero Pro Supergirl Classic</v>
      </c>
      <c r="C996" s="191" t="str">
        <f>'[1]Run Rate'!C202</f>
        <v>DRINKWARE I HOME</v>
      </c>
      <c r="D996" s="191" t="str">
        <f>'[1]Run Rate'!D202</f>
        <v>02 SILVER</v>
      </c>
      <c r="E996" s="97"/>
      <c r="F996" s="97"/>
      <c r="G996" s="97"/>
      <c r="H996" s="97"/>
      <c r="I996" s="97"/>
      <c r="J996" s="97"/>
      <c r="K996" s="97"/>
      <c r="L996" s="97"/>
      <c r="M996" s="97"/>
      <c r="N996" s="97"/>
      <c r="O996" t="str">
        <f t="shared" ref="O996" si="985">IF(AND(OR($B$1="ALL",$B$1=C996),OR($E$1="ALL",$E$1=D996),OR($B$2="ALL",$B$2=A996),OR($E$2="ALL",IFERROR(SEARCH($E$2,B996),0)&gt;0)),"MATCH","")</f>
        <v/>
      </c>
    </row>
    <row r="997" spans="1:15" x14ac:dyDescent="0.25">
      <c r="A997" s="192"/>
      <c r="B997" s="192" t="s">
        <v>156</v>
      </c>
      <c r="C997" s="192" t="s">
        <v>157</v>
      </c>
      <c r="D997" s="192" t="s">
        <v>158</v>
      </c>
      <c r="E997" s="192" t="s">
        <v>139</v>
      </c>
      <c r="F997" s="192" t="s">
        <v>140</v>
      </c>
      <c r="G997" s="192" t="s">
        <v>141</v>
      </c>
      <c r="H997" s="192" t="s">
        <v>142</v>
      </c>
      <c r="I997" s="192" t="s">
        <v>143</v>
      </c>
      <c r="J997" s="192" t="s">
        <v>144</v>
      </c>
      <c r="K997" s="192" t="s">
        <v>145</v>
      </c>
      <c r="L997" s="192" t="s">
        <v>146</v>
      </c>
      <c r="M997" s="192" t="s">
        <v>147</v>
      </c>
      <c r="N997" s="192" t="s">
        <v>148</v>
      </c>
      <c r="O997" t="str">
        <f t="shared" ref="O997" si="986">O996</f>
        <v/>
      </c>
    </row>
    <row r="998" spans="1:15" x14ac:dyDescent="0.25">
      <c r="A998" s="193" t="s">
        <v>161</v>
      </c>
      <c r="B998" s="97"/>
      <c r="C998" s="97"/>
      <c r="D998" s="97"/>
      <c r="E998" s="97"/>
      <c r="F998" s="97"/>
      <c r="G998" s="97"/>
      <c r="H998" s="97"/>
      <c r="I998" s="97"/>
      <c r="J998" s="97"/>
      <c r="K998" s="97"/>
      <c r="L998" s="97"/>
      <c r="M998" s="97"/>
      <c r="N998" s="97"/>
      <c r="O998" t="str">
        <f t="shared" ref="O998" si="987">O996</f>
        <v/>
      </c>
    </row>
    <row r="999" spans="1:15" x14ac:dyDescent="0.25">
      <c r="A999" s="193" t="s">
        <v>164</v>
      </c>
      <c r="B999" s="97"/>
      <c r="C999" s="97"/>
      <c r="D999" s="97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t="str">
        <f t="shared" ref="O999" si="988">O996</f>
        <v/>
      </c>
    </row>
    <row r="1000" spans="1:15" x14ac:dyDescent="0.25">
      <c r="A1000" s="188"/>
      <c r="B1000" s="188"/>
      <c r="C1000" s="188"/>
      <c r="D1000" s="188"/>
      <c r="E1000" s="188"/>
      <c r="F1000" s="188"/>
      <c r="G1000" s="188"/>
      <c r="H1000" s="188"/>
      <c r="I1000" s="188"/>
      <c r="J1000" s="188"/>
      <c r="K1000" s="188"/>
      <c r="L1000" s="188"/>
      <c r="M1000" s="188"/>
      <c r="N1000" s="188"/>
      <c r="O1000" t="str">
        <f t="shared" ref="O1000" si="989">O996</f>
        <v/>
      </c>
    </row>
    <row r="1001" spans="1:15" x14ac:dyDescent="0.25">
      <c r="A1001" s="191" t="str">
        <f>'[1]Run Rate'!A203</f>
        <v>ON00371</v>
      </c>
      <c r="B1001" s="191" t="str">
        <f>'[1]Run Rate'!B203</f>
        <v>Amino Energy 270g lemon lime</v>
      </c>
      <c r="C1001" s="191" t="str">
        <f>'[1]Run Rate'!C203</f>
        <v>SPORTSKA PREHRANA</v>
      </c>
      <c r="D1001" s="191" t="str">
        <f>'[1]Run Rate'!D203</f>
        <v>02 SILVER</v>
      </c>
      <c r="E1001" s="97"/>
      <c r="F1001" s="97"/>
      <c r="G1001" s="97"/>
      <c r="H1001" s="97"/>
      <c r="I1001" s="97"/>
      <c r="J1001" s="97"/>
      <c r="K1001" s="97"/>
      <c r="L1001" s="97"/>
      <c r="M1001" s="97"/>
      <c r="N1001" s="97"/>
      <c r="O1001" t="str">
        <f t="shared" ref="O1001" si="990">IF(AND(OR($B$1="ALL",$B$1=C1001),OR($E$1="ALL",$E$1=D1001),OR($B$2="ALL",$B$2=A1001),OR($E$2="ALL",IFERROR(SEARCH($E$2,B1001),0)&gt;0)),"MATCH","")</f>
        <v/>
      </c>
    </row>
    <row r="1002" spans="1:15" x14ac:dyDescent="0.25">
      <c r="A1002" s="192"/>
      <c r="B1002" s="192" t="s">
        <v>156</v>
      </c>
      <c r="C1002" s="192" t="s">
        <v>157</v>
      </c>
      <c r="D1002" s="192" t="s">
        <v>158</v>
      </c>
      <c r="E1002" s="192" t="s">
        <v>139</v>
      </c>
      <c r="F1002" s="192" t="s">
        <v>140</v>
      </c>
      <c r="G1002" s="192" t="s">
        <v>141</v>
      </c>
      <c r="H1002" s="192" t="s">
        <v>142</v>
      </c>
      <c r="I1002" s="192" t="s">
        <v>143</v>
      </c>
      <c r="J1002" s="192" t="s">
        <v>144</v>
      </c>
      <c r="K1002" s="192" t="s">
        <v>145</v>
      </c>
      <c r="L1002" s="192" t="s">
        <v>146</v>
      </c>
      <c r="M1002" s="192" t="s">
        <v>147</v>
      </c>
      <c r="N1002" s="192" t="s">
        <v>148</v>
      </c>
      <c r="O1002" t="str">
        <f t="shared" ref="O1002" si="991">O1001</f>
        <v/>
      </c>
    </row>
    <row r="1003" spans="1:15" x14ac:dyDescent="0.25">
      <c r="A1003" s="193" t="s">
        <v>161</v>
      </c>
      <c r="B1003" s="97"/>
      <c r="C1003" s="97"/>
      <c r="D1003" s="97"/>
      <c r="E1003" s="97"/>
      <c r="F1003" s="97"/>
      <c r="G1003" s="97"/>
      <c r="H1003" s="97"/>
      <c r="I1003" s="97"/>
      <c r="J1003" s="97"/>
      <c r="K1003" s="97"/>
      <c r="L1003" s="97"/>
      <c r="M1003" s="97"/>
      <c r="N1003" s="97"/>
      <c r="O1003" t="str">
        <f t="shared" ref="O1003" si="992">O1001</f>
        <v/>
      </c>
    </row>
    <row r="1004" spans="1:15" x14ac:dyDescent="0.25">
      <c r="A1004" s="193" t="s">
        <v>164</v>
      </c>
      <c r="B1004" s="97"/>
      <c r="C1004" s="97"/>
      <c r="D1004" s="97"/>
      <c r="E1004" s="97"/>
      <c r="F1004" s="97"/>
      <c r="G1004" s="97"/>
      <c r="H1004" s="97"/>
      <c r="I1004" s="97"/>
      <c r="J1004" s="97"/>
      <c r="K1004" s="97"/>
      <c r="L1004" s="97"/>
      <c r="M1004" s="97"/>
      <c r="N1004" s="97"/>
      <c r="O1004" t="str">
        <f t="shared" ref="O1004" si="993">O1001</f>
        <v/>
      </c>
    </row>
    <row r="1005" spans="1:15" x14ac:dyDescent="0.25">
      <c r="A1005" s="188"/>
      <c r="B1005" s="188"/>
      <c r="C1005" s="188"/>
      <c r="D1005" s="188"/>
      <c r="E1005" s="188"/>
      <c r="F1005" s="188"/>
      <c r="G1005" s="188"/>
      <c r="H1005" s="188"/>
      <c r="I1005" s="188"/>
      <c r="J1005" s="188"/>
      <c r="K1005" s="188"/>
      <c r="L1005" s="188"/>
      <c r="M1005" s="188"/>
      <c r="N1005" s="188"/>
      <c r="O1005" t="str">
        <f t="shared" ref="O1005" si="994">O1001</f>
        <v/>
      </c>
    </row>
    <row r="1006" spans="1:15" x14ac:dyDescent="0.25">
      <c r="A1006" s="191" t="str">
        <f>'[1]Run Rate'!A204</f>
        <v>GRN00001</v>
      </c>
      <c r="B1006" s="191" t="str">
        <f>'[1]Run Rate'!B204</f>
        <v>Grenade Protein Bar Oreo Milk 60g Chocolate</v>
      </c>
      <c r="C1006" s="191" t="str">
        <f>'[1]Run Rate'!C204</f>
        <v>RTD &amp; SNACKS</v>
      </c>
      <c r="D1006" s="191" t="str">
        <f>'[1]Run Rate'!D204</f>
        <v>02 SILVER</v>
      </c>
      <c r="E1006" s="97"/>
      <c r="F1006" s="97"/>
      <c r="G1006" s="97"/>
      <c r="H1006" s="97"/>
      <c r="I1006" s="97"/>
      <c r="J1006" s="97"/>
      <c r="K1006" s="97"/>
      <c r="L1006" s="97"/>
      <c r="M1006" s="97"/>
      <c r="N1006" s="97"/>
      <c r="O1006" t="str">
        <f t="shared" ref="O1006" si="995">IF(AND(OR($B$1="ALL",$B$1=C1006),OR($E$1="ALL",$E$1=D1006),OR($B$2="ALL",$B$2=A1006),OR($E$2="ALL",IFERROR(SEARCH($E$2,B1006),0)&gt;0)),"MATCH","")</f>
        <v/>
      </c>
    </row>
    <row r="1007" spans="1:15" x14ac:dyDescent="0.25">
      <c r="A1007" s="192"/>
      <c r="B1007" s="192" t="s">
        <v>156</v>
      </c>
      <c r="C1007" s="192" t="s">
        <v>157</v>
      </c>
      <c r="D1007" s="192" t="s">
        <v>158</v>
      </c>
      <c r="E1007" s="192" t="s">
        <v>139</v>
      </c>
      <c r="F1007" s="192" t="s">
        <v>140</v>
      </c>
      <c r="G1007" s="192" t="s">
        <v>141</v>
      </c>
      <c r="H1007" s="192" t="s">
        <v>142</v>
      </c>
      <c r="I1007" s="192" t="s">
        <v>143</v>
      </c>
      <c r="J1007" s="192" t="s">
        <v>144</v>
      </c>
      <c r="K1007" s="192" t="s">
        <v>145</v>
      </c>
      <c r="L1007" s="192" t="s">
        <v>146</v>
      </c>
      <c r="M1007" s="192" t="s">
        <v>147</v>
      </c>
      <c r="N1007" s="192" t="s">
        <v>148</v>
      </c>
      <c r="O1007" t="str">
        <f t="shared" ref="O1007" si="996">O1006</f>
        <v/>
      </c>
    </row>
    <row r="1008" spans="1:15" x14ac:dyDescent="0.25">
      <c r="A1008" s="193" t="s">
        <v>161</v>
      </c>
      <c r="B1008" s="97"/>
      <c r="C1008" s="97"/>
      <c r="D1008" s="97"/>
      <c r="E1008" s="97"/>
      <c r="F1008" s="97"/>
      <c r="G1008" s="97"/>
      <c r="H1008" s="97"/>
      <c r="I1008" s="97"/>
      <c r="J1008" s="97"/>
      <c r="K1008" s="97"/>
      <c r="L1008" s="97"/>
      <c r="M1008" s="97"/>
      <c r="N1008" s="97"/>
      <c r="O1008" t="str">
        <f t="shared" ref="O1008" si="997">O1006</f>
        <v/>
      </c>
    </row>
    <row r="1009" spans="1:15" x14ac:dyDescent="0.25">
      <c r="A1009" s="193" t="s">
        <v>164</v>
      </c>
      <c r="B1009" s="97"/>
      <c r="C1009" s="97"/>
      <c r="D1009" s="97"/>
      <c r="E1009" s="97"/>
      <c r="F1009" s="97"/>
      <c r="G1009" s="97"/>
      <c r="H1009" s="97"/>
      <c r="I1009" s="97"/>
      <c r="J1009" s="97"/>
      <c r="K1009" s="97"/>
      <c r="L1009" s="97"/>
      <c r="M1009" s="97"/>
      <c r="N1009" s="97"/>
      <c r="O1009" t="str">
        <f t="shared" ref="O1009" si="998">O1006</f>
        <v/>
      </c>
    </row>
    <row r="1010" spans="1:15" x14ac:dyDescent="0.25">
      <c r="A1010" s="188"/>
      <c r="B1010" s="188"/>
      <c r="C1010" s="188"/>
      <c r="D1010" s="188"/>
      <c r="E1010" s="188"/>
      <c r="F1010" s="188"/>
      <c r="G1010" s="188"/>
      <c r="H1010" s="188"/>
      <c r="I1010" s="188"/>
      <c r="J1010" s="188"/>
      <c r="K1010" s="188"/>
      <c r="L1010" s="188"/>
      <c r="M1010" s="188"/>
      <c r="N1010" s="188"/>
      <c r="O1010" t="str">
        <f t="shared" ref="O1010" si="999">O1006</f>
        <v/>
      </c>
    </row>
    <row r="1011" spans="1:15" x14ac:dyDescent="0.25">
      <c r="A1011" s="191" t="str">
        <f>'[1]Run Rate'!A205</f>
        <v>ATC06518</v>
      </c>
      <c r="B1011" s="191" t="str">
        <f>'[1]Run Rate'!B205</f>
        <v>Girja gumirana 12 kg Atleticore</v>
      </c>
      <c r="C1011" s="191" t="str">
        <f>'[1]Run Rate'!C205</f>
        <v>FITNESS OPREMA</v>
      </c>
      <c r="D1011" s="191" t="str">
        <f>'[1]Run Rate'!D205</f>
        <v>02 SILVER</v>
      </c>
      <c r="E1011" s="97"/>
      <c r="F1011" s="97"/>
      <c r="G1011" s="97"/>
      <c r="H1011" s="97"/>
      <c r="I1011" s="97"/>
      <c r="J1011" s="97"/>
      <c r="K1011" s="97"/>
      <c r="L1011" s="97"/>
      <c r="M1011" s="97"/>
      <c r="N1011" s="97"/>
      <c r="O1011" t="str">
        <f t="shared" ref="O1011" si="1000">IF(AND(OR($B$1="ALL",$B$1=C1011),OR($E$1="ALL",$E$1=D1011),OR($B$2="ALL",$B$2=A1011),OR($E$2="ALL",IFERROR(SEARCH($E$2,B1011),0)&gt;0)),"MATCH","")</f>
        <v/>
      </c>
    </row>
    <row r="1012" spans="1:15" x14ac:dyDescent="0.25">
      <c r="A1012" s="192"/>
      <c r="B1012" s="192" t="s">
        <v>156</v>
      </c>
      <c r="C1012" s="192" t="s">
        <v>157</v>
      </c>
      <c r="D1012" s="192" t="s">
        <v>158</v>
      </c>
      <c r="E1012" s="192" t="s">
        <v>139</v>
      </c>
      <c r="F1012" s="192" t="s">
        <v>140</v>
      </c>
      <c r="G1012" s="192" t="s">
        <v>141</v>
      </c>
      <c r="H1012" s="192" t="s">
        <v>142</v>
      </c>
      <c r="I1012" s="192" t="s">
        <v>143</v>
      </c>
      <c r="J1012" s="192" t="s">
        <v>144</v>
      </c>
      <c r="K1012" s="192" t="s">
        <v>145</v>
      </c>
      <c r="L1012" s="192" t="s">
        <v>146</v>
      </c>
      <c r="M1012" s="192" t="s">
        <v>147</v>
      </c>
      <c r="N1012" s="192" t="s">
        <v>148</v>
      </c>
      <c r="O1012" t="str">
        <f t="shared" ref="O1012" si="1001">O1011</f>
        <v/>
      </c>
    </row>
    <row r="1013" spans="1:15" x14ac:dyDescent="0.25">
      <c r="A1013" s="193" t="s">
        <v>161</v>
      </c>
      <c r="B1013" s="97"/>
      <c r="C1013" s="97"/>
      <c r="D1013" s="97"/>
      <c r="E1013" s="97"/>
      <c r="F1013" s="97"/>
      <c r="G1013" s="97"/>
      <c r="H1013" s="97"/>
      <c r="I1013" s="97"/>
      <c r="J1013" s="97"/>
      <c r="K1013" s="97"/>
      <c r="L1013" s="97"/>
      <c r="M1013" s="97"/>
      <c r="N1013" s="97"/>
      <c r="O1013" t="str">
        <f t="shared" ref="O1013" si="1002">O1011</f>
        <v/>
      </c>
    </row>
    <row r="1014" spans="1:15" x14ac:dyDescent="0.25">
      <c r="A1014" s="193" t="s">
        <v>164</v>
      </c>
      <c r="B1014" s="97"/>
      <c r="C1014" s="97"/>
      <c r="D1014" s="97"/>
      <c r="E1014" s="97"/>
      <c r="F1014" s="97"/>
      <c r="G1014" s="97"/>
      <c r="H1014" s="97"/>
      <c r="I1014" s="97"/>
      <c r="J1014" s="97"/>
      <c r="K1014" s="97"/>
      <c r="L1014" s="97"/>
      <c r="M1014" s="97"/>
      <c r="N1014" s="97"/>
      <c r="O1014" t="str">
        <f t="shared" ref="O1014" si="1003">O1011</f>
        <v/>
      </c>
    </row>
    <row r="1015" spans="1:15" x14ac:dyDescent="0.25">
      <c r="A1015" s="188"/>
      <c r="B1015" s="188"/>
      <c r="C1015" s="188"/>
      <c r="D1015" s="188"/>
      <c r="E1015" s="188"/>
      <c r="F1015" s="188"/>
      <c r="G1015" s="188"/>
      <c r="H1015" s="188"/>
      <c r="I1015" s="188"/>
      <c r="J1015" s="188"/>
      <c r="K1015" s="188"/>
      <c r="L1015" s="188"/>
      <c r="M1015" s="188"/>
      <c r="N1015" s="188"/>
      <c r="O1015" t="str">
        <f t="shared" ref="O1015" si="1004">O1011</f>
        <v/>
      </c>
    </row>
    <row r="1016" spans="1:15" x14ac:dyDescent="0.25">
      <c r="A1016" s="191" t="str">
        <f>'[1]Run Rate'!A206</f>
        <v>ZOE12400</v>
      </c>
      <c r="B1016" s="191" t="str">
        <f>'[1]Run Rate'!B206</f>
        <v>ZOE Lean Burn 250g Raspberry</v>
      </c>
      <c r="C1016" s="191" t="str">
        <f>'[1]Run Rate'!C206</f>
        <v>SPORTSKA PREHRANA</v>
      </c>
      <c r="D1016" s="191" t="str">
        <f>'[1]Run Rate'!D206</f>
        <v>02 SILVER</v>
      </c>
      <c r="E1016" s="97"/>
      <c r="F1016" s="97"/>
      <c r="G1016" s="97"/>
      <c r="H1016" s="97"/>
      <c r="I1016" s="97"/>
      <c r="J1016" s="97"/>
      <c r="K1016" s="97"/>
      <c r="L1016" s="97"/>
      <c r="M1016" s="97"/>
      <c r="N1016" s="97"/>
      <c r="O1016" t="str">
        <f t="shared" ref="O1016" si="1005">IF(AND(OR($B$1="ALL",$B$1=C1016),OR($E$1="ALL",$E$1=D1016),OR($B$2="ALL",$B$2=A1016),OR($E$2="ALL",IFERROR(SEARCH($E$2,B1016),0)&gt;0)),"MATCH","")</f>
        <v/>
      </c>
    </row>
    <row r="1017" spans="1:15" x14ac:dyDescent="0.25">
      <c r="A1017" s="192"/>
      <c r="B1017" s="192" t="s">
        <v>156</v>
      </c>
      <c r="C1017" s="192" t="s">
        <v>157</v>
      </c>
      <c r="D1017" s="192" t="s">
        <v>158</v>
      </c>
      <c r="E1017" s="192" t="s">
        <v>139</v>
      </c>
      <c r="F1017" s="192" t="s">
        <v>140</v>
      </c>
      <c r="G1017" s="192" t="s">
        <v>141</v>
      </c>
      <c r="H1017" s="192" t="s">
        <v>142</v>
      </c>
      <c r="I1017" s="192" t="s">
        <v>143</v>
      </c>
      <c r="J1017" s="192" t="s">
        <v>144</v>
      </c>
      <c r="K1017" s="192" t="s">
        <v>145</v>
      </c>
      <c r="L1017" s="192" t="s">
        <v>146</v>
      </c>
      <c r="M1017" s="192" t="s">
        <v>147</v>
      </c>
      <c r="N1017" s="192" t="s">
        <v>148</v>
      </c>
      <c r="O1017" t="str">
        <f t="shared" ref="O1017" si="1006">O1016</f>
        <v/>
      </c>
    </row>
    <row r="1018" spans="1:15" x14ac:dyDescent="0.25">
      <c r="A1018" s="193" t="s">
        <v>161</v>
      </c>
      <c r="B1018" s="97"/>
      <c r="C1018" s="97"/>
      <c r="D1018" s="97"/>
      <c r="E1018" s="97"/>
      <c r="F1018" s="97"/>
      <c r="G1018" s="97"/>
      <c r="H1018" s="97"/>
      <c r="I1018" s="97"/>
      <c r="J1018" s="97"/>
      <c r="K1018" s="97"/>
      <c r="L1018" s="97"/>
      <c r="M1018" s="97"/>
      <c r="N1018" s="97"/>
      <c r="O1018" t="str">
        <f t="shared" ref="O1018" si="1007">O1016</f>
        <v/>
      </c>
    </row>
    <row r="1019" spans="1:15" x14ac:dyDescent="0.25">
      <c r="A1019" s="193" t="s">
        <v>164</v>
      </c>
      <c r="B1019" s="97"/>
      <c r="C1019" s="97"/>
      <c r="D1019" s="97"/>
      <c r="E1019" s="97"/>
      <c r="F1019" s="97"/>
      <c r="G1019" s="97"/>
      <c r="H1019" s="97"/>
      <c r="I1019" s="97"/>
      <c r="J1019" s="97"/>
      <c r="K1019" s="97"/>
      <c r="L1019" s="97"/>
      <c r="M1019" s="97"/>
      <c r="N1019" s="97"/>
      <c r="O1019" t="str">
        <f t="shared" ref="O1019" si="1008">O1016</f>
        <v/>
      </c>
    </row>
    <row r="1020" spans="1:15" x14ac:dyDescent="0.25">
      <c r="A1020" s="188"/>
      <c r="B1020" s="188"/>
      <c r="C1020" s="188"/>
      <c r="D1020" s="188"/>
      <c r="E1020" s="188"/>
      <c r="F1020" s="188"/>
      <c r="G1020" s="188"/>
      <c r="H1020" s="188"/>
      <c r="I1020" s="188"/>
      <c r="J1020" s="188"/>
      <c r="K1020" s="188"/>
      <c r="L1020" s="188"/>
      <c r="M1020" s="188"/>
      <c r="N1020" s="188"/>
      <c r="O1020" t="str">
        <f t="shared" ref="O1020" si="1009">O1016</f>
        <v/>
      </c>
    </row>
    <row r="1021" spans="1:15" x14ac:dyDescent="0.25">
      <c r="A1021" s="191" t="str">
        <f>'[1]Run Rate'!A207</f>
        <v>ATC06520</v>
      </c>
      <c r="B1021" s="191" t="str">
        <f>'[1]Run Rate'!B207</f>
        <v>Girja gumirana 20 kg Atleticore</v>
      </c>
      <c r="C1021" s="191" t="str">
        <f>'[1]Run Rate'!C207</f>
        <v>FITNESS OPREMA</v>
      </c>
      <c r="D1021" s="191" t="str">
        <f>'[1]Run Rate'!D207</f>
        <v>02 SILVER</v>
      </c>
      <c r="E1021" s="97"/>
      <c r="F1021" s="97"/>
      <c r="G1021" s="97"/>
      <c r="H1021" s="97"/>
      <c r="I1021" s="97"/>
      <c r="J1021" s="97"/>
      <c r="K1021" s="97"/>
      <c r="L1021" s="97"/>
      <c r="M1021" s="97"/>
      <c r="N1021" s="97"/>
      <c r="O1021" t="str">
        <f t="shared" ref="O1021" si="1010">IF(AND(OR($B$1="ALL",$B$1=C1021),OR($E$1="ALL",$E$1=D1021),OR($B$2="ALL",$B$2=A1021),OR($E$2="ALL",IFERROR(SEARCH($E$2,B1021),0)&gt;0)),"MATCH","")</f>
        <v/>
      </c>
    </row>
    <row r="1022" spans="1:15" x14ac:dyDescent="0.25">
      <c r="A1022" s="192"/>
      <c r="B1022" s="192" t="s">
        <v>156</v>
      </c>
      <c r="C1022" s="192" t="s">
        <v>157</v>
      </c>
      <c r="D1022" s="192" t="s">
        <v>158</v>
      </c>
      <c r="E1022" s="192" t="s">
        <v>139</v>
      </c>
      <c r="F1022" s="192" t="s">
        <v>140</v>
      </c>
      <c r="G1022" s="192" t="s">
        <v>141</v>
      </c>
      <c r="H1022" s="192" t="s">
        <v>142</v>
      </c>
      <c r="I1022" s="192" t="s">
        <v>143</v>
      </c>
      <c r="J1022" s="192" t="s">
        <v>144</v>
      </c>
      <c r="K1022" s="192" t="s">
        <v>145</v>
      </c>
      <c r="L1022" s="192" t="s">
        <v>146</v>
      </c>
      <c r="M1022" s="192" t="s">
        <v>147</v>
      </c>
      <c r="N1022" s="192" t="s">
        <v>148</v>
      </c>
      <c r="O1022" t="str">
        <f t="shared" ref="O1022" si="1011">O1021</f>
        <v/>
      </c>
    </row>
    <row r="1023" spans="1:15" x14ac:dyDescent="0.25">
      <c r="A1023" s="193" t="s">
        <v>161</v>
      </c>
      <c r="B1023" s="97"/>
      <c r="C1023" s="97"/>
      <c r="D1023" s="97"/>
      <c r="E1023" s="97"/>
      <c r="F1023" s="97"/>
      <c r="G1023" s="97"/>
      <c r="H1023" s="97"/>
      <c r="I1023" s="97"/>
      <c r="J1023" s="97"/>
      <c r="K1023" s="97"/>
      <c r="L1023" s="97"/>
      <c r="M1023" s="97"/>
      <c r="N1023" s="97"/>
      <c r="O1023" t="str">
        <f t="shared" ref="O1023" si="1012">O1021</f>
        <v/>
      </c>
    </row>
    <row r="1024" spans="1:15" x14ac:dyDescent="0.25">
      <c r="A1024" s="193" t="s">
        <v>164</v>
      </c>
      <c r="B1024" s="97"/>
      <c r="C1024" s="97"/>
      <c r="D1024" s="97"/>
      <c r="E1024" s="97"/>
      <c r="F1024" s="97"/>
      <c r="G1024" s="97"/>
      <c r="H1024" s="97"/>
      <c r="I1024" s="97"/>
      <c r="J1024" s="97"/>
      <c r="K1024" s="97"/>
      <c r="L1024" s="97"/>
      <c r="M1024" s="97"/>
      <c r="N1024" s="97"/>
      <c r="O1024" t="str">
        <f t="shared" ref="O1024" si="1013">O1021</f>
        <v/>
      </c>
    </row>
    <row r="1025" spans="1:15" x14ac:dyDescent="0.25">
      <c r="A1025" s="188"/>
      <c r="B1025" s="188"/>
      <c r="C1025" s="188"/>
      <c r="D1025" s="188"/>
      <c r="E1025" s="188"/>
      <c r="F1025" s="188"/>
      <c r="G1025" s="188"/>
      <c r="H1025" s="188"/>
      <c r="I1025" s="188"/>
      <c r="J1025" s="188"/>
      <c r="K1025" s="188"/>
      <c r="L1025" s="188"/>
      <c r="M1025" s="188"/>
      <c r="N1025" s="188"/>
      <c r="O1025" t="str">
        <f t="shared" ref="O1025" si="1014">O1021</f>
        <v/>
      </c>
    </row>
    <row r="1026" spans="1:15" x14ac:dyDescent="0.25">
      <c r="A1026" s="191" t="str">
        <f>'[1]Run Rate'!A208</f>
        <v>POL09710</v>
      </c>
      <c r="B1026" s="191" t="str">
        <f>'[1]Run Rate'!B208</f>
        <v>Polleo Protein Cream Hazelnut-Cocoa 200g</v>
      </c>
      <c r="C1026" s="191" t="str">
        <f>'[1]Run Rate'!C208</f>
        <v>BIO I SUPERFOODS</v>
      </c>
      <c r="D1026" s="191" t="str">
        <f>'[1]Run Rate'!D208</f>
        <v>02 SILVER</v>
      </c>
      <c r="E1026" s="97"/>
      <c r="F1026" s="97"/>
      <c r="G1026" s="97"/>
      <c r="H1026" s="97"/>
      <c r="I1026" s="97"/>
      <c r="J1026" s="97"/>
      <c r="K1026" s="97"/>
      <c r="L1026" s="97"/>
      <c r="M1026" s="97"/>
      <c r="N1026" s="97"/>
      <c r="O1026" t="str">
        <f t="shared" ref="O1026" si="1015">IF(AND(OR($B$1="ALL",$B$1=C1026),OR($E$1="ALL",$E$1=D1026),OR($B$2="ALL",$B$2=A1026),OR($E$2="ALL",IFERROR(SEARCH($E$2,B1026),0)&gt;0)),"MATCH","")</f>
        <v/>
      </c>
    </row>
    <row r="1027" spans="1:15" x14ac:dyDescent="0.25">
      <c r="A1027" s="192"/>
      <c r="B1027" s="192" t="s">
        <v>156</v>
      </c>
      <c r="C1027" s="192" t="s">
        <v>157</v>
      </c>
      <c r="D1027" s="192" t="s">
        <v>158</v>
      </c>
      <c r="E1027" s="192" t="s">
        <v>139</v>
      </c>
      <c r="F1027" s="192" t="s">
        <v>140</v>
      </c>
      <c r="G1027" s="192" t="s">
        <v>141</v>
      </c>
      <c r="H1027" s="192" t="s">
        <v>142</v>
      </c>
      <c r="I1027" s="192" t="s">
        <v>143</v>
      </c>
      <c r="J1027" s="192" t="s">
        <v>144</v>
      </c>
      <c r="K1027" s="192" t="s">
        <v>145</v>
      </c>
      <c r="L1027" s="192" t="s">
        <v>146</v>
      </c>
      <c r="M1027" s="192" t="s">
        <v>147</v>
      </c>
      <c r="N1027" s="192" t="s">
        <v>148</v>
      </c>
      <c r="O1027" t="str">
        <f t="shared" ref="O1027" si="1016">O1026</f>
        <v/>
      </c>
    </row>
    <row r="1028" spans="1:15" x14ac:dyDescent="0.25">
      <c r="A1028" s="193" t="s">
        <v>161</v>
      </c>
      <c r="B1028" s="97"/>
      <c r="C1028" s="97"/>
      <c r="D1028" s="97"/>
      <c r="E1028" s="97"/>
      <c r="F1028" s="97"/>
      <c r="G1028" s="97"/>
      <c r="H1028" s="97"/>
      <c r="I1028" s="97"/>
      <c r="J1028" s="97"/>
      <c r="K1028" s="97"/>
      <c r="L1028" s="97"/>
      <c r="M1028" s="97"/>
      <c r="N1028" s="97"/>
      <c r="O1028" t="str">
        <f t="shared" ref="O1028" si="1017">O1026</f>
        <v/>
      </c>
    </row>
    <row r="1029" spans="1:15" x14ac:dyDescent="0.25">
      <c r="A1029" s="193" t="s">
        <v>164</v>
      </c>
      <c r="B1029" s="97"/>
      <c r="C1029" s="97"/>
      <c r="D1029" s="97"/>
      <c r="E1029" s="97"/>
      <c r="F1029" s="97"/>
      <c r="G1029" s="97"/>
      <c r="H1029" s="97"/>
      <c r="I1029" s="97"/>
      <c r="J1029" s="97"/>
      <c r="K1029" s="97"/>
      <c r="L1029" s="97"/>
      <c r="M1029" s="97"/>
      <c r="N1029" s="97"/>
      <c r="O1029" t="str">
        <f t="shared" ref="O1029" si="1018">O1026</f>
        <v/>
      </c>
    </row>
    <row r="1030" spans="1:15" x14ac:dyDescent="0.25">
      <c r="A1030" s="188"/>
      <c r="B1030" s="188"/>
      <c r="C1030" s="188"/>
      <c r="D1030" s="188"/>
      <c r="E1030" s="188"/>
      <c r="F1030" s="188"/>
      <c r="G1030" s="188"/>
      <c r="H1030" s="188"/>
      <c r="I1030" s="188"/>
      <c r="J1030" s="188"/>
      <c r="K1030" s="188"/>
      <c r="L1030" s="188"/>
      <c r="M1030" s="188"/>
      <c r="N1030" s="188"/>
      <c r="O1030" t="str">
        <f t="shared" ref="O1030" si="1019">O1026</f>
        <v/>
      </c>
    </row>
    <row r="1031" spans="1:15" x14ac:dyDescent="0.25">
      <c r="A1031" s="191" t="str">
        <f>'[1]Run Rate'!A209</f>
        <v>POL12881</v>
      </c>
      <c r="B1031" s="191" t="str">
        <f>'[1]Run Rate'!B209</f>
        <v>Polleo NextGen Protein 2 kg Cookies &amp; Cream</v>
      </c>
      <c r="C1031" s="191" t="str">
        <f>'[1]Run Rate'!C209</f>
        <v>PROTEINI</v>
      </c>
      <c r="D1031" s="191" t="str">
        <f>'[1]Run Rate'!D209</f>
        <v>02 SILVER</v>
      </c>
      <c r="E1031" s="97"/>
      <c r="F1031" s="97"/>
      <c r="G1031" s="97"/>
      <c r="H1031" s="97"/>
      <c r="I1031" s="97"/>
      <c r="J1031" s="97"/>
      <c r="K1031" s="97"/>
      <c r="L1031" s="97"/>
      <c r="M1031" s="97"/>
      <c r="N1031" s="97"/>
      <c r="O1031" t="str">
        <f t="shared" ref="O1031" si="1020">IF(AND(OR($B$1="ALL",$B$1=C1031),OR($E$1="ALL",$E$1=D1031),OR($B$2="ALL",$B$2=A1031),OR($E$2="ALL",IFERROR(SEARCH($E$2,B1031),0)&gt;0)),"MATCH","")</f>
        <v/>
      </c>
    </row>
    <row r="1032" spans="1:15" x14ac:dyDescent="0.25">
      <c r="A1032" s="192"/>
      <c r="B1032" s="192" t="s">
        <v>156</v>
      </c>
      <c r="C1032" s="192" t="s">
        <v>157</v>
      </c>
      <c r="D1032" s="192" t="s">
        <v>158</v>
      </c>
      <c r="E1032" s="192" t="s">
        <v>139</v>
      </c>
      <c r="F1032" s="192" t="s">
        <v>140</v>
      </c>
      <c r="G1032" s="192" t="s">
        <v>141</v>
      </c>
      <c r="H1032" s="192" t="s">
        <v>142</v>
      </c>
      <c r="I1032" s="192" t="s">
        <v>143</v>
      </c>
      <c r="J1032" s="192" t="s">
        <v>144</v>
      </c>
      <c r="K1032" s="192" t="s">
        <v>145</v>
      </c>
      <c r="L1032" s="192" t="s">
        <v>146</v>
      </c>
      <c r="M1032" s="192" t="s">
        <v>147</v>
      </c>
      <c r="N1032" s="192" t="s">
        <v>148</v>
      </c>
      <c r="O1032" t="str">
        <f t="shared" ref="O1032" si="1021">O1031</f>
        <v/>
      </c>
    </row>
    <row r="1033" spans="1:15" x14ac:dyDescent="0.25">
      <c r="A1033" s="193" t="s">
        <v>161</v>
      </c>
      <c r="B1033" s="97"/>
      <c r="C1033" s="97"/>
      <c r="D1033" s="97"/>
      <c r="E1033" s="97"/>
      <c r="F1033" s="97"/>
      <c r="G1033" s="97"/>
      <c r="H1033" s="97"/>
      <c r="I1033" s="97"/>
      <c r="J1033" s="97"/>
      <c r="K1033" s="97"/>
      <c r="L1033" s="97"/>
      <c r="M1033" s="97"/>
      <c r="N1033" s="97"/>
      <c r="O1033" t="str">
        <f t="shared" ref="O1033" si="1022">O1031</f>
        <v/>
      </c>
    </row>
    <row r="1034" spans="1:15" x14ac:dyDescent="0.25">
      <c r="A1034" s="193" t="s">
        <v>164</v>
      </c>
      <c r="B1034" s="97"/>
      <c r="C1034" s="97"/>
      <c r="D1034" s="97"/>
      <c r="E1034" s="97"/>
      <c r="F1034" s="97"/>
      <c r="G1034" s="97"/>
      <c r="H1034" s="97"/>
      <c r="I1034" s="97"/>
      <c r="J1034" s="97"/>
      <c r="K1034" s="97"/>
      <c r="L1034" s="97"/>
      <c r="M1034" s="97"/>
      <c r="N1034" s="97"/>
      <c r="O1034" t="str">
        <f t="shared" ref="O1034" si="1023">O1031</f>
        <v/>
      </c>
    </row>
    <row r="1035" spans="1:15" x14ac:dyDescent="0.25">
      <c r="A1035" s="188"/>
      <c r="B1035" s="188"/>
      <c r="C1035" s="188"/>
      <c r="D1035" s="188"/>
      <c r="E1035" s="188"/>
      <c r="F1035" s="188"/>
      <c r="G1035" s="188"/>
      <c r="H1035" s="188"/>
      <c r="I1035" s="188"/>
      <c r="J1035" s="188"/>
      <c r="K1035" s="188"/>
      <c r="L1035" s="188"/>
      <c r="M1035" s="188"/>
      <c r="N1035" s="188"/>
      <c r="O1035" t="str">
        <f t="shared" ref="O1035" si="1024">O1031</f>
        <v/>
      </c>
    </row>
    <row r="1036" spans="1:15" x14ac:dyDescent="0.25">
      <c r="A1036" s="191" t="str">
        <f>'[1]Run Rate'!A210</f>
        <v>POL09862</v>
      </c>
      <c r="B1036" s="191" t="str">
        <f>'[1]Run Rate'!B210</f>
        <v>Polleo Maca 60 caps</v>
      </c>
      <c r="C1036" s="191" t="str">
        <f>'[1]Run Rate'!C210</f>
        <v>BIO I SUPERFOODS</v>
      </c>
      <c r="D1036" s="191" t="str">
        <f>'[1]Run Rate'!D210</f>
        <v>02 SILVER</v>
      </c>
      <c r="E1036" s="97"/>
      <c r="F1036" s="97"/>
      <c r="G1036" s="97"/>
      <c r="H1036" s="97"/>
      <c r="I1036" s="97"/>
      <c r="J1036" s="97"/>
      <c r="K1036" s="97"/>
      <c r="L1036" s="97"/>
      <c r="M1036" s="97"/>
      <c r="N1036" s="97"/>
      <c r="O1036" t="str">
        <f t="shared" ref="O1036" si="1025">IF(AND(OR($B$1="ALL",$B$1=C1036),OR($E$1="ALL",$E$1=D1036),OR($B$2="ALL",$B$2=A1036),OR($E$2="ALL",IFERROR(SEARCH($E$2,B1036),0)&gt;0)),"MATCH","")</f>
        <v/>
      </c>
    </row>
    <row r="1037" spans="1:15" x14ac:dyDescent="0.25">
      <c r="A1037" s="192"/>
      <c r="B1037" s="192" t="s">
        <v>156</v>
      </c>
      <c r="C1037" s="192" t="s">
        <v>157</v>
      </c>
      <c r="D1037" s="192" t="s">
        <v>158</v>
      </c>
      <c r="E1037" s="192" t="s">
        <v>139</v>
      </c>
      <c r="F1037" s="192" t="s">
        <v>140</v>
      </c>
      <c r="G1037" s="192" t="s">
        <v>141</v>
      </c>
      <c r="H1037" s="192" t="s">
        <v>142</v>
      </c>
      <c r="I1037" s="192" t="s">
        <v>143</v>
      </c>
      <c r="J1037" s="192" t="s">
        <v>144</v>
      </c>
      <c r="K1037" s="192" t="s">
        <v>145</v>
      </c>
      <c r="L1037" s="192" t="s">
        <v>146</v>
      </c>
      <c r="M1037" s="192" t="s">
        <v>147</v>
      </c>
      <c r="N1037" s="192" t="s">
        <v>148</v>
      </c>
      <c r="O1037" t="str">
        <f t="shared" ref="O1037" si="1026">O1036</f>
        <v/>
      </c>
    </row>
    <row r="1038" spans="1:15" x14ac:dyDescent="0.25">
      <c r="A1038" s="193" t="s">
        <v>161</v>
      </c>
      <c r="B1038" s="97"/>
      <c r="C1038" s="97"/>
      <c r="D1038" s="97"/>
      <c r="E1038" s="97"/>
      <c r="F1038" s="97"/>
      <c r="G1038" s="97"/>
      <c r="H1038" s="97"/>
      <c r="I1038" s="97"/>
      <c r="J1038" s="97"/>
      <c r="K1038" s="97"/>
      <c r="L1038" s="97"/>
      <c r="M1038" s="97"/>
      <c r="N1038" s="97"/>
      <c r="O1038" t="str">
        <f t="shared" ref="O1038" si="1027">O1036</f>
        <v/>
      </c>
    </row>
    <row r="1039" spans="1:15" x14ac:dyDescent="0.25">
      <c r="A1039" s="193" t="s">
        <v>164</v>
      </c>
      <c r="B1039" s="97"/>
      <c r="C1039" s="97"/>
      <c r="D1039" s="97"/>
      <c r="E1039" s="97"/>
      <c r="F1039" s="97"/>
      <c r="G1039" s="97"/>
      <c r="H1039" s="97"/>
      <c r="I1039" s="97"/>
      <c r="J1039" s="97"/>
      <c r="K1039" s="97"/>
      <c r="L1039" s="97"/>
      <c r="M1039" s="97"/>
      <c r="N1039" s="97"/>
      <c r="O1039" t="str">
        <f t="shared" ref="O1039" si="1028">O1036</f>
        <v/>
      </c>
    </row>
    <row r="1040" spans="1:15" x14ac:dyDescent="0.25">
      <c r="A1040" s="188"/>
      <c r="B1040" s="188"/>
      <c r="C1040" s="188"/>
      <c r="D1040" s="188"/>
      <c r="E1040" s="188"/>
      <c r="F1040" s="188"/>
      <c r="G1040" s="188"/>
      <c r="H1040" s="188"/>
      <c r="I1040" s="188"/>
      <c r="J1040" s="188"/>
      <c r="K1040" s="188"/>
      <c r="L1040" s="188"/>
      <c r="M1040" s="188"/>
      <c r="N1040" s="188"/>
      <c r="O1040" t="str">
        <f t="shared" ref="O1040" si="1029">O1036</f>
        <v/>
      </c>
    </row>
    <row r="1041" spans="1:15" x14ac:dyDescent="0.25">
      <c r="A1041" s="191" t="str">
        <f>'[1]Run Rate'!A211</f>
        <v>POL12690</v>
      </c>
      <c r="B1041" s="191" t="str">
        <f>'[1]Run Rate'!B211</f>
        <v>Polleo Pro Whey 908g Milky Chocolate</v>
      </c>
      <c r="C1041" s="191" t="str">
        <f>'[1]Run Rate'!C211</f>
        <v>PROTEINI</v>
      </c>
      <c r="D1041" s="191" t="str">
        <f>'[1]Run Rate'!D211</f>
        <v>02 SILVER</v>
      </c>
      <c r="E1041" s="97"/>
      <c r="F1041" s="97"/>
      <c r="G1041" s="97"/>
      <c r="H1041" s="97"/>
      <c r="I1041" s="97"/>
      <c r="J1041" s="97"/>
      <c r="K1041" s="97"/>
      <c r="L1041" s="97"/>
      <c r="M1041" s="97"/>
      <c r="N1041" s="97"/>
      <c r="O1041" t="str">
        <f t="shared" ref="O1041" si="1030">IF(AND(OR($B$1="ALL",$B$1=C1041),OR($E$1="ALL",$E$1=D1041),OR($B$2="ALL",$B$2=A1041),OR($E$2="ALL",IFERROR(SEARCH($E$2,B1041),0)&gt;0)),"MATCH","")</f>
        <v/>
      </c>
    </row>
    <row r="1042" spans="1:15" x14ac:dyDescent="0.25">
      <c r="A1042" s="192"/>
      <c r="B1042" s="192" t="s">
        <v>156</v>
      </c>
      <c r="C1042" s="192" t="s">
        <v>157</v>
      </c>
      <c r="D1042" s="192" t="s">
        <v>158</v>
      </c>
      <c r="E1042" s="192" t="s">
        <v>139</v>
      </c>
      <c r="F1042" s="192" t="s">
        <v>140</v>
      </c>
      <c r="G1042" s="192" t="s">
        <v>141</v>
      </c>
      <c r="H1042" s="192" t="s">
        <v>142</v>
      </c>
      <c r="I1042" s="192" t="s">
        <v>143</v>
      </c>
      <c r="J1042" s="192" t="s">
        <v>144</v>
      </c>
      <c r="K1042" s="192" t="s">
        <v>145</v>
      </c>
      <c r="L1042" s="192" t="s">
        <v>146</v>
      </c>
      <c r="M1042" s="192" t="s">
        <v>147</v>
      </c>
      <c r="N1042" s="192" t="s">
        <v>148</v>
      </c>
      <c r="O1042" t="str">
        <f t="shared" ref="O1042" si="1031">O1041</f>
        <v/>
      </c>
    </row>
    <row r="1043" spans="1:15" x14ac:dyDescent="0.25">
      <c r="A1043" s="193" t="s">
        <v>161</v>
      </c>
      <c r="B1043" s="97"/>
      <c r="C1043" s="97"/>
      <c r="D1043" s="97"/>
      <c r="E1043" s="97"/>
      <c r="F1043" s="97"/>
      <c r="G1043" s="97"/>
      <c r="H1043" s="97"/>
      <c r="I1043" s="97"/>
      <c r="J1043" s="97"/>
      <c r="K1043" s="97"/>
      <c r="L1043" s="97"/>
      <c r="M1043" s="97"/>
      <c r="N1043" s="97"/>
      <c r="O1043" t="str">
        <f t="shared" ref="O1043" si="1032">O1041</f>
        <v/>
      </c>
    </row>
    <row r="1044" spans="1:15" x14ac:dyDescent="0.25">
      <c r="A1044" s="193" t="s">
        <v>164</v>
      </c>
      <c r="B1044" s="97"/>
      <c r="C1044" s="97"/>
      <c r="D1044" s="97"/>
      <c r="E1044" s="97"/>
      <c r="F1044" s="97"/>
      <c r="G1044" s="97"/>
      <c r="H1044" s="97"/>
      <c r="I1044" s="97"/>
      <c r="J1044" s="97"/>
      <c r="K1044" s="97"/>
      <c r="L1044" s="97"/>
      <c r="M1044" s="97"/>
      <c r="N1044" s="97"/>
      <c r="O1044" t="str">
        <f t="shared" ref="O1044" si="1033">O1041</f>
        <v/>
      </c>
    </row>
    <row r="1045" spans="1:15" x14ac:dyDescent="0.25">
      <c r="A1045" s="188"/>
      <c r="B1045" s="188"/>
      <c r="C1045" s="188"/>
      <c r="D1045" s="188"/>
      <c r="E1045" s="188"/>
      <c r="F1045" s="188"/>
      <c r="G1045" s="188"/>
      <c r="H1045" s="188"/>
      <c r="I1045" s="188"/>
      <c r="J1045" s="188"/>
      <c r="K1045" s="188"/>
      <c r="L1045" s="188"/>
      <c r="M1045" s="188"/>
      <c r="N1045" s="188"/>
      <c r="O1045" t="str">
        <f t="shared" ref="O1045" si="1034">O1041</f>
        <v/>
      </c>
    </row>
    <row r="1046" spans="1:15" x14ac:dyDescent="0.25">
      <c r="A1046" s="191" t="str">
        <f>'[1]Run Rate'!A212</f>
        <v>ZOE12407</v>
      </c>
      <c r="B1046" s="191" t="str">
        <f>'[1]Run Rate'!B212</f>
        <v>ZOE Sculpt Burn 60caps</v>
      </c>
      <c r="C1046" s="191" t="str">
        <f>'[1]Run Rate'!C212</f>
        <v>SPORTSKA PREHRANA</v>
      </c>
      <c r="D1046" s="191" t="str">
        <f>'[1]Run Rate'!D212</f>
        <v>02 SILVER</v>
      </c>
      <c r="E1046" s="97"/>
      <c r="F1046" s="97"/>
      <c r="G1046" s="97"/>
      <c r="H1046" s="97"/>
      <c r="I1046" s="97"/>
      <c r="J1046" s="97"/>
      <c r="K1046" s="97"/>
      <c r="L1046" s="97"/>
      <c r="M1046" s="97"/>
      <c r="N1046" s="97"/>
      <c r="O1046" t="str">
        <f t="shared" ref="O1046" si="1035">IF(AND(OR($B$1="ALL",$B$1=C1046),OR($E$1="ALL",$E$1=D1046),OR($B$2="ALL",$B$2=A1046),OR($E$2="ALL",IFERROR(SEARCH($E$2,B1046),0)&gt;0)),"MATCH","")</f>
        <v/>
      </c>
    </row>
    <row r="1047" spans="1:15" x14ac:dyDescent="0.25">
      <c r="A1047" s="192"/>
      <c r="B1047" s="192" t="s">
        <v>156</v>
      </c>
      <c r="C1047" s="192" t="s">
        <v>157</v>
      </c>
      <c r="D1047" s="192" t="s">
        <v>158</v>
      </c>
      <c r="E1047" s="192" t="s">
        <v>139</v>
      </c>
      <c r="F1047" s="192" t="s">
        <v>140</v>
      </c>
      <c r="G1047" s="192" t="s">
        <v>141</v>
      </c>
      <c r="H1047" s="192" t="s">
        <v>142</v>
      </c>
      <c r="I1047" s="192" t="s">
        <v>143</v>
      </c>
      <c r="J1047" s="192" t="s">
        <v>144</v>
      </c>
      <c r="K1047" s="192" t="s">
        <v>145</v>
      </c>
      <c r="L1047" s="192" t="s">
        <v>146</v>
      </c>
      <c r="M1047" s="192" t="s">
        <v>147</v>
      </c>
      <c r="N1047" s="192" t="s">
        <v>148</v>
      </c>
      <c r="O1047" t="str">
        <f t="shared" ref="O1047" si="1036">O1046</f>
        <v/>
      </c>
    </row>
    <row r="1048" spans="1:15" x14ac:dyDescent="0.25">
      <c r="A1048" s="193" t="s">
        <v>161</v>
      </c>
      <c r="B1048" s="97"/>
      <c r="C1048" s="97"/>
      <c r="D1048" s="97"/>
      <c r="E1048" s="97"/>
      <c r="F1048" s="97"/>
      <c r="G1048" s="97"/>
      <c r="H1048" s="97"/>
      <c r="I1048" s="97"/>
      <c r="J1048" s="97"/>
      <c r="K1048" s="97"/>
      <c r="L1048" s="97"/>
      <c r="M1048" s="97"/>
      <c r="N1048" s="97"/>
      <c r="O1048" t="str">
        <f t="shared" ref="O1048" si="1037">O1046</f>
        <v/>
      </c>
    </row>
    <row r="1049" spans="1:15" x14ac:dyDescent="0.25">
      <c r="A1049" s="193" t="s">
        <v>164</v>
      </c>
      <c r="B1049" s="97"/>
      <c r="C1049" s="97"/>
      <c r="D1049" s="97"/>
      <c r="E1049" s="97"/>
      <c r="F1049" s="97"/>
      <c r="G1049" s="97"/>
      <c r="H1049" s="97"/>
      <c r="I1049" s="97"/>
      <c r="J1049" s="97"/>
      <c r="K1049" s="97"/>
      <c r="L1049" s="97"/>
      <c r="M1049" s="97"/>
      <c r="N1049" s="97"/>
      <c r="O1049" t="str">
        <f t="shared" ref="O1049" si="1038">O1046</f>
        <v/>
      </c>
    </row>
    <row r="1050" spans="1:15" x14ac:dyDescent="0.25">
      <c r="A1050" s="188"/>
      <c r="B1050" s="188"/>
      <c r="C1050" s="188"/>
      <c r="D1050" s="188"/>
      <c r="E1050" s="188"/>
      <c r="F1050" s="188"/>
      <c r="G1050" s="188"/>
      <c r="H1050" s="188"/>
      <c r="I1050" s="188"/>
      <c r="J1050" s="188"/>
      <c r="K1050" s="188"/>
      <c r="L1050" s="188"/>
      <c r="M1050" s="188"/>
      <c r="N1050" s="188"/>
      <c r="O1050" t="str">
        <f t="shared" ref="O1050" si="1039">O1046</f>
        <v/>
      </c>
    </row>
    <row r="1051" spans="1:15" x14ac:dyDescent="0.25">
      <c r="A1051" s="191" t="str">
        <f>'[1]Run Rate'!A213</f>
        <v>POL04372</v>
      </c>
      <c r="B1051" s="191" t="str">
        <f>'[1]Run Rate'!B213</f>
        <v>Polleo Zero Syrup 425ml Cookies&amp;Cream</v>
      </c>
      <c r="C1051" s="191" t="str">
        <f>'[1]Run Rate'!C213</f>
        <v>BIO I SUPERFOODS</v>
      </c>
      <c r="D1051" s="191" t="str">
        <f>'[1]Run Rate'!D213</f>
        <v>02 SILVER</v>
      </c>
      <c r="E1051" s="97"/>
      <c r="F1051" s="97"/>
      <c r="G1051" s="97"/>
      <c r="H1051" s="97"/>
      <c r="I1051" s="97"/>
      <c r="J1051" s="97"/>
      <c r="K1051" s="97"/>
      <c r="L1051" s="97"/>
      <c r="M1051" s="97"/>
      <c r="N1051" s="97"/>
      <c r="O1051" t="str">
        <f t="shared" ref="O1051" si="1040">IF(AND(OR($B$1="ALL",$B$1=C1051),OR($E$1="ALL",$E$1=D1051),OR($B$2="ALL",$B$2=A1051),OR($E$2="ALL",IFERROR(SEARCH($E$2,B1051),0)&gt;0)),"MATCH","")</f>
        <v/>
      </c>
    </row>
    <row r="1052" spans="1:15" x14ac:dyDescent="0.25">
      <c r="A1052" s="192"/>
      <c r="B1052" s="192" t="s">
        <v>156</v>
      </c>
      <c r="C1052" s="192" t="s">
        <v>157</v>
      </c>
      <c r="D1052" s="192" t="s">
        <v>158</v>
      </c>
      <c r="E1052" s="192" t="s">
        <v>139</v>
      </c>
      <c r="F1052" s="192" t="s">
        <v>140</v>
      </c>
      <c r="G1052" s="192" t="s">
        <v>141</v>
      </c>
      <c r="H1052" s="192" t="s">
        <v>142</v>
      </c>
      <c r="I1052" s="192" t="s">
        <v>143</v>
      </c>
      <c r="J1052" s="192" t="s">
        <v>144</v>
      </c>
      <c r="K1052" s="192" t="s">
        <v>145</v>
      </c>
      <c r="L1052" s="192" t="s">
        <v>146</v>
      </c>
      <c r="M1052" s="192" t="s">
        <v>147</v>
      </c>
      <c r="N1052" s="192" t="s">
        <v>148</v>
      </c>
      <c r="O1052" t="str">
        <f t="shared" ref="O1052" si="1041">O1051</f>
        <v/>
      </c>
    </row>
    <row r="1053" spans="1:15" x14ac:dyDescent="0.25">
      <c r="A1053" s="193" t="s">
        <v>161</v>
      </c>
      <c r="B1053" s="97"/>
      <c r="C1053" s="97"/>
      <c r="D1053" s="97"/>
      <c r="E1053" s="97"/>
      <c r="F1053" s="97"/>
      <c r="G1053" s="97"/>
      <c r="H1053" s="97"/>
      <c r="I1053" s="97"/>
      <c r="J1053" s="97"/>
      <c r="K1053" s="97"/>
      <c r="L1053" s="97"/>
      <c r="M1053" s="97"/>
      <c r="N1053" s="97"/>
      <c r="O1053" t="str">
        <f t="shared" ref="O1053" si="1042">O1051</f>
        <v/>
      </c>
    </row>
    <row r="1054" spans="1:15" x14ac:dyDescent="0.25">
      <c r="A1054" s="193" t="s">
        <v>164</v>
      </c>
      <c r="B1054" s="97"/>
      <c r="C1054" s="97"/>
      <c r="D1054" s="97"/>
      <c r="E1054" s="97"/>
      <c r="F1054" s="97"/>
      <c r="G1054" s="97"/>
      <c r="H1054" s="97"/>
      <c r="I1054" s="97"/>
      <c r="J1054" s="97"/>
      <c r="K1054" s="97"/>
      <c r="L1054" s="97"/>
      <c r="M1054" s="97"/>
      <c r="N1054" s="97"/>
      <c r="O1054" t="str">
        <f t="shared" ref="O1054" si="1043">O1051</f>
        <v/>
      </c>
    </row>
    <row r="1055" spans="1:15" x14ac:dyDescent="0.25">
      <c r="A1055" s="188"/>
      <c r="B1055" s="188"/>
      <c r="C1055" s="188"/>
      <c r="D1055" s="188"/>
      <c r="E1055" s="188"/>
      <c r="F1055" s="188"/>
      <c r="G1055" s="188"/>
      <c r="H1055" s="188"/>
      <c r="I1055" s="188"/>
      <c r="J1055" s="188"/>
      <c r="K1055" s="188"/>
      <c r="L1055" s="188"/>
      <c r="M1055" s="188"/>
      <c r="N1055" s="188"/>
      <c r="O1055" t="str">
        <f t="shared" ref="O1055" si="1044">O1051</f>
        <v/>
      </c>
    </row>
    <row r="1056" spans="1:15" x14ac:dyDescent="0.25">
      <c r="A1056" s="191" t="str">
        <f>'[1]Run Rate'!A214</f>
        <v>SCM04430</v>
      </c>
      <c r="B1056" s="191" t="str">
        <f>'[1]Run Rate'!B214</f>
        <v>Viper Black 1,8 kg Chocolate</v>
      </c>
      <c r="C1056" s="191" t="str">
        <f>'[1]Run Rate'!C214</f>
        <v>PROTEINI</v>
      </c>
      <c r="D1056" s="191" t="str">
        <f>'[1]Run Rate'!D214</f>
        <v>02 SILVER</v>
      </c>
      <c r="E1056" s="97"/>
      <c r="F1056" s="97"/>
      <c r="G1056" s="97"/>
      <c r="H1056" s="97"/>
      <c r="I1056" s="97"/>
      <c r="J1056" s="97"/>
      <c r="K1056" s="97"/>
      <c r="L1056" s="97"/>
      <c r="M1056" s="97"/>
      <c r="N1056" s="97"/>
      <c r="O1056" t="str">
        <f t="shared" ref="O1056" si="1045">IF(AND(OR($B$1="ALL",$B$1=C1056),OR($E$1="ALL",$E$1=D1056),OR($B$2="ALL",$B$2=A1056),OR($E$2="ALL",IFERROR(SEARCH($E$2,B1056),0)&gt;0)),"MATCH","")</f>
        <v/>
      </c>
    </row>
    <row r="1057" spans="1:15" x14ac:dyDescent="0.25">
      <c r="A1057" s="192"/>
      <c r="B1057" s="192" t="s">
        <v>156</v>
      </c>
      <c r="C1057" s="192" t="s">
        <v>157</v>
      </c>
      <c r="D1057" s="192" t="s">
        <v>158</v>
      </c>
      <c r="E1057" s="192" t="s">
        <v>139</v>
      </c>
      <c r="F1057" s="192" t="s">
        <v>140</v>
      </c>
      <c r="G1057" s="192" t="s">
        <v>141</v>
      </c>
      <c r="H1057" s="192" t="s">
        <v>142</v>
      </c>
      <c r="I1057" s="192" t="s">
        <v>143</v>
      </c>
      <c r="J1057" s="192" t="s">
        <v>144</v>
      </c>
      <c r="K1057" s="192" t="s">
        <v>145</v>
      </c>
      <c r="L1057" s="192" t="s">
        <v>146</v>
      </c>
      <c r="M1057" s="192" t="s">
        <v>147</v>
      </c>
      <c r="N1057" s="192" t="s">
        <v>148</v>
      </c>
      <c r="O1057" t="str">
        <f t="shared" ref="O1057" si="1046">O1056</f>
        <v/>
      </c>
    </row>
    <row r="1058" spans="1:15" x14ac:dyDescent="0.25">
      <c r="A1058" s="193" t="s">
        <v>161</v>
      </c>
      <c r="B1058" s="97"/>
      <c r="C1058" s="97"/>
      <c r="D1058" s="97"/>
      <c r="E1058" s="97"/>
      <c r="F1058" s="97"/>
      <c r="G1058" s="97"/>
      <c r="H1058" s="97"/>
      <c r="I1058" s="97"/>
      <c r="J1058" s="97"/>
      <c r="K1058" s="97"/>
      <c r="L1058" s="97"/>
      <c r="M1058" s="97"/>
      <c r="N1058" s="97"/>
      <c r="O1058" t="str">
        <f t="shared" ref="O1058" si="1047">O1056</f>
        <v/>
      </c>
    </row>
    <row r="1059" spans="1:15" x14ac:dyDescent="0.25">
      <c r="A1059" s="193" t="s">
        <v>164</v>
      </c>
      <c r="B1059" s="97"/>
      <c r="C1059" s="97"/>
      <c r="D1059" s="97"/>
      <c r="E1059" s="97"/>
      <c r="F1059" s="97"/>
      <c r="G1059" s="97"/>
      <c r="H1059" s="97"/>
      <c r="I1059" s="97"/>
      <c r="J1059" s="97"/>
      <c r="K1059" s="97"/>
      <c r="L1059" s="97"/>
      <c r="M1059" s="97"/>
      <c r="N1059" s="97"/>
      <c r="O1059" t="str">
        <f t="shared" ref="O1059" si="1048">O1056</f>
        <v/>
      </c>
    </row>
    <row r="1060" spans="1:15" x14ac:dyDescent="0.25">
      <c r="A1060" s="188"/>
      <c r="B1060" s="188"/>
      <c r="C1060" s="188"/>
      <c r="D1060" s="188"/>
      <c r="E1060" s="188"/>
      <c r="F1060" s="188"/>
      <c r="G1060" s="188"/>
      <c r="H1060" s="188"/>
      <c r="I1060" s="188"/>
      <c r="J1060" s="188"/>
      <c r="K1060" s="188"/>
      <c r="L1060" s="188"/>
      <c r="M1060" s="188"/>
      <c r="N1060" s="188"/>
      <c r="O1060" t="str">
        <f t="shared" ref="O1060" si="1049">O1056</f>
        <v/>
      </c>
    </row>
    <row r="1061" spans="1:15" x14ac:dyDescent="0.25">
      <c r="A1061" s="191" t="str">
        <f>'[1]Run Rate'!A215</f>
        <v>POL09780</v>
      </c>
      <c r="B1061" s="191" t="str">
        <f>'[1]Run Rate'!B215</f>
        <v>Polleo HydroX Micellar Casein 908g Vanilla Ice Cream</v>
      </c>
      <c r="C1061" s="191" t="str">
        <f>'[1]Run Rate'!C215</f>
        <v>PROTEINI</v>
      </c>
      <c r="D1061" s="191" t="str">
        <f>'[1]Run Rate'!D215</f>
        <v>02 SILVER</v>
      </c>
      <c r="E1061" s="97"/>
      <c r="F1061" s="97"/>
      <c r="G1061" s="97"/>
      <c r="H1061" s="97"/>
      <c r="I1061" s="97"/>
      <c r="J1061" s="97"/>
      <c r="K1061" s="97"/>
      <c r="L1061" s="97"/>
      <c r="M1061" s="97"/>
      <c r="N1061" s="97"/>
      <c r="O1061" t="str">
        <f t="shared" ref="O1061" si="1050">IF(AND(OR($B$1="ALL",$B$1=C1061),OR($E$1="ALL",$E$1=D1061),OR($B$2="ALL",$B$2=A1061),OR($E$2="ALL",IFERROR(SEARCH($E$2,B1061),0)&gt;0)),"MATCH","")</f>
        <v/>
      </c>
    </row>
    <row r="1062" spans="1:15" x14ac:dyDescent="0.25">
      <c r="A1062" s="192"/>
      <c r="B1062" s="192" t="s">
        <v>156</v>
      </c>
      <c r="C1062" s="192" t="s">
        <v>157</v>
      </c>
      <c r="D1062" s="192" t="s">
        <v>158</v>
      </c>
      <c r="E1062" s="192" t="s">
        <v>139</v>
      </c>
      <c r="F1062" s="192" t="s">
        <v>140</v>
      </c>
      <c r="G1062" s="192" t="s">
        <v>141</v>
      </c>
      <c r="H1062" s="192" t="s">
        <v>142</v>
      </c>
      <c r="I1062" s="192" t="s">
        <v>143</v>
      </c>
      <c r="J1062" s="192" t="s">
        <v>144</v>
      </c>
      <c r="K1062" s="192" t="s">
        <v>145</v>
      </c>
      <c r="L1062" s="192" t="s">
        <v>146</v>
      </c>
      <c r="M1062" s="192" t="s">
        <v>147</v>
      </c>
      <c r="N1062" s="192" t="s">
        <v>148</v>
      </c>
      <c r="O1062" t="str">
        <f t="shared" ref="O1062" si="1051">O1061</f>
        <v/>
      </c>
    </row>
    <row r="1063" spans="1:15" x14ac:dyDescent="0.25">
      <c r="A1063" s="193" t="s">
        <v>161</v>
      </c>
      <c r="B1063" s="97"/>
      <c r="C1063" s="97"/>
      <c r="D1063" s="97"/>
      <c r="E1063" s="97"/>
      <c r="F1063" s="97"/>
      <c r="G1063" s="97"/>
      <c r="H1063" s="97"/>
      <c r="I1063" s="97"/>
      <c r="J1063" s="97"/>
      <c r="K1063" s="97"/>
      <c r="L1063" s="97"/>
      <c r="M1063" s="97"/>
      <c r="N1063" s="97"/>
      <c r="O1063" t="str">
        <f t="shared" ref="O1063" si="1052">O1061</f>
        <v/>
      </c>
    </row>
    <row r="1064" spans="1:15" x14ac:dyDescent="0.25">
      <c r="A1064" s="193" t="s">
        <v>164</v>
      </c>
      <c r="B1064" s="97"/>
      <c r="C1064" s="97"/>
      <c r="D1064" s="97"/>
      <c r="E1064" s="97"/>
      <c r="F1064" s="97"/>
      <c r="G1064" s="97"/>
      <c r="H1064" s="97"/>
      <c r="I1064" s="97"/>
      <c r="J1064" s="97"/>
      <c r="K1064" s="97"/>
      <c r="L1064" s="97"/>
      <c r="M1064" s="97"/>
      <c r="N1064" s="97"/>
      <c r="O1064" t="str">
        <f t="shared" ref="O1064" si="1053">O1061</f>
        <v/>
      </c>
    </row>
    <row r="1065" spans="1:15" x14ac:dyDescent="0.25">
      <c r="A1065" s="188"/>
      <c r="B1065" s="188"/>
      <c r="C1065" s="188"/>
      <c r="D1065" s="188"/>
      <c r="E1065" s="188"/>
      <c r="F1065" s="188"/>
      <c r="G1065" s="188"/>
      <c r="H1065" s="188"/>
      <c r="I1065" s="188"/>
      <c r="J1065" s="188"/>
      <c r="K1065" s="188"/>
      <c r="L1065" s="188"/>
      <c r="M1065" s="188"/>
      <c r="N1065" s="188"/>
      <c r="O1065" t="str">
        <f t="shared" ref="O1065" si="1054">O1061</f>
        <v/>
      </c>
    </row>
    <row r="1066" spans="1:15" x14ac:dyDescent="0.25">
      <c r="A1066" s="191" t="str">
        <f>'[1]Run Rate'!A216</f>
        <v>ON00246</v>
      </c>
      <c r="B1066" s="191" t="str">
        <f>'[1]Run Rate'!B216</f>
        <v>Gold Whey 4,53kg Vanilla Ice Cream</v>
      </c>
      <c r="C1066" s="191" t="str">
        <f>'[1]Run Rate'!C216</f>
        <v>PROTEINI</v>
      </c>
      <c r="D1066" s="191" t="str">
        <f>'[1]Run Rate'!D216</f>
        <v>02 SILVER</v>
      </c>
      <c r="E1066" s="97"/>
      <c r="F1066" s="97"/>
      <c r="G1066" s="97"/>
      <c r="H1066" s="97"/>
      <c r="I1066" s="97"/>
      <c r="J1066" s="97"/>
      <c r="K1066" s="97"/>
      <c r="L1066" s="97"/>
      <c r="M1066" s="97"/>
      <c r="N1066" s="97"/>
      <c r="O1066" t="str">
        <f t="shared" ref="O1066" si="1055">IF(AND(OR($B$1="ALL",$B$1=C1066),OR($E$1="ALL",$E$1=D1066),OR($B$2="ALL",$B$2=A1066),OR($E$2="ALL",IFERROR(SEARCH($E$2,B1066),0)&gt;0)),"MATCH","")</f>
        <v/>
      </c>
    </row>
    <row r="1067" spans="1:15" x14ac:dyDescent="0.25">
      <c r="A1067" s="192"/>
      <c r="B1067" s="192" t="s">
        <v>156</v>
      </c>
      <c r="C1067" s="192" t="s">
        <v>157</v>
      </c>
      <c r="D1067" s="192" t="s">
        <v>158</v>
      </c>
      <c r="E1067" s="192" t="s">
        <v>139</v>
      </c>
      <c r="F1067" s="192" t="s">
        <v>140</v>
      </c>
      <c r="G1067" s="192" t="s">
        <v>141</v>
      </c>
      <c r="H1067" s="192" t="s">
        <v>142</v>
      </c>
      <c r="I1067" s="192" t="s">
        <v>143</v>
      </c>
      <c r="J1067" s="192" t="s">
        <v>144</v>
      </c>
      <c r="K1067" s="192" t="s">
        <v>145</v>
      </c>
      <c r="L1067" s="192" t="s">
        <v>146</v>
      </c>
      <c r="M1067" s="192" t="s">
        <v>147</v>
      </c>
      <c r="N1067" s="192" t="s">
        <v>148</v>
      </c>
      <c r="O1067" t="str">
        <f t="shared" ref="O1067" si="1056">O1066</f>
        <v/>
      </c>
    </row>
    <row r="1068" spans="1:15" x14ac:dyDescent="0.25">
      <c r="A1068" s="193" t="s">
        <v>161</v>
      </c>
      <c r="B1068" s="97"/>
      <c r="C1068" s="97"/>
      <c r="D1068" s="97"/>
      <c r="E1068" s="97"/>
      <c r="F1068" s="97"/>
      <c r="G1068" s="97"/>
      <c r="H1068" s="97"/>
      <c r="I1068" s="97"/>
      <c r="J1068" s="97"/>
      <c r="K1068" s="97"/>
      <c r="L1068" s="97"/>
      <c r="M1068" s="97"/>
      <c r="N1068" s="97"/>
      <c r="O1068" t="str">
        <f t="shared" ref="O1068" si="1057">O1066</f>
        <v/>
      </c>
    </row>
    <row r="1069" spans="1:15" x14ac:dyDescent="0.25">
      <c r="A1069" s="193" t="s">
        <v>164</v>
      </c>
      <c r="B1069" s="97"/>
      <c r="C1069" s="97"/>
      <c r="D1069" s="97"/>
      <c r="E1069" s="97"/>
      <c r="F1069" s="97"/>
      <c r="G1069" s="97"/>
      <c r="H1069" s="97"/>
      <c r="I1069" s="97"/>
      <c r="J1069" s="97"/>
      <c r="K1069" s="97"/>
      <c r="L1069" s="97"/>
      <c r="M1069" s="97"/>
      <c r="N1069" s="97"/>
      <c r="O1069" t="str">
        <f t="shared" ref="O1069" si="1058">O1066</f>
        <v/>
      </c>
    </row>
    <row r="1070" spans="1:15" x14ac:dyDescent="0.25">
      <c r="A1070" s="188"/>
      <c r="B1070" s="188"/>
      <c r="C1070" s="188"/>
      <c r="D1070" s="188"/>
      <c r="E1070" s="188"/>
      <c r="F1070" s="188"/>
      <c r="G1070" s="188"/>
      <c r="H1070" s="188"/>
      <c r="I1070" s="188"/>
      <c r="J1070" s="188"/>
      <c r="K1070" s="188"/>
      <c r="L1070" s="188"/>
      <c r="M1070" s="188"/>
      <c r="N1070" s="188"/>
      <c r="O1070" t="str">
        <f t="shared" ref="O1070" si="1059">O1066</f>
        <v/>
      </c>
    </row>
    <row r="1071" spans="1:15" x14ac:dyDescent="0.25">
      <c r="A1071" s="191" t="str">
        <f>'[1]Run Rate'!A217</f>
        <v>POL12766</v>
      </c>
      <c r="B1071" s="191" t="str">
        <f>'[1]Run Rate'!B217</f>
        <v>Polleo Smart Cookies 128g Brownie</v>
      </c>
      <c r="C1071" s="191" t="str">
        <f>'[1]Run Rate'!C217</f>
        <v>RTD &amp; SNACKS</v>
      </c>
      <c r="D1071" s="191" t="str">
        <f>'[1]Run Rate'!D217</f>
        <v>02 SILVER</v>
      </c>
      <c r="E1071" s="97"/>
      <c r="F1071" s="97"/>
      <c r="G1071" s="97"/>
      <c r="H1071" s="97"/>
      <c r="I1071" s="97"/>
      <c r="J1071" s="97"/>
      <c r="K1071" s="97"/>
      <c r="L1071" s="97"/>
      <c r="M1071" s="97"/>
      <c r="N1071" s="97"/>
      <c r="O1071" t="str">
        <f t="shared" ref="O1071" si="1060">IF(AND(OR($B$1="ALL",$B$1=C1071),OR($E$1="ALL",$E$1=D1071),OR($B$2="ALL",$B$2=A1071),OR($E$2="ALL",IFERROR(SEARCH($E$2,B1071),0)&gt;0)),"MATCH","")</f>
        <v/>
      </c>
    </row>
    <row r="1072" spans="1:15" x14ac:dyDescent="0.25">
      <c r="A1072" s="192"/>
      <c r="B1072" s="192" t="s">
        <v>156</v>
      </c>
      <c r="C1072" s="192" t="s">
        <v>157</v>
      </c>
      <c r="D1072" s="192" t="s">
        <v>158</v>
      </c>
      <c r="E1072" s="192" t="s">
        <v>139</v>
      </c>
      <c r="F1072" s="192" t="s">
        <v>140</v>
      </c>
      <c r="G1072" s="192" t="s">
        <v>141</v>
      </c>
      <c r="H1072" s="192" t="s">
        <v>142</v>
      </c>
      <c r="I1072" s="192" t="s">
        <v>143</v>
      </c>
      <c r="J1072" s="192" t="s">
        <v>144</v>
      </c>
      <c r="K1072" s="192" t="s">
        <v>145</v>
      </c>
      <c r="L1072" s="192" t="s">
        <v>146</v>
      </c>
      <c r="M1072" s="192" t="s">
        <v>147</v>
      </c>
      <c r="N1072" s="192" t="s">
        <v>148</v>
      </c>
      <c r="O1072" t="str">
        <f t="shared" ref="O1072" si="1061">O1071</f>
        <v/>
      </c>
    </row>
    <row r="1073" spans="1:15" x14ac:dyDescent="0.25">
      <c r="A1073" s="193" t="s">
        <v>161</v>
      </c>
      <c r="B1073" s="97"/>
      <c r="C1073" s="97"/>
      <c r="D1073" s="97"/>
      <c r="E1073" s="97"/>
      <c r="F1073" s="97"/>
      <c r="G1073" s="97"/>
      <c r="H1073" s="97"/>
      <c r="I1073" s="97"/>
      <c r="J1073" s="97"/>
      <c r="K1073" s="97"/>
      <c r="L1073" s="97"/>
      <c r="M1073" s="97"/>
      <c r="N1073" s="97"/>
      <c r="O1073" t="str">
        <f t="shared" ref="O1073" si="1062">O1071</f>
        <v/>
      </c>
    </row>
    <row r="1074" spans="1:15" x14ac:dyDescent="0.25">
      <c r="A1074" s="193" t="s">
        <v>164</v>
      </c>
      <c r="B1074" s="97"/>
      <c r="C1074" s="97"/>
      <c r="D1074" s="97"/>
      <c r="E1074" s="97"/>
      <c r="F1074" s="97"/>
      <c r="G1074" s="97"/>
      <c r="H1074" s="97"/>
      <c r="I1074" s="97"/>
      <c r="J1074" s="97"/>
      <c r="K1074" s="97"/>
      <c r="L1074" s="97"/>
      <c r="M1074" s="97"/>
      <c r="N1074" s="97"/>
      <c r="O1074" t="str">
        <f t="shared" ref="O1074" si="1063">O1071</f>
        <v/>
      </c>
    </row>
    <row r="1075" spans="1:15" x14ac:dyDescent="0.25">
      <c r="A1075" s="188"/>
      <c r="B1075" s="188"/>
      <c r="C1075" s="188"/>
      <c r="D1075" s="188"/>
      <c r="E1075" s="188"/>
      <c r="F1075" s="188"/>
      <c r="G1075" s="188"/>
      <c r="H1075" s="188"/>
      <c r="I1075" s="188"/>
      <c r="J1075" s="188"/>
      <c r="K1075" s="188"/>
      <c r="L1075" s="188"/>
      <c r="M1075" s="188"/>
      <c r="N1075" s="188"/>
      <c r="O1075" t="str">
        <f t="shared" ref="O1075" si="1064">O1071</f>
        <v/>
      </c>
    </row>
    <row r="1076" spans="1:15" x14ac:dyDescent="0.25">
      <c r="A1076" s="191" t="str">
        <f>'[1]Run Rate'!A218</f>
        <v>NUT00888</v>
      </c>
      <c r="B1076" s="191" t="str">
        <f>'[1]Run Rate'!B218</f>
        <v>ElastiJoint 384g Grape</v>
      </c>
      <c r="C1076" s="191" t="str">
        <f>'[1]Run Rate'!C218</f>
        <v>SPORTSKA PREHRANA</v>
      </c>
      <c r="D1076" s="191" t="str">
        <f>'[1]Run Rate'!D218</f>
        <v>02 SILVER</v>
      </c>
      <c r="E1076" s="97"/>
      <c r="F1076" s="97"/>
      <c r="G1076" s="97"/>
      <c r="H1076" s="97"/>
      <c r="I1076" s="97"/>
      <c r="J1076" s="97"/>
      <c r="K1076" s="97"/>
      <c r="L1076" s="97"/>
      <c r="M1076" s="97"/>
      <c r="N1076" s="97"/>
      <c r="O1076" t="str">
        <f t="shared" ref="O1076" si="1065">IF(AND(OR($B$1="ALL",$B$1=C1076),OR($E$1="ALL",$E$1=D1076),OR($B$2="ALL",$B$2=A1076),OR($E$2="ALL",IFERROR(SEARCH($E$2,B1076),0)&gt;0)),"MATCH","")</f>
        <v/>
      </c>
    </row>
    <row r="1077" spans="1:15" x14ac:dyDescent="0.25">
      <c r="A1077" s="192"/>
      <c r="B1077" s="192" t="s">
        <v>156</v>
      </c>
      <c r="C1077" s="192" t="s">
        <v>157</v>
      </c>
      <c r="D1077" s="192" t="s">
        <v>158</v>
      </c>
      <c r="E1077" s="192" t="s">
        <v>139</v>
      </c>
      <c r="F1077" s="192" t="s">
        <v>140</v>
      </c>
      <c r="G1077" s="192" t="s">
        <v>141</v>
      </c>
      <c r="H1077" s="192" t="s">
        <v>142</v>
      </c>
      <c r="I1077" s="192" t="s">
        <v>143</v>
      </c>
      <c r="J1077" s="192" t="s">
        <v>144</v>
      </c>
      <c r="K1077" s="192" t="s">
        <v>145</v>
      </c>
      <c r="L1077" s="192" t="s">
        <v>146</v>
      </c>
      <c r="M1077" s="192" t="s">
        <v>147</v>
      </c>
      <c r="N1077" s="192" t="s">
        <v>148</v>
      </c>
      <c r="O1077" t="str">
        <f t="shared" ref="O1077" si="1066">O1076</f>
        <v/>
      </c>
    </row>
    <row r="1078" spans="1:15" x14ac:dyDescent="0.25">
      <c r="A1078" s="193" t="s">
        <v>161</v>
      </c>
      <c r="B1078" s="97"/>
      <c r="C1078" s="97"/>
      <c r="D1078" s="97"/>
      <c r="E1078" s="97"/>
      <c r="F1078" s="97"/>
      <c r="G1078" s="97"/>
      <c r="H1078" s="97"/>
      <c r="I1078" s="97"/>
      <c r="J1078" s="97"/>
      <c r="K1078" s="97"/>
      <c r="L1078" s="97"/>
      <c r="M1078" s="97"/>
      <c r="N1078" s="97"/>
      <c r="O1078" t="str">
        <f t="shared" ref="O1078" si="1067">O1076</f>
        <v/>
      </c>
    </row>
    <row r="1079" spans="1:15" x14ac:dyDescent="0.25">
      <c r="A1079" s="193" t="s">
        <v>164</v>
      </c>
      <c r="B1079" s="97"/>
      <c r="C1079" s="97"/>
      <c r="D1079" s="97"/>
      <c r="E1079" s="97"/>
      <c r="F1079" s="97"/>
      <c r="G1079" s="97"/>
      <c r="H1079" s="97"/>
      <c r="I1079" s="97"/>
      <c r="J1079" s="97"/>
      <c r="K1079" s="97"/>
      <c r="L1079" s="97"/>
      <c r="M1079" s="97"/>
      <c r="N1079" s="97"/>
      <c r="O1079" t="str">
        <f t="shared" ref="O1079" si="1068">O1076</f>
        <v/>
      </c>
    </row>
    <row r="1080" spans="1:15" x14ac:dyDescent="0.25">
      <c r="A1080" s="188"/>
      <c r="B1080" s="188"/>
      <c r="C1080" s="188"/>
      <c r="D1080" s="188"/>
      <c r="E1080" s="188"/>
      <c r="F1080" s="188"/>
      <c r="G1080" s="188"/>
      <c r="H1080" s="188"/>
      <c r="I1080" s="188"/>
      <c r="J1080" s="188"/>
      <c r="K1080" s="188"/>
      <c r="L1080" s="188"/>
      <c r="M1080" s="188"/>
      <c r="N1080" s="188"/>
      <c r="O1080" t="str">
        <f t="shared" ref="O1080" si="1069">O1076</f>
        <v/>
      </c>
    </row>
    <row r="1081" spans="1:15" x14ac:dyDescent="0.25">
      <c r="A1081" s="191" t="str">
        <f>'[1]Run Rate'!A219</f>
        <v>GAR04824</v>
      </c>
      <c r="B1081" s="191" t="str">
        <f>'[1]Run Rate'!B219</f>
        <v>Forerunner 970 Carbon Gray DLC Titanium, Black</v>
      </c>
      <c r="C1081" s="191" t="str">
        <f>'[1]Run Rate'!C219</f>
        <v>GADGETI</v>
      </c>
      <c r="D1081" s="191" t="str">
        <f>'[1]Run Rate'!D219</f>
        <v>02 SILVER</v>
      </c>
      <c r="E1081" s="97"/>
      <c r="F1081" s="97"/>
      <c r="G1081" s="97"/>
      <c r="H1081" s="97"/>
      <c r="I1081" s="97"/>
      <c r="J1081" s="97"/>
      <c r="K1081" s="97"/>
      <c r="L1081" s="97"/>
      <c r="M1081" s="97"/>
      <c r="N1081" s="97"/>
      <c r="O1081" t="str">
        <f t="shared" ref="O1081" si="1070">IF(AND(OR($B$1="ALL",$B$1=C1081),OR($E$1="ALL",$E$1=D1081),OR($B$2="ALL",$B$2=A1081),OR($E$2="ALL",IFERROR(SEARCH($E$2,B1081),0)&gt;0)),"MATCH","")</f>
        <v/>
      </c>
    </row>
    <row r="1082" spans="1:15" x14ac:dyDescent="0.25">
      <c r="A1082" s="192"/>
      <c r="B1082" s="192" t="s">
        <v>156</v>
      </c>
      <c r="C1082" s="192" t="s">
        <v>157</v>
      </c>
      <c r="D1082" s="192" t="s">
        <v>158</v>
      </c>
      <c r="E1082" s="192" t="s">
        <v>139</v>
      </c>
      <c r="F1082" s="192" t="s">
        <v>140</v>
      </c>
      <c r="G1082" s="192" t="s">
        <v>141</v>
      </c>
      <c r="H1082" s="192" t="s">
        <v>142</v>
      </c>
      <c r="I1082" s="192" t="s">
        <v>143</v>
      </c>
      <c r="J1082" s="192" t="s">
        <v>144</v>
      </c>
      <c r="K1082" s="192" t="s">
        <v>145</v>
      </c>
      <c r="L1082" s="192" t="s">
        <v>146</v>
      </c>
      <c r="M1082" s="192" t="s">
        <v>147</v>
      </c>
      <c r="N1082" s="192" t="s">
        <v>148</v>
      </c>
      <c r="O1082" t="str">
        <f t="shared" ref="O1082" si="1071">O1081</f>
        <v/>
      </c>
    </row>
    <row r="1083" spans="1:15" x14ac:dyDescent="0.25">
      <c r="A1083" s="193" t="s">
        <v>161</v>
      </c>
      <c r="B1083" s="97"/>
      <c r="C1083" s="97"/>
      <c r="D1083" s="97"/>
      <c r="E1083" s="97"/>
      <c r="F1083" s="97"/>
      <c r="G1083" s="97"/>
      <c r="H1083" s="97"/>
      <c r="I1083" s="97"/>
      <c r="J1083" s="97"/>
      <c r="K1083" s="97"/>
      <c r="L1083" s="97"/>
      <c r="M1083" s="97"/>
      <c r="N1083" s="97"/>
      <c r="O1083" t="str">
        <f t="shared" ref="O1083" si="1072">O1081</f>
        <v/>
      </c>
    </row>
    <row r="1084" spans="1:15" x14ac:dyDescent="0.25">
      <c r="A1084" s="193" t="s">
        <v>164</v>
      </c>
      <c r="B1084" s="97"/>
      <c r="C1084" s="97"/>
      <c r="D1084" s="97"/>
      <c r="E1084" s="97"/>
      <c r="F1084" s="97"/>
      <c r="G1084" s="97"/>
      <c r="H1084" s="97"/>
      <c r="I1084" s="97"/>
      <c r="J1084" s="97"/>
      <c r="K1084" s="97"/>
      <c r="L1084" s="97"/>
      <c r="M1084" s="97"/>
      <c r="N1084" s="97"/>
      <c r="O1084" t="str">
        <f t="shared" ref="O1084" si="1073">O1081</f>
        <v/>
      </c>
    </row>
    <row r="1085" spans="1:15" x14ac:dyDescent="0.25">
      <c r="A1085" s="188"/>
      <c r="B1085" s="188"/>
      <c r="C1085" s="188"/>
      <c r="D1085" s="188"/>
      <c r="E1085" s="188"/>
      <c r="F1085" s="188"/>
      <c r="G1085" s="188"/>
      <c r="H1085" s="188"/>
      <c r="I1085" s="188"/>
      <c r="J1085" s="188"/>
      <c r="K1085" s="188"/>
      <c r="L1085" s="188"/>
      <c r="M1085" s="188"/>
      <c r="N1085" s="188"/>
      <c r="O1085" t="str">
        <f t="shared" ref="O1085" si="1074">O1081</f>
        <v/>
      </c>
    </row>
    <row r="1086" spans="1:15" x14ac:dyDescent="0.25">
      <c r="A1086" s="191" t="str">
        <f>'[1]Run Rate'!A220</f>
        <v>POL09924</v>
      </c>
      <c r="B1086" s="191" t="str">
        <f>'[1]Run Rate'!B220</f>
        <v>Polleo Protein pancake 500g unflavoured</v>
      </c>
      <c r="C1086" s="191" t="str">
        <f>'[1]Run Rate'!C220</f>
        <v>PROTEINI</v>
      </c>
      <c r="D1086" s="191" t="str">
        <f>'[1]Run Rate'!D220</f>
        <v>02 SILVER</v>
      </c>
      <c r="E1086" s="97"/>
      <c r="F1086" s="97"/>
      <c r="G1086" s="97"/>
      <c r="H1086" s="97"/>
      <c r="I1086" s="97"/>
      <c r="J1086" s="97"/>
      <c r="K1086" s="97"/>
      <c r="L1086" s="97"/>
      <c r="M1086" s="97"/>
      <c r="N1086" s="97"/>
      <c r="O1086" t="str">
        <f t="shared" ref="O1086" si="1075">IF(AND(OR($B$1="ALL",$B$1=C1086),OR($E$1="ALL",$E$1=D1086),OR($B$2="ALL",$B$2=A1086),OR($E$2="ALL",IFERROR(SEARCH($E$2,B1086),0)&gt;0)),"MATCH","")</f>
        <v/>
      </c>
    </row>
    <row r="1087" spans="1:15" x14ac:dyDescent="0.25">
      <c r="A1087" s="192"/>
      <c r="B1087" s="192" t="s">
        <v>156</v>
      </c>
      <c r="C1087" s="192" t="s">
        <v>157</v>
      </c>
      <c r="D1087" s="192" t="s">
        <v>158</v>
      </c>
      <c r="E1087" s="192" t="s">
        <v>139</v>
      </c>
      <c r="F1087" s="192" t="s">
        <v>140</v>
      </c>
      <c r="G1087" s="192" t="s">
        <v>141</v>
      </c>
      <c r="H1087" s="192" t="s">
        <v>142</v>
      </c>
      <c r="I1087" s="192" t="s">
        <v>143</v>
      </c>
      <c r="J1087" s="192" t="s">
        <v>144</v>
      </c>
      <c r="K1087" s="192" t="s">
        <v>145</v>
      </c>
      <c r="L1087" s="192" t="s">
        <v>146</v>
      </c>
      <c r="M1087" s="192" t="s">
        <v>147</v>
      </c>
      <c r="N1087" s="192" t="s">
        <v>148</v>
      </c>
      <c r="O1087" t="str">
        <f t="shared" ref="O1087" si="1076">O1086</f>
        <v/>
      </c>
    </row>
    <row r="1088" spans="1:15" x14ac:dyDescent="0.25">
      <c r="A1088" s="193" t="s">
        <v>161</v>
      </c>
      <c r="B1088" s="97"/>
      <c r="C1088" s="97"/>
      <c r="D1088" s="97"/>
      <c r="E1088" s="97"/>
      <c r="F1088" s="97"/>
      <c r="G1088" s="97"/>
      <c r="H1088" s="97"/>
      <c r="I1088" s="97"/>
      <c r="J1088" s="97"/>
      <c r="K1088" s="97"/>
      <c r="L1088" s="97"/>
      <c r="M1088" s="97"/>
      <c r="N1088" s="97"/>
      <c r="O1088" t="str">
        <f t="shared" ref="O1088" si="1077">O1086</f>
        <v/>
      </c>
    </row>
    <row r="1089" spans="1:15" x14ac:dyDescent="0.25">
      <c r="A1089" s="193" t="s">
        <v>164</v>
      </c>
      <c r="B1089" s="97"/>
      <c r="C1089" s="97"/>
      <c r="D1089" s="97"/>
      <c r="E1089" s="97"/>
      <c r="F1089" s="97"/>
      <c r="G1089" s="97"/>
      <c r="H1089" s="97"/>
      <c r="I1089" s="97"/>
      <c r="J1089" s="97"/>
      <c r="K1089" s="97"/>
      <c r="L1089" s="97"/>
      <c r="M1089" s="97"/>
      <c r="N1089" s="97"/>
      <c r="O1089" t="str">
        <f t="shared" ref="O1089" si="1078">O1086</f>
        <v/>
      </c>
    </row>
    <row r="1090" spans="1:15" x14ac:dyDescent="0.25">
      <c r="A1090" s="188"/>
      <c r="B1090" s="188"/>
      <c r="C1090" s="188"/>
      <c r="D1090" s="188"/>
      <c r="E1090" s="188"/>
      <c r="F1090" s="188"/>
      <c r="G1090" s="188"/>
      <c r="H1090" s="188"/>
      <c r="I1090" s="188"/>
      <c r="J1090" s="188"/>
      <c r="K1090" s="188"/>
      <c r="L1090" s="188"/>
      <c r="M1090" s="188"/>
      <c r="N1090" s="188"/>
      <c r="O1090" t="str">
        <f t="shared" ref="O1090" si="1079">O1086</f>
        <v/>
      </c>
    </row>
    <row r="1091" spans="1:15" x14ac:dyDescent="0.25">
      <c r="A1091" s="191" t="str">
        <f>'[1]Run Rate'!A221</f>
        <v>THG03001</v>
      </c>
      <c r="B1091" s="191" t="str">
        <f>'[1]Run Rate'!B221</f>
        <v>Theragun PRO PLUS</v>
      </c>
      <c r="C1091" s="191" t="str">
        <f>'[1]Run Rate'!C221</f>
        <v>FITNESS OPREMA</v>
      </c>
      <c r="D1091" s="191" t="str">
        <f>'[1]Run Rate'!D221</f>
        <v>02 SILVER</v>
      </c>
      <c r="E1091" s="97"/>
      <c r="F1091" s="97"/>
      <c r="G1091" s="97"/>
      <c r="H1091" s="97"/>
      <c r="I1091" s="97"/>
      <c r="J1091" s="97"/>
      <c r="K1091" s="97"/>
      <c r="L1091" s="97"/>
      <c r="M1091" s="97"/>
      <c r="N1091" s="97"/>
      <c r="O1091" t="str">
        <f t="shared" ref="O1091" si="1080">IF(AND(OR($B$1="ALL",$B$1=C1091),OR($E$1="ALL",$E$1=D1091),OR($B$2="ALL",$B$2=A1091),OR($E$2="ALL",IFERROR(SEARCH($E$2,B1091),0)&gt;0)),"MATCH","")</f>
        <v/>
      </c>
    </row>
    <row r="1092" spans="1:15" x14ac:dyDescent="0.25">
      <c r="A1092" s="192"/>
      <c r="B1092" s="192" t="s">
        <v>156</v>
      </c>
      <c r="C1092" s="192" t="s">
        <v>157</v>
      </c>
      <c r="D1092" s="192" t="s">
        <v>158</v>
      </c>
      <c r="E1092" s="192" t="s">
        <v>139</v>
      </c>
      <c r="F1092" s="192" t="s">
        <v>140</v>
      </c>
      <c r="G1092" s="192" t="s">
        <v>141</v>
      </c>
      <c r="H1092" s="192" t="s">
        <v>142</v>
      </c>
      <c r="I1092" s="192" t="s">
        <v>143</v>
      </c>
      <c r="J1092" s="192" t="s">
        <v>144</v>
      </c>
      <c r="K1092" s="192" t="s">
        <v>145</v>
      </c>
      <c r="L1092" s="192" t="s">
        <v>146</v>
      </c>
      <c r="M1092" s="192" t="s">
        <v>147</v>
      </c>
      <c r="N1092" s="192" t="s">
        <v>148</v>
      </c>
      <c r="O1092" t="str">
        <f t="shared" ref="O1092" si="1081">O1091</f>
        <v/>
      </c>
    </row>
    <row r="1093" spans="1:15" x14ac:dyDescent="0.25">
      <c r="A1093" s="193" t="s">
        <v>161</v>
      </c>
      <c r="B1093" s="97"/>
      <c r="C1093" s="97"/>
      <c r="D1093" s="97"/>
      <c r="E1093" s="97"/>
      <c r="F1093" s="97"/>
      <c r="G1093" s="97"/>
      <c r="H1093" s="97"/>
      <c r="I1093" s="97"/>
      <c r="J1093" s="97"/>
      <c r="K1093" s="97"/>
      <c r="L1093" s="97"/>
      <c r="M1093" s="97"/>
      <c r="N1093" s="97"/>
      <c r="O1093" t="str">
        <f t="shared" ref="O1093" si="1082">O1091</f>
        <v/>
      </c>
    </row>
    <row r="1094" spans="1:15" x14ac:dyDescent="0.25">
      <c r="A1094" s="193" t="s">
        <v>164</v>
      </c>
      <c r="B1094" s="97"/>
      <c r="C1094" s="97"/>
      <c r="D1094" s="97"/>
      <c r="E1094" s="97"/>
      <c r="F1094" s="97"/>
      <c r="G1094" s="97"/>
      <c r="H1094" s="97"/>
      <c r="I1094" s="97"/>
      <c r="J1094" s="97"/>
      <c r="K1094" s="97"/>
      <c r="L1094" s="97"/>
      <c r="M1094" s="97"/>
      <c r="N1094" s="97"/>
      <c r="O1094" t="str">
        <f t="shared" ref="O1094" si="1083">O1091</f>
        <v/>
      </c>
    </row>
    <row r="1095" spans="1:15" x14ac:dyDescent="0.25">
      <c r="A1095" s="188"/>
      <c r="B1095" s="188"/>
      <c r="C1095" s="188"/>
      <c r="D1095" s="188"/>
      <c r="E1095" s="188"/>
      <c r="F1095" s="188"/>
      <c r="G1095" s="188"/>
      <c r="H1095" s="188"/>
      <c r="I1095" s="188"/>
      <c r="J1095" s="188"/>
      <c r="K1095" s="188"/>
      <c r="L1095" s="188"/>
      <c r="M1095" s="188"/>
      <c r="N1095" s="188"/>
      <c r="O1095" t="str">
        <f t="shared" ref="O1095" si="1084">O1091</f>
        <v/>
      </c>
    </row>
    <row r="1096" spans="1:15" x14ac:dyDescent="0.25">
      <c r="A1096" s="191" t="str">
        <f>'[1]Run Rate'!A222</f>
        <v>SHM00081</v>
      </c>
      <c r="B1096" s="191" t="str">
        <f>'[1]Run Rate'!B222</f>
        <v>DEFENDER, May the Gainz Be With You, 600 ml</v>
      </c>
      <c r="C1096" s="191" t="str">
        <f>'[1]Run Rate'!C222</f>
        <v>DRINKWARE I HOME</v>
      </c>
      <c r="D1096" s="191" t="str">
        <f>'[1]Run Rate'!D222</f>
        <v>02 SILVER</v>
      </c>
      <c r="E1096" s="97"/>
      <c r="F1096" s="97"/>
      <c r="G1096" s="97"/>
      <c r="H1096" s="97"/>
      <c r="I1096" s="97"/>
      <c r="J1096" s="97"/>
      <c r="K1096" s="97"/>
      <c r="L1096" s="97"/>
      <c r="M1096" s="97"/>
      <c r="N1096" s="97"/>
      <c r="O1096" t="str">
        <f t="shared" ref="O1096" si="1085">IF(AND(OR($B$1="ALL",$B$1=C1096),OR($E$1="ALL",$E$1=D1096),OR($B$2="ALL",$B$2=A1096),OR($E$2="ALL",IFERROR(SEARCH($E$2,B1096),0)&gt;0)),"MATCH","")</f>
        <v/>
      </c>
    </row>
    <row r="1097" spans="1:15" x14ac:dyDescent="0.25">
      <c r="A1097" s="192"/>
      <c r="B1097" s="192" t="s">
        <v>156</v>
      </c>
      <c r="C1097" s="192" t="s">
        <v>157</v>
      </c>
      <c r="D1097" s="192" t="s">
        <v>158</v>
      </c>
      <c r="E1097" s="192" t="s">
        <v>139</v>
      </c>
      <c r="F1097" s="192" t="s">
        <v>140</v>
      </c>
      <c r="G1097" s="192" t="s">
        <v>141</v>
      </c>
      <c r="H1097" s="192" t="s">
        <v>142</v>
      </c>
      <c r="I1097" s="192" t="s">
        <v>143</v>
      </c>
      <c r="J1097" s="192" t="s">
        <v>144</v>
      </c>
      <c r="K1097" s="192" t="s">
        <v>145</v>
      </c>
      <c r="L1097" s="192" t="s">
        <v>146</v>
      </c>
      <c r="M1097" s="192" t="s">
        <v>147</v>
      </c>
      <c r="N1097" s="192" t="s">
        <v>148</v>
      </c>
      <c r="O1097" t="str">
        <f t="shared" ref="O1097" si="1086">O1096</f>
        <v/>
      </c>
    </row>
    <row r="1098" spans="1:15" x14ac:dyDescent="0.25">
      <c r="A1098" s="193" t="s">
        <v>161</v>
      </c>
      <c r="B1098" s="97"/>
      <c r="C1098" s="97"/>
      <c r="D1098" s="97"/>
      <c r="E1098" s="97"/>
      <c r="F1098" s="97"/>
      <c r="G1098" s="97"/>
      <c r="H1098" s="97"/>
      <c r="I1098" s="97"/>
      <c r="J1098" s="97"/>
      <c r="K1098" s="97"/>
      <c r="L1098" s="97"/>
      <c r="M1098" s="97"/>
      <c r="N1098" s="97"/>
      <c r="O1098" t="str">
        <f t="shared" ref="O1098" si="1087">O1096</f>
        <v/>
      </c>
    </row>
    <row r="1099" spans="1:15" x14ac:dyDescent="0.25">
      <c r="A1099" s="193" t="s">
        <v>164</v>
      </c>
      <c r="B1099" s="97"/>
      <c r="C1099" s="97"/>
      <c r="D1099" s="97"/>
      <c r="E1099" s="97"/>
      <c r="F1099" s="97"/>
      <c r="G1099" s="97"/>
      <c r="H1099" s="97"/>
      <c r="I1099" s="97"/>
      <c r="J1099" s="97"/>
      <c r="K1099" s="97"/>
      <c r="L1099" s="97"/>
      <c r="M1099" s="97"/>
      <c r="N1099" s="97"/>
      <c r="O1099" t="str">
        <f t="shared" ref="O1099" si="1088">O1096</f>
        <v/>
      </c>
    </row>
    <row r="1100" spans="1:15" x14ac:dyDescent="0.25">
      <c r="A1100" s="188"/>
      <c r="B1100" s="188"/>
      <c r="C1100" s="188"/>
      <c r="D1100" s="188"/>
      <c r="E1100" s="188"/>
      <c r="F1100" s="188"/>
      <c r="G1100" s="188"/>
      <c r="H1100" s="188"/>
      <c r="I1100" s="188"/>
      <c r="J1100" s="188"/>
      <c r="K1100" s="188"/>
      <c r="L1100" s="188"/>
      <c r="M1100" s="188"/>
      <c r="N1100" s="188"/>
      <c r="O1100" t="str">
        <f t="shared" ref="O1100" si="1089">O1096</f>
        <v/>
      </c>
    </row>
    <row r="1101" spans="1:15" x14ac:dyDescent="0.25">
      <c r="A1101" s="191" t="str">
        <f>'[1]Run Rate'!A223</f>
        <v>SCM04300</v>
      </c>
      <c r="B1101" s="191" t="str">
        <f>'[1]Run Rate'!B223</f>
        <v>Lipofenom 90 kapsula</v>
      </c>
      <c r="C1101" s="191" t="str">
        <f>'[1]Run Rate'!C223</f>
        <v>SPORTSKA PREHRANA</v>
      </c>
      <c r="D1101" s="191" t="str">
        <f>'[1]Run Rate'!D223</f>
        <v>02 SILVER</v>
      </c>
      <c r="E1101" s="97"/>
      <c r="F1101" s="97"/>
      <c r="G1101" s="97"/>
      <c r="H1101" s="97"/>
      <c r="I1101" s="97"/>
      <c r="J1101" s="97"/>
      <c r="K1101" s="97"/>
      <c r="L1101" s="97"/>
      <c r="M1101" s="97"/>
      <c r="N1101" s="97"/>
      <c r="O1101" t="str">
        <f t="shared" ref="O1101" si="1090">IF(AND(OR($B$1="ALL",$B$1=C1101),OR($E$1="ALL",$E$1=D1101),OR($B$2="ALL",$B$2=A1101),OR($E$2="ALL",IFERROR(SEARCH($E$2,B1101),0)&gt;0)),"MATCH","")</f>
        <v/>
      </c>
    </row>
    <row r="1102" spans="1:15" x14ac:dyDescent="0.25">
      <c r="A1102" s="192"/>
      <c r="B1102" s="192" t="s">
        <v>156</v>
      </c>
      <c r="C1102" s="192" t="s">
        <v>157</v>
      </c>
      <c r="D1102" s="192" t="s">
        <v>158</v>
      </c>
      <c r="E1102" s="192" t="s">
        <v>139</v>
      </c>
      <c r="F1102" s="192" t="s">
        <v>140</v>
      </c>
      <c r="G1102" s="192" t="s">
        <v>141</v>
      </c>
      <c r="H1102" s="192" t="s">
        <v>142</v>
      </c>
      <c r="I1102" s="192" t="s">
        <v>143</v>
      </c>
      <c r="J1102" s="192" t="s">
        <v>144</v>
      </c>
      <c r="K1102" s="192" t="s">
        <v>145</v>
      </c>
      <c r="L1102" s="192" t="s">
        <v>146</v>
      </c>
      <c r="M1102" s="192" t="s">
        <v>147</v>
      </c>
      <c r="N1102" s="192" t="s">
        <v>148</v>
      </c>
      <c r="O1102" t="str">
        <f t="shared" ref="O1102" si="1091">O1101</f>
        <v/>
      </c>
    </row>
    <row r="1103" spans="1:15" x14ac:dyDescent="0.25">
      <c r="A1103" s="193" t="s">
        <v>161</v>
      </c>
      <c r="B1103" s="97"/>
      <c r="C1103" s="97"/>
      <c r="D1103" s="97"/>
      <c r="E1103" s="97"/>
      <c r="F1103" s="97"/>
      <c r="G1103" s="97"/>
      <c r="H1103" s="97"/>
      <c r="I1103" s="97"/>
      <c r="J1103" s="97"/>
      <c r="K1103" s="97"/>
      <c r="L1103" s="97"/>
      <c r="M1103" s="97"/>
      <c r="N1103" s="97"/>
      <c r="O1103" t="str">
        <f t="shared" ref="O1103" si="1092">O1101</f>
        <v/>
      </c>
    </row>
    <row r="1104" spans="1:15" x14ac:dyDescent="0.25">
      <c r="A1104" s="193" t="s">
        <v>164</v>
      </c>
      <c r="B1104" s="97"/>
      <c r="C1104" s="97"/>
      <c r="D1104" s="97"/>
      <c r="E1104" s="97"/>
      <c r="F1104" s="97"/>
      <c r="G1104" s="97"/>
      <c r="H1104" s="97"/>
      <c r="I1104" s="97"/>
      <c r="J1104" s="97"/>
      <c r="K1104" s="97"/>
      <c r="L1104" s="97"/>
      <c r="M1104" s="97"/>
      <c r="N1104" s="97"/>
      <c r="O1104" t="str">
        <f t="shared" ref="O1104" si="1093">O1101</f>
        <v/>
      </c>
    </row>
    <row r="1105" spans="1:15" x14ac:dyDescent="0.25">
      <c r="A1105" s="188"/>
      <c r="B1105" s="188"/>
      <c r="C1105" s="188"/>
      <c r="D1105" s="188"/>
      <c r="E1105" s="188"/>
      <c r="F1105" s="188"/>
      <c r="G1105" s="188"/>
      <c r="H1105" s="188"/>
      <c r="I1105" s="188"/>
      <c r="J1105" s="188"/>
      <c r="K1105" s="188"/>
      <c r="L1105" s="188"/>
      <c r="M1105" s="188"/>
      <c r="N1105" s="188"/>
      <c r="O1105" t="str">
        <f t="shared" ref="O1105" si="1094">O1101</f>
        <v/>
      </c>
    </row>
    <row r="1106" spans="1:15" x14ac:dyDescent="0.25">
      <c r="A1106" s="191" t="str">
        <f>'[1]Run Rate'!A224</f>
        <v>POL09835</v>
      </c>
      <c r="B1106" s="191" t="str">
        <f>'[1]Run Rate'!B224</f>
        <v>Polleo Tonalin CLA 90 softgels</v>
      </c>
      <c r="C1106" s="191" t="str">
        <f>'[1]Run Rate'!C224</f>
        <v>SPORTSKA PREHRANA</v>
      </c>
      <c r="D1106" s="191" t="str">
        <f>'[1]Run Rate'!D224</f>
        <v>02 SILVER</v>
      </c>
      <c r="E1106" s="97"/>
      <c r="F1106" s="97"/>
      <c r="G1106" s="97"/>
      <c r="H1106" s="97"/>
      <c r="I1106" s="97"/>
      <c r="J1106" s="97"/>
      <c r="K1106" s="97"/>
      <c r="L1106" s="97"/>
      <c r="M1106" s="97"/>
      <c r="N1106" s="97"/>
      <c r="O1106" t="str">
        <f t="shared" ref="O1106" si="1095">IF(AND(OR($B$1="ALL",$B$1=C1106),OR($E$1="ALL",$E$1=D1106),OR($B$2="ALL",$B$2=A1106),OR($E$2="ALL",IFERROR(SEARCH($E$2,B1106),0)&gt;0)),"MATCH","")</f>
        <v/>
      </c>
    </row>
    <row r="1107" spans="1:15" x14ac:dyDescent="0.25">
      <c r="A1107" s="192"/>
      <c r="B1107" s="192" t="s">
        <v>156</v>
      </c>
      <c r="C1107" s="192" t="s">
        <v>157</v>
      </c>
      <c r="D1107" s="192" t="s">
        <v>158</v>
      </c>
      <c r="E1107" s="192" t="s">
        <v>139</v>
      </c>
      <c r="F1107" s="192" t="s">
        <v>140</v>
      </c>
      <c r="G1107" s="192" t="s">
        <v>141</v>
      </c>
      <c r="H1107" s="192" t="s">
        <v>142</v>
      </c>
      <c r="I1107" s="192" t="s">
        <v>143</v>
      </c>
      <c r="J1107" s="192" t="s">
        <v>144</v>
      </c>
      <c r="K1107" s="192" t="s">
        <v>145</v>
      </c>
      <c r="L1107" s="192" t="s">
        <v>146</v>
      </c>
      <c r="M1107" s="192" t="s">
        <v>147</v>
      </c>
      <c r="N1107" s="192" t="s">
        <v>148</v>
      </c>
      <c r="O1107" t="str">
        <f t="shared" ref="O1107" si="1096">O1106</f>
        <v/>
      </c>
    </row>
    <row r="1108" spans="1:15" x14ac:dyDescent="0.25">
      <c r="A1108" s="193" t="s">
        <v>161</v>
      </c>
      <c r="B1108" s="97"/>
      <c r="C1108" s="97"/>
      <c r="D1108" s="97"/>
      <c r="E1108" s="97"/>
      <c r="F1108" s="97"/>
      <c r="G1108" s="97"/>
      <c r="H1108" s="97"/>
      <c r="I1108" s="97"/>
      <c r="J1108" s="97"/>
      <c r="K1108" s="97"/>
      <c r="L1108" s="97"/>
      <c r="M1108" s="97"/>
      <c r="N1108" s="97"/>
      <c r="O1108" t="str">
        <f t="shared" ref="O1108" si="1097">O1106</f>
        <v/>
      </c>
    </row>
    <row r="1109" spans="1:15" x14ac:dyDescent="0.25">
      <c r="A1109" s="193" t="s">
        <v>164</v>
      </c>
      <c r="B1109" s="97"/>
      <c r="C1109" s="97"/>
      <c r="D1109" s="97"/>
      <c r="E1109" s="97"/>
      <c r="F1109" s="97"/>
      <c r="G1109" s="97"/>
      <c r="H1109" s="97"/>
      <c r="I1109" s="97"/>
      <c r="J1109" s="97"/>
      <c r="K1109" s="97"/>
      <c r="L1109" s="97"/>
      <c r="M1109" s="97"/>
      <c r="N1109" s="97"/>
      <c r="O1109" t="str">
        <f t="shared" ref="O1109" si="1098">O1106</f>
        <v/>
      </c>
    </row>
    <row r="1110" spans="1:15" x14ac:dyDescent="0.25">
      <c r="A1110" s="188"/>
      <c r="B1110" s="188"/>
      <c r="C1110" s="188"/>
      <c r="D1110" s="188"/>
      <c r="E1110" s="188"/>
      <c r="F1110" s="188"/>
      <c r="G1110" s="188"/>
      <c r="H1110" s="188"/>
      <c r="I1110" s="188"/>
      <c r="J1110" s="188"/>
      <c r="K1110" s="188"/>
      <c r="L1110" s="188"/>
      <c r="M1110" s="188"/>
      <c r="N1110" s="188"/>
      <c r="O1110" t="str">
        <f t="shared" ref="O1110" si="1099">O1106</f>
        <v/>
      </c>
    </row>
    <row r="1111" spans="1:15" x14ac:dyDescent="0.25">
      <c r="A1111" s="191" t="str">
        <f>'[1]Run Rate'!A225</f>
        <v>ON00499</v>
      </c>
      <c r="B1111" s="191" t="str">
        <f>'[1]Run Rate'!B225</f>
        <v>ON GS 100% Isolate 930g Chocolate</v>
      </c>
      <c r="C1111" s="191" t="str">
        <f>'[1]Run Rate'!C225</f>
        <v>PROTEINI</v>
      </c>
      <c r="D1111" s="191" t="str">
        <f>'[1]Run Rate'!D225</f>
        <v>02 SILVER</v>
      </c>
      <c r="E1111" s="97"/>
      <c r="F1111" s="97"/>
      <c r="G1111" s="97"/>
      <c r="H1111" s="97"/>
      <c r="I1111" s="97"/>
      <c r="J1111" s="97"/>
      <c r="K1111" s="97"/>
      <c r="L1111" s="97"/>
      <c r="M1111" s="97"/>
      <c r="N1111" s="97"/>
      <c r="O1111" t="str">
        <f t="shared" ref="O1111" si="1100">IF(AND(OR($B$1="ALL",$B$1=C1111),OR($E$1="ALL",$E$1=D1111),OR($B$2="ALL",$B$2=A1111),OR($E$2="ALL",IFERROR(SEARCH($E$2,B1111),0)&gt;0)),"MATCH","")</f>
        <v/>
      </c>
    </row>
    <row r="1112" spans="1:15" x14ac:dyDescent="0.25">
      <c r="A1112" s="192"/>
      <c r="B1112" s="192" t="s">
        <v>156</v>
      </c>
      <c r="C1112" s="192" t="s">
        <v>157</v>
      </c>
      <c r="D1112" s="192" t="s">
        <v>158</v>
      </c>
      <c r="E1112" s="192" t="s">
        <v>139</v>
      </c>
      <c r="F1112" s="192" t="s">
        <v>140</v>
      </c>
      <c r="G1112" s="192" t="s">
        <v>141</v>
      </c>
      <c r="H1112" s="192" t="s">
        <v>142</v>
      </c>
      <c r="I1112" s="192" t="s">
        <v>143</v>
      </c>
      <c r="J1112" s="192" t="s">
        <v>144</v>
      </c>
      <c r="K1112" s="192" t="s">
        <v>145</v>
      </c>
      <c r="L1112" s="192" t="s">
        <v>146</v>
      </c>
      <c r="M1112" s="192" t="s">
        <v>147</v>
      </c>
      <c r="N1112" s="192" t="s">
        <v>148</v>
      </c>
      <c r="O1112" t="str">
        <f t="shared" ref="O1112" si="1101">O1111</f>
        <v/>
      </c>
    </row>
    <row r="1113" spans="1:15" x14ac:dyDescent="0.25">
      <c r="A1113" s="193" t="s">
        <v>161</v>
      </c>
      <c r="B1113" s="97"/>
      <c r="C1113" s="97"/>
      <c r="D1113" s="97"/>
      <c r="E1113" s="97"/>
      <c r="F1113" s="97"/>
      <c r="G1113" s="97"/>
      <c r="H1113" s="97"/>
      <c r="I1113" s="97"/>
      <c r="J1113" s="97"/>
      <c r="K1113" s="97"/>
      <c r="L1113" s="97"/>
      <c r="M1113" s="97"/>
      <c r="N1113" s="97"/>
      <c r="O1113" t="str">
        <f t="shared" ref="O1113" si="1102">O1111</f>
        <v/>
      </c>
    </row>
    <row r="1114" spans="1:15" x14ac:dyDescent="0.25">
      <c r="A1114" s="193" t="s">
        <v>164</v>
      </c>
      <c r="B1114" s="97"/>
      <c r="C1114" s="97"/>
      <c r="D1114" s="97"/>
      <c r="E1114" s="97"/>
      <c r="F1114" s="97"/>
      <c r="G1114" s="97"/>
      <c r="H1114" s="97"/>
      <c r="I1114" s="97"/>
      <c r="J1114" s="97"/>
      <c r="K1114" s="97"/>
      <c r="L1114" s="97"/>
      <c r="M1114" s="97"/>
      <c r="N1114" s="97"/>
      <c r="O1114" t="str">
        <f t="shared" ref="O1114" si="1103">O1111</f>
        <v/>
      </c>
    </row>
    <row r="1115" spans="1:15" x14ac:dyDescent="0.25">
      <c r="A1115" s="188"/>
      <c r="B1115" s="188"/>
      <c r="C1115" s="188"/>
      <c r="D1115" s="188"/>
      <c r="E1115" s="188"/>
      <c r="F1115" s="188"/>
      <c r="G1115" s="188"/>
      <c r="H1115" s="188"/>
      <c r="I1115" s="188"/>
      <c r="J1115" s="188"/>
      <c r="K1115" s="188"/>
      <c r="L1115" s="188"/>
      <c r="M1115" s="188"/>
      <c r="N1115" s="188"/>
      <c r="O1115" t="str">
        <f t="shared" ref="O1115" si="1104">O1111</f>
        <v/>
      </c>
    </row>
    <row r="1116" spans="1:15" x14ac:dyDescent="0.25">
      <c r="A1116" s="191" t="str">
        <f>'[1]Run Rate'!A226</f>
        <v>POL12754</v>
      </c>
      <c r="B1116" s="191" t="str">
        <f>'[1]Run Rate'!B226</f>
        <v>Polleo Isotonic Sports Drink 500g Pineapple Iced Tea</v>
      </c>
      <c r="C1116" s="191" t="str">
        <f>'[1]Run Rate'!C226</f>
        <v>SPORTSKA PREHRANA</v>
      </c>
      <c r="D1116" s="191" t="str">
        <f>'[1]Run Rate'!D226</f>
        <v>02 SILVER</v>
      </c>
      <c r="E1116" s="97"/>
      <c r="F1116" s="97"/>
      <c r="G1116" s="97"/>
      <c r="H1116" s="97"/>
      <c r="I1116" s="97"/>
      <c r="J1116" s="97"/>
      <c r="K1116" s="97"/>
      <c r="L1116" s="97"/>
      <c r="M1116" s="97"/>
      <c r="N1116" s="97"/>
      <c r="O1116" t="str">
        <f t="shared" ref="O1116" si="1105">IF(AND(OR($B$1="ALL",$B$1=C1116),OR($E$1="ALL",$E$1=D1116),OR($B$2="ALL",$B$2=A1116),OR($E$2="ALL",IFERROR(SEARCH($E$2,B1116),0)&gt;0)),"MATCH","")</f>
        <v/>
      </c>
    </row>
    <row r="1117" spans="1:15" x14ac:dyDescent="0.25">
      <c r="A1117" s="192"/>
      <c r="B1117" s="192" t="s">
        <v>156</v>
      </c>
      <c r="C1117" s="192" t="s">
        <v>157</v>
      </c>
      <c r="D1117" s="192" t="s">
        <v>158</v>
      </c>
      <c r="E1117" s="192" t="s">
        <v>139</v>
      </c>
      <c r="F1117" s="192" t="s">
        <v>140</v>
      </c>
      <c r="G1117" s="192" t="s">
        <v>141</v>
      </c>
      <c r="H1117" s="192" t="s">
        <v>142</v>
      </c>
      <c r="I1117" s="192" t="s">
        <v>143</v>
      </c>
      <c r="J1117" s="192" t="s">
        <v>144</v>
      </c>
      <c r="K1117" s="192" t="s">
        <v>145</v>
      </c>
      <c r="L1117" s="192" t="s">
        <v>146</v>
      </c>
      <c r="M1117" s="192" t="s">
        <v>147</v>
      </c>
      <c r="N1117" s="192" t="s">
        <v>148</v>
      </c>
      <c r="O1117" t="str">
        <f t="shared" ref="O1117" si="1106">O1116</f>
        <v/>
      </c>
    </row>
    <row r="1118" spans="1:15" x14ac:dyDescent="0.25">
      <c r="A1118" s="193" t="s">
        <v>161</v>
      </c>
      <c r="B1118" s="97"/>
      <c r="C1118" s="97"/>
      <c r="D1118" s="97"/>
      <c r="E1118" s="97"/>
      <c r="F1118" s="97"/>
      <c r="G1118" s="97"/>
      <c r="H1118" s="97"/>
      <c r="I1118" s="97"/>
      <c r="J1118" s="97"/>
      <c r="K1118" s="97"/>
      <c r="L1118" s="97"/>
      <c r="M1118" s="97"/>
      <c r="N1118" s="97"/>
      <c r="O1118" t="str">
        <f t="shared" ref="O1118" si="1107">O1116</f>
        <v/>
      </c>
    </row>
    <row r="1119" spans="1:15" x14ac:dyDescent="0.25">
      <c r="A1119" s="193" t="s">
        <v>164</v>
      </c>
      <c r="B1119" s="97"/>
      <c r="C1119" s="97"/>
      <c r="D1119" s="97"/>
      <c r="E1119" s="97"/>
      <c r="F1119" s="97"/>
      <c r="G1119" s="97"/>
      <c r="H1119" s="97"/>
      <c r="I1119" s="97"/>
      <c r="J1119" s="97"/>
      <c r="K1119" s="97"/>
      <c r="L1119" s="97"/>
      <c r="M1119" s="97"/>
      <c r="N1119" s="97"/>
      <c r="O1119" t="str">
        <f t="shared" ref="O1119" si="1108">O1116</f>
        <v/>
      </c>
    </row>
    <row r="1120" spans="1:15" x14ac:dyDescent="0.25">
      <c r="A1120" s="188"/>
      <c r="B1120" s="188"/>
      <c r="C1120" s="188"/>
      <c r="D1120" s="188"/>
      <c r="E1120" s="188"/>
      <c r="F1120" s="188"/>
      <c r="G1120" s="188"/>
      <c r="H1120" s="188"/>
      <c r="I1120" s="188"/>
      <c r="J1120" s="188"/>
      <c r="K1120" s="188"/>
      <c r="L1120" s="188"/>
      <c r="M1120" s="188"/>
      <c r="N1120" s="188"/>
      <c r="O1120" t="str">
        <f t="shared" ref="O1120" si="1109">O1116</f>
        <v/>
      </c>
    </row>
    <row r="1121" spans="1:15" x14ac:dyDescent="0.25">
      <c r="A1121" s="191" t="str">
        <f>'[1]Run Rate'!A227</f>
        <v>ZOE12441</v>
      </c>
      <c r="B1121" s="191" t="str">
        <f>'[1]Run Rate'!B227</f>
        <v>ZOE Liquid Marine Collagen 5000 500ml</v>
      </c>
      <c r="C1121" s="191" t="str">
        <f>'[1]Run Rate'!C227</f>
        <v>SPORTSKA PREHRANA</v>
      </c>
      <c r="D1121" s="191" t="str">
        <f>'[1]Run Rate'!D227</f>
        <v>02 SILVER</v>
      </c>
      <c r="E1121" s="97"/>
      <c r="F1121" s="97"/>
      <c r="G1121" s="97"/>
      <c r="H1121" s="97"/>
      <c r="I1121" s="97"/>
      <c r="J1121" s="97"/>
      <c r="K1121" s="97"/>
      <c r="L1121" s="97"/>
      <c r="M1121" s="97"/>
      <c r="N1121" s="97"/>
      <c r="O1121" t="str">
        <f t="shared" ref="O1121" si="1110">IF(AND(OR($B$1="ALL",$B$1=C1121),OR($E$1="ALL",$E$1=D1121),OR($B$2="ALL",$B$2=A1121),OR($E$2="ALL",IFERROR(SEARCH($E$2,B1121),0)&gt;0)),"MATCH","")</f>
        <v/>
      </c>
    </row>
    <row r="1122" spans="1:15" x14ac:dyDescent="0.25">
      <c r="A1122" s="192"/>
      <c r="B1122" s="192" t="s">
        <v>156</v>
      </c>
      <c r="C1122" s="192" t="s">
        <v>157</v>
      </c>
      <c r="D1122" s="192" t="s">
        <v>158</v>
      </c>
      <c r="E1122" s="192" t="s">
        <v>139</v>
      </c>
      <c r="F1122" s="192" t="s">
        <v>140</v>
      </c>
      <c r="G1122" s="192" t="s">
        <v>141</v>
      </c>
      <c r="H1122" s="192" t="s">
        <v>142</v>
      </c>
      <c r="I1122" s="192" t="s">
        <v>143</v>
      </c>
      <c r="J1122" s="192" t="s">
        <v>144</v>
      </c>
      <c r="K1122" s="192" t="s">
        <v>145</v>
      </c>
      <c r="L1122" s="192" t="s">
        <v>146</v>
      </c>
      <c r="M1122" s="192" t="s">
        <v>147</v>
      </c>
      <c r="N1122" s="192" t="s">
        <v>148</v>
      </c>
      <c r="O1122" t="str">
        <f t="shared" ref="O1122" si="1111">O1121</f>
        <v/>
      </c>
    </row>
    <row r="1123" spans="1:15" x14ac:dyDescent="0.25">
      <c r="A1123" s="193" t="s">
        <v>161</v>
      </c>
      <c r="B1123" s="97"/>
      <c r="C1123" s="97"/>
      <c r="D1123" s="97"/>
      <c r="E1123" s="97"/>
      <c r="F1123" s="97"/>
      <c r="G1123" s="97"/>
      <c r="H1123" s="97"/>
      <c r="I1123" s="97"/>
      <c r="J1123" s="97"/>
      <c r="K1123" s="97"/>
      <c r="L1123" s="97"/>
      <c r="M1123" s="97"/>
      <c r="N1123" s="97"/>
      <c r="O1123" t="str">
        <f t="shared" ref="O1123" si="1112">O1121</f>
        <v/>
      </c>
    </row>
    <row r="1124" spans="1:15" x14ac:dyDescent="0.25">
      <c r="A1124" s="193" t="s">
        <v>164</v>
      </c>
      <c r="B1124" s="97"/>
      <c r="C1124" s="97"/>
      <c r="D1124" s="97"/>
      <c r="E1124" s="97"/>
      <c r="F1124" s="97"/>
      <c r="G1124" s="97"/>
      <c r="H1124" s="97"/>
      <c r="I1124" s="97"/>
      <c r="J1124" s="97"/>
      <c r="K1124" s="97"/>
      <c r="L1124" s="97"/>
      <c r="M1124" s="97"/>
      <c r="N1124" s="97"/>
      <c r="O1124" t="str">
        <f t="shared" ref="O1124" si="1113">O1121</f>
        <v/>
      </c>
    </row>
    <row r="1125" spans="1:15" x14ac:dyDescent="0.25">
      <c r="A1125" s="188"/>
      <c r="B1125" s="188"/>
      <c r="C1125" s="188"/>
      <c r="D1125" s="188"/>
      <c r="E1125" s="188"/>
      <c r="F1125" s="188"/>
      <c r="G1125" s="188"/>
      <c r="H1125" s="188"/>
      <c r="I1125" s="188"/>
      <c r="J1125" s="188"/>
      <c r="K1125" s="188"/>
      <c r="L1125" s="188"/>
      <c r="M1125" s="188"/>
      <c r="N1125" s="188"/>
      <c r="O1125" t="str">
        <f t="shared" ref="O1125" si="1114">O1121</f>
        <v/>
      </c>
    </row>
    <row r="1126" spans="1:15" x14ac:dyDescent="0.25">
      <c r="A1126" s="191" t="str">
        <f>'[1]Run Rate'!A228</f>
        <v>SCM04312</v>
      </c>
      <c r="B1126" s="191" t="str">
        <f>'[1]Run Rate'!B228</f>
        <v>Hemocell 250g</v>
      </c>
      <c r="C1126" s="191" t="str">
        <f>'[1]Run Rate'!C228</f>
        <v>SPORTSKA PREHRANA</v>
      </c>
      <c r="D1126" s="191" t="str">
        <f>'[1]Run Rate'!D228</f>
        <v>02 SILVER</v>
      </c>
      <c r="E1126" s="97"/>
      <c r="F1126" s="97"/>
      <c r="G1126" s="97"/>
      <c r="H1126" s="97"/>
      <c r="I1126" s="97"/>
      <c r="J1126" s="97"/>
      <c r="K1126" s="97"/>
      <c r="L1126" s="97"/>
      <c r="M1126" s="97"/>
      <c r="N1126" s="97"/>
      <c r="O1126" t="str">
        <f t="shared" ref="O1126" si="1115">IF(AND(OR($B$1="ALL",$B$1=C1126),OR($E$1="ALL",$E$1=D1126),OR($B$2="ALL",$B$2=A1126),OR($E$2="ALL",IFERROR(SEARCH($E$2,B1126),0)&gt;0)),"MATCH","")</f>
        <v/>
      </c>
    </row>
    <row r="1127" spans="1:15" x14ac:dyDescent="0.25">
      <c r="A1127" s="192"/>
      <c r="B1127" s="192" t="s">
        <v>156</v>
      </c>
      <c r="C1127" s="192" t="s">
        <v>157</v>
      </c>
      <c r="D1127" s="192" t="s">
        <v>158</v>
      </c>
      <c r="E1127" s="192" t="s">
        <v>139</v>
      </c>
      <c r="F1127" s="192" t="s">
        <v>140</v>
      </c>
      <c r="G1127" s="192" t="s">
        <v>141</v>
      </c>
      <c r="H1127" s="192" t="s">
        <v>142</v>
      </c>
      <c r="I1127" s="192" t="s">
        <v>143</v>
      </c>
      <c r="J1127" s="192" t="s">
        <v>144</v>
      </c>
      <c r="K1127" s="192" t="s">
        <v>145</v>
      </c>
      <c r="L1127" s="192" t="s">
        <v>146</v>
      </c>
      <c r="M1127" s="192" t="s">
        <v>147</v>
      </c>
      <c r="N1127" s="192" t="s">
        <v>148</v>
      </c>
      <c r="O1127" t="str">
        <f t="shared" ref="O1127" si="1116">O1126</f>
        <v/>
      </c>
    </row>
    <row r="1128" spans="1:15" x14ac:dyDescent="0.25">
      <c r="A1128" s="193" t="s">
        <v>161</v>
      </c>
      <c r="B1128" s="97"/>
      <c r="C1128" s="97"/>
      <c r="D1128" s="97"/>
      <c r="E1128" s="97"/>
      <c r="F1128" s="97"/>
      <c r="G1128" s="97"/>
      <c r="H1128" s="97"/>
      <c r="I1128" s="97"/>
      <c r="J1128" s="97"/>
      <c r="K1128" s="97"/>
      <c r="L1128" s="97"/>
      <c r="M1128" s="97"/>
      <c r="N1128" s="97"/>
      <c r="O1128" t="str">
        <f t="shared" ref="O1128" si="1117">O1126</f>
        <v/>
      </c>
    </row>
    <row r="1129" spans="1:15" x14ac:dyDescent="0.25">
      <c r="A1129" s="193" t="s">
        <v>164</v>
      </c>
      <c r="B1129" s="97"/>
      <c r="C1129" s="97"/>
      <c r="D1129" s="97"/>
      <c r="E1129" s="97"/>
      <c r="F1129" s="97"/>
      <c r="G1129" s="97"/>
      <c r="H1129" s="97"/>
      <c r="I1129" s="97"/>
      <c r="J1129" s="97"/>
      <c r="K1129" s="97"/>
      <c r="L1129" s="97"/>
      <c r="M1129" s="97"/>
      <c r="N1129" s="97"/>
      <c r="O1129" t="str">
        <f t="shared" ref="O1129" si="1118">O1126</f>
        <v/>
      </c>
    </row>
    <row r="1130" spans="1:15" x14ac:dyDescent="0.25">
      <c r="A1130" s="188"/>
      <c r="B1130" s="188"/>
      <c r="C1130" s="188"/>
      <c r="D1130" s="188"/>
      <c r="E1130" s="188"/>
      <c r="F1130" s="188"/>
      <c r="G1130" s="188"/>
      <c r="H1130" s="188"/>
      <c r="I1130" s="188"/>
      <c r="J1130" s="188"/>
      <c r="K1130" s="188"/>
      <c r="L1130" s="188"/>
      <c r="M1130" s="188"/>
      <c r="N1130" s="188"/>
      <c r="O1130" t="str">
        <f t="shared" ref="O1130" si="1119">O1126</f>
        <v/>
      </c>
    </row>
    <row r="1131" spans="1:15" x14ac:dyDescent="0.25">
      <c r="A1131" s="191" t="str">
        <f>'[1]Run Rate'!A229</f>
        <v>ZOE12361</v>
      </c>
      <c r="B1131" s="191" t="str">
        <f>'[1]Run Rate'!B229</f>
        <v>ZOE Clear Hydrowhey 454g Summer Raspberry</v>
      </c>
      <c r="C1131" s="191" t="str">
        <f>'[1]Run Rate'!C229</f>
        <v>PROTEINI</v>
      </c>
      <c r="D1131" s="191" t="str">
        <f>'[1]Run Rate'!D229</f>
        <v>02 SILVER</v>
      </c>
      <c r="E1131" s="97"/>
      <c r="F1131" s="97"/>
      <c r="G1131" s="97"/>
      <c r="H1131" s="97"/>
      <c r="I1131" s="97"/>
      <c r="J1131" s="97"/>
      <c r="K1131" s="97"/>
      <c r="L1131" s="97"/>
      <c r="M1131" s="97"/>
      <c r="N1131" s="97"/>
      <c r="O1131" t="str">
        <f t="shared" ref="O1131" si="1120">IF(AND(OR($B$1="ALL",$B$1=C1131),OR($E$1="ALL",$E$1=D1131),OR($B$2="ALL",$B$2=A1131),OR($E$2="ALL",IFERROR(SEARCH($E$2,B1131),0)&gt;0)),"MATCH","")</f>
        <v/>
      </c>
    </row>
    <row r="1132" spans="1:15" x14ac:dyDescent="0.25">
      <c r="A1132" s="192"/>
      <c r="B1132" s="192" t="s">
        <v>156</v>
      </c>
      <c r="C1132" s="192" t="s">
        <v>157</v>
      </c>
      <c r="D1132" s="192" t="s">
        <v>158</v>
      </c>
      <c r="E1132" s="192" t="s">
        <v>139</v>
      </c>
      <c r="F1132" s="192" t="s">
        <v>140</v>
      </c>
      <c r="G1132" s="192" t="s">
        <v>141</v>
      </c>
      <c r="H1132" s="192" t="s">
        <v>142</v>
      </c>
      <c r="I1132" s="192" t="s">
        <v>143</v>
      </c>
      <c r="J1132" s="192" t="s">
        <v>144</v>
      </c>
      <c r="K1132" s="192" t="s">
        <v>145</v>
      </c>
      <c r="L1132" s="192" t="s">
        <v>146</v>
      </c>
      <c r="M1132" s="192" t="s">
        <v>147</v>
      </c>
      <c r="N1132" s="192" t="s">
        <v>148</v>
      </c>
      <c r="O1132" t="str">
        <f t="shared" ref="O1132" si="1121">O1131</f>
        <v/>
      </c>
    </row>
    <row r="1133" spans="1:15" x14ac:dyDescent="0.25">
      <c r="A1133" s="193" t="s">
        <v>161</v>
      </c>
      <c r="B1133" s="97"/>
      <c r="C1133" s="97"/>
      <c r="D1133" s="97"/>
      <c r="E1133" s="97"/>
      <c r="F1133" s="97"/>
      <c r="G1133" s="97"/>
      <c r="H1133" s="97"/>
      <c r="I1133" s="97"/>
      <c r="J1133" s="97"/>
      <c r="K1133" s="97"/>
      <c r="L1133" s="97"/>
      <c r="M1133" s="97"/>
      <c r="N1133" s="97"/>
      <c r="O1133" t="str">
        <f t="shared" ref="O1133" si="1122">O1131</f>
        <v/>
      </c>
    </row>
    <row r="1134" spans="1:15" x14ac:dyDescent="0.25">
      <c r="A1134" s="193" t="s">
        <v>164</v>
      </c>
      <c r="B1134" s="97"/>
      <c r="C1134" s="97"/>
      <c r="D1134" s="97"/>
      <c r="E1134" s="97"/>
      <c r="F1134" s="97"/>
      <c r="G1134" s="97"/>
      <c r="H1134" s="97"/>
      <c r="I1134" s="97"/>
      <c r="J1134" s="97"/>
      <c r="K1134" s="97"/>
      <c r="L1134" s="97"/>
      <c r="M1134" s="97"/>
      <c r="N1134" s="97"/>
      <c r="O1134" t="str">
        <f t="shared" ref="O1134" si="1123">O1131</f>
        <v/>
      </c>
    </row>
    <row r="1135" spans="1:15" x14ac:dyDescent="0.25">
      <c r="A1135" s="188"/>
      <c r="B1135" s="188"/>
      <c r="C1135" s="188"/>
      <c r="D1135" s="188"/>
      <c r="E1135" s="188"/>
      <c r="F1135" s="188"/>
      <c r="G1135" s="188"/>
      <c r="H1135" s="188"/>
      <c r="I1135" s="188"/>
      <c r="J1135" s="188"/>
      <c r="K1135" s="188"/>
      <c r="L1135" s="188"/>
      <c r="M1135" s="188"/>
      <c r="N1135" s="188"/>
      <c r="O1135" t="str">
        <f t="shared" ref="O1135" si="1124">O1131</f>
        <v/>
      </c>
    </row>
    <row r="1136" spans="1:15" x14ac:dyDescent="0.25">
      <c r="A1136" s="191" t="str">
        <f>'[1]Run Rate'!A230</f>
        <v>POL09927</v>
      </c>
      <c r="B1136" s="191" t="str">
        <f>'[1]Run Rate'!B230</f>
        <v>Polleo Protein oatmeal 60g chocolate hazelnut</v>
      </c>
      <c r="C1136" s="191" t="str">
        <f>'[1]Run Rate'!C230</f>
        <v>BIO I SUPERFOODS</v>
      </c>
      <c r="D1136" s="191" t="str">
        <f>'[1]Run Rate'!D230</f>
        <v>02 SILVER</v>
      </c>
      <c r="E1136" s="97"/>
      <c r="F1136" s="97"/>
      <c r="G1136" s="97"/>
      <c r="H1136" s="97"/>
      <c r="I1136" s="97"/>
      <c r="J1136" s="97"/>
      <c r="K1136" s="97"/>
      <c r="L1136" s="97"/>
      <c r="M1136" s="97"/>
      <c r="N1136" s="97"/>
      <c r="O1136" t="str">
        <f t="shared" ref="O1136" si="1125">IF(AND(OR($B$1="ALL",$B$1=C1136),OR($E$1="ALL",$E$1=D1136),OR($B$2="ALL",$B$2=A1136),OR($E$2="ALL",IFERROR(SEARCH($E$2,B1136),0)&gt;0)),"MATCH","")</f>
        <v/>
      </c>
    </row>
    <row r="1137" spans="1:15" x14ac:dyDescent="0.25">
      <c r="A1137" s="192"/>
      <c r="B1137" s="192" t="s">
        <v>156</v>
      </c>
      <c r="C1137" s="192" t="s">
        <v>157</v>
      </c>
      <c r="D1137" s="192" t="s">
        <v>158</v>
      </c>
      <c r="E1137" s="192" t="s">
        <v>139</v>
      </c>
      <c r="F1137" s="192" t="s">
        <v>140</v>
      </c>
      <c r="G1137" s="192" t="s">
        <v>141</v>
      </c>
      <c r="H1137" s="192" t="s">
        <v>142</v>
      </c>
      <c r="I1137" s="192" t="s">
        <v>143</v>
      </c>
      <c r="J1137" s="192" t="s">
        <v>144</v>
      </c>
      <c r="K1137" s="192" t="s">
        <v>145</v>
      </c>
      <c r="L1137" s="192" t="s">
        <v>146</v>
      </c>
      <c r="M1137" s="192" t="s">
        <v>147</v>
      </c>
      <c r="N1137" s="192" t="s">
        <v>148</v>
      </c>
      <c r="O1137" t="str">
        <f t="shared" ref="O1137" si="1126">O1136</f>
        <v/>
      </c>
    </row>
    <row r="1138" spans="1:15" x14ac:dyDescent="0.25">
      <c r="A1138" s="193" t="s">
        <v>161</v>
      </c>
      <c r="B1138" s="97"/>
      <c r="C1138" s="97"/>
      <c r="D1138" s="97"/>
      <c r="E1138" s="97"/>
      <c r="F1138" s="97"/>
      <c r="G1138" s="97"/>
      <c r="H1138" s="97"/>
      <c r="I1138" s="97"/>
      <c r="J1138" s="97"/>
      <c r="K1138" s="97"/>
      <c r="L1138" s="97"/>
      <c r="M1138" s="97"/>
      <c r="N1138" s="97"/>
      <c r="O1138" t="str">
        <f t="shared" ref="O1138" si="1127">O1136</f>
        <v/>
      </c>
    </row>
    <row r="1139" spans="1:15" x14ac:dyDescent="0.25">
      <c r="A1139" s="193" t="s">
        <v>164</v>
      </c>
      <c r="B1139" s="97"/>
      <c r="C1139" s="97"/>
      <c r="D1139" s="97"/>
      <c r="E1139" s="97"/>
      <c r="F1139" s="97"/>
      <c r="G1139" s="97"/>
      <c r="H1139" s="97"/>
      <c r="I1139" s="97"/>
      <c r="J1139" s="97"/>
      <c r="K1139" s="97"/>
      <c r="L1139" s="97"/>
      <c r="M1139" s="97"/>
      <c r="N1139" s="97"/>
      <c r="O1139" t="str">
        <f t="shared" ref="O1139" si="1128">O1136</f>
        <v/>
      </c>
    </row>
    <row r="1140" spans="1:15" x14ac:dyDescent="0.25">
      <c r="A1140" s="188"/>
      <c r="B1140" s="188"/>
      <c r="C1140" s="188"/>
      <c r="D1140" s="188"/>
      <c r="E1140" s="188"/>
      <c r="F1140" s="188"/>
      <c r="G1140" s="188"/>
      <c r="H1140" s="188"/>
      <c r="I1140" s="188"/>
      <c r="J1140" s="188"/>
      <c r="K1140" s="188"/>
      <c r="L1140" s="188"/>
      <c r="M1140" s="188"/>
      <c r="N1140" s="188"/>
      <c r="O1140" t="str">
        <f t="shared" ref="O1140" si="1129">O1136</f>
        <v/>
      </c>
    </row>
    <row r="1141" spans="1:15" x14ac:dyDescent="0.25">
      <c r="A1141" s="191" t="str">
        <f>'[1]Run Rate'!A231</f>
        <v>GAR04752</v>
      </c>
      <c r="B1141" s="191" t="str">
        <f>'[1]Run Rate'!B231</f>
        <v>Fenix 8, 51 mm, AMOLED Sapphire, Carbon Gray DLC Tit., Black/Pebble Gray remen</v>
      </c>
      <c r="C1141" s="191" t="str">
        <f>'[1]Run Rate'!C231</f>
        <v>GADGETI</v>
      </c>
      <c r="D1141" s="191" t="str">
        <f>'[1]Run Rate'!D231</f>
        <v>02 SILVER</v>
      </c>
      <c r="E1141" s="97"/>
      <c r="F1141" s="97"/>
      <c r="G1141" s="97"/>
      <c r="H1141" s="97"/>
      <c r="I1141" s="97"/>
      <c r="J1141" s="97"/>
      <c r="K1141" s="97"/>
      <c r="L1141" s="97"/>
      <c r="M1141" s="97"/>
      <c r="N1141" s="97"/>
      <c r="O1141" t="str">
        <f t="shared" ref="O1141" si="1130">IF(AND(OR($B$1="ALL",$B$1=C1141),OR($E$1="ALL",$E$1=D1141),OR($B$2="ALL",$B$2=A1141),OR($E$2="ALL",IFERROR(SEARCH($E$2,B1141),0)&gt;0)),"MATCH","")</f>
        <v/>
      </c>
    </row>
    <row r="1142" spans="1:15" x14ac:dyDescent="0.25">
      <c r="A1142" s="192"/>
      <c r="B1142" s="192" t="s">
        <v>156</v>
      </c>
      <c r="C1142" s="192" t="s">
        <v>157</v>
      </c>
      <c r="D1142" s="192" t="s">
        <v>158</v>
      </c>
      <c r="E1142" s="192" t="s">
        <v>139</v>
      </c>
      <c r="F1142" s="192" t="s">
        <v>140</v>
      </c>
      <c r="G1142" s="192" t="s">
        <v>141</v>
      </c>
      <c r="H1142" s="192" t="s">
        <v>142</v>
      </c>
      <c r="I1142" s="192" t="s">
        <v>143</v>
      </c>
      <c r="J1142" s="192" t="s">
        <v>144</v>
      </c>
      <c r="K1142" s="192" t="s">
        <v>145</v>
      </c>
      <c r="L1142" s="192" t="s">
        <v>146</v>
      </c>
      <c r="M1142" s="192" t="s">
        <v>147</v>
      </c>
      <c r="N1142" s="192" t="s">
        <v>148</v>
      </c>
      <c r="O1142" t="str">
        <f t="shared" ref="O1142" si="1131">O1141</f>
        <v/>
      </c>
    </row>
    <row r="1143" spans="1:15" x14ac:dyDescent="0.25">
      <c r="A1143" s="193" t="s">
        <v>161</v>
      </c>
      <c r="B1143" s="97"/>
      <c r="C1143" s="97"/>
      <c r="D1143" s="97"/>
      <c r="E1143" s="97"/>
      <c r="F1143" s="97"/>
      <c r="G1143" s="97"/>
      <c r="H1143" s="97"/>
      <c r="I1143" s="97"/>
      <c r="J1143" s="97"/>
      <c r="K1143" s="97"/>
      <c r="L1143" s="97"/>
      <c r="M1143" s="97"/>
      <c r="N1143" s="97"/>
      <c r="O1143" t="str">
        <f t="shared" ref="O1143" si="1132">O1141</f>
        <v/>
      </c>
    </row>
    <row r="1144" spans="1:15" x14ac:dyDescent="0.25">
      <c r="A1144" s="193" t="s">
        <v>164</v>
      </c>
      <c r="B1144" s="97"/>
      <c r="C1144" s="97"/>
      <c r="D1144" s="97"/>
      <c r="E1144" s="97"/>
      <c r="F1144" s="97"/>
      <c r="G1144" s="97"/>
      <c r="H1144" s="97"/>
      <c r="I1144" s="97"/>
      <c r="J1144" s="97"/>
      <c r="K1144" s="97"/>
      <c r="L1144" s="97"/>
      <c r="M1144" s="97"/>
      <c r="N1144" s="97"/>
      <c r="O1144" t="str">
        <f t="shared" ref="O1144" si="1133">O1141</f>
        <v/>
      </c>
    </row>
    <row r="1145" spans="1:15" x14ac:dyDescent="0.25">
      <c r="A1145" s="188"/>
      <c r="B1145" s="188"/>
      <c r="C1145" s="188"/>
      <c r="D1145" s="188"/>
      <c r="E1145" s="188"/>
      <c r="F1145" s="188"/>
      <c r="G1145" s="188"/>
      <c r="H1145" s="188"/>
      <c r="I1145" s="188"/>
      <c r="J1145" s="188"/>
      <c r="K1145" s="188"/>
      <c r="L1145" s="188"/>
      <c r="M1145" s="188"/>
      <c r="N1145" s="188"/>
      <c r="O1145" t="str">
        <f t="shared" ref="O1145" si="1134">O1141</f>
        <v/>
      </c>
    </row>
    <row r="1146" spans="1:15" x14ac:dyDescent="0.25">
      <c r="A1146" s="191" t="str">
        <f>'[1]Run Rate'!A232</f>
        <v>SHM00006</v>
      </c>
      <c r="B1146" s="191" t="str">
        <f>'[1]Run Rate'!B232</f>
        <v>Shieldmixer Hero Pro Logo Black</v>
      </c>
      <c r="C1146" s="191" t="str">
        <f>'[1]Run Rate'!C232</f>
        <v>DRINKWARE I HOME</v>
      </c>
      <c r="D1146" s="191" t="str">
        <f>'[1]Run Rate'!D232</f>
        <v>02 SILVER</v>
      </c>
      <c r="E1146" s="97"/>
      <c r="F1146" s="97"/>
      <c r="G1146" s="97"/>
      <c r="H1146" s="97"/>
      <c r="I1146" s="97"/>
      <c r="J1146" s="97"/>
      <c r="K1146" s="97"/>
      <c r="L1146" s="97"/>
      <c r="M1146" s="97"/>
      <c r="N1146" s="97"/>
      <c r="O1146" t="str">
        <f t="shared" ref="O1146" si="1135">IF(AND(OR($B$1="ALL",$B$1=C1146),OR($E$1="ALL",$E$1=D1146),OR($B$2="ALL",$B$2=A1146),OR($E$2="ALL",IFERROR(SEARCH($E$2,B1146),0)&gt;0)),"MATCH","")</f>
        <v/>
      </c>
    </row>
    <row r="1147" spans="1:15" x14ac:dyDescent="0.25">
      <c r="A1147" s="192"/>
      <c r="B1147" s="192" t="s">
        <v>156</v>
      </c>
      <c r="C1147" s="192" t="s">
        <v>157</v>
      </c>
      <c r="D1147" s="192" t="s">
        <v>158</v>
      </c>
      <c r="E1147" s="192" t="s">
        <v>139</v>
      </c>
      <c r="F1147" s="192" t="s">
        <v>140</v>
      </c>
      <c r="G1147" s="192" t="s">
        <v>141</v>
      </c>
      <c r="H1147" s="192" t="s">
        <v>142</v>
      </c>
      <c r="I1147" s="192" t="s">
        <v>143</v>
      </c>
      <c r="J1147" s="192" t="s">
        <v>144</v>
      </c>
      <c r="K1147" s="192" t="s">
        <v>145</v>
      </c>
      <c r="L1147" s="192" t="s">
        <v>146</v>
      </c>
      <c r="M1147" s="192" t="s">
        <v>147</v>
      </c>
      <c r="N1147" s="192" t="s">
        <v>148</v>
      </c>
      <c r="O1147" t="str">
        <f t="shared" ref="O1147" si="1136">O1146</f>
        <v/>
      </c>
    </row>
    <row r="1148" spans="1:15" x14ac:dyDescent="0.25">
      <c r="A1148" s="193" t="s">
        <v>161</v>
      </c>
      <c r="B1148" s="97"/>
      <c r="C1148" s="97"/>
      <c r="D1148" s="97"/>
      <c r="E1148" s="97"/>
      <c r="F1148" s="97"/>
      <c r="G1148" s="97"/>
      <c r="H1148" s="97"/>
      <c r="I1148" s="97"/>
      <c r="J1148" s="97"/>
      <c r="K1148" s="97"/>
      <c r="L1148" s="97"/>
      <c r="M1148" s="97"/>
      <c r="N1148" s="97"/>
      <c r="O1148" t="str">
        <f t="shared" ref="O1148" si="1137">O1146</f>
        <v/>
      </c>
    </row>
    <row r="1149" spans="1:15" x14ac:dyDescent="0.25">
      <c r="A1149" s="193" t="s">
        <v>164</v>
      </c>
      <c r="B1149" s="97"/>
      <c r="C1149" s="97"/>
      <c r="D1149" s="97"/>
      <c r="E1149" s="97"/>
      <c r="F1149" s="97"/>
      <c r="G1149" s="97"/>
      <c r="H1149" s="97"/>
      <c r="I1149" s="97"/>
      <c r="J1149" s="97"/>
      <c r="K1149" s="97"/>
      <c r="L1149" s="97"/>
      <c r="M1149" s="97"/>
      <c r="N1149" s="97"/>
      <c r="O1149" t="str">
        <f t="shared" ref="O1149" si="1138">O1146</f>
        <v/>
      </c>
    </row>
    <row r="1150" spans="1:15" x14ac:dyDescent="0.25">
      <c r="A1150" s="188"/>
      <c r="B1150" s="188"/>
      <c r="C1150" s="188"/>
      <c r="D1150" s="188"/>
      <c r="E1150" s="188"/>
      <c r="F1150" s="188"/>
      <c r="G1150" s="188"/>
      <c r="H1150" s="188"/>
      <c r="I1150" s="188"/>
      <c r="J1150" s="188"/>
      <c r="K1150" s="188"/>
      <c r="L1150" s="188"/>
      <c r="M1150" s="188"/>
      <c r="N1150" s="188"/>
      <c r="O1150" t="str">
        <f t="shared" ref="O1150" si="1139">O1146</f>
        <v/>
      </c>
    </row>
    <row r="1151" spans="1:15" x14ac:dyDescent="0.25">
      <c r="A1151" s="191" t="str">
        <f>'[1]Run Rate'!A233</f>
        <v>SCM04317</v>
      </c>
      <c r="B1151" s="191" t="str">
        <f>'[1]Run Rate'!B233</f>
        <v>100R Whey - 2 kg Čokolada</v>
      </c>
      <c r="C1151" s="191" t="str">
        <f>'[1]Run Rate'!C233</f>
        <v>PROTEINI</v>
      </c>
      <c r="D1151" s="191" t="str">
        <f>'[1]Run Rate'!D233</f>
        <v>02 SILVER</v>
      </c>
      <c r="E1151" s="97"/>
      <c r="F1151" s="97"/>
      <c r="G1151" s="97"/>
      <c r="H1151" s="97"/>
      <c r="I1151" s="97"/>
      <c r="J1151" s="97"/>
      <c r="K1151" s="97"/>
      <c r="L1151" s="97"/>
      <c r="M1151" s="97"/>
      <c r="N1151" s="97"/>
      <c r="O1151" t="str">
        <f t="shared" ref="O1151" si="1140">IF(AND(OR($B$1="ALL",$B$1=C1151),OR($E$1="ALL",$E$1=D1151),OR($B$2="ALL",$B$2=A1151),OR($E$2="ALL",IFERROR(SEARCH($E$2,B1151),0)&gt;0)),"MATCH","")</f>
        <v/>
      </c>
    </row>
    <row r="1152" spans="1:15" x14ac:dyDescent="0.25">
      <c r="A1152" s="192"/>
      <c r="B1152" s="192" t="s">
        <v>156</v>
      </c>
      <c r="C1152" s="192" t="s">
        <v>157</v>
      </c>
      <c r="D1152" s="192" t="s">
        <v>158</v>
      </c>
      <c r="E1152" s="192" t="s">
        <v>139</v>
      </c>
      <c r="F1152" s="192" t="s">
        <v>140</v>
      </c>
      <c r="G1152" s="192" t="s">
        <v>141</v>
      </c>
      <c r="H1152" s="192" t="s">
        <v>142</v>
      </c>
      <c r="I1152" s="192" t="s">
        <v>143</v>
      </c>
      <c r="J1152" s="192" t="s">
        <v>144</v>
      </c>
      <c r="K1152" s="192" t="s">
        <v>145</v>
      </c>
      <c r="L1152" s="192" t="s">
        <v>146</v>
      </c>
      <c r="M1152" s="192" t="s">
        <v>147</v>
      </c>
      <c r="N1152" s="192" t="s">
        <v>148</v>
      </c>
      <c r="O1152" t="str">
        <f t="shared" ref="O1152" si="1141">O1151</f>
        <v/>
      </c>
    </row>
    <row r="1153" spans="1:15" x14ac:dyDescent="0.25">
      <c r="A1153" s="193" t="s">
        <v>161</v>
      </c>
      <c r="B1153" s="97"/>
      <c r="C1153" s="97"/>
      <c r="D1153" s="97"/>
      <c r="E1153" s="97"/>
      <c r="F1153" s="97"/>
      <c r="G1153" s="97"/>
      <c r="H1153" s="97"/>
      <c r="I1153" s="97"/>
      <c r="J1153" s="97"/>
      <c r="K1153" s="97"/>
      <c r="L1153" s="97"/>
      <c r="M1153" s="97"/>
      <c r="N1153" s="97"/>
      <c r="O1153" t="str">
        <f t="shared" ref="O1153" si="1142">O1151</f>
        <v/>
      </c>
    </row>
    <row r="1154" spans="1:15" x14ac:dyDescent="0.25">
      <c r="A1154" s="193" t="s">
        <v>164</v>
      </c>
      <c r="B1154" s="97"/>
      <c r="C1154" s="97"/>
      <c r="D1154" s="97"/>
      <c r="E1154" s="97"/>
      <c r="F1154" s="97"/>
      <c r="G1154" s="97"/>
      <c r="H1154" s="97"/>
      <c r="I1154" s="97"/>
      <c r="J1154" s="97"/>
      <c r="K1154" s="97"/>
      <c r="L1154" s="97"/>
      <c r="M1154" s="97"/>
      <c r="N1154" s="97"/>
      <c r="O1154" t="str">
        <f t="shared" ref="O1154" si="1143">O1151</f>
        <v/>
      </c>
    </row>
    <row r="1155" spans="1:15" x14ac:dyDescent="0.25">
      <c r="A1155" s="188"/>
      <c r="B1155" s="188"/>
      <c r="C1155" s="188"/>
      <c r="D1155" s="188"/>
      <c r="E1155" s="188"/>
      <c r="F1155" s="188"/>
      <c r="G1155" s="188"/>
      <c r="H1155" s="188"/>
      <c r="I1155" s="188"/>
      <c r="J1155" s="188"/>
      <c r="K1155" s="188"/>
      <c r="L1155" s="188"/>
      <c r="M1155" s="188"/>
      <c r="N1155" s="188"/>
      <c r="O1155" t="str">
        <f t="shared" ref="O1155" si="1144">O1151</f>
        <v/>
      </c>
    </row>
    <row r="1156" spans="1:15" x14ac:dyDescent="0.25">
      <c r="A1156" s="191" t="str">
        <f>'[1]Run Rate'!A234</f>
        <v>POL09915</v>
      </c>
      <c r="B1156" s="191" t="str">
        <f>'[1]Run Rate'!B234</f>
        <v>Polleo Revive 1kg Lemon lime</v>
      </c>
      <c r="C1156" s="191" t="str">
        <f>'[1]Run Rate'!C234</f>
        <v>SPORTSKA PREHRANA</v>
      </c>
      <c r="D1156" s="191" t="str">
        <f>'[1]Run Rate'!D234</f>
        <v>02 SILVER</v>
      </c>
      <c r="E1156" s="97"/>
      <c r="F1156" s="97"/>
      <c r="G1156" s="97"/>
      <c r="H1156" s="97"/>
      <c r="I1156" s="97"/>
      <c r="J1156" s="97"/>
      <c r="K1156" s="97"/>
      <c r="L1156" s="97"/>
      <c r="M1156" s="97"/>
      <c r="N1156" s="97"/>
      <c r="O1156" t="str">
        <f t="shared" ref="O1156" si="1145">IF(AND(OR($B$1="ALL",$B$1=C1156),OR($E$1="ALL",$E$1=D1156),OR($B$2="ALL",$B$2=A1156),OR($E$2="ALL",IFERROR(SEARCH($E$2,B1156),0)&gt;0)),"MATCH","")</f>
        <v/>
      </c>
    </row>
    <row r="1157" spans="1:15" x14ac:dyDescent="0.25">
      <c r="A1157" s="192"/>
      <c r="B1157" s="192" t="s">
        <v>156</v>
      </c>
      <c r="C1157" s="192" t="s">
        <v>157</v>
      </c>
      <c r="D1157" s="192" t="s">
        <v>158</v>
      </c>
      <c r="E1157" s="192" t="s">
        <v>139</v>
      </c>
      <c r="F1157" s="192" t="s">
        <v>140</v>
      </c>
      <c r="G1157" s="192" t="s">
        <v>141</v>
      </c>
      <c r="H1157" s="192" t="s">
        <v>142</v>
      </c>
      <c r="I1157" s="192" t="s">
        <v>143</v>
      </c>
      <c r="J1157" s="192" t="s">
        <v>144</v>
      </c>
      <c r="K1157" s="192" t="s">
        <v>145</v>
      </c>
      <c r="L1157" s="192" t="s">
        <v>146</v>
      </c>
      <c r="M1157" s="192" t="s">
        <v>147</v>
      </c>
      <c r="N1157" s="192" t="s">
        <v>148</v>
      </c>
      <c r="O1157" t="str">
        <f t="shared" ref="O1157" si="1146">O1156</f>
        <v/>
      </c>
    </row>
    <row r="1158" spans="1:15" x14ac:dyDescent="0.25">
      <c r="A1158" s="193" t="s">
        <v>161</v>
      </c>
      <c r="B1158" s="97"/>
      <c r="C1158" s="97"/>
      <c r="D1158" s="97"/>
      <c r="E1158" s="97"/>
      <c r="F1158" s="97"/>
      <c r="G1158" s="97"/>
      <c r="H1158" s="97"/>
      <c r="I1158" s="97"/>
      <c r="J1158" s="97"/>
      <c r="K1158" s="97"/>
      <c r="L1158" s="97"/>
      <c r="M1158" s="97"/>
      <c r="N1158" s="97"/>
      <c r="O1158" t="str">
        <f t="shared" ref="O1158" si="1147">O1156</f>
        <v/>
      </c>
    </row>
    <row r="1159" spans="1:15" x14ac:dyDescent="0.25">
      <c r="A1159" s="193" t="s">
        <v>164</v>
      </c>
      <c r="B1159" s="97"/>
      <c r="C1159" s="97"/>
      <c r="D1159" s="97"/>
      <c r="E1159" s="97"/>
      <c r="F1159" s="97"/>
      <c r="G1159" s="97"/>
      <c r="H1159" s="97"/>
      <c r="I1159" s="97"/>
      <c r="J1159" s="97"/>
      <c r="K1159" s="97"/>
      <c r="L1159" s="97"/>
      <c r="M1159" s="97"/>
      <c r="N1159" s="97"/>
      <c r="O1159" t="str">
        <f t="shared" ref="O1159" si="1148">O1156</f>
        <v/>
      </c>
    </row>
    <row r="1160" spans="1:15" x14ac:dyDescent="0.25">
      <c r="A1160" s="188"/>
      <c r="B1160" s="188"/>
      <c r="C1160" s="188"/>
      <c r="D1160" s="188"/>
      <c r="E1160" s="188"/>
      <c r="F1160" s="188"/>
      <c r="G1160" s="188"/>
      <c r="H1160" s="188"/>
      <c r="I1160" s="188"/>
      <c r="J1160" s="188"/>
      <c r="K1160" s="188"/>
      <c r="L1160" s="188"/>
      <c r="M1160" s="188"/>
      <c r="N1160" s="188"/>
      <c r="O1160" t="str">
        <f t="shared" ref="O1160" si="1149">O1156</f>
        <v/>
      </c>
    </row>
    <row r="1161" spans="1:15" x14ac:dyDescent="0.25">
      <c r="A1161" s="191" t="str">
        <f>'[1]Run Rate'!A235</f>
        <v>ON00283</v>
      </c>
      <c r="B1161" s="191" t="str">
        <f>'[1]Run Rate'!B235</f>
        <v>Serious Mass 5,45kg Vanilla</v>
      </c>
      <c r="C1161" s="191" t="str">
        <f>'[1]Run Rate'!C235</f>
        <v>SPORTSKA PREHRANA</v>
      </c>
      <c r="D1161" s="191" t="str">
        <f>'[1]Run Rate'!D235</f>
        <v>02 SILVER</v>
      </c>
      <c r="E1161" s="97"/>
      <c r="F1161" s="97"/>
      <c r="G1161" s="97"/>
      <c r="H1161" s="97"/>
      <c r="I1161" s="97"/>
      <c r="J1161" s="97"/>
      <c r="K1161" s="97"/>
      <c r="L1161" s="97"/>
      <c r="M1161" s="97"/>
      <c r="N1161" s="97"/>
      <c r="O1161" t="str">
        <f t="shared" ref="O1161" si="1150">IF(AND(OR($B$1="ALL",$B$1=C1161),OR($E$1="ALL",$E$1=D1161),OR($B$2="ALL",$B$2=A1161),OR($E$2="ALL",IFERROR(SEARCH($E$2,B1161),0)&gt;0)),"MATCH","")</f>
        <v/>
      </c>
    </row>
    <row r="1162" spans="1:15" x14ac:dyDescent="0.25">
      <c r="A1162" s="192"/>
      <c r="B1162" s="192" t="s">
        <v>156</v>
      </c>
      <c r="C1162" s="192" t="s">
        <v>157</v>
      </c>
      <c r="D1162" s="192" t="s">
        <v>158</v>
      </c>
      <c r="E1162" s="192" t="s">
        <v>139</v>
      </c>
      <c r="F1162" s="192" t="s">
        <v>140</v>
      </c>
      <c r="G1162" s="192" t="s">
        <v>141</v>
      </c>
      <c r="H1162" s="192" t="s">
        <v>142</v>
      </c>
      <c r="I1162" s="192" t="s">
        <v>143</v>
      </c>
      <c r="J1162" s="192" t="s">
        <v>144</v>
      </c>
      <c r="K1162" s="192" t="s">
        <v>145</v>
      </c>
      <c r="L1162" s="192" t="s">
        <v>146</v>
      </c>
      <c r="M1162" s="192" t="s">
        <v>147</v>
      </c>
      <c r="N1162" s="192" t="s">
        <v>148</v>
      </c>
      <c r="O1162" t="str">
        <f t="shared" ref="O1162" si="1151">O1161</f>
        <v/>
      </c>
    </row>
    <row r="1163" spans="1:15" x14ac:dyDescent="0.25">
      <c r="A1163" s="193" t="s">
        <v>161</v>
      </c>
      <c r="B1163" s="97"/>
      <c r="C1163" s="97"/>
      <c r="D1163" s="97"/>
      <c r="E1163" s="97"/>
      <c r="F1163" s="97"/>
      <c r="G1163" s="97"/>
      <c r="H1163" s="97"/>
      <c r="I1163" s="97"/>
      <c r="J1163" s="97"/>
      <c r="K1163" s="97"/>
      <c r="L1163" s="97"/>
      <c r="M1163" s="97"/>
      <c r="N1163" s="97"/>
      <c r="O1163" t="str">
        <f t="shared" ref="O1163" si="1152">O1161</f>
        <v/>
      </c>
    </row>
    <row r="1164" spans="1:15" x14ac:dyDescent="0.25">
      <c r="A1164" s="193" t="s">
        <v>164</v>
      </c>
      <c r="B1164" s="97"/>
      <c r="C1164" s="97"/>
      <c r="D1164" s="97"/>
      <c r="E1164" s="97"/>
      <c r="F1164" s="97"/>
      <c r="G1164" s="97"/>
      <c r="H1164" s="97"/>
      <c r="I1164" s="97"/>
      <c r="J1164" s="97"/>
      <c r="K1164" s="97"/>
      <c r="L1164" s="97"/>
      <c r="M1164" s="97"/>
      <c r="N1164" s="97"/>
      <c r="O1164" t="str">
        <f t="shared" ref="O1164" si="1153">O1161</f>
        <v/>
      </c>
    </row>
    <row r="1165" spans="1:15" x14ac:dyDescent="0.25">
      <c r="A1165" s="188"/>
      <c r="B1165" s="188"/>
      <c r="C1165" s="188"/>
      <c r="D1165" s="188"/>
      <c r="E1165" s="188"/>
      <c r="F1165" s="188"/>
      <c r="G1165" s="188"/>
      <c r="H1165" s="188"/>
      <c r="I1165" s="188"/>
      <c r="J1165" s="188"/>
      <c r="K1165" s="188"/>
      <c r="L1165" s="188"/>
      <c r="M1165" s="188"/>
      <c r="N1165" s="188"/>
      <c r="O1165" t="str">
        <f t="shared" ref="O1165" si="1154">O1161</f>
        <v/>
      </c>
    </row>
    <row r="1166" spans="1:15" x14ac:dyDescent="0.25">
      <c r="A1166" s="191" t="str">
        <f>'[1]Run Rate'!A236</f>
        <v>POL04474</v>
      </c>
      <c r="B1166" s="191" t="str">
        <f>'[1]Run Rate'!B236</f>
        <v>Polleo BCAA 750 ml Orange- Lemon- Lime</v>
      </c>
      <c r="C1166" s="191" t="str">
        <f>'[1]Run Rate'!C236</f>
        <v>RTD &amp; SNACKS</v>
      </c>
      <c r="D1166" s="191" t="str">
        <f>'[1]Run Rate'!D236</f>
        <v>02 SILVER</v>
      </c>
      <c r="E1166" s="97"/>
      <c r="F1166" s="97"/>
      <c r="G1166" s="97"/>
      <c r="H1166" s="97"/>
      <c r="I1166" s="97"/>
      <c r="J1166" s="97"/>
      <c r="K1166" s="97"/>
      <c r="L1166" s="97"/>
      <c r="M1166" s="97"/>
      <c r="N1166" s="97"/>
      <c r="O1166" t="str">
        <f t="shared" ref="O1166" si="1155">IF(AND(OR($B$1="ALL",$B$1=C1166),OR($E$1="ALL",$E$1=D1166),OR($B$2="ALL",$B$2=A1166),OR($E$2="ALL",IFERROR(SEARCH($E$2,B1166),0)&gt;0)),"MATCH","")</f>
        <v/>
      </c>
    </row>
    <row r="1167" spans="1:15" x14ac:dyDescent="0.25">
      <c r="A1167" s="192"/>
      <c r="B1167" s="192" t="s">
        <v>156</v>
      </c>
      <c r="C1167" s="192" t="s">
        <v>157</v>
      </c>
      <c r="D1167" s="192" t="s">
        <v>158</v>
      </c>
      <c r="E1167" s="192" t="s">
        <v>139</v>
      </c>
      <c r="F1167" s="192" t="s">
        <v>140</v>
      </c>
      <c r="G1167" s="192" t="s">
        <v>141</v>
      </c>
      <c r="H1167" s="192" t="s">
        <v>142</v>
      </c>
      <c r="I1167" s="192" t="s">
        <v>143</v>
      </c>
      <c r="J1167" s="192" t="s">
        <v>144</v>
      </c>
      <c r="K1167" s="192" t="s">
        <v>145</v>
      </c>
      <c r="L1167" s="192" t="s">
        <v>146</v>
      </c>
      <c r="M1167" s="192" t="s">
        <v>147</v>
      </c>
      <c r="N1167" s="192" t="s">
        <v>148</v>
      </c>
      <c r="O1167" t="str">
        <f t="shared" ref="O1167" si="1156">O1166</f>
        <v/>
      </c>
    </row>
    <row r="1168" spans="1:15" x14ac:dyDescent="0.25">
      <c r="A1168" s="193" t="s">
        <v>161</v>
      </c>
      <c r="B1168" s="97"/>
      <c r="C1168" s="97"/>
      <c r="D1168" s="97"/>
      <c r="E1168" s="97"/>
      <c r="F1168" s="97"/>
      <c r="G1168" s="97"/>
      <c r="H1168" s="97"/>
      <c r="I1168" s="97"/>
      <c r="J1168" s="97"/>
      <c r="K1168" s="97"/>
      <c r="L1168" s="97"/>
      <c r="M1168" s="97"/>
      <c r="N1168" s="97"/>
      <c r="O1168" t="str">
        <f t="shared" ref="O1168" si="1157">O1166</f>
        <v/>
      </c>
    </row>
    <row r="1169" spans="1:15" x14ac:dyDescent="0.25">
      <c r="A1169" s="193" t="s">
        <v>164</v>
      </c>
      <c r="B1169" s="97"/>
      <c r="C1169" s="97"/>
      <c r="D1169" s="97"/>
      <c r="E1169" s="97"/>
      <c r="F1169" s="97"/>
      <c r="G1169" s="97"/>
      <c r="H1169" s="97"/>
      <c r="I1169" s="97"/>
      <c r="J1169" s="97"/>
      <c r="K1169" s="97"/>
      <c r="L1169" s="97"/>
      <c r="M1169" s="97"/>
      <c r="N1169" s="97"/>
      <c r="O1169" t="str">
        <f t="shared" ref="O1169" si="1158">O1166</f>
        <v/>
      </c>
    </row>
    <row r="1170" spans="1:15" x14ac:dyDescent="0.25">
      <c r="A1170" s="188"/>
      <c r="B1170" s="188"/>
      <c r="C1170" s="188"/>
      <c r="D1170" s="188"/>
      <c r="E1170" s="188"/>
      <c r="F1170" s="188"/>
      <c r="G1170" s="188"/>
      <c r="H1170" s="188"/>
      <c r="I1170" s="188"/>
      <c r="J1170" s="188"/>
      <c r="K1170" s="188"/>
      <c r="L1170" s="188"/>
      <c r="M1170" s="188"/>
      <c r="N1170" s="188"/>
      <c r="O1170" t="str">
        <f t="shared" ref="O1170" si="1159">O1166</f>
        <v/>
      </c>
    </row>
    <row r="1171" spans="1:15" x14ac:dyDescent="0.25">
      <c r="A1171" s="191" t="str">
        <f>'[1]Run Rate'!A237</f>
        <v>ON00217</v>
      </c>
      <c r="B1171" s="191" t="str">
        <f>'[1]Run Rate'!B237</f>
        <v>Amino Energy 270g orange cooler</v>
      </c>
      <c r="C1171" s="191" t="str">
        <f>'[1]Run Rate'!C237</f>
        <v>SPORTSKA PREHRANA</v>
      </c>
      <c r="D1171" s="191" t="str">
        <f>'[1]Run Rate'!D237</f>
        <v>02 SILVER</v>
      </c>
      <c r="E1171" s="97"/>
      <c r="F1171" s="97"/>
      <c r="G1171" s="97"/>
      <c r="H1171" s="97"/>
      <c r="I1171" s="97"/>
      <c r="J1171" s="97"/>
      <c r="K1171" s="97"/>
      <c r="L1171" s="97"/>
      <c r="M1171" s="97"/>
      <c r="N1171" s="97"/>
      <c r="O1171" t="str">
        <f t="shared" ref="O1171" si="1160">IF(AND(OR($B$1="ALL",$B$1=C1171),OR($E$1="ALL",$E$1=D1171),OR($B$2="ALL",$B$2=A1171),OR($E$2="ALL",IFERROR(SEARCH($E$2,B1171),0)&gt;0)),"MATCH","")</f>
        <v/>
      </c>
    </row>
    <row r="1172" spans="1:15" x14ac:dyDescent="0.25">
      <c r="A1172" s="192"/>
      <c r="B1172" s="192" t="s">
        <v>156</v>
      </c>
      <c r="C1172" s="192" t="s">
        <v>157</v>
      </c>
      <c r="D1172" s="192" t="s">
        <v>158</v>
      </c>
      <c r="E1172" s="192" t="s">
        <v>139</v>
      </c>
      <c r="F1172" s="192" t="s">
        <v>140</v>
      </c>
      <c r="G1172" s="192" t="s">
        <v>141</v>
      </c>
      <c r="H1172" s="192" t="s">
        <v>142</v>
      </c>
      <c r="I1172" s="192" t="s">
        <v>143</v>
      </c>
      <c r="J1172" s="192" t="s">
        <v>144</v>
      </c>
      <c r="K1172" s="192" t="s">
        <v>145</v>
      </c>
      <c r="L1172" s="192" t="s">
        <v>146</v>
      </c>
      <c r="M1172" s="192" t="s">
        <v>147</v>
      </c>
      <c r="N1172" s="192" t="s">
        <v>148</v>
      </c>
      <c r="O1172" t="str">
        <f t="shared" ref="O1172" si="1161">O1171</f>
        <v/>
      </c>
    </row>
    <row r="1173" spans="1:15" x14ac:dyDescent="0.25">
      <c r="A1173" s="193" t="s">
        <v>161</v>
      </c>
      <c r="B1173" s="97"/>
      <c r="C1173" s="97"/>
      <c r="D1173" s="97"/>
      <c r="E1173" s="97"/>
      <c r="F1173" s="97"/>
      <c r="G1173" s="97"/>
      <c r="H1173" s="97"/>
      <c r="I1173" s="97"/>
      <c r="J1173" s="97"/>
      <c r="K1173" s="97"/>
      <c r="L1173" s="97"/>
      <c r="M1173" s="97"/>
      <c r="N1173" s="97"/>
      <c r="O1173" t="str">
        <f t="shared" ref="O1173" si="1162">O1171</f>
        <v/>
      </c>
    </row>
    <row r="1174" spans="1:15" x14ac:dyDescent="0.25">
      <c r="A1174" s="193" t="s">
        <v>164</v>
      </c>
      <c r="B1174" s="97"/>
      <c r="C1174" s="97"/>
      <c r="D1174" s="97"/>
      <c r="E1174" s="97"/>
      <c r="F1174" s="97"/>
      <c r="G1174" s="97"/>
      <c r="H1174" s="97"/>
      <c r="I1174" s="97"/>
      <c r="J1174" s="97"/>
      <c r="K1174" s="97"/>
      <c r="L1174" s="97"/>
      <c r="M1174" s="97"/>
      <c r="N1174" s="97"/>
      <c r="O1174" t="str">
        <f t="shared" ref="O1174" si="1163">O1171</f>
        <v/>
      </c>
    </row>
    <row r="1175" spans="1:15" x14ac:dyDescent="0.25">
      <c r="A1175" s="188"/>
      <c r="B1175" s="188"/>
      <c r="C1175" s="188"/>
      <c r="D1175" s="188"/>
      <c r="E1175" s="188"/>
      <c r="F1175" s="188"/>
      <c r="G1175" s="188"/>
      <c r="H1175" s="188"/>
      <c r="I1175" s="188"/>
      <c r="J1175" s="188"/>
      <c r="K1175" s="188"/>
      <c r="L1175" s="188"/>
      <c r="M1175" s="188"/>
      <c r="N1175" s="188"/>
      <c r="O1175" t="str">
        <f t="shared" ref="O1175" si="1164">O1171</f>
        <v/>
      </c>
    </row>
    <row r="1176" spans="1:15" x14ac:dyDescent="0.25">
      <c r="A1176" s="191" t="str">
        <f>'[1]Run Rate'!A238</f>
        <v>CEL11615</v>
      </c>
      <c r="B1176" s="191" t="str">
        <f>'[1]Run Rate'!B238</f>
        <v>C4 Energy Crb Twisted Limeade 500 ML</v>
      </c>
      <c r="C1176" s="191" t="str">
        <f>'[1]Run Rate'!C238</f>
        <v>RTD &amp; SNACKS</v>
      </c>
      <c r="D1176" s="191" t="str">
        <f>'[1]Run Rate'!D238</f>
        <v>02 SILVER</v>
      </c>
      <c r="E1176" s="97"/>
      <c r="F1176" s="97"/>
      <c r="G1176" s="97"/>
      <c r="H1176" s="97"/>
      <c r="I1176" s="97"/>
      <c r="J1176" s="97"/>
      <c r="K1176" s="97"/>
      <c r="L1176" s="97"/>
      <c r="M1176" s="97"/>
      <c r="N1176" s="97"/>
      <c r="O1176" t="str">
        <f t="shared" ref="O1176" si="1165">IF(AND(OR($B$1="ALL",$B$1=C1176),OR($E$1="ALL",$E$1=D1176),OR($B$2="ALL",$B$2=A1176),OR($E$2="ALL",IFERROR(SEARCH($E$2,B1176),0)&gt;0)),"MATCH","")</f>
        <v/>
      </c>
    </row>
    <row r="1177" spans="1:15" x14ac:dyDescent="0.25">
      <c r="A1177" s="192"/>
      <c r="B1177" s="192" t="s">
        <v>156</v>
      </c>
      <c r="C1177" s="192" t="s">
        <v>157</v>
      </c>
      <c r="D1177" s="192" t="s">
        <v>158</v>
      </c>
      <c r="E1177" s="192" t="s">
        <v>139</v>
      </c>
      <c r="F1177" s="192" t="s">
        <v>140</v>
      </c>
      <c r="G1177" s="192" t="s">
        <v>141</v>
      </c>
      <c r="H1177" s="192" t="s">
        <v>142</v>
      </c>
      <c r="I1177" s="192" t="s">
        <v>143</v>
      </c>
      <c r="J1177" s="192" t="s">
        <v>144</v>
      </c>
      <c r="K1177" s="192" t="s">
        <v>145</v>
      </c>
      <c r="L1177" s="192" t="s">
        <v>146</v>
      </c>
      <c r="M1177" s="192" t="s">
        <v>147</v>
      </c>
      <c r="N1177" s="192" t="s">
        <v>148</v>
      </c>
      <c r="O1177" t="str">
        <f t="shared" ref="O1177" si="1166">O1176</f>
        <v/>
      </c>
    </row>
    <row r="1178" spans="1:15" x14ac:dyDescent="0.25">
      <c r="A1178" s="193" t="s">
        <v>161</v>
      </c>
      <c r="B1178" s="97"/>
      <c r="C1178" s="97"/>
      <c r="D1178" s="97"/>
      <c r="E1178" s="97"/>
      <c r="F1178" s="97"/>
      <c r="G1178" s="97"/>
      <c r="H1178" s="97"/>
      <c r="I1178" s="97"/>
      <c r="J1178" s="97"/>
      <c r="K1178" s="97"/>
      <c r="L1178" s="97"/>
      <c r="M1178" s="97"/>
      <c r="N1178" s="97"/>
      <c r="O1178" t="str">
        <f t="shared" ref="O1178" si="1167">O1176</f>
        <v/>
      </c>
    </row>
    <row r="1179" spans="1:15" x14ac:dyDescent="0.25">
      <c r="A1179" s="193" t="s">
        <v>164</v>
      </c>
      <c r="B1179" s="97"/>
      <c r="C1179" s="97"/>
      <c r="D1179" s="97"/>
      <c r="E1179" s="97"/>
      <c r="F1179" s="97"/>
      <c r="G1179" s="97"/>
      <c r="H1179" s="97"/>
      <c r="I1179" s="97"/>
      <c r="J1179" s="97"/>
      <c r="K1179" s="97"/>
      <c r="L1179" s="97"/>
      <c r="M1179" s="97"/>
      <c r="N1179" s="97"/>
      <c r="O1179" t="str">
        <f t="shared" ref="O1179" si="1168">O1176</f>
        <v/>
      </c>
    </row>
    <row r="1180" spans="1:15" x14ac:dyDescent="0.25">
      <c r="A1180" s="188"/>
      <c r="B1180" s="188"/>
      <c r="C1180" s="188"/>
      <c r="D1180" s="188"/>
      <c r="E1180" s="188"/>
      <c r="F1180" s="188"/>
      <c r="G1180" s="188"/>
      <c r="H1180" s="188"/>
      <c r="I1180" s="188"/>
      <c r="J1180" s="188"/>
      <c r="K1180" s="188"/>
      <c r="L1180" s="188"/>
      <c r="M1180" s="188"/>
      <c r="N1180" s="188"/>
      <c r="O1180" t="str">
        <f t="shared" ref="O1180" si="1169">O1176</f>
        <v/>
      </c>
    </row>
    <row r="1181" spans="1:15" x14ac:dyDescent="0.25">
      <c r="A1181" s="191" t="str">
        <f>'[1]Run Rate'!A239</f>
        <v>POL09501</v>
      </c>
      <c r="B1181" s="191" t="str">
        <f>'[1]Run Rate'!B239</f>
        <v>Mumyo 60 tableta Numbers Are Good</v>
      </c>
      <c r="C1181" s="191" t="str">
        <f>'[1]Run Rate'!C239</f>
        <v>SPORTSKA PREHRANA</v>
      </c>
      <c r="D1181" s="191" t="str">
        <f>'[1]Run Rate'!D239</f>
        <v>02 SILVER</v>
      </c>
      <c r="E1181" s="97"/>
      <c r="F1181" s="97"/>
      <c r="G1181" s="97"/>
      <c r="H1181" s="97"/>
      <c r="I1181" s="97"/>
      <c r="J1181" s="97"/>
      <c r="K1181" s="97"/>
      <c r="L1181" s="97"/>
      <c r="M1181" s="97"/>
      <c r="N1181" s="97"/>
      <c r="O1181" t="str">
        <f t="shared" ref="O1181" si="1170">IF(AND(OR($B$1="ALL",$B$1=C1181),OR($E$1="ALL",$E$1=D1181),OR($B$2="ALL",$B$2=A1181),OR($E$2="ALL",IFERROR(SEARCH($E$2,B1181),0)&gt;0)),"MATCH","")</f>
        <v/>
      </c>
    </row>
    <row r="1182" spans="1:15" x14ac:dyDescent="0.25">
      <c r="A1182" s="192"/>
      <c r="B1182" s="192" t="s">
        <v>156</v>
      </c>
      <c r="C1182" s="192" t="s">
        <v>157</v>
      </c>
      <c r="D1182" s="192" t="s">
        <v>158</v>
      </c>
      <c r="E1182" s="192" t="s">
        <v>139</v>
      </c>
      <c r="F1182" s="192" t="s">
        <v>140</v>
      </c>
      <c r="G1182" s="192" t="s">
        <v>141</v>
      </c>
      <c r="H1182" s="192" t="s">
        <v>142</v>
      </c>
      <c r="I1182" s="192" t="s">
        <v>143</v>
      </c>
      <c r="J1182" s="192" t="s">
        <v>144</v>
      </c>
      <c r="K1182" s="192" t="s">
        <v>145</v>
      </c>
      <c r="L1182" s="192" t="s">
        <v>146</v>
      </c>
      <c r="M1182" s="192" t="s">
        <v>147</v>
      </c>
      <c r="N1182" s="192" t="s">
        <v>148</v>
      </c>
      <c r="O1182" t="str">
        <f t="shared" ref="O1182" si="1171">O1181</f>
        <v/>
      </c>
    </row>
    <row r="1183" spans="1:15" x14ac:dyDescent="0.25">
      <c r="A1183" s="193" t="s">
        <v>161</v>
      </c>
      <c r="B1183" s="97"/>
      <c r="C1183" s="97"/>
      <c r="D1183" s="97"/>
      <c r="E1183" s="97"/>
      <c r="F1183" s="97"/>
      <c r="G1183" s="97"/>
      <c r="H1183" s="97"/>
      <c r="I1183" s="97"/>
      <c r="J1183" s="97"/>
      <c r="K1183" s="97"/>
      <c r="L1183" s="97"/>
      <c r="M1183" s="97"/>
      <c r="N1183" s="97"/>
      <c r="O1183" t="str">
        <f t="shared" ref="O1183" si="1172">O1181</f>
        <v/>
      </c>
    </row>
    <row r="1184" spans="1:15" x14ac:dyDescent="0.25">
      <c r="A1184" s="193" t="s">
        <v>164</v>
      </c>
      <c r="B1184" s="97"/>
      <c r="C1184" s="97"/>
      <c r="D1184" s="97"/>
      <c r="E1184" s="97"/>
      <c r="F1184" s="97"/>
      <c r="G1184" s="97"/>
      <c r="H1184" s="97"/>
      <c r="I1184" s="97"/>
      <c r="J1184" s="97"/>
      <c r="K1184" s="97"/>
      <c r="L1184" s="97"/>
      <c r="M1184" s="97"/>
      <c r="N1184" s="97"/>
      <c r="O1184" t="str">
        <f t="shared" ref="O1184" si="1173">O1181</f>
        <v/>
      </c>
    </row>
    <row r="1185" spans="1:15" x14ac:dyDescent="0.25">
      <c r="A1185" s="188"/>
      <c r="B1185" s="188"/>
      <c r="C1185" s="188"/>
      <c r="D1185" s="188"/>
      <c r="E1185" s="188"/>
      <c r="F1185" s="188"/>
      <c r="G1185" s="188"/>
      <c r="H1185" s="188"/>
      <c r="I1185" s="188"/>
      <c r="J1185" s="188"/>
      <c r="K1185" s="188"/>
      <c r="L1185" s="188"/>
      <c r="M1185" s="188"/>
      <c r="N1185" s="188"/>
      <c r="O1185" t="str">
        <f t="shared" ref="O1185" si="1174">O1181</f>
        <v/>
      </c>
    </row>
    <row r="1186" spans="1:15" x14ac:dyDescent="0.25">
      <c r="A1186" s="191" t="str">
        <f>'[1]Run Rate'!A240</f>
        <v>SHM00026</v>
      </c>
      <c r="B1186" s="191" t="str">
        <f>'[1]Run Rate'!B240</f>
        <v>Shieldmixer Hero Pro Batman Dark</v>
      </c>
      <c r="C1186" s="191" t="str">
        <f>'[1]Run Rate'!C240</f>
        <v>DRINKWARE I HOME</v>
      </c>
      <c r="D1186" s="191" t="str">
        <f>'[1]Run Rate'!D240</f>
        <v>02 SILVER</v>
      </c>
      <c r="E1186" s="97"/>
      <c r="F1186" s="97"/>
      <c r="G1186" s="97"/>
      <c r="H1186" s="97"/>
      <c r="I1186" s="97"/>
      <c r="J1186" s="97"/>
      <c r="K1186" s="97"/>
      <c r="L1186" s="97"/>
      <c r="M1186" s="97"/>
      <c r="N1186" s="97"/>
      <c r="O1186" t="str">
        <f t="shared" ref="O1186" si="1175">IF(AND(OR($B$1="ALL",$B$1=C1186),OR($E$1="ALL",$E$1=D1186),OR($B$2="ALL",$B$2=A1186),OR($E$2="ALL",IFERROR(SEARCH($E$2,B1186),0)&gt;0)),"MATCH","")</f>
        <v/>
      </c>
    </row>
    <row r="1187" spans="1:15" x14ac:dyDescent="0.25">
      <c r="A1187" s="192"/>
      <c r="B1187" s="192" t="s">
        <v>156</v>
      </c>
      <c r="C1187" s="192" t="s">
        <v>157</v>
      </c>
      <c r="D1187" s="192" t="s">
        <v>158</v>
      </c>
      <c r="E1187" s="192" t="s">
        <v>139</v>
      </c>
      <c r="F1187" s="192" t="s">
        <v>140</v>
      </c>
      <c r="G1187" s="192" t="s">
        <v>141</v>
      </c>
      <c r="H1187" s="192" t="s">
        <v>142</v>
      </c>
      <c r="I1187" s="192" t="s">
        <v>143</v>
      </c>
      <c r="J1187" s="192" t="s">
        <v>144</v>
      </c>
      <c r="K1187" s="192" t="s">
        <v>145</v>
      </c>
      <c r="L1187" s="192" t="s">
        <v>146</v>
      </c>
      <c r="M1187" s="192" t="s">
        <v>147</v>
      </c>
      <c r="N1187" s="192" t="s">
        <v>148</v>
      </c>
      <c r="O1187" t="str">
        <f t="shared" ref="O1187" si="1176">O1186</f>
        <v/>
      </c>
    </row>
    <row r="1188" spans="1:15" x14ac:dyDescent="0.25">
      <c r="A1188" s="193" t="s">
        <v>161</v>
      </c>
      <c r="B1188" s="97"/>
      <c r="C1188" s="97"/>
      <c r="D1188" s="97"/>
      <c r="E1188" s="97"/>
      <c r="F1188" s="97"/>
      <c r="G1188" s="97"/>
      <c r="H1188" s="97"/>
      <c r="I1188" s="97"/>
      <c r="J1188" s="97"/>
      <c r="K1188" s="97"/>
      <c r="L1188" s="97"/>
      <c r="M1188" s="97"/>
      <c r="N1188" s="97"/>
      <c r="O1188" t="str">
        <f t="shared" ref="O1188" si="1177">O1186</f>
        <v/>
      </c>
    </row>
    <row r="1189" spans="1:15" x14ac:dyDescent="0.25">
      <c r="A1189" s="193" t="s">
        <v>164</v>
      </c>
      <c r="B1189" s="97"/>
      <c r="C1189" s="97"/>
      <c r="D1189" s="97"/>
      <c r="E1189" s="97"/>
      <c r="F1189" s="97"/>
      <c r="G1189" s="97"/>
      <c r="H1189" s="97"/>
      <c r="I1189" s="97"/>
      <c r="J1189" s="97"/>
      <c r="K1189" s="97"/>
      <c r="L1189" s="97"/>
      <c r="M1189" s="97"/>
      <c r="N1189" s="97"/>
      <c r="O1189" t="str">
        <f t="shared" ref="O1189" si="1178">O1186</f>
        <v/>
      </c>
    </row>
    <row r="1190" spans="1:15" x14ac:dyDescent="0.25">
      <c r="A1190" s="188"/>
      <c r="B1190" s="188"/>
      <c r="C1190" s="188"/>
      <c r="D1190" s="188"/>
      <c r="E1190" s="188"/>
      <c r="F1190" s="188"/>
      <c r="G1190" s="188"/>
      <c r="H1190" s="188"/>
      <c r="I1190" s="188"/>
      <c r="J1190" s="188"/>
      <c r="K1190" s="188"/>
      <c r="L1190" s="188"/>
      <c r="M1190" s="188"/>
      <c r="N1190" s="188"/>
      <c r="O1190" t="str">
        <f t="shared" ref="O1190" si="1179">O1186</f>
        <v/>
      </c>
    </row>
    <row r="1191" spans="1:15" x14ac:dyDescent="0.25">
      <c r="A1191" s="191" t="str">
        <f>'[1]Run Rate'!A241</f>
        <v>POL09779</v>
      </c>
      <c r="B1191" s="191" t="str">
        <f>'[1]Run Rate'!B241</f>
        <v>Polleo HydroX Micellar Casein 908g Double Chocolate Cream</v>
      </c>
      <c r="C1191" s="191" t="str">
        <f>'[1]Run Rate'!C241</f>
        <v>PROTEINI</v>
      </c>
      <c r="D1191" s="191" t="str">
        <f>'[1]Run Rate'!D241</f>
        <v>02 SILVER</v>
      </c>
      <c r="E1191" s="97"/>
      <c r="F1191" s="97"/>
      <c r="G1191" s="97"/>
      <c r="H1191" s="97"/>
      <c r="I1191" s="97"/>
      <c r="J1191" s="97"/>
      <c r="K1191" s="97"/>
      <c r="L1191" s="97"/>
      <c r="M1191" s="97"/>
      <c r="N1191" s="97"/>
      <c r="O1191" t="str">
        <f t="shared" ref="O1191" si="1180">IF(AND(OR($B$1="ALL",$B$1=C1191),OR($E$1="ALL",$E$1=D1191),OR($B$2="ALL",$B$2=A1191),OR($E$2="ALL",IFERROR(SEARCH($E$2,B1191),0)&gt;0)),"MATCH","")</f>
        <v/>
      </c>
    </row>
    <row r="1192" spans="1:15" x14ac:dyDescent="0.25">
      <c r="A1192" s="192"/>
      <c r="B1192" s="192" t="s">
        <v>156</v>
      </c>
      <c r="C1192" s="192" t="s">
        <v>157</v>
      </c>
      <c r="D1192" s="192" t="s">
        <v>158</v>
      </c>
      <c r="E1192" s="192" t="s">
        <v>139</v>
      </c>
      <c r="F1192" s="192" t="s">
        <v>140</v>
      </c>
      <c r="G1192" s="192" t="s">
        <v>141</v>
      </c>
      <c r="H1192" s="192" t="s">
        <v>142</v>
      </c>
      <c r="I1192" s="192" t="s">
        <v>143</v>
      </c>
      <c r="J1192" s="192" t="s">
        <v>144</v>
      </c>
      <c r="K1192" s="192" t="s">
        <v>145</v>
      </c>
      <c r="L1192" s="192" t="s">
        <v>146</v>
      </c>
      <c r="M1192" s="192" t="s">
        <v>147</v>
      </c>
      <c r="N1192" s="192" t="s">
        <v>148</v>
      </c>
      <c r="O1192" t="str">
        <f t="shared" ref="O1192" si="1181">O1191</f>
        <v/>
      </c>
    </row>
    <row r="1193" spans="1:15" x14ac:dyDescent="0.25">
      <c r="A1193" s="193" t="s">
        <v>161</v>
      </c>
      <c r="B1193" s="97"/>
      <c r="C1193" s="97"/>
      <c r="D1193" s="97"/>
      <c r="E1193" s="97"/>
      <c r="F1193" s="97"/>
      <c r="G1193" s="97"/>
      <c r="H1193" s="97"/>
      <c r="I1193" s="97"/>
      <c r="J1193" s="97"/>
      <c r="K1193" s="97"/>
      <c r="L1193" s="97"/>
      <c r="M1193" s="97"/>
      <c r="N1193" s="97"/>
      <c r="O1193" t="str">
        <f t="shared" ref="O1193" si="1182">O1191</f>
        <v/>
      </c>
    </row>
    <row r="1194" spans="1:15" x14ac:dyDescent="0.25">
      <c r="A1194" s="193" t="s">
        <v>164</v>
      </c>
      <c r="B1194" s="97"/>
      <c r="C1194" s="97"/>
      <c r="D1194" s="97"/>
      <c r="E1194" s="97"/>
      <c r="F1194" s="97"/>
      <c r="G1194" s="97"/>
      <c r="H1194" s="97"/>
      <c r="I1194" s="97"/>
      <c r="J1194" s="97"/>
      <c r="K1194" s="97"/>
      <c r="L1194" s="97"/>
      <c r="M1194" s="97"/>
      <c r="N1194" s="97"/>
      <c r="O1194" t="str">
        <f t="shared" ref="O1194" si="1183">O1191</f>
        <v/>
      </c>
    </row>
    <row r="1195" spans="1:15" x14ac:dyDescent="0.25">
      <c r="A1195" s="188"/>
      <c r="B1195" s="188"/>
      <c r="C1195" s="188"/>
      <c r="D1195" s="188"/>
      <c r="E1195" s="188"/>
      <c r="F1195" s="188"/>
      <c r="G1195" s="188"/>
      <c r="H1195" s="188"/>
      <c r="I1195" s="188"/>
      <c r="J1195" s="188"/>
      <c r="K1195" s="188"/>
      <c r="L1195" s="188"/>
      <c r="M1195" s="188"/>
      <c r="N1195" s="188"/>
      <c r="O1195" t="str">
        <f t="shared" ref="O1195" si="1184">O1191</f>
        <v/>
      </c>
    </row>
    <row r="1196" spans="1:15" x14ac:dyDescent="0.25">
      <c r="A1196" s="191" t="str">
        <f>'[1]Run Rate'!A242</f>
        <v>SHM00068</v>
      </c>
      <c r="B1196" s="191" t="str">
        <f>'[1]Run Rate'!B242</f>
        <v>DEFENDER, Polleo Logo White, 600 ml</v>
      </c>
      <c r="C1196" s="191" t="str">
        <f>'[1]Run Rate'!C242</f>
        <v>DRINKWARE I HOME</v>
      </c>
      <c r="D1196" s="191" t="str">
        <f>'[1]Run Rate'!D242</f>
        <v>02 SILVER</v>
      </c>
      <c r="E1196" s="97"/>
      <c r="F1196" s="97"/>
      <c r="G1196" s="97"/>
      <c r="H1196" s="97"/>
      <c r="I1196" s="97"/>
      <c r="J1196" s="97"/>
      <c r="K1196" s="97"/>
      <c r="L1196" s="97"/>
      <c r="M1196" s="97"/>
      <c r="N1196" s="97"/>
      <c r="O1196" t="str">
        <f t="shared" ref="O1196" si="1185">IF(AND(OR($B$1="ALL",$B$1=C1196),OR($E$1="ALL",$E$1=D1196),OR($B$2="ALL",$B$2=A1196),OR($E$2="ALL",IFERROR(SEARCH($E$2,B1196),0)&gt;0)),"MATCH","")</f>
        <v/>
      </c>
    </row>
    <row r="1197" spans="1:15" x14ac:dyDescent="0.25">
      <c r="A1197" s="192"/>
      <c r="B1197" s="192" t="s">
        <v>156</v>
      </c>
      <c r="C1197" s="192" t="s">
        <v>157</v>
      </c>
      <c r="D1197" s="192" t="s">
        <v>158</v>
      </c>
      <c r="E1197" s="192" t="s">
        <v>139</v>
      </c>
      <c r="F1197" s="192" t="s">
        <v>140</v>
      </c>
      <c r="G1197" s="192" t="s">
        <v>141</v>
      </c>
      <c r="H1197" s="192" t="s">
        <v>142</v>
      </c>
      <c r="I1197" s="192" t="s">
        <v>143</v>
      </c>
      <c r="J1197" s="192" t="s">
        <v>144</v>
      </c>
      <c r="K1197" s="192" t="s">
        <v>145</v>
      </c>
      <c r="L1197" s="192" t="s">
        <v>146</v>
      </c>
      <c r="M1197" s="192" t="s">
        <v>147</v>
      </c>
      <c r="N1197" s="192" t="s">
        <v>148</v>
      </c>
      <c r="O1197" t="str">
        <f t="shared" ref="O1197" si="1186">O1196</f>
        <v/>
      </c>
    </row>
    <row r="1198" spans="1:15" x14ac:dyDescent="0.25">
      <c r="A1198" s="193" t="s">
        <v>161</v>
      </c>
      <c r="B1198" s="97"/>
      <c r="C1198" s="97"/>
      <c r="D1198" s="97"/>
      <c r="E1198" s="97"/>
      <c r="F1198" s="97"/>
      <c r="G1198" s="97"/>
      <c r="H1198" s="97"/>
      <c r="I1198" s="97"/>
      <c r="J1198" s="97"/>
      <c r="K1198" s="97"/>
      <c r="L1198" s="97"/>
      <c r="M1198" s="97"/>
      <c r="N1198" s="97"/>
      <c r="O1198" t="str">
        <f t="shared" ref="O1198" si="1187">O1196</f>
        <v/>
      </c>
    </row>
    <row r="1199" spans="1:15" x14ac:dyDescent="0.25">
      <c r="A1199" s="193" t="s">
        <v>164</v>
      </c>
      <c r="B1199" s="97"/>
      <c r="C1199" s="97"/>
      <c r="D1199" s="97"/>
      <c r="E1199" s="97"/>
      <c r="F1199" s="97"/>
      <c r="G1199" s="97"/>
      <c r="H1199" s="97"/>
      <c r="I1199" s="97"/>
      <c r="J1199" s="97"/>
      <c r="K1199" s="97"/>
      <c r="L1199" s="97"/>
      <c r="M1199" s="97"/>
      <c r="N1199" s="97"/>
      <c r="O1199" t="str">
        <f t="shared" ref="O1199" si="1188">O1196</f>
        <v/>
      </c>
    </row>
    <row r="1200" spans="1:15" x14ac:dyDescent="0.25">
      <c r="A1200" s="188"/>
      <c r="B1200" s="188"/>
      <c r="C1200" s="188"/>
      <c r="D1200" s="188"/>
      <c r="E1200" s="188"/>
      <c r="F1200" s="188"/>
      <c r="G1200" s="188"/>
      <c r="H1200" s="188"/>
      <c r="I1200" s="188"/>
      <c r="J1200" s="188"/>
      <c r="K1200" s="188"/>
      <c r="L1200" s="188"/>
      <c r="M1200" s="188"/>
      <c r="N1200" s="188"/>
      <c r="O1200" t="str">
        <f t="shared" ref="O1200" si="1189">O1196</f>
        <v/>
      </c>
    </row>
    <row r="1201" spans="1:15" x14ac:dyDescent="0.25">
      <c r="A1201" s="191" t="str">
        <f>'[1]Run Rate'!A243</f>
        <v>ON00272</v>
      </c>
      <c r="B1201" s="191" t="str">
        <f>'[1]Run Rate'!B243</f>
        <v>Platinum Hydrowhey 1,6kg Vanilla Bean</v>
      </c>
      <c r="C1201" s="191" t="str">
        <f>'[1]Run Rate'!C243</f>
        <v>PROTEINI</v>
      </c>
      <c r="D1201" s="191" t="str">
        <f>'[1]Run Rate'!D243</f>
        <v>02 SILVER</v>
      </c>
      <c r="E1201" s="97"/>
      <c r="F1201" s="97"/>
      <c r="G1201" s="97"/>
      <c r="H1201" s="97"/>
      <c r="I1201" s="97"/>
      <c r="J1201" s="97"/>
      <c r="K1201" s="97"/>
      <c r="L1201" s="97"/>
      <c r="M1201" s="97"/>
      <c r="N1201" s="97"/>
      <c r="O1201" t="str">
        <f t="shared" ref="O1201" si="1190">IF(AND(OR($B$1="ALL",$B$1=C1201),OR($E$1="ALL",$E$1=D1201),OR($B$2="ALL",$B$2=A1201),OR($E$2="ALL",IFERROR(SEARCH($E$2,B1201),0)&gt;0)),"MATCH","")</f>
        <v/>
      </c>
    </row>
    <row r="1202" spans="1:15" x14ac:dyDescent="0.25">
      <c r="A1202" s="192"/>
      <c r="B1202" s="192" t="s">
        <v>156</v>
      </c>
      <c r="C1202" s="192" t="s">
        <v>157</v>
      </c>
      <c r="D1202" s="192" t="s">
        <v>158</v>
      </c>
      <c r="E1202" s="192" t="s">
        <v>139</v>
      </c>
      <c r="F1202" s="192" t="s">
        <v>140</v>
      </c>
      <c r="G1202" s="192" t="s">
        <v>141</v>
      </c>
      <c r="H1202" s="192" t="s">
        <v>142</v>
      </c>
      <c r="I1202" s="192" t="s">
        <v>143</v>
      </c>
      <c r="J1202" s="192" t="s">
        <v>144</v>
      </c>
      <c r="K1202" s="192" t="s">
        <v>145</v>
      </c>
      <c r="L1202" s="192" t="s">
        <v>146</v>
      </c>
      <c r="M1202" s="192" t="s">
        <v>147</v>
      </c>
      <c r="N1202" s="192" t="s">
        <v>148</v>
      </c>
      <c r="O1202" t="str">
        <f t="shared" ref="O1202" si="1191">O1201</f>
        <v/>
      </c>
    </row>
    <row r="1203" spans="1:15" x14ac:dyDescent="0.25">
      <c r="A1203" s="193" t="s">
        <v>161</v>
      </c>
      <c r="B1203" s="97"/>
      <c r="C1203" s="97"/>
      <c r="D1203" s="97"/>
      <c r="E1203" s="97"/>
      <c r="F1203" s="97"/>
      <c r="G1203" s="97"/>
      <c r="H1203" s="97"/>
      <c r="I1203" s="97"/>
      <c r="J1203" s="97"/>
      <c r="K1203" s="97"/>
      <c r="L1203" s="97"/>
      <c r="M1203" s="97"/>
      <c r="N1203" s="97"/>
      <c r="O1203" t="str">
        <f t="shared" ref="O1203" si="1192">O1201</f>
        <v/>
      </c>
    </row>
    <row r="1204" spans="1:15" x14ac:dyDescent="0.25">
      <c r="A1204" s="193" t="s">
        <v>164</v>
      </c>
      <c r="B1204" s="97"/>
      <c r="C1204" s="97"/>
      <c r="D1204" s="97"/>
      <c r="E1204" s="97"/>
      <c r="F1204" s="97"/>
      <c r="G1204" s="97"/>
      <c r="H1204" s="97"/>
      <c r="I1204" s="97"/>
      <c r="J1204" s="97"/>
      <c r="K1204" s="97"/>
      <c r="L1204" s="97"/>
      <c r="M1204" s="97"/>
      <c r="N1204" s="97"/>
      <c r="O1204" t="str">
        <f t="shared" ref="O1204" si="1193">O1201</f>
        <v/>
      </c>
    </row>
    <row r="1205" spans="1:15" x14ac:dyDescent="0.25">
      <c r="A1205" s="188"/>
      <c r="B1205" s="188"/>
      <c r="C1205" s="188"/>
      <c r="D1205" s="188"/>
      <c r="E1205" s="188"/>
      <c r="F1205" s="188"/>
      <c r="G1205" s="188"/>
      <c r="H1205" s="188"/>
      <c r="I1205" s="188"/>
      <c r="J1205" s="188"/>
      <c r="K1205" s="188"/>
      <c r="L1205" s="188"/>
      <c r="M1205" s="188"/>
      <c r="N1205" s="188"/>
      <c r="O1205" t="str">
        <f t="shared" ref="O1205" si="1194">O1201</f>
        <v/>
      </c>
    </row>
    <row r="1206" spans="1:15" x14ac:dyDescent="0.25">
      <c r="A1206" s="191" t="str">
        <f>'[1]Run Rate'!A244</f>
        <v>POL12880</v>
      </c>
      <c r="B1206" s="191" t="str">
        <f>'[1]Run Rate'!B244</f>
        <v>Polleo NextGen Protein 2 kg Vanilla</v>
      </c>
      <c r="C1206" s="191" t="str">
        <f>'[1]Run Rate'!C244</f>
        <v>PROTEINI</v>
      </c>
      <c r="D1206" s="191" t="str">
        <f>'[1]Run Rate'!D244</f>
        <v>02 SILVER</v>
      </c>
      <c r="E1206" s="97"/>
      <c r="F1206" s="97"/>
      <c r="G1206" s="97"/>
      <c r="H1206" s="97"/>
      <c r="I1206" s="97"/>
      <c r="J1206" s="97"/>
      <c r="K1206" s="97"/>
      <c r="L1206" s="97"/>
      <c r="M1206" s="97"/>
      <c r="N1206" s="97"/>
      <c r="O1206" t="str">
        <f t="shared" ref="O1206" si="1195">IF(AND(OR($B$1="ALL",$B$1=C1206),OR($E$1="ALL",$E$1=D1206),OR($B$2="ALL",$B$2=A1206),OR($E$2="ALL",IFERROR(SEARCH($E$2,B1206),0)&gt;0)),"MATCH","")</f>
        <v/>
      </c>
    </row>
    <row r="1207" spans="1:15" x14ac:dyDescent="0.25">
      <c r="A1207" s="192"/>
      <c r="B1207" s="192" t="s">
        <v>156</v>
      </c>
      <c r="C1207" s="192" t="s">
        <v>157</v>
      </c>
      <c r="D1207" s="192" t="s">
        <v>158</v>
      </c>
      <c r="E1207" s="192" t="s">
        <v>139</v>
      </c>
      <c r="F1207" s="192" t="s">
        <v>140</v>
      </c>
      <c r="G1207" s="192" t="s">
        <v>141</v>
      </c>
      <c r="H1207" s="192" t="s">
        <v>142</v>
      </c>
      <c r="I1207" s="192" t="s">
        <v>143</v>
      </c>
      <c r="J1207" s="192" t="s">
        <v>144</v>
      </c>
      <c r="K1207" s="192" t="s">
        <v>145</v>
      </c>
      <c r="L1207" s="192" t="s">
        <v>146</v>
      </c>
      <c r="M1207" s="192" t="s">
        <v>147</v>
      </c>
      <c r="N1207" s="192" t="s">
        <v>148</v>
      </c>
      <c r="O1207" t="str">
        <f t="shared" ref="O1207" si="1196">O1206</f>
        <v/>
      </c>
    </row>
    <row r="1208" spans="1:15" x14ac:dyDescent="0.25">
      <c r="A1208" s="193" t="s">
        <v>161</v>
      </c>
      <c r="B1208" s="97"/>
      <c r="C1208" s="97"/>
      <c r="D1208" s="97"/>
      <c r="E1208" s="97"/>
      <c r="F1208" s="97"/>
      <c r="G1208" s="97"/>
      <c r="H1208" s="97"/>
      <c r="I1208" s="97"/>
      <c r="J1208" s="97"/>
      <c r="K1208" s="97"/>
      <c r="L1208" s="97"/>
      <c r="M1208" s="97"/>
      <c r="N1208" s="97"/>
      <c r="O1208" t="str">
        <f t="shared" ref="O1208" si="1197">O1206</f>
        <v/>
      </c>
    </row>
    <row r="1209" spans="1:15" x14ac:dyDescent="0.25">
      <c r="A1209" s="193" t="s">
        <v>164</v>
      </c>
      <c r="B1209" s="97"/>
      <c r="C1209" s="97"/>
      <c r="D1209" s="97"/>
      <c r="E1209" s="97"/>
      <c r="F1209" s="97"/>
      <c r="G1209" s="97"/>
      <c r="H1209" s="97"/>
      <c r="I1209" s="97"/>
      <c r="J1209" s="97"/>
      <c r="K1209" s="97"/>
      <c r="L1209" s="97"/>
      <c r="M1209" s="97"/>
      <c r="N1209" s="97"/>
      <c r="O1209" t="str">
        <f t="shared" ref="O1209" si="1198">O1206</f>
        <v/>
      </c>
    </row>
    <row r="1210" spans="1:15" x14ac:dyDescent="0.25">
      <c r="A1210" s="188"/>
      <c r="B1210" s="188"/>
      <c r="C1210" s="188"/>
      <c r="D1210" s="188"/>
      <c r="E1210" s="188"/>
      <c r="F1210" s="188"/>
      <c r="G1210" s="188"/>
      <c r="H1210" s="188"/>
      <c r="I1210" s="188"/>
      <c r="J1210" s="188"/>
      <c r="K1210" s="188"/>
      <c r="L1210" s="188"/>
      <c r="M1210" s="188"/>
      <c r="N1210" s="188"/>
      <c r="O1210" t="str">
        <f t="shared" ref="O1210" si="1199">O1206</f>
        <v/>
      </c>
    </row>
    <row r="1211" spans="1:15" x14ac:dyDescent="0.25">
      <c r="A1211" s="191" t="str">
        <f>'[1]Run Rate'!A245</f>
        <v>ON00230</v>
      </c>
      <c r="B1211" s="191" t="str">
        <f>'[1]Run Rate'!B245</f>
        <v>Glutamine 630g ON</v>
      </c>
      <c r="C1211" s="191" t="str">
        <f>'[1]Run Rate'!C245</f>
        <v>SPORTSKA PREHRANA</v>
      </c>
      <c r="D1211" s="191" t="str">
        <f>'[1]Run Rate'!D245</f>
        <v>02 SILVER</v>
      </c>
      <c r="E1211" s="97"/>
      <c r="F1211" s="97"/>
      <c r="G1211" s="97"/>
      <c r="H1211" s="97"/>
      <c r="I1211" s="97"/>
      <c r="J1211" s="97"/>
      <c r="K1211" s="97"/>
      <c r="L1211" s="97"/>
      <c r="M1211" s="97"/>
      <c r="N1211" s="97"/>
      <c r="O1211" t="str">
        <f t="shared" ref="O1211" si="1200">IF(AND(OR($B$1="ALL",$B$1=C1211),OR($E$1="ALL",$E$1=D1211),OR($B$2="ALL",$B$2=A1211),OR($E$2="ALL",IFERROR(SEARCH($E$2,B1211),0)&gt;0)),"MATCH","")</f>
        <v/>
      </c>
    </row>
    <row r="1212" spans="1:15" x14ac:dyDescent="0.25">
      <c r="A1212" s="192"/>
      <c r="B1212" s="192" t="s">
        <v>156</v>
      </c>
      <c r="C1212" s="192" t="s">
        <v>157</v>
      </c>
      <c r="D1212" s="192" t="s">
        <v>158</v>
      </c>
      <c r="E1212" s="192" t="s">
        <v>139</v>
      </c>
      <c r="F1212" s="192" t="s">
        <v>140</v>
      </c>
      <c r="G1212" s="192" t="s">
        <v>141</v>
      </c>
      <c r="H1212" s="192" t="s">
        <v>142</v>
      </c>
      <c r="I1212" s="192" t="s">
        <v>143</v>
      </c>
      <c r="J1212" s="192" t="s">
        <v>144</v>
      </c>
      <c r="K1212" s="192" t="s">
        <v>145</v>
      </c>
      <c r="L1212" s="192" t="s">
        <v>146</v>
      </c>
      <c r="M1212" s="192" t="s">
        <v>147</v>
      </c>
      <c r="N1212" s="192" t="s">
        <v>148</v>
      </c>
      <c r="O1212" t="str">
        <f t="shared" ref="O1212" si="1201">O1211</f>
        <v/>
      </c>
    </row>
    <row r="1213" spans="1:15" x14ac:dyDescent="0.25">
      <c r="A1213" s="193" t="s">
        <v>161</v>
      </c>
      <c r="B1213" s="97"/>
      <c r="C1213" s="97"/>
      <c r="D1213" s="97"/>
      <c r="E1213" s="97"/>
      <c r="F1213" s="97"/>
      <c r="G1213" s="97"/>
      <c r="H1213" s="97"/>
      <c r="I1213" s="97"/>
      <c r="J1213" s="97"/>
      <c r="K1213" s="97"/>
      <c r="L1213" s="97"/>
      <c r="M1213" s="97"/>
      <c r="N1213" s="97"/>
      <c r="O1213" t="str">
        <f t="shared" ref="O1213" si="1202">O1211</f>
        <v/>
      </c>
    </row>
    <row r="1214" spans="1:15" x14ac:dyDescent="0.25">
      <c r="A1214" s="193" t="s">
        <v>164</v>
      </c>
      <c r="B1214" s="97"/>
      <c r="C1214" s="97"/>
      <c r="D1214" s="97"/>
      <c r="E1214" s="97"/>
      <c r="F1214" s="97"/>
      <c r="G1214" s="97"/>
      <c r="H1214" s="97"/>
      <c r="I1214" s="97"/>
      <c r="J1214" s="97"/>
      <c r="K1214" s="97"/>
      <c r="L1214" s="97"/>
      <c r="M1214" s="97"/>
      <c r="N1214" s="97"/>
      <c r="O1214" t="str">
        <f t="shared" ref="O1214" si="1203">O1211</f>
        <v/>
      </c>
    </row>
    <row r="1215" spans="1:15" x14ac:dyDescent="0.25">
      <c r="A1215" s="188"/>
      <c r="B1215" s="188"/>
      <c r="C1215" s="188"/>
      <c r="D1215" s="188"/>
      <c r="E1215" s="188"/>
      <c r="F1215" s="188"/>
      <c r="G1215" s="188"/>
      <c r="H1215" s="188"/>
      <c r="I1215" s="188"/>
      <c r="J1215" s="188"/>
      <c r="K1215" s="188"/>
      <c r="L1215" s="188"/>
      <c r="M1215" s="188"/>
      <c r="N1215" s="188"/>
      <c r="O1215" t="str">
        <f t="shared" ref="O1215" si="1204">O1211</f>
        <v/>
      </c>
    </row>
    <row r="1216" spans="1:15" x14ac:dyDescent="0.25">
      <c r="A1216" s="191" t="str">
        <f>'[1]Run Rate'!A246</f>
        <v>POL04475</v>
      </c>
      <c r="B1216" s="191" t="str">
        <f>'[1]Run Rate'!B246</f>
        <v>Polleo L-Carnitine 750 ml Pineapple</v>
      </c>
      <c r="C1216" s="191" t="str">
        <f>'[1]Run Rate'!C246</f>
        <v>RTD &amp; SNACKS</v>
      </c>
      <c r="D1216" s="191" t="str">
        <f>'[1]Run Rate'!D246</f>
        <v>02 SILVER</v>
      </c>
      <c r="E1216" s="97"/>
      <c r="F1216" s="97"/>
      <c r="G1216" s="97"/>
      <c r="H1216" s="97"/>
      <c r="I1216" s="97"/>
      <c r="J1216" s="97"/>
      <c r="K1216" s="97"/>
      <c r="L1216" s="97"/>
      <c r="M1216" s="97"/>
      <c r="N1216" s="97"/>
      <c r="O1216" t="str">
        <f t="shared" ref="O1216" si="1205">IF(AND(OR($B$1="ALL",$B$1=C1216),OR($E$1="ALL",$E$1=D1216),OR($B$2="ALL",$B$2=A1216),OR($E$2="ALL",IFERROR(SEARCH($E$2,B1216),0)&gt;0)),"MATCH","")</f>
        <v/>
      </c>
    </row>
    <row r="1217" spans="1:15" x14ac:dyDescent="0.25">
      <c r="A1217" s="192"/>
      <c r="B1217" s="192" t="s">
        <v>156</v>
      </c>
      <c r="C1217" s="192" t="s">
        <v>157</v>
      </c>
      <c r="D1217" s="192" t="s">
        <v>158</v>
      </c>
      <c r="E1217" s="192" t="s">
        <v>139</v>
      </c>
      <c r="F1217" s="192" t="s">
        <v>140</v>
      </c>
      <c r="G1217" s="192" t="s">
        <v>141</v>
      </c>
      <c r="H1217" s="192" t="s">
        <v>142</v>
      </c>
      <c r="I1217" s="192" t="s">
        <v>143</v>
      </c>
      <c r="J1217" s="192" t="s">
        <v>144</v>
      </c>
      <c r="K1217" s="192" t="s">
        <v>145</v>
      </c>
      <c r="L1217" s="192" t="s">
        <v>146</v>
      </c>
      <c r="M1217" s="192" t="s">
        <v>147</v>
      </c>
      <c r="N1217" s="192" t="s">
        <v>148</v>
      </c>
      <c r="O1217" t="str">
        <f t="shared" ref="O1217" si="1206">O1216</f>
        <v/>
      </c>
    </row>
    <row r="1218" spans="1:15" x14ac:dyDescent="0.25">
      <c r="A1218" s="193" t="s">
        <v>161</v>
      </c>
      <c r="B1218" s="97"/>
      <c r="C1218" s="97"/>
      <c r="D1218" s="97"/>
      <c r="E1218" s="97"/>
      <c r="F1218" s="97"/>
      <c r="G1218" s="97"/>
      <c r="H1218" s="97"/>
      <c r="I1218" s="97"/>
      <c r="J1218" s="97"/>
      <c r="K1218" s="97"/>
      <c r="L1218" s="97"/>
      <c r="M1218" s="97"/>
      <c r="N1218" s="97"/>
      <c r="O1218" t="str">
        <f t="shared" ref="O1218" si="1207">O1216</f>
        <v/>
      </c>
    </row>
    <row r="1219" spans="1:15" x14ac:dyDescent="0.25">
      <c r="A1219" s="193" t="s">
        <v>164</v>
      </c>
      <c r="B1219" s="97"/>
      <c r="C1219" s="97"/>
      <c r="D1219" s="97"/>
      <c r="E1219" s="97"/>
      <c r="F1219" s="97"/>
      <c r="G1219" s="97"/>
      <c r="H1219" s="97"/>
      <c r="I1219" s="97"/>
      <c r="J1219" s="97"/>
      <c r="K1219" s="97"/>
      <c r="L1219" s="97"/>
      <c r="M1219" s="97"/>
      <c r="N1219" s="97"/>
      <c r="O1219" t="str">
        <f t="shared" ref="O1219" si="1208">O1216</f>
        <v/>
      </c>
    </row>
    <row r="1220" spans="1:15" x14ac:dyDescent="0.25">
      <c r="A1220" s="188"/>
      <c r="B1220" s="188"/>
      <c r="C1220" s="188"/>
      <c r="D1220" s="188"/>
      <c r="E1220" s="188"/>
      <c r="F1220" s="188"/>
      <c r="G1220" s="188"/>
      <c r="H1220" s="188"/>
      <c r="I1220" s="188"/>
      <c r="J1220" s="188"/>
      <c r="K1220" s="188"/>
      <c r="L1220" s="188"/>
      <c r="M1220" s="188"/>
      <c r="N1220" s="188"/>
      <c r="O1220" t="str">
        <f t="shared" ref="O1220" si="1209">O1216</f>
        <v/>
      </c>
    </row>
    <row r="1221" spans="1:15" x14ac:dyDescent="0.25">
      <c r="A1221" s="191" t="str">
        <f>'[1]Run Rate'!A247</f>
        <v>POL09848</v>
      </c>
      <c r="B1221" s="191" t="str">
        <f>'[1]Run Rate'!B247</f>
        <v>Polleo Protein Woppers Break 21,5g chocolate</v>
      </c>
      <c r="C1221" s="191" t="str">
        <f>'[1]Run Rate'!C247</f>
        <v>RTD &amp; SNACKS</v>
      </c>
      <c r="D1221" s="191" t="str">
        <f>'[1]Run Rate'!D247</f>
        <v>02 SILVER</v>
      </c>
      <c r="E1221" s="97"/>
      <c r="F1221" s="97"/>
      <c r="G1221" s="97"/>
      <c r="H1221" s="97"/>
      <c r="I1221" s="97"/>
      <c r="J1221" s="97"/>
      <c r="K1221" s="97"/>
      <c r="L1221" s="97"/>
      <c r="M1221" s="97"/>
      <c r="N1221" s="97"/>
      <c r="O1221" t="str">
        <f t="shared" ref="O1221" si="1210">IF(AND(OR($B$1="ALL",$B$1=C1221),OR($E$1="ALL",$E$1=D1221),OR($B$2="ALL",$B$2=A1221),OR($E$2="ALL",IFERROR(SEARCH($E$2,B1221),0)&gt;0)),"MATCH","")</f>
        <v/>
      </c>
    </row>
    <row r="1222" spans="1:15" x14ac:dyDescent="0.25">
      <c r="A1222" s="192"/>
      <c r="B1222" s="192" t="s">
        <v>156</v>
      </c>
      <c r="C1222" s="192" t="s">
        <v>157</v>
      </c>
      <c r="D1222" s="192" t="s">
        <v>158</v>
      </c>
      <c r="E1222" s="192" t="s">
        <v>139</v>
      </c>
      <c r="F1222" s="192" t="s">
        <v>140</v>
      </c>
      <c r="G1222" s="192" t="s">
        <v>141</v>
      </c>
      <c r="H1222" s="192" t="s">
        <v>142</v>
      </c>
      <c r="I1222" s="192" t="s">
        <v>143</v>
      </c>
      <c r="J1222" s="192" t="s">
        <v>144</v>
      </c>
      <c r="K1222" s="192" t="s">
        <v>145</v>
      </c>
      <c r="L1222" s="192" t="s">
        <v>146</v>
      </c>
      <c r="M1222" s="192" t="s">
        <v>147</v>
      </c>
      <c r="N1222" s="192" t="s">
        <v>148</v>
      </c>
      <c r="O1222" t="str">
        <f t="shared" ref="O1222" si="1211">O1221</f>
        <v/>
      </c>
    </row>
    <row r="1223" spans="1:15" x14ac:dyDescent="0.25">
      <c r="A1223" s="193" t="s">
        <v>161</v>
      </c>
      <c r="B1223" s="97"/>
      <c r="C1223" s="97"/>
      <c r="D1223" s="97"/>
      <c r="E1223" s="97"/>
      <c r="F1223" s="97"/>
      <c r="G1223" s="97"/>
      <c r="H1223" s="97"/>
      <c r="I1223" s="97"/>
      <c r="J1223" s="97"/>
      <c r="K1223" s="97"/>
      <c r="L1223" s="97"/>
      <c r="M1223" s="97"/>
      <c r="N1223" s="97"/>
      <c r="O1223" t="str">
        <f t="shared" ref="O1223" si="1212">O1221</f>
        <v/>
      </c>
    </row>
    <row r="1224" spans="1:15" x14ac:dyDescent="0.25">
      <c r="A1224" s="193" t="s">
        <v>164</v>
      </c>
      <c r="B1224" s="97"/>
      <c r="C1224" s="97"/>
      <c r="D1224" s="97"/>
      <c r="E1224" s="97"/>
      <c r="F1224" s="97"/>
      <c r="G1224" s="97"/>
      <c r="H1224" s="97"/>
      <c r="I1224" s="97"/>
      <c r="J1224" s="97"/>
      <c r="K1224" s="97"/>
      <c r="L1224" s="97"/>
      <c r="M1224" s="97"/>
      <c r="N1224" s="97"/>
      <c r="O1224" t="str">
        <f t="shared" ref="O1224" si="1213">O1221</f>
        <v/>
      </c>
    </row>
    <row r="1225" spans="1:15" x14ac:dyDescent="0.25">
      <c r="A1225" s="188"/>
      <c r="B1225" s="188"/>
      <c r="C1225" s="188"/>
      <c r="D1225" s="188"/>
      <c r="E1225" s="188"/>
      <c r="F1225" s="188"/>
      <c r="G1225" s="188"/>
      <c r="H1225" s="188"/>
      <c r="I1225" s="188"/>
      <c r="J1225" s="188"/>
      <c r="K1225" s="188"/>
      <c r="L1225" s="188"/>
      <c r="M1225" s="188"/>
      <c r="N1225" s="188"/>
      <c r="O1225" t="str">
        <f t="shared" ref="O1225" si="1214">O1221</f>
        <v/>
      </c>
    </row>
    <row r="1226" spans="1:15" x14ac:dyDescent="0.25">
      <c r="A1226" s="191" t="str">
        <f>'[1]Run Rate'!A248</f>
        <v>POL09856</v>
      </c>
      <c r="B1226" s="191" t="str">
        <f>'[1]Run Rate'!B248</f>
        <v>Polleo Potassium 120 tabs</v>
      </c>
      <c r="C1226" s="191" t="str">
        <f>'[1]Run Rate'!C248</f>
        <v>SPORTSKA PREHRANA</v>
      </c>
      <c r="D1226" s="191" t="str">
        <f>'[1]Run Rate'!D248</f>
        <v>02 SILVER</v>
      </c>
      <c r="E1226" s="97"/>
      <c r="F1226" s="97"/>
      <c r="G1226" s="97"/>
      <c r="H1226" s="97"/>
      <c r="I1226" s="97"/>
      <c r="J1226" s="97"/>
      <c r="K1226" s="97"/>
      <c r="L1226" s="97"/>
      <c r="M1226" s="97"/>
      <c r="N1226" s="97"/>
      <c r="O1226" t="str">
        <f t="shared" ref="O1226" si="1215">IF(AND(OR($B$1="ALL",$B$1=C1226),OR($E$1="ALL",$E$1=D1226),OR($B$2="ALL",$B$2=A1226),OR($E$2="ALL",IFERROR(SEARCH($E$2,B1226),0)&gt;0)),"MATCH","")</f>
        <v/>
      </c>
    </row>
    <row r="1227" spans="1:15" x14ac:dyDescent="0.25">
      <c r="A1227" s="192"/>
      <c r="B1227" s="192" t="s">
        <v>156</v>
      </c>
      <c r="C1227" s="192" t="s">
        <v>157</v>
      </c>
      <c r="D1227" s="192" t="s">
        <v>158</v>
      </c>
      <c r="E1227" s="192" t="s">
        <v>139</v>
      </c>
      <c r="F1227" s="192" t="s">
        <v>140</v>
      </c>
      <c r="G1227" s="192" t="s">
        <v>141</v>
      </c>
      <c r="H1227" s="192" t="s">
        <v>142</v>
      </c>
      <c r="I1227" s="192" t="s">
        <v>143</v>
      </c>
      <c r="J1227" s="192" t="s">
        <v>144</v>
      </c>
      <c r="K1227" s="192" t="s">
        <v>145</v>
      </c>
      <c r="L1227" s="192" t="s">
        <v>146</v>
      </c>
      <c r="M1227" s="192" t="s">
        <v>147</v>
      </c>
      <c r="N1227" s="192" t="s">
        <v>148</v>
      </c>
      <c r="O1227" t="str">
        <f t="shared" ref="O1227" si="1216">O1226</f>
        <v/>
      </c>
    </row>
    <row r="1228" spans="1:15" x14ac:dyDescent="0.25">
      <c r="A1228" s="193" t="s">
        <v>161</v>
      </c>
      <c r="B1228" s="97"/>
      <c r="C1228" s="97"/>
      <c r="D1228" s="97"/>
      <c r="E1228" s="97"/>
      <c r="F1228" s="97"/>
      <c r="G1228" s="97"/>
      <c r="H1228" s="97"/>
      <c r="I1228" s="97"/>
      <c r="J1228" s="97"/>
      <c r="K1228" s="97"/>
      <c r="L1228" s="97"/>
      <c r="M1228" s="97"/>
      <c r="N1228" s="97"/>
      <c r="O1228" t="str">
        <f t="shared" ref="O1228" si="1217">O1226</f>
        <v/>
      </c>
    </row>
    <row r="1229" spans="1:15" x14ac:dyDescent="0.25">
      <c r="A1229" s="193" t="s">
        <v>164</v>
      </c>
      <c r="B1229" s="97"/>
      <c r="C1229" s="97"/>
      <c r="D1229" s="97"/>
      <c r="E1229" s="97"/>
      <c r="F1229" s="97"/>
      <c r="G1229" s="97"/>
      <c r="H1229" s="97"/>
      <c r="I1229" s="97"/>
      <c r="J1229" s="97"/>
      <c r="K1229" s="97"/>
      <c r="L1229" s="97"/>
      <c r="M1229" s="97"/>
      <c r="N1229" s="97"/>
      <c r="O1229" t="str">
        <f t="shared" ref="O1229" si="1218">O1226</f>
        <v/>
      </c>
    </row>
    <row r="1230" spans="1:15" x14ac:dyDescent="0.25">
      <c r="A1230" s="188"/>
      <c r="B1230" s="188"/>
      <c r="C1230" s="188"/>
      <c r="D1230" s="188"/>
      <c r="E1230" s="188"/>
      <c r="F1230" s="188"/>
      <c r="G1230" s="188"/>
      <c r="H1230" s="188"/>
      <c r="I1230" s="188"/>
      <c r="J1230" s="188"/>
      <c r="K1230" s="188"/>
      <c r="L1230" s="188"/>
      <c r="M1230" s="188"/>
      <c r="N1230" s="188"/>
      <c r="O1230" t="str">
        <f t="shared" ref="O1230" si="1219">O1226</f>
        <v/>
      </c>
    </row>
    <row r="1231" spans="1:15" x14ac:dyDescent="0.25">
      <c r="A1231" s="191" t="str">
        <f>'[1]Run Rate'!A249</f>
        <v>SHM00069</v>
      </c>
      <c r="B1231" s="191" t="str">
        <f>'[1]Run Rate'!B249</f>
        <v>DEFENDER, Polleo Logo Light Blue, 600 ml</v>
      </c>
      <c r="C1231" s="191" t="str">
        <f>'[1]Run Rate'!C249</f>
        <v>DRINKWARE I HOME</v>
      </c>
      <c r="D1231" s="191" t="str">
        <f>'[1]Run Rate'!D249</f>
        <v>02 SILVER</v>
      </c>
      <c r="E1231" s="97"/>
      <c r="F1231" s="97"/>
      <c r="G1231" s="97"/>
      <c r="H1231" s="97"/>
      <c r="I1231" s="97"/>
      <c r="J1231" s="97"/>
      <c r="K1231" s="97"/>
      <c r="L1231" s="97"/>
      <c r="M1231" s="97"/>
      <c r="N1231" s="97"/>
      <c r="O1231" t="str">
        <f t="shared" ref="O1231" si="1220">IF(AND(OR($B$1="ALL",$B$1=C1231),OR($E$1="ALL",$E$1=D1231),OR($B$2="ALL",$B$2=A1231),OR($E$2="ALL",IFERROR(SEARCH($E$2,B1231),0)&gt;0)),"MATCH","")</f>
        <v/>
      </c>
    </row>
    <row r="1232" spans="1:15" x14ac:dyDescent="0.25">
      <c r="A1232" s="192"/>
      <c r="B1232" s="192" t="s">
        <v>156</v>
      </c>
      <c r="C1232" s="192" t="s">
        <v>157</v>
      </c>
      <c r="D1232" s="192" t="s">
        <v>158</v>
      </c>
      <c r="E1232" s="192" t="s">
        <v>139</v>
      </c>
      <c r="F1232" s="192" t="s">
        <v>140</v>
      </c>
      <c r="G1232" s="192" t="s">
        <v>141</v>
      </c>
      <c r="H1232" s="192" t="s">
        <v>142</v>
      </c>
      <c r="I1232" s="192" t="s">
        <v>143</v>
      </c>
      <c r="J1232" s="192" t="s">
        <v>144</v>
      </c>
      <c r="K1232" s="192" t="s">
        <v>145</v>
      </c>
      <c r="L1232" s="192" t="s">
        <v>146</v>
      </c>
      <c r="M1232" s="192" t="s">
        <v>147</v>
      </c>
      <c r="N1232" s="192" t="s">
        <v>148</v>
      </c>
      <c r="O1232" t="str">
        <f t="shared" ref="O1232" si="1221">O1231</f>
        <v/>
      </c>
    </row>
    <row r="1233" spans="1:15" x14ac:dyDescent="0.25">
      <c r="A1233" s="193" t="s">
        <v>161</v>
      </c>
      <c r="B1233" s="97"/>
      <c r="C1233" s="97"/>
      <c r="D1233" s="97"/>
      <c r="E1233" s="97"/>
      <c r="F1233" s="97"/>
      <c r="G1233" s="97"/>
      <c r="H1233" s="97"/>
      <c r="I1233" s="97"/>
      <c r="J1233" s="97"/>
      <c r="K1233" s="97"/>
      <c r="L1233" s="97"/>
      <c r="M1233" s="97"/>
      <c r="N1233" s="97"/>
      <c r="O1233" t="str">
        <f t="shared" ref="O1233" si="1222">O1231</f>
        <v/>
      </c>
    </row>
    <row r="1234" spans="1:15" x14ac:dyDescent="0.25">
      <c r="A1234" s="193" t="s">
        <v>164</v>
      </c>
      <c r="B1234" s="97"/>
      <c r="C1234" s="97"/>
      <c r="D1234" s="97"/>
      <c r="E1234" s="97"/>
      <c r="F1234" s="97"/>
      <c r="G1234" s="97"/>
      <c r="H1234" s="97"/>
      <c r="I1234" s="97"/>
      <c r="J1234" s="97"/>
      <c r="K1234" s="97"/>
      <c r="L1234" s="97"/>
      <c r="M1234" s="97"/>
      <c r="N1234" s="97"/>
      <c r="O1234" t="str">
        <f t="shared" ref="O1234" si="1223">O1231</f>
        <v/>
      </c>
    </row>
    <row r="1235" spans="1:15" x14ac:dyDescent="0.25">
      <c r="A1235" s="188"/>
      <c r="B1235" s="188"/>
      <c r="C1235" s="188"/>
      <c r="D1235" s="188"/>
      <c r="E1235" s="188"/>
      <c r="F1235" s="188"/>
      <c r="G1235" s="188"/>
      <c r="H1235" s="188"/>
      <c r="I1235" s="188"/>
      <c r="J1235" s="188"/>
      <c r="K1235" s="188"/>
      <c r="L1235" s="188"/>
      <c r="M1235" s="188"/>
      <c r="N1235" s="188"/>
      <c r="O1235" t="str">
        <f t="shared" ref="O1235" si="1224">O1231</f>
        <v/>
      </c>
    </row>
    <row r="1236" spans="1:15" x14ac:dyDescent="0.25">
      <c r="A1236" s="191" t="str">
        <f>'[1]Run Rate'!A250</f>
        <v>ZOE12403</v>
      </c>
      <c r="B1236" s="191" t="str">
        <f>'[1]Run Rate'!B250</f>
        <v>ZOE Daily Lift 60caps</v>
      </c>
      <c r="C1236" s="191" t="str">
        <f>'[1]Run Rate'!C250</f>
        <v>SPORTSKA PREHRANA</v>
      </c>
      <c r="D1236" s="191" t="str">
        <f>'[1]Run Rate'!D250</f>
        <v>02 SILVER</v>
      </c>
      <c r="E1236" s="97"/>
      <c r="F1236" s="97"/>
      <c r="G1236" s="97"/>
      <c r="H1236" s="97"/>
      <c r="I1236" s="97"/>
      <c r="J1236" s="97"/>
      <c r="K1236" s="97"/>
      <c r="L1236" s="97"/>
      <c r="M1236" s="97"/>
      <c r="N1236" s="97"/>
      <c r="O1236" t="str">
        <f t="shared" ref="O1236" si="1225">IF(AND(OR($B$1="ALL",$B$1=C1236),OR($E$1="ALL",$E$1=D1236),OR($B$2="ALL",$B$2=A1236),OR($E$2="ALL",IFERROR(SEARCH($E$2,B1236),0)&gt;0)),"MATCH","")</f>
        <v/>
      </c>
    </row>
    <row r="1237" spans="1:15" x14ac:dyDescent="0.25">
      <c r="A1237" s="192"/>
      <c r="B1237" s="192" t="s">
        <v>156</v>
      </c>
      <c r="C1237" s="192" t="s">
        <v>157</v>
      </c>
      <c r="D1237" s="192" t="s">
        <v>158</v>
      </c>
      <c r="E1237" s="192" t="s">
        <v>139</v>
      </c>
      <c r="F1237" s="192" t="s">
        <v>140</v>
      </c>
      <c r="G1237" s="192" t="s">
        <v>141</v>
      </c>
      <c r="H1237" s="192" t="s">
        <v>142</v>
      </c>
      <c r="I1237" s="192" t="s">
        <v>143</v>
      </c>
      <c r="J1237" s="192" t="s">
        <v>144</v>
      </c>
      <c r="K1237" s="192" t="s">
        <v>145</v>
      </c>
      <c r="L1237" s="192" t="s">
        <v>146</v>
      </c>
      <c r="M1237" s="192" t="s">
        <v>147</v>
      </c>
      <c r="N1237" s="192" t="s">
        <v>148</v>
      </c>
      <c r="O1237" t="str">
        <f t="shared" ref="O1237" si="1226">O1236</f>
        <v/>
      </c>
    </row>
    <row r="1238" spans="1:15" x14ac:dyDescent="0.25">
      <c r="A1238" s="193" t="s">
        <v>161</v>
      </c>
      <c r="B1238" s="97"/>
      <c r="C1238" s="97"/>
      <c r="D1238" s="97"/>
      <c r="E1238" s="97"/>
      <c r="F1238" s="97"/>
      <c r="G1238" s="97"/>
      <c r="H1238" s="97"/>
      <c r="I1238" s="97"/>
      <c r="J1238" s="97"/>
      <c r="K1238" s="97"/>
      <c r="L1238" s="97"/>
      <c r="M1238" s="97"/>
      <c r="N1238" s="97"/>
      <c r="O1238" t="str">
        <f t="shared" ref="O1238" si="1227">O1236</f>
        <v/>
      </c>
    </row>
    <row r="1239" spans="1:15" x14ac:dyDescent="0.25">
      <c r="A1239" s="193" t="s">
        <v>164</v>
      </c>
      <c r="B1239" s="97"/>
      <c r="C1239" s="97"/>
      <c r="D1239" s="97"/>
      <c r="E1239" s="97"/>
      <c r="F1239" s="97"/>
      <c r="G1239" s="97"/>
      <c r="H1239" s="97"/>
      <c r="I1239" s="97"/>
      <c r="J1239" s="97"/>
      <c r="K1239" s="97"/>
      <c r="L1239" s="97"/>
      <c r="M1239" s="97"/>
      <c r="N1239" s="97"/>
      <c r="O1239" t="str">
        <f t="shared" ref="O1239" si="1228">O1236</f>
        <v/>
      </c>
    </row>
    <row r="1240" spans="1:15" x14ac:dyDescent="0.25">
      <c r="A1240" s="188"/>
      <c r="B1240" s="188"/>
      <c r="C1240" s="188"/>
      <c r="D1240" s="188"/>
      <c r="E1240" s="188"/>
      <c r="F1240" s="188"/>
      <c r="G1240" s="188"/>
      <c r="H1240" s="188"/>
      <c r="I1240" s="188"/>
      <c r="J1240" s="188"/>
      <c r="K1240" s="188"/>
      <c r="L1240" s="188"/>
      <c r="M1240" s="188"/>
      <c r="N1240" s="188"/>
      <c r="O1240" t="str">
        <f t="shared" ref="O1240" si="1229">O1236</f>
        <v/>
      </c>
    </row>
    <row r="1241" spans="1:15" x14ac:dyDescent="0.25">
      <c r="A1241" s="191" t="str">
        <f>'[1]Run Rate'!A251</f>
        <v>SHM00172</v>
      </c>
      <c r="B1241" s="191" t="str">
        <f>'[1]Run Rate'!B251</f>
        <v>Shieldmixer Hero Pro GymHub</v>
      </c>
      <c r="C1241" s="191" t="str">
        <f>'[1]Run Rate'!C251</f>
        <v>DRINKWARE I HOME</v>
      </c>
      <c r="D1241" s="191" t="str">
        <f>'[1]Run Rate'!D251</f>
        <v>02 SILVER</v>
      </c>
      <c r="E1241" s="97"/>
      <c r="F1241" s="97"/>
      <c r="G1241" s="97"/>
      <c r="H1241" s="97"/>
      <c r="I1241" s="97"/>
      <c r="J1241" s="97"/>
      <c r="K1241" s="97"/>
      <c r="L1241" s="97"/>
      <c r="M1241" s="97"/>
      <c r="N1241" s="97"/>
      <c r="O1241" t="str">
        <f t="shared" ref="O1241" si="1230">IF(AND(OR($B$1="ALL",$B$1=C1241),OR($E$1="ALL",$E$1=D1241),OR($B$2="ALL",$B$2=A1241),OR($E$2="ALL",IFERROR(SEARCH($E$2,B1241),0)&gt;0)),"MATCH","")</f>
        <v/>
      </c>
    </row>
    <row r="1242" spans="1:15" x14ac:dyDescent="0.25">
      <c r="A1242" s="192"/>
      <c r="B1242" s="192" t="s">
        <v>156</v>
      </c>
      <c r="C1242" s="192" t="s">
        <v>157</v>
      </c>
      <c r="D1242" s="192" t="s">
        <v>158</v>
      </c>
      <c r="E1242" s="192" t="s">
        <v>139</v>
      </c>
      <c r="F1242" s="192" t="s">
        <v>140</v>
      </c>
      <c r="G1242" s="192" t="s">
        <v>141</v>
      </c>
      <c r="H1242" s="192" t="s">
        <v>142</v>
      </c>
      <c r="I1242" s="192" t="s">
        <v>143</v>
      </c>
      <c r="J1242" s="192" t="s">
        <v>144</v>
      </c>
      <c r="K1242" s="192" t="s">
        <v>145</v>
      </c>
      <c r="L1242" s="192" t="s">
        <v>146</v>
      </c>
      <c r="M1242" s="192" t="s">
        <v>147</v>
      </c>
      <c r="N1242" s="192" t="s">
        <v>148</v>
      </c>
      <c r="O1242" t="str">
        <f t="shared" ref="O1242" si="1231">O1241</f>
        <v/>
      </c>
    </row>
    <row r="1243" spans="1:15" x14ac:dyDescent="0.25">
      <c r="A1243" s="193" t="s">
        <v>161</v>
      </c>
      <c r="B1243" s="97"/>
      <c r="C1243" s="97"/>
      <c r="D1243" s="97"/>
      <c r="E1243" s="97"/>
      <c r="F1243" s="97"/>
      <c r="G1243" s="97"/>
      <c r="H1243" s="97"/>
      <c r="I1243" s="97"/>
      <c r="J1243" s="97"/>
      <c r="K1243" s="97"/>
      <c r="L1243" s="97"/>
      <c r="M1243" s="97"/>
      <c r="N1243" s="97"/>
      <c r="O1243" t="str">
        <f t="shared" ref="O1243" si="1232">O1241</f>
        <v/>
      </c>
    </row>
    <row r="1244" spans="1:15" x14ac:dyDescent="0.25">
      <c r="A1244" s="193" t="s">
        <v>164</v>
      </c>
      <c r="B1244" s="97"/>
      <c r="C1244" s="97"/>
      <c r="D1244" s="97"/>
      <c r="E1244" s="97"/>
      <c r="F1244" s="97"/>
      <c r="G1244" s="97"/>
      <c r="H1244" s="97"/>
      <c r="I1244" s="97"/>
      <c r="J1244" s="97"/>
      <c r="K1244" s="97"/>
      <c r="L1244" s="97"/>
      <c r="M1244" s="97"/>
      <c r="N1244" s="97"/>
      <c r="O1244" t="str">
        <f t="shared" ref="O1244" si="1233">O1241</f>
        <v/>
      </c>
    </row>
    <row r="1245" spans="1:15" x14ac:dyDescent="0.25">
      <c r="A1245" s="188"/>
      <c r="B1245" s="188"/>
      <c r="C1245" s="188"/>
      <c r="D1245" s="188"/>
      <c r="E1245" s="188"/>
      <c r="F1245" s="188"/>
      <c r="G1245" s="188"/>
      <c r="H1245" s="188"/>
      <c r="I1245" s="188"/>
      <c r="J1245" s="188"/>
      <c r="K1245" s="188"/>
      <c r="L1245" s="188"/>
      <c r="M1245" s="188"/>
      <c r="N1245" s="188"/>
      <c r="O1245" t="str">
        <f t="shared" ref="O1245" si="1234">O1241</f>
        <v/>
      </c>
    </row>
    <row r="1246" spans="1:15" x14ac:dyDescent="0.25">
      <c r="A1246" s="191" t="str">
        <f>'[1]Run Rate'!A252</f>
        <v>POL12833</v>
      </c>
      <c r="B1246" s="191" t="str">
        <f>'[1]Run Rate'!B252</f>
        <v>Polleo Bulk Gainer 1kg Chocolate</v>
      </c>
      <c r="C1246" s="191" t="str">
        <f>'[1]Run Rate'!C252</f>
        <v>SPORTSKA PREHRANA</v>
      </c>
      <c r="D1246" s="191" t="str">
        <f>'[1]Run Rate'!D252</f>
        <v>02 SILVER</v>
      </c>
      <c r="E1246" s="97"/>
      <c r="F1246" s="97"/>
      <c r="G1246" s="97"/>
      <c r="H1246" s="97"/>
      <c r="I1246" s="97"/>
      <c r="J1246" s="97"/>
      <c r="K1246" s="97"/>
      <c r="L1246" s="97"/>
      <c r="M1246" s="97"/>
      <c r="N1246" s="97"/>
      <c r="O1246" t="str">
        <f t="shared" ref="O1246" si="1235">IF(AND(OR($B$1="ALL",$B$1=C1246),OR($E$1="ALL",$E$1=D1246),OR($B$2="ALL",$B$2=A1246),OR($E$2="ALL",IFERROR(SEARCH($E$2,B1246),0)&gt;0)),"MATCH","")</f>
        <v/>
      </c>
    </row>
    <row r="1247" spans="1:15" x14ac:dyDescent="0.25">
      <c r="A1247" s="192"/>
      <c r="B1247" s="192" t="s">
        <v>156</v>
      </c>
      <c r="C1247" s="192" t="s">
        <v>157</v>
      </c>
      <c r="D1247" s="192" t="s">
        <v>158</v>
      </c>
      <c r="E1247" s="192" t="s">
        <v>139</v>
      </c>
      <c r="F1247" s="192" t="s">
        <v>140</v>
      </c>
      <c r="G1247" s="192" t="s">
        <v>141</v>
      </c>
      <c r="H1247" s="192" t="s">
        <v>142</v>
      </c>
      <c r="I1247" s="192" t="s">
        <v>143</v>
      </c>
      <c r="J1247" s="192" t="s">
        <v>144</v>
      </c>
      <c r="K1247" s="192" t="s">
        <v>145</v>
      </c>
      <c r="L1247" s="192" t="s">
        <v>146</v>
      </c>
      <c r="M1247" s="192" t="s">
        <v>147</v>
      </c>
      <c r="N1247" s="192" t="s">
        <v>148</v>
      </c>
      <c r="O1247" t="str">
        <f t="shared" ref="O1247" si="1236">O1246</f>
        <v/>
      </c>
    </row>
    <row r="1248" spans="1:15" x14ac:dyDescent="0.25">
      <c r="A1248" s="193" t="s">
        <v>161</v>
      </c>
      <c r="B1248" s="97"/>
      <c r="C1248" s="97"/>
      <c r="D1248" s="97"/>
      <c r="E1248" s="97"/>
      <c r="F1248" s="97"/>
      <c r="G1248" s="97"/>
      <c r="H1248" s="97"/>
      <c r="I1248" s="97"/>
      <c r="J1248" s="97"/>
      <c r="K1248" s="97"/>
      <c r="L1248" s="97"/>
      <c r="M1248" s="97"/>
      <c r="N1248" s="97"/>
      <c r="O1248" t="str">
        <f t="shared" ref="O1248" si="1237">O1246</f>
        <v/>
      </c>
    </row>
    <row r="1249" spans="1:15" x14ac:dyDescent="0.25">
      <c r="A1249" s="193" t="s">
        <v>164</v>
      </c>
      <c r="B1249" s="97"/>
      <c r="C1249" s="97"/>
      <c r="D1249" s="97"/>
      <c r="E1249" s="97"/>
      <c r="F1249" s="97"/>
      <c r="G1249" s="97"/>
      <c r="H1249" s="97"/>
      <c r="I1249" s="97"/>
      <c r="J1249" s="97"/>
      <c r="K1249" s="97"/>
      <c r="L1249" s="97"/>
      <c r="M1249" s="97"/>
      <c r="N1249" s="97"/>
      <c r="O1249" t="str">
        <f t="shared" ref="O1249" si="1238">O1246</f>
        <v/>
      </c>
    </row>
    <row r="1250" spans="1:15" x14ac:dyDescent="0.25">
      <c r="A1250" s="188"/>
      <c r="B1250" s="188"/>
      <c r="C1250" s="188"/>
      <c r="D1250" s="188"/>
      <c r="E1250" s="188"/>
      <c r="F1250" s="188"/>
      <c r="G1250" s="188"/>
      <c r="H1250" s="188"/>
      <c r="I1250" s="188"/>
      <c r="J1250" s="188"/>
      <c r="K1250" s="188"/>
      <c r="L1250" s="188"/>
      <c r="M1250" s="188"/>
      <c r="N1250" s="188"/>
      <c r="O1250" t="str">
        <f t="shared" ref="O1250" si="1239">O1246</f>
        <v/>
      </c>
    </row>
    <row r="1251" spans="1:15" x14ac:dyDescent="0.25">
      <c r="A1251" s="191" t="str">
        <f>'[1]Run Rate'!A253</f>
        <v>GAR04749</v>
      </c>
      <c r="B1251" s="191" t="str">
        <f>'[1]Run Rate'!B253</f>
        <v>Fenix 8, 47 mm, AMOLED Sapphire Tit., Spark Orange/Graphite remen</v>
      </c>
      <c r="C1251" s="191" t="str">
        <f>'[1]Run Rate'!C253</f>
        <v>GADGETI</v>
      </c>
      <c r="D1251" s="191" t="str">
        <f>'[1]Run Rate'!D253</f>
        <v>02 SILVER</v>
      </c>
      <c r="E1251" s="97"/>
      <c r="F1251" s="97"/>
      <c r="G1251" s="97"/>
      <c r="H1251" s="97"/>
      <c r="I1251" s="97"/>
      <c r="J1251" s="97"/>
      <c r="K1251" s="97"/>
      <c r="L1251" s="97"/>
      <c r="M1251" s="97"/>
      <c r="N1251" s="97"/>
      <c r="O1251" t="str">
        <f t="shared" ref="O1251" si="1240">IF(AND(OR($B$1="ALL",$B$1=C1251),OR($E$1="ALL",$E$1=D1251),OR($B$2="ALL",$B$2=A1251),OR($E$2="ALL",IFERROR(SEARCH($E$2,B1251),0)&gt;0)),"MATCH","")</f>
        <v/>
      </c>
    </row>
    <row r="1252" spans="1:15" x14ac:dyDescent="0.25">
      <c r="A1252" s="192"/>
      <c r="B1252" s="192" t="s">
        <v>156</v>
      </c>
      <c r="C1252" s="192" t="s">
        <v>157</v>
      </c>
      <c r="D1252" s="192" t="s">
        <v>158</v>
      </c>
      <c r="E1252" s="192" t="s">
        <v>139</v>
      </c>
      <c r="F1252" s="192" t="s">
        <v>140</v>
      </c>
      <c r="G1252" s="192" t="s">
        <v>141</v>
      </c>
      <c r="H1252" s="192" t="s">
        <v>142</v>
      </c>
      <c r="I1252" s="192" t="s">
        <v>143</v>
      </c>
      <c r="J1252" s="192" t="s">
        <v>144</v>
      </c>
      <c r="K1252" s="192" t="s">
        <v>145</v>
      </c>
      <c r="L1252" s="192" t="s">
        <v>146</v>
      </c>
      <c r="M1252" s="192" t="s">
        <v>147</v>
      </c>
      <c r="N1252" s="192" t="s">
        <v>148</v>
      </c>
      <c r="O1252" t="str">
        <f t="shared" ref="O1252" si="1241">O1251</f>
        <v/>
      </c>
    </row>
    <row r="1253" spans="1:15" x14ac:dyDescent="0.25">
      <c r="A1253" s="193" t="s">
        <v>161</v>
      </c>
      <c r="B1253" s="97"/>
      <c r="C1253" s="97"/>
      <c r="D1253" s="97"/>
      <c r="E1253" s="97"/>
      <c r="F1253" s="97"/>
      <c r="G1253" s="97"/>
      <c r="H1253" s="97"/>
      <c r="I1253" s="97"/>
      <c r="J1253" s="97"/>
      <c r="K1253" s="97"/>
      <c r="L1253" s="97"/>
      <c r="M1253" s="97"/>
      <c r="N1253" s="97"/>
      <c r="O1253" t="str">
        <f t="shared" ref="O1253" si="1242">O1251</f>
        <v/>
      </c>
    </row>
    <row r="1254" spans="1:15" x14ac:dyDescent="0.25">
      <c r="A1254" s="193" t="s">
        <v>164</v>
      </c>
      <c r="B1254" s="97"/>
      <c r="C1254" s="97"/>
      <c r="D1254" s="97"/>
      <c r="E1254" s="97"/>
      <c r="F1254" s="97"/>
      <c r="G1254" s="97"/>
      <c r="H1254" s="97"/>
      <c r="I1254" s="97"/>
      <c r="J1254" s="97"/>
      <c r="K1254" s="97"/>
      <c r="L1254" s="97"/>
      <c r="M1254" s="97"/>
      <c r="N1254" s="97"/>
      <c r="O1254" t="str">
        <f t="shared" ref="O1254" si="1243">O1251</f>
        <v/>
      </c>
    </row>
    <row r="1255" spans="1:15" x14ac:dyDescent="0.25">
      <c r="A1255" s="188"/>
      <c r="B1255" s="188"/>
      <c r="C1255" s="188"/>
      <c r="D1255" s="188"/>
      <c r="E1255" s="188"/>
      <c r="F1255" s="188"/>
      <c r="G1255" s="188"/>
      <c r="H1255" s="188"/>
      <c r="I1255" s="188"/>
      <c r="J1255" s="188"/>
      <c r="K1255" s="188"/>
      <c r="L1255" s="188"/>
      <c r="M1255" s="188"/>
      <c r="N1255" s="188"/>
      <c r="O1255" t="str">
        <f t="shared" ref="O1255" si="1244">O1251</f>
        <v/>
      </c>
    </row>
    <row r="1256" spans="1:15" x14ac:dyDescent="0.25">
      <c r="A1256" s="191" t="str">
        <f>'[1]Run Rate'!A254</f>
        <v>SHM00070</v>
      </c>
      <c r="B1256" s="191" t="str">
        <f>'[1]Run Rate'!B254</f>
        <v>DEFENDER, Polleo Logo Black, 600 ml</v>
      </c>
      <c r="C1256" s="191" t="str">
        <f>'[1]Run Rate'!C254</f>
        <v>DRINKWARE I HOME</v>
      </c>
      <c r="D1256" s="191" t="str">
        <f>'[1]Run Rate'!D254</f>
        <v>02 SILVER</v>
      </c>
      <c r="E1256" s="97"/>
      <c r="F1256" s="97"/>
      <c r="G1256" s="97"/>
      <c r="H1256" s="97"/>
      <c r="I1256" s="97"/>
      <c r="J1256" s="97"/>
      <c r="K1256" s="97"/>
      <c r="L1256" s="97"/>
      <c r="M1256" s="97"/>
      <c r="N1256" s="97"/>
      <c r="O1256" t="str">
        <f t="shared" ref="O1256" si="1245">IF(AND(OR($B$1="ALL",$B$1=C1256),OR($E$1="ALL",$E$1=D1256),OR($B$2="ALL",$B$2=A1256),OR($E$2="ALL",IFERROR(SEARCH($E$2,B1256),0)&gt;0)),"MATCH","")</f>
        <v/>
      </c>
    </row>
    <row r="1257" spans="1:15" x14ac:dyDescent="0.25">
      <c r="A1257" s="192"/>
      <c r="B1257" s="192" t="s">
        <v>156</v>
      </c>
      <c r="C1257" s="192" t="s">
        <v>157</v>
      </c>
      <c r="D1257" s="192" t="s">
        <v>158</v>
      </c>
      <c r="E1257" s="192" t="s">
        <v>139</v>
      </c>
      <c r="F1257" s="192" t="s">
        <v>140</v>
      </c>
      <c r="G1257" s="192" t="s">
        <v>141</v>
      </c>
      <c r="H1257" s="192" t="s">
        <v>142</v>
      </c>
      <c r="I1257" s="192" t="s">
        <v>143</v>
      </c>
      <c r="J1257" s="192" t="s">
        <v>144</v>
      </c>
      <c r="K1257" s="192" t="s">
        <v>145</v>
      </c>
      <c r="L1257" s="192" t="s">
        <v>146</v>
      </c>
      <c r="M1257" s="192" t="s">
        <v>147</v>
      </c>
      <c r="N1257" s="192" t="s">
        <v>148</v>
      </c>
      <c r="O1257" t="str">
        <f t="shared" ref="O1257" si="1246">O1256</f>
        <v/>
      </c>
    </row>
    <row r="1258" spans="1:15" x14ac:dyDescent="0.25">
      <c r="A1258" s="193" t="s">
        <v>161</v>
      </c>
      <c r="B1258" s="97"/>
      <c r="C1258" s="97"/>
      <c r="D1258" s="97"/>
      <c r="E1258" s="97"/>
      <c r="F1258" s="97"/>
      <c r="G1258" s="97"/>
      <c r="H1258" s="97"/>
      <c r="I1258" s="97"/>
      <c r="J1258" s="97"/>
      <c r="K1258" s="97"/>
      <c r="L1258" s="97"/>
      <c r="M1258" s="97"/>
      <c r="N1258" s="97"/>
      <c r="O1258" t="str">
        <f t="shared" ref="O1258" si="1247">O1256</f>
        <v/>
      </c>
    </row>
    <row r="1259" spans="1:15" x14ac:dyDescent="0.25">
      <c r="A1259" s="193" t="s">
        <v>164</v>
      </c>
      <c r="B1259" s="97"/>
      <c r="C1259" s="97"/>
      <c r="D1259" s="97"/>
      <c r="E1259" s="97"/>
      <c r="F1259" s="97"/>
      <c r="G1259" s="97"/>
      <c r="H1259" s="97"/>
      <c r="I1259" s="97"/>
      <c r="J1259" s="97"/>
      <c r="K1259" s="97"/>
      <c r="L1259" s="97"/>
      <c r="M1259" s="97"/>
      <c r="N1259" s="97"/>
      <c r="O1259" t="str">
        <f t="shared" ref="O1259" si="1248">O1256</f>
        <v/>
      </c>
    </row>
    <row r="1260" spans="1:15" x14ac:dyDescent="0.25">
      <c r="A1260" s="188"/>
      <c r="B1260" s="188"/>
      <c r="C1260" s="188"/>
      <c r="D1260" s="188"/>
      <c r="E1260" s="188"/>
      <c r="F1260" s="188"/>
      <c r="G1260" s="188"/>
      <c r="H1260" s="188"/>
      <c r="I1260" s="188"/>
      <c r="J1260" s="188"/>
      <c r="K1260" s="188"/>
      <c r="L1260" s="188"/>
      <c r="M1260" s="188"/>
      <c r="N1260" s="188"/>
      <c r="O1260" t="str">
        <f t="shared" ref="O1260" si="1249">O1256</f>
        <v/>
      </c>
    </row>
    <row r="1261" spans="1:15" x14ac:dyDescent="0.25">
      <c r="A1261" s="191" t="str">
        <f>'[1]Run Rate'!A255</f>
        <v>ATC06521</v>
      </c>
      <c r="B1261" s="191" t="str">
        <f>'[1]Run Rate'!B255</f>
        <v>Girja gumirana 24 kg Atleticore</v>
      </c>
      <c r="C1261" s="191" t="str">
        <f>'[1]Run Rate'!C255</f>
        <v>FITNESS OPREMA</v>
      </c>
      <c r="D1261" s="191" t="str">
        <f>'[1]Run Rate'!D255</f>
        <v>02 SILVER</v>
      </c>
      <c r="E1261" s="97"/>
      <c r="F1261" s="97"/>
      <c r="G1261" s="97"/>
      <c r="H1261" s="97"/>
      <c r="I1261" s="97"/>
      <c r="J1261" s="97"/>
      <c r="K1261" s="97"/>
      <c r="L1261" s="97"/>
      <c r="M1261" s="97"/>
      <c r="N1261" s="97"/>
      <c r="O1261" t="str">
        <f t="shared" ref="O1261" si="1250">IF(AND(OR($B$1="ALL",$B$1=C1261),OR($E$1="ALL",$E$1=D1261),OR($B$2="ALL",$B$2=A1261),OR($E$2="ALL",IFERROR(SEARCH($E$2,B1261),0)&gt;0)),"MATCH","")</f>
        <v/>
      </c>
    </row>
    <row r="1262" spans="1:15" x14ac:dyDescent="0.25">
      <c r="A1262" s="192"/>
      <c r="B1262" s="192" t="s">
        <v>156</v>
      </c>
      <c r="C1262" s="192" t="s">
        <v>157</v>
      </c>
      <c r="D1262" s="192" t="s">
        <v>158</v>
      </c>
      <c r="E1262" s="192" t="s">
        <v>139</v>
      </c>
      <c r="F1262" s="192" t="s">
        <v>140</v>
      </c>
      <c r="G1262" s="192" t="s">
        <v>141</v>
      </c>
      <c r="H1262" s="192" t="s">
        <v>142</v>
      </c>
      <c r="I1262" s="192" t="s">
        <v>143</v>
      </c>
      <c r="J1262" s="192" t="s">
        <v>144</v>
      </c>
      <c r="K1262" s="192" t="s">
        <v>145</v>
      </c>
      <c r="L1262" s="192" t="s">
        <v>146</v>
      </c>
      <c r="M1262" s="192" t="s">
        <v>147</v>
      </c>
      <c r="N1262" s="192" t="s">
        <v>148</v>
      </c>
      <c r="O1262" t="str">
        <f t="shared" ref="O1262" si="1251">O1261</f>
        <v/>
      </c>
    </row>
    <row r="1263" spans="1:15" x14ac:dyDescent="0.25">
      <c r="A1263" s="193" t="s">
        <v>161</v>
      </c>
      <c r="B1263" s="97"/>
      <c r="C1263" s="97"/>
      <c r="D1263" s="97"/>
      <c r="E1263" s="97"/>
      <c r="F1263" s="97"/>
      <c r="G1263" s="97"/>
      <c r="H1263" s="97"/>
      <c r="I1263" s="97"/>
      <c r="J1263" s="97"/>
      <c r="K1263" s="97"/>
      <c r="L1263" s="97"/>
      <c r="M1263" s="97"/>
      <c r="N1263" s="97"/>
      <c r="O1263" t="str">
        <f t="shared" ref="O1263" si="1252">O1261</f>
        <v/>
      </c>
    </row>
    <row r="1264" spans="1:15" x14ac:dyDescent="0.25">
      <c r="A1264" s="193" t="s">
        <v>164</v>
      </c>
      <c r="B1264" s="97"/>
      <c r="C1264" s="97"/>
      <c r="D1264" s="97"/>
      <c r="E1264" s="97"/>
      <c r="F1264" s="97"/>
      <c r="G1264" s="97"/>
      <c r="H1264" s="97"/>
      <c r="I1264" s="97"/>
      <c r="J1264" s="97"/>
      <c r="K1264" s="97"/>
      <c r="L1264" s="97"/>
      <c r="M1264" s="97"/>
      <c r="N1264" s="97"/>
      <c r="O1264" t="str">
        <f t="shared" ref="O1264" si="1253">O1261</f>
        <v/>
      </c>
    </row>
    <row r="1265" spans="1:15" x14ac:dyDescent="0.25">
      <c r="A1265" s="188"/>
      <c r="B1265" s="188"/>
      <c r="C1265" s="188"/>
      <c r="D1265" s="188"/>
      <c r="E1265" s="188"/>
      <c r="F1265" s="188"/>
      <c r="G1265" s="188"/>
      <c r="H1265" s="188"/>
      <c r="I1265" s="188"/>
      <c r="J1265" s="188"/>
      <c r="K1265" s="188"/>
      <c r="L1265" s="188"/>
      <c r="M1265" s="188"/>
      <c r="N1265" s="188"/>
      <c r="O1265" t="str">
        <f t="shared" ref="O1265" si="1254">O1261</f>
        <v/>
      </c>
    </row>
    <row r="1266" spans="1:15" x14ac:dyDescent="0.25">
      <c r="A1266" s="191" t="str">
        <f>'[1]Run Rate'!A256</f>
        <v>ASF25801</v>
      </c>
      <c r="B1266" s="191" t="str">
        <f>'[1]Run Rate'!B256</f>
        <v>Sobni bicikl Assault AirBike Classic</v>
      </c>
      <c r="C1266" s="191" t="str">
        <f>'[1]Run Rate'!C256</f>
        <v>FITNESS OPREMA</v>
      </c>
      <c r="D1266" s="191" t="str">
        <f>'[1]Run Rate'!D256</f>
        <v>02 SILVER</v>
      </c>
      <c r="E1266" s="97"/>
      <c r="F1266" s="97"/>
      <c r="G1266" s="97"/>
      <c r="H1266" s="97"/>
      <c r="I1266" s="97"/>
      <c r="J1266" s="97"/>
      <c r="K1266" s="97"/>
      <c r="L1266" s="97"/>
      <c r="M1266" s="97"/>
      <c r="N1266" s="97"/>
      <c r="O1266" t="str">
        <f t="shared" ref="O1266" si="1255">IF(AND(OR($B$1="ALL",$B$1=C1266),OR($E$1="ALL",$E$1=D1266),OR($B$2="ALL",$B$2=A1266),OR($E$2="ALL",IFERROR(SEARCH($E$2,B1266),0)&gt;0)),"MATCH","")</f>
        <v/>
      </c>
    </row>
    <row r="1267" spans="1:15" x14ac:dyDescent="0.25">
      <c r="A1267" s="192"/>
      <c r="B1267" s="192" t="s">
        <v>156</v>
      </c>
      <c r="C1267" s="192" t="s">
        <v>157</v>
      </c>
      <c r="D1267" s="192" t="s">
        <v>158</v>
      </c>
      <c r="E1267" s="192" t="s">
        <v>139</v>
      </c>
      <c r="F1267" s="192" t="s">
        <v>140</v>
      </c>
      <c r="G1267" s="192" t="s">
        <v>141</v>
      </c>
      <c r="H1267" s="192" t="s">
        <v>142</v>
      </c>
      <c r="I1267" s="192" t="s">
        <v>143</v>
      </c>
      <c r="J1267" s="192" t="s">
        <v>144</v>
      </c>
      <c r="K1267" s="192" t="s">
        <v>145</v>
      </c>
      <c r="L1267" s="192" t="s">
        <v>146</v>
      </c>
      <c r="M1267" s="192" t="s">
        <v>147</v>
      </c>
      <c r="N1267" s="192" t="s">
        <v>148</v>
      </c>
      <c r="O1267" t="str">
        <f t="shared" ref="O1267" si="1256">O1266</f>
        <v/>
      </c>
    </row>
    <row r="1268" spans="1:15" x14ac:dyDescent="0.25">
      <c r="A1268" s="193" t="s">
        <v>161</v>
      </c>
      <c r="B1268" s="97"/>
      <c r="C1268" s="97"/>
      <c r="D1268" s="97"/>
      <c r="E1268" s="97"/>
      <c r="F1268" s="97"/>
      <c r="G1268" s="97"/>
      <c r="H1268" s="97"/>
      <c r="I1268" s="97"/>
      <c r="J1268" s="97"/>
      <c r="K1268" s="97"/>
      <c r="L1268" s="97"/>
      <c r="M1268" s="97"/>
      <c r="N1268" s="97"/>
      <c r="O1268" t="str">
        <f t="shared" ref="O1268" si="1257">O1266</f>
        <v/>
      </c>
    </row>
    <row r="1269" spans="1:15" x14ac:dyDescent="0.25">
      <c r="A1269" s="193" t="s">
        <v>164</v>
      </c>
      <c r="B1269" s="97"/>
      <c r="C1269" s="97"/>
      <c r="D1269" s="97"/>
      <c r="E1269" s="97"/>
      <c r="F1269" s="97"/>
      <c r="G1269" s="97"/>
      <c r="H1269" s="97"/>
      <c r="I1269" s="97"/>
      <c r="J1269" s="97"/>
      <c r="K1269" s="97"/>
      <c r="L1269" s="97"/>
      <c r="M1269" s="97"/>
      <c r="N1269" s="97"/>
      <c r="O1269" t="str">
        <f t="shared" ref="O1269" si="1258">O1266</f>
        <v/>
      </c>
    </row>
    <row r="1270" spans="1:15" x14ac:dyDescent="0.25">
      <c r="A1270" s="188"/>
      <c r="B1270" s="188"/>
      <c r="C1270" s="188"/>
      <c r="D1270" s="188"/>
      <c r="E1270" s="188"/>
      <c r="F1270" s="188"/>
      <c r="G1270" s="188"/>
      <c r="H1270" s="188"/>
      <c r="I1270" s="188"/>
      <c r="J1270" s="188"/>
      <c r="K1270" s="188"/>
      <c r="L1270" s="188"/>
      <c r="M1270" s="188"/>
      <c r="N1270" s="188"/>
      <c r="O1270" t="str">
        <f t="shared" ref="O1270" si="1259">O1266</f>
        <v/>
      </c>
    </row>
    <row r="1271" spans="1:15" x14ac:dyDescent="0.25">
      <c r="A1271" s="191" t="str">
        <f>'[1]Run Rate'!A257</f>
        <v>ON00554</v>
      </c>
      <c r="B1271" s="191" t="str">
        <f>'[1]Run Rate'!B257</f>
        <v>Platinum PWO Lime 380g</v>
      </c>
      <c r="C1271" s="191" t="str">
        <f>'[1]Run Rate'!C257</f>
        <v>SPORTSKA PREHRANA</v>
      </c>
      <c r="D1271" s="191" t="str">
        <f>'[1]Run Rate'!D257</f>
        <v>02 SILVER</v>
      </c>
      <c r="E1271" s="97"/>
      <c r="F1271" s="97"/>
      <c r="G1271" s="97"/>
      <c r="H1271" s="97"/>
      <c r="I1271" s="97"/>
      <c r="J1271" s="97"/>
      <c r="K1271" s="97"/>
      <c r="L1271" s="97"/>
      <c r="M1271" s="97"/>
      <c r="N1271" s="97"/>
      <c r="O1271" t="str">
        <f t="shared" ref="O1271" si="1260">IF(AND(OR($B$1="ALL",$B$1=C1271),OR($E$1="ALL",$E$1=D1271),OR($B$2="ALL",$B$2=A1271),OR($E$2="ALL",IFERROR(SEARCH($E$2,B1271),0)&gt;0)),"MATCH","")</f>
        <v/>
      </c>
    </row>
    <row r="1272" spans="1:15" x14ac:dyDescent="0.25">
      <c r="A1272" s="192"/>
      <c r="B1272" s="192" t="s">
        <v>156</v>
      </c>
      <c r="C1272" s="192" t="s">
        <v>157</v>
      </c>
      <c r="D1272" s="192" t="s">
        <v>158</v>
      </c>
      <c r="E1272" s="192" t="s">
        <v>139</v>
      </c>
      <c r="F1272" s="192" t="s">
        <v>140</v>
      </c>
      <c r="G1272" s="192" t="s">
        <v>141</v>
      </c>
      <c r="H1272" s="192" t="s">
        <v>142</v>
      </c>
      <c r="I1272" s="192" t="s">
        <v>143</v>
      </c>
      <c r="J1272" s="192" t="s">
        <v>144</v>
      </c>
      <c r="K1272" s="192" t="s">
        <v>145</v>
      </c>
      <c r="L1272" s="192" t="s">
        <v>146</v>
      </c>
      <c r="M1272" s="192" t="s">
        <v>147</v>
      </c>
      <c r="N1272" s="192" t="s">
        <v>148</v>
      </c>
      <c r="O1272" t="str">
        <f t="shared" ref="O1272" si="1261">O1271</f>
        <v/>
      </c>
    </row>
    <row r="1273" spans="1:15" x14ac:dyDescent="0.25">
      <c r="A1273" s="193" t="s">
        <v>161</v>
      </c>
      <c r="B1273" s="97"/>
      <c r="C1273" s="97"/>
      <c r="D1273" s="97"/>
      <c r="E1273" s="97"/>
      <c r="F1273" s="97"/>
      <c r="G1273" s="97"/>
      <c r="H1273" s="97"/>
      <c r="I1273" s="97"/>
      <c r="J1273" s="97"/>
      <c r="K1273" s="97"/>
      <c r="L1273" s="97"/>
      <c r="M1273" s="97"/>
      <c r="N1273" s="97"/>
      <c r="O1273" t="str">
        <f t="shared" ref="O1273" si="1262">O1271</f>
        <v/>
      </c>
    </row>
    <row r="1274" spans="1:15" x14ac:dyDescent="0.25">
      <c r="A1274" s="193" t="s">
        <v>164</v>
      </c>
      <c r="B1274" s="97"/>
      <c r="C1274" s="97"/>
      <c r="D1274" s="97"/>
      <c r="E1274" s="97"/>
      <c r="F1274" s="97"/>
      <c r="G1274" s="97"/>
      <c r="H1274" s="97"/>
      <c r="I1274" s="97"/>
      <c r="J1274" s="97"/>
      <c r="K1274" s="97"/>
      <c r="L1274" s="97"/>
      <c r="M1274" s="97"/>
      <c r="N1274" s="97"/>
      <c r="O1274" t="str">
        <f t="shared" ref="O1274" si="1263">O1271</f>
        <v/>
      </c>
    </row>
    <row r="1275" spans="1:15" x14ac:dyDescent="0.25">
      <c r="A1275" s="188"/>
      <c r="B1275" s="188"/>
      <c r="C1275" s="188"/>
      <c r="D1275" s="188"/>
      <c r="E1275" s="188"/>
      <c r="F1275" s="188"/>
      <c r="G1275" s="188"/>
      <c r="H1275" s="188"/>
      <c r="I1275" s="188"/>
      <c r="J1275" s="188"/>
      <c r="K1275" s="188"/>
      <c r="L1275" s="188"/>
      <c r="M1275" s="188"/>
      <c r="N1275" s="188"/>
      <c r="O1275" t="str">
        <f t="shared" ref="O1275" si="1264">O1271</f>
        <v/>
      </c>
    </row>
    <row r="1276" spans="1:15" x14ac:dyDescent="0.25">
      <c r="A1276" s="191" t="str">
        <f>'[1]Run Rate'!A258</f>
        <v>ATC06517</v>
      </c>
      <c r="B1276" s="191" t="str">
        <f>'[1]Run Rate'!B258</f>
        <v>Girja gumirana 8 kg Atleticore</v>
      </c>
      <c r="C1276" s="191" t="str">
        <f>'[1]Run Rate'!C258</f>
        <v>FITNESS OPREMA</v>
      </c>
      <c r="D1276" s="191" t="str">
        <f>'[1]Run Rate'!D258</f>
        <v>02 SILVER</v>
      </c>
      <c r="E1276" s="97"/>
      <c r="F1276" s="97"/>
      <c r="G1276" s="97"/>
      <c r="H1276" s="97"/>
      <c r="I1276" s="97"/>
      <c r="J1276" s="97"/>
      <c r="K1276" s="97"/>
      <c r="L1276" s="97"/>
      <c r="M1276" s="97"/>
      <c r="N1276" s="97"/>
      <c r="O1276" t="str">
        <f t="shared" ref="O1276" si="1265">IF(AND(OR($B$1="ALL",$B$1=C1276),OR($E$1="ALL",$E$1=D1276),OR($B$2="ALL",$B$2=A1276),OR($E$2="ALL",IFERROR(SEARCH($E$2,B1276),0)&gt;0)),"MATCH","")</f>
        <v/>
      </c>
    </row>
    <row r="1277" spans="1:15" x14ac:dyDescent="0.25">
      <c r="A1277" s="192"/>
      <c r="B1277" s="192" t="s">
        <v>156</v>
      </c>
      <c r="C1277" s="192" t="s">
        <v>157</v>
      </c>
      <c r="D1277" s="192" t="s">
        <v>158</v>
      </c>
      <c r="E1277" s="192" t="s">
        <v>139</v>
      </c>
      <c r="F1277" s="192" t="s">
        <v>140</v>
      </c>
      <c r="G1277" s="192" t="s">
        <v>141</v>
      </c>
      <c r="H1277" s="192" t="s">
        <v>142</v>
      </c>
      <c r="I1277" s="192" t="s">
        <v>143</v>
      </c>
      <c r="J1277" s="192" t="s">
        <v>144</v>
      </c>
      <c r="K1277" s="192" t="s">
        <v>145</v>
      </c>
      <c r="L1277" s="192" t="s">
        <v>146</v>
      </c>
      <c r="M1277" s="192" t="s">
        <v>147</v>
      </c>
      <c r="N1277" s="192" t="s">
        <v>148</v>
      </c>
      <c r="O1277" t="str">
        <f t="shared" ref="O1277" si="1266">O1276</f>
        <v/>
      </c>
    </row>
    <row r="1278" spans="1:15" x14ac:dyDescent="0.25">
      <c r="A1278" s="193" t="s">
        <v>161</v>
      </c>
      <c r="B1278" s="97"/>
      <c r="C1278" s="97"/>
      <c r="D1278" s="97"/>
      <c r="E1278" s="97"/>
      <c r="F1278" s="97"/>
      <c r="G1278" s="97"/>
      <c r="H1278" s="97"/>
      <c r="I1278" s="97"/>
      <c r="J1278" s="97"/>
      <c r="K1278" s="97"/>
      <c r="L1278" s="97"/>
      <c r="M1278" s="97"/>
      <c r="N1278" s="97"/>
      <c r="O1278" t="str">
        <f t="shared" ref="O1278" si="1267">O1276</f>
        <v/>
      </c>
    </row>
    <row r="1279" spans="1:15" x14ac:dyDescent="0.25">
      <c r="A1279" s="193" t="s">
        <v>164</v>
      </c>
      <c r="B1279" s="97"/>
      <c r="C1279" s="97"/>
      <c r="D1279" s="97"/>
      <c r="E1279" s="97"/>
      <c r="F1279" s="97"/>
      <c r="G1279" s="97"/>
      <c r="H1279" s="97"/>
      <c r="I1279" s="97"/>
      <c r="J1279" s="97"/>
      <c r="K1279" s="97"/>
      <c r="L1279" s="97"/>
      <c r="M1279" s="97"/>
      <c r="N1279" s="97"/>
      <c r="O1279" t="str">
        <f t="shared" ref="O1279" si="1268">O1276</f>
        <v/>
      </c>
    </row>
    <row r="1280" spans="1:15" x14ac:dyDescent="0.25">
      <c r="A1280" s="188"/>
      <c r="B1280" s="188"/>
      <c r="C1280" s="188"/>
      <c r="D1280" s="188"/>
      <c r="E1280" s="188"/>
      <c r="F1280" s="188"/>
      <c r="G1280" s="188"/>
      <c r="H1280" s="188"/>
      <c r="I1280" s="188"/>
      <c r="J1280" s="188"/>
      <c r="K1280" s="188"/>
      <c r="L1280" s="188"/>
      <c r="M1280" s="188"/>
      <c r="N1280" s="188"/>
      <c r="O1280" t="str">
        <f t="shared" ref="O1280" si="1269">O1276</f>
        <v/>
      </c>
    </row>
    <row r="1281" spans="1:15" x14ac:dyDescent="0.25">
      <c r="A1281" s="191" t="str">
        <f>'[1]Run Rate'!A259</f>
        <v>POL12861</v>
      </c>
      <c r="B1281" s="191" t="str">
        <f>'[1]Run Rate'!B259</f>
        <v>Polleo L-Citrulline DL-Malate 250 g</v>
      </c>
      <c r="C1281" s="191" t="str">
        <f>'[1]Run Rate'!C259</f>
        <v>SPORTSKA PREHRANA</v>
      </c>
      <c r="D1281" s="191" t="str">
        <f>'[1]Run Rate'!D259</f>
        <v>02 SILVER</v>
      </c>
      <c r="E1281" s="97"/>
      <c r="F1281" s="97"/>
      <c r="G1281" s="97"/>
      <c r="H1281" s="97"/>
      <c r="I1281" s="97"/>
      <c r="J1281" s="97"/>
      <c r="K1281" s="97"/>
      <c r="L1281" s="97"/>
      <c r="M1281" s="97"/>
      <c r="N1281" s="97"/>
      <c r="O1281" t="str">
        <f t="shared" ref="O1281" si="1270">IF(AND(OR($B$1="ALL",$B$1=C1281),OR($E$1="ALL",$E$1=D1281),OR($B$2="ALL",$B$2=A1281),OR($E$2="ALL",IFERROR(SEARCH($E$2,B1281),0)&gt;0)),"MATCH","")</f>
        <v/>
      </c>
    </row>
    <row r="1282" spans="1:15" x14ac:dyDescent="0.25">
      <c r="A1282" s="192"/>
      <c r="B1282" s="192" t="s">
        <v>156</v>
      </c>
      <c r="C1282" s="192" t="s">
        <v>157</v>
      </c>
      <c r="D1282" s="192" t="s">
        <v>158</v>
      </c>
      <c r="E1282" s="192" t="s">
        <v>139</v>
      </c>
      <c r="F1282" s="192" t="s">
        <v>140</v>
      </c>
      <c r="G1282" s="192" t="s">
        <v>141</v>
      </c>
      <c r="H1282" s="192" t="s">
        <v>142</v>
      </c>
      <c r="I1282" s="192" t="s">
        <v>143</v>
      </c>
      <c r="J1282" s="192" t="s">
        <v>144</v>
      </c>
      <c r="K1282" s="192" t="s">
        <v>145</v>
      </c>
      <c r="L1282" s="192" t="s">
        <v>146</v>
      </c>
      <c r="M1282" s="192" t="s">
        <v>147</v>
      </c>
      <c r="N1282" s="192" t="s">
        <v>148</v>
      </c>
      <c r="O1282" t="str">
        <f t="shared" ref="O1282" si="1271">O1281</f>
        <v/>
      </c>
    </row>
    <row r="1283" spans="1:15" x14ac:dyDescent="0.25">
      <c r="A1283" s="193" t="s">
        <v>161</v>
      </c>
      <c r="B1283" s="97"/>
      <c r="C1283" s="97"/>
      <c r="D1283" s="97"/>
      <c r="E1283" s="97"/>
      <c r="F1283" s="97"/>
      <c r="G1283" s="97"/>
      <c r="H1283" s="97"/>
      <c r="I1283" s="97"/>
      <c r="J1283" s="97"/>
      <c r="K1283" s="97"/>
      <c r="L1283" s="97"/>
      <c r="M1283" s="97"/>
      <c r="N1283" s="97"/>
      <c r="O1283" t="str">
        <f t="shared" ref="O1283" si="1272">O1281</f>
        <v/>
      </c>
    </row>
    <row r="1284" spans="1:15" x14ac:dyDescent="0.25">
      <c r="A1284" s="193" t="s">
        <v>164</v>
      </c>
      <c r="B1284" s="97"/>
      <c r="C1284" s="97"/>
      <c r="D1284" s="97"/>
      <c r="E1284" s="97"/>
      <c r="F1284" s="97"/>
      <c r="G1284" s="97"/>
      <c r="H1284" s="97"/>
      <c r="I1284" s="97"/>
      <c r="J1284" s="97"/>
      <c r="K1284" s="97"/>
      <c r="L1284" s="97"/>
      <c r="M1284" s="97"/>
      <c r="N1284" s="97"/>
      <c r="O1284" t="str">
        <f t="shared" ref="O1284" si="1273">O1281</f>
        <v/>
      </c>
    </row>
    <row r="1285" spans="1:15" x14ac:dyDescent="0.25">
      <c r="A1285" s="188"/>
      <c r="B1285" s="188"/>
      <c r="C1285" s="188"/>
      <c r="D1285" s="188"/>
      <c r="E1285" s="188"/>
      <c r="F1285" s="188"/>
      <c r="G1285" s="188"/>
      <c r="H1285" s="188"/>
      <c r="I1285" s="188"/>
      <c r="J1285" s="188"/>
      <c r="K1285" s="188"/>
      <c r="L1285" s="188"/>
      <c r="M1285" s="188"/>
      <c r="N1285" s="188"/>
      <c r="O1285" t="str">
        <f t="shared" ref="O1285" si="1274">O1281</f>
        <v/>
      </c>
    </row>
    <row r="1286" spans="1:15" x14ac:dyDescent="0.25">
      <c r="A1286" s="191" t="str">
        <f>'[1]Run Rate'!A260</f>
        <v>UFC16122</v>
      </c>
      <c r="B1286" s="191" t="str">
        <f>'[1]Run Rate'!B260</f>
        <v>OPRO SELF-FIT GOLD UFC Braces Black Metal/Silver</v>
      </c>
      <c r="C1286" s="191" t="str">
        <f>'[1]Run Rate'!C260</f>
        <v>BORILAČKA OPREMA</v>
      </c>
      <c r="D1286" s="191" t="str">
        <f>'[1]Run Rate'!D260</f>
        <v>02 SILVER</v>
      </c>
      <c r="E1286" s="97"/>
      <c r="F1286" s="97"/>
      <c r="G1286" s="97"/>
      <c r="H1286" s="97"/>
      <c r="I1286" s="97"/>
      <c r="J1286" s="97"/>
      <c r="K1286" s="97"/>
      <c r="L1286" s="97"/>
      <c r="M1286" s="97"/>
      <c r="N1286" s="97"/>
      <c r="O1286" t="str">
        <f t="shared" ref="O1286" si="1275">IF(AND(OR($B$1="ALL",$B$1=C1286),OR($E$1="ALL",$E$1=D1286),OR($B$2="ALL",$B$2=A1286),OR($E$2="ALL",IFERROR(SEARCH($E$2,B1286),0)&gt;0)),"MATCH","")</f>
        <v/>
      </c>
    </row>
    <row r="1287" spans="1:15" x14ac:dyDescent="0.25">
      <c r="A1287" s="192"/>
      <c r="B1287" s="192" t="s">
        <v>156</v>
      </c>
      <c r="C1287" s="192" t="s">
        <v>157</v>
      </c>
      <c r="D1287" s="192" t="s">
        <v>158</v>
      </c>
      <c r="E1287" s="192" t="s">
        <v>139</v>
      </c>
      <c r="F1287" s="192" t="s">
        <v>140</v>
      </c>
      <c r="G1287" s="192" t="s">
        <v>141</v>
      </c>
      <c r="H1287" s="192" t="s">
        <v>142</v>
      </c>
      <c r="I1287" s="192" t="s">
        <v>143</v>
      </c>
      <c r="J1287" s="192" t="s">
        <v>144</v>
      </c>
      <c r="K1287" s="192" t="s">
        <v>145</v>
      </c>
      <c r="L1287" s="192" t="s">
        <v>146</v>
      </c>
      <c r="M1287" s="192" t="s">
        <v>147</v>
      </c>
      <c r="N1287" s="192" t="s">
        <v>148</v>
      </c>
      <c r="O1287" t="str">
        <f t="shared" ref="O1287" si="1276">O1286</f>
        <v/>
      </c>
    </row>
    <row r="1288" spans="1:15" x14ac:dyDescent="0.25">
      <c r="A1288" s="193" t="s">
        <v>161</v>
      </c>
      <c r="B1288" s="97"/>
      <c r="C1288" s="97"/>
      <c r="D1288" s="97"/>
      <c r="E1288" s="97"/>
      <c r="F1288" s="97"/>
      <c r="G1288" s="97"/>
      <c r="H1288" s="97"/>
      <c r="I1288" s="97"/>
      <c r="J1288" s="97"/>
      <c r="K1288" s="97"/>
      <c r="L1288" s="97"/>
      <c r="M1288" s="97"/>
      <c r="N1288" s="97"/>
      <c r="O1288" t="str">
        <f t="shared" ref="O1288" si="1277">O1286</f>
        <v/>
      </c>
    </row>
    <row r="1289" spans="1:15" x14ac:dyDescent="0.25">
      <c r="A1289" s="193" t="s">
        <v>164</v>
      </c>
      <c r="B1289" s="97"/>
      <c r="C1289" s="97"/>
      <c r="D1289" s="97"/>
      <c r="E1289" s="97"/>
      <c r="F1289" s="97"/>
      <c r="G1289" s="97"/>
      <c r="H1289" s="97"/>
      <c r="I1289" s="97"/>
      <c r="J1289" s="97"/>
      <c r="K1289" s="97"/>
      <c r="L1289" s="97"/>
      <c r="M1289" s="97"/>
      <c r="N1289" s="97"/>
      <c r="O1289" t="str">
        <f t="shared" ref="O1289" si="1278">O1286</f>
        <v/>
      </c>
    </row>
    <row r="1290" spans="1:15" x14ac:dyDescent="0.25">
      <c r="A1290" s="188"/>
      <c r="B1290" s="188"/>
      <c r="C1290" s="188"/>
      <c r="D1290" s="188"/>
      <c r="E1290" s="188"/>
      <c r="F1290" s="188"/>
      <c r="G1290" s="188"/>
      <c r="H1290" s="188"/>
      <c r="I1290" s="188"/>
      <c r="J1290" s="188"/>
      <c r="K1290" s="188"/>
      <c r="L1290" s="188"/>
      <c r="M1290" s="188"/>
      <c r="N1290" s="188"/>
      <c r="O1290" t="str">
        <f t="shared" ref="O1290" si="1279">O1286</f>
        <v/>
      </c>
    </row>
    <row r="1291" spans="1:15" x14ac:dyDescent="0.25">
      <c r="A1291" s="191" t="str">
        <f>'[1]Run Rate'!A261</f>
        <v>SHM00078</v>
      </c>
      <c r="B1291" s="191" t="str">
        <f>'[1]Run Rate'!B261</f>
        <v>DEFENDER, Blood Sweat Repeat, 600 ml</v>
      </c>
      <c r="C1291" s="191" t="str">
        <f>'[1]Run Rate'!C261</f>
        <v>DRINKWARE I HOME</v>
      </c>
      <c r="D1291" s="191" t="str">
        <f>'[1]Run Rate'!D261</f>
        <v>02 SILVER</v>
      </c>
      <c r="E1291" s="97"/>
      <c r="F1291" s="97"/>
      <c r="G1291" s="97"/>
      <c r="H1291" s="97"/>
      <c r="I1291" s="97"/>
      <c r="J1291" s="97"/>
      <c r="K1291" s="97"/>
      <c r="L1291" s="97"/>
      <c r="M1291" s="97"/>
      <c r="N1291" s="97"/>
      <c r="O1291" t="str">
        <f t="shared" ref="O1291" si="1280">IF(AND(OR($B$1="ALL",$B$1=C1291),OR($E$1="ALL",$E$1=D1291),OR($B$2="ALL",$B$2=A1291),OR($E$2="ALL",IFERROR(SEARCH($E$2,B1291),0)&gt;0)),"MATCH","")</f>
        <v/>
      </c>
    </row>
    <row r="1292" spans="1:15" x14ac:dyDescent="0.25">
      <c r="A1292" s="192"/>
      <c r="B1292" s="192" t="s">
        <v>156</v>
      </c>
      <c r="C1292" s="192" t="s">
        <v>157</v>
      </c>
      <c r="D1292" s="192" t="s">
        <v>158</v>
      </c>
      <c r="E1292" s="192" t="s">
        <v>139</v>
      </c>
      <c r="F1292" s="192" t="s">
        <v>140</v>
      </c>
      <c r="G1292" s="192" t="s">
        <v>141</v>
      </c>
      <c r="H1292" s="192" t="s">
        <v>142</v>
      </c>
      <c r="I1292" s="192" t="s">
        <v>143</v>
      </c>
      <c r="J1292" s="192" t="s">
        <v>144</v>
      </c>
      <c r="K1292" s="192" t="s">
        <v>145</v>
      </c>
      <c r="L1292" s="192" t="s">
        <v>146</v>
      </c>
      <c r="M1292" s="192" t="s">
        <v>147</v>
      </c>
      <c r="N1292" s="192" t="s">
        <v>148</v>
      </c>
      <c r="O1292" t="str">
        <f t="shared" ref="O1292" si="1281">O1291</f>
        <v/>
      </c>
    </row>
    <row r="1293" spans="1:15" x14ac:dyDescent="0.25">
      <c r="A1293" s="193" t="s">
        <v>161</v>
      </c>
      <c r="B1293" s="97"/>
      <c r="C1293" s="97"/>
      <c r="D1293" s="97"/>
      <c r="E1293" s="97"/>
      <c r="F1293" s="97"/>
      <c r="G1293" s="97"/>
      <c r="H1293" s="97"/>
      <c r="I1293" s="97"/>
      <c r="J1293" s="97"/>
      <c r="K1293" s="97"/>
      <c r="L1293" s="97"/>
      <c r="M1293" s="97"/>
      <c r="N1293" s="97"/>
      <c r="O1293" t="str">
        <f t="shared" ref="O1293" si="1282">O1291</f>
        <v/>
      </c>
    </row>
    <row r="1294" spans="1:15" x14ac:dyDescent="0.25">
      <c r="A1294" s="193" t="s">
        <v>164</v>
      </c>
      <c r="B1294" s="97"/>
      <c r="C1294" s="97"/>
      <c r="D1294" s="97"/>
      <c r="E1294" s="97"/>
      <c r="F1294" s="97"/>
      <c r="G1294" s="97"/>
      <c r="H1294" s="97"/>
      <c r="I1294" s="97"/>
      <c r="J1294" s="97"/>
      <c r="K1294" s="97"/>
      <c r="L1294" s="97"/>
      <c r="M1294" s="97"/>
      <c r="N1294" s="97"/>
      <c r="O1294" t="str">
        <f t="shared" ref="O1294" si="1283">O1291</f>
        <v/>
      </c>
    </row>
    <row r="1295" spans="1:15" x14ac:dyDescent="0.25">
      <c r="A1295" s="188"/>
      <c r="B1295" s="188"/>
      <c r="C1295" s="188"/>
      <c r="D1295" s="188"/>
      <c r="E1295" s="188"/>
      <c r="F1295" s="188"/>
      <c r="G1295" s="188"/>
      <c r="H1295" s="188"/>
      <c r="I1295" s="188"/>
      <c r="J1295" s="188"/>
      <c r="K1295" s="188"/>
      <c r="L1295" s="188"/>
      <c r="M1295" s="188"/>
      <c r="N1295" s="188"/>
      <c r="O1295" t="str">
        <f t="shared" ref="O1295" si="1284">O1291</f>
        <v/>
      </c>
    </row>
    <row r="1296" spans="1:15" x14ac:dyDescent="0.25">
      <c r="A1296" s="191" t="str">
        <f>'[1]Run Rate'!A262</f>
        <v>SHM00074</v>
      </c>
      <c r="B1296" s="191" t="str">
        <f>'[1]Run Rate'!B262</f>
        <v>DEFENDER, I'm Not Here To Talk, 600 ml</v>
      </c>
      <c r="C1296" s="191" t="str">
        <f>'[1]Run Rate'!C262</f>
        <v>DRINKWARE I HOME</v>
      </c>
      <c r="D1296" s="191" t="str">
        <f>'[1]Run Rate'!D262</f>
        <v>02 SILVER</v>
      </c>
      <c r="E1296" s="97"/>
      <c r="F1296" s="97"/>
      <c r="G1296" s="97"/>
      <c r="H1296" s="97"/>
      <c r="I1296" s="97"/>
      <c r="J1296" s="97"/>
      <c r="K1296" s="97"/>
      <c r="L1296" s="97"/>
      <c r="M1296" s="97"/>
      <c r="N1296" s="97"/>
      <c r="O1296" t="str">
        <f t="shared" ref="O1296" si="1285">IF(AND(OR($B$1="ALL",$B$1=C1296),OR($E$1="ALL",$E$1=D1296),OR($B$2="ALL",$B$2=A1296),OR($E$2="ALL",IFERROR(SEARCH($E$2,B1296),0)&gt;0)),"MATCH","")</f>
        <v/>
      </c>
    </row>
    <row r="1297" spans="1:15" x14ac:dyDescent="0.25">
      <c r="A1297" s="192"/>
      <c r="B1297" s="192" t="s">
        <v>156</v>
      </c>
      <c r="C1297" s="192" t="s">
        <v>157</v>
      </c>
      <c r="D1297" s="192" t="s">
        <v>158</v>
      </c>
      <c r="E1297" s="192" t="s">
        <v>139</v>
      </c>
      <c r="F1297" s="192" t="s">
        <v>140</v>
      </c>
      <c r="G1297" s="192" t="s">
        <v>141</v>
      </c>
      <c r="H1297" s="192" t="s">
        <v>142</v>
      </c>
      <c r="I1297" s="192" t="s">
        <v>143</v>
      </c>
      <c r="J1297" s="192" t="s">
        <v>144</v>
      </c>
      <c r="K1297" s="192" t="s">
        <v>145</v>
      </c>
      <c r="L1297" s="192" t="s">
        <v>146</v>
      </c>
      <c r="M1297" s="192" t="s">
        <v>147</v>
      </c>
      <c r="N1297" s="192" t="s">
        <v>148</v>
      </c>
      <c r="O1297" t="str">
        <f t="shared" ref="O1297" si="1286">O1296</f>
        <v/>
      </c>
    </row>
    <row r="1298" spans="1:15" x14ac:dyDescent="0.25">
      <c r="A1298" s="193" t="s">
        <v>161</v>
      </c>
      <c r="B1298" s="97"/>
      <c r="C1298" s="97"/>
      <c r="D1298" s="97"/>
      <c r="E1298" s="97"/>
      <c r="F1298" s="97"/>
      <c r="G1298" s="97"/>
      <c r="H1298" s="97"/>
      <c r="I1298" s="97"/>
      <c r="J1298" s="97"/>
      <c r="K1298" s="97"/>
      <c r="L1298" s="97"/>
      <c r="M1298" s="97"/>
      <c r="N1298" s="97"/>
      <c r="O1298" t="str">
        <f t="shared" ref="O1298" si="1287">O1296</f>
        <v/>
      </c>
    </row>
    <row r="1299" spans="1:15" x14ac:dyDescent="0.25">
      <c r="A1299" s="193" t="s">
        <v>164</v>
      </c>
      <c r="B1299" s="97"/>
      <c r="C1299" s="97"/>
      <c r="D1299" s="97"/>
      <c r="E1299" s="97"/>
      <c r="F1299" s="97"/>
      <c r="G1299" s="97"/>
      <c r="H1299" s="97"/>
      <c r="I1299" s="97"/>
      <c r="J1299" s="97"/>
      <c r="K1299" s="97"/>
      <c r="L1299" s="97"/>
      <c r="M1299" s="97"/>
      <c r="N1299" s="97"/>
      <c r="O1299" t="str">
        <f t="shared" ref="O1299" si="1288">O1296</f>
        <v/>
      </c>
    </row>
    <row r="1300" spans="1:15" x14ac:dyDescent="0.25">
      <c r="A1300" s="188"/>
      <c r="B1300" s="188"/>
      <c r="C1300" s="188"/>
      <c r="D1300" s="188"/>
      <c r="E1300" s="188"/>
      <c r="F1300" s="188"/>
      <c r="G1300" s="188"/>
      <c r="H1300" s="188"/>
      <c r="I1300" s="188"/>
      <c r="J1300" s="188"/>
      <c r="K1300" s="188"/>
      <c r="L1300" s="188"/>
      <c r="M1300" s="188"/>
      <c r="N1300" s="188"/>
      <c r="O1300" t="str">
        <f t="shared" ref="O1300" si="1289">O1296</f>
        <v/>
      </c>
    </row>
    <row r="1301" spans="1:15" x14ac:dyDescent="0.25">
      <c r="A1301" s="191" t="str">
        <f>'[1]Run Rate'!A263</f>
        <v>SCM04431</v>
      </c>
      <c r="B1301" s="191" t="str">
        <f>'[1]Run Rate'!B263</f>
        <v>Viper Black 1,8 kg Vanilla</v>
      </c>
      <c r="C1301" s="191" t="str">
        <f>'[1]Run Rate'!C263</f>
        <v>PROTEINI</v>
      </c>
      <c r="D1301" s="191" t="str">
        <f>'[1]Run Rate'!D263</f>
        <v>02 SILVER</v>
      </c>
      <c r="E1301" s="97"/>
      <c r="F1301" s="97"/>
      <c r="G1301" s="97"/>
      <c r="H1301" s="97"/>
      <c r="I1301" s="97"/>
      <c r="J1301" s="97"/>
      <c r="K1301" s="97"/>
      <c r="L1301" s="97"/>
      <c r="M1301" s="97"/>
      <c r="N1301" s="97"/>
      <c r="O1301" t="str">
        <f t="shared" ref="O1301" si="1290">IF(AND(OR($B$1="ALL",$B$1=C1301),OR($E$1="ALL",$E$1=D1301),OR($B$2="ALL",$B$2=A1301),OR($E$2="ALL",IFERROR(SEARCH($E$2,B1301),0)&gt;0)),"MATCH","")</f>
        <v/>
      </c>
    </row>
    <row r="1302" spans="1:15" x14ac:dyDescent="0.25">
      <c r="A1302" s="192"/>
      <c r="B1302" s="192" t="s">
        <v>156</v>
      </c>
      <c r="C1302" s="192" t="s">
        <v>157</v>
      </c>
      <c r="D1302" s="192" t="s">
        <v>158</v>
      </c>
      <c r="E1302" s="192" t="s">
        <v>139</v>
      </c>
      <c r="F1302" s="192" t="s">
        <v>140</v>
      </c>
      <c r="G1302" s="192" t="s">
        <v>141</v>
      </c>
      <c r="H1302" s="192" t="s">
        <v>142</v>
      </c>
      <c r="I1302" s="192" t="s">
        <v>143</v>
      </c>
      <c r="J1302" s="192" t="s">
        <v>144</v>
      </c>
      <c r="K1302" s="192" t="s">
        <v>145</v>
      </c>
      <c r="L1302" s="192" t="s">
        <v>146</v>
      </c>
      <c r="M1302" s="192" t="s">
        <v>147</v>
      </c>
      <c r="N1302" s="192" t="s">
        <v>148</v>
      </c>
      <c r="O1302" t="str">
        <f t="shared" ref="O1302" si="1291">O1301</f>
        <v/>
      </c>
    </row>
    <row r="1303" spans="1:15" x14ac:dyDescent="0.25">
      <c r="A1303" s="193" t="s">
        <v>161</v>
      </c>
      <c r="B1303" s="97"/>
      <c r="C1303" s="97"/>
      <c r="D1303" s="97"/>
      <c r="E1303" s="97"/>
      <c r="F1303" s="97"/>
      <c r="G1303" s="97"/>
      <c r="H1303" s="97"/>
      <c r="I1303" s="97"/>
      <c r="J1303" s="97"/>
      <c r="K1303" s="97"/>
      <c r="L1303" s="97"/>
      <c r="M1303" s="97"/>
      <c r="N1303" s="97"/>
      <c r="O1303" t="str">
        <f t="shared" ref="O1303" si="1292">O1301</f>
        <v/>
      </c>
    </row>
    <row r="1304" spans="1:15" x14ac:dyDescent="0.25">
      <c r="A1304" s="193" t="s">
        <v>164</v>
      </c>
      <c r="B1304" s="97"/>
      <c r="C1304" s="97"/>
      <c r="D1304" s="97"/>
      <c r="E1304" s="97"/>
      <c r="F1304" s="97"/>
      <c r="G1304" s="97"/>
      <c r="H1304" s="97"/>
      <c r="I1304" s="97"/>
      <c r="J1304" s="97"/>
      <c r="K1304" s="97"/>
      <c r="L1304" s="97"/>
      <c r="M1304" s="97"/>
      <c r="N1304" s="97"/>
      <c r="O1304" t="str">
        <f t="shared" ref="O1304" si="1293">O1301</f>
        <v/>
      </c>
    </row>
    <row r="1305" spans="1:15" x14ac:dyDescent="0.25">
      <c r="A1305" s="188"/>
      <c r="B1305" s="188"/>
      <c r="C1305" s="188"/>
      <c r="D1305" s="188"/>
      <c r="E1305" s="188"/>
      <c r="F1305" s="188"/>
      <c r="G1305" s="188"/>
      <c r="H1305" s="188"/>
      <c r="I1305" s="188"/>
      <c r="J1305" s="188"/>
      <c r="K1305" s="188"/>
      <c r="L1305" s="188"/>
      <c r="M1305" s="188"/>
      <c r="N1305" s="188"/>
      <c r="O1305" t="str">
        <f t="shared" ref="O1305" si="1294">O1301</f>
        <v/>
      </c>
    </row>
    <row r="1306" spans="1:15" x14ac:dyDescent="0.25">
      <c r="A1306" s="191" t="str">
        <f>'[1]Run Rate'!A264</f>
        <v>POL09711</v>
      </c>
      <c r="B1306" s="191" t="str">
        <f>'[1]Run Rate'!B264</f>
        <v>Polleo Zero Syrup 425ml Triple choco</v>
      </c>
      <c r="C1306" s="191" t="str">
        <f>'[1]Run Rate'!C264</f>
        <v>BIO I SUPERFOODS</v>
      </c>
      <c r="D1306" s="191" t="str">
        <f>'[1]Run Rate'!D264</f>
        <v>02 SILVER</v>
      </c>
      <c r="E1306" s="97"/>
      <c r="F1306" s="97"/>
      <c r="G1306" s="97"/>
      <c r="H1306" s="97"/>
      <c r="I1306" s="97"/>
      <c r="J1306" s="97"/>
      <c r="K1306" s="97"/>
      <c r="L1306" s="97"/>
      <c r="M1306" s="97"/>
      <c r="N1306" s="97"/>
      <c r="O1306" t="str">
        <f t="shared" ref="O1306" si="1295">IF(AND(OR($B$1="ALL",$B$1=C1306),OR($E$1="ALL",$E$1=D1306),OR($B$2="ALL",$B$2=A1306),OR($E$2="ALL",IFERROR(SEARCH($E$2,B1306),0)&gt;0)),"MATCH","")</f>
        <v/>
      </c>
    </row>
    <row r="1307" spans="1:15" x14ac:dyDescent="0.25">
      <c r="A1307" s="192"/>
      <c r="B1307" s="192" t="s">
        <v>156</v>
      </c>
      <c r="C1307" s="192" t="s">
        <v>157</v>
      </c>
      <c r="D1307" s="192" t="s">
        <v>158</v>
      </c>
      <c r="E1307" s="192" t="s">
        <v>139</v>
      </c>
      <c r="F1307" s="192" t="s">
        <v>140</v>
      </c>
      <c r="G1307" s="192" t="s">
        <v>141</v>
      </c>
      <c r="H1307" s="192" t="s">
        <v>142</v>
      </c>
      <c r="I1307" s="192" t="s">
        <v>143</v>
      </c>
      <c r="J1307" s="192" t="s">
        <v>144</v>
      </c>
      <c r="K1307" s="192" t="s">
        <v>145</v>
      </c>
      <c r="L1307" s="192" t="s">
        <v>146</v>
      </c>
      <c r="M1307" s="192" t="s">
        <v>147</v>
      </c>
      <c r="N1307" s="192" t="s">
        <v>148</v>
      </c>
      <c r="O1307" t="str">
        <f t="shared" ref="O1307" si="1296">O1306</f>
        <v/>
      </c>
    </row>
    <row r="1308" spans="1:15" x14ac:dyDescent="0.25">
      <c r="A1308" s="193" t="s">
        <v>161</v>
      </c>
      <c r="B1308" s="97"/>
      <c r="C1308" s="97"/>
      <c r="D1308" s="97"/>
      <c r="E1308" s="97"/>
      <c r="F1308" s="97"/>
      <c r="G1308" s="97"/>
      <c r="H1308" s="97"/>
      <c r="I1308" s="97"/>
      <c r="J1308" s="97"/>
      <c r="K1308" s="97"/>
      <c r="L1308" s="97"/>
      <c r="M1308" s="97"/>
      <c r="N1308" s="97"/>
      <c r="O1308" t="str">
        <f t="shared" ref="O1308" si="1297">O1306</f>
        <v/>
      </c>
    </row>
    <row r="1309" spans="1:15" x14ac:dyDescent="0.25">
      <c r="A1309" s="193" t="s">
        <v>164</v>
      </c>
      <c r="B1309" s="97"/>
      <c r="C1309" s="97"/>
      <c r="D1309" s="97"/>
      <c r="E1309" s="97"/>
      <c r="F1309" s="97"/>
      <c r="G1309" s="97"/>
      <c r="H1309" s="97"/>
      <c r="I1309" s="97"/>
      <c r="J1309" s="97"/>
      <c r="K1309" s="97"/>
      <c r="L1309" s="97"/>
      <c r="M1309" s="97"/>
      <c r="N1309" s="97"/>
      <c r="O1309" t="str">
        <f t="shared" ref="O1309" si="1298">O1306</f>
        <v/>
      </c>
    </row>
    <row r="1310" spans="1:15" x14ac:dyDescent="0.25">
      <c r="A1310" s="188"/>
      <c r="B1310" s="188"/>
      <c r="C1310" s="188"/>
      <c r="D1310" s="188"/>
      <c r="E1310" s="188"/>
      <c r="F1310" s="188"/>
      <c r="G1310" s="188"/>
      <c r="H1310" s="188"/>
      <c r="I1310" s="188"/>
      <c r="J1310" s="188"/>
      <c r="K1310" s="188"/>
      <c r="L1310" s="188"/>
      <c r="M1310" s="188"/>
      <c r="N1310" s="188"/>
      <c r="O1310" t="str">
        <f t="shared" ref="O1310" si="1299">O1306</f>
        <v/>
      </c>
    </row>
    <row r="1311" spans="1:15" x14ac:dyDescent="0.25">
      <c r="A1311" s="191" t="str">
        <f>'[1]Run Rate'!A265</f>
        <v>ON00366</v>
      </c>
      <c r="B1311" s="191" t="str">
        <f>'[1]Run Rate'!B265</f>
        <v>Gold BCAA Train + Sustain 266g Strawberry Kiwi</v>
      </c>
      <c r="C1311" s="191" t="str">
        <f>'[1]Run Rate'!C265</f>
        <v>SPORTSKA PREHRANA</v>
      </c>
      <c r="D1311" s="191" t="str">
        <f>'[1]Run Rate'!D265</f>
        <v>02 SILVER</v>
      </c>
      <c r="E1311" s="97"/>
      <c r="F1311" s="97"/>
      <c r="G1311" s="97"/>
      <c r="H1311" s="97"/>
      <c r="I1311" s="97"/>
      <c r="J1311" s="97"/>
      <c r="K1311" s="97"/>
      <c r="L1311" s="97"/>
      <c r="M1311" s="97"/>
      <c r="N1311" s="97"/>
      <c r="O1311" t="str">
        <f t="shared" ref="O1311" si="1300">IF(AND(OR($B$1="ALL",$B$1=C1311),OR($E$1="ALL",$E$1=D1311),OR($B$2="ALL",$B$2=A1311),OR($E$2="ALL",IFERROR(SEARCH($E$2,B1311),0)&gt;0)),"MATCH","")</f>
        <v/>
      </c>
    </row>
    <row r="1312" spans="1:15" x14ac:dyDescent="0.25">
      <c r="A1312" s="192"/>
      <c r="B1312" s="192" t="s">
        <v>156</v>
      </c>
      <c r="C1312" s="192" t="s">
        <v>157</v>
      </c>
      <c r="D1312" s="192" t="s">
        <v>158</v>
      </c>
      <c r="E1312" s="192" t="s">
        <v>139</v>
      </c>
      <c r="F1312" s="192" t="s">
        <v>140</v>
      </c>
      <c r="G1312" s="192" t="s">
        <v>141</v>
      </c>
      <c r="H1312" s="192" t="s">
        <v>142</v>
      </c>
      <c r="I1312" s="192" t="s">
        <v>143</v>
      </c>
      <c r="J1312" s="192" t="s">
        <v>144</v>
      </c>
      <c r="K1312" s="192" t="s">
        <v>145</v>
      </c>
      <c r="L1312" s="192" t="s">
        <v>146</v>
      </c>
      <c r="M1312" s="192" t="s">
        <v>147</v>
      </c>
      <c r="N1312" s="192" t="s">
        <v>148</v>
      </c>
      <c r="O1312" t="str">
        <f t="shared" ref="O1312" si="1301">O1311</f>
        <v/>
      </c>
    </row>
    <row r="1313" spans="1:15" x14ac:dyDescent="0.25">
      <c r="A1313" s="193" t="s">
        <v>161</v>
      </c>
      <c r="B1313" s="97"/>
      <c r="C1313" s="97"/>
      <c r="D1313" s="97"/>
      <c r="E1313" s="97"/>
      <c r="F1313" s="97"/>
      <c r="G1313" s="97"/>
      <c r="H1313" s="97"/>
      <c r="I1313" s="97"/>
      <c r="J1313" s="97"/>
      <c r="K1313" s="97"/>
      <c r="L1313" s="97"/>
      <c r="M1313" s="97"/>
      <c r="N1313" s="97"/>
      <c r="O1313" t="str">
        <f t="shared" ref="O1313" si="1302">O1311</f>
        <v/>
      </c>
    </row>
    <row r="1314" spans="1:15" x14ac:dyDescent="0.25">
      <c r="A1314" s="193" t="s">
        <v>164</v>
      </c>
      <c r="B1314" s="97"/>
      <c r="C1314" s="97"/>
      <c r="D1314" s="97"/>
      <c r="E1314" s="97"/>
      <c r="F1314" s="97"/>
      <c r="G1314" s="97"/>
      <c r="H1314" s="97"/>
      <c r="I1314" s="97"/>
      <c r="J1314" s="97"/>
      <c r="K1314" s="97"/>
      <c r="L1314" s="97"/>
      <c r="M1314" s="97"/>
      <c r="N1314" s="97"/>
      <c r="O1314" t="str">
        <f t="shared" ref="O1314" si="1303">O1311</f>
        <v/>
      </c>
    </row>
    <row r="1315" spans="1:15" x14ac:dyDescent="0.25">
      <c r="A1315" s="188"/>
      <c r="B1315" s="188"/>
      <c r="C1315" s="188"/>
      <c r="D1315" s="188"/>
      <c r="E1315" s="188"/>
      <c r="F1315" s="188"/>
      <c r="G1315" s="188"/>
      <c r="H1315" s="188"/>
      <c r="I1315" s="188"/>
      <c r="J1315" s="188"/>
      <c r="K1315" s="188"/>
      <c r="L1315" s="188"/>
      <c r="M1315" s="188"/>
      <c r="N1315" s="188"/>
      <c r="O1315" t="str">
        <f t="shared" ref="O1315" si="1304">O1311</f>
        <v/>
      </c>
    </row>
    <row r="1316" spans="1:15" x14ac:dyDescent="0.25">
      <c r="A1316" s="191" t="str">
        <f>'[1]Run Rate'!A266</f>
        <v>UFC16118</v>
      </c>
      <c r="B1316" s="191" t="str">
        <f>'[1]Run Rate'!B266</f>
        <v>OPRO SELF-FIT GOLD UFC Black Metal/Gold</v>
      </c>
      <c r="C1316" s="191" t="str">
        <f>'[1]Run Rate'!C266</f>
        <v>BORILAČKA OPREMA</v>
      </c>
      <c r="D1316" s="191" t="str">
        <f>'[1]Run Rate'!D266</f>
        <v>02 SILVER</v>
      </c>
      <c r="E1316" s="97"/>
      <c r="F1316" s="97"/>
      <c r="G1316" s="97"/>
      <c r="H1316" s="97"/>
      <c r="I1316" s="97"/>
      <c r="J1316" s="97"/>
      <c r="K1316" s="97"/>
      <c r="L1316" s="97"/>
      <c r="M1316" s="97"/>
      <c r="N1316" s="97"/>
      <c r="O1316" t="str">
        <f t="shared" ref="O1316" si="1305">IF(AND(OR($B$1="ALL",$B$1=C1316),OR($E$1="ALL",$E$1=D1316),OR($B$2="ALL",$B$2=A1316),OR($E$2="ALL",IFERROR(SEARCH($E$2,B1316),0)&gt;0)),"MATCH","")</f>
        <v/>
      </c>
    </row>
    <row r="1317" spans="1:15" x14ac:dyDescent="0.25">
      <c r="A1317" s="192"/>
      <c r="B1317" s="192" t="s">
        <v>156</v>
      </c>
      <c r="C1317" s="192" t="s">
        <v>157</v>
      </c>
      <c r="D1317" s="192" t="s">
        <v>158</v>
      </c>
      <c r="E1317" s="192" t="s">
        <v>139</v>
      </c>
      <c r="F1317" s="192" t="s">
        <v>140</v>
      </c>
      <c r="G1317" s="192" t="s">
        <v>141</v>
      </c>
      <c r="H1317" s="192" t="s">
        <v>142</v>
      </c>
      <c r="I1317" s="192" t="s">
        <v>143</v>
      </c>
      <c r="J1317" s="192" t="s">
        <v>144</v>
      </c>
      <c r="K1317" s="192" t="s">
        <v>145</v>
      </c>
      <c r="L1317" s="192" t="s">
        <v>146</v>
      </c>
      <c r="M1317" s="192" t="s">
        <v>147</v>
      </c>
      <c r="N1317" s="192" t="s">
        <v>148</v>
      </c>
      <c r="O1317" t="str">
        <f t="shared" ref="O1317" si="1306">O1316</f>
        <v/>
      </c>
    </row>
    <row r="1318" spans="1:15" x14ac:dyDescent="0.25">
      <c r="A1318" s="193" t="s">
        <v>161</v>
      </c>
      <c r="B1318" s="97"/>
      <c r="C1318" s="97"/>
      <c r="D1318" s="97"/>
      <c r="E1318" s="97"/>
      <c r="F1318" s="97"/>
      <c r="G1318" s="97"/>
      <c r="H1318" s="97"/>
      <c r="I1318" s="97"/>
      <c r="J1318" s="97"/>
      <c r="K1318" s="97"/>
      <c r="L1318" s="97"/>
      <c r="M1318" s="97"/>
      <c r="N1318" s="97"/>
      <c r="O1318" t="str">
        <f t="shared" ref="O1318" si="1307">O1316</f>
        <v/>
      </c>
    </row>
    <row r="1319" spans="1:15" x14ac:dyDescent="0.25">
      <c r="A1319" s="193" t="s">
        <v>164</v>
      </c>
      <c r="B1319" s="97"/>
      <c r="C1319" s="97"/>
      <c r="D1319" s="97"/>
      <c r="E1319" s="97"/>
      <c r="F1319" s="97"/>
      <c r="G1319" s="97"/>
      <c r="H1319" s="97"/>
      <c r="I1319" s="97"/>
      <c r="J1319" s="97"/>
      <c r="K1319" s="97"/>
      <c r="L1319" s="97"/>
      <c r="M1319" s="97"/>
      <c r="N1319" s="97"/>
      <c r="O1319" t="str">
        <f t="shared" ref="O1319" si="1308">O1316</f>
        <v/>
      </c>
    </row>
    <row r="1320" spans="1:15" x14ac:dyDescent="0.25">
      <c r="A1320" s="188"/>
      <c r="B1320" s="188"/>
      <c r="C1320" s="188"/>
      <c r="D1320" s="188"/>
      <c r="E1320" s="188"/>
      <c r="F1320" s="188"/>
      <c r="G1320" s="188"/>
      <c r="H1320" s="188"/>
      <c r="I1320" s="188"/>
      <c r="J1320" s="188"/>
      <c r="K1320" s="188"/>
      <c r="L1320" s="188"/>
      <c r="M1320" s="188"/>
      <c r="N1320" s="188"/>
      <c r="O1320" t="str">
        <f t="shared" ref="O1320" si="1309">O1316</f>
        <v/>
      </c>
    </row>
    <row r="1321" spans="1:15" x14ac:dyDescent="0.25">
      <c r="A1321" s="191" t="str">
        <f>'[1]Run Rate'!A267</f>
        <v>GAR04685</v>
      </c>
      <c r="B1321" s="191" t="str">
        <f>'[1]Run Rate'!B267</f>
        <v>Fenix 7X PRO Sapphire SOLAR Carbon Gray DLC Titanium Black</v>
      </c>
      <c r="C1321" s="191" t="str">
        <f>'[1]Run Rate'!C267</f>
        <v>GADGETI</v>
      </c>
      <c r="D1321" s="191" t="str">
        <f>'[1]Run Rate'!D267</f>
        <v>02 SILVER</v>
      </c>
      <c r="E1321" s="97"/>
      <c r="F1321" s="97"/>
      <c r="G1321" s="97"/>
      <c r="H1321" s="97"/>
      <c r="I1321" s="97"/>
      <c r="J1321" s="97"/>
      <c r="K1321" s="97"/>
      <c r="L1321" s="97"/>
      <c r="M1321" s="97"/>
      <c r="N1321" s="97"/>
      <c r="O1321" t="str">
        <f t="shared" ref="O1321" si="1310">IF(AND(OR($B$1="ALL",$B$1=C1321),OR($E$1="ALL",$E$1=D1321),OR($B$2="ALL",$B$2=A1321),OR($E$2="ALL",IFERROR(SEARCH($E$2,B1321),0)&gt;0)),"MATCH","")</f>
        <v/>
      </c>
    </row>
    <row r="1322" spans="1:15" x14ac:dyDescent="0.25">
      <c r="A1322" s="192"/>
      <c r="B1322" s="192" t="s">
        <v>156</v>
      </c>
      <c r="C1322" s="192" t="s">
        <v>157</v>
      </c>
      <c r="D1322" s="192" t="s">
        <v>158</v>
      </c>
      <c r="E1322" s="192" t="s">
        <v>139</v>
      </c>
      <c r="F1322" s="192" t="s">
        <v>140</v>
      </c>
      <c r="G1322" s="192" t="s">
        <v>141</v>
      </c>
      <c r="H1322" s="192" t="s">
        <v>142</v>
      </c>
      <c r="I1322" s="192" t="s">
        <v>143</v>
      </c>
      <c r="J1322" s="192" t="s">
        <v>144</v>
      </c>
      <c r="K1322" s="192" t="s">
        <v>145</v>
      </c>
      <c r="L1322" s="192" t="s">
        <v>146</v>
      </c>
      <c r="M1322" s="192" t="s">
        <v>147</v>
      </c>
      <c r="N1322" s="192" t="s">
        <v>148</v>
      </c>
      <c r="O1322" t="str">
        <f t="shared" ref="O1322" si="1311">O1321</f>
        <v/>
      </c>
    </row>
    <row r="1323" spans="1:15" x14ac:dyDescent="0.25">
      <c r="A1323" s="193" t="s">
        <v>161</v>
      </c>
      <c r="B1323" s="97"/>
      <c r="C1323" s="97"/>
      <c r="D1323" s="97"/>
      <c r="E1323" s="97"/>
      <c r="F1323" s="97"/>
      <c r="G1323" s="97"/>
      <c r="H1323" s="97"/>
      <c r="I1323" s="97"/>
      <c r="J1323" s="97"/>
      <c r="K1323" s="97"/>
      <c r="L1323" s="97"/>
      <c r="M1323" s="97"/>
      <c r="N1323" s="97"/>
      <c r="O1323" t="str">
        <f t="shared" ref="O1323" si="1312">O1321</f>
        <v/>
      </c>
    </row>
    <row r="1324" spans="1:15" x14ac:dyDescent="0.25">
      <c r="A1324" s="193" t="s">
        <v>164</v>
      </c>
      <c r="B1324" s="97"/>
      <c r="C1324" s="97"/>
      <c r="D1324" s="97"/>
      <c r="E1324" s="97"/>
      <c r="F1324" s="97"/>
      <c r="G1324" s="97"/>
      <c r="H1324" s="97"/>
      <c r="I1324" s="97"/>
      <c r="J1324" s="97"/>
      <c r="K1324" s="97"/>
      <c r="L1324" s="97"/>
      <c r="M1324" s="97"/>
      <c r="N1324" s="97"/>
      <c r="O1324" t="str">
        <f t="shared" ref="O1324" si="1313">O1321</f>
        <v/>
      </c>
    </row>
    <row r="1325" spans="1:15" x14ac:dyDescent="0.25">
      <c r="A1325" s="188"/>
      <c r="B1325" s="188"/>
      <c r="C1325" s="188"/>
      <c r="D1325" s="188"/>
      <c r="E1325" s="188"/>
      <c r="F1325" s="188"/>
      <c r="G1325" s="188"/>
      <c r="H1325" s="188"/>
      <c r="I1325" s="188"/>
      <c r="J1325" s="188"/>
      <c r="K1325" s="188"/>
      <c r="L1325" s="188"/>
      <c r="M1325" s="188"/>
      <c r="N1325" s="188"/>
      <c r="O1325" t="str">
        <f t="shared" ref="O1325" si="1314">O1321</f>
        <v/>
      </c>
    </row>
    <row r="1326" spans="1:15" x14ac:dyDescent="0.25">
      <c r="A1326" s="191" t="str">
        <f>'[1]Run Rate'!A268</f>
        <v>ATC06613</v>
      </c>
      <c r="B1326" s="191" t="str">
        <f>'[1]Run Rate'!B268</f>
        <v>Latex band 2cm Level 3 narančasta Atleticore</v>
      </c>
      <c r="C1326" s="191" t="str">
        <f>'[1]Run Rate'!C268</f>
        <v>FITNESS OPREMA</v>
      </c>
      <c r="D1326" s="191" t="str">
        <f>'[1]Run Rate'!D268</f>
        <v>02 SILVER</v>
      </c>
      <c r="E1326" s="97"/>
      <c r="F1326" s="97"/>
      <c r="G1326" s="97"/>
      <c r="H1326" s="97"/>
      <c r="I1326" s="97"/>
      <c r="J1326" s="97"/>
      <c r="K1326" s="97"/>
      <c r="L1326" s="97"/>
      <c r="M1326" s="97"/>
      <c r="N1326" s="97"/>
      <c r="O1326" t="str">
        <f t="shared" ref="O1326" si="1315">IF(AND(OR($B$1="ALL",$B$1=C1326),OR($E$1="ALL",$E$1=D1326),OR($B$2="ALL",$B$2=A1326),OR($E$2="ALL",IFERROR(SEARCH($E$2,B1326),0)&gt;0)),"MATCH","")</f>
        <v/>
      </c>
    </row>
    <row r="1327" spans="1:15" x14ac:dyDescent="0.25">
      <c r="A1327" s="192"/>
      <c r="B1327" s="192" t="s">
        <v>156</v>
      </c>
      <c r="C1327" s="192" t="s">
        <v>157</v>
      </c>
      <c r="D1327" s="192" t="s">
        <v>158</v>
      </c>
      <c r="E1327" s="192" t="s">
        <v>139</v>
      </c>
      <c r="F1327" s="192" t="s">
        <v>140</v>
      </c>
      <c r="G1327" s="192" t="s">
        <v>141</v>
      </c>
      <c r="H1327" s="192" t="s">
        <v>142</v>
      </c>
      <c r="I1327" s="192" t="s">
        <v>143</v>
      </c>
      <c r="J1327" s="192" t="s">
        <v>144</v>
      </c>
      <c r="K1327" s="192" t="s">
        <v>145</v>
      </c>
      <c r="L1327" s="192" t="s">
        <v>146</v>
      </c>
      <c r="M1327" s="192" t="s">
        <v>147</v>
      </c>
      <c r="N1327" s="192" t="s">
        <v>148</v>
      </c>
      <c r="O1327" t="str">
        <f t="shared" ref="O1327" si="1316">O1326</f>
        <v/>
      </c>
    </row>
    <row r="1328" spans="1:15" x14ac:dyDescent="0.25">
      <c r="A1328" s="193" t="s">
        <v>161</v>
      </c>
      <c r="B1328" s="97"/>
      <c r="C1328" s="97"/>
      <c r="D1328" s="97"/>
      <c r="E1328" s="97"/>
      <c r="F1328" s="97"/>
      <c r="G1328" s="97"/>
      <c r="H1328" s="97"/>
      <c r="I1328" s="97"/>
      <c r="J1328" s="97"/>
      <c r="K1328" s="97"/>
      <c r="L1328" s="97"/>
      <c r="M1328" s="97"/>
      <c r="N1328" s="97"/>
      <c r="O1328" t="str">
        <f t="shared" ref="O1328" si="1317">O1326</f>
        <v/>
      </c>
    </row>
    <row r="1329" spans="1:15" x14ac:dyDescent="0.25">
      <c r="A1329" s="193" t="s">
        <v>164</v>
      </c>
      <c r="B1329" s="97"/>
      <c r="C1329" s="97"/>
      <c r="D1329" s="97"/>
      <c r="E1329" s="97"/>
      <c r="F1329" s="97"/>
      <c r="G1329" s="97"/>
      <c r="H1329" s="97"/>
      <c r="I1329" s="97"/>
      <c r="J1329" s="97"/>
      <c r="K1329" s="97"/>
      <c r="L1329" s="97"/>
      <c r="M1329" s="97"/>
      <c r="N1329" s="97"/>
      <c r="O1329" t="str">
        <f t="shared" ref="O1329" si="1318">O1326</f>
        <v/>
      </c>
    </row>
    <row r="1330" spans="1:15" x14ac:dyDescent="0.25">
      <c r="A1330" s="188"/>
      <c r="B1330" s="188"/>
      <c r="C1330" s="188"/>
      <c r="D1330" s="188"/>
      <c r="E1330" s="188"/>
      <c r="F1330" s="188"/>
      <c r="G1330" s="188"/>
      <c r="H1330" s="188"/>
      <c r="I1330" s="188"/>
      <c r="J1330" s="188"/>
      <c r="K1330" s="188"/>
      <c r="L1330" s="188"/>
      <c r="M1330" s="188"/>
      <c r="N1330" s="188"/>
      <c r="O1330" t="str">
        <f t="shared" ref="O1330" si="1319">O1326</f>
        <v/>
      </c>
    </row>
    <row r="1331" spans="1:15" x14ac:dyDescent="0.25">
      <c r="A1331" s="191" t="str">
        <f>'[1]Run Rate'!A269</f>
        <v>ON00500</v>
      </c>
      <c r="B1331" s="191" t="str">
        <f>'[1]Run Rate'!B269</f>
        <v>ON GS 100% Isolate 930g Vanilla</v>
      </c>
      <c r="C1331" s="191" t="str">
        <f>'[1]Run Rate'!C269</f>
        <v>PROTEINI</v>
      </c>
      <c r="D1331" s="191" t="str">
        <f>'[1]Run Rate'!D269</f>
        <v>02 SILVER</v>
      </c>
      <c r="E1331" s="97"/>
      <c r="F1331" s="97"/>
      <c r="G1331" s="97"/>
      <c r="H1331" s="97"/>
      <c r="I1331" s="97"/>
      <c r="J1331" s="97"/>
      <c r="K1331" s="97"/>
      <c r="L1331" s="97"/>
      <c r="M1331" s="97"/>
      <c r="N1331" s="97"/>
      <c r="O1331" t="str">
        <f t="shared" ref="O1331" si="1320">IF(AND(OR($B$1="ALL",$B$1=C1331),OR($E$1="ALL",$E$1=D1331),OR($B$2="ALL",$B$2=A1331),OR($E$2="ALL",IFERROR(SEARCH($E$2,B1331),0)&gt;0)),"MATCH","")</f>
        <v/>
      </c>
    </row>
    <row r="1332" spans="1:15" x14ac:dyDescent="0.25">
      <c r="A1332" s="192"/>
      <c r="B1332" s="192" t="s">
        <v>156</v>
      </c>
      <c r="C1332" s="192" t="s">
        <v>157</v>
      </c>
      <c r="D1332" s="192" t="s">
        <v>158</v>
      </c>
      <c r="E1332" s="192" t="s">
        <v>139</v>
      </c>
      <c r="F1332" s="192" t="s">
        <v>140</v>
      </c>
      <c r="G1332" s="192" t="s">
        <v>141</v>
      </c>
      <c r="H1332" s="192" t="s">
        <v>142</v>
      </c>
      <c r="I1332" s="192" t="s">
        <v>143</v>
      </c>
      <c r="J1332" s="192" t="s">
        <v>144</v>
      </c>
      <c r="K1332" s="192" t="s">
        <v>145</v>
      </c>
      <c r="L1332" s="192" t="s">
        <v>146</v>
      </c>
      <c r="M1332" s="192" t="s">
        <v>147</v>
      </c>
      <c r="N1332" s="192" t="s">
        <v>148</v>
      </c>
      <c r="O1332" t="str">
        <f t="shared" ref="O1332" si="1321">O1331</f>
        <v/>
      </c>
    </row>
    <row r="1333" spans="1:15" x14ac:dyDescent="0.25">
      <c r="A1333" s="193" t="s">
        <v>161</v>
      </c>
      <c r="B1333" s="97"/>
      <c r="C1333" s="97"/>
      <c r="D1333" s="97"/>
      <c r="E1333" s="97"/>
      <c r="F1333" s="97"/>
      <c r="G1333" s="97"/>
      <c r="H1333" s="97"/>
      <c r="I1333" s="97"/>
      <c r="J1333" s="97"/>
      <c r="K1333" s="97"/>
      <c r="L1333" s="97"/>
      <c r="M1333" s="97"/>
      <c r="N1333" s="97"/>
      <c r="O1333" t="str">
        <f t="shared" ref="O1333" si="1322">O1331</f>
        <v/>
      </c>
    </row>
    <row r="1334" spans="1:15" x14ac:dyDescent="0.25">
      <c r="A1334" s="193" t="s">
        <v>164</v>
      </c>
      <c r="B1334" s="97"/>
      <c r="C1334" s="97"/>
      <c r="D1334" s="97"/>
      <c r="E1334" s="97"/>
      <c r="F1334" s="97"/>
      <c r="G1334" s="97"/>
      <c r="H1334" s="97"/>
      <c r="I1334" s="97"/>
      <c r="J1334" s="97"/>
      <c r="K1334" s="97"/>
      <c r="L1334" s="97"/>
      <c r="M1334" s="97"/>
      <c r="N1334" s="97"/>
      <c r="O1334" t="str">
        <f t="shared" ref="O1334" si="1323">O1331</f>
        <v/>
      </c>
    </row>
    <row r="1335" spans="1:15" x14ac:dyDescent="0.25">
      <c r="A1335" s="188"/>
      <c r="B1335" s="188"/>
      <c r="C1335" s="188"/>
      <c r="D1335" s="188"/>
      <c r="E1335" s="188"/>
      <c r="F1335" s="188"/>
      <c r="G1335" s="188"/>
      <c r="H1335" s="188"/>
      <c r="I1335" s="188"/>
      <c r="J1335" s="188"/>
      <c r="K1335" s="188"/>
      <c r="L1335" s="188"/>
      <c r="M1335" s="188"/>
      <c r="N1335" s="188"/>
      <c r="O1335" t="str">
        <f t="shared" ref="O1335" si="1324">O1331</f>
        <v/>
      </c>
    </row>
    <row r="1336" spans="1:15" x14ac:dyDescent="0.25">
      <c r="A1336" s="191" t="str">
        <f>'[1]Run Rate'!A270</f>
        <v>SCM04426</v>
      </c>
      <c r="B1336" s="191" t="str">
        <f>'[1]Run Rate'!B270</f>
        <v>The Beef 1,8 kg Chocolate</v>
      </c>
      <c r="C1336" s="191" t="str">
        <f>'[1]Run Rate'!C270</f>
        <v>PROTEINI</v>
      </c>
      <c r="D1336" s="191" t="str">
        <f>'[1]Run Rate'!D270</f>
        <v>02 SILVER</v>
      </c>
      <c r="E1336" s="97"/>
      <c r="F1336" s="97"/>
      <c r="G1336" s="97"/>
      <c r="H1336" s="97"/>
      <c r="I1336" s="97"/>
      <c r="J1336" s="97"/>
      <c r="K1336" s="97"/>
      <c r="L1336" s="97"/>
      <c r="M1336" s="97"/>
      <c r="N1336" s="97"/>
      <c r="O1336" t="str">
        <f t="shared" ref="O1336" si="1325">IF(AND(OR($B$1="ALL",$B$1=C1336),OR($E$1="ALL",$E$1=D1336),OR($B$2="ALL",$B$2=A1336),OR($E$2="ALL",IFERROR(SEARCH($E$2,B1336),0)&gt;0)),"MATCH","")</f>
        <v/>
      </c>
    </row>
    <row r="1337" spans="1:15" x14ac:dyDescent="0.25">
      <c r="A1337" s="192"/>
      <c r="B1337" s="192" t="s">
        <v>156</v>
      </c>
      <c r="C1337" s="192" t="s">
        <v>157</v>
      </c>
      <c r="D1337" s="192" t="s">
        <v>158</v>
      </c>
      <c r="E1337" s="192" t="s">
        <v>139</v>
      </c>
      <c r="F1337" s="192" t="s">
        <v>140</v>
      </c>
      <c r="G1337" s="192" t="s">
        <v>141</v>
      </c>
      <c r="H1337" s="192" t="s">
        <v>142</v>
      </c>
      <c r="I1337" s="192" t="s">
        <v>143</v>
      </c>
      <c r="J1337" s="192" t="s">
        <v>144</v>
      </c>
      <c r="K1337" s="192" t="s">
        <v>145</v>
      </c>
      <c r="L1337" s="192" t="s">
        <v>146</v>
      </c>
      <c r="M1337" s="192" t="s">
        <v>147</v>
      </c>
      <c r="N1337" s="192" t="s">
        <v>148</v>
      </c>
      <c r="O1337" t="str">
        <f t="shared" ref="O1337" si="1326">O1336</f>
        <v/>
      </c>
    </row>
    <row r="1338" spans="1:15" x14ac:dyDescent="0.25">
      <c r="A1338" s="193" t="s">
        <v>161</v>
      </c>
      <c r="B1338" s="97"/>
      <c r="C1338" s="97"/>
      <c r="D1338" s="97"/>
      <c r="E1338" s="97"/>
      <c r="F1338" s="97"/>
      <c r="G1338" s="97"/>
      <c r="H1338" s="97"/>
      <c r="I1338" s="97"/>
      <c r="J1338" s="97"/>
      <c r="K1338" s="97"/>
      <c r="L1338" s="97"/>
      <c r="M1338" s="97"/>
      <c r="N1338" s="97"/>
      <c r="O1338" t="str">
        <f t="shared" ref="O1338" si="1327">O1336</f>
        <v/>
      </c>
    </row>
    <row r="1339" spans="1:15" x14ac:dyDescent="0.25">
      <c r="A1339" s="193" t="s">
        <v>164</v>
      </c>
      <c r="B1339" s="97"/>
      <c r="C1339" s="97"/>
      <c r="D1339" s="97"/>
      <c r="E1339" s="97"/>
      <c r="F1339" s="97"/>
      <c r="G1339" s="97"/>
      <c r="H1339" s="97"/>
      <c r="I1339" s="97"/>
      <c r="J1339" s="97"/>
      <c r="K1339" s="97"/>
      <c r="L1339" s="97"/>
      <c r="M1339" s="97"/>
      <c r="N1339" s="97"/>
      <c r="O1339" t="str">
        <f t="shared" ref="O1339" si="1328">O1336</f>
        <v/>
      </c>
    </row>
    <row r="1340" spans="1:15" x14ac:dyDescent="0.25">
      <c r="A1340" s="188"/>
      <c r="B1340" s="188"/>
      <c r="C1340" s="188"/>
      <c r="D1340" s="188"/>
      <c r="E1340" s="188"/>
      <c r="F1340" s="188"/>
      <c r="G1340" s="188"/>
      <c r="H1340" s="188"/>
      <c r="I1340" s="188"/>
      <c r="J1340" s="188"/>
      <c r="K1340" s="188"/>
      <c r="L1340" s="188"/>
      <c r="M1340" s="188"/>
      <c r="N1340" s="188"/>
      <c r="O1340" t="str">
        <f t="shared" ref="O1340" si="1329">O1336</f>
        <v/>
      </c>
    </row>
    <row r="1341" spans="1:15" x14ac:dyDescent="0.25">
      <c r="A1341" s="191" t="str">
        <f>'[1]Run Rate'!A271</f>
        <v>ATC06638</v>
      </c>
      <c r="B1341" s="191" t="str">
        <f>'[1]Run Rate'!B271</f>
        <v>Trening prsluk Professional 30kg Atleticore</v>
      </c>
      <c r="C1341" s="191" t="str">
        <f>'[1]Run Rate'!C271</f>
        <v>FITNESS OPREMA</v>
      </c>
      <c r="D1341" s="191" t="str">
        <f>'[1]Run Rate'!D271</f>
        <v>02 SILVER</v>
      </c>
      <c r="E1341" s="97"/>
      <c r="F1341" s="97"/>
      <c r="G1341" s="97"/>
      <c r="H1341" s="97"/>
      <c r="I1341" s="97"/>
      <c r="J1341" s="97"/>
      <c r="K1341" s="97"/>
      <c r="L1341" s="97"/>
      <c r="M1341" s="97"/>
      <c r="N1341" s="97"/>
      <c r="O1341" t="str">
        <f t="shared" ref="O1341" si="1330">IF(AND(OR($B$1="ALL",$B$1=C1341),OR($E$1="ALL",$E$1=D1341),OR($B$2="ALL",$B$2=A1341),OR($E$2="ALL",IFERROR(SEARCH($E$2,B1341),0)&gt;0)),"MATCH","")</f>
        <v/>
      </c>
    </row>
    <row r="1342" spans="1:15" x14ac:dyDescent="0.25">
      <c r="A1342" s="192"/>
      <c r="B1342" s="192" t="s">
        <v>156</v>
      </c>
      <c r="C1342" s="192" t="s">
        <v>157</v>
      </c>
      <c r="D1342" s="192" t="s">
        <v>158</v>
      </c>
      <c r="E1342" s="192" t="s">
        <v>139</v>
      </c>
      <c r="F1342" s="192" t="s">
        <v>140</v>
      </c>
      <c r="G1342" s="192" t="s">
        <v>141</v>
      </c>
      <c r="H1342" s="192" t="s">
        <v>142</v>
      </c>
      <c r="I1342" s="192" t="s">
        <v>143</v>
      </c>
      <c r="J1342" s="192" t="s">
        <v>144</v>
      </c>
      <c r="K1342" s="192" t="s">
        <v>145</v>
      </c>
      <c r="L1342" s="192" t="s">
        <v>146</v>
      </c>
      <c r="M1342" s="192" t="s">
        <v>147</v>
      </c>
      <c r="N1342" s="192" t="s">
        <v>148</v>
      </c>
      <c r="O1342" t="str">
        <f t="shared" ref="O1342" si="1331">O1341</f>
        <v/>
      </c>
    </row>
    <row r="1343" spans="1:15" x14ac:dyDescent="0.25">
      <c r="A1343" s="193" t="s">
        <v>161</v>
      </c>
      <c r="B1343" s="97"/>
      <c r="C1343" s="97"/>
      <c r="D1343" s="97"/>
      <c r="E1343" s="97"/>
      <c r="F1343" s="97"/>
      <c r="G1343" s="97"/>
      <c r="H1343" s="97"/>
      <c r="I1343" s="97"/>
      <c r="J1343" s="97"/>
      <c r="K1343" s="97"/>
      <c r="L1343" s="97"/>
      <c r="M1343" s="97"/>
      <c r="N1343" s="97"/>
      <c r="O1343" t="str">
        <f t="shared" ref="O1343" si="1332">O1341</f>
        <v/>
      </c>
    </row>
    <row r="1344" spans="1:15" x14ac:dyDescent="0.25">
      <c r="A1344" s="193" t="s">
        <v>164</v>
      </c>
      <c r="B1344" s="97"/>
      <c r="C1344" s="97"/>
      <c r="D1344" s="97"/>
      <c r="E1344" s="97"/>
      <c r="F1344" s="97"/>
      <c r="G1344" s="97"/>
      <c r="H1344" s="97"/>
      <c r="I1344" s="97"/>
      <c r="J1344" s="97"/>
      <c r="K1344" s="97"/>
      <c r="L1344" s="97"/>
      <c r="M1344" s="97"/>
      <c r="N1344" s="97"/>
      <c r="O1344" t="str">
        <f t="shared" ref="O1344" si="1333">O1341</f>
        <v/>
      </c>
    </row>
    <row r="1345" spans="1:15" x14ac:dyDescent="0.25">
      <c r="A1345" s="188"/>
      <c r="B1345" s="188"/>
      <c r="C1345" s="188"/>
      <c r="D1345" s="188"/>
      <c r="E1345" s="188"/>
      <c r="F1345" s="188"/>
      <c r="G1345" s="188"/>
      <c r="H1345" s="188"/>
      <c r="I1345" s="188"/>
      <c r="J1345" s="188"/>
      <c r="K1345" s="188"/>
      <c r="L1345" s="188"/>
      <c r="M1345" s="188"/>
      <c r="N1345" s="188"/>
      <c r="O1345" t="str">
        <f t="shared" ref="O1345" si="1334">O1341</f>
        <v/>
      </c>
    </row>
    <row r="1346" spans="1:15" x14ac:dyDescent="0.25">
      <c r="A1346" s="191" t="str">
        <f>'[1]Run Rate'!A272</f>
        <v>GAR04843</v>
      </c>
      <c r="B1346" s="191" t="str">
        <f>'[1]Run Rate'!B272</f>
        <v>Fenix 8 Pro 51 mm LTE AMOLED Sapphire Carbon Gray DLC Tit. Black Strap</v>
      </c>
      <c r="C1346" s="191" t="str">
        <f>'[1]Run Rate'!C272</f>
        <v>GADGETI</v>
      </c>
      <c r="D1346" s="191" t="str">
        <f>'[1]Run Rate'!D272</f>
        <v>02 SILVER</v>
      </c>
      <c r="E1346" s="97"/>
      <c r="F1346" s="97"/>
      <c r="G1346" s="97"/>
      <c r="H1346" s="97"/>
      <c r="I1346" s="97"/>
      <c r="J1346" s="97"/>
      <c r="K1346" s="97"/>
      <c r="L1346" s="97"/>
      <c r="M1346" s="97"/>
      <c r="N1346" s="97"/>
      <c r="O1346" t="str">
        <f t="shared" ref="O1346" si="1335">IF(AND(OR($B$1="ALL",$B$1=C1346),OR($E$1="ALL",$E$1=D1346),OR($B$2="ALL",$B$2=A1346),OR($E$2="ALL",IFERROR(SEARCH($E$2,B1346),0)&gt;0)),"MATCH","")</f>
        <v/>
      </c>
    </row>
    <row r="1347" spans="1:15" x14ac:dyDescent="0.25">
      <c r="A1347" s="192"/>
      <c r="B1347" s="192" t="s">
        <v>156</v>
      </c>
      <c r="C1347" s="192" t="s">
        <v>157</v>
      </c>
      <c r="D1347" s="192" t="s">
        <v>158</v>
      </c>
      <c r="E1347" s="192" t="s">
        <v>139</v>
      </c>
      <c r="F1347" s="192" t="s">
        <v>140</v>
      </c>
      <c r="G1347" s="192" t="s">
        <v>141</v>
      </c>
      <c r="H1347" s="192" t="s">
        <v>142</v>
      </c>
      <c r="I1347" s="192" t="s">
        <v>143</v>
      </c>
      <c r="J1347" s="192" t="s">
        <v>144</v>
      </c>
      <c r="K1347" s="192" t="s">
        <v>145</v>
      </c>
      <c r="L1347" s="192" t="s">
        <v>146</v>
      </c>
      <c r="M1347" s="192" t="s">
        <v>147</v>
      </c>
      <c r="N1347" s="192" t="s">
        <v>148</v>
      </c>
      <c r="O1347" t="str">
        <f t="shared" ref="O1347" si="1336">O1346</f>
        <v/>
      </c>
    </row>
    <row r="1348" spans="1:15" x14ac:dyDescent="0.25">
      <c r="A1348" s="193" t="s">
        <v>161</v>
      </c>
      <c r="B1348" s="97"/>
      <c r="C1348" s="97"/>
      <c r="D1348" s="97"/>
      <c r="E1348" s="97"/>
      <c r="F1348" s="97"/>
      <c r="G1348" s="97"/>
      <c r="H1348" s="97"/>
      <c r="I1348" s="97"/>
      <c r="J1348" s="97"/>
      <c r="K1348" s="97"/>
      <c r="L1348" s="97"/>
      <c r="M1348" s="97"/>
      <c r="N1348" s="97"/>
      <c r="O1348" t="str">
        <f t="shared" ref="O1348" si="1337">O1346</f>
        <v/>
      </c>
    </row>
    <row r="1349" spans="1:15" x14ac:dyDescent="0.25">
      <c r="A1349" s="193" t="s">
        <v>164</v>
      </c>
      <c r="B1349" s="97"/>
      <c r="C1349" s="97"/>
      <c r="D1349" s="97"/>
      <c r="E1349" s="97"/>
      <c r="F1349" s="97"/>
      <c r="G1349" s="97"/>
      <c r="H1349" s="97"/>
      <c r="I1349" s="97"/>
      <c r="J1349" s="97"/>
      <c r="K1349" s="97"/>
      <c r="L1349" s="97"/>
      <c r="M1349" s="97"/>
      <c r="N1349" s="97"/>
      <c r="O1349" t="str">
        <f t="shared" ref="O1349" si="1338">O1346</f>
        <v/>
      </c>
    </row>
    <row r="1350" spans="1:15" x14ac:dyDescent="0.25">
      <c r="A1350" s="188"/>
      <c r="B1350" s="188"/>
      <c r="C1350" s="188"/>
      <c r="D1350" s="188"/>
      <c r="E1350" s="188"/>
      <c r="F1350" s="188"/>
      <c r="G1350" s="188"/>
      <c r="H1350" s="188"/>
      <c r="I1350" s="188"/>
      <c r="J1350" s="188"/>
      <c r="K1350" s="188"/>
      <c r="L1350" s="188"/>
      <c r="M1350" s="188"/>
      <c r="N1350" s="188"/>
      <c r="O1350" t="str">
        <f t="shared" ref="O1350" si="1339">O1346</f>
        <v/>
      </c>
    </row>
    <row r="1351" spans="1:15" x14ac:dyDescent="0.25">
      <c r="A1351" s="191" t="str">
        <f>'[1]Run Rate'!A273</f>
        <v>SHM00085</v>
      </c>
      <c r="B1351" s="191" t="str">
        <f>'[1]Run Rate'!B273</f>
        <v>DEFENDER, GymHub, 600 ml</v>
      </c>
      <c r="C1351" s="191" t="str">
        <f>'[1]Run Rate'!C273</f>
        <v>DRINKWARE I HOME</v>
      </c>
      <c r="D1351" s="191" t="str">
        <f>'[1]Run Rate'!D273</f>
        <v>02 SILVER</v>
      </c>
      <c r="E1351" s="97"/>
      <c r="F1351" s="97"/>
      <c r="G1351" s="97"/>
      <c r="H1351" s="97"/>
      <c r="I1351" s="97"/>
      <c r="J1351" s="97"/>
      <c r="K1351" s="97"/>
      <c r="L1351" s="97"/>
      <c r="M1351" s="97"/>
      <c r="N1351" s="97"/>
      <c r="O1351" t="str">
        <f t="shared" ref="O1351" si="1340">IF(AND(OR($B$1="ALL",$B$1=C1351),OR($E$1="ALL",$E$1=D1351),OR($B$2="ALL",$B$2=A1351),OR($E$2="ALL",IFERROR(SEARCH($E$2,B1351),0)&gt;0)),"MATCH","")</f>
        <v/>
      </c>
    </row>
    <row r="1352" spans="1:15" x14ac:dyDescent="0.25">
      <c r="A1352" s="192"/>
      <c r="B1352" s="192" t="s">
        <v>156</v>
      </c>
      <c r="C1352" s="192" t="s">
        <v>157</v>
      </c>
      <c r="D1352" s="192" t="s">
        <v>158</v>
      </c>
      <c r="E1352" s="192" t="s">
        <v>139</v>
      </c>
      <c r="F1352" s="192" t="s">
        <v>140</v>
      </c>
      <c r="G1352" s="192" t="s">
        <v>141</v>
      </c>
      <c r="H1352" s="192" t="s">
        <v>142</v>
      </c>
      <c r="I1352" s="192" t="s">
        <v>143</v>
      </c>
      <c r="J1352" s="192" t="s">
        <v>144</v>
      </c>
      <c r="K1352" s="192" t="s">
        <v>145</v>
      </c>
      <c r="L1352" s="192" t="s">
        <v>146</v>
      </c>
      <c r="M1352" s="192" t="s">
        <v>147</v>
      </c>
      <c r="N1352" s="192" t="s">
        <v>148</v>
      </c>
      <c r="O1352" t="str">
        <f t="shared" ref="O1352" si="1341">O1351</f>
        <v/>
      </c>
    </row>
    <row r="1353" spans="1:15" x14ac:dyDescent="0.25">
      <c r="A1353" s="193" t="s">
        <v>161</v>
      </c>
      <c r="B1353" s="97"/>
      <c r="C1353" s="97"/>
      <c r="D1353" s="97"/>
      <c r="E1353" s="97"/>
      <c r="F1353" s="97"/>
      <c r="G1353" s="97"/>
      <c r="H1353" s="97"/>
      <c r="I1353" s="97"/>
      <c r="J1353" s="97"/>
      <c r="K1353" s="97"/>
      <c r="L1353" s="97"/>
      <c r="M1353" s="97"/>
      <c r="N1353" s="97"/>
      <c r="O1353" t="str">
        <f t="shared" ref="O1353" si="1342">O1351</f>
        <v/>
      </c>
    </row>
    <row r="1354" spans="1:15" x14ac:dyDescent="0.25">
      <c r="A1354" s="193" t="s">
        <v>164</v>
      </c>
      <c r="B1354" s="97"/>
      <c r="C1354" s="97"/>
      <c r="D1354" s="97"/>
      <c r="E1354" s="97"/>
      <c r="F1354" s="97"/>
      <c r="G1354" s="97"/>
      <c r="H1354" s="97"/>
      <c r="I1354" s="97"/>
      <c r="J1354" s="97"/>
      <c r="K1354" s="97"/>
      <c r="L1354" s="97"/>
      <c r="M1354" s="97"/>
      <c r="N1354" s="97"/>
      <c r="O1354" t="str">
        <f t="shared" ref="O1354" si="1343">O1351</f>
        <v/>
      </c>
    </row>
    <row r="1355" spans="1:15" x14ac:dyDescent="0.25">
      <c r="A1355" s="188"/>
      <c r="B1355" s="188"/>
      <c r="C1355" s="188"/>
      <c r="D1355" s="188"/>
      <c r="E1355" s="188"/>
      <c r="F1355" s="188"/>
      <c r="G1355" s="188"/>
      <c r="H1355" s="188"/>
      <c r="I1355" s="188"/>
      <c r="J1355" s="188"/>
      <c r="K1355" s="188"/>
      <c r="L1355" s="188"/>
      <c r="M1355" s="188"/>
      <c r="N1355" s="188"/>
      <c r="O1355" t="str">
        <f t="shared" ref="O1355" si="1344">O1351</f>
        <v/>
      </c>
    </row>
    <row r="1356" spans="1:15" x14ac:dyDescent="0.25">
      <c r="A1356" s="191" t="str">
        <f>'[1]Run Rate'!A274</f>
        <v>GAR04750</v>
      </c>
      <c r="B1356" s="191" t="str">
        <f>'[1]Run Rate'!B274</f>
        <v>Fenix 8, 47 mm, AMOLED Sapphire, Carbon Gray DLC Tit., Black/Pebble Gray remen</v>
      </c>
      <c r="C1356" s="191" t="str">
        <f>'[1]Run Rate'!C274</f>
        <v>GADGETI</v>
      </c>
      <c r="D1356" s="191" t="str">
        <f>'[1]Run Rate'!D274</f>
        <v>02 SILVER</v>
      </c>
      <c r="E1356" s="97"/>
      <c r="F1356" s="97"/>
      <c r="G1356" s="97"/>
      <c r="H1356" s="97"/>
      <c r="I1356" s="97"/>
      <c r="J1356" s="97"/>
      <c r="K1356" s="97"/>
      <c r="L1356" s="97"/>
      <c r="M1356" s="97"/>
      <c r="N1356" s="97"/>
      <c r="O1356" t="str">
        <f t="shared" ref="O1356" si="1345">IF(AND(OR($B$1="ALL",$B$1=C1356),OR($E$1="ALL",$E$1=D1356),OR($B$2="ALL",$B$2=A1356),OR($E$2="ALL",IFERROR(SEARCH($E$2,B1356),0)&gt;0)),"MATCH","")</f>
        <v/>
      </c>
    </row>
    <row r="1357" spans="1:15" x14ac:dyDescent="0.25">
      <c r="A1357" s="192"/>
      <c r="B1357" s="192" t="s">
        <v>156</v>
      </c>
      <c r="C1357" s="192" t="s">
        <v>157</v>
      </c>
      <c r="D1357" s="192" t="s">
        <v>158</v>
      </c>
      <c r="E1357" s="192" t="s">
        <v>139</v>
      </c>
      <c r="F1357" s="192" t="s">
        <v>140</v>
      </c>
      <c r="G1357" s="192" t="s">
        <v>141</v>
      </c>
      <c r="H1357" s="192" t="s">
        <v>142</v>
      </c>
      <c r="I1357" s="192" t="s">
        <v>143</v>
      </c>
      <c r="J1357" s="192" t="s">
        <v>144</v>
      </c>
      <c r="K1357" s="192" t="s">
        <v>145</v>
      </c>
      <c r="L1357" s="192" t="s">
        <v>146</v>
      </c>
      <c r="M1357" s="192" t="s">
        <v>147</v>
      </c>
      <c r="N1357" s="192" t="s">
        <v>148</v>
      </c>
      <c r="O1357" t="str">
        <f t="shared" ref="O1357" si="1346">O1356</f>
        <v/>
      </c>
    </row>
    <row r="1358" spans="1:15" x14ac:dyDescent="0.25">
      <c r="A1358" s="193" t="s">
        <v>161</v>
      </c>
      <c r="B1358" s="97"/>
      <c r="C1358" s="97"/>
      <c r="D1358" s="97"/>
      <c r="E1358" s="97"/>
      <c r="F1358" s="97"/>
      <c r="G1358" s="97"/>
      <c r="H1358" s="97"/>
      <c r="I1358" s="97"/>
      <c r="J1358" s="97"/>
      <c r="K1358" s="97"/>
      <c r="L1358" s="97"/>
      <c r="M1358" s="97"/>
      <c r="N1358" s="97"/>
      <c r="O1358" t="str">
        <f t="shared" ref="O1358" si="1347">O1356</f>
        <v/>
      </c>
    </row>
    <row r="1359" spans="1:15" x14ac:dyDescent="0.25">
      <c r="A1359" s="193" t="s">
        <v>164</v>
      </c>
      <c r="B1359" s="97"/>
      <c r="C1359" s="97"/>
      <c r="D1359" s="97"/>
      <c r="E1359" s="97"/>
      <c r="F1359" s="97"/>
      <c r="G1359" s="97"/>
      <c r="H1359" s="97"/>
      <c r="I1359" s="97"/>
      <c r="J1359" s="97"/>
      <c r="K1359" s="97"/>
      <c r="L1359" s="97"/>
      <c r="M1359" s="97"/>
      <c r="N1359" s="97"/>
      <c r="O1359" t="str">
        <f t="shared" ref="O1359" si="1348">O1356</f>
        <v/>
      </c>
    </row>
    <row r="1360" spans="1:15" x14ac:dyDescent="0.25">
      <c r="A1360" s="188"/>
      <c r="B1360" s="188"/>
      <c r="C1360" s="188"/>
      <c r="D1360" s="188"/>
      <c r="E1360" s="188"/>
      <c r="F1360" s="188"/>
      <c r="G1360" s="188"/>
      <c r="H1360" s="188"/>
      <c r="I1360" s="188"/>
      <c r="J1360" s="188"/>
      <c r="K1360" s="188"/>
      <c r="L1360" s="188"/>
      <c r="M1360" s="188"/>
      <c r="N1360" s="188"/>
      <c r="O1360" t="str">
        <f t="shared" ref="O1360" si="1349">O1356</f>
        <v/>
      </c>
    </row>
    <row r="1361" spans="1:15" x14ac:dyDescent="0.25">
      <c r="A1361" s="191" t="str">
        <f>'[1]Run Rate'!A275</f>
        <v>CEL11618</v>
      </c>
      <c r="B1361" s="191" t="str">
        <f>'[1]Run Rate'!B275</f>
        <v>C4 Energy Crb Cosmic Rainbow 500 ML</v>
      </c>
      <c r="C1361" s="191" t="str">
        <f>'[1]Run Rate'!C275</f>
        <v>RTD &amp; SNACKS</v>
      </c>
      <c r="D1361" s="191" t="str">
        <f>'[1]Run Rate'!D275</f>
        <v>02 SILVER</v>
      </c>
      <c r="E1361" s="97"/>
      <c r="F1361" s="97"/>
      <c r="G1361" s="97"/>
      <c r="H1361" s="97"/>
      <c r="I1361" s="97"/>
      <c r="J1361" s="97"/>
      <c r="K1361" s="97"/>
      <c r="L1361" s="97"/>
      <c r="M1361" s="97"/>
      <c r="N1361" s="97"/>
      <c r="O1361" t="str">
        <f t="shared" ref="O1361" si="1350">IF(AND(OR($B$1="ALL",$B$1=C1361),OR($E$1="ALL",$E$1=D1361),OR($B$2="ALL",$B$2=A1361),OR($E$2="ALL",IFERROR(SEARCH($E$2,B1361),0)&gt;0)),"MATCH","")</f>
        <v/>
      </c>
    </row>
    <row r="1362" spans="1:15" x14ac:dyDescent="0.25">
      <c r="A1362" s="192"/>
      <c r="B1362" s="192" t="s">
        <v>156</v>
      </c>
      <c r="C1362" s="192" t="s">
        <v>157</v>
      </c>
      <c r="D1362" s="192" t="s">
        <v>158</v>
      </c>
      <c r="E1362" s="192" t="s">
        <v>139</v>
      </c>
      <c r="F1362" s="192" t="s">
        <v>140</v>
      </c>
      <c r="G1362" s="192" t="s">
        <v>141</v>
      </c>
      <c r="H1362" s="192" t="s">
        <v>142</v>
      </c>
      <c r="I1362" s="192" t="s">
        <v>143</v>
      </c>
      <c r="J1362" s="192" t="s">
        <v>144</v>
      </c>
      <c r="K1362" s="192" t="s">
        <v>145</v>
      </c>
      <c r="L1362" s="192" t="s">
        <v>146</v>
      </c>
      <c r="M1362" s="192" t="s">
        <v>147</v>
      </c>
      <c r="N1362" s="192" t="s">
        <v>148</v>
      </c>
      <c r="O1362" t="str">
        <f t="shared" ref="O1362" si="1351">O1361</f>
        <v/>
      </c>
    </row>
    <row r="1363" spans="1:15" x14ac:dyDescent="0.25">
      <c r="A1363" s="193" t="s">
        <v>161</v>
      </c>
      <c r="B1363" s="97"/>
      <c r="C1363" s="97"/>
      <c r="D1363" s="97"/>
      <c r="E1363" s="97"/>
      <c r="F1363" s="97"/>
      <c r="G1363" s="97"/>
      <c r="H1363" s="97"/>
      <c r="I1363" s="97"/>
      <c r="J1363" s="97"/>
      <c r="K1363" s="97"/>
      <c r="L1363" s="97"/>
      <c r="M1363" s="97"/>
      <c r="N1363" s="97"/>
      <c r="O1363" t="str">
        <f t="shared" ref="O1363" si="1352">O1361</f>
        <v/>
      </c>
    </row>
    <row r="1364" spans="1:15" x14ac:dyDescent="0.25">
      <c r="A1364" s="193" t="s">
        <v>164</v>
      </c>
      <c r="B1364" s="97"/>
      <c r="C1364" s="97"/>
      <c r="D1364" s="97"/>
      <c r="E1364" s="97"/>
      <c r="F1364" s="97"/>
      <c r="G1364" s="97"/>
      <c r="H1364" s="97"/>
      <c r="I1364" s="97"/>
      <c r="J1364" s="97"/>
      <c r="K1364" s="97"/>
      <c r="L1364" s="97"/>
      <c r="M1364" s="97"/>
      <c r="N1364" s="97"/>
      <c r="O1364" t="str">
        <f t="shared" ref="O1364" si="1353">O1361</f>
        <v/>
      </c>
    </row>
    <row r="1365" spans="1:15" x14ac:dyDescent="0.25">
      <c r="A1365" s="188"/>
      <c r="B1365" s="188"/>
      <c r="C1365" s="188"/>
      <c r="D1365" s="188"/>
      <c r="E1365" s="188"/>
      <c r="F1365" s="188"/>
      <c r="G1365" s="188"/>
      <c r="H1365" s="188"/>
      <c r="I1365" s="188"/>
      <c r="J1365" s="188"/>
      <c r="K1365" s="188"/>
      <c r="L1365" s="188"/>
      <c r="M1365" s="188"/>
      <c r="N1365" s="188"/>
      <c r="O1365" t="str">
        <f t="shared" ref="O1365" si="1354">O1361</f>
        <v/>
      </c>
    </row>
    <row r="1366" spans="1:15" x14ac:dyDescent="0.25">
      <c r="A1366" s="191" t="str">
        <f>'[1]Run Rate'!A276</f>
        <v>CEL11616</v>
      </c>
      <c r="B1366" s="191" t="str">
        <f>'[1]Run Rate'!B276</f>
        <v>C4 Energy Crb Orange Slice 500 ML</v>
      </c>
      <c r="C1366" s="191" t="str">
        <f>'[1]Run Rate'!C276</f>
        <v>RTD &amp; SNACKS</v>
      </c>
      <c r="D1366" s="191" t="str">
        <f>'[1]Run Rate'!D276</f>
        <v>02 SILVER</v>
      </c>
      <c r="E1366" s="97"/>
      <c r="F1366" s="97"/>
      <c r="G1366" s="97"/>
      <c r="H1366" s="97"/>
      <c r="I1366" s="97"/>
      <c r="J1366" s="97"/>
      <c r="K1366" s="97"/>
      <c r="L1366" s="97"/>
      <c r="M1366" s="97"/>
      <c r="N1366" s="97"/>
      <c r="O1366" t="str">
        <f t="shared" ref="O1366" si="1355">IF(AND(OR($B$1="ALL",$B$1=C1366),OR($E$1="ALL",$E$1=D1366),OR($B$2="ALL",$B$2=A1366),OR($E$2="ALL",IFERROR(SEARCH($E$2,B1366),0)&gt;0)),"MATCH","")</f>
        <v/>
      </c>
    </row>
    <row r="1367" spans="1:15" x14ac:dyDescent="0.25">
      <c r="A1367" s="192"/>
      <c r="B1367" s="192" t="s">
        <v>156</v>
      </c>
      <c r="C1367" s="192" t="s">
        <v>157</v>
      </c>
      <c r="D1367" s="192" t="s">
        <v>158</v>
      </c>
      <c r="E1367" s="192" t="s">
        <v>139</v>
      </c>
      <c r="F1367" s="192" t="s">
        <v>140</v>
      </c>
      <c r="G1367" s="192" t="s">
        <v>141</v>
      </c>
      <c r="H1367" s="192" t="s">
        <v>142</v>
      </c>
      <c r="I1367" s="192" t="s">
        <v>143</v>
      </c>
      <c r="J1367" s="192" t="s">
        <v>144</v>
      </c>
      <c r="K1367" s="192" t="s">
        <v>145</v>
      </c>
      <c r="L1367" s="192" t="s">
        <v>146</v>
      </c>
      <c r="M1367" s="192" t="s">
        <v>147</v>
      </c>
      <c r="N1367" s="192" t="s">
        <v>148</v>
      </c>
      <c r="O1367" t="str">
        <f t="shared" ref="O1367" si="1356">O1366</f>
        <v/>
      </c>
    </row>
    <row r="1368" spans="1:15" x14ac:dyDescent="0.25">
      <c r="A1368" s="193" t="s">
        <v>161</v>
      </c>
      <c r="B1368" s="97"/>
      <c r="C1368" s="97"/>
      <c r="D1368" s="97"/>
      <c r="E1368" s="97"/>
      <c r="F1368" s="97"/>
      <c r="G1368" s="97"/>
      <c r="H1368" s="97"/>
      <c r="I1368" s="97"/>
      <c r="J1368" s="97"/>
      <c r="K1368" s="97"/>
      <c r="L1368" s="97"/>
      <c r="M1368" s="97"/>
      <c r="N1368" s="97"/>
      <c r="O1368" t="str">
        <f t="shared" ref="O1368" si="1357">O1366</f>
        <v/>
      </c>
    </row>
    <row r="1369" spans="1:15" x14ac:dyDescent="0.25">
      <c r="A1369" s="193" t="s">
        <v>164</v>
      </c>
      <c r="B1369" s="97"/>
      <c r="C1369" s="97"/>
      <c r="D1369" s="97"/>
      <c r="E1369" s="97"/>
      <c r="F1369" s="97"/>
      <c r="G1369" s="97"/>
      <c r="H1369" s="97"/>
      <c r="I1369" s="97"/>
      <c r="J1369" s="97"/>
      <c r="K1369" s="97"/>
      <c r="L1369" s="97"/>
      <c r="M1369" s="97"/>
      <c r="N1369" s="97"/>
      <c r="O1369" t="str">
        <f t="shared" ref="O1369" si="1358">O1366</f>
        <v/>
      </c>
    </row>
    <row r="1370" spans="1:15" x14ac:dyDescent="0.25">
      <c r="A1370" s="188"/>
      <c r="B1370" s="188"/>
      <c r="C1370" s="188"/>
      <c r="D1370" s="188"/>
      <c r="E1370" s="188"/>
      <c r="F1370" s="188"/>
      <c r="G1370" s="188"/>
      <c r="H1370" s="188"/>
      <c r="I1370" s="188"/>
      <c r="J1370" s="188"/>
      <c r="K1370" s="188"/>
      <c r="L1370" s="188"/>
      <c r="M1370" s="188"/>
      <c r="N1370" s="188"/>
      <c r="O1370" t="str">
        <f t="shared" ref="O1370" si="1359">O1366</f>
        <v/>
      </c>
    </row>
    <row r="1371" spans="1:15" x14ac:dyDescent="0.25">
      <c r="A1371" s="191" t="str">
        <f>'[1]Run Rate'!A277</f>
        <v>POL12681</v>
      </c>
      <c r="B1371" s="191" t="str">
        <f>'[1]Run Rate'!B277</f>
        <v>Polleo Pro Whey 2kg Cookies &amp; cream</v>
      </c>
      <c r="C1371" s="191" t="str">
        <f>'[1]Run Rate'!C277</f>
        <v>PROTEINI</v>
      </c>
      <c r="D1371" s="191" t="str">
        <f>'[1]Run Rate'!D277</f>
        <v>02 SILVER</v>
      </c>
      <c r="E1371" s="97"/>
      <c r="F1371" s="97"/>
      <c r="G1371" s="97"/>
      <c r="H1371" s="97"/>
      <c r="I1371" s="97"/>
      <c r="J1371" s="97"/>
      <c r="K1371" s="97"/>
      <c r="L1371" s="97"/>
      <c r="M1371" s="97"/>
      <c r="N1371" s="97"/>
      <c r="O1371" t="str">
        <f t="shared" ref="O1371" si="1360">IF(AND(OR($B$1="ALL",$B$1=C1371),OR($E$1="ALL",$E$1=D1371),OR($B$2="ALL",$B$2=A1371),OR($E$2="ALL",IFERROR(SEARCH($E$2,B1371),0)&gt;0)),"MATCH","")</f>
        <v/>
      </c>
    </row>
    <row r="1372" spans="1:15" x14ac:dyDescent="0.25">
      <c r="A1372" s="192"/>
      <c r="B1372" s="192" t="s">
        <v>156</v>
      </c>
      <c r="C1372" s="192" t="s">
        <v>157</v>
      </c>
      <c r="D1372" s="192" t="s">
        <v>158</v>
      </c>
      <c r="E1372" s="192" t="s">
        <v>139</v>
      </c>
      <c r="F1372" s="192" t="s">
        <v>140</v>
      </c>
      <c r="G1372" s="192" t="s">
        <v>141</v>
      </c>
      <c r="H1372" s="192" t="s">
        <v>142</v>
      </c>
      <c r="I1372" s="192" t="s">
        <v>143</v>
      </c>
      <c r="J1372" s="192" t="s">
        <v>144</v>
      </c>
      <c r="K1372" s="192" t="s">
        <v>145</v>
      </c>
      <c r="L1372" s="192" t="s">
        <v>146</v>
      </c>
      <c r="M1372" s="192" t="s">
        <v>147</v>
      </c>
      <c r="N1372" s="192" t="s">
        <v>148</v>
      </c>
      <c r="O1372" t="str">
        <f t="shared" ref="O1372" si="1361">O1371</f>
        <v/>
      </c>
    </row>
    <row r="1373" spans="1:15" x14ac:dyDescent="0.25">
      <c r="A1373" s="193" t="s">
        <v>161</v>
      </c>
      <c r="B1373" s="97"/>
      <c r="C1373" s="97"/>
      <c r="D1373" s="97"/>
      <c r="E1373" s="97"/>
      <c r="F1373" s="97"/>
      <c r="G1373" s="97"/>
      <c r="H1373" s="97"/>
      <c r="I1373" s="97"/>
      <c r="J1373" s="97"/>
      <c r="K1373" s="97"/>
      <c r="L1373" s="97"/>
      <c r="M1373" s="97"/>
      <c r="N1373" s="97"/>
      <c r="O1373" t="str">
        <f t="shared" ref="O1373" si="1362">O1371</f>
        <v/>
      </c>
    </row>
    <row r="1374" spans="1:15" x14ac:dyDescent="0.25">
      <c r="A1374" s="193" t="s">
        <v>164</v>
      </c>
      <c r="B1374" s="97"/>
      <c r="C1374" s="97"/>
      <c r="D1374" s="97"/>
      <c r="E1374" s="97"/>
      <c r="F1374" s="97"/>
      <c r="G1374" s="97"/>
      <c r="H1374" s="97"/>
      <c r="I1374" s="97"/>
      <c r="J1374" s="97"/>
      <c r="K1374" s="97"/>
      <c r="L1374" s="97"/>
      <c r="M1374" s="97"/>
      <c r="N1374" s="97"/>
      <c r="O1374" t="str">
        <f t="shared" ref="O1374" si="1363">O1371</f>
        <v/>
      </c>
    </row>
    <row r="1375" spans="1:15" x14ac:dyDescent="0.25">
      <c r="A1375" s="188"/>
      <c r="B1375" s="188"/>
      <c r="C1375" s="188"/>
      <c r="D1375" s="188"/>
      <c r="E1375" s="188"/>
      <c r="F1375" s="188"/>
      <c r="G1375" s="188"/>
      <c r="H1375" s="188"/>
      <c r="I1375" s="188"/>
      <c r="J1375" s="188"/>
      <c r="K1375" s="188"/>
      <c r="L1375" s="188"/>
      <c r="M1375" s="188"/>
      <c r="N1375" s="188"/>
      <c r="O1375" t="str">
        <f t="shared" ref="O1375" si="1364">O1371</f>
        <v/>
      </c>
    </row>
    <row r="1376" spans="1:15" x14ac:dyDescent="0.25">
      <c r="A1376" s="191" t="str">
        <f>'[1]Run Rate'!A278</f>
        <v>SHM00084</v>
      </c>
      <c r="B1376" s="191" t="str">
        <f>'[1]Run Rate'!B278</f>
        <v>DEFENDER, Every Damn Day, 600 ml</v>
      </c>
      <c r="C1376" s="191" t="str">
        <f>'[1]Run Rate'!C278</f>
        <v>DRINKWARE I HOME</v>
      </c>
      <c r="D1376" s="191" t="str">
        <f>'[1]Run Rate'!D278</f>
        <v>02 SILVER</v>
      </c>
      <c r="E1376" s="97"/>
      <c r="F1376" s="97"/>
      <c r="G1376" s="97"/>
      <c r="H1376" s="97"/>
      <c r="I1376" s="97"/>
      <c r="J1376" s="97"/>
      <c r="K1376" s="97"/>
      <c r="L1376" s="97"/>
      <c r="M1376" s="97"/>
      <c r="N1376" s="97"/>
      <c r="O1376" t="str">
        <f t="shared" ref="O1376" si="1365">IF(AND(OR($B$1="ALL",$B$1=C1376),OR($E$1="ALL",$E$1=D1376),OR($B$2="ALL",$B$2=A1376),OR($E$2="ALL",IFERROR(SEARCH($E$2,B1376),0)&gt;0)),"MATCH","")</f>
        <v/>
      </c>
    </row>
    <row r="1377" spans="1:15" x14ac:dyDescent="0.25">
      <c r="A1377" s="192"/>
      <c r="B1377" s="192" t="s">
        <v>156</v>
      </c>
      <c r="C1377" s="192" t="s">
        <v>157</v>
      </c>
      <c r="D1377" s="192" t="s">
        <v>158</v>
      </c>
      <c r="E1377" s="192" t="s">
        <v>139</v>
      </c>
      <c r="F1377" s="192" t="s">
        <v>140</v>
      </c>
      <c r="G1377" s="192" t="s">
        <v>141</v>
      </c>
      <c r="H1377" s="192" t="s">
        <v>142</v>
      </c>
      <c r="I1377" s="192" t="s">
        <v>143</v>
      </c>
      <c r="J1377" s="192" t="s">
        <v>144</v>
      </c>
      <c r="K1377" s="192" t="s">
        <v>145</v>
      </c>
      <c r="L1377" s="192" t="s">
        <v>146</v>
      </c>
      <c r="M1377" s="192" t="s">
        <v>147</v>
      </c>
      <c r="N1377" s="192" t="s">
        <v>148</v>
      </c>
      <c r="O1377" t="str">
        <f t="shared" ref="O1377" si="1366">O1376</f>
        <v/>
      </c>
    </row>
    <row r="1378" spans="1:15" x14ac:dyDescent="0.25">
      <c r="A1378" s="193" t="s">
        <v>161</v>
      </c>
      <c r="B1378" s="97"/>
      <c r="C1378" s="97"/>
      <c r="D1378" s="97"/>
      <c r="E1378" s="97"/>
      <c r="F1378" s="97"/>
      <c r="G1378" s="97"/>
      <c r="H1378" s="97"/>
      <c r="I1378" s="97"/>
      <c r="J1378" s="97"/>
      <c r="K1378" s="97"/>
      <c r="L1378" s="97"/>
      <c r="M1378" s="97"/>
      <c r="N1378" s="97"/>
      <c r="O1378" t="str">
        <f t="shared" ref="O1378" si="1367">O1376</f>
        <v/>
      </c>
    </row>
    <row r="1379" spans="1:15" x14ac:dyDescent="0.25">
      <c r="A1379" s="193" t="s">
        <v>164</v>
      </c>
      <c r="B1379" s="97"/>
      <c r="C1379" s="97"/>
      <c r="D1379" s="97"/>
      <c r="E1379" s="97"/>
      <c r="F1379" s="97"/>
      <c r="G1379" s="97"/>
      <c r="H1379" s="97"/>
      <c r="I1379" s="97"/>
      <c r="J1379" s="97"/>
      <c r="K1379" s="97"/>
      <c r="L1379" s="97"/>
      <c r="M1379" s="97"/>
      <c r="N1379" s="97"/>
      <c r="O1379" t="str">
        <f t="shared" ref="O1379" si="1368">O1376</f>
        <v/>
      </c>
    </row>
    <row r="1380" spans="1:15" x14ac:dyDescent="0.25">
      <c r="A1380" s="188"/>
      <c r="B1380" s="188"/>
      <c r="C1380" s="188"/>
      <c r="D1380" s="188"/>
      <c r="E1380" s="188"/>
      <c r="F1380" s="188"/>
      <c r="G1380" s="188"/>
      <c r="H1380" s="188"/>
      <c r="I1380" s="188"/>
      <c r="J1380" s="188"/>
      <c r="K1380" s="188"/>
      <c r="L1380" s="188"/>
      <c r="M1380" s="188"/>
      <c r="N1380" s="188"/>
      <c r="O1380" t="str">
        <f t="shared" ref="O1380" si="1369">O1376</f>
        <v/>
      </c>
    </row>
    <row r="1381" spans="1:15" x14ac:dyDescent="0.25">
      <c r="A1381" s="191" t="str">
        <f>'[1]Run Rate'!A279</f>
        <v>POL04121</v>
      </c>
      <c r="B1381" s="191" t="str">
        <f>'[1]Run Rate'!B279</f>
        <v>Polleo Maltodex 1000g</v>
      </c>
      <c r="C1381" s="191" t="str">
        <f>'[1]Run Rate'!C279</f>
        <v>SPORTSKA PREHRANA</v>
      </c>
      <c r="D1381" s="191" t="str">
        <f>'[1]Run Rate'!D279</f>
        <v>02 SILVER</v>
      </c>
      <c r="E1381" s="97"/>
      <c r="F1381" s="97"/>
      <c r="G1381" s="97"/>
      <c r="H1381" s="97"/>
      <c r="I1381" s="97"/>
      <c r="J1381" s="97"/>
      <c r="K1381" s="97"/>
      <c r="L1381" s="97"/>
      <c r="M1381" s="97"/>
      <c r="N1381" s="97"/>
      <c r="O1381" t="str">
        <f t="shared" ref="O1381" si="1370">IF(AND(OR($B$1="ALL",$B$1=C1381),OR($E$1="ALL",$E$1=D1381),OR($B$2="ALL",$B$2=A1381),OR($E$2="ALL",IFERROR(SEARCH($E$2,B1381),0)&gt;0)),"MATCH","")</f>
        <v/>
      </c>
    </row>
    <row r="1382" spans="1:15" x14ac:dyDescent="0.25">
      <c r="A1382" s="192"/>
      <c r="B1382" s="192" t="s">
        <v>156</v>
      </c>
      <c r="C1382" s="192" t="s">
        <v>157</v>
      </c>
      <c r="D1382" s="192" t="s">
        <v>158</v>
      </c>
      <c r="E1382" s="192" t="s">
        <v>139</v>
      </c>
      <c r="F1382" s="192" t="s">
        <v>140</v>
      </c>
      <c r="G1382" s="192" t="s">
        <v>141</v>
      </c>
      <c r="H1382" s="192" t="s">
        <v>142</v>
      </c>
      <c r="I1382" s="192" t="s">
        <v>143</v>
      </c>
      <c r="J1382" s="192" t="s">
        <v>144</v>
      </c>
      <c r="K1382" s="192" t="s">
        <v>145</v>
      </c>
      <c r="L1382" s="192" t="s">
        <v>146</v>
      </c>
      <c r="M1382" s="192" t="s">
        <v>147</v>
      </c>
      <c r="N1382" s="192" t="s">
        <v>148</v>
      </c>
      <c r="O1382" t="str">
        <f t="shared" ref="O1382" si="1371">O1381</f>
        <v/>
      </c>
    </row>
    <row r="1383" spans="1:15" x14ac:dyDescent="0.25">
      <c r="A1383" s="193" t="s">
        <v>161</v>
      </c>
      <c r="B1383" s="97"/>
      <c r="C1383" s="97"/>
      <c r="D1383" s="97"/>
      <c r="E1383" s="97"/>
      <c r="F1383" s="97"/>
      <c r="G1383" s="97"/>
      <c r="H1383" s="97"/>
      <c r="I1383" s="97"/>
      <c r="J1383" s="97"/>
      <c r="K1383" s="97"/>
      <c r="L1383" s="97"/>
      <c r="M1383" s="97"/>
      <c r="N1383" s="97"/>
      <c r="O1383" t="str">
        <f t="shared" ref="O1383" si="1372">O1381</f>
        <v/>
      </c>
    </row>
    <row r="1384" spans="1:15" x14ac:dyDescent="0.25">
      <c r="A1384" s="193" t="s">
        <v>164</v>
      </c>
      <c r="B1384" s="97"/>
      <c r="C1384" s="97"/>
      <c r="D1384" s="97"/>
      <c r="E1384" s="97"/>
      <c r="F1384" s="97"/>
      <c r="G1384" s="97"/>
      <c r="H1384" s="97"/>
      <c r="I1384" s="97"/>
      <c r="J1384" s="97"/>
      <c r="K1384" s="97"/>
      <c r="L1384" s="97"/>
      <c r="M1384" s="97"/>
      <c r="N1384" s="97"/>
      <c r="O1384" t="str">
        <f t="shared" ref="O1384" si="1373">O1381</f>
        <v/>
      </c>
    </row>
    <row r="1385" spans="1:15" x14ac:dyDescent="0.25">
      <c r="A1385" s="188"/>
      <c r="B1385" s="188"/>
      <c r="C1385" s="188"/>
      <c r="D1385" s="188"/>
      <c r="E1385" s="188"/>
      <c r="F1385" s="188"/>
      <c r="G1385" s="188"/>
      <c r="H1385" s="188"/>
      <c r="I1385" s="188"/>
      <c r="J1385" s="188"/>
      <c r="K1385" s="188"/>
      <c r="L1385" s="188"/>
      <c r="M1385" s="188"/>
      <c r="N1385" s="188"/>
      <c r="O1385" t="str">
        <f t="shared" ref="O1385" si="1374">O1381</f>
        <v/>
      </c>
    </row>
    <row r="1386" spans="1:15" x14ac:dyDescent="0.25">
      <c r="A1386" s="191" t="str">
        <f>'[1]Run Rate'!A280</f>
        <v>POL09929</v>
      </c>
      <c r="B1386" s="191" t="str">
        <f>'[1]Run Rate'!B280</f>
        <v>Polleo Protein oatmeal 60g apple pie</v>
      </c>
      <c r="C1386" s="191" t="str">
        <f>'[1]Run Rate'!C280</f>
        <v>BIO I SUPERFOODS</v>
      </c>
      <c r="D1386" s="191" t="str">
        <f>'[1]Run Rate'!D280</f>
        <v>02 SILVER</v>
      </c>
      <c r="E1386" s="97"/>
      <c r="F1386" s="97"/>
      <c r="G1386" s="97"/>
      <c r="H1386" s="97"/>
      <c r="I1386" s="97"/>
      <c r="J1386" s="97"/>
      <c r="K1386" s="97"/>
      <c r="L1386" s="97"/>
      <c r="M1386" s="97"/>
      <c r="N1386" s="97"/>
      <c r="O1386" t="str">
        <f t="shared" ref="O1386" si="1375">IF(AND(OR($B$1="ALL",$B$1=C1386),OR($E$1="ALL",$E$1=D1386),OR($B$2="ALL",$B$2=A1386),OR($E$2="ALL",IFERROR(SEARCH($E$2,B1386),0)&gt;0)),"MATCH","")</f>
        <v/>
      </c>
    </row>
    <row r="1387" spans="1:15" x14ac:dyDescent="0.25">
      <c r="A1387" s="192"/>
      <c r="B1387" s="192" t="s">
        <v>156</v>
      </c>
      <c r="C1387" s="192" t="s">
        <v>157</v>
      </c>
      <c r="D1387" s="192" t="s">
        <v>158</v>
      </c>
      <c r="E1387" s="192" t="s">
        <v>139</v>
      </c>
      <c r="F1387" s="192" t="s">
        <v>140</v>
      </c>
      <c r="G1387" s="192" t="s">
        <v>141</v>
      </c>
      <c r="H1387" s="192" t="s">
        <v>142</v>
      </c>
      <c r="I1387" s="192" t="s">
        <v>143</v>
      </c>
      <c r="J1387" s="192" t="s">
        <v>144</v>
      </c>
      <c r="K1387" s="192" t="s">
        <v>145</v>
      </c>
      <c r="L1387" s="192" t="s">
        <v>146</v>
      </c>
      <c r="M1387" s="192" t="s">
        <v>147</v>
      </c>
      <c r="N1387" s="192" t="s">
        <v>148</v>
      </c>
      <c r="O1387" t="str">
        <f t="shared" ref="O1387" si="1376">O1386</f>
        <v/>
      </c>
    </row>
    <row r="1388" spans="1:15" x14ac:dyDescent="0.25">
      <c r="A1388" s="193" t="s">
        <v>161</v>
      </c>
      <c r="B1388" s="97"/>
      <c r="C1388" s="97"/>
      <c r="D1388" s="97"/>
      <c r="E1388" s="97"/>
      <c r="F1388" s="97"/>
      <c r="G1388" s="97"/>
      <c r="H1388" s="97"/>
      <c r="I1388" s="97"/>
      <c r="J1388" s="97"/>
      <c r="K1388" s="97"/>
      <c r="L1388" s="97"/>
      <c r="M1388" s="97"/>
      <c r="N1388" s="97"/>
      <c r="O1388" t="str">
        <f t="shared" ref="O1388" si="1377">O1386</f>
        <v/>
      </c>
    </row>
    <row r="1389" spans="1:15" x14ac:dyDescent="0.25">
      <c r="A1389" s="193" t="s">
        <v>164</v>
      </c>
      <c r="B1389" s="97"/>
      <c r="C1389" s="97"/>
      <c r="D1389" s="97"/>
      <c r="E1389" s="97"/>
      <c r="F1389" s="97"/>
      <c r="G1389" s="97"/>
      <c r="H1389" s="97"/>
      <c r="I1389" s="97"/>
      <c r="J1389" s="97"/>
      <c r="K1389" s="97"/>
      <c r="L1389" s="97"/>
      <c r="M1389" s="97"/>
      <c r="N1389" s="97"/>
      <c r="O1389" t="str">
        <f t="shared" ref="O1389" si="1378">O1386</f>
        <v/>
      </c>
    </row>
    <row r="1390" spans="1:15" x14ac:dyDescent="0.25">
      <c r="A1390" s="188"/>
      <c r="B1390" s="188"/>
      <c r="C1390" s="188"/>
      <c r="D1390" s="188"/>
      <c r="E1390" s="188"/>
      <c r="F1390" s="188"/>
      <c r="G1390" s="188"/>
      <c r="H1390" s="188"/>
      <c r="I1390" s="188"/>
      <c r="J1390" s="188"/>
      <c r="K1390" s="188"/>
      <c r="L1390" s="188"/>
      <c r="M1390" s="188"/>
      <c r="N1390" s="188"/>
      <c r="O1390" t="str">
        <f t="shared" ref="O1390" si="1379">O1386</f>
        <v/>
      </c>
    </row>
    <row r="1391" spans="1:15" x14ac:dyDescent="0.25">
      <c r="A1391" s="191" t="str">
        <f>'[1]Run Rate'!A281</f>
        <v>POL12850</v>
      </c>
      <c r="B1391" s="191" t="str">
        <f>'[1]Run Rate'!B281</f>
        <v>Polleo Premium HydroX Whey 1,8kg Unflavoured</v>
      </c>
      <c r="C1391" s="191" t="str">
        <f>'[1]Run Rate'!C281</f>
        <v>PROTEINI</v>
      </c>
      <c r="D1391" s="191" t="str">
        <f>'[1]Run Rate'!D281</f>
        <v>02 SILVER</v>
      </c>
      <c r="E1391" s="97"/>
      <c r="F1391" s="97"/>
      <c r="G1391" s="97"/>
      <c r="H1391" s="97"/>
      <c r="I1391" s="97"/>
      <c r="J1391" s="97"/>
      <c r="K1391" s="97"/>
      <c r="L1391" s="97"/>
      <c r="M1391" s="97"/>
      <c r="N1391" s="97"/>
      <c r="O1391" t="str">
        <f t="shared" ref="O1391" si="1380">IF(AND(OR($B$1="ALL",$B$1=C1391),OR($E$1="ALL",$E$1=D1391),OR($B$2="ALL",$B$2=A1391),OR($E$2="ALL",IFERROR(SEARCH($E$2,B1391),0)&gt;0)),"MATCH","")</f>
        <v/>
      </c>
    </row>
    <row r="1392" spans="1:15" x14ac:dyDescent="0.25">
      <c r="A1392" s="192"/>
      <c r="B1392" s="192" t="s">
        <v>156</v>
      </c>
      <c r="C1392" s="192" t="s">
        <v>157</v>
      </c>
      <c r="D1392" s="192" t="s">
        <v>158</v>
      </c>
      <c r="E1392" s="192" t="s">
        <v>139</v>
      </c>
      <c r="F1392" s="192" t="s">
        <v>140</v>
      </c>
      <c r="G1392" s="192" t="s">
        <v>141</v>
      </c>
      <c r="H1392" s="192" t="s">
        <v>142</v>
      </c>
      <c r="I1392" s="192" t="s">
        <v>143</v>
      </c>
      <c r="J1392" s="192" t="s">
        <v>144</v>
      </c>
      <c r="K1392" s="192" t="s">
        <v>145</v>
      </c>
      <c r="L1392" s="192" t="s">
        <v>146</v>
      </c>
      <c r="M1392" s="192" t="s">
        <v>147</v>
      </c>
      <c r="N1392" s="192" t="s">
        <v>148</v>
      </c>
      <c r="O1392" t="str">
        <f t="shared" ref="O1392" si="1381">O1391</f>
        <v/>
      </c>
    </row>
    <row r="1393" spans="1:15" x14ac:dyDescent="0.25">
      <c r="A1393" s="193" t="s">
        <v>161</v>
      </c>
      <c r="B1393" s="97"/>
      <c r="C1393" s="97"/>
      <c r="D1393" s="97"/>
      <c r="E1393" s="97"/>
      <c r="F1393" s="97"/>
      <c r="G1393" s="97"/>
      <c r="H1393" s="97"/>
      <c r="I1393" s="97"/>
      <c r="J1393" s="97"/>
      <c r="K1393" s="97"/>
      <c r="L1393" s="97"/>
      <c r="M1393" s="97"/>
      <c r="N1393" s="97"/>
      <c r="O1393" t="str">
        <f t="shared" ref="O1393" si="1382">O1391</f>
        <v/>
      </c>
    </row>
    <row r="1394" spans="1:15" x14ac:dyDescent="0.25">
      <c r="A1394" s="193" t="s">
        <v>164</v>
      </c>
      <c r="B1394" s="97"/>
      <c r="C1394" s="97"/>
      <c r="D1394" s="97"/>
      <c r="E1394" s="97"/>
      <c r="F1394" s="97"/>
      <c r="G1394" s="97"/>
      <c r="H1394" s="97"/>
      <c r="I1394" s="97"/>
      <c r="J1394" s="97"/>
      <c r="K1394" s="97"/>
      <c r="L1394" s="97"/>
      <c r="M1394" s="97"/>
      <c r="N1394" s="97"/>
      <c r="O1394" t="str">
        <f t="shared" ref="O1394" si="1383">O1391</f>
        <v/>
      </c>
    </row>
    <row r="1395" spans="1:15" x14ac:dyDescent="0.25">
      <c r="A1395" s="188"/>
      <c r="B1395" s="188"/>
      <c r="C1395" s="188"/>
      <c r="D1395" s="188"/>
      <c r="E1395" s="188"/>
      <c r="F1395" s="188"/>
      <c r="G1395" s="188"/>
      <c r="H1395" s="188"/>
      <c r="I1395" s="188"/>
      <c r="J1395" s="188"/>
      <c r="K1395" s="188"/>
      <c r="L1395" s="188"/>
      <c r="M1395" s="188"/>
      <c r="N1395" s="188"/>
      <c r="O1395" t="str">
        <f t="shared" ref="O1395" si="1384">O1391</f>
        <v/>
      </c>
    </row>
    <row r="1396" spans="1:15" x14ac:dyDescent="0.25">
      <c r="A1396" s="191" t="str">
        <f>'[1]Run Rate'!A282</f>
        <v>APN16438</v>
      </c>
      <c r="B1396" s="191" t="str">
        <f>'[1]Run Rate'!B282</f>
        <v>Abe Can Apple Burst 330ml</v>
      </c>
      <c r="C1396" s="191" t="str">
        <f>'[1]Run Rate'!C282</f>
        <v>RTD &amp; SNACKS</v>
      </c>
      <c r="D1396" s="191" t="str">
        <f>'[1]Run Rate'!D282</f>
        <v>02 SILVER</v>
      </c>
      <c r="E1396" s="97"/>
      <c r="F1396" s="97"/>
      <c r="G1396" s="97"/>
      <c r="H1396" s="97"/>
      <c r="I1396" s="97"/>
      <c r="J1396" s="97"/>
      <c r="K1396" s="97"/>
      <c r="L1396" s="97"/>
      <c r="M1396" s="97"/>
      <c r="N1396" s="97"/>
      <c r="O1396" t="str">
        <f t="shared" ref="O1396" si="1385">IF(AND(OR($B$1="ALL",$B$1=C1396),OR($E$1="ALL",$E$1=D1396),OR($B$2="ALL",$B$2=A1396),OR($E$2="ALL",IFERROR(SEARCH($E$2,B1396),0)&gt;0)),"MATCH","")</f>
        <v/>
      </c>
    </row>
    <row r="1397" spans="1:15" x14ac:dyDescent="0.25">
      <c r="A1397" s="192"/>
      <c r="B1397" s="192" t="s">
        <v>156</v>
      </c>
      <c r="C1397" s="192" t="s">
        <v>157</v>
      </c>
      <c r="D1397" s="192" t="s">
        <v>158</v>
      </c>
      <c r="E1397" s="192" t="s">
        <v>139</v>
      </c>
      <c r="F1397" s="192" t="s">
        <v>140</v>
      </c>
      <c r="G1397" s="192" t="s">
        <v>141</v>
      </c>
      <c r="H1397" s="192" t="s">
        <v>142</v>
      </c>
      <c r="I1397" s="192" t="s">
        <v>143</v>
      </c>
      <c r="J1397" s="192" t="s">
        <v>144</v>
      </c>
      <c r="K1397" s="192" t="s">
        <v>145</v>
      </c>
      <c r="L1397" s="192" t="s">
        <v>146</v>
      </c>
      <c r="M1397" s="192" t="s">
        <v>147</v>
      </c>
      <c r="N1397" s="192" t="s">
        <v>148</v>
      </c>
      <c r="O1397" t="str">
        <f t="shared" ref="O1397" si="1386">O1396</f>
        <v/>
      </c>
    </row>
    <row r="1398" spans="1:15" x14ac:dyDescent="0.25">
      <c r="A1398" s="193" t="s">
        <v>161</v>
      </c>
      <c r="B1398" s="97"/>
      <c r="C1398" s="97"/>
      <c r="D1398" s="97"/>
      <c r="E1398" s="97"/>
      <c r="F1398" s="97"/>
      <c r="G1398" s="97"/>
      <c r="H1398" s="97"/>
      <c r="I1398" s="97"/>
      <c r="J1398" s="97"/>
      <c r="K1398" s="97"/>
      <c r="L1398" s="97"/>
      <c r="M1398" s="97"/>
      <c r="N1398" s="97"/>
      <c r="O1398" t="str">
        <f t="shared" ref="O1398" si="1387">O1396</f>
        <v/>
      </c>
    </row>
    <row r="1399" spans="1:15" x14ac:dyDescent="0.25">
      <c r="A1399" s="193" t="s">
        <v>164</v>
      </c>
      <c r="B1399" s="97"/>
      <c r="C1399" s="97"/>
      <c r="D1399" s="97"/>
      <c r="E1399" s="97"/>
      <c r="F1399" s="97"/>
      <c r="G1399" s="97"/>
      <c r="H1399" s="97"/>
      <c r="I1399" s="97"/>
      <c r="J1399" s="97"/>
      <c r="K1399" s="97"/>
      <c r="L1399" s="97"/>
      <c r="M1399" s="97"/>
      <c r="N1399" s="97"/>
      <c r="O1399" t="str">
        <f t="shared" ref="O1399" si="1388">O1396</f>
        <v/>
      </c>
    </row>
    <row r="1400" spans="1:15" x14ac:dyDescent="0.25">
      <c r="A1400" s="188"/>
      <c r="B1400" s="188"/>
      <c r="C1400" s="188"/>
      <c r="D1400" s="188"/>
      <c r="E1400" s="188"/>
      <c r="F1400" s="188"/>
      <c r="G1400" s="188"/>
      <c r="H1400" s="188"/>
      <c r="I1400" s="188"/>
      <c r="J1400" s="188"/>
      <c r="K1400" s="188"/>
      <c r="L1400" s="188"/>
      <c r="M1400" s="188"/>
      <c r="N1400" s="188"/>
      <c r="O1400" t="str">
        <f t="shared" ref="O1400" si="1389">O1396</f>
        <v/>
      </c>
    </row>
    <row r="1401" spans="1:15" x14ac:dyDescent="0.25">
      <c r="A1401" s="191" t="str">
        <f>'[1]Run Rate'!A283</f>
        <v>APN16436</v>
      </c>
      <c r="B1401" s="191" t="str">
        <f>'[1]Run Rate'!B283</f>
        <v>Abe Can Blue Lagoon 330ml</v>
      </c>
      <c r="C1401" s="191" t="str">
        <f>'[1]Run Rate'!C283</f>
        <v>RTD &amp; SNACKS</v>
      </c>
      <c r="D1401" s="191" t="str">
        <f>'[1]Run Rate'!D283</f>
        <v>02 SILVER</v>
      </c>
      <c r="E1401" s="97"/>
      <c r="F1401" s="97"/>
      <c r="G1401" s="97"/>
      <c r="H1401" s="97"/>
      <c r="I1401" s="97"/>
      <c r="J1401" s="97"/>
      <c r="K1401" s="97"/>
      <c r="L1401" s="97"/>
      <c r="M1401" s="97"/>
      <c r="N1401" s="97"/>
      <c r="O1401" t="str">
        <f t="shared" ref="O1401" si="1390">IF(AND(OR($B$1="ALL",$B$1=C1401),OR($E$1="ALL",$E$1=D1401),OR($B$2="ALL",$B$2=A1401),OR($E$2="ALL",IFERROR(SEARCH($E$2,B1401),0)&gt;0)),"MATCH","")</f>
        <v/>
      </c>
    </row>
    <row r="1402" spans="1:15" x14ac:dyDescent="0.25">
      <c r="A1402" s="192"/>
      <c r="B1402" s="192" t="s">
        <v>156</v>
      </c>
      <c r="C1402" s="192" t="s">
        <v>157</v>
      </c>
      <c r="D1402" s="192" t="s">
        <v>158</v>
      </c>
      <c r="E1402" s="192" t="s">
        <v>139</v>
      </c>
      <c r="F1402" s="192" t="s">
        <v>140</v>
      </c>
      <c r="G1402" s="192" t="s">
        <v>141</v>
      </c>
      <c r="H1402" s="192" t="s">
        <v>142</v>
      </c>
      <c r="I1402" s="192" t="s">
        <v>143</v>
      </c>
      <c r="J1402" s="192" t="s">
        <v>144</v>
      </c>
      <c r="K1402" s="192" t="s">
        <v>145</v>
      </c>
      <c r="L1402" s="192" t="s">
        <v>146</v>
      </c>
      <c r="M1402" s="192" t="s">
        <v>147</v>
      </c>
      <c r="N1402" s="192" t="s">
        <v>148</v>
      </c>
      <c r="O1402" t="str">
        <f t="shared" ref="O1402" si="1391">O1401</f>
        <v/>
      </c>
    </row>
    <row r="1403" spans="1:15" x14ac:dyDescent="0.25">
      <c r="A1403" s="193" t="s">
        <v>161</v>
      </c>
      <c r="B1403" s="97"/>
      <c r="C1403" s="97"/>
      <c r="D1403" s="97"/>
      <c r="E1403" s="97"/>
      <c r="F1403" s="97"/>
      <c r="G1403" s="97"/>
      <c r="H1403" s="97"/>
      <c r="I1403" s="97"/>
      <c r="J1403" s="97"/>
      <c r="K1403" s="97"/>
      <c r="L1403" s="97"/>
      <c r="M1403" s="97"/>
      <c r="N1403" s="97"/>
      <c r="O1403" t="str">
        <f t="shared" ref="O1403" si="1392">O1401</f>
        <v/>
      </c>
    </row>
    <row r="1404" spans="1:15" x14ac:dyDescent="0.25">
      <c r="A1404" s="193" t="s">
        <v>164</v>
      </c>
      <c r="B1404" s="97"/>
      <c r="C1404" s="97"/>
      <c r="D1404" s="97"/>
      <c r="E1404" s="97"/>
      <c r="F1404" s="97"/>
      <c r="G1404" s="97"/>
      <c r="H1404" s="97"/>
      <c r="I1404" s="97"/>
      <c r="J1404" s="97"/>
      <c r="K1404" s="97"/>
      <c r="L1404" s="97"/>
      <c r="M1404" s="97"/>
      <c r="N1404" s="97"/>
      <c r="O1404" t="str">
        <f t="shared" ref="O1404" si="1393">O1401</f>
        <v/>
      </c>
    </row>
    <row r="1405" spans="1:15" x14ac:dyDescent="0.25">
      <c r="A1405" s="188"/>
      <c r="B1405" s="188"/>
      <c r="C1405" s="188"/>
      <c r="D1405" s="188"/>
      <c r="E1405" s="188"/>
      <c r="F1405" s="188"/>
      <c r="G1405" s="188"/>
      <c r="H1405" s="188"/>
      <c r="I1405" s="188"/>
      <c r="J1405" s="188"/>
      <c r="K1405" s="188"/>
      <c r="L1405" s="188"/>
      <c r="M1405" s="188"/>
      <c r="N1405" s="188"/>
      <c r="O1405" t="str">
        <f t="shared" ref="O1405" si="1394">O1401</f>
        <v/>
      </c>
    </row>
    <row r="1406" spans="1:15" x14ac:dyDescent="0.25">
      <c r="A1406" s="191" t="str">
        <f>'[1]Run Rate'!A284</f>
        <v>APN16437</v>
      </c>
      <c r="B1406" s="191" t="str">
        <f>'[1]Run Rate'!B284</f>
        <v>Abe Can Orange Burst 330ml</v>
      </c>
      <c r="C1406" s="191" t="str">
        <f>'[1]Run Rate'!C284</f>
        <v>RTD &amp; SNACKS</v>
      </c>
      <c r="D1406" s="191" t="str">
        <f>'[1]Run Rate'!D284</f>
        <v>02 SILVER</v>
      </c>
      <c r="E1406" s="97"/>
      <c r="F1406" s="97"/>
      <c r="G1406" s="97"/>
      <c r="H1406" s="97"/>
      <c r="I1406" s="97"/>
      <c r="J1406" s="97"/>
      <c r="K1406" s="97"/>
      <c r="L1406" s="97"/>
      <c r="M1406" s="97"/>
      <c r="N1406" s="97"/>
      <c r="O1406" t="str">
        <f t="shared" ref="O1406" si="1395">IF(AND(OR($B$1="ALL",$B$1=C1406),OR($E$1="ALL",$E$1=D1406),OR($B$2="ALL",$B$2=A1406),OR($E$2="ALL",IFERROR(SEARCH($E$2,B1406),0)&gt;0)),"MATCH","")</f>
        <v/>
      </c>
    </row>
    <row r="1407" spans="1:15" x14ac:dyDescent="0.25">
      <c r="A1407" s="192"/>
      <c r="B1407" s="192" t="s">
        <v>156</v>
      </c>
      <c r="C1407" s="192" t="s">
        <v>157</v>
      </c>
      <c r="D1407" s="192" t="s">
        <v>158</v>
      </c>
      <c r="E1407" s="192" t="s">
        <v>139</v>
      </c>
      <c r="F1407" s="192" t="s">
        <v>140</v>
      </c>
      <c r="G1407" s="192" t="s">
        <v>141</v>
      </c>
      <c r="H1407" s="192" t="s">
        <v>142</v>
      </c>
      <c r="I1407" s="192" t="s">
        <v>143</v>
      </c>
      <c r="J1407" s="192" t="s">
        <v>144</v>
      </c>
      <c r="K1407" s="192" t="s">
        <v>145</v>
      </c>
      <c r="L1407" s="192" t="s">
        <v>146</v>
      </c>
      <c r="M1407" s="192" t="s">
        <v>147</v>
      </c>
      <c r="N1407" s="192" t="s">
        <v>148</v>
      </c>
      <c r="O1407" t="str">
        <f t="shared" ref="O1407" si="1396">O1406</f>
        <v/>
      </c>
    </row>
    <row r="1408" spans="1:15" x14ac:dyDescent="0.25">
      <c r="A1408" s="193" t="s">
        <v>161</v>
      </c>
      <c r="B1408" s="97"/>
      <c r="C1408" s="97"/>
      <c r="D1408" s="97"/>
      <c r="E1408" s="97"/>
      <c r="F1408" s="97"/>
      <c r="G1408" s="97"/>
      <c r="H1408" s="97"/>
      <c r="I1408" s="97"/>
      <c r="J1408" s="97"/>
      <c r="K1408" s="97"/>
      <c r="L1408" s="97"/>
      <c r="M1408" s="97"/>
      <c r="N1408" s="97"/>
      <c r="O1408" t="str">
        <f t="shared" ref="O1408" si="1397">O1406</f>
        <v/>
      </c>
    </row>
    <row r="1409" spans="1:15" x14ac:dyDescent="0.25">
      <c r="A1409" s="193" t="s">
        <v>164</v>
      </c>
      <c r="B1409" s="97"/>
      <c r="C1409" s="97"/>
      <c r="D1409" s="97"/>
      <c r="E1409" s="97"/>
      <c r="F1409" s="97"/>
      <c r="G1409" s="97"/>
      <c r="H1409" s="97"/>
      <c r="I1409" s="97"/>
      <c r="J1409" s="97"/>
      <c r="K1409" s="97"/>
      <c r="L1409" s="97"/>
      <c r="M1409" s="97"/>
      <c r="N1409" s="97"/>
      <c r="O1409" t="str">
        <f t="shared" ref="O1409" si="1398">O1406</f>
        <v/>
      </c>
    </row>
    <row r="1410" spans="1:15" x14ac:dyDescent="0.25">
      <c r="A1410" s="188"/>
      <c r="B1410" s="188"/>
      <c r="C1410" s="188"/>
      <c r="D1410" s="188"/>
      <c r="E1410" s="188"/>
      <c r="F1410" s="188"/>
      <c r="G1410" s="188"/>
      <c r="H1410" s="188"/>
      <c r="I1410" s="188"/>
      <c r="J1410" s="188"/>
      <c r="K1410" s="188"/>
      <c r="L1410" s="188"/>
      <c r="M1410" s="188"/>
      <c r="N1410" s="188"/>
      <c r="O1410" t="str">
        <f t="shared" ref="O1410" si="1399">O1406</f>
        <v/>
      </c>
    </row>
    <row r="1411" spans="1:15" x14ac:dyDescent="0.25">
      <c r="A1411" s="191" t="str">
        <f>'[1]Run Rate'!A285</f>
        <v>POL12873</v>
      </c>
      <c r="B1411" s="191" t="str">
        <f>'[1]Run Rate'!B285</f>
        <v>Polleo Sport StormX Pre-Workout 150g Juicy Burst Juicy Burst</v>
      </c>
      <c r="C1411" s="191" t="str">
        <f>'[1]Run Rate'!C285</f>
        <v>SPORTSKA PREHRANA</v>
      </c>
      <c r="D1411" s="191" t="str">
        <f>'[1]Run Rate'!D285</f>
        <v>02 SILVER</v>
      </c>
      <c r="E1411" s="97"/>
      <c r="F1411" s="97"/>
      <c r="G1411" s="97"/>
      <c r="H1411" s="97"/>
      <c r="I1411" s="97"/>
      <c r="J1411" s="97"/>
      <c r="K1411" s="97"/>
      <c r="L1411" s="97"/>
      <c r="M1411" s="97"/>
      <c r="N1411" s="97"/>
      <c r="O1411" t="str">
        <f t="shared" ref="O1411" si="1400">IF(AND(OR($B$1="ALL",$B$1=C1411),OR($E$1="ALL",$E$1=D1411),OR($B$2="ALL",$B$2=A1411),OR($E$2="ALL",IFERROR(SEARCH($E$2,B1411),0)&gt;0)),"MATCH","")</f>
        <v/>
      </c>
    </row>
    <row r="1412" spans="1:15" x14ac:dyDescent="0.25">
      <c r="A1412" s="192"/>
      <c r="B1412" s="192" t="s">
        <v>156</v>
      </c>
      <c r="C1412" s="192" t="s">
        <v>157</v>
      </c>
      <c r="D1412" s="192" t="s">
        <v>158</v>
      </c>
      <c r="E1412" s="192" t="s">
        <v>139</v>
      </c>
      <c r="F1412" s="192" t="s">
        <v>140</v>
      </c>
      <c r="G1412" s="192" t="s">
        <v>141</v>
      </c>
      <c r="H1412" s="192" t="s">
        <v>142</v>
      </c>
      <c r="I1412" s="192" t="s">
        <v>143</v>
      </c>
      <c r="J1412" s="192" t="s">
        <v>144</v>
      </c>
      <c r="K1412" s="192" t="s">
        <v>145</v>
      </c>
      <c r="L1412" s="192" t="s">
        <v>146</v>
      </c>
      <c r="M1412" s="192" t="s">
        <v>147</v>
      </c>
      <c r="N1412" s="192" t="s">
        <v>148</v>
      </c>
      <c r="O1412" t="str">
        <f t="shared" ref="O1412" si="1401">O1411</f>
        <v/>
      </c>
    </row>
    <row r="1413" spans="1:15" x14ac:dyDescent="0.25">
      <c r="A1413" s="193" t="s">
        <v>161</v>
      </c>
      <c r="B1413" s="97"/>
      <c r="C1413" s="97"/>
      <c r="D1413" s="97"/>
      <c r="E1413" s="97"/>
      <c r="F1413" s="97"/>
      <c r="G1413" s="97"/>
      <c r="H1413" s="97"/>
      <c r="I1413" s="97"/>
      <c r="J1413" s="97"/>
      <c r="K1413" s="97"/>
      <c r="L1413" s="97"/>
      <c r="M1413" s="97"/>
      <c r="N1413" s="97"/>
      <c r="O1413" t="str">
        <f t="shared" ref="O1413" si="1402">O1411</f>
        <v/>
      </c>
    </row>
    <row r="1414" spans="1:15" x14ac:dyDescent="0.25">
      <c r="A1414" s="193" t="s">
        <v>164</v>
      </c>
      <c r="B1414" s="97"/>
      <c r="C1414" s="97"/>
      <c r="D1414" s="97"/>
      <c r="E1414" s="97"/>
      <c r="F1414" s="97"/>
      <c r="G1414" s="97"/>
      <c r="H1414" s="97"/>
      <c r="I1414" s="97"/>
      <c r="J1414" s="97"/>
      <c r="K1414" s="97"/>
      <c r="L1414" s="97"/>
      <c r="M1414" s="97"/>
      <c r="N1414" s="97"/>
      <c r="O1414" t="str">
        <f t="shared" ref="O1414" si="1403">O1411</f>
        <v/>
      </c>
    </row>
    <row r="1415" spans="1:15" x14ac:dyDescent="0.25">
      <c r="A1415" s="188"/>
      <c r="B1415" s="188"/>
      <c r="C1415" s="188"/>
      <c r="D1415" s="188"/>
      <c r="E1415" s="188"/>
      <c r="F1415" s="188"/>
      <c r="G1415" s="188"/>
      <c r="H1415" s="188"/>
      <c r="I1415" s="188"/>
      <c r="J1415" s="188"/>
      <c r="K1415" s="188"/>
      <c r="L1415" s="188"/>
      <c r="M1415" s="188"/>
      <c r="N1415" s="188"/>
      <c r="O1415" t="str">
        <f t="shared" ref="O1415" si="1404">O1411</f>
        <v/>
      </c>
    </row>
    <row r="1416" spans="1:15" x14ac:dyDescent="0.25">
      <c r="A1416" s="191" t="str">
        <f>'[1]Run Rate'!A286</f>
        <v>POL12872</v>
      </c>
      <c r="B1416" s="191" t="str">
        <f>'[1]Run Rate'!B286</f>
        <v>Polleo Sport StormX Pre-Workout 400g Sour Gummy Bear</v>
      </c>
      <c r="C1416" s="191" t="str">
        <f>'[1]Run Rate'!C286</f>
        <v>SPORTSKA PREHRANA</v>
      </c>
      <c r="D1416" s="191" t="str">
        <f>'[1]Run Rate'!D286</f>
        <v>02 SILVER</v>
      </c>
      <c r="E1416" s="97"/>
      <c r="F1416" s="97"/>
      <c r="G1416" s="97"/>
      <c r="H1416" s="97"/>
      <c r="I1416" s="97"/>
      <c r="J1416" s="97"/>
      <c r="K1416" s="97"/>
      <c r="L1416" s="97"/>
      <c r="M1416" s="97"/>
      <c r="N1416" s="97"/>
      <c r="O1416" t="str">
        <f t="shared" ref="O1416" si="1405">IF(AND(OR($B$1="ALL",$B$1=C1416),OR($E$1="ALL",$E$1=D1416),OR($B$2="ALL",$B$2=A1416),OR($E$2="ALL",IFERROR(SEARCH($E$2,B1416),0)&gt;0)),"MATCH","")</f>
        <v/>
      </c>
    </row>
    <row r="1417" spans="1:15" x14ac:dyDescent="0.25">
      <c r="A1417" s="192"/>
      <c r="B1417" s="192" t="s">
        <v>156</v>
      </c>
      <c r="C1417" s="192" t="s">
        <v>157</v>
      </c>
      <c r="D1417" s="192" t="s">
        <v>158</v>
      </c>
      <c r="E1417" s="192" t="s">
        <v>139</v>
      </c>
      <c r="F1417" s="192" t="s">
        <v>140</v>
      </c>
      <c r="G1417" s="192" t="s">
        <v>141</v>
      </c>
      <c r="H1417" s="192" t="s">
        <v>142</v>
      </c>
      <c r="I1417" s="192" t="s">
        <v>143</v>
      </c>
      <c r="J1417" s="192" t="s">
        <v>144</v>
      </c>
      <c r="K1417" s="192" t="s">
        <v>145</v>
      </c>
      <c r="L1417" s="192" t="s">
        <v>146</v>
      </c>
      <c r="M1417" s="192" t="s">
        <v>147</v>
      </c>
      <c r="N1417" s="192" t="s">
        <v>148</v>
      </c>
      <c r="O1417" t="str">
        <f t="shared" ref="O1417" si="1406">O1416</f>
        <v/>
      </c>
    </row>
    <row r="1418" spans="1:15" x14ac:dyDescent="0.25">
      <c r="A1418" s="193" t="s">
        <v>161</v>
      </c>
      <c r="B1418" s="97"/>
      <c r="C1418" s="97"/>
      <c r="D1418" s="97"/>
      <c r="E1418" s="97"/>
      <c r="F1418" s="97"/>
      <c r="G1418" s="97"/>
      <c r="H1418" s="97"/>
      <c r="I1418" s="97"/>
      <c r="J1418" s="97"/>
      <c r="K1418" s="97"/>
      <c r="L1418" s="97"/>
      <c r="M1418" s="97"/>
      <c r="N1418" s="97"/>
      <c r="O1418" t="str">
        <f t="shared" ref="O1418" si="1407">O1416</f>
        <v/>
      </c>
    </row>
    <row r="1419" spans="1:15" x14ac:dyDescent="0.25">
      <c r="A1419" s="193" t="s">
        <v>164</v>
      </c>
      <c r="B1419" s="97"/>
      <c r="C1419" s="97"/>
      <c r="D1419" s="97"/>
      <c r="E1419" s="97"/>
      <c r="F1419" s="97"/>
      <c r="G1419" s="97"/>
      <c r="H1419" s="97"/>
      <c r="I1419" s="97"/>
      <c r="J1419" s="97"/>
      <c r="K1419" s="97"/>
      <c r="L1419" s="97"/>
      <c r="M1419" s="97"/>
      <c r="N1419" s="97"/>
      <c r="O1419" t="str">
        <f t="shared" ref="O1419" si="1408">O1416</f>
        <v/>
      </c>
    </row>
    <row r="1420" spans="1:15" x14ac:dyDescent="0.25">
      <c r="A1420" s="188"/>
      <c r="B1420" s="188"/>
      <c r="C1420" s="188"/>
      <c r="D1420" s="188"/>
      <c r="E1420" s="188"/>
      <c r="F1420" s="188"/>
      <c r="G1420" s="188"/>
      <c r="H1420" s="188"/>
      <c r="I1420" s="188"/>
      <c r="J1420" s="188"/>
      <c r="K1420" s="188"/>
      <c r="L1420" s="188"/>
      <c r="M1420" s="188"/>
      <c r="N1420" s="188"/>
      <c r="O1420" t="str">
        <f t="shared" ref="O1420" si="1409">O1416</f>
        <v/>
      </c>
    </row>
    <row r="1421" spans="1:15" x14ac:dyDescent="0.25">
      <c r="A1421" s="191" t="str">
        <f>'[1]Run Rate'!A287</f>
        <v>POL12871</v>
      </c>
      <c r="B1421" s="191" t="str">
        <f>'[1]Run Rate'!B287</f>
        <v>Polleo Sport StormX Pre-Workout 400g Lemon</v>
      </c>
      <c r="C1421" s="191" t="str">
        <f>'[1]Run Rate'!C287</f>
        <v>SPORTSKA PREHRANA</v>
      </c>
      <c r="D1421" s="191" t="str">
        <f>'[1]Run Rate'!D287</f>
        <v>02 SILVER</v>
      </c>
      <c r="E1421" s="97"/>
      <c r="F1421" s="97"/>
      <c r="G1421" s="97"/>
      <c r="H1421" s="97"/>
      <c r="I1421" s="97"/>
      <c r="J1421" s="97"/>
      <c r="K1421" s="97"/>
      <c r="L1421" s="97"/>
      <c r="M1421" s="97"/>
      <c r="N1421" s="97"/>
      <c r="O1421" t="str">
        <f t="shared" ref="O1421" si="1410">IF(AND(OR($B$1="ALL",$B$1=C1421),OR($E$1="ALL",$E$1=D1421),OR($B$2="ALL",$B$2=A1421),OR($E$2="ALL",IFERROR(SEARCH($E$2,B1421),0)&gt;0)),"MATCH","")</f>
        <v/>
      </c>
    </row>
    <row r="1422" spans="1:15" x14ac:dyDescent="0.25">
      <c r="A1422" s="192"/>
      <c r="B1422" s="192" t="s">
        <v>156</v>
      </c>
      <c r="C1422" s="192" t="s">
        <v>157</v>
      </c>
      <c r="D1422" s="192" t="s">
        <v>158</v>
      </c>
      <c r="E1422" s="192" t="s">
        <v>139</v>
      </c>
      <c r="F1422" s="192" t="s">
        <v>140</v>
      </c>
      <c r="G1422" s="192" t="s">
        <v>141</v>
      </c>
      <c r="H1422" s="192" t="s">
        <v>142</v>
      </c>
      <c r="I1422" s="192" t="s">
        <v>143</v>
      </c>
      <c r="J1422" s="192" t="s">
        <v>144</v>
      </c>
      <c r="K1422" s="192" t="s">
        <v>145</v>
      </c>
      <c r="L1422" s="192" t="s">
        <v>146</v>
      </c>
      <c r="M1422" s="192" t="s">
        <v>147</v>
      </c>
      <c r="N1422" s="192" t="s">
        <v>148</v>
      </c>
      <c r="O1422" t="str">
        <f t="shared" ref="O1422" si="1411">O1421</f>
        <v/>
      </c>
    </row>
    <row r="1423" spans="1:15" x14ac:dyDescent="0.25">
      <c r="A1423" s="193" t="s">
        <v>161</v>
      </c>
      <c r="B1423" s="97"/>
      <c r="C1423" s="97"/>
      <c r="D1423" s="97"/>
      <c r="E1423" s="97"/>
      <c r="F1423" s="97"/>
      <c r="G1423" s="97"/>
      <c r="H1423" s="97"/>
      <c r="I1423" s="97"/>
      <c r="J1423" s="97"/>
      <c r="K1423" s="97"/>
      <c r="L1423" s="97"/>
      <c r="M1423" s="97"/>
      <c r="N1423" s="97"/>
      <c r="O1423" t="str">
        <f t="shared" ref="O1423" si="1412">O1421</f>
        <v/>
      </c>
    </row>
    <row r="1424" spans="1:15" x14ac:dyDescent="0.25">
      <c r="A1424" s="193" t="s">
        <v>164</v>
      </c>
      <c r="B1424" s="97"/>
      <c r="C1424" s="97"/>
      <c r="D1424" s="97"/>
      <c r="E1424" s="97"/>
      <c r="F1424" s="97"/>
      <c r="G1424" s="97"/>
      <c r="H1424" s="97"/>
      <c r="I1424" s="97"/>
      <c r="J1424" s="97"/>
      <c r="K1424" s="97"/>
      <c r="L1424" s="97"/>
      <c r="M1424" s="97"/>
      <c r="N1424" s="97"/>
      <c r="O1424" t="str">
        <f t="shared" ref="O1424" si="1413">O1421</f>
        <v/>
      </c>
    </row>
    <row r="1425" spans="1:15" x14ac:dyDescent="0.25">
      <c r="A1425" s="188"/>
      <c r="B1425" s="188"/>
      <c r="C1425" s="188"/>
      <c r="D1425" s="188"/>
      <c r="E1425" s="188"/>
      <c r="F1425" s="188"/>
      <c r="G1425" s="188"/>
      <c r="H1425" s="188"/>
      <c r="I1425" s="188"/>
      <c r="J1425" s="188"/>
      <c r="K1425" s="188"/>
      <c r="L1425" s="188"/>
      <c r="M1425" s="188"/>
      <c r="N1425" s="188"/>
      <c r="O1425" t="str">
        <f t="shared" ref="O1425" si="1414">O1421</f>
        <v/>
      </c>
    </row>
    <row r="1426" spans="1:15" x14ac:dyDescent="0.25">
      <c r="A1426" s="191" t="str">
        <f>'[1]Run Rate'!A288</f>
        <v>POL12863</v>
      </c>
      <c r="B1426" s="191" t="str">
        <f>'[1]Run Rate'!B288</f>
        <v>Polleo Ca-HMB 250 g</v>
      </c>
      <c r="C1426" s="191" t="str">
        <f>'[1]Run Rate'!C288</f>
        <v>SPORTSKA PREHRANA</v>
      </c>
      <c r="D1426" s="191" t="str">
        <f>'[1]Run Rate'!D288</f>
        <v>02 SILVER</v>
      </c>
      <c r="E1426" s="97"/>
      <c r="F1426" s="97"/>
      <c r="G1426" s="97"/>
      <c r="H1426" s="97"/>
      <c r="I1426" s="97"/>
      <c r="J1426" s="97"/>
      <c r="K1426" s="97"/>
      <c r="L1426" s="97"/>
      <c r="M1426" s="97"/>
      <c r="N1426" s="97"/>
      <c r="O1426" t="str">
        <f t="shared" ref="O1426" si="1415">IF(AND(OR($B$1="ALL",$B$1=C1426),OR($E$1="ALL",$E$1=D1426),OR($B$2="ALL",$B$2=A1426),OR($E$2="ALL",IFERROR(SEARCH($E$2,B1426),0)&gt;0)),"MATCH","")</f>
        <v/>
      </c>
    </row>
    <row r="1427" spans="1:15" x14ac:dyDescent="0.25">
      <c r="A1427" s="192"/>
      <c r="B1427" s="192" t="s">
        <v>156</v>
      </c>
      <c r="C1427" s="192" t="s">
        <v>157</v>
      </c>
      <c r="D1427" s="192" t="s">
        <v>158</v>
      </c>
      <c r="E1427" s="192" t="s">
        <v>139</v>
      </c>
      <c r="F1427" s="192" t="s">
        <v>140</v>
      </c>
      <c r="G1427" s="192" t="s">
        <v>141</v>
      </c>
      <c r="H1427" s="192" t="s">
        <v>142</v>
      </c>
      <c r="I1427" s="192" t="s">
        <v>143</v>
      </c>
      <c r="J1427" s="192" t="s">
        <v>144</v>
      </c>
      <c r="K1427" s="192" t="s">
        <v>145</v>
      </c>
      <c r="L1427" s="192" t="s">
        <v>146</v>
      </c>
      <c r="M1427" s="192" t="s">
        <v>147</v>
      </c>
      <c r="N1427" s="192" t="s">
        <v>148</v>
      </c>
      <c r="O1427" t="str">
        <f t="shared" ref="O1427" si="1416">O1426</f>
        <v/>
      </c>
    </row>
    <row r="1428" spans="1:15" x14ac:dyDescent="0.25">
      <c r="A1428" s="193" t="s">
        <v>161</v>
      </c>
      <c r="B1428" s="97"/>
      <c r="C1428" s="97"/>
      <c r="D1428" s="97"/>
      <c r="E1428" s="97"/>
      <c r="F1428" s="97"/>
      <c r="G1428" s="97"/>
      <c r="H1428" s="97"/>
      <c r="I1428" s="97"/>
      <c r="J1428" s="97"/>
      <c r="K1428" s="97"/>
      <c r="L1428" s="97"/>
      <c r="M1428" s="97"/>
      <c r="N1428" s="97"/>
      <c r="O1428" t="str">
        <f t="shared" ref="O1428" si="1417">O1426</f>
        <v/>
      </c>
    </row>
    <row r="1429" spans="1:15" x14ac:dyDescent="0.25">
      <c r="A1429" s="193" t="s">
        <v>164</v>
      </c>
      <c r="B1429" s="97"/>
      <c r="C1429" s="97"/>
      <c r="D1429" s="97"/>
      <c r="E1429" s="97"/>
      <c r="F1429" s="97"/>
      <c r="G1429" s="97"/>
      <c r="H1429" s="97"/>
      <c r="I1429" s="97"/>
      <c r="J1429" s="97"/>
      <c r="K1429" s="97"/>
      <c r="L1429" s="97"/>
      <c r="M1429" s="97"/>
      <c r="N1429" s="97"/>
      <c r="O1429" t="str">
        <f t="shared" ref="O1429" si="1418">O1426</f>
        <v/>
      </c>
    </row>
    <row r="1430" spans="1:15" x14ac:dyDescent="0.25">
      <c r="A1430" s="188"/>
      <c r="B1430" s="188"/>
      <c r="C1430" s="188"/>
      <c r="D1430" s="188"/>
      <c r="E1430" s="188"/>
      <c r="F1430" s="188"/>
      <c r="G1430" s="188"/>
      <c r="H1430" s="188"/>
      <c r="I1430" s="188"/>
      <c r="J1430" s="188"/>
      <c r="K1430" s="188"/>
      <c r="L1430" s="188"/>
      <c r="M1430" s="188"/>
      <c r="N1430" s="188"/>
      <c r="O1430" t="str">
        <f t="shared" ref="O1430" si="1419">O1426</f>
        <v/>
      </c>
    </row>
    <row r="1431" spans="1:15" x14ac:dyDescent="0.25">
      <c r="A1431" s="191" t="str">
        <f>'[1]Run Rate'!A289</f>
        <v>POL12862</v>
      </c>
      <c r="B1431" s="191" t="str">
        <f>'[1]Run Rate'!B289</f>
        <v>Polleo Beta-Alanine 250 g</v>
      </c>
      <c r="C1431" s="191" t="str">
        <f>'[1]Run Rate'!C289</f>
        <v>SPORTSKA PREHRANA</v>
      </c>
      <c r="D1431" s="191" t="str">
        <f>'[1]Run Rate'!D289</f>
        <v>02 SILVER</v>
      </c>
      <c r="E1431" s="97"/>
      <c r="F1431" s="97"/>
      <c r="G1431" s="97"/>
      <c r="H1431" s="97"/>
      <c r="I1431" s="97"/>
      <c r="J1431" s="97"/>
      <c r="K1431" s="97"/>
      <c r="L1431" s="97"/>
      <c r="M1431" s="97"/>
      <c r="N1431" s="97"/>
      <c r="O1431" t="str">
        <f t="shared" ref="O1431" si="1420">IF(AND(OR($B$1="ALL",$B$1=C1431),OR($E$1="ALL",$E$1=D1431),OR($B$2="ALL",$B$2=A1431),OR($E$2="ALL",IFERROR(SEARCH($E$2,B1431),0)&gt;0)),"MATCH","")</f>
        <v/>
      </c>
    </row>
    <row r="1432" spans="1:15" x14ac:dyDescent="0.25">
      <c r="A1432" s="192"/>
      <c r="B1432" s="192" t="s">
        <v>156</v>
      </c>
      <c r="C1432" s="192" t="s">
        <v>157</v>
      </c>
      <c r="D1432" s="192" t="s">
        <v>158</v>
      </c>
      <c r="E1432" s="192" t="s">
        <v>139</v>
      </c>
      <c r="F1432" s="192" t="s">
        <v>140</v>
      </c>
      <c r="G1432" s="192" t="s">
        <v>141</v>
      </c>
      <c r="H1432" s="192" t="s">
        <v>142</v>
      </c>
      <c r="I1432" s="192" t="s">
        <v>143</v>
      </c>
      <c r="J1432" s="192" t="s">
        <v>144</v>
      </c>
      <c r="K1432" s="192" t="s">
        <v>145</v>
      </c>
      <c r="L1432" s="192" t="s">
        <v>146</v>
      </c>
      <c r="M1432" s="192" t="s">
        <v>147</v>
      </c>
      <c r="N1432" s="192" t="s">
        <v>148</v>
      </c>
      <c r="O1432" t="str">
        <f t="shared" ref="O1432" si="1421">O1431</f>
        <v/>
      </c>
    </row>
    <row r="1433" spans="1:15" x14ac:dyDescent="0.25">
      <c r="A1433" s="193" t="s">
        <v>161</v>
      </c>
      <c r="B1433" s="97"/>
      <c r="C1433" s="97"/>
      <c r="D1433" s="97"/>
      <c r="E1433" s="97"/>
      <c r="F1433" s="97"/>
      <c r="G1433" s="97"/>
      <c r="H1433" s="97"/>
      <c r="I1433" s="97"/>
      <c r="J1433" s="97"/>
      <c r="K1433" s="97"/>
      <c r="L1433" s="97"/>
      <c r="M1433" s="97"/>
      <c r="N1433" s="97"/>
      <c r="O1433" t="str">
        <f t="shared" ref="O1433" si="1422">O1431</f>
        <v/>
      </c>
    </row>
    <row r="1434" spans="1:15" x14ac:dyDescent="0.25">
      <c r="A1434" s="193" t="s">
        <v>164</v>
      </c>
      <c r="B1434" s="97"/>
      <c r="C1434" s="97"/>
      <c r="D1434" s="97"/>
      <c r="E1434" s="97"/>
      <c r="F1434" s="97"/>
      <c r="G1434" s="97"/>
      <c r="H1434" s="97"/>
      <c r="I1434" s="97"/>
      <c r="J1434" s="97"/>
      <c r="K1434" s="97"/>
      <c r="L1434" s="97"/>
      <c r="M1434" s="97"/>
      <c r="N1434" s="97"/>
      <c r="O1434" t="str">
        <f t="shared" ref="O1434" si="1423">O1431</f>
        <v/>
      </c>
    </row>
    <row r="1435" spans="1:15" x14ac:dyDescent="0.25">
      <c r="A1435" s="188"/>
      <c r="B1435" s="188"/>
      <c r="C1435" s="188"/>
      <c r="D1435" s="188"/>
      <c r="E1435" s="188"/>
      <c r="F1435" s="188"/>
      <c r="G1435" s="188"/>
      <c r="H1435" s="188"/>
      <c r="I1435" s="188"/>
      <c r="J1435" s="188"/>
      <c r="K1435" s="188"/>
      <c r="L1435" s="188"/>
      <c r="M1435" s="188"/>
      <c r="N1435" s="188"/>
      <c r="O1435" t="str">
        <f t="shared" ref="O1435" si="1424">O1431</f>
        <v/>
      </c>
    </row>
    <row r="1436" spans="1:15" x14ac:dyDescent="0.25">
      <c r="A1436" s="191" t="str">
        <f>'[1]Run Rate'!A290</f>
        <v>POL12869</v>
      </c>
      <c r="B1436" s="191" t="str">
        <f>'[1]Run Rate'!B290</f>
        <v>Polleo PRE+POST MultiBiotiq 60 caps</v>
      </c>
      <c r="C1436" s="191" t="str">
        <f>'[1]Run Rate'!C290</f>
        <v>SPORTSKA PREHRANA</v>
      </c>
      <c r="D1436" s="191" t="str">
        <f>'[1]Run Rate'!D290</f>
        <v>02 SILVER</v>
      </c>
      <c r="E1436" s="97"/>
      <c r="F1436" s="97"/>
      <c r="G1436" s="97"/>
      <c r="H1436" s="97"/>
      <c r="I1436" s="97"/>
      <c r="J1436" s="97"/>
      <c r="K1436" s="97"/>
      <c r="L1436" s="97"/>
      <c r="M1436" s="97"/>
      <c r="N1436" s="97"/>
      <c r="O1436" t="str">
        <f t="shared" ref="O1436" si="1425">IF(AND(OR($B$1="ALL",$B$1=C1436),OR($E$1="ALL",$E$1=D1436),OR($B$2="ALL",$B$2=A1436),OR($E$2="ALL",IFERROR(SEARCH($E$2,B1436),0)&gt;0)),"MATCH","")</f>
        <v/>
      </c>
    </row>
    <row r="1437" spans="1:15" x14ac:dyDescent="0.25">
      <c r="A1437" s="192"/>
      <c r="B1437" s="192" t="s">
        <v>156</v>
      </c>
      <c r="C1437" s="192" t="s">
        <v>157</v>
      </c>
      <c r="D1437" s="192" t="s">
        <v>158</v>
      </c>
      <c r="E1437" s="192" t="s">
        <v>139</v>
      </c>
      <c r="F1437" s="192" t="s">
        <v>140</v>
      </c>
      <c r="G1437" s="192" t="s">
        <v>141</v>
      </c>
      <c r="H1437" s="192" t="s">
        <v>142</v>
      </c>
      <c r="I1437" s="192" t="s">
        <v>143</v>
      </c>
      <c r="J1437" s="192" t="s">
        <v>144</v>
      </c>
      <c r="K1437" s="192" t="s">
        <v>145</v>
      </c>
      <c r="L1437" s="192" t="s">
        <v>146</v>
      </c>
      <c r="M1437" s="192" t="s">
        <v>147</v>
      </c>
      <c r="N1437" s="192" t="s">
        <v>148</v>
      </c>
      <c r="O1437" t="str">
        <f t="shared" ref="O1437" si="1426">O1436</f>
        <v/>
      </c>
    </row>
    <row r="1438" spans="1:15" x14ac:dyDescent="0.25">
      <c r="A1438" s="193" t="s">
        <v>161</v>
      </c>
      <c r="B1438" s="97"/>
      <c r="C1438" s="97"/>
      <c r="D1438" s="97"/>
      <c r="E1438" s="97"/>
      <c r="F1438" s="97"/>
      <c r="G1438" s="97"/>
      <c r="H1438" s="97"/>
      <c r="I1438" s="97"/>
      <c r="J1438" s="97"/>
      <c r="K1438" s="97"/>
      <c r="L1438" s="97"/>
      <c r="M1438" s="97"/>
      <c r="N1438" s="97"/>
      <c r="O1438" t="str">
        <f t="shared" ref="O1438" si="1427">O1436</f>
        <v/>
      </c>
    </row>
    <row r="1439" spans="1:15" x14ac:dyDescent="0.25">
      <c r="A1439" s="193" t="s">
        <v>164</v>
      </c>
      <c r="B1439" s="97"/>
      <c r="C1439" s="97"/>
      <c r="D1439" s="97"/>
      <c r="E1439" s="97"/>
      <c r="F1439" s="97"/>
      <c r="G1439" s="97"/>
      <c r="H1439" s="97"/>
      <c r="I1439" s="97"/>
      <c r="J1439" s="97"/>
      <c r="K1439" s="97"/>
      <c r="L1439" s="97"/>
      <c r="M1439" s="97"/>
      <c r="N1439" s="97"/>
      <c r="O1439" t="str">
        <f t="shared" ref="O1439" si="1428">O1436</f>
        <v/>
      </c>
    </row>
    <row r="1440" spans="1:15" x14ac:dyDescent="0.25">
      <c r="A1440" s="188"/>
      <c r="B1440" s="188"/>
      <c r="C1440" s="188"/>
      <c r="D1440" s="188"/>
      <c r="E1440" s="188"/>
      <c r="F1440" s="188"/>
      <c r="G1440" s="188"/>
      <c r="H1440" s="188"/>
      <c r="I1440" s="188"/>
      <c r="J1440" s="188"/>
      <c r="K1440" s="188"/>
      <c r="L1440" s="188"/>
      <c r="M1440" s="188"/>
      <c r="N1440" s="188"/>
      <c r="O1440" t="str">
        <f t="shared" ref="O1440" si="1429">O1436</f>
        <v/>
      </c>
    </row>
    <row r="1441" spans="1:15" x14ac:dyDescent="0.25">
      <c r="A1441" s="191" t="str">
        <f>'[1]Run Rate'!A291</f>
        <v>POL12868</v>
      </c>
      <c r="B1441" s="191" t="str">
        <f>'[1]Run Rate'!B291</f>
        <v>Polleo 1st Biotic 60 caps</v>
      </c>
      <c r="C1441" s="191" t="str">
        <f>'[1]Run Rate'!C291</f>
        <v>SPORTSKA PREHRANA</v>
      </c>
      <c r="D1441" s="191" t="str">
        <f>'[1]Run Rate'!D291</f>
        <v>02 SILVER</v>
      </c>
      <c r="E1441" s="97"/>
      <c r="F1441" s="97"/>
      <c r="G1441" s="97"/>
      <c r="H1441" s="97"/>
      <c r="I1441" s="97"/>
      <c r="J1441" s="97"/>
      <c r="K1441" s="97"/>
      <c r="L1441" s="97"/>
      <c r="M1441" s="97"/>
      <c r="N1441" s="97"/>
      <c r="O1441" t="str">
        <f t="shared" ref="O1441" si="1430">IF(AND(OR($B$1="ALL",$B$1=C1441),OR($E$1="ALL",$E$1=D1441),OR($B$2="ALL",$B$2=A1441),OR($E$2="ALL",IFERROR(SEARCH($E$2,B1441),0)&gt;0)),"MATCH","")</f>
        <v/>
      </c>
    </row>
    <row r="1442" spans="1:15" x14ac:dyDescent="0.25">
      <c r="A1442" s="192"/>
      <c r="B1442" s="192" t="s">
        <v>156</v>
      </c>
      <c r="C1442" s="192" t="s">
        <v>157</v>
      </c>
      <c r="D1442" s="192" t="s">
        <v>158</v>
      </c>
      <c r="E1442" s="192" t="s">
        <v>139</v>
      </c>
      <c r="F1442" s="192" t="s">
        <v>140</v>
      </c>
      <c r="G1442" s="192" t="s">
        <v>141</v>
      </c>
      <c r="H1442" s="192" t="s">
        <v>142</v>
      </c>
      <c r="I1442" s="192" t="s">
        <v>143</v>
      </c>
      <c r="J1442" s="192" t="s">
        <v>144</v>
      </c>
      <c r="K1442" s="192" t="s">
        <v>145</v>
      </c>
      <c r="L1442" s="192" t="s">
        <v>146</v>
      </c>
      <c r="M1442" s="192" t="s">
        <v>147</v>
      </c>
      <c r="N1442" s="192" t="s">
        <v>148</v>
      </c>
      <c r="O1442" t="str">
        <f t="shared" ref="O1442" si="1431">O1441</f>
        <v/>
      </c>
    </row>
    <row r="1443" spans="1:15" x14ac:dyDescent="0.25">
      <c r="A1443" s="193" t="s">
        <v>161</v>
      </c>
      <c r="B1443" s="97"/>
      <c r="C1443" s="97"/>
      <c r="D1443" s="97"/>
      <c r="E1443" s="97"/>
      <c r="F1443" s="97"/>
      <c r="G1443" s="97"/>
      <c r="H1443" s="97"/>
      <c r="I1443" s="97"/>
      <c r="J1443" s="97"/>
      <c r="K1443" s="97"/>
      <c r="L1443" s="97"/>
      <c r="M1443" s="97"/>
      <c r="N1443" s="97"/>
      <c r="O1443" t="str">
        <f t="shared" ref="O1443" si="1432">O1441</f>
        <v/>
      </c>
    </row>
    <row r="1444" spans="1:15" x14ac:dyDescent="0.25">
      <c r="A1444" s="193" t="s">
        <v>164</v>
      </c>
      <c r="B1444" s="97"/>
      <c r="C1444" s="97"/>
      <c r="D1444" s="97"/>
      <c r="E1444" s="97"/>
      <c r="F1444" s="97"/>
      <c r="G1444" s="97"/>
      <c r="H1444" s="97"/>
      <c r="I1444" s="97"/>
      <c r="J1444" s="97"/>
      <c r="K1444" s="97"/>
      <c r="L1444" s="97"/>
      <c r="M1444" s="97"/>
      <c r="N1444" s="97"/>
      <c r="O1444" t="str">
        <f t="shared" ref="O1444" si="1433">O1441</f>
        <v/>
      </c>
    </row>
    <row r="1445" spans="1:15" x14ac:dyDescent="0.25">
      <c r="A1445" s="188"/>
      <c r="B1445" s="188"/>
      <c r="C1445" s="188"/>
      <c r="D1445" s="188"/>
      <c r="E1445" s="188"/>
      <c r="F1445" s="188"/>
      <c r="G1445" s="188"/>
      <c r="H1445" s="188"/>
      <c r="I1445" s="188"/>
      <c r="J1445" s="188"/>
      <c r="K1445" s="188"/>
      <c r="L1445" s="188"/>
      <c r="M1445" s="188"/>
      <c r="N1445" s="188"/>
      <c r="O1445" t="str">
        <f t="shared" ref="O1445" si="1434">O1441</f>
        <v/>
      </c>
    </row>
    <row r="1446" spans="1:15" x14ac:dyDescent="0.25">
      <c r="A1446" s="191" t="str">
        <f>'[1]Run Rate'!A292</f>
        <v>POL12867</v>
      </c>
      <c r="B1446" s="191" t="str">
        <f>'[1]Run Rate'!B292</f>
        <v>Polleo Black Maca 60 caps</v>
      </c>
      <c r="C1446" s="191" t="str">
        <f>'[1]Run Rate'!C292</f>
        <v>BIO I SUPERFOODS</v>
      </c>
      <c r="D1446" s="191" t="str">
        <f>'[1]Run Rate'!D292</f>
        <v>02 SILVER</v>
      </c>
      <c r="E1446" s="97"/>
      <c r="F1446" s="97"/>
      <c r="G1446" s="97"/>
      <c r="H1446" s="97"/>
      <c r="I1446" s="97"/>
      <c r="J1446" s="97"/>
      <c r="K1446" s="97"/>
      <c r="L1446" s="97"/>
      <c r="M1446" s="97"/>
      <c r="N1446" s="97"/>
      <c r="O1446" t="str">
        <f t="shared" ref="O1446" si="1435">IF(AND(OR($B$1="ALL",$B$1=C1446),OR($E$1="ALL",$E$1=D1446),OR($B$2="ALL",$B$2=A1446),OR($E$2="ALL",IFERROR(SEARCH($E$2,B1446),0)&gt;0)),"MATCH","")</f>
        <v/>
      </c>
    </row>
    <row r="1447" spans="1:15" x14ac:dyDescent="0.25">
      <c r="A1447" s="192"/>
      <c r="B1447" s="192" t="s">
        <v>156</v>
      </c>
      <c r="C1447" s="192" t="s">
        <v>157</v>
      </c>
      <c r="D1447" s="192" t="s">
        <v>158</v>
      </c>
      <c r="E1447" s="192" t="s">
        <v>139</v>
      </c>
      <c r="F1447" s="192" t="s">
        <v>140</v>
      </c>
      <c r="G1447" s="192" t="s">
        <v>141</v>
      </c>
      <c r="H1447" s="192" t="s">
        <v>142</v>
      </c>
      <c r="I1447" s="192" t="s">
        <v>143</v>
      </c>
      <c r="J1447" s="192" t="s">
        <v>144</v>
      </c>
      <c r="K1447" s="192" t="s">
        <v>145</v>
      </c>
      <c r="L1447" s="192" t="s">
        <v>146</v>
      </c>
      <c r="M1447" s="192" t="s">
        <v>147</v>
      </c>
      <c r="N1447" s="192" t="s">
        <v>148</v>
      </c>
      <c r="O1447" t="str">
        <f t="shared" ref="O1447" si="1436">O1446</f>
        <v/>
      </c>
    </row>
    <row r="1448" spans="1:15" x14ac:dyDescent="0.25">
      <c r="A1448" s="193" t="s">
        <v>161</v>
      </c>
      <c r="B1448" s="97"/>
      <c r="C1448" s="97"/>
      <c r="D1448" s="97"/>
      <c r="E1448" s="97"/>
      <c r="F1448" s="97"/>
      <c r="G1448" s="97"/>
      <c r="H1448" s="97"/>
      <c r="I1448" s="97"/>
      <c r="J1448" s="97"/>
      <c r="K1448" s="97"/>
      <c r="L1448" s="97"/>
      <c r="M1448" s="97"/>
      <c r="N1448" s="97"/>
      <c r="O1448" t="str">
        <f t="shared" ref="O1448" si="1437">O1446</f>
        <v/>
      </c>
    </row>
    <row r="1449" spans="1:15" x14ac:dyDescent="0.25">
      <c r="A1449" s="193" t="s">
        <v>164</v>
      </c>
      <c r="B1449" s="97"/>
      <c r="C1449" s="97"/>
      <c r="D1449" s="97"/>
      <c r="E1449" s="97"/>
      <c r="F1449" s="97"/>
      <c r="G1449" s="97"/>
      <c r="H1449" s="97"/>
      <c r="I1449" s="97"/>
      <c r="J1449" s="97"/>
      <c r="K1449" s="97"/>
      <c r="L1449" s="97"/>
      <c r="M1449" s="97"/>
      <c r="N1449" s="97"/>
      <c r="O1449" t="str">
        <f t="shared" ref="O1449" si="1438">O1446</f>
        <v/>
      </c>
    </row>
    <row r="1450" spans="1:15" x14ac:dyDescent="0.25">
      <c r="A1450" s="188"/>
      <c r="B1450" s="188"/>
      <c r="C1450" s="188"/>
      <c r="D1450" s="188"/>
      <c r="E1450" s="188"/>
      <c r="F1450" s="188"/>
      <c r="G1450" s="188"/>
      <c r="H1450" s="188"/>
      <c r="I1450" s="188"/>
      <c r="J1450" s="188"/>
      <c r="K1450" s="188"/>
      <c r="L1450" s="188"/>
      <c r="M1450" s="188"/>
      <c r="N1450" s="188"/>
      <c r="O1450" t="str">
        <f t="shared" ref="O1450" si="1439">O1446</f>
        <v/>
      </c>
    </row>
    <row r="1451" spans="1:15" x14ac:dyDescent="0.25">
      <c r="A1451" s="191" t="str">
        <f>'[1]Run Rate'!A293</f>
        <v>POL12866</v>
      </c>
      <c r="B1451" s="191" t="str">
        <f>'[1]Run Rate'!B293</f>
        <v>Polleo Berberin Slim Support 60 caps</v>
      </c>
      <c r="C1451" s="191" t="str">
        <f>'[1]Run Rate'!C293</f>
        <v>SPORTSKA PREHRANA</v>
      </c>
      <c r="D1451" s="191" t="str">
        <f>'[1]Run Rate'!D293</f>
        <v>02 SILVER</v>
      </c>
      <c r="E1451" s="97"/>
      <c r="F1451" s="97"/>
      <c r="G1451" s="97"/>
      <c r="H1451" s="97"/>
      <c r="I1451" s="97"/>
      <c r="J1451" s="97"/>
      <c r="K1451" s="97"/>
      <c r="L1451" s="97"/>
      <c r="M1451" s="97"/>
      <c r="N1451" s="97"/>
      <c r="O1451" t="str">
        <f t="shared" ref="O1451" si="1440">IF(AND(OR($B$1="ALL",$B$1=C1451),OR($E$1="ALL",$E$1=D1451),OR($B$2="ALL",$B$2=A1451),OR($E$2="ALL",IFERROR(SEARCH($E$2,B1451),0)&gt;0)),"MATCH","")</f>
        <v/>
      </c>
    </row>
    <row r="1452" spans="1:15" x14ac:dyDescent="0.25">
      <c r="A1452" s="192"/>
      <c r="B1452" s="192" t="s">
        <v>156</v>
      </c>
      <c r="C1452" s="192" t="s">
        <v>157</v>
      </c>
      <c r="D1452" s="192" t="s">
        <v>158</v>
      </c>
      <c r="E1452" s="192" t="s">
        <v>139</v>
      </c>
      <c r="F1452" s="192" t="s">
        <v>140</v>
      </c>
      <c r="G1452" s="192" t="s">
        <v>141</v>
      </c>
      <c r="H1452" s="192" t="s">
        <v>142</v>
      </c>
      <c r="I1452" s="192" t="s">
        <v>143</v>
      </c>
      <c r="J1452" s="192" t="s">
        <v>144</v>
      </c>
      <c r="K1452" s="192" t="s">
        <v>145</v>
      </c>
      <c r="L1452" s="192" t="s">
        <v>146</v>
      </c>
      <c r="M1452" s="192" t="s">
        <v>147</v>
      </c>
      <c r="N1452" s="192" t="s">
        <v>148</v>
      </c>
      <c r="O1452" t="str">
        <f t="shared" ref="O1452" si="1441">O1451</f>
        <v/>
      </c>
    </row>
    <row r="1453" spans="1:15" x14ac:dyDescent="0.25">
      <c r="A1453" s="193" t="s">
        <v>161</v>
      </c>
      <c r="B1453" s="97"/>
      <c r="C1453" s="97"/>
      <c r="D1453" s="97"/>
      <c r="E1453" s="97"/>
      <c r="F1453" s="97"/>
      <c r="G1453" s="97"/>
      <c r="H1453" s="97"/>
      <c r="I1453" s="97"/>
      <c r="J1453" s="97"/>
      <c r="K1453" s="97"/>
      <c r="L1453" s="97"/>
      <c r="M1453" s="97"/>
      <c r="N1453" s="97"/>
      <c r="O1453" t="str">
        <f t="shared" ref="O1453" si="1442">O1451</f>
        <v/>
      </c>
    </row>
    <row r="1454" spans="1:15" x14ac:dyDescent="0.25">
      <c r="A1454" s="193" t="s">
        <v>164</v>
      </c>
      <c r="B1454" s="97"/>
      <c r="C1454" s="97"/>
      <c r="D1454" s="97"/>
      <c r="E1454" s="97"/>
      <c r="F1454" s="97"/>
      <c r="G1454" s="97"/>
      <c r="H1454" s="97"/>
      <c r="I1454" s="97"/>
      <c r="J1454" s="97"/>
      <c r="K1454" s="97"/>
      <c r="L1454" s="97"/>
      <c r="M1454" s="97"/>
      <c r="N1454" s="97"/>
      <c r="O1454" t="str">
        <f t="shared" ref="O1454" si="1443">O1451</f>
        <v/>
      </c>
    </row>
    <row r="1455" spans="1:15" x14ac:dyDescent="0.25">
      <c r="A1455" s="188"/>
      <c r="B1455" s="188"/>
      <c r="C1455" s="188"/>
      <c r="D1455" s="188"/>
      <c r="E1455" s="188"/>
      <c r="F1455" s="188"/>
      <c r="G1455" s="188"/>
      <c r="H1455" s="188"/>
      <c r="I1455" s="188"/>
      <c r="J1455" s="188"/>
      <c r="K1455" s="188"/>
      <c r="L1455" s="188"/>
      <c r="M1455" s="188"/>
      <c r="N1455" s="188"/>
      <c r="O1455" t="str">
        <f t="shared" ref="O1455" si="1444">O1451</f>
        <v/>
      </c>
    </row>
    <row r="1456" spans="1:15" x14ac:dyDescent="0.25">
      <c r="A1456" s="191" t="str">
        <f>'[1]Run Rate'!A294</f>
        <v>POL12901</v>
      </c>
      <c r="B1456" s="191" t="str">
        <f>'[1]Run Rate'!B294</f>
        <v>Polleo NeuroGABA Pure 60 caps</v>
      </c>
      <c r="C1456" s="191" t="str">
        <f>'[1]Run Rate'!C294</f>
        <v>SPORTSKA PREHRANA</v>
      </c>
      <c r="D1456" s="191" t="str">
        <f>'[1]Run Rate'!D294</f>
        <v>02 SILVER</v>
      </c>
      <c r="E1456" s="97"/>
      <c r="F1456" s="97"/>
      <c r="G1456" s="97"/>
      <c r="H1456" s="97"/>
      <c r="I1456" s="97"/>
      <c r="J1456" s="97"/>
      <c r="K1456" s="97"/>
      <c r="L1456" s="97"/>
      <c r="M1456" s="97"/>
      <c r="N1456" s="97"/>
      <c r="O1456" t="str">
        <f t="shared" ref="O1456" si="1445">IF(AND(OR($B$1="ALL",$B$1=C1456),OR($E$1="ALL",$E$1=D1456),OR($B$2="ALL",$B$2=A1456),OR($E$2="ALL",IFERROR(SEARCH($E$2,B1456),0)&gt;0)),"MATCH","")</f>
        <v/>
      </c>
    </row>
    <row r="1457" spans="1:15" x14ac:dyDescent="0.25">
      <c r="A1457" s="192"/>
      <c r="B1457" s="192" t="s">
        <v>156</v>
      </c>
      <c r="C1457" s="192" t="s">
        <v>157</v>
      </c>
      <c r="D1457" s="192" t="s">
        <v>158</v>
      </c>
      <c r="E1457" s="192" t="s">
        <v>139</v>
      </c>
      <c r="F1457" s="192" t="s">
        <v>140</v>
      </c>
      <c r="G1457" s="192" t="s">
        <v>141</v>
      </c>
      <c r="H1457" s="192" t="s">
        <v>142</v>
      </c>
      <c r="I1457" s="192" t="s">
        <v>143</v>
      </c>
      <c r="J1457" s="192" t="s">
        <v>144</v>
      </c>
      <c r="K1457" s="192" t="s">
        <v>145</v>
      </c>
      <c r="L1457" s="192" t="s">
        <v>146</v>
      </c>
      <c r="M1457" s="192" t="s">
        <v>147</v>
      </c>
      <c r="N1457" s="192" t="s">
        <v>148</v>
      </c>
      <c r="O1457" t="str">
        <f t="shared" ref="O1457" si="1446">O1456</f>
        <v/>
      </c>
    </row>
    <row r="1458" spans="1:15" x14ac:dyDescent="0.25">
      <c r="A1458" s="193" t="s">
        <v>161</v>
      </c>
      <c r="B1458" s="97"/>
      <c r="C1458" s="97"/>
      <c r="D1458" s="97"/>
      <c r="E1458" s="97"/>
      <c r="F1458" s="97"/>
      <c r="G1458" s="97"/>
      <c r="H1458" s="97"/>
      <c r="I1458" s="97"/>
      <c r="J1458" s="97"/>
      <c r="K1458" s="97"/>
      <c r="L1458" s="97"/>
      <c r="M1458" s="97"/>
      <c r="N1458" s="97"/>
      <c r="O1458" t="str">
        <f t="shared" ref="O1458" si="1447">O1456</f>
        <v/>
      </c>
    </row>
    <row r="1459" spans="1:15" x14ac:dyDescent="0.25">
      <c r="A1459" s="193" t="s">
        <v>164</v>
      </c>
      <c r="B1459" s="97"/>
      <c r="C1459" s="97"/>
      <c r="D1459" s="97"/>
      <c r="E1459" s="97"/>
      <c r="F1459" s="97"/>
      <c r="G1459" s="97"/>
      <c r="H1459" s="97"/>
      <c r="I1459" s="97"/>
      <c r="J1459" s="97"/>
      <c r="K1459" s="97"/>
      <c r="L1459" s="97"/>
      <c r="M1459" s="97"/>
      <c r="N1459" s="97"/>
      <c r="O1459" t="str">
        <f t="shared" ref="O1459" si="1448">O1456</f>
        <v/>
      </c>
    </row>
    <row r="1460" spans="1:15" x14ac:dyDescent="0.25">
      <c r="A1460" s="188"/>
      <c r="B1460" s="188"/>
      <c r="C1460" s="188"/>
      <c r="D1460" s="188"/>
      <c r="E1460" s="188"/>
      <c r="F1460" s="188"/>
      <c r="G1460" s="188"/>
      <c r="H1460" s="188"/>
      <c r="I1460" s="188"/>
      <c r="J1460" s="188"/>
      <c r="K1460" s="188"/>
      <c r="L1460" s="188"/>
      <c r="M1460" s="188"/>
      <c r="N1460" s="188"/>
      <c r="O1460" t="str">
        <f t="shared" ref="O1460" si="1449">O1456</f>
        <v/>
      </c>
    </row>
    <row r="1461" spans="1:15" x14ac:dyDescent="0.25">
      <c r="A1461" s="191" t="str">
        <f>'[1]Run Rate'!A295</f>
        <v>POL12900</v>
      </c>
      <c r="B1461" s="191" t="str">
        <f>'[1]Run Rate'!B295</f>
        <v>Polleo CoenzimeQ10 Elixir 60 caps</v>
      </c>
      <c r="C1461" s="191" t="str">
        <f>'[1]Run Rate'!C295</f>
        <v>SPORTSKA PREHRANA</v>
      </c>
      <c r="D1461" s="191" t="str">
        <f>'[1]Run Rate'!D295</f>
        <v>02 SILVER</v>
      </c>
      <c r="E1461" s="97"/>
      <c r="F1461" s="97"/>
      <c r="G1461" s="97"/>
      <c r="H1461" s="97"/>
      <c r="I1461" s="97"/>
      <c r="J1461" s="97"/>
      <c r="K1461" s="97"/>
      <c r="L1461" s="97"/>
      <c r="M1461" s="97"/>
      <c r="N1461" s="97"/>
      <c r="O1461" t="str">
        <f t="shared" ref="O1461" si="1450">IF(AND(OR($B$1="ALL",$B$1=C1461),OR($E$1="ALL",$E$1=D1461),OR($B$2="ALL",$B$2=A1461),OR($E$2="ALL",IFERROR(SEARCH($E$2,B1461),0)&gt;0)),"MATCH","")</f>
        <v/>
      </c>
    </row>
    <row r="1462" spans="1:15" x14ac:dyDescent="0.25">
      <c r="A1462" s="192"/>
      <c r="B1462" s="192" t="s">
        <v>156</v>
      </c>
      <c r="C1462" s="192" t="s">
        <v>157</v>
      </c>
      <c r="D1462" s="192" t="s">
        <v>158</v>
      </c>
      <c r="E1462" s="192" t="s">
        <v>139</v>
      </c>
      <c r="F1462" s="192" t="s">
        <v>140</v>
      </c>
      <c r="G1462" s="192" t="s">
        <v>141</v>
      </c>
      <c r="H1462" s="192" t="s">
        <v>142</v>
      </c>
      <c r="I1462" s="192" t="s">
        <v>143</v>
      </c>
      <c r="J1462" s="192" t="s">
        <v>144</v>
      </c>
      <c r="K1462" s="192" t="s">
        <v>145</v>
      </c>
      <c r="L1462" s="192" t="s">
        <v>146</v>
      </c>
      <c r="M1462" s="192" t="s">
        <v>147</v>
      </c>
      <c r="N1462" s="192" t="s">
        <v>148</v>
      </c>
      <c r="O1462" t="str">
        <f t="shared" ref="O1462" si="1451">O1461</f>
        <v/>
      </c>
    </row>
    <row r="1463" spans="1:15" x14ac:dyDescent="0.25">
      <c r="A1463" s="193" t="s">
        <v>161</v>
      </c>
      <c r="B1463" s="97"/>
      <c r="C1463" s="97"/>
      <c r="D1463" s="97"/>
      <c r="E1463" s="97"/>
      <c r="F1463" s="97"/>
      <c r="G1463" s="97"/>
      <c r="H1463" s="97"/>
      <c r="I1463" s="97"/>
      <c r="J1463" s="97"/>
      <c r="K1463" s="97"/>
      <c r="L1463" s="97"/>
      <c r="M1463" s="97"/>
      <c r="N1463" s="97"/>
      <c r="O1463" t="str">
        <f t="shared" ref="O1463" si="1452">O1461</f>
        <v/>
      </c>
    </row>
    <row r="1464" spans="1:15" x14ac:dyDescent="0.25">
      <c r="A1464" s="193" t="s">
        <v>164</v>
      </c>
      <c r="B1464" s="97"/>
      <c r="C1464" s="97"/>
      <c r="D1464" s="97"/>
      <c r="E1464" s="97"/>
      <c r="F1464" s="97"/>
      <c r="G1464" s="97"/>
      <c r="H1464" s="97"/>
      <c r="I1464" s="97"/>
      <c r="J1464" s="97"/>
      <c r="K1464" s="97"/>
      <c r="L1464" s="97"/>
      <c r="M1464" s="97"/>
      <c r="N1464" s="97"/>
      <c r="O1464" t="str">
        <f t="shared" ref="O1464" si="1453">O1461</f>
        <v/>
      </c>
    </row>
    <row r="1465" spans="1:15" x14ac:dyDescent="0.25">
      <c r="A1465" s="188"/>
      <c r="B1465" s="188"/>
      <c r="C1465" s="188"/>
      <c r="D1465" s="188"/>
      <c r="E1465" s="188"/>
      <c r="F1465" s="188"/>
      <c r="G1465" s="188"/>
      <c r="H1465" s="188"/>
      <c r="I1465" s="188"/>
      <c r="J1465" s="188"/>
      <c r="K1465" s="188"/>
      <c r="L1465" s="188"/>
      <c r="M1465" s="188"/>
      <c r="N1465" s="188"/>
      <c r="O1465" t="str">
        <f t="shared" ref="O1465" si="1454">O1461</f>
        <v/>
      </c>
    </row>
    <row r="1466" spans="1:15" x14ac:dyDescent="0.25">
      <c r="A1466" s="191" t="str">
        <f>'[1]Run Rate'!A296</f>
        <v>POL12899</v>
      </c>
      <c r="B1466" s="191" t="str">
        <f>'[1]Run Rate'!B296</f>
        <v>Polleo Magnesium Bisglycinate 60 caps</v>
      </c>
      <c r="C1466" s="191" t="str">
        <f>'[1]Run Rate'!C296</f>
        <v>SPORTSKA PREHRANA</v>
      </c>
      <c r="D1466" s="191" t="str">
        <f>'[1]Run Rate'!D296</f>
        <v>02 SILVER</v>
      </c>
      <c r="E1466" s="97"/>
      <c r="F1466" s="97"/>
      <c r="G1466" s="97"/>
      <c r="H1466" s="97"/>
      <c r="I1466" s="97"/>
      <c r="J1466" s="97"/>
      <c r="K1466" s="97"/>
      <c r="L1466" s="97"/>
      <c r="M1466" s="97"/>
      <c r="N1466" s="97"/>
      <c r="O1466" t="str">
        <f t="shared" ref="O1466" si="1455">IF(AND(OR($B$1="ALL",$B$1=C1466),OR($E$1="ALL",$E$1=D1466),OR($B$2="ALL",$B$2=A1466),OR($E$2="ALL",IFERROR(SEARCH($E$2,B1466),0)&gt;0)),"MATCH","")</f>
        <v/>
      </c>
    </row>
    <row r="1467" spans="1:15" x14ac:dyDescent="0.25">
      <c r="A1467" s="192"/>
      <c r="B1467" s="192" t="s">
        <v>156</v>
      </c>
      <c r="C1467" s="192" t="s">
        <v>157</v>
      </c>
      <c r="D1467" s="192" t="s">
        <v>158</v>
      </c>
      <c r="E1467" s="192" t="s">
        <v>139</v>
      </c>
      <c r="F1467" s="192" t="s">
        <v>140</v>
      </c>
      <c r="G1467" s="192" t="s">
        <v>141</v>
      </c>
      <c r="H1467" s="192" t="s">
        <v>142</v>
      </c>
      <c r="I1467" s="192" t="s">
        <v>143</v>
      </c>
      <c r="J1467" s="192" t="s">
        <v>144</v>
      </c>
      <c r="K1467" s="192" t="s">
        <v>145</v>
      </c>
      <c r="L1467" s="192" t="s">
        <v>146</v>
      </c>
      <c r="M1467" s="192" t="s">
        <v>147</v>
      </c>
      <c r="N1467" s="192" t="s">
        <v>148</v>
      </c>
      <c r="O1467" t="str">
        <f t="shared" ref="O1467" si="1456">O1466</f>
        <v/>
      </c>
    </row>
    <row r="1468" spans="1:15" x14ac:dyDescent="0.25">
      <c r="A1468" s="193" t="s">
        <v>161</v>
      </c>
      <c r="B1468" s="97"/>
      <c r="C1468" s="97"/>
      <c r="D1468" s="97"/>
      <c r="E1468" s="97"/>
      <c r="F1468" s="97"/>
      <c r="G1468" s="97"/>
      <c r="H1468" s="97"/>
      <c r="I1468" s="97"/>
      <c r="J1468" s="97"/>
      <c r="K1468" s="97"/>
      <c r="L1468" s="97"/>
      <c r="M1468" s="97"/>
      <c r="N1468" s="97"/>
      <c r="O1468" t="str">
        <f t="shared" ref="O1468" si="1457">O1466</f>
        <v/>
      </c>
    </row>
    <row r="1469" spans="1:15" x14ac:dyDescent="0.25">
      <c r="A1469" s="193" t="s">
        <v>164</v>
      </c>
      <c r="B1469" s="97"/>
      <c r="C1469" s="97"/>
      <c r="D1469" s="97"/>
      <c r="E1469" s="97"/>
      <c r="F1469" s="97"/>
      <c r="G1469" s="97"/>
      <c r="H1469" s="97"/>
      <c r="I1469" s="97"/>
      <c r="J1469" s="97"/>
      <c r="K1469" s="97"/>
      <c r="L1469" s="97"/>
      <c r="M1469" s="97"/>
      <c r="N1469" s="97"/>
      <c r="O1469" t="str">
        <f t="shared" ref="O1469" si="1458">O1466</f>
        <v/>
      </c>
    </row>
    <row r="1470" spans="1:15" x14ac:dyDescent="0.25">
      <c r="A1470" s="188"/>
      <c r="B1470" s="188"/>
      <c r="C1470" s="188"/>
      <c r="D1470" s="188"/>
      <c r="E1470" s="188"/>
      <c r="F1470" s="188"/>
      <c r="G1470" s="188"/>
      <c r="H1470" s="188"/>
      <c r="I1470" s="188"/>
      <c r="J1470" s="188"/>
      <c r="K1470" s="188"/>
      <c r="L1470" s="188"/>
      <c r="M1470" s="188"/>
      <c r="N1470" s="188"/>
      <c r="O1470" t="str">
        <f t="shared" ref="O1470" si="1459">O1466</f>
        <v/>
      </c>
    </row>
    <row r="1471" spans="1:15" x14ac:dyDescent="0.25">
      <c r="A1471" s="191" t="str">
        <f>'[1]Run Rate'!A297</f>
        <v>POL12898</v>
      </c>
      <c r="B1471" s="191" t="str">
        <f>'[1]Run Rate'!B297</f>
        <v>Polleo Tibetan Shilajit Mumyo 60 caps</v>
      </c>
      <c r="C1471" s="191" t="str">
        <f>'[1]Run Rate'!C297</f>
        <v>SPORTSKA PREHRANA</v>
      </c>
      <c r="D1471" s="191" t="str">
        <f>'[1]Run Rate'!D297</f>
        <v>02 SILVER</v>
      </c>
      <c r="E1471" s="97"/>
      <c r="F1471" s="97"/>
      <c r="G1471" s="97"/>
      <c r="H1471" s="97"/>
      <c r="I1471" s="97"/>
      <c r="J1471" s="97"/>
      <c r="K1471" s="97"/>
      <c r="L1471" s="97"/>
      <c r="M1471" s="97"/>
      <c r="N1471" s="97"/>
      <c r="O1471" t="str">
        <f t="shared" ref="O1471" si="1460">IF(AND(OR($B$1="ALL",$B$1=C1471),OR($E$1="ALL",$E$1=D1471),OR($B$2="ALL",$B$2=A1471),OR($E$2="ALL",IFERROR(SEARCH($E$2,B1471),0)&gt;0)),"MATCH","")</f>
        <v/>
      </c>
    </row>
    <row r="1472" spans="1:15" x14ac:dyDescent="0.25">
      <c r="A1472" s="192"/>
      <c r="B1472" s="192" t="s">
        <v>156</v>
      </c>
      <c r="C1472" s="192" t="s">
        <v>157</v>
      </c>
      <c r="D1472" s="192" t="s">
        <v>158</v>
      </c>
      <c r="E1472" s="192" t="s">
        <v>139</v>
      </c>
      <c r="F1472" s="192" t="s">
        <v>140</v>
      </c>
      <c r="G1472" s="192" t="s">
        <v>141</v>
      </c>
      <c r="H1472" s="192" t="s">
        <v>142</v>
      </c>
      <c r="I1472" s="192" t="s">
        <v>143</v>
      </c>
      <c r="J1472" s="192" t="s">
        <v>144</v>
      </c>
      <c r="K1472" s="192" t="s">
        <v>145</v>
      </c>
      <c r="L1472" s="192" t="s">
        <v>146</v>
      </c>
      <c r="M1472" s="192" t="s">
        <v>147</v>
      </c>
      <c r="N1472" s="192" t="s">
        <v>148</v>
      </c>
      <c r="O1472" t="str">
        <f t="shared" ref="O1472" si="1461">O1471</f>
        <v/>
      </c>
    </row>
    <row r="1473" spans="1:15" x14ac:dyDescent="0.25">
      <c r="A1473" s="193" t="s">
        <v>161</v>
      </c>
      <c r="B1473" s="97"/>
      <c r="C1473" s="97"/>
      <c r="D1473" s="97"/>
      <c r="E1473" s="97"/>
      <c r="F1473" s="97"/>
      <c r="G1473" s="97"/>
      <c r="H1473" s="97"/>
      <c r="I1473" s="97"/>
      <c r="J1473" s="97"/>
      <c r="K1473" s="97"/>
      <c r="L1473" s="97"/>
      <c r="M1473" s="97"/>
      <c r="N1473" s="97"/>
      <c r="O1473" t="str">
        <f t="shared" ref="O1473" si="1462">O1471</f>
        <v/>
      </c>
    </row>
    <row r="1474" spans="1:15" x14ac:dyDescent="0.25">
      <c r="A1474" s="193" t="s">
        <v>164</v>
      </c>
      <c r="B1474" s="97"/>
      <c r="C1474" s="97"/>
      <c r="D1474" s="97"/>
      <c r="E1474" s="97"/>
      <c r="F1474" s="97"/>
      <c r="G1474" s="97"/>
      <c r="H1474" s="97"/>
      <c r="I1474" s="97"/>
      <c r="J1474" s="97"/>
      <c r="K1474" s="97"/>
      <c r="L1474" s="97"/>
      <c r="M1474" s="97"/>
      <c r="N1474" s="97"/>
      <c r="O1474" t="str">
        <f t="shared" ref="O1474" si="1463">O1471</f>
        <v/>
      </c>
    </row>
    <row r="1475" spans="1:15" x14ac:dyDescent="0.25">
      <c r="A1475" s="188"/>
      <c r="B1475" s="188"/>
      <c r="C1475" s="188"/>
      <c r="D1475" s="188"/>
      <c r="E1475" s="188"/>
      <c r="F1475" s="188"/>
      <c r="G1475" s="188"/>
      <c r="H1475" s="188"/>
      <c r="I1475" s="188"/>
      <c r="J1475" s="188"/>
      <c r="K1475" s="188"/>
      <c r="L1475" s="188"/>
      <c r="M1475" s="188"/>
      <c r="N1475" s="188"/>
      <c r="O1475" t="str">
        <f t="shared" ref="O1475" si="1464">O1471</f>
        <v/>
      </c>
    </row>
    <row r="1476" spans="1:15" x14ac:dyDescent="0.25">
      <c r="A1476" s="191" t="str">
        <f>'[1]Run Rate'!A298</f>
        <v>POL12897</v>
      </c>
      <c r="B1476" s="191" t="str">
        <f>'[1]Run Rate'!B298</f>
        <v>Polleo Gold Rhodiola+ 60 caps</v>
      </c>
      <c r="C1476" s="191" t="str">
        <f>'[1]Run Rate'!C298</f>
        <v>BIO I SUPERFOODS</v>
      </c>
      <c r="D1476" s="191" t="str">
        <f>'[1]Run Rate'!D298</f>
        <v>02 SILVER</v>
      </c>
      <c r="E1476" s="97"/>
      <c r="F1476" s="97"/>
      <c r="G1476" s="97"/>
      <c r="H1476" s="97"/>
      <c r="I1476" s="97"/>
      <c r="J1476" s="97"/>
      <c r="K1476" s="97"/>
      <c r="L1476" s="97"/>
      <c r="M1476" s="97"/>
      <c r="N1476" s="97"/>
      <c r="O1476" t="str">
        <f t="shared" ref="O1476" si="1465">IF(AND(OR($B$1="ALL",$B$1=C1476),OR($E$1="ALL",$E$1=D1476),OR($B$2="ALL",$B$2=A1476),OR($E$2="ALL",IFERROR(SEARCH($E$2,B1476),0)&gt;0)),"MATCH","")</f>
        <v/>
      </c>
    </row>
    <row r="1477" spans="1:15" x14ac:dyDescent="0.25">
      <c r="A1477" s="192"/>
      <c r="B1477" s="192" t="s">
        <v>156</v>
      </c>
      <c r="C1477" s="192" t="s">
        <v>157</v>
      </c>
      <c r="D1477" s="192" t="s">
        <v>158</v>
      </c>
      <c r="E1477" s="192" t="s">
        <v>139</v>
      </c>
      <c r="F1477" s="192" t="s">
        <v>140</v>
      </c>
      <c r="G1477" s="192" t="s">
        <v>141</v>
      </c>
      <c r="H1477" s="192" t="s">
        <v>142</v>
      </c>
      <c r="I1477" s="192" t="s">
        <v>143</v>
      </c>
      <c r="J1477" s="192" t="s">
        <v>144</v>
      </c>
      <c r="K1477" s="192" t="s">
        <v>145</v>
      </c>
      <c r="L1477" s="192" t="s">
        <v>146</v>
      </c>
      <c r="M1477" s="192" t="s">
        <v>147</v>
      </c>
      <c r="N1477" s="192" t="s">
        <v>148</v>
      </c>
      <c r="O1477" t="str">
        <f t="shared" ref="O1477" si="1466">O1476</f>
        <v/>
      </c>
    </row>
    <row r="1478" spans="1:15" x14ac:dyDescent="0.25">
      <c r="A1478" s="193" t="s">
        <v>161</v>
      </c>
      <c r="B1478" s="97"/>
      <c r="C1478" s="97"/>
      <c r="D1478" s="97"/>
      <c r="E1478" s="97"/>
      <c r="F1478" s="97"/>
      <c r="G1478" s="97"/>
      <c r="H1478" s="97"/>
      <c r="I1478" s="97"/>
      <c r="J1478" s="97"/>
      <c r="K1478" s="97"/>
      <c r="L1478" s="97"/>
      <c r="M1478" s="97"/>
      <c r="N1478" s="97"/>
      <c r="O1478" t="str">
        <f t="shared" ref="O1478" si="1467">O1476</f>
        <v/>
      </c>
    </row>
    <row r="1479" spans="1:15" x14ac:dyDescent="0.25">
      <c r="A1479" s="193" t="s">
        <v>164</v>
      </c>
      <c r="B1479" s="97"/>
      <c r="C1479" s="97"/>
      <c r="D1479" s="97"/>
      <c r="E1479" s="97"/>
      <c r="F1479" s="97"/>
      <c r="G1479" s="97"/>
      <c r="H1479" s="97"/>
      <c r="I1479" s="97"/>
      <c r="J1479" s="97"/>
      <c r="K1479" s="97"/>
      <c r="L1479" s="97"/>
      <c r="M1479" s="97"/>
      <c r="N1479" s="97"/>
      <c r="O1479" t="str">
        <f t="shared" ref="O1479" si="1468">O1476</f>
        <v/>
      </c>
    </row>
    <row r="1480" spans="1:15" x14ac:dyDescent="0.25">
      <c r="A1480" s="188"/>
      <c r="B1480" s="188"/>
      <c r="C1480" s="188"/>
      <c r="D1480" s="188"/>
      <c r="E1480" s="188"/>
      <c r="F1480" s="188"/>
      <c r="G1480" s="188"/>
      <c r="H1480" s="188"/>
      <c r="I1480" s="188"/>
      <c r="J1480" s="188"/>
      <c r="K1480" s="188"/>
      <c r="L1480" s="188"/>
      <c r="M1480" s="188"/>
      <c r="N1480" s="188"/>
      <c r="O1480" t="str">
        <f t="shared" ref="O1480" si="1469">O1476</f>
        <v/>
      </c>
    </row>
    <row r="1481" spans="1:15" x14ac:dyDescent="0.25">
      <c r="A1481" s="191" t="str">
        <f>'[1]Run Rate'!A299</f>
        <v>POL12846</v>
      </c>
      <c r="B1481" s="191" t="str">
        <f>'[1]Run Rate'!B299</f>
        <v>Polleo Protein Chips Sour Onion 50 g</v>
      </c>
      <c r="C1481" s="191" t="str">
        <f>'[1]Run Rate'!C299</f>
        <v>RTD &amp; SNACKS</v>
      </c>
      <c r="D1481" s="191" t="str">
        <f>'[1]Run Rate'!D299</f>
        <v>02 SILVER</v>
      </c>
      <c r="E1481" s="97"/>
      <c r="F1481" s="97"/>
      <c r="G1481" s="97"/>
      <c r="H1481" s="97"/>
      <c r="I1481" s="97"/>
      <c r="J1481" s="97"/>
      <c r="K1481" s="97"/>
      <c r="L1481" s="97"/>
      <c r="M1481" s="97"/>
      <c r="N1481" s="97"/>
      <c r="O1481" t="str">
        <f t="shared" ref="O1481" si="1470">IF(AND(OR($B$1="ALL",$B$1=C1481),OR($E$1="ALL",$E$1=D1481),OR($B$2="ALL",$B$2=A1481),OR($E$2="ALL",IFERROR(SEARCH($E$2,B1481),0)&gt;0)),"MATCH","")</f>
        <v/>
      </c>
    </row>
    <row r="1482" spans="1:15" x14ac:dyDescent="0.25">
      <c r="A1482" s="192"/>
      <c r="B1482" s="192" t="s">
        <v>156</v>
      </c>
      <c r="C1482" s="192" t="s">
        <v>157</v>
      </c>
      <c r="D1482" s="192" t="s">
        <v>158</v>
      </c>
      <c r="E1482" s="192" t="s">
        <v>139</v>
      </c>
      <c r="F1482" s="192" t="s">
        <v>140</v>
      </c>
      <c r="G1482" s="192" t="s">
        <v>141</v>
      </c>
      <c r="H1482" s="192" t="s">
        <v>142</v>
      </c>
      <c r="I1482" s="192" t="s">
        <v>143</v>
      </c>
      <c r="J1482" s="192" t="s">
        <v>144</v>
      </c>
      <c r="K1482" s="192" t="s">
        <v>145</v>
      </c>
      <c r="L1482" s="192" t="s">
        <v>146</v>
      </c>
      <c r="M1482" s="192" t="s">
        <v>147</v>
      </c>
      <c r="N1482" s="192" t="s">
        <v>148</v>
      </c>
      <c r="O1482" t="str">
        <f t="shared" ref="O1482" si="1471">O1481</f>
        <v/>
      </c>
    </row>
    <row r="1483" spans="1:15" x14ac:dyDescent="0.25">
      <c r="A1483" s="193" t="s">
        <v>161</v>
      </c>
      <c r="B1483" s="97"/>
      <c r="C1483" s="97"/>
      <c r="D1483" s="97"/>
      <c r="E1483" s="97"/>
      <c r="F1483" s="97"/>
      <c r="G1483" s="97"/>
      <c r="H1483" s="97"/>
      <c r="I1483" s="97"/>
      <c r="J1483" s="97"/>
      <c r="K1483" s="97"/>
      <c r="L1483" s="97"/>
      <c r="M1483" s="97"/>
      <c r="N1483" s="97"/>
      <c r="O1483" t="str">
        <f t="shared" ref="O1483" si="1472">O1481</f>
        <v/>
      </c>
    </row>
    <row r="1484" spans="1:15" x14ac:dyDescent="0.25">
      <c r="A1484" s="193" t="s">
        <v>164</v>
      </c>
      <c r="B1484" s="97"/>
      <c r="C1484" s="97"/>
      <c r="D1484" s="97"/>
      <c r="E1484" s="97"/>
      <c r="F1484" s="97"/>
      <c r="G1484" s="97"/>
      <c r="H1484" s="97"/>
      <c r="I1484" s="97"/>
      <c r="J1484" s="97"/>
      <c r="K1484" s="97"/>
      <c r="L1484" s="97"/>
      <c r="M1484" s="97"/>
      <c r="N1484" s="97"/>
      <c r="O1484" t="str">
        <f t="shared" ref="O1484" si="1473">O1481</f>
        <v/>
      </c>
    </row>
    <row r="1485" spans="1:15" x14ac:dyDescent="0.25">
      <c r="A1485" s="188"/>
      <c r="B1485" s="188"/>
      <c r="C1485" s="188"/>
      <c r="D1485" s="188"/>
      <c r="E1485" s="188"/>
      <c r="F1485" s="188"/>
      <c r="G1485" s="188"/>
      <c r="H1485" s="188"/>
      <c r="I1485" s="188"/>
      <c r="J1485" s="188"/>
      <c r="K1485" s="188"/>
      <c r="L1485" s="188"/>
      <c r="M1485" s="188"/>
      <c r="N1485" s="188"/>
      <c r="O1485" t="str">
        <f t="shared" ref="O1485" si="1474">O1481</f>
        <v/>
      </c>
    </row>
    <row r="1486" spans="1:15" x14ac:dyDescent="0.25">
      <c r="A1486" s="191" t="str">
        <f>'[1]Run Rate'!A300</f>
        <v>POL12845</v>
      </c>
      <c r="B1486" s="191" t="str">
        <f>'[1]Run Rate'!B300</f>
        <v>Polleo Protein Chips Paprika 50 g</v>
      </c>
      <c r="C1486" s="191" t="str">
        <f>'[1]Run Rate'!C300</f>
        <v>RTD &amp; SNACKS</v>
      </c>
      <c r="D1486" s="191" t="str">
        <f>'[1]Run Rate'!D300</f>
        <v>02 SILVER</v>
      </c>
      <c r="E1486" s="97"/>
      <c r="F1486" s="97"/>
      <c r="G1486" s="97"/>
      <c r="H1486" s="97"/>
      <c r="I1486" s="97"/>
      <c r="J1486" s="97"/>
      <c r="K1486" s="97"/>
      <c r="L1486" s="97"/>
      <c r="M1486" s="97"/>
      <c r="N1486" s="97"/>
      <c r="O1486" t="str">
        <f t="shared" ref="O1486" si="1475">IF(AND(OR($B$1="ALL",$B$1=C1486),OR($E$1="ALL",$E$1=D1486),OR($B$2="ALL",$B$2=A1486),OR($E$2="ALL",IFERROR(SEARCH($E$2,B1486),0)&gt;0)),"MATCH","")</f>
        <v/>
      </c>
    </row>
    <row r="1487" spans="1:15" x14ac:dyDescent="0.25">
      <c r="A1487" s="192"/>
      <c r="B1487" s="192" t="s">
        <v>156</v>
      </c>
      <c r="C1487" s="192" t="s">
        <v>157</v>
      </c>
      <c r="D1487" s="192" t="s">
        <v>158</v>
      </c>
      <c r="E1487" s="192" t="s">
        <v>139</v>
      </c>
      <c r="F1487" s="192" t="s">
        <v>140</v>
      </c>
      <c r="G1487" s="192" t="s">
        <v>141</v>
      </c>
      <c r="H1487" s="192" t="s">
        <v>142</v>
      </c>
      <c r="I1487" s="192" t="s">
        <v>143</v>
      </c>
      <c r="J1487" s="192" t="s">
        <v>144</v>
      </c>
      <c r="K1487" s="192" t="s">
        <v>145</v>
      </c>
      <c r="L1487" s="192" t="s">
        <v>146</v>
      </c>
      <c r="M1487" s="192" t="s">
        <v>147</v>
      </c>
      <c r="N1487" s="192" t="s">
        <v>148</v>
      </c>
      <c r="O1487" t="str">
        <f t="shared" ref="O1487" si="1476">O1486</f>
        <v/>
      </c>
    </row>
    <row r="1488" spans="1:15" x14ac:dyDescent="0.25">
      <c r="A1488" s="193" t="s">
        <v>161</v>
      </c>
      <c r="B1488" s="97"/>
      <c r="C1488" s="97"/>
      <c r="D1488" s="97"/>
      <c r="E1488" s="97"/>
      <c r="F1488" s="97"/>
      <c r="G1488" s="97"/>
      <c r="H1488" s="97"/>
      <c r="I1488" s="97"/>
      <c r="J1488" s="97"/>
      <c r="K1488" s="97"/>
      <c r="L1488" s="97"/>
      <c r="M1488" s="97"/>
      <c r="N1488" s="97"/>
      <c r="O1488" t="str">
        <f t="shared" ref="O1488" si="1477">O1486</f>
        <v/>
      </c>
    </row>
    <row r="1489" spans="1:15" x14ac:dyDescent="0.25">
      <c r="A1489" s="193" t="s">
        <v>164</v>
      </c>
      <c r="B1489" s="97"/>
      <c r="C1489" s="97"/>
      <c r="D1489" s="97"/>
      <c r="E1489" s="97"/>
      <c r="F1489" s="97"/>
      <c r="G1489" s="97"/>
      <c r="H1489" s="97"/>
      <c r="I1489" s="97"/>
      <c r="J1489" s="97"/>
      <c r="K1489" s="97"/>
      <c r="L1489" s="97"/>
      <c r="M1489" s="97"/>
      <c r="N1489" s="97"/>
      <c r="O1489" t="str">
        <f t="shared" ref="O1489" si="1478">O1486</f>
        <v/>
      </c>
    </row>
    <row r="1490" spans="1:15" x14ac:dyDescent="0.25">
      <c r="A1490" s="188"/>
      <c r="B1490" s="188"/>
      <c r="C1490" s="188"/>
      <c r="D1490" s="188"/>
      <c r="E1490" s="188"/>
      <c r="F1490" s="188"/>
      <c r="G1490" s="188"/>
      <c r="H1490" s="188"/>
      <c r="I1490" s="188"/>
      <c r="J1490" s="188"/>
      <c r="K1490" s="188"/>
      <c r="L1490" s="188"/>
      <c r="M1490" s="188"/>
      <c r="N1490" s="188"/>
      <c r="O1490" t="str">
        <f t="shared" ref="O1490" si="1479">O1486</f>
        <v/>
      </c>
    </row>
    <row r="1491" spans="1:15" x14ac:dyDescent="0.25">
      <c r="A1491" s="191" t="str">
        <f>'[1]Run Rate'!A301</f>
        <v>pol12919</v>
      </c>
      <c r="B1491" s="191" t="str">
        <f>'[1]Run Rate'!B301</f>
        <v>Polleo Caffeine Boost, 200 caps</v>
      </c>
      <c r="C1491" s="191" t="str">
        <f>'[1]Run Rate'!C301</f>
        <v>SPORTSKA PREHRANA</v>
      </c>
      <c r="D1491" s="191" t="str">
        <f>'[1]Run Rate'!D301</f>
        <v>03 BRONZE</v>
      </c>
      <c r="E1491" s="97"/>
      <c r="F1491" s="97"/>
      <c r="G1491" s="97"/>
      <c r="H1491" s="97"/>
      <c r="I1491" s="97"/>
      <c r="J1491" s="97"/>
      <c r="K1491" s="97"/>
      <c r="L1491" s="97"/>
      <c r="M1491" s="97"/>
      <c r="N1491" s="97"/>
      <c r="O1491" t="str">
        <f t="shared" ref="O1491" si="1480">IF(AND(OR($B$1="ALL",$B$1=C1491),OR($E$1="ALL",$E$1=D1491),OR($B$2="ALL",$B$2=A1491),OR($E$2="ALL",IFERROR(SEARCH($E$2,B1491),0)&gt;0)),"MATCH","")</f>
        <v/>
      </c>
    </row>
    <row r="1492" spans="1:15" x14ac:dyDescent="0.25">
      <c r="A1492" s="192"/>
      <c r="B1492" s="192" t="s">
        <v>156</v>
      </c>
      <c r="C1492" s="192" t="s">
        <v>157</v>
      </c>
      <c r="D1492" s="192" t="s">
        <v>158</v>
      </c>
      <c r="E1492" s="192" t="s">
        <v>139</v>
      </c>
      <c r="F1492" s="192" t="s">
        <v>140</v>
      </c>
      <c r="G1492" s="192" t="s">
        <v>141</v>
      </c>
      <c r="H1492" s="192" t="s">
        <v>142</v>
      </c>
      <c r="I1492" s="192" t="s">
        <v>143</v>
      </c>
      <c r="J1492" s="192" t="s">
        <v>144</v>
      </c>
      <c r="K1492" s="192" t="s">
        <v>145</v>
      </c>
      <c r="L1492" s="192" t="s">
        <v>146</v>
      </c>
      <c r="M1492" s="192" t="s">
        <v>147</v>
      </c>
      <c r="N1492" s="192" t="s">
        <v>148</v>
      </c>
      <c r="O1492" t="str">
        <f t="shared" ref="O1492" si="1481">O1491</f>
        <v/>
      </c>
    </row>
    <row r="1493" spans="1:15" x14ac:dyDescent="0.25">
      <c r="A1493" s="193" t="s">
        <v>161</v>
      </c>
      <c r="B1493" s="97"/>
      <c r="C1493" s="97"/>
      <c r="D1493" s="97"/>
      <c r="E1493" s="97"/>
      <c r="F1493" s="97"/>
      <c r="G1493" s="97"/>
      <c r="H1493" s="97"/>
      <c r="I1493" s="97"/>
      <c r="J1493" s="97"/>
      <c r="K1493" s="97"/>
      <c r="L1493" s="97"/>
      <c r="M1493" s="97"/>
      <c r="N1493" s="97"/>
      <c r="O1493" t="str">
        <f t="shared" ref="O1493" si="1482">O1491</f>
        <v/>
      </c>
    </row>
    <row r="1494" spans="1:15" x14ac:dyDescent="0.25">
      <c r="A1494" s="193" t="s">
        <v>164</v>
      </c>
      <c r="B1494" s="97"/>
      <c r="C1494" s="97"/>
      <c r="D1494" s="97"/>
      <c r="E1494" s="97"/>
      <c r="F1494" s="97"/>
      <c r="G1494" s="97"/>
      <c r="H1494" s="97"/>
      <c r="I1494" s="97"/>
      <c r="J1494" s="97"/>
      <c r="K1494" s="97"/>
      <c r="L1494" s="97"/>
      <c r="M1494" s="97"/>
      <c r="N1494" s="97"/>
      <c r="O1494" t="str">
        <f t="shared" ref="O1494" si="1483">O1491</f>
        <v/>
      </c>
    </row>
    <row r="1495" spans="1:15" x14ac:dyDescent="0.25">
      <c r="A1495" s="188"/>
      <c r="B1495" s="188"/>
      <c r="C1495" s="188"/>
      <c r="D1495" s="188"/>
      <c r="E1495" s="188"/>
      <c r="F1495" s="188"/>
      <c r="G1495" s="188"/>
      <c r="H1495" s="188"/>
      <c r="I1495" s="188"/>
      <c r="J1495" s="188"/>
      <c r="K1495" s="188"/>
      <c r="L1495" s="188"/>
      <c r="M1495" s="188"/>
      <c r="N1495" s="188"/>
      <c r="O1495" t="str">
        <f t="shared" ref="O1495" si="1484">O1491</f>
        <v/>
      </c>
    </row>
    <row r="1496" spans="1:15" x14ac:dyDescent="0.25">
      <c r="A1496" s="191" t="str">
        <f>'[1]Run Rate'!A302</f>
        <v>POL12847</v>
      </c>
      <c r="B1496" s="191" t="str">
        <f>'[1]Run Rate'!B302</f>
        <v>Polleo Premium HydroX Whey 1,8kg Chocolate Coconut</v>
      </c>
      <c r="C1496" s="191" t="str">
        <f>'[1]Run Rate'!C302</f>
        <v>PROTEINI</v>
      </c>
      <c r="D1496" s="191" t="str">
        <f>'[1]Run Rate'!D302</f>
        <v>03 BRONZE</v>
      </c>
      <c r="E1496" s="97"/>
      <c r="F1496" s="97"/>
      <c r="G1496" s="97"/>
      <c r="H1496" s="97"/>
      <c r="I1496" s="97"/>
      <c r="J1496" s="97"/>
      <c r="K1496" s="97"/>
      <c r="L1496" s="97"/>
      <c r="M1496" s="97"/>
      <c r="N1496" s="97"/>
      <c r="O1496" t="str">
        <f t="shared" ref="O1496" si="1485">IF(AND(OR($B$1="ALL",$B$1=C1496),OR($E$1="ALL",$E$1=D1496),OR($B$2="ALL",$B$2=A1496),OR($E$2="ALL",IFERROR(SEARCH($E$2,B1496),0)&gt;0)),"MATCH","")</f>
        <v/>
      </c>
    </row>
    <row r="1497" spans="1:15" x14ac:dyDescent="0.25">
      <c r="A1497" s="192"/>
      <c r="B1497" s="192" t="s">
        <v>156</v>
      </c>
      <c r="C1497" s="192" t="s">
        <v>157</v>
      </c>
      <c r="D1497" s="192" t="s">
        <v>158</v>
      </c>
      <c r="E1497" s="192" t="s">
        <v>139</v>
      </c>
      <c r="F1497" s="192" t="s">
        <v>140</v>
      </c>
      <c r="G1497" s="192" t="s">
        <v>141</v>
      </c>
      <c r="H1497" s="192" t="s">
        <v>142</v>
      </c>
      <c r="I1497" s="192" t="s">
        <v>143</v>
      </c>
      <c r="J1497" s="192" t="s">
        <v>144</v>
      </c>
      <c r="K1497" s="192" t="s">
        <v>145</v>
      </c>
      <c r="L1497" s="192" t="s">
        <v>146</v>
      </c>
      <c r="M1497" s="192" t="s">
        <v>147</v>
      </c>
      <c r="N1497" s="192" t="s">
        <v>148</v>
      </c>
      <c r="O1497" t="str">
        <f t="shared" ref="O1497" si="1486">O1496</f>
        <v/>
      </c>
    </row>
    <row r="1498" spans="1:15" x14ac:dyDescent="0.25">
      <c r="A1498" s="193" t="s">
        <v>161</v>
      </c>
      <c r="B1498" s="97"/>
      <c r="C1498" s="97"/>
      <c r="D1498" s="97"/>
      <c r="E1498" s="97"/>
      <c r="F1498" s="97"/>
      <c r="G1498" s="97"/>
      <c r="H1498" s="97"/>
      <c r="I1498" s="97"/>
      <c r="J1498" s="97"/>
      <c r="K1498" s="97"/>
      <c r="L1498" s="97"/>
      <c r="M1498" s="97"/>
      <c r="N1498" s="97"/>
      <c r="O1498" t="str">
        <f t="shared" ref="O1498" si="1487">O1496</f>
        <v/>
      </c>
    </row>
    <row r="1499" spans="1:15" x14ac:dyDescent="0.25">
      <c r="A1499" s="193" t="s">
        <v>164</v>
      </c>
      <c r="B1499" s="97"/>
      <c r="C1499" s="97"/>
      <c r="D1499" s="97"/>
      <c r="E1499" s="97"/>
      <c r="F1499" s="97"/>
      <c r="G1499" s="97"/>
      <c r="H1499" s="97"/>
      <c r="I1499" s="97"/>
      <c r="J1499" s="97"/>
      <c r="K1499" s="97"/>
      <c r="L1499" s="97"/>
      <c r="M1499" s="97"/>
      <c r="N1499" s="97"/>
      <c r="O1499" t="str">
        <f t="shared" ref="O1499" si="1488">O1496</f>
        <v/>
      </c>
    </row>
    <row r="1500" spans="1:15" x14ac:dyDescent="0.25">
      <c r="A1500" s="188"/>
      <c r="B1500" s="188"/>
      <c r="C1500" s="188"/>
      <c r="D1500" s="188"/>
      <c r="E1500" s="188"/>
      <c r="F1500" s="188"/>
      <c r="G1500" s="188"/>
      <c r="H1500" s="188"/>
      <c r="I1500" s="188"/>
      <c r="J1500" s="188"/>
      <c r="K1500" s="188"/>
      <c r="L1500" s="188"/>
      <c r="M1500" s="188"/>
      <c r="N1500" s="188"/>
      <c r="O1500" t="str">
        <f t="shared" ref="O1500" si="1489">O1496</f>
        <v/>
      </c>
    </row>
    <row r="1501" spans="1:15" x14ac:dyDescent="0.25">
      <c r="A1501" s="191" t="str">
        <f>'[1]Run Rate'!A303</f>
        <v>GAR04753</v>
      </c>
      <c r="B1501" s="191" t="str">
        <f>'[1]Run Rate'!B303</f>
        <v>Fenix 8, 47 mm, Solar Sapphire, Carbon Gray DLC Tit., Black/Pebble Gray remen</v>
      </c>
      <c r="C1501" s="191" t="str">
        <f>'[1]Run Rate'!C303</f>
        <v>GADGETI</v>
      </c>
      <c r="D1501" s="191" t="str">
        <f>'[1]Run Rate'!D303</f>
        <v>03 BRONZE</v>
      </c>
      <c r="E1501" s="97"/>
      <c r="F1501" s="97"/>
      <c r="G1501" s="97"/>
      <c r="H1501" s="97"/>
      <c r="I1501" s="97"/>
      <c r="J1501" s="97"/>
      <c r="K1501" s="97"/>
      <c r="L1501" s="97"/>
      <c r="M1501" s="97"/>
      <c r="N1501" s="97"/>
      <c r="O1501" t="str">
        <f t="shared" ref="O1501" si="1490">IF(AND(OR($B$1="ALL",$B$1=C1501),OR($E$1="ALL",$E$1=D1501),OR($B$2="ALL",$B$2=A1501),OR($E$2="ALL",IFERROR(SEARCH($E$2,B1501),0)&gt;0)),"MATCH","")</f>
        <v/>
      </c>
    </row>
    <row r="1502" spans="1:15" x14ac:dyDescent="0.25">
      <c r="A1502" s="192"/>
      <c r="B1502" s="192" t="s">
        <v>156</v>
      </c>
      <c r="C1502" s="192" t="s">
        <v>157</v>
      </c>
      <c r="D1502" s="192" t="s">
        <v>158</v>
      </c>
      <c r="E1502" s="192" t="s">
        <v>139</v>
      </c>
      <c r="F1502" s="192" t="s">
        <v>140</v>
      </c>
      <c r="G1502" s="192" t="s">
        <v>141</v>
      </c>
      <c r="H1502" s="192" t="s">
        <v>142</v>
      </c>
      <c r="I1502" s="192" t="s">
        <v>143</v>
      </c>
      <c r="J1502" s="192" t="s">
        <v>144</v>
      </c>
      <c r="K1502" s="192" t="s">
        <v>145</v>
      </c>
      <c r="L1502" s="192" t="s">
        <v>146</v>
      </c>
      <c r="M1502" s="192" t="s">
        <v>147</v>
      </c>
      <c r="N1502" s="192" t="s">
        <v>148</v>
      </c>
      <c r="O1502" t="str">
        <f t="shared" ref="O1502" si="1491">O1501</f>
        <v/>
      </c>
    </row>
    <row r="1503" spans="1:15" x14ac:dyDescent="0.25">
      <c r="A1503" s="193" t="s">
        <v>161</v>
      </c>
      <c r="B1503" s="97"/>
      <c r="C1503" s="97"/>
      <c r="D1503" s="97"/>
      <c r="E1503" s="97"/>
      <c r="F1503" s="97"/>
      <c r="G1503" s="97"/>
      <c r="H1503" s="97"/>
      <c r="I1503" s="97"/>
      <c r="J1503" s="97"/>
      <c r="K1503" s="97"/>
      <c r="L1503" s="97"/>
      <c r="M1503" s="97"/>
      <c r="N1503" s="97"/>
      <c r="O1503" t="str">
        <f t="shared" ref="O1503" si="1492">O1501</f>
        <v/>
      </c>
    </row>
    <row r="1504" spans="1:15" x14ac:dyDescent="0.25">
      <c r="A1504" s="193" t="s">
        <v>164</v>
      </c>
      <c r="B1504" s="97"/>
      <c r="C1504" s="97"/>
      <c r="D1504" s="97"/>
      <c r="E1504" s="97"/>
      <c r="F1504" s="97"/>
      <c r="G1504" s="97"/>
      <c r="H1504" s="97"/>
      <c r="I1504" s="97"/>
      <c r="J1504" s="97"/>
      <c r="K1504" s="97"/>
      <c r="L1504" s="97"/>
      <c r="M1504" s="97"/>
      <c r="N1504" s="97"/>
      <c r="O1504" t="str">
        <f t="shared" ref="O1504" si="1493">O1501</f>
        <v/>
      </c>
    </row>
    <row r="1505" spans="1:15" x14ac:dyDescent="0.25">
      <c r="A1505" s="188"/>
      <c r="B1505" s="188"/>
      <c r="C1505" s="188"/>
      <c r="D1505" s="188"/>
      <c r="E1505" s="188"/>
      <c r="F1505" s="188"/>
      <c r="G1505" s="188"/>
      <c r="H1505" s="188"/>
      <c r="I1505" s="188"/>
      <c r="J1505" s="188"/>
      <c r="K1505" s="188"/>
      <c r="L1505" s="188"/>
      <c r="M1505" s="188"/>
      <c r="N1505" s="188"/>
      <c r="O1505" t="str">
        <f t="shared" ref="O1505" si="1494">O1501</f>
        <v/>
      </c>
    </row>
    <row r="1506" spans="1:15" x14ac:dyDescent="0.25">
      <c r="A1506" s="191" t="str">
        <f>'[1]Run Rate'!A304</f>
        <v>ON00337</v>
      </c>
      <c r="B1506" s="191" t="str">
        <f>'[1]Run Rate'!B304</f>
        <v>Gold Pre-Workout 330g Fruit Punch</v>
      </c>
      <c r="C1506" s="191" t="str">
        <f>'[1]Run Rate'!C304</f>
        <v>SPORTSKA PREHRANA</v>
      </c>
      <c r="D1506" s="191" t="str">
        <f>'[1]Run Rate'!D304</f>
        <v>03 BRONZE</v>
      </c>
      <c r="E1506" s="97"/>
      <c r="F1506" s="97"/>
      <c r="G1506" s="97"/>
      <c r="H1506" s="97"/>
      <c r="I1506" s="97"/>
      <c r="J1506" s="97"/>
      <c r="K1506" s="97"/>
      <c r="L1506" s="97"/>
      <c r="M1506" s="97"/>
      <c r="N1506" s="97"/>
      <c r="O1506" t="str">
        <f t="shared" ref="O1506" si="1495">IF(AND(OR($B$1="ALL",$B$1=C1506),OR($E$1="ALL",$E$1=D1506),OR($B$2="ALL",$B$2=A1506),OR($E$2="ALL",IFERROR(SEARCH($E$2,B1506),0)&gt;0)),"MATCH","")</f>
        <v/>
      </c>
    </row>
    <row r="1507" spans="1:15" x14ac:dyDescent="0.25">
      <c r="A1507" s="192"/>
      <c r="B1507" s="192" t="s">
        <v>156</v>
      </c>
      <c r="C1507" s="192" t="s">
        <v>157</v>
      </c>
      <c r="D1507" s="192" t="s">
        <v>158</v>
      </c>
      <c r="E1507" s="192" t="s">
        <v>139</v>
      </c>
      <c r="F1507" s="192" t="s">
        <v>140</v>
      </c>
      <c r="G1507" s="192" t="s">
        <v>141</v>
      </c>
      <c r="H1507" s="192" t="s">
        <v>142</v>
      </c>
      <c r="I1507" s="192" t="s">
        <v>143</v>
      </c>
      <c r="J1507" s="192" t="s">
        <v>144</v>
      </c>
      <c r="K1507" s="192" t="s">
        <v>145</v>
      </c>
      <c r="L1507" s="192" t="s">
        <v>146</v>
      </c>
      <c r="M1507" s="192" t="s">
        <v>147</v>
      </c>
      <c r="N1507" s="192" t="s">
        <v>148</v>
      </c>
      <c r="O1507" t="str">
        <f t="shared" ref="O1507" si="1496">O1506</f>
        <v/>
      </c>
    </row>
    <row r="1508" spans="1:15" x14ac:dyDescent="0.25">
      <c r="A1508" s="193" t="s">
        <v>161</v>
      </c>
      <c r="B1508" s="97"/>
      <c r="C1508" s="97"/>
      <c r="D1508" s="97"/>
      <c r="E1508" s="97"/>
      <c r="F1508" s="97"/>
      <c r="G1508" s="97"/>
      <c r="H1508" s="97"/>
      <c r="I1508" s="97"/>
      <c r="J1508" s="97"/>
      <c r="K1508" s="97"/>
      <c r="L1508" s="97"/>
      <c r="M1508" s="97"/>
      <c r="N1508" s="97"/>
      <c r="O1508" t="str">
        <f t="shared" ref="O1508" si="1497">O1506</f>
        <v/>
      </c>
    </row>
    <row r="1509" spans="1:15" x14ac:dyDescent="0.25">
      <c r="A1509" s="193" t="s">
        <v>164</v>
      </c>
      <c r="B1509" s="97"/>
      <c r="C1509" s="97"/>
      <c r="D1509" s="97"/>
      <c r="E1509" s="97"/>
      <c r="F1509" s="97"/>
      <c r="G1509" s="97"/>
      <c r="H1509" s="97"/>
      <c r="I1509" s="97"/>
      <c r="J1509" s="97"/>
      <c r="K1509" s="97"/>
      <c r="L1509" s="97"/>
      <c r="M1509" s="97"/>
      <c r="N1509" s="97"/>
      <c r="O1509" t="str">
        <f t="shared" ref="O1509" si="1498">O1506</f>
        <v/>
      </c>
    </row>
    <row r="1510" spans="1:15" x14ac:dyDescent="0.25">
      <c r="A1510" s="188"/>
      <c r="B1510" s="188"/>
      <c r="C1510" s="188"/>
      <c r="D1510" s="188"/>
      <c r="E1510" s="188"/>
      <c r="F1510" s="188"/>
      <c r="G1510" s="188"/>
      <c r="H1510" s="188"/>
      <c r="I1510" s="188"/>
      <c r="J1510" s="188"/>
      <c r="K1510" s="188"/>
      <c r="L1510" s="188"/>
      <c r="M1510" s="188"/>
      <c r="N1510" s="188"/>
      <c r="O1510" t="str">
        <f t="shared" ref="O1510" si="1499">O1506</f>
        <v/>
      </c>
    </row>
    <row r="1511" spans="1:15" x14ac:dyDescent="0.25">
      <c r="A1511" s="191" t="str">
        <f>'[1]Run Rate'!A305</f>
        <v>SHM00038</v>
      </c>
      <c r="B1511" s="191" t="str">
        <f>'[1]Run Rate'!B305</f>
        <v>Shieldmixer Hero Pro Spartan</v>
      </c>
      <c r="C1511" s="191" t="str">
        <f>'[1]Run Rate'!C305</f>
        <v>DRINKWARE I HOME</v>
      </c>
      <c r="D1511" s="191" t="str">
        <f>'[1]Run Rate'!D305</f>
        <v>03 BRONZE</v>
      </c>
      <c r="E1511" s="97"/>
      <c r="F1511" s="97"/>
      <c r="G1511" s="97"/>
      <c r="H1511" s="97"/>
      <c r="I1511" s="97"/>
      <c r="J1511" s="97"/>
      <c r="K1511" s="97"/>
      <c r="L1511" s="97"/>
      <c r="M1511" s="97"/>
      <c r="N1511" s="97"/>
      <c r="O1511" t="str">
        <f t="shared" ref="O1511" si="1500">IF(AND(OR($B$1="ALL",$B$1=C1511),OR($E$1="ALL",$E$1=D1511),OR($B$2="ALL",$B$2=A1511),OR($E$2="ALL",IFERROR(SEARCH($E$2,B1511),0)&gt;0)),"MATCH","")</f>
        <v/>
      </c>
    </row>
    <row r="1512" spans="1:15" x14ac:dyDescent="0.25">
      <c r="A1512" s="192"/>
      <c r="B1512" s="192" t="s">
        <v>156</v>
      </c>
      <c r="C1512" s="192" t="s">
        <v>157</v>
      </c>
      <c r="D1512" s="192" t="s">
        <v>158</v>
      </c>
      <c r="E1512" s="192" t="s">
        <v>139</v>
      </c>
      <c r="F1512" s="192" t="s">
        <v>140</v>
      </c>
      <c r="G1512" s="192" t="s">
        <v>141</v>
      </c>
      <c r="H1512" s="192" t="s">
        <v>142</v>
      </c>
      <c r="I1512" s="192" t="s">
        <v>143</v>
      </c>
      <c r="J1512" s="192" t="s">
        <v>144</v>
      </c>
      <c r="K1512" s="192" t="s">
        <v>145</v>
      </c>
      <c r="L1512" s="192" t="s">
        <v>146</v>
      </c>
      <c r="M1512" s="192" t="s">
        <v>147</v>
      </c>
      <c r="N1512" s="192" t="s">
        <v>148</v>
      </c>
      <c r="O1512" t="str">
        <f t="shared" ref="O1512" si="1501">O1511</f>
        <v/>
      </c>
    </row>
    <row r="1513" spans="1:15" x14ac:dyDescent="0.25">
      <c r="A1513" s="193" t="s">
        <v>161</v>
      </c>
      <c r="B1513" s="97"/>
      <c r="C1513" s="97"/>
      <c r="D1513" s="97"/>
      <c r="E1513" s="97"/>
      <c r="F1513" s="97"/>
      <c r="G1513" s="97"/>
      <c r="H1513" s="97"/>
      <c r="I1513" s="97"/>
      <c r="J1513" s="97"/>
      <c r="K1513" s="97"/>
      <c r="L1513" s="97"/>
      <c r="M1513" s="97"/>
      <c r="N1513" s="97"/>
      <c r="O1513" t="str">
        <f t="shared" ref="O1513" si="1502">O1511</f>
        <v/>
      </c>
    </row>
    <row r="1514" spans="1:15" x14ac:dyDescent="0.25">
      <c r="A1514" s="193" t="s">
        <v>164</v>
      </c>
      <c r="B1514" s="97"/>
      <c r="C1514" s="97"/>
      <c r="D1514" s="97"/>
      <c r="E1514" s="97"/>
      <c r="F1514" s="97"/>
      <c r="G1514" s="97"/>
      <c r="H1514" s="97"/>
      <c r="I1514" s="97"/>
      <c r="J1514" s="97"/>
      <c r="K1514" s="97"/>
      <c r="L1514" s="97"/>
      <c r="M1514" s="97"/>
      <c r="N1514" s="97"/>
      <c r="O1514" t="str">
        <f t="shared" ref="O1514" si="1503">O1511</f>
        <v/>
      </c>
    </row>
    <row r="1515" spans="1:15" x14ac:dyDescent="0.25">
      <c r="A1515" s="188"/>
      <c r="B1515" s="188"/>
      <c r="C1515" s="188"/>
      <c r="D1515" s="188"/>
      <c r="E1515" s="188"/>
      <c r="F1515" s="188"/>
      <c r="G1515" s="188"/>
      <c r="H1515" s="188"/>
      <c r="I1515" s="188"/>
      <c r="J1515" s="188"/>
      <c r="K1515" s="188"/>
      <c r="L1515" s="188"/>
      <c r="M1515" s="188"/>
      <c r="N1515" s="188"/>
      <c r="O1515" t="str">
        <f t="shared" ref="O1515" si="1504">O1511</f>
        <v/>
      </c>
    </row>
    <row r="1516" spans="1:15" x14ac:dyDescent="0.25">
      <c r="A1516" s="191" t="str">
        <f>'[1]Run Rate'!A306</f>
        <v>SCM04329</v>
      </c>
      <c r="B1516" s="191" t="str">
        <f>'[1]Run Rate'!B306</f>
        <v>Defender 500g</v>
      </c>
      <c r="C1516" s="191" t="str">
        <f>'[1]Run Rate'!C306</f>
        <v>SPORTSKA PREHRANA</v>
      </c>
      <c r="D1516" s="191" t="str">
        <f>'[1]Run Rate'!D306</f>
        <v>03 BRONZE</v>
      </c>
      <c r="E1516" s="97"/>
      <c r="F1516" s="97"/>
      <c r="G1516" s="97"/>
      <c r="H1516" s="97"/>
      <c r="I1516" s="97"/>
      <c r="J1516" s="97"/>
      <c r="K1516" s="97"/>
      <c r="L1516" s="97"/>
      <c r="M1516" s="97"/>
      <c r="N1516" s="97"/>
      <c r="O1516" t="str">
        <f t="shared" ref="O1516" si="1505">IF(AND(OR($B$1="ALL",$B$1=C1516),OR($E$1="ALL",$E$1=D1516),OR($B$2="ALL",$B$2=A1516),OR($E$2="ALL",IFERROR(SEARCH($E$2,B1516),0)&gt;0)),"MATCH","")</f>
        <v/>
      </c>
    </row>
    <row r="1517" spans="1:15" x14ac:dyDescent="0.25">
      <c r="A1517" s="192"/>
      <c r="B1517" s="192" t="s">
        <v>156</v>
      </c>
      <c r="C1517" s="192" t="s">
        <v>157</v>
      </c>
      <c r="D1517" s="192" t="s">
        <v>158</v>
      </c>
      <c r="E1517" s="192" t="s">
        <v>139</v>
      </c>
      <c r="F1517" s="192" t="s">
        <v>140</v>
      </c>
      <c r="G1517" s="192" t="s">
        <v>141</v>
      </c>
      <c r="H1517" s="192" t="s">
        <v>142</v>
      </c>
      <c r="I1517" s="192" t="s">
        <v>143</v>
      </c>
      <c r="J1517" s="192" t="s">
        <v>144</v>
      </c>
      <c r="K1517" s="192" t="s">
        <v>145</v>
      </c>
      <c r="L1517" s="192" t="s">
        <v>146</v>
      </c>
      <c r="M1517" s="192" t="s">
        <v>147</v>
      </c>
      <c r="N1517" s="192" t="s">
        <v>148</v>
      </c>
      <c r="O1517" t="str">
        <f t="shared" ref="O1517" si="1506">O1516</f>
        <v/>
      </c>
    </row>
    <row r="1518" spans="1:15" x14ac:dyDescent="0.25">
      <c r="A1518" s="193" t="s">
        <v>161</v>
      </c>
      <c r="B1518" s="97"/>
      <c r="C1518" s="97"/>
      <c r="D1518" s="97"/>
      <c r="E1518" s="97"/>
      <c r="F1518" s="97"/>
      <c r="G1518" s="97"/>
      <c r="H1518" s="97"/>
      <c r="I1518" s="97"/>
      <c r="J1518" s="97"/>
      <c r="K1518" s="97"/>
      <c r="L1518" s="97"/>
      <c r="M1518" s="97"/>
      <c r="N1518" s="97"/>
      <c r="O1518" t="str">
        <f t="shared" ref="O1518" si="1507">O1516</f>
        <v/>
      </c>
    </row>
    <row r="1519" spans="1:15" x14ac:dyDescent="0.25">
      <c r="A1519" s="193" t="s">
        <v>164</v>
      </c>
      <c r="B1519" s="97"/>
      <c r="C1519" s="97"/>
      <c r="D1519" s="97"/>
      <c r="E1519" s="97"/>
      <c r="F1519" s="97"/>
      <c r="G1519" s="97"/>
      <c r="H1519" s="97"/>
      <c r="I1519" s="97"/>
      <c r="J1519" s="97"/>
      <c r="K1519" s="97"/>
      <c r="L1519" s="97"/>
      <c r="M1519" s="97"/>
      <c r="N1519" s="97"/>
      <c r="O1519" t="str">
        <f t="shared" ref="O1519" si="1508">O1516</f>
        <v/>
      </c>
    </row>
    <row r="1520" spans="1:15" x14ac:dyDescent="0.25">
      <c r="A1520" s="188"/>
      <c r="B1520" s="188"/>
      <c r="C1520" s="188"/>
      <c r="D1520" s="188"/>
      <c r="E1520" s="188"/>
      <c r="F1520" s="188"/>
      <c r="G1520" s="188"/>
      <c r="H1520" s="188"/>
      <c r="I1520" s="188"/>
      <c r="J1520" s="188"/>
      <c r="K1520" s="188"/>
      <c r="L1520" s="188"/>
      <c r="M1520" s="188"/>
      <c r="N1520" s="188"/>
      <c r="O1520" t="str">
        <f t="shared" ref="O1520" si="1509">O1516</f>
        <v/>
      </c>
    </row>
    <row r="1521" spans="1:15" x14ac:dyDescent="0.25">
      <c r="A1521" s="191" t="str">
        <f>'[1]Run Rate'!A307</f>
        <v>SHM00037</v>
      </c>
      <c r="B1521" s="191" t="str">
        <f>'[1]Run Rate'!B307</f>
        <v>Shieldmixer Hero Pro Dark Side</v>
      </c>
      <c r="C1521" s="191" t="str">
        <f>'[1]Run Rate'!C307</f>
        <v>DRINKWARE I HOME</v>
      </c>
      <c r="D1521" s="191" t="str">
        <f>'[1]Run Rate'!D307</f>
        <v>03 BRONZE</v>
      </c>
      <c r="E1521" s="97"/>
      <c r="F1521" s="97"/>
      <c r="G1521" s="97"/>
      <c r="H1521" s="97"/>
      <c r="I1521" s="97"/>
      <c r="J1521" s="97"/>
      <c r="K1521" s="97"/>
      <c r="L1521" s="97"/>
      <c r="M1521" s="97"/>
      <c r="N1521" s="97"/>
      <c r="O1521" t="str">
        <f t="shared" ref="O1521" si="1510">IF(AND(OR($B$1="ALL",$B$1=C1521),OR($E$1="ALL",$E$1=D1521),OR($B$2="ALL",$B$2=A1521),OR($E$2="ALL",IFERROR(SEARCH($E$2,B1521),0)&gt;0)),"MATCH","")</f>
        <v/>
      </c>
    </row>
    <row r="1522" spans="1:15" x14ac:dyDescent="0.25">
      <c r="A1522" s="192"/>
      <c r="B1522" s="192" t="s">
        <v>156</v>
      </c>
      <c r="C1522" s="192" t="s">
        <v>157</v>
      </c>
      <c r="D1522" s="192" t="s">
        <v>158</v>
      </c>
      <c r="E1522" s="192" t="s">
        <v>139</v>
      </c>
      <c r="F1522" s="192" t="s">
        <v>140</v>
      </c>
      <c r="G1522" s="192" t="s">
        <v>141</v>
      </c>
      <c r="H1522" s="192" t="s">
        <v>142</v>
      </c>
      <c r="I1522" s="192" t="s">
        <v>143</v>
      </c>
      <c r="J1522" s="192" t="s">
        <v>144</v>
      </c>
      <c r="K1522" s="192" t="s">
        <v>145</v>
      </c>
      <c r="L1522" s="192" t="s">
        <v>146</v>
      </c>
      <c r="M1522" s="192" t="s">
        <v>147</v>
      </c>
      <c r="N1522" s="192" t="s">
        <v>148</v>
      </c>
      <c r="O1522" t="str">
        <f t="shared" ref="O1522" si="1511">O1521</f>
        <v/>
      </c>
    </row>
    <row r="1523" spans="1:15" x14ac:dyDescent="0.25">
      <c r="A1523" s="193" t="s">
        <v>161</v>
      </c>
      <c r="B1523" s="97"/>
      <c r="C1523" s="97"/>
      <c r="D1523" s="97"/>
      <c r="E1523" s="97"/>
      <c r="F1523" s="97"/>
      <c r="G1523" s="97"/>
      <c r="H1523" s="97"/>
      <c r="I1523" s="97"/>
      <c r="J1523" s="97"/>
      <c r="K1523" s="97"/>
      <c r="L1523" s="97"/>
      <c r="M1523" s="97"/>
      <c r="N1523" s="97"/>
      <c r="O1523" t="str">
        <f t="shared" ref="O1523" si="1512">O1521</f>
        <v/>
      </c>
    </row>
    <row r="1524" spans="1:15" x14ac:dyDescent="0.25">
      <c r="A1524" s="193" t="s">
        <v>164</v>
      </c>
      <c r="B1524" s="97"/>
      <c r="C1524" s="97"/>
      <c r="D1524" s="97"/>
      <c r="E1524" s="97"/>
      <c r="F1524" s="97"/>
      <c r="G1524" s="97"/>
      <c r="H1524" s="97"/>
      <c r="I1524" s="97"/>
      <c r="J1524" s="97"/>
      <c r="K1524" s="97"/>
      <c r="L1524" s="97"/>
      <c r="M1524" s="97"/>
      <c r="N1524" s="97"/>
      <c r="O1524" t="str">
        <f t="shared" ref="O1524" si="1513">O1521</f>
        <v/>
      </c>
    </row>
    <row r="1525" spans="1:15" x14ac:dyDescent="0.25">
      <c r="A1525" s="188"/>
      <c r="B1525" s="188"/>
      <c r="C1525" s="188"/>
      <c r="D1525" s="188"/>
      <c r="E1525" s="188"/>
      <c r="F1525" s="188"/>
      <c r="G1525" s="188"/>
      <c r="H1525" s="188"/>
      <c r="I1525" s="188"/>
      <c r="J1525" s="188"/>
      <c r="K1525" s="188"/>
      <c r="L1525" s="188"/>
      <c r="M1525" s="188"/>
      <c r="N1525" s="188"/>
      <c r="O1525" t="str">
        <f t="shared" ref="O1525" si="1514">O1521</f>
        <v/>
      </c>
    </row>
    <row r="1526" spans="1:15" x14ac:dyDescent="0.25">
      <c r="A1526" s="191" t="str">
        <f>'[1]Run Rate'!A308</f>
        <v>GAR04844</v>
      </c>
      <c r="B1526" s="191" t="str">
        <f>'[1]Run Rate'!B308</f>
        <v>Fenix 8 Pro 51 mm LTE AMOLED Sapphire Tit. Graphite Strap</v>
      </c>
      <c r="C1526" s="191" t="str">
        <f>'[1]Run Rate'!C308</f>
        <v>GADGETI</v>
      </c>
      <c r="D1526" s="191" t="str">
        <f>'[1]Run Rate'!D308</f>
        <v>03 BRONZE</v>
      </c>
      <c r="E1526" s="97"/>
      <c r="F1526" s="97"/>
      <c r="G1526" s="97"/>
      <c r="H1526" s="97"/>
      <c r="I1526" s="97"/>
      <c r="J1526" s="97"/>
      <c r="K1526" s="97"/>
      <c r="L1526" s="97"/>
      <c r="M1526" s="97"/>
      <c r="N1526" s="97"/>
      <c r="O1526" t="str">
        <f t="shared" ref="O1526" si="1515">IF(AND(OR($B$1="ALL",$B$1=C1526),OR($E$1="ALL",$E$1=D1526),OR($B$2="ALL",$B$2=A1526),OR($E$2="ALL",IFERROR(SEARCH($E$2,B1526),0)&gt;0)),"MATCH","")</f>
        <v/>
      </c>
    </row>
    <row r="1527" spans="1:15" x14ac:dyDescent="0.25">
      <c r="A1527" s="192"/>
      <c r="B1527" s="192" t="s">
        <v>156</v>
      </c>
      <c r="C1527" s="192" t="s">
        <v>157</v>
      </c>
      <c r="D1527" s="192" t="s">
        <v>158</v>
      </c>
      <c r="E1527" s="192" t="s">
        <v>139</v>
      </c>
      <c r="F1527" s="192" t="s">
        <v>140</v>
      </c>
      <c r="G1527" s="192" t="s">
        <v>141</v>
      </c>
      <c r="H1527" s="192" t="s">
        <v>142</v>
      </c>
      <c r="I1527" s="192" t="s">
        <v>143</v>
      </c>
      <c r="J1527" s="192" t="s">
        <v>144</v>
      </c>
      <c r="K1527" s="192" t="s">
        <v>145</v>
      </c>
      <c r="L1527" s="192" t="s">
        <v>146</v>
      </c>
      <c r="M1527" s="192" t="s">
        <v>147</v>
      </c>
      <c r="N1527" s="192" t="s">
        <v>148</v>
      </c>
      <c r="O1527" t="str">
        <f t="shared" ref="O1527" si="1516">O1526</f>
        <v/>
      </c>
    </row>
    <row r="1528" spans="1:15" x14ac:dyDescent="0.25">
      <c r="A1528" s="193" t="s">
        <v>161</v>
      </c>
      <c r="B1528" s="97"/>
      <c r="C1528" s="97"/>
      <c r="D1528" s="97"/>
      <c r="E1528" s="97"/>
      <c r="F1528" s="97"/>
      <c r="G1528" s="97"/>
      <c r="H1528" s="97"/>
      <c r="I1528" s="97"/>
      <c r="J1528" s="97"/>
      <c r="K1528" s="97"/>
      <c r="L1528" s="97"/>
      <c r="M1528" s="97"/>
      <c r="N1528" s="97"/>
      <c r="O1528" t="str">
        <f t="shared" ref="O1528" si="1517">O1526</f>
        <v/>
      </c>
    </row>
    <row r="1529" spans="1:15" x14ac:dyDescent="0.25">
      <c r="A1529" s="193" t="s">
        <v>164</v>
      </c>
      <c r="B1529" s="97"/>
      <c r="C1529" s="97"/>
      <c r="D1529" s="97"/>
      <c r="E1529" s="97"/>
      <c r="F1529" s="97"/>
      <c r="G1529" s="97"/>
      <c r="H1529" s="97"/>
      <c r="I1529" s="97"/>
      <c r="J1529" s="97"/>
      <c r="K1529" s="97"/>
      <c r="L1529" s="97"/>
      <c r="M1529" s="97"/>
      <c r="N1529" s="97"/>
      <c r="O1529" t="str">
        <f t="shared" ref="O1529" si="1518">O1526</f>
        <v/>
      </c>
    </row>
    <row r="1530" spans="1:15" x14ac:dyDescent="0.25">
      <c r="A1530" s="188"/>
      <c r="B1530" s="188"/>
      <c r="C1530" s="188"/>
      <c r="D1530" s="188"/>
      <c r="E1530" s="188"/>
      <c r="F1530" s="188"/>
      <c r="G1530" s="188"/>
      <c r="H1530" s="188"/>
      <c r="I1530" s="188"/>
      <c r="J1530" s="188"/>
      <c r="K1530" s="188"/>
      <c r="L1530" s="188"/>
      <c r="M1530" s="188"/>
      <c r="N1530" s="188"/>
      <c r="O1530" t="str">
        <f t="shared" ref="O1530" si="1519">O1526</f>
        <v/>
      </c>
    </row>
    <row r="1531" spans="1:15" x14ac:dyDescent="0.25">
      <c r="A1531" s="191" t="str">
        <f>'[1]Run Rate'!A309</f>
        <v>ON00553</v>
      </c>
      <c r="B1531" s="191" t="str">
        <f>'[1]Run Rate'!B309</f>
        <v>Platinum PWO BlueRaz 380g</v>
      </c>
      <c r="C1531" s="191" t="str">
        <f>'[1]Run Rate'!C309</f>
        <v>SPORTSKA PREHRANA</v>
      </c>
      <c r="D1531" s="191" t="str">
        <f>'[1]Run Rate'!D309</f>
        <v>03 BRONZE</v>
      </c>
      <c r="E1531" s="97"/>
      <c r="F1531" s="97"/>
      <c r="G1531" s="97"/>
      <c r="H1531" s="97"/>
      <c r="I1531" s="97"/>
      <c r="J1531" s="97"/>
      <c r="K1531" s="97"/>
      <c r="L1531" s="97"/>
      <c r="M1531" s="97"/>
      <c r="N1531" s="97"/>
      <c r="O1531" t="str">
        <f t="shared" ref="O1531" si="1520">IF(AND(OR($B$1="ALL",$B$1=C1531),OR($E$1="ALL",$E$1=D1531),OR($B$2="ALL",$B$2=A1531),OR($E$2="ALL",IFERROR(SEARCH($E$2,B1531),0)&gt;0)),"MATCH","")</f>
        <v/>
      </c>
    </row>
    <row r="1532" spans="1:15" x14ac:dyDescent="0.25">
      <c r="A1532" s="192"/>
      <c r="B1532" s="192" t="s">
        <v>156</v>
      </c>
      <c r="C1532" s="192" t="s">
        <v>157</v>
      </c>
      <c r="D1532" s="192" t="s">
        <v>158</v>
      </c>
      <c r="E1532" s="192" t="s">
        <v>139</v>
      </c>
      <c r="F1532" s="192" t="s">
        <v>140</v>
      </c>
      <c r="G1532" s="192" t="s">
        <v>141</v>
      </c>
      <c r="H1532" s="192" t="s">
        <v>142</v>
      </c>
      <c r="I1532" s="192" t="s">
        <v>143</v>
      </c>
      <c r="J1532" s="192" t="s">
        <v>144</v>
      </c>
      <c r="K1532" s="192" t="s">
        <v>145</v>
      </c>
      <c r="L1532" s="192" t="s">
        <v>146</v>
      </c>
      <c r="M1532" s="192" t="s">
        <v>147</v>
      </c>
      <c r="N1532" s="192" t="s">
        <v>148</v>
      </c>
      <c r="O1532" t="str">
        <f t="shared" ref="O1532" si="1521">O1531</f>
        <v/>
      </c>
    </row>
    <row r="1533" spans="1:15" x14ac:dyDescent="0.25">
      <c r="A1533" s="193" t="s">
        <v>161</v>
      </c>
      <c r="B1533" s="97"/>
      <c r="C1533" s="97"/>
      <c r="D1533" s="97"/>
      <c r="E1533" s="97"/>
      <c r="F1533" s="97"/>
      <c r="G1533" s="97"/>
      <c r="H1533" s="97"/>
      <c r="I1533" s="97"/>
      <c r="J1533" s="97"/>
      <c r="K1533" s="97"/>
      <c r="L1533" s="97"/>
      <c r="M1533" s="97"/>
      <c r="N1533" s="97"/>
      <c r="O1533" t="str">
        <f t="shared" ref="O1533" si="1522">O1531</f>
        <v/>
      </c>
    </row>
    <row r="1534" spans="1:15" x14ac:dyDescent="0.25">
      <c r="A1534" s="193" t="s">
        <v>164</v>
      </c>
      <c r="B1534" s="97"/>
      <c r="C1534" s="97"/>
      <c r="D1534" s="97"/>
      <c r="E1534" s="97"/>
      <c r="F1534" s="97"/>
      <c r="G1534" s="97"/>
      <c r="H1534" s="97"/>
      <c r="I1534" s="97"/>
      <c r="J1534" s="97"/>
      <c r="K1534" s="97"/>
      <c r="L1534" s="97"/>
      <c r="M1534" s="97"/>
      <c r="N1534" s="97"/>
      <c r="O1534" t="str">
        <f t="shared" ref="O1534" si="1523">O1531</f>
        <v/>
      </c>
    </row>
    <row r="1535" spans="1:15" x14ac:dyDescent="0.25">
      <c r="A1535" s="188"/>
      <c r="B1535" s="188"/>
      <c r="C1535" s="188"/>
      <c r="D1535" s="188"/>
      <c r="E1535" s="188"/>
      <c r="F1535" s="188"/>
      <c r="G1535" s="188"/>
      <c r="H1535" s="188"/>
      <c r="I1535" s="188"/>
      <c r="J1535" s="188"/>
      <c r="K1535" s="188"/>
      <c r="L1535" s="188"/>
      <c r="M1535" s="188"/>
      <c r="N1535" s="188"/>
      <c r="O1535" t="str">
        <f t="shared" ref="O1535" si="1524">O1531</f>
        <v/>
      </c>
    </row>
    <row r="1536" spans="1:15" x14ac:dyDescent="0.25">
      <c r="A1536" s="191" t="str">
        <f>'[1]Run Rate'!A310</f>
        <v>SHM00034</v>
      </c>
      <c r="B1536" s="191" t="str">
        <f>'[1]Run Rate'!B310</f>
        <v>Shieldmixer Hero Pro Johnny Bravo Pretty</v>
      </c>
      <c r="C1536" s="191" t="str">
        <f>'[1]Run Rate'!C310</f>
        <v>DRINKWARE I HOME</v>
      </c>
      <c r="D1536" s="191" t="str">
        <f>'[1]Run Rate'!D310</f>
        <v>03 BRONZE</v>
      </c>
      <c r="E1536" s="97"/>
      <c r="F1536" s="97"/>
      <c r="G1536" s="97"/>
      <c r="H1536" s="97"/>
      <c r="I1536" s="97"/>
      <c r="J1536" s="97"/>
      <c r="K1536" s="97"/>
      <c r="L1536" s="97"/>
      <c r="M1536" s="97"/>
      <c r="N1536" s="97"/>
      <c r="O1536" t="str">
        <f t="shared" ref="O1536" si="1525">IF(AND(OR($B$1="ALL",$B$1=C1536),OR($E$1="ALL",$E$1=D1536),OR($B$2="ALL",$B$2=A1536),OR($E$2="ALL",IFERROR(SEARCH($E$2,B1536),0)&gt;0)),"MATCH","")</f>
        <v/>
      </c>
    </row>
    <row r="1537" spans="1:15" x14ac:dyDescent="0.25">
      <c r="A1537" s="192"/>
      <c r="B1537" s="192" t="s">
        <v>156</v>
      </c>
      <c r="C1537" s="192" t="s">
        <v>157</v>
      </c>
      <c r="D1537" s="192" t="s">
        <v>158</v>
      </c>
      <c r="E1537" s="192" t="s">
        <v>139</v>
      </c>
      <c r="F1537" s="192" t="s">
        <v>140</v>
      </c>
      <c r="G1537" s="192" t="s">
        <v>141</v>
      </c>
      <c r="H1537" s="192" t="s">
        <v>142</v>
      </c>
      <c r="I1537" s="192" t="s">
        <v>143</v>
      </c>
      <c r="J1537" s="192" t="s">
        <v>144</v>
      </c>
      <c r="K1537" s="192" t="s">
        <v>145</v>
      </c>
      <c r="L1537" s="192" t="s">
        <v>146</v>
      </c>
      <c r="M1537" s="192" t="s">
        <v>147</v>
      </c>
      <c r="N1537" s="192" t="s">
        <v>148</v>
      </c>
      <c r="O1537" t="str">
        <f t="shared" ref="O1537" si="1526">O1536</f>
        <v/>
      </c>
    </row>
    <row r="1538" spans="1:15" x14ac:dyDescent="0.25">
      <c r="A1538" s="193" t="s">
        <v>161</v>
      </c>
      <c r="B1538" s="97"/>
      <c r="C1538" s="97"/>
      <c r="D1538" s="97"/>
      <c r="E1538" s="97"/>
      <c r="F1538" s="97"/>
      <c r="G1538" s="97"/>
      <c r="H1538" s="97"/>
      <c r="I1538" s="97"/>
      <c r="J1538" s="97"/>
      <c r="K1538" s="97"/>
      <c r="L1538" s="97"/>
      <c r="M1538" s="97"/>
      <c r="N1538" s="97"/>
      <c r="O1538" t="str">
        <f t="shared" ref="O1538" si="1527">O1536</f>
        <v/>
      </c>
    </row>
    <row r="1539" spans="1:15" x14ac:dyDescent="0.25">
      <c r="A1539" s="193" t="s">
        <v>164</v>
      </c>
      <c r="B1539" s="97"/>
      <c r="C1539" s="97"/>
      <c r="D1539" s="97"/>
      <c r="E1539" s="97"/>
      <c r="F1539" s="97"/>
      <c r="G1539" s="97"/>
      <c r="H1539" s="97"/>
      <c r="I1539" s="97"/>
      <c r="J1539" s="97"/>
      <c r="K1539" s="97"/>
      <c r="L1539" s="97"/>
      <c r="M1539" s="97"/>
      <c r="N1539" s="97"/>
      <c r="O1539" t="str">
        <f t="shared" ref="O1539" si="1528">O1536</f>
        <v/>
      </c>
    </row>
    <row r="1540" spans="1:15" x14ac:dyDescent="0.25">
      <c r="A1540" s="188"/>
      <c r="B1540" s="188"/>
      <c r="C1540" s="188"/>
      <c r="D1540" s="188"/>
      <c r="E1540" s="188"/>
      <c r="F1540" s="188"/>
      <c r="G1540" s="188"/>
      <c r="H1540" s="188"/>
      <c r="I1540" s="188"/>
      <c r="J1540" s="188"/>
      <c r="K1540" s="188"/>
      <c r="L1540" s="188"/>
      <c r="M1540" s="188"/>
      <c r="N1540" s="188"/>
      <c r="O1540" t="str">
        <f t="shared" ref="O1540" si="1529">O1536</f>
        <v/>
      </c>
    </row>
    <row r="1541" spans="1:15" x14ac:dyDescent="0.25">
      <c r="A1541" s="191" t="str">
        <f>'[1]Run Rate'!A311</f>
        <v>GAR04751</v>
      </c>
      <c r="B1541" s="191" t="str">
        <f>'[1]Run Rate'!B311</f>
        <v>Fenix 8, 51 mm, AMOLED Sapphire Tit., Spark Orange/Graphite remen</v>
      </c>
      <c r="C1541" s="191" t="str">
        <f>'[1]Run Rate'!C311</f>
        <v>GADGETI</v>
      </c>
      <c r="D1541" s="191" t="str">
        <f>'[1]Run Rate'!D311</f>
        <v>03 BRONZE</v>
      </c>
      <c r="E1541" s="97"/>
      <c r="F1541" s="97"/>
      <c r="G1541" s="97"/>
      <c r="H1541" s="97"/>
      <c r="I1541" s="97"/>
      <c r="J1541" s="97"/>
      <c r="K1541" s="97"/>
      <c r="L1541" s="97"/>
      <c r="M1541" s="97"/>
      <c r="N1541" s="97"/>
      <c r="O1541" t="str">
        <f t="shared" ref="O1541" si="1530">IF(AND(OR($B$1="ALL",$B$1=C1541),OR($E$1="ALL",$E$1=D1541),OR($B$2="ALL",$B$2=A1541),OR($E$2="ALL",IFERROR(SEARCH($E$2,B1541),0)&gt;0)),"MATCH","")</f>
        <v/>
      </c>
    </row>
    <row r="1542" spans="1:15" x14ac:dyDescent="0.25">
      <c r="A1542" s="192"/>
      <c r="B1542" s="192" t="s">
        <v>156</v>
      </c>
      <c r="C1542" s="192" t="s">
        <v>157</v>
      </c>
      <c r="D1542" s="192" t="s">
        <v>158</v>
      </c>
      <c r="E1542" s="192" t="s">
        <v>139</v>
      </c>
      <c r="F1542" s="192" t="s">
        <v>140</v>
      </c>
      <c r="G1542" s="192" t="s">
        <v>141</v>
      </c>
      <c r="H1542" s="192" t="s">
        <v>142</v>
      </c>
      <c r="I1542" s="192" t="s">
        <v>143</v>
      </c>
      <c r="J1542" s="192" t="s">
        <v>144</v>
      </c>
      <c r="K1542" s="192" t="s">
        <v>145</v>
      </c>
      <c r="L1542" s="192" t="s">
        <v>146</v>
      </c>
      <c r="M1542" s="192" t="s">
        <v>147</v>
      </c>
      <c r="N1542" s="192" t="s">
        <v>148</v>
      </c>
      <c r="O1542" t="str">
        <f t="shared" ref="O1542" si="1531">O1541</f>
        <v/>
      </c>
    </row>
    <row r="1543" spans="1:15" x14ac:dyDescent="0.25">
      <c r="A1543" s="193" t="s">
        <v>161</v>
      </c>
      <c r="B1543" s="97"/>
      <c r="C1543" s="97"/>
      <c r="D1543" s="97"/>
      <c r="E1543" s="97"/>
      <c r="F1543" s="97"/>
      <c r="G1543" s="97"/>
      <c r="H1543" s="97"/>
      <c r="I1543" s="97"/>
      <c r="J1543" s="97"/>
      <c r="K1543" s="97"/>
      <c r="L1543" s="97"/>
      <c r="M1543" s="97"/>
      <c r="N1543" s="97"/>
      <c r="O1543" t="str">
        <f t="shared" ref="O1543" si="1532">O1541</f>
        <v/>
      </c>
    </row>
    <row r="1544" spans="1:15" x14ac:dyDescent="0.25">
      <c r="A1544" s="193" t="s">
        <v>164</v>
      </c>
      <c r="B1544" s="97"/>
      <c r="C1544" s="97"/>
      <c r="D1544" s="97"/>
      <c r="E1544" s="97"/>
      <c r="F1544" s="97"/>
      <c r="G1544" s="97"/>
      <c r="H1544" s="97"/>
      <c r="I1544" s="97"/>
      <c r="J1544" s="97"/>
      <c r="K1544" s="97"/>
      <c r="L1544" s="97"/>
      <c r="M1544" s="97"/>
      <c r="N1544" s="97"/>
      <c r="O1544" t="str">
        <f t="shared" ref="O1544" si="1533">O1541</f>
        <v/>
      </c>
    </row>
    <row r="1545" spans="1:15" x14ac:dyDescent="0.25">
      <c r="A1545" s="188"/>
      <c r="B1545" s="188"/>
      <c r="C1545" s="188"/>
      <c r="D1545" s="188"/>
      <c r="E1545" s="188"/>
      <c r="F1545" s="188"/>
      <c r="G1545" s="188"/>
      <c r="H1545" s="188"/>
      <c r="I1545" s="188"/>
      <c r="J1545" s="188"/>
      <c r="K1545" s="188"/>
      <c r="L1545" s="188"/>
      <c r="M1545" s="188"/>
      <c r="N1545" s="188"/>
      <c r="O1545" t="str">
        <f t="shared" ref="O1545" si="1534">O1541</f>
        <v/>
      </c>
    </row>
    <row r="1546" spans="1:15" x14ac:dyDescent="0.25">
      <c r="A1546" s="191" t="str">
        <f>'[1]Run Rate'!A312</f>
        <v>POL09733</v>
      </c>
      <c r="B1546" s="191" t="str">
        <f>'[1]Run Rate'!B312</f>
        <v>Polleo 1st Whey 30,4g SACHET Cookies &amp; Cream</v>
      </c>
      <c r="C1546" s="191" t="str">
        <f>'[1]Run Rate'!C312</f>
        <v>PROTEINI</v>
      </c>
      <c r="D1546" s="191" t="str">
        <f>'[1]Run Rate'!D312</f>
        <v>03 BRONZE</v>
      </c>
      <c r="E1546" s="97"/>
      <c r="F1546" s="97"/>
      <c r="G1546" s="97"/>
      <c r="H1546" s="97"/>
      <c r="I1546" s="97"/>
      <c r="J1546" s="97"/>
      <c r="K1546" s="97"/>
      <c r="L1546" s="97"/>
      <c r="M1546" s="97"/>
      <c r="N1546" s="97"/>
      <c r="O1546" t="str">
        <f t="shared" ref="O1546" si="1535">IF(AND(OR($B$1="ALL",$B$1=C1546),OR($E$1="ALL",$E$1=D1546),OR($B$2="ALL",$B$2=A1546),OR($E$2="ALL",IFERROR(SEARCH($E$2,B1546),0)&gt;0)),"MATCH","")</f>
        <v/>
      </c>
    </row>
    <row r="1547" spans="1:15" x14ac:dyDescent="0.25">
      <c r="A1547" s="192"/>
      <c r="B1547" s="192" t="s">
        <v>156</v>
      </c>
      <c r="C1547" s="192" t="s">
        <v>157</v>
      </c>
      <c r="D1547" s="192" t="s">
        <v>158</v>
      </c>
      <c r="E1547" s="192" t="s">
        <v>139</v>
      </c>
      <c r="F1547" s="192" t="s">
        <v>140</v>
      </c>
      <c r="G1547" s="192" t="s">
        <v>141</v>
      </c>
      <c r="H1547" s="192" t="s">
        <v>142</v>
      </c>
      <c r="I1547" s="192" t="s">
        <v>143</v>
      </c>
      <c r="J1547" s="192" t="s">
        <v>144</v>
      </c>
      <c r="K1547" s="192" t="s">
        <v>145</v>
      </c>
      <c r="L1547" s="192" t="s">
        <v>146</v>
      </c>
      <c r="M1547" s="192" t="s">
        <v>147</v>
      </c>
      <c r="N1547" s="192" t="s">
        <v>148</v>
      </c>
      <c r="O1547" t="str">
        <f t="shared" ref="O1547" si="1536">O1546</f>
        <v/>
      </c>
    </row>
    <row r="1548" spans="1:15" x14ac:dyDescent="0.25">
      <c r="A1548" s="193" t="s">
        <v>161</v>
      </c>
      <c r="B1548" s="97"/>
      <c r="C1548" s="97"/>
      <c r="D1548" s="97"/>
      <c r="E1548" s="97"/>
      <c r="F1548" s="97"/>
      <c r="G1548" s="97"/>
      <c r="H1548" s="97"/>
      <c r="I1548" s="97"/>
      <c r="J1548" s="97"/>
      <c r="K1548" s="97"/>
      <c r="L1548" s="97"/>
      <c r="M1548" s="97"/>
      <c r="N1548" s="97"/>
      <c r="O1548" t="str">
        <f t="shared" ref="O1548" si="1537">O1546</f>
        <v/>
      </c>
    </row>
    <row r="1549" spans="1:15" x14ac:dyDescent="0.25">
      <c r="A1549" s="193" t="s">
        <v>164</v>
      </c>
      <c r="B1549" s="97"/>
      <c r="C1549" s="97"/>
      <c r="D1549" s="97"/>
      <c r="E1549" s="97"/>
      <c r="F1549" s="97"/>
      <c r="G1549" s="97"/>
      <c r="H1549" s="97"/>
      <c r="I1549" s="97"/>
      <c r="J1549" s="97"/>
      <c r="K1549" s="97"/>
      <c r="L1549" s="97"/>
      <c r="M1549" s="97"/>
      <c r="N1549" s="97"/>
      <c r="O1549" t="str">
        <f t="shared" ref="O1549" si="1538">O1546</f>
        <v/>
      </c>
    </row>
    <row r="1550" spans="1:15" x14ac:dyDescent="0.25">
      <c r="A1550" s="188"/>
      <c r="B1550" s="188"/>
      <c r="C1550" s="188"/>
      <c r="D1550" s="188"/>
      <c r="E1550" s="188"/>
      <c r="F1550" s="188"/>
      <c r="G1550" s="188"/>
      <c r="H1550" s="188"/>
      <c r="I1550" s="188"/>
      <c r="J1550" s="188"/>
      <c r="K1550" s="188"/>
      <c r="L1550" s="188"/>
      <c r="M1550" s="188"/>
      <c r="N1550" s="188"/>
      <c r="O1550" t="str">
        <f t="shared" ref="O1550" si="1539">O1546</f>
        <v/>
      </c>
    </row>
    <row r="1551" spans="1:15" x14ac:dyDescent="0.25">
      <c r="A1551" s="191" t="str">
        <f>'[1]Run Rate'!A313</f>
        <v>POL09860</v>
      </c>
      <c r="B1551" s="191" t="str">
        <f>'[1]Run Rate'!B313</f>
        <v>Polleo Guarana Extract 90 caps</v>
      </c>
      <c r="C1551" s="191" t="str">
        <f>'[1]Run Rate'!C313</f>
        <v>SPORTSKA PREHRANA</v>
      </c>
      <c r="D1551" s="191" t="str">
        <f>'[1]Run Rate'!D313</f>
        <v>03 BRONZE</v>
      </c>
      <c r="E1551" s="97"/>
      <c r="F1551" s="97"/>
      <c r="G1551" s="97"/>
      <c r="H1551" s="97"/>
      <c r="I1551" s="97"/>
      <c r="J1551" s="97"/>
      <c r="K1551" s="97"/>
      <c r="L1551" s="97"/>
      <c r="M1551" s="97"/>
      <c r="N1551" s="97"/>
      <c r="O1551" t="str">
        <f t="shared" ref="O1551" si="1540">IF(AND(OR($B$1="ALL",$B$1=C1551),OR($E$1="ALL",$E$1=D1551),OR($B$2="ALL",$B$2=A1551),OR($E$2="ALL",IFERROR(SEARCH($E$2,B1551),0)&gt;0)),"MATCH","")</f>
        <v/>
      </c>
    </row>
    <row r="1552" spans="1:15" x14ac:dyDescent="0.25">
      <c r="A1552" s="192"/>
      <c r="B1552" s="192" t="s">
        <v>156</v>
      </c>
      <c r="C1552" s="192" t="s">
        <v>157</v>
      </c>
      <c r="D1552" s="192" t="s">
        <v>158</v>
      </c>
      <c r="E1552" s="192" t="s">
        <v>139</v>
      </c>
      <c r="F1552" s="192" t="s">
        <v>140</v>
      </c>
      <c r="G1552" s="192" t="s">
        <v>141</v>
      </c>
      <c r="H1552" s="192" t="s">
        <v>142</v>
      </c>
      <c r="I1552" s="192" t="s">
        <v>143</v>
      </c>
      <c r="J1552" s="192" t="s">
        <v>144</v>
      </c>
      <c r="K1552" s="192" t="s">
        <v>145</v>
      </c>
      <c r="L1552" s="192" t="s">
        <v>146</v>
      </c>
      <c r="M1552" s="192" t="s">
        <v>147</v>
      </c>
      <c r="N1552" s="192" t="s">
        <v>148</v>
      </c>
      <c r="O1552" t="str">
        <f t="shared" ref="O1552" si="1541">O1551</f>
        <v/>
      </c>
    </row>
    <row r="1553" spans="1:15" x14ac:dyDescent="0.25">
      <c r="A1553" s="193" t="s">
        <v>161</v>
      </c>
      <c r="B1553" s="97"/>
      <c r="C1553" s="97"/>
      <c r="D1553" s="97"/>
      <c r="E1553" s="97"/>
      <c r="F1553" s="97"/>
      <c r="G1553" s="97"/>
      <c r="H1553" s="97"/>
      <c r="I1553" s="97"/>
      <c r="J1553" s="97"/>
      <c r="K1553" s="97"/>
      <c r="L1553" s="97"/>
      <c r="M1553" s="97"/>
      <c r="N1553" s="97"/>
      <c r="O1553" t="str">
        <f t="shared" ref="O1553" si="1542">O1551</f>
        <v/>
      </c>
    </row>
    <row r="1554" spans="1:15" x14ac:dyDescent="0.25">
      <c r="A1554" s="193" t="s">
        <v>164</v>
      </c>
      <c r="B1554" s="97"/>
      <c r="C1554" s="97"/>
      <c r="D1554" s="97"/>
      <c r="E1554" s="97"/>
      <c r="F1554" s="97"/>
      <c r="G1554" s="97"/>
      <c r="H1554" s="97"/>
      <c r="I1554" s="97"/>
      <c r="J1554" s="97"/>
      <c r="K1554" s="97"/>
      <c r="L1554" s="97"/>
      <c r="M1554" s="97"/>
      <c r="N1554" s="97"/>
      <c r="O1554" t="str">
        <f t="shared" ref="O1554" si="1543">O1551</f>
        <v/>
      </c>
    </row>
    <row r="1555" spans="1:15" x14ac:dyDescent="0.25">
      <c r="A1555" s="188"/>
      <c r="B1555" s="188"/>
      <c r="C1555" s="188"/>
      <c r="D1555" s="188"/>
      <c r="E1555" s="188"/>
      <c r="F1555" s="188"/>
      <c r="G1555" s="188"/>
      <c r="H1555" s="188"/>
      <c r="I1555" s="188"/>
      <c r="J1555" s="188"/>
      <c r="K1555" s="188"/>
      <c r="L1555" s="188"/>
      <c r="M1555" s="188"/>
      <c r="N1555" s="188"/>
      <c r="O1555" t="str">
        <f t="shared" ref="O1555" si="1544">O1551</f>
        <v/>
      </c>
    </row>
    <row r="1556" spans="1:15" x14ac:dyDescent="0.25">
      <c r="A1556" s="191" t="str">
        <f>'[1]Run Rate'!A314</f>
        <v>POL04105</v>
      </c>
      <c r="B1556" s="191" t="str">
        <f>'[1]Run Rate'!B314</f>
        <v>Polleo Dekstroza 1000g</v>
      </c>
      <c r="C1556" s="191" t="str">
        <f>'[1]Run Rate'!C314</f>
        <v>SPORTSKA PREHRANA</v>
      </c>
      <c r="D1556" s="191" t="str">
        <f>'[1]Run Rate'!D314</f>
        <v>03 BRONZE</v>
      </c>
      <c r="E1556" s="97"/>
      <c r="F1556" s="97"/>
      <c r="G1556" s="97"/>
      <c r="H1556" s="97"/>
      <c r="I1556" s="97"/>
      <c r="J1556" s="97"/>
      <c r="K1556" s="97"/>
      <c r="L1556" s="97"/>
      <c r="M1556" s="97"/>
      <c r="N1556" s="97"/>
      <c r="O1556" t="str">
        <f t="shared" ref="O1556" si="1545">IF(AND(OR($B$1="ALL",$B$1=C1556),OR($E$1="ALL",$E$1=D1556),OR($B$2="ALL",$B$2=A1556),OR($E$2="ALL",IFERROR(SEARCH($E$2,B1556),0)&gt;0)),"MATCH","")</f>
        <v/>
      </c>
    </row>
    <row r="1557" spans="1:15" x14ac:dyDescent="0.25">
      <c r="A1557" s="192"/>
      <c r="B1557" s="192" t="s">
        <v>156</v>
      </c>
      <c r="C1557" s="192" t="s">
        <v>157</v>
      </c>
      <c r="D1557" s="192" t="s">
        <v>158</v>
      </c>
      <c r="E1557" s="192" t="s">
        <v>139</v>
      </c>
      <c r="F1557" s="192" t="s">
        <v>140</v>
      </c>
      <c r="G1557" s="192" t="s">
        <v>141</v>
      </c>
      <c r="H1557" s="192" t="s">
        <v>142</v>
      </c>
      <c r="I1557" s="192" t="s">
        <v>143</v>
      </c>
      <c r="J1557" s="192" t="s">
        <v>144</v>
      </c>
      <c r="K1557" s="192" t="s">
        <v>145</v>
      </c>
      <c r="L1557" s="192" t="s">
        <v>146</v>
      </c>
      <c r="M1557" s="192" t="s">
        <v>147</v>
      </c>
      <c r="N1557" s="192" t="s">
        <v>148</v>
      </c>
      <c r="O1557" t="str">
        <f t="shared" ref="O1557" si="1546">O1556</f>
        <v/>
      </c>
    </row>
    <row r="1558" spans="1:15" x14ac:dyDescent="0.25">
      <c r="A1558" s="193" t="s">
        <v>161</v>
      </c>
      <c r="B1558" s="97"/>
      <c r="C1558" s="97"/>
      <c r="D1558" s="97"/>
      <c r="E1558" s="97"/>
      <c r="F1558" s="97"/>
      <c r="G1558" s="97"/>
      <c r="H1558" s="97"/>
      <c r="I1558" s="97"/>
      <c r="J1558" s="97"/>
      <c r="K1558" s="97"/>
      <c r="L1558" s="97"/>
      <c r="M1558" s="97"/>
      <c r="N1558" s="97"/>
      <c r="O1558" t="str">
        <f t="shared" ref="O1558" si="1547">O1556</f>
        <v/>
      </c>
    </row>
    <row r="1559" spans="1:15" x14ac:dyDescent="0.25">
      <c r="A1559" s="193" t="s">
        <v>164</v>
      </c>
      <c r="B1559" s="97"/>
      <c r="C1559" s="97"/>
      <c r="D1559" s="97"/>
      <c r="E1559" s="97"/>
      <c r="F1559" s="97"/>
      <c r="G1559" s="97"/>
      <c r="H1559" s="97"/>
      <c r="I1559" s="97"/>
      <c r="J1559" s="97"/>
      <c r="K1559" s="97"/>
      <c r="L1559" s="97"/>
      <c r="M1559" s="97"/>
      <c r="N1559" s="97"/>
      <c r="O1559" t="str">
        <f t="shared" ref="O1559" si="1548">O1556</f>
        <v/>
      </c>
    </row>
    <row r="1560" spans="1:15" x14ac:dyDescent="0.25">
      <c r="A1560" s="188"/>
      <c r="B1560" s="188"/>
      <c r="C1560" s="188"/>
      <c r="D1560" s="188"/>
      <c r="E1560" s="188"/>
      <c r="F1560" s="188"/>
      <c r="G1560" s="188"/>
      <c r="H1560" s="188"/>
      <c r="I1560" s="188"/>
      <c r="J1560" s="188"/>
      <c r="K1560" s="188"/>
      <c r="L1560" s="188"/>
      <c r="M1560" s="188"/>
      <c r="N1560" s="188"/>
      <c r="O1560" t="str">
        <f t="shared" ref="O1560" si="1549">O1556</f>
        <v/>
      </c>
    </row>
    <row r="1561" spans="1:15" x14ac:dyDescent="0.25">
      <c r="A1561" s="191" t="str">
        <f>'[1]Run Rate'!A315</f>
        <v>POL12830</v>
      </c>
      <c r="B1561" s="191" t="str">
        <f>'[1]Run Rate'!B315</f>
        <v>Polleo 1st Whey 250g Swiss Chocolate Supreme</v>
      </c>
      <c r="C1561" s="191" t="str">
        <f>'[1]Run Rate'!C315</f>
        <v>PROTEINI</v>
      </c>
      <c r="D1561" s="191" t="str">
        <f>'[1]Run Rate'!D315</f>
        <v>03 BRONZE</v>
      </c>
      <c r="E1561" s="97"/>
      <c r="F1561" s="97"/>
      <c r="G1561" s="97"/>
      <c r="H1561" s="97"/>
      <c r="I1561" s="97"/>
      <c r="J1561" s="97"/>
      <c r="K1561" s="97"/>
      <c r="L1561" s="97"/>
      <c r="M1561" s="97"/>
      <c r="N1561" s="97"/>
      <c r="O1561" t="str">
        <f t="shared" ref="O1561" si="1550">IF(AND(OR($B$1="ALL",$B$1=C1561),OR($E$1="ALL",$E$1=D1561),OR($B$2="ALL",$B$2=A1561),OR($E$2="ALL",IFERROR(SEARCH($E$2,B1561),0)&gt;0)),"MATCH","")</f>
        <v/>
      </c>
    </row>
    <row r="1562" spans="1:15" x14ac:dyDescent="0.25">
      <c r="A1562" s="192"/>
      <c r="B1562" s="192" t="s">
        <v>156</v>
      </c>
      <c r="C1562" s="192" t="s">
        <v>157</v>
      </c>
      <c r="D1562" s="192" t="s">
        <v>158</v>
      </c>
      <c r="E1562" s="192" t="s">
        <v>139</v>
      </c>
      <c r="F1562" s="192" t="s">
        <v>140</v>
      </c>
      <c r="G1562" s="192" t="s">
        <v>141</v>
      </c>
      <c r="H1562" s="192" t="s">
        <v>142</v>
      </c>
      <c r="I1562" s="192" t="s">
        <v>143</v>
      </c>
      <c r="J1562" s="192" t="s">
        <v>144</v>
      </c>
      <c r="K1562" s="192" t="s">
        <v>145</v>
      </c>
      <c r="L1562" s="192" t="s">
        <v>146</v>
      </c>
      <c r="M1562" s="192" t="s">
        <v>147</v>
      </c>
      <c r="N1562" s="192" t="s">
        <v>148</v>
      </c>
      <c r="O1562" t="str">
        <f t="shared" ref="O1562" si="1551">O1561</f>
        <v/>
      </c>
    </row>
    <row r="1563" spans="1:15" x14ac:dyDescent="0.25">
      <c r="A1563" s="193" t="s">
        <v>161</v>
      </c>
      <c r="B1563" s="97"/>
      <c r="C1563" s="97"/>
      <c r="D1563" s="97"/>
      <c r="E1563" s="97"/>
      <c r="F1563" s="97"/>
      <c r="G1563" s="97"/>
      <c r="H1563" s="97"/>
      <c r="I1563" s="97"/>
      <c r="J1563" s="97"/>
      <c r="K1563" s="97"/>
      <c r="L1563" s="97"/>
      <c r="M1563" s="97"/>
      <c r="N1563" s="97"/>
      <c r="O1563" t="str">
        <f t="shared" ref="O1563" si="1552">O1561</f>
        <v/>
      </c>
    </row>
    <row r="1564" spans="1:15" x14ac:dyDescent="0.25">
      <c r="A1564" s="193" t="s">
        <v>164</v>
      </c>
      <c r="B1564" s="97"/>
      <c r="C1564" s="97"/>
      <c r="D1564" s="97"/>
      <c r="E1564" s="97"/>
      <c r="F1564" s="97"/>
      <c r="G1564" s="97"/>
      <c r="H1564" s="97"/>
      <c r="I1564" s="97"/>
      <c r="J1564" s="97"/>
      <c r="K1564" s="97"/>
      <c r="L1564" s="97"/>
      <c r="M1564" s="97"/>
      <c r="N1564" s="97"/>
      <c r="O1564" t="str">
        <f t="shared" ref="O1564" si="1553">O1561</f>
        <v/>
      </c>
    </row>
    <row r="1565" spans="1:15" x14ac:dyDescent="0.25">
      <c r="A1565" s="188"/>
      <c r="B1565" s="188"/>
      <c r="C1565" s="188"/>
      <c r="D1565" s="188"/>
      <c r="E1565" s="188"/>
      <c r="F1565" s="188"/>
      <c r="G1565" s="188"/>
      <c r="H1565" s="188"/>
      <c r="I1565" s="188"/>
      <c r="J1565" s="188"/>
      <c r="K1565" s="188"/>
      <c r="L1565" s="188"/>
      <c r="M1565" s="188"/>
      <c r="N1565" s="188"/>
      <c r="O1565" t="str">
        <f t="shared" ref="O1565" si="1554">O1561</f>
        <v/>
      </c>
    </row>
    <row r="1566" spans="1:15" x14ac:dyDescent="0.25">
      <c r="A1566" s="191" t="str">
        <f>'[1]Run Rate'!A316</f>
        <v>ATC06612</v>
      </c>
      <c r="B1566" s="191" t="str">
        <f>'[1]Run Rate'!B316</f>
        <v>Latex band 1cm Level 2 zelena Atleticore</v>
      </c>
      <c r="C1566" s="191" t="str">
        <f>'[1]Run Rate'!C316</f>
        <v>FITNESS OPREMA</v>
      </c>
      <c r="D1566" s="191" t="str">
        <f>'[1]Run Rate'!D316</f>
        <v>03 BRONZE</v>
      </c>
      <c r="E1566" s="97"/>
      <c r="F1566" s="97"/>
      <c r="G1566" s="97"/>
      <c r="H1566" s="97"/>
      <c r="I1566" s="97"/>
      <c r="J1566" s="97"/>
      <c r="K1566" s="97"/>
      <c r="L1566" s="97"/>
      <c r="M1566" s="97"/>
      <c r="N1566" s="97"/>
      <c r="O1566" t="str">
        <f t="shared" ref="O1566" si="1555">IF(AND(OR($B$1="ALL",$B$1=C1566),OR($E$1="ALL",$E$1=D1566),OR($B$2="ALL",$B$2=A1566),OR($E$2="ALL",IFERROR(SEARCH($E$2,B1566),0)&gt;0)),"MATCH","")</f>
        <v/>
      </c>
    </row>
    <row r="1567" spans="1:15" x14ac:dyDescent="0.25">
      <c r="A1567" s="192"/>
      <c r="B1567" s="192" t="s">
        <v>156</v>
      </c>
      <c r="C1567" s="192" t="s">
        <v>157</v>
      </c>
      <c r="D1567" s="192" t="s">
        <v>158</v>
      </c>
      <c r="E1567" s="192" t="s">
        <v>139</v>
      </c>
      <c r="F1567" s="192" t="s">
        <v>140</v>
      </c>
      <c r="G1567" s="192" t="s">
        <v>141</v>
      </c>
      <c r="H1567" s="192" t="s">
        <v>142</v>
      </c>
      <c r="I1567" s="192" t="s">
        <v>143</v>
      </c>
      <c r="J1567" s="192" t="s">
        <v>144</v>
      </c>
      <c r="K1567" s="192" t="s">
        <v>145</v>
      </c>
      <c r="L1567" s="192" t="s">
        <v>146</v>
      </c>
      <c r="M1567" s="192" t="s">
        <v>147</v>
      </c>
      <c r="N1567" s="192" t="s">
        <v>148</v>
      </c>
      <c r="O1567" t="str">
        <f t="shared" ref="O1567" si="1556">O1566</f>
        <v/>
      </c>
    </row>
    <row r="1568" spans="1:15" x14ac:dyDescent="0.25">
      <c r="A1568" s="193" t="s">
        <v>161</v>
      </c>
      <c r="B1568" s="97"/>
      <c r="C1568" s="97"/>
      <c r="D1568" s="97"/>
      <c r="E1568" s="97"/>
      <c r="F1568" s="97"/>
      <c r="G1568" s="97"/>
      <c r="H1568" s="97"/>
      <c r="I1568" s="97"/>
      <c r="J1568" s="97"/>
      <c r="K1568" s="97"/>
      <c r="L1568" s="97"/>
      <c r="M1568" s="97"/>
      <c r="N1568" s="97"/>
      <c r="O1568" t="str">
        <f t="shared" ref="O1568" si="1557">O1566</f>
        <v/>
      </c>
    </row>
    <row r="1569" spans="1:15" x14ac:dyDescent="0.25">
      <c r="A1569" s="193" t="s">
        <v>164</v>
      </c>
      <c r="B1569" s="97"/>
      <c r="C1569" s="97"/>
      <c r="D1569" s="97"/>
      <c r="E1569" s="97"/>
      <c r="F1569" s="97"/>
      <c r="G1569" s="97"/>
      <c r="H1569" s="97"/>
      <c r="I1569" s="97"/>
      <c r="J1569" s="97"/>
      <c r="K1569" s="97"/>
      <c r="L1569" s="97"/>
      <c r="M1569" s="97"/>
      <c r="N1569" s="97"/>
      <c r="O1569" t="str">
        <f t="shared" ref="O1569" si="1558">O1566</f>
        <v/>
      </c>
    </row>
    <row r="1570" spans="1:15" x14ac:dyDescent="0.25">
      <c r="A1570" s="188"/>
      <c r="B1570" s="188"/>
      <c r="C1570" s="188"/>
      <c r="D1570" s="188"/>
      <c r="E1570" s="188"/>
      <c r="F1570" s="188"/>
      <c r="G1570" s="188"/>
      <c r="H1570" s="188"/>
      <c r="I1570" s="188"/>
      <c r="J1570" s="188"/>
      <c r="K1570" s="188"/>
      <c r="L1570" s="188"/>
      <c r="M1570" s="188"/>
      <c r="N1570" s="188"/>
      <c r="O1570" t="str">
        <f t="shared" ref="O1570" si="1559">O1566</f>
        <v/>
      </c>
    </row>
    <row r="1571" spans="1:15" x14ac:dyDescent="0.25">
      <c r="A1571" s="191" t="str">
        <f>'[1]Run Rate'!A317</f>
        <v>ZOE12383</v>
      </c>
      <c r="B1571" s="191" t="str">
        <f>'[1]Run Rate'!B317</f>
        <v>ZOE Iso Drink 300g Lemon Lime</v>
      </c>
      <c r="C1571" s="191" t="str">
        <f>'[1]Run Rate'!C317</f>
        <v>SPORTSKA PREHRANA</v>
      </c>
      <c r="D1571" s="191" t="str">
        <f>'[1]Run Rate'!D317</f>
        <v>03 BRONZE</v>
      </c>
      <c r="E1571" s="97"/>
      <c r="F1571" s="97"/>
      <c r="G1571" s="97"/>
      <c r="H1571" s="97"/>
      <c r="I1571" s="97"/>
      <c r="J1571" s="97"/>
      <c r="K1571" s="97"/>
      <c r="L1571" s="97"/>
      <c r="M1571" s="97"/>
      <c r="N1571" s="97"/>
      <c r="O1571" t="str">
        <f t="shared" ref="O1571" si="1560">IF(AND(OR($B$1="ALL",$B$1=C1571),OR($E$1="ALL",$E$1=D1571),OR($B$2="ALL",$B$2=A1571),OR($E$2="ALL",IFERROR(SEARCH($E$2,B1571),0)&gt;0)),"MATCH","")</f>
        <v/>
      </c>
    </row>
    <row r="1572" spans="1:15" x14ac:dyDescent="0.25">
      <c r="A1572" s="192"/>
      <c r="B1572" s="192" t="s">
        <v>156</v>
      </c>
      <c r="C1572" s="192" t="s">
        <v>157</v>
      </c>
      <c r="D1572" s="192" t="s">
        <v>158</v>
      </c>
      <c r="E1572" s="192" t="s">
        <v>139</v>
      </c>
      <c r="F1572" s="192" t="s">
        <v>140</v>
      </c>
      <c r="G1572" s="192" t="s">
        <v>141</v>
      </c>
      <c r="H1572" s="192" t="s">
        <v>142</v>
      </c>
      <c r="I1572" s="192" t="s">
        <v>143</v>
      </c>
      <c r="J1572" s="192" t="s">
        <v>144</v>
      </c>
      <c r="K1572" s="192" t="s">
        <v>145</v>
      </c>
      <c r="L1572" s="192" t="s">
        <v>146</v>
      </c>
      <c r="M1572" s="192" t="s">
        <v>147</v>
      </c>
      <c r="N1572" s="192" t="s">
        <v>148</v>
      </c>
      <c r="O1572" t="str">
        <f t="shared" ref="O1572" si="1561">O1571</f>
        <v/>
      </c>
    </row>
    <row r="1573" spans="1:15" x14ac:dyDescent="0.25">
      <c r="A1573" s="193" t="s">
        <v>161</v>
      </c>
      <c r="B1573" s="97"/>
      <c r="C1573" s="97"/>
      <c r="D1573" s="97"/>
      <c r="E1573" s="97"/>
      <c r="F1573" s="97"/>
      <c r="G1573" s="97"/>
      <c r="H1573" s="97"/>
      <c r="I1573" s="97"/>
      <c r="J1573" s="97"/>
      <c r="K1573" s="97"/>
      <c r="L1573" s="97"/>
      <c r="M1573" s="97"/>
      <c r="N1573" s="97"/>
      <c r="O1573" t="str">
        <f t="shared" ref="O1573" si="1562">O1571</f>
        <v/>
      </c>
    </row>
    <row r="1574" spans="1:15" x14ac:dyDescent="0.25">
      <c r="A1574" s="193" t="s">
        <v>164</v>
      </c>
      <c r="B1574" s="97"/>
      <c r="C1574" s="97"/>
      <c r="D1574" s="97"/>
      <c r="E1574" s="97"/>
      <c r="F1574" s="97"/>
      <c r="G1574" s="97"/>
      <c r="H1574" s="97"/>
      <c r="I1574" s="97"/>
      <c r="J1574" s="97"/>
      <c r="K1574" s="97"/>
      <c r="L1574" s="97"/>
      <c r="M1574" s="97"/>
      <c r="N1574" s="97"/>
      <c r="O1574" t="str">
        <f t="shared" ref="O1574" si="1563">O1571</f>
        <v/>
      </c>
    </row>
    <row r="1575" spans="1:15" x14ac:dyDescent="0.25">
      <c r="A1575" s="188"/>
      <c r="B1575" s="188"/>
      <c r="C1575" s="188"/>
      <c r="D1575" s="188"/>
      <c r="E1575" s="188"/>
      <c r="F1575" s="188"/>
      <c r="G1575" s="188"/>
      <c r="H1575" s="188"/>
      <c r="I1575" s="188"/>
      <c r="J1575" s="188"/>
      <c r="K1575" s="188"/>
      <c r="L1575" s="188"/>
      <c r="M1575" s="188"/>
      <c r="N1575" s="188"/>
      <c r="O1575" t="str">
        <f t="shared" ref="O1575" si="1564">O1571</f>
        <v/>
      </c>
    </row>
    <row r="1576" spans="1:15" x14ac:dyDescent="0.25">
      <c r="A1576" s="191" t="str">
        <f>'[1]Run Rate'!A318</f>
        <v>POL12834</v>
      </c>
      <c r="B1576" s="191" t="str">
        <f>'[1]Run Rate'!B318</f>
        <v>Polleo Bulk Gainer 1kg Vanilla</v>
      </c>
      <c r="C1576" s="191" t="str">
        <f>'[1]Run Rate'!C318</f>
        <v>SPORTSKA PREHRANA</v>
      </c>
      <c r="D1576" s="191" t="str">
        <f>'[1]Run Rate'!D318</f>
        <v>03 BRONZE</v>
      </c>
      <c r="E1576" s="97"/>
      <c r="F1576" s="97"/>
      <c r="G1576" s="97"/>
      <c r="H1576" s="97"/>
      <c r="I1576" s="97"/>
      <c r="J1576" s="97"/>
      <c r="K1576" s="97"/>
      <c r="L1576" s="97"/>
      <c r="M1576" s="97"/>
      <c r="N1576" s="97"/>
      <c r="O1576" t="str">
        <f t="shared" ref="O1576" si="1565">IF(AND(OR($B$1="ALL",$B$1=C1576),OR($E$1="ALL",$E$1=D1576),OR($B$2="ALL",$B$2=A1576),OR($E$2="ALL",IFERROR(SEARCH($E$2,B1576),0)&gt;0)),"MATCH","")</f>
        <v/>
      </c>
    </row>
    <row r="1577" spans="1:15" x14ac:dyDescent="0.25">
      <c r="A1577" s="192"/>
      <c r="B1577" s="192" t="s">
        <v>156</v>
      </c>
      <c r="C1577" s="192" t="s">
        <v>157</v>
      </c>
      <c r="D1577" s="192" t="s">
        <v>158</v>
      </c>
      <c r="E1577" s="192" t="s">
        <v>139</v>
      </c>
      <c r="F1577" s="192" t="s">
        <v>140</v>
      </c>
      <c r="G1577" s="192" t="s">
        <v>141</v>
      </c>
      <c r="H1577" s="192" t="s">
        <v>142</v>
      </c>
      <c r="I1577" s="192" t="s">
        <v>143</v>
      </c>
      <c r="J1577" s="192" t="s">
        <v>144</v>
      </c>
      <c r="K1577" s="192" t="s">
        <v>145</v>
      </c>
      <c r="L1577" s="192" t="s">
        <v>146</v>
      </c>
      <c r="M1577" s="192" t="s">
        <v>147</v>
      </c>
      <c r="N1577" s="192" t="s">
        <v>148</v>
      </c>
      <c r="O1577" t="str">
        <f t="shared" ref="O1577" si="1566">O1576</f>
        <v/>
      </c>
    </row>
    <row r="1578" spans="1:15" x14ac:dyDescent="0.25">
      <c r="A1578" s="193" t="s">
        <v>161</v>
      </c>
      <c r="B1578" s="97"/>
      <c r="C1578" s="97"/>
      <c r="D1578" s="97"/>
      <c r="E1578" s="97"/>
      <c r="F1578" s="97"/>
      <c r="G1578" s="97"/>
      <c r="H1578" s="97"/>
      <c r="I1578" s="97"/>
      <c r="J1578" s="97"/>
      <c r="K1578" s="97"/>
      <c r="L1578" s="97"/>
      <c r="M1578" s="97"/>
      <c r="N1578" s="97"/>
      <c r="O1578" t="str">
        <f t="shared" ref="O1578" si="1567">O1576</f>
        <v/>
      </c>
    </row>
    <row r="1579" spans="1:15" x14ac:dyDescent="0.25">
      <c r="A1579" s="193" t="s">
        <v>164</v>
      </c>
      <c r="B1579" s="97"/>
      <c r="C1579" s="97"/>
      <c r="D1579" s="97"/>
      <c r="E1579" s="97"/>
      <c r="F1579" s="97"/>
      <c r="G1579" s="97"/>
      <c r="H1579" s="97"/>
      <c r="I1579" s="97"/>
      <c r="J1579" s="97"/>
      <c r="K1579" s="97"/>
      <c r="L1579" s="97"/>
      <c r="M1579" s="97"/>
      <c r="N1579" s="97"/>
      <c r="O1579" t="str">
        <f t="shared" ref="O1579" si="1568">O1576</f>
        <v/>
      </c>
    </row>
    <row r="1580" spans="1:15" x14ac:dyDescent="0.25">
      <c r="A1580" s="188"/>
      <c r="B1580" s="188"/>
      <c r="C1580" s="188"/>
      <c r="D1580" s="188"/>
      <c r="E1580" s="188"/>
      <c r="F1580" s="188"/>
      <c r="G1580" s="188"/>
      <c r="H1580" s="188"/>
      <c r="I1580" s="188"/>
      <c r="J1580" s="188"/>
      <c r="K1580" s="188"/>
      <c r="L1580" s="188"/>
      <c r="M1580" s="188"/>
      <c r="N1580" s="188"/>
      <c r="O1580" t="str">
        <f t="shared" ref="O1580" si="1569">O1576</f>
        <v/>
      </c>
    </row>
    <row r="1581" spans="1:15" x14ac:dyDescent="0.25">
      <c r="A1581" s="191" t="str">
        <f>'[1]Run Rate'!A319</f>
        <v>ON00248</v>
      </c>
      <c r="B1581" s="191" t="str">
        <f>'[1]Run Rate'!B319</f>
        <v>Gold Whey 450g Delicious Strawberry</v>
      </c>
      <c r="C1581" s="191" t="str">
        <f>'[1]Run Rate'!C319</f>
        <v>PROTEINI</v>
      </c>
      <c r="D1581" s="191" t="str">
        <f>'[1]Run Rate'!D319</f>
        <v>03 BRONZE</v>
      </c>
      <c r="E1581" s="97"/>
      <c r="F1581" s="97"/>
      <c r="G1581" s="97"/>
      <c r="H1581" s="97"/>
      <c r="I1581" s="97"/>
      <c r="J1581" s="97"/>
      <c r="K1581" s="97"/>
      <c r="L1581" s="97"/>
      <c r="M1581" s="97"/>
      <c r="N1581" s="97"/>
      <c r="O1581" t="str">
        <f t="shared" ref="O1581" si="1570">IF(AND(OR($B$1="ALL",$B$1=C1581),OR($E$1="ALL",$E$1=D1581),OR($B$2="ALL",$B$2=A1581),OR($E$2="ALL",IFERROR(SEARCH($E$2,B1581),0)&gt;0)),"MATCH","")</f>
        <v/>
      </c>
    </row>
    <row r="1582" spans="1:15" x14ac:dyDescent="0.25">
      <c r="A1582" s="192"/>
      <c r="B1582" s="192" t="s">
        <v>156</v>
      </c>
      <c r="C1582" s="192" t="s">
        <v>157</v>
      </c>
      <c r="D1582" s="192" t="s">
        <v>158</v>
      </c>
      <c r="E1582" s="192" t="s">
        <v>139</v>
      </c>
      <c r="F1582" s="192" t="s">
        <v>140</v>
      </c>
      <c r="G1582" s="192" t="s">
        <v>141</v>
      </c>
      <c r="H1582" s="192" t="s">
        <v>142</v>
      </c>
      <c r="I1582" s="192" t="s">
        <v>143</v>
      </c>
      <c r="J1582" s="192" t="s">
        <v>144</v>
      </c>
      <c r="K1582" s="192" t="s">
        <v>145</v>
      </c>
      <c r="L1582" s="192" t="s">
        <v>146</v>
      </c>
      <c r="M1582" s="192" t="s">
        <v>147</v>
      </c>
      <c r="N1582" s="192" t="s">
        <v>148</v>
      </c>
      <c r="O1582" t="str">
        <f t="shared" ref="O1582" si="1571">O1581</f>
        <v/>
      </c>
    </row>
    <row r="1583" spans="1:15" x14ac:dyDescent="0.25">
      <c r="A1583" s="193" t="s">
        <v>161</v>
      </c>
      <c r="B1583" s="97"/>
      <c r="C1583" s="97"/>
      <c r="D1583" s="97"/>
      <c r="E1583" s="97"/>
      <c r="F1583" s="97"/>
      <c r="G1583" s="97"/>
      <c r="H1583" s="97"/>
      <c r="I1583" s="97"/>
      <c r="J1583" s="97"/>
      <c r="K1583" s="97"/>
      <c r="L1583" s="97"/>
      <c r="M1583" s="97"/>
      <c r="N1583" s="97"/>
      <c r="O1583" t="str">
        <f t="shared" ref="O1583" si="1572">O1581</f>
        <v/>
      </c>
    </row>
    <row r="1584" spans="1:15" x14ac:dyDescent="0.25">
      <c r="A1584" s="193" t="s">
        <v>164</v>
      </c>
      <c r="B1584" s="97"/>
      <c r="C1584" s="97"/>
      <c r="D1584" s="97"/>
      <c r="E1584" s="97"/>
      <c r="F1584" s="97"/>
      <c r="G1584" s="97"/>
      <c r="H1584" s="97"/>
      <c r="I1584" s="97"/>
      <c r="J1584" s="97"/>
      <c r="K1584" s="97"/>
      <c r="L1584" s="97"/>
      <c r="M1584" s="97"/>
      <c r="N1584" s="97"/>
      <c r="O1584" t="str">
        <f t="shared" ref="O1584" si="1573">O1581</f>
        <v/>
      </c>
    </row>
    <row r="1585" spans="1:15" x14ac:dyDescent="0.25">
      <c r="A1585" s="188"/>
      <c r="B1585" s="188"/>
      <c r="C1585" s="188"/>
      <c r="D1585" s="188"/>
      <c r="E1585" s="188"/>
      <c r="F1585" s="188"/>
      <c r="G1585" s="188"/>
      <c r="H1585" s="188"/>
      <c r="I1585" s="188"/>
      <c r="J1585" s="188"/>
      <c r="K1585" s="188"/>
      <c r="L1585" s="188"/>
      <c r="M1585" s="188"/>
      <c r="N1585" s="188"/>
      <c r="O1585" t="str">
        <f t="shared" ref="O1585" si="1574">O1581</f>
        <v/>
      </c>
    </row>
    <row r="1586" spans="1:15" x14ac:dyDescent="0.25">
      <c r="A1586" s="191" t="str">
        <f>'[1]Run Rate'!A320</f>
        <v>GAR04747</v>
      </c>
      <c r="B1586" s="191" t="str">
        <f>'[1]Run Rate'!B320</f>
        <v>Fenix 8, 43 mm, AMOLED Sapphire, Soft Gold, Fog Gray/Dark Sandstone</v>
      </c>
      <c r="C1586" s="191" t="str">
        <f>'[1]Run Rate'!C320</f>
        <v>GADGETI</v>
      </c>
      <c r="D1586" s="191" t="str">
        <f>'[1]Run Rate'!D320</f>
        <v>03 BRONZE</v>
      </c>
      <c r="E1586" s="97"/>
      <c r="F1586" s="97"/>
      <c r="G1586" s="97"/>
      <c r="H1586" s="97"/>
      <c r="I1586" s="97"/>
      <c r="J1586" s="97"/>
      <c r="K1586" s="97"/>
      <c r="L1586" s="97"/>
      <c r="M1586" s="97"/>
      <c r="N1586" s="97"/>
      <c r="O1586" t="str">
        <f t="shared" ref="O1586" si="1575">IF(AND(OR($B$1="ALL",$B$1=C1586),OR($E$1="ALL",$E$1=D1586),OR($B$2="ALL",$B$2=A1586),OR($E$2="ALL",IFERROR(SEARCH($E$2,B1586),0)&gt;0)),"MATCH","")</f>
        <v/>
      </c>
    </row>
    <row r="1587" spans="1:15" x14ac:dyDescent="0.25">
      <c r="A1587" s="192"/>
      <c r="B1587" s="192" t="s">
        <v>156</v>
      </c>
      <c r="C1587" s="192" t="s">
        <v>157</v>
      </c>
      <c r="D1587" s="192" t="s">
        <v>158</v>
      </c>
      <c r="E1587" s="192" t="s">
        <v>139</v>
      </c>
      <c r="F1587" s="192" t="s">
        <v>140</v>
      </c>
      <c r="G1587" s="192" t="s">
        <v>141</v>
      </c>
      <c r="H1587" s="192" t="s">
        <v>142</v>
      </c>
      <c r="I1587" s="192" t="s">
        <v>143</v>
      </c>
      <c r="J1587" s="192" t="s">
        <v>144</v>
      </c>
      <c r="K1587" s="192" t="s">
        <v>145</v>
      </c>
      <c r="L1587" s="192" t="s">
        <v>146</v>
      </c>
      <c r="M1587" s="192" t="s">
        <v>147</v>
      </c>
      <c r="N1587" s="192" t="s">
        <v>148</v>
      </c>
      <c r="O1587" t="str">
        <f t="shared" ref="O1587" si="1576">O1586</f>
        <v/>
      </c>
    </row>
    <row r="1588" spans="1:15" x14ac:dyDescent="0.25">
      <c r="A1588" s="193" t="s">
        <v>161</v>
      </c>
      <c r="B1588" s="97"/>
      <c r="C1588" s="97"/>
      <c r="D1588" s="97"/>
      <c r="E1588" s="97"/>
      <c r="F1588" s="97"/>
      <c r="G1588" s="97"/>
      <c r="H1588" s="97"/>
      <c r="I1588" s="97"/>
      <c r="J1588" s="97"/>
      <c r="K1588" s="97"/>
      <c r="L1588" s="97"/>
      <c r="M1588" s="97"/>
      <c r="N1588" s="97"/>
      <c r="O1588" t="str">
        <f t="shared" ref="O1588" si="1577">O1586</f>
        <v/>
      </c>
    </row>
    <row r="1589" spans="1:15" x14ac:dyDescent="0.25">
      <c r="A1589" s="193" t="s">
        <v>164</v>
      </c>
      <c r="B1589" s="97"/>
      <c r="C1589" s="97"/>
      <c r="D1589" s="97"/>
      <c r="E1589" s="97"/>
      <c r="F1589" s="97"/>
      <c r="G1589" s="97"/>
      <c r="H1589" s="97"/>
      <c r="I1589" s="97"/>
      <c r="J1589" s="97"/>
      <c r="K1589" s="97"/>
      <c r="L1589" s="97"/>
      <c r="M1589" s="97"/>
      <c r="N1589" s="97"/>
      <c r="O1589" t="str">
        <f t="shared" ref="O1589" si="1578">O1586</f>
        <v/>
      </c>
    </row>
    <row r="1590" spans="1:15" x14ac:dyDescent="0.25">
      <c r="A1590" s="188"/>
      <c r="B1590" s="188"/>
      <c r="C1590" s="188"/>
      <c r="D1590" s="188"/>
      <c r="E1590" s="188"/>
      <c r="F1590" s="188"/>
      <c r="G1590" s="188"/>
      <c r="H1590" s="188"/>
      <c r="I1590" s="188"/>
      <c r="J1590" s="188"/>
      <c r="K1590" s="188"/>
      <c r="L1590" s="188"/>
      <c r="M1590" s="188"/>
      <c r="N1590" s="188"/>
      <c r="O1590" t="str">
        <f t="shared" ref="O1590" si="1579">O1586</f>
        <v/>
      </c>
    </row>
    <row r="1591" spans="1:15" x14ac:dyDescent="0.25">
      <c r="A1591" s="191" t="str">
        <f>'[1]Run Rate'!A321</f>
        <v>POL12767</v>
      </c>
      <c r="B1591" s="191" t="str">
        <f>'[1]Run Rate'!B321</f>
        <v>Polleo Smart Cookies 128g White Creamy Peanut</v>
      </c>
      <c r="C1591" s="191" t="str">
        <f>'[1]Run Rate'!C321</f>
        <v>RTD &amp; SNACKS</v>
      </c>
      <c r="D1591" s="191" t="str">
        <f>'[1]Run Rate'!D321</f>
        <v>03 BRONZE</v>
      </c>
      <c r="E1591" s="97"/>
      <c r="F1591" s="97"/>
      <c r="G1591" s="97"/>
      <c r="H1591" s="97"/>
      <c r="I1591" s="97"/>
      <c r="J1591" s="97"/>
      <c r="K1591" s="97"/>
      <c r="L1591" s="97"/>
      <c r="M1591" s="97"/>
      <c r="N1591" s="97"/>
      <c r="O1591" t="str">
        <f t="shared" ref="O1591" si="1580">IF(AND(OR($B$1="ALL",$B$1=C1591),OR($E$1="ALL",$E$1=D1591),OR($B$2="ALL",$B$2=A1591),OR($E$2="ALL",IFERROR(SEARCH($E$2,B1591),0)&gt;0)),"MATCH","")</f>
        <v/>
      </c>
    </row>
    <row r="1592" spans="1:15" x14ac:dyDescent="0.25">
      <c r="A1592" s="192"/>
      <c r="B1592" s="192" t="s">
        <v>156</v>
      </c>
      <c r="C1592" s="192" t="s">
        <v>157</v>
      </c>
      <c r="D1592" s="192" t="s">
        <v>158</v>
      </c>
      <c r="E1592" s="192" t="s">
        <v>139</v>
      </c>
      <c r="F1592" s="192" t="s">
        <v>140</v>
      </c>
      <c r="G1592" s="192" t="s">
        <v>141</v>
      </c>
      <c r="H1592" s="192" t="s">
        <v>142</v>
      </c>
      <c r="I1592" s="192" t="s">
        <v>143</v>
      </c>
      <c r="J1592" s="192" t="s">
        <v>144</v>
      </c>
      <c r="K1592" s="192" t="s">
        <v>145</v>
      </c>
      <c r="L1592" s="192" t="s">
        <v>146</v>
      </c>
      <c r="M1592" s="192" t="s">
        <v>147</v>
      </c>
      <c r="N1592" s="192" t="s">
        <v>148</v>
      </c>
      <c r="O1592" t="str">
        <f t="shared" ref="O1592" si="1581">O1591</f>
        <v/>
      </c>
    </row>
    <row r="1593" spans="1:15" x14ac:dyDescent="0.25">
      <c r="A1593" s="193" t="s">
        <v>161</v>
      </c>
      <c r="B1593" s="97"/>
      <c r="C1593" s="97"/>
      <c r="D1593" s="97"/>
      <c r="E1593" s="97"/>
      <c r="F1593" s="97"/>
      <c r="G1593" s="97"/>
      <c r="H1593" s="97"/>
      <c r="I1593" s="97"/>
      <c r="J1593" s="97"/>
      <c r="K1593" s="97"/>
      <c r="L1593" s="97"/>
      <c r="M1593" s="97"/>
      <c r="N1593" s="97"/>
      <c r="O1593" t="str">
        <f t="shared" ref="O1593" si="1582">O1591</f>
        <v/>
      </c>
    </row>
    <row r="1594" spans="1:15" x14ac:dyDescent="0.25">
      <c r="A1594" s="193" t="s">
        <v>164</v>
      </c>
      <c r="B1594" s="97"/>
      <c r="C1594" s="97"/>
      <c r="D1594" s="97"/>
      <c r="E1594" s="97"/>
      <c r="F1594" s="97"/>
      <c r="G1594" s="97"/>
      <c r="H1594" s="97"/>
      <c r="I1594" s="97"/>
      <c r="J1594" s="97"/>
      <c r="K1594" s="97"/>
      <c r="L1594" s="97"/>
      <c r="M1594" s="97"/>
      <c r="N1594" s="97"/>
      <c r="O1594" t="str">
        <f t="shared" ref="O1594" si="1583">O1591</f>
        <v/>
      </c>
    </row>
    <row r="1595" spans="1:15" x14ac:dyDescent="0.25">
      <c r="A1595" s="188"/>
      <c r="B1595" s="188"/>
      <c r="C1595" s="188"/>
      <c r="D1595" s="188"/>
      <c r="E1595" s="188"/>
      <c r="F1595" s="188"/>
      <c r="G1595" s="188"/>
      <c r="H1595" s="188"/>
      <c r="I1595" s="188"/>
      <c r="J1595" s="188"/>
      <c r="K1595" s="188"/>
      <c r="L1595" s="188"/>
      <c r="M1595" s="188"/>
      <c r="N1595" s="188"/>
      <c r="O1595" t="str">
        <f t="shared" ref="O1595" si="1584">O1591</f>
        <v/>
      </c>
    </row>
    <row r="1596" spans="1:15" x14ac:dyDescent="0.25">
      <c r="A1596" s="191" t="str">
        <f>'[1]Run Rate'!A322</f>
        <v>NOC17407</v>
      </c>
      <c r="B1596" s="191" t="str">
        <f>'[1]Run Rate'!B322</f>
        <v>NOCCO BLOOD ORANGE DEL SOL 330ml</v>
      </c>
      <c r="C1596" s="191" t="str">
        <f>'[1]Run Rate'!C322</f>
        <v>RTD &amp; SNACKS</v>
      </c>
      <c r="D1596" s="191" t="str">
        <f>'[1]Run Rate'!D322</f>
        <v>03 BRONZE</v>
      </c>
      <c r="E1596" s="97"/>
      <c r="F1596" s="97"/>
      <c r="G1596" s="97"/>
      <c r="H1596" s="97"/>
      <c r="I1596" s="97"/>
      <c r="J1596" s="97"/>
      <c r="K1596" s="97"/>
      <c r="L1596" s="97"/>
      <c r="M1596" s="97"/>
      <c r="N1596" s="97"/>
      <c r="O1596" t="str">
        <f t="shared" ref="O1596" si="1585">IF(AND(OR($B$1="ALL",$B$1=C1596),OR($E$1="ALL",$E$1=D1596),OR($B$2="ALL",$B$2=A1596),OR($E$2="ALL",IFERROR(SEARCH($E$2,B1596),0)&gt;0)),"MATCH","")</f>
        <v/>
      </c>
    </row>
    <row r="1597" spans="1:15" x14ac:dyDescent="0.25">
      <c r="A1597" s="192"/>
      <c r="B1597" s="192" t="s">
        <v>156</v>
      </c>
      <c r="C1597" s="192" t="s">
        <v>157</v>
      </c>
      <c r="D1597" s="192" t="s">
        <v>158</v>
      </c>
      <c r="E1597" s="192" t="s">
        <v>139</v>
      </c>
      <c r="F1597" s="192" t="s">
        <v>140</v>
      </c>
      <c r="G1597" s="192" t="s">
        <v>141</v>
      </c>
      <c r="H1597" s="192" t="s">
        <v>142</v>
      </c>
      <c r="I1597" s="192" t="s">
        <v>143</v>
      </c>
      <c r="J1597" s="192" t="s">
        <v>144</v>
      </c>
      <c r="K1597" s="192" t="s">
        <v>145</v>
      </c>
      <c r="L1597" s="192" t="s">
        <v>146</v>
      </c>
      <c r="M1597" s="192" t="s">
        <v>147</v>
      </c>
      <c r="N1597" s="192" t="s">
        <v>148</v>
      </c>
      <c r="O1597" t="str">
        <f t="shared" ref="O1597" si="1586">O1596</f>
        <v/>
      </c>
    </row>
    <row r="1598" spans="1:15" x14ac:dyDescent="0.25">
      <c r="A1598" s="193" t="s">
        <v>161</v>
      </c>
      <c r="B1598" s="97"/>
      <c r="C1598" s="97"/>
      <c r="D1598" s="97"/>
      <c r="E1598" s="97"/>
      <c r="F1598" s="97"/>
      <c r="G1598" s="97"/>
      <c r="H1598" s="97"/>
      <c r="I1598" s="97"/>
      <c r="J1598" s="97"/>
      <c r="K1598" s="97"/>
      <c r="L1598" s="97"/>
      <c r="M1598" s="97"/>
      <c r="N1598" s="97"/>
      <c r="O1598" t="str">
        <f t="shared" ref="O1598" si="1587">O1596</f>
        <v/>
      </c>
    </row>
    <row r="1599" spans="1:15" x14ac:dyDescent="0.25">
      <c r="A1599" s="193" t="s">
        <v>164</v>
      </c>
      <c r="B1599" s="97"/>
      <c r="C1599" s="97"/>
      <c r="D1599" s="97"/>
      <c r="E1599" s="97"/>
      <c r="F1599" s="97"/>
      <c r="G1599" s="97"/>
      <c r="H1599" s="97"/>
      <c r="I1599" s="97"/>
      <c r="J1599" s="97"/>
      <c r="K1599" s="97"/>
      <c r="L1599" s="97"/>
      <c r="M1599" s="97"/>
      <c r="N1599" s="97"/>
      <c r="O1599" t="str">
        <f t="shared" ref="O1599" si="1588">O1596</f>
        <v/>
      </c>
    </row>
    <row r="1600" spans="1:15" x14ac:dyDescent="0.25">
      <c r="A1600" s="188"/>
      <c r="B1600" s="188"/>
      <c r="C1600" s="188"/>
      <c r="D1600" s="188"/>
      <c r="E1600" s="188"/>
      <c r="F1600" s="188"/>
      <c r="G1600" s="188"/>
      <c r="H1600" s="188"/>
      <c r="I1600" s="188"/>
      <c r="J1600" s="188"/>
      <c r="K1600" s="188"/>
      <c r="L1600" s="188"/>
      <c r="M1600" s="188"/>
      <c r="N1600" s="188"/>
      <c r="O1600" t="str">
        <f t="shared" ref="O1600" si="1589">O1596</f>
        <v/>
      </c>
    </row>
    <row r="1601" spans="1:15" x14ac:dyDescent="0.25">
      <c r="A1601" s="191" t="str">
        <f>'[1]Run Rate'!A323</f>
        <v>SCM04391</v>
      </c>
      <c r="B1601" s="191" t="str">
        <f>'[1]Run Rate'!B323</f>
        <v>100R Whey - 2 kg Vanilla</v>
      </c>
      <c r="C1601" s="191" t="str">
        <f>'[1]Run Rate'!C323</f>
        <v>PROTEINI</v>
      </c>
      <c r="D1601" s="191" t="str">
        <f>'[1]Run Rate'!D323</f>
        <v>03 BRONZE</v>
      </c>
      <c r="E1601" s="97"/>
      <c r="F1601" s="97"/>
      <c r="G1601" s="97"/>
      <c r="H1601" s="97"/>
      <c r="I1601" s="97"/>
      <c r="J1601" s="97"/>
      <c r="K1601" s="97"/>
      <c r="L1601" s="97"/>
      <c r="M1601" s="97"/>
      <c r="N1601" s="97"/>
      <c r="O1601" t="str">
        <f t="shared" ref="O1601" si="1590">IF(AND(OR($B$1="ALL",$B$1=C1601),OR($E$1="ALL",$E$1=D1601),OR($B$2="ALL",$B$2=A1601),OR($E$2="ALL",IFERROR(SEARCH($E$2,B1601),0)&gt;0)),"MATCH","")</f>
        <v/>
      </c>
    </row>
    <row r="1602" spans="1:15" x14ac:dyDescent="0.25">
      <c r="A1602" s="192"/>
      <c r="B1602" s="192" t="s">
        <v>156</v>
      </c>
      <c r="C1602" s="192" t="s">
        <v>157</v>
      </c>
      <c r="D1602" s="192" t="s">
        <v>158</v>
      </c>
      <c r="E1602" s="192" t="s">
        <v>139</v>
      </c>
      <c r="F1602" s="192" t="s">
        <v>140</v>
      </c>
      <c r="G1602" s="192" t="s">
        <v>141</v>
      </c>
      <c r="H1602" s="192" t="s">
        <v>142</v>
      </c>
      <c r="I1602" s="192" t="s">
        <v>143</v>
      </c>
      <c r="J1602" s="192" t="s">
        <v>144</v>
      </c>
      <c r="K1602" s="192" t="s">
        <v>145</v>
      </c>
      <c r="L1602" s="192" t="s">
        <v>146</v>
      </c>
      <c r="M1602" s="192" t="s">
        <v>147</v>
      </c>
      <c r="N1602" s="192" t="s">
        <v>148</v>
      </c>
      <c r="O1602" t="str">
        <f t="shared" ref="O1602" si="1591">O1601</f>
        <v/>
      </c>
    </row>
    <row r="1603" spans="1:15" x14ac:dyDescent="0.25">
      <c r="A1603" s="193" t="s">
        <v>161</v>
      </c>
      <c r="B1603" s="97"/>
      <c r="C1603" s="97"/>
      <c r="D1603" s="97"/>
      <c r="E1603" s="97"/>
      <c r="F1603" s="97"/>
      <c r="G1603" s="97"/>
      <c r="H1603" s="97"/>
      <c r="I1603" s="97"/>
      <c r="J1603" s="97"/>
      <c r="K1603" s="97"/>
      <c r="L1603" s="97"/>
      <c r="M1603" s="97"/>
      <c r="N1603" s="97"/>
      <c r="O1603" t="str">
        <f t="shared" ref="O1603" si="1592">O1601</f>
        <v/>
      </c>
    </row>
    <row r="1604" spans="1:15" x14ac:dyDescent="0.25">
      <c r="A1604" s="193" t="s">
        <v>164</v>
      </c>
      <c r="B1604" s="97"/>
      <c r="C1604" s="97"/>
      <c r="D1604" s="97"/>
      <c r="E1604" s="97"/>
      <c r="F1604" s="97"/>
      <c r="G1604" s="97"/>
      <c r="H1604" s="97"/>
      <c r="I1604" s="97"/>
      <c r="J1604" s="97"/>
      <c r="K1604" s="97"/>
      <c r="L1604" s="97"/>
      <c r="M1604" s="97"/>
      <c r="N1604" s="97"/>
      <c r="O1604" t="str">
        <f t="shared" ref="O1604" si="1593">O1601</f>
        <v/>
      </c>
    </row>
    <row r="1605" spans="1:15" x14ac:dyDescent="0.25">
      <c r="A1605" s="188"/>
      <c r="B1605" s="188"/>
      <c r="C1605" s="188"/>
      <c r="D1605" s="188"/>
      <c r="E1605" s="188"/>
      <c r="F1605" s="188"/>
      <c r="G1605" s="188"/>
      <c r="H1605" s="188"/>
      <c r="I1605" s="188"/>
      <c r="J1605" s="188"/>
      <c r="K1605" s="188"/>
      <c r="L1605" s="188"/>
      <c r="M1605" s="188"/>
      <c r="N1605" s="188"/>
      <c r="O1605" t="str">
        <f t="shared" ref="O1605" si="1594">O1601</f>
        <v/>
      </c>
    </row>
    <row r="1606" spans="1:15" x14ac:dyDescent="0.25">
      <c r="A1606" s="191" t="str">
        <f>'[1]Run Rate'!A324</f>
        <v>ATC06640</v>
      </c>
      <c r="B1606" s="191" t="str">
        <f>'[1]Run Rate'!B324</f>
        <v>Trening prsluk LightVest 10kg Atleticore</v>
      </c>
      <c r="C1606" s="191" t="str">
        <f>'[1]Run Rate'!C324</f>
        <v>FITNESS OPREMA</v>
      </c>
      <c r="D1606" s="191" t="str">
        <f>'[1]Run Rate'!D324</f>
        <v>03 BRONZE</v>
      </c>
      <c r="E1606" s="97"/>
      <c r="F1606" s="97"/>
      <c r="G1606" s="97"/>
      <c r="H1606" s="97"/>
      <c r="I1606" s="97"/>
      <c r="J1606" s="97"/>
      <c r="K1606" s="97"/>
      <c r="L1606" s="97"/>
      <c r="M1606" s="97"/>
      <c r="N1606" s="97"/>
      <c r="O1606" t="str">
        <f t="shared" ref="O1606" si="1595">IF(AND(OR($B$1="ALL",$B$1=C1606),OR($E$1="ALL",$E$1=D1606),OR($B$2="ALL",$B$2=A1606),OR($E$2="ALL",IFERROR(SEARCH($E$2,B1606),0)&gt;0)),"MATCH","")</f>
        <v/>
      </c>
    </row>
    <row r="1607" spans="1:15" x14ac:dyDescent="0.25">
      <c r="A1607" s="192"/>
      <c r="B1607" s="192" t="s">
        <v>156</v>
      </c>
      <c r="C1607" s="192" t="s">
        <v>157</v>
      </c>
      <c r="D1607" s="192" t="s">
        <v>158</v>
      </c>
      <c r="E1607" s="192" t="s">
        <v>139</v>
      </c>
      <c r="F1607" s="192" t="s">
        <v>140</v>
      </c>
      <c r="G1607" s="192" t="s">
        <v>141</v>
      </c>
      <c r="H1607" s="192" t="s">
        <v>142</v>
      </c>
      <c r="I1607" s="192" t="s">
        <v>143</v>
      </c>
      <c r="J1607" s="192" t="s">
        <v>144</v>
      </c>
      <c r="K1607" s="192" t="s">
        <v>145</v>
      </c>
      <c r="L1607" s="192" t="s">
        <v>146</v>
      </c>
      <c r="M1607" s="192" t="s">
        <v>147</v>
      </c>
      <c r="N1607" s="192" t="s">
        <v>148</v>
      </c>
      <c r="O1607" t="str">
        <f t="shared" ref="O1607" si="1596">O1606</f>
        <v/>
      </c>
    </row>
    <row r="1608" spans="1:15" x14ac:dyDescent="0.25">
      <c r="A1608" s="193" t="s">
        <v>161</v>
      </c>
      <c r="B1608" s="97"/>
      <c r="C1608" s="97"/>
      <c r="D1608" s="97"/>
      <c r="E1608" s="97"/>
      <c r="F1608" s="97"/>
      <c r="G1608" s="97"/>
      <c r="H1608" s="97"/>
      <c r="I1608" s="97"/>
      <c r="J1608" s="97"/>
      <c r="K1608" s="97"/>
      <c r="L1608" s="97"/>
      <c r="M1608" s="97"/>
      <c r="N1608" s="97"/>
      <c r="O1608" t="str">
        <f t="shared" ref="O1608" si="1597">O1606</f>
        <v/>
      </c>
    </row>
    <row r="1609" spans="1:15" x14ac:dyDescent="0.25">
      <c r="A1609" s="193" t="s">
        <v>164</v>
      </c>
      <c r="B1609" s="97"/>
      <c r="C1609" s="97"/>
      <c r="D1609" s="97"/>
      <c r="E1609" s="97"/>
      <c r="F1609" s="97"/>
      <c r="G1609" s="97"/>
      <c r="H1609" s="97"/>
      <c r="I1609" s="97"/>
      <c r="J1609" s="97"/>
      <c r="K1609" s="97"/>
      <c r="L1609" s="97"/>
      <c r="M1609" s="97"/>
      <c r="N1609" s="97"/>
      <c r="O1609" t="str">
        <f t="shared" ref="O1609" si="1598">O1606</f>
        <v/>
      </c>
    </row>
    <row r="1610" spans="1:15" x14ac:dyDescent="0.25">
      <c r="A1610" s="188"/>
      <c r="B1610" s="188"/>
      <c r="C1610" s="188"/>
      <c r="D1610" s="188"/>
      <c r="E1610" s="188"/>
      <c r="F1610" s="188"/>
      <c r="G1610" s="188"/>
      <c r="H1610" s="188"/>
      <c r="I1610" s="188"/>
      <c r="J1610" s="188"/>
      <c r="K1610" s="188"/>
      <c r="L1610" s="188"/>
      <c r="M1610" s="188"/>
      <c r="N1610" s="188"/>
      <c r="O1610" t="str">
        <f t="shared" ref="O1610" si="1599">O1606</f>
        <v/>
      </c>
    </row>
    <row r="1611" spans="1:15" x14ac:dyDescent="0.25">
      <c r="A1611" s="191" t="str">
        <f>'[1]Run Rate'!A325</f>
        <v>CEL11619</v>
      </c>
      <c r="B1611" s="191" t="str">
        <f>'[1]Run Rate'!B325</f>
        <v>C4 Energy Crb Frozen Bombsicle 500 ML</v>
      </c>
      <c r="C1611" s="191" t="str">
        <f>'[1]Run Rate'!C325</f>
        <v>RTD &amp; SNACKS</v>
      </c>
      <c r="D1611" s="191" t="str">
        <f>'[1]Run Rate'!D325</f>
        <v>03 BRONZE</v>
      </c>
      <c r="E1611" s="97"/>
      <c r="F1611" s="97"/>
      <c r="G1611" s="97"/>
      <c r="H1611" s="97"/>
      <c r="I1611" s="97"/>
      <c r="J1611" s="97"/>
      <c r="K1611" s="97"/>
      <c r="L1611" s="97"/>
      <c r="M1611" s="97"/>
      <c r="N1611" s="97"/>
      <c r="O1611" t="str">
        <f t="shared" ref="O1611" si="1600">IF(AND(OR($B$1="ALL",$B$1=C1611),OR($E$1="ALL",$E$1=D1611),OR($B$2="ALL",$B$2=A1611),OR($E$2="ALL",IFERROR(SEARCH($E$2,B1611),0)&gt;0)),"MATCH","")</f>
        <v/>
      </c>
    </row>
    <row r="1612" spans="1:15" x14ac:dyDescent="0.25">
      <c r="A1612" s="192"/>
      <c r="B1612" s="192" t="s">
        <v>156</v>
      </c>
      <c r="C1612" s="192" t="s">
        <v>157</v>
      </c>
      <c r="D1612" s="192" t="s">
        <v>158</v>
      </c>
      <c r="E1612" s="192" t="s">
        <v>139</v>
      </c>
      <c r="F1612" s="192" t="s">
        <v>140</v>
      </c>
      <c r="G1612" s="192" t="s">
        <v>141</v>
      </c>
      <c r="H1612" s="192" t="s">
        <v>142</v>
      </c>
      <c r="I1612" s="192" t="s">
        <v>143</v>
      </c>
      <c r="J1612" s="192" t="s">
        <v>144</v>
      </c>
      <c r="K1612" s="192" t="s">
        <v>145</v>
      </c>
      <c r="L1612" s="192" t="s">
        <v>146</v>
      </c>
      <c r="M1612" s="192" t="s">
        <v>147</v>
      </c>
      <c r="N1612" s="192" t="s">
        <v>148</v>
      </c>
      <c r="O1612" t="str">
        <f t="shared" ref="O1612" si="1601">O1611</f>
        <v/>
      </c>
    </row>
    <row r="1613" spans="1:15" x14ac:dyDescent="0.25">
      <c r="A1613" s="193" t="s">
        <v>161</v>
      </c>
      <c r="B1613" s="97"/>
      <c r="C1613" s="97"/>
      <c r="D1613" s="97"/>
      <c r="E1613" s="97"/>
      <c r="F1613" s="97"/>
      <c r="G1613" s="97"/>
      <c r="H1613" s="97"/>
      <c r="I1613" s="97"/>
      <c r="J1613" s="97"/>
      <c r="K1613" s="97"/>
      <c r="L1613" s="97"/>
      <c r="M1613" s="97"/>
      <c r="N1613" s="97"/>
      <c r="O1613" t="str">
        <f t="shared" ref="O1613" si="1602">O1611</f>
        <v/>
      </c>
    </row>
    <row r="1614" spans="1:15" x14ac:dyDescent="0.25">
      <c r="A1614" s="193" t="s">
        <v>164</v>
      </c>
      <c r="B1614" s="97"/>
      <c r="C1614" s="97"/>
      <c r="D1614" s="97"/>
      <c r="E1614" s="97"/>
      <c r="F1614" s="97"/>
      <c r="G1614" s="97"/>
      <c r="H1614" s="97"/>
      <c r="I1614" s="97"/>
      <c r="J1614" s="97"/>
      <c r="K1614" s="97"/>
      <c r="L1614" s="97"/>
      <c r="M1614" s="97"/>
      <c r="N1614" s="97"/>
      <c r="O1614" t="str">
        <f t="shared" ref="O1614" si="1603">O1611</f>
        <v/>
      </c>
    </row>
    <row r="1615" spans="1:15" x14ac:dyDescent="0.25">
      <c r="A1615" s="188"/>
      <c r="B1615" s="188"/>
      <c r="C1615" s="188"/>
      <c r="D1615" s="188"/>
      <c r="E1615" s="188"/>
      <c r="F1615" s="188"/>
      <c r="G1615" s="188"/>
      <c r="H1615" s="188"/>
      <c r="I1615" s="188"/>
      <c r="J1615" s="188"/>
      <c r="K1615" s="188"/>
      <c r="L1615" s="188"/>
      <c r="M1615" s="188"/>
      <c r="N1615" s="188"/>
      <c r="O1615" t="str">
        <f t="shared" ref="O1615" si="1604">O1611</f>
        <v/>
      </c>
    </row>
    <row r="1616" spans="1:15" x14ac:dyDescent="0.25">
      <c r="A1616" s="191" t="str">
        <f>'[1]Run Rate'!A326</f>
        <v>POL04122</v>
      </c>
      <c r="B1616" s="191" t="str">
        <f>'[1]Run Rate'!B326</f>
        <v>Polleo Maltodex 2000g</v>
      </c>
      <c r="C1616" s="191" t="str">
        <f>'[1]Run Rate'!C326</f>
        <v>SPORTSKA PREHRANA</v>
      </c>
      <c r="D1616" s="191" t="str">
        <f>'[1]Run Rate'!D326</f>
        <v>03 BRONZE</v>
      </c>
      <c r="E1616" s="97"/>
      <c r="F1616" s="97"/>
      <c r="G1616" s="97"/>
      <c r="H1616" s="97"/>
      <c r="I1616" s="97"/>
      <c r="J1616" s="97"/>
      <c r="K1616" s="97"/>
      <c r="L1616" s="97"/>
      <c r="M1616" s="97"/>
      <c r="N1616" s="97"/>
      <c r="O1616" t="str">
        <f t="shared" ref="O1616" si="1605">IF(AND(OR($B$1="ALL",$B$1=C1616),OR($E$1="ALL",$E$1=D1616),OR($B$2="ALL",$B$2=A1616),OR($E$2="ALL",IFERROR(SEARCH($E$2,B1616),0)&gt;0)),"MATCH","")</f>
        <v/>
      </c>
    </row>
    <row r="1617" spans="1:15" x14ac:dyDescent="0.25">
      <c r="A1617" s="192"/>
      <c r="B1617" s="192" t="s">
        <v>156</v>
      </c>
      <c r="C1617" s="192" t="s">
        <v>157</v>
      </c>
      <c r="D1617" s="192" t="s">
        <v>158</v>
      </c>
      <c r="E1617" s="192" t="s">
        <v>139</v>
      </c>
      <c r="F1617" s="192" t="s">
        <v>140</v>
      </c>
      <c r="G1617" s="192" t="s">
        <v>141</v>
      </c>
      <c r="H1617" s="192" t="s">
        <v>142</v>
      </c>
      <c r="I1617" s="192" t="s">
        <v>143</v>
      </c>
      <c r="J1617" s="192" t="s">
        <v>144</v>
      </c>
      <c r="K1617" s="192" t="s">
        <v>145</v>
      </c>
      <c r="L1617" s="192" t="s">
        <v>146</v>
      </c>
      <c r="M1617" s="192" t="s">
        <v>147</v>
      </c>
      <c r="N1617" s="192" t="s">
        <v>148</v>
      </c>
      <c r="O1617" t="str">
        <f t="shared" ref="O1617" si="1606">O1616</f>
        <v/>
      </c>
    </row>
    <row r="1618" spans="1:15" x14ac:dyDescent="0.25">
      <c r="A1618" s="193" t="s">
        <v>161</v>
      </c>
      <c r="B1618" s="97"/>
      <c r="C1618" s="97"/>
      <c r="D1618" s="97"/>
      <c r="E1618" s="97"/>
      <c r="F1618" s="97"/>
      <c r="G1618" s="97"/>
      <c r="H1618" s="97"/>
      <c r="I1618" s="97"/>
      <c r="J1618" s="97"/>
      <c r="K1618" s="97"/>
      <c r="L1618" s="97"/>
      <c r="M1618" s="97"/>
      <c r="N1618" s="97"/>
      <c r="O1618" t="str">
        <f t="shared" ref="O1618" si="1607">O1616</f>
        <v/>
      </c>
    </row>
    <row r="1619" spans="1:15" x14ac:dyDescent="0.25">
      <c r="A1619" s="193" t="s">
        <v>164</v>
      </c>
      <c r="B1619" s="97"/>
      <c r="C1619" s="97"/>
      <c r="D1619" s="97"/>
      <c r="E1619" s="97"/>
      <c r="F1619" s="97"/>
      <c r="G1619" s="97"/>
      <c r="H1619" s="97"/>
      <c r="I1619" s="97"/>
      <c r="J1619" s="97"/>
      <c r="K1619" s="97"/>
      <c r="L1619" s="97"/>
      <c r="M1619" s="97"/>
      <c r="N1619" s="97"/>
      <c r="O1619" t="str">
        <f t="shared" ref="O1619" si="1608">O1616</f>
        <v/>
      </c>
    </row>
    <row r="1620" spans="1:15" x14ac:dyDescent="0.25">
      <c r="A1620" s="188"/>
      <c r="B1620" s="188"/>
      <c r="C1620" s="188"/>
      <c r="D1620" s="188"/>
      <c r="E1620" s="188"/>
      <c r="F1620" s="188"/>
      <c r="G1620" s="188"/>
      <c r="H1620" s="188"/>
      <c r="I1620" s="188"/>
      <c r="J1620" s="188"/>
      <c r="K1620" s="188"/>
      <c r="L1620" s="188"/>
      <c r="M1620" s="188"/>
      <c r="N1620" s="188"/>
      <c r="O1620" t="str">
        <f t="shared" ref="O1620" si="1609">O1616</f>
        <v/>
      </c>
    </row>
    <row r="1621" spans="1:15" x14ac:dyDescent="0.25">
      <c r="A1621" s="191" t="str">
        <f>'[1]Run Rate'!A327</f>
        <v>ATC06509</v>
      </c>
      <c r="B1621" s="191" t="str">
        <f>'[1]Run Rate'!B327</f>
        <v>Prostirka NBR Yoga 180 cm crna</v>
      </c>
      <c r="C1621" s="191" t="str">
        <f>'[1]Run Rate'!C327</f>
        <v>FITNESS OPREMA</v>
      </c>
      <c r="D1621" s="191" t="str">
        <f>'[1]Run Rate'!D327</f>
        <v>03 BRONZE</v>
      </c>
      <c r="E1621" s="97"/>
      <c r="F1621" s="97"/>
      <c r="G1621" s="97"/>
      <c r="H1621" s="97"/>
      <c r="I1621" s="97"/>
      <c r="J1621" s="97"/>
      <c r="K1621" s="97"/>
      <c r="L1621" s="97"/>
      <c r="M1621" s="97"/>
      <c r="N1621" s="97"/>
      <c r="O1621" t="str">
        <f t="shared" ref="O1621" si="1610">IF(AND(OR($B$1="ALL",$B$1=C1621),OR($E$1="ALL",$E$1=D1621),OR($B$2="ALL",$B$2=A1621),OR($E$2="ALL",IFERROR(SEARCH($E$2,B1621),0)&gt;0)),"MATCH","")</f>
        <v/>
      </c>
    </row>
    <row r="1622" spans="1:15" x14ac:dyDescent="0.25">
      <c r="A1622" s="192"/>
      <c r="B1622" s="192" t="s">
        <v>156</v>
      </c>
      <c r="C1622" s="192" t="s">
        <v>157</v>
      </c>
      <c r="D1622" s="192" t="s">
        <v>158</v>
      </c>
      <c r="E1622" s="192" t="s">
        <v>139</v>
      </c>
      <c r="F1622" s="192" t="s">
        <v>140</v>
      </c>
      <c r="G1622" s="192" t="s">
        <v>141</v>
      </c>
      <c r="H1622" s="192" t="s">
        <v>142</v>
      </c>
      <c r="I1622" s="192" t="s">
        <v>143</v>
      </c>
      <c r="J1622" s="192" t="s">
        <v>144</v>
      </c>
      <c r="K1622" s="192" t="s">
        <v>145</v>
      </c>
      <c r="L1622" s="192" t="s">
        <v>146</v>
      </c>
      <c r="M1622" s="192" t="s">
        <v>147</v>
      </c>
      <c r="N1622" s="192" t="s">
        <v>148</v>
      </c>
      <c r="O1622" t="str">
        <f t="shared" ref="O1622" si="1611">O1621</f>
        <v/>
      </c>
    </row>
    <row r="1623" spans="1:15" x14ac:dyDescent="0.25">
      <c r="A1623" s="193" t="s">
        <v>161</v>
      </c>
      <c r="B1623" s="97"/>
      <c r="C1623" s="97"/>
      <c r="D1623" s="97"/>
      <c r="E1623" s="97"/>
      <c r="F1623" s="97"/>
      <c r="G1623" s="97"/>
      <c r="H1623" s="97"/>
      <c r="I1623" s="97"/>
      <c r="J1623" s="97"/>
      <c r="K1623" s="97"/>
      <c r="L1623" s="97"/>
      <c r="M1623" s="97"/>
      <c r="N1623" s="97"/>
      <c r="O1623" t="str">
        <f t="shared" ref="O1623" si="1612">O1621</f>
        <v/>
      </c>
    </row>
    <row r="1624" spans="1:15" x14ac:dyDescent="0.25">
      <c r="A1624" s="193" t="s">
        <v>164</v>
      </c>
      <c r="B1624" s="97"/>
      <c r="C1624" s="97"/>
      <c r="D1624" s="97"/>
      <c r="E1624" s="97"/>
      <c r="F1624" s="97"/>
      <c r="G1624" s="97"/>
      <c r="H1624" s="97"/>
      <c r="I1624" s="97"/>
      <c r="J1624" s="97"/>
      <c r="K1624" s="97"/>
      <c r="L1624" s="97"/>
      <c r="M1624" s="97"/>
      <c r="N1624" s="97"/>
      <c r="O1624" t="str">
        <f t="shared" ref="O1624" si="1613">O1621</f>
        <v/>
      </c>
    </row>
    <row r="1625" spans="1:15" x14ac:dyDescent="0.25">
      <c r="A1625" s="188"/>
      <c r="B1625" s="188"/>
      <c r="C1625" s="188"/>
      <c r="D1625" s="188"/>
      <c r="E1625" s="188"/>
      <c r="F1625" s="188"/>
      <c r="G1625" s="188"/>
      <c r="H1625" s="188"/>
      <c r="I1625" s="188"/>
      <c r="J1625" s="188"/>
      <c r="K1625" s="188"/>
      <c r="L1625" s="188"/>
      <c r="M1625" s="188"/>
      <c r="N1625" s="188"/>
      <c r="O1625" t="str">
        <f t="shared" ref="O1625" si="1614">O1621</f>
        <v/>
      </c>
    </row>
    <row r="1626" spans="1:15" x14ac:dyDescent="0.25">
      <c r="A1626" s="191" t="str">
        <f>'[1]Run Rate'!A328</f>
        <v>SHM00077</v>
      </c>
      <c r="B1626" s="191" t="str">
        <f>'[1]Run Rate'!B328</f>
        <v>DEFENDER, Beast Mode On, 600 ml</v>
      </c>
      <c r="C1626" s="191" t="str">
        <f>'[1]Run Rate'!C328</f>
        <v>DRINKWARE I HOME</v>
      </c>
      <c r="D1626" s="191" t="str">
        <f>'[1]Run Rate'!D328</f>
        <v>03 BRONZE</v>
      </c>
      <c r="E1626" s="97"/>
      <c r="F1626" s="97"/>
      <c r="G1626" s="97"/>
      <c r="H1626" s="97"/>
      <c r="I1626" s="97"/>
      <c r="J1626" s="97"/>
      <c r="K1626" s="97"/>
      <c r="L1626" s="97"/>
      <c r="M1626" s="97"/>
      <c r="N1626" s="97"/>
      <c r="O1626" t="str">
        <f t="shared" ref="O1626" si="1615">IF(AND(OR($B$1="ALL",$B$1=C1626),OR($E$1="ALL",$E$1=D1626),OR($B$2="ALL",$B$2=A1626),OR($E$2="ALL",IFERROR(SEARCH($E$2,B1626),0)&gt;0)),"MATCH","")</f>
        <v/>
      </c>
    </row>
    <row r="1627" spans="1:15" x14ac:dyDescent="0.25">
      <c r="A1627" s="192"/>
      <c r="B1627" s="192" t="s">
        <v>156</v>
      </c>
      <c r="C1627" s="192" t="s">
        <v>157</v>
      </c>
      <c r="D1627" s="192" t="s">
        <v>158</v>
      </c>
      <c r="E1627" s="192" t="s">
        <v>139</v>
      </c>
      <c r="F1627" s="192" t="s">
        <v>140</v>
      </c>
      <c r="G1627" s="192" t="s">
        <v>141</v>
      </c>
      <c r="H1627" s="192" t="s">
        <v>142</v>
      </c>
      <c r="I1627" s="192" t="s">
        <v>143</v>
      </c>
      <c r="J1627" s="192" t="s">
        <v>144</v>
      </c>
      <c r="K1627" s="192" t="s">
        <v>145</v>
      </c>
      <c r="L1627" s="192" t="s">
        <v>146</v>
      </c>
      <c r="M1627" s="192" t="s">
        <v>147</v>
      </c>
      <c r="N1627" s="192" t="s">
        <v>148</v>
      </c>
      <c r="O1627" t="str">
        <f t="shared" ref="O1627" si="1616">O1626</f>
        <v/>
      </c>
    </row>
    <row r="1628" spans="1:15" x14ac:dyDescent="0.25">
      <c r="A1628" s="193" t="s">
        <v>161</v>
      </c>
      <c r="B1628" s="97"/>
      <c r="C1628" s="97"/>
      <c r="D1628" s="97"/>
      <c r="E1628" s="97"/>
      <c r="F1628" s="97"/>
      <c r="G1628" s="97"/>
      <c r="H1628" s="97"/>
      <c r="I1628" s="97"/>
      <c r="J1628" s="97"/>
      <c r="K1628" s="97"/>
      <c r="L1628" s="97"/>
      <c r="M1628" s="97"/>
      <c r="N1628" s="97"/>
      <c r="O1628" t="str">
        <f t="shared" ref="O1628" si="1617">O1626</f>
        <v/>
      </c>
    </row>
    <row r="1629" spans="1:15" x14ac:dyDescent="0.25">
      <c r="A1629" s="193" t="s">
        <v>164</v>
      </c>
      <c r="B1629" s="97"/>
      <c r="C1629" s="97"/>
      <c r="D1629" s="97"/>
      <c r="E1629" s="97"/>
      <c r="F1629" s="97"/>
      <c r="G1629" s="97"/>
      <c r="H1629" s="97"/>
      <c r="I1629" s="97"/>
      <c r="J1629" s="97"/>
      <c r="K1629" s="97"/>
      <c r="L1629" s="97"/>
      <c r="M1629" s="97"/>
      <c r="N1629" s="97"/>
      <c r="O1629" t="str">
        <f t="shared" ref="O1629" si="1618">O1626</f>
        <v/>
      </c>
    </row>
    <row r="1630" spans="1:15" x14ac:dyDescent="0.25">
      <c r="A1630" s="188"/>
      <c r="B1630" s="188"/>
      <c r="C1630" s="188"/>
      <c r="D1630" s="188"/>
      <c r="E1630" s="188"/>
      <c r="F1630" s="188"/>
      <c r="G1630" s="188"/>
      <c r="H1630" s="188"/>
      <c r="I1630" s="188"/>
      <c r="J1630" s="188"/>
      <c r="K1630" s="188"/>
      <c r="L1630" s="188"/>
      <c r="M1630" s="188"/>
      <c r="N1630" s="188"/>
      <c r="O1630" t="str">
        <f t="shared" ref="O1630" si="1619">O1626</f>
        <v/>
      </c>
    </row>
    <row r="1631" spans="1:15" x14ac:dyDescent="0.25">
      <c r="A1631" s="191" t="str">
        <f>'[1]Run Rate'!A329</f>
        <v>ZOE12357</v>
      </c>
      <c r="B1631" s="191" t="str">
        <f>'[1]Run Rate'!B329</f>
        <v>ZOE Whey 454g Choco Apricot Cake</v>
      </c>
      <c r="C1631" s="191" t="str">
        <f>'[1]Run Rate'!C329</f>
        <v>PROTEINI</v>
      </c>
      <c r="D1631" s="191" t="str">
        <f>'[1]Run Rate'!D329</f>
        <v>03 BRONZE</v>
      </c>
      <c r="E1631" s="97"/>
      <c r="F1631" s="97"/>
      <c r="G1631" s="97"/>
      <c r="H1631" s="97"/>
      <c r="I1631" s="97"/>
      <c r="J1631" s="97"/>
      <c r="K1631" s="97"/>
      <c r="L1631" s="97"/>
      <c r="M1631" s="97"/>
      <c r="N1631" s="97"/>
      <c r="O1631" t="str">
        <f t="shared" ref="O1631" si="1620">IF(AND(OR($B$1="ALL",$B$1=C1631),OR($E$1="ALL",$E$1=D1631),OR($B$2="ALL",$B$2=A1631),OR($E$2="ALL",IFERROR(SEARCH($E$2,B1631),0)&gt;0)),"MATCH","")</f>
        <v/>
      </c>
    </row>
    <row r="1632" spans="1:15" x14ac:dyDescent="0.25">
      <c r="A1632" s="192"/>
      <c r="B1632" s="192" t="s">
        <v>156</v>
      </c>
      <c r="C1632" s="192" t="s">
        <v>157</v>
      </c>
      <c r="D1632" s="192" t="s">
        <v>158</v>
      </c>
      <c r="E1632" s="192" t="s">
        <v>139</v>
      </c>
      <c r="F1632" s="192" t="s">
        <v>140</v>
      </c>
      <c r="G1632" s="192" t="s">
        <v>141</v>
      </c>
      <c r="H1632" s="192" t="s">
        <v>142</v>
      </c>
      <c r="I1632" s="192" t="s">
        <v>143</v>
      </c>
      <c r="J1632" s="192" t="s">
        <v>144</v>
      </c>
      <c r="K1632" s="192" t="s">
        <v>145</v>
      </c>
      <c r="L1632" s="192" t="s">
        <v>146</v>
      </c>
      <c r="M1632" s="192" t="s">
        <v>147</v>
      </c>
      <c r="N1632" s="192" t="s">
        <v>148</v>
      </c>
      <c r="O1632" t="str">
        <f t="shared" ref="O1632" si="1621">O1631</f>
        <v/>
      </c>
    </row>
    <row r="1633" spans="1:15" x14ac:dyDescent="0.25">
      <c r="A1633" s="193" t="s">
        <v>161</v>
      </c>
      <c r="B1633" s="97"/>
      <c r="C1633" s="97"/>
      <c r="D1633" s="97"/>
      <c r="E1633" s="97"/>
      <c r="F1633" s="97"/>
      <c r="G1633" s="97"/>
      <c r="H1633" s="97"/>
      <c r="I1633" s="97"/>
      <c r="J1633" s="97"/>
      <c r="K1633" s="97"/>
      <c r="L1633" s="97"/>
      <c r="M1633" s="97"/>
      <c r="N1633" s="97"/>
      <c r="O1633" t="str">
        <f t="shared" ref="O1633" si="1622">O1631</f>
        <v/>
      </c>
    </row>
    <row r="1634" spans="1:15" x14ac:dyDescent="0.25">
      <c r="A1634" s="193" t="s">
        <v>164</v>
      </c>
      <c r="B1634" s="97"/>
      <c r="C1634" s="97"/>
      <c r="D1634" s="97"/>
      <c r="E1634" s="97"/>
      <c r="F1634" s="97"/>
      <c r="G1634" s="97"/>
      <c r="H1634" s="97"/>
      <c r="I1634" s="97"/>
      <c r="J1634" s="97"/>
      <c r="K1634" s="97"/>
      <c r="L1634" s="97"/>
      <c r="M1634" s="97"/>
      <c r="N1634" s="97"/>
      <c r="O1634" t="str">
        <f t="shared" ref="O1634" si="1623">O1631</f>
        <v/>
      </c>
    </row>
    <row r="1635" spans="1:15" x14ac:dyDescent="0.25">
      <c r="A1635" s="188"/>
      <c r="B1635" s="188"/>
      <c r="C1635" s="188"/>
      <c r="D1635" s="188"/>
      <c r="E1635" s="188"/>
      <c r="F1635" s="188"/>
      <c r="G1635" s="188"/>
      <c r="H1635" s="188"/>
      <c r="I1635" s="188"/>
      <c r="J1635" s="188"/>
      <c r="K1635" s="188"/>
      <c r="L1635" s="188"/>
      <c r="M1635" s="188"/>
      <c r="N1635" s="188"/>
      <c r="O1635" t="str">
        <f t="shared" ref="O1635" si="1624">O1631</f>
        <v/>
      </c>
    </row>
    <row r="1636" spans="1:15" x14ac:dyDescent="0.25">
      <c r="A1636" s="191" t="str">
        <f>'[1]Run Rate'!A330</f>
        <v>SCM04398</v>
      </c>
      <c r="B1636" s="191" t="str">
        <f>'[1]Run Rate'!B330</f>
        <v>Amino Hybrid 300 tablets</v>
      </c>
      <c r="C1636" s="191" t="str">
        <f>'[1]Run Rate'!C330</f>
        <v>SPORTSKA PREHRANA</v>
      </c>
      <c r="D1636" s="191" t="str">
        <f>'[1]Run Rate'!D330</f>
        <v>03 BRONZE</v>
      </c>
      <c r="E1636" s="97"/>
      <c r="F1636" s="97"/>
      <c r="G1636" s="97"/>
      <c r="H1636" s="97"/>
      <c r="I1636" s="97"/>
      <c r="J1636" s="97"/>
      <c r="K1636" s="97"/>
      <c r="L1636" s="97"/>
      <c r="M1636" s="97"/>
      <c r="N1636" s="97"/>
      <c r="O1636" t="str">
        <f t="shared" ref="O1636" si="1625">IF(AND(OR($B$1="ALL",$B$1=C1636),OR($E$1="ALL",$E$1=D1636),OR($B$2="ALL",$B$2=A1636),OR($E$2="ALL",IFERROR(SEARCH($E$2,B1636),0)&gt;0)),"MATCH","")</f>
        <v/>
      </c>
    </row>
    <row r="1637" spans="1:15" x14ac:dyDescent="0.25">
      <c r="A1637" s="192"/>
      <c r="B1637" s="192" t="s">
        <v>156</v>
      </c>
      <c r="C1637" s="192" t="s">
        <v>157</v>
      </c>
      <c r="D1637" s="192" t="s">
        <v>158</v>
      </c>
      <c r="E1637" s="192" t="s">
        <v>139</v>
      </c>
      <c r="F1637" s="192" t="s">
        <v>140</v>
      </c>
      <c r="G1637" s="192" t="s">
        <v>141</v>
      </c>
      <c r="H1637" s="192" t="s">
        <v>142</v>
      </c>
      <c r="I1637" s="192" t="s">
        <v>143</v>
      </c>
      <c r="J1637" s="192" t="s">
        <v>144</v>
      </c>
      <c r="K1637" s="192" t="s">
        <v>145</v>
      </c>
      <c r="L1637" s="192" t="s">
        <v>146</v>
      </c>
      <c r="M1637" s="192" t="s">
        <v>147</v>
      </c>
      <c r="N1637" s="192" t="s">
        <v>148</v>
      </c>
      <c r="O1637" t="str">
        <f t="shared" ref="O1637" si="1626">O1636</f>
        <v/>
      </c>
    </row>
    <row r="1638" spans="1:15" x14ac:dyDescent="0.25">
      <c r="A1638" s="193" t="s">
        <v>161</v>
      </c>
      <c r="B1638" s="97"/>
      <c r="C1638" s="97"/>
      <c r="D1638" s="97"/>
      <c r="E1638" s="97"/>
      <c r="F1638" s="97"/>
      <c r="G1638" s="97"/>
      <c r="H1638" s="97"/>
      <c r="I1638" s="97"/>
      <c r="J1638" s="97"/>
      <c r="K1638" s="97"/>
      <c r="L1638" s="97"/>
      <c r="M1638" s="97"/>
      <c r="N1638" s="97"/>
      <c r="O1638" t="str">
        <f t="shared" ref="O1638" si="1627">O1636</f>
        <v/>
      </c>
    </row>
    <row r="1639" spans="1:15" x14ac:dyDescent="0.25">
      <c r="A1639" s="193" t="s">
        <v>164</v>
      </c>
      <c r="B1639" s="97"/>
      <c r="C1639" s="97"/>
      <c r="D1639" s="97"/>
      <c r="E1639" s="97"/>
      <c r="F1639" s="97"/>
      <c r="G1639" s="97"/>
      <c r="H1639" s="97"/>
      <c r="I1639" s="97"/>
      <c r="J1639" s="97"/>
      <c r="K1639" s="97"/>
      <c r="L1639" s="97"/>
      <c r="M1639" s="97"/>
      <c r="N1639" s="97"/>
      <c r="O1639" t="str">
        <f t="shared" ref="O1639" si="1628">O1636</f>
        <v/>
      </c>
    </row>
    <row r="1640" spans="1:15" x14ac:dyDescent="0.25">
      <c r="A1640" s="188"/>
      <c r="B1640" s="188"/>
      <c r="C1640" s="188"/>
      <c r="D1640" s="188"/>
      <c r="E1640" s="188"/>
      <c r="F1640" s="188"/>
      <c r="G1640" s="188"/>
      <c r="H1640" s="188"/>
      <c r="I1640" s="188"/>
      <c r="J1640" s="188"/>
      <c r="K1640" s="188"/>
      <c r="L1640" s="188"/>
      <c r="M1640" s="188"/>
      <c r="N1640" s="188"/>
      <c r="O1640" t="str">
        <f t="shared" ref="O1640" si="1629">O1636</f>
        <v/>
      </c>
    </row>
    <row r="1641" spans="1:15" x14ac:dyDescent="0.25">
      <c r="A1641" s="191" t="str">
        <f>'[1]Run Rate'!A331</f>
        <v>POL12850</v>
      </c>
      <c r="B1641" s="191" t="str">
        <f>'[1]Run Rate'!B331</f>
        <v>Polleo Premium HydroX Whey 1,8kg Unflavoured</v>
      </c>
      <c r="C1641" s="191" t="str">
        <f>'[1]Run Rate'!C331</f>
        <v>PROTEINI</v>
      </c>
      <c r="D1641" s="191" t="str">
        <f>'[1]Run Rate'!D331</f>
        <v>03 BRONZE</v>
      </c>
      <c r="E1641" s="97"/>
      <c r="F1641" s="97"/>
      <c r="G1641" s="97"/>
      <c r="H1641" s="97"/>
      <c r="I1641" s="97"/>
      <c r="J1641" s="97"/>
      <c r="K1641" s="97"/>
      <c r="L1641" s="97"/>
      <c r="M1641" s="97"/>
      <c r="N1641" s="97"/>
      <c r="O1641" t="str">
        <f t="shared" ref="O1641" si="1630">IF(AND(OR($B$1="ALL",$B$1=C1641),OR($E$1="ALL",$E$1=D1641),OR($B$2="ALL",$B$2=A1641),OR($E$2="ALL",IFERROR(SEARCH($E$2,B1641),0)&gt;0)),"MATCH","")</f>
        <v/>
      </c>
    </row>
    <row r="1642" spans="1:15" x14ac:dyDescent="0.25">
      <c r="A1642" s="192"/>
      <c r="B1642" s="192" t="s">
        <v>156</v>
      </c>
      <c r="C1642" s="192" t="s">
        <v>157</v>
      </c>
      <c r="D1642" s="192" t="s">
        <v>158</v>
      </c>
      <c r="E1642" s="192" t="s">
        <v>139</v>
      </c>
      <c r="F1642" s="192" t="s">
        <v>140</v>
      </c>
      <c r="G1642" s="192" t="s">
        <v>141</v>
      </c>
      <c r="H1642" s="192" t="s">
        <v>142</v>
      </c>
      <c r="I1642" s="192" t="s">
        <v>143</v>
      </c>
      <c r="J1642" s="192" t="s">
        <v>144</v>
      </c>
      <c r="K1642" s="192" t="s">
        <v>145</v>
      </c>
      <c r="L1642" s="192" t="s">
        <v>146</v>
      </c>
      <c r="M1642" s="192" t="s">
        <v>147</v>
      </c>
      <c r="N1642" s="192" t="s">
        <v>148</v>
      </c>
      <c r="O1642" t="str">
        <f t="shared" ref="O1642" si="1631">O1641</f>
        <v/>
      </c>
    </row>
    <row r="1643" spans="1:15" x14ac:dyDescent="0.25">
      <c r="A1643" s="193" t="s">
        <v>161</v>
      </c>
      <c r="B1643" s="97"/>
      <c r="C1643" s="97"/>
      <c r="D1643" s="97"/>
      <c r="E1643" s="97"/>
      <c r="F1643" s="97"/>
      <c r="G1643" s="97"/>
      <c r="H1643" s="97"/>
      <c r="I1643" s="97"/>
      <c r="J1643" s="97"/>
      <c r="K1643" s="97"/>
      <c r="L1643" s="97"/>
      <c r="M1643" s="97"/>
      <c r="N1643" s="97"/>
      <c r="O1643" t="str">
        <f t="shared" ref="O1643" si="1632">O1641</f>
        <v/>
      </c>
    </row>
    <row r="1644" spans="1:15" x14ac:dyDescent="0.25">
      <c r="A1644" s="193" t="s">
        <v>164</v>
      </c>
      <c r="B1644" s="97"/>
      <c r="C1644" s="97"/>
      <c r="D1644" s="97"/>
      <c r="E1644" s="97"/>
      <c r="F1644" s="97"/>
      <c r="G1644" s="97"/>
      <c r="H1644" s="97"/>
      <c r="I1644" s="97"/>
      <c r="J1644" s="97"/>
      <c r="K1644" s="97"/>
      <c r="L1644" s="97"/>
      <c r="M1644" s="97"/>
      <c r="N1644" s="97"/>
      <c r="O1644" t="str">
        <f t="shared" ref="O1644" si="1633">O1641</f>
        <v/>
      </c>
    </row>
    <row r="1645" spans="1:15" x14ac:dyDescent="0.25">
      <c r="A1645" s="188"/>
      <c r="B1645" s="188"/>
      <c r="C1645" s="188"/>
      <c r="D1645" s="188"/>
      <c r="E1645" s="188"/>
      <c r="F1645" s="188"/>
      <c r="G1645" s="188"/>
      <c r="H1645" s="188"/>
      <c r="I1645" s="188"/>
      <c r="J1645" s="188"/>
      <c r="K1645" s="188"/>
      <c r="L1645" s="188"/>
      <c r="M1645" s="188"/>
      <c r="N1645" s="188"/>
      <c r="O1645" t="str">
        <f t="shared" ref="O1645" si="1634">O1641</f>
        <v/>
      </c>
    </row>
    <row r="1646" spans="1:15" x14ac:dyDescent="0.25">
      <c r="A1646" s="191" t="str">
        <f>'[1]Run Rate'!A332</f>
        <v>SHM00080</v>
      </c>
      <c r="B1646" s="191" t="str">
        <f>'[1]Run Rate'!B332</f>
        <v>DEFENDER, Slay the Weights, 600 ml</v>
      </c>
      <c r="C1646" s="191" t="str">
        <f>'[1]Run Rate'!C332</f>
        <v>DRINKWARE I HOME</v>
      </c>
      <c r="D1646" s="191" t="str">
        <f>'[1]Run Rate'!D332</f>
        <v>03 BRONZE</v>
      </c>
      <c r="E1646" s="97"/>
      <c r="F1646" s="97"/>
      <c r="G1646" s="97"/>
      <c r="H1646" s="97"/>
      <c r="I1646" s="97"/>
      <c r="J1646" s="97"/>
      <c r="K1646" s="97"/>
      <c r="L1646" s="97"/>
      <c r="M1646" s="97"/>
      <c r="N1646" s="97"/>
      <c r="O1646" t="str">
        <f t="shared" ref="O1646" si="1635">IF(AND(OR($B$1="ALL",$B$1=C1646),OR($E$1="ALL",$E$1=D1646),OR($B$2="ALL",$B$2=A1646),OR($E$2="ALL",IFERROR(SEARCH($E$2,B1646),0)&gt;0)),"MATCH","")</f>
        <v/>
      </c>
    </row>
    <row r="1647" spans="1:15" x14ac:dyDescent="0.25">
      <c r="A1647" s="192"/>
      <c r="B1647" s="192" t="s">
        <v>156</v>
      </c>
      <c r="C1647" s="192" t="s">
        <v>157</v>
      </c>
      <c r="D1647" s="192" t="s">
        <v>158</v>
      </c>
      <c r="E1647" s="192" t="s">
        <v>139</v>
      </c>
      <c r="F1647" s="192" t="s">
        <v>140</v>
      </c>
      <c r="G1647" s="192" t="s">
        <v>141</v>
      </c>
      <c r="H1647" s="192" t="s">
        <v>142</v>
      </c>
      <c r="I1647" s="192" t="s">
        <v>143</v>
      </c>
      <c r="J1647" s="192" t="s">
        <v>144</v>
      </c>
      <c r="K1647" s="192" t="s">
        <v>145</v>
      </c>
      <c r="L1647" s="192" t="s">
        <v>146</v>
      </c>
      <c r="M1647" s="192" t="s">
        <v>147</v>
      </c>
      <c r="N1647" s="192" t="s">
        <v>148</v>
      </c>
      <c r="O1647" t="str">
        <f t="shared" ref="O1647" si="1636">O1646</f>
        <v/>
      </c>
    </row>
    <row r="1648" spans="1:15" x14ac:dyDescent="0.25">
      <c r="A1648" s="193" t="s">
        <v>161</v>
      </c>
      <c r="B1648" s="97"/>
      <c r="C1648" s="97"/>
      <c r="D1648" s="97"/>
      <c r="E1648" s="97"/>
      <c r="F1648" s="97"/>
      <c r="G1648" s="97"/>
      <c r="H1648" s="97"/>
      <c r="I1648" s="97"/>
      <c r="J1648" s="97"/>
      <c r="K1648" s="97"/>
      <c r="L1648" s="97"/>
      <c r="M1648" s="97"/>
      <c r="N1648" s="97"/>
      <c r="O1648" t="str">
        <f t="shared" ref="O1648" si="1637">O1646</f>
        <v/>
      </c>
    </row>
    <row r="1649" spans="1:15" x14ac:dyDescent="0.25">
      <c r="A1649" s="193" t="s">
        <v>164</v>
      </c>
      <c r="B1649" s="97"/>
      <c r="C1649" s="97"/>
      <c r="D1649" s="97"/>
      <c r="E1649" s="97"/>
      <c r="F1649" s="97"/>
      <c r="G1649" s="97"/>
      <c r="H1649" s="97"/>
      <c r="I1649" s="97"/>
      <c r="J1649" s="97"/>
      <c r="K1649" s="97"/>
      <c r="L1649" s="97"/>
      <c r="M1649" s="97"/>
      <c r="N1649" s="97"/>
      <c r="O1649" t="str">
        <f t="shared" ref="O1649" si="1638">O1646</f>
        <v/>
      </c>
    </row>
    <row r="1650" spans="1:15" x14ac:dyDescent="0.25">
      <c r="A1650" s="188"/>
      <c r="B1650" s="188"/>
      <c r="C1650" s="188"/>
      <c r="D1650" s="188"/>
      <c r="E1650" s="188"/>
      <c r="F1650" s="188"/>
      <c r="G1650" s="188"/>
      <c r="H1650" s="188"/>
      <c r="I1650" s="188"/>
      <c r="J1650" s="188"/>
      <c r="K1650" s="188"/>
      <c r="L1650" s="188"/>
      <c r="M1650" s="188"/>
      <c r="N1650" s="188"/>
      <c r="O1650" t="str">
        <f t="shared" ref="O1650" si="1639">O1646</f>
        <v/>
      </c>
    </row>
    <row r="1651" spans="1:15" x14ac:dyDescent="0.25">
      <c r="A1651" s="191" t="str">
        <f>'[1]Run Rate'!A333</f>
        <v>POL12703</v>
      </c>
      <c r="B1651" s="191" t="str">
        <f>'[1]Run Rate'!B333</f>
        <v>Polleo Pro Whey 2kg Unflavoured</v>
      </c>
      <c r="C1651" s="191" t="str">
        <f>'[1]Run Rate'!C333</f>
        <v>PROTEINI</v>
      </c>
      <c r="D1651" s="191" t="str">
        <f>'[1]Run Rate'!D333</f>
        <v>03 BRONZE</v>
      </c>
      <c r="E1651" s="97"/>
      <c r="F1651" s="97"/>
      <c r="G1651" s="97"/>
      <c r="H1651" s="97"/>
      <c r="I1651" s="97"/>
      <c r="J1651" s="97"/>
      <c r="K1651" s="97"/>
      <c r="L1651" s="97"/>
      <c r="M1651" s="97"/>
      <c r="N1651" s="97"/>
      <c r="O1651" t="str">
        <f t="shared" ref="O1651" si="1640">IF(AND(OR($B$1="ALL",$B$1=C1651),OR($E$1="ALL",$E$1=D1651),OR($B$2="ALL",$B$2=A1651),OR($E$2="ALL",IFERROR(SEARCH($E$2,B1651),0)&gt;0)),"MATCH","")</f>
        <v/>
      </c>
    </row>
    <row r="1652" spans="1:15" x14ac:dyDescent="0.25">
      <c r="A1652" s="192"/>
      <c r="B1652" s="192" t="s">
        <v>156</v>
      </c>
      <c r="C1652" s="192" t="s">
        <v>157</v>
      </c>
      <c r="D1652" s="192" t="s">
        <v>158</v>
      </c>
      <c r="E1652" s="192" t="s">
        <v>139</v>
      </c>
      <c r="F1652" s="192" t="s">
        <v>140</v>
      </c>
      <c r="G1652" s="192" t="s">
        <v>141</v>
      </c>
      <c r="H1652" s="192" t="s">
        <v>142</v>
      </c>
      <c r="I1652" s="192" t="s">
        <v>143</v>
      </c>
      <c r="J1652" s="192" t="s">
        <v>144</v>
      </c>
      <c r="K1652" s="192" t="s">
        <v>145</v>
      </c>
      <c r="L1652" s="192" t="s">
        <v>146</v>
      </c>
      <c r="M1652" s="192" t="s">
        <v>147</v>
      </c>
      <c r="N1652" s="192" t="s">
        <v>148</v>
      </c>
      <c r="O1652" t="str">
        <f t="shared" ref="O1652" si="1641">O1651</f>
        <v/>
      </c>
    </row>
    <row r="1653" spans="1:15" x14ac:dyDescent="0.25">
      <c r="A1653" s="193" t="s">
        <v>161</v>
      </c>
      <c r="B1653" s="97"/>
      <c r="C1653" s="97"/>
      <c r="D1653" s="97"/>
      <c r="E1653" s="97"/>
      <c r="F1653" s="97"/>
      <c r="G1653" s="97"/>
      <c r="H1653" s="97"/>
      <c r="I1653" s="97"/>
      <c r="J1653" s="97"/>
      <c r="K1653" s="97"/>
      <c r="L1653" s="97"/>
      <c r="M1653" s="97"/>
      <c r="N1653" s="97"/>
      <c r="O1653" t="str">
        <f t="shared" ref="O1653" si="1642">O1651</f>
        <v/>
      </c>
    </row>
    <row r="1654" spans="1:15" x14ac:dyDescent="0.25">
      <c r="A1654" s="193" t="s">
        <v>164</v>
      </c>
      <c r="B1654" s="97"/>
      <c r="C1654" s="97"/>
      <c r="D1654" s="97"/>
      <c r="E1654" s="97"/>
      <c r="F1654" s="97"/>
      <c r="G1654" s="97"/>
      <c r="H1654" s="97"/>
      <c r="I1654" s="97"/>
      <c r="J1654" s="97"/>
      <c r="K1654" s="97"/>
      <c r="L1654" s="97"/>
      <c r="M1654" s="97"/>
      <c r="N1654" s="97"/>
      <c r="O1654" t="str">
        <f t="shared" ref="O1654" si="1643">O1651</f>
        <v/>
      </c>
    </row>
    <row r="1655" spans="1:15" x14ac:dyDescent="0.25">
      <c r="A1655" s="188"/>
      <c r="B1655" s="188"/>
      <c r="C1655" s="188"/>
      <c r="D1655" s="188"/>
      <c r="E1655" s="188"/>
      <c r="F1655" s="188"/>
      <c r="G1655" s="188"/>
      <c r="H1655" s="188"/>
      <c r="I1655" s="188"/>
      <c r="J1655" s="188"/>
      <c r="K1655" s="188"/>
      <c r="L1655" s="188"/>
      <c r="M1655" s="188"/>
      <c r="N1655" s="188"/>
      <c r="O1655" t="str">
        <f t="shared" ref="O1655" si="1644">O1651</f>
        <v/>
      </c>
    </row>
    <row r="1656" spans="1:15" x14ac:dyDescent="0.25">
      <c r="A1656" s="191" t="str">
        <f>'[1]Run Rate'!A334</f>
        <v>POL09928</v>
      </c>
      <c r="B1656" s="191" t="str">
        <f>'[1]Run Rate'!B334</f>
        <v>Polleo Protein oatmeal 60g chocolate coconut</v>
      </c>
      <c r="C1656" s="191" t="str">
        <f>'[1]Run Rate'!C334</f>
        <v>BIO I SUPERFOODS</v>
      </c>
      <c r="D1656" s="191" t="str">
        <f>'[1]Run Rate'!D334</f>
        <v>03 BRONZE</v>
      </c>
      <c r="E1656" s="97"/>
      <c r="F1656" s="97"/>
      <c r="G1656" s="97"/>
      <c r="H1656" s="97"/>
      <c r="I1656" s="97"/>
      <c r="J1656" s="97"/>
      <c r="K1656" s="97"/>
      <c r="L1656" s="97"/>
      <c r="M1656" s="97"/>
      <c r="N1656" s="97"/>
      <c r="O1656" t="str">
        <f t="shared" ref="O1656" si="1645">IF(AND(OR($B$1="ALL",$B$1=C1656),OR($E$1="ALL",$E$1=D1656),OR($B$2="ALL",$B$2=A1656),OR($E$2="ALL",IFERROR(SEARCH($E$2,B1656),0)&gt;0)),"MATCH","")</f>
        <v/>
      </c>
    </row>
    <row r="1657" spans="1:15" x14ac:dyDescent="0.25">
      <c r="A1657" s="192"/>
      <c r="B1657" s="192" t="s">
        <v>156</v>
      </c>
      <c r="C1657" s="192" t="s">
        <v>157</v>
      </c>
      <c r="D1657" s="192" t="s">
        <v>158</v>
      </c>
      <c r="E1657" s="192" t="s">
        <v>139</v>
      </c>
      <c r="F1657" s="192" t="s">
        <v>140</v>
      </c>
      <c r="G1657" s="192" t="s">
        <v>141</v>
      </c>
      <c r="H1657" s="192" t="s">
        <v>142</v>
      </c>
      <c r="I1657" s="192" t="s">
        <v>143</v>
      </c>
      <c r="J1657" s="192" t="s">
        <v>144</v>
      </c>
      <c r="K1657" s="192" t="s">
        <v>145</v>
      </c>
      <c r="L1657" s="192" t="s">
        <v>146</v>
      </c>
      <c r="M1657" s="192" t="s">
        <v>147</v>
      </c>
      <c r="N1657" s="192" t="s">
        <v>148</v>
      </c>
      <c r="O1657" t="str">
        <f t="shared" ref="O1657" si="1646">O1656</f>
        <v/>
      </c>
    </row>
    <row r="1658" spans="1:15" x14ac:dyDescent="0.25">
      <c r="A1658" s="193" t="s">
        <v>161</v>
      </c>
      <c r="B1658" s="97"/>
      <c r="C1658" s="97"/>
      <c r="D1658" s="97"/>
      <c r="E1658" s="97"/>
      <c r="F1658" s="97"/>
      <c r="G1658" s="97"/>
      <c r="H1658" s="97"/>
      <c r="I1658" s="97"/>
      <c r="J1658" s="97"/>
      <c r="K1658" s="97"/>
      <c r="L1658" s="97"/>
      <c r="M1658" s="97"/>
      <c r="N1658" s="97"/>
      <c r="O1658" t="str">
        <f t="shared" ref="O1658" si="1647">O1656</f>
        <v/>
      </c>
    </row>
    <row r="1659" spans="1:15" x14ac:dyDescent="0.25">
      <c r="A1659" s="193" t="s">
        <v>164</v>
      </c>
      <c r="B1659" s="97"/>
      <c r="C1659" s="97"/>
      <c r="D1659" s="97"/>
      <c r="E1659" s="97"/>
      <c r="F1659" s="97"/>
      <c r="G1659" s="97"/>
      <c r="H1659" s="97"/>
      <c r="I1659" s="97"/>
      <c r="J1659" s="97"/>
      <c r="K1659" s="97"/>
      <c r="L1659" s="97"/>
      <c r="M1659" s="97"/>
      <c r="N1659" s="97"/>
      <c r="O1659" t="str">
        <f t="shared" ref="O1659" si="1648">O1656</f>
        <v/>
      </c>
    </row>
    <row r="1660" spans="1:15" x14ac:dyDescent="0.25">
      <c r="A1660" s="188"/>
      <c r="B1660" s="188"/>
      <c r="C1660" s="188"/>
      <c r="D1660" s="188"/>
      <c r="E1660" s="188"/>
      <c r="F1660" s="188"/>
      <c r="G1660" s="188"/>
      <c r="H1660" s="188"/>
      <c r="I1660" s="188"/>
      <c r="J1660" s="188"/>
      <c r="K1660" s="188"/>
      <c r="L1660" s="188"/>
      <c r="M1660" s="188"/>
      <c r="N1660" s="188"/>
      <c r="O1660" t="str">
        <f t="shared" ref="O1660" si="1649">O1656</f>
        <v/>
      </c>
    </row>
    <row r="1661" spans="1:15" x14ac:dyDescent="0.25">
      <c r="A1661" s="191" t="str">
        <f>'[1]Run Rate'!A335</f>
        <v>POL12714</v>
      </c>
      <c r="B1661" s="191" t="str">
        <f>'[1]Run Rate'!B335</f>
        <v>Polleo Pro Whey 908g White chocolate</v>
      </c>
      <c r="C1661" s="191" t="str">
        <f>'[1]Run Rate'!C335</f>
        <v>PROTEINI</v>
      </c>
      <c r="D1661" s="191" t="str">
        <f>'[1]Run Rate'!D335</f>
        <v>03 BRONZE</v>
      </c>
      <c r="E1661" s="97"/>
      <c r="F1661" s="97"/>
      <c r="G1661" s="97"/>
      <c r="H1661" s="97"/>
      <c r="I1661" s="97"/>
      <c r="J1661" s="97"/>
      <c r="K1661" s="97"/>
      <c r="L1661" s="97"/>
      <c r="M1661" s="97"/>
      <c r="N1661" s="97"/>
      <c r="O1661" t="str">
        <f t="shared" ref="O1661" si="1650">IF(AND(OR($B$1="ALL",$B$1=C1661),OR($E$1="ALL",$E$1=D1661),OR($B$2="ALL",$B$2=A1661),OR($E$2="ALL",IFERROR(SEARCH($E$2,B1661),0)&gt;0)),"MATCH","")</f>
        <v/>
      </c>
    </row>
    <row r="1662" spans="1:15" x14ac:dyDescent="0.25">
      <c r="A1662" s="192"/>
      <c r="B1662" s="192" t="s">
        <v>156</v>
      </c>
      <c r="C1662" s="192" t="s">
        <v>157</v>
      </c>
      <c r="D1662" s="192" t="s">
        <v>158</v>
      </c>
      <c r="E1662" s="192" t="s">
        <v>139</v>
      </c>
      <c r="F1662" s="192" t="s">
        <v>140</v>
      </c>
      <c r="G1662" s="192" t="s">
        <v>141</v>
      </c>
      <c r="H1662" s="192" t="s">
        <v>142</v>
      </c>
      <c r="I1662" s="192" t="s">
        <v>143</v>
      </c>
      <c r="J1662" s="192" t="s">
        <v>144</v>
      </c>
      <c r="K1662" s="192" t="s">
        <v>145</v>
      </c>
      <c r="L1662" s="192" t="s">
        <v>146</v>
      </c>
      <c r="M1662" s="192" t="s">
        <v>147</v>
      </c>
      <c r="N1662" s="192" t="s">
        <v>148</v>
      </c>
      <c r="O1662" t="str">
        <f t="shared" ref="O1662" si="1651">O1661</f>
        <v/>
      </c>
    </row>
    <row r="1663" spans="1:15" x14ac:dyDescent="0.25">
      <c r="A1663" s="193" t="s">
        <v>161</v>
      </c>
      <c r="B1663" s="97"/>
      <c r="C1663" s="97"/>
      <c r="D1663" s="97"/>
      <c r="E1663" s="97"/>
      <c r="F1663" s="97"/>
      <c r="G1663" s="97"/>
      <c r="H1663" s="97"/>
      <c r="I1663" s="97"/>
      <c r="J1663" s="97"/>
      <c r="K1663" s="97"/>
      <c r="L1663" s="97"/>
      <c r="M1663" s="97"/>
      <c r="N1663" s="97"/>
      <c r="O1663" t="str">
        <f t="shared" ref="O1663" si="1652">O1661</f>
        <v/>
      </c>
    </row>
    <row r="1664" spans="1:15" x14ac:dyDescent="0.25">
      <c r="A1664" s="193" t="s">
        <v>164</v>
      </c>
      <c r="B1664" s="97"/>
      <c r="C1664" s="97"/>
      <c r="D1664" s="97"/>
      <c r="E1664" s="97"/>
      <c r="F1664" s="97"/>
      <c r="G1664" s="97"/>
      <c r="H1664" s="97"/>
      <c r="I1664" s="97"/>
      <c r="J1664" s="97"/>
      <c r="K1664" s="97"/>
      <c r="L1664" s="97"/>
      <c r="M1664" s="97"/>
      <c r="N1664" s="97"/>
      <c r="O1664" t="str">
        <f t="shared" ref="O1664" si="1653">O1661</f>
        <v/>
      </c>
    </row>
    <row r="1665" spans="1:15" x14ac:dyDescent="0.25">
      <c r="A1665" s="188"/>
      <c r="B1665" s="188"/>
      <c r="C1665" s="188"/>
      <c r="D1665" s="188"/>
      <c r="E1665" s="188"/>
      <c r="F1665" s="188"/>
      <c r="G1665" s="188"/>
      <c r="H1665" s="188"/>
      <c r="I1665" s="188"/>
      <c r="J1665" s="188"/>
      <c r="K1665" s="188"/>
      <c r="L1665" s="188"/>
      <c r="M1665" s="188"/>
      <c r="N1665" s="188"/>
      <c r="O1665" t="str">
        <f t="shared" ref="O1665" si="1654">O1661</f>
        <v/>
      </c>
    </row>
    <row r="1666" spans="1:15" x14ac:dyDescent="0.25">
      <c r="A1666" s="191" t="str">
        <f>'[1]Run Rate'!A336</f>
        <v>POL09760</v>
      </c>
      <c r="B1666" s="191" t="str">
        <f>'[1]Run Rate'!B336</f>
        <v>Polleo Revive 1kg Grape</v>
      </c>
      <c r="C1666" s="191" t="str">
        <f>'[1]Run Rate'!C336</f>
        <v>SPORTSKA PREHRANA</v>
      </c>
      <c r="D1666" s="191" t="str">
        <f>'[1]Run Rate'!D336</f>
        <v>03 BRONZE</v>
      </c>
      <c r="E1666" s="97"/>
      <c r="F1666" s="97"/>
      <c r="G1666" s="97"/>
      <c r="H1666" s="97"/>
      <c r="I1666" s="97"/>
      <c r="J1666" s="97"/>
      <c r="K1666" s="97"/>
      <c r="L1666" s="97"/>
      <c r="M1666" s="97"/>
      <c r="N1666" s="97"/>
      <c r="O1666" t="str">
        <f t="shared" ref="O1666" si="1655">IF(AND(OR($B$1="ALL",$B$1=C1666),OR($E$1="ALL",$E$1=D1666),OR($B$2="ALL",$B$2=A1666),OR($E$2="ALL",IFERROR(SEARCH($E$2,B1666),0)&gt;0)),"MATCH","")</f>
        <v/>
      </c>
    </row>
    <row r="1667" spans="1:15" x14ac:dyDescent="0.25">
      <c r="A1667" s="192"/>
      <c r="B1667" s="192" t="s">
        <v>156</v>
      </c>
      <c r="C1667" s="192" t="s">
        <v>157</v>
      </c>
      <c r="D1667" s="192" t="s">
        <v>158</v>
      </c>
      <c r="E1667" s="192" t="s">
        <v>139</v>
      </c>
      <c r="F1667" s="192" t="s">
        <v>140</v>
      </c>
      <c r="G1667" s="192" t="s">
        <v>141</v>
      </c>
      <c r="H1667" s="192" t="s">
        <v>142</v>
      </c>
      <c r="I1667" s="192" t="s">
        <v>143</v>
      </c>
      <c r="J1667" s="192" t="s">
        <v>144</v>
      </c>
      <c r="K1667" s="192" t="s">
        <v>145</v>
      </c>
      <c r="L1667" s="192" t="s">
        <v>146</v>
      </c>
      <c r="M1667" s="192" t="s">
        <v>147</v>
      </c>
      <c r="N1667" s="192" t="s">
        <v>148</v>
      </c>
      <c r="O1667" t="str">
        <f t="shared" ref="O1667" si="1656">O1666</f>
        <v/>
      </c>
    </row>
    <row r="1668" spans="1:15" x14ac:dyDescent="0.25">
      <c r="A1668" s="193" t="s">
        <v>161</v>
      </c>
      <c r="B1668" s="97"/>
      <c r="C1668" s="97"/>
      <c r="D1668" s="97"/>
      <c r="E1668" s="97"/>
      <c r="F1668" s="97"/>
      <c r="G1668" s="97"/>
      <c r="H1668" s="97"/>
      <c r="I1668" s="97"/>
      <c r="J1668" s="97"/>
      <c r="K1668" s="97"/>
      <c r="L1668" s="97"/>
      <c r="M1668" s="97"/>
      <c r="N1668" s="97"/>
      <c r="O1668" t="str">
        <f t="shared" ref="O1668" si="1657">O1666</f>
        <v/>
      </c>
    </row>
    <row r="1669" spans="1:15" x14ac:dyDescent="0.25">
      <c r="A1669" s="193" t="s">
        <v>164</v>
      </c>
      <c r="B1669" s="97"/>
      <c r="C1669" s="97"/>
      <c r="D1669" s="97"/>
      <c r="E1669" s="97"/>
      <c r="F1669" s="97"/>
      <c r="G1669" s="97"/>
      <c r="H1669" s="97"/>
      <c r="I1669" s="97"/>
      <c r="J1669" s="97"/>
      <c r="K1669" s="97"/>
      <c r="L1669" s="97"/>
      <c r="M1669" s="97"/>
      <c r="N1669" s="97"/>
      <c r="O1669" t="str">
        <f t="shared" ref="O1669" si="1658">O1666</f>
        <v/>
      </c>
    </row>
    <row r="1670" spans="1:15" x14ac:dyDescent="0.25">
      <c r="A1670" s="188"/>
      <c r="B1670" s="188"/>
      <c r="C1670" s="188"/>
      <c r="D1670" s="188"/>
      <c r="E1670" s="188"/>
      <c r="F1670" s="188"/>
      <c r="G1670" s="188"/>
      <c r="H1670" s="188"/>
      <c r="I1670" s="188"/>
      <c r="J1670" s="188"/>
      <c r="K1670" s="188"/>
      <c r="L1670" s="188"/>
      <c r="M1670" s="188"/>
      <c r="N1670" s="188"/>
      <c r="O1670" t="str">
        <f t="shared" ref="O1670" si="1659">O1666</f>
        <v/>
      </c>
    </row>
    <row r="1671" spans="1:15" x14ac:dyDescent="0.25">
      <c r="A1671" s="191" t="str">
        <f>'[1]Run Rate'!A337</f>
        <v>SCM04308</v>
      </c>
      <c r="B1671" s="191" t="str">
        <f>'[1]Run Rate'!B337</f>
        <v>Metabolon 250g</v>
      </c>
      <c r="C1671" s="191" t="str">
        <f>'[1]Run Rate'!C337</f>
        <v>SPORTSKA PREHRANA</v>
      </c>
      <c r="D1671" s="191" t="str">
        <f>'[1]Run Rate'!D337</f>
        <v>03 BRONZE</v>
      </c>
      <c r="E1671" s="97"/>
      <c r="F1671" s="97"/>
      <c r="G1671" s="97"/>
      <c r="H1671" s="97"/>
      <c r="I1671" s="97"/>
      <c r="J1671" s="97"/>
      <c r="K1671" s="97"/>
      <c r="L1671" s="97"/>
      <c r="M1671" s="97"/>
      <c r="N1671" s="97"/>
      <c r="O1671" t="str">
        <f t="shared" ref="O1671" si="1660">IF(AND(OR($B$1="ALL",$B$1=C1671),OR($E$1="ALL",$E$1=D1671),OR($B$2="ALL",$B$2=A1671),OR($E$2="ALL",IFERROR(SEARCH($E$2,B1671),0)&gt;0)),"MATCH","")</f>
        <v/>
      </c>
    </row>
    <row r="1672" spans="1:15" x14ac:dyDescent="0.25">
      <c r="A1672" s="192"/>
      <c r="B1672" s="192" t="s">
        <v>156</v>
      </c>
      <c r="C1672" s="192" t="s">
        <v>157</v>
      </c>
      <c r="D1672" s="192" t="s">
        <v>158</v>
      </c>
      <c r="E1672" s="192" t="s">
        <v>139</v>
      </c>
      <c r="F1672" s="192" t="s">
        <v>140</v>
      </c>
      <c r="G1672" s="192" t="s">
        <v>141</v>
      </c>
      <c r="H1672" s="192" t="s">
        <v>142</v>
      </c>
      <c r="I1672" s="192" t="s">
        <v>143</v>
      </c>
      <c r="J1672" s="192" t="s">
        <v>144</v>
      </c>
      <c r="K1672" s="192" t="s">
        <v>145</v>
      </c>
      <c r="L1672" s="192" t="s">
        <v>146</v>
      </c>
      <c r="M1672" s="192" t="s">
        <v>147</v>
      </c>
      <c r="N1672" s="192" t="s">
        <v>148</v>
      </c>
      <c r="O1672" t="str">
        <f t="shared" ref="O1672" si="1661">O1671</f>
        <v/>
      </c>
    </row>
    <row r="1673" spans="1:15" x14ac:dyDescent="0.25">
      <c r="A1673" s="193" t="s">
        <v>161</v>
      </c>
      <c r="B1673" s="97"/>
      <c r="C1673" s="97"/>
      <c r="D1673" s="97"/>
      <c r="E1673" s="97"/>
      <c r="F1673" s="97"/>
      <c r="G1673" s="97"/>
      <c r="H1673" s="97"/>
      <c r="I1673" s="97"/>
      <c r="J1673" s="97"/>
      <c r="K1673" s="97"/>
      <c r="L1673" s="97"/>
      <c r="M1673" s="97"/>
      <c r="N1673" s="97"/>
      <c r="O1673" t="str">
        <f t="shared" ref="O1673" si="1662">O1671</f>
        <v/>
      </c>
    </row>
    <row r="1674" spans="1:15" x14ac:dyDescent="0.25">
      <c r="A1674" s="193" t="s">
        <v>164</v>
      </c>
      <c r="B1674" s="97"/>
      <c r="C1674" s="97"/>
      <c r="D1674" s="97"/>
      <c r="E1674" s="97"/>
      <c r="F1674" s="97"/>
      <c r="G1674" s="97"/>
      <c r="H1674" s="97"/>
      <c r="I1674" s="97"/>
      <c r="J1674" s="97"/>
      <c r="K1674" s="97"/>
      <c r="L1674" s="97"/>
      <c r="M1674" s="97"/>
      <c r="N1674" s="97"/>
      <c r="O1674" t="str">
        <f t="shared" ref="O1674" si="1663">O1671</f>
        <v/>
      </c>
    </row>
    <row r="1675" spans="1:15" x14ac:dyDescent="0.25">
      <c r="A1675" s="188"/>
      <c r="B1675" s="188"/>
      <c r="C1675" s="188"/>
      <c r="D1675" s="188"/>
      <c r="E1675" s="188"/>
      <c r="F1675" s="188"/>
      <c r="G1675" s="188"/>
      <c r="H1675" s="188"/>
      <c r="I1675" s="188"/>
      <c r="J1675" s="188"/>
      <c r="K1675" s="188"/>
      <c r="L1675" s="188"/>
      <c r="M1675" s="188"/>
      <c r="N1675" s="188"/>
      <c r="O1675" t="str">
        <f t="shared" ref="O1675" si="1664">O1671</f>
        <v/>
      </c>
    </row>
    <row r="1676" spans="1:15" x14ac:dyDescent="0.25">
      <c r="A1676" s="191" t="str">
        <f>'[1]Run Rate'!A338</f>
        <v>ON00402</v>
      </c>
      <c r="B1676" s="191" t="str">
        <f>'[1]Run Rate'!B338</f>
        <v>Gold BCAA Train + Sustain 266g Peach Passionfruit</v>
      </c>
      <c r="C1676" s="191" t="str">
        <f>'[1]Run Rate'!C338</f>
        <v>SPORTSKA PREHRANA</v>
      </c>
      <c r="D1676" s="191" t="str">
        <f>'[1]Run Rate'!D338</f>
        <v>03 BRONZE</v>
      </c>
      <c r="E1676" s="97"/>
      <c r="F1676" s="97"/>
      <c r="G1676" s="97"/>
      <c r="H1676" s="97"/>
      <c r="I1676" s="97"/>
      <c r="J1676" s="97"/>
      <c r="K1676" s="97"/>
      <c r="L1676" s="97"/>
      <c r="M1676" s="97"/>
      <c r="N1676" s="97"/>
      <c r="O1676" t="str">
        <f t="shared" ref="O1676" si="1665">IF(AND(OR($B$1="ALL",$B$1=C1676),OR($E$1="ALL",$E$1=D1676),OR($B$2="ALL",$B$2=A1676),OR($E$2="ALL",IFERROR(SEARCH($E$2,B1676),0)&gt;0)),"MATCH","")</f>
        <v/>
      </c>
    </row>
    <row r="1677" spans="1:15" x14ac:dyDescent="0.25">
      <c r="A1677" s="192"/>
      <c r="B1677" s="192" t="s">
        <v>156</v>
      </c>
      <c r="C1677" s="192" t="s">
        <v>157</v>
      </c>
      <c r="D1677" s="192" t="s">
        <v>158</v>
      </c>
      <c r="E1677" s="192" t="s">
        <v>139</v>
      </c>
      <c r="F1677" s="192" t="s">
        <v>140</v>
      </c>
      <c r="G1677" s="192" t="s">
        <v>141</v>
      </c>
      <c r="H1677" s="192" t="s">
        <v>142</v>
      </c>
      <c r="I1677" s="192" t="s">
        <v>143</v>
      </c>
      <c r="J1677" s="192" t="s">
        <v>144</v>
      </c>
      <c r="K1677" s="192" t="s">
        <v>145</v>
      </c>
      <c r="L1677" s="192" t="s">
        <v>146</v>
      </c>
      <c r="M1677" s="192" t="s">
        <v>147</v>
      </c>
      <c r="N1677" s="192" t="s">
        <v>148</v>
      </c>
      <c r="O1677" t="str">
        <f t="shared" ref="O1677" si="1666">O1676</f>
        <v/>
      </c>
    </row>
    <row r="1678" spans="1:15" x14ac:dyDescent="0.25">
      <c r="A1678" s="193" t="s">
        <v>161</v>
      </c>
      <c r="B1678" s="97"/>
      <c r="C1678" s="97"/>
      <c r="D1678" s="97"/>
      <c r="E1678" s="97"/>
      <c r="F1678" s="97"/>
      <c r="G1678" s="97"/>
      <c r="H1678" s="97"/>
      <c r="I1678" s="97"/>
      <c r="J1678" s="97"/>
      <c r="K1678" s="97"/>
      <c r="L1678" s="97"/>
      <c r="M1678" s="97"/>
      <c r="N1678" s="97"/>
      <c r="O1678" t="str">
        <f t="shared" ref="O1678" si="1667">O1676</f>
        <v/>
      </c>
    </row>
    <row r="1679" spans="1:15" x14ac:dyDescent="0.25">
      <c r="A1679" s="193" t="s">
        <v>164</v>
      </c>
      <c r="B1679" s="97"/>
      <c r="C1679" s="97"/>
      <c r="D1679" s="97"/>
      <c r="E1679" s="97"/>
      <c r="F1679" s="97"/>
      <c r="G1679" s="97"/>
      <c r="H1679" s="97"/>
      <c r="I1679" s="97"/>
      <c r="J1679" s="97"/>
      <c r="K1679" s="97"/>
      <c r="L1679" s="97"/>
      <c r="M1679" s="97"/>
      <c r="N1679" s="97"/>
      <c r="O1679" t="str">
        <f t="shared" ref="O1679" si="1668">O1676</f>
        <v/>
      </c>
    </row>
    <row r="1680" spans="1:15" x14ac:dyDescent="0.25">
      <c r="A1680" s="188"/>
      <c r="B1680" s="188"/>
      <c r="C1680" s="188"/>
      <c r="D1680" s="188"/>
      <c r="E1680" s="188"/>
      <c r="F1680" s="188"/>
      <c r="G1680" s="188"/>
      <c r="H1680" s="188"/>
      <c r="I1680" s="188"/>
      <c r="J1680" s="188"/>
      <c r="K1680" s="188"/>
      <c r="L1680" s="188"/>
      <c r="M1680" s="188"/>
      <c r="N1680" s="188"/>
      <c r="O1680" t="str">
        <f t="shared" ref="O1680" si="1669">O1676</f>
        <v/>
      </c>
    </row>
    <row r="1681" spans="1:15" x14ac:dyDescent="0.25">
      <c r="A1681" s="191" t="str">
        <f>'[1]Run Rate'!A339</f>
        <v>POL04283</v>
      </c>
      <c r="B1681" s="191" t="str">
        <f>'[1]Run Rate'!B339</f>
        <v>Chia sjemenke 750g Numbers Are Good</v>
      </c>
      <c r="C1681" s="191" t="str">
        <f>'[1]Run Rate'!C339</f>
        <v>BIO I SUPERFOODS</v>
      </c>
      <c r="D1681" s="191" t="str">
        <f>'[1]Run Rate'!D339</f>
        <v>03 BRONZE</v>
      </c>
      <c r="E1681" s="97"/>
      <c r="F1681" s="97"/>
      <c r="G1681" s="97"/>
      <c r="H1681" s="97"/>
      <c r="I1681" s="97"/>
      <c r="J1681" s="97"/>
      <c r="K1681" s="97"/>
      <c r="L1681" s="97"/>
      <c r="M1681" s="97"/>
      <c r="N1681" s="97"/>
      <c r="O1681" t="str">
        <f t="shared" ref="O1681" si="1670">IF(AND(OR($B$1="ALL",$B$1=C1681),OR($E$1="ALL",$E$1=D1681),OR($B$2="ALL",$B$2=A1681),OR($E$2="ALL",IFERROR(SEARCH($E$2,B1681),0)&gt;0)),"MATCH","")</f>
        <v/>
      </c>
    </row>
    <row r="1682" spans="1:15" x14ac:dyDescent="0.25">
      <c r="A1682" s="192"/>
      <c r="B1682" s="192" t="s">
        <v>156</v>
      </c>
      <c r="C1682" s="192" t="s">
        <v>157</v>
      </c>
      <c r="D1682" s="192" t="s">
        <v>158</v>
      </c>
      <c r="E1682" s="192" t="s">
        <v>139</v>
      </c>
      <c r="F1682" s="192" t="s">
        <v>140</v>
      </c>
      <c r="G1682" s="192" t="s">
        <v>141</v>
      </c>
      <c r="H1682" s="192" t="s">
        <v>142</v>
      </c>
      <c r="I1682" s="192" t="s">
        <v>143</v>
      </c>
      <c r="J1682" s="192" t="s">
        <v>144</v>
      </c>
      <c r="K1682" s="192" t="s">
        <v>145</v>
      </c>
      <c r="L1682" s="192" t="s">
        <v>146</v>
      </c>
      <c r="M1682" s="192" t="s">
        <v>147</v>
      </c>
      <c r="N1682" s="192" t="s">
        <v>148</v>
      </c>
      <c r="O1682" t="str">
        <f t="shared" ref="O1682" si="1671">O1681</f>
        <v/>
      </c>
    </row>
    <row r="1683" spans="1:15" x14ac:dyDescent="0.25">
      <c r="A1683" s="193" t="s">
        <v>161</v>
      </c>
      <c r="B1683" s="97"/>
      <c r="C1683" s="97"/>
      <c r="D1683" s="97"/>
      <c r="E1683" s="97"/>
      <c r="F1683" s="97"/>
      <c r="G1683" s="97"/>
      <c r="H1683" s="97"/>
      <c r="I1683" s="97"/>
      <c r="J1683" s="97"/>
      <c r="K1683" s="97"/>
      <c r="L1683" s="97"/>
      <c r="M1683" s="97"/>
      <c r="N1683" s="97"/>
      <c r="O1683" t="str">
        <f t="shared" ref="O1683" si="1672">O1681</f>
        <v/>
      </c>
    </row>
    <row r="1684" spans="1:15" x14ac:dyDescent="0.25">
      <c r="A1684" s="193" t="s">
        <v>164</v>
      </c>
      <c r="B1684" s="97"/>
      <c r="C1684" s="97"/>
      <c r="D1684" s="97"/>
      <c r="E1684" s="97"/>
      <c r="F1684" s="97"/>
      <c r="G1684" s="97"/>
      <c r="H1684" s="97"/>
      <c r="I1684" s="97"/>
      <c r="J1684" s="97"/>
      <c r="K1684" s="97"/>
      <c r="L1684" s="97"/>
      <c r="M1684" s="97"/>
      <c r="N1684" s="97"/>
      <c r="O1684" t="str">
        <f t="shared" ref="O1684" si="1673">O1681</f>
        <v/>
      </c>
    </row>
    <row r="1685" spans="1:15" x14ac:dyDescent="0.25">
      <c r="A1685" s="188"/>
      <c r="B1685" s="188"/>
      <c r="C1685" s="188"/>
      <c r="D1685" s="188"/>
      <c r="E1685" s="188"/>
      <c r="F1685" s="188"/>
      <c r="G1685" s="188"/>
      <c r="H1685" s="188"/>
      <c r="I1685" s="188"/>
      <c r="J1685" s="188"/>
      <c r="K1685" s="188"/>
      <c r="L1685" s="188"/>
      <c r="M1685" s="188"/>
      <c r="N1685" s="188"/>
      <c r="O1685" t="str">
        <f t="shared" ref="O1685" si="1674">O1681</f>
        <v/>
      </c>
    </row>
    <row r="1686" spans="1:15" x14ac:dyDescent="0.25">
      <c r="A1686" s="191" t="str">
        <f>'[1]Run Rate'!A340</f>
        <v>ATC06626</v>
      </c>
      <c r="B1686" s="191" t="str">
        <f>'[1]Run Rate'!B340</f>
        <v>Komplet standard utega i šipke s navojem 20 kg</v>
      </c>
      <c r="C1686" s="191" t="str">
        <f>'[1]Run Rate'!C340</f>
        <v>FITNESS OPREMA</v>
      </c>
      <c r="D1686" s="191" t="str">
        <f>'[1]Run Rate'!D340</f>
        <v>03 BRONZE</v>
      </c>
      <c r="E1686" s="97"/>
      <c r="F1686" s="97"/>
      <c r="G1686" s="97"/>
      <c r="H1686" s="97"/>
      <c r="I1686" s="97"/>
      <c r="J1686" s="97"/>
      <c r="K1686" s="97"/>
      <c r="L1686" s="97"/>
      <c r="M1686" s="97"/>
      <c r="N1686" s="97"/>
      <c r="O1686" t="str">
        <f t="shared" ref="O1686" si="1675">IF(AND(OR($B$1="ALL",$B$1=C1686),OR($E$1="ALL",$E$1=D1686),OR($B$2="ALL",$B$2=A1686),OR($E$2="ALL",IFERROR(SEARCH($E$2,B1686),0)&gt;0)),"MATCH","")</f>
        <v/>
      </c>
    </row>
    <row r="1687" spans="1:15" x14ac:dyDescent="0.25">
      <c r="A1687" s="192"/>
      <c r="B1687" s="192" t="s">
        <v>156</v>
      </c>
      <c r="C1687" s="192" t="s">
        <v>157</v>
      </c>
      <c r="D1687" s="192" t="s">
        <v>158</v>
      </c>
      <c r="E1687" s="192" t="s">
        <v>139</v>
      </c>
      <c r="F1687" s="192" t="s">
        <v>140</v>
      </c>
      <c r="G1687" s="192" t="s">
        <v>141</v>
      </c>
      <c r="H1687" s="192" t="s">
        <v>142</v>
      </c>
      <c r="I1687" s="192" t="s">
        <v>143</v>
      </c>
      <c r="J1687" s="192" t="s">
        <v>144</v>
      </c>
      <c r="K1687" s="192" t="s">
        <v>145</v>
      </c>
      <c r="L1687" s="192" t="s">
        <v>146</v>
      </c>
      <c r="M1687" s="192" t="s">
        <v>147</v>
      </c>
      <c r="N1687" s="192" t="s">
        <v>148</v>
      </c>
      <c r="O1687" t="str">
        <f t="shared" ref="O1687" si="1676">O1686</f>
        <v/>
      </c>
    </row>
    <row r="1688" spans="1:15" x14ac:dyDescent="0.25">
      <c r="A1688" s="193" t="s">
        <v>161</v>
      </c>
      <c r="B1688" s="97"/>
      <c r="C1688" s="97"/>
      <c r="D1688" s="97"/>
      <c r="E1688" s="97"/>
      <c r="F1688" s="97"/>
      <c r="G1688" s="97"/>
      <c r="H1688" s="97"/>
      <c r="I1688" s="97"/>
      <c r="J1688" s="97"/>
      <c r="K1688" s="97"/>
      <c r="L1688" s="97"/>
      <c r="M1688" s="97"/>
      <c r="N1688" s="97"/>
      <c r="O1688" t="str">
        <f t="shared" ref="O1688" si="1677">O1686</f>
        <v/>
      </c>
    </row>
    <row r="1689" spans="1:15" x14ac:dyDescent="0.25">
      <c r="A1689" s="193" t="s">
        <v>164</v>
      </c>
      <c r="B1689" s="97"/>
      <c r="C1689" s="97"/>
      <c r="D1689" s="97"/>
      <c r="E1689" s="97"/>
      <c r="F1689" s="97"/>
      <c r="G1689" s="97"/>
      <c r="H1689" s="97"/>
      <c r="I1689" s="97"/>
      <c r="J1689" s="97"/>
      <c r="K1689" s="97"/>
      <c r="L1689" s="97"/>
      <c r="M1689" s="97"/>
      <c r="N1689" s="97"/>
      <c r="O1689" t="str">
        <f t="shared" ref="O1689" si="1678">O1686</f>
        <v/>
      </c>
    </row>
    <row r="1690" spans="1:15" x14ac:dyDescent="0.25">
      <c r="A1690" s="188"/>
      <c r="B1690" s="188"/>
      <c r="C1690" s="188"/>
      <c r="D1690" s="188"/>
      <c r="E1690" s="188"/>
      <c r="F1690" s="188"/>
      <c r="G1690" s="188"/>
      <c r="H1690" s="188"/>
      <c r="I1690" s="188"/>
      <c r="J1690" s="188"/>
      <c r="K1690" s="188"/>
      <c r="L1690" s="188"/>
      <c r="M1690" s="188"/>
      <c r="N1690" s="188"/>
      <c r="O1690" t="str">
        <f t="shared" ref="O1690" si="1679">O1686</f>
        <v/>
      </c>
    </row>
    <row r="1691" spans="1:15" x14ac:dyDescent="0.25">
      <c r="A1691" s="191" t="str">
        <f>'[1]Run Rate'!A341</f>
        <v>ON00370</v>
      </c>
      <c r="B1691" s="191" t="str">
        <f>'[1]Run Rate'!B341</f>
        <v>Gold BCAA Train + Sustain 266g Raspberry Pomegrana</v>
      </c>
      <c r="C1691" s="191" t="str">
        <f>'[1]Run Rate'!C341</f>
        <v>SPORTSKA PREHRANA</v>
      </c>
      <c r="D1691" s="191" t="str">
        <f>'[1]Run Rate'!D341</f>
        <v>03 BRONZE</v>
      </c>
      <c r="E1691" s="97"/>
      <c r="F1691" s="97"/>
      <c r="G1691" s="97"/>
      <c r="H1691" s="97"/>
      <c r="I1691" s="97"/>
      <c r="J1691" s="97"/>
      <c r="K1691" s="97"/>
      <c r="L1691" s="97"/>
      <c r="M1691" s="97"/>
      <c r="N1691" s="97"/>
      <c r="O1691" t="str">
        <f t="shared" ref="O1691" si="1680">IF(AND(OR($B$1="ALL",$B$1=C1691),OR($E$1="ALL",$E$1=D1691),OR($B$2="ALL",$B$2=A1691),OR($E$2="ALL",IFERROR(SEARCH($E$2,B1691),0)&gt;0)),"MATCH","")</f>
        <v/>
      </c>
    </row>
    <row r="1692" spans="1:15" x14ac:dyDescent="0.25">
      <c r="A1692" s="192"/>
      <c r="B1692" s="192" t="s">
        <v>156</v>
      </c>
      <c r="C1692" s="192" t="s">
        <v>157</v>
      </c>
      <c r="D1692" s="192" t="s">
        <v>158</v>
      </c>
      <c r="E1692" s="192" t="s">
        <v>139</v>
      </c>
      <c r="F1692" s="192" t="s">
        <v>140</v>
      </c>
      <c r="G1692" s="192" t="s">
        <v>141</v>
      </c>
      <c r="H1692" s="192" t="s">
        <v>142</v>
      </c>
      <c r="I1692" s="192" t="s">
        <v>143</v>
      </c>
      <c r="J1692" s="192" t="s">
        <v>144</v>
      </c>
      <c r="K1692" s="192" t="s">
        <v>145</v>
      </c>
      <c r="L1692" s="192" t="s">
        <v>146</v>
      </c>
      <c r="M1692" s="192" t="s">
        <v>147</v>
      </c>
      <c r="N1692" s="192" t="s">
        <v>148</v>
      </c>
      <c r="O1692" t="str">
        <f t="shared" ref="O1692" si="1681">O1691</f>
        <v/>
      </c>
    </row>
    <row r="1693" spans="1:15" x14ac:dyDescent="0.25">
      <c r="A1693" s="193" t="s">
        <v>161</v>
      </c>
      <c r="B1693" s="97"/>
      <c r="C1693" s="97"/>
      <c r="D1693" s="97"/>
      <c r="E1693" s="97"/>
      <c r="F1693" s="97"/>
      <c r="G1693" s="97"/>
      <c r="H1693" s="97"/>
      <c r="I1693" s="97"/>
      <c r="J1693" s="97"/>
      <c r="K1693" s="97"/>
      <c r="L1693" s="97"/>
      <c r="M1693" s="97"/>
      <c r="N1693" s="97"/>
      <c r="O1693" t="str">
        <f t="shared" ref="O1693" si="1682">O1691</f>
        <v/>
      </c>
    </row>
    <row r="1694" spans="1:15" x14ac:dyDescent="0.25">
      <c r="A1694" s="193" t="s">
        <v>164</v>
      </c>
      <c r="B1694" s="97"/>
      <c r="C1694" s="97"/>
      <c r="D1694" s="97"/>
      <c r="E1694" s="97"/>
      <c r="F1694" s="97"/>
      <c r="G1694" s="97"/>
      <c r="H1694" s="97"/>
      <c r="I1694" s="97"/>
      <c r="J1694" s="97"/>
      <c r="K1694" s="97"/>
      <c r="L1694" s="97"/>
      <c r="M1694" s="97"/>
      <c r="N1694" s="97"/>
      <c r="O1694" t="str">
        <f t="shared" ref="O1694" si="1683">O1691</f>
        <v/>
      </c>
    </row>
    <row r="1695" spans="1:15" x14ac:dyDescent="0.25">
      <c r="A1695" s="188"/>
      <c r="B1695" s="188"/>
      <c r="C1695" s="188"/>
      <c r="D1695" s="188"/>
      <c r="E1695" s="188"/>
      <c r="F1695" s="188"/>
      <c r="G1695" s="188"/>
      <c r="H1695" s="188"/>
      <c r="I1695" s="188"/>
      <c r="J1695" s="188"/>
      <c r="K1695" s="188"/>
      <c r="L1695" s="188"/>
      <c r="M1695" s="188"/>
      <c r="N1695" s="188"/>
      <c r="O1695" t="str">
        <f t="shared" ref="O1695" si="1684">O1691</f>
        <v/>
      </c>
    </row>
    <row r="1696" spans="1:15" x14ac:dyDescent="0.25">
      <c r="A1696" s="191" t="str">
        <f>'[1]Run Rate'!A342</f>
        <v>SCM04313</v>
      </c>
      <c r="B1696" s="191" t="str">
        <f>'[1]Run Rate'!B342</f>
        <v>Hydroflex 2kg chocolate</v>
      </c>
      <c r="C1696" s="191" t="str">
        <f>'[1]Run Rate'!C342</f>
        <v>PROTEINI</v>
      </c>
      <c r="D1696" s="191" t="str">
        <f>'[1]Run Rate'!D342</f>
        <v>03 BRONZE</v>
      </c>
      <c r="E1696" s="97"/>
      <c r="F1696" s="97"/>
      <c r="G1696" s="97"/>
      <c r="H1696" s="97"/>
      <c r="I1696" s="97"/>
      <c r="J1696" s="97"/>
      <c r="K1696" s="97"/>
      <c r="L1696" s="97"/>
      <c r="M1696" s="97"/>
      <c r="N1696" s="97"/>
      <c r="O1696" t="str">
        <f t="shared" ref="O1696" si="1685">IF(AND(OR($B$1="ALL",$B$1=C1696),OR($E$1="ALL",$E$1=D1696),OR($B$2="ALL",$B$2=A1696),OR($E$2="ALL",IFERROR(SEARCH($E$2,B1696),0)&gt;0)),"MATCH","")</f>
        <v/>
      </c>
    </row>
    <row r="1697" spans="1:15" x14ac:dyDescent="0.25">
      <c r="A1697" s="192"/>
      <c r="B1697" s="192" t="s">
        <v>156</v>
      </c>
      <c r="C1697" s="192" t="s">
        <v>157</v>
      </c>
      <c r="D1697" s="192" t="s">
        <v>158</v>
      </c>
      <c r="E1697" s="192" t="s">
        <v>139</v>
      </c>
      <c r="F1697" s="192" t="s">
        <v>140</v>
      </c>
      <c r="G1697" s="192" t="s">
        <v>141</v>
      </c>
      <c r="H1697" s="192" t="s">
        <v>142</v>
      </c>
      <c r="I1697" s="192" t="s">
        <v>143</v>
      </c>
      <c r="J1697" s="192" t="s">
        <v>144</v>
      </c>
      <c r="K1697" s="192" t="s">
        <v>145</v>
      </c>
      <c r="L1697" s="192" t="s">
        <v>146</v>
      </c>
      <c r="M1697" s="192" t="s">
        <v>147</v>
      </c>
      <c r="N1697" s="192" t="s">
        <v>148</v>
      </c>
      <c r="O1697" t="str">
        <f t="shared" ref="O1697" si="1686">O1696</f>
        <v/>
      </c>
    </row>
    <row r="1698" spans="1:15" x14ac:dyDescent="0.25">
      <c r="A1698" s="193" t="s">
        <v>161</v>
      </c>
      <c r="B1698" s="97"/>
      <c r="C1698" s="97"/>
      <c r="D1698" s="97"/>
      <c r="E1698" s="97"/>
      <c r="F1698" s="97"/>
      <c r="G1698" s="97"/>
      <c r="H1698" s="97"/>
      <c r="I1698" s="97"/>
      <c r="J1698" s="97"/>
      <c r="K1698" s="97"/>
      <c r="L1698" s="97"/>
      <c r="M1698" s="97"/>
      <c r="N1698" s="97"/>
      <c r="O1698" t="str">
        <f t="shared" ref="O1698" si="1687">O1696</f>
        <v/>
      </c>
    </row>
    <row r="1699" spans="1:15" x14ac:dyDescent="0.25">
      <c r="A1699" s="193" t="s">
        <v>164</v>
      </c>
      <c r="B1699" s="97"/>
      <c r="C1699" s="97"/>
      <c r="D1699" s="97"/>
      <c r="E1699" s="97"/>
      <c r="F1699" s="97"/>
      <c r="G1699" s="97"/>
      <c r="H1699" s="97"/>
      <c r="I1699" s="97"/>
      <c r="J1699" s="97"/>
      <c r="K1699" s="97"/>
      <c r="L1699" s="97"/>
      <c r="M1699" s="97"/>
      <c r="N1699" s="97"/>
      <c r="O1699" t="str">
        <f t="shared" ref="O1699" si="1688">O1696</f>
        <v/>
      </c>
    </row>
    <row r="1700" spans="1:15" x14ac:dyDescent="0.25">
      <c r="A1700" s="188"/>
      <c r="B1700" s="188"/>
      <c r="C1700" s="188"/>
      <c r="D1700" s="188"/>
      <c r="E1700" s="188"/>
      <c r="F1700" s="188"/>
      <c r="G1700" s="188"/>
      <c r="H1700" s="188"/>
      <c r="I1700" s="188"/>
      <c r="J1700" s="188"/>
      <c r="K1700" s="188"/>
      <c r="L1700" s="188"/>
      <c r="M1700" s="188"/>
      <c r="N1700" s="188"/>
      <c r="O1700" t="str">
        <f t="shared" ref="O1700" si="1689">O1696</f>
        <v/>
      </c>
    </row>
    <row r="1701" spans="1:15" x14ac:dyDescent="0.25">
      <c r="A1701" s="191" t="str">
        <f>'[1]Run Rate'!A343</f>
        <v>ZOE12384</v>
      </c>
      <c r="B1701" s="191" t="str">
        <f>'[1]Run Rate'!B343</f>
        <v>ZOE Iso Drink 300g Peach Iced Tea</v>
      </c>
      <c r="C1701" s="191" t="str">
        <f>'[1]Run Rate'!C343</f>
        <v>SPORTSKA PREHRANA</v>
      </c>
      <c r="D1701" s="191" t="str">
        <f>'[1]Run Rate'!D343</f>
        <v>03 BRONZE</v>
      </c>
      <c r="E1701" s="97"/>
      <c r="F1701" s="97"/>
      <c r="G1701" s="97"/>
      <c r="H1701" s="97"/>
      <c r="I1701" s="97"/>
      <c r="J1701" s="97"/>
      <c r="K1701" s="97"/>
      <c r="L1701" s="97"/>
      <c r="M1701" s="97"/>
      <c r="N1701" s="97"/>
      <c r="O1701" t="str">
        <f t="shared" ref="O1701" si="1690">IF(AND(OR($B$1="ALL",$B$1=C1701),OR($E$1="ALL",$E$1=D1701),OR($B$2="ALL",$B$2=A1701),OR($E$2="ALL",IFERROR(SEARCH($E$2,B1701),0)&gt;0)),"MATCH","")</f>
        <v/>
      </c>
    </row>
    <row r="1702" spans="1:15" x14ac:dyDescent="0.25">
      <c r="A1702" s="192"/>
      <c r="B1702" s="192" t="s">
        <v>156</v>
      </c>
      <c r="C1702" s="192" t="s">
        <v>157</v>
      </c>
      <c r="D1702" s="192" t="s">
        <v>158</v>
      </c>
      <c r="E1702" s="192" t="s">
        <v>139</v>
      </c>
      <c r="F1702" s="192" t="s">
        <v>140</v>
      </c>
      <c r="G1702" s="192" t="s">
        <v>141</v>
      </c>
      <c r="H1702" s="192" t="s">
        <v>142</v>
      </c>
      <c r="I1702" s="192" t="s">
        <v>143</v>
      </c>
      <c r="J1702" s="192" t="s">
        <v>144</v>
      </c>
      <c r="K1702" s="192" t="s">
        <v>145</v>
      </c>
      <c r="L1702" s="192" t="s">
        <v>146</v>
      </c>
      <c r="M1702" s="192" t="s">
        <v>147</v>
      </c>
      <c r="N1702" s="192" t="s">
        <v>148</v>
      </c>
      <c r="O1702" t="str">
        <f t="shared" ref="O1702" si="1691">O1701</f>
        <v/>
      </c>
    </row>
    <row r="1703" spans="1:15" x14ac:dyDescent="0.25">
      <c r="A1703" s="193" t="s">
        <v>161</v>
      </c>
      <c r="B1703" s="97"/>
      <c r="C1703" s="97"/>
      <c r="D1703" s="97"/>
      <c r="E1703" s="97"/>
      <c r="F1703" s="97"/>
      <c r="G1703" s="97"/>
      <c r="H1703" s="97"/>
      <c r="I1703" s="97"/>
      <c r="J1703" s="97"/>
      <c r="K1703" s="97"/>
      <c r="L1703" s="97"/>
      <c r="M1703" s="97"/>
      <c r="N1703" s="97"/>
      <c r="O1703" t="str">
        <f t="shared" ref="O1703" si="1692">O1701</f>
        <v/>
      </c>
    </row>
    <row r="1704" spans="1:15" x14ac:dyDescent="0.25">
      <c r="A1704" s="193" t="s">
        <v>164</v>
      </c>
      <c r="B1704" s="97"/>
      <c r="C1704" s="97"/>
      <c r="D1704" s="97"/>
      <c r="E1704" s="97"/>
      <c r="F1704" s="97"/>
      <c r="G1704" s="97"/>
      <c r="H1704" s="97"/>
      <c r="I1704" s="97"/>
      <c r="J1704" s="97"/>
      <c r="K1704" s="97"/>
      <c r="L1704" s="97"/>
      <c r="M1704" s="97"/>
      <c r="N1704" s="97"/>
      <c r="O1704" t="str">
        <f t="shared" ref="O1704" si="1693">O1701</f>
        <v/>
      </c>
    </row>
    <row r="1705" spans="1:15" x14ac:dyDescent="0.25">
      <c r="A1705" s="188"/>
      <c r="B1705" s="188"/>
      <c r="C1705" s="188"/>
      <c r="D1705" s="188"/>
      <c r="E1705" s="188"/>
      <c r="F1705" s="188"/>
      <c r="G1705" s="188"/>
      <c r="H1705" s="188"/>
      <c r="I1705" s="188"/>
      <c r="J1705" s="188"/>
      <c r="K1705" s="188"/>
      <c r="L1705" s="188"/>
      <c r="M1705" s="188"/>
      <c r="N1705" s="188"/>
      <c r="O1705" t="str">
        <f t="shared" ref="O1705" si="1694">O1701</f>
        <v/>
      </c>
    </row>
    <row r="1706" spans="1:15" x14ac:dyDescent="0.25">
      <c r="A1706" s="191" t="str">
        <f>'[1]Run Rate'!A344</f>
        <v>ATC06637</v>
      </c>
      <c r="B1706" s="191" t="str">
        <f>'[1]Run Rate'!B344</f>
        <v>Trening prsluk Professional 20kg Atleticore</v>
      </c>
      <c r="C1706" s="191" t="str">
        <f>'[1]Run Rate'!C344</f>
        <v>FITNESS OPREMA</v>
      </c>
      <c r="D1706" s="191" t="str">
        <f>'[1]Run Rate'!D344</f>
        <v>03 BRONZE</v>
      </c>
      <c r="E1706" s="97"/>
      <c r="F1706" s="97"/>
      <c r="G1706" s="97"/>
      <c r="H1706" s="97"/>
      <c r="I1706" s="97"/>
      <c r="J1706" s="97"/>
      <c r="K1706" s="97"/>
      <c r="L1706" s="97"/>
      <c r="M1706" s="97"/>
      <c r="N1706" s="97"/>
      <c r="O1706" t="str">
        <f t="shared" ref="O1706" si="1695">IF(AND(OR($B$1="ALL",$B$1=C1706),OR($E$1="ALL",$E$1=D1706),OR($B$2="ALL",$B$2=A1706),OR($E$2="ALL",IFERROR(SEARCH($E$2,B1706),0)&gt;0)),"MATCH","")</f>
        <v/>
      </c>
    </row>
    <row r="1707" spans="1:15" x14ac:dyDescent="0.25">
      <c r="A1707" s="192"/>
      <c r="B1707" s="192" t="s">
        <v>156</v>
      </c>
      <c r="C1707" s="192" t="s">
        <v>157</v>
      </c>
      <c r="D1707" s="192" t="s">
        <v>158</v>
      </c>
      <c r="E1707" s="192" t="s">
        <v>139</v>
      </c>
      <c r="F1707" s="192" t="s">
        <v>140</v>
      </c>
      <c r="G1707" s="192" t="s">
        <v>141</v>
      </c>
      <c r="H1707" s="192" t="s">
        <v>142</v>
      </c>
      <c r="I1707" s="192" t="s">
        <v>143</v>
      </c>
      <c r="J1707" s="192" t="s">
        <v>144</v>
      </c>
      <c r="K1707" s="192" t="s">
        <v>145</v>
      </c>
      <c r="L1707" s="192" t="s">
        <v>146</v>
      </c>
      <c r="M1707" s="192" t="s">
        <v>147</v>
      </c>
      <c r="N1707" s="192" t="s">
        <v>148</v>
      </c>
      <c r="O1707" t="str">
        <f t="shared" ref="O1707" si="1696">O1706</f>
        <v/>
      </c>
    </row>
    <row r="1708" spans="1:15" x14ac:dyDescent="0.25">
      <c r="A1708" s="193" t="s">
        <v>161</v>
      </c>
      <c r="B1708" s="97"/>
      <c r="C1708" s="97"/>
      <c r="D1708" s="97"/>
      <c r="E1708" s="97"/>
      <c r="F1708" s="97"/>
      <c r="G1708" s="97"/>
      <c r="H1708" s="97"/>
      <c r="I1708" s="97"/>
      <c r="J1708" s="97"/>
      <c r="K1708" s="97"/>
      <c r="L1708" s="97"/>
      <c r="M1708" s="97"/>
      <c r="N1708" s="97"/>
      <c r="O1708" t="str">
        <f t="shared" ref="O1708" si="1697">O1706</f>
        <v/>
      </c>
    </row>
    <row r="1709" spans="1:15" x14ac:dyDescent="0.25">
      <c r="A1709" s="193" t="s">
        <v>164</v>
      </c>
      <c r="B1709" s="97"/>
      <c r="C1709" s="97"/>
      <c r="D1709" s="97"/>
      <c r="E1709" s="97"/>
      <c r="F1709" s="97"/>
      <c r="G1709" s="97"/>
      <c r="H1709" s="97"/>
      <c r="I1709" s="97"/>
      <c r="J1709" s="97"/>
      <c r="K1709" s="97"/>
      <c r="L1709" s="97"/>
      <c r="M1709" s="97"/>
      <c r="N1709" s="97"/>
      <c r="O1709" t="str">
        <f t="shared" ref="O1709" si="1698">O1706</f>
        <v/>
      </c>
    </row>
    <row r="1710" spans="1:15" x14ac:dyDescent="0.25">
      <c r="A1710" s="188"/>
      <c r="B1710" s="188"/>
      <c r="C1710" s="188"/>
      <c r="D1710" s="188"/>
      <c r="E1710" s="188"/>
      <c r="F1710" s="188"/>
      <c r="G1710" s="188"/>
      <c r="H1710" s="188"/>
      <c r="I1710" s="188"/>
      <c r="J1710" s="188"/>
      <c r="K1710" s="188"/>
      <c r="L1710" s="188"/>
      <c r="M1710" s="188"/>
      <c r="N1710" s="188"/>
      <c r="O1710" t="str">
        <f t="shared" ref="O1710" si="1699">O1706</f>
        <v/>
      </c>
    </row>
    <row r="1711" spans="1:15" x14ac:dyDescent="0.25">
      <c r="A1711" s="191" t="str">
        <f>'[1]Run Rate'!A345</f>
        <v>POL12674</v>
      </c>
      <c r="B1711" s="191" t="str">
        <f>'[1]Run Rate'!B345</f>
        <v>Polleo Pro Whey 2kg Chocolate hazelnut</v>
      </c>
      <c r="C1711" s="191" t="str">
        <f>'[1]Run Rate'!C345</f>
        <v>PROTEINI</v>
      </c>
      <c r="D1711" s="191" t="str">
        <f>'[1]Run Rate'!D345</f>
        <v>03 BRONZE</v>
      </c>
      <c r="E1711" s="97"/>
      <c r="F1711" s="97"/>
      <c r="G1711" s="97"/>
      <c r="H1711" s="97"/>
      <c r="I1711" s="97"/>
      <c r="J1711" s="97"/>
      <c r="K1711" s="97"/>
      <c r="L1711" s="97"/>
      <c r="M1711" s="97"/>
      <c r="N1711" s="97"/>
      <c r="O1711" t="str">
        <f t="shared" ref="O1711" si="1700">IF(AND(OR($B$1="ALL",$B$1=C1711),OR($E$1="ALL",$E$1=D1711),OR($B$2="ALL",$B$2=A1711),OR($E$2="ALL",IFERROR(SEARCH($E$2,B1711),0)&gt;0)),"MATCH","")</f>
        <v/>
      </c>
    </row>
    <row r="1712" spans="1:15" x14ac:dyDescent="0.25">
      <c r="A1712" s="192"/>
      <c r="B1712" s="192" t="s">
        <v>156</v>
      </c>
      <c r="C1712" s="192" t="s">
        <v>157</v>
      </c>
      <c r="D1712" s="192" t="s">
        <v>158</v>
      </c>
      <c r="E1712" s="192" t="s">
        <v>139</v>
      </c>
      <c r="F1712" s="192" t="s">
        <v>140</v>
      </c>
      <c r="G1712" s="192" t="s">
        <v>141</v>
      </c>
      <c r="H1712" s="192" t="s">
        <v>142</v>
      </c>
      <c r="I1712" s="192" t="s">
        <v>143</v>
      </c>
      <c r="J1712" s="192" t="s">
        <v>144</v>
      </c>
      <c r="K1712" s="192" t="s">
        <v>145</v>
      </c>
      <c r="L1712" s="192" t="s">
        <v>146</v>
      </c>
      <c r="M1712" s="192" t="s">
        <v>147</v>
      </c>
      <c r="N1712" s="192" t="s">
        <v>148</v>
      </c>
      <c r="O1712" t="str">
        <f t="shared" ref="O1712" si="1701">O1711</f>
        <v/>
      </c>
    </row>
    <row r="1713" spans="1:15" x14ac:dyDescent="0.25">
      <c r="A1713" s="193" t="s">
        <v>161</v>
      </c>
      <c r="B1713" s="97"/>
      <c r="C1713" s="97"/>
      <c r="D1713" s="97"/>
      <c r="E1713" s="97"/>
      <c r="F1713" s="97"/>
      <c r="G1713" s="97"/>
      <c r="H1713" s="97"/>
      <c r="I1713" s="97"/>
      <c r="J1713" s="97"/>
      <c r="K1713" s="97"/>
      <c r="L1713" s="97"/>
      <c r="M1713" s="97"/>
      <c r="N1713" s="97"/>
      <c r="O1713" t="str">
        <f t="shared" ref="O1713" si="1702">O1711</f>
        <v/>
      </c>
    </row>
    <row r="1714" spans="1:15" x14ac:dyDescent="0.25">
      <c r="A1714" s="193" t="s">
        <v>164</v>
      </c>
      <c r="B1714" s="97"/>
      <c r="C1714" s="97"/>
      <c r="D1714" s="97"/>
      <c r="E1714" s="97"/>
      <c r="F1714" s="97"/>
      <c r="G1714" s="97"/>
      <c r="H1714" s="97"/>
      <c r="I1714" s="97"/>
      <c r="J1714" s="97"/>
      <c r="K1714" s="97"/>
      <c r="L1714" s="97"/>
      <c r="M1714" s="97"/>
      <c r="N1714" s="97"/>
      <c r="O1714" t="str">
        <f t="shared" ref="O1714" si="1703">O1711</f>
        <v/>
      </c>
    </row>
    <row r="1715" spans="1:15" x14ac:dyDescent="0.25">
      <c r="A1715" s="188"/>
      <c r="B1715" s="188"/>
      <c r="C1715" s="188"/>
      <c r="D1715" s="188"/>
      <c r="E1715" s="188"/>
      <c r="F1715" s="188"/>
      <c r="G1715" s="188"/>
      <c r="H1715" s="188"/>
      <c r="I1715" s="188"/>
      <c r="J1715" s="188"/>
      <c r="K1715" s="188"/>
      <c r="L1715" s="188"/>
      <c r="M1715" s="188"/>
      <c r="N1715" s="188"/>
      <c r="O1715" t="str">
        <f t="shared" ref="O1715" si="1704">O1711</f>
        <v/>
      </c>
    </row>
    <row r="1716" spans="1:15" x14ac:dyDescent="0.25">
      <c r="A1716" s="191" t="str">
        <f>'[1]Run Rate'!A346</f>
        <v>POL12857</v>
      </c>
      <c r="B1716" s="191" t="str">
        <f>'[1]Run Rate'!B346</f>
        <v>Polleo The One:One Mass Gainer 2,5kg Chocolate Madness</v>
      </c>
      <c r="C1716" s="191" t="str">
        <f>'[1]Run Rate'!C346</f>
        <v>SPORTSKA PREHRANA</v>
      </c>
      <c r="D1716" s="191" t="str">
        <f>'[1]Run Rate'!D346</f>
        <v>03 BRONZE</v>
      </c>
      <c r="E1716" s="97"/>
      <c r="F1716" s="97"/>
      <c r="G1716" s="97"/>
      <c r="H1716" s="97"/>
      <c r="I1716" s="97"/>
      <c r="J1716" s="97"/>
      <c r="K1716" s="97"/>
      <c r="L1716" s="97"/>
      <c r="M1716" s="97"/>
      <c r="N1716" s="97"/>
      <c r="O1716" t="str">
        <f t="shared" ref="O1716" si="1705">IF(AND(OR($B$1="ALL",$B$1=C1716),OR($E$1="ALL",$E$1=D1716),OR($B$2="ALL",$B$2=A1716),OR($E$2="ALL",IFERROR(SEARCH($E$2,B1716),0)&gt;0)),"MATCH","")</f>
        <v/>
      </c>
    </row>
    <row r="1717" spans="1:15" x14ac:dyDescent="0.25">
      <c r="A1717" s="192"/>
      <c r="B1717" s="192" t="s">
        <v>156</v>
      </c>
      <c r="C1717" s="192" t="s">
        <v>157</v>
      </c>
      <c r="D1717" s="192" t="s">
        <v>158</v>
      </c>
      <c r="E1717" s="192" t="s">
        <v>139</v>
      </c>
      <c r="F1717" s="192" t="s">
        <v>140</v>
      </c>
      <c r="G1717" s="192" t="s">
        <v>141</v>
      </c>
      <c r="H1717" s="192" t="s">
        <v>142</v>
      </c>
      <c r="I1717" s="192" t="s">
        <v>143</v>
      </c>
      <c r="J1717" s="192" t="s">
        <v>144</v>
      </c>
      <c r="K1717" s="192" t="s">
        <v>145</v>
      </c>
      <c r="L1717" s="192" t="s">
        <v>146</v>
      </c>
      <c r="M1717" s="192" t="s">
        <v>147</v>
      </c>
      <c r="N1717" s="192" t="s">
        <v>148</v>
      </c>
      <c r="O1717" t="str">
        <f t="shared" ref="O1717" si="1706">O1716</f>
        <v/>
      </c>
    </row>
    <row r="1718" spans="1:15" x14ac:dyDescent="0.25">
      <c r="A1718" s="193" t="s">
        <v>161</v>
      </c>
      <c r="B1718" s="97"/>
      <c r="C1718" s="97"/>
      <c r="D1718" s="97"/>
      <c r="E1718" s="97"/>
      <c r="F1718" s="97"/>
      <c r="G1718" s="97"/>
      <c r="H1718" s="97"/>
      <c r="I1718" s="97"/>
      <c r="J1718" s="97"/>
      <c r="K1718" s="97"/>
      <c r="L1718" s="97"/>
      <c r="M1718" s="97"/>
      <c r="N1718" s="97"/>
      <c r="O1718" t="str">
        <f t="shared" ref="O1718" si="1707">O1716</f>
        <v/>
      </c>
    </row>
    <row r="1719" spans="1:15" x14ac:dyDescent="0.25">
      <c r="A1719" s="193" t="s">
        <v>164</v>
      </c>
      <c r="B1719" s="97"/>
      <c r="C1719" s="97"/>
      <c r="D1719" s="97"/>
      <c r="E1719" s="97"/>
      <c r="F1719" s="97"/>
      <c r="G1719" s="97"/>
      <c r="H1719" s="97"/>
      <c r="I1719" s="97"/>
      <c r="J1719" s="97"/>
      <c r="K1719" s="97"/>
      <c r="L1719" s="97"/>
      <c r="M1719" s="97"/>
      <c r="N1719" s="97"/>
      <c r="O1719" t="str">
        <f t="shared" ref="O1719" si="1708">O1716</f>
        <v/>
      </c>
    </row>
    <row r="1720" spans="1:15" x14ac:dyDescent="0.25">
      <c r="A1720" s="188"/>
      <c r="B1720" s="188"/>
      <c r="C1720" s="188"/>
      <c r="D1720" s="188"/>
      <c r="E1720" s="188"/>
      <c r="F1720" s="188"/>
      <c r="G1720" s="188"/>
      <c r="H1720" s="188"/>
      <c r="I1720" s="188"/>
      <c r="J1720" s="188"/>
      <c r="K1720" s="188"/>
      <c r="L1720" s="188"/>
      <c r="M1720" s="188"/>
      <c r="N1720" s="188"/>
      <c r="O1720" t="str">
        <f t="shared" ref="O1720" si="1709">O1716</f>
        <v/>
      </c>
    </row>
    <row r="1721" spans="1:15" x14ac:dyDescent="0.25">
      <c r="A1721" s="191" t="str">
        <f>'[1]Run Rate'!A347</f>
        <v>ATC06504</v>
      </c>
      <c r="B1721" s="191" t="str">
        <f>'[1]Run Rate'!B347</f>
        <v>Bučica gumirana 5 kg</v>
      </c>
      <c r="C1721" s="191" t="str">
        <f>'[1]Run Rate'!C347</f>
        <v>FITNESS OPREMA</v>
      </c>
      <c r="D1721" s="191" t="str">
        <f>'[1]Run Rate'!D347</f>
        <v>03 BRONZE</v>
      </c>
      <c r="E1721" s="97"/>
      <c r="F1721" s="97"/>
      <c r="G1721" s="97"/>
      <c r="H1721" s="97"/>
      <c r="I1721" s="97"/>
      <c r="J1721" s="97"/>
      <c r="K1721" s="97"/>
      <c r="L1721" s="97"/>
      <c r="M1721" s="97"/>
      <c r="N1721" s="97"/>
      <c r="O1721" t="str">
        <f t="shared" ref="O1721" si="1710">IF(AND(OR($B$1="ALL",$B$1=C1721),OR($E$1="ALL",$E$1=D1721),OR($B$2="ALL",$B$2=A1721),OR($E$2="ALL",IFERROR(SEARCH($E$2,B1721),0)&gt;0)),"MATCH","")</f>
        <v/>
      </c>
    </row>
    <row r="1722" spans="1:15" x14ac:dyDescent="0.25">
      <c r="A1722" s="192"/>
      <c r="B1722" s="192" t="s">
        <v>156</v>
      </c>
      <c r="C1722" s="192" t="s">
        <v>157</v>
      </c>
      <c r="D1722" s="192" t="s">
        <v>158</v>
      </c>
      <c r="E1722" s="192" t="s">
        <v>139</v>
      </c>
      <c r="F1722" s="192" t="s">
        <v>140</v>
      </c>
      <c r="G1722" s="192" t="s">
        <v>141</v>
      </c>
      <c r="H1722" s="192" t="s">
        <v>142</v>
      </c>
      <c r="I1722" s="192" t="s">
        <v>143</v>
      </c>
      <c r="J1722" s="192" t="s">
        <v>144</v>
      </c>
      <c r="K1722" s="192" t="s">
        <v>145</v>
      </c>
      <c r="L1722" s="192" t="s">
        <v>146</v>
      </c>
      <c r="M1722" s="192" t="s">
        <v>147</v>
      </c>
      <c r="N1722" s="192" t="s">
        <v>148</v>
      </c>
      <c r="O1722" t="str">
        <f t="shared" ref="O1722" si="1711">O1721</f>
        <v/>
      </c>
    </row>
    <row r="1723" spans="1:15" x14ac:dyDescent="0.25">
      <c r="A1723" s="193" t="s">
        <v>161</v>
      </c>
      <c r="B1723" s="97"/>
      <c r="C1723" s="97"/>
      <c r="D1723" s="97"/>
      <c r="E1723" s="97"/>
      <c r="F1723" s="97"/>
      <c r="G1723" s="97"/>
      <c r="H1723" s="97"/>
      <c r="I1723" s="97"/>
      <c r="J1723" s="97"/>
      <c r="K1723" s="97"/>
      <c r="L1723" s="97"/>
      <c r="M1723" s="97"/>
      <c r="N1723" s="97"/>
      <c r="O1723" t="str">
        <f t="shared" ref="O1723" si="1712">O1721</f>
        <v/>
      </c>
    </row>
    <row r="1724" spans="1:15" x14ac:dyDescent="0.25">
      <c r="A1724" s="193" t="s">
        <v>164</v>
      </c>
      <c r="B1724" s="97"/>
      <c r="C1724" s="97"/>
      <c r="D1724" s="97"/>
      <c r="E1724" s="97"/>
      <c r="F1724" s="97"/>
      <c r="G1724" s="97"/>
      <c r="H1724" s="97"/>
      <c r="I1724" s="97"/>
      <c r="J1724" s="97"/>
      <c r="K1724" s="97"/>
      <c r="L1724" s="97"/>
      <c r="M1724" s="97"/>
      <c r="N1724" s="97"/>
      <c r="O1724" t="str">
        <f t="shared" ref="O1724" si="1713">O1721</f>
        <v/>
      </c>
    </row>
    <row r="1725" spans="1:15" x14ac:dyDescent="0.25">
      <c r="A1725" s="188"/>
      <c r="B1725" s="188"/>
      <c r="C1725" s="188"/>
      <c r="D1725" s="188"/>
      <c r="E1725" s="188"/>
      <c r="F1725" s="188"/>
      <c r="G1725" s="188"/>
      <c r="H1725" s="188"/>
      <c r="I1725" s="188"/>
      <c r="J1725" s="188"/>
      <c r="K1725" s="188"/>
      <c r="L1725" s="188"/>
      <c r="M1725" s="188"/>
      <c r="N1725" s="188"/>
      <c r="O1725" t="str">
        <f t="shared" ref="O1725" si="1714">O1721</f>
        <v/>
      </c>
    </row>
    <row r="1726" spans="1:15" x14ac:dyDescent="0.25">
      <c r="A1726" s="191" t="str">
        <f>'[1]Run Rate'!A348</f>
        <v>BSN06909</v>
      </c>
      <c r="B1726" s="191" t="str">
        <f>'[1]Run Rate'!B348</f>
        <v>BSN N.O. Xplode Purple Power 650g</v>
      </c>
      <c r="C1726" s="191" t="str">
        <f>'[1]Run Rate'!C348</f>
        <v>SPORTSKA PREHRANA</v>
      </c>
      <c r="D1726" s="191" t="str">
        <f>'[1]Run Rate'!D348</f>
        <v>03 BRONZE</v>
      </c>
      <c r="E1726" s="97"/>
      <c r="F1726" s="97"/>
      <c r="G1726" s="97"/>
      <c r="H1726" s="97"/>
      <c r="I1726" s="97"/>
      <c r="J1726" s="97"/>
      <c r="K1726" s="97"/>
      <c r="L1726" s="97"/>
      <c r="M1726" s="97"/>
      <c r="N1726" s="97"/>
      <c r="O1726" t="str">
        <f t="shared" ref="O1726" si="1715">IF(AND(OR($B$1="ALL",$B$1=C1726),OR($E$1="ALL",$E$1=D1726),OR($B$2="ALL",$B$2=A1726),OR($E$2="ALL",IFERROR(SEARCH($E$2,B1726),0)&gt;0)),"MATCH","")</f>
        <v/>
      </c>
    </row>
    <row r="1727" spans="1:15" x14ac:dyDescent="0.25">
      <c r="A1727" s="192"/>
      <c r="B1727" s="192" t="s">
        <v>156</v>
      </c>
      <c r="C1727" s="192" t="s">
        <v>157</v>
      </c>
      <c r="D1727" s="192" t="s">
        <v>158</v>
      </c>
      <c r="E1727" s="192" t="s">
        <v>139</v>
      </c>
      <c r="F1727" s="192" t="s">
        <v>140</v>
      </c>
      <c r="G1727" s="192" t="s">
        <v>141</v>
      </c>
      <c r="H1727" s="192" t="s">
        <v>142</v>
      </c>
      <c r="I1727" s="192" t="s">
        <v>143</v>
      </c>
      <c r="J1727" s="192" t="s">
        <v>144</v>
      </c>
      <c r="K1727" s="192" t="s">
        <v>145</v>
      </c>
      <c r="L1727" s="192" t="s">
        <v>146</v>
      </c>
      <c r="M1727" s="192" t="s">
        <v>147</v>
      </c>
      <c r="N1727" s="192" t="s">
        <v>148</v>
      </c>
      <c r="O1727" t="str">
        <f t="shared" ref="O1727" si="1716">O1726</f>
        <v/>
      </c>
    </row>
    <row r="1728" spans="1:15" x14ac:dyDescent="0.25">
      <c r="A1728" s="193" t="s">
        <v>161</v>
      </c>
      <c r="B1728" s="97"/>
      <c r="C1728" s="97"/>
      <c r="D1728" s="97"/>
      <c r="E1728" s="97"/>
      <c r="F1728" s="97"/>
      <c r="G1728" s="97"/>
      <c r="H1728" s="97"/>
      <c r="I1728" s="97"/>
      <c r="J1728" s="97"/>
      <c r="K1728" s="97"/>
      <c r="L1728" s="97"/>
      <c r="M1728" s="97"/>
      <c r="N1728" s="97"/>
      <c r="O1728" t="str">
        <f t="shared" ref="O1728" si="1717">O1726</f>
        <v/>
      </c>
    </row>
    <row r="1729" spans="1:15" x14ac:dyDescent="0.25">
      <c r="A1729" s="193" t="s">
        <v>164</v>
      </c>
      <c r="B1729" s="97"/>
      <c r="C1729" s="97"/>
      <c r="D1729" s="97"/>
      <c r="E1729" s="97"/>
      <c r="F1729" s="97"/>
      <c r="G1729" s="97"/>
      <c r="H1729" s="97"/>
      <c r="I1729" s="97"/>
      <c r="J1729" s="97"/>
      <c r="K1729" s="97"/>
      <c r="L1729" s="97"/>
      <c r="M1729" s="97"/>
      <c r="N1729" s="97"/>
      <c r="O1729" t="str">
        <f t="shared" ref="O1729" si="1718">O1726</f>
        <v/>
      </c>
    </row>
    <row r="1730" spans="1:15" x14ac:dyDescent="0.25">
      <c r="A1730" s="188"/>
      <c r="B1730" s="188"/>
      <c r="C1730" s="188"/>
      <c r="D1730" s="188"/>
      <c r="E1730" s="188"/>
      <c r="F1730" s="188"/>
      <c r="G1730" s="188"/>
      <c r="H1730" s="188"/>
      <c r="I1730" s="188"/>
      <c r="J1730" s="188"/>
      <c r="K1730" s="188"/>
      <c r="L1730" s="188"/>
      <c r="M1730" s="188"/>
      <c r="N1730" s="188"/>
      <c r="O1730" t="str">
        <f t="shared" ref="O1730" si="1719">O1726</f>
        <v/>
      </c>
    </row>
    <row r="1731" spans="1:15" x14ac:dyDescent="0.25">
      <c r="A1731" s="191" t="str">
        <f>'[1]Run Rate'!A349</f>
        <v>POL12768</v>
      </c>
      <c r="B1731" s="191" t="str">
        <f>'[1]Run Rate'!B349</f>
        <v>Polleo Protein Pralines 48 g</v>
      </c>
      <c r="C1731" s="191" t="str">
        <f>'[1]Run Rate'!C349</f>
        <v>RTD &amp; SNACKS</v>
      </c>
      <c r="D1731" s="191" t="str">
        <f>'[1]Run Rate'!D349</f>
        <v>03 BRONZE</v>
      </c>
      <c r="E1731" s="97"/>
      <c r="F1731" s="97"/>
      <c r="G1731" s="97"/>
      <c r="H1731" s="97"/>
      <c r="I1731" s="97"/>
      <c r="J1731" s="97"/>
      <c r="K1731" s="97"/>
      <c r="L1731" s="97"/>
      <c r="M1731" s="97"/>
      <c r="N1731" s="97"/>
      <c r="O1731" t="str">
        <f t="shared" ref="O1731" si="1720">IF(AND(OR($B$1="ALL",$B$1=C1731),OR($E$1="ALL",$E$1=D1731),OR($B$2="ALL",$B$2=A1731),OR($E$2="ALL",IFERROR(SEARCH($E$2,B1731),0)&gt;0)),"MATCH","")</f>
        <v/>
      </c>
    </row>
    <row r="1732" spans="1:15" x14ac:dyDescent="0.25">
      <c r="A1732" s="192"/>
      <c r="B1732" s="192" t="s">
        <v>156</v>
      </c>
      <c r="C1732" s="192" t="s">
        <v>157</v>
      </c>
      <c r="D1732" s="192" t="s">
        <v>158</v>
      </c>
      <c r="E1732" s="192" t="s">
        <v>139</v>
      </c>
      <c r="F1732" s="192" t="s">
        <v>140</v>
      </c>
      <c r="G1732" s="192" t="s">
        <v>141</v>
      </c>
      <c r="H1732" s="192" t="s">
        <v>142</v>
      </c>
      <c r="I1732" s="192" t="s">
        <v>143</v>
      </c>
      <c r="J1732" s="192" t="s">
        <v>144</v>
      </c>
      <c r="K1732" s="192" t="s">
        <v>145</v>
      </c>
      <c r="L1732" s="192" t="s">
        <v>146</v>
      </c>
      <c r="M1732" s="192" t="s">
        <v>147</v>
      </c>
      <c r="N1732" s="192" t="s">
        <v>148</v>
      </c>
      <c r="O1732" t="str">
        <f t="shared" ref="O1732" si="1721">O1731</f>
        <v/>
      </c>
    </row>
    <row r="1733" spans="1:15" x14ac:dyDescent="0.25">
      <c r="A1733" s="193" t="s">
        <v>161</v>
      </c>
      <c r="B1733" s="97"/>
      <c r="C1733" s="97"/>
      <c r="D1733" s="97"/>
      <c r="E1733" s="97"/>
      <c r="F1733" s="97"/>
      <c r="G1733" s="97"/>
      <c r="H1733" s="97"/>
      <c r="I1733" s="97"/>
      <c r="J1733" s="97"/>
      <c r="K1733" s="97"/>
      <c r="L1733" s="97"/>
      <c r="M1733" s="97"/>
      <c r="N1733" s="97"/>
      <c r="O1733" t="str">
        <f t="shared" ref="O1733" si="1722">O1731</f>
        <v/>
      </c>
    </row>
    <row r="1734" spans="1:15" x14ac:dyDescent="0.25">
      <c r="A1734" s="193" t="s">
        <v>164</v>
      </c>
      <c r="B1734" s="97"/>
      <c r="C1734" s="97"/>
      <c r="D1734" s="97"/>
      <c r="E1734" s="97"/>
      <c r="F1734" s="97"/>
      <c r="G1734" s="97"/>
      <c r="H1734" s="97"/>
      <c r="I1734" s="97"/>
      <c r="J1734" s="97"/>
      <c r="K1734" s="97"/>
      <c r="L1734" s="97"/>
      <c r="M1734" s="97"/>
      <c r="N1734" s="97"/>
      <c r="O1734" t="str">
        <f t="shared" ref="O1734" si="1723">O1731</f>
        <v/>
      </c>
    </row>
    <row r="1735" spans="1:15" x14ac:dyDescent="0.25">
      <c r="A1735" s="188"/>
      <c r="B1735" s="188"/>
      <c r="C1735" s="188"/>
      <c r="D1735" s="188"/>
      <c r="E1735" s="188"/>
      <c r="F1735" s="188"/>
      <c r="G1735" s="188"/>
      <c r="H1735" s="188"/>
      <c r="I1735" s="188"/>
      <c r="J1735" s="188"/>
      <c r="K1735" s="188"/>
      <c r="L1735" s="188"/>
      <c r="M1735" s="188"/>
      <c r="N1735" s="188"/>
      <c r="O1735" t="str">
        <f t="shared" ref="O1735" si="1724">O1731</f>
        <v/>
      </c>
    </row>
    <row r="1736" spans="1:15" x14ac:dyDescent="0.25">
      <c r="A1736" s="191" t="str">
        <f>'[1]Run Rate'!A350</f>
        <v>NOC17405</v>
      </c>
      <c r="B1736" s="191" t="str">
        <f>'[1]Run Rate'!B350</f>
        <v>NOCCO BCAA CARIBEAN 330ml</v>
      </c>
      <c r="C1736" s="191" t="str">
        <f>'[1]Run Rate'!C350</f>
        <v>RTD &amp; SNACKS</v>
      </c>
      <c r="D1736" s="191" t="str">
        <f>'[1]Run Rate'!D350</f>
        <v>03 BRONZE</v>
      </c>
      <c r="E1736" s="97"/>
      <c r="F1736" s="97"/>
      <c r="G1736" s="97"/>
      <c r="H1736" s="97"/>
      <c r="I1736" s="97"/>
      <c r="J1736" s="97"/>
      <c r="K1736" s="97"/>
      <c r="L1736" s="97"/>
      <c r="M1736" s="97"/>
      <c r="N1736" s="97"/>
      <c r="O1736" t="str">
        <f t="shared" ref="O1736" si="1725">IF(AND(OR($B$1="ALL",$B$1=C1736),OR($E$1="ALL",$E$1=D1736),OR($B$2="ALL",$B$2=A1736),OR($E$2="ALL",IFERROR(SEARCH($E$2,B1736),0)&gt;0)),"MATCH","")</f>
        <v/>
      </c>
    </row>
    <row r="1737" spans="1:15" x14ac:dyDescent="0.25">
      <c r="A1737" s="192"/>
      <c r="B1737" s="192" t="s">
        <v>156</v>
      </c>
      <c r="C1737" s="192" t="s">
        <v>157</v>
      </c>
      <c r="D1737" s="192" t="s">
        <v>158</v>
      </c>
      <c r="E1737" s="192" t="s">
        <v>139</v>
      </c>
      <c r="F1737" s="192" t="s">
        <v>140</v>
      </c>
      <c r="G1737" s="192" t="s">
        <v>141</v>
      </c>
      <c r="H1737" s="192" t="s">
        <v>142</v>
      </c>
      <c r="I1737" s="192" t="s">
        <v>143</v>
      </c>
      <c r="J1737" s="192" t="s">
        <v>144</v>
      </c>
      <c r="K1737" s="192" t="s">
        <v>145</v>
      </c>
      <c r="L1737" s="192" t="s">
        <v>146</v>
      </c>
      <c r="M1737" s="192" t="s">
        <v>147</v>
      </c>
      <c r="N1737" s="192" t="s">
        <v>148</v>
      </c>
      <c r="O1737" t="str">
        <f t="shared" ref="O1737" si="1726">O1736</f>
        <v/>
      </c>
    </row>
    <row r="1738" spans="1:15" x14ac:dyDescent="0.25">
      <c r="A1738" s="193" t="s">
        <v>161</v>
      </c>
      <c r="B1738" s="97"/>
      <c r="C1738" s="97"/>
      <c r="D1738" s="97"/>
      <c r="E1738" s="97"/>
      <c r="F1738" s="97"/>
      <c r="G1738" s="97"/>
      <c r="H1738" s="97"/>
      <c r="I1738" s="97"/>
      <c r="J1738" s="97"/>
      <c r="K1738" s="97"/>
      <c r="L1738" s="97"/>
      <c r="M1738" s="97"/>
      <c r="N1738" s="97"/>
      <c r="O1738" t="str">
        <f t="shared" ref="O1738" si="1727">O1736</f>
        <v/>
      </c>
    </row>
    <row r="1739" spans="1:15" x14ac:dyDescent="0.25">
      <c r="A1739" s="193" t="s">
        <v>164</v>
      </c>
      <c r="B1739" s="97"/>
      <c r="C1739" s="97"/>
      <c r="D1739" s="97"/>
      <c r="E1739" s="97"/>
      <c r="F1739" s="97"/>
      <c r="G1739" s="97"/>
      <c r="H1739" s="97"/>
      <c r="I1739" s="97"/>
      <c r="J1739" s="97"/>
      <c r="K1739" s="97"/>
      <c r="L1739" s="97"/>
      <c r="M1739" s="97"/>
      <c r="N1739" s="97"/>
      <c r="O1739" t="str">
        <f t="shared" ref="O1739" si="1728">O1736</f>
        <v/>
      </c>
    </row>
    <row r="1740" spans="1:15" x14ac:dyDescent="0.25">
      <c r="A1740" s="188"/>
      <c r="B1740" s="188"/>
      <c r="C1740" s="188"/>
      <c r="D1740" s="188"/>
      <c r="E1740" s="188"/>
      <c r="F1740" s="188"/>
      <c r="G1740" s="188"/>
      <c r="H1740" s="188"/>
      <c r="I1740" s="188"/>
      <c r="J1740" s="188"/>
      <c r="K1740" s="188"/>
      <c r="L1740" s="188"/>
      <c r="M1740" s="188"/>
      <c r="N1740" s="188"/>
      <c r="O1740" t="str">
        <f t="shared" ref="O1740" si="1729">O1736</f>
        <v/>
      </c>
    </row>
    <row r="1741" spans="1:15" x14ac:dyDescent="0.25">
      <c r="A1741" s="191" t="str">
        <f>'[1]Run Rate'!A351</f>
        <v>NOC17412</v>
      </c>
      <c r="B1741" s="191" t="str">
        <f>'[1]Run Rate'!B351</f>
        <v>NOCCO Grand Sour 330ml</v>
      </c>
      <c r="C1741" s="191" t="str">
        <f>'[1]Run Rate'!C351</f>
        <v>RTD &amp; SNACKS</v>
      </c>
      <c r="D1741" s="191" t="str">
        <f>'[1]Run Rate'!D351</f>
        <v>03 BRONZE</v>
      </c>
      <c r="E1741" s="97"/>
      <c r="F1741" s="97"/>
      <c r="G1741" s="97"/>
      <c r="H1741" s="97"/>
      <c r="I1741" s="97"/>
      <c r="J1741" s="97"/>
      <c r="K1741" s="97"/>
      <c r="L1741" s="97"/>
      <c r="M1741" s="97"/>
      <c r="N1741" s="97"/>
      <c r="O1741" t="str">
        <f t="shared" ref="O1741" si="1730">IF(AND(OR($B$1="ALL",$B$1=C1741),OR($E$1="ALL",$E$1=D1741),OR($B$2="ALL",$B$2=A1741),OR($E$2="ALL",IFERROR(SEARCH($E$2,B1741),0)&gt;0)),"MATCH","")</f>
        <v/>
      </c>
    </row>
    <row r="1742" spans="1:15" x14ac:dyDescent="0.25">
      <c r="A1742" s="192"/>
      <c r="B1742" s="192" t="s">
        <v>156</v>
      </c>
      <c r="C1742" s="192" t="s">
        <v>157</v>
      </c>
      <c r="D1742" s="192" t="s">
        <v>158</v>
      </c>
      <c r="E1742" s="192" t="s">
        <v>139</v>
      </c>
      <c r="F1742" s="192" t="s">
        <v>140</v>
      </c>
      <c r="G1742" s="192" t="s">
        <v>141</v>
      </c>
      <c r="H1742" s="192" t="s">
        <v>142</v>
      </c>
      <c r="I1742" s="192" t="s">
        <v>143</v>
      </c>
      <c r="J1742" s="192" t="s">
        <v>144</v>
      </c>
      <c r="K1742" s="192" t="s">
        <v>145</v>
      </c>
      <c r="L1742" s="192" t="s">
        <v>146</v>
      </c>
      <c r="M1742" s="192" t="s">
        <v>147</v>
      </c>
      <c r="N1742" s="192" t="s">
        <v>148</v>
      </c>
      <c r="O1742" t="str">
        <f t="shared" ref="O1742" si="1731">O1741</f>
        <v/>
      </c>
    </row>
    <row r="1743" spans="1:15" x14ac:dyDescent="0.25">
      <c r="A1743" s="193" t="s">
        <v>161</v>
      </c>
      <c r="B1743" s="97"/>
      <c r="C1743" s="97"/>
      <c r="D1743" s="97"/>
      <c r="E1743" s="97"/>
      <c r="F1743" s="97"/>
      <c r="G1743" s="97"/>
      <c r="H1743" s="97"/>
      <c r="I1743" s="97"/>
      <c r="J1743" s="97"/>
      <c r="K1743" s="97"/>
      <c r="L1743" s="97"/>
      <c r="M1743" s="97"/>
      <c r="N1743" s="97"/>
      <c r="O1743" t="str">
        <f t="shared" ref="O1743" si="1732">O1741</f>
        <v/>
      </c>
    </row>
    <row r="1744" spans="1:15" x14ac:dyDescent="0.25">
      <c r="A1744" s="193" t="s">
        <v>164</v>
      </c>
      <c r="B1744" s="97"/>
      <c r="C1744" s="97"/>
      <c r="D1744" s="97"/>
      <c r="E1744" s="97"/>
      <c r="F1744" s="97"/>
      <c r="G1744" s="97"/>
      <c r="H1744" s="97"/>
      <c r="I1744" s="97"/>
      <c r="J1744" s="97"/>
      <c r="K1744" s="97"/>
      <c r="L1744" s="97"/>
      <c r="M1744" s="97"/>
      <c r="N1744" s="97"/>
      <c r="O1744" t="str">
        <f t="shared" ref="O1744" si="1733">O1741</f>
        <v/>
      </c>
    </row>
    <row r="1745" spans="1:15" x14ac:dyDescent="0.25">
      <c r="A1745" s="188"/>
      <c r="B1745" s="188"/>
      <c r="C1745" s="188"/>
      <c r="D1745" s="188"/>
      <c r="E1745" s="188"/>
      <c r="F1745" s="188"/>
      <c r="G1745" s="188"/>
      <c r="H1745" s="188"/>
      <c r="I1745" s="188"/>
      <c r="J1745" s="188"/>
      <c r="K1745" s="188"/>
      <c r="L1745" s="188"/>
      <c r="M1745" s="188"/>
      <c r="N1745" s="188"/>
      <c r="O1745" t="str">
        <f t="shared" ref="O1745" si="1734">O1741</f>
        <v/>
      </c>
    </row>
    <row r="1746" spans="1:15" x14ac:dyDescent="0.25">
      <c r="A1746" s="191" t="str">
        <f>'[1]Run Rate'!A352</f>
        <v>GAR04755</v>
      </c>
      <c r="B1746" s="191" t="str">
        <f>'[1]Run Rate'!B352</f>
        <v>Fenix 8, 51 mm, Solar Sapphire, Carbon Gray DLC Tit., Black/Pebble Gray remen</v>
      </c>
      <c r="C1746" s="191" t="str">
        <f>'[1]Run Rate'!C352</f>
        <v>GADGETI</v>
      </c>
      <c r="D1746" s="191" t="str">
        <f>'[1]Run Rate'!D352</f>
        <v>03 BRONZE</v>
      </c>
      <c r="E1746" s="97"/>
      <c r="F1746" s="97"/>
      <c r="G1746" s="97"/>
      <c r="H1746" s="97"/>
      <c r="I1746" s="97"/>
      <c r="J1746" s="97"/>
      <c r="K1746" s="97"/>
      <c r="L1746" s="97"/>
      <c r="M1746" s="97"/>
      <c r="N1746" s="97"/>
      <c r="O1746" t="str">
        <f t="shared" ref="O1746" si="1735">IF(AND(OR($B$1="ALL",$B$1=C1746),OR($E$1="ALL",$E$1=D1746),OR($B$2="ALL",$B$2=A1746),OR($E$2="ALL",IFERROR(SEARCH($E$2,B1746),0)&gt;0)),"MATCH","")</f>
        <v/>
      </c>
    </row>
    <row r="1747" spans="1:15" x14ac:dyDescent="0.25">
      <c r="A1747" s="192"/>
      <c r="B1747" s="192" t="s">
        <v>156</v>
      </c>
      <c r="C1747" s="192" t="s">
        <v>157</v>
      </c>
      <c r="D1747" s="192" t="s">
        <v>158</v>
      </c>
      <c r="E1747" s="192" t="s">
        <v>139</v>
      </c>
      <c r="F1747" s="192" t="s">
        <v>140</v>
      </c>
      <c r="G1747" s="192" t="s">
        <v>141</v>
      </c>
      <c r="H1747" s="192" t="s">
        <v>142</v>
      </c>
      <c r="I1747" s="192" t="s">
        <v>143</v>
      </c>
      <c r="J1747" s="192" t="s">
        <v>144</v>
      </c>
      <c r="K1747" s="192" t="s">
        <v>145</v>
      </c>
      <c r="L1747" s="192" t="s">
        <v>146</v>
      </c>
      <c r="M1747" s="192" t="s">
        <v>147</v>
      </c>
      <c r="N1747" s="192" t="s">
        <v>148</v>
      </c>
      <c r="O1747" t="str">
        <f t="shared" ref="O1747" si="1736">O1746</f>
        <v/>
      </c>
    </row>
    <row r="1748" spans="1:15" x14ac:dyDescent="0.25">
      <c r="A1748" s="193" t="s">
        <v>161</v>
      </c>
      <c r="B1748" s="97"/>
      <c r="C1748" s="97"/>
      <c r="D1748" s="97"/>
      <c r="E1748" s="97"/>
      <c r="F1748" s="97"/>
      <c r="G1748" s="97"/>
      <c r="H1748" s="97"/>
      <c r="I1748" s="97"/>
      <c r="J1748" s="97"/>
      <c r="K1748" s="97"/>
      <c r="L1748" s="97"/>
      <c r="M1748" s="97"/>
      <c r="N1748" s="97"/>
      <c r="O1748" t="str">
        <f t="shared" ref="O1748" si="1737">O1746</f>
        <v/>
      </c>
    </row>
    <row r="1749" spans="1:15" x14ac:dyDescent="0.25">
      <c r="A1749" s="193" t="s">
        <v>164</v>
      </c>
      <c r="B1749" s="97"/>
      <c r="C1749" s="97"/>
      <c r="D1749" s="97"/>
      <c r="E1749" s="97"/>
      <c r="F1749" s="97"/>
      <c r="G1749" s="97"/>
      <c r="H1749" s="97"/>
      <c r="I1749" s="97"/>
      <c r="J1749" s="97"/>
      <c r="K1749" s="97"/>
      <c r="L1749" s="97"/>
      <c r="M1749" s="97"/>
      <c r="N1749" s="97"/>
      <c r="O1749" t="str">
        <f t="shared" ref="O1749" si="1738">O1746</f>
        <v/>
      </c>
    </row>
    <row r="1750" spans="1:15" x14ac:dyDescent="0.25">
      <c r="A1750" s="188"/>
      <c r="B1750" s="188"/>
      <c r="C1750" s="188"/>
      <c r="D1750" s="188"/>
      <c r="E1750" s="188"/>
      <c r="F1750" s="188"/>
      <c r="G1750" s="188"/>
      <c r="H1750" s="188"/>
      <c r="I1750" s="188"/>
      <c r="J1750" s="188"/>
      <c r="K1750" s="188"/>
      <c r="L1750" s="188"/>
      <c r="M1750" s="188"/>
      <c r="N1750" s="188"/>
      <c r="O1750" t="str">
        <f t="shared" ref="O1750" si="1739">O1746</f>
        <v/>
      </c>
    </row>
    <row r="1751" spans="1:15" x14ac:dyDescent="0.25">
      <c r="A1751" s="191" t="str">
        <f>'[1]Run Rate'!A353</f>
        <v>ON00537</v>
      </c>
      <c r="B1751" s="191" t="str">
        <f>'[1]Run Rate'!B353</f>
        <v>Gold Pre-Workout 300G Blue Raspberry</v>
      </c>
      <c r="C1751" s="191" t="str">
        <f>'[1]Run Rate'!C353</f>
        <v>SPORTSKA PREHRANA</v>
      </c>
      <c r="D1751" s="191" t="str">
        <f>'[1]Run Rate'!D353</f>
        <v>03 BRONZE</v>
      </c>
      <c r="E1751" s="97"/>
      <c r="F1751" s="97"/>
      <c r="G1751" s="97"/>
      <c r="H1751" s="97"/>
      <c r="I1751" s="97"/>
      <c r="J1751" s="97"/>
      <c r="K1751" s="97"/>
      <c r="L1751" s="97"/>
      <c r="M1751" s="97"/>
      <c r="N1751" s="97"/>
      <c r="O1751" t="str">
        <f t="shared" ref="O1751" si="1740">IF(AND(OR($B$1="ALL",$B$1=C1751),OR($E$1="ALL",$E$1=D1751),OR($B$2="ALL",$B$2=A1751),OR($E$2="ALL",IFERROR(SEARCH($E$2,B1751),0)&gt;0)),"MATCH","")</f>
        <v/>
      </c>
    </row>
    <row r="1752" spans="1:15" x14ac:dyDescent="0.25">
      <c r="A1752" s="192"/>
      <c r="B1752" s="192" t="s">
        <v>156</v>
      </c>
      <c r="C1752" s="192" t="s">
        <v>157</v>
      </c>
      <c r="D1752" s="192" t="s">
        <v>158</v>
      </c>
      <c r="E1752" s="192" t="s">
        <v>139</v>
      </c>
      <c r="F1752" s="192" t="s">
        <v>140</v>
      </c>
      <c r="G1752" s="192" t="s">
        <v>141</v>
      </c>
      <c r="H1752" s="192" t="s">
        <v>142</v>
      </c>
      <c r="I1752" s="192" t="s">
        <v>143</v>
      </c>
      <c r="J1752" s="192" t="s">
        <v>144</v>
      </c>
      <c r="K1752" s="192" t="s">
        <v>145</v>
      </c>
      <c r="L1752" s="192" t="s">
        <v>146</v>
      </c>
      <c r="M1752" s="192" t="s">
        <v>147</v>
      </c>
      <c r="N1752" s="192" t="s">
        <v>148</v>
      </c>
      <c r="O1752" t="str">
        <f t="shared" ref="O1752" si="1741">O1751</f>
        <v/>
      </c>
    </row>
    <row r="1753" spans="1:15" x14ac:dyDescent="0.25">
      <c r="A1753" s="193" t="s">
        <v>161</v>
      </c>
      <c r="B1753" s="97"/>
      <c r="C1753" s="97"/>
      <c r="D1753" s="97"/>
      <c r="E1753" s="97"/>
      <c r="F1753" s="97"/>
      <c r="G1753" s="97"/>
      <c r="H1753" s="97"/>
      <c r="I1753" s="97"/>
      <c r="J1753" s="97"/>
      <c r="K1753" s="97"/>
      <c r="L1753" s="97"/>
      <c r="M1753" s="97"/>
      <c r="N1753" s="97"/>
      <c r="O1753" t="str">
        <f t="shared" ref="O1753" si="1742">O1751</f>
        <v/>
      </c>
    </row>
    <row r="1754" spans="1:15" x14ac:dyDescent="0.25">
      <c r="A1754" s="193" t="s">
        <v>164</v>
      </c>
      <c r="B1754" s="97"/>
      <c r="C1754" s="97"/>
      <c r="D1754" s="97"/>
      <c r="E1754" s="97"/>
      <c r="F1754" s="97"/>
      <c r="G1754" s="97"/>
      <c r="H1754" s="97"/>
      <c r="I1754" s="97"/>
      <c r="J1754" s="97"/>
      <c r="K1754" s="97"/>
      <c r="L1754" s="97"/>
      <c r="M1754" s="97"/>
      <c r="N1754" s="97"/>
      <c r="O1754" t="str">
        <f t="shared" ref="O1754" si="1743">O1751</f>
        <v/>
      </c>
    </row>
    <row r="1755" spans="1:15" x14ac:dyDescent="0.25">
      <c r="A1755" s="188"/>
      <c r="B1755" s="188"/>
      <c r="C1755" s="188"/>
      <c r="D1755" s="188"/>
      <c r="E1755" s="188"/>
      <c r="F1755" s="188"/>
      <c r="G1755" s="188"/>
      <c r="H1755" s="188"/>
      <c r="I1755" s="188"/>
      <c r="J1755" s="188"/>
      <c r="K1755" s="188"/>
      <c r="L1755" s="188"/>
      <c r="M1755" s="188"/>
      <c r="N1755" s="188"/>
      <c r="O1755" t="str">
        <f t="shared" ref="O1755" si="1744">O1751</f>
        <v/>
      </c>
    </row>
    <row r="1756" spans="1:15" x14ac:dyDescent="0.25">
      <c r="A1756" s="191" t="str">
        <f>'[1]Run Rate'!A354</f>
        <v>NOC17406</v>
      </c>
      <c r="B1756" s="191" t="str">
        <f>'[1]Run Rate'!B354</f>
        <v>NOCCO BCAA MIAMI STRAWBERRY 330ml</v>
      </c>
      <c r="C1756" s="191" t="str">
        <f>'[1]Run Rate'!C354</f>
        <v>RTD &amp; SNACKS</v>
      </c>
      <c r="D1756" s="191" t="str">
        <f>'[1]Run Rate'!D354</f>
        <v>03 BRONZE</v>
      </c>
      <c r="E1756" s="97"/>
      <c r="F1756" s="97"/>
      <c r="G1756" s="97"/>
      <c r="H1756" s="97"/>
      <c r="I1756" s="97"/>
      <c r="J1756" s="97"/>
      <c r="K1756" s="97"/>
      <c r="L1756" s="97"/>
      <c r="M1756" s="97"/>
      <c r="N1756" s="97"/>
      <c r="O1756" t="str">
        <f t="shared" ref="O1756" si="1745">IF(AND(OR($B$1="ALL",$B$1=C1756),OR($E$1="ALL",$E$1=D1756),OR($B$2="ALL",$B$2=A1756),OR($E$2="ALL",IFERROR(SEARCH($E$2,B1756),0)&gt;0)),"MATCH","")</f>
        <v/>
      </c>
    </row>
    <row r="1757" spans="1:15" x14ac:dyDescent="0.25">
      <c r="A1757" s="192"/>
      <c r="B1757" s="192" t="s">
        <v>156</v>
      </c>
      <c r="C1757" s="192" t="s">
        <v>157</v>
      </c>
      <c r="D1757" s="192" t="s">
        <v>158</v>
      </c>
      <c r="E1757" s="192" t="s">
        <v>139</v>
      </c>
      <c r="F1757" s="192" t="s">
        <v>140</v>
      </c>
      <c r="G1757" s="192" t="s">
        <v>141</v>
      </c>
      <c r="H1757" s="192" t="s">
        <v>142</v>
      </c>
      <c r="I1757" s="192" t="s">
        <v>143</v>
      </c>
      <c r="J1757" s="192" t="s">
        <v>144</v>
      </c>
      <c r="K1757" s="192" t="s">
        <v>145</v>
      </c>
      <c r="L1757" s="192" t="s">
        <v>146</v>
      </c>
      <c r="M1757" s="192" t="s">
        <v>147</v>
      </c>
      <c r="N1757" s="192" t="s">
        <v>148</v>
      </c>
      <c r="O1757" t="str">
        <f t="shared" ref="O1757" si="1746">O1756</f>
        <v/>
      </c>
    </row>
    <row r="1758" spans="1:15" x14ac:dyDescent="0.25">
      <c r="A1758" s="193" t="s">
        <v>161</v>
      </c>
      <c r="B1758" s="97"/>
      <c r="C1758" s="97"/>
      <c r="D1758" s="97"/>
      <c r="E1758" s="97"/>
      <c r="F1758" s="97"/>
      <c r="G1758" s="97"/>
      <c r="H1758" s="97"/>
      <c r="I1758" s="97"/>
      <c r="J1758" s="97"/>
      <c r="K1758" s="97"/>
      <c r="L1758" s="97"/>
      <c r="M1758" s="97"/>
      <c r="N1758" s="97"/>
      <c r="O1758" t="str">
        <f t="shared" ref="O1758" si="1747">O1756</f>
        <v/>
      </c>
    </row>
    <row r="1759" spans="1:15" x14ac:dyDescent="0.25">
      <c r="A1759" s="193" t="s">
        <v>164</v>
      </c>
      <c r="B1759" s="97"/>
      <c r="C1759" s="97"/>
      <c r="D1759" s="97"/>
      <c r="E1759" s="97"/>
      <c r="F1759" s="97"/>
      <c r="G1759" s="97"/>
      <c r="H1759" s="97"/>
      <c r="I1759" s="97"/>
      <c r="J1759" s="97"/>
      <c r="K1759" s="97"/>
      <c r="L1759" s="97"/>
      <c r="M1759" s="97"/>
      <c r="N1759" s="97"/>
      <c r="O1759" t="str">
        <f t="shared" ref="O1759" si="1748">O1756</f>
        <v/>
      </c>
    </row>
    <row r="1760" spans="1:15" x14ac:dyDescent="0.25">
      <c r="A1760" s="188"/>
      <c r="B1760" s="188"/>
      <c r="C1760" s="188"/>
      <c r="D1760" s="188"/>
      <c r="E1760" s="188"/>
      <c r="F1760" s="188"/>
      <c r="G1760" s="188"/>
      <c r="H1760" s="188"/>
      <c r="I1760" s="188"/>
      <c r="J1760" s="188"/>
      <c r="K1760" s="188"/>
      <c r="L1760" s="188"/>
      <c r="M1760" s="188"/>
      <c r="N1760" s="188"/>
      <c r="O1760" t="str">
        <f t="shared" ref="O1760" si="1749">O1756</f>
        <v/>
      </c>
    </row>
    <row r="1761" spans="1:15" x14ac:dyDescent="0.25">
      <c r="A1761" s="191" t="str">
        <f>'[1]Run Rate'!A355</f>
        <v>ATC06611</v>
      </c>
      <c r="B1761" s="191" t="str">
        <f>'[1]Run Rate'!B355</f>
        <v>Latex band 3cm Level 1 crvena Atleticore</v>
      </c>
      <c r="C1761" s="191" t="str">
        <f>'[1]Run Rate'!C355</f>
        <v>FITNESS OPREMA</v>
      </c>
      <c r="D1761" s="191" t="str">
        <f>'[1]Run Rate'!D355</f>
        <v>03 BRONZE</v>
      </c>
      <c r="E1761" s="97"/>
      <c r="F1761" s="97"/>
      <c r="G1761" s="97"/>
      <c r="H1761" s="97"/>
      <c r="I1761" s="97"/>
      <c r="J1761" s="97"/>
      <c r="K1761" s="97"/>
      <c r="L1761" s="97"/>
      <c r="M1761" s="97"/>
      <c r="N1761" s="97"/>
      <c r="O1761" t="str">
        <f t="shared" ref="O1761" si="1750">IF(AND(OR($B$1="ALL",$B$1=C1761),OR($E$1="ALL",$E$1=D1761),OR($B$2="ALL",$B$2=A1761),OR($E$2="ALL",IFERROR(SEARCH($E$2,B1761),0)&gt;0)),"MATCH","")</f>
        <v/>
      </c>
    </row>
    <row r="1762" spans="1:15" x14ac:dyDescent="0.25">
      <c r="A1762" s="192"/>
      <c r="B1762" s="192" t="s">
        <v>156</v>
      </c>
      <c r="C1762" s="192" t="s">
        <v>157</v>
      </c>
      <c r="D1762" s="192" t="s">
        <v>158</v>
      </c>
      <c r="E1762" s="192" t="s">
        <v>139</v>
      </c>
      <c r="F1762" s="192" t="s">
        <v>140</v>
      </c>
      <c r="G1762" s="192" t="s">
        <v>141</v>
      </c>
      <c r="H1762" s="192" t="s">
        <v>142</v>
      </c>
      <c r="I1762" s="192" t="s">
        <v>143</v>
      </c>
      <c r="J1762" s="192" t="s">
        <v>144</v>
      </c>
      <c r="K1762" s="192" t="s">
        <v>145</v>
      </c>
      <c r="L1762" s="192" t="s">
        <v>146</v>
      </c>
      <c r="M1762" s="192" t="s">
        <v>147</v>
      </c>
      <c r="N1762" s="192" t="s">
        <v>148</v>
      </c>
      <c r="O1762" t="str">
        <f t="shared" ref="O1762" si="1751">O1761</f>
        <v/>
      </c>
    </row>
    <row r="1763" spans="1:15" x14ac:dyDescent="0.25">
      <c r="A1763" s="193" t="s">
        <v>161</v>
      </c>
      <c r="B1763" s="97"/>
      <c r="C1763" s="97"/>
      <c r="D1763" s="97"/>
      <c r="E1763" s="97"/>
      <c r="F1763" s="97"/>
      <c r="G1763" s="97"/>
      <c r="H1763" s="97"/>
      <c r="I1763" s="97"/>
      <c r="J1763" s="97"/>
      <c r="K1763" s="97"/>
      <c r="L1763" s="97"/>
      <c r="M1763" s="97"/>
      <c r="N1763" s="97"/>
      <c r="O1763" t="str">
        <f t="shared" ref="O1763" si="1752">O1761</f>
        <v/>
      </c>
    </row>
    <row r="1764" spans="1:15" x14ac:dyDescent="0.25">
      <c r="A1764" s="193" t="s">
        <v>164</v>
      </c>
      <c r="B1764" s="97"/>
      <c r="C1764" s="97"/>
      <c r="D1764" s="97"/>
      <c r="E1764" s="97"/>
      <c r="F1764" s="97"/>
      <c r="G1764" s="97"/>
      <c r="H1764" s="97"/>
      <c r="I1764" s="97"/>
      <c r="J1764" s="97"/>
      <c r="K1764" s="97"/>
      <c r="L1764" s="97"/>
      <c r="M1764" s="97"/>
      <c r="N1764" s="97"/>
      <c r="O1764" t="str">
        <f t="shared" ref="O1764" si="1753">O1761</f>
        <v/>
      </c>
    </row>
    <row r="1765" spans="1:15" x14ac:dyDescent="0.25">
      <c r="A1765" s="188"/>
      <c r="B1765" s="188"/>
      <c r="C1765" s="188"/>
      <c r="D1765" s="188"/>
      <c r="E1765" s="188"/>
      <c r="F1765" s="188"/>
      <c r="G1765" s="188"/>
      <c r="H1765" s="188"/>
      <c r="I1765" s="188"/>
      <c r="J1765" s="188"/>
      <c r="K1765" s="188"/>
      <c r="L1765" s="188"/>
      <c r="M1765" s="188"/>
      <c r="N1765" s="188"/>
      <c r="O1765" t="str">
        <f t="shared" ref="O1765" si="1754">O1761</f>
        <v/>
      </c>
    </row>
    <row r="1766" spans="1:15" x14ac:dyDescent="0.25">
      <c r="A1766" s="191" t="str">
        <f>'[1]Run Rate'!A356</f>
        <v>ATC06503</v>
      </c>
      <c r="B1766" s="191" t="str">
        <f>'[1]Run Rate'!B356</f>
        <v>Bučica gumirana 4 kg</v>
      </c>
      <c r="C1766" s="191" t="str">
        <f>'[1]Run Rate'!C356</f>
        <v>FITNESS OPREMA</v>
      </c>
      <c r="D1766" s="191" t="str">
        <f>'[1]Run Rate'!D356</f>
        <v>03 BRONZE</v>
      </c>
      <c r="E1766" s="97"/>
      <c r="F1766" s="97"/>
      <c r="G1766" s="97"/>
      <c r="H1766" s="97"/>
      <c r="I1766" s="97"/>
      <c r="J1766" s="97"/>
      <c r="K1766" s="97"/>
      <c r="L1766" s="97"/>
      <c r="M1766" s="97"/>
      <c r="N1766" s="97"/>
      <c r="O1766" t="str">
        <f t="shared" ref="O1766" si="1755">IF(AND(OR($B$1="ALL",$B$1=C1766),OR($E$1="ALL",$E$1=D1766),OR($B$2="ALL",$B$2=A1766),OR($E$2="ALL",IFERROR(SEARCH($E$2,B1766),0)&gt;0)),"MATCH","")</f>
        <v/>
      </c>
    </row>
    <row r="1767" spans="1:15" x14ac:dyDescent="0.25">
      <c r="A1767" s="192"/>
      <c r="B1767" s="192" t="s">
        <v>156</v>
      </c>
      <c r="C1767" s="192" t="s">
        <v>157</v>
      </c>
      <c r="D1767" s="192" t="s">
        <v>158</v>
      </c>
      <c r="E1767" s="192" t="s">
        <v>139</v>
      </c>
      <c r="F1767" s="192" t="s">
        <v>140</v>
      </c>
      <c r="G1767" s="192" t="s">
        <v>141</v>
      </c>
      <c r="H1767" s="192" t="s">
        <v>142</v>
      </c>
      <c r="I1767" s="192" t="s">
        <v>143</v>
      </c>
      <c r="J1767" s="192" t="s">
        <v>144</v>
      </c>
      <c r="K1767" s="192" t="s">
        <v>145</v>
      </c>
      <c r="L1767" s="192" t="s">
        <v>146</v>
      </c>
      <c r="M1767" s="192" t="s">
        <v>147</v>
      </c>
      <c r="N1767" s="192" t="s">
        <v>148</v>
      </c>
      <c r="O1767" t="str">
        <f t="shared" ref="O1767" si="1756">O1766</f>
        <v/>
      </c>
    </row>
    <row r="1768" spans="1:15" x14ac:dyDescent="0.25">
      <c r="A1768" s="193" t="s">
        <v>161</v>
      </c>
      <c r="B1768" s="97"/>
      <c r="C1768" s="97"/>
      <c r="D1768" s="97"/>
      <c r="E1768" s="97"/>
      <c r="F1768" s="97"/>
      <c r="G1768" s="97"/>
      <c r="H1768" s="97"/>
      <c r="I1768" s="97"/>
      <c r="J1768" s="97"/>
      <c r="K1768" s="97"/>
      <c r="L1768" s="97"/>
      <c r="M1768" s="97"/>
      <c r="N1768" s="97"/>
      <c r="O1768" t="str">
        <f t="shared" ref="O1768" si="1757">O1766</f>
        <v/>
      </c>
    </row>
    <row r="1769" spans="1:15" x14ac:dyDescent="0.25">
      <c r="A1769" s="193" t="s">
        <v>164</v>
      </c>
      <c r="B1769" s="97"/>
      <c r="C1769" s="97"/>
      <c r="D1769" s="97"/>
      <c r="E1769" s="97"/>
      <c r="F1769" s="97"/>
      <c r="G1769" s="97"/>
      <c r="H1769" s="97"/>
      <c r="I1769" s="97"/>
      <c r="J1769" s="97"/>
      <c r="K1769" s="97"/>
      <c r="L1769" s="97"/>
      <c r="M1769" s="97"/>
      <c r="N1769" s="97"/>
      <c r="O1769" t="str">
        <f t="shared" ref="O1769" si="1758">O1766</f>
        <v/>
      </c>
    </row>
    <row r="1770" spans="1:15" x14ac:dyDescent="0.25">
      <c r="A1770" s="188"/>
      <c r="B1770" s="188"/>
      <c r="C1770" s="188"/>
      <c r="D1770" s="188"/>
      <c r="E1770" s="188"/>
      <c r="F1770" s="188"/>
      <c r="G1770" s="188"/>
      <c r="H1770" s="188"/>
      <c r="I1770" s="188"/>
      <c r="J1770" s="188"/>
      <c r="K1770" s="188"/>
      <c r="L1770" s="188"/>
      <c r="M1770" s="188"/>
      <c r="N1770" s="188"/>
      <c r="O1770" t="str">
        <f t="shared" ref="O1770" si="1759">O1766</f>
        <v/>
      </c>
    </row>
    <row r="1771" spans="1:15" x14ac:dyDescent="0.25">
      <c r="A1771" s="191" t="str">
        <f>'[1]Run Rate'!A357</f>
        <v>POL04376</v>
      </c>
      <c r="B1771" s="191" t="str">
        <f>'[1]Run Rate'!B357</f>
        <v>Polleo Zero Sauce 425ml Ketchup</v>
      </c>
      <c r="C1771" s="191" t="str">
        <f>'[1]Run Rate'!C357</f>
        <v>BIO I SUPERFOODS</v>
      </c>
      <c r="D1771" s="191" t="str">
        <f>'[1]Run Rate'!D357</f>
        <v>03 BRONZE</v>
      </c>
      <c r="E1771" s="97"/>
      <c r="F1771" s="97"/>
      <c r="G1771" s="97"/>
      <c r="H1771" s="97"/>
      <c r="I1771" s="97"/>
      <c r="J1771" s="97"/>
      <c r="K1771" s="97"/>
      <c r="L1771" s="97"/>
      <c r="M1771" s="97"/>
      <c r="N1771" s="97"/>
      <c r="O1771" t="str">
        <f t="shared" ref="O1771" si="1760">IF(AND(OR($B$1="ALL",$B$1=C1771),OR($E$1="ALL",$E$1=D1771),OR($B$2="ALL",$B$2=A1771),OR($E$2="ALL",IFERROR(SEARCH($E$2,B1771),0)&gt;0)),"MATCH","")</f>
        <v/>
      </c>
    </row>
    <row r="1772" spans="1:15" x14ac:dyDescent="0.25">
      <c r="A1772" s="192"/>
      <c r="B1772" s="192" t="s">
        <v>156</v>
      </c>
      <c r="C1772" s="192" t="s">
        <v>157</v>
      </c>
      <c r="D1772" s="192" t="s">
        <v>158</v>
      </c>
      <c r="E1772" s="192" t="s">
        <v>139</v>
      </c>
      <c r="F1772" s="192" t="s">
        <v>140</v>
      </c>
      <c r="G1772" s="192" t="s">
        <v>141</v>
      </c>
      <c r="H1772" s="192" t="s">
        <v>142</v>
      </c>
      <c r="I1772" s="192" t="s">
        <v>143</v>
      </c>
      <c r="J1772" s="192" t="s">
        <v>144</v>
      </c>
      <c r="K1772" s="192" t="s">
        <v>145</v>
      </c>
      <c r="L1772" s="192" t="s">
        <v>146</v>
      </c>
      <c r="M1772" s="192" t="s">
        <v>147</v>
      </c>
      <c r="N1772" s="192" t="s">
        <v>148</v>
      </c>
      <c r="O1772" t="str">
        <f t="shared" ref="O1772" si="1761">O1771</f>
        <v/>
      </c>
    </row>
    <row r="1773" spans="1:15" x14ac:dyDescent="0.25">
      <c r="A1773" s="193" t="s">
        <v>161</v>
      </c>
      <c r="B1773" s="97"/>
      <c r="C1773" s="97"/>
      <c r="D1773" s="97"/>
      <c r="E1773" s="97"/>
      <c r="F1773" s="97"/>
      <c r="G1773" s="97"/>
      <c r="H1773" s="97"/>
      <c r="I1773" s="97"/>
      <c r="J1773" s="97"/>
      <c r="K1773" s="97"/>
      <c r="L1773" s="97"/>
      <c r="M1773" s="97"/>
      <c r="N1773" s="97"/>
      <c r="O1773" t="str">
        <f t="shared" ref="O1773" si="1762">O1771</f>
        <v/>
      </c>
    </row>
    <row r="1774" spans="1:15" x14ac:dyDescent="0.25">
      <c r="A1774" s="193" t="s">
        <v>164</v>
      </c>
      <c r="B1774" s="97"/>
      <c r="C1774" s="97"/>
      <c r="D1774" s="97"/>
      <c r="E1774" s="97"/>
      <c r="F1774" s="97"/>
      <c r="G1774" s="97"/>
      <c r="H1774" s="97"/>
      <c r="I1774" s="97"/>
      <c r="J1774" s="97"/>
      <c r="K1774" s="97"/>
      <c r="L1774" s="97"/>
      <c r="M1774" s="97"/>
      <c r="N1774" s="97"/>
      <c r="O1774" t="str">
        <f t="shared" ref="O1774" si="1763">O1771</f>
        <v/>
      </c>
    </row>
    <row r="1775" spans="1:15" x14ac:dyDescent="0.25">
      <c r="A1775" s="188"/>
      <c r="B1775" s="188"/>
      <c r="C1775" s="188"/>
      <c r="D1775" s="188"/>
      <c r="E1775" s="188"/>
      <c r="F1775" s="188"/>
      <c r="G1775" s="188"/>
      <c r="H1775" s="188"/>
      <c r="I1775" s="188"/>
      <c r="J1775" s="188"/>
      <c r="K1775" s="188"/>
      <c r="L1775" s="188"/>
      <c r="M1775" s="188"/>
      <c r="N1775" s="188"/>
      <c r="O1775" t="str">
        <f t="shared" ref="O1775" si="1764">O1771</f>
        <v/>
      </c>
    </row>
    <row r="1776" spans="1:15" x14ac:dyDescent="0.25">
      <c r="A1776" s="191" t="str">
        <f>'[1]Run Rate'!A358</f>
        <v>POL09854</v>
      </c>
      <c r="B1776" s="191" t="str">
        <f>'[1]Run Rate'!B358</f>
        <v>Polleo Iron 60 caps</v>
      </c>
      <c r="C1776" s="191" t="str">
        <f>'[1]Run Rate'!C358</f>
        <v>SPORTSKA PREHRANA</v>
      </c>
      <c r="D1776" s="191" t="str">
        <f>'[1]Run Rate'!D358</f>
        <v>03 BRONZE</v>
      </c>
      <c r="E1776" s="97"/>
      <c r="F1776" s="97"/>
      <c r="G1776" s="97"/>
      <c r="H1776" s="97"/>
      <c r="I1776" s="97"/>
      <c r="J1776" s="97"/>
      <c r="K1776" s="97"/>
      <c r="L1776" s="97"/>
      <c r="M1776" s="97"/>
      <c r="N1776" s="97"/>
      <c r="O1776" t="str">
        <f t="shared" ref="O1776" si="1765">IF(AND(OR($B$1="ALL",$B$1=C1776),OR($E$1="ALL",$E$1=D1776),OR($B$2="ALL",$B$2=A1776),OR($E$2="ALL",IFERROR(SEARCH($E$2,B1776),0)&gt;0)),"MATCH","")</f>
        <v/>
      </c>
    </row>
    <row r="1777" spans="1:15" x14ac:dyDescent="0.25">
      <c r="A1777" s="192"/>
      <c r="B1777" s="192" t="s">
        <v>156</v>
      </c>
      <c r="C1777" s="192" t="s">
        <v>157</v>
      </c>
      <c r="D1777" s="192" t="s">
        <v>158</v>
      </c>
      <c r="E1777" s="192" t="s">
        <v>139</v>
      </c>
      <c r="F1777" s="192" t="s">
        <v>140</v>
      </c>
      <c r="G1777" s="192" t="s">
        <v>141</v>
      </c>
      <c r="H1777" s="192" t="s">
        <v>142</v>
      </c>
      <c r="I1777" s="192" t="s">
        <v>143</v>
      </c>
      <c r="J1777" s="192" t="s">
        <v>144</v>
      </c>
      <c r="K1777" s="192" t="s">
        <v>145</v>
      </c>
      <c r="L1777" s="192" t="s">
        <v>146</v>
      </c>
      <c r="M1777" s="192" t="s">
        <v>147</v>
      </c>
      <c r="N1777" s="192" t="s">
        <v>148</v>
      </c>
      <c r="O1777" t="str">
        <f t="shared" ref="O1777" si="1766">O1776</f>
        <v/>
      </c>
    </row>
    <row r="1778" spans="1:15" x14ac:dyDescent="0.25">
      <c r="A1778" s="193" t="s">
        <v>161</v>
      </c>
      <c r="B1778" s="97"/>
      <c r="C1778" s="97"/>
      <c r="D1778" s="97"/>
      <c r="E1778" s="97"/>
      <c r="F1778" s="97"/>
      <c r="G1778" s="97"/>
      <c r="H1778" s="97"/>
      <c r="I1778" s="97"/>
      <c r="J1778" s="97"/>
      <c r="K1778" s="97"/>
      <c r="L1778" s="97"/>
      <c r="M1778" s="97"/>
      <c r="N1778" s="97"/>
      <c r="O1778" t="str">
        <f t="shared" ref="O1778" si="1767">O1776</f>
        <v/>
      </c>
    </row>
    <row r="1779" spans="1:15" x14ac:dyDescent="0.25">
      <c r="A1779" s="193" t="s">
        <v>164</v>
      </c>
      <c r="B1779" s="97"/>
      <c r="C1779" s="97"/>
      <c r="D1779" s="97"/>
      <c r="E1779" s="97"/>
      <c r="F1779" s="97"/>
      <c r="G1779" s="97"/>
      <c r="H1779" s="97"/>
      <c r="I1779" s="97"/>
      <c r="J1779" s="97"/>
      <c r="K1779" s="97"/>
      <c r="L1779" s="97"/>
      <c r="M1779" s="97"/>
      <c r="N1779" s="97"/>
      <c r="O1779" t="str">
        <f t="shared" ref="O1779" si="1768">O1776</f>
        <v/>
      </c>
    </row>
    <row r="1780" spans="1:15" x14ac:dyDescent="0.25">
      <c r="A1780" s="188"/>
      <c r="B1780" s="188"/>
      <c r="C1780" s="188"/>
      <c r="D1780" s="188"/>
      <c r="E1780" s="188"/>
      <c r="F1780" s="188"/>
      <c r="G1780" s="188"/>
      <c r="H1780" s="188"/>
      <c r="I1780" s="188"/>
      <c r="J1780" s="188"/>
      <c r="K1780" s="188"/>
      <c r="L1780" s="188"/>
      <c r="M1780" s="188"/>
      <c r="N1780" s="188"/>
      <c r="O1780" t="str">
        <f t="shared" ref="O1780" si="1769">O1776</f>
        <v/>
      </c>
    </row>
    <row r="1781" spans="1:15" x14ac:dyDescent="0.25">
      <c r="A1781" s="191" t="str">
        <f>'[1]Run Rate'!A359</f>
        <v>ZOE12409</v>
      </c>
      <c r="B1781" s="191" t="str">
        <f>'[1]Run Rate'!B359</f>
        <v>ZOE Omega Essence 60caps</v>
      </c>
      <c r="C1781" s="191" t="str">
        <f>'[1]Run Rate'!C359</f>
        <v>SPORTSKA PREHRANA</v>
      </c>
      <c r="D1781" s="191" t="str">
        <f>'[1]Run Rate'!D359</f>
        <v>03 BRONZE</v>
      </c>
      <c r="E1781" s="97"/>
      <c r="F1781" s="97"/>
      <c r="G1781" s="97"/>
      <c r="H1781" s="97"/>
      <c r="I1781" s="97"/>
      <c r="J1781" s="97"/>
      <c r="K1781" s="97"/>
      <c r="L1781" s="97"/>
      <c r="M1781" s="97"/>
      <c r="N1781" s="97"/>
      <c r="O1781" t="str">
        <f t="shared" ref="O1781" si="1770">IF(AND(OR($B$1="ALL",$B$1=C1781),OR($E$1="ALL",$E$1=D1781),OR($B$2="ALL",$B$2=A1781),OR($E$2="ALL",IFERROR(SEARCH($E$2,B1781),0)&gt;0)),"MATCH","")</f>
        <v/>
      </c>
    </row>
    <row r="1782" spans="1:15" x14ac:dyDescent="0.25">
      <c r="A1782" s="192"/>
      <c r="B1782" s="192" t="s">
        <v>156</v>
      </c>
      <c r="C1782" s="192" t="s">
        <v>157</v>
      </c>
      <c r="D1782" s="192" t="s">
        <v>158</v>
      </c>
      <c r="E1782" s="192" t="s">
        <v>139</v>
      </c>
      <c r="F1782" s="192" t="s">
        <v>140</v>
      </c>
      <c r="G1782" s="192" t="s">
        <v>141</v>
      </c>
      <c r="H1782" s="192" t="s">
        <v>142</v>
      </c>
      <c r="I1782" s="192" t="s">
        <v>143</v>
      </c>
      <c r="J1782" s="192" t="s">
        <v>144</v>
      </c>
      <c r="K1782" s="192" t="s">
        <v>145</v>
      </c>
      <c r="L1782" s="192" t="s">
        <v>146</v>
      </c>
      <c r="M1782" s="192" t="s">
        <v>147</v>
      </c>
      <c r="N1782" s="192" t="s">
        <v>148</v>
      </c>
      <c r="O1782" t="str">
        <f t="shared" ref="O1782" si="1771">O1781</f>
        <v/>
      </c>
    </row>
    <row r="1783" spans="1:15" x14ac:dyDescent="0.25">
      <c r="A1783" s="193" t="s">
        <v>161</v>
      </c>
      <c r="B1783" s="97"/>
      <c r="C1783" s="97"/>
      <c r="D1783" s="97"/>
      <c r="E1783" s="97"/>
      <c r="F1783" s="97"/>
      <c r="G1783" s="97"/>
      <c r="H1783" s="97"/>
      <c r="I1783" s="97"/>
      <c r="J1783" s="97"/>
      <c r="K1783" s="97"/>
      <c r="L1783" s="97"/>
      <c r="M1783" s="97"/>
      <c r="N1783" s="97"/>
      <c r="O1783" t="str">
        <f t="shared" ref="O1783" si="1772">O1781</f>
        <v/>
      </c>
    </row>
    <row r="1784" spans="1:15" x14ac:dyDescent="0.25">
      <c r="A1784" s="193" t="s">
        <v>164</v>
      </c>
      <c r="B1784" s="97"/>
      <c r="C1784" s="97"/>
      <c r="D1784" s="97"/>
      <c r="E1784" s="97"/>
      <c r="F1784" s="97"/>
      <c r="G1784" s="97"/>
      <c r="H1784" s="97"/>
      <c r="I1784" s="97"/>
      <c r="J1784" s="97"/>
      <c r="K1784" s="97"/>
      <c r="L1784" s="97"/>
      <c r="M1784" s="97"/>
      <c r="N1784" s="97"/>
      <c r="O1784" t="str">
        <f t="shared" ref="O1784" si="1773">O1781</f>
        <v/>
      </c>
    </row>
    <row r="1785" spans="1:15" x14ac:dyDescent="0.25">
      <c r="A1785" s="188"/>
      <c r="B1785" s="188"/>
      <c r="C1785" s="188"/>
      <c r="D1785" s="188"/>
      <c r="E1785" s="188"/>
      <c r="F1785" s="188"/>
      <c r="G1785" s="188"/>
      <c r="H1785" s="188"/>
      <c r="I1785" s="188"/>
      <c r="J1785" s="188"/>
      <c r="K1785" s="188"/>
      <c r="L1785" s="188"/>
      <c r="M1785" s="188"/>
      <c r="N1785" s="188"/>
      <c r="O1785" t="str">
        <f t="shared" ref="O1785" si="1774">O1781</f>
        <v/>
      </c>
    </row>
    <row r="1786" spans="1:15" x14ac:dyDescent="0.25">
      <c r="A1786" s="191" t="str">
        <f>'[1]Run Rate'!A360</f>
        <v>POL12816</v>
      </c>
      <c r="B1786" s="191" t="str">
        <f>'[1]Run Rate'!B360</f>
        <v>Polleo voda 500ml</v>
      </c>
      <c r="C1786" s="191" t="str">
        <f>'[1]Run Rate'!C360</f>
        <v>RTD &amp; SNACKS</v>
      </c>
      <c r="D1786" s="191" t="str">
        <f>'[1]Run Rate'!D360</f>
        <v>03 BRONZE</v>
      </c>
      <c r="E1786" s="97"/>
      <c r="F1786" s="97"/>
      <c r="G1786" s="97"/>
      <c r="H1786" s="97"/>
      <c r="I1786" s="97"/>
      <c r="J1786" s="97"/>
      <c r="K1786" s="97"/>
      <c r="L1786" s="97"/>
      <c r="M1786" s="97"/>
      <c r="N1786" s="97"/>
      <c r="O1786" t="str">
        <f t="shared" ref="O1786" si="1775">IF(AND(OR($B$1="ALL",$B$1=C1786),OR($E$1="ALL",$E$1=D1786),OR($B$2="ALL",$B$2=A1786),OR($E$2="ALL",IFERROR(SEARCH($E$2,B1786),0)&gt;0)),"MATCH","")</f>
        <v/>
      </c>
    </row>
    <row r="1787" spans="1:15" x14ac:dyDescent="0.25">
      <c r="A1787" s="192"/>
      <c r="B1787" s="192" t="s">
        <v>156</v>
      </c>
      <c r="C1787" s="192" t="s">
        <v>157</v>
      </c>
      <c r="D1787" s="192" t="s">
        <v>158</v>
      </c>
      <c r="E1787" s="192" t="s">
        <v>139</v>
      </c>
      <c r="F1787" s="192" t="s">
        <v>140</v>
      </c>
      <c r="G1787" s="192" t="s">
        <v>141</v>
      </c>
      <c r="H1787" s="192" t="s">
        <v>142</v>
      </c>
      <c r="I1787" s="192" t="s">
        <v>143</v>
      </c>
      <c r="J1787" s="192" t="s">
        <v>144</v>
      </c>
      <c r="K1787" s="192" t="s">
        <v>145</v>
      </c>
      <c r="L1787" s="192" t="s">
        <v>146</v>
      </c>
      <c r="M1787" s="192" t="s">
        <v>147</v>
      </c>
      <c r="N1787" s="192" t="s">
        <v>148</v>
      </c>
      <c r="O1787" t="str">
        <f t="shared" ref="O1787" si="1776">O1786</f>
        <v/>
      </c>
    </row>
    <row r="1788" spans="1:15" x14ac:dyDescent="0.25">
      <c r="A1788" s="193" t="s">
        <v>161</v>
      </c>
      <c r="B1788" s="97"/>
      <c r="C1788" s="97"/>
      <c r="D1788" s="97"/>
      <c r="E1788" s="97"/>
      <c r="F1788" s="97"/>
      <c r="G1788" s="97"/>
      <c r="H1788" s="97"/>
      <c r="I1788" s="97"/>
      <c r="J1788" s="97"/>
      <c r="K1788" s="97"/>
      <c r="L1788" s="97"/>
      <c r="M1788" s="97"/>
      <c r="N1788" s="97"/>
      <c r="O1788" t="str">
        <f t="shared" ref="O1788" si="1777">O1786</f>
        <v/>
      </c>
    </row>
    <row r="1789" spans="1:15" x14ac:dyDescent="0.25">
      <c r="A1789" s="193" t="s">
        <v>164</v>
      </c>
      <c r="B1789" s="97"/>
      <c r="C1789" s="97"/>
      <c r="D1789" s="97"/>
      <c r="E1789" s="97"/>
      <c r="F1789" s="97"/>
      <c r="G1789" s="97"/>
      <c r="H1789" s="97"/>
      <c r="I1789" s="97"/>
      <c r="J1789" s="97"/>
      <c r="K1789" s="97"/>
      <c r="L1789" s="97"/>
      <c r="M1789" s="97"/>
      <c r="N1789" s="97"/>
      <c r="O1789" t="str">
        <f t="shared" ref="O1789" si="1778">O1786</f>
        <v/>
      </c>
    </row>
    <row r="1790" spans="1:15" x14ac:dyDescent="0.25">
      <c r="A1790" s="188"/>
      <c r="B1790" s="188"/>
      <c r="C1790" s="188"/>
      <c r="D1790" s="188"/>
      <c r="E1790" s="188"/>
      <c r="F1790" s="188"/>
      <c r="G1790" s="188"/>
      <c r="H1790" s="188"/>
      <c r="I1790" s="188"/>
      <c r="J1790" s="188"/>
      <c r="K1790" s="188"/>
      <c r="L1790" s="188"/>
      <c r="M1790" s="188"/>
      <c r="N1790" s="188"/>
      <c r="O1790" t="str">
        <f t="shared" ref="O1790" si="1779">O1786</f>
        <v/>
      </c>
    </row>
    <row r="1791" spans="1:15" x14ac:dyDescent="0.25">
      <c r="A1791" s="191" t="str">
        <f>'[1]Run Rate'!A361</f>
        <v>ATC06502</v>
      </c>
      <c r="B1791" s="191" t="str">
        <f>'[1]Run Rate'!B361</f>
        <v>Bučica gumirana 3 kg</v>
      </c>
      <c r="C1791" s="191" t="str">
        <f>'[1]Run Rate'!C361</f>
        <v>FITNESS OPREMA</v>
      </c>
      <c r="D1791" s="191" t="str">
        <f>'[1]Run Rate'!D361</f>
        <v>03 BRONZE</v>
      </c>
      <c r="E1791" s="97"/>
      <c r="F1791" s="97"/>
      <c r="G1791" s="97"/>
      <c r="H1791" s="97"/>
      <c r="I1791" s="97"/>
      <c r="J1791" s="97"/>
      <c r="K1791" s="97"/>
      <c r="L1791" s="97"/>
      <c r="M1791" s="97"/>
      <c r="N1791" s="97"/>
      <c r="O1791" t="str">
        <f t="shared" ref="O1791" si="1780">IF(AND(OR($B$1="ALL",$B$1=C1791),OR($E$1="ALL",$E$1=D1791),OR($B$2="ALL",$B$2=A1791),OR($E$2="ALL",IFERROR(SEARCH($E$2,B1791),0)&gt;0)),"MATCH","")</f>
        <v/>
      </c>
    </row>
    <row r="1792" spans="1:15" x14ac:dyDescent="0.25">
      <c r="A1792" s="192"/>
      <c r="B1792" s="192" t="s">
        <v>156</v>
      </c>
      <c r="C1792" s="192" t="s">
        <v>157</v>
      </c>
      <c r="D1792" s="192" t="s">
        <v>158</v>
      </c>
      <c r="E1792" s="192" t="s">
        <v>139</v>
      </c>
      <c r="F1792" s="192" t="s">
        <v>140</v>
      </c>
      <c r="G1792" s="192" t="s">
        <v>141</v>
      </c>
      <c r="H1792" s="192" t="s">
        <v>142</v>
      </c>
      <c r="I1792" s="192" t="s">
        <v>143</v>
      </c>
      <c r="J1792" s="192" t="s">
        <v>144</v>
      </c>
      <c r="K1792" s="192" t="s">
        <v>145</v>
      </c>
      <c r="L1792" s="192" t="s">
        <v>146</v>
      </c>
      <c r="M1792" s="192" t="s">
        <v>147</v>
      </c>
      <c r="N1792" s="192" t="s">
        <v>148</v>
      </c>
      <c r="O1792" t="str">
        <f t="shared" ref="O1792" si="1781">O1791</f>
        <v/>
      </c>
    </row>
    <row r="1793" spans="1:15" x14ac:dyDescent="0.25">
      <c r="A1793" s="193" t="s">
        <v>161</v>
      </c>
      <c r="B1793" s="97"/>
      <c r="C1793" s="97"/>
      <c r="D1793" s="97"/>
      <c r="E1793" s="97"/>
      <c r="F1793" s="97"/>
      <c r="G1793" s="97"/>
      <c r="H1793" s="97"/>
      <c r="I1793" s="97"/>
      <c r="J1793" s="97"/>
      <c r="K1793" s="97"/>
      <c r="L1793" s="97"/>
      <c r="M1793" s="97"/>
      <c r="N1793" s="97"/>
      <c r="O1793" t="str">
        <f t="shared" ref="O1793" si="1782">O1791</f>
        <v/>
      </c>
    </row>
    <row r="1794" spans="1:15" x14ac:dyDescent="0.25">
      <c r="A1794" s="193" t="s">
        <v>164</v>
      </c>
      <c r="B1794" s="97"/>
      <c r="C1794" s="97"/>
      <c r="D1794" s="97"/>
      <c r="E1794" s="97"/>
      <c r="F1794" s="97"/>
      <c r="G1794" s="97"/>
      <c r="H1794" s="97"/>
      <c r="I1794" s="97"/>
      <c r="J1794" s="97"/>
      <c r="K1794" s="97"/>
      <c r="L1794" s="97"/>
      <c r="M1794" s="97"/>
      <c r="N1794" s="97"/>
      <c r="O1794" t="str">
        <f t="shared" ref="O1794" si="1783">O1791</f>
        <v/>
      </c>
    </row>
    <row r="1795" spans="1:15" x14ac:dyDescent="0.25">
      <c r="A1795" s="188"/>
      <c r="B1795" s="188"/>
      <c r="C1795" s="188"/>
      <c r="D1795" s="188"/>
      <c r="E1795" s="188"/>
      <c r="F1795" s="188"/>
      <c r="G1795" s="188"/>
      <c r="H1795" s="188"/>
      <c r="I1795" s="188"/>
      <c r="J1795" s="188"/>
      <c r="K1795" s="188"/>
      <c r="L1795" s="188"/>
      <c r="M1795" s="188"/>
      <c r="N1795" s="188"/>
      <c r="O1795" t="str">
        <f t="shared" ref="O1795" si="1784">O1791</f>
        <v/>
      </c>
    </row>
    <row r="1796" spans="1:15" x14ac:dyDescent="0.25">
      <c r="A1796" s="191" t="str">
        <f>'[1]Run Rate'!A362</f>
        <v>ATC06603</v>
      </c>
      <c r="B1796" s="191" t="str">
        <f>'[1]Run Rate'!B362</f>
        <v>Girja profesionalna 20 kg Atleticore</v>
      </c>
      <c r="C1796" s="191" t="str">
        <f>'[1]Run Rate'!C362</f>
        <v>FITNESS OPREMA</v>
      </c>
      <c r="D1796" s="191" t="str">
        <f>'[1]Run Rate'!D362</f>
        <v>03 BRONZE</v>
      </c>
      <c r="E1796" s="97"/>
      <c r="F1796" s="97"/>
      <c r="G1796" s="97"/>
      <c r="H1796" s="97"/>
      <c r="I1796" s="97"/>
      <c r="J1796" s="97"/>
      <c r="K1796" s="97"/>
      <c r="L1796" s="97"/>
      <c r="M1796" s="97"/>
      <c r="N1796" s="97"/>
      <c r="O1796" t="str">
        <f t="shared" ref="O1796" si="1785">IF(AND(OR($B$1="ALL",$B$1=C1796),OR($E$1="ALL",$E$1=D1796),OR($B$2="ALL",$B$2=A1796),OR($E$2="ALL",IFERROR(SEARCH($E$2,B1796),0)&gt;0)),"MATCH","")</f>
        <v/>
      </c>
    </row>
    <row r="1797" spans="1:15" x14ac:dyDescent="0.25">
      <c r="A1797" s="192"/>
      <c r="B1797" s="192" t="s">
        <v>156</v>
      </c>
      <c r="C1797" s="192" t="s">
        <v>157</v>
      </c>
      <c r="D1797" s="192" t="s">
        <v>158</v>
      </c>
      <c r="E1797" s="192" t="s">
        <v>139</v>
      </c>
      <c r="F1797" s="192" t="s">
        <v>140</v>
      </c>
      <c r="G1797" s="192" t="s">
        <v>141</v>
      </c>
      <c r="H1797" s="192" t="s">
        <v>142</v>
      </c>
      <c r="I1797" s="192" t="s">
        <v>143</v>
      </c>
      <c r="J1797" s="192" t="s">
        <v>144</v>
      </c>
      <c r="K1797" s="192" t="s">
        <v>145</v>
      </c>
      <c r="L1797" s="192" t="s">
        <v>146</v>
      </c>
      <c r="M1797" s="192" t="s">
        <v>147</v>
      </c>
      <c r="N1797" s="192" t="s">
        <v>148</v>
      </c>
      <c r="O1797" t="str">
        <f t="shared" ref="O1797" si="1786">O1796</f>
        <v/>
      </c>
    </row>
    <row r="1798" spans="1:15" x14ac:dyDescent="0.25">
      <c r="A1798" s="193" t="s">
        <v>161</v>
      </c>
      <c r="B1798" s="97"/>
      <c r="C1798" s="97"/>
      <c r="D1798" s="97"/>
      <c r="E1798" s="97"/>
      <c r="F1798" s="97"/>
      <c r="G1798" s="97"/>
      <c r="H1798" s="97"/>
      <c r="I1798" s="97"/>
      <c r="J1798" s="97"/>
      <c r="K1798" s="97"/>
      <c r="L1798" s="97"/>
      <c r="M1798" s="97"/>
      <c r="N1798" s="97"/>
      <c r="O1798" t="str">
        <f t="shared" ref="O1798" si="1787">O1796</f>
        <v/>
      </c>
    </row>
    <row r="1799" spans="1:15" x14ac:dyDescent="0.25">
      <c r="A1799" s="193" t="s">
        <v>164</v>
      </c>
      <c r="B1799" s="97"/>
      <c r="C1799" s="97"/>
      <c r="D1799" s="97"/>
      <c r="E1799" s="97"/>
      <c r="F1799" s="97"/>
      <c r="G1799" s="97"/>
      <c r="H1799" s="97"/>
      <c r="I1799" s="97"/>
      <c r="J1799" s="97"/>
      <c r="K1799" s="97"/>
      <c r="L1799" s="97"/>
      <c r="M1799" s="97"/>
      <c r="N1799" s="97"/>
      <c r="O1799" t="str">
        <f t="shared" ref="O1799" si="1788">O1796</f>
        <v/>
      </c>
    </row>
    <row r="1800" spans="1:15" x14ac:dyDescent="0.25">
      <c r="A1800" s="188"/>
      <c r="B1800" s="188"/>
      <c r="C1800" s="188"/>
      <c r="D1800" s="188"/>
      <c r="E1800" s="188"/>
      <c r="F1800" s="188"/>
      <c r="G1800" s="188"/>
      <c r="H1800" s="188"/>
      <c r="I1800" s="188"/>
      <c r="J1800" s="188"/>
      <c r="K1800" s="188"/>
      <c r="L1800" s="188"/>
      <c r="M1800" s="188"/>
      <c r="N1800" s="188"/>
      <c r="O1800" t="str">
        <f t="shared" ref="O1800" si="1789">O1796</f>
        <v/>
      </c>
    </row>
    <row r="1801" spans="1:15" x14ac:dyDescent="0.25">
      <c r="A1801" s="191" t="str">
        <f>'[1]Run Rate'!A363</f>
        <v>POL09867</v>
      </c>
      <c r="B1801" s="191" t="str">
        <f>'[1]Run Rate'!B363</f>
        <v>Polleo Mega Taurine 60 caps</v>
      </c>
      <c r="C1801" s="191" t="str">
        <f>'[1]Run Rate'!C363</f>
        <v>SPORTSKA PREHRANA</v>
      </c>
      <c r="D1801" s="191" t="str">
        <f>'[1]Run Rate'!D363</f>
        <v>03 BRONZE</v>
      </c>
      <c r="E1801" s="97"/>
      <c r="F1801" s="97"/>
      <c r="G1801" s="97"/>
      <c r="H1801" s="97"/>
      <c r="I1801" s="97"/>
      <c r="J1801" s="97"/>
      <c r="K1801" s="97"/>
      <c r="L1801" s="97"/>
      <c r="M1801" s="97"/>
      <c r="N1801" s="97"/>
      <c r="O1801" t="str">
        <f t="shared" ref="O1801" si="1790">IF(AND(OR($B$1="ALL",$B$1=C1801),OR($E$1="ALL",$E$1=D1801),OR($B$2="ALL",$B$2=A1801),OR($E$2="ALL",IFERROR(SEARCH($E$2,B1801),0)&gt;0)),"MATCH","")</f>
        <v/>
      </c>
    </row>
    <row r="1802" spans="1:15" x14ac:dyDescent="0.25">
      <c r="A1802" s="192"/>
      <c r="B1802" s="192" t="s">
        <v>156</v>
      </c>
      <c r="C1802" s="192" t="s">
        <v>157</v>
      </c>
      <c r="D1802" s="192" t="s">
        <v>158</v>
      </c>
      <c r="E1802" s="192" t="s">
        <v>139</v>
      </c>
      <c r="F1802" s="192" t="s">
        <v>140</v>
      </c>
      <c r="G1802" s="192" t="s">
        <v>141</v>
      </c>
      <c r="H1802" s="192" t="s">
        <v>142</v>
      </c>
      <c r="I1802" s="192" t="s">
        <v>143</v>
      </c>
      <c r="J1802" s="192" t="s">
        <v>144</v>
      </c>
      <c r="K1802" s="192" t="s">
        <v>145</v>
      </c>
      <c r="L1802" s="192" t="s">
        <v>146</v>
      </c>
      <c r="M1802" s="192" t="s">
        <v>147</v>
      </c>
      <c r="N1802" s="192" t="s">
        <v>148</v>
      </c>
      <c r="O1802" t="str">
        <f t="shared" ref="O1802" si="1791">O1801</f>
        <v/>
      </c>
    </row>
    <row r="1803" spans="1:15" x14ac:dyDescent="0.25">
      <c r="A1803" s="193" t="s">
        <v>161</v>
      </c>
      <c r="B1803" s="97"/>
      <c r="C1803" s="97"/>
      <c r="D1803" s="97"/>
      <c r="E1803" s="97"/>
      <c r="F1803" s="97"/>
      <c r="G1803" s="97"/>
      <c r="H1803" s="97"/>
      <c r="I1803" s="97"/>
      <c r="J1803" s="97"/>
      <c r="K1803" s="97"/>
      <c r="L1803" s="97"/>
      <c r="M1803" s="97"/>
      <c r="N1803" s="97"/>
      <c r="O1803" t="str">
        <f t="shared" ref="O1803" si="1792">O1801</f>
        <v/>
      </c>
    </row>
    <row r="1804" spans="1:15" x14ac:dyDescent="0.25">
      <c r="A1804" s="193" t="s">
        <v>164</v>
      </c>
      <c r="B1804" s="97"/>
      <c r="C1804" s="97"/>
      <c r="D1804" s="97"/>
      <c r="E1804" s="97"/>
      <c r="F1804" s="97"/>
      <c r="G1804" s="97"/>
      <c r="H1804" s="97"/>
      <c r="I1804" s="97"/>
      <c r="J1804" s="97"/>
      <c r="K1804" s="97"/>
      <c r="L1804" s="97"/>
      <c r="M1804" s="97"/>
      <c r="N1804" s="97"/>
      <c r="O1804" t="str">
        <f t="shared" ref="O1804" si="1793">O1801</f>
        <v/>
      </c>
    </row>
    <row r="1805" spans="1:15" x14ac:dyDescent="0.25">
      <c r="A1805" s="188"/>
      <c r="B1805" s="188"/>
      <c r="C1805" s="188"/>
      <c r="D1805" s="188"/>
      <c r="E1805" s="188"/>
      <c r="F1805" s="188"/>
      <c r="G1805" s="188"/>
      <c r="H1805" s="188"/>
      <c r="I1805" s="188"/>
      <c r="J1805" s="188"/>
      <c r="K1805" s="188"/>
      <c r="L1805" s="188"/>
      <c r="M1805" s="188"/>
      <c r="N1805" s="188"/>
      <c r="O1805" t="str">
        <f t="shared" ref="O1805" si="1794">O1801</f>
        <v/>
      </c>
    </row>
    <row r="1806" spans="1:15" x14ac:dyDescent="0.25">
      <c r="A1806" s="191" t="str">
        <f>'[1]Run Rate'!A364</f>
        <v>ZOE12458</v>
      </c>
      <c r="B1806" s="191" t="str">
        <f>'[1]Run Rate'!B364</f>
        <v>ZOE Clear Hydrowhey 250g Peach Iced Tea</v>
      </c>
      <c r="C1806" s="191" t="str">
        <f>'[1]Run Rate'!C364</f>
        <v>PROTEINI</v>
      </c>
      <c r="D1806" s="191" t="str">
        <f>'[1]Run Rate'!D364</f>
        <v>03 BRONZE</v>
      </c>
      <c r="E1806" s="97"/>
      <c r="F1806" s="97"/>
      <c r="G1806" s="97"/>
      <c r="H1806" s="97"/>
      <c r="I1806" s="97"/>
      <c r="J1806" s="97"/>
      <c r="K1806" s="97"/>
      <c r="L1806" s="97"/>
      <c r="M1806" s="97"/>
      <c r="N1806" s="97"/>
      <c r="O1806" t="str">
        <f t="shared" ref="O1806" si="1795">IF(AND(OR($B$1="ALL",$B$1=C1806),OR($E$1="ALL",$E$1=D1806),OR($B$2="ALL",$B$2=A1806),OR($E$2="ALL",IFERROR(SEARCH($E$2,B1806),0)&gt;0)),"MATCH","")</f>
        <v/>
      </c>
    </row>
    <row r="1807" spans="1:15" x14ac:dyDescent="0.25">
      <c r="A1807" s="192"/>
      <c r="B1807" s="192" t="s">
        <v>156</v>
      </c>
      <c r="C1807" s="192" t="s">
        <v>157</v>
      </c>
      <c r="D1807" s="192" t="s">
        <v>158</v>
      </c>
      <c r="E1807" s="192" t="s">
        <v>139</v>
      </c>
      <c r="F1807" s="192" t="s">
        <v>140</v>
      </c>
      <c r="G1807" s="192" t="s">
        <v>141</v>
      </c>
      <c r="H1807" s="192" t="s">
        <v>142</v>
      </c>
      <c r="I1807" s="192" t="s">
        <v>143</v>
      </c>
      <c r="J1807" s="192" t="s">
        <v>144</v>
      </c>
      <c r="K1807" s="192" t="s">
        <v>145</v>
      </c>
      <c r="L1807" s="192" t="s">
        <v>146</v>
      </c>
      <c r="M1807" s="192" t="s">
        <v>147</v>
      </c>
      <c r="N1807" s="192" t="s">
        <v>148</v>
      </c>
      <c r="O1807" t="str">
        <f t="shared" ref="O1807" si="1796">O1806</f>
        <v/>
      </c>
    </row>
    <row r="1808" spans="1:15" x14ac:dyDescent="0.25">
      <c r="A1808" s="193" t="s">
        <v>161</v>
      </c>
      <c r="B1808" s="97"/>
      <c r="C1808" s="97"/>
      <c r="D1808" s="97"/>
      <c r="E1808" s="97"/>
      <c r="F1808" s="97"/>
      <c r="G1808" s="97"/>
      <c r="H1808" s="97"/>
      <c r="I1808" s="97"/>
      <c r="J1808" s="97"/>
      <c r="K1808" s="97"/>
      <c r="L1808" s="97"/>
      <c r="M1808" s="97"/>
      <c r="N1808" s="97"/>
      <c r="O1808" t="str">
        <f t="shared" ref="O1808" si="1797">O1806</f>
        <v/>
      </c>
    </row>
    <row r="1809" spans="1:15" x14ac:dyDescent="0.25">
      <c r="A1809" s="193" t="s">
        <v>164</v>
      </c>
      <c r="B1809" s="97"/>
      <c r="C1809" s="97"/>
      <c r="D1809" s="97"/>
      <c r="E1809" s="97"/>
      <c r="F1809" s="97"/>
      <c r="G1809" s="97"/>
      <c r="H1809" s="97"/>
      <c r="I1809" s="97"/>
      <c r="J1809" s="97"/>
      <c r="K1809" s="97"/>
      <c r="L1809" s="97"/>
      <c r="M1809" s="97"/>
      <c r="N1809" s="97"/>
      <c r="O1809" t="str">
        <f t="shared" ref="O1809" si="1798">O1806</f>
        <v/>
      </c>
    </row>
    <row r="1810" spans="1:15" x14ac:dyDescent="0.25">
      <c r="A1810" s="188"/>
      <c r="B1810" s="188"/>
      <c r="C1810" s="188"/>
      <c r="D1810" s="188"/>
      <c r="E1810" s="188"/>
      <c r="F1810" s="188"/>
      <c r="G1810" s="188"/>
      <c r="H1810" s="188"/>
      <c r="I1810" s="188"/>
      <c r="J1810" s="188"/>
      <c r="K1810" s="188"/>
      <c r="L1810" s="188"/>
      <c r="M1810" s="188"/>
      <c r="N1810" s="188"/>
      <c r="O1810" t="str">
        <f t="shared" ref="O1810" si="1799">O1806</f>
        <v/>
      </c>
    </row>
    <row r="1811" spans="1:15" x14ac:dyDescent="0.25">
      <c r="A1811" s="191" t="str">
        <f>'[1]Run Rate'!A365</f>
        <v>ZOE12443</v>
      </c>
      <c r="B1811" s="191" t="str">
        <f>'[1]Run Rate'!B365</f>
        <v>Zoe Nutrition Protein Cream Twist 200g</v>
      </c>
      <c r="C1811" s="191" t="str">
        <f>'[1]Run Rate'!C365</f>
        <v>BIO I SUPERFOODS</v>
      </c>
      <c r="D1811" s="191" t="str">
        <f>'[1]Run Rate'!D365</f>
        <v>03 BRONZE</v>
      </c>
      <c r="E1811" s="97"/>
      <c r="F1811" s="97"/>
      <c r="G1811" s="97"/>
      <c r="H1811" s="97"/>
      <c r="I1811" s="97"/>
      <c r="J1811" s="97"/>
      <c r="K1811" s="97"/>
      <c r="L1811" s="97"/>
      <c r="M1811" s="97"/>
      <c r="N1811" s="97"/>
      <c r="O1811" t="str">
        <f t="shared" ref="O1811" si="1800">IF(AND(OR($B$1="ALL",$B$1=C1811),OR($E$1="ALL",$E$1=D1811),OR($B$2="ALL",$B$2=A1811),OR($E$2="ALL",IFERROR(SEARCH($E$2,B1811),0)&gt;0)),"MATCH","")</f>
        <v/>
      </c>
    </row>
    <row r="1812" spans="1:15" x14ac:dyDescent="0.25">
      <c r="A1812" s="192"/>
      <c r="B1812" s="192" t="s">
        <v>156</v>
      </c>
      <c r="C1812" s="192" t="s">
        <v>157</v>
      </c>
      <c r="D1812" s="192" t="s">
        <v>158</v>
      </c>
      <c r="E1812" s="192" t="s">
        <v>139</v>
      </c>
      <c r="F1812" s="192" t="s">
        <v>140</v>
      </c>
      <c r="G1812" s="192" t="s">
        <v>141</v>
      </c>
      <c r="H1812" s="192" t="s">
        <v>142</v>
      </c>
      <c r="I1812" s="192" t="s">
        <v>143</v>
      </c>
      <c r="J1812" s="192" t="s">
        <v>144</v>
      </c>
      <c r="K1812" s="192" t="s">
        <v>145</v>
      </c>
      <c r="L1812" s="192" t="s">
        <v>146</v>
      </c>
      <c r="M1812" s="192" t="s">
        <v>147</v>
      </c>
      <c r="N1812" s="192" t="s">
        <v>148</v>
      </c>
      <c r="O1812" t="str">
        <f t="shared" ref="O1812" si="1801">O1811</f>
        <v/>
      </c>
    </row>
    <row r="1813" spans="1:15" x14ac:dyDescent="0.25">
      <c r="A1813" s="193" t="s">
        <v>161</v>
      </c>
      <c r="B1813" s="97"/>
      <c r="C1813" s="97"/>
      <c r="D1813" s="97"/>
      <c r="E1813" s="97"/>
      <c r="F1813" s="97"/>
      <c r="G1813" s="97"/>
      <c r="H1813" s="97"/>
      <c r="I1813" s="97"/>
      <c r="J1813" s="97"/>
      <c r="K1813" s="97"/>
      <c r="L1813" s="97"/>
      <c r="M1813" s="97"/>
      <c r="N1813" s="97"/>
      <c r="O1813" t="str">
        <f t="shared" ref="O1813" si="1802">O1811</f>
        <v/>
      </c>
    </row>
    <row r="1814" spans="1:15" x14ac:dyDescent="0.25">
      <c r="A1814" s="193" t="s">
        <v>164</v>
      </c>
      <c r="B1814" s="97"/>
      <c r="C1814" s="97"/>
      <c r="D1814" s="97"/>
      <c r="E1814" s="97"/>
      <c r="F1814" s="97"/>
      <c r="G1814" s="97"/>
      <c r="H1814" s="97"/>
      <c r="I1814" s="97"/>
      <c r="J1814" s="97"/>
      <c r="K1814" s="97"/>
      <c r="L1814" s="97"/>
      <c r="M1814" s="97"/>
      <c r="N1814" s="97"/>
      <c r="O1814" t="str">
        <f t="shared" ref="O1814" si="1803">O1811</f>
        <v/>
      </c>
    </row>
    <row r="1815" spans="1:15" x14ac:dyDescent="0.25">
      <c r="A1815" s="188"/>
      <c r="B1815" s="188"/>
      <c r="C1815" s="188"/>
      <c r="D1815" s="188"/>
      <c r="E1815" s="188"/>
      <c r="F1815" s="188"/>
      <c r="G1815" s="188"/>
      <c r="H1815" s="188"/>
      <c r="I1815" s="188"/>
      <c r="J1815" s="188"/>
      <c r="K1815" s="188"/>
      <c r="L1815" s="188"/>
      <c r="M1815" s="188"/>
      <c r="N1815" s="188"/>
      <c r="O1815" t="str">
        <f t="shared" ref="O1815" si="1804">O1811</f>
        <v/>
      </c>
    </row>
    <row r="1816" spans="1:15" x14ac:dyDescent="0.25">
      <c r="A1816" s="191" t="str">
        <f>'[1]Run Rate'!A366</f>
        <v>SHM00047</v>
      </c>
      <c r="B1816" s="191" t="str">
        <f>'[1]Run Rate'!B366</f>
        <v>Shieldmixer Hero Pro Straight Out Of The Gym</v>
      </c>
      <c r="C1816" s="191" t="str">
        <f>'[1]Run Rate'!C366</f>
        <v>DRINKWARE I HOME</v>
      </c>
      <c r="D1816" s="191" t="str">
        <f>'[1]Run Rate'!D366</f>
        <v>03 BRONZE</v>
      </c>
      <c r="E1816" s="97"/>
      <c r="F1816" s="97"/>
      <c r="G1816" s="97"/>
      <c r="H1816" s="97"/>
      <c r="I1816" s="97"/>
      <c r="J1816" s="97"/>
      <c r="K1816" s="97"/>
      <c r="L1816" s="97"/>
      <c r="M1816" s="97"/>
      <c r="N1816" s="97"/>
      <c r="O1816" t="str">
        <f t="shared" ref="O1816" si="1805">IF(AND(OR($B$1="ALL",$B$1=C1816),OR($E$1="ALL",$E$1=D1816),OR($B$2="ALL",$B$2=A1816),OR($E$2="ALL",IFERROR(SEARCH($E$2,B1816),0)&gt;0)),"MATCH","")</f>
        <v/>
      </c>
    </row>
    <row r="1817" spans="1:15" x14ac:dyDescent="0.25">
      <c r="A1817" s="192"/>
      <c r="B1817" s="192" t="s">
        <v>156</v>
      </c>
      <c r="C1817" s="192" t="s">
        <v>157</v>
      </c>
      <c r="D1817" s="192" t="s">
        <v>158</v>
      </c>
      <c r="E1817" s="192" t="s">
        <v>139</v>
      </c>
      <c r="F1817" s="192" t="s">
        <v>140</v>
      </c>
      <c r="G1817" s="192" t="s">
        <v>141</v>
      </c>
      <c r="H1817" s="192" t="s">
        <v>142</v>
      </c>
      <c r="I1817" s="192" t="s">
        <v>143</v>
      </c>
      <c r="J1817" s="192" t="s">
        <v>144</v>
      </c>
      <c r="K1817" s="192" t="s">
        <v>145</v>
      </c>
      <c r="L1817" s="192" t="s">
        <v>146</v>
      </c>
      <c r="M1817" s="192" t="s">
        <v>147</v>
      </c>
      <c r="N1817" s="192" t="s">
        <v>148</v>
      </c>
      <c r="O1817" t="str">
        <f t="shared" ref="O1817" si="1806">O1816</f>
        <v/>
      </c>
    </row>
    <row r="1818" spans="1:15" x14ac:dyDescent="0.25">
      <c r="A1818" s="193" t="s">
        <v>161</v>
      </c>
      <c r="B1818" s="97"/>
      <c r="C1818" s="97"/>
      <c r="D1818" s="97"/>
      <c r="E1818" s="97"/>
      <c r="F1818" s="97"/>
      <c r="G1818" s="97"/>
      <c r="H1818" s="97"/>
      <c r="I1818" s="97"/>
      <c r="J1818" s="97"/>
      <c r="K1818" s="97"/>
      <c r="L1818" s="97"/>
      <c r="M1818" s="97"/>
      <c r="N1818" s="97"/>
      <c r="O1818" t="str">
        <f t="shared" ref="O1818" si="1807">O1816</f>
        <v/>
      </c>
    </row>
    <row r="1819" spans="1:15" x14ac:dyDescent="0.25">
      <c r="A1819" s="193" t="s">
        <v>164</v>
      </c>
      <c r="B1819" s="97"/>
      <c r="C1819" s="97"/>
      <c r="D1819" s="97"/>
      <c r="E1819" s="97"/>
      <c r="F1819" s="97"/>
      <c r="G1819" s="97"/>
      <c r="H1819" s="97"/>
      <c r="I1819" s="97"/>
      <c r="J1819" s="97"/>
      <c r="K1819" s="97"/>
      <c r="L1819" s="97"/>
      <c r="M1819" s="97"/>
      <c r="N1819" s="97"/>
      <c r="O1819" t="str">
        <f t="shared" ref="O1819" si="1808">O1816</f>
        <v/>
      </c>
    </row>
    <row r="1820" spans="1:15" x14ac:dyDescent="0.25">
      <c r="A1820" s="188"/>
      <c r="B1820" s="188"/>
      <c r="C1820" s="188"/>
      <c r="D1820" s="188"/>
      <c r="E1820" s="188"/>
      <c r="F1820" s="188"/>
      <c r="G1820" s="188"/>
      <c r="H1820" s="188"/>
      <c r="I1820" s="188"/>
      <c r="J1820" s="188"/>
      <c r="K1820" s="188"/>
      <c r="L1820" s="188"/>
      <c r="M1820" s="188"/>
      <c r="N1820" s="188"/>
      <c r="O1820" t="str">
        <f t="shared" ref="O1820" si="1809">O1816</f>
        <v/>
      </c>
    </row>
    <row r="1821" spans="1:15" x14ac:dyDescent="0.25">
      <c r="A1821" s="191" t="str">
        <f>'[1]Run Rate'!A367</f>
        <v>ON00535</v>
      </c>
      <c r="B1821" s="191" t="str">
        <f>'[1]Run Rate'!B367</f>
        <v>BSN N.O. Xplode Green Burst 650g</v>
      </c>
      <c r="C1821" s="191" t="str">
        <f>'[1]Run Rate'!C367</f>
        <v>SPORTSKA PREHRANA</v>
      </c>
      <c r="D1821" s="191" t="str">
        <f>'[1]Run Rate'!D367</f>
        <v>03 BRONZE</v>
      </c>
      <c r="E1821" s="97"/>
      <c r="F1821" s="97"/>
      <c r="G1821" s="97"/>
      <c r="H1821" s="97"/>
      <c r="I1821" s="97"/>
      <c r="J1821" s="97"/>
      <c r="K1821" s="97"/>
      <c r="L1821" s="97"/>
      <c r="M1821" s="97"/>
      <c r="N1821" s="97"/>
      <c r="O1821" t="str">
        <f t="shared" ref="O1821" si="1810">IF(AND(OR($B$1="ALL",$B$1=C1821),OR($E$1="ALL",$E$1=D1821),OR($B$2="ALL",$B$2=A1821),OR($E$2="ALL",IFERROR(SEARCH($E$2,B1821),0)&gt;0)),"MATCH","")</f>
        <v/>
      </c>
    </row>
    <row r="1822" spans="1:15" x14ac:dyDescent="0.25">
      <c r="A1822" s="192"/>
      <c r="B1822" s="192" t="s">
        <v>156</v>
      </c>
      <c r="C1822" s="192" t="s">
        <v>157</v>
      </c>
      <c r="D1822" s="192" t="s">
        <v>158</v>
      </c>
      <c r="E1822" s="192" t="s">
        <v>139</v>
      </c>
      <c r="F1822" s="192" t="s">
        <v>140</v>
      </c>
      <c r="G1822" s="192" t="s">
        <v>141</v>
      </c>
      <c r="H1822" s="192" t="s">
        <v>142</v>
      </c>
      <c r="I1822" s="192" t="s">
        <v>143</v>
      </c>
      <c r="J1822" s="192" t="s">
        <v>144</v>
      </c>
      <c r="K1822" s="192" t="s">
        <v>145</v>
      </c>
      <c r="L1822" s="192" t="s">
        <v>146</v>
      </c>
      <c r="M1822" s="192" t="s">
        <v>147</v>
      </c>
      <c r="N1822" s="192" t="s">
        <v>148</v>
      </c>
      <c r="O1822" t="str">
        <f t="shared" ref="O1822" si="1811">O1821</f>
        <v/>
      </c>
    </row>
    <row r="1823" spans="1:15" x14ac:dyDescent="0.25">
      <c r="A1823" s="193" t="s">
        <v>161</v>
      </c>
      <c r="B1823" s="97"/>
      <c r="C1823" s="97"/>
      <c r="D1823" s="97"/>
      <c r="E1823" s="97"/>
      <c r="F1823" s="97"/>
      <c r="G1823" s="97"/>
      <c r="H1823" s="97"/>
      <c r="I1823" s="97"/>
      <c r="J1823" s="97"/>
      <c r="K1823" s="97"/>
      <c r="L1823" s="97"/>
      <c r="M1823" s="97"/>
      <c r="N1823" s="97"/>
      <c r="O1823" t="str">
        <f t="shared" ref="O1823" si="1812">O1821</f>
        <v/>
      </c>
    </row>
    <row r="1824" spans="1:15" x14ac:dyDescent="0.25">
      <c r="A1824" s="193" t="s">
        <v>164</v>
      </c>
      <c r="B1824" s="97"/>
      <c r="C1824" s="97"/>
      <c r="D1824" s="97"/>
      <c r="E1824" s="97"/>
      <c r="F1824" s="97"/>
      <c r="G1824" s="97"/>
      <c r="H1824" s="97"/>
      <c r="I1824" s="97"/>
      <c r="J1824" s="97"/>
      <c r="K1824" s="97"/>
      <c r="L1824" s="97"/>
      <c r="M1824" s="97"/>
      <c r="N1824" s="97"/>
      <c r="O1824" t="str">
        <f t="shared" ref="O1824" si="1813">O1821</f>
        <v/>
      </c>
    </row>
    <row r="1825" spans="1:15" x14ac:dyDescent="0.25">
      <c r="A1825" s="188"/>
      <c r="B1825" s="188"/>
      <c r="C1825" s="188"/>
      <c r="D1825" s="188"/>
      <c r="E1825" s="188"/>
      <c r="F1825" s="188"/>
      <c r="G1825" s="188"/>
      <c r="H1825" s="188"/>
      <c r="I1825" s="188"/>
      <c r="J1825" s="188"/>
      <c r="K1825" s="188"/>
      <c r="L1825" s="188"/>
      <c r="M1825" s="188"/>
      <c r="N1825" s="188"/>
      <c r="O1825" t="str">
        <f t="shared" ref="O1825" si="1814">O1821</f>
        <v/>
      </c>
    </row>
    <row r="1826" spans="1:15" x14ac:dyDescent="0.25">
      <c r="A1826" s="191" t="str">
        <f>'[1]Run Rate'!A368</f>
        <v>ZOE12442</v>
      </c>
      <c r="B1826" s="191" t="str">
        <f>'[1]Run Rate'!B368</f>
        <v>Zoe Nutrition Protein Cream Hazelnut Cocoa 200g</v>
      </c>
      <c r="C1826" s="191" t="str">
        <f>'[1]Run Rate'!C368</f>
        <v>BIO I SUPERFOODS</v>
      </c>
      <c r="D1826" s="191" t="str">
        <f>'[1]Run Rate'!D368</f>
        <v>03 BRONZE</v>
      </c>
      <c r="E1826" s="97"/>
      <c r="F1826" s="97"/>
      <c r="G1826" s="97"/>
      <c r="H1826" s="97"/>
      <c r="I1826" s="97"/>
      <c r="J1826" s="97"/>
      <c r="K1826" s="97"/>
      <c r="L1826" s="97"/>
      <c r="M1826" s="97"/>
      <c r="N1826" s="97"/>
      <c r="O1826" t="str">
        <f t="shared" ref="O1826" si="1815">IF(AND(OR($B$1="ALL",$B$1=C1826),OR($E$1="ALL",$E$1=D1826),OR($B$2="ALL",$B$2=A1826),OR($E$2="ALL",IFERROR(SEARCH($E$2,B1826),0)&gt;0)),"MATCH","")</f>
        <v/>
      </c>
    </row>
    <row r="1827" spans="1:15" x14ac:dyDescent="0.25">
      <c r="A1827" s="192"/>
      <c r="B1827" s="192" t="s">
        <v>156</v>
      </c>
      <c r="C1827" s="192" t="s">
        <v>157</v>
      </c>
      <c r="D1827" s="192" t="s">
        <v>158</v>
      </c>
      <c r="E1827" s="192" t="s">
        <v>139</v>
      </c>
      <c r="F1827" s="192" t="s">
        <v>140</v>
      </c>
      <c r="G1827" s="192" t="s">
        <v>141</v>
      </c>
      <c r="H1827" s="192" t="s">
        <v>142</v>
      </c>
      <c r="I1827" s="192" t="s">
        <v>143</v>
      </c>
      <c r="J1827" s="192" t="s">
        <v>144</v>
      </c>
      <c r="K1827" s="192" t="s">
        <v>145</v>
      </c>
      <c r="L1827" s="192" t="s">
        <v>146</v>
      </c>
      <c r="M1827" s="192" t="s">
        <v>147</v>
      </c>
      <c r="N1827" s="192" t="s">
        <v>148</v>
      </c>
      <c r="O1827" t="str">
        <f t="shared" ref="O1827" si="1816">O1826</f>
        <v/>
      </c>
    </row>
    <row r="1828" spans="1:15" x14ac:dyDescent="0.25">
      <c r="A1828" s="193" t="s">
        <v>161</v>
      </c>
      <c r="B1828" s="97"/>
      <c r="C1828" s="97"/>
      <c r="D1828" s="97"/>
      <c r="E1828" s="97"/>
      <c r="F1828" s="97"/>
      <c r="G1828" s="97"/>
      <c r="H1828" s="97"/>
      <c r="I1828" s="97"/>
      <c r="J1828" s="97"/>
      <c r="K1828" s="97"/>
      <c r="L1828" s="97"/>
      <c r="M1828" s="97"/>
      <c r="N1828" s="97"/>
      <c r="O1828" t="str">
        <f t="shared" ref="O1828" si="1817">O1826</f>
        <v/>
      </c>
    </row>
    <row r="1829" spans="1:15" x14ac:dyDescent="0.25">
      <c r="A1829" s="193" t="s">
        <v>164</v>
      </c>
      <c r="B1829" s="97"/>
      <c r="C1829" s="97"/>
      <c r="D1829" s="97"/>
      <c r="E1829" s="97"/>
      <c r="F1829" s="97"/>
      <c r="G1829" s="97"/>
      <c r="H1829" s="97"/>
      <c r="I1829" s="97"/>
      <c r="J1829" s="97"/>
      <c r="K1829" s="97"/>
      <c r="L1829" s="97"/>
      <c r="M1829" s="97"/>
      <c r="N1829" s="97"/>
      <c r="O1829" t="str">
        <f t="shared" ref="O1829" si="1818">O1826</f>
        <v/>
      </c>
    </row>
    <row r="1830" spans="1:15" x14ac:dyDescent="0.25">
      <c r="A1830" s="188"/>
      <c r="B1830" s="188"/>
      <c r="C1830" s="188"/>
      <c r="D1830" s="188"/>
      <c r="E1830" s="188"/>
      <c r="F1830" s="188"/>
      <c r="G1830" s="188"/>
      <c r="H1830" s="188"/>
      <c r="I1830" s="188"/>
      <c r="J1830" s="188"/>
      <c r="K1830" s="188"/>
      <c r="L1830" s="188"/>
      <c r="M1830" s="188"/>
      <c r="N1830" s="188"/>
      <c r="O1830" t="str">
        <f t="shared" ref="O1830" si="1819">O1826</f>
        <v/>
      </c>
    </row>
    <row r="1831" spans="1:15" x14ac:dyDescent="0.25">
      <c r="A1831" s="191" t="str">
        <f>'[1]Run Rate'!A369</f>
        <v>POL09714</v>
      </c>
      <c r="B1831" s="191" t="str">
        <f>'[1]Run Rate'!B369</f>
        <v>Polleo Zero Sauce 425ml Mayo</v>
      </c>
      <c r="C1831" s="191" t="str">
        <f>'[1]Run Rate'!C369</f>
        <v>BIO I SUPERFOODS</v>
      </c>
      <c r="D1831" s="191" t="str">
        <f>'[1]Run Rate'!D369</f>
        <v>03 BRONZE</v>
      </c>
      <c r="E1831" s="97"/>
      <c r="F1831" s="97"/>
      <c r="G1831" s="97"/>
      <c r="H1831" s="97"/>
      <c r="I1831" s="97"/>
      <c r="J1831" s="97"/>
      <c r="K1831" s="97"/>
      <c r="L1831" s="97"/>
      <c r="M1831" s="97"/>
      <c r="N1831" s="97"/>
      <c r="O1831" t="str">
        <f t="shared" ref="O1831" si="1820">IF(AND(OR($B$1="ALL",$B$1=C1831),OR($E$1="ALL",$E$1=D1831),OR($B$2="ALL",$B$2=A1831),OR($E$2="ALL",IFERROR(SEARCH($E$2,B1831),0)&gt;0)),"MATCH","")</f>
        <v/>
      </c>
    </row>
    <row r="1832" spans="1:15" x14ac:dyDescent="0.25">
      <c r="A1832" s="192"/>
      <c r="B1832" s="192" t="s">
        <v>156</v>
      </c>
      <c r="C1832" s="192" t="s">
        <v>157</v>
      </c>
      <c r="D1832" s="192" t="s">
        <v>158</v>
      </c>
      <c r="E1832" s="192" t="s">
        <v>139</v>
      </c>
      <c r="F1832" s="192" t="s">
        <v>140</v>
      </c>
      <c r="G1832" s="192" t="s">
        <v>141</v>
      </c>
      <c r="H1832" s="192" t="s">
        <v>142</v>
      </c>
      <c r="I1832" s="192" t="s">
        <v>143</v>
      </c>
      <c r="J1832" s="192" t="s">
        <v>144</v>
      </c>
      <c r="K1832" s="192" t="s">
        <v>145</v>
      </c>
      <c r="L1832" s="192" t="s">
        <v>146</v>
      </c>
      <c r="M1832" s="192" t="s">
        <v>147</v>
      </c>
      <c r="N1832" s="192" t="s">
        <v>148</v>
      </c>
      <c r="O1832" t="str">
        <f t="shared" ref="O1832" si="1821">O1831</f>
        <v/>
      </c>
    </row>
    <row r="1833" spans="1:15" x14ac:dyDescent="0.25">
      <c r="A1833" s="193" t="s">
        <v>161</v>
      </c>
      <c r="B1833" s="97"/>
      <c r="C1833" s="97"/>
      <c r="D1833" s="97"/>
      <c r="E1833" s="97"/>
      <c r="F1833" s="97"/>
      <c r="G1833" s="97"/>
      <c r="H1833" s="97"/>
      <c r="I1833" s="97"/>
      <c r="J1833" s="97"/>
      <c r="K1833" s="97"/>
      <c r="L1833" s="97"/>
      <c r="M1833" s="97"/>
      <c r="N1833" s="97"/>
      <c r="O1833" t="str">
        <f t="shared" ref="O1833" si="1822">O1831</f>
        <v/>
      </c>
    </row>
    <row r="1834" spans="1:15" x14ac:dyDescent="0.25">
      <c r="A1834" s="193" t="s">
        <v>164</v>
      </c>
      <c r="B1834" s="97"/>
      <c r="C1834" s="97"/>
      <c r="D1834" s="97"/>
      <c r="E1834" s="97"/>
      <c r="F1834" s="97"/>
      <c r="G1834" s="97"/>
      <c r="H1834" s="97"/>
      <c r="I1834" s="97"/>
      <c r="J1834" s="97"/>
      <c r="K1834" s="97"/>
      <c r="L1834" s="97"/>
      <c r="M1834" s="97"/>
      <c r="N1834" s="97"/>
      <c r="O1834" t="str">
        <f t="shared" ref="O1834" si="1823">O1831</f>
        <v/>
      </c>
    </row>
    <row r="1835" spans="1:15" x14ac:dyDescent="0.25">
      <c r="A1835" s="188"/>
      <c r="B1835" s="188"/>
      <c r="C1835" s="188"/>
      <c r="D1835" s="188"/>
      <c r="E1835" s="188"/>
      <c r="F1835" s="188"/>
      <c r="G1835" s="188"/>
      <c r="H1835" s="188"/>
      <c r="I1835" s="188"/>
      <c r="J1835" s="188"/>
      <c r="K1835" s="188"/>
      <c r="L1835" s="188"/>
      <c r="M1835" s="188"/>
      <c r="N1835" s="188"/>
      <c r="O1835" t="str">
        <f t="shared" ref="O1835" si="1824">O1831</f>
        <v/>
      </c>
    </row>
    <row r="1836" spans="1:15" x14ac:dyDescent="0.25">
      <c r="A1836" s="191" t="str">
        <f>'[1]Run Rate'!A370</f>
        <v>POL12706</v>
      </c>
      <c r="B1836" s="191" t="str">
        <f>'[1]Run Rate'!B370</f>
        <v>Polleo Pro Whey 2kg Vanilla raspberry</v>
      </c>
      <c r="C1836" s="191" t="str">
        <f>'[1]Run Rate'!C370</f>
        <v>PROTEINI</v>
      </c>
      <c r="D1836" s="191" t="str">
        <f>'[1]Run Rate'!D370</f>
        <v>03 BRONZE</v>
      </c>
      <c r="E1836" s="97"/>
      <c r="F1836" s="97"/>
      <c r="G1836" s="97"/>
      <c r="H1836" s="97"/>
      <c r="I1836" s="97"/>
      <c r="J1836" s="97"/>
      <c r="K1836" s="97"/>
      <c r="L1836" s="97"/>
      <c r="M1836" s="97"/>
      <c r="N1836" s="97"/>
      <c r="O1836" t="str">
        <f t="shared" ref="O1836" si="1825">IF(AND(OR($B$1="ALL",$B$1=C1836),OR($E$1="ALL",$E$1=D1836),OR($B$2="ALL",$B$2=A1836),OR($E$2="ALL",IFERROR(SEARCH($E$2,B1836),0)&gt;0)),"MATCH","")</f>
        <v/>
      </c>
    </row>
    <row r="1837" spans="1:15" x14ac:dyDescent="0.25">
      <c r="A1837" s="192"/>
      <c r="B1837" s="192" t="s">
        <v>156</v>
      </c>
      <c r="C1837" s="192" t="s">
        <v>157</v>
      </c>
      <c r="D1837" s="192" t="s">
        <v>158</v>
      </c>
      <c r="E1837" s="192" t="s">
        <v>139</v>
      </c>
      <c r="F1837" s="192" t="s">
        <v>140</v>
      </c>
      <c r="G1837" s="192" t="s">
        <v>141</v>
      </c>
      <c r="H1837" s="192" t="s">
        <v>142</v>
      </c>
      <c r="I1837" s="192" t="s">
        <v>143</v>
      </c>
      <c r="J1837" s="192" t="s">
        <v>144</v>
      </c>
      <c r="K1837" s="192" t="s">
        <v>145</v>
      </c>
      <c r="L1837" s="192" t="s">
        <v>146</v>
      </c>
      <c r="M1837" s="192" t="s">
        <v>147</v>
      </c>
      <c r="N1837" s="192" t="s">
        <v>148</v>
      </c>
      <c r="O1837" t="str">
        <f t="shared" ref="O1837" si="1826">O1836</f>
        <v/>
      </c>
    </row>
    <row r="1838" spans="1:15" x14ac:dyDescent="0.25">
      <c r="A1838" s="193" t="s">
        <v>161</v>
      </c>
      <c r="B1838" s="97"/>
      <c r="C1838" s="97"/>
      <c r="D1838" s="97"/>
      <c r="E1838" s="97"/>
      <c r="F1838" s="97"/>
      <c r="G1838" s="97"/>
      <c r="H1838" s="97"/>
      <c r="I1838" s="97"/>
      <c r="J1838" s="97"/>
      <c r="K1838" s="97"/>
      <c r="L1838" s="97"/>
      <c r="M1838" s="97"/>
      <c r="N1838" s="97"/>
      <c r="O1838" t="str">
        <f t="shared" ref="O1838" si="1827">O1836</f>
        <v/>
      </c>
    </row>
    <row r="1839" spans="1:15" x14ac:dyDescent="0.25">
      <c r="A1839" s="193" t="s">
        <v>164</v>
      </c>
      <c r="B1839" s="97"/>
      <c r="C1839" s="97"/>
      <c r="D1839" s="97"/>
      <c r="E1839" s="97"/>
      <c r="F1839" s="97"/>
      <c r="G1839" s="97"/>
      <c r="H1839" s="97"/>
      <c r="I1839" s="97"/>
      <c r="J1839" s="97"/>
      <c r="K1839" s="97"/>
      <c r="L1839" s="97"/>
      <c r="M1839" s="97"/>
      <c r="N1839" s="97"/>
      <c r="O1839" t="str">
        <f t="shared" ref="O1839" si="1828">O1836</f>
        <v/>
      </c>
    </row>
    <row r="1840" spans="1:15" x14ac:dyDescent="0.25">
      <c r="A1840" s="188"/>
      <c r="B1840" s="188"/>
      <c r="C1840" s="188"/>
      <c r="D1840" s="188"/>
      <c r="E1840" s="188"/>
      <c r="F1840" s="188"/>
      <c r="G1840" s="188"/>
      <c r="H1840" s="188"/>
      <c r="I1840" s="188"/>
      <c r="J1840" s="188"/>
      <c r="K1840" s="188"/>
      <c r="L1840" s="188"/>
      <c r="M1840" s="188"/>
      <c r="N1840" s="188"/>
      <c r="O1840" t="str">
        <f t="shared" ref="O1840" si="1829">O1836</f>
        <v/>
      </c>
    </row>
    <row r="1841" spans="1:15" x14ac:dyDescent="0.25">
      <c r="A1841" s="191" t="str">
        <f>'[1]Run Rate'!A371</f>
        <v>ON00530</v>
      </c>
      <c r="B1841" s="191" t="str">
        <f>'[1]Run Rate'!B371</f>
        <v>Amino Energy+ RTD Tropical 250ml</v>
      </c>
      <c r="C1841" s="191" t="str">
        <f>'[1]Run Rate'!C371</f>
        <v>RTD &amp; SNACKS</v>
      </c>
      <c r="D1841" s="191" t="str">
        <f>'[1]Run Rate'!D371</f>
        <v>03 BRONZE</v>
      </c>
      <c r="E1841" s="97"/>
      <c r="F1841" s="97"/>
      <c r="G1841" s="97"/>
      <c r="H1841" s="97"/>
      <c r="I1841" s="97"/>
      <c r="J1841" s="97"/>
      <c r="K1841" s="97"/>
      <c r="L1841" s="97"/>
      <c r="M1841" s="97"/>
      <c r="N1841" s="97"/>
      <c r="O1841" t="str">
        <f t="shared" ref="O1841" si="1830">IF(AND(OR($B$1="ALL",$B$1=C1841),OR($E$1="ALL",$E$1=D1841),OR($B$2="ALL",$B$2=A1841),OR($E$2="ALL",IFERROR(SEARCH($E$2,B1841),0)&gt;0)),"MATCH","")</f>
        <v/>
      </c>
    </row>
    <row r="1842" spans="1:15" x14ac:dyDescent="0.25">
      <c r="A1842" s="192"/>
      <c r="B1842" s="192" t="s">
        <v>156</v>
      </c>
      <c r="C1842" s="192" t="s">
        <v>157</v>
      </c>
      <c r="D1842" s="192" t="s">
        <v>158</v>
      </c>
      <c r="E1842" s="192" t="s">
        <v>139</v>
      </c>
      <c r="F1842" s="192" t="s">
        <v>140</v>
      </c>
      <c r="G1842" s="192" t="s">
        <v>141</v>
      </c>
      <c r="H1842" s="192" t="s">
        <v>142</v>
      </c>
      <c r="I1842" s="192" t="s">
        <v>143</v>
      </c>
      <c r="J1842" s="192" t="s">
        <v>144</v>
      </c>
      <c r="K1842" s="192" t="s">
        <v>145</v>
      </c>
      <c r="L1842" s="192" t="s">
        <v>146</v>
      </c>
      <c r="M1842" s="192" t="s">
        <v>147</v>
      </c>
      <c r="N1842" s="192" t="s">
        <v>148</v>
      </c>
      <c r="O1842" t="str">
        <f t="shared" ref="O1842" si="1831">O1841</f>
        <v/>
      </c>
    </row>
    <row r="1843" spans="1:15" x14ac:dyDescent="0.25">
      <c r="A1843" s="193" t="s">
        <v>161</v>
      </c>
      <c r="B1843" s="97"/>
      <c r="C1843" s="97"/>
      <c r="D1843" s="97"/>
      <c r="E1843" s="97"/>
      <c r="F1843" s="97"/>
      <c r="G1843" s="97"/>
      <c r="H1843" s="97"/>
      <c r="I1843" s="97"/>
      <c r="J1843" s="97"/>
      <c r="K1843" s="97"/>
      <c r="L1843" s="97"/>
      <c r="M1843" s="97"/>
      <c r="N1843" s="97"/>
      <c r="O1843" t="str">
        <f t="shared" ref="O1843" si="1832">O1841</f>
        <v/>
      </c>
    </row>
    <row r="1844" spans="1:15" x14ac:dyDescent="0.25">
      <c r="A1844" s="193" t="s">
        <v>164</v>
      </c>
      <c r="B1844" s="97"/>
      <c r="C1844" s="97"/>
      <c r="D1844" s="97"/>
      <c r="E1844" s="97"/>
      <c r="F1844" s="97"/>
      <c r="G1844" s="97"/>
      <c r="H1844" s="97"/>
      <c r="I1844" s="97"/>
      <c r="J1844" s="97"/>
      <c r="K1844" s="97"/>
      <c r="L1844" s="97"/>
      <c r="M1844" s="97"/>
      <c r="N1844" s="97"/>
      <c r="O1844" t="str">
        <f t="shared" ref="O1844" si="1833">O1841</f>
        <v/>
      </c>
    </row>
    <row r="1845" spans="1:15" x14ac:dyDescent="0.25">
      <c r="A1845" s="188"/>
      <c r="B1845" s="188"/>
      <c r="C1845" s="188"/>
      <c r="D1845" s="188"/>
      <c r="E1845" s="188"/>
      <c r="F1845" s="188"/>
      <c r="G1845" s="188"/>
      <c r="H1845" s="188"/>
      <c r="I1845" s="188"/>
      <c r="J1845" s="188"/>
      <c r="K1845" s="188"/>
      <c r="L1845" s="188"/>
      <c r="M1845" s="188"/>
      <c r="N1845" s="188"/>
      <c r="O1845" t="str">
        <f t="shared" ref="O1845" si="1834">O1841</f>
        <v/>
      </c>
    </row>
    <row r="1846" spans="1:15" x14ac:dyDescent="0.25">
      <c r="A1846" s="191" t="str">
        <f>'[1]Run Rate'!A372</f>
        <v>ON00252</v>
      </c>
      <c r="B1846" s="191" t="str">
        <f>'[1]Run Rate'!B372</f>
        <v>Gold Whey 896g Cookies &amp; Cream</v>
      </c>
      <c r="C1846" s="191" t="str">
        <f>'[1]Run Rate'!C372</f>
        <v>PROTEINI</v>
      </c>
      <c r="D1846" s="191" t="str">
        <f>'[1]Run Rate'!D372</f>
        <v>03 BRONZE</v>
      </c>
      <c r="E1846" s="97"/>
      <c r="F1846" s="97"/>
      <c r="G1846" s="97"/>
      <c r="H1846" s="97"/>
      <c r="I1846" s="97"/>
      <c r="J1846" s="97"/>
      <c r="K1846" s="97"/>
      <c r="L1846" s="97"/>
      <c r="M1846" s="97"/>
      <c r="N1846" s="97"/>
      <c r="O1846" t="str">
        <f t="shared" ref="O1846" si="1835">IF(AND(OR($B$1="ALL",$B$1=C1846),OR($E$1="ALL",$E$1=D1846),OR($B$2="ALL",$B$2=A1846),OR($E$2="ALL",IFERROR(SEARCH($E$2,B1846),0)&gt;0)),"MATCH","")</f>
        <v/>
      </c>
    </row>
    <row r="1847" spans="1:15" x14ac:dyDescent="0.25">
      <c r="A1847" s="192"/>
      <c r="B1847" s="192" t="s">
        <v>156</v>
      </c>
      <c r="C1847" s="192" t="s">
        <v>157</v>
      </c>
      <c r="D1847" s="192" t="s">
        <v>158</v>
      </c>
      <c r="E1847" s="192" t="s">
        <v>139</v>
      </c>
      <c r="F1847" s="192" t="s">
        <v>140</v>
      </c>
      <c r="G1847" s="192" t="s">
        <v>141</v>
      </c>
      <c r="H1847" s="192" t="s">
        <v>142</v>
      </c>
      <c r="I1847" s="192" t="s">
        <v>143</v>
      </c>
      <c r="J1847" s="192" t="s">
        <v>144</v>
      </c>
      <c r="K1847" s="192" t="s">
        <v>145</v>
      </c>
      <c r="L1847" s="192" t="s">
        <v>146</v>
      </c>
      <c r="M1847" s="192" t="s">
        <v>147</v>
      </c>
      <c r="N1847" s="192" t="s">
        <v>148</v>
      </c>
      <c r="O1847" t="str">
        <f t="shared" ref="O1847" si="1836">O1846</f>
        <v/>
      </c>
    </row>
    <row r="1848" spans="1:15" x14ac:dyDescent="0.25">
      <c r="A1848" s="193" t="s">
        <v>161</v>
      </c>
      <c r="B1848" s="97"/>
      <c r="C1848" s="97"/>
      <c r="D1848" s="97"/>
      <c r="E1848" s="97"/>
      <c r="F1848" s="97"/>
      <c r="G1848" s="97"/>
      <c r="H1848" s="97"/>
      <c r="I1848" s="97"/>
      <c r="J1848" s="97"/>
      <c r="K1848" s="97"/>
      <c r="L1848" s="97"/>
      <c r="M1848" s="97"/>
      <c r="N1848" s="97"/>
      <c r="O1848" t="str">
        <f t="shared" ref="O1848" si="1837">O1846</f>
        <v/>
      </c>
    </row>
    <row r="1849" spans="1:15" x14ac:dyDescent="0.25">
      <c r="A1849" s="193" t="s">
        <v>164</v>
      </c>
      <c r="B1849" s="97"/>
      <c r="C1849" s="97"/>
      <c r="D1849" s="97"/>
      <c r="E1849" s="97"/>
      <c r="F1849" s="97"/>
      <c r="G1849" s="97"/>
      <c r="H1849" s="97"/>
      <c r="I1849" s="97"/>
      <c r="J1849" s="97"/>
      <c r="K1849" s="97"/>
      <c r="L1849" s="97"/>
      <c r="M1849" s="97"/>
      <c r="N1849" s="97"/>
      <c r="O1849" t="str">
        <f t="shared" ref="O1849" si="1838">O1846</f>
        <v/>
      </c>
    </row>
    <row r="1850" spans="1:15" x14ac:dyDescent="0.25">
      <c r="A1850" s="188"/>
      <c r="B1850" s="188"/>
      <c r="C1850" s="188"/>
      <c r="D1850" s="188"/>
      <c r="E1850" s="188"/>
      <c r="F1850" s="188"/>
      <c r="G1850" s="188"/>
      <c r="H1850" s="188"/>
      <c r="I1850" s="188"/>
      <c r="J1850" s="188"/>
      <c r="K1850" s="188"/>
      <c r="L1850" s="188"/>
      <c r="M1850" s="188"/>
      <c r="N1850" s="188"/>
      <c r="O1850" t="str">
        <f t="shared" ref="O1850" si="1839">O1846</f>
        <v/>
      </c>
    </row>
    <row r="1851" spans="1:15" x14ac:dyDescent="0.25">
      <c r="A1851" s="191" t="str">
        <f>'[1]Run Rate'!A373</f>
        <v>ATC06602</v>
      </c>
      <c r="B1851" s="191" t="str">
        <f>'[1]Run Rate'!B373</f>
        <v>Girja profesionalna 16 kg Atleticore</v>
      </c>
      <c r="C1851" s="191" t="str">
        <f>'[1]Run Rate'!C373</f>
        <v>FITNESS OPREMA</v>
      </c>
      <c r="D1851" s="191" t="str">
        <f>'[1]Run Rate'!D373</f>
        <v>03 BRONZE</v>
      </c>
      <c r="E1851" s="97"/>
      <c r="F1851" s="97"/>
      <c r="G1851" s="97"/>
      <c r="H1851" s="97"/>
      <c r="I1851" s="97"/>
      <c r="J1851" s="97"/>
      <c r="K1851" s="97"/>
      <c r="L1851" s="97"/>
      <c r="M1851" s="97"/>
      <c r="N1851" s="97"/>
      <c r="O1851" t="str">
        <f t="shared" ref="O1851" si="1840">IF(AND(OR($B$1="ALL",$B$1=C1851),OR($E$1="ALL",$E$1=D1851),OR($B$2="ALL",$B$2=A1851),OR($E$2="ALL",IFERROR(SEARCH($E$2,B1851),0)&gt;0)),"MATCH","")</f>
        <v/>
      </c>
    </row>
    <row r="1852" spans="1:15" x14ac:dyDescent="0.25">
      <c r="A1852" s="192"/>
      <c r="B1852" s="192" t="s">
        <v>156</v>
      </c>
      <c r="C1852" s="192" t="s">
        <v>157</v>
      </c>
      <c r="D1852" s="192" t="s">
        <v>158</v>
      </c>
      <c r="E1852" s="192" t="s">
        <v>139</v>
      </c>
      <c r="F1852" s="192" t="s">
        <v>140</v>
      </c>
      <c r="G1852" s="192" t="s">
        <v>141</v>
      </c>
      <c r="H1852" s="192" t="s">
        <v>142</v>
      </c>
      <c r="I1852" s="192" t="s">
        <v>143</v>
      </c>
      <c r="J1852" s="192" t="s">
        <v>144</v>
      </c>
      <c r="K1852" s="192" t="s">
        <v>145</v>
      </c>
      <c r="L1852" s="192" t="s">
        <v>146</v>
      </c>
      <c r="M1852" s="192" t="s">
        <v>147</v>
      </c>
      <c r="N1852" s="192" t="s">
        <v>148</v>
      </c>
      <c r="O1852" t="str">
        <f t="shared" ref="O1852" si="1841">O1851</f>
        <v/>
      </c>
    </row>
    <row r="1853" spans="1:15" x14ac:dyDescent="0.25">
      <c r="A1853" s="193" t="s">
        <v>161</v>
      </c>
      <c r="B1853" s="97"/>
      <c r="C1853" s="97"/>
      <c r="D1853" s="97"/>
      <c r="E1853" s="97"/>
      <c r="F1853" s="97"/>
      <c r="G1853" s="97"/>
      <c r="H1853" s="97"/>
      <c r="I1853" s="97"/>
      <c r="J1853" s="97"/>
      <c r="K1853" s="97"/>
      <c r="L1853" s="97"/>
      <c r="M1853" s="97"/>
      <c r="N1853" s="97"/>
      <c r="O1853" t="str">
        <f t="shared" ref="O1853" si="1842">O1851</f>
        <v/>
      </c>
    </row>
    <row r="1854" spans="1:15" x14ac:dyDescent="0.25">
      <c r="A1854" s="193" t="s">
        <v>164</v>
      </c>
      <c r="B1854" s="97"/>
      <c r="C1854" s="97"/>
      <c r="D1854" s="97"/>
      <c r="E1854" s="97"/>
      <c r="F1854" s="97"/>
      <c r="G1854" s="97"/>
      <c r="H1854" s="97"/>
      <c r="I1854" s="97"/>
      <c r="J1854" s="97"/>
      <c r="K1854" s="97"/>
      <c r="L1854" s="97"/>
      <c r="M1854" s="97"/>
      <c r="N1854" s="97"/>
      <c r="O1854" t="str">
        <f t="shared" ref="O1854" si="1843">O1851</f>
        <v/>
      </c>
    </row>
    <row r="1855" spans="1:15" x14ac:dyDescent="0.25">
      <c r="A1855" s="188"/>
      <c r="B1855" s="188"/>
      <c r="C1855" s="188"/>
      <c r="D1855" s="188"/>
      <c r="E1855" s="188"/>
      <c r="F1855" s="188"/>
      <c r="G1855" s="188"/>
      <c r="H1855" s="188"/>
      <c r="I1855" s="188"/>
      <c r="J1855" s="188"/>
      <c r="K1855" s="188"/>
      <c r="L1855" s="188"/>
      <c r="M1855" s="188"/>
      <c r="N1855" s="188"/>
      <c r="O1855" t="str">
        <f t="shared" ref="O1855" si="1844">O1851</f>
        <v/>
      </c>
    </row>
    <row r="1856" spans="1:15" x14ac:dyDescent="0.25">
      <c r="A1856" s="191" t="str">
        <f>'[1]Run Rate'!A374</f>
        <v>UFC16147</v>
      </c>
      <c r="B1856" s="191" t="str">
        <f>'[1]Run Rate'!B374</f>
        <v>OPRO Self-Fit štitnik za zube GEN5 Zlatni - Crno/ Crveni</v>
      </c>
      <c r="C1856" s="191" t="str">
        <f>'[1]Run Rate'!C374</f>
        <v>BORILAČKA OPREMA</v>
      </c>
      <c r="D1856" s="191" t="str">
        <f>'[1]Run Rate'!D374</f>
        <v>03 BRONZE</v>
      </c>
      <c r="E1856" s="97"/>
      <c r="F1856" s="97"/>
      <c r="G1856" s="97"/>
      <c r="H1856" s="97"/>
      <c r="I1856" s="97"/>
      <c r="J1856" s="97"/>
      <c r="K1856" s="97"/>
      <c r="L1856" s="97"/>
      <c r="M1856" s="97"/>
      <c r="N1856" s="97"/>
      <c r="O1856" t="str">
        <f t="shared" ref="O1856" si="1845">IF(AND(OR($B$1="ALL",$B$1=C1856),OR($E$1="ALL",$E$1=D1856),OR($B$2="ALL",$B$2=A1856),OR($E$2="ALL",IFERROR(SEARCH($E$2,B1856),0)&gt;0)),"MATCH","")</f>
        <v/>
      </c>
    </row>
    <row r="1857" spans="1:15" x14ac:dyDescent="0.25">
      <c r="A1857" s="192"/>
      <c r="B1857" s="192" t="s">
        <v>156</v>
      </c>
      <c r="C1857" s="192" t="s">
        <v>157</v>
      </c>
      <c r="D1857" s="192" t="s">
        <v>158</v>
      </c>
      <c r="E1857" s="192" t="s">
        <v>139</v>
      </c>
      <c r="F1857" s="192" t="s">
        <v>140</v>
      </c>
      <c r="G1857" s="192" t="s">
        <v>141</v>
      </c>
      <c r="H1857" s="192" t="s">
        <v>142</v>
      </c>
      <c r="I1857" s="192" t="s">
        <v>143</v>
      </c>
      <c r="J1857" s="192" t="s">
        <v>144</v>
      </c>
      <c r="K1857" s="192" t="s">
        <v>145</v>
      </c>
      <c r="L1857" s="192" t="s">
        <v>146</v>
      </c>
      <c r="M1857" s="192" t="s">
        <v>147</v>
      </c>
      <c r="N1857" s="192" t="s">
        <v>148</v>
      </c>
      <c r="O1857" t="str">
        <f t="shared" ref="O1857" si="1846">O1856</f>
        <v/>
      </c>
    </row>
    <row r="1858" spans="1:15" x14ac:dyDescent="0.25">
      <c r="A1858" s="193" t="s">
        <v>161</v>
      </c>
      <c r="B1858" s="97"/>
      <c r="C1858" s="97"/>
      <c r="D1858" s="97"/>
      <c r="E1858" s="97"/>
      <c r="F1858" s="97"/>
      <c r="G1858" s="97"/>
      <c r="H1858" s="97"/>
      <c r="I1858" s="97"/>
      <c r="J1858" s="97"/>
      <c r="K1858" s="97"/>
      <c r="L1858" s="97"/>
      <c r="M1858" s="97"/>
      <c r="N1858" s="97"/>
      <c r="O1858" t="str">
        <f t="shared" ref="O1858" si="1847">O1856</f>
        <v/>
      </c>
    </row>
    <row r="1859" spans="1:15" x14ac:dyDescent="0.25">
      <c r="A1859" s="193" t="s">
        <v>164</v>
      </c>
      <c r="B1859" s="97"/>
      <c r="C1859" s="97"/>
      <c r="D1859" s="97"/>
      <c r="E1859" s="97"/>
      <c r="F1859" s="97"/>
      <c r="G1859" s="97"/>
      <c r="H1859" s="97"/>
      <c r="I1859" s="97"/>
      <c r="J1859" s="97"/>
      <c r="K1859" s="97"/>
      <c r="L1859" s="97"/>
      <c r="M1859" s="97"/>
      <c r="N1859" s="97"/>
      <c r="O1859" t="str">
        <f t="shared" ref="O1859" si="1848">O1856</f>
        <v/>
      </c>
    </row>
    <row r="1860" spans="1:15" x14ac:dyDescent="0.25">
      <c r="A1860" s="188"/>
      <c r="B1860" s="188"/>
      <c r="C1860" s="188"/>
      <c r="D1860" s="188"/>
      <c r="E1860" s="188"/>
      <c r="F1860" s="188"/>
      <c r="G1860" s="188"/>
      <c r="H1860" s="188"/>
      <c r="I1860" s="188"/>
      <c r="J1860" s="188"/>
      <c r="K1860" s="188"/>
      <c r="L1860" s="188"/>
      <c r="M1860" s="188"/>
      <c r="N1860" s="188"/>
      <c r="O1860" t="str">
        <f t="shared" ref="O1860" si="1849">O1856</f>
        <v/>
      </c>
    </row>
    <row r="1861" spans="1:15" x14ac:dyDescent="0.25">
      <c r="A1861" s="191" t="str">
        <f>'[1]Run Rate'!A375</f>
        <v>ON00331</v>
      </c>
      <c r="B1861" s="191" t="str">
        <f>'[1]Run Rate'!B375</f>
        <v>Gold Whey 2,27kg Chocolate Peanut</v>
      </c>
      <c r="C1861" s="191" t="str">
        <f>'[1]Run Rate'!C375</f>
        <v>PROTEINI</v>
      </c>
      <c r="D1861" s="191" t="str">
        <f>'[1]Run Rate'!D375</f>
        <v>03 BRONZE</v>
      </c>
      <c r="E1861" s="97"/>
      <c r="F1861" s="97"/>
      <c r="G1861" s="97"/>
      <c r="H1861" s="97"/>
      <c r="I1861" s="97"/>
      <c r="J1861" s="97"/>
      <c r="K1861" s="97"/>
      <c r="L1861" s="97"/>
      <c r="M1861" s="97"/>
      <c r="N1861" s="97"/>
      <c r="O1861" t="str">
        <f t="shared" ref="O1861" si="1850">IF(AND(OR($B$1="ALL",$B$1=C1861),OR($E$1="ALL",$E$1=D1861),OR($B$2="ALL",$B$2=A1861),OR($E$2="ALL",IFERROR(SEARCH($E$2,B1861),0)&gt;0)),"MATCH","")</f>
        <v/>
      </c>
    </row>
    <row r="1862" spans="1:15" x14ac:dyDescent="0.25">
      <c r="A1862" s="192"/>
      <c r="B1862" s="192" t="s">
        <v>156</v>
      </c>
      <c r="C1862" s="192" t="s">
        <v>157</v>
      </c>
      <c r="D1862" s="192" t="s">
        <v>158</v>
      </c>
      <c r="E1862" s="192" t="s">
        <v>139</v>
      </c>
      <c r="F1862" s="192" t="s">
        <v>140</v>
      </c>
      <c r="G1862" s="192" t="s">
        <v>141</v>
      </c>
      <c r="H1862" s="192" t="s">
        <v>142</v>
      </c>
      <c r="I1862" s="192" t="s">
        <v>143</v>
      </c>
      <c r="J1862" s="192" t="s">
        <v>144</v>
      </c>
      <c r="K1862" s="192" t="s">
        <v>145</v>
      </c>
      <c r="L1862" s="192" t="s">
        <v>146</v>
      </c>
      <c r="M1862" s="192" t="s">
        <v>147</v>
      </c>
      <c r="N1862" s="192" t="s">
        <v>148</v>
      </c>
      <c r="O1862" t="str">
        <f t="shared" ref="O1862" si="1851">O1861</f>
        <v/>
      </c>
    </row>
    <row r="1863" spans="1:15" x14ac:dyDescent="0.25">
      <c r="A1863" s="193" t="s">
        <v>161</v>
      </c>
      <c r="B1863" s="97"/>
      <c r="C1863" s="97"/>
      <c r="D1863" s="97"/>
      <c r="E1863" s="97"/>
      <c r="F1863" s="97"/>
      <c r="G1863" s="97"/>
      <c r="H1863" s="97"/>
      <c r="I1863" s="97"/>
      <c r="J1863" s="97"/>
      <c r="K1863" s="97"/>
      <c r="L1863" s="97"/>
      <c r="M1863" s="97"/>
      <c r="N1863" s="97"/>
      <c r="O1863" t="str">
        <f t="shared" ref="O1863" si="1852">O1861</f>
        <v/>
      </c>
    </row>
    <row r="1864" spans="1:15" x14ac:dyDescent="0.25">
      <c r="A1864" s="193" t="s">
        <v>164</v>
      </c>
      <c r="B1864" s="97"/>
      <c r="C1864" s="97"/>
      <c r="D1864" s="97"/>
      <c r="E1864" s="97"/>
      <c r="F1864" s="97"/>
      <c r="G1864" s="97"/>
      <c r="H1864" s="97"/>
      <c r="I1864" s="97"/>
      <c r="J1864" s="97"/>
      <c r="K1864" s="97"/>
      <c r="L1864" s="97"/>
      <c r="M1864" s="97"/>
      <c r="N1864" s="97"/>
      <c r="O1864" t="str">
        <f t="shared" ref="O1864" si="1853">O1861</f>
        <v/>
      </c>
    </row>
    <row r="1865" spans="1:15" x14ac:dyDescent="0.25">
      <c r="A1865" s="188"/>
      <c r="B1865" s="188"/>
      <c r="C1865" s="188"/>
      <c r="D1865" s="188"/>
      <c r="E1865" s="188"/>
      <c r="F1865" s="188"/>
      <c r="G1865" s="188"/>
      <c r="H1865" s="188"/>
      <c r="I1865" s="188"/>
      <c r="J1865" s="188"/>
      <c r="K1865" s="188"/>
      <c r="L1865" s="188"/>
      <c r="M1865" s="188"/>
      <c r="N1865" s="188"/>
      <c r="O1865" t="str">
        <f t="shared" ref="O1865" si="1854">O1861</f>
        <v/>
      </c>
    </row>
    <row r="1866" spans="1:15" x14ac:dyDescent="0.25">
      <c r="A1866" s="191" t="str">
        <f>'[1]Run Rate'!A376</f>
        <v>ZOE12302</v>
      </c>
      <c r="B1866" s="191" t="str">
        <f>'[1]Run Rate'!B376</f>
        <v>Prostirka My everyday ECO TPE Yoga Purple ZOE</v>
      </c>
      <c r="C1866" s="191" t="str">
        <f>'[1]Run Rate'!C376</f>
        <v>FITNESS OPREMA</v>
      </c>
      <c r="D1866" s="191" t="str">
        <f>'[1]Run Rate'!D376</f>
        <v>03 BRONZE</v>
      </c>
      <c r="E1866" s="97"/>
      <c r="F1866" s="97"/>
      <c r="G1866" s="97"/>
      <c r="H1866" s="97"/>
      <c r="I1866" s="97"/>
      <c r="J1866" s="97"/>
      <c r="K1866" s="97"/>
      <c r="L1866" s="97"/>
      <c r="M1866" s="97"/>
      <c r="N1866" s="97"/>
      <c r="O1866" t="str">
        <f t="shared" ref="O1866" si="1855">IF(AND(OR($B$1="ALL",$B$1=C1866),OR($E$1="ALL",$E$1=D1866),OR($B$2="ALL",$B$2=A1866),OR($E$2="ALL",IFERROR(SEARCH($E$2,B1866),0)&gt;0)),"MATCH","")</f>
        <v/>
      </c>
    </row>
    <row r="1867" spans="1:15" x14ac:dyDescent="0.25">
      <c r="A1867" s="192"/>
      <c r="B1867" s="192" t="s">
        <v>156</v>
      </c>
      <c r="C1867" s="192" t="s">
        <v>157</v>
      </c>
      <c r="D1867" s="192" t="s">
        <v>158</v>
      </c>
      <c r="E1867" s="192" t="s">
        <v>139</v>
      </c>
      <c r="F1867" s="192" t="s">
        <v>140</v>
      </c>
      <c r="G1867" s="192" t="s">
        <v>141</v>
      </c>
      <c r="H1867" s="192" t="s">
        <v>142</v>
      </c>
      <c r="I1867" s="192" t="s">
        <v>143</v>
      </c>
      <c r="J1867" s="192" t="s">
        <v>144</v>
      </c>
      <c r="K1867" s="192" t="s">
        <v>145</v>
      </c>
      <c r="L1867" s="192" t="s">
        <v>146</v>
      </c>
      <c r="M1867" s="192" t="s">
        <v>147</v>
      </c>
      <c r="N1867" s="192" t="s">
        <v>148</v>
      </c>
      <c r="O1867" t="str">
        <f t="shared" ref="O1867" si="1856">O1866</f>
        <v/>
      </c>
    </row>
    <row r="1868" spans="1:15" x14ac:dyDescent="0.25">
      <c r="A1868" s="193" t="s">
        <v>161</v>
      </c>
      <c r="B1868" s="97"/>
      <c r="C1868" s="97"/>
      <c r="D1868" s="97"/>
      <c r="E1868" s="97"/>
      <c r="F1868" s="97"/>
      <c r="G1868" s="97"/>
      <c r="H1868" s="97"/>
      <c r="I1868" s="97"/>
      <c r="J1868" s="97"/>
      <c r="K1868" s="97"/>
      <c r="L1868" s="97"/>
      <c r="M1868" s="97"/>
      <c r="N1868" s="97"/>
      <c r="O1868" t="str">
        <f t="shared" ref="O1868" si="1857">O1866</f>
        <v/>
      </c>
    </row>
    <row r="1869" spans="1:15" x14ac:dyDescent="0.25">
      <c r="A1869" s="193" t="s">
        <v>164</v>
      </c>
      <c r="B1869" s="97"/>
      <c r="C1869" s="97"/>
      <c r="D1869" s="97"/>
      <c r="E1869" s="97"/>
      <c r="F1869" s="97"/>
      <c r="G1869" s="97"/>
      <c r="H1869" s="97"/>
      <c r="I1869" s="97"/>
      <c r="J1869" s="97"/>
      <c r="K1869" s="97"/>
      <c r="L1869" s="97"/>
      <c r="M1869" s="97"/>
      <c r="N1869" s="97"/>
      <c r="O1869" t="str">
        <f t="shared" ref="O1869" si="1858">O1866</f>
        <v/>
      </c>
    </row>
    <row r="1870" spans="1:15" x14ac:dyDescent="0.25">
      <c r="A1870" s="188"/>
      <c r="B1870" s="188"/>
      <c r="C1870" s="188"/>
      <c r="D1870" s="188"/>
      <c r="E1870" s="188"/>
      <c r="F1870" s="188"/>
      <c r="G1870" s="188"/>
      <c r="H1870" s="188"/>
      <c r="I1870" s="188"/>
      <c r="J1870" s="188"/>
      <c r="K1870" s="188"/>
      <c r="L1870" s="188"/>
      <c r="M1870" s="188"/>
      <c r="N1870" s="188"/>
      <c r="O1870" t="str">
        <f t="shared" ref="O1870" si="1859">O1866</f>
        <v/>
      </c>
    </row>
    <row r="1871" spans="1:15" x14ac:dyDescent="0.25">
      <c r="A1871" s="191" t="str">
        <f>'[1]Run Rate'!A377</f>
        <v>GAR04756</v>
      </c>
      <c r="B1871" s="191" t="str">
        <f>'[1]Run Rate'!B377</f>
        <v>Fenix 8, 51 mm, Solar Sapphire Tit., Amp Yellow/Graphite remen</v>
      </c>
      <c r="C1871" s="191" t="str">
        <f>'[1]Run Rate'!C377</f>
        <v>GADGETI</v>
      </c>
      <c r="D1871" s="191" t="str">
        <f>'[1]Run Rate'!D377</f>
        <v>03 BRONZE</v>
      </c>
      <c r="E1871" s="97"/>
      <c r="F1871" s="97"/>
      <c r="G1871" s="97"/>
      <c r="H1871" s="97"/>
      <c r="I1871" s="97"/>
      <c r="J1871" s="97"/>
      <c r="K1871" s="97"/>
      <c r="L1871" s="97"/>
      <c r="M1871" s="97"/>
      <c r="N1871" s="97"/>
      <c r="O1871" t="str">
        <f t="shared" ref="O1871" si="1860">IF(AND(OR($B$1="ALL",$B$1=C1871),OR($E$1="ALL",$E$1=D1871),OR($B$2="ALL",$B$2=A1871),OR($E$2="ALL",IFERROR(SEARCH($E$2,B1871),0)&gt;0)),"MATCH","")</f>
        <v/>
      </c>
    </row>
    <row r="1872" spans="1:15" x14ac:dyDescent="0.25">
      <c r="A1872" s="192"/>
      <c r="B1872" s="192" t="s">
        <v>156</v>
      </c>
      <c r="C1872" s="192" t="s">
        <v>157</v>
      </c>
      <c r="D1872" s="192" t="s">
        <v>158</v>
      </c>
      <c r="E1872" s="192" t="s">
        <v>139</v>
      </c>
      <c r="F1872" s="192" t="s">
        <v>140</v>
      </c>
      <c r="G1872" s="192" t="s">
        <v>141</v>
      </c>
      <c r="H1872" s="192" t="s">
        <v>142</v>
      </c>
      <c r="I1872" s="192" t="s">
        <v>143</v>
      </c>
      <c r="J1872" s="192" t="s">
        <v>144</v>
      </c>
      <c r="K1872" s="192" t="s">
        <v>145</v>
      </c>
      <c r="L1872" s="192" t="s">
        <v>146</v>
      </c>
      <c r="M1872" s="192" t="s">
        <v>147</v>
      </c>
      <c r="N1872" s="192" t="s">
        <v>148</v>
      </c>
      <c r="O1872" t="str">
        <f t="shared" ref="O1872" si="1861">O1871</f>
        <v/>
      </c>
    </row>
    <row r="1873" spans="1:15" x14ac:dyDescent="0.25">
      <c r="A1873" s="193" t="s">
        <v>161</v>
      </c>
      <c r="B1873" s="97"/>
      <c r="C1873" s="97"/>
      <c r="D1873" s="97"/>
      <c r="E1873" s="97"/>
      <c r="F1873" s="97"/>
      <c r="G1873" s="97"/>
      <c r="H1873" s="97"/>
      <c r="I1873" s="97"/>
      <c r="J1873" s="97"/>
      <c r="K1873" s="97"/>
      <c r="L1873" s="97"/>
      <c r="M1873" s="97"/>
      <c r="N1873" s="97"/>
      <c r="O1873" t="str">
        <f t="shared" ref="O1873" si="1862">O1871</f>
        <v/>
      </c>
    </row>
    <row r="1874" spans="1:15" x14ac:dyDescent="0.25">
      <c r="A1874" s="193" t="s">
        <v>164</v>
      </c>
      <c r="B1874" s="97"/>
      <c r="C1874" s="97"/>
      <c r="D1874" s="97"/>
      <c r="E1874" s="97"/>
      <c r="F1874" s="97"/>
      <c r="G1874" s="97"/>
      <c r="H1874" s="97"/>
      <c r="I1874" s="97"/>
      <c r="J1874" s="97"/>
      <c r="K1874" s="97"/>
      <c r="L1874" s="97"/>
      <c r="M1874" s="97"/>
      <c r="N1874" s="97"/>
      <c r="O1874" t="str">
        <f t="shared" ref="O1874" si="1863">O1871</f>
        <v/>
      </c>
    </row>
    <row r="1875" spans="1:15" x14ac:dyDescent="0.25">
      <c r="A1875" s="188"/>
      <c r="B1875" s="188"/>
      <c r="C1875" s="188"/>
      <c r="D1875" s="188"/>
      <c r="E1875" s="188"/>
      <c r="F1875" s="188"/>
      <c r="G1875" s="188"/>
      <c r="H1875" s="188"/>
      <c r="I1875" s="188"/>
      <c r="J1875" s="188"/>
      <c r="K1875" s="188"/>
      <c r="L1875" s="188"/>
      <c r="M1875" s="188"/>
      <c r="N1875" s="188"/>
      <c r="O1875" t="str">
        <f t="shared" ref="O1875" si="1864">O1871</f>
        <v/>
      </c>
    </row>
    <row r="1876" spans="1:15" x14ac:dyDescent="0.25">
      <c r="A1876" s="191" t="str">
        <f>'[1]Run Rate'!A378</f>
        <v>POL09833</v>
      </c>
      <c r="B1876" s="191" t="str">
        <f>'[1]Run Rate'!B378</f>
        <v>Polleo 1st Whey 30,4g SACHET Chocolate Jaffa</v>
      </c>
      <c r="C1876" s="191" t="str">
        <f>'[1]Run Rate'!C378</f>
        <v>PROTEINI</v>
      </c>
      <c r="D1876" s="191" t="str">
        <f>'[1]Run Rate'!D378</f>
        <v>03 BRONZE</v>
      </c>
      <c r="E1876" s="97"/>
      <c r="F1876" s="97"/>
      <c r="G1876" s="97"/>
      <c r="H1876" s="97"/>
      <c r="I1876" s="97"/>
      <c r="J1876" s="97"/>
      <c r="K1876" s="97"/>
      <c r="L1876" s="97"/>
      <c r="M1876" s="97"/>
      <c r="N1876" s="97"/>
      <c r="O1876" t="str">
        <f t="shared" ref="O1876" si="1865">IF(AND(OR($B$1="ALL",$B$1=C1876),OR($E$1="ALL",$E$1=D1876),OR($B$2="ALL",$B$2=A1876),OR($E$2="ALL",IFERROR(SEARCH($E$2,B1876),0)&gt;0)),"MATCH","")</f>
        <v/>
      </c>
    </row>
    <row r="1877" spans="1:15" x14ac:dyDescent="0.25">
      <c r="A1877" s="192"/>
      <c r="B1877" s="192" t="s">
        <v>156</v>
      </c>
      <c r="C1877" s="192" t="s">
        <v>157</v>
      </c>
      <c r="D1877" s="192" t="s">
        <v>158</v>
      </c>
      <c r="E1877" s="192" t="s">
        <v>139</v>
      </c>
      <c r="F1877" s="192" t="s">
        <v>140</v>
      </c>
      <c r="G1877" s="192" t="s">
        <v>141</v>
      </c>
      <c r="H1877" s="192" t="s">
        <v>142</v>
      </c>
      <c r="I1877" s="192" t="s">
        <v>143</v>
      </c>
      <c r="J1877" s="192" t="s">
        <v>144</v>
      </c>
      <c r="K1877" s="192" t="s">
        <v>145</v>
      </c>
      <c r="L1877" s="192" t="s">
        <v>146</v>
      </c>
      <c r="M1877" s="192" t="s">
        <v>147</v>
      </c>
      <c r="N1877" s="192" t="s">
        <v>148</v>
      </c>
      <c r="O1877" t="str">
        <f t="shared" ref="O1877" si="1866">O1876</f>
        <v/>
      </c>
    </row>
    <row r="1878" spans="1:15" x14ac:dyDescent="0.25">
      <c r="A1878" s="193" t="s">
        <v>161</v>
      </c>
      <c r="B1878" s="97"/>
      <c r="C1878" s="97"/>
      <c r="D1878" s="97"/>
      <c r="E1878" s="97"/>
      <c r="F1878" s="97"/>
      <c r="G1878" s="97"/>
      <c r="H1878" s="97"/>
      <c r="I1878" s="97"/>
      <c r="J1878" s="97"/>
      <c r="K1878" s="97"/>
      <c r="L1878" s="97"/>
      <c r="M1878" s="97"/>
      <c r="N1878" s="97"/>
      <c r="O1878" t="str">
        <f t="shared" ref="O1878" si="1867">O1876</f>
        <v/>
      </c>
    </row>
    <row r="1879" spans="1:15" x14ac:dyDescent="0.25">
      <c r="A1879" s="193" t="s">
        <v>164</v>
      </c>
      <c r="B1879" s="97"/>
      <c r="C1879" s="97"/>
      <c r="D1879" s="97"/>
      <c r="E1879" s="97"/>
      <c r="F1879" s="97"/>
      <c r="G1879" s="97"/>
      <c r="H1879" s="97"/>
      <c r="I1879" s="97"/>
      <c r="J1879" s="97"/>
      <c r="K1879" s="97"/>
      <c r="L1879" s="97"/>
      <c r="M1879" s="97"/>
      <c r="N1879" s="97"/>
      <c r="O1879" t="str">
        <f t="shared" ref="O1879" si="1868">O1876</f>
        <v/>
      </c>
    </row>
    <row r="1880" spans="1:15" x14ac:dyDescent="0.25">
      <c r="A1880" s="188"/>
      <c r="B1880" s="188"/>
      <c r="C1880" s="188"/>
      <c r="D1880" s="188"/>
      <c r="E1880" s="188"/>
      <c r="F1880" s="188"/>
      <c r="G1880" s="188"/>
      <c r="H1880" s="188"/>
      <c r="I1880" s="188"/>
      <c r="J1880" s="188"/>
      <c r="K1880" s="188"/>
      <c r="L1880" s="188"/>
      <c r="M1880" s="188"/>
      <c r="N1880" s="188"/>
      <c r="O1880" t="str">
        <f t="shared" ref="O1880" si="1869">O1876</f>
        <v/>
      </c>
    </row>
    <row r="1881" spans="1:15" x14ac:dyDescent="0.25">
      <c r="A1881" s="191" t="str">
        <f>'[1]Run Rate'!A379</f>
        <v>ON00431</v>
      </c>
      <c r="B1881" s="191" t="str">
        <f>'[1]Run Rate'!B379</f>
        <v>Serious Mass 2,73kg Cookies&amp;Cream</v>
      </c>
      <c r="C1881" s="191" t="str">
        <f>'[1]Run Rate'!C379</f>
        <v>SPORTSKA PREHRANA</v>
      </c>
      <c r="D1881" s="191" t="str">
        <f>'[1]Run Rate'!D379</f>
        <v>03 BRONZE</v>
      </c>
      <c r="E1881" s="97"/>
      <c r="F1881" s="97"/>
      <c r="G1881" s="97"/>
      <c r="H1881" s="97"/>
      <c r="I1881" s="97"/>
      <c r="J1881" s="97"/>
      <c r="K1881" s="97"/>
      <c r="L1881" s="97"/>
      <c r="M1881" s="97"/>
      <c r="N1881" s="97"/>
      <c r="O1881" t="str">
        <f t="shared" ref="O1881" si="1870">IF(AND(OR($B$1="ALL",$B$1=C1881),OR($E$1="ALL",$E$1=D1881),OR($B$2="ALL",$B$2=A1881),OR($E$2="ALL",IFERROR(SEARCH($E$2,B1881),0)&gt;0)),"MATCH","")</f>
        <v/>
      </c>
    </row>
    <row r="1882" spans="1:15" x14ac:dyDescent="0.25">
      <c r="A1882" s="192"/>
      <c r="B1882" s="192" t="s">
        <v>156</v>
      </c>
      <c r="C1882" s="192" t="s">
        <v>157</v>
      </c>
      <c r="D1882" s="192" t="s">
        <v>158</v>
      </c>
      <c r="E1882" s="192" t="s">
        <v>139</v>
      </c>
      <c r="F1882" s="192" t="s">
        <v>140</v>
      </c>
      <c r="G1882" s="192" t="s">
        <v>141</v>
      </c>
      <c r="H1882" s="192" t="s">
        <v>142</v>
      </c>
      <c r="I1882" s="192" t="s">
        <v>143</v>
      </c>
      <c r="J1882" s="192" t="s">
        <v>144</v>
      </c>
      <c r="K1882" s="192" t="s">
        <v>145</v>
      </c>
      <c r="L1882" s="192" t="s">
        <v>146</v>
      </c>
      <c r="M1882" s="192" t="s">
        <v>147</v>
      </c>
      <c r="N1882" s="192" t="s">
        <v>148</v>
      </c>
      <c r="O1882" t="str">
        <f t="shared" ref="O1882" si="1871">O1881</f>
        <v/>
      </c>
    </row>
    <row r="1883" spans="1:15" x14ac:dyDescent="0.25">
      <c r="A1883" s="193" t="s">
        <v>161</v>
      </c>
      <c r="B1883" s="97"/>
      <c r="C1883" s="97"/>
      <c r="D1883" s="97"/>
      <c r="E1883" s="97"/>
      <c r="F1883" s="97"/>
      <c r="G1883" s="97"/>
      <c r="H1883" s="97"/>
      <c r="I1883" s="97"/>
      <c r="J1883" s="97"/>
      <c r="K1883" s="97"/>
      <c r="L1883" s="97"/>
      <c r="M1883" s="97"/>
      <c r="N1883" s="97"/>
      <c r="O1883" t="str">
        <f t="shared" ref="O1883" si="1872">O1881</f>
        <v/>
      </c>
    </row>
    <row r="1884" spans="1:15" x14ac:dyDescent="0.25">
      <c r="A1884" s="193" t="s">
        <v>164</v>
      </c>
      <c r="B1884" s="97"/>
      <c r="C1884" s="97"/>
      <c r="D1884" s="97"/>
      <c r="E1884" s="97"/>
      <c r="F1884" s="97"/>
      <c r="G1884" s="97"/>
      <c r="H1884" s="97"/>
      <c r="I1884" s="97"/>
      <c r="J1884" s="97"/>
      <c r="K1884" s="97"/>
      <c r="L1884" s="97"/>
      <c r="M1884" s="97"/>
      <c r="N1884" s="97"/>
      <c r="O1884" t="str">
        <f t="shared" ref="O1884" si="1873">O1881</f>
        <v/>
      </c>
    </row>
    <row r="1885" spans="1:15" x14ac:dyDescent="0.25">
      <c r="A1885" s="188"/>
      <c r="B1885" s="188"/>
      <c r="C1885" s="188"/>
      <c r="D1885" s="188"/>
      <c r="E1885" s="188"/>
      <c r="F1885" s="188"/>
      <c r="G1885" s="188"/>
      <c r="H1885" s="188"/>
      <c r="I1885" s="188"/>
      <c r="J1885" s="188"/>
      <c r="K1885" s="188"/>
      <c r="L1885" s="188"/>
      <c r="M1885" s="188"/>
      <c r="N1885" s="188"/>
      <c r="O1885" t="str">
        <f t="shared" ref="O1885" si="1874">O1881</f>
        <v/>
      </c>
    </row>
    <row r="1886" spans="1:15" x14ac:dyDescent="0.25">
      <c r="A1886" s="191" t="str">
        <f>'[1]Run Rate'!A380</f>
        <v>POL12809</v>
      </c>
      <c r="B1886" s="191" t="str">
        <f>'[1]Run Rate'!B380</f>
        <v>Vindija &amp; Polleo Protein Shake 500ml Chocolate</v>
      </c>
      <c r="C1886" s="191" t="str">
        <f>'[1]Run Rate'!C380</f>
        <v>RTD &amp; SNACKS</v>
      </c>
      <c r="D1886" s="191" t="str">
        <f>'[1]Run Rate'!D380</f>
        <v>03 BRONZE</v>
      </c>
      <c r="E1886" s="97"/>
      <c r="F1886" s="97"/>
      <c r="G1886" s="97"/>
      <c r="H1886" s="97"/>
      <c r="I1886" s="97"/>
      <c r="J1886" s="97"/>
      <c r="K1886" s="97"/>
      <c r="L1886" s="97"/>
      <c r="M1886" s="97"/>
      <c r="N1886" s="97"/>
      <c r="O1886" t="str">
        <f t="shared" ref="O1886" si="1875">IF(AND(OR($B$1="ALL",$B$1=C1886),OR($E$1="ALL",$E$1=D1886),OR($B$2="ALL",$B$2=A1886),OR($E$2="ALL",IFERROR(SEARCH($E$2,B1886),0)&gt;0)),"MATCH","")</f>
        <v/>
      </c>
    </row>
    <row r="1887" spans="1:15" x14ac:dyDescent="0.25">
      <c r="A1887" s="192"/>
      <c r="B1887" s="192" t="s">
        <v>156</v>
      </c>
      <c r="C1887" s="192" t="s">
        <v>157</v>
      </c>
      <c r="D1887" s="192" t="s">
        <v>158</v>
      </c>
      <c r="E1887" s="192" t="s">
        <v>139</v>
      </c>
      <c r="F1887" s="192" t="s">
        <v>140</v>
      </c>
      <c r="G1887" s="192" t="s">
        <v>141</v>
      </c>
      <c r="H1887" s="192" t="s">
        <v>142</v>
      </c>
      <c r="I1887" s="192" t="s">
        <v>143</v>
      </c>
      <c r="J1887" s="192" t="s">
        <v>144</v>
      </c>
      <c r="K1887" s="192" t="s">
        <v>145</v>
      </c>
      <c r="L1887" s="192" t="s">
        <v>146</v>
      </c>
      <c r="M1887" s="192" t="s">
        <v>147</v>
      </c>
      <c r="N1887" s="192" t="s">
        <v>148</v>
      </c>
      <c r="O1887" t="str">
        <f t="shared" ref="O1887" si="1876">O1886</f>
        <v/>
      </c>
    </row>
    <row r="1888" spans="1:15" x14ac:dyDescent="0.25">
      <c r="A1888" s="193" t="s">
        <v>161</v>
      </c>
      <c r="B1888" s="97"/>
      <c r="C1888" s="97"/>
      <c r="D1888" s="97"/>
      <c r="E1888" s="97"/>
      <c r="F1888" s="97"/>
      <c r="G1888" s="97"/>
      <c r="H1888" s="97"/>
      <c r="I1888" s="97"/>
      <c r="J1888" s="97"/>
      <c r="K1888" s="97"/>
      <c r="L1888" s="97"/>
      <c r="M1888" s="97"/>
      <c r="N1888" s="97"/>
      <c r="O1888" t="str">
        <f t="shared" ref="O1888" si="1877">O1886</f>
        <v/>
      </c>
    </row>
    <row r="1889" spans="1:15" x14ac:dyDescent="0.25">
      <c r="A1889" s="193" t="s">
        <v>164</v>
      </c>
      <c r="B1889" s="97"/>
      <c r="C1889" s="97"/>
      <c r="D1889" s="97"/>
      <c r="E1889" s="97"/>
      <c r="F1889" s="97"/>
      <c r="G1889" s="97"/>
      <c r="H1889" s="97"/>
      <c r="I1889" s="97"/>
      <c r="J1889" s="97"/>
      <c r="K1889" s="97"/>
      <c r="L1889" s="97"/>
      <c r="M1889" s="97"/>
      <c r="N1889" s="97"/>
      <c r="O1889" t="str">
        <f t="shared" ref="O1889" si="1878">O1886</f>
        <v/>
      </c>
    </row>
    <row r="1890" spans="1:15" x14ac:dyDescent="0.25">
      <c r="A1890" s="188"/>
      <c r="B1890" s="188"/>
      <c r="C1890" s="188"/>
      <c r="D1890" s="188"/>
      <c r="E1890" s="188"/>
      <c r="F1890" s="188"/>
      <c r="G1890" s="188"/>
      <c r="H1890" s="188"/>
      <c r="I1890" s="188"/>
      <c r="J1890" s="188"/>
      <c r="K1890" s="188"/>
      <c r="L1890" s="188"/>
      <c r="M1890" s="188"/>
      <c r="N1890" s="188"/>
      <c r="O1890" t="str">
        <f t="shared" ref="O1890" si="1879">O1886</f>
        <v/>
      </c>
    </row>
    <row r="1891" spans="1:15" x14ac:dyDescent="0.25">
      <c r="A1891" s="191" t="str">
        <f>'[1]Run Rate'!A381</f>
        <v>SCM04399</v>
      </c>
      <c r="B1891" s="191" t="str">
        <f>'[1]Run Rate'!B381</f>
        <v>BCAA Hybrid 240 tablets</v>
      </c>
      <c r="C1891" s="191" t="str">
        <f>'[1]Run Rate'!C381</f>
        <v>SPORTSKA PREHRANA</v>
      </c>
      <c r="D1891" s="191" t="str">
        <f>'[1]Run Rate'!D381</f>
        <v>03 BRONZE</v>
      </c>
      <c r="E1891" s="97"/>
      <c r="F1891" s="97"/>
      <c r="G1891" s="97"/>
      <c r="H1891" s="97"/>
      <c r="I1891" s="97"/>
      <c r="J1891" s="97"/>
      <c r="K1891" s="97"/>
      <c r="L1891" s="97"/>
      <c r="M1891" s="97"/>
      <c r="N1891" s="97"/>
      <c r="O1891" t="str">
        <f t="shared" ref="O1891" si="1880">IF(AND(OR($B$1="ALL",$B$1=C1891),OR($E$1="ALL",$E$1=D1891),OR($B$2="ALL",$B$2=A1891),OR($E$2="ALL",IFERROR(SEARCH($E$2,B1891),0)&gt;0)),"MATCH","")</f>
        <v/>
      </c>
    </row>
    <row r="1892" spans="1:15" x14ac:dyDescent="0.25">
      <c r="A1892" s="192"/>
      <c r="B1892" s="192" t="s">
        <v>156</v>
      </c>
      <c r="C1892" s="192" t="s">
        <v>157</v>
      </c>
      <c r="D1892" s="192" t="s">
        <v>158</v>
      </c>
      <c r="E1892" s="192" t="s">
        <v>139</v>
      </c>
      <c r="F1892" s="192" t="s">
        <v>140</v>
      </c>
      <c r="G1892" s="192" t="s">
        <v>141</v>
      </c>
      <c r="H1892" s="192" t="s">
        <v>142</v>
      </c>
      <c r="I1892" s="192" t="s">
        <v>143</v>
      </c>
      <c r="J1892" s="192" t="s">
        <v>144</v>
      </c>
      <c r="K1892" s="192" t="s">
        <v>145</v>
      </c>
      <c r="L1892" s="192" t="s">
        <v>146</v>
      </c>
      <c r="M1892" s="192" t="s">
        <v>147</v>
      </c>
      <c r="N1892" s="192" t="s">
        <v>148</v>
      </c>
      <c r="O1892" t="str">
        <f t="shared" ref="O1892" si="1881">O1891</f>
        <v/>
      </c>
    </row>
    <row r="1893" spans="1:15" x14ac:dyDescent="0.25">
      <c r="A1893" s="193" t="s">
        <v>161</v>
      </c>
      <c r="B1893" s="97"/>
      <c r="C1893" s="97"/>
      <c r="D1893" s="97"/>
      <c r="E1893" s="97"/>
      <c r="F1893" s="97"/>
      <c r="G1893" s="97"/>
      <c r="H1893" s="97"/>
      <c r="I1893" s="97"/>
      <c r="J1893" s="97"/>
      <c r="K1893" s="97"/>
      <c r="L1893" s="97"/>
      <c r="M1893" s="97"/>
      <c r="N1893" s="97"/>
      <c r="O1893" t="str">
        <f t="shared" ref="O1893" si="1882">O1891</f>
        <v/>
      </c>
    </row>
    <row r="1894" spans="1:15" x14ac:dyDescent="0.25">
      <c r="A1894" s="193" t="s">
        <v>164</v>
      </c>
      <c r="B1894" s="97"/>
      <c r="C1894" s="97"/>
      <c r="D1894" s="97"/>
      <c r="E1894" s="97"/>
      <c r="F1894" s="97"/>
      <c r="G1894" s="97"/>
      <c r="H1894" s="97"/>
      <c r="I1894" s="97"/>
      <c r="J1894" s="97"/>
      <c r="K1894" s="97"/>
      <c r="L1894" s="97"/>
      <c r="M1894" s="97"/>
      <c r="N1894" s="97"/>
      <c r="O1894" t="str">
        <f t="shared" ref="O1894" si="1883">O1891</f>
        <v/>
      </c>
    </row>
    <row r="1895" spans="1:15" x14ac:dyDescent="0.25">
      <c r="A1895" s="188"/>
      <c r="B1895" s="188"/>
      <c r="C1895" s="188"/>
      <c r="D1895" s="188"/>
      <c r="E1895" s="188"/>
      <c r="F1895" s="188"/>
      <c r="G1895" s="188"/>
      <c r="H1895" s="188"/>
      <c r="I1895" s="188"/>
      <c r="J1895" s="188"/>
      <c r="K1895" s="188"/>
      <c r="L1895" s="188"/>
      <c r="M1895" s="188"/>
      <c r="N1895" s="188"/>
      <c r="O1895" t="str">
        <f t="shared" ref="O1895" si="1884">O1891</f>
        <v/>
      </c>
    </row>
    <row r="1896" spans="1:15" x14ac:dyDescent="0.25">
      <c r="A1896" s="191" t="str">
        <f>'[1]Run Rate'!A382</f>
        <v>SHM00083</v>
      </c>
      <c r="B1896" s="191" t="str">
        <f>'[1]Run Rate'!B382</f>
        <v>DEFENDER, I Don't Sweat I Sparkle, 600 ml</v>
      </c>
      <c r="C1896" s="191" t="str">
        <f>'[1]Run Rate'!C382</f>
        <v>DRINKWARE I HOME</v>
      </c>
      <c r="D1896" s="191" t="str">
        <f>'[1]Run Rate'!D382</f>
        <v>03 BRONZE</v>
      </c>
      <c r="E1896" s="97"/>
      <c r="F1896" s="97"/>
      <c r="G1896" s="97"/>
      <c r="H1896" s="97"/>
      <c r="I1896" s="97"/>
      <c r="J1896" s="97"/>
      <c r="K1896" s="97"/>
      <c r="L1896" s="97"/>
      <c r="M1896" s="97"/>
      <c r="N1896" s="97"/>
      <c r="O1896" t="str">
        <f t="shared" ref="O1896" si="1885">IF(AND(OR($B$1="ALL",$B$1=C1896),OR($E$1="ALL",$E$1=D1896),OR($B$2="ALL",$B$2=A1896),OR($E$2="ALL",IFERROR(SEARCH($E$2,B1896),0)&gt;0)),"MATCH","")</f>
        <v/>
      </c>
    </row>
    <row r="1897" spans="1:15" x14ac:dyDescent="0.25">
      <c r="A1897" s="192"/>
      <c r="B1897" s="192" t="s">
        <v>156</v>
      </c>
      <c r="C1897" s="192" t="s">
        <v>157</v>
      </c>
      <c r="D1897" s="192" t="s">
        <v>158</v>
      </c>
      <c r="E1897" s="192" t="s">
        <v>139</v>
      </c>
      <c r="F1897" s="192" t="s">
        <v>140</v>
      </c>
      <c r="G1897" s="192" t="s">
        <v>141</v>
      </c>
      <c r="H1897" s="192" t="s">
        <v>142</v>
      </c>
      <c r="I1897" s="192" t="s">
        <v>143</v>
      </c>
      <c r="J1897" s="192" t="s">
        <v>144</v>
      </c>
      <c r="K1897" s="192" t="s">
        <v>145</v>
      </c>
      <c r="L1897" s="192" t="s">
        <v>146</v>
      </c>
      <c r="M1897" s="192" t="s">
        <v>147</v>
      </c>
      <c r="N1897" s="192" t="s">
        <v>148</v>
      </c>
      <c r="O1897" t="str">
        <f t="shared" ref="O1897" si="1886">O1896</f>
        <v/>
      </c>
    </row>
    <row r="1898" spans="1:15" x14ac:dyDescent="0.25">
      <c r="A1898" s="193" t="s">
        <v>161</v>
      </c>
      <c r="B1898" s="97"/>
      <c r="C1898" s="97"/>
      <c r="D1898" s="97"/>
      <c r="E1898" s="97"/>
      <c r="F1898" s="97"/>
      <c r="G1898" s="97"/>
      <c r="H1898" s="97"/>
      <c r="I1898" s="97"/>
      <c r="J1898" s="97"/>
      <c r="K1898" s="97"/>
      <c r="L1898" s="97"/>
      <c r="M1898" s="97"/>
      <c r="N1898" s="97"/>
      <c r="O1898" t="str">
        <f t="shared" ref="O1898" si="1887">O1896</f>
        <v/>
      </c>
    </row>
    <row r="1899" spans="1:15" x14ac:dyDescent="0.25">
      <c r="A1899" s="193" t="s">
        <v>164</v>
      </c>
      <c r="B1899" s="97"/>
      <c r="C1899" s="97"/>
      <c r="D1899" s="97"/>
      <c r="E1899" s="97"/>
      <c r="F1899" s="97"/>
      <c r="G1899" s="97"/>
      <c r="H1899" s="97"/>
      <c r="I1899" s="97"/>
      <c r="J1899" s="97"/>
      <c r="K1899" s="97"/>
      <c r="L1899" s="97"/>
      <c r="M1899" s="97"/>
      <c r="N1899" s="97"/>
      <c r="O1899" t="str">
        <f t="shared" ref="O1899" si="1888">O1896</f>
        <v/>
      </c>
    </row>
    <row r="1900" spans="1:15" x14ac:dyDescent="0.25">
      <c r="A1900" s="188"/>
      <c r="B1900" s="188"/>
      <c r="C1900" s="188"/>
      <c r="D1900" s="188"/>
      <c r="E1900" s="188"/>
      <c r="F1900" s="188"/>
      <c r="G1900" s="188"/>
      <c r="H1900" s="188"/>
      <c r="I1900" s="188"/>
      <c r="J1900" s="188"/>
      <c r="K1900" s="188"/>
      <c r="L1900" s="188"/>
      <c r="M1900" s="188"/>
      <c r="N1900" s="188"/>
      <c r="O1900" t="str">
        <f t="shared" ref="O1900" si="1889">O1896</f>
        <v/>
      </c>
    </row>
    <row r="1901" spans="1:15" x14ac:dyDescent="0.25">
      <c r="A1901" s="191" t="str">
        <f>'[1]Run Rate'!A383</f>
        <v>ATC06735</v>
      </c>
      <c r="B1901" s="191" t="str">
        <f>'[1]Run Rate'!B383</f>
        <v>Steznik zapešća univerzalni crni Atleticore</v>
      </c>
      <c r="C1901" s="191" t="str">
        <f>'[1]Run Rate'!C383</f>
        <v>FITNESS OPREMA</v>
      </c>
      <c r="D1901" s="191" t="str">
        <f>'[1]Run Rate'!D383</f>
        <v>03 BRONZE</v>
      </c>
      <c r="E1901" s="97"/>
      <c r="F1901" s="97"/>
      <c r="G1901" s="97"/>
      <c r="H1901" s="97"/>
      <c r="I1901" s="97"/>
      <c r="J1901" s="97"/>
      <c r="K1901" s="97"/>
      <c r="L1901" s="97"/>
      <c r="M1901" s="97"/>
      <c r="N1901" s="97"/>
      <c r="O1901" t="str">
        <f t="shared" ref="O1901" si="1890">IF(AND(OR($B$1="ALL",$B$1=C1901),OR($E$1="ALL",$E$1=D1901),OR($B$2="ALL",$B$2=A1901),OR($E$2="ALL",IFERROR(SEARCH($E$2,B1901),0)&gt;0)),"MATCH","")</f>
        <v/>
      </c>
    </row>
    <row r="1902" spans="1:15" x14ac:dyDescent="0.25">
      <c r="A1902" s="192"/>
      <c r="B1902" s="192" t="s">
        <v>156</v>
      </c>
      <c r="C1902" s="192" t="s">
        <v>157</v>
      </c>
      <c r="D1902" s="192" t="s">
        <v>158</v>
      </c>
      <c r="E1902" s="192" t="s">
        <v>139</v>
      </c>
      <c r="F1902" s="192" t="s">
        <v>140</v>
      </c>
      <c r="G1902" s="192" t="s">
        <v>141</v>
      </c>
      <c r="H1902" s="192" t="s">
        <v>142</v>
      </c>
      <c r="I1902" s="192" t="s">
        <v>143</v>
      </c>
      <c r="J1902" s="192" t="s">
        <v>144</v>
      </c>
      <c r="K1902" s="192" t="s">
        <v>145</v>
      </c>
      <c r="L1902" s="192" t="s">
        <v>146</v>
      </c>
      <c r="M1902" s="192" t="s">
        <v>147</v>
      </c>
      <c r="N1902" s="192" t="s">
        <v>148</v>
      </c>
      <c r="O1902" t="str">
        <f t="shared" ref="O1902" si="1891">O1901</f>
        <v/>
      </c>
    </row>
    <row r="1903" spans="1:15" x14ac:dyDescent="0.25">
      <c r="A1903" s="193" t="s">
        <v>161</v>
      </c>
      <c r="B1903" s="97"/>
      <c r="C1903" s="97"/>
      <c r="D1903" s="97"/>
      <c r="E1903" s="97"/>
      <c r="F1903" s="97"/>
      <c r="G1903" s="97"/>
      <c r="H1903" s="97"/>
      <c r="I1903" s="97"/>
      <c r="J1903" s="97"/>
      <c r="K1903" s="97"/>
      <c r="L1903" s="97"/>
      <c r="M1903" s="97"/>
      <c r="N1903" s="97"/>
      <c r="O1903" t="str">
        <f t="shared" ref="O1903" si="1892">O1901</f>
        <v/>
      </c>
    </row>
    <row r="1904" spans="1:15" x14ac:dyDescent="0.25">
      <c r="A1904" s="193" t="s">
        <v>164</v>
      </c>
      <c r="B1904" s="97"/>
      <c r="C1904" s="97"/>
      <c r="D1904" s="97"/>
      <c r="E1904" s="97"/>
      <c r="F1904" s="97"/>
      <c r="G1904" s="97"/>
      <c r="H1904" s="97"/>
      <c r="I1904" s="97"/>
      <c r="J1904" s="97"/>
      <c r="K1904" s="97"/>
      <c r="L1904" s="97"/>
      <c r="M1904" s="97"/>
      <c r="N1904" s="97"/>
      <c r="O1904" t="str">
        <f t="shared" ref="O1904" si="1893">O1901</f>
        <v/>
      </c>
    </row>
    <row r="1905" spans="1:15" x14ac:dyDescent="0.25">
      <c r="A1905" s="188"/>
      <c r="B1905" s="188"/>
      <c r="C1905" s="188"/>
      <c r="D1905" s="188"/>
      <c r="E1905" s="188"/>
      <c r="F1905" s="188"/>
      <c r="G1905" s="188"/>
      <c r="H1905" s="188"/>
      <c r="I1905" s="188"/>
      <c r="J1905" s="188"/>
      <c r="K1905" s="188"/>
      <c r="L1905" s="188"/>
      <c r="M1905" s="188"/>
      <c r="N1905" s="188"/>
      <c r="O1905" t="str">
        <f t="shared" ref="O1905" si="1894">O1901</f>
        <v/>
      </c>
    </row>
    <row r="1906" spans="1:15" x14ac:dyDescent="0.25">
      <c r="A1906" s="191" t="str">
        <f>'[1]Run Rate'!A384</f>
        <v>SHM00031</v>
      </c>
      <c r="B1906" s="191" t="str">
        <f>'[1]Run Rate'!B384</f>
        <v>Shieldmixer Hero Pro Go Hard or Go Home</v>
      </c>
      <c r="C1906" s="191" t="str">
        <f>'[1]Run Rate'!C384</f>
        <v>DRINKWARE I HOME</v>
      </c>
      <c r="D1906" s="191" t="str">
        <f>'[1]Run Rate'!D384</f>
        <v>03 BRONZE</v>
      </c>
      <c r="E1906" s="97"/>
      <c r="F1906" s="97"/>
      <c r="G1906" s="97"/>
      <c r="H1906" s="97"/>
      <c r="I1906" s="97"/>
      <c r="J1906" s="97"/>
      <c r="K1906" s="97"/>
      <c r="L1906" s="97"/>
      <c r="M1906" s="97"/>
      <c r="N1906" s="97"/>
      <c r="O1906" t="str">
        <f t="shared" ref="O1906" si="1895">IF(AND(OR($B$1="ALL",$B$1=C1906),OR($E$1="ALL",$E$1=D1906),OR($B$2="ALL",$B$2=A1906),OR($E$2="ALL",IFERROR(SEARCH($E$2,B1906),0)&gt;0)),"MATCH","")</f>
        <v/>
      </c>
    </row>
    <row r="1907" spans="1:15" x14ac:dyDescent="0.25">
      <c r="A1907" s="192"/>
      <c r="B1907" s="192" t="s">
        <v>156</v>
      </c>
      <c r="C1907" s="192" t="s">
        <v>157</v>
      </c>
      <c r="D1907" s="192" t="s">
        <v>158</v>
      </c>
      <c r="E1907" s="192" t="s">
        <v>139</v>
      </c>
      <c r="F1907" s="192" t="s">
        <v>140</v>
      </c>
      <c r="G1907" s="192" t="s">
        <v>141</v>
      </c>
      <c r="H1907" s="192" t="s">
        <v>142</v>
      </c>
      <c r="I1907" s="192" t="s">
        <v>143</v>
      </c>
      <c r="J1907" s="192" t="s">
        <v>144</v>
      </c>
      <c r="K1907" s="192" t="s">
        <v>145</v>
      </c>
      <c r="L1907" s="192" t="s">
        <v>146</v>
      </c>
      <c r="M1907" s="192" t="s">
        <v>147</v>
      </c>
      <c r="N1907" s="192" t="s">
        <v>148</v>
      </c>
      <c r="O1907" t="str">
        <f t="shared" ref="O1907" si="1896">O1906</f>
        <v/>
      </c>
    </row>
    <row r="1908" spans="1:15" x14ac:dyDescent="0.25">
      <c r="A1908" s="193" t="s">
        <v>161</v>
      </c>
      <c r="B1908" s="97"/>
      <c r="C1908" s="97"/>
      <c r="D1908" s="97"/>
      <c r="E1908" s="97"/>
      <c r="F1908" s="97"/>
      <c r="G1908" s="97"/>
      <c r="H1908" s="97"/>
      <c r="I1908" s="97"/>
      <c r="J1908" s="97"/>
      <c r="K1908" s="97"/>
      <c r="L1908" s="97"/>
      <c r="M1908" s="97"/>
      <c r="N1908" s="97"/>
      <c r="O1908" t="str">
        <f t="shared" ref="O1908" si="1897">O1906</f>
        <v/>
      </c>
    </row>
    <row r="1909" spans="1:15" x14ac:dyDescent="0.25">
      <c r="A1909" s="193" t="s">
        <v>164</v>
      </c>
      <c r="B1909" s="97"/>
      <c r="C1909" s="97"/>
      <c r="D1909" s="97"/>
      <c r="E1909" s="97"/>
      <c r="F1909" s="97"/>
      <c r="G1909" s="97"/>
      <c r="H1909" s="97"/>
      <c r="I1909" s="97"/>
      <c r="J1909" s="97"/>
      <c r="K1909" s="97"/>
      <c r="L1909" s="97"/>
      <c r="M1909" s="97"/>
      <c r="N1909" s="97"/>
      <c r="O1909" t="str">
        <f t="shared" ref="O1909" si="1898">O1906</f>
        <v/>
      </c>
    </row>
    <row r="1910" spans="1:15" x14ac:dyDescent="0.25">
      <c r="A1910" s="188"/>
      <c r="B1910" s="188"/>
      <c r="C1910" s="188"/>
      <c r="D1910" s="188"/>
      <c r="E1910" s="188"/>
      <c r="F1910" s="188"/>
      <c r="G1910" s="188"/>
      <c r="H1910" s="188"/>
      <c r="I1910" s="188"/>
      <c r="J1910" s="188"/>
      <c r="K1910" s="188"/>
      <c r="L1910" s="188"/>
      <c r="M1910" s="188"/>
      <c r="N1910" s="188"/>
      <c r="O1910" t="str">
        <f t="shared" ref="O1910" si="1899">O1906</f>
        <v/>
      </c>
    </row>
    <row r="1911" spans="1:15" x14ac:dyDescent="0.25">
      <c r="A1911" s="191" t="str">
        <f>'[1]Run Rate'!A385</f>
        <v>UFC16148</v>
      </c>
      <c r="B1911" s="191" t="str">
        <f>'[1]Run Rate'!B385</f>
        <v>OPRO Self-Fit štitnik za zube GEN5 Zlatni - Crno/ Zlatni</v>
      </c>
      <c r="C1911" s="191" t="str">
        <f>'[1]Run Rate'!C385</f>
        <v>BORILAČKA OPREMA</v>
      </c>
      <c r="D1911" s="191" t="str">
        <f>'[1]Run Rate'!D385</f>
        <v>03 BRONZE</v>
      </c>
      <c r="E1911" s="97"/>
      <c r="F1911" s="97"/>
      <c r="G1911" s="97"/>
      <c r="H1911" s="97"/>
      <c r="I1911" s="97"/>
      <c r="J1911" s="97"/>
      <c r="K1911" s="97"/>
      <c r="L1911" s="97"/>
      <c r="M1911" s="97"/>
      <c r="N1911" s="97"/>
      <c r="O1911" t="str">
        <f t="shared" ref="O1911" si="1900">IF(AND(OR($B$1="ALL",$B$1=C1911),OR($E$1="ALL",$E$1=D1911),OR($B$2="ALL",$B$2=A1911),OR($E$2="ALL",IFERROR(SEARCH($E$2,B1911),0)&gt;0)),"MATCH","")</f>
        <v/>
      </c>
    </row>
    <row r="1912" spans="1:15" x14ac:dyDescent="0.25">
      <c r="A1912" s="192"/>
      <c r="B1912" s="192" t="s">
        <v>156</v>
      </c>
      <c r="C1912" s="192" t="s">
        <v>157</v>
      </c>
      <c r="D1912" s="192" t="s">
        <v>158</v>
      </c>
      <c r="E1912" s="192" t="s">
        <v>139</v>
      </c>
      <c r="F1912" s="192" t="s">
        <v>140</v>
      </c>
      <c r="G1912" s="192" t="s">
        <v>141</v>
      </c>
      <c r="H1912" s="192" t="s">
        <v>142</v>
      </c>
      <c r="I1912" s="192" t="s">
        <v>143</v>
      </c>
      <c r="J1912" s="192" t="s">
        <v>144</v>
      </c>
      <c r="K1912" s="192" t="s">
        <v>145</v>
      </c>
      <c r="L1912" s="192" t="s">
        <v>146</v>
      </c>
      <c r="M1912" s="192" t="s">
        <v>147</v>
      </c>
      <c r="N1912" s="192" t="s">
        <v>148</v>
      </c>
      <c r="O1912" t="str">
        <f t="shared" ref="O1912" si="1901">O1911</f>
        <v/>
      </c>
    </row>
    <row r="1913" spans="1:15" x14ac:dyDescent="0.25">
      <c r="A1913" s="193" t="s">
        <v>161</v>
      </c>
      <c r="B1913" s="97"/>
      <c r="C1913" s="97"/>
      <c r="D1913" s="97"/>
      <c r="E1913" s="97"/>
      <c r="F1913" s="97"/>
      <c r="G1913" s="97"/>
      <c r="H1913" s="97"/>
      <c r="I1913" s="97"/>
      <c r="J1913" s="97"/>
      <c r="K1913" s="97"/>
      <c r="L1913" s="97"/>
      <c r="M1913" s="97"/>
      <c r="N1913" s="97"/>
      <c r="O1913" t="str">
        <f t="shared" ref="O1913" si="1902">O1911</f>
        <v/>
      </c>
    </row>
    <row r="1914" spans="1:15" x14ac:dyDescent="0.25">
      <c r="A1914" s="193" t="s">
        <v>164</v>
      </c>
      <c r="B1914" s="97"/>
      <c r="C1914" s="97"/>
      <c r="D1914" s="97"/>
      <c r="E1914" s="97"/>
      <c r="F1914" s="97"/>
      <c r="G1914" s="97"/>
      <c r="H1914" s="97"/>
      <c r="I1914" s="97"/>
      <c r="J1914" s="97"/>
      <c r="K1914" s="97"/>
      <c r="L1914" s="97"/>
      <c r="M1914" s="97"/>
      <c r="N1914" s="97"/>
      <c r="O1914" t="str">
        <f t="shared" ref="O1914" si="1903">O1911</f>
        <v/>
      </c>
    </row>
    <row r="1915" spans="1:15" x14ac:dyDescent="0.25">
      <c r="A1915" s="188"/>
      <c r="B1915" s="188"/>
      <c r="C1915" s="188"/>
      <c r="D1915" s="188"/>
      <c r="E1915" s="188"/>
      <c r="F1915" s="188"/>
      <c r="G1915" s="188"/>
      <c r="H1915" s="188"/>
      <c r="I1915" s="188"/>
      <c r="J1915" s="188"/>
      <c r="K1915" s="188"/>
      <c r="L1915" s="188"/>
      <c r="M1915" s="188"/>
      <c r="N1915" s="188"/>
      <c r="O1915" t="str">
        <f t="shared" ref="O1915" si="1904">O1911</f>
        <v/>
      </c>
    </row>
    <row r="1916" spans="1:15" x14ac:dyDescent="0.25">
      <c r="A1916" s="191" t="str">
        <f>'[1]Run Rate'!A386</f>
        <v>SHM00115</v>
      </c>
      <c r="B1916" s="191" t="str">
        <f>'[1]Run Rate'!B386</f>
        <v>Shieldmixer Hero Pro Tweety Believe</v>
      </c>
      <c r="C1916" s="191" t="str">
        <f>'[1]Run Rate'!C386</f>
        <v>DRINKWARE I HOME</v>
      </c>
      <c r="D1916" s="191" t="str">
        <f>'[1]Run Rate'!D386</f>
        <v>03 BRONZE</v>
      </c>
      <c r="E1916" s="97"/>
      <c r="F1916" s="97"/>
      <c r="G1916" s="97"/>
      <c r="H1916" s="97"/>
      <c r="I1916" s="97"/>
      <c r="J1916" s="97"/>
      <c r="K1916" s="97"/>
      <c r="L1916" s="97"/>
      <c r="M1916" s="97"/>
      <c r="N1916" s="97"/>
      <c r="O1916" t="str">
        <f t="shared" ref="O1916" si="1905">IF(AND(OR($B$1="ALL",$B$1=C1916),OR($E$1="ALL",$E$1=D1916),OR($B$2="ALL",$B$2=A1916),OR($E$2="ALL",IFERROR(SEARCH($E$2,B1916),0)&gt;0)),"MATCH","")</f>
        <v/>
      </c>
    </row>
    <row r="1917" spans="1:15" x14ac:dyDescent="0.25">
      <c r="A1917" s="192"/>
      <c r="B1917" s="192" t="s">
        <v>156</v>
      </c>
      <c r="C1917" s="192" t="s">
        <v>157</v>
      </c>
      <c r="D1917" s="192" t="s">
        <v>158</v>
      </c>
      <c r="E1917" s="192" t="s">
        <v>139</v>
      </c>
      <c r="F1917" s="192" t="s">
        <v>140</v>
      </c>
      <c r="G1917" s="192" t="s">
        <v>141</v>
      </c>
      <c r="H1917" s="192" t="s">
        <v>142</v>
      </c>
      <c r="I1917" s="192" t="s">
        <v>143</v>
      </c>
      <c r="J1917" s="192" t="s">
        <v>144</v>
      </c>
      <c r="K1917" s="192" t="s">
        <v>145</v>
      </c>
      <c r="L1917" s="192" t="s">
        <v>146</v>
      </c>
      <c r="M1917" s="192" t="s">
        <v>147</v>
      </c>
      <c r="N1917" s="192" t="s">
        <v>148</v>
      </c>
      <c r="O1917" t="str">
        <f t="shared" ref="O1917" si="1906">O1916</f>
        <v/>
      </c>
    </row>
    <row r="1918" spans="1:15" x14ac:dyDescent="0.25">
      <c r="A1918" s="193" t="s">
        <v>161</v>
      </c>
      <c r="B1918" s="97"/>
      <c r="C1918" s="97"/>
      <c r="D1918" s="97"/>
      <c r="E1918" s="97"/>
      <c r="F1918" s="97"/>
      <c r="G1918" s="97"/>
      <c r="H1918" s="97"/>
      <c r="I1918" s="97"/>
      <c r="J1918" s="97"/>
      <c r="K1918" s="97"/>
      <c r="L1918" s="97"/>
      <c r="M1918" s="97"/>
      <c r="N1918" s="97"/>
      <c r="O1918" t="str">
        <f t="shared" ref="O1918" si="1907">O1916</f>
        <v/>
      </c>
    </row>
    <row r="1919" spans="1:15" x14ac:dyDescent="0.25">
      <c r="A1919" s="193" t="s">
        <v>164</v>
      </c>
      <c r="B1919" s="97"/>
      <c r="C1919" s="97"/>
      <c r="D1919" s="97"/>
      <c r="E1919" s="97"/>
      <c r="F1919" s="97"/>
      <c r="G1919" s="97"/>
      <c r="H1919" s="97"/>
      <c r="I1919" s="97"/>
      <c r="J1919" s="97"/>
      <c r="K1919" s="97"/>
      <c r="L1919" s="97"/>
      <c r="M1919" s="97"/>
      <c r="N1919" s="97"/>
      <c r="O1919" t="str">
        <f t="shared" ref="O1919" si="1908">O1916</f>
        <v/>
      </c>
    </row>
    <row r="1920" spans="1:15" x14ac:dyDescent="0.25">
      <c r="A1920" s="188"/>
      <c r="B1920" s="188"/>
      <c r="C1920" s="188"/>
      <c r="D1920" s="188"/>
      <c r="E1920" s="188"/>
      <c r="F1920" s="188"/>
      <c r="G1920" s="188"/>
      <c r="H1920" s="188"/>
      <c r="I1920" s="188"/>
      <c r="J1920" s="188"/>
      <c r="K1920" s="188"/>
      <c r="L1920" s="188"/>
      <c r="M1920" s="188"/>
      <c r="N1920" s="188"/>
      <c r="O1920" t="str">
        <f t="shared" ref="O1920" si="1909">O1916</f>
        <v/>
      </c>
    </row>
    <row r="1921" spans="1:15" x14ac:dyDescent="0.25">
      <c r="A1921" s="191" t="str">
        <f>'[1]Run Rate'!A387</f>
        <v>THG03003</v>
      </c>
      <c r="B1921" s="191" t="str">
        <f>'[1]Run Rate'!B387</f>
        <v>Theragun PRIME G5</v>
      </c>
      <c r="C1921" s="191" t="str">
        <f>'[1]Run Rate'!C387</f>
        <v>FITNESS OPREMA</v>
      </c>
      <c r="D1921" s="191" t="str">
        <f>'[1]Run Rate'!D387</f>
        <v>03 BRONZE</v>
      </c>
      <c r="E1921" s="97"/>
      <c r="F1921" s="97"/>
      <c r="G1921" s="97"/>
      <c r="H1921" s="97"/>
      <c r="I1921" s="97"/>
      <c r="J1921" s="97"/>
      <c r="K1921" s="97"/>
      <c r="L1921" s="97"/>
      <c r="M1921" s="97"/>
      <c r="N1921" s="97"/>
      <c r="O1921" t="str">
        <f t="shared" ref="O1921" si="1910">IF(AND(OR($B$1="ALL",$B$1=C1921),OR($E$1="ALL",$E$1=D1921),OR($B$2="ALL",$B$2=A1921),OR($E$2="ALL",IFERROR(SEARCH($E$2,B1921),0)&gt;0)),"MATCH","")</f>
        <v/>
      </c>
    </row>
    <row r="1922" spans="1:15" x14ac:dyDescent="0.25">
      <c r="A1922" s="192"/>
      <c r="B1922" s="192" t="s">
        <v>156</v>
      </c>
      <c r="C1922" s="192" t="s">
        <v>157</v>
      </c>
      <c r="D1922" s="192" t="s">
        <v>158</v>
      </c>
      <c r="E1922" s="192" t="s">
        <v>139</v>
      </c>
      <c r="F1922" s="192" t="s">
        <v>140</v>
      </c>
      <c r="G1922" s="192" t="s">
        <v>141</v>
      </c>
      <c r="H1922" s="192" t="s">
        <v>142</v>
      </c>
      <c r="I1922" s="192" t="s">
        <v>143</v>
      </c>
      <c r="J1922" s="192" t="s">
        <v>144</v>
      </c>
      <c r="K1922" s="192" t="s">
        <v>145</v>
      </c>
      <c r="L1922" s="192" t="s">
        <v>146</v>
      </c>
      <c r="M1922" s="192" t="s">
        <v>147</v>
      </c>
      <c r="N1922" s="192" t="s">
        <v>148</v>
      </c>
      <c r="O1922" t="str">
        <f t="shared" ref="O1922" si="1911">O1921</f>
        <v/>
      </c>
    </row>
    <row r="1923" spans="1:15" x14ac:dyDescent="0.25">
      <c r="A1923" s="193" t="s">
        <v>161</v>
      </c>
      <c r="B1923" s="97"/>
      <c r="C1923" s="97"/>
      <c r="D1923" s="97"/>
      <c r="E1923" s="97"/>
      <c r="F1923" s="97"/>
      <c r="G1923" s="97"/>
      <c r="H1923" s="97"/>
      <c r="I1923" s="97"/>
      <c r="J1923" s="97"/>
      <c r="K1923" s="97"/>
      <c r="L1923" s="97"/>
      <c r="M1923" s="97"/>
      <c r="N1923" s="97"/>
      <c r="O1923" t="str">
        <f t="shared" ref="O1923" si="1912">O1921</f>
        <v/>
      </c>
    </row>
    <row r="1924" spans="1:15" x14ac:dyDescent="0.25">
      <c r="A1924" s="193" t="s">
        <v>164</v>
      </c>
      <c r="B1924" s="97"/>
      <c r="C1924" s="97"/>
      <c r="D1924" s="97"/>
      <c r="E1924" s="97"/>
      <c r="F1924" s="97"/>
      <c r="G1924" s="97"/>
      <c r="H1924" s="97"/>
      <c r="I1924" s="97"/>
      <c r="J1924" s="97"/>
      <c r="K1924" s="97"/>
      <c r="L1924" s="97"/>
      <c r="M1924" s="97"/>
      <c r="N1924" s="97"/>
      <c r="O1924" t="str">
        <f t="shared" ref="O1924" si="1913">O1921</f>
        <v/>
      </c>
    </row>
    <row r="1925" spans="1:15" x14ac:dyDescent="0.25">
      <c r="A1925" s="188"/>
      <c r="B1925" s="188"/>
      <c r="C1925" s="188"/>
      <c r="D1925" s="188"/>
      <c r="E1925" s="188"/>
      <c r="F1925" s="188"/>
      <c r="G1925" s="188"/>
      <c r="H1925" s="188"/>
      <c r="I1925" s="188"/>
      <c r="J1925" s="188"/>
      <c r="K1925" s="188"/>
      <c r="L1925" s="188"/>
      <c r="M1925" s="188"/>
      <c r="N1925" s="188"/>
      <c r="O1925" t="str">
        <f t="shared" ref="O1925" si="1914">O1921</f>
        <v/>
      </c>
    </row>
    <row r="1926" spans="1:15" x14ac:dyDescent="0.25">
      <c r="A1926" s="191" t="str">
        <f>'[1]Run Rate'!A388</f>
        <v>FIT05871</v>
      </c>
      <c r="B1926" s="191" t="str">
        <f>'[1]Run Rate'!B388</f>
        <v>Tatami strunjača crveno-plava 4 cm</v>
      </c>
      <c r="C1926" s="191" t="str">
        <f>'[1]Run Rate'!C388</f>
        <v>FITNESS OPREMA</v>
      </c>
      <c r="D1926" s="191" t="str">
        <f>'[1]Run Rate'!D388</f>
        <v>03 BRONZE</v>
      </c>
      <c r="E1926" s="97"/>
      <c r="F1926" s="97"/>
      <c r="G1926" s="97"/>
      <c r="H1926" s="97"/>
      <c r="I1926" s="97"/>
      <c r="J1926" s="97"/>
      <c r="K1926" s="97"/>
      <c r="L1926" s="97"/>
      <c r="M1926" s="97"/>
      <c r="N1926" s="97"/>
      <c r="O1926" t="str">
        <f t="shared" ref="O1926" si="1915">IF(AND(OR($B$1="ALL",$B$1=C1926),OR($E$1="ALL",$E$1=D1926),OR($B$2="ALL",$B$2=A1926),OR($E$2="ALL",IFERROR(SEARCH($E$2,B1926),0)&gt;0)),"MATCH","")</f>
        <v/>
      </c>
    </row>
    <row r="1927" spans="1:15" x14ac:dyDescent="0.25">
      <c r="A1927" s="192"/>
      <c r="B1927" s="192" t="s">
        <v>156</v>
      </c>
      <c r="C1927" s="192" t="s">
        <v>157</v>
      </c>
      <c r="D1927" s="192" t="s">
        <v>158</v>
      </c>
      <c r="E1927" s="192" t="s">
        <v>139</v>
      </c>
      <c r="F1927" s="192" t="s">
        <v>140</v>
      </c>
      <c r="G1927" s="192" t="s">
        <v>141</v>
      </c>
      <c r="H1927" s="192" t="s">
        <v>142</v>
      </c>
      <c r="I1927" s="192" t="s">
        <v>143</v>
      </c>
      <c r="J1927" s="192" t="s">
        <v>144</v>
      </c>
      <c r="K1927" s="192" t="s">
        <v>145</v>
      </c>
      <c r="L1927" s="192" t="s">
        <v>146</v>
      </c>
      <c r="M1927" s="192" t="s">
        <v>147</v>
      </c>
      <c r="N1927" s="192" t="s">
        <v>148</v>
      </c>
      <c r="O1927" t="str">
        <f t="shared" ref="O1927" si="1916">O1926</f>
        <v/>
      </c>
    </row>
    <row r="1928" spans="1:15" x14ac:dyDescent="0.25">
      <c r="A1928" s="193" t="s">
        <v>161</v>
      </c>
      <c r="B1928" s="97"/>
      <c r="C1928" s="97"/>
      <c r="D1928" s="97"/>
      <c r="E1928" s="97"/>
      <c r="F1928" s="97"/>
      <c r="G1928" s="97"/>
      <c r="H1928" s="97"/>
      <c r="I1928" s="97"/>
      <c r="J1928" s="97"/>
      <c r="K1928" s="97"/>
      <c r="L1928" s="97"/>
      <c r="M1928" s="97"/>
      <c r="N1928" s="97"/>
      <c r="O1928" t="str">
        <f t="shared" ref="O1928" si="1917">O1926</f>
        <v/>
      </c>
    </row>
    <row r="1929" spans="1:15" x14ac:dyDescent="0.25">
      <c r="A1929" s="193" t="s">
        <v>164</v>
      </c>
      <c r="B1929" s="97"/>
      <c r="C1929" s="97"/>
      <c r="D1929" s="97"/>
      <c r="E1929" s="97"/>
      <c r="F1929" s="97"/>
      <c r="G1929" s="97"/>
      <c r="H1929" s="97"/>
      <c r="I1929" s="97"/>
      <c r="J1929" s="97"/>
      <c r="K1929" s="97"/>
      <c r="L1929" s="97"/>
      <c r="M1929" s="97"/>
      <c r="N1929" s="97"/>
      <c r="O1929" t="str">
        <f t="shared" ref="O1929" si="1918">O1926</f>
        <v/>
      </c>
    </row>
    <row r="1930" spans="1:15" x14ac:dyDescent="0.25">
      <c r="A1930" s="188"/>
      <c r="B1930" s="188"/>
      <c r="C1930" s="188"/>
      <c r="D1930" s="188"/>
      <c r="E1930" s="188"/>
      <c r="F1930" s="188"/>
      <c r="G1930" s="188"/>
      <c r="H1930" s="188"/>
      <c r="I1930" s="188"/>
      <c r="J1930" s="188"/>
      <c r="K1930" s="188"/>
      <c r="L1930" s="188"/>
      <c r="M1930" s="188"/>
      <c r="N1930" s="188"/>
      <c r="O1930" t="str">
        <f t="shared" ref="O1930" si="1919">O1926</f>
        <v/>
      </c>
    </row>
    <row r="1931" spans="1:15" x14ac:dyDescent="0.25">
      <c r="A1931" s="191" t="str">
        <f>'[1]Run Rate'!A389</f>
        <v>SHM00027</v>
      </c>
      <c r="B1931" s="191" t="str">
        <f>'[1]Run Rate'!B389</f>
        <v>Shieldmixer Hero Pro Wonder Woman Classic</v>
      </c>
      <c r="C1931" s="191" t="str">
        <f>'[1]Run Rate'!C389</f>
        <v>DRINKWARE I HOME</v>
      </c>
      <c r="D1931" s="191" t="str">
        <f>'[1]Run Rate'!D389</f>
        <v>03 BRONZE</v>
      </c>
      <c r="E1931" s="97"/>
      <c r="F1931" s="97"/>
      <c r="G1931" s="97"/>
      <c r="H1931" s="97"/>
      <c r="I1931" s="97"/>
      <c r="J1931" s="97"/>
      <c r="K1931" s="97"/>
      <c r="L1931" s="97"/>
      <c r="M1931" s="97"/>
      <c r="N1931" s="97"/>
      <c r="O1931" t="str">
        <f t="shared" ref="O1931" si="1920">IF(AND(OR($B$1="ALL",$B$1=C1931),OR($E$1="ALL",$E$1=D1931),OR($B$2="ALL",$B$2=A1931),OR($E$2="ALL",IFERROR(SEARCH($E$2,B1931),0)&gt;0)),"MATCH","")</f>
        <v/>
      </c>
    </row>
    <row r="1932" spans="1:15" x14ac:dyDescent="0.25">
      <c r="A1932" s="192"/>
      <c r="B1932" s="192" t="s">
        <v>156</v>
      </c>
      <c r="C1932" s="192" t="s">
        <v>157</v>
      </c>
      <c r="D1932" s="192" t="s">
        <v>158</v>
      </c>
      <c r="E1932" s="192" t="s">
        <v>139</v>
      </c>
      <c r="F1932" s="192" t="s">
        <v>140</v>
      </c>
      <c r="G1932" s="192" t="s">
        <v>141</v>
      </c>
      <c r="H1932" s="192" t="s">
        <v>142</v>
      </c>
      <c r="I1932" s="192" t="s">
        <v>143</v>
      </c>
      <c r="J1932" s="192" t="s">
        <v>144</v>
      </c>
      <c r="K1932" s="192" t="s">
        <v>145</v>
      </c>
      <c r="L1932" s="192" t="s">
        <v>146</v>
      </c>
      <c r="M1932" s="192" t="s">
        <v>147</v>
      </c>
      <c r="N1932" s="192" t="s">
        <v>148</v>
      </c>
      <c r="O1932" t="str">
        <f t="shared" ref="O1932" si="1921">O1931</f>
        <v/>
      </c>
    </row>
    <row r="1933" spans="1:15" x14ac:dyDescent="0.25">
      <c r="A1933" s="193" t="s">
        <v>161</v>
      </c>
      <c r="B1933" s="97"/>
      <c r="C1933" s="97"/>
      <c r="D1933" s="97"/>
      <c r="E1933" s="97"/>
      <c r="F1933" s="97"/>
      <c r="G1933" s="97"/>
      <c r="H1933" s="97"/>
      <c r="I1933" s="97"/>
      <c r="J1933" s="97"/>
      <c r="K1933" s="97"/>
      <c r="L1933" s="97"/>
      <c r="M1933" s="97"/>
      <c r="N1933" s="97"/>
      <c r="O1933" t="str">
        <f t="shared" ref="O1933" si="1922">O1931</f>
        <v/>
      </c>
    </row>
    <row r="1934" spans="1:15" x14ac:dyDescent="0.25">
      <c r="A1934" s="193" t="s">
        <v>164</v>
      </c>
      <c r="B1934" s="97"/>
      <c r="C1934" s="97"/>
      <c r="D1934" s="97"/>
      <c r="E1934" s="97"/>
      <c r="F1934" s="97"/>
      <c r="G1934" s="97"/>
      <c r="H1934" s="97"/>
      <c r="I1934" s="97"/>
      <c r="J1934" s="97"/>
      <c r="K1934" s="97"/>
      <c r="L1934" s="97"/>
      <c r="M1934" s="97"/>
      <c r="N1934" s="97"/>
      <c r="O1934" t="str">
        <f t="shared" ref="O1934" si="1923">O1931</f>
        <v/>
      </c>
    </row>
    <row r="1935" spans="1:15" x14ac:dyDescent="0.25">
      <c r="A1935" s="188"/>
      <c r="B1935" s="188"/>
      <c r="C1935" s="188"/>
      <c r="D1935" s="188"/>
      <c r="E1935" s="188"/>
      <c r="F1935" s="188"/>
      <c r="G1935" s="188"/>
      <c r="H1935" s="188"/>
      <c r="I1935" s="188"/>
      <c r="J1935" s="188"/>
      <c r="K1935" s="188"/>
      <c r="L1935" s="188"/>
      <c r="M1935" s="188"/>
      <c r="N1935" s="188"/>
      <c r="O1935" t="str">
        <f t="shared" ref="O1935" si="1924">O1931</f>
        <v/>
      </c>
    </row>
    <row r="1936" spans="1:15" x14ac:dyDescent="0.25">
      <c r="A1936" s="191" t="str">
        <f>'[1]Run Rate'!A390</f>
        <v>ON00442</v>
      </c>
      <c r="B1936" s="191" t="str">
        <f>'[1]Run Rate'!B390</f>
        <v>Gold Whey 2,28kg White Chocolate Raspberry</v>
      </c>
      <c r="C1936" s="191" t="str">
        <f>'[1]Run Rate'!C390</f>
        <v>PROTEINI</v>
      </c>
      <c r="D1936" s="191" t="str">
        <f>'[1]Run Rate'!D390</f>
        <v>03 BRONZE</v>
      </c>
      <c r="E1936" s="97"/>
      <c r="F1936" s="97"/>
      <c r="G1936" s="97"/>
      <c r="H1936" s="97"/>
      <c r="I1936" s="97"/>
      <c r="J1936" s="97"/>
      <c r="K1936" s="97"/>
      <c r="L1936" s="97"/>
      <c r="M1936" s="97"/>
      <c r="N1936" s="97"/>
      <c r="O1936" t="str">
        <f t="shared" ref="O1936" si="1925">IF(AND(OR($B$1="ALL",$B$1=C1936),OR($E$1="ALL",$E$1=D1936),OR($B$2="ALL",$B$2=A1936),OR($E$2="ALL",IFERROR(SEARCH($E$2,B1936),0)&gt;0)),"MATCH","")</f>
        <v/>
      </c>
    </row>
    <row r="1937" spans="1:15" x14ac:dyDescent="0.25">
      <c r="A1937" s="192"/>
      <c r="B1937" s="192" t="s">
        <v>156</v>
      </c>
      <c r="C1937" s="192" t="s">
        <v>157</v>
      </c>
      <c r="D1937" s="192" t="s">
        <v>158</v>
      </c>
      <c r="E1937" s="192" t="s">
        <v>139</v>
      </c>
      <c r="F1937" s="192" t="s">
        <v>140</v>
      </c>
      <c r="G1937" s="192" t="s">
        <v>141</v>
      </c>
      <c r="H1937" s="192" t="s">
        <v>142</v>
      </c>
      <c r="I1937" s="192" t="s">
        <v>143</v>
      </c>
      <c r="J1937" s="192" t="s">
        <v>144</v>
      </c>
      <c r="K1937" s="192" t="s">
        <v>145</v>
      </c>
      <c r="L1937" s="192" t="s">
        <v>146</v>
      </c>
      <c r="M1937" s="192" t="s">
        <v>147</v>
      </c>
      <c r="N1937" s="192" t="s">
        <v>148</v>
      </c>
      <c r="O1937" t="str">
        <f t="shared" ref="O1937" si="1926">O1936</f>
        <v/>
      </c>
    </row>
    <row r="1938" spans="1:15" x14ac:dyDescent="0.25">
      <c r="A1938" s="193" t="s">
        <v>161</v>
      </c>
      <c r="B1938" s="97"/>
      <c r="C1938" s="97"/>
      <c r="D1938" s="97"/>
      <c r="E1938" s="97"/>
      <c r="F1938" s="97"/>
      <c r="G1938" s="97"/>
      <c r="H1938" s="97"/>
      <c r="I1938" s="97"/>
      <c r="J1938" s="97"/>
      <c r="K1938" s="97"/>
      <c r="L1938" s="97"/>
      <c r="M1938" s="97"/>
      <c r="N1938" s="97"/>
      <c r="O1938" t="str">
        <f t="shared" ref="O1938" si="1927">O1936</f>
        <v/>
      </c>
    </row>
    <row r="1939" spans="1:15" x14ac:dyDescent="0.25">
      <c r="A1939" s="193" t="s">
        <v>164</v>
      </c>
      <c r="B1939" s="97"/>
      <c r="C1939" s="97"/>
      <c r="D1939" s="97"/>
      <c r="E1939" s="97"/>
      <c r="F1939" s="97"/>
      <c r="G1939" s="97"/>
      <c r="H1939" s="97"/>
      <c r="I1939" s="97"/>
      <c r="J1939" s="97"/>
      <c r="K1939" s="97"/>
      <c r="L1939" s="97"/>
      <c r="M1939" s="97"/>
      <c r="N1939" s="97"/>
      <c r="O1939" t="str">
        <f t="shared" ref="O1939" si="1928">O1936</f>
        <v/>
      </c>
    </row>
    <row r="1940" spans="1:15" x14ac:dyDescent="0.25">
      <c r="A1940" s="188"/>
      <c r="B1940" s="188"/>
      <c r="C1940" s="188"/>
      <c r="D1940" s="188"/>
      <c r="E1940" s="188"/>
      <c r="F1940" s="188"/>
      <c r="G1940" s="188"/>
      <c r="H1940" s="188"/>
      <c r="I1940" s="188"/>
      <c r="J1940" s="188"/>
      <c r="K1940" s="188"/>
      <c r="L1940" s="188"/>
      <c r="M1940" s="188"/>
      <c r="N1940" s="188"/>
      <c r="O1940" t="str">
        <f t="shared" ref="O1940" si="1929">O1936</f>
        <v/>
      </c>
    </row>
    <row r="1941" spans="1:15" x14ac:dyDescent="0.25">
      <c r="A1941" s="191" t="str">
        <f>'[1]Run Rate'!A391</f>
        <v>ON00242</v>
      </c>
      <c r="B1941" s="191" t="str">
        <f>'[1]Run Rate'!B391</f>
        <v>Gold Whey 2,28kg Delicious Strawberry</v>
      </c>
      <c r="C1941" s="191" t="str">
        <f>'[1]Run Rate'!C391</f>
        <v>PROTEINI</v>
      </c>
      <c r="D1941" s="191" t="str">
        <f>'[1]Run Rate'!D391</f>
        <v>03 BRONZE</v>
      </c>
      <c r="E1941" s="97"/>
      <c r="F1941" s="97"/>
      <c r="G1941" s="97"/>
      <c r="H1941" s="97"/>
      <c r="I1941" s="97"/>
      <c r="J1941" s="97"/>
      <c r="K1941" s="97"/>
      <c r="L1941" s="97"/>
      <c r="M1941" s="97"/>
      <c r="N1941" s="97"/>
      <c r="O1941" t="str">
        <f t="shared" ref="O1941" si="1930">IF(AND(OR($B$1="ALL",$B$1=C1941),OR($E$1="ALL",$E$1=D1941),OR($B$2="ALL",$B$2=A1941),OR($E$2="ALL",IFERROR(SEARCH($E$2,B1941),0)&gt;0)),"MATCH","")</f>
        <v/>
      </c>
    </row>
    <row r="1942" spans="1:15" x14ac:dyDescent="0.25">
      <c r="A1942" s="192"/>
      <c r="B1942" s="192" t="s">
        <v>156</v>
      </c>
      <c r="C1942" s="192" t="s">
        <v>157</v>
      </c>
      <c r="D1942" s="192" t="s">
        <v>158</v>
      </c>
      <c r="E1942" s="192" t="s">
        <v>139</v>
      </c>
      <c r="F1942" s="192" t="s">
        <v>140</v>
      </c>
      <c r="G1942" s="192" t="s">
        <v>141</v>
      </c>
      <c r="H1942" s="192" t="s">
        <v>142</v>
      </c>
      <c r="I1942" s="192" t="s">
        <v>143</v>
      </c>
      <c r="J1942" s="192" t="s">
        <v>144</v>
      </c>
      <c r="K1942" s="192" t="s">
        <v>145</v>
      </c>
      <c r="L1942" s="192" t="s">
        <v>146</v>
      </c>
      <c r="M1942" s="192" t="s">
        <v>147</v>
      </c>
      <c r="N1942" s="192" t="s">
        <v>148</v>
      </c>
      <c r="O1942" t="str">
        <f t="shared" ref="O1942" si="1931">O1941</f>
        <v/>
      </c>
    </row>
    <row r="1943" spans="1:15" x14ac:dyDescent="0.25">
      <c r="A1943" s="193" t="s">
        <v>161</v>
      </c>
      <c r="B1943" s="97"/>
      <c r="C1943" s="97"/>
      <c r="D1943" s="97"/>
      <c r="E1943" s="97"/>
      <c r="F1943" s="97"/>
      <c r="G1943" s="97"/>
      <c r="H1943" s="97"/>
      <c r="I1943" s="97"/>
      <c r="J1943" s="97"/>
      <c r="K1943" s="97"/>
      <c r="L1943" s="97"/>
      <c r="M1943" s="97"/>
      <c r="N1943" s="97"/>
      <c r="O1943" t="str">
        <f t="shared" ref="O1943" si="1932">O1941</f>
        <v/>
      </c>
    </row>
    <row r="1944" spans="1:15" x14ac:dyDescent="0.25">
      <c r="A1944" s="193" t="s">
        <v>164</v>
      </c>
      <c r="B1944" s="97"/>
      <c r="C1944" s="97"/>
      <c r="D1944" s="97"/>
      <c r="E1944" s="97"/>
      <c r="F1944" s="97"/>
      <c r="G1944" s="97"/>
      <c r="H1944" s="97"/>
      <c r="I1944" s="97"/>
      <c r="J1944" s="97"/>
      <c r="K1944" s="97"/>
      <c r="L1944" s="97"/>
      <c r="M1944" s="97"/>
      <c r="N1944" s="97"/>
      <c r="O1944" t="str">
        <f t="shared" ref="O1944" si="1933">O1941</f>
        <v/>
      </c>
    </row>
    <row r="1945" spans="1:15" x14ac:dyDescent="0.25">
      <c r="A1945" s="188"/>
      <c r="B1945" s="188"/>
      <c r="C1945" s="188"/>
      <c r="D1945" s="188"/>
      <c r="E1945" s="188"/>
      <c r="F1945" s="188"/>
      <c r="G1945" s="188"/>
      <c r="H1945" s="188"/>
      <c r="I1945" s="188"/>
      <c r="J1945" s="188"/>
      <c r="K1945" s="188"/>
      <c r="L1945" s="188"/>
      <c r="M1945" s="188"/>
      <c r="N1945" s="188"/>
      <c r="O1945" t="str">
        <f t="shared" ref="O1945" si="1934">O1941</f>
        <v/>
      </c>
    </row>
    <row r="1946" spans="1:15" x14ac:dyDescent="0.25">
      <c r="A1946" s="191" t="str">
        <f>'[1]Run Rate'!A392</f>
        <v>POL12810</v>
      </c>
      <c r="B1946" s="191" t="str">
        <f>'[1]Run Rate'!B392</f>
        <v>Polleo Tactical Backpack, Polleo Sport, Black 45l</v>
      </c>
      <c r="C1946" s="191" t="str">
        <f>'[1]Run Rate'!C392</f>
        <v>ODJEĆA I OBUĆA</v>
      </c>
      <c r="D1946" s="191" t="str">
        <f>'[1]Run Rate'!D392</f>
        <v>03 BRONZE</v>
      </c>
      <c r="E1946" s="97"/>
      <c r="F1946" s="97"/>
      <c r="G1946" s="97"/>
      <c r="H1946" s="97"/>
      <c r="I1946" s="97"/>
      <c r="J1946" s="97"/>
      <c r="K1946" s="97"/>
      <c r="L1946" s="97"/>
      <c r="M1946" s="97"/>
      <c r="N1946" s="97"/>
      <c r="O1946" t="str">
        <f t="shared" ref="O1946" si="1935">IF(AND(OR($B$1="ALL",$B$1=C1946),OR($E$1="ALL",$E$1=D1946),OR($B$2="ALL",$B$2=A1946),OR($E$2="ALL",IFERROR(SEARCH($E$2,B1946),0)&gt;0)),"MATCH","")</f>
        <v/>
      </c>
    </row>
    <row r="1947" spans="1:15" x14ac:dyDescent="0.25">
      <c r="A1947" s="192"/>
      <c r="B1947" s="192" t="s">
        <v>156</v>
      </c>
      <c r="C1947" s="192" t="s">
        <v>157</v>
      </c>
      <c r="D1947" s="192" t="s">
        <v>158</v>
      </c>
      <c r="E1947" s="192" t="s">
        <v>139</v>
      </c>
      <c r="F1947" s="192" t="s">
        <v>140</v>
      </c>
      <c r="G1947" s="192" t="s">
        <v>141</v>
      </c>
      <c r="H1947" s="192" t="s">
        <v>142</v>
      </c>
      <c r="I1947" s="192" t="s">
        <v>143</v>
      </c>
      <c r="J1947" s="192" t="s">
        <v>144</v>
      </c>
      <c r="K1947" s="192" t="s">
        <v>145</v>
      </c>
      <c r="L1947" s="192" t="s">
        <v>146</v>
      </c>
      <c r="M1947" s="192" t="s">
        <v>147</v>
      </c>
      <c r="N1947" s="192" t="s">
        <v>148</v>
      </c>
      <c r="O1947" t="str">
        <f t="shared" ref="O1947" si="1936">O1946</f>
        <v/>
      </c>
    </row>
    <row r="1948" spans="1:15" x14ac:dyDescent="0.25">
      <c r="A1948" s="193" t="s">
        <v>161</v>
      </c>
      <c r="B1948" s="97"/>
      <c r="C1948" s="97"/>
      <c r="D1948" s="97"/>
      <c r="E1948" s="97"/>
      <c r="F1948" s="97"/>
      <c r="G1948" s="97"/>
      <c r="H1948" s="97"/>
      <c r="I1948" s="97"/>
      <c r="J1948" s="97"/>
      <c r="K1948" s="97"/>
      <c r="L1948" s="97"/>
      <c r="M1948" s="97"/>
      <c r="N1948" s="97"/>
      <c r="O1948" t="str">
        <f t="shared" ref="O1948" si="1937">O1946</f>
        <v/>
      </c>
    </row>
    <row r="1949" spans="1:15" x14ac:dyDescent="0.25">
      <c r="A1949" s="193" t="s">
        <v>164</v>
      </c>
      <c r="B1949" s="97"/>
      <c r="C1949" s="97"/>
      <c r="D1949" s="97"/>
      <c r="E1949" s="97"/>
      <c r="F1949" s="97"/>
      <c r="G1949" s="97"/>
      <c r="H1949" s="97"/>
      <c r="I1949" s="97"/>
      <c r="J1949" s="97"/>
      <c r="K1949" s="97"/>
      <c r="L1949" s="97"/>
      <c r="M1949" s="97"/>
      <c r="N1949" s="97"/>
      <c r="O1949" t="str">
        <f t="shared" ref="O1949" si="1938">O1946</f>
        <v/>
      </c>
    </row>
    <row r="1950" spans="1:15" x14ac:dyDescent="0.25">
      <c r="A1950" s="188"/>
      <c r="B1950" s="188"/>
      <c r="C1950" s="188"/>
      <c r="D1950" s="188"/>
      <c r="E1950" s="188"/>
      <c r="F1950" s="188"/>
      <c r="G1950" s="188"/>
      <c r="H1950" s="188"/>
      <c r="I1950" s="188"/>
      <c r="J1950" s="188"/>
      <c r="K1950" s="188"/>
      <c r="L1950" s="188"/>
      <c r="M1950" s="188"/>
      <c r="N1950" s="188"/>
      <c r="O1950" t="str">
        <f t="shared" ref="O1950" si="1939">O1946</f>
        <v/>
      </c>
    </row>
    <row r="1951" spans="1:15" x14ac:dyDescent="0.25">
      <c r="A1951" s="191" t="str">
        <f>'[1]Run Rate'!A393</f>
        <v>SCM04428</v>
      </c>
      <c r="B1951" s="191" t="str">
        <f>'[1]Run Rate'!B393</f>
        <v>The Beef 900g Chocolate</v>
      </c>
      <c r="C1951" s="191" t="str">
        <f>'[1]Run Rate'!C393</f>
        <v>PROTEINI</v>
      </c>
      <c r="D1951" s="191" t="str">
        <f>'[1]Run Rate'!D393</f>
        <v>03 BRONZE</v>
      </c>
      <c r="E1951" s="97"/>
      <c r="F1951" s="97"/>
      <c r="G1951" s="97"/>
      <c r="H1951" s="97"/>
      <c r="I1951" s="97"/>
      <c r="J1951" s="97"/>
      <c r="K1951" s="97"/>
      <c r="L1951" s="97"/>
      <c r="M1951" s="97"/>
      <c r="N1951" s="97"/>
      <c r="O1951" t="str">
        <f t="shared" ref="O1951" si="1940">IF(AND(OR($B$1="ALL",$B$1=C1951),OR($E$1="ALL",$E$1=D1951),OR($B$2="ALL",$B$2=A1951),OR($E$2="ALL",IFERROR(SEARCH($E$2,B1951),0)&gt;0)),"MATCH","")</f>
        <v/>
      </c>
    </row>
    <row r="1952" spans="1:15" x14ac:dyDescent="0.25">
      <c r="A1952" s="192"/>
      <c r="B1952" s="192" t="s">
        <v>156</v>
      </c>
      <c r="C1952" s="192" t="s">
        <v>157</v>
      </c>
      <c r="D1952" s="192" t="s">
        <v>158</v>
      </c>
      <c r="E1952" s="192" t="s">
        <v>139</v>
      </c>
      <c r="F1952" s="192" t="s">
        <v>140</v>
      </c>
      <c r="G1952" s="192" t="s">
        <v>141</v>
      </c>
      <c r="H1952" s="192" t="s">
        <v>142</v>
      </c>
      <c r="I1952" s="192" t="s">
        <v>143</v>
      </c>
      <c r="J1952" s="192" t="s">
        <v>144</v>
      </c>
      <c r="K1952" s="192" t="s">
        <v>145</v>
      </c>
      <c r="L1952" s="192" t="s">
        <v>146</v>
      </c>
      <c r="M1952" s="192" t="s">
        <v>147</v>
      </c>
      <c r="N1952" s="192" t="s">
        <v>148</v>
      </c>
      <c r="O1952" t="str">
        <f t="shared" ref="O1952" si="1941">O1951</f>
        <v/>
      </c>
    </row>
    <row r="1953" spans="1:15" x14ac:dyDescent="0.25">
      <c r="A1953" s="193" t="s">
        <v>161</v>
      </c>
      <c r="B1953" s="97"/>
      <c r="C1953" s="97"/>
      <c r="D1953" s="97"/>
      <c r="E1953" s="97"/>
      <c r="F1953" s="97"/>
      <c r="G1953" s="97"/>
      <c r="H1953" s="97"/>
      <c r="I1953" s="97"/>
      <c r="J1953" s="97"/>
      <c r="K1953" s="97"/>
      <c r="L1953" s="97"/>
      <c r="M1953" s="97"/>
      <c r="N1953" s="97"/>
      <c r="O1953" t="str">
        <f t="shared" ref="O1953" si="1942">O1951</f>
        <v/>
      </c>
    </row>
    <row r="1954" spans="1:15" x14ac:dyDescent="0.25">
      <c r="A1954" s="193" t="s">
        <v>164</v>
      </c>
      <c r="B1954" s="97"/>
      <c r="C1954" s="97"/>
      <c r="D1954" s="97"/>
      <c r="E1954" s="97"/>
      <c r="F1954" s="97"/>
      <c r="G1954" s="97"/>
      <c r="H1954" s="97"/>
      <c r="I1954" s="97"/>
      <c r="J1954" s="97"/>
      <c r="K1954" s="97"/>
      <c r="L1954" s="97"/>
      <c r="M1954" s="97"/>
      <c r="N1954" s="97"/>
      <c r="O1954" t="str">
        <f t="shared" ref="O1954" si="1943">O1951</f>
        <v/>
      </c>
    </row>
    <row r="1955" spans="1:15" x14ac:dyDescent="0.25">
      <c r="A1955" s="188"/>
      <c r="B1955" s="188"/>
      <c r="C1955" s="188"/>
      <c r="D1955" s="188"/>
      <c r="E1955" s="188"/>
      <c r="F1955" s="188"/>
      <c r="G1955" s="188"/>
      <c r="H1955" s="188"/>
      <c r="I1955" s="188"/>
      <c r="J1955" s="188"/>
      <c r="K1955" s="188"/>
      <c r="L1955" s="188"/>
      <c r="M1955" s="188"/>
      <c r="N1955" s="188"/>
      <c r="O1955" t="str">
        <f t="shared" ref="O1955" si="1944">O1951</f>
        <v/>
      </c>
    </row>
    <row r="1956" spans="1:15" x14ac:dyDescent="0.25">
      <c r="A1956" s="191" t="str">
        <f>'[1]Run Rate'!A394</f>
        <v>POL04476</v>
      </c>
      <c r="B1956" s="191" t="str">
        <f>'[1]Run Rate'!B394</f>
        <v>Polleo Fitness water 500 ml l-carnitine</v>
      </c>
      <c r="C1956" s="191" t="str">
        <f>'[1]Run Rate'!C394</f>
        <v>RTD &amp; SNACKS</v>
      </c>
      <c r="D1956" s="191" t="str">
        <f>'[1]Run Rate'!D394</f>
        <v>03 BRONZE</v>
      </c>
      <c r="E1956" s="97"/>
      <c r="F1956" s="97"/>
      <c r="G1956" s="97"/>
      <c r="H1956" s="97"/>
      <c r="I1956" s="97"/>
      <c r="J1956" s="97"/>
      <c r="K1956" s="97"/>
      <c r="L1956" s="97"/>
      <c r="M1956" s="97"/>
      <c r="N1956" s="97"/>
      <c r="O1956" t="str">
        <f t="shared" ref="O1956" si="1945">IF(AND(OR($B$1="ALL",$B$1=C1956),OR($E$1="ALL",$E$1=D1956),OR($B$2="ALL",$B$2=A1956),OR($E$2="ALL",IFERROR(SEARCH($E$2,B1956),0)&gt;0)),"MATCH","")</f>
        <v/>
      </c>
    </row>
    <row r="1957" spans="1:15" x14ac:dyDescent="0.25">
      <c r="A1957" s="192"/>
      <c r="B1957" s="192" t="s">
        <v>156</v>
      </c>
      <c r="C1957" s="192" t="s">
        <v>157</v>
      </c>
      <c r="D1957" s="192" t="s">
        <v>158</v>
      </c>
      <c r="E1957" s="192" t="s">
        <v>139</v>
      </c>
      <c r="F1957" s="192" t="s">
        <v>140</v>
      </c>
      <c r="G1957" s="192" t="s">
        <v>141</v>
      </c>
      <c r="H1957" s="192" t="s">
        <v>142</v>
      </c>
      <c r="I1957" s="192" t="s">
        <v>143</v>
      </c>
      <c r="J1957" s="192" t="s">
        <v>144</v>
      </c>
      <c r="K1957" s="192" t="s">
        <v>145</v>
      </c>
      <c r="L1957" s="192" t="s">
        <v>146</v>
      </c>
      <c r="M1957" s="192" t="s">
        <v>147</v>
      </c>
      <c r="N1957" s="192" t="s">
        <v>148</v>
      </c>
      <c r="O1957" t="str">
        <f t="shared" ref="O1957" si="1946">O1956</f>
        <v/>
      </c>
    </row>
    <row r="1958" spans="1:15" x14ac:dyDescent="0.25">
      <c r="A1958" s="193" t="s">
        <v>161</v>
      </c>
      <c r="B1958" s="97"/>
      <c r="C1958" s="97"/>
      <c r="D1958" s="97"/>
      <c r="E1958" s="97"/>
      <c r="F1958" s="97"/>
      <c r="G1958" s="97"/>
      <c r="H1958" s="97"/>
      <c r="I1958" s="97"/>
      <c r="J1958" s="97"/>
      <c r="K1958" s="97"/>
      <c r="L1958" s="97"/>
      <c r="M1958" s="97"/>
      <c r="N1958" s="97"/>
      <c r="O1958" t="str">
        <f t="shared" ref="O1958" si="1947">O1956</f>
        <v/>
      </c>
    </row>
    <row r="1959" spans="1:15" x14ac:dyDescent="0.25">
      <c r="A1959" s="193" t="s">
        <v>164</v>
      </c>
      <c r="B1959" s="97"/>
      <c r="C1959" s="97"/>
      <c r="D1959" s="97"/>
      <c r="E1959" s="97"/>
      <c r="F1959" s="97"/>
      <c r="G1959" s="97"/>
      <c r="H1959" s="97"/>
      <c r="I1959" s="97"/>
      <c r="J1959" s="97"/>
      <c r="K1959" s="97"/>
      <c r="L1959" s="97"/>
      <c r="M1959" s="97"/>
      <c r="N1959" s="97"/>
      <c r="O1959" t="str">
        <f t="shared" ref="O1959" si="1948">O1956</f>
        <v/>
      </c>
    </row>
    <row r="1960" spans="1:15" x14ac:dyDescent="0.25">
      <c r="A1960" s="188"/>
      <c r="B1960" s="188"/>
      <c r="C1960" s="188"/>
      <c r="D1960" s="188"/>
      <c r="E1960" s="188"/>
      <c r="F1960" s="188"/>
      <c r="G1960" s="188"/>
      <c r="H1960" s="188"/>
      <c r="I1960" s="188"/>
      <c r="J1960" s="188"/>
      <c r="K1960" s="188"/>
      <c r="L1960" s="188"/>
      <c r="M1960" s="188"/>
      <c r="N1960" s="188"/>
      <c r="O1960" t="str">
        <f t="shared" ref="O1960" si="1949">O1956</f>
        <v/>
      </c>
    </row>
    <row r="1961" spans="1:15" x14ac:dyDescent="0.25">
      <c r="A1961" s="191" t="str">
        <f>'[1]Run Rate'!A395</f>
        <v>POL12758</v>
      </c>
      <c r="B1961" s="191" t="str">
        <f>'[1]Run Rate'!B395</f>
        <v>Polleo Almond Butter 350g</v>
      </c>
      <c r="C1961" s="191" t="str">
        <f>'[1]Run Rate'!C395</f>
        <v>BIO I SUPERFOODS</v>
      </c>
      <c r="D1961" s="191" t="str">
        <f>'[1]Run Rate'!D395</f>
        <v>03 BRONZE</v>
      </c>
      <c r="E1961" s="97"/>
      <c r="F1961" s="97"/>
      <c r="G1961" s="97"/>
      <c r="H1961" s="97"/>
      <c r="I1961" s="97"/>
      <c r="J1961" s="97"/>
      <c r="K1961" s="97"/>
      <c r="L1961" s="97"/>
      <c r="M1961" s="97"/>
      <c r="N1961" s="97"/>
      <c r="O1961" t="str">
        <f t="shared" ref="O1961" si="1950">IF(AND(OR($B$1="ALL",$B$1=C1961),OR($E$1="ALL",$E$1=D1961),OR($B$2="ALL",$B$2=A1961),OR($E$2="ALL",IFERROR(SEARCH($E$2,B1961),0)&gt;0)),"MATCH","")</f>
        <v/>
      </c>
    </row>
    <row r="1962" spans="1:15" x14ac:dyDescent="0.25">
      <c r="A1962" s="192"/>
      <c r="B1962" s="192" t="s">
        <v>156</v>
      </c>
      <c r="C1962" s="192" t="s">
        <v>157</v>
      </c>
      <c r="D1962" s="192" t="s">
        <v>158</v>
      </c>
      <c r="E1962" s="192" t="s">
        <v>139</v>
      </c>
      <c r="F1962" s="192" t="s">
        <v>140</v>
      </c>
      <c r="G1962" s="192" t="s">
        <v>141</v>
      </c>
      <c r="H1962" s="192" t="s">
        <v>142</v>
      </c>
      <c r="I1962" s="192" t="s">
        <v>143</v>
      </c>
      <c r="J1962" s="192" t="s">
        <v>144</v>
      </c>
      <c r="K1962" s="192" t="s">
        <v>145</v>
      </c>
      <c r="L1962" s="192" t="s">
        <v>146</v>
      </c>
      <c r="M1962" s="192" t="s">
        <v>147</v>
      </c>
      <c r="N1962" s="192" t="s">
        <v>148</v>
      </c>
      <c r="O1962" t="str">
        <f t="shared" ref="O1962" si="1951">O1961</f>
        <v/>
      </c>
    </row>
    <row r="1963" spans="1:15" x14ac:dyDescent="0.25">
      <c r="A1963" s="193" t="s">
        <v>161</v>
      </c>
      <c r="B1963" s="97"/>
      <c r="C1963" s="97"/>
      <c r="D1963" s="97"/>
      <c r="E1963" s="97"/>
      <c r="F1963" s="97"/>
      <c r="G1963" s="97"/>
      <c r="H1963" s="97"/>
      <c r="I1963" s="97"/>
      <c r="J1963" s="97"/>
      <c r="K1963" s="97"/>
      <c r="L1963" s="97"/>
      <c r="M1963" s="97"/>
      <c r="N1963" s="97"/>
      <c r="O1963" t="str">
        <f t="shared" ref="O1963" si="1952">O1961</f>
        <v/>
      </c>
    </row>
    <row r="1964" spans="1:15" x14ac:dyDescent="0.25">
      <c r="A1964" s="193" t="s">
        <v>164</v>
      </c>
      <c r="B1964" s="97"/>
      <c r="C1964" s="97"/>
      <c r="D1964" s="97"/>
      <c r="E1964" s="97"/>
      <c r="F1964" s="97"/>
      <c r="G1964" s="97"/>
      <c r="H1964" s="97"/>
      <c r="I1964" s="97"/>
      <c r="J1964" s="97"/>
      <c r="K1964" s="97"/>
      <c r="L1964" s="97"/>
      <c r="M1964" s="97"/>
      <c r="N1964" s="97"/>
      <c r="O1964" t="str">
        <f t="shared" ref="O1964" si="1953">O1961</f>
        <v/>
      </c>
    </row>
    <row r="1965" spans="1:15" x14ac:dyDescent="0.25">
      <c r="A1965" s="188"/>
      <c r="B1965" s="188"/>
      <c r="C1965" s="188"/>
      <c r="D1965" s="188"/>
      <c r="E1965" s="188"/>
      <c r="F1965" s="188"/>
      <c r="G1965" s="188"/>
      <c r="H1965" s="188"/>
      <c r="I1965" s="188"/>
      <c r="J1965" s="188"/>
      <c r="K1965" s="188"/>
      <c r="L1965" s="188"/>
      <c r="M1965" s="188"/>
      <c r="N1965" s="188"/>
      <c r="O1965" t="str">
        <f t="shared" ref="O1965" si="1954">O1961</f>
        <v/>
      </c>
    </row>
    <row r="1966" spans="1:15" x14ac:dyDescent="0.25">
      <c r="A1966" s="191" t="str">
        <f>'[1]Run Rate'!A396</f>
        <v>POL04373</v>
      </c>
      <c r="B1966" s="191" t="str">
        <f>'[1]Run Rate'!B396</f>
        <v>Polleo Zero Syrup 425ml Hazelnut-Choco</v>
      </c>
      <c r="C1966" s="191" t="str">
        <f>'[1]Run Rate'!C396</f>
        <v>BIO I SUPERFOODS</v>
      </c>
      <c r="D1966" s="191" t="str">
        <f>'[1]Run Rate'!D396</f>
        <v>03 BRONZE</v>
      </c>
      <c r="E1966" s="97"/>
      <c r="F1966" s="97"/>
      <c r="G1966" s="97"/>
      <c r="H1966" s="97"/>
      <c r="I1966" s="97"/>
      <c r="J1966" s="97"/>
      <c r="K1966" s="97"/>
      <c r="L1966" s="97"/>
      <c r="M1966" s="97"/>
      <c r="N1966" s="97"/>
      <c r="O1966" t="str">
        <f t="shared" ref="O1966" si="1955">IF(AND(OR($B$1="ALL",$B$1=C1966),OR($E$1="ALL",$E$1=D1966),OR($B$2="ALL",$B$2=A1966),OR($E$2="ALL",IFERROR(SEARCH($E$2,B1966),0)&gt;0)),"MATCH","")</f>
        <v/>
      </c>
    </row>
    <row r="1967" spans="1:15" x14ac:dyDescent="0.25">
      <c r="A1967" s="192"/>
      <c r="B1967" s="192" t="s">
        <v>156</v>
      </c>
      <c r="C1967" s="192" t="s">
        <v>157</v>
      </c>
      <c r="D1967" s="192" t="s">
        <v>158</v>
      </c>
      <c r="E1967" s="192" t="s">
        <v>139</v>
      </c>
      <c r="F1967" s="192" t="s">
        <v>140</v>
      </c>
      <c r="G1967" s="192" t="s">
        <v>141</v>
      </c>
      <c r="H1967" s="192" t="s">
        <v>142</v>
      </c>
      <c r="I1967" s="192" t="s">
        <v>143</v>
      </c>
      <c r="J1967" s="192" t="s">
        <v>144</v>
      </c>
      <c r="K1967" s="192" t="s">
        <v>145</v>
      </c>
      <c r="L1967" s="192" t="s">
        <v>146</v>
      </c>
      <c r="M1967" s="192" t="s">
        <v>147</v>
      </c>
      <c r="N1967" s="192" t="s">
        <v>148</v>
      </c>
      <c r="O1967" t="str">
        <f t="shared" ref="O1967" si="1956">O1966</f>
        <v/>
      </c>
    </row>
    <row r="1968" spans="1:15" x14ac:dyDescent="0.25">
      <c r="A1968" s="193" t="s">
        <v>161</v>
      </c>
      <c r="B1968" s="97"/>
      <c r="C1968" s="97"/>
      <c r="D1968" s="97"/>
      <c r="E1968" s="97"/>
      <c r="F1968" s="97"/>
      <c r="G1968" s="97"/>
      <c r="H1968" s="97"/>
      <c r="I1968" s="97"/>
      <c r="J1968" s="97"/>
      <c r="K1968" s="97"/>
      <c r="L1968" s="97"/>
      <c r="M1968" s="97"/>
      <c r="N1968" s="97"/>
      <c r="O1968" t="str">
        <f t="shared" ref="O1968" si="1957">O1966</f>
        <v/>
      </c>
    </row>
    <row r="1969" spans="1:15" x14ac:dyDescent="0.25">
      <c r="A1969" s="193" t="s">
        <v>164</v>
      </c>
      <c r="B1969" s="97"/>
      <c r="C1969" s="97"/>
      <c r="D1969" s="97"/>
      <c r="E1969" s="97"/>
      <c r="F1969" s="97"/>
      <c r="G1969" s="97"/>
      <c r="H1969" s="97"/>
      <c r="I1969" s="97"/>
      <c r="J1969" s="97"/>
      <c r="K1969" s="97"/>
      <c r="L1969" s="97"/>
      <c r="M1969" s="97"/>
      <c r="N1969" s="97"/>
      <c r="O1969" t="str">
        <f t="shared" ref="O1969" si="1958">O1966</f>
        <v/>
      </c>
    </row>
    <row r="1970" spans="1:15" x14ac:dyDescent="0.25">
      <c r="A1970" s="188"/>
      <c r="B1970" s="188"/>
      <c r="C1970" s="188"/>
      <c r="D1970" s="188"/>
      <c r="E1970" s="188"/>
      <c r="F1970" s="188"/>
      <c r="G1970" s="188"/>
      <c r="H1970" s="188"/>
      <c r="I1970" s="188"/>
      <c r="J1970" s="188"/>
      <c r="K1970" s="188"/>
      <c r="L1970" s="188"/>
      <c r="M1970" s="188"/>
      <c r="N1970" s="188"/>
      <c r="O1970" t="str">
        <f t="shared" ref="O1970" si="1959">O1966</f>
        <v/>
      </c>
    </row>
    <row r="1971" spans="1:15" x14ac:dyDescent="0.25">
      <c r="A1971" s="191" t="str">
        <f>'[1]Run Rate'!A397</f>
        <v>SHM00076</v>
      </c>
      <c r="B1971" s="191" t="str">
        <f>'[1]Run Rate'!B397</f>
        <v>DEFENDER, Let the Gainz Begin, 600 ml</v>
      </c>
      <c r="C1971" s="191" t="str">
        <f>'[1]Run Rate'!C397</f>
        <v>DRINKWARE I HOME</v>
      </c>
      <c r="D1971" s="191" t="str">
        <f>'[1]Run Rate'!D397</f>
        <v>03 BRONZE</v>
      </c>
      <c r="E1971" s="97"/>
      <c r="F1971" s="97"/>
      <c r="G1971" s="97"/>
      <c r="H1971" s="97"/>
      <c r="I1971" s="97"/>
      <c r="J1971" s="97"/>
      <c r="K1971" s="97"/>
      <c r="L1971" s="97"/>
      <c r="M1971" s="97"/>
      <c r="N1971" s="97"/>
      <c r="O1971" t="str">
        <f t="shared" ref="O1971" si="1960">IF(AND(OR($B$1="ALL",$B$1=C1971),OR($E$1="ALL",$E$1=D1971),OR($B$2="ALL",$B$2=A1971),OR($E$2="ALL",IFERROR(SEARCH($E$2,B1971),0)&gt;0)),"MATCH","")</f>
        <v/>
      </c>
    </row>
    <row r="1972" spans="1:15" x14ac:dyDescent="0.25">
      <c r="A1972" s="192"/>
      <c r="B1972" s="192" t="s">
        <v>156</v>
      </c>
      <c r="C1972" s="192" t="s">
        <v>157</v>
      </c>
      <c r="D1972" s="192" t="s">
        <v>158</v>
      </c>
      <c r="E1972" s="192" t="s">
        <v>139</v>
      </c>
      <c r="F1972" s="192" t="s">
        <v>140</v>
      </c>
      <c r="G1972" s="192" t="s">
        <v>141</v>
      </c>
      <c r="H1972" s="192" t="s">
        <v>142</v>
      </c>
      <c r="I1972" s="192" t="s">
        <v>143</v>
      </c>
      <c r="J1972" s="192" t="s">
        <v>144</v>
      </c>
      <c r="K1972" s="192" t="s">
        <v>145</v>
      </c>
      <c r="L1972" s="192" t="s">
        <v>146</v>
      </c>
      <c r="M1972" s="192" t="s">
        <v>147</v>
      </c>
      <c r="N1972" s="192" t="s">
        <v>148</v>
      </c>
      <c r="O1972" t="str">
        <f t="shared" ref="O1972" si="1961">O1971</f>
        <v/>
      </c>
    </row>
    <row r="1973" spans="1:15" x14ac:dyDescent="0.25">
      <c r="A1973" s="193" t="s">
        <v>161</v>
      </c>
      <c r="B1973" s="97"/>
      <c r="C1973" s="97"/>
      <c r="D1973" s="97"/>
      <c r="E1973" s="97"/>
      <c r="F1973" s="97"/>
      <c r="G1973" s="97"/>
      <c r="H1973" s="97"/>
      <c r="I1973" s="97"/>
      <c r="J1973" s="97"/>
      <c r="K1973" s="97"/>
      <c r="L1973" s="97"/>
      <c r="M1973" s="97"/>
      <c r="N1973" s="97"/>
      <c r="O1973" t="str">
        <f t="shared" ref="O1973" si="1962">O1971</f>
        <v/>
      </c>
    </row>
    <row r="1974" spans="1:15" x14ac:dyDescent="0.25">
      <c r="A1974" s="193" t="s">
        <v>164</v>
      </c>
      <c r="B1974" s="97"/>
      <c r="C1974" s="97"/>
      <c r="D1974" s="97"/>
      <c r="E1974" s="97"/>
      <c r="F1974" s="97"/>
      <c r="G1974" s="97"/>
      <c r="H1974" s="97"/>
      <c r="I1974" s="97"/>
      <c r="J1974" s="97"/>
      <c r="K1974" s="97"/>
      <c r="L1974" s="97"/>
      <c r="M1974" s="97"/>
      <c r="N1974" s="97"/>
      <c r="O1974" t="str">
        <f t="shared" ref="O1974" si="1963">O1971</f>
        <v/>
      </c>
    </row>
    <row r="1975" spans="1:15" x14ac:dyDescent="0.25">
      <c r="A1975" s="188"/>
      <c r="B1975" s="188"/>
      <c r="C1975" s="188"/>
      <c r="D1975" s="188"/>
      <c r="E1975" s="188"/>
      <c r="F1975" s="188"/>
      <c r="G1975" s="188"/>
      <c r="H1975" s="188"/>
      <c r="I1975" s="188"/>
      <c r="J1975" s="188"/>
      <c r="K1975" s="188"/>
      <c r="L1975" s="188"/>
      <c r="M1975" s="188"/>
      <c r="N1975" s="188"/>
      <c r="O1975" t="str">
        <f t="shared" ref="O1975" si="1964">O1971</f>
        <v/>
      </c>
    </row>
    <row r="1976" spans="1:15" x14ac:dyDescent="0.25">
      <c r="A1976" s="191" t="str">
        <f>'[1]Run Rate'!A398</f>
        <v>SCM04409</v>
      </c>
      <c r="B1976" s="191" t="str">
        <f>'[1]Run Rate'!B398</f>
        <v>Hydroflex 2kg vanilla</v>
      </c>
      <c r="C1976" s="191" t="str">
        <f>'[1]Run Rate'!C398</f>
        <v>PROTEINI</v>
      </c>
      <c r="D1976" s="191" t="str">
        <f>'[1]Run Rate'!D398</f>
        <v>03 BRONZE</v>
      </c>
      <c r="E1976" s="97"/>
      <c r="F1976" s="97"/>
      <c r="G1976" s="97"/>
      <c r="H1976" s="97"/>
      <c r="I1976" s="97"/>
      <c r="J1976" s="97"/>
      <c r="K1976" s="97"/>
      <c r="L1976" s="97"/>
      <c r="M1976" s="97"/>
      <c r="N1976" s="97"/>
      <c r="O1976" t="str">
        <f t="shared" ref="O1976" si="1965">IF(AND(OR($B$1="ALL",$B$1=C1976),OR($E$1="ALL",$E$1=D1976),OR($B$2="ALL",$B$2=A1976),OR($E$2="ALL",IFERROR(SEARCH($E$2,B1976),0)&gt;0)),"MATCH","")</f>
        <v/>
      </c>
    </row>
    <row r="1977" spans="1:15" x14ac:dyDescent="0.25">
      <c r="A1977" s="192"/>
      <c r="B1977" s="192" t="s">
        <v>156</v>
      </c>
      <c r="C1977" s="192" t="s">
        <v>157</v>
      </c>
      <c r="D1977" s="192" t="s">
        <v>158</v>
      </c>
      <c r="E1977" s="192" t="s">
        <v>139</v>
      </c>
      <c r="F1977" s="192" t="s">
        <v>140</v>
      </c>
      <c r="G1977" s="192" t="s">
        <v>141</v>
      </c>
      <c r="H1977" s="192" t="s">
        <v>142</v>
      </c>
      <c r="I1977" s="192" t="s">
        <v>143</v>
      </c>
      <c r="J1977" s="192" t="s">
        <v>144</v>
      </c>
      <c r="K1977" s="192" t="s">
        <v>145</v>
      </c>
      <c r="L1977" s="192" t="s">
        <v>146</v>
      </c>
      <c r="M1977" s="192" t="s">
        <v>147</v>
      </c>
      <c r="N1977" s="192" t="s">
        <v>148</v>
      </c>
      <c r="O1977" t="str">
        <f t="shared" ref="O1977" si="1966">O1976</f>
        <v/>
      </c>
    </row>
    <row r="1978" spans="1:15" x14ac:dyDescent="0.25">
      <c r="A1978" s="193" t="s">
        <v>161</v>
      </c>
      <c r="B1978" s="97"/>
      <c r="C1978" s="97"/>
      <c r="D1978" s="97"/>
      <c r="E1978" s="97"/>
      <c r="F1978" s="97"/>
      <c r="G1978" s="97"/>
      <c r="H1978" s="97"/>
      <c r="I1978" s="97"/>
      <c r="J1978" s="97"/>
      <c r="K1978" s="97"/>
      <c r="L1978" s="97"/>
      <c r="M1978" s="97"/>
      <c r="N1978" s="97"/>
      <c r="O1978" t="str">
        <f t="shared" ref="O1978" si="1967">O1976</f>
        <v/>
      </c>
    </row>
    <row r="1979" spans="1:15" x14ac:dyDescent="0.25">
      <c r="A1979" s="193" t="s">
        <v>164</v>
      </c>
      <c r="B1979" s="97"/>
      <c r="C1979" s="97"/>
      <c r="D1979" s="97"/>
      <c r="E1979" s="97"/>
      <c r="F1979" s="97"/>
      <c r="G1979" s="97"/>
      <c r="H1979" s="97"/>
      <c r="I1979" s="97"/>
      <c r="J1979" s="97"/>
      <c r="K1979" s="97"/>
      <c r="L1979" s="97"/>
      <c r="M1979" s="97"/>
      <c r="N1979" s="97"/>
      <c r="O1979" t="str">
        <f t="shared" ref="O1979" si="1968">O1976</f>
        <v/>
      </c>
    </row>
    <row r="1980" spans="1:15" x14ac:dyDescent="0.25">
      <c r="A1980" s="188"/>
      <c r="B1980" s="188"/>
      <c r="C1980" s="188"/>
      <c r="D1980" s="188"/>
      <c r="E1980" s="188"/>
      <c r="F1980" s="188"/>
      <c r="G1980" s="188"/>
      <c r="H1980" s="188"/>
      <c r="I1980" s="188"/>
      <c r="J1980" s="188"/>
      <c r="K1980" s="188"/>
      <c r="L1980" s="188"/>
      <c r="M1980" s="188"/>
      <c r="N1980" s="188"/>
      <c r="O1980" t="str">
        <f t="shared" ref="O1980" si="1969">O1976</f>
        <v/>
      </c>
    </row>
    <row r="1981" spans="1:15" x14ac:dyDescent="0.25">
      <c r="A1981" s="191" t="str">
        <f>'[1]Run Rate'!A399</f>
        <v>SCM04332</v>
      </c>
      <c r="B1981" s="191" t="str">
        <f>'[1]Run Rate'!B399</f>
        <v>LCLT-1000 500ml wild berries</v>
      </c>
      <c r="C1981" s="191" t="str">
        <f>'[1]Run Rate'!C399</f>
        <v>SPORTSKA PREHRANA</v>
      </c>
      <c r="D1981" s="191" t="str">
        <f>'[1]Run Rate'!D399</f>
        <v>03 BRONZE</v>
      </c>
      <c r="E1981" s="97"/>
      <c r="F1981" s="97"/>
      <c r="G1981" s="97"/>
      <c r="H1981" s="97"/>
      <c r="I1981" s="97"/>
      <c r="J1981" s="97"/>
      <c r="K1981" s="97"/>
      <c r="L1981" s="97"/>
      <c r="M1981" s="97"/>
      <c r="N1981" s="97"/>
      <c r="O1981" t="str">
        <f t="shared" ref="O1981" si="1970">IF(AND(OR($B$1="ALL",$B$1=C1981),OR($E$1="ALL",$E$1=D1981),OR($B$2="ALL",$B$2=A1981),OR($E$2="ALL",IFERROR(SEARCH($E$2,B1981),0)&gt;0)),"MATCH","")</f>
        <v/>
      </c>
    </row>
    <row r="1982" spans="1:15" x14ac:dyDescent="0.25">
      <c r="A1982" s="192"/>
      <c r="B1982" s="192" t="s">
        <v>156</v>
      </c>
      <c r="C1982" s="192" t="s">
        <v>157</v>
      </c>
      <c r="D1982" s="192" t="s">
        <v>158</v>
      </c>
      <c r="E1982" s="192" t="s">
        <v>139</v>
      </c>
      <c r="F1982" s="192" t="s">
        <v>140</v>
      </c>
      <c r="G1982" s="192" t="s">
        <v>141</v>
      </c>
      <c r="H1982" s="192" t="s">
        <v>142</v>
      </c>
      <c r="I1982" s="192" t="s">
        <v>143</v>
      </c>
      <c r="J1982" s="192" t="s">
        <v>144</v>
      </c>
      <c r="K1982" s="192" t="s">
        <v>145</v>
      </c>
      <c r="L1982" s="192" t="s">
        <v>146</v>
      </c>
      <c r="M1982" s="192" t="s">
        <v>147</v>
      </c>
      <c r="N1982" s="192" t="s">
        <v>148</v>
      </c>
      <c r="O1982" t="str">
        <f t="shared" ref="O1982" si="1971">O1981</f>
        <v/>
      </c>
    </row>
    <row r="1983" spans="1:15" x14ac:dyDescent="0.25">
      <c r="A1983" s="193" t="s">
        <v>161</v>
      </c>
      <c r="B1983" s="97"/>
      <c r="C1983" s="97"/>
      <c r="D1983" s="97"/>
      <c r="E1983" s="97"/>
      <c r="F1983" s="97"/>
      <c r="G1983" s="97"/>
      <c r="H1983" s="97"/>
      <c r="I1983" s="97"/>
      <c r="J1983" s="97"/>
      <c r="K1983" s="97"/>
      <c r="L1983" s="97"/>
      <c r="M1983" s="97"/>
      <c r="N1983" s="97"/>
      <c r="O1983" t="str">
        <f t="shared" ref="O1983" si="1972">O1981</f>
        <v/>
      </c>
    </row>
    <row r="1984" spans="1:15" x14ac:dyDescent="0.25">
      <c r="A1984" s="193" t="s">
        <v>164</v>
      </c>
      <c r="B1984" s="97"/>
      <c r="C1984" s="97"/>
      <c r="D1984" s="97"/>
      <c r="E1984" s="97"/>
      <c r="F1984" s="97"/>
      <c r="G1984" s="97"/>
      <c r="H1984" s="97"/>
      <c r="I1984" s="97"/>
      <c r="J1984" s="97"/>
      <c r="K1984" s="97"/>
      <c r="L1984" s="97"/>
      <c r="M1984" s="97"/>
      <c r="N1984" s="97"/>
      <c r="O1984" t="str">
        <f t="shared" ref="O1984" si="1973">O1981</f>
        <v/>
      </c>
    </row>
    <row r="1985" spans="1:15" x14ac:dyDescent="0.25">
      <c r="A1985" s="188"/>
      <c r="B1985" s="188"/>
      <c r="C1985" s="188"/>
      <c r="D1985" s="188"/>
      <c r="E1985" s="188"/>
      <c r="F1985" s="188"/>
      <c r="G1985" s="188"/>
      <c r="H1985" s="188"/>
      <c r="I1985" s="188"/>
      <c r="J1985" s="188"/>
      <c r="K1985" s="188"/>
      <c r="L1985" s="188"/>
      <c r="M1985" s="188"/>
      <c r="N1985" s="188"/>
      <c r="O1985" t="str">
        <f t="shared" ref="O1985" si="1974">O1981</f>
        <v/>
      </c>
    </row>
    <row r="1986" spans="1:15" x14ac:dyDescent="0.25">
      <c r="A1986" s="191" t="str">
        <f>'[1]Run Rate'!A400</f>
        <v>POL09923</v>
      </c>
      <c r="B1986" s="191" t="str">
        <f>'[1]Run Rate'!B400</f>
        <v>Protein pancake 65g unflavoured</v>
      </c>
      <c r="C1986" s="191" t="str">
        <f>'[1]Run Rate'!C400</f>
        <v>PROTEINI</v>
      </c>
      <c r="D1986" s="191" t="str">
        <f>'[1]Run Rate'!D400</f>
        <v>03 BRONZE</v>
      </c>
      <c r="E1986" s="97"/>
      <c r="F1986" s="97"/>
      <c r="G1986" s="97"/>
      <c r="H1986" s="97"/>
      <c r="I1986" s="97"/>
      <c r="J1986" s="97"/>
      <c r="K1986" s="97"/>
      <c r="L1986" s="97"/>
      <c r="M1986" s="97"/>
      <c r="N1986" s="97"/>
      <c r="O1986" t="str">
        <f t="shared" ref="O1986" si="1975">IF(AND(OR($B$1="ALL",$B$1=C1986),OR($E$1="ALL",$E$1=D1986),OR($B$2="ALL",$B$2=A1986),OR($E$2="ALL",IFERROR(SEARCH($E$2,B1986),0)&gt;0)),"MATCH","")</f>
        <v/>
      </c>
    </row>
    <row r="1987" spans="1:15" x14ac:dyDescent="0.25">
      <c r="A1987" s="192"/>
      <c r="B1987" s="192" t="s">
        <v>156</v>
      </c>
      <c r="C1987" s="192" t="s">
        <v>157</v>
      </c>
      <c r="D1987" s="192" t="s">
        <v>158</v>
      </c>
      <c r="E1987" s="192" t="s">
        <v>139</v>
      </c>
      <c r="F1987" s="192" t="s">
        <v>140</v>
      </c>
      <c r="G1987" s="192" t="s">
        <v>141</v>
      </c>
      <c r="H1987" s="192" t="s">
        <v>142</v>
      </c>
      <c r="I1987" s="192" t="s">
        <v>143</v>
      </c>
      <c r="J1987" s="192" t="s">
        <v>144</v>
      </c>
      <c r="K1987" s="192" t="s">
        <v>145</v>
      </c>
      <c r="L1987" s="192" t="s">
        <v>146</v>
      </c>
      <c r="M1987" s="192" t="s">
        <v>147</v>
      </c>
      <c r="N1987" s="192" t="s">
        <v>148</v>
      </c>
      <c r="O1987" t="str">
        <f t="shared" ref="O1987" si="1976">O1986</f>
        <v/>
      </c>
    </row>
    <row r="1988" spans="1:15" x14ac:dyDescent="0.25">
      <c r="A1988" s="193" t="s">
        <v>161</v>
      </c>
      <c r="B1988" s="97"/>
      <c r="C1988" s="97"/>
      <c r="D1988" s="97"/>
      <c r="E1988" s="97"/>
      <c r="F1988" s="97"/>
      <c r="G1988" s="97"/>
      <c r="H1988" s="97"/>
      <c r="I1988" s="97"/>
      <c r="J1988" s="97"/>
      <c r="K1988" s="97"/>
      <c r="L1988" s="97"/>
      <c r="M1988" s="97"/>
      <c r="N1988" s="97"/>
      <c r="O1988" t="str">
        <f t="shared" ref="O1988" si="1977">O1986</f>
        <v/>
      </c>
    </row>
    <row r="1989" spans="1:15" x14ac:dyDescent="0.25">
      <c r="A1989" s="193" t="s">
        <v>164</v>
      </c>
      <c r="B1989" s="97"/>
      <c r="C1989" s="97"/>
      <c r="D1989" s="97"/>
      <c r="E1989" s="97"/>
      <c r="F1989" s="97"/>
      <c r="G1989" s="97"/>
      <c r="H1989" s="97"/>
      <c r="I1989" s="97"/>
      <c r="J1989" s="97"/>
      <c r="K1989" s="97"/>
      <c r="L1989" s="97"/>
      <c r="M1989" s="97"/>
      <c r="N1989" s="97"/>
      <c r="O1989" t="str">
        <f t="shared" ref="O1989" si="1978">O1986</f>
        <v/>
      </c>
    </row>
    <row r="1990" spans="1:15" x14ac:dyDescent="0.25">
      <c r="A1990" s="188"/>
      <c r="B1990" s="188"/>
      <c r="C1990" s="188"/>
      <c r="D1990" s="188"/>
      <c r="E1990" s="188"/>
      <c r="F1990" s="188"/>
      <c r="G1990" s="188"/>
      <c r="H1990" s="188"/>
      <c r="I1990" s="188"/>
      <c r="J1990" s="188"/>
      <c r="K1990" s="188"/>
      <c r="L1990" s="188"/>
      <c r="M1990" s="188"/>
      <c r="N1990" s="188"/>
      <c r="O1990" t="str">
        <f t="shared" ref="O1990" si="1979">O1986</f>
        <v/>
      </c>
    </row>
    <row r="1991" spans="1:15" x14ac:dyDescent="0.25">
      <c r="A1991" s="191" t="str">
        <f>'[1]Run Rate'!A401</f>
        <v>SHM00073</v>
      </c>
      <c r="B1991" s="191" t="str">
        <f>'[1]Run Rate'!B401</f>
        <v>DEFENDER, Make Them Jealous, 600 ml</v>
      </c>
      <c r="C1991" s="191" t="str">
        <f>'[1]Run Rate'!C401</f>
        <v>DRINKWARE I HOME</v>
      </c>
      <c r="D1991" s="191" t="str">
        <f>'[1]Run Rate'!D401</f>
        <v>03 BRONZE</v>
      </c>
      <c r="E1991" s="97"/>
      <c r="F1991" s="97"/>
      <c r="G1991" s="97"/>
      <c r="H1991" s="97"/>
      <c r="I1991" s="97"/>
      <c r="J1991" s="97"/>
      <c r="K1991" s="97"/>
      <c r="L1991" s="97"/>
      <c r="M1991" s="97"/>
      <c r="N1991" s="97"/>
      <c r="O1991" t="str">
        <f t="shared" ref="O1991" si="1980">IF(AND(OR($B$1="ALL",$B$1=C1991),OR($E$1="ALL",$E$1=D1991),OR($B$2="ALL",$B$2=A1991),OR($E$2="ALL",IFERROR(SEARCH($E$2,B1991),0)&gt;0)),"MATCH","")</f>
        <v/>
      </c>
    </row>
    <row r="1992" spans="1:15" x14ac:dyDescent="0.25">
      <c r="A1992" s="192"/>
      <c r="B1992" s="192" t="s">
        <v>156</v>
      </c>
      <c r="C1992" s="192" t="s">
        <v>157</v>
      </c>
      <c r="D1992" s="192" t="s">
        <v>158</v>
      </c>
      <c r="E1992" s="192" t="s">
        <v>139</v>
      </c>
      <c r="F1992" s="192" t="s">
        <v>140</v>
      </c>
      <c r="G1992" s="192" t="s">
        <v>141</v>
      </c>
      <c r="H1992" s="192" t="s">
        <v>142</v>
      </c>
      <c r="I1992" s="192" t="s">
        <v>143</v>
      </c>
      <c r="J1992" s="192" t="s">
        <v>144</v>
      </c>
      <c r="K1992" s="192" t="s">
        <v>145</v>
      </c>
      <c r="L1992" s="192" t="s">
        <v>146</v>
      </c>
      <c r="M1992" s="192" t="s">
        <v>147</v>
      </c>
      <c r="N1992" s="192" t="s">
        <v>148</v>
      </c>
      <c r="O1992" t="str">
        <f t="shared" ref="O1992" si="1981">O1991</f>
        <v/>
      </c>
    </row>
    <row r="1993" spans="1:15" x14ac:dyDescent="0.25">
      <c r="A1993" s="193" t="s">
        <v>161</v>
      </c>
      <c r="B1993" s="97"/>
      <c r="C1993" s="97"/>
      <c r="D1993" s="97"/>
      <c r="E1993" s="97"/>
      <c r="F1993" s="97"/>
      <c r="G1993" s="97"/>
      <c r="H1993" s="97"/>
      <c r="I1993" s="97"/>
      <c r="J1993" s="97"/>
      <c r="K1993" s="97"/>
      <c r="L1993" s="97"/>
      <c r="M1993" s="97"/>
      <c r="N1993" s="97"/>
      <c r="O1993" t="str">
        <f t="shared" ref="O1993" si="1982">O1991</f>
        <v/>
      </c>
    </row>
    <row r="1994" spans="1:15" x14ac:dyDescent="0.25">
      <c r="A1994" s="193" t="s">
        <v>164</v>
      </c>
      <c r="B1994" s="97"/>
      <c r="C1994" s="97"/>
      <c r="D1994" s="97"/>
      <c r="E1994" s="97"/>
      <c r="F1994" s="97"/>
      <c r="G1994" s="97"/>
      <c r="H1994" s="97"/>
      <c r="I1994" s="97"/>
      <c r="J1994" s="97"/>
      <c r="K1994" s="97"/>
      <c r="L1994" s="97"/>
      <c r="M1994" s="97"/>
      <c r="N1994" s="97"/>
      <c r="O1994" t="str">
        <f t="shared" ref="O1994" si="1983">O1991</f>
        <v/>
      </c>
    </row>
    <row r="1995" spans="1:15" x14ac:dyDescent="0.25">
      <c r="A1995" s="188"/>
      <c r="B1995" s="188"/>
      <c r="C1995" s="188"/>
      <c r="D1995" s="188"/>
      <c r="E1995" s="188"/>
      <c r="F1995" s="188"/>
      <c r="G1995" s="188"/>
      <c r="H1995" s="188"/>
      <c r="I1995" s="188"/>
      <c r="J1995" s="188"/>
      <c r="K1995" s="188"/>
      <c r="L1995" s="188"/>
      <c r="M1995" s="188"/>
      <c r="N1995" s="188"/>
      <c r="O1995" t="str">
        <f t="shared" ref="O1995" si="1984">O1991</f>
        <v/>
      </c>
    </row>
    <row r="1996" spans="1:15" x14ac:dyDescent="0.25">
      <c r="A1996" s="191" t="str">
        <f>'[1]Run Rate'!A402</f>
        <v>ATC06506</v>
      </c>
      <c r="B1996" s="191" t="str">
        <f>'[1]Run Rate'!B402</f>
        <v>Deep Tissue Foam Roller ORANGE</v>
      </c>
      <c r="C1996" s="191" t="str">
        <f>'[1]Run Rate'!C402</f>
        <v>FITNESS OPREMA</v>
      </c>
      <c r="D1996" s="191" t="str">
        <f>'[1]Run Rate'!D402</f>
        <v>03 BRONZE</v>
      </c>
      <c r="E1996" s="97"/>
      <c r="F1996" s="97"/>
      <c r="G1996" s="97"/>
      <c r="H1996" s="97"/>
      <c r="I1996" s="97"/>
      <c r="J1996" s="97"/>
      <c r="K1996" s="97"/>
      <c r="L1996" s="97"/>
      <c r="M1996" s="97"/>
      <c r="N1996" s="97"/>
      <c r="O1996" t="str">
        <f t="shared" ref="O1996" si="1985">IF(AND(OR($B$1="ALL",$B$1=C1996),OR($E$1="ALL",$E$1=D1996),OR($B$2="ALL",$B$2=A1996),OR($E$2="ALL",IFERROR(SEARCH($E$2,B1996),0)&gt;0)),"MATCH","")</f>
        <v/>
      </c>
    </row>
    <row r="1997" spans="1:15" x14ac:dyDescent="0.25">
      <c r="A1997" s="192"/>
      <c r="B1997" s="192" t="s">
        <v>156</v>
      </c>
      <c r="C1997" s="192" t="s">
        <v>157</v>
      </c>
      <c r="D1997" s="192" t="s">
        <v>158</v>
      </c>
      <c r="E1997" s="192" t="s">
        <v>139</v>
      </c>
      <c r="F1997" s="192" t="s">
        <v>140</v>
      </c>
      <c r="G1997" s="192" t="s">
        <v>141</v>
      </c>
      <c r="H1997" s="192" t="s">
        <v>142</v>
      </c>
      <c r="I1997" s="192" t="s">
        <v>143</v>
      </c>
      <c r="J1997" s="192" t="s">
        <v>144</v>
      </c>
      <c r="K1997" s="192" t="s">
        <v>145</v>
      </c>
      <c r="L1997" s="192" t="s">
        <v>146</v>
      </c>
      <c r="M1997" s="192" t="s">
        <v>147</v>
      </c>
      <c r="N1997" s="192" t="s">
        <v>148</v>
      </c>
      <c r="O1997" t="str">
        <f t="shared" ref="O1997" si="1986">O1996</f>
        <v/>
      </c>
    </row>
    <row r="1998" spans="1:15" x14ac:dyDescent="0.25">
      <c r="A1998" s="193" t="s">
        <v>161</v>
      </c>
      <c r="B1998" s="97"/>
      <c r="C1998" s="97"/>
      <c r="D1998" s="97"/>
      <c r="E1998" s="97"/>
      <c r="F1998" s="97"/>
      <c r="G1998" s="97"/>
      <c r="H1998" s="97"/>
      <c r="I1998" s="97"/>
      <c r="J1998" s="97"/>
      <c r="K1998" s="97"/>
      <c r="L1998" s="97"/>
      <c r="M1998" s="97"/>
      <c r="N1998" s="97"/>
      <c r="O1998" t="str">
        <f t="shared" ref="O1998" si="1987">O1996</f>
        <v/>
      </c>
    </row>
    <row r="1999" spans="1:15" x14ac:dyDescent="0.25">
      <c r="A1999" s="193" t="s">
        <v>164</v>
      </c>
      <c r="B1999" s="97"/>
      <c r="C1999" s="97"/>
      <c r="D1999" s="97"/>
      <c r="E1999" s="97"/>
      <c r="F1999" s="97"/>
      <c r="G1999" s="97"/>
      <c r="H1999" s="97"/>
      <c r="I1999" s="97"/>
      <c r="J1999" s="97"/>
      <c r="K1999" s="97"/>
      <c r="L1999" s="97"/>
      <c r="M1999" s="97"/>
      <c r="N1999" s="97"/>
      <c r="O1999" t="str">
        <f t="shared" ref="O1999" si="1988">O1996</f>
        <v/>
      </c>
    </row>
    <row r="2000" spans="1:15" x14ac:dyDescent="0.25">
      <c r="A2000" s="188"/>
      <c r="B2000" s="188"/>
      <c r="C2000" s="188"/>
      <c r="D2000" s="188"/>
      <c r="E2000" s="188"/>
      <c r="F2000" s="188"/>
      <c r="G2000" s="188"/>
      <c r="H2000" s="188"/>
      <c r="I2000" s="188"/>
      <c r="J2000" s="188"/>
      <c r="K2000" s="188"/>
      <c r="L2000" s="188"/>
      <c r="M2000" s="188"/>
      <c r="N2000" s="188"/>
      <c r="O2000" t="str">
        <f t="shared" ref="O2000" si="1989">O1996</f>
        <v/>
      </c>
    </row>
    <row r="2001" spans="1:15" x14ac:dyDescent="0.25">
      <c r="A2001" s="191" t="str">
        <f>'[1]Run Rate'!A403</f>
        <v>POL09776</v>
      </c>
      <c r="B2001" s="191" t="str">
        <f>'[1]Run Rate'!B403</f>
        <v>Polleo Instant Oats 2,5kg</v>
      </c>
      <c r="C2001" s="191" t="str">
        <f>'[1]Run Rate'!C403</f>
        <v>BIO I SUPERFOODS</v>
      </c>
      <c r="D2001" s="191" t="str">
        <f>'[1]Run Rate'!D403</f>
        <v>03 BRONZE</v>
      </c>
      <c r="E2001" s="97"/>
      <c r="F2001" s="97"/>
      <c r="G2001" s="97"/>
      <c r="H2001" s="97"/>
      <c r="I2001" s="97"/>
      <c r="J2001" s="97"/>
      <c r="K2001" s="97"/>
      <c r="L2001" s="97"/>
      <c r="M2001" s="97"/>
      <c r="N2001" s="97"/>
      <c r="O2001" t="str">
        <f t="shared" ref="O2001" si="1990">IF(AND(OR($B$1="ALL",$B$1=C2001),OR($E$1="ALL",$E$1=D2001),OR($B$2="ALL",$B$2=A2001),OR($E$2="ALL",IFERROR(SEARCH($E$2,B2001),0)&gt;0)),"MATCH","")</f>
        <v/>
      </c>
    </row>
    <row r="2002" spans="1:15" x14ac:dyDescent="0.25">
      <c r="A2002" s="192"/>
      <c r="B2002" s="192" t="s">
        <v>156</v>
      </c>
      <c r="C2002" s="192" t="s">
        <v>157</v>
      </c>
      <c r="D2002" s="192" t="s">
        <v>158</v>
      </c>
      <c r="E2002" s="192" t="s">
        <v>139</v>
      </c>
      <c r="F2002" s="192" t="s">
        <v>140</v>
      </c>
      <c r="G2002" s="192" t="s">
        <v>141</v>
      </c>
      <c r="H2002" s="192" t="s">
        <v>142</v>
      </c>
      <c r="I2002" s="192" t="s">
        <v>143</v>
      </c>
      <c r="J2002" s="192" t="s">
        <v>144</v>
      </c>
      <c r="K2002" s="192" t="s">
        <v>145</v>
      </c>
      <c r="L2002" s="192" t="s">
        <v>146</v>
      </c>
      <c r="M2002" s="192" t="s">
        <v>147</v>
      </c>
      <c r="N2002" s="192" t="s">
        <v>148</v>
      </c>
      <c r="O2002" t="str">
        <f t="shared" ref="O2002" si="1991">O2001</f>
        <v/>
      </c>
    </row>
    <row r="2003" spans="1:15" x14ac:dyDescent="0.25">
      <c r="A2003" s="193" t="s">
        <v>161</v>
      </c>
      <c r="B2003" s="97"/>
      <c r="C2003" s="97"/>
      <c r="D2003" s="97"/>
      <c r="E2003" s="97"/>
      <c r="F2003" s="97"/>
      <c r="G2003" s="97"/>
      <c r="H2003" s="97"/>
      <c r="I2003" s="97"/>
      <c r="J2003" s="97"/>
      <c r="K2003" s="97"/>
      <c r="L2003" s="97"/>
      <c r="M2003" s="97"/>
      <c r="N2003" s="97"/>
      <c r="O2003" t="str">
        <f t="shared" ref="O2003" si="1992">O2001</f>
        <v/>
      </c>
    </row>
    <row r="2004" spans="1:15" x14ac:dyDescent="0.25">
      <c r="A2004" s="193" t="s">
        <v>164</v>
      </c>
      <c r="B2004" s="97"/>
      <c r="C2004" s="97"/>
      <c r="D2004" s="97"/>
      <c r="E2004" s="97"/>
      <c r="F2004" s="97"/>
      <c r="G2004" s="97"/>
      <c r="H2004" s="97"/>
      <c r="I2004" s="97"/>
      <c r="J2004" s="97"/>
      <c r="K2004" s="97"/>
      <c r="L2004" s="97"/>
      <c r="M2004" s="97"/>
      <c r="N2004" s="97"/>
      <c r="O2004" t="str">
        <f t="shared" ref="O2004" si="1993">O2001</f>
        <v/>
      </c>
    </row>
    <row r="2005" spans="1:15" x14ac:dyDescent="0.25">
      <c r="A2005" s="188"/>
      <c r="B2005" s="188"/>
      <c r="C2005" s="188"/>
      <c r="D2005" s="188"/>
      <c r="E2005" s="188"/>
      <c r="F2005" s="188"/>
      <c r="G2005" s="188"/>
      <c r="H2005" s="188"/>
      <c r="I2005" s="188"/>
      <c r="J2005" s="188"/>
      <c r="K2005" s="188"/>
      <c r="L2005" s="188"/>
      <c r="M2005" s="188"/>
      <c r="N2005" s="188"/>
      <c r="O2005" t="str">
        <f t="shared" ref="O2005" si="1994">O2001</f>
        <v/>
      </c>
    </row>
    <row r="2006" spans="1:15" x14ac:dyDescent="0.25">
      <c r="A2006" s="191" t="str">
        <f>'[1]Run Rate'!A404</f>
        <v>SCM04326</v>
      </c>
      <c r="B2006" s="191" t="str">
        <f>'[1]Run Rate'!B404</f>
        <v>Nitromax 4kg chocolate</v>
      </c>
      <c r="C2006" s="191" t="str">
        <f>'[1]Run Rate'!C404</f>
        <v>SPORTSKA PREHRANA</v>
      </c>
      <c r="D2006" s="191" t="str">
        <f>'[1]Run Rate'!D404</f>
        <v>03 BRONZE</v>
      </c>
      <c r="E2006" s="97"/>
      <c r="F2006" s="97"/>
      <c r="G2006" s="97"/>
      <c r="H2006" s="97"/>
      <c r="I2006" s="97"/>
      <c r="J2006" s="97"/>
      <c r="K2006" s="97"/>
      <c r="L2006" s="97"/>
      <c r="M2006" s="97"/>
      <c r="N2006" s="97"/>
      <c r="O2006" t="str">
        <f t="shared" ref="O2006" si="1995">IF(AND(OR($B$1="ALL",$B$1=C2006),OR($E$1="ALL",$E$1=D2006),OR($B$2="ALL",$B$2=A2006),OR($E$2="ALL",IFERROR(SEARCH($E$2,B2006),0)&gt;0)),"MATCH","")</f>
        <v/>
      </c>
    </row>
    <row r="2007" spans="1:15" x14ac:dyDescent="0.25">
      <c r="A2007" s="192"/>
      <c r="B2007" s="192" t="s">
        <v>156</v>
      </c>
      <c r="C2007" s="192" t="s">
        <v>157</v>
      </c>
      <c r="D2007" s="192" t="s">
        <v>158</v>
      </c>
      <c r="E2007" s="192" t="s">
        <v>139</v>
      </c>
      <c r="F2007" s="192" t="s">
        <v>140</v>
      </c>
      <c r="G2007" s="192" t="s">
        <v>141</v>
      </c>
      <c r="H2007" s="192" t="s">
        <v>142</v>
      </c>
      <c r="I2007" s="192" t="s">
        <v>143</v>
      </c>
      <c r="J2007" s="192" t="s">
        <v>144</v>
      </c>
      <c r="K2007" s="192" t="s">
        <v>145</v>
      </c>
      <c r="L2007" s="192" t="s">
        <v>146</v>
      </c>
      <c r="M2007" s="192" t="s">
        <v>147</v>
      </c>
      <c r="N2007" s="192" t="s">
        <v>148</v>
      </c>
      <c r="O2007" t="str">
        <f t="shared" ref="O2007" si="1996">O2006</f>
        <v/>
      </c>
    </row>
    <row r="2008" spans="1:15" x14ac:dyDescent="0.25">
      <c r="A2008" s="193" t="s">
        <v>161</v>
      </c>
      <c r="B2008" s="97"/>
      <c r="C2008" s="97"/>
      <c r="D2008" s="97"/>
      <c r="E2008" s="97"/>
      <c r="F2008" s="97"/>
      <c r="G2008" s="97"/>
      <c r="H2008" s="97"/>
      <c r="I2008" s="97"/>
      <c r="J2008" s="97"/>
      <c r="K2008" s="97"/>
      <c r="L2008" s="97"/>
      <c r="M2008" s="97"/>
      <c r="N2008" s="97"/>
      <c r="O2008" t="str">
        <f t="shared" ref="O2008" si="1997">O2006</f>
        <v/>
      </c>
    </row>
    <row r="2009" spans="1:15" x14ac:dyDescent="0.25">
      <c r="A2009" s="193" t="s">
        <v>164</v>
      </c>
      <c r="B2009" s="97"/>
      <c r="C2009" s="97"/>
      <c r="D2009" s="97"/>
      <c r="E2009" s="97"/>
      <c r="F2009" s="97"/>
      <c r="G2009" s="97"/>
      <c r="H2009" s="97"/>
      <c r="I2009" s="97"/>
      <c r="J2009" s="97"/>
      <c r="K2009" s="97"/>
      <c r="L2009" s="97"/>
      <c r="M2009" s="97"/>
      <c r="N2009" s="97"/>
      <c r="O2009" t="str">
        <f t="shared" ref="O2009" si="1998">O2006</f>
        <v/>
      </c>
    </row>
    <row r="2010" spans="1:15" x14ac:dyDescent="0.25">
      <c r="A2010" s="188"/>
      <c r="B2010" s="188"/>
      <c r="C2010" s="188"/>
      <c r="D2010" s="188"/>
      <c r="E2010" s="188"/>
      <c r="F2010" s="188"/>
      <c r="G2010" s="188"/>
      <c r="H2010" s="188"/>
      <c r="I2010" s="188"/>
      <c r="J2010" s="188"/>
      <c r="K2010" s="188"/>
      <c r="L2010" s="188"/>
      <c r="M2010" s="188"/>
      <c r="N2010" s="188"/>
      <c r="O2010" t="str">
        <f t="shared" ref="O2010" si="1999">O2006</f>
        <v/>
      </c>
    </row>
    <row r="2011" spans="1:15" x14ac:dyDescent="0.25">
      <c r="A2011" s="191" t="str">
        <f>'[1]Run Rate'!A405</f>
        <v>ON00538</v>
      </c>
      <c r="B2011" s="191" t="str">
        <f>'[1]Run Rate'!B405</f>
        <v>ON PLATINUM PWO FRUIT PUNCH 420G</v>
      </c>
      <c r="C2011" s="191" t="str">
        <f>'[1]Run Rate'!C405</f>
        <v>SPORTSKA PREHRANA</v>
      </c>
      <c r="D2011" s="191" t="str">
        <f>'[1]Run Rate'!D405</f>
        <v>03 BRONZE</v>
      </c>
      <c r="E2011" s="97"/>
      <c r="F2011" s="97"/>
      <c r="G2011" s="97"/>
      <c r="H2011" s="97"/>
      <c r="I2011" s="97"/>
      <c r="J2011" s="97"/>
      <c r="K2011" s="97"/>
      <c r="L2011" s="97"/>
      <c r="M2011" s="97"/>
      <c r="N2011" s="97"/>
      <c r="O2011" t="str">
        <f t="shared" ref="O2011" si="2000">IF(AND(OR($B$1="ALL",$B$1=C2011),OR($E$1="ALL",$E$1=D2011),OR($B$2="ALL",$B$2=A2011),OR($E$2="ALL",IFERROR(SEARCH($E$2,B2011),0)&gt;0)),"MATCH","")</f>
        <v/>
      </c>
    </row>
    <row r="2012" spans="1:15" x14ac:dyDescent="0.25">
      <c r="A2012" s="192"/>
      <c r="B2012" s="192" t="s">
        <v>156</v>
      </c>
      <c r="C2012" s="192" t="s">
        <v>157</v>
      </c>
      <c r="D2012" s="192" t="s">
        <v>158</v>
      </c>
      <c r="E2012" s="192" t="s">
        <v>139</v>
      </c>
      <c r="F2012" s="192" t="s">
        <v>140</v>
      </c>
      <c r="G2012" s="192" t="s">
        <v>141</v>
      </c>
      <c r="H2012" s="192" t="s">
        <v>142</v>
      </c>
      <c r="I2012" s="192" t="s">
        <v>143</v>
      </c>
      <c r="J2012" s="192" t="s">
        <v>144</v>
      </c>
      <c r="K2012" s="192" t="s">
        <v>145</v>
      </c>
      <c r="L2012" s="192" t="s">
        <v>146</v>
      </c>
      <c r="M2012" s="192" t="s">
        <v>147</v>
      </c>
      <c r="N2012" s="192" t="s">
        <v>148</v>
      </c>
      <c r="O2012" t="str">
        <f t="shared" ref="O2012" si="2001">O2011</f>
        <v/>
      </c>
    </row>
    <row r="2013" spans="1:15" x14ac:dyDescent="0.25">
      <c r="A2013" s="193" t="s">
        <v>161</v>
      </c>
      <c r="B2013" s="97"/>
      <c r="C2013" s="97"/>
      <c r="D2013" s="97"/>
      <c r="E2013" s="97"/>
      <c r="F2013" s="97"/>
      <c r="G2013" s="97"/>
      <c r="H2013" s="97"/>
      <c r="I2013" s="97"/>
      <c r="J2013" s="97"/>
      <c r="K2013" s="97"/>
      <c r="L2013" s="97"/>
      <c r="M2013" s="97"/>
      <c r="N2013" s="97"/>
      <c r="O2013" t="str">
        <f t="shared" ref="O2013" si="2002">O2011</f>
        <v/>
      </c>
    </row>
    <row r="2014" spans="1:15" x14ac:dyDescent="0.25">
      <c r="A2014" s="193" t="s">
        <v>164</v>
      </c>
      <c r="B2014" s="97"/>
      <c r="C2014" s="97"/>
      <c r="D2014" s="97"/>
      <c r="E2014" s="97"/>
      <c r="F2014" s="97"/>
      <c r="G2014" s="97"/>
      <c r="H2014" s="97"/>
      <c r="I2014" s="97"/>
      <c r="J2014" s="97"/>
      <c r="K2014" s="97"/>
      <c r="L2014" s="97"/>
      <c r="M2014" s="97"/>
      <c r="N2014" s="97"/>
      <c r="O2014" t="str">
        <f t="shared" ref="O2014" si="2003">O2011</f>
        <v/>
      </c>
    </row>
    <row r="2015" spans="1:15" x14ac:dyDescent="0.25">
      <c r="A2015" s="188"/>
      <c r="B2015" s="188"/>
      <c r="C2015" s="188"/>
      <c r="D2015" s="188"/>
      <c r="E2015" s="188"/>
      <c r="F2015" s="188"/>
      <c r="G2015" s="188"/>
      <c r="H2015" s="188"/>
      <c r="I2015" s="188"/>
      <c r="J2015" s="188"/>
      <c r="K2015" s="188"/>
      <c r="L2015" s="188"/>
      <c r="M2015" s="188"/>
      <c r="N2015" s="188"/>
      <c r="O2015" t="str">
        <f t="shared" ref="O2015" si="2004">O2011</f>
        <v/>
      </c>
    </row>
    <row r="2016" spans="1:15" x14ac:dyDescent="0.25">
      <c r="A2016" s="191" t="str">
        <f>'[1]Run Rate'!A406</f>
        <v>POL12852</v>
      </c>
      <c r="B2016" s="191" t="str">
        <f>'[1]Run Rate'!B406</f>
        <v>Polleo Premium HydroX Whey 1,8kg Vanilla Raspberry</v>
      </c>
      <c r="C2016" s="191" t="str">
        <f>'[1]Run Rate'!C406</f>
        <v>PROTEINI</v>
      </c>
      <c r="D2016" s="191" t="str">
        <f>'[1]Run Rate'!D406</f>
        <v>03 BRONZE</v>
      </c>
      <c r="E2016" s="97"/>
      <c r="F2016" s="97"/>
      <c r="G2016" s="97"/>
      <c r="H2016" s="97"/>
      <c r="I2016" s="97"/>
      <c r="J2016" s="97"/>
      <c r="K2016" s="97"/>
      <c r="L2016" s="97"/>
      <c r="M2016" s="97"/>
      <c r="N2016" s="97"/>
      <c r="O2016" t="str">
        <f t="shared" ref="O2016" si="2005">IF(AND(OR($B$1="ALL",$B$1=C2016),OR($E$1="ALL",$E$1=D2016),OR($B$2="ALL",$B$2=A2016),OR($E$2="ALL",IFERROR(SEARCH($E$2,B2016),0)&gt;0)),"MATCH","")</f>
        <v/>
      </c>
    </row>
    <row r="2017" spans="1:15" x14ac:dyDescent="0.25">
      <c r="A2017" s="192"/>
      <c r="B2017" s="192" t="s">
        <v>156</v>
      </c>
      <c r="C2017" s="192" t="s">
        <v>157</v>
      </c>
      <c r="D2017" s="192" t="s">
        <v>158</v>
      </c>
      <c r="E2017" s="192" t="s">
        <v>139</v>
      </c>
      <c r="F2017" s="192" t="s">
        <v>140</v>
      </c>
      <c r="G2017" s="192" t="s">
        <v>141</v>
      </c>
      <c r="H2017" s="192" t="s">
        <v>142</v>
      </c>
      <c r="I2017" s="192" t="s">
        <v>143</v>
      </c>
      <c r="J2017" s="192" t="s">
        <v>144</v>
      </c>
      <c r="K2017" s="192" t="s">
        <v>145</v>
      </c>
      <c r="L2017" s="192" t="s">
        <v>146</v>
      </c>
      <c r="M2017" s="192" t="s">
        <v>147</v>
      </c>
      <c r="N2017" s="192" t="s">
        <v>148</v>
      </c>
      <c r="O2017" t="str">
        <f t="shared" ref="O2017" si="2006">O2016</f>
        <v/>
      </c>
    </row>
    <row r="2018" spans="1:15" x14ac:dyDescent="0.25">
      <c r="A2018" s="193" t="s">
        <v>161</v>
      </c>
      <c r="B2018" s="97"/>
      <c r="C2018" s="97"/>
      <c r="D2018" s="97"/>
      <c r="E2018" s="97"/>
      <c r="F2018" s="97"/>
      <c r="G2018" s="97"/>
      <c r="H2018" s="97"/>
      <c r="I2018" s="97"/>
      <c r="J2018" s="97"/>
      <c r="K2018" s="97"/>
      <c r="L2018" s="97"/>
      <c r="M2018" s="97"/>
      <c r="N2018" s="97"/>
      <c r="O2018" t="str">
        <f t="shared" ref="O2018" si="2007">O2016</f>
        <v/>
      </c>
    </row>
    <row r="2019" spans="1:15" x14ac:dyDescent="0.25">
      <c r="A2019" s="193" t="s">
        <v>164</v>
      </c>
      <c r="B2019" s="97"/>
      <c r="C2019" s="97"/>
      <c r="D2019" s="97"/>
      <c r="E2019" s="97"/>
      <c r="F2019" s="97"/>
      <c r="G2019" s="97"/>
      <c r="H2019" s="97"/>
      <c r="I2019" s="97"/>
      <c r="J2019" s="97"/>
      <c r="K2019" s="97"/>
      <c r="L2019" s="97"/>
      <c r="M2019" s="97"/>
      <c r="N2019" s="97"/>
      <c r="O2019" t="str">
        <f t="shared" ref="O2019" si="2008">O2016</f>
        <v/>
      </c>
    </row>
    <row r="2020" spans="1:15" x14ac:dyDescent="0.25">
      <c r="A2020" s="188"/>
      <c r="B2020" s="188"/>
      <c r="C2020" s="188"/>
      <c r="D2020" s="188"/>
      <c r="E2020" s="188"/>
      <c r="F2020" s="188"/>
      <c r="G2020" s="188"/>
      <c r="H2020" s="188"/>
      <c r="I2020" s="188"/>
      <c r="J2020" s="188"/>
      <c r="K2020" s="188"/>
      <c r="L2020" s="188"/>
      <c r="M2020" s="188"/>
      <c r="N2020" s="188"/>
      <c r="O2020" t="str">
        <f t="shared" ref="O2020" si="2009">O2016</f>
        <v/>
      </c>
    </row>
    <row r="2021" spans="1:15" x14ac:dyDescent="0.25">
      <c r="A2021" s="191" t="str">
        <f>'[1]Run Rate'!A407</f>
        <v>ATC06623</v>
      </c>
      <c r="B2021" s="191" t="str">
        <f>'[1]Run Rate'!B407</f>
        <v>Deep Tissue Foam Roller BLACK</v>
      </c>
      <c r="C2021" s="191" t="str">
        <f>'[1]Run Rate'!C407</f>
        <v>FITNESS OPREMA</v>
      </c>
      <c r="D2021" s="191" t="str">
        <f>'[1]Run Rate'!D407</f>
        <v>03 BRONZE</v>
      </c>
      <c r="E2021" s="97"/>
      <c r="F2021" s="97"/>
      <c r="G2021" s="97"/>
      <c r="H2021" s="97"/>
      <c r="I2021" s="97"/>
      <c r="J2021" s="97"/>
      <c r="K2021" s="97"/>
      <c r="L2021" s="97"/>
      <c r="M2021" s="97"/>
      <c r="N2021" s="97"/>
      <c r="O2021" t="str">
        <f t="shared" ref="O2021" si="2010">IF(AND(OR($B$1="ALL",$B$1=C2021),OR($E$1="ALL",$E$1=D2021),OR($B$2="ALL",$B$2=A2021),OR($E$2="ALL",IFERROR(SEARCH($E$2,B2021),0)&gt;0)),"MATCH","")</f>
        <v/>
      </c>
    </row>
    <row r="2022" spans="1:15" x14ac:dyDescent="0.25">
      <c r="A2022" s="192"/>
      <c r="B2022" s="192" t="s">
        <v>156</v>
      </c>
      <c r="C2022" s="192" t="s">
        <v>157</v>
      </c>
      <c r="D2022" s="192" t="s">
        <v>158</v>
      </c>
      <c r="E2022" s="192" t="s">
        <v>139</v>
      </c>
      <c r="F2022" s="192" t="s">
        <v>140</v>
      </c>
      <c r="G2022" s="192" t="s">
        <v>141</v>
      </c>
      <c r="H2022" s="192" t="s">
        <v>142</v>
      </c>
      <c r="I2022" s="192" t="s">
        <v>143</v>
      </c>
      <c r="J2022" s="192" t="s">
        <v>144</v>
      </c>
      <c r="K2022" s="192" t="s">
        <v>145</v>
      </c>
      <c r="L2022" s="192" t="s">
        <v>146</v>
      </c>
      <c r="M2022" s="192" t="s">
        <v>147</v>
      </c>
      <c r="N2022" s="192" t="s">
        <v>148</v>
      </c>
      <c r="O2022" t="str">
        <f t="shared" ref="O2022" si="2011">O2021</f>
        <v/>
      </c>
    </row>
    <row r="2023" spans="1:15" x14ac:dyDescent="0.25">
      <c r="A2023" s="193" t="s">
        <v>161</v>
      </c>
      <c r="B2023" s="97"/>
      <c r="C2023" s="97"/>
      <c r="D2023" s="97"/>
      <c r="E2023" s="97"/>
      <c r="F2023" s="97"/>
      <c r="G2023" s="97"/>
      <c r="H2023" s="97"/>
      <c r="I2023" s="97"/>
      <c r="J2023" s="97"/>
      <c r="K2023" s="97"/>
      <c r="L2023" s="97"/>
      <c r="M2023" s="97"/>
      <c r="N2023" s="97"/>
      <c r="O2023" t="str">
        <f t="shared" ref="O2023" si="2012">O2021</f>
        <v/>
      </c>
    </row>
    <row r="2024" spans="1:15" x14ac:dyDescent="0.25">
      <c r="A2024" s="193" t="s">
        <v>164</v>
      </c>
      <c r="B2024" s="97"/>
      <c r="C2024" s="97"/>
      <c r="D2024" s="97"/>
      <c r="E2024" s="97"/>
      <c r="F2024" s="97"/>
      <c r="G2024" s="97"/>
      <c r="H2024" s="97"/>
      <c r="I2024" s="97"/>
      <c r="J2024" s="97"/>
      <c r="K2024" s="97"/>
      <c r="L2024" s="97"/>
      <c r="M2024" s="97"/>
      <c r="N2024" s="97"/>
      <c r="O2024" t="str">
        <f t="shared" ref="O2024" si="2013">O2021</f>
        <v/>
      </c>
    </row>
    <row r="2025" spans="1:15" x14ac:dyDescent="0.25">
      <c r="A2025" s="188"/>
      <c r="B2025" s="188"/>
      <c r="C2025" s="188"/>
      <c r="D2025" s="188"/>
      <c r="E2025" s="188"/>
      <c r="F2025" s="188"/>
      <c r="G2025" s="188"/>
      <c r="H2025" s="188"/>
      <c r="I2025" s="188"/>
      <c r="J2025" s="188"/>
      <c r="K2025" s="188"/>
      <c r="L2025" s="188"/>
      <c r="M2025" s="188"/>
      <c r="N2025" s="188"/>
      <c r="O2025" t="str">
        <f t="shared" ref="O2025" si="2014">O2021</f>
        <v/>
      </c>
    </row>
    <row r="2026" spans="1:15" x14ac:dyDescent="0.25">
      <c r="A2026" s="191" t="str">
        <f>'[1]Run Rate'!A408</f>
        <v>POL12864</v>
      </c>
      <c r="B2026" s="191" t="str">
        <f>'[1]Run Rate'!B408</f>
        <v>Polleo L-Arginine 250 g</v>
      </c>
      <c r="C2026" s="191" t="str">
        <f>'[1]Run Rate'!C408</f>
        <v>SPORTSKA PREHRANA</v>
      </c>
      <c r="D2026" s="191" t="str">
        <f>'[1]Run Rate'!D408</f>
        <v>03 BRONZE</v>
      </c>
      <c r="E2026" s="97"/>
      <c r="F2026" s="97"/>
      <c r="G2026" s="97"/>
      <c r="H2026" s="97"/>
      <c r="I2026" s="97"/>
      <c r="J2026" s="97"/>
      <c r="K2026" s="97"/>
      <c r="L2026" s="97"/>
      <c r="M2026" s="97"/>
      <c r="N2026" s="97"/>
      <c r="O2026" t="str">
        <f t="shared" ref="O2026" si="2015">IF(AND(OR($B$1="ALL",$B$1=C2026),OR($E$1="ALL",$E$1=D2026),OR($B$2="ALL",$B$2=A2026),OR($E$2="ALL",IFERROR(SEARCH($E$2,B2026),0)&gt;0)),"MATCH","")</f>
        <v/>
      </c>
    </row>
    <row r="2027" spans="1:15" x14ac:dyDescent="0.25">
      <c r="A2027" s="192"/>
      <c r="B2027" s="192" t="s">
        <v>156</v>
      </c>
      <c r="C2027" s="192" t="s">
        <v>157</v>
      </c>
      <c r="D2027" s="192" t="s">
        <v>158</v>
      </c>
      <c r="E2027" s="192" t="s">
        <v>139</v>
      </c>
      <c r="F2027" s="192" t="s">
        <v>140</v>
      </c>
      <c r="G2027" s="192" t="s">
        <v>141</v>
      </c>
      <c r="H2027" s="192" t="s">
        <v>142</v>
      </c>
      <c r="I2027" s="192" t="s">
        <v>143</v>
      </c>
      <c r="J2027" s="192" t="s">
        <v>144</v>
      </c>
      <c r="K2027" s="192" t="s">
        <v>145</v>
      </c>
      <c r="L2027" s="192" t="s">
        <v>146</v>
      </c>
      <c r="M2027" s="192" t="s">
        <v>147</v>
      </c>
      <c r="N2027" s="192" t="s">
        <v>148</v>
      </c>
      <c r="O2027" t="str">
        <f t="shared" ref="O2027" si="2016">O2026</f>
        <v/>
      </c>
    </row>
    <row r="2028" spans="1:15" x14ac:dyDescent="0.25">
      <c r="A2028" s="193" t="s">
        <v>161</v>
      </c>
      <c r="B2028" s="97"/>
      <c r="C2028" s="97"/>
      <c r="D2028" s="97"/>
      <c r="E2028" s="97"/>
      <c r="F2028" s="97"/>
      <c r="G2028" s="97"/>
      <c r="H2028" s="97"/>
      <c r="I2028" s="97"/>
      <c r="J2028" s="97"/>
      <c r="K2028" s="97"/>
      <c r="L2028" s="97"/>
      <c r="M2028" s="97"/>
      <c r="N2028" s="97"/>
      <c r="O2028" t="str">
        <f t="shared" ref="O2028" si="2017">O2026</f>
        <v/>
      </c>
    </row>
    <row r="2029" spans="1:15" x14ac:dyDescent="0.25">
      <c r="A2029" s="193" t="s">
        <v>164</v>
      </c>
      <c r="B2029" s="97"/>
      <c r="C2029" s="97"/>
      <c r="D2029" s="97"/>
      <c r="E2029" s="97"/>
      <c r="F2029" s="97"/>
      <c r="G2029" s="97"/>
      <c r="H2029" s="97"/>
      <c r="I2029" s="97"/>
      <c r="J2029" s="97"/>
      <c r="K2029" s="97"/>
      <c r="L2029" s="97"/>
      <c r="M2029" s="97"/>
      <c r="N2029" s="97"/>
      <c r="O2029" t="str">
        <f t="shared" ref="O2029" si="2018">O2026</f>
        <v/>
      </c>
    </row>
    <row r="2030" spans="1:15" x14ac:dyDescent="0.25">
      <c r="A2030" s="188"/>
      <c r="B2030" s="188"/>
      <c r="C2030" s="188"/>
      <c r="D2030" s="188"/>
      <c r="E2030" s="188"/>
      <c r="F2030" s="188"/>
      <c r="G2030" s="188"/>
      <c r="H2030" s="188"/>
      <c r="I2030" s="188"/>
      <c r="J2030" s="188"/>
      <c r="K2030" s="188"/>
      <c r="L2030" s="188"/>
      <c r="M2030" s="188"/>
      <c r="N2030" s="188"/>
      <c r="O2030" t="str">
        <f t="shared" ref="O2030" si="2019">O2026</f>
        <v/>
      </c>
    </row>
    <row r="2031" spans="1:15" x14ac:dyDescent="0.25">
      <c r="A2031" s="191" t="str">
        <f>'[1]Run Rate'!A409</f>
        <v>GAR04841</v>
      </c>
      <c r="B2031" s="191" t="str">
        <f>'[1]Run Rate'!B409</f>
        <v>Fenix 8 Pro 47 mm LTE AMOLED Sapphire Carbon Gray Tit. Black Strap</v>
      </c>
      <c r="C2031" s="191" t="str">
        <f>'[1]Run Rate'!C409</f>
        <v>GADGETI</v>
      </c>
      <c r="D2031" s="191" t="str">
        <f>'[1]Run Rate'!D409</f>
        <v>03 BRONZE</v>
      </c>
      <c r="E2031" s="97"/>
      <c r="F2031" s="97"/>
      <c r="G2031" s="97"/>
      <c r="H2031" s="97"/>
      <c r="I2031" s="97"/>
      <c r="J2031" s="97"/>
      <c r="K2031" s="97"/>
      <c r="L2031" s="97"/>
      <c r="M2031" s="97"/>
      <c r="N2031" s="97"/>
      <c r="O2031" t="str">
        <f t="shared" ref="O2031" si="2020">IF(AND(OR($B$1="ALL",$B$1=C2031),OR($E$1="ALL",$E$1=D2031),OR($B$2="ALL",$B$2=A2031),OR($E$2="ALL",IFERROR(SEARCH($E$2,B2031),0)&gt;0)),"MATCH","")</f>
        <v/>
      </c>
    </row>
    <row r="2032" spans="1:15" x14ac:dyDescent="0.25">
      <c r="A2032" s="192"/>
      <c r="B2032" s="192" t="s">
        <v>156</v>
      </c>
      <c r="C2032" s="192" t="s">
        <v>157</v>
      </c>
      <c r="D2032" s="192" t="s">
        <v>158</v>
      </c>
      <c r="E2032" s="192" t="s">
        <v>139</v>
      </c>
      <c r="F2032" s="192" t="s">
        <v>140</v>
      </c>
      <c r="G2032" s="192" t="s">
        <v>141</v>
      </c>
      <c r="H2032" s="192" t="s">
        <v>142</v>
      </c>
      <c r="I2032" s="192" t="s">
        <v>143</v>
      </c>
      <c r="J2032" s="192" t="s">
        <v>144</v>
      </c>
      <c r="K2032" s="192" t="s">
        <v>145</v>
      </c>
      <c r="L2032" s="192" t="s">
        <v>146</v>
      </c>
      <c r="M2032" s="192" t="s">
        <v>147</v>
      </c>
      <c r="N2032" s="192" t="s">
        <v>148</v>
      </c>
      <c r="O2032" t="str">
        <f t="shared" ref="O2032" si="2021">O2031</f>
        <v/>
      </c>
    </row>
    <row r="2033" spans="1:15" x14ac:dyDescent="0.25">
      <c r="A2033" s="193" t="s">
        <v>161</v>
      </c>
      <c r="B2033" s="97"/>
      <c r="C2033" s="97"/>
      <c r="D2033" s="97"/>
      <c r="E2033" s="97"/>
      <c r="F2033" s="97"/>
      <c r="G2033" s="97"/>
      <c r="H2033" s="97"/>
      <c r="I2033" s="97"/>
      <c r="J2033" s="97"/>
      <c r="K2033" s="97"/>
      <c r="L2033" s="97"/>
      <c r="M2033" s="97"/>
      <c r="N2033" s="97"/>
      <c r="O2033" t="str">
        <f t="shared" ref="O2033" si="2022">O2031</f>
        <v/>
      </c>
    </row>
    <row r="2034" spans="1:15" x14ac:dyDescent="0.25">
      <c r="A2034" s="193" t="s">
        <v>164</v>
      </c>
      <c r="B2034" s="97"/>
      <c r="C2034" s="97"/>
      <c r="D2034" s="97"/>
      <c r="E2034" s="97"/>
      <c r="F2034" s="97"/>
      <c r="G2034" s="97"/>
      <c r="H2034" s="97"/>
      <c r="I2034" s="97"/>
      <c r="J2034" s="97"/>
      <c r="K2034" s="97"/>
      <c r="L2034" s="97"/>
      <c r="M2034" s="97"/>
      <c r="N2034" s="97"/>
      <c r="O2034" t="str">
        <f t="shared" ref="O2034" si="2023">O2031</f>
        <v/>
      </c>
    </row>
    <row r="2035" spans="1:15" x14ac:dyDescent="0.25">
      <c r="A2035" s="188"/>
      <c r="B2035" s="188"/>
      <c r="C2035" s="188"/>
      <c r="D2035" s="188"/>
      <c r="E2035" s="188"/>
      <c r="F2035" s="188"/>
      <c r="G2035" s="188"/>
      <c r="H2035" s="188"/>
      <c r="I2035" s="188"/>
      <c r="J2035" s="188"/>
      <c r="K2035" s="188"/>
      <c r="L2035" s="188"/>
      <c r="M2035" s="188"/>
      <c r="N2035" s="188"/>
      <c r="O2035" t="str">
        <f t="shared" ref="O2035" si="2024">O2031</f>
        <v/>
      </c>
    </row>
    <row r="2036" spans="1:15" x14ac:dyDescent="0.25">
      <c r="A2036" s="191" t="str">
        <f>'[1]Run Rate'!A410</f>
        <v>ZOE12300</v>
      </c>
      <c r="B2036" s="191" t="str">
        <f>'[1]Run Rate'!B410</f>
        <v>Prostirka My precious premium ECO Yoga black ZOE</v>
      </c>
      <c r="C2036" s="191" t="str">
        <f>'[1]Run Rate'!C410</f>
        <v>FITNESS OPREMA</v>
      </c>
      <c r="D2036" s="191" t="str">
        <f>'[1]Run Rate'!D410</f>
        <v>03 BRONZE</v>
      </c>
      <c r="E2036" s="97"/>
      <c r="F2036" s="97"/>
      <c r="G2036" s="97"/>
      <c r="H2036" s="97"/>
      <c r="I2036" s="97"/>
      <c r="J2036" s="97"/>
      <c r="K2036" s="97"/>
      <c r="L2036" s="97"/>
      <c r="M2036" s="97"/>
      <c r="N2036" s="97"/>
      <c r="O2036" t="str">
        <f t="shared" ref="O2036" si="2025">IF(AND(OR($B$1="ALL",$B$1=C2036),OR($E$1="ALL",$E$1=D2036),OR($B$2="ALL",$B$2=A2036),OR($E$2="ALL",IFERROR(SEARCH($E$2,B2036),0)&gt;0)),"MATCH","")</f>
        <v/>
      </c>
    </row>
    <row r="2037" spans="1:15" x14ac:dyDescent="0.25">
      <c r="A2037" s="192"/>
      <c r="B2037" s="192" t="s">
        <v>156</v>
      </c>
      <c r="C2037" s="192" t="s">
        <v>157</v>
      </c>
      <c r="D2037" s="192" t="s">
        <v>158</v>
      </c>
      <c r="E2037" s="192" t="s">
        <v>139</v>
      </c>
      <c r="F2037" s="192" t="s">
        <v>140</v>
      </c>
      <c r="G2037" s="192" t="s">
        <v>141</v>
      </c>
      <c r="H2037" s="192" t="s">
        <v>142</v>
      </c>
      <c r="I2037" s="192" t="s">
        <v>143</v>
      </c>
      <c r="J2037" s="192" t="s">
        <v>144</v>
      </c>
      <c r="K2037" s="192" t="s">
        <v>145</v>
      </c>
      <c r="L2037" s="192" t="s">
        <v>146</v>
      </c>
      <c r="M2037" s="192" t="s">
        <v>147</v>
      </c>
      <c r="N2037" s="192" t="s">
        <v>148</v>
      </c>
      <c r="O2037" t="str">
        <f t="shared" ref="O2037" si="2026">O2036</f>
        <v/>
      </c>
    </row>
    <row r="2038" spans="1:15" x14ac:dyDescent="0.25">
      <c r="A2038" s="193" t="s">
        <v>161</v>
      </c>
      <c r="B2038" s="97"/>
      <c r="C2038" s="97"/>
      <c r="D2038" s="97"/>
      <c r="E2038" s="97"/>
      <c r="F2038" s="97"/>
      <c r="G2038" s="97"/>
      <c r="H2038" s="97"/>
      <c r="I2038" s="97"/>
      <c r="J2038" s="97"/>
      <c r="K2038" s="97"/>
      <c r="L2038" s="97"/>
      <c r="M2038" s="97"/>
      <c r="N2038" s="97"/>
      <c r="O2038" t="str">
        <f t="shared" ref="O2038" si="2027">O2036</f>
        <v/>
      </c>
    </row>
    <row r="2039" spans="1:15" x14ac:dyDescent="0.25">
      <c r="A2039" s="193" t="s">
        <v>164</v>
      </c>
      <c r="B2039" s="97"/>
      <c r="C2039" s="97"/>
      <c r="D2039" s="97"/>
      <c r="E2039" s="97"/>
      <c r="F2039" s="97"/>
      <c r="G2039" s="97"/>
      <c r="H2039" s="97"/>
      <c r="I2039" s="97"/>
      <c r="J2039" s="97"/>
      <c r="K2039" s="97"/>
      <c r="L2039" s="97"/>
      <c r="M2039" s="97"/>
      <c r="N2039" s="97"/>
      <c r="O2039" t="str">
        <f t="shared" ref="O2039" si="2028">O2036</f>
        <v/>
      </c>
    </row>
    <row r="2040" spans="1:15" x14ac:dyDescent="0.25">
      <c r="A2040" s="188"/>
      <c r="B2040" s="188"/>
      <c r="C2040" s="188"/>
      <c r="D2040" s="188"/>
      <c r="E2040" s="188"/>
      <c r="F2040" s="188"/>
      <c r="G2040" s="188"/>
      <c r="H2040" s="188"/>
      <c r="I2040" s="188"/>
      <c r="J2040" s="188"/>
      <c r="K2040" s="188"/>
      <c r="L2040" s="188"/>
      <c r="M2040" s="188"/>
      <c r="N2040" s="188"/>
      <c r="O2040" t="str">
        <f t="shared" ref="O2040" si="2029">O2036</f>
        <v/>
      </c>
    </row>
    <row r="2041" spans="1:15" x14ac:dyDescent="0.25">
      <c r="A2041" s="191" t="str">
        <f>'[1]Run Rate'!A411</f>
        <v>SCM04392</v>
      </c>
      <c r="B2041" s="191" t="str">
        <f>'[1]Run Rate'!B411</f>
        <v>100R Whey - 2 kg Vanilla-Blueberry</v>
      </c>
      <c r="C2041" s="191" t="str">
        <f>'[1]Run Rate'!C411</f>
        <v>PROTEINI</v>
      </c>
      <c r="D2041" s="191" t="str">
        <f>'[1]Run Rate'!D411</f>
        <v>03 BRONZE</v>
      </c>
      <c r="E2041" s="97"/>
      <c r="F2041" s="97"/>
      <c r="G2041" s="97"/>
      <c r="H2041" s="97"/>
      <c r="I2041" s="97"/>
      <c r="J2041" s="97"/>
      <c r="K2041" s="97"/>
      <c r="L2041" s="97"/>
      <c r="M2041" s="97"/>
      <c r="N2041" s="97"/>
      <c r="O2041" t="str">
        <f t="shared" ref="O2041" si="2030">IF(AND(OR($B$1="ALL",$B$1=C2041),OR($E$1="ALL",$E$1=D2041),OR($B$2="ALL",$B$2=A2041),OR($E$2="ALL",IFERROR(SEARCH($E$2,B2041),0)&gt;0)),"MATCH","")</f>
        <v/>
      </c>
    </row>
    <row r="2042" spans="1:15" x14ac:dyDescent="0.25">
      <c r="A2042" s="192"/>
      <c r="B2042" s="192" t="s">
        <v>156</v>
      </c>
      <c r="C2042" s="192" t="s">
        <v>157</v>
      </c>
      <c r="D2042" s="192" t="s">
        <v>158</v>
      </c>
      <c r="E2042" s="192" t="s">
        <v>139</v>
      </c>
      <c r="F2042" s="192" t="s">
        <v>140</v>
      </c>
      <c r="G2042" s="192" t="s">
        <v>141</v>
      </c>
      <c r="H2042" s="192" t="s">
        <v>142</v>
      </c>
      <c r="I2042" s="192" t="s">
        <v>143</v>
      </c>
      <c r="J2042" s="192" t="s">
        <v>144</v>
      </c>
      <c r="K2042" s="192" t="s">
        <v>145</v>
      </c>
      <c r="L2042" s="192" t="s">
        <v>146</v>
      </c>
      <c r="M2042" s="192" t="s">
        <v>147</v>
      </c>
      <c r="N2042" s="192" t="s">
        <v>148</v>
      </c>
      <c r="O2042" t="str">
        <f t="shared" ref="O2042" si="2031">O2041</f>
        <v/>
      </c>
    </row>
    <row r="2043" spans="1:15" x14ac:dyDescent="0.25">
      <c r="A2043" s="193" t="s">
        <v>161</v>
      </c>
      <c r="B2043" s="97"/>
      <c r="C2043" s="97"/>
      <c r="D2043" s="97"/>
      <c r="E2043" s="97"/>
      <c r="F2043" s="97"/>
      <c r="G2043" s="97"/>
      <c r="H2043" s="97"/>
      <c r="I2043" s="97"/>
      <c r="J2043" s="97"/>
      <c r="K2043" s="97"/>
      <c r="L2043" s="97"/>
      <c r="M2043" s="97"/>
      <c r="N2043" s="97"/>
      <c r="O2043" t="str">
        <f t="shared" ref="O2043" si="2032">O2041</f>
        <v/>
      </c>
    </row>
    <row r="2044" spans="1:15" x14ac:dyDescent="0.25">
      <c r="A2044" s="193" t="s">
        <v>164</v>
      </c>
      <c r="B2044" s="97"/>
      <c r="C2044" s="97"/>
      <c r="D2044" s="97"/>
      <c r="E2044" s="97"/>
      <c r="F2044" s="97"/>
      <c r="G2044" s="97"/>
      <c r="H2044" s="97"/>
      <c r="I2044" s="97"/>
      <c r="J2044" s="97"/>
      <c r="K2044" s="97"/>
      <c r="L2044" s="97"/>
      <c r="M2044" s="97"/>
      <c r="N2044" s="97"/>
      <c r="O2044" t="str">
        <f t="shared" ref="O2044" si="2033">O2041</f>
        <v/>
      </c>
    </row>
    <row r="2045" spans="1:15" x14ac:dyDescent="0.25">
      <c r="A2045" s="188"/>
      <c r="B2045" s="188"/>
      <c r="C2045" s="188"/>
      <c r="D2045" s="188"/>
      <c r="E2045" s="188"/>
      <c r="F2045" s="188"/>
      <c r="G2045" s="188"/>
      <c r="H2045" s="188"/>
      <c r="I2045" s="188"/>
      <c r="J2045" s="188"/>
      <c r="K2045" s="188"/>
      <c r="L2045" s="188"/>
      <c r="M2045" s="188"/>
      <c r="N2045" s="188"/>
      <c r="O2045" t="str">
        <f t="shared" ref="O2045" si="2034">O2041</f>
        <v/>
      </c>
    </row>
    <row r="2046" spans="1:15" x14ac:dyDescent="0.25">
      <c r="A2046" s="191" t="str">
        <f>'[1]Run Rate'!A412</f>
        <v>GAR04845</v>
      </c>
      <c r="B2046" s="191" t="str">
        <f>'[1]Run Rate'!B412</f>
        <v>Venu 4 41mm Beige Lunar Gold Bone</v>
      </c>
      <c r="C2046" s="191" t="str">
        <f>'[1]Run Rate'!C412</f>
        <v>GADGETI</v>
      </c>
      <c r="D2046" s="191" t="str">
        <f>'[1]Run Rate'!D412</f>
        <v>03 BRONZE</v>
      </c>
      <c r="E2046" s="97"/>
      <c r="F2046" s="97"/>
      <c r="G2046" s="97"/>
      <c r="H2046" s="97"/>
      <c r="I2046" s="97"/>
      <c r="J2046" s="97"/>
      <c r="K2046" s="97"/>
      <c r="L2046" s="97"/>
      <c r="M2046" s="97"/>
      <c r="N2046" s="97"/>
      <c r="O2046" t="str">
        <f t="shared" ref="O2046" si="2035">IF(AND(OR($B$1="ALL",$B$1=C2046),OR($E$1="ALL",$E$1=D2046),OR($B$2="ALL",$B$2=A2046),OR($E$2="ALL",IFERROR(SEARCH($E$2,B2046),0)&gt;0)),"MATCH","")</f>
        <v/>
      </c>
    </row>
    <row r="2047" spans="1:15" x14ac:dyDescent="0.25">
      <c r="A2047" s="192"/>
      <c r="B2047" s="192" t="s">
        <v>156</v>
      </c>
      <c r="C2047" s="192" t="s">
        <v>157</v>
      </c>
      <c r="D2047" s="192" t="s">
        <v>158</v>
      </c>
      <c r="E2047" s="192" t="s">
        <v>139</v>
      </c>
      <c r="F2047" s="192" t="s">
        <v>140</v>
      </c>
      <c r="G2047" s="192" t="s">
        <v>141</v>
      </c>
      <c r="H2047" s="192" t="s">
        <v>142</v>
      </c>
      <c r="I2047" s="192" t="s">
        <v>143</v>
      </c>
      <c r="J2047" s="192" t="s">
        <v>144</v>
      </c>
      <c r="K2047" s="192" t="s">
        <v>145</v>
      </c>
      <c r="L2047" s="192" t="s">
        <v>146</v>
      </c>
      <c r="M2047" s="192" t="s">
        <v>147</v>
      </c>
      <c r="N2047" s="192" t="s">
        <v>148</v>
      </c>
      <c r="O2047" t="str">
        <f t="shared" ref="O2047" si="2036">O2046</f>
        <v/>
      </c>
    </row>
    <row r="2048" spans="1:15" x14ac:dyDescent="0.25">
      <c r="A2048" s="193" t="s">
        <v>161</v>
      </c>
      <c r="B2048" s="97"/>
      <c r="C2048" s="97"/>
      <c r="D2048" s="97"/>
      <c r="E2048" s="97"/>
      <c r="F2048" s="97"/>
      <c r="G2048" s="97"/>
      <c r="H2048" s="97"/>
      <c r="I2048" s="97"/>
      <c r="J2048" s="97"/>
      <c r="K2048" s="97"/>
      <c r="L2048" s="97"/>
      <c r="M2048" s="97"/>
      <c r="N2048" s="97"/>
      <c r="O2048" t="str">
        <f t="shared" ref="O2048" si="2037">O2046</f>
        <v/>
      </c>
    </row>
    <row r="2049" spans="1:15" x14ac:dyDescent="0.25">
      <c r="A2049" s="193" t="s">
        <v>164</v>
      </c>
      <c r="B2049" s="97"/>
      <c r="C2049" s="97"/>
      <c r="D2049" s="97"/>
      <c r="E2049" s="97"/>
      <c r="F2049" s="97"/>
      <c r="G2049" s="97"/>
      <c r="H2049" s="97"/>
      <c r="I2049" s="97"/>
      <c r="J2049" s="97"/>
      <c r="K2049" s="97"/>
      <c r="L2049" s="97"/>
      <c r="M2049" s="97"/>
      <c r="N2049" s="97"/>
      <c r="O2049" t="str">
        <f t="shared" ref="O2049" si="2038">O2046</f>
        <v/>
      </c>
    </row>
    <row r="2050" spans="1:15" x14ac:dyDescent="0.25">
      <c r="A2050" s="188"/>
      <c r="B2050" s="188"/>
      <c r="C2050" s="188"/>
      <c r="D2050" s="188"/>
      <c r="E2050" s="188"/>
      <c r="F2050" s="188"/>
      <c r="G2050" s="188"/>
      <c r="H2050" s="188"/>
      <c r="I2050" s="188"/>
      <c r="J2050" s="188"/>
      <c r="K2050" s="188"/>
      <c r="L2050" s="188"/>
      <c r="M2050" s="188"/>
      <c r="N2050" s="188"/>
      <c r="O2050" t="str">
        <f t="shared" ref="O2050" si="2039">O2046</f>
        <v/>
      </c>
    </row>
    <row r="2051" spans="1:15" x14ac:dyDescent="0.25">
      <c r="A2051" s="191" t="str">
        <f>'[1]Run Rate'!A413</f>
        <v>SCM04335</v>
      </c>
      <c r="B2051" s="191" t="str">
        <f>'[1]Run Rate'!B413</f>
        <v>MassRage 500g</v>
      </c>
      <c r="C2051" s="191" t="str">
        <f>'[1]Run Rate'!C413</f>
        <v>SPORTSKA PREHRANA</v>
      </c>
      <c r="D2051" s="191" t="str">
        <f>'[1]Run Rate'!D413</f>
        <v>03 BRONZE</v>
      </c>
      <c r="E2051" s="97"/>
      <c r="F2051" s="97"/>
      <c r="G2051" s="97"/>
      <c r="H2051" s="97"/>
      <c r="I2051" s="97"/>
      <c r="J2051" s="97"/>
      <c r="K2051" s="97"/>
      <c r="L2051" s="97"/>
      <c r="M2051" s="97"/>
      <c r="N2051" s="97"/>
      <c r="O2051" t="str">
        <f t="shared" ref="O2051" si="2040">IF(AND(OR($B$1="ALL",$B$1=C2051),OR($E$1="ALL",$E$1=D2051),OR($B$2="ALL",$B$2=A2051),OR($E$2="ALL",IFERROR(SEARCH($E$2,B2051),0)&gt;0)),"MATCH","")</f>
        <v/>
      </c>
    </row>
    <row r="2052" spans="1:15" x14ac:dyDescent="0.25">
      <c r="A2052" s="192"/>
      <c r="B2052" s="192" t="s">
        <v>156</v>
      </c>
      <c r="C2052" s="192" t="s">
        <v>157</v>
      </c>
      <c r="D2052" s="192" t="s">
        <v>158</v>
      </c>
      <c r="E2052" s="192" t="s">
        <v>139</v>
      </c>
      <c r="F2052" s="192" t="s">
        <v>140</v>
      </c>
      <c r="G2052" s="192" t="s">
        <v>141</v>
      </c>
      <c r="H2052" s="192" t="s">
        <v>142</v>
      </c>
      <c r="I2052" s="192" t="s">
        <v>143</v>
      </c>
      <c r="J2052" s="192" t="s">
        <v>144</v>
      </c>
      <c r="K2052" s="192" t="s">
        <v>145</v>
      </c>
      <c r="L2052" s="192" t="s">
        <v>146</v>
      </c>
      <c r="M2052" s="192" t="s">
        <v>147</v>
      </c>
      <c r="N2052" s="192" t="s">
        <v>148</v>
      </c>
      <c r="O2052" t="str">
        <f t="shared" ref="O2052" si="2041">O2051</f>
        <v/>
      </c>
    </row>
    <row r="2053" spans="1:15" x14ac:dyDescent="0.25">
      <c r="A2053" s="193" t="s">
        <v>161</v>
      </c>
      <c r="B2053" s="97"/>
      <c r="C2053" s="97"/>
      <c r="D2053" s="97"/>
      <c r="E2053" s="97"/>
      <c r="F2053" s="97"/>
      <c r="G2053" s="97"/>
      <c r="H2053" s="97"/>
      <c r="I2053" s="97"/>
      <c r="J2053" s="97"/>
      <c r="K2053" s="97"/>
      <c r="L2053" s="97"/>
      <c r="M2053" s="97"/>
      <c r="N2053" s="97"/>
      <c r="O2053" t="str">
        <f t="shared" ref="O2053" si="2042">O2051</f>
        <v/>
      </c>
    </row>
    <row r="2054" spans="1:15" x14ac:dyDescent="0.25">
      <c r="A2054" s="193" t="s">
        <v>164</v>
      </c>
      <c r="B2054" s="97"/>
      <c r="C2054" s="97"/>
      <c r="D2054" s="97"/>
      <c r="E2054" s="97"/>
      <c r="F2054" s="97"/>
      <c r="G2054" s="97"/>
      <c r="H2054" s="97"/>
      <c r="I2054" s="97"/>
      <c r="J2054" s="97"/>
      <c r="K2054" s="97"/>
      <c r="L2054" s="97"/>
      <c r="M2054" s="97"/>
      <c r="N2054" s="97"/>
      <c r="O2054" t="str">
        <f t="shared" ref="O2054" si="2043">O2051</f>
        <v/>
      </c>
    </row>
    <row r="2055" spans="1:15" x14ac:dyDescent="0.25">
      <c r="A2055" s="188"/>
      <c r="B2055" s="188"/>
      <c r="C2055" s="188"/>
      <c r="D2055" s="188"/>
      <c r="E2055" s="188"/>
      <c r="F2055" s="188"/>
      <c r="G2055" s="188"/>
      <c r="H2055" s="188"/>
      <c r="I2055" s="188"/>
      <c r="J2055" s="188"/>
      <c r="K2055" s="188"/>
      <c r="L2055" s="188"/>
      <c r="M2055" s="188"/>
      <c r="N2055" s="188"/>
      <c r="O2055" t="str">
        <f t="shared" ref="O2055" si="2044">O2051</f>
        <v/>
      </c>
    </row>
    <row r="2056" spans="1:15" x14ac:dyDescent="0.25">
      <c r="A2056" s="191" t="str">
        <f>'[1]Run Rate'!A414</f>
        <v>FIT05845</v>
      </c>
      <c r="B2056" s="191" t="str">
        <f>'[1]Run Rate'!B414</f>
        <v>Bučica gumirana heksagonalna 15 kg</v>
      </c>
      <c r="C2056" s="191" t="str">
        <f>'[1]Run Rate'!C414</f>
        <v>FITNESS OPREMA</v>
      </c>
      <c r="D2056" s="191" t="str">
        <f>'[1]Run Rate'!D414</f>
        <v>03 BRONZE</v>
      </c>
      <c r="E2056" s="97"/>
      <c r="F2056" s="97"/>
      <c r="G2056" s="97"/>
      <c r="H2056" s="97"/>
      <c r="I2056" s="97"/>
      <c r="J2056" s="97"/>
      <c r="K2056" s="97"/>
      <c r="L2056" s="97"/>
      <c r="M2056" s="97"/>
      <c r="N2056" s="97"/>
      <c r="O2056" t="str">
        <f t="shared" ref="O2056" si="2045">IF(AND(OR($B$1="ALL",$B$1=C2056),OR($E$1="ALL",$E$1=D2056),OR($B$2="ALL",$B$2=A2056),OR($E$2="ALL",IFERROR(SEARCH($E$2,B2056),0)&gt;0)),"MATCH","")</f>
        <v/>
      </c>
    </row>
    <row r="2057" spans="1:15" x14ac:dyDescent="0.25">
      <c r="A2057" s="192"/>
      <c r="B2057" s="192" t="s">
        <v>156</v>
      </c>
      <c r="C2057" s="192" t="s">
        <v>157</v>
      </c>
      <c r="D2057" s="192" t="s">
        <v>158</v>
      </c>
      <c r="E2057" s="192" t="s">
        <v>139</v>
      </c>
      <c r="F2057" s="192" t="s">
        <v>140</v>
      </c>
      <c r="G2057" s="192" t="s">
        <v>141</v>
      </c>
      <c r="H2057" s="192" t="s">
        <v>142</v>
      </c>
      <c r="I2057" s="192" t="s">
        <v>143</v>
      </c>
      <c r="J2057" s="192" t="s">
        <v>144</v>
      </c>
      <c r="K2057" s="192" t="s">
        <v>145</v>
      </c>
      <c r="L2057" s="192" t="s">
        <v>146</v>
      </c>
      <c r="M2057" s="192" t="s">
        <v>147</v>
      </c>
      <c r="N2057" s="192" t="s">
        <v>148</v>
      </c>
      <c r="O2057" t="str">
        <f t="shared" ref="O2057" si="2046">O2056</f>
        <v/>
      </c>
    </row>
    <row r="2058" spans="1:15" x14ac:dyDescent="0.25">
      <c r="A2058" s="193" t="s">
        <v>161</v>
      </c>
      <c r="B2058" s="97"/>
      <c r="C2058" s="97"/>
      <c r="D2058" s="97"/>
      <c r="E2058" s="97"/>
      <c r="F2058" s="97"/>
      <c r="G2058" s="97"/>
      <c r="H2058" s="97"/>
      <c r="I2058" s="97"/>
      <c r="J2058" s="97"/>
      <c r="K2058" s="97"/>
      <c r="L2058" s="97"/>
      <c r="M2058" s="97"/>
      <c r="N2058" s="97"/>
      <c r="O2058" t="str">
        <f t="shared" ref="O2058" si="2047">O2056</f>
        <v/>
      </c>
    </row>
    <row r="2059" spans="1:15" x14ac:dyDescent="0.25">
      <c r="A2059" s="193" t="s">
        <v>164</v>
      </c>
      <c r="B2059" s="97"/>
      <c r="C2059" s="97"/>
      <c r="D2059" s="97"/>
      <c r="E2059" s="97"/>
      <c r="F2059" s="97"/>
      <c r="G2059" s="97"/>
      <c r="H2059" s="97"/>
      <c r="I2059" s="97"/>
      <c r="J2059" s="97"/>
      <c r="K2059" s="97"/>
      <c r="L2059" s="97"/>
      <c r="M2059" s="97"/>
      <c r="N2059" s="97"/>
      <c r="O2059" t="str">
        <f t="shared" ref="O2059" si="2048">O2056</f>
        <v/>
      </c>
    </row>
    <row r="2060" spans="1:15" x14ac:dyDescent="0.25">
      <c r="A2060" s="188"/>
      <c r="B2060" s="188"/>
      <c r="C2060" s="188"/>
      <c r="D2060" s="188"/>
      <c r="E2060" s="188"/>
      <c r="F2060" s="188"/>
      <c r="G2060" s="188"/>
      <c r="H2060" s="188"/>
      <c r="I2060" s="188"/>
      <c r="J2060" s="188"/>
      <c r="K2060" s="188"/>
      <c r="L2060" s="188"/>
      <c r="M2060" s="188"/>
      <c r="N2060" s="188"/>
      <c r="O2060" t="str">
        <f t="shared" ref="O2060" si="2049">O2056</f>
        <v/>
      </c>
    </row>
    <row r="2061" spans="1:15" x14ac:dyDescent="0.25">
      <c r="A2061" s="191" t="str">
        <f>'[1]Run Rate'!A415</f>
        <v>SHM00014</v>
      </c>
      <c r="B2061" s="191" t="str">
        <f>'[1]Run Rate'!B415</f>
        <v>Shieldmixer Hero Pro Powerpuff Girls</v>
      </c>
      <c r="C2061" s="191" t="str">
        <f>'[1]Run Rate'!C415</f>
        <v>DRINKWARE I HOME</v>
      </c>
      <c r="D2061" s="191" t="str">
        <f>'[1]Run Rate'!D415</f>
        <v>03 BRONZE</v>
      </c>
      <c r="E2061" s="97"/>
      <c r="F2061" s="97"/>
      <c r="G2061" s="97"/>
      <c r="H2061" s="97"/>
      <c r="I2061" s="97"/>
      <c r="J2061" s="97"/>
      <c r="K2061" s="97"/>
      <c r="L2061" s="97"/>
      <c r="M2061" s="97"/>
      <c r="N2061" s="97"/>
      <c r="O2061" t="str">
        <f t="shared" ref="O2061" si="2050">IF(AND(OR($B$1="ALL",$B$1=C2061),OR($E$1="ALL",$E$1=D2061),OR($B$2="ALL",$B$2=A2061),OR($E$2="ALL",IFERROR(SEARCH($E$2,B2061),0)&gt;0)),"MATCH","")</f>
        <v/>
      </c>
    </row>
    <row r="2062" spans="1:15" x14ac:dyDescent="0.25">
      <c r="A2062" s="192"/>
      <c r="B2062" s="192" t="s">
        <v>156</v>
      </c>
      <c r="C2062" s="192" t="s">
        <v>157</v>
      </c>
      <c r="D2062" s="192" t="s">
        <v>158</v>
      </c>
      <c r="E2062" s="192" t="s">
        <v>139</v>
      </c>
      <c r="F2062" s="192" t="s">
        <v>140</v>
      </c>
      <c r="G2062" s="192" t="s">
        <v>141</v>
      </c>
      <c r="H2062" s="192" t="s">
        <v>142</v>
      </c>
      <c r="I2062" s="192" t="s">
        <v>143</v>
      </c>
      <c r="J2062" s="192" t="s">
        <v>144</v>
      </c>
      <c r="K2062" s="192" t="s">
        <v>145</v>
      </c>
      <c r="L2062" s="192" t="s">
        <v>146</v>
      </c>
      <c r="M2062" s="192" t="s">
        <v>147</v>
      </c>
      <c r="N2062" s="192" t="s">
        <v>148</v>
      </c>
      <c r="O2062" t="str">
        <f t="shared" ref="O2062" si="2051">O2061</f>
        <v/>
      </c>
    </row>
    <row r="2063" spans="1:15" x14ac:dyDescent="0.25">
      <c r="A2063" s="193" t="s">
        <v>161</v>
      </c>
      <c r="B2063" s="97"/>
      <c r="C2063" s="97"/>
      <c r="D2063" s="97"/>
      <c r="E2063" s="97"/>
      <c r="F2063" s="97"/>
      <c r="G2063" s="97"/>
      <c r="H2063" s="97"/>
      <c r="I2063" s="97"/>
      <c r="J2063" s="97"/>
      <c r="K2063" s="97"/>
      <c r="L2063" s="97"/>
      <c r="M2063" s="97"/>
      <c r="N2063" s="97"/>
      <c r="O2063" t="str">
        <f t="shared" ref="O2063" si="2052">O2061</f>
        <v/>
      </c>
    </row>
    <row r="2064" spans="1:15" x14ac:dyDescent="0.25">
      <c r="A2064" s="193" t="s">
        <v>164</v>
      </c>
      <c r="B2064" s="97"/>
      <c r="C2064" s="97"/>
      <c r="D2064" s="97"/>
      <c r="E2064" s="97"/>
      <c r="F2064" s="97"/>
      <c r="G2064" s="97"/>
      <c r="H2064" s="97"/>
      <c r="I2064" s="97"/>
      <c r="J2064" s="97"/>
      <c r="K2064" s="97"/>
      <c r="L2064" s="97"/>
      <c r="M2064" s="97"/>
      <c r="N2064" s="97"/>
      <c r="O2064" t="str">
        <f t="shared" ref="O2064" si="2053">O2061</f>
        <v/>
      </c>
    </row>
    <row r="2065" spans="1:15" x14ac:dyDescent="0.25">
      <c r="A2065" s="188"/>
      <c r="B2065" s="188"/>
      <c r="C2065" s="188"/>
      <c r="D2065" s="188"/>
      <c r="E2065" s="188"/>
      <c r="F2065" s="188"/>
      <c r="G2065" s="188"/>
      <c r="H2065" s="188"/>
      <c r="I2065" s="188"/>
      <c r="J2065" s="188"/>
      <c r="K2065" s="188"/>
      <c r="L2065" s="188"/>
      <c r="M2065" s="188"/>
      <c r="N2065" s="188"/>
      <c r="O2065" t="str">
        <f t="shared" ref="O2065" si="2054">O2061</f>
        <v/>
      </c>
    </row>
    <row r="2066" spans="1:15" x14ac:dyDescent="0.25">
      <c r="A2066" s="191" t="str">
        <f>'[1]Run Rate'!A416</f>
        <v>UFC16117</v>
      </c>
      <c r="B2066" s="191" t="str">
        <f>'[1]Run Rate'!B416</f>
        <v>OPRO SELF-FIT SILVER UFC Black/Red</v>
      </c>
      <c r="C2066" s="191" t="str">
        <f>'[1]Run Rate'!C416</f>
        <v>BORILAČKA OPREMA</v>
      </c>
      <c r="D2066" s="191" t="str">
        <f>'[1]Run Rate'!D416</f>
        <v>03 BRONZE</v>
      </c>
      <c r="E2066" s="97"/>
      <c r="F2066" s="97"/>
      <c r="G2066" s="97"/>
      <c r="H2066" s="97"/>
      <c r="I2066" s="97"/>
      <c r="J2066" s="97"/>
      <c r="K2066" s="97"/>
      <c r="L2066" s="97"/>
      <c r="M2066" s="97"/>
      <c r="N2066" s="97"/>
      <c r="O2066" t="str">
        <f t="shared" ref="O2066" si="2055">IF(AND(OR($B$1="ALL",$B$1=C2066),OR($E$1="ALL",$E$1=D2066),OR($B$2="ALL",$B$2=A2066),OR($E$2="ALL",IFERROR(SEARCH($E$2,B2066),0)&gt;0)),"MATCH","")</f>
        <v/>
      </c>
    </row>
    <row r="2067" spans="1:15" x14ac:dyDescent="0.25">
      <c r="A2067" s="192"/>
      <c r="B2067" s="192" t="s">
        <v>156</v>
      </c>
      <c r="C2067" s="192" t="s">
        <v>157</v>
      </c>
      <c r="D2067" s="192" t="s">
        <v>158</v>
      </c>
      <c r="E2067" s="192" t="s">
        <v>139</v>
      </c>
      <c r="F2067" s="192" t="s">
        <v>140</v>
      </c>
      <c r="G2067" s="192" t="s">
        <v>141</v>
      </c>
      <c r="H2067" s="192" t="s">
        <v>142</v>
      </c>
      <c r="I2067" s="192" t="s">
        <v>143</v>
      </c>
      <c r="J2067" s="192" t="s">
        <v>144</v>
      </c>
      <c r="K2067" s="192" t="s">
        <v>145</v>
      </c>
      <c r="L2067" s="192" t="s">
        <v>146</v>
      </c>
      <c r="M2067" s="192" t="s">
        <v>147</v>
      </c>
      <c r="N2067" s="192" t="s">
        <v>148</v>
      </c>
      <c r="O2067" t="str">
        <f t="shared" ref="O2067" si="2056">O2066</f>
        <v/>
      </c>
    </row>
    <row r="2068" spans="1:15" x14ac:dyDescent="0.25">
      <c r="A2068" s="193" t="s">
        <v>161</v>
      </c>
      <c r="B2068" s="97"/>
      <c r="C2068" s="97"/>
      <c r="D2068" s="97"/>
      <c r="E2068" s="97"/>
      <c r="F2068" s="97"/>
      <c r="G2068" s="97"/>
      <c r="H2068" s="97"/>
      <c r="I2068" s="97"/>
      <c r="J2068" s="97"/>
      <c r="K2068" s="97"/>
      <c r="L2068" s="97"/>
      <c r="M2068" s="97"/>
      <c r="N2068" s="97"/>
      <c r="O2068" t="str">
        <f t="shared" ref="O2068" si="2057">O2066</f>
        <v/>
      </c>
    </row>
    <row r="2069" spans="1:15" x14ac:dyDescent="0.25">
      <c r="A2069" s="193" t="s">
        <v>164</v>
      </c>
      <c r="B2069" s="97"/>
      <c r="C2069" s="97"/>
      <c r="D2069" s="97"/>
      <c r="E2069" s="97"/>
      <c r="F2069" s="97"/>
      <c r="G2069" s="97"/>
      <c r="H2069" s="97"/>
      <c r="I2069" s="97"/>
      <c r="J2069" s="97"/>
      <c r="K2069" s="97"/>
      <c r="L2069" s="97"/>
      <c r="M2069" s="97"/>
      <c r="N2069" s="97"/>
      <c r="O2069" t="str">
        <f t="shared" ref="O2069" si="2058">O2066</f>
        <v/>
      </c>
    </row>
    <row r="2070" spans="1:15" x14ac:dyDescent="0.25">
      <c r="A2070" s="188"/>
      <c r="B2070" s="188"/>
      <c r="C2070" s="188"/>
      <c r="D2070" s="188"/>
      <c r="E2070" s="188"/>
      <c r="F2070" s="188"/>
      <c r="G2070" s="188"/>
      <c r="H2070" s="188"/>
      <c r="I2070" s="188"/>
      <c r="J2070" s="188"/>
      <c r="K2070" s="188"/>
      <c r="L2070" s="188"/>
      <c r="M2070" s="188"/>
      <c r="N2070" s="188"/>
      <c r="O2070" t="str">
        <f t="shared" ref="O2070" si="2059">O2066</f>
        <v/>
      </c>
    </row>
    <row r="2071" spans="1:15" x14ac:dyDescent="0.25">
      <c r="A2071" s="191" t="str">
        <f>'[1]Run Rate'!A417</f>
        <v>ZOE12457</v>
      </c>
      <c r="B2071" s="191" t="str">
        <f>'[1]Run Rate'!B417</f>
        <v>ZOE Whey 250g Choco Hazelnut Rocher</v>
      </c>
      <c r="C2071" s="191" t="str">
        <f>'[1]Run Rate'!C417</f>
        <v>PROTEINI</v>
      </c>
      <c r="D2071" s="191" t="str">
        <f>'[1]Run Rate'!D417</f>
        <v>03 BRONZE</v>
      </c>
      <c r="E2071" s="97"/>
      <c r="F2071" s="97"/>
      <c r="G2071" s="97"/>
      <c r="H2071" s="97"/>
      <c r="I2071" s="97"/>
      <c r="J2071" s="97"/>
      <c r="K2071" s="97"/>
      <c r="L2071" s="97"/>
      <c r="M2071" s="97"/>
      <c r="N2071" s="97"/>
      <c r="O2071" t="str">
        <f t="shared" ref="O2071" si="2060">IF(AND(OR($B$1="ALL",$B$1=C2071),OR($E$1="ALL",$E$1=D2071),OR($B$2="ALL",$B$2=A2071),OR($E$2="ALL",IFERROR(SEARCH($E$2,B2071),0)&gt;0)),"MATCH","")</f>
        <v/>
      </c>
    </row>
    <row r="2072" spans="1:15" x14ac:dyDescent="0.25">
      <c r="A2072" s="192"/>
      <c r="B2072" s="192" t="s">
        <v>156</v>
      </c>
      <c r="C2072" s="192" t="s">
        <v>157</v>
      </c>
      <c r="D2072" s="192" t="s">
        <v>158</v>
      </c>
      <c r="E2072" s="192" t="s">
        <v>139</v>
      </c>
      <c r="F2072" s="192" t="s">
        <v>140</v>
      </c>
      <c r="G2072" s="192" t="s">
        <v>141</v>
      </c>
      <c r="H2072" s="192" t="s">
        <v>142</v>
      </c>
      <c r="I2072" s="192" t="s">
        <v>143</v>
      </c>
      <c r="J2072" s="192" t="s">
        <v>144</v>
      </c>
      <c r="K2072" s="192" t="s">
        <v>145</v>
      </c>
      <c r="L2072" s="192" t="s">
        <v>146</v>
      </c>
      <c r="M2072" s="192" t="s">
        <v>147</v>
      </c>
      <c r="N2072" s="192" t="s">
        <v>148</v>
      </c>
      <c r="O2072" t="str">
        <f t="shared" ref="O2072" si="2061">O2071</f>
        <v/>
      </c>
    </row>
    <row r="2073" spans="1:15" x14ac:dyDescent="0.25">
      <c r="A2073" s="193" t="s">
        <v>161</v>
      </c>
      <c r="B2073" s="97"/>
      <c r="C2073" s="97"/>
      <c r="D2073" s="97"/>
      <c r="E2073" s="97"/>
      <c r="F2073" s="97"/>
      <c r="G2073" s="97"/>
      <c r="H2073" s="97"/>
      <c r="I2073" s="97"/>
      <c r="J2073" s="97"/>
      <c r="K2073" s="97"/>
      <c r="L2073" s="97"/>
      <c r="M2073" s="97"/>
      <c r="N2073" s="97"/>
      <c r="O2073" t="str">
        <f t="shared" ref="O2073" si="2062">O2071</f>
        <v/>
      </c>
    </row>
    <row r="2074" spans="1:15" x14ac:dyDescent="0.25">
      <c r="A2074" s="193" t="s">
        <v>164</v>
      </c>
      <c r="B2074" s="97"/>
      <c r="C2074" s="97"/>
      <c r="D2074" s="97"/>
      <c r="E2074" s="97"/>
      <c r="F2074" s="97"/>
      <c r="G2074" s="97"/>
      <c r="H2074" s="97"/>
      <c r="I2074" s="97"/>
      <c r="J2074" s="97"/>
      <c r="K2074" s="97"/>
      <c r="L2074" s="97"/>
      <c r="M2074" s="97"/>
      <c r="N2074" s="97"/>
      <c r="O2074" t="str">
        <f t="shared" ref="O2074" si="2063">O2071</f>
        <v/>
      </c>
    </row>
    <row r="2075" spans="1:15" x14ac:dyDescent="0.25">
      <c r="A2075" s="188"/>
      <c r="B2075" s="188"/>
      <c r="C2075" s="188"/>
      <c r="D2075" s="188"/>
      <c r="E2075" s="188"/>
      <c r="F2075" s="188"/>
      <c r="G2075" s="188"/>
      <c r="H2075" s="188"/>
      <c r="I2075" s="188"/>
      <c r="J2075" s="188"/>
      <c r="K2075" s="188"/>
      <c r="L2075" s="188"/>
      <c r="M2075" s="188"/>
      <c r="N2075" s="188"/>
      <c r="O2075" t="str">
        <f t="shared" ref="O2075" si="2064">O2071</f>
        <v/>
      </c>
    </row>
    <row r="2076" spans="1:15" x14ac:dyDescent="0.25">
      <c r="A2076" s="191" t="str">
        <f>'[1]Run Rate'!A418</f>
        <v>POL12707</v>
      </c>
      <c r="B2076" s="191" t="str">
        <f>'[1]Run Rate'!B418</f>
        <v>Polleo Pro Whey 30g sachet Vanilla-raspberry</v>
      </c>
      <c r="C2076" s="191" t="str">
        <f>'[1]Run Rate'!C418</f>
        <v>PROTEINI</v>
      </c>
      <c r="D2076" s="191" t="str">
        <f>'[1]Run Rate'!D418</f>
        <v>03 BRONZE</v>
      </c>
      <c r="E2076" s="97"/>
      <c r="F2076" s="97"/>
      <c r="G2076" s="97"/>
      <c r="H2076" s="97"/>
      <c r="I2076" s="97"/>
      <c r="J2076" s="97"/>
      <c r="K2076" s="97"/>
      <c r="L2076" s="97"/>
      <c r="M2076" s="97"/>
      <c r="N2076" s="97"/>
      <c r="O2076" t="str">
        <f t="shared" ref="O2076" si="2065">IF(AND(OR($B$1="ALL",$B$1=C2076),OR($E$1="ALL",$E$1=D2076),OR($B$2="ALL",$B$2=A2076),OR($E$2="ALL",IFERROR(SEARCH($E$2,B2076),0)&gt;0)),"MATCH","")</f>
        <v/>
      </c>
    </row>
    <row r="2077" spans="1:15" x14ac:dyDescent="0.25">
      <c r="A2077" s="192"/>
      <c r="B2077" s="192" t="s">
        <v>156</v>
      </c>
      <c r="C2077" s="192" t="s">
        <v>157</v>
      </c>
      <c r="D2077" s="192" t="s">
        <v>158</v>
      </c>
      <c r="E2077" s="192" t="s">
        <v>139</v>
      </c>
      <c r="F2077" s="192" t="s">
        <v>140</v>
      </c>
      <c r="G2077" s="192" t="s">
        <v>141</v>
      </c>
      <c r="H2077" s="192" t="s">
        <v>142</v>
      </c>
      <c r="I2077" s="192" t="s">
        <v>143</v>
      </c>
      <c r="J2077" s="192" t="s">
        <v>144</v>
      </c>
      <c r="K2077" s="192" t="s">
        <v>145</v>
      </c>
      <c r="L2077" s="192" t="s">
        <v>146</v>
      </c>
      <c r="M2077" s="192" t="s">
        <v>147</v>
      </c>
      <c r="N2077" s="192" t="s">
        <v>148</v>
      </c>
      <c r="O2077" t="str">
        <f t="shared" ref="O2077" si="2066">O2076</f>
        <v/>
      </c>
    </row>
    <row r="2078" spans="1:15" x14ac:dyDescent="0.25">
      <c r="A2078" s="193" t="s">
        <v>161</v>
      </c>
      <c r="B2078" s="97"/>
      <c r="C2078" s="97"/>
      <c r="D2078" s="97"/>
      <c r="E2078" s="97"/>
      <c r="F2078" s="97"/>
      <c r="G2078" s="97"/>
      <c r="H2078" s="97"/>
      <c r="I2078" s="97"/>
      <c r="J2078" s="97"/>
      <c r="K2078" s="97"/>
      <c r="L2078" s="97"/>
      <c r="M2078" s="97"/>
      <c r="N2078" s="97"/>
      <c r="O2078" t="str">
        <f t="shared" ref="O2078" si="2067">O2076</f>
        <v/>
      </c>
    </row>
    <row r="2079" spans="1:15" x14ac:dyDescent="0.25">
      <c r="A2079" s="193" t="s">
        <v>164</v>
      </c>
      <c r="B2079" s="97"/>
      <c r="C2079" s="97"/>
      <c r="D2079" s="97"/>
      <c r="E2079" s="97"/>
      <c r="F2079" s="97"/>
      <c r="G2079" s="97"/>
      <c r="H2079" s="97"/>
      <c r="I2079" s="97"/>
      <c r="J2079" s="97"/>
      <c r="K2079" s="97"/>
      <c r="L2079" s="97"/>
      <c r="M2079" s="97"/>
      <c r="N2079" s="97"/>
      <c r="O2079" t="str">
        <f t="shared" ref="O2079" si="2068">O2076</f>
        <v/>
      </c>
    </row>
    <row r="2080" spans="1:15" x14ac:dyDescent="0.25">
      <c r="A2080" s="188"/>
      <c r="B2080" s="188"/>
      <c r="C2080" s="188"/>
      <c r="D2080" s="188"/>
      <c r="E2080" s="188"/>
      <c r="F2080" s="188"/>
      <c r="G2080" s="188"/>
      <c r="H2080" s="188"/>
      <c r="I2080" s="188"/>
      <c r="J2080" s="188"/>
      <c r="K2080" s="188"/>
      <c r="L2080" s="188"/>
      <c r="M2080" s="188"/>
      <c r="N2080" s="188"/>
      <c r="O2080" t="str">
        <f t="shared" ref="O2080" si="2069">O2076</f>
        <v/>
      </c>
    </row>
    <row r="2081" spans="1:15" x14ac:dyDescent="0.25">
      <c r="A2081" s="191" t="str">
        <f>'[1]Run Rate'!A419</f>
        <v>UFC16115</v>
      </c>
      <c r="B2081" s="191" t="str">
        <f>'[1]Run Rate'!B419</f>
        <v>OPRO SELF-FIT Bronze UFC White</v>
      </c>
      <c r="C2081" s="191" t="str">
        <f>'[1]Run Rate'!C419</f>
        <v>BORILAČKA OPREMA</v>
      </c>
      <c r="D2081" s="191" t="str">
        <f>'[1]Run Rate'!D419</f>
        <v>03 BRONZE</v>
      </c>
      <c r="E2081" s="97"/>
      <c r="F2081" s="97"/>
      <c r="G2081" s="97"/>
      <c r="H2081" s="97"/>
      <c r="I2081" s="97"/>
      <c r="J2081" s="97"/>
      <c r="K2081" s="97"/>
      <c r="L2081" s="97"/>
      <c r="M2081" s="97"/>
      <c r="N2081" s="97"/>
      <c r="O2081" t="str">
        <f t="shared" ref="O2081" si="2070">IF(AND(OR($B$1="ALL",$B$1=C2081),OR($E$1="ALL",$E$1=D2081),OR($B$2="ALL",$B$2=A2081),OR($E$2="ALL",IFERROR(SEARCH($E$2,B2081),0)&gt;0)),"MATCH","")</f>
        <v/>
      </c>
    </row>
    <row r="2082" spans="1:15" x14ac:dyDescent="0.25">
      <c r="A2082" s="192"/>
      <c r="B2082" s="192" t="s">
        <v>156</v>
      </c>
      <c r="C2082" s="192" t="s">
        <v>157</v>
      </c>
      <c r="D2082" s="192" t="s">
        <v>158</v>
      </c>
      <c r="E2082" s="192" t="s">
        <v>139</v>
      </c>
      <c r="F2082" s="192" t="s">
        <v>140</v>
      </c>
      <c r="G2082" s="192" t="s">
        <v>141</v>
      </c>
      <c r="H2082" s="192" t="s">
        <v>142</v>
      </c>
      <c r="I2082" s="192" t="s">
        <v>143</v>
      </c>
      <c r="J2082" s="192" t="s">
        <v>144</v>
      </c>
      <c r="K2082" s="192" t="s">
        <v>145</v>
      </c>
      <c r="L2082" s="192" t="s">
        <v>146</v>
      </c>
      <c r="M2082" s="192" t="s">
        <v>147</v>
      </c>
      <c r="N2082" s="192" t="s">
        <v>148</v>
      </c>
      <c r="O2082" t="str">
        <f t="shared" ref="O2082" si="2071">O2081</f>
        <v/>
      </c>
    </row>
    <row r="2083" spans="1:15" x14ac:dyDescent="0.25">
      <c r="A2083" s="193" t="s">
        <v>161</v>
      </c>
      <c r="B2083" s="97"/>
      <c r="C2083" s="97"/>
      <c r="D2083" s="97"/>
      <c r="E2083" s="97"/>
      <c r="F2083" s="97"/>
      <c r="G2083" s="97"/>
      <c r="H2083" s="97"/>
      <c r="I2083" s="97"/>
      <c r="J2083" s="97"/>
      <c r="K2083" s="97"/>
      <c r="L2083" s="97"/>
      <c r="M2083" s="97"/>
      <c r="N2083" s="97"/>
      <c r="O2083" t="str">
        <f t="shared" ref="O2083" si="2072">O2081</f>
        <v/>
      </c>
    </row>
    <row r="2084" spans="1:15" x14ac:dyDescent="0.25">
      <c r="A2084" s="193" t="s">
        <v>164</v>
      </c>
      <c r="B2084" s="97"/>
      <c r="C2084" s="97"/>
      <c r="D2084" s="97"/>
      <c r="E2084" s="97"/>
      <c r="F2084" s="97"/>
      <c r="G2084" s="97"/>
      <c r="H2084" s="97"/>
      <c r="I2084" s="97"/>
      <c r="J2084" s="97"/>
      <c r="K2084" s="97"/>
      <c r="L2084" s="97"/>
      <c r="M2084" s="97"/>
      <c r="N2084" s="97"/>
      <c r="O2084" t="str">
        <f t="shared" ref="O2084" si="2073">O2081</f>
        <v/>
      </c>
    </row>
    <row r="2085" spans="1:15" x14ac:dyDescent="0.25">
      <c r="A2085" s="188"/>
      <c r="B2085" s="188"/>
      <c r="C2085" s="188"/>
      <c r="D2085" s="188"/>
      <c r="E2085" s="188"/>
      <c r="F2085" s="188"/>
      <c r="G2085" s="188"/>
      <c r="H2085" s="188"/>
      <c r="I2085" s="188"/>
      <c r="J2085" s="188"/>
      <c r="K2085" s="188"/>
      <c r="L2085" s="188"/>
      <c r="M2085" s="188"/>
      <c r="N2085" s="188"/>
      <c r="O2085" t="str">
        <f t="shared" ref="O2085" si="2074">O2081</f>
        <v/>
      </c>
    </row>
    <row r="2086" spans="1:15" x14ac:dyDescent="0.25">
      <c r="A2086" s="191" t="str">
        <f>'[1]Run Rate'!A420</f>
        <v>ZOE12301</v>
      </c>
      <c r="B2086" s="191" t="str">
        <f>'[1]Run Rate'!B420</f>
        <v>Prostirka My everyday ECO TPE Yoga Nude ZOE</v>
      </c>
      <c r="C2086" s="191" t="str">
        <f>'[1]Run Rate'!C420</f>
        <v>FITNESS OPREMA</v>
      </c>
      <c r="D2086" s="191" t="str">
        <f>'[1]Run Rate'!D420</f>
        <v>03 BRONZE</v>
      </c>
      <c r="E2086" s="97"/>
      <c r="F2086" s="97"/>
      <c r="G2086" s="97"/>
      <c r="H2086" s="97"/>
      <c r="I2086" s="97"/>
      <c r="J2086" s="97"/>
      <c r="K2086" s="97"/>
      <c r="L2086" s="97"/>
      <c r="M2086" s="97"/>
      <c r="N2086" s="97"/>
      <c r="O2086" t="str">
        <f t="shared" ref="O2086" si="2075">IF(AND(OR($B$1="ALL",$B$1=C2086),OR($E$1="ALL",$E$1=D2086),OR($B$2="ALL",$B$2=A2086),OR($E$2="ALL",IFERROR(SEARCH($E$2,B2086),0)&gt;0)),"MATCH","")</f>
        <v/>
      </c>
    </row>
    <row r="2087" spans="1:15" x14ac:dyDescent="0.25">
      <c r="A2087" s="192"/>
      <c r="B2087" s="192" t="s">
        <v>156</v>
      </c>
      <c r="C2087" s="192" t="s">
        <v>157</v>
      </c>
      <c r="D2087" s="192" t="s">
        <v>158</v>
      </c>
      <c r="E2087" s="192" t="s">
        <v>139</v>
      </c>
      <c r="F2087" s="192" t="s">
        <v>140</v>
      </c>
      <c r="G2087" s="192" t="s">
        <v>141</v>
      </c>
      <c r="H2087" s="192" t="s">
        <v>142</v>
      </c>
      <c r="I2087" s="192" t="s">
        <v>143</v>
      </c>
      <c r="J2087" s="192" t="s">
        <v>144</v>
      </c>
      <c r="K2087" s="192" t="s">
        <v>145</v>
      </c>
      <c r="L2087" s="192" t="s">
        <v>146</v>
      </c>
      <c r="M2087" s="192" t="s">
        <v>147</v>
      </c>
      <c r="N2087" s="192" t="s">
        <v>148</v>
      </c>
      <c r="O2087" t="str">
        <f t="shared" ref="O2087" si="2076">O2086</f>
        <v/>
      </c>
    </row>
    <row r="2088" spans="1:15" x14ac:dyDescent="0.25">
      <c r="A2088" s="193" t="s">
        <v>161</v>
      </c>
      <c r="B2088" s="97"/>
      <c r="C2088" s="97"/>
      <c r="D2088" s="97"/>
      <c r="E2088" s="97"/>
      <c r="F2088" s="97"/>
      <c r="G2088" s="97"/>
      <c r="H2088" s="97"/>
      <c r="I2088" s="97"/>
      <c r="J2088" s="97"/>
      <c r="K2088" s="97"/>
      <c r="L2088" s="97"/>
      <c r="M2088" s="97"/>
      <c r="N2088" s="97"/>
      <c r="O2088" t="str">
        <f t="shared" ref="O2088" si="2077">O2086</f>
        <v/>
      </c>
    </row>
    <row r="2089" spans="1:15" x14ac:dyDescent="0.25">
      <c r="A2089" s="193" t="s">
        <v>164</v>
      </c>
      <c r="B2089" s="97"/>
      <c r="C2089" s="97"/>
      <c r="D2089" s="97"/>
      <c r="E2089" s="97"/>
      <c r="F2089" s="97"/>
      <c r="G2089" s="97"/>
      <c r="H2089" s="97"/>
      <c r="I2089" s="97"/>
      <c r="J2089" s="97"/>
      <c r="K2089" s="97"/>
      <c r="L2089" s="97"/>
      <c r="M2089" s="97"/>
      <c r="N2089" s="97"/>
      <c r="O2089" t="str">
        <f t="shared" ref="O2089" si="2078">O2086</f>
        <v/>
      </c>
    </row>
    <row r="2090" spans="1:15" x14ac:dyDescent="0.25">
      <c r="A2090" s="188"/>
      <c r="B2090" s="188"/>
      <c r="C2090" s="188"/>
      <c r="D2090" s="188"/>
      <c r="E2090" s="188"/>
      <c r="F2090" s="188"/>
      <c r="G2090" s="188"/>
      <c r="H2090" s="188"/>
      <c r="I2090" s="188"/>
      <c r="J2090" s="188"/>
      <c r="K2090" s="188"/>
      <c r="L2090" s="188"/>
      <c r="M2090" s="188"/>
      <c r="N2090" s="188"/>
      <c r="O2090" t="str">
        <f t="shared" ref="O2090" si="2079">O2086</f>
        <v/>
      </c>
    </row>
    <row r="2091" spans="1:15" x14ac:dyDescent="0.25">
      <c r="A2091" s="191" t="str">
        <f>'[1]Run Rate'!A421</f>
        <v>TRX02014</v>
      </c>
      <c r="B2091" s="191" t="str">
        <f>'[1]Run Rate'!B421</f>
        <v>TRX Pro Suspension Trainer</v>
      </c>
      <c r="C2091" s="191" t="str">
        <f>'[1]Run Rate'!C421</f>
        <v>FITNESS OPREMA</v>
      </c>
      <c r="D2091" s="191" t="str">
        <f>'[1]Run Rate'!D421</f>
        <v>03 BRONZE</v>
      </c>
      <c r="E2091" s="97"/>
      <c r="F2091" s="97"/>
      <c r="G2091" s="97"/>
      <c r="H2091" s="97"/>
      <c r="I2091" s="97"/>
      <c r="J2091" s="97"/>
      <c r="K2091" s="97"/>
      <c r="L2091" s="97"/>
      <c r="M2091" s="97"/>
      <c r="N2091" s="97"/>
      <c r="O2091" t="str">
        <f t="shared" ref="O2091" si="2080">IF(AND(OR($B$1="ALL",$B$1=C2091),OR($E$1="ALL",$E$1=D2091),OR($B$2="ALL",$B$2=A2091),OR($E$2="ALL",IFERROR(SEARCH($E$2,B2091),0)&gt;0)),"MATCH","")</f>
        <v/>
      </c>
    </row>
    <row r="2092" spans="1:15" x14ac:dyDescent="0.25">
      <c r="A2092" s="192"/>
      <c r="B2092" s="192" t="s">
        <v>156</v>
      </c>
      <c r="C2092" s="192" t="s">
        <v>157</v>
      </c>
      <c r="D2092" s="192" t="s">
        <v>158</v>
      </c>
      <c r="E2092" s="192" t="s">
        <v>139</v>
      </c>
      <c r="F2092" s="192" t="s">
        <v>140</v>
      </c>
      <c r="G2092" s="192" t="s">
        <v>141</v>
      </c>
      <c r="H2092" s="192" t="s">
        <v>142</v>
      </c>
      <c r="I2092" s="192" t="s">
        <v>143</v>
      </c>
      <c r="J2092" s="192" t="s">
        <v>144</v>
      </c>
      <c r="K2092" s="192" t="s">
        <v>145</v>
      </c>
      <c r="L2092" s="192" t="s">
        <v>146</v>
      </c>
      <c r="M2092" s="192" t="s">
        <v>147</v>
      </c>
      <c r="N2092" s="192" t="s">
        <v>148</v>
      </c>
      <c r="O2092" t="str">
        <f t="shared" ref="O2092" si="2081">O2091</f>
        <v/>
      </c>
    </row>
    <row r="2093" spans="1:15" x14ac:dyDescent="0.25">
      <c r="A2093" s="193" t="s">
        <v>161</v>
      </c>
      <c r="B2093" s="97"/>
      <c r="C2093" s="97"/>
      <c r="D2093" s="97"/>
      <c r="E2093" s="97"/>
      <c r="F2093" s="97"/>
      <c r="G2093" s="97"/>
      <c r="H2093" s="97"/>
      <c r="I2093" s="97"/>
      <c r="J2093" s="97"/>
      <c r="K2093" s="97"/>
      <c r="L2093" s="97"/>
      <c r="M2093" s="97"/>
      <c r="N2093" s="97"/>
      <c r="O2093" t="str">
        <f t="shared" ref="O2093" si="2082">O2091</f>
        <v/>
      </c>
    </row>
    <row r="2094" spans="1:15" x14ac:dyDescent="0.25">
      <c r="A2094" s="193" t="s">
        <v>164</v>
      </c>
      <c r="B2094" s="97"/>
      <c r="C2094" s="97"/>
      <c r="D2094" s="97"/>
      <c r="E2094" s="97"/>
      <c r="F2094" s="97"/>
      <c r="G2094" s="97"/>
      <c r="H2094" s="97"/>
      <c r="I2094" s="97"/>
      <c r="J2094" s="97"/>
      <c r="K2094" s="97"/>
      <c r="L2094" s="97"/>
      <c r="M2094" s="97"/>
      <c r="N2094" s="97"/>
      <c r="O2094" t="str">
        <f t="shared" ref="O2094" si="2083">O2091</f>
        <v/>
      </c>
    </row>
    <row r="2095" spans="1:15" x14ac:dyDescent="0.25">
      <c r="A2095" s="188"/>
      <c r="B2095" s="188"/>
      <c r="C2095" s="188"/>
      <c r="D2095" s="188"/>
      <c r="E2095" s="188"/>
      <c r="F2095" s="188"/>
      <c r="G2095" s="188"/>
      <c r="H2095" s="188"/>
      <c r="I2095" s="188"/>
      <c r="J2095" s="188"/>
      <c r="K2095" s="188"/>
      <c r="L2095" s="188"/>
      <c r="M2095" s="188"/>
      <c r="N2095" s="188"/>
      <c r="O2095" t="str">
        <f t="shared" ref="O2095" si="2084">O2091</f>
        <v/>
      </c>
    </row>
    <row r="2096" spans="1:15" x14ac:dyDescent="0.25">
      <c r="A2096" s="191" t="str">
        <f>'[1]Run Rate'!A422</f>
        <v>SCM04303</v>
      </c>
      <c r="B2096" s="191" t="str">
        <f>'[1]Run Rate'!B422</f>
        <v>Nitromax 2kg chocolate</v>
      </c>
      <c r="C2096" s="191" t="str">
        <f>'[1]Run Rate'!C422</f>
        <v>SPORTSKA PREHRANA</v>
      </c>
      <c r="D2096" s="191" t="str">
        <f>'[1]Run Rate'!D422</f>
        <v>03 BRONZE</v>
      </c>
      <c r="E2096" s="97"/>
      <c r="F2096" s="97"/>
      <c r="G2096" s="97"/>
      <c r="H2096" s="97"/>
      <c r="I2096" s="97"/>
      <c r="J2096" s="97"/>
      <c r="K2096" s="97"/>
      <c r="L2096" s="97"/>
      <c r="M2096" s="97"/>
      <c r="N2096" s="97"/>
      <c r="O2096" t="str">
        <f t="shared" ref="O2096" si="2085">IF(AND(OR($B$1="ALL",$B$1=C2096),OR($E$1="ALL",$E$1=D2096),OR($B$2="ALL",$B$2=A2096),OR($E$2="ALL",IFERROR(SEARCH($E$2,B2096),0)&gt;0)),"MATCH","")</f>
        <v/>
      </c>
    </row>
    <row r="2097" spans="1:15" x14ac:dyDescent="0.25">
      <c r="A2097" s="192"/>
      <c r="B2097" s="192" t="s">
        <v>156</v>
      </c>
      <c r="C2097" s="192" t="s">
        <v>157</v>
      </c>
      <c r="D2097" s="192" t="s">
        <v>158</v>
      </c>
      <c r="E2097" s="192" t="s">
        <v>139</v>
      </c>
      <c r="F2097" s="192" t="s">
        <v>140</v>
      </c>
      <c r="G2097" s="192" t="s">
        <v>141</v>
      </c>
      <c r="H2097" s="192" t="s">
        <v>142</v>
      </c>
      <c r="I2097" s="192" t="s">
        <v>143</v>
      </c>
      <c r="J2097" s="192" t="s">
        <v>144</v>
      </c>
      <c r="K2097" s="192" t="s">
        <v>145</v>
      </c>
      <c r="L2097" s="192" t="s">
        <v>146</v>
      </c>
      <c r="M2097" s="192" t="s">
        <v>147</v>
      </c>
      <c r="N2097" s="192" t="s">
        <v>148</v>
      </c>
      <c r="O2097" t="str">
        <f t="shared" ref="O2097" si="2086">O2096</f>
        <v/>
      </c>
    </row>
    <row r="2098" spans="1:15" x14ac:dyDescent="0.25">
      <c r="A2098" s="193" t="s">
        <v>161</v>
      </c>
      <c r="B2098" s="97"/>
      <c r="C2098" s="97"/>
      <c r="D2098" s="97"/>
      <c r="E2098" s="97"/>
      <c r="F2098" s="97"/>
      <c r="G2098" s="97"/>
      <c r="H2098" s="97"/>
      <c r="I2098" s="97"/>
      <c r="J2098" s="97"/>
      <c r="K2098" s="97"/>
      <c r="L2098" s="97"/>
      <c r="M2098" s="97"/>
      <c r="N2098" s="97"/>
      <c r="O2098" t="str">
        <f t="shared" ref="O2098" si="2087">O2096</f>
        <v/>
      </c>
    </row>
    <row r="2099" spans="1:15" x14ac:dyDescent="0.25">
      <c r="A2099" s="193" t="s">
        <v>164</v>
      </c>
      <c r="B2099" s="97"/>
      <c r="C2099" s="97"/>
      <c r="D2099" s="97"/>
      <c r="E2099" s="97"/>
      <c r="F2099" s="97"/>
      <c r="G2099" s="97"/>
      <c r="H2099" s="97"/>
      <c r="I2099" s="97"/>
      <c r="J2099" s="97"/>
      <c r="K2099" s="97"/>
      <c r="L2099" s="97"/>
      <c r="M2099" s="97"/>
      <c r="N2099" s="97"/>
      <c r="O2099" t="str">
        <f t="shared" ref="O2099" si="2088">O2096</f>
        <v/>
      </c>
    </row>
    <row r="2100" spans="1:15" x14ac:dyDescent="0.25">
      <c r="A2100" s="188"/>
      <c r="B2100" s="188"/>
      <c r="C2100" s="188"/>
      <c r="D2100" s="188"/>
      <c r="E2100" s="188"/>
      <c r="F2100" s="188"/>
      <c r="G2100" s="188"/>
      <c r="H2100" s="188"/>
      <c r="I2100" s="188"/>
      <c r="J2100" s="188"/>
      <c r="K2100" s="188"/>
      <c r="L2100" s="188"/>
      <c r="M2100" s="188"/>
      <c r="N2100" s="188"/>
      <c r="O2100" t="str">
        <f t="shared" ref="O2100" si="2089">O2096</f>
        <v/>
      </c>
    </row>
    <row r="2101" spans="1:15" x14ac:dyDescent="0.25">
      <c r="A2101" s="191" t="str">
        <f>'[1]Run Rate'!A423</f>
        <v>ATC06500</v>
      </c>
      <c r="B2101" s="191" t="str">
        <f>'[1]Run Rate'!B423</f>
        <v>Bučica gumirana 1 kg</v>
      </c>
      <c r="C2101" s="191" t="str">
        <f>'[1]Run Rate'!C423</f>
        <v>FITNESS OPREMA</v>
      </c>
      <c r="D2101" s="191" t="str">
        <f>'[1]Run Rate'!D423</f>
        <v>03 BRONZE</v>
      </c>
      <c r="E2101" s="97"/>
      <c r="F2101" s="97"/>
      <c r="G2101" s="97"/>
      <c r="H2101" s="97"/>
      <c r="I2101" s="97"/>
      <c r="J2101" s="97"/>
      <c r="K2101" s="97"/>
      <c r="L2101" s="97"/>
      <c r="M2101" s="97"/>
      <c r="N2101" s="97"/>
      <c r="O2101" t="str">
        <f t="shared" ref="O2101" si="2090">IF(AND(OR($B$1="ALL",$B$1=C2101),OR($E$1="ALL",$E$1=D2101),OR($B$2="ALL",$B$2=A2101),OR($E$2="ALL",IFERROR(SEARCH($E$2,B2101),0)&gt;0)),"MATCH","")</f>
        <v/>
      </c>
    </row>
    <row r="2102" spans="1:15" x14ac:dyDescent="0.25">
      <c r="A2102" s="192"/>
      <c r="B2102" s="192" t="s">
        <v>156</v>
      </c>
      <c r="C2102" s="192" t="s">
        <v>157</v>
      </c>
      <c r="D2102" s="192" t="s">
        <v>158</v>
      </c>
      <c r="E2102" s="192" t="s">
        <v>139</v>
      </c>
      <c r="F2102" s="192" t="s">
        <v>140</v>
      </c>
      <c r="G2102" s="192" t="s">
        <v>141</v>
      </c>
      <c r="H2102" s="192" t="s">
        <v>142</v>
      </c>
      <c r="I2102" s="192" t="s">
        <v>143</v>
      </c>
      <c r="J2102" s="192" t="s">
        <v>144</v>
      </c>
      <c r="K2102" s="192" t="s">
        <v>145</v>
      </c>
      <c r="L2102" s="192" t="s">
        <v>146</v>
      </c>
      <c r="M2102" s="192" t="s">
        <v>147</v>
      </c>
      <c r="N2102" s="192" t="s">
        <v>148</v>
      </c>
      <c r="O2102" t="str">
        <f t="shared" ref="O2102" si="2091">O2101</f>
        <v/>
      </c>
    </row>
    <row r="2103" spans="1:15" x14ac:dyDescent="0.25">
      <c r="A2103" s="193" t="s">
        <v>161</v>
      </c>
      <c r="B2103" s="97"/>
      <c r="C2103" s="97"/>
      <c r="D2103" s="97"/>
      <c r="E2103" s="97"/>
      <c r="F2103" s="97"/>
      <c r="G2103" s="97"/>
      <c r="H2103" s="97"/>
      <c r="I2103" s="97"/>
      <c r="J2103" s="97"/>
      <c r="K2103" s="97"/>
      <c r="L2103" s="97"/>
      <c r="M2103" s="97"/>
      <c r="N2103" s="97"/>
      <c r="O2103" t="str">
        <f t="shared" ref="O2103" si="2092">O2101</f>
        <v/>
      </c>
    </row>
    <row r="2104" spans="1:15" x14ac:dyDescent="0.25">
      <c r="A2104" s="193" t="s">
        <v>164</v>
      </c>
      <c r="B2104" s="97"/>
      <c r="C2104" s="97"/>
      <c r="D2104" s="97"/>
      <c r="E2104" s="97"/>
      <c r="F2104" s="97"/>
      <c r="G2104" s="97"/>
      <c r="H2104" s="97"/>
      <c r="I2104" s="97"/>
      <c r="J2104" s="97"/>
      <c r="K2104" s="97"/>
      <c r="L2104" s="97"/>
      <c r="M2104" s="97"/>
      <c r="N2104" s="97"/>
      <c r="O2104" t="str">
        <f t="shared" ref="O2104" si="2093">O2101</f>
        <v/>
      </c>
    </row>
    <row r="2105" spans="1:15" x14ac:dyDescent="0.25">
      <c r="A2105" s="188"/>
      <c r="B2105" s="188"/>
      <c r="C2105" s="188"/>
      <c r="D2105" s="188"/>
      <c r="E2105" s="188"/>
      <c r="F2105" s="188"/>
      <c r="G2105" s="188"/>
      <c r="H2105" s="188"/>
      <c r="I2105" s="188"/>
      <c r="J2105" s="188"/>
      <c r="K2105" s="188"/>
      <c r="L2105" s="188"/>
      <c r="M2105" s="188"/>
      <c r="N2105" s="188"/>
      <c r="O2105" t="str">
        <f t="shared" ref="O2105" si="2094">O2101</f>
        <v/>
      </c>
    </row>
    <row r="2106" spans="1:15" x14ac:dyDescent="0.25">
      <c r="A2106" s="191" t="str">
        <f>'[1]Run Rate'!A424</f>
        <v>ON00432</v>
      </c>
      <c r="B2106" s="191" t="str">
        <f>'[1]Run Rate'!B424</f>
        <v>Serious Mass 5,45kg Cookies&amp;Cream</v>
      </c>
      <c r="C2106" s="191" t="str">
        <f>'[1]Run Rate'!C424</f>
        <v>SPORTSKA PREHRANA</v>
      </c>
      <c r="D2106" s="191" t="str">
        <f>'[1]Run Rate'!D424</f>
        <v>03 BRONZE</v>
      </c>
      <c r="E2106" s="97"/>
      <c r="F2106" s="97"/>
      <c r="G2106" s="97"/>
      <c r="H2106" s="97"/>
      <c r="I2106" s="97"/>
      <c r="J2106" s="97"/>
      <c r="K2106" s="97"/>
      <c r="L2106" s="97"/>
      <c r="M2106" s="97"/>
      <c r="N2106" s="97"/>
      <c r="O2106" t="str">
        <f t="shared" ref="O2106" si="2095">IF(AND(OR($B$1="ALL",$B$1=C2106),OR($E$1="ALL",$E$1=D2106),OR($B$2="ALL",$B$2=A2106),OR($E$2="ALL",IFERROR(SEARCH($E$2,B2106),0)&gt;0)),"MATCH","")</f>
        <v/>
      </c>
    </row>
    <row r="2107" spans="1:15" x14ac:dyDescent="0.25">
      <c r="A2107" s="192"/>
      <c r="B2107" s="192" t="s">
        <v>156</v>
      </c>
      <c r="C2107" s="192" t="s">
        <v>157</v>
      </c>
      <c r="D2107" s="192" t="s">
        <v>158</v>
      </c>
      <c r="E2107" s="192" t="s">
        <v>139</v>
      </c>
      <c r="F2107" s="192" t="s">
        <v>140</v>
      </c>
      <c r="G2107" s="192" t="s">
        <v>141</v>
      </c>
      <c r="H2107" s="192" t="s">
        <v>142</v>
      </c>
      <c r="I2107" s="192" t="s">
        <v>143</v>
      </c>
      <c r="J2107" s="192" t="s">
        <v>144</v>
      </c>
      <c r="K2107" s="192" t="s">
        <v>145</v>
      </c>
      <c r="L2107" s="192" t="s">
        <v>146</v>
      </c>
      <c r="M2107" s="192" t="s">
        <v>147</v>
      </c>
      <c r="N2107" s="192" t="s">
        <v>148</v>
      </c>
      <c r="O2107" t="str">
        <f t="shared" ref="O2107" si="2096">O2106</f>
        <v/>
      </c>
    </row>
    <row r="2108" spans="1:15" x14ac:dyDescent="0.25">
      <c r="A2108" s="193" t="s">
        <v>161</v>
      </c>
      <c r="B2108" s="97"/>
      <c r="C2108" s="97"/>
      <c r="D2108" s="97"/>
      <c r="E2108" s="97"/>
      <c r="F2108" s="97"/>
      <c r="G2108" s="97"/>
      <c r="H2108" s="97"/>
      <c r="I2108" s="97"/>
      <c r="J2108" s="97"/>
      <c r="K2108" s="97"/>
      <c r="L2108" s="97"/>
      <c r="M2108" s="97"/>
      <c r="N2108" s="97"/>
      <c r="O2108" t="str">
        <f t="shared" ref="O2108" si="2097">O2106</f>
        <v/>
      </c>
    </row>
    <row r="2109" spans="1:15" x14ac:dyDescent="0.25">
      <c r="A2109" s="193" t="s">
        <v>164</v>
      </c>
      <c r="B2109" s="97"/>
      <c r="C2109" s="97"/>
      <c r="D2109" s="97"/>
      <c r="E2109" s="97"/>
      <c r="F2109" s="97"/>
      <c r="G2109" s="97"/>
      <c r="H2109" s="97"/>
      <c r="I2109" s="97"/>
      <c r="J2109" s="97"/>
      <c r="K2109" s="97"/>
      <c r="L2109" s="97"/>
      <c r="M2109" s="97"/>
      <c r="N2109" s="97"/>
      <c r="O2109" t="str">
        <f t="shared" ref="O2109" si="2098">O2106</f>
        <v/>
      </c>
    </row>
    <row r="2110" spans="1:15" x14ac:dyDescent="0.25">
      <c r="A2110" s="188"/>
      <c r="B2110" s="188"/>
      <c r="C2110" s="188"/>
      <c r="D2110" s="188"/>
      <c r="E2110" s="188"/>
      <c r="F2110" s="188"/>
      <c r="G2110" s="188"/>
      <c r="H2110" s="188"/>
      <c r="I2110" s="188"/>
      <c r="J2110" s="188"/>
      <c r="K2110" s="188"/>
      <c r="L2110" s="188"/>
      <c r="M2110" s="188"/>
      <c r="N2110" s="188"/>
      <c r="O2110" t="str">
        <f t="shared" ref="O2110" si="2099">O2106</f>
        <v/>
      </c>
    </row>
    <row r="2111" spans="1:15" x14ac:dyDescent="0.25">
      <c r="A2111" s="191" t="str">
        <f>'[1]Run Rate'!A425</f>
        <v>POL12708</v>
      </c>
      <c r="B2111" s="191" t="str">
        <f>'[1]Run Rate'!B425</f>
        <v>Polleo Pro Whey 908g Vanilla raspberry</v>
      </c>
      <c r="C2111" s="191" t="str">
        <f>'[1]Run Rate'!C425</f>
        <v>PROTEINI</v>
      </c>
      <c r="D2111" s="191" t="str">
        <f>'[1]Run Rate'!D425</f>
        <v>03 BRONZE</v>
      </c>
      <c r="E2111" s="97"/>
      <c r="F2111" s="97"/>
      <c r="G2111" s="97"/>
      <c r="H2111" s="97"/>
      <c r="I2111" s="97"/>
      <c r="J2111" s="97"/>
      <c r="K2111" s="97"/>
      <c r="L2111" s="97"/>
      <c r="M2111" s="97"/>
      <c r="N2111" s="97"/>
      <c r="O2111" t="str">
        <f t="shared" ref="O2111" si="2100">IF(AND(OR($B$1="ALL",$B$1=C2111),OR($E$1="ALL",$E$1=D2111),OR($B$2="ALL",$B$2=A2111),OR($E$2="ALL",IFERROR(SEARCH($E$2,B2111),0)&gt;0)),"MATCH","")</f>
        <v/>
      </c>
    </row>
    <row r="2112" spans="1:15" x14ac:dyDescent="0.25">
      <c r="A2112" s="192"/>
      <c r="B2112" s="192" t="s">
        <v>156</v>
      </c>
      <c r="C2112" s="192" t="s">
        <v>157</v>
      </c>
      <c r="D2112" s="192" t="s">
        <v>158</v>
      </c>
      <c r="E2112" s="192" t="s">
        <v>139</v>
      </c>
      <c r="F2112" s="192" t="s">
        <v>140</v>
      </c>
      <c r="G2112" s="192" t="s">
        <v>141</v>
      </c>
      <c r="H2112" s="192" t="s">
        <v>142</v>
      </c>
      <c r="I2112" s="192" t="s">
        <v>143</v>
      </c>
      <c r="J2112" s="192" t="s">
        <v>144</v>
      </c>
      <c r="K2112" s="192" t="s">
        <v>145</v>
      </c>
      <c r="L2112" s="192" t="s">
        <v>146</v>
      </c>
      <c r="M2112" s="192" t="s">
        <v>147</v>
      </c>
      <c r="N2112" s="192" t="s">
        <v>148</v>
      </c>
      <c r="O2112" t="str">
        <f t="shared" ref="O2112" si="2101">O2111</f>
        <v/>
      </c>
    </row>
    <row r="2113" spans="1:15" x14ac:dyDescent="0.25">
      <c r="A2113" s="193" t="s">
        <v>161</v>
      </c>
      <c r="B2113" s="97"/>
      <c r="C2113" s="97"/>
      <c r="D2113" s="97"/>
      <c r="E2113" s="97"/>
      <c r="F2113" s="97"/>
      <c r="G2113" s="97"/>
      <c r="H2113" s="97"/>
      <c r="I2113" s="97"/>
      <c r="J2113" s="97"/>
      <c r="K2113" s="97"/>
      <c r="L2113" s="97"/>
      <c r="M2113" s="97"/>
      <c r="N2113" s="97"/>
      <c r="O2113" t="str">
        <f t="shared" ref="O2113" si="2102">O2111</f>
        <v/>
      </c>
    </row>
    <row r="2114" spans="1:15" x14ac:dyDescent="0.25">
      <c r="A2114" s="193" t="s">
        <v>164</v>
      </c>
      <c r="B2114" s="97"/>
      <c r="C2114" s="97"/>
      <c r="D2114" s="97"/>
      <c r="E2114" s="97"/>
      <c r="F2114" s="97"/>
      <c r="G2114" s="97"/>
      <c r="H2114" s="97"/>
      <c r="I2114" s="97"/>
      <c r="J2114" s="97"/>
      <c r="K2114" s="97"/>
      <c r="L2114" s="97"/>
      <c r="M2114" s="97"/>
      <c r="N2114" s="97"/>
      <c r="O2114" t="str">
        <f t="shared" ref="O2114" si="2103">O2111</f>
        <v/>
      </c>
    </row>
    <row r="2115" spans="1:15" x14ac:dyDescent="0.25">
      <c r="A2115" s="188"/>
      <c r="B2115" s="188"/>
      <c r="C2115" s="188"/>
      <c r="D2115" s="188"/>
      <c r="E2115" s="188"/>
      <c r="F2115" s="188"/>
      <c r="G2115" s="188"/>
      <c r="H2115" s="188"/>
      <c r="I2115" s="188"/>
      <c r="J2115" s="188"/>
      <c r="K2115" s="188"/>
      <c r="L2115" s="188"/>
      <c r="M2115" s="188"/>
      <c r="N2115" s="188"/>
      <c r="O2115" t="str">
        <f t="shared" ref="O2115" si="2104">O2111</f>
        <v/>
      </c>
    </row>
    <row r="2116" spans="1:15" x14ac:dyDescent="0.25">
      <c r="A2116" s="191" t="str">
        <f>'[1]Run Rate'!A426</f>
        <v>POL09806</v>
      </c>
      <c r="B2116" s="191" t="str">
        <f>'[1]Run Rate'!B426</f>
        <v>Polleo Tonalin CLA 60 softgels</v>
      </c>
      <c r="C2116" s="191" t="str">
        <f>'[1]Run Rate'!C426</f>
        <v>SPORTSKA PREHRANA</v>
      </c>
      <c r="D2116" s="191" t="str">
        <f>'[1]Run Rate'!D426</f>
        <v>03 BRONZE</v>
      </c>
      <c r="E2116" s="97"/>
      <c r="F2116" s="97"/>
      <c r="G2116" s="97"/>
      <c r="H2116" s="97"/>
      <c r="I2116" s="97"/>
      <c r="J2116" s="97"/>
      <c r="K2116" s="97"/>
      <c r="L2116" s="97"/>
      <c r="M2116" s="97"/>
      <c r="N2116" s="97"/>
      <c r="O2116" t="str">
        <f t="shared" ref="O2116" si="2105">IF(AND(OR($B$1="ALL",$B$1=C2116),OR($E$1="ALL",$E$1=D2116),OR($B$2="ALL",$B$2=A2116),OR($E$2="ALL",IFERROR(SEARCH($E$2,B2116),0)&gt;0)),"MATCH","")</f>
        <v/>
      </c>
    </row>
    <row r="2117" spans="1:15" x14ac:dyDescent="0.25">
      <c r="A2117" s="192"/>
      <c r="B2117" s="192" t="s">
        <v>156</v>
      </c>
      <c r="C2117" s="192" t="s">
        <v>157</v>
      </c>
      <c r="D2117" s="192" t="s">
        <v>158</v>
      </c>
      <c r="E2117" s="192" t="s">
        <v>139</v>
      </c>
      <c r="F2117" s="192" t="s">
        <v>140</v>
      </c>
      <c r="G2117" s="192" t="s">
        <v>141</v>
      </c>
      <c r="H2117" s="192" t="s">
        <v>142</v>
      </c>
      <c r="I2117" s="192" t="s">
        <v>143</v>
      </c>
      <c r="J2117" s="192" t="s">
        <v>144</v>
      </c>
      <c r="K2117" s="192" t="s">
        <v>145</v>
      </c>
      <c r="L2117" s="192" t="s">
        <v>146</v>
      </c>
      <c r="M2117" s="192" t="s">
        <v>147</v>
      </c>
      <c r="N2117" s="192" t="s">
        <v>148</v>
      </c>
      <c r="O2117" t="str">
        <f t="shared" ref="O2117" si="2106">O2116</f>
        <v/>
      </c>
    </row>
    <row r="2118" spans="1:15" x14ac:dyDescent="0.25">
      <c r="A2118" s="193" t="s">
        <v>161</v>
      </c>
      <c r="B2118" s="97"/>
      <c r="C2118" s="97"/>
      <c r="D2118" s="97"/>
      <c r="E2118" s="97"/>
      <c r="F2118" s="97"/>
      <c r="G2118" s="97"/>
      <c r="H2118" s="97"/>
      <c r="I2118" s="97"/>
      <c r="J2118" s="97"/>
      <c r="K2118" s="97"/>
      <c r="L2118" s="97"/>
      <c r="M2118" s="97"/>
      <c r="N2118" s="97"/>
      <c r="O2118" t="str">
        <f t="shared" ref="O2118" si="2107">O2116</f>
        <v/>
      </c>
    </row>
    <row r="2119" spans="1:15" x14ac:dyDescent="0.25">
      <c r="A2119" s="193" t="s">
        <v>164</v>
      </c>
      <c r="B2119" s="97"/>
      <c r="C2119" s="97"/>
      <c r="D2119" s="97"/>
      <c r="E2119" s="97"/>
      <c r="F2119" s="97"/>
      <c r="G2119" s="97"/>
      <c r="H2119" s="97"/>
      <c r="I2119" s="97"/>
      <c r="J2119" s="97"/>
      <c r="K2119" s="97"/>
      <c r="L2119" s="97"/>
      <c r="M2119" s="97"/>
      <c r="N2119" s="97"/>
      <c r="O2119" t="str">
        <f t="shared" ref="O2119" si="2108">O2116</f>
        <v/>
      </c>
    </row>
    <row r="2120" spans="1:15" x14ac:dyDescent="0.25">
      <c r="A2120" s="188"/>
      <c r="B2120" s="188"/>
      <c r="C2120" s="188"/>
      <c r="D2120" s="188"/>
      <c r="E2120" s="188"/>
      <c r="F2120" s="188"/>
      <c r="G2120" s="188"/>
      <c r="H2120" s="188"/>
      <c r="I2120" s="188"/>
      <c r="J2120" s="188"/>
      <c r="K2120" s="188"/>
      <c r="L2120" s="188"/>
      <c r="M2120" s="188"/>
      <c r="N2120" s="188"/>
      <c r="O2120" t="str">
        <f t="shared" ref="O2120" si="2109">O2116</f>
        <v/>
      </c>
    </row>
    <row r="2121" spans="1:15" x14ac:dyDescent="0.25">
      <c r="A2121" s="191" t="str">
        <f>'[1]Run Rate'!A427</f>
        <v>UFC16149</v>
      </c>
      <c r="B2121" s="191" t="str">
        <f>'[1]Run Rate'!B427</f>
        <v>OPRO Self-Fit štitnik za zube GEN5 Srebrni- Crno/ Srebrni</v>
      </c>
      <c r="C2121" s="191" t="str">
        <f>'[1]Run Rate'!C427</f>
        <v>BORILAČKA OPREMA</v>
      </c>
      <c r="D2121" s="191" t="str">
        <f>'[1]Run Rate'!D427</f>
        <v>03 BRONZE</v>
      </c>
      <c r="E2121" s="97"/>
      <c r="F2121" s="97"/>
      <c r="G2121" s="97"/>
      <c r="H2121" s="97"/>
      <c r="I2121" s="97"/>
      <c r="J2121" s="97"/>
      <c r="K2121" s="97"/>
      <c r="L2121" s="97"/>
      <c r="M2121" s="97"/>
      <c r="N2121" s="97"/>
      <c r="O2121" t="str">
        <f t="shared" ref="O2121" si="2110">IF(AND(OR($B$1="ALL",$B$1=C2121),OR($E$1="ALL",$E$1=D2121),OR($B$2="ALL",$B$2=A2121),OR($E$2="ALL",IFERROR(SEARCH($E$2,B2121),0)&gt;0)),"MATCH","")</f>
        <v/>
      </c>
    </row>
    <row r="2122" spans="1:15" x14ac:dyDescent="0.25">
      <c r="A2122" s="192"/>
      <c r="B2122" s="192" t="s">
        <v>156</v>
      </c>
      <c r="C2122" s="192" t="s">
        <v>157</v>
      </c>
      <c r="D2122" s="192" t="s">
        <v>158</v>
      </c>
      <c r="E2122" s="192" t="s">
        <v>139</v>
      </c>
      <c r="F2122" s="192" t="s">
        <v>140</v>
      </c>
      <c r="G2122" s="192" t="s">
        <v>141</v>
      </c>
      <c r="H2122" s="192" t="s">
        <v>142</v>
      </c>
      <c r="I2122" s="192" t="s">
        <v>143</v>
      </c>
      <c r="J2122" s="192" t="s">
        <v>144</v>
      </c>
      <c r="K2122" s="192" t="s">
        <v>145</v>
      </c>
      <c r="L2122" s="192" t="s">
        <v>146</v>
      </c>
      <c r="M2122" s="192" t="s">
        <v>147</v>
      </c>
      <c r="N2122" s="192" t="s">
        <v>148</v>
      </c>
      <c r="O2122" t="str">
        <f t="shared" ref="O2122" si="2111">O2121</f>
        <v/>
      </c>
    </row>
    <row r="2123" spans="1:15" x14ac:dyDescent="0.25">
      <c r="A2123" s="193" t="s">
        <v>161</v>
      </c>
      <c r="B2123" s="97"/>
      <c r="C2123" s="97"/>
      <c r="D2123" s="97"/>
      <c r="E2123" s="97"/>
      <c r="F2123" s="97"/>
      <c r="G2123" s="97"/>
      <c r="H2123" s="97"/>
      <c r="I2123" s="97"/>
      <c r="J2123" s="97"/>
      <c r="K2123" s="97"/>
      <c r="L2123" s="97"/>
      <c r="M2123" s="97"/>
      <c r="N2123" s="97"/>
      <c r="O2123" t="str">
        <f t="shared" ref="O2123" si="2112">O2121</f>
        <v/>
      </c>
    </row>
    <row r="2124" spans="1:15" x14ac:dyDescent="0.25">
      <c r="A2124" s="193" t="s">
        <v>164</v>
      </c>
      <c r="B2124" s="97"/>
      <c r="C2124" s="97"/>
      <c r="D2124" s="97"/>
      <c r="E2124" s="97"/>
      <c r="F2124" s="97"/>
      <c r="G2124" s="97"/>
      <c r="H2124" s="97"/>
      <c r="I2124" s="97"/>
      <c r="J2124" s="97"/>
      <c r="K2124" s="97"/>
      <c r="L2124" s="97"/>
      <c r="M2124" s="97"/>
      <c r="N2124" s="97"/>
      <c r="O2124" t="str">
        <f t="shared" ref="O2124" si="2113">O2121</f>
        <v/>
      </c>
    </row>
    <row r="2125" spans="1:15" x14ac:dyDescent="0.25">
      <c r="A2125" s="188"/>
      <c r="B2125" s="188"/>
      <c r="C2125" s="188"/>
      <c r="D2125" s="188"/>
      <c r="E2125" s="188"/>
      <c r="F2125" s="188"/>
      <c r="G2125" s="188"/>
      <c r="H2125" s="188"/>
      <c r="I2125" s="188"/>
      <c r="J2125" s="188"/>
      <c r="K2125" s="188"/>
      <c r="L2125" s="188"/>
      <c r="M2125" s="188"/>
      <c r="N2125" s="188"/>
      <c r="O2125" t="str">
        <f t="shared" ref="O2125" si="2114">O2121</f>
        <v/>
      </c>
    </row>
    <row r="2126" spans="1:15" x14ac:dyDescent="0.25">
      <c r="A2126" s="191" t="str">
        <f>'[1]Run Rate'!A428</f>
        <v>HUW15027</v>
      </c>
      <c r="B2126" s="191" t="str">
        <f>'[1]Run Rate'!B428</f>
        <v>Huawei Watch GT6 Pro 46mm Black</v>
      </c>
      <c r="C2126" s="191" t="str">
        <f>'[1]Run Rate'!C428</f>
        <v>GADGETI</v>
      </c>
      <c r="D2126" s="191" t="str">
        <f>'[1]Run Rate'!D428</f>
        <v>03 BRONZE</v>
      </c>
      <c r="E2126" s="97"/>
      <c r="F2126" s="97"/>
      <c r="G2126" s="97"/>
      <c r="H2126" s="97"/>
      <c r="I2126" s="97"/>
      <c r="J2126" s="97"/>
      <c r="K2126" s="97"/>
      <c r="L2126" s="97"/>
      <c r="M2126" s="97"/>
      <c r="N2126" s="97"/>
      <c r="O2126" t="str">
        <f t="shared" ref="O2126" si="2115">IF(AND(OR($B$1="ALL",$B$1=C2126),OR($E$1="ALL",$E$1=D2126),OR($B$2="ALL",$B$2=A2126),OR($E$2="ALL",IFERROR(SEARCH($E$2,B2126),0)&gt;0)),"MATCH","")</f>
        <v/>
      </c>
    </row>
    <row r="2127" spans="1:15" x14ac:dyDescent="0.25">
      <c r="A2127" s="192"/>
      <c r="B2127" s="192" t="s">
        <v>156</v>
      </c>
      <c r="C2127" s="192" t="s">
        <v>157</v>
      </c>
      <c r="D2127" s="192" t="s">
        <v>158</v>
      </c>
      <c r="E2127" s="192" t="s">
        <v>139</v>
      </c>
      <c r="F2127" s="192" t="s">
        <v>140</v>
      </c>
      <c r="G2127" s="192" t="s">
        <v>141</v>
      </c>
      <c r="H2127" s="192" t="s">
        <v>142</v>
      </c>
      <c r="I2127" s="192" t="s">
        <v>143</v>
      </c>
      <c r="J2127" s="192" t="s">
        <v>144</v>
      </c>
      <c r="K2127" s="192" t="s">
        <v>145</v>
      </c>
      <c r="L2127" s="192" t="s">
        <v>146</v>
      </c>
      <c r="M2127" s="192" t="s">
        <v>147</v>
      </c>
      <c r="N2127" s="192" t="s">
        <v>148</v>
      </c>
      <c r="O2127" t="str">
        <f t="shared" ref="O2127" si="2116">O2126</f>
        <v/>
      </c>
    </row>
    <row r="2128" spans="1:15" x14ac:dyDescent="0.25">
      <c r="A2128" s="193" t="s">
        <v>161</v>
      </c>
      <c r="B2128" s="97"/>
      <c r="C2128" s="97"/>
      <c r="D2128" s="97"/>
      <c r="E2128" s="97"/>
      <c r="F2128" s="97"/>
      <c r="G2128" s="97"/>
      <c r="H2128" s="97"/>
      <c r="I2128" s="97"/>
      <c r="J2128" s="97"/>
      <c r="K2128" s="97"/>
      <c r="L2128" s="97"/>
      <c r="M2128" s="97"/>
      <c r="N2128" s="97"/>
      <c r="O2128" t="str">
        <f t="shared" ref="O2128" si="2117">O2126</f>
        <v/>
      </c>
    </row>
    <row r="2129" spans="1:15" x14ac:dyDescent="0.25">
      <c r="A2129" s="193" t="s">
        <v>164</v>
      </c>
      <c r="B2129" s="97"/>
      <c r="C2129" s="97"/>
      <c r="D2129" s="97"/>
      <c r="E2129" s="97"/>
      <c r="F2129" s="97"/>
      <c r="G2129" s="97"/>
      <c r="H2129" s="97"/>
      <c r="I2129" s="97"/>
      <c r="J2129" s="97"/>
      <c r="K2129" s="97"/>
      <c r="L2129" s="97"/>
      <c r="M2129" s="97"/>
      <c r="N2129" s="97"/>
      <c r="O2129" t="str">
        <f t="shared" ref="O2129" si="2118">O2126</f>
        <v/>
      </c>
    </row>
    <row r="2130" spans="1:15" x14ac:dyDescent="0.25">
      <c r="A2130" s="188"/>
      <c r="B2130" s="188"/>
      <c r="C2130" s="188"/>
      <c r="D2130" s="188"/>
      <c r="E2130" s="188"/>
      <c r="F2130" s="188"/>
      <c r="G2130" s="188"/>
      <c r="H2130" s="188"/>
      <c r="I2130" s="188"/>
      <c r="J2130" s="188"/>
      <c r="K2130" s="188"/>
      <c r="L2130" s="188"/>
      <c r="M2130" s="188"/>
      <c r="N2130" s="188"/>
      <c r="O2130" t="str">
        <f t="shared" ref="O2130" si="2119">O2126</f>
        <v/>
      </c>
    </row>
    <row r="2131" spans="1:15" x14ac:dyDescent="0.25">
      <c r="A2131" s="191" t="str">
        <f>'[1]Run Rate'!A429</f>
        <v>POL04331</v>
      </c>
      <c r="B2131" s="191" t="str">
        <f>'[1]Run Rate'!B429</f>
        <v>Polleo shaker 300ml NANO WAVE crni</v>
      </c>
      <c r="C2131" s="191" t="str">
        <f>'[1]Run Rate'!C429</f>
        <v>DRINKWARE I HOME</v>
      </c>
      <c r="D2131" s="191" t="str">
        <f>'[1]Run Rate'!D429</f>
        <v>03 BRONZE</v>
      </c>
      <c r="E2131" s="97"/>
      <c r="F2131" s="97"/>
      <c r="G2131" s="97"/>
      <c r="H2131" s="97"/>
      <c r="I2131" s="97"/>
      <c r="J2131" s="97"/>
      <c r="K2131" s="97"/>
      <c r="L2131" s="97"/>
      <c r="M2131" s="97"/>
      <c r="N2131" s="97"/>
      <c r="O2131" t="str">
        <f t="shared" ref="O2131" si="2120">IF(AND(OR($B$1="ALL",$B$1=C2131),OR($E$1="ALL",$E$1=D2131),OR($B$2="ALL",$B$2=A2131),OR($E$2="ALL",IFERROR(SEARCH($E$2,B2131),0)&gt;0)),"MATCH","")</f>
        <v/>
      </c>
    </row>
    <row r="2132" spans="1:15" x14ac:dyDescent="0.25">
      <c r="A2132" s="192"/>
      <c r="B2132" s="192" t="s">
        <v>156</v>
      </c>
      <c r="C2132" s="192" t="s">
        <v>157</v>
      </c>
      <c r="D2132" s="192" t="s">
        <v>158</v>
      </c>
      <c r="E2132" s="192" t="s">
        <v>139</v>
      </c>
      <c r="F2132" s="192" t="s">
        <v>140</v>
      </c>
      <c r="G2132" s="192" t="s">
        <v>141</v>
      </c>
      <c r="H2132" s="192" t="s">
        <v>142</v>
      </c>
      <c r="I2132" s="192" t="s">
        <v>143</v>
      </c>
      <c r="J2132" s="192" t="s">
        <v>144</v>
      </c>
      <c r="K2132" s="192" t="s">
        <v>145</v>
      </c>
      <c r="L2132" s="192" t="s">
        <v>146</v>
      </c>
      <c r="M2132" s="192" t="s">
        <v>147</v>
      </c>
      <c r="N2132" s="192" t="s">
        <v>148</v>
      </c>
      <c r="O2132" t="str">
        <f t="shared" ref="O2132" si="2121">O2131</f>
        <v/>
      </c>
    </row>
    <row r="2133" spans="1:15" x14ac:dyDescent="0.25">
      <c r="A2133" s="193" t="s">
        <v>161</v>
      </c>
      <c r="B2133" s="97"/>
      <c r="C2133" s="97"/>
      <c r="D2133" s="97"/>
      <c r="E2133" s="97"/>
      <c r="F2133" s="97"/>
      <c r="G2133" s="97"/>
      <c r="H2133" s="97"/>
      <c r="I2133" s="97"/>
      <c r="J2133" s="97"/>
      <c r="K2133" s="97"/>
      <c r="L2133" s="97"/>
      <c r="M2133" s="97"/>
      <c r="N2133" s="97"/>
      <c r="O2133" t="str">
        <f t="shared" ref="O2133" si="2122">O2131</f>
        <v/>
      </c>
    </row>
    <row r="2134" spans="1:15" x14ac:dyDescent="0.25">
      <c r="A2134" s="193" t="s">
        <v>164</v>
      </c>
      <c r="B2134" s="97"/>
      <c r="C2134" s="97"/>
      <c r="D2134" s="97"/>
      <c r="E2134" s="97"/>
      <c r="F2134" s="97"/>
      <c r="G2134" s="97"/>
      <c r="H2134" s="97"/>
      <c r="I2134" s="97"/>
      <c r="J2134" s="97"/>
      <c r="K2134" s="97"/>
      <c r="L2134" s="97"/>
      <c r="M2134" s="97"/>
      <c r="N2134" s="97"/>
      <c r="O2134" t="str">
        <f t="shared" ref="O2134" si="2123">O2131</f>
        <v/>
      </c>
    </row>
    <row r="2135" spans="1:15" x14ac:dyDescent="0.25">
      <c r="A2135" s="188"/>
      <c r="B2135" s="188"/>
      <c r="C2135" s="188"/>
      <c r="D2135" s="188"/>
      <c r="E2135" s="188"/>
      <c r="F2135" s="188"/>
      <c r="G2135" s="188"/>
      <c r="H2135" s="188"/>
      <c r="I2135" s="188"/>
      <c r="J2135" s="188"/>
      <c r="K2135" s="188"/>
      <c r="L2135" s="188"/>
      <c r="M2135" s="188"/>
      <c r="N2135" s="188"/>
      <c r="O2135" t="str">
        <f t="shared" ref="O2135" si="2124">O2131</f>
        <v/>
      </c>
    </row>
    <row r="2136" spans="1:15" x14ac:dyDescent="0.25">
      <c r="A2136" s="191" t="str">
        <f>'[1]Run Rate'!A430</f>
        <v>ATC06590</v>
      </c>
      <c r="B2136" s="191" t="str">
        <f>'[1]Run Rate'!B430</f>
        <v>Vijača s opterećenjem Atleticore</v>
      </c>
      <c r="C2136" s="191" t="str">
        <f>'[1]Run Rate'!C430</f>
        <v>FITNESS OPREMA</v>
      </c>
      <c r="D2136" s="191" t="str">
        <f>'[1]Run Rate'!D430</f>
        <v>03 BRONZE</v>
      </c>
      <c r="E2136" s="97"/>
      <c r="F2136" s="97"/>
      <c r="G2136" s="97"/>
      <c r="H2136" s="97"/>
      <c r="I2136" s="97"/>
      <c r="J2136" s="97"/>
      <c r="K2136" s="97"/>
      <c r="L2136" s="97"/>
      <c r="M2136" s="97"/>
      <c r="N2136" s="97"/>
      <c r="O2136" t="str">
        <f t="shared" ref="O2136" si="2125">IF(AND(OR($B$1="ALL",$B$1=C2136),OR($E$1="ALL",$E$1=D2136),OR($B$2="ALL",$B$2=A2136),OR($E$2="ALL",IFERROR(SEARCH($E$2,B2136),0)&gt;0)),"MATCH","")</f>
        <v/>
      </c>
    </row>
    <row r="2137" spans="1:15" x14ac:dyDescent="0.25">
      <c r="A2137" s="192"/>
      <c r="B2137" s="192" t="s">
        <v>156</v>
      </c>
      <c r="C2137" s="192" t="s">
        <v>157</v>
      </c>
      <c r="D2137" s="192" t="s">
        <v>158</v>
      </c>
      <c r="E2137" s="192" t="s">
        <v>139</v>
      </c>
      <c r="F2137" s="192" t="s">
        <v>140</v>
      </c>
      <c r="G2137" s="192" t="s">
        <v>141</v>
      </c>
      <c r="H2137" s="192" t="s">
        <v>142</v>
      </c>
      <c r="I2137" s="192" t="s">
        <v>143</v>
      </c>
      <c r="J2137" s="192" t="s">
        <v>144</v>
      </c>
      <c r="K2137" s="192" t="s">
        <v>145</v>
      </c>
      <c r="L2137" s="192" t="s">
        <v>146</v>
      </c>
      <c r="M2137" s="192" t="s">
        <v>147</v>
      </c>
      <c r="N2137" s="192" t="s">
        <v>148</v>
      </c>
      <c r="O2137" t="str">
        <f t="shared" ref="O2137" si="2126">O2136</f>
        <v/>
      </c>
    </row>
    <row r="2138" spans="1:15" x14ac:dyDescent="0.25">
      <c r="A2138" s="193" t="s">
        <v>161</v>
      </c>
      <c r="B2138" s="97"/>
      <c r="C2138" s="97"/>
      <c r="D2138" s="97"/>
      <c r="E2138" s="97"/>
      <c r="F2138" s="97"/>
      <c r="G2138" s="97"/>
      <c r="H2138" s="97"/>
      <c r="I2138" s="97"/>
      <c r="J2138" s="97"/>
      <c r="K2138" s="97"/>
      <c r="L2138" s="97"/>
      <c r="M2138" s="97"/>
      <c r="N2138" s="97"/>
      <c r="O2138" t="str">
        <f t="shared" ref="O2138" si="2127">O2136</f>
        <v/>
      </c>
    </row>
    <row r="2139" spans="1:15" x14ac:dyDescent="0.25">
      <c r="A2139" s="193" t="s">
        <v>164</v>
      </c>
      <c r="B2139" s="97"/>
      <c r="C2139" s="97"/>
      <c r="D2139" s="97"/>
      <c r="E2139" s="97"/>
      <c r="F2139" s="97"/>
      <c r="G2139" s="97"/>
      <c r="H2139" s="97"/>
      <c r="I2139" s="97"/>
      <c r="J2139" s="97"/>
      <c r="K2139" s="97"/>
      <c r="L2139" s="97"/>
      <c r="M2139" s="97"/>
      <c r="N2139" s="97"/>
      <c r="O2139" t="str">
        <f t="shared" ref="O2139" si="2128">O2136</f>
        <v/>
      </c>
    </row>
    <row r="2140" spans="1:15" x14ac:dyDescent="0.25">
      <c r="A2140" s="188"/>
      <c r="B2140" s="188"/>
      <c r="C2140" s="188"/>
      <c r="D2140" s="188"/>
      <c r="E2140" s="188"/>
      <c r="F2140" s="188"/>
      <c r="G2140" s="188"/>
      <c r="H2140" s="188"/>
      <c r="I2140" s="188"/>
      <c r="J2140" s="188"/>
      <c r="K2140" s="188"/>
      <c r="L2140" s="188"/>
      <c r="M2140" s="188"/>
      <c r="N2140" s="188"/>
      <c r="O2140" t="str">
        <f t="shared" ref="O2140" si="2129">O2136</f>
        <v/>
      </c>
    </row>
    <row r="2141" spans="1:15" x14ac:dyDescent="0.25">
      <c r="A2141" s="191" t="str">
        <f>'[1]Run Rate'!A431</f>
        <v>FIT05836</v>
      </c>
      <c r="B2141" s="191" t="str">
        <f>'[1]Run Rate'!B431</f>
        <v>Uteg disk olimpijski gumirani 10 kg</v>
      </c>
      <c r="C2141" s="191" t="str">
        <f>'[1]Run Rate'!C431</f>
        <v>FITNESS OPREMA</v>
      </c>
      <c r="D2141" s="191" t="str">
        <f>'[1]Run Rate'!D431</f>
        <v>03 BRONZE</v>
      </c>
      <c r="E2141" s="97"/>
      <c r="F2141" s="97"/>
      <c r="G2141" s="97"/>
      <c r="H2141" s="97"/>
      <c r="I2141" s="97"/>
      <c r="J2141" s="97"/>
      <c r="K2141" s="97"/>
      <c r="L2141" s="97"/>
      <c r="M2141" s="97"/>
      <c r="N2141" s="97"/>
      <c r="O2141" t="str">
        <f t="shared" ref="O2141" si="2130">IF(AND(OR($B$1="ALL",$B$1=C2141),OR($E$1="ALL",$E$1=D2141),OR($B$2="ALL",$B$2=A2141),OR($E$2="ALL",IFERROR(SEARCH($E$2,B2141),0)&gt;0)),"MATCH","")</f>
        <v/>
      </c>
    </row>
    <row r="2142" spans="1:15" x14ac:dyDescent="0.25">
      <c r="A2142" s="192"/>
      <c r="B2142" s="192" t="s">
        <v>156</v>
      </c>
      <c r="C2142" s="192" t="s">
        <v>157</v>
      </c>
      <c r="D2142" s="192" t="s">
        <v>158</v>
      </c>
      <c r="E2142" s="192" t="s">
        <v>139</v>
      </c>
      <c r="F2142" s="192" t="s">
        <v>140</v>
      </c>
      <c r="G2142" s="192" t="s">
        <v>141</v>
      </c>
      <c r="H2142" s="192" t="s">
        <v>142</v>
      </c>
      <c r="I2142" s="192" t="s">
        <v>143</v>
      </c>
      <c r="J2142" s="192" t="s">
        <v>144</v>
      </c>
      <c r="K2142" s="192" t="s">
        <v>145</v>
      </c>
      <c r="L2142" s="192" t="s">
        <v>146</v>
      </c>
      <c r="M2142" s="192" t="s">
        <v>147</v>
      </c>
      <c r="N2142" s="192" t="s">
        <v>148</v>
      </c>
      <c r="O2142" t="str">
        <f t="shared" ref="O2142" si="2131">O2141</f>
        <v/>
      </c>
    </row>
    <row r="2143" spans="1:15" x14ac:dyDescent="0.25">
      <c r="A2143" s="193" t="s">
        <v>161</v>
      </c>
      <c r="B2143" s="97"/>
      <c r="C2143" s="97"/>
      <c r="D2143" s="97"/>
      <c r="E2143" s="97"/>
      <c r="F2143" s="97"/>
      <c r="G2143" s="97"/>
      <c r="H2143" s="97"/>
      <c r="I2143" s="97"/>
      <c r="J2143" s="97"/>
      <c r="K2143" s="97"/>
      <c r="L2143" s="97"/>
      <c r="M2143" s="97"/>
      <c r="N2143" s="97"/>
      <c r="O2143" t="str">
        <f t="shared" ref="O2143" si="2132">O2141</f>
        <v/>
      </c>
    </row>
    <row r="2144" spans="1:15" x14ac:dyDescent="0.25">
      <c r="A2144" s="193" t="s">
        <v>164</v>
      </c>
      <c r="B2144" s="97"/>
      <c r="C2144" s="97"/>
      <c r="D2144" s="97"/>
      <c r="E2144" s="97"/>
      <c r="F2144" s="97"/>
      <c r="G2144" s="97"/>
      <c r="H2144" s="97"/>
      <c r="I2144" s="97"/>
      <c r="J2144" s="97"/>
      <c r="K2144" s="97"/>
      <c r="L2144" s="97"/>
      <c r="M2144" s="97"/>
      <c r="N2144" s="97"/>
      <c r="O2144" t="str">
        <f t="shared" ref="O2144" si="2133">O2141</f>
        <v/>
      </c>
    </row>
    <row r="2145" spans="1:15" x14ac:dyDescent="0.25">
      <c r="A2145" s="188"/>
      <c r="B2145" s="188"/>
      <c r="C2145" s="188"/>
      <c r="D2145" s="188"/>
      <c r="E2145" s="188"/>
      <c r="F2145" s="188"/>
      <c r="G2145" s="188"/>
      <c r="H2145" s="188"/>
      <c r="I2145" s="188"/>
      <c r="J2145" s="188"/>
      <c r="K2145" s="188"/>
      <c r="L2145" s="188"/>
      <c r="M2145" s="188"/>
      <c r="N2145" s="188"/>
      <c r="O2145" t="str">
        <f t="shared" ref="O2145" si="2134">O2141</f>
        <v/>
      </c>
    </row>
    <row r="2146" spans="1:15" x14ac:dyDescent="0.25">
      <c r="A2146" s="191" t="str">
        <f>'[1]Run Rate'!A432</f>
        <v>POL12710</v>
      </c>
      <c r="B2146" s="191" t="str">
        <f>'[1]Run Rate'!B432</f>
        <v>Polleo Pro Whey 30g sachet Vanillla</v>
      </c>
      <c r="C2146" s="191" t="str">
        <f>'[1]Run Rate'!C432</f>
        <v>PROTEINI</v>
      </c>
      <c r="D2146" s="191" t="str">
        <f>'[1]Run Rate'!D432</f>
        <v>03 BRONZE</v>
      </c>
      <c r="E2146" s="97"/>
      <c r="F2146" s="97"/>
      <c r="G2146" s="97"/>
      <c r="H2146" s="97"/>
      <c r="I2146" s="97"/>
      <c r="J2146" s="97"/>
      <c r="K2146" s="97"/>
      <c r="L2146" s="97"/>
      <c r="M2146" s="97"/>
      <c r="N2146" s="97"/>
      <c r="O2146" t="str">
        <f t="shared" ref="O2146" si="2135">IF(AND(OR($B$1="ALL",$B$1=C2146),OR($E$1="ALL",$E$1=D2146),OR($B$2="ALL",$B$2=A2146),OR($E$2="ALL",IFERROR(SEARCH($E$2,B2146),0)&gt;0)),"MATCH","")</f>
        <v/>
      </c>
    </row>
    <row r="2147" spans="1:15" x14ac:dyDescent="0.25">
      <c r="A2147" s="192"/>
      <c r="B2147" s="192" t="s">
        <v>156</v>
      </c>
      <c r="C2147" s="192" t="s">
        <v>157</v>
      </c>
      <c r="D2147" s="192" t="s">
        <v>158</v>
      </c>
      <c r="E2147" s="192" t="s">
        <v>139</v>
      </c>
      <c r="F2147" s="192" t="s">
        <v>140</v>
      </c>
      <c r="G2147" s="192" t="s">
        <v>141</v>
      </c>
      <c r="H2147" s="192" t="s">
        <v>142</v>
      </c>
      <c r="I2147" s="192" t="s">
        <v>143</v>
      </c>
      <c r="J2147" s="192" t="s">
        <v>144</v>
      </c>
      <c r="K2147" s="192" t="s">
        <v>145</v>
      </c>
      <c r="L2147" s="192" t="s">
        <v>146</v>
      </c>
      <c r="M2147" s="192" t="s">
        <v>147</v>
      </c>
      <c r="N2147" s="192" t="s">
        <v>148</v>
      </c>
      <c r="O2147" t="str">
        <f t="shared" ref="O2147" si="2136">O2146</f>
        <v/>
      </c>
    </row>
    <row r="2148" spans="1:15" x14ac:dyDescent="0.25">
      <c r="A2148" s="193" t="s">
        <v>161</v>
      </c>
      <c r="B2148" s="97"/>
      <c r="C2148" s="97"/>
      <c r="D2148" s="97"/>
      <c r="E2148" s="97"/>
      <c r="F2148" s="97"/>
      <c r="G2148" s="97"/>
      <c r="H2148" s="97"/>
      <c r="I2148" s="97"/>
      <c r="J2148" s="97"/>
      <c r="K2148" s="97"/>
      <c r="L2148" s="97"/>
      <c r="M2148" s="97"/>
      <c r="N2148" s="97"/>
      <c r="O2148" t="str">
        <f t="shared" ref="O2148" si="2137">O2146</f>
        <v/>
      </c>
    </row>
    <row r="2149" spans="1:15" x14ac:dyDescent="0.25">
      <c r="A2149" s="193" t="s">
        <v>164</v>
      </c>
      <c r="B2149" s="97"/>
      <c r="C2149" s="97"/>
      <c r="D2149" s="97"/>
      <c r="E2149" s="97"/>
      <c r="F2149" s="97"/>
      <c r="G2149" s="97"/>
      <c r="H2149" s="97"/>
      <c r="I2149" s="97"/>
      <c r="J2149" s="97"/>
      <c r="K2149" s="97"/>
      <c r="L2149" s="97"/>
      <c r="M2149" s="97"/>
      <c r="N2149" s="97"/>
      <c r="O2149" t="str">
        <f t="shared" ref="O2149" si="2138">O2146</f>
        <v/>
      </c>
    </row>
    <row r="2150" spans="1:15" x14ac:dyDescent="0.25">
      <c r="A2150" s="188"/>
      <c r="B2150" s="188"/>
      <c r="C2150" s="188"/>
      <c r="D2150" s="188"/>
      <c r="E2150" s="188"/>
      <c r="F2150" s="188"/>
      <c r="G2150" s="188"/>
      <c r="H2150" s="188"/>
      <c r="I2150" s="188"/>
      <c r="J2150" s="188"/>
      <c r="K2150" s="188"/>
      <c r="L2150" s="188"/>
      <c r="M2150" s="188"/>
      <c r="N2150" s="188"/>
      <c r="O2150" t="str">
        <f t="shared" ref="O2150" si="2139">O2146</f>
        <v/>
      </c>
    </row>
    <row r="2151" spans="1:15" x14ac:dyDescent="0.25">
      <c r="A2151" s="191" t="str">
        <f>'[1]Run Rate'!A433</f>
        <v>ON00532</v>
      </c>
      <c r="B2151" s="191" t="str">
        <f>'[1]Run Rate'!B433</f>
        <v>Amino Energy+ RTD Orange 250ml</v>
      </c>
      <c r="C2151" s="191" t="str">
        <f>'[1]Run Rate'!C433</f>
        <v>RTD &amp; SNACKS</v>
      </c>
      <c r="D2151" s="191" t="str">
        <f>'[1]Run Rate'!D433</f>
        <v>03 BRONZE</v>
      </c>
      <c r="E2151" s="97"/>
      <c r="F2151" s="97"/>
      <c r="G2151" s="97"/>
      <c r="H2151" s="97"/>
      <c r="I2151" s="97"/>
      <c r="J2151" s="97"/>
      <c r="K2151" s="97"/>
      <c r="L2151" s="97"/>
      <c r="M2151" s="97"/>
      <c r="N2151" s="97"/>
      <c r="O2151" t="str">
        <f t="shared" ref="O2151" si="2140">IF(AND(OR($B$1="ALL",$B$1=C2151),OR($E$1="ALL",$E$1=D2151),OR($B$2="ALL",$B$2=A2151),OR($E$2="ALL",IFERROR(SEARCH($E$2,B2151),0)&gt;0)),"MATCH","")</f>
        <v/>
      </c>
    </row>
    <row r="2152" spans="1:15" x14ac:dyDescent="0.25">
      <c r="A2152" s="192"/>
      <c r="B2152" s="192" t="s">
        <v>156</v>
      </c>
      <c r="C2152" s="192" t="s">
        <v>157</v>
      </c>
      <c r="D2152" s="192" t="s">
        <v>158</v>
      </c>
      <c r="E2152" s="192" t="s">
        <v>139</v>
      </c>
      <c r="F2152" s="192" t="s">
        <v>140</v>
      </c>
      <c r="G2152" s="192" t="s">
        <v>141</v>
      </c>
      <c r="H2152" s="192" t="s">
        <v>142</v>
      </c>
      <c r="I2152" s="192" t="s">
        <v>143</v>
      </c>
      <c r="J2152" s="192" t="s">
        <v>144</v>
      </c>
      <c r="K2152" s="192" t="s">
        <v>145</v>
      </c>
      <c r="L2152" s="192" t="s">
        <v>146</v>
      </c>
      <c r="M2152" s="192" t="s">
        <v>147</v>
      </c>
      <c r="N2152" s="192" t="s">
        <v>148</v>
      </c>
      <c r="O2152" t="str">
        <f t="shared" ref="O2152" si="2141">O2151</f>
        <v/>
      </c>
    </row>
    <row r="2153" spans="1:15" x14ac:dyDescent="0.25">
      <c r="A2153" s="193" t="s">
        <v>161</v>
      </c>
      <c r="B2153" s="97"/>
      <c r="C2153" s="97"/>
      <c r="D2153" s="97"/>
      <c r="E2153" s="97"/>
      <c r="F2153" s="97"/>
      <c r="G2153" s="97"/>
      <c r="H2153" s="97"/>
      <c r="I2153" s="97"/>
      <c r="J2153" s="97"/>
      <c r="K2153" s="97"/>
      <c r="L2153" s="97"/>
      <c r="M2153" s="97"/>
      <c r="N2153" s="97"/>
      <c r="O2153" t="str">
        <f t="shared" ref="O2153" si="2142">O2151</f>
        <v/>
      </c>
    </row>
    <row r="2154" spans="1:15" x14ac:dyDescent="0.25">
      <c r="A2154" s="193" t="s">
        <v>164</v>
      </c>
      <c r="B2154" s="97"/>
      <c r="C2154" s="97"/>
      <c r="D2154" s="97"/>
      <c r="E2154" s="97"/>
      <c r="F2154" s="97"/>
      <c r="G2154" s="97"/>
      <c r="H2154" s="97"/>
      <c r="I2154" s="97"/>
      <c r="J2154" s="97"/>
      <c r="K2154" s="97"/>
      <c r="L2154" s="97"/>
      <c r="M2154" s="97"/>
      <c r="N2154" s="97"/>
      <c r="O2154" t="str">
        <f t="shared" ref="O2154" si="2143">O2151</f>
        <v/>
      </c>
    </row>
    <row r="2155" spans="1:15" x14ac:dyDescent="0.25">
      <c r="A2155" s="188"/>
      <c r="B2155" s="188"/>
      <c r="C2155" s="188"/>
      <c r="D2155" s="188"/>
      <c r="E2155" s="188"/>
      <c r="F2155" s="188"/>
      <c r="G2155" s="188"/>
      <c r="H2155" s="188"/>
      <c r="I2155" s="188"/>
      <c r="J2155" s="188"/>
      <c r="K2155" s="188"/>
      <c r="L2155" s="188"/>
      <c r="M2155" s="188"/>
      <c r="N2155" s="188"/>
      <c r="O2155" t="str">
        <f t="shared" ref="O2155" si="2144">O2151</f>
        <v/>
      </c>
    </row>
    <row r="2156" spans="1:15" x14ac:dyDescent="0.25">
      <c r="A2156" s="191" t="str">
        <f>'[1]Run Rate'!A434</f>
        <v>UFC16116</v>
      </c>
      <c r="B2156" s="191" t="str">
        <f>'[1]Run Rate'!B434</f>
        <v>OPRO SELF-FIT SILVER UFC Red/Black</v>
      </c>
      <c r="C2156" s="191" t="str">
        <f>'[1]Run Rate'!C434</f>
        <v>BORILAČKA OPREMA</v>
      </c>
      <c r="D2156" s="191" t="str">
        <f>'[1]Run Rate'!D434</f>
        <v>03 BRONZE</v>
      </c>
      <c r="E2156" s="97"/>
      <c r="F2156" s="97"/>
      <c r="G2156" s="97"/>
      <c r="H2156" s="97"/>
      <c r="I2156" s="97"/>
      <c r="J2156" s="97"/>
      <c r="K2156" s="97"/>
      <c r="L2156" s="97"/>
      <c r="M2156" s="97"/>
      <c r="N2156" s="97"/>
      <c r="O2156" t="str">
        <f t="shared" ref="O2156" si="2145">IF(AND(OR($B$1="ALL",$B$1=C2156),OR($E$1="ALL",$E$1=D2156),OR($B$2="ALL",$B$2=A2156),OR($E$2="ALL",IFERROR(SEARCH($E$2,B2156),0)&gt;0)),"MATCH","")</f>
        <v/>
      </c>
    </row>
    <row r="2157" spans="1:15" x14ac:dyDescent="0.25">
      <c r="A2157" s="192"/>
      <c r="B2157" s="192" t="s">
        <v>156</v>
      </c>
      <c r="C2157" s="192" t="s">
        <v>157</v>
      </c>
      <c r="D2157" s="192" t="s">
        <v>158</v>
      </c>
      <c r="E2157" s="192" t="s">
        <v>139</v>
      </c>
      <c r="F2157" s="192" t="s">
        <v>140</v>
      </c>
      <c r="G2157" s="192" t="s">
        <v>141</v>
      </c>
      <c r="H2157" s="192" t="s">
        <v>142</v>
      </c>
      <c r="I2157" s="192" t="s">
        <v>143</v>
      </c>
      <c r="J2157" s="192" t="s">
        <v>144</v>
      </c>
      <c r="K2157" s="192" t="s">
        <v>145</v>
      </c>
      <c r="L2157" s="192" t="s">
        <v>146</v>
      </c>
      <c r="M2157" s="192" t="s">
        <v>147</v>
      </c>
      <c r="N2157" s="192" t="s">
        <v>148</v>
      </c>
      <c r="O2157" t="str">
        <f t="shared" ref="O2157" si="2146">O2156</f>
        <v/>
      </c>
    </row>
    <row r="2158" spans="1:15" x14ac:dyDescent="0.25">
      <c r="A2158" s="193" t="s">
        <v>161</v>
      </c>
      <c r="B2158" s="97"/>
      <c r="C2158" s="97"/>
      <c r="D2158" s="97"/>
      <c r="E2158" s="97"/>
      <c r="F2158" s="97"/>
      <c r="G2158" s="97"/>
      <c r="H2158" s="97"/>
      <c r="I2158" s="97"/>
      <c r="J2158" s="97"/>
      <c r="K2158" s="97"/>
      <c r="L2158" s="97"/>
      <c r="M2158" s="97"/>
      <c r="N2158" s="97"/>
      <c r="O2158" t="str">
        <f t="shared" ref="O2158" si="2147">O2156</f>
        <v/>
      </c>
    </row>
    <row r="2159" spans="1:15" x14ac:dyDescent="0.25">
      <c r="A2159" s="193" t="s">
        <v>164</v>
      </c>
      <c r="B2159" s="97"/>
      <c r="C2159" s="97"/>
      <c r="D2159" s="97"/>
      <c r="E2159" s="97"/>
      <c r="F2159" s="97"/>
      <c r="G2159" s="97"/>
      <c r="H2159" s="97"/>
      <c r="I2159" s="97"/>
      <c r="J2159" s="97"/>
      <c r="K2159" s="97"/>
      <c r="L2159" s="97"/>
      <c r="M2159" s="97"/>
      <c r="N2159" s="97"/>
      <c r="O2159" t="str">
        <f t="shared" ref="O2159" si="2148">O2156</f>
        <v/>
      </c>
    </row>
    <row r="2160" spans="1:15" x14ac:dyDescent="0.25">
      <c r="A2160" s="188"/>
      <c r="B2160" s="188"/>
      <c r="C2160" s="188"/>
      <c r="D2160" s="188"/>
      <c r="E2160" s="188"/>
      <c r="F2160" s="188"/>
      <c r="G2160" s="188"/>
      <c r="H2160" s="188"/>
      <c r="I2160" s="188"/>
      <c r="J2160" s="188"/>
      <c r="K2160" s="188"/>
      <c r="L2160" s="188"/>
      <c r="M2160" s="188"/>
      <c r="N2160" s="188"/>
      <c r="O2160" t="str">
        <f t="shared" ref="O2160" si="2149">O2156</f>
        <v/>
      </c>
    </row>
    <row r="2161" spans="1:15" x14ac:dyDescent="0.25">
      <c r="A2161" s="191" t="str">
        <f>'[1]Run Rate'!A435</f>
        <v>ATC06601</v>
      </c>
      <c r="B2161" s="191" t="str">
        <f>'[1]Run Rate'!B435</f>
        <v>Girja profesionalna 12 kg Atleticore</v>
      </c>
      <c r="C2161" s="191" t="str">
        <f>'[1]Run Rate'!C435</f>
        <v>FITNESS OPREMA</v>
      </c>
      <c r="D2161" s="191" t="str">
        <f>'[1]Run Rate'!D435</f>
        <v>03 BRONZE</v>
      </c>
      <c r="E2161" s="97"/>
      <c r="F2161" s="97"/>
      <c r="G2161" s="97"/>
      <c r="H2161" s="97"/>
      <c r="I2161" s="97"/>
      <c r="J2161" s="97"/>
      <c r="K2161" s="97"/>
      <c r="L2161" s="97"/>
      <c r="M2161" s="97"/>
      <c r="N2161" s="97"/>
      <c r="O2161" t="str">
        <f t="shared" ref="O2161" si="2150">IF(AND(OR($B$1="ALL",$B$1=C2161),OR($E$1="ALL",$E$1=D2161),OR($B$2="ALL",$B$2=A2161),OR($E$2="ALL",IFERROR(SEARCH($E$2,B2161),0)&gt;0)),"MATCH","")</f>
        <v/>
      </c>
    </row>
    <row r="2162" spans="1:15" x14ac:dyDescent="0.25">
      <c r="A2162" s="192"/>
      <c r="B2162" s="192" t="s">
        <v>156</v>
      </c>
      <c r="C2162" s="192" t="s">
        <v>157</v>
      </c>
      <c r="D2162" s="192" t="s">
        <v>158</v>
      </c>
      <c r="E2162" s="192" t="s">
        <v>139</v>
      </c>
      <c r="F2162" s="192" t="s">
        <v>140</v>
      </c>
      <c r="G2162" s="192" t="s">
        <v>141</v>
      </c>
      <c r="H2162" s="192" t="s">
        <v>142</v>
      </c>
      <c r="I2162" s="192" t="s">
        <v>143</v>
      </c>
      <c r="J2162" s="192" t="s">
        <v>144</v>
      </c>
      <c r="K2162" s="192" t="s">
        <v>145</v>
      </c>
      <c r="L2162" s="192" t="s">
        <v>146</v>
      </c>
      <c r="M2162" s="192" t="s">
        <v>147</v>
      </c>
      <c r="N2162" s="192" t="s">
        <v>148</v>
      </c>
      <c r="O2162" t="str">
        <f t="shared" ref="O2162" si="2151">O2161</f>
        <v/>
      </c>
    </row>
    <row r="2163" spans="1:15" x14ac:dyDescent="0.25">
      <c r="A2163" s="193" t="s">
        <v>161</v>
      </c>
      <c r="B2163" s="97"/>
      <c r="C2163" s="97"/>
      <c r="D2163" s="97"/>
      <c r="E2163" s="97"/>
      <c r="F2163" s="97"/>
      <c r="G2163" s="97"/>
      <c r="H2163" s="97"/>
      <c r="I2163" s="97"/>
      <c r="J2163" s="97"/>
      <c r="K2163" s="97"/>
      <c r="L2163" s="97"/>
      <c r="M2163" s="97"/>
      <c r="N2163" s="97"/>
      <c r="O2163" t="str">
        <f t="shared" ref="O2163" si="2152">O2161</f>
        <v/>
      </c>
    </row>
    <row r="2164" spans="1:15" x14ac:dyDescent="0.25">
      <c r="A2164" s="193" t="s">
        <v>164</v>
      </c>
      <c r="B2164" s="97"/>
      <c r="C2164" s="97"/>
      <c r="D2164" s="97"/>
      <c r="E2164" s="97"/>
      <c r="F2164" s="97"/>
      <c r="G2164" s="97"/>
      <c r="H2164" s="97"/>
      <c r="I2164" s="97"/>
      <c r="J2164" s="97"/>
      <c r="K2164" s="97"/>
      <c r="L2164" s="97"/>
      <c r="M2164" s="97"/>
      <c r="N2164" s="97"/>
      <c r="O2164" t="str">
        <f t="shared" ref="O2164" si="2153">O2161</f>
        <v/>
      </c>
    </row>
    <row r="2165" spans="1:15" x14ac:dyDescent="0.25">
      <c r="A2165" s="188"/>
      <c r="B2165" s="188"/>
      <c r="C2165" s="188"/>
      <c r="D2165" s="188"/>
      <c r="E2165" s="188"/>
      <c r="F2165" s="188"/>
      <c r="G2165" s="188"/>
      <c r="H2165" s="188"/>
      <c r="I2165" s="188"/>
      <c r="J2165" s="188"/>
      <c r="K2165" s="188"/>
      <c r="L2165" s="188"/>
      <c r="M2165" s="188"/>
      <c r="N2165" s="188"/>
      <c r="O2165" t="str">
        <f t="shared" ref="O2165" si="2154">O2161</f>
        <v/>
      </c>
    </row>
    <row r="2166" spans="1:15" x14ac:dyDescent="0.25">
      <c r="A2166" s="191" t="str">
        <f>'[1]Run Rate'!A436</f>
        <v>GAR04754</v>
      </c>
      <c r="B2166" s="191" t="str">
        <f>'[1]Run Rate'!B436</f>
        <v>Fenix 8, 47 mm, Solar Sapphire Tit., Amp Yellow/Graphite remen</v>
      </c>
      <c r="C2166" s="191" t="str">
        <f>'[1]Run Rate'!C436</f>
        <v>GADGETI</v>
      </c>
      <c r="D2166" s="191" t="str">
        <f>'[1]Run Rate'!D436</f>
        <v>03 BRONZE</v>
      </c>
      <c r="E2166" s="97"/>
      <c r="F2166" s="97"/>
      <c r="G2166" s="97"/>
      <c r="H2166" s="97"/>
      <c r="I2166" s="97"/>
      <c r="J2166" s="97"/>
      <c r="K2166" s="97"/>
      <c r="L2166" s="97"/>
      <c r="M2166" s="97"/>
      <c r="N2166" s="97"/>
      <c r="O2166" t="str">
        <f t="shared" ref="O2166" si="2155">IF(AND(OR($B$1="ALL",$B$1=C2166),OR($E$1="ALL",$E$1=D2166),OR($B$2="ALL",$B$2=A2166),OR($E$2="ALL",IFERROR(SEARCH($E$2,B2166),0)&gt;0)),"MATCH","")</f>
        <v/>
      </c>
    </row>
    <row r="2167" spans="1:15" x14ac:dyDescent="0.25">
      <c r="A2167" s="192"/>
      <c r="B2167" s="192" t="s">
        <v>156</v>
      </c>
      <c r="C2167" s="192" t="s">
        <v>157</v>
      </c>
      <c r="D2167" s="192" t="s">
        <v>158</v>
      </c>
      <c r="E2167" s="192" t="s">
        <v>139</v>
      </c>
      <c r="F2167" s="192" t="s">
        <v>140</v>
      </c>
      <c r="G2167" s="192" t="s">
        <v>141</v>
      </c>
      <c r="H2167" s="192" t="s">
        <v>142</v>
      </c>
      <c r="I2167" s="192" t="s">
        <v>143</v>
      </c>
      <c r="J2167" s="192" t="s">
        <v>144</v>
      </c>
      <c r="K2167" s="192" t="s">
        <v>145</v>
      </c>
      <c r="L2167" s="192" t="s">
        <v>146</v>
      </c>
      <c r="M2167" s="192" t="s">
        <v>147</v>
      </c>
      <c r="N2167" s="192" t="s">
        <v>148</v>
      </c>
      <c r="O2167" t="str">
        <f t="shared" ref="O2167" si="2156">O2166</f>
        <v/>
      </c>
    </row>
    <row r="2168" spans="1:15" x14ac:dyDescent="0.25">
      <c r="A2168" s="193" t="s">
        <v>161</v>
      </c>
      <c r="B2168" s="97"/>
      <c r="C2168" s="97"/>
      <c r="D2168" s="97"/>
      <c r="E2168" s="97"/>
      <c r="F2168" s="97"/>
      <c r="G2168" s="97"/>
      <c r="H2168" s="97"/>
      <c r="I2168" s="97"/>
      <c r="J2168" s="97"/>
      <c r="K2168" s="97"/>
      <c r="L2168" s="97"/>
      <c r="M2168" s="97"/>
      <c r="N2168" s="97"/>
      <c r="O2168" t="str">
        <f t="shared" ref="O2168" si="2157">O2166</f>
        <v/>
      </c>
    </row>
    <row r="2169" spans="1:15" x14ac:dyDescent="0.25">
      <c r="A2169" s="193" t="s">
        <v>164</v>
      </c>
      <c r="B2169" s="97"/>
      <c r="C2169" s="97"/>
      <c r="D2169" s="97"/>
      <c r="E2169" s="97"/>
      <c r="F2169" s="97"/>
      <c r="G2169" s="97"/>
      <c r="H2169" s="97"/>
      <c r="I2169" s="97"/>
      <c r="J2169" s="97"/>
      <c r="K2169" s="97"/>
      <c r="L2169" s="97"/>
      <c r="M2169" s="97"/>
      <c r="N2169" s="97"/>
      <c r="O2169" t="str">
        <f t="shared" ref="O2169" si="2158">O2166</f>
        <v/>
      </c>
    </row>
    <row r="2170" spans="1:15" x14ac:dyDescent="0.25">
      <c r="A2170" s="188"/>
      <c r="B2170" s="188"/>
      <c r="C2170" s="188"/>
      <c r="D2170" s="188"/>
      <c r="E2170" s="188"/>
      <c r="F2170" s="188"/>
      <c r="G2170" s="188"/>
      <c r="H2170" s="188"/>
      <c r="I2170" s="188"/>
      <c r="J2170" s="188"/>
      <c r="K2170" s="188"/>
      <c r="L2170" s="188"/>
      <c r="M2170" s="188"/>
      <c r="N2170" s="188"/>
      <c r="O2170" t="str">
        <f t="shared" ref="O2170" si="2159">O2166</f>
        <v/>
      </c>
    </row>
    <row r="2171" spans="1:15" x14ac:dyDescent="0.25">
      <c r="A2171" s="191" t="str">
        <f>'[1]Run Rate'!A437</f>
        <v>ATC06665</v>
      </c>
      <c r="B2171" s="191" t="str">
        <f>'[1]Run Rate'!B437</f>
        <v>Latex traka medium Atleticore</v>
      </c>
      <c r="C2171" s="191" t="str">
        <f>'[1]Run Rate'!C437</f>
        <v>FITNESS OPREMA</v>
      </c>
      <c r="D2171" s="191" t="str">
        <f>'[1]Run Rate'!D437</f>
        <v>03 BRONZE</v>
      </c>
      <c r="E2171" s="97"/>
      <c r="F2171" s="97"/>
      <c r="G2171" s="97"/>
      <c r="H2171" s="97"/>
      <c r="I2171" s="97"/>
      <c r="J2171" s="97"/>
      <c r="K2171" s="97"/>
      <c r="L2171" s="97"/>
      <c r="M2171" s="97"/>
      <c r="N2171" s="97"/>
      <c r="O2171" t="str">
        <f t="shared" ref="O2171" si="2160">IF(AND(OR($B$1="ALL",$B$1=C2171),OR($E$1="ALL",$E$1=D2171),OR($B$2="ALL",$B$2=A2171),OR($E$2="ALL",IFERROR(SEARCH($E$2,B2171),0)&gt;0)),"MATCH","")</f>
        <v/>
      </c>
    </row>
    <row r="2172" spans="1:15" x14ac:dyDescent="0.25">
      <c r="A2172" s="192"/>
      <c r="B2172" s="192" t="s">
        <v>156</v>
      </c>
      <c r="C2172" s="192" t="s">
        <v>157</v>
      </c>
      <c r="D2172" s="192" t="s">
        <v>158</v>
      </c>
      <c r="E2172" s="192" t="s">
        <v>139</v>
      </c>
      <c r="F2172" s="192" t="s">
        <v>140</v>
      </c>
      <c r="G2172" s="192" t="s">
        <v>141</v>
      </c>
      <c r="H2172" s="192" t="s">
        <v>142</v>
      </c>
      <c r="I2172" s="192" t="s">
        <v>143</v>
      </c>
      <c r="J2172" s="192" t="s">
        <v>144</v>
      </c>
      <c r="K2172" s="192" t="s">
        <v>145</v>
      </c>
      <c r="L2172" s="192" t="s">
        <v>146</v>
      </c>
      <c r="M2172" s="192" t="s">
        <v>147</v>
      </c>
      <c r="N2172" s="192" t="s">
        <v>148</v>
      </c>
      <c r="O2172" t="str">
        <f t="shared" ref="O2172" si="2161">O2171</f>
        <v/>
      </c>
    </row>
    <row r="2173" spans="1:15" x14ac:dyDescent="0.25">
      <c r="A2173" s="193" t="s">
        <v>161</v>
      </c>
      <c r="B2173" s="97"/>
      <c r="C2173" s="97"/>
      <c r="D2173" s="97"/>
      <c r="E2173" s="97"/>
      <c r="F2173" s="97"/>
      <c r="G2173" s="97"/>
      <c r="H2173" s="97"/>
      <c r="I2173" s="97"/>
      <c r="J2173" s="97"/>
      <c r="K2173" s="97"/>
      <c r="L2173" s="97"/>
      <c r="M2173" s="97"/>
      <c r="N2173" s="97"/>
      <c r="O2173" t="str">
        <f t="shared" ref="O2173" si="2162">O2171</f>
        <v/>
      </c>
    </row>
    <row r="2174" spans="1:15" x14ac:dyDescent="0.25">
      <c r="A2174" s="193" t="s">
        <v>164</v>
      </c>
      <c r="B2174" s="97"/>
      <c r="C2174" s="97"/>
      <c r="D2174" s="97"/>
      <c r="E2174" s="97"/>
      <c r="F2174" s="97"/>
      <c r="G2174" s="97"/>
      <c r="H2174" s="97"/>
      <c r="I2174" s="97"/>
      <c r="J2174" s="97"/>
      <c r="K2174" s="97"/>
      <c r="L2174" s="97"/>
      <c r="M2174" s="97"/>
      <c r="N2174" s="97"/>
      <c r="O2174" t="str">
        <f t="shared" ref="O2174" si="2163">O2171</f>
        <v/>
      </c>
    </row>
    <row r="2175" spans="1:15" x14ac:dyDescent="0.25">
      <c r="A2175" s="188"/>
      <c r="B2175" s="188"/>
      <c r="C2175" s="188"/>
      <c r="D2175" s="188"/>
      <c r="E2175" s="188"/>
      <c r="F2175" s="188"/>
      <c r="G2175" s="188"/>
      <c r="H2175" s="188"/>
      <c r="I2175" s="188"/>
      <c r="J2175" s="188"/>
      <c r="K2175" s="188"/>
      <c r="L2175" s="188"/>
      <c r="M2175" s="188"/>
      <c r="N2175" s="188"/>
      <c r="O2175" t="str">
        <f t="shared" ref="O2175" si="2164">O2171</f>
        <v/>
      </c>
    </row>
    <row r="2176" spans="1:15" x14ac:dyDescent="0.25">
      <c r="A2176" s="191" t="str">
        <f>'[1]Run Rate'!A438</f>
        <v>ZOE12395</v>
      </c>
      <c r="B2176" s="191" t="str">
        <f>'[1]Run Rate'!B438</f>
        <v>ZOE Choco 250g Peanut Butter</v>
      </c>
      <c r="C2176" s="191" t="str">
        <f>'[1]Run Rate'!C438</f>
        <v>BIO I SUPERFOODS</v>
      </c>
      <c r="D2176" s="191" t="str">
        <f>'[1]Run Rate'!D438</f>
        <v>03 BRONZE</v>
      </c>
      <c r="E2176" s="97"/>
      <c r="F2176" s="97"/>
      <c r="G2176" s="97"/>
      <c r="H2176" s="97"/>
      <c r="I2176" s="97"/>
      <c r="J2176" s="97"/>
      <c r="K2176" s="97"/>
      <c r="L2176" s="97"/>
      <c r="M2176" s="97"/>
      <c r="N2176" s="97"/>
      <c r="O2176" t="str">
        <f t="shared" ref="O2176" si="2165">IF(AND(OR($B$1="ALL",$B$1=C2176),OR($E$1="ALL",$E$1=D2176),OR($B$2="ALL",$B$2=A2176),OR($E$2="ALL",IFERROR(SEARCH($E$2,B2176),0)&gt;0)),"MATCH","")</f>
        <v/>
      </c>
    </row>
    <row r="2177" spans="1:15" x14ac:dyDescent="0.25">
      <c r="A2177" s="192"/>
      <c r="B2177" s="192" t="s">
        <v>156</v>
      </c>
      <c r="C2177" s="192" t="s">
        <v>157</v>
      </c>
      <c r="D2177" s="192" t="s">
        <v>158</v>
      </c>
      <c r="E2177" s="192" t="s">
        <v>139</v>
      </c>
      <c r="F2177" s="192" t="s">
        <v>140</v>
      </c>
      <c r="G2177" s="192" t="s">
        <v>141</v>
      </c>
      <c r="H2177" s="192" t="s">
        <v>142</v>
      </c>
      <c r="I2177" s="192" t="s">
        <v>143</v>
      </c>
      <c r="J2177" s="192" t="s">
        <v>144</v>
      </c>
      <c r="K2177" s="192" t="s">
        <v>145</v>
      </c>
      <c r="L2177" s="192" t="s">
        <v>146</v>
      </c>
      <c r="M2177" s="192" t="s">
        <v>147</v>
      </c>
      <c r="N2177" s="192" t="s">
        <v>148</v>
      </c>
      <c r="O2177" t="str">
        <f t="shared" ref="O2177" si="2166">O2176</f>
        <v/>
      </c>
    </row>
    <row r="2178" spans="1:15" x14ac:dyDescent="0.25">
      <c r="A2178" s="193" t="s">
        <v>161</v>
      </c>
      <c r="B2178" s="97"/>
      <c r="C2178" s="97"/>
      <c r="D2178" s="97"/>
      <c r="E2178" s="97"/>
      <c r="F2178" s="97"/>
      <c r="G2178" s="97"/>
      <c r="H2178" s="97"/>
      <c r="I2178" s="97"/>
      <c r="J2178" s="97"/>
      <c r="K2178" s="97"/>
      <c r="L2178" s="97"/>
      <c r="M2178" s="97"/>
      <c r="N2178" s="97"/>
      <c r="O2178" t="str">
        <f t="shared" ref="O2178" si="2167">O2176</f>
        <v/>
      </c>
    </row>
    <row r="2179" spans="1:15" x14ac:dyDescent="0.25">
      <c r="A2179" s="193" t="s">
        <v>164</v>
      </c>
      <c r="B2179" s="97"/>
      <c r="C2179" s="97"/>
      <c r="D2179" s="97"/>
      <c r="E2179" s="97"/>
      <c r="F2179" s="97"/>
      <c r="G2179" s="97"/>
      <c r="H2179" s="97"/>
      <c r="I2179" s="97"/>
      <c r="J2179" s="97"/>
      <c r="K2179" s="97"/>
      <c r="L2179" s="97"/>
      <c r="M2179" s="97"/>
      <c r="N2179" s="97"/>
      <c r="O2179" t="str">
        <f t="shared" ref="O2179" si="2168">O2176</f>
        <v/>
      </c>
    </row>
    <row r="2180" spans="1:15" x14ac:dyDescent="0.25">
      <c r="A2180" s="188"/>
      <c r="B2180" s="188"/>
      <c r="C2180" s="188"/>
      <c r="D2180" s="188"/>
      <c r="E2180" s="188"/>
      <c r="F2180" s="188"/>
      <c r="G2180" s="188"/>
      <c r="H2180" s="188"/>
      <c r="I2180" s="188"/>
      <c r="J2180" s="188"/>
      <c r="K2180" s="188"/>
      <c r="L2180" s="188"/>
      <c r="M2180" s="188"/>
      <c r="N2180" s="188"/>
      <c r="O2180" t="str">
        <f t="shared" ref="O2180" si="2169">O2176</f>
        <v/>
      </c>
    </row>
    <row r="2181" spans="1:15" x14ac:dyDescent="0.25">
      <c r="A2181" s="191" t="str">
        <f>'[1]Run Rate'!A439</f>
        <v>SCM04389</v>
      </c>
      <c r="B2181" s="191" t="str">
        <f>'[1]Run Rate'!B439</f>
        <v>100R Whey - 2 kg Hazelnut</v>
      </c>
      <c r="C2181" s="191" t="str">
        <f>'[1]Run Rate'!C439</f>
        <v>PROTEINI</v>
      </c>
      <c r="D2181" s="191" t="str">
        <f>'[1]Run Rate'!D439</f>
        <v>03 BRONZE</v>
      </c>
      <c r="E2181" s="97"/>
      <c r="F2181" s="97"/>
      <c r="G2181" s="97"/>
      <c r="H2181" s="97"/>
      <c r="I2181" s="97"/>
      <c r="J2181" s="97"/>
      <c r="K2181" s="97"/>
      <c r="L2181" s="97"/>
      <c r="M2181" s="97"/>
      <c r="N2181" s="97"/>
      <c r="O2181" t="str">
        <f t="shared" ref="O2181" si="2170">IF(AND(OR($B$1="ALL",$B$1=C2181),OR($E$1="ALL",$E$1=D2181),OR($B$2="ALL",$B$2=A2181),OR($E$2="ALL",IFERROR(SEARCH($E$2,B2181),0)&gt;0)),"MATCH","")</f>
        <v/>
      </c>
    </row>
    <row r="2182" spans="1:15" x14ac:dyDescent="0.25">
      <c r="A2182" s="192"/>
      <c r="B2182" s="192" t="s">
        <v>156</v>
      </c>
      <c r="C2182" s="192" t="s">
        <v>157</v>
      </c>
      <c r="D2182" s="192" t="s">
        <v>158</v>
      </c>
      <c r="E2182" s="192" t="s">
        <v>139</v>
      </c>
      <c r="F2182" s="192" t="s">
        <v>140</v>
      </c>
      <c r="G2182" s="192" t="s">
        <v>141</v>
      </c>
      <c r="H2182" s="192" t="s">
        <v>142</v>
      </c>
      <c r="I2182" s="192" t="s">
        <v>143</v>
      </c>
      <c r="J2182" s="192" t="s">
        <v>144</v>
      </c>
      <c r="K2182" s="192" t="s">
        <v>145</v>
      </c>
      <c r="L2182" s="192" t="s">
        <v>146</v>
      </c>
      <c r="M2182" s="192" t="s">
        <v>147</v>
      </c>
      <c r="N2182" s="192" t="s">
        <v>148</v>
      </c>
      <c r="O2182" t="str">
        <f t="shared" ref="O2182" si="2171">O2181</f>
        <v/>
      </c>
    </row>
    <row r="2183" spans="1:15" x14ac:dyDescent="0.25">
      <c r="A2183" s="193" t="s">
        <v>161</v>
      </c>
      <c r="B2183" s="97"/>
      <c r="C2183" s="97"/>
      <c r="D2183" s="97"/>
      <c r="E2183" s="97"/>
      <c r="F2183" s="97"/>
      <c r="G2183" s="97"/>
      <c r="H2183" s="97"/>
      <c r="I2183" s="97"/>
      <c r="J2183" s="97"/>
      <c r="K2183" s="97"/>
      <c r="L2183" s="97"/>
      <c r="M2183" s="97"/>
      <c r="N2183" s="97"/>
      <c r="O2183" t="str">
        <f t="shared" ref="O2183" si="2172">O2181</f>
        <v/>
      </c>
    </row>
    <row r="2184" spans="1:15" x14ac:dyDescent="0.25">
      <c r="A2184" s="193" t="s">
        <v>164</v>
      </c>
      <c r="B2184" s="97"/>
      <c r="C2184" s="97"/>
      <c r="D2184" s="97"/>
      <c r="E2184" s="97"/>
      <c r="F2184" s="97"/>
      <c r="G2184" s="97"/>
      <c r="H2184" s="97"/>
      <c r="I2184" s="97"/>
      <c r="J2184" s="97"/>
      <c r="K2184" s="97"/>
      <c r="L2184" s="97"/>
      <c r="M2184" s="97"/>
      <c r="N2184" s="97"/>
      <c r="O2184" t="str">
        <f t="shared" ref="O2184" si="2173">O2181</f>
        <v/>
      </c>
    </row>
    <row r="2185" spans="1:15" x14ac:dyDescent="0.25">
      <c r="A2185" s="188"/>
      <c r="B2185" s="188"/>
      <c r="C2185" s="188"/>
      <c r="D2185" s="188"/>
      <c r="E2185" s="188"/>
      <c r="F2185" s="188"/>
      <c r="G2185" s="188"/>
      <c r="H2185" s="188"/>
      <c r="I2185" s="188"/>
      <c r="J2185" s="188"/>
      <c r="K2185" s="188"/>
      <c r="L2185" s="188"/>
      <c r="M2185" s="188"/>
      <c r="N2185" s="188"/>
      <c r="O2185" t="str">
        <f t="shared" ref="O2185" si="2174">O2181</f>
        <v/>
      </c>
    </row>
    <row r="2186" spans="1:15" x14ac:dyDescent="0.25">
      <c r="A2186" s="191" t="str">
        <f>'[1]Run Rate'!A440</f>
        <v>POL09775</v>
      </c>
      <c r="B2186" s="191" t="str">
        <f>'[1]Run Rate'!B440</f>
        <v>Polleo Instant Oats 1kg</v>
      </c>
      <c r="C2186" s="191" t="str">
        <f>'[1]Run Rate'!C440</f>
        <v>BIO I SUPERFOODS</v>
      </c>
      <c r="D2186" s="191" t="str">
        <f>'[1]Run Rate'!D440</f>
        <v>03 BRONZE</v>
      </c>
      <c r="E2186" s="97"/>
      <c r="F2186" s="97"/>
      <c r="G2186" s="97"/>
      <c r="H2186" s="97"/>
      <c r="I2186" s="97"/>
      <c r="J2186" s="97"/>
      <c r="K2186" s="97"/>
      <c r="L2186" s="97"/>
      <c r="M2186" s="97"/>
      <c r="N2186" s="97"/>
      <c r="O2186" t="str">
        <f t="shared" ref="O2186" si="2175">IF(AND(OR($B$1="ALL",$B$1=C2186),OR($E$1="ALL",$E$1=D2186),OR($B$2="ALL",$B$2=A2186),OR($E$2="ALL",IFERROR(SEARCH($E$2,B2186),0)&gt;0)),"MATCH","")</f>
        <v/>
      </c>
    </row>
    <row r="2187" spans="1:15" x14ac:dyDescent="0.25">
      <c r="A2187" s="192"/>
      <c r="B2187" s="192" t="s">
        <v>156</v>
      </c>
      <c r="C2187" s="192" t="s">
        <v>157</v>
      </c>
      <c r="D2187" s="192" t="s">
        <v>158</v>
      </c>
      <c r="E2187" s="192" t="s">
        <v>139</v>
      </c>
      <c r="F2187" s="192" t="s">
        <v>140</v>
      </c>
      <c r="G2187" s="192" t="s">
        <v>141</v>
      </c>
      <c r="H2187" s="192" t="s">
        <v>142</v>
      </c>
      <c r="I2187" s="192" t="s">
        <v>143</v>
      </c>
      <c r="J2187" s="192" t="s">
        <v>144</v>
      </c>
      <c r="K2187" s="192" t="s">
        <v>145</v>
      </c>
      <c r="L2187" s="192" t="s">
        <v>146</v>
      </c>
      <c r="M2187" s="192" t="s">
        <v>147</v>
      </c>
      <c r="N2187" s="192" t="s">
        <v>148</v>
      </c>
      <c r="O2187" t="str">
        <f t="shared" ref="O2187" si="2176">O2186</f>
        <v/>
      </c>
    </row>
    <row r="2188" spans="1:15" x14ac:dyDescent="0.25">
      <c r="A2188" s="193" t="s">
        <v>161</v>
      </c>
      <c r="B2188" s="97"/>
      <c r="C2188" s="97"/>
      <c r="D2188" s="97"/>
      <c r="E2188" s="97"/>
      <c r="F2188" s="97"/>
      <c r="G2188" s="97"/>
      <c r="H2188" s="97"/>
      <c r="I2188" s="97"/>
      <c r="J2188" s="97"/>
      <c r="K2188" s="97"/>
      <c r="L2188" s="97"/>
      <c r="M2188" s="97"/>
      <c r="N2188" s="97"/>
      <c r="O2188" t="str">
        <f t="shared" ref="O2188" si="2177">O2186</f>
        <v/>
      </c>
    </row>
    <row r="2189" spans="1:15" x14ac:dyDescent="0.25">
      <c r="A2189" s="193" t="s">
        <v>164</v>
      </c>
      <c r="B2189" s="97"/>
      <c r="C2189" s="97"/>
      <c r="D2189" s="97"/>
      <c r="E2189" s="97"/>
      <c r="F2189" s="97"/>
      <c r="G2189" s="97"/>
      <c r="H2189" s="97"/>
      <c r="I2189" s="97"/>
      <c r="J2189" s="97"/>
      <c r="K2189" s="97"/>
      <c r="L2189" s="97"/>
      <c r="M2189" s="97"/>
      <c r="N2189" s="97"/>
      <c r="O2189" t="str">
        <f t="shared" ref="O2189" si="2178">O2186</f>
        <v/>
      </c>
    </row>
    <row r="2190" spans="1:15" x14ac:dyDescent="0.25">
      <c r="A2190" s="188"/>
      <c r="B2190" s="188"/>
      <c r="C2190" s="188"/>
      <c r="D2190" s="188"/>
      <c r="E2190" s="188"/>
      <c r="F2190" s="188"/>
      <c r="G2190" s="188"/>
      <c r="H2190" s="188"/>
      <c r="I2190" s="188"/>
      <c r="J2190" s="188"/>
      <c r="K2190" s="188"/>
      <c r="L2190" s="188"/>
      <c r="M2190" s="188"/>
      <c r="N2190" s="188"/>
      <c r="O2190" t="str">
        <f t="shared" ref="O2190" si="2179">O2186</f>
        <v/>
      </c>
    </row>
    <row r="2191" spans="1:15" x14ac:dyDescent="0.25">
      <c r="A2191" s="191" t="str">
        <f>'[1]Run Rate'!A441</f>
        <v>FIT05846</v>
      </c>
      <c r="B2191" s="191" t="str">
        <f>'[1]Run Rate'!B441</f>
        <v>Bučica gumirana heksagonalna 17,5 kg</v>
      </c>
      <c r="C2191" s="191" t="str">
        <f>'[1]Run Rate'!C441</f>
        <v>FITNESS OPREMA</v>
      </c>
      <c r="D2191" s="191" t="str">
        <f>'[1]Run Rate'!D441</f>
        <v>03 BRONZE</v>
      </c>
      <c r="E2191" s="97"/>
      <c r="F2191" s="97"/>
      <c r="G2191" s="97"/>
      <c r="H2191" s="97"/>
      <c r="I2191" s="97"/>
      <c r="J2191" s="97"/>
      <c r="K2191" s="97"/>
      <c r="L2191" s="97"/>
      <c r="M2191" s="97"/>
      <c r="N2191" s="97"/>
      <c r="O2191" t="str">
        <f t="shared" ref="O2191" si="2180">IF(AND(OR($B$1="ALL",$B$1=C2191),OR($E$1="ALL",$E$1=D2191),OR($B$2="ALL",$B$2=A2191),OR($E$2="ALL",IFERROR(SEARCH($E$2,B2191),0)&gt;0)),"MATCH","")</f>
        <v/>
      </c>
    </row>
    <row r="2192" spans="1:15" x14ac:dyDescent="0.25">
      <c r="A2192" s="192"/>
      <c r="B2192" s="192" t="s">
        <v>156</v>
      </c>
      <c r="C2192" s="192" t="s">
        <v>157</v>
      </c>
      <c r="D2192" s="192" t="s">
        <v>158</v>
      </c>
      <c r="E2192" s="192" t="s">
        <v>139</v>
      </c>
      <c r="F2192" s="192" t="s">
        <v>140</v>
      </c>
      <c r="G2192" s="192" t="s">
        <v>141</v>
      </c>
      <c r="H2192" s="192" t="s">
        <v>142</v>
      </c>
      <c r="I2192" s="192" t="s">
        <v>143</v>
      </c>
      <c r="J2192" s="192" t="s">
        <v>144</v>
      </c>
      <c r="K2192" s="192" t="s">
        <v>145</v>
      </c>
      <c r="L2192" s="192" t="s">
        <v>146</v>
      </c>
      <c r="M2192" s="192" t="s">
        <v>147</v>
      </c>
      <c r="N2192" s="192" t="s">
        <v>148</v>
      </c>
      <c r="O2192" t="str">
        <f t="shared" ref="O2192" si="2181">O2191</f>
        <v/>
      </c>
    </row>
    <row r="2193" spans="1:15" x14ac:dyDescent="0.25">
      <c r="A2193" s="193" t="s">
        <v>161</v>
      </c>
      <c r="B2193" s="97"/>
      <c r="C2193" s="97"/>
      <c r="D2193" s="97"/>
      <c r="E2193" s="97"/>
      <c r="F2193" s="97"/>
      <c r="G2193" s="97"/>
      <c r="H2193" s="97"/>
      <c r="I2193" s="97"/>
      <c r="J2193" s="97"/>
      <c r="K2193" s="97"/>
      <c r="L2193" s="97"/>
      <c r="M2193" s="97"/>
      <c r="N2193" s="97"/>
      <c r="O2193" t="str">
        <f t="shared" ref="O2193" si="2182">O2191</f>
        <v/>
      </c>
    </row>
    <row r="2194" spans="1:15" x14ac:dyDescent="0.25">
      <c r="A2194" s="193" t="s">
        <v>164</v>
      </c>
      <c r="B2194" s="97"/>
      <c r="C2194" s="97"/>
      <c r="D2194" s="97"/>
      <c r="E2194" s="97"/>
      <c r="F2194" s="97"/>
      <c r="G2194" s="97"/>
      <c r="H2194" s="97"/>
      <c r="I2194" s="97"/>
      <c r="J2194" s="97"/>
      <c r="K2194" s="97"/>
      <c r="L2194" s="97"/>
      <c r="M2194" s="97"/>
      <c r="N2194" s="97"/>
      <c r="O2194" t="str">
        <f t="shared" ref="O2194" si="2183">O2191</f>
        <v/>
      </c>
    </row>
    <row r="2195" spans="1:15" x14ac:dyDescent="0.25">
      <c r="A2195" s="188"/>
      <c r="B2195" s="188"/>
      <c r="C2195" s="188"/>
      <c r="D2195" s="188"/>
      <c r="E2195" s="188"/>
      <c r="F2195" s="188"/>
      <c r="G2195" s="188"/>
      <c r="H2195" s="188"/>
      <c r="I2195" s="188"/>
      <c r="J2195" s="188"/>
      <c r="K2195" s="188"/>
      <c r="L2195" s="188"/>
      <c r="M2195" s="188"/>
      <c r="N2195" s="188"/>
      <c r="O2195" t="str">
        <f t="shared" ref="O2195" si="2184">O2191</f>
        <v/>
      </c>
    </row>
    <row r="2196" spans="1:15" x14ac:dyDescent="0.25">
      <c r="A2196" s="191" t="str">
        <f>'[1]Run Rate'!A442</f>
        <v>POL04352</v>
      </c>
      <c r="B2196" s="191" t="str">
        <f>'[1]Run Rate'!B442</f>
        <v>Polleo shaker 300ml NANO WAVE ljubičasti</v>
      </c>
      <c r="C2196" s="191" t="str">
        <f>'[1]Run Rate'!C442</f>
        <v>DRINKWARE I HOME</v>
      </c>
      <c r="D2196" s="191" t="str">
        <f>'[1]Run Rate'!D442</f>
        <v>03 BRONZE</v>
      </c>
      <c r="E2196" s="97"/>
      <c r="F2196" s="97"/>
      <c r="G2196" s="97"/>
      <c r="H2196" s="97"/>
      <c r="I2196" s="97"/>
      <c r="J2196" s="97"/>
      <c r="K2196" s="97"/>
      <c r="L2196" s="97"/>
      <c r="M2196" s="97"/>
      <c r="N2196" s="97"/>
      <c r="O2196" t="str">
        <f t="shared" ref="O2196" si="2185">IF(AND(OR($B$1="ALL",$B$1=C2196),OR($E$1="ALL",$E$1=D2196),OR($B$2="ALL",$B$2=A2196),OR($E$2="ALL",IFERROR(SEARCH($E$2,B2196),0)&gt;0)),"MATCH","")</f>
        <v/>
      </c>
    </row>
    <row r="2197" spans="1:15" x14ac:dyDescent="0.25">
      <c r="A2197" s="192"/>
      <c r="B2197" s="192" t="s">
        <v>156</v>
      </c>
      <c r="C2197" s="192" t="s">
        <v>157</v>
      </c>
      <c r="D2197" s="192" t="s">
        <v>158</v>
      </c>
      <c r="E2197" s="192" t="s">
        <v>139</v>
      </c>
      <c r="F2197" s="192" t="s">
        <v>140</v>
      </c>
      <c r="G2197" s="192" t="s">
        <v>141</v>
      </c>
      <c r="H2197" s="192" t="s">
        <v>142</v>
      </c>
      <c r="I2197" s="192" t="s">
        <v>143</v>
      </c>
      <c r="J2197" s="192" t="s">
        <v>144</v>
      </c>
      <c r="K2197" s="192" t="s">
        <v>145</v>
      </c>
      <c r="L2197" s="192" t="s">
        <v>146</v>
      </c>
      <c r="M2197" s="192" t="s">
        <v>147</v>
      </c>
      <c r="N2197" s="192" t="s">
        <v>148</v>
      </c>
      <c r="O2197" t="str">
        <f t="shared" ref="O2197" si="2186">O2196</f>
        <v/>
      </c>
    </row>
    <row r="2198" spans="1:15" x14ac:dyDescent="0.25">
      <c r="A2198" s="193" t="s">
        <v>161</v>
      </c>
      <c r="B2198" s="97"/>
      <c r="C2198" s="97"/>
      <c r="D2198" s="97"/>
      <c r="E2198" s="97"/>
      <c r="F2198" s="97"/>
      <c r="G2198" s="97"/>
      <c r="H2198" s="97"/>
      <c r="I2198" s="97"/>
      <c r="J2198" s="97"/>
      <c r="K2198" s="97"/>
      <c r="L2198" s="97"/>
      <c r="M2198" s="97"/>
      <c r="N2198" s="97"/>
      <c r="O2198" t="str">
        <f t="shared" ref="O2198" si="2187">O2196</f>
        <v/>
      </c>
    </row>
    <row r="2199" spans="1:15" x14ac:dyDescent="0.25">
      <c r="A2199" s="193" t="s">
        <v>164</v>
      </c>
      <c r="B2199" s="97"/>
      <c r="C2199" s="97"/>
      <c r="D2199" s="97"/>
      <c r="E2199" s="97"/>
      <c r="F2199" s="97"/>
      <c r="G2199" s="97"/>
      <c r="H2199" s="97"/>
      <c r="I2199" s="97"/>
      <c r="J2199" s="97"/>
      <c r="K2199" s="97"/>
      <c r="L2199" s="97"/>
      <c r="M2199" s="97"/>
      <c r="N2199" s="97"/>
      <c r="O2199" t="str">
        <f t="shared" ref="O2199" si="2188">O2196</f>
        <v/>
      </c>
    </row>
    <row r="2200" spans="1:15" x14ac:dyDescent="0.25">
      <c r="A2200" s="188"/>
      <c r="B2200" s="188"/>
      <c r="C2200" s="188"/>
      <c r="D2200" s="188"/>
      <c r="E2200" s="188"/>
      <c r="F2200" s="188"/>
      <c r="G2200" s="188"/>
      <c r="H2200" s="188"/>
      <c r="I2200" s="188"/>
      <c r="J2200" s="188"/>
      <c r="K2200" s="188"/>
      <c r="L2200" s="188"/>
      <c r="M2200" s="188"/>
      <c r="N2200" s="188"/>
      <c r="O2200" t="str">
        <f t="shared" ref="O2200" si="2189">O2196</f>
        <v/>
      </c>
    </row>
    <row r="2201" spans="1:15" x14ac:dyDescent="0.25">
      <c r="A2201" s="191" t="str">
        <f>'[1]Run Rate'!A443</f>
        <v>HUW15005</v>
      </c>
      <c r="B2201" s="191" t="str">
        <f>'[1]Run Rate'!B443</f>
        <v>Huawei Watch GT 5 41mm Gold</v>
      </c>
      <c r="C2201" s="191" t="str">
        <f>'[1]Run Rate'!C443</f>
        <v>GADGETI</v>
      </c>
      <c r="D2201" s="191" t="str">
        <f>'[1]Run Rate'!D443</f>
        <v>03 BRONZE</v>
      </c>
      <c r="E2201" s="97"/>
      <c r="F2201" s="97"/>
      <c r="G2201" s="97"/>
      <c r="H2201" s="97"/>
      <c r="I2201" s="97"/>
      <c r="J2201" s="97"/>
      <c r="K2201" s="97"/>
      <c r="L2201" s="97"/>
      <c r="M2201" s="97"/>
      <c r="N2201" s="97"/>
      <c r="O2201" t="str">
        <f t="shared" ref="O2201" si="2190">IF(AND(OR($B$1="ALL",$B$1=C2201),OR($E$1="ALL",$E$1=D2201),OR($B$2="ALL",$B$2=A2201),OR($E$2="ALL",IFERROR(SEARCH($E$2,B2201),0)&gt;0)),"MATCH","")</f>
        <v/>
      </c>
    </row>
    <row r="2202" spans="1:15" x14ac:dyDescent="0.25">
      <c r="A2202" s="192"/>
      <c r="B2202" s="192" t="s">
        <v>156</v>
      </c>
      <c r="C2202" s="192" t="s">
        <v>157</v>
      </c>
      <c r="D2202" s="192" t="s">
        <v>158</v>
      </c>
      <c r="E2202" s="192" t="s">
        <v>139</v>
      </c>
      <c r="F2202" s="192" t="s">
        <v>140</v>
      </c>
      <c r="G2202" s="192" t="s">
        <v>141</v>
      </c>
      <c r="H2202" s="192" t="s">
        <v>142</v>
      </c>
      <c r="I2202" s="192" t="s">
        <v>143</v>
      </c>
      <c r="J2202" s="192" t="s">
        <v>144</v>
      </c>
      <c r="K2202" s="192" t="s">
        <v>145</v>
      </c>
      <c r="L2202" s="192" t="s">
        <v>146</v>
      </c>
      <c r="M2202" s="192" t="s">
        <v>147</v>
      </c>
      <c r="N2202" s="192" t="s">
        <v>148</v>
      </c>
      <c r="O2202" t="str">
        <f t="shared" ref="O2202" si="2191">O2201</f>
        <v/>
      </c>
    </row>
    <row r="2203" spans="1:15" x14ac:dyDescent="0.25">
      <c r="A2203" s="193" t="s">
        <v>161</v>
      </c>
      <c r="B2203" s="97"/>
      <c r="C2203" s="97"/>
      <c r="D2203" s="97"/>
      <c r="E2203" s="97"/>
      <c r="F2203" s="97"/>
      <c r="G2203" s="97"/>
      <c r="H2203" s="97"/>
      <c r="I2203" s="97"/>
      <c r="J2203" s="97"/>
      <c r="K2203" s="97"/>
      <c r="L2203" s="97"/>
      <c r="M2203" s="97"/>
      <c r="N2203" s="97"/>
      <c r="O2203" t="str">
        <f t="shared" ref="O2203" si="2192">O2201</f>
        <v/>
      </c>
    </row>
    <row r="2204" spans="1:15" x14ac:dyDescent="0.25">
      <c r="A2204" s="193" t="s">
        <v>164</v>
      </c>
      <c r="B2204" s="97"/>
      <c r="C2204" s="97"/>
      <c r="D2204" s="97"/>
      <c r="E2204" s="97"/>
      <c r="F2204" s="97"/>
      <c r="G2204" s="97"/>
      <c r="H2204" s="97"/>
      <c r="I2204" s="97"/>
      <c r="J2204" s="97"/>
      <c r="K2204" s="97"/>
      <c r="L2204" s="97"/>
      <c r="M2204" s="97"/>
      <c r="N2204" s="97"/>
      <c r="O2204" t="str">
        <f t="shared" ref="O2204" si="2193">O2201</f>
        <v/>
      </c>
    </row>
    <row r="2205" spans="1:15" x14ac:dyDescent="0.25">
      <c r="A2205" s="188"/>
      <c r="B2205" s="188"/>
      <c r="C2205" s="188"/>
      <c r="D2205" s="188"/>
      <c r="E2205" s="188"/>
      <c r="F2205" s="188"/>
      <c r="G2205" s="188"/>
      <c r="H2205" s="188"/>
      <c r="I2205" s="188"/>
      <c r="J2205" s="188"/>
      <c r="K2205" s="188"/>
      <c r="L2205" s="188"/>
      <c r="M2205" s="188"/>
      <c r="N2205" s="188"/>
      <c r="O2205" t="str">
        <f t="shared" ref="O2205" si="2194">O2201</f>
        <v/>
      </c>
    </row>
    <row r="2206" spans="1:15" x14ac:dyDescent="0.25">
      <c r="A2206" s="191" t="str">
        <f>'[1]Run Rate'!A444</f>
        <v>TNT25824</v>
      </c>
      <c r="B2206" s="191" t="str">
        <f>'[1]Run Rate'!B444</f>
        <v>Masažni pištolj</v>
      </c>
      <c r="C2206" s="191" t="str">
        <f>'[1]Run Rate'!C444</f>
        <v>FITNESS OPREMA</v>
      </c>
      <c r="D2206" s="191" t="str">
        <f>'[1]Run Rate'!D444</f>
        <v>03 BRONZE</v>
      </c>
      <c r="E2206" s="97"/>
      <c r="F2206" s="97"/>
      <c r="G2206" s="97"/>
      <c r="H2206" s="97"/>
      <c r="I2206" s="97"/>
      <c r="J2206" s="97"/>
      <c r="K2206" s="97"/>
      <c r="L2206" s="97"/>
      <c r="M2206" s="97"/>
      <c r="N2206" s="97"/>
      <c r="O2206" t="str">
        <f t="shared" ref="O2206" si="2195">IF(AND(OR($B$1="ALL",$B$1=C2206),OR($E$1="ALL",$E$1=D2206),OR($B$2="ALL",$B$2=A2206),OR($E$2="ALL",IFERROR(SEARCH($E$2,B2206),0)&gt;0)),"MATCH","")</f>
        <v/>
      </c>
    </row>
    <row r="2207" spans="1:15" x14ac:dyDescent="0.25">
      <c r="A2207" s="192"/>
      <c r="B2207" s="192" t="s">
        <v>156</v>
      </c>
      <c r="C2207" s="192" t="s">
        <v>157</v>
      </c>
      <c r="D2207" s="192" t="s">
        <v>158</v>
      </c>
      <c r="E2207" s="192" t="s">
        <v>139</v>
      </c>
      <c r="F2207" s="192" t="s">
        <v>140</v>
      </c>
      <c r="G2207" s="192" t="s">
        <v>141</v>
      </c>
      <c r="H2207" s="192" t="s">
        <v>142</v>
      </c>
      <c r="I2207" s="192" t="s">
        <v>143</v>
      </c>
      <c r="J2207" s="192" t="s">
        <v>144</v>
      </c>
      <c r="K2207" s="192" t="s">
        <v>145</v>
      </c>
      <c r="L2207" s="192" t="s">
        <v>146</v>
      </c>
      <c r="M2207" s="192" t="s">
        <v>147</v>
      </c>
      <c r="N2207" s="192" t="s">
        <v>148</v>
      </c>
      <c r="O2207" t="str">
        <f t="shared" ref="O2207" si="2196">O2206</f>
        <v/>
      </c>
    </row>
    <row r="2208" spans="1:15" x14ac:dyDescent="0.25">
      <c r="A2208" s="193" t="s">
        <v>161</v>
      </c>
      <c r="B2208" s="97"/>
      <c r="C2208" s="97"/>
      <c r="D2208" s="97"/>
      <c r="E2208" s="97"/>
      <c r="F2208" s="97"/>
      <c r="G2208" s="97"/>
      <c r="H2208" s="97"/>
      <c r="I2208" s="97"/>
      <c r="J2208" s="97"/>
      <c r="K2208" s="97"/>
      <c r="L2208" s="97"/>
      <c r="M2208" s="97"/>
      <c r="N2208" s="97"/>
      <c r="O2208" t="str">
        <f t="shared" ref="O2208" si="2197">O2206</f>
        <v/>
      </c>
    </row>
    <row r="2209" spans="1:15" x14ac:dyDescent="0.25">
      <c r="A2209" s="193" t="s">
        <v>164</v>
      </c>
      <c r="B2209" s="97"/>
      <c r="C2209" s="97"/>
      <c r="D2209" s="97"/>
      <c r="E2209" s="97"/>
      <c r="F2209" s="97"/>
      <c r="G2209" s="97"/>
      <c r="H2209" s="97"/>
      <c r="I2209" s="97"/>
      <c r="J2209" s="97"/>
      <c r="K2209" s="97"/>
      <c r="L2209" s="97"/>
      <c r="M2209" s="97"/>
      <c r="N2209" s="97"/>
      <c r="O2209" t="str">
        <f t="shared" ref="O2209" si="2198">O2206</f>
        <v/>
      </c>
    </row>
    <row r="2210" spans="1:15" x14ac:dyDescent="0.25">
      <c r="A2210" s="188"/>
      <c r="B2210" s="188"/>
      <c r="C2210" s="188"/>
      <c r="D2210" s="188"/>
      <c r="E2210" s="188"/>
      <c r="F2210" s="188"/>
      <c r="G2210" s="188"/>
      <c r="H2210" s="188"/>
      <c r="I2210" s="188"/>
      <c r="J2210" s="188"/>
      <c r="K2210" s="188"/>
      <c r="L2210" s="188"/>
      <c r="M2210" s="188"/>
      <c r="N2210" s="188"/>
      <c r="O2210" t="str">
        <f t="shared" ref="O2210" si="2199">O2206</f>
        <v/>
      </c>
    </row>
    <row r="2211" spans="1:15" x14ac:dyDescent="0.25">
      <c r="A2211" s="191" t="str">
        <f>'[1]Run Rate'!A445</f>
        <v>NUT00887</v>
      </c>
      <c r="B2211" s="191" t="str">
        <f>'[1]Run Rate'!B445</f>
        <v>ElastiJoint 384g Orange</v>
      </c>
      <c r="C2211" s="191" t="str">
        <f>'[1]Run Rate'!C445</f>
        <v>SPORTSKA PREHRANA</v>
      </c>
      <c r="D2211" s="191" t="str">
        <f>'[1]Run Rate'!D445</f>
        <v>03 BRONZE</v>
      </c>
      <c r="E2211" s="97"/>
      <c r="F2211" s="97"/>
      <c r="G2211" s="97"/>
      <c r="H2211" s="97"/>
      <c r="I2211" s="97"/>
      <c r="J2211" s="97"/>
      <c r="K2211" s="97"/>
      <c r="L2211" s="97"/>
      <c r="M2211" s="97"/>
      <c r="N2211" s="97"/>
      <c r="O2211" t="str">
        <f t="shared" ref="O2211" si="2200">IF(AND(OR($B$1="ALL",$B$1=C2211),OR($E$1="ALL",$E$1=D2211),OR($B$2="ALL",$B$2=A2211),OR($E$2="ALL",IFERROR(SEARCH($E$2,B2211),0)&gt;0)),"MATCH","")</f>
        <v/>
      </c>
    </row>
    <row r="2212" spans="1:15" x14ac:dyDescent="0.25">
      <c r="A2212" s="192"/>
      <c r="B2212" s="192" t="s">
        <v>156</v>
      </c>
      <c r="C2212" s="192" t="s">
        <v>157</v>
      </c>
      <c r="D2212" s="192" t="s">
        <v>158</v>
      </c>
      <c r="E2212" s="192" t="s">
        <v>139</v>
      </c>
      <c r="F2212" s="192" t="s">
        <v>140</v>
      </c>
      <c r="G2212" s="192" t="s">
        <v>141</v>
      </c>
      <c r="H2212" s="192" t="s">
        <v>142</v>
      </c>
      <c r="I2212" s="192" t="s">
        <v>143</v>
      </c>
      <c r="J2212" s="192" t="s">
        <v>144</v>
      </c>
      <c r="K2212" s="192" t="s">
        <v>145</v>
      </c>
      <c r="L2212" s="192" t="s">
        <v>146</v>
      </c>
      <c r="M2212" s="192" t="s">
        <v>147</v>
      </c>
      <c r="N2212" s="192" t="s">
        <v>148</v>
      </c>
      <c r="O2212" t="str">
        <f t="shared" ref="O2212" si="2201">O2211</f>
        <v/>
      </c>
    </row>
    <row r="2213" spans="1:15" x14ac:dyDescent="0.25">
      <c r="A2213" s="193" t="s">
        <v>161</v>
      </c>
      <c r="B2213" s="97"/>
      <c r="C2213" s="97"/>
      <c r="D2213" s="97"/>
      <c r="E2213" s="97"/>
      <c r="F2213" s="97"/>
      <c r="G2213" s="97"/>
      <c r="H2213" s="97"/>
      <c r="I2213" s="97"/>
      <c r="J2213" s="97"/>
      <c r="K2213" s="97"/>
      <c r="L2213" s="97"/>
      <c r="M2213" s="97"/>
      <c r="N2213" s="97"/>
      <c r="O2213" t="str">
        <f t="shared" ref="O2213" si="2202">O2211</f>
        <v/>
      </c>
    </row>
    <row r="2214" spans="1:15" x14ac:dyDescent="0.25">
      <c r="A2214" s="193" t="s">
        <v>164</v>
      </c>
      <c r="B2214" s="97"/>
      <c r="C2214" s="97"/>
      <c r="D2214" s="97"/>
      <c r="E2214" s="97"/>
      <c r="F2214" s="97"/>
      <c r="G2214" s="97"/>
      <c r="H2214" s="97"/>
      <c r="I2214" s="97"/>
      <c r="J2214" s="97"/>
      <c r="K2214" s="97"/>
      <c r="L2214" s="97"/>
      <c r="M2214" s="97"/>
      <c r="N2214" s="97"/>
      <c r="O2214" t="str">
        <f t="shared" ref="O2214" si="2203">O2211</f>
        <v/>
      </c>
    </row>
    <row r="2215" spans="1:15" x14ac:dyDescent="0.25">
      <c r="A2215" s="188"/>
      <c r="B2215" s="188"/>
      <c r="C2215" s="188"/>
      <c r="D2215" s="188"/>
      <c r="E2215" s="188"/>
      <c r="F2215" s="188"/>
      <c r="G2215" s="188"/>
      <c r="H2215" s="188"/>
      <c r="I2215" s="188"/>
      <c r="J2215" s="188"/>
      <c r="K2215" s="188"/>
      <c r="L2215" s="188"/>
      <c r="M2215" s="188"/>
      <c r="N2215" s="188"/>
      <c r="O2215" t="str">
        <f t="shared" ref="O2215" si="2204">O2211</f>
        <v/>
      </c>
    </row>
    <row r="2216" spans="1:15" x14ac:dyDescent="0.25">
      <c r="A2216" s="191" t="str">
        <f>'[1]Run Rate'!A446</f>
        <v>BSN06846</v>
      </c>
      <c r="B2216" s="191" t="str">
        <f>'[1]Run Rate'!B446</f>
        <v>Creatine DNA 216g</v>
      </c>
      <c r="C2216" s="191" t="str">
        <f>'[1]Run Rate'!C446</f>
        <v>SPORTSKA PREHRANA</v>
      </c>
      <c r="D2216" s="191" t="str">
        <f>'[1]Run Rate'!D446</f>
        <v>03 BRONZE</v>
      </c>
      <c r="E2216" s="97"/>
      <c r="F2216" s="97"/>
      <c r="G2216" s="97"/>
      <c r="H2216" s="97"/>
      <c r="I2216" s="97"/>
      <c r="J2216" s="97"/>
      <c r="K2216" s="97"/>
      <c r="L2216" s="97"/>
      <c r="M2216" s="97"/>
      <c r="N2216" s="97"/>
      <c r="O2216" t="str">
        <f t="shared" ref="O2216" si="2205">IF(AND(OR($B$1="ALL",$B$1=C2216),OR($E$1="ALL",$E$1=D2216),OR($B$2="ALL",$B$2=A2216),OR($E$2="ALL",IFERROR(SEARCH($E$2,B2216),0)&gt;0)),"MATCH","")</f>
        <v/>
      </c>
    </row>
    <row r="2217" spans="1:15" x14ac:dyDescent="0.25">
      <c r="A2217" s="192"/>
      <c r="B2217" s="192" t="s">
        <v>156</v>
      </c>
      <c r="C2217" s="192" t="s">
        <v>157</v>
      </c>
      <c r="D2217" s="192" t="s">
        <v>158</v>
      </c>
      <c r="E2217" s="192" t="s">
        <v>139</v>
      </c>
      <c r="F2217" s="192" t="s">
        <v>140</v>
      </c>
      <c r="G2217" s="192" t="s">
        <v>141</v>
      </c>
      <c r="H2217" s="192" t="s">
        <v>142</v>
      </c>
      <c r="I2217" s="192" t="s">
        <v>143</v>
      </c>
      <c r="J2217" s="192" t="s">
        <v>144</v>
      </c>
      <c r="K2217" s="192" t="s">
        <v>145</v>
      </c>
      <c r="L2217" s="192" t="s">
        <v>146</v>
      </c>
      <c r="M2217" s="192" t="s">
        <v>147</v>
      </c>
      <c r="N2217" s="192" t="s">
        <v>148</v>
      </c>
      <c r="O2217" t="str">
        <f t="shared" ref="O2217" si="2206">O2216</f>
        <v/>
      </c>
    </row>
    <row r="2218" spans="1:15" x14ac:dyDescent="0.25">
      <c r="A2218" s="193" t="s">
        <v>161</v>
      </c>
      <c r="B2218" s="97"/>
      <c r="C2218" s="97"/>
      <c r="D2218" s="97"/>
      <c r="E2218" s="97"/>
      <c r="F2218" s="97"/>
      <c r="G2218" s="97"/>
      <c r="H2218" s="97"/>
      <c r="I2218" s="97"/>
      <c r="J2218" s="97"/>
      <c r="K2218" s="97"/>
      <c r="L2218" s="97"/>
      <c r="M2218" s="97"/>
      <c r="N2218" s="97"/>
      <c r="O2218" t="str">
        <f t="shared" ref="O2218" si="2207">O2216</f>
        <v/>
      </c>
    </row>
    <row r="2219" spans="1:15" x14ac:dyDescent="0.25">
      <c r="A2219" s="193" t="s">
        <v>164</v>
      </c>
      <c r="B2219" s="97"/>
      <c r="C2219" s="97"/>
      <c r="D2219" s="97"/>
      <c r="E2219" s="97"/>
      <c r="F2219" s="97"/>
      <c r="G2219" s="97"/>
      <c r="H2219" s="97"/>
      <c r="I2219" s="97"/>
      <c r="J2219" s="97"/>
      <c r="K2219" s="97"/>
      <c r="L2219" s="97"/>
      <c r="M2219" s="97"/>
      <c r="N2219" s="97"/>
      <c r="O2219" t="str">
        <f t="shared" ref="O2219" si="2208">O2216</f>
        <v/>
      </c>
    </row>
    <row r="2220" spans="1:15" x14ac:dyDescent="0.25">
      <c r="A2220" s="188"/>
      <c r="B2220" s="188"/>
      <c r="C2220" s="188"/>
      <c r="D2220" s="188"/>
      <c r="E2220" s="188"/>
      <c r="F2220" s="188"/>
      <c r="G2220" s="188"/>
      <c r="H2220" s="188"/>
      <c r="I2220" s="188"/>
      <c r="J2220" s="188"/>
      <c r="K2220" s="188"/>
      <c r="L2220" s="188"/>
      <c r="M2220" s="188"/>
      <c r="N2220" s="188"/>
      <c r="O2220" t="str">
        <f t="shared" ref="O2220" si="2209">O2216</f>
        <v/>
      </c>
    </row>
    <row r="2221" spans="1:15" x14ac:dyDescent="0.25">
      <c r="A2221" s="191" t="str">
        <f>'[1]Run Rate'!A447</f>
        <v>ATC06723</v>
      </c>
      <c r="B2221" s="191" t="str">
        <f>'[1]Run Rate'!B447</f>
        <v>Gurtne univerzalne Atleticore</v>
      </c>
      <c r="C2221" s="191" t="str">
        <f>'[1]Run Rate'!C447</f>
        <v>FITNESS OPREMA</v>
      </c>
      <c r="D2221" s="191" t="str">
        <f>'[1]Run Rate'!D447</f>
        <v>03 BRONZE</v>
      </c>
      <c r="E2221" s="97"/>
      <c r="F2221" s="97"/>
      <c r="G2221" s="97"/>
      <c r="H2221" s="97"/>
      <c r="I2221" s="97"/>
      <c r="J2221" s="97"/>
      <c r="K2221" s="97"/>
      <c r="L2221" s="97"/>
      <c r="M2221" s="97"/>
      <c r="N2221" s="97"/>
      <c r="O2221" t="str">
        <f t="shared" ref="O2221" si="2210">IF(AND(OR($B$1="ALL",$B$1=C2221),OR($E$1="ALL",$E$1=D2221),OR($B$2="ALL",$B$2=A2221),OR($E$2="ALL",IFERROR(SEARCH($E$2,B2221),0)&gt;0)),"MATCH","")</f>
        <v/>
      </c>
    </row>
    <row r="2222" spans="1:15" x14ac:dyDescent="0.25">
      <c r="A2222" s="192"/>
      <c r="B2222" s="192" t="s">
        <v>156</v>
      </c>
      <c r="C2222" s="192" t="s">
        <v>157</v>
      </c>
      <c r="D2222" s="192" t="s">
        <v>158</v>
      </c>
      <c r="E2222" s="192" t="s">
        <v>139</v>
      </c>
      <c r="F2222" s="192" t="s">
        <v>140</v>
      </c>
      <c r="G2222" s="192" t="s">
        <v>141</v>
      </c>
      <c r="H2222" s="192" t="s">
        <v>142</v>
      </c>
      <c r="I2222" s="192" t="s">
        <v>143</v>
      </c>
      <c r="J2222" s="192" t="s">
        <v>144</v>
      </c>
      <c r="K2222" s="192" t="s">
        <v>145</v>
      </c>
      <c r="L2222" s="192" t="s">
        <v>146</v>
      </c>
      <c r="M2222" s="192" t="s">
        <v>147</v>
      </c>
      <c r="N2222" s="192" t="s">
        <v>148</v>
      </c>
      <c r="O2222" t="str">
        <f t="shared" ref="O2222" si="2211">O2221</f>
        <v/>
      </c>
    </row>
    <row r="2223" spans="1:15" x14ac:dyDescent="0.25">
      <c r="A2223" s="193" t="s">
        <v>161</v>
      </c>
      <c r="B2223" s="97"/>
      <c r="C2223" s="97"/>
      <c r="D2223" s="97"/>
      <c r="E2223" s="97"/>
      <c r="F2223" s="97"/>
      <c r="G2223" s="97"/>
      <c r="H2223" s="97"/>
      <c r="I2223" s="97"/>
      <c r="J2223" s="97"/>
      <c r="K2223" s="97"/>
      <c r="L2223" s="97"/>
      <c r="M2223" s="97"/>
      <c r="N2223" s="97"/>
      <c r="O2223" t="str">
        <f t="shared" ref="O2223" si="2212">O2221</f>
        <v/>
      </c>
    </row>
    <row r="2224" spans="1:15" x14ac:dyDescent="0.25">
      <c r="A2224" s="193" t="s">
        <v>164</v>
      </c>
      <c r="B2224" s="97"/>
      <c r="C2224" s="97"/>
      <c r="D2224" s="97"/>
      <c r="E2224" s="97"/>
      <c r="F2224" s="97"/>
      <c r="G2224" s="97"/>
      <c r="H2224" s="97"/>
      <c r="I2224" s="97"/>
      <c r="J2224" s="97"/>
      <c r="K2224" s="97"/>
      <c r="L2224" s="97"/>
      <c r="M2224" s="97"/>
      <c r="N2224" s="97"/>
      <c r="O2224" t="str">
        <f t="shared" ref="O2224" si="2213">O2221</f>
        <v/>
      </c>
    </row>
    <row r="2225" spans="1:15" x14ac:dyDescent="0.25">
      <c r="A2225" s="188"/>
      <c r="B2225" s="188"/>
      <c r="C2225" s="188"/>
      <c r="D2225" s="188"/>
      <c r="E2225" s="188"/>
      <c r="F2225" s="188"/>
      <c r="G2225" s="188"/>
      <c r="H2225" s="188"/>
      <c r="I2225" s="188"/>
      <c r="J2225" s="188"/>
      <c r="K2225" s="188"/>
      <c r="L2225" s="188"/>
      <c r="M2225" s="188"/>
      <c r="N2225" s="188"/>
      <c r="O2225" t="str">
        <f t="shared" ref="O2225" si="2214">O2221</f>
        <v/>
      </c>
    </row>
    <row r="2226" spans="1:15" x14ac:dyDescent="0.25">
      <c r="A2226" s="191" t="str">
        <f>'[1]Run Rate'!A448</f>
        <v>POL04370</v>
      </c>
      <c r="B2226" s="191" t="str">
        <f>'[1]Run Rate'!B448</f>
        <v>Polleo Zero Syrup 425ml Strawberry</v>
      </c>
      <c r="C2226" s="191" t="str">
        <f>'[1]Run Rate'!C448</f>
        <v>BIO I SUPERFOODS</v>
      </c>
      <c r="D2226" s="191" t="str">
        <f>'[1]Run Rate'!D448</f>
        <v>03 BRONZE</v>
      </c>
      <c r="E2226" s="97"/>
      <c r="F2226" s="97"/>
      <c r="G2226" s="97"/>
      <c r="H2226" s="97"/>
      <c r="I2226" s="97"/>
      <c r="J2226" s="97"/>
      <c r="K2226" s="97"/>
      <c r="L2226" s="97"/>
      <c r="M2226" s="97"/>
      <c r="N2226" s="97"/>
      <c r="O2226" t="str">
        <f t="shared" ref="O2226" si="2215">IF(AND(OR($B$1="ALL",$B$1=C2226),OR($E$1="ALL",$E$1=D2226),OR($B$2="ALL",$B$2=A2226),OR($E$2="ALL",IFERROR(SEARCH($E$2,B2226),0)&gt;0)),"MATCH","")</f>
        <v/>
      </c>
    </row>
    <row r="2227" spans="1:15" x14ac:dyDescent="0.25">
      <c r="A2227" s="192"/>
      <c r="B2227" s="192" t="s">
        <v>156</v>
      </c>
      <c r="C2227" s="192" t="s">
        <v>157</v>
      </c>
      <c r="D2227" s="192" t="s">
        <v>158</v>
      </c>
      <c r="E2227" s="192" t="s">
        <v>139</v>
      </c>
      <c r="F2227" s="192" t="s">
        <v>140</v>
      </c>
      <c r="G2227" s="192" t="s">
        <v>141</v>
      </c>
      <c r="H2227" s="192" t="s">
        <v>142</v>
      </c>
      <c r="I2227" s="192" t="s">
        <v>143</v>
      </c>
      <c r="J2227" s="192" t="s">
        <v>144</v>
      </c>
      <c r="K2227" s="192" t="s">
        <v>145</v>
      </c>
      <c r="L2227" s="192" t="s">
        <v>146</v>
      </c>
      <c r="M2227" s="192" t="s">
        <v>147</v>
      </c>
      <c r="N2227" s="192" t="s">
        <v>148</v>
      </c>
      <c r="O2227" t="str">
        <f t="shared" ref="O2227" si="2216">O2226</f>
        <v/>
      </c>
    </row>
    <row r="2228" spans="1:15" x14ac:dyDescent="0.25">
      <c r="A2228" s="193" t="s">
        <v>161</v>
      </c>
      <c r="B2228" s="97"/>
      <c r="C2228" s="97"/>
      <c r="D2228" s="97"/>
      <c r="E2228" s="97"/>
      <c r="F2228" s="97"/>
      <c r="G2228" s="97"/>
      <c r="H2228" s="97"/>
      <c r="I2228" s="97"/>
      <c r="J2228" s="97"/>
      <c r="K2228" s="97"/>
      <c r="L2228" s="97"/>
      <c r="M2228" s="97"/>
      <c r="N2228" s="97"/>
      <c r="O2228" t="str">
        <f t="shared" ref="O2228" si="2217">O2226</f>
        <v/>
      </c>
    </row>
    <row r="2229" spans="1:15" x14ac:dyDescent="0.25">
      <c r="A2229" s="193" t="s">
        <v>164</v>
      </c>
      <c r="B2229" s="97"/>
      <c r="C2229" s="97"/>
      <c r="D2229" s="97"/>
      <c r="E2229" s="97"/>
      <c r="F2229" s="97"/>
      <c r="G2229" s="97"/>
      <c r="H2229" s="97"/>
      <c r="I2229" s="97"/>
      <c r="J2229" s="97"/>
      <c r="K2229" s="97"/>
      <c r="L2229" s="97"/>
      <c r="M2229" s="97"/>
      <c r="N2229" s="97"/>
      <c r="O2229" t="str">
        <f t="shared" ref="O2229" si="2218">O2226</f>
        <v/>
      </c>
    </row>
    <row r="2230" spans="1:15" x14ac:dyDescent="0.25">
      <c r="A2230" s="188"/>
      <c r="B2230" s="188"/>
      <c r="C2230" s="188"/>
      <c r="D2230" s="188"/>
      <c r="E2230" s="188"/>
      <c r="F2230" s="188"/>
      <c r="G2230" s="188"/>
      <c r="H2230" s="188"/>
      <c r="I2230" s="188"/>
      <c r="J2230" s="188"/>
      <c r="K2230" s="188"/>
      <c r="L2230" s="188"/>
      <c r="M2230" s="188"/>
      <c r="N2230" s="188"/>
      <c r="O2230" t="str">
        <f t="shared" ref="O2230" si="2219">O2226</f>
        <v/>
      </c>
    </row>
    <row r="2231" spans="1:15" x14ac:dyDescent="0.25">
      <c r="A2231" s="191" t="str">
        <f>'[1]Run Rate'!A449</f>
        <v>ATC06516</v>
      </c>
      <c r="B2231" s="191" t="str">
        <f>'[1]Run Rate'!B449</f>
        <v>Girja gumirana 4 kg Atleticore</v>
      </c>
      <c r="C2231" s="191" t="str">
        <f>'[1]Run Rate'!C449</f>
        <v>FITNESS OPREMA</v>
      </c>
      <c r="D2231" s="191" t="str">
        <f>'[1]Run Rate'!D449</f>
        <v>03 BRONZE</v>
      </c>
      <c r="E2231" s="97"/>
      <c r="F2231" s="97"/>
      <c r="G2231" s="97"/>
      <c r="H2231" s="97"/>
      <c r="I2231" s="97"/>
      <c r="J2231" s="97"/>
      <c r="K2231" s="97"/>
      <c r="L2231" s="97"/>
      <c r="M2231" s="97"/>
      <c r="N2231" s="97"/>
      <c r="O2231" t="str">
        <f t="shared" ref="O2231" si="2220">IF(AND(OR($B$1="ALL",$B$1=C2231),OR($E$1="ALL",$E$1=D2231),OR($B$2="ALL",$B$2=A2231),OR($E$2="ALL",IFERROR(SEARCH($E$2,B2231),0)&gt;0)),"MATCH","")</f>
        <v/>
      </c>
    </row>
    <row r="2232" spans="1:15" x14ac:dyDescent="0.25">
      <c r="A2232" s="192"/>
      <c r="B2232" s="192" t="s">
        <v>156</v>
      </c>
      <c r="C2232" s="192" t="s">
        <v>157</v>
      </c>
      <c r="D2232" s="192" t="s">
        <v>158</v>
      </c>
      <c r="E2232" s="192" t="s">
        <v>139</v>
      </c>
      <c r="F2232" s="192" t="s">
        <v>140</v>
      </c>
      <c r="G2232" s="192" t="s">
        <v>141</v>
      </c>
      <c r="H2232" s="192" t="s">
        <v>142</v>
      </c>
      <c r="I2232" s="192" t="s">
        <v>143</v>
      </c>
      <c r="J2232" s="192" t="s">
        <v>144</v>
      </c>
      <c r="K2232" s="192" t="s">
        <v>145</v>
      </c>
      <c r="L2232" s="192" t="s">
        <v>146</v>
      </c>
      <c r="M2232" s="192" t="s">
        <v>147</v>
      </c>
      <c r="N2232" s="192" t="s">
        <v>148</v>
      </c>
      <c r="O2232" t="str">
        <f t="shared" ref="O2232" si="2221">O2231</f>
        <v/>
      </c>
    </row>
    <row r="2233" spans="1:15" x14ac:dyDescent="0.25">
      <c r="A2233" s="193" t="s">
        <v>161</v>
      </c>
      <c r="B2233" s="97"/>
      <c r="C2233" s="97"/>
      <c r="D2233" s="97"/>
      <c r="E2233" s="97"/>
      <c r="F2233" s="97"/>
      <c r="G2233" s="97"/>
      <c r="H2233" s="97"/>
      <c r="I2233" s="97"/>
      <c r="J2233" s="97"/>
      <c r="K2233" s="97"/>
      <c r="L2233" s="97"/>
      <c r="M2233" s="97"/>
      <c r="N2233" s="97"/>
      <c r="O2233" t="str">
        <f t="shared" ref="O2233" si="2222">O2231</f>
        <v/>
      </c>
    </row>
    <row r="2234" spans="1:15" x14ac:dyDescent="0.25">
      <c r="A2234" s="193" t="s">
        <v>164</v>
      </c>
      <c r="B2234" s="97"/>
      <c r="C2234" s="97"/>
      <c r="D2234" s="97"/>
      <c r="E2234" s="97"/>
      <c r="F2234" s="97"/>
      <c r="G2234" s="97"/>
      <c r="H2234" s="97"/>
      <c r="I2234" s="97"/>
      <c r="J2234" s="97"/>
      <c r="K2234" s="97"/>
      <c r="L2234" s="97"/>
      <c r="M2234" s="97"/>
      <c r="N2234" s="97"/>
      <c r="O2234" t="str">
        <f t="shared" ref="O2234" si="2223">O2231</f>
        <v/>
      </c>
    </row>
    <row r="2235" spans="1:15" x14ac:dyDescent="0.25">
      <c r="A2235" s="188"/>
      <c r="B2235" s="188"/>
      <c r="C2235" s="188"/>
      <c r="D2235" s="188"/>
      <c r="E2235" s="188"/>
      <c r="F2235" s="188"/>
      <c r="G2235" s="188"/>
      <c r="H2235" s="188"/>
      <c r="I2235" s="188"/>
      <c r="J2235" s="188"/>
      <c r="K2235" s="188"/>
      <c r="L2235" s="188"/>
      <c r="M2235" s="188"/>
      <c r="N2235" s="188"/>
      <c r="O2235" t="str">
        <f t="shared" ref="O2235" si="2224">O2231</f>
        <v/>
      </c>
    </row>
    <row r="2236" spans="1:15" x14ac:dyDescent="0.25">
      <c r="A2236" s="191" t="str">
        <f>'[1]Run Rate'!A450</f>
        <v>ATC06512</v>
      </c>
      <c r="B2236" s="191" t="str">
        <f>'[1]Run Rate'!B450</f>
        <v>Prostirka PVC Yoga 173 cm</v>
      </c>
      <c r="C2236" s="191" t="str">
        <f>'[1]Run Rate'!C450</f>
        <v>FITNESS OPREMA</v>
      </c>
      <c r="D2236" s="191" t="str">
        <f>'[1]Run Rate'!D450</f>
        <v>03 BRONZE</v>
      </c>
      <c r="E2236" s="97"/>
      <c r="F2236" s="97"/>
      <c r="G2236" s="97"/>
      <c r="H2236" s="97"/>
      <c r="I2236" s="97"/>
      <c r="J2236" s="97"/>
      <c r="K2236" s="97"/>
      <c r="L2236" s="97"/>
      <c r="M2236" s="97"/>
      <c r="N2236" s="97"/>
      <c r="O2236" t="str">
        <f t="shared" ref="O2236" si="2225">IF(AND(OR($B$1="ALL",$B$1=C2236),OR($E$1="ALL",$E$1=D2236),OR($B$2="ALL",$B$2=A2236),OR($E$2="ALL",IFERROR(SEARCH($E$2,B2236),0)&gt;0)),"MATCH","")</f>
        <v/>
      </c>
    </row>
    <row r="2237" spans="1:15" x14ac:dyDescent="0.25">
      <c r="A2237" s="192"/>
      <c r="B2237" s="192" t="s">
        <v>156</v>
      </c>
      <c r="C2237" s="192" t="s">
        <v>157</v>
      </c>
      <c r="D2237" s="192" t="s">
        <v>158</v>
      </c>
      <c r="E2237" s="192" t="s">
        <v>139</v>
      </c>
      <c r="F2237" s="192" t="s">
        <v>140</v>
      </c>
      <c r="G2237" s="192" t="s">
        <v>141</v>
      </c>
      <c r="H2237" s="192" t="s">
        <v>142</v>
      </c>
      <c r="I2237" s="192" t="s">
        <v>143</v>
      </c>
      <c r="J2237" s="192" t="s">
        <v>144</v>
      </c>
      <c r="K2237" s="192" t="s">
        <v>145</v>
      </c>
      <c r="L2237" s="192" t="s">
        <v>146</v>
      </c>
      <c r="M2237" s="192" t="s">
        <v>147</v>
      </c>
      <c r="N2237" s="192" t="s">
        <v>148</v>
      </c>
      <c r="O2237" t="str">
        <f t="shared" ref="O2237" si="2226">O2236</f>
        <v/>
      </c>
    </row>
    <row r="2238" spans="1:15" x14ac:dyDescent="0.25">
      <c r="A2238" s="193" t="s">
        <v>161</v>
      </c>
      <c r="B2238" s="97"/>
      <c r="C2238" s="97"/>
      <c r="D2238" s="97"/>
      <c r="E2238" s="97"/>
      <c r="F2238" s="97"/>
      <c r="G2238" s="97"/>
      <c r="H2238" s="97"/>
      <c r="I2238" s="97"/>
      <c r="J2238" s="97"/>
      <c r="K2238" s="97"/>
      <c r="L2238" s="97"/>
      <c r="M2238" s="97"/>
      <c r="N2238" s="97"/>
      <c r="O2238" t="str">
        <f t="shared" ref="O2238" si="2227">O2236</f>
        <v/>
      </c>
    </row>
    <row r="2239" spans="1:15" x14ac:dyDescent="0.25">
      <c r="A2239" s="193" t="s">
        <v>164</v>
      </c>
      <c r="B2239" s="97"/>
      <c r="C2239" s="97"/>
      <c r="D2239" s="97"/>
      <c r="E2239" s="97"/>
      <c r="F2239" s="97"/>
      <c r="G2239" s="97"/>
      <c r="H2239" s="97"/>
      <c r="I2239" s="97"/>
      <c r="J2239" s="97"/>
      <c r="K2239" s="97"/>
      <c r="L2239" s="97"/>
      <c r="M2239" s="97"/>
      <c r="N2239" s="97"/>
      <c r="O2239" t="str">
        <f t="shared" ref="O2239" si="2228">O2236</f>
        <v/>
      </c>
    </row>
    <row r="2240" spans="1:15" x14ac:dyDescent="0.25">
      <c r="A2240" s="188"/>
      <c r="B2240" s="188"/>
      <c r="C2240" s="188"/>
      <c r="D2240" s="188"/>
      <c r="E2240" s="188"/>
      <c r="F2240" s="188"/>
      <c r="G2240" s="188"/>
      <c r="H2240" s="188"/>
      <c r="I2240" s="188"/>
      <c r="J2240" s="188"/>
      <c r="K2240" s="188"/>
      <c r="L2240" s="188"/>
      <c r="M2240" s="188"/>
      <c r="N2240" s="188"/>
      <c r="O2240" t="str">
        <f t="shared" ref="O2240" si="2229">O2236</f>
        <v/>
      </c>
    </row>
    <row r="2241" spans="1:15" x14ac:dyDescent="0.25">
      <c r="A2241" s="191" t="str">
        <f>'[1]Run Rate'!A451</f>
        <v>POL04375</v>
      </c>
      <c r="B2241" s="191" t="str">
        <f>'[1]Run Rate'!B451</f>
        <v>Polleo Zero Sauce 425ml Ceasar</v>
      </c>
      <c r="C2241" s="191" t="str">
        <f>'[1]Run Rate'!C451</f>
        <v>BIO I SUPERFOODS</v>
      </c>
      <c r="D2241" s="191" t="str">
        <f>'[1]Run Rate'!D451</f>
        <v>03 BRONZE</v>
      </c>
      <c r="E2241" s="97"/>
      <c r="F2241" s="97"/>
      <c r="G2241" s="97"/>
      <c r="H2241" s="97"/>
      <c r="I2241" s="97"/>
      <c r="J2241" s="97"/>
      <c r="K2241" s="97"/>
      <c r="L2241" s="97"/>
      <c r="M2241" s="97"/>
      <c r="N2241" s="97"/>
      <c r="O2241" t="str">
        <f t="shared" ref="O2241" si="2230">IF(AND(OR($B$1="ALL",$B$1=C2241),OR($E$1="ALL",$E$1=D2241),OR($B$2="ALL",$B$2=A2241),OR($E$2="ALL",IFERROR(SEARCH($E$2,B2241),0)&gt;0)),"MATCH","")</f>
        <v/>
      </c>
    </row>
    <row r="2242" spans="1:15" x14ac:dyDescent="0.25">
      <c r="A2242" s="192"/>
      <c r="B2242" s="192" t="s">
        <v>156</v>
      </c>
      <c r="C2242" s="192" t="s">
        <v>157</v>
      </c>
      <c r="D2242" s="192" t="s">
        <v>158</v>
      </c>
      <c r="E2242" s="192" t="s">
        <v>139</v>
      </c>
      <c r="F2242" s="192" t="s">
        <v>140</v>
      </c>
      <c r="G2242" s="192" t="s">
        <v>141</v>
      </c>
      <c r="H2242" s="192" t="s">
        <v>142</v>
      </c>
      <c r="I2242" s="192" t="s">
        <v>143</v>
      </c>
      <c r="J2242" s="192" t="s">
        <v>144</v>
      </c>
      <c r="K2242" s="192" t="s">
        <v>145</v>
      </c>
      <c r="L2242" s="192" t="s">
        <v>146</v>
      </c>
      <c r="M2242" s="192" t="s">
        <v>147</v>
      </c>
      <c r="N2242" s="192" t="s">
        <v>148</v>
      </c>
      <c r="O2242" t="str">
        <f t="shared" ref="O2242" si="2231">O2241</f>
        <v/>
      </c>
    </row>
    <row r="2243" spans="1:15" x14ac:dyDescent="0.25">
      <c r="A2243" s="193" t="s">
        <v>161</v>
      </c>
      <c r="B2243" s="97"/>
      <c r="C2243" s="97"/>
      <c r="D2243" s="97"/>
      <c r="E2243" s="97"/>
      <c r="F2243" s="97"/>
      <c r="G2243" s="97"/>
      <c r="H2243" s="97"/>
      <c r="I2243" s="97"/>
      <c r="J2243" s="97"/>
      <c r="K2243" s="97"/>
      <c r="L2243" s="97"/>
      <c r="M2243" s="97"/>
      <c r="N2243" s="97"/>
      <c r="O2243" t="str">
        <f t="shared" ref="O2243" si="2232">O2241</f>
        <v/>
      </c>
    </row>
    <row r="2244" spans="1:15" x14ac:dyDescent="0.25">
      <c r="A2244" s="193" t="s">
        <v>164</v>
      </c>
      <c r="B2244" s="97"/>
      <c r="C2244" s="97"/>
      <c r="D2244" s="97"/>
      <c r="E2244" s="97"/>
      <c r="F2244" s="97"/>
      <c r="G2244" s="97"/>
      <c r="H2244" s="97"/>
      <c r="I2244" s="97"/>
      <c r="J2244" s="97"/>
      <c r="K2244" s="97"/>
      <c r="L2244" s="97"/>
      <c r="M2244" s="97"/>
      <c r="N2244" s="97"/>
      <c r="O2244" t="str">
        <f t="shared" ref="O2244" si="2233">O2241</f>
        <v/>
      </c>
    </row>
    <row r="2245" spans="1:15" x14ac:dyDescent="0.25">
      <c r="A2245" s="188"/>
      <c r="B2245" s="188"/>
      <c r="C2245" s="188"/>
      <c r="D2245" s="188"/>
      <c r="E2245" s="188"/>
      <c r="F2245" s="188"/>
      <c r="G2245" s="188"/>
      <c r="H2245" s="188"/>
      <c r="I2245" s="188"/>
      <c r="J2245" s="188"/>
      <c r="K2245" s="188"/>
      <c r="L2245" s="188"/>
      <c r="M2245" s="188"/>
      <c r="N2245" s="188"/>
      <c r="O2245" t="str">
        <f t="shared" ref="O2245" si="2234">O2241</f>
        <v/>
      </c>
    </row>
    <row r="2246" spans="1:15" x14ac:dyDescent="0.25">
      <c r="A2246" s="191" t="str">
        <f>'[1]Run Rate'!A452</f>
        <v>SHM00071</v>
      </c>
      <c r="B2246" s="191" t="str">
        <f>'[1]Run Rate'!B452</f>
        <v>DEFENDER, Polleo Logo Pink, 600 ml</v>
      </c>
      <c r="C2246" s="191" t="str">
        <f>'[1]Run Rate'!C452</f>
        <v>DRINKWARE I HOME</v>
      </c>
      <c r="D2246" s="191" t="str">
        <f>'[1]Run Rate'!D452</f>
        <v>03 BRONZE</v>
      </c>
      <c r="E2246" s="97"/>
      <c r="F2246" s="97"/>
      <c r="G2246" s="97"/>
      <c r="H2246" s="97"/>
      <c r="I2246" s="97"/>
      <c r="J2246" s="97"/>
      <c r="K2246" s="97"/>
      <c r="L2246" s="97"/>
      <c r="M2246" s="97"/>
      <c r="N2246" s="97"/>
      <c r="O2246" t="str">
        <f t="shared" ref="O2246" si="2235">IF(AND(OR($B$1="ALL",$B$1=C2246),OR($E$1="ALL",$E$1=D2246),OR($B$2="ALL",$B$2=A2246),OR($E$2="ALL",IFERROR(SEARCH($E$2,B2246),0)&gt;0)),"MATCH","")</f>
        <v/>
      </c>
    </row>
    <row r="2247" spans="1:15" x14ac:dyDescent="0.25">
      <c r="A2247" s="192"/>
      <c r="B2247" s="192" t="s">
        <v>156</v>
      </c>
      <c r="C2247" s="192" t="s">
        <v>157</v>
      </c>
      <c r="D2247" s="192" t="s">
        <v>158</v>
      </c>
      <c r="E2247" s="192" t="s">
        <v>139</v>
      </c>
      <c r="F2247" s="192" t="s">
        <v>140</v>
      </c>
      <c r="G2247" s="192" t="s">
        <v>141</v>
      </c>
      <c r="H2247" s="192" t="s">
        <v>142</v>
      </c>
      <c r="I2247" s="192" t="s">
        <v>143</v>
      </c>
      <c r="J2247" s="192" t="s">
        <v>144</v>
      </c>
      <c r="K2247" s="192" t="s">
        <v>145</v>
      </c>
      <c r="L2247" s="192" t="s">
        <v>146</v>
      </c>
      <c r="M2247" s="192" t="s">
        <v>147</v>
      </c>
      <c r="N2247" s="192" t="s">
        <v>148</v>
      </c>
      <c r="O2247" t="str">
        <f t="shared" ref="O2247" si="2236">O2246</f>
        <v/>
      </c>
    </row>
    <row r="2248" spans="1:15" x14ac:dyDescent="0.25">
      <c r="A2248" s="193" t="s">
        <v>161</v>
      </c>
      <c r="B2248" s="97"/>
      <c r="C2248" s="97"/>
      <c r="D2248" s="97"/>
      <c r="E2248" s="97"/>
      <c r="F2248" s="97"/>
      <c r="G2248" s="97"/>
      <c r="H2248" s="97"/>
      <c r="I2248" s="97"/>
      <c r="J2248" s="97"/>
      <c r="K2248" s="97"/>
      <c r="L2248" s="97"/>
      <c r="M2248" s="97"/>
      <c r="N2248" s="97"/>
      <c r="O2248" t="str">
        <f t="shared" ref="O2248" si="2237">O2246</f>
        <v/>
      </c>
    </row>
    <row r="2249" spans="1:15" x14ac:dyDescent="0.25">
      <c r="A2249" s="193" t="s">
        <v>164</v>
      </c>
      <c r="B2249" s="97"/>
      <c r="C2249" s="97"/>
      <c r="D2249" s="97"/>
      <c r="E2249" s="97"/>
      <c r="F2249" s="97"/>
      <c r="G2249" s="97"/>
      <c r="H2249" s="97"/>
      <c r="I2249" s="97"/>
      <c r="J2249" s="97"/>
      <c r="K2249" s="97"/>
      <c r="L2249" s="97"/>
      <c r="M2249" s="97"/>
      <c r="N2249" s="97"/>
      <c r="O2249" t="str">
        <f t="shared" ref="O2249" si="2238">O2246</f>
        <v/>
      </c>
    </row>
    <row r="2250" spans="1:15" x14ac:dyDescent="0.25">
      <c r="A2250" s="188"/>
      <c r="B2250" s="188"/>
      <c r="C2250" s="188"/>
      <c r="D2250" s="188"/>
      <c r="E2250" s="188"/>
      <c r="F2250" s="188"/>
      <c r="G2250" s="188"/>
      <c r="H2250" s="188"/>
      <c r="I2250" s="188"/>
      <c r="J2250" s="188"/>
      <c r="K2250" s="188"/>
      <c r="L2250" s="188"/>
      <c r="M2250" s="188"/>
      <c r="N2250" s="188"/>
      <c r="O2250" t="str">
        <f t="shared" ref="O2250" si="2239">O2246</f>
        <v/>
      </c>
    </row>
    <row r="2251" spans="1:15" x14ac:dyDescent="0.25">
      <c r="A2251" s="191" t="str">
        <f>'[1]Run Rate'!A453</f>
        <v>ATC06662</v>
      </c>
      <c r="B2251" s="191" t="str">
        <f>'[1]Run Rate'!B453</f>
        <v>Latex mini band set (3 kom) Atleticore</v>
      </c>
      <c r="C2251" s="191" t="str">
        <f>'[1]Run Rate'!C453</f>
        <v>FITNESS OPREMA</v>
      </c>
      <c r="D2251" s="191" t="str">
        <f>'[1]Run Rate'!D453</f>
        <v>03 BRONZE</v>
      </c>
      <c r="E2251" s="97"/>
      <c r="F2251" s="97"/>
      <c r="G2251" s="97"/>
      <c r="H2251" s="97"/>
      <c r="I2251" s="97"/>
      <c r="J2251" s="97"/>
      <c r="K2251" s="97"/>
      <c r="L2251" s="97"/>
      <c r="M2251" s="97"/>
      <c r="N2251" s="97"/>
      <c r="O2251" t="str">
        <f t="shared" ref="O2251" si="2240">IF(AND(OR($B$1="ALL",$B$1=C2251),OR($E$1="ALL",$E$1=D2251),OR($B$2="ALL",$B$2=A2251),OR($E$2="ALL",IFERROR(SEARCH($E$2,B2251),0)&gt;0)),"MATCH","")</f>
        <v/>
      </c>
    </row>
    <row r="2252" spans="1:15" x14ac:dyDescent="0.25">
      <c r="A2252" s="192"/>
      <c r="B2252" s="192" t="s">
        <v>156</v>
      </c>
      <c r="C2252" s="192" t="s">
        <v>157</v>
      </c>
      <c r="D2252" s="192" t="s">
        <v>158</v>
      </c>
      <c r="E2252" s="192" t="s">
        <v>139</v>
      </c>
      <c r="F2252" s="192" t="s">
        <v>140</v>
      </c>
      <c r="G2252" s="192" t="s">
        <v>141</v>
      </c>
      <c r="H2252" s="192" t="s">
        <v>142</v>
      </c>
      <c r="I2252" s="192" t="s">
        <v>143</v>
      </c>
      <c r="J2252" s="192" t="s">
        <v>144</v>
      </c>
      <c r="K2252" s="192" t="s">
        <v>145</v>
      </c>
      <c r="L2252" s="192" t="s">
        <v>146</v>
      </c>
      <c r="M2252" s="192" t="s">
        <v>147</v>
      </c>
      <c r="N2252" s="192" t="s">
        <v>148</v>
      </c>
      <c r="O2252" t="str">
        <f t="shared" ref="O2252" si="2241">O2251</f>
        <v/>
      </c>
    </row>
    <row r="2253" spans="1:15" x14ac:dyDescent="0.25">
      <c r="A2253" s="193" t="s">
        <v>161</v>
      </c>
      <c r="B2253" s="97"/>
      <c r="C2253" s="97"/>
      <c r="D2253" s="97"/>
      <c r="E2253" s="97"/>
      <c r="F2253" s="97"/>
      <c r="G2253" s="97"/>
      <c r="H2253" s="97"/>
      <c r="I2253" s="97"/>
      <c r="J2253" s="97"/>
      <c r="K2253" s="97"/>
      <c r="L2253" s="97"/>
      <c r="M2253" s="97"/>
      <c r="N2253" s="97"/>
      <c r="O2253" t="str">
        <f t="shared" ref="O2253" si="2242">O2251</f>
        <v/>
      </c>
    </row>
    <row r="2254" spans="1:15" x14ac:dyDescent="0.25">
      <c r="A2254" s="193" t="s">
        <v>164</v>
      </c>
      <c r="B2254" s="97"/>
      <c r="C2254" s="97"/>
      <c r="D2254" s="97"/>
      <c r="E2254" s="97"/>
      <c r="F2254" s="97"/>
      <c r="G2254" s="97"/>
      <c r="H2254" s="97"/>
      <c r="I2254" s="97"/>
      <c r="J2254" s="97"/>
      <c r="K2254" s="97"/>
      <c r="L2254" s="97"/>
      <c r="M2254" s="97"/>
      <c r="N2254" s="97"/>
      <c r="O2254" t="str">
        <f t="shared" ref="O2254" si="2243">O2251</f>
        <v/>
      </c>
    </row>
    <row r="2255" spans="1:15" x14ac:dyDescent="0.25">
      <c r="A2255" s="188"/>
      <c r="B2255" s="188"/>
      <c r="C2255" s="188"/>
      <c r="D2255" s="188"/>
      <c r="E2255" s="188"/>
      <c r="F2255" s="188"/>
      <c r="G2255" s="188"/>
      <c r="H2255" s="188"/>
      <c r="I2255" s="188"/>
      <c r="J2255" s="188"/>
      <c r="K2255" s="188"/>
      <c r="L2255" s="188"/>
      <c r="M2255" s="188"/>
      <c r="N2255" s="188"/>
      <c r="O2255" t="str">
        <f t="shared" ref="O2255" si="2244">O2251</f>
        <v/>
      </c>
    </row>
    <row r="2256" spans="1:15" x14ac:dyDescent="0.25">
      <c r="A2256" s="191" t="str">
        <f>'[1]Run Rate'!A454</f>
        <v>SHM00028</v>
      </c>
      <c r="B2256" s="191" t="str">
        <f>'[1]Run Rate'!B454</f>
        <v>Shieldmixer Hero Pro Flash Classic</v>
      </c>
      <c r="C2256" s="191" t="str">
        <f>'[1]Run Rate'!C454</f>
        <v>DRINKWARE I HOME</v>
      </c>
      <c r="D2256" s="191" t="str">
        <f>'[1]Run Rate'!D454</f>
        <v>03 BRONZE</v>
      </c>
      <c r="E2256" s="97"/>
      <c r="F2256" s="97"/>
      <c r="G2256" s="97"/>
      <c r="H2256" s="97"/>
      <c r="I2256" s="97"/>
      <c r="J2256" s="97"/>
      <c r="K2256" s="97"/>
      <c r="L2256" s="97"/>
      <c r="M2256" s="97"/>
      <c r="N2256" s="97"/>
      <c r="O2256" t="str">
        <f t="shared" ref="O2256" si="2245">IF(AND(OR($B$1="ALL",$B$1=C2256),OR($E$1="ALL",$E$1=D2256),OR($B$2="ALL",$B$2=A2256),OR($E$2="ALL",IFERROR(SEARCH($E$2,B2256),0)&gt;0)),"MATCH","")</f>
        <v/>
      </c>
    </row>
    <row r="2257" spans="1:15" x14ac:dyDescent="0.25">
      <c r="A2257" s="192"/>
      <c r="B2257" s="192" t="s">
        <v>156</v>
      </c>
      <c r="C2257" s="192" t="s">
        <v>157</v>
      </c>
      <c r="D2257" s="192" t="s">
        <v>158</v>
      </c>
      <c r="E2257" s="192" t="s">
        <v>139</v>
      </c>
      <c r="F2257" s="192" t="s">
        <v>140</v>
      </c>
      <c r="G2257" s="192" t="s">
        <v>141</v>
      </c>
      <c r="H2257" s="192" t="s">
        <v>142</v>
      </c>
      <c r="I2257" s="192" t="s">
        <v>143</v>
      </c>
      <c r="J2257" s="192" t="s">
        <v>144</v>
      </c>
      <c r="K2257" s="192" t="s">
        <v>145</v>
      </c>
      <c r="L2257" s="192" t="s">
        <v>146</v>
      </c>
      <c r="M2257" s="192" t="s">
        <v>147</v>
      </c>
      <c r="N2257" s="192" t="s">
        <v>148</v>
      </c>
      <c r="O2257" t="str">
        <f t="shared" ref="O2257" si="2246">O2256</f>
        <v/>
      </c>
    </row>
    <row r="2258" spans="1:15" x14ac:dyDescent="0.25">
      <c r="A2258" s="193" t="s">
        <v>161</v>
      </c>
      <c r="B2258" s="97"/>
      <c r="C2258" s="97"/>
      <c r="D2258" s="97"/>
      <c r="E2258" s="97"/>
      <c r="F2258" s="97"/>
      <c r="G2258" s="97"/>
      <c r="H2258" s="97"/>
      <c r="I2258" s="97"/>
      <c r="J2258" s="97"/>
      <c r="K2258" s="97"/>
      <c r="L2258" s="97"/>
      <c r="M2258" s="97"/>
      <c r="N2258" s="97"/>
      <c r="O2258" t="str">
        <f t="shared" ref="O2258" si="2247">O2256</f>
        <v/>
      </c>
    </row>
    <row r="2259" spans="1:15" x14ac:dyDescent="0.25">
      <c r="A2259" s="193" t="s">
        <v>164</v>
      </c>
      <c r="B2259" s="97"/>
      <c r="C2259" s="97"/>
      <c r="D2259" s="97"/>
      <c r="E2259" s="97"/>
      <c r="F2259" s="97"/>
      <c r="G2259" s="97"/>
      <c r="H2259" s="97"/>
      <c r="I2259" s="97"/>
      <c r="J2259" s="97"/>
      <c r="K2259" s="97"/>
      <c r="L2259" s="97"/>
      <c r="M2259" s="97"/>
      <c r="N2259" s="97"/>
      <c r="O2259" t="str">
        <f t="shared" ref="O2259" si="2248">O2256</f>
        <v/>
      </c>
    </row>
    <row r="2260" spans="1:15" x14ac:dyDescent="0.25">
      <c r="A2260" s="188"/>
      <c r="B2260" s="188"/>
      <c r="C2260" s="188"/>
      <c r="D2260" s="188"/>
      <c r="E2260" s="188"/>
      <c r="F2260" s="188"/>
      <c r="G2260" s="188"/>
      <c r="H2260" s="188"/>
      <c r="I2260" s="188"/>
      <c r="J2260" s="188"/>
      <c r="K2260" s="188"/>
      <c r="L2260" s="188"/>
      <c r="M2260" s="188"/>
      <c r="N2260" s="188"/>
      <c r="O2260" t="str">
        <f t="shared" ref="O2260" si="2249">O2256</f>
        <v/>
      </c>
    </row>
    <row r="2261" spans="1:15" x14ac:dyDescent="0.25">
      <c r="A2261" s="191" t="str">
        <f>'[1]Run Rate'!A455</f>
        <v>POL04313</v>
      </c>
      <c r="B2261" s="191" t="str">
        <f>'[1]Run Rate'!B455</f>
        <v>ZOE fit&amp;style shaker 600ml crni</v>
      </c>
      <c r="C2261" s="191" t="str">
        <f>'[1]Run Rate'!C455</f>
        <v>DRINKWARE I HOME</v>
      </c>
      <c r="D2261" s="191" t="str">
        <f>'[1]Run Rate'!D455</f>
        <v>03 BRONZE</v>
      </c>
      <c r="E2261" s="97"/>
      <c r="F2261" s="97"/>
      <c r="G2261" s="97"/>
      <c r="H2261" s="97"/>
      <c r="I2261" s="97"/>
      <c r="J2261" s="97"/>
      <c r="K2261" s="97"/>
      <c r="L2261" s="97"/>
      <c r="M2261" s="97"/>
      <c r="N2261" s="97"/>
      <c r="O2261" t="str">
        <f t="shared" ref="O2261" si="2250">IF(AND(OR($B$1="ALL",$B$1=C2261),OR($E$1="ALL",$E$1=D2261),OR($B$2="ALL",$B$2=A2261),OR($E$2="ALL",IFERROR(SEARCH($E$2,B2261),0)&gt;0)),"MATCH","")</f>
        <v/>
      </c>
    </row>
    <row r="2262" spans="1:15" x14ac:dyDescent="0.25">
      <c r="A2262" s="192"/>
      <c r="B2262" s="192" t="s">
        <v>156</v>
      </c>
      <c r="C2262" s="192" t="s">
        <v>157</v>
      </c>
      <c r="D2262" s="192" t="s">
        <v>158</v>
      </c>
      <c r="E2262" s="192" t="s">
        <v>139</v>
      </c>
      <c r="F2262" s="192" t="s">
        <v>140</v>
      </c>
      <c r="G2262" s="192" t="s">
        <v>141</v>
      </c>
      <c r="H2262" s="192" t="s">
        <v>142</v>
      </c>
      <c r="I2262" s="192" t="s">
        <v>143</v>
      </c>
      <c r="J2262" s="192" t="s">
        <v>144</v>
      </c>
      <c r="K2262" s="192" t="s">
        <v>145</v>
      </c>
      <c r="L2262" s="192" t="s">
        <v>146</v>
      </c>
      <c r="M2262" s="192" t="s">
        <v>147</v>
      </c>
      <c r="N2262" s="192" t="s">
        <v>148</v>
      </c>
      <c r="O2262" t="str">
        <f t="shared" ref="O2262" si="2251">O2261</f>
        <v/>
      </c>
    </row>
    <row r="2263" spans="1:15" x14ac:dyDescent="0.25">
      <c r="A2263" s="193" t="s">
        <v>161</v>
      </c>
      <c r="B2263" s="97"/>
      <c r="C2263" s="97"/>
      <c r="D2263" s="97"/>
      <c r="E2263" s="97"/>
      <c r="F2263" s="97"/>
      <c r="G2263" s="97"/>
      <c r="H2263" s="97"/>
      <c r="I2263" s="97"/>
      <c r="J2263" s="97"/>
      <c r="K2263" s="97"/>
      <c r="L2263" s="97"/>
      <c r="M2263" s="97"/>
      <c r="N2263" s="97"/>
      <c r="O2263" t="str">
        <f t="shared" ref="O2263" si="2252">O2261</f>
        <v/>
      </c>
    </row>
    <row r="2264" spans="1:15" x14ac:dyDescent="0.25">
      <c r="A2264" s="193" t="s">
        <v>164</v>
      </c>
      <c r="B2264" s="97"/>
      <c r="C2264" s="97"/>
      <c r="D2264" s="97"/>
      <c r="E2264" s="97"/>
      <c r="F2264" s="97"/>
      <c r="G2264" s="97"/>
      <c r="H2264" s="97"/>
      <c r="I2264" s="97"/>
      <c r="J2264" s="97"/>
      <c r="K2264" s="97"/>
      <c r="L2264" s="97"/>
      <c r="M2264" s="97"/>
      <c r="N2264" s="97"/>
      <c r="O2264" t="str">
        <f t="shared" ref="O2264" si="2253">O2261</f>
        <v/>
      </c>
    </row>
    <row r="2265" spans="1:15" x14ac:dyDescent="0.25">
      <c r="A2265" s="188"/>
      <c r="B2265" s="188"/>
      <c r="C2265" s="188"/>
      <c r="D2265" s="188"/>
      <c r="E2265" s="188"/>
      <c r="F2265" s="188"/>
      <c r="G2265" s="188"/>
      <c r="H2265" s="188"/>
      <c r="I2265" s="188"/>
      <c r="J2265" s="188"/>
      <c r="K2265" s="188"/>
      <c r="L2265" s="188"/>
      <c r="M2265" s="188"/>
      <c r="N2265" s="188"/>
      <c r="O2265" t="str">
        <f t="shared" ref="O2265" si="2254">O2261</f>
        <v/>
      </c>
    </row>
    <row r="2266" spans="1:15" x14ac:dyDescent="0.25">
      <c r="A2266" s="191" t="str">
        <f>'[1]Run Rate'!A456</f>
        <v>FIT05837</v>
      </c>
      <c r="B2266" s="191" t="str">
        <f>'[1]Run Rate'!B456</f>
        <v>Uteg disk olimpijski gumirani 5 kg</v>
      </c>
      <c r="C2266" s="191" t="str">
        <f>'[1]Run Rate'!C456</f>
        <v>FITNESS OPREMA</v>
      </c>
      <c r="D2266" s="191" t="str">
        <f>'[1]Run Rate'!D456</f>
        <v>03 BRONZE</v>
      </c>
      <c r="E2266" s="97"/>
      <c r="F2266" s="97"/>
      <c r="G2266" s="97"/>
      <c r="H2266" s="97"/>
      <c r="I2266" s="97"/>
      <c r="J2266" s="97"/>
      <c r="K2266" s="97"/>
      <c r="L2266" s="97"/>
      <c r="M2266" s="97"/>
      <c r="N2266" s="97"/>
      <c r="O2266" t="str">
        <f t="shared" ref="O2266" si="2255">IF(AND(OR($B$1="ALL",$B$1=C2266),OR($E$1="ALL",$E$1=D2266),OR($B$2="ALL",$B$2=A2266),OR($E$2="ALL",IFERROR(SEARCH($E$2,B2266),0)&gt;0)),"MATCH","")</f>
        <v/>
      </c>
    </row>
    <row r="2267" spans="1:15" x14ac:dyDescent="0.25">
      <c r="A2267" s="192"/>
      <c r="B2267" s="192" t="s">
        <v>156</v>
      </c>
      <c r="C2267" s="192" t="s">
        <v>157</v>
      </c>
      <c r="D2267" s="192" t="s">
        <v>158</v>
      </c>
      <c r="E2267" s="192" t="s">
        <v>139</v>
      </c>
      <c r="F2267" s="192" t="s">
        <v>140</v>
      </c>
      <c r="G2267" s="192" t="s">
        <v>141</v>
      </c>
      <c r="H2267" s="192" t="s">
        <v>142</v>
      </c>
      <c r="I2267" s="192" t="s">
        <v>143</v>
      </c>
      <c r="J2267" s="192" t="s">
        <v>144</v>
      </c>
      <c r="K2267" s="192" t="s">
        <v>145</v>
      </c>
      <c r="L2267" s="192" t="s">
        <v>146</v>
      </c>
      <c r="M2267" s="192" t="s">
        <v>147</v>
      </c>
      <c r="N2267" s="192" t="s">
        <v>148</v>
      </c>
      <c r="O2267" t="str">
        <f t="shared" ref="O2267" si="2256">O2266</f>
        <v/>
      </c>
    </row>
    <row r="2268" spans="1:15" x14ac:dyDescent="0.25">
      <c r="A2268" s="193" t="s">
        <v>161</v>
      </c>
      <c r="B2268" s="97"/>
      <c r="C2268" s="97"/>
      <c r="D2268" s="97"/>
      <c r="E2268" s="97"/>
      <c r="F2268" s="97"/>
      <c r="G2268" s="97"/>
      <c r="H2268" s="97"/>
      <c r="I2268" s="97"/>
      <c r="J2268" s="97"/>
      <c r="K2268" s="97"/>
      <c r="L2268" s="97"/>
      <c r="M2268" s="97"/>
      <c r="N2268" s="97"/>
      <c r="O2268" t="str">
        <f t="shared" ref="O2268" si="2257">O2266</f>
        <v/>
      </c>
    </row>
    <row r="2269" spans="1:15" x14ac:dyDescent="0.25">
      <c r="A2269" s="193" t="s">
        <v>164</v>
      </c>
      <c r="B2269" s="97"/>
      <c r="C2269" s="97"/>
      <c r="D2269" s="97"/>
      <c r="E2269" s="97"/>
      <c r="F2269" s="97"/>
      <c r="G2269" s="97"/>
      <c r="H2269" s="97"/>
      <c r="I2269" s="97"/>
      <c r="J2269" s="97"/>
      <c r="K2269" s="97"/>
      <c r="L2269" s="97"/>
      <c r="M2269" s="97"/>
      <c r="N2269" s="97"/>
      <c r="O2269" t="str">
        <f t="shared" ref="O2269" si="2258">O2266</f>
        <v/>
      </c>
    </row>
    <row r="2270" spans="1:15" x14ac:dyDescent="0.25">
      <c r="A2270" s="188"/>
      <c r="B2270" s="188"/>
      <c r="C2270" s="188"/>
      <c r="D2270" s="188"/>
      <c r="E2270" s="188"/>
      <c r="F2270" s="188"/>
      <c r="G2270" s="188"/>
      <c r="H2270" s="188"/>
      <c r="I2270" s="188"/>
      <c r="J2270" s="188"/>
      <c r="K2270" s="188"/>
      <c r="L2270" s="188"/>
      <c r="M2270" s="188"/>
      <c r="N2270" s="188"/>
      <c r="O2270" t="str">
        <f t="shared" ref="O2270" si="2259">O2266</f>
        <v/>
      </c>
    </row>
    <row r="2271" spans="1:15" x14ac:dyDescent="0.25">
      <c r="A2271" s="191" t="str">
        <f>'[1]Run Rate'!A457</f>
        <v>FIT05843</v>
      </c>
      <c r="B2271" s="191" t="str">
        <f>'[1]Run Rate'!B457</f>
        <v>Bučica gumirana heksagonalna 10 kg</v>
      </c>
      <c r="C2271" s="191" t="str">
        <f>'[1]Run Rate'!C457</f>
        <v>FITNESS OPREMA</v>
      </c>
      <c r="D2271" s="191" t="str">
        <f>'[1]Run Rate'!D457</f>
        <v>03 BRONZE</v>
      </c>
      <c r="E2271" s="97"/>
      <c r="F2271" s="97"/>
      <c r="G2271" s="97"/>
      <c r="H2271" s="97"/>
      <c r="I2271" s="97"/>
      <c r="J2271" s="97"/>
      <c r="K2271" s="97"/>
      <c r="L2271" s="97"/>
      <c r="M2271" s="97"/>
      <c r="N2271" s="97"/>
      <c r="O2271" t="str">
        <f t="shared" ref="O2271" si="2260">IF(AND(OR($B$1="ALL",$B$1=C2271),OR($E$1="ALL",$E$1=D2271),OR($B$2="ALL",$B$2=A2271),OR($E$2="ALL",IFERROR(SEARCH($E$2,B2271),0)&gt;0)),"MATCH","")</f>
        <v/>
      </c>
    </row>
    <row r="2272" spans="1:15" x14ac:dyDescent="0.25">
      <c r="A2272" s="192"/>
      <c r="B2272" s="192" t="s">
        <v>156</v>
      </c>
      <c r="C2272" s="192" t="s">
        <v>157</v>
      </c>
      <c r="D2272" s="192" t="s">
        <v>158</v>
      </c>
      <c r="E2272" s="192" t="s">
        <v>139</v>
      </c>
      <c r="F2272" s="192" t="s">
        <v>140</v>
      </c>
      <c r="G2272" s="192" t="s">
        <v>141</v>
      </c>
      <c r="H2272" s="192" t="s">
        <v>142</v>
      </c>
      <c r="I2272" s="192" t="s">
        <v>143</v>
      </c>
      <c r="J2272" s="192" t="s">
        <v>144</v>
      </c>
      <c r="K2272" s="192" t="s">
        <v>145</v>
      </c>
      <c r="L2272" s="192" t="s">
        <v>146</v>
      </c>
      <c r="M2272" s="192" t="s">
        <v>147</v>
      </c>
      <c r="N2272" s="192" t="s">
        <v>148</v>
      </c>
      <c r="O2272" t="str">
        <f t="shared" ref="O2272" si="2261">O2271</f>
        <v/>
      </c>
    </row>
    <row r="2273" spans="1:15" x14ac:dyDescent="0.25">
      <c r="A2273" s="193" t="s">
        <v>161</v>
      </c>
      <c r="B2273" s="97"/>
      <c r="C2273" s="97"/>
      <c r="D2273" s="97"/>
      <c r="E2273" s="97"/>
      <c r="F2273" s="97"/>
      <c r="G2273" s="97"/>
      <c r="H2273" s="97"/>
      <c r="I2273" s="97"/>
      <c r="J2273" s="97"/>
      <c r="K2273" s="97"/>
      <c r="L2273" s="97"/>
      <c r="M2273" s="97"/>
      <c r="N2273" s="97"/>
      <c r="O2273" t="str">
        <f t="shared" ref="O2273" si="2262">O2271</f>
        <v/>
      </c>
    </row>
    <row r="2274" spans="1:15" x14ac:dyDescent="0.25">
      <c r="A2274" s="193" t="s">
        <v>164</v>
      </c>
      <c r="B2274" s="97"/>
      <c r="C2274" s="97"/>
      <c r="D2274" s="97"/>
      <c r="E2274" s="97"/>
      <c r="F2274" s="97"/>
      <c r="G2274" s="97"/>
      <c r="H2274" s="97"/>
      <c r="I2274" s="97"/>
      <c r="J2274" s="97"/>
      <c r="K2274" s="97"/>
      <c r="L2274" s="97"/>
      <c r="M2274" s="97"/>
      <c r="N2274" s="97"/>
      <c r="O2274" t="str">
        <f t="shared" ref="O2274" si="2263">O2271</f>
        <v/>
      </c>
    </row>
    <row r="2275" spans="1:15" x14ac:dyDescent="0.25">
      <c r="A2275" s="188"/>
      <c r="B2275" s="188"/>
      <c r="C2275" s="188"/>
      <c r="D2275" s="188"/>
      <c r="E2275" s="188"/>
      <c r="F2275" s="188"/>
      <c r="G2275" s="188"/>
      <c r="H2275" s="188"/>
      <c r="I2275" s="188"/>
      <c r="J2275" s="188"/>
      <c r="K2275" s="188"/>
      <c r="L2275" s="188"/>
      <c r="M2275" s="188"/>
      <c r="N2275" s="188"/>
      <c r="O2275" t="str">
        <f t="shared" ref="O2275" si="2264">O2271</f>
        <v/>
      </c>
    </row>
    <row r="2276" spans="1:15" x14ac:dyDescent="0.25">
      <c r="A2276" s="191" t="str">
        <f>'[1]Run Rate'!A458</f>
        <v>SCM04379</v>
      </c>
      <c r="B2276" s="191" t="str">
        <f>'[1]Run Rate'!B458</f>
        <v>Nitromax 2kg vanilla</v>
      </c>
      <c r="C2276" s="191" t="str">
        <f>'[1]Run Rate'!C458</f>
        <v>SPORTSKA PREHRANA</v>
      </c>
      <c r="D2276" s="191" t="str">
        <f>'[1]Run Rate'!D458</f>
        <v>03 BRONZE</v>
      </c>
      <c r="E2276" s="97"/>
      <c r="F2276" s="97"/>
      <c r="G2276" s="97"/>
      <c r="H2276" s="97"/>
      <c r="I2276" s="97"/>
      <c r="J2276" s="97"/>
      <c r="K2276" s="97"/>
      <c r="L2276" s="97"/>
      <c r="M2276" s="97"/>
      <c r="N2276" s="97"/>
      <c r="O2276" t="str">
        <f t="shared" ref="O2276" si="2265">IF(AND(OR($B$1="ALL",$B$1=C2276),OR($E$1="ALL",$E$1=D2276),OR($B$2="ALL",$B$2=A2276),OR($E$2="ALL",IFERROR(SEARCH($E$2,B2276),0)&gt;0)),"MATCH","")</f>
        <v/>
      </c>
    </row>
    <row r="2277" spans="1:15" x14ac:dyDescent="0.25">
      <c r="A2277" s="192"/>
      <c r="B2277" s="192" t="s">
        <v>156</v>
      </c>
      <c r="C2277" s="192" t="s">
        <v>157</v>
      </c>
      <c r="D2277" s="192" t="s">
        <v>158</v>
      </c>
      <c r="E2277" s="192" t="s">
        <v>139</v>
      </c>
      <c r="F2277" s="192" t="s">
        <v>140</v>
      </c>
      <c r="G2277" s="192" t="s">
        <v>141</v>
      </c>
      <c r="H2277" s="192" t="s">
        <v>142</v>
      </c>
      <c r="I2277" s="192" t="s">
        <v>143</v>
      </c>
      <c r="J2277" s="192" t="s">
        <v>144</v>
      </c>
      <c r="K2277" s="192" t="s">
        <v>145</v>
      </c>
      <c r="L2277" s="192" t="s">
        <v>146</v>
      </c>
      <c r="M2277" s="192" t="s">
        <v>147</v>
      </c>
      <c r="N2277" s="192" t="s">
        <v>148</v>
      </c>
      <c r="O2277" t="str">
        <f t="shared" ref="O2277" si="2266">O2276</f>
        <v/>
      </c>
    </row>
    <row r="2278" spans="1:15" x14ac:dyDescent="0.25">
      <c r="A2278" s="193" t="s">
        <v>161</v>
      </c>
      <c r="B2278" s="97"/>
      <c r="C2278" s="97"/>
      <c r="D2278" s="97"/>
      <c r="E2278" s="97"/>
      <c r="F2278" s="97"/>
      <c r="G2278" s="97"/>
      <c r="H2278" s="97"/>
      <c r="I2278" s="97"/>
      <c r="J2278" s="97"/>
      <c r="K2278" s="97"/>
      <c r="L2278" s="97"/>
      <c r="M2278" s="97"/>
      <c r="N2278" s="97"/>
      <c r="O2278" t="str">
        <f t="shared" ref="O2278" si="2267">O2276</f>
        <v/>
      </c>
    </row>
    <row r="2279" spans="1:15" x14ac:dyDescent="0.25">
      <c r="A2279" s="193" t="s">
        <v>164</v>
      </c>
      <c r="B2279" s="97"/>
      <c r="C2279" s="97"/>
      <c r="D2279" s="97"/>
      <c r="E2279" s="97"/>
      <c r="F2279" s="97"/>
      <c r="G2279" s="97"/>
      <c r="H2279" s="97"/>
      <c r="I2279" s="97"/>
      <c r="J2279" s="97"/>
      <c r="K2279" s="97"/>
      <c r="L2279" s="97"/>
      <c r="M2279" s="97"/>
      <c r="N2279" s="97"/>
      <c r="O2279" t="str">
        <f t="shared" ref="O2279" si="2268">O2276</f>
        <v/>
      </c>
    </row>
    <row r="2280" spans="1:15" x14ac:dyDescent="0.25">
      <c r="A2280" s="188"/>
      <c r="B2280" s="188"/>
      <c r="C2280" s="188"/>
      <c r="D2280" s="188"/>
      <c r="E2280" s="188"/>
      <c r="F2280" s="188"/>
      <c r="G2280" s="188"/>
      <c r="H2280" s="188"/>
      <c r="I2280" s="188"/>
      <c r="J2280" s="188"/>
      <c r="K2280" s="188"/>
      <c r="L2280" s="188"/>
      <c r="M2280" s="188"/>
      <c r="N2280" s="188"/>
      <c r="O2280" t="str">
        <f t="shared" ref="O2280" si="2269">O2276</f>
        <v/>
      </c>
    </row>
    <row r="2281" spans="1:15" x14ac:dyDescent="0.25">
      <c r="A2281" s="191" t="str">
        <f>'[1]Run Rate'!A459</f>
        <v>SCM04316</v>
      </c>
      <c r="B2281" s="191" t="str">
        <f>'[1]Run Rate'!B459</f>
        <v>HemoPump 500g orange</v>
      </c>
      <c r="C2281" s="191" t="str">
        <f>'[1]Run Rate'!C459</f>
        <v>SPORTSKA PREHRANA</v>
      </c>
      <c r="D2281" s="191" t="str">
        <f>'[1]Run Rate'!D459</f>
        <v>03 BRONZE</v>
      </c>
      <c r="E2281" s="97"/>
      <c r="F2281" s="97"/>
      <c r="G2281" s="97"/>
      <c r="H2281" s="97"/>
      <c r="I2281" s="97"/>
      <c r="J2281" s="97"/>
      <c r="K2281" s="97"/>
      <c r="L2281" s="97"/>
      <c r="M2281" s="97"/>
      <c r="N2281" s="97"/>
      <c r="O2281" t="str">
        <f t="shared" ref="O2281" si="2270">IF(AND(OR($B$1="ALL",$B$1=C2281),OR($E$1="ALL",$E$1=D2281),OR($B$2="ALL",$B$2=A2281),OR($E$2="ALL",IFERROR(SEARCH($E$2,B2281),0)&gt;0)),"MATCH","")</f>
        <v/>
      </c>
    </row>
    <row r="2282" spans="1:15" x14ac:dyDescent="0.25">
      <c r="A2282" s="192"/>
      <c r="B2282" s="192" t="s">
        <v>156</v>
      </c>
      <c r="C2282" s="192" t="s">
        <v>157</v>
      </c>
      <c r="D2282" s="192" t="s">
        <v>158</v>
      </c>
      <c r="E2282" s="192" t="s">
        <v>139</v>
      </c>
      <c r="F2282" s="192" t="s">
        <v>140</v>
      </c>
      <c r="G2282" s="192" t="s">
        <v>141</v>
      </c>
      <c r="H2282" s="192" t="s">
        <v>142</v>
      </c>
      <c r="I2282" s="192" t="s">
        <v>143</v>
      </c>
      <c r="J2282" s="192" t="s">
        <v>144</v>
      </c>
      <c r="K2282" s="192" t="s">
        <v>145</v>
      </c>
      <c r="L2282" s="192" t="s">
        <v>146</v>
      </c>
      <c r="M2282" s="192" t="s">
        <v>147</v>
      </c>
      <c r="N2282" s="192" t="s">
        <v>148</v>
      </c>
      <c r="O2282" t="str">
        <f t="shared" ref="O2282" si="2271">O2281</f>
        <v/>
      </c>
    </row>
    <row r="2283" spans="1:15" x14ac:dyDescent="0.25">
      <c r="A2283" s="193" t="s">
        <v>161</v>
      </c>
      <c r="B2283" s="97"/>
      <c r="C2283" s="97"/>
      <c r="D2283" s="97"/>
      <c r="E2283" s="97"/>
      <c r="F2283" s="97"/>
      <c r="G2283" s="97"/>
      <c r="H2283" s="97"/>
      <c r="I2283" s="97"/>
      <c r="J2283" s="97"/>
      <c r="K2283" s="97"/>
      <c r="L2283" s="97"/>
      <c r="M2283" s="97"/>
      <c r="N2283" s="97"/>
      <c r="O2283" t="str">
        <f t="shared" ref="O2283" si="2272">O2281</f>
        <v/>
      </c>
    </row>
    <row r="2284" spans="1:15" x14ac:dyDescent="0.25">
      <c r="A2284" s="193" t="s">
        <v>164</v>
      </c>
      <c r="B2284" s="97"/>
      <c r="C2284" s="97"/>
      <c r="D2284" s="97"/>
      <c r="E2284" s="97"/>
      <c r="F2284" s="97"/>
      <c r="G2284" s="97"/>
      <c r="H2284" s="97"/>
      <c r="I2284" s="97"/>
      <c r="J2284" s="97"/>
      <c r="K2284" s="97"/>
      <c r="L2284" s="97"/>
      <c r="M2284" s="97"/>
      <c r="N2284" s="97"/>
      <c r="O2284" t="str">
        <f t="shared" ref="O2284" si="2273">O2281</f>
        <v/>
      </c>
    </row>
    <row r="2285" spans="1:15" x14ac:dyDescent="0.25">
      <c r="A2285" s="188"/>
      <c r="B2285" s="188"/>
      <c r="C2285" s="188"/>
      <c r="D2285" s="188"/>
      <c r="E2285" s="188"/>
      <c r="F2285" s="188"/>
      <c r="G2285" s="188"/>
      <c r="H2285" s="188"/>
      <c r="I2285" s="188"/>
      <c r="J2285" s="188"/>
      <c r="K2285" s="188"/>
      <c r="L2285" s="188"/>
      <c r="M2285" s="188"/>
      <c r="N2285" s="188"/>
      <c r="O2285" t="str">
        <f t="shared" ref="O2285" si="2274">O2281</f>
        <v/>
      </c>
    </row>
    <row r="2286" spans="1:15" x14ac:dyDescent="0.25">
      <c r="A2286" s="191" t="str">
        <f>'[1]Run Rate'!A460</f>
        <v>VEN00049</v>
      </c>
      <c r="B2286" s="191" t="str">
        <f>'[1]Run Rate'!B460</f>
        <v>Venum bandaže - 4 m Crne</v>
      </c>
      <c r="C2286" s="191" t="str">
        <f>'[1]Run Rate'!C460</f>
        <v>BORILAČKA OPREMA</v>
      </c>
      <c r="D2286" s="191" t="str">
        <f>'[1]Run Rate'!D460</f>
        <v>03 BRONZE</v>
      </c>
      <c r="E2286" s="97"/>
      <c r="F2286" s="97"/>
      <c r="G2286" s="97"/>
      <c r="H2286" s="97"/>
      <c r="I2286" s="97"/>
      <c r="J2286" s="97"/>
      <c r="K2286" s="97"/>
      <c r="L2286" s="97"/>
      <c r="M2286" s="97"/>
      <c r="N2286" s="97"/>
      <c r="O2286" t="str">
        <f t="shared" ref="O2286" si="2275">IF(AND(OR($B$1="ALL",$B$1=C2286),OR($E$1="ALL",$E$1=D2286),OR($B$2="ALL",$B$2=A2286),OR($E$2="ALL",IFERROR(SEARCH($E$2,B2286),0)&gt;0)),"MATCH","")</f>
        <v/>
      </c>
    </row>
    <row r="2287" spans="1:15" x14ac:dyDescent="0.25">
      <c r="A2287" s="192"/>
      <c r="B2287" s="192" t="s">
        <v>156</v>
      </c>
      <c r="C2287" s="192" t="s">
        <v>157</v>
      </c>
      <c r="D2287" s="192" t="s">
        <v>158</v>
      </c>
      <c r="E2287" s="192" t="s">
        <v>139</v>
      </c>
      <c r="F2287" s="192" t="s">
        <v>140</v>
      </c>
      <c r="G2287" s="192" t="s">
        <v>141</v>
      </c>
      <c r="H2287" s="192" t="s">
        <v>142</v>
      </c>
      <c r="I2287" s="192" t="s">
        <v>143</v>
      </c>
      <c r="J2287" s="192" t="s">
        <v>144</v>
      </c>
      <c r="K2287" s="192" t="s">
        <v>145</v>
      </c>
      <c r="L2287" s="192" t="s">
        <v>146</v>
      </c>
      <c r="M2287" s="192" t="s">
        <v>147</v>
      </c>
      <c r="N2287" s="192" t="s">
        <v>148</v>
      </c>
      <c r="O2287" t="str">
        <f t="shared" ref="O2287" si="2276">O2286</f>
        <v/>
      </c>
    </row>
    <row r="2288" spans="1:15" x14ac:dyDescent="0.25">
      <c r="A2288" s="193" t="s">
        <v>161</v>
      </c>
      <c r="B2288" s="97"/>
      <c r="C2288" s="97"/>
      <c r="D2288" s="97"/>
      <c r="E2288" s="97"/>
      <c r="F2288" s="97"/>
      <c r="G2288" s="97"/>
      <c r="H2288" s="97"/>
      <c r="I2288" s="97"/>
      <c r="J2288" s="97"/>
      <c r="K2288" s="97"/>
      <c r="L2288" s="97"/>
      <c r="M2288" s="97"/>
      <c r="N2288" s="97"/>
      <c r="O2288" t="str">
        <f t="shared" ref="O2288" si="2277">O2286</f>
        <v/>
      </c>
    </row>
    <row r="2289" spans="1:15" x14ac:dyDescent="0.25">
      <c r="A2289" s="193" t="s">
        <v>164</v>
      </c>
      <c r="B2289" s="97"/>
      <c r="C2289" s="97"/>
      <c r="D2289" s="97"/>
      <c r="E2289" s="97"/>
      <c r="F2289" s="97"/>
      <c r="G2289" s="97"/>
      <c r="H2289" s="97"/>
      <c r="I2289" s="97"/>
      <c r="J2289" s="97"/>
      <c r="K2289" s="97"/>
      <c r="L2289" s="97"/>
      <c r="M2289" s="97"/>
      <c r="N2289" s="97"/>
      <c r="O2289" t="str">
        <f t="shared" ref="O2289" si="2278">O2286</f>
        <v/>
      </c>
    </row>
    <row r="2290" spans="1:15" x14ac:dyDescent="0.25">
      <c r="A2290" s="188"/>
      <c r="B2290" s="188"/>
      <c r="C2290" s="188"/>
      <c r="D2290" s="188"/>
      <c r="E2290" s="188"/>
      <c r="F2290" s="188"/>
      <c r="G2290" s="188"/>
      <c r="H2290" s="188"/>
      <c r="I2290" s="188"/>
      <c r="J2290" s="188"/>
      <c r="K2290" s="188"/>
      <c r="L2290" s="188"/>
      <c r="M2290" s="188"/>
      <c r="N2290" s="188"/>
      <c r="O2290" t="str">
        <f t="shared" ref="O2290" si="2279">O2286</f>
        <v/>
      </c>
    </row>
    <row r="2291" spans="1:15" x14ac:dyDescent="0.25">
      <c r="A2291" s="191" t="str">
        <f>'[1]Run Rate'!A461</f>
        <v>GAR04842</v>
      </c>
      <c r="B2291" s="191" t="str">
        <f>'[1]Run Rate'!B461</f>
        <v>Fenix 8 Pro 47 mm LTE AMOLED Sapphire Tit. Graphite Strap</v>
      </c>
      <c r="C2291" s="191" t="str">
        <f>'[1]Run Rate'!C461</f>
        <v>GADGETI</v>
      </c>
      <c r="D2291" s="191" t="str">
        <f>'[1]Run Rate'!D461</f>
        <v>03 BRONZE</v>
      </c>
      <c r="E2291" s="97"/>
      <c r="F2291" s="97"/>
      <c r="G2291" s="97"/>
      <c r="H2291" s="97"/>
      <c r="I2291" s="97"/>
      <c r="J2291" s="97"/>
      <c r="K2291" s="97"/>
      <c r="L2291" s="97"/>
      <c r="M2291" s="97"/>
      <c r="N2291" s="97"/>
      <c r="O2291" t="str">
        <f t="shared" ref="O2291" si="2280">IF(AND(OR($B$1="ALL",$B$1=C2291),OR($E$1="ALL",$E$1=D2291),OR($B$2="ALL",$B$2=A2291),OR($E$2="ALL",IFERROR(SEARCH($E$2,B2291),0)&gt;0)),"MATCH","")</f>
        <v/>
      </c>
    </row>
    <row r="2292" spans="1:15" x14ac:dyDescent="0.25">
      <c r="A2292" s="192"/>
      <c r="B2292" s="192" t="s">
        <v>156</v>
      </c>
      <c r="C2292" s="192" t="s">
        <v>157</v>
      </c>
      <c r="D2292" s="192" t="s">
        <v>158</v>
      </c>
      <c r="E2292" s="192" t="s">
        <v>139</v>
      </c>
      <c r="F2292" s="192" t="s">
        <v>140</v>
      </c>
      <c r="G2292" s="192" t="s">
        <v>141</v>
      </c>
      <c r="H2292" s="192" t="s">
        <v>142</v>
      </c>
      <c r="I2292" s="192" t="s">
        <v>143</v>
      </c>
      <c r="J2292" s="192" t="s">
        <v>144</v>
      </c>
      <c r="K2292" s="192" t="s">
        <v>145</v>
      </c>
      <c r="L2292" s="192" t="s">
        <v>146</v>
      </c>
      <c r="M2292" s="192" t="s">
        <v>147</v>
      </c>
      <c r="N2292" s="192" t="s">
        <v>148</v>
      </c>
      <c r="O2292" t="str">
        <f t="shared" ref="O2292" si="2281">O2291</f>
        <v/>
      </c>
    </row>
    <row r="2293" spans="1:15" x14ac:dyDescent="0.25">
      <c r="A2293" s="193" t="s">
        <v>161</v>
      </c>
      <c r="B2293" s="97"/>
      <c r="C2293" s="97"/>
      <c r="D2293" s="97"/>
      <c r="E2293" s="97"/>
      <c r="F2293" s="97"/>
      <c r="G2293" s="97"/>
      <c r="H2293" s="97"/>
      <c r="I2293" s="97"/>
      <c r="J2293" s="97"/>
      <c r="K2293" s="97"/>
      <c r="L2293" s="97"/>
      <c r="M2293" s="97"/>
      <c r="N2293" s="97"/>
      <c r="O2293" t="str">
        <f t="shared" ref="O2293" si="2282">O2291</f>
        <v/>
      </c>
    </row>
    <row r="2294" spans="1:15" x14ac:dyDescent="0.25">
      <c r="A2294" s="193" t="s">
        <v>164</v>
      </c>
      <c r="B2294" s="97"/>
      <c r="C2294" s="97"/>
      <c r="D2294" s="97"/>
      <c r="E2294" s="97"/>
      <c r="F2294" s="97"/>
      <c r="G2294" s="97"/>
      <c r="H2294" s="97"/>
      <c r="I2294" s="97"/>
      <c r="J2294" s="97"/>
      <c r="K2294" s="97"/>
      <c r="L2294" s="97"/>
      <c r="M2294" s="97"/>
      <c r="N2294" s="97"/>
      <c r="O2294" t="str">
        <f t="shared" ref="O2294" si="2283">O2291</f>
        <v/>
      </c>
    </row>
    <row r="2295" spans="1:15" x14ac:dyDescent="0.25">
      <c r="A2295" s="188"/>
      <c r="B2295" s="188"/>
      <c r="C2295" s="188"/>
      <c r="D2295" s="188"/>
      <c r="E2295" s="188"/>
      <c r="F2295" s="188"/>
      <c r="G2295" s="188"/>
      <c r="H2295" s="188"/>
      <c r="I2295" s="188"/>
      <c r="J2295" s="188"/>
      <c r="K2295" s="188"/>
      <c r="L2295" s="188"/>
      <c r="M2295" s="188"/>
      <c r="N2295" s="188"/>
      <c r="O2295" t="str">
        <f t="shared" ref="O2295" si="2284">O2291</f>
        <v/>
      </c>
    </row>
    <row r="2296" spans="1:15" x14ac:dyDescent="0.25">
      <c r="A2296" s="191" t="str">
        <f>'[1]Run Rate'!A462</f>
        <v>GAR04826</v>
      </c>
      <c r="B2296" s="191" t="str">
        <f>'[1]Run Rate'!B462</f>
        <v>Forerunner 970 Soft Gold Titanium, French Gray/Indigo</v>
      </c>
      <c r="C2296" s="191" t="str">
        <f>'[1]Run Rate'!C462</f>
        <v>GADGETI</v>
      </c>
      <c r="D2296" s="191" t="str">
        <f>'[1]Run Rate'!D462</f>
        <v>03 BRONZE</v>
      </c>
      <c r="E2296" s="97"/>
      <c r="F2296" s="97"/>
      <c r="G2296" s="97"/>
      <c r="H2296" s="97"/>
      <c r="I2296" s="97"/>
      <c r="J2296" s="97"/>
      <c r="K2296" s="97"/>
      <c r="L2296" s="97"/>
      <c r="M2296" s="97"/>
      <c r="N2296" s="97"/>
      <c r="O2296" t="str">
        <f t="shared" ref="O2296" si="2285">IF(AND(OR($B$1="ALL",$B$1=C2296),OR($E$1="ALL",$E$1=D2296),OR($B$2="ALL",$B$2=A2296),OR($E$2="ALL",IFERROR(SEARCH($E$2,B2296),0)&gt;0)),"MATCH","")</f>
        <v/>
      </c>
    </row>
    <row r="2297" spans="1:15" x14ac:dyDescent="0.25">
      <c r="A2297" s="192"/>
      <c r="B2297" s="192" t="s">
        <v>156</v>
      </c>
      <c r="C2297" s="192" t="s">
        <v>157</v>
      </c>
      <c r="D2297" s="192" t="s">
        <v>158</v>
      </c>
      <c r="E2297" s="192" t="s">
        <v>139</v>
      </c>
      <c r="F2297" s="192" t="s">
        <v>140</v>
      </c>
      <c r="G2297" s="192" t="s">
        <v>141</v>
      </c>
      <c r="H2297" s="192" t="s">
        <v>142</v>
      </c>
      <c r="I2297" s="192" t="s">
        <v>143</v>
      </c>
      <c r="J2297" s="192" t="s">
        <v>144</v>
      </c>
      <c r="K2297" s="192" t="s">
        <v>145</v>
      </c>
      <c r="L2297" s="192" t="s">
        <v>146</v>
      </c>
      <c r="M2297" s="192" t="s">
        <v>147</v>
      </c>
      <c r="N2297" s="192" t="s">
        <v>148</v>
      </c>
      <c r="O2297" t="str">
        <f t="shared" ref="O2297" si="2286">O2296</f>
        <v/>
      </c>
    </row>
    <row r="2298" spans="1:15" x14ac:dyDescent="0.25">
      <c r="A2298" s="193" t="s">
        <v>161</v>
      </c>
      <c r="B2298" s="97"/>
      <c r="C2298" s="97"/>
      <c r="D2298" s="97"/>
      <c r="E2298" s="97"/>
      <c r="F2298" s="97"/>
      <c r="G2298" s="97"/>
      <c r="H2298" s="97"/>
      <c r="I2298" s="97"/>
      <c r="J2298" s="97"/>
      <c r="K2298" s="97"/>
      <c r="L2298" s="97"/>
      <c r="M2298" s="97"/>
      <c r="N2298" s="97"/>
      <c r="O2298" t="str">
        <f t="shared" ref="O2298" si="2287">O2296</f>
        <v/>
      </c>
    </row>
    <row r="2299" spans="1:15" x14ac:dyDescent="0.25">
      <c r="A2299" s="193" t="s">
        <v>164</v>
      </c>
      <c r="B2299" s="97"/>
      <c r="C2299" s="97"/>
      <c r="D2299" s="97"/>
      <c r="E2299" s="97"/>
      <c r="F2299" s="97"/>
      <c r="G2299" s="97"/>
      <c r="H2299" s="97"/>
      <c r="I2299" s="97"/>
      <c r="J2299" s="97"/>
      <c r="K2299" s="97"/>
      <c r="L2299" s="97"/>
      <c r="M2299" s="97"/>
      <c r="N2299" s="97"/>
      <c r="O2299" t="str">
        <f t="shared" ref="O2299" si="2288">O2296</f>
        <v/>
      </c>
    </row>
    <row r="2300" spans="1:15" x14ac:dyDescent="0.25">
      <c r="A2300" s="188"/>
      <c r="B2300" s="188"/>
      <c r="C2300" s="188"/>
      <c r="D2300" s="188"/>
      <c r="E2300" s="188"/>
      <c r="F2300" s="188"/>
      <c r="G2300" s="188"/>
      <c r="H2300" s="188"/>
      <c r="I2300" s="188"/>
      <c r="J2300" s="188"/>
      <c r="K2300" s="188"/>
      <c r="L2300" s="188"/>
      <c r="M2300" s="188"/>
      <c r="N2300" s="188"/>
      <c r="O2300" t="str">
        <f t="shared" ref="O2300" si="2289">O2296</f>
        <v/>
      </c>
    </row>
    <row r="2301" spans="1:15" x14ac:dyDescent="0.25">
      <c r="A2301" s="191" t="str">
        <f>'[1]Run Rate'!A463</f>
        <v>POL12671</v>
      </c>
      <c r="B2301" s="191" t="str">
        <f>'[1]Run Rate'!B463</f>
        <v>Polleo Pro Whey 2kg Chocolate banana</v>
      </c>
      <c r="C2301" s="191" t="str">
        <f>'[1]Run Rate'!C463</f>
        <v>PROTEINI</v>
      </c>
      <c r="D2301" s="191" t="str">
        <f>'[1]Run Rate'!D463</f>
        <v>03 BRONZE</v>
      </c>
      <c r="E2301" s="97"/>
      <c r="F2301" s="97"/>
      <c r="G2301" s="97"/>
      <c r="H2301" s="97"/>
      <c r="I2301" s="97"/>
      <c r="J2301" s="97"/>
      <c r="K2301" s="97"/>
      <c r="L2301" s="97"/>
      <c r="M2301" s="97"/>
      <c r="N2301" s="97"/>
      <c r="O2301" t="str">
        <f t="shared" ref="O2301" si="2290">IF(AND(OR($B$1="ALL",$B$1=C2301),OR($E$1="ALL",$E$1=D2301),OR($B$2="ALL",$B$2=A2301),OR($E$2="ALL",IFERROR(SEARCH($E$2,B2301),0)&gt;0)),"MATCH","")</f>
        <v/>
      </c>
    </row>
    <row r="2302" spans="1:15" x14ac:dyDescent="0.25">
      <c r="A2302" s="192"/>
      <c r="B2302" s="192" t="s">
        <v>156</v>
      </c>
      <c r="C2302" s="192" t="s">
        <v>157</v>
      </c>
      <c r="D2302" s="192" t="s">
        <v>158</v>
      </c>
      <c r="E2302" s="192" t="s">
        <v>139</v>
      </c>
      <c r="F2302" s="192" t="s">
        <v>140</v>
      </c>
      <c r="G2302" s="192" t="s">
        <v>141</v>
      </c>
      <c r="H2302" s="192" t="s">
        <v>142</v>
      </c>
      <c r="I2302" s="192" t="s">
        <v>143</v>
      </c>
      <c r="J2302" s="192" t="s">
        <v>144</v>
      </c>
      <c r="K2302" s="192" t="s">
        <v>145</v>
      </c>
      <c r="L2302" s="192" t="s">
        <v>146</v>
      </c>
      <c r="M2302" s="192" t="s">
        <v>147</v>
      </c>
      <c r="N2302" s="192" t="s">
        <v>148</v>
      </c>
      <c r="O2302" t="str">
        <f t="shared" ref="O2302" si="2291">O2301</f>
        <v/>
      </c>
    </row>
    <row r="2303" spans="1:15" x14ac:dyDescent="0.25">
      <c r="A2303" s="193" t="s">
        <v>161</v>
      </c>
      <c r="B2303" s="97"/>
      <c r="C2303" s="97"/>
      <c r="D2303" s="97"/>
      <c r="E2303" s="97"/>
      <c r="F2303" s="97"/>
      <c r="G2303" s="97"/>
      <c r="H2303" s="97"/>
      <c r="I2303" s="97"/>
      <c r="J2303" s="97"/>
      <c r="K2303" s="97"/>
      <c r="L2303" s="97"/>
      <c r="M2303" s="97"/>
      <c r="N2303" s="97"/>
      <c r="O2303" t="str">
        <f t="shared" ref="O2303" si="2292">O2301</f>
        <v/>
      </c>
    </row>
    <row r="2304" spans="1:15" x14ac:dyDescent="0.25">
      <c r="A2304" s="193" t="s">
        <v>164</v>
      </c>
      <c r="B2304" s="97"/>
      <c r="C2304" s="97"/>
      <c r="D2304" s="97"/>
      <c r="E2304" s="97"/>
      <c r="F2304" s="97"/>
      <c r="G2304" s="97"/>
      <c r="H2304" s="97"/>
      <c r="I2304" s="97"/>
      <c r="J2304" s="97"/>
      <c r="K2304" s="97"/>
      <c r="L2304" s="97"/>
      <c r="M2304" s="97"/>
      <c r="N2304" s="97"/>
      <c r="O2304" t="str">
        <f t="shared" ref="O2304" si="2293">O2301</f>
        <v/>
      </c>
    </row>
    <row r="2305" spans="1:15" x14ac:dyDescent="0.25">
      <c r="A2305" s="188"/>
      <c r="B2305" s="188"/>
      <c r="C2305" s="188"/>
      <c r="D2305" s="188"/>
      <c r="E2305" s="188"/>
      <c r="F2305" s="188"/>
      <c r="G2305" s="188"/>
      <c r="H2305" s="188"/>
      <c r="I2305" s="188"/>
      <c r="J2305" s="188"/>
      <c r="K2305" s="188"/>
      <c r="L2305" s="188"/>
      <c r="M2305" s="188"/>
      <c r="N2305" s="188"/>
      <c r="O2305" t="str">
        <f t="shared" ref="O2305" si="2294">O2301</f>
        <v/>
      </c>
    </row>
    <row r="2306" spans="1:15" x14ac:dyDescent="0.25">
      <c r="A2306" s="191" t="str">
        <f>'[1]Run Rate'!A464</f>
        <v>ATC06614</v>
      </c>
      <c r="B2306" s="191" t="str">
        <f>'[1]Run Rate'!B464</f>
        <v>Latex band 5cm Level 4 plava Atleticore</v>
      </c>
      <c r="C2306" s="191" t="str">
        <f>'[1]Run Rate'!C464</f>
        <v>FITNESS OPREMA</v>
      </c>
      <c r="D2306" s="191" t="str">
        <f>'[1]Run Rate'!D464</f>
        <v>03 BRONZE</v>
      </c>
      <c r="E2306" s="97"/>
      <c r="F2306" s="97"/>
      <c r="G2306" s="97"/>
      <c r="H2306" s="97"/>
      <c r="I2306" s="97"/>
      <c r="J2306" s="97"/>
      <c r="K2306" s="97"/>
      <c r="L2306" s="97"/>
      <c r="M2306" s="97"/>
      <c r="N2306" s="97"/>
      <c r="O2306" t="str">
        <f t="shared" ref="O2306" si="2295">IF(AND(OR($B$1="ALL",$B$1=C2306),OR($E$1="ALL",$E$1=D2306),OR($B$2="ALL",$B$2=A2306),OR($E$2="ALL",IFERROR(SEARCH($E$2,B2306),0)&gt;0)),"MATCH","")</f>
        <v/>
      </c>
    </row>
    <row r="2307" spans="1:15" x14ac:dyDescent="0.25">
      <c r="A2307" s="192"/>
      <c r="B2307" s="192" t="s">
        <v>156</v>
      </c>
      <c r="C2307" s="192" t="s">
        <v>157</v>
      </c>
      <c r="D2307" s="192" t="s">
        <v>158</v>
      </c>
      <c r="E2307" s="192" t="s">
        <v>139</v>
      </c>
      <c r="F2307" s="192" t="s">
        <v>140</v>
      </c>
      <c r="G2307" s="192" t="s">
        <v>141</v>
      </c>
      <c r="H2307" s="192" t="s">
        <v>142</v>
      </c>
      <c r="I2307" s="192" t="s">
        <v>143</v>
      </c>
      <c r="J2307" s="192" t="s">
        <v>144</v>
      </c>
      <c r="K2307" s="192" t="s">
        <v>145</v>
      </c>
      <c r="L2307" s="192" t="s">
        <v>146</v>
      </c>
      <c r="M2307" s="192" t="s">
        <v>147</v>
      </c>
      <c r="N2307" s="192" t="s">
        <v>148</v>
      </c>
      <c r="O2307" t="str">
        <f t="shared" ref="O2307" si="2296">O2306</f>
        <v/>
      </c>
    </row>
    <row r="2308" spans="1:15" x14ac:dyDescent="0.25">
      <c r="A2308" s="193" t="s">
        <v>161</v>
      </c>
      <c r="B2308" s="97"/>
      <c r="C2308" s="97"/>
      <c r="D2308" s="97"/>
      <c r="E2308" s="97"/>
      <c r="F2308" s="97"/>
      <c r="G2308" s="97"/>
      <c r="H2308" s="97"/>
      <c r="I2308" s="97"/>
      <c r="J2308" s="97"/>
      <c r="K2308" s="97"/>
      <c r="L2308" s="97"/>
      <c r="M2308" s="97"/>
      <c r="N2308" s="97"/>
      <c r="O2308" t="str">
        <f t="shared" ref="O2308" si="2297">O2306</f>
        <v/>
      </c>
    </row>
    <row r="2309" spans="1:15" x14ac:dyDescent="0.25">
      <c r="A2309" s="193" t="s">
        <v>164</v>
      </c>
      <c r="B2309" s="97"/>
      <c r="C2309" s="97"/>
      <c r="D2309" s="97"/>
      <c r="E2309" s="97"/>
      <c r="F2309" s="97"/>
      <c r="G2309" s="97"/>
      <c r="H2309" s="97"/>
      <c r="I2309" s="97"/>
      <c r="J2309" s="97"/>
      <c r="K2309" s="97"/>
      <c r="L2309" s="97"/>
      <c r="M2309" s="97"/>
      <c r="N2309" s="97"/>
      <c r="O2309" t="str">
        <f t="shared" ref="O2309" si="2298">O2306</f>
        <v/>
      </c>
    </row>
    <row r="2310" spans="1:15" x14ac:dyDescent="0.25">
      <c r="A2310" s="188"/>
      <c r="B2310" s="188"/>
      <c r="C2310" s="188"/>
      <c r="D2310" s="188"/>
      <c r="E2310" s="188"/>
      <c r="F2310" s="188"/>
      <c r="G2310" s="188"/>
      <c r="H2310" s="188"/>
      <c r="I2310" s="188"/>
      <c r="J2310" s="188"/>
      <c r="K2310" s="188"/>
      <c r="L2310" s="188"/>
      <c r="M2310" s="188"/>
      <c r="N2310" s="188"/>
      <c r="O2310" t="str">
        <f t="shared" ref="O2310" si="2299">O2306</f>
        <v/>
      </c>
    </row>
    <row r="2311" spans="1:15" x14ac:dyDescent="0.25">
      <c r="A2311" s="191" t="str">
        <f>'[1]Run Rate'!A465</f>
        <v>CON23205</v>
      </c>
      <c r="B2311" s="191" t="str">
        <f>'[1]Run Rate'!B465</f>
        <v>Concept2 Skierg Podloga</v>
      </c>
      <c r="C2311" s="191" t="str">
        <f>'[1]Run Rate'!C465</f>
        <v>FITNESS OPREMA</v>
      </c>
      <c r="D2311" s="191" t="str">
        <f>'[1]Run Rate'!D465</f>
        <v>03 BRONZE</v>
      </c>
      <c r="E2311" s="97"/>
      <c r="F2311" s="97"/>
      <c r="G2311" s="97"/>
      <c r="H2311" s="97"/>
      <c r="I2311" s="97"/>
      <c r="J2311" s="97"/>
      <c r="K2311" s="97"/>
      <c r="L2311" s="97"/>
      <c r="M2311" s="97"/>
      <c r="N2311" s="97"/>
      <c r="O2311" t="str">
        <f t="shared" ref="O2311" si="2300">IF(AND(OR($B$1="ALL",$B$1=C2311),OR($E$1="ALL",$E$1=D2311),OR($B$2="ALL",$B$2=A2311),OR($E$2="ALL",IFERROR(SEARCH($E$2,B2311),0)&gt;0)),"MATCH","")</f>
        <v/>
      </c>
    </row>
    <row r="2312" spans="1:15" x14ac:dyDescent="0.25">
      <c r="A2312" s="192"/>
      <c r="B2312" s="192" t="s">
        <v>156</v>
      </c>
      <c r="C2312" s="192" t="s">
        <v>157</v>
      </c>
      <c r="D2312" s="192" t="s">
        <v>158</v>
      </c>
      <c r="E2312" s="192" t="s">
        <v>139</v>
      </c>
      <c r="F2312" s="192" t="s">
        <v>140</v>
      </c>
      <c r="G2312" s="192" t="s">
        <v>141</v>
      </c>
      <c r="H2312" s="192" t="s">
        <v>142</v>
      </c>
      <c r="I2312" s="192" t="s">
        <v>143</v>
      </c>
      <c r="J2312" s="192" t="s">
        <v>144</v>
      </c>
      <c r="K2312" s="192" t="s">
        <v>145</v>
      </c>
      <c r="L2312" s="192" t="s">
        <v>146</v>
      </c>
      <c r="M2312" s="192" t="s">
        <v>147</v>
      </c>
      <c r="N2312" s="192" t="s">
        <v>148</v>
      </c>
      <c r="O2312" t="str">
        <f t="shared" ref="O2312" si="2301">O2311</f>
        <v/>
      </c>
    </row>
    <row r="2313" spans="1:15" x14ac:dyDescent="0.25">
      <c r="A2313" s="193" t="s">
        <v>161</v>
      </c>
      <c r="B2313" s="97"/>
      <c r="C2313" s="97"/>
      <c r="D2313" s="97"/>
      <c r="E2313" s="97"/>
      <c r="F2313" s="97"/>
      <c r="G2313" s="97"/>
      <c r="H2313" s="97"/>
      <c r="I2313" s="97"/>
      <c r="J2313" s="97"/>
      <c r="K2313" s="97"/>
      <c r="L2313" s="97"/>
      <c r="M2313" s="97"/>
      <c r="N2313" s="97"/>
      <c r="O2313" t="str">
        <f t="shared" ref="O2313" si="2302">O2311</f>
        <v/>
      </c>
    </row>
    <row r="2314" spans="1:15" x14ac:dyDescent="0.25">
      <c r="A2314" s="193" t="s">
        <v>164</v>
      </c>
      <c r="B2314" s="97"/>
      <c r="C2314" s="97"/>
      <c r="D2314" s="97"/>
      <c r="E2314" s="97"/>
      <c r="F2314" s="97"/>
      <c r="G2314" s="97"/>
      <c r="H2314" s="97"/>
      <c r="I2314" s="97"/>
      <c r="J2314" s="97"/>
      <c r="K2314" s="97"/>
      <c r="L2314" s="97"/>
      <c r="M2314" s="97"/>
      <c r="N2314" s="97"/>
      <c r="O2314" t="str">
        <f t="shared" ref="O2314" si="2303">O2311</f>
        <v/>
      </c>
    </row>
    <row r="2315" spans="1:15" x14ac:dyDescent="0.25">
      <c r="A2315" s="188"/>
      <c r="B2315" s="188"/>
      <c r="C2315" s="188"/>
      <c r="D2315" s="188"/>
      <c r="E2315" s="188"/>
      <c r="F2315" s="188"/>
      <c r="G2315" s="188"/>
      <c r="H2315" s="188"/>
      <c r="I2315" s="188"/>
      <c r="J2315" s="188"/>
      <c r="K2315" s="188"/>
      <c r="L2315" s="188"/>
      <c r="M2315" s="188"/>
      <c r="N2315" s="188"/>
      <c r="O2315" t="str">
        <f t="shared" ref="O2315" si="2304">O2311</f>
        <v/>
      </c>
    </row>
    <row r="2316" spans="1:15" x14ac:dyDescent="0.25">
      <c r="A2316" s="191" t="str">
        <f>'[1]Run Rate'!A466</f>
        <v>ON00204</v>
      </c>
      <c r="B2316" s="191" t="str">
        <f>'[1]Run Rate'!B466</f>
        <v>100% ON Casein 924g Chocolate</v>
      </c>
      <c r="C2316" s="191" t="str">
        <f>'[1]Run Rate'!C466</f>
        <v>PROTEINI</v>
      </c>
      <c r="D2316" s="191" t="str">
        <f>'[1]Run Rate'!D466</f>
        <v>03 BRONZE</v>
      </c>
      <c r="E2316" s="97"/>
      <c r="F2316" s="97"/>
      <c r="G2316" s="97"/>
      <c r="H2316" s="97"/>
      <c r="I2316" s="97"/>
      <c r="J2316" s="97"/>
      <c r="K2316" s="97"/>
      <c r="L2316" s="97"/>
      <c r="M2316" s="97"/>
      <c r="N2316" s="97"/>
      <c r="O2316" t="str">
        <f t="shared" ref="O2316" si="2305">IF(AND(OR($B$1="ALL",$B$1=C2316),OR($E$1="ALL",$E$1=D2316),OR($B$2="ALL",$B$2=A2316),OR($E$2="ALL",IFERROR(SEARCH($E$2,B2316),0)&gt;0)),"MATCH","")</f>
        <v/>
      </c>
    </row>
    <row r="2317" spans="1:15" x14ac:dyDescent="0.25">
      <c r="A2317" s="192"/>
      <c r="B2317" s="192" t="s">
        <v>156</v>
      </c>
      <c r="C2317" s="192" t="s">
        <v>157</v>
      </c>
      <c r="D2317" s="192" t="s">
        <v>158</v>
      </c>
      <c r="E2317" s="192" t="s">
        <v>139</v>
      </c>
      <c r="F2317" s="192" t="s">
        <v>140</v>
      </c>
      <c r="G2317" s="192" t="s">
        <v>141</v>
      </c>
      <c r="H2317" s="192" t="s">
        <v>142</v>
      </c>
      <c r="I2317" s="192" t="s">
        <v>143</v>
      </c>
      <c r="J2317" s="192" t="s">
        <v>144</v>
      </c>
      <c r="K2317" s="192" t="s">
        <v>145</v>
      </c>
      <c r="L2317" s="192" t="s">
        <v>146</v>
      </c>
      <c r="M2317" s="192" t="s">
        <v>147</v>
      </c>
      <c r="N2317" s="192" t="s">
        <v>148</v>
      </c>
      <c r="O2317" t="str">
        <f t="shared" ref="O2317" si="2306">O2316</f>
        <v/>
      </c>
    </row>
    <row r="2318" spans="1:15" x14ac:dyDescent="0.25">
      <c r="A2318" s="193" t="s">
        <v>161</v>
      </c>
      <c r="B2318" s="97"/>
      <c r="C2318" s="97"/>
      <c r="D2318" s="97"/>
      <c r="E2318" s="97"/>
      <c r="F2318" s="97"/>
      <c r="G2318" s="97"/>
      <c r="H2318" s="97"/>
      <c r="I2318" s="97"/>
      <c r="J2318" s="97"/>
      <c r="K2318" s="97"/>
      <c r="L2318" s="97"/>
      <c r="M2318" s="97"/>
      <c r="N2318" s="97"/>
      <c r="O2318" t="str">
        <f t="shared" ref="O2318" si="2307">O2316</f>
        <v/>
      </c>
    </row>
    <row r="2319" spans="1:15" x14ac:dyDescent="0.25">
      <c r="A2319" s="193" t="s">
        <v>164</v>
      </c>
      <c r="B2319" s="97"/>
      <c r="C2319" s="97"/>
      <c r="D2319" s="97"/>
      <c r="E2319" s="97"/>
      <c r="F2319" s="97"/>
      <c r="G2319" s="97"/>
      <c r="H2319" s="97"/>
      <c r="I2319" s="97"/>
      <c r="J2319" s="97"/>
      <c r="K2319" s="97"/>
      <c r="L2319" s="97"/>
      <c r="M2319" s="97"/>
      <c r="N2319" s="97"/>
      <c r="O2319" t="str">
        <f t="shared" ref="O2319" si="2308">O2316</f>
        <v/>
      </c>
    </row>
    <row r="2320" spans="1:15" x14ac:dyDescent="0.25">
      <c r="A2320" s="188"/>
      <c r="B2320" s="188"/>
      <c r="C2320" s="188"/>
      <c r="D2320" s="188"/>
      <c r="E2320" s="188"/>
      <c r="F2320" s="188"/>
      <c r="G2320" s="188"/>
      <c r="H2320" s="188"/>
      <c r="I2320" s="188"/>
      <c r="J2320" s="188"/>
      <c r="K2320" s="188"/>
      <c r="L2320" s="188"/>
      <c r="M2320" s="188"/>
      <c r="N2320" s="188"/>
      <c r="O2320" t="str">
        <f t="shared" ref="O2320" si="2309">O2316</f>
        <v/>
      </c>
    </row>
    <row r="2321" spans="1:15" x14ac:dyDescent="0.25">
      <c r="A2321" s="191" t="str">
        <f>'[1]Run Rate'!A467</f>
        <v>ZOE12387</v>
      </c>
      <c r="B2321" s="191" t="str">
        <f>'[1]Run Rate'!B467</f>
        <v>ZOE Furiosa Pre-Workout 300g Tropical</v>
      </c>
      <c r="C2321" s="191" t="str">
        <f>'[1]Run Rate'!C467</f>
        <v>SPORTSKA PREHRANA</v>
      </c>
      <c r="D2321" s="191" t="str">
        <f>'[1]Run Rate'!D467</f>
        <v>03 BRONZE</v>
      </c>
      <c r="E2321" s="97"/>
      <c r="F2321" s="97"/>
      <c r="G2321" s="97"/>
      <c r="H2321" s="97"/>
      <c r="I2321" s="97"/>
      <c r="J2321" s="97"/>
      <c r="K2321" s="97"/>
      <c r="L2321" s="97"/>
      <c r="M2321" s="97"/>
      <c r="N2321" s="97"/>
      <c r="O2321" t="str">
        <f t="shared" ref="O2321" si="2310">IF(AND(OR($B$1="ALL",$B$1=C2321),OR($E$1="ALL",$E$1=D2321),OR($B$2="ALL",$B$2=A2321),OR($E$2="ALL",IFERROR(SEARCH($E$2,B2321),0)&gt;0)),"MATCH","")</f>
        <v/>
      </c>
    </row>
    <row r="2322" spans="1:15" x14ac:dyDescent="0.25">
      <c r="A2322" s="192"/>
      <c r="B2322" s="192" t="s">
        <v>156</v>
      </c>
      <c r="C2322" s="192" t="s">
        <v>157</v>
      </c>
      <c r="D2322" s="192" t="s">
        <v>158</v>
      </c>
      <c r="E2322" s="192" t="s">
        <v>139</v>
      </c>
      <c r="F2322" s="192" t="s">
        <v>140</v>
      </c>
      <c r="G2322" s="192" t="s">
        <v>141</v>
      </c>
      <c r="H2322" s="192" t="s">
        <v>142</v>
      </c>
      <c r="I2322" s="192" t="s">
        <v>143</v>
      </c>
      <c r="J2322" s="192" t="s">
        <v>144</v>
      </c>
      <c r="K2322" s="192" t="s">
        <v>145</v>
      </c>
      <c r="L2322" s="192" t="s">
        <v>146</v>
      </c>
      <c r="M2322" s="192" t="s">
        <v>147</v>
      </c>
      <c r="N2322" s="192" t="s">
        <v>148</v>
      </c>
      <c r="O2322" t="str">
        <f t="shared" ref="O2322" si="2311">O2321</f>
        <v/>
      </c>
    </row>
    <row r="2323" spans="1:15" x14ac:dyDescent="0.25">
      <c r="A2323" s="193" t="s">
        <v>161</v>
      </c>
      <c r="B2323" s="97"/>
      <c r="C2323" s="97"/>
      <c r="D2323" s="97"/>
      <c r="E2323" s="97"/>
      <c r="F2323" s="97"/>
      <c r="G2323" s="97"/>
      <c r="H2323" s="97"/>
      <c r="I2323" s="97"/>
      <c r="J2323" s="97"/>
      <c r="K2323" s="97"/>
      <c r="L2323" s="97"/>
      <c r="M2323" s="97"/>
      <c r="N2323" s="97"/>
      <c r="O2323" t="str">
        <f t="shared" ref="O2323" si="2312">O2321</f>
        <v/>
      </c>
    </row>
    <row r="2324" spans="1:15" x14ac:dyDescent="0.25">
      <c r="A2324" s="193" t="s">
        <v>164</v>
      </c>
      <c r="B2324" s="97"/>
      <c r="C2324" s="97"/>
      <c r="D2324" s="97"/>
      <c r="E2324" s="97"/>
      <c r="F2324" s="97"/>
      <c r="G2324" s="97"/>
      <c r="H2324" s="97"/>
      <c r="I2324" s="97"/>
      <c r="J2324" s="97"/>
      <c r="K2324" s="97"/>
      <c r="L2324" s="97"/>
      <c r="M2324" s="97"/>
      <c r="N2324" s="97"/>
      <c r="O2324" t="str">
        <f t="shared" ref="O2324" si="2313">O2321</f>
        <v/>
      </c>
    </row>
    <row r="2325" spans="1:15" x14ac:dyDescent="0.25">
      <c r="A2325" s="188"/>
      <c r="B2325" s="188"/>
      <c r="C2325" s="188"/>
      <c r="D2325" s="188"/>
      <c r="E2325" s="188"/>
      <c r="F2325" s="188"/>
      <c r="G2325" s="188"/>
      <c r="H2325" s="188"/>
      <c r="I2325" s="188"/>
      <c r="J2325" s="188"/>
      <c r="K2325" s="188"/>
      <c r="L2325" s="188"/>
      <c r="M2325" s="188"/>
      <c r="N2325" s="188"/>
      <c r="O2325" t="str">
        <f t="shared" ref="O2325" si="2314">O2321</f>
        <v/>
      </c>
    </row>
    <row r="2326" spans="1:15" x14ac:dyDescent="0.25">
      <c r="A2326" s="191" t="str">
        <f>'[1]Run Rate'!A468</f>
        <v>ATC06636</v>
      </c>
      <c r="B2326" s="191" t="str">
        <f>'[1]Run Rate'!B468</f>
        <v>Šipka olimpijska Performance, 220cm-50mm-20kg, nosivost 680kg</v>
      </c>
      <c r="C2326" s="191" t="str">
        <f>'[1]Run Rate'!C468</f>
        <v>FITNESS OPREMA</v>
      </c>
      <c r="D2326" s="191" t="str">
        <f>'[1]Run Rate'!D468</f>
        <v>03 BRONZE</v>
      </c>
      <c r="E2326" s="97"/>
      <c r="F2326" s="97"/>
      <c r="G2326" s="97"/>
      <c r="H2326" s="97"/>
      <c r="I2326" s="97"/>
      <c r="J2326" s="97"/>
      <c r="K2326" s="97"/>
      <c r="L2326" s="97"/>
      <c r="M2326" s="97"/>
      <c r="N2326" s="97"/>
      <c r="O2326" t="str">
        <f t="shared" ref="O2326" si="2315">IF(AND(OR($B$1="ALL",$B$1=C2326),OR($E$1="ALL",$E$1=D2326),OR($B$2="ALL",$B$2=A2326),OR($E$2="ALL",IFERROR(SEARCH($E$2,B2326),0)&gt;0)),"MATCH","")</f>
        <v/>
      </c>
    </row>
    <row r="2327" spans="1:15" x14ac:dyDescent="0.25">
      <c r="A2327" s="192"/>
      <c r="B2327" s="192" t="s">
        <v>156</v>
      </c>
      <c r="C2327" s="192" t="s">
        <v>157</v>
      </c>
      <c r="D2327" s="192" t="s">
        <v>158</v>
      </c>
      <c r="E2327" s="192" t="s">
        <v>139</v>
      </c>
      <c r="F2327" s="192" t="s">
        <v>140</v>
      </c>
      <c r="G2327" s="192" t="s">
        <v>141</v>
      </c>
      <c r="H2327" s="192" t="s">
        <v>142</v>
      </c>
      <c r="I2327" s="192" t="s">
        <v>143</v>
      </c>
      <c r="J2327" s="192" t="s">
        <v>144</v>
      </c>
      <c r="K2327" s="192" t="s">
        <v>145</v>
      </c>
      <c r="L2327" s="192" t="s">
        <v>146</v>
      </c>
      <c r="M2327" s="192" t="s">
        <v>147</v>
      </c>
      <c r="N2327" s="192" t="s">
        <v>148</v>
      </c>
      <c r="O2327" t="str">
        <f t="shared" ref="O2327" si="2316">O2326</f>
        <v/>
      </c>
    </row>
    <row r="2328" spans="1:15" x14ac:dyDescent="0.25">
      <c r="A2328" s="193" t="s">
        <v>161</v>
      </c>
      <c r="B2328" s="97"/>
      <c r="C2328" s="97"/>
      <c r="D2328" s="97"/>
      <c r="E2328" s="97"/>
      <c r="F2328" s="97"/>
      <c r="G2328" s="97"/>
      <c r="H2328" s="97"/>
      <c r="I2328" s="97"/>
      <c r="J2328" s="97"/>
      <c r="K2328" s="97"/>
      <c r="L2328" s="97"/>
      <c r="M2328" s="97"/>
      <c r="N2328" s="97"/>
      <c r="O2328" t="str">
        <f t="shared" ref="O2328" si="2317">O2326</f>
        <v/>
      </c>
    </row>
    <row r="2329" spans="1:15" x14ac:dyDescent="0.25">
      <c r="A2329" s="193" t="s">
        <v>164</v>
      </c>
      <c r="B2329" s="97"/>
      <c r="C2329" s="97"/>
      <c r="D2329" s="97"/>
      <c r="E2329" s="97"/>
      <c r="F2329" s="97"/>
      <c r="G2329" s="97"/>
      <c r="H2329" s="97"/>
      <c r="I2329" s="97"/>
      <c r="J2329" s="97"/>
      <c r="K2329" s="97"/>
      <c r="L2329" s="97"/>
      <c r="M2329" s="97"/>
      <c r="N2329" s="97"/>
      <c r="O2329" t="str">
        <f t="shared" ref="O2329" si="2318">O2326</f>
        <v/>
      </c>
    </row>
    <row r="2330" spans="1:15" x14ac:dyDescent="0.25">
      <c r="A2330" s="188"/>
      <c r="B2330" s="188"/>
      <c r="C2330" s="188"/>
      <c r="D2330" s="188"/>
      <c r="E2330" s="188"/>
      <c r="F2330" s="188"/>
      <c r="G2330" s="188"/>
      <c r="H2330" s="188"/>
      <c r="I2330" s="188"/>
      <c r="J2330" s="188"/>
      <c r="K2330" s="188"/>
      <c r="L2330" s="188"/>
      <c r="M2330" s="188"/>
      <c r="N2330" s="188"/>
      <c r="O2330" t="str">
        <f t="shared" ref="O2330" si="2319">O2326</f>
        <v/>
      </c>
    </row>
    <row r="2331" spans="1:15" x14ac:dyDescent="0.25">
      <c r="A2331" s="191" t="str">
        <f>'[1]Run Rate'!A469</f>
        <v>ON00201</v>
      </c>
      <c r="B2331" s="191" t="str">
        <f>'[1]Run Rate'!B469</f>
        <v>100% ON Casein 1,8kg vanilla</v>
      </c>
      <c r="C2331" s="191" t="str">
        <f>'[1]Run Rate'!C469</f>
        <v>PROTEINI</v>
      </c>
      <c r="D2331" s="191" t="str">
        <f>'[1]Run Rate'!D469</f>
        <v>03 BRONZE</v>
      </c>
      <c r="E2331" s="97"/>
      <c r="F2331" s="97"/>
      <c r="G2331" s="97"/>
      <c r="H2331" s="97"/>
      <c r="I2331" s="97"/>
      <c r="J2331" s="97"/>
      <c r="K2331" s="97"/>
      <c r="L2331" s="97"/>
      <c r="M2331" s="97"/>
      <c r="N2331" s="97"/>
      <c r="O2331" t="str">
        <f t="shared" ref="O2331" si="2320">IF(AND(OR($B$1="ALL",$B$1=C2331),OR($E$1="ALL",$E$1=D2331),OR($B$2="ALL",$B$2=A2331),OR($E$2="ALL",IFERROR(SEARCH($E$2,B2331),0)&gt;0)),"MATCH","")</f>
        <v/>
      </c>
    </row>
    <row r="2332" spans="1:15" x14ac:dyDescent="0.25">
      <c r="A2332" s="192"/>
      <c r="B2332" s="192" t="s">
        <v>156</v>
      </c>
      <c r="C2332" s="192" t="s">
        <v>157</v>
      </c>
      <c r="D2332" s="192" t="s">
        <v>158</v>
      </c>
      <c r="E2332" s="192" t="s">
        <v>139</v>
      </c>
      <c r="F2332" s="192" t="s">
        <v>140</v>
      </c>
      <c r="G2332" s="192" t="s">
        <v>141</v>
      </c>
      <c r="H2332" s="192" t="s">
        <v>142</v>
      </c>
      <c r="I2332" s="192" t="s">
        <v>143</v>
      </c>
      <c r="J2332" s="192" t="s">
        <v>144</v>
      </c>
      <c r="K2332" s="192" t="s">
        <v>145</v>
      </c>
      <c r="L2332" s="192" t="s">
        <v>146</v>
      </c>
      <c r="M2332" s="192" t="s">
        <v>147</v>
      </c>
      <c r="N2332" s="192" t="s">
        <v>148</v>
      </c>
      <c r="O2332" t="str">
        <f t="shared" ref="O2332" si="2321">O2331</f>
        <v/>
      </c>
    </row>
    <row r="2333" spans="1:15" x14ac:dyDescent="0.25">
      <c r="A2333" s="193" t="s">
        <v>161</v>
      </c>
      <c r="B2333" s="97"/>
      <c r="C2333" s="97"/>
      <c r="D2333" s="97"/>
      <c r="E2333" s="97"/>
      <c r="F2333" s="97"/>
      <c r="G2333" s="97"/>
      <c r="H2333" s="97"/>
      <c r="I2333" s="97"/>
      <c r="J2333" s="97"/>
      <c r="K2333" s="97"/>
      <c r="L2333" s="97"/>
      <c r="M2333" s="97"/>
      <c r="N2333" s="97"/>
      <c r="O2333" t="str">
        <f t="shared" ref="O2333" si="2322">O2331</f>
        <v/>
      </c>
    </row>
    <row r="2334" spans="1:15" x14ac:dyDescent="0.25">
      <c r="A2334" s="193" t="s">
        <v>164</v>
      </c>
      <c r="B2334" s="97"/>
      <c r="C2334" s="97"/>
      <c r="D2334" s="97"/>
      <c r="E2334" s="97"/>
      <c r="F2334" s="97"/>
      <c r="G2334" s="97"/>
      <c r="H2334" s="97"/>
      <c r="I2334" s="97"/>
      <c r="J2334" s="97"/>
      <c r="K2334" s="97"/>
      <c r="L2334" s="97"/>
      <c r="M2334" s="97"/>
      <c r="N2334" s="97"/>
      <c r="O2334" t="str">
        <f t="shared" ref="O2334" si="2323">O2331</f>
        <v/>
      </c>
    </row>
    <row r="2335" spans="1:15" x14ac:dyDescent="0.25">
      <c r="A2335" s="188"/>
      <c r="B2335" s="188"/>
      <c r="C2335" s="188"/>
      <c r="D2335" s="188"/>
      <c r="E2335" s="188"/>
      <c r="F2335" s="188"/>
      <c r="G2335" s="188"/>
      <c r="H2335" s="188"/>
      <c r="I2335" s="188"/>
      <c r="J2335" s="188"/>
      <c r="K2335" s="188"/>
      <c r="L2335" s="188"/>
      <c r="M2335" s="188"/>
      <c r="N2335" s="188"/>
      <c r="O2335" t="str">
        <f t="shared" ref="O2335" si="2324">O2331</f>
        <v/>
      </c>
    </row>
    <row r="2336" spans="1:15" x14ac:dyDescent="0.25">
      <c r="A2336" s="191" t="str">
        <f>'[1]Run Rate'!A470</f>
        <v>ATC06608</v>
      </c>
      <c r="B2336" s="191" t="str">
        <f>'[1]Run Rate'!B470</f>
        <v>Magnezij za ruke KOCKA Atleticore</v>
      </c>
      <c r="C2336" s="191" t="str">
        <f>'[1]Run Rate'!C470</f>
        <v>FITNESS OPREMA</v>
      </c>
      <c r="D2336" s="191" t="str">
        <f>'[1]Run Rate'!D470</f>
        <v>03 BRONZE</v>
      </c>
      <c r="E2336" s="97"/>
      <c r="F2336" s="97"/>
      <c r="G2336" s="97"/>
      <c r="H2336" s="97"/>
      <c r="I2336" s="97"/>
      <c r="J2336" s="97"/>
      <c r="K2336" s="97"/>
      <c r="L2336" s="97"/>
      <c r="M2336" s="97"/>
      <c r="N2336" s="97"/>
      <c r="O2336" t="str">
        <f t="shared" ref="O2336" si="2325">IF(AND(OR($B$1="ALL",$B$1=C2336),OR($E$1="ALL",$E$1=D2336),OR($B$2="ALL",$B$2=A2336),OR($E$2="ALL",IFERROR(SEARCH($E$2,B2336),0)&gt;0)),"MATCH","")</f>
        <v/>
      </c>
    </row>
    <row r="2337" spans="1:15" x14ac:dyDescent="0.25">
      <c r="A2337" s="192"/>
      <c r="B2337" s="192" t="s">
        <v>156</v>
      </c>
      <c r="C2337" s="192" t="s">
        <v>157</v>
      </c>
      <c r="D2337" s="192" t="s">
        <v>158</v>
      </c>
      <c r="E2337" s="192" t="s">
        <v>139</v>
      </c>
      <c r="F2337" s="192" t="s">
        <v>140</v>
      </c>
      <c r="G2337" s="192" t="s">
        <v>141</v>
      </c>
      <c r="H2337" s="192" t="s">
        <v>142</v>
      </c>
      <c r="I2337" s="192" t="s">
        <v>143</v>
      </c>
      <c r="J2337" s="192" t="s">
        <v>144</v>
      </c>
      <c r="K2337" s="192" t="s">
        <v>145</v>
      </c>
      <c r="L2337" s="192" t="s">
        <v>146</v>
      </c>
      <c r="M2337" s="192" t="s">
        <v>147</v>
      </c>
      <c r="N2337" s="192" t="s">
        <v>148</v>
      </c>
      <c r="O2337" t="str">
        <f t="shared" ref="O2337" si="2326">O2336</f>
        <v/>
      </c>
    </row>
    <row r="2338" spans="1:15" x14ac:dyDescent="0.25">
      <c r="A2338" s="193" t="s">
        <v>161</v>
      </c>
      <c r="B2338" s="97"/>
      <c r="C2338" s="97"/>
      <c r="D2338" s="97"/>
      <c r="E2338" s="97"/>
      <c r="F2338" s="97"/>
      <c r="G2338" s="97"/>
      <c r="H2338" s="97"/>
      <c r="I2338" s="97"/>
      <c r="J2338" s="97"/>
      <c r="K2338" s="97"/>
      <c r="L2338" s="97"/>
      <c r="M2338" s="97"/>
      <c r="N2338" s="97"/>
      <c r="O2338" t="str">
        <f t="shared" ref="O2338" si="2327">O2336</f>
        <v/>
      </c>
    </row>
    <row r="2339" spans="1:15" x14ac:dyDescent="0.25">
      <c r="A2339" s="193" t="s">
        <v>164</v>
      </c>
      <c r="B2339" s="97"/>
      <c r="C2339" s="97"/>
      <c r="D2339" s="97"/>
      <c r="E2339" s="97"/>
      <c r="F2339" s="97"/>
      <c r="G2339" s="97"/>
      <c r="H2339" s="97"/>
      <c r="I2339" s="97"/>
      <c r="J2339" s="97"/>
      <c r="K2339" s="97"/>
      <c r="L2339" s="97"/>
      <c r="M2339" s="97"/>
      <c r="N2339" s="97"/>
      <c r="O2339" t="str">
        <f t="shared" ref="O2339" si="2328">O2336</f>
        <v/>
      </c>
    </row>
    <row r="2340" spans="1:15" x14ac:dyDescent="0.25">
      <c r="A2340" s="188"/>
      <c r="B2340" s="188"/>
      <c r="C2340" s="188"/>
      <c r="D2340" s="188"/>
      <c r="E2340" s="188"/>
      <c r="F2340" s="188"/>
      <c r="G2340" s="188"/>
      <c r="H2340" s="188"/>
      <c r="I2340" s="188"/>
      <c r="J2340" s="188"/>
      <c r="K2340" s="188"/>
      <c r="L2340" s="188"/>
      <c r="M2340" s="188"/>
      <c r="N2340" s="188"/>
      <c r="O2340" t="str">
        <f t="shared" ref="O2340" si="2329">O2336</f>
        <v/>
      </c>
    </row>
    <row r="2341" spans="1:15" x14ac:dyDescent="0.25">
      <c r="A2341" s="191" t="str">
        <f>'[1]Run Rate'!A471</f>
        <v>FIT05847</v>
      </c>
      <c r="B2341" s="191" t="str">
        <f>'[1]Run Rate'!B471</f>
        <v>Bučica gumirana heksagonalna 20 kg</v>
      </c>
      <c r="C2341" s="191" t="str">
        <f>'[1]Run Rate'!C471</f>
        <v>FITNESS OPREMA</v>
      </c>
      <c r="D2341" s="191" t="str">
        <f>'[1]Run Rate'!D471</f>
        <v>03 BRONZE</v>
      </c>
      <c r="E2341" s="97"/>
      <c r="F2341" s="97"/>
      <c r="G2341" s="97"/>
      <c r="H2341" s="97"/>
      <c r="I2341" s="97"/>
      <c r="J2341" s="97"/>
      <c r="K2341" s="97"/>
      <c r="L2341" s="97"/>
      <c r="M2341" s="97"/>
      <c r="N2341" s="97"/>
      <c r="O2341" t="str">
        <f t="shared" ref="O2341" si="2330">IF(AND(OR($B$1="ALL",$B$1=C2341),OR($E$1="ALL",$E$1=D2341),OR($B$2="ALL",$B$2=A2341),OR($E$2="ALL",IFERROR(SEARCH($E$2,B2341),0)&gt;0)),"MATCH","")</f>
        <v/>
      </c>
    </row>
    <row r="2342" spans="1:15" x14ac:dyDescent="0.25">
      <c r="A2342" s="192"/>
      <c r="B2342" s="192" t="s">
        <v>156</v>
      </c>
      <c r="C2342" s="192" t="s">
        <v>157</v>
      </c>
      <c r="D2342" s="192" t="s">
        <v>158</v>
      </c>
      <c r="E2342" s="192" t="s">
        <v>139</v>
      </c>
      <c r="F2342" s="192" t="s">
        <v>140</v>
      </c>
      <c r="G2342" s="192" t="s">
        <v>141</v>
      </c>
      <c r="H2342" s="192" t="s">
        <v>142</v>
      </c>
      <c r="I2342" s="192" t="s">
        <v>143</v>
      </c>
      <c r="J2342" s="192" t="s">
        <v>144</v>
      </c>
      <c r="K2342" s="192" t="s">
        <v>145</v>
      </c>
      <c r="L2342" s="192" t="s">
        <v>146</v>
      </c>
      <c r="M2342" s="192" t="s">
        <v>147</v>
      </c>
      <c r="N2342" s="192" t="s">
        <v>148</v>
      </c>
      <c r="O2342" t="str">
        <f t="shared" ref="O2342" si="2331">O2341</f>
        <v/>
      </c>
    </row>
    <row r="2343" spans="1:15" x14ac:dyDescent="0.25">
      <c r="A2343" s="193" t="s">
        <v>161</v>
      </c>
      <c r="B2343" s="97"/>
      <c r="C2343" s="97"/>
      <c r="D2343" s="97"/>
      <c r="E2343" s="97"/>
      <c r="F2343" s="97"/>
      <c r="G2343" s="97"/>
      <c r="H2343" s="97"/>
      <c r="I2343" s="97"/>
      <c r="J2343" s="97"/>
      <c r="K2343" s="97"/>
      <c r="L2343" s="97"/>
      <c r="M2343" s="97"/>
      <c r="N2343" s="97"/>
      <c r="O2343" t="str">
        <f t="shared" ref="O2343" si="2332">O2341</f>
        <v/>
      </c>
    </row>
    <row r="2344" spans="1:15" x14ac:dyDescent="0.25">
      <c r="A2344" s="193" t="s">
        <v>164</v>
      </c>
      <c r="B2344" s="97"/>
      <c r="C2344" s="97"/>
      <c r="D2344" s="97"/>
      <c r="E2344" s="97"/>
      <c r="F2344" s="97"/>
      <c r="G2344" s="97"/>
      <c r="H2344" s="97"/>
      <c r="I2344" s="97"/>
      <c r="J2344" s="97"/>
      <c r="K2344" s="97"/>
      <c r="L2344" s="97"/>
      <c r="M2344" s="97"/>
      <c r="N2344" s="97"/>
      <c r="O2344" t="str">
        <f t="shared" ref="O2344" si="2333">O2341</f>
        <v/>
      </c>
    </row>
    <row r="2345" spans="1:15" x14ac:dyDescent="0.25">
      <c r="A2345" s="188"/>
      <c r="B2345" s="188"/>
      <c r="C2345" s="188"/>
      <c r="D2345" s="188"/>
      <c r="E2345" s="188"/>
      <c r="F2345" s="188"/>
      <c r="G2345" s="188"/>
      <c r="H2345" s="188"/>
      <c r="I2345" s="188"/>
      <c r="J2345" s="188"/>
      <c r="K2345" s="188"/>
      <c r="L2345" s="188"/>
      <c r="M2345" s="188"/>
      <c r="N2345" s="188"/>
      <c r="O2345" t="str">
        <f t="shared" ref="O2345" si="2334">O2341</f>
        <v/>
      </c>
    </row>
    <row r="2346" spans="1:15" x14ac:dyDescent="0.25">
      <c r="A2346" s="191" t="str">
        <f>'[1]Run Rate'!A472</f>
        <v>THG03002</v>
      </c>
      <c r="B2346" s="191" t="str">
        <f>'[1]Run Rate'!B472</f>
        <v>Theragun Elite Black G5</v>
      </c>
      <c r="C2346" s="191" t="str">
        <f>'[1]Run Rate'!C472</f>
        <v>FITNESS OPREMA</v>
      </c>
      <c r="D2346" s="191" t="str">
        <f>'[1]Run Rate'!D472</f>
        <v>03 BRONZE</v>
      </c>
      <c r="E2346" s="97"/>
      <c r="F2346" s="97"/>
      <c r="G2346" s="97"/>
      <c r="H2346" s="97"/>
      <c r="I2346" s="97"/>
      <c r="J2346" s="97"/>
      <c r="K2346" s="97"/>
      <c r="L2346" s="97"/>
      <c r="M2346" s="97"/>
      <c r="N2346" s="97"/>
      <c r="O2346" t="str">
        <f t="shared" ref="O2346" si="2335">IF(AND(OR($B$1="ALL",$B$1=C2346),OR($E$1="ALL",$E$1=D2346),OR($B$2="ALL",$B$2=A2346),OR($E$2="ALL",IFERROR(SEARCH($E$2,B2346),0)&gt;0)),"MATCH","")</f>
        <v/>
      </c>
    </row>
    <row r="2347" spans="1:15" x14ac:dyDescent="0.25">
      <c r="A2347" s="192"/>
      <c r="B2347" s="192" t="s">
        <v>156</v>
      </c>
      <c r="C2347" s="192" t="s">
        <v>157</v>
      </c>
      <c r="D2347" s="192" t="s">
        <v>158</v>
      </c>
      <c r="E2347" s="192" t="s">
        <v>139</v>
      </c>
      <c r="F2347" s="192" t="s">
        <v>140</v>
      </c>
      <c r="G2347" s="192" t="s">
        <v>141</v>
      </c>
      <c r="H2347" s="192" t="s">
        <v>142</v>
      </c>
      <c r="I2347" s="192" t="s">
        <v>143</v>
      </c>
      <c r="J2347" s="192" t="s">
        <v>144</v>
      </c>
      <c r="K2347" s="192" t="s">
        <v>145</v>
      </c>
      <c r="L2347" s="192" t="s">
        <v>146</v>
      </c>
      <c r="M2347" s="192" t="s">
        <v>147</v>
      </c>
      <c r="N2347" s="192" t="s">
        <v>148</v>
      </c>
      <c r="O2347" t="str">
        <f t="shared" ref="O2347" si="2336">O2346</f>
        <v/>
      </c>
    </row>
    <row r="2348" spans="1:15" x14ac:dyDescent="0.25">
      <c r="A2348" s="193" t="s">
        <v>161</v>
      </c>
      <c r="B2348" s="97"/>
      <c r="C2348" s="97"/>
      <c r="D2348" s="97"/>
      <c r="E2348" s="97"/>
      <c r="F2348" s="97"/>
      <c r="G2348" s="97"/>
      <c r="H2348" s="97"/>
      <c r="I2348" s="97"/>
      <c r="J2348" s="97"/>
      <c r="K2348" s="97"/>
      <c r="L2348" s="97"/>
      <c r="M2348" s="97"/>
      <c r="N2348" s="97"/>
      <c r="O2348" t="str">
        <f t="shared" ref="O2348" si="2337">O2346</f>
        <v/>
      </c>
    </row>
    <row r="2349" spans="1:15" x14ac:dyDescent="0.25">
      <c r="A2349" s="193" t="s">
        <v>164</v>
      </c>
      <c r="B2349" s="97"/>
      <c r="C2349" s="97"/>
      <c r="D2349" s="97"/>
      <c r="E2349" s="97"/>
      <c r="F2349" s="97"/>
      <c r="G2349" s="97"/>
      <c r="H2349" s="97"/>
      <c r="I2349" s="97"/>
      <c r="J2349" s="97"/>
      <c r="K2349" s="97"/>
      <c r="L2349" s="97"/>
      <c r="M2349" s="97"/>
      <c r="N2349" s="97"/>
      <c r="O2349" t="str">
        <f t="shared" ref="O2349" si="2338">O2346</f>
        <v/>
      </c>
    </row>
    <row r="2350" spans="1:15" x14ac:dyDescent="0.25">
      <c r="A2350" s="188"/>
      <c r="B2350" s="188"/>
      <c r="C2350" s="188"/>
      <c r="D2350" s="188"/>
      <c r="E2350" s="188"/>
      <c r="F2350" s="188"/>
      <c r="G2350" s="188"/>
      <c r="H2350" s="188"/>
      <c r="I2350" s="188"/>
      <c r="J2350" s="188"/>
      <c r="K2350" s="188"/>
      <c r="L2350" s="188"/>
      <c r="M2350" s="188"/>
      <c r="N2350" s="188"/>
      <c r="O2350" t="str">
        <f t="shared" ref="O2350" si="2339">O2346</f>
        <v/>
      </c>
    </row>
    <row r="2351" spans="1:15" x14ac:dyDescent="0.25">
      <c r="A2351" s="191" t="str">
        <f>'[1]Run Rate'!A473</f>
        <v>POL04104</v>
      </c>
      <c r="B2351" s="191" t="str">
        <f>'[1]Run Rate'!B473</f>
        <v>Polleo Dekstroza 500g</v>
      </c>
      <c r="C2351" s="191" t="str">
        <f>'[1]Run Rate'!C473</f>
        <v>SPORTSKA PREHRANA</v>
      </c>
      <c r="D2351" s="191" t="str">
        <f>'[1]Run Rate'!D473</f>
        <v>03 BRONZE</v>
      </c>
      <c r="E2351" s="97"/>
      <c r="F2351" s="97"/>
      <c r="G2351" s="97"/>
      <c r="H2351" s="97"/>
      <c r="I2351" s="97"/>
      <c r="J2351" s="97"/>
      <c r="K2351" s="97"/>
      <c r="L2351" s="97"/>
      <c r="M2351" s="97"/>
      <c r="N2351" s="97"/>
      <c r="O2351" t="str">
        <f t="shared" ref="O2351" si="2340">IF(AND(OR($B$1="ALL",$B$1=C2351),OR($E$1="ALL",$E$1=D2351),OR($B$2="ALL",$B$2=A2351),OR($E$2="ALL",IFERROR(SEARCH($E$2,B2351),0)&gt;0)),"MATCH","")</f>
        <v/>
      </c>
    </row>
    <row r="2352" spans="1:15" x14ac:dyDescent="0.25">
      <c r="A2352" s="192"/>
      <c r="B2352" s="192" t="s">
        <v>156</v>
      </c>
      <c r="C2352" s="192" t="s">
        <v>157</v>
      </c>
      <c r="D2352" s="192" t="s">
        <v>158</v>
      </c>
      <c r="E2352" s="192" t="s">
        <v>139</v>
      </c>
      <c r="F2352" s="192" t="s">
        <v>140</v>
      </c>
      <c r="G2352" s="192" t="s">
        <v>141</v>
      </c>
      <c r="H2352" s="192" t="s">
        <v>142</v>
      </c>
      <c r="I2352" s="192" t="s">
        <v>143</v>
      </c>
      <c r="J2352" s="192" t="s">
        <v>144</v>
      </c>
      <c r="K2352" s="192" t="s">
        <v>145</v>
      </c>
      <c r="L2352" s="192" t="s">
        <v>146</v>
      </c>
      <c r="M2352" s="192" t="s">
        <v>147</v>
      </c>
      <c r="N2352" s="192" t="s">
        <v>148</v>
      </c>
      <c r="O2352" t="str">
        <f t="shared" ref="O2352" si="2341">O2351</f>
        <v/>
      </c>
    </row>
    <row r="2353" spans="1:15" x14ac:dyDescent="0.25">
      <c r="A2353" s="193" t="s">
        <v>161</v>
      </c>
      <c r="B2353" s="97"/>
      <c r="C2353" s="97"/>
      <c r="D2353" s="97"/>
      <c r="E2353" s="97"/>
      <c r="F2353" s="97"/>
      <c r="G2353" s="97"/>
      <c r="H2353" s="97"/>
      <c r="I2353" s="97"/>
      <c r="J2353" s="97"/>
      <c r="K2353" s="97"/>
      <c r="L2353" s="97"/>
      <c r="M2353" s="97"/>
      <c r="N2353" s="97"/>
      <c r="O2353" t="str">
        <f t="shared" ref="O2353" si="2342">O2351</f>
        <v/>
      </c>
    </row>
    <row r="2354" spans="1:15" x14ac:dyDescent="0.25">
      <c r="A2354" s="193" t="s">
        <v>164</v>
      </c>
      <c r="B2354" s="97"/>
      <c r="C2354" s="97"/>
      <c r="D2354" s="97"/>
      <c r="E2354" s="97"/>
      <c r="F2354" s="97"/>
      <c r="G2354" s="97"/>
      <c r="H2354" s="97"/>
      <c r="I2354" s="97"/>
      <c r="J2354" s="97"/>
      <c r="K2354" s="97"/>
      <c r="L2354" s="97"/>
      <c r="M2354" s="97"/>
      <c r="N2354" s="97"/>
      <c r="O2354" t="str">
        <f t="shared" ref="O2354" si="2343">O2351</f>
        <v/>
      </c>
    </row>
    <row r="2355" spans="1:15" x14ac:dyDescent="0.25">
      <c r="A2355" s="188"/>
      <c r="B2355" s="188"/>
      <c r="C2355" s="188"/>
      <c r="D2355" s="188"/>
      <c r="E2355" s="188"/>
      <c r="F2355" s="188"/>
      <c r="G2355" s="188"/>
      <c r="H2355" s="188"/>
      <c r="I2355" s="188"/>
      <c r="J2355" s="188"/>
      <c r="K2355" s="188"/>
      <c r="L2355" s="188"/>
      <c r="M2355" s="188"/>
      <c r="N2355" s="188"/>
      <c r="O2355" t="str">
        <f t="shared" ref="O2355" si="2344">O2351</f>
        <v/>
      </c>
    </row>
    <row r="2356" spans="1:15" x14ac:dyDescent="0.25">
      <c r="A2356" s="191" t="str">
        <f>'[1]Run Rate'!A474</f>
        <v>FIT05844</v>
      </c>
      <c r="B2356" s="191" t="str">
        <f>'[1]Run Rate'!B474</f>
        <v>Bučica gumirana heksagonalna 12,5 kg</v>
      </c>
      <c r="C2356" s="191" t="str">
        <f>'[1]Run Rate'!C474</f>
        <v>FITNESS OPREMA</v>
      </c>
      <c r="D2356" s="191" t="str">
        <f>'[1]Run Rate'!D474</f>
        <v>03 BRONZE</v>
      </c>
      <c r="E2356" s="97"/>
      <c r="F2356" s="97"/>
      <c r="G2356" s="97"/>
      <c r="H2356" s="97"/>
      <c r="I2356" s="97"/>
      <c r="J2356" s="97"/>
      <c r="K2356" s="97"/>
      <c r="L2356" s="97"/>
      <c r="M2356" s="97"/>
      <c r="N2356" s="97"/>
      <c r="O2356" t="str">
        <f t="shared" ref="O2356" si="2345">IF(AND(OR($B$1="ALL",$B$1=C2356),OR($E$1="ALL",$E$1=D2356),OR($B$2="ALL",$B$2=A2356),OR($E$2="ALL",IFERROR(SEARCH($E$2,B2356),0)&gt;0)),"MATCH","")</f>
        <v/>
      </c>
    </row>
    <row r="2357" spans="1:15" x14ac:dyDescent="0.25">
      <c r="A2357" s="192"/>
      <c r="B2357" s="192" t="s">
        <v>156</v>
      </c>
      <c r="C2357" s="192" t="s">
        <v>157</v>
      </c>
      <c r="D2357" s="192" t="s">
        <v>158</v>
      </c>
      <c r="E2357" s="192" t="s">
        <v>139</v>
      </c>
      <c r="F2357" s="192" t="s">
        <v>140</v>
      </c>
      <c r="G2357" s="192" t="s">
        <v>141</v>
      </c>
      <c r="H2357" s="192" t="s">
        <v>142</v>
      </c>
      <c r="I2357" s="192" t="s">
        <v>143</v>
      </c>
      <c r="J2357" s="192" t="s">
        <v>144</v>
      </c>
      <c r="K2357" s="192" t="s">
        <v>145</v>
      </c>
      <c r="L2357" s="192" t="s">
        <v>146</v>
      </c>
      <c r="M2357" s="192" t="s">
        <v>147</v>
      </c>
      <c r="N2357" s="192" t="s">
        <v>148</v>
      </c>
      <c r="O2357" t="str">
        <f t="shared" ref="O2357" si="2346">O2356</f>
        <v/>
      </c>
    </row>
    <row r="2358" spans="1:15" x14ac:dyDescent="0.25">
      <c r="A2358" s="193" t="s">
        <v>161</v>
      </c>
      <c r="B2358" s="97"/>
      <c r="C2358" s="97"/>
      <c r="D2358" s="97"/>
      <c r="E2358" s="97"/>
      <c r="F2358" s="97"/>
      <c r="G2358" s="97"/>
      <c r="H2358" s="97"/>
      <c r="I2358" s="97"/>
      <c r="J2358" s="97"/>
      <c r="K2358" s="97"/>
      <c r="L2358" s="97"/>
      <c r="M2358" s="97"/>
      <c r="N2358" s="97"/>
      <c r="O2358" t="str">
        <f t="shared" ref="O2358" si="2347">O2356</f>
        <v/>
      </c>
    </row>
    <row r="2359" spans="1:15" x14ac:dyDescent="0.25">
      <c r="A2359" s="193" t="s">
        <v>164</v>
      </c>
      <c r="B2359" s="97"/>
      <c r="C2359" s="97"/>
      <c r="D2359" s="97"/>
      <c r="E2359" s="97"/>
      <c r="F2359" s="97"/>
      <c r="G2359" s="97"/>
      <c r="H2359" s="97"/>
      <c r="I2359" s="97"/>
      <c r="J2359" s="97"/>
      <c r="K2359" s="97"/>
      <c r="L2359" s="97"/>
      <c r="M2359" s="97"/>
      <c r="N2359" s="97"/>
      <c r="O2359" t="str">
        <f t="shared" ref="O2359" si="2348">O2356</f>
        <v/>
      </c>
    </row>
    <row r="2360" spans="1:15" x14ac:dyDescent="0.25">
      <c r="A2360" s="188"/>
      <c r="B2360" s="188"/>
      <c r="C2360" s="188"/>
      <c r="D2360" s="188"/>
      <c r="E2360" s="188"/>
      <c r="F2360" s="188"/>
      <c r="G2360" s="188"/>
      <c r="H2360" s="188"/>
      <c r="I2360" s="188"/>
      <c r="J2360" s="188"/>
      <c r="K2360" s="188"/>
      <c r="L2360" s="188"/>
      <c r="M2360" s="188"/>
      <c r="N2360" s="188"/>
      <c r="O2360" t="str">
        <f t="shared" ref="O2360" si="2349">O2356</f>
        <v/>
      </c>
    </row>
    <row r="2361" spans="1:15" x14ac:dyDescent="0.25">
      <c r="A2361" s="191" t="str">
        <f>'[1]Run Rate'!A475</f>
        <v>POL09838</v>
      </c>
      <c r="B2361" s="191" t="str">
        <f>'[1]Run Rate'!B475</f>
        <v>Polleo HydroX Micellar Casein SACHET 30g Vanilla Ice Cream</v>
      </c>
      <c r="C2361" s="191" t="str">
        <f>'[1]Run Rate'!C475</f>
        <v>PROTEINI</v>
      </c>
      <c r="D2361" s="191" t="str">
        <f>'[1]Run Rate'!D475</f>
        <v>03 BRONZE</v>
      </c>
      <c r="E2361" s="97"/>
      <c r="F2361" s="97"/>
      <c r="G2361" s="97"/>
      <c r="H2361" s="97"/>
      <c r="I2361" s="97"/>
      <c r="J2361" s="97"/>
      <c r="K2361" s="97"/>
      <c r="L2361" s="97"/>
      <c r="M2361" s="97"/>
      <c r="N2361" s="97"/>
      <c r="O2361" t="str">
        <f t="shared" ref="O2361" si="2350">IF(AND(OR($B$1="ALL",$B$1=C2361),OR($E$1="ALL",$E$1=D2361),OR($B$2="ALL",$B$2=A2361),OR($E$2="ALL",IFERROR(SEARCH($E$2,B2361),0)&gt;0)),"MATCH","")</f>
        <v/>
      </c>
    </row>
    <row r="2362" spans="1:15" x14ac:dyDescent="0.25">
      <c r="A2362" s="192"/>
      <c r="B2362" s="192" t="s">
        <v>156</v>
      </c>
      <c r="C2362" s="192" t="s">
        <v>157</v>
      </c>
      <c r="D2362" s="192" t="s">
        <v>158</v>
      </c>
      <c r="E2362" s="192" t="s">
        <v>139</v>
      </c>
      <c r="F2362" s="192" t="s">
        <v>140</v>
      </c>
      <c r="G2362" s="192" t="s">
        <v>141</v>
      </c>
      <c r="H2362" s="192" t="s">
        <v>142</v>
      </c>
      <c r="I2362" s="192" t="s">
        <v>143</v>
      </c>
      <c r="J2362" s="192" t="s">
        <v>144</v>
      </c>
      <c r="K2362" s="192" t="s">
        <v>145</v>
      </c>
      <c r="L2362" s="192" t="s">
        <v>146</v>
      </c>
      <c r="M2362" s="192" t="s">
        <v>147</v>
      </c>
      <c r="N2362" s="192" t="s">
        <v>148</v>
      </c>
      <c r="O2362" t="str">
        <f t="shared" ref="O2362" si="2351">O2361</f>
        <v/>
      </c>
    </row>
    <row r="2363" spans="1:15" x14ac:dyDescent="0.25">
      <c r="A2363" s="193" t="s">
        <v>161</v>
      </c>
      <c r="B2363" s="97"/>
      <c r="C2363" s="97"/>
      <c r="D2363" s="97"/>
      <c r="E2363" s="97"/>
      <c r="F2363" s="97"/>
      <c r="G2363" s="97"/>
      <c r="H2363" s="97"/>
      <c r="I2363" s="97"/>
      <c r="J2363" s="97"/>
      <c r="K2363" s="97"/>
      <c r="L2363" s="97"/>
      <c r="M2363" s="97"/>
      <c r="N2363" s="97"/>
      <c r="O2363" t="str">
        <f t="shared" ref="O2363" si="2352">O2361</f>
        <v/>
      </c>
    </row>
    <row r="2364" spans="1:15" x14ac:dyDescent="0.25">
      <c r="A2364" s="193" t="s">
        <v>164</v>
      </c>
      <c r="B2364" s="97"/>
      <c r="C2364" s="97"/>
      <c r="D2364" s="97"/>
      <c r="E2364" s="97"/>
      <c r="F2364" s="97"/>
      <c r="G2364" s="97"/>
      <c r="H2364" s="97"/>
      <c r="I2364" s="97"/>
      <c r="J2364" s="97"/>
      <c r="K2364" s="97"/>
      <c r="L2364" s="97"/>
      <c r="M2364" s="97"/>
      <c r="N2364" s="97"/>
      <c r="O2364" t="str">
        <f t="shared" ref="O2364" si="2353">O2361</f>
        <v/>
      </c>
    </row>
    <row r="2365" spans="1:15" x14ac:dyDescent="0.25">
      <c r="A2365" s="188"/>
      <c r="B2365" s="188"/>
      <c r="C2365" s="188"/>
      <c r="D2365" s="188"/>
      <c r="E2365" s="188"/>
      <c r="F2365" s="188"/>
      <c r="G2365" s="188"/>
      <c r="H2365" s="188"/>
      <c r="I2365" s="188"/>
      <c r="J2365" s="188"/>
      <c r="K2365" s="188"/>
      <c r="L2365" s="188"/>
      <c r="M2365" s="188"/>
      <c r="N2365" s="188"/>
      <c r="O2365" t="str">
        <f t="shared" ref="O2365" si="2354">O2361</f>
        <v/>
      </c>
    </row>
    <row r="2366" spans="1:15" x14ac:dyDescent="0.25">
      <c r="A2366" s="191" t="str">
        <f>'[1]Run Rate'!A476</f>
        <v>SHM00128</v>
      </c>
      <c r="B2366" s="191" t="str">
        <f>'[1]Run Rate'!B476</f>
        <v>Shieldmixer Hero Pro ZOE white</v>
      </c>
      <c r="C2366" s="191" t="str">
        <f>'[1]Run Rate'!C476</f>
        <v>DRINKWARE I HOME</v>
      </c>
      <c r="D2366" s="191" t="str">
        <f>'[1]Run Rate'!D476</f>
        <v>03 BRONZE</v>
      </c>
      <c r="E2366" s="97"/>
      <c r="F2366" s="97"/>
      <c r="G2366" s="97"/>
      <c r="H2366" s="97"/>
      <c r="I2366" s="97"/>
      <c r="J2366" s="97"/>
      <c r="K2366" s="97"/>
      <c r="L2366" s="97"/>
      <c r="M2366" s="97"/>
      <c r="N2366" s="97"/>
      <c r="O2366" t="str">
        <f t="shared" ref="O2366" si="2355">IF(AND(OR($B$1="ALL",$B$1=C2366),OR($E$1="ALL",$E$1=D2366),OR($B$2="ALL",$B$2=A2366),OR($E$2="ALL",IFERROR(SEARCH($E$2,B2366),0)&gt;0)),"MATCH","")</f>
        <v/>
      </c>
    </row>
    <row r="2367" spans="1:15" x14ac:dyDescent="0.25">
      <c r="A2367" s="192"/>
      <c r="B2367" s="192" t="s">
        <v>156</v>
      </c>
      <c r="C2367" s="192" t="s">
        <v>157</v>
      </c>
      <c r="D2367" s="192" t="s">
        <v>158</v>
      </c>
      <c r="E2367" s="192" t="s">
        <v>139</v>
      </c>
      <c r="F2367" s="192" t="s">
        <v>140</v>
      </c>
      <c r="G2367" s="192" t="s">
        <v>141</v>
      </c>
      <c r="H2367" s="192" t="s">
        <v>142</v>
      </c>
      <c r="I2367" s="192" t="s">
        <v>143</v>
      </c>
      <c r="J2367" s="192" t="s">
        <v>144</v>
      </c>
      <c r="K2367" s="192" t="s">
        <v>145</v>
      </c>
      <c r="L2367" s="192" t="s">
        <v>146</v>
      </c>
      <c r="M2367" s="192" t="s">
        <v>147</v>
      </c>
      <c r="N2367" s="192" t="s">
        <v>148</v>
      </c>
      <c r="O2367" t="str">
        <f t="shared" ref="O2367" si="2356">O2366</f>
        <v/>
      </c>
    </row>
    <row r="2368" spans="1:15" x14ac:dyDescent="0.25">
      <c r="A2368" s="193" t="s">
        <v>161</v>
      </c>
      <c r="B2368" s="97"/>
      <c r="C2368" s="97"/>
      <c r="D2368" s="97"/>
      <c r="E2368" s="97"/>
      <c r="F2368" s="97"/>
      <c r="G2368" s="97"/>
      <c r="H2368" s="97"/>
      <c r="I2368" s="97"/>
      <c r="J2368" s="97"/>
      <c r="K2368" s="97"/>
      <c r="L2368" s="97"/>
      <c r="M2368" s="97"/>
      <c r="N2368" s="97"/>
      <c r="O2368" t="str">
        <f t="shared" ref="O2368" si="2357">O2366</f>
        <v/>
      </c>
    </row>
    <row r="2369" spans="1:15" x14ac:dyDescent="0.25">
      <c r="A2369" s="193" t="s">
        <v>164</v>
      </c>
      <c r="B2369" s="97"/>
      <c r="C2369" s="97"/>
      <c r="D2369" s="97"/>
      <c r="E2369" s="97"/>
      <c r="F2369" s="97"/>
      <c r="G2369" s="97"/>
      <c r="H2369" s="97"/>
      <c r="I2369" s="97"/>
      <c r="J2369" s="97"/>
      <c r="K2369" s="97"/>
      <c r="L2369" s="97"/>
      <c r="M2369" s="97"/>
      <c r="N2369" s="97"/>
      <c r="O2369" t="str">
        <f t="shared" ref="O2369" si="2358">O2366</f>
        <v/>
      </c>
    </row>
    <row r="2370" spans="1:15" x14ac:dyDescent="0.25">
      <c r="A2370" s="188"/>
      <c r="B2370" s="188"/>
      <c r="C2370" s="188"/>
      <c r="D2370" s="188"/>
      <c r="E2370" s="188"/>
      <c r="F2370" s="188"/>
      <c r="G2370" s="188"/>
      <c r="H2370" s="188"/>
      <c r="I2370" s="188"/>
      <c r="J2370" s="188"/>
      <c r="K2370" s="188"/>
      <c r="L2370" s="188"/>
      <c r="M2370" s="188"/>
      <c r="N2370" s="188"/>
      <c r="O2370" t="str">
        <f t="shared" ref="O2370" si="2359">O2366</f>
        <v/>
      </c>
    </row>
    <row r="2371" spans="1:15" x14ac:dyDescent="0.25">
      <c r="A2371" s="191" t="str">
        <f>'[1]Run Rate'!A477</f>
        <v>SHM00105</v>
      </c>
      <c r="B2371" s="191" t="str">
        <f>'[1]Run Rate'!B477</f>
        <v>Shieldmixer Hero Pro Thor</v>
      </c>
      <c r="C2371" s="191" t="str">
        <f>'[1]Run Rate'!C477</f>
        <v>DRINKWARE I HOME</v>
      </c>
      <c r="D2371" s="191" t="str">
        <f>'[1]Run Rate'!D477</f>
        <v>03 BRONZE</v>
      </c>
      <c r="E2371" s="97"/>
      <c r="F2371" s="97"/>
      <c r="G2371" s="97"/>
      <c r="H2371" s="97"/>
      <c r="I2371" s="97"/>
      <c r="J2371" s="97"/>
      <c r="K2371" s="97"/>
      <c r="L2371" s="97"/>
      <c r="M2371" s="97"/>
      <c r="N2371" s="97"/>
      <c r="O2371" t="str">
        <f t="shared" ref="O2371" si="2360">IF(AND(OR($B$1="ALL",$B$1=C2371),OR($E$1="ALL",$E$1=D2371),OR($B$2="ALL",$B$2=A2371),OR($E$2="ALL",IFERROR(SEARCH($E$2,B2371),0)&gt;0)),"MATCH","")</f>
        <v/>
      </c>
    </row>
    <row r="2372" spans="1:15" x14ac:dyDescent="0.25">
      <c r="A2372" s="192"/>
      <c r="B2372" s="192" t="s">
        <v>156</v>
      </c>
      <c r="C2372" s="192" t="s">
        <v>157</v>
      </c>
      <c r="D2372" s="192" t="s">
        <v>158</v>
      </c>
      <c r="E2372" s="192" t="s">
        <v>139</v>
      </c>
      <c r="F2372" s="192" t="s">
        <v>140</v>
      </c>
      <c r="G2372" s="192" t="s">
        <v>141</v>
      </c>
      <c r="H2372" s="192" t="s">
        <v>142</v>
      </c>
      <c r="I2372" s="192" t="s">
        <v>143</v>
      </c>
      <c r="J2372" s="192" t="s">
        <v>144</v>
      </c>
      <c r="K2372" s="192" t="s">
        <v>145</v>
      </c>
      <c r="L2372" s="192" t="s">
        <v>146</v>
      </c>
      <c r="M2372" s="192" t="s">
        <v>147</v>
      </c>
      <c r="N2372" s="192" t="s">
        <v>148</v>
      </c>
      <c r="O2372" t="str">
        <f t="shared" ref="O2372" si="2361">O2371</f>
        <v/>
      </c>
    </row>
    <row r="2373" spans="1:15" x14ac:dyDescent="0.25">
      <c r="A2373" s="193" t="s">
        <v>161</v>
      </c>
      <c r="B2373" s="97"/>
      <c r="C2373" s="97"/>
      <c r="D2373" s="97"/>
      <c r="E2373" s="97"/>
      <c r="F2373" s="97"/>
      <c r="G2373" s="97"/>
      <c r="H2373" s="97"/>
      <c r="I2373" s="97"/>
      <c r="J2373" s="97"/>
      <c r="K2373" s="97"/>
      <c r="L2373" s="97"/>
      <c r="M2373" s="97"/>
      <c r="N2373" s="97"/>
      <c r="O2373" t="str">
        <f t="shared" ref="O2373" si="2362">O2371</f>
        <v/>
      </c>
    </row>
    <row r="2374" spans="1:15" x14ac:dyDescent="0.25">
      <c r="A2374" s="193" t="s">
        <v>164</v>
      </c>
      <c r="B2374" s="97"/>
      <c r="C2374" s="97"/>
      <c r="D2374" s="97"/>
      <c r="E2374" s="97"/>
      <c r="F2374" s="97"/>
      <c r="G2374" s="97"/>
      <c r="H2374" s="97"/>
      <c r="I2374" s="97"/>
      <c r="J2374" s="97"/>
      <c r="K2374" s="97"/>
      <c r="L2374" s="97"/>
      <c r="M2374" s="97"/>
      <c r="N2374" s="97"/>
      <c r="O2374" t="str">
        <f t="shared" ref="O2374" si="2363">O2371</f>
        <v/>
      </c>
    </row>
    <row r="2375" spans="1:15" x14ac:dyDescent="0.25">
      <c r="A2375" s="188"/>
      <c r="B2375" s="188"/>
      <c r="C2375" s="188"/>
      <c r="D2375" s="188"/>
      <c r="E2375" s="188"/>
      <c r="F2375" s="188"/>
      <c r="G2375" s="188"/>
      <c r="H2375" s="188"/>
      <c r="I2375" s="188"/>
      <c r="J2375" s="188"/>
      <c r="K2375" s="188"/>
      <c r="L2375" s="188"/>
      <c r="M2375" s="188"/>
      <c r="N2375" s="188"/>
      <c r="O2375" t="str">
        <f t="shared" ref="O2375" si="2364">O2371</f>
        <v/>
      </c>
    </row>
    <row r="2376" spans="1:15" x14ac:dyDescent="0.25">
      <c r="A2376" s="191" t="str">
        <f>'[1]Run Rate'!A478</f>
        <v>ON00278</v>
      </c>
      <c r="B2376" s="191" t="str">
        <f>'[1]Run Rate'!B478</f>
        <v>Serious Mass 2,73kg Strawberry</v>
      </c>
      <c r="C2376" s="191" t="str">
        <f>'[1]Run Rate'!C478</f>
        <v>SPORTSKA PREHRANA</v>
      </c>
      <c r="D2376" s="191" t="str">
        <f>'[1]Run Rate'!D478</f>
        <v>03 BRONZE</v>
      </c>
      <c r="E2376" s="97"/>
      <c r="F2376" s="97"/>
      <c r="G2376" s="97"/>
      <c r="H2376" s="97"/>
      <c r="I2376" s="97"/>
      <c r="J2376" s="97"/>
      <c r="K2376" s="97"/>
      <c r="L2376" s="97"/>
      <c r="M2376" s="97"/>
      <c r="N2376" s="97"/>
      <c r="O2376" t="str">
        <f t="shared" ref="O2376" si="2365">IF(AND(OR($B$1="ALL",$B$1=C2376),OR($E$1="ALL",$E$1=D2376),OR($B$2="ALL",$B$2=A2376),OR($E$2="ALL",IFERROR(SEARCH($E$2,B2376),0)&gt;0)),"MATCH","")</f>
        <v/>
      </c>
    </row>
    <row r="2377" spans="1:15" x14ac:dyDescent="0.25">
      <c r="A2377" s="192"/>
      <c r="B2377" s="192" t="s">
        <v>156</v>
      </c>
      <c r="C2377" s="192" t="s">
        <v>157</v>
      </c>
      <c r="D2377" s="192" t="s">
        <v>158</v>
      </c>
      <c r="E2377" s="192" t="s">
        <v>139</v>
      </c>
      <c r="F2377" s="192" t="s">
        <v>140</v>
      </c>
      <c r="G2377" s="192" t="s">
        <v>141</v>
      </c>
      <c r="H2377" s="192" t="s">
        <v>142</v>
      </c>
      <c r="I2377" s="192" t="s">
        <v>143</v>
      </c>
      <c r="J2377" s="192" t="s">
        <v>144</v>
      </c>
      <c r="K2377" s="192" t="s">
        <v>145</v>
      </c>
      <c r="L2377" s="192" t="s">
        <v>146</v>
      </c>
      <c r="M2377" s="192" t="s">
        <v>147</v>
      </c>
      <c r="N2377" s="192" t="s">
        <v>148</v>
      </c>
      <c r="O2377" t="str">
        <f t="shared" ref="O2377" si="2366">O2376</f>
        <v/>
      </c>
    </row>
    <row r="2378" spans="1:15" x14ac:dyDescent="0.25">
      <c r="A2378" s="193" t="s">
        <v>161</v>
      </c>
      <c r="B2378" s="97"/>
      <c r="C2378" s="97"/>
      <c r="D2378" s="97"/>
      <c r="E2378" s="97"/>
      <c r="F2378" s="97"/>
      <c r="G2378" s="97"/>
      <c r="H2378" s="97"/>
      <c r="I2378" s="97"/>
      <c r="J2378" s="97"/>
      <c r="K2378" s="97"/>
      <c r="L2378" s="97"/>
      <c r="M2378" s="97"/>
      <c r="N2378" s="97"/>
      <c r="O2378" t="str">
        <f t="shared" ref="O2378" si="2367">O2376</f>
        <v/>
      </c>
    </row>
    <row r="2379" spans="1:15" x14ac:dyDescent="0.25">
      <c r="A2379" s="193" t="s">
        <v>164</v>
      </c>
      <c r="B2379" s="97"/>
      <c r="C2379" s="97"/>
      <c r="D2379" s="97"/>
      <c r="E2379" s="97"/>
      <c r="F2379" s="97"/>
      <c r="G2379" s="97"/>
      <c r="H2379" s="97"/>
      <c r="I2379" s="97"/>
      <c r="J2379" s="97"/>
      <c r="K2379" s="97"/>
      <c r="L2379" s="97"/>
      <c r="M2379" s="97"/>
      <c r="N2379" s="97"/>
      <c r="O2379" t="str">
        <f t="shared" ref="O2379" si="2368">O2376</f>
        <v/>
      </c>
    </row>
    <row r="2380" spans="1:15" x14ac:dyDescent="0.25">
      <c r="A2380" s="188"/>
      <c r="B2380" s="188"/>
      <c r="C2380" s="188"/>
      <c r="D2380" s="188"/>
      <c r="E2380" s="188"/>
      <c r="F2380" s="188"/>
      <c r="G2380" s="188"/>
      <c r="H2380" s="188"/>
      <c r="I2380" s="188"/>
      <c r="J2380" s="188"/>
      <c r="K2380" s="188"/>
      <c r="L2380" s="188"/>
      <c r="M2380" s="188"/>
      <c r="N2380" s="188"/>
      <c r="O2380" t="str">
        <f t="shared" ref="O2380" si="2369">O2376</f>
        <v/>
      </c>
    </row>
    <row r="2381" spans="1:15" x14ac:dyDescent="0.25">
      <c r="A2381" s="191" t="str">
        <f>'[1]Run Rate'!A479</f>
        <v>ATC06629</v>
      </c>
      <c r="B2381" s="191" t="str">
        <f>'[1]Run Rate'!B479</f>
        <v>Latex mini band 250x50x0,4mm crvena Atleticore</v>
      </c>
      <c r="C2381" s="191" t="str">
        <f>'[1]Run Rate'!C479</f>
        <v>FITNESS OPREMA</v>
      </c>
      <c r="D2381" s="191" t="str">
        <f>'[1]Run Rate'!D479</f>
        <v>03 BRONZE</v>
      </c>
      <c r="E2381" s="97"/>
      <c r="F2381" s="97"/>
      <c r="G2381" s="97"/>
      <c r="H2381" s="97"/>
      <c r="I2381" s="97"/>
      <c r="J2381" s="97"/>
      <c r="K2381" s="97"/>
      <c r="L2381" s="97"/>
      <c r="M2381" s="97"/>
      <c r="N2381" s="97"/>
      <c r="O2381" t="str">
        <f t="shared" ref="O2381" si="2370">IF(AND(OR($B$1="ALL",$B$1=C2381),OR($E$1="ALL",$E$1=D2381),OR($B$2="ALL",$B$2=A2381),OR($E$2="ALL",IFERROR(SEARCH($E$2,B2381),0)&gt;0)),"MATCH","")</f>
        <v/>
      </c>
    </row>
    <row r="2382" spans="1:15" x14ac:dyDescent="0.25">
      <c r="A2382" s="192"/>
      <c r="B2382" s="192" t="s">
        <v>156</v>
      </c>
      <c r="C2382" s="192" t="s">
        <v>157</v>
      </c>
      <c r="D2382" s="192" t="s">
        <v>158</v>
      </c>
      <c r="E2382" s="192" t="s">
        <v>139</v>
      </c>
      <c r="F2382" s="192" t="s">
        <v>140</v>
      </c>
      <c r="G2382" s="192" t="s">
        <v>141</v>
      </c>
      <c r="H2382" s="192" t="s">
        <v>142</v>
      </c>
      <c r="I2382" s="192" t="s">
        <v>143</v>
      </c>
      <c r="J2382" s="192" t="s">
        <v>144</v>
      </c>
      <c r="K2382" s="192" t="s">
        <v>145</v>
      </c>
      <c r="L2382" s="192" t="s">
        <v>146</v>
      </c>
      <c r="M2382" s="192" t="s">
        <v>147</v>
      </c>
      <c r="N2382" s="192" t="s">
        <v>148</v>
      </c>
      <c r="O2382" t="str">
        <f t="shared" ref="O2382" si="2371">O2381</f>
        <v/>
      </c>
    </row>
    <row r="2383" spans="1:15" x14ac:dyDescent="0.25">
      <c r="A2383" s="193" t="s">
        <v>161</v>
      </c>
      <c r="B2383" s="97"/>
      <c r="C2383" s="97"/>
      <c r="D2383" s="97"/>
      <c r="E2383" s="97"/>
      <c r="F2383" s="97"/>
      <c r="G2383" s="97"/>
      <c r="H2383" s="97"/>
      <c r="I2383" s="97"/>
      <c r="J2383" s="97"/>
      <c r="K2383" s="97"/>
      <c r="L2383" s="97"/>
      <c r="M2383" s="97"/>
      <c r="N2383" s="97"/>
      <c r="O2383" t="str">
        <f t="shared" ref="O2383" si="2372">O2381</f>
        <v/>
      </c>
    </row>
    <row r="2384" spans="1:15" x14ac:dyDescent="0.25">
      <c r="A2384" s="193" t="s">
        <v>164</v>
      </c>
      <c r="B2384" s="97"/>
      <c r="C2384" s="97"/>
      <c r="D2384" s="97"/>
      <c r="E2384" s="97"/>
      <c r="F2384" s="97"/>
      <c r="G2384" s="97"/>
      <c r="H2384" s="97"/>
      <c r="I2384" s="97"/>
      <c r="J2384" s="97"/>
      <c r="K2384" s="97"/>
      <c r="L2384" s="97"/>
      <c r="M2384" s="97"/>
      <c r="N2384" s="97"/>
      <c r="O2384" t="str">
        <f t="shared" ref="O2384" si="2373">O2381</f>
        <v/>
      </c>
    </row>
    <row r="2385" spans="1:15" x14ac:dyDescent="0.25">
      <c r="A2385" s="188"/>
      <c r="B2385" s="188"/>
      <c r="C2385" s="188"/>
      <c r="D2385" s="188"/>
      <c r="E2385" s="188"/>
      <c r="F2385" s="188"/>
      <c r="G2385" s="188"/>
      <c r="H2385" s="188"/>
      <c r="I2385" s="188"/>
      <c r="J2385" s="188"/>
      <c r="K2385" s="188"/>
      <c r="L2385" s="188"/>
      <c r="M2385" s="188"/>
      <c r="N2385" s="188"/>
      <c r="O2385" t="str">
        <f t="shared" ref="O2385" si="2374">O2381</f>
        <v/>
      </c>
    </row>
    <row r="2386" spans="1:15" x14ac:dyDescent="0.25">
      <c r="A2386" s="191" t="str">
        <f>'[1]Run Rate'!A480</f>
        <v>UFC16119</v>
      </c>
      <c r="B2386" s="191" t="str">
        <f>'[1]Run Rate'!B480</f>
        <v>OPRO SELF-FIT GOLD UFC Red Metal/Silver</v>
      </c>
      <c r="C2386" s="191" t="str">
        <f>'[1]Run Rate'!C480</f>
        <v>BORILAČKA OPREMA</v>
      </c>
      <c r="D2386" s="191" t="str">
        <f>'[1]Run Rate'!D480</f>
        <v>03 BRONZE</v>
      </c>
      <c r="E2386" s="97"/>
      <c r="F2386" s="97"/>
      <c r="G2386" s="97"/>
      <c r="H2386" s="97"/>
      <c r="I2386" s="97"/>
      <c r="J2386" s="97"/>
      <c r="K2386" s="97"/>
      <c r="L2386" s="97"/>
      <c r="M2386" s="97"/>
      <c r="N2386" s="97"/>
      <c r="O2386" t="str">
        <f t="shared" ref="O2386" si="2375">IF(AND(OR($B$1="ALL",$B$1=C2386),OR($E$1="ALL",$E$1=D2386),OR($B$2="ALL",$B$2=A2386),OR($E$2="ALL",IFERROR(SEARCH($E$2,B2386),0)&gt;0)),"MATCH","")</f>
        <v/>
      </c>
    </row>
    <row r="2387" spans="1:15" x14ac:dyDescent="0.25">
      <c r="A2387" s="192"/>
      <c r="B2387" s="192" t="s">
        <v>156</v>
      </c>
      <c r="C2387" s="192" t="s">
        <v>157</v>
      </c>
      <c r="D2387" s="192" t="s">
        <v>158</v>
      </c>
      <c r="E2387" s="192" t="s">
        <v>139</v>
      </c>
      <c r="F2387" s="192" t="s">
        <v>140</v>
      </c>
      <c r="G2387" s="192" t="s">
        <v>141</v>
      </c>
      <c r="H2387" s="192" t="s">
        <v>142</v>
      </c>
      <c r="I2387" s="192" t="s">
        <v>143</v>
      </c>
      <c r="J2387" s="192" t="s">
        <v>144</v>
      </c>
      <c r="K2387" s="192" t="s">
        <v>145</v>
      </c>
      <c r="L2387" s="192" t="s">
        <v>146</v>
      </c>
      <c r="M2387" s="192" t="s">
        <v>147</v>
      </c>
      <c r="N2387" s="192" t="s">
        <v>148</v>
      </c>
      <c r="O2387" t="str">
        <f t="shared" ref="O2387" si="2376">O2386</f>
        <v/>
      </c>
    </row>
    <row r="2388" spans="1:15" x14ac:dyDescent="0.25">
      <c r="A2388" s="193" t="s">
        <v>161</v>
      </c>
      <c r="B2388" s="97"/>
      <c r="C2388" s="97"/>
      <c r="D2388" s="97"/>
      <c r="E2388" s="97"/>
      <c r="F2388" s="97"/>
      <c r="G2388" s="97"/>
      <c r="H2388" s="97"/>
      <c r="I2388" s="97"/>
      <c r="J2388" s="97"/>
      <c r="K2388" s="97"/>
      <c r="L2388" s="97"/>
      <c r="M2388" s="97"/>
      <c r="N2388" s="97"/>
      <c r="O2388" t="str">
        <f t="shared" ref="O2388" si="2377">O2386</f>
        <v/>
      </c>
    </row>
    <row r="2389" spans="1:15" x14ac:dyDescent="0.25">
      <c r="A2389" s="193" t="s">
        <v>164</v>
      </c>
      <c r="B2389" s="97"/>
      <c r="C2389" s="97"/>
      <c r="D2389" s="97"/>
      <c r="E2389" s="97"/>
      <c r="F2389" s="97"/>
      <c r="G2389" s="97"/>
      <c r="H2389" s="97"/>
      <c r="I2389" s="97"/>
      <c r="J2389" s="97"/>
      <c r="K2389" s="97"/>
      <c r="L2389" s="97"/>
      <c r="M2389" s="97"/>
      <c r="N2389" s="97"/>
      <c r="O2389" t="str">
        <f t="shared" ref="O2389" si="2378">O2386</f>
        <v/>
      </c>
    </row>
    <row r="2390" spans="1:15" x14ac:dyDescent="0.25">
      <c r="A2390" s="188"/>
      <c r="B2390" s="188"/>
      <c r="C2390" s="188"/>
      <c r="D2390" s="188"/>
      <c r="E2390" s="188"/>
      <c r="F2390" s="188"/>
      <c r="G2390" s="188"/>
      <c r="H2390" s="188"/>
      <c r="I2390" s="188"/>
      <c r="J2390" s="188"/>
      <c r="K2390" s="188"/>
      <c r="L2390" s="188"/>
      <c r="M2390" s="188"/>
      <c r="N2390" s="188"/>
      <c r="O2390" t="str">
        <f t="shared" ref="O2390" si="2379">O2386</f>
        <v/>
      </c>
    </row>
    <row r="2391" spans="1:15" x14ac:dyDescent="0.25">
      <c r="A2391" s="191" t="str">
        <f>'[1]Run Rate'!A481</f>
        <v>FIT05834</v>
      </c>
      <c r="B2391" s="191" t="str">
        <f>'[1]Run Rate'!B481</f>
        <v>Uteg disk olimpijski gumirani 20 kg</v>
      </c>
      <c r="C2391" s="191" t="str">
        <f>'[1]Run Rate'!C481</f>
        <v>FITNESS OPREMA</v>
      </c>
      <c r="D2391" s="191" t="str">
        <f>'[1]Run Rate'!D481</f>
        <v>03 BRONZE</v>
      </c>
      <c r="E2391" s="97"/>
      <c r="F2391" s="97"/>
      <c r="G2391" s="97"/>
      <c r="H2391" s="97"/>
      <c r="I2391" s="97"/>
      <c r="J2391" s="97"/>
      <c r="K2391" s="97"/>
      <c r="L2391" s="97"/>
      <c r="M2391" s="97"/>
      <c r="N2391" s="97"/>
      <c r="O2391" t="str">
        <f t="shared" ref="O2391" si="2380">IF(AND(OR($B$1="ALL",$B$1=C2391),OR($E$1="ALL",$E$1=D2391),OR($B$2="ALL",$B$2=A2391),OR($E$2="ALL",IFERROR(SEARCH($E$2,B2391),0)&gt;0)),"MATCH","")</f>
        <v/>
      </c>
    </row>
    <row r="2392" spans="1:15" x14ac:dyDescent="0.25">
      <c r="A2392" s="192"/>
      <c r="B2392" s="192" t="s">
        <v>156</v>
      </c>
      <c r="C2392" s="192" t="s">
        <v>157</v>
      </c>
      <c r="D2392" s="192" t="s">
        <v>158</v>
      </c>
      <c r="E2392" s="192" t="s">
        <v>139</v>
      </c>
      <c r="F2392" s="192" t="s">
        <v>140</v>
      </c>
      <c r="G2392" s="192" t="s">
        <v>141</v>
      </c>
      <c r="H2392" s="192" t="s">
        <v>142</v>
      </c>
      <c r="I2392" s="192" t="s">
        <v>143</v>
      </c>
      <c r="J2392" s="192" t="s">
        <v>144</v>
      </c>
      <c r="K2392" s="192" t="s">
        <v>145</v>
      </c>
      <c r="L2392" s="192" t="s">
        <v>146</v>
      </c>
      <c r="M2392" s="192" t="s">
        <v>147</v>
      </c>
      <c r="N2392" s="192" t="s">
        <v>148</v>
      </c>
      <c r="O2392" t="str">
        <f t="shared" ref="O2392" si="2381">O2391</f>
        <v/>
      </c>
    </row>
    <row r="2393" spans="1:15" x14ac:dyDescent="0.25">
      <c r="A2393" s="193" t="s">
        <v>161</v>
      </c>
      <c r="B2393" s="97"/>
      <c r="C2393" s="97"/>
      <c r="D2393" s="97"/>
      <c r="E2393" s="97"/>
      <c r="F2393" s="97"/>
      <c r="G2393" s="97"/>
      <c r="H2393" s="97"/>
      <c r="I2393" s="97"/>
      <c r="J2393" s="97"/>
      <c r="K2393" s="97"/>
      <c r="L2393" s="97"/>
      <c r="M2393" s="97"/>
      <c r="N2393" s="97"/>
      <c r="O2393" t="str">
        <f t="shared" ref="O2393" si="2382">O2391</f>
        <v/>
      </c>
    </row>
    <row r="2394" spans="1:15" x14ac:dyDescent="0.25">
      <c r="A2394" s="193" t="s">
        <v>164</v>
      </c>
      <c r="B2394" s="97"/>
      <c r="C2394" s="97"/>
      <c r="D2394" s="97"/>
      <c r="E2394" s="97"/>
      <c r="F2394" s="97"/>
      <c r="G2394" s="97"/>
      <c r="H2394" s="97"/>
      <c r="I2394" s="97"/>
      <c r="J2394" s="97"/>
      <c r="K2394" s="97"/>
      <c r="L2394" s="97"/>
      <c r="M2394" s="97"/>
      <c r="N2394" s="97"/>
      <c r="O2394" t="str">
        <f t="shared" ref="O2394" si="2383">O2391</f>
        <v/>
      </c>
    </row>
    <row r="2395" spans="1:15" x14ac:dyDescent="0.25">
      <c r="A2395" s="188"/>
      <c r="B2395" s="188"/>
      <c r="C2395" s="188"/>
      <c r="D2395" s="188"/>
      <c r="E2395" s="188"/>
      <c r="F2395" s="188"/>
      <c r="G2395" s="188"/>
      <c r="H2395" s="188"/>
      <c r="I2395" s="188"/>
      <c r="J2395" s="188"/>
      <c r="K2395" s="188"/>
      <c r="L2395" s="188"/>
      <c r="M2395" s="188"/>
      <c r="N2395" s="188"/>
      <c r="O2395" t="str">
        <f t="shared" ref="O2395" si="2384">O2391</f>
        <v/>
      </c>
    </row>
    <row r="2396" spans="1:15" x14ac:dyDescent="0.25">
      <c r="A2396" s="191" t="str">
        <f>'[1]Run Rate'!A482</f>
        <v>SHM00090</v>
      </c>
      <c r="B2396" s="191" t="str">
        <f>'[1]Run Rate'!B482</f>
        <v>Shieldmixer Hero Pro Viking</v>
      </c>
      <c r="C2396" s="191" t="str">
        <f>'[1]Run Rate'!C482</f>
        <v>DRINKWARE I HOME</v>
      </c>
      <c r="D2396" s="191" t="str">
        <f>'[1]Run Rate'!D482</f>
        <v>03 BRONZE</v>
      </c>
      <c r="E2396" s="97"/>
      <c r="F2396" s="97"/>
      <c r="G2396" s="97"/>
      <c r="H2396" s="97"/>
      <c r="I2396" s="97"/>
      <c r="J2396" s="97"/>
      <c r="K2396" s="97"/>
      <c r="L2396" s="97"/>
      <c r="M2396" s="97"/>
      <c r="N2396" s="97"/>
      <c r="O2396" t="str">
        <f t="shared" ref="O2396" si="2385">IF(AND(OR($B$1="ALL",$B$1=C2396),OR($E$1="ALL",$E$1=D2396),OR($B$2="ALL",$B$2=A2396),OR($E$2="ALL",IFERROR(SEARCH($E$2,B2396),0)&gt;0)),"MATCH","")</f>
        <v/>
      </c>
    </row>
    <row r="2397" spans="1:15" x14ac:dyDescent="0.25">
      <c r="A2397" s="192"/>
      <c r="B2397" s="192" t="s">
        <v>156</v>
      </c>
      <c r="C2397" s="192" t="s">
        <v>157</v>
      </c>
      <c r="D2397" s="192" t="s">
        <v>158</v>
      </c>
      <c r="E2397" s="192" t="s">
        <v>139</v>
      </c>
      <c r="F2397" s="192" t="s">
        <v>140</v>
      </c>
      <c r="G2397" s="192" t="s">
        <v>141</v>
      </c>
      <c r="H2397" s="192" t="s">
        <v>142</v>
      </c>
      <c r="I2397" s="192" t="s">
        <v>143</v>
      </c>
      <c r="J2397" s="192" t="s">
        <v>144</v>
      </c>
      <c r="K2397" s="192" t="s">
        <v>145</v>
      </c>
      <c r="L2397" s="192" t="s">
        <v>146</v>
      </c>
      <c r="M2397" s="192" t="s">
        <v>147</v>
      </c>
      <c r="N2397" s="192" t="s">
        <v>148</v>
      </c>
      <c r="O2397" t="str">
        <f t="shared" ref="O2397" si="2386">O2396</f>
        <v/>
      </c>
    </row>
    <row r="2398" spans="1:15" x14ac:dyDescent="0.25">
      <c r="A2398" s="193" t="s">
        <v>161</v>
      </c>
      <c r="B2398" s="97"/>
      <c r="C2398" s="97"/>
      <c r="D2398" s="97"/>
      <c r="E2398" s="97"/>
      <c r="F2398" s="97"/>
      <c r="G2398" s="97"/>
      <c r="H2398" s="97"/>
      <c r="I2398" s="97"/>
      <c r="J2398" s="97"/>
      <c r="K2398" s="97"/>
      <c r="L2398" s="97"/>
      <c r="M2398" s="97"/>
      <c r="N2398" s="97"/>
      <c r="O2398" t="str">
        <f t="shared" ref="O2398" si="2387">O2396</f>
        <v/>
      </c>
    </row>
    <row r="2399" spans="1:15" x14ac:dyDescent="0.25">
      <c r="A2399" s="193" t="s">
        <v>164</v>
      </c>
      <c r="B2399" s="97"/>
      <c r="C2399" s="97"/>
      <c r="D2399" s="97"/>
      <c r="E2399" s="97"/>
      <c r="F2399" s="97"/>
      <c r="G2399" s="97"/>
      <c r="H2399" s="97"/>
      <c r="I2399" s="97"/>
      <c r="J2399" s="97"/>
      <c r="K2399" s="97"/>
      <c r="L2399" s="97"/>
      <c r="M2399" s="97"/>
      <c r="N2399" s="97"/>
      <c r="O2399" t="str">
        <f t="shared" ref="O2399" si="2388">O2396</f>
        <v/>
      </c>
    </row>
    <row r="2400" spans="1:15" x14ac:dyDescent="0.25">
      <c r="A2400" s="188"/>
      <c r="B2400" s="188"/>
      <c r="C2400" s="188"/>
      <c r="D2400" s="188"/>
      <c r="E2400" s="188"/>
      <c r="F2400" s="188"/>
      <c r="G2400" s="188"/>
      <c r="H2400" s="188"/>
      <c r="I2400" s="188"/>
      <c r="J2400" s="188"/>
      <c r="K2400" s="188"/>
      <c r="L2400" s="188"/>
      <c r="M2400" s="188"/>
      <c r="N2400" s="188"/>
      <c r="O2400" t="str">
        <f t="shared" ref="O2400" si="2389">O2396</f>
        <v/>
      </c>
    </row>
    <row r="2401" spans="1:15" x14ac:dyDescent="0.25">
      <c r="A2401" s="191" t="str">
        <f>'[1]Run Rate'!A483</f>
        <v>ZOE12308</v>
      </c>
      <c r="B2401" s="191" t="str">
        <f>'[1]Run Rate'!B483</f>
        <v>ZOE Premium Foam roller massage dots Purple</v>
      </c>
      <c r="C2401" s="191" t="str">
        <f>'[1]Run Rate'!C483</f>
        <v>FITNESS OPREMA</v>
      </c>
      <c r="D2401" s="191" t="str">
        <f>'[1]Run Rate'!D483</f>
        <v>03 BRONZE</v>
      </c>
      <c r="E2401" s="97"/>
      <c r="F2401" s="97"/>
      <c r="G2401" s="97"/>
      <c r="H2401" s="97"/>
      <c r="I2401" s="97"/>
      <c r="J2401" s="97"/>
      <c r="K2401" s="97"/>
      <c r="L2401" s="97"/>
      <c r="M2401" s="97"/>
      <c r="N2401" s="97"/>
      <c r="O2401" t="str">
        <f t="shared" ref="O2401" si="2390">IF(AND(OR($B$1="ALL",$B$1=C2401),OR($E$1="ALL",$E$1=D2401),OR($B$2="ALL",$B$2=A2401),OR($E$2="ALL",IFERROR(SEARCH($E$2,B2401),0)&gt;0)),"MATCH","")</f>
        <v/>
      </c>
    </row>
    <row r="2402" spans="1:15" x14ac:dyDescent="0.25">
      <c r="A2402" s="192"/>
      <c r="B2402" s="192" t="s">
        <v>156</v>
      </c>
      <c r="C2402" s="192" t="s">
        <v>157</v>
      </c>
      <c r="D2402" s="192" t="s">
        <v>158</v>
      </c>
      <c r="E2402" s="192" t="s">
        <v>139</v>
      </c>
      <c r="F2402" s="192" t="s">
        <v>140</v>
      </c>
      <c r="G2402" s="192" t="s">
        <v>141</v>
      </c>
      <c r="H2402" s="192" t="s">
        <v>142</v>
      </c>
      <c r="I2402" s="192" t="s">
        <v>143</v>
      </c>
      <c r="J2402" s="192" t="s">
        <v>144</v>
      </c>
      <c r="K2402" s="192" t="s">
        <v>145</v>
      </c>
      <c r="L2402" s="192" t="s">
        <v>146</v>
      </c>
      <c r="M2402" s="192" t="s">
        <v>147</v>
      </c>
      <c r="N2402" s="192" t="s">
        <v>148</v>
      </c>
      <c r="O2402" t="str">
        <f t="shared" ref="O2402" si="2391">O2401</f>
        <v/>
      </c>
    </row>
    <row r="2403" spans="1:15" x14ac:dyDescent="0.25">
      <c r="A2403" s="193" t="s">
        <v>161</v>
      </c>
      <c r="B2403" s="97"/>
      <c r="C2403" s="97"/>
      <c r="D2403" s="97"/>
      <c r="E2403" s="97"/>
      <c r="F2403" s="97"/>
      <c r="G2403" s="97"/>
      <c r="H2403" s="97"/>
      <c r="I2403" s="97"/>
      <c r="J2403" s="97"/>
      <c r="K2403" s="97"/>
      <c r="L2403" s="97"/>
      <c r="M2403" s="97"/>
      <c r="N2403" s="97"/>
      <c r="O2403" t="str">
        <f t="shared" ref="O2403" si="2392">O2401</f>
        <v/>
      </c>
    </row>
    <row r="2404" spans="1:15" x14ac:dyDescent="0.25">
      <c r="A2404" s="193" t="s">
        <v>164</v>
      </c>
      <c r="B2404" s="97"/>
      <c r="C2404" s="97"/>
      <c r="D2404" s="97"/>
      <c r="E2404" s="97"/>
      <c r="F2404" s="97"/>
      <c r="G2404" s="97"/>
      <c r="H2404" s="97"/>
      <c r="I2404" s="97"/>
      <c r="J2404" s="97"/>
      <c r="K2404" s="97"/>
      <c r="L2404" s="97"/>
      <c r="M2404" s="97"/>
      <c r="N2404" s="97"/>
      <c r="O2404" t="str">
        <f t="shared" ref="O2404" si="2393">O2401</f>
        <v/>
      </c>
    </row>
    <row r="2405" spans="1:15" x14ac:dyDescent="0.25">
      <c r="A2405" s="188"/>
      <c r="B2405" s="188"/>
      <c r="C2405" s="188"/>
      <c r="D2405" s="188"/>
      <c r="E2405" s="188"/>
      <c r="F2405" s="188"/>
      <c r="G2405" s="188"/>
      <c r="H2405" s="188"/>
      <c r="I2405" s="188"/>
      <c r="J2405" s="188"/>
      <c r="K2405" s="188"/>
      <c r="L2405" s="188"/>
      <c r="M2405" s="188"/>
      <c r="N2405" s="188"/>
      <c r="O2405" t="str">
        <f t="shared" ref="O2405" si="2394">O2401</f>
        <v/>
      </c>
    </row>
    <row r="2406" spans="1:15" x14ac:dyDescent="0.25">
      <c r="A2406" s="191" t="str">
        <f>'[1]Run Rate'!A484</f>
        <v>SHM00025</v>
      </c>
      <c r="B2406" s="191" t="str">
        <f>'[1]Run Rate'!B484</f>
        <v>Shieldmixer Hero Pro Superman MOS</v>
      </c>
      <c r="C2406" s="191" t="str">
        <f>'[1]Run Rate'!C484</f>
        <v>DRINKWARE I HOME</v>
      </c>
      <c r="D2406" s="191" t="str">
        <f>'[1]Run Rate'!D484</f>
        <v>03 BRONZE</v>
      </c>
      <c r="E2406" s="97"/>
      <c r="F2406" s="97"/>
      <c r="G2406" s="97"/>
      <c r="H2406" s="97"/>
      <c r="I2406" s="97"/>
      <c r="J2406" s="97"/>
      <c r="K2406" s="97"/>
      <c r="L2406" s="97"/>
      <c r="M2406" s="97"/>
      <c r="N2406" s="97"/>
      <c r="O2406" t="str">
        <f t="shared" ref="O2406" si="2395">IF(AND(OR($B$1="ALL",$B$1=C2406),OR($E$1="ALL",$E$1=D2406),OR($B$2="ALL",$B$2=A2406),OR($E$2="ALL",IFERROR(SEARCH($E$2,B2406),0)&gt;0)),"MATCH","")</f>
        <v/>
      </c>
    </row>
    <row r="2407" spans="1:15" x14ac:dyDescent="0.25">
      <c r="A2407" s="192"/>
      <c r="B2407" s="192" t="s">
        <v>156</v>
      </c>
      <c r="C2407" s="192" t="s">
        <v>157</v>
      </c>
      <c r="D2407" s="192" t="s">
        <v>158</v>
      </c>
      <c r="E2407" s="192" t="s">
        <v>139</v>
      </c>
      <c r="F2407" s="192" t="s">
        <v>140</v>
      </c>
      <c r="G2407" s="192" t="s">
        <v>141</v>
      </c>
      <c r="H2407" s="192" t="s">
        <v>142</v>
      </c>
      <c r="I2407" s="192" t="s">
        <v>143</v>
      </c>
      <c r="J2407" s="192" t="s">
        <v>144</v>
      </c>
      <c r="K2407" s="192" t="s">
        <v>145</v>
      </c>
      <c r="L2407" s="192" t="s">
        <v>146</v>
      </c>
      <c r="M2407" s="192" t="s">
        <v>147</v>
      </c>
      <c r="N2407" s="192" t="s">
        <v>148</v>
      </c>
      <c r="O2407" t="str">
        <f t="shared" ref="O2407" si="2396">O2406</f>
        <v/>
      </c>
    </row>
    <row r="2408" spans="1:15" x14ac:dyDescent="0.25">
      <c r="A2408" s="193" t="s">
        <v>161</v>
      </c>
      <c r="B2408" s="97"/>
      <c r="C2408" s="97"/>
      <c r="D2408" s="97"/>
      <c r="E2408" s="97"/>
      <c r="F2408" s="97"/>
      <c r="G2408" s="97"/>
      <c r="H2408" s="97"/>
      <c r="I2408" s="97"/>
      <c r="J2408" s="97"/>
      <c r="K2408" s="97"/>
      <c r="L2408" s="97"/>
      <c r="M2408" s="97"/>
      <c r="N2408" s="97"/>
      <c r="O2408" t="str">
        <f t="shared" ref="O2408" si="2397">O2406</f>
        <v/>
      </c>
    </row>
    <row r="2409" spans="1:15" x14ac:dyDescent="0.25">
      <c r="A2409" s="193" t="s">
        <v>164</v>
      </c>
      <c r="B2409" s="97"/>
      <c r="C2409" s="97"/>
      <c r="D2409" s="97"/>
      <c r="E2409" s="97"/>
      <c r="F2409" s="97"/>
      <c r="G2409" s="97"/>
      <c r="H2409" s="97"/>
      <c r="I2409" s="97"/>
      <c r="J2409" s="97"/>
      <c r="K2409" s="97"/>
      <c r="L2409" s="97"/>
      <c r="M2409" s="97"/>
      <c r="N2409" s="97"/>
      <c r="O2409" t="str">
        <f t="shared" ref="O2409" si="2398">O2406</f>
        <v/>
      </c>
    </row>
    <row r="2410" spans="1:15" x14ac:dyDescent="0.25">
      <c r="A2410" s="188"/>
      <c r="B2410" s="188"/>
      <c r="C2410" s="188"/>
      <c r="D2410" s="188"/>
      <c r="E2410" s="188"/>
      <c r="F2410" s="188"/>
      <c r="G2410" s="188"/>
      <c r="H2410" s="188"/>
      <c r="I2410" s="188"/>
      <c r="J2410" s="188"/>
      <c r="K2410" s="188"/>
      <c r="L2410" s="188"/>
      <c r="M2410" s="188"/>
      <c r="N2410" s="188"/>
      <c r="O2410" t="str">
        <f t="shared" ref="O2410" si="2399">O2406</f>
        <v/>
      </c>
    </row>
    <row r="2411" spans="1:15" x14ac:dyDescent="0.25">
      <c r="A2411" s="191" t="str">
        <f>'[1]Run Rate'!A485</f>
        <v>ZOE12388</v>
      </c>
      <c r="B2411" s="191" t="str">
        <f>'[1]Run Rate'!B485</f>
        <v>ZOE Marine Collagen 300g Pineapple</v>
      </c>
      <c r="C2411" s="191" t="str">
        <f>'[1]Run Rate'!C485</f>
        <v>SPORTSKA PREHRANA</v>
      </c>
      <c r="D2411" s="191" t="str">
        <f>'[1]Run Rate'!D485</f>
        <v>03 BRONZE</v>
      </c>
      <c r="E2411" s="97"/>
      <c r="F2411" s="97"/>
      <c r="G2411" s="97"/>
      <c r="H2411" s="97"/>
      <c r="I2411" s="97"/>
      <c r="J2411" s="97"/>
      <c r="K2411" s="97"/>
      <c r="L2411" s="97"/>
      <c r="M2411" s="97"/>
      <c r="N2411" s="97"/>
      <c r="O2411" t="str">
        <f t="shared" ref="O2411" si="2400">IF(AND(OR($B$1="ALL",$B$1=C2411),OR($E$1="ALL",$E$1=D2411),OR($B$2="ALL",$B$2=A2411),OR($E$2="ALL",IFERROR(SEARCH($E$2,B2411),0)&gt;0)),"MATCH","")</f>
        <v/>
      </c>
    </row>
    <row r="2412" spans="1:15" x14ac:dyDescent="0.25">
      <c r="A2412" s="192"/>
      <c r="B2412" s="192" t="s">
        <v>156</v>
      </c>
      <c r="C2412" s="192" t="s">
        <v>157</v>
      </c>
      <c r="D2412" s="192" t="s">
        <v>158</v>
      </c>
      <c r="E2412" s="192" t="s">
        <v>139</v>
      </c>
      <c r="F2412" s="192" t="s">
        <v>140</v>
      </c>
      <c r="G2412" s="192" t="s">
        <v>141</v>
      </c>
      <c r="H2412" s="192" t="s">
        <v>142</v>
      </c>
      <c r="I2412" s="192" t="s">
        <v>143</v>
      </c>
      <c r="J2412" s="192" t="s">
        <v>144</v>
      </c>
      <c r="K2412" s="192" t="s">
        <v>145</v>
      </c>
      <c r="L2412" s="192" t="s">
        <v>146</v>
      </c>
      <c r="M2412" s="192" t="s">
        <v>147</v>
      </c>
      <c r="N2412" s="192" t="s">
        <v>148</v>
      </c>
      <c r="O2412" t="str">
        <f t="shared" ref="O2412" si="2401">O2411</f>
        <v/>
      </c>
    </row>
    <row r="2413" spans="1:15" x14ac:dyDescent="0.25">
      <c r="A2413" s="193" t="s">
        <v>161</v>
      </c>
      <c r="B2413" s="97"/>
      <c r="C2413" s="97"/>
      <c r="D2413" s="97"/>
      <c r="E2413" s="97"/>
      <c r="F2413" s="97"/>
      <c r="G2413" s="97"/>
      <c r="H2413" s="97"/>
      <c r="I2413" s="97"/>
      <c r="J2413" s="97"/>
      <c r="K2413" s="97"/>
      <c r="L2413" s="97"/>
      <c r="M2413" s="97"/>
      <c r="N2413" s="97"/>
      <c r="O2413" t="str">
        <f t="shared" ref="O2413" si="2402">O2411</f>
        <v/>
      </c>
    </row>
    <row r="2414" spans="1:15" x14ac:dyDescent="0.25">
      <c r="A2414" s="193" t="s">
        <v>164</v>
      </c>
      <c r="B2414" s="97"/>
      <c r="C2414" s="97"/>
      <c r="D2414" s="97"/>
      <c r="E2414" s="97"/>
      <c r="F2414" s="97"/>
      <c r="G2414" s="97"/>
      <c r="H2414" s="97"/>
      <c r="I2414" s="97"/>
      <c r="J2414" s="97"/>
      <c r="K2414" s="97"/>
      <c r="L2414" s="97"/>
      <c r="M2414" s="97"/>
      <c r="N2414" s="97"/>
      <c r="O2414" t="str">
        <f t="shared" ref="O2414" si="2403">O2411</f>
        <v/>
      </c>
    </row>
    <row r="2415" spans="1:15" x14ac:dyDescent="0.25">
      <c r="A2415" s="188"/>
      <c r="B2415" s="188"/>
      <c r="C2415" s="188"/>
      <c r="D2415" s="188"/>
      <c r="E2415" s="188"/>
      <c r="F2415" s="188"/>
      <c r="G2415" s="188"/>
      <c r="H2415" s="188"/>
      <c r="I2415" s="188"/>
      <c r="J2415" s="188"/>
      <c r="K2415" s="188"/>
      <c r="L2415" s="188"/>
      <c r="M2415" s="188"/>
      <c r="N2415" s="188"/>
      <c r="O2415" t="str">
        <f t="shared" ref="O2415" si="2404">O2411</f>
        <v/>
      </c>
    </row>
    <row r="2416" spans="1:15" x14ac:dyDescent="0.25">
      <c r="A2416" s="191" t="str">
        <f>'[1]Run Rate'!A486</f>
        <v>POL04231</v>
      </c>
      <c r="B2416" s="191" t="str">
        <f>'[1]Run Rate'!B486</f>
        <v>Polleo shaker 600ml WAVE PLUS rozi</v>
      </c>
      <c r="C2416" s="191" t="str">
        <f>'[1]Run Rate'!C486</f>
        <v>DRINKWARE I HOME</v>
      </c>
      <c r="D2416" s="191" t="str">
        <f>'[1]Run Rate'!D486</f>
        <v>03 BRONZE</v>
      </c>
      <c r="E2416" s="97"/>
      <c r="F2416" s="97"/>
      <c r="G2416" s="97"/>
      <c r="H2416" s="97"/>
      <c r="I2416" s="97"/>
      <c r="J2416" s="97"/>
      <c r="K2416" s="97"/>
      <c r="L2416" s="97"/>
      <c r="M2416" s="97"/>
      <c r="N2416" s="97"/>
      <c r="O2416" t="str">
        <f t="shared" ref="O2416" si="2405">IF(AND(OR($B$1="ALL",$B$1=C2416),OR($E$1="ALL",$E$1=D2416),OR($B$2="ALL",$B$2=A2416),OR($E$2="ALL",IFERROR(SEARCH($E$2,B2416),0)&gt;0)),"MATCH","")</f>
        <v/>
      </c>
    </row>
    <row r="2417" spans="1:15" x14ac:dyDescent="0.25">
      <c r="A2417" s="192"/>
      <c r="B2417" s="192" t="s">
        <v>156</v>
      </c>
      <c r="C2417" s="192" t="s">
        <v>157</v>
      </c>
      <c r="D2417" s="192" t="s">
        <v>158</v>
      </c>
      <c r="E2417" s="192" t="s">
        <v>139</v>
      </c>
      <c r="F2417" s="192" t="s">
        <v>140</v>
      </c>
      <c r="G2417" s="192" t="s">
        <v>141</v>
      </c>
      <c r="H2417" s="192" t="s">
        <v>142</v>
      </c>
      <c r="I2417" s="192" t="s">
        <v>143</v>
      </c>
      <c r="J2417" s="192" t="s">
        <v>144</v>
      </c>
      <c r="K2417" s="192" t="s">
        <v>145</v>
      </c>
      <c r="L2417" s="192" t="s">
        <v>146</v>
      </c>
      <c r="M2417" s="192" t="s">
        <v>147</v>
      </c>
      <c r="N2417" s="192" t="s">
        <v>148</v>
      </c>
      <c r="O2417" t="str">
        <f t="shared" ref="O2417" si="2406">O2416</f>
        <v/>
      </c>
    </row>
    <row r="2418" spans="1:15" x14ac:dyDescent="0.25">
      <c r="A2418" s="193" t="s">
        <v>161</v>
      </c>
      <c r="B2418" s="97"/>
      <c r="C2418" s="97"/>
      <c r="D2418" s="97"/>
      <c r="E2418" s="97"/>
      <c r="F2418" s="97"/>
      <c r="G2418" s="97"/>
      <c r="H2418" s="97"/>
      <c r="I2418" s="97"/>
      <c r="J2418" s="97"/>
      <c r="K2418" s="97"/>
      <c r="L2418" s="97"/>
      <c r="M2418" s="97"/>
      <c r="N2418" s="97"/>
      <c r="O2418" t="str">
        <f t="shared" ref="O2418" si="2407">O2416</f>
        <v/>
      </c>
    </row>
    <row r="2419" spans="1:15" x14ac:dyDescent="0.25">
      <c r="A2419" s="193" t="s">
        <v>164</v>
      </c>
      <c r="B2419" s="97"/>
      <c r="C2419" s="97"/>
      <c r="D2419" s="97"/>
      <c r="E2419" s="97"/>
      <c r="F2419" s="97"/>
      <c r="G2419" s="97"/>
      <c r="H2419" s="97"/>
      <c r="I2419" s="97"/>
      <c r="J2419" s="97"/>
      <c r="K2419" s="97"/>
      <c r="L2419" s="97"/>
      <c r="M2419" s="97"/>
      <c r="N2419" s="97"/>
      <c r="O2419" t="str">
        <f t="shared" ref="O2419" si="2408">O2416</f>
        <v/>
      </c>
    </row>
    <row r="2420" spans="1:15" x14ac:dyDescent="0.25">
      <c r="A2420" s="188"/>
      <c r="B2420" s="188"/>
      <c r="C2420" s="188"/>
      <c r="D2420" s="188"/>
      <c r="E2420" s="188"/>
      <c r="F2420" s="188"/>
      <c r="G2420" s="188"/>
      <c r="H2420" s="188"/>
      <c r="I2420" s="188"/>
      <c r="J2420" s="188"/>
      <c r="K2420" s="188"/>
      <c r="L2420" s="188"/>
      <c r="M2420" s="188"/>
      <c r="N2420" s="188"/>
      <c r="O2420" t="str">
        <f t="shared" ref="O2420" si="2409">O2416</f>
        <v/>
      </c>
    </row>
    <row r="2421" spans="1:15" x14ac:dyDescent="0.25">
      <c r="A2421" s="191" t="str">
        <f>'[1]Run Rate'!A487</f>
        <v>ZOE12390</v>
      </c>
      <c r="B2421" s="191" t="str">
        <f>'[1]Run Rate'!B487</f>
        <v>ZOE Marine Collagen 300g Lemon</v>
      </c>
      <c r="C2421" s="191" t="str">
        <f>'[1]Run Rate'!C487</f>
        <v>SPORTSKA PREHRANA</v>
      </c>
      <c r="D2421" s="191" t="str">
        <f>'[1]Run Rate'!D487</f>
        <v>03 BRONZE</v>
      </c>
      <c r="E2421" s="97"/>
      <c r="F2421" s="97"/>
      <c r="G2421" s="97"/>
      <c r="H2421" s="97"/>
      <c r="I2421" s="97"/>
      <c r="J2421" s="97"/>
      <c r="K2421" s="97"/>
      <c r="L2421" s="97"/>
      <c r="M2421" s="97"/>
      <c r="N2421" s="97"/>
      <c r="O2421" t="str">
        <f t="shared" ref="O2421" si="2410">IF(AND(OR($B$1="ALL",$B$1=C2421),OR($E$1="ALL",$E$1=D2421),OR($B$2="ALL",$B$2=A2421),OR($E$2="ALL",IFERROR(SEARCH($E$2,B2421),0)&gt;0)),"MATCH","")</f>
        <v/>
      </c>
    </row>
    <row r="2422" spans="1:15" x14ac:dyDescent="0.25">
      <c r="A2422" s="192"/>
      <c r="B2422" s="192" t="s">
        <v>156</v>
      </c>
      <c r="C2422" s="192" t="s">
        <v>157</v>
      </c>
      <c r="D2422" s="192" t="s">
        <v>158</v>
      </c>
      <c r="E2422" s="192" t="s">
        <v>139</v>
      </c>
      <c r="F2422" s="192" t="s">
        <v>140</v>
      </c>
      <c r="G2422" s="192" t="s">
        <v>141</v>
      </c>
      <c r="H2422" s="192" t="s">
        <v>142</v>
      </c>
      <c r="I2422" s="192" t="s">
        <v>143</v>
      </c>
      <c r="J2422" s="192" t="s">
        <v>144</v>
      </c>
      <c r="K2422" s="192" t="s">
        <v>145</v>
      </c>
      <c r="L2422" s="192" t="s">
        <v>146</v>
      </c>
      <c r="M2422" s="192" t="s">
        <v>147</v>
      </c>
      <c r="N2422" s="192" t="s">
        <v>148</v>
      </c>
      <c r="O2422" t="str">
        <f t="shared" ref="O2422" si="2411">O2421</f>
        <v/>
      </c>
    </row>
    <row r="2423" spans="1:15" x14ac:dyDescent="0.25">
      <c r="A2423" s="193" t="s">
        <v>161</v>
      </c>
      <c r="B2423" s="97"/>
      <c r="C2423" s="97"/>
      <c r="D2423" s="97"/>
      <c r="E2423" s="97"/>
      <c r="F2423" s="97"/>
      <c r="G2423" s="97"/>
      <c r="H2423" s="97"/>
      <c r="I2423" s="97"/>
      <c r="J2423" s="97"/>
      <c r="K2423" s="97"/>
      <c r="L2423" s="97"/>
      <c r="M2423" s="97"/>
      <c r="N2423" s="97"/>
      <c r="O2423" t="str">
        <f t="shared" ref="O2423" si="2412">O2421</f>
        <v/>
      </c>
    </row>
    <row r="2424" spans="1:15" x14ac:dyDescent="0.25">
      <c r="A2424" s="193" t="s">
        <v>164</v>
      </c>
      <c r="B2424" s="97"/>
      <c r="C2424" s="97"/>
      <c r="D2424" s="97"/>
      <c r="E2424" s="97"/>
      <c r="F2424" s="97"/>
      <c r="G2424" s="97"/>
      <c r="H2424" s="97"/>
      <c r="I2424" s="97"/>
      <c r="J2424" s="97"/>
      <c r="K2424" s="97"/>
      <c r="L2424" s="97"/>
      <c r="M2424" s="97"/>
      <c r="N2424" s="97"/>
      <c r="O2424" t="str">
        <f t="shared" ref="O2424" si="2413">O2421</f>
        <v/>
      </c>
    </row>
    <row r="2425" spans="1:15" x14ac:dyDescent="0.25">
      <c r="A2425" s="188"/>
      <c r="B2425" s="188"/>
      <c r="C2425" s="188"/>
      <c r="D2425" s="188"/>
      <c r="E2425" s="188"/>
      <c r="F2425" s="188"/>
      <c r="G2425" s="188"/>
      <c r="H2425" s="188"/>
      <c r="I2425" s="188"/>
      <c r="J2425" s="188"/>
      <c r="K2425" s="188"/>
      <c r="L2425" s="188"/>
      <c r="M2425" s="188"/>
      <c r="N2425" s="188"/>
      <c r="O2425" t="str">
        <f t="shared" ref="O2425" si="2414">O2421</f>
        <v/>
      </c>
    </row>
    <row r="2426" spans="1:15" x14ac:dyDescent="0.25">
      <c r="A2426" s="191" t="str">
        <f>'[1]Run Rate'!A488</f>
        <v>BRB00006</v>
      </c>
      <c r="B2426" s="191" t="str">
        <f>'[1]Run Rate'!B488</f>
        <v>Barebells Protein Shake 330ml Chocolate</v>
      </c>
      <c r="C2426" s="191" t="str">
        <f>'[1]Run Rate'!C488</f>
        <v>RTD &amp; SNACKS</v>
      </c>
      <c r="D2426" s="191" t="str">
        <f>'[1]Run Rate'!D488</f>
        <v>03 BRONZE</v>
      </c>
      <c r="E2426" s="97"/>
      <c r="F2426" s="97"/>
      <c r="G2426" s="97"/>
      <c r="H2426" s="97"/>
      <c r="I2426" s="97"/>
      <c r="J2426" s="97"/>
      <c r="K2426" s="97"/>
      <c r="L2426" s="97"/>
      <c r="M2426" s="97"/>
      <c r="N2426" s="97"/>
      <c r="O2426" t="str">
        <f t="shared" ref="O2426" si="2415">IF(AND(OR($B$1="ALL",$B$1=C2426),OR($E$1="ALL",$E$1=D2426),OR($B$2="ALL",$B$2=A2426),OR($E$2="ALL",IFERROR(SEARCH($E$2,B2426),0)&gt;0)),"MATCH","")</f>
        <v/>
      </c>
    </row>
    <row r="2427" spans="1:15" x14ac:dyDescent="0.25">
      <c r="A2427" s="192"/>
      <c r="B2427" s="192" t="s">
        <v>156</v>
      </c>
      <c r="C2427" s="192" t="s">
        <v>157</v>
      </c>
      <c r="D2427" s="192" t="s">
        <v>158</v>
      </c>
      <c r="E2427" s="192" t="s">
        <v>139</v>
      </c>
      <c r="F2427" s="192" t="s">
        <v>140</v>
      </c>
      <c r="G2427" s="192" t="s">
        <v>141</v>
      </c>
      <c r="H2427" s="192" t="s">
        <v>142</v>
      </c>
      <c r="I2427" s="192" t="s">
        <v>143</v>
      </c>
      <c r="J2427" s="192" t="s">
        <v>144</v>
      </c>
      <c r="K2427" s="192" t="s">
        <v>145</v>
      </c>
      <c r="L2427" s="192" t="s">
        <v>146</v>
      </c>
      <c r="M2427" s="192" t="s">
        <v>147</v>
      </c>
      <c r="N2427" s="192" t="s">
        <v>148</v>
      </c>
      <c r="O2427" t="str">
        <f t="shared" ref="O2427" si="2416">O2426</f>
        <v/>
      </c>
    </row>
    <row r="2428" spans="1:15" x14ac:dyDescent="0.25">
      <c r="A2428" s="193" t="s">
        <v>161</v>
      </c>
      <c r="B2428" s="97"/>
      <c r="C2428" s="97"/>
      <c r="D2428" s="97"/>
      <c r="E2428" s="97"/>
      <c r="F2428" s="97"/>
      <c r="G2428" s="97"/>
      <c r="H2428" s="97"/>
      <c r="I2428" s="97"/>
      <c r="J2428" s="97"/>
      <c r="K2428" s="97"/>
      <c r="L2428" s="97"/>
      <c r="M2428" s="97"/>
      <c r="N2428" s="97"/>
      <c r="O2428" t="str">
        <f t="shared" ref="O2428" si="2417">O2426</f>
        <v/>
      </c>
    </row>
    <row r="2429" spans="1:15" x14ac:dyDescent="0.25">
      <c r="A2429" s="193" t="s">
        <v>164</v>
      </c>
      <c r="B2429" s="97"/>
      <c r="C2429" s="97"/>
      <c r="D2429" s="97"/>
      <c r="E2429" s="97"/>
      <c r="F2429" s="97"/>
      <c r="G2429" s="97"/>
      <c r="H2429" s="97"/>
      <c r="I2429" s="97"/>
      <c r="J2429" s="97"/>
      <c r="K2429" s="97"/>
      <c r="L2429" s="97"/>
      <c r="M2429" s="97"/>
      <c r="N2429" s="97"/>
      <c r="O2429" t="str">
        <f t="shared" ref="O2429" si="2418">O2426</f>
        <v/>
      </c>
    </row>
    <row r="2430" spans="1:15" x14ac:dyDescent="0.25">
      <c r="A2430" s="188"/>
      <c r="B2430" s="188"/>
      <c r="C2430" s="188"/>
      <c r="D2430" s="188"/>
      <c r="E2430" s="188"/>
      <c r="F2430" s="188"/>
      <c r="G2430" s="188"/>
      <c r="H2430" s="188"/>
      <c r="I2430" s="188"/>
      <c r="J2430" s="188"/>
      <c r="K2430" s="188"/>
      <c r="L2430" s="188"/>
      <c r="M2430" s="188"/>
      <c r="N2430" s="188"/>
      <c r="O2430" t="str">
        <f t="shared" ref="O2430" si="2419">O2426</f>
        <v/>
      </c>
    </row>
    <row r="2431" spans="1:15" x14ac:dyDescent="0.25">
      <c r="A2431" s="191" t="str">
        <f>'[1]Run Rate'!A489</f>
        <v>SCM04315</v>
      </c>
      <c r="B2431" s="191" t="str">
        <f>'[1]Run Rate'!B489</f>
        <v>AminoRage 500g orange</v>
      </c>
      <c r="C2431" s="191" t="str">
        <f>'[1]Run Rate'!C489</f>
        <v>SPORTSKA PREHRANA</v>
      </c>
      <c r="D2431" s="191" t="str">
        <f>'[1]Run Rate'!D489</f>
        <v>03 BRONZE</v>
      </c>
      <c r="E2431" s="97"/>
      <c r="F2431" s="97"/>
      <c r="G2431" s="97"/>
      <c r="H2431" s="97"/>
      <c r="I2431" s="97"/>
      <c r="J2431" s="97"/>
      <c r="K2431" s="97"/>
      <c r="L2431" s="97"/>
      <c r="M2431" s="97"/>
      <c r="N2431" s="97"/>
      <c r="O2431" t="str">
        <f t="shared" ref="O2431" si="2420">IF(AND(OR($B$1="ALL",$B$1=C2431),OR($E$1="ALL",$E$1=D2431),OR($B$2="ALL",$B$2=A2431),OR($E$2="ALL",IFERROR(SEARCH($E$2,B2431),0)&gt;0)),"MATCH","")</f>
        <v/>
      </c>
    </row>
    <row r="2432" spans="1:15" x14ac:dyDescent="0.25">
      <c r="A2432" s="192"/>
      <c r="B2432" s="192" t="s">
        <v>156</v>
      </c>
      <c r="C2432" s="192" t="s">
        <v>157</v>
      </c>
      <c r="D2432" s="192" t="s">
        <v>158</v>
      </c>
      <c r="E2432" s="192" t="s">
        <v>139</v>
      </c>
      <c r="F2432" s="192" t="s">
        <v>140</v>
      </c>
      <c r="G2432" s="192" t="s">
        <v>141</v>
      </c>
      <c r="H2432" s="192" t="s">
        <v>142</v>
      </c>
      <c r="I2432" s="192" t="s">
        <v>143</v>
      </c>
      <c r="J2432" s="192" t="s">
        <v>144</v>
      </c>
      <c r="K2432" s="192" t="s">
        <v>145</v>
      </c>
      <c r="L2432" s="192" t="s">
        <v>146</v>
      </c>
      <c r="M2432" s="192" t="s">
        <v>147</v>
      </c>
      <c r="N2432" s="192" t="s">
        <v>148</v>
      </c>
      <c r="O2432" t="str">
        <f t="shared" ref="O2432" si="2421">O2431</f>
        <v/>
      </c>
    </row>
    <row r="2433" spans="1:15" x14ac:dyDescent="0.25">
      <c r="A2433" s="193" t="s">
        <v>161</v>
      </c>
      <c r="B2433" s="97"/>
      <c r="C2433" s="97"/>
      <c r="D2433" s="97"/>
      <c r="E2433" s="97"/>
      <c r="F2433" s="97"/>
      <c r="G2433" s="97"/>
      <c r="H2433" s="97"/>
      <c r="I2433" s="97"/>
      <c r="J2433" s="97"/>
      <c r="K2433" s="97"/>
      <c r="L2433" s="97"/>
      <c r="M2433" s="97"/>
      <c r="N2433" s="97"/>
      <c r="O2433" t="str">
        <f t="shared" ref="O2433" si="2422">O2431</f>
        <v/>
      </c>
    </row>
    <row r="2434" spans="1:15" x14ac:dyDescent="0.25">
      <c r="A2434" s="193" t="s">
        <v>164</v>
      </c>
      <c r="B2434" s="97"/>
      <c r="C2434" s="97"/>
      <c r="D2434" s="97"/>
      <c r="E2434" s="97"/>
      <c r="F2434" s="97"/>
      <c r="G2434" s="97"/>
      <c r="H2434" s="97"/>
      <c r="I2434" s="97"/>
      <c r="J2434" s="97"/>
      <c r="K2434" s="97"/>
      <c r="L2434" s="97"/>
      <c r="M2434" s="97"/>
      <c r="N2434" s="97"/>
      <c r="O2434" t="str">
        <f t="shared" ref="O2434" si="2423">O2431</f>
        <v/>
      </c>
    </row>
    <row r="2435" spans="1:15" x14ac:dyDescent="0.25">
      <c r="A2435" s="188"/>
      <c r="B2435" s="188"/>
      <c r="C2435" s="188"/>
      <c r="D2435" s="188"/>
      <c r="E2435" s="188"/>
      <c r="F2435" s="188"/>
      <c r="G2435" s="188"/>
      <c r="H2435" s="188"/>
      <c r="I2435" s="188"/>
      <c r="J2435" s="188"/>
      <c r="K2435" s="188"/>
      <c r="L2435" s="188"/>
      <c r="M2435" s="188"/>
      <c r="N2435" s="188"/>
      <c r="O2435" t="str">
        <f t="shared" ref="O2435" si="2424">O2431</f>
        <v/>
      </c>
    </row>
    <row r="2436" spans="1:15" x14ac:dyDescent="0.25">
      <c r="A2436" s="191" t="str">
        <f>'[1]Run Rate'!A490</f>
        <v>SHM00178</v>
      </c>
      <c r="B2436" s="191" t="str">
        <f>'[1]Run Rate'!B490</f>
        <v>Compartment Black</v>
      </c>
      <c r="C2436" s="191" t="str">
        <f>'[1]Run Rate'!C490</f>
        <v>DRINKWARE I HOME</v>
      </c>
      <c r="D2436" s="191" t="str">
        <f>'[1]Run Rate'!D490</f>
        <v>03 BRONZE</v>
      </c>
      <c r="E2436" s="97"/>
      <c r="F2436" s="97"/>
      <c r="G2436" s="97"/>
      <c r="H2436" s="97"/>
      <c r="I2436" s="97"/>
      <c r="J2436" s="97"/>
      <c r="K2436" s="97"/>
      <c r="L2436" s="97"/>
      <c r="M2436" s="97"/>
      <c r="N2436" s="97"/>
      <c r="O2436" t="str">
        <f t="shared" ref="O2436" si="2425">IF(AND(OR($B$1="ALL",$B$1=C2436),OR($E$1="ALL",$E$1=D2436),OR($B$2="ALL",$B$2=A2436),OR($E$2="ALL",IFERROR(SEARCH($E$2,B2436),0)&gt;0)),"MATCH","")</f>
        <v/>
      </c>
    </row>
    <row r="2437" spans="1:15" x14ac:dyDescent="0.25">
      <c r="A2437" s="192"/>
      <c r="B2437" s="192" t="s">
        <v>156</v>
      </c>
      <c r="C2437" s="192" t="s">
        <v>157</v>
      </c>
      <c r="D2437" s="192" t="s">
        <v>158</v>
      </c>
      <c r="E2437" s="192" t="s">
        <v>139</v>
      </c>
      <c r="F2437" s="192" t="s">
        <v>140</v>
      </c>
      <c r="G2437" s="192" t="s">
        <v>141</v>
      </c>
      <c r="H2437" s="192" t="s">
        <v>142</v>
      </c>
      <c r="I2437" s="192" t="s">
        <v>143</v>
      </c>
      <c r="J2437" s="192" t="s">
        <v>144</v>
      </c>
      <c r="K2437" s="192" t="s">
        <v>145</v>
      </c>
      <c r="L2437" s="192" t="s">
        <v>146</v>
      </c>
      <c r="M2437" s="192" t="s">
        <v>147</v>
      </c>
      <c r="N2437" s="192" t="s">
        <v>148</v>
      </c>
      <c r="O2437" t="str">
        <f t="shared" ref="O2437" si="2426">O2436</f>
        <v/>
      </c>
    </row>
    <row r="2438" spans="1:15" x14ac:dyDescent="0.25">
      <c r="A2438" s="193" t="s">
        <v>161</v>
      </c>
      <c r="B2438" s="97"/>
      <c r="C2438" s="97"/>
      <c r="D2438" s="97"/>
      <c r="E2438" s="97"/>
      <c r="F2438" s="97"/>
      <c r="G2438" s="97"/>
      <c r="H2438" s="97"/>
      <c r="I2438" s="97"/>
      <c r="J2438" s="97"/>
      <c r="K2438" s="97"/>
      <c r="L2438" s="97"/>
      <c r="M2438" s="97"/>
      <c r="N2438" s="97"/>
      <c r="O2438" t="str">
        <f t="shared" ref="O2438" si="2427">O2436</f>
        <v/>
      </c>
    </row>
    <row r="2439" spans="1:15" x14ac:dyDescent="0.25">
      <c r="A2439" s="193" t="s">
        <v>164</v>
      </c>
      <c r="B2439" s="97"/>
      <c r="C2439" s="97"/>
      <c r="D2439" s="97"/>
      <c r="E2439" s="97"/>
      <c r="F2439" s="97"/>
      <c r="G2439" s="97"/>
      <c r="H2439" s="97"/>
      <c r="I2439" s="97"/>
      <c r="J2439" s="97"/>
      <c r="K2439" s="97"/>
      <c r="L2439" s="97"/>
      <c r="M2439" s="97"/>
      <c r="N2439" s="97"/>
      <c r="O2439" t="str">
        <f t="shared" ref="O2439" si="2428">O2436</f>
        <v/>
      </c>
    </row>
    <row r="2440" spans="1:15" x14ac:dyDescent="0.25">
      <c r="A2440" s="188"/>
      <c r="B2440" s="188"/>
      <c r="C2440" s="188"/>
      <c r="D2440" s="188"/>
      <c r="E2440" s="188"/>
      <c r="F2440" s="188"/>
      <c r="G2440" s="188"/>
      <c r="H2440" s="188"/>
      <c r="I2440" s="188"/>
      <c r="J2440" s="188"/>
      <c r="K2440" s="188"/>
      <c r="L2440" s="188"/>
      <c r="M2440" s="188"/>
      <c r="N2440" s="188"/>
      <c r="O2440" t="str">
        <f t="shared" ref="O2440" si="2429">O2436</f>
        <v/>
      </c>
    </row>
    <row r="2441" spans="1:15" x14ac:dyDescent="0.25">
      <c r="A2441" s="191" t="str">
        <f>'[1]Run Rate'!A491</f>
        <v>ATC06668</v>
      </c>
      <c r="B2441" s="191" t="str">
        <f>'[1]Run Rate'!B491</f>
        <v>Prostirka TPE Yoga military</v>
      </c>
      <c r="C2441" s="191" t="str">
        <f>'[1]Run Rate'!C491</f>
        <v>FITNESS OPREMA</v>
      </c>
      <c r="D2441" s="191" t="str">
        <f>'[1]Run Rate'!D491</f>
        <v>03 BRONZE</v>
      </c>
      <c r="E2441" s="97"/>
      <c r="F2441" s="97"/>
      <c r="G2441" s="97"/>
      <c r="H2441" s="97"/>
      <c r="I2441" s="97"/>
      <c r="J2441" s="97"/>
      <c r="K2441" s="97"/>
      <c r="L2441" s="97"/>
      <c r="M2441" s="97"/>
      <c r="N2441" s="97"/>
      <c r="O2441" t="str">
        <f t="shared" ref="O2441" si="2430">IF(AND(OR($B$1="ALL",$B$1=C2441),OR($E$1="ALL",$E$1=D2441),OR($B$2="ALL",$B$2=A2441),OR($E$2="ALL",IFERROR(SEARCH($E$2,B2441),0)&gt;0)),"MATCH","")</f>
        <v/>
      </c>
    </row>
    <row r="2442" spans="1:15" x14ac:dyDescent="0.25">
      <c r="A2442" s="192"/>
      <c r="B2442" s="192" t="s">
        <v>156</v>
      </c>
      <c r="C2442" s="192" t="s">
        <v>157</v>
      </c>
      <c r="D2442" s="192" t="s">
        <v>158</v>
      </c>
      <c r="E2442" s="192" t="s">
        <v>139</v>
      </c>
      <c r="F2442" s="192" t="s">
        <v>140</v>
      </c>
      <c r="G2442" s="192" t="s">
        <v>141</v>
      </c>
      <c r="H2442" s="192" t="s">
        <v>142</v>
      </c>
      <c r="I2442" s="192" t="s">
        <v>143</v>
      </c>
      <c r="J2442" s="192" t="s">
        <v>144</v>
      </c>
      <c r="K2442" s="192" t="s">
        <v>145</v>
      </c>
      <c r="L2442" s="192" t="s">
        <v>146</v>
      </c>
      <c r="M2442" s="192" t="s">
        <v>147</v>
      </c>
      <c r="N2442" s="192" t="s">
        <v>148</v>
      </c>
      <c r="O2442" t="str">
        <f t="shared" ref="O2442" si="2431">O2441</f>
        <v/>
      </c>
    </row>
    <row r="2443" spans="1:15" x14ac:dyDescent="0.25">
      <c r="A2443" s="193" t="s">
        <v>161</v>
      </c>
      <c r="B2443" s="97"/>
      <c r="C2443" s="97"/>
      <c r="D2443" s="97"/>
      <c r="E2443" s="97"/>
      <c r="F2443" s="97"/>
      <c r="G2443" s="97"/>
      <c r="H2443" s="97"/>
      <c r="I2443" s="97"/>
      <c r="J2443" s="97"/>
      <c r="K2443" s="97"/>
      <c r="L2443" s="97"/>
      <c r="M2443" s="97"/>
      <c r="N2443" s="97"/>
      <c r="O2443" t="str">
        <f t="shared" ref="O2443" si="2432">O2441</f>
        <v/>
      </c>
    </row>
    <row r="2444" spans="1:15" x14ac:dyDescent="0.25">
      <c r="A2444" s="193" t="s">
        <v>164</v>
      </c>
      <c r="B2444" s="97"/>
      <c r="C2444" s="97"/>
      <c r="D2444" s="97"/>
      <c r="E2444" s="97"/>
      <c r="F2444" s="97"/>
      <c r="G2444" s="97"/>
      <c r="H2444" s="97"/>
      <c r="I2444" s="97"/>
      <c r="J2444" s="97"/>
      <c r="K2444" s="97"/>
      <c r="L2444" s="97"/>
      <c r="M2444" s="97"/>
      <c r="N2444" s="97"/>
      <c r="O2444" t="str">
        <f t="shared" ref="O2444" si="2433">O2441</f>
        <v/>
      </c>
    </row>
    <row r="2445" spans="1:15" x14ac:dyDescent="0.25">
      <c r="A2445" s="188"/>
      <c r="B2445" s="188"/>
      <c r="C2445" s="188"/>
      <c r="D2445" s="188"/>
      <c r="E2445" s="188"/>
      <c r="F2445" s="188"/>
      <c r="G2445" s="188"/>
      <c r="H2445" s="188"/>
      <c r="I2445" s="188"/>
      <c r="J2445" s="188"/>
      <c r="K2445" s="188"/>
      <c r="L2445" s="188"/>
      <c r="M2445" s="188"/>
      <c r="N2445" s="188"/>
      <c r="O2445" t="str">
        <f t="shared" ref="O2445" si="2434">O2441</f>
        <v/>
      </c>
    </row>
    <row r="2446" spans="1:15" x14ac:dyDescent="0.25">
      <c r="A2446" s="191" t="str">
        <f>'[1]Run Rate'!A492</f>
        <v>ATC06501</v>
      </c>
      <c r="B2446" s="191" t="str">
        <f>'[1]Run Rate'!B492</f>
        <v>Bučica gumirana 2 kg</v>
      </c>
      <c r="C2446" s="191" t="str">
        <f>'[1]Run Rate'!C492</f>
        <v>FITNESS OPREMA</v>
      </c>
      <c r="D2446" s="191" t="str">
        <f>'[1]Run Rate'!D492</f>
        <v>03 BRONZE</v>
      </c>
      <c r="E2446" s="97"/>
      <c r="F2446" s="97"/>
      <c r="G2446" s="97"/>
      <c r="H2446" s="97"/>
      <c r="I2446" s="97"/>
      <c r="J2446" s="97"/>
      <c r="K2446" s="97"/>
      <c r="L2446" s="97"/>
      <c r="M2446" s="97"/>
      <c r="N2446" s="97"/>
      <c r="O2446" t="str">
        <f t="shared" ref="O2446" si="2435">IF(AND(OR($B$1="ALL",$B$1=C2446),OR($E$1="ALL",$E$1=D2446),OR($B$2="ALL",$B$2=A2446),OR($E$2="ALL",IFERROR(SEARCH($E$2,B2446),0)&gt;0)),"MATCH","")</f>
        <v/>
      </c>
    </row>
    <row r="2447" spans="1:15" x14ac:dyDescent="0.25">
      <c r="A2447" s="192"/>
      <c r="B2447" s="192" t="s">
        <v>156</v>
      </c>
      <c r="C2447" s="192" t="s">
        <v>157</v>
      </c>
      <c r="D2447" s="192" t="s">
        <v>158</v>
      </c>
      <c r="E2447" s="192" t="s">
        <v>139</v>
      </c>
      <c r="F2447" s="192" t="s">
        <v>140</v>
      </c>
      <c r="G2447" s="192" t="s">
        <v>141</v>
      </c>
      <c r="H2447" s="192" t="s">
        <v>142</v>
      </c>
      <c r="I2447" s="192" t="s">
        <v>143</v>
      </c>
      <c r="J2447" s="192" t="s">
        <v>144</v>
      </c>
      <c r="K2447" s="192" t="s">
        <v>145</v>
      </c>
      <c r="L2447" s="192" t="s">
        <v>146</v>
      </c>
      <c r="M2447" s="192" t="s">
        <v>147</v>
      </c>
      <c r="N2447" s="192" t="s">
        <v>148</v>
      </c>
      <c r="O2447" t="str">
        <f t="shared" ref="O2447" si="2436">O2446</f>
        <v/>
      </c>
    </row>
    <row r="2448" spans="1:15" x14ac:dyDescent="0.25">
      <c r="A2448" s="193" t="s">
        <v>161</v>
      </c>
      <c r="B2448" s="97"/>
      <c r="C2448" s="97"/>
      <c r="D2448" s="97"/>
      <c r="E2448" s="97"/>
      <c r="F2448" s="97"/>
      <c r="G2448" s="97"/>
      <c r="H2448" s="97"/>
      <c r="I2448" s="97"/>
      <c r="J2448" s="97"/>
      <c r="K2448" s="97"/>
      <c r="L2448" s="97"/>
      <c r="M2448" s="97"/>
      <c r="N2448" s="97"/>
      <c r="O2448" t="str">
        <f t="shared" ref="O2448" si="2437">O2446</f>
        <v/>
      </c>
    </row>
    <row r="2449" spans="1:15" x14ac:dyDescent="0.25">
      <c r="A2449" s="193" t="s">
        <v>164</v>
      </c>
      <c r="B2449" s="97"/>
      <c r="C2449" s="97"/>
      <c r="D2449" s="97"/>
      <c r="E2449" s="97"/>
      <c r="F2449" s="97"/>
      <c r="G2449" s="97"/>
      <c r="H2449" s="97"/>
      <c r="I2449" s="97"/>
      <c r="J2449" s="97"/>
      <c r="K2449" s="97"/>
      <c r="L2449" s="97"/>
      <c r="M2449" s="97"/>
      <c r="N2449" s="97"/>
      <c r="O2449" t="str">
        <f t="shared" ref="O2449" si="2438">O2446</f>
        <v/>
      </c>
    </row>
    <row r="2450" spans="1:15" x14ac:dyDescent="0.25">
      <c r="A2450" s="188"/>
      <c r="B2450" s="188"/>
      <c r="C2450" s="188"/>
      <c r="D2450" s="188"/>
      <c r="E2450" s="188"/>
      <c r="F2450" s="188"/>
      <c r="G2450" s="188"/>
      <c r="H2450" s="188"/>
      <c r="I2450" s="188"/>
      <c r="J2450" s="188"/>
      <c r="K2450" s="188"/>
      <c r="L2450" s="188"/>
      <c r="M2450" s="188"/>
      <c r="N2450" s="188"/>
      <c r="O2450" t="str">
        <f t="shared" ref="O2450" si="2439">O2446</f>
        <v/>
      </c>
    </row>
    <row r="2451" spans="1:15" x14ac:dyDescent="0.25">
      <c r="A2451" s="191" t="str">
        <f>'[1]Run Rate'!A493</f>
        <v>POL12759</v>
      </c>
      <c r="B2451" s="191" t="str">
        <f>'[1]Run Rate'!B493</f>
        <v>Polleo Cashew Butter 350g</v>
      </c>
      <c r="C2451" s="191" t="str">
        <f>'[1]Run Rate'!C493</f>
        <v>BIO I SUPERFOODS</v>
      </c>
      <c r="D2451" s="191" t="str">
        <f>'[1]Run Rate'!D493</f>
        <v>03 BRONZE</v>
      </c>
      <c r="E2451" s="97"/>
      <c r="F2451" s="97"/>
      <c r="G2451" s="97"/>
      <c r="H2451" s="97"/>
      <c r="I2451" s="97"/>
      <c r="J2451" s="97"/>
      <c r="K2451" s="97"/>
      <c r="L2451" s="97"/>
      <c r="M2451" s="97"/>
      <c r="N2451" s="97"/>
      <c r="O2451" t="str">
        <f t="shared" ref="O2451" si="2440">IF(AND(OR($B$1="ALL",$B$1=C2451),OR($E$1="ALL",$E$1=D2451),OR($B$2="ALL",$B$2=A2451),OR($E$2="ALL",IFERROR(SEARCH($E$2,B2451),0)&gt;0)),"MATCH","")</f>
        <v/>
      </c>
    </row>
    <row r="2452" spans="1:15" x14ac:dyDescent="0.25">
      <c r="A2452" s="192"/>
      <c r="B2452" s="192" t="s">
        <v>156</v>
      </c>
      <c r="C2452" s="192" t="s">
        <v>157</v>
      </c>
      <c r="D2452" s="192" t="s">
        <v>158</v>
      </c>
      <c r="E2452" s="192" t="s">
        <v>139</v>
      </c>
      <c r="F2452" s="192" t="s">
        <v>140</v>
      </c>
      <c r="G2452" s="192" t="s">
        <v>141</v>
      </c>
      <c r="H2452" s="192" t="s">
        <v>142</v>
      </c>
      <c r="I2452" s="192" t="s">
        <v>143</v>
      </c>
      <c r="J2452" s="192" t="s">
        <v>144</v>
      </c>
      <c r="K2452" s="192" t="s">
        <v>145</v>
      </c>
      <c r="L2452" s="192" t="s">
        <v>146</v>
      </c>
      <c r="M2452" s="192" t="s">
        <v>147</v>
      </c>
      <c r="N2452" s="192" t="s">
        <v>148</v>
      </c>
      <c r="O2452" t="str">
        <f t="shared" ref="O2452" si="2441">O2451</f>
        <v/>
      </c>
    </row>
    <row r="2453" spans="1:15" x14ac:dyDescent="0.25">
      <c r="A2453" s="193" t="s">
        <v>161</v>
      </c>
      <c r="B2453" s="97"/>
      <c r="C2453" s="97"/>
      <c r="D2453" s="97"/>
      <c r="E2453" s="97"/>
      <c r="F2453" s="97"/>
      <c r="G2453" s="97"/>
      <c r="H2453" s="97"/>
      <c r="I2453" s="97"/>
      <c r="J2453" s="97"/>
      <c r="K2453" s="97"/>
      <c r="L2453" s="97"/>
      <c r="M2453" s="97"/>
      <c r="N2453" s="97"/>
      <c r="O2453" t="str">
        <f t="shared" ref="O2453" si="2442">O2451</f>
        <v/>
      </c>
    </row>
    <row r="2454" spans="1:15" x14ac:dyDescent="0.25">
      <c r="A2454" s="193" t="s">
        <v>164</v>
      </c>
      <c r="B2454" s="97"/>
      <c r="C2454" s="97"/>
      <c r="D2454" s="97"/>
      <c r="E2454" s="97"/>
      <c r="F2454" s="97"/>
      <c r="G2454" s="97"/>
      <c r="H2454" s="97"/>
      <c r="I2454" s="97"/>
      <c r="J2454" s="97"/>
      <c r="K2454" s="97"/>
      <c r="L2454" s="97"/>
      <c r="M2454" s="97"/>
      <c r="N2454" s="97"/>
      <c r="O2454" t="str">
        <f t="shared" ref="O2454" si="2443">O2451</f>
        <v/>
      </c>
    </row>
    <row r="2455" spans="1:15" x14ac:dyDescent="0.25">
      <c r="A2455" s="188"/>
      <c r="B2455" s="188"/>
      <c r="C2455" s="188"/>
      <c r="D2455" s="188"/>
      <c r="E2455" s="188"/>
      <c r="F2455" s="188"/>
      <c r="G2455" s="188"/>
      <c r="H2455" s="188"/>
      <c r="I2455" s="188"/>
      <c r="J2455" s="188"/>
      <c r="K2455" s="188"/>
      <c r="L2455" s="188"/>
      <c r="M2455" s="188"/>
      <c r="N2455" s="188"/>
      <c r="O2455" t="str">
        <f t="shared" ref="O2455" si="2444">O2451</f>
        <v/>
      </c>
    </row>
    <row r="2456" spans="1:15" x14ac:dyDescent="0.25">
      <c r="A2456" s="191" t="str">
        <f>'[1]Run Rate'!A494</f>
        <v>ZOE12456</v>
      </c>
      <c r="B2456" s="191" t="str">
        <f>'[1]Run Rate'!B494</f>
        <v>ZOE Whey 250g French Vanilla Macaron</v>
      </c>
      <c r="C2456" s="191" t="str">
        <f>'[1]Run Rate'!C494</f>
        <v>PROTEINI</v>
      </c>
      <c r="D2456" s="191" t="str">
        <f>'[1]Run Rate'!D494</f>
        <v>03 BRONZE</v>
      </c>
      <c r="E2456" s="97"/>
      <c r="F2456" s="97"/>
      <c r="G2456" s="97"/>
      <c r="H2456" s="97"/>
      <c r="I2456" s="97"/>
      <c r="J2456" s="97"/>
      <c r="K2456" s="97"/>
      <c r="L2456" s="97"/>
      <c r="M2456" s="97"/>
      <c r="N2456" s="97"/>
      <c r="O2456" t="str">
        <f t="shared" ref="O2456" si="2445">IF(AND(OR($B$1="ALL",$B$1=C2456),OR($E$1="ALL",$E$1=D2456),OR($B$2="ALL",$B$2=A2456),OR($E$2="ALL",IFERROR(SEARCH($E$2,B2456),0)&gt;0)),"MATCH","")</f>
        <v/>
      </c>
    </row>
    <row r="2457" spans="1:15" x14ac:dyDescent="0.25">
      <c r="A2457" s="192"/>
      <c r="B2457" s="192" t="s">
        <v>156</v>
      </c>
      <c r="C2457" s="192" t="s">
        <v>157</v>
      </c>
      <c r="D2457" s="192" t="s">
        <v>158</v>
      </c>
      <c r="E2457" s="192" t="s">
        <v>139</v>
      </c>
      <c r="F2457" s="192" t="s">
        <v>140</v>
      </c>
      <c r="G2457" s="192" t="s">
        <v>141</v>
      </c>
      <c r="H2457" s="192" t="s">
        <v>142</v>
      </c>
      <c r="I2457" s="192" t="s">
        <v>143</v>
      </c>
      <c r="J2457" s="192" t="s">
        <v>144</v>
      </c>
      <c r="K2457" s="192" t="s">
        <v>145</v>
      </c>
      <c r="L2457" s="192" t="s">
        <v>146</v>
      </c>
      <c r="M2457" s="192" t="s">
        <v>147</v>
      </c>
      <c r="N2457" s="192" t="s">
        <v>148</v>
      </c>
      <c r="O2457" t="str">
        <f t="shared" ref="O2457" si="2446">O2456</f>
        <v/>
      </c>
    </row>
    <row r="2458" spans="1:15" x14ac:dyDescent="0.25">
      <c r="A2458" s="193" t="s">
        <v>161</v>
      </c>
      <c r="B2458" s="97"/>
      <c r="C2458" s="97"/>
      <c r="D2458" s="97"/>
      <c r="E2458" s="97"/>
      <c r="F2458" s="97"/>
      <c r="G2458" s="97"/>
      <c r="H2458" s="97"/>
      <c r="I2458" s="97"/>
      <c r="J2458" s="97"/>
      <c r="K2458" s="97"/>
      <c r="L2458" s="97"/>
      <c r="M2458" s="97"/>
      <c r="N2458" s="97"/>
      <c r="O2458" t="str">
        <f t="shared" ref="O2458" si="2447">O2456</f>
        <v/>
      </c>
    </row>
    <row r="2459" spans="1:15" x14ac:dyDescent="0.25">
      <c r="A2459" s="193" t="s">
        <v>164</v>
      </c>
      <c r="B2459" s="97"/>
      <c r="C2459" s="97"/>
      <c r="D2459" s="97"/>
      <c r="E2459" s="97"/>
      <c r="F2459" s="97"/>
      <c r="G2459" s="97"/>
      <c r="H2459" s="97"/>
      <c r="I2459" s="97"/>
      <c r="J2459" s="97"/>
      <c r="K2459" s="97"/>
      <c r="L2459" s="97"/>
      <c r="M2459" s="97"/>
      <c r="N2459" s="97"/>
      <c r="O2459" t="str">
        <f t="shared" ref="O2459" si="2448">O2456</f>
        <v/>
      </c>
    </row>
    <row r="2460" spans="1:15" x14ac:dyDescent="0.25">
      <c r="A2460" s="188"/>
      <c r="B2460" s="188"/>
      <c r="C2460" s="188"/>
      <c r="D2460" s="188"/>
      <c r="E2460" s="188"/>
      <c r="F2460" s="188"/>
      <c r="G2460" s="188"/>
      <c r="H2460" s="188"/>
      <c r="I2460" s="188"/>
      <c r="J2460" s="188"/>
      <c r="K2460" s="188"/>
      <c r="L2460" s="188"/>
      <c r="M2460" s="188"/>
      <c r="N2460" s="188"/>
      <c r="O2460" t="str">
        <f t="shared" ref="O2460" si="2449">O2456</f>
        <v/>
      </c>
    </row>
    <row r="2461" spans="1:15" x14ac:dyDescent="0.25">
      <c r="A2461" s="191" t="str">
        <f>'[1]Run Rate'!A495</f>
        <v>ATC06597</v>
      </c>
      <c r="B2461" s="191" t="str">
        <f>'[1]Run Rate'!B495</f>
        <v>Chin up bar Atleticore</v>
      </c>
      <c r="C2461" s="191" t="str">
        <f>'[1]Run Rate'!C495</f>
        <v>FITNESS OPREMA</v>
      </c>
      <c r="D2461" s="191" t="str">
        <f>'[1]Run Rate'!D495</f>
        <v>03 BRONZE</v>
      </c>
      <c r="E2461" s="97"/>
      <c r="F2461" s="97"/>
      <c r="G2461" s="97"/>
      <c r="H2461" s="97"/>
      <c r="I2461" s="97"/>
      <c r="J2461" s="97"/>
      <c r="K2461" s="97"/>
      <c r="L2461" s="97"/>
      <c r="M2461" s="97"/>
      <c r="N2461" s="97"/>
      <c r="O2461" t="str">
        <f t="shared" ref="O2461" si="2450">IF(AND(OR($B$1="ALL",$B$1=C2461),OR($E$1="ALL",$E$1=D2461),OR($B$2="ALL",$B$2=A2461),OR($E$2="ALL",IFERROR(SEARCH($E$2,B2461),0)&gt;0)),"MATCH","")</f>
        <v/>
      </c>
    </row>
    <row r="2462" spans="1:15" x14ac:dyDescent="0.25">
      <c r="A2462" s="192"/>
      <c r="B2462" s="192" t="s">
        <v>156</v>
      </c>
      <c r="C2462" s="192" t="s">
        <v>157</v>
      </c>
      <c r="D2462" s="192" t="s">
        <v>158</v>
      </c>
      <c r="E2462" s="192" t="s">
        <v>139</v>
      </c>
      <c r="F2462" s="192" t="s">
        <v>140</v>
      </c>
      <c r="G2462" s="192" t="s">
        <v>141</v>
      </c>
      <c r="H2462" s="192" t="s">
        <v>142</v>
      </c>
      <c r="I2462" s="192" t="s">
        <v>143</v>
      </c>
      <c r="J2462" s="192" t="s">
        <v>144</v>
      </c>
      <c r="K2462" s="192" t="s">
        <v>145</v>
      </c>
      <c r="L2462" s="192" t="s">
        <v>146</v>
      </c>
      <c r="M2462" s="192" t="s">
        <v>147</v>
      </c>
      <c r="N2462" s="192" t="s">
        <v>148</v>
      </c>
      <c r="O2462" t="str">
        <f t="shared" ref="O2462" si="2451">O2461</f>
        <v/>
      </c>
    </row>
    <row r="2463" spans="1:15" x14ac:dyDescent="0.25">
      <c r="A2463" s="193" t="s">
        <v>161</v>
      </c>
      <c r="B2463" s="97"/>
      <c r="C2463" s="97"/>
      <c r="D2463" s="97"/>
      <c r="E2463" s="97"/>
      <c r="F2463" s="97"/>
      <c r="G2463" s="97"/>
      <c r="H2463" s="97"/>
      <c r="I2463" s="97"/>
      <c r="J2463" s="97"/>
      <c r="K2463" s="97"/>
      <c r="L2463" s="97"/>
      <c r="M2463" s="97"/>
      <c r="N2463" s="97"/>
      <c r="O2463" t="str">
        <f t="shared" ref="O2463" si="2452">O2461</f>
        <v/>
      </c>
    </row>
    <row r="2464" spans="1:15" x14ac:dyDescent="0.25">
      <c r="A2464" s="193" t="s">
        <v>164</v>
      </c>
      <c r="B2464" s="97"/>
      <c r="C2464" s="97"/>
      <c r="D2464" s="97"/>
      <c r="E2464" s="97"/>
      <c r="F2464" s="97"/>
      <c r="G2464" s="97"/>
      <c r="H2464" s="97"/>
      <c r="I2464" s="97"/>
      <c r="J2464" s="97"/>
      <c r="K2464" s="97"/>
      <c r="L2464" s="97"/>
      <c r="M2464" s="97"/>
      <c r="N2464" s="97"/>
      <c r="O2464" t="str">
        <f t="shared" ref="O2464" si="2453">O2461</f>
        <v/>
      </c>
    </row>
    <row r="2465" spans="1:15" x14ac:dyDescent="0.25">
      <c r="A2465" s="188"/>
      <c r="B2465" s="188"/>
      <c r="C2465" s="188"/>
      <c r="D2465" s="188"/>
      <c r="E2465" s="188"/>
      <c r="F2465" s="188"/>
      <c r="G2465" s="188"/>
      <c r="H2465" s="188"/>
      <c r="I2465" s="188"/>
      <c r="J2465" s="188"/>
      <c r="K2465" s="188"/>
      <c r="L2465" s="188"/>
      <c r="M2465" s="188"/>
      <c r="N2465" s="188"/>
      <c r="O2465" t="str">
        <f t="shared" ref="O2465" si="2454">O2461</f>
        <v/>
      </c>
    </row>
    <row r="2466" spans="1:15" x14ac:dyDescent="0.25">
      <c r="A2466" s="191" t="str">
        <f>'[1]Run Rate'!A496</f>
        <v>POL12856</v>
      </c>
      <c r="B2466" s="191" t="str">
        <f>'[1]Run Rate'!B496</f>
        <v>Polleo The One:One Mass Gainer 1kg Vanilla Milkshake</v>
      </c>
      <c r="C2466" s="191" t="str">
        <f>'[1]Run Rate'!C496</f>
        <v>SPORTSKA PREHRANA</v>
      </c>
      <c r="D2466" s="191" t="str">
        <f>'[1]Run Rate'!D496</f>
        <v>03 BRONZE</v>
      </c>
      <c r="E2466" s="97"/>
      <c r="F2466" s="97"/>
      <c r="G2466" s="97"/>
      <c r="H2466" s="97"/>
      <c r="I2466" s="97"/>
      <c r="J2466" s="97"/>
      <c r="K2466" s="97"/>
      <c r="L2466" s="97"/>
      <c r="M2466" s="97"/>
      <c r="N2466" s="97"/>
      <c r="O2466" t="str">
        <f t="shared" ref="O2466" si="2455">IF(AND(OR($B$1="ALL",$B$1=C2466),OR($E$1="ALL",$E$1=D2466),OR($B$2="ALL",$B$2=A2466),OR($E$2="ALL",IFERROR(SEARCH($E$2,B2466),0)&gt;0)),"MATCH","")</f>
        <v/>
      </c>
    </row>
    <row r="2467" spans="1:15" x14ac:dyDescent="0.25">
      <c r="A2467" s="192"/>
      <c r="B2467" s="192" t="s">
        <v>156</v>
      </c>
      <c r="C2467" s="192" t="s">
        <v>157</v>
      </c>
      <c r="D2467" s="192" t="s">
        <v>158</v>
      </c>
      <c r="E2467" s="192" t="s">
        <v>139</v>
      </c>
      <c r="F2467" s="192" t="s">
        <v>140</v>
      </c>
      <c r="G2467" s="192" t="s">
        <v>141</v>
      </c>
      <c r="H2467" s="192" t="s">
        <v>142</v>
      </c>
      <c r="I2467" s="192" t="s">
        <v>143</v>
      </c>
      <c r="J2467" s="192" t="s">
        <v>144</v>
      </c>
      <c r="K2467" s="192" t="s">
        <v>145</v>
      </c>
      <c r="L2467" s="192" t="s">
        <v>146</v>
      </c>
      <c r="M2467" s="192" t="s">
        <v>147</v>
      </c>
      <c r="N2467" s="192" t="s">
        <v>148</v>
      </c>
      <c r="O2467" t="str">
        <f t="shared" ref="O2467" si="2456">O2466</f>
        <v/>
      </c>
    </row>
    <row r="2468" spans="1:15" x14ac:dyDescent="0.25">
      <c r="A2468" s="193" t="s">
        <v>161</v>
      </c>
      <c r="B2468" s="97"/>
      <c r="C2468" s="97"/>
      <c r="D2468" s="97"/>
      <c r="E2468" s="97"/>
      <c r="F2468" s="97"/>
      <c r="G2468" s="97"/>
      <c r="H2468" s="97"/>
      <c r="I2468" s="97"/>
      <c r="J2468" s="97"/>
      <c r="K2468" s="97"/>
      <c r="L2468" s="97"/>
      <c r="M2468" s="97"/>
      <c r="N2468" s="97"/>
      <c r="O2468" t="str">
        <f t="shared" ref="O2468" si="2457">O2466</f>
        <v/>
      </c>
    </row>
    <row r="2469" spans="1:15" x14ac:dyDescent="0.25">
      <c r="A2469" s="193" t="s">
        <v>164</v>
      </c>
      <c r="B2469" s="97"/>
      <c r="C2469" s="97"/>
      <c r="D2469" s="97"/>
      <c r="E2469" s="97"/>
      <c r="F2469" s="97"/>
      <c r="G2469" s="97"/>
      <c r="H2469" s="97"/>
      <c r="I2469" s="97"/>
      <c r="J2469" s="97"/>
      <c r="K2469" s="97"/>
      <c r="L2469" s="97"/>
      <c r="M2469" s="97"/>
      <c r="N2469" s="97"/>
      <c r="O2469" t="str">
        <f t="shared" ref="O2469" si="2458">O2466</f>
        <v/>
      </c>
    </row>
    <row r="2470" spans="1:15" x14ac:dyDescent="0.25">
      <c r="A2470" s="188"/>
      <c r="B2470" s="188"/>
      <c r="C2470" s="188"/>
      <c r="D2470" s="188"/>
      <c r="E2470" s="188"/>
      <c r="F2470" s="188"/>
      <c r="G2470" s="188"/>
      <c r="H2470" s="188"/>
      <c r="I2470" s="188"/>
      <c r="J2470" s="188"/>
      <c r="K2470" s="188"/>
      <c r="L2470" s="188"/>
      <c r="M2470" s="188"/>
      <c r="N2470" s="188"/>
      <c r="O2470" t="str">
        <f t="shared" ref="O2470" si="2459">O2466</f>
        <v/>
      </c>
    </row>
    <row r="2471" spans="1:15" x14ac:dyDescent="0.25">
      <c r="A2471" s="191" t="str">
        <f>'[1]Run Rate'!A497</f>
        <v>POL12855</v>
      </c>
      <c r="B2471" s="191" t="str">
        <f>'[1]Run Rate'!B497</f>
        <v>Polleo The One:One Mass Gainer 1kg Chocolate Madness</v>
      </c>
      <c r="C2471" s="191" t="str">
        <f>'[1]Run Rate'!C497</f>
        <v>SPORTSKA PREHRANA</v>
      </c>
      <c r="D2471" s="191" t="str">
        <f>'[1]Run Rate'!D497</f>
        <v>03 BRONZE</v>
      </c>
      <c r="E2471" s="97"/>
      <c r="F2471" s="97"/>
      <c r="G2471" s="97"/>
      <c r="H2471" s="97"/>
      <c r="I2471" s="97"/>
      <c r="J2471" s="97"/>
      <c r="K2471" s="97"/>
      <c r="L2471" s="97"/>
      <c r="M2471" s="97"/>
      <c r="N2471" s="97"/>
      <c r="O2471" t="str">
        <f t="shared" ref="O2471" si="2460">IF(AND(OR($B$1="ALL",$B$1=C2471),OR($E$1="ALL",$E$1=D2471),OR($B$2="ALL",$B$2=A2471),OR($E$2="ALL",IFERROR(SEARCH($E$2,B2471),0)&gt;0)),"MATCH","")</f>
        <v/>
      </c>
    </row>
    <row r="2472" spans="1:15" x14ac:dyDescent="0.25">
      <c r="A2472" s="192"/>
      <c r="B2472" s="192" t="s">
        <v>156</v>
      </c>
      <c r="C2472" s="192" t="s">
        <v>157</v>
      </c>
      <c r="D2472" s="192" t="s">
        <v>158</v>
      </c>
      <c r="E2472" s="192" t="s">
        <v>139</v>
      </c>
      <c r="F2472" s="192" t="s">
        <v>140</v>
      </c>
      <c r="G2472" s="192" t="s">
        <v>141</v>
      </c>
      <c r="H2472" s="192" t="s">
        <v>142</v>
      </c>
      <c r="I2472" s="192" t="s">
        <v>143</v>
      </c>
      <c r="J2472" s="192" t="s">
        <v>144</v>
      </c>
      <c r="K2472" s="192" t="s">
        <v>145</v>
      </c>
      <c r="L2472" s="192" t="s">
        <v>146</v>
      </c>
      <c r="M2472" s="192" t="s">
        <v>147</v>
      </c>
      <c r="N2472" s="192" t="s">
        <v>148</v>
      </c>
      <c r="O2472" t="str">
        <f t="shared" ref="O2472" si="2461">O2471</f>
        <v/>
      </c>
    </row>
    <row r="2473" spans="1:15" x14ac:dyDescent="0.25">
      <c r="A2473" s="193" t="s">
        <v>161</v>
      </c>
      <c r="B2473" s="97"/>
      <c r="C2473" s="97"/>
      <c r="D2473" s="97"/>
      <c r="E2473" s="97"/>
      <c r="F2473" s="97"/>
      <c r="G2473" s="97"/>
      <c r="H2473" s="97"/>
      <c r="I2473" s="97"/>
      <c r="J2473" s="97"/>
      <c r="K2473" s="97"/>
      <c r="L2473" s="97"/>
      <c r="M2473" s="97"/>
      <c r="N2473" s="97"/>
      <c r="O2473" t="str">
        <f t="shared" ref="O2473" si="2462">O2471</f>
        <v/>
      </c>
    </row>
    <row r="2474" spans="1:15" x14ac:dyDescent="0.25">
      <c r="A2474" s="193" t="s">
        <v>164</v>
      </c>
      <c r="B2474" s="97"/>
      <c r="C2474" s="97"/>
      <c r="D2474" s="97"/>
      <c r="E2474" s="97"/>
      <c r="F2474" s="97"/>
      <c r="G2474" s="97"/>
      <c r="H2474" s="97"/>
      <c r="I2474" s="97"/>
      <c r="J2474" s="97"/>
      <c r="K2474" s="97"/>
      <c r="L2474" s="97"/>
      <c r="M2474" s="97"/>
      <c r="N2474" s="97"/>
      <c r="O2474" t="str">
        <f t="shared" ref="O2474" si="2463">O2471</f>
        <v/>
      </c>
    </row>
    <row r="2475" spans="1:15" x14ac:dyDescent="0.25">
      <c r="A2475" s="188"/>
      <c r="B2475" s="188"/>
      <c r="C2475" s="188"/>
      <c r="D2475" s="188"/>
      <c r="E2475" s="188"/>
      <c r="F2475" s="188"/>
      <c r="G2475" s="188"/>
      <c r="H2475" s="188"/>
      <c r="I2475" s="188"/>
      <c r="J2475" s="188"/>
      <c r="K2475" s="188"/>
      <c r="L2475" s="188"/>
      <c r="M2475" s="188"/>
      <c r="N2475" s="188"/>
      <c r="O2475" t="str">
        <f t="shared" ref="O2475" si="2464">O2471</f>
        <v/>
      </c>
    </row>
    <row r="2476" spans="1:15" x14ac:dyDescent="0.25">
      <c r="A2476" s="191" t="str">
        <f>'[1]Run Rate'!A498</f>
        <v>POL12854</v>
      </c>
      <c r="B2476" s="191" t="str">
        <f>'[1]Run Rate'!B498</f>
        <v>Polleo HydroX Micellar Casein 2kg Vanilla Ice Cream</v>
      </c>
      <c r="C2476" s="191" t="str">
        <f>'[1]Run Rate'!C498</f>
        <v>PROTEINI</v>
      </c>
      <c r="D2476" s="191" t="str">
        <f>'[1]Run Rate'!D498</f>
        <v>03 BRONZE</v>
      </c>
      <c r="E2476" s="97"/>
      <c r="F2476" s="97"/>
      <c r="G2476" s="97"/>
      <c r="H2476" s="97"/>
      <c r="I2476" s="97"/>
      <c r="J2476" s="97"/>
      <c r="K2476" s="97"/>
      <c r="L2476" s="97"/>
      <c r="M2476" s="97"/>
      <c r="N2476" s="97"/>
      <c r="O2476" t="str">
        <f t="shared" ref="O2476" si="2465">IF(AND(OR($B$1="ALL",$B$1=C2476),OR($E$1="ALL",$E$1=D2476),OR($B$2="ALL",$B$2=A2476),OR($E$2="ALL",IFERROR(SEARCH($E$2,B2476),0)&gt;0)),"MATCH","")</f>
        <v/>
      </c>
    </row>
    <row r="2477" spans="1:15" x14ac:dyDescent="0.25">
      <c r="A2477" s="192"/>
      <c r="B2477" s="192" t="s">
        <v>156</v>
      </c>
      <c r="C2477" s="192" t="s">
        <v>157</v>
      </c>
      <c r="D2477" s="192" t="s">
        <v>158</v>
      </c>
      <c r="E2477" s="192" t="s">
        <v>139</v>
      </c>
      <c r="F2477" s="192" t="s">
        <v>140</v>
      </c>
      <c r="G2477" s="192" t="s">
        <v>141</v>
      </c>
      <c r="H2477" s="192" t="s">
        <v>142</v>
      </c>
      <c r="I2477" s="192" t="s">
        <v>143</v>
      </c>
      <c r="J2477" s="192" t="s">
        <v>144</v>
      </c>
      <c r="K2477" s="192" t="s">
        <v>145</v>
      </c>
      <c r="L2477" s="192" t="s">
        <v>146</v>
      </c>
      <c r="M2477" s="192" t="s">
        <v>147</v>
      </c>
      <c r="N2477" s="192" t="s">
        <v>148</v>
      </c>
      <c r="O2477" t="str">
        <f t="shared" ref="O2477" si="2466">O2476</f>
        <v/>
      </c>
    </row>
    <row r="2478" spans="1:15" x14ac:dyDescent="0.25">
      <c r="A2478" s="193" t="s">
        <v>161</v>
      </c>
      <c r="B2478" s="97"/>
      <c r="C2478" s="97"/>
      <c r="D2478" s="97"/>
      <c r="E2478" s="97"/>
      <c r="F2478" s="97"/>
      <c r="G2478" s="97"/>
      <c r="H2478" s="97"/>
      <c r="I2478" s="97"/>
      <c r="J2478" s="97"/>
      <c r="K2478" s="97"/>
      <c r="L2478" s="97"/>
      <c r="M2478" s="97"/>
      <c r="N2478" s="97"/>
      <c r="O2478" t="str">
        <f t="shared" ref="O2478" si="2467">O2476</f>
        <v/>
      </c>
    </row>
    <row r="2479" spans="1:15" x14ac:dyDescent="0.25">
      <c r="A2479" s="193" t="s">
        <v>164</v>
      </c>
      <c r="B2479" s="97"/>
      <c r="C2479" s="97"/>
      <c r="D2479" s="97"/>
      <c r="E2479" s="97"/>
      <c r="F2479" s="97"/>
      <c r="G2479" s="97"/>
      <c r="H2479" s="97"/>
      <c r="I2479" s="97"/>
      <c r="J2479" s="97"/>
      <c r="K2479" s="97"/>
      <c r="L2479" s="97"/>
      <c r="M2479" s="97"/>
      <c r="N2479" s="97"/>
      <c r="O2479" t="str">
        <f t="shared" ref="O2479" si="2468">O2476</f>
        <v/>
      </c>
    </row>
    <row r="2480" spans="1:15" x14ac:dyDescent="0.25">
      <c r="A2480" s="188"/>
      <c r="B2480" s="188"/>
      <c r="C2480" s="188"/>
      <c r="D2480" s="188"/>
      <c r="E2480" s="188"/>
      <c r="F2480" s="188"/>
      <c r="G2480" s="188"/>
      <c r="H2480" s="188"/>
      <c r="I2480" s="188"/>
      <c r="J2480" s="188"/>
      <c r="K2480" s="188"/>
      <c r="L2480" s="188"/>
      <c r="M2480" s="188"/>
      <c r="N2480" s="188"/>
      <c r="O2480" t="str">
        <f t="shared" ref="O2480" si="2469">O2476</f>
        <v/>
      </c>
    </row>
    <row r="2481" spans="1:15" x14ac:dyDescent="0.25">
      <c r="A2481" s="191" t="str">
        <f>'[1]Run Rate'!A499</f>
        <v>POL12853</v>
      </c>
      <c r="B2481" s="191" t="str">
        <f>'[1]Run Rate'!B499</f>
        <v>Polleo HydroX Micellar Casein 2kg Double Chocolate Cream</v>
      </c>
      <c r="C2481" s="191" t="str">
        <f>'[1]Run Rate'!C499</f>
        <v>PROTEINI</v>
      </c>
      <c r="D2481" s="191" t="str">
        <f>'[1]Run Rate'!D499</f>
        <v>03 BRONZE</v>
      </c>
      <c r="E2481" s="97"/>
      <c r="F2481" s="97"/>
      <c r="G2481" s="97"/>
      <c r="H2481" s="97"/>
      <c r="I2481" s="97"/>
      <c r="J2481" s="97"/>
      <c r="K2481" s="97"/>
      <c r="L2481" s="97"/>
      <c r="M2481" s="97"/>
      <c r="N2481" s="97"/>
      <c r="O2481" t="str">
        <f t="shared" ref="O2481" si="2470">IF(AND(OR($B$1="ALL",$B$1=C2481),OR($E$1="ALL",$E$1=D2481),OR($B$2="ALL",$B$2=A2481),OR($E$2="ALL",IFERROR(SEARCH($E$2,B2481),0)&gt;0)),"MATCH","")</f>
        <v/>
      </c>
    </row>
    <row r="2482" spans="1:15" x14ac:dyDescent="0.25">
      <c r="A2482" s="192"/>
      <c r="B2482" s="192" t="s">
        <v>156</v>
      </c>
      <c r="C2482" s="192" t="s">
        <v>157</v>
      </c>
      <c r="D2482" s="192" t="s">
        <v>158</v>
      </c>
      <c r="E2482" s="192" t="s">
        <v>139</v>
      </c>
      <c r="F2482" s="192" t="s">
        <v>140</v>
      </c>
      <c r="G2482" s="192" t="s">
        <v>141</v>
      </c>
      <c r="H2482" s="192" t="s">
        <v>142</v>
      </c>
      <c r="I2482" s="192" t="s">
        <v>143</v>
      </c>
      <c r="J2482" s="192" t="s">
        <v>144</v>
      </c>
      <c r="K2482" s="192" t="s">
        <v>145</v>
      </c>
      <c r="L2482" s="192" t="s">
        <v>146</v>
      </c>
      <c r="M2482" s="192" t="s">
        <v>147</v>
      </c>
      <c r="N2482" s="192" t="s">
        <v>148</v>
      </c>
      <c r="O2482" t="str">
        <f t="shared" ref="O2482" si="2471">O2481</f>
        <v/>
      </c>
    </row>
    <row r="2483" spans="1:15" x14ac:dyDescent="0.25">
      <c r="A2483" s="193" t="s">
        <v>161</v>
      </c>
      <c r="B2483" s="97"/>
      <c r="C2483" s="97"/>
      <c r="D2483" s="97"/>
      <c r="E2483" s="97"/>
      <c r="F2483" s="97"/>
      <c r="G2483" s="97"/>
      <c r="H2483" s="97"/>
      <c r="I2483" s="97"/>
      <c r="J2483" s="97"/>
      <c r="K2483" s="97"/>
      <c r="L2483" s="97"/>
      <c r="M2483" s="97"/>
      <c r="N2483" s="97"/>
      <c r="O2483" t="str">
        <f t="shared" ref="O2483" si="2472">O2481</f>
        <v/>
      </c>
    </row>
    <row r="2484" spans="1:15" x14ac:dyDescent="0.25">
      <c r="A2484" s="193" t="s">
        <v>164</v>
      </c>
      <c r="B2484" s="97"/>
      <c r="C2484" s="97"/>
      <c r="D2484" s="97"/>
      <c r="E2484" s="97"/>
      <c r="F2484" s="97"/>
      <c r="G2484" s="97"/>
      <c r="H2484" s="97"/>
      <c r="I2484" s="97"/>
      <c r="J2484" s="97"/>
      <c r="K2484" s="97"/>
      <c r="L2484" s="97"/>
      <c r="M2484" s="97"/>
      <c r="N2484" s="97"/>
      <c r="O2484" t="str">
        <f t="shared" ref="O2484" si="2473">O2481</f>
        <v/>
      </c>
    </row>
    <row r="2485" spans="1:15" x14ac:dyDescent="0.25">
      <c r="A2485" s="188"/>
      <c r="B2485" s="188"/>
      <c r="C2485" s="188"/>
      <c r="D2485" s="188"/>
      <c r="E2485" s="188"/>
      <c r="F2485" s="188"/>
      <c r="G2485" s="188"/>
      <c r="H2485" s="188"/>
      <c r="I2485" s="188"/>
      <c r="J2485" s="188"/>
      <c r="K2485" s="188"/>
      <c r="L2485" s="188"/>
      <c r="M2485" s="188"/>
      <c r="N2485" s="188"/>
      <c r="O2485" t="str">
        <f t="shared" ref="O2485" si="2474">O2481</f>
        <v/>
      </c>
    </row>
  </sheetData>
  <conditionalFormatting sqref="A6:N2485">
    <cfRule type="expression" dxfId="497" priority="1">
      <formula>$O6&lt;&gt;"MATCH"</formula>
    </cfRule>
  </conditionalFormatting>
  <dataValidations count="4">
    <dataValidation type="list" allowBlank="1" showInputMessage="1" showErrorMessage="1" sqref="B1" xr:uid="{809615FC-DF80-49CE-926E-EE080856B47C}">
      <formula1>"ALL,BIO I SUPERFOODS,BORILAČKA OPREMA,DRINKWARE I HOME,FITNESS OPREMA,GADGETI,ODJEĆA I OBUĆA,PROTEINI,RTD &amp; SNACKS,SPORTSKA PREHRANA"</formula1>
    </dataValidation>
    <dataValidation type="list" allowBlank="1" showInputMessage="1" showErrorMessage="1" sqref="E1" xr:uid="{6F3DB38B-FC6C-42F9-AB24-E4F33D983B61}">
      <formula1>"ALL,01 GOLD,02 SILVER,03 BRONZE"</formula1>
    </dataValidation>
    <dataValidation type="list" allowBlank="1" showInputMessage="1" showErrorMessage="1" sqref="B2" xr:uid="{4CE243BE-5164-41C7-9953-FD9773DE704E}">
      <formula1>$R$1:$R$497</formula1>
    </dataValidation>
    <dataValidation type="list" allowBlank="1" showInputMessage="1" showErrorMessage="1" sqref="E2" xr:uid="{CE232FA8-E057-48EC-A05F-F6A9B7B7D8D2}">
      <formula1>$S$1:$S$497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EA72E"/>
  </sheetPr>
  <dimension ref="A1:AQ4967"/>
  <sheetViews>
    <sheetView topLeftCell="G1" zoomScale="85" zoomScaleNormal="85" workbookViewId="0">
      <pane ySplit="7" topLeftCell="A8" activePane="bottomLeft" state="frozen"/>
      <selection pane="bottomLeft" activeCell="Q20" sqref="Q20"/>
    </sheetView>
  </sheetViews>
  <sheetFormatPr defaultColWidth="8.5703125" defaultRowHeight="15" x14ac:dyDescent="0.25"/>
  <cols>
    <col min="1" max="1" width="15.7109375" customWidth="1"/>
    <col min="2" max="2" width="51.85546875" customWidth="1"/>
    <col min="3" max="3" width="9.28515625" customWidth="1"/>
    <col min="4" max="4" width="14.7109375" customWidth="1"/>
    <col min="5" max="5" width="18.5703125" customWidth="1"/>
    <col min="6" max="26" width="9.28515625" customWidth="1"/>
    <col min="27" max="27" width="22.28515625" customWidth="1"/>
    <col min="28" max="40" width="12" customWidth="1"/>
    <col min="41" max="43" width="9.140625" hidden="1" customWidth="1"/>
  </cols>
  <sheetData>
    <row r="1" spans="1:43" ht="21.75" customHeight="1" thickBot="1" x14ac:dyDescent="0.3">
      <c r="A1" s="100" t="s">
        <v>1133</v>
      </c>
      <c r="B1" s="101" t="s">
        <v>127</v>
      </c>
      <c r="C1" s="102"/>
      <c r="D1" s="100" t="s">
        <v>1134</v>
      </c>
      <c r="E1" s="101" t="s">
        <v>127</v>
      </c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t="s">
        <v>127</v>
      </c>
      <c r="AP1" t="s">
        <v>127</v>
      </c>
    </row>
    <row r="2" spans="1:43" ht="21.75" customHeight="1" thickBot="1" x14ac:dyDescent="0.3">
      <c r="A2" s="100" t="s">
        <v>1135</v>
      </c>
      <c r="B2" s="196" t="s">
        <v>271</v>
      </c>
      <c r="C2" s="102"/>
      <c r="D2" s="100" t="s">
        <v>1136</v>
      </c>
      <c r="E2" s="103" t="s">
        <v>127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t="s">
        <v>131</v>
      </c>
      <c r="AP2" t="s">
        <v>132</v>
      </c>
    </row>
    <row r="3" spans="1:43" ht="0.75" customHeight="1" x14ac:dyDescent="0.25"/>
    <row r="4" spans="1:43" ht="0.75" customHeight="1" x14ac:dyDescent="0.25"/>
    <row r="5" spans="1:43" ht="0.75" customHeight="1" x14ac:dyDescent="0.25"/>
    <row r="6" spans="1:43" ht="0.75" customHeight="1" x14ac:dyDescent="0.25"/>
    <row r="7" spans="1:43" ht="6" customHeight="1" x14ac:dyDescent="0.25">
      <c r="A7" s="104"/>
      <c r="B7" s="105"/>
      <c r="C7" s="106"/>
      <c r="D7" s="104"/>
      <c r="E7" s="105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</row>
    <row r="8" spans="1:43" ht="14.25" customHeight="1" x14ac:dyDescent="0.25">
      <c r="A8" s="107" t="str">
        <f>'Run Rate'!A4</f>
        <v>POL09754</v>
      </c>
      <c r="B8" s="107" t="str">
        <f>'Run Rate'!B4</f>
        <v>Polleo Creatine Monohydrate 250g</v>
      </c>
      <c r="C8" s="107" t="str">
        <f>'Run Rate'!C4</f>
        <v>SPORTSKA PREHRANA</v>
      </c>
      <c r="D8" s="107" t="str">
        <f>'Run Rate'!D4</f>
        <v>01 GOLD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t="s">
        <v>133</v>
      </c>
      <c r="AP8" t="s">
        <v>134</v>
      </c>
      <c r="AQ8" t="str">
        <f>IF(AND(OR($B$1="ALL",$B$1=C8),OR($E$1="ALL",$E$1=D8),OR($B$2="ALL",$B$2=A8),OR($E$2="ALL",IFERROR(SEARCH($E$2,B8),0)&gt;0)),"MATCH","")</f>
        <v/>
      </c>
    </row>
    <row r="9" spans="1:43" ht="14.25" customHeight="1" x14ac:dyDescent="0.25">
      <c r="A9" s="108" t="s">
        <v>1137</v>
      </c>
      <c r="B9" s="108" t="s">
        <v>1138</v>
      </c>
      <c r="C9" s="108" t="s">
        <v>1139</v>
      </c>
      <c r="D9" s="108" t="s">
        <v>1140</v>
      </c>
      <c r="E9" s="108" t="s">
        <v>1141</v>
      </c>
      <c r="F9" s="108" t="s">
        <v>1142</v>
      </c>
      <c r="G9" s="108" t="s">
        <v>1143</v>
      </c>
      <c r="H9" s="108" t="s">
        <v>1144</v>
      </c>
      <c r="I9" s="108" t="s">
        <v>1145</v>
      </c>
      <c r="J9" s="108" t="s">
        <v>1146</v>
      </c>
      <c r="K9" s="108" t="s">
        <v>1147</v>
      </c>
      <c r="L9" s="108" t="s">
        <v>1148</v>
      </c>
      <c r="M9" s="108" t="s">
        <v>1149</v>
      </c>
      <c r="N9" s="108" t="s">
        <v>1150</v>
      </c>
      <c r="O9" s="108" t="s">
        <v>1151</v>
      </c>
      <c r="P9" s="108" t="s">
        <v>1152</v>
      </c>
      <c r="Q9" s="108" t="s">
        <v>1153</v>
      </c>
      <c r="R9" s="108" t="s">
        <v>1154</v>
      </c>
      <c r="S9" s="108" t="s">
        <v>1155</v>
      </c>
      <c r="T9" s="108" t="s">
        <v>1156</v>
      </c>
      <c r="U9" s="108" t="s">
        <v>1157</v>
      </c>
      <c r="V9" s="108" t="s">
        <v>1158</v>
      </c>
      <c r="W9" s="108" t="s">
        <v>1159</v>
      </c>
      <c r="X9" s="108" t="s">
        <v>1160</v>
      </c>
      <c r="Y9" s="108" t="s">
        <v>1161</v>
      </c>
      <c r="Z9" s="108" t="s">
        <v>1162</v>
      </c>
      <c r="AA9" s="108" t="s">
        <v>1163</v>
      </c>
      <c r="AB9" s="109" t="s">
        <v>156</v>
      </c>
      <c r="AC9" s="109" t="s">
        <v>157</v>
      </c>
      <c r="AD9" s="109" t="s">
        <v>158</v>
      </c>
      <c r="AE9" s="109" t="s">
        <v>139</v>
      </c>
      <c r="AF9" s="110" t="s">
        <v>140</v>
      </c>
      <c r="AG9" s="110" t="s">
        <v>141</v>
      </c>
      <c r="AH9" s="110" t="s">
        <v>142</v>
      </c>
      <c r="AI9" s="110" t="s">
        <v>143</v>
      </c>
      <c r="AJ9" s="98" t="s">
        <v>144</v>
      </c>
      <c r="AK9" s="98" t="s">
        <v>145</v>
      </c>
      <c r="AL9" s="98" t="s">
        <v>146</v>
      </c>
      <c r="AM9" s="111" t="s">
        <v>147</v>
      </c>
      <c r="AN9" s="111" t="s">
        <v>148</v>
      </c>
      <c r="AO9" t="s">
        <v>150</v>
      </c>
      <c r="AP9" t="s">
        <v>151</v>
      </c>
      <c r="AQ9" t="str">
        <f>AQ8</f>
        <v/>
      </c>
    </row>
    <row r="10" spans="1:43" ht="14.25" customHeight="1" x14ac:dyDescent="0.25">
      <c r="A10" s="99" t="s">
        <v>1164</v>
      </c>
      <c r="B10" s="112">
        <f>'Run Rate'!E4</f>
        <v>705</v>
      </c>
      <c r="C10" s="112">
        <f>'Run Rate'!F4</f>
        <v>452</v>
      </c>
      <c r="D10" s="112">
        <f>'Run Rate'!G4</f>
        <v>447</v>
      </c>
      <c r="E10" s="112">
        <f>'Run Rate'!H4</f>
        <v>625</v>
      </c>
      <c r="F10" s="112">
        <f>'Run Rate'!I4</f>
        <v>760</v>
      </c>
      <c r="G10" s="112">
        <f>'Run Rate'!J4</f>
        <v>443</v>
      </c>
      <c r="H10" s="112">
        <f>'Run Rate'!K4</f>
        <v>527</v>
      </c>
      <c r="I10" s="112">
        <f>'Run Rate'!L4</f>
        <v>466</v>
      </c>
      <c r="J10" s="112">
        <f>'Run Rate'!M4</f>
        <v>358</v>
      </c>
      <c r="K10" s="112">
        <f>'Run Rate'!N4</f>
        <v>220</v>
      </c>
      <c r="L10" s="112">
        <f>'Run Rate'!O4</f>
        <v>96</v>
      </c>
      <c r="M10" s="112">
        <f>'Run Rate'!P4</f>
        <v>6</v>
      </c>
      <c r="N10" s="112">
        <f>'Run Rate'!Q4</f>
        <v>5</v>
      </c>
      <c r="O10" s="112">
        <f>'Run Rate'!R4</f>
        <v>0</v>
      </c>
      <c r="P10" s="112">
        <f>'Run Rate'!S4</f>
        <v>1</v>
      </c>
      <c r="Q10" s="112">
        <f>'Run Rate'!T4</f>
        <v>323</v>
      </c>
      <c r="R10" s="112">
        <f>'Run Rate'!U4</f>
        <v>723</v>
      </c>
      <c r="S10" s="112">
        <f>'Run Rate'!V4</f>
        <v>874</v>
      </c>
      <c r="T10" s="112">
        <f>'Run Rate'!W4</f>
        <v>572</v>
      </c>
      <c r="U10" s="112">
        <f>'Run Rate'!X4</f>
        <v>702</v>
      </c>
      <c r="V10" s="112">
        <f>'Run Rate'!Y4</f>
        <v>719</v>
      </c>
      <c r="W10" s="112">
        <f>'Run Rate'!Z4</f>
        <v>703</v>
      </c>
      <c r="X10" s="112">
        <f>'Run Rate'!AA4</f>
        <v>943</v>
      </c>
      <c r="Y10" s="112">
        <f>'Run Rate'!AB4</f>
        <v>861</v>
      </c>
      <c r="Z10" s="112">
        <f>'Run Rate'!AC4</f>
        <v>870</v>
      </c>
      <c r="AA10" s="112">
        <f>'Run Rate'!AD4</f>
        <v>919</v>
      </c>
      <c r="AB10" s="113">
        <v>942</v>
      </c>
      <c r="AC10" s="112">
        <v>964</v>
      </c>
      <c r="AD10" s="112">
        <v>983</v>
      </c>
      <c r="AE10" s="112">
        <v>899</v>
      </c>
      <c r="AF10" s="112">
        <v>1012</v>
      </c>
      <c r="AG10" s="112">
        <v>921</v>
      </c>
      <c r="AH10" s="112">
        <v>929</v>
      </c>
      <c r="AI10" s="112">
        <v>1041</v>
      </c>
      <c r="AJ10" s="112">
        <v>1048</v>
      </c>
      <c r="AK10" s="112">
        <v>1054</v>
      </c>
      <c r="AL10" s="112">
        <v>1059</v>
      </c>
      <c r="AM10" s="112">
        <v>1063</v>
      </c>
      <c r="AN10" s="112">
        <v>1067</v>
      </c>
      <c r="AO10" t="s">
        <v>152</v>
      </c>
      <c r="AP10" t="s">
        <v>153</v>
      </c>
      <c r="AQ10" t="str">
        <f>AQ8</f>
        <v/>
      </c>
    </row>
    <row r="11" spans="1:43" ht="14.25" customHeight="1" x14ac:dyDescent="0.25">
      <c r="A11" s="99" t="s">
        <v>1165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5"/>
      <c r="X11" s="115"/>
      <c r="Y11" s="115"/>
      <c r="Z11" s="115"/>
      <c r="AA11" s="112" t="s">
        <v>1166</v>
      </c>
      <c r="AB11" s="113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t="s">
        <v>154</v>
      </c>
      <c r="AP11" t="s">
        <v>155</v>
      </c>
      <c r="AQ11" t="str">
        <f>AQ8</f>
        <v/>
      </c>
    </row>
    <row r="12" spans="1:43" ht="14.25" customHeight="1" x14ac:dyDescent="0.25">
      <c r="A12" s="99" t="s">
        <v>1167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5"/>
      <c r="X12" s="116"/>
      <c r="Y12" s="117"/>
      <c r="Z12" s="115"/>
      <c r="AA12" s="112" t="s">
        <v>1168</v>
      </c>
      <c r="AB12" s="113">
        <f>'Demand Input VP'!B9</f>
        <v>0</v>
      </c>
      <c r="AC12" s="112">
        <f>'Demand Input VP'!C9</f>
        <v>0</v>
      </c>
      <c r="AD12" s="112">
        <f>'Demand Input VP'!D9</f>
        <v>0</v>
      </c>
      <c r="AE12" s="112">
        <f>'Demand Input VP'!E9</f>
        <v>200</v>
      </c>
      <c r="AF12" s="112">
        <f>'Demand Input VP'!F9</f>
        <v>0</v>
      </c>
      <c r="AG12" s="112">
        <f>'Demand Input VP'!G9</f>
        <v>550</v>
      </c>
      <c r="AH12" s="112">
        <f>'Demand Input VP'!H9</f>
        <v>350</v>
      </c>
      <c r="AI12" s="112">
        <f>'Demand Input VP'!I9</f>
        <v>0</v>
      </c>
      <c r="AJ12" s="112">
        <f>'Demand Input VP'!J9</f>
        <v>0</v>
      </c>
      <c r="AK12" s="112">
        <f>'Demand Input VP'!K9</f>
        <v>0</v>
      </c>
      <c r="AL12" s="112">
        <f>'Demand Input VP'!L9</f>
        <v>0</v>
      </c>
      <c r="AM12" s="112">
        <f>'Demand Input VP'!M9</f>
        <v>0</v>
      </c>
      <c r="AN12" s="112">
        <f>'Demand Input VP'!N9</f>
        <v>0</v>
      </c>
      <c r="AO12" t="s">
        <v>159</v>
      </c>
      <c r="AP12" t="s">
        <v>160</v>
      </c>
      <c r="AQ12" t="str">
        <f>AQ8</f>
        <v/>
      </c>
    </row>
    <row r="13" spans="1:43" ht="14.25" customHeight="1" x14ac:dyDescent="0.25">
      <c r="A13" s="99" t="s">
        <v>1169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5"/>
      <c r="X13" s="116"/>
      <c r="Y13" s="117"/>
      <c r="Z13" s="119"/>
      <c r="AA13" s="120" t="s">
        <v>1170</v>
      </c>
      <c r="AB13" s="121">
        <f>'Demand Input VP'!B8</f>
        <v>0</v>
      </c>
      <c r="AC13" s="120">
        <f>'Demand Input VP'!C8</f>
        <v>0</v>
      </c>
      <c r="AD13" s="120">
        <f>'Demand Input VP'!D8</f>
        <v>0</v>
      </c>
      <c r="AE13" s="120">
        <f>'Demand Input VP'!E8</f>
        <v>0</v>
      </c>
      <c r="AF13" s="120">
        <f>'Demand Input VP'!F8</f>
        <v>0</v>
      </c>
      <c r="AG13" s="120">
        <f>'Demand Input VP'!G8</f>
        <v>0</v>
      </c>
      <c r="AH13" s="120">
        <f>'Demand Input VP'!H8</f>
        <v>0</v>
      </c>
      <c r="AI13" s="120">
        <f>'Demand Input VP'!I8</f>
        <v>0</v>
      </c>
      <c r="AJ13" s="120">
        <f>'Demand Input VP'!J8</f>
        <v>0</v>
      </c>
      <c r="AK13" s="120">
        <f>'Demand Input VP'!K8</f>
        <v>0</v>
      </c>
      <c r="AL13" s="120">
        <f>'Demand Input VP'!L8</f>
        <v>0</v>
      </c>
      <c r="AM13" s="120">
        <f>'Demand Input VP'!M8</f>
        <v>0</v>
      </c>
      <c r="AN13" s="120">
        <f>'Demand Input VP'!N8</f>
        <v>0</v>
      </c>
      <c r="AO13" t="s">
        <v>162</v>
      </c>
      <c r="AP13" t="s">
        <v>163</v>
      </c>
      <c r="AQ13" t="str">
        <f>AQ8</f>
        <v/>
      </c>
    </row>
    <row r="14" spans="1:43" ht="30" customHeight="1" x14ac:dyDescent="0.25">
      <c r="A14" s="1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22"/>
      <c r="S14" s="122"/>
      <c r="T14" s="122"/>
      <c r="U14" s="122"/>
      <c r="V14" s="122"/>
      <c r="W14" s="123"/>
      <c r="X14" s="116"/>
      <c r="Y14" s="117"/>
      <c r="Z14" s="123"/>
      <c r="AA14" s="112" t="s">
        <v>1171</v>
      </c>
      <c r="AB14" s="113">
        <f>'Demand Input MP'!B9</f>
        <v>0</v>
      </c>
      <c r="AC14" s="112">
        <f>'Demand Input MP'!C9</f>
        <v>0</v>
      </c>
      <c r="AD14" s="112">
        <f>'Demand Input MP'!D9</f>
        <v>0</v>
      </c>
      <c r="AE14" s="112">
        <f>'Demand Input MP'!E9</f>
        <v>0</v>
      </c>
      <c r="AF14" s="112">
        <f>'Demand Input MP'!F9</f>
        <v>0</v>
      </c>
      <c r="AG14" s="112">
        <f>'Demand Input MP'!G9</f>
        <v>0</v>
      </c>
      <c r="AH14" s="112">
        <f>'Demand Input MP'!H9</f>
        <v>0</v>
      </c>
      <c r="AI14" s="112">
        <f>'Demand Input MP'!I9</f>
        <v>0</v>
      </c>
      <c r="AJ14" s="112">
        <f>'Demand Input MP'!J9</f>
        <v>0</v>
      </c>
      <c r="AK14" s="112">
        <f>'Demand Input MP'!K9</f>
        <v>0</v>
      </c>
      <c r="AL14" s="112">
        <f>'Demand Input MP'!L9</f>
        <v>0</v>
      </c>
      <c r="AM14" s="112">
        <f>'Demand Input MP'!M9</f>
        <v>0</v>
      </c>
      <c r="AN14" s="112">
        <f>'Demand Input MP'!N9</f>
        <v>0</v>
      </c>
      <c r="AO14" t="s">
        <v>165</v>
      </c>
      <c r="AP14" t="s">
        <v>166</v>
      </c>
      <c r="AQ14" t="str">
        <f>AQ8</f>
        <v/>
      </c>
    </row>
    <row r="15" spans="1:43" ht="14.25" customHeight="1" x14ac:dyDescent="0.25">
      <c r="A15" s="1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4" t="s">
        <v>91</v>
      </c>
      <c r="W15" s="125">
        <f>IFERROR(IF(SUM('Run Rate History'!E4:AD4)&gt;0,(SUMPRODUCT((B10:AA10&gt;=PERCENTILE(B10:AA10,0.1))*(B10:AA10&lt;=PERCENTILE(B10:AA10,0.9))*B10:AA10)+SUMPRODUCT(('Run Rate History'!E4:AD4&gt;=PERCENTILE(B10:AA10,0.1))*('Run Rate History'!E4:AD4&lt;=PERCENTILE(B10:AA10,0.9))*'Run Rate History'!E4:AD4))/(SUMPRODUCT((B10:AA10&gt;=PERCENTILE(B10:AA10,0.1))*(B10:AA10&lt;=PERCENTILE(B10:AA10,0.9))*1)+SUMPRODUCT(('Run Rate History'!E4:AD4&gt;=PERCENTILE(B10:AA10,0.1))*('Run Rate History'!E4:AD4&lt;=PERCENTILE(B10:AA10,0.9))*1)),TRIMMEAN(B10:AA10,0.15)),0)</f>
        <v>527.13333333333333</v>
      </c>
      <c r="X15" s="126" t="s">
        <v>1172</v>
      </c>
      <c r="Y15" s="127">
        <f>SUM(B10:AA10)/26</f>
        <v>512.30769230769226</v>
      </c>
      <c r="Z15" s="128"/>
      <c r="AA15" s="112" t="s">
        <v>1173</v>
      </c>
      <c r="AB15" s="113">
        <f>'Demand Input MP'!B8</f>
        <v>0</v>
      </c>
      <c r="AC15" s="112">
        <f>'Demand Input MP'!C8</f>
        <v>0</v>
      </c>
      <c r="AD15" s="112">
        <f>'Demand Input MP'!D8</f>
        <v>0</v>
      </c>
      <c r="AE15" s="112">
        <f>'Demand Input MP'!E8</f>
        <v>0</v>
      </c>
      <c r="AF15" s="112">
        <f>'Demand Input MP'!F8</f>
        <v>0</v>
      </c>
      <c r="AG15" s="112">
        <f>'Demand Input MP'!G8</f>
        <v>0</v>
      </c>
      <c r="AH15" s="112">
        <f>'Demand Input MP'!H8</f>
        <v>0</v>
      </c>
      <c r="AI15" s="112">
        <f>'Demand Input MP'!I8</f>
        <v>0</v>
      </c>
      <c r="AJ15" s="112">
        <f>'Demand Input MP'!J8</f>
        <v>0</v>
      </c>
      <c r="AK15" s="112">
        <f>'Demand Input MP'!K8</f>
        <v>0</v>
      </c>
      <c r="AL15" s="112">
        <f>'Demand Input MP'!L8</f>
        <v>0</v>
      </c>
      <c r="AM15" s="112">
        <f>'Demand Input MP'!M8</f>
        <v>0</v>
      </c>
      <c r="AN15" s="112">
        <f>'Demand Input MP'!N8</f>
        <v>0</v>
      </c>
      <c r="AO15" t="s">
        <v>167</v>
      </c>
      <c r="AP15" t="s">
        <v>168</v>
      </c>
      <c r="AQ15" t="str">
        <f>AQ8</f>
        <v/>
      </c>
    </row>
    <row r="16" spans="1:43" ht="14.25" customHeight="1" x14ac:dyDescent="0.25">
      <c r="A16" s="1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4" t="s">
        <v>94</v>
      </c>
      <c r="W16" s="125">
        <f>IFERROR((1*MIN(MAX(X10,0.5*IF(SUM('Run Rate History'!E4:AD4)&gt;0,(MEDIAN(IF(B10:AA10&gt;0,B10:AA10))+MEDIAN(IF('Run Rate History'!E4:AD4&gt;0,'Run Rate History'!E4:AD4)))/2,MEDIAN(IF(B10:AA10&gt;0,B10:AA10)))),2*IF(SUM('Run Rate History'!E4:AD4)&gt;0,(MEDIAN(IF(B10:AA10&gt;0,B10:AA10))+MEDIAN(IF('Run Rate History'!E4:AD4&gt;0,'Run Rate History'!E4:AD4)))/2,MEDIAN(IF(B10:AA10&gt;0,B10:AA10))))+2*MIN(MAX(Y10,0.5*IF(SUM('Run Rate History'!E4:AD4)&gt;0,(MEDIAN(IF(B10:AA10&gt;0,B10:AA10))+MEDIAN(IF('Run Rate History'!E4:AD4&gt;0,'Run Rate History'!E4:AD4)))/2,MEDIAN(IF(B10:AA10&gt;0,B10:AA10)))),2*IF(SUM('Run Rate History'!E4:AD4)&gt;0,(MEDIAN(IF(B10:AA10&gt;0,B10:AA10))+MEDIAN(IF('Run Rate History'!E4:AD4&gt;0,'Run Rate History'!E4:AD4)))/2,MEDIAN(IF(B10:AA10&gt;0,B10:AA10))))+3*MIN(MAX(Z10,0.5*IF(SUM('Run Rate History'!E4:AD4)&gt;0,(MEDIAN(IF(B10:AA10&gt;0,B10:AA10))+MEDIAN(IF('Run Rate History'!E4:AD4&gt;0,'Run Rate History'!E4:AD4)))/2,MEDIAN(IF(B10:AA10&gt;0,B10:AA10)))),2*IF(SUM('Run Rate History'!E4:AD4)&gt;0,(MEDIAN(IF(B10:AA10&gt;0,B10:AA10))+MEDIAN(IF('Run Rate History'!E4:AD4&gt;0,'Run Rate History'!E4:AD4)))/2,MEDIAN(IF(B10:AA10&gt;0,B10:AA10))))+4*MIN(MAX(AA10,0.5*IF(SUM('Run Rate History'!E4:AD4)&gt;0,(MEDIAN(IF(B10:AA10&gt;0,B10:AA10))+MEDIAN(IF('Run Rate History'!E4:AD4&gt;0,'Run Rate History'!E4:AD4)))/2,MEDIAN(IF(B10:AA10&gt;0,B10:AA10)))),2*IF(SUM('Run Rate History'!E4:AD4)&gt;0,(MEDIAN(IF(B10:AA10&gt;0,B10:AA10))+MEDIAN(IF('Run Rate History'!E4:AD4&gt;0,'Run Rate History'!E4:AD4)))/2,MEDIAN(IF(B10:AA10&gt;0,B10:AA10)))))/10,0)</f>
        <v>895.1</v>
      </c>
      <c r="X16" s="129" t="s">
        <v>1174</v>
      </c>
      <c r="Y16" s="130">
        <f>IFERROR(VLOOKUP(A8,'Stanje zaliha'!A:E,5,FALSE()),0)</f>
        <v>10255</v>
      </c>
      <c r="Z16" s="131"/>
      <c r="AA16" s="113" t="s">
        <v>1175</v>
      </c>
      <c r="AB16" s="118">
        <f t="shared" ref="AB16:AN16" si="0">SUM(AB12:AB15)</f>
        <v>0</v>
      </c>
      <c r="AC16" s="118">
        <f t="shared" si="0"/>
        <v>0</v>
      </c>
      <c r="AD16" s="118">
        <f t="shared" si="0"/>
        <v>0</v>
      </c>
      <c r="AE16" s="118">
        <f t="shared" si="0"/>
        <v>200</v>
      </c>
      <c r="AF16" s="118">
        <f t="shared" si="0"/>
        <v>0</v>
      </c>
      <c r="AG16" s="118">
        <f t="shared" si="0"/>
        <v>550</v>
      </c>
      <c r="AH16" s="118">
        <f t="shared" si="0"/>
        <v>350</v>
      </c>
      <c r="AI16" s="118">
        <f t="shared" si="0"/>
        <v>0</v>
      </c>
      <c r="AJ16" s="118">
        <f t="shared" si="0"/>
        <v>0</v>
      </c>
      <c r="AK16" s="118">
        <f t="shared" si="0"/>
        <v>0</v>
      </c>
      <c r="AL16" s="118">
        <f t="shared" si="0"/>
        <v>0</v>
      </c>
      <c r="AM16" s="118">
        <f t="shared" si="0"/>
        <v>0</v>
      </c>
      <c r="AN16" s="118">
        <f t="shared" si="0"/>
        <v>0</v>
      </c>
      <c r="AO16" t="s">
        <v>169</v>
      </c>
      <c r="AP16" t="s">
        <v>170</v>
      </c>
      <c r="AQ16" t="str">
        <f>AQ8</f>
        <v/>
      </c>
    </row>
    <row r="17" spans="1:43" ht="14.25" customHeight="1" x14ac:dyDescent="0.25">
      <c r="A17" s="1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4" t="s">
        <v>95</v>
      </c>
      <c r="W17" s="125">
        <f>IFERROR(0.6*W16+0.4*W15,0)</f>
        <v>747.9133333333333</v>
      </c>
      <c r="X17" s="132" t="s">
        <v>1176</v>
      </c>
      <c r="Y17" s="133">
        <f>IFERROR(SUMIF('Popis poslanih narudžbi'!A:A,A8,'Popis poslanih narudžbi'!C:C),0)</f>
        <v>7776</v>
      </c>
      <c r="Z17" s="131"/>
      <c r="AA17" s="134" t="s">
        <v>1177</v>
      </c>
      <c r="AB17" s="118">
        <f t="shared" ref="AB17:AN17" si="1">AB10+AB16</f>
        <v>942</v>
      </c>
      <c r="AC17" s="118">
        <f t="shared" si="1"/>
        <v>964</v>
      </c>
      <c r="AD17" s="118">
        <f t="shared" si="1"/>
        <v>983</v>
      </c>
      <c r="AE17" s="118">
        <f t="shared" si="1"/>
        <v>1099</v>
      </c>
      <c r="AF17" s="118">
        <f t="shared" si="1"/>
        <v>1012</v>
      </c>
      <c r="AG17" s="118">
        <f t="shared" si="1"/>
        <v>1471</v>
      </c>
      <c r="AH17" s="118">
        <f t="shared" si="1"/>
        <v>1279</v>
      </c>
      <c r="AI17" s="118">
        <f t="shared" si="1"/>
        <v>1041</v>
      </c>
      <c r="AJ17" s="118">
        <f t="shared" si="1"/>
        <v>1048</v>
      </c>
      <c r="AK17" s="118">
        <f t="shared" si="1"/>
        <v>1054</v>
      </c>
      <c r="AL17" s="118">
        <f t="shared" si="1"/>
        <v>1059</v>
      </c>
      <c r="AM17" s="118">
        <f t="shared" si="1"/>
        <v>1063</v>
      </c>
      <c r="AN17" s="118">
        <f t="shared" si="1"/>
        <v>1067</v>
      </c>
      <c r="AO17" t="s">
        <v>171</v>
      </c>
      <c r="AP17" t="s">
        <v>172</v>
      </c>
      <c r="AQ17" t="str">
        <f>AQ8</f>
        <v/>
      </c>
    </row>
    <row r="18" spans="1:43" ht="14.25" customHeight="1" x14ac:dyDescent="0.25">
      <c r="A18" s="107" t="str">
        <f>'Run Rate'!A5</f>
        <v>POL09755</v>
      </c>
      <c r="B18" s="135" t="str">
        <f>'Run Rate'!B5</f>
        <v>Polleo Creatine Monohydrate 500g</v>
      </c>
      <c r="C18" s="135" t="str">
        <f>'Run Rate'!C5</f>
        <v>SPORTSKA PREHRANA</v>
      </c>
      <c r="D18" s="135" t="str">
        <f>'Run Rate'!D5</f>
        <v>01 GOLD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t="s">
        <v>173</v>
      </c>
      <c r="AP18" t="s">
        <v>174</v>
      </c>
      <c r="AQ18" t="str">
        <f>IF(AND(OR($B$1="ALL",$B$1=C18),OR($E$1="ALL",$E$1=D18),OR($B$2="ALL",$B$2=A18),OR($E$2="ALL",IFERROR(SEARCH($E$2,B18),0)&gt;0)),"MATCH","")</f>
        <v/>
      </c>
    </row>
    <row r="19" spans="1:43" ht="14.25" customHeight="1" x14ac:dyDescent="0.25">
      <c r="A19" s="108" t="s">
        <v>1137</v>
      </c>
      <c r="B19" s="136" t="s">
        <v>1138</v>
      </c>
      <c r="C19" s="136" t="s">
        <v>1139</v>
      </c>
      <c r="D19" s="136" t="s">
        <v>1140</v>
      </c>
      <c r="E19" s="136" t="s">
        <v>1141</v>
      </c>
      <c r="F19" s="136" t="s">
        <v>1142</v>
      </c>
      <c r="G19" s="136" t="s">
        <v>1143</v>
      </c>
      <c r="H19" s="136" t="s">
        <v>1144</v>
      </c>
      <c r="I19" s="136" t="s">
        <v>1145</v>
      </c>
      <c r="J19" s="136" t="s">
        <v>1146</v>
      </c>
      <c r="K19" s="136" t="s">
        <v>1147</v>
      </c>
      <c r="L19" s="136" t="s">
        <v>1148</v>
      </c>
      <c r="M19" s="136" t="s">
        <v>1149</v>
      </c>
      <c r="N19" s="136" t="s">
        <v>1150</v>
      </c>
      <c r="O19" s="136" t="s">
        <v>1151</v>
      </c>
      <c r="P19" s="136" t="s">
        <v>1152</v>
      </c>
      <c r="Q19" s="136" t="s">
        <v>1153</v>
      </c>
      <c r="R19" s="136" t="s">
        <v>1154</v>
      </c>
      <c r="S19" s="136" t="s">
        <v>1155</v>
      </c>
      <c r="T19" s="136" t="s">
        <v>1156</v>
      </c>
      <c r="U19" s="136" t="s">
        <v>1157</v>
      </c>
      <c r="V19" s="136" t="s">
        <v>1158</v>
      </c>
      <c r="W19" s="136" t="s">
        <v>1159</v>
      </c>
      <c r="X19" s="136" t="s">
        <v>1160</v>
      </c>
      <c r="Y19" s="136" t="s">
        <v>1161</v>
      </c>
      <c r="Z19" s="136" t="s">
        <v>1162</v>
      </c>
      <c r="AA19" s="136" t="s">
        <v>1163</v>
      </c>
      <c r="AB19" s="137" t="s">
        <v>156</v>
      </c>
      <c r="AC19" s="137" t="s">
        <v>157</v>
      </c>
      <c r="AD19" s="137" t="s">
        <v>158</v>
      </c>
      <c r="AE19" s="137" t="s">
        <v>139</v>
      </c>
      <c r="AF19" s="138" t="s">
        <v>140</v>
      </c>
      <c r="AG19" s="138" t="s">
        <v>141</v>
      </c>
      <c r="AH19" s="138" t="s">
        <v>142</v>
      </c>
      <c r="AI19" s="138" t="s">
        <v>143</v>
      </c>
      <c r="AJ19" s="139" t="s">
        <v>144</v>
      </c>
      <c r="AK19" s="139" t="s">
        <v>145</v>
      </c>
      <c r="AL19" s="139" t="s">
        <v>146</v>
      </c>
      <c r="AM19" s="140" t="s">
        <v>147</v>
      </c>
      <c r="AN19" s="140" t="s">
        <v>148</v>
      </c>
      <c r="AO19" t="s">
        <v>175</v>
      </c>
      <c r="AP19" t="s">
        <v>176</v>
      </c>
      <c r="AQ19" t="str">
        <f>AQ18</f>
        <v/>
      </c>
    </row>
    <row r="20" spans="1:43" ht="14.25" customHeight="1" x14ac:dyDescent="0.25">
      <c r="A20" s="99" t="s">
        <v>1164</v>
      </c>
      <c r="B20" s="112">
        <f>'Run Rate'!E5</f>
        <v>44</v>
      </c>
      <c r="C20" s="112">
        <f>'Run Rate'!F5</f>
        <v>177</v>
      </c>
      <c r="D20" s="112">
        <f>'Run Rate'!G5</f>
        <v>271</v>
      </c>
      <c r="E20" s="112">
        <f>'Run Rate'!H5</f>
        <v>274</v>
      </c>
      <c r="F20" s="112">
        <f>'Run Rate'!I5</f>
        <v>304</v>
      </c>
      <c r="G20" s="112">
        <f>'Run Rate'!J5</f>
        <v>225</v>
      </c>
      <c r="H20" s="112">
        <f>'Run Rate'!K5</f>
        <v>325</v>
      </c>
      <c r="I20" s="112">
        <f>'Run Rate'!L5</f>
        <v>385</v>
      </c>
      <c r="J20" s="112">
        <f>'Run Rate'!M5</f>
        <v>615</v>
      </c>
      <c r="K20" s="112">
        <f>'Run Rate'!N5</f>
        <v>250</v>
      </c>
      <c r="L20" s="112">
        <f>'Run Rate'!O5</f>
        <v>325</v>
      </c>
      <c r="M20" s="112">
        <f>'Run Rate'!P5</f>
        <v>423</v>
      </c>
      <c r="N20" s="112">
        <f>'Run Rate'!Q5</f>
        <v>312</v>
      </c>
      <c r="O20" s="112">
        <f>'Run Rate'!R5</f>
        <v>182</v>
      </c>
      <c r="P20" s="112">
        <f>'Run Rate'!S5</f>
        <v>67</v>
      </c>
      <c r="Q20" s="112">
        <f>'Run Rate'!T5</f>
        <v>118</v>
      </c>
      <c r="R20" s="112">
        <f>'Run Rate'!U5</f>
        <v>56</v>
      </c>
      <c r="S20" s="112">
        <f>'Run Rate'!V5</f>
        <v>178</v>
      </c>
      <c r="T20" s="112">
        <f>'Run Rate'!W5</f>
        <v>370</v>
      </c>
      <c r="U20" s="112">
        <f>'Run Rate'!X5</f>
        <v>456</v>
      </c>
      <c r="V20" s="112">
        <f>'Run Rate'!Y5</f>
        <v>360</v>
      </c>
      <c r="W20" s="112">
        <f>'Run Rate'!Z5</f>
        <v>136</v>
      </c>
      <c r="X20" s="112">
        <f>'Run Rate'!AA5</f>
        <v>435</v>
      </c>
      <c r="Y20" s="112">
        <f>'Run Rate'!AB5</f>
        <v>609</v>
      </c>
      <c r="Z20" s="112">
        <f>'Run Rate'!AC5</f>
        <v>511</v>
      </c>
      <c r="AA20" s="112">
        <f>'Run Rate'!AD5</f>
        <v>656</v>
      </c>
      <c r="AB20" s="113">
        <v>451</v>
      </c>
      <c r="AC20" s="112">
        <v>451</v>
      </c>
      <c r="AD20" s="112">
        <v>451</v>
      </c>
      <c r="AE20" s="112">
        <v>451</v>
      </c>
      <c r="AF20" s="112">
        <v>451</v>
      </c>
      <c r="AG20" s="112">
        <v>451</v>
      </c>
      <c r="AH20" s="112">
        <v>451</v>
      </c>
      <c r="AI20" s="112">
        <v>451</v>
      </c>
      <c r="AJ20" s="112">
        <v>451</v>
      </c>
      <c r="AK20" s="112">
        <v>451</v>
      </c>
      <c r="AL20" s="112">
        <v>451</v>
      </c>
      <c r="AM20" s="112">
        <v>451</v>
      </c>
      <c r="AN20" s="112">
        <v>451</v>
      </c>
      <c r="AO20" t="s">
        <v>177</v>
      </c>
      <c r="AP20" t="s">
        <v>178</v>
      </c>
      <c r="AQ20" t="str">
        <f>AQ18</f>
        <v/>
      </c>
    </row>
    <row r="21" spans="1:43" ht="14.25" customHeight="1" x14ac:dyDescent="0.25">
      <c r="A21" s="99" t="s">
        <v>1165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5"/>
      <c r="Y21" s="115"/>
      <c r="Z21" s="115"/>
      <c r="AA21" s="112" t="s">
        <v>1166</v>
      </c>
      <c r="AB21" s="113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t="s">
        <v>179</v>
      </c>
      <c r="AP21" t="s">
        <v>180</v>
      </c>
      <c r="AQ21" t="str">
        <f>AQ18</f>
        <v/>
      </c>
    </row>
    <row r="22" spans="1:43" ht="14.25" customHeight="1" x14ac:dyDescent="0.25">
      <c r="A22" s="99" t="s">
        <v>1167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6"/>
      <c r="Y22" s="117"/>
      <c r="Z22" s="115"/>
      <c r="AA22" s="112" t="s">
        <v>1168</v>
      </c>
      <c r="AB22" s="113">
        <f>'Demand Input VP'!B14</f>
        <v>0</v>
      </c>
      <c r="AC22" s="112">
        <f>'Demand Input VP'!C14</f>
        <v>0</v>
      </c>
      <c r="AD22" s="112">
        <f>'Demand Input VP'!D14</f>
        <v>0</v>
      </c>
      <c r="AE22" s="112">
        <f>'Demand Input VP'!E14</f>
        <v>0</v>
      </c>
      <c r="AF22" s="112">
        <f>'Demand Input VP'!F14</f>
        <v>0</v>
      </c>
      <c r="AG22" s="112">
        <f>'Demand Input VP'!G14</f>
        <v>0</v>
      </c>
      <c r="AH22" s="112">
        <f>'Demand Input VP'!H14</f>
        <v>0</v>
      </c>
      <c r="AI22" s="112">
        <f>'Demand Input VP'!I14</f>
        <v>0</v>
      </c>
      <c r="AJ22" s="112">
        <f>'Demand Input VP'!J14</f>
        <v>0</v>
      </c>
      <c r="AK22" s="112">
        <f>'Demand Input VP'!K14</f>
        <v>0</v>
      </c>
      <c r="AL22" s="112">
        <f>'Demand Input VP'!L14</f>
        <v>0</v>
      </c>
      <c r="AM22" s="112">
        <f>'Demand Input VP'!M14</f>
        <v>0</v>
      </c>
      <c r="AN22" s="112">
        <f>'Demand Input VP'!N14</f>
        <v>0</v>
      </c>
      <c r="AO22" t="s">
        <v>181</v>
      </c>
      <c r="AP22" t="s">
        <v>182</v>
      </c>
      <c r="AQ22" t="str">
        <f>AQ18</f>
        <v/>
      </c>
    </row>
    <row r="23" spans="1:43" ht="14.25" customHeight="1" x14ac:dyDescent="0.25">
      <c r="A23" s="99" t="s">
        <v>1169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5"/>
      <c r="X23" s="116"/>
      <c r="Y23" s="117"/>
      <c r="Z23" s="119"/>
      <c r="AA23" s="120" t="s">
        <v>1170</v>
      </c>
      <c r="AB23" s="121">
        <f>'Demand Input VP'!B13</f>
        <v>0</v>
      </c>
      <c r="AC23" s="120">
        <f>'Demand Input VP'!C13</f>
        <v>0</v>
      </c>
      <c r="AD23" s="120">
        <f>'Demand Input VP'!D13</f>
        <v>0</v>
      </c>
      <c r="AE23" s="120">
        <f>'Demand Input VP'!E13</f>
        <v>0</v>
      </c>
      <c r="AF23" s="120">
        <f>'Demand Input VP'!F13</f>
        <v>0</v>
      </c>
      <c r="AG23" s="120">
        <f>'Demand Input VP'!G13</f>
        <v>0</v>
      </c>
      <c r="AH23" s="120">
        <f>'Demand Input VP'!H13</f>
        <v>0</v>
      </c>
      <c r="AI23" s="120">
        <f>'Demand Input VP'!I13</f>
        <v>0</v>
      </c>
      <c r="AJ23" s="120">
        <f>'Demand Input VP'!J13</f>
        <v>0</v>
      </c>
      <c r="AK23" s="120">
        <f>'Demand Input VP'!K13</f>
        <v>0</v>
      </c>
      <c r="AL23" s="120">
        <f>'Demand Input VP'!L13</f>
        <v>0</v>
      </c>
      <c r="AM23" s="120">
        <f>'Demand Input VP'!M13</f>
        <v>0</v>
      </c>
      <c r="AN23" s="120">
        <f>'Demand Input VP'!N13</f>
        <v>0</v>
      </c>
      <c r="AO23" t="s">
        <v>183</v>
      </c>
      <c r="AP23" t="s">
        <v>184</v>
      </c>
      <c r="AQ23" t="str">
        <f>AQ18</f>
        <v/>
      </c>
    </row>
    <row r="24" spans="1:43" ht="14.25" customHeight="1" x14ac:dyDescent="0.25">
      <c r="A24" s="1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16"/>
      <c r="Y24" s="117"/>
      <c r="Z24" s="123"/>
      <c r="AA24" s="112" t="s">
        <v>1171</v>
      </c>
      <c r="AB24" s="113">
        <f>'Demand Input MP'!B14</f>
        <v>0</v>
      </c>
      <c r="AC24" s="112">
        <f>'Demand Input MP'!C14</f>
        <v>0</v>
      </c>
      <c r="AD24" s="112">
        <f>'Demand Input MP'!D14</f>
        <v>0</v>
      </c>
      <c r="AE24" s="112">
        <f>'Demand Input MP'!E14</f>
        <v>0</v>
      </c>
      <c r="AF24" s="112">
        <f>'Demand Input MP'!F14</f>
        <v>0</v>
      </c>
      <c r="AG24" s="112">
        <f>'Demand Input MP'!G14</f>
        <v>0</v>
      </c>
      <c r="AH24" s="112">
        <f>'Demand Input MP'!H14</f>
        <v>0</v>
      </c>
      <c r="AI24" s="112">
        <f>'Demand Input MP'!I14</f>
        <v>0</v>
      </c>
      <c r="AJ24" s="112">
        <f>'Demand Input MP'!J14</f>
        <v>0</v>
      </c>
      <c r="AK24" s="112">
        <f>'Demand Input MP'!K14</f>
        <v>0</v>
      </c>
      <c r="AL24" s="112">
        <f>'Demand Input MP'!L14</f>
        <v>0</v>
      </c>
      <c r="AM24" s="112">
        <f>'Demand Input MP'!M14</f>
        <v>0</v>
      </c>
      <c r="AN24" s="112">
        <f>'Demand Input MP'!N14</f>
        <v>0</v>
      </c>
      <c r="AO24" t="s">
        <v>185</v>
      </c>
      <c r="AP24" t="s">
        <v>186</v>
      </c>
      <c r="AQ24" t="str">
        <f>AQ18</f>
        <v/>
      </c>
    </row>
    <row r="25" spans="1:43" ht="14.25" customHeight="1" x14ac:dyDescent="0.25">
      <c r="A25" s="1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4" t="s">
        <v>91</v>
      </c>
      <c r="W25" s="125">
        <f>IFERROR(IF(SUM('Run Rate History'!E5:AD5)&gt;0,(SUMPRODUCT((B20:AA20&gt;=PERCENTILE(B20:AA20,0.1))*(B20:AA20&lt;=PERCENTILE(B20:AA20,0.9))*B20:AA20)+SUMPRODUCT(('Run Rate History'!E5:AD5&gt;=PERCENTILE(B20:AA20,0.1))*('Run Rate History'!E5:AD5&lt;=PERCENTILE(B20:AA20,0.9))*'Run Rate History'!E5:AD5))/(SUMPRODUCT((B20:AA20&gt;=PERCENTILE(B20:AA20,0.1))*(B20:AA20&lt;=PERCENTILE(B20:AA20,0.9))*1)+SUMPRODUCT(('Run Rate History'!E5:AD5&gt;=PERCENTILE(B20:AA20,0.1))*('Run Rate History'!E5:AD5&lt;=PERCENTILE(B20:AA20,0.9))*1)),TRIMMEAN(B20:AA20,0.15)),0)</f>
        <v>263.39534883720933</v>
      </c>
      <c r="X25" s="126" t="s">
        <v>1172</v>
      </c>
      <c r="Y25" s="127">
        <f>SUM(B20:AA20)/26</f>
        <v>310.15384615384613</v>
      </c>
      <c r="Z25" s="128"/>
      <c r="AA25" s="112" t="s">
        <v>1173</v>
      </c>
      <c r="AB25" s="113">
        <f>'Demand Input MP'!B13</f>
        <v>0</v>
      </c>
      <c r="AC25" s="112">
        <f>'Demand Input MP'!C13</f>
        <v>0</v>
      </c>
      <c r="AD25" s="112">
        <f>'Demand Input MP'!D13</f>
        <v>0</v>
      </c>
      <c r="AE25" s="112">
        <f>'Demand Input MP'!E13</f>
        <v>0</v>
      </c>
      <c r="AF25" s="112">
        <f>'Demand Input MP'!F13</f>
        <v>0</v>
      </c>
      <c r="AG25" s="112">
        <f>'Demand Input MP'!G13</f>
        <v>0</v>
      </c>
      <c r="AH25" s="112">
        <f>'Demand Input MP'!H13</f>
        <v>0</v>
      </c>
      <c r="AI25" s="112">
        <f>'Demand Input MP'!I13</f>
        <v>0</v>
      </c>
      <c r="AJ25" s="112">
        <f>'Demand Input MP'!J13</f>
        <v>0</v>
      </c>
      <c r="AK25" s="112">
        <f>'Demand Input MP'!K13</f>
        <v>0</v>
      </c>
      <c r="AL25" s="112">
        <f>'Demand Input MP'!L13</f>
        <v>0</v>
      </c>
      <c r="AM25" s="112">
        <f>'Demand Input MP'!M13</f>
        <v>0</v>
      </c>
      <c r="AN25" s="112">
        <f>'Demand Input MP'!N13</f>
        <v>0</v>
      </c>
      <c r="AO25" t="s">
        <v>187</v>
      </c>
      <c r="AP25" t="s">
        <v>188</v>
      </c>
      <c r="AQ25" t="str">
        <f>AQ18</f>
        <v/>
      </c>
    </row>
    <row r="26" spans="1:43" ht="14.25" customHeight="1" x14ac:dyDescent="0.25">
      <c r="A26" s="1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4" t="s">
        <v>94</v>
      </c>
      <c r="W26" s="125">
        <f>IFERROR((1*MIN(MAX(X20,0.5*IF(SUM('Run Rate History'!E5:AD5)&gt;0,(MEDIAN(IF(B20:AA20&gt;0,B20:AA20))+MEDIAN(IF('Run Rate History'!E5:AD5&gt;0,'Run Rate History'!E5:AD5)))/2,MEDIAN(IF(B20:AA20&gt;0,B20:AA20)))),2*IF(SUM('Run Rate History'!E5:AD5)&gt;0,(MEDIAN(IF(B20:AA20&gt;0,B20:AA20))+MEDIAN(IF('Run Rate History'!E5:AD5&gt;0,'Run Rate History'!E5:AD5)))/2,MEDIAN(IF(B20:AA20&gt;0,B20:AA20))))+2*MIN(MAX(Y20,0.5*IF(SUM('Run Rate History'!E5:AD5)&gt;0,(MEDIAN(IF(B20:AA20&gt;0,B20:AA20))+MEDIAN(IF('Run Rate History'!E5:AD5&gt;0,'Run Rate History'!E5:AD5)))/2,MEDIAN(IF(B20:AA20&gt;0,B20:AA20)))),2*IF(SUM('Run Rate History'!E5:AD5)&gt;0,(MEDIAN(IF(B20:AA20&gt;0,B20:AA20))+MEDIAN(IF('Run Rate History'!E5:AD5&gt;0,'Run Rate History'!E5:AD5)))/2,MEDIAN(IF(B20:AA20&gt;0,B20:AA20))))+3*MIN(MAX(Z20,0.5*IF(SUM('Run Rate History'!E5:AD5)&gt;0,(MEDIAN(IF(B20:AA20&gt;0,B20:AA20))+MEDIAN(IF('Run Rate History'!E5:AD5&gt;0,'Run Rate History'!E5:AD5)))/2,MEDIAN(IF(B20:AA20&gt;0,B20:AA20)))),2*IF(SUM('Run Rate History'!E5:AD5)&gt;0,(MEDIAN(IF(B20:AA20&gt;0,B20:AA20))+MEDIAN(IF('Run Rate History'!E5:AD5&gt;0,'Run Rate History'!E5:AD5)))/2,MEDIAN(IF(B20:AA20&gt;0,B20:AA20))))+4*MIN(MAX(AA20,0.5*IF(SUM('Run Rate History'!E5:AD5)&gt;0,(MEDIAN(IF(B20:AA20&gt;0,B20:AA20))+MEDIAN(IF('Run Rate History'!E5:AD5&gt;0,'Run Rate History'!E5:AD5)))/2,MEDIAN(IF(B20:AA20&gt;0,B20:AA20)))),2*IF(SUM('Run Rate History'!E5:AD5)&gt;0,(MEDIAN(IF(B20:AA20&gt;0,B20:AA20))+MEDIAN(IF('Run Rate History'!E5:AD5&gt;0,'Run Rate History'!E5:AD5)))/2,MEDIAN(IF(B20:AA20&gt;0,B20:AA20)))))/10,0)</f>
        <v>506.1</v>
      </c>
      <c r="X26" s="129" t="s">
        <v>1174</v>
      </c>
      <c r="Y26" s="130">
        <f>IFERROR(VLOOKUP(A18,'Stanje zaliha'!A:E,5,FALSE()),0)</f>
        <v>1147</v>
      </c>
      <c r="Z26" s="131"/>
      <c r="AA26" s="113" t="s">
        <v>1175</v>
      </c>
      <c r="AB26" s="118">
        <f t="shared" ref="AB26:AN26" si="2">SUM(AB22:AB25)</f>
        <v>0</v>
      </c>
      <c r="AC26" s="118">
        <f t="shared" si="2"/>
        <v>0</v>
      </c>
      <c r="AD26" s="118">
        <f t="shared" si="2"/>
        <v>0</v>
      </c>
      <c r="AE26" s="118">
        <f t="shared" si="2"/>
        <v>0</v>
      </c>
      <c r="AF26" s="118">
        <f t="shared" si="2"/>
        <v>0</v>
      </c>
      <c r="AG26" s="118">
        <f t="shared" si="2"/>
        <v>0</v>
      </c>
      <c r="AH26" s="118">
        <f t="shared" si="2"/>
        <v>0</v>
      </c>
      <c r="AI26" s="118">
        <f t="shared" si="2"/>
        <v>0</v>
      </c>
      <c r="AJ26" s="118">
        <f t="shared" si="2"/>
        <v>0</v>
      </c>
      <c r="AK26" s="118">
        <f t="shared" si="2"/>
        <v>0</v>
      </c>
      <c r="AL26" s="118">
        <f t="shared" si="2"/>
        <v>0</v>
      </c>
      <c r="AM26" s="118">
        <f t="shared" si="2"/>
        <v>0</v>
      </c>
      <c r="AN26" s="118">
        <f t="shared" si="2"/>
        <v>0</v>
      </c>
      <c r="AO26" t="s">
        <v>189</v>
      </c>
      <c r="AP26" t="s">
        <v>190</v>
      </c>
      <c r="AQ26" t="str">
        <f>AQ18</f>
        <v/>
      </c>
    </row>
    <row r="27" spans="1:43" ht="14.25" customHeight="1" x14ac:dyDescent="0.25">
      <c r="A27" s="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4" t="s">
        <v>95</v>
      </c>
      <c r="W27" s="125">
        <f>IFERROR(0.6*W26+0.4*W25,0)</f>
        <v>409.01813953488374</v>
      </c>
      <c r="X27" s="132" t="s">
        <v>1176</v>
      </c>
      <c r="Y27" s="133">
        <f>IFERROR(SUMIF('Popis poslanih narudžbi'!A:A,A18,'Popis poslanih narudžbi'!C:C),0)</f>
        <v>2160</v>
      </c>
      <c r="Z27" s="131"/>
      <c r="AA27" s="134" t="s">
        <v>1177</v>
      </c>
      <c r="AB27" s="118">
        <f t="shared" ref="AB27:AN27" si="3">AB20+AB26</f>
        <v>451</v>
      </c>
      <c r="AC27" s="118">
        <f t="shared" si="3"/>
        <v>451</v>
      </c>
      <c r="AD27" s="118">
        <f t="shared" si="3"/>
        <v>451</v>
      </c>
      <c r="AE27" s="118">
        <f t="shared" si="3"/>
        <v>451</v>
      </c>
      <c r="AF27" s="118">
        <f t="shared" si="3"/>
        <v>451</v>
      </c>
      <c r="AG27" s="118">
        <f t="shared" si="3"/>
        <v>451</v>
      </c>
      <c r="AH27" s="118">
        <f t="shared" si="3"/>
        <v>451</v>
      </c>
      <c r="AI27" s="118">
        <f t="shared" si="3"/>
        <v>451</v>
      </c>
      <c r="AJ27" s="118">
        <f t="shared" si="3"/>
        <v>451</v>
      </c>
      <c r="AK27" s="118">
        <f t="shared" si="3"/>
        <v>451</v>
      </c>
      <c r="AL27" s="118">
        <f t="shared" si="3"/>
        <v>451</v>
      </c>
      <c r="AM27" s="118">
        <f t="shared" si="3"/>
        <v>451</v>
      </c>
      <c r="AN27" s="118">
        <f t="shared" si="3"/>
        <v>451</v>
      </c>
      <c r="AO27" t="s">
        <v>191</v>
      </c>
      <c r="AP27" t="s">
        <v>192</v>
      </c>
      <c r="AQ27" t="str">
        <f>AQ18</f>
        <v/>
      </c>
    </row>
    <row r="28" spans="1:43" ht="14.25" customHeight="1" x14ac:dyDescent="0.25">
      <c r="A28" s="107" t="str">
        <f>'Run Rate'!A6</f>
        <v>POL09752</v>
      </c>
      <c r="B28" s="135" t="str">
        <f>'Run Rate'!B6</f>
        <v>Polleo Elite Creapure® Creatine 250g</v>
      </c>
      <c r="C28" s="135" t="str">
        <f>'Run Rate'!C6</f>
        <v>SPORTSKA PREHRANA</v>
      </c>
      <c r="D28" s="135" t="str">
        <f>'Run Rate'!D6</f>
        <v>01 GOLD</v>
      </c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t="s">
        <v>193</v>
      </c>
      <c r="AP28" t="s">
        <v>194</v>
      </c>
      <c r="AQ28" t="str">
        <f>IF(AND(OR($B$1="ALL",$B$1=C28),OR($E$1="ALL",$E$1=D28),OR($B$2="ALL",$B$2=A28),OR($E$2="ALL",IFERROR(SEARCH($E$2,B28),0)&gt;0)),"MATCH","")</f>
        <v/>
      </c>
    </row>
    <row r="29" spans="1:43" ht="14.25" customHeight="1" x14ac:dyDescent="0.25">
      <c r="A29" s="108" t="s">
        <v>1137</v>
      </c>
      <c r="B29" s="136" t="s">
        <v>1138</v>
      </c>
      <c r="C29" s="136" t="s">
        <v>1139</v>
      </c>
      <c r="D29" s="136" t="s">
        <v>1140</v>
      </c>
      <c r="E29" s="136" t="s">
        <v>1141</v>
      </c>
      <c r="F29" s="136" t="s">
        <v>1142</v>
      </c>
      <c r="G29" s="136" t="s">
        <v>1143</v>
      </c>
      <c r="H29" s="136" t="s">
        <v>1144</v>
      </c>
      <c r="I29" s="136" t="s">
        <v>1145</v>
      </c>
      <c r="J29" s="136" t="s">
        <v>1146</v>
      </c>
      <c r="K29" s="136" t="s">
        <v>1147</v>
      </c>
      <c r="L29" s="136" t="s">
        <v>1148</v>
      </c>
      <c r="M29" s="136" t="s">
        <v>1149</v>
      </c>
      <c r="N29" s="136" t="s">
        <v>1150</v>
      </c>
      <c r="O29" s="136" t="s">
        <v>1151</v>
      </c>
      <c r="P29" s="136" t="s">
        <v>1152</v>
      </c>
      <c r="Q29" s="136" t="s">
        <v>1153</v>
      </c>
      <c r="R29" s="136" t="s">
        <v>1154</v>
      </c>
      <c r="S29" s="136" t="s">
        <v>1155</v>
      </c>
      <c r="T29" s="136" t="s">
        <v>1156</v>
      </c>
      <c r="U29" s="136" t="s">
        <v>1157</v>
      </c>
      <c r="V29" s="136" t="s">
        <v>1158</v>
      </c>
      <c r="W29" s="136" t="s">
        <v>1159</v>
      </c>
      <c r="X29" s="136" t="s">
        <v>1160</v>
      </c>
      <c r="Y29" s="136" t="s">
        <v>1161</v>
      </c>
      <c r="Z29" s="136" t="s">
        <v>1162</v>
      </c>
      <c r="AA29" s="136" t="s">
        <v>1163</v>
      </c>
      <c r="AB29" s="137" t="s">
        <v>156</v>
      </c>
      <c r="AC29" s="137" t="s">
        <v>157</v>
      </c>
      <c r="AD29" s="137" t="s">
        <v>158</v>
      </c>
      <c r="AE29" s="137" t="s">
        <v>139</v>
      </c>
      <c r="AF29" s="138" t="s">
        <v>140</v>
      </c>
      <c r="AG29" s="138" t="s">
        <v>141</v>
      </c>
      <c r="AH29" s="138" t="s">
        <v>142</v>
      </c>
      <c r="AI29" s="138" t="s">
        <v>143</v>
      </c>
      <c r="AJ29" s="139" t="s">
        <v>144</v>
      </c>
      <c r="AK29" s="139" t="s">
        <v>145</v>
      </c>
      <c r="AL29" s="139" t="s">
        <v>146</v>
      </c>
      <c r="AM29" s="140" t="s">
        <v>147</v>
      </c>
      <c r="AN29" s="140" t="s">
        <v>148</v>
      </c>
      <c r="AO29" t="s">
        <v>195</v>
      </c>
      <c r="AP29" t="s">
        <v>196</v>
      </c>
      <c r="AQ29" t="str">
        <f>AQ28</f>
        <v/>
      </c>
    </row>
    <row r="30" spans="1:43" ht="14.25" customHeight="1" x14ac:dyDescent="0.25">
      <c r="A30" s="99" t="s">
        <v>1164</v>
      </c>
      <c r="B30" s="112">
        <f>'Run Rate'!E6</f>
        <v>190</v>
      </c>
      <c r="C30" s="112">
        <f>'Run Rate'!F6</f>
        <v>119</v>
      </c>
      <c r="D30" s="112">
        <f>'Run Rate'!G6</f>
        <v>42</v>
      </c>
      <c r="E30" s="112">
        <f>'Run Rate'!H6</f>
        <v>203</v>
      </c>
      <c r="F30" s="112">
        <f>'Run Rate'!I6</f>
        <v>472</v>
      </c>
      <c r="G30" s="112">
        <f>'Run Rate'!J6</f>
        <v>376</v>
      </c>
      <c r="H30" s="112">
        <f>'Run Rate'!K6</f>
        <v>404</v>
      </c>
      <c r="I30" s="112">
        <f>'Run Rate'!L6</f>
        <v>463</v>
      </c>
      <c r="J30" s="112">
        <f>'Run Rate'!M6</f>
        <v>606</v>
      </c>
      <c r="K30" s="112">
        <f>'Run Rate'!N6</f>
        <v>409</v>
      </c>
      <c r="L30" s="112">
        <f>'Run Rate'!O6</f>
        <v>502</v>
      </c>
      <c r="M30" s="112">
        <f>'Run Rate'!P6</f>
        <v>572</v>
      </c>
      <c r="N30" s="112">
        <f>'Run Rate'!Q6</f>
        <v>467</v>
      </c>
      <c r="O30" s="112">
        <f>'Run Rate'!R6</f>
        <v>289</v>
      </c>
      <c r="P30" s="112">
        <f>'Run Rate'!S6</f>
        <v>145</v>
      </c>
      <c r="Q30" s="112">
        <f>'Run Rate'!T6</f>
        <v>486</v>
      </c>
      <c r="R30" s="112">
        <f>'Run Rate'!U6</f>
        <v>176</v>
      </c>
      <c r="S30" s="112">
        <f>'Run Rate'!V6</f>
        <v>31</v>
      </c>
      <c r="T30" s="112">
        <f>'Run Rate'!W6</f>
        <v>474</v>
      </c>
      <c r="U30" s="112">
        <f>'Run Rate'!X6</f>
        <v>820</v>
      </c>
      <c r="V30" s="112">
        <f>'Run Rate'!Y6</f>
        <v>703</v>
      </c>
      <c r="W30" s="112">
        <f>'Run Rate'!Z6</f>
        <v>711</v>
      </c>
      <c r="X30" s="112">
        <f>'Run Rate'!AA6</f>
        <v>668</v>
      </c>
      <c r="Y30" s="112">
        <f>'Run Rate'!AB6</f>
        <v>650</v>
      </c>
      <c r="Z30" s="112">
        <f>'Run Rate'!AC6</f>
        <v>228</v>
      </c>
      <c r="AA30" s="112">
        <f>'Run Rate'!AD6</f>
        <v>351</v>
      </c>
      <c r="AB30" s="113">
        <v>384</v>
      </c>
      <c r="AC30" s="112">
        <v>409</v>
      </c>
      <c r="AD30" s="112">
        <v>415</v>
      </c>
      <c r="AE30" s="112">
        <v>386</v>
      </c>
      <c r="AF30" s="112">
        <v>439</v>
      </c>
      <c r="AG30" s="112">
        <v>441</v>
      </c>
      <c r="AH30" s="112">
        <v>438</v>
      </c>
      <c r="AI30" s="112">
        <v>438</v>
      </c>
      <c r="AJ30" s="112">
        <v>431</v>
      </c>
      <c r="AK30" s="112">
        <v>437</v>
      </c>
      <c r="AL30" s="112">
        <v>483</v>
      </c>
      <c r="AM30" s="112">
        <v>387</v>
      </c>
      <c r="AN30" s="112">
        <v>394</v>
      </c>
      <c r="AO30" t="s">
        <v>197</v>
      </c>
      <c r="AP30" t="s">
        <v>198</v>
      </c>
      <c r="AQ30" t="str">
        <f>AQ28</f>
        <v/>
      </c>
    </row>
    <row r="31" spans="1:43" ht="14.25" customHeight="1" x14ac:dyDescent="0.25">
      <c r="A31" s="99" t="s">
        <v>1165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5"/>
      <c r="X31" s="115"/>
      <c r="Y31" s="115"/>
      <c r="Z31" s="115"/>
      <c r="AA31" s="112" t="s">
        <v>1166</v>
      </c>
      <c r="AB31" s="113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t="s">
        <v>199</v>
      </c>
      <c r="AP31" t="s">
        <v>200</v>
      </c>
      <c r="AQ31" t="str">
        <f>AQ28</f>
        <v/>
      </c>
    </row>
    <row r="32" spans="1:43" ht="14.25" customHeight="1" x14ac:dyDescent="0.25">
      <c r="A32" s="99" t="s">
        <v>1167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5"/>
      <c r="X32" s="116"/>
      <c r="Y32" s="117"/>
      <c r="Z32" s="115"/>
      <c r="AA32" s="112" t="s">
        <v>1168</v>
      </c>
      <c r="AB32" s="113">
        <f>'Demand Input VP'!B19</f>
        <v>0</v>
      </c>
      <c r="AC32" s="112">
        <f>'Demand Input VP'!C19</f>
        <v>0</v>
      </c>
      <c r="AD32" s="112">
        <f>'Demand Input VP'!D19</f>
        <v>0</v>
      </c>
      <c r="AE32" s="112">
        <f>'Demand Input VP'!E19</f>
        <v>504</v>
      </c>
      <c r="AF32" s="112">
        <f>'Demand Input VP'!F19</f>
        <v>0</v>
      </c>
      <c r="AG32" s="112">
        <f>'Demand Input VP'!G19</f>
        <v>0</v>
      </c>
      <c r="AH32" s="112">
        <f>'Demand Input VP'!H19</f>
        <v>0</v>
      </c>
      <c r="AI32" s="112">
        <f>'Demand Input VP'!I19</f>
        <v>0</v>
      </c>
      <c r="AJ32" s="112">
        <f>'Demand Input VP'!J19</f>
        <v>0</v>
      </c>
      <c r="AK32" s="112">
        <f>'Demand Input VP'!K19</f>
        <v>0</v>
      </c>
      <c r="AL32" s="112">
        <f>'Demand Input VP'!L19</f>
        <v>0</v>
      </c>
      <c r="AM32" s="112">
        <f>'Demand Input VP'!M19</f>
        <v>0</v>
      </c>
      <c r="AN32" s="112">
        <f>'Demand Input VP'!N19</f>
        <v>0</v>
      </c>
      <c r="AO32" t="s">
        <v>201</v>
      </c>
      <c r="AP32" t="s">
        <v>202</v>
      </c>
      <c r="AQ32" t="str">
        <f>AQ28</f>
        <v/>
      </c>
    </row>
    <row r="33" spans="1:43" ht="14.25" customHeight="1" x14ac:dyDescent="0.25">
      <c r="A33" s="99" t="s">
        <v>1169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5"/>
      <c r="X33" s="116"/>
      <c r="Y33" s="117"/>
      <c r="Z33" s="119"/>
      <c r="AA33" s="120" t="s">
        <v>1170</v>
      </c>
      <c r="AB33" s="121">
        <f>'Demand Input VP'!B18</f>
        <v>0</v>
      </c>
      <c r="AC33" s="120">
        <f>'Demand Input VP'!C18</f>
        <v>0</v>
      </c>
      <c r="AD33" s="120">
        <f>'Demand Input VP'!D18</f>
        <v>0</v>
      </c>
      <c r="AE33" s="120">
        <f>'Demand Input VP'!E18</f>
        <v>0</v>
      </c>
      <c r="AF33" s="120">
        <f>'Demand Input VP'!F18</f>
        <v>0</v>
      </c>
      <c r="AG33" s="120">
        <f>'Demand Input VP'!G18</f>
        <v>0</v>
      </c>
      <c r="AH33" s="120">
        <f>'Demand Input VP'!H18</f>
        <v>0</v>
      </c>
      <c r="AI33" s="120">
        <f>'Demand Input VP'!I18</f>
        <v>0</v>
      </c>
      <c r="AJ33" s="120">
        <f>'Demand Input VP'!J18</f>
        <v>0</v>
      </c>
      <c r="AK33" s="120">
        <f>'Demand Input VP'!K18</f>
        <v>0</v>
      </c>
      <c r="AL33" s="120">
        <f>'Demand Input VP'!L18</f>
        <v>0</v>
      </c>
      <c r="AM33" s="120">
        <f>'Demand Input VP'!M18</f>
        <v>0</v>
      </c>
      <c r="AN33" s="120">
        <f>'Demand Input VP'!N18</f>
        <v>0</v>
      </c>
      <c r="AO33" t="s">
        <v>203</v>
      </c>
      <c r="AP33" t="s">
        <v>204</v>
      </c>
      <c r="AQ33" t="str">
        <f>AQ28</f>
        <v/>
      </c>
    </row>
    <row r="34" spans="1:43" ht="14.25" customHeight="1" x14ac:dyDescent="0.25">
      <c r="A34" s="1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3"/>
      <c r="X34" s="116"/>
      <c r="Y34" s="117"/>
      <c r="Z34" s="123"/>
      <c r="AA34" s="112" t="s">
        <v>1171</v>
      </c>
      <c r="AB34" s="113">
        <f>'Demand Input MP'!B19</f>
        <v>0</v>
      </c>
      <c r="AC34" s="112">
        <f>'Demand Input MP'!C19</f>
        <v>0</v>
      </c>
      <c r="AD34" s="112">
        <f>'Demand Input MP'!D19</f>
        <v>0</v>
      </c>
      <c r="AE34" s="112">
        <f>'Demand Input MP'!E19</f>
        <v>0</v>
      </c>
      <c r="AF34" s="112">
        <f>'Demand Input MP'!F19</f>
        <v>0</v>
      </c>
      <c r="AG34" s="112">
        <f>'Demand Input MP'!G19</f>
        <v>0</v>
      </c>
      <c r="AH34" s="112">
        <f>'Demand Input MP'!H19</f>
        <v>0</v>
      </c>
      <c r="AI34" s="112">
        <f>'Demand Input MP'!I19</f>
        <v>0</v>
      </c>
      <c r="AJ34" s="112">
        <f>'Demand Input MP'!J19</f>
        <v>0</v>
      </c>
      <c r="AK34" s="112">
        <f>'Demand Input MP'!K19</f>
        <v>0</v>
      </c>
      <c r="AL34" s="112">
        <f>'Demand Input MP'!L19</f>
        <v>0</v>
      </c>
      <c r="AM34" s="112">
        <f>'Demand Input MP'!M19</f>
        <v>0</v>
      </c>
      <c r="AN34" s="112">
        <f>'Demand Input MP'!N19</f>
        <v>0</v>
      </c>
      <c r="AO34" t="s">
        <v>205</v>
      </c>
      <c r="AP34" t="s">
        <v>206</v>
      </c>
      <c r="AQ34" t="str">
        <f>AQ28</f>
        <v/>
      </c>
    </row>
    <row r="35" spans="1:43" ht="14.25" customHeight="1" x14ac:dyDescent="0.25">
      <c r="A35" s="1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4" t="s">
        <v>91</v>
      </c>
      <c r="W35" s="125">
        <f>IFERROR(IF(SUM('Run Rate History'!E6:AD6)&gt;0,(SUMPRODUCT((B30:AA30&gt;=PERCENTILE(B30:AA30,0.1))*(B30:AA30&lt;=PERCENTILE(B30:AA30,0.9))*B30:AA30)+SUMPRODUCT(('Run Rate History'!E6:AD6&gt;=PERCENTILE(B30:AA30,0.1))*('Run Rate History'!E6:AD6&lt;=PERCENTILE(B30:AA30,0.9))*'Run Rate History'!E6:AD6))/(SUMPRODUCT((B30:AA30&gt;=PERCENTILE(B30:AA30,0.1))*(B30:AA30&lt;=PERCENTILE(B30:AA30,0.9))*1)+SUMPRODUCT(('Run Rate History'!E6:AD6&gt;=PERCENTILE(B30:AA30,0.1))*('Run Rate History'!E6:AD6&lt;=PERCENTILE(B30:AA30,0.9))*1)),TRIMMEAN(B30:AA30,0.15)),0)</f>
        <v>399.6904761904762</v>
      </c>
      <c r="X35" s="126" t="s">
        <v>1172</v>
      </c>
      <c r="Y35" s="127">
        <f>SUM(B30:AA30)/26</f>
        <v>406.03846153846155</v>
      </c>
      <c r="Z35" s="128"/>
      <c r="AA35" s="112" t="s">
        <v>1173</v>
      </c>
      <c r="AB35" s="113">
        <f>'Demand Input MP'!B18</f>
        <v>0</v>
      </c>
      <c r="AC35" s="112">
        <f>'Demand Input MP'!C18</f>
        <v>0</v>
      </c>
      <c r="AD35" s="112">
        <f>'Demand Input MP'!D18</f>
        <v>0</v>
      </c>
      <c r="AE35" s="112">
        <f>'Demand Input MP'!E18</f>
        <v>0</v>
      </c>
      <c r="AF35" s="112">
        <f>'Demand Input MP'!F18</f>
        <v>0</v>
      </c>
      <c r="AG35" s="112">
        <f>'Demand Input MP'!G18</f>
        <v>0</v>
      </c>
      <c r="AH35" s="112">
        <f>'Demand Input MP'!H18</f>
        <v>0</v>
      </c>
      <c r="AI35" s="112">
        <f>'Demand Input MP'!I18</f>
        <v>0</v>
      </c>
      <c r="AJ35" s="112">
        <f>'Demand Input MP'!J18</f>
        <v>0</v>
      </c>
      <c r="AK35" s="112">
        <f>'Demand Input MP'!K18</f>
        <v>0</v>
      </c>
      <c r="AL35" s="112">
        <f>'Demand Input MP'!L18</f>
        <v>0</v>
      </c>
      <c r="AM35" s="112">
        <f>'Demand Input MP'!M18</f>
        <v>0</v>
      </c>
      <c r="AN35" s="112">
        <f>'Demand Input MP'!N18</f>
        <v>0</v>
      </c>
      <c r="AO35" t="s">
        <v>207</v>
      </c>
      <c r="AP35" t="s">
        <v>208</v>
      </c>
      <c r="AQ35" t="str">
        <f>AQ28</f>
        <v/>
      </c>
    </row>
    <row r="36" spans="1:43" ht="14.25" customHeight="1" x14ac:dyDescent="0.25">
      <c r="A36" s="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4" t="s">
        <v>94</v>
      </c>
      <c r="W36" s="125">
        <f>IFERROR((1*MIN(MAX(X30,0.5*IF(SUM('Run Rate History'!E6:AD6)&gt;0,(MEDIAN(IF(B30:AA30&gt;0,B30:AA30))+MEDIAN(IF('Run Rate History'!E6:AD6&gt;0,'Run Rate History'!E6:AD6)))/2,MEDIAN(IF(B30:AA30&gt;0,B30:AA30)))),2*IF(SUM('Run Rate History'!E6:AD6)&gt;0,(MEDIAN(IF(B30:AA30&gt;0,B30:AA30))+MEDIAN(IF('Run Rate History'!E6:AD6&gt;0,'Run Rate History'!E6:AD6)))/2,MEDIAN(IF(B30:AA30&gt;0,B30:AA30))))+2*MIN(MAX(Y30,0.5*IF(SUM('Run Rate History'!E6:AD6)&gt;0,(MEDIAN(IF(B30:AA30&gt;0,B30:AA30))+MEDIAN(IF('Run Rate History'!E6:AD6&gt;0,'Run Rate History'!E6:AD6)))/2,MEDIAN(IF(B30:AA30&gt;0,B30:AA30)))),2*IF(SUM('Run Rate History'!E6:AD6)&gt;0,(MEDIAN(IF(B30:AA30&gt;0,B30:AA30))+MEDIAN(IF('Run Rate History'!E6:AD6&gt;0,'Run Rate History'!E6:AD6)))/2,MEDIAN(IF(B30:AA30&gt;0,B30:AA30))))+3*MIN(MAX(Z30,0.5*IF(SUM('Run Rate History'!E6:AD6)&gt;0,(MEDIAN(IF(B30:AA30&gt;0,B30:AA30))+MEDIAN(IF('Run Rate History'!E6:AD6&gt;0,'Run Rate History'!E6:AD6)))/2,MEDIAN(IF(B30:AA30&gt;0,B30:AA30)))),2*IF(SUM('Run Rate History'!E6:AD6)&gt;0,(MEDIAN(IF(B30:AA30&gt;0,B30:AA30))+MEDIAN(IF('Run Rate History'!E6:AD6&gt;0,'Run Rate History'!E6:AD6)))/2,MEDIAN(IF(B30:AA30&gt;0,B30:AA30))))+4*MIN(MAX(AA30,0.5*IF(SUM('Run Rate History'!E6:AD6)&gt;0,(MEDIAN(IF(B30:AA30&gt;0,B30:AA30))+MEDIAN(IF('Run Rate History'!E6:AD6&gt;0,'Run Rate History'!E6:AD6)))/2,MEDIAN(IF(B30:AA30&gt;0,B30:AA30)))),2*IF(SUM('Run Rate History'!E6:AD6)&gt;0,(MEDIAN(IF(B30:AA30&gt;0,B30:AA30))+MEDIAN(IF('Run Rate History'!E6:AD6&gt;0,'Run Rate History'!E6:AD6)))/2,MEDIAN(IF(B30:AA30&gt;0,B30:AA30)))))/10,0)</f>
        <v>405.6</v>
      </c>
      <c r="X36" s="129" t="s">
        <v>1174</v>
      </c>
      <c r="Y36" s="130">
        <f>IFERROR(VLOOKUP(A28,'Stanje zaliha'!A:E,5,FALSE()),0)</f>
        <v>2331</v>
      </c>
      <c r="Z36" s="131"/>
      <c r="AA36" s="113" t="s">
        <v>1175</v>
      </c>
      <c r="AB36" s="118">
        <f t="shared" ref="AB36:AN36" si="4">SUM(AB32:AB35)</f>
        <v>0</v>
      </c>
      <c r="AC36" s="118">
        <f t="shared" si="4"/>
        <v>0</v>
      </c>
      <c r="AD36" s="118">
        <f t="shared" si="4"/>
        <v>0</v>
      </c>
      <c r="AE36" s="118">
        <f t="shared" si="4"/>
        <v>504</v>
      </c>
      <c r="AF36" s="118">
        <f t="shared" si="4"/>
        <v>0</v>
      </c>
      <c r="AG36" s="118">
        <f t="shared" si="4"/>
        <v>0</v>
      </c>
      <c r="AH36" s="118">
        <f t="shared" si="4"/>
        <v>0</v>
      </c>
      <c r="AI36" s="118">
        <f t="shared" si="4"/>
        <v>0</v>
      </c>
      <c r="AJ36" s="118">
        <f t="shared" si="4"/>
        <v>0</v>
      </c>
      <c r="AK36" s="118">
        <f t="shared" si="4"/>
        <v>0</v>
      </c>
      <c r="AL36" s="118">
        <f t="shared" si="4"/>
        <v>0</v>
      </c>
      <c r="AM36" s="118">
        <f t="shared" si="4"/>
        <v>0</v>
      </c>
      <c r="AN36" s="118">
        <f t="shared" si="4"/>
        <v>0</v>
      </c>
      <c r="AO36" t="s">
        <v>209</v>
      </c>
      <c r="AP36" t="s">
        <v>210</v>
      </c>
      <c r="AQ36" t="str">
        <f>AQ28</f>
        <v/>
      </c>
    </row>
    <row r="37" spans="1:43" ht="14.25" customHeight="1" x14ac:dyDescent="0.25">
      <c r="A37" s="1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4" t="s">
        <v>95</v>
      </c>
      <c r="W37" s="125">
        <f>IFERROR(0.6*W36+0.4*W35,0)</f>
        <v>403.23619047619047</v>
      </c>
      <c r="X37" s="132" t="s">
        <v>1176</v>
      </c>
      <c r="Y37" s="133">
        <f>IFERROR(SUMIF('Popis poslanih narudžbi'!A:A,A28,'Popis poslanih narudžbi'!C:C),0)</f>
        <v>1231</v>
      </c>
      <c r="Z37" s="131"/>
      <c r="AA37" s="134" t="s">
        <v>1177</v>
      </c>
      <c r="AB37" s="118">
        <f t="shared" ref="AB37:AN37" si="5">AB30+AB36</f>
        <v>384</v>
      </c>
      <c r="AC37" s="118">
        <f t="shared" si="5"/>
        <v>409</v>
      </c>
      <c r="AD37" s="118">
        <f t="shared" si="5"/>
        <v>415</v>
      </c>
      <c r="AE37" s="118">
        <f t="shared" si="5"/>
        <v>890</v>
      </c>
      <c r="AF37" s="118">
        <f t="shared" si="5"/>
        <v>439</v>
      </c>
      <c r="AG37" s="118">
        <f t="shared" si="5"/>
        <v>441</v>
      </c>
      <c r="AH37" s="118">
        <f t="shared" si="5"/>
        <v>438</v>
      </c>
      <c r="AI37" s="118">
        <f t="shared" si="5"/>
        <v>438</v>
      </c>
      <c r="AJ37" s="118">
        <f t="shared" si="5"/>
        <v>431</v>
      </c>
      <c r="AK37" s="118">
        <f t="shared" si="5"/>
        <v>437</v>
      </c>
      <c r="AL37" s="118">
        <f t="shared" si="5"/>
        <v>483</v>
      </c>
      <c r="AM37" s="118">
        <f t="shared" si="5"/>
        <v>387</v>
      </c>
      <c r="AN37" s="118">
        <f t="shared" si="5"/>
        <v>394</v>
      </c>
      <c r="AO37" t="s">
        <v>211</v>
      </c>
      <c r="AP37" t="s">
        <v>212</v>
      </c>
      <c r="AQ37" t="str">
        <f>AQ28</f>
        <v/>
      </c>
    </row>
    <row r="38" spans="1:43" ht="14.25" customHeight="1" x14ac:dyDescent="0.25">
      <c r="A38" s="107" t="str">
        <f>'Run Rate'!A7</f>
        <v>POL09753</v>
      </c>
      <c r="B38" s="135" t="str">
        <f>'Run Rate'!B7</f>
        <v>Polleo Elite Creapure® Creatine 500g</v>
      </c>
      <c r="C38" s="135" t="str">
        <f>'Run Rate'!C7</f>
        <v>SPORTSKA PREHRANA</v>
      </c>
      <c r="D38" s="135" t="str">
        <f>'Run Rate'!D7</f>
        <v>01 GOLD</v>
      </c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t="s">
        <v>213</v>
      </c>
      <c r="AP38" t="s">
        <v>214</v>
      </c>
      <c r="AQ38" t="str">
        <f>IF(AND(OR($B$1="ALL",$B$1=C38),OR($E$1="ALL",$E$1=D38),OR($B$2="ALL",$B$2=A38),OR($E$2="ALL",IFERROR(SEARCH($E$2,B38),0)&gt;0)),"MATCH","")</f>
        <v/>
      </c>
    </row>
    <row r="39" spans="1:43" ht="14.25" customHeight="1" x14ac:dyDescent="0.25">
      <c r="A39" s="108" t="s">
        <v>1137</v>
      </c>
      <c r="B39" s="136" t="s">
        <v>1138</v>
      </c>
      <c r="C39" s="136" t="s">
        <v>1139</v>
      </c>
      <c r="D39" s="136" t="s">
        <v>1140</v>
      </c>
      <c r="E39" s="136" t="s">
        <v>1141</v>
      </c>
      <c r="F39" s="136" t="s">
        <v>1142</v>
      </c>
      <c r="G39" s="136" t="s">
        <v>1143</v>
      </c>
      <c r="H39" s="136" t="s">
        <v>1144</v>
      </c>
      <c r="I39" s="136" t="s">
        <v>1145</v>
      </c>
      <c r="J39" s="136" t="s">
        <v>1146</v>
      </c>
      <c r="K39" s="136" t="s">
        <v>1147</v>
      </c>
      <c r="L39" s="136" t="s">
        <v>1148</v>
      </c>
      <c r="M39" s="136" t="s">
        <v>1149</v>
      </c>
      <c r="N39" s="136" t="s">
        <v>1150</v>
      </c>
      <c r="O39" s="136" t="s">
        <v>1151</v>
      </c>
      <c r="P39" s="136" t="s">
        <v>1152</v>
      </c>
      <c r="Q39" s="136" t="s">
        <v>1153</v>
      </c>
      <c r="R39" s="136" t="s">
        <v>1154</v>
      </c>
      <c r="S39" s="136" t="s">
        <v>1155</v>
      </c>
      <c r="T39" s="136" t="s">
        <v>1156</v>
      </c>
      <c r="U39" s="136" t="s">
        <v>1157</v>
      </c>
      <c r="V39" s="136" t="s">
        <v>1158</v>
      </c>
      <c r="W39" s="136" t="s">
        <v>1159</v>
      </c>
      <c r="X39" s="136" t="s">
        <v>1160</v>
      </c>
      <c r="Y39" s="136" t="s">
        <v>1161</v>
      </c>
      <c r="Z39" s="136" t="s">
        <v>1162</v>
      </c>
      <c r="AA39" s="136" t="s">
        <v>1163</v>
      </c>
      <c r="AB39" s="137" t="s">
        <v>156</v>
      </c>
      <c r="AC39" s="137" t="s">
        <v>157</v>
      </c>
      <c r="AD39" s="137" t="s">
        <v>158</v>
      </c>
      <c r="AE39" s="137" t="s">
        <v>139</v>
      </c>
      <c r="AF39" s="138" t="s">
        <v>140</v>
      </c>
      <c r="AG39" s="138" t="s">
        <v>141</v>
      </c>
      <c r="AH39" s="138" t="s">
        <v>142</v>
      </c>
      <c r="AI39" s="138" t="s">
        <v>143</v>
      </c>
      <c r="AJ39" s="139" t="s">
        <v>144</v>
      </c>
      <c r="AK39" s="139" t="s">
        <v>145</v>
      </c>
      <c r="AL39" s="139" t="s">
        <v>146</v>
      </c>
      <c r="AM39" s="140" t="s">
        <v>147</v>
      </c>
      <c r="AN39" s="140" t="s">
        <v>148</v>
      </c>
      <c r="AO39" t="s">
        <v>215</v>
      </c>
      <c r="AP39" t="s">
        <v>216</v>
      </c>
      <c r="AQ39" t="str">
        <f>AQ38</f>
        <v/>
      </c>
    </row>
    <row r="40" spans="1:43" ht="14.25" customHeight="1" x14ac:dyDescent="0.25">
      <c r="A40" s="99" t="s">
        <v>1164</v>
      </c>
      <c r="B40" s="112">
        <f>'Run Rate'!E7</f>
        <v>312</v>
      </c>
      <c r="C40" s="112">
        <f>'Run Rate'!F7</f>
        <v>192</v>
      </c>
      <c r="D40" s="112">
        <f>'Run Rate'!G7</f>
        <v>140</v>
      </c>
      <c r="E40" s="112">
        <f>'Run Rate'!H7</f>
        <v>122</v>
      </c>
      <c r="F40" s="112">
        <f>'Run Rate'!I7</f>
        <v>93</v>
      </c>
      <c r="G40" s="112">
        <f>'Run Rate'!J7</f>
        <v>156</v>
      </c>
      <c r="H40" s="112">
        <f>'Run Rate'!K7</f>
        <v>231</v>
      </c>
      <c r="I40" s="112">
        <f>'Run Rate'!L7</f>
        <v>298</v>
      </c>
      <c r="J40" s="112">
        <f>'Run Rate'!M7</f>
        <v>290</v>
      </c>
      <c r="K40" s="112">
        <f>'Run Rate'!N7</f>
        <v>169</v>
      </c>
      <c r="L40" s="112">
        <f>'Run Rate'!O7</f>
        <v>151</v>
      </c>
      <c r="M40" s="112">
        <f>'Run Rate'!P7</f>
        <v>209</v>
      </c>
      <c r="N40" s="112">
        <f>'Run Rate'!Q7</f>
        <v>146</v>
      </c>
      <c r="O40" s="112">
        <f>'Run Rate'!R7</f>
        <v>53</v>
      </c>
      <c r="P40" s="112">
        <f>'Run Rate'!S7</f>
        <v>12</v>
      </c>
      <c r="Q40" s="112">
        <f>'Run Rate'!T7</f>
        <v>31</v>
      </c>
      <c r="R40" s="112">
        <f>'Run Rate'!U7</f>
        <v>29</v>
      </c>
      <c r="S40" s="112">
        <f>'Run Rate'!V7</f>
        <v>5</v>
      </c>
      <c r="T40" s="112">
        <f>'Run Rate'!W7</f>
        <v>2</v>
      </c>
      <c r="U40" s="112">
        <f>'Run Rate'!X7</f>
        <v>0</v>
      </c>
      <c r="V40" s="112">
        <f>'Run Rate'!Y7</f>
        <v>0</v>
      </c>
      <c r="W40" s="112">
        <f>'Run Rate'!Z7</f>
        <v>13</v>
      </c>
      <c r="X40" s="112">
        <f>'Run Rate'!AA7</f>
        <v>153</v>
      </c>
      <c r="Y40" s="112">
        <f>'Run Rate'!AB7</f>
        <v>372</v>
      </c>
      <c r="Z40" s="112">
        <f>'Run Rate'!AC7</f>
        <v>476</v>
      </c>
      <c r="AA40" s="112">
        <f>'Run Rate'!AD7</f>
        <v>466</v>
      </c>
      <c r="AB40" s="113">
        <v>222</v>
      </c>
      <c r="AC40" s="112">
        <v>222</v>
      </c>
      <c r="AD40" s="112">
        <v>222</v>
      </c>
      <c r="AE40" s="112">
        <v>222</v>
      </c>
      <c r="AF40" s="112">
        <v>222</v>
      </c>
      <c r="AG40" s="112">
        <v>222</v>
      </c>
      <c r="AH40" s="112">
        <v>222</v>
      </c>
      <c r="AI40" s="112">
        <v>222</v>
      </c>
      <c r="AJ40" s="112">
        <v>222</v>
      </c>
      <c r="AK40" s="112">
        <v>222</v>
      </c>
      <c r="AL40" s="112">
        <v>222</v>
      </c>
      <c r="AM40" s="112">
        <v>222</v>
      </c>
      <c r="AN40" s="112">
        <v>222</v>
      </c>
      <c r="AO40" t="s">
        <v>217</v>
      </c>
      <c r="AP40" t="s">
        <v>218</v>
      </c>
      <c r="AQ40" t="str">
        <f>AQ38</f>
        <v/>
      </c>
    </row>
    <row r="41" spans="1:43" ht="14.25" customHeight="1" x14ac:dyDescent="0.25">
      <c r="A41" s="99" t="s">
        <v>1165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5"/>
      <c r="X41" s="115"/>
      <c r="Y41" s="115"/>
      <c r="Z41" s="115"/>
      <c r="AA41" s="112" t="s">
        <v>1166</v>
      </c>
      <c r="AB41" s="113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t="s">
        <v>219</v>
      </c>
      <c r="AP41" t="s">
        <v>220</v>
      </c>
      <c r="AQ41" t="str">
        <f>AQ38</f>
        <v/>
      </c>
    </row>
    <row r="42" spans="1:43" ht="14.25" customHeight="1" x14ac:dyDescent="0.25">
      <c r="A42" s="99" t="s">
        <v>1167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5"/>
      <c r="X42" s="116"/>
      <c r="Y42" s="117"/>
      <c r="Z42" s="115"/>
      <c r="AA42" s="112" t="s">
        <v>1168</v>
      </c>
      <c r="AB42" s="113">
        <f>'Demand Input VP'!B24</f>
        <v>0</v>
      </c>
      <c r="AC42" s="112">
        <f>'Demand Input VP'!C24</f>
        <v>0</v>
      </c>
      <c r="AD42" s="112">
        <f>'Demand Input VP'!D24</f>
        <v>0</v>
      </c>
      <c r="AE42" s="112">
        <f>'Demand Input VP'!E24</f>
        <v>0</v>
      </c>
      <c r="AF42" s="112">
        <f>'Demand Input VP'!F24</f>
        <v>0</v>
      </c>
      <c r="AG42" s="112">
        <f>'Demand Input VP'!G24</f>
        <v>0</v>
      </c>
      <c r="AH42" s="112">
        <f>'Demand Input VP'!H24</f>
        <v>0</v>
      </c>
      <c r="AI42" s="112">
        <f>'Demand Input VP'!I24</f>
        <v>0</v>
      </c>
      <c r="AJ42" s="112">
        <f>'Demand Input VP'!J24</f>
        <v>0</v>
      </c>
      <c r="AK42" s="112">
        <f>'Demand Input VP'!K24</f>
        <v>0</v>
      </c>
      <c r="AL42" s="112">
        <f>'Demand Input VP'!L24</f>
        <v>0</v>
      </c>
      <c r="AM42" s="112">
        <f>'Demand Input VP'!M24</f>
        <v>0</v>
      </c>
      <c r="AN42" s="112">
        <f>'Demand Input VP'!N24</f>
        <v>0</v>
      </c>
      <c r="AO42" t="s">
        <v>221</v>
      </c>
      <c r="AP42" t="s">
        <v>222</v>
      </c>
      <c r="AQ42" t="str">
        <f>AQ38</f>
        <v/>
      </c>
    </row>
    <row r="43" spans="1:43" ht="14.25" customHeight="1" x14ac:dyDescent="0.25">
      <c r="A43" s="99" t="s">
        <v>1169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5"/>
      <c r="X43" s="116"/>
      <c r="Y43" s="117"/>
      <c r="Z43" s="119"/>
      <c r="AA43" s="120" t="s">
        <v>1170</v>
      </c>
      <c r="AB43" s="121">
        <f>'Demand Input VP'!B23</f>
        <v>0</v>
      </c>
      <c r="AC43" s="120">
        <f>'Demand Input VP'!C23</f>
        <v>0</v>
      </c>
      <c r="AD43" s="120">
        <f>'Demand Input VP'!D23</f>
        <v>0</v>
      </c>
      <c r="AE43" s="120">
        <f>'Demand Input VP'!E23</f>
        <v>0</v>
      </c>
      <c r="AF43" s="120">
        <f>'Demand Input VP'!F23</f>
        <v>0</v>
      </c>
      <c r="AG43" s="120">
        <f>'Demand Input VP'!G23</f>
        <v>0</v>
      </c>
      <c r="AH43" s="120">
        <f>'Demand Input VP'!H23</f>
        <v>0</v>
      </c>
      <c r="AI43" s="120">
        <f>'Demand Input VP'!I23</f>
        <v>0</v>
      </c>
      <c r="AJ43" s="120">
        <f>'Demand Input VP'!J23</f>
        <v>0</v>
      </c>
      <c r="AK43" s="120">
        <f>'Demand Input VP'!K23</f>
        <v>0</v>
      </c>
      <c r="AL43" s="120">
        <f>'Demand Input VP'!L23</f>
        <v>0</v>
      </c>
      <c r="AM43" s="120">
        <f>'Demand Input VP'!M23</f>
        <v>0</v>
      </c>
      <c r="AN43" s="120">
        <f>'Demand Input VP'!N23</f>
        <v>0</v>
      </c>
      <c r="AO43" t="s">
        <v>223</v>
      </c>
      <c r="AP43" t="s">
        <v>224</v>
      </c>
      <c r="AQ43" t="str">
        <f>AQ38</f>
        <v/>
      </c>
    </row>
    <row r="44" spans="1:43" ht="14.25" customHeight="1" x14ac:dyDescent="0.25">
      <c r="A44" s="1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3"/>
      <c r="X44" s="116"/>
      <c r="Y44" s="117"/>
      <c r="Z44" s="123"/>
      <c r="AA44" s="112" t="s">
        <v>1171</v>
      </c>
      <c r="AB44" s="113">
        <f>'Demand Input MP'!B24</f>
        <v>0</v>
      </c>
      <c r="AC44" s="112">
        <f>'Demand Input MP'!C24</f>
        <v>0</v>
      </c>
      <c r="AD44" s="112">
        <f>'Demand Input MP'!D24</f>
        <v>0</v>
      </c>
      <c r="AE44" s="112">
        <f>'Demand Input MP'!E24</f>
        <v>0</v>
      </c>
      <c r="AF44" s="112">
        <f>'Demand Input MP'!F24</f>
        <v>0</v>
      </c>
      <c r="AG44" s="112">
        <f>'Demand Input MP'!G24</f>
        <v>0</v>
      </c>
      <c r="AH44" s="112">
        <f>'Demand Input MP'!H24</f>
        <v>0</v>
      </c>
      <c r="AI44" s="112">
        <f>'Demand Input MP'!I24</f>
        <v>0</v>
      </c>
      <c r="AJ44" s="112">
        <f>'Demand Input MP'!J24</f>
        <v>0</v>
      </c>
      <c r="AK44" s="112">
        <f>'Demand Input MP'!K24</f>
        <v>0</v>
      </c>
      <c r="AL44" s="112">
        <f>'Demand Input MP'!L24</f>
        <v>0</v>
      </c>
      <c r="AM44" s="112">
        <f>'Demand Input MP'!M24</f>
        <v>0</v>
      </c>
      <c r="AN44" s="112">
        <f>'Demand Input MP'!N24</f>
        <v>0</v>
      </c>
      <c r="AO44" t="s">
        <v>225</v>
      </c>
      <c r="AP44" t="s">
        <v>226</v>
      </c>
      <c r="AQ44" t="str">
        <f>AQ38</f>
        <v/>
      </c>
    </row>
    <row r="45" spans="1:43" ht="14.25" customHeight="1" x14ac:dyDescent="0.25">
      <c r="A45" s="1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4" t="s">
        <v>91</v>
      </c>
      <c r="W45" s="125">
        <f>IFERROR(IF(SUM('Run Rate History'!E7:AD7)&gt;0,(SUMPRODUCT((B40:AA40&gt;=PERCENTILE(B40:AA40,0.1))*(B40:AA40&lt;=PERCENTILE(B40:AA40,0.9))*B40:AA40)+SUMPRODUCT(('Run Rate History'!E7:AD7&gt;=PERCENTILE(B40:AA40,0.1))*('Run Rate History'!E7:AD7&lt;=PERCENTILE(B40:AA40,0.9))*'Run Rate History'!E7:AD7))/(SUMPRODUCT((B40:AA40&gt;=PERCENTILE(B40:AA40,0.1))*(B40:AA40&lt;=PERCENTILE(B40:AA40,0.9))*1)+SUMPRODUCT(('Run Rate History'!E7:AD7&gt;=PERCENTILE(B40:AA40,0.1))*('Run Rate History'!E7:AD7&lt;=PERCENTILE(B40:AA40,0.9))*1)),TRIMMEAN(B40:AA40,0.15)),0)</f>
        <v>145.63043478260869</v>
      </c>
      <c r="X45" s="126" t="s">
        <v>1172</v>
      </c>
      <c r="Y45" s="127">
        <f>SUM(B40:AA40)/26</f>
        <v>158.5</v>
      </c>
      <c r="Z45" s="128"/>
      <c r="AA45" s="112" t="s">
        <v>1173</v>
      </c>
      <c r="AB45" s="113">
        <f>'Demand Input MP'!B23</f>
        <v>0</v>
      </c>
      <c r="AC45" s="112">
        <f>'Demand Input MP'!C23</f>
        <v>0</v>
      </c>
      <c r="AD45" s="112">
        <f>'Demand Input MP'!D23</f>
        <v>0</v>
      </c>
      <c r="AE45" s="112">
        <f>'Demand Input MP'!E23</f>
        <v>0</v>
      </c>
      <c r="AF45" s="112">
        <f>'Demand Input MP'!F23</f>
        <v>0</v>
      </c>
      <c r="AG45" s="112">
        <f>'Demand Input MP'!G23</f>
        <v>0</v>
      </c>
      <c r="AH45" s="112">
        <f>'Demand Input MP'!H23</f>
        <v>0</v>
      </c>
      <c r="AI45" s="112">
        <f>'Demand Input MP'!I23</f>
        <v>0</v>
      </c>
      <c r="AJ45" s="112">
        <f>'Demand Input MP'!J23</f>
        <v>0</v>
      </c>
      <c r="AK45" s="112">
        <f>'Demand Input MP'!K23</f>
        <v>0</v>
      </c>
      <c r="AL45" s="112">
        <f>'Demand Input MP'!L23</f>
        <v>0</v>
      </c>
      <c r="AM45" s="112">
        <f>'Demand Input MP'!M23</f>
        <v>0</v>
      </c>
      <c r="AN45" s="112">
        <f>'Demand Input MP'!N23</f>
        <v>0</v>
      </c>
      <c r="AO45" t="s">
        <v>227</v>
      </c>
      <c r="AP45" t="s">
        <v>228</v>
      </c>
      <c r="AQ45" t="str">
        <f>AQ38</f>
        <v/>
      </c>
    </row>
    <row r="46" spans="1:43" ht="14.25" customHeight="1" x14ac:dyDescent="0.25">
      <c r="A46" s="1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4" t="s">
        <v>94</v>
      </c>
      <c r="W46" s="125">
        <f>IFERROR((1*MIN(MAX(X40,0.5*IF(SUM('Run Rate History'!E7:AD7)&gt;0,(MEDIAN(IF(B40:AA40&gt;0,B40:AA40))+MEDIAN(IF('Run Rate History'!E7:AD7&gt;0,'Run Rate History'!E7:AD7)))/2,MEDIAN(IF(B40:AA40&gt;0,B40:AA40)))),2*IF(SUM('Run Rate History'!E7:AD7)&gt;0,(MEDIAN(IF(B40:AA40&gt;0,B40:AA40))+MEDIAN(IF('Run Rate History'!E7:AD7&gt;0,'Run Rate History'!E7:AD7)))/2,MEDIAN(IF(B40:AA40&gt;0,B40:AA40))))+2*MIN(MAX(Y40,0.5*IF(SUM('Run Rate History'!E7:AD7)&gt;0,(MEDIAN(IF(B40:AA40&gt;0,B40:AA40))+MEDIAN(IF('Run Rate History'!E7:AD7&gt;0,'Run Rate History'!E7:AD7)))/2,MEDIAN(IF(B40:AA40&gt;0,B40:AA40)))),2*IF(SUM('Run Rate History'!E7:AD7)&gt;0,(MEDIAN(IF(B40:AA40&gt;0,B40:AA40))+MEDIAN(IF('Run Rate History'!E7:AD7&gt;0,'Run Rate History'!E7:AD7)))/2,MEDIAN(IF(B40:AA40&gt;0,B40:AA40))))+3*MIN(MAX(Z40,0.5*IF(SUM('Run Rate History'!E7:AD7)&gt;0,(MEDIAN(IF(B40:AA40&gt;0,B40:AA40))+MEDIAN(IF('Run Rate History'!E7:AD7&gt;0,'Run Rate History'!E7:AD7)))/2,MEDIAN(IF(B40:AA40&gt;0,B40:AA40)))),2*IF(SUM('Run Rate History'!E7:AD7)&gt;0,(MEDIAN(IF(B40:AA40&gt;0,B40:AA40))+MEDIAN(IF('Run Rate History'!E7:AD7&gt;0,'Run Rate History'!E7:AD7)))/2,MEDIAN(IF(B40:AA40&gt;0,B40:AA40))))+4*MIN(MAX(AA40,0.5*IF(SUM('Run Rate History'!E7:AD7)&gt;0,(MEDIAN(IF(B40:AA40&gt;0,B40:AA40))+MEDIAN(IF('Run Rate History'!E7:AD7&gt;0,'Run Rate History'!E7:AD7)))/2,MEDIAN(IF(B40:AA40&gt;0,B40:AA40)))),2*IF(SUM('Run Rate History'!E7:AD7)&gt;0,(MEDIAN(IF(B40:AA40&gt;0,B40:AA40))+MEDIAN(IF('Run Rate History'!E7:AD7&gt;0,'Run Rate History'!E7:AD7)))/2,MEDIAN(IF(B40:AA40&gt;0,B40:AA40)))))/10,0)</f>
        <v>266.85000000000002</v>
      </c>
      <c r="X46" s="129" t="s">
        <v>1174</v>
      </c>
      <c r="Y46" s="130">
        <f>IFERROR(VLOOKUP(A38,'Stanje zaliha'!A:E,5,FALSE()),0)</f>
        <v>1864</v>
      </c>
      <c r="Z46" s="131"/>
      <c r="AA46" s="113" t="s">
        <v>1175</v>
      </c>
      <c r="AB46" s="118">
        <f t="shared" ref="AB46:AN46" si="6">SUM(AB42:AB45)</f>
        <v>0</v>
      </c>
      <c r="AC46" s="118">
        <f t="shared" si="6"/>
        <v>0</v>
      </c>
      <c r="AD46" s="118">
        <f t="shared" si="6"/>
        <v>0</v>
      </c>
      <c r="AE46" s="118">
        <f t="shared" si="6"/>
        <v>0</v>
      </c>
      <c r="AF46" s="118">
        <f t="shared" si="6"/>
        <v>0</v>
      </c>
      <c r="AG46" s="118">
        <f t="shared" si="6"/>
        <v>0</v>
      </c>
      <c r="AH46" s="118">
        <f t="shared" si="6"/>
        <v>0</v>
      </c>
      <c r="AI46" s="118">
        <f t="shared" si="6"/>
        <v>0</v>
      </c>
      <c r="AJ46" s="118">
        <f t="shared" si="6"/>
        <v>0</v>
      </c>
      <c r="AK46" s="118">
        <f t="shared" si="6"/>
        <v>0</v>
      </c>
      <c r="AL46" s="118">
        <f t="shared" si="6"/>
        <v>0</v>
      </c>
      <c r="AM46" s="118">
        <f t="shared" si="6"/>
        <v>0</v>
      </c>
      <c r="AN46" s="118">
        <f t="shared" si="6"/>
        <v>0</v>
      </c>
      <c r="AO46" t="s">
        <v>229</v>
      </c>
      <c r="AP46" t="s">
        <v>230</v>
      </c>
      <c r="AQ46" t="str">
        <f>AQ38</f>
        <v/>
      </c>
    </row>
    <row r="47" spans="1:43" ht="14.25" customHeight="1" x14ac:dyDescent="0.25">
      <c r="A47" s="1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4" t="s">
        <v>95</v>
      </c>
      <c r="W47" s="125">
        <f>IFERROR(0.6*W46+0.4*W45,0)</f>
        <v>218.36217391304348</v>
      </c>
      <c r="X47" s="132" t="s">
        <v>1176</v>
      </c>
      <c r="Y47" s="133">
        <f>IFERROR(SUMIF('Popis poslanih narudžbi'!A:A,A38,'Popis poslanih narudžbi'!C:C),0)</f>
        <v>0</v>
      </c>
      <c r="Z47" s="131"/>
      <c r="AA47" s="134" t="s">
        <v>1177</v>
      </c>
      <c r="AB47" s="118">
        <f t="shared" ref="AB47:AN47" si="7">AB40+AB46</f>
        <v>222</v>
      </c>
      <c r="AC47" s="118">
        <f t="shared" si="7"/>
        <v>222</v>
      </c>
      <c r="AD47" s="118">
        <f t="shared" si="7"/>
        <v>222</v>
      </c>
      <c r="AE47" s="118">
        <f t="shared" si="7"/>
        <v>222</v>
      </c>
      <c r="AF47" s="118">
        <f t="shared" si="7"/>
        <v>222</v>
      </c>
      <c r="AG47" s="118">
        <f t="shared" si="7"/>
        <v>222</v>
      </c>
      <c r="AH47" s="118">
        <f t="shared" si="7"/>
        <v>222</v>
      </c>
      <c r="AI47" s="118">
        <f t="shared" si="7"/>
        <v>222</v>
      </c>
      <c r="AJ47" s="118">
        <f t="shared" si="7"/>
        <v>222</v>
      </c>
      <c r="AK47" s="118">
        <f t="shared" si="7"/>
        <v>222</v>
      </c>
      <c r="AL47" s="118">
        <f t="shared" si="7"/>
        <v>222</v>
      </c>
      <c r="AM47" s="118">
        <f t="shared" si="7"/>
        <v>222</v>
      </c>
      <c r="AN47" s="118">
        <f t="shared" si="7"/>
        <v>222</v>
      </c>
      <c r="AO47" t="s">
        <v>231</v>
      </c>
      <c r="AP47" t="s">
        <v>232</v>
      </c>
      <c r="AQ47" t="str">
        <f>AQ38</f>
        <v/>
      </c>
    </row>
    <row r="48" spans="1:43" ht="14.25" customHeight="1" x14ac:dyDescent="0.25">
      <c r="A48" s="107" t="str">
        <f>'Run Rate'!A8</f>
        <v>POL09769</v>
      </c>
      <c r="B48" s="135" t="str">
        <f>'Run Rate'!B8</f>
        <v>Polleo Premium HydroX Whey 908g Vanilla Gourmet</v>
      </c>
      <c r="C48" s="135" t="str">
        <f>'Run Rate'!C8</f>
        <v>PROTEINI</v>
      </c>
      <c r="D48" s="135" t="str">
        <f>'Run Rate'!D8</f>
        <v>01 GOLD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t="s">
        <v>233</v>
      </c>
      <c r="AP48" t="s">
        <v>234</v>
      </c>
      <c r="AQ48" t="str">
        <f>IF(AND(OR($B$1="ALL",$B$1=C48),OR($E$1="ALL",$E$1=D48),OR($B$2="ALL",$B$2=A48),OR($E$2="ALL",IFERROR(SEARCH($E$2,B48),0)&gt;0)),"MATCH","")</f>
        <v/>
      </c>
    </row>
    <row r="49" spans="1:43" ht="14.25" customHeight="1" x14ac:dyDescent="0.25">
      <c r="A49" s="108" t="s">
        <v>1137</v>
      </c>
      <c r="B49" s="136" t="s">
        <v>1138</v>
      </c>
      <c r="C49" s="136" t="s">
        <v>1139</v>
      </c>
      <c r="D49" s="136" t="s">
        <v>1140</v>
      </c>
      <c r="E49" s="136" t="s">
        <v>1141</v>
      </c>
      <c r="F49" s="136" t="s">
        <v>1142</v>
      </c>
      <c r="G49" s="136" t="s">
        <v>1143</v>
      </c>
      <c r="H49" s="136" t="s">
        <v>1144</v>
      </c>
      <c r="I49" s="136" t="s">
        <v>1145</v>
      </c>
      <c r="J49" s="136" t="s">
        <v>1146</v>
      </c>
      <c r="K49" s="136" t="s">
        <v>1147</v>
      </c>
      <c r="L49" s="136" t="s">
        <v>1148</v>
      </c>
      <c r="M49" s="136" t="s">
        <v>1149</v>
      </c>
      <c r="N49" s="136" t="s">
        <v>1150</v>
      </c>
      <c r="O49" s="136" t="s">
        <v>1151</v>
      </c>
      <c r="P49" s="136" t="s">
        <v>1152</v>
      </c>
      <c r="Q49" s="136" t="s">
        <v>1153</v>
      </c>
      <c r="R49" s="136" t="s">
        <v>1154</v>
      </c>
      <c r="S49" s="136" t="s">
        <v>1155</v>
      </c>
      <c r="T49" s="136" t="s">
        <v>1156</v>
      </c>
      <c r="U49" s="136" t="s">
        <v>1157</v>
      </c>
      <c r="V49" s="136" t="s">
        <v>1158</v>
      </c>
      <c r="W49" s="136" t="s">
        <v>1159</v>
      </c>
      <c r="X49" s="136" t="s">
        <v>1160</v>
      </c>
      <c r="Y49" s="136" t="s">
        <v>1161</v>
      </c>
      <c r="Z49" s="136" t="s">
        <v>1162</v>
      </c>
      <c r="AA49" s="136" t="s">
        <v>1163</v>
      </c>
      <c r="AB49" s="137" t="s">
        <v>156</v>
      </c>
      <c r="AC49" s="137" t="s">
        <v>157</v>
      </c>
      <c r="AD49" s="137" t="s">
        <v>158</v>
      </c>
      <c r="AE49" s="137" t="s">
        <v>139</v>
      </c>
      <c r="AF49" s="138" t="s">
        <v>140</v>
      </c>
      <c r="AG49" s="138" t="s">
        <v>141</v>
      </c>
      <c r="AH49" s="138" t="s">
        <v>142</v>
      </c>
      <c r="AI49" s="138" t="s">
        <v>143</v>
      </c>
      <c r="AJ49" s="139" t="s">
        <v>144</v>
      </c>
      <c r="AK49" s="139" t="s">
        <v>145</v>
      </c>
      <c r="AL49" s="139" t="s">
        <v>146</v>
      </c>
      <c r="AM49" s="140" t="s">
        <v>147</v>
      </c>
      <c r="AN49" s="140" t="s">
        <v>148</v>
      </c>
      <c r="AO49" t="s">
        <v>235</v>
      </c>
      <c r="AP49" t="s">
        <v>236</v>
      </c>
      <c r="AQ49" t="str">
        <f>AQ48</f>
        <v/>
      </c>
    </row>
    <row r="50" spans="1:43" ht="14.25" customHeight="1" x14ac:dyDescent="0.25">
      <c r="A50" s="99" t="s">
        <v>1164</v>
      </c>
      <c r="B50" s="112">
        <f>'Run Rate'!E8</f>
        <v>145</v>
      </c>
      <c r="C50" s="112">
        <f>'Run Rate'!F8</f>
        <v>81</v>
      </c>
      <c r="D50" s="112">
        <f>'Run Rate'!G8</f>
        <v>86</v>
      </c>
      <c r="E50" s="112">
        <f>'Run Rate'!H8</f>
        <v>96</v>
      </c>
      <c r="F50" s="112">
        <f>'Run Rate'!I8</f>
        <v>116</v>
      </c>
      <c r="G50" s="112">
        <f>'Run Rate'!J8</f>
        <v>116</v>
      </c>
      <c r="H50" s="112">
        <f>'Run Rate'!K8</f>
        <v>128</v>
      </c>
      <c r="I50" s="112">
        <f>'Run Rate'!L8</f>
        <v>130</v>
      </c>
      <c r="J50" s="112">
        <f>'Run Rate'!M8</f>
        <v>149</v>
      </c>
      <c r="K50" s="112">
        <f>'Run Rate'!N8</f>
        <v>110</v>
      </c>
      <c r="L50" s="112">
        <f>'Run Rate'!O8</f>
        <v>87</v>
      </c>
      <c r="M50" s="112">
        <f>'Run Rate'!P8</f>
        <v>113</v>
      </c>
      <c r="N50" s="112">
        <f>'Run Rate'!Q8</f>
        <v>69</v>
      </c>
      <c r="O50" s="112">
        <f>'Run Rate'!R8</f>
        <v>47</v>
      </c>
      <c r="P50" s="112">
        <f>'Run Rate'!S8</f>
        <v>80</v>
      </c>
      <c r="Q50" s="112">
        <f>'Run Rate'!T8</f>
        <v>341</v>
      </c>
      <c r="R50" s="112">
        <f>'Run Rate'!U8</f>
        <v>508</v>
      </c>
      <c r="S50" s="112">
        <f>'Run Rate'!V8</f>
        <v>545</v>
      </c>
      <c r="T50" s="112">
        <f>'Run Rate'!W8</f>
        <v>440</v>
      </c>
      <c r="U50" s="112">
        <f>'Run Rate'!X8</f>
        <v>127</v>
      </c>
      <c r="V50" s="112">
        <f>'Run Rate'!Y8</f>
        <v>101</v>
      </c>
      <c r="W50" s="112">
        <f>'Run Rate'!Z8</f>
        <v>111</v>
      </c>
      <c r="X50" s="112">
        <f>'Run Rate'!AA8</f>
        <v>109</v>
      </c>
      <c r="Y50" s="112">
        <f>'Run Rate'!AB8</f>
        <v>123</v>
      </c>
      <c r="Z50" s="112">
        <f>'Run Rate'!AC8</f>
        <v>98</v>
      </c>
      <c r="AA50" s="112">
        <f>'Run Rate'!AD8</f>
        <v>105</v>
      </c>
      <c r="AB50" s="113">
        <v>102</v>
      </c>
      <c r="AC50" s="112">
        <v>101</v>
      </c>
      <c r="AD50" s="112">
        <v>100</v>
      </c>
      <c r="AE50" s="112">
        <v>99</v>
      </c>
      <c r="AF50" s="112">
        <v>98</v>
      </c>
      <c r="AG50" s="112">
        <v>97</v>
      </c>
      <c r="AH50" s="112">
        <v>97</v>
      </c>
      <c r="AI50" s="112">
        <v>96</v>
      </c>
      <c r="AJ50" s="112">
        <v>96</v>
      </c>
      <c r="AK50" s="112">
        <v>95</v>
      </c>
      <c r="AL50" s="112">
        <v>95</v>
      </c>
      <c r="AM50" s="112">
        <v>95</v>
      </c>
      <c r="AN50" s="112">
        <v>95</v>
      </c>
      <c r="AO50" t="s">
        <v>237</v>
      </c>
      <c r="AP50" t="s">
        <v>238</v>
      </c>
      <c r="AQ50" t="str">
        <f>AQ48</f>
        <v/>
      </c>
    </row>
    <row r="51" spans="1:43" ht="14.25" customHeight="1" x14ac:dyDescent="0.25">
      <c r="A51" s="99" t="s">
        <v>1165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5"/>
      <c r="X51" s="115"/>
      <c r="Y51" s="115"/>
      <c r="Z51" s="115"/>
      <c r="AA51" s="112" t="s">
        <v>1166</v>
      </c>
      <c r="AB51" s="113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t="s">
        <v>239</v>
      </c>
      <c r="AP51" t="s">
        <v>240</v>
      </c>
      <c r="AQ51" t="str">
        <f>AQ48</f>
        <v/>
      </c>
    </row>
    <row r="52" spans="1:43" ht="14.25" customHeight="1" x14ac:dyDescent="0.25">
      <c r="A52" s="99" t="s">
        <v>1167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5"/>
      <c r="X52" s="116"/>
      <c r="Y52" s="117"/>
      <c r="Z52" s="115"/>
      <c r="AA52" s="112" t="s">
        <v>1168</v>
      </c>
      <c r="AB52" s="113">
        <f>'Demand Input VP'!B29</f>
        <v>0</v>
      </c>
      <c r="AC52" s="112">
        <f>'Demand Input VP'!C29</f>
        <v>0</v>
      </c>
      <c r="AD52" s="112">
        <f>'Demand Input VP'!D29</f>
        <v>0</v>
      </c>
      <c r="AE52" s="112">
        <f>'Demand Input VP'!E29</f>
        <v>0</v>
      </c>
      <c r="AF52" s="112">
        <f>'Demand Input VP'!F29</f>
        <v>0</v>
      </c>
      <c r="AG52" s="112">
        <f>'Demand Input VP'!G29</f>
        <v>0</v>
      </c>
      <c r="AH52" s="112">
        <f>'Demand Input VP'!H29</f>
        <v>0</v>
      </c>
      <c r="AI52" s="112">
        <f>'Demand Input VP'!I29</f>
        <v>0</v>
      </c>
      <c r="AJ52" s="112">
        <f>'Demand Input VP'!J29</f>
        <v>0</v>
      </c>
      <c r="AK52" s="112">
        <f>'Demand Input VP'!K29</f>
        <v>0</v>
      </c>
      <c r="AL52" s="112">
        <f>'Demand Input VP'!L29</f>
        <v>0</v>
      </c>
      <c r="AM52" s="112">
        <f>'Demand Input VP'!M29</f>
        <v>0</v>
      </c>
      <c r="AN52" s="112">
        <f>'Demand Input VP'!N29</f>
        <v>0</v>
      </c>
      <c r="AO52" t="s">
        <v>241</v>
      </c>
      <c r="AP52" t="s">
        <v>242</v>
      </c>
      <c r="AQ52" t="str">
        <f>AQ48</f>
        <v/>
      </c>
    </row>
    <row r="53" spans="1:43" ht="14.25" customHeight="1" x14ac:dyDescent="0.25">
      <c r="A53" s="99" t="s">
        <v>1169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5"/>
      <c r="X53" s="116"/>
      <c r="Y53" s="117"/>
      <c r="Z53" s="119"/>
      <c r="AA53" s="120" t="s">
        <v>1170</v>
      </c>
      <c r="AB53" s="121">
        <f>'Demand Input VP'!B28</f>
        <v>0</v>
      </c>
      <c r="AC53" s="120">
        <f>'Demand Input VP'!C28</f>
        <v>0</v>
      </c>
      <c r="AD53" s="120">
        <f>'Demand Input VP'!D28</f>
        <v>0</v>
      </c>
      <c r="AE53" s="120">
        <f>'Demand Input VP'!E28</f>
        <v>0</v>
      </c>
      <c r="AF53" s="120">
        <f>'Demand Input VP'!F28</f>
        <v>0</v>
      </c>
      <c r="AG53" s="120">
        <f>'Demand Input VP'!G28</f>
        <v>0</v>
      </c>
      <c r="AH53" s="120">
        <f>'Demand Input VP'!H28</f>
        <v>0</v>
      </c>
      <c r="AI53" s="120">
        <f>'Demand Input VP'!I28</f>
        <v>0</v>
      </c>
      <c r="AJ53" s="120">
        <f>'Demand Input VP'!J28</f>
        <v>0</v>
      </c>
      <c r="AK53" s="120">
        <f>'Demand Input VP'!K28</f>
        <v>0</v>
      </c>
      <c r="AL53" s="120">
        <f>'Demand Input VP'!L28</f>
        <v>0</v>
      </c>
      <c r="AM53" s="120">
        <f>'Demand Input VP'!M28</f>
        <v>0</v>
      </c>
      <c r="AN53" s="120">
        <f>'Demand Input VP'!N28</f>
        <v>0</v>
      </c>
      <c r="AO53" t="s">
        <v>243</v>
      </c>
      <c r="AP53" t="s">
        <v>244</v>
      </c>
      <c r="AQ53" t="str">
        <f>AQ48</f>
        <v/>
      </c>
    </row>
    <row r="54" spans="1:43" ht="14.25" customHeight="1" x14ac:dyDescent="0.25">
      <c r="A54" s="1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3"/>
      <c r="X54" s="116"/>
      <c r="Y54" s="117"/>
      <c r="Z54" s="123"/>
      <c r="AA54" s="112" t="s">
        <v>1171</v>
      </c>
      <c r="AB54" s="113">
        <f>'Demand Input MP'!B29</f>
        <v>0</v>
      </c>
      <c r="AC54" s="112">
        <f>'Demand Input MP'!C29</f>
        <v>0</v>
      </c>
      <c r="AD54" s="112">
        <f>'Demand Input MP'!D29</f>
        <v>0</v>
      </c>
      <c r="AE54" s="112">
        <f>'Demand Input MP'!E29</f>
        <v>0</v>
      </c>
      <c r="AF54" s="112">
        <f>'Demand Input MP'!F29</f>
        <v>0</v>
      </c>
      <c r="AG54" s="112">
        <f>'Demand Input MP'!G29</f>
        <v>0</v>
      </c>
      <c r="AH54" s="112">
        <f>'Demand Input MP'!H29</f>
        <v>0</v>
      </c>
      <c r="AI54" s="112">
        <f>'Demand Input MP'!I29</f>
        <v>0</v>
      </c>
      <c r="AJ54" s="112">
        <f>'Demand Input MP'!J29</f>
        <v>0</v>
      </c>
      <c r="AK54" s="112">
        <f>'Demand Input MP'!K29</f>
        <v>0</v>
      </c>
      <c r="AL54" s="112">
        <f>'Demand Input MP'!L29</f>
        <v>0</v>
      </c>
      <c r="AM54" s="112">
        <f>'Demand Input MP'!M29</f>
        <v>0</v>
      </c>
      <c r="AN54" s="112">
        <f>'Demand Input MP'!N29</f>
        <v>0</v>
      </c>
      <c r="AO54" t="s">
        <v>245</v>
      </c>
      <c r="AP54" t="s">
        <v>246</v>
      </c>
      <c r="AQ54" t="str">
        <f>AQ48</f>
        <v/>
      </c>
    </row>
    <row r="55" spans="1:43" ht="14.25" customHeight="1" x14ac:dyDescent="0.25">
      <c r="A55" s="1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4" t="s">
        <v>91</v>
      </c>
      <c r="W55" s="125">
        <f>IFERROR(IF(SUM('Run Rate History'!E8:AD8)&gt;0,(SUMPRODUCT((B50:AA50&gt;=PERCENTILE(B50:AA50,0.1))*(B50:AA50&lt;=PERCENTILE(B50:AA50,0.9))*B50:AA50)+SUMPRODUCT(('Run Rate History'!E8:AD8&gt;=PERCENTILE(B50:AA50,0.1))*('Run Rate History'!E8:AD8&lt;=PERCENTILE(B50:AA50,0.9))*'Run Rate History'!E8:AD8))/(SUMPRODUCT((B50:AA50&gt;=PERCENTILE(B50:AA50,0.1))*(B50:AA50&lt;=PERCENTILE(B50:AA50,0.9))*1)+SUMPRODUCT(('Run Rate History'!E8:AD8&gt;=PERCENTILE(B50:AA50,0.1))*('Run Rate History'!E8:AD8&lt;=PERCENTILE(B50:AA50,0.9))*1)),TRIMMEAN(B50:AA50,0.15)),0)</f>
        <v>151.4</v>
      </c>
      <c r="X55" s="126" t="s">
        <v>1172</v>
      </c>
      <c r="Y55" s="127">
        <f>SUM(B50:AA50)/26</f>
        <v>160.03846153846155</v>
      </c>
      <c r="Z55" s="128"/>
      <c r="AA55" s="112" t="s">
        <v>1173</v>
      </c>
      <c r="AB55" s="113">
        <f>'Demand Input MP'!B28</f>
        <v>0</v>
      </c>
      <c r="AC55" s="112">
        <f>'Demand Input MP'!C28</f>
        <v>0</v>
      </c>
      <c r="AD55" s="112">
        <f>'Demand Input MP'!D28</f>
        <v>0</v>
      </c>
      <c r="AE55" s="112">
        <f>'Demand Input MP'!E28</f>
        <v>0</v>
      </c>
      <c r="AF55" s="112">
        <f>'Demand Input MP'!F28</f>
        <v>0</v>
      </c>
      <c r="AG55" s="112">
        <f>'Demand Input MP'!G28</f>
        <v>0</v>
      </c>
      <c r="AH55" s="112">
        <f>'Demand Input MP'!H28</f>
        <v>0</v>
      </c>
      <c r="AI55" s="112">
        <f>'Demand Input MP'!I28</f>
        <v>0</v>
      </c>
      <c r="AJ55" s="112">
        <f>'Demand Input MP'!J28</f>
        <v>0</v>
      </c>
      <c r="AK55" s="112">
        <f>'Demand Input MP'!K28</f>
        <v>0</v>
      </c>
      <c r="AL55" s="112">
        <f>'Demand Input MP'!L28</f>
        <v>0</v>
      </c>
      <c r="AM55" s="112">
        <f>'Demand Input MP'!M28</f>
        <v>0</v>
      </c>
      <c r="AN55" s="112">
        <f>'Demand Input MP'!N28</f>
        <v>0</v>
      </c>
      <c r="AO55" t="s">
        <v>247</v>
      </c>
      <c r="AP55" t="s">
        <v>248</v>
      </c>
      <c r="AQ55" t="str">
        <f>AQ48</f>
        <v/>
      </c>
    </row>
    <row r="56" spans="1:43" ht="14.25" customHeight="1" x14ac:dyDescent="0.25">
      <c r="A56" s="1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4" t="s">
        <v>94</v>
      </c>
      <c r="W56" s="125">
        <f>IFERROR((1*MIN(MAX(X50,0.5*IF(SUM('Run Rate History'!E8:AD8)&gt;0,(MEDIAN(IF(B50:AA50&gt;0,B50:AA50))+MEDIAN(IF('Run Rate History'!E8:AD8&gt;0,'Run Rate History'!E8:AD8)))/2,MEDIAN(IF(B50:AA50&gt;0,B50:AA50)))),2*IF(SUM('Run Rate History'!E8:AD8)&gt;0,(MEDIAN(IF(B50:AA50&gt;0,B50:AA50))+MEDIAN(IF('Run Rate History'!E8:AD8&gt;0,'Run Rate History'!E8:AD8)))/2,MEDIAN(IF(B50:AA50&gt;0,B50:AA50))))+2*MIN(MAX(Y50,0.5*IF(SUM('Run Rate History'!E8:AD8)&gt;0,(MEDIAN(IF(B50:AA50&gt;0,B50:AA50))+MEDIAN(IF('Run Rate History'!E8:AD8&gt;0,'Run Rate History'!E8:AD8)))/2,MEDIAN(IF(B50:AA50&gt;0,B50:AA50)))),2*IF(SUM('Run Rate History'!E8:AD8)&gt;0,(MEDIAN(IF(B50:AA50&gt;0,B50:AA50))+MEDIAN(IF('Run Rate History'!E8:AD8&gt;0,'Run Rate History'!E8:AD8)))/2,MEDIAN(IF(B50:AA50&gt;0,B50:AA50))))+3*MIN(MAX(Z50,0.5*IF(SUM('Run Rate History'!E8:AD8)&gt;0,(MEDIAN(IF(B50:AA50&gt;0,B50:AA50))+MEDIAN(IF('Run Rate History'!E8:AD8&gt;0,'Run Rate History'!E8:AD8)))/2,MEDIAN(IF(B50:AA50&gt;0,B50:AA50)))),2*IF(SUM('Run Rate History'!E8:AD8)&gt;0,(MEDIAN(IF(B50:AA50&gt;0,B50:AA50))+MEDIAN(IF('Run Rate History'!E8:AD8&gt;0,'Run Rate History'!E8:AD8)))/2,MEDIAN(IF(B50:AA50&gt;0,B50:AA50))))+4*MIN(MAX(AA50,0.5*IF(SUM('Run Rate History'!E8:AD8)&gt;0,(MEDIAN(IF(B50:AA50&gt;0,B50:AA50))+MEDIAN(IF('Run Rate History'!E8:AD8&gt;0,'Run Rate History'!E8:AD8)))/2,MEDIAN(IF(B50:AA50&gt;0,B50:AA50)))),2*IF(SUM('Run Rate History'!E8:AD8)&gt;0,(MEDIAN(IF(B50:AA50&gt;0,B50:AA50))+MEDIAN(IF('Run Rate History'!E8:AD8&gt;0,'Run Rate History'!E8:AD8)))/2,MEDIAN(IF(B50:AA50&gt;0,B50:AA50)))))/10,0)</f>
        <v>106.9</v>
      </c>
      <c r="X56" s="129" t="s">
        <v>1174</v>
      </c>
      <c r="Y56" s="130">
        <f>IFERROR(VLOOKUP(A48,'Stanje zaliha'!A:E,5,FALSE()),0)</f>
        <v>646</v>
      </c>
      <c r="Z56" s="131"/>
      <c r="AA56" s="113" t="s">
        <v>1175</v>
      </c>
      <c r="AB56" s="118">
        <f t="shared" ref="AB56:AN56" si="8">SUM(AB52:AB55)</f>
        <v>0</v>
      </c>
      <c r="AC56" s="118">
        <f t="shared" si="8"/>
        <v>0</v>
      </c>
      <c r="AD56" s="118">
        <f t="shared" si="8"/>
        <v>0</v>
      </c>
      <c r="AE56" s="118">
        <f t="shared" si="8"/>
        <v>0</v>
      </c>
      <c r="AF56" s="118">
        <f t="shared" si="8"/>
        <v>0</v>
      </c>
      <c r="AG56" s="118">
        <f t="shared" si="8"/>
        <v>0</v>
      </c>
      <c r="AH56" s="118">
        <f t="shared" si="8"/>
        <v>0</v>
      </c>
      <c r="AI56" s="118">
        <f t="shared" si="8"/>
        <v>0</v>
      </c>
      <c r="AJ56" s="118">
        <f t="shared" si="8"/>
        <v>0</v>
      </c>
      <c r="AK56" s="118">
        <f t="shared" si="8"/>
        <v>0</v>
      </c>
      <c r="AL56" s="118">
        <f t="shared" si="8"/>
        <v>0</v>
      </c>
      <c r="AM56" s="118">
        <f t="shared" si="8"/>
        <v>0</v>
      </c>
      <c r="AN56" s="118">
        <f t="shared" si="8"/>
        <v>0</v>
      </c>
      <c r="AO56" t="s">
        <v>249</v>
      </c>
      <c r="AP56" t="s">
        <v>250</v>
      </c>
      <c r="AQ56" t="str">
        <f>AQ48</f>
        <v/>
      </c>
    </row>
    <row r="57" spans="1:43" ht="14.25" customHeight="1" x14ac:dyDescent="0.25">
      <c r="A57" s="1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4" t="s">
        <v>95</v>
      </c>
      <c r="W57" s="125">
        <f>IFERROR(0.6*W56+0.4*W55,0)</f>
        <v>124.7</v>
      </c>
      <c r="X57" s="132" t="s">
        <v>1176</v>
      </c>
      <c r="Y57" s="133">
        <f>IFERROR(SUMIF('Popis poslanih narudžbi'!A:A,A48,'Popis poslanih narudžbi'!C:C),0)</f>
        <v>0</v>
      </c>
      <c r="Z57" s="131"/>
      <c r="AA57" s="134" t="s">
        <v>1177</v>
      </c>
      <c r="AB57" s="118">
        <f t="shared" ref="AB57:AN57" si="9">AB50+AB56</f>
        <v>102</v>
      </c>
      <c r="AC57" s="118">
        <f t="shared" si="9"/>
        <v>101</v>
      </c>
      <c r="AD57" s="118">
        <f t="shared" si="9"/>
        <v>100</v>
      </c>
      <c r="AE57" s="118">
        <f t="shared" si="9"/>
        <v>99</v>
      </c>
      <c r="AF57" s="118">
        <f t="shared" si="9"/>
        <v>98</v>
      </c>
      <c r="AG57" s="118">
        <f t="shared" si="9"/>
        <v>97</v>
      </c>
      <c r="AH57" s="118">
        <f t="shared" si="9"/>
        <v>97</v>
      </c>
      <c r="AI57" s="118">
        <f t="shared" si="9"/>
        <v>96</v>
      </c>
      <c r="AJ57" s="118">
        <f t="shared" si="9"/>
        <v>96</v>
      </c>
      <c r="AK57" s="118">
        <f t="shared" si="9"/>
        <v>95</v>
      </c>
      <c r="AL57" s="118">
        <f t="shared" si="9"/>
        <v>95</v>
      </c>
      <c r="AM57" s="118">
        <f t="shared" si="9"/>
        <v>95</v>
      </c>
      <c r="AN57" s="118">
        <f t="shared" si="9"/>
        <v>95</v>
      </c>
      <c r="AO57" t="s">
        <v>251</v>
      </c>
      <c r="AP57" t="s">
        <v>252</v>
      </c>
      <c r="AQ57" t="str">
        <f>AQ48</f>
        <v/>
      </c>
    </row>
    <row r="58" spans="1:43" ht="14.25" customHeight="1" x14ac:dyDescent="0.25">
      <c r="A58" s="107" t="str">
        <f>'Run Rate'!A9</f>
        <v>POL09735</v>
      </c>
      <c r="B58" s="135" t="str">
        <f>'Run Rate'!B9</f>
        <v>Polleo 1st Whey 454g Vanilla Madagascar</v>
      </c>
      <c r="C58" s="135" t="str">
        <f>'Run Rate'!C9</f>
        <v>PROTEINI</v>
      </c>
      <c r="D58" s="135" t="str">
        <f>'Run Rate'!D9</f>
        <v>01 GOLD</v>
      </c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  <c r="AO58" t="s">
        <v>253</v>
      </c>
      <c r="AP58" t="s">
        <v>254</v>
      </c>
      <c r="AQ58" t="str">
        <f>IF(AND(OR($B$1="ALL",$B$1=C58),OR($E$1="ALL",$E$1=D58),OR($B$2="ALL",$B$2=A58),OR($E$2="ALL",IFERROR(SEARCH($E$2,B58),0)&gt;0)),"MATCH","")</f>
        <v/>
      </c>
    </row>
    <row r="59" spans="1:43" ht="14.25" customHeight="1" x14ac:dyDescent="0.25">
      <c r="A59" s="108" t="s">
        <v>1137</v>
      </c>
      <c r="B59" s="136" t="s">
        <v>1138</v>
      </c>
      <c r="C59" s="136" t="s">
        <v>1139</v>
      </c>
      <c r="D59" s="136" t="s">
        <v>1140</v>
      </c>
      <c r="E59" s="136" t="s">
        <v>1141</v>
      </c>
      <c r="F59" s="136" t="s">
        <v>1142</v>
      </c>
      <c r="G59" s="136" t="s">
        <v>1143</v>
      </c>
      <c r="H59" s="136" t="s">
        <v>1144</v>
      </c>
      <c r="I59" s="136" t="s">
        <v>1145</v>
      </c>
      <c r="J59" s="136" t="s">
        <v>1146</v>
      </c>
      <c r="K59" s="136" t="s">
        <v>1147</v>
      </c>
      <c r="L59" s="136" t="s">
        <v>1148</v>
      </c>
      <c r="M59" s="136" t="s">
        <v>1149</v>
      </c>
      <c r="N59" s="136" t="s">
        <v>1150</v>
      </c>
      <c r="O59" s="136" t="s">
        <v>1151</v>
      </c>
      <c r="P59" s="136" t="s">
        <v>1152</v>
      </c>
      <c r="Q59" s="136" t="s">
        <v>1153</v>
      </c>
      <c r="R59" s="136" t="s">
        <v>1154</v>
      </c>
      <c r="S59" s="136" t="s">
        <v>1155</v>
      </c>
      <c r="T59" s="136" t="s">
        <v>1156</v>
      </c>
      <c r="U59" s="136" t="s">
        <v>1157</v>
      </c>
      <c r="V59" s="136" t="s">
        <v>1158</v>
      </c>
      <c r="W59" s="136" t="s">
        <v>1159</v>
      </c>
      <c r="X59" s="136" t="s">
        <v>1160</v>
      </c>
      <c r="Y59" s="136" t="s">
        <v>1161</v>
      </c>
      <c r="Z59" s="136" t="s">
        <v>1162</v>
      </c>
      <c r="AA59" s="136" t="s">
        <v>1163</v>
      </c>
      <c r="AB59" s="137" t="s">
        <v>156</v>
      </c>
      <c r="AC59" s="137" t="s">
        <v>157</v>
      </c>
      <c r="AD59" s="137" t="s">
        <v>158</v>
      </c>
      <c r="AE59" s="137" t="s">
        <v>139</v>
      </c>
      <c r="AF59" s="138" t="s">
        <v>140</v>
      </c>
      <c r="AG59" s="138" t="s">
        <v>141</v>
      </c>
      <c r="AH59" s="138" t="s">
        <v>142</v>
      </c>
      <c r="AI59" s="138" t="s">
        <v>143</v>
      </c>
      <c r="AJ59" s="139" t="s">
        <v>144</v>
      </c>
      <c r="AK59" s="139" t="s">
        <v>145</v>
      </c>
      <c r="AL59" s="139" t="s">
        <v>146</v>
      </c>
      <c r="AM59" s="140" t="s">
        <v>147</v>
      </c>
      <c r="AN59" s="140" t="s">
        <v>148</v>
      </c>
      <c r="AO59" t="s">
        <v>255</v>
      </c>
      <c r="AP59" t="s">
        <v>256</v>
      </c>
      <c r="AQ59" t="str">
        <f>AQ58</f>
        <v/>
      </c>
    </row>
    <row r="60" spans="1:43" ht="14.25" customHeight="1" x14ac:dyDescent="0.25">
      <c r="A60" s="99" t="s">
        <v>1164</v>
      </c>
      <c r="B60" s="112">
        <f>'Run Rate'!E9</f>
        <v>984</v>
      </c>
      <c r="C60" s="112">
        <f>'Run Rate'!F9</f>
        <v>899</v>
      </c>
      <c r="D60" s="112">
        <f>'Run Rate'!G9</f>
        <v>817</v>
      </c>
      <c r="E60" s="112">
        <f>'Run Rate'!H9</f>
        <v>668</v>
      </c>
      <c r="F60" s="112">
        <f>'Run Rate'!I9</f>
        <v>1104</v>
      </c>
      <c r="G60" s="112">
        <f>'Run Rate'!J9</f>
        <v>237</v>
      </c>
      <c r="H60" s="112">
        <f>'Run Rate'!K9</f>
        <v>1062</v>
      </c>
      <c r="I60" s="112">
        <f>'Run Rate'!L9</f>
        <v>512</v>
      </c>
      <c r="J60" s="112">
        <f>'Run Rate'!M9</f>
        <v>685</v>
      </c>
      <c r="K60" s="112">
        <f>'Run Rate'!N9</f>
        <v>197</v>
      </c>
      <c r="L60" s="112">
        <f>'Run Rate'!O9</f>
        <v>568</v>
      </c>
      <c r="M60" s="112">
        <f>'Run Rate'!P9</f>
        <v>217</v>
      </c>
      <c r="N60" s="112">
        <f>'Run Rate'!Q9</f>
        <v>132</v>
      </c>
      <c r="O60" s="112">
        <f>'Run Rate'!R9</f>
        <v>424</v>
      </c>
      <c r="P60" s="112">
        <f>'Run Rate'!S9</f>
        <v>30</v>
      </c>
      <c r="Q60" s="112">
        <f>'Run Rate'!T9</f>
        <v>371</v>
      </c>
      <c r="R60" s="112">
        <f>'Run Rate'!U9</f>
        <v>394</v>
      </c>
      <c r="S60" s="112">
        <f>'Run Rate'!V9</f>
        <v>393</v>
      </c>
      <c r="T60" s="112">
        <f>'Run Rate'!W9</f>
        <v>784</v>
      </c>
      <c r="U60" s="112">
        <f>'Run Rate'!X9</f>
        <v>1162</v>
      </c>
      <c r="V60" s="112">
        <f>'Run Rate'!Y9</f>
        <v>1106</v>
      </c>
      <c r="W60" s="112">
        <f>'Run Rate'!Z9</f>
        <v>942</v>
      </c>
      <c r="X60" s="112">
        <f>'Run Rate'!AA9</f>
        <v>1225</v>
      </c>
      <c r="Y60" s="112">
        <f>'Run Rate'!AB9</f>
        <v>326</v>
      </c>
      <c r="Z60" s="112">
        <f>'Run Rate'!AC9</f>
        <v>265</v>
      </c>
      <c r="AA60" s="112">
        <f>'Run Rate'!AD9</f>
        <v>875</v>
      </c>
      <c r="AB60" s="113">
        <v>604</v>
      </c>
      <c r="AC60" s="112">
        <v>604</v>
      </c>
      <c r="AD60" s="112">
        <v>604</v>
      </c>
      <c r="AE60" s="112">
        <v>604</v>
      </c>
      <c r="AF60" s="112">
        <v>604</v>
      </c>
      <c r="AG60" s="112">
        <v>604</v>
      </c>
      <c r="AH60" s="112">
        <v>604</v>
      </c>
      <c r="AI60" s="112">
        <v>604</v>
      </c>
      <c r="AJ60" s="112">
        <v>604</v>
      </c>
      <c r="AK60" s="112">
        <v>543</v>
      </c>
      <c r="AL60" s="112">
        <v>543</v>
      </c>
      <c r="AM60" s="112">
        <v>543</v>
      </c>
      <c r="AN60" s="112">
        <v>543</v>
      </c>
      <c r="AO60" t="s">
        <v>257</v>
      </c>
      <c r="AP60" t="s">
        <v>258</v>
      </c>
      <c r="AQ60" t="str">
        <f>AQ58</f>
        <v/>
      </c>
    </row>
    <row r="61" spans="1:43" ht="14.25" customHeight="1" x14ac:dyDescent="0.25">
      <c r="A61" s="99" t="s">
        <v>1165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5"/>
      <c r="X61" s="115"/>
      <c r="Y61" s="115"/>
      <c r="Z61" s="115"/>
      <c r="AA61" s="112" t="s">
        <v>1166</v>
      </c>
      <c r="AB61" s="113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t="s">
        <v>259</v>
      </c>
      <c r="AP61" t="s">
        <v>260</v>
      </c>
      <c r="AQ61" t="str">
        <f>AQ58</f>
        <v/>
      </c>
    </row>
    <row r="62" spans="1:43" ht="14.25" customHeight="1" x14ac:dyDescent="0.25">
      <c r="A62" s="99" t="s">
        <v>1167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5"/>
      <c r="X62" s="116"/>
      <c r="Y62" s="117"/>
      <c r="Z62" s="115"/>
      <c r="AA62" s="112" t="s">
        <v>1168</v>
      </c>
      <c r="AB62" s="113">
        <f>'Demand Input VP'!B34</f>
        <v>0</v>
      </c>
      <c r="AC62" s="112">
        <f>'Demand Input VP'!C34</f>
        <v>0</v>
      </c>
      <c r="AD62" s="112">
        <f>'Demand Input VP'!D34</f>
        <v>0</v>
      </c>
      <c r="AE62" s="112">
        <f>'Demand Input VP'!E34</f>
        <v>0</v>
      </c>
      <c r="AF62" s="112">
        <f>'Demand Input VP'!F34</f>
        <v>0</v>
      </c>
      <c r="AG62" s="112">
        <f>'Demand Input VP'!G34</f>
        <v>0</v>
      </c>
      <c r="AH62" s="112">
        <f>'Demand Input VP'!H34</f>
        <v>0</v>
      </c>
      <c r="AI62" s="112">
        <f>'Demand Input VP'!I34</f>
        <v>0</v>
      </c>
      <c r="AJ62" s="112">
        <f>'Demand Input VP'!J34</f>
        <v>0</v>
      </c>
      <c r="AK62" s="112">
        <f>'Demand Input VP'!K34</f>
        <v>0</v>
      </c>
      <c r="AL62" s="112">
        <f>'Demand Input VP'!L34</f>
        <v>0</v>
      </c>
      <c r="AM62" s="112">
        <f>'Demand Input VP'!M34</f>
        <v>0</v>
      </c>
      <c r="AN62" s="112">
        <f>'Demand Input VP'!N34</f>
        <v>0</v>
      </c>
      <c r="AO62" t="s">
        <v>261</v>
      </c>
      <c r="AP62" t="s">
        <v>262</v>
      </c>
      <c r="AQ62" t="str">
        <f>AQ58</f>
        <v/>
      </c>
    </row>
    <row r="63" spans="1:43" ht="14.25" customHeight="1" x14ac:dyDescent="0.25">
      <c r="A63" s="99" t="s">
        <v>1169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5"/>
      <c r="X63" s="116"/>
      <c r="Y63" s="117"/>
      <c r="Z63" s="119"/>
      <c r="AA63" s="120" t="s">
        <v>1170</v>
      </c>
      <c r="AB63" s="121">
        <f>'Demand Input VP'!B33</f>
        <v>0</v>
      </c>
      <c r="AC63" s="120">
        <f>'Demand Input VP'!C33</f>
        <v>0</v>
      </c>
      <c r="AD63" s="120">
        <f>'Demand Input VP'!D33</f>
        <v>0</v>
      </c>
      <c r="AE63" s="120">
        <f>'Demand Input VP'!E33</f>
        <v>0</v>
      </c>
      <c r="AF63" s="120">
        <f>'Demand Input VP'!F33</f>
        <v>0</v>
      </c>
      <c r="AG63" s="120">
        <f>'Demand Input VP'!G33</f>
        <v>0</v>
      </c>
      <c r="AH63" s="120">
        <f>'Demand Input VP'!H33</f>
        <v>0</v>
      </c>
      <c r="AI63" s="120">
        <f>'Demand Input VP'!I33</f>
        <v>0</v>
      </c>
      <c r="AJ63" s="120">
        <f>'Demand Input VP'!J33</f>
        <v>0</v>
      </c>
      <c r="AK63" s="120">
        <f>'Demand Input VP'!K33</f>
        <v>0</v>
      </c>
      <c r="AL63" s="120">
        <f>'Demand Input VP'!L33</f>
        <v>0</v>
      </c>
      <c r="AM63" s="120">
        <f>'Demand Input VP'!M33</f>
        <v>0</v>
      </c>
      <c r="AN63" s="120">
        <f>'Demand Input VP'!N33</f>
        <v>0</v>
      </c>
      <c r="AO63" t="s">
        <v>263</v>
      </c>
      <c r="AP63" t="s">
        <v>264</v>
      </c>
      <c r="AQ63" t="str">
        <f>AQ58</f>
        <v/>
      </c>
    </row>
    <row r="64" spans="1:43" ht="14.25" customHeight="1" x14ac:dyDescent="0.25">
      <c r="A64" s="1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3"/>
      <c r="X64" s="116"/>
      <c r="Y64" s="117"/>
      <c r="Z64" s="123"/>
      <c r="AA64" s="112" t="s">
        <v>1171</v>
      </c>
      <c r="AB64" s="113">
        <f>'Demand Input MP'!B34</f>
        <v>0</v>
      </c>
      <c r="AC64" s="112">
        <f>'Demand Input MP'!C34</f>
        <v>0</v>
      </c>
      <c r="AD64" s="112">
        <f>'Demand Input MP'!D34</f>
        <v>0</v>
      </c>
      <c r="AE64" s="112">
        <f>'Demand Input MP'!E34</f>
        <v>0</v>
      </c>
      <c r="AF64" s="112">
        <f>'Demand Input MP'!F34</f>
        <v>0</v>
      </c>
      <c r="AG64" s="112">
        <f>'Demand Input MP'!G34</f>
        <v>0</v>
      </c>
      <c r="AH64" s="112">
        <f>'Demand Input MP'!H34</f>
        <v>0</v>
      </c>
      <c r="AI64" s="112">
        <f>'Demand Input MP'!I34</f>
        <v>0</v>
      </c>
      <c r="AJ64" s="112">
        <f>'Demand Input MP'!J34</f>
        <v>0</v>
      </c>
      <c r="AK64" s="112">
        <f>'Demand Input MP'!K34</f>
        <v>500</v>
      </c>
      <c r="AL64" s="112">
        <f>'Demand Input MP'!L34</f>
        <v>500</v>
      </c>
      <c r="AM64" s="112">
        <f>'Demand Input MP'!M34</f>
        <v>500</v>
      </c>
      <c r="AN64" s="112">
        <f>'Demand Input MP'!N34</f>
        <v>500</v>
      </c>
      <c r="AO64" t="s">
        <v>265</v>
      </c>
      <c r="AP64" t="s">
        <v>266</v>
      </c>
      <c r="AQ64" t="str">
        <f>AQ58</f>
        <v/>
      </c>
    </row>
    <row r="65" spans="1:43" ht="14.25" customHeight="1" x14ac:dyDescent="0.25">
      <c r="A65" s="1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4" t="s">
        <v>91</v>
      </c>
      <c r="W65" s="125">
        <f>IFERROR(IF(SUM('Run Rate History'!E9:AD9)&gt;0,(SUMPRODUCT((B60:AA60&gt;=PERCENTILE(B60:AA60,0.1))*(B60:AA60&lt;=PERCENTILE(B60:AA60,0.9))*B60:AA60)+SUMPRODUCT(('Run Rate History'!E9:AD9&gt;=PERCENTILE(B60:AA60,0.1))*('Run Rate History'!E9:AD9&lt;=PERCENTILE(B60:AA60,0.9))*'Run Rate History'!E9:AD9))/(SUMPRODUCT((B60:AA60&gt;=PERCENTILE(B60:AA60,0.1))*(B60:AA60&lt;=PERCENTILE(B60:AA60,0.9))*1)+SUMPRODUCT(('Run Rate History'!E9:AD9&gt;=PERCENTILE(B60:AA60,0.1))*('Run Rate History'!E9:AD9&lt;=PERCENTILE(B60:AA60,0.9))*1)),TRIMMEAN(B60:AA60,0.15)),0)</f>
        <v>580.60975609756099</v>
      </c>
      <c r="X65" s="126" t="s">
        <v>1172</v>
      </c>
      <c r="Y65" s="127">
        <f>SUM(B60:AA60)/26</f>
        <v>629.96153846153845</v>
      </c>
      <c r="Z65" s="128"/>
      <c r="AA65" s="112" t="s">
        <v>1173</v>
      </c>
      <c r="AB65" s="113">
        <f>'Demand Input MP'!B33</f>
        <v>0</v>
      </c>
      <c r="AC65" s="112">
        <f>'Demand Input MP'!C33</f>
        <v>0</v>
      </c>
      <c r="AD65" s="112">
        <f>'Demand Input MP'!D33</f>
        <v>0</v>
      </c>
      <c r="AE65" s="112">
        <f>'Demand Input MP'!E33</f>
        <v>0</v>
      </c>
      <c r="AF65" s="112">
        <f>'Demand Input MP'!F33</f>
        <v>0</v>
      </c>
      <c r="AG65" s="112">
        <f>'Demand Input MP'!G33</f>
        <v>0</v>
      </c>
      <c r="AH65" s="112">
        <f>'Demand Input MP'!H33</f>
        <v>0</v>
      </c>
      <c r="AI65" s="112">
        <f>'Demand Input MP'!I33</f>
        <v>0</v>
      </c>
      <c r="AJ65" s="112">
        <f>'Demand Input MP'!J33</f>
        <v>0</v>
      </c>
      <c r="AK65" s="112">
        <f>'Demand Input MP'!K33</f>
        <v>0</v>
      </c>
      <c r="AL65" s="112">
        <f>'Demand Input MP'!L33</f>
        <v>0</v>
      </c>
      <c r="AM65" s="112">
        <f>'Demand Input MP'!M33</f>
        <v>0</v>
      </c>
      <c r="AN65" s="112">
        <f>'Demand Input MP'!N33</f>
        <v>0</v>
      </c>
      <c r="AO65" t="s">
        <v>267</v>
      </c>
      <c r="AP65" t="s">
        <v>268</v>
      </c>
      <c r="AQ65" t="str">
        <f>AQ58</f>
        <v/>
      </c>
    </row>
    <row r="66" spans="1:43" ht="14.25" customHeight="1" x14ac:dyDescent="0.25">
      <c r="A66" s="1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4" t="s">
        <v>94</v>
      </c>
      <c r="W66" s="125">
        <f>IFERROR((1*MIN(MAX(X60,0.5*IF(SUM('Run Rate History'!E9:AD9)&gt;0,(MEDIAN(IF(B60:AA60&gt;0,B60:AA60))+MEDIAN(IF('Run Rate History'!E9:AD9&gt;0,'Run Rate History'!E9:AD9)))/2,MEDIAN(IF(B60:AA60&gt;0,B60:AA60)))),2*IF(SUM('Run Rate History'!E9:AD9)&gt;0,(MEDIAN(IF(B60:AA60&gt;0,B60:AA60))+MEDIAN(IF('Run Rate History'!E9:AD9&gt;0,'Run Rate History'!E9:AD9)))/2,MEDIAN(IF(B60:AA60&gt;0,B60:AA60))))+2*MIN(MAX(Y60,0.5*IF(SUM('Run Rate History'!E9:AD9)&gt;0,(MEDIAN(IF(B60:AA60&gt;0,B60:AA60))+MEDIAN(IF('Run Rate History'!E9:AD9&gt;0,'Run Rate History'!E9:AD9)))/2,MEDIAN(IF(B60:AA60&gt;0,B60:AA60)))),2*IF(SUM('Run Rate History'!E9:AD9)&gt;0,(MEDIAN(IF(B60:AA60&gt;0,B60:AA60))+MEDIAN(IF('Run Rate History'!E9:AD9&gt;0,'Run Rate History'!E9:AD9)))/2,MEDIAN(IF(B60:AA60&gt;0,B60:AA60))))+3*MIN(MAX(Z60,0.5*IF(SUM('Run Rate History'!E9:AD9)&gt;0,(MEDIAN(IF(B60:AA60&gt;0,B60:AA60))+MEDIAN(IF('Run Rate History'!E9:AD9&gt;0,'Run Rate History'!E9:AD9)))/2,MEDIAN(IF(B60:AA60&gt;0,B60:AA60)))),2*IF(SUM('Run Rate History'!E9:AD9)&gt;0,(MEDIAN(IF(B60:AA60&gt;0,B60:AA60))+MEDIAN(IF('Run Rate History'!E9:AD9&gt;0,'Run Rate History'!E9:AD9)))/2,MEDIAN(IF(B60:AA60&gt;0,B60:AA60))))+4*MIN(MAX(AA60,0.5*IF(SUM('Run Rate History'!E9:AD9)&gt;0,(MEDIAN(IF(B60:AA60&gt;0,B60:AA60))+MEDIAN(IF('Run Rate History'!E9:AD9&gt;0,'Run Rate History'!E9:AD9)))/2,MEDIAN(IF(B60:AA60&gt;0,B60:AA60)))),2*IF(SUM('Run Rate History'!E9:AD9)&gt;0,(MEDIAN(IF(B60:AA60&gt;0,B60:AA60))+MEDIAN(IF('Run Rate History'!E9:AD9&gt;0,'Run Rate History'!E9:AD9)))/2,MEDIAN(IF(B60:AA60&gt;0,B60:AA60)))))/10,0)</f>
        <v>605.25</v>
      </c>
      <c r="X66" s="129" t="s">
        <v>1174</v>
      </c>
      <c r="Y66" s="130">
        <f>IFERROR(VLOOKUP(A58,'Stanje zaliha'!A:E,5,FALSE()),0)</f>
        <v>2425</v>
      </c>
      <c r="Z66" s="131"/>
      <c r="AA66" s="113" t="s">
        <v>1175</v>
      </c>
      <c r="AB66" s="118">
        <f t="shared" ref="AB66:AN66" si="10">SUM(AB62:AB65)</f>
        <v>0</v>
      </c>
      <c r="AC66" s="118">
        <f t="shared" si="10"/>
        <v>0</v>
      </c>
      <c r="AD66" s="118">
        <f t="shared" si="10"/>
        <v>0</v>
      </c>
      <c r="AE66" s="118">
        <f t="shared" si="10"/>
        <v>0</v>
      </c>
      <c r="AF66" s="118">
        <f t="shared" si="10"/>
        <v>0</v>
      </c>
      <c r="AG66" s="118">
        <f t="shared" si="10"/>
        <v>0</v>
      </c>
      <c r="AH66" s="118">
        <f t="shared" si="10"/>
        <v>0</v>
      </c>
      <c r="AI66" s="118">
        <f t="shared" si="10"/>
        <v>0</v>
      </c>
      <c r="AJ66" s="118">
        <f t="shared" si="10"/>
        <v>0</v>
      </c>
      <c r="AK66" s="118">
        <f t="shared" si="10"/>
        <v>500</v>
      </c>
      <c r="AL66" s="118">
        <f t="shared" si="10"/>
        <v>500</v>
      </c>
      <c r="AM66" s="118">
        <f t="shared" si="10"/>
        <v>500</v>
      </c>
      <c r="AN66" s="118">
        <f t="shared" si="10"/>
        <v>500</v>
      </c>
      <c r="AO66" t="s">
        <v>269</v>
      </c>
      <c r="AP66" t="s">
        <v>270</v>
      </c>
      <c r="AQ66" t="str">
        <f>AQ58</f>
        <v/>
      </c>
    </row>
    <row r="67" spans="1:43" ht="14.25" customHeight="1" x14ac:dyDescent="0.25">
      <c r="A67" s="1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4" t="s">
        <v>95</v>
      </c>
      <c r="W67" s="125">
        <f>IFERROR(0.6*W66+0.4*W65,0)</f>
        <v>595.39390243902437</v>
      </c>
      <c r="X67" s="132" t="s">
        <v>1176</v>
      </c>
      <c r="Y67" s="133">
        <f>IFERROR(SUMIF('Popis poslanih narudžbi'!A:A,A58,'Popis poslanih narudžbi'!C:C),0)</f>
        <v>0</v>
      </c>
      <c r="Z67" s="131"/>
      <c r="AA67" s="134" t="s">
        <v>1177</v>
      </c>
      <c r="AB67" s="118">
        <f t="shared" ref="AB67:AN67" si="11">AB60+AB66</f>
        <v>604</v>
      </c>
      <c r="AC67" s="118">
        <f t="shared" si="11"/>
        <v>604</v>
      </c>
      <c r="AD67" s="118">
        <f t="shared" si="11"/>
        <v>604</v>
      </c>
      <c r="AE67" s="118">
        <f t="shared" si="11"/>
        <v>604</v>
      </c>
      <c r="AF67" s="118">
        <f t="shared" si="11"/>
        <v>604</v>
      </c>
      <c r="AG67" s="118">
        <f t="shared" si="11"/>
        <v>604</v>
      </c>
      <c r="AH67" s="118">
        <f t="shared" si="11"/>
        <v>604</v>
      </c>
      <c r="AI67" s="118">
        <f t="shared" si="11"/>
        <v>604</v>
      </c>
      <c r="AJ67" s="118">
        <f t="shared" si="11"/>
        <v>604</v>
      </c>
      <c r="AK67" s="118">
        <f t="shared" si="11"/>
        <v>1043</v>
      </c>
      <c r="AL67" s="118">
        <f t="shared" si="11"/>
        <v>1043</v>
      </c>
      <c r="AM67" s="118">
        <f t="shared" si="11"/>
        <v>1043</v>
      </c>
      <c r="AN67" s="118">
        <f t="shared" si="11"/>
        <v>1043</v>
      </c>
      <c r="AO67" t="s">
        <v>271</v>
      </c>
      <c r="AP67" t="s">
        <v>272</v>
      </c>
      <c r="AQ67" t="str">
        <f>AQ58</f>
        <v/>
      </c>
    </row>
    <row r="68" spans="1:43" ht="14.25" customHeight="1" x14ac:dyDescent="0.25">
      <c r="A68" s="107" t="str">
        <f>'Run Rate'!A10</f>
        <v>POL09768</v>
      </c>
      <c r="B68" s="135" t="str">
        <f>'Run Rate'!B10</f>
        <v>Polleo Premium HydroX Whey 908g Chocolate Gourmet</v>
      </c>
      <c r="C68" s="135" t="str">
        <f>'Run Rate'!C10</f>
        <v>PROTEINI</v>
      </c>
      <c r="D68" s="135" t="str">
        <f>'Run Rate'!D10</f>
        <v>01 GOLD</v>
      </c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t="s">
        <v>273</v>
      </c>
      <c r="AP68" t="s">
        <v>274</v>
      </c>
      <c r="AQ68" t="str">
        <f>IF(AND(OR($B$1="ALL",$B$1=C68),OR($E$1="ALL",$E$1=D68),OR($B$2="ALL",$B$2=A68),OR($E$2="ALL",IFERROR(SEARCH($E$2,B68),0)&gt;0)),"MATCH","")</f>
        <v/>
      </c>
    </row>
    <row r="69" spans="1:43" ht="14.25" customHeight="1" x14ac:dyDescent="0.25">
      <c r="A69" s="108" t="s">
        <v>1137</v>
      </c>
      <c r="B69" s="136" t="s">
        <v>1138</v>
      </c>
      <c r="C69" s="136" t="s">
        <v>1139</v>
      </c>
      <c r="D69" s="136" t="s">
        <v>1140</v>
      </c>
      <c r="E69" s="136" t="s">
        <v>1141</v>
      </c>
      <c r="F69" s="136" t="s">
        <v>1142</v>
      </c>
      <c r="G69" s="136" t="s">
        <v>1143</v>
      </c>
      <c r="H69" s="136" t="s">
        <v>1144</v>
      </c>
      <c r="I69" s="136" t="s">
        <v>1145</v>
      </c>
      <c r="J69" s="136" t="s">
        <v>1146</v>
      </c>
      <c r="K69" s="136" t="s">
        <v>1147</v>
      </c>
      <c r="L69" s="136" t="s">
        <v>1148</v>
      </c>
      <c r="M69" s="136" t="s">
        <v>1149</v>
      </c>
      <c r="N69" s="136" t="s">
        <v>1150</v>
      </c>
      <c r="O69" s="136" t="s">
        <v>1151</v>
      </c>
      <c r="P69" s="136" t="s">
        <v>1152</v>
      </c>
      <c r="Q69" s="136" t="s">
        <v>1153</v>
      </c>
      <c r="R69" s="136" t="s">
        <v>1154</v>
      </c>
      <c r="S69" s="136" t="s">
        <v>1155</v>
      </c>
      <c r="T69" s="136" t="s">
        <v>1156</v>
      </c>
      <c r="U69" s="136" t="s">
        <v>1157</v>
      </c>
      <c r="V69" s="136" t="s">
        <v>1158</v>
      </c>
      <c r="W69" s="136" t="s">
        <v>1159</v>
      </c>
      <c r="X69" s="136" t="s">
        <v>1160</v>
      </c>
      <c r="Y69" s="136" t="s">
        <v>1161</v>
      </c>
      <c r="Z69" s="136" t="s">
        <v>1162</v>
      </c>
      <c r="AA69" s="136" t="s">
        <v>1163</v>
      </c>
      <c r="AB69" s="137" t="s">
        <v>156</v>
      </c>
      <c r="AC69" s="137" t="s">
        <v>157</v>
      </c>
      <c r="AD69" s="137" t="s">
        <v>158</v>
      </c>
      <c r="AE69" s="137" t="s">
        <v>139</v>
      </c>
      <c r="AF69" s="138" t="s">
        <v>140</v>
      </c>
      <c r="AG69" s="138" t="s">
        <v>141</v>
      </c>
      <c r="AH69" s="138" t="s">
        <v>142</v>
      </c>
      <c r="AI69" s="138" t="s">
        <v>143</v>
      </c>
      <c r="AJ69" s="139" t="s">
        <v>144</v>
      </c>
      <c r="AK69" s="139" t="s">
        <v>145</v>
      </c>
      <c r="AL69" s="139" t="s">
        <v>146</v>
      </c>
      <c r="AM69" s="140" t="s">
        <v>147</v>
      </c>
      <c r="AN69" s="140" t="s">
        <v>148</v>
      </c>
      <c r="AO69" t="s">
        <v>275</v>
      </c>
      <c r="AP69" t="s">
        <v>276</v>
      </c>
      <c r="AQ69" t="str">
        <f>AQ68</f>
        <v/>
      </c>
    </row>
    <row r="70" spans="1:43" ht="14.25" customHeight="1" x14ac:dyDescent="0.25">
      <c r="A70" s="99" t="s">
        <v>1164</v>
      </c>
      <c r="B70" s="112">
        <f>'Run Rate'!E10</f>
        <v>159</v>
      </c>
      <c r="C70" s="112">
        <f>'Run Rate'!F10</f>
        <v>86</v>
      </c>
      <c r="D70" s="112">
        <f>'Run Rate'!G10</f>
        <v>65</v>
      </c>
      <c r="E70" s="112">
        <f>'Run Rate'!H10</f>
        <v>49</v>
      </c>
      <c r="F70" s="112">
        <f>'Run Rate'!I10</f>
        <v>32</v>
      </c>
      <c r="G70" s="112">
        <f>'Run Rate'!J10</f>
        <v>39</v>
      </c>
      <c r="H70" s="112">
        <f>'Run Rate'!K10</f>
        <v>37</v>
      </c>
      <c r="I70" s="112">
        <f>'Run Rate'!L10</f>
        <v>10</v>
      </c>
      <c r="J70" s="112">
        <f>'Run Rate'!M10</f>
        <v>5</v>
      </c>
      <c r="K70" s="112">
        <f>'Run Rate'!N10</f>
        <v>129</v>
      </c>
      <c r="L70" s="112">
        <f>'Run Rate'!O10</f>
        <v>110</v>
      </c>
      <c r="M70" s="112">
        <f>'Run Rate'!P10</f>
        <v>129</v>
      </c>
      <c r="N70" s="112">
        <f>'Run Rate'!Q10</f>
        <v>94</v>
      </c>
      <c r="O70" s="112">
        <f>'Run Rate'!R10</f>
        <v>63</v>
      </c>
      <c r="P70" s="112">
        <f>'Run Rate'!S10</f>
        <v>83</v>
      </c>
      <c r="Q70" s="112">
        <f>'Run Rate'!T10</f>
        <v>354</v>
      </c>
      <c r="R70" s="112">
        <f>'Run Rate'!U10</f>
        <v>548</v>
      </c>
      <c r="S70" s="112">
        <f>'Run Rate'!V10</f>
        <v>559</v>
      </c>
      <c r="T70" s="112">
        <f>'Run Rate'!W10</f>
        <v>531</v>
      </c>
      <c r="U70" s="112">
        <f>'Run Rate'!X10</f>
        <v>106</v>
      </c>
      <c r="V70" s="112">
        <f>'Run Rate'!Y10</f>
        <v>100</v>
      </c>
      <c r="W70" s="112">
        <f>'Run Rate'!Z10</f>
        <v>109</v>
      </c>
      <c r="X70" s="112">
        <f>'Run Rate'!AA10</f>
        <v>130</v>
      </c>
      <c r="Y70" s="112">
        <f>'Run Rate'!AB10</f>
        <v>153</v>
      </c>
      <c r="Z70" s="112">
        <f>'Run Rate'!AC10</f>
        <v>107</v>
      </c>
      <c r="AA70" s="112">
        <f>'Run Rate'!AD10</f>
        <v>106</v>
      </c>
      <c r="AB70" s="113">
        <v>110</v>
      </c>
      <c r="AC70" s="112">
        <v>110</v>
      </c>
      <c r="AD70" s="112">
        <v>110</v>
      </c>
      <c r="AE70" s="112">
        <v>110</v>
      </c>
      <c r="AF70" s="112">
        <v>110</v>
      </c>
      <c r="AG70" s="112">
        <v>110</v>
      </c>
      <c r="AH70" s="112">
        <v>110</v>
      </c>
      <c r="AI70" s="112">
        <v>110</v>
      </c>
      <c r="AJ70" s="112">
        <v>110</v>
      </c>
      <c r="AK70" s="112">
        <v>110</v>
      </c>
      <c r="AL70" s="112">
        <v>110</v>
      </c>
      <c r="AM70" s="112">
        <v>110</v>
      </c>
      <c r="AN70" s="112">
        <v>110</v>
      </c>
      <c r="AO70" t="s">
        <v>277</v>
      </c>
      <c r="AP70" t="s">
        <v>278</v>
      </c>
      <c r="AQ70" t="str">
        <f>AQ68</f>
        <v/>
      </c>
    </row>
    <row r="71" spans="1:43" ht="14.25" customHeight="1" x14ac:dyDescent="0.25">
      <c r="A71" s="99" t="s">
        <v>1165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5"/>
      <c r="X71" s="115"/>
      <c r="Y71" s="115"/>
      <c r="Z71" s="115"/>
      <c r="AA71" s="112" t="s">
        <v>1166</v>
      </c>
      <c r="AB71" s="113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t="s">
        <v>279</v>
      </c>
      <c r="AP71" t="s">
        <v>280</v>
      </c>
      <c r="AQ71" t="str">
        <f>AQ68</f>
        <v/>
      </c>
    </row>
    <row r="72" spans="1:43" ht="14.25" customHeight="1" x14ac:dyDescent="0.25">
      <c r="A72" s="99" t="s">
        <v>1167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5"/>
      <c r="X72" s="116"/>
      <c r="Y72" s="117"/>
      <c r="Z72" s="115"/>
      <c r="AA72" s="112" t="s">
        <v>1168</v>
      </c>
      <c r="AB72" s="113">
        <f>'Demand Input VP'!B39</f>
        <v>0</v>
      </c>
      <c r="AC72" s="112">
        <f>'Demand Input VP'!C39</f>
        <v>0</v>
      </c>
      <c r="AD72" s="112">
        <f>'Demand Input VP'!D39</f>
        <v>0</v>
      </c>
      <c r="AE72" s="112">
        <f>'Demand Input VP'!E39</f>
        <v>0</v>
      </c>
      <c r="AF72" s="112">
        <f>'Demand Input VP'!F39</f>
        <v>0</v>
      </c>
      <c r="AG72" s="112">
        <f>'Demand Input VP'!G39</f>
        <v>0</v>
      </c>
      <c r="AH72" s="112">
        <f>'Demand Input VP'!H39</f>
        <v>0</v>
      </c>
      <c r="AI72" s="112">
        <f>'Demand Input VP'!I39</f>
        <v>0</v>
      </c>
      <c r="AJ72" s="112">
        <f>'Demand Input VP'!J39</f>
        <v>0</v>
      </c>
      <c r="AK72" s="112">
        <f>'Demand Input VP'!K39</f>
        <v>0</v>
      </c>
      <c r="AL72" s="112">
        <f>'Demand Input VP'!L39</f>
        <v>0</v>
      </c>
      <c r="AM72" s="112">
        <f>'Demand Input VP'!M39</f>
        <v>0</v>
      </c>
      <c r="AN72" s="112">
        <f>'Demand Input VP'!N39</f>
        <v>0</v>
      </c>
      <c r="AO72" t="s">
        <v>281</v>
      </c>
      <c r="AP72" t="s">
        <v>282</v>
      </c>
      <c r="AQ72" t="str">
        <f>AQ68</f>
        <v/>
      </c>
    </row>
    <row r="73" spans="1:43" ht="14.25" customHeight="1" x14ac:dyDescent="0.25">
      <c r="A73" s="99" t="s">
        <v>1169</v>
      </c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5"/>
      <c r="X73" s="116"/>
      <c r="Y73" s="117"/>
      <c r="Z73" s="119"/>
      <c r="AA73" s="120" t="s">
        <v>1170</v>
      </c>
      <c r="AB73" s="121">
        <f>'Demand Input VP'!B38</f>
        <v>0</v>
      </c>
      <c r="AC73" s="120">
        <f>'Demand Input VP'!C38</f>
        <v>0</v>
      </c>
      <c r="AD73" s="120">
        <f>'Demand Input VP'!D38</f>
        <v>0</v>
      </c>
      <c r="AE73" s="120">
        <f>'Demand Input VP'!E38</f>
        <v>0</v>
      </c>
      <c r="AF73" s="120">
        <f>'Demand Input VP'!F38</f>
        <v>0</v>
      </c>
      <c r="AG73" s="120">
        <f>'Demand Input VP'!G38</f>
        <v>0</v>
      </c>
      <c r="AH73" s="120">
        <f>'Demand Input VP'!H38</f>
        <v>0</v>
      </c>
      <c r="AI73" s="120">
        <f>'Demand Input VP'!I38</f>
        <v>0</v>
      </c>
      <c r="AJ73" s="120">
        <f>'Demand Input VP'!J38</f>
        <v>0</v>
      </c>
      <c r="AK73" s="120">
        <f>'Demand Input VP'!K38</f>
        <v>0</v>
      </c>
      <c r="AL73" s="120">
        <f>'Demand Input VP'!L38</f>
        <v>0</v>
      </c>
      <c r="AM73" s="120">
        <f>'Demand Input VP'!M38</f>
        <v>0</v>
      </c>
      <c r="AN73" s="120">
        <f>'Demand Input VP'!N38</f>
        <v>0</v>
      </c>
      <c r="AO73" t="s">
        <v>283</v>
      </c>
      <c r="AP73" t="s">
        <v>284</v>
      </c>
      <c r="AQ73" t="str">
        <f>AQ68</f>
        <v/>
      </c>
    </row>
    <row r="74" spans="1:43" ht="14.25" customHeight="1" x14ac:dyDescent="0.25">
      <c r="A74" s="1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3"/>
      <c r="X74" s="116"/>
      <c r="Y74" s="117"/>
      <c r="Z74" s="123"/>
      <c r="AA74" s="112" t="s">
        <v>1171</v>
      </c>
      <c r="AB74" s="113">
        <f>'Demand Input MP'!B39</f>
        <v>0</v>
      </c>
      <c r="AC74" s="112">
        <f>'Demand Input MP'!C39</f>
        <v>0</v>
      </c>
      <c r="AD74" s="112">
        <f>'Demand Input MP'!D39</f>
        <v>0</v>
      </c>
      <c r="AE74" s="112">
        <f>'Demand Input MP'!E39</f>
        <v>0</v>
      </c>
      <c r="AF74" s="112">
        <f>'Demand Input MP'!F39</f>
        <v>0</v>
      </c>
      <c r="AG74" s="112">
        <f>'Demand Input MP'!G39</f>
        <v>0</v>
      </c>
      <c r="AH74" s="112">
        <f>'Demand Input MP'!H39</f>
        <v>0</v>
      </c>
      <c r="AI74" s="112">
        <f>'Demand Input MP'!I39</f>
        <v>0</v>
      </c>
      <c r="AJ74" s="112">
        <f>'Demand Input MP'!J39</f>
        <v>0</v>
      </c>
      <c r="AK74" s="112">
        <f>'Demand Input MP'!K39</f>
        <v>0</v>
      </c>
      <c r="AL74" s="112">
        <f>'Demand Input MP'!L39</f>
        <v>0</v>
      </c>
      <c r="AM74" s="112">
        <f>'Demand Input MP'!M39</f>
        <v>0</v>
      </c>
      <c r="AN74" s="112">
        <f>'Demand Input MP'!N39</f>
        <v>0</v>
      </c>
      <c r="AO74" t="s">
        <v>285</v>
      </c>
      <c r="AP74" t="s">
        <v>286</v>
      </c>
      <c r="AQ74" t="str">
        <f>AQ68</f>
        <v/>
      </c>
    </row>
    <row r="75" spans="1:43" ht="14.25" customHeight="1" x14ac:dyDescent="0.25">
      <c r="A75" s="1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4" t="s">
        <v>91</v>
      </c>
      <c r="W75" s="125">
        <f>IFERROR(IF(SUM('Run Rate History'!E10:AD10)&gt;0,(SUMPRODUCT((B70:AA70&gt;=PERCENTILE(B70:AA70,0.1))*(B70:AA70&lt;=PERCENTILE(B70:AA70,0.9))*B70:AA70)+SUMPRODUCT(('Run Rate History'!E10:AD10&gt;=PERCENTILE(B70:AA70,0.1))*('Run Rate History'!E10:AD10&lt;=PERCENTILE(B70:AA70,0.9))*'Run Rate History'!E10:AD10))/(SUMPRODUCT((B70:AA70&gt;=PERCENTILE(B70:AA70,0.1))*(B70:AA70&lt;=PERCENTILE(B70:AA70,0.9))*1)+SUMPRODUCT(('Run Rate History'!E10:AD10&gt;=PERCENTILE(B70:AA70,0.1))*('Run Rate History'!E10:AD10&lt;=PERCENTILE(B70:AA70,0.9))*1)),TRIMMEAN(B70:AA70,0.15)),0)</f>
        <v>126.60975609756098</v>
      </c>
      <c r="X75" s="126" t="s">
        <v>1172</v>
      </c>
      <c r="Y75" s="127">
        <f>SUM(B70:AA70)/26</f>
        <v>149.73076923076923</v>
      </c>
      <c r="Z75" s="128"/>
      <c r="AA75" s="112" t="s">
        <v>1173</v>
      </c>
      <c r="AB75" s="113">
        <f>'Demand Input MP'!B38</f>
        <v>0</v>
      </c>
      <c r="AC75" s="112">
        <f>'Demand Input MP'!C38</f>
        <v>0</v>
      </c>
      <c r="AD75" s="112">
        <f>'Demand Input MP'!D38</f>
        <v>0</v>
      </c>
      <c r="AE75" s="112">
        <f>'Demand Input MP'!E38</f>
        <v>0</v>
      </c>
      <c r="AF75" s="112">
        <f>'Demand Input MP'!F38</f>
        <v>0</v>
      </c>
      <c r="AG75" s="112">
        <f>'Demand Input MP'!G38</f>
        <v>0</v>
      </c>
      <c r="AH75" s="112">
        <f>'Demand Input MP'!H38</f>
        <v>0</v>
      </c>
      <c r="AI75" s="112">
        <f>'Demand Input MP'!I38</f>
        <v>0</v>
      </c>
      <c r="AJ75" s="112">
        <f>'Demand Input MP'!J38</f>
        <v>0</v>
      </c>
      <c r="AK75" s="112">
        <f>'Demand Input MP'!K38</f>
        <v>0</v>
      </c>
      <c r="AL75" s="112">
        <f>'Demand Input MP'!L38</f>
        <v>0</v>
      </c>
      <c r="AM75" s="112">
        <f>'Demand Input MP'!M38</f>
        <v>0</v>
      </c>
      <c r="AN75" s="112">
        <f>'Demand Input MP'!N38</f>
        <v>0</v>
      </c>
      <c r="AO75" t="s">
        <v>287</v>
      </c>
      <c r="AP75" t="s">
        <v>288</v>
      </c>
      <c r="AQ75" t="str">
        <f>AQ68</f>
        <v/>
      </c>
    </row>
    <row r="76" spans="1:43" ht="14.25" customHeight="1" x14ac:dyDescent="0.25">
      <c r="A76" s="1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4" t="s">
        <v>94</v>
      </c>
      <c r="W76" s="125">
        <f>IFERROR((1*MIN(MAX(X70,0.5*IF(SUM('Run Rate History'!E10:AD10)&gt;0,(MEDIAN(IF(B70:AA70&gt;0,B70:AA70))+MEDIAN(IF('Run Rate History'!E10:AD10&gt;0,'Run Rate History'!E10:AD10)))/2,MEDIAN(IF(B70:AA70&gt;0,B70:AA70)))),2*IF(SUM('Run Rate History'!E10:AD10)&gt;0,(MEDIAN(IF(B70:AA70&gt;0,B70:AA70))+MEDIAN(IF('Run Rate History'!E10:AD10&gt;0,'Run Rate History'!E10:AD10)))/2,MEDIAN(IF(B70:AA70&gt;0,B70:AA70))))+2*MIN(MAX(Y70,0.5*IF(SUM('Run Rate History'!E10:AD10)&gt;0,(MEDIAN(IF(B70:AA70&gt;0,B70:AA70))+MEDIAN(IF('Run Rate History'!E10:AD10&gt;0,'Run Rate History'!E10:AD10)))/2,MEDIAN(IF(B70:AA70&gt;0,B70:AA70)))),2*IF(SUM('Run Rate History'!E10:AD10)&gt;0,(MEDIAN(IF(B70:AA70&gt;0,B70:AA70))+MEDIAN(IF('Run Rate History'!E10:AD10&gt;0,'Run Rate History'!E10:AD10)))/2,MEDIAN(IF(B70:AA70&gt;0,B70:AA70))))+3*MIN(MAX(Z70,0.5*IF(SUM('Run Rate History'!E10:AD10)&gt;0,(MEDIAN(IF(B70:AA70&gt;0,B70:AA70))+MEDIAN(IF('Run Rate History'!E10:AD10&gt;0,'Run Rate History'!E10:AD10)))/2,MEDIAN(IF(B70:AA70&gt;0,B70:AA70)))),2*IF(SUM('Run Rate History'!E10:AD10)&gt;0,(MEDIAN(IF(B70:AA70&gt;0,B70:AA70))+MEDIAN(IF('Run Rate History'!E10:AD10&gt;0,'Run Rate History'!E10:AD10)))/2,MEDIAN(IF(B70:AA70&gt;0,B70:AA70))))+4*MIN(MAX(AA70,0.5*IF(SUM('Run Rate History'!E10:AD10)&gt;0,(MEDIAN(IF(B70:AA70&gt;0,B70:AA70))+MEDIAN(IF('Run Rate History'!E10:AD10&gt;0,'Run Rate History'!E10:AD10)))/2,MEDIAN(IF(B70:AA70&gt;0,B70:AA70)))),2*IF(SUM('Run Rate History'!E10:AD10)&gt;0,(MEDIAN(IF(B70:AA70&gt;0,B70:AA70))+MEDIAN(IF('Run Rate History'!E10:AD10&gt;0,'Run Rate History'!E10:AD10)))/2,MEDIAN(IF(B70:AA70&gt;0,B70:AA70)))))/10,0)</f>
        <v>118.1</v>
      </c>
      <c r="X76" s="129" t="s">
        <v>1174</v>
      </c>
      <c r="Y76" s="130">
        <f>IFERROR(VLOOKUP(A68,'Stanje zaliha'!A:E,5,FALSE()),0)</f>
        <v>161</v>
      </c>
      <c r="Z76" s="131"/>
      <c r="AA76" s="113" t="s">
        <v>1175</v>
      </c>
      <c r="AB76" s="118">
        <f t="shared" ref="AB76:AN76" si="12">SUM(AB72:AB75)</f>
        <v>0</v>
      </c>
      <c r="AC76" s="118">
        <f t="shared" si="12"/>
        <v>0</v>
      </c>
      <c r="AD76" s="118">
        <f t="shared" si="12"/>
        <v>0</v>
      </c>
      <c r="AE76" s="118">
        <f t="shared" si="12"/>
        <v>0</v>
      </c>
      <c r="AF76" s="118">
        <f t="shared" si="12"/>
        <v>0</v>
      </c>
      <c r="AG76" s="118">
        <f t="shared" si="12"/>
        <v>0</v>
      </c>
      <c r="AH76" s="118">
        <f t="shared" si="12"/>
        <v>0</v>
      </c>
      <c r="AI76" s="118">
        <f t="shared" si="12"/>
        <v>0</v>
      </c>
      <c r="AJ76" s="118">
        <f t="shared" si="12"/>
        <v>0</v>
      </c>
      <c r="AK76" s="118">
        <f t="shared" si="12"/>
        <v>0</v>
      </c>
      <c r="AL76" s="118">
        <f t="shared" si="12"/>
        <v>0</v>
      </c>
      <c r="AM76" s="118">
        <f t="shared" si="12"/>
        <v>0</v>
      </c>
      <c r="AN76" s="118">
        <f t="shared" si="12"/>
        <v>0</v>
      </c>
      <c r="AO76" t="s">
        <v>289</v>
      </c>
      <c r="AP76" t="s">
        <v>290</v>
      </c>
      <c r="AQ76" t="str">
        <f>AQ68</f>
        <v/>
      </c>
    </row>
    <row r="77" spans="1:43" ht="14.25" customHeight="1" x14ac:dyDescent="0.25">
      <c r="A77" s="1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4" t="s">
        <v>95</v>
      </c>
      <c r="W77" s="125">
        <f>IFERROR(0.6*W76+0.4*W75,0)</f>
        <v>121.50390243902439</v>
      </c>
      <c r="X77" s="132" t="s">
        <v>1176</v>
      </c>
      <c r="Y77" s="133">
        <f>IFERROR(SUMIF('Popis poslanih narudžbi'!A:A,A68,'Popis poslanih narudžbi'!C:C),0)</f>
        <v>0</v>
      </c>
      <c r="Z77" s="131"/>
      <c r="AA77" s="134" t="s">
        <v>1177</v>
      </c>
      <c r="AB77" s="118">
        <f t="shared" ref="AB77:AN77" si="13">AB70+AB76</f>
        <v>110</v>
      </c>
      <c r="AC77" s="118">
        <f t="shared" si="13"/>
        <v>110</v>
      </c>
      <c r="AD77" s="118">
        <f t="shared" si="13"/>
        <v>110</v>
      </c>
      <c r="AE77" s="118">
        <f t="shared" si="13"/>
        <v>110</v>
      </c>
      <c r="AF77" s="118">
        <f t="shared" si="13"/>
        <v>110</v>
      </c>
      <c r="AG77" s="118">
        <f t="shared" si="13"/>
        <v>110</v>
      </c>
      <c r="AH77" s="118">
        <f t="shared" si="13"/>
        <v>110</v>
      </c>
      <c r="AI77" s="118">
        <f t="shared" si="13"/>
        <v>110</v>
      </c>
      <c r="AJ77" s="118">
        <f t="shared" si="13"/>
        <v>110</v>
      </c>
      <c r="AK77" s="118">
        <f t="shared" si="13"/>
        <v>110</v>
      </c>
      <c r="AL77" s="118">
        <f t="shared" si="13"/>
        <v>110</v>
      </c>
      <c r="AM77" s="118">
        <f t="shared" si="13"/>
        <v>110</v>
      </c>
      <c r="AN77" s="118">
        <f t="shared" si="13"/>
        <v>110</v>
      </c>
      <c r="AO77" t="s">
        <v>291</v>
      </c>
      <c r="AP77" t="s">
        <v>292</v>
      </c>
      <c r="AQ77" t="str">
        <f>AQ68</f>
        <v/>
      </c>
    </row>
    <row r="78" spans="1:43" ht="14.25" customHeight="1" x14ac:dyDescent="0.25">
      <c r="A78" s="107" t="str">
        <f>'Run Rate'!A11</f>
        <v>POL12739</v>
      </c>
      <c r="B78" s="135" t="str">
        <f>'Run Rate'!B11</f>
        <v>Polleo Bulgarian Tribulus 90 caps</v>
      </c>
      <c r="C78" s="135" t="str">
        <f>'Run Rate'!C11</f>
        <v>SPORTSKA PREHRANA</v>
      </c>
      <c r="D78" s="135" t="str">
        <f>'Run Rate'!D11</f>
        <v>01 GOLD</v>
      </c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  <c r="AO78" t="s">
        <v>293</v>
      </c>
      <c r="AP78" t="s">
        <v>294</v>
      </c>
      <c r="AQ78" t="str">
        <f>IF(AND(OR($B$1="ALL",$B$1=C78),OR($E$1="ALL",$E$1=D78),OR($B$2="ALL",$B$2=A78),OR($E$2="ALL",IFERROR(SEARCH($E$2,B78),0)&gt;0)),"MATCH","")</f>
        <v/>
      </c>
    </row>
    <row r="79" spans="1:43" ht="14.25" customHeight="1" x14ac:dyDescent="0.25">
      <c r="A79" s="108" t="s">
        <v>1137</v>
      </c>
      <c r="B79" s="136" t="s">
        <v>1138</v>
      </c>
      <c r="C79" s="136" t="s">
        <v>1139</v>
      </c>
      <c r="D79" s="136" t="s">
        <v>1140</v>
      </c>
      <c r="E79" s="136" t="s">
        <v>1141</v>
      </c>
      <c r="F79" s="136" t="s">
        <v>1142</v>
      </c>
      <c r="G79" s="136" t="s">
        <v>1143</v>
      </c>
      <c r="H79" s="136" t="s">
        <v>1144</v>
      </c>
      <c r="I79" s="136" t="s">
        <v>1145</v>
      </c>
      <c r="J79" s="136" t="s">
        <v>1146</v>
      </c>
      <c r="K79" s="136" t="s">
        <v>1147</v>
      </c>
      <c r="L79" s="136" t="s">
        <v>1148</v>
      </c>
      <c r="M79" s="136" t="s">
        <v>1149</v>
      </c>
      <c r="N79" s="136" t="s">
        <v>1150</v>
      </c>
      <c r="O79" s="136" t="s">
        <v>1151</v>
      </c>
      <c r="P79" s="136" t="s">
        <v>1152</v>
      </c>
      <c r="Q79" s="136" t="s">
        <v>1153</v>
      </c>
      <c r="R79" s="136" t="s">
        <v>1154</v>
      </c>
      <c r="S79" s="136" t="s">
        <v>1155</v>
      </c>
      <c r="T79" s="136" t="s">
        <v>1156</v>
      </c>
      <c r="U79" s="136" t="s">
        <v>1157</v>
      </c>
      <c r="V79" s="136" t="s">
        <v>1158</v>
      </c>
      <c r="W79" s="136" t="s">
        <v>1159</v>
      </c>
      <c r="X79" s="136" t="s">
        <v>1160</v>
      </c>
      <c r="Y79" s="136" t="s">
        <v>1161</v>
      </c>
      <c r="Z79" s="136" t="s">
        <v>1162</v>
      </c>
      <c r="AA79" s="136" t="s">
        <v>1163</v>
      </c>
      <c r="AB79" s="137" t="s">
        <v>156</v>
      </c>
      <c r="AC79" s="137" t="s">
        <v>157</v>
      </c>
      <c r="AD79" s="137" t="s">
        <v>158</v>
      </c>
      <c r="AE79" s="137" t="s">
        <v>139</v>
      </c>
      <c r="AF79" s="138" t="s">
        <v>140</v>
      </c>
      <c r="AG79" s="138" t="s">
        <v>141</v>
      </c>
      <c r="AH79" s="138" t="s">
        <v>142</v>
      </c>
      <c r="AI79" s="138" t="s">
        <v>143</v>
      </c>
      <c r="AJ79" s="139" t="s">
        <v>144</v>
      </c>
      <c r="AK79" s="139" t="s">
        <v>145</v>
      </c>
      <c r="AL79" s="139" t="s">
        <v>146</v>
      </c>
      <c r="AM79" s="140" t="s">
        <v>147</v>
      </c>
      <c r="AN79" s="140" t="s">
        <v>148</v>
      </c>
      <c r="AO79" t="s">
        <v>295</v>
      </c>
      <c r="AP79" t="s">
        <v>296</v>
      </c>
      <c r="AQ79" t="str">
        <f>AQ78</f>
        <v/>
      </c>
    </row>
    <row r="80" spans="1:43" ht="14.25" customHeight="1" x14ac:dyDescent="0.25">
      <c r="A80" s="99" t="s">
        <v>1164</v>
      </c>
      <c r="B80" s="112">
        <f>'Run Rate'!E11</f>
        <v>86</v>
      </c>
      <c r="C80" s="112">
        <f>'Run Rate'!F11</f>
        <v>92</v>
      </c>
      <c r="D80" s="112">
        <f>'Run Rate'!G11</f>
        <v>74</v>
      </c>
      <c r="E80" s="112">
        <f>'Run Rate'!H11</f>
        <v>100</v>
      </c>
      <c r="F80" s="112">
        <f>'Run Rate'!I11</f>
        <v>165</v>
      </c>
      <c r="G80" s="112">
        <f>'Run Rate'!J11</f>
        <v>303</v>
      </c>
      <c r="H80" s="112">
        <f>'Run Rate'!K11</f>
        <v>315</v>
      </c>
      <c r="I80" s="112">
        <f>'Run Rate'!L11</f>
        <v>273</v>
      </c>
      <c r="J80" s="112">
        <f>'Run Rate'!M11</f>
        <v>322</v>
      </c>
      <c r="K80" s="112">
        <f>'Run Rate'!N11</f>
        <v>114</v>
      </c>
      <c r="L80" s="112">
        <f>'Run Rate'!O11</f>
        <v>94</v>
      </c>
      <c r="M80" s="112">
        <f>'Run Rate'!P11</f>
        <v>98</v>
      </c>
      <c r="N80" s="112">
        <f>'Run Rate'!Q11</f>
        <v>73</v>
      </c>
      <c r="O80" s="112">
        <f>'Run Rate'!R11</f>
        <v>39</v>
      </c>
      <c r="P80" s="112">
        <f>'Run Rate'!S11</f>
        <v>94</v>
      </c>
      <c r="Q80" s="112">
        <f>'Run Rate'!T11</f>
        <v>270</v>
      </c>
      <c r="R80" s="112">
        <f>'Run Rate'!U11</f>
        <v>342</v>
      </c>
      <c r="S80" s="112">
        <f>'Run Rate'!V11</f>
        <v>368</v>
      </c>
      <c r="T80" s="112">
        <f>'Run Rate'!W11</f>
        <v>302</v>
      </c>
      <c r="U80" s="112">
        <f>'Run Rate'!X11</f>
        <v>-167</v>
      </c>
      <c r="V80" s="112">
        <f>'Run Rate'!Y11</f>
        <v>69</v>
      </c>
      <c r="W80" s="112">
        <f>'Run Rate'!Z11</f>
        <v>52</v>
      </c>
      <c r="X80" s="112">
        <f>'Run Rate'!AA11</f>
        <v>40</v>
      </c>
      <c r="Y80" s="112">
        <f>'Run Rate'!AB11</f>
        <v>455</v>
      </c>
      <c r="Z80" s="112">
        <f>'Run Rate'!AC11</f>
        <v>400</v>
      </c>
      <c r="AA80" s="112">
        <f>'Run Rate'!AD11</f>
        <v>392</v>
      </c>
      <c r="AB80" s="113">
        <v>238</v>
      </c>
      <c r="AC80" s="112">
        <v>238</v>
      </c>
      <c r="AD80" s="112">
        <v>238</v>
      </c>
      <c r="AE80" s="112">
        <v>238</v>
      </c>
      <c r="AF80" s="112">
        <v>238</v>
      </c>
      <c r="AG80" s="112">
        <v>214</v>
      </c>
      <c r="AH80" s="112">
        <v>214</v>
      </c>
      <c r="AI80" s="112">
        <v>214</v>
      </c>
      <c r="AJ80" s="112">
        <v>214</v>
      </c>
      <c r="AK80" s="112">
        <v>238</v>
      </c>
      <c r="AL80" s="112">
        <v>238</v>
      </c>
      <c r="AM80" s="112">
        <v>238</v>
      </c>
      <c r="AN80" s="112">
        <v>238</v>
      </c>
      <c r="AO80" t="s">
        <v>297</v>
      </c>
      <c r="AP80" t="s">
        <v>298</v>
      </c>
      <c r="AQ80" t="str">
        <f>AQ78</f>
        <v/>
      </c>
    </row>
    <row r="81" spans="1:43" ht="14.25" customHeight="1" x14ac:dyDescent="0.25">
      <c r="A81" s="99" t="s">
        <v>1165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5"/>
      <c r="X81" s="115"/>
      <c r="Y81" s="115"/>
      <c r="Z81" s="115"/>
      <c r="AA81" s="112" t="s">
        <v>1166</v>
      </c>
      <c r="AB81" s="113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t="s">
        <v>299</v>
      </c>
      <c r="AP81" t="s">
        <v>300</v>
      </c>
      <c r="AQ81" t="str">
        <f>AQ78</f>
        <v/>
      </c>
    </row>
    <row r="82" spans="1:43" ht="14.25" customHeight="1" x14ac:dyDescent="0.25">
      <c r="A82" s="99" t="s">
        <v>1167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5"/>
      <c r="X82" s="116"/>
      <c r="Y82" s="117"/>
      <c r="Z82" s="115"/>
      <c r="AA82" s="112" t="s">
        <v>1168</v>
      </c>
      <c r="AB82" s="113">
        <f>'Demand Input VP'!B44</f>
        <v>0</v>
      </c>
      <c r="AC82" s="112">
        <f>'Demand Input VP'!C44</f>
        <v>0</v>
      </c>
      <c r="AD82" s="112">
        <f>'Demand Input VP'!D44</f>
        <v>0</v>
      </c>
      <c r="AE82" s="112">
        <f>'Demand Input VP'!E44</f>
        <v>0</v>
      </c>
      <c r="AF82" s="112">
        <f>'Demand Input VP'!F44</f>
        <v>0</v>
      </c>
      <c r="AG82" s="112">
        <f>'Demand Input VP'!G44</f>
        <v>0</v>
      </c>
      <c r="AH82" s="112">
        <f>'Demand Input VP'!H44</f>
        <v>0</v>
      </c>
      <c r="AI82" s="112">
        <f>'Demand Input VP'!I44</f>
        <v>0</v>
      </c>
      <c r="AJ82" s="112">
        <f>'Demand Input VP'!J44</f>
        <v>0</v>
      </c>
      <c r="AK82" s="112">
        <f>'Demand Input VP'!K44</f>
        <v>0</v>
      </c>
      <c r="AL82" s="112">
        <f>'Demand Input VP'!L44</f>
        <v>0</v>
      </c>
      <c r="AM82" s="112">
        <f>'Demand Input VP'!M44</f>
        <v>0</v>
      </c>
      <c r="AN82" s="112">
        <f>'Demand Input VP'!N44</f>
        <v>0</v>
      </c>
      <c r="AO82" t="s">
        <v>301</v>
      </c>
      <c r="AP82" t="s">
        <v>302</v>
      </c>
      <c r="AQ82" t="str">
        <f>AQ78</f>
        <v/>
      </c>
    </row>
    <row r="83" spans="1:43" ht="14.25" customHeight="1" x14ac:dyDescent="0.25">
      <c r="A83" s="99" t="s">
        <v>1169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5"/>
      <c r="X83" s="116"/>
      <c r="Y83" s="117"/>
      <c r="Z83" s="119"/>
      <c r="AA83" s="120" t="s">
        <v>1170</v>
      </c>
      <c r="AB83" s="121">
        <f>'Demand Input VP'!B43</f>
        <v>0</v>
      </c>
      <c r="AC83" s="120">
        <f>'Demand Input VP'!C43</f>
        <v>0</v>
      </c>
      <c r="AD83" s="120">
        <f>'Demand Input VP'!D43</f>
        <v>0</v>
      </c>
      <c r="AE83" s="120">
        <f>'Demand Input VP'!E43</f>
        <v>0</v>
      </c>
      <c r="AF83" s="120">
        <f>'Demand Input VP'!F43</f>
        <v>0</v>
      </c>
      <c r="AG83" s="120">
        <f>'Demand Input VP'!G43</f>
        <v>0</v>
      </c>
      <c r="AH83" s="120">
        <f>'Demand Input VP'!H43</f>
        <v>0</v>
      </c>
      <c r="AI83" s="120">
        <f>'Demand Input VP'!I43</f>
        <v>0</v>
      </c>
      <c r="AJ83" s="120">
        <f>'Demand Input VP'!J43</f>
        <v>0</v>
      </c>
      <c r="AK83" s="120">
        <f>'Demand Input VP'!K43</f>
        <v>0</v>
      </c>
      <c r="AL83" s="120">
        <f>'Demand Input VP'!L43</f>
        <v>0</v>
      </c>
      <c r="AM83" s="120">
        <f>'Demand Input VP'!M43</f>
        <v>0</v>
      </c>
      <c r="AN83" s="120">
        <f>'Demand Input VP'!N43</f>
        <v>0</v>
      </c>
      <c r="AO83" t="s">
        <v>303</v>
      </c>
      <c r="AP83" t="s">
        <v>304</v>
      </c>
      <c r="AQ83" t="str">
        <f>AQ78</f>
        <v/>
      </c>
    </row>
    <row r="84" spans="1:43" ht="14.25" customHeight="1" x14ac:dyDescent="0.25">
      <c r="A84" s="1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3"/>
      <c r="X84" s="116"/>
      <c r="Y84" s="117"/>
      <c r="Z84" s="123"/>
      <c r="AA84" s="112" t="s">
        <v>1171</v>
      </c>
      <c r="AB84" s="113">
        <f>'Demand Input MP'!B44</f>
        <v>0</v>
      </c>
      <c r="AC84" s="112">
        <f>'Demand Input MP'!C44</f>
        <v>0</v>
      </c>
      <c r="AD84" s="112">
        <f>'Demand Input MP'!D44</f>
        <v>0</v>
      </c>
      <c r="AE84" s="112">
        <f>'Demand Input MP'!E44</f>
        <v>0</v>
      </c>
      <c r="AF84" s="112">
        <f>'Demand Input MP'!F44</f>
        <v>0</v>
      </c>
      <c r="AG84" s="112">
        <f>'Demand Input MP'!G44</f>
        <v>200</v>
      </c>
      <c r="AH84" s="112">
        <f>'Demand Input MP'!H44</f>
        <v>200</v>
      </c>
      <c r="AI84" s="112">
        <f>'Demand Input MP'!I44</f>
        <v>200</v>
      </c>
      <c r="AJ84" s="112">
        <f>'Demand Input MP'!J44</f>
        <v>200</v>
      </c>
      <c r="AK84" s="112">
        <f>'Demand Input MP'!K44</f>
        <v>0</v>
      </c>
      <c r="AL84" s="112">
        <f>'Demand Input MP'!L44</f>
        <v>0</v>
      </c>
      <c r="AM84" s="112">
        <f>'Demand Input MP'!M44</f>
        <v>0</v>
      </c>
      <c r="AN84" s="112">
        <f>'Demand Input MP'!N44</f>
        <v>0</v>
      </c>
      <c r="AO84" t="s">
        <v>305</v>
      </c>
      <c r="AP84" t="s">
        <v>306</v>
      </c>
      <c r="AQ84" t="str">
        <f>AQ78</f>
        <v/>
      </c>
    </row>
    <row r="85" spans="1:43" ht="14.25" customHeight="1" x14ac:dyDescent="0.25">
      <c r="A85" s="1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4" t="s">
        <v>91</v>
      </c>
      <c r="W85" s="125">
        <f>IFERROR(IF(SUM('Run Rate History'!E11:AD11)&gt;0,(SUMPRODUCT((B80:AA80&gt;=PERCENTILE(B80:AA80,0.1))*(B80:AA80&lt;=PERCENTILE(B80:AA80,0.9))*B80:AA80)+SUMPRODUCT(('Run Rate History'!E11:AD11&gt;=PERCENTILE(B80:AA80,0.1))*('Run Rate History'!E11:AD11&lt;=PERCENTILE(B80:AA80,0.9))*'Run Rate History'!E11:AD11))/(SUMPRODUCT((B80:AA80&gt;=PERCENTILE(B80:AA80,0.1))*(B80:AA80&lt;=PERCENTILE(B80:AA80,0.9))*1)+SUMPRODUCT(('Run Rate History'!E11:AD11&gt;=PERCENTILE(B80:AA80,0.1))*('Run Rate History'!E11:AD11&lt;=PERCENTILE(B80:AA80,0.9))*1)),TRIMMEAN(B80:AA80,0.15)),0)</f>
        <v>127.45454545454545</v>
      </c>
      <c r="X85" s="126" t="s">
        <v>1172</v>
      </c>
      <c r="Y85" s="127">
        <f>SUM(B80:AA80)/26</f>
        <v>183.26923076923077</v>
      </c>
      <c r="Z85" s="128"/>
      <c r="AA85" s="112" t="s">
        <v>1173</v>
      </c>
      <c r="AB85" s="113">
        <f>'Demand Input MP'!B43</f>
        <v>0</v>
      </c>
      <c r="AC85" s="112">
        <f>'Demand Input MP'!C43</f>
        <v>0</v>
      </c>
      <c r="AD85" s="112">
        <f>'Demand Input MP'!D43</f>
        <v>0</v>
      </c>
      <c r="AE85" s="112">
        <f>'Demand Input MP'!E43</f>
        <v>0</v>
      </c>
      <c r="AF85" s="112">
        <f>'Demand Input MP'!F43</f>
        <v>0</v>
      </c>
      <c r="AG85" s="112">
        <f>'Demand Input MP'!G43</f>
        <v>0</v>
      </c>
      <c r="AH85" s="112">
        <f>'Demand Input MP'!H43</f>
        <v>0</v>
      </c>
      <c r="AI85" s="112">
        <f>'Demand Input MP'!I43</f>
        <v>0</v>
      </c>
      <c r="AJ85" s="112">
        <f>'Demand Input MP'!J43</f>
        <v>0</v>
      </c>
      <c r="AK85" s="112">
        <f>'Demand Input MP'!K43</f>
        <v>0</v>
      </c>
      <c r="AL85" s="112">
        <f>'Demand Input MP'!L43</f>
        <v>0</v>
      </c>
      <c r="AM85" s="112">
        <f>'Demand Input MP'!M43</f>
        <v>0</v>
      </c>
      <c r="AN85" s="112">
        <f>'Demand Input MP'!N43</f>
        <v>0</v>
      </c>
      <c r="AO85" t="s">
        <v>307</v>
      </c>
      <c r="AP85" t="s">
        <v>308</v>
      </c>
      <c r="AQ85" t="str">
        <f>AQ78</f>
        <v/>
      </c>
    </row>
    <row r="86" spans="1:43" ht="14.25" customHeight="1" x14ac:dyDescent="0.25">
      <c r="A86" s="1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4" t="s">
        <v>94</v>
      </c>
      <c r="W86" s="125">
        <f>IFERROR((1*MIN(MAX(X80,0.5*IF(SUM('Run Rate History'!E11:AD11)&gt;0,(MEDIAN(IF(B80:AA80&gt;0,B80:AA80))+MEDIAN(IF('Run Rate History'!E11:AD11&gt;0,'Run Rate History'!E11:AD11)))/2,MEDIAN(IF(B80:AA80&gt;0,B80:AA80)))),2*IF(SUM('Run Rate History'!E11:AD11)&gt;0,(MEDIAN(IF(B80:AA80&gt;0,B80:AA80))+MEDIAN(IF('Run Rate History'!E11:AD11&gt;0,'Run Rate History'!E11:AD11)))/2,MEDIAN(IF(B80:AA80&gt;0,B80:AA80))))+2*MIN(MAX(Y80,0.5*IF(SUM('Run Rate History'!E11:AD11)&gt;0,(MEDIAN(IF(B80:AA80&gt;0,B80:AA80))+MEDIAN(IF('Run Rate History'!E11:AD11&gt;0,'Run Rate History'!E11:AD11)))/2,MEDIAN(IF(B80:AA80&gt;0,B80:AA80)))),2*IF(SUM('Run Rate History'!E11:AD11)&gt;0,(MEDIAN(IF(B80:AA80&gt;0,B80:AA80))+MEDIAN(IF('Run Rate History'!E11:AD11&gt;0,'Run Rate History'!E11:AD11)))/2,MEDIAN(IF(B80:AA80&gt;0,B80:AA80))))+3*MIN(MAX(Z80,0.5*IF(SUM('Run Rate History'!E11:AD11)&gt;0,(MEDIAN(IF(B80:AA80&gt;0,B80:AA80))+MEDIAN(IF('Run Rate History'!E11:AD11&gt;0,'Run Rate History'!E11:AD11)))/2,MEDIAN(IF(B80:AA80&gt;0,B80:AA80)))),2*IF(SUM('Run Rate History'!E11:AD11)&gt;0,(MEDIAN(IF(B80:AA80&gt;0,B80:AA80))+MEDIAN(IF('Run Rate History'!E11:AD11&gt;0,'Run Rate History'!E11:AD11)))/2,MEDIAN(IF(B80:AA80&gt;0,B80:AA80))))+4*MIN(MAX(AA80,0.5*IF(SUM('Run Rate History'!E11:AD11)&gt;0,(MEDIAN(IF(B80:AA80&gt;0,B80:AA80))+MEDIAN(IF('Run Rate History'!E11:AD11&gt;0,'Run Rate History'!E11:AD11)))/2,MEDIAN(IF(B80:AA80&gt;0,B80:AA80)))),2*IF(SUM('Run Rate History'!E11:AD11)&gt;0,(MEDIAN(IF(B80:AA80&gt;0,B80:AA80))+MEDIAN(IF('Run Rate History'!E11:AD11&gt;0,'Run Rate History'!E11:AD11)))/2,MEDIAN(IF(B80:AA80&gt;0,B80:AA80)))))/10,0)</f>
        <v>162.33750000000001</v>
      </c>
      <c r="X86" s="129" t="s">
        <v>1174</v>
      </c>
      <c r="Y86" s="130">
        <f>IFERROR(VLOOKUP(A78,'Stanje zaliha'!A:E,5,FALSE()),0)</f>
        <v>1119</v>
      </c>
      <c r="Z86" s="131"/>
      <c r="AA86" s="113" t="s">
        <v>1175</v>
      </c>
      <c r="AB86" s="118">
        <f t="shared" ref="AB86:AN86" si="14">SUM(AB82:AB85)</f>
        <v>0</v>
      </c>
      <c r="AC86" s="118">
        <f t="shared" si="14"/>
        <v>0</v>
      </c>
      <c r="AD86" s="118">
        <f t="shared" si="14"/>
        <v>0</v>
      </c>
      <c r="AE86" s="118">
        <f t="shared" si="14"/>
        <v>0</v>
      </c>
      <c r="AF86" s="118">
        <f t="shared" si="14"/>
        <v>0</v>
      </c>
      <c r="AG86" s="118">
        <f t="shared" si="14"/>
        <v>200</v>
      </c>
      <c r="AH86" s="118">
        <f t="shared" si="14"/>
        <v>200</v>
      </c>
      <c r="AI86" s="118">
        <f t="shared" si="14"/>
        <v>200</v>
      </c>
      <c r="AJ86" s="118">
        <f t="shared" si="14"/>
        <v>200</v>
      </c>
      <c r="AK86" s="118">
        <f t="shared" si="14"/>
        <v>0</v>
      </c>
      <c r="AL86" s="118">
        <f t="shared" si="14"/>
        <v>0</v>
      </c>
      <c r="AM86" s="118">
        <f t="shared" si="14"/>
        <v>0</v>
      </c>
      <c r="AN86" s="118">
        <f t="shared" si="14"/>
        <v>0</v>
      </c>
      <c r="AO86" t="s">
        <v>309</v>
      </c>
      <c r="AP86" t="s">
        <v>310</v>
      </c>
      <c r="AQ86" t="str">
        <f>AQ78</f>
        <v/>
      </c>
    </row>
    <row r="87" spans="1:43" ht="14.25" customHeight="1" x14ac:dyDescent="0.25">
      <c r="A87" s="1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4" t="s">
        <v>95</v>
      </c>
      <c r="W87" s="125">
        <f>IFERROR(0.6*W86+0.4*W85,0)</f>
        <v>148.38431818181817</v>
      </c>
      <c r="X87" s="132" t="s">
        <v>1176</v>
      </c>
      <c r="Y87" s="133">
        <f>IFERROR(SUMIF('Popis poslanih narudžbi'!A:A,A78,'Popis poslanih narudžbi'!C:C),0)</f>
        <v>0</v>
      </c>
      <c r="Z87" s="131"/>
      <c r="AA87" s="134" t="s">
        <v>1177</v>
      </c>
      <c r="AB87" s="118">
        <f t="shared" ref="AB87:AN87" si="15">AB80+AB86</f>
        <v>238</v>
      </c>
      <c r="AC87" s="118">
        <f t="shared" si="15"/>
        <v>238</v>
      </c>
      <c r="AD87" s="118">
        <f t="shared" si="15"/>
        <v>238</v>
      </c>
      <c r="AE87" s="118">
        <f t="shared" si="15"/>
        <v>238</v>
      </c>
      <c r="AF87" s="118">
        <f t="shared" si="15"/>
        <v>238</v>
      </c>
      <c r="AG87" s="118">
        <f t="shared" si="15"/>
        <v>414</v>
      </c>
      <c r="AH87" s="118">
        <f t="shared" si="15"/>
        <v>414</v>
      </c>
      <c r="AI87" s="118">
        <f t="shared" si="15"/>
        <v>414</v>
      </c>
      <c r="AJ87" s="118">
        <f t="shared" si="15"/>
        <v>414</v>
      </c>
      <c r="AK87" s="118">
        <f t="shared" si="15"/>
        <v>238</v>
      </c>
      <c r="AL87" s="118">
        <f t="shared" si="15"/>
        <v>238</v>
      </c>
      <c r="AM87" s="118">
        <f t="shared" si="15"/>
        <v>238</v>
      </c>
      <c r="AN87" s="118">
        <f t="shared" si="15"/>
        <v>238</v>
      </c>
      <c r="AO87" t="s">
        <v>311</v>
      </c>
      <c r="AP87" t="s">
        <v>312</v>
      </c>
      <c r="AQ87" t="str">
        <f>AQ78</f>
        <v/>
      </c>
    </row>
    <row r="88" spans="1:43" ht="14.25" customHeight="1" x14ac:dyDescent="0.25">
      <c r="A88" s="107" t="str">
        <f>'Run Rate'!A12</f>
        <v>POL09734</v>
      </c>
      <c r="B88" s="135" t="str">
        <f>'Run Rate'!B12</f>
        <v>Polleo 1st Whey 454g Swiss Chocolate Supreme</v>
      </c>
      <c r="C88" s="135" t="str">
        <f>'Run Rate'!C12</f>
        <v>PROTEINI</v>
      </c>
      <c r="D88" s="135" t="str">
        <f>'Run Rate'!D12</f>
        <v>01 GOLD</v>
      </c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2"/>
      <c r="AH88" s="122"/>
      <c r="AI88" s="122"/>
      <c r="AJ88" s="122"/>
      <c r="AK88" s="122"/>
      <c r="AL88" s="122"/>
      <c r="AM88" s="122"/>
      <c r="AN88" s="122"/>
      <c r="AO88" t="s">
        <v>313</v>
      </c>
      <c r="AP88" t="s">
        <v>314</v>
      </c>
      <c r="AQ88" t="str">
        <f>IF(AND(OR($B$1="ALL",$B$1=C88),OR($E$1="ALL",$E$1=D88),OR($B$2="ALL",$B$2=A88),OR($E$2="ALL",IFERROR(SEARCH($E$2,B88),0)&gt;0)),"MATCH","")</f>
        <v/>
      </c>
    </row>
    <row r="89" spans="1:43" ht="14.25" customHeight="1" x14ac:dyDescent="0.25">
      <c r="A89" s="108" t="s">
        <v>1137</v>
      </c>
      <c r="B89" s="136" t="s">
        <v>1138</v>
      </c>
      <c r="C89" s="136" t="s">
        <v>1139</v>
      </c>
      <c r="D89" s="136" t="s">
        <v>1140</v>
      </c>
      <c r="E89" s="136" t="s">
        <v>1141</v>
      </c>
      <c r="F89" s="136" t="s">
        <v>1142</v>
      </c>
      <c r="G89" s="136" t="s">
        <v>1143</v>
      </c>
      <c r="H89" s="136" t="s">
        <v>1144</v>
      </c>
      <c r="I89" s="136" t="s">
        <v>1145</v>
      </c>
      <c r="J89" s="136" t="s">
        <v>1146</v>
      </c>
      <c r="K89" s="136" t="s">
        <v>1147</v>
      </c>
      <c r="L89" s="136" t="s">
        <v>1148</v>
      </c>
      <c r="M89" s="136" t="s">
        <v>1149</v>
      </c>
      <c r="N89" s="136" t="s">
        <v>1150</v>
      </c>
      <c r="O89" s="136" t="s">
        <v>1151</v>
      </c>
      <c r="P89" s="136" t="s">
        <v>1152</v>
      </c>
      <c r="Q89" s="136" t="s">
        <v>1153</v>
      </c>
      <c r="R89" s="136" t="s">
        <v>1154</v>
      </c>
      <c r="S89" s="136" t="s">
        <v>1155</v>
      </c>
      <c r="T89" s="136" t="s">
        <v>1156</v>
      </c>
      <c r="U89" s="136" t="s">
        <v>1157</v>
      </c>
      <c r="V89" s="136" t="s">
        <v>1158</v>
      </c>
      <c r="W89" s="136" t="s">
        <v>1159</v>
      </c>
      <c r="X89" s="136" t="s">
        <v>1160</v>
      </c>
      <c r="Y89" s="136" t="s">
        <v>1161</v>
      </c>
      <c r="Z89" s="136" t="s">
        <v>1162</v>
      </c>
      <c r="AA89" s="136" t="s">
        <v>1163</v>
      </c>
      <c r="AB89" s="137" t="s">
        <v>156</v>
      </c>
      <c r="AC89" s="137" t="s">
        <v>157</v>
      </c>
      <c r="AD89" s="137" t="s">
        <v>158</v>
      </c>
      <c r="AE89" s="137" t="s">
        <v>139</v>
      </c>
      <c r="AF89" s="138" t="s">
        <v>140</v>
      </c>
      <c r="AG89" s="138" t="s">
        <v>141</v>
      </c>
      <c r="AH89" s="138" t="s">
        <v>142</v>
      </c>
      <c r="AI89" s="138" t="s">
        <v>143</v>
      </c>
      <c r="AJ89" s="139" t="s">
        <v>144</v>
      </c>
      <c r="AK89" s="139" t="s">
        <v>145</v>
      </c>
      <c r="AL89" s="139" t="s">
        <v>146</v>
      </c>
      <c r="AM89" s="140" t="s">
        <v>147</v>
      </c>
      <c r="AN89" s="140" t="s">
        <v>148</v>
      </c>
      <c r="AO89" t="s">
        <v>315</v>
      </c>
      <c r="AP89" t="s">
        <v>316</v>
      </c>
      <c r="AQ89" t="str">
        <f>AQ88</f>
        <v/>
      </c>
    </row>
    <row r="90" spans="1:43" ht="14.25" customHeight="1" x14ac:dyDescent="0.25">
      <c r="A90" s="99" t="s">
        <v>1164</v>
      </c>
      <c r="B90" s="112">
        <f>'Run Rate'!E12</f>
        <v>666</v>
      </c>
      <c r="C90" s="112">
        <f>'Run Rate'!F12</f>
        <v>745</v>
      </c>
      <c r="D90" s="112">
        <f>'Run Rate'!G12</f>
        <v>725</v>
      </c>
      <c r="E90" s="112">
        <f>'Run Rate'!H12</f>
        <v>510</v>
      </c>
      <c r="F90" s="112">
        <f>'Run Rate'!I12</f>
        <v>675</v>
      </c>
      <c r="G90" s="112">
        <f>'Run Rate'!J12</f>
        <v>218</v>
      </c>
      <c r="H90" s="112">
        <f>'Run Rate'!K12</f>
        <v>867</v>
      </c>
      <c r="I90" s="112">
        <f>'Run Rate'!L12</f>
        <v>434</v>
      </c>
      <c r="J90" s="112">
        <f>'Run Rate'!M12</f>
        <v>557</v>
      </c>
      <c r="K90" s="112">
        <f>'Run Rate'!N12</f>
        <v>214</v>
      </c>
      <c r="L90" s="112">
        <f>'Run Rate'!O12</f>
        <v>450</v>
      </c>
      <c r="M90" s="112">
        <f>'Run Rate'!P12</f>
        <v>160</v>
      </c>
      <c r="N90" s="112">
        <f>'Run Rate'!Q12</f>
        <v>113</v>
      </c>
      <c r="O90" s="112">
        <f>'Run Rate'!R12</f>
        <v>76</v>
      </c>
      <c r="P90" s="112">
        <f>'Run Rate'!S12</f>
        <v>19</v>
      </c>
      <c r="Q90" s="112">
        <f>'Run Rate'!T12</f>
        <v>231</v>
      </c>
      <c r="R90" s="112">
        <f>'Run Rate'!U12</f>
        <v>265</v>
      </c>
      <c r="S90" s="112">
        <f>'Run Rate'!V12</f>
        <v>261</v>
      </c>
      <c r="T90" s="112">
        <f>'Run Rate'!W12</f>
        <v>606</v>
      </c>
      <c r="U90" s="112">
        <f>'Run Rate'!X12</f>
        <v>1046</v>
      </c>
      <c r="V90" s="112">
        <f>'Run Rate'!Y12</f>
        <v>937</v>
      </c>
      <c r="W90" s="112">
        <f>'Run Rate'!Z12</f>
        <v>702</v>
      </c>
      <c r="X90" s="112">
        <f>'Run Rate'!AA12</f>
        <v>959</v>
      </c>
      <c r="Y90" s="112">
        <f>'Run Rate'!AB12</f>
        <v>491</v>
      </c>
      <c r="Z90" s="112">
        <f>'Run Rate'!AC12</f>
        <v>339</v>
      </c>
      <c r="AA90" s="112">
        <f>'Run Rate'!AD12</f>
        <v>566</v>
      </c>
      <c r="AB90" s="113">
        <v>552</v>
      </c>
      <c r="AC90" s="112">
        <v>552</v>
      </c>
      <c r="AD90" s="112">
        <v>552</v>
      </c>
      <c r="AE90" s="112">
        <v>552</v>
      </c>
      <c r="AF90" s="112">
        <v>552</v>
      </c>
      <c r="AG90" s="112">
        <v>552</v>
      </c>
      <c r="AH90" s="112">
        <v>552</v>
      </c>
      <c r="AI90" s="112">
        <v>552</v>
      </c>
      <c r="AJ90" s="112">
        <v>552</v>
      </c>
      <c r="AK90" s="112">
        <v>496</v>
      </c>
      <c r="AL90" s="112">
        <v>496</v>
      </c>
      <c r="AM90" s="112">
        <v>496</v>
      </c>
      <c r="AN90" s="112">
        <v>496</v>
      </c>
      <c r="AO90" t="s">
        <v>317</v>
      </c>
      <c r="AP90" t="s">
        <v>318</v>
      </c>
      <c r="AQ90" t="str">
        <f>AQ88</f>
        <v/>
      </c>
    </row>
    <row r="91" spans="1:43" ht="14.25" customHeight="1" x14ac:dyDescent="0.25">
      <c r="A91" s="99" t="s">
        <v>1165</v>
      </c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5"/>
      <c r="X91" s="115"/>
      <c r="Y91" s="115"/>
      <c r="Z91" s="115"/>
      <c r="AA91" s="112" t="s">
        <v>1166</v>
      </c>
      <c r="AB91" s="113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t="s">
        <v>319</v>
      </c>
      <c r="AP91" t="s">
        <v>320</v>
      </c>
      <c r="AQ91" t="str">
        <f>AQ88</f>
        <v/>
      </c>
    </row>
    <row r="92" spans="1:43" ht="14.25" customHeight="1" x14ac:dyDescent="0.25">
      <c r="A92" s="99" t="s">
        <v>1167</v>
      </c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5"/>
      <c r="X92" s="116"/>
      <c r="Y92" s="117"/>
      <c r="Z92" s="115"/>
      <c r="AA92" s="112" t="s">
        <v>1168</v>
      </c>
      <c r="AB92" s="113">
        <f>'Demand Input VP'!B49</f>
        <v>0</v>
      </c>
      <c r="AC92" s="112">
        <f>'Demand Input VP'!C49</f>
        <v>0</v>
      </c>
      <c r="AD92" s="112">
        <f>'Demand Input VP'!D49</f>
        <v>0</v>
      </c>
      <c r="AE92" s="112">
        <f>'Demand Input VP'!E49</f>
        <v>0</v>
      </c>
      <c r="AF92" s="112">
        <f>'Demand Input VP'!F49</f>
        <v>0</v>
      </c>
      <c r="AG92" s="112">
        <f>'Demand Input VP'!G49</f>
        <v>0</v>
      </c>
      <c r="AH92" s="112">
        <f>'Demand Input VP'!H49</f>
        <v>0</v>
      </c>
      <c r="AI92" s="112">
        <f>'Demand Input VP'!I49</f>
        <v>0</v>
      </c>
      <c r="AJ92" s="112">
        <f>'Demand Input VP'!J49</f>
        <v>0</v>
      </c>
      <c r="AK92" s="112">
        <f>'Demand Input VP'!K49</f>
        <v>0</v>
      </c>
      <c r="AL92" s="112">
        <f>'Demand Input VP'!L49</f>
        <v>0</v>
      </c>
      <c r="AM92" s="112">
        <f>'Demand Input VP'!M49</f>
        <v>0</v>
      </c>
      <c r="AN92" s="112">
        <f>'Demand Input VP'!N49</f>
        <v>0</v>
      </c>
      <c r="AO92" t="s">
        <v>311</v>
      </c>
      <c r="AP92" t="s">
        <v>312</v>
      </c>
      <c r="AQ92" t="str">
        <f>AQ88</f>
        <v/>
      </c>
    </row>
    <row r="93" spans="1:43" ht="14.25" customHeight="1" x14ac:dyDescent="0.25">
      <c r="A93" s="99" t="s">
        <v>1169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5"/>
      <c r="X93" s="116"/>
      <c r="Y93" s="117"/>
      <c r="Z93" s="119"/>
      <c r="AA93" s="120" t="s">
        <v>1170</v>
      </c>
      <c r="AB93" s="121">
        <f>'Demand Input VP'!B48</f>
        <v>0</v>
      </c>
      <c r="AC93" s="120">
        <f>'Demand Input VP'!C48</f>
        <v>0</v>
      </c>
      <c r="AD93" s="120">
        <f>'Demand Input VP'!D48</f>
        <v>0</v>
      </c>
      <c r="AE93" s="120">
        <f>'Demand Input VP'!E48</f>
        <v>0</v>
      </c>
      <c r="AF93" s="120">
        <f>'Demand Input VP'!F48</f>
        <v>0</v>
      </c>
      <c r="AG93" s="120">
        <f>'Demand Input VP'!G48</f>
        <v>0</v>
      </c>
      <c r="AH93" s="120">
        <f>'Demand Input VP'!H48</f>
        <v>0</v>
      </c>
      <c r="AI93" s="120">
        <f>'Demand Input VP'!I48</f>
        <v>0</v>
      </c>
      <c r="AJ93" s="120">
        <f>'Demand Input VP'!J48</f>
        <v>0</v>
      </c>
      <c r="AK93" s="120">
        <f>'Demand Input VP'!K48</f>
        <v>0</v>
      </c>
      <c r="AL93" s="120">
        <f>'Demand Input VP'!L48</f>
        <v>0</v>
      </c>
      <c r="AM93" s="120">
        <f>'Demand Input VP'!M48</f>
        <v>0</v>
      </c>
      <c r="AN93" s="120">
        <f>'Demand Input VP'!N48</f>
        <v>0</v>
      </c>
      <c r="AO93" t="s">
        <v>321</v>
      </c>
      <c r="AP93" t="s">
        <v>322</v>
      </c>
      <c r="AQ93" t="str">
        <f>AQ88</f>
        <v/>
      </c>
    </row>
    <row r="94" spans="1:43" ht="14.25" customHeight="1" x14ac:dyDescent="0.25">
      <c r="A94" s="1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3"/>
      <c r="X94" s="116"/>
      <c r="Y94" s="117"/>
      <c r="Z94" s="123"/>
      <c r="AA94" s="112" t="s">
        <v>1171</v>
      </c>
      <c r="AB94" s="113">
        <f>'Demand Input MP'!B49</f>
        <v>0</v>
      </c>
      <c r="AC94" s="112">
        <f>'Demand Input MP'!C49</f>
        <v>0</v>
      </c>
      <c r="AD94" s="112">
        <f>'Demand Input MP'!D49</f>
        <v>0</v>
      </c>
      <c r="AE94" s="112">
        <f>'Demand Input MP'!E49</f>
        <v>0</v>
      </c>
      <c r="AF94" s="112">
        <f>'Demand Input MP'!F49</f>
        <v>0</v>
      </c>
      <c r="AG94" s="112">
        <f>'Demand Input MP'!G49</f>
        <v>0</v>
      </c>
      <c r="AH94" s="112">
        <f>'Demand Input MP'!H49</f>
        <v>0</v>
      </c>
      <c r="AI94" s="112">
        <f>'Demand Input MP'!I49</f>
        <v>0</v>
      </c>
      <c r="AJ94" s="112">
        <f>'Demand Input MP'!J49</f>
        <v>0</v>
      </c>
      <c r="AK94" s="112">
        <f>'Demand Input MP'!K49</f>
        <v>525</v>
      </c>
      <c r="AL94" s="112">
        <f>'Demand Input MP'!L49</f>
        <v>525</v>
      </c>
      <c r="AM94" s="112">
        <f>'Demand Input MP'!M49</f>
        <v>525</v>
      </c>
      <c r="AN94" s="112">
        <f>'Demand Input MP'!N49</f>
        <v>525</v>
      </c>
      <c r="AO94" t="s">
        <v>323</v>
      </c>
      <c r="AP94" t="s">
        <v>324</v>
      </c>
      <c r="AQ94" t="str">
        <f>AQ88</f>
        <v/>
      </c>
    </row>
    <row r="95" spans="1:43" ht="14.25" customHeight="1" x14ac:dyDescent="0.25">
      <c r="A95" s="1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4" t="s">
        <v>91</v>
      </c>
      <c r="W95" s="125">
        <f>IFERROR(IF(SUM('Run Rate History'!E12:AD12)&gt;0,(SUMPRODUCT((B90:AA90&gt;=PERCENTILE(B90:AA90,0.1))*(B90:AA90&lt;=PERCENTILE(B90:AA90,0.9))*B90:AA90)+SUMPRODUCT(('Run Rate History'!E12:AD12&gt;=PERCENTILE(B90:AA90,0.1))*('Run Rate History'!E12:AD12&lt;=PERCENTILE(B90:AA90,0.9))*'Run Rate History'!E12:AD12))/(SUMPRODUCT((B90:AA90&gt;=PERCENTILE(B90:AA90,0.1))*(B90:AA90&lt;=PERCENTILE(B90:AA90,0.9))*1)+SUMPRODUCT(('Run Rate History'!E12:AD12&gt;=PERCENTILE(B90:AA90,0.1))*('Run Rate History'!E12:AD12&lt;=PERCENTILE(B90:AA90,0.9))*1)),TRIMMEAN(B90:AA90,0.15)),0)</f>
        <v>449.70731707317071</v>
      </c>
      <c r="X95" s="126" t="s">
        <v>1172</v>
      </c>
      <c r="Y95" s="127">
        <f>SUM(B90:AA90)/26</f>
        <v>493.53846153846155</v>
      </c>
      <c r="Z95" s="128"/>
      <c r="AA95" s="112" t="s">
        <v>1173</v>
      </c>
      <c r="AB95" s="113">
        <f>'Demand Input MP'!B48</f>
        <v>0</v>
      </c>
      <c r="AC95" s="112">
        <f>'Demand Input MP'!C48</f>
        <v>0</v>
      </c>
      <c r="AD95" s="112">
        <f>'Demand Input MP'!D48</f>
        <v>0</v>
      </c>
      <c r="AE95" s="112">
        <f>'Demand Input MP'!E48</f>
        <v>0</v>
      </c>
      <c r="AF95" s="112">
        <f>'Demand Input MP'!F48</f>
        <v>0</v>
      </c>
      <c r="AG95" s="112">
        <f>'Demand Input MP'!G48</f>
        <v>0</v>
      </c>
      <c r="AH95" s="112">
        <f>'Demand Input MP'!H48</f>
        <v>0</v>
      </c>
      <c r="AI95" s="112">
        <f>'Demand Input MP'!I48</f>
        <v>0</v>
      </c>
      <c r="AJ95" s="112">
        <f>'Demand Input MP'!J48</f>
        <v>0</v>
      </c>
      <c r="AK95" s="112">
        <f>'Demand Input MP'!K48</f>
        <v>0</v>
      </c>
      <c r="AL95" s="112">
        <f>'Demand Input MP'!L48</f>
        <v>0</v>
      </c>
      <c r="AM95" s="112">
        <f>'Demand Input MP'!M48</f>
        <v>0</v>
      </c>
      <c r="AN95" s="112">
        <f>'Demand Input MP'!N48</f>
        <v>0</v>
      </c>
      <c r="AO95" t="s">
        <v>325</v>
      </c>
      <c r="AP95" t="s">
        <v>326</v>
      </c>
      <c r="AQ95" t="str">
        <f>AQ88</f>
        <v/>
      </c>
    </row>
    <row r="96" spans="1:43" ht="14.25" customHeight="1" x14ac:dyDescent="0.25">
      <c r="A96" s="1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4" t="s">
        <v>94</v>
      </c>
      <c r="W96" s="125">
        <f>IFERROR((1*MIN(MAX(X90,0.5*IF(SUM('Run Rate History'!E12:AD12)&gt;0,(MEDIAN(IF(B90:AA90&gt;0,B90:AA90))+MEDIAN(IF('Run Rate History'!E12:AD12&gt;0,'Run Rate History'!E12:AD12)))/2,MEDIAN(IF(B90:AA90&gt;0,B90:AA90)))),2*IF(SUM('Run Rate History'!E12:AD12)&gt;0,(MEDIAN(IF(B90:AA90&gt;0,B90:AA90))+MEDIAN(IF('Run Rate History'!E12:AD12&gt;0,'Run Rate History'!E12:AD12)))/2,MEDIAN(IF(B90:AA90&gt;0,B90:AA90))))+2*MIN(MAX(Y90,0.5*IF(SUM('Run Rate History'!E12:AD12)&gt;0,(MEDIAN(IF(B90:AA90&gt;0,B90:AA90))+MEDIAN(IF('Run Rate History'!E12:AD12&gt;0,'Run Rate History'!E12:AD12)))/2,MEDIAN(IF(B90:AA90&gt;0,B90:AA90)))),2*IF(SUM('Run Rate History'!E12:AD12)&gt;0,(MEDIAN(IF(B90:AA90&gt;0,B90:AA90))+MEDIAN(IF('Run Rate History'!E12:AD12&gt;0,'Run Rate History'!E12:AD12)))/2,MEDIAN(IF(B90:AA90&gt;0,B90:AA90))))+3*MIN(MAX(Z90,0.5*IF(SUM('Run Rate History'!E12:AD12)&gt;0,(MEDIAN(IF(B90:AA90&gt;0,B90:AA90))+MEDIAN(IF('Run Rate History'!E12:AD12&gt;0,'Run Rate History'!E12:AD12)))/2,MEDIAN(IF(B90:AA90&gt;0,B90:AA90)))),2*IF(SUM('Run Rate History'!E12:AD12)&gt;0,(MEDIAN(IF(B90:AA90&gt;0,B90:AA90))+MEDIAN(IF('Run Rate History'!E12:AD12&gt;0,'Run Rate History'!E12:AD12)))/2,MEDIAN(IF(B90:AA90&gt;0,B90:AA90))))+4*MIN(MAX(AA90,0.5*IF(SUM('Run Rate History'!E12:AD12)&gt;0,(MEDIAN(IF(B90:AA90&gt;0,B90:AA90))+MEDIAN(IF('Run Rate History'!E12:AD12&gt;0,'Run Rate History'!E12:AD12)))/2,MEDIAN(IF(B90:AA90&gt;0,B90:AA90)))),2*IF(SUM('Run Rate History'!E12:AD12)&gt;0,(MEDIAN(IF(B90:AA90&gt;0,B90:AA90))+MEDIAN(IF('Run Rate History'!E12:AD12&gt;0,'Run Rate History'!E12:AD12)))/2,MEDIAN(IF(B90:AA90&gt;0,B90:AA90)))))/10,0)</f>
        <v>517.70000000000005</v>
      </c>
      <c r="X96" s="129" t="s">
        <v>1174</v>
      </c>
      <c r="Y96" s="130">
        <f>IFERROR(VLOOKUP(A88,'Stanje zaliha'!A:E,5,FALSE()),0)</f>
        <v>4634</v>
      </c>
      <c r="Z96" s="131"/>
      <c r="AA96" s="113" t="s">
        <v>1175</v>
      </c>
      <c r="AB96" s="118">
        <f t="shared" ref="AB96:AN96" si="16">SUM(AB92:AB95)</f>
        <v>0</v>
      </c>
      <c r="AC96" s="118">
        <f t="shared" si="16"/>
        <v>0</v>
      </c>
      <c r="AD96" s="118">
        <f t="shared" si="16"/>
        <v>0</v>
      </c>
      <c r="AE96" s="118">
        <f t="shared" si="16"/>
        <v>0</v>
      </c>
      <c r="AF96" s="118">
        <f t="shared" si="16"/>
        <v>0</v>
      </c>
      <c r="AG96" s="118">
        <f t="shared" si="16"/>
        <v>0</v>
      </c>
      <c r="AH96" s="118">
        <f t="shared" si="16"/>
        <v>0</v>
      </c>
      <c r="AI96" s="118">
        <f t="shared" si="16"/>
        <v>0</v>
      </c>
      <c r="AJ96" s="118">
        <f t="shared" si="16"/>
        <v>0</v>
      </c>
      <c r="AK96" s="118">
        <f t="shared" si="16"/>
        <v>525</v>
      </c>
      <c r="AL96" s="118">
        <f t="shared" si="16"/>
        <v>525</v>
      </c>
      <c r="AM96" s="118">
        <f t="shared" si="16"/>
        <v>525</v>
      </c>
      <c r="AN96" s="118">
        <f t="shared" si="16"/>
        <v>525</v>
      </c>
      <c r="AO96" t="s">
        <v>327</v>
      </c>
      <c r="AP96" t="s">
        <v>328</v>
      </c>
      <c r="AQ96" t="str">
        <f>AQ88</f>
        <v/>
      </c>
    </row>
    <row r="97" spans="1:43" ht="14.25" customHeight="1" x14ac:dyDescent="0.25">
      <c r="A97" s="1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4" t="s">
        <v>95</v>
      </c>
      <c r="W97" s="125">
        <f>IFERROR(0.6*W96+0.4*W95,0)</f>
        <v>490.50292682926829</v>
      </c>
      <c r="X97" s="132" t="s">
        <v>1176</v>
      </c>
      <c r="Y97" s="133">
        <f>IFERROR(SUMIF('Popis poslanih narudžbi'!A:A,A88,'Popis poslanih narudžbi'!C:C),0)</f>
        <v>0</v>
      </c>
      <c r="Z97" s="131"/>
      <c r="AA97" s="134" t="s">
        <v>1177</v>
      </c>
      <c r="AB97" s="118">
        <f t="shared" ref="AB97:AN97" si="17">AB90+AB96</f>
        <v>552</v>
      </c>
      <c r="AC97" s="118">
        <f t="shared" si="17"/>
        <v>552</v>
      </c>
      <c r="AD97" s="118">
        <f t="shared" si="17"/>
        <v>552</v>
      </c>
      <c r="AE97" s="118">
        <f t="shared" si="17"/>
        <v>552</v>
      </c>
      <c r="AF97" s="118">
        <f t="shared" si="17"/>
        <v>552</v>
      </c>
      <c r="AG97" s="118">
        <f t="shared" si="17"/>
        <v>552</v>
      </c>
      <c r="AH97" s="118">
        <f t="shared" si="17"/>
        <v>552</v>
      </c>
      <c r="AI97" s="118">
        <f t="shared" si="17"/>
        <v>552</v>
      </c>
      <c r="AJ97" s="118">
        <f t="shared" si="17"/>
        <v>552</v>
      </c>
      <c r="AK97" s="118">
        <f t="shared" si="17"/>
        <v>1021</v>
      </c>
      <c r="AL97" s="118">
        <f t="shared" si="17"/>
        <v>1021</v>
      </c>
      <c r="AM97" s="118">
        <f t="shared" si="17"/>
        <v>1021</v>
      </c>
      <c r="AN97" s="118">
        <f t="shared" si="17"/>
        <v>1021</v>
      </c>
      <c r="AO97" t="s">
        <v>329</v>
      </c>
      <c r="AP97" t="s">
        <v>330</v>
      </c>
      <c r="AQ97" t="str">
        <f>AQ88</f>
        <v/>
      </c>
    </row>
    <row r="98" spans="1:43" ht="14.25" customHeight="1" x14ac:dyDescent="0.25">
      <c r="A98" s="107" t="str">
        <f>'Run Rate'!A13</f>
        <v>POL12756</v>
      </c>
      <c r="B98" s="135" t="str">
        <f>'Run Rate'!B13</f>
        <v>Polleo Creatine Monohydrate 250g Lemonade</v>
      </c>
      <c r="C98" s="135" t="str">
        <f>'Run Rate'!C13</f>
        <v>SPORTSKA PREHRANA</v>
      </c>
      <c r="D98" s="135" t="str">
        <f>'Run Rate'!D13</f>
        <v>01 GOLD</v>
      </c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2"/>
      <c r="AH98" s="122"/>
      <c r="AI98" s="122"/>
      <c r="AJ98" s="122"/>
      <c r="AK98" s="122"/>
      <c r="AL98" s="122"/>
      <c r="AM98" s="122"/>
      <c r="AN98" s="122"/>
      <c r="AO98" t="s">
        <v>331</v>
      </c>
      <c r="AP98" t="s">
        <v>332</v>
      </c>
      <c r="AQ98" t="str">
        <f>IF(AND(OR($B$1="ALL",$B$1=C98),OR($E$1="ALL",$E$1=D98),OR($B$2="ALL",$B$2=A98),OR($E$2="ALL",IFERROR(SEARCH($E$2,B98),0)&gt;0)),"MATCH","")</f>
        <v/>
      </c>
    </row>
    <row r="99" spans="1:43" ht="14.25" customHeight="1" x14ac:dyDescent="0.25">
      <c r="A99" s="108" t="s">
        <v>1137</v>
      </c>
      <c r="B99" s="136" t="s">
        <v>1138</v>
      </c>
      <c r="C99" s="136" t="s">
        <v>1139</v>
      </c>
      <c r="D99" s="136" t="s">
        <v>1140</v>
      </c>
      <c r="E99" s="136" t="s">
        <v>1141</v>
      </c>
      <c r="F99" s="136" t="s">
        <v>1142</v>
      </c>
      <c r="G99" s="136" t="s">
        <v>1143</v>
      </c>
      <c r="H99" s="136" t="s">
        <v>1144</v>
      </c>
      <c r="I99" s="136" t="s">
        <v>1145</v>
      </c>
      <c r="J99" s="136" t="s">
        <v>1146</v>
      </c>
      <c r="K99" s="136" t="s">
        <v>1147</v>
      </c>
      <c r="L99" s="136" t="s">
        <v>1148</v>
      </c>
      <c r="M99" s="136" t="s">
        <v>1149</v>
      </c>
      <c r="N99" s="136" t="s">
        <v>1150</v>
      </c>
      <c r="O99" s="136" t="s">
        <v>1151</v>
      </c>
      <c r="P99" s="136" t="s">
        <v>1152</v>
      </c>
      <c r="Q99" s="136" t="s">
        <v>1153</v>
      </c>
      <c r="R99" s="136" t="s">
        <v>1154</v>
      </c>
      <c r="S99" s="136" t="s">
        <v>1155</v>
      </c>
      <c r="T99" s="136" t="s">
        <v>1156</v>
      </c>
      <c r="U99" s="136" t="s">
        <v>1157</v>
      </c>
      <c r="V99" s="136" t="s">
        <v>1158</v>
      </c>
      <c r="W99" s="136" t="s">
        <v>1159</v>
      </c>
      <c r="X99" s="136" t="s">
        <v>1160</v>
      </c>
      <c r="Y99" s="136" t="s">
        <v>1161</v>
      </c>
      <c r="Z99" s="136" t="s">
        <v>1162</v>
      </c>
      <c r="AA99" s="136" t="s">
        <v>1163</v>
      </c>
      <c r="AB99" s="137" t="s">
        <v>156</v>
      </c>
      <c r="AC99" s="137" t="s">
        <v>157</v>
      </c>
      <c r="AD99" s="137" t="s">
        <v>158</v>
      </c>
      <c r="AE99" s="137" t="s">
        <v>139</v>
      </c>
      <c r="AF99" s="138" t="s">
        <v>140</v>
      </c>
      <c r="AG99" s="138" t="s">
        <v>141</v>
      </c>
      <c r="AH99" s="138" t="s">
        <v>142</v>
      </c>
      <c r="AI99" s="138" t="s">
        <v>143</v>
      </c>
      <c r="AJ99" s="139" t="s">
        <v>144</v>
      </c>
      <c r="AK99" s="139" t="s">
        <v>145</v>
      </c>
      <c r="AL99" s="139" t="s">
        <v>146</v>
      </c>
      <c r="AM99" s="140" t="s">
        <v>147</v>
      </c>
      <c r="AN99" s="140" t="s">
        <v>148</v>
      </c>
      <c r="AO99" t="s">
        <v>333</v>
      </c>
      <c r="AP99" t="s">
        <v>334</v>
      </c>
      <c r="AQ99" t="str">
        <f>AQ98</f>
        <v/>
      </c>
    </row>
    <row r="100" spans="1:43" ht="14.25" customHeight="1" x14ac:dyDescent="0.25">
      <c r="A100" s="99" t="s">
        <v>1164</v>
      </c>
      <c r="B100" s="112">
        <f>'Run Rate'!E13</f>
        <v>238</v>
      </c>
      <c r="C100" s="112">
        <f>'Run Rate'!F13</f>
        <v>142</v>
      </c>
      <c r="D100" s="112">
        <f>'Run Rate'!G13</f>
        <v>204</v>
      </c>
      <c r="E100" s="112">
        <f>'Run Rate'!H13</f>
        <v>137</v>
      </c>
      <c r="F100" s="112">
        <f>'Run Rate'!I13</f>
        <v>192</v>
      </c>
      <c r="G100" s="112">
        <f>'Run Rate'!J13</f>
        <v>132</v>
      </c>
      <c r="H100" s="112">
        <f>'Run Rate'!K13</f>
        <v>140</v>
      </c>
      <c r="I100" s="112">
        <f>'Run Rate'!L13</f>
        <v>112</v>
      </c>
      <c r="J100" s="112">
        <f>'Run Rate'!M13</f>
        <v>184</v>
      </c>
      <c r="K100" s="112">
        <f>'Run Rate'!N13</f>
        <v>180</v>
      </c>
      <c r="L100" s="112">
        <f>'Run Rate'!O13</f>
        <v>168</v>
      </c>
      <c r="M100" s="112">
        <f>'Run Rate'!P13</f>
        <v>190</v>
      </c>
      <c r="N100" s="112">
        <f>'Run Rate'!Q13</f>
        <v>134</v>
      </c>
      <c r="O100" s="112">
        <f>'Run Rate'!R13</f>
        <v>110</v>
      </c>
      <c r="P100" s="112">
        <f>'Run Rate'!S13</f>
        <v>42</v>
      </c>
      <c r="Q100" s="112">
        <f>'Run Rate'!T13</f>
        <v>193</v>
      </c>
      <c r="R100" s="112">
        <f>'Run Rate'!U13</f>
        <v>167</v>
      </c>
      <c r="S100" s="112">
        <f>'Run Rate'!V13</f>
        <v>92</v>
      </c>
      <c r="T100" s="112">
        <f>'Run Rate'!W13</f>
        <v>41</v>
      </c>
      <c r="U100" s="112">
        <f>'Run Rate'!X13</f>
        <v>28</v>
      </c>
      <c r="V100" s="112">
        <f>'Run Rate'!Y13</f>
        <v>328</v>
      </c>
      <c r="W100" s="112">
        <f>'Run Rate'!Z13</f>
        <v>243</v>
      </c>
      <c r="X100" s="112">
        <f>'Run Rate'!AA13</f>
        <v>328</v>
      </c>
      <c r="Y100" s="112">
        <f>'Run Rate'!AB13</f>
        <v>180</v>
      </c>
      <c r="Z100" s="112">
        <f>'Run Rate'!AC13</f>
        <v>100</v>
      </c>
      <c r="AA100" s="112">
        <f>'Run Rate'!AD13</f>
        <v>211</v>
      </c>
      <c r="AB100" s="113">
        <v>155</v>
      </c>
      <c r="AC100" s="112">
        <v>178</v>
      </c>
      <c r="AD100" s="112">
        <v>162</v>
      </c>
      <c r="AE100" s="112">
        <v>153</v>
      </c>
      <c r="AF100" s="112">
        <v>149</v>
      </c>
      <c r="AG100" s="112">
        <v>155</v>
      </c>
      <c r="AH100" s="112">
        <v>155</v>
      </c>
      <c r="AI100" s="112">
        <v>170</v>
      </c>
      <c r="AJ100" s="112">
        <v>172</v>
      </c>
      <c r="AK100" s="112">
        <v>169</v>
      </c>
      <c r="AL100" s="112">
        <v>190</v>
      </c>
      <c r="AM100" s="112">
        <v>138</v>
      </c>
      <c r="AN100" s="112">
        <v>141</v>
      </c>
      <c r="AO100" t="s">
        <v>335</v>
      </c>
      <c r="AP100" t="s">
        <v>336</v>
      </c>
      <c r="AQ100" t="str">
        <f>AQ98</f>
        <v/>
      </c>
    </row>
    <row r="101" spans="1:43" ht="14.25" customHeight="1" x14ac:dyDescent="0.25">
      <c r="A101" s="99" t="s">
        <v>1165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5"/>
      <c r="X101" s="115"/>
      <c r="Y101" s="115"/>
      <c r="Z101" s="115"/>
      <c r="AA101" s="112" t="s">
        <v>1166</v>
      </c>
      <c r="AB101" s="113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t="s">
        <v>337</v>
      </c>
      <c r="AP101" t="s">
        <v>338</v>
      </c>
      <c r="AQ101" t="str">
        <f>AQ98</f>
        <v/>
      </c>
    </row>
    <row r="102" spans="1:43" ht="14.25" customHeight="1" x14ac:dyDescent="0.25">
      <c r="A102" s="99" t="s">
        <v>1167</v>
      </c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5"/>
      <c r="X102" s="116"/>
      <c r="Y102" s="117"/>
      <c r="Z102" s="115"/>
      <c r="AA102" s="112" t="s">
        <v>1168</v>
      </c>
      <c r="AB102" s="113">
        <f>'Demand Input VP'!B54</f>
        <v>0</v>
      </c>
      <c r="AC102" s="112">
        <f>'Demand Input VP'!C54</f>
        <v>0</v>
      </c>
      <c r="AD102" s="112">
        <f>'Demand Input VP'!D54</f>
        <v>0</v>
      </c>
      <c r="AE102" s="112">
        <f>'Demand Input VP'!E54</f>
        <v>504</v>
      </c>
      <c r="AF102" s="112">
        <f>'Demand Input VP'!F54</f>
        <v>42</v>
      </c>
      <c r="AG102" s="112">
        <f>'Demand Input VP'!G54</f>
        <v>412</v>
      </c>
      <c r="AH102" s="112">
        <f>'Demand Input VP'!H54</f>
        <v>200</v>
      </c>
      <c r="AI102" s="112">
        <f>'Demand Input VP'!I54</f>
        <v>0</v>
      </c>
      <c r="AJ102" s="112">
        <f>'Demand Input VP'!J54</f>
        <v>0</v>
      </c>
      <c r="AK102" s="112">
        <f>'Demand Input VP'!K54</f>
        <v>0</v>
      </c>
      <c r="AL102" s="112">
        <f>'Demand Input VP'!L54</f>
        <v>0</v>
      </c>
      <c r="AM102" s="112">
        <f>'Demand Input VP'!M54</f>
        <v>0</v>
      </c>
      <c r="AN102" s="112">
        <f>'Demand Input VP'!N54</f>
        <v>0</v>
      </c>
      <c r="AO102" t="s">
        <v>339</v>
      </c>
      <c r="AP102" t="s">
        <v>340</v>
      </c>
      <c r="AQ102" t="str">
        <f>AQ98</f>
        <v/>
      </c>
    </row>
    <row r="103" spans="1:43" ht="14.25" customHeight="1" x14ac:dyDescent="0.25">
      <c r="A103" s="99" t="s">
        <v>1169</v>
      </c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5"/>
      <c r="X103" s="116"/>
      <c r="Y103" s="117"/>
      <c r="Z103" s="119"/>
      <c r="AA103" s="120" t="s">
        <v>1170</v>
      </c>
      <c r="AB103" s="121">
        <f>'Demand Input VP'!B53</f>
        <v>0</v>
      </c>
      <c r="AC103" s="120">
        <f>'Demand Input VP'!C53</f>
        <v>0</v>
      </c>
      <c r="AD103" s="120">
        <f>'Demand Input VP'!D53</f>
        <v>0</v>
      </c>
      <c r="AE103" s="120">
        <f>'Demand Input VP'!E53</f>
        <v>0</v>
      </c>
      <c r="AF103" s="120">
        <f>'Demand Input VP'!F53</f>
        <v>0</v>
      </c>
      <c r="AG103" s="120">
        <f>'Demand Input VP'!G53</f>
        <v>0</v>
      </c>
      <c r="AH103" s="120">
        <f>'Demand Input VP'!H53</f>
        <v>0</v>
      </c>
      <c r="AI103" s="120">
        <f>'Demand Input VP'!I53</f>
        <v>0</v>
      </c>
      <c r="AJ103" s="120">
        <f>'Demand Input VP'!J53</f>
        <v>0</v>
      </c>
      <c r="AK103" s="120">
        <f>'Demand Input VP'!K53</f>
        <v>0</v>
      </c>
      <c r="AL103" s="120">
        <f>'Demand Input VP'!L53</f>
        <v>0</v>
      </c>
      <c r="AM103" s="120">
        <f>'Demand Input VP'!M53</f>
        <v>0</v>
      </c>
      <c r="AN103" s="120">
        <f>'Demand Input VP'!N53</f>
        <v>0</v>
      </c>
      <c r="AO103" t="s">
        <v>341</v>
      </c>
      <c r="AP103" t="s">
        <v>342</v>
      </c>
      <c r="AQ103" t="str">
        <f>AQ98</f>
        <v/>
      </c>
    </row>
    <row r="104" spans="1:43" ht="14.25" customHeight="1" x14ac:dyDescent="0.25">
      <c r="A104" s="1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3"/>
      <c r="X104" s="116"/>
      <c r="Y104" s="117"/>
      <c r="Z104" s="123"/>
      <c r="AA104" s="112" t="s">
        <v>1171</v>
      </c>
      <c r="AB104" s="113">
        <f>'Demand Input MP'!B54</f>
        <v>0</v>
      </c>
      <c r="AC104" s="112">
        <f>'Demand Input MP'!C54</f>
        <v>0</v>
      </c>
      <c r="AD104" s="112">
        <f>'Demand Input MP'!D54</f>
        <v>0</v>
      </c>
      <c r="AE104" s="112">
        <f>'Demand Input MP'!E54</f>
        <v>0</v>
      </c>
      <c r="AF104" s="112">
        <f>'Demand Input MP'!F54</f>
        <v>0</v>
      </c>
      <c r="AG104" s="112">
        <f>'Demand Input MP'!G54</f>
        <v>0</v>
      </c>
      <c r="AH104" s="112">
        <f>'Demand Input MP'!H54</f>
        <v>0</v>
      </c>
      <c r="AI104" s="112">
        <f>'Demand Input MP'!I54</f>
        <v>0</v>
      </c>
      <c r="AJ104" s="112">
        <f>'Demand Input MP'!J54</f>
        <v>0</v>
      </c>
      <c r="AK104" s="112">
        <f>'Demand Input MP'!K54</f>
        <v>0</v>
      </c>
      <c r="AL104" s="112">
        <f>'Demand Input MP'!L54</f>
        <v>0</v>
      </c>
      <c r="AM104" s="112">
        <f>'Demand Input MP'!M54</f>
        <v>0</v>
      </c>
      <c r="AN104" s="112">
        <f>'Demand Input MP'!N54</f>
        <v>0</v>
      </c>
      <c r="AO104" t="s">
        <v>343</v>
      </c>
      <c r="AP104" t="s">
        <v>344</v>
      </c>
      <c r="AQ104" t="str">
        <f>AQ98</f>
        <v/>
      </c>
    </row>
    <row r="105" spans="1:43" ht="14.25" customHeight="1" x14ac:dyDescent="0.25">
      <c r="A105" s="1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4" t="s">
        <v>91</v>
      </c>
      <c r="W105" s="125">
        <f>IFERROR(IF(SUM('Run Rate History'!E13:AD13)&gt;0,(SUMPRODUCT((B100:AA100&gt;=PERCENTILE(B100:AA100,0.1))*(B100:AA100&lt;=PERCENTILE(B100:AA100,0.9))*B100:AA100)+SUMPRODUCT(('Run Rate History'!E13:AD13&gt;=PERCENTILE(B100:AA100,0.1))*('Run Rate History'!E13:AD13&lt;=PERCENTILE(B100:AA100,0.9))*'Run Rate History'!E13:AD13))/(SUMPRODUCT((B100:AA100&gt;=PERCENTILE(B100:AA100,0.1))*(B100:AA100&lt;=PERCENTILE(B100:AA100,0.9))*1)+SUMPRODUCT(('Run Rate History'!E13:AD13&gt;=PERCENTILE(B100:AA100,0.1))*('Run Rate History'!E13:AD13&lt;=PERCENTILE(B100:AA100,0.9))*1)),TRIMMEAN(B100:AA100,0.15)),0)</f>
        <v>146.33333333333334</v>
      </c>
      <c r="X105" s="126" t="s">
        <v>1172</v>
      </c>
      <c r="Y105" s="127">
        <f>SUM(B100:AA100)/26</f>
        <v>162.15384615384616</v>
      </c>
      <c r="Z105" s="128"/>
      <c r="AA105" s="112" t="s">
        <v>1173</v>
      </c>
      <c r="AB105" s="113">
        <f>'Demand Input MP'!B53</f>
        <v>0</v>
      </c>
      <c r="AC105" s="112">
        <f>'Demand Input MP'!C53</f>
        <v>0</v>
      </c>
      <c r="AD105" s="112">
        <f>'Demand Input MP'!D53</f>
        <v>0</v>
      </c>
      <c r="AE105" s="112">
        <f>'Demand Input MP'!E53</f>
        <v>0</v>
      </c>
      <c r="AF105" s="112">
        <f>'Demand Input MP'!F53</f>
        <v>0</v>
      </c>
      <c r="AG105" s="112">
        <f>'Demand Input MP'!G53</f>
        <v>0</v>
      </c>
      <c r="AH105" s="112">
        <f>'Demand Input MP'!H53</f>
        <v>0</v>
      </c>
      <c r="AI105" s="112">
        <f>'Demand Input MP'!I53</f>
        <v>0</v>
      </c>
      <c r="AJ105" s="112">
        <f>'Demand Input MP'!J53</f>
        <v>0</v>
      </c>
      <c r="AK105" s="112">
        <f>'Demand Input MP'!K53</f>
        <v>0</v>
      </c>
      <c r="AL105" s="112">
        <f>'Demand Input MP'!L53</f>
        <v>0</v>
      </c>
      <c r="AM105" s="112">
        <f>'Demand Input MP'!M53</f>
        <v>0</v>
      </c>
      <c r="AN105" s="112">
        <f>'Demand Input MP'!N53</f>
        <v>0</v>
      </c>
      <c r="AO105" t="s">
        <v>345</v>
      </c>
      <c r="AP105" t="s">
        <v>346</v>
      </c>
      <c r="AQ105" t="str">
        <f>AQ98</f>
        <v/>
      </c>
    </row>
    <row r="106" spans="1:43" ht="14.25" customHeight="1" x14ac:dyDescent="0.25">
      <c r="A106" s="1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4" t="s">
        <v>94</v>
      </c>
      <c r="W106" s="125">
        <f>IFERROR((1*MIN(MAX(X100,0.5*IF(SUM('Run Rate History'!E13:AD13)&gt;0,(MEDIAN(IF(B100:AA100&gt;0,B100:AA100))+MEDIAN(IF('Run Rate History'!E13:AD13&gt;0,'Run Rate History'!E13:AD13)))/2,MEDIAN(IF(B100:AA100&gt;0,B100:AA100)))),2*IF(SUM('Run Rate History'!E13:AD13)&gt;0,(MEDIAN(IF(B100:AA100&gt;0,B100:AA100))+MEDIAN(IF('Run Rate History'!E13:AD13&gt;0,'Run Rate History'!E13:AD13)))/2,MEDIAN(IF(B100:AA100&gt;0,B100:AA100))))+2*MIN(MAX(Y100,0.5*IF(SUM('Run Rate History'!E13:AD13)&gt;0,(MEDIAN(IF(B100:AA100&gt;0,B100:AA100))+MEDIAN(IF('Run Rate History'!E13:AD13&gt;0,'Run Rate History'!E13:AD13)))/2,MEDIAN(IF(B100:AA100&gt;0,B100:AA100)))),2*IF(SUM('Run Rate History'!E13:AD13)&gt;0,(MEDIAN(IF(B100:AA100&gt;0,B100:AA100))+MEDIAN(IF('Run Rate History'!E13:AD13&gt;0,'Run Rate History'!E13:AD13)))/2,MEDIAN(IF(B100:AA100&gt;0,B100:AA100))))+3*MIN(MAX(Z100,0.5*IF(SUM('Run Rate History'!E13:AD13)&gt;0,(MEDIAN(IF(B100:AA100&gt;0,B100:AA100))+MEDIAN(IF('Run Rate History'!E13:AD13&gt;0,'Run Rate History'!E13:AD13)))/2,MEDIAN(IF(B100:AA100&gt;0,B100:AA100)))),2*IF(SUM('Run Rate History'!E13:AD13)&gt;0,(MEDIAN(IF(B100:AA100&gt;0,B100:AA100))+MEDIAN(IF('Run Rate History'!E13:AD13&gt;0,'Run Rate History'!E13:AD13)))/2,MEDIAN(IF(B100:AA100&gt;0,B100:AA100))))+4*MIN(MAX(AA100,0.5*IF(SUM('Run Rate History'!E13:AD13)&gt;0,(MEDIAN(IF(B100:AA100&gt;0,B100:AA100))+MEDIAN(IF('Run Rate History'!E13:AD13&gt;0,'Run Rate History'!E13:AD13)))/2,MEDIAN(IF(B100:AA100&gt;0,B100:AA100)))),2*IF(SUM('Run Rate History'!E13:AD13)&gt;0,(MEDIAN(IF(B100:AA100&gt;0,B100:AA100))+MEDIAN(IF('Run Rate History'!E13:AD13&gt;0,'Run Rate History'!E13:AD13)))/2,MEDIAN(IF(B100:AA100&gt;0,B100:AA100)))))/10,0)</f>
        <v>175.8</v>
      </c>
      <c r="X106" s="129" t="s">
        <v>1174</v>
      </c>
      <c r="Y106" s="130">
        <f>IFERROR(VLOOKUP(A98,'Stanje zaliha'!A:E,5,FALSE()),0)</f>
        <v>680</v>
      </c>
      <c r="Z106" s="131"/>
      <c r="AA106" s="113" t="s">
        <v>1175</v>
      </c>
      <c r="AB106" s="118">
        <f t="shared" ref="AB106:AN106" si="18">SUM(AB102:AB105)</f>
        <v>0</v>
      </c>
      <c r="AC106" s="118">
        <f t="shared" si="18"/>
        <v>0</v>
      </c>
      <c r="AD106" s="118">
        <f t="shared" si="18"/>
        <v>0</v>
      </c>
      <c r="AE106" s="118">
        <f t="shared" si="18"/>
        <v>504</v>
      </c>
      <c r="AF106" s="118">
        <f t="shared" si="18"/>
        <v>42</v>
      </c>
      <c r="AG106" s="118">
        <f t="shared" si="18"/>
        <v>412</v>
      </c>
      <c r="AH106" s="118">
        <f t="shared" si="18"/>
        <v>200</v>
      </c>
      <c r="AI106" s="118">
        <f t="shared" si="18"/>
        <v>0</v>
      </c>
      <c r="AJ106" s="118">
        <f t="shared" si="18"/>
        <v>0</v>
      </c>
      <c r="AK106" s="118">
        <f t="shared" si="18"/>
        <v>0</v>
      </c>
      <c r="AL106" s="118">
        <f t="shared" si="18"/>
        <v>0</v>
      </c>
      <c r="AM106" s="118">
        <f t="shared" si="18"/>
        <v>0</v>
      </c>
      <c r="AN106" s="118">
        <f t="shared" si="18"/>
        <v>0</v>
      </c>
      <c r="AO106" t="s">
        <v>347</v>
      </c>
      <c r="AP106" t="s">
        <v>348</v>
      </c>
      <c r="AQ106" t="str">
        <f>AQ98</f>
        <v/>
      </c>
    </row>
    <row r="107" spans="1:43" ht="14.25" customHeight="1" x14ac:dyDescent="0.25">
      <c r="A107" s="1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4" t="s">
        <v>95</v>
      </c>
      <c r="W107" s="125">
        <f>IFERROR(0.6*W106+0.4*W105,0)</f>
        <v>164.01333333333335</v>
      </c>
      <c r="X107" s="132" t="s">
        <v>1176</v>
      </c>
      <c r="Y107" s="133">
        <f>IFERROR(SUMIF('Popis poslanih narudžbi'!A:A,A98,'Popis poslanih narudžbi'!C:C),0)</f>
        <v>695</v>
      </c>
      <c r="Z107" s="131"/>
      <c r="AA107" s="134" t="s">
        <v>1177</v>
      </c>
      <c r="AB107" s="118">
        <f t="shared" ref="AB107:AN107" si="19">AB100+AB106</f>
        <v>155</v>
      </c>
      <c r="AC107" s="118">
        <f t="shared" si="19"/>
        <v>178</v>
      </c>
      <c r="AD107" s="118">
        <f t="shared" si="19"/>
        <v>162</v>
      </c>
      <c r="AE107" s="118">
        <f t="shared" si="19"/>
        <v>657</v>
      </c>
      <c r="AF107" s="118">
        <f t="shared" si="19"/>
        <v>191</v>
      </c>
      <c r="AG107" s="118">
        <f t="shared" si="19"/>
        <v>567</v>
      </c>
      <c r="AH107" s="118">
        <f t="shared" si="19"/>
        <v>355</v>
      </c>
      <c r="AI107" s="118">
        <f t="shared" si="19"/>
        <v>170</v>
      </c>
      <c r="AJ107" s="118">
        <f t="shared" si="19"/>
        <v>172</v>
      </c>
      <c r="AK107" s="118">
        <f t="shared" si="19"/>
        <v>169</v>
      </c>
      <c r="AL107" s="118">
        <f t="shared" si="19"/>
        <v>190</v>
      </c>
      <c r="AM107" s="118">
        <f t="shared" si="19"/>
        <v>138</v>
      </c>
      <c r="AN107" s="118">
        <f t="shared" si="19"/>
        <v>141</v>
      </c>
      <c r="AO107" t="s">
        <v>349</v>
      </c>
      <c r="AP107" t="s">
        <v>350</v>
      </c>
      <c r="AQ107" t="str">
        <f>AQ98</f>
        <v/>
      </c>
    </row>
    <row r="108" spans="1:43" ht="14.25" customHeight="1" x14ac:dyDescent="0.25">
      <c r="A108" s="107" t="str">
        <f>'Run Rate'!A14</f>
        <v>POL12827</v>
      </c>
      <c r="B108" s="135" t="str">
        <f>'Run Rate'!B14</f>
        <v>Polleo Softi 50 g Dubai Chocolate</v>
      </c>
      <c r="C108" s="135" t="str">
        <f>'Run Rate'!C14</f>
        <v>RTD &amp; SNACKS</v>
      </c>
      <c r="D108" s="135" t="str">
        <f>'Run Rate'!D14</f>
        <v>01 GOLD</v>
      </c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t="s">
        <v>351</v>
      </c>
      <c r="AP108" t="s">
        <v>352</v>
      </c>
      <c r="AQ108" t="str">
        <f>IF(AND(OR($B$1="ALL",$B$1=C108),OR($E$1="ALL",$E$1=D108),OR($B$2="ALL",$B$2=A108),OR($E$2="ALL",IFERROR(SEARCH($E$2,B108),0)&gt;0)),"MATCH","")</f>
        <v/>
      </c>
    </row>
    <row r="109" spans="1:43" ht="14.25" customHeight="1" x14ac:dyDescent="0.25">
      <c r="A109" s="108" t="s">
        <v>1137</v>
      </c>
      <c r="B109" s="136" t="s">
        <v>1138</v>
      </c>
      <c r="C109" s="136" t="s">
        <v>1139</v>
      </c>
      <c r="D109" s="136" t="s">
        <v>1140</v>
      </c>
      <c r="E109" s="136" t="s">
        <v>1141</v>
      </c>
      <c r="F109" s="136" t="s">
        <v>1142</v>
      </c>
      <c r="G109" s="136" t="s">
        <v>1143</v>
      </c>
      <c r="H109" s="136" t="s">
        <v>1144</v>
      </c>
      <c r="I109" s="136" t="s">
        <v>1145</v>
      </c>
      <c r="J109" s="136" t="s">
        <v>1146</v>
      </c>
      <c r="K109" s="136" t="s">
        <v>1147</v>
      </c>
      <c r="L109" s="136" t="s">
        <v>1148</v>
      </c>
      <c r="M109" s="136" t="s">
        <v>1149</v>
      </c>
      <c r="N109" s="136" t="s">
        <v>1150</v>
      </c>
      <c r="O109" s="136" t="s">
        <v>1151</v>
      </c>
      <c r="P109" s="136" t="s">
        <v>1152</v>
      </c>
      <c r="Q109" s="136" t="s">
        <v>1153</v>
      </c>
      <c r="R109" s="136" t="s">
        <v>1154</v>
      </c>
      <c r="S109" s="136" t="s">
        <v>1155</v>
      </c>
      <c r="T109" s="136" t="s">
        <v>1156</v>
      </c>
      <c r="U109" s="136" t="s">
        <v>1157</v>
      </c>
      <c r="V109" s="136" t="s">
        <v>1158</v>
      </c>
      <c r="W109" s="136" t="s">
        <v>1159</v>
      </c>
      <c r="X109" s="136" t="s">
        <v>1160</v>
      </c>
      <c r="Y109" s="136" t="s">
        <v>1161</v>
      </c>
      <c r="Z109" s="136" t="s">
        <v>1162</v>
      </c>
      <c r="AA109" s="136" t="s">
        <v>1163</v>
      </c>
      <c r="AB109" s="137" t="s">
        <v>156</v>
      </c>
      <c r="AC109" s="137" t="s">
        <v>157</v>
      </c>
      <c r="AD109" s="137" t="s">
        <v>158</v>
      </c>
      <c r="AE109" s="137" t="s">
        <v>139</v>
      </c>
      <c r="AF109" s="138" t="s">
        <v>140</v>
      </c>
      <c r="AG109" s="138" t="s">
        <v>141</v>
      </c>
      <c r="AH109" s="138" t="s">
        <v>142</v>
      </c>
      <c r="AI109" s="138" t="s">
        <v>143</v>
      </c>
      <c r="AJ109" s="139" t="s">
        <v>144</v>
      </c>
      <c r="AK109" s="139" t="s">
        <v>145</v>
      </c>
      <c r="AL109" s="139" t="s">
        <v>146</v>
      </c>
      <c r="AM109" s="140" t="s">
        <v>147</v>
      </c>
      <c r="AN109" s="140" t="s">
        <v>148</v>
      </c>
      <c r="AO109" t="s">
        <v>353</v>
      </c>
      <c r="AP109" t="s">
        <v>354</v>
      </c>
      <c r="AQ109" t="str">
        <f>AQ108</f>
        <v/>
      </c>
    </row>
    <row r="110" spans="1:43" ht="14.25" customHeight="1" x14ac:dyDescent="0.25">
      <c r="A110" s="99" t="s">
        <v>1164</v>
      </c>
      <c r="B110" s="112">
        <f>'Run Rate'!E14</f>
        <v>3952</v>
      </c>
      <c r="C110" s="112">
        <f>'Run Rate'!F14</f>
        <v>863</v>
      </c>
      <c r="D110" s="112">
        <f>'Run Rate'!G14</f>
        <v>366</v>
      </c>
      <c r="E110" s="112">
        <f>'Run Rate'!H14</f>
        <v>205</v>
      </c>
      <c r="F110" s="112">
        <f>'Run Rate'!I14</f>
        <v>6712</v>
      </c>
      <c r="G110" s="112">
        <f>'Run Rate'!J14</f>
        <v>2481</v>
      </c>
      <c r="H110" s="112">
        <f>'Run Rate'!K14</f>
        <v>4805</v>
      </c>
      <c r="I110" s="112">
        <f>'Run Rate'!L14</f>
        <v>2476</v>
      </c>
      <c r="J110" s="112">
        <f>'Run Rate'!M14</f>
        <v>4733</v>
      </c>
      <c r="K110" s="112">
        <f>'Run Rate'!N14</f>
        <v>1870</v>
      </c>
      <c r="L110" s="112">
        <f>'Run Rate'!O14</f>
        <v>3412</v>
      </c>
      <c r="M110" s="112">
        <f>'Run Rate'!P14</f>
        <v>1117</v>
      </c>
      <c r="N110" s="112">
        <f>'Run Rate'!Q14</f>
        <v>881</v>
      </c>
      <c r="O110" s="112">
        <f>'Run Rate'!R14</f>
        <v>378</v>
      </c>
      <c r="P110" s="112">
        <f>'Run Rate'!S14</f>
        <v>232</v>
      </c>
      <c r="Q110" s="112">
        <f>'Run Rate'!T14</f>
        <v>961</v>
      </c>
      <c r="R110" s="112">
        <f>'Run Rate'!U14</f>
        <v>654</v>
      </c>
      <c r="S110" s="112">
        <f>'Run Rate'!V14</f>
        <v>797</v>
      </c>
      <c r="T110" s="112">
        <f>'Run Rate'!W14</f>
        <v>903</v>
      </c>
      <c r="U110" s="112">
        <f>'Run Rate'!X14</f>
        <v>2018</v>
      </c>
      <c r="V110" s="112">
        <f>'Run Rate'!Y14</f>
        <v>2290</v>
      </c>
      <c r="W110" s="112">
        <f>'Run Rate'!Z14</f>
        <v>1079</v>
      </c>
      <c r="X110" s="112">
        <f>'Run Rate'!AA14</f>
        <v>2716</v>
      </c>
      <c r="Y110" s="112">
        <f>'Run Rate'!AB14</f>
        <v>1412</v>
      </c>
      <c r="Z110" s="112">
        <f>'Run Rate'!AC14</f>
        <v>18953</v>
      </c>
      <c r="AA110" s="112">
        <f>'Run Rate'!AD14</f>
        <v>2512</v>
      </c>
      <c r="AB110" s="113">
        <v>2237</v>
      </c>
      <c r="AC110" s="112">
        <v>2298</v>
      </c>
      <c r="AD110" s="112">
        <v>2507</v>
      </c>
      <c r="AE110" s="112">
        <v>2568</v>
      </c>
      <c r="AF110" s="112">
        <v>2383</v>
      </c>
      <c r="AG110" s="112">
        <v>2383</v>
      </c>
      <c r="AH110" s="112">
        <v>2648</v>
      </c>
      <c r="AI110" s="112">
        <v>2809</v>
      </c>
      <c r="AJ110" s="112">
        <v>2445</v>
      </c>
      <c r="AK110" s="112">
        <v>2507</v>
      </c>
      <c r="AL110" s="112">
        <v>2562</v>
      </c>
      <c r="AM110" s="112">
        <v>2532</v>
      </c>
      <c r="AN110" s="112">
        <v>2422</v>
      </c>
      <c r="AO110" t="s">
        <v>355</v>
      </c>
      <c r="AP110" t="s">
        <v>356</v>
      </c>
      <c r="AQ110" t="str">
        <f>AQ108</f>
        <v/>
      </c>
    </row>
    <row r="111" spans="1:43" ht="14.25" customHeight="1" x14ac:dyDescent="0.25">
      <c r="A111" s="99" t="s">
        <v>1165</v>
      </c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5"/>
      <c r="X111" s="115"/>
      <c r="Y111" s="115"/>
      <c r="Z111" s="115"/>
      <c r="AA111" s="112" t="s">
        <v>1166</v>
      </c>
      <c r="AB111" s="113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t="s">
        <v>357</v>
      </c>
      <c r="AP111" t="s">
        <v>358</v>
      </c>
      <c r="AQ111" t="str">
        <f>AQ108</f>
        <v/>
      </c>
    </row>
    <row r="112" spans="1:43" ht="14.25" customHeight="1" x14ac:dyDescent="0.25">
      <c r="A112" s="99" t="s">
        <v>1167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5"/>
      <c r="X112" s="116"/>
      <c r="Y112" s="117"/>
      <c r="Z112" s="115"/>
      <c r="AA112" s="112" t="s">
        <v>1168</v>
      </c>
      <c r="AB112" s="113">
        <f>'Demand Input VP'!B59</f>
        <v>0</v>
      </c>
      <c r="AC112" s="112">
        <f>'Demand Input VP'!C59</f>
        <v>0</v>
      </c>
      <c r="AD112" s="112">
        <f>'Demand Input VP'!D59</f>
        <v>0</v>
      </c>
      <c r="AE112" s="112">
        <f>'Demand Input VP'!E59</f>
        <v>0</v>
      </c>
      <c r="AF112" s="112">
        <f>'Demand Input VP'!F59</f>
        <v>4000</v>
      </c>
      <c r="AG112" s="112">
        <f>'Demand Input VP'!G59</f>
        <v>1400</v>
      </c>
      <c r="AH112" s="112">
        <f>'Demand Input VP'!H59</f>
        <v>0</v>
      </c>
      <c r="AI112" s="112">
        <f>'Demand Input VP'!I59</f>
        <v>0</v>
      </c>
      <c r="AJ112" s="112">
        <f>'Demand Input VP'!J59</f>
        <v>0</v>
      </c>
      <c r="AK112" s="112">
        <f>'Demand Input VP'!K59</f>
        <v>0</v>
      </c>
      <c r="AL112" s="112">
        <f>'Demand Input VP'!L59</f>
        <v>0</v>
      </c>
      <c r="AM112" s="112">
        <f>'Demand Input VP'!M59</f>
        <v>0</v>
      </c>
      <c r="AN112" s="112">
        <f>'Demand Input VP'!N59</f>
        <v>0</v>
      </c>
      <c r="AO112" t="s">
        <v>359</v>
      </c>
      <c r="AP112" t="s">
        <v>360</v>
      </c>
      <c r="AQ112" t="str">
        <f>AQ108</f>
        <v/>
      </c>
    </row>
    <row r="113" spans="1:43" ht="14.25" customHeight="1" x14ac:dyDescent="0.25">
      <c r="A113" s="99" t="s">
        <v>1169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5"/>
      <c r="X113" s="116"/>
      <c r="Y113" s="117"/>
      <c r="Z113" s="119"/>
      <c r="AA113" s="120" t="s">
        <v>1170</v>
      </c>
      <c r="AB113" s="121">
        <f>'Demand Input VP'!B58</f>
        <v>0</v>
      </c>
      <c r="AC113" s="120">
        <f>'Demand Input VP'!C58</f>
        <v>0</v>
      </c>
      <c r="AD113" s="120">
        <f>'Demand Input VP'!D58</f>
        <v>0</v>
      </c>
      <c r="AE113" s="120">
        <f>'Demand Input VP'!E58</f>
        <v>0</v>
      </c>
      <c r="AF113" s="120">
        <f>'Demand Input VP'!F58</f>
        <v>0</v>
      </c>
      <c r="AG113" s="120">
        <f>'Demand Input VP'!G58</f>
        <v>0</v>
      </c>
      <c r="AH113" s="120">
        <f>'Demand Input VP'!H58</f>
        <v>0</v>
      </c>
      <c r="AI113" s="120">
        <f>'Demand Input VP'!I58</f>
        <v>0</v>
      </c>
      <c r="AJ113" s="120">
        <f>'Demand Input VP'!J58</f>
        <v>400</v>
      </c>
      <c r="AK113" s="120">
        <f>'Demand Input VP'!K58</f>
        <v>400</v>
      </c>
      <c r="AL113" s="120">
        <f>'Demand Input VP'!L58</f>
        <v>400</v>
      </c>
      <c r="AM113" s="120">
        <f>'Demand Input VP'!M58</f>
        <v>400</v>
      </c>
      <c r="AN113" s="120">
        <f>'Demand Input VP'!N58</f>
        <v>400</v>
      </c>
      <c r="AO113" t="s">
        <v>361</v>
      </c>
      <c r="AP113" t="s">
        <v>362</v>
      </c>
      <c r="AQ113" t="str">
        <f>AQ108</f>
        <v/>
      </c>
    </row>
    <row r="114" spans="1:43" ht="14.25" customHeight="1" x14ac:dyDescent="0.25">
      <c r="A114" s="1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3"/>
      <c r="X114" s="116"/>
      <c r="Y114" s="117"/>
      <c r="Z114" s="123"/>
      <c r="AA114" s="112" t="s">
        <v>1171</v>
      </c>
      <c r="AB114" s="113">
        <f>'Demand Input MP'!B59</f>
        <v>0</v>
      </c>
      <c r="AC114" s="112">
        <f>'Demand Input MP'!C59</f>
        <v>0</v>
      </c>
      <c r="AD114" s="112">
        <f>'Demand Input MP'!D59</f>
        <v>0</v>
      </c>
      <c r="AE114" s="112">
        <f>'Demand Input MP'!E59</f>
        <v>0</v>
      </c>
      <c r="AF114" s="112">
        <f>'Demand Input MP'!F59</f>
        <v>0</v>
      </c>
      <c r="AG114" s="112">
        <f>'Demand Input MP'!G59</f>
        <v>0</v>
      </c>
      <c r="AH114" s="112">
        <f>'Demand Input MP'!H59</f>
        <v>0</v>
      </c>
      <c r="AI114" s="112">
        <f>'Demand Input MP'!I59</f>
        <v>0</v>
      </c>
      <c r="AJ114" s="112">
        <f>'Demand Input MP'!J59</f>
        <v>0</v>
      </c>
      <c r="AK114" s="112">
        <f>'Demand Input MP'!K59</f>
        <v>0</v>
      </c>
      <c r="AL114" s="112">
        <f>'Demand Input MP'!L59</f>
        <v>0</v>
      </c>
      <c r="AM114" s="112">
        <f>'Demand Input MP'!M59</f>
        <v>0</v>
      </c>
      <c r="AN114" s="112">
        <f>'Demand Input MP'!N59</f>
        <v>0</v>
      </c>
      <c r="AO114" t="s">
        <v>363</v>
      </c>
      <c r="AP114" t="s">
        <v>364</v>
      </c>
      <c r="AQ114" t="str">
        <f>AQ108</f>
        <v/>
      </c>
    </row>
    <row r="115" spans="1:43" ht="14.25" customHeight="1" x14ac:dyDescent="0.25">
      <c r="A115" s="1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4" t="s">
        <v>91</v>
      </c>
      <c r="W115" s="125">
        <f>IFERROR(IF(SUM('Run Rate History'!E14:AD14)&gt;0,(SUMPRODUCT((B110:AA110&gt;=PERCENTILE(B110:AA110,0.1))*(B110:AA110&lt;=PERCENTILE(B110:AA110,0.9))*B110:AA110)+SUMPRODUCT(('Run Rate History'!E14:AD14&gt;=PERCENTILE(B110:AA110,0.1))*('Run Rate History'!E14:AD14&lt;=PERCENTILE(B110:AA110,0.9))*'Run Rate History'!E14:AD14))/(SUMPRODUCT((B110:AA110&gt;=PERCENTILE(B110:AA110,0.1))*(B110:AA110&lt;=PERCENTILE(B110:AA110,0.9))*1)+SUMPRODUCT(('Run Rate History'!E14:AD14&gt;=PERCENTILE(B110:AA110,0.1))*('Run Rate History'!E14:AD14&lt;=PERCENTILE(B110:AA110,0.9))*1)),TRIMMEAN(B110:AA110,0.15)),0)</f>
        <v>2020.9677419354839</v>
      </c>
      <c r="X115" s="126" t="s">
        <v>1172</v>
      </c>
      <c r="Y115" s="127">
        <f>SUM(B110:AA110)/26</f>
        <v>2645.3076923076924</v>
      </c>
      <c r="Z115" s="128"/>
      <c r="AA115" s="112" t="s">
        <v>1173</v>
      </c>
      <c r="AB115" s="113">
        <f>'Demand Input MP'!B58</f>
        <v>0</v>
      </c>
      <c r="AC115" s="112">
        <f>'Demand Input MP'!C58</f>
        <v>0</v>
      </c>
      <c r="AD115" s="112">
        <f>'Demand Input MP'!D58</f>
        <v>0</v>
      </c>
      <c r="AE115" s="112">
        <f>'Demand Input MP'!E58</f>
        <v>0</v>
      </c>
      <c r="AF115" s="112">
        <f>'Demand Input MP'!F58</f>
        <v>0</v>
      </c>
      <c r="AG115" s="112">
        <f>'Demand Input MP'!G58</f>
        <v>0</v>
      </c>
      <c r="AH115" s="112">
        <f>'Demand Input MP'!H58</f>
        <v>0</v>
      </c>
      <c r="AI115" s="112">
        <f>'Demand Input MP'!I58</f>
        <v>0</v>
      </c>
      <c r="AJ115" s="112">
        <f>'Demand Input MP'!J58</f>
        <v>0</v>
      </c>
      <c r="AK115" s="112">
        <f>'Demand Input MP'!K58</f>
        <v>0</v>
      </c>
      <c r="AL115" s="112">
        <f>'Demand Input MP'!L58</f>
        <v>0</v>
      </c>
      <c r="AM115" s="112">
        <f>'Demand Input MP'!M58</f>
        <v>0</v>
      </c>
      <c r="AN115" s="112">
        <f>'Demand Input MP'!N58</f>
        <v>0</v>
      </c>
      <c r="AO115" t="s">
        <v>365</v>
      </c>
      <c r="AP115" t="s">
        <v>366</v>
      </c>
      <c r="AQ115" t="str">
        <f>AQ108</f>
        <v/>
      </c>
    </row>
    <row r="116" spans="1:43" ht="14.25" customHeight="1" x14ac:dyDescent="0.25">
      <c r="A116" s="1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4" t="s">
        <v>94</v>
      </c>
      <c r="W116" s="125">
        <f>IFERROR((1*MIN(MAX(X110,0.5*IF(SUM('Run Rate History'!E14:AD14)&gt;0,(MEDIAN(IF(B110:AA110&gt;0,B110:AA110))+MEDIAN(IF('Run Rate History'!E14:AD14&gt;0,'Run Rate History'!E14:AD14)))/2,MEDIAN(IF(B110:AA110&gt;0,B110:AA110)))),2*IF(SUM('Run Rate History'!E14:AD14)&gt;0,(MEDIAN(IF(B110:AA110&gt;0,B110:AA110))+MEDIAN(IF('Run Rate History'!E14:AD14&gt;0,'Run Rate History'!E14:AD14)))/2,MEDIAN(IF(B110:AA110&gt;0,B110:AA110))))+2*MIN(MAX(Y110,0.5*IF(SUM('Run Rate History'!E14:AD14)&gt;0,(MEDIAN(IF(B110:AA110&gt;0,B110:AA110))+MEDIAN(IF('Run Rate History'!E14:AD14&gt;0,'Run Rate History'!E14:AD14)))/2,MEDIAN(IF(B110:AA110&gt;0,B110:AA110)))),2*IF(SUM('Run Rate History'!E14:AD14)&gt;0,(MEDIAN(IF(B110:AA110&gt;0,B110:AA110))+MEDIAN(IF('Run Rate History'!E14:AD14&gt;0,'Run Rate History'!E14:AD14)))/2,MEDIAN(IF(B110:AA110&gt;0,B110:AA110))))+3*MIN(MAX(Z110,0.5*IF(SUM('Run Rate History'!E14:AD14)&gt;0,(MEDIAN(IF(B110:AA110&gt;0,B110:AA110))+MEDIAN(IF('Run Rate History'!E14:AD14&gt;0,'Run Rate History'!E14:AD14)))/2,MEDIAN(IF(B110:AA110&gt;0,B110:AA110)))),2*IF(SUM('Run Rate History'!E14:AD14)&gt;0,(MEDIAN(IF(B110:AA110&gt;0,B110:AA110))+MEDIAN(IF('Run Rate History'!E14:AD14&gt;0,'Run Rate History'!E14:AD14)))/2,MEDIAN(IF(B110:AA110&gt;0,B110:AA110))))+4*MIN(MAX(AA110,0.5*IF(SUM('Run Rate History'!E14:AD14)&gt;0,(MEDIAN(IF(B110:AA110&gt;0,B110:AA110))+MEDIAN(IF('Run Rate History'!E14:AD14&gt;0,'Run Rate History'!E14:AD14)))/2,MEDIAN(IF(B110:AA110&gt;0,B110:AA110)))),2*IF(SUM('Run Rate History'!E14:AD14)&gt;0,(MEDIAN(IF(B110:AA110&gt;0,B110:AA110))+MEDIAN(IF('Run Rate History'!E14:AD14&gt;0,'Run Rate History'!E14:AD14)))/2,MEDIAN(IF(B110:AA110&gt;0,B110:AA110)))))/10,0)</f>
        <v>2015.6</v>
      </c>
      <c r="X116" s="129" t="s">
        <v>1174</v>
      </c>
      <c r="Y116" s="130">
        <f>IFERROR(VLOOKUP(A108,'Stanje zaliha'!A:E,5,FALSE()),0)</f>
        <v>44220</v>
      </c>
      <c r="Z116" s="131"/>
      <c r="AA116" s="113" t="s">
        <v>1175</v>
      </c>
      <c r="AB116" s="118">
        <f t="shared" ref="AB116:AN116" si="20">SUM(AB112:AB115)</f>
        <v>0</v>
      </c>
      <c r="AC116" s="118">
        <f t="shared" si="20"/>
        <v>0</v>
      </c>
      <c r="AD116" s="118">
        <f t="shared" si="20"/>
        <v>0</v>
      </c>
      <c r="AE116" s="118">
        <f t="shared" si="20"/>
        <v>0</v>
      </c>
      <c r="AF116" s="118">
        <f t="shared" si="20"/>
        <v>4000</v>
      </c>
      <c r="AG116" s="118">
        <f t="shared" si="20"/>
        <v>1400</v>
      </c>
      <c r="AH116" s="118">
        <f t="shared" si="20"/>
        <v>0</v>
      </c>
      <c r="AI116" s="118">
        <f t="shared" si="20"/>
        <v>0</v>
      </c>
      <c r="AJ116" s="118">
        <f t="shared" si="20"/>
        <v>400</v>
      </c>
      <c r="AK116" s="118">
        <f t="shared" si="20"/>
        <v>400</v>
      </c>
      <c r="AL116" s="118">
        <f t="shared" si="20"/>
        <v>400</v>
      </c>
      <c r="AM116" s="118">
        <f t="shared" si="20"/>
        <v>400</v>
      </c>
      <c r="AN116" s="118">
        <f t="shared" si="20"/>
        <v>400</v>
      </c>
      <c r="AO116" t="s">
        <v>367</v>
      </c>
      <c r="AP116" t="s">
        <v>368</v>
      </c>
      <c r="AQ116" t="str">
        <f>AQ108</f>
        <v/>
      </c>
    </row>
    <row r="117" spans="1:43" ht="14.25" customHeight="1" x14ac:dyDescent="0.25">
      <c r="A117" s="1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4" t="s">
        <v>95</v>
      </c>
      <c r="W117" s="125">
        <f>IFERROR(0.6*W116+0.4*W115,0)</f>
        <v>2017.7470967741936</v>
      </c>
      <c r="X117" s="132" t="s">
        <v>1176</v>
      </c>
      <c r="Y117" s="133">
        <f>IFERROR(SUMIF('Popis poslanih narudžbi'!A:A,A108,'Popis poslanih narudžbi'!C:C),0)</f>
        <v>100000</v>
      </c>
      <c r="Z117" s="131"/>
      <c r="AA117" s="134" t="s">
        <v>1177</v>
      </c>
      <c r="AB117" s="118">
        <f t="shared" ref="AB117:AN117" si="21">AB110+AB116</f>
        <v>2237</v>
      </c>
      <c r="AC117" s="118">
        <f t="shared" si="21"/>
        <v>2298</v>
      </c>
      <c r="AD117" s="118">
        <f t="shared" si="21"/>
        <v>2507</v>
      </c>
      <c r="AE117" s="118">
        <f t="shared" si="21"/>
        <v>2568</v>
      </c>
      <c r="AF117" s="118">
        <f t="shared" si="21"/>
        <v>6383</v>
      </c>
      <c r="AG117" s="118">
        <f t="shared" si="21"/>
        <v>3783</v>
      </c>
      <c r="AH117" s="118">
        <f t="shared" si="21"/>
        <v>2648</v>
      </c>
      <c r="AI117" s="118">
        <f t="shared" si="21"/>
        <v>2809</v>
      </c>
      <c r="AJ117" s="118">
        <f t="shared" si="21"/>
        <v>2845</v>
      </c>
      <c r="AK117" s="118">
        <f t="shared" si="21"/>
        <v>2907</v>
      </c>
      <c r="AL117" s="118">
        <f t="shared" si="21"/>
        <v>2962</v>
      </c>
      <c r="AM117" s="118">
        <f t="shared" si="21"/>
        <v>2932</v>
      </c>
      <c r="AN117" s="118">
        <f t="shared" si="21"/>
        <v>2822</v>
      </c>
      <c r="AO117" t="s">
        <v>369</v>
      </c>
      <c r="AP117" t="s">
        <v>370</v>
      </c>
      <c r="AQ117" t="str">
        <f>AQ108</f>
        <v/>
      </c>
    </row>
    <row r="118" spans="1:43" ht="14.25" customHeight="1" x14ac:dyDescent="0.25">
      <c r="A118" s="107" t="str">
        <f>'Run Rate'!A15</f>
        <v>POL12876</v>
      </c>
      <c r="B118" s="135" t="str">
        <f>'Run Rate'!B15</f>
        <v>Polleo 1st Bar 60g Chocolate Brownie</v>
      </c>
      <c r="C118" s="135" t="str">
        <f>'Run Rate'!C15</f>
        <v>RTD &amp; SNACKS</v>
      </c>
      <c r="D118" s="135" t="str">
        <f>'Run Rate'!D15</f>
        <v>01 GOLD</v>
      </c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t="s">
        <v>371</v>
      </c>
      <c r="AP118" t="s">
        <v>372</v>
      </c>
      <c r="AQ118" t="str">
        <f>IF(AND(OR($B$1="ALL",$B$1=C118),OR($E$1="ALL",$E$1=D118),OR($B$2="ALL",$B$2=A118),OR($E$2="ALL",IFERROR(SEARCH($E$2,B118),0)&gt;0)),"MATCH","")</f>
        <v/>
      </c>
    </row>
    <row r="119" spans="1:43" ht="14.25" customHeight="1" x14ac:dyDescent="0.25">
      <c r="A119" s="108" t="s">
        <v>1137</v>
      </c>
      <c r="B119" s="136" t="s">
        <v>1138</v>
      </c>
      <c r="C119" s="136" t="s">
        <v>1139</v>
      </c>
      <c r="D119" s="136" t="s">
        <v>1140</v>
      </c>
      <c r="E119" s="136" t="s">
        <v>1141</v>
      </c>
      <c r="F119" s="136" t="s">
        <v>1142</v>
      </c>
      <c r="G119" s="136" t="s">
        <v>1143</v>
      </c>
      <c r="H119" s="136" t="s">
        <v>1144</v>
      </c>
      <c r="I119" s="136" t="s">
        <v>1145</v>
      </c>
      <c r="J119" s="136" t="s">
        <v>1146</v>
      </c>
      <c r="K119" s="136" t="s">
        <v>1147</v>
      </c>
      <c r="L119" s="136" t="s">
        <v>1148</v>
      </c>
      <c r="M119" s="136" t="s">
        <v>1149</v>
      </c>
      <c r="N119" s="136" t="s">
        <v>1150</v>
      </c>
      <c r="O119" s="136" t="s">
        <v>1151</v>
      </c>
      <c r="P119" s="136" t="s">
        <v>1152</v>
      </c>
      <c r="Q119" s="136" t="s">
        <v>1153</v>
      </c>
      <c r="R119" s="136" t="s">
        <v>1154</v>
      </c>
      <c r="S119" s="136" t="s">
        <v>1155</v>
      </c>
      <c r="T119" s="136" t="s">
        <v>1156</v>
      </c>
      <c r="U119" s="136" t="s">
        <v>1157</v>
      </c>
      <c r="V119" s="136" t="s">
        <v>1158</v>
      </c>
      <c r="W119" s="136" t="s">
        <v>1159</v>
      </c>
      <c r="X119" s="136" t="s">
        <v>1160</v>
      </c>
      <c r="Y119" s="136" t="s">
        <v>1161</v>
      </c>
      <c r="Z119" s="136" t="s">
        <v>1162</v>
      </c>
      <c r="AA119" s="136" t="s">
        <v>1163</v>
      </c>
      <c r="AB119" s="137" t="s">
        <v>156</v>
      </c>
      <c r="AC119" s="137" t="s">
        <v>157</v>
      </c>
      <c r="AD119" s="137" t="s">
        <v>158</v>
      </c>
      <c r="AE119" s="137" t="s">
        <v>139</v>
      </c>
      <c r="AF119" s="138" t="s">
        <v>140</v>
      </c>
      <c r="AG119" s="138" t="s">
        <v>141</v>
      </c>
      <c r="AH119" s="138" t="s">
        <v>142</v>
      </c>
      <c r="AI119" s="138" t="s">
        <v>143</v>
      </c>
      <c r="AJ119" s="139" t="s">
        <v>144</v>
      </c>
      <c r="AK119" s="139" t="s">
        <v>145</v>
      </c>
      <c r="AL119" s="139" t="s">
        <v>146</v>
      </c>
      <c r="AM119" s="140" t="s">
        <v>147</v>
      </c>
      <c r="AN119" s="140" t="s">
        <v>148</v>
      </c>
      <c r="AO119" t="s">
        <v>373</v>
      </c>
      <c r="AP119" t="s">
        <v>374</v>
      </c>
      <c r="AQ119" t="str">
        <f>AQ118</f>
        <v/>
      </c>
    </row>
    <row r="120" spans="1:43" ht="14.25" customHeight="1" x14ac:dyDescent="0.25">
      <c r="A120" s="99" t="s">
        <v>1164</v>
      </c>
      <c r="B120" s="112">
        <f>'Run Rate'!E15</f>
        <v>0</v>
      </c>
      <c r="C120" s="112">
        <f>'Run Rate'!F15</f>
        <v>0</v>
      </c>
      <c r="D120" s="112">
        <f>'Run Rate'!G15</f>
        <v>0</v>
      </c>
      <c r="E120" s="112">
        <f>'Run Rate'!H15</f>
        <v>0</v>
      </c>
      <c r="F120" s="112">
        <f>'Run Rate'!I15</f>
        <v>0</v>
      </c>
      <c r="G120" s="112">
        <f>'Run Rate'!J15</f>
        <v>0</v>
      </c>
      <c r="H120" s="112">
        <f>'Run Rate'!K15</f>
        <v>0</v>
      </c>
      <c r="I120" s="112">
        <f>'Run Rate'!L15</f>
        <v>0</v>
      </c>
      <c r="J120" s="112">
        <f>'Run Rate'!M15</f>
        <v>0</v>
      </c>
      <c r="K120" s="112">
        <f>'Run Rate'!N15</f>
        <v>0</v>
      </c>
      <c r="L120" s="112">
        <f>'Run Rate'!O15</f>
        <v>0</v>
      </c>
      <c r="M120" s="112">
        <f>'Run Rate'!P15</f>
        <v>0</v>
      </c>
      <c r="N120" s="112">
        <f>'Run Rate'!Q15</f>
        <v>0</v>
      </c>
      <c r="O120" s="112">
        <f>'Run Rate'!R15</f>
        <v>0</v>
      </c>
      <c r="P120" s="112">
        <f>'Run Rate'!S15</f>
        <v>0</v>
      </c>
      <c r="Q120" s="112">
        <f>'Run Rate'!T15</f>
        <v>0</v>
      </c>
      <c r="R120" s="112">
        <f>'Run Rate'!U15</f>
        <v>0</v>
      </c>
      <c r="S120" s="112">
        <f>'Run Rate'!V15</f>
        <v>0</v>
      </c>
      <c r="T120" s="112">
        <f>'Run Rate'!W15</f>
        <v>794</v>
      </c>
      <c r="U120" s="112">
        <f>'Run Rate'!X15</f>
        <v>4535</v>
      </c>
      <c r="V120" s="112">
        <f>'Run Rate'!Y15</f>
        <v>4224</v>
      </c>
      <c r="W120" s="112">
        <f>'Run Rate'!Z15</f>
        <v>3338</v>
      </c>
      <c r="X120" s="112">
        <f>'Run Rate'!AA15</f>
        <v>2958</v>
      </c>
      <c r="Y120" s="112">
        <f>'Run Rate'!AB15</f>
        <v>2870</v>
      </c>
      <c r="Z120" s="112">
        <f>'Run Rate'!AC15</f>
        <v>1447</v>
      </c>
      <c r="AA120" s="112">
        <f>'Run Rate'!AD15</f>
        <v>3405</v>
      </c>
      <c r="AB120" s="113">
        <v>1940</v>
      </c>
      <c r="AC120" s="112">
        <v>1940</v>
      </c>
      <c r="AD120" s="112">
        <v>1940</v>
      </c>
      <c r="AE120" s="112">
        <v>1940</v>
      </c>
      <c r="AF120" s="112">
        <v>1940</v>
      </c>
      <c r="AG120" s="112">
        <v>1940</v>
      </c>
      <c r="AH120" s="112">
        <v>1940</v>
      </c>
      <c r="AI120" s="112">
        <v>1940</v>
      </c>
      <c r="AJ120" s="112">
        <v>1746</v>
      </c>
      <c r="AK120" s="112">
        <v>1940</v>
      </c>
      <c r="AL120" s="112">
        <v>1940</v>
      </c>
      <c r="AM120" s="112">
        <v>1940</v>
      </c>
      <c r="AN120" s="112">
        <v>1940</v>
      </c>
      <c r="AO120" t="s">
        <v>375</v>
      </c>
      <c r="AP120" t="s">
        <v>376</v>
      </c>
      <c r="AQ120" t="str">
        <f>AQ118</f>
        <v/>
      </c>
    </row>
    <row r="121" spans="1:43" ht="14.25" customHeight="1" x14ac:dyDescent="0.25">
      <c r="A121" s="99" t="s">
        <v>1165</v>
      </c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5"/>
      <c r="X121" s="115"/>
      <c r="Y121" s="115"/>
      <c r="Z121" s="115"/>
      <c r="AA121" s="112" t="s">
        <v>1166</v>
      </c>
      <c r="AB121" s="113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t="s">
        <v>377</v>
      </c>
      <c r="AP121" t="s">
        <v>378</v>
      </c>
      <c r="AQ121" t="str">
        <f>AQ118</f>
        <v/>
      </c>
    </row>
    <row r="122" spans="1:43" ht="14.25" customHeight="1" x14ac:dyDescent="0.25">
      <c r="A122" s="99" t="s">
        <v>1167</v>
      </c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5"/>
      <c r="X122" s="116"/>
      <c r="Y122" s="117"/>
      <c r="Z122" s="115"/>
      <c r="AA122" s="112" t="s">
        <v>1168</v>
      </c>
      <c r="AB122" s="113">
        <f>'Demand Input VP'!B64</f>
        <v>0</v>
      </c>
      <c r="AC122" s="112">
        <f>'Demand Input VP'!C64</f>
        <v>0</v>
      </c>
      <c r="AD122" s="112">
        <f>'Demand Input VP'!D64</f>
        <v>0</v>
      </c>
      <c r="AE122" s="112">
        <f>'Demand Input VP'!E64</f>
        <v>0</v>
      </c>
      <c r="AF122" s="112">
        <f>'Demand Input VP'!F64</f>
        <v>0</v>
      </c>
      <c r="AG122" s="112">
        <f>'Demand Input VP'!G64</f>
        <v>0</v>
      </c>
      <c r="AH122" s="112">
        <f>'Demand Input VP'!H64</f>
        <v>0</v>
      </c>
      <c r="AI122" s="112">
        <f>'Demand Input VP'!I64</f>
        <v>0</v>
      </c>
      <c r="AJ122" s="112">
        <f>'Demand Input VP'!J64</f>
        <v>4000</v>
      </c>
      <c r="AK122" s="112">
        <f>'Demand Input VP'!K64</f>
        <v>0</v>
      </c>
      <c r="AL122" s="112">
        <f>'Demand Input VP'!L64</f>
        <v>0</v>
      </c>
      <c r="AM122" s="112">
        <f>'Demand Input VP'!M64</f>
        <v>0</v>
      </c>
      <c r="AN122" s="112">
        <f>'Demand Input VP'!N64</f>
        <v>0</v>
      </c>
      <c r="AO122" t="s">
        <v>379</v>
      </c>
      <c r="AP122" t="s">
        <v>380</v>
      </c>
      <c r="AQ122" t="str">
        <f>AQ118</f>
        <v/>
      </c>
    </row>
    <row r="123" spans="1:43" ht="14.25" customHeight="1" x14ac:dyDescent="0.25">
      <c r="A123" s="99" t="s">
        <v>1169</v>
      </c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5"/>
      <c r="X123" s="116"/>
      <c r="Y123" s="117"/>
      <c r="Z123" s="119"/>
      <c r="AA123" s="120" t="s">
        <v>1170</v>
      </c>
      <c r="AB123" s="121">
        <f>'Demand Input VP'!B63</f>
        <v>0</v>
      </c>
      <c r="AC123" s="120">
        <f>'Demand Input VP'!C63</f>
        <v>0</v>
      </c>
      <c r="AD123" s="120">
        <f>'Demand Input VP'!D63</f>
        <v>0</v>
      </c>
      <c r="AE123" s="120">
        <f>'Demand Input VP'!E63</f>
        <v>0</v>
      </c>
      <c r="AF123" s="120">
        <f>'Demand Input VP'!F63</f>
        <v>0</v>
      </c>
      <c r="AG123" s="120">
        <f>'Demand Input VP'!G63</f>
        <v>0</v>
      </c>
      <c r="AH123" s="120">
        <f>'Demand Input VP'!H63</f>
        <v>0</v>
      </c>
      <c r="AI123" s="120">
        <f>'Demand Input VP'!I63</f>
        <v>0</v>
      </c>
      <c r="AJ123" s="120">
        <f>'Demand Input VP'!J63</f>
        <v>0</v>
      </c>
      <c r="AK123" s="120">
        <f>'Demand Input VP'!K63</f>
        <v>0</v>
      </c>
      <c r="AL123" s="120">
        <f>'Demand Input VP'!L63</f>
        <v>0</v>
      </c>
      <c r="AM123" s="120">
        <f>'Demand Input VP'!M63</f>
        <v>0</v>
      </c>
      <c r="AN123" s="120">
        <f>'Demand Input VP'!N63</f>
        <v>0</v>
      </c>
      <c r="AO123" t="s">
        <v>381</v>
      </c>
      <c r="AP123" t="s">
        <v>382</v>
      </c>
      <c r="AQ123" t="str">
        <f>AQ118</f>
        <v/>
      </c>
    </row>
    <row r="124" spans="1:43" ht="14.25" customHeight="1" x14ac:dyDescent="0.25">
      <c r="A124" s="1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3"/>
      <c r="X124" s="116"/>
      <c r="Y124" s="117"/>
      <c r="Z124" s="123"/>
      <c r="AA124" s="112" t="s">
        <v>1171</v>
      </c>
      <c r="AB124" s="113">
        <f>'Demand Input MP'!B64</f>
        <v>0</v>
      </c>
      <c r="AC124" s="112">
        <f>'Demand Input MP'!C64</f>
        <v>0</v>
      </c>
      <c r="AD124" s="112">
        <f>'Demand Input MP'!D64</f>
        <v>0</v>
      </c>
      <c r="AE124" s="112">
        <f>'Demand Input MP'!E64</f>
        <v>0</v>
      </c>
      <c r="AF124" s="112">
        <f>'Demand Input MP'!F64</f>
        <v>0</v>
      </c>
      <c r="AG124" s="112">
        <f>'Demand Input MP'!G64</f>
        <v>0</v>
      </c>
      <c r="AH124" s="112">
        <f>'Demand Input MP'!H64</f>
        <v>0</v>
      </c>
      <c r="AI124" s="112">
        <f>'Demand Input MP'!I64</f>
        <v>0</v>
      </c>
      <c r="AJ124" s="112">
        <f>'Demand Input MP'!J64</f>
        <v>0</v>
      </c>
      <c r="AK124" s="112">
        <f>'Demand Input MP'!K64</f>
        <v>0</v>
      </c>
      <c r="AL124" s="112">
        <f>'Demand Input MP'!L64</f>
        <v>0</v>
      </c>
      <c r="AM124" s="112">
        <f>'Demand Input MP'!M64</f>
        <v>0</v>
      </c>
      <c r="AN124" s="112">
        <f>'Demand Input MP'!N64</f>
        <v>0</v>
      </c>
      <c r="AO124" t="s">
        <v>383</v>
      </c>
      <c r="AP124" t="s">
        <v>384</v>
      </c>
      <c r="AQ124" t="str">
        <f>AQ118</f>
        <v/>
      </c>
    </row>
    <row r="125" spans="1:43" ht="14.25" customHeight="1" x14ac:dyDescent="0.25">
      <c r="A125" s="1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4" t="s">
        <v>91</v>
      </c>
      <c r="W125" s="125">
        <f>IFERROR(IF(SUM('Run Rate History'!E15:AD15)&gt;0,(SUMPRODUCT((B120:AA120&gt;=PERCENTILE(B120:AA120,0.1))*(B120:AA120&lt;=PERCENTILE(B120:AA120,0.9))*B120:AA120)+SUMPRODUCT(('Run Rate History'!E15:AD15&gt;=PERCENTILE(B120:AA120,0.1))*('Run Rate History'!E15:AD15&lt;=PERCENTILE(B120:AA120,0.9))*'Run Rate History'!E15:AD15))/(SUMPRODUCT((B120:AA120&gt;=PERCENTILE(B120:AA120,0.1))*(B120:AA120&lt;=PERCENTILE(B120:AA120,0.9))*1)+SUMPRODUCT(('Run Rate History'!E15:AD15&gt;=PERCENTILE(B120:AA120,0.1))*('Run Rate History'!E15:AD15&lt;=PERCENTILE(B120:AA120,0.9))*1)),TRIMMEAN(B120:AA120,0.15)),0)</f>
        <v>793.16666666666663</v>
      </c>
      <c r="X125" s="126" t="s">
        <v>1172</v>
      </c>
      <c r="Y125" s="127">
        <f>SUM(B120:AA120)/26</f>
        <v>906.57692307692309</v>
      </c>
      <c r="Z125" s="128"/>
      <c r="AA125" s="112" t="s">
        <v>1173</v>
      </c>
      <c r="AB125" s="113">
        <f>'Demand Input MP'!B63</f>
        <v>0</v>
      </c>
      <c r="AC125" s="112">
        <f>'Demand Input MP'!C63</f>
        <v>0</v>
      </c>
      <c r="AD125" s="112">
        <f>'Demand Input MP'!D63</f>
        <v>0</v>
      </c>
      <c r="AE125" s="112">
        <f>'Demand Input MP'!E63</f>
        <v>0</v>
      </c>
      <c r="AF125" s="112">
        <f>'Demand Input MP'!F63</f>
        <v>0</v>
      </c>
      <c r="AG125" s="112">
        <f>'Demand Input MP'!G63</f>
        <v>0</v>
      </c>
      <c r="AH125" s="112">
        <f>'Demand Input MP'!H63</f>
        <v>0</v>
      </c>
      <c r="AI125" s="112">
        <f>'Demand Input MP'!I63</f>
        <v>0</v>
      </c>
      <c r="AJ125" s="112">
        <f>'Demand Input MP'!J63</f>
        <v>0</v>
      </c>
      <c r="AK125" s="112">
        <f>'Demand Input MP'!K63</f>
        <v>0</v>
      </c>
      <c r="AL125" s="112">
        <f>'Demand Input MP'!L63</f>
        <v>0</v>
      </c>
      <c r="AM125" s="112">
        <f>'Demand Input MP'!M63</f>
        <v>0</v>
      </c>
      <c r="AN125" s="112">
        <f>'Demand Input MP'!N63</f>
        <v>0</v>
      </c>
      <c r="AO125" t="s">
        <v>385</v>
      </c>
      <c r="AP125" t="s">
        <v>386</v>
      </c>
      <c r="AQ125" t="str">
        <f>AQ118</f>
        <v/>
      </c>
    </row>
    <row r="126" spans="1:43" ht="14.25" customHeight="1" x14ac:dyDescent="0.25">
      <c r="A126" s="1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4" t="s">
        <v>94</v>
      </c>
      <c r="W126" s="125">
        <f>IFERROR((1*MIN(MAX(X120,0.5*IF(SUM('Run Rate History'!E15:AD15)&gt;0,(MEDIAN(IF(B120:AA120&gt;0,B120:AA120))+MEDIAN(IF('Run Rate History'!E15:AD15&gt;0,'Run Rate History'!E15:AD15)))/2,MEDIAN(IF(B120:AA120&gt;0,B120:AA120)))),2*IF(SUM('Run Rate History'!E15:AD15)&gt;0,(MEDIAN(IF(B120:AA120&gt;0,B120:AA120))+MEDIAN(IF('Run Rate History'!E15:AD15&gt;0,'Run Rate History'!E15:AD15)))/2,MEDIAN(IF(B120:AA120&gt;0,B120:AA120))))+2*MIN(MAX(Y120,0.5*IF(SUM('Run Rate History'!E15:AD15)&gt;0,(MEDIAN(IF(B120:AA120&gt;0,B120:AA120))+MEDIAN(IF('Run Rate History'!E15:AD15&gt;0,'Run Rate History'!E15:AD15)))/2,MEDIAN(IF(B120:AA120&gt;0,B120:AA120)))),2*IF(SUM('Run Rate History'!E15:AD15)&gt;0,(MEDIAN(IF(B120:AA120&gt;0,B120:AA120))+MEDIAN(IF('Run Rate History'!E15:AD15&gt;0,'Run Rate History'!E15:AD15)))/2,MEDIAN(IF(B120:AA120&gt;0,B120:AA120))))+3*MIN(MAX(Z120,0.5*IF(SUM('Run Rate History'!E15:AD15)&gt;0,(MEDIAN(IF(B120:AA120&gt;0,B120:AA120))+MEDIAN(IF('Run Rate History'!E15:AD15&gt;0,'Run Rate History'!E15:AD15)))/2,MEDIAN(IF(B120:AA120&gt;0,B120:AA120)))),2*IF(SUM('Run Rate History'!E15:AD15)&gt;0,(MEDIAN(IF(B120:AA120&gt;0,B120:AA120))+MEDIAN(IF('Run Rate History'!E15:AD15&gt;0,'Run Rate History'!E15:AD15)))/2,MEDIAN(IF(B120:AA120&gt;0,B120:AA120))))+4*MIN(MAX(AA120,0.5*IF(SUM('Run Rate History'!E15:AD15)&gt;0,(MEDIAN(IF(B120:AA120&gt;0,B120:AA120))+MEDIAN(IF('Run Rate History'!E15:AD15&gt;0,'Run Rate History'!E15:AD15)))/2,MEDIAN(IF(B120:AA120&gt;0,B120:AA120)))),2*IF(SUM('Run Rate History'!E15:AD15)&gt;0,(MEDIAN(IF(B120:AA120&gt;0,B120:AA120))+MEDIAN(IF('Run Rate History'!E15:AD15&gt;0,'Run Rate History'!E15:AD15)))/2,MEDIAN(IF(B120:AA120&gt;0,B120:AA120)))))/10,0)</f>
        <v>0</v>
      </c>
      <c r="X126" s="129" t="s">
        <v>1174</v>
      </c>
      <c r="Y126" s="130">
        <f>IFERROR(VLOOKUP(A118,'Stanje zaliha'!A:E,5,FALSE()),0)</f>
        <v>43956</v>
      </c>
      <c r="Z126" s="131"/>
      <c r="AA126" s="113" t="s">
        <v>1175</v>
      </c>
      <c r="AB126" s="118">
        <f t="shared" ref="AB126:AN126" si="22">SUM(AB122:AB125)</f>
        <v>0</v>
      </c>
      <c r="AC126" s="118">
        <f t="shared" si="22"/>
        <v>0</v>
      </c>
      <c r="AD126" s="118">
        <f t="shared" si="22"/>
        <v>0</v>
      </c>
      <c r="AE126" s="118">
        <f t="shared" si="22"/>
        <v>0</v>
      </c>
      <c r="AF126" s="118">
        <f t="shared" si="22"/>
        <v>0</v>
      </c>
      <c r="AG126" s="118">
        <f t="shared" si="22"/>
        <v>0</v>
      </c>
      <c r="AH126" s="118">
        <f t="shared" si="22"/>
        <v>0</v>
      </c>
      <c r="AI126" s="118">
        <f t="shared" si="22"/>
        <v>0</v>
      </c>
      <c r="AJ126" s="118">
        <f t="shared" si="22"/>
        <v>4000</v>
      </c>
      <c r="AK126" s="118">
        <f t="shared" si="22"/>
        <v>0</v>
      </c>
      <c r="AL126" s="118">
        <f t="shared" si="22"/>
        <v>0</v>
      </c>
      <c r="AM126" s="118">
        <f t="shared" si="22"/>
        <v>0</v>
      </c>
      <c r="AN126" s="118">
        <f t="shared" si="22"/>
        <v>0</v>
      </c>
      <c r="AO126" t="s">
        <v>387</v>
      </c>
      <c r="AP126" t="s">
        <v>388</v>
      </c>
      <c r="AQ126" t="str">
        <f>AQ118</f>
        <v/>
      </c>
    </row>
    <row r="127" spans="1:43" ht="14.25" customHeight="1" x14ac:dyDescent="0.25">
      <c r="A127" s="1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4" t="s">
        <v>95</v>
      </c>
      <c r="W127" s="125">
        <f>IFERROR(0.6*W126+0.4*W125,0)</f>
        <v>317.26666666666665</v>
      </c>
      <c r="X127" s="132" t="s">
        <v>1176</v>
      </c>
      <c r="Y127" s="133">
        <f>IFERROR(SUMIF('Popis poslanih narudžbi'!A:A,A118,'Popis poslanih narudžbi'!C:C),0)</f>
        <v>240000</v>
      </c>
      <c r="Z127" s="131"/>
      <c r="AA127" s="134" t="s">
        <v>1177</v>
      </c>
      <c r="AB127" s="118">
        <f t="shared" ref="AB127:AN127" si="23">AB120+AB126</f>
        <v>1940</v>
      </c>
      <c r="AC127" s="118">
        <f t="shared" si="23"/>
        <v>1940</v>
      </c>
      <c r="AD127" s="118">
        <f t="shared" si="23"/>
        <v>1940</v>
      </c>
      <c r="AE127" s="118">
        <f t="shared" si="23"/>
        <v>1940</v>
      </c>
      <c r="AF127" s="118">
        <f t="shared" si="23"/>
        <v>1940</v>
      </c>
      <c r="AG127" s="118">
        <f t="shared" si="23"/>
        <v>1940</v>
      </c>
      <c r="AH127" s="118">
        <f t="shared" si="23"/>
        <v>1940</v>
      </c>
      <c r="AI127" s="118">
        <f t="shared" si="23"/>
        <v>1940</v>
      </c>
      <c r="AJ127" s="118">
        <f t="shared" si="23"/>
        <v>5746</v>
      </c>
      <c r="AK127" s="118">
        <f t="shared" si="23"/>
        <v>1940</v>
      </c>
      <c r="AL127" s="118">
        <f t="shared" si="23"/>
        <v>1940</v>
      </c>
      <c r="AM127" s="118">
        <f t="shared" si="23"/>
        <v>1940</v>
      </c>
      <c r="AN127" s="118">
        <f t="shared" si="23"/>
        <v>1940</v>
      </c>
      <c r="AO127" t="s">
        <v>389</v>
      </c>
      <c r="AP127" t="s">
        <v>390</v>
      </c>
      <c r="AQ127" t="str">
        <f>AQ118</f>
        <v/>
      </c>
    </row>
    <row r="128" spans="1:43" ht="14.25" customHeight="1" x14ac:dyDescent="0.25">
      <c r="A128" s="107" t="str">
        <f>'Run Rate'!A16</f>
        <v>POL04469</v>
      </c>
      <c r="B128" s="135" t="str">
        <f>'Run Rate'!B16</f>
        <v>Polleo Protein Brownie 75 g - Double Chocolate</v>
      </c>
      <c r="C128" s="135" t="str">
        <f>'Run Rate'!C16</f>
        <v>RTD &amp; SNACKS</v>
      </c>
      <c r="D128" s="135" t="str">
        <f>'Run Rate'!D16</f>
        <v>01 GOLD</v>
      </c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  <c r="AH128" s="122"/>
      <c r="AI128" s="122"/>
      <c r="AJ128" s="122"/>
      <c r="AK128" s="122"/>
      <c r="AL128" s="122"/>
      <c r="AM128" s="122"/>
      <c r="AN128" s="122"/>
      <c r="AO128" t="s">
        <v>391</v>
      </c>
      <c r="AP128" t="s">
        <v>392</v>
      </c>
      <c r="AQ128" t="str">
        <f>IF(AND(OR($B$1="ALL",$B$1=C128),OR($E$1="ALL",$E$1=D128),OR($B$2="ALL",$B$2=A128),OR($E$2="ALL",IFERROR(SEARCH($E$2,B128),0)&gt;0)),"MATCH","")</f>
        <v/>
      </c>
    </row>
    <row r="129" spans="1:43" ht="14.25" customHeight="1" x14ac:dyDescent="0.25">
      <c r="A129" s="108" t="s">
        <v>1137</v>
      </c>
      <c r="B129" s="136" t="s">
        <v>1138</v>
      </c>
      <c r="C129" s="136" t="s">
        <v>1139</v>
      </c>
      <c r="D129" s="136" t="s">
        <v>1140</v>
      </c>
      <c r="E129" s="136" t="s">
        <v>1141</v>
      </c>
      <c r="F129" s="136" t="s">
        <v>1142</v>
      </c>
      <c r="G129" s="136" t="s">
        <v>1143</v>
      </c>
      <c r="H129" s="136" t="s">
        <v>1144</v>
      </c>
      <c r="I129" s="136" t="s">
        <v>1145</v>
      </c>
      <c r="J129" s="136" t="s">
        <v>1146</v>
      </c>
      <c r="K129" s="136" t="s">
        <v>1147</v>
      </c>
      <c r="L129" s="136" t="s">
        <v>1148</v>
      </c>
      <c r="M129" s="136" t="s">
        <v>1149</v>
      </c>
      <c r="N129" s="136" t="s">
        <v>1150</v>
      </c>
      <c r="O129" s="136" t="s">
        <v>1151</v>
      </c>
      <c r="P129" s="136" t="s">
        <v>1152</v>
      </c>
      <c r="Q129" s="136" t="s">
        <v>1153</v>
      </c>
      <c r="R129" s="136" t="s">
        <v>1154</v>
      </c>
      <c r="S129" s="136" t="s">
        <v>1155</v>
      </c>
      <c r="T129" s="136" t="s">
        <v>1156</v>
      </c>
      <c r="U129" s="136" t="s">
        <v>1157</v>
      </c>
      <c r="V129" s="136" t="s">
        <v>1158</v>
      </c>
      <c r="W129" s="136" t="s">
        <v>1159</v>
      </c>
      <c r="X129" s="136" t="s">
        <v>1160</v>
      </c>
      <c r="Y129" s="136" t="s">
        <v>1161</v>
      </c>
      <c r="Z129" s="136" t="s">
        <v>1162</v>
      </c>
      <c r="AA129" s="136" t="s">
        <v>1163</v>
      </c>
      <c r="AB129" s="137" t="s">
        <v>156</v>
      </c>
      <c r="AC129" s="137" t="s">
        <v>157</v>
      </c>
      <c r="AD129" s="137" t="s">
        <v>158</v>
      </c>
      <c r="AE129" s="137" t="s">
        <v>139</v>
      </c>
      <c r="AF129" s="138" t="s">
        <v>140</v>
      </c>
      <c r="AG129" s="138" t="s">
        <v>141</v>
      </c>
      <c r="AH129" s="138" t="s">
        <v>142</v>
      </c>
      <c r="AI129" s="138" t="s">
        <v>143</v>
      </c>
      <c r="AJ129" s="139" t="s">
        <v>144</v>
      </c>
      <c r="AK129" s="139" t="s">
        <v>145</v>
      </c>
      <c r="AL129" s="139" t="s">
        <v>146</v>
      </c>
      <c r="AM129" s="140" t="s">
        <v>147</v>
      </c>
      <c r="AN129" s="140" t="s">
        <v>148</v>
      </c>
      <c r="AO129" t="s">
        <v>393</v>
      </c>
      <c r="AP129" t="s">
        <v>394</v>
      </c>
      <c r="AQ129" t="str">
        <f>AQ128</f>
        <v/>
      </c>
    </row>
    <row r="130" spans="1:43" ht="14.25" customHeight="1" x14ac:dyDescent="0.25">
      <c r="A130" s="99" t="s">
        <v>1164</v>
      </c>
      <c r="B130" s="112">
        <f>'Run Rate'!E16</f>
        <v>1132</v>
      </c>
      <c r="C130" s="112">
        <f>'Run Rate'!F16</f>
        <v>108</v>
      </c>
      <c r="D130" s="112">
        <f>'Run Rate'!G16</f>
        <v>6434</v>
      </c>
      <c r="E130" s="112">
        <f>'Run Rate'!H16</f>
        <v>2184</v>
      </c>
      <c r="F130" s="112">
        <f>'Run Rate'!I16</f>
        <v>5029</v>
      </c>
      <c r="G130" s="112">
        <f>'Run Rate'!J16</f>
        <v>3419</v>
      </c>
      <c r="H130" s="112">
        <f>'Run Rate'!K16</f>
        <v>5784</v>
      </c>
      <c r="I130" s="112">
        <f>'Run Rate'!L16</f>
        <v>2815</v>
      </c>
      <c r="J130" s="112">
        <f>'Run Rate'!M16</f>
        <v>3538</v>
      </c>
      <c r="K130" s="112">
        <f>'Run Rate'!N16</f>
        <v>4847</v>
      </c>
      <c r="L130" s="112">
        <f>'Run Rate'!O16</f>
        <v>3375</v>
      </c>
      <c r="M130" s="112">
        <f>'Run Rate'!P16</f>
        <v>1564</v>
      </c>
      <c r="N130" s="112">
        <f>'Run Rate'!Q16</f>
        <v>682</v>
      </c>
      <c r="O130" s="112">
        <f>'Run Rate'!R16</f>
        <v>3233</v>
      </c>
      <c r="P130" s="112">
        <f>'Run Rate'!S16</f>
        <v>160</v>
      </c>
      <c r="Q130" s="112">
        <f>'Run Rate'!T16</f>
        <v>1499</v>
      </c>
      <c r="R130" s="112">
        <f>'Run Rate'!U16</f>
        <v>1175</v>
      </c>
      <c r="S130" s="112">
        <f>'Run Rate'!V16</f>
        <v>3330</v>
      </c>
      <c r="T130" s="112">
        <f>'Run Rate'!W16</f>
        <v>2551</v>
      </c>
      <c r="U130" s="112">
        <f>'Run Rate'!X16</f>
        <v>3252</v>
      </c>
      <c r="V130" s="112">
        <f>'Run Rate'!Y16</f>
        <v>2753</v>
      </c>
      <c r="W130" s="112">
        <f>'Run Rate'!Z16</f>
        <v>1909</v>
      </c>
      <c r="X130" s="112">
        <f>'Run Rate'!AA16</f>
        <v>3935</v>
      </c>
      <c r="Y130" s="112">
        <f>'Run Rate'!AB16</f>
        <v>2682</v>
      </c>
      <c r="Z130" s="112">
        <f>'Run Rate'!AC16</f>
        <v>2342</v>
      </c>
      <c r="AA130" s="112">
        <f>'Run Rate'!AD16</f>
        <v>3359</v>
      </c>
      <c r="AB130" s="113">
        <v>3185</v>
      </c>
      <c r="AC130" s="112">
        <v>2956</v>
      </c>
      <c r="AD130" s="112">
        <v>3117</v>
      </c>
      <c r="AE130" s="112">
        <v>2814</v>
      </c>
      <c r="AF130" s="112">
        <v>2935</v>
      </c>
      <c r="AG130" s="112">
        <v>2832</v>
      </c>
      <c r="AH130" s="112">
        <v>3123</v>
      </c>
      <c r="AI130" s="112">
        <v>3214</v>
      </c>
      <c r="AJ130" s="112">
        <v>2755</v>
      </c>
      <c r="AK130" s="112">
        <v>2805</v>
      </c>
      <c r="AL130" s="112">
        <v>3026</v>
      </c>
      <c r="AM130" s="112">
        <v>2792</v>
      </c>
      <c r="AN130" s="112">
        <v>2856</v>
      </c>
      <c r="AO130" t="s">
        <v>395</v>
      </c>
      <c r="AP130" t="s">
        <v>396</v>
      </c>
      <c r="AQ130" t="str">
        <f>AQ128</f>
        <v/>
      </c>
    </row>
    <row r="131" spans="1:43" ht="14.25" customHeight="1" x14ac:dyDescent="0.25">
      <c r="A131" s="99" t="s">
        <v>1165</v>
      </c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5"/>
      <c r="X131" s="115"/>
      <c r="Y131" s="115"/>
      <c r="Z131" s="115"/>
      <c r="AA131" s="112" t="s">
        <v>1166</v>
      </c>
      <c r="AB131" s="113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t="s">
        <v>397</v>
      </c>
      <c r="AP131" t="s">
        <v>398</v>
      </c>
      <c r="AQ131" t="str">
        <f>AQ128</f>
        <v/>
      </c>
    </row>
    <row r="132" spans="1:43" ht="14.25" customHeight="1" x14ac:dyDescent="0.25">
      <c r="A132" s="99" t="s">
        <v>1167</v>
      </c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5"/>
      <c r="X132" s="116"/>
      <c r="Y132" s="117"/>
      <c r="Z132" s="115"/>
      <c r="AA132" s="112" t="s">
        <v>1168</v>
      </c>
      <c r="AB132" s="113">
        <f>'Demand Input VP'!B69</f>
        <v>0</v>
      </c>
      <c r="AC132" s="112">
        <f>'Demand Input VP'!C69</f>
        <v>0</v>
      </c>
      <c r="AD132" s="112">
        <f>'Demand Input VP'!D69</f>
        <v>0</v>
      </c>
      <c r="AE132" s="112">
        <f>'Demand Input VP'!E69</f>
        <v>5144</v>
      </c>
      <c r="AF132" s="112">
        <f>'Demand Input VP'!F69</f>
        <v>2708</v>
      </c>
      <c r="AG132" s="112">
        <f>'Demand Input VP'!G69</f>
        <v>936</v>
      </c>
      <c r="AH132" s="112">
        <f>'Demand Input VP'!H69</f>
        <v>0</v>
      </c>
      <c r="AI132" s="112">
        <f>'Demand Input VP'!I69</f>
        <v>0</v>
      </c>
      <c r="AJ132" s="112">
        <f>'Demand Input VP'!J69</f>
        <v>0</v>
      </c>
      <c r="AK132" s="112">
        <f>'Demand Input VP'!K69</f>
        <v>0</v>
      </c>
      <c r="AL132" s="112">
        <f>'Demand Input VP'!L69</f>
        <v>0</v>
      </c>
      <c r="AM132" s="112">
        <f>'Demand Input VP'!M69</f>
        <v>0</v>
      </c>
      <c r="AN132" s="112">
        <f>'Demand Input VP'!N69</f>
        <v>0</v>
      </c>
      <c r="AO132" t="s">
        <v>399</v>
      </c>
      <c r="AP132" t="s">
        <v>400</v>
      </c>
      <c r="AQ132" t="str">
        <f>AQ128</f>
        <v/>
      </c>
    </row>
    <row r="133" spans="1:43" ht="14.25" customHeight="1" x14ac:dyDescent="0.25">
      <c r="A133" s="99" t="s">
        <v>1169</v>
      </c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5"/>
      <c r="X133" s="116"/>
      <c r="Y133" s="117"/>
      <c r="Z133" s="119"/>
      <c r="AA133" s="120" t="s">
        <v>1170</v>
      </c>
      <c r="AB133" s="121">
        <f>'Demand Input VP'!B68</f>
        <v>0</v>
      </c>
      <c r="AC133" s="120">
        <f>'Demand Input VP'!C68</f>
        <v>0</v>
      </c>
      <c r="AD133" s="120">
        <f>'Demand Input VP'!D68</f>
        <v>0</v>
      </c>
      <c r="AE133" s="120">
        <f>'Demand Input VP'!E68</f>
        <v>0</v>
      </c>
      <c r="AF133" s="120">
        <f>'Demand Input VP'!F68</f>
        <v>0</v>
      </c>
      <c r="AG133" s="120">
        <f>'Demand Input VP'!G68</f>
        <v>0</v>
      </c>
      <c r="AH133" s="120">
        <f>'Demand Input VP'!H68</f>
        <v>0</v>
      </c>
      <c r="AI133" s="120">
        <f>'Demand Input VP'!I68</f>
        <v>0</v>
      </c>
      <c r="AJ133" s="120">
        <f>'Demand Input VP'!J68</f>
        <v>96</v>
      </c>
      <c r="AK133" s="120">
        <f>'Demand Input VP'!K68</f>
        <v>96</v>
      </c>
      <c r="AL133" s="120">
        <f>'Demand Input VP'!L68</f>
        <v>96</v>
      </c>
      <c r="AM133" s="120">
        <f>'Demand Input VP'!M68</f>
        <v>96</v>
      </c>
      <c r="AN133" s="120">
        <f>'Demand Input VP'!N68</f>
        <v>96</v>
      </c>
      <c r="AO133" t="s">
        <v>401</v>
      </c>
      <c r="AP133" t="s">
        <v>402</v>
      </c>
      <c r="AQ133" t="str">
        <f>AQ128</f>
        <v/>
      </c>
    </row>
    <row r="134" spans="1:43" ht="14.25" customHeight="1" x14ac:dyDescent="0.25">
      <c r="A134" s="1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3"/>
      <c r="X134" s="116"/>
      <c r="Y134" s="117"/>
      <c r="Z134" s="123"/>
      <c r="AA134" s="112" t="s">
        <v>1171</v>
      </c>
      <c r="AB134" s="113">
        <f>'Demand Input MP'!B69</f>
        <v>0</v>
      </c>
      <c r="AC134" s="112">
        <f>'Demand Input MP'!C69</f>
        <v>0</v>
      </c>
      <c r="AD134" s="112">
        <f>'Demand Input MP'!D69</f>
        <v>0</v>
      </c>
      <c r="AE134" s="112">
        <f>'Demand Input MP'!E69</f>
        <v>0</v>
      </c>
      <c r="AF134" s="112">
        <f>'Demand Input MP'!F69</f>
        <v>0</v>
      </c>
      <c r="AG134" s="112">
        <f>'Demand Input MP'!G69</f>
        <v>0</v>
      </c>
      <c r="AH134" s="112">
        <f>'Demand Input MP'!H69</f>
        <v>0</v>
      </c>
      <c r="AI134" s="112">
        <f>'Demand Input MP'!I69</f>
        <v>0</v>
      </c>
      <c r="AJ134" s="112">
        <f>'Demand Input MP'!J69</f>
        <v>0</v>
      </c>
      <c r="AK134" s="112">
        <f>'Demand Input MP'!K69</f>
        <v>0</v>
      </c>
      <c r="AL134" s="112">
        <f>'Demand Input MP'!L69</f>
        <v>0</v>
      </c>
      <c r="AM134" s="112">
        <f>'Demand Input MP'!M69</f>
        <v>0</v>
      </c>
      <c r="AN134" s="112">
        <f>'Demand Input MP'!N69</f>
        <v>0</v>
      </c>
      <c r="AO134" t="s">
        <v>403</v>
      </c>
      <c r="AP134" t="s">
        <v>404</v>
      </c>
      <c r="AQ134" t="str">
        <f>AQ128</f>
        <v/>
      </c>
    </row>
    <row r="135" spans="1:43" ht="14.25" customHeight="1" x14ac:dyDescent="0.25">
      <c r="A135" s="1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4" t="s">
        <v>91</v>
      </c>
      <c r="W135" s="125">
        <f>IFERROR(IF(SUM('Run Rate History'!E16:AD16)&gt;0,(SUMPRODUCT((B130:AA130&gt;=PERCENTILE(B130:AA130,0.1))*(B130:AA130&lt;=PERCENTILE(B130:AA130,0.9))*B130:AA130)+SUMPRODUCT(('Run Rate History'!E16:AD16&gt;=PERCENTILE(B130:AA130,0.1))*('Run Rate History'!E16:AD16&lt;=PERCENTILE(B130:AA130,0.9))*'Run Rate History'!E16:AD16))/(SUMPRODUCT((B130:AA130&gt;=PERCENTILE(B130:AA130,0.1))*(B130:AA130&lt;=PERCENTILE(B130:AA130,0.9))*1)+SUMPRODUCT(('Run Rate History'!E16:AD16&gt;=PERCENTILE(B130:AA130,0.1))*('Run Rate History'!E16:AD16&lt;=PERCENTILE(B130:AA130,0.9))*1)),TRIMMEAN(B130:AA130,0.15)),0)</f>
        <v>2643.7045454545455</v>
      </c>
      <c r="X135" s="126" t="s">
        <v>1172</v>
      </c>
      <c r="Y135" s="127">
        <f>SUM(B130:AA130)/26</f>
        <v>2811.1923076923076</v>
      </c>
      <c r="Z135" s="128"/>
      <c r="AA135" s="112" t="s">
        <v>1173</v>
      </c>
      <c r="AB135" s="113">
        <f>'Demand Input MP'!B68</f>
        <v>0</v>
      </c>
      <c r="AC135" s="112">
        <f>'Demand Input MP'!C68</f>
        <v>0</v>
      </c>
      <c r="AD135" s="112">
        <f>'Demand Input MP'!D68</f>
        <v>0</v>
      </c>
      <c r="AE135" s="112">
        <f>'Demand Input MP'!E68</f>
        <v>0</v>
      </c>
      <c r="AF135" s="112">
        <f>'Demand Input MP'!F68</f>
        <v>0</v>
      </c>
      <c r="AG135" s="112">
        <f>'Demand Input MP'!G68</f>
        <v>0</v>
      </c>
      <c r="AH135" s="112">
        <f>'Demand Input MP'!H68</f>
        <v>0</v>
      </c>
      <c r="AI135" s="112">
        <f>'Demand Input MP'!I68</f>
        <v>0</v>
      </c>
      <c r="AJ135" s="112">
        <f>'Demand Input MP'!J68</f>
        <v>0</v>
      </c>
      <c r="AK135" s="112">
        <f>'Demand Input MP'!K68</f>
        <v>0</v>
      </c>
      <c r="AL135" s="112">
        <f>'Demand Input MP'!L68</f>
        <v>0</v>
      </c>
      <c r="AM135" s="112">
        <f>'Demand Input MP'!M68</f>
        <v>0</v>
      </c>
      <c r="AN135" s="112">
        <f>'Demand Input MP'!N68</f>
        <v>0</v>
      </c>
      <c r="AO135" t="s">
        <v>405</v>
      </c>
      <c r="AP135" t="s">
        <v>406</v>
      </c>
      <c r="AQ135" t="str">
        <f>AQ128</f>
        <v/>
      </c>
    </row>
    <row r="136" spans="1:43" ht="14.25" customHeight="1" x14ac:dyDescent="0.25">
      <c r="A136" s="1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4" t="s">
        <v>94</v>
      </c>
      <c r="W136" s="125">
        <f>IFERROR((1*MIN(MAX(X130,0.5*IF(SUM('Run Rate History'!E16:AD16)&gt;0,(MEDIAN(IF(B130:AA130&gt;0,B130:AA130))+MEDIAN(IF('Run Rate History'!E16:AD16&gt;0,'Run Rate History'!E16:AD16)))/2,MEDIAN(IF(B130:AA130&gt;0,B130:AA130)))),2*IF(SUM('Run Rate History'!E16:AD16)&gt;0,(MEDIAN(IF(B130:AA130&gt;0,B130:AA130))+MEDIAN(IF('Run Rate History'!E16:AD16&gt;0,'Run Rate History'!E16:AD16)))/2,MEDIAN(IF(B130:AA130&gt;0,B130:AA130))))+2*MIN(MAX(Y130,0.5*IF(SUM('Run Rate History'!E16:AD16)&gt;0,(MEDIAN(IF(B130:AA130&gt;0,B130:AA130))+MEDIAN(IF('Run Rate History'!E16:AD16&gt;0,'Run Rate History'!E16:AD16)))/2,MEDIAN(IF(B130:AA130&gt;0,B130:AA130)))),2*IF(SUM('Run Rate History'!E16:AD16)&gt;0,(MEDIAN(IF(B130:AA130&gt;0,B130:AA130))+MEDIAN(IF('Run Rate History'!E16:AD16&gt;0,'Run Rate History'!E16:AD16)))/2,MEDIAN(IF(B130:AA130&gt;0,B130:AA130))))+3*MIN(MAX(Z130,0.5*IF(SUM('Run Rate History'!E16:AD16)&gt;0,(MEDIAN(IF(B130:AA130&gt;0,B130:AA130))+MEDIAN(IF('Run Rate History'!E16:AD16&gt;0,'Run Rate History'!E16:AD16)))/2,MEDIAN(IF(B130:AA130&gt;0,B130:AA130)))),2*IF(SUM('Run Rate History'!E16:AD16)&gt;0,(MEDIAN(IF(B130:AA130&gt;0,B130:AA130))+MEDIAN(IF('Run Rate History'!E16:AD16&gt;0,'Run Rate History'!E16:AD16)))/2,MEDIAN(IF(B130:AA130&gt;0,B130:AA130))))+4*MIN(MAX(AA130,0.5*IF(SUM('Run Rate History'!E16:AD16)&gt;0,(MEDIAN(IF(B130:AA130&gt;0,B130:AA130))+MEDIAN(IF('Run Rate History'!E16:AD16&gt;0,'Run Rate History'!E16:AD16)))/2,MEDIAN(IF(B130:AA130&gt;0,B130:AA130)))),2*IF(SUM('Run Rate History'!E16:AD16)&gt;0,(MEDIAN(IF(B130:AA130&gt;0,B130:AA130))+MEDIAN(IF('Run Rate History'!E16:AD16&gt;0,'Run Rate History'!E16:AD16)))/2,MEDIAN(IF(B130:AA130&gt;0,B130:AA130)))))/10,0)</f>
        <v>2976.1</v>
      </c>
      <c r="X136" s="129" t="s">
        <v>1174</v>
      </c>
      <c r="Y136" s="130">
        <f>IFERROR(VLOOKUP(A128,'Stanje zaliha'!A:E,5,FALSE()),0)</f>
        <v>18292</v>
      </c>
      <c r="Z136" s="131"/>
      <c r="AA136" s="113" t="s">
        <v>1175</v>
      </c>
      <c r="AB136" s="118">
        <f t="shared" ref="AB136:AN136" si="24">SUM(AB132:AB135)</f>
        <v>0</v>
      </c>
      <c r="AC136" s="118">
        <f t="shared" si="24"/>
        <v>0</v>
      </c>
      <c r="AD136" s="118">
        <f t="shared" si="24"/>
        <v>0</v>
      </c>
      <c r="AE136" s="118">
        <f t="shared" si="24"/>
        <v>5144</v>
      </c>
      <c r="AF136" s="118">
        <f t="shared" si="24"/>
        <v>2708</v>
      </c>
      <c r="AG136" s="118">
        <f t="shared" si="24"/>
        <v>936</v>
      </c>
      <c r="AH136" s="118">
        <f t="shared" si="24"/>
        <v>0</v>
      </c>
      <c r="AI136" s="118">
        <f t="shared" si="24"/>
        <v>0</v>
      </c>
      <c r="AJ136" s="118">
        <f t="shared" si="24"/>
        <v>96</v>
      </c>
      <c r="AK136" s="118">
        <f t="shared" si="24"/>
        <v>96</v>
      </c>
      <c r="AL136" s="118">
        <f t="shared" si="24"/>
        <v>96</v>
      </c>
      <c r="AM136" s="118">
        <f t="shared" si="24"/>
        <v>96</v>
      </c>
      <c r="AN136" s="118">
        <f t="shared" si="24"/>
        <v>96</v>
      </c>
      <c r="AO136" t="s">
        <v>407</v>
      </c>
      <c r="AP136" t="s">
        <v>408</v>
      </c>
      <c r="AQ136" t="str">
        <f>AQ128</f>
        <v/>
      </c>
    </row>
    <row r="137" spans="1:43" ht="14.25" customHeight="1" x14ac:dyDescent="0.25">
      <c r="A137" s="1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4" t="s">
        <v>95</v>
      </c>
      <c r="W137" s="125">
        <f>IFERROR(0.6*W136+0.4*W135,0)</f>
        <v>2843.1418181818181</v>
      </c>
      <c r="X137" s="132" t="s">
        <v>1176</v>
      </c>
      <c r="Y137" s="133">
        <f>IFERROR(SUMIF('Popis poslanih narudžbi'!A:A,A128,'Popis poslanih narudžbi'!C:C),0)</f>
        <v>60000</v>
      </c>
      <c r="Z137" s="131"/>
      <c r="AA137" s="134" t="s">
        <v>1177</v>
      </c>
      <c r="AB137" s="118">
        <f t="shared" ref="AB137:AN137" si="25">AB130+AB136</f>
        <v>3185</v>
      </c>
      <c r="AC137" s="118">
        <f t="shared" si="25"/>
        <v>2956</v>
      </c>
      <c r="AD137" s="118">
        <f t="shared" si="25"/>
        <v>3117</v>
      </c>
      <c r="AE137" s="118">
        <f t="shared" si="25"/>
        <v>7958</v>
      </c>
      <c r="AF137" s="118">
        <f t="shared" si="25"/>
        <v>5643</v>
      </c>
      <c r="AG137" s="118">
        <f t="shared" si="25"/>
        <v>3768</v>
      </c>
      <c r="AH137" s="118">
        <f t="shared" si="25"/>
        <v>3123</v>
      </c>
      <c r="AI137" s="118">
        <f t="shared" si="25"/>
        <v>3214</v>
      </c>
      <c r="AJ137" s="118">
        <f t="shared" si="25"/>
        <v>2851</v>
      </c>
      <c r="AK137" s="118">
        <f t="shared" si="25"/>
        <v>2901</v>
      </c>
      <c r="AL137" s="118">
        <f t="shared" si="25"/>
        <v>3122</v>
      </c>
      <c r="AM137" s="118">
        <f t="shared" si="25"/>
        <v>2888</v>
      </c>
      <c r="AN137" s="118">
        <f t="shared" si="25"/>
        <v>2952</v>
      </c>
      <c r="AO137" t="s">
        <v>409</v>
      </c>
      <c r="AP137" t="s">
        <v>410</v>
      </c>
      <c r="AQ137" t="str">
        <f>AQ128</f>
        <v/>
      </c>
    </row>
    <row r="138" spans="1:43" ht="14.25" customHeight="1" x14ac:dyDescent="0.25">
      <c r="A138" s="107" t="str">
        <f>'Run Rate'!A17</f>
        <v>POL12837</v>
      </c>
      <c r="B138" s="135" t="str">
        <f>'Run Rate'!B17</f>
        <v>Polleo &amp; AP Cre-Amino 300 g Orange</v>
      </c>
      <c r="C138" s="135" t="str">
        <f>'Run Rate'!C17</f>
        <v>SPORTSKA PREHRANA</v>
      </c>
      <c r="D138" s="135" t="str">
        <f>'Run Rate'!D17</f>
        <v>01 GOLD</v>
      </c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  <c r="AH138" s="122"/>
      <c r="AI138" s="122"/>
      <c r="AJ138" s="122"/>
      <c r="AK138" s="122"/>
      <c r="AL138" s="122"/>
      <c r="AM138" s="122"/>
      <c r="AN138" s="122"/>
      <c r="AO138" t="s">
        <v>411</v>
      </c>
      <c r="AP138" t="s">
        <v>412</v>
      </c>
      <c r="AQ138" t="str">
        <f>IF(AND(OR($B$1="ALL",$B$1=C138),OR($E$1="ALL",$E$1=D138),OR($B$2="ALL",$B$2=A138),OR($E$2="ALL",IFERROR(SEARCH($E$2,B138),0)&gt;0)),"MATCH","")</f>
        <v/>
      </c>
    </row>
    <row r="139" spans="1:43" ht="14.25" customHeight="1" x14ac:dyDescent="0.25">
      <c r="A139" s="108" t="s">
        <v>1137</v>
      </c>
      <c r="B139" s="136" t="s">
        <v>1138</v>
      </c>
      <c r="C139" s="136" t="s">
        <v>1139</v>
      </c>
      <c r="D139" s="136" t="s">
        <v>1140</v>
      </c>
      <c r="E139" s="136" t="s">
        <v>1141</v>
      </c>
      <c r="F139" s="136" t="s">
        <v>1142</v>
      </c>
      <c r="G139" s="136" t="s">
        <v>1143</v>
      </c>
      <c r="H139" s="136" t="s">
        <v>1144</v>
      </c>
      <c r="I139" s="136" t="s">
        <v>1145</v>
      </c>
      <c r="J139" s="136" t="s">
        <v>1146</v>
      </c>
      <c r="K139" s="136" t="s">
        <v>1147</v>
      </c>
      <c r="L139" s="136" t="s">
        <v>1148</v>
      </c>
      <c r="M139" s="136" t="s">
        <v>1149</v>
      </c>
      <c r="N139" s="136" t="s">
        <v>1150</v>
      </c>
      <c r="O139" s="136" t="s">
        <v>1151</v>
      </c>
      <c r="P139" s="136" t="s">
        <v>1152</v>
      </c>
      <c r="Q139" s="136" t="s">
        <v>1153</v>
      </c>
      <c r="R139" s="136" t="s">
        <v>1154</v>
      </c>
      <c r="S139" s="136" t="s">
        <v>1155</v>
      </c>
      <c r="T139" s="136" t="s">
        <v>1156</v>
      </c>
      <c r="U139" s="136" t="s">
        <v>1157</v>
      </c>
      <c r="V139" s="136" t="s">
        <v>1158</v>
      </c>
      <c r="W139" s="136" t="s">
        <v>1159</v>
      </c>
      <c r="X139" s="136" t="s">
        <v>1160</v>
      </c>
      <c r="Y139" s="136" t="s">
        <v>1161</v>
      </c>
      <c r="Z139" s="136" t="s">
        <v>1162</v>
      </c>
      <c r="AA139" s="136" t="s">
        <v>1163</v>
      </c>
      <c r="AB139" s="137" t="s">
        <v>156</v>
      </c>
      <c r="AC139" s="137" t="s">
        <v>157</v>
      </c>
      <c r="AD139" s="137" t="s">
        <v>158</v>
      </c>
      <c r="AE139" s="137" t="s">
        <v>139</v>
      </c>
      <c r="AF139" s="138" t="s">
        <v>140</v>
      </c>
      <c r="AG139" s="138" t="s">
        <v>141</v>
      </c>
      <c r="AH139" s="138" t="s">
        <v>142</v>
      </c>
      <c r="AI139" s="138" t="s">
        <v>143</v>
      </c>
      <c r="AJ139" s="139" t="s">
        <v>144</v>
      </c>
      <c r="AK139" s="139" t="s">
        <v>145</v>
      </c>
      <c r="AL139" s="139" t="s">
        <v>146</v>
      </c>
      <c r="AM139" s="140" t="s">
        <v>147</v>
      </c>
      <c r="AN139" s="140" t="s">
        <v>148</v>
      </c>
      <c r="AO139" t="s">
        <v>413</v>
      </c>
      <c r="AP139" t="s">
        <v>414</v>
      </c>
      <c r="AQ139" t="str">
        <f>AQ138</f>
        <v/>
      </c>
    </row>
    <row r="140" spans="1:43" ht="14.25" customHeight="1" x14ac:dyDescent="0.25">
      <c r="A140" s="99" t="s">
        <v>1164</v>
      </c>
      <c r="B140" s="112">
        <f>'Run Rate'!E17</f>
        <v>27</v>
      </c>
      <c r="C140" s="112">
        <f>'Run Rate'!F17</f>
        <v>53</v>
      </c>
      <c r="D140" s="112">
        <f>'Run Rate'!G17</f>
        <v>276</v>
      </c>
      <c r="E140" s="112">
        <f>'Run Rate'!H17</f>
        <v>198</v>
      </c>
      <c r="F140" s="112">
        <f>'Run Rate'!I17</f>
        <v>90</v>
      </c>
      <c r="G140" s="112">
        <f>'Run Rate'!J17</f>
        <v>21</v>
      </c>
      <c r="H140" s="112">
        <f>'Run Rate'!K17</f>
        <v>26</v>
      </c>
      <c r="I140" s="112">
        <f>'Run Rate'!L17</f>
        <v>28</v>
      </c>
      <c r="J140" s="112">
        <f>'Run Rate'!M17</f>
        <v>25</v>
      </c>
      <c r="K140" s="112">
        <f>'Run Rate'!N17</f>
        <v>18</v>
      </c>
      <c r="L140" s="112">
        <f>'Run Rate'!O17</f>
        <v>24</v>
      </c>
      <c r="M140" s="112">
        <f>'Run Rate'!P17</f>
        <v>26</v>
      </c>
      <c r="N140" s="112">
        <f>'Run Rate'!Q17</f>
        <v>19</v>
      </c>
      <c r="O140" s="112">
        <f>'Run Rate'!R17</f>
        <v>4</v>
      </c>
      <c r="P140" s="112">
        <f>'Run Rate'!S17</f>
        <v>48</v>
      </c>
      <c r="Q140" s="112">
        <f>'Run Rate'!T17</f>
        <v>1228</v>
      </c>
      <c r="R140" s="112">
        <f>'Run Rate'!U17</f>
        <v>166</v>
      </c>
      <c r="S140" s="112">
        <f>'Run Rate'!V17</f>
        <v>72</v>
      </c>
      <c r="T140" s="112">
        <f>'Run Rate'!W17</f>
        <v>32</v>
      </c>
      <c r="U140" s="112">
        <f>'Run Rate'!X17</f>
        <v>22</v>
      </c>
      <c r="V140" s="112">
        <f>'Run Rate'!Y17</f>
        <v>15</v>
      </c>
      <c r="W140" s="112">
        <f>'Run Rate'!Z17</f>
        <v>5</v>
      </c>
      <c r="X140" s="112">
        <f>'Run Rate'!AA17</f>
        <v>16</v>
      </c>
      <c r="Y140" s="112">
        <f>'Run Rate'!AB17</f>
        <v>32</v>
      </c>
      <c r="Z140" s="112">
        <f>'Run Rate'!AC17</f>
        <v>68</v>
      </c>
      <c r="AA140" s="112">
        <f>'Run Rate'!AD17</f>
        <v>97</v>
      </c>
      <c r="AB140" s="113">
        <v>66</v>
      </c>
      <c r="AC140" s="112">
        <v>66</v>
      </c>
      <c r="AD140" s="112">
        <v>66</v>
      </c>
      <c r="AE140" s="112">
        <v>66</v>
      </c>
      <c r="AF140" s="112">
        <v>60</v>
      </c>
      <c r="AG140" s="112">
        <v>60</v>
      </c>
      <c r="AH140" s="112">
        <v>66</v>
      </c>
      <c r="AI140" s="112">
        <v>66</v>
      </c>
      <c r="AJ140" s="112">
        <v>66</v>
      </c>
      <c r="AK140" s="112">
        <v>66</v>
      </c>
      <c r="AL140" s="112">
        <v>66</v>
      </c>
      <c r="AM140" s="112">
        <v>66</v>
      </c>
      <c r="AN140" s="112">
        <v>66</v>
      </c>
      <c r="AO140" t="s">
        <v>415</v>
      </c>
      <c r="AP140" t="s">
        <v>416</v>
      </c>
      <c r="AQ140" t="str">
        <f>AQ138</f>
        <v/>
      </c>
    </row>
    <row r="141" spans="1:43" ht="14.25" customHeight="1" x14ac:dyDescent="0.25">
      <c r="A141" s="99" t="s">
        <v>1165</v>
      </c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5"/>
      <c r="X141" s="115"/>
      <c r="Y141" s="115"/>
      <c r="Z141" s="115"/>
      <c r="AA141" s="112" t="s">
        <v>1166</v>
      </c>
      <c r="AB141" s="113"/>
      <c r="AC141" s="112"/>
      <c r="AD141" s="112"/>
      <c r="AE141" s="112"/>
      <c r="AF141" s="112"/>
      <c r="AG141" s="112"/>
      <c r="AH141" s="112"/>
      <c r="AI141" s="112"/>
      <c r="AJ141" s="112"/>
      <c r="AK141" s="112"/>
      <c r="AL141" s="112"/>
      <c r="AM141" s="112"/>
      <c r="AN141" s="112"/>
      <c r="AO141" t="s">
        <v>417</v>
      </c>
      <c r="AP141" t="s">
        <v>418</v>
      </c>
      <c r="AQ141" t="str">
        <f>AQ138</f>
        <v/>
      </c>
    </row>
    <row r="142" spans="1:43" ht="14.25" customHeight="1" x14ac:dyDescent="0.25">
      <c r="A142" s="99" t="s">
        <v>1167</v>
      </c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5"/>
      <c r="X142" s="116"/>
      <c r="Y142" s="117"/>
      <c r="Z142" s="115"/>
      <c r="AA142" s="112" t="s">
        <v>1168</v>
      </c>
      <c r="AB142" s="113">
        <f>'Demand Input VP'!B74</f>
        <v>0</v>
      </c>
      <c r="AC142" s="112">
        <f>'Demand Input VP'!C74</f>
        <v>0</v>
      </c>
      <c r="AD142" s="112">
        <f>'Demand Input VP'!D74</f>
        <v>0</v>
      </c>
      <c r="AE142" s="112">
        <f>'Demand Input VP'!E74</f>
        <v>0</v>
      </c>
      <c r="AF142" s="112">
        <f>'Demand Input VP'!F74</f>
        <v>56</v>
      </c>
      <c r="AG142" s="112">
        <f>'Demand Input VP'!G74</f>
        <v>16</v>
      </c>
      <c r="AH142" s="112">
        <f>'Demand Input VP'!H74</f>
        <v>0</v>
      </c>
      <c r="AI142" s="112">
        <f>'Demand Input VP'!I74</f>
        <v>0</v>
      </c>
      <c r="AJ142" s="112">
        <f>'Demand Input VP'!J74</f>
        <v>0</v>
      </c>
      <c r="AK142" s="112">
        <f>'Demand Input VP'!K74</f>
        <v>0</v>
      </c>
      <c r="AL142" s="112">
        <f>'Demand Input VP'!L74</f>
        <v>0</v>
      </c>
      <c r="AM142" s="112">
        <f>'Demand Input VP'!M74</f>
        <v>0</v>
      </c>
      <c r="AN142" s="112">
        <f>'Demand Input VP'!N74</f>
        <v>0</v>
      </c>
      <c r="AO142" t="s">
        <v>419</v>
      </c>
      <c r="AP142" t="s">
        <v>420</v>
      </c>
      <c r="AQ142" t="str">
        <f>AQ138</f>
        <v/>
      </c>
    </row>
    <row r="143" spans="1:43" ht="14.25" customHeight="1" x14ac:dyDescent="0.25">
      <c r="A143" s="99" t="s">
        <v>1169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5"/>
      <c r="X143" s="116"/>
      <c r="Y143" s="117"/>
      <c r="Z143" s="119"/>
      <c r="AA143" s="120" t="s">
        <v>1170</v>
      </c>
      <c r="AB143" s="121">
        <f>'Demand Input VP'!B73</f>
        <v>0</v>
      </c>
      <c r="AC143" s="120">
        <f>'Demand Input VP'!C73</f>
        <v>0</v>
      </c>
      <c r="AD143" s="120">
        <f>'Demand Input VP'!D73</f>
        <v>0</v>
      </c>
      <c r="AE143" s="120">
        <f>'Demand Input VP'!E73</f>
        <v>0</v>
      </c>
      <c r="AF143" s="120">
        <f>'Demand Input VP'!F73</f>
        <v>0</v>
      </c>
      <c r="AG143" s="120">
        <f>'Demand Input VP'!G73</f>
        <v>0</v>
      </c>
      <c r="AH143" s="120">
        <f>'Demand Input VP'!H73</f>
        <v>0</v>
      </c>
      <c r="AI143" s="120">
        <f>'Demand Input VP'!I73</f>
        <v>0</v>
      </c>
      <c r="AJ143" s="120">
        <f>'Demand Input VP'!J73</f>
        <v>0</v>
      </c>
      <c r="AK143" s="120">
        <f>'Demand Input VP'!K73</f>
        <v>0</v>
      </c>
      <c r="AL143" s="120">
        <f>'Demand Input VP'!L73</f>
        <v>0</v>
      </c>
      <c r="AM143" s="120">
        <f>'Demand Input VP'!M73</f>
        <v>0</v>
      </c>
      <c r="AN143" s="120">
        <f>'Demand Input VP'!N73</f>
        <v>0</v>
      </c>
      <c r="AO143" t="s">
        <v>421</v>
      </c>
      <c r="AP143" t="s">
        <v>422</v>
      </c>
      <c r="AQ143" t="str">
        <f>AQ138</f>
        <v/>
      </c>
    </row>
    <row r="144" spans="1:43" ht="14.25" customHeight="1" x14ac:dyDescent="0.25">
      <c r="A144" s="1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3"/>
      <c r="X144" s="116"/>
      <c r="Y144" s="117"/>
      <c r="Z144" s="123"/>
      <c r="AA144" s="112" t="s">
        <v>1171</v>
      </c>
      <c r="AB144" s="113">
        <f>'Demand Input MP'!B74</f>
        <v>0</v>
      </c>
      <c r="AC144" s="112">
        <f>'Demand Input MP'!C74</f>
        <v>0</v>
      </c>
      <c r="AD144" s="112">
        <f>'Demand Input MP'!D74</f>
        <v>0</v>
      </c>
      <c r="AE144" s="112">
        <f>'Demand Input MP'!E74</f>
        <v>0</v>
      </c>
      <c r="AF144" s="112">
        <f>'Demand Input MP'!F74</f>
        <v>0</v>
      </c>
      <c r="AG144" s="112">
        <f>'Demand Input MP'!G74</f>
        <v>0</v>
      </c>
      <c r="AH144" s="112">
        <f>'Demand Input MP'!H74</f>
        <v>0</v>
      </c>
      <c r="AI144" s="112">
        <f>'Demand Input MP'!I74</f>
        <v>0</v>
      </c>
      <c r="AJ144" s="112">
        <f>'Demand Input MP'!J74</f>
        <v>0</v>
      </c>
      <c r="AK144" s="112">
        <f>'Demand Input MP'!K74</f>
        <v>0</v>
      </c>
      <c r="AL144" s="112">
        <f>'Demand Input MP'!L74</f>
        <v>0</v>
      </c>
      <c r="AM144" s="112">
        <f>'Demand Input MP'!M74</f>
        <v>0</v>
      </c>
      <c r="AN144" s="112">
        <f>'Demand Input MP'!N74</f>
        <v>0</v>
      </c>
      <c r="AO144" t="s">
        <v>423</v>
      </c>
      <c r="AP144" t="s">
        <v>424</v>
      </c>
      <c r="AQ144" t="str">
        <f>AQ138</f>
        <v/>
      </c>
    </row>
    <row r="145" spans="1:43" ht="14.25" customHeight="1" x14ac:dyDescent="0.25">
      <c r="A145" s="1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4" t="s">
        <v>91</v>
      </c>
      <c r="W145" s="125">
        <f>IFERROR(IF(SUM('Run Rate History'!E17:AD17)&gt;0,(SUMPRODUCT((B140:AA140&gt;=PERCENTILE(B140:AA140,0.1))*(B140:AA140&lt;=PERCENTILE(B140:AA140,0.9))*B140:AA140)+SUMPRODUCT(('Run Rate History'!E17:AD17&gt;=PERCENTILE(B140:AA140,0.1))*('Run Rate History'!E17:AD17&lt;=PERCENTILE(B140:AA140,0.9))*'Run Rate History'!E17:AD17))/(SUMPRODUCT((B140:AA140&gt;=PERCENTILE(B140:AA140,0.1))*(B140:AA140&lt;=PERCENTILE(B140:AA140,0.9))*1)+SUMPRODUCT(('Run Rate History'!E17:AD17&gt;=PERCENTILE(B140:AA140,0.1))*('Run Rate History'!E17:AD17&lt;=PERCENTILE(B140:AA140,0.9))*1)),TRIMMEAN(B140:AA140,0.15)),0)</f>
        <v>55.230769230769234</v>
      </c>
      <c r="X145" s="126" t="s">
        <v>1172</v>
      </c>
      <c r="Y145" s="127">
        <f>SUM(B140:AA140)/26</f>
        <v>101.38461538461539</v>
      </c>
      <c r="Z145" s="128"/>
      <c r="AA145" s="112" t="s">
        <v>1173</v>
      </c>
      <c r="AB145" s="113">
        <f>'Demand Input MP'!B73</f>
        <v>0</v>
      </c>
      <c r="AC145" s="112">
        <f>'Demand Input MP'!C73</f>
        <v>0</v>
      </c>
      <c r="AD145" s="112">
        <f>'Demand Input MP'!D73</f>
        <v>0</v>
      </c>
      <c r="AE145" s="112">
        <f>'Demand Input MP'!E73</f>
        <v>0</v>
      </c>
      <c r="AF145" s="112">
        <f>'Demand Input MP'!F73</f>
        <v>0</v>
      </c>
      <c r="AG145" s="112">
        <f>'Demand Input MP'!G73</f>
        <v>0</v>
      </c>
      <c r="AH145" s="112">
        <f>'Demand Input MP'!H73</f>
        <v>0</v>
      </c>
      <c r="AI145" s="112">
        <f>'Demand Input MP'!I73</f>
        <v>0</v>
      </c>
      <c r="AJ145" s="112">
        <f>'Demand Input MP'!J73</f>
        <v>0</v>
      </c>
      <c r="AK145" s="112">
        <f>'Demand Input MP'!K73</f>
        <v>0</v>
      </c>
      <c r="AL145" s="112">
        <f>'Demand Input MP'!L73</f>
        <v>0</v>
      </c>
      <c r="AM145" s="112">
        <f>'Demand Input MP'!M73</f>
        <v>0</v>
      </c>
      <c r="AN145" s="112">
        <f>'Demand Input MP'!N73</f>
        <v>0</v>
      </c>
      <c r="AO145" t="s">
        <v>425</v>
      </c>
      <c r="AP145" t="s">
        <v>426</v>
      </c>
      <c r="AQ145" t="str">
        <f>AQ138</f>
        <v/>
      </c>
    </row>
    <row r="146" spans="1:43" ht="14.25" customHeight="1" x14ac:dyDescent="0.25">
      <c r="A146" s="1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4" t="s">
        <v>94</v>
      </c>
      <c r="W146" s="125">
        <f>IFERROR((1*MIN(MAX(X140,0.5*IF(SUM('Run Rate History'!E17:AD17)&gt;0,(MEDIAN(IF(B140:AA140&gt;0,B140:AA140))+MEDIAN(IF('Run Rate History'!E17:AD17&gt;0,'Run Rate History'!E17:AD17)))/2,MEDIAN(IF(B140:AA140&gt;0,B140:AA140)))),2*IF(SUM('Run Rate History'!E17:AD17)&gt;0,(MEDIAN(IF(B140:AA140&gt;0,B140:AA140))+MEDIAN(IF('Run Rate History'!E17:AD17&gt;0,'Run Rate History'!E17:AD17)))/2,MEDIAN(IF(B140:AA140&gt;0,B140:AA140))))+2*MIN(MAX(Y140,0.5*IF(SUM('Run Rate History'!E17:AD17)&gt;0,(MEDIAN(IF(B140:AA140&gt;0,B140:AA140))+MEDIAN(IF('Run Rate History'!E17:AD17&gt;0,'Run Rate History'!E17:AD17)))/2,MEDIAN(IF(B140:AA140&gt;0,B140:AA140)))),2*IF(SUM('Run Rate History'!E17:AD17)&gt;0,(MEDIAN(IF(B140:AA140&gt;0,B140:AA140))+MEDIAN(IF('Run Rate History'!E17:AD17&gt;0,'Run Rate History'!E17:AD17)))/2,MEDIAN(IF(B140:AA140&gt;0,B140:AA140))))+3*MIN(MAX(Z140,0.5*IF(SUM('Run Rate History'!E17:AD17)&gt;0,(MEDIAN(IF(B140:AA140&gt;0,B140:AA140))+MEDIAN(IF('Run Rate History'!E17:AD17&gt;0,'Run Rate History'!E17:AD17)))/2,MEDIAN(IF(B140:AA140&gt;0,B140:AA140)))),2*IF(SUM('Run Rate History'!E17:AD17)&gt;0,(MEDIAN(IF(B140:AA140&gt;0,B140:AA140))+MEDIAN(IF('Run Rate History'!E17:AD17&gt;0,'Run Rate History'!E17:AD17)))/2,MEDIAN(IF(B140:AA140&gt;0,B140:AA140))))+4*MIN(MAX(AA140,0.5*IF(SUM('Run Rate History'!E17:AD17)&gt;0,(MEDIAN(IF(B140:AA140&gt;0,B140:AA140))+MEDIAN(IF('Run Rate History'!E17:AD17&gt;0,'Run Rate History'!E17:AD17)))/2,MEDIAN(IF(B140:AA140&gt;0,B140:AA140)))),2*IF(SUM('Run Rate History'!E17:AD17)&gt;0,(MEDIAN(IF(B140:AA140&gt;0,B140:AA140))+MEDIAN(IF('Run Rate History'!E17:AD17&gt;0,'Run Rate History'!E17:AD17)))/2,MEDIAN(IF(B140:AA140&gt;0,B140:AA140)))))/10,0)</f>
        <v>26.35</v>
      </c>
      <c r="X146" s="129" t="s">
        <v>1174</v>
      </c>
      <c r="Y146" s="130">
        <f>IFERROR(VLOOKUP(A138,'Stanje zaliha'!A:E,5,FALSE()),0)</f>
        <v>881</v>
      </c>
      <c r="Z146" s="131"/>
      <c r="AA146" s="113" t="s">
        <v>1175</v>
      </c>
      <c r="AB146" s="118">
        <f t="shared" ref="AB146:AN146" si="26">SUM(AB142:AB145)</f>
        <v>0</v>
      </c>
      <c r="AC146" s="118">
        <f t="shared" si="26"/>
        <v>0</v>
      </c>
      <c r="AD146" s="118">
        <f t="shared" si="26"/>
        <v>0</v>
      </c>
      <c r="AE146" s="118">
        <f t="shared" si="26"/>
        <v>0</v>
      </c>
      <c r="AF146" s="118">
        <f t="shared" si="26"/>
        <v>56</v>
      </c>
      <c r="AG146" s="118">
        <f t="shared" si="26"/>
        <v>16</v>
      </c>
      <c r="AH146" s="118">
        <f t="shared" si="26"/>
        <v>0</v>
      </c>
      <c r="AI146" s="118">
        <f t="shared" si="26"/>
        <v>0</v>
      </c>
      <c r="AJ146" s="118">
        <f t="shared" si="26"/>
        <v>0</v>
      </c>
      <c r="AK146" s="118">
        <f t="shared" si="26"/>
        <v>0</v>
      </c>
      <c r="AL146" s="118">
        <f t="shared" si="26"/>
        <v>0</v>
      </c>
      <c r="AM146" s="118">
        <f t="shared" si="26"/>
        <v>0</v>
      </c>
      <c r="AN146" s="118">
        <f t="shared" si="26"/>
        <v>0</v>
      </c>
      <c r="AO146" t="s">
        <v>427</v>
      </c>
      <c r="AP146" t="s">
        <v>428</v>
      </c>
      <c r="AQ146" t="str">
        <f>AQ138</f>
        <v/>
      </c>
    </row>
    <row r="147" spans="1:43" ht="14.25" customHeight="1" x14ac:dyDescent="0.25">
      <c r="A147" s="1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4" t="s">
        <v>95</v>
      </c>
      <c r="W147" s="125">
        <f>IFERROR(0.6*W146+0.4*W145,0)</f>
        <v>37.902307692307694</v>
      </c>
      <c r="X147" s="132" t="s">
        <v>1176</v>
      </c>
      <c r="Y147" s="133">
        <f>IFERROR(SUMIF('Popis poslanih narudžbi'!A:A,A138,'Popis poslanih narudžbi'!C:C),0)</f>
        <v>0</v>
      </c>
      <c r="Z147" s="131"/>
      <c r="AA147" s="134" t="s">
        <v>1177</v>
      </c>
      <c r="AB147" s="118">
        <f t="shared" ref="AB147:AN147" si="27">AB140+AB146</f>
        <v>66</v>
      </c>
      <c r="AC147" s="118">
        <f t="shared" si="27"/>
        <v>66</v>
      </c>
      <c r="AD147" s="118">
        <f t="shared" si="27"/>
        <v>66</v>
      </c>
      <c r="AE147" s="118">
        <f t="shared" si="27"/>
        <v>66</v>
      </c>
      <c r="AF147" s="118">
        <f t="shared" si="27"/>
        <v>116</v>
      </c>
      <c r="AG147" s="118">
        <f t="shared" si="27"/>
        <v>76</v>
      </c>
      <c r="AH147" s="118">
        <f t="shared" si="27"/>
        <v>66</v>
      </c>
      <c r="AI147" s="118">
        <f t="shared" si="27"/>
        <v>66</v>
      </c>
      <c r="AJ147" s="118">
        <f t="shared" si="27"/>
        <v>66</v>
      </c>
      <c r="AK147" s="118">
        <f t="shared" si="27"/>
        <v>66</v>
      </c>
      <c r="AL147" s="118">
        <f t="shared" si="27"/>
        <v>66</v>
      </c>
      <c r="AM147" s="118">
        <f t="shared" si="27"/>
        <v>66</v>
      </c>
      <c r="AN147" s="118">
        <f t="shared" si="27"/>
        <v>66</v>
      </c>
      <c r="AO147" t="s">
        <v>429</v>
      </c>
      <c r="AP147" t="s">
        <v>430</v>
      </c>
      <c r="AQ147" t="str">
        <f>AQ138</f>
        <v/>
      </c>
    </row>
    <row r="148" spans="1:43" ht="14.25" customHeight="1" x14ac:dyDescent="0.25">
      <c r="A148" s="107" t="str">
        <f>'Run Rate'!A18</f>
        <v>POL09746</v>
      </c>
      <c r="B148" s="135" t="str">
        <f>'Run Rate'!B18</f>
        <v>Polleo 1st Whey 2,27kg Swiss Chocolate Supreme</v>
      </c>
      <c r="C148" s="135" t="str">
        <f>'Run Rate'!C18</f>
        <v>PROTEINI</v>
      </c>
      <c r="D148" s="135" t="str">
        <f>'Run Rate'!D18</f>
        <v>01 GOLD</v>
      </c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22"/>
      <c r="AH148" s="122"/>
      <c r="AI148" s="122"/>
      <c r="AJ148" s="122"/>
      <c r="AK148" s="122"/>
      <c r="AL148" s="122"/>
      <c r="AM148" s="122"/>
      <c r="AN148" s="122"/>
      <c r="AO148" t="s">
        <v>431</v>
      </c>
      <c r="AP148" t="s">
        <v>432</v>
      </c>
      <c r="AQ148" t="str">
        <f>IF(AND(OR($B$1="ALL",$B$1=C148),OR($E$1="ALL",$E$1=D148),OR($B$2="ALL",$B$2=A148),OR($E$2="ALL",IFERROR(SEARCH($E$2,B148),0)&gt;0)),"MATCH","")</f>
        <v/>
      </c>
    </row>
    <row r="149" spans="1:43" ht="14.25" customHeight="1" x14ac:dyDescent="0.25">
      <c r="A149" s="108" t="s">
        <v>1137</v>
      </c>
      <c r="B149" s="136" t="s">
        <v>1138</v>
      </c>
      <c r="C149" s="136" t="s">
        <v>1139</v>
      </c>
      <c r="D149" s="136" t="s">
        <v>1140</v>
      </c>
      <c r="E149" s="136" t="s">
        <v>1141</v>
      </c>
      <c r="F149" s="136" t="s">
        <v>1142</v>
      </c>
      <c r="G149" s="136" t="s">
        <v>1143</v>
      </c>
      <c r="H149" s="136" t="s">
        <v>1144</v>
      </c>
      <c r="I149" s="136" t="s">
        <v>1145</v>
      </c>
      <c r="J149" s="136" t="s">
        <v>1146</v>
      </c>
      <c r="K149" s="136" t="s">
        <v>1147</v>
      </c>
      <c r="L149" s="136" t="s">
        <v>1148</v>
      </c>
      <c r="M149" s="136" t="s">
        <v>1149</v>
      </c>
      <c r="N149" s="136" t="s">
        <v>1150</v>
      </c>
      <c r="O149" s="136" t="s">
        <v>1151</v>
      </c>
      <c r="P149" s="136" t="s">
        <v>1152</v>
      </c>
      <c r="Q149" s="136" t="s">
        <v>1153</v>
      </c>
      <c r="R149" s="136" t="s">
        <v>1154</v>
      </c>
      <c r="S149" s="136" t="s">
        <v>1155</v>
      </c>
      <c r="T149" s="136" t="s">
        <v>1156</v>
      </c>
      <c r="U149" s="136" t="s">
        <v>1157</v>
      </c>
      <c r="V149" s="136" t="s">
        <v>1158</v>
      </c>
      <c r="W149" s="136" t="s">
        <v>1159</v>
      </c>
      <c r="X149" s="136" t="s">
        <v>1160</v>
      </c>
      <c r="Y149" s="136" t="s">
        <v>1161</v>
      </c>
      <c r="Z149" s="136" t="s">
        <v>1162</v>
      </c>
      <c r="AA149" s="136" t="s">
        <v>1163</v>
      </c>
      <c r="AB149" s="137" t="s">
        <v>156</v>
      </c>
      <c r="AC149" s="137" t="s">
        <v>157</v>
      </c>
      <c r="AD149" s="137" t="s">
        <v>158</v>
      </c>
      <c r="AE149" s="137" t="s">
        <v>139</v>
      </c>
      <c r="AF149" s="138" t="s">
        <v>140</v>
      </c>
      <c r="AG149" s="138" t="s">
        <v>141</v>
      </c>
      <c r="AH149" s="138" t="s">
        <v>142</v>
      </c>
      <c r="AI149" s="138" t="s">
        <v>143</v>
      </c>
      <c r="AJ149" s="139" t="s">
        <v>144</v>
      </c>
      <c r="AK149" s="139" t="s">
        <v>145</v>
      </c>
      <c r="AL149" s="139" t="s">
        <v>146</v>
      </c>
      <c r="AM149" s="140" t="s">
        <v>147</v>
      </c>
      <c r="AN149" s="140" t="s">
        <v>148</v>
      </c>
      <c r="AO149" t="s">
        <v>433</v>
      </c>
      <c r="AP149" t="s">
        <v>434</v>
      </c>
      <c r="AQ149" t="str">
        <f>AQ148</f>
        <v/>
      </c>
    </row>
    <row r="150" spans="1:43" ht="14.25" customHeight="1" x14ac:dyDescent="0.25">
      <c r="A150" s="99" t="s">
        <v>1164</v>
      </c>
      <c r="B150" s="112">
        <f>'Run Rate'!E18</f>
        <v>65</v>
      </c>
      <c r="C150" s="112">
        <f>'Run Rate'!F18</f>
        <v>90</v>
      </c>
      <c r="D150" s="112">
        <f>'Run Rate'!G18</f>
        <v>58</v>
      </c>
      <c r="E150" s="112">
        <f>'Run Rate'!H18</f>
        <v>92</v>
      </c>
      <c r="F150" s="112">
        <f>'Run Rate'!I18</f>
        <v>167</v>
      </c>
      <c r="G150" s="112">
        <f>'Run Rate'!J18</f>
        <v>132</v>
      </c>
      <c r="H150" s="112">
        <f>'Run Rate'!K18</f>
        <v>113</v>
      </c>
      <c r="I150" s="112">
        <f>'Run Rate'!L18</f>
        <v>110</v>
      </c>
      <c r="J150" s="112">
        <f>'Run Rate'!M18</f>
        <v>186</v>
      </c>
      <c r="K150" s="112">
        <f>'Run Rate'!N18</f>
        <v>63</v>
      </c>
      <c r="L150" s="112">
        <f>'Run Rate'!O18</f>
        <v>74</v>
      </c>
      <c r="M150" s="112">
        <f>'Run Rate'!P18</f>
        <v>115</v>
      </c>
      <c r="N150" s="112">
        <f>'Run Rate'!Q18</f>
        <v>72</v>
      </c>
      <c r="O150" s="112">
        <f>'Run Rate'!R18</f>
        <v>56</v>
      </c>
      <c r="P150" s="112">
        <f>'Run Rate'!S18</f>
        <v>18</v>
      </c>
      <c r="Q150" s="112">
        <f>'Run Rate'!T18</f>
        <v>62</v>
      </c>
      <c r="R150" s="112">
        <f>'Run Rate'!U18</f>
        <v>86</v>
      </c>
      <c r="S150" s="112">
        <f>'Run Rate'!V18</f>
        <v>160</v>
      </c>
      <c r="T150" s="112">
        <f>'Run Rate'!W18</f>
        <v>77</v>
      </c>
      <c r="U150" s="112">
        <f>'Run Rate'!X18</f>
        <v>142</v>
      </c>
      <c r="V150" s="112">
        <f>'Run Rate'!Y18</f>
        <v>106</v>
      </c>
      <c r="W150" s="112">
        <f>'Run Rate'!Z18</f>
        <v>75</v>
      </c>
      <c r="X150" s="112">
        <f>'Run Rate'!AA18</f>
        <v>100</v>
      </c>
      <c r="Y150" s="112">
        <f>'Run Rate'!AB18</f>
        <v>252</v>
      </c>
      <c r="Z150" s="112">
        <f>'Run Rate'!AC18</f>
        <v>144</v>
      </c>
      <c r="AA150" s="112">
        <f>'Run Rate'!AD18</f>
        <v>218</v>
      </c>
      <c r="AB150" s="113">
        <v>148</v>
      </c>
      <c r="AC150" s="112">
        <v>148</v>
      </c>
      <c r="AD150" s="112">
        <v>148</v>
      </c>
      <c r="AE150" s="112">
        <v>148</v>
      </c>
      <c r="AF150" s="112">
        <v>148</v>
      </c>
      <c r="AG150" s="112">
        <v>148</v>
      </c>
      <c r="AH150" s="112">
        <v>148</v>
      </c>
      <c r="AI150" s="112">
        <v>148</v>
      </c>
      <c r="AJ150" s="112">
        <v>148</v>
      </c>
      <c r="AK150" s="112">
        <v>148</v>
      </c>
      <c r="AL150" s="112">
        <v>148</v>
      </c>
      <c r="AM150" s="112">
        <v>148</v>
      </c>
      <c r="AN150" s="112">
        <v>148</v>
      </c>
      <c r="AO150" t="s">
        <v>435</v>
      </c>
      <c r="AP150" t="s">
        <v>436</v>
      </c>
      <c r="AQ150" t="str">
        <f>AQ148</f>
        <v/>
      </c>
    </row>
    <row r="151" spans="1:43" ht="14.25" customHeight="1" x14ac:dyDescent="0.25">
      <c r="A151" s="99" t="s">
        <v>1165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5"/>
      <c r="X151" s="115"/>
      <c r="Y151" s="115"/>
      <c r="Z151" s="115"/>
      <c r="AA151" s="112" t="s">
        <v>1166</v>
      </c>
      <c r="AB151" s="113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t="s">
        <v>287</v>
      </c>
      <c r="AP151" t="s">
        <v>288</v>
      </c>
      <c r="AQ151" t="str">
        <f>AQ148</f>
        <v/>
      </c>
    </row>
    <row r="152" spans="1:43" ht="14.25" customHeight="1" x14ac:dyDescent="0.25">
      <c r="A152" s="99" t="s">
        <v>1167</v>
      </c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5"/>
      <c r="X152" s="116"/>
      <c r="Y152" s="117"/>
      <c r="Z152" s="115"/>
      <c r="AA152" s="112" t="s">
        <v>1168</v>
      </c>
      <c r="AB152" s="113">
        <f>'Demand Input VP'!B79</f>
        <v>0</v>
      </c>
      <c r="AC152" s="112">
        <f>'Demand Input VP'!C79</f>
        <v>0</v>
      </c>
      <c r="AD152" s="112">
        <f>'Demand Input VP'!D79</f>
        <v>0</v>
      </c>
      <c r="AE152" s="112">
        <f>'Demand Input VP'!E79</f>
        <v>0</v>
      </c>
      <c r="AF152" s="112">
        <f>'Demand Input VP'!F79</f>
        <v>0</v>
      </c>
      <c r="AG152" s="112">
        <f>'Demand Input VP'!G79</f>
        <v>0</v>
      </c>
      <c r="AH152" s="112">
        <f>'Demand Input VP'!H79</f>
        <v>0</v>
      </c>
      <c r="AI152" s="112">
        <f>'Demand Input VP'!I79</f>
        <v>0</v>
      </c>
      <c r="AJ152" s="112">
        <f>'Demand Input VP'!J79</f>
        <v>0</v>
      </c>
      <c r="AK152" s="112">
        <f>'Demand Input VP'!K79</f>
        <v>0</v>
      </c>
      <c r="AL152" s="112">
        <f>'Demand Input VP'!L79</f>
        <v>0</v>
      </c>
      <c r="AM152" s="112">
        <f>'Demand Input VP'!M79</f>
        <v>0</v>
      </c>
      <c r="AN152" s="112">
        <f>'Demand Input VP'!N79</f>
        <v>0</v>
      </c>
      <c r="AO152" t="s">
        <v>437</v>
      </c>
      <c r="AP152" t="s">
        <v>438</v>
      </c>
      <c r="AQ152" t="str">
        <f>AQ148</f>
        <v/>
      </c>
    </row>
    <row r="153" spans="1:43" ht="14.25" customHeight="1" x14ac:dyDescent="0.25">
      <c r="A153" s="99" t="s">
        <v>1169</v>
      </c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5"/>
      <c r="X153" s="116"/>
      <c r="Y153" s="117"/>
      <c r="Z153" s="119"/>
      <c r="AA153" s="120" t="s">
        <v>1170</v>
      </c>
      <c r="AB153" s="121">
        <f>'Demand Input VP'!B78</f>
        <v>0</v>
      </c>
      <c r="AC153" s="120">
        <f>'Demand Input VP'!C78</f>
        <v>0</v>
      </c>
      <c r="AD153" s="120">
        <f>'Demand Input VP'!D78</f>
        <v>0</v>
      </c>
      <c r="AE153" s="120">
        <f>'Demand Input VP'!E78</f>
        <v>0</v>
      </c>
      <c r="AF153" s="120">
        <f>'Demand Input VP'!F78</f>
        <v>0</v>
      </c>
      <c r="AG153" s="120">
        <f>'Demand Input VP'!G78</f>
        <v>0</v>
      </c>
      <c r="AH153" s="120">
        <f>'Demand Input VP'!H78</f>
        <v>0</v>
      </c>
      <c r="AI153" s="120">
        <f>'Demand Input VP'!I78</f>
        <v>0</v>
      </c>
      <c r="AJ153" s="120">
        <f>'Demand Input VP'!J78</f>
        <v>0</v>
      </c>
      <c r="AK153" s="120">
        <f>'Demand Input VP'!K78</f>
        <v>0</v>
      </c>
      <c r="AL153" s="120">
        <f>'Demand Input VP'!L78</f>
        <v>0</v>
      </c>
      <c r="AM153" s="120">
        <f>'Demand Input VP'!M78</f>
        <v>0</v>
      </c>
      <c r="AN153" s="120">
        <f>'Demand Input VP'!N78</f>
        <v>0</v>
      </c>
      <c r="AO153" t="s">
        <v>439</v>
      </c>
      <c r="AP153" t="s">
        <v>440</v>
      </c>
      <c r="AQ153" t="str">
        <f>AQ148</f>
        <v/>
      </c>
    </row>
    <row r="154" spans="1:43" ht="14.25" customHeight="1" x14ac:dyDescent="0.25">
      <c r="A154" s="1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3"/>
      <c r="X154" s="116"/>
      <c r="Y154" s="117"/>
      <c r="Z154" s="123"/>
      <c r="AA154" s="112" t="s">
        <v>1171</v>
      </c>
      <c r="AB154" s="113">
        <f>'Demand Input MP'!B79</f>
        <v>0</v>
      </c>
      <c r="AC154" s="112">
        <f>'Demand Input MP'!C79</f>
        <v>0</v>
      </c>
      <c r="AD154" s="112">
        <f>'Demand Input MP'!D79</f>
        <v>0</v>
      </c>
      <c r="AE154" s="112">
        <f>'Demand Input MP'!E79</f>
        <v>0</v>
      </c>
      <c r="AF154" s="112">
        <f>'Demand Input MP'!F79</f>
        <v>0</v>
      </c>
      <c r="AG154" s="112">
        <f>'Demand Input MP'!G79</f>
        <v>0</v>
      </c>
      <c r="AH154" s="112">
        <f>'Demand Input MP'!H79</f>
        <v>0</v>
      </c>
      <c r="AI154" s="112">
        <f>'Demand Input MP'!I79</f>
        <v>0</v>
      </c>
      <c r="AJ154" s="112">
        <f>'Demand Input MP'!J79</f>
        <v>0</v>
      </c>
      <c r="AK154" s="112">
        <f>'Demand Input MP'!K79</f>
        <v>0</v>
      </c>
      <c r="AL154" s="112">
        <f>'Demand Input MP'!L79</f>
        <v>0</v>
      </c>
      <c r="AM154" s="112">
        <f>'Demand Input MP'!M79</f>
        <v>0</v>
      </c>
      <c r="AN154" s="112">
        <f>'Demand Input MP'!N79</f>
        <v>0</v>
      </c>
      <c r="AO154" t="s">
        <v>441</v>
      </c>
      <c r="AP154" t="s">
        <v>442</v>
      </c>
      <c r="AQ154" t="str">
        <f>AQ148</f>
        <v/>
      </c>
    </row>
    <row r="155" spans="1:43" ht="14.25" customHeight="1" x14ac:dyDescent="0.25">
      <c r="A155" s="1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4" t="s">
        <v>91</v>
      </c>
      <c r="W155" s="125">
        <f>IFERROR(IF(SUM('Run Rate History'!E18:AD18)&gt;0,(SUMPRODUCT((B150:AA150&gt;=PERCENTILE(B150:AA150,0.1))*(B150:AA150&lt;=PERCENTILE(B150:AA150,0.9))*B150:AA150)+SUMPRODUCT(('Run Rate History'!E18:AD18&gt;=PERCENTILE(B150:AA150,0.1))*('Run Rate History'!E18:AD18&lt;=PERCENTILE(B150:AA150,0.9))*'Run Rate History'!E18:AD18))/(SUMPRODUCT((B150:AA150&gt;=PERCENTILE(B150:AA150,0.1))*(B150:AA150&lt;=PERCENTILE(B150:AA150,0.9))*1)+SUMPRODUCT(('Run Rate History'!E18:AD18&gt;=PERCENTILE(B150:AA150,0.1))*('Run Rate History'!E18:AD18&lt;=PERCENTILE(B150:AA150,0.9))*1)),TRIMMEAN(B150:AA150,0.15)),0)</f>
        <v>98.805555555555557</v>
      </c>
      <c r="X155" s="126" t="s">
        <v>1172</v>
      </c>
      <c r="Y155" s="127">
        <f>SUM(B150:AA150)/26</f>
        <v>108.96153846153847</v>
      </c>
      <c r="Z155" s="128"/>
      <c r="AA155" s="112" t="s">
        <v>1173</v>
      </c>
      <c r="AB155" s="113">
        <f>'Demand Input MP'!B78</f>
        <v>0</v>
      </c>
      <c r="AC155" s="112">
        <f>'Demand Input MP'!C78</f>
        <v>0</v>
      </c>
      <c r="AD155" s="112">
        <f>'Demand Input MP'!D78</f>
        <v>0</v>
      </c>
      <c r="AE155" s="112">
        <f>'Demand Input MP'!E78</f>
        <v>0</v>
      </c>
      <c r="AF155" s="112">
        <f>'Demand Input MP'!F78</f>
        <v>0</v>
      </c>
      <c r="AG155" s="112">
        <f>'Demand Input MP'!G78</f>
        <v>0</v>
      </c>
      <c r="AH155" s="112">
        <f>'Demand Input MP'!H78</f>
        <v>0</v>
      </c>
      <c r="AI155" s="112">
        <f>'Demand Input MP'!I78</f>
        <v>0</v>
      </c>
      <c r="AJ155" s="112">
        <f>'Demand Input MP'!J78</f>
        <v>0</v>
      </c>
      <c r="AK155" s="112">
        <f>'Demand Input MP'!K78</f>
        <v>0</v>
      </c>
      <c r="AL155" s="112">
        <f>'Demand Input MP'!L78</f>
        <v>0</v>
      </c>
      <c r="AM155" s="112">
        <f>'Demand Input MP'!M78</f>
        <v>0</v>
      </c>
      <c r="AN155" s="112">
        <f>'Demand Input MP'!N78</f>
        <v>0</v>
      </c>
      <c r="AO155" t="s">
        <v>443</v>
      </c>
      <c r="AP155" t="s">
        <v>444</v>
      </c>
      <c r="AQ155" t="str">
        <f>AQ148</f>
        <v/>
      </c>
    </row>
    <row r="156" spans="1:43" ht="14.25" customHeight="1" x14ac:dyDescent="0.25">
      <c r="A156" s="1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4" t="s">
        <v>94</v>
      </c>
      <c r="W156" s="125">
        <f>IFERROR((1*MIN(MAX(X150,0.5*IF(SUM('Run Rate History'!E18:AD18)&gt;0,(MEDIAN(IF(B150:AA150&gt;0,B150:AA150))+MEDIAN(IF('Run Rate History'!E18:AD18&gt;0,'Run Rate History'!E18:AD18)))/2,MEDIAN(IF(B150:AA150&gt;0,B150:AA150)))),2*IF(SUM('Run Rate History'!E18:AD18)&gt;0,(MEDIAN(IF(B150:AA150&gt;0,B150:AA150))+MEDIAN(IF('Run Rate History'!E18:AD18&gt;0,'Run Rate History'!E18:AD18)))/2,MEDIAN(IF(B150:AA150&gt;0,B150:AA150))))+2*MIN(MAX(Y150,0.5*IF(SUM('Run Rate History'!E18:AD18)&gt;0,(MEDIAN(IF(B150:AA150&gt;0,B150:AA150))+MEDIAN(IF('Run Rate History'!E18:AD18&gt;0,'Run Rate History'!E18:AD18)))/2,MEDIAN(IF(B150:AA150&gt;0,B150:AA150)))),2*IF(SUM('Run Rate History'!E18:AD18)&gt;0,(MEDIAN(IF(B150:AA150&gt;0,B150:AA150))+MEDIAN(IF('Run Rate History'!E18:AD18&gt;0,'Run Rate History'!E18:AD18)))/2,MEDIAN(IF(B150:AA150&gt;0,B150:AA150))))+3*MIN(MAX(Z150,0.5*IF(SUM('Run Rate History'!E18:AD18)&gt;0,(MEDIAN(IF(B150:AA150&gt;0,B150:AA150))+MEDIAN(IF('Run Rate History'!E18:AD18&gt;0,'Run Rate History'!E18:AD18)))/2,MEDIAN(IF(B150:AA150&gt;0,B150:AA150)))),2*IF(SUM('Run Rate History'!E18:AD18)&gt;0,(MEDIAN(IF(B150:AA150&gt;0,B150:AA150))+MEDIAN(IF('Run Rate History'!E18:AD18&gt;0,'Run Rate History'!E18:AD18)))/2,MEDIAN(IF(B150:AA150&gt;0,B150:AA150))))+4*MIN(MAX(AA150,0.5*IF(SUM('Run Rate History'!E18:AD18)&gt;0,(MEDIAN(IF(B150:AA150&gt;0,B150:AA150))+MEDIAN(IF('Run Rate History'!E18:AD18&gt;0,'Run Rate History'!E18:AD18)))/2,MEDIAN(IF(B150:AA150&gt;0,B150:AA150)))),2*IF(SUM('Run Rate History'!E18:AD18)&gt;0,(MEDIAN(IF(B150:AA150&gt;0,B150:AA150))+MEDIAN(IF('Run Rate History'!E18:AD18&gt;0,'Run Rate History'!E18:AD18)))/2,MEDIAN(IF(B150:AA150&gt;0,B150:AA150)))))/10,0)</f>
        <v>154.6</v>
      </c>
      <c r="X156" s="129" t="s">
        <v>1174</v>
      </c>
      <c r="Y156" s="130">
        <f>IFERROR(VLOOKUP(A148,'Stanje zaliha'!A:E,5,FALSE()),0)</f>
        <v>935</v>
      </c>
      <c r="Z156" s="131"/>
      <c r="AA156" s="113" t="s">
        <v>1175</v>
      </c>
      <c r="AB156" s="118">
        <f t="shared" ref="AB156:AN156" si="28">SUM(AB152:AB155)</f>
        <v>0</v>
      </c>
      <c r="AC156" s="118">
        <f t="shared" si="28"/>
        <v>0</v>
      </c>
      <c r="AD156" s="118">
        <f t="shared" si="28"/>
        <v>0</v>
      </c>
      <c r="AE156" s="118">
        <f t="shared" si="28"/>
        <v>0</v>
      </c>
      <c r="AF156" s="118">
        <f t="shared" si="28"/>
        <v>0</v>
      </c>
      <c r="AG156" s="118">
        <f t="shared" si="28"/>
        <v>0</v>
      </c>
      <c r="AH156" s="118">
        <f t="shared" si="28"/>
        <v>0</v>
      </c>
      <c r="AI156" s="118">
        <f t="shared" si="28"/>
        <v>0</v>
      </c>
      <c r="AJ156" s="118">
        <f t="shared" si="28"/>
        <v>0</v>
      </c>
      <c r="AK156" s="118">
        <f t="shared" si="28"/>
        <v>0</v>
      </c>
      <c r="AL156" s="118">
        <f t="shared" si="28"/>
        <v>0</v>
      </c>
      <c r="AM156" s="118">
        <f t="shared" si="28"/>
        <v>0</v>
      </c>
      <c r="AN156" s="118">
        <f t="shared" si="28"/>
        <v>0</v>
      </c>
      <c r="AO156" t="s">
        <v>445</v>
      </c>
      <c r="AP156" t="s">
        <v>446</v>
      </c>
      <c r="AQ156" t="str">
        <f>AQ148</f>
        <v/>
      </c>
    </row>
    <row r="157" spans="1:43" ht="14.25" customHeight="1" x14ac:dyDescent="0.25">
      <c r="A157" s="1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4" t="s">
        <v>95</v>
      </c>
      <c r="W157" s="125">
        <f>IFERROR(0.6*W156+0.4*W155,0)</f>
        <v>132.28222222222223</v>
      </c>
      <c r="X157" s="132" t="s">
        <v>1176</v>
      </c>
      <c r="Y157" s="133">
        <f>IFERROR(SUMIF('Popis poslanih narudžbi'!A:A,A148,'Popis poslanih narudžbi'!C:C),0)</f>
        <v>882</v>
      </c>
      <c r="Z157" s="131"/>
      <c r="AA157" s="134" t="s">
        <v>1177</v>
      </c>
      <c r="AB157" s="118">
        <f t="shared" ref="AB157:AN157" si="29">AB150+AB156</f>
        <v>148</v>
      </c>
      <c r="AC157" s="118">
        <f t="shared" si="29"/>
        <v>148</v>
      </c>
      <c r="AD157" s="118">
        <f t="shared" si="29"/>
        <v>148</v>
      </c>
      <c r="AE157" s="118">
        <f t="shared" si="29"/>
        <v>148</v>
      </c>
      <c r="AF157" s="118">
        <f t="shared" si="29"/>
        <v>148</v>
      </c>
      <c r="AG157" s="118">
        <f t="shared" si="29"/>
        <v>148</v>
      </c>
      <c r="AH157" s="118">
        <f t="shared" si="29"/>
        <v>148</v>
      </c>
      <c r="AI157" s="118">
        <f t="shared" si="29"/>
        <v>148</v>
      </c>
      <c r="AJ157" s="118">
        <f t="shared" si="29"/>
        <v>148</v>
      </c>
      <c r="AK157" s="118">
        <f t="shared" si="29"/>
        <v>148</v>
      </c>
      <c r="AL157" s="118">
        <f t="shared" si="29"/>
        <v>148</v>
      </c>
      <c r="AM157" s="118">
        <f t="shared" si="29"/>
        <v>148</v>
      </c>
      <c r="AN157" s="118">
        <f t="shared" si="29"/>
        <v>148</v>
      </c>
      <c r="AO157" t="s">
        <v>447</v>
      </c>
      <c r="AP157" t="s">
        <v>448</v>
      </c>
      <c r="AQ157" t="str">
        <f>AQ148</f>
        <v/>
      </c>
    </row>
    <row r="158" spans="1:43" ht="14.25" customHeight="1" x14ac:dyDescent="0.25">
      <c r="A158" s="107" t="str">
        <f>'Run Rate'!A19</f>
        <v>POL12836</v>
      </c>
      <c r="B158" s="135" t="str">
        <f>'Run Rate'!B19</f>
        <v>Polleo &amp; AP Cre-Amino 300 g Cola-Lemon</v>
      </c>
      <c r="C158" s="135" t="str">
        <f>'Run Rate'!C19</f>
        <v>SPORTSKA PREHRANA</v>
      </c>
      <c r="D158" s="135" t="str">
        <f>'Run Rate'!D19</f>
        <v>01 GOLD</v>
      </c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  <c r="AJ158" s="122"/>
      <c r="AK158" s="122"/>
      <c r="AL158" s="122"/>
      <c r="AM158" s="122"/>
      <c r="AN158" s="122"/>
      <c r="AO158" t="s">
        <v>449</v>
      </c>
      <c r="AP158" t="s">
        <v>450</v>
      </c>
      <c r="AQ158" t="str">
        <f>IF(AND(OR($B$1="ALL",$B$1=C158),OR($E$1="ALL",$E$1=D158),OR($B$2="ALL",$B$2=A158),OR($E$2="ALL",IFERROR(SEARCH($E$2,B158),0)&gt;0)),"MATCH","")</f>
        <v/>
      </c>
    </row>
    <row r="159" spans="1:43" ht="14.25" customHeight="1" x14ac:dyDescent="0.25">
      <c r="A159" s="108" t="s">
        <v>1137</v>
      </c>
      <c r="B159" s="136" t="s">
        <v>1138</v>
      </c>
      <c r="C159" s="136" t="s">
        <v>1139</v>
      </c>
      <c r="D159" s="136" t="s">
        <v>1140</v>
      </c>
      <c r="E159" s="136" t="s">
        <v>1141</v>
      </c>
      <c r="F159" s="136" t="s">
        <v>1142</v>
      </c>
      <c r="G159" s="136" t="s">
        <v>1143</v>
      </c>
      <c r="H159" s="136" t="s">
        <v>1144</v>
      </c>
      <c r="I159" s="136" t="s">
        <v>1145</v>
      </c>
      <c r="J159" s="136" t="s">
        <v>1146</v>
      </c>
      <c r="K159" s="136" t="s">
        <v>1147</v>
      </c>
      <c r="L159" s="136" t="s">
        <v>1148</v>
      </c>
      <c r="M159" s="136" t="s">
        <v>1149</v>
      </c>
      <c r="N159" s="136" t="s">
        <v>1150</v>
      </c>
      <c r="O159" s="136" t="s">
        <v>1151</v>
      </c>
      <c r="P159" s="136" t="s">
        <v>1152</v>
      </c>
      <c r="Q159" s="136" t="s">
        <v>1153</v>
      </c>
      <c r="R159" s="136" t="s">
        <v>1154</v>
      </c>
      <c r="S159" s="136" t="s">
        <v>1155</v>
      </c>
      <c r="T159" s="136" t="s">
        <v>1156</v>
      </c>
      <c r="U159" s="136" t="s">
        <v>1157</v>
      </c>
      <c r="V159" s="136" t="s">
        <v>1158</v>
      </c>
      <c r="W159" s="136" t="s">
        <v>1159</v>
      </c>
      <c r="X159" s="136" t="s">
        <v>1160</v>
      </c>
      <c r="Y159" s="136" t="s">
        <v>1161</v>
      </c>
      <c r="Z159" s="136" t="s">
        <v>1162</v>
      </c>
      <c r="AA159" s="136" t="s">
        <v>1163</v>
      </c>
      <c r="AB159" s="137" t="s">
        <v>156</v>
      </c>
      <c r="AC159" s="137" t="s">
        <v>157</v>
      </c>
      <c r="AD159" s="137" t="s">
        <v>158</v>
      </c>
      <c r="AE159" s="137" t="s">
        <v>139</v>
      </c>
      <c r="AF159" s="138" t="s">
        <v>140</v>
      </c>
      <c r="AG159" s="138" t="s">
        <v>141</v>
      </c>
      <c r="AH159" s="138" t="s">
        <v>142</v>
      </c>
      <c r="AI159" s="138" t="s">
        <v>143</v>
      </c>
      <c r="AJ159" s="139" t="s">
        <v>144</v>
      </c>
      <c r="AK159" s="139" t="s">
        <v>145</v>
      </c>
      <c r="AL159" s="139" t="s">
        <v>146</v>
      </c>
      <c r="AM159" s="140" t="s">
        <v>147</v>
      </c>
      <c r="AN159" s="140" t="s">
        <v>148</v>
      </c>
      <c r="AO159" t="s">
        <v>451</v>
      </c>
      <c r="AP159" t="s">
        <v>452</v>
      </c>
      <c r="AQ159" t="str">
        <f>AQ158</f>
        <v/>
      </c>
    </row>
    <row r="160" spans="1:43" ht="14.25" customHeight="1" x14ac:dyDescent="0.25">
      <c r="A160" s="99" t="s">
        <v>1164</v>
      </c>
      <c r="B160" s="112">
        <f>'Run Rate'!E19</f>
        <v>16</v>
      </c>
      <c r="C160" s="112">
        <f>'Run Rate'!F19</f>
        <v>39</v>
      </c>
      <c r="D160" s="112">
        <f>'Run Rate'!G19</f>
        <v>258</v>
      </c>
      <c r="E160" s="112">
        <f>'Run Rate'!H19</f>
        <v>190</v>
      </c>
      <c r="F160" s="112">
        <f>'Run Rate'!I19</f>
        <v>95</v>
      </c>
      <c r="G160" s="112">
        <f>'Run Rate'!J19</f>
        <v>21</v>
      </c>
      <c r="H160" s="112">
        <f>'Run Rate'!K19</f>
        <v>35</v>
      </c>
      <c r="I160" s="112">
        <f>'Run Rate'!L19</f>
        <v>31</v>
      </c>
      <c r="J160" s="112">
        <f>'Run Rate'!M19</f>
        <v>25</v>
      </c>
      <c r="K160" s="112">
        <f>'Run Rate'!N19</f>
        <v>15</v>
      </c>
      <c r="L160" s="112">
        <f>'Run Rate'!O19</f>
        <v>17</v>
      </c>
      <c r="M160" s="112">
        <f>'Run Rate'!P19</f>
        <v>23</v>
      </c>
      <c r="N160" s="112">
        <f>'Run Rate'!Q19</f>
        <v>11</v>
      </c>
      <c r="O160" s="112">
        <f>'Run Rate'!R19</f>
        <v>8</v>
      </c>
      <c r="P160" s="112">
        <f>'Run Rate'!S19</f>
        <v>49</v>
      </c>
      <c r="Q160" s="112">
        <f>'Run Rate'!T19</f>
        <v>103</v>
      </c>
      <c r="R160" s="112">
        <f>'Run Rate'!U19</f>
        <v>278</v>
      </c>
      <c r="S160" s="112">
        <f>'Run Rate'!V19</f>
        <v>254</v>
      </c>
      <c r="T160" s="112">
        <f>'Run Rate'!W19</f>
        <v>246</v>
      </c>
      <c r="U160" s="112">
        <f>'Run Rate'!X19</f>
        <v>41</v>
      </c>
      <c r="V160" s="112">
        <f>'Run Rate'!Y19</f>
        <v>59</v>
      </c>
      <c r="W160" s="112">
        <f>'Run Rate'!Z19</f>
        <v>36</v>
      </c>
      <c r="X160" s="112">
        <f>'Run Rate'!AA19</f>
        <v>36</v>
      </c>
      <c r="Y160" s="112">
        <f>'Run Rate'!AB19</f>
        <v>22</v>
      </c>
      <c r="Z160" s="112">
        <f>'Run Rate'!AC19</f>
        <v>12</v>
      </c>
      <c r="AA160" s="112">
        <f>'Run Rate'!AD19</f>
        <v>93</v>
      </c>
      <c r="AB160" s="113">
        <v>45</v>
      </c>
      <c r="AC160" s="112">
        <v>46</v>
      </c>
      <c r="AD160" s="112">
        <v>41</v>
      </c>
      <c r="AE160" s="112">
        <v>46</v>
      </c>
      <c r="AF160" s="112">
        <v>39</v>
      </c>
      <c r="AG160" s="112">
        <v>40</v>
      </c>
      <c r="AH160" s="112">
        <v>43</v>
      </c>
      <c r="AI160" s="112">
        <v>42</v>
      </c>
      <c r="AJ160" s="112">
        <v>37</v>
      </c>
      <c r="AK160" s="112">
        <v>38</v>
      </c>
      <c r="AL160" s="112">
        <v>38</v>
      </c>
      <c r="AM160" s="112">
        <v>35</v>
      </c>
      <c r="AN160" s="112">
        <v>37</v>
      </c>
      <c r="AO160" t="s">
        <v>453</v>
      </c>
      <c r="AP160" t="s">
        <v>454</v>
      </c>
      <c r="AQ160" t="str">
        <f>AQ158</f>
        <v/>
      </c>
    </row>
    <row r="161" spans="1:43" ht="14.25" customHeight="1" x14ac:dyDescent="0.25">
      <c r="A161" s="99" t="s">
        <v>1165</v>
      </c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5"/>
      <c r="X161" s="115"/>
      <c r="Y161" s="115"/>
      <c r="Z161" s="115"/>
      <c r="AA161" s="112" t="s">
        <v>1166</v>
      </c>
      <c r="AB161" s="113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t="s">
        <v>455</v>
      </c>
      <c r="AP161" t="s">
        <v>456</v>
      </c>
      <c r="AQ161" t="str">
        <f>AQ158</f>
        <v/>
      </c>
    </row>
    <row r="162" spans="1:43" ht="14.25" customHeight="1" x14ac:dyDescent="0.25">
      <c r="A162" s="99" t="s">
        <v>1167</v>
      </c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5"/>
      <c r="X162" s="116"/>
      <c r="Y162" s="117"/>
      <c r="Z162" s="115"/>
      <c r="AA162" s="112" t="s">
        <v>1168</v>
      </c>
      <c r="AB162" s="113">
        <f>'Demand Input VP'!B84</f>
        <v>0</v>
      </c>
      <c r="AC162" s="112">
        <f>'Demand Input VP'!C84</f>
        <v>0</v>
      </c>
      <c r="AD162" s="112">
        <f>'Demand Input VP'!D84</f>
        <v>0</v>
      </c>
      <c r="AE162" s="112">
        <f>'Demand Input VP'!E84</f>
        <v>0</v>
      </c>
      <c r="AF162" s="112">
        <f>'Demand Input VP'!F84</f>
        <v>136</v>
      </c>
      <c r="AG162" s="112">
        <f>'Demand Input VP'!G84</f>
        <v>48</v>
      </c>
      <c r="AH162" s="112">
        <f>'Demand Input VP'!H84</f>
        <v>0</v>
      </c>
      <c r="AI162" s="112">
        <f>'Demand Input VP'!I84</f>
        <v>0</v>
      </c>
      <c r="AJ162" s="112">
        <f>'Demand Input VP'!J84</f>
        <v>0</v>
      </c>
      <c r="AK162" s="112">
        <f>'Demand Input VP'!K84</f>
        <v>0</v>
      </c>
      <c r="AL162" s="112">
        <f>'Demand Input VP'!L84</f>
        <v>0</v>
      </c>
      <c r="AM162" s="112">
        <f>'Demand Input VP'!M84</f>
        <v>0</v>
      </c>
      <c r="AN162" s="112">
        <f>'Demand Input VP'!N84</f>
        <v>0</v>
      </c>
      <c r="AO162" t="s">
        <v>457</v>
      </c>
      <c r="AP162" t="s">
        <v>458</v>
      </c>
      <c r="AQ162" t="str">
        <f>AQ158</f>
        <v/>
      </c>
    </row>
    <row r="163" spans="1:43" ht="14.25" customHeight="1" x14ac:dyDescent="0.25">
      <c r="A163" s="99" t="s">
        <v>1169</v>
      </c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5"/>
      <c r="X163" s="116"/>
      <c r="Y163" s="117"/>
      <c r="Z163" s="119"/>
      <c r="AA163" s="120" t="s">
        <v>1170</v>
      </c>
      <c r="AB163" s="121">
        <f>'Demand Input VP'!B83</f>
        <v>0</v>
      </c>
      <c r="AC163" s="120">
        <f>'Demand Input VP'!C83</f>
        <v>0</v>
      </c>
      <c r="AD163" s="120">
        <f>'Demand Input VP'!D83</f>
        <v>0</v>
      </c>
      <c r="AE163" s="120">
        <f>'Demand Input VP'!E83</f>
        <v>0</v>
      </c>
      <c r="AF163" s="120">
        <f>'Demand Input VP'!F83</f>
        <v>0</v>
      </c>
      <c r="AG163" s="120">
        <f>'Demand Input VP'!G83</f>
        <v>0</v>
      </c>
      <c r="AH163" s="120">
        <f>'Demand Input VP'!H83</f>
        <v>0</v>
      </c>
      <c r="AI163" s="120">
        <f>'Demand Input VP'!I83</f>
        <v>0</v>
      </c>
      <c r="AJ163" s="120">
        <f>'Demand Input VP'!J83</f>
        <v>16</v>
      </c>
      <c r="AK163" s="120">
        <f>'Demand Input VP'!K83</f>
        <v>16</v>
      </c>
      <c r="AL163" s="120">
        <f>'Demand Input VP'!L83</f>
        <v>16</v>
      </c>
      <c r="AM163" s="120">
        <f>'Demand Input VP'!M83</f>
        <v>16</v>
      </c>
      <c r="AN163" s="120">
        <f>'Demand Input VP'!N83</f>
        <v>16</v>
      </c>
      <c r="AO163" t="s">
        <v>459</v>
      </c>
      <c r="AP163" t="s">
        <v>460</v>
      </c>
      <c r="AQ163" t="str">
        <f>AQ158</f>
        <v/>
      </c>
    </row>
    <row r="164" spans="1:43" ht="14.25" customHeight="1" x14ac:dyDescent="0.25">
      <c r="A164" s="1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3"/>
      <c r="X164" s="116"/>
      <c r="Y164" s="117"/>
      <c r="Z164" s="123"/>
      <c r="AA164" s="112" t="s">
        <v>1171</v>
      </c>
      <c r="AB164" s="113">
        <f>'Demand Input MP'!B84</f>
        <v>0</v>
      </c>
      <c r="AC164" s="112">
        <f>'Demand Input MP'!C84</f>
        <v>0</v>
      </c>
      <c r="AD164" s="112">
        <f>'Demand Input MP'!D84</f>
        <v>0</v>
      </c>
      <c r="AE164" s="112">
        <f>'Demand Input MP'!E84</f>
        <v>0</v>
      </c>
      <c r="AF164" s="112">
        <f>'Demand Input MP'!F84</f>
        <v>0</v>
      </c>
      <c r="AG164" s="112">
        <f>'Demand Input MP'!G84</f>
        <v>0</v>
      </c>
      <c r="AH164" s="112">
        <f>'Demand Input MP'!H84</f>
        <v>0</v>
      </c>
      <c r="AI164" s="112">
        <f>'Demand Input MP'!I84</f>
        <v>0</v>
      </c>
      <c r="AJ164" s="112">
        <f>'Demand Input MP'!J84</f>
        <v>0</v>
      </c>
      <c r="AK164" s="112">
        <f>'Demand Input MP'!K84</f>
        <v>0</v>
      </c>
      <c r="AL164" s="112">
        <f>'Demand Input MP'!L84</f>
        <v>0</v>
      </c>
      <c r="AM164" s="112">
        <f>'Demand Input MP'!M84</f>
        <v>0</v>
      </c>
      <c r="AN164" s="112">
        <f>'Demand Input MP'!N84</f>
        <v>0</v>
      </c>
      <c r="AO164" t="s">
        <v>461</v>
      </c>
      <c r="AP164" t="s">
        <v>462</v>
      </c>
      <c r="AQ164" t="str">
        <f>AQ158</f>
        <v/>
      </c>
    </row>
    <row r="165" spans="1:43" ht="14.25" customHeight="1" x14ac:dyDescent="0.25">
      <c r="A165" s="1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4" t="s">
        <v>91</v>
      </c>
      <c r="W165" s="125">
        <f>IFERROR(IF(SUM('Run Rate History'!E19:AD19)&gt;0,(SUMPRODUCT((B160:AA160&gt;=PERCENTILE(B160:AA160,0.1))*(B160:AA160&lt;=PERCENTILE(B160:AA160,0.9))*B160:AA160)+SUMPRODUCT(('Run Rate History'!E19:AD19&gt;=PERCENTILE(B160:AA160,0.1))*('Run Rate History'!E19:AD19&lt;=PERCENTILE(B160:AA160,0.9))*'Run Rate History'!E19:AD19))/(SUMPRODUCT((B160:AA160&gt;=PERCENTILE(B160:AA160,0.1))*(B160:AA160&lt;=PERCENTILE(B160:AA160,0.9))*1)+SUMPRODUCT(('Run Rate History'!E19:AD19&gt;=PERCENTILE(B160:AA160,0.1))*('Run Rate History'!E19:AD19&lt;=PERCENTILE(B160:AA160,0.9))*1)),TRIMMEAN(B160:AA160,0.15)),0)</f>
        <v>66.482758620689651</v>
      </c>
      <c r="X165" s="126" t="s">
        <v>1172</v>
      </c>
      <c r="Y165" s="127">
        <f>SUM(B160:AA160)/26</f>
        <v>77.42307692307692</v>
      </c>
      <c r="Z165" s="128"/>
      <c r="AA165" s="112" t="s">
        <v>1173</v>
      </c>
      <c r="AB165" s="113">
        <f>'Demand Input MP'!B83</f>
        <v>0</v>
      </c>
      <c r="AC165" s="112">
        <f>'Demand Input MP'!C83</f>
        <v>0</v>
      </c>
      <c r="AD165" s="112">
        <f>'Demand Input MP'!D83</f>
        <v>0</v>
      </c>
      <c r="AE165" s="112">
        <f>'Demand Input MP'!E83</f>
        <v>0</v>
      </c>
      <c r="AF165" s="112">
        <f>'Demand Input MP'!F83</f>
        <v>0</v>
      </c>
      <c r="AG165" s="112">
        <f>'Demand Input MP'!G83</f>
        <v>0</v>
      </c>
      <c r="AH165" s="112">
        <f>'Demand Input MP'!H83</f>
        <v>0</v>
      </c>
      <c r="AI165" s="112">
        <f>'Demand Input MP'!I83</f>
        <v>0</v>
      </c>
      <c r="AJ165" s="112">
        <f>'Demand Input MP'!J83</f>
        <v>0</v>
      </c>
      <c r="AK165" s="112">
        <f>'Demand Input MP'!K83</f>
        <v>0</v>
      </c>
      <c r="AL165" s="112">
        <f>'Demand Input MP'!L83</f>
        <v>0</v>
      </c>
      <c r="AM165" s="112">
        <f>'Demand Input MP'!M83</f>
        <v>0</v>
      </c>
      <c r="AN165" s="112">
        <f>'Demand Input MP'!N83</f>
        <v>0</v>
      </c>
      <c r="AO165" t="s">
        <v>463</v>
      </c>
      <c r="AP165" t="s">
        <v>464</v>
      </c>
      <c r="AQ165" t="str">
        <f>AQ158</f>
        <v/>
      </c>
    </row>
    <row r="166" spans="1:43" ht="14.25" customHeight="1" x14ac:dyDescent="0.25">
      <c r="A166" s="1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4" t="s">
        <v>94</v>
      </c>
      <c r="W166" s="125">
        <f>IFERROR((1*MIN(MAX(X160,0.5*IF(SUM('Run Rate History'!E19:AD19)&gt;0,(MEDIAN(IF(B160:AA160&gt;0,B160:AA160))+MEDIAN(IF('Run Rate History'!E19:AD19&gt;0,'Run Rate History'!E19:AD19)))/2,MEDIAN(IF(B160:AA160&gt;0,B160:AA160)))),2*IF(SUM('Run Rate History'!E19:AD19)&gt;0,(MEDIAN(IF(B160:AA160&gt;0,B160:AA160))+MEDIAN(IF('Run Rate History'!E19:AD19&gt;0,'Run Rate History'!E19:AD19)))/2,MEDIAN(IF(B160:AA160&gt;0,B160:AA160))))+2*MIN(MAX(Y160,0.5*IF(SUM('Run Rate History'!E19:AD19)&gt;0,(MEDIAN(IF(B160:AA160&gt;0,B160:AA160))+MEDIAN(IF('Run Rate History'!E19:AD19&gt;0,'Run Rate History'!E19:AD19)))/2,MEDIAN(IF(B160:AA160&gt;0,B160:AA160)))),2*IF(SUM('Run Rate History'!E19:AD19)&gt;0,(MEDIAN(IF(B160:AA160&gt;0,B160:AA160))+MEDIAN(IF('Run Rate History'!E19:AD19&gt;0,'Run Rate History'!E19:AD19)))/2,MEDIAN(IF(B160:AA160&gt;0,B160:AA160))))+3*MIN(MAX(Z160,0.5*IF(SUM('Run Rate History'!E19:AD19)&gt;0,(MEDIAN(IF(B160:AA160&gt;0,B160:AA160))+MEDIAN(IF('Run Rate History'!E19:AD19&gt;0,'Run Rate History'!E19:AD19)))/2,MEDIAN(IF(B160:AA160&gt;0,B160:AA160)))),2*IF(SUM('Run Rate History'!E19:AD19)&gt;0,(MEDIAN(IF(B160:AA160&gt;0,B160:AA160))+MEDIAN(IF('Run Rate History'!E19:AD19&gt;0,'Run Rate History'!E19:AD19)))/2,MEDIAN(IF(B160:AA160&gt;0,B160:AA160))))+4*MIN(MAX(AA160,0.5*IF(SUM('Run Rate History'!E19:AD19)&gt;0,(MEDIAN(IF(B160:AA160&gt;0,B160:AA160))+MEDIAN(IF('Run Rate History'!E19:AD19&gt;0,'Run Rate History'!E19:AD19)))/2,MEDIAN(IF(B160:AA160&gt;0,B160:AA160)))),2*IF(SUM('Run Rate History'!E19:AD19)&gt;0,(MEDIAN(IF(B160:AA160&gt;0,B160:AA160))+MEDIAN(IF('Run Rate History'!E19:AD19&gt;0,'Run Rate History'!E19:AD19)))/2,MEDIAN(IF(B160:AA160&gt;0,B160:AA160)))))/10,0)</f>
        <v>26</v>
      </c>
      <c r="X166" s="129" t="s">
        <v>1174</v>
      </c>
      <c r="Y166" s="130">
        <f>IFERROR(VLOOKUP(A158,'Stanje zaliha'!A:E,5,FALSE()),0)</f>
        <v>1006</v>
      </c>
      <c r="Z166" s="131"/>
      <c r="AA166" s="113" t="s">
        <v>1175</v>
      </c>
      <c r="AB166" s="118">
        <f t="shared" ref="AB166:AN166" si="30">SUM(AB162:AB165)</f>
        <v>0</v>
      </c>
      <c r="AC166" s="118">
        <f t="shared" si="30"/>
        <v>0</v>
      </c>
      <c r="AD166" s="118">
        <f t="shared" si="30"/>
        <v>0</v>
      </c>
      <c r="AE166" s="118">
        <f t="shared" si="30"/>
        <v>0</v>
      </c>
      <c r="AF166" s="118">
        <f t="shared" si="30"/>
        <v>136</v>
      </c>
      <c r="AG166" s="118">
        <f t="shared" si="30"/>
        <v>48</v>
      </c>
      <c r="AH166" s="118">
        <f t="shared" si="30"/>
        <v>0</v>
      </c>
      <c r="AI166" s="118">
        <f t="shared" si="30"/>
        <v>0</v>
      </c>
      <c r="AJ166" s="118">
        <f t="shared" si="30"/>
        <v>16</v>
      </c>
      <c r="AK166" s="118">
        <f t="shared" si="30"/>
        <v>16</v>
      </c>
      <c r="AL166" s="118">
        <f t="shared" si="30"/>
        <v>16</v>
      </c>
      <c r="AM166" s="118">
        <f t="shared" si="30"/>
        <v>16</v>
      </c>
      <c r="AN166" s="118">
        <f t="shared" si="30"/>
        <v>16</v>
      </c>
      <c r="AO166" t="s">
        <v>465</v>
      </c>
      <c r="AP166" t="s">
        <v>466</v>
      </c>
      <c r="AQ166" t="str">
        <f>AQ158</f>
        <v/>
      </c>
    </row>
    <row r="167" spans="1:43" ht="14.25" customHeight="1" x14ac:dyDescent="0.25">
      <c r="A167" s="1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4" t="s">
        <v>95</v>
      </c>
      <c r="W167" s="125">
        <f>IFERROR(0.6*W166+0.4*W165,0)</f>
        <v>42.193103448275863</v>
      </c>
      <c r="X167" s="132" t="s">
        <v>1176</v>
      </c>
      <c r="Y167" s="133">
        <f>IFERROR(SUMIF('Popis poslanih narudžbi'!A:A,A158,'Popis poslanih narudžbi'!C:C),0)</f>
        <v>0</v>
      </c>
      <c r="Z167" s="131"/>
      <c r="AA167" s="134" t="s">
        <v>1177</v>
      </c>
      <c r="AB167" s="118">
        <f t="shared" ref="AB167:AN167" si="31">AB160+AB166</f>
        <v>45</v>
      </c>
      <c r="AC167" s="118">
        <f t="shared" si="31"/>
        <v>46</v>
      </c>
      <c r="AD167" s="118">
        <f t="shared" si="31"/>
        <v>41</v>
      </c>
      <c r="AE167" s="118">
        <f t="shared" si="31"/>
        <v>46</v>
      </c>
      <c r="AF167" s="118">
        <f t="shared" si="31"/>
        <v>175</v>
      </c>
      <c r="AG167" s="118">
        <f t="shared" si="31"/>
        <v>88</v>
      </c>
      <c r="AH167" s="118">
        <f t="shared" si="31"/>
        <v>43</v>
      </c>
      <c r="AI167" s="118">
        <f t="shared" si="31"/>
        <v>42</v>
      </c>
      <c r="AJ167" s="118">
        <f t="shared" si="31"/>
        <v>53</v>
      </c>
      <c r="AK167" s="118">
        <f t="shared" si="31"/>
        <v>54</v>
      </c>
      <c r="AL167" s="118">
        <f t="shared" si="31"/>
        <v>54</v>
      </c>
      <c r="AM167" s="118">
        <f t="shared" si="31"/>
        <v>51</v>
      </c>
      <c r="AN167" s="118">
        <f t="shared" si="31"/>
        <v>53</v>
      </c>
      <c r="AO167" t="s">
        <v>467</v>
      </c>
      <c r="AP167" t="s">
        <v>468</v>
      </c>
      <c r="AQ167" t="str">
        <f>AQ158</f>
        <v/>
      </c>
    </row>
    <row r="168" spans="1:43" ht="14.25" customHeight="1" x14ac:dyDescent="0.25">
      <c r="A168" s="107" t="str">
        <f>'Run Rate'!A20</f>
        <v>POL09852</v>
      </c>
      <c r="B168" s="135" t="str">
        <f>'Run Rate'!B20</f>
        <v>Polleo KSM-66® Gold Ashwagandha 60 caps</v>
      </c>
      <c r="C168" s="135" t="str">
        <f>'Run Rate'!C20</f>
        <v>BIO I SUPERFOODS</v>
      </c>
      <c r="D168" s="135" t="str">
        <f>'Run Rate'!D20</f>
        <v>01 GOLD</v>
      </c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  <c r="AO168" t="s">
        <v>469</v>
      </c>
      <c r="AP168" t="s">
        <v>470</v>
      </c>
      <c r="AQ168" t="str">
        <f>IF(AND(OR($B$1="ALL",$B$1=C168),OR($E$1="ALL",$E$1=D168),OR($B$2="ALL",$B$2=A168),OR($E$2="ALL",IFERROR(SEARCH($E$2,B168),0)&gt;0)),"MATCH","")</f>
        <v/>
      </c>
    </row>
    <row r="169" spans="1:43" ht="14.25" customHeight="1" x14ac:dyDescent="0.25">
      <c r="A169" s="108" t="s">
        <v>1137</v>
      </c>
      <c r="B169" s="136" t="s">
        <v>1138</v>
      </c>
      <c r="C169" s="136" t="s">
        <v>1139</v>
      </c>
      <c r="D169" s="136" t="s">
        <v>1140</v>
      </c>
      <c r="E169" s="136" t="s">
        <v>1141</v>
      </c>
      <c r="F169" s="136" t="s">
        <v>1142</v>
      </c>
      <c r="G169" s="136" t="s">
        <v>1143</v>
      </c>
      <c r="H169" s="136" t="s">
        <v>1144</v>
      </c>
      <c r="I169" s="136" t="s">
        <v>1145</v>
      </c>
      <c r="J169" s="136" t="s">
        <v>1146</v>
      </c>
      <c r="K169" s="136" t="s">
        <v>1147</v>
      </c>
      <c r="L169" s="136" t="s">
        <v>1148</v>
      </c>
      <c r="M169" s="136" t="s">
        <v>1149</v>
      </c>
      <c r="N169" s="136" t="s">
        <v>1150</v>
      </c>
      <c r="O169" s="136" t="s">
        <v>1151</v>
      </c>
      <c r="P169" s="136" t="s">
        <v>1152</v>
      </c>
      <c r="Q169" s="136" t="s">
        <v>1153</v>
      </c>
      <c r="R169" s="136" t="s">
        <v>1154</v>
      </c>
      <c r="S169" s="136" t="s">
        <v>1155</v>
      </c>
      <c r="T169" s="136" t="s">
        <v>1156</v>
      </c>
      <c r="U169" s="136" t="s">
        <v>1157</v>
      </c>
      <c r="V169" s="136" t="s">
        <v>1158</v>
      </c>
      <c r="W169" s="136" t="s">
        <v>1159</v>
      </c>
      <c r="X169" s="136" t="s">
        <v>1160</v>
      </c>
      <c r="Y169" s="136" t="s">
        <v>1161</v>
      </c>
      <c r="Z169" s="136" t="s">
        <v>1162</v>
      </c>
      <c r="AA169" s="136" t="s">
        <v>1163</v>
      </c>
      <c r="AB169" s="137" t="s">
        <v>156</v>
      </c>
      <c r="AC169" s="137" t="s">
        <v>157</v>
      </c>
      <c r="AD169" s="137" t="s">
        <v>158</v>
      </c>
      <c r="AE169" s="137" t="s">
        <v>139</v>
      </c>
      <c r="AF169" s="138" t="s">
        <v>140</v>
      </c>
      <c r="AG169" s="138" t="s">
        <v>141</v>
      </c>
      <c r="AH169" s="138" t="s">
        <v>142</v>
      </c>
      <c r="AI169" s="138" t="s">
        <v>143</v>
      </c>
      <c r="AJ169" s="139" t="s">
        <v>144</v>
      </c>
      <c r="AK169" s="139" t="s">
        <v>145</v>
      </c>
      <c r="AL169" s="139" t="s">
        <v>146</v>
      </c>
      <c r="AM169" s="140" t="s">
        <v>147</v>
      </c>
      <c r="AN169" s="140" t="s">
        <v>148</v>
      </c>
      <c r="AO169" t="s">
        <v>471</v>
      </c>
      <c r="AP169" t="s">
        <v>472</v>
      </c>
      <c r="AQ169" t="str">
        <f>AQ168</f>
        <v/>
      </c>
    </row>
    <row r="170" spans="1:43" ht="14.25" customHeight="1" x14ac:dyDescent="0.25">
      <c r="A170" s="99" t="s">
        <v>1164</v>
      </c>
      <c r="B170" s="112">
        <f>'Run Rate'!E20</f>
        <v>203</v>
      </c>
      <c r="C170" s="112">
        <f>'Run Rate'!F20</f>
        <v>163</v>
      </c>
      <c r="D170" s="112">
        <f>'Run Rate'!G20</f>
        <v>179</v>
      </c>
      <c r="E170" s="112">
        <f>'Run Rate'!H20</f>
        <v>188</v>
      </c>
      <c r="F170" s="112">
        <f>'Run Rate'!I20</f>
        <v>380</v>
      </c>
      <c r="G170" s="112">
        <f>'Run Rate'!J20</f>
        <v>185</v>
      </c>
      <c r="H170" s="112">
        <f>'Run Rate'!K20</f>
        <v>250</v>
      </c>
      <c r="I170" s="112">
        <f>'Run Rate'!L20</f>
        <v>466</v>
      </c>
      <c r="J170" s="112">
        <f>'Run Rate'!M20</f>
        <v>377</v>
      </c>
      <c r="K170" s="112">
        <f>'Run Rate'!N20</f>
        <v>314</v>
      </c>
      <c r="L170" s="112">
        <f>'Run Rate'!O20</f>
        <v>351</v>
      </c>
      <c r="M170" s="112">
        <f>'Run Rate'!P20</f>
        <v>405</v>
      </c>
      <c r="N170" s="112">
        <f>'Run Rate'!Q20</f>
        <v>297</v>
      </c>
      <c r="O170" s="112">
        <f>'Run Rate'!R20</f>
        <v>156</v>
      </c>
      <c r="P170" s="112">
        <f>'Run Rate'!S20</f>
        <v>68</v>
      </c>
      <c r="Q170" s="112">
        <f>'Run Rate'!T20</f>
        <v>218</v>
      </c>
      <c r="R170" s="112">
        <f>'Run Rate'!U20</f>
        <v>196</v>
      </c>
      <c r="S170" s="112">
        <f>'Run Rate'!V20</f>
        <v>226</v>
      </c>
      <c r="T170" s="112">
        <f>'Run Rate'!W20</f>
        <v>176</v>
      </c>
      <c r="U170" s="112">
        <f>'Run Rate'!X20</f>
        <v>72</v>
      </c>
      <c r="V170" s="112">
        <f>'Run Rate'!Y20</f>
        <v>16</v>
      </c>
      <c r="W170" s="112">
        <f>'Run Rate'!Z20</f>
        <v>1</v>
      </c>
      <c r="X170" s="112">
        <f>'Run Rate'!AA20</f>
        <v>0</v>
      </c>
      <c r="Y170" s="112">
        <f>'Run Rate'!AB20</f>
        <v>115</v>
      </c>
      <c r="Z170" s="112">
        <f>'Run Rate'!AC20</f>
        <v>549</v>
      </c>
      <c r="AA170" s="112">
        <f>'Run Rate'!AD20</f>
        <v>220</v>
      </c>
      <c r="AB170" s="113">
        <v>287</v>
      </c>
      <c r="AC170" s="112">
        <v>251</v>
      </c>
      <c r="AD170" s="112">
        <v>270</v>
      </c>
      <c r="AE170" s="112">
        <v>273</v>
      </c>
      <c r="AF170" s="112">
        <v>275</v>
      </c>
      <c r="AG170" s="112">
        <v>275</v>
      </c>
      <c r="AH170" s="112">
        <v>269</v>
      </c>
      <c r="AI170" s="112">
        <v>269</v>
      </c>
      <c r="AJ170" s="112">
        <v>270</v>
      </c>
      <c r="AK170" s="112">
        <v>269</v>
      </c>
      <c r="AL170" s="112">
        <v>308</v>
      </c>
      <c r="AM170" s="112">
        <v>233</v>
      </c>
      <c r="AN170" s="112">
        <v>232</v>
      </c>
      <c r="AO170" t="s">
        <v>473</v>
      </c>
      <c r="AP170" t="s">
        <v>474</v>
      </c>
      <c r="AQ170" t="str">
        <f>AQ168</f>
        <v/>
      </c>
    </row>
    <row r="171" spans="1:43" ht="14.25" customHeight="1" x14ac:dyDescent="0.25">
      <c r="A171" s="99" t="s">
        <v>1165</v>
      </c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5"/>
      <c r="X171" s="115"/>
      <c r="Y171" s="115"/>
      <c r="Z171" s="115"/>
      <c r="AA171" s="112" t="s">
        <v>1166</v>
      </c>
      <c r="AB171" s="113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t="s">
        <v>475</v>
      </c>
      <c r="AP171" t="s">
        <v>476</v>
      </c>
      <c r="AQ171" t="str">
        <f>AQ168</f>
        <v/>
      </c>
    </row>
    <row r="172" spans="1:43" ht="14.25" customHeight="1" x14ac:dyDescent="0.25">
      <c r="A172" s="99" t="s">
        <v>1167</v>
      </c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5"/>
      <c r="X172" s="116"/>
      <c r="Y172" s="117"/>
      <c r="Z172" s="115"/>
      <c r="AA172" s="112" t="s">
        <v>1168</v>
      </c>
      <c r="AB172" s="113">
        <f>'Demand Input VP'!B89</f>
        <v>0</v>
      </c>
      <c r="AC172" s="112">
        <f>'Demand Input VP'!C89</f>
        <v>0</v>
      </c>
      <c r="AD172" s="112">
        <f>'Demand Input VP'!D89</f>
        <v>0</v>
      </c>
      <c r="AE172" s="112">
        <f>'Demand Input VP'!E89</f>
        <v>0</v>
      </c>
      <c r="AF172" s="112">
        <f>'Demand Input VP'!F89</f>
        <v>0</v>
      </c>
      <c r="AG172" s="112">
        <f>'Demand Input VP'!G89</f>
        <v>0</v>
      </c>
      <c r="AH172" s="112">
        <f>'Demand Input VP'!H89</f>
        <v>0</v>
      </c>
      <c r="AI172" s="112">
        <f>'Demand Input VP'!I89</f>
        <v>0</v>
      </c>
      <c r="AJ172" s="112">
        <f>'Demand Input VP'!J89</f>
        <v>0</v>
      </c>
      <c r="AK172" s="112">
        <f>'Demand Input VP'!K89</f>
        <v>0</v>
      </c>
      <c r="AL172" s="112">
        <f>'Demand Input VP'!L89</f>
        <v>0</v>
      </c>
      <c r="AM172" s="112">
        <f>'Demand Input VP'!M89</f>
        <v>0</v>
      </c>
      <c r="AN172" s="112">
        <f>'Demand Input VP'!N89</f>
        <v>0</v>
      </c>
      <c r="AO172" t="s">
        <v>477</v>
      </c>
      <c r="AP172" t="s">
        <v>478</v>
      </c>
      <c r="AQ172" t="str">
        <f>AQ168</f>
        <v/>
      </c>
    </row>
    <row r="173" spans="1:43" ht="14.25" customHeight="1" x14ac:dyDescent="0.25">
      <c r="A173" s="99" t="s">
        <v>1169</v>
      </c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5"/>
      <c r="X173" s="116"/>
      <c r="Y173" s="117"/>
      <c r="Z173" s="119"/>
      <c r="AA173" s="120" t="s">
        <v>1170</v>
      </c>
      <c r="AB173" s="121">
        <f>'Demand Input VP'!B88</f>
        <v>0</v>
      </c>
      <c r="AC173" s="120">
        <f>'Demand Input VP'!C88</f>
        <v>0</v>
      </c>
      <c r="AD173" s="120">
        <f>'Demand Input VP'!D88</f>
        <v>0</v>
      </c>
      <c r="AE173" s="120">
        <f>'Demand Input VP'!E88</f>
        <v>0</v>
      </c>
      <c r="AF173" s="120">
        <f>'Demand Input VP'!F88</f>
        <v>0</v>
      </c>
      <c r="AG173" s="120">
        <f>'Demand Input VP'!G88</f>
        <v>0</v>
      </c>
      <c r="AH173" s="120">
        <f>'Demand Input VP'!H88</f>
        <v>0</v>
      </c>
      <c r="AI173" s="120">
        <f>'Demand Input VP'!I88</f>
        <v>0</v>
      </c>
      <c r="AJ173" s="120">
        <f>'Demand Input VP'!J88</f>
        <v>0</v>
      </c>
      <c r="AK173" s="120">
        <f>'Demand Input VP'!K88</f>
        <v>0</v>
      </c>
      <c r="AL173" s="120">
        <f>'Demand Input VP'!L88</f>
        <v>0</v>
      </c>
      <c r="AM173" s="120">
        <f>'Demand Input VP'!M88</f>
        <v>0</v>
      </c>
      <c r="AN173" s="120">
        <f>'Demand Input VP'!N88</f>
        <v>0</v>
      </c>
      <c r="AO173" t="s">
        <v>479</v>
      </c>
      <c r="AP173" t="s">
        <v>480</v>
      </c>
      <c r="AQ173" t="str">
        <f>AQ168</f>
        <v/>
      </c>
    </row>
    <row r="174" spans="1:43" ht="14.25" customHeight="1" x14ac:dyDescent="0.25">
      <c r="A174" s="1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3"/>
      <c r="X174" s="116"/>
      <c r="Y174" s="117"/>
      <c r="Z174" s="123"/>
      <c r="AA174" s="112" t="s">
        <v>1171</v>
      </c>
      <c r="AB174" s="113">
        <f>'Demand Input MP'!B89</f>
        <v>0</v>
      </c>
      <c r="AC174" s="112">
        <f>'Demand Input MP'!C89</f>
        <v>0</v>
      </c>
      <c r="AD174" s="112">
        <f>'Demand Input MP'!D89</f>
        <v>0</v>
      </c>
      <c r="AE174" s="112">
        <f>'Demand Input MP'!E89</f>
        <v>0</v>
      </c>
      <c r="AF174" s="112">
        <f>'Demand Input MP'!F89</f>
        <v>0</v>
      </c>
      <c r="AG174" s="112">
        <f>'Demand Input MP'!G89</f>
        <v>0</v>
      </c>
      <c r="AH174" s="112">
        <f>'Demand Input MP'!H89</f>
        <v>0</v>
      </c>
      <c r="AI174" s="112">
        <f>'Demand Input MP'!I89</f>
        <v>0</v>
      </c>
      <c r="AJ174" s="112">
        <f>'Demand Input MP'!J89</f>
        <v>0</v>
      </c>
      <c r="AK174" s="112">
        <f>'Demand Input MP'!K89</f>
        <v>0</v>
      </c>
      <c r="AL174" s="112">
        <f>'Demand Input MP'!L89</f>
        <v>0</v>
      </c>
      <c r="AM174" s="112">
        <f>'Demand Input MP'!M89</f>
        <v>0</v>
      </c>
      <c r="AN174" s="112">
        <f>'Demand Input MP'!N89</f>
        <v>0</v>
      </c>
      <c r="AO174" t="s">
        <v>481</v>
      </c>
      <c r="AP174" t="s">
        <v>482</v>
      </c>
      <c r="AQ174" t="str">
        <f>AQ168</f>
        <v/>
      </c>
    </row>
    <row r="175" spans="1:43" ht="14.25" customHeight="1" x14ac:dyDescent="0.25">
      <c r="A175" s="1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4" t="s">
        <v>91</v>
      </c>
      <c r="W175" s="125">
        <f>IFERROR(IF(SUM('Run Rate History'!E20:AD20)&gt;0,(SUMPRODUCT((B170:AA170&gt;=PERCENTILE(B170:AA170,0.1))*(B170:AA170&lt;=PERCENTILE(B170:AA170,0.9))*B170:AA170)+SUMPRODUCT(('Run Rate History'!E20:AD20&gt;=PERCENTILE(B170:AA170,0.1))*('Run Rate History'!E20:AD20&lt;=PERCENTILE(B170:AA170,0.9))*'Run Rate History'!E20:AD20))/(SUMPRODUCT((B170:AA170&gt;=PERCENTILE(B170:AA170,0.1))*(B170:AA170&lt;=PERCENTILE(B170:AA170,0.9))*1)+SUMPRODUCT(('Run Rate History'!E20:AD20&gt;=PERCENTILE(B170:AA170,0.1))*('Run Rate History'!E20:AD20&lt;=PERCENTILE(B170:AA170,0.9))*1)),TRIMMEAN(B170:AA170,0.15)),0)</f>
        <v>221.13953488372093</v>
      </c>
      <c r="X175" s="126" t="s">
        <v>1172</v>
      </c>
      <c r="Y175" s="127">
        <f>SUM(B170:AA170)/26</f>
        <v>221.96153846153845</v>
      </c>
      <c r="Z175" s="128"/>
      <c r="AA175" s="112" t="s">
        <v>1173</v>
      </c>
      <c r="AB175" s="113">
        <f>'Demand Input MP'!B88</f>
        <v>0</v>
      </c>
      <c r="AC175" s="112">
        <f>'Demand Input MP'!C88</f>
        <v>0</v>
      </c>
      <c r="AD175" s="112">
        <f>'Demand Input MP'!D88</f>
        <v>0</v>
      </c>
      <c r="AE175" s="112">
        <f>'Demand Input MP'!E88</f>
        <v>0</v>
      </c>
      <c r="AF175" s="112">
        <f>'Demand Input MP'!F88</f>
        <v>0</v>
      </c>
      <c r="AG175" s="112">
        <f>'Demand Input MP'!G88</f>
        <v>0</v>
      </c>
      <c r="AH175" s="112">
        <f>'Demand Input MP'!H88</f>
        <v>0</v>
      </c>
      <c r="AI175" s="112">
        <f>'Demand Input MP'!I88</f>
        <v>0</v>
      </c>
      <c r="AJ175" s="112">
        <f>'Demand Input MP'!J88</f>
        <v>0</v>
      </c>
      <c r="AK175" s="112">
        <f>'Demand Input MP'!K88</f>
        <v>0</v>
      </c>
      <c r="AL175" s="112">
        <f>'Demand Input MP'!L88</f>
        <v>0</v>
      </c>
      <c r="AM175" s="112">
        <f>'Demand Input MP'!M88</f>
        <v>0</v>
      </c>
      <c r="AN175" s="112">
        <f>'Demand Input MP'!N88</f>
        <v>0</v>
      </c>
      <c r="AO175" t="s">
        <v>483</v>
      </c>
      <c r="AP175" t="s">
        <v>484</v>
      </c>
      <c r="AQ175" t="str">
        <f>AQ168</f>
        <v/>
      </c>
    </row>
    <row r="176" spans="1:43" ht="14.25" customHeight="1" x14ac:dyDescent="0.25">
      <c r="A176" s="1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4" t="s">
        <v>94</v>
      </c>
      <c r="W176" s="125">
        <f>IFERROR((1*MIN(MAX(X170,0.5*IF(SUM('Run Rate History'!E20:AD20)&gt;0,(MEDIAN(IF(B170:AA170&gt;0,B170:AA170))+MEDIAN(IF('Run Rate History'!E20:AD20&gt;0,'Run Rate History'!E20:AD20)))/2,MEDIAN(IF(B170:AA170&gt;0,B170:AA170)))),2*IF(SUM('Run Rate History'!E20:AD20)&gt;0,(MEDIAN(IF(B170:AA170&gt;0,B170:AA170))+MEDIAN(IF('Run Rate History'!E20:AD20&gt;0,'Run Rate History'!E20:AD20)))/2,MEDIAN(IF(B170:AA170&gt;0,B170:AA170))))+2*MIN(MAX(Y170,0.5*IF(SUM('Run Rate History'!E20:AD20)&gt;0,(MEDIAN(IF(B170:AA170&gt;0,B170:AA170))+MEDIAN(IF('Run Rate History'!E20:AD20&gt;0,'Run Rate History'!E20:AD20)))/2,MEDIAN(IF(B170:AA170&gt;0,B170:AA170)))),2*IF(SUM('Run Rate History'!E20:AD20)&gt;0,(MEDIAN(IF(B170:AA170&gt;0,B170:AA170))+MEDIAN(IF('Run Rate History'!E20:AD20&gt;0,'Run Rate History'!E20:AD20)))/2,MEDIAN(IF(B170:AA170&gt;0,B170:AA170))))+3*MIN(MAX(Z170,0.5*IF(SUM('Run Rate History'!E20:AD20)&gt;0,(MEDIAN(IF(B170:AA170&gt;0,B170:AA170))+MEDIAN(IF('Run Rate History'!E20:AD20&gt;0,'Run Rate History'!E20:AD20)))/2,MEDIAN(IF(B170:AA170&gt;0,B170:AA170)))),2*IF(SUM('Run Rate History'!E20:AD20)&gt;0,(MEDIAN(IF(B170:AA170&gt;0,B170:AA170))+MEDIAN(IF('Run Rate History'!E20:AD20&gt;0,'Run Rate History'!E20:AD20)))/2,MEDIAN(IF(B170:AA170&gt;0,B170:AA170))))+4*MIN(MAX(AA170,0.5*IF(SUM('Run Rate History'!E20:AD20)&gt;0,(MEDIAN(IF(B170:AA170&gt;0,B170:AA170))+MEDIAN(IF('Run Rate History'!E20:AD20&gt;0,'Run Rate History'!E20:AD20)))/2,MEDIAN(IF(B170:AA170&gt;0,B170:AA170)))),2*IF(SUM('Run Rate History'!E20:AD20)&gt;0,(MEDIAN(IF(B170:AA170&gt;0,B170:AA170))+MEDIAN(IF('Run Rate History'!E20:AD20&gt;0,'Run Rate History'!E20:AD20)))/2,MEDIAN(IF(B170:AA170&gt;0,B170:AA170)))))/10,0)</f>
        <v>245.38749999999999</v>
      </c>
      <c r="X176" s="129" t="s">
        <v>1174</v>
      </c>
      <c r="Y176" s="130">
        <f>IFERROR(VLOOKUP(A168,'Stanje zaliha'!A:E,5,FALSE()),0)</f>
        <v>1858</v>
      </c>
      <c r="Z176" s="131"/>
      <c r="AA176" s="113" t="s">
        <v>1175</v>
      </c>
      <c r="AB176" s="118">
        <f t="shared" ref="AB176:AN176" si="32">SUM(AB172:AB175)</f>
        <v>0</v>
      </c>
      <c r="AC176" s="118">
        <f t="shared" si="32"/>
        <v>0</v>
      </c>
      <c r="AD176" s="118">
        <f t="shared" si="32"/>
        <v>0</v>
      </c>
      <c r="AE176" s="118">
        <f t="shared" si="32"/>
        <v>0</v>
      </c>
      <c r="AF176" s="118">
        <f t="shared" si="32"/>
        <v>0</v>
      </c>
      <c r="AG176" s="118">
        <f t="shared" si="32"/>
        <v>0</v>
      </c>
      <c r="AH176" s="118">
        <f t="shared" si="32"/>
        <v>0</v>
      </c>
      <c r="AI176" s="118">
        <f t="shared" si="32"/>
        <v>0</v>
      </c>
      <c r="AJ176" s="118">
        <f t="shared" si="32"/>
        <v>0</v>
      </c>
      <c r="AK176" s="118">
        <f t="shared" si="32"/>
        <v>0</v>
      </c>
      <c r="AL176" s="118">
        <f t="shared" si="32"/>
        <v>0</v>
      </c>
      <c r="AM176" s="118">
        <f t="shared" si="32"/>
        <v>0</v>
      </c>
      <c r="AN176" s="118">
        <f t="shared" si="32"/>
        <v>0</v>
      </c>
      <c r="AO176" t="s">
        <v>485</v>
      </c>
      <c r="AP176" t="s">
        <v>486</v>
      </c>
      <c r="AQ176" t="str">
        <f>AQ168</f>
        <v/>
      </c>
    </row>
    <row r="177" spans="1:43" ht="14.25" customHeight="1" x14ac:dyDescent="0.25">
      <c r="A177" s="1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4" t="s">
        <v>95</v>
      </c>
      <c r="W177" s="125">
        <f>IFERROR(0.6*W176+0.4*W175,0)</f>
        <v>235.68831395348838</v>
      </c>
      <c r="X177" s="132" t="s">
        <v>1176</v>
      </c>
      <c r="Y177" s="133">
        <f>IFERROR(SUMIF('Popis poslanih narudžbi'!A:A,A168,'Popis poslanih narudžbi'!C:C),0)</f>
        <v>0</v>
      </c>
      <c r="Z177" s="131"/>
      <c r="AA177" s="134" t="s">
        <v>1177</v>
      </c>
      <c r="AB177" s="118">
        <f t="shared" ref="AB177:AN177" si="33">AB170+AB176</f>
        <v>287</v>
      </c>
      <c r="AC177" s="118">
        <f t="shared" si="33"/>
        <v>251</v>
      </c>
      <c r="AD177" s="118">
        <f t="shared" si="33"/>
        <v>270</v>
      </c>
      <c r="AE177" s="118">
        <f t="shared" si="33"/>
        <v>273</v>
      </c>
      <c r="AF177" s="118">
        <f t="shared" si="33"/>
        <v>275</v>
      </c>
      <c r="AG177" s="118">
        <f t="shared" si="33"/>
        <v>275</v>
      </c>
      <c r="AH177" s="118">
        <f t="shared" si="33"/>
        <v>269</v>
      </c>
      <c r="AI177" s="118">
        <f t="shared" si="33"/>
        <v>269</v>
      </c>
      <c r="AJ177" s="118">
        <f t="shared" si="33"/>
        <v>270</v>
      </c>
      <c r="AK177" s="118">
        <f t="shared" si="33"/>
        <v>269</v>
      </c>
      <c r="AL177" s="118">
        <f t="shared" si="33"/>
        <v>308</v>
      </c>
      <c r="AM177" s="118">
        <f t="shared" si="33"/>
        <v>233</v>
      </c>
      <c r="AN177" s="118">
        <f t="shared" si="33"/>
        <v>232</v>
      </c>
      <c r="AO177" t="s">
        <v>487</v>
      </c>
      <c r="AP177" t="s">
        <v>488</v>
      </c>
      <c r="AQ177" t="str">
        <f>AQ168</f>
        <v/>
      </c>
    </row>
    <row r="178" spans="1:43" ht="14.25" customHeight="1" x14ac:dyDescent="0.25">
      <c r="A178" s="107" t="str">
        <f>'Run Rate'!A21</f>
        <v>POL09875</v>
      </c>
      <c r="B178" s="135" t="str">
        <f>'Run Rate'!B21</f>
        <v>Polleo Magnesium Citrate 90 caps</v>
      </c>
      <c r="C178" s="135" t="str">
        <f>'Run Rate'!C21</f>
        <v>SPORTSKA PREHRANA</v>
      </c>
      <c r="D178" s="135" t="str">
        <f>'Run Rate'!D21</f>
        <v>01 GOLD</v>
      </c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  <c r="AL178" s="122"/>
      <c r="AM178" s="122"/>
      <c r="AN178" s="122"/>
      <c r="AO178" t="s">
        <v>489</v>
      </c>
      <c r="AP178" t="s">
        <v>490</v>
      </c>
      <c r="AQ178" t="str">
        <f>IF(AND(OR($B$1="ALL",$B$1=C178),OR($E$1="ALL",$E$1=D178),OR($B$2="ALL",$B$2=A178),OR($E$2="ALL",IFERROR(SEARCH($E$2,B178),0)&gt;0)),"MATCH","")</f>
        <v/>
      </c>
    </row>
    <row r="179" spans="1:43" ht="14.25" customHeight="1" x14ac:dyDescent="0.25">
      <c r="A179" s="108" t="s">
        <v>1137</v>
      </c>
      <c r="B179" s="136" t="s">
        <v>1138</v>
      </c>
      <c r="C179" s="136" t="s">
        <v>1139</v>
      </c>
      <c r="D179" s="136" t="s">
        <v>1140</v>
      </c>
      <c r="E179" s="136" t="s">
        <v>1141</v>
      </c>
      <c r="F179" s="136" t="s">
        <v>1142</v>
      </c>
      <c r="G179" s="136" t="s">
        <v>1143</v>
      </c>
      <c r="H179" s="136" t="s">
        <v>1144</v>
      </c>
      <c r="I179" s="136" t="s">
        <v>1145</v>
      </c>
      <c r="J179" s="136" t="s">
        <v>1146</v>
      </c>
      <c r="K179" s="136" t="s">
        <v>1147</v>
      </c>
      <c r="L179" s="136" t="s">
        <v>1148</v>
      </c>
      <c r="M179" s="136" t="s">
        <v>1149</v>
      </c>
      <c r="N179" s="136" t="s">
        <v>1150</v>
      </c>
      <c r="O179" s="136" t="s">
        <v>1151</v>
      </c>
      <c r="P179" s="136" t="s">
        <v>1152</v>
      </c>
      <c r="Q179" s="136" t="s">
        <v>1153</v>
      </c>
      <c r="R179" s="136" t="s">
        <v>1154</v>
      </c>
      <c r="S179" s="136" t="s">
        <v>1155</v>
      </c>
      <c r="T179" s="136" t="s">
        <v>1156</v>
      </c>
      <c r="U179" s="136" t="s">
        <v>1157</v>
      </c>
      <c r="V179" s="136" t="s">
        <v>1158</v>
      </c>
      <c r="W179" s="136" t="s">
        <v>1159</v>
      </c>
      <c r="X179" s="136" t="s">
        <v>1160</v>
      </c>
      <c r="Y179" s="136" t="s">
        <v>1161</v>
      </c>
      <c r="Z179" s="136" t="s">
        <v>1162</v>
      </c>
      <c r="AA179" s="136" t="s">
        <v>1163</v>
      </c>
      <c r="AB179" s="137" t="s">
        <v>156</v>
      </c>
      <c r="AC179" s="137" t="s">
        <v>157</v>
      </c>
      <c r="AD179" s="137" t="s">
        <v>158</v>
      </c>
      <c r="AE179" s="137" t="s">
        <v>139</v>
      </c>
      <c r="AF179" s="138" t="s">
        <v>140</v>
      </c>
      <c r="AG179" s="138" t="s">
        <v>141</v>
      </c>
      <c r="AH179" s="138" t="s">
        <v>142</v>
      </c>
      <c r="AI179" s="138" t="s">
        <v>143</v>
      </c>
      <c r="AJ179" s="139" t="s">
        <v>144</v>
      </c>
      <c r="AK179" s="139" t="s">
        <v>145</v>
      </c>
      <c r="AL179" s="139" t="s">
        <v>146</v>
      </c>
      <c r="AM179" s="140" t="s">
        <v>147</v>
      </c>
      <c r="AN179" s="140" t="s">
        <v>148</v>
      </c>
      <c r="AO179" t="s">
        <v>491</v>
      </c>
      <c r="AP179" t="s">
        <v>492</v>
      </c>
      <c r="AQ179" t="str">
        <f>AQ178</f>
        <v/>
      </c>
    </row>
    <row r="180" spans="1:43" ht="14.25" customHeight="1" x14ac:dyDescent="0.25">
      <c r="A180" s="99" t="s">
        <v>1164</v>
      </c>
      <c r="B180" s="112">
        <f>'Run Rate'!E21</f>
        <v>191</v>
      </c>
      <c r="C180" s="112">
        <f>'Run Rate'!F21</f>
        <v>186</v>
      </c>
      <c r="D180" s="112">
        <f>'Run Rate'!G21</f>
        <v>183</v>
      </c>
      <c r="E180" s="112">
        <f>'Run Rate'!H21</f>
        <v>153</v>
      </c>
      <c r="F180" s="112">
        <f>'Run Rate'!I21</f>
        <v>271</v>
      </c>
      <c r="G180" s="112">
        <f>'Run Rate'!J21</f>
        <v>191</v>
      </c>
      <c r="H180" s="112">
        <f>'Run Rate'!K21</f>
        <v>322</v>
      </c>
      <c r="I180" s="112">
        <f>'Run Rate'!L21</f>
        <v>320</v>
      </c>
      <c r="J180" s="112">
        <f>'Run Rate'!M21</f>
        <v>387</v>
      </c>
      <c r="K180" s="112">
        <f>'Run Rate'!N21</f>
        <v>173</v>
      </c>
      <c r="L180" s="112">
        <f>'Run Rate'!O21</f>
        <v>109</v>
      </c>
      <c r="M180" s="112">
        <f>'Run Rate'!P21</f>
        <v>131</v>
      </c>
      <c r="N180" s="112">
        <f>'Run Rate'!Q21</f>
        <v>37</v>
      </c>
      <c r="O180" s="112">
        <f>'Run Rate'!R21</f>
        <v>21</v>
      </c>
      <c r="P180" s="112">
        <f>'Run Rate'!S21</f>
        <v>0</v>
      </c>
      <c r="Q180" s="112">
        <f>'Run Rate'!T21</f>
        <v>5</v>
      </c>
      <c r="R180" s="112">
        <f>'Run Rate'!U21</f>
        <v>3</v>
      </c>
      <c r="S180" s="112">
        <f>'Run Rate'!V21</f>
        <v>3</v>
      </c>
      <c r="T180" s="112">
        <f>'Run Rate'!W21</f>
        <v>137</v>
      </c>
      <c r="U180" s="112">
        <f>'Run Rate'!X21</f>
        <v>382</v>
      </c>
      <c r="V180" s="112">
        <f>'Run Rate'!Y21</f>
        <v>234</v>
      </c>
      <c r="W180" s="112">
        <f>'Run Rate'!Z21</f>
        <v>145</v>
      </c>
      <c r="X180" s="112">
        <f>'Run Rate'!AA21</f>
        <v>138</v>
      </c>
      <c r="Y180" s="112">
        <f>'Run Rate'!AB21</f>
        <v>207</v>
      </c>
      <c r="Z180" s="112">
        <f>'Run Rate'!AC21</f>
        <v>175</v>
      </c>
      <c r="AA180" s="112">
        <f>'Run Rate'!AD21</f>
        <v>175</v>
      </c>
      <c r="AB180" s="113">
        <v>175</v>
      </c>
      <c r="AC180" s="112">
        <v>174</v>
      </c>
      <c r="AD180" s="112">
        <v>173</v>
      </c>
      <c r="AE180" s="112">
        <v>172</v>
      </c>
      <c r="AF180" s="112">
        <v>172</v>
      </c>
      <c r="AG180" s="112">
        <v>171</v>
      </c>
      <c r="AH180" s="112">
        <v>171</v>
      </c>
      <c r="AI180" s="112">
        <v>171</v>
      </c>
      <c r="AJ180" s="112">
        <v>170</v>
      </c>
      <c r="AK180" s="112">
        <v>170</v>
      </c>
      <c r="AL180" s="112">
        <v>170</v>
      </c>
      <c r="AM180" s="112">
        <v>170</v>
      </c>
      <c r="AN180" s="112">
        <v>169</v>
      </c>
      <c r="AO180" t="s">
        <v>493</v>
      </c>
      <c r="AP180" t="s">
        <v>494</v>
      </c>
      <c r="AQ180" t="str">
        <f>AQ178</f>
        <v/>
      </c>
    </row>
    <row r="181" spans="1:43" ht="14.25" customHeight="1" x14ac:dyDescent="0.25">
      <c r="A181" s="99" t="s">
        <v>1165</v>
      </c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5"/>
      <c r="X181" s="115"/>
      <c r="Y181" s="115"/>
      <c r="Z181" s="115"/>
      <c r="AA181" s="112" t="s">
        <v>1166</v>
      </c>
      <c r="AB181" s="113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t="s">
        <v>495</v>
      </c>
      <c r="AP181" t="s">
        <v>496</v>
      </c>
      <c r="AQ181" t="str">
        <f>AQ178</f>
        <v/>
      </c>
    </row>
    <row r="182" spans="1:43" ht="14.25" customHeight="1" x14ac:dyDescent="0.25">
      <c r="A182" s="99" t="s">
        <v>1167</v>
      </c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5"/>
      <c r="X182" s="116"/>
      <c r="Y182" s="117"/>
      <c r="Z182" s="115"/>
      <c r="AA182" s="112" t="s">
        <v>1168</v>
      </c>
      <c r="AB182" s="113">
        <f>'Demand Input VP'!B94</f>
        <v>0</v>
      </c>
      <c r="AC182" s="112">
        <f>'Demand Input VP'!C94</f>
        <v>0</v>
      </c>
      <c r="AD182" s="112">
        <f>'Demand Input VP'!D94</f>
        <v>0</v>
      </c>
      <c r="AE182" s="112">
        <f>'Demand Input VP'!E94</f>
        <v>0</v>
      </c>
      <c r="AF182" s="112">
        <f>'Demand Input VP'!F94</f>
        <v>0</v>
      </c>
      <c r="AG182" s="112">
        <f>'Demand Input VP'!G94</f>
        <v>0</v>
      </c>
      <c r="AH182" s="112">
        <f>'Demand Input VP'!H94</f>
        <v>0</v>
      </c>
      <c r="AI182" s="112">
        <f>'Demand Input VP'!I94</f>
        <v>0</v>
      </c>
      <c r="AJ182" s="112">
        <f>'Demand Input VP'!J94</f>
        <v>0</v>
      </c>
      <c r="AK182" s="112">
        <f>'Demand Input VP'!K94</f>
        <v>0</v>
      </c>
      <c r="AL182" s="112">
        <f>'Demand Input VP'!L94</f>
        <v>0</v>
      </c>
      <c r="AM182" s="112">
        <f>'Demand Input VP'!M94</f>
        <v>0</v>
      </c>
      <c r="AN182" s="112">
        <f>'Demand Input VP'!N94</f>
        <v>0</v>
      </c>
      <c r="AO182" t="s">
        <v>497</v>
      </c>
      <c r="AP182" t="s">
        <v>498</v>
      </c>
      <c r="AQ182" t="str">
        <f>AQ178</f>
        <v/>
      </c>
    </row>
    <row r="183" spans="1:43" ht="14.25" customHeight="1" x14ac:dyDescent="0.25">
      <c r="A183" s="99" t="s">
        <v>1169</v>
      </c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5"/>
      <c r="X183" s="116"/>
      <c r="Y183" s="117"/>
      <c r="Z183" s="119"/>
      <c r="AA183" s="120" t="s">
        <v>1170</v>
      </c>
      <c r="AB183" s="121">
        <f>'Demand Input VP'!B93</f>
        <v>0</v>
      </c>
      <c r="AC183" s="120">
        <f>'Demand Input VP'!C93</f>
        <v>0</v>
      </c>
      <c r="AD183" s="120">
        <f>'Demand Input VP'!D93</f>
        <v>0</v>
      </c>
      <c r="AE183" s="120">
        <f>'Demand Input VP'!E93</f>
        <v>0</v>
      </c>
      <c r="AF183" s="120">
        <f>'Demand Input VP'!F93</f>
        <v>0</v>
      </c>
      <c r="AG183" s="120">
        <f>'Demand Input VP'!G93</f>
        <v>0</v>
      </c>
      <c r="AH183" s="120">
        <f>'Demand Input VP'!H93</f>
        <v>0</v>
      </c>
      <c r="AI183" s="120">
        <f>'Demand Input VP'!I93</f>
        <v>0</v>
      </c>
      <c r="AJ183" s="120">
        <f>'Demand Input VP'!J93</f>
        <v>0</v>
      </c>
      <c r="AK183" s="120">
        <f>'Demand Input VP'!K93</f>
        <v>0</v>
      </c>
      <c r="AL183" s="120">
        <f>'Demand Input VP'!L93</f>
        <v>0</v>
      </c>
      <c r="AM183" s="120">
        <f>'Demand Input VP'!M93</f>
        <v>0</v>
      </c>
      <c r="AN183" s="120">
        <f>'Demand Input VP'!N93</f>
        <v>0</v>
      </c>
      <c r="AO183" t="s">
        <v>499</v>
      </c>
      <c r="AP183" t="s">
        <v>500</v>
      </c>
      <c r="AQ183" t="str">
        <f>AQ178</f>
        <v/>
      </c>
    </row>
    <row r="184" spans="1:43" ht="14.25" customHeight="1" x14ac:dyDescent="0.25">
      <c r="A184" s="1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3"/>
      <c r="X184" s="116"/>
      <c r="Y184" s="117"/>
      <c r="Z184" s="123"/>
      <c r="AA184" s="112" t="s">
        <v>1171</v>
      </c>
      <c r="AB184" s="113">
        <f>'Demand Input MP'!B94</f>
        <v>0</v>
      </c>
      <c r="AC184" s="112">
        <f>'Demand Input MP'!C94</f>
        <v>0</v>
      </c>
      <c r="AD184" s="112">
        <f>'Demand Input MP'!D94</f>
        <v>0</v>
      </c>
      <c r="AE184" s="112">
        <f>'Demand Input MP'!E94</f>
        <v>0</v>
      </c>
      <c r="AF184" s="112">
        <f>'Demand Input MP'!F94</f>
        <v>0</v>
      </c>
      <c r="AG184" s="112">
        <f>'Demand Input MP'!G94</f>
        <v>0</v>
      </c>
      <c r="AH184" s="112">
        <f>'Demand Input MP'!H94</f>
        <v>0</v>
      </c>
      <c r="AI184" s="112">
        <f>'Demand Input MP'!I94</f>
        <v>0</v>
      </c>
      <c r="AJ184" s="112">
        <f>'Demand Input MP'!J94</f>
        <v>0</v>
      </c>
      <c r="AK184" s="112">
        <f>'Demand Input MP'!K94</f>
        <v>0</v>
      </c>
      <c r="AL184" s="112">
        <f>'Demand Input MP'!L94</f>
        <v>0</v>
      </c>
      <c r="AM184" s="112">
        <f>'Demand Input MP'!M94</f>
        <v>0</v>
      </c>
      <c r="AN184" s="112">
        <f>'Demand Input MP'!N94</f>
        <v>0</v>
      </c>
      <c r="AO184" t="s">
        <v>501</v>
      </c>
      <c r="AP184" t="s">
        <v>502</v>
      </c>
      <c r="AQ184" t="str">
        <f>AQ178</f>
        <v/>
      </c>
    </row>
    <row r="185" spans="1:43" ht="14.25" customHeight="1" x14ac:dyDescent="0.25">
      <c r="A185" s="1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4" t="s">
        <v>91</v>
      </c>
      <c r="W185" s="125">
        <f>IFERROR(IF(SUM('Run Rate History'!E21:AD21)&gt;0,(SUMPRODUCT((B180:AA180&gt;=PERCENTILE(B180:AA180,0.1))*(B180:AA180&lt;=PERCENTILE(B180:AA180,0.9))*B180:AA180)+SUMPRODUCT(('Run Rate History'!E21:AD21&gt;=PERCENTILE(B180:AA180,0.1))*('Run Rate History'!E21:AD21&lt;=PERCENTILE(B180:AA180,0.9))*'Run Rate History'!E21:AD21))/(SUMPRODUCT((B180:AA180&gt;=PERCENTILE(B180:AA180,0.1))*(B180:AA180&lt;=PERCENTILE(B180:AA180,0.9))*1)+SUMPRODUCT(('Run Rate History'!E21:AD21&gt;=PERCENTILE(B180:AA180,0.1))*('Run Rate History'!E21:AD21&lt;=PERCENTILE(B180:AA180,0.9))*1)),TRIMMEAN(B180:AA180,0.15)),0)</f>
        <v>171.79545454545453</v>
      </c>
      <c r="X185" s="126" t="s">
        <v>1172</v>
      </c>
      <c r="Y185" s="127">
        <f>SUM(B180:AA180)/26</f>
        <v>164.57692307692307</v>
      </c>
      <c r="Z185" s="128"/>
      <c r="AA185" s="112" t="s">
        <v>1173</v>
      </c>
      <c r="AB185" s="113">
        <f>'Demand Input MP'!B93</f>
        <v>0</v>
      </c>
      <c r="AC185" s="112">
        <f>'Demand Input MP'!C93</f>
        <v>0</v>
      </c>
      <c r="AD185" s="112">
        <f>'Demand Input MP'!D93</f>
        <v>0</v>
      </c>
      <c r="AE185" s="112">
        <f>'Demand Input MP'!E93</f>
        <v>0</v>
      </c>
      <c r="AF185" s="112">
        <f>'Demand Input MP'!F93</f>
        <v>0</v>
      </c>
      <c r="AG185" s="112">
        <f>'Demand Input MP'!G93</f>
        <v>0</v>
      </c>
      <c r="AH185" s="112">
        <f>'Demand Input MP'!H93</f>
        <v>0</v>
      </c>
      <c r="AI185" s="112">
        <f>'Demand Input MP'!I93</f>
        <v>0</v>
      </c>
      <c r="AJ185" s="112">
        <f>'Demand Input MP'!J93</f>
        <v>0</v>
      </c>
      <c r="AK185" s="112">
        <f>'Demand Input MP'!K93</f>
        <v>0</v>
      </c>
      <c r="AL185" s="112">
        <f>'Demand Input MP'!L93</f>
        <v>0</v>
      </c>
      <c r="AM185" s="112">
        <f>'Demand Input MP'!M93</f>
        <v>0</v>
      </c>
      <c r="AN185" s="112">
        <f>'Demand Input MP'!N93</f>
        <v>0</v>
      </c>
      <c r="AO185" t="s">
        <v>503</v>
      </c>
      <c r="AP185" t="s">
        <v>504</v>
      </c>
      <c r="AQ185" t="str">
        <f>AQ178</f>
        <v/>
      </c>
    </row>
    <row r="186" spans="1:43" ht="14.25" customHeight="1" x14ac:dyDescent="0.25">
      <c r="A186" s="1"/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4" t="s">
        <v>94</v>
      </c>
      <c r="W186" s="125">
        <f>IFERROR((1*MIN(MAX(X180,0.5*IF(SUM('Run Rate History'!E21:AD21)&gt;0,(MEDIAN(IF(B180:AA180&gt;0,B180:AA180))+MEDIAN(IF('Run Rate History'!E21:AD21&gt;0,'Run Rate History'!E21:AD21)))/2,MEDIAN(IF(B180:AA180&gt;0,B180:AA180)))),2*IF(SUM('Run Rate History'!E21:AD21)&gt;0,(MEDIAN(IF(B180:AA180&gt;0,B180:AA180))+MEDIAN(IF('Run Rate History'!E21:AD21&gt;0,'Run Rate History'!E21:AD21)))/2,MEDIAN(IF(B180:AA180&gt;0,B180:AA180))))+2*MIN(MAX(Y180,0.5*IF(SUM('Run Rate History'!E21:AD21)&gt;0,(MEDIAN(IF(B180:AA180&gt;0,B180:AA180))+MEDIAN(IF('Run Rate History'!E21:AD21&gt;0,'Run Rate History'!E21:AD21)))/2,MEDIAN(IF(B180:AA180&gt;0,B180:AA180)))),2*IF(SUM('Run Rate History'!E21:AD21)&gt;0,(MEDIAN(IF(B180:AA180&gt;0,B180:AA180))+MEDIAN(IF('Run Rate History'!E21:AD21&gt;0,'Run Rate History'!E21:AD21)))/2,MEDIAN(IF(B180:AA180&gt;0,B180:AA180))))+3*MIN(MAX(Z180,0.5*IF(SUM('Run Rate History'!E21:AD21)&gt;0,(MEDIAN(IF(B180:AA180&gt;0,B180:AA180))+MEDIAN(IF('Run Rate History'!E21:AD21&gt;0,'Run Rate History'!E21:AD21)))/2,MEDIAN(IF(B180:AA180&gt;0,B180:AA180)))),2*IF(SUM('Run Rate History'!E21:AD21)&gt;0,(MEDIAN(IF(B180:AA180&gt;0,B180:AA180))+MEDIAN(IF('Run Rate History'!E21:AD21&gt;0,'Run Rate History'!E21:AD21)))/2,MEDIAN(IF(B180:AA180&gt;0,B180:AA180))))+4*MIN(MAX(AA180,0.5*IF(SUM('Run Rate History'!E21:AD21)&gt;0,(MEDIAN(IF(B180:AA180&gt;0,B180:AA180))+MEDIAN(IF('Run Rate History'!E21:AD21&gt;0,'Run Rate History'!E21:AD21)))/2,MEDIAN(IF(B180:AA180&gt;0,B180:AA180)))),2*IF(SUM('Run Rate History'!E21:AD21)&gt;0,(MEDIAN(IF(B180:AA180&gt;0,B180:AA180))+MEDIAN(IF('Run Rate History'!E21:AD21&gt;0,'Run Rate History'!E21:AD21)))/2,MEDIAN(IF(B180:AA180&gt;0,B180:AA180)))))/10,0)</f>
        <v>177.7</v>
      </c>
      <c r="X186" s="129" t="s">
        <v>1174</v>
      </c>
      <c r="Y186" s="130">
        <f>IFERROR(VLOOKUP(A178,'Stanje zaliha'!A:E,5,FALSE()),0)</f>
        <v>647</v>
      </c>
      <c r="Z186" s="131"/>
      <c r="AA186" s="113" t="s">
        <v>1175</v>
      </c>
      <c r="AB186" s="118">
        <f t="shared" ref="AB186:AN186" si="34">SUM(AB182:AB185)</f>
        <v>0</v>
      </c>
      <c r="AC186" s="118">
        <f t="shared" si="34"/>
        <v>0</v>
      </c>
      <c r="AD186" s="118">
        <f t="shared" si="34"/>
        <v>0</v>
      </c>
      <c r="AE186" s="118">
        <f t="shared" si="34"/>
        <v>0</v>
      </c>
      <c r="AF186" s="118">
        <f t="shared" si="34"/>
        <v>0</v>
      </c>
      <c r="AG186" s="118">
        <f t="shared" si="34"/>
        <v>0</v>
      </c>
      <c r="AH186" s="118">
        <f t="shared" si="34"/>
        <v>0</v>
      </c>
      <c r="AI186" s="118">
        <f t="shared" si="34"/>
        <v>0</v>
      </c>
      <c r="AJ186" s="118">
        <f t="shared" si="34"/>
        <v>0</v>
      </c>
      <c r="AK186" s="118">
        <f t="shared" si="34"/>
        <v>0</v>
      </c>
      <c r="AL186" s="118">
        <f t="shared" si="34"/>
        <v>0</v>
      </c>
      <c r="AM186" s="118">
        <f t="shared" si="34"/>
        <v>0</v>
      </c>
      <c r="AN186" s="118">
        <f t="shared" si="34"/>
        <v>0</v>
      </c>
      <c r="AO186" t="s">
        <v>505</v>
      </c>
      <c r="AP186" t="s">
        <v>506</v>
      </c>
      <c r="AQ186" t="str">
        <f>AQ178</f>
        <v/>
      </c>
    </row>
    <row r="187" spans="1:43" ht="14.25" customHeight="1" x14ac:dyDescent="0.25">
      <c r="A187" s="1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4" t="s">
        <v>95</v>
      </c>
      <c r="W187" s="125">
        <f>IFERROR(0.6*W186+0.4*W185,0)</f>
        <v>175.33818181818179</v>
      </c>
      <c r="X187" s="132" t="s">
        <v>1176</v>
      </c>
      <c r="Y187" s="133">
        <f>IFERROR(SUMIF('Popis poslanih narudžbi'!A:A,A178,'Popis poslanih narudžbi'!C:C),0)</f>
        <v>2000</v>
      </c>
      <c r="Z187" s="131"/>
      <c r="AA187" s="134" t="s">
        <v>1177</v>
      </c>
      <c r="AB187" s="118">
        <f t="shared" ref="AB187:AN187" si="35">AB180+AB186</f>
        <v>175</v>
      </c>
      <c r="AC187" s="118">
        <f t="shared" si="35"/>
        <v>174</v>
      </c>
      <c r="AD187" s="118">
        <f t="shared" si="35"/>
        <v>173</v>
      </c>
      <c r="AE187" s="118">
        <f t="shared" si="35"/>
        <v>172</v>
      </c>
      <c r="AF187" s="118">
        <f t="shared" si="35"/>
        <v>172</v>
      </c>
      <c r="AG187" s="118">
        <f t="shared" si="35"/>
        <v>171</v>
      </c>
      <c r="AH187" s="118">
        <f t="shared" si="35"/>
        <v>171</v>
      </c>
      <c r="AI187" s="118">
        <f t="shared" si="35"/>
        <v>171</v>
      </c>
      <c r="AJ187" s="118">
        <f t="shared" si="35"/>
        <v>170</v>
      </c>
      <c r="AK187" s="118">
        <f t="shared" si="35"/>
        <v>170</v>
      </c>
      <c r="AL187" s="118">
        <f t="shared" si="35"/>
        <v>170</v>
      </c>
      <c r="AM187" s="118">
        <f t="shared" si="35"/>
        <v>170</v>
      </c>
      <c r="AN187" s="118">
        <f t="shared" si="35"/>
        <v>169</v>
      </c>
      <c r="AO187" t="s">
        <v>507</v>
      </c>
      <c r="AP187" t="s">
        <v>508</v>
      </c>
      <c r="AQ187" t="str">
        <f>AQ178</f>
        <v/>
      </c>
    </row>
    <row r="188" spans="1:43" ht="14.25" customHeight="1" x14ac:dyDescent="0.25">
      <c r="A188" s="107" t="str">
        <f>'Run Rate'!A22</f>
        <v>POL09747</v>
      </c>
      <c r="B188" s="135" t="str">
        <f>'Run Rate'!B22</f>
        <v>Polleo 1st Whey 2,27kg Vanilla Madagascar</v>
      </c>
      <c r="C188" s="135" t="str">
        <f>'Run Rate'!C22</f>
        <v>PROTEINI</v>
      </c>
      <c r="D188" s="135" t="str">
        <f>'Run Rate'!D22</f>
        <v>01 GOLD</v>
      </c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  <c r="AH188" s="122"/>
      <c r="AI188" s="122"/>
      <c r="AJ188" s="122"/>
      <c r="AK188" s="122"/>
      <c r="AL188" s="122"/>
      <c r="AM188" s="122"/>
      <c r="AN188" s="122"/>
      <c r="AO188" t="s">
        <v>509</v>
      </c>
      <c r="AP188" t="s">
        <v>510</v>
      </c>
      <c r="AQ188" t="str">
        <f>IF(AND(OR($B$1="ALL",$B$1=C188),OR($E$1="ALL",$E$1=D188),OR($B$2="ALL",$B$2=A188),OR($E$2="ALL",IFERROR(SEARCH($E$2,B188),0)&gt;0)),"MATCH","")</f>
        <v/>
      </c>
    </row>
    <row r="189" spans="1:43" ht="14.25" customHeight="1" x14ac:dyDescent="0.25">
      <c r="A189" s="108" t="s">
        <v>1137</v>
      </c>
      <c r="B189" s="136" t="s">
        <v>1138</v>
      </c>
      <c r="C189" s="136" t="s">
        <v>1139</v>
      </c>
      <c r="D189" s="136" t="s">
        <v>1140</v>
      </c>
      <c r="E189" s="136" t="s">
        <v>1141</v>
      </c>
      <c r="F189" s="136" t="s">
        <v>1142</v>
      </c>
      <c r="G189" s="136" t="s">
        <v>1143</v>
      </c>
      <c r="H189" s="136" t="s">
        <v>1144</v>
      </c>
      <c r="I189" s="136" t="s">
        <v>1145</v>
      </c>
      <c r="J189" s="136" t="s">
        <v>1146</v>
      </c>
      <c r="K189" s="136" t="s">
        <v>1147</v>
      </c>
      <c r="L189" s="136" t="s">
        <v>1148</v>
      </c>
      <c r="M189" s="136" t="s">
        <v>1149</v>
      </c>
      <c r="N189" s="136" t="s">
        <v>1150</v>
      </c>
      <c r="O189" s="136" t="s">
        <v>1151</v>
      </c>
      <c r="P189" s="136" t="s">
        <v>1152</v>
      </c>
      <c r="Q189" s="136" t="s">
        <v>1153</v>
      </c>
      <c r="R189" s="136" t="s">
        <v>1154</v>
      </c>
      <c r="S189" s="136" t="s">
        <v>1155</v>
      </c>
      <c r="T189" s="136" t="s">
        <v>1156</v>
      </c>
      <c r="U189" s="136" t="s">
        <v>1157</v>
      </c>
      <c r="V189" s="136" t="s">
        <v>1158</v>
      </c>
      <c r="W189" s="136" t="s">
        <v>1159</v>
      </c>
      <c r="X189" s="136" t="s">
        <v>1160</v>
      </c>
      <c r="Y189" s="136" t="s">
        <v>1161</v>
      </c>
      <c r="Z189" s="136" t="s">
        <v>1162</v>
      </c>
      <c r="AA189" s="136" t="s">
        <v>1163</v>
      </c>
      <c r="AB189" s="137" t="s">
        <v>156</v>
      </c>
      <c r="AC189" s="137" t="s">
        <v>157</v>
      </c>
      <c r="AD189" s="137" t="s">
        <v>158</v>
      </c>
      <c r="AE189" s="137" t="s">
        <v>139</v>
      </c>
      <c r="AF189" s="138" t="s">
        <v>140</v>
      </c>
      <c r="AG189" s="138" t="s">
        <v>141</v>
      </c>
      <c r="AH189" s="138" t="s">
        <v>142</v>
      </c>
      <c r="AI189" s="138" t="s">
        <v>143</v>
      </c>
      <c r="AJ189" s="139" t="s">
        <v>144</v>
      </c>
      <c r="AK189" s="139" t="s">
        <v>145</v>
      </c>
      <c r="AL189" s="139" t="s">
        <v>146</v>
      </c>
      <c r="AM189" s="140" t="s">
        <v>147</v>
      </c>
      <c r="AN189" s="140" t="s">
        <v>148</v>
      </c>
      <c r="AO189" t="s">
        <v>511</v>
      </c>
      <c r="AP189" t="s">
        <v>512</v>
      </c>
      <c r="AQ189" t="str">
        <f>AQ188</f>
        <v/>
      </c>
    </row>
    <row r="190" spans="1:43" ht="14.25" customHeight="1" x14ac:dyDescent="0.25">
      <c r="A190" s="99" t="s">
        <v>1164</v>
      </c>
      <c r="B190" s="112">
        <f>'Run Rate'!E22</f>
        <v>22</v>
      </c>
      <c r="C190" s="112">
        <f>'Run Rate'!F22</f>
        <v>87</v>
      </c>
      <c r="D190" s="112">
        <f>'Run Rate'!G22</f>
        <v>65</v>
      </c>
      <c r="E190" s="112">
        <f>'Run Rate'!H22</f>
        <v>71</v>
      </c>
      <c r="F190" s="112">
        <f>'Run Rate'!I22</f>
        <v>217</v>
      </c>
      <c r="G190" s="112">
        <f>'Run Rate'!J22</f>
        <v>166</v>
      </c>
      <c r="H190" s="112">
        <f>'Run Rate'!K22</f>
        <v>157</v>
      </c>
      <c r="I190" s="112">
        <f>'Run Rate'!L22</f>
        <v>125</v>
      </c>
      <c r="J190" s="112">
        <f>'Run Rate'!M22</f>
        <v>187</v>
      </c>
      <c r="K190" s="112">
        <f>'Run Rate'!N22</f>
        <v>83</v>
      </c>
      <c r="L190" s="112">
        <f>'Run Rate'!O22</f>
        <v>87</v>
      </c>
      <c r="M190" s="112">
        <f>'Run Rate'!P22</f>
        <v>117</v>
      </c>
      <c r="N190" s="112">
        <f>'Run Rate'!Q22</f>
        <v>69</v>
      </c>
      <c r="O190" s="112">
        <f>'Run Rate'!R22</f>
        <v>54</v>
      </c>
      <c r="P190" s="112">
        <f>'Run Rate'!S22</f>
        <v>16</v>
      </c>
      <c r="Q190" s="112">
        <f>'Run Rate'!T22</f>
        <v>59</v>
      </c>
      <c r="R190" s="112">
        <f>'Run Rate'!U22</f>
        <v>68</v>
      </c>
      <c r="S190" s="112">
        <f>'Run Rate'!V22</f>
        <v>126</v>
      </c>
      <c r="T190" s="112">
        <f>'Run Rate'!W22</f>
        <v>103</v>
      </c>
      <c r="U190" s="112">
        <f>'Run Rate'!X22</f>
        <v>143</v>
      </c>
      <c r="V190" s="112">
        <f>'Run Rate'!Y22</f>
        <v>95</v>
      </c>
      <c r="W190" s="112">
        <f>'Run Rate'!Z22</f>
        <v>101</v>
      </c>
      <c r="X190" s="112">
        <f>'Run Rate'!AA22</f>
        <v>118</v>
      </c>
      <c r="Y190" s="112">
        <f>'Run Rate'!AB22</f>
        <v>253</v>
      </c>
      <c r="Z190" s="112">
        <f>'Run Rate'!AC22</f>
        <v>162</v>
      </c>
      <c r="AA190" s="112">
        <f>'Run Rate'!AD22</f>
        <v>246</v>
      </c>
      <c r="AB190" s="113">
        <v>165</v>
      </c>
      <c r="AC190" s="112">
        <v>165</v>
      </c>
      <c r="AD190" s="112">
        <v>165</v>
      </c>
      <c r="AE190" s="112">
        <v>165</v>
      </c>
      <c r="AF190" s="112">
        <v>165</v>
      </c>
      <c r="AG190" s="112">
        <v>165</v>
      </c>
      <c r="AH190" s="112">
        <v>165</v>
      </c>
      <c r="AI190" s="112">
        <v>165</v>
      </c>
      <c r="AJ190" s="112">
        <v>165</v>
      </c>
      <c r="AK190" s="112">
        <v>165</v>
      </c>
      <c r="AL190" s="112">
        <v>165</v>
      </c>
      <c r="AM190" s="112">
        <v>165</v>
      </c>
      <c r="AN190" s="112">
        <v>165</v>
      </c>
      <c r="AO190" t="s">
        <v>513</v>
      </c>
      <c r="AP190" t="s">
        <v>514</v>
      </c>
      <c r="AQ190" t="str">
        <f>AQ188</f>
        <v/>
      </c>
    </row>
    <row r="191" spans="1:43" ht="14.25" customHeight="1" x14ac:dyDescent="0.25">
      <c r="A191" s="99" t="s">
        <v>1165</v>
      </c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5"/>
      <c r="X191" s="115"/>
      <c r="Y191" s="115"/>
      <c r="Z191" s="115"/>
      <c r="AA191" s="112" t="s">
        <v>1166</v>
      </c>
      <c r="AB191" s="113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t="s">
        <v>515</v>
      </c>
      <c r="AP191" t="s">
        <v>516</v>
      </c>
      <c r="AQ191" t="str">
        <f>AQ188</f>
        <v/>
      </c>
    </row>
    <row r="192" spans="1:43" ht="14.25" customHeight="1" x14ac:dyDescent="0.25">
      <c r="A192" s="99" t="s">
        <v>1167</v>
      </c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5"/>
      <c r="X192" s="116"/>
      <c r="Y192" s="117"/>
      <c r="Z192" s="115"/>
      <c r="AA192" s="112" t="s">
        <v>1168</v>
      </c>
      <c r="AB192" s="113">
        <f>'Demand Input VP'!B99</f>
        <v>0</v>
      </c>
      <c r="AC192" s="112">
        <f>'Demand Input VP'!C99</f>
        <v>0</v>
      </c>
      <c r="AD192" s="112">
        <f>'Demand Input VP'!D99</f>
        <v>0</v>
      </c>
      <c r="AE192" s="112">
        <f>'Demand Input VP'!E99</f>
        <v>0</v>
      </c>
      <c r="AF192" s="112">
        <f>'Demand Input VP'!F99</f>
        <v>0</v>
      </c>
      <c r="AG192" s="112">
        <f>'Demand Input VP'!G99</f>
        <v>0</v>
      </c>
      <c r="AH192" s="112">
        <f>'Demand Input VP'!H99</f>
        <v>0</v>
      </c>
      <c r="AI192" s="112">
        <f>'Demand Input VP'!I99</f>
        <v>0</v>
      </c>
      <c r="AJ192" s="112">
        <f>'Demand Input VP'!J99</f>
        <v>0</v>
      </c>
      <c r="AK192" s="112">
        <f>'Demand Input VP'!K99</f>
        <v>0</v>
      </c>
      <c r="AL192" s="112">
        <f>'Demand Input VP'!L99</f>
        <v>0</v>
      </c>
      <c r="AM192" s="112">
        <f>'Demand Input VP'!M99</f>
        <v>0</v>
      </c>
      <c r="AN192" s="112">
        <f>'Demand Input VP'!N99</f>
        <v>0</v>
      </c>
      <c r="AO192" t="s">
        <v>517</v>
      </c>
      <c r="AP192" t="s">
        <v>518</v>
      </c>
      <c r="AQ192" t="str">
        <f>AQ188</f>
        <v/>
      </c>
    </row>
    <row r="193" spans="1:43" ht="14.25" customHeight="1" x14ac:dyDescent="0.25">
      <c r="A193" s="99" t="s">
        <v>1169</v>
      </c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5"/>
      <c r="X193" s="116"/>
      <c r="Y193" s="117"/>
      <c r="Z193" s="119"/>
      <c r="AA193" s="120" t="s">
        <v>1170</v>
      </c>
      <c r="AB193" s="121">
        <f>'Demand Input VP'!B98</f>
        <v>0</v>
      </c>
      <c r="AC193" s="120">
        <f>'Demand Input VP'!C98</f>
        <v>0</v>
      </c>
      <c r="AD193" s="120">
        <f>'Demand Input VP'!D98</f>
        <v>0</v>
      </c>
      <c r="AE193" s="120">
        <f>'Demand Input VP'!E98</f>
        <v>0</v>
      </c>
      <c r="AF193" s="120">
        <f>'Demand Input VP'!F98</f>
        <v>0</v>
      </c>
      <c r="AG193" s="120">
        <f>'Demand Input VP'!G98</f>
        <v>0</v>
      </c>
      <c r="AH193" s="120">
        <f>'Demand Input VP'!H98</f>
        <v>0</v>
      </c>
      <c r="AI193" s="120">
        <f>'Demand Input VP'!I98</f>
        <v>0</v>
      </c>
      <c r="AJ193" s="120">
        <f>'Demand Input VP'!J98</f>
        <v>0</v>
      </c>
      <c r="AK193" s="120">
        <f>'Demand Input VP'!K98</f>
        <v>0</v>
      </c>
      <c r="AL193" s="120">
        <f>'Demand Input VP'!L98</f>
        <v>0</v>
      </c>
      <c r="AM193" s="120">
        <f>'Demand Input VP'!M98</f>
        <v>0</v>
      </c>
      <c r="AN193" s="120">
        <f>'Demand Input VP'!N98</f>
        <v>0</v>
      </c>
      <c r="AO193" t="s">
        <v>519</v>
      </c>
      <c r="AP193" t="s">
        <v>520</v>
      </c>
      <c r="AQ193" t="str">
        <f>AQ188</f>
        <v/>
      </c>
    </row>
    <row r="194" spans="1:43" ht="14.25" customHeight="1" x14ac:dyDescent="0.25">
      <c r="A194" s="1"/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3"/>
      <c r="X194" s="116"/>
      <c r="Y194" s="117"/>
      <c r="Z194" s="123"/>
      <c r="AA194" s="112" t="s">
        <v>1171</v>
      </c>
      <c r="AB194" s="113">
        <f>'Demand Input MP'!B99</f>
        <v>0</v>
      </c>
      <c r="AC194" s="112">
        <f>'Demand Input MP'!C99</f>
        <v>0</v>
      </c>
      <c r="AD194" s="112">
        <f>'Demand Input MP'!D99</f>
        <v>0</v>
      </c>
      <c r="AE194" s="112">
        <f>'Demand Input MP'!E99</f>
        <v>0</v>
      </c>
      <c r="AF194" s="112">
        <f>'Demand Input MP'!F99</f>
        <v>0</v>
      </c>
      <c r="AG194" s="112">
        <f>'Demand Input MP'!G99</f>
        <v>0</v>
      </c>
      <c r="AH194" s="112">
        <f>'Demand Input MP'!H99</f>
        <v>0</v>
      </c>
      <c r="AI194" s="112">
        <f>'Demand Input MP'!I99</f>
        <v>0</v>
      </c>
      <c r="AJ194" s="112">
        <f>'Demand Input MP'!J99</f>
        <v>0</v>
      </c>
      <c r="AK194" s="112">
        <f>'Demand Input MP'!K99</f>
        <v>0</v>
      </c>
      <c r="AL194" s="112">
        <f>'Demand Input MP'!L99</f>
        <v>0</v>
      </c>
      <c r="AM194" s="112">
        <f>'Demand Input MP'!M99</f>
        <v>0</v>
      </c>
      <c r="AN194" s="112">
        <f>'Demand Input MP'!N99</f>
        <v>0</v>
      </c>
      <c r="AO194" t="s">
        <v>521</v>
      </c>
      <c r="AP194" t="s">
        <v>522</v>
      </c>
      <c r="AQ194" t="str">
        <f>AQ188</f>
        <v/>
      </c>
    </row>
    <row r="195" spans="1:43" ht="14.25" customHeight="1" x14ac:dyDescent="0.25">
      <c r="A195" s="1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4" t="s">
        <v>91</v>
      </c>
      <c r="W195" s="125">
        <f>IFERROR(IF(SUM('Run Rate History'!E22:AD22)&gt;0,(SUMPRODUCT((B190:AA190&gt;=PERCENTILE(B190:AA190,0.1))*(B190:AA190&lt;=PERCENTILE(B190:AA190,0.9))*B190:AA190)+SUMPRODUCT(('Run Rate History'!E22:AD22&gt;=PERCENTILE(B190:AA190,0.1))*('Run Rate History'!E22:AD22&lt;=PERCENTILE(B190:AA190,0.9))*'Run Rate History'!E22:AD22))/(SUMPRODUCT((B190:AA190&gt;=PERCENTILE(B190:AA190,0.1))*(B190:AA190&lt;=PERCENTILE(B190:AA190,0.9))*1)+SUMPRODUCT(('Run Rate History'!E22:AD22&gt;=PERCENTILE(B190:AA190,0.1))*('Run Rate History'!E22:AD22&lt;=PERCENTILE(B190:AA190,0.9))*1)),TRIMMEAN(B190:AA190,0.15)),0)</f>
        <v>107.15789473684211</v>
      </c>
      <c r="X195" s="126" t="s">
        <v>1172</v>
      </c>
      <c r="Y195" s="127">
        <f>SUM(B190:AA190)/26</f>
        <v>115.26923076923077</v>
      </c>
      <c r="Z195" s="128"/>
      <c r="AA195" s="112" t="s">
        <v>1173</v>
      </c>
      <c r="AB195" s="113">
        <f>'Demand Input MP'!B98</f>
        <v>0</v>
      </c>
      <c r="AC195" s="112">
        <f>'Demand Input MP'!C98</f>
        <v>0</v>
      </c>
      <c r="AD195" s="112">
        <f>'Demand Input MP'!D98</f>
        <v>0</v>
      </c>
      <c r="AE195" s="112">
        <f>'Demand Input MP'!E98</f>
        <v>0</v>
      </c>
      <c r="AF195" s="112">
        <f>'Demand Input MP'!F98</f>
        <v>0</v>
      </c>
      <c r="AG195" s="112">
        <f>'Demand Input MP'!G98</f>
        <v>0</v>
      </c>
      <c r="AH195" s="112">
        <f>'Demand Input MP'!H98</f>
        <v>0</v>
      </c>
      <c r="AI195" s="112">
        <f>'Demand Input MP'!I98</f>
        <v>0</v>
      </c>
      <c r="AJ195" s="112">
        <f>'Demand Input MP'!J98</f>
        <v>0</v>
      </c>
      <c r="AK195" s="112">
        <f>'Demand Input MP'!K98</f>
        <v>0</v>
      </c>
      <c r="AL195" s="112">
        <f>'Demand Input MP'!L98</f>
        <v>0</v>
      </c>
      <c r="AM195" s="112">
        <f>'Demand Input MP'!M98</f>
        <v>0</v>
      </c>
      <c r="AN195" s="112">
        <f>'Demand Input MP'!N98</f>
        <v>0</v>
      </c>
      <c r="AO195" t="s">
        <v>523</v>
      </c>
      <c r="AP195" t="s">
        <v>524</v>
      </c>
      <c r="AQ195" t="str">
        <f>AQ188</f>
        <v/>
      </c>
    </row>
    <row r="196" spans="1:43" ht="14.25" customHeight="1" x14ac:dyDescent="0.25">
      <c r="A196" s="1"/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4" t="s">
        <v>94</v>
      </c>
      <c r="W196" s="125">
        <f>IFERROR((1*MIN(MAX(X190,0.5*IF(SUM('Run Rate History'!E22:AD22)&gt;0,(MEDIAN(IF(B190:AA190&gt;0,B190:AA190))+MEDIAN(IF('Run Rate History'!E22:AD22&gt;0,'Run Rate History'!E22:AD22)))/2,MEDIAN(IF(B190:AA190&gt;0,B190:AA190)))),2*IF(SUM('Run Rate History'!E22:AD22)&gt;0,(MEDIAN(IF(B190:AA190&gt;0,B190:AA190))+MEDIAN(IF('Run Rate History'!E22:AD22&gt;0,'Run Rate History'!E22:AD22)))/2,MEDIAN(IF(B190:AA190&gt;0,B190:AA190))))+2*MIN(MAX(Y190,0.5*IF(SUM('Run Rate History'!E22:AD22)&gt;0,(MEDIAN(IF(B190:AA190&gt;0,B190:AA190))+MEDIAN(IF('Run Rate History'!E22:AD22&gt;0,'Run Rate History'!E22:AD22)))/2,MEDIAN(IF(B190:AA190&gt;0,B190:AA190)))),2*IF(SUM('Run Rate History'!E22:AD22)&gt;0,(MEDIAN(IF(B190:AA190&gt;0,B190:AA190))+MEDIAN(IF('Run Rate History'!E22:AD22&gt;0,'Run Rate History'!E22:AD22)))/2,MEDIAN(IF(B190:AA190&gt;0,B190:AA190))))+3*MIN(MAX(Z190,0.5*IF(SUM('Run Rate History'!E22:AD22)&gt;0,(MEDIAN(IF(B190:AA190&gt;0,B190:AA190))+MEDIAN(IF('Run Rate History'!E22:AD22&gt;0,'Run Rate History'!E22:AD22)))/2,MEDIAN(IF(B190:AA190&gt;0,B190:AA190)))),2*IF(SUM('Run Rate History'!E22:AD22)&gt;0,(MEDIAN(IF(B190:AA190&gt;0,B190:AA190))+MEDIAN(IF('Run Rate History'!E22:AD22&gt;0,'Run Rate History'!E22:AD22)))/2,MEDIAN(IF(B190:AA190&gt;0,B190:AA190))))+4*MIN(MAX(AA190,0.5*IF(SUM('Run Rate History'!E22:AD22)&gt;0,(MEDIAN(IF(B190:AA190&gt;0,B190:AA190))+MEDIAN(IF('Run Rate History'!E22:AD22&gt;0,'Run Rate History'!E22:AD22)))/2,MEDIAN(IF(B190:AA190&gt;0,B190:AA190)))),2*IF(SUM('Run Rate History'!E22:AD22)&gt;0,(MEDIAN(IF(B190:AA190&gt;0,B190:AA190))+MEDIAN(IF('Run Rate History'!E22:AD22&gt;0,'Run Rate History'!E22:AD22)))/2,MEDIAN(IF(B190:AA190&gt;0,B190:AA190)))))/10,0)</f>
        <v>170.2</v>
      </c>
      <c r="X196" s="129" t="s">
        <v>1174</v>
      </c>
      <c r="Y196" s="130">
        <f>IFERROR(VLOOKUP(A188,'Stanje zaliha'!A:E,5,FALSE()),0)</f>
        <v>912</v>
      </c>
      <c r="Z196" s="131"/>
      <c r="AA196" s="113" t="s">
        <v>1175</v>
      </c>
      <c r="AB196" s="118">
        <f t="shared" ref="AB196:AN196" si="36">SUM(AB192:AB195)</f>
        <v>0</v>
      </c>
      <c r="AC196" s="118">
        <f t="shared" si="36"/>
        <v>0</v>
      </c>
      <c r="AD196" s="118">
        <f t="shared" si="36"/>
        <v>0</v>
      </c>
      <c r="AE196" s="118">
        <f t="shared" si="36"/>
        <v>0</v>
      </c>
      <c r="AF196" s="118">
        <f t="shared" si="36"/>
        <v>0</v>
      </c>
      <c r="AG196" s="118">
        <f t="shared" si="36"/>
        <v>0</v>
      </c>
      <c r="AH196" s="118">
        <f t="shared" si="36"/>
        <v>0</v>
      </c>
      <c r="AI196" s="118">
        <f t="shared" si="36"/>
        <v>0</v>
      </c>
      <c r="AJ196" s="118">
        <f t="shared" si="36"/>
        <v>0</v>
      </c>
      <c r="AK196" s="118">
        <f t="shared" si="36"/>
        <v>0</v>
      </c>
      <c r="AL196" s="118">
        <f t="shared" si="36"/>
        <v>0</v>
      </c>
      <c r="AM196" s="118">
        <f t="shared" si="36"/>
        <v>0</v>
      </c>
      <c r="AN196" s="118">
        <f t="shared" si="36"/>
        <v>0</v>
      </c>
      <c r="AO196" t="s">
        <v>373</v>
      </c>
      <c r="AP196" t="s">
        <v>374</v>
      </c>
      <c r="AQ196" t="str">
        <f>AQ188</f>
        <v/>
      </c>
    </row>
    <row r="197" spans="1:43" ht="14.25" customHeight="1" x14ac:dyDescent="0.25">
      <c r="A197" s="1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4" t="s">
        <v>95</v>
      </c>
      <c r="W197" s="125">
        <f>IFERROR(0.6*W196+0.4*W195,0)</f>
        <v>144.98315789473685</v>
      </c>
      <c r="X197" s="132" t="s">
        <v>1176</v>
      </c>
      <c r="Y197" s="133">
        <f>IFERROR(SUMIF('Popis poslanih narudžbi'!A:A,A188,'Popis poslanih narudžbi'!C:C),0)</f>
        <v>1263</v>
      </c>
      <c r="Z197" s="131"/>
      <c r="AA197" s="134" t="s">
        <v>1177</v>
      </c>
      <c r="AB197" s="118">
        <f t="shared" ref="AB197:AN197" si="37">AB190+AB196</f>
        <v>165</v>
      </c>
      <c r="AC197" s="118">
        <f t="shared" si="37"/>
        <v>165</v>
      </c>
      <c r="AD197" s="118">
        <f t="shared" si="37"/>
        <v>165</v>
      </c>
      <c r="AE197" s="118">
        <f t="shared" si="37"/>
        <v>165</v>
      </c>
      <c r="AF197" s="118">
        <f t="shared" si="37"/>
        <v>165</v>
      </c>
      <c r="AG197" s="118">
        <f t="shared" si="37"/>
        <v>165</v>
      </c>
      <c r="AH197" s="118">
        <f t="shared" si="37"/>
        <v>165</v>
      </c>
      <c r="AI197" s="118">
        <f t="shared" si="37"/>
        <v>165</v>
      </c>
      <c r="AJ197" s="118">
        <f t="shared" si="37"/>
        <v>165</v>
      </c>
      <c r="AK197" s="118">
        <f t="shared" si="37"/>
        <v>165</v>
      </c>
      <c r="AL197" s="118">
        <f t="shared" si="37"/>
        <v>165</v>
      </c>
      <c r="AM197" s="118">
        <f t="shared" si="37"/>
        <v>165</v>
      </c>
      <c r="AN197" s="118">
        <f t="shared" si="37"/>
        <v>165</v>
      </c>
      <c r="AO197" t="s">
        <v>525</v>
      </c>
      <c r="AP197" t="s">
        <v>526</v>
      </c>
      <c r="AQ197" t="str">
        <f>AQ188</f>
        <v/>
      </c>
    </row>
    <row r="198" spans="1:43" ht="14.25" customHeight="1" x14ac:dyDescent="0.25">
      <c r="A198" s="107" t="str">
        <f>'Run Rate'!A23</f>
        <v>POL04291</v>
      </c>
      <c r="B198" s="135" t="str">
        <f>'Run Rate'!B23</f>
        <v>Polleo Xtreme 60% Protein Bar 75g Chocolate</v>
      </c>
      <c r="C198" s="135" t="str">
        <f>'Run Rate'!C23</f>
        <v>RTD &amp; SNACKS</v>
      </c>
      <c r="D198" s="135" t="str">
        <f>'Run Rate'!D23</f>
        <v>01 GOLD</v>
      </c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122"/>
      <c r="AD198" s="122"/>
      <c r="AE198" s="122"/>
      <c r="AF198" s="122"/>
      <c r="AG198" s="122"/>
      <c r="AH198" s="122"/>
      <c r="AI198" s="122"/>
      <c r="AJ198" s="122"/>
      <c r="AK198" s="122"/>
      <c r="AL198" s="122"/>
      <c r="AM198" s="122"/>
      <c r="AN198" s="122"/>
      <c r="AO198" t="s">
        <v>527</v>
      </c>
      <c r="AP198" t="s">
        <v>528</v>
      </c>
      <c r="AQ198" t="str">
        <f>IF(AND(OR($B$1="ALL",$B$1=C198),OR($E$1="ALL",$E$1=D198),OR($B$2="ALL",$B$2=A198),OR($E$2="ALL",IFERROR(SEARCH($E$2,B198),0)&gt;0)),"MATCH","")</f>
        <v/>
      </c>
    </row>
    <row r="199" spans="1:43" ht="14.25" customHeight="1" x14ac:dyDescent="0.25">
      <c r="A199" s="108" t="s">
        <v>1137</v>
      </c>
      <c r="B199" s="136" t="s">
        <v>1138</v>
      </c>
      <c r="C199" s="136" t="s">
        <v>1139</v>
      </c>
      <c r="D199" s="136" t="s">
        <v>1140</v>
      </c>
      <c r="E199" s="136" t="s">
        <v>1141</v>
      </c>
      <c r="F199" s="136" t="s">
        <v>1142</v>
      </c>
      <c r="G199" s="136" t="s">
        <v>1143</v>
      </c>
      <c r="H199" s="136" t="s">
        <v>1144</v>
      </c>
      <c r="I199" s="136" t="s">
        <v>1145</v>
      </c>
      <c r="J199" s="136" t="s">
        <v>1146</v>
      </c>
      <c r="K199" s="136" t="s">
        <v>1147</v>
      </c>
      <c r="L199" s="136" t="s">
        <v>1148</v>
      </c>
      <c r="M199" s="136" t="s">
        <v>1149</v>
      </c>
      <c r="N199" s="136" t="s">
        <v>1150</v>
      </c>
      <c r="O199" s="136" t="s">
        <v>1151</v>
      </c>
      <c r="P199" s="136" t="s">
        <v>1152</v>
      </c>
      <c r="Q199" s="136" t="s">
        <v>1153</v>
      </c>
      <c r="R199" s="136" t="s">
        <v>1154</v>
      </c>
      <c r="S199" s="136" t="s">
        <v>1155</v>
      </c>
      <c r="T199" s="136" t="s">
        <v>1156</v>
      </c>
      <c r="U199" s="136" t="s">
        <v>1157</v>
      </c>
      <c r="V199" s="136" t="s">
        <v>1158</v>
      </c>
      <c r="W199" s="136" t="s">
        <v>1159</v>
      </c>
      <c r="X199" s="136" t="s">
        <v>1160</v>
      </c>
      <c r="Y199" s="136" t="s">
        <v>1161</v>
      </c>
      <c r="Z199" s="136" t="s">
        <v>1162</v>
      </c>
      <c r="AA199" s="136" t="s">
        <v>1163</v>
      </c>
      <c r="AB199" s="137" t="s">
        <v>156</v>
      </c>
      <c r="AC199" s="137" t="s">
        <v>157</v>
      </c>
      <c r="AD199" s="137" t="s">
        <v>158</v>
      </c>
      <c r="AE199" s="137" t="s">
        <v>139</v>
      </c>
      <c r="AF199" s="138" t="s">
        <v>140</v>
      </c>
      <c r="AG199" s="138" t="s">
        <v>141</v>
      </c>
      <c r="AH199" s="138" t="s">
        <v>142</v>
      </c>
      <c r="AI199" s="138" t="s">
        <v>143</v>
      </c>
      <c r="AJ199" s="139" t="s">
        <v>144</v>
      </c>
      <c r="AK199" s="139" t="s">
        <v>145</v>
      </c>
      <c r="AL199" s="139" t="s">
        <v>146</v>
      </c>
      <c r="AM199" s="140" t="s">
        <v>147</v>
      </c>
      <c r="AN199" s="140" t="s">
        <v>148</v>
      </c>
      <c r="AO199" t="s">
        <v>529</v>
      </c>
      <c r="AP199" t="s">
        <v>530</v>
      </c>
      <c r="AQ199" t="str">
        <f>AQ198</f>
        <v/>
      </c>
    </row>
    <row r="200" spans="1:43" ht="14.25" customHeight="1" x14ac:dyDescent="0.25">
      <c r="A200" s="99" t="s">
        <v>1164</v>
      </c>
      <c r="B200" s="112">
        <f>'Run Rate'!E23</f>
        <v>3855</v>
      </c>
      <c r="C200" s="112">
        <f>'Run Rate'!F23</f>
        <v>1595</v>
      </c>
      <c r="D200" s="112">
        <f>'Run Rate'!G23</f>
        <v>1401</v>
      </c>
      <c r="E200" s="112">
        <f>'Run Rate'!H23</f>
        <v>1106</v>
      </c>
      <c r="F200" s="112">
        <f>'Run Rate'!I23</f>
        <v>2143</v>
      </c>
      <c r="G200" s="112">
        <f>'Run Rate'!J23</f>
        <v>1838</v>
      </c>
      <c r="H200" s="112">
        <f>'Run Rate'!K23</f>
        <v>741</v>
      </c>
      <c r="I200" s="112">
        <f>'Run Rate'!L23</f>
        <v>1324</v>
      </c>
      <c r="J200" s="112">
        <f>'Run Rate'!M23</f>
        <v>4234</v>
      </c>
      <c r="K200" s="112">
        <f>'Run Rate'!N23</f>
        <v>3132</v>
      </c>
      <c r="L200" s="112">
        <f>'Run Rate'!O23</f>
        <v>1983</v>
      </c>
      <c r="M200" s="112">
        <f>'Run Rate'!P23</f>
        <v>2176</v>
      </c>
      <c r="N200" s="112">
        <f>'Run Rate'!Q23</f>
        <v>1550</v>
      </c>
      <c r="O200" s="112">
        <f>'Run Rate'!R23</f>
        <v>1083</v>
      </c>
      <c r="P200" s="112">
        <f>'Run Rate'!S23</f>
        <v>217</v>
      </c>
      <c r="Q200" s="112">
        <f>'Run Rate'!T23</f>
        <v>1978</v>
      </c>
      <c r="R200" s="112">
        <f>'Run Rate'!U23</f>
        <v>2087</v>
      </c>
      <c r="S200" s="112">
        <f>'Run Rate'!V23</f>
        <v>3449</v>
      </c>
      <c r="T200" s="112">
        <f>'Run Rate'!W23</f>
        <v>2504</v>
      </c>
      <c r="U200" s="112">
        <f>'Run Rate'!X23</f>
        <v>2331</v>
      </c>
      <c r="V200" s="112">
        <f>'Run Rate'!Y23</f>
        <v>2898</v>
      </c>
      <c r="W200" s="112">
        <f>'Run Rate'!Z23</f>
        <v>2697</v>
      </c>
      <c r="X200" s="112">
        <f>'Run Rate'!AA23</f>
        <v>3319</v>
      </c>
      <c r="Y200" s="112">
        <f>'Run Rate'!AB23</f>
        <v>3882</v>
      </c>
      <c r="Z200" s="112">
        <f>'Run Rate'!AC23</f>
        <v>3209</v>
      </c>
      <c r="AA200" s="112">
        <f>'Run Rate'!AD23</f>
        <v>4080</v>
      </c>
      <c r="AB200" s="113">
        <v>2435</v>
      </c>
      <c r="AC200" s="112">
        <v>2434</v>
      </c>
      <c r="AD200" s="112">
        <v>2441</v>
      </c>
      <c r="AE200" s="112">
        <v>2584</v>
      </c>
      <c r="AF200" s="112">
        <v>2861</v>
      </c>
      <c r="AG200" s="112">
        <v>2861</v>
      </c>
      <c r="AH200" s="112">
        <v>2861</v>
      </c>
      <c r="AI200" s="112">
        <v>2834</v>
      </c>
      <c r="AJ200" s="112">
        <v>2689</v>
      </c>
      <c r="AK200" s="112">
        <v>2728</v>
      </c>
      <c r="AL200" s="112">
        <v>2925</v>
      </c>
      <c r="AM200" s="112">
        <v>2807</v>
      </c>
      <c r="AN200" s="112">
        <v>2781</v>
      </c>
      <c r="AO200" t="s">
        <v>531</v>
      </c>
      <c r="AP200" t="s">
        <v>532</v>
      </c>
      <c r="AQ200" t="str">
        <f>AQ198</f>
        <v/>
      </c>
    </row>
    <row r="201" spans="1:43" ht="14.25" customHeight="1" x14ac:dyDescent="0.25">
      <c r="A201" s="99" t="s">
        <v>1165</v>
      </c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5"/>
      <c r="X201" s="115"/>
      <c r="Y201" s="115"/>
      <c r="Z201" s="115"/>
      <c r="AA201" s="112" t="s">
        <v>1166</v>
      </c>
      <c r="AB201" s="113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t="s">
        <v>533</v>
      </c>
      <c r="AP201" t="s">
        <v>534</v>
      </c>
      <c r="AQ201" t="str">
        <f>AQ198</f>
        <v/>
      </c>
    </row>
    <row r="202" spans="1:43" ht="14.25" customHeight="1" x14ac:dyDescent="0.25">
      <c r="A202" s="99" t="s">
        <v>1167</v>
      </c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5"/>
      <c r="X202" s="116"/>
      <c r="Y202" s="117"/>
      <c r="Z202" s="115"/>
      <c r="AA202" s="112" t="s">
        <v>1168</v>
      </c>
      <c r="AB202" s="113">
        <f>'Demand Input VP'!B104</f>
        <v>0</v>
      </c>
      <c r="AC202" s="112">
        <f>'Demand Input VP'!C104</f>
        <v>0</v>
      </c>
      <c r="AD202" s="112">
        <f>'Demand Input VP'!D104</f>
        <v>0</v>
      </c>
      <c r="AE202" s="112">
        <f>'Demand Input VP'!E104</f>
        <v>0</v>
      </c>
      <c r="AF202" s="112">
        <f>'Demand Input VP'!F104</f>
        <v>0</v>
      </c>
      <c r="AG202" s="112">
        <f>'Demand Input VP'!G104</f>
        <v>0</v>
      </c>
      <c r="AH202" s="112">
        <f>'Demand Input VP'!H104</f>
        <v>0</v>
      </c>
      <c r="AI202" s="112">
        <f>'Demand Input VP'!I104</f>
        <v>0</v>
      </c>
      <c r="AJ202" s="112">
        <f>'Demand Input VP'!J104</f>
        <v>0</v>
      </c>
      <c r="AK202" s="112">
        <f>'Demand Input VP'!K104</f>
        <v>0</v>
      </c>
      <c r="AL202" s="112">
        <f>'Demand Input VP'!L104</f>
        <v>0</v>
      </c>
      <c r="AM202" s="112">
        <f>'Demand Input VP'!M104</f>
        <v>0</v>
      </c>
      <c r="AN202" s="112">
        <f>'Demand Input VP'!N104</f>
        <v>0</v>
      </c>
      <c r="AO202" t="s">
        <v>535</v>
      </c>
      <c r="AP202" t="s">
        <v>536</v>
      </c>
      <c r="AQ202" t="str">
        <f>AQ198</f>
        <v/>
      </c>
    </row>
    <row r="203" spans="1:43" ht="14.25" customHeight="1" x14ac:dyDescent="0.25">
      <c r="A203" s="99" t="s">
        <v>1169</v>
      </c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5"/>
      <c r="X203" s="116"/>
      <c r="Y203" s="117"/>
      <c r="Z203" s="119"/>
      <c r="AA203" s="120" t="s">
        <v>1170</v>
      </c>
      <c r="AB203" s="121">
        <f>'Demand Input VP'!B103</f>
        <v>0</v>
      </c>
      <c r="AC203" s="120">
        <f>'Demand Input VP'!C103</f>
        <v>0</v>
      </c>
      <c r="AD203" s="120">
        <f>'Demand Input VP'!D103</f>
        <v>0</v>
      </c>
      <c r="AE203" s="120">
        <f>'Demand Input VP'!E103</f>
        <v>0</v>
      </c>
      <c r="AF203" s="120">
        <f>'Demand Input VP'!F103</f>
        <v>0</v>
      </c>
      <c r="AG203" s="120">
        <f>'Demand Input VP'!G103</f>
        <v>0</v>
      </c>
      <c r="AH203" s="120">
        <f>'Demand Input VP'!H103</f>
        <v>0</v>
      </c>
      <c r="AI203" s="120">
        <f>'Demand Input VP'!I103</f>
        <v>0</v>
      </c>
      <c r="AJ203" s="120">
        <f>'Demand Input VP'!J103</f>
        <v>0</v>
      </c>
      <c r="AK203" s="120">
        <f>'Demand Input VP'!K103</f>
        <v>0</v>
      </c>
      <c r="AL203" s="120">
        <f>'Demand Input VP'!L103</f>
        <v>0</v>
      </c>
      <c r="AM203" s="120">
        <f>'Demand Input VP'!M103</f>
        <v>0</v>
      </c>
      <c r="AN203" s="120">
        <f>'Demand Input VP'!N103</f>
        <v>0</v>
      </c>
      <c r="AO203" t="s">
        <v>537</v>
      </c>
      <c r="AP203" t="s">
        <v>538</v>
      </c>
      <c r="AQ203" t="str">
        <f>AQ198</f>
        <v/>
      </c>
    </row>
    <row r="204" spans="1:43" ht="14.25" customHeight="1" x14ac:dyDescent="0.25">
      <c r="A204" s="1"/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3"/>
      <c r="X204" s="116"/>
      <c r="Y204" s="117"/>
      <c r="Z204" s="123"/>
      <c r="AA204" s="112" t="s">
        <v>1171</v>
      </c>
      <c r="AB204" s="113">
        <f>'Demand Input MP'!B104</f>
        <v>0</v>
      </c>
      <c r="AC204" s="112">
        <f>'Demand Input MP'!C104</f>
        <v>0</v>
      </c>
      <c r="AD204" s="112">
        <f>'Demand Input MP'!D104</f>
        <v>0</v>
      </c>
      <c r="AE204" s="112">
        <f>'Demand Input MP'!E104</f>
        <v>0</v>
      </c>
      <c r="AF204" s="112">
        <f>'Demand Input MP'!F104</f>
        <v>0</v>
      </c>
      <c r="AG204" s="112">
        <f>'Demand Input MP'!G104</f>
        <v>0</v>
      </c>
      <c r="AH204" s="112">
        <f>'Demand Input MP'!H104</f>
        <v>0</v>
      </c>
      <c r="AI204" s="112">
        <f>'Demand Input MP'!I104</f>
        <v>0</v>
      </c>
      <c r="AJ204" s="112">
        <f>'Demand Input MP'!J104</f>
        <v>0</v>
      </c>
      <c r="AK204" s="112">
        <f>'Demand Input MP'!K104</f>
        <v>0</v>
      </c>
      <c r="AL204" s="112">
        <f>'Demand Input MP'!L104</f>
        <v>0</v>
      </c>
      <c r="AM204" s="112">
        <f>'Demand Input MP'!M104</f>
        <v>0</v>
      </c>
      <c r="AN204" s="112">
        <f>'Demand Input MP'!N104</f>
        <v>0</v>
      </c>
      <c r="AO204" t="s">
        <v>539</v>
      </c>
      <c r="AP204" t="s">
        <v>540</v>
      </c>
      <c r="AQ204" t="str">
        <f>AQ198</f>
        <v/>
      </c>
    </row>
    <row r="205" spans="1:43" ht="14.25" customHeight="1" x14ac:dyDescent="0.25">
      <c r="A205" s="1"/>
      <c r="B205" s="122"/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4" t="s">
        <v>91</v>
      </c>
      <c r="W205" s="125">
        <f>IFERROR(IF(SUM('Run Rate History'!E23:AD23)&gt;0,(SUMPRODUCT((B200:AA200&gt;=PERCENTILE(B200:AA200,0.1))*(B200:AA200&lt;=PERCENTILE(B200:AA200,0.9))*B200:AA200)+SUMPRODUCT(('Run Rate History'!E23:AD23&gt;=PERCENTILE(B200:AA200,0.1))*('Run Rate History'!E23:AD23&lt;=PERCENTILE(B200:AA200,0.9))*'Run Rate History'!E23:AD23))/(SUMPRODUCT((B200:AA200&gt;=PERCENTILE(B200:AA200,0.1))*(B200:AA200&lt;=PERCENTILE(B200:AA200,0.9))*1)+SUMPRODUCT(('Run Rate History'!E23:AD23&gt;=PERCENTILE(B200:AA200,0.1))*('Run Rate History'!E23:AD23&lt;=PERCENTILE(B200:AA200,0.9))*1)),TRIMMEAN(B200:AA200,0.15)),0)</f>
        <v>2166.0227272727275</v>
      </c>
      <c r="X205" s="126" t="s">
        <v>1172</v>
      </c>
      <c r="Y205" s="127">
        <f>SUM(B200:AA200)/26</f>
        <v>2338.9230769230771</v>
      </c>
      <c r="Z205" s="128"/>
      <c r="AA205" s="112" t="s">
        <v>1173</v>
      </c>
      <c r="AB205" s="113">
        <f>'Demand Input MP'!B103</f>
        <v>0</v>
      </c>
      <c r="AC205" s="112">
        <f>'Demand Input MP'!C103</f>
        <v>0</v>
      </c>
      <c r="AD205" s="112">
        <f>'Demand Input MP'!D103</f>
        <v>0</v>
      </c>
      <c r="AE205" s="112">
        <f>'Demand Input MP'!E103</f>
        <v>0</v>
      </c>
      <c r="AF205" s="112">
        <f>'Demand Input MP'!F103</f>
        <v>0</v>
      </c>
      <c r="AG205" s="112">
        <f>'Demand Input MP'!G103</f>
        <v>0</v>
      </c>
      <c r="AH205" s="112">
        <f>'Demand Input MP'!H103</f>
        <v>0</v>
      </c>
      <c r="AI205" s="112">
        <f>'Demand Input MP'!I103</f>
        <v>0</v>
      </c>
      <c r="AJ205" s="112">
        <f>'Demand Input MP'!J103</f>
        <v>0</v>
      </c>
      <c r="AK205" s="112">
        <f>'Demand Input MP'!K103</f>
        <v>0</v>
      </c>
      <c r="AL205" s="112">
        <f>'Demand Input MP'!L103</f>
        <v>0</v>
      </c>
      <c r="AM205" s="112">
        <f>'Demand Input MP'!M103</f>
        <v>0</v>
      </c>
      <c r="AN205" s="112">
        <f>'Demand Input MP'!N103</f>
        <v>0</v>
      </c>
      <c r="AO205" t="s">
        <v>541</v>
      </c>
      <c r="AP205" t="s">
        <v>542</v>
      </c>
      <c r="AQ205" t="str">
        <f>AQ198</f>
        <v/>
      </c>
    </row>
    <row r="206" spans="1:43" ht="14.25" customHeight="1" x14ac:dyDescent="0.25">
      <c r="A206" s="1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4" t="s">
        <v>94</v>
      </c>
      <c r="W206" s="125">
        <f>IFERROR((1*MIN(MAX(X200,0.5*IF(SUM('Run Rate History'!E23:AD23)&gt;0,(MEDIAN(IF(B200:AA200&gt;0,B200:AA200))+MEDIAN(IF('Run Rate History'!E23:AD23&gt;0,'Run Rate History'!E23:AD23)))/2,MEDIAN(IF(B200:AA200&gt;0,B200:AA200)))),2*IF(SUM('Run Rate History'!E23:AD23)&gt;0,(MEDIAN(IF(B200:AA200&gt;0,B200:AA200))+MEDIAN(IF('Run Rate History'!E23:AD23&gt;0,'Run Rate History'!E23:AD23)))/2,MEDIAN(IF(B200:AA200&gt;0,B200:AA200))))+2*MIN(MAX(Y200,0.5*IF(SUM('Run Rate History'!E23:AD23)&gt;0,(MEDIAN(IF(B200:AA200&gt;0,B200:AA200))+MEDIAN(IF('Run Rate History'!E23:AD23&gt;0,'Run Rate History'!E23:AD23)))/2,MEDIAN(IF(B200:AA200&gt;0,B200:AA200)))),2*IF(SUM('Run Rate History'!E23:AD23)&gt;0,(MEDIAN(IF(B200:AA200&gt;0,B200:AA200))+MEDIAN(IF('Run Rate History'!E23:AD23&gt;0,'Run Rate History'!E23:AD23)))/2,MEDIAN(IF(B200:AA200&gt;0,B200:AA200))))+3*MIN(MAX(Z200,0.5*IF(SUM('Run Rate History'!E23:AD23)&gt;0,(MEDIAN(IF(B200:AA200&gt;0,B200:AA200))+MEDIAN(IF('Run Rate History'!E23:AD23&gt;0,'Run Rate History'!E23:AD23)))/2,MEDIAN(IF(B200:AA200&gt;0,B200:AA200)))),2*IF(SUM('Run Rate History'!E23:AD23)&gt;0,(MEDIAN(IF(B200:AA200&gt;0,B200:AA200))+MEDIAN(IF('Run Rate History'!E23:AD23&gt;0,'Run Rate History'!E23:AD23)))/2,MEDIAN(IF(B200:AA200&gt;0,B200:AA200))))+4*MIN(MAX(AA200,0.5*IF(SUM('Run Rate History'!E23:AD23)&gt;0,(MEDIAN(IF(B200:AA200&gt;0,B200:AA200))+MEDIAN(IF('Run Rate History'!E23:AD23&gt;0,'Run Rate History'!E23:AD23)))/2,MEDIAN(IF(B200:AA200&gt;0,B200:AA200)))),2*IF(SUM('Run Rate History'!E23:AD23)&gt;0,(MEDIAN(IF(B200:AA200&gt;0,B200:AA200))+MEDIAN(IF('Run Rate History'!E23:AD23&gt;0,'Run Rate History'!E23:AD23)))/2,MEDIAN(IF(B200:AA200&gt;0,B200:AA200)))))/10,0)</f>
        <v>3692</v>
      </c>
      <c r="X206" s="129" t="s">
        <v>1174</v>
      </c>
      <c r="Y206" s="130">
        <f>IFERROR(VLOOKUP(A198,'Stanje zaliha'!A:E,5,FALSE()),0)</f>
        <v>8307</v>
      </c>
      <c r="Z206" s="131"/>
      <c r="AA206" s="113" t="s">
        <v>1175</v>
      </c>
      <c r="AB206" s="118">
        <f t="shared" ref="AB206:AN206" si="38">SUM(AB202:AB205)</f>
        <v>0</v>
      </c>
      <c r="AC206" s="118">
        <f t="shared" si="38"/>
        <v>0</v>
      </c>
      <c r="AD206" s="118">
        <f t="shared" si="38"/>
        <v>0</v>
      </c>
      <c r="AE206" s="118">
        <f t="shared" si="38"/>
        <v>0</v>
      </c>
      <c r="AF206" s="118">
        <f t="shared" si="38"/>
        <v>0</v>
      </c>
      <c r="AG206" s="118">
        <f t="shared" si="38"/>
        <v>0</v>
      </c>
      <c r="AH206" s="118">
        <f t="shared" si="38"/>
        <v>0</v>
      </c>
      <c r="AI206" s="118">
        <f t="shared" si="38"/>
        <v>0</v>
      </c>
      <c r="AJ206" s="118">
        <f t="shared" si="38"/>
        <v>0</v>
      </c>
      <c r="AK206" s="118">
        <f t="shared" si="38"/>
        <v>0</v>
      </c>
      <c r="AL206" s="118">
        <f t="shared" si="38"/>
        <v>0</v>
      </c>
      <c r="AM206" s="118">
        <f t="shared" si="38"/>
        <v>0</v>
      </c>
      <c r="AN206" s="118">
        <f t="shared" si="38"/>
        <v>0</v>
      </c>
      <c r="AO206" t="s">
        <v>543</v>
      </c>
      <c r="AP206" t="s">
        <v>544</v>
      </c>
      <c r="AQ206" t="str">
        <f>AQ198</f>
        <v/>
      </c>
    </row>
    <row r="207" spans="1:43" ht="14.25" customHeight="1" x14ac:dyDescent="0.25">
      <c r="A207" s="1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4" t="s">
        <v>95</v>
      </c>
      <c r="W207" s="125">
        <f>IFERROR(0.6*W206+0.4*W205,0)</f>
        <v>3081.6090909090908</v>
      </c>
      <c r="X207" s="132" t="s">
        <v>1176</v>
      </c>
      <c r="Y207" s="133">
        <f>IFERROR(SUMIF('Popis poslanih narudžbi'!A:A,A198,'Popis poslanih narudžbi'!C:C),0)</f>
        <v>0</v>
      </c>
      <c r="Z207" s="131"/>
      <c r="AA207" s="134" t="s">
        <v>1177</v>
      </c>
      <c r="AB207" s="118">
        <f t="shared" ref="AB207:AN207" si="39">AB200+AB206</f>
        <v>2435</v>
      </c>
      <c r="AC207" s="118">
        <f t="shared" si="39"/>
        <v>2434</v>
      </c>
      <c r="AD207" s="118">
        <f t="shared" si="39"/>
        <v>2441</v>
      </c>
      <c r="AE207" s="118">
        <f t="shared" si="39"/>
        <v>2584</v>
      </c>
      <c r="AF207" s="118">
        <f t="shared" si="39"/>
        <v>2861</v>
      </c>
      <c r="AG207" s="118">
        <f t="shared" si="39"/>
        <v>2861</v>
      </c>
      <c r="AH207" s="118">
        <f t="shared" si="39"/>
        <v>2861</v>
      </c>
      <c r="AI207" s="118">
        <f t="shared" si="39"/>
        <v>2834</v>
      </c>
      <c r="AJ207" s="118">
        <f t="shared" si="39"/>
        <v>2689</v>
      </c>
      <c r="AK207" s="118">
        <f t="shared" si="39"/>
        <v>2728</v>
      </c>
      <c r="AL207" s="118">
        <f t="shared" si="39"/>
        <v>2925</v>
      </c>
      <c r="AM207" s="118">
        <f t="shared" si="39"/>
        <v>2807</v>
      </c>
      <c r="AN207" s="118">
        <f t="shared" si="39"/>
        <v>2781</v>
      </c>
      <c r="AO207" t="s">
        <v>545</v>
      </c>
      <c r="AP207" t="s">
        <v>546</v>
      </c>
      <c r="AQ207" t="str">
        <f>AQ198</f>
        <v/>
      </c>
    </row>
    <row r="208" spans="1:43" ht="14.25" customHeight="1" x14ac:dyDescent="0.25">
      <c r="A208" s="107" t="str">
        <f>'Run Rate'!A24</f>
        <v>POL09858</v>
      </c>
      <c r="B208" s="135" t="str">
        <f>'Run Rate'!B24</f>
        <v>Polleo Alpha Dualcaps 120 caps</v>
      </c>
      <c r="C208" s="135" t="str">
        <f>'Run Rate'!C24</f>
        <v>SPORTSKA PREHRANA</v>
      </c>
      <c r="D208" s="135" t="str">
        <f>'Run Rate'!D24</f>
        <v>01 GOLD</v>
      </c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  <c r="AO208" t="s">
        <v>547</v>
      </c>
      <c r="AP208" t="s">
        <v>548</v>
      </c>
      <c r="AQ208" t="str">
        <f>IF(AND(OR($B$1="ALL",$B$1=C208),OR($E$1="ALL",$E$1=D208),OR($B$2="ALL",$B$2=A208),OR($E$2="ALL",IFERROR(SEARCH($E$2,B208),0)&gt;0)),"MATCH","")</f>
        <v/>
      </c>
    </row>
    <row r="209" spans="1:43" ht="14.25" customHeight="1" x14ac:dyDescent="0.25">
      <c r="A209" s="108" t="s">
        <v>1137</v>
      </c>
      <c r="B209" s="136" t="s">
        <v>1138</v>
      </c>
      <c r="C209" s="136" t="s">
        <v>1139</v>
      </c>
      <c r="D209" s="136" t="s">
        <v>1140</v>
      </c>
      <c r="E209" s="136" t="s">
        <v>1141</v>
      </c>
      <c r="F209" s="136" t="s">
        <v>1142</v>
      </c>
      <c r="G209" s="136" t="s">
        <v>1143</v>
      </c>
      <c r="H209" s="136" t="s">
        <v>1144</v>
      </c>
      <c r="I209" s="136" t="s">
        <v>1145</v>
      </c>
      <c r="J209" s="136" t="s">
        <v>1146</v>
      </c>
      <c r="K209" s="136" t="s">
        <v>1147</v>
      </c>
      <c r="L209" s="136" t="s">
        <v>1148</v>
      </c>
      <c r="M209" s="136" t="s">
        <v>1149</v>
      </c>
      <c r="N209" s="136" t="s">
        <v>1150</v>
      </c>
      <c r="O209" s="136" t="s">
        <v>1151</v>
      </c>
      <c r="P209" s="136" t="s">
        <v>1152</v>
      </c>
      <c r="Q209" s="136" t="s">
        <v>1153</v>
      </c>
      <c r="R209" s="136" t="s">
        <v>1154</v>
      </c>
      <c r="S209" s="136" t="s">
        <v>1155</v>
      </c>
      <c r="T209" s="136" t="s">
        <v>1156</v>
      </c>
      <c r="U209" s="136" t="s">
        <v>1157</v>
      </c>
      <c r="V209" s="136" t="s">
        <v>1158</v>
      </c>
      <c r="W209" s="136" t="s">
        <v>1159</v>
      </c>
      <c r="X209" s="136" t="s">
        <v>1160</v>
      </c>
      <c r="Y209" s="136" t="s">
        <v>1161</v>
      </c>
      <c r="Z209" s="136" t="s">
        <v>1162</v>
      </c>
      <c r="AA209" s="136" t="s">
        <v>1163</v>
      </c>
      <c r="AB209" s="137" t="s">
        <v>156</v>
      </c>
      <c r="AC209" s="137" t="s">
        <v>157</v>
      </c>
      <c r="AD209" s="137" t="s">
        <v>158</v>
      </c>
      <c r="AE209" s="137" t="s">
        <v>139</v>
      </c>
      <c r="AF209" s="138" t="s">
        <v>140</v>
      </c>
      <c r="AG209" s="138" t="s">
        <v>141</v>
      </c>
      <c r="AH209" s="138" t="s">
        <v>142</v>
      </c>
      <c r="AI209" s="138" t="s">
        <v>143</v>
      </c>
      <c r="AJ209" s="139" t="s">
        <v>144</v>
      </c>
      <c r="AK209" s="139" t="s">
        <v>145</v>
      </c>
      <c r="AL209" s="139" t="s">
        <v>146</v>
      </c>
      <c r="AM209" s="140" t="s">
        <v>147</v>
      </c>
      <c r="AN209" s="140" t="s">
        <v>148</v>
      </c>
      <c r="AO209" t="s">
        <v>549</v>
      </c>
      <c r="AP209" t="s">
        <v>550</v>
      </c>
      <c r="AQ209" t="str">
        <f>AQ208</f>
        <v/>
      </c>
    </row>
    <row r="210" spans="1:43" ht="14.25" customHeight="1" x14ac:dyDescent="0.25">
      <c r="A210" s="99" t="s">
        <v>1164</v>
      </c>
      <c r="B210" s="112">
        <f>'Run Rate'!E24</f>
        <v>61</v>
      </c>
      <c r="C210" s="112">
        <f>'Run Rate'!F24</f>
        <v>65</v>
      </c>
      <c r="D210" s="112">
        <f>'Run Rate'!G24</f>
        <v>59</v>
      </c>
      <c r="E210" s="112">
        <f>'Run Rate'!H24</f>
        <v>60</v>
      </c>
      <c r="F210" s="112">
        <f>'Run Rate'!I24</f>
        <v>43</v>
      </c>
      <c r="G210" s="112">
        <f>'Run Rate'!J24</f>
        <v>73</v>
      </c>
      <c r="H210" s="112">
        <f>'Run Rate'!K24</f>
        <v>121</v>
      </c>
      <c r="I210" s="112">
        <f>'Run Rate'!L24</f>
        <v>107</v>
      </c>
      <c r="J210" s="112">
        <f>'Run Rate'!M24</f>
        <v>195</v>
      </c>
      <c r="K210" s="112">
        <f>'Run Rate'!N24</f>
        <v>77</v>
      </c>
      <c r="L210" s="112">
        <f>'Run Rate'!O24</f>
        <v>81</v>
      </c>
      <c r="M210" s="112">
        <f>'Run Rate'!P24</f>
        <v>97</v>
      </c>
      <c r="N210" s="112">
        <f>'Run Rate'!Q24</f>
        <v>84</v>
      </c>
      <c r="O210" s="112">
        <f>'Run Rate'!R24</f>
        <v>35</v>
      </c>
      <c r="P210" s="112">
        <f>'Run Rate'!S24</f>
        <v>25</v>
      </c>
      <c r="Q210" s="112">
        <f>'Run Rate'!T24</f>
        <v>64</v>
      </c>
      <c r="R210" s="112">
        <f>'Run Rate'!U24</f>
        <v>57</v>
      </c>
      <c r="S210" s="112">
        <f>'Run Rate'!V24</f>
        <v>41</v>
      </c>
      <c r="T210" s="112">
        <f>'Run Rate'!W24</f>
        <v>42</v>
      </c>
      <c r="U210" s="112">
        <f>'Run Rate'!X24</f>
        <v>-247</v>
      </c>
      <c r="V210" s="112">
        <f>'Run Rate'!Y24</f>
        <v>77</v>
      </c>
      <c r="W210" s="112">
        <f>'Run Rate'!Z24</f>
        <v>68</v>
      </c>
      <c r="X210" s="112">
        <f>'Run Rate'!AA24</f>
        <v>57</v>
      </c>
      <c r="Y210" s="112">
        <f>'Run Rate'!AB24</f>
        <v>223</v>
      </c>
      <c r="Z210" s="112">
        <f>'Run Rate'!AC24</f>
        <v>196</v>
      </c>
      <c r="AA210" s="112">
        <f>'Run Rate'!AD24</f>
        <v>197</v>
      </c>
      <c r="AB210" s="113">
        <v>107</v>
      </c>
      <c r="AC210" s="112">
        <v>107</v>
      </c>
      <c r="AD210" s="112">
        <v>107</v>
      </c>
      <c r="AE210" s="112">
        <v>107</v>
      </c>
      <c r="AF210" s="112">
        <v>107</v>
      </c>
      <c r="AG210" s="112">
        <v>107</v>
      </c>
      <c r="AH210" s="112">
        <v>107</v>
      </c>
      <c r="AI210" s="112">
        <v>107</v>
      </c>
      <c r="AJ210" s="112">
        <v>107</v>
      </c>
      <c r="AK210" s="112">
        <v>107</v>
      </c>
      <c r="AL210" s="112">
        <v>107</v>
      </c>
      <c r="AM210" s="112">
        <v>107</v>
      </c>
      <c r="AN210" s="112">
        <v>107</v>
      </c>
      <c r="AO210" t="s">
        <v>551</v>
      </c>
      <c r="AP210" t="s">
        <v>552</v>
      </c>
      <c r="AQ210" t="str">
        <f>AQ208</f>
        <v/>
      </c>
    </row>
    <row r="211" spans="1:43" ht="14.25" customHeight="1" x14ac:dyDescent="0.25">
      <c r="A211" s="99" t="s">
        <v>1165</v>
      </c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5"/>
      <c r="X211" s="115"/>
      <c r="Y211" s="115"/>
      <c r="Z211" s="115"/>
      <c r="AA211" s="112" t="s">
        <v>1166</v>
      </c>
      <c r="AB211" s="113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t="s">
        <v>553</v>
      </c>
      <c r="AP211" t="s">
        <v>554</v>
      </c>
      <c r="AQ211" t="str">
        <f>AQ208</f>
        <v/>
      </c>
    </row>
    <row r="212" spans="1:43" ht="14.25" customHeight="1" x14ac:dyDescent="0.25">
      <c r="A212" s="99" t="s">
        <v>1167</v>
      </c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5"/>
      <c r="X212" s="116"/>
      <c r="Y212" s="117"/>
      <c r="Z212" s="115"/>
      <c r="AA212" s="112" t="s">
        <v>1168</v>
      </c>
      <c r="AB212" s="113">
        <f>'Demand Input VP'!B109</f>
        <v>0</v>
      </c>
      <c r="AC212" s="112">
        <f>'Demand Input VP'!C109</f>
        <v>0</v>
      </c>
      <c r="AD212" s="112">
        <f>'Demand Input VP'!D109</f>
        <v>0</v>
      </c>
      <c r="AE212" s="112">
        <f>'Demand Input VP'!E109</f>
        <v>0</v>
      </c>
      <c r="AF212" s="112">
        <f>'Demand Input VP'!F109</f>
        <v>0</v>
      </c>
      <c r="AG212" s="112">
        <f>'Demand Input VP'!G109</f>
        <v>0</v>
      </c>
      <c r="AH212" s="112">
        <f>'Demand Input VP'!H109</f>
        <v>0</v>
      </c>
      <c r="AI212" s="112">
        <f>'Demand Input VP'!I109</f>
        <v>0</v>
      </c>
      <c r="AJ212" s="112">
        <f>'Demand Input VP'!J109</f>
        <v>0</v>
      </c>
      <c r="AK212" s="112">
        <f>'Demand Input VP'!K109</f>
        <v>0</v>
      </c>
      <c r="AL212" s="112">
        <f>'Demand Input VP'!L109</f>
        <v>0</v>
      </c>
      <c r="AM212" s="112">
        <f>'Demand Input VP'!M109</f>
        <v>0</v>
      </c>
      <c r="AN212" s="112">
        <f>'Demand Input VP'!N109</f>
        <v>0</v>
      </c>
      <c r="AO212" t="s">
        <v>555</v>
      </c>
      <c r="AP212" t="s">
        <v>556</v>
      </c>
      <c r="AQ212" t="str">
        <f>AQ208</f>
        <v/>
      </c>
    </row>
    <row r="213" spans="1:43" ht="14.25" customHeight="1" x14ac:dyDescent="0.25">
      <c r="A213" s="99" t="s">
        <v>1169</v>
      </c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5"/>
      <c r="X213" s="116"/>
      <c r="Y213" s="117"/>
      <c r="Z213" s="119"/>
      <c r="AA213" s="120" t="s">
        <v>1170</v>
      </c>
      <c r="AB213" s="121">
        <f>'Demand Input VP'!B108</f>
        <v>0</v>
      </c>
      <c r="AC213" s="120">
        <f>'Demand Input VP'!C108</f>
        <v>0</v>
      </c>
      <c r="AD213" s="120">
        <f>'Demand Input VP'!D108</f>
        <v>0</v>
      </c>
      <c r="AE213" s="120">
        <f>'Demand Input VP'!E108</f>
        <v>0</v>
      </c>
      <c r="AF213" s="120">
        <f>'Demand Input VP'!F108</f>
        <v>0</v>
      </c>
      <c r="AG213" s="120">
        <f>'Demand Input VP'!G108</f>
        <v>0</v>
      </c>
      <c r="AH213" s="120">
        <f>'Demand Input VP'!H108</f>
        <v>0</v>
      </c>
      <c r="AI213" s="120">
        <f>'Demand Input VP'!I108</f>
        <v>0</v>
      </c>
      <c r="AJ213" s="120">
        <f>'Demand Input VP'!J108</f>
        <v>0</v>
      </c>
      <c r="AK213" s="120">
        <f>'Demand Input VP'!K108</f>
        <v>0</v>
      </c>
      <c r="AL213" s="120">
        <f>'Demand Input VP'!L108</f>
        <v>0</v>
      </c>
      <c r="AM213" s="120">
        <f>'Demand Input VP'!M108</f>
        <v>0</v>
      </c>
      <c r="AN213" s="120">
        <f>'Demand Input VP'!N108</f>
        <v>0</v>
      </c>
      <c r="AO213" t="s">
        <v>557</v>
      </c>
      <c r="AP213" t="s">
        <v>558</v>
      </c>
      <c r="AQ213" t="str">
        <f>AQ208</f>
        <v/>
      </c>
    </row>
    <row r="214" spans="1:43" ht="14.25" customHeight="1" x14ac:dyDescent="0.25">
      <c r="A214" s="1"/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3"/>
      <c r="X214" s="116"/>
      <c r="Y214" s="117"/>
      <c r="Z214" s="123"/>
      <c r="AA214" s="112" t="s">
        <v>1171</v>
      </c>
      <c r="AB214" s="113">
        <f>'Demand Input MP'!B109</f>
        <v>0</v>
      </c>
      <c r="AC214" s="112">
        <f>'Demand Input MP'!C109</f>
        <v>0</v>
      </c>
      <c r="AD214" s="112">
        <f>'Demand Input MP'!D109</f>
        <v>0</v>
      </c>
      <c r="AE214" s="112">
        <f>'Demand Input MP'!E109</f>
        <v>0</v>
      </c>
      <c r="AF214" s="112">
        <f>'Demand Input MP'!F109</f>
        <v>0</v>
      </c>
      <c r="AG214" s="112">
        <f>'Demand Input MP'!G109</f>
        <v>0</v>
      </c>
      <c r="AH214" s="112">
        <f>'Demand Input MP'!H109</f>
        <v>0</v>
      </c>
      <c r="AI214" s="112">
        <f>'Demand Input MP'!I109</f>
        <v>0</v>
      </c>
      <c r="AJ214" s="112">
        <f>'Demand Input MP'!J109</f>
        <v>0</v>
      </c>
      <c r="AK214" s="112">
        <f>'Demand Input MP'!K109</f>
        <v>0</v>
      </c>
      <c r="AL214" s="112">
        <f>'Demand Input MP'!L109</f>
        <v>0</v>
      </c>
      <c r="AM214" s="112">
        <f>'Demand Input MP'!M109</f>
        <v>0</v>
      </c>
      <c r="AN214" s="112">
        <f>'Demand Input MP'!N109</f>
        <v>0</v>
      </c>
      <c r="AO214" t="s">
        <v>559</v>
      </c>
      <c r="AP214" t="s">
        <v>560</v>
      </c>
      <c r="AQ214" t="str">
        <f>AQ208</f>
        <v/>
      </c>
    </row>
    <row r="215" spans="1:43" ht="14.25" customHeight="1" x14ac:dyDescent="0.25">
      <c r="A215" s="1"/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4" t="s">
        <v>91</v>
      </c>
      <c r="W215" s="125">
        <f>IFERROR(IF(SUM('Run Rate History'!E24:AD24)&gt;0,(SUMPRODUCT((B210:AA210&gt;=PERCENTILE(B210:AA210,0.1))*(B210:AA210&lt;=PERCENTILE(B210:AA210,0.9))*B210:AA210)+SUMPRODUCT(('Run Rate History'!E24:AD24&gt;=PERCENTILE(B210:AA210,0.1))*('Run Rate History'!E24:AD24&lt;=PERCENTILE(B210:AA210,0.9))*'Run Rate History'!E24:AD24))/(SUMPRODUCT((B210:AA210&gt;=PERCENTILE(B210:AA210,0.1))*(B210:AA210&lt;=PERCENTILE(B210:AA210,0.9))*1)+SUMPRODUCT(('Run Rate History'!E24:AD24&gt;=PERCENTILE(B210:AA210,0.1))*('Run Rate History'!E24:AD24&lt;=PERCENTILE(B210:AA210,0.9))*1)),TRIMMEAN(B210:AA210,0.15)),0)</f>
        <v>74.61363636363636</v>
      </c>
      <c r="X215" s="126" t="s">
        <v>1172</v>
      </c>
      <c r="Y215" s="127">
        <f>SUM(B210:AA210)/26</f>
        <v>75.307692307692307</v>
      </c>
      <c r="Z215" s="128"/>
      <c r="AA215" s="112" t="s">
        <v>1173</v>
      </c>
      <c r="AB215" s="113">
        <f>'Demand Input MP'!B108</f>
        <v>0</v>
      </c>
      <c r="AC215" s="112">
        <f>'Demand Input MP'!C108</f>
        <v>0</v>
      </c>
      <c r="AD215" s="112">
        <f>'Demand Input MP'!D108</f>
        <v>0</v>
      </c>
      <c r="AE215" s="112">
        <f>'Demand Input MP'!E108</f>
        <v>0</v>
      </c>
      <c r="AF215" s="112">
        <f>'Demand Input MP'!F108</f>
        <v>0</v>
      </c>
      <c r="AG215" s="112">
        <f>'Demand Input MP'!G108</f>
        <v>0</v>
      </c>
      <c r="AH215" s="112">
        <f>'Demand Input MP'!H108</f>
        <v>0</v>
      </c>
      <c r="AI215" s="112">
        <f>'Demand Input MP'!I108</f>
        <v>0</v>
      </c>
      <c r="AJ215" s="112">
        <f>'Demand Input MP'!J108</f>
        <v>0</v>
      </c>
      <c r="AK215" s="112">
        <f>'Demand Input MP'!K108</f>
        <v>0</v>
      </c>
      <c r="AL215" s="112">
        <f>'Demand Input MP'!L108</f>
        <v>0</v>
      </c>
      <c r="AM215" s="112">
        <f>'Demand Input MP'!M108</f>
        <v>0</v>
      </c>
      <c r="AN215" s="112">
        <f>'Demand Input MP'!N108</f>
        <v>0</v>
      </c>
      <c r="AO215" t="s">
        <v>561</v>
      </c>
      <c r="AP215" t="s">
        <v>562</v>
      </c>
      <c r="AQ215" t="str">
        <f>AQ208</f>
        <v/>
      </c>
    </row>
    <row r="216" spans="1:43" ht="14.25" customHeight="1" x14ac:dyDescent="0.25">
      <c r="A216" s="1"/>
      <c r="B216" s="122"/>
      <c r="C216" s="122"/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4" t="s">
        <v>94</v>
      </c>
      <c r="W216" s="125">
        <f>IFERROR((1*MIN(MAX(X210,0.5*IF(SUM('Run Rate History'!E24:AD24)&gt;0,(MEDIAN(IF(B210:AA210&gt;0,B210:AA210))+MEDIAN(IF('Run Rate History'!E24:AD24&gt;0,'Run Rate History'!E24:AD24)))/2,MEDIAN(IF(B210:AA210&gt;0,B210:AA210)))),2*IF(SUM('Run Rate History'!E24:AD24)&gt;0,(MEDIAN(IF(B210:AA210&gt;0,B210:AA210))+MEDIAN(IF('Run Rate History'!E24:AD24&gt;0,'Run Rate History'!E24:AD24)))/2,MEDIAN(IF(B210:AA210&gt;0,B210:AA210))))+2*MIN(MAX(Y210,0.5*IF(SUM('Run Rate History'!E24:AD24)&gt;0,(MEDIAN(IF(B210:AA210&gt;0,B210:AA210))+MEDIAN(IF('Run Rate History'!E24:AD24&gt;0,'Run Rate History'!E24:AD24)))/2,MEDIAN(IF(B210:AA210&gt;0,B210:AA210)))),2*IF(SUM('Run Rate History'!E24:AD24)&gt;0,(MEDIAN(IF(B210:AA210&gt;0,B210:AA210))+MEDIAN(IF('Run Rate History'!E24:AD24&gt;0,'Run Rate History'!E24:AD24)))/2,MEDIAN(IF(B210:AA210&gt;0,B210:AA210))))+3*MIN(MAX(Z210,0.5*IF(SUM('Run Rate History'!E24:AD24)&gt;0,(MEDIAN(IF(B210:AA210&gt;0,B210:AA210))+MEDIAN(IF('Run Rate History'!E24:AD24&gt;0,'Run Rate History'!E24:AD24)))/2,MEDIAN(IF(B210:AA210&gt;0,B210:AA210)))),2*IF(SUM('Run Rate History'!E24:AD24)&gt;0,(MEDIAN(IF(B210:AA210&gt;0,B210:AA210))+MEDIAN(IF('Run Rate History'!E24:AD24&gt;0,'Run Rate History'!E24:AD24)))/2,MEDIAN(IF(B210:AA210&gt;0,B210:AA210))))+4*MIN(MAX(AA210,0.5*IF(SUM('Run Rate History'!E24:AD24)&gt;0,(MEDIAN(IF(B210:AA210&gt;0,B210:AA210))+MEDIAN(IF('Run Rate History'!E24:AD24&gt;0,'Run Rate History'!E24:AD24)))/2,MEDIAN(IF(B210:AA210&gt;0,B210:AA210)))),2*IF(SUM('Run Rate History'!E24:AD24)&gt;0,(MEDIAN(IF(B210:AA210&gt;0,B210:AA210))+MEDIAN(IF('Run Rate History'!E24:AD24&gt;0,'Run Rate History'!E24:AD24)))/2,MEDIAN(IF(B210:AA210&gt;0,B210:AA210)))))/10,0)</f>
        <v>124.95</v>
      </c>
      <c r="X216" s="129" t="s">
        <v>1174</v>
      </c>
      <c r="Y216" s="130">
        <f>IFERROR(VLOOKUP(A208,'Stanje zaliha'!A:E,5,FALSE()),0)</f>
        <v>1928</v>
      </c>
      <c r="Z216" s="131"/>
      <c r="AA216" s="113" t="s">
        <v>1175</v>
      </c>
      <c r="AB216" s="118">
        <f t="shared" ref="AB216:AN216" si="40">SUM(AB212:AB215)</f>
        <v>0</v>
      </c>
      <c r="AC216" s="118">
        <f t="shared" si="40"/>
        <v>0</v>
      </c>
      <c r="AD216" s="118">
        <f t="shared" si="40"/>
        <v>0</v>
      </c>
      <c r="AE216" s="118">
        <f t="shared" si="40"/>
        <v>0</v>
      </c>
      <c r="AF216" s="118">
        <f t="shared" si="40"/>
        <v>0</v>
      </c>
      <c r="AG216" s="118">
        <f t="shared" si="40"/>
        <v>0</v>
      </c>
      <c r="AH216" s="118">
        <f t="shared" si="40"/>
        <v>0</v>
      </c>
      <c r="AI216" s="118">
        <f t="shared" si="40"/>
        <v>0</v>
      </c>
      <c r="AJ216" s="118">
        <f t="shared" si="40"/>
        <v>0</v>
      </c>
      <c r="AK216" s="118">
        <f t="shared" si="40"/>
        <v>0</v>
      </c>
      <c r="AL216" s="118">
        <f t="shared" si="40"/>
        <v>0</v>
      </c>
      <c r="AM216" s="118">
        <f t="shared" si="40"/>
        <v>0</v>
      </c>
      <c r="AN216" s="118">
        <f t="shared" si="40"/>
        <v>0</v>
      </c>
      <c r="AO216" t="s">
        <v>563</v>
      </c>
      <c r="AP216" t="s">
        <v>564</v>
      </c>
      <c r="AQ216" t="str">
        <f>AQ208</f>
        <v/>
      </c>
    </row>
    <row r="217" spans="1:43" ht="14.25" customHeight="1" x14ac:dyDescent="0.25">
      <c r="A217" s="1"/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4" t="s">
        <v>95</v>
      </c>
      <c r="W217" s="125">
        <f>IFERROR(0.6*W216+0.4*W215,0)</f>
        <v>104.81545454545454</v>
      </c>
      <c r="X217" s="132" t="s">
        <v>1176</v>
      </c>
      <c r="Y217" s="133">
        <f>IFERROR(SUMIF('Popis poslanih narudžbi'!A:A,A208,'Popis poslanih narudžbi'!C:C),0)</f>
        <v>0</v>
      </c>
      <c r="Z217" s="131"/>
      <c r="AA217" s="134" t="s">
        <v>1177</v>
      </c>
      <c r="AB217" s="118">
        <f t="shared" ref="AB217:AN217" si="41">AB210+AB216</f>
        <v>107</v>
      </c>
      <c r="AC217" s="118">
        <f t="shared" si="41"/>
        <v>107</v>
      </c>
      <c r="AD217" s="118">
        <f t="shared" si="41"/>
        <v>107</v>
      </c>
      <c r="AE217" s="118">
        <f t="shared" si="41"/>
        <v>107</v>
      </c>
      <c r="AF217" s="118">
        <f t="shared" si="41"/>
        <v>107</v>
      </c>
      <c r="AG217" s="118">
        <f t="shared" si="41"/>
        <v>107</v>
      </c>
      <c r="AH217" s="118">
        <f t="shared" si="41"/>
        <v>107</v>
      </c>
      <c r="AI217" s="118">
        <f t="shared" si="41"/>
        <v>107</v>
      </c>
      <c r="AJ217" s="118">
        <f t="shared" si="41"/>
        <v>107</v>
      </c>
      <c r="AK217" s="118">
        <f t="shared" si="41"/>
        <v>107</v>
      </c>
      <c r="AL217" s="118">
        <f t="shared" si="41"/>
        <v>107</v>
      </c>
      <c r="AM217" s="118">
        <f t="shared" si="41"/>
        <v>107</v>
      </c>
      <c r="AN217" s="118">
        <f t="shared" si="41"/>
        <v>107</v>
      </c>
      <c r="AO217" t="s">
        <v>565</v>
      </c>
      <c r="AP217" t="s">
        <v>566</v>
      </c>
      <c r="AQ217" t="str">
        <f>AQ208</f>
        <v/>
      </c>
    </row>
    <row r="218" spans="1:43" ht="14.25" customHeight="1" x14ac:dyDescent="0.25">
      <c r="A218" s="107" t="str">
        <f>'Run Rate'!A25</f>
        <v>POL12877</v>
      </c>
      <c r="B218" s="135" t="str">
        <f>'Run Rate'!B25</f>
        <v>Polleo 1st Bar 60g Cookies &amp; Cream</v>
      </c>
      <c r="C218" s="135" t="str">
        <f>'Run Rate'!C25</f>
        <v>RTD &amp; SNACKS</v>
      </c>
      <c r="D218" s="135" t="str">
        <f>'Run Rate'!D25</f>
        <v>01 GOLD</v>
      </c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122"/>
      <c r="AJ218" s="122"/>
      <c r="AK218" s="122"/>
      <c r="AL218" s="122"/>
      <c r="AM218" s="122"/>
      <c r="AN218" s="122"/>
      <c r="AO218" t="s">
        <v>567</v>
      </c>
      <c r="AP218" t="s">
        <v>568</v>
      </c>
      <c r="AQ218" t="str">
        <f>IF(AND(OR($B$1="ALL",$B$1=C218),OR($E$1="ALL",$E$1=D218),OR($B$2="ALL",$B$2=A218),OR($E$2="ALL",IFERROR(SEARCH($E$2,B218),0)&gt;0)),"MATCH","")</f>
        <v/>
      </c>
    </row>
    <row r="219" spans="1:43" ht="14.25" customHeight="1" x14ac:dyDescent="0.25">
      <c r="A219" s="108" t="s">
        <v>1137</v>
      </c>
      <c r="B219" s="136" t="s">
        <v>1138</v>
      </c>
      <c r="C219" s="136" t="s">
        <v>1139</v>
      </c>
      <c r="D219" s="136" t="s">
        <v>1140</v>
      </c>
      <c r="E219" s="136" t="s">
        <v>1141</v>
      </c>
      <c r="F219" s="136" t="s">
        <v>1142</v>
      </c>
      <c r="G219" s="136" t="s">
        <v>1143</v>
      </c>
      <c r="H219" s="136" t="s">
        <v>1144</v>
      </c>
      <c r="I219" s="136" t="s">
        <v>1145</v>
      </c>
      <c r="J219" s="136" t="s">
        <v>1146</v>
      </c>
      <c r="K219" s="136" t="s">
        <v>1147</v>
      </c>
      <c r="L219" s="136" t="s">
        <v>1148</v>
      </c>
      <c r="M219" s="136" t="s">
        <v>1149</v>
      </c>
      <c r="N219" s="136" t="s">
        <v>1150</v>
      </c>
      <c r="O219" s="136" t="s">
        <v>1151</v>
      </c>
      <c r="P219" s="136" t="s">
        <v>1152</v>
      </c>
      <c r="Q219" s="136" t="s">
        <v>1153</v>
      </c>
      <c r="R219" s="136" t="s">
        <v>1154</v>
      </c>
      <c r="S219" s="136" t="s">
        <v>1155</v>
      </c>
      <c r="T219" s="136" t="s">
        <v>1156</v>
      </c>
      <c r="U219" s="136" t="s">
        <v>1157</v>
      </c>
      <c r="V219" s="136" t="s">
        <v>1158</v>
      </c>
      <c r="W219" s="136" t="s">
        <v>1159</v>
      </c>
      <c r="X219" s="136" t="s">
        <v>1160</v>
      </c>
      <c r="Y219" s="136" t="s">
        <v>1161</v>
      </c>
      <c r="Z219" s="136" t="s">
        <v>1162</v>
      </c>
      <c r="AA219" s="136" t="s">
        <v>1163</v>
      </c>
      <c r="AB219" s="137" t="s">
        <v>156</v>
      </c>
      <c r="AC219" s="137" t="s">
        <v>157</v>
      </c>
      <c r="AD219" s="137" t="s">
        <v>158</v>
      </c>
      <c r="AE219" s="137" t="s">
        <v>139</v>
      </c>
      <c r="AF219" s="138" t="s">
        <v>140</v>
      </c>
      <c r="AG219" s="138" t="s">
        <v>141</v>
      </c>
      <c r="AH219" s="138" t="s">
        <v>142</v>
      </c>
      <c r="AI219" s="138" t="s">
        <v>143</v>
      </c>
      <c r="AJ219" s="139" t="s">
        <v>144</v>
      </c>
      <c r="AK219" s="139" t="s">
        <v>145</v>
      </c>
      <c r="AL219" s="139" t="s">
        <v>146</v>
      </c>
      <c r="AM219" s="140" t="s">
        <v>147</v>
      </c>
      <c r="AN219" s="140" t="s">
        <v>148</v>
      </c>
      <c r="AO219" t="s">
        <v>569</v>
      </c>
      <c r="AP219" t="s">
        <v>570</v>
      </c>
      <c r="AQ219" t="str">
        <f>AQ218</f>
        <v/>
      </c>
    </row>
    <row r="220" spans="1:43" ht="14.25" customHeight="1" x14ac:dyDescent="0.25">
      <c r="A220" s="99" t="s">
        <v>1164</v>
      </c>
      <c r="B220" s="112">
        <f>'Run Rate'!E25</f>
        <v>0</v>
      </c>
      <c r="C220" s="112">
        <f>'Run Rate'!F25</f>
        <v>0</v>
      </c>
      <c r="D220" s="112">
        <f>'Run Rate'!G25</f>
        <v>0</v>
      </c>
      <c r="E220" s="112">
        <f>'Run Rate'!H25</f>
        <v>0</v>
      </c>
      <c r="F220" s="112">
        <f>'Run Rate'!I25</f>
        <v>0</v>
      </c>
      <c r="G220" s="112">
        <f>'Run Rate'!J25</f>
        <v>0</v>
      </c>
      <c r="H220" s="112">
        <f>'Run Rate'!K25</f>
        <v>0</v>
      </c>
      <c r="I220" s="112">
        <f>'Run Rate'!L25</f>
        <v>0</v>
      </c>
      <c r="J220" s="112">
        <f>'Run Rate'!M25</f>
        <v>0</v>
      </c>
      <c r="K220" s="112">
        <f>'Run Rate'!N25</f>
        <v>0</v>
      </c>
      <c r="L220" s="112">
        <f>'Run Rate'!O25</f>
        <v>0</v>
      </c>
      <c r="M220" s="112">
        <f>'Run Rate'!P25</f>
        <v>0</v>
      </c>
      <c r="N220" s="112">
        <f>'Run Rate'!Q25</f>
        <v>0</v>
      </c>
      <c r="O220" s="112">
        <f>'Run Rate'!R25</f>
        <v>0</v>
      </c>
      <c r="P220" s="112">
        <f>'Run Rate'!S25</f>
        <v>0</v>
      </c>
      <c r="Q220" s="112">
        <f>'Run Rate'!T25</f>
        <v>0</v>
      </c>
      <c r="R220" s="112">
        <f>'Run Rate'!U25</f>
        <v>0</v>
      </c>
      <c r="S220" s="112">
        <f>'Run Rate'!V25</f>
        <v>0</v>
      </c>
      <c r="T220" s="112">
        <f>'Run Rate'!W25</f>
        <v>925</v>
      </c>
      <c r="U220" s="112">
        <f>'Run Rate'!X25</f>
        <v>3297</v>
      </c>
      <c r="V220" s="112">
        <f>'Run Rate'!Y25</f>
        <v>4449</v>
      </c>
      <c r="W220" s="112">
        <f>'Run Rate'!Z25</f>
        <v>3370</v>
      </c>
      <c r="X220" s="112">
        <f>'Run Rate'!AA25</f>
        <v>2728</v>
      </c>
      <c r="Y220" s="112">
        <f>'Run Rate'!AB25</f>
        <v>2758</v>
      </c>
      <c r="Z220" s="112">
        <f>'Run Rate'!AC25</f>
        <v>1227</v>
      </c>
      <c r="AA220" s="112">
        <f>'Run Rate'!AD25</f>
        <v>3109</v>
      </c>
      <c r="AB220" s="113">
        <v>1795</v>
      </c>
      <c r="AC220" s="112">
        <v>1795</v>
      </c>
      <c r="AD220" s="112">
        <v>1795</v>
      </c>
      <c r="AE220" s="112">
        <v>1795</v>
      </c>
      <c r="AF220" s="112">
        <v>1795</v>
      </c>
      <c r="AG220" s="112">
        <v>1795</v>
      </c>
      <c r="AH220" s="112">
        <v>1795</v>
      </c>
      <c r="AI220" s="112">
        <v>1795</v>
      </c>
      <c r="AJ220" s="112">
        <v>1616</v>
      </c>
      <c r="AK220" s="112">
        <v>1795</v>
      </c>
      <c r="AL220" s="112">
        <v>1795</v>
      </c>
      <c r="AM220" s="112">
        <v>1795</v>
      </c>
      <c r="AN220" s="112">
        <v>1795</v>
      </c>
      <c r="AO220" t="s">
        <v>571</v>
      </c>
      <c r="AP220" t="s">
        <v>572</v>
      </c>
      <c r="AQ220" t="str">
        <f>AQ218</f>
        <v/>
      </c>
    </row>
    <row r="221" spans="1:43" ht="14.25" customHeight="1" x14ac:dyDescent="0.25">
      <c r="A221" s="99" t="s">
        <v>1165</v>
      </c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5"/>
      <c r="X221" s="115"/>
      <c r="Y221" s="115"/>
      <c r="Z221" s="115"/>
      <c r="AA221" s="112" t="s">
        <v>1166</v>
      </c>
      <c r="AB221" s="113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t="s">
        <v>573</v>
      </c>
      <c r="AP221" t="s">
        <v>574</v>
      </c>
      <c r="AQ221" t="str">
        <f>AQ218</f>
        <v/>
      </c>
    </row>
    <row r="222" spans="1:43" ht="14.25" customHeight="1" x14ac:dyDescent="0.25">
      <c r="A222" s="99" t="s">
        <v>1167</v>
      </c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5"/>
      <c r="X222" s="116"/>
      <c r="Y222" s="117"/>
      <c r="Z222" s="115"/>
      <c r="AA222" s="112" t="s">
        <v>1168</v>
      </c>
      <c r="AB222" s="113">
        <f>'Demand Input VP'!B114</f>
        <v>0</v>
      </c>
      <c r="AC222" s="112">
        <f>'Demand Input VP'!C114</f>
        <v>0</v>
      </c>
      <c r="AD222" s="112">
        <f>'Demand Input VP'!D114</f>
        <v>0</v>
      </c>
      <c r="AE222" s="112">
        <f>'Demand Input VP'!E114</f>
        <v>0</v>
      </c>
      <c r="AF222" s="112">
        <f>'Demand Input VP'!F114</f>
        <v>0</v>
      </c>
      <c r="AG222" s="112">
        <f>'Demand Input VP'!G114</f>
        <v>0</v>
      </c>
      <c r="AH222" s="112">
        <f>'Demand Input VP'!H114</f>
        <v>0</v>
      </c>
      <c r="AI222" s="112">
        <f>'Demand Input VP'!I114</f>
        <v>0</v>
      </c>
      <c r="AJ222" s="112">
        <f>'Demand Input VP'!J114</f>
        <v>2000</v>
      </c>
      <c r="AK222" s="112">
        <f>'Demand Input VP'!K114</f>
        <v>0</v>
      </c>
      <c r="AL222" s="112">
        <f>'Demand Input VP'!L114</f>
        <v>0</v>
      </c>
      <c r="AM222" s="112">
        <f>'Demand Input VP'!M114</f>
        <v>0</v>
      </c>
      <c r="AN222" s="112">
        <f>'Demand Input VP'!N114</f>
        <v>0</v>
      </c>
      <c r="AO222" t="s">
        <v>575</v>
      </c>
      <c r="AP222" t="s">
        <v>576</v>
      </c>
      <c r="AQ222" t="str">
        <f>AQ218</f>
        <v/>
      </c>
    </row>
    <row r="223" spans="1:43" ht="14.25" customHeight="1" x14ac:dyDescent="0.25">
      <c r="A223" s="99" t="s">
        <v>1169</v>
      </c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5"/>
      <c r="X223" s="116"/>
      <c r="Y223" s="117"/>
      <c r="Z223" s="119"/>
      <c r="AA223" s="120" t="s">
        <v>1170</v>
      </c>
      <c r="AB223" s="121">
        <f>'Demand Input VP'!B113</f>
        <v>0</v>
      </c>
      <c r="AC223" s="120">
        <f>'Demand Input VP'!C113</f>
        <v>0</v>
      </c>
      <c r="AD223" s="120">
        <f>'Demand Input VP'!D113</f>
        <v>0</v>
      </c>
      <c r="AE223" s="120">
        <f>'Demand Input VP'!E113</f>
        <v>0</v>
      </c>
      <c r="AF223" s="120">
        <f>'Demand Input VP'!F113</f>
        <v>0</v>
      </c>
      <c r="AG223" s="120">
        <f>'Demand Input VP'!G113</f>
        <v>0</v>
      </c>
      <c r="AH223" s="120">
        <f>'Demand Input VP'!H113</f>
        <v>0</v>
      </c>
      <c r="AI223" s="120">
        <f>'Demand Input VP'!I113</f>
        <v>0</v>
      </c>
      <c r="AJ223" s="120">
        <f>'Demand Input VP'!J113</f>
        <v>0</v>
      </c>
      <c r="AK223" s="120">
        <f>'Demand Input VP'!K113</f>
        <v>0</v>
      </c>
      <c r="AL223" s="120">
        <f>'Demand Input VP'!L113</f>
        <v>0</v>
      </c>
      <c r="AM223" s="120">
        <f>'Demand Input VP'!M113</f>
        <v>0</v>
      </c>
      <c r="AN223" s="120">
        <f>'Demand Input VP'!N113</f>
        <v>0</v>
      </c>
      <c r="AO223" t="s">
        <v>577</v>
      </c>
      <c r="AP223" t="s">
        <v>578</v>
      </c>
      <c r="AQ223" t="str">
        <f>AQ218</f>
        <v/>
      </c>
    </row>
    <row r="224" spans="1:43" ht="14.25" customHeight="1" x14ac:dyDescent="0.25">
      <c r="A224" s="1"/>
      <c r="B224" s="122"/>
      <c r="C224" s="122"/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3"/>
      <c r="X224" s="116"/>
      <c r="Y224" s="117"/>
      <c r="Z224" s="123"/>
      <c r="AA224" s="112" t="s">
        <v>1171</v>
      </c>
      <c r="AB224" s="113">
        <f>'Demand Input MP'!B114</f>
        <v>0</v>
      </c>
      <c r="AC224" s="112">
        <f>'Demand Input MP'!C114</f>
        <v>0</v>
      </c>
      <c r="AD224" s="112">
        <f>'Demand Input MP'!D114</f>
        <v>0</v>
      </c>
      <c r="AE224" s="112">
        <f>'Demand Input MP'!E114</f>
        <v>0</v>
      </c>
      <c r="AF224" s="112">
        <f>'Demand Input MP'!F114</f>
        <v>0</v>
      </c>
      <c r="AG224" s="112">
        <f>'Demand Input MP'!G114</f>
        <v>0</v>
      </c>
      <c r="AH224" s="112">
        <f>'Demand Input MP'!H114</f>
        <v>0</v>
      </c>
      <c r="AI224" s="112">
        <f>'Demand Input MP'!I114</f>
        <v>0</v>
      </c>
      <c r="AJ224" s="112">
        <f>'Demand Input MP'!J114</f>
        <v>0</v>
      </c>
      <c r="AK224" s="112">
        <f>'Demand Input MP'!K114</f>
        <v>0</v>
      </c>
      <c r="AL224" s="112">
        <f>'Demand Input MP'!L114</f>
        <v>0</v>
      </c>
      <c r="AM224" s="112">
        <f>'Demand Input MP'!M114</f>
        <v>0</v>
      </c>
      <c r="AN224" s="112">
        <f>'Demand Input MP'!N114</f>
        <v>0</v>
      </c>
      <c r="AO224" t="s">
        <v>579</v>
      </c>
      <c r="AP224" t="s">
        <v>580</v>
      </c>
      <c r="AQ224" t="str">
        <f>AQ218</f>
        <v/>
      </c>
    </row>
    <row r="225" spans="1:43" ht="14.25" customHeight="1" x14ac:dyDescent="0.25">
      <c r="A225" s="1"/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4" t="s">
        <v>91</v>
      </c>
      <c r="W225" s="125">
        <f>IFERROR(IF(SUM('Run Rate History'!E25:AD25)&gt;0,(SUMPRODUCT((B220:AA220&gt;=PERCENTILE(B220:AA220,0.1))*(B220:AA220&lt;=PERCENTILE(B220:AA220,0.9))*B220:AA220)+SUMPRODUCT(('Run Rate History'!E25:AD25&gt;=PERCENTILE(B220:AA220,0.1))*('Run Rate History'!E25:AD25&lt;=PERCENTILE(B220:AA220,0.9))*'Run Rate History'!E25:AD25))/(SUMPRODUCT((B220:AA220&gt;=PERCENTILE(B220:AA220,0.1))*(B220:AA220&lt;=PERCENTILE(B220:AA220,0.9))*1)+SUMPRODUCT(('Run Rate History'!E25:AD25&gt;=PERCENTILE(B220:AA220,0.1))*('Run Rate History'!E25:AD25&lt;=PERCENTILE(B220:AA220,0.9))*1)),TRIMMEAN(B220:AA220,0.15)),0)</f>
        <v>725.58333333333337</v>
      </c>
      <c r="X225" s="126" t="s">
        <v>1172</v>
      </c>
      <c r="Y225" s="127">
        <f>SUM(B220:AA220)/26</f>
        <v>840.88461538461536</v>
      </c>
      <c r="Z225" s="128"/>
      <c r="AA225" s="112" t="s">
        <v>1173</v>
      </c>
      <c r="AB225" s="113">
        <f>'Demand Input MP'!B113</f>
        <v>0</v>
      </c>
      <c r="AC225" s="112">
        <f>'Demand Input MP'!C113</f>
        <v>0</v>
      </c>
      <c r="AD225" s="112">
        <f>'Demand Input MP'!D113</f>
        <v>0</v>
      </c>
      <c r="AE225" s="112">
        <f>'Demand Input MP'!E113</f>
        <v>0</v>
      </c>
      <c r="AF225" s="112">
        <f>'Demand Input MP'!F113</f>
        <v>0</v>
      </c>
      <c r="AG225" s="112">
        <f>'Demand Input MP'!G113</f>
        <v>0</v>
      </c>
      <c r="AH225" s="112">
        <f>'Demand Input MP'!H113</f>
        <v>0</v>
      </c>
      <c r="AI225" s="112">
        <f>'Demand Input MP'!I113</f>
        <v>0</v>
      </c>
      <c r="AJ225" s="112">
        <f>'Demand Input MP'!J113</f>
        <v>0</v>
      </c>
      <c r="AK225" s="112">
        <f>'Demand Input MP'!K113</f>
        <v>0</v>
      </c>
      <c r="AL225" s="112">
        <f>'Demand Input MP'!L113</f>
        <v>0</v>
      </c>
      <c r="AM225" s="112">
        <f>'Demand Input MP'!M113</f>
        <v>0</v>
      </c>
      <c r="AN225" s="112">
        <f>'Demand Input MP'!N113</f>
        <v>0</v>
      </c>
      <c r="AO225" t="s">
        <v>581</v>
      </c>
      <c r="AP225" t="s">
        <v>582</v>
      </c>
      <c r="AQ225" t="str">
        <f>AQ218</f>
        <v/>
      </c>
    </row>
    <row r="226" spans="1:43" ht="14.25" customHeight="1" x14ac:dyDescent="0.25">
      <c r="A226" s="1"/>
      <c r="B226" s="122"/>
      <c r="C226" s="122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  <c r="U226" s="122"/>
      <c r="V226" s="124" t="s">
        <v>94</v>
      </c>
      <c r="W226" s="125">
        <f>IFERROR((1*MIN(MAX(X220,0.5*IF(SUM('Run Rate History'!E25:AD25)&gt;0,(MEDIAN(IF(B220:AA220&gt;0,B220:AA220))+MEDIAN(IF('Run Rate History'!E25:AD25&gt;0,'Run Rate History'!E25:AD25)))/2,MEDIAN(IF(B220:AA220&gt;0,B220:AA220)))),2*IF(SUM('Run Rate History'!E25:AD25)&gt;0,(MEDIAN(IF(B220:AA220&gt;0,B220:AA220))+MEDIAN(IF('Run Rate History'!E25:AD25&gt;0,'Run Rate History'!E25:AD25)))/2,MEDIAN(IF(B220:AA220&gt;0,B220:AA220))))+2*MIN(MAX(Y220,0.5*IF(SUM('Run Rate History'!E25:AD25)&gt;0,(MEDIAN(IF(B220:AA220&gt;0,B220:AA220))+MEDIAN(IF('Run Rate History'!E25:AD25&gt;0,'Run Rate History'!E25:AD25)))/2,MEDIAN(IF(B220:AA220&gt;0,B220:AA220)))),2*IF(SUM('Run Rate History'!E25:AD25)&gt;0,(MEDIAN(IF(B220:AA220&gt;0,B220:AA220))+MEDIAN(IF('Run Rate History'!E25:AD25&gt;0,'Run Rate History'!E25:AD25)))/2,MEDIAN(IF(B220:AA220&gt;0,B220:AA220))))+3*MIN(MAX(Z220,0.5*IF(SUM('Run Rate History'!E25:AD25)&gt;0,(MEDIAN(IF(B220:AA220&gt;0,B220:AA220))+MEDIAN(IF('Run Rate History'!E25:AD25&gt;0,'Run Rate History'!E25:AD25)))/2,MEDIAN(IF(B220:AA220&gt;0,B220:AA220)))),2*IF(SUM('Run Rate History'!E25:AD25)&gt;0,(MEDIAN(IF(B220:AA220&gt;0,B220:AA220))+MEDIAN(IF('Run Rate History'!E25:AD25&gt;0,'Run Rate History'!E25:AD25)))/2,MEDIAN(IF(B220:AA220&gt;0,B220:AA220))))+4*MIN(MAX(AA220,0.5*IF(SUM('Run Rate History'!E25:AD25)&gt;0,(MEDIAN(IF(B220:AA220&gt;0,B220:AA220))+MEDIAN(IF('Run Rate History'!E25:AD25&gt;0,'Run Rate History'!E25:AD25)))/2,MEDIAN(IF(B220:AA220&gt;0,B220:AA220)))),2*IF(SUM('Run Rate History'!E25:AD25)&gt;0,(MEDIAN(IF(B220:AA220&gt;0,B220:AA220))+MEDIAN(IF('Run Rate History'!E25:AD25&gt;0,'Run Rate History'!E25:AD25)))/2,MEDIAN(IF(B220:AA220&gt;0,B220:AA220)))))/10,0)</f>
        <v>0</v>
      </c>
      <c r="X226" s="129" t="s">
        <v>1174</v>
      </c>
      <c r="Y226" s="130">
        <f>IFERROR(VLOOKUP(A218,'Stanje zaliha'!A:E,5,FALSE()),0)</f>
        <v>46719</v>
      </c>
      <c r="Z226" s="131"/>
      <c r="AA226" s="113" t="s">
        <v>1175</v>
      </c>
      <c r="AB226" s="118">
        <f t="shared" ref="AB226:AN226" si="42">SUM(AB222:AB225)</f>
        <v>0</v>
      </c>
      <c r="AC226" s="118">
        <f t="shared" si="42"/>
        <v>0</v>
      </c>
      <c r="AD226" s="118">
        <f t="shared" si="42"/>
        <v>0</v>
      </c>
      <c r="AE226" s="118">
        <f t="shared" si="42"/>
        <v>0</v>
      </c>
      <c r="AF226" s="118">
        <f t="shared" si="42"/>
        <v>0</v>
      </c>
      <c r="AG226" s="118">
        <f t="shared" si="42"/>
        <v>0</v>
      </c>
      <c r="AH226" s="118">
        <f t="shared" si="42"/>
        <v>0</v>
      </c>
      <c r="AI226" s="118">
        <f t="shared" si="42"/>
        <v>0</v>
      </c>
      <c r="AJ226" s="118">
        <f t="shared" si="42"/>
        <v>2000</v>
      </c>
      <c r="AK226" s="118">
        <f t="shared" si="42"/>
        <v>0</v>
      </c>
      <c r="AL226" s="118">
        <f t="shared" si="42"/>
        <v>0</v>
      </c>
      <c r="AM226" s="118">
        <f t="shared" si="42"/>
        <v>0</v>
      </c>
      <c r="AN226" s="118">
        <f t="shared" si="42"/>
        <v>0</v>
      </c>
      <c r="AO226" t="s">
        <v>583</v>
      </c>
      <c r="AP226" t="s">
        <v>584</v>
      </c>
      <c r="AQ226" t="str">
        <f>AQ218</f>
        <v/>
      </c>
    </row>
    <row r="227" spans="1:43" ht="14.25" customHeight="1" x14ac:dyDescent="0.25">
      <c r="A227" s="1"/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4" t="s">
        <v>95</v>
      </c>
      <c r="W227" s="125">
        <f>IFERROR(0.6*W226+0.4*W225,0)</f>
        <v>290.23333333333335</v>
      </c>
      <c r="X227" s="132" t="s">
        <v>1176</v>
      </c>
      <c r="Y227" s="133">
        <f>IFERROR(SUMIF('Popis poslanih narudžbi'!A:A,A218,'Popis poslanih narudžbi'!C:C),0)</f>
        <v>240000</v>
      </c>
      <c r="Z227" s="131"/>
      <c r="AA227" s="134" t="s">
        <v>1177</v>
      </c>
      <c r="AB227" s="118">
        <f t="shared" ref="AB227:AN227" si="43">AB220+AB226</f>
        <v>1795</v>
      </c>
      <c r="AC227" s="118">
        <f t="shared" si="43"/>
        <v>1795</v>
      </c>
      <c r="AD227" s="118">
        <f t="shared" si="43"/>
        <v>1795</v>
      </c>
      <c r="AE227" s="118">
        <f t="shared" si="43"/>
        <v>1795</v>
      </c>
      <c r="AF227" s="118">
        <f t="shared" si="43"/>
        <v>1795</v>
      </c>
      <c r="AG227" s="118">
        <f t="shared" si="43"/>
        <v>1795</v>
      </c>
      <c r="AH227" s="118">
        <f t="shared" si="43"/>
        <v>1795</v>
      </c>
      <c r="AI227" s="118">
        <f t="shared" si="43"/>
        <v>1795</v>
      </c>
      <c r="AJ227" s="118">
        <f t="shared" si="43"/>
        <v>3616</v>
      </c>
      <c r="AK227" s="118">
        <f t="shared" si="43"/>
        <v>1795</v>
      </c>
      <c r="AL227" s="118">
        <f t="shared" si="43"/>
        <v>1795</v>
      </c>
      <c r="AM227" s="118">
        <f t="shared" si="43"/>
        <v>1795</v>
      </c>
      <c r="AN227" s="118">
        <f t="shared" si="43"/>
        <v>1795</v>
      </c>
      <c r="AO227" t="s">
        <v>585</v>
      </c>
      <c r="AP227" t="s">
        <v>586</v>
      </c>
      <c r="AQ227" t="str">
        <f>AQ218</f>
        <v/>
      </c>
    </row>
    <row r="228" spans="1:43" ht="14.25" customHeight="1" x14ac:dyDescent="0.25">
      <c r="A228" s="107" t="str">
        <f>'Run Rate'!A26</f>
        <v>POL12835</v>
      </c>
      <c r="B228" s="135" t="str">
        <f>'Run Rate'!B26</f>
        <v>Polleo Creatine Monohydrate 150g</v>
      </c>
      <c r="C228" s="135" t="str">
        <f>'Run Rate'!C26</f>
        <v>SPORTSKA PREHRANA</v>
      </c>
      <c r="D228" s="135" t="str">
        <f>'Run Rate'!D26</f>
        <v>01 GOLD</v>
      </c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  <c r="AA228" s="122"/>
      <c r="AB228" s="122"/>
      <c r="AC228" s="122"/>
      <c r="AD228" s="122"/>
      <c r="AE228" s="122"/>
      <c r="AF228" s="122"/>
      <c r="AG228" s="122"/>
      <c r="AH228" s="122"/>
      <c r="AI228" s="122"/>
      <c r="AJ228" s="122"/>
      <c r="AK228" s="122"/>
      <c r="AL228" s="122"/>
      <c r="AM228" s="122"/>
      <c r="AN228" s="122"/>
      <c r="AO228" t="s">
        <v>587</v>
      </c>
      <c r="AP228" t="s">
        <v>588</v>
      </c>
      <c r="AQ228" t="str">
        <f>IF(AND(OR($B$1="ALL",$B$1=C228),OR($E$1="ALL",$E$1=D228),OR($B$2="ALL",$B$2=A228),OR($E$2="ALL",IFERROR(SEARCH($E$2,B228),0)&gt;0)),"MATCH","")</f>
        <v/>
      </c>
    </row>
    <row r="229" spans="1:43" ht="14.25" customHeight="1" x14ac:dyDescent="0.25">
      <c r="A229" s="108" t="s">
        <v>1137</v>
      </c>
      <c r="B229" s="136" t="s">
        <v>1138</v>
      </c>
      <c r="C229" s="136" t="s">
        <v>1139</v>
      </c>
      <c r="D229" s="136" t="s">
        <v>1140</v>
      </c>
      <c r="E229" s="136" t="s">
        <v>1141</v>
      </c>
      <c r="F229" s="136" t="s">
        <v>1142</v>
      </c>
      <c r="G229" s="136" t="s">
        <v>1143</v>
      </c>
      <c r="H229" s="136" t="s">
        <v>1144</v>
      </c>
      <c r="I229" s="136" t="s">
        <v>1145</v>
      </c>
      <c r="J229" s="136" t="s">
        <v>1146</v>
      </c>
      <c r="K229" s="136" t="s">
        <v>1147</v>
      </c>
      <c r="L229" s="136" t="s">
        <v>1148</v>
      </c>
      <c r="M229" s="136" t="s">
        <v>1149</v>
      </c>
      <c r="N229" s="136" t="s">
        <v>1150</v>
      </c>
      <c r="O229" s="136" t="s">
        <v>1151</v>
      </c>
      <c r="P229" s="136" t="s">
        <v>1152</v>
      </c>
      <c r="Q229" s="136" t="s">
        <v>1153</v>
      </c>
      <c r="R229" s="136" t="s">
        <v>1154</v>
      </c>
      <c r="S229" s="136" t="s">
        <v>1155</v>
      </c>
      <c r="T229" s="136" t="s">
        <v>1156</v>
      </c>
      <c r="U229" s="136" t="s">
        <v>1157</v>
      </c>
      <c r="V229" s="136" t="s">
        <v>1158</v>
      </c>
      <c r="W229" s="136" t="s">
        <v>1159</v>
      </c>
      <c r="X229" s="136" t="s">
        <v>1160</v>
      </c>
      <c r="Y229" s="136" t="s">
        <v>1161</v>
      </c>
      <c r="Z229" s="136" t="s">
        <v>1162</v>
      </c>
      <c r="AA229" s="136" t="s">
        <v>1163</v>
      </c>
      <c r="AB229" s="137" t="s">
        <v>156</v>
      </c>
      <c r="AC229" s="137" t="s">
        <v>157</v>
      </c>
      <c r="AD229" s="137" t="s">
        <v>158</v>
      </c>
      <c r="AE229" s="137" t="s">
        <v>139</v>
      </c>
      <c r="AF229" s="138" t="s">
        <v>140</v>
      </c>
      <c r="AG229" s="138" t="s">
        <v>141</v>
      </c>
      <c r="AH229" s="138" t="s">
        <v>142</v>
      </c>
      <c r="AI229" s="138" t="s">
        <v>143</v>
      </c>
      <c r="AJ229" s="139" t="s">
        <v>144</v>
      </c>
      <c r="AK229" s="139" t="s">
        <v>145</v>
      </c>
      <c r="AL229" s="139" t="s">
        <v>146</v>
      </c>
      <c r="AM229" s="140" t="s">
        <v>147</v>
      </c>
      <c r="AN229" s="140" t="s">
        <v>148</v>
      </c>
      <c r="AO229" t="s">
        <v>589</v>
      </c>
      <c r="AP229" t="s">
        <v>590</v>
      </c>
      <c r="AQ229" t="str">
        <f>AQ228</f>
        <v/>
      </c>
    </row>
    <row r="230" spans="1:43" ht="14.25" customHeight="1" x14ac:dyDescent="0.25">
      <c r="A230" s="99" t="s">
        <v>1164</v>
      </c>
      <c r="B230" s="112">
        <f>'Run Rate'!E26</f>
        <v>103</v>
      </c>
      <c r="C230" s="112">
        <f>'Run Rate'!F26</f>
        <v>136</v>
      </c>
      <c r="D230" s="112">
        <f>'Run Rate'!G26</f>
        <v>166</v>
      </c>
      <c r="E230" s="112">
        <f>'Run Rate'!H26</f>
        <v>166</v>
      </c>
      <c r="F230" s="112">
        <f>'Run Rate'!I26</f>
        <v>117</v>
      </c>
      <c r="G230" s="112">
        <f>'Run Rate'!J26</f>
        <v>165</v>
      </c>
      <c r="H230" s="112">
        <f>'Run Rate'!K26</f>
        <v>254</v>
      </c>
      <c r="I230" s="112">
        <f>'Run Rate'!L26</f>
        <v>240</v>
      </c>
      <c r="J230" s="112">
        <f>'Run Rate'!M26</f>
        <v>168</v>
      </c>
      <c r="K230" s="112">
        <f>'Run Rate'!N26</f>
        <v>139</v>
      </c>
      <c r="L230" s="112">
        <f>'Run Rate'!O26</f>
        <v>84</v>
      </c>
      <c r="M230" s="112">
        <f>'Run Rate'!P26</f>
        <v>95</v>
      </c>
      <c r="N230" s="112">
        <f>'Run Rate'!Q26</f>
        <v>108</v>
      </c>
      <c r="O230" s="112">
        <f>'Run Rate'!R26</f>
        <v>32</v>
      </c>
      <c r="P230" s="112">
        <f>'Run Rate'!S26</f>
        <v>18</v>
      </c>
      <c r="Q230" s="112">
        <f>'Run Rate'!T26</f>
        <v>59</v>
      </c>
      <c r="R230" s="112">
        <f>'Run Rate'!U26</f>
        <v>224</v>
      </c>
      <c r="S230" s="112">
        <f>'Run Rate'!V26</f>
        <v>370</v>
      </c>
      <c r="T230" s="112">
        <f>'Run Rate'!W26</f>
        <v>260</v>
      </c>
      <c r="U230" s="112">
        <f>'Run Rate'!X26</f>
        <v>200</v>
      </c>
      <c r="V230" s="112">
        <f>'Run Rate'!Y26</f>
        <v>291</v>
      </c>
      <c r="W230" s="112">
        <f>'Run Rate'!Z26</f>
        <v>249</v>
      </c>
      <c r="X230" s="112">
        <f>'Run Rate'!AA26</f>
        <v>494</v>
      </c>
      <c r="Y230" s="112">
        <f>'Run Rate'!AB26</f>
        <v>231</v>
      </c>
      <c r="Z230" s="112">
        <f>'Run Rate'!AC26</f>
        <v>650</v>
      </c>
      <c r="AA230" s="112">
        <f>'Run Rate'!AD26</f>
        <v>457</v>
      </c>
      <c r="AB230" s="113">
        <v>487</v>
      </c>
      <c r="AC230" s="112">
        <v>498</v>
      </c>
      <c r="AD230" s="112">
        <v>508</v>
      </c>
      <c r="AE230" s="112">
        <v>516</v>
      </c>
      <c r="AF230" s="112">
        <v>471</v>
      </c>
      <c r="AG230" s="112">
        <v>476</v>
      </c>
      <c r="AH230" s="112">
        <v>534</v>
      </c>
      <c r="AI230" s="112">
        <v>538</v>
      </c>
      <c r="AJ230" s="112">
        <v>542</v>
      </c>
      <c r="AK230" s="112">
        <v>545</v>
      </c>
      <c r="AL230" s="112">
        <v>548</v>
      </c>
      <c r="AM230" s="112">
        <v>550</v>
      </c>
      <c r="AN230" s="112">
        <v>552</v>
      </c>
      <c r="AO230" t="s">
        <v>591</v>
      </c>
      <c r="AP230" t="s">
        <v>592</v>
      </c>
      <c r="AQ230" t="str">
        <f>AQ228</f>
        <v/>
      </c>
    </row>
    <row r="231" spans="1:43" ht="14.25" customHeight="1" x14ac:dyDescent="0.25">
      <c r="A231" s="99" t="s">
        <v>1165</v>
      </c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5"/>
      <c r="X231" s="115"/>
      <c r="Y231" s="115"/>
      <c r="Z231" s="115"/>
      <c r="AA231" s="112" t="s">
        <v>1166</v>
      </c>
      <c r="AB231" s="113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t="s">
        <v>593</v>
      </c>
      <c r="AP231" t="s">
        <v>594</v>
      </c>
      <c r="AQ231" t="str">
        <f>AQ228</f>
        <v/>
      </c>
    </row>
    <row r="232" spans="1:43" ht="14.25" customHeight="1" x14ac:dyDescent="0.25">
      <c r="A232" s="99" t="s">
        <v>1167</v>
      </c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5"/>
      <c r="X232" s="116"/>
      <c r="Y232" s="117"/>
      <c r="Z232" s="115"/>
      <c r="AA232" s="112" t="s">
        <v>1168</v>
      </c>
      <c r="AB232" s="113">
        <f>'Demand Input VP'!B119</f>
        <v>0</v>
      </c>
      <c r="AC232" s="112">
        <f>'Demand Input VP'!C119</f>
        <v>0</v>
      </c>
      <c r="AD232" s="112">
        <f>'Demand Input VP'!D119</f>
        <v>0</v>
      </c>
      <c r="AE232" s="112">
        <f>'Demand Input VP'!E119</f>
        <v>0</v>
      </c>
      <c r="AF232" s="112">
        <f>'Demand Input VP'!F119</f>
        <v>84</v>
      </c>
      <c r="AG232" s="112">
        <f>'Demand Input VP'!G119</f>
        <v>24</v>
      </c>
      <c r="AH232" s="112">
        <f>'Demand Input VP'!H119</f>
        <v>0</v>
      </c>
      <c r="AI232" s="112">
        <f>'Demand Input VP'!I119</f>
        <v>0</v>
      </c>
      <c r="AJ232" s="112">
        <f>'Demand Input VP'!J119</f>
        <v>0</v>
      </c>
      <c r="AK232" s="112">
        <f>'Demand Input VP'!K119</f>
        <v>0</v>
      </c>
      <c r="AL232" s="112">
        <f>'Demand Input VP'!L119</f>
        <v>0</v>
      </c>
      <c r="AM232" s="112">
        <f>'Demand Input VP'!M119</f>
        <v>0</v>
      </c>
      <c r="AN232" s="112">
        <f>'Demand Input VP'!N119</f>
        <v>0</v>
      </c>
      <c r="AO232" t="s">
        <v>595</v>
      </c>
      <c r="AP232" t="s">
        <v>596</v>
      </c>
      <c r="AQ232" t="str">
        <f>AQ228</f>
        <v/>
      </c>
    </row>
    <row r="233" spans="1:43" ht="14.25" customHeight="1" x14ac:dyDescent="0.25">
      <c r="A233" s="99" t="s">
        <v>1169</v>
      </c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5"/>
      <c r="X233" s="116"/>
      <c r="Y233" s="117"/>
      <c r="Z233" s="119"/>
      <c r="AA233" s="120" t="s">
        <v>1170</v>
      </c>
      <c r="AB233" s="121">
        <f>'Demand Input VP'!B118</f>
        <v>0</v>
      </c>
      <c r="AC233" s="120">
        <f>'Demand Input VP'!C118</f>
        <v>0</v>
      </c>
      <c r="AD233" s="120">
        <f>'Demand Input VP'!D118</f>
        <v>0</v>
      </c>
      <c r="AE233" s="120">
        <f>'Demand Input VP'!E118</f>
        <v>0</v>
      </c>
      <c r="AF233" s="120">
        <f>'Demand Input VP'!F118</f>
        <v>0</v>
      </c>
      <c r="AG233" s="120">
        <f>'Demand Input VP'!G118</f>
        <v>0</v>
      </c>
      <c r="AH233" s="120">
        <f>'Demand Input VP'!H118</f>
        <v>0</v>
      </c>
      <c r="AI233" s="120">
        <f>'Demand Input VP'!I118</f>
        <v>0</v>
      </c>
      <c r="AJ233" s="120">
        <f>'Demand Input VP'!J118</f>
        <v>0</v>
      </c>
      <c r="AK233" s="120">
        <f>'Demand Input VP'!K118</f>
        <v>0</v>
      </c>
      <c r="AL233" s="120">
        <f>'Demand Input VP'!L118</f>
        <v>0</v>
      </c>
      <c r="AM233" s="120">
        <f>'Demand Input VP'!M118</f>
        <v>0</v>
      </c>
      <c r="AN233" s="120">
        <f>'Demand Input VP'!N118</f>
        <v>0</v>
      </c>
      <c r="AO233" t="s">
        <v>597</v>
      </c>
      <c r="AP233" t="s">
        <v>598</v>
      </c>
      <c r="AQ233" t="str">
        <f>AQ228</f>
        <v/>
      </c>
    </row>
    <row r="234" spans="1:43" ht="14.25" customHeight="1" x14ac:dyDescent="0.25">
      <c r="A234" s="1"/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  <c r="U234" s="122"/>
      <c r="V234" s="122"/>
      <c r="W234" s="123"/>
      <c r="X234" s="116"/>
      <c r="Y234" s="117"/>
      <c r="Z234" s="123"/>
      <c r="AA234" s="112" t="s">
        <v>1171</v>
      </c>
      <c r="AB234" s="113">
        <f>'Demand Input MP'!B119</f>
        <v>0</v>
      </c>
      <c r="AC234" s="112">
        <f>'Demand Input MP'!C119</f>
        <v>0</v>
      </c>
      <c r="AD234" s="112">
        <f>'Demand Input MP'!D119</f>
        <v>0</v>
      </c>
      <c r="AE234" s="112">
        <f>'Demand Input MP'!E119</f>
        <v>0</v>
      </c>
      <c r="AF234" s="112">
        <f>'Demand Input MP'!F119</f>
        <v>0</v>
      </c>
      <c r="AG234" s="112">
        <f>'Demand Input MP'!G119</f>
        <v>0</v>
      </c>
      <c r="AH234" s="112">
        <f>'Demand Input MP'!H119</f>
        <v>0</v>
      </c>
      <c r="AI234" s="112">
        <f>'Demand Input MP'!I119</f>
        <v>0</v>
      </c>
      <c r="AJ234" s="112">
        <f>'Demand Input MP'!J119</f>
        <v>0</v>
      </c>
      <c r="AK234" s="112">
        <f>'Demand Input MP'!K119</f>
        <v>0</v>
      </c>
      <c r="AL234" s="112">
        <f>'Demand Input MP'!L119</f>
        <v>0</v>
      </c>
      <c r="AM234" s="112">
        <f>'Demand Input MP'!M119</f>
        <v>0</v>
      </c>
      <c r="AN234" s="112">
        <f>'Demand Input MP'!N119</f>
        <v>0</v>
      </c>
      <c r="AO234" t="s">
        <v>599</v>
      </c>
      <c r="AP234" t="s">
        <v>600</v>
      </c>
      <c r="AQ234" t="str">
        <f>AQ228</f>
        <v/>
      </c>
    </row>
    <row r="235" spans="1:43" ht="14.25" customHeight="1" x14ac:dyDescent="0.25">
      <c r="A235" s="1"/>
      <c r="B235" s="122"/>
      <c r="C235" s="122"/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  <c r="U235" s="122"/>
      <c r="V235" s="124" t="s">
        <v>91</v>
      </c>
      <c r="W235" s="125">
        <f>IFERROR(IF(SUM('Run Rate History'!E26:AD26)&gt;0,(SUMPRODUCT((B230:AA230&gt;=PERCENTILE(B230:AA230,0.1))*(B230:AA230&lt;=PERCENTILE(B230:AA230,0.9))*B230:AA230)+SUMPRODUCT(('Run Rate History'!E26:AD26&gt;=PERCENTILE(B230:AA230,0.1))*('Run Rate History'!E26:AD26&lt;=PERCENTILE(B230:AA230,0.9))*'Run Rate History'!E26:AD26))/(SUMPRODUCT((B230:AA230&gt;=PERCENTILE(B230:AA230,0.1))*(B230:AA230&lt;=PERCENTILE(B230:AA230,0.9))*1)+SUMPRODUCT(('Run Rate History'!E26:AD26&gt;=PERCENTILE(B230:AA230,0.1))*('Run Rate History'!E26:AD26&lt;=PERCENTILE(B230:AA230,0.9))*1)),TRIMMEAN(B230:AA230,0.15)),0)</f>
        <v>170.52</v>
      </c>
      <c r="X235" s="126" t="s">
        <v>1172</v>
      </c>
      <c r="Y235" s="127">
        <f>SUM(B230:AA230)/26</f>
        <v>210.61538461538461</v>
      </c>
      <c r="Z235" s="128"/>
      <c r="AA235" s="112" t="s">
        <v>1173</v>
      </c>
      <c r="AB235" s="113">
        <f>'Demand Input MP'!B118</f>
        <v>0</v>
      </c>
      <c r="AC235" s="112">
        <f>'Demand Input MP'!C118</f>
        <v>0</v>
      </c>
      <c r="AD235" s="112">
        <f>'Demand Input MP'!D118</f>
        <v>0</v>
      </c>
      <c r="AE235" s="112">
        <f>'Demand Input MP'!E118</f>
        <v>0</v>
      </c>
      <c r="AF235" s="112">
        <f>'Demand Input MP'!F118</f>
        <v>0</v>
      </c>
      <c r="AG235" s="112">
        <f>'Demand Input MP'!G118</f>
        <v>0</v>
      </c>
      <c r="AH235" s="112">
        <f>'Demand Input MP'!H118</f>
        <v>0</v>
      </c>
      <c r="AI235" s="112">
        <f>'Demand Input MP'!I118</f>
        <v>0</v>
      </c>
      <c r="AJ235" s="112">
        <f>'Demand Input MP'!J118</f>
        <v>0</v>
      </c>
      <c r="AK235" s="112">
        <f>'Demand Input MP'!K118</f>
        <v>0</v>
      </c>
      <c r="AL235" s="112">
        <f>'Demand Input MP'!L118</f>
        <v>0</v>
      </c>
      <c r="AM235" s="112">
        <f>'Demand Input MP'!M118</f>
        <v>0</v>
      </c>
      <c r="AN235" s="112">
        <f>'Demand Input MP'!N118</f>
        <v>0</v>
      </c>
      <c r="AO235" t="s">
        <v>601</v>
      </c>
      <c r="AP235" t="s">
        <v>602</v>
      </c>
      <c r="AQ235" t="str">
        <f>AQ228</f>
        <v/>
      </c>
    </row>
    <row r="236" spans="1:43" ht="14.25" customHeight="1" x14ac:dyDescent="0.25">
      <c r="A236" s="1"/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4" t="s">
        <v>94</v>
      </c>
      <c r="W236" s="125">
        <f>IFERROR((1*MIN(MAX(X230,0.5*IF(SUM('Run Rate History'!E26:AD26)&gt;0,(MEDIAN(IF(B230:AA230&gt;0,B230:AA230))+MEDIAN(IF('Run Rate History'!E26:AD26&gt;0,'Run Rate History'!E26:AD26)))/2,MEDIAN(IF(B230:AA230&gt;0,B230:AA230)))),2*IF(SUM('Run Rate History'!E26:AD26)&gt;0,(MEDIAN(IF(B230:AA230&gt;0,B230:AA230))+MEDIAN(IF('Run Rate History'!E26:AD26&gt;0,'Run Rate History'!E26:AD26)))/2,MEDIAN(IF(B230:AA230&gt;0,B230:AA230))))+2*MIN(MAX(Y230,0.5*IF(SUM('Run Rate History'!E26:AD26)&gt;0,(MEDIAN(IF(B230:AA230&gt;0,B230:AA230))+MEDIAN(IF('Run Rate History'!E26:AD26&gt;0,'Run Rate History'!E26:AD26)))/2,MEDIAN(IF(B230:AA230&gt;0,B230:AA230)))),2*IF(SUM('Run Rate History'!E26:AD26)&gt;0,(MEDIAN(IF(B230:AA230&gt;0,B230:AA230))+MEDIAN(IF('Run Rate History'!E26:AD26&gt;0,'Run Rate History'!E26:AD26)))/2,MEDIAN(IF(B230:AA230&gt;0,B230:AA230))))+3*MIN(MAX(Z230,0.5*IF(SUM('Run Rate History'!E26:AD26)&gt;0,(MEDIAN(IF(B230:AA230&gt;0,B230:AA230))+MEDIAN(IF('Run Rate History'!E26:AD26&gt;0,'Run Rate History'!E26:AD26)))/2,MEDIAN(IF(B230:AA230&gt;0,B230:AA230)))),2*IF(SUM('Run Rate History'!E26:AD26)&gt;0,(MEDIAN(IF(B230:AA230&gt;0,B230:AA230))+MEDIAN(IF('Run Rate History'!E26:AD26&gt;0,'Run Rate History'!E26:AD26)))/2,MEDIAN(IF(B230:AA230&gt;0,B230:AA230))))+4*MIN(MAX(AA230,0.5*IF(SUM('Run Rate History'!E26:AD26)&gt;0,(MEDIAN(IF(B230:AA230&gt;0,B230:AA230))+MEDIAN(IF('Run Rate History'!E26:AD26&gt;0,'Run Rate History'!E26:AD26)))/2,MEDIAN(IF(B230:AA230&gt;0,B230:AA230)))),2*IF(SUM('Run Rate History'!E26:AD26)&gt;0,(MEDIAN(IF(B230:AA230&gt;0,B230:AA230))+MEDIAN(IF('Run Rate History'!E26:AD26&gt;0,'Run Rate History'!E26:AD26)))/2,MEDIAN(IF(B230:AA230&gt;0,B230:AA230)))))/10,0)</f>
        <v>178.5</v>
      </c>
      <c r="X236" s="129" t="s">
        <v>1174</v>
      </c>
      <c r="Y236" s="130">
        <f>IFERROR(VLOOKUP(A228,'Stanje zaliha'!A:E,5,FALSE()),0)</f>
        <v>5367</v>
      </c>
      <c r="Z236" s="131"/>
      <c r="AA236" s="113" t="s">
        <v>1175</v>
      </c>
      <c r="AB236" s="118">
        <f t="shared" ref="AB236:AN236" si="44">SUM(AB232:AB235)</f>
        <v>0</v>
      </c>
      <c r="AC236" s="118">
        <f t="shared" si="44"/>
        <v>0</v>
      </c>
      <c r="AD236" s="118">
        <f t="shared" si="44"/>
        <v>0</v>
      </c>
      <c r="AE236" s="118">
        <f t="shared" si="44"/>
        <v>0</v>
      </c>
      <c r="AF236" s="118">
        <f t="shared" si="44"/>
        <v>84</v>
      </c>
      <c r="AG236" s="118">
        <f t="shared" si="44"/>
        <v>24</v>
      </c>
      <c r="AH236" s="118">
        <f t="shared" si="44"/>
        <v>0</v>
      </c>
      <c r="AI236" s="118">
        <f t="shared" si="44"/>
        <v>0</v>
      </c>
      <c r="AJ236" s="118">
        <f t="shared" si="44"/>
        <v>0</v>
      </c>
      <c r="AK236" s="118">
        <f t="shared" si="44"/>
        <v>0</v>
      </c>
      <c r="AL236" s="118">
        <f t="shared" si="44"/>
        <v>0</v>
      </c>
      <c r="AM236" s="118">
        <f t="shared" si="44"/>
        <v>0</v>
      </c>
      <c r="AN236" s="118">
        <f t="shared" si="44"/>
        <v>0</v>
      </c>
      <c r="AO236" t="s">
        <v>603</v>
      </c>
      <c r="AP236" t="s">
        <v>604</v>
      </c>
      <c r="AQ236" t="str">
        <f>AQ228</f>
        <v/>
      </c>
    </row>
    <row r="237" spans="1:43" ht="14.25" customHeight="1" x14ac:dyDescent="0.25">
      <c r="A237" s="1"/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4" t="s">
        <v>95</v>
      </c>
      <c r="W237" s="125">
        <f>IFERROR(0.6*W236+0.4*W235,0)</f>
        <v>175.30799999999999</v>
      </c>
      <c r="X237" s="132" t="s">
        <v>1176</v>
      </c>
      <c r="Y237" s="133">
        <f>IFERROR(SUMIF('Popis poslanih narudžbi'!A:A,A228,'Popis poslanih narudžbi'!C:C),0)</f>
        <v>3222</v>
      </c>
      <c r="Z237" s="131"/>
      <c r="AA237" s="134" t="s">
        <v>1177</v>
      </c>
      <c r="AB237" s="118">
        <f t="shared" ref="AB237:AN237" si="45">AB230+AB236</f>
        <v>487</v>
      </c>
      <c r="AC237" s="118">
        <f t="shared" si="45"/>
        <v>498</v>
      </c>
      <c r="AD237" s="118">
        <f t="shared" si="45"/>
        <v>508</v>
      </c>
      <c r="AE237" s="118">
        <f t="shared" si="45"/>
        <v>516</v>
      </c>
      <c r="AF237" s="118">
        <f t="shared" si="45"/>
        <v>555</v>
      </c>
      <c r="AG237" s="118">
        <f t="shared" si="45"/>
        <v>500</v>
      </c>
      <c r="AH237" s="118">
        <f t="shared" si="45"/>
        <v>534</v>
      </c>
      <c r="AI237" s="118">
        <f t="shared" si="45"/>
        <v>538</v>
      </c>
      <c r="AJ237" s="118">
        <f t="shared" si="45"/>
        <v>542</v>
      </c>
      <c r="AK237" s="118">
        <f t="shared" si="45"/>
        <v>545</v>
      </c>
      <c r="AL237" s="118">
        <f t="shared" si="45"/>
        <v>548</v>
      </c>
      <c r="AM237" s="118">
        <f t="shared" si="45"/>
        <v>550</v>
      </c>
      <c r="AN237" s="118">
        <f t="shared" si="45"/>
        <v>552</v>
      </c>
      <c r="AO237" t="s">
        <v>605</v>
      </c>
      <c r="AP237" t="s">
        <v>606</v>
      </c>
      <c r="AQ237" t="str">
        <f>AQ228</f>
        <v/>
      </c>
    </row>
    <row r="238" spans="1:43" ht="14.25" customHeight="1" x14ac:dyDescent="0.25">
      <c r="A238" s="107" t="str">
        <f>'Run Rate'!A27</f>
        <v>ON00555</v>
      </c>
      <c r="B238" s="135" t="str">
        <f>'Run Rate'!B27</f>
        <v>Micronised Creatine Unflavoured 187g</v>
      </c>
      <c r="C238" s="135" t="str">
        <f>'Run Rate'!C27</f>
        <v>SPORTSKA PREHRANA</v>
      </c>
      <c r="D238" s="135" t="str">
        <f>'Run Rate'!D27</f>
        <v>01 GOLD</v>
      </c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122"/>
      <c r="AJ238" s="122"/>
      <c r="AK238" s="122"/>
      <c r="AL238" s="122"/>
      <c r="AM238" s="122"/>
      <c r="AN238" s="122"/>
      <c r="AO238" t="s">
        <v>607</v>
      </c>
      <c r="AP238" t="s">
        <v>608</v>
      </c>
      <c r="AQ238" t="str">
        <f>IF(AND(OR($B$1="ALL",$B$1=C238),OR($E$1="ALL",$E$1=D238),OR($B$2="ALL",$B$2=A238),OR($E$2="ALL",IFERROR(SEARCH($E$2,B238),0)&gt;0)),"MATCH","")</f>
        <v/>
      </c>
    </row>
    <row r="239" spans="1:43" ht="14.25" customHeight="1" x14ac:dyDescent="0.25">
      <c r="A239" s="108" t="s">
        <v>1137</v>
      </c>
      <c r="B239" s="136" t="s">
        <v>1138</v>
      </c>
      <c r="C239" s="136" t="s">
        <v>1139</v>
      </c>
      <c r="D239" s="136" t="s">
        <v>1140</v>
      </c>
      <c r="E239" s="136" t="s">
        <v>1141</v>
      </c>
      <c r="F239" s="136" t="s">
        <v>1142</v>
      </c>
      <c r="G239" s="136" t="s">
        <v>1143</v>
      </c>
      <c r="H239" s="136" t="s">
        <v>1144</v>
      </c>
      <c r="I239" s="136" t="s">
        <v>1145</v>
      </c>
      <c r="J239" s="136" t="s">
        <v>1146</v>
      </c>
      <c r="K239" s="136" t="s">
        <v>1147</v>
      </c>
      <c r="L239" s="136" t="s">
        <v>1148</v>
      </c>
      <c r="M239" s="136" t="s">
        <v>1149</v>
      </c>
      <c r="N239" s="136" t="s">
        <v>1150</v>
      </c>
      <c r="O239" s="136" t="s">
        <v>1151</v>
      </c>
      <c r="P239" s="136" t="s">
        <v>1152</v>
      </c>
      <c r="Q239" s="136" t="s">
        <v>1153</v>
      </c>
      <c r="R239" s="136" t="s">
        <v>1154</v>
      </c>
      <c r="S239" s="136" t="s">
        <v>1155</v>
      </c>
      <c r="T239" s="136" t="s">
        <v>1156</v>
      </c>
      <c r="U239" s="136" t="s">
        <v>1157</v>
      </c>
      <c r="V239" s="136" t="s">
        <v>1158</v>
      </c>
      <c r="W239" s="136" t="s">
        <v>1159</v>
      </c>
      <c r="X239" s="136" t="s">
        <v>1160</v>
      </c>
      <c r="Y239" s="136" t="s">
        <v>1161</v>
      </c>
      <c r="Z239" s="136" t="s">
        <v>1162</v>
      </c>
      <c r="AA239" s="136" t="s">
        <v>1163</v>
      </c>
      <c r="AB239" s="137" t="s">
        <v>156</v>
      </c>
      <c r="AC239" s="137" t="s">
        <v>157</v>
      </c>
      <c r="AD239" s="137" t="s">
        <v>158</v>
      </c>
      <c r="AE239" s="137" t="s">
        <v>139</v>
      </c>
      <c r="AF239" s="138" t="s">
        <v>140</v>
      </c>
      <c r="AG239" s="138" t="s">
        <v>141</v>
      </c>
      <c r="AH239" s="138" t="s">
        <v>142</v>
      </c>
      <c r="AI239" s="138" t="s">
        <v>143</v>
      </c>
      <c r="AJ239" s="139" t="s">
        <v>144</v>
      </c>
      <c r="AK239" s="139" t="s">
        <v>145</v>
      </c>
      <c r="AL239" s="139" t="s">
        <v>146</v>
      </c>
      <c r="AM239" s="140" t="s">
        <v>147</v>
      </c>
      <c r="AN239" s="140" t="s">
        <v>148</v>
      </c>
      <c r="AO239" t="s">
        <v>609</v>
      </c>
      <c r="AP239" t="s">
        <v>610</v>
      </c>
      <c r="AQ239" t="str">
        <f>AQ238</f>
        <v/>
      </c>
    </row>
    <row r="240" spans="1:43" ht="14.25" customHeight="1" x14ac:dyDescent="0.25">
      <c r="A240" s="99" t="s">
        <v>1164</v>
      </c>
      <c r="B240" s="112">
        <f>'Run Rate'!E27</f>
        <v>66</v>
      </c>
      <c r="C240" s="112">
        <f>'Run Rate'!F27</f>
        <v>109</v>
      </c>
      <c r="D240" s="112">
        <f>'Run Rate'!G27</f>
        <v>104</v>
      </c>
      <c r="E240" s="112">
        <f>'Run Rate'!H27</f>
        <v>93</v>
      </c>
      <c r="F240" s="112">
        <f>'Run Rate'!I27</f>
        <v>60</v>
      </c>
      <c r="G240" s="112">
        <f>'Run Rate'!J27</f>
        <v>100</v>
      </c>
      <c r="H240" s="112">
        <f>'Run Rate'!K27</f>
        <v>94</v>
      </c>
      <c r="I240" s="112">
        <f>'Run Rate'!L27</f>
        <v>100</v>
      </c>
      <c r="J240" s="112">
        <f>'Run Rate'!M27</f>
        <v>96</v>
      </c>
      <c r="K240" s="112">
        <f>'Run Rate'!N27</f>
        <v>90</v>
      </c>
      <c r="L240" s="112">
        <f>'Run Rate'!O27</f>
        <v>85</v>
      </c>
      <c r="M240" s="112">
        <f>'Run Rate'!P27</f>
        <v>104</v>
      </c>
      <c r="N240" s="112">
        <f>'Run Rate'!Q27</f>
        <v>72</v>
      </c>
      <c r="O240" s="112">
        <f>'Run Rate'!R27</f>
        <v>37</v>
      </c>
      <c r="P240" s="112">
        <f>'Run Rate'!S27</f>
        <v>20</v>
      </c>
      <c r="Q240" s="112">
        <f>'Run Rate'!T27</f>
        <v>112</v>
      </c>
      <c r="R240" s="112">
        <f>'Run Rate'!U27</f>
        <v>126</v>
      </c>
      <c r="S240" s="112">
        <f>'Run Rate'!V27</f>
        <v>143</v>
      </c>
      <c r="T240" s="112">
        <f>'Run Rate'!W27</f>
        <v>115</v>
      </c>
      <c r="U240" s="112">
        <f>'Run Rate'!X27</f>
        <v>100</v>
      </c>
      <c r="V240" s="112">
        <f>'Run Rate'!Y27</f>
        <v>103</v>
      </c>
      <c r="W240" s="112">
        <f>'Run Rate'!Z27</f>
        <v>88</v>
      </c>
      <c r="X240" s="112">
        <f>'Run Rate'!AA27</f>
        <v>99</v>
      </c>
      <c r="Y240" s="112">
        <f>'Run Rate'!AB27</f>
        <v>72</v>
      </c>
      <c r="Z240" s="112">
        <f>'Run Rate'!AC27</f>
        <v>108</v>
      </c>
      <c r="AA240" s="112">
        <f>'Run Rate'!AD27</f>
        <v>130</v>
      </c>
      <c r="AB240" s="113">
        <v>109</v>
      </c>
      <c r="AC240" s="112">
        <v>109</v>
      </c>
      <c r="AD240" s="112">
        <v>109</v>
      </c>
      <c r="AE240" s="112">
        <v>109</v>
      </c>
      <c r="AF240" s="112">
        <v>109</v>
      </c>
      <c r="AG240" s="112">
        <v>109</v>
      </c>
      <c r="AH240" s="112">
        <v>109</v>
      </c>
      <c r="AI240" s="112">
        <v>109</v>
      </c>
      <c r="AJ240" s="112">
        <v>109</v>
      </c>
      <c r="AK240" s="112">
        <v>109</v>
      </c>
      <c r="AL240" s="112">
        <v>109</v>
      </c>
      <c r="AM240" s="112">
        <v>109</v>
      </c>
      <c r="AN240" s="112">
        <v>109</v>
      </c>
      <c r="AO240" t="s">
        <v>611</v>
      </c>
      <c r="AP240" t="s">
        <v>612</v>
      </c>
      <c r="AQ240" t="str">
        <f>AQ238</f>
        <v/>
      </c>
    </row>
    <row r="241" spans="1:43" ht="14.25" customHeight="1" x14ac:dyDescent="0.25">
      <c r="A241" s="99" t="s">
        <v>1165</v>
      </c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5"/>
      <c r="X241" s="115"/>
      <c r="Y241" s="115"/>
      <c r="Z241" s="115"/>
      <c r="AA241" s="112" t="s">
        <v>1166</v>
      </c>
      <c r="AB241" s="113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t="s">
        <v>613</v>
      </c>
      <c r="AP241" t="s">
        <v>614</v>
      </c>
      <c r="AQ241" t="str">
        <f>AQ238</f>
        <v/>
      </c>
    </row>
    <row r="242" spans="1:43" ht="14.25" customHeight="1" x14ac:dyDescent="0.25">
      <c r="A242" s="99" t="s">
        <v>1167</v>
      </c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5"/>
      <c r="X242" s="116"/>
      <c r="Y242" s="117"/>
      <c r="Z242" s="115"/>
      <c r="AA242" s="112" t="s">
        <v>1168</v>
      </c>
      <c r="AB242" s="113">
        <f>'Demand Input VP'!B124</f>
        <v>0</v>
      </c>
      <c r="AC242" s="112">
        <f>'Demand Input VP'!C124</f>
        <v>0</v>
      </c>
      <c r="AD242" s="112">
        <f>'Demand Input VP'!D124</f>
        <v>0</v>
      </c>
      <c r="AE242" s="112">
        <f>'Demand Input VP'!E124</f>
        <v>0</v>
      </c>
      <c r="AF242" s="112">
        <f>'Demand Input VP'!F124</f>
        <v>0</v>
      </c>
      <c r="AG242" s="112">
        <f>'Demand Input VP'!G124</f>
        <v>0</v>
      </c>
      <c r="AH242" s="112">
        <f>'Demand Input VP'!H124</f>
        <v>0</v>
      </c>
      <c r="AI242" s="112">
        <f>'Demand Input VP'!I124</f>
        <v>0</v>
      </c>
      <c r="AJ242" s="112">
        <f>'Demand Input VP'!J124</f>
        <v>0</v>
      </c>
      <c r="AK242" s="112">
        <f>'Demand Input VP'!K124</f>
        <v>0</v>
      </c>
      <c r="AL242" s="112">
        <f>'Demand Input VP'!L124</f>
        <v>0</v>
      </c>
      <c r="AM242" s="112">
        <f>'Demand Input VP'!M124</f>
        <v>0</v>
      </c>
      <c r="AN242" s="112">
        <f>'Demand Input VP'!N124</f>
        <v>0</v>
      </c>
      <c r="AO242" t="s">
        <v>615</v>
      </c>
      <c r="AP242" t="s">
        <v>616</v>
      </c>
      <c r="AQ242" t="str">
        <f>AQ238</f>
        <v/>
      </c>
    </row>
    <row r="243" spans="1:43" ht="14.25" customHeight="1" x14ac:dyDescent="0.25">
      <c r="A243" s="99" t="s">
        <v>1169</v>
      </c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5"/>
      <c r="X243" s="116"/>
      <c r="Y243" s="117"/>
      <c r="Z243" s="119"/>
      <c r="AA243" s="120" t="s">
        <v>1170</v>
      </c>
      <c r="AB243" s="121">
        <f>'Demand Input VP'!B123</f>
        <v>0</v>
      </c>
      <c r="AC243" s="120">
        <f>'Demand Input VP'!C123</f>
        <v>0</v>
      </c>
      <c r="AD243" s="120">
        <f>'Demand Input VP'!D123</f>
        <v>0</v>
      </c>
      <c r="AE243" s="120">
        <f>'Demand Input VP'!E123</f>
        <v>0</v>
      </c>
      <c r="AF243" s="120">
        <f>'Demand Input VP'!F123</f>
        <v>0</v>
      </c>
      <c r="AG243" s="120">
        <f>'Demand Input VP'!G123</f>
        <v>0</v>
      </c>
      <c r="AH243" s="120">
        <f>'Demand Input VP'!H123</f>
        <v>0</v>
      </c>
      <c r="AI243" s="120">
        <f>'Demand Input VP'!I123</f>
        <v>0</v>
      </c>
      <c r="AJ243" s="120">
        <f>'Demand Input VP'!J123</f>
        <v>0</v>
      </c>
      <c r="AK243" s="120">
        <f>'Demand Input VP'!K123</f>
        <v>0</v>
      </c>
      <c r="AL243" s="120">
        <f>'Demand Input VP'!L123</f>
        <v>0</v>
      </c>
      <c r="AM243" s="120">
        <f>'Demand Input VP'!M123</f>
        <v>0</v>
      </c>
      <c r="AN243" s="120">
        <f>'Demand Input VP'!N123</f>
        <v>0</v>
      </c>
      <c r="AO243" t="s">
        <v>617</v>
      </c>
      <c r="AP243" t="s">
        <v>618</v>
      </c>
      <c r="AQ243" t="str">
        <f>AQ238</f>
        <v/>
      </c>
    </row>
    <row r="244" spans="1:43" ht="14.25" customHeight="1" x14ac:dyDescent="0.25">
      <c r="A244" s="1"/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3"/>
      <c r="X244" s="116"/>
      <c r="Y244" s="117"/>
      <c r="Z244" s="123"/>
      <c r="AA244" s="112" t="s">
        <v>1171</v>
      </c>
      <c r="AB244" s="113">
        <f>'Demand Input MP'!B124</f>
        <v>0</v>
      </c>
      <c r="AC244" s="112">
        <f>'Demand Input MP'!C124</f>
        <v>0</v>
      </c>
      <c r="AD244" s="112">
        <f>'Demand Input MP'!D124</f>
        <v>0</v>
      </c>
      <c r="AE244" s="112">
        <f>'Demand Input MP'!E124</f>
        <v>0</v>
      </c>
      <c r="AF244" s="112">
        <f>'Demand Input MP'!F124</f>
        <v>0</v>
      </c>
      <c r="AG244" s="112">
        <f>'Demand Input MP'!G124</f>
        <v>0</v>
      </c>
      <c r="AH244" s="112">
        <f>'Demand Input MP'!H124</f>
        <v>0</v>
      </c>
      <c r="AI244" s="112">
        <f>'Demand Input MP'!I124</f>
        <v>0</v>
      </c>
      <c r="AJ244" s="112">
        <f>'Demand Input MP'!J124</f>
        <v>0</v>
      </c>
      <c r="AK244" s="112">
        <f>'Demand Input MP'!K124</f>
        <v>0</v>
      </c>
      <c r="AL244" s="112">
        <f>'Demand Input MP'!L124</f>
        <v>0</v>
      </c>
      <c r="AM244" s="112">
        <f>'Demand Input MP'!M124</f>
        <v>0</v>
      </c>
      <c r="AN244" s="112">
        <f>'Demand Input MP'!N124</f>
        <v>0</v>
      </c>
      <c r="AO244" t="s">
        <v>619</v>
      </c>
      <c r="AP244" t="s">
        <v>620</v>
      </c>
      <c r="AQ244" t="str">
        <f>AQ238</f>
        <v/>
      </c>
    </row>
    <row r="245" spans="1:43" ht="14.25" customHeight="1" x14ac:dyDescent="0.25">
      <c r="A245" s="1"/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  <c r="U245" s="122"/>
      <c r="V245" s="124" t="s">
        <v>91</v>
      </c>
      <c r="W245" s="125">
        <f>IFERROR(IF(SUM('Run Rate History'!E27:AD27)&gt;0,(SUMPRODUCT((B240:AA240&gt;=PERCENTILE(B240:AA240,0.1))*(B240:AA240&lt;=PERCENTILE(B240:AA240,0.9))*B240:AA240)+SUMPRODUCT(('Run Rate History'!E27:AD27&gt;=PERCENTILE(B240:AA240,0.1))*('Run Rate History'!E27:AD27&lt;=PERCENTILE(B240:AA240,0.9))*'Run Rate History'!E27:AD27))/(SUMPRODUCT((B240:AA240&gt;=PERCENTILE(B240:AA240,0.1))*(B240:AA240&lt;=PERCENTILE(B240:AA240,0.9))*1)+SUMPRODUCT(('Run Rate History'!E27:AD27&gt;=PERCENTILE(B240:AA240,0.1))*('Run Rate History'!E27:AD27&lt;=PERCENTILE(B240:AA240,0.9))*1)),TRIMMEAN(B240:AA240,0.15)),0)</f>
        <v>92.272727272727266</v>
      </c>
      <c r="X245" s="126" t="s">
        <v>1172</v>
      </c>
      <c r="Y245" s="127">
        <f>SUM(B240:AA240)/26</f>
        <v>93.307692307692307</v>
      </c>
      <c r="Z245" s="128"/>
      <c r="AA245" s="112" t="s">
        <v>1173</v>
      </c>
      <c r="AB245" s="113">
        <f>'Demand Input MP'!B123</f>
        <v>0</v>
      </c>
      <c r="AC245" s="112">
        <f>'Demand Input MP'!C123</f>
        <v>0</v>
      </c>
      <c r="AD245" s="112">
        <f>'Demand Input MP'!D123</f>
        <v>0</v>
      </c>
      <c r="AE245" s="112">
        <f>'Demand Input MP'!E123</f>
        <v>0</v>
      </c>
      <c r="AF245" s="112">
        <f>'Demand Input MP'!F123</f>
        <v>0</v>
      </c>
      <c r="AG245" s="112">
        <f>'Demand Input MP'!G123</f>
        <v>0</v>
      </c>
      <c r="AH245" s="112">
        <f>'Demand Input MP'!H123</f>
        <v>0</v>
      </c>
      <c r="AI245" s="112">
        <f>'Demand Input MP'!I123</f>
        <v>0</v>
      </c>
      <c r="AJ245" s="112">
        <f>'Demand Input MP'!J123</f>
        <v>0</v>
      </c>
      <c r="AK245" s="112">
        <f>'Demand Input MP'!K123</f>
        <v>0</v>
      </c>
      <c r="AL245" s="112">
        <f>'Demand Input MP'!L123</f>
        <v>0</v>
      </c>
      <c r="AM245" s="112">
        <f>'Demand Input MP'!M123</f>
        <v>0</v>
      </c>
      <c r="AN245" s="112">
        <f>'Demand Input MP'!N123</f>
        <v>0</v>
      </c>
      <c r="AO245" t="s">
        <v>621</v>
      </c>
      <c r="AP245" t="s">
        <v>622</v>
      </c>
      <c r="AQ245" t="str">
        <f>AQ238</f>
        <v/>
      </c>
    </row>
    <row r="246" spans="1:43" ht="14.25" customHeight="1" x14ac:dyDescent="0.25">
      <c r="A246" s="1"/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  <c r="U246" s="122"/>
      <c r="V246" s="124" t="s">
        <v>94</v>
      </c>
      <c r="W246" s="125">
        <f>IFERROR((1*MIN(MAX(X240,0.5*IF(SUM('Run Rate History'!E27:AD27)&gt;0,(MEDIAN(IF(B240:AA240&gt;0,B240:AA240))+MEDIAN(IF('Run Rate History'!E27:AD27&gt;0,'Run Rate History'!E27:AD27)))/2,MEDIAN(IF(B240:AA240&gt;0,B240:AA240)))),2*IF(SUM('Run Rate History'!E27:AD27)&gt;0,(MEDIAN(IF(B240:AA240&gt;0,B240:AA240))+MEDIAN(IF('Run Rate History'!E27:AD27&gt;0,'Run Rate History'!E27:AD27)))/2,MEDIAN(IF(B240:AA240&gt;0,B240:AA240))))+2*MIN(MAX(Y240,0.5*IF(SUM('Run Rate History'!E27:AD27)&gt;0,(MEDIAN(IF(B240:AA240&gt;0,B240:AA240))+MEDIAN(IF('Run Rate History'!E27:AD27&gt;0,'Run Rate History'!E27:AD27)))/2,MEDIAN(IF(B240:AA240&gt;0,B240:AA240)))),2*IF(SUM('Run Rate History'!E27:AD27)&gt;0,(MEDIAN(IF(B240:AA240&gt;0,B240:AA240))+MEDIAN(IF('Run Rate History'!E27:AD27&gt;0,'Run Rate History'!E27:AD27)))/2,MEDIAN(IF(B240:AA240&gt;0,B240:AA240))))+3*MIN(MAX(Z240,0.5*IF(SUM('Run Rate History'!E27:AD27)&gt;0,(MEDIAN(IF(B240:AA240&gt;0,B240:AA240))+MEDIAN(IF('Run Rate History'!E27:AD27&gt;0,'Run Rate History'!E27:AD27)))/2,MEDIAN(IF(B240:AA240&gt;0,B240:AA240)))),2*IF(SUM('Run Rate History'!E27:AD27)&gt;0,(MEDIAN(IF(B240:AA240&gt;0,B240:AA240))+MEDIAN(IF('Run Rate History'!E27:AD27&gt;0,'Run Rate History'!E27:AD27)))/2,MEDIAN(IF(B240:AA240&gt;0,B240:AA240))))+4*MIN(MAX(AA240,0.5*IF(SUM('Run Rate History'!E27:AD27)&gt;0,(MEDIAN(IF(B240:AA240&gt;0,B240:AA240))+MEDIAN(IF('Run Rate History'!E27:AD27&gt;0,'Run Rate History'!E27:AD27)))/2,MEDIAN(IF(B240:AA240&gt;0,B240:AA240)))),2*IF(SUM('Run Rate History'!E27:AD27)&gt;0,(MEDIAN(IF(B240:AA240&gt;0,B240:AA240))+MEDIAN(IF('Run Rate History'!E27:AD27&gt;0,'Run Rate History'!E27:AD27)))/2,MEDIAN(IF(B240:AA240&gt;0,B240:AA240)))))/10,0)</f>
        <v>108.7</v>
      </c>
      <c r="X246" s="129" t="s">
        <v>1174</v>
      </c>
      <c r="Y246" s="130">
        <f>IFERROR(VLOOKUP(A238,'Stanje zaliha'!A:E,5,FALSE()),0)</f>
        <v>943</v>
      </c>
      <c r="Z246" s="131"/>
      <c r="AA246" s="113" t="s">
        <v>1175</v>
      </c>
      <c r="AB246" s="118">
        <f t="shared" ref="AB246:AN246" si="46">SUM(AB242:AB245)</f>
        <v>0</v>
      </c>
      <c r="AC246" s="118">
        <f t="shared" si="46"/>
        <v>0</v>
      </c>
      <c r="AD246" s="118">
        <f t="shared" si="46"/>
        <v>0</v>
      </c>
      <c r="AE246" s="118">
        <f t="shared" si="46"/>
        <v>0</v>
      </c>
      <c r="AF246" s="118">
        <f t="shared" si="46"/>
        <v>0</v>
      </c>
      <c r="AG246" s="118">
        <f t="shared" si="46"/>
        <v>0</v>
      </c>
      <c r="AH246" s="118">
        <f t="shared" si="46"/>
        <v>0</v>
      </c>
      <c r="AI246" s="118">
        <f t="shared" si="46"/>
        <v>0</v>
      </c>
      <c r="AJ246" s="118">
        <f t="shared" si="46"/>
        <v>0</v>
      </c>
      <c r="AK246" s="118">
        <f t="shared" si="46"/>
        <v>0</v>
      </c>
      <c r="AL246" s="118">
        <f t="shared" si="46"/>
        <v>0</v>
      </c>
      <c r="AM246" s="118">
        <f t="shared" si="46"/>
        <v>0</v>
      </c>
      <c r="AN246" s="118">
        <f t="shared" si="46"/>
        <v>0</v>
      </c>
      <c r="AO246" t="s">
        <v>623</v>
      </c>
      <c r="AP246" t="s">
        <v>624</v>
      </c>
      <c r="AQ246" t="str">
        <f>AQ238</f>
        <v/>
      </c>
    </row>
    <row r="247" spans="1:43" ht="14.25" customHeight="1" x14ac:dyDescent="0.25">
      <c r="A247" s="1"/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  <c r="U247" s="122"/>
      <c r="V247" s="124" t="s">
        <v>95</v>
      </c>
      <c r="W247" s="125">
        <f>IFERROR(0.6*W246+0.4*W245,0)</f>
        <v>102.12909090909091</v>
      </c>
      <c r="X247" s="132" t="s">
        <v>1176</v>
      </c>
      <c r="Y247" s="133">
        <f>IFERROR(SUMIF('Popis poslanih narudžbi'!A:A,A238,'Popis poslanih narudžbi'!C:C),0)</f>
        <v>0</v>
      </c>
      <c r="Z247" s="131"/>
      <c r="AA247" s="134" t="s">
        <v>1177</v>
      </c>
      <c r="AB247" s="118">
        <f t="shared" ref="AB247:AN247" si="47">AB240+AB246</f>
        <v>109</v>
      </c>
      <c r="AC247" s="118">
        <f t="shared" si="47"/>
        <v>109</v>
      </c>
      <c r="AD247" s="118">
        <f t="shared" si="47"/>
        <v>109</v>
      </c>
      <c r="AE247" s="118">
        <f t="shared" si="47"/>
        <v>109</v>
      </c>
      <c r="AF247" s="118">
        <f t="shared" si="47"/>
        <v>109</v>
      </c>
      <c r="AG247" s="118">
        <f t="shared" si="47"/>
        <v>109</v>
      </c>
      <c r="AH247" s="118">
        <f t="shared" si="47"/>
        <v>109</v>
      </c>
      <c r="AI247" s="118">
        <f t="shared" si="47"/>
        <v>109</v>
      </c>
      <c r="AJ247" s="118">
        <f t="shared" si="47"/>
        <v>109</v>
      </c>
      <c r="AK247" s="118">
        <f t="shared" si="47"/>
        <v>109</v>
      </c>
      <c r="AL247" s="118">
        <f t="shared" si="47"/>
        <v>109</v>
      </c>
      <c r="AM247" s="118">
        <f t="shared" si="47"/>
        <v>109</v>
      </c>
      <c r="AN247" s="118">
        <f t="shared" si="47"/>
        <v>109</v>
      </c>
      <c r="AO247" t="s">
        <v>625</v>
      </c>
      <c r="AP247" t="s">
        <v>626</v>
      </c>
      <c r="AQ247" t="str">
        <f>AQ238</f>
        <v/>
      </c>
    </row>
    <row r="248" spans="1:43" ht="14.25" customHeight="1" x14ac:dyDescent="0.25">
      <c r="A248" s="107" t="str">
        <f>'Run Rate'!A28</f>
        <v>POL04468</v>
      </c>
      <c r="B248" s="135" t="str">
        <f>'Run Rate'!B28</f>
        <v>Polleo Vegan Baked Cookie 75 g - Double Chocolate</v>
      </c>
      <c r="C248" s="135" t="str">
        <f>'Run Rate'!C28</f>
        <v>RTD &amp; SNACKS</v>
      </c>
      <c r="D248" s="135" t="str">
        <f>'Run Rate'!D28</f>
        <v>01 GOLD</v>
      </c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  <c r="AA248" s="122"/>
      <c r="AB248" s="122"/>
      <c r="AC248" s="122"/>
      <c r="AD248" s="122"/>
      <c r="AE248" s="122"/>
      <c r="AF248" s="122"/>
      <c r="AG248" s="122"/>
      <c r="AH248" s="122"/>
      <c r="AI248" s="122"/>
      <c r="AJ248" s="122"/>
      <c r="AK248" s="122"/>
      <c r="AL248" s="122"/>
      <c r="AM248" s="122"/>
      <c r="AN248" s="122"/>
      <c r="AO248" t="s">
        <v>627</v>
      </c>
      <c r="AP248" t="s">
        <v>628</v>
      </c>
      <c r="AQ248" t="str">
        <f>IF(AND(OR($B$1="ALL",$B$1=C248),OR($E$1="ALL",$E$1=D248),OR($B$2="ALL",$B$2=A248),OR($E$2="ALL",IFERROR(SEARCH($E$2,B248),0)&gt;0)),"MATCH","")</f>
        <v/>
      </c>
    </row>
    <row r="249" spans="1:43" ht="14.25" customHeight="1" x14ac:dyDescent="0.25">
      <c r="A249" s="108" t="s">
        <v>1137</v>
      </c>
      <c r="B249" s="136" t="s">
        <v>1138</v>
      </c>
      <c r="C249" s="136" t="s">
        <v>1139</v>
      </c>
      <c r="D249" s="136" t="s">
        <v>1140</v>
      </c>
      <c r="E249" s="136" t="s">
        <v>1141</v>
      </c>
      <c r="F249" s="136" t="s">
        <v>1142</v>
      </c>
      <c r="G249" s="136" t="s">
        <v>1143</v>
      </c>
      <c r="H249" s="136" t="s">
        <v>1144</v>
      </c>
      <c r="I249" s="136" t="s">
        <v>1145</v>
      </c>
      <c r="J249" s="136" t="s">
        <v>1146</v>
      </c>
      <c r="K249" s="136" t="s">
        <v>1147</v>
      </c>
      <c r="L249" s="136" t="s">
        <v>1148</v>
      </c>
      <c r="M249" s="136" t="s">
        <v>1149</v>
      </c>
      <c r="N249" s="136" t="s">
        <v>1150</v>
      </c>
      <c r="O249" s="136" t="s">
        <v>1151</v>
      </c>
      <c r="P249" s="136" t="s">
        <v>1152</v>
      </c>
      <c r="Q249" s="136" t="s">
        <v>1153</v>
      </c>
      <c r="R249" s="136" t="s">
        <v>1154</v>
      </c>
      <c r="S249" s="136" t="s">
        <v>1155</v>
      </c>
      <c r="T249" s="136" t="s">
        <v>1156</v>
      </c>
      <c r="U249" s="136" t="s">
        <v>1157</v>
      </c>
      <c r="V249" s="136" t="s">
        <v>1158</v>
      </c>
      <c r="W249" s="136" t="s">
        <v>1159</v>
      </c>
      <c r="X249" s="136" t="s">
        <v>1160</v>
      </c>
      <c r="Y249" s="136" t="s">
        <v>1161</v>
      </c>
      <c r="Z249" s="136" t="s">
        <v>1162</v>
      </c>
      <c r="AA249" s="136" t="s">
        <v>1163</v>
      </c>
      <c r="AB249" s="137" t="s">
        <v>156</v>
      </c>
      <c r="AC249" s="137" t="s">
        <v>157</v>
      </c>
      <c r="AD249" s="137" t="s">
        <v>158</v>
      </c>
      <c r="AE249" s="137" t="s">
        <v>139</v>
      </c>
      <c r="AF249" s="138" t="s">
        <v>140</v>
      </c>
      <c r="AG249" s="138" t="s">
        <v>141</v>
      </c>
      <c r="AH249" s="138" t="s">
        <v>142</v>
      </c>
      <c r="AI249" s="138" t="s">
        <v>143</v>
      </c>
      <c r="AJ249" s="139" t="s">
        <v>144</v>
      </c>
      <c r="AK249" s="139" t="s">
        <v>145</v>
      </c>
      <c r="AL249" s="139" t="s">
        <v>146</v>
      </c>
      <c r="AM249" s="140" t="s">
        <v>147</v>
      </c>
      <c r="AN249" s="140" t="s">
        <v>148</v>
      </c>
      <c r="AO249" t="s">
        <v>629</v>
      </c>
      <c r="AP249" t="s">
        <v>630</v>
      </c>
      <c r="AQ249" t="str">
        <f>AQ248</f>
        <v/>
      </c>
    </row>
    <row r="250" spans="1:43" ht="14.25" customHeight="1" x14ac:dyDescent="0.25">
      <c r="A250" s="99" t="s">
        <v>1164</v>
      </c>
      <c r="B250" s="112">
        <f>'Run Rate'!E28</f>
        <v>1857</v>
      </c>
      <c r="C250" s="112">
        <f>'Run Rate'!F28</f>
        <v>780</v>
      </c>
      <c r="D250" s="112">
        <f>'Run Rate'!G28</f>
        <v>4807</v>
      </c>
      <c r="E250" s="112">
        <f>'Run Rate'!H28</f>
        <v>882</v>
      </c>
      <c r="F250" s="112">
        <f>'Run Rate'!I28</f>
        <v>1810</v>
      </c>
      <c r="G250" s="112">
        <f>'Run Rate'!J28</f>
        <v>2009</v>
      </c>
      <c r="H250" s="112">
        <f>'Run Rate'!K28</f>
        <v>2139</v>
      </c>
      <c r="I250" s="112">
        <f>'Run Rate'!L28</f>
        <v>2500</v>
      </c>
      <c r="J250" s="112">
        <f>'Run Rate'!M28</f>
        <v>1819</v>
      </c>
      <c r="K250" s="112">
        <f>'Run Rate'!N28</f>
        <v>3264</v>
      </c>
      <c r="L250" s="112">
        <f>'Run Rate'!O28</f>
        <v>3288</v>
      </c>
      <c r="M250" s="112">
        <f>'Run Rate'!P28</f>
        <v>1140</v>
      </c>
      <c r="N250" s="112">
        <f>'Run Rate'!Q28</f>
        <v>321</v>
      </c>
      <c r="O250" s="112">
        <f>'Run Rate'!R28</f>
        <v>1944</v>
      </c>
      <c r="P250" s="112">
        <f>'Run Rate'!S28</f>
        <v>74</v>
      </c>
      <c r="Q250" s="112">
        <f>'Run Rate'!T28</f>
        <v>711</v>
      </c>
      <c r="R250" s="112">
        <f>'Run Rate'!U28</f>
        <v>1125</v>
      </c>
      <c r="S250" s="112">
        <f>'Run Rate'!V28</f>
        <v>944</v>
      </c>
      <c r="T250" s="112">
        <f>'Run Rate'!W28</f>
        <v>1414</v>
      </c>
      <c r="U250" s="112">
        <f>'Run Rate'!X28</f>
        <v>938</v>
      </c>
      <c r="V250" s="112">
        <f>'Run Rate'!Y28</f>
        <v>1370</v>
      </c>
      <c r="W250" s="112">
        <f>'Run Rate'!Z28</f>
        <v>558</v>
      </c>
      <c r="X250" s="112">
        <f>'Run Rate'!AA28</f>
        <v>1330</v>
      </c>
      <c r="Y250" s="112">
        <f>'Run Rate'!AB28</f>
        <v>1497</v>
      </c>
      <c r="Z250" s="112">
        <f>'Run Rate'!AC28</f>
        <v>924</v>
      </c>
      <c r="AA250" s="112">
        <f>'Run Rate'!AD28</f>
        <v>1458</v>
      </c>
      <c r="AB250" s="113">
        <v>1285</v>
      </c>
      <c r="AC250" s="112">
        <v>1285</v>
      </c>
      <c r="AD250" s="112">
        <v>1285</v>
      </c>
      <c r="AE250" s="112">
        <v>1285</v>
      </c>
      <c r="AF250" s="112">
        <v>1285</v>
      </c>
      <c r="AG250" s="112">
        <v>1285</v>
      </c>
      <c r="AH250" s="112">
        <v>1428</v>
      </c>
      <c r="AI250" s="112">
        <v>1428</v>
      </c>
      <c r="AJ250" s="112">
        <v>1285</v>
      </c>
      <c r="AK250" s="112">
        <v>1285</v>
      </c>
      <c r="AL250" s="112">
        <v>1285</v>
      </c>
      <c r="AM250" s="112">
        <v>1285</v>
      </c>
      <c r="AN250" s="112">
        <v>1285</v>
      </c>
      <c r="AO250" t="s">
        <v>631</v>
      </c>
      <c r="AP250" t="s">
        <v>632</v>
      </c>
      <c r="AQ250" t="str">
        <f>AQ248</f>
        <v/>
      </c>
    </row>
    <row r="251" spans="1:43" ht="14.25" customHeight="1" x14ac:dyDescent="0.25">
      <c r="A251" s="99" t="s">
        <v>1165</v>
      </c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5"/>
      <c r="X251" s="115"/>
      <c r="Y251" s="115"/>
      <c r="Z251" s="115"/>
      <c r="AA251" s="112" t="s">
        <v>1166</v>
      </c>
      <c r="AB251" s="113"/>
      <c r="AC251" s="112"/>
      <c r="AD251" s="112"/>
      <c r="AE251" s="112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t="s">
        <v>633</v>
      </c>
      <c r="AP251" t="s">
        <v>634</v>
      </c>
      <c r="AQ251" t="str">
        <f>AQ248</f>
        <v/>
      </c>
    </row>
    <row r="252" spans="1:43" ht="14.25" customHeight="1" x14ac:dyDescent="0.25">
      <c r="A252" s="99" t="s">
        <v>1167</v>
      </c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5"/>
      <c r="X252" s="116"/>
      <c r="Y252" s="117"/>
      <c r="Z252" s="115"/>
      <c r="AA252" s="112" t="s">
        <v>1168</v>
      </c>
      <c r="AB252" s="113">
        <f>'Demand Input VP'!B129</f>
        <v>0</v>
      </c>
      <c r="AC252" s="112">
        <f>'Demand Input VP'!C129</f>
        <v>0</v>
      </c>
      <c r="AD252" s="112">
        <f>'Demand Input VP'!D129</f>
        <v>0</v>
      </c>
      <c r="AE252" s="112">
        <f>'Demand Input VP'!E129</f>
        <v>6596</v>
      </c>
      <c r="AF252" s="112">
        <f>'Demand Input VP'!F129</f>
        <v>4004</v>
      </c>
      <c r="AG252" s="112">
        <f>'Demand Input VP'!G129</f>
        <v>1092</v>
      </c>
      <c r="AH252" s="112">
        <f>'Demand Input VP'!H129</f>
        <v>0</v>
      </c>
      <c r="AI252" s="112">
        <f>'Demand Input VP'!I129</f>
        <v>0</v>
      </c>
      <c r="AJ252" s="112">
        <f>'Demand Input VP'!J129</f>
        <v>0</v>
      </c>
      <c r="AK252" s="112">
        <f>'Demand Input VP'!K129</f>
        <v>0</v>
      </c>
      <c r="AL252" s="112">
        <f>'Demand Input VP'!L129</f>
        <v>0</v>
      </c>
      <c r="AM252" s="112">
        <f>'Demand Input VP'!M129</f>
        <v>0</v>
      </c>
      <c r="AN252" s="112">
        <f>'Demand Input VP'!N129</f>
        <v>0</v>
      </c>
      <c r="AO252" t="s">
        <v>635</v>
      </c>
      <c r="AP252" t="s">
        <v>636</v>
      </c>
      <c r="AQ252" t="str">
        <f>AQ248</f>
        <v/>
      </c>
    </row>
    <row r="253" spans="1:43" ht="14.25" customHeight="1" x14ac:dyDescent="0.25">
      <c r="A253" s="99" t="s">
        <v>1169</v>
      </c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5"/>
      <c r="X253" s="116"/>
      <c r="Y253" s="117"/>
      <c r="Z253" s="119"/>
      <c r="AA253" s="120" t="s">
        <v>1170</v>
      </c>
      <c r="AB253" s="121">
        <f>'Demand Input VP'!B128</f>
        <v>0</v>
      </c>
      <c r="AC253" s="120">
        <f>'Demand Input VP'!C128</f>
        <v>0</v>
      </c>
      <c r="AD253" s="120">
        <f>'Demand Input VP'!D128</f>
        <v>0</v>
      </c>
      <c r="AE253" s="120">
        <f>'Demand Input VP'!E128</f>
        <v>0</v>
      </c>
      <c r="AF253" s="120">
        <f>'Demand Input VP'!F128</f>
        <v>0</v>
      </c>
      <c r="AG253" s="120">
        <f>'Demand Input VP'!G128</f>
        <v>0</v>
      </c>
      <c r="AH253" s="120">
        <f>'Demand Input VP'!H128</f>
        <v>0</v>
      </c>
      <c r="AI253" s="120">
        <f>'Demand Input VP'!I128</f>
        <v>0</v>
      </c>
      <c r="AJ253" s="120">
        <f>'Demand Input VP'!J128</f>
        <v>240</v>
      </c>
      <c r="AK253" s="120">
        <f>'Demand Input VP'!K128</f>
        <v>240</v>
      </c>
      <c r="AL253" s="120">
        <f>'Demand Input VP'!L128</f>
        <v>240</v>
      </c>
      <c r="AM253" s="120">
        <f>'Demand Input VP'!M128</f>
        <v>240</v>
      </c>
      <c r="AN253" s="120">
        <f>'Demand Input VP'!N128</f>
        <v>240</v>
      </c>
      <c r="AO253" t="s">
        <v>637</v>
      </c>
      <c r="AP253" t="s">
        <v>638</v>
      </c>
      <c r="AQ253" t="str">
        <f>AQ248</f>
        <v/>
      </c>
    </row>
    <row r="254" spans="1:43" ht="14.25" customHeight="1" x14ac:dyDescent="0.25">
      <c r="A254" s="1"/>
      <c r="B254" s="122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  <c r="U254" s="122"/>
      <c r="V254" s="122"/>
      <c r="W254" s="123"/>
      <c r="X254" s="116"/>
      <c r="Y254" s="117"/>
      <c r="Z254" s="123"/>
      <c r="AA254" s="112" t="s">
        <v>1171</v>
      </c>
      <c r="AB254" s="113">
        <f>'Demand Input MP'!B129</f>
        <v>850</v>
      </c>
      <c r="AC254" s="112">
        <f>'Demand Input MP'!C129</f>
        <v>1100</v>
      </c>
      <c r="AD254" s="112">
        <f>'Demand Input MP'!D129</f>
        <v>1100</v>
      </c>
      <c r="AE254" s="112">
        <f>'Demand Input MP'!E129</f>
        <v>1100</v>
      </c>
      <c r="AF254" s="112">
        <f>'Demand Input MP'!F129</f>
        <v>1100</v>
      </c>
      <c r="AG254" s="112">
        <f>'Demand Input MP'!G129</f>
        <v>0</v>
      </c>
      <c r="AH254" s="112">
        <f>'Demand Input MP'!H129</f>
        <v>0</v>
      </c>
      <c r="AI254" s="112">
        <f>'Demand Input MP'!I129</f>
        <v>0</v>
      </c>
      <c r="AJ254" s="112">
        <f>'Demand Input MP'!J129</f>
        <v>0</v>
      </c>
      <c r="AK254" s="112">
        <f>'Demand Input MP'!K129</f>
        <v>0</v>
      </c>
      <c r="AL254" s="112">
        <f>'Demand Input MP'!L129</f>
        <v>0</v>
      </c>
      <c r="AM254" s="112">
        <f>'Demand Input MP'!M129</f>
        <v>0</v>
      </c>
      <c r="AN254" s="112">
        <f>'Demand Input MP'!N129</f>
        <v>0</v>
      </c>
      <c r="AO254" t="s">
        <v>639</v>
      </c>
      <c r="AP254" t="s">
        <v>640</v>
      </c>
      <c r="AQ254" t="str">
        <f>AQ248</f>
        <v/>
      </c>
    </row>
    <row r="255" spans="1:43" ht="14.25" customHeight="1" x14ac:dyDescent="0.25">
      <c r="A255" s="1"/>
      <c r="B255" s="122"/>
      <c r="C255" s="122"/>
      <c r="D255" s="122"/>
      <c r="E255" s="122"/>
      <c r="F255" s="122"/>
      <c r="G255" s="122"/>
      <c r="H255" s="122"/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  <c r="U255" s="122"/>
      <c r="V255" s="124" t="s">
        <v>91</v>
      </c>
      <c r="W255" s="125">
        <f>IFERROR(IF(SUM('Run Rate History'!E28:AD28)&gt;0,(SUMPRODUCT((B250:AA250&gt;=PERCENTILE(B250:AA250,0.1))*(B250:AA250&lt;=PERCENTILE(B250:AA250,0.9))*B250:AA250)+SUMPRODUCT(('Run Rate History'!E28:AD28&gt;=PERCENTILE(B250:AA250,0.1))*('Run Rate History'!E28:AD28&lt;=PERCENTILE(B250:AA250,0.9))*'Run Rate History'!E28:AD28))/(SUMPRODUCT((B250:AA250&gt;=PERCENTILE(B250:AA250,0.1))*(B250:AA250&lt;=PERCENTILE(B250:AA250,0.9))*1)+SUMPRODUCT(('Run Rate History'!E28:AD28&gt;=PERCENTILE(B250:AA250,0.1))*('Run Rate History'!E28:AD28&lt;=PERCENTILE(B250:AA250,0.9))*1)),TRIMMEAN(B250:AA250,0.15)),0)</f>
        <v>1574.8055555555557</v>
      </c>
      <c r="X255" s="126" t="s">
        <v>1172</v>
      </c>
      <c r="Y255" s="127">
        <f>SUM(B250:AA250)/26</f>
        <v>1573.1923076923076</v>
      </c>
      <c r="Z255" s="128"/>
      <c r="AA255" s="112" t="s">
        <v>1173</v>
      </c>
      <c r="AB255" s="113">
        <f>'Demand Input MP'!B128</f>
        <v>0</v>
      </c>
      <c r="AC255" s="112">
        <f>'Demand Input MP'!C128</f>
        <v>0</v>
      </c>
      <c r="AD255" s="112">
        <f>'Demand Input MP'!D128</f>
        <v>0</v>
      </c>
      <c r="AE255" s="112">
        <f>'Demand Input MP'!E128</f>
        <v>0</v>
      </c>
      <c r="AF255" s="112">
        <f>'Demand Input MP'!F128</f>
        <v>0</v>
      </c>
      <c r="AG255" s="112">
        <f>'Demand Input MP'!G128</f>
        <v>0</v>
      </c>
      <c r="AH255" s="112">
        <f>'Demand Input MP'!H128</f>
        <v>0</v>
      </c>
      <c r="AI255" s="112">
        <f>'Demand Input MP'!I128</f>
        <v>0</v>
      </c>
      <c r="AJ255" s="112">
        <f>'Demand Input MP'!J128</f>
        <v>0</v>
      </c>
      <c r="AK255" s="112">
        <f>'Demand Input MP'!K128</f>
        <v>0</v>
      </c>
      <c r="AL255" s="112">
        <f>'Demand Input MP'!L128</f>
        <v>0</v>
      </c>
      <c r="AM255" s="112">
        <f>'Demand Input MP'!M128</f>
        <v>0</v>
      </c>
      <c r="AN255" s="112">
        <f>'Demand Input MP'!N128</f>
        <v>0</v>
      </c>
      <c r="AO255" t="s">
        <v>641</v>
      </c>
      <c r="AP255" t="s">
        <v>642</v>
      </c>
      <c r="AQ255" t="str">
        <f>AQ248</f>
        <v/>
      </c>
    </row>
    <row r="256" spans="1:43" ht="14.25" customHeight="1" x14ac:dyDescent="0.25">
      <c r="A256" s="1"/>
      <c r="B256" s="122"/>
      <c r="C256" s="122"/>
      <c r="D256" s="122"/>
      <c r="E256" s="122"/>
      <c r="F256" s="122"/>
      <c r="G256" s="122"/>
      <c r="H256" s="122"/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  <c r="U256" s="122"/>
      <c r="V256" s="124" t="s">
        <v>94</v>
      </c>
      <c r="W256" s="125">
        <f>IFERROR((1*MIN(MAX(X250,0.5*IF(SUM('Run Rate History'!E28:AD28)&gt;0,(MEDIAN(IF(B250:AA250&gt;0,B250:AA250))+MEDIAN(IF('Run Rate History'!E28:AD28&gt;0,'Run Rate History'!E28:AD28)))/2,MEDIAN(IF(B250:AA250&gt;0,B250:AA250)))),2*IF(SUM('Run Rate History'!E28:AD28)&gt;0,(MEDIAN(IF(B250:AA250&gt;0,B250:AA250))+MEDIAN(IF('Run Rate History'!E28:AD28&gt;0,'Run Rate History'!E28:AD28)))/2,MEDIAN(IF(B250:AA250&gt;0,B250:AA250))))+2*MIN(MAX(Y250,0.5*IF(SUM('Run Rate History'!E28:AD28)&gt;0,(MEDIAN(IF(B250:AA250&gt;0,B250:AA250))+MEDIAN(IF('Run Rate History'!E28:AD28&gt;0,'Run Rate History'!E28:AD28)))/2,MEDIAN(IF(B250:AA250&gt;0,B250:AA250)))),2*IF(SUM('Run Rate History'!E28:AD28)&gt;0,(MEDIAN(IF(B250:AA250&gt;0,B250:AA250))+MEDIAN(IF('Run Rate History'!E28:AD28&gt;0,'Run Rate History'!E28:AD28)))/2,MEDIAN(IF(B250:AA250&gt;0,B250:AA250))))+3*MIN(MAX(Z250,0.5*IF(SUM('Run Rate History'!E28:AD28)&gt;0,(MEDIAN(IF(B250:AA250&gt;0,B250:AA250))+MEDIAN(IF('Run Rate History'!E28:AD28&gt;0,'Run Rate History'!E28:AD28)))/2,MEDIAN(IF(B250:AA250&gt;0,B250:AA250)))),2*IF(SUM('Run Rate History'!E28:AD28)&gt;0,(MEDIAN(IF(B250:AA250&gt;0,B250:AA250))+MEDIAN(IF('Run Rate History'!E28:AD28&gt;0,'Run Rate History'!E28:AD28)))/2,MEDIAN(IF(B250:AA250&gt;0,B250:AA250))))+4*MIN(MAX(AA250,0.5*IF(SUM('Run Rate History'!E28:AD28)&gt;0,(MEDIAN(IF(B250:AA250&gt;0,B250:AA250))+MEDIAN(IF('Run Rate History'!E28:AD28&gt;0,'Run Rate History'!E28:AD28)))/2,MEDIAN(IF(B250:AA250&gt;0,B250:AA250)))),2*IF(SUM('Run Rate History'!E28:AD28)&gt;0,(MEDIAN(IF(B250:AA250&gt;0,B250:AA250))+MEDIAN(IF('Run Rate History'!E28:AD28&gt;0,'Run Rate History'!E28:AD28)))/2,MEDIAN(IF(B250:AA250&gt;0,B250:AA250)))))/10,0)</f>
        <v>1292.8</v>
      </c>
      <c r="X256" s="129" t="s">
        <v>1174</v>
      </c>
      <c r="Y256" s="130">
        <f>IFERROR(VLOOKUP(A248,'Stanje zaliha'!A:E,5,FALSE()),0)</f>
        <v>56869</v>
      </c>
      <c r="Z256" s="131"/>
      <c r="AA256" s="113" t="s">
        <v>1175</v>
      </c>
      <c r="AB256" s="118">
        <f t="shared" ref="AB256:AN256" si="48">SUM(AB252:AB255)</f>
        <v>850</v>
      </c>
      <c r="AC256" s="118">
        <f t="shared" si="48"/>
        <v>1100</v>
      </c>
      <c r="AD256" s="118">
        <f t="shared" si="48"/>
        <v>1100</v>
      </c>
      <c r="AE256" s="118">
        <f t="shared" si="48"/>
        <v>7696</v>
      </c>
      <c r="AF256" s="118">
        <f t="shared" si="48"/>
        <v>5104</v>
      </c>
      <c r="AG256" s="118">
        <f t="shared" si="48"/>
        <v>1092</v>
      </c>
      <c r="AH256" s="118">
        <f t="shared" si="48"/>
        <v>0</v>
      </c>
      <c r="AI256" s="118">
        <f t="shared" si="48"/>
        <v>0</v>
      </c>
      <c r="AJ256" s="118">
        <f t="shared" si="48"/>
        <v>240</v>
      </c>
      <c r="AK256" s="118">
        <f t="shared" si="48"/>
        <v>240</v>
      </c>
      <c r="AL256" s="118">
        <f t="shared" si="48"/>
        <v>240</v>
      </c>
      <c r="AM256" s="118">
        <f t="shared" si="48"/>
        <v>240</v>
      </c>
      <c r="AN256" s="118">
        <f t="shared" si="48"/>
        <v>240</v>
      </c>
      <c r="AO256" t="s">
        <v>643</v>
      </c>
      <c r="AP256" t="s">
        <v>644</v>
      </c>
      <c r="AQ256" t="str">
        <f>AQ248</f>
        <v/>
      </c>
    </row>
    <row r="257" spans="1:43" ht="14.25" customHeight="1" x14ac:dyDescent="0.25">
      <c r="A257" s="1"/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  <c r="U257" s="122"/>
      <c r="V257" s="124" t="s">
        <v>95</v>
      </c>
      <c r="W257" s="125">
        <f>IFERROR(0.6*W256+0.4*W255,0)</f>
        <v>1405.6022222222223</v>
      </c>
      <c r="X257" s="132" t="s">
        <v>1176</v>
      </c>
      <c r="Y257" s="133">
        <f>IFERROR(SUMIF('Popis poslanih narudžbi'!A:A,A248,'Popis poslanih narudžbi'!C:C),0)</f>
        <v>0</v>
      </c>
      <c r="Z257" s="131"/>
      <c r="AA257" s="134" t="s">
        <v>1177</v>
      </c>
      <c r="AB257" s="118">
        <f t="shared" ref="AB257:AN257" si="49">AB250+AB256</f>
        <v>2135</v>
      </c>
      <c r="AC257" s="118">
        <f t="shared" si="49"/>
        <v>2385</v>
      </c>
      <c r="AD257" s="118">
        <f t="shared" si="49"/>
        <v>2385</v>
      </c>
      <c r="AE257" s="118">
        <f t="shared" si="49"/>
        <v>8981</v>
      </c>
      <c r="AF257" s="118">
        <f t="shared" si="49"/>
        <v>6389</v>
      </c>
      <c r="AG257" s="118">
        <f t="shared" si="49"/>
        <v>2377</v>
      </c>
      <c r="AH257" s="118">
        <f t="shared" si="49"/>
        <v>1428</v>
      </c>
      <c r="AI257" s="118">
        <f t="shared" si="49"/>
        <v>1428</v>
      </c>
      <c r="AJ257" s="118">
        <f t="shared" si="49"/>
        <v>1525</v>
      </c>
      <c r="AK257" s="118">
        <f t="shared" si="49"/>
        <v>1525</v>
      </c>
      <c r="AL257" s="118">
        <f t="shared" si="49"/>
        <v>1525</v>
      </c>
      <c r="AM257" s="118">
        <f t="shared" si="49"/>
        <v>1525</v>
      </c>
      <c r="AN257" s="118">
        <f t="shared" si="49"/>
        <v>1525</v>
      </c>
      <c r="AO257" t="s">
        <v>645</v>
      </c>
      <c r="AP257" t="s">
        <v>646</v>
      </c>
      <c r="AQ257" t="str">
        <f>AQ248</f>
        <v/>
      </c>
    </row>
    <row r="258" spans="1:43" ht="14.25" customHeight="1" x14ac:dyDescent="0.25">
      <c r="A258" s="107" t="str">
        <f>'Run Rate'!A29</f>
        <v>POL12793</v>
      </c>
      <c r="B258" s="135" t="str">
        <f>'Run Rate'!B29</f>
        <v>Polleo Creatine Monohydrate, 160 caps</v>
      </c>
      <c r="C258" s="135" t="str">
        <f>'Run Rate'!C29</f>
        <v>SPORTSKA PREHRANA</v>
      </c>
      <c r="D258" s="135" t="str">
        <f>'Run Rate'!D29</f>
        <v>01 GOLD</v>
      </c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  <c r="AA258" s="122"/>
      <c r="AB258" s="122"/>
      <c r="AC258" s="122"/>
      <c r="AD258" s="122"/>
      <c r="AE258" s="122"/>
      <c r="AF258" s="122"/>
      <c r="AG258" s="122"/>
      <c r="AH258" s="122"/>
      <c r="AI258" s="122"/>
      <c r="AJ258" s="122"/>
      <c r="AK258" s="122"/>
      <c r="AL258" s="122"/>
      <c r="AM258" s="122"/>
      <c r="AN258" s="122"/>
      <c r="AO258" t="s">
        <v>647</v>
      </c>
      <c r="AP258" t="s">
        <v>648</v>
      </c>
      <c r="AQ258" t="str">
        <f>IF(AND(OR($B$1="ALL",$B$1=C258),OR($E$1="ALL",$E$1=D258),OR($B$2="ALL",$B$2=A258),OR($E$2="ALL",IFERROR(SEARCH($E$2,B258),0)&gt;0)),"MATCH","")</f>
        <v/>
      </c>
    </row>
    <row r="259" spans="1:43" ht="14.25" customHeight="1" x14ac:dyDescent="0.25">
      <c r="A259" s="108" t="s">
        <v>1137</v>
      </c>
      <c r="B259" s="136" t="s">
        <v>1138</v>
      </c>
      <c r="C259" s="136" t="s">
        <v>1139</v>
      </c>
      <c r="D259" s="136" t="s">
        <v>1140</v>
      </c>
      <c r="E259" s="136" t="s">
        <v>1141</v>
      </c>
      <c r="F259" s="136" t="s">
        <v>1142</v>
      </c>
      <c r="G259" s="136" t="s">
        <v>1143</v>
      </c>
      <c r="H259" s="136" t="s">
        <v>1144</v>
      </c>
      <c r="I259" s="136" t="s">
        <v>1145</v>
      </c>
      <c r="J259" s="136" t="s">
        <v>1146</v>
      </c>
      <c r="K259" s="136" t="s">
        <v>1147</v>
      </c>
      <c r="L259" s="136" t="s">
        <v>1148</v>
      </c>
      <c r="M259" s="136" t="s">
        <v>1149</v>
      </c>
      <c r="N259" s="136" t="s">
        <v>1150</v>
      </c>
      <c r="O259" s="136" t="s">
        <v>1151</v>
      </c>
      <c r="P259" s="136" t="s">
        <v>1152</v>
      </c>
      <c r="Q259" s="136" t="s">
        <v>1153</v>
      </c>
      <c r="R259" s="136" t="s">
        <v>1154</v>
      </c>
      <c r="S259" s="136" t="s">
        <v>1155</v>
      </c>
      <c r="T259" s="136" t="s">
        <v>1156</v>
      </c>
      <c r="U259" s="136" t="s">
        <v>1157</v>
      </c>
      <c r="V259" s="136" t="s">
        <v>1158</v>
      </c>
      <c r="W259" s="136" t="s">
        <v>1159</v>
      </c>
      <c r="X259" s="136" t="s">
        <v>1160</v>
      </c>
      <c r="Y259" s="136" t="s">
        <v>1161</v>
      </c>
      <c r="Z259" s="136" t="s">
        <v>1162</v>
      </c>
      <c r="AA259" s="136" t="s">
        <v>1163</v>
      </c>
      <c r="AB259" s="137" t="s">
        <v>156</v>
      </c>
      <c r="AC259" s="137" t="s">
        <v>157</v>
      </c>
      <c r="AD259" s="137" t="s">
        <v>158</v>
      </c>
      <c r="AE259" s="137" t="s">
        <v>139</v>
      </c>
      <c r="AF259" s="138" t="s">
        <v>140</v>
      </c>
      <c r="AG259" s="138" t="s">
        <v>141</v>
      </c>
      <c r="AH259" s="138" t="s">
        <v>142</v>
      </c>
      <c r="AI259" s="138" t="s">
        <v>143</v>
      </c>
      <c r="AJ259" s="139" t="s">
        <v>144</v>
      </c>
      <c r="AK259" s="139" t="s">
        <v>145</v>
      </c>
      <c r="AL259" s="139" t="s">
        <v>146</v>
      </c>
      <c r="AM259" s="140" t="s">
        <v>147</v>
      </c>
      <c r="AN259" s="140" t="s">
        <v>148</v>
      </c>
      <c r="AO259" t="s">
        <v>649</v>
      </c>
      <c r="AP259" t="s">
        <v>650</v>
      </c>
      <c r="AQ259" t="str">
        <f>AQ258</f>
        <v/>
      </c>
    </row>
    <row r="260" spans="1:43" ht="14.25" customHeight="1" x14ac:dyDescent="0.25">
      <c r="A260" s="99" t="s">
        <v>1164</v>
      </c>
      <c r="B260" s="112">
        <f>'Run Rate'!E29</f>
        <v>355</v>
      </c>
      <c r="C260" s="112">
        <f>'Run Rate'!F29</f>
        <v>580</v>
      </c>
      <c r="D260" s="112">
        <f>'Run Rate'!G29</f>
        <v>491</v>
      </c>
      <c r="E260" s="112">
        <f>'Run Rate'!H29</f>
        <v>416</v>
      </c>
      <c r="F260" s="112">
        <f>'Run Rate'!I29</f>
        <v>279</v>
      </c>
      <c r="G260" s="112">
        <f>'Run Rate'!J29</f>
        <v>110</v>
      </c>
      <c r="H260" s="112">
        <f>'Run Rate'!K29</f>
        <v>108</v>
      </c>
      <c r="I260" s="112">
        <f>'Run Rate'!L29</f>
        <v>127</v>
      </c>
      <c r="J260" s="112">
        <f>'Run Rate'!M29</f>
        <v>142</v>
      </c>
      <c r="K260" s="112">
        <f>'Run Rate'!N29</f>
        <v>99</v>
      </c>
      <c r="L260" s="112">
        <f>'Run Rate'!O29</f>
        <v>108</v>
      </c>
      <c r="M260" s="112">
        <f>'Run Rate'!P29</f>
        <v>118</v>
      </c>
      <c r="N260" s="112">
        <f>'Run Rate'!Q29</f>
        <v>81</v>
      </c>
      <c r="O260" s="112">
        <f>'Run Rate'!R29</f>
        <v>56</v>
      </c>
      <c r="P260" s="112">
        <f>'Run Rate'!S29</f>
        <v>34</v>
      </c>
      <c r="Q260" s="112">
        <f>'Run Rate'!T29</f>
        <v>80</v>
      </c>
      <c r="R260" s="112">
        <f>'Run Rate'!U29</f>
        <v>35</v>
      </c>
      <c r="S260" s="112">
        <f>'Run Rate'!V29</f>
        <v>8</v>
      </c>
      <c r="T260" s="112">
        <f>'Run Rate'!W29</f>
        <v>20</v>
      </c>
      <c r="U260" s="112">
        <f>'Run Rate'!X29</f>
        <v>81</v>
      </c>
      <c r="V260" s="112">
        <f>'Run Rate'!Y29</f>
        <v>121</v>
      </c>
      <c r="W260" s="112">
        <f>'Run Rate'!Z29</f>
        <v>99</v>
      </c>
      <c r="X260" s="112">
        <f>'Run Rate'!AA29</f>
        <v>114</v>
      </c>
      <c r="Y260" s="112">
        <f>'Run Rate'!AB29</f>
        <v>71</v>
      </c>
      <c r="Z260" s="112">
        <f>'Run Rate'!AC29</f>
        <v>79</v>
      </c>
      <c r="AA260" s="112">
        <f>'Run Rate'!AD29</f>
        <v>81</v>
      </c>
      <c r="AB260" s="113">
        <v>86</v>
      </c>
      <c r="AC260" s="112">
        <v>86</v>
      </c>
      <c r="AD260" s="112">
        <v>86</v>
      </c>
      <c r="AE260" s="112">
        <v>86</v>
      </c>
      <c r="AF260" s="112">
        <v>86</v>
      </c>
      <c r="AG260" s="112">
        <v>77</v>
      </c>
      <c r="AH260" s="112">
        <v>77</v>
      </c>
      <c r="AI260" s="112">
        <v>77</v>
      </c>
      <c r="AJ260" s="112">
        <v>77</v>
      </c>
      <c r="AK260" s="112">
        <v>86</v>
      </c>
      <c r="AL260" s="112">
        <v>86</v>
      </c>
      <c r="AM260" s="112">
        <v>86</v>
      </c>
      <c r="AN260" s="112">
        <v>86</v>
      </c>
      <c r="AO260" t="s">
        <v>651</v>
      </c>
      <c r="AP260" t="s">
        <v>652</v>
      </c>
      <c r="AQ260" t="str">
        <f>AQ258</f>
        <v/>
      </c>
    </row>
    <row r="261" spans="1:43" ht="14.25" customHeight="1" x14ac:dyDescent="0.25">
      <c r="A261" s="99" t="s">
        <v>1165</v>
      </c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5"/>
      <c r="X261" s="115"/>
      <c r="Y261" s="115"/>
      <c r="Z261" s="115"/>
      <c r="AA261" s="112" t="s">
        <v>1166</v>
      </c>
      <c r="AB261" s="113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t="s">
        <v>653</v>
      </c>
      <c r="AP261" t="s">
        <v>654</v>
      </c>
      <c r="AQ261" t="str">
        <f>AQ258</f>
        <v/>
      </c>
    </row>
    <row r="262" spans="1:43" ht="14.25" customHeight="1" x14ac:dyDescent="0.25">
      <c r="A262" s="99" t="s">
        <v>1167</v>
      </c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5"/>
      <c r="X262" s="116"/>
      <c r="Y262" s="117"/>
      <c r="Z262" s="115"/>
      <c r="AA262" s="112" t="s">
        <v>1168</v>
      </c>
      <c r="AB262" s="113">
        <f>'Demand Input VP'!B134</f>
        <v>0</v>
      </c>
      <c r="AC262" s="112">
        <f>'Demand Input VP'!C134</f>
        <v>0</v>
      </c>
      <c r="AD262" s="112">
        <f>'Demand Input VP'!D134</f>
        <v>0</v>
      </c>
      <c r="AE262" s="112">
        <f>'Demand Input VP'!E134</f>
        <v>0</v>
      </c>
      <c r="AF262" s="112">
        <f>'Demand Input VP'!F134</f>
        <v>0</v>
      </c>
      <c r="AG262" s="112">
        <f>'Demand Input VP'!G134</f>
        <v>0</v>
      </c>
      <c r="AH262" s="112">
        <f>'Demand Input VP'!H134</f>
        <v>0</v>
      </c>
      <c r="AI262" s="112">
        <f>'Demand Input VP'!I134</f>
        <v>0</v>
      </c>
      <c r="AJ262" s="112">
        <f>'Demand Input VP'!J134</f>
        <v>0</v>
      </c>
      <c r="AK262" s="112">
        <f>'Demand Input VP'!K134</f>
        <v>0</v>
      </c>
      <c r="AL262" s="112">
        <f>'Demand Input VP'!L134</f>
        <v>0</v>
      </c>
      <c r="AM262" s="112">
        <f>'Demand Input VP'!M134</f>
        <v>0</v>
      </c>
      <c r="AN262" s="112">
        <f>'Demand Input VP'!N134</f>
        <v>0</v>
      </c>
      <c r="AO262" t="s">
        <v>655</v>
      </c>
      <c r="AP262" t="s">
        <v>656</v>
      </c>
      <c r="AQ262" t="str">
        <f>AQ258</f>
        <v/>
      </c>
    </row>
    <row r="263" spans="1:43" ht="14.25" customHeight="1" x14ac:dyDescent="0.25">
      <c r="A263" s="99" t="s">
        <v>1169</v>
      </c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5"/>
      <c r="X263" s="116"/>
      <c r="Y263" s="117"/>
      <c r="Z263" s="119"/>
      <c r="AA263" s="120" t="s">
        <v>1170</v>
      </c>
      <c r="AB263" s="121">
        <f>'Demand Input VP'!B133</f>
        <v>0</v>
      </c>
      <c r="AC263" s="120">
        <f>'Demand Input VP'!C133</f>
        <v>0</v>
      </c>
      <c r="AD263" s="120">
        <f>'Demand Input VP'!D133</f>
        <v>0</v>
      </c>
      <c r="AE263" s="120">
        <f>'Demand Input VP'!E133</f>
        <v>0</v>
      </c>
      <c r="AF263" s="120">
        <f>'Demand Input VP'!F133</f>
        <v>0</v>
      </c>
      <c r="AG263" s="120">
        <f>'Demand Input VP'!G133</f>
        <v>0</v>
      </c>
      <c r="AH263" s="120">
        <f>'Demand Input VP'!H133</f>
        <v>0</v>
      </c>
      <c r="AI263" s="120">
        <f>'Demand Input VP'!I133</f>
        <v>0</v>
      </c>
      <c r="AJ263" s="120">
        <f>'Demand Input VP'!J133</f>
        <v>0</v>
      </c>
      <c r="AK263" s="120">
        <f>'Demand Input VP'!K133</f>
        <v>0</v>
      </c>
      <c r="AL263" s="120">
        <f>'Demand Input VP'!L133</f>
        <v>0</v>
      </c>
      <c r="AM263" s="120">
        <f>'Demand Input VP'!M133</f>
        <v>0</v>
      </c>
      <c r="AN263" s="120">
        <f>'Demand Input VP'!N133</f>
        <v>0</v>
      </c>
      <c r="AO263" t="s">
        <v>657</v>
      </c>
      <c r="AP263" t="s">
        <v>658</v>
      </c>
      <c r="AQ263" t="str">
        <f>AQ258</f>
        <v/>
      </c>
    </row>
    <row r="264" spans="1:43" ht="14.25" customHeight="1" x14ac:dyDescent="0.25">
      <c r="A264" s="1"/>
      <c r="B264" s="122"/>
      <c r="C264" s="122"/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2"/>
      <c r="W264" s="123"/>
      <c r="X264" s="116"/>
      <c r="Y264" s="117"/>
      <c r="Z264" s="123"/>
      <c r="AA264" s="112" t="s">
        <v>1171</v>
      </c>
      <c r="AB264" s="113">
        <f>'Demand Input MP'!B134</f>
        <v>0</v>
      </c>
      <c r="AC264" s="112">
        <f>'Demand Input MP'!C134</f>
        <v>0</v>
      </c>
      <c r="AD264" s="112">
        <f>'Demand Input MP'!D134</f>
        <v>0</v>
      </c>
      <c r="AE264" s="112">
        <f>'Demand Input MP'!E134</f>
        <v>0</v>
      </c>
      <c r="AF264" s="112">
        <f>'Demand Input MP'!F134</f>
        <v>0</v>
      </c>
      <c r="AG264" s="112">
        <f>'Demand Input MP'!G134</f>
        <v>240</v>
      </c>
      <c r="AH264" s="112">
        <f>'Demand Input MP'!H134</f>
        <v>240</v>
      </c>
      <c r="AI264" s="112">
        <f>'Demand Input MP'!I134</f>
        <v>240</v>
      </c>
      <c r="AJ264" s="112">
        <f>'Demand Input MP'!J134</f>
        <v>240</v>
      </c>
      <c r="AK264" s="112">
        <f>'Demand Input MP'!K134</f>
        <v>0</v>
      </c>
      <c r="AL264" s="112">
        <f>'Demand Input MP'!L134</f>
        <v>0</v>
      </c>
      <c r="AM264" s="112">
        <f>'Demand Input MP'!M134</f>
        <v>0</v>
      </c>
      <c r="AN264" s="112">
        <f>'Demand Input MP'!N134</f>
        <v>0</v>
      </c>
      <c r="AO264" t="s">
        <v>659</v>
      </c>
      <c r="AP264" t="s">
        <v>660</v>
      </c>
      <c r="AQ264" t="str">
        <f>AQ258</f>
        <v/>
      </c>
    </row>
    <row r="265" spans="1:43" ht="14.25" customHeight="1" x14ac:dyDescent="0.25">
      <c r="A265" s="1"/>
      <c r="B265" s="122"/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  <c r="U265" s="122"/>
      <c r="V265" s="124" t="s">
        <v>91</v>
      </c>
      <c r="W265" s="125">
        <f>IFERROR(IF(SUM('Run Rate History'!E29:AD29)&gt;0,(SUMPRODUCT((B260:AA260&gt;=PERCENTILE(B260:AA260,0.1))*(B260:AA260&lt;=PERCENTILE(B260:AA260,0.9))*B260:AA260)+SUMPRODUCT(('Run Rate History'!E29:AD29&gt;=PERCENTILE(B260:AA260,0.1))*('Run Rate History'!E29:AD29&lt;=PERCENTILE(B260:AA260,0.9))*'Run Rate History'!E29:AD29))/(SUMPRODUCT((B260:AA260&gt;=PERCENTILE(B260:AA260,0.1))*(B260:AA260&lt;=PERCENTILE(B260:AA260,0.9))*1)+SUMPRODUCT(('Run Rate History'!E29:AD29&gt;=PERCENTILE(B260:AA260,0.1))*('Run Rate History'!E29:AD29&lt;=PERCENTILE(B260:AA260,0.9))*1)),TRIMMEAN(B260:AA260,0.15)),0)</f>
        <v>114.70731707317073</v>
      </c>
      <c r="X265" s="126" t="s">
        <v>1172</v>
      </c>
      <c r="Y265" s="127">
        <f>SUM(B260:AA260)/26</f>
        <v>149.73076923076923</v>
      </c>
      <c r="Z265" s="128"/>
      <c r="AA265" s="112" t="s">
        <v>1173</v>
      </c>
      <c r="AB265" s="113">
        <f>'Demand Input MP'!B133</f>
        <v>0</v>
      </c>
      <c r="AC265" s="112">
        <f>'Demand Input MP'!C133</f>
        <v>0</v>
      </c>
      <c r="AD265" s="112">
        <f>'Demand Input MP'!D133</f>
        <v>0</v>
      </c>
      <c r="AE265" s="112">
        <f>'Demand Input MP'!E133</f>
        <v>0</v>
      </c>
      <c r="AF265" s="112">
        <f>'Demand Input MP'!F133</f>
        <v>0</v>
      </c>
      <c r="AG265" s="112">
        <f>'Demand Input MP'!G133</f>
        <v>0</v>
      </c>
      <c r="AH265" s="112">
        <f>'Demand Input MP'!H133</f>
        <v>0</v>
      </c>
      <c r="AI265" s="112">
        <f>'Demand Input MP'!I133</f>
        <v>0</v>
      </c>
      <c r="AJ265" s="112">
        <f>'Demand Input MP'!J133</f>
        <v>0</v>
      </c>
      <c r="AK265" s="112">
        <f>'Demand Input MP'!K133</f>
        <v>0</v>
      </c>
      <c r="AL265" s="112">
        <f>'Demand Input MP'!L133</f>
        <v>0</v>
      </c>
      <c r="AM265" s="112">
        <f>'Demand Input MP'!M133</f>
        <v>0</v>
      </c>
      <c r="AN265" s="112">
        <f>'Demand Input MP'!N133</f>
        <v>0</v>
      </c>
      <c r="AO265" t="s">
        <v>661</v>
      </c>
      <c r="AP265" t="s">
        <v>662</v>
      </c>
      <c r="AQ265" t="str">
        <f>AQ258</f>
        <v/>
      </c>
    </row>
    <row r="266" spans="1:43" ht="14.25" customHeight="1" x14ac:dyDescent="0.25">
      <c r="A266" s="1"/>
      <c r="B266" s="122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  <c r="U266" s="122"/>
      <c r="V266" s="124" t="s">
        <v>94</v>
      </c>
      <c r="W266" s="125">
        <f>IFERROR((1*MIN(MAX(X260,0.5*IF(SUM('Run Rate History'!E29:AD29)&gt;0,(MEDIAN(IF(B260:AA260&gt;0,B260:AA260))+MEDIAN(IF('Run Rate History'!E29:AD29&gt;0,'Run Rate History'!E29:AD29)))/2,MEDIAN(IF(B260:AA260&gt;0,B260:AA260)))),2*IF(SUM('Run Rate History'!E29:AD29)&gt;0,(MEDIAN(IF(B260:AA260&gt;0,B260:AA260))+MEDIAN(IF('Run Rate History'!E29:AD29&gt;0,'Run Rate History'!E29:AD29)))/2,MEDIAN(IF(B260:AA260&gt;0,B260:AA260))))+2*MIN(MAX(Y260,0.5*IF(SUM('Run Rate History'!E29:AD29)&gt;0,(MEDIAN(IF(B260:AA260&gt;0,B260:AA260))+MEDIAN(IF('Run Rate History'!E29:AD29&gt;0,'Run Rate History'!E29:AD29)))/2,MEDIAN(IF(B260:AA260&gt;0,B260:AA260)))),2*IF(SUM('Run Rate History'!E29:AD29)&gt;0,(MEDIAN(IF(B260:AA260&gt;0,B260:AA260))+MEDIAN(IF('Run Rate History'!E29:AD29&gt;0,'Run Rate History'!E29:AD29)))/2,MEDIAN(IF(B260:AA260&gt;0,B260:AA260))))+3*MIN(MAX(Z260,0.5*IF(SUM('Run Rate History'!E29:AD29)&gt;0,(MEDIAN(IF(B260:AA260&gt;0,B260:AA260))+MEDIAN(IF('Run Rate History'!E29:AD29&gt;0,'Run Rate History'!E29:AD29)))/2,MEDIAN(IF(B260:AA260&gt;0,B260:AA260)))),2*IF(SUM('Run Rate History'!E29:AD29)&gt;0,(MEDIAN(IF(B260:AA260&gt;0,B260:AA260))+MEDIAN(IF('Run Rate History'!E29:AD29&gt;0,'Run Rate History'!E29:AD29)))/2,MEDIAN(IF(B260:AA260&gt;0,B260:AA260))))+4*MIN(MAX(AA260,0.5*IF(SUM('Run Rate History'!E29:AD29)&gt;0,(MEDIAN(IF(B260:AA260&gt;0,B260:AA260))+MEDIAN(IF('Run Rate History'!E29:AD29&gt;0,'Run Rate History'!E29:AD29)))/2,MEDIAN(IF(B260:AA260&gt;0,B260:AA260)))),2*IF(SUM('Run Rate History'!E29:AD29)&gt;0,(MEDIAN(IF(B260:AA260&gt;0,B260:AA260))+MEDIAN(IF('Run Rate History'!E29:AD29&gt;0,'Run Rate History'!E29:AD29)))/2,MEDIAN(IF(B260:AA260&gt;0,B260:AA260)))))/10,0)</f>
        <v>81.7</v>
      </c>
      <c r="X266" s="129" t="s">
        <v>1174</v>
      </c>
      <c r="Y266" s="130">
        <f>IFERROR(VLOOKUP(A258,'Stanje zaliha'!A:E,5,FALSE()),0)</f>
        <v>2416</v>
      </c>
      <c r="Z266" s="131"/>
      <c r="AA266" s="113" t="s">
        <v>1175</v>
      </c>
      <c r="AB266" s="118">
        <f t="shared" ref="AB266:AN266" si="50">SUM(AB262:AB265)</f>
        <v>0</v>
      </c>
      <c r="AC266" s="118">
        <f t="shared" si="50"/>
        <v>0</v>
      </c>
      <c r="AD266" s="118">
        <f t="shared" si="50"/>
        <v>0</v>
      </c>
      <c r="AE266" s="118">
        <f t="shared" si="50"/>
        <v>0</v>
      </c>
      <c r="AF266" s="118">
        <f t="shared" si="50"/>
        <v>0</v>
      </c>
      <c r="AG266" s="118">
        <f t="shared" si="50"/>
        <v>240</v>
      </c>
      <c r="AH266" s="118">
        <f t="shared" si="50"/>
        <v>240</v>
      </c>
      <c r="AI266" s="118">
        <f t="shared" si="50"/>
        <v>240</v>
      </c>
      <c r="AJ266" s="118">
        <f t="shared" si="50"/>
        <v>240</v>
      </c>
      <c r="AK266" s="118">
        <f t="shared" si="50"/>
        <v>0</v>
      </c>
      <c r="AL266" s="118">
        <f t="shared" si="50"/>
        <v>0</v>
      </c>
      <c r="AM266" s="118">
        <f t="shared" si="50"/>
        <v>0</v>
      </c>
      <c r="AN266" s="118">
        <f t="shared" si="50"/>
        <v>0</v>
      </c>
      <c r="AO266" t="s">
        <v>663</v>
      </c>
      <c r="AP266" t="s">
        <v>664</v>
      </c>
      <c r="AQ266" t="str">
        <f>AQ258</f>
        <v/>
      </c>
    </row>
    <row r="267" spans="1:43" ht="14.25" customHeight="1" x14ac:dyDescent="0.25">
      <c r="A267" s="1"/>
      <c r="B267" s="122"/>
      <c r="C267" s="122"/>
      <c r="D267" s="122"/>
      <c r="E267" s="122"/>
      <c r="F267" s="122"/>
      <c r="G267" s="122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4" t="s">
        <v>95</v>
      </c>
      <c r="W267" s="125">
        <f>IFERROR(0.6*W266+0.4*W265,0)</f>
        <v>94.902926829268296</v>
      </c>
      <c r="X267" s="132" t="s">
        <v>1176</v>
      </c>
      <c r="Y267" s="133">
        <f>IFERROR(SUMIF('Popis poslanih narudžbi'!A:A,A258,'Popis poslanih narudžbi'!C:C),0)</f>
        <v>9000</v>
      </c>
      <c r="Z267" s="131"/>
      <c r="AA267" s="134" t="s">
        <v>1177</v>
      </c>
      <c r="AB267" s="118">
        <f t="shared" ref="AB267:AN267" si="51">AB260+AB266</f>
        <v>86</v>
      </c>
      <c r="AC267" s="118">
        <f t="shared" si="51"/>
        <v>86</v>
      </c>
      <c r="AD267" s="118">
        <f t="shared" si="51"/>
        <v>86</v>
      </c>
      <c r="AE267" s="118">
        <f t="shared" si="51"/>
        <v>86</v>
      </c>
      <c r="AF267" s="118">
        <f t="shared" si="51"/>
        <v>86</v>
      </c>
      <c r="AG267" s="118">
        <f t="shared" si="51"/>
        <v>317</v>
      </c>
      <c r="AH267" s="118">
        <f t="shared" si="51"/>
        <v>317</v>
      </c>
      <c r="AI267" s="118">
        <f t="shared" si="51"/>
        <v>317</v>
      </c>
      <c r="AJ267" s="118">
        <f t="shared" si="51"/>
        <v>317</v>
      </c>
      <c r="AK267" s="118">
        <f t="shared" si="51"/>
        <v>86</v>
      </c>
      <c r="AL267" s="118">
        <f t="shared" si="51"/>
        <v>86</v>
      </c>
      <c r="AM267" s="118">
        <f t="shared" si="51"/>
        <v>86</v>
      </c>
      <c r="AN267" s="118">
        <f t="shared" si="51"/>
        <v>86</v>
      </c>
      <c r="AO267" t="s">
        <v>665</v>
      </c>
      <c r="AP267" t="s">
        <v>666</v>
      </c>
      <c r="AQ267" t="str">
        <f>AQ258</f>
        <v/>
      </c>
    </row>
    <row r="268" spans="1:43" ht="14.25" customHeight="1" x14ac:dyDescent="0.25">
      <c r="A268" s="107" t="str">
        <f>'Run Rate'!A30</f>
        <v>POL12838</v>
      </c>
      <c r="B268" s="135" t="str">
        <f>'Run Rate'!B30</f>
        <v>Polleo &amp; AP N.O.KO Pre-Workout 400 g Cola-Lemon</v>
      </c>
      <c r="C268" s="135" t="str">
        <f>'Run Rate'!C30</f>
        <v>SPORTSKA PREHRANA</v>
      </c>
      <c r="D268" s="135" t="str">
        <f>'Run Rate'!D30</f>
        <v>01 GOLD</v>
      </c>
      <c r="E268" s="122"/>
      <c r="F268" s="122"/>
      <c r="G268" s="122"/>
      <c r="H268" s="122"/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  <c r="AA268" s="122"/>
      <c r="AB268" s="122"/>
      <c r="AC268" s="122"/>
      <c r="AD268" s="122"/>
      <c r="AE268" s="122"/>
      <c r="AF268" s="122"/>
      <c r="AG268" s="122"/>
      <c r="AH268" s="122"/>
      <c r="AI268" s="122"/>
      <c r="AJ268" s="122"/>
      <c r="AK268" s="122"/>
      <c r="AL268" s="122"/>
      <c r="AM268" s="122"/>
      <c r="AN268" s="122"/>
      <c r="AO268" t="s">
        <v>667</v>
      </c>
      <c r="AP268" t="s">
        <v>668</v>
      </c>
      <c r="AQ268" t="str">
        <f>IF(AND(OR($B$1="ALL",$B$1=C268),OR($E$1="ALL",$E$1=D268),OR($B$2="ALL",$B$2=A268),OR($E$2="ALL",IFERROR(SEARCH($E$2,B268),0)&gt;0)),"MATCH","")</f>
        <v/>
      </c>
    </row>
    <row r="269" spans="1:43" ht="14.25" customHeight="1" x14ac:dyDescent="0.25">
      <c r="A269" s="108" t="s">
        <v>1137</v>
      </c>
      <c r="B269" s="136" t="s">
        <v>1138</v>
      </c>
      <c r="C269" s="136" t="s">
        <v>1139</v>
      </c>
      <c r="D269" s="136" t="s">
        <v>1140</v>
      </c>
      <c r="E269" s="136" t="s">
        <v>1141</v>
      </c>
      <c r="F269" s="136" t="s">
        <v>1142</v>
      </c>
      <c r="G269" s="136" t="s">
        <v>1143</v>
      </c>
      <c r="H269" s="136" t="s">
        <v>1144</v>
      </c>
      <c r="I269" s="136" t="s">
        <v>1145</v>
      </c>
      <c r="J269" s="136" t="s">
        <v>1146</v>
      </c>
      <c r="K269" s="136" t="s">
        <v>1147</v>
      </c>
      <c r="L269" s="136" t="s">
        <v>1148</v>
      </c>
      <c r="M269" s="136" t="s">
        <v>1149</v>
      </c>
      <c r="N269" s="136" t="s">
        <v>1150</v>
      </c>
      <c r="O269" s="136" t="s">
        <v>1151</v>
      </c>
      <c r="P269" s="136" t="s">
        <v>1152</v>
      </c>
      <c r="Q269" s="136" t="s">
        <v>1153</v>
      </c>
      <c r="R269" s="136" t="s">
        <v>1154</v>
      </c>
      <c r="S269" s="136" t="s">
        <v>1155</v>
      </c>
      <c r="T269" s="136" t="s">
        <v>1156</v>
      </c>
      <c r="U269" s="136" t="s">
        <v>1157</v>
      </c>
      <c r="V269" s="136" t="s">
        <v>1158</v>
      </c>
      <c r="W269" s="136" t="s">
        <v>1159</v>
      </c>
      <c r="X269" s="136" t="s">
        <v>1160</v>
      </c>
      <c r="Y269" s="136" t="s">
        <v>1161</v>
      </c>
      <c r="Z269" s="136" t="s">
        <v>1162</v>
      </c>
      <c r="AA269" s="136" t="s">
        <v>1163</v>
      </c>
      <c r="AB269" s="137" t="s">
        <v>156</v>
      </c>
      <c r="AC269" s="137" t="s">
        <v>157</v>
      </c>
      <c r="AD269" s="137" t="s">
        <v>158</v>
      </c>
      <c r="AE269" s="137" t="s">
        <v>139</v>
      </c>
      <c r="AF269" s="138" t="s">
        <v>140</v>
      </c>
      <c r="AG269" s="138" t="s">
        <v>141</v>
      </c>
      <c r="AH269" s="138" t="s">
        <v>142</v>
      </c>
      <c r="AI269" s="138" t="s">
        <v>143</v>
      </c>
      <c r="AJ269" s="139" t="s">
        <v>144</v>
      </c>
      <c r="AK269" s="139" t="s">
        <v>145</v>
      </c>
      <c r="AL269" s="139" t="s">
        <v>146</v>
      </c>
      <c r="AM269" s="140" t="s">
        <v>147</v>
      </c>
      <c r="AN269" s="140" t="s">
        <v>148</v>
      </c>
      <c r="AO269" t="s">
        <v>669</v>
      </c>
      <c r="AP269" t="s">
        <v>670</v>
      </c>
      <c r="AQ269" t="str">
        <f>AQ268</f>
        <v/>
      </c>
    </row>
    <row r="270" spans="1:43" ht="14.25" customHeight="1" x14ac:dyDescent="0.25">
      <c r="A270" s="99" t="s">
        <v>1164</v>
      </c>
      <c r="B270" s="112">
        <f>'Run Rate'!E30</f>
        <v>31</v>
      </c>
      <c r="C270" s="112">
        <f>'Run Rate'!F30</f>
        <v>53</v>
      </c>
      <c r="D270" s="112">
        <f>'Run Rate'!G30</f>
        <v>401</v>
      </c>
      <c r="E270" s="112">
        <f>'Run Rate'!H30</f>
        <v>297</v>
      </c>
      <c r="F270" s="112">
        <f>'Run Rate'!I30</f>
        <v>156</v>
      </c>
      <c r="G270" s="112">
        <f>'Run Rate'!J30</f>
        <v>37</v>
      </c>
      <c r="H270" s="112">
        <f>'Run Rate'!K30</f>
        <v>45</v>
      </c>
      <c r="I270" s="112">
        <f>'Run Rate'!L30</f>
        <v>37</v>
      </c>
      <c r="J270" s="112">
        <f>'Run Rate'!M30</f>
        <v>58</v>
      </c>
      <c r="K270" s="112">
        <f>'Run Rate'!N30</f>
        <v>29</v>
      </c>
      <c r="L270" s="112">
        <f>'Run Rate'!O30</f>
        <v>39</v>
      </c>
      <c r="M270" s="112">
        <f>'Run Rate'!P30</f>
        <v>44</v>
      </c>
      <c r="N270" s="112">
        <f>'Run Rate'!Q30</f>
        <v>45</v>
      </c>
      <c r="O270" s="112">
        <f>'Run Rate'!R30</f>
        <v>20</v>
      </c>
      <c r="P270" s="112">
        <f>'Run Rate'!S30</f>
        <v>14</v>
      </c>
      <c r="Q270" s="112">
        <f>'Run Rate'!T30</f>
        <v>318</v>
      </c>
      <c r="R270" s="112">
        <f>'Run Rate'!U30</f>
        <v>70</v>
      </c>
      <c r="S270" s="112">
        <f>'Run Rate'!V30</f>
        <v>57</v>
      </c>
      <c r="T270" s="112">
        <f>'Run Rate'!W30</f>
        <v>19</v>
      </c>
      <c r="U270" s="112">
        <f>'Run Rate'!X30</f>
        <v>30</v>
      </c>
      <c r="V270" s="112">
        <f>'Run Rate'!Y30</f>
        <v>29</v>
      </c>
      <c r="W270" s="112">
        <f>'Run Rate'!Z30</f>
        <v>17</v>
      </c>
      <c r="X270" s="112">
        <f>'Run Rate'!AA30</f>
        <v>20</v>
      </c>
      <c r="Y270" s="112">
        <f>'Run Rate'!AB30</f>
        <v>107</v>
      </c>
      <c r="Z270" s="112">
        <f>'Run Rate'!AC30</f>
        <v>103</v>
      </c>
      <c r="AA270" s="112">
        <f>'Run Rate'!AD30</f>
        <v>210</v>
      </c>
      <c r="AB270" s="113">
        <v>87</v>
      </c>
      <c r="AC270" s="112">
        <v>87</v>
      </c>
      <c r="AD270" s="112">
        <v>87</v>
      </c>
      <c r="AE270" s="112">
        <v>87</v>
      </c>
      <c r="AF270" s="112">
        <v>87</v>
      </c>
      <c r="AG270" s="112">
        <v>78</v>
      </c>
      <c r="AH270" s="112">
        <v>78</v>
      </c>
      <c r="AI270" s="112">
        <v>78</v>
      </c>
      <c r="AJ270" s="112">
        <v>78</v>
      </c>
      <c r="AK270" s="112">
        <v>87</v>
      </c>
      <c r="AL270" s="112">
        <v>87</v>
      </c>
      <c r="AM270" s="112">
        <v>78</v>
      </c>
      <c r="AN270" s="112">
        <v>78</v>
      </c>
      <c r="AO270" t="s">
        <v>671</v>
      </c>
      <c r="AP270" t="s">
        <v>672</v>
      </c>
      <c r="AQ270" t="str">
        <f>AQ268</f>
        <v/>
      </c>
    </row>
    <row r="271" spans="1:43" ht="14.25" customHeight="1" x14ac:dyDescent="0.25">
      <c r="A271" s="99" t="s">
        <v>1165</v>
      </c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5"/>
      <c r="X271" s="115"/>
      <c r="Y271" s="115"/>
      <c r="Z271" s="115"/>
      <c r="AA271" s="112" t="s">
        <v>1166</v>
      </c>
      <c r="AB271" s="113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t="s">
        <v>673</v>
      </c>
      <c r="AP271" t="s">
        <v>674</v>
      </c>
      <c r="AQ271" t="str">
        <f>AQ268</f>
        <v/>
      </c>
    </row>
    <row r="272" spans="1:43" ht="14.25" customHeight="1" x14ac:dyDescent="0.25">
      <c r="A272" s="99" t="s">
        <v>1167</v>
      </c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5"/>
      <c r="X272" s="116"/>
      <c r="Y272" s="117"/>
      <c r="Z272" s="115"/>
      <c r="AA272" s="112" t="s">
        <v>1168</v>
      </c>
      <c r="AB272" s="113">
        <f>'Demand Input VP'!B139</f>
        <v>0</v>
      </c>
      <c r="AC272" s="112">
        <f>'Demand Input VP'!C139</f>
        <v>0</v>
      </c>
      <c r="AD272" s="112">
        <f>'Demand Input VP'!D139</f>
        <v>0</v>
      </c>
      <c r="AE272" s="112">
        <f>'Demand Input VP'!E139</f>
        <v>0</v>
      </c>
      <c r="AF272" s="112">
        <f>'Demand Input VP'!F139</f>
        <v>0</v>
      </c>
      <c r="AG272" s="112">
        <f>'Demand Input VP'!G139</f>
        <v>160</v>
      </c>
      <c r="AH272" s="112">
        <f>'Demand Input VP'!H139</f>
        <v>160</v>
      </c>
      <c r="AI272" s="112">
        <f>'Demand Input VP'!I139</f>
        <v>160</v>
      </c>
      <c r="AJ272" s="112">
        <f>'Demand Input VP'!J139</f>
        <v>160</v>
      </c>
      <c r="AK272" s="112">
        <f>'Demand Input VP'!K139</f>
        <v>0</v>
      </c>
      <c r="AL272" s="112">
        <f>'Demand Input VP'!L139</f>
        <v>0</v>
      </c>
      <c r="AM272" s="112">
        <f>'Demand Input VP'!M139</f>
        <v>0</v>
      </c>
      <c r="AN272" s="112">
        <f>'Demand Input VP'!N139</f>
        <v>0</v>
      </c>
      <c r="AO272" t="s">
        <v>675</v>
      </c>
      <c r="AP272" t="s">
        <v>676</v>
      </c>
      <c r="AQ272" t="str">
        <f>AQ268</f>
        <v/>
      </c>
    </row>
    <row r="273" spans="1:43" ht="14.25" customHeight="1" x14ac:dyDescent="0.25">
      <c r="A273" s="99" t="s">
        <v>1169</v>
      </c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5"/>
      <c r="X273" s="116"/>
      <c r="Y273" s="117"/>
      <c r="Z273" s="119"/>
      <c r="AA273" s="120" t="s">
        <v>1170</v>
      </c>
      <c r="AB273" s="121">
        <f>'Demand Input VP'!B138</f>
        <v>0</v>
      </c>
      <c r="AC273" s="120">
        <f>'Demand Input VP'!C138</f>
        <v>0</v>
      </c>
      <c r="AD273" s="120">
        <f>'Demand Input VP'!D138</f>
        <v>0</v>
      </c>
      <c r="AE273" s="120">
        <f>'Demand Input VP'!E138</f>
        <v>0</v>
      </c>
      <c r="AF273" s="120">
        <f>'Demand Input VP'!F138</f>
        <v>0</v>
      </c>
      <c r="AG273" s="120">
        <f>'Demand Input VP'!G138</f>
        <v>0</v>
      </c>
      <c r="AH273" s="120">
        <f>'Demand Input VP'!H138</f>
        <v>0</v>
      </c>
      <c r="AI273" s="120">
        <f>'Demand Input VP'!I138</f>
        <v>0</v>
      </c>
      <c r="AJ273" s="120">
        <f>'Demand Input VP'!J138</f>
        <v>0</v>
      </c>
      <c r="AK273" s="120">
        <f>'Demand Input VP'!K138</f>
        <v>0</v>
      </c>
      <c r="AL273" s="120">
        <f>'Demand Input VP'!L138</f>
        <v>0</v>
      </c>
      <c r="AM273" s="120">
        <f>'Demand Input VP'!M138</f>
        <v>16</v>
      </c>
      <c r="AN273" s="120">
        <f>'Demand Input VP'!N138</f>
        <v>16</v>
      </c>
      <c r="AO273" t="s">
        <v>677</v>
      </c>
      <c r="AP273" t="s">
        <v>678</v>
      </c>
      <c r="AQ273" t="str">
        <f>AQ268</f>
        <v/>
      </c>
    </row>
    <row r="274" spans="1:43" ht="14.25" customHeight="1" x14ac:dyDescent="0.25">
      <c r="A274" s="1"/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  <c r="U274" s="122"/>
      <c r="V274" s="122"/>
      <c r="W274" s="123"/>
      <c r="X274" s="116"/>
      <c r="Y274" s="117"/>
      <c r="Z274" s="123"/>
      <c r="AA274" s="112" t="s">
        <v>1171</v>
      </c>
      <c r="AB274" s="113">
        <f>'Demand Input MP'!B139</f>
        <v>0</v>
      </c>
      <c r="AC274" s="112">
        <f>'Demand Input MP'!C139</f>
        <v>0</v>
      </c>
      <c r="AD274" s="112">
        <f>'Demand Input MP'!D139</f>
        <v>0</v>
      </c>
      <c r="AE274" s="112">
        <f>'Demand Input MP'!E139</f>
        <v>0</v>
      </c>
      <c r="AF274" s="112">
        <f>'Demand Input MP'!F139</f>
        <v>0</v>
      </c>
      <c r="AG274" s="112">
        <f>'Demand Input MP'!G139</f>
        <v>0</v>
      </c>
      <c r="AH274" s="112">
        <f>'Demand Input MP'!H139</f>
        <v>0</v>
      </c>
      <c r="AI274" s="112">
        <f>'Demand Input MP'!I139</f>
        <v>0</v>
      </c>
      <c r="AJ274" s="112">
        <f>'Demand Input MP'!J139</f>
        <v>0</v>
      </c>
      <c r="AK274" s="112">
        <f>'Demand Input MP'!K139</f>
        <v>0</v>
      </c>
      <c r="AL274" s="112">
        <f>'Demand Input MP'!L139</f>
        <v>0</v>
      </c>
      <c r="AM274" s="112">
        <f>'Demand Input MP'!M139</f>
        <v>0</v>
      </c>
      <c r="AN274" s="112">
        <f>'Demand Input MP'!N139</f>
        <v>0</v>
      </c>
      <c r="AO274" t="s">
        <v>679</v>
      </c>
      <c r="AP274" t="s">
        <v>680</v>
      </c>
      <c r="AQ274" t="str">
        <f>AQ268</f>
        <v/>
      </c>
    </row>
    <row r="275" spans="1:43" ht="14.25" customHeight="1" x14ac:dyDescent="0.25">
      <c r="A275" s="1"/>
      <c r="B275" s="122"/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  <c r="U275" s="122"/>
      <c r="V275" s="124" t="s">
        <v>91</v>
      </c>
      <c r="W275" s="125">
        <f>IFERROR(IF(SUM('Run Rate History'!E30:AD30)&gt;0,(SUMPRODUCT((B270:AA270&gt;=PERCENTILE(B270:AA270,0.1))*(B270:AA270&lt;=PERCENTILE(B270:AA270,0.9))*B270:AA270)+SUMPRODUCT(('Run Rate History'!E30:AD30&gt;=PERCENTILE(B270:AA270,0.1))*('Run Rate History'!E30:AD30&lt;=PERCENTILE(B270:AA270,0.9))*'Run Rate History'!E30:AD30))/(SUMPRODUCT((B270:AA270&gt;=PERCENTILE(B270:AA270,0.1))*(B270:AA270&lt;=PERCENTILE(B270:AA270,0.9))*1)+SUMPRODUCT(('Run Rate History'!E30:AD30&gt;=PERCENTILE(B270:AA270,0.1))*('Run Rate History'!E30:AD30&lt;=PERCENTILE(B270:AA270,0.9))*1)),TRIMMEAN(B270:AA270,0.15)),0)</f>
        <v>61.366666666666667</v>
      </c>
      <c r="X275" s="126" t="s">
        <v>1172</v>
      </c>
      <c r="Y275" s="127">
        <f>SUM(B270:AA270)/26</f>
        <v>87.92307692307692</v>
      </c>
      <c r="Z275" s="128"/>
      <c r="AA275" s="112" t="s">
        <v>1173</v>
      </c>
      <c r="AB275" s="113">
        <f>'Demand Input MP'!B138</f>
        <v>0</v>
      </c>
      <c r="AC275" s="112">
        <f>'Demand Input MP'!C138</f>
        <v>0</v>
      </c>
      <c r="AD275" s="112">
        <f>'Demand Input MP'!D138</f>
        <v>0</v>
      </c>
      <c r="AE275" s="112">
        <f>'Demand Input MP'!E138</f>
        <v>0</v>
      </c>
      <c r="AF275" s="112">
        <f>'Demand Input MP'!F138</f>
        <v>0</v>
      </c>
      <c r="AG275" s="112">
        <f>'Demand Input MP'!G138</f>
        <v>0</v>
      </c>
      <c r="AH275" s="112">
        <f>'Demand Input MP'!H138</f>
        <v>0</v>
      </c>
      <c r="AI275" s="112">
        <f>'Demand Input MP'!I138</f>
        <v>0</v>
      </c>
      <c r="AJ275" s="112">
        <f>'Demand Input MP'!J138</f>
        <v>0</v>
      </c>
      <c r="AK275" s="112">
        <f>'Demand Input MP'!K138</f>
        <v>0</v>
      </c>
      <c r="AL275" s="112">
        <f>'Demand Input MP'!L138</f>
        <v>0</v>
      </c>
      <c r="AM275" s="112">
        <f>'Demand Input MP'!M138</f>
        <v>0</v>
      </c>
      <c r="AN275" s="112">
        <f>'Demand Input MP'!N138</f>
        <v>0</v>
      </c>
      <c r="AO275" t="s">
        <v>681</v>
      </c>
      <c r="AP275" t="s">
        <v>682</v>
      </c>
      <c r="AQ275" t="str">
        <f>AQ268</f>
        <v/>
      </c>
    </row>
    <row r="276" spans="1:43" ht="14.25" customHeight="1" x14ac:dyDescent="0.25">
      <c r="A276" s="1"/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  <c r="U276" s="122"/>
      <c r="V276" s="124" t="s">
        <v>94</v>
      </c>
      <c r="W276" s="125">
        <f>IFERROR((1*MIN(MAX(X270,0.5*IF(SUM('Run Rate History'!E30:AD30)&gt;0,(MEDIAN(IF(B270:AA270&gt;0,B270:AA270))+MEDIAN(IF('Run Rate History'!E30:AD30&gt;0,'Run Rate History'!E30:AD30)))/2,MEDIAN(IF(B270:AA270&gt;0,B270:AA270)))),2*IF(SUM('Run Rate History'!E30:AD30)&gt;0,(MEDIAN(IF(B270:AA270&gt;0,B270:AA270))+MEDIAN(IF('Run Rate History'!E30:AD30&gt;0,'Run Rate History'!E30:AD30)))/2,MEDIAN(IF(B270:AA270&gt;0,B270:AA270))))+2*MIN(MAX(Y270,0.5*IF(SUM('Run Rate History'!E30:AD30)&gt;0,(MEDIAN(IF(B270:AA270&gt;0,B270:AA270))+MEDIAN(IF('Run Rate History'!E30:AD30&gt;0,'Run Rate History'!E30:AD30)))/2,MEDIAN(IF(B270:AA270&gt;0,B270:AA270)))),2*IF(SUM('Run Rate History'!E30:AD30)&gt;0,(MEDIAN(IF(B270:AA270&gt;0,B270:AA270))+MEDIAN(IF('Run Rate History'!E30:AD30&gt;0,'Run Rate History'!E30:AD30)))/2,MEDIAN(IF(B270:AA270&gt;0,B270:AA270))))+3*MIN(MAX(Z270,0.5*IF(SUM('Run Rate History'!E30:AD30)&gt;0,(MEDIAN(IF(B270:AA270&gt;0,B270:AA270))+MEDIAN(IF('Run Rate History'!E30:AD30&gt;0,'Run Rate History'!E30:AD30)))/2,MEDIAN(IF(B270:AA270&gt;0,B270:AA270)))),2*IF(SUM('Run Rate History'!E30:AD30)&gt;0,(MEDIAN(IF(B270:AA270&gt;0,B270:AA270))+MEDIAN(IF('Run Rate History'!E30:AD30&gt;0,'Run Rate History'!E30:AD30)))/2,MEDIAN(IF(B270:AA270&gt;0,B270:AA270))))+4*MIN(MAX(AA270,0.5*IF(SUM('Run Rate History'!E30:AD30)&gt;0,(MEDIAN(IF(B270:AA270&gt;0,B270:AA270))+MEDIAN(IF('Run Rate History'!E30:AD30&gt;0,'Run Rate History'!E30:AD30)))/2,MEDIAN(IF(B270:AA270&gt;0,B270:AA270)))),2*IF(SUM('Run Rate History'!E30:AD30)&gt;0,(MEDIAN(IF(B270:AA270&gt;0,B270:AA270))+MEDIAN(IF('Run Rate History'!E30:AD30&gt;0,'Run Rate History'!E30:AD30)))/2,MEDIAN(IF(B270:AA270&gt;0,B270:AA270)))))/10,0)</f>
        <v>42.05</v>
      </c>
      <c r="X276" s="129" t="s">
        <v>1174</v>
      </c>
      <c r="Y276" s="130">
        <f>IFERROR(VLOOKUP(A268,'Stanje zaliha'!A:E,5,FALSE()),0)</f>
        <v>574</v>
      </c>
      <c r="Z276" s="131"/>
      <c r="AA276" s="113" t="s">
        <v>1175</v>
      </c>
      <c r="AB276" s="118">
        <f t="shared" ref="AB276:AN276" si="52">SUM(AB272:AB275)</f>
        <v>0</v>
      </c>
      <c r="AC276" s="118">
        <f t="shared" si="52"/>
        <v>0</v>
      </c>
      <c r="AD276" s="118">
        <f t="shared" si="52"/>
        <v>0</v>
      </c>
      <c r="AE276" s="118">
        <f t="shared" si="52"/>
        <v>0</v>
      </c>
      <c r="AF276" s="118">
        <f t="shared" si="52"/>
        <v>0</v>
      </c>
      <c r="AG276" s="118">
        <f t="shared" si="52"/>
        <v>160</v>
      </c>
      <c r="AH276" s="118">
        <f t="shared" si="52"/>
        <v>160</v>
      </c>
      <c r="AI276" s="118">
        <f t="shared" si="52"/>
        <v>160</v>
      </c>
      <c r="AJ276" s="118">
        <f t="shared" si="52"/>
        <v>160</v>
      </c>
      <c r="AK276" s="118">
        <f t="shared" si="52"/>
        <v>0</v>
      </c>
      <c r="AL276" s="118">
        <f t="shared" si="52"/>
        <v>0</v>
      </c>
      <c r="AM276" s="118">
        <f t="shared" si="52"/>
        <v>16</v>
      </c>
      <c r="AN276" s="118">
        <f t="shared" si="52"/>
        <v>16</v>
      </c>
      <c r="AO276" t="s">
        <v>683</v>
      </c>
      <c r="AP276" t="s">
        <v>684</v>
      </c>
      <c r="AQ276" t="str">
        <f>AQ268</f>
        <v/>
      </c>
    </row>
    <row r="277" spans="1:43" ht="14.25" customHeight="1" x14ac:dyDescent="0.25">
      <c r="A277" s="1"/>
      <c r="B277" s="122"/>
      <c r="C277" s="122"/>
      <c r="D277" s="122"/>
      <c r="E277" s="122"/>
      <c r="F277" s="122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4" t="s">
        <v>95</v>
      </c>
      <c r="W277" s="125">
        <f>IFERROR(0.6*W276+0.4*W275,0)</f>
        <v>49.776666666666664</v>
      </c>
      <c r="X277" s="132" t="s">
        <v>1176</v>
      </c>
      <c r="Y277" s="133">
        <f>IFERROR(SUMIF('Popis poslanih narudžbi'!A:A,A268,'Popis poslanih narudžbi'!C:C),0)</f>
        <v>0</v>
      </c>
      <c r="Z277" s="131"/>
      <c r="AA277" s="134" t="s">
        <v>1177</v>
      </c>
      <c r="AB277" s="118">
        <f t="shared" ref="AB277:AN277" si="53">AB270+AB276</f>
        <v>87</v>
      </c>
      <c r="AC277" s="118">
        <f t="shared" si="53"/>
        <v>87</v>
      </c>
      <c r="AD277" s="118">
        <f t="shared" si="53"/>
        <v>87</v>
      </c>
      <c r="AE277" s="118">
        <f t="shared" si="53"/>
        <v>87</v>
      </c>
      <c r="AF277" s="118">
        <f t="shared" si="53"/>
        <v>87</v>
      </c>
      <c r="AG277" s="118">
        <f t="shared" si="53"/>
        <v>238</v>
      </c>
      <c r="AH277" s="118">
        <f t="shared" si="53"/>
        <v>238</v>
      </c>
      <c r="AI277" s="118">
        <f t="shared" si="53"/>
        <v>238</v>
      </c>
      <c r="AJ277" s="118">
        <f t="shared" si="53"/>
        <v>238</v>
      </c>
      <c r="AK277" s="118">
        <f t="shared" si="53"/>
        <v>87</v>
      </c>
      <c r="AL277" s="118">
        <f t="shared" si="53"/>
        <v>87</v>
      </c>
      <c r="AM277" s="118">
        <f t="shared" si="53"/>
        <v>94</v>
      </c>
      <c r="AN277" s="118">
        <f t="shared" si="53"/>
        <v>94</v>
      </c>
      <c r="AO277" t="s">
        <v>685</v>
      </c>
      <c r="AP277" t="s">
        <v>686</v>
      </c>
      <c r="AQ277" t="str">
        <f>AQ268</f>
        <v/>
      </c>
    </row>
    <row r="278" spans="1:43" ht="14.25" customHeight="1" x14ac:dyDescent="0.25">
      <c r="A278" s="107" t="str">
        <f>'Run Rate'!A31</f>
        <v>POL12757</v>
      </c>
      <c r="B278" s="135" t="str">
        <f>'Run Rate'!B31</f>
        <v>Polleo Creatine Monohydrate 250g Raspberry</v>
      </c>
      <c r="C278" s="135" t="str">
        <f>'Run Rate'!C31</f>
        <v>SPORTSKA PREHRANA</v>
      </c>
      <c r="D278" s="135" t="str">
        <f>'Run Rate'!D31</f>
        <v>01 GOLD</v>
      </c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  <c r="AA278" s="122"/>
      <c r="AB278" s="122"/>
      <c r="AC278" s="122"/>
      <c r="AD278" s="122"/>
      <c r="AE278" s="122"/>
      <c r="AF278" s="122"/>
      <c r="AG278" s="122"/>
      <c r="AH278" s="122"/>
      <c r="AI278" s="122"/>
      <c r="AJ278" s="122"/>
      <c r="AK278" s="122"/>
      <c r="AL278" s="122"/>
      <c r="AM278" s="122"/>
      <c r="AN278" s="122"/>
      <c r="AO278" t="s">
        <v>687</v>
      </c>
      <c r="AP278" t="s">
        <v>688</v>
      </c>
      <c r="AQ278" t="str">
        <f>IF(AND(OR($B$1="ALL",$B$1=C278),OR($E$1="ALL",$E$1=D278),OR($B$2="ALL",$B$2=A278),OR($E$2="ALL",IFERROR(SEARCH($E$2,B278),0)&gt;0)),"MATCH","")</f>
        <v/>
      </c>
    </row>
    <row r="279" spans="1:43" ht="14.25" customHeight="1" x14ac:dyDescent="0.25">
      <c r="A279" s="108" t="s">
        <v>1137</v>
      </c>
      <c r="B279" s="136" t="s">
        <v>1138</v>
      </c>
      <c r="C279" s="136" t="s">
        <v>1139</v>
      </c>
      <c r="D279" s="136" t="s">
        <v>1140</v>
      </c>
      <c r="E279" s="136" t="s">
        <v>1141</v>
      </c>
      <c r="F279" s="136" t="s">
        <v>1142</v>
      </c>
      <c r="G279" s="136" t="s">
        <v>1143</v>
      </c>
      <c r="H279" s="136" t="s">
        <v>1144</v>
      </c>
      <c r="I279" s="136" t="s">
        <v>1145</v>
      </c>
      <c r="J279" s="136" t="s">
        <v>1146</v>
      </c>
      <c r="K279" s="136" t="s">
        <v>1147</v>
      </c>
      <c r="L279" s="136" t="s">
        <v>1148</v>
      </c>
      <c r="M279" s="136" t="s">
        <v>1149</v>
      </c>
      <c r="N279" s="136" t="s">
        <v>1150</v>
      </c>
      <c r="O279" s="136" t="s">
        <v>1151</v>
      </c>
      <c r="P279" s="136" t="s">
        <v>1152</v>
      </c>
      <c r="Q279" s="136" t="s">
        <v>1153</v>
      </c>
      <c r="R279" s="136" t="s">
        <v>1154</v>
      </c>
      <c r="S279" s="136" t="s">
        <v>1155</v>
      </c>
      <c r="T279" s="136" t="s">
        <v>1156</v>
      </c>
      <c r="U279" s="136" t="s">
        <v>1157</v>
      </c>
      <c r="V279" s="136" t="s">
        <v>1158</v>
      </c>
      <c r="W279" s="136" t="s">
        <v>1159</v>
      </c>
      <c r="X279" s="136" t="s">
        <v>1160</v>
      </c>
      <c r="Y279" s="136" t="s">
        <v>1161</v>
      </c>
      <c r="Z279" s="136" t="s">
        <v>1162</v>
      </c>
      <c r="AA279" s="136" t="s">
        <v>1163</v>
      </c>
      <c r="AB279" s="137" t="s">
        <v>156</v>
      </c>
      <c r="AC279" s="137" t="s">
        <v>157</v>
      </c>
      <c r="AD279" s="137" t="s">
        <v>158</v>
      </c>
      <c r="AE279" s="137" t="s">
        <v>139</v>
      </c>
      <c r="AF279" s="138" t="s">
        <v>140</v>
      </c>
      <c r="AG279" s="138" t="s">
        <v>141</v>
      </c>
      <c r="AH279" s="138" t="s">
        <v>142</v>
      </c>
      <c r="AI279" s="138" t="s">
        <v>143</v>
      </c>
      <c r="AJ279" s="139" t="s">
        <v>144</v>
      </c>
      <c r="AK279" s="139" t="s">
        <v>145</v>
      </c>
      <c r="AL279" s="139" t="s">
        <v>146</v>
      </c>
      <c r="AM279" s="140" t="s">
        <v>147</v>
      </c>
      <c r="AN279" s="140" t="s">
        <v>148</v>
      </c>
      <c r="AO279" t="s">
        <v>689</v>
      </c>
      <c r="AP279" t="s">
        <v>690</v>
      </c>
      <c r="AQ279" t="str">
        <f>AQ278</f>
        <v/>
      </c>
    </row>
    <row r="280" spans="1:43" ht="14.25" customHeight="1" x14ac:dyDescent="0.25">
      <c r="A280" s="99" t="s">
        <v>1164</v>
      </c>
      <c r="B280" s="112">
        <f>'Run Rate'!E31</f>
        <v>14</v>
      </c>
      <c r="C280" s="112">
        <f>'Run Rate'!F31</f>
        <v>24</v>
      </c>
      <c r="D280" s="112">
        <f>'Run Rate'!G31</f>
        <v>68</v>
      </c>
      <c r="E280" s="112">
        <f>'Run Rate'!H31</f>
        <v>67</v>
      </c>
      <c r="F280" s="112">
        <f>'Run Rate'!I31</f>
        <v>40</v>
      </c>
      <c r="G280" s="112">
        <f>'Run Rate'!J31</f>
        <v>71</v>
      </c>
      <c r="H280" s="112">
        <f>'Run Rate'!K31</f>
        <v>69</v>
      </c>
      <c r="I280" s="112">
        <f>'Run Rate'!L31</f>
        <v>66</v>
      </c>
      <c r="J280" s="112">
        <f>'Run Rate'!M31</f>
        <v>66</v>
      </c>
      <c r="K280" s="112">
        <f>'Run Rate'!N31</f>
        <v>59</v>
      </c>
      <c r="L280" s="112">
        <f>'Run Rate'!O31</f>
        <v>73</v>
      </c>
      <c r="M280" s="112">
        <f>'Run Rate'!P31</f>
        <v>108</v>
      </c>
      <c r="N280" s="112">
        <f>'Run Rate'!Q31</f>
        <v>115</v>
      </c>
      <c r="O280" s="112">
        <f>'Run Rate'!R31</f>
        <v>56</v>
      </c>
      <c r="P280" s="112">
        <f>'Run Rate'!S31</f>
        <v>34</v>
      </c>
      <c r="Q280" s="112">
        <f>'Run Rate'!T31</f>
        <v>108</v>
      </c>
      <c r="R280" s="112">
        <f>'Run Rate'!U31</f>
        <v>140</v>
      </c>
      <c r="S280" s="112">
        <f>'Run Rate'!V31</f>
        <v>160</v>
      </c>
      <c r="T280" s="112">
        <f>'Run Rate'!W31</f>
        <v>113</v>
      </c>
      <c r="U280" s="112">
        <f>'Run Rate'!X31</f>
        <v>119</v>
      </c>
      <c r="V280" s="112">
        <f>'Run Rate'!Y31</f>
        <v>137</v>
      </c>
      <c r="W280" s="112">
        <f>'Run Rate'!Z31</f>
        <v>126</v>
      </c>
      <c r="X280" s="112">
        <f>'Run Rate'!AA31</f>
        <v>112</v>
      </c>
      <c r="Y280" s="112">
        <f>'Run Rate'!AB31</f>
        <v>176</v>
      </c>
      <c r="Z280" s="112">
        <f>'Run Rate'!AC31</f>
        <v>243</v>
      </c>
      <c r="AA280" s="112">
        <f>'Run Rate'!AD31</f>
        <v>247</v>
      </c>
      <c r="AB280" s="113">
        <v>253</v>
      </c>
      <c r="AC280" s="112">
        <v>262</v>
      </c>
      <c r="AD280" s="112">
        <v>269</v>
      </c>
      <c r="AE280" s="112">
        <v>276</v>
      </c>
      <c r="AF280" s="112">
        <v>281</v>
      </c>
      <c r="AG280" s="112">
        <v>257</v>
      </c>
      <c r="AH280" s="112">
        <v>261</v>
      </c>
      <c r="AI280" s="112">
        <v>264</v>
      </c>
      <c r="AJ280" s="112">
        <v>267</v>
      </c>
      <c r="AK280" s="112">
        <v>299</v>
      </c>
      <c r="AL280" s="112">
        <v>301</v>
      </c>
      <c r="AM280" s="112">
        <v>272</v>
      </c>
      <c r="AN280" s="112">
        <v>274</v>
      </c>
      <c r="AO280" t="s">
        <v>691</v>
      </c>
      <c r="AP280" t="s">
        <v>692</v>
      </c>
      <c r="AQ280" t="str">
        <f>AQ278</f>
        <v/>
      </c>
    </row>
    <row r="281" spans="1:43" ht="14.25" customHeight="1" x14ac:dyDescent="0.25">
      <c r="A281" s="99" t="s">
        <v>1165</v>
      </c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5"/>
      <c r="X281" s="115"/>
      <c r="Y281" s="115"/>
      <c r="Z281" s="115"/>
      <c r="AA281" s="112" t="s">
        <v>1166</v>
      </c>
      <c r="AB281" s="113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t="s">
        <v>693</v>
      </c>
      <c r="AP281" t="s">
        <v>694</v>
      </c>
      <c r="AQ281" t="str">
        <f>AQ278</f>
        <v/>
      </c>
    </row>
    <row r="282" spans="1:43" ht="14.25" customHeight="1" x14ac:dyDescent="0.25">
      <c r="A282" s="99" t="s">
        <v>1167</v>
      </c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5"/>
      <c r="X282" s="116"/>
      <c r="Y282" s="117"/>
      <c r="Z282" s="115"/>
      <c r="AA282" s="112" t="s">
        <v>1168</v>
      </c>
      <c r="AB282" s="113">
        <f>'Demand Input VP'!B144</f>
        <v>0</v>
      </c>
      <c r="AC282" s="112">
        <f>'Demand Input VP'!C144</f>
        <v>0</v>
      </c>
      <c r="AD282" s="112">
        <f>'Demand Input VP'!D144</f>
        <v>0</v>
      </c>
      <c r="AE282" s="112">
        <f>'Demand Input VP'!E144</f>
        <v>0</v>
      </c>
      <c r="AF282" s="112">
        <f>'Demand Input VP'!F144</f>
        <v>0</v>
      </c>
      <c r="AG282" s="112">
        <f>'Demand Input VP'!G144</f>
        <v>120</v>
      </c>
      <c r="AH282" s="112">
        <f>'Demand Input VP'!H144</f>
        <v>120</v>
      </c>
      <c r="AI282" s="112">
        <f>'Demand Input VP'!I144</f>
        <v>120</v>
      </c>
      <c r="AJ282" s="112">
        <f>'Demand Input VP'!J144</f>
        <v>120</v>
      </c>
      <c r="AK282" s="112">
        <f>'Demand Input VP'!K144</f>
        <v>0</v>
      </c>
      <c r="AL282" s="112">
        <f>'Demand Input VP'!L144</f>
        <v>0</v>
      </c>
      <c r="AM282" s="112">
        <f>'Demand Input VP'!M144</f>
        <v>0</v>
      </c>
      <c r="AN282" s="112">
        <f>'Demand Input VP'!N144</f>
        <v>0</v>
      </c>
      <c r="AO282" t="s">
        <v>695</v>
      </c>
      <c r="AP282" t="s">
        <v>696</v>
      </c>
      <c r="AQ282" t="str">
        <f>AQ278</f>
        <v/>
      </c>
    </row>
    <row r="283" spans="1:43" ht="14.25" customHeight="1" x14ac:dyDescent="0.25">
      <c r="A283" s="99" t="s">
        <v>1169</v>
      </c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5"/>
      <c r="X283" s="116"/>
      <c r="Y283" s="117"/>
      <c r="Z283" s="119"/>
      <c r="AA283" s="120" t="s">
        <v>1170</v>
      </c>
      <c r="AB283" s="121">
        <f>'Demand Input VP'!B143</f>
        <v>0</v>
      </c>
      <c r="AC283" s="120">
        <f>'Demand Input VP'!C143</f>
        <v>0</v>
      </c>
      <c r="AD283" s="120">
        <f>'Demand Input VP'!D143</f>
        <v>0</v>
      </c>
      <c r="AE283" s="120">
        <f>'Demand Input VP'!E143</f>
        <v>0</v>
      </c>
      <c r="AF283" s="120">
        <f>'Demand Input VP'!F143</f>
        <v>0</v>
      </c>
      <c r="AG283" s="120">
        <f>'Demand Input VP'!G143</f>
        <v>0</v>
      </c>
      <c r="AH283" s="120">
        <f>'Demand Input VP'!H143</f>
        <v>0</v>
      </c>
      <c r="AI283" s="120">
        <f>'Demand Input VP'!I143</f>
        <v>0</v>
      </c>
      <c r="AJ283" s="120">
        <f>'Demand Input VP'!J143</f>
        <v>0</v>
      </c>
      <c r="AK283" s="120">
        <f>'Demand Input VP'!K143</f>
        <v>0</v>
      </c>
      <c r="AL283" s="120">
        <f>'Demand Input VP'!L143</f>
        <v>0</v>
      </c>
      <c r="AM283" s="120">
        <f>'Demand Input VP'!M143</f>
        <v>12</v>
      </c>
      <c r="AN283" s="120">
        <f>'Demand Input VP'!N143</f>
        <v>12</v>
      </c>
      <c r="AO283" t="s">
        <v>697</v>
      </c>
      <c r="AP283" t="s">
        <v>698</v>
      </c>
      <c r="AQ283" t="str">
        <f>AQ278</f>
        <v/>
      </c>
    </row>
    <row r="284" spans="1:43" ht="14.25" customHeight="1" x14ac:dyDescent="0.25">
      <c r="A284" s="1"/>
      <c r="B284" s="122"/>
      <c r="C284" s="122"/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2"/>
      <c r="V284" s="122"/>
      <c r="W284" s="123"/>
      <c r="X284" s="116"/>
      <c r="Y284" s="117"/>
      <c r="Z284" s="123"/>
      <c r="AA284" s="112" t="s">
        <v>1171</v>
      </c>
      <c r="AB284" s="113">
        <f>'Demand Input MP'!B144</f>
        <v>0</v>
      </c>
      <c r="AC284" s="112">
        <f>'Demand Input MP'!C144</f>
        <v>0</v>
      </c>
      <c r="AD284" s="112">
        <f>'Demand Input MP'!D144</f>
        <v>0</v>
      </c>
      <c r="AE284" s="112">
        <f>'Demand Input MP'!E144</f>
        <v>0</v>
      </c>
      <c r="AF284" s="112">
        <f>'Demand Input MP'!F144</f>
        <v>0</v>
      </c>
      <c r="AG284" s="112">
        <f>'Demand Input MP'!G144</f>
        <v>0</v>
      </c>
      <c r="AH284" s="112">
        <f>'Demand Input MP'!H144</f>
        <v>0</v>
      </c>
      <c r="AI284" s="112">
        <f>'Demand Input MP'!I144</f>
        <v>0</v>
      </c>
      <c r="AJ284" s="112">
        <f>'Demand Input MP'!J144</f>
        <v>0</v>
      </c>
      <c r="AK284" s="112">
        <f>'Demand Input MP'!K144</f>
        <v>0</v>
      </c>
      <c r="AL284" s="112">
        <f>'Demand Input MP'!L144</f>
        <v>0</v>
      </c>
      <c r="AM284" s="112">
        <f>'Demand Input MP'!M144</f>
        <v>0</v>
      </c>
      <c r="AN284" s="112">
        <f>'Demand Input MP'!N144</f>
        <v>0</v>
      </c>
      <c r="AO284" t="s">
        <v>699</v>
      </c>
      <c r="AP284" t="s">
        <v>700</v>
      </c>
      <c r="AQ284" t="str">
        <f>AQ278</f>
        <v/>
      </c>
    </row>
    <row r="285" spans="1:43" ht="14.25" customHeight="1" x14ac:dyDescent="0.25">
      <c r="A285" s="1"/>
      <c r="B285" s="122"/>
      <c r="C285" s="122"/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  <c r="U285" s="122"/>
      <c r="V285" s="124" t="s">
        <v>91</v>
      </c>
      <c r="W285" s="125">
        <f>IFERROR(IF(SUM('Run Rate History'!E31:AD31)&gt;0,(SUMPRODUCT((B280:AA280&gt;=PERCENTILE(B280:AA280,0.1))*(B280:AA280&lt;=PERCENTILE(B280:AA280,0.9))*B280:AA280)+SUMPRODUCT(('Run Rate History'!E31:AD31&gt;=PERCENTILE(B280:AA280,0.1))*('Run Rate History'!E31:AD31&lt;=PERCENTILE(B280:AA280,0.9))*'Run Rate History'!E31:AD31))/(SUMPRODUCT((B280:AA280&gt;=PERCENTILE(B280:AA280,0.1))*(B280:AA280&lt;=PERCENTILE(B280:AA280,0.9))*1)+SUMPRODUCT(('Run Rate History'!E31:AD31&gt;=PERCENTILE(B280:AA280,0.1))*('Run Rate History'!E31:AD31&lt;=PERCENTILE(B280:AA280,0.9))*1)),TRIMMEAN(B280:AA280,0.15)),0)</f>
        <v>79.977777777777774</v>
      </c>
      <c r="X285" s="126" t="s">
        <v>1172</v>
      </c>
      <c r="Y285" s="127">
        <f>SUM(B280:AA280)/26</f>
        <v>100.42307692307692</v>
      </c>
      <c r="Z285" s="128"/>
      <c r="AA285" s="112" t="s">
        <v>1173</v>
      </c>
      <c r="AB285" s="113">
        <f>'Demand Input MP'!B143</f>
        <v>0</v>
      </c>
      <c r="AC285" s="112">
        <f>'Demand Input MP'!C143</f>
        <v>0</v>
      </c>
      <c r="AD285" s="112">
        <f>'Demand Input MP'!D143</f>
        <v>0</v>
      </c>
      <c r="AE285" s="112">
        <f>'Demand Input MP'!E143</f>
        <v>0</v>
      </c>
      <c r="AF285" s="112">
        <f>'Demand Input MP'!F143</f>
        <v>0</v>
      </c>
      <c r="AG285" s="112">
        <f>'Demand Input MP'!G143</f>
        <v>0</v>
      </c>
      <c r="AH285" s="112">
        <f>'Demand Input MP'!H143</f>
        <v>0</v>
      </c>
      <c r="AI285" s="112">
        <f>'Demand Input MP'!I143</f>
        <v>0</v>
      </c>
      <c r="AJ285" s="112">
        <f>'Demand Input MP'!J143</f>
        <v>0</v>
      </c>
      <c r="AK285" s="112">
        <f>'Demand Input MP'!K143</f>
        <v>0</v>
      </c>
      <c r="AL285" s="112">
        <f>'Demand Input MP'!L143</f>
        <v>0</v>
      </c>
      <c r="AM285" s="112">
        <f>'Demand Input MP'!M143</f>
        <v>0</v>
      </c>
      <c r="AN285" s="112">
        <f>'Demand Input MP'!N143</f>
        <v>0</v>
      </c>
      <c r="AO285" t="s">
        <v>701</v>
      </c>
      <c r="AP285" t="s">
        <v>702</v>
      </c>
      <c r="AQ285" t="str">
        <f>AQ278</f>
        <v/>
      </c>
    </row>
    <row r="286" spans="1:43" ht="14.25" customHeight="1" x14ac:dyDescent="0.25">
      <c r="A286" s="1"/>
      <c r="B286" s="122"/>
      <c r="C286" s="122"/>
      <c r="D286" s="122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  <c r="U286" s="122"/>
      <c r="V286" s="124" t="s">
        <v>94</v>
      </c>
      <c r="W286" s="125">
        <f>IFERROR((1*MIN(MAX(X280,0.5*IF(SUM('Run Rate History'!E31:AD31)&gt;0,(MEDIAN(IF(B280:AA280&gt;0,B280:AA280))+MEDIAN(IF('Run Rate History'!E31:AD31&gt;0,'Run Rate History'!E31:AD31)))/2,MEDIAN(IF(B280:AA280&gt;0,B280:AA280)))),2*IF(SUM('Run Rate History'!E31:AD31)&gt;0,(MEDIAN(IF(B280:AA280&gt;0,B280:AA280))+MEDIAN(IF('Run Rate History'!E31:AD31&gt;0,'Run Rate History'!E31:AD31)))/2,MEDIAN(IF(B280:AA280&gt;0,B280:AA280))))+2*MIN(MAX(Y280,0.5*IF(SUM('Run Rate History'!E31:AD31)&gt;0,(MEDIAN(IF(B280:AA280&gt;0,B280:AA280))+MEDIAN(IF('Run Rate History'!E31:AD31&gt;0,'Run Rate History'!E31:AD31)))/2,MEDIAN(IF(B280:AA280&gt;0,B280:AA280)))),2*IF(SUM('Run Rate History'!E31:AD31)&gt;0,(MEDIAN(IF(B280:AA280&gt;0,B280:AA280))+MEDIAN(IF('Run Rate History'!E31:AD31&gt;0,'Run Rate History'!E31:AD31)))/2,MEDIAN(IF(B280:AA280&gt;0,B280:AA280))))+3*MIN(MAX(Z280,0.5*IF(SUM('Run Rate History'!E31:AD31)&gt;0,(MEDIAN(IF(B280:AA280&gt;0,B280:AA280))+MEDIAN(IF('Run Rate History'!E31:AD31&gt;0,'Run Rate History'!E31:AD31)))/2,MEDIAN(IF(B280:AA280&gt;0,B280:AA280)))),2*IF(SUM('Run Rate History'!E31:AD31)&gt;0,(MEDIAN(IF(B280:AA280&gt;0,B280:AA280))+MEDIAN(IF('Run Rate History'!E31:AD31&gt;0,'Run Rate History'!E31:AD31)))/2,MEDIAN(IF(B280:AA280&gt;0,B280:AA280))))+4*MIN(MAX(AA280,0.5*IF(SUM('Run Rate History'!E31:AD31)&gt;0,(MEDIAN(IF(B280:AA280&gt;0,B280:AA280))+MEDIAN(IF('Run Rate History'!E31:AD31&gt;0,'Run Rate History'!E31:AD31)))/2,MEDIAN(IF(B280:AA280&gt;0,B280:AA280)))),2*IF(SUM('Run Rate History'!E31:AD31)&gt;0,(MEDIAN(IF(B280:AA280&gt;0,B280:AA280))+MEDIAN(IF('Run Rate History'!E31:AD31&gt;0,'Run Rate History'!E31:AD31)))/2,MEDIAN(IF(B280:AA280&gt;0,B280:AA280)))))/10,0)</f>
        <v>153.85</v>
      </c>
      <c r="X286" s="129" t="s">
        <v>1174</v>
      </c>
      <c r="Y286" s="130">
        <f>IFERROR(VLOOKUP(A278,'Stanje zaliha'!A:E,5,FALSE()),0)</f>
        <v>1280</v>
      </c>
      <c r="Z286" s="131"/>
      <c r="AA286" s="113" t="s">
        <v>1175</v>
      </c>
      <c r="AB286" s="118">
        <f t="shared" ref="AB286:AN286" si="54">SUM(AB282:AB285)</f>
        <v>0</v>
      </c>
      <c r="AC286" s="118">
        <f t="shared" si="54"/>
        <v>0</v>
      </c>
      <c r="AD286" s="118">
        <f t="shared" si="54"/>
        <v>0</v>
      </c>
      <c r="AE286" s="118">
        <f t="shared" si="54"/>
        <v>0</v>
      </c>
      <c r="AF286" s="118">
        <f t="shared" si="54"/>
        <v>0</v>
      </c>
      <c r="AG286" s="118">
        <f t="shared" si="54"/>
        <v>120</v>
      </c>
      <c r="AH286" s="118">
        <f t="shared" si="54"/>
        <v>120</v>
      </c>
      <c r="AI286" s="118">
        <f t="shared" si="54"/>
        <v>120</v>
      </c>
      <c r="AJ286" s="118">
        <f t="shared" si="54"/>
        <v>120</v>
      </c>
      <c r="AK286" s="118">
        <f t="shared" si="54"/>
        <v>0</v>
      </c>
      <c r="AL286" s="118">
        <f t="shared" si="54"/>
        <v>0</v>
      </c>
      <c r="AM286" s="118">
        <f t="shared" si="54"/>
        <v>12</v>
      </c>
      <c r="AN286" s="118">
        <f t="shared" si="54"/>
        <v>12</v>
      </c>
      <c r="AO286" t="s">
        <v>703</v>
      </c>
      <c r="AP286" t="s">
        <v>704</v>
      </c>
      <c r="AQ286" t="str">
        <f>AQ278</f>
        <v/>
      </c>
    </row>
    <row r="287" spans="1:43" ht="14.25" customHeight="1" x14ac:dyDescent="0.25">
      <c r="A287" s="1"/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  <c r="U287" s="122"/>
      <c r="V287" s="124" t="s">
        <v>95</v>
      </c>
      <c r="W287" s="125">
        <f>IFERROR(0.6*W286+0.4*W285,0)</f>
        <v>124.3011111111111</v>
      </c>
      <c r="X287" s="132" t="s">
        <v>1176</v>
      </c>
      <c r="Y287" s="133">
        <f>IFERROR(SUMIF('Popis poslanih narudžbi'!A:A,A278,'Popis poslanih narudžbi'!C:C),0)</f>
        <v>0</v>
      </c>
      <c r="Z287" s="131"/>
      <c r="AA287" s="134" t="s">
        <v>1177</v>
      </c>
      <c r="AB287" s="118">
        <f t="shared" ref="AB287:AN287" si="55">AB280+AB286</f>
        <v>253</v>
      </c>
      <c r="AC287" s="118">
        <f t="shared" si="55"/>
        <v>262</v>
      </c>
      <c r="AD287" s="118">
        <f t="shared" si="55"/>
        <v>269</v>
      </c>
      <c r="AE287" s="118">
        <f t="shared" si="55"/>
        <v>276</v>
      </c>
      <c r="AF287" s="118">
        <f t="shared" si="55"/>
        <v>281</v>
      </c>
      <c r="AG287" s="118">
        <f t="shared" si="55"/>
        <v>377</v>
      </c>
      <c r="AH287" s="118">
        <f t="shared" si="55"/>
        <v>381</v>
      </c>
      <c r="AI287" s="118">
        <f t="shared" si="55"/>
        <v>384</v>
      </c>
      <c r="AJ287" s="118">
        <f t="shared" si="55"/>
        <v>387</v>
      </c>
      <c r="AK287" s="118">
        <f t="shared" si="55"/>
        <v>299</v>
      </c>
      <c r="AL287" s="118">
        <f t="shared" si="55"/>
        <v>301</v>
      </c>
      <c r="AM287" s="118">
        <f t="shared" si="55"/>
        <v>284</v>
      </c>
      <c r="AN287" s="118">
        <f t="shared" si="55"/>
        <v>286</v>
      </c>
      <c r="AO287" t="s">
        <v>705</v>
      </c>
      <c r="AP287" t="s">
        <v>706</v>
      </c>
      <c r="AQ287" t="str">
        <f>AQ278</f>
        <v/>
      </c>
    </row>
    <row r="288" spans="1:43" ht="14.25" customHeight="1" x14ac:dyDescent="0.25">
      <c r="A288" s="107" t="str">
        <f>'Run Rate'!A32</f>
        <v>POL04470</v>
      </c>
      <c r="B288" s="135" t="str">
        <f>'Run Rate'!B32</f>
        <v>Polleo Protein Brownie 75 g - White Chocolate</v>
      </c>
      <c r="C288" s="135" t="str">
        <f>'Run Rate'!C32</f>
        <v>RTD &amp; SNACKS</v>
      </c>
      <c r="D288" s="135" t="str">
        <f>'Run Rate'!D32</f>
        <v>01 GOLD</v>
      </c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  <c r="AA288" s="122"/>
      <c r="AB288" s="122"/>
      <c r="AC288" s="122"/>
      <c r="AD288" s="122"/>
      <c r="AE288" s="122"/>
      <c r="AF288" s="122"/>
      <c r="AG288" s="122"/>
      <c r="AH288" s="122"/>
      <c r="AI288" s="122"/>
      <c r="AJ288" s="122"/>
      <c r="AK288" s="122"/>
      <c r="AL288" s="122"/>
      <c r="AM288" s="122"/>
      <c r="AN288" s="122"/>
      <c r="AO288" t="s">
        <v>707</v>
      </c>
      <c r="AP288" t="s">
        <v>708</v>
      </c>
      <c r="AQ288" t="str">
        <f>IF(AND(OR($B$1="ALL",$B$1=C288),OR($E$1="ALL",$E$1=D288),OR($B$2="ALL",$B$2=A288),OR($E$2="ALL",IFERROR(SEARCH($E$2,B288),0)&gt;0)),"MATCH","")</f>
        <v/>
      </c>
    </row>
    <row r="289" spans="1:43" ht="14.25" customHeight="1" x14ac:dyDescent="0.25">
      <c r="A289" s="108" t="s">
        <v>1137</v>
      </c>
      <c r="B289" s="136" t="s">
        <v>1138</v>
      </c>
      <c r="C289" s="136" t="s">
        <v>1139</v>
      </c>
      <c r="D289" s="136" t="s">
        <v>1140</v>
      </c>
      <c r="E289" s="136" t="s">
        <v>1141</v>
      </c>
      <c r="F289" s="136" t="s">
        <v>1142</v>
      </c>
      <c r="G289" s="136" t="s">
        <v>1143</v>
      </c>
      <c r="H289" s="136" t="s">
        <v>1144</v>
      </c>
      <c r="I289" s="136" t="s">
        <v>1145</v>
      </c>
      <c r="J289" s="136" t="s">
        <v>1146</v>
      </c>
      <c r="K289" s="136" t="s">
        <v>1147</v>
      </c>
      <c r="L289" s="136" t="s">
        <v>1148</v>
      </c>
      <c r="M289" s="136" t="s">
        <v>1149</v>
      </c>
      <c r="N289" s="136" t="s">
        <v>1150</v>
      </c>
      <c r="O289" s="136" t="s">
        <v>1151</v>
      </c>
      <c r="P289" s="136" t="s">
        <v>1152</v>
      </c>
      <c r="Q289" s="136" t="s">
        <v>1153</v>
      </c>
      <c r="R289" s="136" t="s">
        <v>1154</v>
      </c>
      <c r="S289" s="136" t="s">
        <v>1155</v>
      </c>
      <c r="T289" s="136" t="s">
        <v>1156</v>
      </c>
      <c r="U289" s="136" t="s">
        <v>1157</v>
      </c>
      <c r="V289" s="136" t="s">
        <v>1158</v>
      </c>
      <c r="W289" s="136" t="s">
        <v>1159</v>
      </c>
      <c r="X289" s="136" t="s">
        <v>1160</v>
      </c>
      <c r="Y289" s="136" t="s">
        <v>1161</v>
      </c>
      <c r="Z289" s="136" t="s">
        <v>1162</v>
      </c>
      <c r="AA289" s="136" t="s">
        <v>1163</v>
      </c>
      <c r="AB289" s="137" t="s">
        <v>156</v>
      </c>
      <c r="AC289" s="137" t="s">
        <v>157</v>
      </c>
      <c r="AD289" s="137" t="s">
        <v>158</v>
      </c>
      <c r="AE289" s="137" t="s">
        <v>139</v>
      </c>
      <c r="AF289" s="138" t="s">
        <v>140</v>
      </c>
      <c r="AG289" s="138" t="s">
        <v>141</v>
      </c>
      <c r="AH289" s="138" t="s">
        <v>142</v>
      </c>
      <c r="AI289" s="138" t="s">
        <v>143</v>
      </c>
      <c r="AJ289" s="139" t="s">
        <v>144</v>
      </c>
      <c r="AK289" s="139" t="s">
        <v>145</v>
      </c>
      <c r="AL289" s="139" t="s">
        <v>146</v>
      </c>
      <c r="AM289" s="140" t="s">
        <v>147</v>
      </c>
      <c r="AN289" s="140" t="s">
        <v>148</v>
      </c>
      <c r="AO289" t="s">
        <v>709</v>
      </c>
      <c r="AP289" t="s">
        <v>710</v>
      </c>
      <c r="AQ289" t="str">
        <f>AQ288</f>
        <v/>
      </c>
    </row>
    <row r="290" spans="1:43" ht="14.25" customHeight="1" x14ac:dyDescent="0.25">
      <c r="A290" s="99" t="s">
        <v>1164</v>
      </c>
      <c r="B290" s="112">
        <f>'Run Rate'!E32</f>
        <v>2365</v>
      </c>
      <c r="C290" s="112">
        <f>'Run Rate'!F32</f>
        <v>2448</v>
      </c>
      <c r="D290" s="112">
        <f>'Run Rate'!G32</f>
        <v>3141</v>
      </c>
      <c r="E290" s="112">
        <f>'Run Rate'!H32</f>
        <v>1278</v>
      </c>
      <c r="F290" s="112">
        <f>'Run Rate'!I32</f>
        <v>2894</v>
      </c>
      <c r="G290" s="112">
        <f>'Run Rate'!J32</f>
        <v>1423</v>
      </c>
      <c r="H290" s="112">
        <f>'Run Rate'!K32</f>
        <v>2125</v>
      </c>
      <c r="I290" s="112">
        <f>'Run Rate'!L32</f>
        <v>1551</v>
      </c>
      <c r="J290" s="112">
        <f>'Run Rate'!M32</f>
        <v>1512</v>
      </c>
      <c r="K290" s="112">
        <f>'Run Rate'!N32</f>
        <v>3005</v>
      </c>
      <c r="L290" s="112">
        <f>'Run Rate'!O32</f>
        <v>871</v>
      </c>
      <c r="M290" s="112">
        <f>'Run Rate'!P32</f>
        <v>1419</v>
      </c>
      <c r="N290" s="112">
        <f>'Run Rate'!Q32</f>
        <v>741</v>
      </c>
      <c r="O290" s="112">
        <f>'Run Rate'!R32</f>
        <v>2227</v>
      </c>
      <c r="P290" s="112">
        <f>'Run Rate'!S32</f>
        <v>122</v>
      </c>
      <c r="Q290" s="112">
        <f>'Run Rate'!T32</f>
        <v>1135</v>
      </c>
      <c r="R290" s="112">
        <f>'Run Rate'!U32</f>
        <v>1375</v>
      </c>
      <c r="S290" s="112">
        <f>'Run Rate'!V32</f>
        <v>2185</v>
      </c>
      <c r="T290" s="112">
        <f>'Run Rate'!W32</f>
        <v>1479</v>
      </c>
      <c r="U290" s="112">
        <f>'Run Rate'!X32</f>
        <v>2166</v>
      </c>
      <c r="V290" s="112">
        <f>'Run Rate'!Y32</f>
        <v>1893</v>
      </c>
      <c r="W290" s="112">
        <f>'Run Rate'!Z32</f>
        <v>1063</v>
      </c>
      <c r="X290" s="112">
        <f>'Run Rate'!AA32</f>
        <v>1363</v>
      </c>
      <c r="Y290" s="112">
        <f>'Run Rate'!AB32</f>
        <v>2332</v>
      </c>
      <c r="Z290" s="112">
        <f>'Run Rate'!AC32</f>
        <v>1576</v>
      </c>
      <c r="AA290" s="112">
        <f>'Run Rate'!AD32</f>
        <v>2721</v>
      </c>
      <c r="AB290" s="113">
        <v>1579</v>
      </c>
      <c r="AC290" s="112">
        <v>2121</v>
      </c>
      <c r="AD290" s="112">
        <v>1687</v>
      </c>
      <c r="AE290" s="112">
        <v>1533</v>
      </c>
      <c r="AF290" s="112">
        <v>1716</v>
      </c>
      <c r="AG290" s="112">
        <v>1704</v>
      </c>
      <c r="AH290" s="112">
        <v>1872</v>
      </c>
      <c r="AI290" s="112">
        <v>1746</v>
      </c>
      <c r="AJ290" s="112">
        <v>1667</v>
      </c>
      <c r="AK290" s="112">
        <v>1903</v>
      </c>
      <c r="AL290" s="112">
        <v>1664</v>
      </c>
      <c r="AM290" s="112">
        <v>1607</v>
      </c>
      <c r="AN290" s="112">
        <v>1844</v>
      </c>
      <c r="AO290" t="s">
        <v>711</v>
      </c>
      <c r="AP290" t="s">
        <v>712</v>
      </c>
      <c r="AQ290" t="str">
        <f>AQ288</f>
        <v/>
      </c>
    </row>
    <row r="291" spans="1:43" ht="14.25" customHeight="1" x14ac:dyDescent="0.25">
      <c r="A291" s="99" t="s">
        <v>1165</v>
      </c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5"/>
      <c r="X291" s="115"/>
      <c r="Y291" s="115"/>
      <c r="Z291" s="115"/>
      <c r="AA291" s="112" t="s">
        <v>1166</v>
      </c>
      <c r="AB291" s="113"/>
      <c r="AC291" s="112"/>
      <c r="AD291" s="112"/>
      <c r="AE291" s="112"/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t="s">
        <v>713</v>
      </c>
      <c r="AP291" t="s">
        <v>714</v>
      </c>
      <c r="AQ291" t="str">
        <f>AQ288</f>
        <v/>
      </c>
    </row>
    <row r="292" spans="1:43" ht="14.25" customHeight="1" x14ac:dyDescent="0.25">
      <c r="A292" s="99" t="s">
        <v>1167</v>
      </c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5"/>
      <c r="X292" s="116"/>
      <c r="Y292" s="117"/>
      <c r="Z292" s="115"/>
      <c r="AA292" s="112" t="s">
        <v>1168</v>
      </c>
      <c r="AB292" s="113">
        <f>'Demand Input VP'!B149</f>
        <v>0</v>
      </c>
      <c r="AC292" s="112">
        <f>'Demand Input VP'!C149</f>
        <v>0</v>
      </c>
      <c r="AD292" s="112">
        <f>'Demand Input VP'!D149</f>
        <v>0</v>
      </c>
      <c r="AE292" s="112">
        <f>'Demand Input VP'!E149</f>
        <v>3504</v>
      </c>
      <c r="AF292" s="112">
        <f>'Demand Input VP'!F149</f>
        <v>2000</v>
      </c>
      <c r="AG292" s="112">
        <f>'Demand Input VP'!G149</f>
        <v>504</v>
      </c>
      <c r="AH292" s="112">
        <f>'Demand Input VP'!H149</f>
        <v>0</v>
      </c>
      <c r="AI292" s="112">
        <f>'Demand Input VP'!I149</f>
        <v>0</v>
      </c>
      <c r="AJ292" s="112">
        <f>'Demand Input VP'!J149</f>
        <v>0</v>
      </c>
      <c r="AK292" s="112">
        <f>'Demand Input VP'!K149</f>
        <v>0</v>
      </c>
      <c r="AL292" s="112">
        <f>'Demand Input VP'!L149</f>
        <v>0</v>
      </c>
      <c r="AM292" s="112">
        <f>'Demand Input VP'!M149</f>
        <v>0</v>
      </c>
      <c r="AN292" s="112">
        <f>'Demand Input VP'!N149</f>
        <v>0</v>
      </c>
      <c r="AO292" t="s">
        <v>715</v>
      </c>
      <c r="AP292" t="s">
        <v>716</v>
      </c>
      <c r="AQ292" t="str">
        <f>AQ288</f>
        <v/>
      </c>
    </row>
    <row r="293" spans="1:43" ht="14.25" customHeight="1" x14ac:dyDescent="0.25">
      <c r="A293" s="99" t="s">
        <v>1169</v>
      </c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5"/>
      <c r="X293" s="116"/>
      <c r="Y293" s="117"/>
      <c r="Z293" s="119"/>
      <c r="AA293" s="120" t="s">
        <v>1170</v>
      </c>
      <c r="AB293" s="121">
        <f>'Demand Input VP'!B148</f>
        <v>0</v>
      </c>
      <c r="AC293" s="120">
        <f>'Demand Input VP'!C148</f>
        <v>0</v>
      </c>
      <c r="AD293" s="120">
        <f>'Demand Input VP'!D148</f>
        <v>0</v>
      </c>
      <c r="AE293" s="120">
        <f>'Demand Input VP'!E148</f>
        <v>0</v>
      </c>
      <c r="AF293" s="120">
        <f>'Demand Input VP'!F148</f>
        <v>0</v>
      </c>
      <c r="AG293" s="120">
        <f>'Demand Input VP'!G148</f>
        <v>0</v>
      </c>
      <c r="AH293" s="120">
        <f>'Demand Input VP'!H148</f>
        <v>0</v>
      </c>
      <c r="AI293" s="120">
        <f>'Demand Input VP'!I148</f>
        <v>0</v>
      </c>
      <c r="AJ293" s="120">
        <f>'Demand Input VP'!J148</f>
        <v>60</v>
      </c>
      <c r="AK293" s="120">
        <f>'Demand Input VP'!K148</f>
        <v>60</v>
      </c>
      <c r="AL293" s="120">
        <f>'Demand Input VP'!L148</f>
        <v>60</v>
      </c>
      <c r="AM293" s="120">
        <f>'Demand Input VP'!M148</f>
        <v>60</v>
      </c>
      <c r="AN293" s="120">
        <f>'Demand Input VP'!N148</f>
        <v>60</v>
      </c>
      <c r="AO293" t="s">
        <v>717</v>
      </c>
      <c r="AP293" t="s">
        <v>718</v>
      </c>
      <c r="AQ293" t="str">
        <f>AQ288</f>
        <v/>
      </c>
    </row>
    <row r="294" spans="1:43" ht="14.25" customHeight="1" x14ac:dyDescent="0.25">
      <c r="A294" s="1"/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3"/>
      <c r="X294" s="116"/>
      <c r="Y294" s="117"/>
      <c r="Z294" s="123"/>
      <c r="AA294" s="112" t="s">
        <v>1171</v>
      </c>
      <c r="AB294" s="113">
        <f>'Demand Input MP'!B149</f>
        <v>0</v>
      </c>
      <c r="AC294" s="112">
        <f>'Demand Input MP'!C149</f>
        <v>0</v>
      </c>
      <c r="AD294" s="112">
        <f>'Demand Input MP'!D149</f>
        <v>0</v>
      </c>
      <c r="AE294" s="112">
        <f>'Demand Input MP'!E149</f>
        <v>0</v>
      </c>
      <c r="AF294" s="112">
        <f>'Demand Input MP'!F149</f>
        <v>0</v>
      </c>
      <c r="AG294" s="112">
        <f>'Demand Input MP'!G149</f>
        <v>500</v>
      </c>
      <c r="AH294" s="112">
        <f>'Demand Input MP'!H149</f>
        <v>500</v>
      </c>
      <c r="AI294" s="112">
        <f>'Demand Input MP'!I149</f>
        <v>500</v>
      </c>
      <c r="AJ294" s="112">
        <f>'Demand Input MP'!J149</f>
        <v>500</v>
      </c>
      <c r="AK294" s="112">
        <f>'Demand Input MP'!K149</f>
        <v>0</v>
      </c>
      <c r="AL294" s="112">
        <f>'Demand Input MP'!L149</f>
        <v>0</v>
      </c>
      <c r="AM294" s="112">
        <f>'Demand Input MP'!M149</f>
        <v>0</v>
      </c>
      <c r="AN294" s="112">
        <f>'Demand Input MP'!N149</f>
        <v>0</v>
      </c>
      <c r="AO294" t="s">
        <v>719</v>
      </c>
      <c r="AP294" t="s">
        <v>720</v>
      </c>
      <c r="AQ294" t="str">
        <f>AQ288</f>
        <v/>
      </c>
    </row>
    <row r="295" spans="1:43" ht="14.25" customHeight="1" x14ac:dyDescent="0.25">
      <c r="A295" s="1"/>
      <c r="B295" s="122"/>
      <c r="C295" s="122"/>
      <c r="D295" s="122"/>
      <c r="E295" s="122"/>
      <c r="F295" s="122"/>
      <c r="G295" s="122"/>
      <c r="H295" s="122"/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  <c r="U295" s="122"/>
      <c r="V295" s="124" t="s">
        <v>91</v>
      </c>
      <c r="W295" s="125">
        <f>IFERROR(IF(SUM('Run Rate History'!E32:AD32)&gt;0,(SUMPRODUCT((B290:AA290&gt;=PERCENTILE(B290:AA290,0.1))*(B290:AA290&lt;=PERCENTILE(B290:AA290,0.9))*B290:AA290)+SUMPRODUCT(('Run Rate History'!E32:AD32&gt;=PERCENTILE(B290:AA290,0.1))*('Run Rate History'!E32:AD32&lt;=PERCENTILE(B290:AA290,0.9))*'Run Rate History'!E32:AD32))/(SUMPRODUCT((B290:AA290&gt;=PERCENTILE(B290:AA290,0.1))*(B290:AA290&lt;=PERCENTILE(B290:AA290,0.9))*1)+SUMPRODUCT(('Run Rate History'!E32:AD32&gt;=PERCENTILE(B290:AA290,0.1))*('Run Rate History'!E32:AD32&lt;=PERCENTILE(B290:AA290,0.9))*1)),TRIMMEAN(B290:AA290,0.15)),0)</f>
        <v>1679.7179487179487</v>
      </c>
      <c r="X295" s="126" t="s">
        <v>1172</v>
      </c>
      <c r="Y295" s="127">
        <f>SUM(B290:AA290)/26</f>
        <v>1785</v>
      </c>
      <c r="Z295" s="128"/>
      <c r="AA295" s="112" t="s">
        <v>1173</v>
      </c>
      <c r="AB295" s="113">
        <f>'Demand Input MP'!B148</f>
        <v>0</v>
      </c>
      <c r="AC295" s="112">
        <f>'Demand Input MP'!C148</f>
        <v>0</v>
      </c>
      <c r="AD295" s="112">
        <f>'Demand Input MP'!D148</f>
        <v>0</v>
      </c>
      <c r="AE295" s="112">
        <f>'Demand Input MP'!E148</f>
        <v>0</v>
      </c>
      <c r="AF295" s="112">
        <f>'Demand Input MP'!F148</f>
        <v>0</v>
      </c>
      <c r="AG295" s="112">
        <f>'Demand Input MP'!G148</f>
        <v>0</v>
      </c>
      <c r="AH295" s="112">
        <f>'Demand Input MP'!H148</f>
        <v>0</v>
      </c>
      <c r="AI295" s="112">
        <f>'Demand Input MP'!I148</f>
        <v>0</v>
      </c>
      <c r="AJ295" s="112">
        <f>'Demand Input MP'!J148</f>
        <v>0</v>
      </c>
      <c r="AK295" s="112">
        <f>'Demand Input MP'!K148</f>
        <v>0</v>
      </c>
      <c r="AL295" s="112">
        <f>'Demand Input MP'!L148</f>
        <v>0</v>
      </c>
      <c r="AM295" s="112">
        <f>'Demand Input MP'!M148</f>
        <v>0</v>
      </c>
      <c r="AN295" s="112">
        <f>'Demand Input MP'!N148</f>
        <v>0</v>
      </c>
      <c r="AO295" t="s">
        <v>721</v>
      </c>
      <c r="AP295" t="s">
        <v>722</v>
      </c>
      <c r="AQ295" t="str">
        <f>AQ288</f>
        <v/>
      </c>
    </row>
    <row r="296" spans="1:43" ht="14.25" customHeight="1" x14ac:dyDescent="0.25">
      <c r="A296" s="1"/>
      <c r="B296" s="122"/>
      <c r="C296" s="122"/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  <c r="U296" s="122"/>
      <c r="V296" s="124" t="s">
        <v>94</v>
      </c>
      <c r="W296" s="125">
        <f>IFERROR((1*MIN(MAX(X290,0.5*IF(SUM('Run Rate History'!E32:AD32)&gt;0,(MEDIAN(IF(B290:AA290&gt;0,B290:AA290))+MEDIAN(IF('Run Rate History'!E32:AD32&gt;0,'Run Rate History'!E32:AD32)))/2,MEDIAN(IF(B290:AA290&gt;0,B290:AA290)))),2*IF(SUM('Run Rate History'!E32:AD32)&gt;0,(MEDIAN(IF(B290:AA290&gt;0,B290:AA290))+MEDIAN(IF('Run Rate History'!E32:AD32&gt;0,'Run Rate History'!E32:AD32)))/2,MEDIAN(IF(B290:AA290&gt;0,B290:AA290))))+2*MIN(MAX(Y290,0.5*IF(SUM('Run Rate History'!E32:AD32)&gt;0,(MEDIAN(IF(B290:AA290&gt;0,B290:AA290))+MEDIAN(IF('Run Rate History'!E32:AD32&gt;0,'Run Rate History'!E32:AD32)))/2,MEDIAN(IF(B290:AA290&gt;0,B290:AA290)))),2*IF(SUM('Run Rate History'!E32:AD32)&gt;0,(MEDIAN(IF(B290:AA290&gt;0,B290:AA290))+MEDIAN(IF('Run Rate History'!E32:AD32&gt;0,'Run Rate History'!E32:AD32)))/2,MEDIAN(IF(B290:AA290&gt;0,B290:AA290))))+3*MIN(MAX(Z290,0.5*IF(SUM('Run Rate History'!E32:AD32)&gt;0,(MEDIAN(IF(B290:AA290&gt;0,B290:AA290))+MEDIAN(IF('Run Rate History'!E32:AD32&gt;0,'Run Rate History'!E32:AD32)))/2,MEDIAN(IF(B290:AA290&gt;0,B290:AA290)))),2*IF(SUM('Run Rate History'!E32:AD32)&gt;0,(MEDIAN(IF(B290:AA290&gt;0,B290:AA290))+MEDIAN(IF('Run Rate History'!E32:AD32&gt;0,'Run Rate History'!E32:AD32)))/2,MEDIAN(IF(B290:AA290&gt;0,B290:AA290))))+4*MIN(MAX(AA290,0.5*IF(SUM('Run Rate History'!E32:AD32)&gt;0,(MEDIAN(IF(B290:AA290&gt;0,B290:AA290))+MEDIAN(IF('Run Rate History'!E32:AD32&gt;0,'Run Rate History'!E32:AD32)))/2,MEDIAN(IF(B290:AA290&gt;0,B290:AA290)))),2*IF(SUM('Run Rate History'!E32:AD32)&gt;0,(MEDIAN(IF(B290:AA290&gt;0,B290:AA290))+MEDIAN(IF('Run Rate History'!E32:AD32&gt;0,'Run Rate History'!E32:AD32)))/2,MEDIAN(IF(B290:AA290&gt;0,B290:AA290)))))/10,0)</f>
        <v>2163.9</v>
      </c>
      <c r="X296" s="129" t="s">
        <v>1174</v>
      </c>
      <c r="Y296" s="130">
        <f>IFERROR(VLOOKUP(A288,'Stanje zaliha'!A:E,5,FALSE()),0)</f>
        <v>4083</v>
      </c>
      <c r="Z296" s="131"/>
      <c r="AA296" s="113" t="s">
        <v>1175</v>
      </c>
      <c r="AB296" s="118">
        <f t="shared" ref="AB296:AN296" si="56">SUM(AB292:AB295)</f>
        <v>0</v>
      </c>
      <c r="AC296" s="118">
        <f t="shared" si="56"/>
        <v>0</v>
      </c>
      <c r="AD296" s="118">
        <f t="shared" si="56"/>
        <v>0</v>
      </c>
      <c r="AE296" s="118">
        <f t="shared" si="56"/>
        <v>3504</v>
      </c>
      <c r="AF296" s="118">
        <f t="shared" si="56"/>
        <v>2000</v>
      </c>
      <c r="AG296" s="118">
        <f t="shared" si="56"/>
        <v>1004</v>
      </c>
      <c r="AH296" s="118">
        <f t="shared" si="56"/>
        <v>500</v>
      </c>
      <c r="AI296" s="118">
        <f t="shared" si="56"/>
        <v>500</v>
      </c>
      <c r="AJ296" s="118">
        <f t="shared" si="56"/>
        <v>560</v>
      </c>
      <c r="AK296" s="118">
        <f t="shared" si="56"/>
        <v>60</v>
      </c>
      <c r="AL296" s="118">
        <f t="shared" si="56"/>
        <v>60</v>
      </c>
      <c r="AM296" s="118">
        <f t="shared" si="56"/>
        <v>60</v>
      </c>
      <c r="AN296" s="118">
        <f t="shared" si="56"/>
        <v>60</v>
      </c>
      <c r="AO296" t="s">
        <v>723</v>
      </c>
      <c r="AP296" t="s">
        <v>724</v>
      </c>
      <c r="AQ296" t="str">
        <f>AQ288</f>
        <v/>
      </c>
    </row>
    <row r="297" spans="1:43" ht="14.25" customHeight="1" x14ac:dyDescent="0.25">
      <c r="A297" s="1"/>
      <c r="B297" s="122"/>
      <c r="C297" s="122"/>
      <c r="D297" s="122"/>
      <c r="E297" s="122"/>
      <c r="F297" s="122"/>
      <c r="G297" s="122"/>
      <c r="H297" s="122"/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  <c r="U297" s="122"/>
      <c r="V297" s="124" t="s">
        <v>95</v>
      </c>
      <c r="W297" s="125">
        <f>IFERROR(0.6*W296+0.4*W295,0)</f>
        <v>1970.2271794871795</v>
      </c>
      <c r="X297" s="132" t="s">
        <v>1176</v>
      </c>
      <c r="Y297" s="133">
        <f>IFERROR(SUMIF('Popis poslanih narudžbi'!A:A,A288,'Popis poslanih narudžbi'!C:C),0)</f>
        <v>60000</v>
      </c>
      <c r="Z297" s="131"/>
      <c r="AA297" s="134" t="s">
        <v>1177</v>
      </c>
      <c r="AB297" s="118">
        <f t="shared" ref="AB297:AN297" si="57">AB290+AB296</f>
        <v>1579</v>
      </c>
      <c r="AC297" s="118">
        <f t="shared" si="57"/>
        <v>2121</v>
      </c>
      <c r="AD297" s="118">
        <f t="shared" si="57"/>
        <v>1687</v>
      </c>
      <c r="AE297" s="118">
        <f t="shared" si="57"/>
        <v>5037</v>
      </c>
      <c r="AF297" s="118">
        <f t="shared" si="57"/>
        <v>3716</v>
      </c>
      <c r="AG297" s="118">
        <f t="shared" si="57"/>
        <v>2708</v>
      </c>
      <c r="AH297" s="118">
        <f t="shared" si="57"/>
        <v>2372</v>
      </c>
      <c r="AI297" s="118">
        <f t="shared" si="57"/>
        <v>2246</v>
      </c>
      <c r="AJ297" s="118">
        <f t="shared" si="57"/>
        <v>2227</v>
      </c>
      <c r="AK297" s="118">
        <f t="shared" si="57"/>
        <v>1963</v>
      </c>
      <c r="AL297" s="118">
        <f t="shared" si="57"/>
        <v>1724</v>
      </c>
      <c r="AM297" s="118">
        <f t="shared" si="57"/>
        <v>1667</v>
      </c>
      <c r="AN297" s="118">
        <f t="shared" si="57"/>
        <v>1904</v>
      </c>
      <c r="AO297" t="s">
        <v>725</v>
      </c>
      <c r="AP297" t="s">
        <v>726</v>
      </c>
      <c r="AQ297" t="str">
        <f>AQ288</f>
        <v/>
      </c>
    </row>
    <row r="298" spans="1:43" ht="14.25" customHeight="1" x14ac:dyDescent="0.25">
      <c r="A298" s="107" t="str">
        <f>'Run Rate'!A33</f>
        <v>ZOE12401</v>
      </c>
      <c r="B298" s="135" t="str">
        <f>'Run Rate'!B33</f>
        <v>ZOE Allure Marine Collagen 25000 500ml</v>
      </c>
      <c r="C298" s="135" t="str">
        <f>'Run Rate'!C33</f>
        <v>SPORTSKA PREHRANA</v>
      </c>
      <c r="D298" s="135" t="str">
        <f>'Run Rate'!D33</f>
        <v>01 GOLD</v>
      </c>
      <c r="E298" s="122"/>
      <c r="F298" s="122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  <c r="AD298" s="122"/>
      <c r="AE298" s="122"/>
      <c r="AF298" s="122"/>
      <c r="AG298" s="122"/>
      <c r="AH298" s="122"/>
      <c r="AI298" s="122"/>
      <c r="AJ298" s="122"/>
      <c r="AK298" s="122"/>
      <c r="AL298" s="122"/>
      <c r="AM298" s="122"/>
      <c r="AN298" s="122"/>
      <c r="AO298" t="s">
        <v>727</v>
      </c>
      <c r="AP298" t="s">
        <v>728</v>
      </c>
      <c r="AQ298" t="str">
        <f>IF(AND(OR($B$1="ALL",$B$1=C298),OR($E$1="ALL",$E$1=D298),OR($B$2="ALL",$B$2=A298),OR($E$2="ALL",IFERROR(SEARCH($E$2,B298),0)&gt;0)),"MATCH","")</f>
        <v/>
      </c>
    </row>
    <row r="299" spans="1:43" ht="14.25" customHeight="1" x14ac:dyDescent="0.25">
      <c r="A299" s="108" t="s">
        <v>1137</v>
      </c>
      <c r="B299" s="136" t="s">
        <v>1138</v>
      </c>
      <c r="C299" s="136" t="s">
        <v>1139</v>
      </c>
      <c r="D299" s="136" t="s">
        <v>1140</v>
      </c>
      <c r="E299" s="136" t="s">
        <v>1141</v>
      </c>
      <c r="F299" s="136" t="s">
        <v>1142</v>
      </c>
      <c r="G299" s="136" t="s">
        <v>1143</v>
      </c>
      <c r="H299" s="136" t="s">
        <v>1144</v>
      </c>
      <c r="I299" s="136" t="s">
        <v>1145</v>
      </c>
      <c r="J299" s="136" t="s">
        <v>1146</v>
      </c>
      <c r="K299" s="136" t="s">
        <v>1147</v>
      </c>
      <c r="L299" s="136" t="s">
        <v>1148</v>
      </c>
      <c r="M299" s="136" t="s">
        <v>1149</v>
      </c>
      <c r="N299" s="136" t="s">
        <v>1150</v>
      </c>
      <c r="O299" s="136" t="s">
        <v>1151</v>
      </c>
      <c r="P299" s="136" t="s">
        <v>1152</v>
      </c>
      <c r="Q299" s="136" t="s">
        <v>1153</v>
      </c>
      <c r="R299" s="136" t="s">
        <v>1154</v>
      </c>
      <c r="S299" s="136" t="s">
        <v>1155</v>
      </c>
      <c r="T299" s="136" t="s">
        <v>1156</v>
      </c>
      <c r="U299" s="136" t="s">
        <v>1157</v>
      </c>
      <c r="V299" s="136" t="s">
        <v>1158</v>
      </c>
      <c r="W299" s="136" t="s">
        <v>1159</v>
      </c>
      <c r="X299" s="136" t="s">
        <v>1160</v>
      </c>
      <c r="Y299" s="136" t="s">
        <v>1161</v>
      </c>
      <c r="Z299" s="136" t="s">
        <v>1162</v>
      </c>
      <c r="AA299" s="136" t="s">
        <v>1163</v>
      </c>
      <c r="AB299" s="137" t="s">
        <v>156</v>
      </c>
      <c r="AC299" s="137" t="s">
        <v>157</v>
      </c>
      <c r="AD299" s="137" t="s">
        <v>158</v>
      </c>
      <c r="AE299" s="137" t="s">
        <v>139</v>
      </c>
      <c r="AF299" s="138" t="s">
        <v>140</v>
      </c>
      <c r="AG299" s="138" t="s">
        <v>141</v>
      </c>
      <c r="AH299" s="138" t="s">
        <v>142</v>
      </c>
      <c r="AI299" s="138" t="s">
        <v>143</v>
      </c>
      <c r="AJ299" s="139" t="s">
        <v>144</v>
      </c>
      <c r="AK299" s="139" t="s">
        <v>145</v>
      </c>
      <c r="AL299" s="139" t="s">
        <v>146</v>
      </c>
      <c r="AM299" s="140" t="s">
        <v>147</v>
      </c>
      <c r="AN299" s="140" t="s">
        <v>148</v>
      </c>
      <c r="AO299" t="s">
        <v>729</v>
      </c>
      <c r="AP299" t="s">
        <v>730</v>
      </c>
      <c r="AQ299" t="str">
        <f>AQ298</f>
        <v/>
      </c>
    </row>
    <row r="300" spans="1:43" ht="14.25" customHeight="1" x14ac:dyDescent="0.25">
      <c r="A300" s="99" t="s">
        <v>1164</v>
      </c>
      <c r="B300" s="112">
        <f>'Run Rate'!E33</f>
        <v>89</v>
      </c>
      <c r="C300" s="112">
        <f>'Run Rate'!F33</f>
        <v>19</v>
      </c>
      <c r="D300" s="112">
        <f>'Run Rate'!G33</f>
        <v>122</v>
      </c>
      <c r="E300" s="112">
        <f>'Run Rate'!H33</f>
        <v>33</v>
      </c>
      <c r="F300" s="112">
        <f>'Run Rate'!I33</f>
        <v>69</v>
      </c>
      <c r="G300" s="112">
        <f>'Run Rate'!J33</f>
        <v>99</v>
      </c>
      <c r="H300" s="112">
        <f>'Run Rate'!K33</f>
        <v>491</v>
      </c>
      <c r="I300" s="112">
        <f>'Run Rate'!L33</f>
        <v>123</v>
      </c>
      <c r="J300" s="112">
        <f>'Run Rate'!M33</f>
        <v>68</v>
      </c>
      <c r="K300" s="112">
        <f>'Run Rate'!N33</f>
        <v>16</v>
      </c>
      <c r="L300" s="112">
        <f>'Run Rate'!O33</f>
        <v>22</v>
      </c>
      <c r="M300" s="112">
        <f>'Run Rate'!P33</f>
        <v>18</v>
      </c>
      <c r="N300" s="112">
        <f>'Run Rate'!Q33</f>
        <v>6</v>
      </c>
      <c r="O300" s="112">
        <f>'Run Rate'!R33</f>
        <v>321</v>
      </c>
      <c r="P300" s="112">
        <f>'Run Rate'!S33</f>
        <v>15</v>
      </c>
      <c r="Q300" s="112">
        <f>'Run Rate'!T33</f>
        <v>24</v>
      </c>
      <c r="R300" s="112">
        <f>'Run Rate'!U33</f>
        <v>390</v>
      </c>
      <c r="S300" s="112">
        <f>'Run Rate'!V33</f>
        <v>28</v>
      </c>
      <c r="T300" s="112">
        <f>'Run Rate'!W33</f>
        <v>338</v>
      </c>
      <c r="U300" s="112">
        <f>'Run Rate'!X33</f>
        <v>13</v>
      </c>
      <c r="V300" s="112">
        <f>'Run Rate'!Y33</f>
        <v>12</v>
      </c>
      <c r="W300" s="112">
        <f>'Run Rate'!Z33</f>
        <v>15</v>
      </c>
      <c r="X300" s="112">
        <f>'Run Rate'!AA33</f>
        <v>159</v>
      </c>
      <c r="Y300" s="112">
        <f>'Run Rate'!AB33</f>
        <v>142</v>
      </c>
      <c r="Z300" s="112">
        <f>'Run Rate'!AC33</f>
        <v>139</v>
      </c>
      <c r="AA300" s="112">
        <f>'Run Rate'!AD33</f>
        <v>77</v>
      </c>
      <c r="AB300" s="113">
        <v>97</v>
      </c>
      <c r="AC300" s="112">
        <v>96</v>
      </c>
      <c r="AD300" s="112">
        <v>95</v>
      </c>
      <c r="AE300" s="112">
        <v>93</v>
      </c>
      <c r="AF300" s="112">
        <v>92</v>
      </c>
      <c r="AG300" s="112">
        <v>102</v>
      </c>
      <c r="AH300" s="112">
        <v>101</v>
      </c>
      <c r="AI300" s="112">
        <v>100</v>
      </c>
      <c r="AJ300" s="112">
        <v>100</v>
      </c>
      <c r="AK300" s="112">
        <v>99</v>
      </c>
      <c r="AL300" s="112">
        <v>99</v>
      </c>
      <c r="AM300" s="112">
        <v>99</v>
      </c>
      <c r="AN300" s="112">
        <v>98</v>
      </c>
      <c r="AO300" t="s">
        <v>731</v>
      </c>
      <c r="AP300" t="s">
        <v>732</v>
      </c>
      <c r="AQ300" t="str">
        <f>AQ298</f>
        <v/>
      </c>
    </row>
    <row r="301" spans="1:43" ht="14.25" customHeight="1" x14ac:dyDescent="0.25">
      <c r="A301" s="99" t="s">
        <v>1165</v>
      </c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5"/>
      <c r="X301" s="115"/>
      <c r="Y301" s="115"/>
      <c r="Z301" s="115"/>
      <c r="AA301" s="112" t="s">
        <v>1166</v>
      </c>
      <c r="AB301" s="113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t="s">
        <v>733</v>
      </c>
      <c r="AP301" t="s">
        <v>734</v>
      </c>
      <c r="AQ301" t="str">
        <f>AQ298</f>
        <v/>
      </c>
    </row>
    <row r="302" spans="1:43" ht="14.25" customHeight="1" x14ac:dyDescent="0.25">
      <c r="A302" s="99" t="s">
        <v>1167</v>
      </c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5"/>
      <c r="X302" s="116"/>
      <c r="Y302" s="117"/>
      <c r="Z302" s="115"/>
      <c r="AA302" s="112" t="s">
        <v>1168</v>
      </c>
      <c r="AB302" s="113">
        <f>'Demand Input VP'!B154</f>
        <v>0</v>
      </c>
      <c r="AC302" s="112">
        <f>'Demand Input VP'!C154</f>
        <v>0</v>
      </c>
      <c r="AD302" s="112">
        <f>'Demand Input VP'!D154</f>
        <v>0</v>
      </c>
      <c r="AE302" s="112">
        <f>'Demand Input VP'!E154</f>
        <v>0</v>
      </c>
      <c r="AF302" s="112">
        <f>'Demand Input VP'!F154</f>
        <v>0</v>
      </c>
      <c r="AG302" s="112">
        <f>'Demand Input VP'!G154</f>
        <v>0</v>
      </c>
      <c r="AH302" s="112">
        <f>'Demand Input VP'!H154</f>
        <v>0</v>
      </c>
      <c r="AI302" s="112">
        <f>'Demand Input VP'!I154</f>
        <v>0</v>
      </c>
      <c r="AJ302" s="112">
        <f>'Demand Input VP'!J154</f>
        <v>0</v>
      </c>
      <c r="AK302" s="112">
        <f>'Demand Input VP'!K154</f>
        <v>0</v>
      </c>
      <c r="AL302" s="112">
        <f>'Demand Input VP'!L154</f>
        <v>0</v>
      </c>
      <c r="AM302" s="112">
        <f>'Demand Input VP'!M154</f>
        <v>0</v>
      </c>
      <c r="AN302" s="112">
        <f>'Demand Input VP'!N154</f>
        <v>0</v>
      </c>
      <c r="AO302" t="s">
        <v>735</v>
      </c>
      <c r="AP302" t="s">
        <v>736</v>
      </c>
      <c r="AQ302" t="str">
        <f>AQ298</f>
        <v/>
      </c>
    </row>
    <row r="303" spans="1:43" ht="14.25" customHeight="1" x14ac:dyDescent="0.25">
      <c r="A303" s="99" t="s">
        <v>1169</v>
      </c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5"/>
      <c r="X303" s="116"/>
      <c r="Y303" s="117"/>
      <c r="Z303" s="119"/>
      <c r="AA303" s="120" t="s">
        <v>1170</v>
      </c>
      <c r="AB303" s="121">
        <f>'Demand Input VP'!B153</f>
        <v>0</v>
      </c>
      <c r="AC303" s="120">
        <f>'Demand Input VP'!C153</f>
        <v>0</v>
      </c>
      <c r="AD303" s="120">
        <f>'Demand Input VP'!D153</f>
        <v>0</v>
      </c>
      <c r="AE303" s="120">
        <f>'Demand Input VP'!E153</f>
        <v>0</v>
      </c>
      <c r="AF303" s="120">
        <f>'Demand Input VP'!F153</f>
        <v>0</v>
      </c>
      <c r="AG303" s="120">
        <f>'Demand Input VP'!G153</f>
        <v>0</v>
      </c>
      <c r="AH303" s="120">
        <f>'Demand Input VP'!H153</f>
        <v>0</v>
      </c>
      <c r="AI303" s="120">
        <f>'Demand Input VP'!I153</f>
        <v>0</v>
      </c>
      <c r="AJ303" s="120">
        <f>'Demand Input VP'!J153</f>
        <v>0</v>
      </c>
      <c r="AK303" s="120">
        <f>'Demand Input VP'!K153</f>
        <v>0</v>
      </c>
      <c r="AL303" s="120">
        <f>'Demand Input VP'!L153</f>
        <v>0</v>
      </c>
      <c r="AM303" s="120">
        <f>'Demand Input VP'!M153</f>
        <v>0</v>
      </c>
      <c r="AN303" s="120">
        <f>'Demand Input VP'!N153</f>
        <v>0</v>
      </c>
      <c r="AO303" t="s">
        <v>737</v>
      </c>
      <c r="AP303" t="s">
        <v>738</v>
      </c>
      <c r="AQ303" t="str">
        <f>AQ298</f>
        <v/>
      </c>
    </row>
    <row r="304" spans="1:43" ht="14.25" customHeight="1" x14ac:dyDescent="0.25">
      <c r="A304" s="1"/>
      <c r="B304" s="122"/>
      <c r="C304" s="122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  <c r="U304" s="122"/>
      <c r="V304" s="122"/>
      <c r="W304" s="123"/>
      <c r="X304" s="116"/>
      <c r="Y304" s="117"/>
      <c r="Z304" s="123"/>
      <c r="AA304" s="112" t="s">
        <v>1171</v>
      </c>
      <c r="AB304" s="113">
        <f>'Demand Input MP'!B154</f>
        <v>60</v>
      </c>
      <c r="AC304" s="112">
        <f>'Demand Input MP'!C154</f>
        <v>100</v>
      </c>
      <c r="AD304" s="112">
        <f>'Demand Input MP'!D154</f>
        <v>100</v>
      </c>
      <c r="AE304" s="112">
        <f>'Demand Input MP'!E154</f>
        <v>100</v>
      </c>
      <c r="AF304" s="112">
        <f>'Demand Input MP'!F154</f>
        <v>100</v>
      </c>
      <c r="AG304" s="112">
        <f>'Demand Input MP'!G154</f>
        <v>0</v>
      </c>
      <c r="AH304" s="112">
        <f>'Demand Input MP'!H154</f>
        <v>0</v>
      </c>
      <c r="AI304" s="112">
        <f>'Demand Input MP'!I154</f>
        <v>0</v>
      </c>
      <c r="AJ304" s="112">
        <f>'Demand Input MP'!J154</f>
        <v>0</v>
      </c>
      <c r="AK304" s="112">
        <f>'Demand Input MP'!K154</f>
        <v>0</v>
      </c>
      <c r="AL304" s="112">
        <f>'Demand Input MP'!L154</f>
        <v>0</v>
      </c>
      <c r="AM304" s="112">
        <f>'Demand Input MP'!M154</f>
        <v>0</v>
      </c>
      <c r="AN304" s="112">
        <f>'Demand Input MP'!N154</f>
        <v>0</v>
      </c>
      <c r="AO304" t="s">
        <v>739</v>
      </c>
      <c r="AP304" t="s">
        <v>740</v>
      </c>
      <c r="AQ304" t="str">
        <f>AQ298</f>
        <v/>
      </c>
    </row>
    <row r="305" spans="1:43" ht="14.25" customHeight="1" x14ac:dyDescent="0.25">
      <c r="A305" s="1"/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  <c r="U305" s="122"/>
      <c r="V305" s="124" t="s">
        <v>91</v>
      </c>
      <c r="W305" s="125">
        <f>IFERROR(IF(SUM('Run Rate History'!E33:AD33)&gt;0,(SUMPRODUCT((B300:AA300&gt;=PERCENTILE(B300:AA300,0.1))*(B300:AA300&lt;=PERCENTILE(B300:AA300,0.9))*B300:AA300)+SUMPRODUCT(('Run Rate History'!E33:AD33&gt;=PERCENTILE(B300:AA300,0.1))*('Run Rate History'!E33:AD33&lt;=PERCENTILE(B300:AA300,0.9))*'Run Rate History'!E33:AD33))/(SUMPRODUCT((B300:AA300&gt;=PERCENTILE(B300:AA300,0.1))*(B300:AA300&lt;=PERCENTILE(B300:AA300,0.9))*1)+SUMPRODUCT(('Run Rate History'!E33:AD33&gt;=PERCENTILE(B300:AA300,0.1))*('Run Rate History'!E33:AD33&lt;=PERCENTILE(B300:AA300,0.9))*1)),TRIMMEAN(B300:AA300,0.15)),0)</f>
        <v>85.659090909090907</v>
      </c>
      <c r="X305" s="126" t="s">
        <v>1172</v>
      </c>
      <c r="Y305" s="127">
        <f>SUM(B300:AA300)/26</f>
        <v>109.53846153846153</v>
      </c>
      <c r="Z305" s="128"/>
      <c r="AA305" s="112" t="s">
        <v>1173</v>
      </c>
      <c r="AB305" s="113">
        <f>'Demand Input MP'!B153</f>
        <v>0</v>
      </c>
      <c r="AC305" s="112">
        <f>'Demand Input MP'!C153</f>
        <v>0</v>
      </c>
      <c r="AD305" s="112">
        <f>'Demand Input MP'!D153</f>
        <v>0</v>
      </c>
      <c r="AE305" s="112">
        <f>'Demand Input MP'!E153</f>
        <v>0</v>
      </c>
      <c r="AF305" s="112">
        <f>'Demand Input MP'!F153</f>
        <v>0</v>
      </c>
      <c r="AG305" s="112">
        <f>'Demand Input MP'!G153</f>
        <v>0</v>
      </c>
      <c r="AH305" s="112">
        <f>'Demand Input MP'!H153</f>
        <v>0</v>
      </c>
      <c r="AI305" s="112">
        <f>'Demand Input MP'!I153</f>
        <v>0</v>
      </c>
      <c r="AJ305" s="112">
        <f>'Demand Input MP'!J153</f>
        <v>0</v>
      </c>
      <c r="AK305" s="112">
        <f>'Demand Input MP'!K153</f>
        <v>0</v>
      </c>
      <c r="AL305" s="112">
        <f>'Demand Input MP'!L153</f>
        <v>0</v>
      </c>
      <c r="AM305" s="112">
        <f>'Demand Input MP'!M153</f>
        <v>0</v>
      </c>
      <c r="AN305" s="112">
        <f>'Demand Input MP'!N153</f>
        <v>0</v>
      </c>
      <c r="AO305" t="s">
        <v>741</v>
      </c>
      <c r="AP305" t="s">
        <v>742</v>
      </c>
      <c r="AQ305" t="str">
        <f>AQ298</f>
        <v/>
      </c>
    </row>
    <row r="306" spans="1:43" ht="14.25" customHeight="1" x14ac:dyDescent="0.25">
      <c r="A306" s="1"/>
      <c r="B306" s="122"/>
      <c r="C306" s="122"/>
      <c r="D306" s="122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  <c r="U306" s="122"/>
      <c r="V306" s="124" t="s">
        <v>94</v>
      </c>
      <c r="W306" s="125">
        <f>IFERROR((1*MIN(MAX(X300,0.5*IF(SUM('Run Rate History'!E33:AD33)&gt;0,(MEDIAN(IF(B300:AA300&gt;0,B300:AA300))+MEDIAN(IF('Run Rate History'!E33:AD33&gt;0,'Run Rate History'!E33:AD33)))/2,MEDIAN(IF(B300:AA300&gt;0,B300:AA300)))),2*IF(SUM('Run Rate History'!E33:AD33)&gt;0,(MEDIAN(IF(B300:AA300&gt;0,B300:AA300))+MEDIAN(IF('Run Rate History'!E33:AD33&gt;0,'Run Rate History'!E33:AD33)))/2,MEDIAN(IF(B300:AA300&gt;0,B300:AA300))))+2*MIN(MAX(Y300,0.5*IF(SUM('Run Rate History'!E33:AD33)&gt;0,(MEDIAN(IF(B300:AA300&gt;0,B300:AA300))+MEDIAN(IF('Run Rate History'!E33:AD33&gt;0,'Run Rate History'!E33:AD33)))/2,MEDIAN(IF(B300:AA300&gt;0,B300:AA300)))),2*IF(SUM('Run Rate History'!E33:AD33)&gt;0,(MEDIAN(IF(B300:AA300&gt;0,B300:AA300))+MEDIAN(IF('Run Rate History'!E33:AD33&gt;0,'Run Rate History'!E33:AD33)))/2,MEDIAN(IF(B300:AA300&gt;0,B300:AA300))))+3*MIN(MAX(Z300,0.5*IF(SUM('Run Rate History'!E33:AD33)&gt;0,(MEDIAN(IF(B300:AA300&gt;0,B300:AA300))+MEDIAN(IF('Run Rate History'!E33:AD33&gt;0,'Run Rate History'!E33:AD33)))/2,MEDIAN(IF(B300:AA300&gt;0,B300:AA300)))),2*IF(SUM('Run Rate History'!E33:AD33)&gt;0,(MEDIAN(IF(B300:AA300&gt;0,B300:AA300))+MEDIAN(IF('Run Rate History'!E33:AD33&gt;0,'Run Rate History'!E33:AD33)))/2,MEDIAN(IF(B300:AA300&gt;0,B300:AA300))))+4*MIN(MAX(AA300,0.5*IF(SUM('Run Rate History'!E33:AD33)&gt;0,(MEDIAN(IF(B300:AA300&gt;0,B300:AA300))+MEDIAN(IF('Run Rate History'!E33:AD33&gt;0,'Run Rate History'!E33:AD33)))/2,MEDIAN(IF(B300:AA300&gt;0,B300:AA300)))),2*IF(SUM('Run Rate History'!E33:AD33)&gt;0,(MEDIAN(IF(B300:AA300&gt;0,B300:AA300))+MEDIAN(IF('Run Rate History'!E33:AD33&gt;0,'Run Rate History'!E33:AD33)))/2,MEDIAN(IF(B300:AA300&gt;0,B300:AA300)))))/10,0)</f>
        <v>116.7</v>
      </c>
      <c r="X306" s="129" t="s">
        <v>1174</v>
      </c>
      <c r="Y306" s="130">
        <f>IFERROR(VLOOKUP(A298,'Stanje zaliha'!A:E,5,FALSE()),0)</f>
        <v>757</v>
      </c>
      <c r="Z306" s="131"/>
      <c r="AA306" s="113" t="s">
        <v>1175</v>
      </c>
      <c r="AB306" s="118">
        <f t="shared" ref="AB306:AN306" si="58">SUM(AB302:AB305)</f>
        <v>60</v>
      </c>
      <c r="AC306" s="118">
        <f t="shared" si="58"/>
        <v>100</v>
      </c>
      <c r="AD306" s="118">
        <f t="shared" si="58"/>
        <v>100</v>
      </c>
      <c r="AE306" s="118">
        <f t="shared" si="58"/>
        <v>100</v>
      </c>
      <c r="AF306" s="118">
        <f t="shared" si="58"/>
        <v>100</v>
      </c>
      <c r="AG306" s="118">
        <f t="shared" si="58"/>
        <v>0</v>
      </c>
      <c r="AH306" s="118">
        <f t="shared" si="58"/>
        <v>0</v>
      </c>
      <c r="AI306" s="118">
        <f t="shared" si="58"/>
        <v>0</v>
      </c>
      <c r="AJ306" s="118">
        <f t="shared" si="58"/>
        <v>0</v>
      </c>
      <c r="AK306" s="118">
        <f t="shared" si="58"/>
        <v>0</v>
      </c>
      <c r="AL306" s="118">
        <f t="shared" si="58"/>
        <v>0</v>
      </c>
      <c r="AM306" s="118">
        <f t="shared" si="58"/>
        <v>0</v>
      </c>
      <c r="AN306" s="118">
        <f t="shared" si="58"/>
        <v>0</v>
      </c>
      <c r="AO306" t="s">
        <v>743</v>
      </c>
      <c r="AP306" t="s">
        <v>744</v>
      </c>
      <c r="AQ306" t="str">
        <f>AQ298</f>
        <v/>
      </c>
    </row>
    <row r="307" spans="1:43" ht="14.25" customHeight="1" x14ac:dyDescent="0.25">
      <c r="A307" s="1"/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  <c r="U307" s="122"/>
      <c r="V307" s="124" t="s">
        <v>95</v>
      </c>
      <c r="W307" s="125">
        <f>IFERROR(0.6*W306+0.4*W305,0)</f>
        <v>104.28363636363636</v>
      </c>
      <c r="X307" s="132" t="s">
        <v>1176</v>
      </c>
      <c r="Y307" s="133">
        <f>IFERROR(SUMIF('Popis poslanih narudžbi'!A:A,A298,'Popis poslanih narudžbi'!C:C),0)</f>
        <v>0</v>
      </c>
      <c r="Z307" s="131"/>
      <c r="AA307" s="134" t="s">
        <v>1177</v>
      </c>
      <c r="AB307" s="118">
        <f t="shared" ref="AB307:AN307" si="59">AB300+AB306</f>
        <v>157</v>
      </c>
      <c r="AC307" s="118">
        <f t="shared" si="59"/>
        <v>196</v>
      </c>
      <c r="AD307" s="118">
        <f t="shared" si="59"/>
        <v>195</v>
      </c>
      <c r="AE307" s="118">
        <f t="shared" si="59"/>
        <v>193</v>
      </c>
      <c r="AF307" s="118">
        <f t="shared" si="59"/>
        <v>192</v>
      </c>
      <c r="AG307" s="118">
        <f t="shared" si="59"/>
        <v>102</v>
      </c>
      <c r="AH307" s="118">
        <f t="shared" si="59"/>
        <v>101</v>
      </c>
      <c r="AI307" s="118">
        <f t="shared" si="59"/>
        <v>100</v>
      </c>
      <c r="AJ307" s="118">
        <f t="shared" si="59"/>
        <v>100</v>
      </c>
      <c r="AK307" s="118">
        <f t="shared" si="59"/>
        <v>99</v>
      </c>
      <c r="AL307" s="118">
        <f t="shared" si="59"/>
        <v>99</v>
      </c>
      <c r="AM307" s="118">
        <f t="shared" si="59"/>
        <v>99</v>
      </c>
      <c r="AN307" s="118">
        <f t="shared" si="59"/>
        <v>98</v>
      </c>
      <c r="AO307" t="s">
        <v>745</v>
      </c>
      <c r="AP307" t="s">
        <v>746</v>
      </c>
      <c r="AQ307" t="str">
        <f>AQ298</f>
        <v/>
      </c>
    </row>
    <row r="308" spans="1:43" ht="14.25" customHeight="1" x14ac:dyDescent="0.25">
      <c r="A308" s="107" t="str">
        <f>'Run Rate'!A34</f>
        <v>POL09748</v>
      </c>
      <c r="B308" s="135" t="str">
        <f>'Run Rate'!B34</f>
        <v>Polleo 1st Whey 2,27kg Cookies &amp; Cream</v>
      </c>
      <c r="C308" s="135" t="str">
        <f>'Run Rate'!C34</f>
        <v>PROTEINI</v>
      </c>
      <c r="D308" s="135" t="str">
        <f>'Run Rate'!D34</f>
        <v>01 GOLD</v>
      </c>
      <c r="E308" s="122"/>
      <c r="F308" s="122"/>
      <c r="G308" s="122"/>
      <c r="H308" s="122"/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  <c r="U308" s="122"/>
      <c r="V308" s="122"/>
      <c r="W308" s="122"/>
      <c r="X308" s="122"/>
      <c r="Y308" s="122"/>
      <c r="Z308" s="122"/>
      <c r="AA308" s="122"/>
      <c r="AB308" s="122"/>
      <c r="AC308" s="122"/>
      <c r="AD308" s="122"/>
      <c r="AE308" s="122"/>
      <c r="AF308" s="122"/>
      <c r="AG308" s="122"/>
      <c r="AH308" s="122"/>
      <c r="AI308" s="122"/>
      <c r="AJ308" s="122"/>
      <c r="AK308" s="122"/>
      <c r="AL308" s="122"/>
      <c r="AM308" s="122"/>
      <c r="AN308" s="122"/>
      <c r="AO308" t="s">
        <v>747</v>
      </c>
      <c r="AP308" t="s">
        <v>748</v>
      </c>
      <c r="AQ308" t="str">
        <f>IF(AND(OR($B$1="ALL",$B$1=C308),OR($E$1="ALL",$E$1=D308),OR($B$2="ALL",$B$2=A308),OR($E$2="ALL",IFERROR(SEARCH($E$2,B308),0)&gt;0)),"MATCH","")</f>
        <v/>
      </c>
    </row>
    <row r="309" spans="1:43" ht="14.25" customHeight="1" x14ac:dyDescent="0.25">
      <c r="A309" s="108" t="s">
        <v>1137</v>
      </c>
      <c r="B309" s="136" t="s">
        <v>1138</v>
      </c>
      <c r="C309" s="136" t="s">
        <v>1139</v>
      </c>
      <c r="D309" s="136" t="s">
        <v>1140</v>
      </c>
      <c r="E309" s="136" t="s">
        <v>1141</v>
      </c>
      <c r="F309" s="136" t="s">
        <v>1142</v>
      </c>
      <c r="G309" s="136" t="s">
        <v>1143</v>
      </c>
      <c r="H309" s="136" t="s">
        <v>1144</v>
      </c>
      <c r="I309" s="136" t="s">
        <v>1145</v>
      </c>
      <c r="J309" s="136" t="s">
        <v>1146</v>
      </c>
      <c r="K309" s="136" t="s">
        <v>1147</v>
      </c>
      <c r="L309" s="136" t="s">
        <v>1148</v>
      </c>
      <c r="M309" s="136" t="s">
        <v>1149</v>
      </c>
      <c r="N309" s="136" t="s">
        <v>1150</v>
      </c>
      <c r="O309" s="136" t="s">
        <v>1151</v>
      </c>
      <c r="P309" s="136" t="s">
        <v>1152</v>
      </c>
      <c r="Q309" s="136" t="s">
        <v>1153</v>
      </c>
      <c r="R309" s="136" t="s">
        <v>1154</v>
      </c>
      <c r="S309" s="136" t="s">
        <v>1155</v>
      </c>
      <c r="T309" s="136" t="s">
        <v>1156</v>
      </c>
      <c r="U309" s="136" t="s">
        <v>1157</v>
      </c>
      <c r="V309" s="136" t="s">
        <v>1158</v>
      </c>
      <c r="W309" s="136" t="s">
        <v>1159</v>
      </c>
      <c r="X309" s="136" t="s">
        <v>1160</v>
      </c>
      <c r="Y309" s="136" t="s">
        <v>1161</v>
      </c>
      <c r="Z309" s="136" t="s">
        <v>1162</v>
      </c>
      <c r="AA309" s="136" t="s">
        <v>1163</v>
      </c>
      <c r="AB309" s="137" t="s">
        <v>156</v>
      </c>
      <c r="AC309" s="137" t="s">
        <v>157</v>
      </c>
      <c r="AD309" s="137" t="s">
        <v>158</v>
      </c>
      <c r="AE309" s="137" t="s">
        <v>139</v>
      </c>
      <c r="AF309" s="138" t="s">
        <v>140</v>
      </c>
      <c r="AG309" s="138" t="s">
        <v>141</v>
      </c>
      <c r="AH309" s="138" t="s">
        <v>142</v>
      </c>
      <c r="AI309" s="138" t="s">
        <v>143</v>
      </c>
      <c r="AJ309" s="139" t="s">
        <v>144</v>
      </c>
      <c r="AK309" s="139" t="s">
        <v>145</v>
      </c>
      <c r="AL309" s="139" t="s">
        <v>146</v>
      </c>
      <c r="AM309" s="140" t="s">
        <v>147</v>
      </c>
      <c r="AN309" s="140" t="s">
        <v>148</v>
      </c>
      <c r="AO309" t="s">
        <v>749</v>
      </c>
      <c r="AP309" t="s">
        <v>750</v>
      </c>
      <c r="AQ309" t="str">
        <f>AQ308</f>
        <v/>
      </c>
    </row>
    <row r="310" spans="1:43" ht="14.25" customHeight="1" x14ac:dyDescent="0.25">
      <c r="A310" s="99" t="s">
        <v>1164</v>
      </c>
      <c r="B310" s="112">
        <f>'Run Rate'!E34</f>
        <v>55</v>
      </c>
      <c r="C310" s="112">
        <f>'Run Rate'!F34</f>
        <v>43</v>
      </c>
      <c r="D310" s="112">
        <f>'Run Rate'!G34</f>
        <v>50</v>
      </c>
      <c r="E310" s="112">
        <f>'Run Rate'!H34</f>
        <v>48</v>
      </c>
      <c r="F310" s="112">
        <f>'Run Rate'!I34</f>
        <v>118</v>
      </c>
      <c r="G310" s="112">
        <f>'Run Rate'!J34</f>
        <v>94</v>
      </c>
      <c r="H310" s="112">
        <f>'Run Rate'!K34</f>
        <v>112</v>
      </c>
      <c r="I310" s="112">
        <f>'Run Rate'!L34</f>
        <v>63</v>
      </c>
      <c r="J310" s="112">
        <f>'Run Rate'!M34</f>
        <v>129</v>
      </c>
      <c r="K310" s="112">
        <f>'Run Rate'!N34</f>
        <v>48</v>
      </c>
      <c r="L310" s="112">
        <f>'Run Rate'!O34</f>
        <v>51</v>
      </c>
      <c r="M310" s="112">
        <f>'Run Rate'!P34</f>
        <v>66</v>
      </c>
      <c r="N310" s="112">
        <f>'Run Rate'!Q34</f>
        <v>50</v>
      </c>
      <c r="O310" s="112">
        <f>'Run Rate'!R34</f>
        <v>34</v>
      </c>
      <c r="P310" s="112">
        <f>'Run Rate'!S34</f>
        <v>16</v>
      </c>
      <c r="Q310" s="112">
        <f>'Run Rate'!T34</f>
        <v>39</v>
      </c>
      <c r="R310" s="112">
        <f>'Run Rate'!U34</f>
        <v>53</v>
      </c>
      <c r="S310" s="112">
        <f>'Run Rate'!V34</f>
        <v>118</v>
      </c>
      <c r="T310" s="112">
        <f>'Run Rate'!W34</f>
        <v>51</v>
      </c>
      <c r="U310" s="112">
        <f>'Run Rate'!X34</f>
        <v>37</v>
      </c>
      <c r="V310" s="112">
        <f>'Run Rate'!Y34</f>
        <v>40</v>
      </c>
      <c r="W310" s="112">
        <f>'Run Rate'!Z34</f>
        <v>12</v>
      </c>
      <c r="X310" s="112">
        <f>'Run Rate'!AA34</f>
        <v>41</v>
      </c>
      <c r="Y310" s="112">
        <f>'Run Rate'!AB34</f>
        <v>83</v>
      </c>
      <c r="Z310" s="112">
        <f>'Run Rate'!AC34</f>
        <v>102</v>
      </c>
      <c r="AA310" s="112">
        <f>'Run Rate'!AD34</f>
        <v>166</v>
      </c>
      <c r="AB310" s="113">
        <v>66</v>
      </c>
      <c r="AC310" s="112">
        <v>66</v>
      </c>
      <c r="AD310" s="112">
        <v>66</v>
      </c>
      <c r="AE310" s="112">
        <v>66</v>
      </c>
      <c r="AF310" s="112">
        <v>66</v>
      </c>
      <c r="AG310" s="112">
        <v>66</v>
      </c>
      <c r="AH310" s="112">
        <v>66</v>
      </c>
      <c r="AI310" s="112">
        <v>66</v>
      </c>
      <c r="AJ310" s="112">
        <v>66</v>
      </c>
      <c r="AK310" s="112">
        <v>66</v>
      </c>
      <c r="AL310" s="112">
        <v>66</v>
      </c>
      <c r="AM310" s="112">
        <v>66</v>
      </c>
      <c r="AN310" s="112">
        <v>66</v>
      </c>
      <c r="AO310" t="s">
        <v>751</v>
      </c>
      <c r="AP310" t="s">
        <v>752</v>
      </c>
      <c r="AQ310" t="str">
        <f>AQ308</f>
        <v/>
      </c>
    </row>
    <row r="311" spans="1:43" ht="14.25" customHeight="1" x14ac:dyDescent="0.25">
      <c r="A311" s="99" t="s">
        <v>1165</v>
      </c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5"/>
      <c r="X311" s="115"/>
      <c r="Y311" s="115"/>
      <c r="Z311" s="115"/>
      <c r="AA311" s="112" t="s">
        <v>1166</v>
      </c>
      <c r="AB311" s="113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t="s">
        <v>753</v>
      </c>
      <c r="AP311" t="s">
        <v>754</v>
      </c>
      <c r="AQ311" t="str">
        <f>AQ308</f>
        <v/>
      </c>
    </row>
    <row r="312" spans="1:43" ht="14.25" customHeight="1" x14ac:dyDescent="0.25">
      <c r="A312" s="99" t="s">
        <v>1167</v>
      </c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5"/>
      <c r="X312" s="116"/>
      <c r="Y312" s="117"/>
      <c r="Z312" s="115"/>
      <c r="AA312" s="112" t="s">
        <v>1168</v>
      </c>
      <c r="AB312" s="113">
        <f>'Demand Input VP'!B159</f>
        <v>0</v>
      </c>
      <c r="AC312" s="112">
        <f>'Demand Input VP'!C159</f>
        <v>0</v>
      </c>
      <c r="AD312" s="112">
        <f>'Demand Input VP'!D159</f>
        <v>0</v>
      </c>
      <c r="AE312" s="112">
        <f>'Demand Input VP'!E159</f>
        <v>0</v>
      </c>
      <c r="AF312" s="112">
        <f>'Demand Input VP'!F159</f>
        <v>0</v>
      </c>
      <c r="AG312" s="112">
        <f>'Demand Input VP'!G159</f>
        <v>0</v>
      </c>
      <c r="AH312" s="112">
        <f>'Demand Input VP'!H159</f>
        <v>0</v>
      </c>
      <c r="AI312" s="112">
        <f>'Demand Input VP'!I159</f>
        <v>0</v>
      </c>
      <c r="AJ312" s="112">
        <f>'Demand Input VP'!J159</f>
        <v>0</v>
      </c>
      <c r="AK312" s="112">
        <f>'Demand Input VP'!K159</f>
        <v>0</v>
      </c>
      <c r="AL312" s="112">
        <f>'Demand Input VP'!L159</f>
        <v>0</v>
      </c>
      <c r="AM312" s="112">
        <f>'Demand Input VP'!M159</f>
        <v>0</v>
      </c>
      <c r="AN312" s="112">
        <f>'Demand Input VP'!N159</f>
        <v>0</v>
      </c>
      <c r="AO312" t="s">
        <v>755</v>
      </c>
      <c r="AP312" t="s">
        <v>756</v>
      </c>
      <c r="AQ312" t="str">
        <f>AQ308</f>
        <v/>
      </c>
    </row>
    <row r="313" spans="1:43" ht="14.25" customHeight="1" x14ac:dyDescent="0.25">
      <c r="A313" s="99" t="s">
        <v>1169</v>
      </c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5"/>
      <c r="X313" s="116"/>
      <c r="Y313" s="117"/>
      <c r="Z313" s="119"/>
      <c r="AA313" s="120" t="s">
        <v>1170</v>
      </c>
      <c r="AB313" s="121">
        <f>'Demand Input VP'!B158</f>
        <v>0</v>
      </c>
      <c r="AC313" s="120">
        <f>'Demand Input VP'!C158</f>
        <v>0</v>
      </c>
      <c r="AD313" s="120">
        <f>'Demand Input VP'!D158</f>
        <v>0</v>
      </c>
      <c r="AE313" s="120">
        <f>'Demand Input VP'!E158</f>
        <v>0</v>
      </c>
      <c r="AF313" s="120">
        <f>'Demand Input VP'!F158</f>
        <v>0</v>
      </c>
      <c r="AG313" s="120">
        <f>'Demand Input VP'!G158</f>
        <v>0</v>
      </c>
      <c r="AH313" s="120">
        <f>'Demand Input VP'!H158</f>
        <v>0</v>
      </c>
      <c r="AI313" s="120">
        <f>'Demand Input VP'!I158</f>
        <v>0</v>
      </c>
      <c r="AJ313" s="120">
        <f>'Demand Input VP'!J158</f>
        <v>0</v>
      </c>
      <c r="AK313" s="120">
        <f>'Demand Input VP'!K158</f>
        <v>0</v>
      </c>
      <c r="AL313" s="120">
        <f>'Demand Input VP'!L158</f>
        <v>0</v>
      </c>
      <c r="AM313" s="120">
        <f>'Demand Input VP'!M158</f>
        <v>0</v>
      </c>
      <c r="AN313" s="120">
        <f>'Demand Input VP'!N158</f>
        <v>0</v>
      </c>
      <c r="AO313" t="s">
        <v>757</v>
      </c>
      <c r="AP313" t="s">
        <v>758</v>
      </c>
      <c r="AQ313" t="str">
        <f>AQ308</f>
        <v/>
      </c>
    </row>
    <row r="314" spans="1:43" ht="14.25" customHeight="1" x14ac:dyDescent="0.25">
      <c r="A314" s="1"/>
      <c r="B314" s="122"/>
      <c r="C314" s="122"/>
      <c r="D314" s="122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  <c r="U314" s="122"/>
      <c r="V314" s="122"/>
      <c r="W314" s="123"/>
      <c r="X314" s="116"/>
      <c r="Y314" s="117"/>
      <c r="Z314" s="123"/>
      <c r="AA314" s="112" t="s">
        <v>1171</v>
      </c>
      <c r="AB314" s="113">
        <f>'Demand Input MP'!B159</f>
        <v>0</v>
      </c>
      <c r="AC314" s="112">
        <f>'Demand Input MP'!C159</f>
        <v>0</v>
      </c>
      <c r="AD314" s="112">
        <f>'Demand Input MP'!D159</f>
        <v>0</v>
      </c>
      <c r="AE314" s="112">
        <f>'Demand Input MP'!E159</f>
        <v>0</v>
      </c>
      <c r="AF314" s="112">
        <f>'Demand Input MP'!F159</f>
        <v>0</v>
      </c>
      <c r="AG314" s="112">
        <f>'Demand Input MP'!G159</f>
        <v>0</v>
      </c>
      <c r="AH314" s="112">
        <f>'Demand Input MP'!H159</f>
        <v>0</v>
      </c>
      <c r="AI314" s="112">
        <f>'Demand Input MP'!I159</f>
        <v>0</v>
      </c>
      <c r="AJ314" s="112">
        <f>'Demand Input MP'!J159</f>
        <v>0</v>
      </c>
      <c r="AK314" s="112">
        <f>'Demand Input MP'!K159</f>
        <v>0</v>
      </c>
      <c r="AL314" s="112">
        <f>'Demand Input MP'!L159</f>
        <v>0</v>
      </c>
      <c r="AM314" s="112">
        <f>'Demand Input MP'!M159</f>
        <v>0</v>
      </c>
      <c r="AN314" s="112">
        <f>'Demand Input MP'!N159</f>
        <v>0</v>
      </c>
      <c r="AO314" t="s">
        <v>759</v>
      </c>
      <c r="AP314" t="s">
        <v>760</v>
      </c>
      <c r="AQ314" t="str">
        <f>AQ308</f>
        <v/>
      </c>
    </row>
    <row r="315" spans="1:43" ht="14.25" customHeight="1" x14ac:dyDescent="0.25">
      <c r="A315" s="1"/>
      <c r="B315" s="122"/>
      <c r="C315" s="122"/>
      <c r="D315" s="122"/>
      <c r="E315" s="122"/>
      <c r="F315" s="122"/>
      <c r="G315" s="122"/>
      <c r="H315" s="122"/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  <c r="U315" s="122"/>
      <c r="V315" s="124" t="s">
        <v>91</v>
      </c>
      <c r="W315" s="125">
        <f>IFERROR(IF(SUM('Run Rate History'!E34:AD34)&gt;0,(SUMPRODUCT((B310:AA310&gt;=PERCENTILE(B310:AA310,0.1))*(B310:AA310&lt;=PERCENTILE(B310:AA310,0.9))*B310:AA310)+SUMPRODUCT(('Run Rate History'!E34:AD34&gt;=PERCENTILE(B310:AA310,0.1))*('Run Rate History'!E34:AD34&lt;=PERCENTILE(B310:AA310,0.9))*'Run Rate History'!E34:AD34))/(SUMPRODUCT((B310:AA310&gt;=PERCENTILE(B310:AA310,0.1))*(B310:AA310&lt;=PERCENTILE(B310:AA310,0.9))*1)+SUMPRODUCT(('Run Rate History'!E34:AD34&gt;=PERCENTILE(B310:AA310,0.1))*('Run Rate History'!E34:AD34&lt;=PERCENTILE(B310:AA310,0.9))*1)),TRIMMEAN(B310:AA310,0.15)),0)</f>
        <v>62.048780487804876</v>
      </c>
      <c r="X315" s="126" t="s">
        <v>1172</v>
      </c>
      <c r="Y315" s="127">
        <f>SUM(B310:AA310)/26</f>
        <v>66.115384615384613</v>
      </c>
      <c r="Z315" s="128"/>
      <c r="AA315" s="112" t="s">
        <v>1173</v>
      </c>
      <c r="AB315" s="113">
        <f>'Demand Input MP'!B158</f>
        <v>0</v>
      </c>
      <c r="AC315" s="112">
        <f>'Demand Input MP'!C158</f>
        <v>0</v>
      </c>
      <c r="AD315" s="112">
        <f>'Demand Input MP'!D158</f>
        <v>0</v>
      </c>
      <c r="AE315" s="112">
        <f>'Demand Input MP'!E158</f>
        <v>0</v>
      </c>
      <c r="AF315" s="112">
        <f>'Demand Input MP'!F158</f>
        <v>0</v>
      </c>
      <c r="AG315" s="112">
        <f>'Demand Input MP'!G158</f>
        <v>0</v>
      </c>
      <c r="AH315" s="112">
        <f>'Demand Input MP'!H158</f>
        <v>0</v>
      </c>
      <c r="AI315" s="112">
        <f>'Demand Input MP'!I158</f>
        <v>0</v>
      </c>
      <c r="AJ315" s="112">
        <f>'Demand Input MP'!J158</f>
        <v>0</v>
      </c>
      <c r="AK315" s="112">
        <f>'Demand Input MP'!K158</f>
        <v>0</v>
      </c>
      <c r="AL315" s="112">
        <f>'Demand Input MP'!L158</f>
        <v>0</v>
      </c>
      <c r="AM315" s="112">
        <f>'Demand Input MP'!M158</f>
        <v>0</v>
      </c>
      <c r="AN315" s="112">
        <f>'Demand Input MP'!N158</f>
        <v>0</v>
      </c>
      <c r="AO315" t="s">
        <v>761</v>
      </c>
      <c r="AP315" t="s">
        <v>762</v>
      </c>
      <c r="AQ315" t="str">
        <f>AQ308</f>
        <v/>
      </c>
    </row>
    <row r="316" spans="1:43" ht="14.25" customHeight="1" x14ac:dyDescent="0.25">
      <c r="A316" s="1"/>
      <c r="B316" s="122"/>
      <c r="C316" s="122"/>
      <c r="D316" s="122"/>
      <c r="E316" s="122"/>
      <c r="F316" s="122"/>
      <c r="G316" s="122"/>
      <c r="H316" s="122"/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  <c r="U316" s="122"/>
      <c r="V316" s="124" t="s">
        <v>94</v>
      </c>
      <c r="W316" s="125">
        <f>IFERROR((1*MIN(MAX(X310,0.5*IF(SUM('Run Rate History'!E34:AD34)&gt;0,(MEDIAN(IF(B310:AA310&gt;0,B310:AA310))+MEDIAN(IF('Run Rate History'!E34:AD34&gt;0,'Run Rate History'!E34:AD34)))/2,MEDIAN(IF(B310:AA310&gt;0,B310:AA310)))),2*IF(SUM('Run Rate History'!E34:AD34)&gt;0,(MEDIAN(IF(B310:AA310&gt;0,B310:AA310))+MEDIAN(IF('Run Rate History'!E34:AD34&gt;0,'Run Rate History'!E34:AD34)))/2,MEDIAN(IF(B310:AA310&gt;0,B310:AA310))))+2*MIN(MAX(Y310,0.5*IF(SUM('Run Rate History'!E34:AD34)&gt;0,(MEDIAN(IF(B310:AA310&gt;0,B310:AA310))+MEDIAN(IF('Run Rate History'!E34:AD34&gt;0,'Run Rate History'!E34:AD34)))/2,MEDIAN(IF(B310:AA310&gt;0,B310:AA310)))),2*IF(SUM('Run Rate History'!E34:AD34)&gt;0,(MEDIAN(IF(B310:AA310&gt;0,B310:AA310))+MEDIAN(IF('Run Rate History'!E34:AD34&gt;0,'Run Rate History'!E34:AD34)))/2,MEDIAN(IF(B310:AA310&gt;0,B310:AA310))))+3*MIN(MAX(Z310,0.5*IF(SUM('Run Rate History'!E34:AD34)&gt;0,(MEDIAN(IF(B310:AA310&gt;0,B310:AA310))+MEDIAN(IF('Run Rate History'!E34:AD34&gt;0,'Run Rate History'!E34:AD34)))/2,MEDIAN(IF(B310:AA310&gt;0,B310:AA310)))),2*IF(SUM('Run Rate History'!E34:AD34)&gt;0,(MEDIAN(IF(B310:AA310&gt;0,B310:AA310))+MEDIAN(IF('Run Rate History'!E34:AD34&gt;0,'Run Rate History'!E34:AD34)))/2,MEDIAN(IF(B310:AA310&gt;0,B310:AA310))))+4*MIN(MAX(AA310,0.5*IF(SUM('Run Rate History'!E34:AD34)&gt;0,(MEDIAN(IF(B310:AA310&gt;0,B310:AA310))+MEDIAN(IF('Run Rate History'!E34:AD34&gt;0,'Run Rate History'!E34:AD34)))/2,MEDIAN(IF(B310:AA310&gt;0,B310:AA310)))),2*IF(SUM('Run Rate History'!E34:AD34)&gt;0,(MEDIAN(IF(B310:AA310&gt;0,B310:AA310))+MEDIAN(IF('Run Rate History'!E34:AD34&gt;0,'Run Rate History'!E34:AD34)))/2,MEDIAN(IF(B310:AA310&gt;0,B310:AA310)))))/10,0)</f>
        <v>91.4</v>
      </c>
      <c r="X316" s="129" t="s">
        <v>1174</v>
      </c>
      <c r="Y316" s="130">
        <f>IFERROR(VLOOKUP(A308,'Stanje zaliha'!A:E,5,FALSE()),0)</f>
        <v>395</v>
      </c>
      <c r="Z316" s="131"/>
      <c r="AA316" s="113" t="s">
        <v>1175</v>
      </c>
      <c r="AB316" s="118">
        <f t="shared" ref="AB316:AN316" si="60">SUM(AB312:AB315)</f>
        <v>0</v>
      </c>
      <c r="AC316" s="118">
        <f t="shared" si="60"/>
        <v>0</v>
      </c>
      <c r="AD316" s="118">
        <f t="shared" si="60"/>
        <v>0</v>
      </c>
      <c r="AE316" s="118">
        <f t="shared" si="60"/>
        <v>0</v>
      </c>
      <c r="AF316" s="118">
        <f t="shared" si="60"/>
        <v>0</v>
      </c>
      <c r="AG316" s="118">
        <f t="shared" si="60"/>
        <v>0</v>
      </c>
      <c r="AH316" s="118">
        <f t="shared" si="60"/>
        <v>0</v>
      </c>
      <c r="AI316" s="118">
        <f t="shared" si="60"/>
        <v>0</v>
      </c>
      <c r="AJ316" s="118">
        <f t="shared" si="60"/>
        <v>0</v>
      </c>
      <c r="AK316" s="118">
        <f t="shared" si="60"/>
        <v>0</v>
      </c>
      <c r="AL316" s="118">
        <f t="shared" si="60"/>
        <v>0</v>
      </c>
      <c r="AM316" s="118">
        <f t="shared" si="60"/>
        <v>0</v>
      </c>
      <c r="AN316" s="118">
        <f t="shared" si="60"/>
        <v>0</v>
      </c>
      <c r="AO316" t="s">
        <v>763</v>
      </c>
      <c r="AP316" t="s">
        <v>764</v>
      </c>
      <c r="AQ316" t="str">
        <f>AQ308</f>
        <v/>
      </c>
    </row>
    <row r="317" spans="1:43" ht="14.25" customHeight="1" x14ac:dyDescent="0.25">
      <c r="A317" s="1"/>
      <c r="B317" s="122"/>
      <c r="C317" s="122"/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  <c r="U317" s="122"/>
      <c r="V317" s="124" t="s">
        <v>95</v>
      </c>
      <c r="W317" s="125">
        <f>IFERROR(0.6*W316+0.4*W315,0)</f>
        <v>79.659512195121948</v>
      </c>
      <c r="X317" s="132" t="s">
        <v>1176</v>
      </c>
      <c r="Y317" s="133">
        <f>IFERROR(SUMIF('Popis poslanih narudžbi'!A:A,A308,'Popis poslanih narudžbi'!C:C),0)</f>
        <v>1008</v>
      </c>
      <c r="Z317" s="131"/>
      <c r="AA317" s="134" t="s">
        <v>1177</v>
      </c>
      <c r="AB317" s="118">
        <f t="shared" ref="AB317:AN317" si="61">AB310+AB316</f>
        <v>66</v>
      </c>
      <c r="AC317" s="118">
        <f t="shared" si="61"/>
        <v>66</v>
      </c>
      <c r="AD317" s="118">
        <f t="shared" si="61"/>
        <v>66</v>
      </c>
      <c r="AE317" s="118">
        <f t="shared" si="61"/>
        <v>66</v>
      </c>
      <c r="AF317" s="118">
        <f t="shared" si="61"/>
        <v>66</v>
      </c>
      <c r="AG317" s="118">
        <f t="shared" si="61"/>
        <v>66</v>
      </c>
      <c r="AH317" s="118">
        <f t="shared" si="61"/>
        <v>66</v>
      </c>
      <c r="AI317" s="118">
        <f t="shared" si="61"/>
        <v>66</v>
      </c>
      <c r="AJ317" s="118">
        <f t="shared" si="61"/>
        <v>66</v>
      </c>
      <c r="AK317" s="118">
        <f t="shared" si="61"/>
        <v>66</v>
      </c>
      <c r="AL317" s="118">
        <f t="shared" si="61"/>
        <v>66</v>
      </c>
      <c r="AM317" s="118">
        <f t="shared" si="61"/>
        <v>66</v>
      </c>
      <c r="AN317" s="118">
        <f t="shared" si="61"/>
        <v>66</v>
      </c>
      <c r="AO317" t="s">
        <v>765</v>
      </c>
      <c r="AP317" t="s">
        <v>766</v>
      </c>
      <c r="AQ317" t="str">
        <f>AQ308</f>
        <v/>
      </c>
    </row>
    <row r="318" spans="1:43" ht="14.25" customHeight="1" x14ac:dyDescent="0.25">
      <c r="A318" s="107" t="str">
        <f>'Run Rate'!A35</f>
        <v>POL12839</v>
      </c>
      <c r="B318" s="135" t="str">
        <f>'Run Rate'!B35</f>
        <v>Polleo &amp; AP N.O.KO Pre-Workout 400 g Peach</v>
      </c>
      <c r="C318" s="135" t="str">
        <f>'Run Rate'!C35</f>
        <v>SPORTSKA PREHRANA</v>
      </c>
      <c r="D318" s="135" t="str">
        <f>'Run Rate'!D35</f>
        <v>01 GOLD</v>
      </c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  <c r="AA318" s="122"/>
      <c r="AB318" s="122"/>
      <c r="AC318" s="122"/>
      <c r="AD318" s="122"/>
      <c r="AE318" s="122"/>
      <c r="AF318" s="122"/>
      <c r="AG318" s="122"/>
      <c r="AH318" s="122"/>
      <c r="AI318" s="122"/>
      <c r="AJ318" s="122"/>
      <c r="AK318" s="122"/>
      <c r="AL318" s="122"/>
      <c r="AM318" s="122"/>
      <c r="AN318" s="122"/>
      <c r="AO318" t="s">
        <v>767</v>
      </c>
      <c r="AP318" t="s">
        <v>768</v>
      </c>
      <c r="AQ318" t="str">
        <f>IF(AND(OR($B$1="ALL",$B$1=C318),OR($E$1="ALL",$E$1=D318),OR($B$2="ALL",$B$2=A318),OR($E$2="ALL",IFERROR(SEARCH($E$2,B318),0)&gt;0)),"MATCH","")</f>
        <v/>
      </c>
    </row>
    <row r="319" spans="1:43" ht="14.25" customHeight="1" x14ac:dyDescent="0.25">
      <c r="A319" s="108" t="s">
        <v>1137</v>
      </c>
      <c r="B319" s="136" t="s">
        <v>1138</v>
      </c>
      <c r="C319" s="136" t="s">
        <v>1139</v>
      </c>
      <c r="D319" s="136" t="s">
        <v>1140</v>
      </c>
      <c r="E319" s="136" t="s">
        <v>1141</v>
      </c>
      <c r="F319" s="136" t="s">
        <v>1142</v>
      </c>
      <c r="G319" s="136" t="s">
        <v>1143</v>
      </c>
      <c r="H319" s="136" t="s">
        <v>1144</v>
      </c>
      <c r="I319" s="136" t="s">
        <v>1145</v>
      </c>
      <c r="J319" s="136" t="s">
        <v>1146</v>
      </c>
      <c r="K319" s="136" t="s">
        <v>1147</v>
      </c>
      <c r="L319" s="136" t="s">
        <v>1148</v>
      </c>
      <c r="M319" s="136" t="s">
        <v>1149</v>
      </c>
      <c r="N319" s="136" t="s">
        <v>1150</v>
      </c>
      <c r="O319" s="136" t="s">
        <v>1151</v>
      </c>
      <c r="P319" s="136" t="s">
        <v>1152</v>
      </c>
      <c r="Q319" s="136" t="s">
        <v>1153</v>
      </c>
      <c r="R319" s="136" t="s">
        <v>1154</v>
      </c>
      <c r="S319" s="136" t="s">
        <v>1155</v>
      </c>
      <c r="T319" s="136" t="s">
        <v>1156</v>
      </c>
      <c r="U319" s="136" t="s">
        <v>1157</v>
      </c>
      <c r="V319" s="136" t="s">
        <v>1158</v>
      </c>
      <c r="W319" s="136" t="s">
        <v>1159</v>
      </c>
      <c r="X319" s="136" t="s">
        <v>1160</v>
      </c>
      <c r="Y319" s="136" t="s">
        <v>1161</v>
      </c>
      <c r="Z319" s="136" t="s">
        <v>1162</v>
      </c>
      <c r="AA319" s="136" t="s">
        <v>1163</v>
      </c>
      <c r="AB319" s="137" t="s">
        <v>156</v>
      </c>
      <c r="AC319" s="137" t="s">
        <v>157</v>
      </c>
      <c r="AD319" s="137" t="s">
        <v>158</v>
      </c>
      <c r="AE319" s="137" t="s">
        <v>139</v>
      </c>
      <c r="AF319" s="138" t="s">
        <v>140</v>
      </c>
      <c r="AG319" s="138" t="s">
        <v>141</v>
      </c>
      <c r="AH319" s="138" t="s">
        <v>142</v>
      </c>
      <c r="AI319" s="138" t="s">
        <v>143</v>
      </c>
      <c r="AJ319" s="139" t="s">
        <v>144</v>
      </c>
      <c r="AK319" s="139" t="s">
        <v>145</v>
      </c>
      <c r="AL319" s="139" t="s">
        <v>146</v>
      </c>
      <c r="AM319" s="140" t="s">
        <v>147</v>
      </c>
      <c r="AN319" s="140" t="s">
        <v>148</v>
      </c>
      <c r="AO319" t="s">
        <v>769</v>
      </c>
      <c r="AP319" t="s">
        <v>770</v>
      </c>
      <c r="AQ319" t="str">
        <f>AQ318</f>
        <v/>
      </c>
    </row>
    <row r="320" spans="1:43" ht="14.25" customHeight="1" x14ac:dyDescent="0.25">
      <c r="A320" s="99" t="s">
        <v>1164</v>
      </c>
      <c r="B320" s="112">
        <f>'Run Rate'!E35</f>
        <v>31</v>
      </c>
      <c r="C320" s="112">
        <f>'Run Rate'!F35</f>
        <v>53</v>
      </c>
      <c r="D320" s="112">
        <f>'Run Rate'!G35</f>
        <v>402</v>
      </c>
      <c r="E320" s="112">
        <f>'Run Rate'!H35</f>
        <v>296</v>
      </c>
      <c r="F320" s="112">
        <f>'Run Rate'!I35</f>
        <v>145</v>
      </c>
      <c r="G320" s="112">
        <f>'Run Rate'!J35</f>
        <v>35</v>
      </c>
      <c r="H320" s="112">
        <f>'Run Rate'!K35</f>
        <v>46</v>
      </c>
      <c r="I320" s="112">
        <f>'Run Rate'!L35</f>
        <v>40</v>
      </c>
      <c r="J320" s="112">
        <f>'Run Rate'!M35</f>
        <v>37</v>
      </c>
      <c r="K320" s="112">
        <f>'Run Rate'!N35</f>
        <v>17</v>
      </c>
      <c r="L320" s="112">
        <f>'Run Rate'!O35</f>
        <v>47</v>
      </c>
      <c r="M320" s="112">
        <f>'Run Rate'!P35</f>
        <v>46</v>
      </c>
      <c r="N320" s="112">
        <f>'Run Rate'!Q35</f>
        <v>35</v>
      </c>
      <c r="O320" s="112">
        <f>'Run Rate'!R35</f>
        <v>19</v>
      </c>
      <c r="P320" s="112">
        <f>'Run Rate'!S35</f>
        <v>4</v>
      </c>
      <c r="Q320" s="112">
        <f>'Run Rate'!T35</f>
        <v>118</v>
      </c>
      <c r="R320" s="112">
        <f>'Run Rate'!U35</f>
        <v>28</v>
      </c>
      <c r="S320" s="112">
        <f>'Run Rate'!V35</f>
        <v>99</v>
      </c>
      <c r="T320" s="112">
        <f>'Run Rate'!W35</f>
        <v>9</v>
      </c>
      <c r="U320" s="112">
        <f>'Run Rate'!X35</f>
        <v>38</v>
      </c>
      <c r="V320" s="112">
        <f>'Run Rate'!Y35</f>
        <v>24</v>
      </c>
      <c r="W320" s="112">
        <f>'Run Rate'!Z35</f>
        <v>9</v>
      </c>
      <c r="X320" s="112">
        <f>'Run Rate'!AA35</f>
        <v>14</v>
      </c>
      <c r="Y320" s="112">
        <f>'Run Rate'!AB35</f>
        <v>157</v>
      </c>
      <c r="Z320" s="112">
        <f>'Run Rate'!AC35</f>
        <v>106</v>
      </c>
      <c r="AA320" s="112">
        <f>'Run Rate'!AD35</f>
        <v>129</v>
      </c>
      <c r="AB320" s="113">
        <v>73</v>
      </c>
      <c r="AC320" s="112">
        <v>73</v>
      </c>
      <c r="AD320" s="112">
        <v>73</v>
      </c>
      <c r="AE320" s="112">
        <v>73</v>
      </c>
      <c r="AF320" s="112">
        <v>73</v>
      </c>
      <c r="AG320" s="112">
        <v>73</v>
      </c>
      <c r="AH320" s="112">
        <v>73</v>
      </c>
      <c r="AI320" s="112">
        <v>73</v>
      </c>
      <c r="AJ320" s="112">
        <v>73</v>
      </c>
      <c r="AK320" s="112">
        <v>73</v>
      </c>
      <c r="AL320" s="112">
        <v>73</v>
      </c>
      <c r="AM320" s="112">
        <v>73</v>
      </c>
      <c r="AN320" s="112">
        <v>73</v>
      </c>
      <c r="AO320" t="s">
        <v>771</v>
      </c>
      <c r="AP320" t="s">
        <v>772</v>
      </c>
      <c r="AQ320" t="str">
        <f>AQ318</f>
        <v/>
      </c>
    </row>
    <row r="321" spans="1:43" ht="14.25" customHeight="1" x14ac:dyDescent="0.25">
      <c r="A321" s="99" t="s">
        <v>1165</v>
      </c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5"/>
      <c r="X321" s="115"/>
      <c r="Y321" s="115"/>
      <c r="Z321" s="115"/>
      <c r="AA321" s="112" t="s">
        <v>1166</v>
      </c>
      <c r="AB321" s="113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t="s">
        <v>773</v>
      </c>
      <c r="AP321" t="s">
        <v>774</v>
      </c>
      <c r="AQ321" t="str">
        <f>AQ318</f>
        <v/>
      </c>
    </row>
    <row r="322" spans="1:43" ht="14.25" customHeight="1" x14ac:dyDescent="0.25">
      <c r="A322" s="99" t="s">
        <v>1167</v>
      </c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5"/>
      <c r="X322" s="116"/>
      <c r="Y322" s="117"/>
      <c r="Z322" s="115"/>
      <c r="AA322" s="112" t="s">
        <v>1168</v>
      </c>
      <c r="AB322" s="113">
        <f>'Demand Input VP'!B164</f>
        <v>0</v>
      </c>
      <c r="AC322" s="112">
        <f>'Demand Input VP'!C164</f>
        <v>0</v>
      </c>
      <c r="AD322" s="112">
        <f>'Demand Input VP'!D164</f>
        <v>0</v>
      </c>
      <c r="AE322" s="112">
        <f>'Demand Input VP'!E164</f>
        <v>0</v>
      </c>
      <c r="AF322" s="112">
        <f>'Demand Input VP'!F164</f>
        <v>0</v>
      </c>
      <c r="AG322" s="112">
        <f>'Demand Input VP'!G164</f>
        <v>0</v>
      </c>
      <c r="AH322" s="112">
        <f>'Demand Input VP'!H164</f>
        <v>0</v>
      </c>
      <c r="AI322" s="112">
        <f>'Demand Input VP'!I164</f>
        <v>0</v>
      </c>
      <c r="AJ322" s="112">
        <f>'Demand Input VP'!J164</f>
        <v>0</v>
      </c>
      <c r="AK322" s="112">
        <f>'Demand Input VP'!K164</f>
        <v>0</v>
      </c>
      <c r="AL322" s="112">
        <f>'Demand Input VP'!L164</f>
        <v>0</v>
      </c>
      <c r="AM322" s="112">
        <f>'Demand Input VP'!M164</f>
        <v>0</v>
      </c>
      <c r="AN322" s="112">
        <f>'Demand Input VP'!N164</f>
        <v>0</v>
      </c>
      <c r="AO322" t="s">
        <v>775</v>
      </c>
      <c r="AP322" t="s">
        <v>776</v>
      </c>
      <c r="AQ322" t="str">
        <f>AQ318</f>
        <v/>
      </c>
    </row>
    <row r="323" spans="1:43" ht="14.25" customHeight="1" x14ac:dyDescent="0.25">
      <c r="A323" s="99" t="s">
        <v>1169</v>
      </c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5"/>
      <c r="X323" s="116"/>
      <c r="Y323" s="117"/>
      <c r="Z323" s="119"/>
      <c r="AA323" s="120" t="s">
        <v>1170</v>
      </c>
      <c r="AB323" s="121">
        <f>'Demand Input VP'!B163</f>
        <v>0</v>
      </c>
      <c r="AC323" s="120">
        <f>'Demand Input VP'!C163</f>
        <v>0</v>
      </c>
      <c r="AD323" s="120">
        <f>'Demand Input VP'!D163</f>
        <v>0</v>
      </c>
      <c r="AE323" s="120">
        <f>'Demand Input VP'!E163</f>
        <v>0</v>
      </c>
      <c r="AF323" s="120">
        <f>'Demand Input VP'!F163</f>
        <v>0</v>
      </c>
      <c r="AG323" s="120">
        <f>'Demand Input VP'!G163</f>
        <v>0</v>
      </c>
      <c r="AH323" s="120">
        <f>'Demand Input VP'!H163</f>
        <v>0</v>
      </c>
      <c r="AI323" s="120">
        <f>'Demand Input VP'!I163</f>
        <v>0</v>
      </c>
      <c r="AJ323" s="120">
        <f>'Demand Input VP'!J163</f>
        <v>0</v>
      </c>
      <c r="AK323" s="120">
        <f>'Demand Input VP'!K163</f>
        <v>0</v>
      </c>
      <c r="AL323" s="120">
        <f>'Demand Input VP'!L163</f>
        <v>0</v>
      </c>
      <c r="AM323" s="120">
        <f>'Demand Input VP'!M163</f>
        <v>0</v>
      </c>
      <c r="AN323" s="120">
        <f>'Demand Input VP'!N163</f>
        <v>0</v>
      </c>
      <c r="AO323" t="s">
        <v>777</v>
      </c>
      <c r="AP323" t="s">
        <v>778</v>
      </c>
      <c r="AQ323" t="str">
        <f>AQ318</f>
        <v/>
      </c>
    </row>
    <row r="324" spans="1:43" ht="14.25" customHeight="1" x14ac:dyDescent="0.25">
      <c r="A324" s="1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  <c r="V324" s="122"/>
      <c r="W324" s="123"/>
      <c r="X324" s="116"/>
      <c r="Y324" s="117"/>
      <c r="Z324" s="123"/>
      <c r="AA324" s="112" t="s">
        <v>1171</v>
      </c>
      <c r="AB324" s="113">
        <f>'Demand Input MP'!B164</f>
        <v>0</v>
      </c>
      <c r="AC324" s="112">
        <f>'Demand Input MP'!C164</f>
        <v>0</v>
      </c>
      <c r="AD324" s="112">
        <f>'Demand Input MP'!D164</f>
        <v>0</v>
      </c>
      <c r="AE324" s="112">
        <f>'Demand Input MP'!E164</f>
        <v>0</v>
      </c>
      <c r="AF324" s="112">
        <f>'Demand Input MP'!F164</f>
        <v>0</v>
      </c>
      <c r="AG324" s="112">
        <f>'Demand Input MP'!G164</f>
        <v>0</v>
      </c>
      <c r="AH324" s="112">
        <f>'Demand Input MP'!H164</f>
        <v>0</v>
      </c>
      <c r="AI324" s="112">
        <f>'Demand Input MP'!I164</f>
        <v>0</v>
      </c>
      <c r="AJ324" s="112">
        <f>'Demand Input MP'!J164</f>
        <v>0</v>
      </c>
      <c r="AK324" s="112">
        <f>'Demand Input MP'!K164</f>
        <v>0</v>
      </c>
      <c r="AL324" s="112">
        <f>'Demand Input MP'!L164</f>
        <v>0</v>
      </c>
      <c r="AM324" s="112">
        <f>'Demand Input MP'!M164</f>
        <v>0</v>
      </c>
      <c r="AN324" s="112">
        <f>'Demand Input MP'!N164</f>
        <v>0</v>
      </c>
      <c r="AO324" t="s">
        <v>779</v>
      </c>
      <c r="AP324" t="s">
        <v>780</v>
      </c>
      <c r="AQ324" t="str">
        <f>AQ318</f>
        <v/>
      </c>
    </row>
    <row r="325" spans="1:43" ht="14.25" customHeight="1" x14ac:dyDescent="0.25">
      <c r="A325" s="1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  <c r="V325" s="124" t="s">
        <v>91</v>
      </c>
      <c r="W325" s="125">
        <f>IFERROR(IF(SUM('Run Rate History'!E35:AD35)&gt;0,(SUMPRODUCT((B320:AA320&gt;=PERCENTILE(B320:AA320,0.1))*(B320:AA320&lt;=PERCENTILE(B320:AA320,0.9))*B320:AA320)+SUMPRODUCT(('Run Rate History'!E35:AD35&gt;=PERCENTILE(B320:AA320,0.1))*('Run Rate History'!E35:AD35&lt;=PERCENTILE(B320:AA320,0.9))*'Run Rate History'!E35:AD35))/(SUMPRODUCT((B320:AA320&gt;=PERCENTILE(B320:AA320,0.1))*(B320:AA320&lt;=PERCENTILE(B320:AA320,0.9))*1)+SUMPRODUCT(('Run Rate History'!E35:AD35&gt;=PERCENTILE(B320:AA320,0.1))*('Run Rate History'!E35:AD35&lt;=PERCENTILE(B320:AA320,0.9))*1)),TRIMMEAN(B320:AA320,0.15)),0)</f>
        <v>53.233333333333334</v>
      </c>
      <c r="X325" s="126" t="s">
        <v>1172</v>
      </c>
      <c r="Y325" s="127">
        <f>SUM(B320:AA320)/26</f>
        <v>76.307692307692307</v>
      </c>
      <c r="Z325" s="128"/>
      <c r="AA325" s="112" t="s">
        <v>1173</v>
      </c>
      <c r="AB325" s="113">
        <f>'Demand Input MP'!B163</f>
        <v>0</v>
      </c>
      <c r="AC325" s="112">
        <f>'Demand Input MP'!C163</f>
        <v>0</v>
      </c>
      <c r="AD325" s="112">
        <f>'Demand Input MP'!D163</f>
        <v>0</v>
      </c>
      <c r="AE325" s="112">
        <f>'Demand Input MP'!E163</f>
        <v>0</v>
      </c>
      <c r="AF325" s="112">
        <f>'Demand Input MP'!F163</f>
        <v>0</v>
      </c>
      <c r="AG325" s="112">
        <f>'Demand Input MP'!G163</f>
        <v>0</v>
      </c>
      <c r="AH325" s="112">
        <f>'Demand Input MP'!H163</f>
        <v>0</v>
      </c>
      <c r="AI325" s="112">
        <f>'Demand Input MP'!I163</f>
        <v>0</v>
      </c>
      <c r="AJ325" s="112">
        <f>'Demand Input MP'!J163</f>
        <v>0</v>
      </c>
      <c r="AK325" s="112">
        <f>'Demand Input MP'!K163</f>
        <v>0</v>
      </c>
      <c r="AL325" s="112">
        <f>'Demand Input MP'!L163</f>
        <v>0</v>
      </c>
      <c r="AM325" s="112">
        <f>'Demand Input MP'!M163</f>
        <v>0</v>
      </c>
      <c r="AN325" s="112">
        <f>'Demand Input MP'!N163</f>
        <v>0</v>
      </c>
      <c r="AO325" t="s">
        <v>781</v>
      </c>
      <c r="AP325" t="s">
        <v>782</v>
      </c>
      <c r="AQ325" t="str">
        <f>AQ318</f>
        <v/>
      </c>
    </row>
    <row r="326" spans="1:43" ht="14.25" customHeight="1" x14ac:dyDescent="0.25">
      <c r="A326" s="1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  <c r="V326" s="124" t="s">
        <v>94</v>
      </c>
      <c r="W326" s="125">
        <f>IFERROR((1*MIN(MAX(X320,0.5*IF(SUM('Run Rate History'!E35:AD35)&gt;0,(MEDIAN(IF(B320:AA320&gt;0,B320:AA320))+MEDIAN(IF('Run Rate History'!E35:AD35&gt;0,'Run Rate History'!E35:AD35)))/2,MEDIAN(IF(B320:AA320&gt;0,B320:AA320)))),2*IF(SUM('Run Rate History'!E35:AD35)&gt;0,(MEDIAN(IF(B320:AA320&gt;0,B320:AA320))+MEDIAN(IF('Run Rate History'!E35:AD35&gt;0,'Run Rate History'!E35:AD35)))/2,MEDIAN(IF(B320:AA320&gt;0,B320:AA320))))+2*MIN(MAX(Y320,0.5*IF(SUM('Run Rate History'!E35:AD35)&gt;0,(MEDIAN(IF(B320:AA320&gt;0,B320:AA320))+MEDIAN(IF('Run Rate History'!E35:AD35&gt;0,'Run Rate History'!E35:AD35)))/2,MEDIAN(IF(B320:AA320&gt;0,B320:AA320)))),2*IF(SUM('Run Rate History'!E35:AD35)&gt;0,(MEDIAN(IF(B320:AA320&gt;0,B320:AA320))+MEDIAN(IF('Run Rate History'!E35:AD35&gt;0,'Run Rate History'!E35:AD35)))/2,MEDIAN(IF(B320:AA320&gt;0,B320:AA320))))+3*MIN(MAX(Z320,0.5*IF(SUM('Run Rate History'!E35:AD35)&gt;0,(MEDIAN(IF(B320:AA320&gt;0,B320:AA320))+MEDIAN(IF('Run Rate History'!E35:AD35&gt;0,'Run Rate History'!E35:AD35)))/2,MEDIAN(IF(B320:AA320&gt;0,B320:AA320)))),2*IF(SUM('Run Rate History'!E35:AD35)&gt;0,(MEDIAN(IF(B320:AA320&gt;0,B320:AA320))+MEDIAN(IF('Run Rate History'!E35:AD35&gt;0,'Run Rate History'!E35:AD35)))/2,MEDIAN(IF(B320:AA320&gt;0,B320:AA320))))+4*MIN(MAX(AA320,0.5*IF(SUM('Run Rate History'!E35:AD35)&gt;0,(MEDIAN(IF(B320:AA320&gt;0,B320:AA320))+MEDIAN(IF('Run Rate History'!E35:AD35&gt;0,'Run Rate History'!E35:AD35)))/2,MEDIAN(IF(B320:AA320&gt;0,B320:AA320)))),2*IF(SUM('Run Rate History'!E35:AD35)&gt;0,(MEDIAN(IF(B320:AA320&gt;0,B320:AA320))+MEDIAN(IF('Run Rate History'!E35:AD35&gt;0,'Run Rate History'!E35:AD35)))/2,MEDIAN(IF(B320:AA320&gt;0,B320:AA320)))))/10,0)</f>
        <v>36.5</v>
      </c>
      <c r="X326" s="129" t="s">
        <v>1174</v>
      </c>
      <c r="Y326" s="130">
        <f>IFERROR(VLOOKUP(A318,'Stanje zaliha'!A:E,5,FALSE()),0)</f>
        <v>674</v>
      </c>
      <c r="Z326" s="131"/>
      <c r="AA326" s="113" t="s">
        <v>1175</v>
      </c>
      <c r="AB326" s="118">
        <f t="shared" ref="AB326:AN326" si="62">SUM(AB322:AB325)</f>
        <v>0</v>
      </c>
      <c r="AC326" s="118">
        <f t="shared" si="62"/>
        <v>0</v>
      </c>
      <c r="AD326" s="118">
        <f t="shared" si="62"/>
        <v>0</v>
      </c>
      <c r="AE326" s="118">
        <f t="shared" si="62"/>
        <v>0</v>
      </c>
      <c r="AF326" s="118">
        <f t="shared" si="62"/>
        <v>0</v>
      </c>
      <c r="AG326" s="118">
        <f t="shared" si="62"/>
        <v>0</v>
      </c>
      <c r="AH326" s="118">
        <f t="shared" si="62"/>
        <v>0</v>
      </c>
      <c r="AI326" s="118">
        <f t="shared" si="62"/>
        <v>0</v>
      </c>
      <c r="AJ326" s="118">
        <f t="shared" si="62"/>
        <v>0</v>
      </c>
      <c r="AK326" s="118">
        <f t="shared" si="62"/>
        <v>0</v>
      </c>
      <c r="AL326" s="118">
        <f t="shared" si="62"/>
        <v>0</v>
      </c>
      <c r="AM326" s="118">
        <f t="shared" si="62"/>
        <v>0</v>
      </c>
      <c r="AN326" s="118">
        <f t="shared" si="62"/>
        <v>0</v>
      </c>
      <c r="AO326" t="s">
        <v>783</v>
      </c>
      <c r="AP326" t="s">
        <v>784</v>
      </c>
      <c r="AQ326" t="str">
        <f>AQ318</f>
        <v/>
      </c>
    </row>
    <row r="327" spans="1:43" ht="14.25" customHeight="1" x14ac:dyDescent="0.25">
      <c r="A327" s="1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  <c r="V327" s="124" t="s">
        <v>95</v>
      </c>
      <c r="W327" s="125">
        <f>IFERROR(0.6*W326+0.4*W325,0)</f>
        <v>43.193333333333335</v>
      </c>
      <c r="X327" s="132" t="s">
        <v>1176</v>
      </c>
      <c r="Y327" s="133">
        <f>IFERROR(SUMIF('Popis poslanih narudžbi'!A:A,A318,'Popis poslanih narudžbi'!C:C),0)</f>
        <v>0</v>
      </c>
      <c r="Z327" s="131"/>
      <c r="AA327" s="134" t="s">
        <v>1177</v>
      </c>
      <c r="AB327" s="118">
        <f t="shared" ref="AB327:AN327" si="63">AB320+AB326</f>
        <v>73</v>
      </c>
      <c r="AC327" s="118">
        <f t="shared" si="63"/>
        <v>73</v>
      </c>
      <c r="AD327" s="118">
        <f t="shared" si="63"/>
        <v>73</v>
      </c>
      <c r="AE327" s="118">
        <f t="shared" si="63"/>
        <v>73</v>
      </c>
      <c r="AF327" s="118">
        <f t="shared" si="63"/>
        <v>73</v>
      </c>
      <c r="AG327" s="118">
        <f t="shared" si="63"/>
        <v>73</v>
      </c>
      <c r="AH327" s="118">
        <f t="shared" si="63"/>
        <v>73</v>
      </c>
      <c r="AI327" s="118">
        <f t="shared" si="63"/>
        <v>73</v>
      </c>
      <c r="AJ327" s="118">
        <f t="shared" si="63"/>
        <v>73</v>
      </c>
      <c r="AK327" s="118">
        <f t="shared" si="63"/>
        <v>73</v>
      </c>
      <c r="AL327" s="118">
        <f t="shared" si="63"/>
        <v>73</v>
      </c>
      <c r="AM327" s="118">
        <f t="shared" si="63"/>
        <v>73</v>
      </c>
      <c r="AN327" s="118">
        <f t="shared" si="63"/>
        <v>73</v>
      </c>
      <c r="AO327" t="s">
        <v>785</v>
      </c>
      <c r="AP327" t="s">
        <v>786</v>
      </c>
      <c r="AQ327" t="str">
        <f>AQ318</f>
        <v/>
      </c>
    </row>
    <row r="328" spans="1:43" ht="14.25" customHeight="1" x14ac:dyDescent="0.25">
      <c r="A328" s="107" t="str">
        <f>'Run Rate'!A36</f>
        <v>POL09736</v>
      </c>
      <c r="B328" s="135" t="str">
        <f>'Run Rate'!B36</f>
        <v>Polleo 1st Whey 454g Cookies &amp; Cream</v>
      </c>
      <c r="C328" s="135" t="str">
        <f>'Run Rate'!C36</f>
        <v>PROTEINI</v>
      </c>
      <c r="D328" s="135" t="str">
        <f>'Run Rate'!D36</f>
        <v>01 GOLD</v>
      </c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  <c r="AA328" s="122"/>
      <c r="AB328" s="122"/>
      <c r="AC328" s="122"/>
      <c r="AD328" s="122"/>
      <c r="AE328" s="122"/>
      <c r="AF328" s="122"/>
      <c r="AG328" s="122"/>
      <c r="AH328" s="122"/>
      <c r="AI328" s="122"/>
      <c r="AJ328" s="122"/>
      <c r="AK328" s="122"/>
      <c r="AL328" s="122"/>
      <c r="AM328" s="122"/>
      <c r="AN328" s="122"/>
      <c r="AO328" t="s">
        <v>787</v>
      </c>
      <c r="AP328" t="s">
        <v>788</v>
      </c>
      <c r="AQ328" t="str">
        <f>IF(AND(OR($B$1="ALL",$B$1=C328),OR($E$1="ALL",$E$1=D328),OR($B$2="ALL",$B$2=A328),OR($E$2="ALL",IFERROR(SEARCH($E$2,B328),0)&gt;0)),"MATCH","")</f>
        <v/>
      </c>
    </row>
    <row r="329" spans="1:43" ht="14.25" customHeight="1" x14ac:dyDescent="0.25">
      <c r="A329" s="108" t="s">
        <v>1137</v>
      </c>
      <c r="B329" s="136" t="s">
        <v>1138</v>
      </c>
      <c r="C329" s="136" t="s">
        <v>1139</v>
      </c>
      <c r="D329" s="136" t="s">
        <v>1140</v>
      </c>
      <c r="E329" s="136" t="s">
        <v>1141</v>
      </c>
      <c r="F329" s="136" t="s">
        <v>1142</v>
      </c>
      <c r="G329" s="136" t="s">
        <v>1143</v>
      </c>
      <c r="H329" s="136" t="s">
        <v>1144</v>
      </c>
      <c r="I329" s="136" t="s">
        <v>1145</v>
      </c>
      <c r="J329" s="136" t="s">
        <v>1146</v>
      </c>
      <c r="K329" s="136" t="s">
        <v>1147</v>
      </c>
      <c r="L329" s="136" t="s">
        <v>1148</v>
      </c>
      <c r="M329" s="136" t="s">
        <v>1149</v>
      </c>
      <c r="N329" s="136" t="s">
        <v>1150</v>
      </c>
      <c r="O329" s="136" t="s">
        <v>1151</v>
      </c>
      <c r="P329" s="136" t="s">
        <v>1152</v>
      </c>
      <c r="Q329" s="136" t="s">
        <v>1153</v>
      </c>
      <c r="R329" s="136" t="s">
        <v>1154</v>
      </c>
      <c r="S329" s="136" t="s">
        <v>1155</v>
      </c>
      <c r="T329" s="136" t="s">
        <v>1156</v>
      </c>
      <c r="U329" s="136" t="s">
        <v>1157</v>
      </c>
      <c r="V329" s="136" t="s">
        <v>1158</v>
      </c>
      <c r="W329" s="136" t="s">
        <v>1159</v>
      </c>
      <c r="X329" s="136" t="s">
        <v>1160</v>
      </c>
      <c r="Y329" s="136" t="s">
        <v>1161</v>
      </c>
      <c r="Z329" s="136" t="s">
        <v>1162</v>
      </c>
      <c r="AA329" s="136" t="s">
        <v>1163</v>
      </c>
      <c r="AB329" s="137" t="s">
        <v>156</v>
      </c>
      <c r="AC329" s="137" t="s">
        <v>157</v>
      </c>
      <c r="AD329" s="137" t="s">
        <v>158</v>
      </c>
      <c r="AE329" s="137" t="s">
        <v>139</v>
      </c>
      <c r="AF329" s="138" t="s">
        <v>140</v>
      </c>
      <c r="AG329" s="138" t="s">
        <v>141</v>
      </c>
      <c r="AH329" s="138" t="s">
        <v>142</v>
      </c>
      <c r="AI329" s="138" t="s">
        <v>143</v>
      </c>
      <c r="AJ329" s="139" t="s">
        <v>144</v>
      </c>
      <c r="AK329" s="139" t="s">
        <v>145</v>
      </c>
      <c r="AL329" s="139" t="s">
        <v>146</v>
      </c>
      <c r="AM329" s="140" t="s">
        <v>147</v>
      </c>
      <c r="AN329" s="140" t="s">
        <v>148</v>
      </c>
      <c r="AO329" t="s">
        <v>789</v>
      </c>
      <c r="AP329" t="s">
        <v>790</v>
      </c>
      <c r="AQ329" t="str">
        <f>AQ328</f>
        <v/>
      </c>
    </row>
    <row r="330" spans="1:43" ht="14.25" customHeight="1" x14ac:dyDescent="0.25">
      <c r="A330" s="99" t="s">
        <v>1164</v>
      </c>
      <c r="B330" s="112">
        <f>'Run Rate'!E36</f>
        <v>496</v>
      </c>
      <c r="C330" s="112">
        <f>'Run Rate'!F36</f>
        <v>513</v>
      </c>
      <c r="D330" s="112">
        <f>'Run Rate'!G36</f>
        <v>483</v>
      </c>
      <c r="E330" s="112">
        <f>'Run Rate'!H36</f>
        <v>303</v>
      </c>
      <c r="F330" s="112">
        <f>'Run Rate'!I36</f>
        <v>118</v>
      </c>
      <c r="G330" s="112">
        <f>'Run Rate'!J36</f>
        <v>104</v>
      </c>
      <c r="H330" s="112">
        <f>'Run Rate'!K36</f>
        <v>525</v>
      </c>
      <c r="I330" s="112">
        <f>'Run Rate'!L36</f>
        <v>205</v>
      </c>
      <c r="J330" s="112">
        <f>'Run Rate'!M36</f>
        <v>352</v>
      </c>
      <c r="K330" s="112">
        <f>'Run Rate'!N36</f>
        <v>152</v>
      </c>
      <c r="L330" s="112">
        <f>'Run Rate'!O36</f>
        <v>252</v>
      </c>
      <c r="M330" s="112">
        <f>'Run Rate'!P36</f>
        <v>95</v>
      </c>
      <c r="N330" s="112">
        <f>'Run Rate'!Q36</f>
        <v>82</v>
      </c>
      <c r="O330" s="112">
        <f>'Run Rate'!R36</f>
        <v>51</v>
      </c>
      <c r="P330" s="112">
        <f>'Run Rate'!S36</f>
        <v>8</v>
      </c>
      <c r="Q330" s="112">
        <f>'Run Rate'!T36</f>
        <v>103</v>
      </c>
      <c r="R330" s="112">
        <f>'Run Rate'!U36</f>
        <v>103</v>
      </c>
      <c r="S330" s="112">
        <f>'Run Rate'!V36</f>
        <v>219</v>
      </c>
      <c r="T330" s="112">
        <f>'Run Rate'!W36</f>
        <v>216</v>
      </c>
      <c r="U330" s="112">
        <f>'Run Rate'!X36</f>
        <v>801</v>
      </c>
      <c r="V330" s="112">
        <f>'Run Rate'!Y36</f>
        <v>513</v>
      </c>
      <c r="W330" s="112">
        <f>'Run Rate'!Z36</f>
        <v>445</v>
      </c>
      <c r="X330" s="112">
        <f>'Run Rate'!AA36</f>
        <v>640</v>
      </c>
      <c r="Y330" s="112">
        <f>'Run Rate'!AB36</f>
        <v>224</v>
      </c>
      <c r="Z330" s="112">
        <f>'Run Rate'!AC36</f>
        <v>184</v>
      </c>
      <c r="AA330" s="112">
        <f>'Run Rate'!AD36</f>
        <v>283</v>
      </c>
      <c r="AB330" s="113">
        <v>302</v>
      </c>
      <c r="AC330" s="112">
        <v>302</v>
      </c>
      <c r="AD330" s="112">
        <v>302</v>
      </c>
      <c r="AE330" s="112">
        <v>302</v>
      </c>
      <c r="AF330" s="112">
        <v>302</v>
      </c>
      <c r="AG330" s="112">
        <v>302</v>
      </c>
      <c r="AH330" s="112">
        <v>302</v>
      </c>
      <c r="AI330" s="112">
        <v>302</v>
      </c>
      <c r="AJ330" s="112">
        <v>302</v>
      </c>
      <c r="AK330" s="112">
        <v>272</v>
      </c>
      <c r="AL330" s="112">
        <v>272</v>
      </c>
      <c r="AM330" s="112">
        <v>272</v>
      </c>
      <c r="AN330" s="112">
        <v>272</v>
      </c>
      <c r="AO330" t="s">
        <v>791</v>
      </c>
      <c r="AP330" t="s">
        <v>792</v>
      </c>
      <c r="AQ330" t="str">
        <f>AQ328</f>
        <v/>
      </c>
    </row>
    <row r="331" spans="1:43" ht="14.25" customHeight="1" x14ac:dyDescent="0.25">
      <c r="A331" s="99" t="s">
        <v>1165</v>
      </c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5"/>
      <c r="X331" s="115"/>
      <c r="Y331" s="115"/>
      <c r="Z331" s="115"/>
      <c r="AA331" s="112" t="s">
        <v>1166</v>
      </c>
      <c r="AB331" s="113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t="s">
        <v>793</v>
      </c>
      <c r="AP331" t="s">
        <v>794</v>
      </c>
      <c r="AQ331" t="str">
        <f>AQ328</f>
        <v/>
      </c>
    </row>
    <row r="332" spans="1:43" ht="14.25" customHeight="1" x14ac:dyDescent="0.25">
      <c r="A332" s="99" t="s">
        <v>1167</v>
      </c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5"/>
      <c r="X332" s="116"/>
      <c r="Y332" s="117"/>
      <c r="Z332" s="115"/>
      <c r="AA332" s="112" t="s">
        <v>1168</v>
      </c>
      <c r="AB332" s="113">
        <f>'Demand Input VP'!B169</f>
        <v>0</v>
      </c>
      <c r="AC332" s="112">
        <f>'Demand Input VP'!C169</f>
        <v>0</v>
      </c>
      <c r="AD332" s="112">
        <f>'Demand Input VP'!D169</f>
        <v>0</v>
      </c>
      <c r="AE332" s="112">
        <f>'Demand Input VP'!E169</f>
        <v>0</v>
      </c>
      <c r="AF332" s="112">
        <f>'Demand Input VP'!F169</f>
        <v>0</v>
      </c>
      <c r="AG332" s="112">
        <f>'Demand Input VP'!G169</f>
        <v>0</v>
      </c>
      <c r="AH332" s="112">
        <f>'Demand Input VP'!H169</f>
        <v>0</v>
      </c>
      <c r="AI332" s="112">
        <f>'Demand Input VP'!I169</f>
        <v>0</v>
      </c>
      <c r="AJ332" s="112">
        <f>'Demand Input VP'!J169</f>
        <v>0</v>
      </c>
      <c r="AK332" s="112">
        <f>'Demand Input VP'!K169</f>
        <v>0</v>
      </c>
      <c r="AL332" s="112">
        <f>'Demand Input VP'!L169</f>
        <v>0</v>
      </c>
      <c r="AM332" s="112">
        <f>'Demand Input VP'!M169</f>
        <v>0</v>
      </c>
      <c r="AN332" s="112">
        <f>'Demand Input VP'!N169</f>
        <v>0</v>
      </c>
      <c r="AO332" t="s">
        <v>795</v>
      </c>
      <c r="AP332" t="s">
        <v>796</v>
      </c>
      <c r="AQ332" t="str">
        <f>AQ328</f>
        <v/>
      </c>
    </row>
    <row r="333" spans="1:43" ht="14.25" customHeight="1" x14ac:dyDescent="0.25">
      <c r="A333" s="99" t="s">
        <v>1169</v>
      </c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5"/>
      <c r="X333" s="116"/>
      <c r="Y333" s="117"/>
      <c r="Z333" s="119"/>
      <c r="AA333" s="120" t="s">
        <v>1170</v>
      </c>
      <c r="AB333" s="121">
        <f>'Demand Input VP'!B168</f>
        <v>0</v>
      </c>
      <c r="AC333" s="120">
        <f>'Demand Input VP'!C168</f>
        <v>0</v>
      </c>
      <c r="AD333" s="120">
        <f>'Demand Input VP'!D168</f>
        <v>0</v>
      </c>
      <c r="AE333" s="120">
        <f>'Demand Input VP'!E168</f>
        <v>0</v>
      </c>
      <c r="AF333" s="120">
        <f>'Demand Input VP'!F168</f>
        <v>0</v>
      </c>
      <c r="AG333" s="120">
        <f>'Demand Input VP'!G168</f>
        <v>0</v>
      </c>
      <c r="AH333" s="120">
        <f>'Demand Input VP'!H168</f>
        <v>0</v>
      </c>
      <c r="AI333" s="120">
        <f>'Demand Input VP'!I168</f>
        <v>0</v>
      </c>
      <c r="AJ333" s="120">
        <f>'Demand Input VP'!J168</f>
        <v>0</v>
      </c>
      <c r="AK333" s="120">
        <f>'Demand Input VP'!K168</f>
        <v>0</v>
      </c>
      <c r="AL333" s="120">
        <f>'Demand Input VP'!L168</f>
        <v>0</v>
      </c>
      <c r="AM333" s="120">
        <f>'Demand Input VP'!M168</f>
        <v>0</v>
      </c>
      <c r="AN333" s="120">
        <f>'Demand Input VP'!N168</f>
        <v>0</v>
      </c>
      <c r="AO333" t="s">
        <v>797</v>
      </c>
      <c r="AP333" t="s">
        <v>798</v>
      </c>
      <c r="AQ333" t="str">
        <f>AQ328</f>
        <v/>
      </c>
    </row>
    <row r="334" spans="1:43" ht="14.25" customHeight="1" x14ac:dyDescent="0.25">
      <c r="A334" s="1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  <c r="V334" s="122"/>
      <c r="W334" s="123"/>
      <c r="X334" s="116"/>
      <c r="Y334" s="117"/>
      <c r="Z334" s="123"/>
      <c r="AA334" s="112" t="s">
        <v>1171</v>
      </c>
      <c r="AB334" s="113">
        <f>'Demand Input MP'!B169</f>
        <v>0</v>
      </c>
      <c r="AC334" s="112">
        <f>'Demand Input MP'!C169</f>
        <v>0</v>
      </c>
      <c r="AD334" s="112">
        <f>'Demand Input MP'!D169</f>
        <v>0</v>
      </c>
      <c r="AE334" s="112">
        <f>'Demand Input MP'!E169</f>
        <v>0</v>
      </c>
      <c r="AF334" s="112">
        <f>'Demand Input MP'!F169</f>
        <v>0</v>
      </c>
      <c r="AG334" s="112">
        <f>'Demand Input MP'!G169</f>
        <v>0</v>
      </c>
      <c r="AH334" s="112">
        <f>'Demand Input MP'!H169</f>
        <v>0</v>
      </c>
      <c r="AI334" s="112">
        <f>'Demand Input MP'!I169</f>
        <v>0</v>
      </c>
      <c r="AJ334" s="112">
        <f>'Demand Input MP'!J169</f>
        <v>0</v>
      </c>
      <c r="AK334" s="112">
        <f>'Demand Input MP'!K169</f>
        <v>280</v>
      </c>
      <c r="AL334" s="112">
        <f>'Demand Input MP'!L169</f>
        <v>280</v>
      </c>
      <c r="AM334" s="112">
        <f>'Demand Input MP'!M169</f>
        <v>280</v>
      </c>
      <c r="AN334" s="112">
        <f>'Demand Input MP'!N169</f>
        <v>280</v>
      </c>
      <c r="AO334" t="s">
        <v>699</v>
      </c>
      <c r="AP334" t="s">
        <v>700</v>
      </c>
      <c r="AQ334" t="str">
        <f>AQ328</f>
        <v/>
      </c>
    </row>
    <row r="335" spans="1:43" ht="14.25" customHeight="1" x14ac:dyDescent="0.25">
      <c r="A335" s="1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  <c r="V335" s="124" t="s">
        <v>91</v>
      </c>
      <c r="W335" s="125">
        <f>IFERROR(IF(SUM('Run Rate History'!E36:AD36)&gt;0,(SUMPRODUCT((B330:AA330&gt;=PERCENTILE(B330:AA330,0.1))*(B330:AA330&lt;=PERCENTILE(B330:AA330,0.9))*B330:AA330)+SUMPRODUCT(('Run Rate History'!E36:AD36&gt;=PERCENTILE(B330:AA330,0.1))*('Run Rate History'!E36:AD36&lt;=PERCENTILE(B330:AA330,0.9))*'Run Rate History'!E36:AD36))/(SUMPRODUCT((B330:AA330&gt;=PERCENTILE(B330:AA330,0.1))*(B330:AA330&lt;=PERCENTILE(B330:AA330,0.9))*1)+SUMPRODUCT(('Run Rate History'!E36:AD36&gt;=PERCENTILE(B330:AA330,0.1))*('Run Rate History'!E36:AD36&lt;=PERCENTILE(B330:AA330,0.9))*1)),TRIMMEAN(B330:AA330,0.15)),0)</f>
        <v>251.23684210526315</v>
      </c>
      <c r="X335" s="126" t="s">
        <v>1172</v>
      </c>
      <c r="Y335" s="127">
        <f>SUM(B330:AA330)/26</f>
        <v>287.30769230769232</v>
      </c>
      <c r="Z335" s="128"/>
      <c r="AA335" s="112" t="s">
        <v>1173</v>
      </c>
      <c r="AB335" s="113">
        <f>'Demand Input MP'!B168</f>
        <v>0</v>
      </c>
      <c r="AC335" s="112">
        <f>'Demand Input MP'!C168</f>
        <v>0</v>
      </c>
      <c r="AD335" s="112">
        <f>'Demand Input MP'!D168</f>
        <v>0</v>
      </c>
      <c r="AE335" s="112">
        <f>'Demand Input MP'!E168</f>
        <v>0</v>
      </c>
      <c r="AF335" s="112">
        <f>'Demand Input MP'!F168</f>
        <v>0</v>
      </c>
      <c r="AG335" s="112">
        <f>'Demand Input MP'!G168</f>
        <v>0</v>
      </c>
      <c r="AH335" s="112">
        <f>'Demand Input MP'!H168</f>
        <v>0</v>
      </c>
      <c r="AI335" s="112">
        <f>'Demand Input MP'!I168</f>
        <v>0</v>
      </c>
      <c r="AJ335" s="112">
        <f>'Demand Input MP'!J168</f>
        <v>0</v>
      </c>
      <c r="AK335" s="112">
        <f>'Demand Input MP'!K168</f>
        <v>0</v>
      </c>
      <c r="AL335" s="112">
        <f>'Demand Input MP'!L168</f>
        <v>0</v>
      </c>
      <c r="AM335" s="112">
        <f>'Demand Input MP'!M168</f>
        <v>0</v>
      </c>
      <c r="AN335" s="112">
        <f>'Demand Input MP'!N168</f>
        <v>0</v>
      </c>
      <c r="AO335" t="s">
        <v>799</v>
      </c>
      <c r="AP335" t="s">
        <v>800</v>
      </c>
      <c r="AQ335" t="str">
        <f>AQ328</f>
        <v/>
      </c>
    </row>
    <row r="336" spans="1:43" ht="14.25" customHeight="1" x14ac:dyDescent="0.25">
      <c r="A336" s="1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  <c r="V336" s="124" t="s">
        <v>94</v>
      </c>
      <c r="W336" s="125">
        <f>IFERROR((1*MIN(MAX(X330,0.5*IF(SUM('Run Rate History'!E36:AD36)&gt;0,(MEDIAN(IF(B330:AA330&gt;0,B330:AA330))+MEDIAN(IF('Run Rate History'!E36:AD36&gt;0,'Run Rate History'!E36:AD36)))/2,MEDIAN(IF(B330:AA330&gt;0,B330:AA330)))),2*IF(SUM('Run Rate History'!E36:AD36)&gt;0,(MEDIAN(IF(B330:AA330&gt;0,B330:AA330))+MEDIAN(IF('Run Rate History'!E36:AD36&gt;0,'Run Rate History'!E36:AD36)))/2,MEDIAN(IF(B330:AA330&gt;0,B330:AA330))))+2*MIN(MAX(Y330,0.5*IF(SUM('Run Rate History'!E36:AD36)&gt;0,(MEDIAN(IF(B330:AA330&gt;0,B330:AA330))+MEDIAN(IF('Run Rate History'!E36:AD36&gt;0,'Run Rate History'!E36:AD36)))/2,MEDIAN(IF(B330:AA330&gt;0,B330:AA330)))),2*IF(SUM('Run Rate History'!E36:AD36)&gt;0,(MEDIAN(IF(B330:AA330&gt;0,B330:AA330))+MEDIAN(IF('Run Rate History'!E36:AD36&gt;0,'Run Rate History'!E36:AD36)))/2,MEDIAN(IF(B330:AA330&gt;0,B330:AA330))))+3*MIN(MAX(Z330,0.5*IF(SUM('Run Rate History'!E36:AD36)&gt;0,(MEDIAN(IF(B330:AA330&gt;0,B330:AA330))+MEDIAN(IF('Run Rate History'!E36:AD36&gt;0,'Run Rate History'!E36:AD36)))/2,MEDIAN(IF(B330:AA330&gt;0,B330:AA330)))),2*IF(SUM('Run Rate History'!E36:AD36)&gt;0,(MEDIAN(IF(B330:AA330&gt;0,B330:AA330))+MEDIAN(IF('Run Rate History'!E36:AD36&gt;0,'Run Rate History'!E36:AD36)))/2,MEDIAN(IF(B330:AA330&gt;0,B330:AA330))))+4*MIN(MAX(AA330,0.5*IF(SUM('Run Rate History'!E36:AD36)&gt;0,(MEDIAN(IF(B330:AA330&gt;0,B330:AA330))+MEDIAN(IF('Run Rate History'!E36:AD36&gt;0,'Run Rate History'!E36:AD36)))/2,MEDIAN(IF(B330:AA330&gt;0,B330:AA330)))),2*IF(SUM('Run Rate History'!E36:AD36)&gt;0,(MEDIAN(IF(B330:AA330&gt;0,B330:AA330))+MEDIAN(IF('Run Rate History'!E36:AD36&gt;0,'Run Rate History'!E36:AD36)))/2,MEDIAN(IF(B330:AA330&gt;0,B330:AA330)))))/10,0)</f>
        <v>254.6</v>
      </c>
      <c r="X336" s="129" t="s">
        <v>1174</v>
      </c>
      <c r="Y336" s="130">
        <f>IFERROR(VLOOKUP(A328,'Stanje zaliha'!A:E,5,FALSE()),0)</f>
        <v>2608</v>
      </c>
      <c r="Z336" s="131"/>
      <c r="AA336" s="113" t="s">
        <v>1175</v>
      </c>
      <c r="AB336" s="118">
        <f t="shared" ref="AB336:AN336" si="64">SUM(AB332:AB335)</f>
        <v>0</v>
      </c>
      <c r="AC336" s="118">
        <f t="shared" si="64"/>
        <v>0</v>
      </c>
      <c r="AD336" s="118">
        <f t="shared" si="64"/>
        <v>0</v>
      </c>
      <c r="AE336" s="118">
        <f t="shared" si="64"/>
        <v>0</v>
      </c>
      <c r="AF336" s="118">
        <f t="shared" si="64"/>
        <v>0</v>
      </c>
      <c r="AG336" s="118">
        <f t="shared" si="64"/>
        <v>0</v>
      </c>
      <c r="AH336" s="118">
        <f t="shared" si="64"/>
        <v>0</v>
      </c>
      <c r="AI336" s="118">
        <f t="shared" si="64"/>
        <v>0</v>
      </c>
      <c r="AJ336" s="118">
        <f t="shared" si="64"/>
        <v>0</v>
      </c>
      <c r="AK336" s="118">
        <f t="shared" si="64"/>
        <v>280</v>
      </c>
      <c r="AL336" s="118">
        <f t="shared" si="64"/>
        <v>280</v>
      </c>
      <c r="AM336" s="118">
        <f t="shared" si="64"/>
        <v>280</v>
      </c>
      <c r="AN336" s="118">
        <f t="shared" si="64"/>
        <v>280</v>
      </c>
      <c r="AO336" t="s">
        <v>801</v>
      </c>
      <c r="AP336" t="s">
        <v>802</v>
      </c>
      <c r="AQ336" t="str">
        <f>AQ328</f>
        <v/>
      </c>
    </row>
    <row r="337" spans="1:43" ht="14.25" customHeight="1" x14ac:dyDescent="0.25">
      <c r="A337" s="1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  <c r="V337" s="124" t="s">
        <v>95</v>
      </c>
      <c r="W337" s="125">
        <f>IFERROR(0.6*W336+0.4*W335,0)</f>
        <v>253.25473684210527</v>
      </c>
      <c r="X337" s="132" t="s">
        <v>1176</v>
      </c>
      <c r="Y337" s="133">
        <f>IFERROR(SUMIF('Popis poslanih narudžbi'!A:A,A328,'Popis poslanih narudžbi'!C:C),0)</f>
        <v>0</v>
      </c>
      <c r="Z337" s="131"/>
      <c r="AA337" s="134" t="s">
        <v>1177</v>
      </c>
      <c r="AB337" s="118">
        <f t="shared" ref="AB337:AN337" si="65">AB330+AB336</f>
        <v>302</v>
      </c>
      <c r="AC337" s="118">
        <f t="shared" si="65"/>
        <v>302</v>
      </c>
      <c r="AD337" s="118">
        <f t="shared" si="65"/>
        <v>302</v>
      </c>
      <c r="AE337" s="118">
        <f t="shared" si="65"/>
        <v>302</v>
      </c>
      <c r="AF337" s="118">
        <f t="shared" si="65"/>
        <v>302</v>
      </c>
      <c r="AG337" s="118">
        <f t="shared" si="65"/>
        <v>302</v>
      </c>
      <c r="AH337" s="118">
        <f t="shared" si="65"/>
        <v>302</v>
      </c>
      <c r="AI337" s="118">
        <f t="shared" si="65"/>
        <v>302</v>
      </c>
      <c r="AJ337" s="118">
        <f t="shared" si="65"/>
        <v>302</v>
      </c>
      <c r="AK337" s="118">
        <f t="shared" si="65"/>
        <v>552</v>
      </c>
      <c r="AL337" s="118">
        <f t="shared" si="65"/>
        <v>552</v>
      </c>
      <c r="AM337" s="118">
        <f t="shared" si="65"/>
        <v>552</v>
      </c>
      <c r="AN337" s="118">
        <f t="shared" si="65"/>
        <v>552</v>
      </c>
      <c r="AO337" t="s">
        <v>803</v>
      </c>
      <c r="AP337" t="s">
        <v>804</v>
      </c>
      <c r="AQ337" t="str">
        <f>AQ328</f>
        <v/>
      </c>
    </row>
    <row r="338" spans="1:43" ht="14.25" customHeight="1" x14ac:dyDescent="0.25">
      <c r="A338" s="107" t="str">
        <f>'Run Rate'!A37</f>
        <v>POL09881</v>
      </c>
      <c r="B338" s="135" t="str">
        <f>'Run Rate'!B37</f>
        <v>Polleo 50% Protein Bar 50g Choco-Banana</v>
      </c>
      <c r="C338" s="135" t="str">
        <f>'Run Rate'!C37</f>
        <v>RTD &amp; SNACKS</v>
      </c>
      <c r="D338" s="135" t="str">
        <f>'Run Rate'!D37</f>
        <v>01 GOLD</v>
      </c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  <c r="V338" s="122"/>
      <c r="W338" s="122"/>
      <c r="X338" s="122"/>
      <c r="Y338" s="122"/>
      <c r="Z338" s="122"/>
      <c r="AA338" s="122"/>
      <c r="AB338" s="122"/>
      <c r="AC338" s="122"/>
      <c r="AD338" s="122"/>
      <c r="AE338" s="122"/>
      <c r="AF338" s="122"/>
      <c r="AG338" s="122"/>
      <c r="AH338" s="122"/>
      <c r="AI338" s="122"/>
      <c r="AJ338" s="122"/>
      <c r="AK338" s="122"/>
      <c r="AL338" s="122"/>
      <c r="AM338" s="122"/>
      <c r="AN338" s="122"/>
      <c r="AO338" t="s">
        <v>805</v>
      </c>
      <c r="AP338" t="s">
        <v>806</v>
      </c>
      <c r="AQ338" t="str">
        <f>IF(AND(OR($B$1="ALL",$B$1=C338),OR($E$1="ALL",$E$1=D338),OR($B$2="ALL",$B$2=A338),OR($E$2="ALL",IFERROR(SEARCH($E$2,B338),0)&gt;0)),"MATCH","")</f>
        <v/>
      </c>
    </row>
    <row r="339" spans="1:43" ht="14.25" customHeight="1" x14ac:dyDescent="0.25">
      <c r="A339" s="108" t="s">
        <v>1137</v>
      </c>
      <c r="B339" s="136" t="s">
        <v>1138</v>
      </c>
      <c r="C339" s="136" t="s">
        <v>1139</v>
      </c>
      <c r="D339" s="136" t="s">
        <v>1140</v>
      </c>
      <c r="E339" s="136" t="s">
        <v>1141</v>
      </c>
      <c r="F339" s="136" t="s">
        <v>1142</v>
      </c>
      <c r="G339" s="136" t="s">
        <v>1143</v>
      </c>
      <c r="H339" s="136" t="s">
        <v>1144</v>
      </c>
      <c r="I339" s="136" t="s">
        <v>1145</v>
      </c>
      <c r="J339" s="136" t="s">
        <v>1146</v>
      </c>
      <c r="K339" s="136" t="s">
        <v>1147</v>
      </c>
      <c r="L339" s="136" t="s">
        <v>1148</v>
      </c>
      <c r="M339" s="136" t="s">
        <v>1149</v>
      </c>
      <c r="N339" s="136" t="s">
        <v>1150</v>
      </c>
      <c r="O339" s="136" t="s">
        <v>1151</v>
      </c>
      <c r="P339" s="136" t="s">
        <v>1152</v>
      </c>
      <c r="Q339" s="136" t="s">
        <v>1153</v>
      </c>
      <c r="R339" s="136" t="s">
        <v>1154</v>
      </c>
      <c r="S339" s="136" t="s">
        <v>1155</v>
      </c>
      <c r="T339" s="136" t="s">
        <v>1156</v>
      </c>
      <c r="U339" s="136" t="s">
        <v>1157</v>
      </c>
      <c r="V339" s="136" t="s">
        <v>1158</v>
      </c>
      <c r="W339" s="136" t="s">
        <v>1159</v>
      </c>
      <c r="X339" s="136" t="s">
        <v>1160</v>
      </c>
      <c r="Y339" s="136" t="s">
        <v>1161</v>
      </c>
      <c r="Z339" s="136" t="s">
        <v>1162</v>
      </c>
      <c r="AA339" s="136" t="s">
        <v>1163</v>
      </c>
      <c r="AB339" s="137" t="s">
        <v>156</v>
      </c>
      <c r="AC339" s="137" t="s">
        <v>157</v>
      </c>
      <c r="AD339" s="137" t="s">
        <v>158</v>
      </c>
      <c r="AE339" s="137" t="s">
        <v>139</v>
      </c>
      <c r="AF339" s="138" t="s">
        <v>140</v>
      </c>
      <c r="AG339" s="138" t="s">
        <v>141</v>
      </c>
      <c r="AH339" s="138" t="s">
        <v>142</v>
      </c>
      <c r="AI339" s="138" t="s">
        <v>143</v>
      </c>
      <c r="AJ339" s="139" t="s">
        <v>144</v>
      </c>
      <c r="AK339" s="139" t="s">
        <v>145</v>
      </c>
      <c r="AL339" s="139" t="s">
        <v>146</v>
      </c>
      <c r="AM339" s="140" t="s">
        <v>147</v>
      </c>
      <c r="AN339" s="140" t="s">
        <v>148</v>
      </c>
      <c r="AO339" t="s">
        <v>807</v>
      </c>
      <c r="AP339" t="s">
        <v>808</v>
      </c>
      <c r="AQ339" t="str">
        <f>AQ338</f>
        <v/>
      </c>
    </row>
    <row r="340" spans="1:43" ht="14.25" customHeight="1" x14ac:dyDescent="0.25">
      <c r="A340" s="99" t="s">
        <v>1164</v>
      </c>
      <c r="B340" s="112">
        <f>'Run Rate'!E37</f>
        <v>5400</v>
      </c>
      <c r="C340" s="112">
        <f>'Run Rate'!F37</f>
        <v>901</v>
      </c>
      <c r="D340" s="112">
        <f>'Run Rate'!G37</f>
        <v>1928</v>
      </c>
      <c r="E340" s="112">
        <f>'Run Rate'!H37</f>
        <v>190</v>
      </c>
      <c r="F340" s="112">
        <f>'Run Rate'!I37</f>
        <v>1939</v>
      </c>
      <c r="G340" s="112">
        <f>'Run Rate'!J37</f>
        <v>1816</v>
      </c>
      <c r="H340" s="112">
        <f>'Run Rate'!K37</f>
        <v>7522</v>
      </c>
      <c r="I340" s="112">
        <f>'Run Rate'!L37</f>
        <v>4748</v>
      </c>
      <c r="J340" s="112">
        <f>'Run Rate'!M37</f>
        <v>4023</v>
      </c>
      <c r="K340" s="112">
        <f>'Run Rate'!N37</f>
        <v>4372</v>
      </c>
      <c r="L340" s="112">
        <f>'Run Rate'!O37</f>
        <v>3164</v>
      </c>
      <c r="M340" s="112">
        <f>'Run Rate'!P37</f>
        <v>1824</v>
      </c>
      <c r="N340" s="112">
        <f>'Run Rate'!Q37</f>
        <v>1077</v>
      </c>
      <c r="O340" s="112">
        <f>'Run Rate'!R37</f>
        <v>1132</v>
      </c>
      <c r="P340" s="112">
        <f>'Run Rate'!S37</f>
        <v>236</v>
      </c>
      <c r="Q340" s="112">
        <f>'Run Rate'!T37</f>
        <v>2405</v>
      </c>
      <c r="R340" s="112">
        <f>'Run Rate'!U37</f>
        <v>1706</v>
      </c>
      <c r="S340" s="112">
        <f>'Run Rate'!V37</f>
        <v>2099</v>
      </c>
      <c r="T340" s="112">
        <f>'Run Rate'!W37</f>
        <v>3575</v>
      </c>
      <c r="U340" s="112">
        <f>'Run Rate'!X37</f>
        <v>3474</v>
      </c>
      <c r="V340" s="112">
        <f>'Run Rate'!Y37</f>
        <v>3235</v>
      </c>
      <c r="W340" s="112">
        <f>'Run Rate'!Z37</f>
        <v>2015</v>
      </c>
      <c r="X340" s="112">
        <f>'Run Rate'!AA37</f>
        <v>3613</v>
      </c>
      <c r="Y340" s="112">
        <f>'Run Rate'!AB37</f>
        <v>3289</v>
      </c>
      <c r="Z340" s="112">
        <f>'Run Rate'!AC37</f>
        <v>1785</v>
      </c>
      <c r="AA340" s="112">
        <f>'Run Rate'!AD37</f>
        <v>2953</v>
      </c>
      <c r="AB340" s="113">
        <v>2736</v>
      </c>
      <c r="AC340" s="112">
        <v>2736</v>
      </c>
      <c r="AD340" s="112">
        <v>2736</v>
      </c>
      <c r="AE340" s="112">
        <v>2736</v>
      </c>
      <c r="AF340" s="112">
        <v>2462</v>
      </c>
      <c r="AG340" s="112">
        <v>2462</v>
      </c>
      <c r="AH340" s="112">
        <v>2736</v>
      </c>
      <c r="AI340" s="112">
        <v>2736</v>
      </c>
      <c r="AJ340" s="112">
        <v>2462</v>
      </c>
      <c r="AK340" s="112">
        <v>2462</v>
      </c>
      <c r="AL340" s="112">
        <v>2462</v>
      </c>
      <c r="AM340" s="112">
        <v>2462</v>
      </c>
      <c r="AN340" s="112">
        <v>2462</v>
      </c>
      <c r="AO340" t="s">
        <v>809</v>
      </c>
      <c r="AP340" t="s">
        <v>810</v>
      </c>
      <c r="AQ340" t="str">
        <f>AQ338</f>
        <v/>
      </c>
    </row>
    <row r="341" spans="1:43" ht="14.25" customHeight="1" x14ac:dyDescent="0.25">
      <c r="A341" s="99" t="s">
        <v>1165</v>
      </c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5"/>
      <c r="X341" s="115"/>
      <c r="Y341" s="115"/>
      <c r="Z341" s="115"/>
      <c r="AA341" s="112" t="s">
        <v>1166</v>
      </c>
      <c r="AB341" s="113"/>
      <c r="AC341" s="112"/>
      <c r="AD341" s="112"/>
      <c r="AE341" s="112"/>
      <c r="AF341" s="112"/>
      <c r="AG341" s="112"/>
      <c r="AH341" s="112"/>
      <c r="AI341" s="112"/>
      <c r="AJ341" s="112"/>
      <c r="AK341" s="112"/>
      <c r="AL341" s="112"/>
      <c r="AM341" s="112"/>
      <c r="AN341" s="112"/>
      <c r="AO341" t="s">
        <v>811</v>
      </c>
      <c r="AP341" t="s">
        <v>812</v>
      </c>
      <c r="AQ341" t="str">
        <f>AQ338</f>
        <v/>
      </c>
    </row>
    <row r="342" spans="1:43" ht="14.25" customHeight="1" x14ac:dyDescent="0.25">
      <c r="A342" s="99" t="s">
        <v>1167</v>
      </c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5"/>
      <c r="X342" s="116"/>
      <c r="Y342" s="117"/>
      <c r="Z342" s="115"/>
      <c r="AA342" s="112" t="s">
        <v>1168</v>
      </c>
      <c r="AB342" s="113">
        <f>'Demand Input VP'!B174</f>
        <v>0</v>
      </c>
      <c r="AC342" s="112">
        <f>'Demand Input VP'!C174</f>
        <v>0</v>
      </c>
      <c r="AD342" s="112">
        <f>'Demand Input VP'!D174</f>
        <v>0</v>
      </c>
      <c r="AE342" s="112">
        <f>'Demand Input VP'!E174</f>
        <v>0</v>
      </c>
      <c r="AF342" s="112">
        <f>'Demand Input VP'!F174</f>
        <v>1005</v>
      </c>
      <c r="AG342" s="112">
        <f>'Demand Input VP'!G174</f>
        <v>300</v>
      </c>
      <c r="AH342" s="112">
        <f>'Demand Input VP'!H174</f>
        <v>0</v>
      </c>
      <c r="AI342" s="112">
        <f>'Demand Input VP'!I174</f>
        <v>0</v>
      </c>
      <c r="AJ342" s="112">
        <f>'Demand Input VP'!J174</f>
        <v>0</v>
      </c>
      <c r="AK342" s="112">
        <f>'Demand Input VP'!K174</f>
        <v>0</v>
      </c>
      <c r="AL342" s="112">
        <f>'Demand Input VP'!L174</f>
        <v>0</v>
      </c>
      <c r="AM342" s="112">
        <f>'Demand Input VP'!M174</f>
        <v>0</v>
      </c>
      <c r="AN342" s="112">
        <f>'Demand Input VP'!N174</f>
        <v>0</v>
      </c>
      <c r="AO342" t="s">
        <v>813</v>
      </c>
      <c r="AP342" t="s">
        <v>814</v>
      </c>
      <c r="AQ342" t="str">
        <f>AQ338</f>
        <v/>
      </c>
    </row>
    <row r="343" spans="1:43" ht="14.25" customHeight="1" x14ac:dyDescent="0.25">
      <c r="A343" s="99" t="s">
        <v>1169</v>
      </c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5"/>
      <c r="X343" s="116"/>
      <c r="Y343" s="117"/>
      <c r="Z343" s="119"/>
      <c r="AA343" s="120" t="s">
        <v>1170</v>
      </c>
      <c r="AB343" s="121">
        <f>'Demand Input VP'!B173</f>
        <v>0</v>
      </c>
      <c r="AC343" s="120">
        <f>'Demand Input VP'!C173</f>
        <v>0</v>
      </c>
      <c r="AD343" s="120">
        <f>'Demand Input VP'!D173</f>
        <v>0</v>
      </c>
      <c r="AE343" s="120">
        <f>'Demand Input VP'!E173</f>
        <v>0</v>
      </c>
      <c r="AF343" s="120">
        <f>'Demand Input VP'!F173</f>
        <v>0</v>
      </c>
      <c r="AG343" s="120">
        <f>'Demand Input VP'!G173</f>
        <v>0</v>
      </c>
      <c r="AH343" s="120">
        <f>'Demand Input VP'!H173</f>
        <v>0</v>
      </c>
      <c r="AI343" s="120">
        <f>'Demand Input VP'!I173</f>
        <v>0</v>
      </c>
      <c r="AJ343" s="120">
        <f>'Demand Input VP'!J173</f>
        <v>45</v>
      </c>
      <c r="AK343" s="120">
        <f>'Demand Input VP'!K173</f>
        <v>45</v>
      </c>
      <c r="AL343" s="120">
        <f>'Demand Input VP'!L173</f>
        <v>45</v>
      </c>
      <c r="AM343" s="120">
        <f>'Demand Input VP'!M173</f>
        <v>45</v>
      </c>
      <c r="AN343" s="120">
        <f>'Demand Input VP'!N173</f>
        <v>45</v>
      </c>
      <c r="AO343" t="s">
        <v>815</v>
      </c>
      <c r="AP343" t="s">
        <v>816</v>
      </c>
      <c r="AQ343" t="str">
        <f>AQ338</f>
        <v/>
      </c>
    </row>
    <row r="344" spans="1:43" ht="14.25" customHeight="1" x14ac:dyDescent="0.25">
      <c r="A344" s="1"/>
      <c r="B344" s="122"/>
      <c r="C344" s="122"/>
      <c r="D344" s="122"/>
      <c r="E344" s="122"/>
      <c r="F344" s="122"/>
      <c r="G344" s="122"/>
      <c r="H344" s="122"/>
      <c r="I344" s="122"/>
      <c r="J344" s="122"/>
      <c r="K344" s="122"/>
      <c r="L344" s="122"/>
      <c r="M344" s="122"/>
      <c r="N344" s="122"/>
      <c r="O344" s="122"/>
      <c r="P344" s="122"/>
      <c r="Q344" s="122"/>
      <c r="R344" s="122"/>
      <c r="S344" s="122"/>
      <c r="T344" s="122"/>
      <c r="U344" s="122"/>
      <c r="V344" s="122"/>
      <c r="W344" s="123"/>
      <c r="X344" s="116"/>
      <c r="Y344" s="117"/>
      <c r="Z344" s="123"/>
      <c r="AA344" s="112" t="s">
        <v>1171</v>
      </c>
      <c r="AB344" s="113">
        <f>'Demand Input MP'!B174</f>
        <v>0</v>
      </c>
      <c r="AC344" s="112">
        <f>'Demand Input MP'!C174</f>
        <v>0</v>
      </c>
      <c r="AD344" s="112">
        <f>'Demand Input MP'!D174</f>
        <v>0</v>
      </c>
      <c r="AE344" s="112">
        <f>'Demand Input MP'!E174</f>
        <v>0</v>
      </c>
      <c r="AF344" s="112">
        <f>'Demand Input MP'!F174</f>
        <v>0</v>
      </c>
      <c r="AG344" s="112">
        <f>'Demand Input MP'!G174</f>
        <v>0</v>
      </c>
      <c r="AH344" s="112">
        <f>'Demand Input MP'!H174</f>
        <v>0</v>
      </c>
      <c r="AI344" s="112">
        <f>'Demand Input MP'!I174</f>
        <v>0</v>
      </c>
      <c r="AJ344" s="112">
        <f>'Demand Input MP'!J174</f>
        <v>0</v>
      </c>
      <c r="AK344" s="112">
        <f>'Demand Input MP'!K174</f>
        <v>0</v>
      </c>
      <c r="AL344" s="112">
        <f>'Demand Input MP'!L174</f>
        <v>0</v>
      </c>
      <c r="AM344" s="112">
        <f>'Demand Input MP'!M174</f>
        <v>0</v>
      </c>
      <c r="AN344" s="112">
        <f>'Demand Input MP'!N174</f>
        <v>0</v>
      </c>
      <c r="AO344" t="s">
        <v>817</v>
      </c>
      <c r="AP344" t="s">
        <v>818</v>
      </c>
      <c r="AQ344" t="str">
        <f>AQ338</f>
        <v/>
      </c>
    </row>
    <row r="345" spans="1:43" ht="14.25" customHeight="1" x14ac:dyDescent="0.25">
      <c r="A345" s="1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  <c r="V345" s="124" t="s">
        <v>91</v>
      </c>
      <c r="W345" s="125">
        <f>IFERROR(IF(SUM('Run Rate History'!E37:AD37)&gt;0,(SUMPRODUCT((B340:AA340&gt;=PERCENTILE(B340:AA340,0.1))*(B340:AA340&lt;=PERCENTILE(B340:AA340,0.9))*B340:AA340)+SUMPRODUCT(('Run Rate History'!E37:AD37&gt;=PERCENTILE(B340:AA340,0.1))*('Run Rate History'!E37:AD37&lt;=PERCENTILE(B340:AA340,0.9))*'Run Rate History'!E37:AD37))/(SUMPRODUCT((B340:AA340&gt;=PERCENTILE(B340:AA340,0.1))*(B340:AA340&lt;=PERCENTILE(B340:AA340,0.9))*1)+SUMPRODUCT(('Run Rate History'!E37:AD37&gt;=PERCENTILE(B340:AA340,0.1))*('Run Rate History'!E37:AD37&lt;=PERCENTILE(B340:AA340,0.9))*1)),TRIMMEAN(B340:AA340,0.15)),0)</f>
        <v>2535.3333333333335</v>
      </c>
      <c r="X345" s="126" t="s">
        <v>1172</v>
      </c>
      <c r="Y345" s="127">
        <f>SUM(B340:AA340)/26</f>
        <v>2708.5</v>
      </c>
      <c r="Z345" s="128"/>
      <c r="AA345" s="112" t="s">
        <v>1173</v>
      </c>
      <c r="AB345" s="113">
        <f>'Demand Input MP'!B173</f>
        <v>0</v>
      </c>
      <c r="AC345" s="112">
        <f>'Demand Input MP'!C173</f>
        <v>0</v>
      </c>
      <c r="AD345" s="112">
        <f>'Demand Input MP'!D173</f>
        <v>0</v>
      </c>
      <c r="AE345" s="112">
        <f>'Demand Input MP'!E173</f>
        <v>0</v>
      </c>
      <c r="AF345" s="112">
        <f>'Demand Input MP'!F173</f>
        <v>0</v>
      </c>
      <c r="AG345" s="112">
        <f>'Demand Input MP'!G173</f>
        <v>0</v>
      </c>
      <c r="AH345" s="112">
        <f>'Demand Input MP'!H173</f>
        <v>0</v>
      </c>
      <c r="AI345" s="112">
        <f>'Demand Input MP'!I173</f>
        <v>0</v>
      </c>
      <c r="AJ345" s="112">
        <f>'Demand Input MP'!J173</f>
        <v>0</v>
      </c>
      <c r="AK345" s="112">
        <f>'Demand Input MP'!K173</f>
        <v>0</v>
      </c>
      <c r="AL345" s="112">
        <f>'Demand Input MP'!L173</f>
        <v>0</v>
      </c>
      <c r="AM345" s="112">
        <f>'Demand Input MP'!M173</f>
        <v>0</v>
      </c>
      <c r="AN345" s="112">
        <f>'Demand Input MP'!N173</f>
        <v>0</v>
      </c>
      <c r="AO345" t="s">
        <v>819</v>
      </c>
      <c r="AP345" t="s">
        <v>820</v>
      </c>
      <c r="AQ345" t="str">
        <f>AQ338</f>
        <v/>
      </c>
    </row>
    <row r="346" spans="1:43" ht="14.25" customHeight="1" x14ac:dyDescent="0.25">
      <c r="A346" s="1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  <c r="V346" s="124" t="s">
        <v>94</v>
      </c>
      <c r="W346" s="125">
        <f>IFERROR((1*MIN(MAX(X340,0.5*IF(SUM('Run Rate History'!E37:AD37)&gt;0,(MEDIAN(IF(B340:AA340&gt;0,B340:AA340))+MEDIAN(IF('Run Rate History'!E37:AD37&gt;0,'Run Rate History'!E37:AD37)))/2,MEDIAN(IF(B340:AA340&gt;0,B340:AA340)))),2*IF(SUM('Run Rate History'!E37:AD37)&gt;0,(MEDIAN(IF(B340:AA340&gt;0,B340:AA340))+MEDIAN(IF('Run Rate History'!E37:AD37&gt;0,'Run Rate History'!E37:AD37)))/2,MEDIAN(IF(B340:AA340&gt;0,B340:AA340))))+2*MIN(MAX(Y340,0.5*IF(SUM('Run Rate History'!E37:AD37)&gt;0,(MEDIAN(IF(B340:AA340&gt;0,B340:AA340))+MEDIAN(IF('Run Rate History'!E37:AD37&gt;0,'Run Rate History'!E37:AD37)))/2,MEDIAN(IF(B340:AA340&gt;0,B340:AA340)))),2*IF(SUM('Run Rate History'!E37:AD37)&gt;0,(MEDIAN(IF(B340:AA340&gt;0,B340:AA340))+MEDIAN(IF('Run Rate History'!E37:AD37&gt;0,'Run Rate History'!E37:AD37)))/2,MEDIAN(IF(B340:AA340&gt;0,B340:AA340))))+3*MIN(MAX(Z340,0.5*IF(SUM('Run Rate History'!E37:AD37)&gt;0,(MEDIAN(IF(B340:AA340&gt;0,B340:AA340))+MEDIAN(IF('Run Rate History'!E37:AD37&gt;0,'Run Rate History'!E37:AD37)))/2,MEDIAN(IF(B340:AA340&gt;0,B340:AA340)))),2*IF(SUM('Run Rate History'!E37:AD37)&gt;0,(MEDIAN(IF(B340:AA340&gt;0,B340:AA340))+MEDIAN(IF('Run Rate History'!E37:AD37&gt;0,'Run Rate History'!E37:AD37)))/2,MEDIAN(IF(B340:AA340&gt;0,B340:AA340))))+4*MIN(MAX(AA340,0.5*IF(SUM('Run Rate History'!E37:AD37)&gt;0,(MEDIAN(IF(B340:AA340&gt;0,B340:AA340))+MEDIAN(IF('Run Rate History'!E37:AD37&gt;0,'Run Rate History'!E37:AD37)))/2,MEDIAN(IF(B340:AA340&gt;0,B340:AA340)))),2*IF(SUM('Run Rate History'!E37:AD37)&gt;0,(MEDIAN(IF(B340:AA340&gt;0,B340:AA340))+MEDIAN(IF('Run Rate History'!E37:AD37&gt;0,'Run Rate History'!E37:AD37)))/2,MEDIAN(IF(B340:AA340&gt;0,B340:AA340)))))/10,0)</f>
        <v>2735.8</v>
      </c>
      <c r="X346" s="129" t="s">
        <v>1174</v>
      </c>
      <c r="Y346" s="130">
        <f>IFERROR(VLOOKUP(A338,'Stanje zaliha'!A:E,5,FALSE()),0)</f>
        <v>33369</v>
      </c>
      <c r="Z346" s="131"/>
      <c r="AA346" s="113" t="s">
        <v>1175</v>
      </c>
      <c r="AB346" s="118">
        <f t="shared" ref="AB346:AN346" si="66">SUM(AB342:AB345)</f>
        <v>0</v>
      </c>
      <c r="AC346" s="118">
        <f t="shared" si="66"/>
        <v>0</v>
      </c>
      <c r="AD346" s="118">
        <f t="shared" si="66"/>
        <v>0</v>
      </c>
      <c r="AE346" s="118">
        <f t="shared" si="66"/>
        <v>0</v>
      </c>
      <c r="AF346" s="118">
        <f t="shared" si="66"/>
        <v>1005</v>
      </c>
      <c r="AG346" s="118">
        <f t="shared" si="66"/>
        <v>300</v>
      </c>
      <c r="AH346" s="118">
        <f t="shared" si="66"/>
        <v>0</v>
      </c>
      <c r="AI346" s="118">
        <f t="shared" si="66"/>
        <v>0</v>
      </c>
      <c r="AJ346" s="118">
        <f t="shared" si="66"/>
        <v>45</v>
      </c>
      <c r="AK346" s="118">
        <f t="shared" si="66"/>
        <v>45</v>
      </c>
      <c r="AL346" s="118">
        <f t="shared" si="66"/>
        <v>45</v>
      </c>
      <c r="AM346" s="118">
        <f t="shared" si="66"/>
        <v>45</v>
      </c>
      <c r="AN346" s="118">
        <f t="shared" si="66"/>
        <v>45</v>
      </c>
      <c r="AO346" t="s">
        <v>821</v>
      </c>
      <c r="AP346" t="s">
        <v>822</v>
      </c>
      <c r="AQ346" t="str">
        <f>AQ338</f>
        <v/>
      </c>
    </row>
    <row r="347" spans="1:43" ht="14.25" customHeight="1" x14ac:dyDescent="0.25">
      <c r="A347" s="1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4" t="s">
        <v>95</v>
      </c>
      <c r="W347" s="125">
        <f>IFERROR(0.6*W346+0.4*W345,0)</f>
        <v>2655.6133333333337</v>
      </c>
      <c r="X347" s="132" t="s">
        <v>1176</v>
      </c>
      <c r="Y347" s="133">
        <f>IFERROR(SUMIF('Popis poslanih narudžbi'!A:A,A338,'Popis poslanih narudžbi'!C:C),0)</f>
        <v>50000</v>
      </c>
      <c r="Z347" s="131"/>
      <c r="AA347" s="134" t="s">
        <v>1177</v>
      </c>
      <c r="AB347" s="118">
        <f t="shared" ref="AB347:AN347" si="67">AB340+AB346</f>
        <v>2736</v>
      </c>
      <c r="AC347" s="118">
        <f t="shared" si="67"/>
        <v>2736</v>
      </c>
      <c r="AD347" s="118">
        <f t="shared" si="67"/>
        <v>2736</v>
      </c>
      <c r="AE347" s="118">
        <f t="shared" si="67"/>
        <v>2736</v>
      </c>
      <c r="AF347" s="118">
        <f t="shared" si="67"/>
        <v>3467</v>
      </c>
      <c r="AG347" s="118">
        <f t="shared" si="67"/>
        <v>2762</v>
      </c>
      <c r="AH347" s="118">
        <f t="shared" si="67"/>
        <v>2736</v>
      </c>
      <c r="AI347" s="118">
        <f t="shared" si="67"/>
        <v>2736</v>
      </c>
      <c r="AJ347" s="118">
        <f t="shared" si="67"/>
        <v>2507</v>
      </c>
      <c r="AK347" s="118">
        <f t="shared" si="67"/>
        <v>2507</v>
      </c>
      <c r="AL347" s="118">
        <f t="shared" si="67"/>
        <v>2507</v>
      </c>
      <c r="AM347" s="118">
        <f t="shared" si="67"/>
        <v>2507</v>
      </c>
      <c r="AN347" s="118">
        <f t="shared" si="67"/>
        <v>2507</v>
      </c>
      <c r="AO347" t="s">
        <v>823</v>
      </c>
      <c r="AP347" t="s">
        <v>824</v>
      </c>
      <c r="AQ347" t="str">
        <f>AQ338</f>
        <v/>
      </c>
    </row>
    <row r="348" spans="1:43" ht="14.25" customHeight="1" x14ac:dyDescent="0.25">
      <c r="A348" s="107" t="str">
        <f>'Run Rate'!A38</f>
        <v>POL09893</v>
      </c>
      <c r="B348" s="135" t="str">
        <f>'Run Rate'!B38</f>
        <v>Polleo 1st Whey 454g Vanilla Raspberry</v>
      </c>
      <c r="C348" s="135" t="str">
        <f>'Run Rate'!C38</f>
        <v>PROTEINI</v>
      </c>
      <c r="D348" s="135" t="str">
        <f>'Run Rate'!D38</f>
        <v>01 GOLD</v>
      </c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  <c r="AA348" s="122"/>
      <c r="AB348" s="122"/>
      <c r="AC348" s="122"/>
      <c r="AD348" s="122"/>
      <c r="AE348" s="122"/>
      <c r="AF348" s="122"/>
      <c r="AG348" s="122"/>
      <c r="AH348" s="122"/>
      <c r="AI348" s="122"/>
      <c r="AJ348" s="122"/>
      <c r="AK348" s="122"/>
      <c r="AL348" s="122"/>
      <c r="AM348" s="122"/>
      <c r="AN348" s="122"/>
      <c r="AO348" t="s">
        <v>825</v>
      </c>
      <c r="AP348" t="s">
        <v>826</v>
      </c>
      <c r="AQ348" t="str">
        <f>IF(AND(OR($B$1="ALL",$B$1=C348),OR($E$1="ALL",$E$1=D348),OR($B$2="ALL",$B$2=A348),OR($E$2="ALL",IFERROR(SEARCH($E$2,B348),0)&gt;0)),"MATCH","")</f>
        <v/>
      </c>
    </row>
    <row r="349" spans="1:43" ht="14.25" customHeight="1" x14ac:dyDescent="0.25">
      <c r="A349" s="108" t="s">
        <v>1137</v>
      </c>
      <c r="B349" s="136" t="s">
        <v>1138</v>
      </c>
      <c r="C349" s="136" t="s">
        <v>1139</v>
      </c>
      <c r="D349" s="136" t="s">
        <v>1140</v>
      </c>
      <c r="E349" s="136" t="s">
        <v>1141</v>
      </c>
      <c r="F349" s="136" t="s">
        <v>1142</v>
      </c>
      <c r="G349" s="136" t="s">
        <v>1143</v>
      </c>
      <c r="H349" s="136" t="s">
        <v>1144</v>
      </c>
      <c r="I349" s="136" t="s">
        <v>1145</v>
      </c>
      <c r="J349" s="136" t="s">
        <v>1146</v>
      </c>
      <c r="K349" s="136" t="s">
        <v>1147</v>
      </c>
      <c r="L349" s="136" t="s">
        <v>1148</v>
      </c>
      <c r="M349" s="136" t="s">
        <v>1149</v>
      </c>
      <c r="N349" s="136" t="s">
        <v>1150</v>
      </c>
      <c r="O349" s="136" t="s">
        <v>1151</v>
      </c>
      <c r="P349" s="136" t="s">
        <v>1152</v>
      </c>
      <c r="Q349" s="136" t="s">
        <v>1153</v>
      </c>
      <c r="R349" s="136" t="s">
        <v>1154</v>
      </c>
      <c r="S349" s="136" t="s">
        <v>1155</v>
      </c>
      <c r="T349" s="136" t="s">
        <v>1156</v>
      </c>
      <c r="U349" s="136" t="s">
        <v>1157</v>
      </c>
      <c r="V349" s="136" t="s">
        <v>1158</v>
      </c>
      <c r="W349" s="136" t="s">
        <v>1159</v>
      </c>
      <c r="X349" s="136" t="s">
        <v>1160</v>
      </c>
      <c r="Y349" s="136" t="s">
        <v>1161</v>
      </c>
      <c r="Z349" s="136" t="s">
        <v>1162</v>
      </c>
      <c r="AA349" s="136" t="s">
        <v>1163</v>
      </c>
      <c r="AB349" s="137" t="s">
        <v>156</v>
      </c>
      <c r="AC349" s="137" t="s">
        <v>157</v>
      </c>
      <c r="AD349" s="137" t="s">
        <v>158</v>
      </c>
      <c r="AE349" s="137" t="s">
        <v>139</v>
      </c>
      <c r="AF349" s="138" t="s">
        <v>140</v>
      </c>
      <c r="AG349" s="138" t="s">
        <v>141</v>
      </c>
      <c r="AH349" s="138" t="s">
        <v>142</v>
      </c>
      <c r="AI349" s="138" t="s">
        <v>143</v>
      </c>
      <c r="AJ349" s="139" t="s">
        <v>144</v>
      </c>
      <c r="AK349" s="139" t="s">
        <v>145</v>
      </c>
      <c r="AL349" s="139" t="s">
        <v>146</v>
      </c>
      <c r="AM349" s="140" t="s">
        <v>147</v>
      </c>
      <c r="AN349" s="140" t="s">
        <v>148</v>
      </c>
      <c r="AO349" t="s">
        <v>827</v>
      </c>
      <c r="AP349" t="s">
        <v>828</v>
      </c>
      <c r="AQ349" t="str">
        <f>AQ348</f>
        <v/>
      </c>
    </row>
    <row r="350" spans="1:43" ht="14.25" customHeight="1" x14ac:dyDescent="0.25">
      <c r="A350" s="99" t="s">
        <v>1164</v>
      </c>
      <c r="B350" s="112">
        <f>'Run Rate'!E38</f>
        <v>487</v>
      </c>
      <c r="C350" s="112">
        <f>'Run Rate'!F38</f>
        <v>308</v>
      </c>
      <c r="D350" s="112">
        <f>'Run Rate'!G38</f>
        <v>384</v>
      </c>
      <c r="E350" s="112">
        <f>'Run Rate'!H38</f>
        <v>350</v>
      </c>
      <c r="F350" s="112">
        <f>'Run Rate'!I38</f>
        <v>240</v>
      </c>
      <c r="G350" s="112">
        <f>'Run Rate'!J38</f>
        <v>138</v>
      </c>
      <c r="H350" s="112">
        <f>'Run Rate'!K38</f>
        <v>299</v>
      </c>
      <c r="I350" s="112">
        <f>'Run Rate'!L38</f>
        <v>210</v>
      </c>
      <c r="J350" s="112">
        <f>'Run Rate'!M38</f>
        <v>291</v>
      </c>
      <c r="K350" s="112">
        <f>'Run Rate'!N38</f>
        <v>86</v>
      </c>
      <c r="L350" s="112">
        <f>'Run Rate'!O38</f>
        <v>127</v>
      </c>
      <c r="M350" s="112">
        <f>'Run Rate'!P38</f>
        <v>126</v>
      </c>
      <c r="N350" s="112">
        <f>'Run Rate'!Q38</f>
        <v>58</v>
      </c>
      <c r="O350" s="112">
        <f>'Run Rate'!R38</f>
        <v>57</v>
      </c>
      <c r="P350" s="112">
        <f>'Run Rate'!S38</f>
        <v>19</v>
      </c>
      <c r="Q350" s="112">
        <f>'Run Rate'!T38</f>
        <v>122</v>
      </c>
      <c r="R350" s="112">
        <f>'Run Rate'!U38</f>
        <v>156</v>
      </c>
      <c r="S350" s="112">
        <f>'Run Rate'!V38</f>
        <v>165</v>
      </c>
      <c r="T350" s="112">
        <f>'Run Rate'!W38</f>
        <v>237</v>
      </c>
      <c r="U350" s="112">
        <f>'Run Rate'!X38</f>
        <v>289</v>
      </c>
      <c r="V350" s="112">
        <f>'Run Rate'!Y38</f>
        <v>350</v>
      </c>
      <c r="W350" s="112">
        <f>'Run Rate'!Z38</f>
        <v>285</v>
      </c>
      <c r="X350" s="112">
        <f>'Run Rate'!AA38</f>
        <v>594</v>
      </c>
      <c r="Y350" s="112">
        <f>'Run Rate'!AB38</f>
        <v>210</v>
      </c>
      <c r="Z350" s="112">
        <f>'Run Rate'!AC38</f>
        <v>165</v>
      </c>
      <c r="AA350" s="112">
        <f>'Run Rate'!AD38</f>
        <v>237</v>
      </c>
      <c r="AB350" s="113">
        <v>246</v>
      </c>
      <c r="AC350" s="112">
        <v>246</v>
      </c>
      <c r="AD350" s="112">
        <v>246</v>
      </c>
      <c r="AE350" s="112">
        <v>246</v>
      </c>
      <c r="AF350" s="112">
        <v>246</v>
      </c>
      <c r="AG350" s="112">
        <v>246</v>
      </c>
      <c r="AH350" s="112">
        <v>246</v>
      </c>
      <c r="AI350" s="112">
        <v>246</v>
      </c>
      <c r="AJ350" s="112">
        <v>246</v>
      </c>
      <c r="AK350" s="112">
        <v>222</v>
      </c>
      <c r="AL350" s="112">
        <v>222</v>
      </c>
      <c r="AM350" s="112">
        <v>222</v>
      </c>
      <c r="AN350" s="112">
        <v>222</v>
      </c>
      <c r="AO350" t="s">
        <v>829</v>
      </c>
      <c r="AP350" t="s">
        <v>830</v>
      </c>
      <c r="AQ350" t="str">
        <f>AQ348</f>
        <v/>
      </c>
    </row>
    <row r="351" spans="1:43" ht="14.25" customHeight="1" x14ac:dyDescent="0.25">
      <c r="A351" s="99" t="s">
        <v>1165</v>
      </c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5"/>
      <c r="X351" s="115"/>
      <c r="Y351" s="115"/>
      <c r="Z351" s="115"/>
      <c r="AA351" s="112" t="s">
        <v>1166</v>
      </c>
      <c r="AB351" s="113"/>
      <c r="AC351" s="112"/>
      <c r="AD351" s="112"/>
      <c r="AE351" s="112"/>
      <c r="AF351" s="112"/>
      <c r="AG351" s="112"/>
      <c r="AH351" s="112"/>
      <c r="AI351" s="112"/>
      <c r="AJ351" s="112"/>
      <c r="AK351" s="112"/>
      <c r="AL351" s="112"/>
      <c r="AM351" s="112"/>
      <c r="AN351" s="112"/>
      <c r="AO351" t="s">
        <v>831</v>
      </c>
      <c r="AP351" t="s">
        <v>832</v>
      </c>
      <c r="AQ351" t="str">
        <f>AQ348</f>
        <v/>
      </c>
    </row>
    <row r="352" spans="1:43" ht="14.25" customHeight="1" x14ac:dyDescent="0.25">
      <c r="A352" s="99" t="s">
        <v>1167</v>
      </c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5"/>
      <c r="X352" s="116"/>
      <c r="Y352" s="117"/>
      <c r="Z352" s="115"/>
      <c r="AA352" s="112" t="s">
        <v>1168</v>
      </c>
      <c r="AB352" s="113">
        <f>'Demand Input VP'!B179</f>
        <v>0</v>
      </c>
      <c r="AC352" s="112">
        <f>'Demand Input VP'!C179</f>
        <v>0</v>
      </c>
      <c r="AD352" s="112">
        <f>'Demand Input VP'!D179</f>
        <v>0</v>
      </c>
      <c r="AE352" s="112">
        <f>'Demand Input VP'!E179</f>
        <v>0</v>
      </c>
      <c r="AF352" s="112">
        <f>'Demand Input VP'!F179</f>
        <v>0</v>
      </c>
      <c r="AG352" s="112">
        <f>'Demand Input VP'!G179</f>
        <v>0</v>
      </c>
      <c r="AH352" s="112">
        <f>'Demand Input VP'!H179</f>
        <v>0</v>
      </c>
      <c r="AI352" s="112">
        <f>'Demand Input VP'!I179</f>
        <v>0</v>
      </c>
      <c r="AJ352" s="112">
        <f>'Demand Input VP'!J179</f>
        <v>0</v>
      </c>
      <c r="AK352" s="112">
        <f>'Demand Input VP'!K179</f>
        <v>0</v>
      </c>
      <c r="AL352" s="112">
        <f>'Demand Input VP'!L179</f>
        <v>0</v>
      </c>
      <c r="AM352" s="112">
        <f>'Demand Input VP'!M179</f>
        <v>0</v>
      </c>
      <c r="AN352" s="112">
        <f>'Demand Input VP'!N179</f>
        <v>0</v>
      </c>
      <c r="AO352" t="s">
        <v>833</v>
      </c>
      <c r="AP352" t="s">
        <v>834</v>
      </c>
      <c r="AQ352" t="str">
        <f>AQ348</f>
        <v/>
      </c>
    </row>
    <row r="353" spans="1:43" ht="14.25" customHeight="1" x14ac:dyDescent="0.25">
      <c r="A353" s="99" t="s">
        <v>1169</v>
      </c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5"/>
      <c r="X353" s="116"/>
      <c r="Y353" s="117"/>
      <c r="Z353" s="119"/>
      <c r="AA353" s="120" t="s">
        <v>1170</v>
      </c>
      <c r="AB353" s="121">
        <f>'Demand Input VP'!B178</f>
        <v>0</v>
      </c>
      <c r="AC353" s="120">
        <f>'Demand Input VP'!C178</f>
        <v>0</v>
      </c>
      <c r="AD353" s="120">
        <f>'Demand Input VP'!D178</f>
        <v>0</v>
      </c>
      <c r="AE353" s="120">
        <f>'Demand Input VP'!E178</f>
        <v>0</v>
      </c>
      <c r="AF353" s="120">
        <f>'Demand Input VP'!F178</f>
        <v>0</v>
      </c>
      <c r="AG353" s="120">
        <f>'Demand Input VP'!G178</f>
        <v>0</v>
      </c>
      <c r="AH353" s="120">
        <f>'Demand Input VP'!H178</f>
        <v>0</v>
      </c>
      <c r="AI353" s="120">
        <f>'Demand Input VP'!I178</f>
        <v>0</v>
      </c>
      <c r="AJ353" s="120">
        <f>'Demand Input VP'!J178</f>
        <v>0</v>
      </c>
      <c r="AK353" s="120">
        <f>'Demand Input VP'!K178</f>
        <v>0</v>
      </c>
      <c r="AL353" s="120">
        <f>'Demand Input VP'!L178</f>
        <v>0</v>
      </c>
      <c r="AM353" s="120">
        <f>'Demand Input VP'!M178</f>
        <v>0</v>
      </c>
      <c r="AN353" s="120">
        <f>'Demand Input VP'!N178</f>
        <v>0</v>
      </c>
      <c r="AO353" t="s">
        <v>835</v>
      </c>
      <c r="AP353" t="s">
        <v>836</v>
      </c>
      <c r="AQ353" t="str">
        <f>AQ348</f>
        <v/>
      </c>
    </row>
    <row r="354" spans="1:43" ht="14.25" customHeight="1" x14ac:dyDescent="0.25">
      <c r="A354" s="1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  <c r="V354" s="122"/>
      <c r="W354" s="123"/>
      <c r="X354" s="116"/>
      <c r="Y354" s="117"/>
      <c r="Z354" s="123"/>
      <c r="AA354" s="112" t="s">
        <v>1171</v>
      </c>
      <c r="AB354" s="113">
        <f>'Demand Input MP'!B179</f>
        <v>0</v>
      </c>
      <c r="AC354" s="112">
        <f>'Demand Input MP'!C179</f>
        <v>0</v>
      </c>
      <c r="AD354" s="112">
        <f>'Demand Input MP'!D179</f>
        <v>0</v>
      </c>
      <c r="AE354" s="112">
        <f>'Demand Input MP'!E179</f>
        <v>0</v>
      </c>
      <c r="AF354" s="112">
        <f>'Demand Input MP'!F179</f>
        <v>0</v>
      </c>
      <c r="AG354" s="112">
        <f>'Demand Input MP'!G179</f>
        <v>0</v>
      </c>
      <c r="AH354" s="112">
        <f>'Demand Input MP'!H179</f>
        <v>0</v>
      </c>
      <c r="AI354" s="112">
        <f>'Demand Input MP'!I179</f>
        <v>0</v>
      </c>
      <c r="AJ354" s="112">
        <f>'Demand Input MP'!J179</f>
        <v>0</v>
      </c>
      <c r="AK354" s="112">
        <f>'Demand Input MP'!K179</f>
        <v>140</v>
      </c>
      <c r="AL354" s="112">
        <f>'Demand Input MP'!L179</f>
        <v>140</v>
      </c>
      <c r="AM354" s="112">
        <f>'Demand Input MP'!M179</f>
        <v>140</v>
      </c>
      <c r="AN354" s="112">
        <f>'Demand Input MP'!N179</f>
        <v>140</v>
      </c>
      <c r="AO354" t="s">
        <v>837</v>
      </c>
      <c r="AP354" t="s">
        <v>838</v>
      </c>
      <c r="AQ354" t="str">
        <f>AQ348</f>
        <v/>
      </c>
    </row>
    <row r="355" spans="1:43" ht="14.25" customHeight="1" x14ac:dyDescent="0.25">
      <c r="A355" s="1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  <c r="V355" s="124" t="s">
        <v>91</v>
      </c>
      <c r="W355" s="125">
        <f>IFERROR(IF(SUM('Run Rate History'!E38:AD38)&gt;0,(SUMPRODUCT((B350:AA350&gt;=PERCENTILE(B350:AA350,0.1))*(B350:AA350&lt;=PERCENTILE(B350:AA350,0.9))*B350:AA350)+SUMPRODUCT(('Run Rate History'!E38:AD38&gt;=PERCENTILE(B350:AA350,0.1))*('Run Rate History'!E38:AD38&lt;=PERCENTILE(B350:AA350,0.9))*'Run Rate History'!E38:AD38))/(SUMPRODUCT((B350:AA350&gt;=PERCENTILE(B350:AA350,0.1))*(B350:AA350&lt;=PERCENTILE(B350:AA350,0.9))*1)+SUMPRODUCT(('Run Rate History'!E38:AD38&gt;=PERCENTILE(B350:AA350,0.1))*('Run Rate History'!E38:AD38&lt;=PERCENTILE(B350:AA350,0.9))*1)),TRIMMEAN(B350:AA350,0.15)),0)</f>
        <v>197.0888888888889</v>
      </c>
      <c r="X355" s="126" t="s">
        <v>1172</v>
      </c>
      <c r="Y355" s="127">
        <f>SUM(B350:AA350)/26</f>
        <v>230.38461538461539</v>
      </c>
      <c r="Z355" s="128"/>
      <c r="AA355" s="112" t="s">
        <v>1173</v>
      </c>
      <c r="AB355" s="113">
        <f>'Demand Input MP'!B178</f>
        <v>0</v>
      </c>
      <c r="AC355" s="112">
        <f>'Demand Input MP'!C178</f>
        <v>0</v>
      </c>
      <c r="AD355" s="112">
        <f>'Demand Input MP'!D178</f>
        <v>0</v>
      </c>
      <c r="AE355" s="112">
        <f>'Demand Input MP'!E178</f>
        <v>0</v>
      </c>
      <c r="AF355" s="112">
        <f>'Demand Input MP'!F178</f>
        <v>0</v>
      </c>
      <c r="AG355" s="112">
        <f>'Demand Input MP'!G178</f>
        <v>0</v>
      </c>
      <c r="AH355" s="112">
        <f>'Demand Input MP'!H178</f>
        <v>0</v>
      </c>
      <c r="AI355" s="112">
        <f>'Demand Input MP'!I178</f>
        <v>0</v>
      </c>
      <c r="AJ355" s="112">
        <f>'Demand Input MP'!J178</f>
        <v>0</v>
      </c>
      <c r="AK355" s="112">
        <f>'Demand Input MP'!K178</f>
        <v>0</v>
      </c>
      <c r="AL355" s="112">
        <f>'Demand Input MP'!L178</f>
        <v>0</v>
      </c>
      <c r="AM355" s="112">
        <f>'Demand Input MP'!M178</f>
        <v>0</v>
      </c>
      <c r="AN355" s="112">
        <f>'Demand Input MP'!N178</f>
        <v>0</v>
      </c>
      <c r="AO355" t="s">
        <v>839</v>
      </c>
      <c r="AP355" t="s">
        <v>840</v>
      </c>
      <c r="AQ355" t="str">
        <f>AQ348</f>
        <v/>
      </c>
    </row>
    <row r="356" spans="1:43" ht="14.25" customHeight="1" x14ac:dyDescent="0.25">
      <c r="A356" s="1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  <c r="V356" s="124" t="s">
        <v>94</v>
      </c>
      <c r="W356" s="125">
        <f>IFERROR((1*MIN(MAX(X350,0.5*IF(SUM('Run Rate History'!E38:AD38)&gt;0,(MEDIAN(IF(B350:AA350&gt;0,B350:AA350))+MEDIAN(IF('Run Rate History'!E38:AD38&gt;0,'Run Rate History'!E38:AD38)))/2,MEDIAN(IF(B350:AA350&gt;0,B350:AA350)))),2*IF(SUM('Run Rate History'!E38:AD38)&gt;0,(MEDIAN(IF(B350:AA350&gt;0,B350:AA350))+MEDIAN(IF('Run Rate History'!E38:AD38&gt;0,'Run Rate History'!E38:AD38)))/2,MEDIAN(IF(B350:AA350&gt;0,B350:AA350))))+2*MIN(MAX(Y350,0.5*IF(SUM('Run Rate History'!E38:AD38)&gt;0,(MEDIAN(IF(B350:AA350&gt;0,B350:AA350))+MEDIAN(IF('Run Rate History'!E38:AD38&gt;0,'Run Rate History'!E38:AD38)))/2,MEDIAN(IF(B350:AA350&gt;0,B350:AA350)))),2*IF(SUM('Run Rate History'!E38:AD38)&gt;0,(MEDIAN(IF(B350:AA350&gt;0,B350:AA350))+MEDIAN(IF('Run Rate History'!E38:AD38&gt;0,'Run Rate History'!E38:AD38)))/2,MEDIAN(IF(B350:AA350&gt;0,B350:AA350))))+3*MIN(MAX(Z350,0.5*IF(SUM('Run Rate History'!E38:AD38)&gt;0,(MEDIAN(IF(B350:AA350&gt;0,B350:AA350))+MEDIAN(IF('Run Rate History'!E38:AD38&gt;0,'Run Rate History'!E38:AD38)))/2,MEDIAN(IF(B350:AA350&gt;0,B350:AA350)))),2*IF(SUM('Run Rate History'!E38:AD38)&gt;0,(MEDIAN(IF(B350:AA350&gt;0,B350:AA350))+MEDIAN(IF('Run Rate History'!E38:AD38&gt;0,'Run Rate History'!E38:AD38)))/2,MEDIAN(IF(B350:AA350&gt;0,B350:AA350))))+4*MIN(MAX(AA350,0.5*IF(SUM('Run Rate History'!E38:AD38)&gt;0,(MEDIAN(IF(B350:AA350&gt;0,B350:AA350))+MEDIAN(IF('Run Rate History'!E38:AD38&gt;0,'Run Rate History'!E38:AD38)))/2,MEDIAN(IF(B350:AA350&gt;0,B350:AA350)))),2*IF(SUM('Run Rate History'!E38:AD38)&gt;0,(MEDIAN(IF(B350:AA350&gt;0,B350:AA350))+MEDIAN(IF('Run Rate History'!E38:AD38&gt;0,'Run Rate History'!E38:AD38)))/2,MEDIAN(IF(B350:AA350&gt;0,B350:AA350)))))/10,0)</f>
        <v>222.75</v>
      </c>
      <c r="X356" s="129" t="s">
        <v>1174</v>
      </c>
      <c r="Y356" s="130">
        <f>IFERROR(VLOOKUP(A348,'Stanje zaliha'!A:E,5,FALSE()),0)</f>
        <v>2164</v>
      </c>
      <c r="Z356" s="131"/>
      <c r="AA356" s="113" t="s">
        <v>1175</v>
      </c>
      <c r="AB356" s="118">
        <f t="shared" ref="AB356:AN356" si="68">SUM(AB352:AB355)</f>
        <v>0</v>
      </c>
      <c r="AC356" s="118">
        <f t="shared" si="68"/>
        <v>0</v>
      </c>
      <c r="AD356" s="118">
        <f t="shared" si="68"/>
        <v>0</v>
      </c>
      <c r="AE356" s="118">
        <f t="shared" si="68"/>
        <v>0</v>
      </c>
      <c r="AF356" s="118">
        <f t="shared" si="68"/>
        <v>0</v>
      </c>
      <c r="AG356" s="118">
        <f t="shared" si="68"/>
        <v>0</v>
      </c>
      <c r="AH356" s="118">
        <f t="shared" si="68"/>
        <v>0</v>
      </c>
      <c r="AI356" s="118">
        <f t="shared" si="68"/>
        <v>0</v>
      </c>
      <c r="AJ356" s="118">
        <f t="shared" si="68"/>
        <v>0</v>
      </c>
      <c r="AK356" s="118">
        <f t="shared" si="68"/>
        <v>140</v>
      </c>
      <c r="AL356" s="118">
        <f t="shared" si="68"/>
        <v>140</v>
      </c>
      <c r="AM356" s="118">
        <f t="shared" si="68"/>
        <v>140</v>
      </c>
      <c r="AN356" s="118">
        <f t="shared" si="68"/>
        <v>140</v>
      </c>
      <c r="AO356" t="s">
        <v>841</v>
      </c>
      <c r="AP356" t="s">
        <v>842</v>
      </c>
      <c r="AQ356" t="str">
        <f>AQ348</f>
        <v/>
      </c>
    </row>
    <row r="357" spans="1:43" ht="14.25" customHeight="1" x14ac:dyDescent="0.25">
      <c r="A357" s="1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  <c r="V357" s="124" t="s">
        <v>95</v>
      </c>
      <c r="W357" s="125">
        <f>IFERROR(0.6*W356+0.4*W355,0)</f>
        <v>212.48555555555558</v>
      </c>
      <c r="X357" s="132" t="s">
        <v>1176</v>
      </c>
      <c r="Y357" s="133">
        <f>IFERROR(SUMIF('Popis poslanih narudžbi'!A:A,A348,'Popis poslanih narudžbi'!C:C),0)</f>
        <v>0</v>
      </c>
      <c r="Z357" s="131"/>
      <c r="AA357" s="134" t="s">
        <v>1177</v>
      </c>
      <c r="AB357" s="118">
        <f t="shared" ref="AB357:AN357" si="69">AB350+AB356</f>
        <v>246</v>
      </c>
      <c r="AC357" s="118">
        <f t="shared" si="69"/>
        <v>246</v>
      </c>
      <c r="AD357" s="118">
        <f t="shared" si="69"/>
        <v>246</v>
      </c>
      <c r="AE357" s="118">
        <f t="shared" si="69"/>
        <v>246</v>
      </c>
      <c r="AF357" s="118">
        <f t="shared" si="69"/>
        <v>246</v>
      </c>
      <c r="AG357" s="118">
        <f t="shared" si="69"/>
        <v>246</v>
      </c>
      <c r="AH357" s="118">
        <f t="shared" si="69"/>
        <v>246</v>
      </c>
      <c r="AI357" s="118">
        <f t="shared" si="69"/>
        <v>246</v>
      </c>
      <c r="AJ357" s="118">
        <f t="shared" si="69"/>
        <v>246</v>
      </c>
      <c r="AK357" s="118">
        <f t="shared" si="69"/>
        <v>362</v>
      </c>
      <c r="AL357" s="118">
        <f t="shared" si="69"/>
        <v>362</v>
      </c>
      <c r="AM357" s="118">
        <f t="shared" si="69"/>
        <v>362</v>
      </c>
      <c r="AN357" s="118">
        <f t="shared" si="69"/>
        <v>362</v>
      </c>
      <c r="AO357" t="s">
        <v>843</v>
      </c>
      <c r="AP357" t="s">
        <v>844</v>
      </c>
      <c r="AQ357" t="str">
        <f>AQ348</f>
        <v/>
      </c>
    </row>
    <row r="358" spans="1:43" ht="14.25" customHeight="1" x14ac:dyDescent="0.25">
      <c r="A358" s="107" t="str">
        <f>'Run Rate'!A39</f>
        <v>CON23203</v>
      </c>
      <c r="B358" s="135" t="str">
        <f>'Run Rate'!B39</f>
        <v>Concept2 Model D, Veslački Ergometar</v>
      </c>
      <c r="C358" s="135" t="str">
        <f>'Run Rate'!C39</f>
        <v>FITNESS OPREMA</v>
      </c>
      <c r="D358" s="135" t="str">
        <f>'Run Rate'!D39</f>
        <v>01 GOLD</v>
      </c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  <c r="V358" s="122"/>
      <c r="W358" s="122"/>
      <c r="X358" s="122"/>
      <c r="Y358" s="122"/>
      <c r="Z358" s="122"/>
      <c r="AA358" s="122"/>
      <c r="AB358" s="122"/>
      <c r="AC358" s="122"/>
      <c r="AD358" s="122"/>
      <c r="AE358" s="122"/>
      <c r="AF358" s="122"/>
      <c r="AG358" s="122"/>
      <c r="AH358" s="122"/>
      <c r="AI358" s="122"/>
      <c r="AJ358" s="122"/>
      <c r="AK358" s="122"/>
      <c r="AL358" s="122"/>
      <c r="AM358" s="122"/>
      <c r="AN358" s="122"/>
      <c r="AO358" t="s">
        <v>845</v>
      </c>
      <c r="AP358" t="s">
        <v>846</v>
      </c>
      <c r="AQ358" t="str">
        <f>IF(AND(OR($B$1="ALL",$B$1=C358),OR($E$1="ALL",$E$1=D358),OR($B$2="ALL",$B$2=A358),OR($E$2="ALL",IFERROR(SEARCH($E$2,B358),0)&gt;0)),"MATCH","")</f>
        <v/>
      </c>
    </row>
    <row r="359" spans="1:43" ht="14.25" customHeight="1" x14ac:dyDescent="0.25">
      <c r="A359" s="108" t="s">
        <v>1137</v>
      </c>
      <c r="B359" s="136" t="s">
        <v>1138</v>
      </c>
      <c r="C359" s="136" t="s">
        <v>1139</v>
      </c>
      <c r="D359" s="136" t="s">
        <v>1140</v>
      </c>
      <c r="E359" s="136" t="s">
        <v>1141</v>
      </c>
      <c r="F359" s="136" t="s">
        <v>1142</v>
      </c>
      <c r="G359" s="136" t="s">
        <v>1143</v>
      </c>
      <c r="H359" s="136" t="s">
        <v>1144</v>
      </c>
      <c r="I359" s="136" t="s">
        <v>1145</v>
      </c>
      <c r="J359" s="136" t="s">
        <v>1146</v>
      </c>
      <c r="K359" s="136" t="s">
        <v>1147</v>
      </c>
      <c r="L359" s="136" t="s">
        <v>1148</v>
      </c>
      <c r="M359" s="136" t="s">
        <v>1149</v>
      </c>
      <c r="N359" s="136" t="s">
        <v>1150</v>
      </c>
      <c r="O359" s="136" t="s">
        <v>1151</v>
      </c>
      <c r="P359" s="136" t="s">
        <v>1152</v>
      </c>
      <c r="Q359" s="136" t="s">
        <v>1153</v>
      </c>
      <c r="R359" s="136" t="s">
        <v>1154</v>
      </c>
      <c r="S359" s="136" t="s">
        <v>1155</v>
      </c>
      <c r="T359" s="136" t="s">
        <v>1156</v>
      </c>
      <c r="U359" s="136" t="s">
        <v>1157</v>
      </c>
      <c r="V359" s="136" t="s">
        <v>1158</v>
      </c>
      <c r="W359" s="136" t="s">
        <v>1159</v>
      </c>
      <c r="X359" s="136" t="s">
        <v>1160</v>
      </c>
      <c r="Y359" s="136" t="s">
        <v>1161</v>
      </c>
      <c r="Z359" s="136" t="s">
        <v>1162</v>
      </c>
      <c r="AA359" s="136" t="s">
        <v>1163</v>
      </c>
      <c r="AB359" s="137" t="s">
        <v>156</v>
      </c>
      <c r="AC359" s="137" t="s">
        <v>157</v>
      </c>
      <c r="AD359" s="137" t="s">
        <v>158</v>
      </c>
      <c r="AE359" s="137" t="s">
        <v>139</v>
      </c>
      <c r="AF359" s="138" t="s">
        <v>140</v>
      </c>
      <c r="AG359" s="138" t="s">
        <v>141</v>
      </c>
      <c r="AH359" s="138" t="s">
        <v>142</v>
      </c>
      <c r="AI359" s="138" t="s">
        <v>143</v>
      </c>
      <c r="AJ359" s="139" t="s">
        <v>144</v>
      </c>
      <c r="AK359" s="139" t="s">
        <v>145</v>
      </c>
      <c r="AL359" s="139" t="s">
        <v>146</v>
      </c>
      <c r="AM359" s="140" t="s">
        <v>147</v>
      </c>
      <c r="AN359" s="140" t="s">
        <v>148</v>
      </c>
      <c r="AO359" t="s">
        <v>847</v>
      </c>
      <c r="AP359" t="s">
        <v>848</v>
      </c>
      <c r="AQ359" t="str">
        <f>AQ358</f>
        <v/>
      </c>
    </row>
    <row r="360" spans="1:43" ht="14.25" customHeight="1" x14ac:dyDescent="0.25">
      <c r="A360" s="99" t="s">
        <v>1164</v>
      </c>
      <c r="B360" s="112">
        <f>'Run Rate'!E39</f>
        <v>6</v>
      </c>
      <c r="C360" s="112">
        <f>'Run Rate'!F39</f>
        <v>8</v>
      </c>
      <c r="D360" s="112">
        <f>'Run Rate'!G39</f>
        <v>5</v>
      </c>
      <c r="E360" s="112">
        <f>'Run Rate'!H39</f>
        <v>7</v>
      </c>
      <c r="F360" s="112">
        <f>'Run Rate'!I39</f>
        <v>4</v>
      </c>
      <c r="G360" s="112">
        <f>'Run Rate'!J39</f>
        <v>5</v>
      </c>
      <c r="H360" s="112">
        <f>'Run Rate'!K39</f>
        <v>5</v>
      </c>
      <c r="I360" s="112">
        <f>'Run Rate'!L39</f>
        <v>16</v>
      </c>
      <c r="J360" s="112">
        <f>'Run Rate'!M39</f>
        <v>10</v>
      </c>
      <c r="K360" s="112">
        <f>'Run Rate'!N39</f>
        <v>12</v>
      </c>
      <c r="L360" s="112">
        <f>'Run Rate'!O39</f>
        <v>5</v>
      </c>
      <c r="M360" s="112">
        <f>'Run Rate'!P39</f>
        <v>1</v>
      </c>
      <c r="N360" s="112">
        <f>'Run Rate'!Q39</f>
        <v>0</v>
      </c>
      <c r="O360" s="112">
        <f>'Run Rate'!R39</f>
        <v>8</v>
      </c>
      <c r="P360" s="112">
        <f>'Run Rate'!S39</f>
        <v>3</v>
      </c>
      <c r="Q360" s="112">
        <f>'Run Rate'!T39</f>
        <v>6</v>
      </c>
      <c r="R360" s="112">
        <f>'Run Rate'!U39</f>
        <v>1</v>
      </c>
      <c r="S360" s="112">
        <f>'Run Rate'!V39</f>
        <v>8</v>
      </c>
      <c r="T360" s="112">
        <f>'Run Rate'!W39</f>
        <v>5</v>
      </c>
      <c r="U360" s="112">
        <f>'Run Rate'!X39</f>
        <v>12</v>
      </c>
      <c r="V360" s="112">
        <f>'Run Rate'!Y39</f>
        <v>1</v>
      </c>
      <c r="W360" s="112">
        <f>'Run Rate'!Z39</f>
        <v>4</v>
      </c>
      <c r="X360" s="112">
        <f>'Run Rate'!AA39</f>
        <v>3</v>
      </c>
      <c r="Y360" s="112">
        <f>'Run Rate'!AB39</f>
        <v>15</v>
      </c>
      <c r="Z360" s="112">
        <f>'Run Rate'!AC39</f>
        <v>4</v>
      </c>
      <c r="AA360" s="112">
        <f>'Run Rate'!AD39</f>
        <v>3</v>
      </c>
      <c r="AB360" s="113">
        <v>5</v>
      </c>
      <c r="AC360" s="112">
        <v>5</v>
      </c>
      <c r="AD360" s="112">
        <v>5</v>
      </c>
      <c r="AE360" s="112">
        <v>5</v>
      </c>
      <c r="AF360" s="112">
        <v>5</v>
      </c>
      <c r="AG360" s="112">
        <v>5</v>
      </c>
      <c r="AH360" s="112">
        <v>5</v>
      </c>
      <c r="AI360" s="112">
        <v>5</v>
      </c>
      <c r="AJ360" s="112">
        <v>5</v>
      </c>
      <c r="AK360" s="112">
        <v>5</v>
      </c>
      <c r="AL360" s="112">
        <v>5</v>
      </c>
      <c r="AM360" s="112">
        <v>5</v>
      </c>
      <c r="AN360" s="112">
        <v>5</v>
      </c>
      <c r="AO360" t="s">
        <v>849</v>
      </c>
      <c r="AP360" t="s">
        <v>850</v>
      </c>
      <c r="AQ360" t="str">
        <f>AQ358</f>
        <v/>
      </c>
    </row>
    <row r="361" spans="1:43" ht="14.25" customHeight="1" x14ac:dyDescent="0.25">
      <c r="A361" s="99" t="s">
        <v>1165</v>
      </c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5"/>
      <c r="X361" s="115"/>
      <c r="Y361" s="115"/>
      <c r="Z361" s="115"/>
      <c r="AA361" s="112" t="s">
        <v>1166</v>
      </c>
      <c r="AB361" s="113"/>
      <c r="AC361" s="112"/>
      <c r="AD361" s="112"/>
      <c r="AE361" s="112"/>
      <c r="AF361" s="112"/>
      <c r="AG361" s="112"/>
      <c r="AH361" s="112"/>
      <c r="AI361" s="112"/>
      <c r="AJ361" s="112"/>
      <c r="AK361" s="112"/>
      <c r="AL361" s="112"/>
      <c r="AM361" s="112"/>
      <c r="AN361" s="112"/>
      <c r="AO361" t="s">
        <v>851</v>
      </c>
      <c r="AP361" t="s">
        <v>852</v>
      </c>
      <c r="AQ361" t="str">
        <f>AQ358</f>
        <v/>
      </c>
    </row>
    <row r="362" spans="1:43" ht="14.25" customHeight="1" x14ac:dyDescent="0.25">
      <c r="A362" s="99" t="s">
        <v>1167</v>
      </c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5"/>
      <c r="X362" s="116"/>
      <c r="Y362" s="117"/>
      <c r="Z362" s="115"/>
      <c r="AA362" s="112" t="s">
        <v>1168</v>
      </c>
      <c r="AB362" s="113">
        <f>'Demand Input VP'!B184</f>
        <v>0</v>
      </c>
      <c r="AC362" s="112">
        <f>'Demand Input VP'!C184</f>
        <v>0</v>
      </c>
      <c r="AD362" s="112">
        <f>'Demand Input VP'!D184</f>
        <v>0</v>
      </c>
      <c r="AE362" s="112">
        <f>'Demand Input VP'!E184</f>
        <v>0</v>
      </c>
      <c r="AF362" s="112">
        <f>'Demand Input VP'!F184</f>
        <v>0</v>
      </c>
      <c r="AG362" s="112">
        <f>'Demand Input VP'!G184</f>
        <v>0</v>
      </c>
      <c r="AH362" s="112">
        <f>'Demand Input VP'!H184</f>
        <v>0</v>
      </c>
      <c r="AI362" s="112">
        <f>'Demand Input VP'!I184</f>
        <v>0</v>
      </c>
      <c r="AJ362" s="112">
        <f>'Demand Input VP'!J184</f>
        <v>0</v>
      </c>
      <c r="AK362" s="112">
        <f>'Demand Input VP'!K184</f>
        <v>0</v>
      </c>
      <c r="AL362" s="112">
        <f>'Demand Input VP'!L184</f>
        <v>0</v>
      </c>
      <c r="AM362" s="112">
        <f>'Demand Input VP'!M184</f>
        <v>0</v>
      </c>
      <c r="AN362" s="112">
        <f>'Demand Input VP'!N184</f>
        <v>0</v>
      </c>
      <c r="AO362" t="s">
        <v>853</v>
      </c>
      <c r="AP362" t="s">
        <v>854</v>
      </c>
      <c r="AQ362" t="str">
        <f>AQ358</f>
        <v/>
      </c>
    </row>
    <row r="363" spans="1:43" ht="14.25" customHeight="1" x14ac:dyDescent="0.25">
      <c r="A363" s="99" t="s">
        <v>1169</v>
      </c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5"/>
      <c r="X363" s="116"/>
      <c r="Y363" s="117"/>
      <c r="Z363" s="119"/>
      <c r="AA363" s="120" t="s">
        <v>1170</v>
      </c>
      <c r="AB363" s="121">
        <f>'Demand Input VP'!B183</f>
        <v>0</v>
      </c>
      <c r="AC363" s="120">
        <f>'Demand Input VP'!C183</f>
        <v>0</v>
      </c>
      <c r="AD363" s="120">
        <f>'Demand Input VP'!D183</f>
        <v>0</v>
      </c>
      <c r="AE363" s="120">
        <f>'Demand Input VP'!E183</f>
        <v>0</v>
      </c>
      <c r="AF363" s="120">
        <f>'Demand Input VP'!F183</f>
        <v>0</v>
      </c>
      <c r="AG363" s="120">
        <f>'Demand Input VP'!G183</f>
        <v>0</v>
      </c>
      <c r="AH363" s="120">
        <f>'Demand Input VP'!H183</f>
        <v>0</v>
      </c>
      <c r="AI363" s="120">
        <f>'Demand Input VP'!I183</f>
        <v>0</v>
      </c>
      <c r="AJ363" s="120">
        <f>'Demand Input VP'!J183</f>
        <v>0</v>
      </c>
      <c r="AK363" s="120">
        <f>'Demand Input VP'!K183</f>
        <v>0</v>
      </c>
      <c r="AL363" s="120">
        <f>'Demand Input VP'!L183</f>
        <v>0</v>
      </c>
      <c r="AM363" s="120">
        <f>'Demand Input VP'!M183</f>
        <v>0</v>
      </c>
      <c r="AN363" s="120">
        <f>'Demand Input VP'!N183</f>
        <v>0</v>
      </c>
      <c r="AO363" t="s">
        <v>855</v>
      </c>
      <c r="AP363" t="s">
        <v>856</v>
      </c>
      <c r="AQ363" t="str">
        <f>AQ358</f>
        <v/>
      </c>
    </row>
    <row r="364" spans="1:43" ht="14.25" customHeight="1" x14ac:dyDescent="0.25">
      <c r="A364" s="1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  <c r="V364" s="122"/>
      <c r="W364" s="123"/>
      <c r="X364" s="116"/>
      <c r="Y364" s="117"/>
      <c r="Z364" s="123"/>
      <c r="AA364" s="112" t="s">
        <v>1171</v>
      </c>
      <c r="AB364" s="113">
        <f>'Demand Input MP'!B184</f>
        <v>0</v>
      </c>
      <c r="AC364" s="112">
        <f>'Demand Input MP'!C184</f>
        <v>0</v>
      </c>
      <c r="AD364" s="112">
        <f>'Demand Input MP'!D184</f>
        <v>0</v>
      </c>
      <c r="AE364" s="112">
        <f>'Demand Input MP'!E184</f>
        <v>0</v>
      </c>
      <c r="AF364" s="112">
        <f>'Demand Input MP'!F184</f>
        <v>0</v>
      </c>
      <c r="AG364" s="112">
        <f>'Demand Input MP'!G184</f>
        <v>0</v>
      </c>
      <c r="AH364" s="112">
        <f>'Demand Input MP'!H184</f>
        <v>0</v>
      </c>
      <c r="AI364" s="112">
        <f>'Demand Input MP'!I184</f>
        <v>0</v>
      </c>
      <c r="AJ364" s="112">
        <f>'Demand Input MP'!J184</f>
        <v>0</v>
      </c>
      <c r="AK364" s="112">
        <f>'Demand Input MP'!K184</f>
        <v>0</v>
      </c>
      <c r="AL364" s="112">
        <f>'Demand Input MP'!L184</f>
        <v>0</v>
      </c>
      <c r="AM364" s="112">
        <f>'Demand Input MP'!M184</f>
        <v>0</v>
      </c>
      <c r="AN364" s="112">
        <f>'Demand Input MP'!N184</f>
        <v>0</v>
      </c>
      <c r="AO364" t="s">
        <v>857</v>
      </c>
      <c r="AP364" t="s">
        <v>858</v>
      </c>
      <c r="AQ364" t="str">
        <f>AQ358</f>
        <v/>
      </c>
    </row>
    <row r="365" spans="1:43" ht="14.25" customHeight="1" x14ac:dyDescent="0.25">
      <c r="A365" s="1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  <c r="V365" s="124" t="s">
        <v>91</v>
      </c>
      <c r="W365" s="125">
        <f>IFERROR(IF(SUM('Run Rate History'!E39:AD39)&gt;0,(SUMPRODUCT((B360:AA360&gt;=PERCENTILE(B360:AA360,0.1))*(B360:AA360&lt;=PERCENTILE(B360:AA360,0.9))*B360:AA360)+SUMPRODUCT(('Run Rate History'!E39:AD39&gt;=PERCENTILE(B360:AA360,0.1))*('Run Rate History'!E39:AD39&lt;=PERCENTILE(B360:AA360,0.9))*'Run Rate History'!E39:AD39))/(SUMPRODUCT((B360:AA360&gt;=PERCENTILE(B360:AA360,0.1))*(B360:AA360&lt;=PERCENTILE(B360:AA360,0.9))*1)+SUMPRODUCT(('Run Rate History'!E39:AD39&gt;=PERCENTILE(B360:AA360,0.1))*('Run Rate History'!E39:AD39&lt;=PERCENTILE(B360:AA360,0.9))*1)),TRIMMEAN(B360:AA360,0.15)),0)</f>
        <v>5.2857142857142856</v>
      </c>
      <c r="X365" s="126" t="s">
        <v>1172</v>
      </c>
      <c r="Y365" s="127">
        <f>SUM(B360:AA360)/26</f>
        <v>6.0384615384615383</v>
      </c>
      <c r="Z365" s="128"/>
      <c r="AA365" s="112" t="s">
        <v>1173</v>
      </c>
      <c r="AB365" s="113">
        <f>'Demand Input MP'!B183</f>
        <v>0</v>
      </c>
      <c r="AC365" s="112">
        <f>'Demand Input MP'!C183</f>
        <v>0</v>
      </c>
      <c r="AD365" s="112">
        <f>'Demand Input MP'!D183</f>
        <v>0</v>
      </c>
      <c r="AE365" s="112">
        <f>'Demand Input MP'!E183</f>
        <v>0</v>
      </c>
      <c r="AF365" s="112">
        <f>'Demand Input MP'!F183</f>
        <v>0</v>
      </c>
      <c r="AG365" s="112">
        <f>'Demand Input MP'!G183</f>
        <v>0</v>
      </c>
      <c r="AH365" s="112">
        <f>'Demand Input MP'!H183</f>
        <v>0</v>
      </c>
      <c r="AI365" s="112">
        <f>'Demand Input MP'!I183</f>
        <v>0</v>
      </c>
      <c r="AJ365" s="112">
        <f>'Demand Input MP'!J183</f>
        <v>0</v>
      </c>
      <c r="AK365" s="112">
        <f>'Demand Input MP'!K183</f>
        <v>0</v>
      </c>
      <c r="AL365" s="112">
        <f>'Demand Input MP'!L183</f>
        <v>0</v>
      </c>
      <c r="AM365" s="112">
        <f>'Demand Input MP'!M183</f>
        <v>0</v>
      </c>
      <c r="AN365" s="112">
        <f>'Demand Input MP'!N183</f>
        <v>0</v>
      </c>
      <c r="AO365" t="s">
        <v>859</v>
      </c>
      <c r="AP365" t="s">
        <v>860</v>
      </c>
      <c r="AQ365" t="str">
        <f>AQ358</f>
        <v/>
      </c>
    </row>
    <row r="366" spans="1:43" ht="14.25" customHeight="1" x14ac:dyDescent="0.25">
      <c r="A366" s="1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  <c r="V366" s="124" t="s">
        <v>94</v>
      </c>
      <c r="W366" s="125">
        <f>IFERROR((1*MIN(MAX(X360,0.5*IF(SUM('Run Rate History'!E39:AD39)&gt;0,(MEDIAN(IF(B360:AA360&gt;0,B360:AA360))+MEDIAN(IF('Run Rate History'!E39:AD39&gt;0,'Run Rate History'!E39:AD39)))/2,MEDIAN(IF(B360:AA360&gt;0,B360:AA360)))),2*IF(SUM('Run Rate History'!E39:AD39)&gt;0,(MEDIAN(IF(B360:AA360&gt;0,B360:AA360))+MEDIAN(IF('Run Rate History'!E39:AD39&gt;0,'Run Rate History'!E39:AD39)))/2,MEDIAN(IF(B360:AA360&gt;0,B360:AA360))))+2*MIN(MAX(Y360,0.5*IF(SUM('Run Rate History'!E39:AD39)&gt;0,(MEDIAN(IF(B360:AA360&gt;0,B360:AA360))+MEDIAN(IF('Run Rate History'!E39:AD39&gt;0,'Run Rate History'!E39:AD39)))/2,MEDIAN(IF(B360:AA360&gt;0,B360:AA360)))),2*IF(SUM('Run Rate History'!E39:AD39)&gt;0,(MEDIAN(IF(B360:AA360&gt;0,B360:AA360))+MEDIAN(IF('Run Rate History'!E39:AD39&gt;0,'Run Rate History'!E39:AD39)))/2,MEDIAN(IF(B360:AA360&gt;0,B360:AA360))))+3*MIN(MAX(Z360,0.5*IF(SUM('Run Rate History'!E39:AD39)&gt;0,(MEDIAN(IF(B360:AA360&gt;0,B360:AA360))+MEDIAN(IF('Run Rate History'!E39:AD39&gt;0,'Run Rate History'!E39:AD39)))/2,MEDIAN(IF(B360:AA360&gt;0,B360:AA360)))),2*IF(SUM('Run Rate History'!E39:AD39)&gt;0,(MEDIAN(IF(B360:AA360&gt;0,B360:AA360))+MEDIAN(IF('Run Rate History'!E39:AD39&gt;0,'Run Rate History'!E39:AD39)))/2,MEDIAN(IF(B360:AA360&gt;0,B360:AA360))))+4*MIN(MAX(AA360,0.5*IF(SUM('Run Rate History'!E39:AD39)&gt;0,(MEDIAN(IF(B360:AA360&gt;0,B360:AA360))+MEDIAN(IF('Run Rate History'!E39:AD39&gt;0,'Run Rate History'!E39:AD39)))/2,MEDIAN(IF(B360:AA360&gt;0,B360:AA360)))),2*IF(SUM('Run Rate History'!E39:AD39)&gt;0,(MEDIAN(IF(B360:AA360&gt;0,B360:AA360))+MEDIAN(IF('Run Rate History'!E39:AD39&gt;0,'Run Rate History'!E39:AD39)))/2,MEDIAN(IF(B360:AA360&gt;0,B360:AA360)))))/10,0)</f>
        <v>4.7</v>
      </c>
      <c r="X366" s="129" t="s">
        <v>1174</v>
      </c>
      <c r="Y366" s="130">
        <f>IFERROR(VLOOKUP(A358,'Stanje zaliha'!A:E,5,FALSE()),0)</f>
        <v>27</v>
      </c>
      <c r="Z366" s="131"/>
      <c r="AA366" s="113" t="s">
        <v>1175</v>
      </c>
      <c r="AB366" s="118">
        <f t="shared" ref="AB366:AN366" si="70">SUM(AB362:AB365)</f>
        <v>0</v>
      </c>
      <c r="AC366" s="118">
        <f t="shared" si="70"/>
        <v>0</v>
      </c>
      <c r="AD366" s="118">
        <f t="shared" si="70"/>
        <v>0</v>
      </c>
      <c r="AE366" s="118">
        <f t="shared" si="70"/>
        <v>0</v>
      </c>
      <c r="AF366" s="118">
        <f t="shared" si="70"/>
        <v>0</v>
      </c>
      <c r="AG366" s="118">
        <f t="shared" si="70"/>
        <v>0</v>
      </c>
      <c r="AH366" s="118">
        <f t="shared" si="70"/>
        <v>0</v>
      </c>
      <c r="AI366" s="118">
        <f t="shared" si="70"/>
        <v>0</v>
      </c>
      <c r="AJ366" s="118">
        <f t="shared" si="70"/>
        <v>0</v>
      </c>
      <c r="AK366" s="118">
        <f t="shared" si="70"/>
        <v>0</v>
      </c>
      <c r="AL366" s="118">
        <f t="shared" si="70"/>
        <v>0</v>
      </c>
      <c r="AM366" s="118">
        <f t="shared" si="70"/>
        <v>0</v>
      </c>
      <c r="AN366" s="118">
        <f t="shared" si="70"/>
        <v>0</v>
      </c>
      <c r="AO366" t="s">
        <v>861</v>
      </c>
      <c r="AP366" t="s">
        <v>862</v>
      </c>
      <c r="AQ366" t="str">
        <f>AQ358</f>
        <v/>
      </c>
    </row>
    <row r="367" spans="1:43" ht="14.25" customHeight="1" x14ac:dyDescent="0.25">
      <c r="A367" s="1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4" t="s">
        <v>95</v>
      </c>
      <c r="W367" s="125">
        <f>IFERROR(0.6*W366+0.4*W365,0)</f>
        <v>4.9342857142857142</v>
      </c>
      <c r="X367" s="132" t="s">
        <v>1176</v>
      </c>
      <c r="Y367" s="133">
        <f>IFERROR(SUMIF('Popis poslanih narudžbi'!A:A,A358,'Popis poslanih narudžbi'!C:C),0)</f>
        <v>0</v>
      </c>
      <c r="Z367" s="131"/>
      <c r="AA367" s="134" t="s">
        <v>1177</v>
      </c>
      <c r="AB367" s="118">
        <f t="shared" ref="AB367:AN367" si="71">AB360+AB366</f>
        <v>5</v>
      </c>
      <c r="AC367" s="118">
        <f t="shared" si="71"/>
        <v>5</v>
      </c>
      <c r="AD367" s="118">
        <f t="shared" si="71"/>
        <v>5</v>
      </c>
      <c r="AE367" s="118">
        <f t="shared" si="71"/>
        <v>5</v>
      </c>
      <c r="AF367" s="118">
        <f t="shared" si="71"/>
        <v>5</v>
      </c>
      <c r="AG367" s="118">
        <f t="shared" si="71"/>
        <v>5</v>
      </c>
      <c r="AH367" s="118">
        <f t="shared" si="71"/>
        <v>5</v>
      </c>
      <c r="AI367" s="118">
        <f t="shared" si="71"/>
        <v>5</v>
      </c>
      <c r="AJ367" s="118">
        <f t="shared" si="71"/>
        <v>5</v>
      </c>
      <c r="AK367" s="118">
        <f t="shared" si="71"/>
        <v>5</v>
      </c>
      <c r="AL367" s="118">
        <f t="shared" si="71"/>
        <v>5</v>
      </c>
      <c r="AM367" s="118">
        <f t="shared" si="71"/>
        <v>5</v>
      </c>
      <c r="AN367" s="118">
        <f t="shared" si="71"/>
        <v>5</v>
      </c>
      <c r="AO367" t="s">
        <v>863</v>
      </c>
      <c r="AP367" t="s">
        <v>864</v>
      </c>
      <c r="AQ367" t="str">
        <f>AQ358</f>
        <v/>
      </c>
    </row>
    <row r="368" spans="1:43" ht="14.25" customHeight="1" x14ac:dyDescent="0.25">
      <c r="A368" s="107" t="str">
        <f>'Run Rate'!A40</f>
        <v>POL09770</v>
      </c>
      <c r="B368" s="135" t="str">
        <f>'Run Rate'!B40</f>
        <v>Polleo Premium HydroX Whey 908g Unflavoured</v>
      </c>
      <c r="C368" s="135" t="str">
        <f>'Run Rate'!C40</f>
        <v>PROTEINI</v>
      </c>
      <c r="D368" s="135" t="str">
        <f>'Run Rate'!D40</f>
        <v>01 GOLD</v>
      </c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  <c r="AA368" s="122"/>
      <c r="AB368" s="122"/>
      <c r="AC368" s="122"/>
      <c r="AD368" s="122"/>
      <c r="AE368" s="122"/>
      <c r="AF368" s="122"/>
      <c r="AG368" s="122"/>
      <c r="AH368" s="122"/>
      <c r="AI368" s="122"/>
      <c r="AJ368" s="122"/>
      <c r="AK368" s="122"/>
      <c r="AL368" s="122"/>
      <c r="AM368" s="122"/>
      <c r="AN368" s="122"/>
      <c r="AO368" t="s">
        <v>865</v>
      </c>
      <c r="AP368" t="s">
        <v>866</v>
      </c>
      <c r="AQ368" t="str">
        <f>IF(AND(OR($B$1="ALL",$B$1=C368),OR($E$1="ALL",$E$1=D368),OR($B$2="ALL",$B$2=A368),OR($E$2="ALL",IFERROR(SEARCH($E$2,B368),0)&gt;0)),"MATCH","")</f>
        <v/>
      </c>
    </row>
    <row r="369" spans="1:43" ht="14.25" customHeight="1" x14ac:dyDescent="0.25">
      <c r="A369" s="108" t="s">
        <v>1137</v>
      </c>
      <c r="B369" s="136" t="s">
        <v>1138</v>
      </c>
      <c r="C369" s="136" t="s">
        <v>1139</v>
      </c>
      <c r="D369" s="136" t="s">
        <v>1140</v>
      </c>
      <c r="E369" s="136" t="s">
        <v>1141</v>
      </c>
      <c r="F369" s="136" t="s">
        <v>1142</v>
      </c>
      <c r="G369" s="136" t="s">
        <v>1143</v>
      </c>
      <c r="H369" s="136" t="s">
        <v>1144</v>
      </c>
      <c r="I369" s="136" t="s">
        <v>1145</v>
      </c>
      <c r="J369" s="136" t="s">
        <v>1146</v>
      </c>
      <c r="K369" s="136" t="s">
        <v>1147</v>
      </c>
      <c r="L369" s="136" t="s">
        <v>1148</v>
      </c>
      <c r="M369" s="136" t="s">
        <v>1149</v>
      </c>
      <c r="N369" s="136" t="s">
        <v>1150</v>
      </c>
      <c r="O369" s="136" t="s">
        <v>1151</v>
      </c>
      <c r="P369" s="136" t="s">
        <v>1152</v>
      </c>
      <c r="Q369" s="136" t="s">
        <v>1153</v>
      </c>
      <c r="R369" s="136" t="s">
        <v>1154</v>
      </c>
      <c r="S369" s="136" t="s">
        <v>1155</v>
      </c>
      <c r="T369" s="136" t="s">
        <v>1156</v>
      </c>
      <c r="U369" s="136" t="s">
        <v>1157</v>
      </c>
      <c r="V369" s="136" t="s">
        <v>1158</v>
      </c>
      <c r="W369" s="136" t="s">
        <v>1159</v>
      </c>
      <c r="X369" s="136" t="s">
        <v>1160</v>
      </c>
      <c r="Y369" s="136" t="s">
        <v>1161</v>
      </c>
      <c r="Z369" s="136" t="s">
        <v>1162</v>
      </c>
      <c r="AA369" s="136" t="s">
        <v>1163</v>
      </c>
      <c r="AB369" s="137" t="s">
        <v>156</v>
      </c>
      <c r="AC369" s="137" t="s">
        <v>157</v>
      </c>
      <c r="AD369" s="137" t="s">
        <v>158</v>
      </c>
      <c r="AE369" s="137" t="s">
        <v>139</v>
      </c>
      <c r="AF369" s="138" t="s">
        <v>140</v>
      </c>
      <c r="AG369" s="138" t="s">
        <v>141</v>
      </c>
      <c r="AH369" s="138" t="s">
        <v>142</v>
      </c>
      <c r="AI369" s="138" t="s">
        <v>143</v>
      </c>
      <c r="AJ369" s="139" t="s">
        <v>144</v>
      </c>
      <c r="AK369" s="139" t="s">
        <v>145</v>
      </c>
      <c r="AL369" s="139" t="s">
        <v>146</v>
      </c>
      <c r="AM369" s="140" t="s">
        <v>147</v>
      </c>
      <c r="AN369" s="140" t="s">
        <v>148</v>
      </c>
      <c r="AO369" t="s">
        <v>867</v>
      </c>
      <c r="AP369" t="s">
        <v>868</v>
      </c>
      <c r="AQ369" t="str">
        <f>AQ368</f>
        <v/>
      </c>
    </row>
    <row r="370" spans="1:43" ht="14.25" customHeight="1" x14ac:dyDescent="0.25">
      <c r="A370" s="99" t="s">
        <v>1164</v>
      </c>
      <c r="B370" s="112">
        <f>'Run Rate'!E40</f>
        <v>36</v>
      </c>
      <c r="C370" s="112">
        <f>'Run Rate'!F40</f>
        <v>34</v>
      </c>
      <c r="D370" s="112">
        <f>'Run Rate'!G40</f>
        <v>24</v>
      </c>
      <c r="E370" s="112">
        <f>'Run Rate'!H40</f>
        <v>34</v>
      </c>
      <c r="F370" s="112">
        <f>'Run Rate'!I40</f>
        <v>17</v>
      </c>
      <c r="G370" s="112">
        <f>'Run Rate'!J40</f>
        <v>23</v>
      </c>
      <c r="H370" s="112">
        <f>'Run Rate'!K40</f>
        <v>18</v>
      </c>
      <c r="I370" s="112">
        <f>'Run Rate'!L40</f>
        <v>11</v>
      </c>
      <c r="J370" s="112">
        <f>'Run Rate'!M40</f>
        <v>18</v>
      </c>
      <c r="K370" s="112">
        <f>'Run Rate'!N40</f>
        <v>56</v>
      </c>
      <c r="L370" s="112">
        <f>'Run Rate'!O40</f>
        <v>60</v>
      </c>
      <c r="M370" s="112">
        <f>'Run Rate'!P40</f>
        <v>52</v>
      </c>
      <c r="N370" s="112">
        <f>'Run Rate'!Q40</f>
        <v>36</v>
      </c>
      <c r="O370" s="112">
        <f>'Run Rate'!R40</f>
        <v>34</v>
      </c>
      <c r="P370" s="112">
        <f>'Run Rate'!S40</f>
        <v>36</v>
      </c>
      <c r="Q370" s="112">
        <f>'Run Rate'!T40</f>
        <v>135</v>
      </c>
      <c r="R370" s="112">
        <f>'Run Rate'!U40</f>
        <v>145</v>
      </c>
      <c r="S370" s="112">
        <f>'Run Rate'!V40</f>
        <v>110</v>
      </c>
      <c r="T370" s="112">
        <f>'Run Rate'!W40</f>
        <v>128</v>
      </c>
      <c r="U370" s="112">
        <f>'Run Rate'!X40</f>
        <v>50</v>
      </c>
      <c r="V370" s="112">
        <f>'Run Rate'!Y40</f>
        <v>44</v>
      </c>
      <c r="W370" s="112">
        <f>'Run Rate'!Z40</f>
        <v>30</v>
      </c>
      <c r="X370" s="112">
        <f>'Run Rate'!AA40</f>
        <v>33</v>
      </c>
      <c r="Y370" s="112">
        <f>'Run Rate'!AB40</f>
        <v>17</v>
      </c>
      <c r="Z370" s="112">
        <f>'Run Rate'!AC40</f>
        <v>15</v>
      </c>
      <c r="AA370" s="112">
        <f>'Run Rate'!AD40</f>
        <v>9</v>
      </c>
      <c r="AB370" s="113">
        <v>9</v>
      </c>
      <c r="AC370" s="112">
        <v>8</v>
      </c>
      <c r="AD370" s="112">
        <v>7</v>
      </c>
      <c r="AE370" s="112">
        <v>6</v>
      </c>
      <c r="AF370" s="112">
        <v>6</v>
      </c>
      <c r="AG370" s="112">
        <v>5</v>
      </c>
      <c r="AH370" s="112">
        <v>4</v>
      </c>
      <c r="AI370" s="112">
        <v>4</v>
      </c>
      <c r="AJ370" s="112">
        <v>4</v>
      </c>
      <c r="AK370" s="112">
        <v>3</v>
      </c>
      <c r="AL370" s="112">
        <v>3</v>
      </c>
      <c r="AM370" s="112">
        <v>3</v>
      </c>
      <c r="AN370" s="112">
        <v>3</v>
      </c>
      <c r="AO370" t="s">
        <v>869</v>
      </c>
      <c r="AP370" t="s">
        <v>870</v>
      </c>
      <c r="AQ370" t="str">
        <f>AQ368</f>
        <v/>
      </c>
    </row>
    <row r="371" spans="1:43" ht="14.25" customHeight="1" x14ac:dyDescent="0.25">
      <c r="A371" s="99" t="s">
        <v>1165</v>
      </c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5"/>
      <c r="X371" s="115"/>
      <c r="Y371" s="115"/>
      <c r="Z371" s="115"/>
      <c r="AA371" s="112" t="s">
        <v>1166</v>
      </c>
      <c r="AB371" s="113"/>
      <c r="AC371" s="112"/>
      <c r="AD371" s="112"/>
      <c r="AE371" s="112"/>
      <c r="AF371" s="112"/>
      <c r="AG371" s="112"/>
      <c r="AH371" s="112"/>
      <c r="AI371" s="112"/>
      <c r="AJ371" s="112"/>
      <c r="AK371" s="112"/>
      <c r="AL371" s="112"/>
      <c r="AM371" s="112"/>
      <c r="AN371" s="112"/>
      <c r="AO371" t="s">
        <v>871</v>
      </c>
      <c r="AP371" t="s">
        <v>872</v>
      </c>
      <c r="AQ371" t="str">
        <f>AQ368</f>
        <v/>
      </c>
    </row>
    <row r="372" spans="1:43" ht="14.25" customHeight="1" x14ac:dyDescent="0.25">
      <c r="A372" s="99" t="s">
        <v>1167</v>
      </c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5"/>
      <c r="X372" s="116"/>
      <c r="Y372" s="117"/>
      <c r="Z372" s="115"/>
      <c r="AA372" s="112" t="s">
        <v>1168</v>
      </c>
      <c r="AB372" s="113">
        <f>'Demand Input VP'!B189</f>
        <v>0</v>
      </c>
      <c r="AC372" s="112">
        <f>'Demand Input VP'!C189</f>
        <v>0</v>
      </c>
      <c r="AD372" s="112">
        <f>'Demand Input VP'!D189</f>
        <v>0</v>
      </c>
      <c r="AE372" s="112">
        <f>'Demand Input VP'!E189</f>
        <v>0</v>
      </c>
      <c r="AF372" s="112">
        <f>'Demand Input VP'!F189</f>
        <v>0</v>
      </c>
      <c r="AG372" s="112">
        <f>'Demand Input VP'!G189</f>
        <v>0</v>
      </c>
      <c r="AH372" s="112">
        <f>'Demand Input VP'!H189</f>
        <v>0</v>
      </c>
      <c r="AI372" s="112">
        <f>'Demand Input VP'!I189</f>
        <v>0</v>
      </c>
      <c r="AJ372" s="112">
        <f>'Demand Input VP'!J189</f>
        <v>0</v>
      </c>
      <c r="AK372" s="112">
        <f>'Demand Input VP'!K189</f>
        <v>0</v>
      </c>
      <c r="AL372" s="112">
        <f>'Demand Input VP'!L189</f>
        <v>0</v>
      </c>
      <c r="AM372" s="112">
        <f>'Demand Input VP'!M189</f>
        <v>0</v>
      </c>
      <c r="AN372" s="112">
        <f>'Demand Input VP'!N189</f>
        <v>0</v>
      </c>
      <c r="AO372" t="s">
        <v>873</v>
      </c>
      <c r="AP372" t="s">
        <v>874</v>
      </c>
      <c r="AQ372" t="str">
        <f>AQ368</f>
        <v/>
      </c>
    </row>
    <row r="373" spans="1:43" ht="14.25" customHeight="1" x14ac:dyDescent="0.25">
      <c r="A373" s="99" t="s">
        <v>1169</v>
      </c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5"/>
      <c r="X373" s="116"/>
      <c r="Y373" s="117"/>
      <c r="Z373" s="119"/>
      <c r="AA373" s="120" t="s">
        <v>1170</v>
      </c>
      <c r="AB373" s="121">
        <f>'Demand Input VP'!B188</f>
        <v>0</v>
      </c>
      <c r="AC373" s="120">
        <f>'Demand Input VP'!C188</f>
        <v>0</v>
      </c>
      <c r="AD373" s="120">
        <f>'Demand Input VP'!D188</f>
        <v>0</v>
      </c>
      <c r="AE373" s="120">
        <f>'Demand Input VP'!E188</f>
        <v>0</v>
      </c>
      <c r="AF373" s="120">
        <f>'Demand Input VP'!F188</f>
        <v>0</v>
      </c>
      <c r="AG373" s="120">
        <f>'Demand Input VP'!G188</f>
        <v>0</v>
      </c>
      <c r="AH373" s="120">
        <f>'Demand Input VP'!H188</f>
        <v>0</v>
      </c>
      <c r="AI373" s="120">
        <f>'Demand Input VP'!I188</f>
        <v>0</v>
      </c>
      <c r="AJ373" s="120">
        <f>'Demand Input VP'!J188</f>
        <v>0</v>
      </c>
      <c r="AK373" s="120">
        <f>'Demand Input VP'!K188</f>
        <v>0</v>
      </c>
      <c r="AL373" s="120">
        <f>'Demand Input VP'!L188</f>
        <v>0</v>
      </c>
      <c r="AM373" s="120">
        <f>'Demand Input VP'!M188</f>
        <v>0</v>
      </c>
      <c r="AN373" s="120">
        <f>'Demand Input VP'!N188</f>
        <v>0</v>
      </c>
      <c r="AO373" t="s">
        <v>875</v>
      </c>
      <c r="AP373" t="s">
        <v>876</v>
      </c>
      <c r="AQ373" t="str">
        <f>AQ368</f>
        <v/>
      </c>
    </row>
    <row r="374" spans="1:43" ht="14.25" customHeight="1" x14ac:dyDescent="0.25">
      <c r="A374" s="1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  <c r="V374" s="122"/>
      <c r="W374" s="123"/>
      <c r="X374" s="116"/>
      <c r="Y374" s="117"/>
      <c r="Z374" s="123"/>
      <c r="AA374" s="112" t="s">
        <v>1171</v>
      </c>
      <c r="AB374" s="113">
        <f>'Demand Input MP'!B189</f>
        <v>0</v>
      </c>
      <c r="AC374" s="112">
        <f>'Demand Input MP'!C189</f>
        <v>0</v>
      </c>
      <c r="AD374" s="112">
        <f>'Demand Input MP'!D189</f>
        <v>0</v>
      </c>
      <c r="AE374" s="112">
        <f>'Demand Input MP'!E189</f>
        <v>0</v>
      </c>
      <c r="AF374" s="112">
        <f>'Demand Input MP'!F189</f>
        <v>0</v>
      </c>
      <c r="AG374" s="112">
        <f>'Demand Input MP'!G189</f>
        <v>0</v>
      </c>
      <c r="AH374" s="112">
        <f>'Demand Input MP'!H189</f>
        <v>0</v>
      </c>
      <c r="AI374" s="112">
        <f>'Demand Input MP'!I189</f>
        <v>0</v>
      </c>
      <c r="AJ374" s="112">
        <f>'Demand Input MP'!J189</f>
        <v>0</v>
      </c>
      <c r="AK374" s="112">
        <f>'Demand Input MP'!K189</f>
        <v>0</v>
      </c>
      <c r="AL374" s="112">
        <f>'Demand Input MP'!L189</f>
        <v>0</v>
      </c>
      <c r="AM374" s="112">
        <f>'Demand Input MP'!M189</f>
        <v>0</v>
      </c>
      <c r="AN374" s="112">
        <f>'Demand Input MP'!N189</f>
        <v>0</v>
      </c>
      <c r="AO374" t="s">
        <v>877</v>
      </c>
      <c r="AP374" t="s">
        <v>878</v>
      </c>
      <c r="AQ374" t="str">
        <f>AQ368</f>
        <v/>
      </c>
    </row>
    <row r="375" spans="1:43" ht="14.25" customHeight="1" x14ac:dyDescent="0.25">
      <c r="A375" s="1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  <c r="V375" s="124" t="s">
        <v>91</v>
      </c>
      <c r="W375" s="125">
        <f>IFERROR(IF(SUM('Run Rate History'!E40:AD40)&gt;0,(SUMPRODUCT((B370:AA370&gt;=PERCENTILE(B370:AA370,0.1))*(B370:AA370&lt;=PERCENTILE(B370:AA370,0.9))*B370:AA370)+SUMPRODUCT(('Run Rate History'!E40:AD40&gt;=PERCENTILE(B370:AA370,0.1))*('Run Rate History'!E40:AD40&lt;=PERCENTILE(B370:AA370,0.9))*'Run Rate History'!E40:AD40))/(SUMPRODUCT((B370:AA370&gt;=PERCENTILE(B370:AA370,0.1))*(B370:AA370&lt;=PERCENTILE(B370:AA370,0.9))*1)+SUMPRODUCT(('Run Rate History'!E40:AD40&gt;=PERCENTILE(B370:AA370,0.1))*('Run Rate History'!E40:AD40&lt;=PERCENTILE(B370:AA370,0.9))*1)),TRIMMEAN(B370:AA370,0.15)),0)</f>
        <v>41.659090909090907</v>
      </c>
      <c r="X375" s="126" t="s">
        <v>1172</v>
      </c>
      <c r="Y375" s="127">
        <f>SUM(B370:AA370)/26</f>
        <v>46.346153846153847</v>
      </c>
      <c r="Z375" s="128"/>
      <c r="AA375" s="112" t="s">
        <v>1173</v>
      </c>
      <c r="AB375" s="113">
        <f>'Demand Input MP'!B188</f>
        <v>0</v>
      </c>
      <c r="AC375" s="112">
        <f>'Demand Input MP'!C188</f>
        <v>0</v>
      </c>
      <c r="AD375" s="112">
        <f>'Demand Input MP'!D188</f>
        <v>0</v>
      </c>
      <c r="AE375" s="112">
        <f>'Demand Input MP'!E188</f>
        <v>0</v>
      </c>
      <c r="AF375" s="112">
        <f>'Demand Input MP'!F188</f>
        <v>0</v>
      </c>
      <c r="AG375" s="112">
        <f>'Demand Input MP'!G188</f>
        <v>0</v>
      </c>
      <c r="AH375" s="112">
        <f>'Demand Input MP'!H188</f>
        <v>0</v>
      </c>
      <c r="AI375" s="112">
        <f>'Demand Input MP'!I188</f>
        <v>0</v>
      </c>
      <c r="AJ375" s="112">
        <f>'Demand Input MP'!J188</f>
        <v>0</v>
      </c>
      <c r="AK375" s="112">
        <f>'Demand Input MP'!K188</f>
        <v>0</v>
      </c>
      <c r="AL375" s="112">
        <f>'Demand Input MP'!L188</f>
        <v>0</v>
      </c>
      <c r="AM375" s="112">
        <f>'Demand Input MP'!M188</f>
        <v>0</v>
      </c>
      <c r="AN375" s="112">
        <f>'Demand Input MP'!N188</f>
        <v>0</v>
      </c>
      <c r="AO375" t="s">
        <v>879</v>
      </c>
      <c r="AP375" t="s">
        <v>880</v>
      </c>
      <c r="AQ375" t="str">
        <f>AQ368</f>
        <v/>
      </c>
    </row>
    <row r="376" spans="1:43" ht="14.25" customHeight="1" x14ac:dyDescent="0.25">
      <c r="A376" s="1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  <c r="V376" s="124" t="s">
        <v>94</v>
      </c>
      <c r="W376" s="125">
        <f>IFERROR((1*MIN(MAX(X370,0.5*IF(SUM('Run Rate History'!E40:AD40)&gt;0,(MEDIAN(IF(B370:AA370&gt;0,B370:AA370))+MEDIAN(IF('Run Rate History'!E40:AD40&gt;0,'Run Rate History'!E40:AD40)))/2,MEDIAN(IF(B370:AA370&gt;0,B370:AA370)))),2*IF(SUM('Run Rate History'!E40:AD40)&gt;0,(MEDIAN(IF(B370:AA370&gt;0,B370:AA370))+MEDIAN(IF('Run Rate History'!E40:AD40&gt;0,'Run Rate History'!E40:AD40)))/2,MEDIAN(IF(B370:AA370&gt;0,B370:AA370))))+2*MIN(MAX(Y370,0.5*IF(SUM('Run Rate History'!E40:AD40)&gt;0,(MEDIAN(IF(B370:AA370&gt;0,B370:AA370))+MEDIAN(IF('Run Rate History'!E40:AD40&gt;0,'Run Rate History'!E40:AD40)))/2,MEDIAN(IF(B370:AA370&gt;0,B370:AA370)))),2*IF(SUM('Run Rate History'!E40:AD40)&gt;0,(MEDIAN(IF(B370:AA370&gt;0,B370:AA370))+MEDIAN(IF('Run Rate History'!E40:AD40&gt;0,'Run Rate History'!E40:AD40)))/2,MEDIAN(IF(B370:AA370&gt;0,B370:AA370))))+3*MIN(MAX(Z370,0.5*IF(SUM('Run Rate History'!E40:AD40)&gt;0,(MEDIAN(IF(B370:AA370&gt;0,B370:AA370))+MEDIAN(IF('Run Rate History'!E40:AD40&gt;0,'Run Rate History'!E40:AD40)))/2,MEDIAN(IF(B370:AA370&gt;0,B370:AA370)))),2*IF(SUM('Run Rate History'!E40:AD40)&gt;0,(MEDIAN(IF(B370:AA370&gt;0,B370:AA370))+MEDIAN(IF('Run Rate History'!E40:AD40&gt;0,'Run Rate History'!E40:AD40)))/2,MEDIAN(IF(B370:AA370&gt;0,B370:AA370))))+4*MIN(MAX(AA370,0.5*IF(SUM('Run Rate History'!E40:AD40)&gt;0,(MEDIAN(IF(B370:AA370&gt;0,B370:AA370))+MEDIAN(IF('Run Rate History'!E40:AD40&gt;0,'Run Rate History'!E40:AD40)))/2,MEDIAN(IF(B370:AA370&gt;0,B370:AA370)))),2*IF(SUM('Run Rate History'!E40:AD40)&gt;0,(MEDIAN(IF(B370:AA370&gt;0,B370:AA370))+MEDIAN(IF('Run Rate History'!E40:AD40&gt;0,'Run Rate History'!E40:AD40)))/2,MEDIAN(IF(B370:AA370&gt;0,B370:AA370)))))/10,0)</f>
        <v>20.512499999999999</v>
      </c>
      <c r="X376" s="129" t="s">
        <v>1174</v>
      </c>
      <c r="Y376" s="130">
        <f>IFERROR(VLOOKUP(A368,'Stanje zaliha'!A:E,5,FALSE()),0)</f>
        <v>0</v>
      </c>
      <c r="Z376" s="131"/>
      <c r="AA376" s="113" t="s">
        <v>1175</v>
      </c>
      <c r="AB376" s="118">
        <f t="shared" ref="AB376:AN376" si="72">SUM(AB372:AB375)</f>
        <v>0</v>
      </c>
      <c r="AC376" s="118">
        <f t="shared" si="72"/>
        <v>0</v>
      </c>
      <c r="AD376" s="118">
        <f t="shared" si="72"/>
        <v>0</v>
      </c>
      <c r="AE376" s="118">
        <f t="shared" si="72"/>
        <v>0</v>
      </c>
      <c r="AF376" s="118">
        <f t="shared" si="72"/>
        <v>0</v>
      </c>
      <c r="AG376" s="118">
        <f t="shared" si="72"/>
        <v>0</v>
      </c>
      <c r="AH376" s="118">
        <f t="shared" si="72"/>
        <v>0</v>
      </c>
      <c r="AI376" s="118">
        <f t="shared" si="72"/>
        <v>0</v>
      </c>
      <c r="AJ376" s="118">
        <f t="shared" si="72"/>
        <v>0</v>
      </c>
      <c r="AK376" s="118">
        <f t="shared" si="72"/>
        <v>0</v>
      </c>
      <c r="AL376" s="118">
        <f t="shared" si="72"/>
        <v>0</v>
      </c>
      <c r="AM376" s="118">
        <f t="shared" si="72"/>
        <v>0</v>
      </c>
      <c r="AN376" s="118">
        <f t="shared" si="72"/>
        <v>0</v>
      </c>
      <c r="AO376" t="s">
        <v>881</v>
      </c>
      <c r="AP376" t="s">
        <v>882</v>
      </c>
      <c r="AQ376" t="str">
        <f>AQ368</f>
        <v/>
      </c>
    </row>
    <row r="377" spans="1:43" ht="14.25" customHeight="1" x14ac:dyDescent="0.25">
      <c r="A377" s="1"/>
      <c r="B377" s="122"/>
      <c r="C377" s="122"/>
      <c r="D377" s="122"/>
      <c r="E377" s="122"/>
      <c r="F377" s="122"/>
      <c r="G377" s="122"/>
      <c r="H377" s="122"/>
      <c r="I377" s="122"/>
      <c r="J377" s="122"/>
      <c r="K377" s="122"/>
      <c r="L377" s="122"/>
      <c r="M377" s="122"/>
      <c r="N377" s="122"/>
      <c r="O377" s="122"/>
      <c r="P377" s="122"/>
      <c r="Q377" s="122"/>
      <c r="R377" s="122"/>
      <c r="S377" s="122"/>
      <c r="T377" s="122"/>
      <c r="U377" s="122"/>
      <c r="V377" s="124" t="s">
        <v>95</v>
      </c>
      <c r="W377" s="125">
        <f>IFERROR(0.6*W376+0.4*W375,0)</f>
        <v>28.971136363636361</v>
      </c>
      <c r="X377" s="132" t="s">
        <v>1176</v>
      </c>
      <c r="Y377" s="133">
        <f>IFERROR(SUMIF('Popis poslanih narudžbi'!A:A,A368,'Popis poslanih narudžbi'!C:C),0)</f>
        <v>0</v>
      </c>
      <c r="Z377" s="131"/>
      <c r="AA377" s="134" t="s">
        <v>1177</v>
      </c>
      <c r="AB377" s="118">
        <f t="shared" ref="AB377:AN377" si="73">AB370+AB376</f>
        <v>9</v>
      </c>
      <c r="AC377" s="118">
        <f t="shared" si="73"/>
        <v>8</v>
      </c>
      <c r="AD377" s="118">
        <f t="shared" si="73"/>
        <v>7</v>
      </c>
      <c r="AE377" s="118">
        <f t="shared" si="73"/>
        <v>6</v>
      </c>
      <c r="AF377" s="118">
        <f t="shared" si="73"/>
        <v>6</v>
      </c>
      <c r="AG377" s="118">
        <f t="shared" si="73"/>
        <v>5</v>
      </c>
      <c r="AH377" s="118">
        <f t="shared" si="73"/>
        <v>4</v>
      </c>
      <c r="AI377" s="118">
        <f t="shared" si="73"/>
        <v>4</v>
      </c>
      <c r="AJ377" s="118">
        <f t="shared" si="73"/>
        <v>4</v>
      </c>
      <c r="AK377" s="118">
        <f t="shared" si="73"/>
        <v>3</v>
      </c>
      <c r="AL377" s="118">
        <f t="shared" si="73"/>
        <v>3</v>
      </c>
      <c r="AM377" s="118">
        <f t="shared" si="73"/>
        <v>3</v>
      </c>
      <c r="AN377" s="118">
        <f t="shared" si="73"/>
        <v>3</v>
      </c>
      <c r="AO377" t="s">
        <v>883</v>
      </c>
      <c r="AP377" t="s">
        <v>884</v>
      </c>
      <c r="AQ377" t="str">
        <f>AQ368</f>
        <v/>
      </c>
    </row>
    <row r="378" spans="1:43" ht="14.25" customHeight="1" x14ac:dyDescent="0.25">
      <c r="A378" s="107" t="str">
        <f>'Run Rate'!A41</f>
        <v>POL04467</v>
      </c>
      <c r="B378" s="135" t="str">
        <f>'Run Rate'!B41</f>
        <v>Polleo Vegan Baked Cookie 75 g - Chocolate Chip</v>
      </c>
      <c r="C378" s="135" t="str">
        <f>'Run Rate'!C41</f>
        <v>RTD &amp; SNACKS</v>
      </c>
      <c r="D378" s="135" t="str">
        <f>'Run Rate'!D41</f>
        <v>01 GOLD</v>
      </c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  <c r="AA378" s="122"/>
      <c r="AB378" s="122"/>
      <c r="AC378" s="122"/>
      <c r="AD378" s="122"/>
      <c r="AE378" s="122"/>
      <c r="AF378" s="122"/>
      <c r="AG378" s="122"/>
      <c r="AH378" s="122"/>
      <c r="AI378" s="122"/>
      <c r="AJ378" s="122"/>
      <c r="AK378" s="122"/>
      <c r="AL378" s="122"/>
      <c r="AM378" s="122"/>
      <c r="AN378" s="122"/>
      <c r="AO378" t="s">
        <v>885</v>
      </c>
      <c r="AP378" t="s">
        <v>886</v>
      </c>
      <c r="AQ378" t="str">
        <f>IF(AND(OR($B$1="ALL",$B$1=C378),OR($E$1="ALL",$E$1=D378),OR($B$2="ALL",$B$2=A378),OR($E$2="ALL",IFERROR(SEARCH($E$2,B378),0)&gt;0)),"MATCH","")</f>
        <v/>
      </c>
    </row>
    <row r="379" spans="1:43" ht="14.25" customHeight="1" x14ac:dyDescent="0.25">
      <c r="A379" s="108" t="s">
        <v>1137</v>
      </c>
      <c r="B379" s="136" t="s">
        <v>1138</v>
      </c>
      <c r="C379" s="136" t="s">
        <v>1139</v>
      </c>
      <c r="D379" s="136" t="s">
        <v>1140</v>
      </c>
      <c r="E379" s="136" t="s">
        <v>1141</v>
      </c>
      <c r="F379" s="136" t="s">
        <v>1142</v>
      </c>
      <c r="G379" s="136" t="s">
        <v>1143</v>
      </c>
      <c r="H379" s="136" t="s">
        <v>1144</v>
      </c>
      <c r="I379" s="136" t="s">
        <v>1145</v>
      </c>
      <c r="J379" s="136" t="s">
        <v>1146</v>
      </c>
      <c r="K379" s="136" t="s">
        <v>1147</v>
      </c>
      <c r="L379" s="136" t="s">
        <v>1148</v>
      </c>
      <c r="M379" s="136" t="s">
        <v>1149</v>
      </c>
      <c r="N379" s="136" t="s">
        <v>1150</v>
      </c>
      <c r="O379" s="136" t="s">
        <v>1151</v>
      </c>
      <c r="P379" s="136" t="s">
        <v>1152</v>
      </c>
      <c r="Q379" s="136" t="s">
        <v>1153</v>
      </c>
      <c r="R379" s="136" t="s">
        <v>1154</v>
      </c>
      <c r="S379" s="136" t="s">
        <v>1155</v>
      </c>
      <c r="T379" s="136" t="s">
        <v>1156</v>
      </c>
      <c r="U379" s="136" t="s">
        <v>1157</v>
      </c>
      <c r="V379" s="136" t="s">
        <v>1158</v>
      </c>
      <c r="W379" s="136" t="s">
        <v>1159</v>
      </c>
      <c r="X379" s="136" t="s">
        <v>1160</v>
      </c>
      <c r="Y379" s="136" t="s">
        <v>1161</v>
      </c>
      <c r="Z379" s="136" t="s">
        <v>1162</v>
      </c>
      <c r="AA379" s="136" t="s">
        <v>1163</v>
      </c>
      <c r="AB379" s="137" t="s">
        <v>156</v>
      </c>
      <c r="AC379" s="137" t="s">
        <v>157</v>
      </c>
      <c r="AD379" s="137" t="s">
        <v>158</v>
      </c>
      <c r="AE379" s="137" t="s">
        <v>139</v>
      </c>
      <c r="AF379" s="138" t="s">
        <v>140</v>
      </c>
      <c r="AG379" s="138" t="s">
        <v>141</v>
      </c>
      <c r="AH379" s="138" t="s">
        <v>142</v>
      </c>
      <c r="AI379" s="138" t="s">
        <v>143</v>
      </c>
      <c r="AJ379" s="139" t="s">
        <v>144</v>
      </c>
      <c r="AK379" s="139" t="s">
        <v>145</v>
      </c>
      <c r="AL379" s="139" t="s">
        <v>146</v>
      </c>
      <c r="AM379" s="140" t="s">
        <v>147</v>
      </c>
      <c r="AN379" s="140" t="s">
        <v>148</v>
      </c>
      <c r="AO379" t="s">
        <v>887</v>
      </c>
      <c r="AP379" t="s">
        <v>888</v>
      </c>
      <c r="AQ379" t="str">
        <f>AQ378</f>
        <v/>
      </c>
    </row>
    <row r="380" spans="1:43" ht="14.25" customHeight="1" x14ac:dyDescent="0.25">
      <c r="A380" s="99" t="s">
        <v>1164</v>
      </c>
      <c r="B380" s="112">
        <f>'Run Rate'!E41</f>
        <v>2778</v>
      </c>
      <c r="C380" s="112">
        <f>'Run Rate'!F41</f>
        <v>1688</v>
      </c>
      <c r="D380" s="112">
        <f>'Run Rate'!G41</f>
        <v>1115</v>
      </c>
      <c r="E380" s="112">
        <f>'Run Rate'!H41</f>
        <v>558</v>
      </c>
      <c r="F380" s="112">
        <f>'Run Rate'!I41</f>
        <v>1335</v>
      </c>
      <c r="G380" s="112">
        <f>'Run Rate'!J41</f>
        <v>685</v>
      </c>
      <c r="H380" s="112">
        <f>'Run Rate'!K41</f>
        <v>1730</v>
      </c>
      <c r="I380" s="112">
        <f>'Run Rate'!L41</f>
        <v>1003</v>
      </c>
      <c r="J380" s="112">
        <f>'Run Rate'!M41</f>
        <v>904</v>
      </c>
      <c r="K380" s="112">
        <f>'Run Rate'!N41</f>
        <v>1432</v>
      </c>
      <c r="L380" s="112">
        <f>'Run Rate'!O41</f>
        <v>1841</v>
      </c>
      <c r="M380" s="112">
        <f>'Run Rate'!P41</f>
        <v>967</v>
      </c>
      <c r="N380" s="112">
        <f>'Run Rate'!Q41</f>
        <v>441</v>
      </c>
      <c r="O380" s="112">
        <f>'Run Rate'!R41</f>
        <v>1184</v>
      </c>
      <c r="P380" s="112">
        <f>'Run Rate'!S41</f>
        <v>50</v>
      </c>
      <c r="Q380" s="112">
        <f>'Run Rate'!T41</f>
        <v>1005</v>
      </c>
      <c r="R380" s="112">
        <f>'Run Rate'!U41</f>
        <v>1232</v>
      </c>
      <c r="S380" s="112">
        <f>'Run Rate'!V41</f>
        <v>776</v>
      </c>
      <c r="T380" s="112">
        <f>'Run Rate'!W41</f>
        <v>686</v>
      </c>
      <c r="U380" s="112">
        <f>'Run Rate'!X41</f>
        <v>3778</v>
      </c>
      <c r="V380" s="112">
        <f>'Run Rate'!Y41</f>
        <v>1262</v>
      </c>
      <c r="W380" s="112">
        <f>'Run Rate'!Z41</f>
        <v>508</v>
      </c>
      <c r="X380" s="112">
        <f>'Run Rate'!AA41</f>
        <v>732</v>
      </c>
      <c r="Y380" s="112">
        <f>'Run Rate'!AB41</f>
        <v>1573</v>
      </c>
      <c r="Z380" s="112">
        <f>'Run Rate'!AC41</f>
        <v>828</v>
      </c>
      <c r="AA380" s="112">
        <f>'Run Rate'!AD41</f>
        <v>1638</v>
      </c>
      <c r="AB380" s="113">
        <v>1154</v>
      </c>
      <c r="AC380" s="112">
        <v>1158</v>
      </c>
      <c r="AD380" s="112">
        <v>1162</v>
      </c>
      <c r="AE380" s="112">
        <v>1166</v>
      </c>
      <c r="AF380" s="112">
        <v>1168</v>
      </c>
      <c r="AG380" s="112">
        <v>1171</v>
      </c>
      <c r="AH380" s="112">
        <v>1303</v>
      </c>
      <c r="AI380" s="112">
        <v>1305</v>
      </c>
      <c r="AJ380" s="112">
        <v>1176</v>
      </c>
      <c r="AK380" s="112">
        <v>1177</v>
      </c>
      <c r="AL380" s="112">
        <v>1178</v>
      </c>
      <c r="AM380" s="112">
        <v>1179</v>
      </c>
      <c r="AN380" s="112">
        <v>1180</v>
      </c>
      <c r="AO380" t="s">
        <v>889</v>
      </c>
      <c r="AP380" t="s">
        <v>890</v>
      </c>
      <c r="AQ380" t="str">
        <f>AQ378</f>
        <v/>
      </c>
    </row>
    <row r="381" spans="1:43" ht="14.25" customHeight="1" x14ac:dyDescent="0.25">
      <c r="A381" s="99" t="s">
        <v>1165</v>
      </c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5"/>
      <c r="X381" s="115"/>
      <c r="Y381" s="115"/>
      <c r="Z381" s="115"/>
      <c r="AA381" s="112" t="s">
        <v>1166</v>
      </c>
      <c r="AB381" s="113"/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t="s">
        <v>891</v>
      </c>
      <c r="AP381" t="s">
        <v>892</v>
      </c>
      <c r="AQ381" t="str">
        <f>AQ378</f>
        <v/>
      </c>
    </row>
    <row r="382" spans="1:43" ht="14.25" customHeight="1" x14ac:dyDescent="0.25">
      <c r="A382" s="99" t="s">
        <v>1167</v>
      </c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5"/>
      <c r="X382" s="116"/>
      <c r="Y382" s="117"/>
      <c r="Z382" s="115"/>
      <c r="AA382" s="112" t="s">
        <v>1168</v>
      </c>
      <c r="AB382" s="113">
        <f>'Demand Input VP'!B194</f>
        <v>0</v>
      </c>
      <c r="AC382" s="112">
        <f>'Demand Input VP'!C194</f>
        <v>0</v>
      </c>
      <c r="AD382" s="112">
        <f>'Demand Input VP'!D194</f>
        <v>0</v>
      </c>
      <c r="AE382" s="112">
        <f>'Demand Input VP'!E194</f>
        <v>3044</v>
      </c>
      <c r="AF382" s="112">
        <f>'Demand Input VP'!F194</f>
        <v>1304</v>
      </c>
      <c r="AG382" s="112">
        <f>'Demand Input VP'!G194</f>
        <v>240</v>
      </c>
      <c r="AH382" s="112">
        <f>'Demand Input VP'!H194</f>
        <v>0</v>
      </c>
      <c r="AI382" s="112">
        <f>'Demand Input VP'!I194</f>
        <v>0</v>
      </c>
      <c r="AJ382" s="112">
        <f>'Demand Input VP'!J194</f>
        <v>0</v>
      </c>
      <c r="AK382" s="112">
        <f>'Demand Input VP'!K194</f>
        <v>0</v>
      </c>
      <c r="AL382" s="112">
        <f>'Demand Input VP'!L194</f>
        <v>0</v>
      </c>
      <c r="AM382" s="112">
        <f>'Demand Input VP'!M194</f>
        <v>0</v>
      </c>
      <c r="AN382" s="112">
        <f>'Demand Input VP'!N194</f>
        <v>0</v>
      </c>
      <c r="AO382" t="s">
        <v>893</v>
      </c>
      <c r="AP382" t="s">
        <v>894</v>
      </c>
      <c r="AQ382" t="str">
        <f>AQ378</f>
        <v/>
      </c>
    </row>
    <row r="383" spans="1:43" ht="14.25" customHeight="1" x14ac:dyDescent="0.25">
      <c r="A383" s="99" t="s">
        <v>1169</v>
      </c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5"/>
      <c r="X383" s="116"/>
      <c r="Y383" s="117"/>
      <c r="Z383" s="119"/>
      <c r="AA383" s="120" t="s">
        <v>1170</v>
      </c>
      <c r="AB383" s="121">
        <f>'Demand Input VP'!B193</f>
        <v>0</v>
      </c>
      <c r="AC383" s="120">
        <f>'Demand Input VP'!C193</f>
        <v>0</v>
      </c>
      <c r="AD383" s="120">
        <f>'Demand Input VP'!D193</f>
        <v>0</v>
      </c>
      <c r="AE383" s="120">
        <f>'Demand Input VP'!E193</f>
        <v>0</v>
      </c>
      <c r="AF383" s="120">
        <f>'Demand Input VP'!F193</f>
        <v>0</v>
      </c>
      <c r="AG383" s="120">
        <f>'Demand Input VP'!G193</f>
        <v>0</v>
      </c>
      <c r="AH383" s="120">
        <f>'Demand Input VP'!H193</f>
        <v>0</v>
      </c>
      <c r="AI383" s="120">
        <f>'Demand Input VP'!I193</f>
        <v>0</v>
      </c>
      <c r="AJ383" s="120">
        <f>'Demand Input VP'!J193</f>
        <v>36</v>
      </c>
      <c r="AK383" s="120">
        <f>'Demand Input VP'!K193</f>
        <v>36</v>
      </c>
      <c r="AL383" s="120">
        <f>'Demand Input VP'!L193</f>
        <v>36</v>
      </c>
      <c r="AM383" s="120">
        <f>'Demand Input VP'!M193</f>
        <v>36</v>
      </c>
      <c r="AN383" s="120">
        <f>'Demand Input VP'!N193</f>
        <v>36</v>
      </c>
      <c r="AO383" t="s">
        <v>895</v>
      </c>
      <c r="AP383" t="s">
        <v>896</v>
      </c>
      <c r="AQ383" t="str">
        <f>AQ378</f>
        <v/>
      </c>
    </row>
    <row r="384" spans="1:43" ht="14.25" customHeight="1" x14ac:dyDescent="0.25">
      <c r="A384" s="1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  <c r="V384" s="122"/>
      <c r="W384" s="123"/>
      <c r="X384" s="116"/>
      <c r="Y384" s="117"/>
      <c r="Z384" s="123"/>
      <c r="AA384" s="112" t="s">
        <v>1171</v>
      </c>
      <c r="AB384" s="113">
        <f>'Demand Input MP'!B194</f>
        <v>1100</v>
      </c>
      <c r="AC384" s="112">
        <f>'Demand Input MP'!C194</f>
        <v>1375</v>
      </c>
      <c r="AD384" s="112">
        <f>'Demand Input MP'!D194</f>
        <v>1375</v>
      </c>
      <c r="AE384" s="112">
        <f>'Demand Input MP'!E194</f>
        <v>1375</v>
      </c>
      <c r="AF384" s="112">
        <f>'Demand Input MP'!F194</f>
        <v>1375</v>
      </c>
      <c r="AG384" s="112">
        <f>'Demand Input MP'!G194</f>
        <v>0</v>
      </c>
      <c r="AH384" s="112">
        <f>'Demand Input MP'!H194</f>
        <v>0</v>
      </c>
      <c r="AI384" s="112">
        <f>'Demand Input MP'!I194</f>
        <v>0</v>
      </c>
      <c r="AJ384" s="112">
        <f>'Demand Input MP'!J194</f>
        <v>0</v>
      </c>
      <c r="AK384" s="112">
        <f>'Demand Input MP'!K194</f>
        <v>0</v>
      </c>
      <c r="AL384" s="112">
        <f>'Demand Input MP'!L194</f>
        <v>0</v>
      </c>
      <c r="AM384" s="112">
        <f>'Demand Input MP'!M194</f>
        <v>0</v>
      </c>
      <c r="AN384" s="112">
        <f>'Demand Input MP'!N194</f>
        <v>0</v>
      </c>
      <c r="AO384" t="s">
        <v>897</v>
      </c>
      <c r="AP384" t="s">
        <v>898</v>
      </c>
      <c r="AQ384" t="str">
        <f>AQ378</f>
        <v/>
      </c>
    </row>
    <row r="385" spans="1:43" ht="14.25" customHeight="1" x14ac:dyDescent="0.25">
      <c r="A385" s="1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4" t="s">
        <v>91</v>
      </c>
      <c r="W385" s="125">
        <f>IFERROR(IF(SUM('Run Rate History'!E41:AD41)&gt;0,(SUMPRODUCT((B380:AA380&gt;=PERCENTILE(B380:AA380,0.1))*(B380:AA380&lt;=PERCENTILE(B380:AA380,0.9))*B380:AA380)+SUMPRODUCT(('Run Rate History'!E41:AD41&gt;=PERCENTILE(B380:AA380,0.1))*('Run Rate History'!E41:AD41&lt;=PERCENTILE(B380:AA380,0.9))*'Run Rate History'!E41:AD41))/(SUMPRODUCT((B380:AA380&gt;=PERCENTILE(B380:AA380,0.1))*(B380:AA380&lt;=PERCENTILE(B380:AA380,0.9))*1)+SUMPRODUCT(('Run Rate History'!E41:AD41&gt;=PERCENTILE(B380:AA380,0.1))*('Run Rate History'!E41:AD41&lt;=PERCENTILE(B380:AA380,0.9))*1)),TRIMMEAN(B380:AA380,0.15)),0)</f>
        <v>1072.9000000000001</v>
      </c>
      <c r="X385" s="126" t="s">
        <v>1172</v>
      </c>
      <c r="Y385" s="127">
        <f>SUM(B380:AA380)/26</f>
        <v>1220.3461538461538</v>
      </c>
      <c r="Z385" s="128"/>
      <c r="AA385" s="112" t="s">
        <v>1173</v>
      </c>
      <c r="AB385" s="113">
        <f>'Demand Input MP'!B193</f>
        <v>0</v>
      </c>
      <c r="AC385" s="112">
        <f>'Demand Input MP'!C193</f>
        <v>0</v>
      </c>
      <c r="AD385" s="112">
        <f>'Demand Input MP'!D193</f>
        <v>0</v>
      </c>
      <c r="AE385" s="112">
        <f>'Demand Input MP'!E193</f>
        <v>0</v>
      </c>
      <c r="AF385" s="112">
        <f>'Demand Input MP'!F193</f>
        <v>0</v>
      </c>
      <c r="AG385" s="112">
        <f>'Demand Input MP'!G193</f>
        <v>0</v>
      </c>
      <c r="AH385" s="112">
        <f>'Demand Input MP'!H193</f>
        <v>0</v>
      </c>
      <c r="AI385" s="112">
        <f>'Demand Input MP'!I193</f>
        <v>0</v>
      </c>
      <c r="AJ385" s="112">
        <f>'Demand Input MP'!J193</f>
        <v>0</v>
      </c>
      <c r="AK385" s="112">
        <f>'Demand Input MP'!K193</f>
        <v>0</v>
      </c>
      <c r="AL385" s="112">
        <f>'Demand Input MP'!L193</f>
        <v>0</v>
      </c>
      <c r="AM385" s="112">
        <f>'Demand Input MP'!M193</f>
        <v>0</v>
      </c>
      <c r="AN385" s="112">
        <f>'Demand Input MP'!N193</f>
        <v>0</v>
      </c>
      <c r="AO385" t="s">
        <v>899</v>
      </c>
      <c r="AP385" t="s">
        <v>900</v>
      </c>
      <c r="AQ385" t="str">
        <f>AQ378</f>
        <v/>
      </c>
    </row>
    <row r="386" spans="1:43" ht="14.25" customHeight="1" x14ac:dyDescent="0.25">
      <c r="A386" s="1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  <c r="V386" s="124" t="s">
        <v>94</v>
      </c>
      <c r="W386" s="125">
        <f>IFERROR((1*MIN(MAX(X380,0.5*IF(SUM('Run Rate History'!E41:AD41)&gt;0,(MEDIAN(IF(B380:AA380&gt;0,B380:AA380))+MEDIAN(IF('Run Rate History'!E41:AD41&gt;0,'Run Rate History'!E41:AD41)))/2,MEDIAN(IF(B380:AA380&gt;0,B380:AA380)))),2*IF(SUM('Run Rate History'!E41:AD41)&gt;0,(MEDIAN(IF(B380:AA380&gt;0,B380:AA380))+MEDIAN(IF('Run Rate History'!E41:AD41&gt;0,'Run Rate History'!E41:AD41)))/2,MEDIAN(IF(B380:AA380&gt;0,B380:AA380))))+2*MIN(MAX(Y380,0.5*IF(SUM('Run Rate History'!E41:AD41)&gt;0,(MEDIAN(IF(B380:AA380&gt;0,B380:AA380))+MEDIAN(IF('Run Rate History'!E41:AD41&gt;0,'Run Rate History'!E41:AD41)))/2,MEDIAN(IF(B380:AA380&gt;0,B380:AA380)))),2*IF(SUM('Run Rate History'!E41:AD41)&gt;0,(MEDIAN(IF(B380:AA380&gt;0,B380:AA380))+MEDIAN(IF('Run Rate History'!E41:AD41&gt;0,'Run Rate History'!E41:AD41)))/2,MEDIAN(IF(B380:AA380&gt;0,B380:AA380))))+3*MIN(MAX(Z380,0.5*IF(SUM('Run Rate History'!E41:AD41)&gt;0,(MEDIAN(IF(B380:AA380&gt;0,B380:AA380))+MEDIAN(IF('Run Rate History'!E41:AD41&gt;0,'Run Rate History'!E41:AD41)))/2,MEDIAN(IF(B380:AA380&gt;0,B380:AA380)))),2*IF(SUM('Run Rate History'!E41:AD41)&gt;0,(MEDIAN(IF(B380:AA380&gt;0,B380:AA380))+MEDIAN(IF('Run Rate History'!E41:AD41&gt;0,'Run Rate History'!E41:AD41)))/2,MEDIAN(IF(B380:AA380&gt;0,B380:AA380))))+4*MIN(MAX(AA380,0.5*IF(SUM('Run Rate History'!E41:AD41)&gt;0,(MEDIAN(IF(B380:AA380&gt;0,B380:AA380))+MEDIAN(IF('Run Rate History'!E41:AD41&gt;0,'Run Rate History'!E41:AD41)))/2,MEDIAN(IF(B380:AA380&gt;0,B380:AA380)))),2*IF(SUM('Run Rate History'!E41:AD41)&gt;0,(MEDIAN(IF(B380:AA380&gt;0,B380:AA380))+MEDIAN(IF('Run Rate History'!E41:AD41&gt;0,'Run Rate History'!E41:AD41)))/2,MEDIAN(IF(B380:AA380&gt;0,B380:AA380)))))/10,0)</f>
        <v>1291.4000000000001</v>
      </c>
      <c r="X386" s="129" t="s">
        <v>1174</v>
      </c>
      <c r="Y386" s="130">
        <f>IFERROR(VLOOKUP(A378,'Stanje zaliha'!A:E,5,FALSE()),0)</f>
        <v>49746</v>
      </c>
      <c r="Z386" s="131"/>
      <c r="AA386" s="113" t="s">
        <v>1175</v>
      </c>
      <c r="AB386" s="118">
        <f t="shared" ref="AB386:AN386" si="74">SUM(AB382:AB385)</f>
        <v>1100</v>
      </c>
      <c r="AC386" s="118">
        <f t="shared" si="74"/>
        <v>1375</v>
      </c>
      <c r="AD386" s="118">
        <f t="shared" si="74"/>
        <v>1375</v>
      </c>
      <c r="AE386" s="118">
        <f t="shared" si="74"/>
        <v>4419</v>
      </c>
      <c r="AF386" s="118">
        <f t="shared" si="74"/>
        <v>2679</v>
      </c>
      <c r="AG386" s="118">
        <f t="shared" si="74"/>
        <v>240</v>
      </c>
      <c r="AH386" s="118">
        <f t="shared" si="74"/>
        <v>0</v>
      </c>
      <c r="AI386" s="118">
        <f t="shared" si="74"/>
        <v>0</v>
      </c>
      <c r="AJ386" s="118">
        <f t="shared" si="74"/>
        <v>36</v>
      </c>
      <c r="AK386" s="118">
        <f t="shared" si="74"/>
        <v>36</v>
      </c>
      <c r="AL386" s="118">
        <f t="shared" si="74"/>
        <v>36</v>
      </c>
      <c r="AM386" s="118">
        <f t="shared" si="74"/>
        <v>36</v>
      </c>
      <c r="AN386" s="118">
        <f t="shared" si="74"/>
        <v>36</v>
      </c>
      <c r="AO386" t="s">
        <v>901</v>
      </c>
      <c r="AP386" t="s">
        <v>902</v>
      </c>
      <c r="AQ386" t="str">
        <f>AQ378</f>
        <v/>
      </c>
    </row>
    <row r="387" spans="1:43" ht="14.25" customHeight="1" x14ac:dyDescent="0.25">
      <c r="A387" s="1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  <c r="V387" s="124" t="s">
        <v>95</v>
      </c>
      <c r="W387" s="125">
        <f>IFERROR(0.6*W386+0.4*W385,0)</f>
        <v>1204</v>
      </c>
      <c r="X387" s="132" t="s">
        <v>1176</v>
      </c>
      <c r="Y387" s="133">
        <f>IFERROR(SUMIF('Popis poslanih narudžbi'!A:A,A378,'Popis poslanih narudžbi'!C:C),0)</f>
        <v>0</v>
      </c>
      <c r="Z387" s="131"/>
      <c r="AA387" s="134" t="s">
        <v>1177</v>
      </c>
      <c r="AB387" s="118">
        <f t="shared" ref="AB387:AN387" si="75">AB380+AB386</f>
        <v>2254</v>
      </c>
      <c r="AC387" s="118">
        <f t="shared" si="75"/>
        <v>2533</v>
      </c>
      <c r="AD387" s="118">
        <f t="shared" si="75"/>
        <v>2537</v>
      </c>
      <c r="AE387" s="118">
        <f t="shared" si="75"/>
        <v>5585</v>
      </c>
      <c r="AF387" s="118">
        <f t="shared" si="75"/>
        <v>3847</v>
      </c>
      <c r="AG387" s="118">
        <f t="shared" si="75"/>
        <v>1411</v>
      </c>
      <c r="AH387" s="118">
        <f t="shared" si="75"/>
        <v>1303</v>
      </c>
      <c r="AI387" s="118">
        <f t="shared" si="75"/>
        <v>1305</v>
      </c>
      <c r="AJ387" s="118">
        <f t="shared" si="75"/>
        <v>1212</v>
      </c>
      <c r="AK387" s="118">
        <f t="shared" si="75"/>
        <v>1213</v>
      </c>
      <c r="AL387" s="118">
        <f t="shared" si="75"/>
        <v>1214</v>
      </c>
      <c r="AM387" s="118">
        <f t="shared" si="75"/>
        <v>1215</v>
      </c>
      <c r="AN387" s="118">
        <f t="shared" si="75"/>
        <v>1216</v>
      </c>
      <c r="AO387" t="s">
        <v>903</v>
      </c>
      <c r="AP387" t="s">
        <v>904</v>
      </c>
      <c r="AQ387" t="str">
        <f>AQ378</f>
        <v/>
      </c>
    </row>
    <row r="388" spans="1:43" ht="14.25" customHeight="1" x14ac:dyDescent="0.25">
      <c r="A388" s="107" t="str">
        <f>'Run Rate'!A42</f>
        <v>ZOE12352</v>
      </c>
      <c r="B388" s="135" t="str">
        <f>'Run Rate'!B42</f>
        <v>ZOE Whey 454g French Vanilla Macaron</v>
      </c>
      <c r="C388" s="135" t="str">
        <f>'Run Rate'!C42</f>
        <v>PROTEINI</v>
      </c>
      <c r="D388" s="135" t="str">
        <f>'Run Rate'!D42</f>
        <v>01 GOLD</v>
      </c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  <c r="AA388" s="122"/>
      <c r="AB388" s="122"/>
      <c r="AC388" s="122"/>
      <c r="AD388" s="122"/>
      <c r="AE388" s="122"/>
      <c r="AF388" s="122"/>
      <c r="AG388" s="122"/>
      <c r="AH388" s="122"/>
      <c r="AI388" s="122"/>
      <c r="AJ388" s="122"/>
      <c r="AK388" s="122"/>
      <c r="AL388" s="122"/>
      <c r="AM388" s="122"/>
      <c r="AN388" s="122"/>
      <c r="AO388" t="s">
        <v>905</v>
      </c>
      <c r="AP388" t="s">
        <v>906</v>
      </c>
      <c r="AQ388" t="str">
        <f>IF(AND(OR($B$1="ALL",$B$1=C388),OR($E$1="ALL",$E$1=D388),OR($B$2="ALL",$B$2=A388),OR($E$2="ALL",IFERROR(SEARCH($E$2,B388),0)&gt;0)),"MATCH","")</f>
        <v/>
      </c>
    </row>
    <row r="389" spans="1:43" ht="14.25" customHeight="1" x14ac:dyDescent="0.25">
      <c r="A389" s="108" t="s">
        <v>1137</v>
      </c>
      <c r="B389" s="136" t="s">
        <v>1138</v>
      </c>
      <c r="C389" s="136" t="s">
        <v>1139</v>
      </c>
      <c r="D389" s="136" t="s">
        <v>1140</v>
      </c>
      <c r="E389" s="136" t="s">
        <v>1141</v>
      </c>
      <c r="F389" s="136" t="s">
        <v>1142</v>
      </c>
      <c r="G389" s="136" t="s">
        <v>1143</v>
      </c>
      <c r="H389" s="136" t="s">
        <v>1144</v>
      </c>
      <c r="I389" s="136" t="s">
        <v>1145</v>
      </c>
      <c r="J389" s="136" t="s">
        <v>1146</v>
      </c>
      <c r="K389" s="136" t="s">
        <v>1147</v>
      </c>
      <c r="L389" s="136" t="s">
        <v>1148</v>
      </c>
      <c r="M389" s="136" t="s">
        <v>1149</v>
      </c>
      <c r="N389" s="136" t="s">
        <v>1150</v>
      </c>
      <c r="O389" s="136" t="s">
        <v>1151</v>
      </c>
      <c r="P389" s="136" t="s">
        <v>1152</v>
      </c>
      <c r="Q389" s="136" t="s">
        <v>1153</v>
      </c>
      <c r="R389" s="136" t="s">
        <v>1154</v>
      </c>
      <c r="S389" s="136" t="s">
        <v>1155</v>
      </c>
      <c r="T389" s="136" t="s">
        <v>1156</v>
      </c>
      <c r="U389" s="136" t="s">
        <v>1157</v>
      </c>
      <c r="V389" s="136" t="s">
        <v>1158</v>
      </c>
      <c r="W389" s="136" t="s">
        <v>1159</v>
      </c>
      <c r="X389" s="136" t="s">
        <v>1160</v>
      </c>
      <c r="Y389" s="136" t="s">
        <v>1161</v>
      </c>
      <c r="Z389" s="136" t="s">
        <v>1162</v>
      </c>
      <c r="AA389" s="136" t="s">
        <v>1163</v>
      </c>
      <c r="AB389" s="137" t="s">
        <v>156</v>
      </c>
      <c r="AC389" s="137" t="s">
        <v>157</v>
      </c>
      <c r="AD389" s="137" t="s">
        <v>158</v>
      </c>
      <c r="AE389" s="137" t="s">
        <v>139</v>
      </c>
      <c r="AF389" s="138" t="s">
        <v>140</v>
      </c>
      <c r="AG389" s="138" t="s">
        <v>141</v>
      </c>
      <c r="AH389" s="138" t="s">
        <v>142</v>
      </c>
      <c r="AI389" s="138" t="s">
        <v>143</v>
      </c>
      <c r="AJ389" s="139" t="s">
        <v>144</v>
      </c>
      <c r="AK389" s="139" t="s">
        <v>145</v>
      </c>
      <c r="AL389" s="139" t="s">
        <v>146</v>
      </c>
      <c r="AM389" s="140" t="s">
        <v>147</v>
      </c>
      <c r="AN389" s="140" t="s">
        <v>148</v>
      </c>
      <c r="AO389" t="s">
        <v>907</v>
      </c>
      <c r="AP389" t="s">
        <v>908</v>
      </c>
      <c r="AQ389" t="str">
        <f>AQ388</f>
        <v/>
      </c>
    </row>
    <row r="390" spans="1:43" ht="14.25" customHeight="1" x14ac:dyDescent="0.25">
      <c r="A390" s="99" t="s">
        <v>1164</v>
      </c>
      <c r="B390" s="112">
        <f>'Run Rate'!E42</f>
        <v>149</v>
      </c>
      <c r="C390" s="112">
        <f>'Run Rate'!F42</f>
        <v>79</v>
      </c>
      <c r="D390" s="112">
        <f>'Run Rate'!G42</f>
        <v>184</v>
      </c>
      <c r="E390" s="112">
        <f>'Run Rate'!H42</f>
        <v>92</v>
      </c>
      <c r="F390" s="112">
        <f>'Run Rate'!I42</f>
        <v>157</v>
      </c>
      <c r="G390" s="112">
        <f>'Run Rate'!J42</f>
        <v>219</v>
      </c>
      <c r="H390" s="112">
        <f>'Run Rate'!K42</f>
        <v>462</v>
      </c>
      <c r="I390" s="112">
        <f>'Run Rate'!L42</f>
        <v>301</v>
      </c>
      <c r="J390" s="112">
        <f>'Run Rate'!M42</f>
        <v>397</v>
      </c>
      <c r="K390" s="112">
        <f>'Run Rate'!N42</f>
        <v>50</v>
      </c>
      <c r="L390" s="112">
        <f>'Run Rate'!O42</f>
        <v>184</v>
      </c>
      <c r="M390" s="112">
        <f>'Run Rate'!P42</f>
        <v>30</v>
      </c>
      <c r="N390" s="112">
        <f>'Run Rate'!Q42</f>
        <v>42</v>
      </c>
      <c r="O390" s="112">
        <f>'Run Rate'!R42</f>
        <v>459</v>
      </c>
      <c r="P390" s="112">
        <f>'Run Rate'!S42</f>
        <v>13</v>
      </c>
      <c r="Q390" s="112">
        <f>'Run Rate'!T42</f>
        <v>78</v>
      </c>
      <c r="R390" s="112">
        <f>'Run Rate'!U42</f>
        <v>109</v>
      </c>
      <c r="S390" s="112">
        <f>'Run Rate'!V42</f>
        <v>119</v>
      </c>
      <c r="T390" s="112">
        <f>'Run Rate'!W42</f>
        <v>255</v>
      </c>
      <c r="U390" s="112">
        <f>'Run Rate'!X42</f>
        <v>315</v>
      </c>
      <c r="V390" s="112">
        <f>'Run Rate'!Y42</f>
        <v>496</v>
      </c>
      <c r="W390" s="112">
        <f>'Run Rate'!Z42</f>
        <v>75</v>
      </c>
      <c r="X390" s="112">
        <f>'Run Rate'!AA42</f>
        <v>77</v>
      </c>
      <c r="Y390" s="112">
        <f>'Run Rate'!AB42</f>
        <v>33</v>
      </c>
      <c r="Z390" s="112">
        <f>'Run Rate'!AC42</f>
        <v>33</v>
      </c>
      <c r="AA390" s="112">
        <f>'Run Rate'!AD42</f>
        <v>31</v>
      </c>
      <c r="AB390" s="113">
        <v>57</v>
      </c>
      <c r="AC390" s="112">
        <v>71</v>
      </c>
      <c r="AD390" s="112">
        <v>91</v>
      </c>
      <c r="AE390" s="112">
        <v>111</v>
      </c>
      <c r="AF390" s="112">
        <v>135</v>
      </c>
      <c r="AG390" s="112">
        <v>139</v>
      </c>
      <c r="AH390" s="112">
        <v>166</v>
      </c>
      <c r="AI390" s="112">
        <v>164</v>
      </c>
      <c r="AJ390" s="112">
        <v>162</v>
      </c>
      <c r="AK390" s="112">
        <v>145</v>
      </c>
      <c r="AL390" s="112">
        <v>161</v>
      </c>
      <c r="AM390" s="112">
        <v>111</v>
      </c>
      <c r="AN390" s="112">
        <v>113</v>
      </c>
      <c r="AO390" t="s">
        <v>909</v>
      </c>
      <c r="AP390" t="s">
        <v>910</v>
      </c>
      <c r="AQ390" t="str">
        <f>AQ388</f>
        <v/>
      </c>
    </row>
    <row r="391" spans="1:43" ht="14.25" customHeight="1" x14ac:dyDescent="0.25">
      <c r="A391" s="99" t="s">
        <v>1165</v>
      </c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5"/>
      <c r="X391" s="115"/>
      <c r="Y391" s="115"/>
      <c r="Z391" s="115"/>
      <c r="AA391" s="112" t="s">
        <v>1166</v>
      </c>
      <c r="AB391" s="113"/>
      <c r="AC391" s="112"/>
      <c r="AD391" s="112"/>
      <c r="AE391" s="112"/>
      <c r="AF391" s="112"/>
      <c r="AG391" s="112"/>
      <c r="AH391" s="112"/>
      <c r="AI391" s="112"/>
      <c r="AJ391" s="112"/>
      <c r="AK391" s="112"/>
      <c r="AL391" s="112"/>
      <c r="AM391" s="112"/>
      <c r="AN391" s="112"/>
      <c r="AO391" t="s">
        <v>911</v>
      </c>
      <c r="AP391" t="s">
        <v>912</v>
      </c>
      <c r="AQ391" t="str">
        <f>AQ388</f>
        <v/>
      </c>
    </row>
    <row r="392" spans="1:43" ht="14.25" customHeight="1" x14ac:dyDescent="0.25">
      <c r="A392" s="99" t="s">
        <v>1167</v>
      </c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5"/>
      <c r="X392" s="116"/>
      <c r="Y392" s="117"/>
      <c r="Z392" s="115"/>
      <c r="AA392" s="112" t="s">
        <v>1168</v>
      </c>
      <c r="AB392" s="113">
        <f>'Demand Input VP'!B199</f>
        <v>0</v>
      </c>
      <c r="AC392" s="112">
        <f>'Demand Input VP'!C199</f>
        <v>0</v>
      </c>
      <c r="AD392" s="112">
        <f>'Demand Input VP'!D199</f>
        <v>0</v>
      </c>
      <c r="AE392" s="112">
        <f>'Demand Input VP'!E199</f>
        <v>0</v>
      </c>
      <c r="AF392" s="112">
        <f>'Demand Input VP'!F199</f>
        <v>0</v>
      </c>
      <c r="AG392" s="112">
        <f>'Demand Input VP'!G199</f>
        <v>0</v>
      </c>
      <c r="AH392" s="112">
        <f>'Demand Input VP'!H199</f>
        <v>0</v>
      </c>
      <c r="AI392" s="112">
        <f>'Demand Input VP'!I199</f>
        <v>0</v>
      </c>
      <c r="AJ392" s="112">
        <f>'Demand Input VP'!J199</f>
        <v>0</v>
      </c>
      <c r="AK392" s="112">
        <f>'Demand Input VP'!K199</f>
        <v>0</v>
      </c>
      <c r="AL392" s="112">
        <f>'Demand Input VP'!L199</f>
        <v>0</v>
      </c>
      <c r="AM392" s="112">
        <f>'Demand Input VP'!M199</f>
        <v>0</v>
      </c>
      <c r="AN392" s="112">
        <f>'Demand Input VP'!N199</f>
        <v>0</v>
      </c>
      <c r="AO392" t="s">
        <v>913</v>
      </c>
      <c r="AP392" t="s">
        <v>914</v>
      </c>
      <c r="AQ392" t="str">
        <f>AQ388</f>
        <v/>
      </c>
    </row>
    <row r="393" spans="1:43" ht="14.25" customHeight="1" x14ac:dyDescent="0.25">
      <c r="A393" s="99" t="s">
        <v>1169</v>
      </c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5"/>
      <c r="X393" s="116"/>
      <c r="Y393" s="117"/>
      <c r="Z393" s="119"/>
      <c r="AA393" s="120" t="s">
        <v>1170</v>
      </c>
      <c r="AB393" s="121">
        <f>'Demand Input VP'!B198</f>
        <v>0</v>
      </c>
      <c r="AC393" s="120">
        <f>'Demand Input VP'!C198</f>
        <v>0</v>
      </c>
      <c r="AD393" s="120">
        <f>'Demand Input VP'!D198</f>
        <v>0</v>
      </c>
      <c r="AE393" s="120">
        <f>'Demand Input VP'!E198</f>
        <v>0</v>
      </c>
      <c r="AF393" s="120">
        <f>'Demand Input VP'!F198</f>
        <v>0</v>
      </c>
      <c r="AG393" s="120">
        <f>'Demand Input VP'!G198</f>
        <v>0</v>
      </c>
      <c r="AH393" s="120">
        <f>'Demand Input VP'!H198</f>
        <v>0</v>
      </c>
      <c r="AI393" s="120">
        <f>'Demand Input VP'!I198</f>
        <v>0</v>
      </c>
      <c r="AJ393" s="120">
        <f>'Demand Input VP'!J198</f>
        <v>0</v>
      </c>
      <c r="AK393" s="120">
        <f>'Demand Input VP'!K198</f>
        <v>0</v>
      </c>
      <c r="AL393" s="120">
        <f>'Demand Input VP'!L198</f>
        <v>0</v>
      </c>
      <c r="AM393" s="120">
        <f>'Demand Input VP'!M198</f>
        <v>0</v>
      </c>
      <c r="AN393" s="120">
        <f>'Demand Input VP'!N198</f>
        <v>0</v>
      </c>
      <c r="AO393" t="s">
        <v>915</v>
      </c>
      <c r="AP393" t="s">
        <v>916</v>
      </c>
      <c r="AQ393" t="str">
        <f>AQ388</f>
        <v/>
      </c>
    </row>
    <row r="394" spans="1:43" ht="14.25" customHeight="1" x14ac:dyDescent="0.25">
      <c r="A394" s="1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  <c r="V394" s="122"/>
      <c r="W394" s="123"/>
      <c r="X394" s="116"/>
      <c r="Y394" s="117"/>
      <c r="Z394" s="123"/>
      <c r="AA394" s="112" t="s">
        <v>1171</v>
      </c>
      <c r="AB394" s="113">
        <f>'Demand Input MP'!B199</f>
        <v>0</v>
      </c>
      <c r="AC394" s="112">
        <f>'Demand Input MP'!C199</f>
        <v>0</v>
      </c>
      <c r="AD394" s="112">
        <f>'Demand Input MP'!D199</f>
        <v>0</v>
      </c>
      <c r="AE394" s="112">
        <f>'Demand Input MP'!E199</f>
        <v>0</v>
      </c>
      <c r="AF394" s="112">
        <f>'Demand Input MP'!F199</f>
        <v>0</v>
      </c>
      <c r="AG394" s="112">
        <f>'Demand Input MP'!G199</f>
        <v>0</v>
      </c>
      <c r="AH394" s="112">
        <f>'Demand Input MP'!H199</f>
        <v>0</v>
      </c>
      <c r="AI394" s="112">
        <f>'Demand Input MP'!I199</f>
        <v>0</v>
      </c>
      <c r="AJ394" s="112">
        <f>'Demand Input MP'!J199</f>
        <v>0</v>
      </c>
      <c r="AK394" s="112">
        <f>'Demand Input MP'!K199</f>
        <v>160</v>
      </c>
      <c r="AL394" s="112">
        <f>'Demand Input MP'!L199</f>
        <v>160</v>
      </c>
      <c r="AM394" s="112">
        <f>'Demand Input MP'!M199</f>
        <v>160</v>
      </c>
      <c r="AN394" s="112">
        <f>'Demand Input MP'!N199</f>
        <v>160</v>
      </c>
      <c r="AO394" t="s">
        <v>917</v>
      </c>
      <c r="AP394" t="s">
        <v>918</v>
      </c>
      <c r="AQ394" t="str">
        <f>AQ388</f>
        <v/>
      </c>
    </row>
    <row r="395" spans="1:43" ht="14.25" customHeight="1" x14ac:dyDescent="0.25">
      <c r="A395" s="1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  <c r="V395" s="124" t="s">
        <v>91</v>
      </c>
      <c r="W395" s="125">
        <f>IFERROR(IF(SUM('Run Rate History'!E42:AD42)&gt;0,(SUMPRODUCT((B390:AA390&gt;=PERCENTILE(B390:AA390,0.1))*(B390:AA390&lt;=PERCENTILE(B390:AA390,0.9))*B390:AA390)+SUMPRODUCT(('Run Rate History'!E42:AD42&gt;=PERCENTILE(B390:AA390,0.1))*('Run Rate History'!E42:AD42&lt;=PERCENTILE(B390:AA390,0.9))*'Run Rate History'!E42:AD42))/(SUMPRODUCT((B390:AA390&gt;=PERCENTILE(B390:AA390,0.1))*(B390:AA390&lt;=PERCENTILE(B390:AA390,0.9))*1)+SUMPRODUCT(('Run Rate History'!E42:AD42&gt;=PERCENTILE(B390:AA390,0.1))*('Run Rate History'!E42:AD42&lt;=PERCENTILE(B390:AA390,0.9))*1)),TRIMMEAN(B390:AA390,0.15)),0)</f>
        <v>145.02272727272728</v>
      </c>
      <c r="X395" s="126" t="s">
        <v>1172</v>
      </c>
      <c r="Y395" s="127">
        <f>SUM(B390:AA390)/26</f>
        <v>170.73076923076923</v>
      </c>
      <c r="Z395" s="128"/>
      <c r="AA395" s="112" t="s">
        <v>1173</v>
      </c>
      <c r="AB395" s="113">
        <f>'Demand Input MP'!B198</f>
        <v>0</v>
      </c>
      <c r="AC395" s="112">
        <f>'Demand Input MP'!C198</f>
        <v>0</v>
      </c>
      <c r="AD395" s="112">
        <f>'Demand Input MP'!D198</f>
        <v>0</v>
      </c>
      <c r="AE395" s="112">
        <f>'Demand Input MP'!E198</f>
        <v>0</v>
      </c>
      <c r="AF395" s="112">
        <f>'Demand Input MP'!F198</f>
        <v>0</v>
      </c>
      <c r="AG395" s="112">
        <f>'Demand Input MP'!G198</f>
        <v>0</v>
      </c>
      <c r="AH395" s="112">
        <f>'Demand Input MP'!H198</f>
        <v>0</v>
      </c>
      <c r="AI395" s="112">
        <f>'Demand Input MP'!I198</f>
        <v>0</v>
      </c>
      <c r="AJ395" s="112">
        <f>'Demand Input MP'!J198</f>
        <v>0</v>
      </c>
      <c r="AK395" s="112">
        <f>'Demand Input MP'!K198</f>
        <v>0</v>
      </c>
      <c r="AL395" s="112">
        <f>'Demand Input MP'!L198</f>
        <v>0</v>
      </c>
      <c r="AM395" s="112">
        <f>'Demand Input MP'!M198</f>
        <v>0</v>
      </c>
      <c r="AN395" s="112">
        <f>'Demand Input MP'!N198</f>
        <v>0</v>
      </c>
      <c r="AO395" t="s">
        <v>919</v>
      </c>
      <c r="AP395" t="s">
        <v>920</v>
      </c>
      <c r="AQ395" t="str">
        <f>AQ388</f>
        <v/>
      </c>
    </row>
    <row r="396" spans="1:43" ht="14.25" customHeight="1" x14ac:dyDescent="0.25">
      <c r="A396" s="1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  <c r="V396" s="124" t="s">
        <v>94</v>
      </c>
      <c r="W396" s="125">
        <f>IFERROR((1*MIN(MAX(X390,0.5*IF(SUM('Run Rate History'!E42:AD42)&gt;0,(MEDIAN(IF(B390:AA390&gt;0,B390:AA390))+MEDIAN(IF('Run Rate History'!E42:AD42&gt;0,'Run Rate History'!E42:AD42)))/2,MEDIAN(IF(B390:AA390&gt;0,B390:AA390)))),2*IF(SUM('Run Rate History'!E42:AD42)&gt;0,(MEDIAN(IF(B390:AA390&gt;0,B390:AA390))+MEDIAN(IF('Run Rate History'!E42:AD42&gt;0,'Run Rate History'!E42:AD42)))/2,MEDIAN(IF(B390:AA390&gt;0,B390:AA390))))+2*MIN(MAX(Y390,0.5*IF(SUM('Run Rate History'!E42:AD42)&gt;0,(MEDIAN(IF(B390:AA390&gt;0,B390:AA390))+MEDIAN(IF('Run Rate History'!E42:AD42&gt;0,'Run Rate History'!E42:AD42)))/2,MEDIAN(IF(B390:AA390&gt;0,B390:AA390)))),2*IF(SUM('Run Rate History'!E42:AD42)&gt;0,(MEDIAN(IF(B390:AA390&gt;0,B390:AA390))+MEDIAN(IF('Run Rate History'!E42:AD42&gt;0,'Run Rate History'!E42:AD42)))/2,MEDIAN(IF(B390:AA390&gt;0,B390:AA390))))+3*MIN(MAX(Z390,0.5*IF(SUM('Run Rate History'!E42:AD42)&gt;0,(MEDIAN(IF(B390:AA390&gt;0,B390:AA390))+MEDIAN(IF('Run Rate History'!E42:AD42&gt;0,'Run Rate History'!E42:AD42)))/2,MEDIAN(IF(B390:AA390&gt;0,B390:AA390)))),2*IF(SUM('Run Rate History'!E42:AD42)&gt;0,(MEDIAN(IF(B390:AA390&gt;0,B390:AA390))+MEDIAN(IF('Run Rate History'!E42:AD42&gt;0,'Run Rate History'!E42:AD42)))/2,MEDIAN(IF(B390:AA390&gt;0,B390:AA390))))+4*MIN(MAX(AA390,0.5*IF(SUM('Run Rate History'!E42:AD42)&gt;0,(MEDIAN(IF(B390:AA390&gt;0,B390:AA390))+MEDIAN(IF('Run Rate History'!E42:AD42&gt;0,'Run Rate History'!E42:AD42)))/2,MEDIAN(IF(B390:AA390&gt;0,B390:AA390)))),2*IF(SUM('Run Rate History'!E42:AD42)&gt;0,(MEDIAN(IF(B390:AA390&gt;0,B390:AA390))+MEDIAN(IF('Run Rate History'!E42:AD42&gt;0,'Run Rate History'!E42:AD42)))/2,MEDIAN(IF(B390:AA390&gt;0,B390:AA390)))))/10,0)</f>
        <v>64.0625</v>
      </c>
      <c r="X396" s="129" t="s">
        <v>1174</v>
      </c>
      <c r="Y396" s="130">
        <f>IFERROR(VLOOKUP(A388,'Stanje zaliha'!A:E,5,FALSE()),0)</f>
        <v>0</v>
      </c>
      <c r="Z396" s="131"/>
      <c r="AA396" s="113" t="s">
        <v>1175</v>
      </c>
      <c r="AB396" s="118">
        <f t="shared" ref="AB396:AN396" si="76">SUM(AB392:AB395)</f>
        <v>0</v>
      </c>
      <c r="AC396" s="118">
        <f t="shared" si="76"/>
        <v>0</v>
      </c>
      <c r="AD396" s="118">
        <f t="shared" si="76"/>
        <v>0</v>
      </c>
      <c r="AE396" s="118">
        <f t="shared" si="76"/>
        <v>0</v>
      </c>
      <c r="AF396" s="118">
        <f t="shared" si="76"/>
        <v>0</v>
      </c>
      <c r="AG396" s="118">
        <f t="shared" si="76"/>
        <v>0</v>
      </c>
      <c r="AH396" s="118">
        <f t="shared" si="76"/>
        <v>0</v>
      </c>
      <c r="AI396" s="118">
        <f t="shared" si="76"/>
        <v>0</v>
      </c>
      <c r="AJ396" s="118">
        <f t="shared" si="76"/>
        <v>0</v>
      </c>
      <c r="AK396" s="118">
        <f t="shared" si="76"/>
        <v>160</v>
      </c>
      <c r="AL396" s="118">
        <f t="shared" si="76"/>
        <v>160</v>
      </c>
      <c r="AM396" s="118">
        <f t="shared" si="76"/>
        <v>160</v>
      </c>
      <c r="AN396" s="118">
        <f t="shared" si="76"/>
        <v>160</v>
      </c>
      <c r="AO396" t="s">
        <v>921</v>
      </c>
      <c r="AP396" t="s">
        <v>922</v>
      </c>
      <c r="AQ396" t="str">
        <f>AQ388</f>
        <v/>
      </c>
    </row>
    <row r="397" spans="1:43" ht="14.25" customHeight="1" x14ac:dyDescent="0.25">
      <c r="A397" s="1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  <c r="V397" s="124" t="s">
        <v>95</v>
      </c>
      <c r="W397" s="125">
        <f>IFERROR(0.6*W396+0.4*W395,0)</f>
        <v>96.446590909090915</v>
      </c>
      <c r="X397" s="132" t="s">
        <v>1176</v>
      </c>
      <c r="Y397" s="133">
        <f>IFERROR(SUMIF('Popis poslanih narudžbi'!A:A,A388,'Popis poslanih narudžbi'!C:C),0)</f>
        <v>0</v>
      </c>
      <c r="Z397" s="131"/>
      <c r="AA397" s="134" t="s">
        <v>1177</v>
      </c>
      <c r="AB397" s="118">
        <f t="shared" ref="AB397:AN397" si="77">AB390+AB396</f>
        <v>57</v>
      </c>
      <c r="AC397" s="118">
        <f t="shared" si="77"/>
        <v>71</v>
      </c>
      <c r="AD397" s="118">
        <f t="shared" si="77"/>
        <v>91</v>
      </c>
      <c r="AE397" s="118">
        <f t="shared" si="77"/>
        <v>111</v>
      </c>
      <c r="AF397" s="118">
        <f t="shared" si="77"/>
        <v>135</v>
      </c>
      <c r="AG397" s="118">
        <f t="shared" si="77"/>
        <v>139</v>
      </c>
      <c r="AH397" s="118">
        <f t="shared" si="77"/>
        <v>166</v>
      </c>
      <c r="AI397" s="118">
        <f t="shared" si="77"/>
        <v>164</v>
      </c>
      <c r="AJ397" s="118">
        <f t="shared" si="77"/>
        <v>162</v>
      </c>
      <c r="AK397" s="118">
        <f t="shared" si="77"/>
        <v>305</v>
      </c>
      <c r="AL397" s="118">
        <f t="shared" si="77"/>
        <v>321</v>
      </c>
      <c r="AM397" s="118">
        <f t="shared" si="77"/>
        <v>271</v>
      </c>
      <c r="AN397" s="118">
        <f t="shared" si="77"/>
        <v>273</v>
      </c>
      <c r="AO397" t="s">
        <v>923</v>
      </c>
      <c r="AP397" t="s">
        <v>924</v>
      </c>
      <c r="AQ397" t="str">
        <f>AQ388</f>
        <v/>
      </c>
    </row>
    <row r="398" spans="1:43" ht="14.25" customHeight="1" x14ac:dyDescent="0.25">
      <c r="A398" s="107" t="str">
        <f>'Run Rate'!A43</f>
        <v>POL12761</v>
      </c>
      <c r="B398" s="135" t="str">
        <f>'Run Rate'!B43</f>
        <v>Polleo Protein Cremissimo/Buenissimo 40g Hazelnut-White Chocolate</v>
      </c>
      <c r="C398" s="135" t="str">
        <f>'Run Rate'!C43</f>
        <v>RTD &amp; SNACKS</v>
      </c>
      <c r="D398" s="135" t="str">
        <f>'Run Rate'!D43</f>
        <v>01 GOLD</v>
      </c>
      <c r="E398" s="122"/>
      <c r="F398" s="122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  <c r="V398" s="122"/>
      <c r="W398" s="122"/>
      <c r="X398" s="122"/>
      <c r="Y398" s="122"/>
      <c r="Z398" s="122"/>
      <c r="AA398" s="122"/>
      <c r="AB398" s="122"/>
      <c r="AC398" s="122"/>
      <c r="AD398" s="122"/>
      <c r="AE398" s="122"/>
      <c r="AF398" s="122"/>
      <c r="AG398" s="122"/>
      <c r="AH398" s="122"/>
      <c r="AI398" s="122"/>
      <c r="AJ398" s="122"/>
      <c r="AK398" s="122"/>
      <c r="AL398" s="122"/>
      <c r="AM398" s="122"/>
      <c r="AN398" s="122"/>
      <c r="AO398" t="s">
        <v>925</v>
      </c>
      <c r="AP398" t="s">
        <v>926</v>
      </c>
      <c r="AQ398" t="str">
        <f>IF(AND(OR($B$1="ALL",$B$1=C398),OR($E$1="ALL",$E$1=D398),OR($B$2="ALL",$B$2=A398),OR($E$2="ALL",IFERROR(SEARCH($E$2,B398),0)&gt;0)),"MATCH","")</f>
        <v/>
      </c>
    </row>
    <row r="399" spans="1:43" ht="14.25" customHeight="1" x14ac:dyDescent="0.25">
      <c r="A399" s="108" t="s">
        <v>1137</v>
      </c>
      <c r="B399" s="136" t="s">
        <v>1138</v>
      </c>
      <c r="C399" s="136" t="s">
        <v>1139</v>
      </c>
      <c r="D399" s="136" t="s">
        <v>1140</v>
      </c>
      <c r="E399" s="136" t="s">
        <v>1141</v>
      </c>
      <c r="F399" s="136" t="s">
        <v>1142</v>
      </c>
      <c r="G399" s="136" t="s">
        <v>1143</v>
      </c>
      <c r="H399" s="136" t="s">
        <v>1144</v>
      </c>
      <c r="I399" s="136" t="s">
        <v>1145</v>
      </c>
      <c r="J399" s="136" t="s">
        <v>1146</v>
      </c>
      <c r="K399" s="136" t="s">
        <v>1147</v>
      </c>
      <c r="L399" s="136" t="s">
        <v>1148</v>
      </c>
      <c r="M399" s="136" t="s">
        <v>1149</v>
      </c>
      <c r="N399" s="136" t="s">
        <v>1150</v>
      </c>
      <c r="O399" s="136" t="s">
        <v>1151</v>
      </c>
      <c r="P399" s="136" t="s">
        <v>1152</v>
      </c>
      <c r="Q399" s="136" t="s">
        <v>1153</v>
      </c>
      <c r="R399" s="136" t="s">
        <v>1154</v>
      </c>
      <c r="S399" s="136" t="s">
        <v>1155</v>
      </c>
      <c r="T399" s="136" t="s">
        <v>1156</v>
      </c>
      <c r="U399" s="136" t="s">
        <v>1157</v>
      </c>
      <c r="V399" s="136" t="s">
        <v>1158</v>
      </c>
      <c r="W399" s="136" t="s">
        <v>1159</v>
      </c>
      <c r="X399" s="136" t="s">
        <v>1160</v>
      </c>
      <c r="Y399" s="136" t="s">
        <v>1161</v>
      </c>
      <c r="Z399" s="136" t="s">
        <v>1162</v>
      </c>
      <c r="AA399" s="136" t="s">
        <v>1163</v>
      </c>
      <c r="AB399" s="137" t="s">
        <v>156</v>
      </c>
      <c r="AC399" s="137" t="s">
        <v>157</v>
      </c>
      <c r="AD399" s="137" t="s">
        <v>158</v>
      </c>
      <c r="AE399" s="137" t="s">
        <v>139</v>
      </c>
      <c r="AF399" s="138" t="s">
        <v>140</v>
      </c>
      <c r="AG399" s="138" t="s">
        <v>141</v>
      </c>
      <c r="AH399" s="138" t="s">
        <v>142</v>
      </c>
      <c r="AI399" s="138" t="s">
        <v>143</v>
      </c>
      <c r="AJ399" s="139" t="s">
        <v>144</v>
      </c>
      <c r="AK399" s="139" t="s">
        <v>145</v>
      </c>
      <c r="AL399" s="139" t="s">
        <v>146</v>
      </c>
      <c r="AM399" s="140" t="s">
        <v>147</v>
      </c>
      <c r="AN399" s="140" t="s">
        <v>148</v>
      </c>
      <c r="AO399" t="s">
        <v>927</v>
      </c>
      <c r="AP399" t="s">
        <v>928</v>
      </c>
      <c r="AQ399" t="str">
        <f>AQ398</f>
        <v/>
      </c>
    </row>
    <row r="400" spans="1:43" ht="14.25" customHeight="1" x14ac:dyDescent="0.25">
      <c r="A400" s="99" t="s">
        <v>1164</v>
      </c>
      <c r="B400" s="112">
        <f>'Run Rate'!E43</f>
        <v>3188</v>
      </c>
      <c r="C400" s="112">
        <f>'Run Rate'!F43</f>
        <v>758</v>
      </c>
      <c r="D400" s="112">
        <f>'Run Rate'!G43</f>
        <v>1152</v>
      </c>
      <c r="E400" s="112">
        <f>'Run Rate'!H43</f>
        <v>763</v>
      </c>
      <c r="F400" s="112">
        <f>'Run Rate'!I43</f>
        <v>1170</v>
      </c>
      <c r="G400" s="112">
        <f>'Run Rate'!J43</f>
        <v>1317</v>
      </c>
      <c r="H400" s="112">
        <f>'Run Rate'!K43</f>
        <v>2254</v>
      </c>
      <c r="I400" s="112">
        <f>'Run Rate'!L43</f>
        <v>1334</v>
      </c>
      <c r="J400" s="112">
        <f>'Run Rate'!M43</f>
        <v>1213</v>
      </c>
      <c r="K400" s="112">
        <f>'Run Rate'!N43</f>
        <v>1283</v>
      </c>
      <c r="L400" s="112">
        <f>'Run Rate'!O43</f>
        <v>3165</v>
      </c>
      <c r="M400" s="112">
        <f>'Run Rate'!P43</f>
        <v>859</v>
      </c>
      <c r="N400" s="112">
        <f>'Run Rate'!Q43</f>
        <v>1132</v>
      </c>
      <c r="O400" s="112">
        <f>'Run Rate'!R43</f>
        <v>595</v>
      </c>
      <c r="P400" s="112">
        <f>'Run Rate'!S43</f>
        <v>91</v>
      </c>
      <c r="Q400" s="112">
        <f>'Run Rate'!T43</f>
        <v>1375</v>
      </c>
      <c r="R400" s="112">
        <f>'Run Rate'!U43</f>
        <v>803</v>
      </c>
      <c r="S400" s="112">
        <f>'Run Rate'!V43</f>
        <v>1124</v>
      </c>
      <c r="T400" s="112">
        <f>'Run Rate'!W43</f>
        <v>1226</v>
      </c>
      <c r="U400" s="112">
        <f>'Run Rate'!X43</f>
        <v>3662</v>
      </c>
      <c r="V400" s="112">
        <f>'Run Rate'!Y43</f>
        <v>1990</v>
      </c>
      <c r="W400" s="112">
        <f>'Run Rate'!Z43</f>
        <v>1552</v>
      </c>
      <c r="X400" s="112">
        <f>'Run Rate'!AA43</f>
        <v>1293</v>
      </c>
      <c r="Y400" s="112">
        <f>'Run Rate'!AB43</f>
        <v>2371</v>
      </c>
      <c r="Z400" s="112">
        <f>'Run Rate'!AC43</f>
        <v>1396</v>
      </c>
      <c r="AA400" s="112">
        <f>'Run Rate'!AD43</f>
        <v>2889</v>
      </c>
      <c r="AB400" s="113">
        <v>2180</v>
      </c>
      <c r="AC400" s="112">
        <v>2214</v>
      </c>
      <c r="AD400" s="112">
        <v>2242</v>
      </c>
      <c r="AE400" s="112">
        <v>2267</v>
      </c>
      <c r="AF400" s="112">
        <v>2287</v>
      </c>
      <c r="AG400" s="112">
        <v>2305</v>
      </c>
      <c r="AH400" s="112">
        <v>2320</v>
      </c>
      <c r="AI400" s="112">
        <v>2332</v>
      </c>
      <c r="AJ400" s="112">
        <v>2343</v>
      </c>
      <c r="AK400" s="112">
        <v>2352</v>
      </c>
      <c r="AL400" s="112">
        <v>2360</v>
      </c>
      <c r="AM400" s="112">
        <v>2367</v>
      </c>
      <c r="AN400" s="112">
        <v>2372</v>
      </c>
      <c r="AO400" t="s">
        <v>929</v>
      </c>
      <c r="AP400" t="s">
        <v>930</v>
      </c>
      <c r="AQ400" t="str">
        <f>AQ398</f>
        <v/>
      </c>
    </row>
    <row r="401" spans="1:43" ht="14.25" customHeight="1" x14ac:dyDescent="0.25">
      <c r="A401" s="99" t="s">
        <v>1165</v>
      </c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5"/>
      <c r="X401" s="115"/>
      <c r="Y401" s="115"/>
      <c r="Z401" s="115"/>
      <c r="AA401" s="112" t="s">
        <v>1166</v>
      </c>
      <c r="AB401" s="113"/>
      <c r="AC401" s="112"/>
      <c r="AD401" s="112"/>
      <c r="AE401" s="112"/>
      <c r="AF401" s="112"/>
      <c r="AG401" s="112"/>
      <c r="AH401" s="112"/>
      <c r="AI401" s="112"/>
      <c r="AJ401" s="112"/>
      <c r="AK401" s="112"/>
      <c r="AL401" s="112"/>
      <c r="AM401" s="112"/>
      <c r="AN401" s="112"/>
      <c r="AO401" t="s">
        <v>931</v>
      </c>
      <c r="AP401" t="s">
        <v>932</v>
      </c>
      <c r="AQ401" t="str">
        <f>AQ398</f>
        <v/>
      </c>
    </row>
    <row r="402" spans="1:43" ht="14.25" customHeight="1" x14ac:dyDescent="0.25">
      <c r="A402" s="99" t="s">
        <v>1167</v>
      </c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5"/>
      <c r="X402" s="116"/>
      <c r="Y402" s="117"/>
      <c r="Z402" s="115"/>
      <c r="AA402" s="112" t="s">
        <v>1168</v>
      </c>
      <c r="AB402" s="113">
        <f>'Demand Input VP'!B204</f>
        <v>0</v>
      </c>
      <c r="AC402" s="112">
        <f>'Demand Input VP'!C204</f>
        <v>0</v>
      </c>
      <c r="AD402" s="112">
        <f>'Demand Input VP'!D204</f>
        <v>0</v>
      </c>
      <c r="AE402" s="112">
        <f>'Demand Input VP'!E204</f>
        <v>0</v>
      </c>
      <c r="AF402" s="112">
        <f>'Demand Input VP'!F204</f>
        <v>0</v>
      </c>
      <c r="AG402" s="112">
        <f>'Demand Input VP'!G204</f>
        <v>0</v>
      </c>
      <c r="AH402" s="112">
        <f>'Demand Input VP'!H204</f>
        <v>0</v>
      </c>
      <c r="AI402" s="112">
        <f>'Demand Input VP'!I204</f>
        <v>0</v>
      </c>
      <c r="AJ402" s="112">
        <f>'Demand Input VP'!J204</f>
        <v>0</v>
      </c>
      <c r="AK402" s="112">
        <f>'Demand Input VP'!K204</f>
        <v>0</v>
      </c>
      <c r="AL402" s="112">
        <f>'Demand Input VP'!L204</f>
        <v>0</v>
      </c>
      <c r="AM402" s="112">
        <f>'Demand Input VP'!M204</f>
        <v>0</v>
      </c>
      <c r="AN402" s="112">
        <f>'Demand Input VP'!N204</f>
        <v>0</v>
      </c>
      <c r="AO402" t="s">
        <v>933</v>
      </c>
      <c r="AP402" t="s">
        <v>934</v>
      </c>
      <c r="AQ402" t="str">
        <f>AQ398</f>
        <v/>
      </c>
    </row>
    <row r="403" spans="1:43" ht="14.25" customHeight="1" x14ac:dyDescent="0.25">
      <c r="A403" s="99" t="s">
        <v>1169</v>
      </c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5"/>
      <c r="X403" s="116"/>
      <c r="Y403" s="117"/>
      <c r="Z403" s="119"/>
      <c r="AA403" s="120" t="s">
        <v>1170</v>
      </c>
      <c r="AB403" s="121">
        <f>'Demand Input VP'!B203</f>
        <v>0</v>
      </c>
      <c r="AC403" s="120">
        <f>'Demand Input VP'!C203</f>
        <v>0</v>
      </c>
      <c r="AD403" s="120">
        <f>'Demand Input VP'!D203</f>
        <v>0</v>
      </c>
      <c r="AE403" s="120">
        <f>'Demand Input VP'!E203</f>
        <v>0</v>
      </c>
      <c r="AF403" s="120">
        <f>'Demand Input VP'!F203</f>
        <v>0</v>
      </c>
      <c r="AG403" s="120">
        <f>'Demand Input VP'!G203</f>
        <v>0</v>
      </c>
      <c r="AH403" s="120">
        <f>'Demand Input VP'!H203</f>
        <v>0</v>
      </c>
      <c r="AI403" s="120">
        <f>'Demand Input VP'!I203</f>
        <v>0</v>
      </c>
      <c r="AJ403" s="120">
        <f>'Demand Input VP'!J203</f>
        <v>0</v>
      </c>
      <c r="AK403" s="120">
        <f>'Demand Input VP'!K203</f>
        <v>0</v>
      </c>
      <c r="AL403" s="120">
        <f>'Demand Input VP'!L203</f>
        <v>0</v>
      </c>
      <c r="AM403" s="120">
        <f>'Demand Input VP'!M203</f>
        <v>0</v>
      </c>
      <c r="AN403" s="120">
        <f>'Demand Input VP'!N203</f>
        <v>0</v>
      </c>
      <c r="AO403" t="s">
        <v>935</v>
      </c>
      <c r="AP403" t="s">
        <v>936</v>
      </c>
      <c r="AQ403" t="str">
        <f>AQ398</f>
        <v/>
      </c>
    </row>
    <row r="404" spans="1:43" ht="14.25" customHeight="1" x14ac:dyDescent="0.25">
      <c r="A404" s="1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  <c r="V404" s="122"/>
      <c r="W404" s="123"/>
      <c r="X404" s="116"/>
      <c r="Y404" s="117"/>
      <c r="Z404" s="123"/>
      <c r="AA404" s="112" t="s">
        <v>1171</v>
      </c>
      <c r="AB404" s="113">
        <f>'Demand Input MP'!B204</f>
        <v>0</v>
      </c>
      <c r="AC404" s="112">
        <f>'Demand Input MP'!C204</f>
        <v>0</v>
      </c>
      <c r="AD404" s="112">
        <f>'Demand Input MP'!D204</f>
        <v>0</v>
      </c>
      <c r="AE404" s="112">
        <f>'Demand Input MP'!E204</f>
        <v>0</v>
      </c>
      <c r="AF404" s="112">
        <f>'Demand Input MP'!F204</f>
        <v>0</v>
      </c>
      <c r="AG404" s="112">
        <f>'Demand Input MP'!G204</f>
        <v>0</v>
      </c>
      <c r="AH404" s="112">
        <f>'Demand Input MP'!H204</f>
        <v>0</v>
      </c>
      <c r="AI404" s="112">
        <f>'Demand Input MP'!I204</f>
        <v>0</v>
      </c>
      <c r="AJ404" s="112">
        <f>'Demand Input MP'!J204</f>
        <v>0</v>
      </c>
      <c r="AK404" s="112">
        <f>'Demand Input MP'!K204</f>
        <v>0</v>
      </c>
      <c r="AL404" s="112">
        <f>'Demand Input MP'!L204</f>
        <v>0</v>
      </c>
      <c r="AM404" s="112">
        <f>'Demand Input MP'!M204</f>
        <v>0</v>
      </c>
      <c r="AN404" s="112">
        <f>'Demand Input MP'!N204</f>
        <v>0</v>
      </c>
      <c r="AO404" t="s">
        <v>937</v>
      </c>
      <c r="AP404" t="s">
        <v>938</v>
      </c>
      <c r="AQ404" t="str">
        <f>AQ398</f>
        <v/>
      </c>
    </row>
    <row r="405" spans="1:43" ht="14.25" customHeight="1" x14ac:dyDescent="0.25">
      <c r="A405" s="1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  <c r="V405" s="124" t="s">
        <v>91</v>
      </c>
      <c r="W405" s="125">
        <f>IFERROR(IF(SUM('Run Rate History'!E43:AD43)&gt;0,(SUMPRODUCT((B400:AA400&gt;=PERCENTILE(B400:AA400,0.1))*(B400:AA400&lt;=PERCENTILE(B400:AA400,0.9))*B400:AA400)+SUMPRODUCT(('Run Rate History'!E43:AD43&gt;=PERCENTILE(B400:AA400,0.1))*('Run Rate History'!E43:AD43&lt;=PERCENTILE(B400:AA400,0.9))*'Run Rate History'!E43:AD43))/(SUMPRODUCT((B400:AA400&gt;=PERCENTILE(B400:AA400,0.1))*(B400:AA400&lt;=PERCENTILE(B400:AA400,0.9))*1)+SUMPRODUCT(('Run Rate History'!E43:AD43&gt;=PERCENTILE(B400:AA400,0.1))*('Run Rate History'!E43:AD43&lt;=PERCENTILE(B400:AA400,0.9))*1)),TRIMMEAN(B400:AA400,0.15)),0)</f>
        <v>1529.3157894736842</v>
      </c>
      <c r="X405" s="126" t="s">
        <v>1172</v>
      </c>
      <c r="Y405" s="127">
        <f>SUM(B400:AA400)/26</f>
        <v>1536.7307692307693</v>
      </c>
      <c r="Z405" s="128"/>
      <c r="AA405" s="112" t="s">
        <v>1173</v>
      </c>
      <c r="AB405" s="113">
        <f>'Demand Input MP'!B203</f>
        <v>0</v>
      </c>
      <c r="AC405" s="112">
        <f>'Demand Input MP'!C203</f>
        <v>0</v>
      </c>
      <c r="AD405" s="112">
        <f>'Demand Input MP'!D203</f>
        <v>0</v>
      </c>
      <c r="AE405" s="112">
        <f>'Demand Input MP'!E203</f>
        <v>0</v>
      </c>
      <c r="AF405" s="112">
        <f>'Demand Input MP'!F203</f>
        <v>0</v>
      </c>
      <c r="AG405" s="112">
        <f>'Demand Input MP'!G203</f>
        <v>0</v>
      </c>
      <c r="AH405" s="112">
        <f>'Demand Input MP'!H203</f>
        <v>0</v>
      </c>
      <c r="AI405" s="112">
        <f>'Demand Input MP'!I203</f>
        <v>0</v>
      </c>
      <c r="AJ405" s="112">
        <f>'Demand Input MP'!J203</f>
        <v>0</v>
      </c>
      <c r="AK405" s="112">
        <f>'Demand Input MP'!K203</f>
        <v>0</v>
      </c>
      <c r="AL405" s="112">
        <f>'Demand Input MP'!L203</f>
        <v>0</v>
      </c>
      <c r="AM405" s="112">
        <f>'Demand Input MP'!M203</f>
        <v>0</v>
      </c>
      <c r="AN405" s="112">
        <f>'Demand Input MP'!N203</f>
        <v>0</v>
      </c>
      <c r="AO405" t="s">
        <v>939</v>
      </c>
      <c r="AP405" t="s">
        <v>940</v>
      </c>
      <c r="AQ405" t="str">
        <f>AQ398</f>
        <v/>
      </c>
    </row>
    <row r="406" spans="1:43" ht="14.25" customHeight="1" x14ac:dyDescent="0.25">
      <c r="A406" s="1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  <c r="V406" s="124" t="s">
        <v>94</v>
      </c>
      <c r="W406" s="125">
        <f>IFERROR((1*MIN(MAX(X400,0.5*IF(SUM('Run Rate History'!E43:AD43)&gt;0,(MEDIAN(IF(B400:AA400&gt;0,B400:AA400))+MEDIAN(IF('Run Rate History'!E43:AD43&gt;0,'Run Rate History'!E43:AD43)))/2,MEDIAN(IF(B400:AA400&gt;0,B400:AA400)))),2*IF(SUM('Run Rate History'!E43:AD43)&gt;0,(MEDIAN(IF(B400:AA400&gt;0,B400:AA400))+MEDIAN(IF('Run Rate History'!E43:AD43&gt;0,'Run Rate History'!E43:AD43)))/2,MEDIAN(IF(B400:AA400&gt;0,B400:AA400))))+2*MIN(MAX(Y400,0.5*IF(SUM('Run Rate History'!E43:AD43)&gt;0,(MEDIAN(IF(B400:AA400&gt;0,B400:AA400))+MEDIAN(IF('Run Rate History'!E43:AD43&gt;0,'Run Rate History'!E43:AD43)))/2,MEDIAN(IF(B400:AA400&gt;0,B400:AA400)))),2*IF(SUM('Run Rate History'!E43:AD43)&gt;0,(MEDIAN(IF(B400:AA400&gt;0,B400:AA400))+MEDIAN(IF('Run Rate History'!E43:AD43&gt;0,'Run Rate History'!E43:AD43)))/2,MEDIAN(IF(B400:AA400&gt;0,B400:AA400))))+3*MIN(MAX(Z400,0.5*IF(SUM('Run Rate History'!E43:AD43)&gt;0,(MEDIAN(IF(B400:AA400&gt;0,B400:AA400))+MEDIAN(IF('Run Rate History'!E43:AD43&gt;0,'Run Rate History'!E43:AD43)))/2,MEDIAN(IF(B400:AA400&gt;0,B400:AA400)))),2*IF(SUM('Run Rate History'!E43:AD43)&gt;0,(MEDIAN(IF(B400:AA400&gt;0,B400:AA400))+MEDIAN(IF('Run Rate History'!E43:AD43&gt;0,'Run Rate History'!E43:AD43)))/2,MEDIAN(IF(B400:AA400&gt;0,B400:AA400))))+4*MIN(MAX(AA400,0.5*IF(SUM('Run Rate History'!E43:AD43)&gt;0,(MEDIAN(IF(B400:AA400&gt;0,B400:AA400))+MEDIAN(IF('Run Rate History'!E43:AD43&gt;0,'Run Rate History'!E43:AD43)))/2,MEDIAN(IF(B400:AA400&gt;0,B400:AA400)))),2*IF(SUM('Run Rate History'!E43:AD43)&gt;0,(MEDIAN(IF(B400:AA400&gt;0,B400:AA400))+MEDIAN(IF('Run Rate History'!E43:AD43&gt;0,'Run Rate History'!E43:AD43)))/2,MEDIAN(IF(B400:AA400&gt;0,B400:AA400)))))/10,0)</f>
        <v>2130.3000000000002</v>
      </c>
      <c r="X406" s="129" t="s">
        <v>1174</v>
      </c>
      <c r="Y406" s="130">
        <f>IFERROR(VLOOKUP(A398,'Stanje zaliha'!A:E,5,FALSE()),0)</f>
        <v>28665</v>
      </c>
      <c r="Z406" s="131"/>
      <c r="AA406" s="113" t="s">
        <v>1175</v>
      </c>
      <c r="AB406" s="118">
        <f t="shared" ref="AB406:AN406" si="78">SUM(AB402:AB405)</f>
        <v>0</v>
      </c>
      <c r="AC406" s="118">
        <f t="shared" si="78"/>
        <v>0</v>
      </c>
      <c r="AD406" s="118">
        <f t="shared" si="78"/>
        <v>0</v>
      </c>
      <c r="AE406" s="118">
        <f t="shared" si="78"/>
        <v>0</v>
      </c>
      <c r="AF406" s="118">
        <f t="shared" si="78"/>
        <v>0</v>
      </c>
      <c r="AG406" s="118">
        <f t="shared" si="78"/>
        <v>0</v>
      </c>
      <c r="AH406" s="118">
        <f t="shared" si="78"/>
        <v>0</v>
      </c>
      <c r="AI406" s="118">
        <f t="shared" si="78"/>
        <v>0</v>
      </c>
      <c r="AJ406" s="118">
        <f t="shared" si="78"/>
        <v>0</v>
      </c>
      <c r="AK406" s="118">
        <f t="shared" si="78"/>
        <v>0</v>
      </c>
      <c r="AL406" s="118">
        <f t="shared" si="78"/>
        <v>0</v>
      </c>
      <c r="AM406" s="118">
        <f t="shared" si="78"/>
        <v>0</v>
      </c>
      <c r="AN406" s="118">
        <f t="shared" si="78"/>
        <v>0</v>
      </c>
      <c r="AO406" t="s">
        <v>941</v>
      </c>
      <c r="AP406" t="s">
        <v>942</v>
      </c>
      <c r="AQ406" t="str">
        <f>AQ398</f>
        <v/>
      </c>
    </row>
    <row r="407" spans="1:43" ht="14.25" customHeight="1" x14ac:dyDescent="0.25">
      <c r="A407" s="1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  <c r="V407" s="124" t="s">
        <v>95</v>
      </c>
      <c r="W407" s="125">
        <f>IFERROR(0.6*W406+0.4*W405,0)</f>
        <v>1889.9063157894739</v>
      </c>
      <c r="X407" s="132" t="s">
        <v>1176</v>
      </c>
      <c r="Y407" s="133">
        <f>IFERROR(SUMIF('Popis poslanih narudžbi'!A:A,A398,'Popis poslanih narudžbi'!C:C),0)</f>
        <v>0</v>
      </c>
      <c r="Z407" s="131"/>
      <c r="AA407" s="134" t="s">
        <v>1177</v>
      </c>
      <c r="AB407" s="118">
        <f t="shared" ref="AB407:AN407" si="79">AB400+AB406</f>
        <v>2180</v>
      </c>
      <c r="AC407" s="118">
        <f t="shared" si="79"/>
        <v>2214</v>
      </c>
      <c r="AD407" s="118">
        <f t="shared" si="79"/>
        <v>2242</v>
      </c>
      <c r="AE407" s="118">
        <f t="shared" si="79"/>
        <v>2267</v>
      </c>
      <c r="AF407" s="118">
        <f t="shared" si="79"/>
        <v>2287</v>
      </c>
      <c r="AG407" s="118">
        <f t="shared" si="79"/>
        <v>2305</v>
      </c>
      <c r="AH407" s="118">
        <f t="shared" si="79"/>
        <v>2320</v>
      </c>
      <c r="AI407" s="118">
        <f t="shared" si="79"/>
        <v>2332</v>
      </c>
      <c r="AJ407" s="118">
        <f t="shared" si="79"/>
        <v>2343</v>
      </c>
      <c r="AK407" s="118">
        <f t="shared" si="79"/>
        <v>2352</v>
      </c>
      <c r="AL407" s="118">
        <f t="shared" si="79"/>
        <v>2360</v>
      </c>
      <c r="AM407" s="118">
        <f t="shared" si="79"/>
        <v>2367</v>
      </c>
      <c r="AN407" s="118">
        <f t="shared" si="79"/>
        <v>2372</v>
      </c>
      <c r="AO407" t="s">
        <v>943</v>
      </c>
      <c r="AP407" t="s">
        <v>944</v>
      </c>
      <c r="AQ407" t="str">
        <f>AQ398</f>
        <v/>
      </c>
    </row>
    <row r="408" spans="1:43" ht="14.25" customHeight="1" x14ac:dyDescent="0.25">
      <c r="A408" s="107" t="str">
        <f>'Run Rate'!A44</f>
        <v>POL12762</v>
      </c>
      <c r="B408" s="135" t="str">
        <f>'Run Rate'!B44</f>
        <v>Polleo Protein Cremissimo/Buenissimo 40g Cocoa-Hazelnut-Milk Chocolate</v>
      </c>
      <c r="C408" s="135" t="str">
        <f>'Run Rate'!C44</f>
        <v>RTD &amp; SNACKS</v>
      </c>
      <c r="D408" s="135" t="str">
        <f>'Run Rate'!D44</f>
        <v>01 GOLD</v>
      </c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  <c r="V408" s="122"/>
      <c r="W408" s="122"/>
      <c r="X408" s="122"/>
      <c r="Y408" s="122"/>
      <c r="Z408" s="122"/>
      <c r="AA408" s="122"/>
      <c r="AB408" s="122"/>
      <c r="AC408" s="122"/>
      <c r="AD408" s="122"/>
      <c r="AE408" s="122"/>
      <c r="AF408" s="122"/>
      <c r="AG408" s="122"/>
      <c r="AH408" s="122"/>
      <c r="AI408" s="122"/>
      <c r="AJ408" s="122"/>
      <c r="AK408" s="122"/>
      <c r="AL408" s="122"/>
      <c r="AM408" s="122"/>
      <c r="AN408" s="122"/>
      <c r="AO408" t="s">
        <v>945</v>
      </c>
      <c r="AP408" t="s">
        <v>946</v>
      </c>
      <c r="AQ408" t="str">
        <f>IF(AND(OR($B$1="ALL",$B$1=C408),OR($E$1="ALL",$E$1=D408),OR($B$2="ALL",$B$2=A408),OR($E$2="ALL",IFERROR(SEARCH($E$2,B408),0)&gt;0)),"MATCH","")</f>
        <v/>
      </c>
    </row>
    <row r="409" spans="1:43" ht="14.25" customHeight="1" x14ac:dyDescent="0.25">
      <c r="A409" s="108" t="s">
        <v>1137</v>
      </c>
      <c r="B409" s="136" t="s">
        <v>1138</v>
      </c>
      <c r="C409" s="136" t="s">
        <v>1139</v>
      </c>
      <c r="D409" s="136" t="s">
        <v>1140</v>
      </c>
      <c r="E409" s="136" t="s">
        <v>1141</v>
      </c>
      <c r="F409" s="136" t="s">
        <v>1142</v>
      </c>
      <c r="G409" s="136" t="s">
        <v>1143</v>
      </c>
      <c r="H409" s="136" t="s">
        <v>1144</v>
      </c>
      <c r="I409" s="136" t="s">
        <v>1145</v>
      </c>
      <c r="J409" s="136" t="s">
        <v>1146</v>
      </c>
      <c r="K409" s="136" t="s">
        <v>1147</v>
      </c>
      <c r="L409" s="136" t="s">
        <v>1148</v>
      </c>
      <c r="M409" s="136" t="s">
        <v>1149</v>
      </c>
      <c r="N409" s="136" t="s">
        <v>1150</v>
      </c>
      <c r="O409" s="136" t="s">
        <v>1151</v>
      </c>
      <c r="P409" s="136" t="s">
        <v>1152</v>
      </c>
      <c r="Q409" s="136" t="s">
        <v>1153</v>
      </c>
      <c r="R409" s="136" t="s">
        <v>1154</v>
      </c>
      <c r="S409" s="136" t="s">
        <v>1155</v>
      </c>
      <c r="T409" s="136" t="s">
        <v>1156</v>
      </c>
      <c r="U409" s="136" t="s">
        <v>1157</v>
      </c>
      <c r="V409" s="136" t="s">
        <v>1158</v>
      </c>
      <c r="W409" s="136" t="s">
        <v>1159</v>
      </c>
      <c r="X409" s="136" t="s">
        <v>1160</v>
      </c>
      <c r="Y409" s="136" t="s">
        <v>1161</v>
      </c>
      <c r="Z409" s="136" t="s">
        <v>1162</v>
      </c>
      <c r="AA409" s="136" t="s">
        <v>1163</v>
      </c>
      <c r="AB409" s="137" t="s">
        <v>156</v>
      </c>
      <c r="AC409" s="137" t="s">
        <v>157</v>
      </c>
      <c r="AD409" s="137" t="s">
        <v>158</v>
      </c>
      <c r="AE409" s="137" t="s">
        <v>139</v>
      </c>
      <c r="AF409" s="138" t="s">
        <v>140</v>
      </c>
      <c r="AG409" s="138" t="s">
        <v>141</v>
      </c>
      <c r="AH409" s="138" t="s">
        <v>142</v>
      </c>
      <c r="AI409" s="138" t="s">
        <v>143</v>
      </c>
      <c r="AJ409" s="139" t="s">
        <v>144</v>
      </c>
      <c r="AK409" s="139" t="s">
        <v>145</v>
      </c>
      <c r="AL409" s="139" t="s">
        <v>146</v>
      </c>
      <c r="AM409" s="140" t="s">
        <v>147</v>
      </c>
      <c r="AN409" s="140" t="s">
        <v>148</v>
      </c>
      <c r="AO409" t="s">
        <v>429</v>
      </c>
      <c r="AP409" t="s">
        <v>430</v>
      </c>
      <c r="AQ409" t="str">
        <f>AQ408</f>
        <v/>
      </c>
    </row>
    <row r="410" spans="1:43" ht="14.25" customHeight="1" x14ac:dyDescent="0.25">
      <c r="A410" s="99" t="s">
        <v>1164</v>
      </c>
      <c r="B410" s="112">
        <f>'Run Rate'!E44</f>
        <v>758</v>
      </c>
      <c r="C410" s="112">
        <f>'Run Rate'!F44</f>
        <v>616</v>
      </c>
      <c r="D410" s="112">
        <f>'Run Rate'!G44</f>
        <v>2370</v>
      </c>
      <c r="E410" s="112">
        <f>'Run Rate'!H44</f>
        <v>1216</v>
      </c>
      <c r="F410" s="112">
        <f>'Run Rate'!I44</f>
        <v>837</v>
      </c>
      <c r="G410" s="112">
        <f>'Run Rate'!J44</f>
        <v>2340</v>
      </c>
      <c r="H410" s="112">
        <f>'Run Rate'!K44</f>
        <v>4024</v>
      </c>
      <c r="I410" s="112">
        <f>'Run Rate'!L44</f>
        <v>1078</v>
      </c>
      <c r="J410" s="112">
        <f>'Run Rate'!M44</f>
        <v>1997</v>
      </c>
      <c r="K410" s="112">
        <f>'Run Rate'!N44</f>
        <v>2129</v>
      </c>
      <c r="L410" s="112">
        <f>'Run Rate'!O44</f>
        <v>4233</v>
      </c>
      <c r="M410" s="112">
        <f>'Run Rate'!P44</f>
        <v>764</v>
      </c>
      <c r="N410" s="112">
        <f>'Run Rate'!Q44</f>
        <v>325</v>
      </c>
      <c r="O410" s="112">
        <f>'Run Rate'!R44</f>
        <v>441</v>
      </c>
      <c r="P410" s="112">
        <f>'Run Rate'!S44</f>
        <v>98</v>
      </c>
      <c r="Q410" s="112">
        <f>'Run Rate'!T44</f>
        <v>1233</v>
      </c>
      <c r="R410" s="112">
        <f>'Run Rate'!U44</f>
        <v>907</v>
      </c>
      <c r="S410" s="112">
        <f>'Run Rate'!V44</f>
        <v>2021</v>
      </c>
      <c r="T410" s="112">
        <f>'Run Rate'!W44</f>
        <v>1079</v>
      </c>
      <c r="U410" s="112">
        <f>'Run Rate'!X44</f>
        <v>3265</v>
      </c>
      <c r="V410" s="112">
        <f>'Run Rate'!Y44</f>
        <v>4440</v>
      </c>
      <c r="W410" s="112">
        <f>'Run Rate'!Z44</f>
        <v>1198</v>
      </c>
      <c r="X410" s="112">
        <f>'Run Rate'!AA44</f>
        <v>2326</v>
      </c>
      <c r="Y410" s="112">
        <f>'Run Rate'!AB44</f>
        <v>3458</v>
      </c>
      <c r="Z410" s="112">
        <f>'Run Rate'!AC44</f>
        <v>1004</v>
      </c>
      <c r="AA410" s="112">
        <f>'Run Rate'!AD44</f>
        <v>3278</v>
      </c>
      <c r="AB410" s="113">
        <v>2208</v>
      </c>
      <c r="AC410" s="112">
        <v>2208</v>
      </c>
      <c r="AD410" s="112">
        <v>2208</v>
      </c>
      <c r="AE410" s="112">
        <v>2208</v>
      </c>
      <c r="AF410" s="112">
        <v>2208</v>
      </c>
      <c r="AG410" s="112">
        <v>2208</v>
      </c>
      <c r="AH410" s="112">
        <v>2208</v>
      </c>
      <c r="AI410" s="112">
        <v>2208</v>
      </c>
      <c r="AJ410" s="112">
        <v>2208</v>
      </c>
      <c r="AK410" s="112">
        <v>2208</v>
      </c>
      <c r="AL410" s="112">
        <v>2208</v>
      </c>
      <c r="AM410" s="112">
        <v>2208</v>
      </c>
      <c r="AN410" s="112">
        <v>2208</v>
      </c>
      <c r="AO410" t="s">
        <v>947</v>
      </c>
      <c r="AP410" t="s">
        <v>948</v>
      </c>
      <c r="AQ410" t="str">
        <f>AQ408</f>
        <v/>
      </c>
    </row>
    <row r="411" spans="1:43" ht="14.25" customHeight="1" x14ac:dyDescent="0.25">
      <c r="A411" s="99" t="s">
        <v>1165</v>
      </c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5"/>
      <c r="X411" s="115"/>
      <c r="Y411" s="115"/>
      <c r="Z411" s="115"/>
      <c r="AA411" s="112" t="s">
        <v>1166</v>
      </c>
      <c r="AB411" s="113"/>
      <c r="AC411" s="112"/>
      <c r="AD411" s="112"/>
      <c r="AE411" s="112"/>
      <c r="AF411" s="112"/>
      <c r="AG411" s="112"/>
      <c r="AH411" s="112"/>
      <c r="AI411" s="112"/>
      <c r="AJ411" s="112"/>
      <c r="AK411" s="112"/>
      <c r="AL411" s="112"/>
      <c r="AM411" s="112"/>
      <c r="AN411" s="112"/>
      <c r="AO411" t="s">
        <v>949</v>
      </c>
      <c r="AP411" t="s">
        <v>950</v>
      </c>
      <c r="AQ411" t="str">
        <f>AQ408</f>
        <v/>
      </c>
    </row>
    <row r="412" spans="1:43" ht="14.25" customHeight="1" x14ac:dyDescent="0.25">
      <c r="A412" s="99" t="s">
        <v>1167</v>
      </c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5"/>
      <c r="X412" s="116"/>
      <c r="Y412" s="117"/>
      <c r="Z412" s="115"/>
      <c r="AA412" s="112" t="s">
        <v>1168</v>
      </c>
      <c r="AB412" s="113">
        <f>'Demand Input VP'!B209</f>
        <v>0</v>
      </c>
      <c r="AC412" s="112">
        <f>'Demand Input VP'!C209</f>
        <v>0</v>
      </c>
      <c r="AD412" s="112">
        <f>'Demand Input VP'!D209</f>
        <v>0</v>
      </c>
      <c r="AE412" s="112">
        <f>'Demand Input VP'!E209</f>
        <v>0</v>
      </c>
      <c r="AF412" s="112">
        <f>'Demand Input VP'!F209</f>
        <v>0</v>
      </c>
      <c r="AG412" s="112">
        <f>'Demand Input VP'!G209</f>
        <v>0</v>
      </c>
      <c r="AH412" s="112">
        <f>'Demand Input VP'!H209</f>
        <v>0</v>
      </c>
      <c r="AI412" s="112">
        <f>'Demand Input VP'!I209</f>
        <v>0</v>
      </c>
      <c r="AJ412" s="112">
        <f>'Demand Input VP'!J209</f>
        <v>0</v>
      </c>
      <c r="AK412" s="112">
        <f>'Demand Input VP'!K209</f>
        <v>0</v>
      </c>
      <c r="AL412" s="112">
        <f>'Demand Input VP'!L209</f>
        <v>0</v>
      </c>
      <c r="AM412" s="112">
        <f>'Demand Input VP'!M209</f>
        <v>0</v>
      </c>
      <c r="AN412" s="112">
        <f>'Demand Input VP'!N209</f>
        <v>0</v>
      </c>
      <c r="AO412" t="s">
        <v>951</v>
      </c>
      <c r="AP412" t="s">
        <v>952</v>
      </c>
      <c r="AQ412" t="str">
        <f>AQ408</f>
        <v/>
      </c>
    </row>
    <row r="413" spans="1:43" ht="14.25" customHeight="1" x14ac:dyDescent="0.25">
      <c r="A413" s="99" t="s">
        <v>1169</v>
      </c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5"/>
      <c r="X413" s="116"/>
      <c r="Y413" s="117"/>
      <c r="Z413" s="119"/>
      <c r="AA413" s="120" t="s">
        <v>1170</v>
      </c>
      <c r="AB413" s="121">
        <f>'Demand Input VP'!B208</f>
        <v>0</v>
      </c>
      <c r="AC413" s="120">
        <f>'Demand Input VP'!C208</f>
        <v>0</v>
      </c>
      <c r="AD413" s="120">
        <f>'Demand Input VP'!D208</f>
        <v>0</v>
      </c>
      <c r="AE413" s="120">
        <f>'Demand Input VP'!E208</f>
        <v>0</v>
      </c>
      <c r="AF413" s="120">
        <f>'Demand Input VP'!F208</f>
        <v>0</v>
      </c>
      <c r="AG413" s="120">
        <f>'Demand Input VP'!G208</f>
        <v>0</v>
      </c>
      <c r="AH413" s="120">
        <f>'Demand Input VP'!H208</f>
        <v>0</v>
      </c>
      <c r="AI413" s="120">
        <f>'Demand Input VP'!I208</f>
        <v>0</v>
      </c>
      <c r="AJ413" s="120">
        <f>'Demand Input VP'!J208</f>
        <v>0</v>
      </c>
      <c r="AK413" s="120">
        <f>'Demand Input VP'!K208</f>
        <v>0</v>
      </c>
      <c r="AL413" s="120">
        <f>'Demand Input VP'!L208</f>
        <v>0</v>
      </c>
      <c r="AM413" s="120">
        <f>'Demand Input VP'!M208</f>
        <v>0</v>
      </c>
      <c r="AN413" s="120">
        <f>'Demand Input VP'!N208</f>
        <v>0</v>
      </c>
      <c r="AO413" t="s">
        <v>953</v>
      </c>
      <c r="AP413" t="s">
        <v>954</v>
      </c>
      <c r="AQ413" t="str">
        <f>AQ408</f>
        <v/>
      </c>
    </row>
    <row r="414" spans="1:43" ht="14.25" customHeight="1" x14ac:dyDescent="0.25">
      <c r="A414" s="1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  <c r="V414" s="122"/>
      <c r="W414" s="123"/>
      <c r="X414" s="116"/>
      <c r="Y414" s="117"/>
      <c r="Z414" s="123"/>
      <c r="AA414" s="112" t="s">
        <v>1171</v>
      </c>
      <c r="AB414" s="113">
        <f>'Demand Input MP'!B209</f>
        <v>0</v>
      </c>
      <c r="AC414" s="112">
        <f>'Demand Input MP'!C209</f>
        <v>0</v>
      </c>
      <c r="AD414" s="112">
        <f>'Demand Input MP'!D209</f>
        <v>0</v>
      </c>
      <c r="AE414" s="112">
        <f>'Demand Input MP'!E209</f>
        <v>0</v>
      </c>
      <c r="AF414" s="112">
        <f>'Demand Input MP'!F209</f>
        <v>0</v>
      </c>
      <c r="AG414" s="112">
        <f>'Demand Input MP'!G209</f>
        <v>0</v>
      </c>
      <c r="AH414" s="112">
        <f>'Demand Input MP'!H209</f>
        <v>0</v>
      </c>
      <c r="AI414" s="112">
        <f>'Demand Input MP'!I209</f>
        <v>0</v>
      </c>
      <c r="AJ414" s="112">
        <f>'Demand Input MP'!J209</f>
        <v>0</v>
      </c>
      <c r="AK414" s="112">
        <f>'Demand Input MP'!K209</f>
        <v>0</v>
      </c>
      <c r="AL414" s="112">
        <f>'Demand Input MP'!L209</f>
        <v>0</v>
      </c>
      <c r="AM414" s="112">
        <f>'Demand Input MP'!M209</f>
        <v>0</v>
      </c>
      <c r="AN414" s="112">
        <f>'Demand Input MP'!N209</f>
        <v>0</v>
      </c>
      <c r="AO414" t="s">
        <v>955</v>
      </c>
      <c r="AP414" t="s">
        <v>956</v>
      </c>
      <c r="AQ414" t="str">
        <f>AQ408</f>
        <v/>
      </c>
    </row>
    <row r="415" spans="1:43" ht="14.25" customHeight="1" x14ac:dyDescent="0.25">
      <c r="A415" s="1"/>
      <c r="B415" s="122"/>
      <c r="C415" s="122"/>
      <c r="D415" s="122"/>
      <c r="E415" s="122"/>
      <c r="F415" s="122"/>
      <c r="G415" s="122"/>
      <c r="H415" s="122"/>
      <c r="I415" s="122"/>
      <c r="J415" s="122"/>
      <c r="K415" s="122"/>
      <c r="L415" s="122"/>
      <c r="M415" s="122"/>
      <c r="N415" s="122"/>
      <c r="O415" s="122"/>
      <c r="P415" s="122"/>
      <c r="Q415" s="122"/>
      <c r="R415" s="122"/>
      <c r="S415" s="122"/>
      <c r="T415" s="122"/>
      <c r="U415" s="122"/>
      <c r="V415" s="124" t="s">
        <v>91</v>
      </c>
      <c r="W415" s="125">
        <f>IFERROR(IF(SUM('Run Rate History'!E44:AD44)&gt;0,(SUMPRODUCT((B410:AA410&gt;=PERCENTILE(B410:AA410,0.1))*(B410:AA410&lt;=PERCENTILE(B410:AA410,0.9))*B410:AA410)+SUMPRODUCT(('Run Rate History'!E44:AD44&gt;=PERCENTILE(B410:AA410,0.1))*('Run Rate History'!E44:AD44&lt;=PERCENTILE(B410:AA410,0.9))*'Run Rate History'!E44:AD44))/(SUMPRODUCT((B410:AA410&gt;=PERCENTILE(B410:AA410,0.1))*(B410:AA410&lt;=PERCENTILE(B410:AA410,0.9))*1)+SUMPRODUCT(('Run Rate History'!E44:AD44&gt;=PERCENTILE(B410:AA410,0.1))*('Run Rate History'!E44:AD44&lt;=PERCENTILE(B410:AA410,0.9))*1)),TRIMMEAN(B410:AA410,0.15)),0)</f>
        <v>1733.1081081081081</v>
      </c>
      <c r="X415" s="126" t="s">
        <v>1172</v>
      </c>
      <c r="Y415" s="127">
        <f>SUM(B410:AA410)/26</f>
        <v>1824.4230769230769</v>
      </c>
      <c r="Z415" s="128"/>
      <c r="AA415" s="112" t="s">
        <v>1173</v>
      </c>
      <c r="AB415" s="113">
        <f>'Demand Input MP'!B208</f>
        <v>0</v>
      </c>
      <c r="AC415" s="112">
        <f>'Demand Input MP'!C208</f>
        <v>0</v>
      </c>
      <c r="AD415" s="112">
        <f>'Demand Input MP'!D208</f>
        <v>0</v>
      </c>
      <c r="AE415" s="112">
        <f>'Demand Input MP'!E208</f>
        <v>0</v>
      </c>
      <c r="AF415" s="112">
        <f>'Demand Input MP'!F208</f>
        <v>0</v>
      </c>
      <c r="AG415" s="112">
        <f>'Demand Input MP'!G208</f>
        <v>0</v>
      </c>
      <c r="AH415" s="112">
        <f>'Demand Input MP'!H208</f>
        <v>0</v>
      </c>
      <c r="AI415" s="112">
        <f>'Demand Input MP'!I208</f>
        <v>0</v>
      </c>
      <c r="AJ415" s="112">
        <f>'Demand Input MP'!J208</f>
        <v>0</v>
      </c>
      <c r="AK415" s="112">
        <f>'Demand Input MP'!K208</f>
        <v>0</v>
      </c>
      <c r="AL415" s="112">
        <f>'Demand Input MP'!L208</f>
        <v>0</v>
      </c>
      <c r="AM415" s="112">
        <f>'Demand Input MP'!M208</f>
        <v>0</v>
      </c>
      <c r="AN415" s="112">
        <f>'Demand Input MP'!N208</f>
        <v>0</v>
      </c>
      <c r="AO415" t="s">
        <v>957</v>
      </c>
      <c r="AP415" t="s">
        <v>958</v>
      </c>
      <c r="AQ415" t="str">
        <f>AQ408</f>
        <v/>
      </c>
    </row>
    <row r="416" spans="1:43" ht="14.25" customHeight="1" x14ac:dyDescent="0.25">
      <c r="A416" s="1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  <c r="V416" s="124" t="s">
        <v>94</v>
      </c>
      <c r="W416" s="125">
        <f>IFERROR((1*MIN(MAX(X410,0.5*IF(SUM('Run Rate History'!E44:AD44)&gt;0,(MEDIAN(IF(B410:AA410&gt;0,B410:AA410))+MEDIAN(IF('Run Rate History'!E44:AD44&gt;0,'Run Rate History'!E44:AD44)))/2,MEDIAN(IF(B410:AA410&gt;0,B410:AA410)))),2*IF(SUM('Run Rate History'!E44:AD44)&gt;0,(MEDIAN(IF(B410:AA410&gt;0,B410:AA410))+MEDIAN(IF('Run Rate History'!E44:AD44&gt;0,'Run Rate History'!E44:AD44)))/2,MEDIAN(IF(B410:AA410&gt;0,B410:AA410))))+2*MIN(MAX(Y410,0.5*IF(SUM('Run Rate History'!E44:AD44)&gt;0,(MEDIAN(IF(B410:AA410&gt;0,B410:AA410))+MEDIAN(IF('Run Rate History'!E44:AD44&gt;0,'Run Rate History'!E44:AD44)))/2,MEDIAN(IF(B410:AA410&gt;0,B410:AA410)))),2*IF(SUM('Run Rate History'!E44:AD44)&gt;0,(MEDIAN(IF(B410:AA410&gt;0,B410:AA410))+MEDIAN(IF('Run Rate History'!E44:AD44&gt;0,'Run Rate History'!E44:AD44)))/2,MEDIAN(IF(B410:AA410&gt;0,B410:AA410))))+3*MIN(MAX(Z410,0.5*IF(SUM('Run Rate History'!E44:AD44)&gt;0,(MEDIAN(IF(B410:AA410&gt;0,B410:AA410))+MEDIAN(IF('Run Rate History'!E44:AD44&gt;0,'Run Rate History'!E44:AD44)))/2,MEDIAN(IF(B410:AA410&gt;0,B410:AA410)))),2*IF(SUM('Run Rate History'!E44:AD44)&gt;0,(MEDIAN(IF(B410:AA410&gt;0,B410:AA410))+MEDIAN(IF('Run Rate History'!E44:AD44&gt;0,'Run Rate History'!E44:AD44)))/2,MEDIAN(IF(B410:AA410&gt;0,B410:AA410))))+4*MIN(MAX(AA410,0.5*IF(SUM('Run Rate History'!E44:AD44)&gt;0,(MEDIAN(IF(B410:AA410&gt;0,B410:AA410))+MEDIAN(IF('Run Rate History'!E44:AD44&gt;0,'Run Rate History'!E44:AD44)))/2,MEDIAN(IF(B410:AA410&gt;0,B410:AA410)))),2*IF(SUM('Run Rate History'!E44:AD44)&gt;0,(MEDIAN(IF(B410:AA410&gt;0,B410:AA410))+MEDIAN(IF('Run Rate History'!E44:AD44&gt;0,'Run Rate History'!E44:AD44)))/2,MEDIAN(IF(B410:AA410&gt;0,B410:AA410)))))/10,0)</f>
        <v>2047</v>
      </c>
      <c r="X416" s="129" t="s">
        <v>1174</v>
      </c>
      <c r="Y416" s="130">
        <f>IFERROR(VLOOKUP(A408,'Stanje zaliha'!A:E,5,FALSE()),0)</f>
        <v>18281</v>
      </c>
      <c r="Z416" s="131"/>
      <c r="AA416" s="113" t="s">
        <v>1175</v>
      </c>
      <c r="AB416" s="118">
        <f t="shared" ref="AB416:AN416" si="80">SUM(AB412:AB415)</f>
        <v>0</v>
      </c>
      <c r="AC416" s="118">
        <f t="shared" si="80"/>
        <v>0</v>
      </c>
      <c r="AD416" s="118">
        <f t="shared" si="80"/>
        <v>0</v>
      </c>
      <c r="AE416" s="118">
        <f t="shared" si="80"/>
        <v>0</v>
      </c>
      <c r="AF416" s="118">
        <f t="shared" si="80"/>
        <v>0</v>
      </c>
      <c r="AG416" s="118">
        <f t="shared" si="80"/>
        <v>0</v>
      </c>
      <c r="AH416" s="118">
        <f t="shared" si="80"/>
        <v>0</v>
      </c>
      <c r="AI416" s="118">
        <f t="shared" si="80"/>
        <v>0</v>
      </c>
      <c r="AJ416" s="118">
        <f t="shared" si="80"/>
        <v>0</v>
      </c>
      <c r="AK416" s="118">
        <f t="shared" si="80"/>
        <v>0</v>
      </c>
      <c r="AL416" s="118">
        <f t="shared" si="80"/>
        <v>0</v>
      </c>
      <c r="AM416" s="118">
        <f t="shared" si="80"/>
        <v>0</v>
      </c>
      <c r="AN416" s="118">
        <f t="shared" si="80"/>
        <v>0</v>
      </c>
      <c r="AO416" t="s">
        <v>959</v>
      </c>
      <c r="AP416" t="s">
        <v>960</v>
      </c>
      <c r="AQ416" t="str">
        <f>AQ408</f>
        <v/>
      </c>
    </row>
    <row r="417" spans="1:43" ht="14.25" customHeight="1" x14ac:dyDescent="0.25">
      <c r="A417" s="1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  <c r="V417" s="124" t="s">
        <v>95</v>
      </c>
      <c r="W417" s="125">
        <f>IFERROR(0.6*W416+0.4*W415,0)</f>
        <v>1921.4432432432434</v>
      </c>
      <c r="X417" s="132" t="s">
        <v>1176</v>
      </c>
      <c r="Y417" s="133">
        <f>IFERROR(SUMIF('Popis poslanih narudžbi'!A:A,A408,'Popis poslanih narudžbi'!C:C),0)</f>
        <v>40000</v>
      </c>
      <c r="Z417" s="131"/>
      <c r="AA417" s="134" t="s">
        <v>1177</v>
      </c>
      <c r="AB417" s="118">
        <f t="shared" ref="AB417:AN417" si="81">AB410+AB416</f>
        <v>2208</v>
      </c>
      <c r="AC417" s="118">
        <f t="shared" si="81"/>
        <v>2208</v>
      </c>
      <c r="AD417" s="118">
        <f t="shared" si="81"/>
        <v>2208</v>
      </c>
      <c r="AE417" s="118">
        <f t="shared" si="81"/>
        <v>2208</v>
      </c>
      <c r="AF417" s="118">
        <f t="shared" si="81"/>
        <v>2208</v>
      </c>
      <c r="AG417" s="118">
        <f t="shared" si="81"/>
        <v>2208</v>
      </c>
      <c r="AH417" s="118">
        <f t="shared" si="81"/>
        <v>2208</v>
      </c>
      <c r="AI417" s="118">
        <f t="shared" si="81"/>
        <v>2208</v>
      </c>
      <c r="AJ417" s="118">
        <f t="shared" si="81"/>
        <v>2208</v>
      </c>
      <c r="AK417" s="118">
        <f t="shared" si="81"/>
        <v>2208</v>
      </c>
      <c r="AL417" s="118">
        <f t="shared" si="81"/>
        <v>2208</v>
      </c>
      <c r="AM417" s="118">
        <f t="shared" si="81"/>
        <v>2208</v>
      </c>
      <c r="AN417" s="118">
        <f t="shared" si="81"/>
        <v>2208</v>
      </c>
      <c r="AO417" t="s">
        <v>961</v>
      </c>
      <c r="AP417" t="s">
        <v>962</v>
      </c>
      <c r="AQ417" t="str">
        <f>AQ408</f>
        <v/>
      </c>
    </row>
    <row r="418" spans="1:43" ht="14.25" customHeight="1" x14ac:dyDescent="0.25">
      <c r="A418" s="107" t="str">
        <f>'Run Rate'!A45</f>
        <v>POL12752</v>
      </c>
      <c r="B418" s="135" t="str">
        <f>'Run Rate'!B45</f>
        <v>Polleo Premium HydroX Whey 454g Chocolate Hazelnut</v>
      </c>
      <c r="C418" s="135" t="str">
        <f>'Run Rate'!C45</f>
        <v>PROTEINI</v>
      </c>
      <c r="D418" s="135" t="str">
        <f>'Run Rate'!D45</f>
        <v>01 GOLD</v>
      </c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  <c r="V418" s="122"/>
      <c r="W418" s="122"/>
      <c r="X418" s="122"/>
      <c r="Y418" s="122"/>
      <c r="Z418" s="122"/>
      <c r="AA418" s="122"/>
      <c r="AB418" s="122"/>
      <c r="AC418" s="122"/>
      <c r="AD418" s="122"/>
      <c r="AE418" s="122"/>
      <c r="AF418" s="122"/>
      <c r="AG418" s="122"/>
      <c r="AH418" s="122"/>
      <c r="AI418" s="122"/>
      <c r="AJ418" s="122"/>
      <c r="AK418" s="122"/>
      <c r="AL418" s="122"/>
      <c r="AM418" s="122"/>
      <c r="AN418" s="122"/>
      <c r="AO418" t="s">
        <v>963</v>
      </c>
      <c r="AP418" t="s">
        <v>964</v>
      </c>
      <c r="AQ418" t="str">
        <f>IF(AND(OR($B$1="ALL",$B$1=C418),OR($E$1="ALL",$E$1=D418),OR($B$2="ALL",$B$2=A418),OR($E$2="ALL",IFERROR(SEARCH($E$2,B418),0)&gt;0)),"MATCH","")</f>
        <v/>
      </c>
    </row>
    <row r="419" spans="1:43" ht="14.25" customHeight="1" x14ac:dyDescent="0.25">
      <c r="A419" s="108" t="s">
        <v>1137</v>
      </c>
      <c r="B419" s="136" t="s">
        <v>1138</v>
      </c>
      <c r="C419" s="136" t="s">
        <v>1139</v>
      </c>
      <c r="D419" s="136" t="s">
        <v>1140</v>
      </c>
      <c r="E419" s="136" t="s">
        <v>1141</v>
      </c>
      <c r="F419" s="136" t="s">
        <v>1142</v>
      </c>
      <c r="G419" s="136" t="s">
        <v>1143</v>
      </c>
      <c r="H419" s="136" t="s">
        <v>1144</v>
      </c>
      <c r="I419" s="136" t="s">
        <v>1145</v>
      </c>
      <c r="J419" s="136" t="s">
        <v>1146</v>
      </c>
      <c r="K419" s="136" t="s">
        <v>1147</v>
      </c>
      <c r="L419" s="136" t="s">
        <v>1148</v>
      </c>
      <c r="M419" s="136" t="s">
        <v>1149</v>
      </c>
      <c r="N419" s="136" t="s">
        <v>1150</v>
      </c>
      <c r="O419" s="136" t="s">
        <v>1151</v>
      </c>
      <c r="P419" s="136" t="s">
        <v>1152</v>
      </c>
      <c r="Q419" s="136" t="s">
        <v>1153</v>
      </c>
      <c r="R419" s="136" t="s">
        <v>1154</v>
      </c>
      <c r="S419" s="136" t="s">
        <v>1155</v>
      </c>
      <c r="T419" s="136" t="s">
        <v>1156</v>
      </c>
      <c r="U419" s="136" t="s">
        <v>1157</v>
      </c>
      <c r="V419" s="136" t="s">
        <v>1158</v>
      </c>
      <c r="W419" s="136" t="s">
        <v>1159</v>
      </c>
      <c r="X419" s="136" t="s">
        <v>1160</v>
      </c>
      <c r="Y419" s="136" t="s">
        <v>1161</v>
      </c>
      <c r="Z419" s="136" t="s">
        <v>1162</v>
      </c>
      <c r="AA419" s="136" t="s">
        <v>1163</v>
      </c>
      <c r="AB419" s="137" t="s">
        <v>156</v>
      </c>
      <c r="AC419" s="137" t="s">
        <v>157</v>
      </c>
      <c r="AD419" s="137" t="s">
        <v>158</v>
      </c>
      <c r="AE419" s="137" t="s">
        <v>139</v>
      </c>
      <c r="AF419" s="138" t="s">
        <v>140</v>
      </c>
      <c r="AG419" s="138" t="s">
        <v>141</v>
      </c>
      <c r="AH419" s="138" t="s">
        <v>142</v>
      </c>
      <c r="AI419" s="138" t="s">
        <v>143</v>
      </c>
      <c r="AJ419" s="139" t="s">
        <v>144</v>
      </c>
      <c r="AK419" s="139" t="s">
        <v>145</v>
      </c>
      <c r="AL419" s="139" t="s">
        <v>146</v>
      </c>
      <c r="AM419" s="140" t="s">
        <v>147</v>
      </c>
      <c r="AN419" s="140" t="s">
        <v>148</v>
      </c>
      <c r="AO419" t="s">
        <v>965</v>
      </c>
      <c r="AP419" t="s">
        <v>966</v>
      </c>
      <c r="AQ419" t="str">
        <f>AQ418</f>
        <v/>
      </c>
    </row>
    <row r="420" spans="1:43" ht="14.25" customHeight="1" x14ac:dyDescent="0.25">
      <c r="A420" s="99" t="s">
        <v>1164</v>
      </c>
      <c r="B420" s="112">
        <f>'Run Rate'!E45</f>
        <v>34</v>
      </c>
      <c r="C420" s="112">
        <f>'Run Rate'!F45</f>
        <v>29</v>
      </c>
      <c r="D420" s="112">
        <f>'Run Rate'!G45</f>
        <v>25</v>
      </c>
      <c r="E420" s="112">
        <f>'Run Rate'!H45</f>
        <v>24</v>
      </c>
      <c r="F420" s="112">
        <f>'Run Rate'!I45</f>
        <v>21</v>
      </c>
      <c r="G420" s="112">
        <f>'Run Rate'!J45</f>
        <v>42</v>
      </c>
      <c r="H420" s="112">
        <f>'Run Rate'!K45</f>
        <v>87</v>
      </c>
      <c r="I420" s="112">
        <f>'Run Rate'!L45</f>
        <v>82</v>
      </c>
      <c r="J420" s="112">
        <f>'Run Rate'!M45</f>
        <v>110</v>
      </c>
      <c r="K420" s="112">
        <f>'Run Rate'!N45</f>
        <v>73</v>
      </c>
      <c r="L420" s="112">
        <f>'Run Rate'!O45</f>
        <v>52</v>
      </c>
      <c r="M420" s="112">
        <f>'Run Rate'!P45</f>
        <v>77</v>
      </c>
      <c r="N420" s="112">
        <f>'Run Rate'!Q45</f>
        <v>51</v>
      </c>
      <c r="O420" s="112">
        <f>'Run Rate'!R45</f>
        <v>27</v>
      </c>
      <c r="P420" s="112">
        <f>'Run Rate'!S45</f>
        <v>9</v>
      </c>
      <c r="Q420" s="112">
        <f>'Run Rate'!T45</f>
        <v>25</v>
      </c>
      <c r="R420" s="112">
        <f>'Run Rate'!U45</f>
        <v>27</v>
      </c>
      <c r="S420" s="112">
        <f>'Run Rate'!V45</f>
        <v>35</v>
      </c>
      <c r="T420" s="112">
        <f>'Run Rate'!W45</f>
        <v>34</v>
      </c>
      <c r="U420" s="112">
        <f>'Run Rate'!X45</f>
        <v>40</v>
      </c>
      <c r="V420" s="112">
        <f>'Run Rate'!Y45</f>
        <v>43</v>
      </c>
      <c r="W420" s="112">
        <f>'Run Rate'!Z45</f>
        <v>30</v>
      </c>
      <c r="X420" s="112">
        <f>'Run Rate'!AA45</f>
        <v>32</v>
      </c>
      <c r="Y420" s="112">
        <f>'Run Rate'!AB45</f>
        <v>42</v>
      </c>
      <c r="Z420" s="112">
        <f>'Run Rate'!AC45</f>
        <v>131</v>
      </c>
      <c r="AA420" s="112">
        <f>'Run Rate'!AD45</f>
        <v>38</v>
      </c>
      <c r="AB420" s="113">
        <v>43</v>
      </c>
      <c r="AC420" s="112">
        <v>40</v>
      </c>
      <c r="AD420" s="112">
        <v>44</v>
      </c>
      <c r="AE420" s="112">
        <v>42</v>
      </c>
      <c r="AF420" s="112">
        <v>40</v>
      </c>
      <c r="AG420" s="112">
        <v>45</v>
      </c>
      <c r="AH420" s="112">
        <v>44</v>
      </c>
      <c r="AI420" s="112">
        <v>42</v>
      </c>
      <c r="AJ420" s="112">
        <v>43</v>
      </c>
      <c r="AK420" s="112">
        <v>43</v>
      </c>
      <c r="AL420" s="112">
        <v>47</v>
      </c>
      <c r="AM420" s="112">
        <v>38</v>
      </c>
      <c r="AN420" s="112">
        <v>40</v>
      </c>
      <c r="AO420" t="s">
        <v>967</v>
      </c>
      <c r="AP420" t="s">
        <v>968</v>
      </c>
      <c r="AQ420" t="str">
        <f>AQ418</f>
        <v/>
      </c>
    </row>
    <row r="421" spans="1:43" ht="14.25" customHeight="1" x14ac:dyDescent="0.25">
      <c r="A421" s="99" t="s">
        <v>1165</v>
      </c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5"/>
      <c r="X421" s="115"/>
      <c r="Y421" s="115"/>
      <c r="Z421" s="115"/>
      <c r="AA421" s="112" t="s">
        <v>1166</v>
      </c>
      <c r="AB421" s="113"/>
      <c r="AC421" s="112"/>
      <c r="AD421" s="112"/>
      <c r="AE421" s="112"/>
      <c r="AF421" s="112"/>
      <c r="AG421" s="112"/>
      <c r="AH421" s="112"/>
      <c r="AI421" s="112"/>
      <c r="AJ421" s="112"/>
      <c r="AK421" s="112"/>
      <c r="AL421" s="112"/>
      <c r="AM421" s="112"/>
      <c r="AN421" s="112"/>
      <c r="AO421" t="s">
        <v>969</v>
      </c>
      <c r="AP421" t="s">
        <v>970</v>
      </c>
      <c r="AQ421" t="str">
        <f>AQ418</f>
        <v/>
      </c>
    </row>
    <row r="422" spans="1:43" ht="14.25" customHeight="1" x14ac:dyDescent="0.25">
      <c r="A422" s="99" t="s">
        <v>1167</v>
      </c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5"/>
      <c r="X422" s="116"/>
      <c r="Y422" s="117"/>
      <c r="Z422" s="115"/>
      <c r="AA422" s="112" t="s">
        <v>1168</v>
      </c>
      <c r="AB422" s="113">
        <f>'Demand Input VP'!B214</f>
        <v>0</v>
      </c>
      <c r="AC422" s="112">
        <f>'Demand Input VP'!C214</f>
        <v>0</v>
      </c>
      <c r="AD422" s="112">
        <f>'Demand Input VP'!D214</f>
        <v>0</v>
      </c>
      <c r="AE422" s="112">
        <f>'Demand Input VP'!E214</f>
        <v>0</v>
      </c>
      <c r="AF422" s="112">
        <f>'Demand Input VP'!F214</f>
        <v>0</v>
      </c>
      <c r="AG422" s="112">
        <f>'Demand Input VP'!G214</f>
        <v>0</v>
      </c>
      <c r="AH422" s="112">
        <f>'Demand Input VP'!H214</f>
        <v>0</v>
      </c>
      <c r="AI422" s="112">
        <f>'Demand Input VP'!I214</f>
        <v>0</v>
      </c>
      <c r="AJ422" s="112">
        <f>'Demand Input VP'!J214</f>
        <v>0</v>
      </c>
      <c r="AK422" s="112">
        <f>'Demand Input VP'!K214</f>
        <v>0</v>
      </c>
      <c r="AL422" s="112">
        <f>'Demand Input VP'!L214</f>
        <v>0</v>
      </c>
      <c r="AM422" s="112">
        <f>'Demand Input VP'!M214</f>
        <v>0</v>
      </c>
      <c r="AN422" s="112">
        <f>'Demand Input VP'!N214</f>
        <v>0</v>
      </c>
      <c r="AO422" t="s">
        <v>971</v>
      </c>
      <c r="AP422" t="s">
        <v>972</v>
      </c>
      <c r="AQ422" t="str">
        <f>AQ418</f>
        <v/>
      </c>
    </row>
    <row r="423" spans="1:43" ht="14.25" customHeight="1" x14ac:dyDescent="0.25">
      <c r="A423" s="99" t="s">
        <v>1169</v>
      </c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5"/>
      <c r="X423" s="116"/>
      <c r="Y423" s="117"/>
      <c r="Z423" s="119"/>
      <c r="AA423" s="120" t="s">
        <v>1170</v>
      </c>
      <c r="AB423" s="121">
        <f>'Demand Input VP'!B213</f>
        <v>0</v>
      </c>
      <c r="AC423" s="120">
        <f>'Demand Input VP'!C213</f>
        <v>0</v>
      </c>
      <c r="AD423" s="120">
        <f>'Demand Input VP'!D213</f>
        <v>0</v>
      </c>
      <c r="AE423" s="120">
        <f>'Demand Input VP'!E213</f>
        <v>0</v>
      </c>
      <c r="AF423" s="120">
        <f>'Demand Input VP'!F213</f>
        <v>0</v>
      </c>
      <c r="AG423" s="120">
        <f>'Demand Input VP'!G213</f>
        <v>0</v>
      </c>
      <c r="AH423" s="120">
        <f>'Demand Input VP'!H213</f>
        <v>0</v>
      </c>
      <c r="AI423" s="120">
        <f>'Demand Input VP'!I213</f>
        <v>0</v>
      </c>
      <c r="AJ423" s="120">
        <f>'Demand Input VP'!J213</f>
        <v>0</v>
      </c>
      <c r="AK423" s="120">
        <f>'Demand Input VP'!K213</f>
        <v>0</v>
      </c>
      <c r="AL423" s="120">
        <f>'Demand Input VP'!L213</f>
        <v>0</v>
      </c>
      <c r="AM423" s="120">
        <f>'Demand Input VP'!M213</f>
        <v>0</v>
      </c>
      <c r="AN423" s="120">
        <f>'Demand Input VP'!N213</f>
        <v>0</v>
      </c>
      <c r="AO423" t="s">
        <v>973</v>
      </c>
      <c r="AP423" t="s">
        <v>974</v>
      </c>
      <c r="AQ423" t="str">
        <f>AQ418</f>
        <v/>
      </c>
    </row>
    <row r="424" spans="1:43" ht="14.25" customHeight="1" x14ac:dyDescent="0.25">
      <c r="A424" s="1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  <c r="V424" s="122"/>
      <c r="W424" s="123"/>
      <c r="X424" s="116"/>
      <c r="Y424" s="117"/>
      <c r="Z424" s="123"/>
      <c r="AA424" s="112" t="s">
        <v>1171</v>
      </c>
      <c r="AB424" s="113">
        <f>'Demand Input MP'!B214</f>
        <v>180</v>
      </c>
      <c r="AC424" s="112">
        <f>'Demand Input MP'!C214</f>
        <v>240</v>
      </c>
      <c r="AD424" s="112">
        <f>'Demand Input MP'!D214</f>
        <v>240</v>
      </c>
      <c r="AE424" s="112">
        <f>'Demand Input MP'!E214</f>
        <v>240</v>
      </c>
      <c r="AF424" s="112">
        <f>'Demand Input MP'!F214</f>
        <v>240</v>
      </c>
      <c r="AG424" s="112">
        <f>'Demand Input MP'!G214</f>
        <v>0</v>
      </c>
      <c r="AH424" s="112">
        <f>'Demand Input MP'!H214</f>
        <v>0</v>
      </c>
      <c r="AI424" s="112">
        <f>'Demand Input MP'!I214</f>
        <v>0</v>
      </c>
      <c r="AJ424" s="112">
        <f>'Demand Input MP'!J214</f>
        <v>0</v>
      </c>
      <c r="AK424" s="112">
        <f>'Demand Input MP'!K214</f>
        <v>0</v>
      </c>
      <c r="AL424" s="112">
        <f>'Demand Input MP'!L214</f>
        <v>0</v>
      </c>
      <c r="AM424" s="112">
        <f>'Demand Input MP'!M214</f>
        <v>0</v>
      </c>
      <c r="AN424" s="112">
        <f>'Demand Input MP'!N214</f>
        <v>0</v>
      </c>
      <c r="AO424" t="s">
        <v>975</v>
      </c>
      <c r="AP424" t="s">
        <v>976</v>
      </c>
      <c r="AQ424" t="str">
        <f>AQ418</f>
        <v/>
      </c>
    </row>
    <row r="425" spans="1:43" ht="14.25" customHeight="1" x14ac:dyDescent="0.25">
      <c r="A425" s="1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  <c r="V425" s="124" t="s">
        <v>91</v>
      </c>
      <c r="W425" s="125">
        <f>IFERROR(IF(SUM('Run Rate History'!E45:AD45)&gt;0,(SUMPRODUCT((B420:AA420&gt;=PERCENTILE(B420:AA420,0.1))*(B420:AA420&lt;=PERCENTILE(B420:AA420,0.9))*B420:AA420)+SUMPRODUCT(('Run Rate History'!E45:AD45&gt;=PERCENTILE(B420:AA420,0.1))*('Run Rate History'!E45:AD45&lt;=PERCENTILE(B420:AA420,0.9))*'Run Rate History'!E45:AD45))/(SUMPRODUCT((B420:AA420&gt;=PERCENTILE(B420:AA420,0.1))*(B420:AA420&lt;=PERCENTILE(B420:AA420,0.9))*1)+SUMPRODUCT(('Run Rate History'!E45:AD45&gt;=PERCENTILE(B420:AA420,0.1))*('Run Rate History'!E45:AD45&lt;=PERCENTILE(B420:AA420,0.9))*1)),TRIMMEAN(B420:AA420,0.15)),0)</f>
        <v>41.454545454545453</v>
      </c>
      <c r="X425" s="126" t="s">
        <v>1172</v>
      </c>
      <c r="Y425" s="127">
        <f>SUM(B420:AA420)/26</f>
        <v>46.92307692307692</v>
      </c>
      <c r="Z425" s="128"/>
      <c r="AA425" s="112" t="s">
        <v>1173</v>
      </c>
      <c r="AB425" s="113">
        <f>'Demand Input MP'!B213</f>
        <v>0</v>
      </c>
      <c r="AC425" s="112">
        <f>'Demand Input MP'!C213</f>
        <v>0</v>
      </c>
      <c r="AD425" s="112">
        <f>'Demand Input MP'!D213</f>
        <v>0</v>
      </c>
      <c r="AE425" s="112">
        <f>'Demand Input MP'!E213</f>
        <v>0</v>
      </c>
      <c r="AF425" s="112">
        <f>'Demand Input MP'!F213</f>
        <v>0</v>
      </c>
      <c r="AG425" s="112">
        <f>'Demand Input MP'!G213</f>
        <v>0</v>
      </c>
      <c r="AH425" s="112">
        <f>'Demand Input MP'!H213</f>
        <v>0</v>
      </c>
      <c r="AI425" s="112">
        <f>'Demand Input MP'!I213</f>
        <v>0</v>
      </c>
      <c r="AJ425" s="112">
        <f>'Demand Input MP'!J213</f>
        <v>0</v>
      </c>
      <c r="AK425" s="112">
        <f>'Demand Input MP'!K213</f>
        <v>0</v>
      </c>
      <c r="AL425" s="112">
        <f>'Demand Input MP'!L213</f>
        <v>0</v>
      </c>
      <c r="AM425" s="112">
        <f>'Demand Input MP'!M213</f>
        <v>0</v>
      </c>
      <c r="AN425" s="112">
        <f>'Demand Input MP'!N213</f>
        <v>0</v>
      </c>
      <c r="AO425" t="s">
        <v>977</v>
      </c>
      <c r="AP425" t="s">
        <v>978</v>
      </c>
      <c r="AQ425" t="str">
        <f>AQ418</f>
        <v/>
      </c>
    </row>
    <row r="426" spans="1:43" ht="14.25" customHeight="1" x14ac:dyDescent="0.25">
      <c r="A426" s="1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  <c r="V426" s="124" t="s">
        <v>94</v>
      </c>
      <c r="W426" s="125">
        <f>IFERROR((1*MIN(MAX(X420,0.5*IF(SUM('Run Rate History'!E45:AD45)&gt;0,(MEDIAN(IF(B420:AA420&gt;0,B420:AA420))+MEDIAN(IF('Run Rate History'!E45:AD45&gt;0,'Run Rate History'!E45:AD45)))/2,MEDIAN(IF(B420:AA420&gt;0,B420:AA420)))),2*IF(SUM('Run Rate History'!E45:AD45)&gt;0,(MEDIAN(IF(B420:AA420&gt;0,B420:AA420))+MEDIAN(IF('Run Rate History'!E45:AD45&gt;0,'Run Rate History'!E45:AD45)))/2,MEDIAN(IF(B420:AA420&gt;0,B420:AA420))))+2*MIN(MAX(Y420,0.5*IF(SUM('Run Rate History'!E45:AD45)&gt;0,(MEDIAN(IF(B420:AA420&gt;0,B420:AA420))+MEDIAN(IF('Run Rate History'!E45:AD45&gt;0,'Run Rate History'!E45:AD45)))/2,MEDIAN(IF(B420:AA420&gt;0,B420:AA420)))),2*IF(SUM('Run Rate History'!E45:AD45)&gt;0,(MEDIAN(IF(B420:AA420&gt;0,B420:AA420))+MEDIAN(IF('Run Rate History'!E45:AD45&gt;0,'Run Rate History'!E45:AD45)))/2,MEDIAN(IF(B420:AA420&gt;0,B420:AA420))))+3*MIN(MAX(Z420,0.5*IF(SUM('Run Rate History'!E45:AD45)&gt;0,(MEDIAN(IF(B420:AA420&gt;0,B420:AA420))+MEDIAN(IF('Run Rate History'!E45:AD45&gt;0,'Run Rate History'!E45:AD45)))/2,MEDIAN(IF(B420:AA420&gt;0,B420:AA420)))),2*IF(SUM('Run Rate History'!E45:AD45)&gt;0,(MEDIAN(IF(B420:AA420&gt;0,B420:AA420))+MEDIAN(IF('Run Rate History'!E45:AD45&gt;0,'Run Rate History'!E45:AD45)))/2,MEDIAN(IF(B420:AA420&gt;0,B420:AA420))))+4*MIN(MAX(AA420,0.5*IF(SUM('Run Rate History'!E45:AD45)&gt;0,(MEDIAN(IF(B420:AA420&gt;0,B420:AA420))+MEDIAN(IF('Run Rate History'!E45:AD45&gt;0,'Run Rate History'!E45:AD45)))/2,MEDIAN(IF(B420:AA420&gt;0,B420:AA420)))),2*IF(SUM('Run Rate History'!E45:AD45)&gt;0,(MEDIAN(IF(B420:AA420&gt;0,B420:AA420))+MEDIAN(IF('Run Rate History'!E45:AD45&gt;0,'Run Rate History'!E45:AD45)))/2,MEDIAN(IF(B420:AA420&gt;0,B420:AA420)))))/10,0)</f>
        <v>50.35</v>
      </c>
      <c r="X426" s="129" t="s">
        <v>1174</v>
      </c>
      <c r="Y426" s="130">
        <f>IFERROR(VLOOKUP(A418,'Stanje zaliha'!A:E,5,FALSE()),0)</f>
        <v>1233</v>
      </c>
      <c r="Z426" s="131"/>
      <c r="AA426" s="113" t="s">
        <v>1175</v>
      </c>
      <c r="AB426" s="118">
        <f t="shared" ref="AB426:AN426" si="82">SUM(AB422:AB425)</f>
        <v>180</v>
      </c>
      <c r="AC426" s="118">
        <f t="shared" si="82"/>
        <v>240</v>
      </c>
      <c r="AD426" s="118">
        <f t="shared" si="82"/>
        <v>240</v>
      </c>
      <c r="AE426" s="118">
        <f t="shared" si="82"/>
        <v>240</v>
      </c>
      <c r="AF426" s="118">
        <f t="shared" si="82"/>
        <v>240</v>
      </c>
      <c r="AG426" s="118">
        <f t="shared" si="82"/>
        <v>0</v>
      </c>
      <c r="AH426" s="118">
        <f t="shared" si="82"/>
        <v>0</v>
      </c>
      <c r="AI426" s="118">
        <f t="shared" si="82"/>
        <v>0</v>
      </c>
      <c r="AJ426" s="118">
        <f t="shared" si="82"/>
        <v>0</v>
      </c>
      <c r="AK426" s="118">
        <f t="shared" si="82"/>
        <v>0</v>
      </c>
      <c r="AL426" s="118">
        <f t="shared" si="82"/>
        <v>0</v>
      </c>
      <c r="AM426" s="118">
        <f t="shared" si="82"/>
        <v>0</v>
      </c>
      <c r="AN426" s="118">
        <f t="shared" si="82"/>
        <v>0</v>
      </c>
      <c r="AO426" t="s">
        <v>979</v>
      </c>
      <c r="AP426" t="s">
        <v>980</v>
      </c>
      <c r="AQ426" t="str">
        <f>AQ418</f>
        <v/>
      </c>
    </row>
    <row r="427" spans="1:43" ht="14.25" customHeight="1" x14ac:dyDescent="0.25">
      <c r="A427" s="1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  <c r="V427" s="124" t="s">
        <v>95</v>
      </c>
      <c r="W427" s="125">
        <f>IFERROR(0.6*W426+0.4*W425,0)</f>
        <v>46.791818181818186</v>
      </c>
      <c r="X427" s="132" t="s">
        <v>1176</v>
      </c>
      <c r="Y427" s="133">
        <f>IFERROR(SUMIF('Popis poslanih narudžbi'!A:A,A418,'Popis poslanih narudžbi'!C:C),0)</f>
        <v>1760</v>
      </c>
      <c r="Z427" s="131"/>
      <c r="AA427" s="134" t="s">
        <v>1177</v>
      </c>
      <c r="AB427" s="118">
        <f t="shared" ref="AB427:AN427" si="83">AB420+AB426</f>
        <v>223</v>
      </c>
      <c r="AC427" s="118">
        <f t="shared" si="83"/>
        <v>280</v>
      </c>
      <c r="AD427" s="118">
        <f t="shared" si="83"/>
        <v>284</v>
      </c>
      <c r="AE427" s="118">
        <f t="shared" si="83"/>
        <v>282</v>
      </c>
      <c r="AF427" s="118">
        <f t="shared" si="83"/>
        <v>280</v>
      </c>
      <c r="AG427" s="118">
        <f t="shared" si="83"/>
        <v>45</v>
      </c>
      <c r="AH427" s="118">
        <f t="shared" si="83"/>
        <v>44</v>
      </c>
      <c r="AI427" s="118">
        <f t="shared" si="83"/>
        <v>42</v>
      </c>
      <c r="AJ427" s="118">
        <f t="shared" si="83"/>
        <v>43</v>
      </c>
      <c r="AK427" s="118">
        <f t="shared" si="83"/>
        <v>43</v>
      </c>
      <c r="AL427" s="118">
        <f t="shared" si="83"/>
        <v>47</v>
      </c>
      <c r="AM427" s="118">
        <f t="shared" si="83"/>
        <v>38</v>
      </c>
      <c r="AN427" s="118">
        <f t="shared" si="83"/>
        <v>40</v>
      </c>
      <c r="AO427" t="s">
        <v>981</v>
      </c>
      <c r="AP427" t="s">
        <v>982</v>
      </c>
      <c r="AQ427" t="str">
        <f>AQ418</f>
        <v/>
      </c>
    </row>
    <row r="428" spans="1:43" ht="14.25" customHeight="1" x14ac:dyDescent="0.25">
      <c r="A428" s="107" t="str">
        <f>'Run Rate'!A46</f>
        <v>POL12824</v>
      </c>
      <c r="B428" s="135" t="str">
        <f>'Run Rate'!B46</f>
        <v>Polleo Softi 50 g Choco Peanut Caramel</v>
      </c>
      <c r="C428" s="135" t="str">
        <f>'Run Rate'!C46</f>
        <v>RTD &amp; SNACKS</v>
      </c>
      <c r="D428" s="135" t="str">
        <f>'Run Rate'!D46</f>
        <v>01 GOLD</v>
      </c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  <c r="V428" s="122"/>
      <c r="W428" s="122"/>
      <c r="X428" s="122"/>
      <c r="Y428" s="122"/>
      <c r="Z428" s="122"/>
      <c r="AA428" s="122"/>
      <c r="AB428" s="122"/>
      <c r="AC428" s="122"/>
      <c r="AD428" s="122"/>
      <c r="AE428" s="122"/>
      <c r="AF428" s="122"/>
      <c r="AG428" s="122"/>
      <c r="AH428" s="122"/>
      <c r="AI428" s="122"/>
      <c r="AJ428" s="122"/>
      <c r="AK428" s="122"/>
      <c r="AL428" s="122"/>
      <c r="AM428" s="122"/>
      <c r="AN428" s="122"/>
      <c r="AO428" t="s">
        <v>983</v>
      </c>
      <c r="AP428" t="s">
        <v>984</v>
      </c>
      <c r="AQ428" t="str">
        <f>IF(AND(OR($B$1="ALL",$B$1=C428),OR($E$1="ALL",$E$1=D428),OR($B$2="ALL",$B$2=A428),OR($E$2="ALL",IFERROR(SEARCH($E$2,B428),0)&gt;0)),"MATCH","")</f>
        <v/>
      </c>
    </row>
    <row r="429" spans="1:43" ht="14.25" customHeight="1" x14ac:dyDescent="0.25">
      <c r="A429" s="108" t="s">
        <v>1137</v>
      </c>
      <c r="B429" s="136" t="s">
        <v>1138</v>
      </c>
      <c r="C429" s="136" t="s">
        <v>1139</v>
      </c>
      <c r="D429" s="136" t="s">
        <v>1140</v>
      </c>
      <c r="E429" s="136" t="s">
        <v>1141</v>
      </c>
      <c r="F429" s="136" t="s">
        <v>1142</v>
      </c>
      <c r="G429" s="136" t="s">
        <v>1143</v>
      </c>
      <c r="H429" s="136" t="s">
        <v>1144</v>
      </c>
      <c r="I429" s="136" t="s">
        <v>1145</v>
      </c>
      <c r="J429" s="136" t="s">
        <v>1146</v>
      </c>
      <c r="K429" s="136" t="s">
        <v>1147</v>
      </c>
      <c r="L429" s="136" t="s">
        <v>1148</v>
      </c>
      <c r="M429" s="136" t="s">
        <v>1149</v>
      </c>
      <c r="N429" s="136" t="s">
        <v>1150</v>
      </c>
      <c r="O429" s="136" t="s">
        <v>1151</v>
      </c>
      <c r="P429" s="136" t="s">
        <v>1152</v>
      </c>
      <c r="Q429" s="136" t="s">
        <v>1153</v>
      </c>
      <c r="R429" s="136" t="s">
        <v>1154</v>
      </c>
      <c r="S429" s="136" t="s">
        <v>1155</v>
      </c>
      <c r="T429" s="136" t="s">
        <v>1156</v>
      </c>
      <c r="U429" s="136" t="s">
        <v>1157</v>
      </c>
      <c r="V429" s="136" t="s">
        <v>1158</v>
      </c>
      <c r="W429" s="136" t="s">
        <v>1159</v>
      </c>
      <c r="X429" s="136" t="s">
        <v>1160</v>
      </c>
      <c r="Y429" s="136" t="s">
        <v>1161</v>
      </c>
      <c r="Z429" s="136" t="s">
        <v>1162</v>
      </c>
      <c r="AA429" s="136" t="s">
        <v>1163</v>
      </c>
      <c r="AB429" s="137" t="s">
        <v>156</v>
      </c>
      <c r="AC429" s="137" t="s">
        <v>157</v>
      </c>
      <c r="AD429" s="137" t="s">
        <v>158</v>
      </c>
      <c r="AE429" s="137" t="s">
        <v>139</v>
      </c>
      <c r="AF429" s="138" t="s">
        <v>140</v>
      </c>
      <c r="AG429" s="138" t="s">
        <v>141</v>
      </c>
      <c r="AH429" s="138" t="s">
        <v>142</v>
      </c>
      <c r="AI429" s="138" t="s">
        <v>143</v>
      </c>
      <c r="AJ429" s="139" t="s">
        <v>144</v>
      </c>
      <c r="AK429" s="139" t="s">
        <v>145</v>
      </c>
      <c r="AL429" s="139" t="s">
        <v>146</v>
      </c>
      <c r="AM429" s="140" t="s">
        <v>147</v>
      </c>
      <c r="AN429" s="140" t="s">
        <v>148</v>
      </c>
      <c r="AO429" t="s">
        <v>985</v>
      </c>
      <c r="AP429" t="s">
        <v>986</v>
      </c>
      <c r="AQ429" t="str">
        <f>AQ428</f>
        <v/>
      </c>
    </row>
    <row r="430" spans="1:43" ht="14.25" customHeight="1" x14ac:dyDescent="0.25">
      <c r="A430" s="99" t="s">
        <v>1164</v>
      </c>
      <c r="B430" s="112">
        <f>'Run Rate'!E46</f>
        <v>1133</v>
      </c>
      <c r="C430" s="112">
        <f>'Run Rate'!F46</f>
        <v>614</v>
      </c>
      <c r="D430" s="112">
        <f>'Run Rate'!G46</f>
        <v>1127</v>
      </c>
      <c r="E430" s="112">
        <f>'Run Rate'!H46</f>
        <v>433</v>
      </c>
      <c r="F430" s="112">
        <f>'Run Rate'!I46</f>
        <v>2400</v>
      </c>
      <c r="G430" s="112">
        <f>'Run Rate'!J46</f>
        <v>748</v>
      </c>
      <c r="H430" s="112">
        <f>'Run Rate'!K46</f>
        <v>1287</v>
      </c>
      <c r="I430" s="112">
        <f>'Run Rate'!L46</f>
        <v>1645</v>
      </c>
      <c r="J430" s="112">
        <f>'Run Rate'!M46</f>
        <v>1864</v>
      </c>
      <c r="K430" s="112">
        <f>'Run Rate'!N46</f>
        <v>2063</v>
      </c>
      <c r="L430" s="112">
        <f>'Run Rate'!O46</f>
        <v>2045</v>
      </c>
      <c r="M430" s="112">
        <f>'Run Rate'!P46</f>
        <v>681</v>
      </c>
      <c r="N430" s="112">
        <f>'Run Rate'!Q46</f>
        <v>1073</v>
      </c>
      <c r="O430" s="112">
        <f>'Run Rate'!R46</f>
        <v>315</v>
      </c>
      <c r="P430" s="112">
        <f>'Run Rate'!S46</f>
        <v>112</v>
      </c>
      <c r="Q430" s="112">
        <f>'Run Rate'!T46</f>
        <v>548</v>
      </c>
      <c r="R430" s="112">
        <f>'Run Rate'!U46</f>
        <v>1274</v>
      </c>
      <c r="S430" s="112">
        <f>'Run Rate'!V46</f>
        <v>666</v>
      </c>
      <c r="T430" s="112">
        <f>'Run Rate'!W46</f>
        <v>1138</v>
      </c>
      <c r="U430" s="112">
        <f>'Run Rate'!X46</f>
        <v>859</v>
      </c>
      <c r="V430" s="112">
        <f>'Run Rate'!Y46</f>
        <v>2241</v>
      </c>
      <c r="W430" s="112">
        <f>'Run Rate'!Z46</f>
        <v>847</v>
      </c>
      <c r="X430" s="112">
        <f>'Run Rate'!AA46</f>
        <v>2481</v>
      </c>
      <c r="Y430" s="112">
        <f>'Run Rate'!AB46</f>
        <v>1349</v>
      </c>
      <c r="Z430" s="112">
        <f>'Run Rate'!AC46</f>
        <v>18270</v>
      </c>
      <c r="AA430" s="112">
        <f>'Run Rate'!AD46</f>
        <v>1780</v>
      </c>
      <c r="AB430" s="113">
        <v>2847</v>
      </c>
      <c r="AC430" s="112">
        <v>2886</v>
      </c>
      <c r="AD430" s="112">
        <v>2919</v>
      </c>
      <c r="AE430" s="112">
        <v>2948</v>
      </c>
      <c r="AF430" s="112">
        <v>2675</v>
      </c>
      <c r="AG430" s="112">
        <v>2693</v>
      </c>
      <c r="AH430" s="112">
        <v>3010</v>
      </c>
      <c r="AI430" s="112">
        <v>3024</v>
      </c>
      <c r="AJ430" s="112">
        <v>2733</v>
      </c>
      <c r="AK430" s="112">
        <v>2743</v>
      </c>
      <c r="AL430" s="112">
        <v>2751</v>
      </c>
      <c r="AM430" s="112">
        <v>2758</v>
      </c>
      <c r="AN430" s="112">
        <v>2764</v>
      </c>
      <c r="AO430" t="s">
        <v>987</v>
      </c>
      <c r="AP430" t="s">
        <v>988</v>
      </c>
      <c r="AQ430" t="str">
        <f>AQ428</f>
        <v/>
      </c>
    </row>
    <row r="431" spans="1:43" ht="14.25" customHeight="1" x14ac:dyDescent="0.25">
      <c r="A431" s="99" t="s">
        <v>1165</v>
      </c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5"/>
      <c r="X431" s="115"/>
      <c r="Y431" s="115"/>
      <c r="Z431" s="115"/>
      <c r="AA431" s="112" t="s">
        <v>1166</v>
      </c>
      <c r="AB431" s="113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2"/>
      <c r="AM431" s="112"/>
      <c r="AN431" s="112"/>
      <c r="AO431" t="s">
        <v>989</v>
      </c>
      <c r="AP431" t="s">
        <v>990</v>
      </c>
      <c r="AQ431" t="str">
        <f>AQ428</f>
        <v/>
      </c>
    </row>
    <row r="432" spans="1:43" ht="14.25" customHeight="1" x14ac:dyDescent="0.25">
      <c r="A432" s="99" t="s">
        <v>1167</v>
      </c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5"/>
      <c r="X432" s="116"/>
      <c r="Y432" s="117"/>
      <c r="Z432" s="115"/>
      <c r="AA432" s="112" t="s">
        <v>1168</v>
      </c>
      <c r="AB432" s="113">
        <f>'Demand Input VP'!B219</f>
        <v>0</v>
      </c>
      <c r="AC432" s="112">
        <f>'Demand Input VP'!C219</f>
        <v>0</v>
      </c>
      <c r="AD432" s="112">
        <f>'Demand Input VP'!D219</f>
        <v>0</v>
      </c>
      <c r="AE432" s="112">
        <f>'Demand Input VP'!E219</f>
        <v>0</v>
      </c>
      <c r="AF432" s="112">
        <f>'Demand Input VP'!F219</f>
        <v>1400</v>
      </c>
      <c r="AG432" s="112">
        <f>'Demand Input VP'!G219</f>
        <v>500</v>
      </c>
      <c r="AH432" s="112">
        <f>'Demand Input VP'!H219</f>
        <v>0</v>
      </c>
      <c r="AI432" s="112">
        <f>'Demand Input VP'!I219</f>
        <v>0</v>
      </c>
      <c r="AJ432" s="112">
        <f>'Demand Input VP'!J219</f>
        <v>0</v>
      </c>
      <c r="AK432" s="112">
        <f>'Demand Input VP'!K219</f>
        <v>0</v>
      </c>
      <c r="AL432" s="112">
        <f>'Demand Input VP'!L219</f>
        <v>0</v>
      </c>
      <c r="AM432" s="112">
        <f>'Demand Input VP'!M219</f>
        <v>0</v>
      </c>
      <c r="AN432" s="112">
        <f>'Demand Input VP'!N219</f>
        <v>0</v>
      </c>
      <c r="AO432" t="s">
        <v>991</v>
      </c>
      <c r="AP432" t="s">
        <v>992</v>
      </c>
      <c r="AQ432" t="str">
        <f>AQ428</f>
        <v/>
      </c>
    </row>
    <row r="433" spans="1:43" ht="14.25" customHeight="1" x14ac:dyDescent="0.25">
      <c r="A433" s="99" t="s">
        <v>1169</v>
      </c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5"/>
      <c r="X433" s="116"/>
      <c r="Y433" s="117"/>
      <c r="Z433" s="119"/>
      <c r="AA433" s="120" t="s">
        <v>1170</v>
      </c>
      <c r="AB433" s="121">
        <f>'Demand Input VP'!B218</f>
        <v>0</v>
      </c>
      <c r="AC433" s="120">
        <f>'Demand Input VP'!C218</f>
        <v>0</v>
      </c>
      <c r="AD433" s="120">
        <f>'Demand Input VP'!D218</f>
        <v>0</v>
      </c>
      <c r="AE433" s="120">
        <f>'Demand Input VP'!E218</f>
        <v>0</v>
      </c>
      <c r="AF433" s="120">
        <f>'Demand Input VP'!F218</f>
        <v>0</v>
      </c>
      <c r="AG433" s="120">
        <f>'Demand Input VP'!G218</f>
        <v>0</v>
      </c>
      <c r="AH433" s="120">
        <f>'Demand Input VP'!H218</f>
        <v>0</v>
      </c>
      <c r="AI433" s="120">
        <f>'Demand Input VP'!I218</f>
        <v>0</v>
      </c>
      <c r="AJ433" s="120">
        <f>'Demand Input VP'!J218</f>
        <v>200</v>
      </c>
      <c r="AK433" s="120">
        <f>'Demand Input VP'!K218</f>
        <v>200</v>
      </c>
      <c r="AL433" s="120">
        <f>'Demand Input VP'!L218</f>
        <v>200</v>
      </c>
      <c r="AM433" s="120">
        <f>'Demand Input VP'!M218</f>
        <v>200</v>
      </c>
      <c r="AN433" s="120">
        <f>'Demand Input VP'!N218</f>
        <v>200</v>
      </c>
      <c r="AO433" t="s">
        <v>993</v>
      </c>
      <c r="AP433" t="s">
        <v>994</v>
      </c>
      <c r="AQ433" t="str">
        <f>AQ428</f>
        <v/>
      </c>
    </row>
    <row r="434" spans="1:43" ht="14.25" customHeight="1" x14ac:dyDescent="0.25">
      <c r="A434" s="1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  <c r="V434" s="122"/>
      <c r="W434" s="123"/>
      <c r="X434" s="116"/>
      <c r="Y434" s="117"/>
      <c r="Z434" s="123"/>
      <c r="AA434" s="112" t="s">
        <v>1171</v>
      </c>
      <c r="AB434" s="113">
        <f>'Demand Input MP'!B219</f>
        <v>0</v>
      </c>
      <c r="AC434" s="112">
        <f>'Demand Input MP'!C219</f>
        <v>0</v>
      </c>
      <c r="AD434" s="112">
        <f>'Demand Input MP'!D219</f>
        <v>0</v>
      </c>
      <c r="AE434" s="112">
        <f>'Demand Input MP'!E219</f>
        <v>0</v>
      </c>
      <c r="AF434" s="112">
        <f>'Demand Input MP'!F219</f>
        <v>0</v>
      </c>
      <c r="AG434" s="112">
        <f>'Demand Input MP'!G219</f>
        <v>0</v>
      </c>
      <c r="AH434" s="112">
        <f>'Demand Input MP'!H219</f>
        <v>0</v>
      </c>
      <c r="AI434" s="112">
        <f>'Demand Input MP'!I219</f>
        <v>0</v>
      </c>
      <c r="AJ434" s="112">
        <f>'Demand Input MP'!J219</f>
        <v>0</v>
      </c>
      <c r="AK434" s="112">
        <f>'Demand Input MP'!K219</f>
        <v>0</v>
      </c>
      <c r="AL434" s="112">
        <f>'Demand Input MP'!L219</f>
        <v>0</v>
      </c>
      <c r="AM434" s="112">
        <f>'Demand Input MP'!M219</f>
        <v>0</v>
      </c>
      <c r="AN434" s="112">
        <f>'Demand Input MP'!N219</f>
        <v>0</v>
      </c>
      <c r="AO434" t="s">
        <v>995</v>
      </c>
      <c r="AP434" t="s">
        <v>996</v>
      </c>
      <c r="AQ434" t="str">
        <f>AQ428</f>
        <v/>
      </c>
    </row>
    <row r="435" spans="1:43" ht="14.25" customHeight="1" x14ac:dyDescent="0.25">
      <c r="A435" s="1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  <c r="V435" s="124" t="s">
        <v>91</v>
      </c>
      <c r="W435" s="125">
        <f>IFERROR(IF(SUM('Run Rate History'!E46:AD46)&gt;0,(SUMPRODUCT((B430:AA430&gt;=PERCENTILE(B430:AA430,0.1))*(B430:AA430&lt;=PERCENTILE(B430:AA430,0.9))*B430:AA430)+SUMPRODUCT(('Run Rate History'!E46:AD46&gt;=PERCENTILE(B430:AA430,0.1))*('Run Rate History'!E46:AD46&lt;=PERCENTILE(B430:AA430,0.9))*'Run Rate History'!E46:AD46))/(SUMPRODUCT((B430:AA430&gt;=PERCENTILE(B430:AA430,0.1))*(B430:AA430&lt;=PERCENTILE(B430:AA430,0.9))*1)+SUMPRODUCT(('Run Rate History'!E46:AD46&gt;=PERCENTILE(B430:AA430,0.1))*('Run Rate History'!E46:AD46&lt;=PERCENTILE(B430:AA430,0.9))*1)),TRIMMEAN(B430:AA430,0.15)),0)</f>
        <v>1133.5277777777778</v>
      </c>
      <c r="X435" s="126" t="s">
        <v>1172</v>
      </c>
      <c r="Y435" s="127">
        <f>SUM(B430:AA430)/26</f>
        <v>1884.3461538461538</v>
      </c>
      <c r="Z435" s="128"/>
      <c r="AA435" s="112" t="s">
        <v>1173</v>
      </c>
      <c r="AB435" s="113">
        <f>'Demand Input MP'!B218</f>
        <v>0</v>
      </c>
      <c r="AC435" s="112">
        <f>'Demand Input MP'!C218</f>
        <v>0</v>
      </c>
      <c r="AD435" s="112">
        <f>'Demand Input MP'!D218</f>
        <v>0</v>
      </c>
      <c r="AE435" s="112">
        <f>'Demand Input MP'!E218</f>
        <v>0</v>
      </c>
      <c r="AF435" s="112">
        <f>'Demand Input MP'!F218</f>
        <v>0</v>
      </c>
      <c r="AG435" s="112">
        <f>'Demand Input MP'!G218</f>
        <v>0</v>
      </c>
      <c r="AH435" s="112">
        <f>'Demand Input MP'!H218</f>
        <v>0</v>
      </c>
      <c r="AI435" s="112">
        <f>'Demand Input MP'!I218</f>
        <v>0</v>
      </c>
      <c r="AJ435" s="112">
        <f>'Demand Input MP'!J218</f>
        <v>0</v>
      </c>
      <c r="AK435" s="112">
        <f>'Demand Input MP'!K218</f>
        <v>0</v>
      </c>
      <c r="AL435" s="112">
        <f>'Demand Input MP'!L218</f>
        <v>0</v>
      </c>
      <c r="AM435" s="112">
        <f>'Demand Input MP'!M218</f>
        <v>0</v>
      </c>
      <c r="AN435" s="112">
        <f>'Demand Input MP'!N218</f>
        <v>0</v>
      </c>
      <c r="AO435" t="s">
        <v>997</v>
      </c>
      <c r="AP435" t="s">
        <v>998</v>
      </c>
      <c r="AQ435" t="str">
        <f>AQ428</f>
        <v/>
      </c>
    </row>
    <row r="436" spans="1:43" ht="14.25" customHeight="1" x14ac:dyDescent="0.25">
      <c r="A436" s="1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  <c r="V436" s="124" t="s">
        <v>94</v>
      </c>
      <c r="W436" s="125">
        <f>IFERROR((1*MIN(MAX(X430,0.5*IF(SUM('Run Rate History'!E46:AD46)&gt;0,(MEDIAN(IF(B430:AA430&gt;0,B430:AA430))+MEDIAN(IF('Run Rate History'!E46:AD46&gt;0,'Run Rate History'!E46:AD46)))/2,MEDIAN(IF(B430:AA430&gt;0,B430:AA430)))),2*IF(SUM('Run Rate History'!E46:AD46)&gt;0,(MEDIAN(IF(B430:AA430&gt;0,B430:AA430))+MEDIAN(IF('Run Rate History'!E46:AD46&gt;0,'Run Rate History'!E46:AD46)))/2,MEDIAN(IF(B430:AA430&gt;0,B430:AA430))))+2*MIN(MAX(Y430,0.5*IF(SUM('Run Rate History'!E46:AD46)&gt;0,(MEDIAN(IF(B430:AA430&gt;0,B430:AA430))+MEDIAN(IF('Run Rate History'!E46:AD46&gt;0,'Run Rate History'!E46:AD46)))/2,MEDIAN(IF(B430:AA430&gt;0,B430:AA430)))),2*IF(SUM('Run Rate History'!E46:AD46)&gt;0,(MEDIAN(IF(B430:AA430&gt;0,B430:AA430))+MEDIAN(IF('Run Rate History'!E46:AD46&gt;0,'Run Rate History'!E46:AD46)))/2,MEDIAN(IF(B430:AA430&gt;0,B430:AA430))))+3*MIN(MAX(Z430,0.5*IF(SUM('Run Rate History'!E46:AD46)&gt;0,(MEDIAN(IF(B430:AA430&gt;0,B430:AA430))+MEDIAN(IF('Run Rate History'!E46:AD46&gt;0,'Run Rate History'!E46:AD46)))/2,MEDIAN(IF(B430:AA430&gt;0,B430:AA430)))),2*IF(SUM('Run Rate History'!E46:AD46)&gt;0,(MEDIAN(IF(B430:AA430&gt;0,B430:AA430))+MEDIAN(IF('Run Rate History'!E46:AD46&gt;0,'Run Rate History'!E46:AD46)))/2,MEDIAN(IF(B430:AA430&gt;0,B430:AA430))))+4*MIN(MAX(AA430,0.5*IF(SUM('Run Rate History'!E46:AD46)&gt;0,(MEDIAN(IF(B430:AA430&gt;0,B430:AA430))+MEDIAN(IF('Run Rate History'!E46:AD46&gt;0,'Run Rate History'!E46:AD46)))/2,MEDIAN(IF(B430:AA430&gt;0,B430:AA430)))),2*IF(SUM('Run Rate History'!E46:AD46)&gt;0,(MEDIAN(IF(B430:AA430&gt;0,B430:AA430))+MEDIAN(IF('Run Rate History'!E46:AD46&gt;0,'Run Rate History'!E46:AD46)))/2,MEDIAN(IF(B430:AA430&gt;0,B430:AA430)))))/10,0)</f>
        <v>1621</v>
      </c>
      <c r="X436" s="129" t="s">
        <v>1174</v>
      </c>
      <c r="Y436" s="130">
        <f>IFERROR(VLOOKUP(A428,'Stanje zaliha'!A:E,5,FALSE()),0)</f>
        <v>9821</v>
      </c>
      <c r="Z436" s="131"/>
      <c r="AA436" s="113" t="s">
        <v>1175</v>
      </c>
      <c r="AB436" s="118">
        <f t="shared" ref="AB436:AN436" si="84">SUM(AB432:AB435)</f>
        <v>0</v>
      </c>
      <c r="AC436" s="118">
        <f t="shared" si="84"/>
        <v>0</v>
      </c>
      <c r="AD436" s="118">
        <f t="shared" si="84"/>
        <v>0</v>
      </c>
      <c r="AE436" s="118">
        <f t="shared" si="84"/>
        <v>0</v>
      </c>
      <c r="AF436" s="118">
        <f t="shared" si="84"/>
        <v>1400</v>
      </c>
      <c r="AG436" s="118">
        <f t="shared" si="84"/>
        <v>500</v>
      </c>
      <c r="AH436" s="118">
        <f t="shared" si="84"/>
        <v>0</v>
      </c>
      <c r="AI436" s="118">
        <f t="shared" si="84"/>
        <v>0</v>
      </c>
      <c r="AJ436" s="118">
        <f t="shared" si="84"/>
        <v>200</v>
      </c>
      <c r="AK436" s="118">
        <f t="shared" si="84"/>
        <v>200</v>
      </c>
      <c r="AL436" s="118">
        <f t="shared" si="84"/>
        <v>200</v>
      </c>
      <c r="AM436" s="118">
        <f t="shared" si="84"/>
        <v>200</v>
      </c>
      <c r="AN436" s="118">
        <f t="shared" si="84"/>
        <v>200</v>
      </c>
      <c r="AO436" t="s">
        <v>999</v>
      </c>
      <c r="AP436" t="s">
        <v>1000</v>
      </c>
      <c r="AQ436" t="str">
        <f>AQ428</f>
        <v/>
      </c>
    </row>
    <row r="437" spans="1:43" ht="14.25" customHeight="1" x14ac:dyDescent="0.25">
      <c r="A437" s="1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  <c r="V437" s="124" t="s">
        <v>95</v>
      </c>
      <c r="W437" s="125">
        <f>IFERROR(0.6*W436+0.4*W435,0)</f>
        <v>1426.0111111111109</v>
      </c>
      <c r="X437" s="132" t="s">
        <v>1176</v>
      </c>
      <c r="Y437" s="133">
        <f>IFERROR(SUMIF('Popis poslanih narudžbi'!A:A,A428,'Popis poslanih narudžbi'!C:C),0)</f>
        <v>40000</v>
      </c>
      <c r="Z437" s="131"/>
      <c r="AA437" s="134" t="s">
        <v>1177</v>
      </c>
      <c r="AB437" s="118">
        <f t="shared" ref="AB437:AN437" si="85">AB430+AB436</f>
        <v>2847</v>
      </c>
      <c r="AC437" s="118">
        <f t="shared" si="85"/>
        <v>2886</v>
      </c>
      <c r="AD437" s="118">
        <f t="shared" si="85"/>
        <v>2919</v>
      </c>
      <c r="AE437" s="118">
        <f t="shared" si="85"/>
        <v>2948</v>
      </c>
      <c r="AF437" s="118">
        <f t="shared" si="85"/>
        <v>4075</v>
      </c>
      <c r="AG437" s="118">
        <f t="shared" si="85"/>
        <v>3193</v>
      </c>
      <c r="AH437" s="118">
        <f t="shared" si="85"/>
        <v>3010</v>
      </c>
      <c r="AI437" s="118">
        <f t="shared" si="85"/>
        <v>3024</v>
      </c>
      <c r="AJ437" s="118">
        <f t="shared" si="85"/>
        <v>2933</v>
      </c>
      <c r="AK437" s="118">
        <f t="shared" si="85"/>
        <v>2943</v>
      </c>
      <c r="AL437" s="118">
        <f t="shared" si="85"/>
        <v>2951</v>
      </c>
      <c r="AM437" s="118">
        <f t="shared" si="85"/>
        <v>2958</v>
      </c>
      <c r="AN437" s="118">
        <f t="shared" si="85"/>
        <v>2964</v>
      </c>
      <c r="AO437" t="s">
        <v>1001</v>
      </c>
      <c r="AP437" t="s">
        <v>1002</v>
      </c>
      <c r="AQ437" t="str">
        <f>AQ428</f>
        <v/>
      </c>
    </row>
    <row r="438" spans="1:43" ht="14.25" customHeight="1" x14ac:dyDescent="0.25">
      <c r="A438" s="107" t="str">
        <f>'Run Rate'!A47</f>
        <v>POL12650</v>
      </c>
      <c r="B438" s="135" t="str">
        <f>'Run Rate'!B47</f>
        <v>Polleo Creatine monohydrate 250g Unflavoured</v>
      </c>
      <c r="C438" s="135" t="str">
        <f>'Run Rate'!C47</f>
        <v>SPORTSKA PREHRANA</v>
      </c>
      <c r="D438" s="135" t="str">
        <f>'Run Rate'!D47</f>
        <v>01 GOLD</v>
      </c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  <c r="V438" s="122"/>
      <c r="W438" s="122"/>
      <c r="X438" s="122"/>
      <c r="Y438" s="122"/>
      <c r="Z438" s="122"/>
      <c r="AA438" s="122"/>
      <c r="AB438" s="122"/>
      <c r="AC438" s="122"/>
      <c r="AD438" s="122"/>
      <c r="AE438" s="122"/>
      <c r="AF438" s="122"/>
      <c r="AG438" s="122"/>
      <c r="AH438" s="122"/>
      <c r="AI438" s="122"/>
      <c r="AJ438" s="122"/>
      <c r="AK438" s="122"/>
      <c r="AL438" s="122"/>
      <c r="AM438" s="122"/>
      <c r="AN438" s="122"/>
      <c r="AO438" t="s">
        <v>1003</v>
      </c>
      <c r="AP438" t="s">
        <v>1004</v>
      </c>
      <c r="AQ438" t="str">
        <f>IF(AND(OR($B$1="ALL",$B$1=C438),OR($E$1="ALL",$E$1=D438),OR($B$2="ALL",$B$2=A438),OR($E$2="ALL",IFERROR(SEARCH($E$2,B438),0)&gt;0)),"MATCH","")</f>
        <v/>
      </c>
    </row>
    <row r="439" spans="1:43" ht="14.25" customHeight="1" x14ac:dyDescent="0.25">
      <c r="A439" s="108" t="s">
        <v>1137</v>
      </c>
      <c r="B439" s="136" t="s">
        <v>1138</v>
      </c>
      <c r="C439" s="136" t="s">
        <v>1139</v>
      </c>
      <c r="D439" s="136" t="s">
        <v>1140</v>
      </c>
      <c r="E439" s="136" t="s">
        <v>1141</v>
      </c>
      <c r="F439" s="136" t="s">
        <v>1142</v>
      </c>
      <c r="G439" s="136" t="s">
        <v>1143</v>
      </c>
      <c r="H439" s="136" t="s">
        <v>1144</v>
      </c>
      <c r="I439" s="136" t="s">
        <v>1145</v>
      </c>
      <c r="J439" s="136" t="s">
        <v>1146</v>
      </c>
      <c r="K439" s="136" t="s">
        <v>1147</v>
      </c>
      <c r="L439" s="136" t="s">
        <v>1148</v>
      </c>
      <c r="M439" s="136" t="s">
        <v>1149</v>
      </c>
      <c r="N439" s="136" t="s">
        <v>1150</v>
      </c>
      <c r="O439" s="136" t="s">
        <v>1151</v>
      </c>
      <c r="P439" s="136" t="s">
        <v>1152</v>
      </c>
      <c r="Q439" s="136" t="s">
        <v>1153</v>
      </c>
      <c r="R439" s="136" t="s">
        <v>1154</v>
      </c>
      <c r="S439" s="136" t="s">
        <v>1155</v>
      </c>
      <c r="T439" s="136" t="s">
        <v>1156</v>
      </c>
      <c r="U439" s="136" t="s">
        <v>1157</v>
      </c>
      <c r="V439" s="136" t="s">
        <v>1158</v>
      </c>
      <c r="W439" s="136" t="s">
        <v>1159</v>
      </c>
      <c r="X439" s="136" t="s">
        <v>1160</v>
      </c>
      <c r="Y439" s="136" t="s">
        <v>1161</v>
      </c>
      <c r="Z439" s="136" t="s">
        <v>1162</v>
      </c>
      <c r="AA439" s="136" t="s">
        <v>1163</v>
      </c>
      <c r="AB439" s="137" t="s">
        <v>156</v>
      </c>
      <c r="AC439" s="137" t="s">
        <v>157</v>
      </c>
      <c r="AD439" s="137" t="s">
        <v>158</v>
      </c>
      <c r="AE439" s="137" t="s">
        <v>139</v>
      </c>
      <c r="AF439" s="138" t="s">
        <v>140</v>
      </c>
      <c r="AG439" s="138" t="s">
        <v>141</v>
      </c>
      <c r="AH439" s="138" t="s">
        <v>142</v>
      </c>
      <c r="AI439" s="138" t="s">
        <v>143</v>
      </c>
      <c r="AJ439" s="139" t="s">
        <v>144</v>
      </c>
      <c r="AK439" s="139" t="s">
        <v>145</v>
      </c>
      <c r="AL439" s="139" t="s">
        <v>146</v>
      </c>
      <c r="AM439" s="140" t="s">
        <v>147</v>
      </c>
      <c r="AN439" s="140" t="s">
        <v>148</v>
      </c>
      <c r="AO439" t="s">
        <v>1005</v>
      </c>
      <c r="AP439" t="s">
        <v>1006</v>
      </c>
      <c r="AQ439" t="str">
        <f>AQ438</f>
        <v/>
      </c>
    </row>
    <row r="440" spans="1:43" ht="14.25" customHeight="1" x14ac:dyDescent="0.25">
      <c r="A440" s="99" t="s">
        <v>1164</v>
      </c>
      <c r="B440" s="112">
        <f>'Run Rate'!E47</f>
        <v>103</v>
      </c>
      <c r="C440" s="112">
        <f>'Run Rate'!F47</f>
        <v>125</v>
      </c>
      <c r="D440" s="112">
        <f>'Run Rate'!G47</f>
        <v>99</v>
      </c>
      <c r="E440" s="112">
        <f>'Run Rate'!H47</f>
        <v>105</v>
      </c>
      <c r="F440" s="112">
        <f>'Run Rate'!I47</f>
        <v>49</v>
      </c>
      <c r="G440" s="112">
        <f>'Run Rate'!J47</f>
        <v>99</v>
      </c>
      <c r="H440" s="112">
        <f>'Run Rate'!K47</f>
        <v>98</v>
      </c>
      <c r="I440" s="112">
        <f>'Run Rate'!L47</f>
        <v>67</v>
      </c>
      <c r="J440" s="112">
        <f>'Run Rate'!M47</f>
        <v>81</v>
      </c>
      <c r="K440" s="112">
        <f>'Run Rate'!N47</f>
        <v>112</v>
      </c>
      <c r="L440" s="112">
        <f>'Run Rate'!O47</f>
        <v>92</v>
      </c>
      <c r="M440" s="112">
        <f>'Run Rate'!P47</f>
        <v>201</v>
      </c>
      <c r="N440" s="112">
        <f>'Run Rate'!Q47</f>
        <v>87</v>
      </c>
      <c r="O440" s="112">
        <f>'Run Rate'!R47</f>
        <v>80</v>
      </c>
      <c r="P440" s="112">
        <f>'Run Rate'!S47</f>
        <v>36</v>
      </c>
      <c r="Q440" s="112">
        <f>'Run Rate'!T47</f>
        <v>125</v>
      </c>
      <c r="R440" s="112">
        <f>'Run Rate'!U47</f>
        <v>70</v>
      </c>
      <c r="S440" s="112">
        <f>'Run Rate'!V47</f>
        <v>21</v>
      </c>
      <c r="T440" s="112">
        <f>'Run Rate'!W47</f>
        <v>10</v>
      </c>
      <c r="U440" s="112">
        <f>'Run Rate'!X47</f>
        <v>3</v>
      </c>
      <c r="V440" s="112">
        <f>'Run Rate'!Y47</f>
        <v>3</v>
      </c>
      <c r="W440" s="112">
        <f>'Run Rate'!Z47</f>
        <v>56</v>
      </c>
      <c r="X440" s="112">
        <f>'Run Rate'!AA47</f>
        <v>162</v>
      </c>
      <c r="Y440" s="112">
        <f>'Run Rate'!AB47</f>
        <v>81</v>
      </c>
      <c r="Z440" s="112">
        <f>'Run Rate'!AC47</f>
        <v>95</v>
      </c>
      <c r="AA440" s="112">
        <f>'Run Rate'!AD47</f>
        <v>68</v>
      </c>
      <c r="AB440" s="113">
        <v>81</v>
      </c>
      <c r="AC440" s="112">
        <v>78</v>
      </c>
      <c r="AD440" s="112">
        <v>96</v>
      </c>
      <c r="AE440" s="112">
        <v>93</v>
      </c>
      <c r="AF440" s="112">
        <v>96</v>
      </c>
      <c r="AG440" s="112">
        <v>93</v>
      </c>
      <c r="AH440" s="112">
        <v>95</v>
      </c>
      <c r="AI440" s="112">
        <v>95</v>
      </c>
      <c r="AJ440" s="112">
        <v>93</v>
      </c>
      <c r="AK440" s="112">
        <v>94</v>
      </c>
      <c r="AL440" s="112">
        <v>93</v>
      </c>
      <c r="AM440" s="112">
        <v>93</v>
      </c>
      <c r="AN440" s="112">
        <v>98</v>
      </c>
      <c r="AO440" t="s">
        <v>1007</v>
      </c>
      <c r="AP440" t="s">
        <v>1008</v>
      </c>
      <c r="AQ440" t="str">
        <f>AQ438</f>
        <v/>
      </c>
    </row>
    <row r="441" spans="1:43" ht="14.25" customHeight="1" x14ac:dyDescent="0.25">
      <c r="A441" s="99" t="s">
        <v>1165</v>
      </c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5"/>
      <c r="X441" s="115"/>
      <c r="Y441" s="115"/>
      <c r="Z441" s="115"/>
      <c r="AA441" s="112" t="s">
        <v>1166</v>
      </c>
      <c r="AB441" s="113"/>
      <c r="AC441" s="112"/>
      <c r="AD441" s="112"/>
      <c r="AE441" s="112"/>
      <c r="AF441" s="112"/>
      <c r="AG441" s="112"/>
      <c r="AH441" s="112"/>
      <c r="AI441" s="112"/>
      <c r="AJ441" s="112"/>
      <c r="AK441" s="112"/>
      <c r="AL441" s="112"/>
      <c r="AM441" s="112"/>
      <c r="AN441" s="112"/>
      <c r="AO441" t="s">
        <v>1009</v>
      </c>
      <c r="AP441" t="s">
        <v>1010</v>
      </c>
      <c r="AQ441" t="str">
        <f>AQ438</f>
        <v/>
      </c>
    </row>
    <row r="442" spans="1:43" ht="14.25" customHeight="1" x14ac:dyDescent="0.25">
      <c r="A442" s="99" t="s">
        <v>1167</v>
      </c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5"/>
      <c r="X442" s="116"/>
      <c r="Y442" s="117"/>
      <c r="Z442" s="115"/>
      <c r="AA442" s="112" t="s">
        <v>1168</v>
      </c>
      <c r="AB442" s="113">
        <f>'Demand Input VP'!B224</f>
        <v>0</v>
      </c>
      <c r="AC442" s="112">
        <f>'Demand Input VP'!C224</f>
        <v>0</v>
      </c>
      <c r="AD442" s="112">
        <f>'Demand Input VP'!D224</f>
        <v>0</v>
      </c>
      <c r="AE442" s="112">
        <f>'Demand Input VP'!E224</f>
        <v>0</v>
      </c>
      <c r="AF442" s="112">
        <f>'Demand Input VP'!F224</f>
        <v>0</v>
      </c>
      <c r="AG442" s="112">
        <f>'Demand Input VP'!G224</f>
        <v>0</v>
      </c>
      <c r="AH442" s="112">
        <f>'Demand Input VP'!H224</f>
        <v>0</v>
      </c>
      <c r="AI442" s="112">
        <f>'Demand Input VP'!I224</f>
        <v>0</v>
      </c>
      <c r="AJ442" s="112">
        <f>'Demand Input VP'!J224</f>
        <v>0</v>
      </c>
      <c r="AK442" s="112">
        <f>'Demand Input VP'!K224</f>
        <v>0</v>
      </c>
      <c r="AL442" s="112">
        <f>'Demand Input VP'!L224</f>
        <v>0</v>
      </c>
      <c r="AM442" s="112">
        <f>'Demand Input VP'!M224</f>
        <v>0</v>
      </c>
      <c r="AN442" s="112">
        <f>'Demand Input VP'!N224</f>
        <v>0</v>
      </c>
      <c r="AO442" t="s">
        <v>1011</v>
      </c>
      <c r="AP442" t="s">
        <v>1012</v>
      </c>
      <c r="AQ442" t="str">
        <f>AQ438</f>
        <v/>
      </c>
    </row>
    <row r="443" spans="1:43" ht="14.25" customHeight="1" x14ac:dyDescent="0.25">
      <c r="A443" s="99" t="s">
        <v>1169</v>
      </c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5"/>
      <c r="X443" s="116"/>
      <c r="Y443" s="117"/>
      <c r="Z443" s="119"/>
      <c r="AA443" s="120" t="s">
        <v>1170</v>
      </c>
      <c r="AB443" s="121">
        <f>'Demand Input VP'!B223</f>
        <v>0</v>
      </c>
      <c r="AC443" s="120">
        <f>'Demand Input VP'!C223</f>
        <v>0</v>
      </c>
      <c r="AD443" s="120">
        <f>'Demand Input VP'!D223</f>
        <v>0</v>
      </c>
      <c r="AE443" s="120">
        <f>'Demand Input VP'!E223</f>
        <v>0</v>
      </c>
      <c r="AF443" s="120">
        <f>'Demand Input VP'!F223</f>
        <v>0</v>
      </c>
      <c r="AG443" s="120">
        <f>'Demand Input VP'!G223</f>
        <v>0</v>
      </c>
      <c r="AH443" s="120">
        <f>'Demand Input VP'!H223</f>
        <v>0</v>
      </c>
      <c r="AI443" s="120">
        <f>'Demand Input VP'!I223</f>
        <v>0</v>
      </c>
      <c r="AJ443" s="120">
        <f>'Demand Input VP'!J223</f>
        <v>0</v>
      </c>
      <c r="AK443" s="120">
        <f>'Demand Input VP'!K223</f>
        <v>0</v>
      </c>
      <c r="AL443" s="120">
        <f>'Demand Input VP'!L223</f>
        <v>0</v>
      </c>
      <c r="AM443" s="120">
        <f>'Demand Input VP'!M223</f>
        <v>0</v>
      </c>
      <c r="AN443" s="120">
        <f>'Demand Input VP'!N223</f>
        <v>0</v>
      </c>
      <c r="AO443" t="s">
        <v>1013</v>
      </c>
      <c r="AP443" t="s">
        <v>1014</v>
      </c>
      <c r="AQ443" t="str">
        <f>AQ438</f>
        <v/>
      </c>
    </row>
    <row r="444" spans="1:43" ht="14.25" customHeight="1" x14ac:dyDescent="0.25">
      <c r="A444" s="1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  <c r="V444" s="122"/>
      <c r="W444" s="123"/>
      <c r="X444" s="116"/>
      <c r="Y444" s="117"/>
      <c r="Z444" s="123"/>
      <c r="AA444" s="112" t="s">
        <v>1171</v>
      </c>
      <c r="AB444" s="113">
        <f>'Demand Input MP'!B224</f>
        <v>0</v>
      </c>
      <c r="AC444" s="112">
        <f>'Demand Input MP'!C224</f>
        <v>0</v>
      </c>
      <c r="AD444" s="112">
        <f>'Demand Input MP'!D224</f>
        <v>0</v>
      </c>
      <c r="AE444" s="112">
        <f>'Demand Input MP'!E224</f>
        <v>0</v>
      </c>
      <c r="AF444" s="112">
        <f>'Demand Input MP'!F224</f>
        <v>0</v>
      </c>
      <c r="AG444" s="112">
        <f>'Demand Input MP'!G224</f>
        <v>0</v>
      </c>
      <c r="AH444" s="112">
        <f>'Demand Input MP'!H224</f>
        <v>0</v>
      </c>
      <c r="AI444" s="112">
        <f>'Demand Input MP'!I224</f>
        <v>0</v>
      </c>
      <c r="AJ444" s="112">
        <f>'Demand Input MP'!J224</f>
        <v>0</v>
      </c>
      <c r="AK444" s="112">
        <f>'Demand Input MP'!K224</f>
        <v>0</v>
      </c>
      <c r="AL444" s="112">
        <f>'Demand Input MP'!L224</f>
        <v>0</v>
      </c>
      <c r="AM444" s="112">
        <f>'Demand Input MP'!M224</f>
        <v>0</v>
      </c>
      <c r="AN444" s="112">
        <f>'Demand Input MP'!N224</f>
        <v>0</v>
      </c>
      <c r="AO444" t="s">
        <v>1015</v>
      </c>
      <c r="AP444" t="s">
        <v>1016</v>
      </c>
      <c r="AQ444" t="str">
        <f>AQ438</f>
        <v/>
      </c>
    </row>
    <row r="445" spans="1:43" ht="14.25" customHeight="1" x14ac:dyDescent="0.25">
      <c r="A445" s="1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  <c r="V445" s="124" t="s">
        <v>91</v>
      </c>
      <c r="W445" s="125">
        <f>IFERROR(IF(SUM('Run Rate History'!E47:AD47)&gt;0,(SUMPRODUCT((B440:AA440&gt;=PERCENTILE(B440:AA440,0.1))*(B440:AA440&lt;=PERCENTILE(B440:AA440,0.9))*B440:AA440)+SUMPRODUCT(('Run Rate History'!E47:AD47&gt;=PERCENTILE(B440:AA440,0.1))*('Run Rate History'!E47:AD47&lt;=PERCENTILE(B440:AA440,0.9))*'Run Rate History'!E47:AD47))/(SUMPRODUCT((B440:AA440&gt;=PERCENTILE(B440:AA440,0.1))*(B440:AA440&lt;=PERCENTILE(B440:AA440,0.9))*1)+SUMPRODUCT(('Run Rate History'!E47:AD47&gt;=PERCENTILE(B440:AA440,0.1))*('Run Rate History'!E47:AD47&lt;=PERCENTILE(B440:AA440,0.9))*1)),TRIMMEAN(B440:AA440,0.15)),0)</f>
        <v>85.486486486486484</v>
      </c>
      <c r="X445" s="126" t="s">
        <v>1172</v>
      </c>
      <c r="Y445" s="127">
        <f>SUM(B440:AA440)/26</f>
        <v>81.84615384615384</v>
      </c>
      <c r="Z445" s="128"/>
      <c r="AA445" s="112" t="s">
        <v>1173</v>
      </c>
      <c r="AB445" s="113">
        <f>'Demand Input MP'!B223</f>
        <v>0</v>
      </c>
      <c r="AC445" s="112">
        <f>'Demand Input MP'!C223</f>
        <v>0</v>
      </c>
      <c r="AD445" s="112">
        <f>'Demand Input MP'!D223</f>
        <v>0</v>
      </c>
      <c r="AE445" s="112">
        <f>'Demand Input MP'!E223</f>
        <v>0</v>
      </c>
      <c r="AF445" s="112">
        <f>'Demand Input MP'!F223</f>
        <v>0</v>
      </c>
      <c r="AG445" s="112">
        <f>'Demand Input MP'!G223</f>
        <v>0</v>
      </c>
      <c r="AH445" s="112">
        <f>'Demand Input MP'!H223</f>
        <v>0</v>
      </c>
      <c r="AI445" s="112">
        <f>'Demand Input MP'!I223</f>
        <v>0</v>
      </c>
      <c r="AJ445" s="112">
        <f>'Demand Input MP'!J223</f>
        <v>0</v>
      </c>
      <c r="AK445" s="112">
        <f>'Demand Input MP'!K223</f>
        <v>0</v>
      </c>
      <c r="AL445" s="112">
        <f>'Demand Input MP'!L223</f>
        <v>0</v>
      </c>
      <c r="AM445" s="112">
        <f>'Demand Input MP'!M223</f>
        <v>0</v>
      </c>
      <c r="AN445" s="112">
        <f>'Demand Input MP'!N223</f>
        <v>0</v>
      </c>
      <c r="AO445" t="s">
        <v>1017</v>
      </c>
      <c r="AP445" t="s">
        <v>1018</v>
      </c>
      <c r="AQ445" t="str">
        <f>AQ438</f>
        <v/>
      </c>
    </row>
    <row r="446" spans="1:43" ht="14.25" customHeight="1" x14ac:dyDescent="0.25">
      <c r="A446" s="1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  <c r="V446" s="124" t="s">
        <v>94</v>
      </c>
      <c r="W446" s="125">
        <f>IFERROR((1*MIN(MAX(X440,0.5*IF(SUM('Run Rate History'!E47:AD47)&gt;0,(MEDIAN(IF(B440:AA440&gt;0,B440:AA440))+MEDIAN(IF('Run Rate History'!E47:AD47&gt;0,'Run Rate History'!E47:AD47)))/2,MEDIAN(IF(B440:AA440&gt;0,B440:AA440)))),2*IF(SUM('Run Rate History'!E47:AD47)&gt;0,(MEDIAN(IF(B440:AA440&gt;0,B440:AA440))+MEDIAN(IF('Run Rate History'!E47:AD47&gt;0,'Run Rate History'!E47:AD47)))/2,MEDIAN(IF(B440:AA440&gt;0,B440:AA440))))+2*MIN(MAX(Y440,0.5*IF(SUM('Run Rate History'!E47:AD47)&gt;0,(MEDIAN(IF(B440:AA440&gt;0,B440:AA440))+MEDIAN(IF('Run Rate History'!E47:AD47&gt;0,'Run Rate History'!E47:AD47)))/2,MEDIAN(IF(B440:AA440&gt;0,B440:AA440)))),2*IF(SUM('Run Rate History'!E47:AD47)&gt;0,(MEDIAN(IF(B440:AA440&gt;0,B440:AA440))+MEDIAN(IF('Run Rate History'!E47:AD47&gt;0,'Run Rate History'!E47:AD47)))/2,MEDIAN(IF(B440:AA440&gt;0,B440:AA440))))+3*MIN(MAX(Z440,0.5*IF(SUM('Run Rate History'!E47:AD47)&gt;0,(MEDIAN(IF(B440:AA440&gt;0,B440:AA440))+MEDIAN(IF('Run Rate History'!E47:AD47&gt;0,'Run Rate History'!E47:AD47)))/2,MEDIAN(IF(B440:AA440&gt;0,B440:AA440)))),2*IF(SUM('Run Rate History'!E47:AD47)&gt;0,(MEDIAN(IF(B440:AA440&gt;0,B440:AA440))+MEDIAN(IF('Run Rate History'!E47:AD47&gt;0,'Run Rate History'!E47:AD47)))/2,MEDIAN(IF(B440:AA440&gt;0,B440:AA440))))+4*MIN(MAX(AA440,0.5*IF(SUM('Run Rate History'!E47:AD47)&gt;0,(MEDIAN(IF(B440:AA440&gt;0,B440:AA440))+MEDIAN(IF('Run Rate History'!E47:AD47&gt;0,'Run Rate History'!E47:AD47)))/2,MEDIAN(IF(B440:AA440&gt;0,B440:AA440)))),2*IF(SUM('Run Rate History'!E47:AD47)&gt;0,(MEDIAN(IF(B440:AA440&gt;0,B440:AA440))+MEDIAN(IF('Run Rate History'!E47:AD47&gt;0,'Run Rate History'!E47:AD47)))/2,MEDIAN(IF(B440:AA440&gt;0,B440:AA440)))))/10,0)</f>
        <v>88.1</v>
      </c>
      <c r="X446" s="129" t="s">
        <v>1174</v>
      </c>
      <c r="Y446" s="130">
        <f>IFERROR(VLOOKUP(A438,'Stanje zaliha'!A:E,5,FALSE()),0)</f>
        <v>1740</v>
      </c>
      <c r="Z446" s="131"/>
      <c r="AA446" s="113" t="s">
        <v>1175</v>
      </c>
      <c r="AB446" s="118">
        <f t="shared" ref="AB446:AN446" si="86">SUM(AB442:AB445)</f>
        <v>0</v>
      </c>
      <c r="AC446" s="118">
        <f t="shared" si="86"/>
        <v>0</v>
      </c>
      <c r="AD446" s="118">
        <f t="shared" si="86"/>
        <v>0</v>
      </c>
      <c r="AE446" s="118">
        <f t="shared" si="86"/>
        <v>0</v>
      </c>
      <c r="AF446" s="118">
        <f t="shared" si="86"/>
        <v>0</v>
      </c>
      <c r="AG446" s="118">
        <f t="shared" si="86"/>
        <v>0</v>
      </c>
      <c r="AH446" s="118">
        <f t="shared" si="86"/>
        <v>0</v>
      </c>
      <c r="AI446" s="118">
        <f t="shared" si="86"/>
        <v>0</v>
      </c>
      <c r="AJ446" s="118">
        <f t="shared" si="86"/>
        <v>0</v>
      </c>
      <c r="AK446" s="118">
        <f t="shared" si="86"/>
        <v>0</v>
      </c>
      <c r="AL446" s="118">
        <f t="shared" si="86"/>
        <v>0</v>
      </c>
      <c r="AM446" s="118">
        <f t="shared" si="86"/>
        <v>0</v>
      </c>
      <c r="AN446" s="118">
        <f t="shared" si="86"/>
        <v>0</v>
      </c>
      <c r="AO446" t="s">
        <v>1019</v>
      </c>
      <c r="AP446" t="s">
        <v>1020</v>
      </c>
      <c r="AQ446" t="str">
        <f>AQ438</f>
        <v/>
      </c>
    </row>
    <row r="447" spans="1:43" ht="14.25" customHeight="1" x14ac:dyDescent="0.25">
      <c r="A447" s="1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4" t="s">
        <v>95</v>
      </c>
      <c r="W447" s="125">
        <f>IFERROR(0.6*W446+0.4*W445,0)</f>
        <v>87.05459459459459</v>
      </c>
      <c r="X447" s="132" t="s">
        <v>1176</v>
      </c>
      <c r="Y447" s="133">
        <f>IFERROR(SUMIF('Popis poslanih narudžbi'!A:A,A438,'Popis poslanih narudžbi'!C:C),0)</f>
        <v>0</v>
      </c>
      <c r="Z447" s="131"/>
      <c r="AA447" s="134" t="s">
        <v>1177</v>
      </c>
      <c r="AB447" s="118">
        <f t="shared" ref="AB447:AN447" si="87">AB440+AB446</f>
        <v>81</v>
      </c>
      <c r="AC447" s="118">
        <f t="shared" si="87"/>
        <v>78</v>
      </c>
      <c r="AD447" s="118">
        <f t="shared" si="87"/>
        <v>96</v>
      </c>
      <c r="AE447" s="118">
        <f t="shared" si="87"/>
        <v>93</v>
      </c>
      <c r="AF447" s="118">
        <f t="shared" si="87"/>
        <v>96</v>
      </c>
      <c r="AG447" s="118">
        <f t="shared" si="87"/>
        <v>93</v>
      </c>
      <c r="AH447" s="118">
        <f t="shared" si="87"/>
        <v>95</v>
      </c>
      <c r="AI447" s="118">
        <f t="shared" si="87"/>
        <v>95</v>
      </c>
      <c r="AJ447" s="118">
        <f t="shared" si="87"/>
        <v>93</v>
      </c>
      <c r="AK447" s="118">
        <f t="shared" si="87"/>
        <v>94</v>
      </c>
      <c r="AL447" s="118">
        <f t="shared" si="87"/>
        <v>93</v>
      </c>
      <c r="AM447" s="118">
        <f t="shared" si="87"/>
        <v>93</v>
      </c>
      <c r="AN447" s="118">
        <f t="shared" si="87"/>
        <v>98</v>
      </c>
      <c r="AO447" t="s">
        <v>1021</v>
      </c>
      <c r="AP447" t="s">
        <v>1022</v>
      </c>
      <c r="AQ447" t="str">
        <f>AQ438</f>
        <v/>
      </c>
    </row>
    <row r="448" spans="1:43" ht="14.25" customHeight="1" x14ac:dyDescent="0.25">
      <c r="A448" s="107" t="str">
        <f>'Run Rate'!A48</f>
        <v>POL04365</v>
      </c>
      <c r="B448" s="135" t="str">
        <f>'Run Rate'!B48</f>
        <v>Polleo 31% Protein Bar 35g Banana</v>
      </c>
      <c r="C448" s="135" t="str">
        <f>'Run Rate'!C48</f>
        <v>RTD &amp; SNACKS</v>
      </c>
      <c r="D448" s="135" t="str">
        <f>'Run Rate'!D48</f>
        <v>01 GOLD</v>
      </c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  <c r="AD448" s="122"/>
      <c r="AE448" s="122"/>
      <c r="AF448" s="122"/>
      <c r="AG448" s="122"/>
      <c r="AH448" s="122"/>
      <c r="AI448" s="122"/>
      <c r="AJ448" s="122"/>
      <c r="AK448" s="122"/>
      <c r="AL448" s="122"/>
      <c r="AM448" s="122"/>
      <c r="AN448" s="122"/>
      <c r="AO448" t="s">
        <v>1023</v>
      </c>
      <c r="AP448" t="s">
        <v>1024</v>
      </c>
      <c r="AQ448" t="str">
        <f>IF(AND(OR($B$1="ALL",$B$1=C448),OR($E$1="ALL",$E$1=D448),OR($B$2="ALL",$B$2=A448),OR($E$2="ALL",IFERROR(SEARCH($E$2,B448),0)&gt;0)),"MATCH","")</f>
        <v/>
      </c>
    </row>
    <row r="449" spans="1:43" ht="14.25" customHeight="1" x14ac:dyDescent="0.25">
      <c r="A449" s="108" t="s">
        <v>1137</v>
      </c>
      <c r="B449" s="136" t="s">
        <v>1138</v>
      </c>
      <c r="C449" s="136" t="s">
        <v>1139</v>
      </c>
      <c r="D449" s="136" t="s">
        <v>1140</v>
      </c>
      <c r="E449" s="136" t="s">
        <v>1141</v>
      </c>
      <c r="F449" s="136" t="s">
        <v>1142</v>
      </c>
      <c r="G449" s="136" t="s">
        <v>1143</v>
      </c>
      <c r="H449" s="136" t="s">
        <v>1144</v>
      </c>
      <c r="I449" s="136" t="s">
        <v>1145</v>
      </c>
      <c r="J449" s="136" t="s">
        <v>1146</v>
      </c>
      <c r="K449" s="136" t="s">
        <v>1147</v>
      </c>
      <c r="L449" s="136" t="s">
        <v>1148</v>
      </c>
      <c r="M449" s="136" t="s">
        <v>1149</v>
      </c>
      <c r="N449" s="136" t="s">
        <v>1150</v>
      </c>
      <c r="O449" s="136" t="s">
        <v>1151</v>
      </c>
      <c r="P449" s="136" t="s">
        <v>1152</v>
      </c>
      <c r="Q449" s="136" t="s">
        <v>1153</v>
      </c>
      <c r="R449" s="136" t="s">
        <v>1154</v>
      </c>
      <c r="S449" s="136" t="s">
        <v>1155</v>
      </c>
      <c r="T449" s="136" t="s">
        <v>1156</v>
      </c>
      <c r="U449" s="136" t="s">
        <v>1157</v>
      </c>
      <c r="V449" s="136" t="s">
        <v>1158</v>
      </c>
      <c r="W449" s="136" t="s">
        <v>1159</v>
      </c>
      <c r="X449" s="136" t="s">
        <v>1160</v>
      </c>
      <c r="Y449" s="136" t="s">
        <v>1161</v>
      </c>
      <c r="Z449" s="136" t="s">
        <v>1162</v>
      </c>
      <c r="AA449" s="136" t="s">
        <v>1163</v>
      </c>
      <c r="AB449" s="137" t="s">
        <v>156</v>
      </c>
      <c r="AC449" s="137" t="s">
        <v>157</v>
      </c>
      <c r="AD449" s="137" t="s">
        <v>158</v>
      </c>
      <c r="AE449" s="137" t="s">
        <v>139</v>
      </c>
      <c r="AF449" s="138" t="s">
        <v>140</v>
      </c>
      <c r="AG449" s="138" t="s">
        <v>141</v>
      </c>
      <c r="AH449" s="138" t="s">
        <v>142</v>
      </c>
      <c r="AI449" s="138" t="s">
        <v>143</v>
      </c>
      <c r="AJ449" s="139" t="s">
        <v>144</v>
      </c>
      <c r="AK449" s="139" t="s">
        <v>145</v>
      </c>
      <c r="AL449" s="139" t="s">
        <v>146</v>
      </c>
      <c r="AM449" s="140" t="s">
        <v>147</v>
      </c>
      <c r="AN449" s="140" t="s">
        <v>148</v>
      </c>
      <c r="AO449" t="s">
        <v>1025</v>
      </c>
      <c r="AP449" t="s">
        <v>1026</v>
      </c>
      <c r="AQ449" t="str">
        <f>AQ448</f>
        <v/>
      </c>
    </row>
    <row r="450" spans="1:43" ht="14.25" customHeight="1" x14ac:dyDescent="0.25">
      <c r="A450" s="99" t="s">
        <v>1164</v>
      </c>
      <c r="B450" s="112">
        <f>'Run Rate'!E48</f>
        <v>3681</v>
      </c>
      <c r="C450" s="112">
        <f>'Run Rate'!F48</f>
        <v>1478</v>
      </c>
      <c r="D450" s="112">
        <f>'Run Rate'!G48</f>
        <v>2275</v>
      </c>
      <c r="E450" s="112">
        <f>'Run Rate'!H48</f>
        <v>1653</v>
      </c>
      <c r="F450" s="112">
        <f>'Run Rate'!I48</f>
        <v>3211</v>
      </c>
      <c r="G450" s="112">
        <f>'Run Rate'!J48</f>
        <v>2661</v>
      </c>
      <c r="H450" s="112">
        <f>'Run Rate'!K48</f>
        <v>3315</v>
      </c>
      <c r="I450" s="112">
        <f>'Run Rate'!L48</f>
        <v>1510</v>
      </c>
      <c r="J450" s="112">
        <f>'Run Rate'!M48</f>
        <v>2963</v>
      </c>
      <c r="K450" s="112">
        <f>'Run Rate'!N48</f>
        <v>1961</v>
      </c>
      <c r="L450" s="112">
        <f>'Run Rate'!O48</f>
        <v>5194</v>
      </c>
      <c r="M450" s="112">
        <f>'Run Rate'!P48</f>
        <v>1734</v>
      </c>
      <c r="N450" s="112">
        <f>'Run Rate'!Q48</f>
        <v>936</v>
      </c>
      <c r="O450" s="112">
        <f>'Run Rate'!R48</f>
        <v>10169</v>
      </c>
      <c r="P450" s="112">
        <f>'Run Rate'!S48</f>
        <v>167</v>
      </c>
      <c r="Q450" s="112">
        <f>'Run Rate'!T48</f>
        <v>6721</v>
      </c>
      <c r="R450" s="112">
        <f>'Run Rate'!U48</f>
        <v>2463</v>
      </c>
      <c r="S450" s="112">
        <f>'Run Rate'!V48</f>
        <v>2200</v>
      </c>
      <c r="T450" s="112">
        <f>'Run Rate'!W48</f>
        <v>1463</v>
      </c>
      <c r="U450" s="112">
        <f>'Run Rate'!X48</f>
        <v>2617</v>
      </c>
      <c r="V450" s="112">
        <f>'Run Rate'!Y48</f>
        <v>3059</v>
      </c>
      <c r="W450" s="112">
        <f>'Run Rate'!Z48</f>
        <v>2052</v>
      </c>
      <c r="X450" s="112">
        <f>'Run Rate'!AA48</f>
        <v>4418</v>
      </c>
      <c r="Y450" s="112">
        <f>'Run Rate'!AB48</f>
        <v>3046</v>
      </c>
      <c r="Z450" s="112">
        <f>'Run Rate'!AC48</f>
        <v>2130</v>
      </c>
      <c r="AA450" s="112">
        <f>'Run Rate'!AD48</f>
        <v>5634</v>
      </c>
      <c r="AB450" s="113">
        <v>3377</v>
      </c>
      <c r="AC450" s="112">
        <v>3400</v>
      </c>
      <c r="AD450" s="112">
        <v>3420</v>
      </c>
      <c r="AE450" s="112">
        <v>3437</v>
      </c>
      <c r="AF450" s="112">
        <v>3451</v>
      </c>
      <c r="AG450" s="112">
        <v>3463</v>
      </c>
      <c r="AH450" s="112">
        <v>3473</v>
      </c>
      <c r="AI450" s="112">
        <v>3482</v>
      </c>
      <c r="AJ450" s="112">
        <v>3489</v>
      </c>
      <c r="AK450" s="112">
        <v>3496</v>
      </c>
      <c r="AL450" s="112">
        <v>3501</v>
      </c>
      <c r="AM450" s="112">
        <v>3506</v>
      </c>
      <c r="AN450" s="112">
        <v>3509</v>
      </c>
      <c r="AO450" t="s">
        <v>1027</v>
      </c>
      <c r="AP450" t="s">
        <v>1028</v>
      </c>
      <c r="AQ450" t="str">
        <f>AQ448</f>
        <v/>
      </c>
    </row>
    <row r="451" spans="1:43" ht="14.25" customHeight="1" x14ac:dyDescent="0.25">
      <c r="A451" s="99" t="s">
        <v>1165</v>
      </c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5"/>
      <c r="X451" s="115"/>
      <c r="Y451" s="115"/>
      <c r="Z451" s="115"/>
      <c r="AA451" s="112" t="s">
        <v>1166</v>
      </c>
      <c r="AB451" s="113"/>
      <c r="AC451" s="112"/>
      <c r="AD451" s="112"/>
      <c r="AE451" s="112"/>
      <c r="AF451" s="112"/>
      <c r="AG451" s="112"/>
      <c r="AH451" s="112"/>
      <c r="AI451" s="112"/>
      <c r="AJ451" s="112"/>
      <c r="AK451" s="112"/>
      <c r="AL451" s="112"/>
      <c r="AM451" s="112"/>
      <c r="AN451" s="112"/>
      <c r="AO451" t="s">
        <v>1029</v>
      </c>
      <c r="AP451" t="s">
        <v>1030</v>
      </c>
      <c r="AQ451" t="str">
        <f>AQ448</f>
        <v/>
      </c>
    </row>
    <row r="452" spans="1:43" ht="14.25" customHeight="1" x14ac:dyDescent="0.25">
      <c r="A452" s="99" t="s">
        <v>1167</v>
      </c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5"/>
      <c r="X452" s="116"/>
      <c r="Y452" s="117"/>
      <c r="Z452" s="115"/>
      <c r="AA452" s="112" t="s">
        <v>1168</v>
      </c>
      <c r="AB452" s="113">
        <f>'Demand Input VP'!B229</f>
        <v>0</v>
      </c>
      <c r="AC452" s="112">
        <f>'Demand Input VP'!C229</f>
        <v>0</v>
      </c>
      <c r="AD452" s="112">
        <f>'Demand Input VP'!D229</f>
        <v>0</v>
      </c>
      <c r="AE452" s="112">
        <f>'Demand Input VP'!E229</f>
        <v>0</v>
      </c>
      <c r="AF452" s="112">
        <f>'Demand Input VP'!F229</f>
        <v>0</v>
      </c>
      <c r="AG452" s="112">
        <f>'Demand Input VP'!G229</f>
        <v>0</v>
      </c>
      <c r="AH452" s="112">
        <f>'Demand Input VP'!H229</f>
        <v>0</v>
      </c>
      <c r="AI452" s="112">
        <f>'Demand Input VP'!I229</f>
        <v>0</v>
      </c>
      <c r="AJ452" s="112">
        <f>'Demand Input VP'!J229</f>
        <v>0</v>
      </c>
      <c r="AK452" s="112">
        <f>'Demand Input VP'!K229</f>
        <v>0</v>
      </c>
      <c r="AL452" s="112">
        <f>'Demand Input VP'!L229</f>
        <v>0</v>
      </c>
      <c r="AM452" s="112">
        <f>'Demand Input VP'!M229</f>
        <v>0</v>
      </c>
      <c r="AN452" s="112">
        <f>'Demand Input VP'!N229</f>
        <v>0</v>
      </c>
      <c r="AO452" t="s">
        <v>1031</v>
      </c>
      <c r="AP452" t="s">
        <v>1032</v>
      </c>
      <c r="AQ452" t="str">
        <f>AQ448</f>
        <v/>
      </c>
    </row>
    <row r="453" spans="1:43" ht="14.25" customHeight="1" x14ac:dyDescent="0.25">
      <c r="A453" s="99" t="s">
        <v>1169</v>
      </c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5"/>
      <c r="X453" s="116"/>
      <c r="Y453" s="117"/>
      <c r="Z453" s="119"/>
      <c r="AA453" s="120" t="s">
        <v>1170</v>
      </c>
      <c r="AB453" s="121">
        <f>'Demand Input VP'!B228</f>
        <v>0</v>
      </c>
      <c r="AC453" s="120">
        <f>'Demand Input VP'!C228</f>
        <v>0</v>
      </c>
      <c r="AD453" s="120">
        <f>'Demand Input VP'!D228</f>
        <v>0</v>
      </c>
      <c r="AE453" s="120">
        <f>'Demand Input VP'!E228</f>
        <v>0</v>
      </c>
      <c r="AF453" s="120">
        <f>'Demand Input VP'!F228</f>
        <v>0</v>
      </c>
      <c r="AG453" s="120">
        <f>'Demand Input VP'!G228</f>
        <v>0</v>
      </c>
      <c r="AH453" s="120">
        <f>'Demand Input VP'!H228</f>
        <v>0</v>
      </c>
      <c r="AI453" s="120">
        <f>'Demand Input VP'!I228</f>
        <v>0</v>
      </c>
      <c r="AJ453" s="120">
        <f>'Demand Input VP'!J228</f>
        <v>0</v>
      </c>
      <c r="AK453" s="120">
        <f>'Demand Input VP'!K228</f>
        <v>0</v>
      </c>
      <c r="AL453" s="120">
        <f>'Demand Input VP'!L228</f>
        <v>0</v>
      </c>
      <c r="AM453" s="120">
        <f>'Demand Input VP'!M228</f>
        <v>0</v>
      </c>
      <c r="AN453" s="120">
        <f>'Demand Input VP'!N228</f>
        <v>0</v>
      </c>
      <c r="AO453" t="s">
        <v>1033</v>
      </c>
      <c r="AP453" t="s">
        <v>1034</v>
      </c>
      <c r="AQ453" t="str">
        <f>AQ448</f>
        <v/>
      </c>
    </row>
    <row r="454" spans="1:43" ht="14.25" customHeight="1" x14ac:dyDescent="0.25">
      <c r="A454" s="1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  <c r="V454" s="122"/>
      <c r="W454" s="123"/>
      <c r="X454" s="116"/>
      <c r="Y454" s="117"/>
      <c r="Z454" s="123"/>
      <c r="AA454" s="112" t="s">
        <v>1171</v>
      </c>
      <c r="AB454" s="113">
        <f>'Demand Input MP'!B229</f>
        <v>0</v>
      </c>
      <c r="AC454" s="112">
        <f>'Demand Input MP'!C229</f>
        <v>0</v>
      </c>
      <c r="AD454" s="112">
        <f>'Demand Input MP'!D229</f>
        <v>0</v>
      </c>
      <c r="AE454" s="112">
        <f>'Demand Input MP'!E229</f>
        <v>0</v>
      </c>
      <c r="AF454" s="112">
        <f>'Demand Input MP'!F229</f>
        <v>0</v>
      </c>
      <c r="AG454" s="112">
        <f>'Demand Input MP'!G229</f>
        <v>0</v>
      </c>
      <c r="AH454" s="112">
        <f>'Demand Input MP'!H229</f>
        <v>0</v>
      </c>
      <c r="AI454" s="112">
        <f>'Demand Input MP'!I229</f>
        <v>0</v>
      </c>
      <c r="AJ454" s="112">
        <f>'Demand Input MP'!J229</f>
        <v>0</v>
      </c>
      <c r="AK454" s="112">
        <f>'Demand Input MP'!K229</f>
        <v>0</v>
      </c>
      <c r="AL454" s="112">
        <f>'Demand Input MP'!L229</f>
        <v>0</v>
      </c>
      <c r="AM454" s="112">
        <f>'Demand Input MP'!M229</f>
        <v>0</v>
      </c>
      <c r="AN454" s="112">
        <f>'Demand Input MP'!N229</f>
        <v>0</v>
      </c>
      <c r="AO454" t="s">
        <v>1035</v>
      </c>
      <c r="AP454" t="s">
        <v>1036</v>
      </c>
      <c r="AQ454" t="str">
        <f>AQ448</f>
        <v/>
      </c>
    </row>
    <row r="455" spans="1:43" ht="14.25" customHeight="1" x14ac:dyDescent="0.25">
      <c r="A455" s="1"/>
      <c r="B455" s="122"/>
      <c r="C455" s="122"/>
      <c r="D455" s="122"/>
      <c r="E455" s="122"/>
      <c r="F455" s="122"/>
      <c r="G455" s="122"/>
      <c r="H455" s="122"/>
      <c r="I455" s="122"/>
      <c r="J455" s="122"/>
      <c r="K455" s="122"/>
      <c r="L455" s="122"/>
      <c r="M455" s="122"/>
      <c r="N455" s="122"/>
      <c r="O455" s="122"/>
      <c r="P455" s="122"/>
      <c r="Q455" s="122"/>
      <c r="R455" s="122"/>
      <c r="S455" s="122"/>
      <c r="T455" s="122"/>
      <c r="U455" s="122"/>
      <c r="V455" s="124" t="s">
        <v>91</v>
      </c>
      <c r="W455" s="125">
        <f>IFERROR(IF(SUM('Run Rate History'!E48:AD48)&gt;0,(SUMPRODUCT((B450:AA450&gt;=PERCENTILE(B450:AA450,0.1))*(B450:AA450&lt;=PERCENTILE(B450:AA450,0.9))*B450:AA450)+SUMPRODUCT(('Run Rate History'!E48:AD48&gt;=PERCENTILE(B450:AA450,0.1))*('Run Rate History'!E48:AD48&lt;=PERCENTILE(B450:AA450,0.9))*'Run Rate History'!E48:AD48))/(SUMPRODUCT((B450:AA450&gt;=PERCENTILE(B450:AA450,0.1))*(B450:AA450&lt;=PERCENTILE(B450:AA450,0.9))*1)+SUMPRODUCT(('Run Rate History'!E48:AD48&gt;=PERCENTILE(B450:AA450,0.1))*('Run Rate History'!E48:AD48&lt;=PERCENTILE(B450:AA450,0.9))*1)),TRIMMEAN(B450:AA450,0.15)),0)</f>
        <v>2570.4358974358975</v>
      </c>
      <c r="X455" s="126" t="s">
        <v>1172</v>
      </c>
      <c r="Y455" s="127">
        <f>SUM(B450:AA450)/26</f>
        <v>3027.3461538461538</v>
      </c>
      <c r="Z455" s="128"/>
      <c r="AA455" s="112" t="s">
        <v>1173</v>
      </c>
      <c r="AB455" s="113">
        <f>'Demand Input MP'!B228</f>
        <v>0</v>
      </c>
      <c r="AC455" s="112">
        <f>'Demand Input MP'!C228</f>
        <v>0</v>
      </c>
      <c r="AD455" s="112">
        <f>'Demand Input MP'!D228</f>
        <v>0</v>
      </c>
      <c r="AE455" s="112">
        <f>'Demand Input MP'!E228</f>
        <v>0</v>
      </c>
      <c r="AF455" s="112">
        <f>'Demand Input MP'!F228</f>
        <v>0</v>
      </c>
      <c r="AG455" s="112">
        <f>'Demand Input MP'!G228</f>
        <v>0</v>
      </c>
      <c r="AH455" s="112">
        <f>'Demand Input MP'!H228</f>
        <v>0</v>
      </c>
      <c r="AI455" s="112">
        <f>'Demand Input MP'!I228</f>
        <v>0</v>
      </c>
      <c r="AJ455" s="112">
        <f>'Demand Input MP'!J228</f>
        <v>0</v>
      </c>
      <c r="AK455" s="112">
        <f>'Demand Input MP'!K228</f>
        <v>0</v>
      </c>
      <c r="AL455" s="112">
        <f>'Demand Input MP'!L228</f>
        <v>0</v>
      </c>
      <c r="AM455" s="112">
        <f>'Demand Input MP'!M228</f>
        <v>0</v>
      </c>
      <c r="AN455" s="112">
        <f>'Demand Input MP'!N228</f>
        <v>0</v>
      </c>
      <c r="AO455" t="s">
        <v>1037</v>
      </c>
      <c r="AP455" t="s">
        <v>1038</v>
      </c>
      <c r="AQ455" t="str">
        <f>AQ448</f>
        <v/>
      </c>
    </row>
    <row r="456" spans="1:43" ht="14.25" customHeight="1" x14ac:dyDescent="0.25">
      <c r="A456" s="1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  <c r="V456" s="124" t="s">
        <v>94</v>
      </c>
      <c r="W456" s="125">
        <f>IFERROR((1*MIN(MAX(X450,0.5*IF(SUM('Run Rate History'!E48:AD48)&gt;0,(MEDIAN(IF(B450:AA450&gt;0,B450:AA450))+MEDIAN(IF('Run Rate History'!E48:AD48&gt;0,'Run Rate History'!E48:AD48)))/2,MEDIAN(IF(B450:AA450&gt;0,B450:AA450)))),2*IF(SUM('Run Rate History'!E48:AD48)&gt;0,(MEDIAN(IF(B450:AA450&gt;0,B450:AA450))+MEDIAN(IF('Run Rate History'!E48:AD48&gt;0,'Run Rate History'!E48:AD48)))/2,MEDIAN(IF(B450:AA450&gt;0,B450:AA450))))+2*MIN(MAX(Y450,0.5*IF(SUM('Run Rate History'!E48:AD48)&gt;0,(MEDIAN(IF(B450:AA450&gt;0,B450:AA450))+MEDIAN(IF('Run Rate History'!E48:AD48&gt;0,'Run Rate History'!E48:AD48)))/2,MEDIAN(IF(B450:AA450&gt;0,B450:AA450)))),2*IF(SUM('Run Rate History'!E48:AD48)&gt;0,(MEDIAN(IF(B450:AA450&gt;0,B450:AA450))+MEDIAN(IF('Run Rate History'!E48:AD48&gt;0,'Run Rate History'!E48:AD48)))/2,MEDIAN(IF(B450:AA450&gt;0,B450:AA450))))+3*MIN(MAX(Z450,0.5*IF(SUM('Run Rate History'!E48:AD48)&gt;0,(MEDIAN(IF(B450:AA450&gt;0,B450:AA450))+MEDIAN(IF('Run Rate History'!E48:AD48&gt;0,'Run Rate History'!E48:AD48)))/2,MEDIAN(IF(B450:AA450&gt;0,B450:AA450)))),2*IF(SUM('Run Rate History'!E48:AD48)&gt;0,(MEDIAN(IF(B450:AA450&gt;0,B450:AA450))+MEDIAN(IF('Run Rate History'!E48:AD48&gt;0,'Run Rate History'!E48:AD48)))/2,MEDIAN(IF(B450:AA450&gt;0,B450:AA450))))+4*MIN(MAX(AA450,0.5*IF(SUM('Run Rate History'!E48:AD48)&gt;0,(MEDIAN(IF(B450:AA450&gt;0,B450:AA450))+MEDIAN(IF('Run Rate History'!E48:AD48&gt;0,'Run Rate History'!E48:AD48)))/2,MEDIAN(IF(B450:AA450&gt;0,B450:AA450)))),2*IF(SUM('Run Rate History'!E48:AD48)&gt;0,(MEDIAN(IF(B450:AA450&gt;0,B450:AA450))+MEDIAN(IF('Run Rate History'!E48:AD48&gt;0,'Run Rate History'!E48:AD48)))/2,MEDIAN(IF(B450:AA450&gt;0,B450:AA450)))))/10,0)</f>
        <v>3540</v>
      </c>
      <c r="X456" s="129" t="s">
        <v>1174</v>
      </c>
      <c r="Y456" s="130">
        <f>IFERROR(VLOOKUP(A448,'Stanje zaliha'!A:E,5,FALSE()),0)</f>
        <v>88349</v>
      </c>
      <c r="Z456" s="131"/>
      <c r="AA456" s="113" t="s">
        <v>1175</v>
      </c>
      <c r="AB456" s="118">
        <f t="shared" ref="AB456:AN456" si="88">SUM(AB452:AB455)</f>
        <v>0</v>
      </c>
      <c r="AC456" s="118">
        <f t="shared" si="88"/>
        <v>0</v>
      </c>
      <c r="AD456" s="118">
        <f t="shared" si="88"/>
        <v>0</v>
      </c>
      <c r="AE456" s="118">
        <f t="shared" si="88"/>
        <v>0</v>
      </c>
      <c r="AF456" s="118">
        <f t="shared" si="88"/>
        <v>0</v>
      </c>
      <c r="AG456" s="118">
        <f t="shared" si="88"/>
        <v>0</v>
      </c>
      <c r="AH456" s="118">
        <f t="shared" si="88"/>
        <v>0</v>
      </c>
      <c r="AI456" s="118">
        <f t="shared" si="88"/>
        <v>0</v>
      </c>
      <c r="AJ456" s="118">
        <f t="shared" si="88"/>
        <v>0</v>
      </c>
      <c r="AK456" s="118">
        <f t="shared" si="88"/>
        <v>0</v>
      </c>
      <c r="AL456" s="118">
        <f t="shared" si="88"/>
        <v>0</v>
      </c>
      <c r="AM456" s="118">
        <f t="shared" si="88"/>
        <v>0</v>
      </c>
      <c r="AN456" s="118">
        <f t="shared" si="88"/>
        <v>0</v>
      </c>
      <c r="AO456" t="s">
        <v>1039</v>
      </c>
      <c r="AP456" t="s">
        <v>1040</v>
      </c>
      <c r="AQ456" t="str">
        <f>AQ448</f>
        <v/>
      </c>
    </row>
    <row r="457" spans="1:43" ht="14.25" customHeight="1" x14ac:dyDescent="0.25">
      <c r="A457" s="1"/>
      <c r="B457" s="122"/>
      <c r="C457" s="122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  <c r="V457" s="124" t="s">
        <v>95</v>
      </c>
      <c r="W457" s="125">
        <f>IFERROR(0.6*W456+0.4*W455,0)</f>
        <v>3152.1743589743592</v>
      </c>
      <c r="X457" s="132" t="s">
        <v>1176</v>
      </c>
      <c r="Y457" s="133">
        <f>IFERROR(SUMIF('Popis poslanih narudžbi'!A:A,A448,'Popis poslanih narudžbi'!C:C),0)</f>
        <v>160000</v>
      </c>
      <c r="Z457" s="131"/>
      <c r="AA457" s="134" t="s">
        <v>1177</v>
      </c>
      <c r="AB457" s="118">
        <f t="shared" ref="AB457:AN457" si="89">AB450+AB456</f>
        <v>3377</v>
      </c>
      <c r="AC457" s="118">
        <f t="shared" si="89"/>
        <v>3400</v>
      </c>
      <c r="AD457" s="118">
        <f t="shared" si="89"/>
        <v>3420</v>
      </c>
      <c r="AE457" s="118">
        <f t="shared" si="89"/>
        <v>3437</v>
      </c>
      <c r="AF457" s="118">
        <f t="shared" si="89"/>
        <v>3451</v>
      </c>
      <c r="AG457" s="118">
        <f t="shared" si="89"/>
        <v>3463</v>
      </c>
      <c r="AH457" s="118">
        <f t="shared" si="89"/>
        <v>3473</v>
      </c>
      <c r="AI457" s="118">
        <f t="shared" si="89"/>
        <v>3482</v>
      </c>
      <c r="AJ457" s="118">
        <f t="shared" si="89"/>
        <v>3489</v>
      </c>
      <c r="AK457" s="118">
        <f t="shared" si="89"/>
        <v>3496</v>
      </c>
      <c r="AL457" s="118">
        <f t="shared" si="89"/>
        <v>3501</v>
      </c>
      <c r="AM457" s="118">
        <f t="shared" si="89"/>
        <v>3506</v>
      </c>
      <c r="AN457" s="118">
        <f t="shared" si="89"/>
        <v>3509</v>
      </c>
      <c r="AO457" t="s">
        <v>1041</v>
      </c>
      <c r="AP457" t="s">
        <v>1042</v>
      </c>
      <c r="AQ457" t="str">
        <f>AQ448</f>
        <v/>
      </c>
    </row>
    <row r="458" spans="1:43" ht="14.25" customHeight="1" x14ac:dyDescent="0.25">
      <c r="A458" s="107" t="str">
        <f>'Run Rate'!A49</f>
        <v>POL09741</v>
      </c>
      <c r="B458" s="135" t="str">
        <f>'Run Rate'!B49</f>
        <v>Polleo 1st Whey 908g Vanilla Madagascar</v>
      </c>
      <c r="C458" s="135" t="str">
        <f>'Run Rate'!C49</f>
        <v>PROTEINI</v>
      </c>
      <c r="D458" s="135" t="str">
        <f>'Run Rate'!D49</f>
        <v>01 GOLD</v>
      </c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  <c r="AA458" s="122"/>
      <c r="AB458" s="122"/>
      <c r="AC458" s="122"/>
      <c r="AD458" s="122"/>
      <c r="AE458" s="122"/>
      <c r="AF458" s="122"/>
      <c r="AG458" s="122"/>
      <c r="AH458" s="122"/>
      <c r="AI458" s="122"/>
      <c r="AJ458" s="122"/>
      <c r="AK458" s="122"/>
      <c r="AL458" s="122"/>
      <c r="AM458" s="122"/>
      <c r="AN458" s="122"/>
      <c r="AO458" t="s">
        <v>1043</v>
      </c>
      <c r="AP458" t="s">
        <v>1044</v>
      </c>
      <c r="AQ458" t="str">
        <f>IF(AND(OR($B$1="ALL",$B$1=C458),OR($E$1="ALL",$E$1=D458),OR($B$2="ALL",$B$2=A458),OR($E$2="ALL",IFERROR(SEARCH($E$2,B458),0)&gt;0)),"MATCH","")</f>
        <v/>
      </c>
    </row>
    <row r="459" spans="1:43" ht="14.25" customHeight="1" x14ac:dyDescent="0.25">
      <c r="A459" s="108" t="s">
        <v>1137</v>
      </c>
      <c r="B459" s="136" t="s">
        <v>1138</v>
      </c>
      <c r="C459" s="136" t="s">
        <v>1139</v>
      </c>
      <c r="D459" s="136" t="s">
        <v>1140</v>
      </c>
      <c r="E459" s="136" t="s">
        <v>1141</v>
      </c>
      <c r="F459" s="136" t="s">
        <v>1142</v>
      </c>
      <c r="G459" s="136" t="s">
        <v>1143</v>
      </c>
      <c r="H459" s="136" t="s">
        <v>1144</v>
      </c>
      <c r="I459" s="136" t="s">
        <v>1145</v>
      </c>
      <c r="J459" s="136" t="s">
        <v>1146</v>
      </c>
      <c r="K459" s="136" t="s">
        <v>1147</v>
      </c>
      <c r="L459" s="136" t="s">
        <v>1148</v>
      </c>
      <c r="M459" s="136" t="s">
        <v>1149</v>
      </c>
      <c r="N459" s="136" t="s">
        <v>1150</v>
      </c>
      <c r="O459" s="136" t="s">
        <v>1151</v>
      </c>
      <c r="P459" s="136" t="s">
        <v>1152</v>
      </c>
      <c r="Q459" s="136" t="s">
        <v>1153</v>
      </c>
      <c r="R459" s="136" t="s">
        <v>1154</v>
      </c>
      <c r="S459" s="136" t="s">
        <v>1155</v>
      </c>
      <c r="T459" s="136" t="s">
        <v>1156</v>
      </c>
      <c r="U459" s="136" t="s">
        <v>1157</v>
      </c>
      <c r="V459" s="136" t="s">
        <v>1158</v>
      </c>
      <c r="W459" s="136" t="s">
        <v>1159</v>
      </c>
      <c r="X459" s="136" t="s">
        <v>1160</v>
      </c>
      <c r="Y459" s="136" t="s">
        <v>1161</v>
      </c>
      <c r="Z459" s="136" t="s">
        <v>1162</v>
      </c>
      <c r="AA459" s="136" t="s">
        <v>1163</v>
      </c>
      <c r="AB459" s="137" t="s">
        <v>156</v>
      </c>
      <c r="AC459" s="137" t="s">
        <v>157</v>
      </c>
      <c r="AD459" s="137" t="s">
        <v>158</v>
      </c>
      <c r="AE459" s="137" t="s">
        <v>139</v>
      </c>
      <c r="AF459" s="138" t="s">
        <v>140</v>
      </c>
      <c r="AG459" s="138" t="s">
        <v>141</v>
      </c>
      <c r="AH459" s="138" t="s">
        <v>142</v>
      </c>
      <c r="AI459" s="138" t="s">
        <v>143</v>
      </c>
      <c r="AJ459" s="139" t="s">
        <v>144</v>
      </c>
      <c r="AK459" s="139" t="s">
        <v>145</v>
      </c>
      <c r="AL459" s="139" t="s">
        <v>146</v>
      </c>
      <c r="AM459" s="140" t="s">
        <v>147</v>
      </c>
      <c r="AN459" s="140" t="s">
        <v>148</v>
      </c>
      <c r="AO459" t="s">
        <v>1045</v>
      </c>
      <c r="AP459" t="s">
        <v>1046</v>
      </c>
      <c r="AQ459" t="str">
        <f>AQ458</f>
        <v/>
      </c>
    </row>
    <row r="460" spans="1:43" ht="14.25" customHeight="1" x14ac:dyDescent="0.25">
      <c r="A460" s="99" t="s">
        <v>1164</v>
      </c>
      <c r="B460" s="112">
        <f>'Run Rate'!E49</f>
        <v>37</v>
      </c>
      <c r="C460" s="112">
        <f>'Run Rate'!F49</f>
        <v>20</v>
      </c>
      <c r="D460" s="112">
        <f>'Run Rate'!G49</f>
        <v>21</v>
      </c>
      <c r="E460" s="112">
        <f>'Run Rate'!H49</f>
        <v>8</v>
      </c>
      <c r="F460" s="112">
        <f>'Run Rate'!I49</f>
        <v>4</v>
      </c>
      <c r="G460" s="112">
        <f>'Run Rate'!J49</f>
        <v>2</v>
      </c>
      <c r="H460" s="112">
        <f>'Run Rate'!K49</f>
        <v>3</v>
      </c>
      <c r="I460" s="112">
        <f>'Run Rate'!L49</f>
        <v>2</v>
      </c>
      <c r="J460" s="112">
        <f>'Run Rate'!M49</f>
        <v>6</v>
      </c>
      <c r="K460" s="112">
        <f>'Run Rate'!N49</f>
        <v>176</v>
      </c>
      <c r="L460" s="112">
        <f>'Run Rate'!O49</f>
        <v>108</v>
      </c>
      <c r="M460" s="112">
        <f>'Run Rate'!P49</f>
        <v>135</v>
      </c>
      <c r="N460" s="112">
        <f>'Run Rate'!Q49</f>
        <v>75</v>
      </c>
      <c r="O460" s="112">
        <f>'Run Rate'!R49</f>
        <v>62</v>
      </c>
      <c r="P460" s="112">
        <f>'Run Rate'!S49</f>
        <v>17</v>
      </c>
      <c r="Q460" s="112">
        <f>'Run Rate'!T49</f>
        <v>441</v>
      </c>
      <c r="R460" s="112">
        <f>'Run Rate'!U49</f>
        <v>206</v>
      </c>
      <c r="S460" s="112">
        <f>'Run Rate'!V49</f>
        <v>84</v>
      </c>
      <c r="T460" s="112">
        <f>'Run Rate'!W49</f>
        <v>40</v>
      </c>
      <c r="U460" s="112">
        <f>'Run Rate'!X49</f>
        <v>9</v>
      </c>
      <c r="V460" s="112">
        <f>'Run Rate'!Y49</f>
        <v>10</v>
      </c>
      <c r="W460" s="112">
        <f>'Run Rate'!Z49</f>
        <v>7</v>
      </c>
      <c r="X460" s="112">
        <f>'Run Rate'!AA49</f>
        <v>190</v>
      </c>
      <c r="Y460" s="112">
        <f>'Run Rate'!AB49</f>
        <v>194</v>
      </c>
      <c r="Z460" s="112">
        <f>'Run Rate'!AC49</f>
        <v>147</v>
      </c>
      <c r="AA460" s="112">
        <f>'Run Rate'!AD49</f>
        <v>186</v>
      </c>
      <c r="AB460" s="113">
        <v>123</v>
      </c>
      <c r="AC460" s="112">
        <v>123</v>
      </c>
      <c r="AD460" s="112">
        <v>123</v>
      </c>
      <c r="AE460" s="112">
        <v>123</v>
      </c>
      <c r="AF460" s="112">
        <v>123</v>
      </c>
      <c r="AG460" s="112">
        <v>123</v>
      </c>
      <c r="AH460" s="112">
        <v>123</v>
      </c>
      <c r="AI460" s="112">
        <v>123</v>
      </c>
      <c r="AJ460" s="112">
        <v>123</v>
      </c>
      <c r="AK460" s="112">
        <v>123</v>
      </c>
      <c r="AL460" s="112">
        <v>123</v>
      </c>
      <c r="AM460" s="112">
        <v>123</v>
      </c>
      <c r="AN460" s="112">
        <v>123</v>
      </c>
      <c r="AO460" t="s">
        <v>1047</v>
      </c>
      <c r="AP460" t="s">
        <v>1048</v>
      </c>
      <c r="AQ460" t="str">
        <f>AQ458</f>
        <v/>
      </c>
    </row>
    <row r="461" spans="1:43" ht="14.25" customHeight="1" x14ac:dyDescent="0.25">
      <c r="A461" s="99" t="s">
        <v>1165</v>
      </c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5"/>
      <c r="X461" s="115"/>
      <c r="Y461" s="115"/>
      <c r="Z461" s="115"/>
      <c r="AA461" s="112" t="s">
        <v>1166</v>
      </c>
      <c r="AB461" s="113"/>
      <c r="AC461" s="112"/>
      <c r="AD461" s="112"/>
      <c r="AE461" s="112"/>
      <c r="AF461" s="112"/>
      <c r="AG461" s="112"/>
      <c r="AH461" s="112"/>
      <c r="AI461" s="112"/>
      <c r="AJ461" s="112"/>
      <c r="AK461" s="112"/>
      <c r="AL461" s="112"/>
      <c r="AM461" s="112"/>
      <c r="AN461" s="112"/>
      <c r="AO461" t="s">
        <v>1049</v>
      </c>
      <c r="AP461" t="s">
        <v>1050</v>
      </c>
      <c r="AQ461" t="str">
        <f>AQ458</f>
        <v/>
      </c>
    </row>
    <row r="462" spans="1:43" ht="14.25" customHeight="1" x14ac:dyDescent="0.25">
      <c r="A462" s="99" t="s">
        <v>1167</v>
      </c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5"/>
      <c r="X462" s="116"/>
      <c r="Y462" s="117"/>
      <c r="Z462" s="115"/>
      <c r="AA462" s="112" t="s">
        <v>1168</v>
      </c>
      <c r="AB462" s="113">
        <f>'Demand Input VP'!B234</f>
        <v>0</v>
      </c>
      <c r="AC462" s="112">
        <f>'Demand Input VP'!C234</f>
        <v>0</v>
      </c>
      <c r="AD462" s="112">
        <f>'Demand Input VP'!D234</f>
        <v>0</v>
      </c>
      <c r="AE462" s="112">
        <f>'Demand Input VP'!E234</f>
        <v>0</v>
      </c>
      <c r="AF462" s="112">
        <f>'Demand Input VP'!F234</f>
        <v>0</v>
      </c>
      <c r="AG462" s="112">
        <f>'Demand Input VP'!G234</f>
        <v>0</v>
      </c>
      <c r="AH462" s="112">
        <f>'Demand Input VP'!H234</f>
        <v>0</v>
      </c>
      <c r="AI462" s="112">
        <f>'Demand Input VP'!I234</f>
        <v>0</v>
      </c>
      <c r="AJ462" s="112">
        <f>'Demand Input VP'!J234</f>
        <v>0</v>
      </c>
      <c r="AK462" s="112">
        <f>'Demand Input VP'!K234</f>
        <v>0</v>
      </c>
      <c r="AL462" s="112">
        <f>'Demand Input VP'!L234</f>
        <v>0</v>
      </c>
      <c r="AM462" s="112">
        <f>'Demand Input VP'!M234</f>
        <v>0</v>
      </c>
      <c r="AN462" s="112">
        <f>'Demand Input VP'!N234</f>
        <v>0</v>
      </c>
      <c r="AO462" t="s">
        <v>1051</v>
      </c>
      <c r="AP462" t="s">
        <v>1052</v>
      </c>
      <c r="AQ462" t="str">
        <f>AQ458</f>
        <v/>
      </c>
    </row>
    <row r="463" spans="1:43" ht="14.25" customHeight="1" x14ac:dyDescent="0.25">
      <c r="A463" s="99" t="s">
        <v>1169</v>
      </c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5"/>
      <c r="X463" s="116"/>
      <c r="Y463" s="117"/>
      <c r="Z463" s="119"/>
      <c r="AA463" s="120" t="s">
        <v>1170</v>
      </c>
      <c r="AB463" s="121">
        <f>'Demand Input VP'!B233</f>
        <v>0</v>
      </c>
      <c r="AC463" s="120">
        <f>'Demand Input VP'!C233</f>
        <v>0</v>
      </c>
      <c r="AD463" s="120">
        <f>'Demand Input VP'!D233</f>
        <v>0</v>
      </c>
      <c r="AE463" s="120">
        <f>'Demand Input VP'!E233</f>
        <v>0</v>
      </c>
      <c r="AF463" s="120">
        <f>'Demand Input VP'!F233</f>
        <v>0</v>
      </c>
      <c r="AG463" s="120">
        <f>'Demand Input VP'!G233</f>
        <v>0</v>
      </c>
      <c r="AH463" s="120">
        <f>'Demand Input VP'!H233</f>
        <v>0</v>
      </c>
      <c r="AI463" s="120">
        <f>'Demand Input VP'!I233</f>
        <v>0</v>
      </c>
      <c r="AJ463" s="120">
        <f>'Demand Input VP'!J233</f>
        <v>0</v>
      </c>
      <c r="AK463" s="120">
        <f>'Demand Input VP'!K233</f>
        <v>0</v>
      </c>
      <c r="AL463" s="120">
        <f>'Demand Input VP'!L233</f>
        <v>0</v>
      </c>
      <c r="AM463" s="120">
        <f>'Demand Input VP'!M233</f>
        <v>0</v>
      </c>
      <c r="AN463" s="120">
        <f>'Demand Input VP'!N233</f>
        <v>0</v>
      </c>
      <c r="AO463" t="s">
        <v>1053</v>
      </c>
      <c r="AP463" t="s">
        <v>1054</v>
      </c>
      <c r="AQ463" t="str">
        <f>AQ458</f>
        <v/>
      </c>
    </row>
    <row r="464" spans="1:43" ht="14.25" customHeight="1" x14ac:dyDescent="0.25">
      <c r="A464" s="1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  <c r="V464" s="122"/>
      <c r="W464" s="123"/>
      <c r="X464" s="116"/>
      <c r="Y464" s="117"/>
      <c r="Z464" s="123"/>
      <c r="AA464" s="112" t="s">
        <v>1171</v>
      </c>
      <c r="AB464" s="113">
        <f>'Demand Input MP'!B234</f>
        <v>0</v>
      </c>
      <c r="AC464" s="112">
        <f>'Demand Input MP'!C234</f>
        <v>0</v>
      </c>
      <c r="AD464" s="112">
        <f>'Demand Input MP'!D234</f>
        <v>0</v>
      </c>
      <c r="AE464" s="112">
        <f>'Demand Input MP'!E234</f>
        <v>0</v>
      </c>
      <c r="AF464" s="112">
        <f>'Demand Input MP'!F234</f>
        <v>0</v>
      </c>
      <c r="AG464" s="112">
        <f>'Demand Input MP'!G234</f>
        <v>0</v>
      </c>
      <c r="AH464" s="112">
        <f>'Demand Input MP'!H234</f>
        <v>0</v>
      </c>
      <c r="AI464" s="112">
        <f>'Demand Input MP'!I234</f>
        <v>0</v>
      </c>
      <c r="AJ464" s="112">
        <f>'Demand Input MP'!J234</f>
        <v>0</v>
      </c>
      <c r="AK464" s="112">
        <f>'Demand Input MP'!K234</f>
        <v>0</v>
      </c>
      <c r="AL464" s="112">
        <f>'Demand Input MP'!L234</f>
        <v>0</v>
      </c>
      <c r="AM464" s="112">
        <f>'Demand Input MP'!M234</f>
        <v>0</v>
      </c>
      <c r="AN464" s="112">
        <f>'Demand Input MP'!N234</f>
        <v>0</v>
      </c>
      <c r="AO464" t="s">
        <v>1055</v>
      </c>
      <c r="AP464" t="s">
        <v>1056</v>
      </c>
      <c r="AQ464" t="str">
        <f>AQ458</f>
        <v/>
      </c>
    </row>
    <row r="465" spans="1:43" ht="14.25" customHeight="1" x14ac:dyDescent="0.25">
      <c r="A465" s="1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  <c r="V465" s="124" t="s">
        <v>91</v>
      </c>
      <c r="W465" s="125">
        <f>IFERROR(IF(SUM('Run Rate History'!E49:AD49)&gt;0,(SUMPRODUCT((B460:AA460&gt;=PERCENTILE(B460:AA460,0.1))*(B460:AA460&lt;=PERCENTILE(B460:AA460,0.9))*B460:AA460)+SUMPRODUCT(('Run Rate History'!E49:AD49&gt;=PERCENTILE(B460:AA460,0.1))*('Run Rate History'!E49:AD49&lt;=PERCENTILE(B460:AA460,0.9))*'Run Rate History'!E49:AD49))/(SUMPRODUCT((B460:AA460&gt;=PERCENTILE(B460:AA460,0.1))*(B460:AA460&lt;=PERCENTILE(B460:AA460,0.9))*1)+SUMPRODUCT(('Run Rate History'!E49:AD49&gt;=PERCENTILE(B460:AA460,0.1))*('Run Rate History'!E49:AD49&lt;=PERCENTILE(B460:AA460,0.9))*1)),TRIMMEAN(B460:AA460,0.15)),0)</f>
        <v>90.488372093023258</v>
      </c>
      <c r="X465" s="126" t="s">
        <v>1172</v>
      </c>
      <c r="Y465" s="127">
        <f>SUM(B460:AA460)/26</f>
        <v>84.230769230769226</v>
      </c>
      <c r="Z465" s="128"/>
      <c r="AA465" s="112" t="s">
        <v>1173</v>
      </c>
      <c r="AB465" s="113">
        <f>'Demand Input MP'!B233</f>
        <v>0</v>
      </c>
      <c r="AC465" s="112">
        <f>'Demand Input MP'!C233</f>
        <v>0</v>
      </c>
      <c r="AD465" s="112">
        <f>'Demand Input MP'!D233</f>
        <v>0</v>
      </c>
      <c r="AE465" s="112">
        <f>'Demand Input MP'!E233</f>
        <v>0</v>
      </c>
      <c r="AF465" s="112">
        <f>'Demand Input MP'!F233</f>
        <v>0</v>
      </c>
      <c r="AG465" s="112">
        <f>'Demand Input MP'!G233</f>
        <v>0</v>
      </c>
      <c r="AH465" s="112">
        <f>'Demand Input MP'!H233</f>
        <v>0</v>
      </c>
      <c r="AI465" s="112">
        <f>'Demand Input MP'!I233</f>
        <v>0</v>
      </c>
      <c r="AJ465" s="112">
        <f>'Demand Input MP'!J233</f>
        <v>0</v>
      </c>
      <c r="AK465" s="112">
        <f>'Demand Input MP'!K233</f>
        <v>0</v>
      </c>
      <c r="AL465" s="112">
        <f>'Demand Input MP'!L233</f>
        <v>0</v>
      </c>
      <c r="AM465" s="112">
        <f>'Demand Input MP'!M233</f>
        <v>0</v>
      </c>
      <c r="AN465" s="112">
        <f>'Demand Input MP'!N233</f>
        <v>0</v>
      </c>
      <c r="AO465" t="s">
        <v>1057</v>
      </c>
      <c r="AP465" t="s">
        <v>1058</v>
      </c>
      <c r="AQ465" t="str">
        <f>AQ458</f>
        <v/>
      </c>
    </row>
    <row r="466" spans="1:43" ht="14.25" customHeight="1" x14ac:dyDescent="0.25">
      <c r="A466" s="1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  <c r="V466" s="124" t="s">
        <v>94</v>
      </c>
      <c r="W466" s="125">
        <f>IFERROR((1*MIN(MAX(X460,0.5*IF(SUM('Run Rate History'!E49:AD49)&gt;0,(MEDIAN(IF(B460:AA460&gt;0,B460:AA460))+MEDIAN(IF('Run Rate History'!E49:AD49&gt;0,'Run Rate History'!E49:AD49)))/2,MEDIAN(IF(B460:AA460&gt;0,B460:AA460)))),2*IF(SUM('Run Rate History'!E49:AD49)&gt;0,(MEDIAN(IF(B460:AA460&gt;0,B460:AA460))+MEDIAN(IF('Run Rate History'!E49:AD49&gt;0,'Run Rate History'!E49:AD49)))/2,MEDIAN(IF(B460:AA460&gt;0,B460:AA460))))+2*MIN(MAX(Y460,0.5*IF(SUM('Run Rate History'!E49:AD49)&gt;0,(MEDIAN(IF(B460:AA460&gt;0,B460:AA460))+MEDIAN(IF('Run Rate History'!E49:AD49&gt;0,'Run Rate History'!E49:AD49)))/2,MEDIAN(IF(B460:AA460&gt;0,B460:AA460)))),2*IF(SUM('Run Rate History'!E49:AD49)&gt;0,(MEDIAN(IF(B460:AA460&gt;0,B460:AA460))+MEDIAN(IF('Run Rate History'!E49:AD49&gt;0,'Run Rate History'!E49:AD49)))/2,MEDIAN(IF(B460:AA460&gt;0,B460:AA460))))+3*MIN(MAX(Z460,0.5*IF(SUM('Run Rate History'!E49:AD49)&gt;0,(MEDIAN(IF(B460:AA460&gt;0,B460:AA460))+MEDIAN(IF('Run Rate History'!E49:AD49&gt;0,'Run Rate History'!E49:AD49)))/2,MEDIAN(IF(B460:AA460&gt;0,B460:AA460)))),2*IF(SUM('Run Rate History'!E49:AD49)&gt;0,(MEDIAN(IF(B460:AA460&gt;0,B460:AA460))+MEDIAN(IF('Run Rate History'!E49:AD49&gt;0,'Run Rate History'!E49:AD49)))/2,MEDIAN(IF(B460:AA460&gt;0,B460:AA460))))+4*MIN(MAX(AA460,0.5*IF(SUM('Run Rate History'!E49:AD49)&gt;0,(MEDIAN(IF(B460:AA460&gt;0,B460:AA460))+MEDIAN(IF('Run Rate History'!E49:AD49&gt;0,'Run Rate History'!E49:AD49)))/2,MEDIAN(IF(B460:AA460&gt;0,B460:AA460)))),2*IF(SUM('Run Rate History'!E49:AD49)&gt;0,(MEDIAN(IF(B460:AA460&gt;0,B460:AA460))+MEDIAN(IF('Run Rate History'!E49:AD49&gt;0,'Run Rate History'!E49:AD49)))/2,MEDIAN(IF(B460:AA460&gt;0,B460:AA460)))))/10,0)</f>
        <v>152.25</v>
      </c>
      <c r="X466" s="129" t="s">
        <v>1174</v>
      </c>
      <c r="Y466" s="130">
        <f>IFERROR(VLOOKUP(A458,'Stanje zaliha'!A:E,5,FALSE()),0)</f>
        <v>1487</v>
      </c>
      <c r="Z466" s="131"/>
      <c r="AA466" s="113" t="s">
        <v>1175</v>
      </c>
      <c r="AB466" s="118">
        <f t="shared" ref="AB466:AN466" si="90">SUM(AB462:AB465)</f>
        <v>0</v>
      </c>
      <c r="AC466" s="118">
        <f t="shared" si="90"/>
        <v>0</v>
      </c>
      <c r="AD466" s="118">
        <f t="shared" si="90"/>
        <v>0</v>
      </c>
      <c r="AE466" s="118">
        <f t="shared" si="90"/>
        <v>0</v>
      </c>
      <c r="AF466" s="118">
        <f t="shared" si="90"/>
        <v>0</v>
      </c>
      <c r="AG466" s="118">
        <f t="shared" si="90"/>
        <v>0</v>
      </c>
      <c r="AH466" s="118">
        <f t="shared" si="90"/>
        <v>0</v>
      </c>
      <c r="AI466" s="118">
        <f t="shared" si="90"/>
        <v>0</v>
      </c>
      <c r="AJ466" s="118">
        <f t="shared" si="90"/>
        <v>0</v>
      </c>
      <c r="AK466" s="118">
        <f t="shared" si="90"/>
        <v>0</v>
      </c>
      <c r="AL466" s="118">
        <f t="shared" si="90"/>
        <v>0</v>
      </c>
      <c r="AM466" s="118">
        <f t="shared" si="90"/>
        <v>0</v>
      </c>
      <c r="AN466" s="118">
        <f t="shared" si="90"/>
        <v>0</v>
      </c>
      <c r="AO466" t="s">
        <v>1059</v>
      </c>
      <c r="AP466" t="s">
        <v>1060</v>
      </c>
      <c r="AQ466" t="str">
        <f>AQ458</f>
        <v/>
      </c>
    </row>
    <row r="467" spans="1:43" ht="14.25" customHeight="1" x14ac:dyDescent="0.25">
      <c r="A467" s="1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  <c r="V467" s="124" t="s">
        <v>95</v>
      </c>
      <c r="W467" s="125">
        <f>IFERROR(0.6*W466+0.4*W465,0)</f>
        <v>127.5453488372093</v>
      </c>
      <c r="X467" s="132" t="s">
        <v>1176</v>
      </c>
      <c r="Y467" s="133">
        <f>IFERROR(SUMIF('Popis poslanih narudžbi'!A:A,A458,'Popis poslanih narudžbi'!C:C),0)</f>
        <v>0</v>
      </c>
      <c r="Z467" s="131"/>
      <c r="AA467" s="134" t="s">
        <v>1177</v>
      </c>
      <c r="AB467" s="118">
        <f t="shared" ref="AB467:AN467" si="91">AB460+AB466</f>
        <v>123</v>
      </c>
      <c r="AC467" s="118">
        <f t="shared" si="91"/>
        <v>123</v>
      </c>
      <c r="AD467" s="118">
        <f t="shared" si="91"/>
        <v>123</v>
      </c>
      <c r="AE467" s="118">
        <f t="shared" si="91"/>
        <v>123</v>
      </c>
      <c r="AF467" s="118">
        <f t="shared" si="91"/>
        <v>123</v>
      </c>
      <c r="AG467" s="118">
        <f t="shared" si="91"/>
        <v>123</v>
      </c>
      <c r="AH467" s="118">
        <f t="shared" si="91"/>
        <v>123</v>
      </c>
      <c r="AI467" s="118">
        <f t="shared" si="91"/>
        <v>123</v>
      </c>
      <c r="AJ467" s="118">
        <f t="shared" si="91"/>
        <v>123</v>
      </c>
      <c r="AK467" s="118">
        <f t="shared" si="91"/>
        <v>123</v>
      </c>
      <c r="AL467" s="118">
        <f t="shared" si="91"/>
        <v>123</v>
      </c>
      <c r="AM467" s="118">
        <f t="shared" si="91"/>
        <v>123</v>
      </c>
      <c r="AN467" s="118">
        <f t="shared" si="91"/>
        <v>123</v>
      </c>
      <c r="AO467" t="s">
        <v>1061</v>
      </c>
      <c r="AP467" t="s">
        <v>1062</v>
      </c>
      <c r="AQ467" t="str">
        <f>AQ458</f>
        <v/>
      </c>
    </row>
    <row r="468" spans="1:43" ht="14.25" customHeight="1" x14ac:dyDescent="0.25">
      <c r="A468" s="107" t="str">
        <f>'Run Rate'!A50</f>
        <v>POL04366</v>
      </c>
      <c r="B468" s="135" t="str">
        <f>'Run Rate'!B50</f>
        <v>Polleo 31% Protein Bar 35g Coconut</v>
      </c>
      <c r="C468" s="135" t="str">
        <f>'Run Rate'!C50</f>
        <v>RTD &amp; SNACKS</v>
      </c>
      <c r="D468" s="135" t="str">
        <f>'Run Rate'!D50</f>
        <v>01 GOLD</v>
      </c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  <c r="AA468" s="122"/>
      <c r="AB468" s="122"/>
      <c r="AC468" s="122"/>
      <c r="AD468" s="122"/>
      <c r="AE468" s="122"/>
      <c r="AF468" s="122"/>
      <c r="AG468" s="122"/>
      <c r="AH468" s="122"/>
      <c r="AI468" s="122"/>
      <c r="AJ468" s="122"/>
      <c r="AK468" s="122"/>
      <c r="AL468" s="122"/>
      <c r="AM468" s="122"/>
      <c r="AN468" s="122"/>
      <c r="AO468" t="s">
        <v>1063</v>
      </c>
      <c r="AP468" t="s">
        <v>1064</v>
      </c>
      <c r="AQ468" t="str">
        <f>IF(AND(OR($B$1="ALL",$B$1=C468),OR($E$1="ALL",$E$1=D468),OR($B$2="ALL",$B$2=A468),OR($E$2="ALL",IFERROR(SEARCH($E$2,B468),0)&gt;0)),"MATCH","")</f>
        <v/>
      </c>
    </row>
    <row r="469" spans="1:43" ht="14.25" customHeight="1" x14ac:dyDescent="0.25">
      <c r="A469" s="108" t="s">
        <v>1137</v>
      </c>
      <c r="B469" s="136" t="s">
        <v>1138</v>
      </c>
      <c r="C469" s="136" t="s">
        <v>1139</v>
      </c>
      <c r="D469" s="136" t="s">
        <v>1140</v>
      </c>
      <c r="E469" s="136" t="s">
        <v>1141</v>
      </c>
      <c r="F469" s="136" t="s">
        <v>1142</v>
      </c>
      <c r="G469" s="136" t="s">
        <v>1143</v>
      </c>
      <c r="H469" s="136" t="s">
        <v>1144</v>
      </c>
      <c r="I469" s="136" t="s">
        <v>1145</v>
      </c>
      <c r="J469" s="136" t="s">
        <v>1146</v>
      </c>
      <c r="K469" s="136" t="s">
        <v>1147</v>
      </c>
      <c r="L469" s="136" t="s">
        <v>1148</v>
      </c>
      <c r="M469" s="136" t="s">
        <v>1149</v>
      </c>
      <c r="N469" s="136" t="s">
        <v>1150</v>
      </c>
      <c r="O469" s="136" t="s">
        <v>1151</v>
      </c>
      <c r="P469" s="136" t="s">
        <v>1152</v>
      </c>
      <c r="Q469" s="136" t="s">
        <v>1153</v>
      </c>
      <c r="R469" s="136" t="s">
        <v>1154</v>
      </c>
      <c r="S469" s="136" t="s">
        <v>1155</v>
      </c>
      <c r="T469" s="136" t="s">
        <v>1156</v>
      </c>
      <c r="U469" s="136" t="s">
        <v>1157</v>
      </c>
      <c r="V469" s="136" t="s">
        <v>1158</v>
      </c>
      <c r="W469" s="136" t="s">
        <v>1159</v>
      </c>
      <c r="X469" s="136" t="s">
        <v>1160</v>
      </c>
      <c r="Y469" s="136" t="s">
        <v>1161</v>
      </c>
      <c r="Z469" s="136" t="s">
        <v>1162</v>
      </c>
      <c r="AA469" s="136" t="s">
        <v>1163</v>
      </c>
      <c r="AB469" s="137" t="s">
        <v>156</v>
      </c>
      <c r="AC469" s="137" t="s">
        <v>157</v>
      </c>
      <c r="AD469" s="137" t="s">
        <v>158</v>
      </c>
      <c r="AE469" s="137" t="s">
        <v>139</v>
      </c>
      <c r="AF469" s="138" t="s">
        <v>140</v>
      </c>
      <c r="AG469" s="138" t="s">
        <v>141</v>
      </c>
      <c r="AH469" s="138" t="s">
        <v>142</v>
      </c>
      <c r="AI469" s="138" t="s">
        <v>143</v>
      </c>
      <c r="AJ469" s="139" t="s">
        <v>144</v>
      </c>
      <c r="AK469" s="139" t="s">
        <v>145</v>
      </c>
      <c r="AL469" s="139" t="s">
        <v>146</v>
      </c>
      <c r="AM469" s="140" t="s">
        <v>147</v>
      </c>
      <c r="AN469" s="140" t="s">
        <v>148</v>
      </c>
      <c r="AO469" t="s">
        <v>1065</v>
      </c>
      <c r="AP469" t="s">
        <v>1066</v>
      </c>
      <c r="AQ469" t="str">
        <f>AQ468</f>
        <v/>
      </c>
    </row>
    <row r="470" spans="1:43" ht="14.25" customHeight="1" x14ac:dyDescent="0.25">
      <c r="A470" s="99" t="s">
        <v>1164</v>
      </c>
      <c r="B470" s="112">
        <f>'Run Rate'!E50</f>
        <v>4359</v>
      </c>
      <c r="C470" s="112">
        <f>'Run Rate'!F50</f>
        <v>1536</v>
      </c>
      <c r="D470" s="112">
        <f>'Run Rate'!G50</f>
        <v>2631</v>
      </c>
      <c r="E470" s="112">
        <f>'Run Rate'!H50</f>
        <v>245</v>
      </c>
      <c r="F470" s="112">
        <f>'Run Rate'!I50</f>
        <v>1795</v>
      </c>
      <c r="G470" s="112">
        <f>'Run Rate'!J50</f>
        <v>1304</v>
      </c>
      <c r="H470" s="112">
        <f>'Run Rate'!K50</f>
        <v>4651</v>
      </c>
      <c r="I470" s="112">
        <f>'Run Rate'!L50</f>
        <v>2791</v>
      </c>
      <c r="J470" s="112">
        <f>'Run Rate'!M50</f>
        <v>4404</v>
      </c>
      <c r="K470" s="112">
        <f>'Run Rate'!N50</f>
        <v>1858</v>
      </c>
      <c r="L470" s="112">
        <f>'Run Rate'!O50</f>
        <v>5252</v>
      </c>
      <c r="M470" s="112">
        <f>'Run Rate'!P50</f>
        <v>1023</v>
      </c>
      <c r="N470" s="112">
        <f>'Run Rate'!Q50</f>
        <v>774</v>
      </c>
      <c r="O470" s="112">
        <f>'Run Rate'!R50</f>
        <v>1935</v>
      </c>
      <c r="P470" s="112">
        <f>'Run Rate'!S50</f>
        <v>163</v>
      </c>
      <c r="Q470" s="112">
        <f>'Run Rate'!T50</f>
        <v>5965</v>
      </c>
      <c r="R470" s="112">
        <f>'Run Rate'!U50</f>
        <v>2494</v>
      </c>
      <c r="S470" s="112">
        <f>'Run Rate'!V50</f>
        <v>2120</v>
      </c>
      <c r="T470" s="112">
        <f>'Run Rate'!W50</f>
        <v>1289</v>
      </c>
      <c r="U470" s="112">
        <f>'Run Rate'!X50</f>
        <v>3121</v>
      </c>
      <c r="V470" s="112">
        <f>'Run Rate'!Y50</f>
        <v>3072</v>
      </c>
      <c r="W470" s="112">
        <f>'Run Rate'!Z50</f>
        <v>1739</v>
      </c>
      <c r="X470" s="112">
        <f>'Run Rate'!AA50</f>
        <v>4016</v>
      </c>
      <c r="Y470" s="112">
        <f>'Run Rate'!AB50</f>
        <v>3329</v>
      </c>
      <c r="Z470" s="112">
        <f>'Run Rate'!AC50</f>
        <v>1894</v>
      </c>
      <c r="AA470" s="112">
        <f>'Run Rate'!AD50</f>
        <v>7753</v>
      </c>
      <c r="AB470" s="113">
        <v>3408</v>
      </c>
      <c r="AC470" s="112">
        <v>3408</v>
      </c>
      <c r="AD470" s="112">
        <v>3408</v>
      </c>
      <c r="AE470" s="112">
        <v>3408</v>
      </c>
      <c r="AF470" s="112">
        <v>3408</v>
      </c>
      <c r="AG470" s="112">
        <v>3408</v>
      </c>
      <c r="AH470" s="112">
        <v>3408</v>
      </c>
      <c r="AI470" s="112">
        <v>3408</v>
      </c>
      <c r="AJ470" s="112">
        <v>3408</v>
      </c>
      <c r="AK470" s="112">
        <v>3408</v>
      </c>
      <c r="AL470" s="112">
        <v>3408</v>
      </c>
      <c r="AM470" s="112">
        <v>3408</v>
      </c>
      <c r="AN470" s="112">
        <v>3408</v>
      </c>
      <c r="AO470" t="s">
        <v>1067</v>
      </c>
      <c r="AP470" t="s">
        <v>1068</v>
      </c>
      <c r="AQ470" t="str">
        <f>AQ468</f>
        <v/>
      </c>
    </row>
    <row r="471" spans="1:43" ht="14.25" customHeight="1" x14ac:dyDescent="0.25">
      <c r="A471" s="99" t="s">
        <v>1165</v>
      </c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5"/>
      <c r="X471" s="115"/>
      <c r="Y471" s="115"/>
      <c r="Z471" s="115"/>
      <c r="AA471" s="112" t="s">
        <v>1166</v>
      </c>
      <c r="AB471" s="113"/>
      <c r="AC471" s="112"/>
      <c r="AD471" s="112"/>
      <c r="AE471" s="112"/>
      <c r="AF471" s="112"/>
      <c r="AG471" s="112"/>
      <c r="AH471" s="112"/>
      <c r="AI471" s="112"/>
      <c r="AJ471" s="112"/>
      <c r="AK471" s="112"/>
      <c r="AL471" s="112"/>
      <c r="AM471" s="112"/>
      <c r="AN471" s="112"/>
      <c r="AO471" t="s">
        <v>1069</v>
      </c>
      <c r="AP471" t="s">
        <v>1070</v>
      </c>
      <c r="AQ471" t="str">
        <f>AQ468</f>
        <v/>
      </c>
    </row>
    <row r="472" spans="1:43" ht="14.25" customHeight="1" x14ac:dyDescent="0.25">
      <c r="A472" s="99" t="s">
        <v>1167</v>
      </c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5"/>
      <c r="X472" s="116"/>
      <c r="Y472" s="117"/>
      <c r="Z472" s="115"/>
      <c r="AA472" s="112" t="s">
        <v>1168</v>
      </c>
      <c r="AB472" s="113">
        <f>'Demand Input VP'!B239</f>
        <v>0</v>
      </c>
      <c r="AC472" s="112">
        <f>'Demand Input VP'!C239</f>
        <v>0</v>
      </c>
      <c r="AD472" s="112">
        <f>'Demand Input VP'!D239</f>
        <v>0</v>
      </c>
      <c r="AE472" s="112">
        <f>'Demand Input VP'!E239</f>
        <v>0</v>
      </c>
      <c r="AF472" s="112">
        <f>'Demand Input VP'!F239</f>
        <v>0</v>
      </c>
      <c r="AG472" s="112">
        <f>'Demand Input VP'!G239</f>
        <v>0</v>
      </c>
      <c r="AH472" s="112">
        <f>'Demand Input VP'!H239</f>
        <v>0</v>
      </c>
      <c r="AI472" s="112">
        <f>'Demand Input VP'!I239</f>
        <v>0</v>
      </c>
      <c r="AJ472" s="112">
        <f>'Demand Input VP'!J239</f>
        <v>0</v>
      </c>
      <c r="AK472" s="112">
        <f>'Demand Input VP'!K239</f>
        <v>0</v>
      </c>
      <c r="AL472" s="112">
        <f>'Demand Input VP'!L239</f>
        <v>0</v>
      </c>
      <c r="AM472" s="112">
        <f>'Demand Input VP'!M239</f>
        <v>0</v>
      </c>
      <c r="AN472" s="112">
        <f>'Demand Input VP'!N239</f>
        <v>0</v>
      </c>
      <c r="AO472" t="s">
        <v>1071</v>
      </c>
      <c r="AP472" t="s">
        <v>1072</v>
      </c>
      <c r="AQ472" t="str">
        <f>AQ468</f>
        <v/>
      </c>
    </row>
    <row r="473" spans="1:43" ht="14.25" customHeight="1" x14ac:dyDescent="0.25">
      <c r="A473" s="99" t="s">
        <v>1169</v>
      </c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5"/>
      <c r="X473" s="116"/>
      <c r="Y473" s="117"/>
      <c r="Z473" s="119"/>
      <c r="AA473" s="120" t="s">
        <v>1170</v>
      </c>
      <c r="AB473" s="121">
        <f>'Demand Input VP'!B238</f>
        <v>0</v>
      </c>
      <c r="AC473" s="120">
        <f>'Demand Input VP'!C238</f>
        <v>0</v>
      </c>
      <c r="AD473" s="120">
        <f>'Demand Input VP'!D238</f>
        <v>0</v>
      </c>
      <c r="AE473" s="120">
        <f>'Demand Input VP'!E238</f>
        <v>0</v>
      </c>
      <c r="AF473" s="120">
        <f>'Demand Input VP'!F238</f>
        <v>0</v>
      </c>
      <c r="AG473" s="120">
        <f>'Demand Input VP'!G238</f>
        <v>0</v>
      </c>
      <c r="AH473" s="120">
        <f>'Demand Input VP'!H238</f>
        <v>0</v>
      </c>
      <c r="AI473" s="120">
        <f>'Demand Input VP'!I238</f>
        <v>0</v>
      </c>
      <c r="AJ473" s="120">
        <f>'Demand Input VP'!J238</f>
        <v>0</v>
      </c>
      <c r="AK473" s="120">
        <f>'Demand Input VP'!K238</f>
        <v>0</v>
      </c>
      <c r="AL473" s="120">
        <f>'Demand Input VP'!L238</f>
        <v>0</v>
      </c>
      <c r="AM473" s="120">
        <f>'Demand Input VP'!M238</f>
        <v>0</v>
      </c>
      <c r="AN473" s="120">
        <f>'Demand Input VP'!N238</f>
        <v>0</v>
      </c>
      <c r="AO473" t="s">
        <v>1073</v>
      </c>
      <c r="AP473" t="s">
        <v>1074</v>
      </c>
      <c r="AQ473" t="str">
        <f>AQ468</f>
        <v/>
      </c>
    </row>
    <row r="474" spans="1:43" ht="14.25" customHeight="1" x14ac:dyDescent="0.25">
      <c r="A474" s="1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  <c r="V474" s="122"/>
      <c r="W474" s="123"/>
      <c r="X474" s="116"/>
      <c r="Y474" s="117"/>
      <c r="Z474" s="123"/>
      <c r="AA474" s="112" t="s">
        <v>1171</v>
      </c>
      <c r="AB474" s="113">
        <f>'Demand Input MP'!B239</f>
        <v>0</v>
      </c>
      <c r="AC474" s="112">
        <f>'Demand Input MP'!C239</f>
        <v>0</v>
      </c>
      <c r="AD474" s="112">
        <f>'Demand Input MP'!D239</f>
        <v>0</v>
      </c>
      <c r="AE474" s="112">
        <f>'Demand Input MP'!E239</f>
        <v>0</v>
      </c>
      <c r="AF474" s="112">
        <f>'Demand Input MP'!F239</f>
        <v>0</v>
      </c>
      <c r="AG474" s="112">
        <f>'Demand Input MP'!G239</f>
        <v>0</v>
      </c>
      <c r="AH474" s="112">
        <f>'Demand Input MP'!H239</f>
        <v>0</v>
      </c>
      <c r="AI474" s="112">
        <f>'Demand Input MP'!I239</f>
        <v>0</v>
      </c>
      <c r="AJ474" s="112">
        <f>'Demand Input MP'!J239</f>
        <v>0</v>
      </c>
      <c r="AK474" s="112">
        <f>'Demand Input MP'!K239</f>
        <v>0</v>
      </c>
      <c r="AL474" s="112">
        <f>'Demand Input MP'!L239</f>
        <v>0</v>
      </c>
      <c r="AM474" s="112">
        <f>'Demand Input MP'!M239</f>
        <v>0</v>
      </c>
      <c r="AN474" s="112">
        <f>'Demand Input MP'!N239</f>
        <v>0</v>
      </c>
      <c r="AO474" t="s">
        <v>1075</v>
      </c>
      <c r="AP474" t="s">
        <v>1076</v>
      </c>
      <c r="AQ474" t="str">
        <f>AQ468</f>
        <v/>
      </c>
    </row>
    <row r="475" spans="1:43" ht="14.25" customHeight="1" x14ac:dyDescent="0.25">
      <c r="A475" s="1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4" t="s">
        <v>91</v>
      </c>
      <c r="W475" s="125">
        <f>IFERROR(IF(SUM('Run Rate History'!E50:AD50)&gt;0,(SUMPRODUCT((B470:AA470&gt;=PERCENTILE(B470:AA470,0.1))*(B470:AA470&lt;=PERCENTILE(B470:AA470,0.9))*B470:AA470)+SUMPRODUCT(('Run Rate History'!E50:AD50&gt;=PERCENTILE(B470:AA470,0.1))*('Run Rate History'!E50:AD50&lt;=PERCENTILE(B470:AA470,0.9))*'Run Rate History'!E50:AD50))/(SUMPRODUCT((B470:AA470&gt;=PERCENTILE(B470:AA470,0.1))*(B470:AA470&lt;=PERCENTILE(B470:AA470,0.9))*1)+SUMPRODUCT(('Run Rate History'!E50:AD50&gt;=PERCENTILE(B470:AA470,0.1))*('Run Rate History'!E50:AD50&lt;=PERCENTILE(B470:AA470,0.9))*1)),TRIMMEAN(B470:AA470,0.15)),0)</f>
        <v>2605.2307692307691</v>
      </c>
      <c r="X475" s="126" t="s">
        <v>1172</v>
      </c>
      <c r="Y475" s="127">
        <f>SUM(B470:AA470)/26</f>
        <v>2750.5</v>
      </c>
      <c r="Z475" s="128"/>
      <c r="AA475" s="112" t="s">
        <v>1173</v>
      </c>
      <c r="AB475" s="113">
        <f>'Demand Input MP'!B238</f>
        <v>0</v>
      </c>
      <c r="AC475" s="112">
        <f>'Demand Input MP'!C238</f>
        <v>0</v>
      </c>
      <c r="AD475" s="112">
        <f>'Demand Input MP'!D238</f>
        <v>0</v>
      </c>
      <c r="AE475" s="112">
        <f>'Demand Input MP'!E238</f>
        <v>0</v>
      </c>
      <c r="AF475" s="112">
        <f>'Demand Input MP'!F238</f>
        <v>0</v>
      </c>
      <c r="AG475" s="112">
        <f>'Demand Input MP'!G238</f>
        <v>0</v>
      </c>
      <c r="AH475" s="112">
        <f>'Demand Input MP'!H238</f>
        <v>0</v>
      </c>
      <c r="AI475" s="112">
        <f>'Demand Input MP'!I238</f>
        <v>0</v>
      </c>
      <c r="AJ475" s="112">
        <f>'Demand Input MP'!J238</f>
        <v>0</v>
      </c>
      <c r="AK475" s="112">
        <f>'Demand Input MP'!K238</f>
        <v>0</v>
      </c>
      <c r="AL475" s="112">
        <f>'Demand Input MP'!L238</f>
        <v>0</v>
      </c>
      <c r="AM475" s="112">
        <f>'Demand Input MP'!M238</f>
        <v>0</v>
      </c>
      <c r="AN475" s="112">
        <f>'Demand Input MP'!N238</f>
        <v>0</v>
      </c>
      <c r="AO475" t="s">
        <v>1077</v>
      </c>
      <c r="AP475" t="s">
        <v>1078</v>
      </c>
      <c r="AQ475" t="str">
        <f>AQ468</f>
        <v/>
      </c>
    </row>
    <row r="476" spans="1:43" ht="14.25" customHeight="1" x14ac:dyDescent="0.25">
      <c r="A476" s="1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  <c r="V476" s="124" t="s">
        <v>94</v>
      </c>
      <c r="W476" s="125">
        <f>IFERROR((1*MIN(MAX(X470,0.5*IF(SUM('Run Rate History'!E50:AD50)&gt;0,(MEDIAN(IF(B470:AA470&gt;0,B470:AA470))+MEDIAN(IF('Run Rate History'!E50:AD50&gt;0,'Run Rate History'!E50:AD50)))/2,MEDIAN(IF(B470:AA470&gt;0,B470:AA470)))),2*IF(SUM('Run Rate History'!E50:AD50)&gt;0,(MEDIAN(IF(B470:AA470&gt;0,B470:AA470))+MEDIAN(IF('Run Rate History'!E50:AD50&gt;0,'Run Rate History'!E50:AD50)))/2,MEDIAN(IF(B470:AA470&gt;0,B470:AA470))))+2*MIN(MAX(Y470,0.5*IF(SUM('Run Rate History'!E50:AD50)&gt;0,(MEDIAN(IF(B470:AA470&gt;0,B470:AA470))+MEDIAN(IF('Run Rate History'!E50:AD50&gt;0,'Run Rate History'!E50:AD50)))/2,MEDIAN(IF(B470:AA470&gt;0,B470:AA470)))),2*IF(SUM('Run Rate History'!E50:AD50)&gt;0,(MEDIAN(IF(B470:AA470&gt;0,B470:AA470))+MEDIAN(IF('Run Rate History'!E50:AD50&gt;0,'Run Rate History'!E50:AD50)))/2,MEDIAN(IF(B470:AA470&gt;0,B470:AA470))))+3*MIN(MAX(Z470,0.5*IF(SUM('Run Rate History'!E50:AD50)&gt;0,(MEDIAN(IF(B470:AA470&gt;0,B470:AA470))+MEDIAN(IF('Run Rate History'!E50:AD50&gt;0,'Run Rate History'!E50:AD50)))/2,MEDIAN(IF(B470:AA470&gt;0,B470:AA470)))),2*IF(SUM('Run Rate History'!E50:AD50)&gt;0,(MEDIAN(IF(B470:AA470&gt;0,B470:AA470))+MEDIAN(IF('Run Rate History'!E50:AD50&gt;0,'Run Rate History'!E50:AD50)))/2,MEDIAN(IF(B470:AA470&gt;0,B470:AA470))))+4*MIN(MAX(AA470,0.5*IF(SUM('Run Rate History'!E50:AD50)&gt;0,(MEDIAN(IF(B470:AA470&gt;0,B470:AA470))+MEDIAN(IF('Run Rate History'!E50:AD50&gt;0,'Run Rate History'!E50:AD50)))/2,MEDIAN(IF(B470:AA470&gt;0,B470:AA470)))),2*IF(SUM('Run Rate History'!E50:AD50)&gt;0,(MEDIAN(IF(B470:AA470&gt;0,B470:AA470))+MEDIAN(IF('Run Rate History'!E50:AD50&gt;0,'Run Rate History'!E50:AD50)))/2,MEDIAN(IF(B470:AA470&gt;0,B470:AA470)))))/10,0)</f>
        <v>3454.6</v>
      </c>
      <c r="X476" s="129" t="s">
        <v>1174</v>
      </c>
      <c r="Y476" s="130">
        <f>IFERROR(VLOOKUP(A468,'Stanje zaliha'!A:E,5,FALSE()),0)</f>
        <v>80577</v>
      </c>
      <c r="Z476" s="131"/>
      <c r="AA476" s="113" t="s">
        <v>1175</v>
      </c>
      <c r="AB476" s="118">
        <f t="shared" ref="AB476:AN476" si="92">SUM(AB472:AB475)</f>
        <v>0</v>
      </c>
      <c r="AC476" s="118">
        <f t="shared" si="92"/>
        <v>0</v>
      </c>
      <c r="AD476" s="118">
        <f t="shared" si="92"/>
        <v>0</v>
      </c>
      <c r="AE476" s="118">
        <f t="shared" si="92"/>
        <v>0</v>
      </c>
      <c r="AF476" s="118">
        <f t="shared" si="92"/>
        <v>0</v>
      </c>
      <c r="AG476" s="118">
        <f t="shared" si="92"/>
        <v>0</v>
      </c>
      <c r="AH476" s="118">
        <f t="shared" si="92"/>
        <v>0</v>
      </c>
      <c r="AI476" s="118">
        <f t="shared" si="92"/>
        <v>0</v>
      </c>
      <c r="AJ476" s="118">
        <f t="shared" si="92"/>
        <v>0</v>
      </c>
      <c r="AK476" s="118">
        <f t="shared" si="92"/>
        <v>0</v>
      </c>
      <c r="AL476" s="118">
        <f t="shared" si="92"/>
        <v>0</v>
      </c>
      <c r="AM476" s="118">
        <f t="shared" si="92"/>
        <v>0</v>
      </c>
      <c r="AN476" s="118">
        <f t="shared" si="92"/>
        <v>0</v>
      </c>
      <c r="AO476" t="s">
        <v>1079</v>
      </c>
      <c r="AP476" t="s">
        <v>1080</v>
      </c>
      <c r="AQ476" t="str">
        <f>AQ468</f>
        <v/>
      </c>
    </row>
    <row r="477" spans="1:43" ht="14.25" customHeight="1" x14ac:dyDescent="0.25">
      <c r="A477" s="1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4" t="s">
        <v>95</v>
      </c>
      <c r="W477" s="125">
        <f>IFERROR(0.6*W476+0.4*W475,0)</f>
        <v>3114.8523076923075</v>
      </c>
      <c r="X477" s="132" t="s">
        <v>1176</v>
      </c>
      <c r="Y477" s="133">
        <f>IFERROR(SUMIF('Popis poslanih narudžbi'!A:A,A468,'Popis poslanih narudžbi'!C:C),0)</f>
        <v>160000</v>
      </c>
      <c r="Z477" s="131"/>
      <c r="AA477" s="134" t="s">
        <v>1177</v>
      </c>
      <c r="AB477" s="118">
        <f t="shared" ref="AB477:AN477" si="93">AB470+AB476</f>
        <v>3408</v>
      </c>
      <c r="AC477" s="118">
        <f t="shared" si="93"/>
        <v>3408</v>
      </c>
      <c r="AD477" s="118">
        <f t="shared" si="93"/>
        <v>3408</v>
      </c>
      <c r="AE477" s="118">
        <f t="shared" si="93"/>
        <v>3408</v>
      </c>
      <c r="AF477" s="118">
        <f t="shared" si="93"/>
        <v>3408</v>
      </c>
      <c r="AG477" s="118">
        <f t="shared" si="93"/>
        <v>3408</v>
      </c>
      <c r="AH477" s="118">
        <f t="shared" si="93"/>
        <v>3408</v>
      </c>
      <c r="AI477" s="118">
        <f t="shared" si="93"/>
        <v>3408</v>
      </c>
      <c r="AJ477" s="118">
        <f t="shared" si="93"/>
        <v>3408</v>
      </c>
      <c r="AK477" s="118">
        <f t="shared" si="93"/>
        <v>3408</v>
      </c>
      <c r="AL477" s="118">
        <f t="shared" si="93"/>
        <v>3408</v>
      </c>
      <c r="AM477" s="118">
        <f t="shared" si="93"/>
        <v>3408</v>
      </c>
      <c r="AN477" s="118">
        <f t="shared" si="93"/>
        <v>3408</v>
      </c>
      <c r="AO477" t="s">
        <v>1081</v>
      </c>
      <c r="AP477" t="s">
        <v>1082</v>
      </c>
      <c r="AQ477" t="str">
        <f>AQ468</f>
        <v/>
      </c>
    </row>
    <row r="478" spans="1:43" ht="14.25" customHeight="1" x14ac:dyDescent="0.25">
      <c r="A478" s="107" t="str">
        <f>'Run Rate'!A51</f>
        <v>POL09892</v>
      </c>
      <c r="B478" s="135" t="str">
        <f>'Run Rate'!B51</f>
        <v>Polleo 1st Whey 454g Chocolate Hazelnut</v>
      </c>
      <c r="C478" s="135" t="str">
        <f>'Run Rate'!C51</f>
        <v>PROTEINI</v>
      </c>
      <c r="D478" s="135" t="str">
        <f>'Run Rate'!D51</f>
        <v>01 GOLD</v>
      </c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  <c r="AA478" s="122"/>
      <c r="AB478" s="122"/>
      <c r="AC478" s="122"/>
      <c r="AD478" s="122"/>
      <c r="AE478" s="122"/>
      <c r="AF478" s="122"/>
      <c r="AG478" s="122"/>
      <c r="AH478" s="122"/>
      <c r="AI478" s="122"/>
      <c r="AJ478" s="122"/>
      <c r="AK478" s="122"/>
      <c r="AL478" s="122"/>
      <c r="AM478" s="122"/>
      <c r="AN478" s="122"/>
      <c r="AO478" t="s">
        <v>1083</v>
      </c>
      <c r="AP478" t="s">
        <v>1084</v>
      </c>
      <c r="AQ478" t="str">
        <f>IF(AND(OR($B$1="ALL",$B$1=C478),OR($E$1="ALL",$E$1=D478),OR($B$2="ALL",$B$2=A478),OR($E$2="ALL",IFERROR(SEARCH($E$2,B478),0)&gt;0)),"MATCH","")</f>
        <v/>
      </c>
    </row>
    <row r="479" spans="1:43" ht="14.25" customHeight="1" x14ac:dyDescent="0.25">
      <c r="A479" s="108" t="s">
        <v>1137</v>
      </c>
      <c r="B479" s="136" t="s">
        <v>1138</v>
      </c>
      <c r="C479" s="136" t="s">
        <v>1139</v>
      </c>
      <c r="D479" s="136" t="s">
        <v>1140</v>
      </c>
      <c r="E479" s="136" t="s">
        <v>1141</v>
      </c>
      <c r="F479" s="136" t="s">
        <v>1142</v>
      </c>
      <c r="G479" s="136" t="s">
        <v>1143</v>
      </c>
      <c r="H479" s="136" t="s">
        <v>1144</v>
      </c>
      <c r="I479" s="136" t="s">
        <v>1145</v>
      </c>
      <c r="J479" s="136" t="s">
        <v>1146</v>
      </c>
      <c r="K479" s="136" t="s">
        <v>1147</v>
      </c>
      <c r="L479" s="136" t="s">
        <v>1148</v>
      </c>
      <c r="M479" s="136" t="s">
        <v>1149</v>
      </c>
      <c r="N479" s="136" t="s">
        <v>1150</v>
      </c>
      <c r="O479" s="136" t="s">
        <v>1151</v>
      </c>
      <c r="P479" s="136" t="s">
        <v>1152</v>
      </c>
      <c r="Q479" s="136" t="s">
        <v>1153</v>
      </c>
      <c r="R479" s="136" t="s">
        <v>1154</v>
      </c>
      <c r="S479" s="136" t="s">
        <v>1155</v>
      </c>
      <c r="T479" s="136" t="s">
        <v>1156</v>
      </c>
      <c r="U479" s="136" t="s">
        <v>1157</v>
      </c>
      <c r="V479" s="136" t="s">
        <v>1158</v>
      </c>
      <c r="W479" s="136" t="s">
        <v>1159</v>
      </c>
      <c r="X479" s="136" t="s">
        <v>1160</v>
      </c>
      <c r="Y479" s="136" t="s">
        <v>1161</v>
      </c>
      <c r="Z479" s="136" t="s">
        <v>1162</v>
      </c>
      <c r="AA479" s="136" t="s">
        <v>1163</v>
      </c>
      <c r="AB479" s="137" t="s">
        <v>156</v>
      </c>
      <c r="AC479" s="137" t="s">
        <v>157</v>
      </c>
      <c r="AD479" s="137" t="s">
        <v>158</v>
      </c>
      <c r="AE479" s="137" t="s">
        <v>139</v>
      </c>
      <c r="AF479" s="138" t="s">
        <v>140</v>
      </c>
      <c r="AG479" s="138" t="s">
        <v>141</v>
      </c>
      <c r="AH479" s="138" t="s">
        <v>142</v>
      </c>
      <c r="AI479" s="138" t="s">
        <v>143</v>
      </c>
      <c r="AJ479" s="139" t="s">
        <v>144</v>
      </c>
      <c r="AK479" s="139" t="s">
        <v>145</v>
      </c>
      <c r="AL479" s="139" t="s">
        <v>146</v>
      </c>
      <c r="AM479" s="140" t="s">
        <v>147</v>
      </c>
      <c r="AN479" s="140" t="s">
        <v>148</v>
      </c>
      <c r="AO479" t="s">
        <v>1085</v>
      </c>
      <c r="AP479" t="s">
        <v>1086</v>
      </c>
      <c r="AQ479" t="str">
        <f>AQ478</f>
        <v/>
      </c>
    </row>
    <row r="480" spans="1:43" ht="14.25" customHeight="1" x14ac:dyDescent="0.25">
      <c r="A480" s="99" t="s">
        <v>1164</v>
      </c>
      <c r="B480" s="112">
        <f>'Run Rate'!E51</f>
        <v>336</v>
      </c>
      <c r="C480" s="112">
        <f>'Run Rate'!F51</f>
        <v>311</v>
      </c>
      <c r="D480" s="112">
        <f>'Run Rate'!G51</f>
        <v>323</v>
      </c>
      <c r="E480" s="112">
        <f>'Run Rate'!H51</f>
        <v>295</v>
      </c>
      <c r="F480" s="112">
        <f>'Run Rate'!I51</f>
        <v>282</v>
      </c>
      <c r="G480" s="112">
        <f>'Run Rate'!J51</f>
        <v>72</v>
      </c>
      <c r="H480" s="112">
        <f>'Run Rate'!K51</f>
        <v>164</v>
      </c>
      <c r="I480" s="112">
        <f>'Run Rate'!L51</f>
        <v>197</v>
      </c>
      <c r="J480" s="112">
        <f>'Run Rate'!M51</f>
        <v>154</v>
      </c>
      <c r="K480" s="112">
        <f>'Run Rate'!N51</f>
        <v>63</v>
      </c>
      <c r="L480" s="112">
        <f>'Run Rate'!O51</f>
        <v>82</v>
      </c>
      <c r="M480" s="112">
        <f>'Run Rate'!P51</f>
        <v>82</v>
      </c>
      <c r="N480" s="112">
        <f>'Run Rate'!Q51</f>
        <v>60</v>
      </c>
      <c r="O480" s="112">
        <f>'Run Rate'!R51</f>
        <v>84</v>
      </c>
      <c r="P480" s="112">
        <f>'Run Rate'!S51</f>
        <v>7</v>
      </c>
      <c r="Q480" s="112">
        <f>'Run Rate'!T51</f>
        <v>93</v>
      </c>
      <c r="R480" s="112">
        <f>'Run Rate'!U51</f>
        <v>62</v>
      </c>
      <c r="S480" s="112">
        <f>'Run Rate'!V51</f>
        <v>101</v>
      </c>
      <c r="T480" s="112">
        <f>'Run Rate'!W51</f>
        <v>134</v>
      </c>
      <c r="U480" s="112">
        <f>'Run Rate'!X51</f>
        <v>376</v>
      </c>
      <c r="V480" s="112">
        <f>'Run Rate'!Y51</f>
        <v>399</v>
      </c>
      <c r="W480" s="112">
        <f>'Run Rate'!Z51</f>
        <v>330</v>
      </c>
      <c r="X480" s="112">
        <f>'Run Rate'!AA51</f>
        <v>262</v>
      </c>
      <c r="Y480" s="112">
        <f>'Run Rate'!AB51</f>
        <v>74</v>
      </c>
      <c r="Z480" s="112">
        <f>'Run Rate'!AC51</f>
        <v>119</v>
      </c>
      <c r="AA480" s="112">
        <f>'Run Rate'!AD51</f>
        <v>275</v>
      </c>
      <c r="AB480" s="113">
        <v>195</v>
      </c>
      <c r="AC480" s="112">
        <v>195</v>
      </c>
      <c r="AD480" s="112">
        <v>195</v>
      </c>
      <c r="AE480" s="112">
        <v>195</v>
      </c>
      <c r="AF480" s="112">
        <v>195</v>
      </c>
      <c r="AG480" s="112">
        <v>195</v>
      </c>
      <c r="AH480" s="112">
        <v>195</v>
      </c>
      <c r="AI480" s="112">
        <v>195</v>
      </c>
      <c r="AJ480" s="112">
        <v>195</v>
      </c>
      <c r="AK480" s="112">
        <v>176</v>
      </c>
      <c r="AL480" s="112">
        <v>176</v>
      </c>
      <c r="AM480" s="112">
        <v>176</v>
      </c>
      <c r="AN480" s="112">
        <v>176</v>
      </c>
      <c r="AO480" t="s">
        <v>1087</v>
      </c>
      <c r="AP480" t="s">
        <v>1088</v>
      </c>
      <c r="AQ480" t="str">
        <f>AQ478</f>
        <v/>
      </c>
    </row>
    <row r="481" spans="1:43" ht="14.25" customHeight="1" x14ac:dyDescent="0.25">
      <c r="A481" s="99" t="s">
        <v>1165</v>
      </c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5"/>
      <c r="X481" s="115"/>
      <c r="Y481" s="115"/>
      <c r="Z481" s="115"/>
      <c r="AA481" s="112" t="s">
        <v>1166</v>
      </c>
      <c r="AB481" s="113"/>
      <c r="AC481" s="112"/>
      <c r="AD481" s="112"/>
      <c r="AE481" s="112"/>
      <c r="AF481" s="112"/>
      <c r="AG481" s="112"/>
      <c r="AH481" s="112"/>
      <c r="AI481" s="112"/>
      <c r="AJ481" s="112"/>
      <c r="AK481" s="112"/>
      <c r="AL481" s="112"/>
      <c r="AM481" s="112"/>
      <c r="AN481" s="112"/>
      <c r="AO481" t="s">
        <v>1089</v>
      </c>
      <c r="AP481" t="s">
        <v>1090</v>
      </c>
      <c r="AQ481" t="str">
        <f>AQ478</f>
        <v/>
      </c>
    </row>
    <row r="482" spans="1:43" ht="14.25" customHeight="1" x14ac:dyDescent="0.25">
      <c r="A482" s="99" t="s">
        <v>1167</v>
      </c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5"/>
      <c r="X482" s="116"/>
      <c r="Y482" s="117"/>
      <c r="Z482" s="115"/>
      <c r="AA482" s="112" t="s">
        <v>1168</v>
      </c>
      <c r="AB482" s="113">
        <f>'Demand Input VP'!B244</f>
        <v>0</v>
      </c>
      <c r="AC482" s="112">
        <f>'Demand Input VP'!C244</f>
        <v>0</v>
      </c>
      <c r="AD482" s="112">
        <f>'Demand Input VP'!D244</f>
        <v>0</v>
      </c>
      <c r="AE482" s="112">
        <f>'Demand Input VP'!E244</f>
        <v>0</v>
      </c>
      <c r="AF482" s="112">
        <f>'Demand Input VP'!F244</f>
        <v>0</v>
      </c>
      <c r="AG482" s="112">
        <f>'Demand Input VP'!G244</f>
        <v>0</v>
      </c>
      <c r="AH482" s="112">
        <f>'Demand Input VP'!H244</f>
        <v>0</v>
      </c>
      <c r="AI482" s="112">
        <f>'Demand Input VP'!I244</f>
        <v>0</v>
      </c>
      <c r="AJ482" s="112">
        <f>'Demand Input VP'!J244</f>
        <v>0</v>
      </c>
      <c r="AK482" s="112">
        <f>'Demand Input VP'!K244</f>
        <v>0</v>
      </c>
      <c r="AL482" s="112">
        <f>'Demand Input VP'!L244</f>
        <v>0</v>
      </c>
      <c r="AM482" s="112">
        <f>'Demand Input VP'!M244</f>
        <v>0</v>
      </c>
      <c r="AN482" s="112">
        <f>'Demand Input VP'!N244</f>
        <v>0</v>
      </c>
      <c r="AO482" t="s">
        <v>1091</v>
      </c>
      <c r="AP482" t="s">
        <v>1092</v>
      </c>
      <c r="AQ482" t="str">
        <f>AQ478</f>
        <v/>
      </c>
    </row>
    <row r="483" spans="1:43" ht="14.25" customHeight="1" x14ac:dyDescent="0.25">
      <c r="A483" s="99" t="s">
        <v>1169</v>
      </c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5"/>
      <c r="X483" s="116"/>
      <c r="Y483" s="117"/>
      <c r="Z483" s="119"/>
      <c r="AA483" s="120" t="s">
        <v>1170</v>
      </c>
      <c r="AB483" s="121">
        <f>'Demand Input VP'!B243</f>
        <v>0</v>
      </c>
      <c r="AC483" s="120">
        <f>'Demand Input VP'!C243</f>
        <v>0</v>
      </c>
      <c r="AD483" s="120">
        <f>'Demand Input VP'!D243</f>
        <v>0</v>
      </c>
      <c r="AE483" s="120">
        <f>'Demand Input VP'!E243</f>
        <v>0</v>
      </c>
      <c r="AF483" s="120">
        <f>'Demand Input VP'!F243</f>
        <v>0</v>
      </c>
      <c r="AG483" s="120">
        <f>'Demand Input VP'!G243</f>
        <v>0</v>
      </c>
      <c r="AH483" s="120">
        <f>'Demand Input VP'!H243</f>
        <v>0</v>
      </c>
      <c r="AI483" s="120">
        <f>'Demand Input VP'!I243</f>
        <v>0</v>
      </c>
      <c r="AJ483" s="120">
        <f>'Demand Input VP'!J243</f>
        <v>0</v>
      </c>
      <c r="AK483" s="120">
        <f>'Demand Input VP'!K243</f>
        <v>0</v>
      </c>
      <c r="AL483" s="120">
        <f>'Demand Input VP'!L243</f>
        <v>0</v>
      </c>
      <c r="AM483" s="120">
        <f>'Demand Input VP'!M243</f>
        <v>0</v>
      </c>
      <c r="AN483" s="120">
        <f>'Demand Input VP'!N243</f>
        <v>0</v>
      </c>
      <c r="AO483" t="s">
        <v>1093</v>
      </c>
      <c r="AP483" t="s">
        <v>1094</v>
      </c>
      <c r="AQ483" t="str">
        <f>AQ478</f>
        <v/>
      </c>
    </row>
    <row r="484" spans="1:43" ht="14.25" customHeight="1" x14ac:dyDescent="0.25">
      <c r="A484" s="1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  <c r="V484" s="122"/>
      <c r="W484" s="123"/>
      <c r="X484" s="116"/>
      <c r="Y484" s="117"/>
      <c r="Z484" s="123"/>
      <c r="AA484" s="112" t="s">
        <v>1171</v>
      </c>
      <c r="AB484" s="113">
        <f>'Demand Input MP'!B244</f>
        <v>0</v>
      </c>
      <c r="AC484" s="112">
        <f>'Demand Input MP'!C244</f>
        <v>0</v>
      </c>
      <c r="AD484" s="112">
        <f>'Demand Input MP'!D244</f>
        <v>0</v>
      </c>
      <c r="AE484" s="112">
        <f>'Demand Input MP'!E244</f>
        <v>0</v>
      </c>
      <c r="AF484" s="112">
        <f>'Demand Input MP'!F244</f>
        <v>0</v>
      </c>
      <c r="AG484" s="112">
        <f>'Demand Input MP'!G244</f>
        <v>0</v>
      </c>
      <c r="AH484" s="112">
        <f>'Demand Input MP'!H244</f>
        <v>0</v>
      </c>
      <c r="AI484" s="112">
        <f>'Demand Input MP'!I244</f>
        <v>0</v>
      </c>
      <c r="AJ484" s="112">
        <f>'Demand Input MP'!J244</f>
        <v>0</v>
      </c>
      <c r="AK484" s="112">
        <f>'Demand Input MP'!K244</f>
        <v>250</v>
      </c>
      <c r="AL484" s="112">
        <f>'Demand Input MP'!L244</f>
        <v>250</v>
      </c>
      <c r="AM484" s="112">
        <f>'Demand Input MP'!M244</f>
        <v>250</v>
      </c>
      <c r="AN484" s="112">
        <f>'Demand Input MP'!N244</f>
        <v>250</v>
      </c>
      <c r="AO484" t="s">
        <v>1095</v>
      </c>
      <c r="AP484" t="s">
        <v>1096</v>
      </c>
      <c r="AQ484" t="str">
        <f>AQ478</f>
        <v/>
      </c>
    </row>
    <row r="485" spans="1:43" ht="14.25" customHeight="1" x14ac:dyDescent="0.25">
      <c r="A485" s="1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4" t="s">
        <v>91</v>
      </c>
      <c r="W485" s="125">
        <f>IFERROR(IF(SUM('Run Rate History'!E51:AD51)&gt;0,(SUMPRODUCT((B480:AA480&gt;=PERCENTILE(B480:AA480,0.1))*(B480:AA480&lt;=PERCENTILE(B480:AA480,0.9))*B480:AA480)+SUMPRODUCT(('Run Rate History'!E51:AD51&gt;=PERCENTILE(B480:AA480,0.1))*('Run Rate History'!E51:AD51&lt;=PERCENTILE(B480:AA480,0.9))*'Run Rate History'!E51:AD51))/(SUMPRODUCT((B480:AA480&gt;=PERCENTILE(B480:AA480,0.1))*(B480:AA480&lt;=PERCENTILE(B480:AA480,0.9))*1)+SUMPRODUCT(('Run Rate History'!E51:AD51&gt;=PERCENTILE(B480:AA480,0.1))*('Run Rate History'!E51:AD51&lt;=PERCENTILE(B480:AA480,0.9))*1)),TRIMMEAN(B480:AA480,0.15)),0)</f>
        <v>159.97142857142856</v>
      </c>
      <c r="X485" s="126" t="s">
        <v>1172</v>
      </c>
      <c r="Y485" s="127">
        <f>SUM(B480:AA480)/26</f>
        <v>182.19230769230768</v>
      </c>
      <c r="Z485" s="128"/>
      <c r="AA485" s="112" t="s">
        <v>1173</v>
      </c>
      <c r="AB485" s="113">
        <f>'Demand Input MP'!B243</f>
        <v>0</v>
      </c>
      <c r="AC485" s="112">
        <f>'Demand Input MP'!C243</f>
        <v>0</v>
      </c>
      <c r="AD485" s="112">
        <f>'Demand Input MP'!D243</f>
        <v>0</v>
      </c>
      <c r="AE485" s="112">
        <f>'Demand Input MP'!E243</f>
        <v>0</v>
      </c>
      <c r="AF485" s="112">
        <f>'Demand Input MP'!F243</f>
        <v>0</v>
      </c>
      <c r="AG485" s="112">
        <f>'Demand Input MP'!G243</f>
        <v>0</v>
      </c>
      <c r="AH485" s="112">
        <f>'Demand Input MP'!H243</f>
        <v>0</v>
      </c>
      <c r="AI485" s="112">
        <f>'Demand Input MP'!I243</f>
        <v>0</v>
      </c>
      <c r="AJ485" s="112">
        <f>'Demand Input MP'!J243</f>
        <v>0</v>
      </c>
      <c r="AK485" s="112">
        <f>'Demand Input MP'!K243</f>
        <v>0</v>
      </c>
      <c r="AL485" s="112">
        <f>'Demand Input MP'!L243</f>
        <v>0</v>
      </c>
      <c r="AM485" s="112">
        <f>'Demand Input MP'!M243</f>
        <v>0</v>
      </c>
      <c r="AN485" s="112">
        <f>'Demand Input MP'!N243</f>
        <v>0</v>
      </c>
      <c r="AO485" t="s">
        <v>1097</v>
      </c>
      <c r="AP485" t="s">
        <v>1098</v>
      </c>
      <c r="AQ485" t="str">
        <f>AQ478</f>
        <v/>
      </c>
    </row>
    <row r="486" spans="1:43" ht="14.25" customHeight="1" x14ac:dyDescent="0.25">
      <c r="A486" s="1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4" t="s">
        <v>94</v>
      </c>
      <c r="W486" s="125">
        <f>IFERROR((1*MIN(MAX(X480,0.5*IF(SUM('Run Rate History'!E51:AD51)&gt;0,(MEDIAN(IF(B480:AA480&gt;0,B480:AA480))+MEDIAN(IF('Run Rate History'!E51:AD51&gt;0,'Run Rate History'!E51:AD51)))/2,MEDIAN(IF(B480:AA480&gt;0,B480:AA480)))),2*IF(SUM('Run Rate History'!E51:AD51)&gt;0,(MEDIAN(IF(B480:AA480&gt;0,B480:AA480))+MEDIAN(IF('Run Rate History'!E51:AD51&gt;0,'Run Rate History'!E51:AD51)))/2,MEDIAN(IF(B480:AA480&gt;0,B480:AA480))))+2*MIN(MAX(Y480,0.5*IF(SUM('Run Rate History'!E51:AD51)&gt;0,(MEDIAN(IF(B480:AA480&gt;0,B480:AA480))+MEDIAN(IF('Run Rate History'!E51:AD51&gt;0,'Run Rate History'!E51:AD51)))/2,MEDIAN(IF(B480:AA480&gt;0,B480:AA480)))),2*IF(SUM('Run Rate History'!E51:AD51)&gt;0,(MEDIAN(IF(B480:AA480&gt;0,B480:AA480))+MEDIAN(IF('Run Rate History'!E51:AD51&gt;0,'Run Rate History'!E51:AD51)))/2,MEDIAN(IF(B480:AA480&gt;0,B480:AA480))))+3*MIN(MAX(Z480,0.5*IF(SUM('Run Rate History'!E51:AD51)&gt;0,(MEDIAN(IF(B480:AA480&gt;0,B480:AA480))+MEDIAN(IF('Run Rate History'!E51:AD51&gt;0,'Run Rate History'!E51:AD51)))/2,MEDIAN(IF(B480:AA480&gt;0,B480:AA480)))),2*IF(SUM('Run Rate History'!E51:AD51)&gt;0,(MEDIAN(IF(B480:AA480&gt;0,B480:AA480))+MEDIAN(IF('Run Rate History'!E51:AD51&gt;0,'Run Rate History'!E51:AD51)))/2,MEDIAN(IF(B480:AA480&gt;0,B480:AA480))))+4*MIN(MAX(AA480,0.5*IF(SUM('Run Rate History'!E51:AD51)&gt;0,(MEDIAN(IF(B480:AA480&gt;0,B480:AA480))+MEDIAN(IF('Run Rate History'!E51:AD51&gt;0,'Run Rate History'!E51:AD51)))/2,MEDIAN(IF(B480:AA480&gt;0,B480:AA480)))),2*IF(SUM('Run Rate History'!E51:AD51)&gt;0,(MEDIAN(IF(B480:AA480&gt;0,B480:AA480))+MEDIAN(IF('Run Rate History'!E51:AD51&gt;0,'Run Rate History'!E51:AD51)))/2,MEDIAN(IF(B480:AA480&gt;0,B480:AA480)))))/10,0)</f>
        <v>160.5</v>
      </c>
      <c r="X486" s="129" t="s">
        <v>1174</v>
      </c>
      <c r="Y486" s="130">
        <f>IFERROR(VLOOKUP(A478,'Stanje zaliha'!A:E,5,FALSE()),0)</f>
        <v>723</v>
      </c>
      <c r="Z486" s="131"/>
      <c r="AA486" s="113" t="s">
        <v>1175</v>
      </c>
      <c r="AB486" s="118">
        <f t="shared" ref="AB486:AN486" si="94">SUM(AB482:AB485)</f>
        <v>0</v>
      </c>
      <c r="AC486" s="118">
        <f t="shared" si="94"/>
        <v>0</v>
      </c>
      <c r="AD486" s="118">
        <f t="shared" si="94"/>
        <v>0</v>
      </c>
      <c r="AE486" s="118">
        <f t="shared" si="94"/>
        <v>0</v>
      </c>
      <c r="AF486" s="118">
        <f t="shared" si="94"/>
        <v>0</v>
      </c>
      <c r="AG486" s="118">
        <f t="shared" si="94"/>
        <v>0</v>
      </c>
      <c r="AH486" s="118">
        <f t="shared" si="94"/>
        <v>0</v>
      </c>
      <c r="AI486" s="118">
        <f t="shared" si="94"/>
        <v>0</v>
      </c>
      <c r="AJ486" s="118">
        <f t="shared" si="94"/>
        <v>0</v>
      </c>
      <c r="AK486" s="118">
        <f t="shared" si="94"/>
        <v>250</v>
      </c>
      <c r="AL486" s="118">
        <f t="shared" si="94"/>
        <v>250</v>
      </c>
      <c r="AM486" s="118">
        <f t="shared" si="94"/>
        <v>250</v>
      </c>
      <c r="AN486" s="118">
        <f t="shared" si="94"/>
        <v>250</v>
      </c>
      <c r="AO486" t="s">
        <v>1099</v>
      </c>
      <c r="AP486" t="s">
        <v>1100</v>
      </c>
      <c r="AQ486" t="str">
        <f>AQ478</f>
        <v/>
      </c>
    </row>
    <row r="487" spans="1:43" ht="14.25" customHeight="1" x14ac:dyDescent="0.25">
      <c r="A487" s="1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  <c r="V487" s="124" t="s">
        <v>95</v>
      </c>
      <c r="W487" s="125">
        <f>IFERROR(0.6*W486+0.4*W485,0)</f>
        <v>160.28857142857143</v>
      </c>
      <c r="X487" s="132" t="s">
        <v>1176</v>
      </c>
      <c r="Y487" s="133">
        <f>IFERROR(SUMIF('Popis poslanih narudžbi'!A:A,A478,'Popis poslanih narudžbi'!C:C),0)</f>
        <v>726</v>
      </c>
      <c r="Z487" s="131"/>
      <c r="AA487" s="134" t="s">
        <v>1177</v>
      </c>
      <c r="AB487" s="118">
        <f t="shared" ref="AB487:AN487" si="95">AB480+AB486</f>
        <v>195</v>
      </c>
      <c r="AC487" s="118">
        <f t="shared" si="95"/>
        <v>195</v>
      </c>
      <c r="AD487" s="118">
        <f t="shared" si="95"/>
        <v>195</v>
      </c>
      <c r="AE487" s="118">
        <f t="shared" si="95"/>
        <v>195</v>
      </c>
      <c r="AF487" s="118">
        <f t="shared" si="95"/>
        <v>195</v>
      </c>
      <c r="AG487" s="118">
        <f t="shared" si="95"/>
        <v>195</v>
      </c>
      <c r="AH487" s="118">
        <f t="shared" si="95"/>
        <v>195</v>
      </c>
      <c r="AI487" s="118">
        <f t="shared" si="95"/>
        <v>195</v>
      </c>
      <c r="AJ487" s="118">
        <f t="shared" si="95"/>
        <v>195</v>
      </c>
      <c r="AK487" s="118">
        <f t="shared" si="95"/>
        <v>426</v>
      </c>
      <c r="AL487" s="118">
        <f t="shared" si="95"/>
        <v>426</v>
      </c>
      <c r="AM487" s="118">
        <f t="shared" si="95"/>
        <v>426</v>
      </c>
      <c r="AN487" s="118">
        <f t="shared" si="95"/>
        <v>426</v>
      </c>
      <c r="AO487" t="s">
        <v>1101</v>
      </c>
      <c r="AP487" t="s">
        <v>1102</v>
      </c>
      <c r="AQ487" t="str">
        <f>AQ478</f>
        <v/>
      </c>
    </row>
    <row r="488" spans="1:43" ht="14.25" customHeight="1" x14ac:dyDescent="0.25">
      <c r="A488" s="107" t="str">
        <f>'Run Rate'!A52</f>
        <v>POL09740</v>
      </c>
      <c r="B488" s="135" t="str">
        <f>'Run Rate'!B52</f>
        <v>Polleo 1st Whey 908g Swiss Chocolate Supreme</v>
      </c>
      <c r="C488" s="135" t="str">
        <f>'Run Rate'!C52</f>
        <v>PROTEINI</v>
      </c>
      <c r="D488" s="135" t="str">
        <f>'Run Rate'!D52</f>
        <v>01 GOLD</v>
      </c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  <c r="AA488" s="122"/>
      <c r="AB488" s="122"/>
      <c r="AC488" s="122"/>
      <c r="AD488" s="122"/>
      <c r="AE488" s="122"/>
      <c r="AF488" s="122"/>
      <c r="AG488" s="122"/>
      <c r="AH488" s="122"/>
      <c r="AI488" s="122"/>
      <c r="AJ488" s="122"/>
      <c r="AK488" s="122"/>
      <c r="AL488" s="122"/>
      <c r="AM488" s="122"/>
      <c r="AN488" s="122"/>
      <c r="AO488" t="s">
        <v>1103</v>
      </c>
      <c r="AP488" t="s">
        <v>1104</v>
      </c>
      <c r="AQ488" t="str">
        <f>IF(AND(OR($B$1="ALL",$B$1=C488),OR($E$1="ALL",$E$1=D488),OR($B$2="ALL",$B$2=A488),OR($E$2="ALL",IFERROR(SEARCH($E$2,B488),0)&gt;0)),"MATCH","")</f>
        <v/>
      </c>
    </row>
    <row r="489" spans="1:43" ht="14.25" customHeight="1" x14ac:dyDescent="0.25">
      <c r="A489" s="108" t="s">
        <v>1137</v>
      </c>
      <c r="B489" s="136" t="s">
        <v>1138</v>
      </c>
      <c r="C489" s="136" t="s">
        <v>1139</v>
      </c>
      <c r="D489" s="136" t="s">
        <v>1140</v>
      </c>
      <c r="E489" s="136" t="s">
        <v>1141</v>
      </c>
      <c r="F489" s="136" t="s">
        <v>1142</v>
      </c>
      <c r="G489" s="136" t="s">
        <v>1143</v>
      </c>
      <c r="H489" s="136" t="s">
        <v>1144</v>
      </c>
      <c r="I489" s="136" t="s">
        <v>1145</v>
      </c>
      <c r="J489" s="136" t="s">
        <v>1146</v>
      </c>
      <c r="K489" s="136" t="s">
        <v>1147</v>
      </c>
      <c r="L489" s="136" t="s">
        <v>1148</v>
      </c>
      <c r="M489" s="136" t="s">
        <v>1149</v>
      </c>
      <c r="N489" s="136" t="s">
        <v>1150</v>
      </c>
      <c r="O489" s="136" t="s">
        <v>1151</v>
      </c>
      <c r="P489" s="136" t="s">
        <v>1152</v>
      </c>
      <c r="Q489" s="136" t="s">
        <v>1153</v>
      </c>
      <c r="R489" s="136" t="s">
        <v>1154</v>
      </c>
      <c r="S489" s="136" t="s">
        <v>1155</v>
      </c>
      <c r="T489" s="136" t="s">
        <v>1156</v>
      </c>
      <c r="U489" s="136" t="s">
        <v>1157</v>
      </c>
      <c r="V489" s="136" t="s">
        <v>1158</v>
      </c>
      <c r="W489" s="136" t="s">
        <v>1159</v>
      </c>
      <c r="X489" s="136" t="s">
        <v>1160</v>
      </c>
      <c r="Y489" s="136" t="s">
        <v>1161</v>
      </c>
      <c r="Z489" s="136" t="s">
        <v>1162</v>
      </c>
      <c r="AA489" s="136" t="s">
        <v>1163</v>
      </c>
      <c r="AB489" s="137" t="s">
        <v>156</v>
      </c>
      <c r="AC489" s="137" t="s">
        <v>157</v>
      </c>
      <c r="AD489" s="137" t="s">
        <v>158</v>
      </c>
      <c r="AE489" s="137" t="s">
        <v>139</v>
      </c>
      <c r="AF489" s="138" t="s">
        <v>140</v>
      </c>
      <c r="AG489" s="138" t="s">
        <v>141</v>
      </c>
      <c r="AH489" s="138" t="s">
        <v>142</v>
      </c>
      <c r="AI489" s="138" t="s">
        <v>143</v>
      </c>
      <c r="AJ489" s="139" t="s">
        <v>144</v>
      </c>
      <c r="AK489" s="139" t="s">
        <v>145</v>
      </c>
      <c r="AL489" s="139" t="s">
        <v>146</v>
      </c>
      <c r="AM489" s="140" t="s">
        <v>147</v>
      </c>
      <c r="AN489" s="140" t="s">
        <v>148</v>
      </c>
      <c r="AO489" t="s">
        <v>1105</v>
      </c>
      <c r="AP489" t="s">
        <v>1106</v>
      </c>
      <c r="AQ489" t="str">
        <f>AQ488</f>
        <v/>
      </c>
    </row>
    <row r="490" spans="1:43" ht="14.25" customHeight="1" x14ac:dyDescent="0.25">
      <c r="A490" s="99" t="s">
        <v>1164</v>
      </c>
      <c r="B490" s="112">
        <f>'Run Rate'!E52</f>
        <v>72</v>
      </c>
      <c r="C490" s="112">
        <f>'Run Rate'!F52</f>
        <v>36</v>
      </c>
      <c r="D490" s="112">
        <f>'Run Rate'!G52</f>
        <v>46</v>
      </c>
      <c r="E490" s="112">
        <f>'Run Rate'!H52</f>
        <v>35</v>
      </c>
      <c r="F490" s="112">
        <f>'Run Rate'!I52</f>
        <v>78</v>
      </c>
      <c r="G490" s="112">
        <f>'Run Rate'!J52</f>
        <v>242</v>
      </c>
      <c r="H490" s="112">
        <f>'Run Rate'!K52</f>
        <v>125</v>
      </c>
      <c r="I490" s="112">
        <f>'Run Rate'!L52</f>
        <v>41</v>
      </c>
      <c r="J490" s="112">
        <f>'Run Rate'!M52</f>
        <v>19</v>
      </c>
      <c r="K490" s="112">
        <f>'Run Rate'!N52</f>
        <v>200</v>
      </c>
      <c r="L490" s="112">
        <f>'Run Rate'!O52</f>
        <v>115</v>
      </c>
      <c r="M490" s="112">
        <f>'Run Rate'!P52</f>
        <v>170</v>
      </c>
      <c r="N490" s="112">
        <f>'Run Rate'!Q52</f>
        <v>89</v>
      </c>
      <c r="O490" s="112">
        <f>'Run Rate'!R52</f>
        <v>54</v>
      </c>
      <c r="P490" s="112">
        <f>'Run Rate'!S52</f>
        <v>17</v>
      </c>
      <c r="Q490" s="112">
        <f>'Run Rate'!T52</f>
        <v>52</v>
      </c>
      <c r="R490" s="112">
        <f>'Run Rate'!U52</f>
        <v>36</v>
      </c>
      <c r="S490" s="112">
        <f>'Run Rate'!V52</f>
        <v>46</v>
      </c>
      <c r="T490" s="112">
        <f>'Run Rate'!W52</f>
        <v>136</v>
      </c>
      <c r="U490" s="112">
        <f>'Run Rate'!X52</f>
        <v>207</v>
      </c>
      <c r="V490" s="112">
        <f>'Run Rate'!Y52</f>
        <v>65</v>
      </c>
      <c r="W490" s="112">
        <f>'Run Rate'!Z52</f>
        <v>57</v>
      </c>
      <c r="X490" s="112">
        <f>'Run Rate'!AA52</f>
        <v>231</v>
      </c>
      <c r="Y490" s="112">
        <f>'Run Rate'!AB52</f>
        <v>169</v>
      </c>
      <c r="Z490" s="112">
        <f>'Run Rate'!AC52</f>
        <v>154</v>
      </c>
      <c r="AA490" s="112">
        <f>'Run Rate'!AD52</f>
        <v>223</v>
      </c>
      <c r="AB490" s="113">
        <v>116</v>
      </c>
      <c r="AC490" s="112">
        <v>116</v>
      </c>
      <c r="AD490" s="112">
        <v>116</v>
      </c>
      <c r="AE490" s="112">
        <v>116</v>
      </c>
      <c r="AF490" s="112">
        <v>116</v>
      </c>
      <c r="AG490" s="112">
        <v>116</v>
      </c>
      <c r="AH490" s="112">
        <v>116</v>
      </c>
      <c r="AI490" s="112">
        <v>116</v>
      </c>
      <c r="AJ490" s="112">
        <v>116</v>
      </c>
      <c r="AK490" s="112">
        <v>116</v>
      </c>
      <c r="AL490" s="112">
        <v>116</v>
      </c>
      <c r="AM490" s="112">
        <v>116</v>
      </c>
      <c r="AN490" s="112">
        <v>116</v>
      </c>
      <c r="AO490" t="s">
        <v>1107</v>
      </c>
      <c r="AP490" t="s">
        <v>1108</v>
      </c>
      <c r="AQ490" t="str">
        <f>AQ488</f>
        <v/>
      </c>
    </row>
    <row r="491" spans="1:43" ht="14.25" customHeight="1" x14ac:dyDescent="0.25">
      <c r="A491" s="99" t="s">
        <v>1165</v>
      </c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5"/>
      <c r="X491" s="115"/>
      <c r="Y491" s="115"/>
      <c r="Z491" s="115"/>
      <c r="AA491" s="112" t="s">
        <v>1166</v>
      </c>
      <c r="AB491" s="113"/>
      <c r="AC491" s="112"/>
      <c r="AD491" s="112"/>
      <c r="AE491" s="112"/>
      <c r="AF491" s="112"/>
      <c r="AG491" s="112"/>
      <c r="AH491" s="112"/>
      <c r="AI491" s="112"/>
      <c r="AJ491" s="112"/>
      <c r="AK491" s="112"/>
      <c r="AL491" s="112"/>
      <c r="AM491" s="112"/>
      <c r="AN491" s="112"/>
      <c r="AO491" t="s">
        <v>1109</v>
      </c>
      <c r="AP491" t="s">
        <v>1110</v>
      </c>
      <c r="AQ491" t="str">
        <f>AQ488</f>
        <v/>
      </c>
    </row>
    <row r="492" spans="1:43" ht="14.25" customHeight="1" x14ac:dyDescent="0.25">
      <c r="A492" s="99" t="s">
        <v>1167</v>
      </c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5"/>
      <c r="X492" s="116"/>
      <c r="Y492" s="117"/>
      <c r="Z492" s="115"/>
      <c r="AA492" s="112" t="s">
        <v>1168</v>
      </c>
      <c r="AB492" s="113">
        <f>'Demand Input VP'!B249</f>
        <v>0</v>
      </c>
      <c r="AC492" s="112">
        <f>'Demand Input VP'!C249</f>
        <v>0</v>
      </c>
      <c r="AD492" s="112">
        <f>'Demand Input VP'!D249</f>
        <v>0</v>
      </c>
      <c r="AE492" s="112">
        <f>'Demand Input VP'!E249</f>
        <v>0</v>
      </c>
      <c r="AF492" s="112">
        <f>'Demand Input VP'!F249</f>
        <v>0</v>
      </c>
      <c r="AG492" s="112">
        <f>'Demand Input VP'!G249</f>
        <v>0</v>
      </c>
      <c r="AH492" s="112">
        <f>'Demand Input VP'!H249</f>
        <v>0</v>
      </c>
      <c r="AI492" s="112">
        <f>'Demand Input VP'!I249</f>
        <v>0</v>
      </c>
      <c r="AJ492" s="112">
        <f>'Demand Input VP'!J249</f>
        <v>0</v>
      </c>
      <c r="AK492" s="112">
        <f>'Demand Input VP'!K249</f>
        <v>0</v>
      </c>
      <c r="AL492" s="112">
        <f>'Demand Input VP'!L249</f>
        <v>0</v>
      </c>
      <c r="AM492" s="112">
        <f>'Demand Input VP'!M249</f>
        <v>0</v>
      </c>
      <c r="AN492" s="112">
        <f>'Demand Input VP'!N249</f>
        <v>0</v>
      </c>
      <c r="AO492" t="s">
        <v>1111</v>
      </c>
      <c r="AP492" t="s">
        <v>1112</v>
      </c>
      <c r="AQ492" t="str">
        <f>AQ488</f>
        <v/>
      </c>
    </row>
    <row r="493" spans="1:43" ht="14.25" customHeight="1" x14ac:dyDescent="0.25">
      <c r="A493" s="99" t="s">
        <v>1169</v>
      </c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5"/>
      <c r="X493" s="116"/>
      <c r="Y493" s="117"/>
      <c r="Z493" s="119"/>
      <c r="AA493" s="120" t="s">
        <v>1170</v>
      </c>
      <c r="AB493" s="121">
        <f>'Demand Input VP'!B248</f>
        <v>0</v>
      </c>
      <c r="AC493" s="120">
        <f>'Demand Input VP'!C248</f>
        <v>0</v>
      </c>
      <c r="AD493" s="120">
        <f>'Demand Input VP'!D248</f>
        <v>0</v>
      </c>
      <c r="AE493" s="120">
        <f>'Demand Input VP'!E248</f>
        <v>0</v>
      </c>
      <c r="AF493" s="120">
        <f>'Demand Input VP'!F248</f>
        <v>0</v>
      </c>
      <c r="AG493" s="120">
        <f>'Demand Input VP'!G248</f>
        <v>0</v>
      </c>
      <c r="AH493" s="120">
        <f>'Demand Input VP'!H248</f>
        <v>0</v>
      </c>
      <c r="AI493" s="120">
        <f>'Demand Input VP'!I248</f>
        <v>0</v>
      </c>
      <c r="AJ493" s="120">
        <f>'Demand Input VP'!J248</f>
        <v>0</v>
      </c>
      <c r="AK493" s="120">
        <f>'Demand Input VP'!K248</f>
        <v>0</v>
      </c>
      <c r="AL493" s="120">
        <f>'Demand Input VP'!L248</f>
        <v>0</v>
      </c>
      <c r="AM493" s="120">
        <f>'Demand Input VP'!M248</f>
        <v>0</v>
      </c>
      <c r="AN493" s="120">
        <f>'Demand Input VP'!N248</f>
        <v>0</v>
      </c>
      <c r="AO493" t="s">
        <v>1113</v>
      </c>
      <c r="AP493" t="s">
        <v>1114</v>
      </c>
      <c r="AQ493" t="str">
        <f>AQ488</f>
        <v/>
      </c>
    </row>
    <row r="494" spans="1:43" ht="14.25" customHeight="1" x14ac:dyDescent="0.25">
      <c r="A494" s="1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3"/>
      <c r="X494" s="116"/>
      <c r="Y494" s="117"/>
      <c r="Z494" s="123"/>
      <c r="AA494" s="112" t="s">
        <v>1171</v>
      </c>
      <c r="AB494" s="113">
        <f>'Demand Input MP'!B249</f>
        <v>0</v>
      </c>
      <c r="AC494" s="112">
        <f>'Demand Input MP'!C249</f>
        <v>0</v>
      </c>
      <c r="AD494" s="112">
        <f>'Demand Input MP'!D249</f>
        <v>0</v>
      </c>
      <c r="AE494" s="112">
        <f>'Demand Input MP'!E249</f>
        <v>0</v>
      </c>
      <c r="AF494" s="112">
        <f>'Demand Input MP'!F249</f>
        <v>0</v>
      </c>
      <c r="AG494" s="112">
        <f>'Demand Input MP'!G249</f>
        <v>0</v>
      </c>
      <c r="AH494" s="112">
        <f>'Demand Input MP'!H249</f>
        <v>0</v>
      </c>
      <c r="AI494" s="112">
        <f>'Demand Input MP'!I249</f>
        <v>0</v>
      </c>
      <c r="AJ494" s="112">
        <f>'Demand Input MP'!J249</f>
        <v>0</v>
      </c>
      <c r="AK494" s="112">
        <f>'Demand Input MP'!K249</f>
        <v>0</v>
      </c>
      <c r="AL494" s="112">
        <f>'Demand Input MP'!L249</f>
        <v>0</v>
      </c>
      <c r="AM494" s="112">
        <f>'Demand Input MP'!M249</f>
        <v>0</v>
      </c>
      <c r="AN494" s="112">
        <f>'Demand Input MP'!N249</f>
        <v>0</v>
      </c>
      <c r="AO494" t="s">
        <v>1115</v>
      </c>
      <c r="AP494" t="s">
        <v>1116</v>
      </c>
      <c r="AQ494" t="str">
        <f>AQ488</f>
        <v/>
      </c>
    </row>
    <row r="495" spans="1:43" ht="14.25" customHeight="1" x14ac:dyDescent="0.25">
      <c r="A495" s="1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  <c r="V495" s="124" t="s">
        <v>91</v>
      </c>
      <c r="W495" s="125">
        <f>IFERROR(IF(SUM('Run Rate History'!E52:AD52)&gt;0,(SUMPRODUCT((B490:AA490&gt;=PERCENTILE(B490:AA490,0.1))*(B490:AA490&lt;=PERCENTILE(B490:AA490,0.9))*B490:AA490)+SUMPRODUCT(('Run Rate History'!E52:AD52&gt;=PERCENTILE(B490:AA490,0.1))*('Run Rate History'!E52:AD52&lt;=PERCENTILE(B490:AA490,0.9))*'Run Rate History'!E52:AD52))/(SUMPRODUCT((B490:AA490&gt;=PERCENTILE(B490:AA490,0.1))*(B490:AA490&lt;=PERCENTILE(B490:AA490,0.9))*1)+SUMPRODUCT(('Run Rate History'!E52:AD52&gt;=PERCENTILE(B490:AA490,0.1))*('Run Rate History'!E52:AD52&lt;=PERCENTILE(B490:AA490,0.9))*1)),TRIMMEAN(B490:AA490,0.15)),0)</f>
        <v>105</v>
      </c>
      <c r="X495" s="126" t="s">
        <v>1172</v>
      </c>
      <c r="Y495" s="127">
        <f>SUM(B490:AA490)/26</f>
        <v>104.42307692307692</v>
      </c>
      <c r="Z495" s="128"/>
      <c r="AA495" s="112" t="s">
        <v>1173</v>
      </c>
      <c r="AB495" s="113">
        <f>'Demand Input MP'!B248</f>
        <v>0</v>
      </c>
      <c r="AC495" s="112">
        <f>'Demand Input MP'!C248</f>
        <v>0</v>
      </c>
      <c r="AD495" s="112">
        <f>'Demand Input MP'!D248</f>
        <v>0</v>
      </c>
      <c r="AE495" s="112">
        <f>'Demand Input MP'!E248</f>
        <v>0</v>
      </c>
      <c r="AF495" s="112">
        <f>'Demand Input MP'!F248</f>
        <v>0</v>
      </c>
      <c r="AG495" s="112">
        <f>'Demand Input MP'!G248</f>
        <v>0</v>
      </c>
      <c r="AH495" s="112">
        <f>'Demand Input MP'!H248</f>
        <v>0</v>
      </c>
      <c r="AI495" s="112">
        <f>'Demand Input MP'!I248</f>
        <v>0</v>
      </c>
      <c r="AJ495" s="112">
        <f>'Demand Input MP'!J248</f>
        <v>0</v>
      </c>
      <c r="AK495" s="112">
        <f>'Demand Input MP'!K248</f>
        <v>0</v>
      </c>
      <c r="AL495" s="112">
        <f>'Demand Input MP'!L248</f>
        <v>0</v>
      </c>
      <c r="AM495" s="112">
        <f>'Demand Input MP'!M248</f>
        <v>0</v>
      </c>
      <c r="AN495" s="112">
        <f>'Demand Input MP'!N248</f>
        <v>0</v>
      </c>
      <c r="AO495" t="s">
        <v>1117</v>
      </c>
      <c r="AP495" t="s">
        <v>1118</v>
      </c>
      <c r="AQ495" t="str">
        <f>AQ488</f>
        <v/>
      </c>
    </row>
    <row r="496" spans="1:43" ht="14.25" customHeight="1" x14ac:dyDescent="0.25">
      <c r="A496" s="1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  <c r="V496" s="124" t="s">
        <v>94</v>
      </c>
      <c r="W496" s="125">
        <f>IFERROR((1*MIN(MAX(X490,0.5*IF(SUM('Run Rate History'!E52:AD52)&gt;0,(MEDIAN(IF(B490:AA490&gt;0,B490:AA490))+MEDIAN(IF('Run Rate History'!E52:AD52&gt;0,'Run Rate History'!E52:AD52)))/2,MEDIAN(IF(B490:AA490&gt;0,B490:AA490)))),2*IF(SUM('Run Rate History'!E52:AD52)&gt;0,(MEDIAN(IF(B490:AA490&gt;0,B490:AA490))+MEDIAN(IF('Run Rate History'!E52:AD52&gt;0,'Run Rate History'!E52:AD52)))/2,MEDIAN(IF(B490:AA490&gt;0,B490:AA490))))+2*MIN(MAX(Y490,0.5*IF(SUM('Run Rate History'!E52:AD52)&gt;0,(MEDIAN(IF(B490:AA490&gt;0,B490:AA490))+MEDIAN(IF('Run Rate History'!E52:AD52&gt;0,'Run Rate History'!E52:AD52)))/2,MEDIAN(IF(B490:AA490&gt;0,B490:AA490)))),2*IF(SUM('Run Rate History'!E52:AD52)&gt;0,(MEDIAN(IF(B490:AA490&gt;0,B490:AA490))+MEDIAN(IF('Run Rate History'!E52:AD52&gt;0,'Run Rate History'!E52:AD52)))/2,MEDIAN(IF(B490:AA490&gt;0,B490:AA490))))+3*MIN(MAX(Z490,0.5*IF(SUM('Run Rate History'!E52:AD52)&gt;0,(MEDIAN(IF(B490:AA490&gt;0,B490:AA490))+MEDIAN(IF('Run Rate History'!E52:AD52&gt;0,'Run Rate History'!E52:AD52)))/2,MEDIAN(IF(B490:AA490&gt;0,B490:AA490)))),2*IF(SUM('Run Rate History'!E52:AD52)&gt;0,(MEDIAN(IF(B490:AA490&gt;0,B490:AA490))+MEDIAN(IF('Run Rate History'!E52:AD52&gt;0,'Run Rate History'!E52:AD52)))/2,MEDIAN(IF(B490:AA490&gt;0,B490:AA490))))+4*MIN(MAX(AA490,0.5*IF(SUM('Run Rate History'!E52:AD52)&gt;0,(MEDIAN(IF(B490:AA490&gt;0,B490:AA490))+MEDIAN(IF('Run Rate History'!E52:AD52&gt;0,'Run Rate History'!E52:AD52)))/2,MEDIAN(IF(B490:AA490&gt;0,B490:AA490)))),2*IF(SUM('Run Rate History'!E52:AD52)&gt;0,(MEDIAN(IF(B490:AA490&gt;0,B490:AA490))+MEDIAN(IF('Run Rate History'!E52:AD52&gt;0,'Run Rate History'!E52:AD52)))/2,MEDIAN(IF(B490:AA490&gt;0,B490:AA490)))))/10,0)</f>
        <v>175.5</v>
      </c>
      <c r="X496" s="129" t="s">
        <v>1174</v>
      </c>
      <c r="Y496" s="130">
        <f>IFERROR(VLOOKUP(A488,'Stanje zaliha'!A:E,5,FALSE()),0)</f>
        <v>1160</v>
      </c>
      <c r="Z496" s="131"/>
      <c r="AA496" s="113" t="s">
        <v>1175</v>
      </c>
      <c r="AB496" s="118">
        <f t="shared" ref="AB496:AN496" si="96">SUM(AB492:AB495)</f>
        <v>0</v>
      </c>
      <c r="AC496" s="118">
        <f t="shared" si="96"/>
        <v>0</v>
      </c>
      <c r="AD496" s="118">
        <f t="shared" si="96"/>
        <v>0</v>
      </c>
      <c r="AE496" s="118">
        <f t="shared" si="96"/>
        <v>0</v>
      </c>
      <c r="AF496" s="118">
        <f t="shared" si="96"/>
        <v>0</v>
      </c>
      <c r="AG496" s="118">
        <f t="shared" si="96"/>
        <v>0</v>
      </c>
      <c r="AH496" s="118">
        <f t="shared" si="96"/>
        <v>0</v>
      </c>
      <c r="AI496" s="118">
        <f t="shared" si="96"/>
        <v>0</v>
      </c>
      <c r="AJ496" s="118">
        <f t="shared" si="96"/>
        <v>0</v>
      </c>
      <c r="AK496" s="118">
        <f t="shared" si="96"/>
        <v>0</v>
      </c>
      <c r="AL496" s="118">
        <f t="shared" si="96"/>
        <v>0</v>
      </c>
      <c r="AM496" s="118">
        <f t="shared" si="96"/>
        <v>0</v>
      </c>
      <c r="AN496" s="118">
        <f t="shared" si="96"/>
        <v>0</v>
      </c>
      <c r="AO496" t="s">
        <v>1119</v>
      </c>
      <c r="AP496" t="s">
        <v>1120</v>
      </c>
      <c r="AQ496" t="str">
        <f>AQ488</f>
        <v/>
      </c>
    </row>
    <row r="497" spans="1:43" ht="14.25" customHeight="1" x14ac:dyDescent="0.25">
      <c r="A497" s="1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  <c r="V497" s="124" t="s">
        <v>95</v>
      </c>
      <c r="W497" s="125">
        <f>IFERROR(0.6*W496+0.4*W495,0)</f>
        <v>147.30000000000001</v>
      </c>
      <c r="X497" s="132" t="s">
        <v>1176</v>
      </c>
      <c r="Y497" s="133">
        <f>IFERROR(SUMIF('Popis poslanih narudžbi'!A:A,A488,'Popis poslanih narudžbi'!C:C),0)</f>
        <v>0</v>
      </c>
      <c r="Z497" s="131"/>
      <c r="AA497" s="134" t="s">
        <v>1177</v>
      </c>
      <c r="AB497" s="118">
        <f t="shared" ref="AB497:AN497" si="97">AB490+AB496</f>
        <v>116</v>
      </c>
      <c r="AC497" s="118">
        <f t="shared" si="97"/>
        <v>116</v>
      </c>
      <c r="AD497" s="118">
        <f t="shared" si="97"/>
        <v>116</v>
      </c>
      <c r="AE497" s="118">
        <f t="shared" si="97"/>
        <v>116</v>
      </c>
      <c r="AF497" s="118">
        <f t="shared" si="97"/>
        <v>116</v>
      </c>
      <c r="AG497" s="118">
        <f t="shared" si="97"/>
        <v>116</v>
      </c>
      <c r="AH497" s="118">
        <f t="shared" si="97"/>
        <v>116</v>
      </c>
      <c r="AI497" s="118">
        <f t="shared" si="97"/>
        <v>116</v>
      </c>
      <c r="AJ497" s="118">
        <f t="shared" si="97"/>
        <v>116</v>
      </c>
      <c r="AK497" s="118">
        <f t="shared" si="97"/>
        <v>116</v>
      </c>
      <c r="AL497" s="118">
        <f t="shared" si="97"/>
        <v>116</v>
      </c>
      <c r="AM497" s="118">
        <f t="shared" si="97"/>
        <v>116</v>
      </c>
      <c r="AN497" s="118">
        <f t="shared" si="97"/>
        <v>116</v>
      </c>
      <c r="AO497" t="s">
        <v>1121</v>
      </c>
      <c r="AP497" t="s">
        <v>1122</v>
      </c>
      <c r="AQ497" t="str">
        <f>AQ488</f>
        <v/>
      </c>
    </row>
    <row r="498" spans="1:43" ht="14.25" customHeight="1" x14ac:dyDescent="0.25">
      <c r="A498" s="107" t="str">
        <f>'Run Rate'!A53</f>
        <v>POL12751</v>
      </c>
      <c r="B498" s="135" t="str">
        <f>'Run Rate'!B53</f>
        <v>Polleo Premium HydroX Whey 454g Vanilla Raspberry</v>
      </c>
      <c r="C498" s="135" t="str">
        <f>'Run Rate'!C53</f>
        <v>PROTEINI</v>
      </c>
      <c r="D498" s="135" t="str">
        <f>'Run Rate'!D53</f>
        <v>01 GOLD</v>
      </c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  <c r="AA498" s="122"/>
      <c r="AB498" s="122"/>
      <c r="AC498" s="122"/>
      <c r="AD498" s="122"/>
      <c r="AE498" s="122"/>
      <c r="AF498" s="122"/>
      <c r="AG498" s="122"/>
      <c r="AH498" s="122"/>
      <c r="AI498" s="122"/>
      <c r="AJ498" s="122"/>
      <c r="AK498" s="122"/>
      <c r="AL498" s="122"/>
      <c r="AM498" s="122"/>
      <c r="AN498" s="122"/>
      <c r="AO498" t="s">
        <v>1123</v>
      </c>
      <c r="AP498" t="s">
        <v>1124</v>
      </c>
      <c r="AQ498" t="str">
        <f>IF(AND(OR($B$1="ALL",$B$1=C498),OR($E$1="ALL",$E$1=D498),OR($B$2="ALL",$B$2=A498),OR($E$2="ALL",IFERROR(SEARCH($E$2,B498),0)&gt;0)),"MATCH","")</f>
        <v/>
      </c>
    </row>
    <row r="499" spans="1:43" ht="14.25" customHeight="1" x14ac:dyDescent="0.25">
      <c r="A499" s="108" t="s">
        <v>1137</v>
      </c>
      <c r="B499" s="136" t="s">
        <v>1138</v>
      </c>
      <c r="C499" s="136" t="s">
        <v>1139</v>
      </c>
      <c r="D499" s="136" t="s">
        <v>1140</v>
      </c>
      <c r="E499" s="136" t="s">
        <v>1141</v>
      </c>
      <c r="F499" s="136" t="s">
        <v>1142</v>
      </c>
      <c r="G499" s="136" t="s">
        <v>1143</v>
      </c>
      <c r="H499" s="136" t="s">
        <v>1144</v>
      </c>
      <c r="I499" s="136" t="s">
        <v>1145</v>
      </c>
      <c r="J499" s="136" t="s">
        <v>1146</v>
      </c>
      <c r="K499" s="136" t="s">
        <v>1147</v>
      </c>
      <c r="L499" s="136" t="s">
        <v>1148</v>
      </c>
      <c r="M499" s="136" t="s">
        <v>1149</v>
      </c>
      <c r="N499" s="136" t="s">
        <v>1150</v>
      </c>
      <c r="O499" s="136" t="s">
        <v>1151</v>
      </c>
      <c r="P499" s="136" t="s">
        <v>1152</v>
      </c>
      <c r="Q499" s="136" t="s">
        <v>1153</v>
      </c>
      <c r="R499" s="136" t="s">
        <v>1154</v>
      </c>
      <c r="S499" s="136" t="s">
        <v>1155</v>
      </c>
      <c r="T499" s="136" t="s">
        <v>1156</v>
      </c>
      <c r="U499" s="136" t="s">
        <v>1157</v>
      </c>
      <c r="V499" s="136" t="s">
        <v>1158</v>
      </c>
      <c r="W499" s="136" t="s">
        <v>1159</v>
      </c>
      <c r="X499" s="136" t="s">
        <v>1160</v>
      </c>
      <c r="Y499" s="136" t="s">
        <v>1161</v>
      </c>
      <c r="Z499" s="136" t="s">
        <v>1162</v>
      </c>
      <c r="AA499" s="136" t="s">
        <v>1163</v>
      </c>
      <c r="AB499" s="137" t="s">
        <v>156</v>
      </c>
      <c r="AC499" s="137" t="s">
        <v>157</v>
      </c>
      <c r="AD499" s="137" t="s">
        <v>158</v>
      </c>
      <c r="AE499" s="137" t="s">
        <v>139</v>
      </c>
      <c r="AF499" s="138" t="s">
        <v>140</v>
      </c>
      <c r="AG499" s="138" t="s">
        <v>141</v>
      </c>
      <c r="AH499" s="138" t="s">
        <v>142</v>
      </c>
      <c r="AI499" s="138" t="s">
        <v>143</v>
      </c>
      <c r="AJ499" s="139" t="s">
        <v>144</v>
      </c>
      <c r="AK499" s="139" t="s">
        <v>145</v>
      </c>
      <c r="AL499" s="139" t="s">
        <v>146</v>
      </c>
      <c r="AM499" s="140" t="s">
        <v>147</v>
      </c>
      <c r="AN499" s="140" t="s">
        <v>148</v>
      </c>
      <c r="AO499" t="s">
        <v>1125</v>
      </c>
      <c r="AP499" t="s">
        <v>1126</v>
      </c>
      <c r="AQ499" t="str">
        <f>AQ498</f>
        <v/>
      </c>
    </row>
    <row r="500" spans="1:43" ht="14.25" customHeight="1" x14ac:dyDescent="0.25">
      <c r="A500" s="99" t="s">
        <v>1164</v>
      </c>
      <c r="B500" s="112">
        <f>'Run Rate'!E53</f>
        <v>47</v>
      </c>
      <c r="C500" s="112">
        <f>'Run Rate'!F53</f>
        <v>52</v>
      </c>
      <c r="D500" s="112">
        <f>'Run Rate'!G53</f>
        <v>44</v>
      </c>
      <c r="E500" s="112">
        <f>'Run Rate'!H53</f>
        <v>42</v>
      </c>
      <c r="F500" s="112">
        <f>'Run Rate'!I53</f>
        <v>37</v>
      </c>
      <c r="G500" s="112">
        <f>'Run Rate'!J53</f>
        <v>50</v>
      </c>
      <c r="H500" s="112">
        <f>'Run Rate'!K53</f>
        <v>39</v>
      </c>
      <c r="I500" s="112">
        <f>'Run Rate'!L53</f>
        <v>42</v>
      </c>
      <c r="J500" s="112">
        <f>'Run Rate'!M53</f>
        <v>31</v>
      </c>
      <c r="K500" s="112">
        <f>'Run Rate'!N53</f>
        <v>35</v>
      </c>
      <c r="L500" s="112">
        <f>'Run Rate'!O53</f>
        <v>31</v>
      </c>
      <c r="M500" s="112">
        <f>'Run Rate'!P53</f>
        <v>44</v>
      </c>
      <c r="N500" s="112">
        <f>'Run Rate'!Q53</f>
        <v>38</v>
      </c>
      <c r="O500" s="112">
        <f>'Run Rate'!R53</f>
        <v>17</v>
      </c>
      <c r="P500" s="112">
        <f>'Run Rate'!S53</f>
        <v>12</v>
      </c>
      <c r="Q500" s="112">
        <f>'Run Rate'!T53</f>
        <v>14</v>
      </c>
      <c r="R500" s="112">
        <f>'Run Rate'!U53</f>
        <v>26</v>
      </c>
      <c r="S500" s="112">
        <f>'Run Rate'!V53</f>
        <v>29</v>
      </c>
      <c r="T500" s="112">
        <f>'Run Rate'!W53</f>
        <v>28</v>
      </c>
      <c r="U500" s="112">
        <f>'Run Rate'!X53</f>
        <v>21</v>
      </c>
      <c r="V500" s="112">
        <f>'Run Rate'!Y53</f>
        <v>37</v>
      </c>
      <c r="W500" s="112">
        <f>'Run Rate'!Z53</f>
        <v>29</v>
      </c>
      <c r="X500" s="112">
        <f>'Run Rate'!AA53</f>
        <v>35</v>
      </c>
      <c r="Y500" s="112">
        <f>'Run Rate'!AB53</f>
        <v>40</v>
      </c>
      <c r="Z500" s="112">
        <f>'Run Rate'!AC53</f>
        <v>43</v>
      </c>
      <c r="AA500" s="112">
        <f>'Run Rate'!AD53</f>
        <v>50</v>
      </c>
      <c r="AB500" s="113">
        <v>43</v>
      </c>
      <c r="AC500" s="112">
        <v>42</v>
      </c>
      <c r="AD500" s="112">
        <v>42</v>
      </c>
      <c r="AE500" s="112">
        <v>39</v>
      </c>
      <c r="AF500" s="112">
        <v>39</v>
      </c>
      <c r="AG500" s="112">
        <v>43</v>
      </c>
      <c r="AH500" s="112">
        <v>43</v>
      </c>
      <c r="AI500" s="112">
        <v>40</v>
      </c>
      <c r="AJ500" s="112">
        <v>43</v>
      </c>
      <c r="AK500" s="112">
        <v>43</v>
      </c>
      <c r="AL500" s="112">
        <v>46</v>
      </c>
      <c r="AM500" s="112">
        <v>37</v>
      </c>
      <c r="AN500" s="112">
        <v>41</v>
      </c>
      <c r="AO500" t="s">
        <v>1127</v>
      </c>
      <c r="AP500" t="s">
        <v>1128</v>
      </c>
      <c r="AQ500" t="str">
        <f>AQ498</f>
        <v/>
      </c>
    </row>
    <row r="501" spans="1:43" ht="14.25" customHeight="1" x14ac:dyDescent="0.25">
      <c r="A501" s="99" t="s">
        <v>1165</v>
      </c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5"/>
      <c r="X501" s="115"/>
      <c r="Y501" s="115"/>
      <c r="Z501" s="115"/>
      <c r="AA501" s="112" t="s">
        <v>1166</v>
      </c>
      <c r="AB501" s="113"/>
      <c r="AC501" s="112"/>
      <c r="AD501" s="112"/>
      <c r="AE501" s="112"/>
      <c r="AF501" s="112"/>
      <c r="AG501" s="112"/>
      <c r="AH501" s="112"/>
      <c r="AI501" s="112"/>
      <c r="AJ501" s="112"/>
      <c r="AK501" s="112"/>
      <c r="AL501" s="112"/>
      <c r="AM501" s="112"/>
      <c r="AN501" s="112"/>
      <c r="AO501" t="s">
        <v>1129</v>
      </c>
      <c r="AP501" t="s">
        <v>1130</v>
      </c>
      <c r="AQ501" t="str">
        <f>AQ498</f>
        <v/>
      </c>
    </row>
    <row r="502" spans="1:43" ht="14.25" customHeight="1" x14ac:dyDescent="0.25">
      <c r="A502" s="99" t="s">
        <v>1167</v>
      </c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5"/>
      <c r="X502" s="116"/>
      <c r="Y502" s="117"/>
      <c r="Z502" s="115"/>
      <c r="AA502" s="112" t="s">
        <v>1168</v>
      </c>
      <c r="AB502" s="113">
        <f>'Demand Input VP'!B254</f>
        <v>0</v>
      </c>
      <c r="AC502" s="112">
        <f>'Demand Input VP'!C254</f>
        <v>0</v>
      </c>
      <c r="AD502" s="112">
        <f>'Demand Input VP'!D254</f>
        <v>0</v>
      </c>
      <c r="AE502" s="112">
        <f>'Demand Input VP'!E254</f>
        <v>0</v>
      </c>
      <c r="AF502" s="112">
        <f>'Demand Input VP'!F254</f>
        <v>0</v>
      </c>
      <c r="AG502" s="112">
        <f>'Demand Input VP'!G254</f>
        <v>0</v>
      </c>
      <c r="AH502" s="112">
        <f>'Demand Input VP'!H254</f>
        <v>0</v>
      </c>
      <c r="AI502" s="112">
        <f>'Demand Input VP'!I254</f>
        <v>0</v>
      </c>
      <c r="AJ502" s="112">
        <f>'Demand Input VP'!J254</f>
        <v>0</v>
      </c>
      <c r="AK502" s="112">
        <f>'Demand Input VP'!K254</f>
        <v>0</v>
      </c>
      <c r="AL502" s="112">
        <f>'Demand Input VP'!L254</f>
        <v>0</v>
      </c>
      <c r="AM502" s="112">
        <f>'Demand Input VP'!M254</f>
        <v>0</v>
      </c>
      <c r="AN502" s="112">
        <f>'Demand Input VP'!N254</f>
        <v>0</v>
      </c>
      <c r="AO502" t="s">
        <v>1131</v>
      </c>
      <c r="AP502" t="s">
        <v>1132</v>
      </c>
      <c r="AQ502" t="str">
        <f>AQ498</f>
        <v/>
      </c>
    </row>
    <row r="503" spans="1:43" ht="14.25" customHeight="1" x14ac:dyDescent="0.25">
      <c r="A503" s="99" t="s">
        <v>1169</v>
      </c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5"/>
      <c r="X503" s="116"/>
      <c r="Y503" s="117"/>
      <c r="Z503" s="119"/>
      <c r="AA503" s="120" t="s">
        <v>1170</v>
      </c>
      <c r="AB503" s="121">
        <f>'Demand Input VP'!B253</f>
        <v>0</v>
      </c>
      <c r="AC503" s="120">
        <f>'Demand Input VP'!C253</f>
        <v>0</v>
      </c>
      <c r="AD503" s="120">
        <f>'Demand Input VP'!D253</f>
        <v>0</v>
      </c>
      <c r="AE503" s="120">
        <f>'Demand Input VP'!E253</f>
        <v>0</v>
      </c>
      <c r="AF503" s="120">
        <f>'Demand Input VP'!F253</f>
        <v>0</v>
      </c>
      <c r="AG503" s="120">
        <f>'Demand Input VP'!G253</f>
        <v>0</v>
      </c>
      <c r="AH503" s="120">
        <f>'Demand Input VP'!H253</f>
        <v>0</v>
      </c>
      <c r="AI503" s="120">
        <f>'Demand Input VP'!I253</f>
        <v>0</v>
      </c>
      <c r="AJ503" s="120">
        <f>'Demand Input VP'!J253</f>
        <v>0</v>
      </c>
      <c r="AK503" s="120">
        <f>'Demand Input VP'!K253</f>
        <v>0</v>
      </c>
      <c r="AL503" s="120">
        <f>'Demand Input VP'!L253</f>
        <v>0</v>
      </c>
      <c r="AM503" s="120">
        <f>'Demand Input VP'!M253</f>
        <v>0</v>
      </c>
      <c r="AN503" s="120">
        <f>'Demand Input VP'!N253</f>
        <v>0</v>
      </c>
      <c r="AQ503" t="str">
        <f>AQ498</f>
        <v/>
      </c>
    </row>
    <row r="504" spans="1:43" ht="14.25" customHeight="1" x14ac:dyDescent="0.25">
      <c r="A504" s="1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3"/>
      <c r="X504" s="116"/>
      <c r="Y504" s="117"/>
      <c r="Z504" s="123"/>
      <c r="AA504" s="112" t="s">
        <v>1171</v>
      </c>
      <c r="AB504" s="113">
        <f>'Demand Input MP'!B254</f>
        <v>180</v>
      </c>
      <c r="AC504" s="112">
        <f>'Demand Input MP'!C254</f>
        <v>260</v>
      </c>
      <c r="AD504" s="112">
        <f>'Demand Input MP'!D254</f>
        <v>260</v>
      </c>
      <c r="AE504" s="112">
        <f>'Demand Input MP'!E254</f>
        <v>260</v>
      </c>
      <c r="AF504" s="112">
        <f>'Demand Input MP'!F254</f>
        <v>260</v>
      </c>
      <c r="AG504" s="112">
        <f>'Demand Input MP'!G254</f>
        <v>0</v>
      </c>
      <c r="AH504" s="112">
        <f>'Demand Input MP'!H254</f>
        <v>0</v>
      </c>
      <c r="AI504" s="112">
        <f>'Demand Input MP'!I254</f>
        <v>0</v>
      </c>
      <c r="AJ504" s="112">
        <f>'Demand Input MP'!J254</f>
        <v>0</v>
      </c>
      <c r="AK504" s="112">
        <f>'Demand Input MP'!K254</f>
        <v>0</v>
      </c>
      <c r="AL504" s="112">
        <f>'Demand Input MP'!L254</f>
        <v>0</v>
      </c>
      <c r="AM504" s="112">
        <f>'Demand Input MP'!M254</f>
        <v>0</v>
      </c>
      <c r="AN504" s="112">
        <f>'Demand Input MP'!N254</f>
        <v>0</v>
      </c>
      <c r="AQ504" t="str">
        <f>AQ498</f>
        <v/>
      </c>
    </row>
    <row r="505" spans="1:43" ht="14.25" customHeight="1" x14ac:dyDescent="0.25">
      <c r="A505" s="1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4" t="s">
        <v>91</v>
      </c>
      <c r="W505" s="125">
        <f>IFERROR(IF(SUM('Run Rate History'!E53:AD53)&gt;0,(SUMPRODUCT((B500:AA500&gt;=PERCENTILE(B500:AA500,0.1))*(B500:AA500&lt;=PERCENTILE(B500:AA500,0.9))*B500:AA500)+SUMPRODUCT(('Run Rate History'!E53:AD53&gt;=PERCENTILE(B500:AA500,0.1))*('Run Rate History'!E53:AD53&lt;=PERCENTILE(B500:AA500,0.9))*'Run Rate History'!E53:AD53))/(SUMPRODUCT((B500:AA500&gt;=PERCENTILE(B500:AA500,0.1))*(B500:AA500&lt;=PERCENTILE(B500:AA500,0.9))*1)+SUMPRODUCT(('Run Rate History'!E53:AD53&gt;=PERCENTILE(B500:AA500,0.1))*('Run Rate History'!E53:AD53&lt;=PERCENTILE(B500:AA500,0.9))*1)),TRIMMEAN(B500:AA500,0.15)),0)</f>
        <v>37.071428571428569</v>
      </c>
      <c r="X505" s="126" t="s">
        <v>1172</v>
      </c>
      <c r="Y505" s="127">
        <f>SUM(B500:AA500)/26</f>
        <v>35.115384615384613</v>
      </c>
      <c r="Z505" s="128"/>
      <c r="AA505" s="112" t="s">
        <v>1173</v>
      </c>
      <c r="AB505" s="113">
        <f>'Demand Input MP'!B253</f>
        <v>0</v>
      </c>
      <c r="AC505" s="112">
        <f>'Demand Input MP'!C253</f>
        <v>0</v>
      </c>
      <c r="AD505" s="112">
        <f>'Demand Input MP'!D253</f>
        <v>0</v>
      </c>
      <c r="AE505" s="112">
        <f>'Demand Input MP'!E253</f>
        <v>0</v>
      </c>
      <c r="AF505" s="112">
        <f>'Demand Input MP'!F253</f>
        <v>0</v>
      </c>
      <c r="AG505" s="112">
        <f>'Demand Input MP'!G253</f>
        <v>0</v>
      </c>
      <c r="AH505" s="112">
        <f>'Demand Input MP'!H253</f>
        <v>0</v>
      </c>
      <c r="AI505" s="112">
        <f>'Demand Input MP'!I253</f>
        <v>0</v>
      </c>
      <c r="AJ505" s="112">
        <f>'Demand Input MP'!J253</f>
        <v>0</v>
      </c>
      <c r="AK505" s="112">
        <f>'Demand Input MP'!K253</f>
        <v>0</v>
      </c>
      <c r="AL505" s="112">
        <f>'Demand Input MP'!L253</f>
        <v>0</v>
      </c>
      <c r="AM505" s="112">
        <f>'Demand Input MP'!M253</f>
        <v>0</v>
      </c>
      <c r="AN505" s="112">
        <f>'Demand Input MP'!N253</f>
        <v>0</v>
      </c>
      <c r="AQ505" t="str">
        <f>AQ498</f>
        <v/>
      </c>
    </row>
    <row r="506" spans="1:43" ht="14.25" customHeight="1" x14ac:dyDescent="0.25">
      <c r="A506" s="1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  <c r="V506" s="124" t="s">
        <v>94</v>
      </c>
      <c r="W506" s="125">
        <f>IFERROR((1*MIN(MAX(X500,0.5*IF(SUM('Run Rate History'!E53:AD53)&gt;0,(MEDIAN(IF(B500:AA500&gt;0,B500:AA500))+MEDIAN(IF('Run Rate History'!E53:AD53&gt;0,'Run Rate History'!E53:AD53)))/2,MEDIAN(IF(B500:AA500&gt;0,B500:AA500)))),2*IF(SUM('Run Rate History'!E53:AD53)&gt;0,(MEDIAN(IF(B500:AA500&gt;0,B500:AA500))+MEDIAN(IF('Run Rate History'!E53:AD53&gt;0,'Run Rate History'!E53:AD53)))/2,MEDIAN(IF(B500:AA500&gt;0,B500:AA500))))+2*MIN(MAX(Y500,0.5*IF(SUM('Run Rate History'!E53:AD53)&gt;0,(MEDIAN(IF(B500:AA500&gt;0,B500:AA500))+MEDIAN(IF('Run Rate History'!E53:AD53&gt;0,'Run Rate History'!E53:AD53)))/2,MEDIAN(IF(B500:AA500&gt;0,B500:AA500)))),2*IF(SUM('Run Rate History'!E53:AD53)&gt;0,(MEDIAN(IF(B500:AA500&gt;0,B500:AA500))+MEDIAN(IF('Run Rate History'!E53:AD53&gt;0,'Run Rate History'!E53:AD53)))/2,MEDIAN(IF(B500:AA500&gt;0,B500:AA500))))+3*MIN(MAX(Z500,0.5*IF(SUM('Run Rate History'!E53:AD53)&gt;0,(MEDIAN(IF(B500:AA500&gt;0,B500:AA500))+MEDIAN(IF('Run Rate History'!E53:AD53&gt;0,'Run Rate History'!E53:AD53)))/2,MEDIAN(IF(B500:AA500&gt;0,B500:AA500)))),2*IF(SUM('Run Rate History'!E53:AD53)&gt;0,(MEDIAN(IF(B500:AA500&gt;0,B500:AA500))+MEDIAN(IF('Run Rate History'!E53:AD53&gt;0,'Run Rate History'!E53:AD53)))/2,MEDIAN(IF(B500:AA500&gt;0,B500:AA500))))+4*MIN(MAX(AA500,0.5*IF(SUM('Run Rate History'!E53:AD53)&gt;0,(MEDIAN(IF(B500:AA500&gt;0,B500:AA500))+MEDIAN(IF('Run Rate History'!E53:AD53&gt;0,'Run Rate History'!E53:AD53)))/2,MEDIAN(IF(B500:AA500&gt;0,B500:AA500)))),2*IF(SUM('Run Rate History'!E53:AD53)&gt;0,(MEDIAN(IF(B500:AA500&gt;0,B500:AA500))+MEDIAN(IF('Run Rate History'!E53:AD53&gt;0,'Run Rate History'!E53:AD53)))/2,MEDIAN(IF(B500:AA500&gt;0,B500:AA500)))))/10,0)</f>
        <v>44.4</v>
      </c>
      <c r="X506" s="129" t="s">
        <v>1174</v>
      </c>
      <c r="Y506" s="130">
        <f>IFERROR(VLOOKUP(A498,'Stanje zaliha'!A:E,5,FALSE()),0)</f>
        <v>1841</v>
      </c>
      <c r="Z506" s="131"/>
      <c r="AA506" s="113" t="s">
        <v>1175</v>
      </c>
      <c r="AB506" s="118">
        <f t="shared" ref="AB506:AN506" si="98">SUM(AB502:AB505)</f>
        <v>180</v>
      </c>
      <c r="AC506" s="118">
        <f t="shared" si="98"/>
        <v>260</v>
      </c>
      <c r="AD506" s="118">
        <f t="shared" si="98"/>
        <v>260</v>
      </c>
      <c r="AE506" s="118">
        <f t="shared" si="98"/>
        <v>260</v>
      </c>
      <c r="AF506" s="118">
        <f t="shared" si="98"/>
        <v>260</v>
      </c>
      <c r="AG506" s="118">
        <f t="shared" si="98"/>
        <v>0</v>
      </c>
      <c r="AH506" s="118">
        <f t="shared" si="98"/>
        <v>0</v>
      </c>
      <c r="AI506" s="118">
        <f t="shared" si="98"/>
        <v>0</v>
      </c>
      <c r="AJ506" s="118">
        <f t="shared" si="98"/>
        <v>0</v>
      </c>
      <c r="AK506" s="118">
        <f t="shared" si="98"/>
        <v>0</v>
      </c>
      <c r="AL506" s="118">
        <f t="shared" si="98"/>
        <v>0</v>
      </c>
      <c r="AM506" s="118">
        <f t="shared" si="98"/>
        <v>0</v>
      </c>
      <c r="AN506" s="118">
        <f t="shared" si="98"/>
        <v>0</v>
      </c>
      <c r="AQ506" t="str">
        <f>AQ498</f>
        <v/>
      </c>
    </row>
    <row r="507" spans="1:43" ht="14.25" customHeight="1" x14ac:dyDescent="0.25">
      <c r="A507" s="1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  <c r="V507" s="124" t="s">
        <v>95</v>
      </c>
      <c r="W507" s="125">
        <f>IFERROR(0.6*W506+0.4*W505,0)</f>
        <v>41.468571428571423</v>
      </c>
      <c r="X507" s="132" t="s">
        <v>1176</v>
      </c>
      <c r="Y507" s="133">
        <f>IFERROR(SUMIF('Popis poslanih narudžbi'!A:A,A498,'Popis poslanih narudžbi'!C:C),0)</f>
        <v>709</v>
      </c>
      <c r="Z507" s="131"/>
      <c r="AA507" s="134" t="s">
        <v>1177</v>
      </c>
      <c r="AB507" s="118">
        <f t="shared" ref="AB507:AN507" si="99">AB500+AB506</f>
        <v>223</v>
      </c>
      <c r="AC507" s="118">
        <f t="shared" si="99"/>
        <v>302</v>
      </c>
      <c r="AD507" s="118">
        <f t="shared" si="99"/>
        <v>302</v>
      </c>
      <c r="AE507" s="118">
        <f t="shared" si="99"/>
        <v>299</v>
      </c>
      <c r="AF507" s="118">
        <f t="shared" si="99"/>
        <v>299</v>
      </c>
      <c r="AG507" s="118">
        <f t="shared" si="99"/>
        <v>43</v>
      </c>
      <c r="AH507" s="118">
        <f t="shared" si="99"/>
        <v>43</v>
      </c>
      <c r="AI507" s="118">
        <f t="shared" si="99"/>
        <v>40</v>
      </c>
      <c r="AJ507" s="118">
        <f t="shared" si="99"/>
        <v>43</v>
      </c>
      <c r="AK507" s="118">
        <f t="shared" si="99"/>
        <v>43</v>
      </c>
      <c r="AL507" s="118">
        <f t="shared" si="99"/>
        <v>46</v>
      </c>
      <c r="AM507" s="118">
        <f t="shared" si="99"/>
        <v>37</v>
      </c>
      <c r="AN507" s="118">
        <f t="shared" si="99"/>
        <v>41</v>
      </c>
      <c r="AQ507" t="str">
        <f>AQ498</f>
        <v/>
      </c>
    </row>
    <row r="508" spans="1:43" ht="14.25" customHeight="1" x14ac:dyDescent="0.25">
      <c r="A508" s="107" t="str">
        <f>'Run Rate'!A54</f>
        <v>POL04229</v>
      </c>
      <c r="B508" s="135" t="str">
        <f>'Run Rate'!B54</f>
        <v>Polleo 31% Protein Bar 35g Chocolate</v>
      </c>
      <c r="C508" s="135" t="str">
        <f>'Run Rate'!C54</f>
        <v>RTD &amp; SNACKS</v>
      </c>
      <c r="D508" s="135" t="str">
        <f>'Run Rate'!D54</f>
        <v>01 GOLD</v>
      </c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  <c r="AA508" s="122"/>
      <c r="AB508" s="122"/>
      <c r="AC508" s="122"/>
      <c r="AD508" s="122"/>
      <c r="AE508" s="122"/>
      <c r="AF508" s="122"/>
      <c r="AG508" s="122"/>
      <c r="AH508" s="122"/>
      <c r="AI508" s="122"/>
      <c r="AJ508" s="122"/>
      <c r="AK508" s="122"/>
      <c r="AL508" s="122"/>
      <c r="AM508" s="122"/>
      <c r="AN508" s="122"/>
      <c r="AQ508" t="str">
        <f>IF(AND(OR($B$1="ALL",$B$1=C508),OR($E$1="ALL",$E$1=D508),OR($B$2="ALL",$B$2=A508),OR($E$2="ALL",IFERROR(SEARCH($E$2,B508),0)&gt;0)),"MATCH","")</f>
        <v/>
      </c>
    </row>
    <row r="509" spans="1:43" ht="14.25" customHeight="1" x14ac:dyDescent="0.25">
      <c r="A509" s="108" t="s">
        <v>1137</v>
      </c>
      <c r="B509" s="136" t="s">
        <v>1138</v>
      </c>
      <c r="C509" s="136" t="s">
        <v>1139</v>
      </c>
      <c r="D509" s="136" t="s">
        <v>1140</v>
      </c>
      <c r="E509" s="136" t="s">
        <v>1141</v>
      </c>
      <c r="F509" s="136" t="s">
        <v>1142</v>
      </c>
      <c r="G509" s="136" t="s">
        <v>1143</v>
      </c>
      <c r="H509" s="136" t="s">
        <v>1144</v>
      </c>
      <c r="I509" s="136" t="s">
        <v>1145</v>
      </c>
      <c r="J509" s="136" t="s">
        <v>1146</v>
      </c>
      <c r="K509" s="136" t="s">
        <v>1147</v>
      </c>
      <c r="L509" s="136" t="s">
        <v>1148</v>
      </c>
      <c r="M509" s="136" t="s">
        <v>1149</v>
      </c>
      <c r="N509" s="136" t="s">
        <v>1150</v>
      </c>
      <c r="O509" s="136" t="s">
        <v>1151</v>
      </c>
      <c r="P509" s="136" t="s">
        <v>1152</v>
      </c>
      <c r="Q509" s="136" t="s">
        <v>1153</v>
      </c>
      <c r="R509" s="136" t="s">
        <v>1154</v>
      </c>
      <c r="S509" s="136" t="s">
        <v>1155</v>
      </c>
      <c r="T509" s="136" t="s">
        <v>1156</v>
      </c>
      <c r="U509" s="136" t="s">
        <v>1157</v>
      </c>
      <c r="V509" s="136" t="s">
        <v>1158</v>
      </c>
      <c r="W509" s="136" t="s">
        <v>1159</v>
      </c>
      <c r="X509" s="136" t="s">
        <v>1160</v>
      </c>
      <c r="Y509" s="136" t="s">
        <v>1161</v>
      </c>
      <c r="Z509" s="136" t="s">
        <v>1162</v>
      </c>
      <c r="AA509" s="136" t="s">
        <v>1163</v>
      </c>
      <c r="AB509" s="137" t="s">
        <v>156</v>
      </c>
      <c r="AC509" s="137" t="s">
        <v>157</v>
      </c>
      <c r="AD509" s="137" t="s">
        <v>158</v>
      </c>
      <c r="AE509" s="137" t="s">
        <v>139</v>
      </c>
      <c r="AF509" s="138" t="s">
        <v>140</v>
      </c>
      <c r="AG509" s="138" t="s">
        <v>141</v>
      </c>
      <c r="AH509" s="138" t="s">
        <v>142</v>
      </c>
      <c r="AI509" s="138" t="s">
        <v>143</v>
      </c>
      <c r="AJ509" s="139" t="s">
        <v>144</v>
      </c>
      <c r="AK509" s="139" t="s">
        <v>145</v>
      </c>
      <c r="AL509" s="139" t="s">
        <v>146</v>
      </c>
      <c r="AM509" s="140" t="s">
        <v>147</v>
      </c>
      <c r="AN509" s="140" t="s">
        <v>148</v>
      </c>
      <c r="AQ509" t="str">
        <f>AQ508</f>
        <v/>
      </c>
    </row>
    <row r="510" spans="1:43" ht="14.25" customHeight="1" x14ac:dyDescent="0.25">
      <c r="A510" s="99" t="s">
        <v>1164</v>
      </c>
      <c r="B510" s="112">
        <f>'Run Rate'!E54</f>
        <v>3617</v>
      </c>
      <c r="C510" s="112">
        <f>'Run Rate'!F54</f>
        <v>1847</v>
      </c>
      <c r="D510" s="112">
        <f>'Run Rate'!G54</f>
        <v>3944</v>
      </c>
      <c r="E510" s="112">
        <f>'Run Rate'!H54</f>
        <v>1496</v>
      </c>
      <c r="F510" s="112">
        <f>'Run Rate'!I54</f>
        <v>2091</v>
      </c>
      <c r="G510" s="112">
        <f>'Run Rate'!J54</f>
        <v>1792</v>
      </c>
      <c r="H510" s="112">
        <f>'Run Rate'!K54</f>
        <v>2965</v>
      </c>
      <c r="I510" s="112">
        <f>'Run Rate'!L54</f>
        <v>1343</v>
      </c>
      <c r="J510" s="112">
        <f>'Run Rate'!M54</f>
        <v>3855</v>
      </c>
      <c r="K510" s="112">
        <f>'Run Rate'!N54</f>
        <v>1081</v>
      </c>
      <c r="L510" s="112">
        <f>'Run Rate'!O54</f>
        <v>4990</v>
      </c>
      <c r="M510" s="112">
        <f>'Run Rate'!P54</f>
        <v>1605</v>
      </c>
      <c r="N510" s="112">
        <f>'Run Rate'!Q54</f>
        <v>744</v>
      </c>
      <c r="O510" s="112">
        <f>'Run Rate'!R54</f>
        <v>10567</v>
      </c>
      <c r="P510" s="112">
        <f>'Run Rate'!S54</f>
        <v>124</v>
      </c>
      <c r="Q510" s="112">
        <f>'Run Rate'!T54</f>
        <v>4896</v>
      </c>
      <c r="R510" s="112">
        <f>'Run Rate'!U54</f>
        <v>2053</v>
      </c>
      <c r="S510" s="112">
        <f>'Run Rate'!V54</f>
        <v>2324</v>
      </c>
      <c r="T510" s="112">
        <f>'Run Rate'!W54</f>
        <v>922</v>
      </c>
      <c r="U510" s="112">
        <f>'Run Rate'!X54</f>
        <v>1706</v>
      </c>
      <c r="V510" s="112">
        <f>'Run Rate'!Y54</f>
        <v>2258</v>
      </c>
      <c r="W510" s="112">
        <f>'Run Rate'!Z54</f>
        <v>1691</v>
      </c>
      <c r="X510" s="112">
        <f>'Run Rate'!AA54</f>
        <v>2079</v>
      </c>
      <c r="Y510" s="112">
        <f>'Run Rate'!AB54</f>
        <v>2079</v>
      </c>
      <c r="Z510" s="112">
        <f>'Run Rate'!AC54</f>
        <v>1389</v>
      </c>
      <c r="AA510" s="112">
        <f>'Run Rate'!AD54</f>
        <v>5584</v>
      </c>
      <c r="AB510" s="113">
        <v>2597</v>
      </c>
      <c r="AC510" s="112">
        <v>2597</v>
      </c>
      <c r="AD510" s="112">
        <v>2597</v>
      </c>
      <c r="AE510" s="112">
        <v>2597</v>
      </c>
      <c r="AF510" s="112">
        <v>2597</v>
      </c>
      <c r="AG510" s="112">
        <v>2597</v>
      </c>
      <c r="AH510" s="112">
        <v>2597</v>
      </c>
      <c r="AI510" s="112">
        <v>2597</v>
      </c>
      <c r="AJ510" s="112">
        <v>2597</v>
      </c>
      <c r="AK510" s="112">
        <v>2597</v>
      </c>
      <c r="AL510" s="112">
        <v>2597</v>
      </c>
      <c r="AM510" s="112">
        <v>2597</v>
      </c>
      <c r="AN510" s="112">
        <v>2597</v>
      </c>
      <c r="AQ510" t="str">
        <f>AQ508</f>
        <v/>
      </c>
    </row>
    <row r="511" spans="1:43" ht="14.25" customHeight="1" x14ac:dyDescent="0.25">
      <c r="A511" s="99" t="s">
        <v>1165</v>
      </c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5"/>
      <c r="X511" s="115"/>
      <c r="Y511" s="115"/>
      <c r="Z511" s="115"/>
      <c r="AA511" s="112" t="s">
        <v>1166</v>
      </c>
      <c r="AB511" s="113"/>
      <c r="AC511" s="112"/>
      <c r="AD511" s="112"/>
      <c r="AE511" s="112"/>
      <c r="AF511" s="112"/>
      <c r="AG511" s="112"/>
      <c r="AH511" s="112"/>
      <c r="AI511" s="112"/>
      <c r="AJ511" s="112"/>
      <c r="AK511" s="112"/>
      <c r="AL511" s="112"/>
      <c r="AM511" s="112"/>
      <c r="AN511" s="112"/>
      <c r="AQ511" t="str">
        <f>AQ508</f>
        <v/>
      </c>
    </row>
    <row r="512" spans="1:43" ht="14.25" customHeight="1" x14ac:dyDescent="0.25">
      <c r="A512" s="99" t="s">
        <v>1167</v>
      </c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5"/>
      <c r="X512" s="116"/>
      <c r="Y512" s="117"/>
      <c r="Z512" s="115"/>
      <c r="AA512" s="112" t="s">
        <v>1168</v>
      </c>
      <c r="AB512" s="113">
        <f>'Demand Input VP'!B259</f>
        <v>0</v>
      </c>
      <c r="AC512" s="112">
        <f>'Demand Input VP'!C259</f>
        <v>0</v>
      </c>
      <c r="AD512" s="112">
        <f>'Demand Input VP'!D259</f>
        <v>0</v>
      </c>
      <c r="AE512" s="112">
        <f>'Demand Input VP'!E259</f>
        <v>0</v>
      </c>
      <c r="AF512" s="112">
        <f>'Demand Input VP'!F259</f>
        <v>0</v>
      </c>
      <c r="AG512" s="112">
        <f>'Demand Input VP'!G259</f>
        <v>0</v>
      </c>
      <c r="AH512" s="112">
        <f>'Demand Input VP'!H259</f>
        <v>0</v>
      </c>
      <c r="AI512" s="112">
        <f>'Demand Input VP'!I259</f>
        <v>0</v>
      </c>
      <c r="AJ512" s="112">
        <f>'Demand Input VP'!J259</f>
        <v>0</v>
      </c>
      <c r="AK512" s="112">
        <f>'Demand Input VP'!K259</f>
        <v>0</v>
      </c>
      <c r="AL512" s="112">
        <f>'Demand Input VP'!L259</f>
        <v>0</v>
      </c>
      <c r="AM512" s="112">
        <f>'Demand Input VP'!M259</f>
        <v>0</v>
      </c>
      <c r="AN512" s="112">
        <f>'Demand Input VP'!N259</f>
        <v>0</v>
      </c>
      <c r="AQ512" t="str">
        <f>AQ508</f>
        <v/>
      </c>
    </row>
    <row r="513" spans="1:43" ht="14.25" customHeight="1" x14ac:dyDescent="0.25">
      <c r="A513" s="99" t="s">
        <v>1169</v>
      </c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5"/>
      <c r="X513" s="116"/>
      <c r="Y513" s="117"/>
      <c r="Z513" s="119"/>
      <c r="AA513" s="120" t="s">
        <v>1170</v>
      </c>
      <c r="AB513" s="121">
        <f>'Demand Input VP'!B258</f>
        <v>0</v>
      </c>
      <c r="AC513" s="120">
        <f>'Demand Input VP'!C258</f>
        <v>0</v>
      </c>
      <c r="AD513" s="120">
        <f>'Demand Input VP'!D258</f>
        <v>0</v>
      </c>
      <c r="AE513" s="120">
        <f>'Demand Input VP'!E258</f>
        <v>0</v>
      </c>
      <c r="AF513" s="120">
        <f>'Demand Input VP'!F258</f>
        <v>0</v>
      </c>
      <c r="AG513" s="120">
        <f>'Demand Input VP'!G258</f>
        <v>0</v>
      </c>
      <c r="AH513" s="120">
        <f>'Demand Input VP'!H258</f>
        <v>0</v>
      </c>
      <c r="AI513" s="120">
        <f>'Demand Input VP'!I258</f>
        <v>0</v>
      </c>
      <c r="AJ513" s="120">
        <f>'Demand Input VP'!J258</f>
        <v>0</v>
      </c>
      <c r="AK513" s="120">
        <f>'Demand Input VP'!K258</f>
        <v>0</v>
      </c>
      <c r="AL513" s="120">
        <f>'Demand Input VP'!L258</f>
        <v>0</v>
      </c>
      <c r="AM513" s="120">
        <f>'Demand Input VP'!M258</f>
        <v>0</v>
      </c>
      <c r="AN513" s="120">
        <f>'Demand Input VP'!N258</f>
        <v>0</v>
      </c>
      <c r="AQ513" t="str">
        <f>AQ508</f>
        <v/>
      </c>
    </row>
    <row r="514" spans="1:43" ht="14.25" customHeight="1" x14ac:dyDescent="0.25">
      <c r="A514" s="1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  <c r="V514" s="122"/>
      <c r="W514" s="123"/>
      <c r="X514" s="116"/>
      <c r="Y514" s="117"/>
      <c r="Z514" s="123"/>
      <c r="AA514" s="112" t="s">
        <v>1171</v>
      </c>
      <c r="AB514" s="113">
        <f>'Demand Input MP'!B259</f>
        <v>0</v>
      </c>
      <c r="AC514" s="112">
        <f>'Demand Input MP'!C259</f>
        <v>0</v>
      </c>
      <c r="AD514" s="112">
        <f>'Demand Input MP'!D259</f>
        <v>0</v>
      </c>
      <c r="AE514" s="112">
        <f>'Demand Input MP'!E259</f>
        <v>0</v>
      </c>
      <c r="AF514" s="112">
        <f>'Demand Input MP'!F259</f>
        <v>0</v>
      </c>
      <c r="AG514" s="112">
        <f>'Demand Input MP'!G259</f>
        <v>0</v>
      </c>
      <c r="AH514" s="112">
        <f>'Demand Input MP'!H259</f>
        <v>0</v>
      </c>
      <c r="AI514" s="112">
        <f>'Demand Input MP'!I259</f>
        <v>0</v>
      </c>
      <c r="AJ514" s="112">
        <f>'Demand Input MP'!J259</f>
        <v>0</v>
      </c>
      <c r="AK514" s="112">
        <f>'Demand Input MP'!K259</f>
        <v>0</v>
      </c>
      <c r="AL514" s="112">
        <f>'Demand Input MP'!L259</f>
        <v>0</v>
      </c>
      <c r="AM514" s="112">
        <f>'Demand Input MP'!M259</f>
        <v>0</v>
      </c>
      <c r="AN514" s="112">
        <f>'Demand Input MP'!N259</f>
        <v>0</v>
      </c>
      <c r="AQ514" t="str">
        <f>AQ508</f>
        <v/>
      </c>
    </row>
    <row r="515" spans="1:43" ht="14.25" customHeight="1" x14ac:dyDescent="0.25">
      <c r="A515" s="1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  <c r="V515" s="124" t="s">
        <v>91</v>
      </c>
      <c r="W515" s="125">
        <f>IFERROR(IF(SUM('Run Rate History'!E54:AD54)&gt;0,(SUMPRODUCT((B510:AA510&gt;=PERCENTILE(B510:AA510,0.1))*(B510:AA510&lt;=PERCENTILE(B510:AA510,0.9))*B510:AA510)+SUMPRODUCT(('Run Rate History'!E54:AD54&gt;=PERCENTILE(B510:AA510,0.1))*('Run Rate History'!E54:AD54&lt;=PERCENTILE(B510:AA510,0.9))*'Run Rate History'!E54:AD54))/(SUMPRODUCT((B510:AA510&gt;=PERCENTILE(B510:AA510,0.1))*(B510:AA510&lt;=PERCENTILE(B510:AA510,0.9))*1)+SUMPRODUCT(('Run Rate History'!E54:AD54&gt;=PERCENTILE(B510:AA510,0.1))*('Run Rate History'!E54:AD54&lt;=PERCENTILE(B510:AA510,0.9))*1)),TRIMMEAN(B510:AA510,0.15)),0)</f>
        <v>2198.0232558139537</v>
      </c>
      <c r="X515" s="126" t="s">
        <v>1172</v>
      </c>
      <c r="Y515" s="127">
        <f>SUM(B510:AA510)/26</f>
        <v>2655.4615384615386</v>
      </c>
      <c r="Z515" s="128"/>
      <c r="AA515" s="112" t="s">
        <v>1173</v>
      </c>
      <c r="AB515" s="113">
        <f>'Demand Input MP'!B258</f>
        <v>0</v>
      </c>
      <c r="AC515" s="112">
        <f>'Demand Input MP'!C258</f>
        <v>0</v>
      </c>
      <c r="AD515" s="112">
        <f>'Demand Input MP'!D258</f>
        <v>0</v>
      </c>
      <c r="AE515" s="112">
        <f>'Demand Input MP'!E258</f>
        <v>0</v>
      </c>
      <c r="AF515" s="112">
        <f>'Demand Input MP'!F258</f>
        <v>0</v>
      </c>
      <c r="AG515" s="112">
        <f>'Demand Input MP'!G258</f>
        <v>0</v>
      </c>
      <c r="AH515" s="112">
        <f>'Demand Input MP'!H258</f>
        <v>0</v>
      </c>
      <c r="AI515" s="112">
        <f>'Demand Input MP'!I258</f>
        <v>0</v>
      </c>
      <c r="AJ515" s="112">
        <f>'Demand Input MP'!J258</f>
        <v>0</v>
      </c>
      <c r="AK515" s="112">
        <f>'Demand Input MP'!K258</f>
        <v>0</v>
      </c>
      <c r="AL515" s="112">
        <f>'Demand Input MP'!L258</f>
        <v>0</v>
      </c>
      <c r="AM515" s="112">
        <f>'Demand Input MP'!M258</f>
        <v>0</v>
      </c>
      <c r="AN515" s="112">
        <f>'Demand Input MP'!N258</f>
        <v>0</v>
      </c>
      <c r="AQ515" t="str">
        <f>AQ508</f>
        <v/>
      </c>
    </row>
    <row r="516" spans="1:43" ht="14.25" customHeight="1" x14ac:dyDescent="0.25">
      <c r="A516" s="1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  <c r="V516" s="124" t="s">
        <v>94</v>
      </c>
      <c r="W516" s="125">
        <f>IFERROR((1*MIN(MAX(X510,0.5*IF(SUM('Run Rate History'!E54:AD54)&gt;0,(MEDIAN(IF(B510:AA510&gt;0,B510:AA510))+MEDIAN(IF('Run Rate History'!E54:AD54&gt;0,'Run Rate History'!E54:AD54)))/2,MEDIAN(IF(B510:AA510&gt;0,B510:AA510)))),2*IF(SUM('Run Rate History'!E54:AD54)&gt;0,(MEDIAN(IF(B510:AA510&gt;0,B510:AA510))+MEDIAN(IF('Run Rate History'!E54:AD54&gt;0,'Run Rate History'!E54:AD54)))/2,MEDIAN(IF(B510:AA510&gt;0,B510:AA510))))+2*MIN(MAX(Y510,0.5*IF(SUM('Run Rate History'!E54:AD54)&gt;0,(MEDIAN(IF(B510:AA510&gt;0,B510:AA510))+MEDIAN(IF('Run Rate History'!E54:AD54&gt;0,'Run Rate History'!E54:AD54)))/2,MEDIAN(IF(B510:AA510&gt;0,B510:AA510)))),2*IF(SUM('Run Rate History'!E54:AD54)&gt;0,(MEDIAN(IF(B510:AA510&gt;0,B510:AA510))+MEDIAN(IF('Run Rate History'!E54:AD54&gt;0,'Run Rate History'!E54:AD54)))/2,MEDIAN(IF(B510:AA510&gt;0,B510:AA510))))+3*MIN(MAX(Z510,0.5*IF(SUM('Run Rate History'!E54:AD54)&gt;0,(MEDIAN(IF(B510:AA510&gt;0,B510:AA510))+MEDIAN(IF('Run Rate History'!E54:AD54&gt;0,'Run Rate History'!E54:AD54)))/2,MEDIAN(IF(B510:AA510&gt;0,B510:AA510)))),2*IF(SUM('Run Rate History'!E54:AD54)&gt;0,(MEDIAN(IF(B510:AA510&gt;0,B510:AA510))+MEDIAN(IF('Run Rate History'!E54:AD54&gt;0,'Run Rate History'!E54:AD54)))/2,MEDIAN(IF(B510:AA510&gt;0,B510:AA510))))+4*MIN(MAX(AA510,0.5*IF(SUM('Run Rate History'!E54:AD54)&gt;0,(MEDIAN(IF(B510:AA510&gt;0,B510:AA510))+MEDIAN(IF('Run Rate History'!E54:AD54&gt;0,'Run Rate History'!E54:AD54)))/2,MEDIAN(IF(B510:AA510&gt;0,B510:AA510)))),2*IF(SUM('Run Rate History'!E54:AD54)&gt;0,(MEDIAN(IF(B510:AA510&gt;0,B510:AA510))+MEDIAN(IF('Run Rate History'!E54:AD54&gt;0,'Run Rate History'!E54:AD54)))/2,MEDIAN(IF(B510:AA510&gt;0,B510:AA510)))))/10,0)</f>
        <v>2598.8000000000002</v>
      </c>
      <c r="X516" s="129" t="s">
        <v>1174</v>
      </c>
      <c r="Y516" s="130">
        <f>IFERROR(VLOOKUP(A508,'Stanje zaliha'!A:E,5,FALSE()),0)</f>
        <v>97194</v>
      </c>
      <c r="Z516" s="131"/>
      <c r="AA516" s="113" t="s">
        <v>1175</v>
      </c>
      <c r="AB516" s="118">
        <f t="shared" ref="AB516:AN516" si="100">SUM(AB512:AB515)</f>
        <v>0</v>
      </c>
      <c r="AC516" s="118">
        <f t="shared" si="100"/>
        <v>0</v>
      </c>
      <c r="AD516" s="118">
        <f t="shared" si="100"/>
        <v>0</v>
      </c>
      <c r="AE516" s="118">
        <f t="shared" si="100"/>
        <v>0</v>
      </c>
      <c r="AF516" s="118">
        <f t="shared" si="100"/>
        <v>0</v>
      </c>
      <c r="AG516" s="118">
        <f t="shared" si="100"/>
        <v>0</v>
      </c>
      <c r="AH516" s="118">
        <f t="shared" si="100"/>
        <v>0</v>
      </c>
      <c r="AI516" s="118">
        <f t="shared" si="100"/>
        <v>0</v>
      </c>
      <c r="AJ516" s="118">
        <f t="shared" si="100"/>
        <v>0</v>
      </c>
      <c r="AK516" s="118">
        <f t="shared" si="100"/>
        <v>0</v>
      </c>
      <c r="AL516" s="118">
        <f t="shared" si="100"/>
        <v>0</v>
      </c>
      <c r="AM516" s="118">
        <f t="shared" si="100"/>
        <v>0</v>
      </c>
      <c r="AN516" s="118">
        <f t="shared" si="100"/>
        <v>0</v>
      </c>
      <c r="AQ516" t="str">
        <f>AQ508</f>
        <v/>
      </c>
    </row>
    <row r="517" spans="1:43" ht="14.25" customHeight="1" x14ac:dyDescent="0.25">
      <c r="A517" s="1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  <c r="V517" s="124" t="s">
        <v>95</v>
      </c>
      <c r="W517" s="125">
        <f>IFERROR(0.6*W516+0.4*W515,0)</f>
        <v>2438.4893023255818</v>
      </c>
      <c r="X517" s="132" t="s">
        <v>1176</v>
      </c>
      <c r="Y517" s="133">
        <f>IFERROR(SUMIF('Popis poslanih narudžbi'!A:A,A508,'Popis poslanih narudžbi'!C:C),0)</f>
        <v>160000</v>
      </c>
      <c r="Z517" s="131"/>
      <c r="AA517" s="134" t="s">
        <v>1177</v>
      </c>
      <c r="AB517" s="118">
        <f t="shared" ref="AB517:AN517" si="101">AB510+AB516</f>
        <v>2597</v>
      </c>
      <c r="AC517" s="118">
        <f t="shared" si="101"/>
        <v>2597</v>
      </c>
      <c r="AD517" s="118">
        <f t="shared" si="101"/>
        <v>2597</v>
      </c>
      <c r="AE517" s="118">
        <f t="shared" si="101"/>
        <v>2597</v>
      </c>
      <c r="AF517" s="118">
        <f t="shared" si="101"/>
        <v>2597</v>
      </c>
      <c r="AG517" s="118">
        <f t="shared" si="101"/>
        <v>2597</v>
      </c>
      <c r="AH517" s="118">
        <f t="shared" si="101"/>
        <v>2597</v>
      </c>
      <c r="AI517" s="118">
        <f t="shared" si="101"/>
        <v>2597</v>
      </c>
      <c r="AJ517" s="118">
        <f t="shared" si="101"/>
        <v>2597</v>
      </c>
      <c r="AK517" s="118">
        <f t="shared" si="101"/>
        <v>2597</v>
      </c>
      <c r="AL517" s="118">
        <f t="shared" si="101"/>
        <v>2597</v>
      </c>
      <c r="AM517" s="118">
        <f t="shared" si="101"/>
        <v>2597</v>
      </c>
      <c r="AN517" s="118">
        <f t="shared" si="101"/>
        <v>2597</v>
      </c>
      <c r="AQ517" t="str">
        <f>AQ508</f>
        <v/>
      </c>
    </row>
    <row r="518" spans="1:43" ht="14.25" customHeight="1" x14ac:dyDescent="0.25">
      <c r="A518" s="107" t="str">
        <f>'Run Rate'!A55</f>
        <v>POL09901</v>
      </c>
      <c r="B518" s="135" t="str">
        <f>'Run Rate'!B55</f>
        <v>Polleo 1st Whey 2,27kg White Choco Buenissimo</v>
      </c>
      <c r="C518" s="135" t="str">
        <f>'Run Rate'!C55</f>
        <v>PROTEINI</v>
      </c>
      <c r="D518" s="135" t="str">
        <f>'Run Rate'!D55</f>
        <v>01 GOLD</v>
      </c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  <c r="AA518" s="122"/>
      <c r="AB518" s="122"/>
      <c r="AC518" s="122"/>
      <c r="AD518" s="122"/>
      <c r="AE518" s="122"/>
      <c r="AF518" s="122"/>
      <c r="AG518" s="122"/>
      <c r="AH518" s="122"/>
      <c r="AI518" s="122"/>
      <c r="AJ518" s="122"/>
      <c r="AK518" s="122"/>
      <c r="AL518" s="122"/>
      <c r="AM518" s="122"/>
      <c r="AN518" s="122"/>
      <c r="AQ518" t="str">
        <f>IF(AND(OR($B$1="ALL",$B$1=C518),OR($E$1="ALL",$E$1=D518),OR($B$2="ALL",$B$2=A518),OR($E$2="ALL",IFERROR(SEARCH($E$2,B518),0)&gt;0)),"MATCH","")</f>
        <v/>
      </c>
    </row>
    <row r="519" spans="1:43" ht="14.25" customHeight="1" x14ac:dyDescent="0.25">
      <c r="A519" s="108" t="s">
        <v>1137</v>
      </c>
      <c r="B519" s="136" t="s">
        <v>1138</v>
      </c>
      <c r="C519" s="136" t="s">
        <v>1139</v>
      </c>
      <c r="D519" s="136" t="s">
        <v>1140</v>
      </c>
      <c r="E519" s="136" t="s">
        <v>1141</v>
      </c>
      <c r="F519" s="136" t="s">
        <v>1142</v>
      </c>
      <c r="G519" s="136" t="s">
        <v>1143</v>
      </c>
      <c r="H519" s="136" t="s">
        <v>1144</v>
      </c>
      <c r="I519" s="136" t="s">
        <v>1145</v>
      </c>
      <c r="J519" s="136" t="s">
        <v>1146</v>
      </c>
      <c r="K519" s="136" t="s">
        <v>1147</v>
      </c>
      <c r="L519" s="136" t="s">
        <v>1148</v>
      </c>
      <c r="M519" s="136" t="s">
        <v>1149</v>
      </c>
      <c r="N519" s="136" t="s">
        <v>1150</v>
      </c>
      <c r="O519" s="136" t="s">
        <v>1151</v>
      </c>
      <c r="P519" s="136" t="s">
        <v>1152</v>
      </c>
      <c r="Q519" s="136" t="s">
        <v>1153</v>
      </c>
      <c r="R519" s="136" t="s">
        <v>1154</v>
      </c>
      <c r="S519" s="136" t="s">
        <v>1155</v>
      </c>
      <c r="T519" s="136" t="s">
        <v>1156</v>
      </c>
      <c r="U519" s="136" t="s">
        <v>1157</v>
      </c>
      <c r="V519" s="136" t="s">
        <v>1158</v>
      </c>
      <c r="W519" s="136" t="s">
        <v>1159</v>
      </c>
      <c r="X519" s="136" t="s">
        <v>1160</v>
      </c>
      <c r="Y519" s="136" t="s">
        <v>1161</v>
      </c>
      <c r="Z519" s="136" t="s">
        <v>1162</v>
      </c>
      <c r="AA519" s="136" t="s">
        <v>1163</v>
      </c>
      <c r="AB519" s="137" t="s">
        <v>156</v>
      </c>
      <c r="AC519" s="137" t="s">
        <v>157</v>
      </c>
      <c r="AD519" s="137" t="s">
        <v>158</v>
      </c>
      <c r="AE519" s="137" t="s">
        <v>139</v>
      </c>
      <c r="AF519" s="138" t="s">
        <v>140</v>
      </c>
      <c r="AG519" s="138" t="s">
        <v>141</v>
      </c>
      <c r="AH519" s="138" t="s">
        <v>142</v>
      </c>
      <c r="AI519" s="138" t="s">
        <v>143</v>
      </c>
      <c r="AJ519" s="139" t="s">
        <v>144</v>
      </c>
      <c r="AK519" s="139" t="s">
        <v>145</v>
      </c>
      <c r="AL519" s="139" t="s">
        <v>146</v>
      </c>
      <c r="AM519" s="140" t="s">
        <v>147</v>
      </c>
      <c r="AN519" s="140" t="s">
        <v>148</v>
      </c>
      <c r="AQ519" t="str">
        <f>AQ518</f>
        <v/>
      </c>
    </row>
    <row r="520" spans="1:43" ht="14.25" customHeight="1" x14ac:dyDescent="0.25">
      <c r="A520" s="99" t="s">
        <v>1164</v>
      </c>
      <c r="B520" s="112">
        <f>'Run Rate'!E55</f>
        <v>40</v>
      </c>
      <c r="C520" s="112">
        <f>'Run Rate'!F55</f>
        <v>27</v>
      </c>
      <c r="D520" s="112">
        <f>'Run Rate'!G55</f>
        <v>25</v>
      </c>
      <c r="E520" s="112">
        <f>'Run Rate'!H55</f>
        <v>33</v>
      </c>
      <c r="F520" s="112">
        <f>'Run Rate'!I55</f>
        <v>40</v>
      </c>
      <c r="G520" s="112">
        <f>'Run Rate'!J55</f>
        <v>41</v>
      </c>
      <c r="H520" s="112">
        <f>'Run Rate'!K55</f>
        <v>47</v>
      </c>
      <c r="I520" s="112">
        <f>'Run Rate'!L55</f>
        <v>86</v>
      </c>
      <c r="J520" s="112">
        <f>'Run Rate'!M55</f>
        <v>71</v>
      </c>
      <c r="K520" s="112">
        <f>'Run Rate'!N55</f>
        <v>37</v>
      </c>
      <c r="L520" s="112">
        <f>'Run Rate'!O55</f>
        <v>36</v>
      </c>
      <c r="M520" s="112">
        <f>'Run Rate'!P55</f>
        <v>69</v>
      </c>
      <c r="N520" s="112">
        <f>'Run Rate'!Q55</f>
        <v>53</v>
      </c>
      <c r="O520" s="112">
        <f>'Run Rate'!R55</f>
        <v>50</v>
      </c>
      <c r="P520" s="112">
        <f>'Run Rate'!S55</f>
        <v>20</v>
      </c>
      <c r="Q520" s="112">
        <f>'Run Rate'!T55</f>
        <v>30</v>
      </c>
      <c r="R520" s="112">
        <f>'Run Rate'!U55</f>
        <v>41</v>
      </c>
      <c r="S520" s="112">
        <f>'Run Rate'!V55</f>
        <v>91</v>
      </c>
      <c r="T520" s="112">
        <f>'Run Rate'!W55</f>
        <v>56</v>
      </c>
      <c r="U520" s="112">
        <f>'Run Rate'!X55</f>
        <v>72</v>
      </c>
      <c r="V520" s="112">
        <f>'Run Rate'!Y55</f>
        <v>54</v>
      </c>
      <c r="W520" s="112">
        <f>'Run Rate'!Z55</f>
        <v>49</v>
      </c>
      <c r="X520" s="112">
        <f>'Run Rate'!AA55</f>
        <v>50</v>
      </c>
      <c r="Y520" s="112">
        <f>'Run Rate'!AB55</f>
        <v>94</v>
      </c>
      <c r="Z520" s="112">
        <f>'Run Rate'!AC55</f>
        <v>85</v>
      </c>
      <c r="AA520" s="112">
        <f>'Run Rate'!AD55</f>
        <v>126</v>
      </c>
      <c r="AB520" s="113">
        <v>64</v>
      </c>
      <c r="AC520" s="112">
        <v>64</v>
      </c>
      <c r="AD520" s="112">
        <v>64</v>
      </c>
      <c r="AE520" s="112">
        <v>64</v>
      </c>
      <c r="AF520" s="112">
        <v>64</v>
      </c>
      <c r="AG520" s="112">
        <v>64</v>
      </c>
      <c r="AH520" s="112">
        <v>64</v>
      </c>
      <c r="AI520" s="112">
        <v>64</v>
      </c>
      <c r="AJ520" s="112">
        <v>64</v>
      </c>
      <c r="AK520" s="112">
        <v>64</v>
      </c>
      <c r="AL520" s="112">
        <v>64</v>
      </c>
      <c r="AM520" s="112">
        <v>64</v>
      </c>
      <c r="AN520" s="112">
        <v>64</v>
      </c>
      <c r="AQ520" t="str">
        <f>AQ518</f>
        <v/>
      </c>
    </row>
    <row r="521" spans="1:43" ht="14.25" customHeight="1" x14ac:dyDescent="0.25">
      <c r="A521" s="99" t="s">
        <v>1165</v>
      </c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5"/>
      <c r="X521" s="115"/>
      <c r="Y521" s="115"/>
      <c r="Z521" s="115"/>
      <c r="AA521" s="112" t="s">
        <v>1166</v>
      </c>
      <c r="AB521" s="113"/>
      <c r="AC521" s="112"/>
      <c r="AD521" s="112"/>
      <c r="AE521" s="112"/>
      <c r="AF521" s="112"/>
      <c r="AG521" s="112"/>
      <c r="AH521" s="112"/>
      <c r="AI521" s="112"/>
      <c r="AJ521" s="112"/>
      <c r="AK521" s="112"/>
      <c r="AL521" s="112"/>
      <c r="AM521" s="112"/>
      <c r="AN521" s="112"/>
      <c r="AQ521" t="str">
        <f>AQ518</f>
        <v/>
      </c>
    </row>
    <row r="522" spans="1:43" ht="14.25" customHeight="1" x14ac:dyDescent="0.25">
      <c r="A522" s="99" t="s">
        <v>1167</v>
      </c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5"/>
      <c r="X522" s="116"/>
      <c r="Y522" s="117"/>
      <c r="Z522" s="115"/>
      <c r="AA522" s="112" t="s">
        <v>1168</v>
      </c>
      <c r="AB522" s="113">
        <f>'Demand Input VP'!B264</f>
        <v>0</v>
      </c>
      <c r="AC522" s="112">
        <f>'Demand Input VP'!C264</f>
        <v>0</v>
      </c>
      <c r="AD522" s="112">
        <f>'Demand Input VP'!D264</f>
        <v>0</v>
      </c>
      <c r="AE522" s="112">
        <f>'Demand Input VP'!E264</f>
        <v>0</v>
      </c>
      <c r="AF522" s="112">
        <f>'Demand Input VP'!F264</f>
        <v>0</v>
      </c>
      <c r="AG522" s="112">
        <f>'Demand Input VP'!G264</f>
        <v>0</v>
      </c>
      <c r="AH522" s="112">
        <f>'Demand Input VP'!H264</f>
        <v>0</v>
      </c>
      <c r="AI522" s="112">
        <f>'Demand Input VP'!I264</f>
        <v>0</v>
      </c>
      <c r="AJ522" s="112">
        <f>'Demand Input VP'!J264</f>
        <v>0</v>
      </c>
      <c r="AK522" s="112">
        <f>'Demand Input VP'!K264</f>
        <v>0</v>
      </c>
      <c r="AL522" s="112">
        <f>'Demand Input VP'!L264</f>
        <v>0</v>
      </c>
      <c r="AM522" s="112">
        <f>'Demand Input VP'!M264</f>
        <v>0</v>
      </c>
      <c r="AN522" s="112">
        <f>'Demand Input VP'!N264</f>
        <v>0</v>
      </c>
      <c r="AQ522" t="str">
        <f>AQ518</f>
        <v/>
      </c>
    </row>
    <row r="523" spans="1:43" ht="14.25" customHeight="1" x14ac:dyDescent="0.25">
      <c r="A523" s="99" t="s">
        <v>1169</v>
      </c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5"/>
      <c r="X523" s="116"/>
      <c r="Y523" s="117"/>
      <c r="Z523" s="119"/>
      <c r="AA523" s="120" t="s">
        <v>1170</v>
      </c>
      <c r="AB523" s="121">
        <f>'Demand Input VP'!B263</f>
        <v>0</v>
      </c>
      <c r="AC523" s="120">
        <f>'Demand Input VP'!C263</f>
        <v>0</v>
      </c>
      <c r="AD523" s="120">
        <f>'Demand Input VP'!D263</f>
        <v>0</v>
      </c>
      <c r="AE523" s="120">
        <f>'Demand Input VP'!E263</f>
        <v>0</v>
      </c>
      <c r="AF523" s="120">
        <f>'Demand Input VP'!F263</f>
        <v>0</v>
      </c>
      <c r="AG523" s="120">
        <f>'Demand Input VP'!G263</f>
        <v>0</v>
      </c>
      <c r="AH523" s="120">
        <f>'Demand Input VP'!H263</f>
        <v>0</v>
      </c>
      <c r="AI523" s="120">
        <f>'Demand Input VP'!I263</f>
        <v>0</v>
      </c>
      <c r="AJ523" s="120">
        <f>'Demand Input VP'!J263</f>
        <v>0</v>
      </c>
      <c r="AK523" s="120">
        <f>'Demand Input VP'!K263</f>
        <v>0</v>
      </c>
      <c r="AL523" s="120">
        <f>'Demand Input VP'!L263</f>
        <v>0</v>
      </c>
      <c r="AM523" s="120">
        <f>'Demand Input VP'!M263</f>
        <v>0</v>
      </c>
      <c r="AN523" s="120">
        <f>'Demand Input VP'!N263</f>
        <v>0</v>
      </c>
      <c r="AQ523" t="str">
        <f>AQ518</f>
        <v/>
      </c>
    </row>
    <row r="524" spans="1:43" ht="14.25" customHeight="1" x14ac:dyDescent="0.25">
      <c r="A524" s="1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3"/>
      <c r="X524" s="116"/>
      <c r="Y524" s="117"/>
      <c r="Z524" s="123"/>
      <c r="AA524" s="112" t="s">
        <v>1171</v>
      </c>
      <c r="AB524" s="113">
        <f>'Demand Input MP'!B264</f>
        <v>0</v>
      </c>
      <c r="AC524" s="112">
        <f>'Demand Input MP'!C264</f>
        <v>0</v>
      </c>
      <c r="AD524" s="112">
        <f>'Demand Input MP'!D264</f>
        <v>0</v>
      </c>
      <c r="AE524" s="112">
        <f>'Demand Input MP'!E264</f>
        <v>0</v>
      </c>
      <c r="AF524" s="112">
        <f>'Demand Input MP'!F264</f>
        <v>0</v>
      </c>
      <c r="AG524" s="112">
        <f>'Demand Input MP'!G264</f>
        <v>0</v>
      </c>
      <c r="AH524" s="112">
        <f>'Demand Input MP'!H264</f>
        <v>0</v>
      </c>
      <c r="AI524" s="112">
        <f>'Demand Input MP'!I264</f>
        <v>0</v>
      </c>
      <c r="AJ524" s="112">
        <f>'Demand Input MP'!J264</f>
        <v>0</v>
      </c>
      <c r="AK524" s="112">
        <f>'Demand Input MP'!K264</f>
        <v>0</v>
      </c>
      <c r="AL524" s="112">
        <f>'Demand Input MP'!L264</f>
        <v>0</v>
      </c>
      <c r="AM524" s="112">
        <f>'Demand Input MP'!M264</f>
        <v>0</v>
      </c>
      <c r="AN524" s="112">
        <f>'Demand Input MP'!N264</f>
        <v>0</v>
      </c>
      <c r="AQ524" t="str">
        <f>AQ518</f>
        <v/>
      </c>
    </row>
    <row r="525" spans="1:43" ht="14.25" customHeight="1" x14ac:dyDescent="0.25">
      <c r="A525" s="1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  <c r="V525" s="124" t="s">
        <v>91</v>
      </c>
      <c r="W525" s="125">
        <f>IFERROR(IF(SUM('Run Rate History'!E55:AD55)&gt;0,(SUMPRODUCT((B520:AA520&gt;=PERCENTILE(B520:AA520,0.1))*(B520:AA520&lt;=PERCENTILE(B520:AA520,0.9))*B520:AA520)+SUMPRODUCT(('Run Rate History'!E55:AD55&gt;=PERCENTILE(B520:AA520,0.1))*('Run Rate History'!E55:AD55&lt;=PERCENTILE(B520:AA520,0.9))*'Run Rate History'!E55:AD55))/(SUMPRODUCT((B520:AA520&gt;=PERCENTILE(B520:AA520,0.1))*(B520:AA520&lt;=PERCENTILE(B520:AA520,0.9))*1)+SUMPRODUCT(('Run Rate History'!E55:AD55&gt;=PERCENTILE(B520:AA520,0.1))*('Run Rate History'!E55:AD55&lt;=PERCENTILE(B520:AA520,0.9))*1)),TRIMMEAN(B520:AA520,0.15)),0)</f>
        <v>50.592592592592595</v>
      </c>
      <c r="X525" s="126" t="s">
        <v>1172</v>
      </c>
      <c r="Y525" s="127">
        <f>SUM(B520:AA520)/26</f>
        <v>54.730769230769234</v>
      </c>
      <c r="Z525" s="128"/>
      <c r="AA525" s="112" t="s">
        <v>1173</v>
      </c>
      <c r="AB525" s="113">
        <f>'Demand Input MP'!B263</f>
        <v>0</v>
      </c>
      <c r="AC525" s="112">
        <f>'Demand Input MP'!C263</f>
        <v>0</v>
      </c>
      <c r="AD525" s="112">
        <f>'Demand Input MP'!D263</f>
        <v>0</v>
      </c>
      <c r="AE525" s="112">
        <f>'Demand Input MP'!E263</f>
        <v>0</v>
      </c>
      <c r="AF525" s="112">
        <f>'Demand Input MP'!F263</f>
        <v>0</v>
      </c>
      <c r="AG525" s="112">
        <f>'Demand Input MP'!G263</f>
        <v>0</v>
      </c>
      <c r="AH525" s="112">
        <f>'Demand Input MP'!H263</f>
        <v>0</v>
      </c>
      <c r="AI525" s="112">
        <f>'Demand Input MP'!I263</f>
        <v>0</v>
      </c>
      <c r="AJ525" s="112">
        <f>'Demand Input MP'!J263</f>
        <v>0</v>
      </c>
      <c r="AK525" s="112">
        <f>'Demand Input MP'!K263</f>
        <v>0</v>
      </c>
      <c r="AL525" s="112">
        <f>'Demand Input MP'!L263</f>
        <v>0</v>
      </c>
      <c r="AM525" s="112">
        <f>'Demand Input MP'!M263</f>
        <v>0</v>
      </c>
      <c r="AN525" s="112">
        <f>'Demand Input MP'!N263</f>
        <v>0</v>
      </c>
      <c r="AQ525" t="str">
        <f>AQ518</f>
        <v/>
      </c>
    </row>
    <row r="526" spans="1:43" ht="14.25" customHeight="1" x14ac:dyDescent="0.25">
      <c r="A526" s="1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  <c r="V526" s="124" t="s">
        <v>94</v>
      </c>
      <c r="W526" s="125">
        <f>IFERROR((1*MIN(MAX(X520,0.5*IF(SUM('Run Rate History'!E55:AD55)&gt;0,(MEDIAN(IF(B520:AA520&gt;0,B520:AA520))+MEDIAN(IF('Run Rate History'!E55:AD55&gt;0,'Run Rate History'!E55:AD55)))/2,MEDIAN(IF(B520:AA520&gt;0,B520:AA520)))),2*IF(SUM('Run Rate History'!E55:AD55)&gt;0,(MEDIAN(IF(B520:AA520&gt;0,B520:AA520))+MEDIAN(IF('Run Rate History'!E55:AD55&gt;0,'Run Rate History'!E55:AD55)))/2,MEDIAN(IF(B520:AA520&gt;0,B520:AA520))))+2*MIN(MAX(Y520,0.5*IF(SUM('Run Rate History'!E55:AD55)&gt;0,(MEDIAN(IF(B520:AA520&gt;0,B520:AA520))+MEDIAN(IF('Run Rate History'!E55:AD55&gt;0,'Run Rate History'!E55:AD55)))/2,MEDIAN(IF(B520:AA520&gt;0,B520:AA520)))),2*IF(SUM('Run Rate History'!E55:AD55)&gt;0,(MEDIAN(IF(B520:AA520&gt;0,B520:AA520))+MEDIAN(IF('Run Rate History'!E55:AD55&gt;0,'Run Rate History'!E55:AD55)))/2,MEDIAN(IF(B520:AA520&gt;0,B520:AA520))))+3*MIN(MAX(Z520,0.5*IF(SUM('Run Rate History'!E55:AD55)&gt;0,(MEDIAN(IF(B520:AA520&gt;0,B520:AA520))+MEDIAN(IF('Run Rate History'!E55:AD55&gt;0,'Run Rate History'!E55:AD55)))/2,MEDIAN(IF(B520:AA520&gt;0,B520:AA520)))),2*IF(SUM('Run Rate History'!E55:AD55)&gt;0,(MEDIAN(IF(B520:AA520&gt;0,B520:AA520))+MEDIAN(IF('Run Rate History'!E55:AD55&gt;0,'Run Rate History'!E55:AD55)))/2,MEDIAN(IF(B520:AA520&gt;0,B520:AA520))))+4*MIN(MAX(AA520,0.5*IF(SUM('Run Rate History'!E55:AD55)&gt;0,(MEDIAN(IF(B520:AA520&gt;0,B520:AA520))+MEDIAN(IF('Run Rate History'!E55:AD55&gt;0,'Run Rate History'!E55:AD55)))/2,MEDIAN(IF(B520:AA520&gt;0,B520:AA520)))),2*IF(SUM('Run Rate History'!E55:AD55)&gt;0,(MEDIAN(IF(B520:AA520&gt;0,B520:AA520))+MEDIAN(IF('Run Rate History'!E55:AD55&gt;0,'Run Rate History'!E55:AD55)))/2,MEDIAN(IF(B520:AA520&gt;0,B520:AA520)))))/10,0)</f>
        <v>70.25</v>
      </c>
      <c r="X526" s="129" t="s">
        <v>1174</v>
      </c>
      <c r="Y526" s="130">
        <f>IFERROR(VLOOKUP(A518,'Stanje zaliha'!A:E,5,FALSE()),0)</f>
        <v>196</v>
      </c>
      <c r="Z526" s="131"/>
      <c r="AA526" s="113" t="s">
        <v>1175</v>
      </c>
      <c r="AB526" s="118">
        <f t="shared" ref="AB526:AN526" si="102">SUM(AB522:AB525)</f>
        <v>0</v>
      </c>
      <c r="AC526" s="118">
        <f t="shared" si="102"/>
        <v>0</v>
      </c>
      <c r="AD526" s="118">
        <f t="shared" si="102"/>
        <v>0</v>
      </c>
      <c r="AE526" s="118">
        <f t="shared" si="102"/>
        <v>0</v>
      </c>
      <c r="AF526" s="118">
        <f t="shared" si="102"/>
        <v>0</v>
      </c>
      <c r="AG526" s="118">
        <f t="shared" si="102"/>
        <v>0</v>
      </c>
      <c r="AH526" s="118">
        <f t="shared" si="102"/>
        <v>0</v>
      </c>
      <c r="AI526" s="118">
        <f t="shared" si="102"/>
        <v>0</v>
      </c>
      <c r="AJ526" s="118">
        <f t="shared" si="102"/>
        <v>0</v>
      </c>
      <c r="AK526" s="118">
        <f t="shared" si="102"/>
        <v>0</v>
      </c>
      <c r="AL526" s="118">
        <f t="shared" si="102"/>
        <v>0</v>
      </c>
      <c r="AM526" s="118">
        <f t="shared" si="102"/>
        <v>0</v>
      </c>
      <c r="AN526" s="118">
        <f t="shared" si="102"/>
        <v>0</v>
      </c>
      <c r="AQ526" t="str">
        <f>AQ518</f>
        <v/>
      </c>
    </row>
    <row r="527" spans="1:43" ht="14.25" customHeight="1" x14ac:dyDescent="0.25">
      <c r="A527" s="1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  <c r="V527" s="124" t="s">
        <v>95</v>
      </c>
      <c r="W527" s="125">
        <f>IFERROR(0.6*W526+0.4*W525,0)</f>
        <v>62.38703703703704</v>
      </c>
      <c r="X527" s="132" t="s">
        <v>1176</v>
      </c>
      <c r="Y527" s="133">
        <f>IFERROR(SUMIF('Popis poslanih narudžbi'!A:A,A518,'Popis poslanih narudžbi'!C:C),0)</f>
        <v>0</v>
      </c>
      <c r="Z527" s="131"/>
      <c r="AA527" s="134" t="s">
        <v>1177</v>
      </c>
      <c r="AB527" s="118">
        <f t="shared" ref="AB527:AN527" si="103">AB520+AB526</f>
        <v>64</v>
      </c>
      <c r="AC527" s="118">
        <f t="shared" si="103"/>
        <v>64</v>
      </c>
      <c r="AD527" s="118">
        <f t="shared" si="103"/>
        <v>64</v>
      </c>
      <c r="AE527" s="118">
        <f t="shared" si="103"/>
        <v>64</v>
      </c>
      <c r="AF527" s="118">
        <f t="shared" si="103"/>
        <v>64</v>
      </c>
      <c r="AG527" s="118">
        <f t="shared" si="103"/>
        <v>64</v>
      </c>
      <c r="AH527" s="118">
        <f t="shared" si="103"/>
        <v>64</v>
      </c>
      <c r="AI527" s="118">
        <f t="shared" si="103"/>
        <v>64</v>
      </c>
      <c r="AJ527" s="118">
        <f t="shared" si="103"/>
        <v>64</v>
      </c>
      <c r="AK527" s="118">
        <f t="shared" si="103"/>
        <v>64</v>
      </c>
      <c r="AL527" s="118">
        <f t="shared" si="103"/>
        <v>64</v>
      </c>
      <c r="AM527" s="118">
        <f t="shared" si="103"/>
        <v>64</v>
      </c>
      <c r="AN527" s="118">
        <f t="shared" si="103"/>
        <v>64</v>
      </c>
      <c r="AQ527" t="str">
        <f>AQ518</f>
        <v/>
      </c>
    </row>
    <row r="528" spans="1:43" ht="14.25" customHeight="1" x14ac:dyDescent="0.25">
      <c r="A528" s="107" t="str">
        <f>'Run Rate'!A56</f>
        <v>POL09742</v>
      </c>
      <c r="B528" s="135" t="str">
        <f>'Run Rate'!B56</f>
        <v>Polleo 1st Whey 908g Cookies &amp; Cream</v>
      </c>
      <c r="C528" s="135" t="str">
        <f>'Run Rate'!C56</f>
        <v>PROTEINI</v>
      </c>
      <c r="D528" s="135" t="str">
        <f>'Run Rate'!D56</f>
        <v>01 GOLD</v>
      </c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  <c r="AA528" s="122"/>
      <c r="AB528" s="122"/>
      <c r="AC528" s="122"/>
      <c r="AD528" s="122"/>
      <c r="AE528" s="122"/>
      <c r="AF528" s="122"/>
      <c r="AG528" s="122"/>
      <c r="AH528" s="122"/>
      <c r="AI528" s="122"/>
      <c r="AJ528" s="122"/>
      <c r="AK528" s="122"/>
      <c r="AL528" s="122"/>
      <c r="AM528" s="122"/>
      <c r="AN528" s="122"/>
      <c r="AQ528" t="str">
        <f>IF(AND(OR($B$1="ALL",$B$1=C528),OR($E$1="ALL",$E$1=D528),OR($B$2="ALL",$B$2=A528),OR($E$2="ALL",IFERROR(SEARCH($E$2,B528),0)&gt;0)),"MATCH","")</f>
        <v/>
      </c>
    </row>
    <row r="529" spans="1:43" ht="14.25" customHeight="1" x14ac:dyDescent="0.25">
      <c r="A529" s="108" t="s">
        <v>1137</v>
      </c>
      <c r="B529" s="136" t="s">
        <v>1138</v>
      </c>
      <c r="C529" s="136" t="s">
        <v>1139</v>
      </c>
      <c r="D529" s="136" t="s">
        <v>1140</v>
      </c>
      <c r="E529" s="136" t="s">
        <v>1141</v>
      </c>
      <c r="F529" s="136" t="s">
        <v>1142</v>
      </c>
      <c r="G529" s="136" t="s">
        <v>1143</v>
      </c>
      <c r="H529" s="136" t="s">
        <v>1144</v>
      </c>
      <c r="I529" s="136" t="s">
        <v>1145</v>
      </c>
      <c r="J529" s="136" t="s">
        <v>1146</v>
      </c>
      <c r="K529" s="136" t="s">
        <v>1147</v>
      </c>
      <c r="L529" s="136" t="s">
        <v>1148</v>
      </c>
      <c r="M529" s="136" t="s">
        <v>1149</v>
      </c>
      <c r="N529" s="136" t="s">
        <v>1150</v>
      </c>
      <c r="O529" s="136" t="s">
        <v>1151</v>
      </c>
      <c r="P529" s="136" t="s">
        <v>1152</v>
      </c>
      <c r="Q529" s="136" t="s">
        <v>1153</v>
      </c>
      <c r="R529" s="136" t="s">
        <v>1154</v>
      </c>
      <c r="S529" s="136" t="s">
        <v>1155</v>
      </c>
      <c r="T529" s="136" t="s">
        <v>1156</v>
      </c>
      <c r="U529" s="136" t="s">
        <v>1157</v>
      </c>
      <c r="V529" s="136" t="s">
        <v>1158</v>
      </c>
      <c r="W529" s="136" t="s">
        <v>1159</v>
      </c>
      <c r="X529" s="136" t="s">
        <v>1160</v>
      </c>
      <c r="Y529" s="136" t="s">
        <v>1161</v>
      </c>
      <c r="Z529" s="136" t="s">
        <v>1162</v>
      </c>
      <c r="AA529" s="136" t="s">
        <v>1163</v>
      </c>
      <c r="AB529" s="137" t="s">
        <v>156</v>
      </c>
      <c r="AC529" s="137" t="s">
        <v>157</v>
      </c>
      <c r="AD529" s="137" t="s">
        <v>158</v>
      </c>
      <c r="AE529" s="137" t="s">
        <v>139</v>
      </c>
      <c r="AF529" s="138" t="s">
        <v>140</v>
      </c>
      <c r="AG529" s="138" t="s">
        <v>141</v>
      </c>
      <c r="AH529" s="138" t="s">
        <v>142</v>
      </c>
      <c r="AI529" s="138" t="s">
        <v>143</v>
      </c>
      <c r="AJ529" s="139" t="s">
        <v>144</v>
      </c>
      <c r="AK529" s="139" t="s">
        <v>145</v>
      </c>
      <c r="AL529" s="139" t="s">
        <v>146</v>
      </c>
      <c r="AM529" s="140" t="s">
        <v>147</v>
      </c>
      <c r="AN529" s="140" t="s">
        <v>148</v>
      </c>
      <c r="AQ529" t="str">
        <f>AQ528</f>
        <v/>
      </c>
    </row>
    <row r="530" spans="1:43" ht="14.25" customHeight="1" x14ac:dyDescent="0.25">
      <c r="A530" s="99" t="s">
        <v>1164</v>
      </c>
      <c r="B530" s="112">
        <f>'Run Rate'!E56</f>
        <v>57</v>
      </c>
      <c r="C530" s="112">
        <f>'Run Rate'!F56</f>
        <v>32</v>
      </c>
      <c r="D530" s="112">
        <f>'Run Rate'!G56</f>
        <v>31</v>
      </c>
      <c r="E530" s="112">
        <f>'Run Rate'!H56</f>
        <v>31</v>
      </c>
      <c r="F530" s="112">
        <f>'Run Rate'!I56</f>
        <v>36</v>
      </c>
      <c r="G530" s="112">
        <f>'Run Rate'!J56</f>
        <v>168</v>
      </c>
      <c r="H530" s="112">
        <f>'Run Rate'!K56</f>
        <v>109</v>
      </c>
      <c r="I530" s="112">
        <f>'Run Rate'!L56</f>
        <v>78</v>
      </c>
      <c r="J530" s="112">
        <f>'Run Rate'!M56</f>
        <v>223</v>
      </c>
      <c r="K530" s="112">
        <f>'Run Rate'!N56</f>
        <v>80</v>
      </c>
      <c r="L530" s="112">
        <f>'Run Rate'!O56</f>
        <v>100</v>
      </c>
      <c r="M530" s="112">
        <f>'Run Rate'!P56</f>
        <v>90</v>
      </c>
      <c r="N530" s="112">
        <f>'Run Rate'!Q56</f>
        <v>71</v>
      </c>
      <c r="O530" s="112">
        <f>'Run Rate'!R56</f>
        <v>52</v>
      </c>
      <c r="P530" s="112">
        <f>'Run Rate'!S56</f>
        <v>14</v>
      </c>
      <c r="Q530" s="112">
        <f>'Run Rate'!T56</f>
        <v>380</v>
      </c>
      <c r="R530" s="112">
        <f>'Run Rate'!U56</f>
        <v>56</v>
      </c>
      <c r="S530" s="112">
        <f>'Run Rate'!V56</f>
        <v>29</v>
      </c>
      <c r="T530" s="112">
        <f>'Run Rate'!W56</f>
        <v>68</v>
      </c>
      <c r="U530" s="112">
        <f>'Run Rate'!X56</f>
        <v>94</v>
      </c>
      <c r="V530" s="112">
        <f>'Run Rate'!Y56</f>
        <v>35</v>
      </c>
      <c r="W530" s="112">
        <f>'Run Rate'!Z56</f>
        <v>44</v>
      </c>
      <c r="X530" s="112">
        <f>'Run Rate'!AA56</f>
        <v>70</v>
      </c>
      <c r="Y530" s="112">
        <f>'Run Rate'!AB56</f>
        <v>138</v>
      </c>
      <c r="Z530" s="112">
        <f>'Run Rate'!AC56</f>
        <v>96</v>
      </c>
      <c r="AA530" s="112">
        <f>'Run Rate'!AD56</f>
        <v>142</v>
      </c>
      <c r="AB530" s="113">
        <v>110</v>
      </c>
      <c r="AC530" s="112">
        <v>110</v>
      </c>
      <c r="AD530" s="112">
        <v>110</v>
      </c>
      <c r="AE530" s="112">
        <v>110</v>
      </c>
      <c r="AF530" s="112">
        <v>110</v>
      </c>
      <c r="AG530" s="112">
        <v>110</v>
      </c>
      <c r="AH530" s="112">
        <v>110</v>
      </c>
      <c r="AI530" s="112">
        <v>110</v>
      </c>
      <c r="AJ530" s="112">
        <v>110</v>
      </c>
      <c r="AK530" s="112">
        <v>110</v>
      </c>
      <c r="AL530" s="112">
        <v>110</v>
      </c>
      <c r="AM530" s="112">
        <v>110</v>
      </c>
      <c r="AN530" s="112">
        <v>110</v>
      </c>
      <c r="AQ530" t="str">
        <f>AQ528</f>
        <v/>
      </c>
    </row>
    <row r="531" spans="1:43" ht="14.25" customHeight="1" x14ac:dyDescent="0.25">
      <c r="A531" s="99" t="s">
        <v>1165</v>
      </c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5"/>
      <c r="X531" s="115"/>
      <c r="Y531" s="115"/>
      <c r="Z531" s="115"/>
      <c r="AA531" s="112" t="s">
        <v>1166</v>
      </c>
      <c r="AB531" s="113"/>
      <c r="AC531" s="112"/>
      <c r="AD531" s="112"/>
      <c r="AE531" s="112"/>
      <c r="AF531" s="112"/>
      <c r="AG531" s="112"/>
      <c r="AH531" s="112"/>
      <c r="AI531" s="112"/>
      <c r="AJ531" s="112"/>
      <c r="AK531" s="112"/>
      <c r="AL531" s="112"/>
      <c r="AM531" s="112"/>
      <c r="AN531" s="112"/>
      <c r="AQ531" t="str">
        <f>AQ528</f>
        <v/>
      </c>
    </row>
    <row r="532" spans="1:43" ht="14.25" customHeight="1" x14ac:dyDescent="0.25">
      <c r="A532" s="99" t="s">
        <v>1167</v>
      </c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5"/>
      <c r="X532" s="116"/>
      <c r="Y532" s="117"/>
      <c r="Z532" s="115"/>
      <c r="AA532" s="112" t="s">
        <v>1168</v>
      </c>
      <c r="AB532" s="113">
        <f>'Demand Input VP'!B269</f>
        <v>0</v>
      </c>
      <c r="AC532" s="112">
        <f>'Demand Input VP'!C269</f>
        <v>0</v>
      </c>
      <c r="AD532" s="112">
        <f>'Demand Input VP'!D269</f>
        <v>0</v>
      </c>
      <c r="AE532" s="112">
        <f>'Demand Input VP'!E269</f>
        <v>0</v>
      </c>
      <c r="AF532" s="112">
        <f>'Demand Input VP'!F269</f>
        <v>0</v>
      </c>
      <c r="AG532" s="112">
        <f>'Demand Input VP'!G269</f>
        <v>0</v>
      </c>
      <c r="AH532" s="112">
        <f>'Demand Input VP'!H269</f>
        <v>0</v>
      </c>
      <c r="AI532" s="112">
        <f>'Demand Input VP'!I269</f>
        <v>0</v>
      </c>
      <c r="AJ532" s="112">
        <f>'Demand Input VP'!J269</f>
        <v>0</v>
      </c>
      <c r="AK532" s="112">
        <f>'Demand Input VP'!K269</f>
        <v>0</v>
      </c>
      <c r="AL532" s="112">
        <f>'Demand Input VP'!L269</f>
        <v>0</v>
      </c>
      <c r="AM532" s="112">
        <f>'Demand Input VP'!M269</f>
        <v>0</v>
      </c>
      <c r="AN532" s="112">
        <f>'Demand Input VP'!N269</f>
        <v>0</v>
      </c>
      <c r="AQ532" t="str">
        <f>AQ528</f>
        <v/>
      </c>
    </row>
    <row r="533" spans="1:43" ht="14.25" customHeight="1" x14ac:dyDescent="0.25">
      <c r="A533" s="99" t="s">
        <v>1169</v>
      </c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5"/>
      <c r="X533" s="116"/>
      <c r="Y533" s="117"/>
      <c r="Z533" s="119"/>
      <c r="AA533" s="120" t="s">
        <v>1170</v>
      </c>
      <c r="AB533" s="121">
        <f>'Demand Input VP'!B268</f>
        <v>0</v>
      </c>
      <c r="AC533" s="120">
        <f>'Demand Input VP'!C268</f>
        <v>0</v>
      </c>
      <c r="AD533" s="120">
        <f>'Demand Input VP'!D268</f>
        <v>0</v>
      </c>
      <c r="AE533" s="120">
        <f>'Demand Input VP'!E268</f>
        <v>0</v>
      </c>
      <c r="AF533" s="120">
        <f>'Demand Input VP'!F268</f>
        <v>0</v>
      </c>
      <c r="AG533" s="120">
        <f>'Demand Input VP'!G268</f>
        <v>0</v>
      </c>
      <c r="AH533" s="120">
        <f>'Demand Input VP'!H268</f>
        <v>0</v>
      </c>
      <c r="AI533" s="120">
        <f>'Demand Input VP'!I268</f>
        <v>0</v>
      </c>
      <c r="AJ533" s="120">
        <f>'Demand Input VP'!J268</f>
        <v>0</v>
      </c>
      <c r="AK533" s="120">
        <f>'Demand Input VP'!K268</f>
        <v>0</v>
      </c>
      <c r="AL533" s="120">
        <f>'Demand Input VP'!L268</f>
        <v>0</v>
      </c>
      <c r="AM533" s="120">
        <f>'Demand Input VP'!M268</f>
        <v>0</v>
      </c>
      <c r="AN533" s="120">
        <f>'Demand Input VP'!N268</f>
        <v>0</v>
      </c>
      <c r="AQ533" t="str">
        <f>AQ528</f>
        <v/>
      </c>
    </row>
    <row r="534" spans="1:43" ht="14.25" customHeight="1" x14ac:dyDescent="0.25">
      <c r="A534" s="1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  <c r="V534" s="122"/>
      <c r="W534" s="123"/>
      <c r="X534" s="116"/>
      <c r="Y534" s="117"/>
      <c r="Z534" s="123"/>
      <c r="AA534" s="112" t="s">
        <v>1171</v>
      </c>
      <c r="AB534" s="113">
        <f>'Demand Input MP'!B269</f>
        <v>0</v>
      </c>
      <c r="AC534" s="112">
        <f>'Demand Input MP'!C269</f>
        <v>0</v>
      </c>
      <c r="AD534" s="112">
        <f>'Demand Input MP'!D269</f>
        <v>0</v>
      </c>
      <c r="AE534" s="112">
        <f>'Demand Input MP'!E269</f>
        <v>0</v>
      </c>
      <c r="AF534" s="112">
        <f>'Demand Input MP'!F269</f>
        <v>0</v>
      </c>
      <c r="AG534" s="112">
        <f>'Demand Input MP'!G269</f>
        <v>0</v>
      </c>
      <c r="AH534" s="112">
        <f>'Demand Input MP'!H269</f>
        <v>0</v>
      </c>
      <c r="AI534" s="112">
        <f>'Demand Input MP'!I269</f>
        <v>0</v>
      </c>
      <c r="AJ534" s="112">
        <f>'Demand Input MP'!J269</f>
        <v>0</v>
      </c>
      <c r="AK534" s="112">
        <f>'Demand Input MP'!K269</f>
        <v>0</v>
      </c>
      <c r="AL534" s="112">
        <f>'Demand Input MP'!L269</f>
        <v>0</v>
      </c>
      <c r="AM534" s="112">
        <f>'Demand Input MP'!M269</f>
        <v>0</v>
      </c>
      <c r="AN534" s="112">
        <f>'Demand Input MP'!N269</f>
        <v>0</v>
      </c>
      <c r="AQ534" t="str">
        <f>AQ528</f>
        <v/>
      </c>
    </row>
    <row r="535" spans="1:43" ht="14.25" customHeight="1" x14ac:dyDescent="0.25">
      <c r="A535" s="1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  <c r="V535" s="124" t="s">
        <v>91</v>
      </c>
      <c r="W535" s="125">
        <f>IFERROR(IF(SUM('Run Rate History'!E56:AD56)&gt;0,(SUMPRODUCT((B530:AA530&gt;=PERCENTILE(B530:AA530,0.1))*(B530:AA530&lt;=PERCENTILE(B530:AA530,0.9))*B530:AA530)+SUMPRODUCT(('Run Rate History'!E56:AD56&gt;=PERCENTILE(B530:AA530,0.1))*('Run Rate History'!E56:AD56&lt;=PERCENTILE(B530:AA530,0.9))*'Run Rate History'!E56:AD56))/(SUMPRODUCT((B530:AA530&gt;=PERCENTILE(B530:AA530,0.1))*(B530:AA530&lt;=PERCENTILE(B530:AA530,0.9))*1)+SUMPRODUCT(('Run Rate History'!E56:AD56&gt;=PERCENTILE(B530:AA530,0.1))*('Run Rate History'!E56:AD56&lt;=PERCENTILE(B530:AA530,0.9))*1)),TRIMMEAN(B530:AA530,0.15)),0)</f>
        <v>77.023255813953483</v>
      </c>
      <c r="X535" s="126" t="s">
        <v>1172</v>
      </c>
      <c r="Y535" s="127">
        <f>SUM(B530:AA530)/26</f>
        <v>89.384615384615387</v>
      </c>
      <c r="Z535" s="128"/>
      <c r="AA535" s="112" t="s">
        <v>1173</v>
      </c>
      <c r="AB535" s="113">
        <f>'Demand Input MP'!B268</f>
        <v>0</v>
      </c>
      <c r="AC535" s="112">
        <f>'Demand Input MP'!C268</f>
        <v>0</v>
      </c>
      <c r="AD535" s="112">
        <f>'Demand Input MP'!D268</f>
        <v>0</v>
      </c>
      <c r="AE535" s="112">
        <f>'Demand Input MP'!E268</f>
        <v>0</v>
      </c>
      <c r="AF535" s="112">
        <f>'Demand Input MP'!F268</f>
        <v>0</v>
      </c>
      <c r="AG535" s="112">
        <f>'Demand Input MP'!G268</f>
        <v>0</v>
      </c>
      <c r="AH535" s="112">
        <f>'Demand Input MP'!H268</f>
        <v>0</v>
      </c>
      <c r="AI535" s="112">
        <f>'Demand Input MP'!I268</f>
        <v>0</v>
      </c>
      <c r="AJ535" s="112">
        <f>'Demand Input MP'!J268</f>
        <v>0</v>
      </c>
      <c r="AK535" s="112">
        <f>'Demand Input MP'!K268</f>
        <v>0</v>
      </c>
      <c r="AL535" s="112">
        <f>'Demand Input MP'!L268</f>
        <v>0</v>
      </c>
      <c r="AM535" s="112">
        <f>'Demand Input MP'!M268</f>
        <v>0</v>
      </c>
      <c r="AN535" s="112">
        <f>'Demand Input MP'!N268</f>
        <v>0</v>
      </c>
      <c r="AQ535" t="str">
        <f>AQ528</f>
        <v/>
      </c>
    </row>
    <row r="536" spans="1:43" ht="14.25" customHeight="1" x14ac:dyDescent="0.25">
      <c r="A536" s="1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4" t="s">
        <v>94</v>
      </c>
      <c r="W536" s="125">
        <f>IFERROR((1*MIN(MAX(X530,0.5*IF(SUM('Run Rate History'!E56:AD56)&gt;0,(MEDIAN(IF(B530:AA530&gt;0,B530:AA530))+MEDIAN(IF('Run Rate History'!E56:AD56&gt;0,'Run Rate History'!E56:AD56)))/2,MEDIAN(IF(B530:AA530&gt;0,B530:AA530)))),2*IF(SUM('Run Rate History'!E56:AD56)&gt;0,(MEDIAN(IF(B530:AA530&gt;0,B530:AA530))+MEDIAN(IF('Run Rate History'!E56:AD56&gt;0,'Run Rate History'!E56:AD56)))/2,MEDIAN(IF(B530:AA530&gt;0,B530:AA530))))+2*MIN(MAX(Y530,0.5*IF(SUM('Run Rate History'!E56:AD56)&gt;0,(MEDIAN(IF(B530:AA530&gt;0,B530:AA530))+MEDIAN(IF('Run Rate History'!E56:AD56&gt;0,'Run Rate History'!E56:AD56)))/2,MEDIAN(IF(B530:AA530&gt;0,B530:AA530)))),2*IF(SUM('Run Rate History'!E56:AD56)&gt;0,(MEDIAN(IF(B530:AA530&gt;0,B530:AA530))+MEDIAN(IF('Run Rate History'!E56:AD56&gt;0,'Run Rate History'!E56:AD56)))/2,MEDIAN(IF(B530:AA530&gt;0,B530:AA530))))+3*MIN(MAX(Z530,0.5*IF(SUM('Run Rate History'!E56:AD56)&gt;0,(MEDIAN(IF(B530:AA530&gt;0,B530:AA530))+MEDIAN(IF('Run Rate History'!E56:AD56&gt;0,'Run Rate History'!E56:AD56)))/2,MEDIAN(IF(B530:AA530&gt;0,B530:AA530)))),2*IF(SUM('Run Rate History'!E56:AD56)&gt;0,(MEDIAN(IF(B530:AA530&gt;0,B530:AA530))+MEDIAN(IF('Run Rate History'!E56:AD56&gt;0,'Run Rate History'!E56:AD56)))/2,MEDIAN(IF(B530:AA530&gt;0,B530:AA530))))+4*MIN(MAX(AA530,0.5*IF(SUM('Run Rate History'!E56:AD56)&gt;0,(MEDIAN(IF(B530:AA530&gt;0,B530:AA530))+MEDIAN(IF('Run Rate History'!E56:AD56&gt;0,'Run Rate History'!E56:AD56)))/2,MEDIAN(IF(B530:AA530&gt;0,B530:AA530)))),2*IF(SUM('Run Rate History'!E56:AD56)&gt;0,(MEDIAN(IF(B530:AA530&gt;0,B530:AA530))+MEDIAN(IF('Run Rate History'!E56:AD56&gt;0,'Run Rate History'!E56:AD56)))/2,MEDIAN(IF(B530:AA530&gt;0,B530:AA530)))))/10,0)</f>
        <v>120.2</v>
      </c>
      <c r="X536" s="129" t="s">
        <v>1174</v>
      </c>
      <c r="Y536" s="130">
        <f>IFERROR(VLOOKUP(A528,'Stanje zaliha'!A:E,5,FALSE()),0)</f>
        <v>968</v>
      </c>
      <c r="Z536" s="131"/>
      <c r="AA536" s="113" t="s">
        <v>1175</v>
      </c>
      <c r="AB536" s="118">
        <f t="shared" ref="AB536:AN536" si="104">SUM(AB532:AB535)</f>
        <v>0</v>
      </c>
      <c r="AC536" s="118">
        <f t="shared" si="104"/>
        <v>0</v>
      </c>
      <c r="AD536" s="118">
        <f t="shared" si="104"/>
        <v>0</v>
      </c>
      <c r="AE536" s="118">
        <f t="shared" si="104"/>
        <v>0</v>
      </c>
      <c r="AF536" s="118">
        <f t="shared" si="104"/>
        <v>0</v>
      </c>
      <c r="AG536" s="118">
        <f t="shared" si="104"/>
        <v>0</v>
      </c>
      <c r="AH536" s="118">
        <f t="shared" si="104"/>
        <v>0</v>
      </c>
      <c r="AI536" s="118">
        <f t="shared" si="104"/>
        <v>0</v>
      </c>
      <c r="AJ536" s="118">
        <f t="shared" si="104"/>
        <v>0</v>
      </c>
      <c r="AK536" s="118">
        <f t="shared" si="104"/>
        <v>0</v>
      </c>
      <c r="AL536" s="118">
        <f t="shared" si="104"/>
        <v>0</v>
      </c>
      <c r="AM536" s="118">
        <f t="shared" si="104"/>
        <v>0</v>
      </c>
      <c r="AN536" s="118">
        <f t="shared" si="104"/>
        <v>0</v>
      </c>
      <c r="AQ536" t="str">
        <f>AQ528</f>
        <v/>
      </c>
    </row>
    <row r="537" spans="1:43" ht="14.25" customHeight="1" x14ac:dyDescent="0.25">
      <c r="A537" s="1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  <c r="V537" s="124" t="s">
        <v>95</v>
      </c>
      <c r="W537" s="125">
        <f>IFERROR(0.6*W536+0.4*W535,0)</f>
        <v>102.9293023255814</v>
      </c>
      <c r="X537" s="132" t="s">
        <v>1176</v>
      </c>
      <c r="Y537" s="133">
        <f>IFERROR(SUMIF('Popis poslanih narudžbi'!A:A,A528,'Popis poslanih narudžbi'!C:C),0)</f>
        <v>0</v>
      </c>
      <c r="Z537" s="131"/>
      <c r="AA537" s="134" t="s">
        <v>1177</v>
      </c>
      <c r="AB537" s="118">
        <f t="shared" ref="AB537:AN537" si="105">AB530+AB536</f>
        <v>110</v>
      </c>
      <c r="AC537" s="118">
        <f t="shared" si="105"/>
        <v>110</v>
      </c>
      <c r="AD537" s="118">
        <f t="shared" si="105"/>
        <v>110</v>
      </c>
      <c r="AE537" s="118">
        <f t="shared" si="105"/>
        <v>110</v>
      </c>
      <c r="AF537" s="118">
        <f t="shared" si="105"/>
        <v>110</v>
      </c>
      <c r="AG537" s="118">
        <f t="shared" si="105"/>
        <v>110</v>
      </c>
      <c r="AH537" s="118">
        <f t="shared" si="105"/>
        <v>110</v>
      </c>
      <c r="AI537" s="118">
        <f t="shared" si="105"/>
        <v>110</v>
      </c>
      <c r="AJ537" s="118">
        <f t="shared" si="105"/>
        <v>110</v>
      </c>
      <c r="AK537" s="118">
        <f t="shared" si="105"/>
        <v>110</v>
      </c>
      <c r="AL537" s="118">
        <f t="shared" si="105"/>
        <v>110</v>
      </c>
      <c r="AM537" s="118">
        <f t="shared" si="105"/>
        <v>110</v>
      </c>
      <c r="AN537" s="118">
        <f t="shared" si="105"/>
        <v>110</v>
      </c>
      <c r="AQ537" t="str">
        <f>AQ528</f>
        <v/>
      </c>
    </row>
    <row r="538" spans="1:43" ht="14.25" customHeight="1" x14ac:dyDescent="0.25">
      <c r="A538" s="107" t="str">
        <f>'Run Rate'!A57</f>
        <v>POL09798</v>
      </c>
      <c r="B538" s="135" t="str">
        <f>'Run Rate'!B57</f>
        <v>Polleo Omega Xtreme UP 60 softgels</v>
      </c>
      <c r="C538" s="135" t="str">
        <f>'Run Rate'!C57</f>
        <v>SPORTSKA PREHRANA</v>
      </c>
      <c r="D538" s="135" t="str">
        <f>'Run Rate'!D57</f>
        <v>01 GOLD</v>
      </c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  <c r="AA538" s="122"/>
      <c r="AB538" s="122"/>
      <c r="AC538" s="122"/>
      <c r="AD538" s="122"/>
      <c r="AE538" s="122"/>
      <c r="AF538" s="122"/>
      <c r="AG538" s="122"/>
      <c r="AH538" s="122"/>
      <c r="AI538" s="122"/>
      <c r="AJ538" s="122"/>
      <c r="AK538" s="122"/>
      <c r="AL538" s="122"/>
      <c r="AM538" s="122"/>
      <c r="AN538" s="122"/>
      <c r="AQ538" t="str">
        <f>IF(AND(OR($B$1="ALL",$B$1=C538),OR($E$1="ALL",$E$1=D538),OR($B$2="ALL",$B$2=A538),OR($E$2="ALL",IFERROR(SEARCH($E$2,B538),0)&gt;0)),"MATCH","")</f>
        <v/>
      </c>
    </row>
    <row r="539" spans="1:43" ht="14.25" customHeight="1" x14ac:dyDescent="0.25">
      <c r="A539" s="108" t="s">
        <v>1137</v>
      </c>
      <c r="B539" s="136" t="s">
        <v>1138</v>
      </c>
      <c r="C539" s="136" t="s">
        <v>1139</v>
      </c>
      <c r="D539" s="136" t="s">
        <v>1140</v>
      </c>
      <c r="E539" s="136" t="s">
        <v>1141</v>
      </c>
      <c r="F539" s="136" t="s">
        <v>1142</v>
      </c>
      <c r="G539" s="136" t="s">
        <v>1143</v>
      </c>
      <c r="H539" s="136" t="s">
        <v>1144</v>
      </c>
      <c r="I539" s="136" t="s">
        <v>1145</v>
      </c>
      <c r="J539" s="136" t="s">
        <v>1146</v>
      </c>
      <c r="K539" s="136" t="s">
        <v>1147</v>
      </c>
      <c r="L539" s="136" t="s">
        <v>1148</v>
      </c>
      <c r="M539" s="136" t="s">
        <v>1149</v>
      </c>
      <c r="N539" s="136" t="s">
        <v>1150</v>
      </c>
      <c r="O539" s="136" t="s">
        <v>1151</v>
      </c>
      <c r="P539" s="136" t="s">
        <v>1152</v>
      </c>
      <c r="Q539" s="136" t="s">
        <v>1153</v>
      </c>
      <c r="R539" s="136" t="s">
        <v>1154</v>
      </c>
      <c r="S539" s="136" t="s">
        <v>1155</v>
      </c>
      <c r="T539" s="136" t="s">
        <v>1156</v>
      </c>
      <c r="U539" s="136" t="s">
        <v>1157</v>
      </c>
      <c r="V539" s="136" t="s">
        <v>1158</v>
      </c>
      <c r="W539" s="136" t="s">
        <v>1159</v>
      </c>
      <c r="X539" s="136" t="s">
        <v>1160</v>
      </c>
      <c r="Y539" s="136" t="s">
        <v>1161</v>
      </c>
      <c r="Z539" s="136" t="s">
        <v>1162</v>
      </c>
      <c r="AA539" s="136" t="s">
        <v>1163</v>
      </c>
      <c r="AB539" s="137" t="s">
        <v>156</v>
      </c>
      <c r="AC539" s="137" t="s">
        <v>157</v>
      </c>
      <c r="AD539" s="137" t="s">
        <v>158</v>
      </c>
      <c r="AE539" s="137" t="s">
        <v>139</v>
      </c>
      <c r="AF539" s="138" t="s">
        <v>140</v>
      </c>
      <c r="AG539" s="138" t="s">
        <v>141</v>
      </c>
      <c r="AH539" s="138" t="s">
        <v>142</v>
      </c>
      <c r="AI539" s="138" t="s">
        <v>143</v>
      </c>
      <c r="AJ539" s="139" t="s">
        <v>144</v>
      </c>
      <c r="AK539" s="139" t="s">
        <v>145</v>
      </c>
      <c r="AL539" s="139" t="s">
        <v>146</v>
      </c>
      <c r="AM539" s="140" t="s">
        <v>147</v>
      </c>
      <c r="AN539" s="140" t="s">
        <v>148</v>
      </c>
      <c r="AQ539" t="str">
        <f>AQ538</f>
        <v/>
      </c>
    </row>
    <row r="540" spans="1:43" ht="14.25" customHeight="1" x14ac:dyDescent="0.25">
      <c r="A540" s="99" t="s">
        <v>1164</v>
      </c>
      <c r="B540" s="112">
        <f>'Run Rate'!E57</f>
        <v>106</v>
      </c>
      <c r="C540" s="112">
        <f>'Run Rate'!F57</f>
        <v>116</v>
      </c>
      <c r="D540" s="112">
        <f>'Run Rate'!G57</f>
        <v>115</v>
      </c>
      <c r="E540" s="112">
        <f>'Run Rate'!H57</f>
        <v>123</v>
      </c>
      <c r="F540" s="112">
        <f>'Run Rate'!I57</f>
        <v>92</v>
      </c>
      <c r="G540" s="112">
        <f>'Run Rate'!J57</f>
        <v>103</v>
      </c>
      <c r="H540" s="112">
        <f>'Run Rate'!K57</f>
        <v>168</v>
      </c>
      <c r="I540" s="112">
        <f>'Run Rate'!L57</f>
        <v>141</v>
      </c>
      <c r="J540" s="112">
        <f>'Run Rate'!M57</f>
        <v>213</v>
      </c>
      <c r="K540" s="112">
        <f>'Run Rate'!N57</f>
        <v>139</v>
      </c>
      <c r="L540" s="112">
        <f>'Run Rate'!O57</f>
        <v>88</v>
      </c>
      <c r="M540" s="112">
        <f>'Run Rate'!P57</f>
        <v>141</v>
      </c>
      <c r="N540" s="112">
        <f>'Run Rate'!Q57</f>
        <v>94</v>
      </c>
      <c r="O540" s="112">
        <f>'Run Rate'!R57</f>
        <v>51</v>
      </c>
      <c r="P540" s="112">
        <f>'Run Rate'!S57</f>
        <v>55</v>
      </c>
      <c r="Q540" s="112">
        <f>'Run Rate'!T57</f>
        <v>139</v>
      </c>
      <c r="R540" s="112">
        <f>'Run Rate'!U57</f>
        <v>133</v>
      </c>
      <c r="S540" s="112">
        <f>'Run Rate'!V57</f>
        <v>106</v>
      </c>
      <c r="T540" s="112">
        <f>'Run Rate'!W57</f>
        <v>76</v>
      </c>
      <c r="U540" s="112">
        <f>'Run Rate'!X57</f>
        <v>23</v>
      </c>
      <c r="V540" s="112">
        <f>'Run Rate'!Y57</f>
        <v>15</v>
      </c>
      <c r="W540" s="112">
        <f>'Run Rate'!Z57</f>
        <v>5</v>
      </c>
      <c r="X540" s="112">
        <f>'Run Rate'!AA57</f>
        <v>2</v>
      </c>
      <c r="Y540" s="112">
        <f>'Run Rate'!AB57</f>
        <v>0</v>
      </c>
      <c r="Z540" s="112">
        <f>'Run Rate'!AC57</f>
        <v>0</v>
      </c>
      <c r="AA540" s="112">
        <f>'Run Rate'!AD57</f>
        <v>0</v>
      </c>
      <c r="AB540" s="113">
        <v>0</v>
      </c>
      <c r="AC540" s="112">
        <v>0</v>
      </c>
      <c r="AD540" s="112">
        <v>0</v>
      </c>
      <c r="AE540" s="112">
        <v>0</v>
      </c>
      <c r="AF540" s="112">
        <v>0</v>
      </c>
      <c r="AG540" s="112">
        <v>0</v>
      </c>
      <c r="AH540" s="112">
        <v>0</v>
      </c>
      <c r="AI540" s="112">
        <v>0</v>
      </c>
      <c r="AJ540" s="112">
        <v>0</v>
      </c>
      <c r="AK540" s="112">
        <v>0</v>
      </c>
      <c r="AL540" s="112">
        <v>0</v>
      </c>
      <c r="AM540" s="112">
        <v>0</v>
      </c>
      <c r="AN540" s="112">
        <v>0</v>
      </c>
      <c r="AQ540" t="str">
        <f>AQ538</f>
        <v/>
      </c>
    </row>
    <row r="541" spans="1:43" ht="14.25" customHeight="1" x14ac:dyDescent="0.25">
      <c r="A541" s="99" t="s">
        <v>1165</v>
      </c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5"/>
      <c r="X541" s="115"/>
      <c r="Y541" s="115"/>
      <c r="Z541" s="115"/>
      <c r="AA541" s="112" t="s">
        <v>1166</v>
      </c>
      <c r="AB541" s="113"/>
      <c r="AC541" s="112"/>
      <c r="AD541" s="112"/>
      <c r="AE541" s="112"/>
      <c r="AF541" s="112"/>
      <c r="AG541" s="112"/>
      <c r="AH541" s="112"/>
      <c r="AI541" s="112"/>
      <c r="AJ541" s="112"/>
      <c r="AK541" s="112"/>
      <c r="AL541" s="112"/>
      <c r="AM541" s="112"/>
      <c r="AN541" s="112"/>
      <c r="AQ541" t="str">
        <f>AQ538</f>
        <v/>
      </c>
    </row>
    <row r="542" spans="1:43" ht="14.25" customHeight="1" x14ac:dyDescent="0.25">
      <c r="A542" s="99" t="s">
        <v>1167</v>
      </c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5"/>
      <c r="X542" s="116"/>
      <c r="Y542" s="117"/>
      <c r="Z542" s="115"/>
      <c r="AA542" s="112" t="s">
        <v>1168</v>
      </c>
      <c r="AB542" s="113">
        <f>'Demand Input VP'!B274</f>
        <v>0</v>
      </c>
      <c r="AC542" s="112">
        <f>'Demand Input VP'!C274</f>
        <v>0</v>
      </c>
      <c r="AD542" s="112">
        <f>'Demand Input VP'!D274</f>
        <v>0</v>
      </c>
      <c r="AE542" s="112">
        <f>'Demand Input VP'!E274</f>
        <v>0</v>
      </c>
      <c r="AF542" s="112">
        <f>'Demand Input VP'!F274</f>
        <v>0</v>
      </c>
      <c r="AG542" s="112">
        <f>'Demand Input VP'!G274</f>
        <v>0</v>
      </c>
      <c r="AH542" s="112">
        <f>'Demand Input VP'!H274</f>
        <v>0</v>
      </c>
      <c r="AI542" s="112">
        <f>'Demand Input VP'!I274</f>
        <v>0</v>
      </c>
      <c r="AJ542" s="112">
        <f>'Demand Input VP'!J274</f>
        <v>0</v>
      </c>
      <c r="AK542" s="112">
        <f>'Demand Input VP'!K274</f>
        <v>0</v>
      </c>
      <c r="AL542" s="112">
        <f>'Demand Input VP'!L274</f>
        <v>0</v>
      </c>
      <c r="AM542" s="112">
        <f>'Demand Input VP'!M274</f>
        <v>0</v>
      </c>
      <c r="AN542" s="112">
        <f>'Demand Input VP'!N274</f>
        <v>0</v>
      </c>
      <c r="AQ542" t="str">
        <f>AQ538</f>
        <v/>
      </c>
    </row>
    <row r="543" spans="1:43" ht="14.25" customHeight="1" x14ac:dyDescent="0.25">
      <c r="A543" s="99" t="s">
        <v>1169</v>
      </c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5"/>
      <c r="X543" s="116"/>
      <c r="Y543" s="117"/>
      <c r="Z543" s="119"/>
      <c r="AA543" s="120" t="s">
        <v>1170</v>
      </c>
      <c r="AB543" s="121">
        <f>'Demand Input VP'!B273</f>
        <v>0</v>
      </c>
      <c r="AC543" s="120">
        <f>'Demand Input VP'!C273</f>
        <v>0</v>
      </c>
      <c r="AD543" s="120">
        <f>'Demand Input VP'!D273</f>
        <v>0</v>
      </c>
      <c r="AE543" s="120">
        <f>'Demand Input VP'!E273</f>
        <v>0</v>
      </c>
      <c r="AF543" s="120">
        <f>'Demand Input VP'!F273</f>
        <v>0</v>
      </c>
      <c r="AG543" s="120">
        <f>'Demand Input VP'!G273</f>
        <v>0</v>
      </c>
      <c r="AH543" s="120">
        <f>'Demand Input VP'!H273</f>
        <v>0</v>
      </c>
      <c r="AI543" s="120">
        <f>'Demand Input VP'!I273</f>
        <v>0</v>
      </c>
      <c r="AJ543" s="120">
        <f>'Demand Input VP'!J273</f>
        <v>0</v>
      </c>
      <c r="AK543" s="120">
        <f>'Demand Input VP'!K273</f>
        <v>0</v>
      </c>
      <c r="AL543" s="120">
        <f>'Demand Input VP'!L273</f>
        <v>0</v>
      </c>
      <c r="AM543" s="120">
        <f>'Demand Input VP'!M273</f>
        <v>0</v>
      </c>
      <c r="AN543" s="120">
        <f>'Demand Input VP'!N273</f>
        <v>0</v>
      </c>
      <c r="AQ543" t="str">
        <f>AQ538</f>
        <v/>
      </c>
    </row>
    <row r="544" spans="1:43" ht="14.25" customHeight="1" x14ac:dyDescent="0.25">
      <c r="A544" s="1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  <c r="V544" s="122"/>
      <c r="W544" s="123"/>
      <c r="X544" s="116"/>
      <c r="Y544" s="117"/>
      <c r="Z544" s="123"/>
      <c r="AA544" s="112" t="s">
        <v>1171</v>
      </c>
      <c r="AB544" s="113">
        <f>'Demand Input MP'!B274</f>
        <v>0</v>
      </c>
      <c r="AC544" s="112">
        <f>'Demand Input MP'!C274</f>
        <v>0</v>
      </c>
      <c r="AD544" s="112">
        <f>'Demand Input MP'!D274</f>
        <v>0</v>
      </c>
      <c r="AE544" s="112">
        <f>'Demand Input MP'!E274</f>
        <v>0</v>
      </c>
      <c r="AF544" s="112">
        <f>'Demand Input MP'!F274</f>
        <v>0</v>
      </c>
      <c r="AG544" s="112">
        <f>'Demand Input MP'!G274</f>
        <v>0</v>
      </c>
      <c r="AH544" s="112">
        <f>'Demand Input MP'!H274</f>
        <v>0</v>
      </c>
      <c r="AI544" s="112">
        <f>'Demand Input MP'!I274</f>
        <v>0</v>
      </c>
      <c r="AJ544" s="112">
        <f>'Demand Input MP'!J274</f>
        <v>0</v>
      </c>
      <c r="AK544" s="112">
        <f>'Demand Input MP'!K274</f>
        <v>0</v>
      </c>
      <c r="AL544" s="112">
        <f>'Demand Input MP'!L274</f>
        <v>0</v>
      </c>
      <c r="AM544" s="112">
        <f>'Demand Input MP'!M274</f>
        <v>0</v>
      </c>
      <c r="AN544" s="112">
        <f>'Demand Input MP'!N274</f>
        <v>0</v>
      </c>
      <c r="AQ544" t="str">
        <f>AQ538</f>
        <v/>
      </c>
    </row>
    <row r="545" spans="1:43" ht="14.25" customHeight="1" x14ac:dyDescent="0.25">
      <c r="A545" s="1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  <c r="V545" s="124" t="s">
        <v>91</v>
      </c>
      <c r="W545" s="125">
        <f>IFERROR(IF(SUM('Run Rate History'!E57:AD57)&gt;0,(SUMPRODUCT((B540:AA540&gt;=PERCENTILE(B540:AA540,0.1))*(B540:AA540&lt;=PERCENTILE(B540:AA540,0.9))*B540:AA540)+SUMPRODUCT(('Run Rate History'!E57:AD57&gt;=PERCENTILE(B540:AA540,0.1))*('Run Rate History'!E57:AD57&lt;=PERCENTILE(B540:AA540,0.9))*'Run Rate History'!E57:AD57))/(SUMPRODUCT((B540:AA540&gt;=PERCENTILE(B540:AA540,0.1))*(B540:AA540&lt;=PERCENTILE(B540:AA540,0.9))*1)+SUMPRODUCT(('Run Rate History'!E57:AD57&gt;=PERCENTILE(B540:AA540,0.1))*('Run Rate History'!E57:AD57&lt;=PERCENTILE(B540:AA540,0.9))*1)),TRIMMEAN(B540:AA540,0.15)),0)</f>
        <v>91.717391304347828</v>
      </c>
      <c r="X545" s="126" t="s">
        <v>1172</v>
      </c>
      <c r="Y545" s="127">
        <f>SUM(B540:AA540)/26</f>
        <v>86.307692307692307</v>
      </c>
      <c r="Z545" s="128"/>
      <c r="AA545" s="112" t="s">
        <v>1173</v>
      </c>
      <c r="AB545" s="113">
        <f>'Demand Input MP'!B273</f>
        <v>0</v>
      </c>
      <c r="AC545" s="112">
        <f>'Demand Input MP'!C273</f>
        <v>0</v>
      </c>
      <c r="AD545" s="112">
        <f>'Demand Input MP'!D273</f>
        <v>0</v>
      </c>
      <c r="AE545" s="112">
        <f>'Demand Input MP'!E273</f>
        <v>0</v>
      </c>
      <c r="AF545" s="112">
        <f>'Demand Input MP'!F273</f>
        <v>0</v>
      </c>
      <c r="AG545" s="112">
        <f>'Demand Input MP'!G273</f>
        <v>0</v>
      </c>
      <c r="AH545" s="112">
        <f>'Demand Input MP'!H273</f>
        <v>0</v>
      </c>
      <c r="AI545" s="112">
        <f>'Demand Input MP'!I273</f>
        <v>0</v>
      </c>
      <c r="AJ545" s="112">
        <f>'Demand Input MP'!J273</f>
        <v>0</v>
      </c>
      <c r="AK545" s="112">
        <f>'Demand Input MP'!K273</f>
        <v>0</v>
      </c>
      <c r="AL545" s="112">
        <f>'Demand Input MP'!L273</f>
        <v>0</v>
      </c>
      <c r="AM545" s="112">
        <f>'Demand Input MP'!M273</f>
        <v>0</v>
      </c>
      <c r="AN545" s="112">
        <f>'Demand Input MP'!N273</f>
        <v>0</v>
      </c>
      <c r="AQ545" t="str">
        <f>AQ538</f>
        <v/>
      </c>
    </row>
    <row r="546" spans="1:43" ht="14.25" customHeight="1" x14ac:dyDescent="0.25">
      <c r="A546" s="1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  <c r="V546" s="124" t="s">
        <v>94</v>
      </c>
      <c r="W546" s="125">
        <f>IFERROR((1*MIN(MAX(X540,0.5*IF(SUM('Run Rate History'!E57:AD57)&gt;0,(MEDIAN(IF(B540:AA540&gt;0,B540:AA540))+MEDIAN(IF('Run Rate History'!E57:AD57&gt;0,'Run Rate History'!E57:AD57)))/2,MEDIAN(IF(B540:AA540&gt;0,B540:AA540)))),2*IF(SUM('Run Rate History'!E57:AD57)&gt;0,(MEDIAN(IF(B540:AA540&gt;0,B540:AA540))+MEDIAN(IF('Run Rate History'!E57:AD57&gt;0,'Run Rate History'!E57:AD57)))/2,MEDIAN(IF(B540:AA540&gt;0,B540:AA540))))+2*MIN(MAX(Y540,0.5*IF(SUM('Run Rate History'!E57:AD57)&gt;0,(MEDIAN(IF(B540:AA540&gt;0,B540:AA540))+MEDIAN(IF('Run Rate History'!E57:AD57&gt;0,'Run Rate History'!E57:AD57)))/2,MEDIAN(IF(B540:AA540&gt;0,B540:AA540)))),2*IF(SUM('Run Rate History'!E57:AD57)&gt;0,(MEDIAN(IF(B540:AA540&gt;0,B540:AA540))+MEDIAN(IF('Run Rate History'!E57:AD57&gt;0,'Run Rate History'!E57:AD57)))/2,MEDIAN(IF(B540:AA540&gt;0,B540:AA540))))+3*MIN(MAX(Z540,0.5*IF(SUM('Run Rate History'!E57:AD57)&gt;0,(MEDIAN(IF(B540:AA540&gt;0,B540:AA540))+MEDIAN(IF('Run Rate History'!E57:AD57&gt;0,'Run Rate History'!E57:AD57)))/2,MEDIAN(IF(B540:AA540&gt;0,B540:AA540)))),2*IF(SUM('Run Rate History'!E57:AD57)&gt;0,(MEDIAN(IF(B540:AA540&gt;0,B540:AA540))+MEDIAN(IF('Run Rate History'!E57:AD57&gt;0,'Run Rate History'!E57:AD57)))/2,MEDIAN(IF(B540:AA540&gt;0,B540:AA540))))+4*MIN(MAX(AA540,0.5*IF(SUM('Run Rate History'!E57:AD57)&gt;0,(MEDIAN(IF(B540:AA540&gt;0,B540:AA540))+MEDIAN(IF('Run Rate History'!E57:AD57&gt;0,'Run Rate History'!E57:AD57)))/2,MEDIAN(IF(B540:AA540&gt;0,B540:AA540)))),2*IF(SUM('Run Rate History'!E57:AD57)&gt;0,(MEDIAN(IF(B540:AA540&gt;0,B540:AA540))+MEDIAN(IF('Run Rate History'!E57:AD57&gt;0,'Run Rate History'!E57:AD57)))/2,MEDIAN(IF(B540:AA540&gt;0,B540:AA540)))))/10,0)</f>
        <v>47.125</v>
      </c>
      <c r="X546" s="129" t="s">
        <v>1174</v>
      </c>
      <c r="Y546" s="130">
        <f>IFERROR(VLOOKUP(A538,'Stanje zaliha'!A:E,5,FALSE()),0)</f>
        <v>0</v>
      </c>
      <c r="Z546" s="131"/>
      <c r="AA546" s="113" t="s">
        <v>1175</v>
      </c>
      <c r="AB546" s="118">
        <f t="shared" ref="AB546:AN546" si="106">SUM(AB542:AB545)</f>
        <v>0</v>
      </c>
      <c r="AC546" s="118">
        <f t="shared" si="106"/>
        <v>0</v>
      </c>
      <c r="AD546" s="118">
        <f t="shared" si="106"/>
        <v>0</v>
      </c>
      <c r="AE546" s="118">
        <f t="shared" si="106"/>
        <v>0</v>
      </c>
      <c r="AF546" s="118">
        <f t="shared" si="106"/>
        <v>0</v>
      </c>
      <c r="AG546" s="118">
        <f t="shared" si="106"/>
        <v>0</v>
      </c>
      <c r="AH546" s="118">
        <f t="shared" si="106"/>
        <v>0</v>
      </c>
      <c r="AI546" s="118">
        <f t="shared" si="106"/>
        <v>0</v>
      </c>
      <c r="AJ546" s="118">
        <f t="shared" si="106"/>
        <v>0</v>
      </c>
      <c r="AK546" s="118">
        <f t="shared" si="106"/>
        <v>0</v>
      </c>
      <c r="AL546" s="118">
        <f t="shared" si="106"/>
        <v>0</v>
      </c>
      <c r="AM546" s="118">
        <f t="shared" si="106"/>
        <v>0</v>
      </c>
      <c r="AN546" s="118">
        <f t="shared" si="106"/>
        <v>0</v>
      </c>
      <c r="AQ546" t="str">
        <f>AQ538</f>
        <v/>
      </c>
    </row>
    <row r="547" spans="1:43" ht="14.25" customHeight="1" x14ac:dyDescent="0.25">
      <c r="A547" s="1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4" t="s">
        <v>95</v>
      </c>
      <c r="W547" s="125">
        <f>IFERROR(0.6*W546+0.4*W545,0)</f>
        <v>64.961956521739125</v>
      </c>
      <c r="X547" s="132" t="s">
        <v>1176</v>
      </c>
      <c r="Y547" s="133">
        <f>IFERROR(SUMIF('Popis poslanih narudžbi'!A:A,A538,'Popis poslanih narudžbi'!C:C),0)</f>
        <v>0</v>
      </c>
      <c r="Z547" s="131"/>
      <c r="AA547" s="134" t="s">
        <v>1177</v>
      </c>
      <c r="AB547" s="118">
        <f t="shared" ref="AB547:AN547" si="107">AB540+AB546</f>
        <v>0</v>
      </c>
      <c r="AC547" s="118">
        <f t="shared" si="107"/>
        <v>0</v>
      </c>
      <c r="AD547" s="118">
        <f t="shared" si="107"/>
        <v>0</v>
      </c>
      <c r="AE547" s="118">
        <f t="shared" si="107"/>
        <v>0</v>
      </c>
      <c r="AF547" s="118">
        <f t="shared" si="107"/>
        <v>0</v>
      </c>
      <c r="AG547" s="118">
        <f t="shared" si="107"/>
        <v>0</v>
      </c>
      <c r="AH547" s="118">
        <f t="shared" si="107"/>
        <v>0</v>
      </c>
      <c r="AI547" s="118">
        <f t="shared" si="107"/>
        <v>0</v>
      </c>
      <c r="AJ547" s="118">
        <f t="shared" si="107"/>
        <v>0</v>
      </c>
      <c r="AK547" s="118">
        <f t="shared" si="107"/>
        <v>0</v>
      </c>
      <c r="AL547" s="118">
        <f t="shared" si="107"/>
        <v>0</v>
      </c>
      <c r="AM547" s="118">
        <f t="shared" si="107"/>
        <v>0</v>
      </c>
      <c r="AN547" s="118">
        <f t="shared" si="107"/>
        <v>0</v>
      </c>
      <c r="AQ547" t="str">
        <f>AQ538</f>
        <v/>
      </c>
    </row>
    <row r="548" spans="1:43" ht="14.25" customHeight="1" x14ac:dyDescent="0.25">
      <c r="A548" s="107" t="str">
        <f>'Run Rate'!A58</f>
        <v>ZOE12372</v>
      </c>
      <c r="B548" s="135" t="str">
        <f>'Run Rate'!B58</f>
        <v>ZOE Vegan Protein 454g Vanilla Madagascar</v>
      </c>
      <c r="C548" s="135" t="str">
        <f>'Run Rate'!C58</f>
        <v>BIO I SUPERFOODS</v>
      </c>
      <c r="D548" s="135" t="str">
        <f>'Run Rate'!D58</f>
        <v>01 GOLD</v>
      </c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  <c r="AA548" s="122"/>
      <c r="AB548" s="122"/>
      <c r="AC548" s="122"/>
      <c r="AD548" s="122"/>
      <c r="AE548" s="122"/>
      <c r="AF548" s="122"/>
      <c r="AG548" s="122"/>
      <c r="AH548" s="122"/>
      <c r="AI548" s="122"/>
      <c r="AJ548" s="122"/>
      <c r="AK548" s="122"/>
      <c r="AL548" s="122"/>
      <c r="AM548" s="122"/>
      <c r="AN548" s="122"/>
      <c r="AQ548" t="str">
        <f>IF(AND(OR($B$1="ALL",$B$1=C548),OR($E$1="ALL",$E$1=D548),OR($B$2="ALL",$B$2=A548),OR($E$2="ALL",IFERROR(SEARCH($E$2,B548),0)&gt;0)),"MATCH","")</f>
        <v/>
      </c>
    </row>
    <row r="549" spans="1:43" ht="14.25" customHeight="1" x14ac:dyDescent="0.25">
      <c r="A549" s="108" t="s">
        <v>1137</v>
      </c>
      <c r="B549" s="136" t="s">
        <v>1138</v>
      </c>
      <c r="C549" s="136" t="s">
        <v>1139</v>
      </c>
      <c r="D549" s="136" t="s">
        <v>1140</v>
      </c>
      <c r="E549" s="136" t="s">
        <v>1141</v>
      </c>
      <c r="F549" s="136" t="s">
        <v>1142</v>
      </c>
      <c r="G549" s="136" t="s">
        <v>1143</v>
      </c>
      <c r="H549" s="136" t="s">
        <v>1144</v>
      </c>
      <c r="I549" s="136" t="s">
        <v>1145</v>
      </c>
      <c r="J549" s="136" t="s">
        <v>1146</v>
      </c>
      <c r="K549" s="136" t="s">
        <v>1147</v>
      </c>
      <c r="L549" s="136" t="s">
        <v>1148</v>
      </c>
      <c r="M549" s="136" t="s">
        <v>1149</v>
      </c>
      <c r="N549" s="136" t="s">
        <v>1150</v>
      </c>
      <c r="O549" s="136" t="s">
        <v>1151</v>
      </c>
      <c r="P549" s="136" t="s">
        <v>1152</v>
      </c>
      <c r="Q549" s="136" t="s">
        <v>1153</v>
      </c>
      <c r="R549" s="136" t="s">
        <v>1154</v>
      </c>
      <c r="S549" s="136" t="s">
        <v>1155</v>
      </c>
      <c r="T549" s="136" t="s">
        <v>1156</v>
      </c>
      <c r="U549" s="136" t="s">
        <v>1157</v>
      </c>
      <c r="V549" s="136" t="s">
        <v>1158</v>
      </c>
      <c r="W549" s="136" t="s">
        <v>1159</v>
      </c>
      <c r="X549" s="136" t="s">
        <v>1160</v>
      </c>
      <c r="Y549" s="136" t="s">
        <v>1161</v>
      </c>
      <c r="Z549" s="136" t="s">
        <v>1162</v>
      </c>
      <c r="AA549" s="136" t="s">
        <v>1163</v>
      </c>
      <c r="AB549" s="137" t="s">
        <v>156</v>
      </c>
      <c r="AC549" s="137" t="s">
        <v>157</v>
      </c>
      <c r="AD549" s="137" t="s">
        <v>158</v>
      </c>
      <c r="AE549" s="137" t="s">
        <v>139</v>
      </c>
      <c r="AF549" s="138" t="s">
        <v>140</v>
      </c>
      <c r="AG549" s="138" t="s">
        <v>141</v>
      </c>
      <c r="AH549" s="138" t="s">
        <v>142</v>
      </c>
      <c r="AI549" s="138" t="s">
        <v>143</v>
      </c>
      <c r="AJ549" s="139" t="s">
        <v>144</v>
      </c>
      <c r="AK549" s="139" t="s">
        <v>145</v>
      </c>
      <c r="AL549" s="139" t="s">
        <v>146</v>
      </c>
      <c r="AM549" s="140" t="s">
        <v>147</v>
      </c>
      <c r="AN549" s="140" t="s">
        <v>148</v>
      </c>
      <c r="AQ549" t="str">
        <f>AQ548</f>
        <v/>
      </c>
    </row>
    <row r="550" spans="1:43" ht="14.25" customHeight="1" x14ac:dyDescent="0.25">
      <c r="A550" s="99" t="s">
        <v>1164</v>
      </c>
      <c r="B550" s="112">
        <f>'Run Rate'!E58</f>
        <v>154</v>
      </c>
      <c r="C550" s="112">
        <f>'Run Rate'!F58</f>
        <v>126</v>
      </c>
      <c r="D550" s="112">
        <f>'Run Rate'!G58</f>
        <v>71</v>
      </c>
      <c r="E550" s="112">
        <f>'Run Rate'!H58</f>
        <v>95</v>
      </c>
      <c r="F550" s="112">
        <f>'Run Rate'!I58</f>
        <v>145</v>
      </c>
      <c r="G550" s="112">
        <f>'Run Rate'!J58</f>
        <v>107</v>
      </c>
      <c r="H550" s="112">
        <f>'Run Rate'!K58</f>
        <v>102</v>
      </c>
      <c r="I550" s="112">
        <f>'Run Rate'!L58</f>
        <v>138</v>
      </c>
      <c r="J550" s="112">
        <f>'Run Rate'!M58</f>
        <v>278</v>
      </c>
      <c r="K550" s="112">
        <f>'Run Rate'!N58</f>
        <v>43</v>
      </c>
      <c r="L550" s="112">
        <f>'Run Rate'!O58</f>
        <v>154</v>
      </c>
      <c r="M550" s="112">
        <f>'Run Rate'!P58</f>
        <v>60</v>
      </c>
      <c r="N550" s="112">
        <f>'Run Rate'!Q58</f>
        <v>49</v>
      </c>
      <c r="O550" s="112">
        <f>'Run Rate'!R58</f>
        <v>115</v>
      </c>
      <c r="P550" s="112">
        <f>'Run Rate'!S58</f>
        <v>12</v>
      </c>
      <c r="Q550" s="112">
        <f>'Run Rate'!T58</f>
        <v>55</v>
      </c>
      <c r="R550" s="112">
        <f>'Run Rate'!U58</f>
        <v>65</v>
      </c>
      <c r="S550" s="112">
        <f>'Run Rate'!V58</f>
        <v>67</v>
      </c>
      <c r="T550" s="112">
        <f>'Run Rate'!W58</f>
        <v>122</v>
      </c>
      <c r="U550" s="112">
        <f>'Run Rate'!X58</f>
        <v>653</v>
      </c>
      <c r="V550" s="112">
        <f>'Run Rate'!Y58</f>
        <v>285</v>
      </c>
      <c r="W550" s="112">
        <f>'Run Rate'!Z58</f>
        <v>168</v>
      </c>
      <c r="X550" s="112">
        <f>'Run Rate'!AA58</f>
        <v>480</v>
      </c>
      <c r="Y550" s="112">
        <f>'Run Rate'!AB58</f>
        <v>160</v>
      </c>
      <c r="Z550" s="112">
        <f>'Run Rate'!AC58</f>
        <v>299</v>
      </c>
      <c r="AA550" s="112">
        <f>'Run Rate'!AD58</f>
        <v>509</v>
      </c>
      <c r="AB550" s="113">
        <v>377</v>
      </c>
      <c r="AC550" s="112">
        <v>389</v>
      </c>
      <c r="AD550" s="112">
        <v>399</v>
      </c>
      <c r="AE550" s="112">
        <v>367</v>
      </c>
      <c r="AF550" s="112">
        <v>374</v>
      </c>
      <c r="AG550" s="112">
        <v>380</v>
      </c>
      <c r="AH550" s="112">
        <v>384</v>
      </c>
      <c r="AI550" s="112">
        <v>389</v>
      </c>
      <c r="AJ550" s="112">
        <v>392</v>
      </c>
      <c r="AK550" s="112">
        <v>395</v>
      </c>
      <c r="AL550" s="112">
        <v>398</v>
      </c>
      <c r="AM550" s="112">
        <v>400</v>
      </c>
      <c r="AN550" s="112">
        <v>402</v>
      </c>
      <c r="AQ550" t="str">
        <f>AQ548</f>
        <v/>
      </c>
    </row>
    <row r="551" spans="1:43" ht="14.25" customHeight="1" x14ac:dyDescent="0.25">
      <c r="A551" s="99" t="s">
        <v>1165</v>
      </c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5"/>
      <c r="X551" s="115"/>
      <c r="Y551" s="115"/>
      <c r="Z551" s="115"/>
      <c r="AA551" s="112" t="s">
        <v>1166</v>
      </c>
      <c r="AB551" s="113"/>
      <c r="AC551" s="112"/>
      <c r="AD551" s="112"/>
      <c r="AE551" s="112"/>
      <c r="AF551" s="112"/>
      <c r="AG551" s="112"/>
      <c r="AH551" s="112"/>
      <c r="AI551" s="112"/>
      <c r="AJ551" s="112"/>
      <c r="AK551" s="112"/>
      <c r="AL551" s="112"/>
      <c r="AM551" s="112"/>
      <c r="AN551" s="112"/>
      <c r="AQ551" t="str">
        <f>AQ548</f>
        <v/>
      </c>
    </row>
    <row r="552" spans="1:43" ht="14.25" customHeight="1" x14ac:dyDescent="0.25">
      <c r="A552" s="99" t="s">
        <v>1167</v>
      </c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5"/>
      <c r="X552" s="116"/>
      <c r="Y552" s="117"/>
      <c r="Z552" s="115"/>
      <c r="AA552" s="112" t="s">
        <v>1168</v>
      </c>
      <c r="AB552" s="113">
        <f>'Demand Input VP'!B279</f>
        <v>0</v>
      </c>
      <c r="AC552" s="112">
        <f>'Demand Input VP'!C279</f>
        <v>0</v>
      </c>
      <c r="AD552" s="112">
        <f>'Demand Input VP'!D279</f>
        <v>0</v>
      </c>
      <c r="AE552" s="112">
        <f>'Demand Input VP'!E279</f>
        <v>250</v>
      </c>
      <c r="AF552" s="112">
        <f>'Demand Input VP'!F279</f>
        <v>250</v>
      </c>
      <c r="AG552" s="112">
        <f>'Demand Input VP'!G279</f>
        <v>180</v>
      </c>
      <c r="AH552" s="112">
        <f>'Demand Input VP'!H279</f>
        <v>180</v>
      </c>
      <c r="AI552" s="112">
        <f>'Demand Input VP'!I279</f>
        <v>330</v>
      </c>
      <c r="AJ552" s="112">
        <f>'Demand Input VP'!J279</f>
        <v>180</v>
      </c>
      <c r="AK552" s="112">
        <f>'Demand Input VP'!K279</f>
        <v>150</v>
      </c>
      <c r="AL552" s="112">
        <f>'Demand Input VP'!L279</f>
        <v>0</v>
      </c>
      <c r="AM552" s="112">
        <f>'Demand Input VP'!M279</f>
        <v>0</v>
      </c>
      <c r="AN552" s="112">
        <f>'Demand Input VP'!N279</f>
        <v>0</v>
      </c>
      <c r="AQ552" t="str">
        <f>AQ548</f>
        <v/>
      </c>
    </row>
    <row r="553" spans="1:43" ht="14.25" customHeight="1" x14ac:dyDescent="0.25">
      <c r="A553" s="99" t="s">
        <v>1169</v>
      </c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5"/>
      <c r="X553" s="116"/>
      <c r="Y553" s="117"/>
      <c r="Z553" s="119"/>
      <c r="AA553" s="120" t="s">
        <v>1170</v>
      </c>
      <c r="AB553" s="121">
        <f>'Demand Input VP'!B278</f>
        <v>0</v>
      </c>
      <c r="AC553" s="120">
        <f>'Demand Input VP'!C278</f>
        <v>0</v>
      </c>
      <c r="AD553" s="120">
        <f>'Demand Input VP'!D278</f>
        <v>0</v>
      </c>
      <c r="AE553" s="120">
        <f>'Demand Input VP'!E278</f>
        <v>0</v>
      </c>
      <c r="AF553" s="120">
        <f>'Demand Input VP'!F278</f>
        <v>0</v>
      </c>
      <c r="AG553" s="120">
        <f>'Demand Input VP'!G278</f>
        <v>0</v>
      </c>
      <c r="AH553" s="120">
        <f>'Demand Input VP'!H278</f>
        <v>0</v>
      </c>
      <c r="AI553" s="120">
        <f>'Demand Input VP'!I278</f>
        <v>0</v>
      </c>
      <c r="AJ553" s="120">
        <f>'Demand Input VP'!J278</f>
        <v>0</v>
      </c>
      <c r="AK553" s="120">
        <f>'Demand Input VP'!K278</f>
        <v>0</v>
      </c>
      <c r="AL553" s="120">
        <f>'Demand Input VP'!L278</f>
        <v>0</v>
      </c>
      <c r="AM553" s="120">
        <f>'Demand Input VP'!M278</f>
        <v>18</v>
      </c>
      <c r="AN553" s="120">
        <f>'Demand Input VP'!N278</f>
        <v>18</v>
      </c>
      <c r="AQ553" t="str">
        <f>AQ548</f>
        <v/>
      </c>
    </row>
    <row r="554" spans="1:43" ht="14.25" customHeight="1" x14ac:dyDescent="0.25">
      <c r="A554" s="1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  <c r="V554" s="122"/>
      <c r="W554" s="123"/>
      <c r="X554" s="116"/>
      <c r="Y554" s="117"/>
      <c r="Z554" s="123"/>
      <c r="AA554" s="112" t="s">
        <v>1171</v>
      </c>
      <c r="AB554" s="113">
        <f>'Demand Input MP'!B279</f>
        <v>0</v>
      </c>
      <c r="AC554" s="112">
        <f>'Demand Input MP'!C279</f>
        <v>0</v>
      </c>
      <c r="AD554" s="112">
        <f>'Demand Input MP'!D279</f>
        <v>0</v>
      </c>
      <c r="AE554" s="112">
        <f>'Demand Input MP'!E279</f>
        <v>0</v>
      </c>
      <c r="AF554" s="112">
        <f>'Demand Input MP'!F279</f>
        <v>0</v>
      </c>
      <c r="AG554" s="112">
        <f>'Demand Input MP'!G279</f>
        <v>0</v>
      </c>
      <c r="AH554" s="112">
        <f>'Demand Input MP'!H279</f>
        <v>0</v>
      </c>
      <c r="AI554" s="112">
        <f>'Demand Input MP'!I279</f>
        <v>0</v>
      </c>
      <c r="AJ554" s="112">
        <f>'Demand Input MP'!J279</f>
        <v>0</v>
      </c>
      <c r="AK554" s="112">
        <f>'Demand Input MP'!K279</f>
        <v>280</v>
      </c>
      <c r="AL554" s="112">
        <f>'Demand Input MP'!L279</f>
        <v>280</v>
      </c>
      <c r="AM554" s="112">
        <f>'Demand Input MP'!M279</f>
        <v>280</v>
      </c>
      <c r="AN554" s="112">
        <f>'Demand Input MP'!N279</f>
        <v>280</v>
      </c>
      <c r="AQ554" t="str">
        <f>AQ548</f>
        <v/>
      </c>
    </row>
    <row r="555" spans="1:43" ht="14.25" customHeight="1" x14ac:dyDescent="0.25">
      <c r="A555" s="1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  <c r="V555" s="124" t="s">
        <v>91</v>
      </c>
      <c r="W555" s="125">
        <f>IFERROR(IF(SUM('Run Rate History'!E58:AD58)&gt;0,(SUMPRODUCT((B550:AA550&gt;=PERCENTILE(B550:AA550,0.1))*(B550:AA550&lt;=PERCENTILE(B550:AA550,0.9))*B550:AA550)+SUMPRODUCT(('Run Rate History'!E58:AD58&gt;=PERCENTILE(B550:AA550,0.1))*('Run Rate History'!E58:AD58&lt;=PERCENTILE(B550:AA550,0.9))*'Run Rate History'!E58:AD58))/(SUMPRODUCT((B550:AA550&gt;=PERCENTILE(B550:AA550,0.1))*(B550:AA550&lt;=PERCENTILE(B550:AA550,0.9))*1)+SUMPRODUCT(('Run Rate History'!E58:AD58&gt;=PERCENTILE(B550:AA550,0.1))*('Run Rate History'!E58:AD58&lt;=PERCENTILE(B550:AA550,0.9))*1)),TRIMMEAN(B550:AA550,0.15)),0)</f>
        <v>136.30000000000001</v>
      </c>
      <c r="X555" s="126" t="s">
        <v>1172</v>
      </c>
      <c r="Y555" s="127">
        <f>SUM(B550:AA550)/26</f>
        <v>173.53846153846155</v>
      </c>
      <c r="Z555" s="128"/>
      <c r="AA555" s="112" t="s">
        <v>1173</v>
      </c>
      <c r="AB555" s="113">
        <f>'Demand Input MP'!B278</f>
        <v>0</v>
      </c>
      <c r="AC555" s="112">
        <f>'Demand Input MP'!C278</f>
        <v>0</v>
      </c>
      <c r="AD555" s="112">
        <f>'Demand Input MP'!D278</f>
        <v>0</v>
      </c>
      <c r="AE555" s="112">
        <f>'Demand Input MP'!E278</f>
        <v>0</v>
      </c>
      <c r="AF555" s="112">
        <f>'Demand Input MP'!F278</f>
        <v>0</v>
      </c>
      <c r="AG555" s="112">
        <f>'Demand Input MP'!G278</f>
        <v>0</v>
      </c>
      <c r="AH555" s="112">
        <f>'Demand Input MP'!H278</f>
        <v>0</v>
      </c>
      <c r="AI555" s="112">
        <f>'Demand Input MP'!I278</f>
        <v>0</v>
      </c>
      <c r="AJ555" s="112">
        <f>'Demand Input MP'!J278</f>
        <v>0</v>
      </c>
      <c r="AK555" s="112">
        <f>'Demand Input MP'!K278</f>
        <v>0</v>
      </c>
      <c r="AL555" s="112">
        <f>'Demand Input MP'!L278</f>
        <v>0</v>
      </c>
      <c r="AM555" s="112">
        <f>'Demand Input MP'!M278</f>
        <v>0</v>
      </c>
      <c r="AN555" s="112">
        <f>'Demand Input MP'!N278</f>
        <v>0</v>
      </c>
      <c r="AQ555" t="str">
        <f>AQ548</f>
        <v/>
      </c>
    </row>
    <row r="556" spans="1:43" ht="14.25" customHeight="1" x14ac:dyDescent="0.25">
      <c r="A556" s="1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  <c r="V556" s="124" t="s">
        <v>94</v>
      </c>
      <c r="W556" s="125">
        <f>IFERROR((1*MIN(MAX(X550,0.5*IF(SUM('Run Rate History'!E58:AD58)&gt;0,(MEDIAN(IF(B550:AA550&gt;0,B550:AA550))+MEDIAN(IF('Run Rate History'!E58:AD58&gt;0,'Run Rate History'!E58:AD58)))/2,MEDIAN(IF(B550:AA550&gt;0,B550:AA550)))),2*IF(SUM('Run Rate History'!E58:AD58)&gt;0,(MEDIAN(IF(B550:AA550&gt;0,B550:AA550))+MEDIAN(IF('Run Rate History'!E58:AD58&gt;0,'Run Rate History'!E58:AD58)))/2,MEDIAN(IF(B550:AA550&gt;0,B550:AA550))))+2*MIN(MAX(Y550,0.5*IF(SUM('Run Rate History'!E58:AD58)&gt;0,(MEDIAN(IF(B550:AA550&gt;0,B550:AA550))+MEDIAN(IF('Run Rate History'!E58:AD58&gt;0,'Run Rate History'!E58:AD58)))/2,MEDIAN(IF(B550:AA550&gt;0,B550:AA550)))),2*IF(SUM('Run Rate History'!E58:AD58)&gt;0,(MEDIAN(IF(B550:AA550&gt;0,B550:AA550))+MEDIAN(IF('Run Rate History'!E58:AD58&gt;0,'Run Rate History'!E58:AD58)))/2,MEDIAN(IF(B550:AA550&gt;0,B550:AA550))))+3*MIN(MAX(Z550,0.5*IF(SUM('Run Rate History'!E58:AD58)&gt;0,(MEDIAN(IF(B550:AA550&gt;0,B550:AA550))+MEDIAN(IF('Run Rate History'!E58:AD58&gt;0,'Run Rate History'!E58:AD58)))/2,MEDIAN(IF(B550:AA550&gt;0,B550:AA550)))),2*IF(SUM('Run Rate History'!E58:AD58)&gt;0,(MEDIAN(IF(B550:AA550&gt;0,B550:AA550))+MEDIAN(IF('Run Rate History'!E58:AD58&gt;0,'Run Rate History'!E58:AD58)))/2,MEDIAN(IF(B550:AA550&gt;0,B550:AA550))))+4*MIN(MAX(AA550,0.5*IF(SUM('Run Rate History'!E58:AD58)&gt;0,(MEDIAN(IF(B550:AA550&gt;0,B550:AA550))+MEDIAN(IF('Run Rate History'!E58:AD58&gt;0,'Run Rate History'!E58:AD58)))/2,MEDIAN(IF(B550:AA550&gt;0,B550:AA550)))),2*IF(SUM('Run Rate History'!E58:AD58)&gt;0,(MEDIAN(IF(B550:AA550&gt;0,B550:AA550))+MEDIAN(IF('Run Rate History'!E58:AD58&gt;0,'Run Rate History'!E58:AD58)))/2,MEDIAN(IF(B550:AA550&gt;0,B550:AA550)))))/10,0)</f>
        <v>206.8</v>
      </c>
      <c r="X556" s="129" t="s">
        <v>1174</v>
      </c>
      <c r="Y556" s="130">
        <f>IFERROR(VLOOKUP(A548,'Stanje zaliha'!A:E,5,FALSE()),0)</f>
        <v>983</v>
      </c>
      <c r="Z556" s="131"/>
      <c r="AA556" s="113" t="s">
        <v>1175</v>
      </c>
      <c r="AB556" s="118">
        <f t="shared" ref="AB556:AN556" si="108">SUM(AB552:AB555)</f>
        <v>0</v>
      </c>
      <c r="AC556" s="118">
        <f t="shared" si="108"/>
        <v>0</v>
      </c>
      <c r="AD556" s="118">
        <f t="shared" si="108"/>
        <v>0</v>
      </c>
      <c r="AE556" s="118">
        <f t="shared" si="108"/>
        <v>250</v>
      </c>
      <c r="AF556" s="118">
        <f t="shared" si="108"/>
        <v>250</v>
      </c>
      <c r="AG556" s="118">
        <f t="shared" si="108"/>
        <v>180</v>
      </c>
      <c r="AH556" s="118">
        <f t="shared" si="108"/>
        <v>180</v>
      </c>
      <c r="AI556" s="118">
        <f t="shared" si="108"/>
        <v>330</v>
      </c>
      <c r="AJ556" s="118">
        <f t="shared" si="108"/>
        <v>180</v>
      </c>
      <c r="AK556" s="118">
        <f t="shared" si="108"/>
        <v>430</v>
      </c>
      <c r="AL556" s="118">
        <f t="shared" si="108"/>
        <v>280</v>
      </c>
      <c r="AM556" s="118">
        <f t="shared" si="108"/>
        <v>298</v>
      </c>
      <c r="AN556" s="118">
        <f t="shared" si="108"/>
        <v>298</v>
      </c>
      <c r="AQ556" t="str">
        <f>AQ548</f>
        <v/>
      </c>
    </row>
    <row r="557" spans="1:43" ht="14.25" customHeight="1" x14ac:dyDescent="0.25">
      <c r="A557" s="1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4" t="s">
        <v>95</v>
      </c>
      <c r="W557" s="125">
        <f>IFERROR(0.6*W556+0.4*W555,0)</f>
        <v>178.60000000000002</v>
      </c>
      <c r="X557" s="132" t="s">
        <v>1176</v>
      </c>
      <c r="Y557" s="133">
        <f>IFERROR(SUMIF('Popis poslanih narudžbi'!A:A,A548,'Popis poslanih narudžbi'!C:C),0)</f>
        <v>1440</v>
      </c>
      <c r="Z557" s="131"/>
      <c r="AA557" s="134" t="s">
        <v>1177</v>
      </c>
      <c r="AB557" s="118">
        <f t="shared" ref="AB557:AN557" si="109">AB550+AB556</f>
        <v>377</v>
      </c>
      <c r="AC557" s="118">
        <f t="shared" si="109"/>
        <v>389</v>
      </c>
      <c r="AD557" s="118">
        <f t="shared" si="109"/>
        <v>399</v>
      </c>
      <c r="AE557" s="118">
        <f t="shared" si="109"/>
        <v>617</v>
      </c>
      <c r="AF557" s="118">
        <f t="shared" si="109"/>
        <v>624</v>
      </c>
      <c r="AG557" s="118">
        <f t="shared" si="109"/>
        <v>560</v>
      </c>
      <c r="AH557" s="118">
        <f t="shared" si="109"/>
        <v>564</v>
      </c>
      <c r="AI557" s="118">
        <f t="shared" si="109"/>
        <v>719</v>
      </c>
      <c r="AJ557" s="118">
        <f t="shared" si="109"/>
        <v>572</v>
      </c>
      <c r="AK557" s="118">
        <f t="shared" si="109"/>
        <v>825</v>
      </c>
      <c r="AL557" s="118">
        <f t="shared" si="109"/>
        <v>678</v>
      </c>
      <c r="AM557" s="118">
        <f t="shared" si="109"/>
        <v>698</v>
      </c>
      <c r="AN557" s="118">
        <f t="shared" si="109"/>
        <v>700</v>
      </c>
      <c r="AQ557" t="str">
        <f>AQ548</f>
        <v/>
      </c>
    </row>
    <row r="558" spans="1:43" ht="14.25" customHeight="1" x14ac:dyDescent="0.25">
      <c r="A558" s="107" t="str">
        <f>'Run Rate'!A59</f>
        <v>POL12749</v>
      </c>
      <c r="B558" s="135" t="str">
        <f>'Run Rate'!B59</f>
        <v>Polleo Premium HydroX Whey 454g Chocolate Gourmet</v>
      </c>
      <c r="C558" s="135" t="str">
        <f>'Run Rate'!C59</f>
        <v>PROTEINI</v>
      </c>
      <c r="D558" s="135" t="str">
        <f>'Run Rate'!D59</f>
        <v>01 GOLD</v>
      </c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  <c r="AA558" s="122"/>
      <c r="AB558" s="122"/>
      <c r="AC558" s="122"/>
      <c r="AD558" s="122"/>
      <c r="AE558" s="122"/>
      <c r="AF558" s="122"/>
      <c r="AG558" s="122"/>
      <c r="AH558" s="122"/>
      <c r="AI558" s="122"/>
      <c r="AJ558" s="122"/>
      <c r="AK558" s="122"/>
      <c r="AL558" s="122"/>
      <c r="AM558" s="122"/>
      <c r="AN558" s="122"/>
      <c r="AQ558" t="str">
        <f>IF(AND(OR($B$1="ALL",$B$1=C558),OR($E$1="ALL",$E$1=D558),OR($B$2="ALL",$B$2=A558),OR($E$2="ALL",IFERROR(SEARCH($E$2,B558),0)&gt;0)),"MATCH","")</f>
        <v/>
      </c>
    </row>
    <row r="559" spans="1:43" ht="14.25" customHeight="1" x14ac:dyDescent="0.25">
      <c r="A559" s="108" t="s">
        <v>1137</v>
      </c>
      <c r="B559" s="136" t="s">
        <v>1138</v>
      </c>
      <c r="C559" s="136" t="s">
        <v>1139</v>
      </c>
      <c r="D559" s="136" t="s">
        <v>1140</v>
      </c>
      <c r="E559" s="136" t="s">
        <v>1141</v>
      </c>
      <c r="F559" s="136" t="s">
        <v>1142</v>
      </c>
      <c r="G559" s="136" t="s">
        <v>1143</v>
      </c>
      <c r="H559" s="136" t="s">
        <v>1144</v>
      </c>
      <c r="I559" s="136" t="s">
        <v>1145</v>
      </c>
      <c r="J559" s="136" t="s">
        <v>1146</v>
      </c>
      <c r="K559" s="136" t="s">
        <v>1147</v>
      </c>
      <c r="L559" s="136" t="s">
        <v>1148</v>
      </c>
      <c r="M559" s="136" t="s">
        <v>1149</v>
      </c>
      <c r="N559" s="136" t="s">
        <v>1150</v>
      </c>
      <c r="O559" s="136" t="s">
        <v>1151</v>
      </c>
      <c r="P559" s="136" t="s">
        <v>1152</v>
      </c>
      <c r="Q559" s="136" t="s">
        <v>1153</v>
      </c>
      <c r="R559" s="136" t="s">
        <v>1154</v>
      </c>
      <c r="S559" s="136" t="s">
        <v>1155</v>
      </c>
      <c r="T559" s="136" t="s">
        <v>1156</v>
      </c>
      <c r="U559" s="136" t="s">
        <v>1157</v>
      </c>
      <c r="V559" s="136" t="s">
        <v>1158</v>
      </c>
      <c r="W559" s="136" t="s">
        <v>1159</v>
      </c>
      <c r="X559" s="136" t="s">
        <v>1160</v>
      </c>
      <c r="Y559" s="136" t="s">
        <v>1161</v>
      </c>
      <c r="Z559" s="136" t="s">
        <v>1162</v>
      </c>
      <c r="AA559" s="136" t="s">
        <v>1163</v>
      </c>
      <c r="AB559" s="137" t="s">
        <v>156</v>
      </c>
      <c r="AC559" s="137" t="s">
        <v>157</v>
      </c>
      <c r="AD559" s="137" t="s">
        <v>158</v>
      </c>
      <c r="AE559" s="137" t="s">
        <v>139</v>
      </c>
      <c r="AF559" s="138" t="s">
        <v>140</v>
      </c>
      <c r="AG559" s="138" t="s">
        <v>141</v>
      </c>
      <c r="AH559" s="138" t="s">
        <v>142</v>
      </c>
      <c r="AI559" s="138" t="s">
        <v>143</v>
      </c>
      <c r="AJ559" s="139" t="s">
        <v>144</v>
      </c>
      <c r="AK559" s="139" t="s">
        <v>145</v>
      </c>
      <c r="AL559" s="139" t="s">
        <v>146</v>
      </c>
      <c r="AM559" s="140" t="s">
        <v>147</v>
      </c>
      <c r="AN559" s="140" t="s">
        <v>148</v>
      </c>
      <c r="AQ559" t="str">
        <f>AQ558</f>
        <v/>
      </c>
    </row>
    <row r="560" spans="1:43" ht="14.25" customHeight="1" x14ac:dyDescent="0.25">
      <c r="A560" s="99" t="s">
        <v>1164</v>
      </c>
      <c r="B560" s="112">
        <f>'Run Rate'!E59</f>
        <v>39</v>
      </c>
      <c r="C560" s="112">
        <f>'Run Rate'!F59</f>
        <v>41</v>
      </c>
      <c r="D560" s="112">
        <f>'Run Rate'!G59</f>
        <v>53</v>
      </c>
      <c r="E560" s="112">
        <f>'Run Rate'!H59</f>
        <v>47</v>
      </c>
      <c r="F560" s="112">
        <f>'Run Rate'!I59</f>
        <v>37</v>
      </c>
      <c r="G560" s="112">
        <f>'Run Rate'!J59</f>
        <v>44</v>
      </c>
      <c r="H560" s="112">
        <f>'Run Rate'!K59</f>
        <v>30</v>
      </c>
      <c r="I560" s="112">
        <f>'Run Rate'!L59</f>
        <v>22</v>
      </c>
      <c r="J560" s="112">
        <f>'Run Rate'!M59</f>
        <v>12</v>
      </c>
      <c r="K560" s="112">
        <f>'Run Rate'!N59</f>
        <v>19</v>
      </c>
      <c r="L560" s="112">
        <f>'Run Rate'!O59</f>
        <v>61</v>
      </c>
      <c r="M560" s="112">
        <f>'Run Rate'!P59</f>
        <v>92</v>
      </c>
      <c r="N560" s="112">
        <f>'Run Rate'!Q59</f>
        <v>72</v>
      </c>
      <c r="O560" s="112">
        <f>'Run Rate'!R59</f>
        <v>25</v>
      </c>
      <c r="P560" s="112">
        <f>'Run Rate'!S59</f>
        <v>10</v>
      </c>
      <c r="Q560" s="112">
        <f>'Run Rate'!T59</f>
        <v>33</v>
      </c>
      <c r="R560" s="112">
        <f>'Run Rate'!U59</f>
        <v>26</v>
      </c>
      <c r="S560" s="112">
        <f>'Run Rate'!V59</f>
        <v>34</v>
      </c>
      <c r="T560" s="112">
        <f>'Run Rate'!W59</f>
        <v>33</v>
      </c>
      <c r="U560" s="112">
        <f>'Run Rate'!X59</f>
        <v>52</v>
      </c>
      <c r="V560" s="112">
        <f>'Run Rate'!Y59</f>
        <v>48</v>
      </c>
      <c r="W560" s="112">
        <f>'Run Rate'!Z59</f>
        <v>59</v>
      </c>
      <c r="X560" s="112">
        <f>'Run Rate'!AA59</f>
        <v>61</v>
      </c>
      <c r="Y560" s="112">
        <f>'Run Rate'!AB59</f>
        <v>79</v>
      </c>
      <c r="Z560" s="112">
        <f>'Run Rate'!AC59</f>
        <v>55</v>
      </c>
      <c r="AA560" s="112">
        <f>'Run Rate'!AD59</f>
        <v>131</v>
      </c>
      <c r="AB560" s="113">
        <v>112</v>
      </c>
      <c r="AC560" s="112">
        <v>122</v>
      </c>
      <c r="AD560" s="112">
        <v>131</v>
      </c>
      <c r="AE560" s="112">
        <v>138</v>
      </c>
      <c r="AF560" s="112">
        <v>144</v>
      </c>
      <c r="AG560" s="112">
        <v>150</v>
      </c>
      <c r="AH560" s="112">
        <v>154</v>
      </c>
      <c r="AI560" s="112">
        <v>158</v>
      </c>
      <c r="AJ560" s="112">
        <v>161</v>
      </c>
      <c r="AK560" s="112">
        <v>182</v>
      </c>
      <c r="AL560" s="112">
        <v>185</v>
      </c>
      <c r="AM560" s="112">
        <v>168</v>
      </c>
      <c r="AN560" s="112">
        <v>170</v>
      </c>
      <c r="AQ560" t="str">
        <f>AQ558</f>
        <v/>
      </c>
    </row>
    <row r="561" spans="1:43" ht="14.25" customHeight="1" x14ac:dyDescent="0.25">
      <c r="A561" s="99" t="s">
        <v>1165</v>
      </c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5"/>
      <c r="X561" s="115"/>
      <c r="Y561" s="115"/>
      <c r="Z561" s="115"/>
      <c r="AA561" s="112" t="s">
        <v>1166</v>
      </c>
      <c r="AB561" s="113"/>
      <c r="AC561" s="112"/>
      <c r="AD561" s="112"/>
      <c r="AE561" s="112"/>
      <c r="AF561" s="112"/>
      <c r="AG561" s="112"/>
      <c r="AH561" s="112"/>
      <c r="AI561" s="112"/>
      <c r="AJ561" s="112"/>
      <c r="AK561" s="112"/>
      <c r="AL561" s="112"/>
      <c r="AM561" s="112"/>
      <c r="AN561" s="112"/>
      <c r="AQ561" t="str">
        <f>AQ558</f>
        <v/>
      </c>
    </row>
    <row r="562" spans="1:43" ht="14.25" customHeight="1" x14ac:dyDescent="0.25">
      <c r="A562" s="99" t="s">
        <v>1167</v>
      </c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5"/>
      <c r="X562" s="116"/>
      <c r="Y562" s="117"/>
      <c r="Z562" s="115"/>
      <c r="AA562" s="112" t="s">
        <v>1168</v>
      </c>
      <c r="AB562" s="113">
        <f>'Demand Input VP'!B284</f>
        <v>0</v>
      </c>
      <c r="AC562" s="112">
        <f>'Demand Input VP'!C284</f>
        <v>0</v>
      </c>
      <c r="AD562" s="112">
        <f>'Demand Input VP'!D284</f>
        <v>0</v>
      </c>
      <c r="AE562" s="112">
        <f>'Demand Input VP'!E284</f>
        <v>0</v>
      </c>
      <c r="AF562" s="112">
        <f>'Demand Input VP'!F284</f>
        <v>0</v>
      </c>
      <c r="AG562" s="112">
        <f>'Demand Input VP'!G284</f>
        <v>180</v>
      </c>
      <c r="AH562" s="112">
        <f>'Demand Input VP'!H284</f>
        <v>180</v>
      </c>
      <c r="AI562" s="112">
        <f>'Demand Input VP'!I284</f>
        <v>180</v>
      </c>
      <c r="AJ562" s="112">
        <f>'Demand Input VP'!J284</f>
        <v>180</v>
      </c>
      <c r="AK562" s="112">
        <f>'Demand Input VP'!K284</f>
        <v>0</v>
      </c>
      <c r="AL562" s="112">
        <f>'Demand Input VP'!L284</f>
        <v>0</v>
      </c>
      <c r="AM562" s="112">
        <f>'Demand Input VP'!M284</f>
        <v>0</v>
      </c>
      <c r="AN562" s="112">
        <f>'Demand Input VP'!N284</f>
        <v>0</v>
      </c>
      <c r="AQ562" t="str">
        <f>AQ558</f>
        <v/>
      </c>
    </row>
    <row r="563" spans="1:43" ht="14.25" customHeight="1" x14ac:dyDescent="0.25">
      <c r="A563" s="99" t="s">
        <v>1169</v>
      </c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5"/>
      <c r="X563" s="116"/>
      <c r="Y563" s="117"/>
      <c r="Z563" s="119"/>
      <c r="AA563" s="120" t="s">
        <v>1170</v>
      </c>
      <c r="AB563" s="121">
        <f>'Demand Input VP'!B283</f>
        <v>0</v>
      </c>
      <c r="AC563" s="120">
        <f>'Demand Input VP'!C283</f>
        <v>0</v>
      </c>
      <c r="AD563" s="120">
        <f>'Demand Input VP'!D283</f>
        <v>0</v>
      </c>
      <c r="AE563" s="120">
        <f>'Demand Input VP'!E283</f>
        <v>0</v>
      </c>
      <c r="AF563" s="120">
        <f>'Demand Input VP'!F283</f>
        <v>0</v>
      </c>
      <c r="AG563" s="120">
        <f>'Demand Input VP'!G283</f>
        <v>0</v>
      </c>
      <c r="AH563" s="120">
        <f>'Demand Input VP'!H283</f>
        <v>0</v>
      </c>
      <c r="AI563" s="120">
        <f>'Demand Input VP'!I283</f>
        <v>0</v>
      </c>
      <c r="AJ563" s="120">
        <f>'Demand Input VP'!J283</f>
        <v>0</v>
      </c>
      <c r="AK563" s="120">
        <f>'Demand Input VP'!K283</f>
        <v>0</v>
      </c>
      <c r="AL563" s="120">
        <f>'Demand Input VP'!L283</f>
        <v>0</v>
      </c>
      <c r="AM563" s="120">
        <f>'Demand Input VP'!M283</f>
        <v>18</v>
      </c>
      <c r="AN563" s="120">
        <f>'Demand Input VP'!N283</f>
        <v>18</v>
      </c>
      <c r="AQ563" t="str">
        <f>AQ558</f>
        <v/>
      </c>
    </row>
    <row r="564" spans="1:43" ht="14.25" customHeight="1" x14ac:dyDescent="0.25">
      <c r="A564" s="1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  <c r="V564" s="122"/>
      <c r="W564" s="123"/>
      <c r="X564" s="116"/>
      <c r="Y564" s="117"/>
      <c r="Z564" s="123"/>
      <c r="AA564" s="112" t="s">
        <v>1171</v>
      </c>
      <c r="AB564" s="113">
        <f>'Demand Input MP'!B284</f>
        <v>175</v>
      </c>
      <c r="AC564" s="112">
        <f>'Demand Input MP'!C284</f>
        <v>215</v>
      </c>
      <c r="AD564" s="112">
        <f>'Demand Input MP'!D284</f>
        <v>215</v>
      </c>
      <c r="AE564" s="112">
        <f>'Demand Input MP'!E284</f>
        <v>215</v>
      </c>
      <c r="AF564" s="112">
        <f>'Demand Input MP'!F284</f>
        <v>215</v>
      </c>
      <c r="AG564" s="112">
        <f>'Demand Input MP'!G284</f>
        <v>0</v>
      </c>
      <c r="AH564" s="112">
        <f>'Demand Input MP'!H284</f>
        <v>0</v>
      </c>
      <c r="AI564" s="112">
        <f>'Demand Input MP'!I284</f>
        <v>0</v>
      </c>
      <c r="AJ564" s="112">
        <f>'Demand Input MP'!J284</f>
        <v>0</v>
      </c>
      <c r="AK564" s="112">
        <f>'Demand Input MP'!K284</f>
        <v>0</v>
      </c>
      <c r="AL564" s="112">
        <f>'Demand Input MP'!L284</f>
        <v>0</v>
      </c>
      <c r="AM564" s="112">
        <f>'Demand Input MP'!M284</f>
        <v>0</v>
      </c>
      <c r="AN564" s="112">
        <f>'Demand Input MP'!N284</f>
        <v>0</v>
      </c>
      <c r="AQ564" t="str">
        <f>AQ558</f>
        <v/>
      </c>
    </row>
    <row r="565" spans="1:43" ht="14.25" customHeight="1" x14ac:dyDescent="0.25">
      <c r="A565" s="1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  <c r="V565" s="124" t="s">
        <v>91</v>
      </c>
      <c r="W565" s="125">
        <f>IFERROR(IF(SUM('Run Rate History'!E59:AD59)&gt;0,(SUMPRODUCT((B560:AA560&gt;=PERCENTILE(B560:AA560,0.1))*(B560:AA560&lt;=PERCENTILE(B560:AA560,0.9))*B560:AA560)+SUMPRODUCT(('Run Rate History'!E59:AD59&gt;=PERCENTILE(B560:AA560,0.1))*('Run Rate History'!E59:AD59&lt;=PERCENTILE(B560:AA560,0.9))*'Run Rate History'!E59:AD59))/(SUMPRODUCT((B560:AA560&gt;=PERCENTILE(B560:AA560,0.1))*(B560:AA560&lt;=PERCENTILE(B560:AA560,0.9))*1)+SUMPRODUCT(('Run Rate History'!E59:AD59&gt;=PERCENTILE(B560:AA560,0.1))*('Run Rate History'!E59:AD59&lt;=PERCENTILE(B560:AA560,0.9))*1)),TRIMMEAN(B560:AA560,0.15)),0)</f>
        <v>41.942857142857143</v>
      </c>
      <c r="X565" s="126" t="s">
        <v>1172</v>
      </c>
      <c r="Y565" s="127">
        <f>SUM(B560:AA560)/26</f>
        <v>46.730769230769234</v>
      </c>
      <c r="Z565" s="128"/>
      <c r="AA565" s="112" t="s">
        <v>1173</v>
      </c>
      <c r="AB565" s="113">
        <f>'Demand Input MP'!B283</f>
        <v>0</v>
      </c>
      <c r="AC565" s="112">
        <f>'Demand Input MP'!C283</f>
        <v>0</v>
      </c>
      <c r="AD565" s="112">
        <f>'Demand Input MP'!D283</f>
        <v>0</v>
      </c>
      <c r="AE565" s="112">
        <f>'Demand Input MP'!E283</f>
        <v>0</v>
      </c>
      <c r="AF565" s="112">
        <f>'Demand Input MP'!F283</f>
        <v>0</v>
      </c>
      <c r="AG565" s="112">
        <f>'Demand Input MP'!G283</f>
        <v>0</v>
      </c>
      <c r="AH565" s="112">
        <f>'Demand Input MP'!H283</f>
        <v>0</v>
      </c>
      <c r="AI565" s="112">
        <f>'Demand Input MP'!I283</f>
        <v>0</v>
      </c>
      <c r="AJ565" s="112">
        <f>'Demand Input MP'!J283</f>
        <v>0</v>
      </c>
      <c r="AK565" s="112">
        <f>'Demand Input MP'!K283</f>
        <v>0</v>
      </c>
      <c r="AL565" s="112">
        <f>'Demand Input MP'!L283</f>
        <v>0</v>
      </c>
      <c r="AM565" s="112">
        <f>'Demand Input MP'!M283</f>
        <v>0</v>
      </c>
      <c r="AN565" s="112">
        <f>'Demand Input MP'!N283</f>
        <v>0</v>
      </c>
      <c r="AQ565" t="str">
        <f>AQ558</f>
        <v/>
      </c>
    </row>
    <row r="566" spans="1:43" ht="14.25" customHeight="1" x14ac:dyDescent="0.25">
      <c r="A566" s="1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  <c r="V566" s="124" t="s">
        <v>94</v>
      </c>
      <c r="W566" s="125">
        <f>IFERROR((1*MIN(MAX(X560,0.5*IF(SUM('Run Rate History'!E59:AD59)&gt;0,(MEDIAN(IF(B560:AA560&gt;0,B560:AA560))+MEDIAN(IF('Run Rate History'!E59:AD59&gt;0,'Run Rate History'!E59:AD59)))/2,MEDIAN(IF(B560:AA560&gt;0,B560:AA560)))),2*IF(SUM('Run Rate History'!E59:AD59)&gt;0,(MEDIAN(IF(B560:AA560&gt;0,B560:AA560))+MEDIAN(IF('Run Rate History'!E59:AD59&gt;0,'Run Rate History'!E59:AD59)))/2,MEDIAN(IF(B560:AA560&gt;0,B560:AA560))))+2*MIN(MAX(Y560,0.5*IF(SUM('Run Rate History'!E59:AD59)&gt;0,(MEDIAN(IF(B560:AA560&gt;0,B560:AA560))+MEDIAN(IF('Run Rate History'!E59:AD59&gt;0,'Run Rate History'!E59:AD59)))/2,MEDIAN(IF(B560:AA560&gt;0,B560:AA560)))),2*IF(SUM('Run Rate History'!E59:AD59)&gt;0,(MEDIAN(IF(B560:AA560&gt;0,B560:AA560))+MEDIAN(IF('Run Rate History'!E59:AD59&gt;0,'Run Rate History'!E59:AD59)))/2,MEDIAN(IF(B560:AA560&gt;0,B560:AA560))))+3*MIN(MAX(Z560,0.5*IF(SUM('Run Rate History'!E59:AD59)&gt;0,(MEDIAN(IF(B560:AA560&gt;0,B560:AA560))+MEDIAN(IF('Run Rate History'!E59:AD59&gt;0,'Run Rate History'!E59:AD59)))/2,MEDIAN(IF(B560:AA560&gt;0,B560:AA560)))),2*IF(SUM('Run Rate History'!E59:AD59)&gt;0,(MEDIAN(IF(B560:AA560&gt;0,B560:AA560))+MEDIAN(IF('Run Rate History'!E59:AD59&gt;0,'Run Rate History'!E59:AD59)))/2,MEDIAN(IF(B560:AA560&gt;0,B560:AA560))))+4*MIN(MAX(AA560,0.5*IF(SUM('Run Rate History'!E59:AD59)&gt;0,(MEDIAN(IF(B560:AA560&gt;0,B560:AA560))+MEDIAN(IF('Run Rate History'!E59:AD59&gt;0,'Run Rate History'!E59:AD59)))/2,MEDIAN(IF(B560:AA560&gt;0,B560:AA560)))),2*IF(SUM('Run Rate History'!E59:AD59)&gt;0,(MEDIAN(IF(B560:AA560&gt;0,B560:AA560))+MEDIAN(IF('Run Rate History'!E59:AD59&gt;0,'Run Rate History'!E59:AD59)))/2,MEDIAN(IF(B560:AA560&gt;0,B560:AA560)))))/10,0)</f>
        <v>76.599999999999994</v>
      </c>
      <c r="X566" s="129" t="s">
        <v>1174</v>
      </c>
      <c r="Y566" s="130">
        <f>IFERROR(VLOOKUP(A558,'Stanje zaliha'!A:E,5,FALSE()),0)</f>
        <v>1491</v>
      </c>
      <c r="Z566" s="131"/>
      <c r="AA566" s="113" t="s">
        <v>1175</v>
      </c>
      <c r="AB566" s="118">
        <f t="shared" ref="AB566:AN566" si="110">SUM(AB562:AB565)</f>
        <v>175</v>
      </c>
      <c r="AC566" s="118">
        <f t="shared" si="110"/>
        <v>215</v>
      </c>
      <c r="AD566" s="118">
        <f t="shared" si="110"/>
        <v>215</v>
      </c>
      <c r="AE566" s="118">
        <f t="shared" si="110"/>
        <v>215</v>
      </c>
      <c r="AF566" s="118">
        <f t="shared" si="110"/>
        <v>215</v>
      </c>
      <c r="AG566" s="118">
        <f t="shared" si="110"/>
        <v>180</v>
      </c>
      <c r="AH566" s="118">
        <f t="shared" si="110"/>
        <v>180</v>
      </c>
      <c r="AI566" s="118">
        <f t="shared" si="110"/>
        <v>180</v>
      </c>
      <c r="AJ566" s="118">
        <f t="shared" si="110"/>
        <v>180</v>
      </c>
      <c r="AK566" s="118">
        <f t="shared" si="110"/>
        <v>0</v>
      </c>
      <c r="AL566" s="118">
        <f t="shared" si="110"/>
        <v>0</v>
      </c>
      <c r="AM566" s="118">
        <f t="shared" si="110"/>
        <v>18</v>
      </c>
      <c r="AN566" s="118">
        <f t="shared" si="110"/>
        <v>18</v>
      </c>
      <c r="AQ566" t="str">
        <f>AQ558</f>
        <v/>
      </c>
    </row>
    <row r="567" spans="1:43" ht="14.25" customHeight="1" x14ac:dyDescent="0.25">
      <c r="A567" s="1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  <c r="V567" s="124" t="s">
        <v>95</v>
      </c>
      <c r="W567" s="125">
        <f>IFERROR(0.6*W566+0.4*W565,0)</f>
        <v>62.737142857142857</v>
      </c>
      <c r="X567" s="132" t="s">
        <v>1176</v>
      </c>
      <c r="Y567" s="133">
        <f>IFERROR(SUMIF('Popis poslanih narudžbi'!A:A,A558,'Popis poslanih narudžbi'!C:C),0)</f>
        <v>0</v>
      </c>
      <c r="Z567" s="131"/>
      <c r="AA567" s="134" t="s">
        <v>1177</v>
      </c>
      <c r="AB567" s="118">
        <f t="shared" ref="AB567:AN567" si="111">AB560+AB566</f>
        <v>287</v>
      </c>
      <c r="AC567" s="118">
        <f t="shared" si="111"/>
        <v>337</v>
      </c>
      <c r="AD567" s="118">
        <f t="shared" si="111"/>
        <v>346</v>
      </c>
      <c r="AE567" s="118">
        <f t="shared" si="111"/>
        <v>353</v>
      </c>
      <c r="AF567" s="118">
        <f t="shared" si="111"/>
        <v>359</v>
      </c>
      <c r="AG567" s="118">
        <f t="shared" si="111"/>
        <v>330</v>
      </c>
      <c r="AH567" s="118">
        <f t="shared" si="111"/>
        <v>334</v>
      </c>
      <c r="AI567" s="118">
        <f t="shared" si="111"/>
        <v>338</v>
      </c>
      <c r="AJ567" s="118">
        <f t="shared" si="111"/>
        <v>341</v>
      </c>
      <c r="AK567" s="118">
        <f t="shared" si="111"/>
        <v>182</v>
      </c>
      <c r="AL567" s="118">
        <f t="shared" si="111"/>
        <v>185</v>
      </c>
      <c r="AM567" s="118">
        <f t="shared" si="111"/>
        <v>186</v>
      </c>
      <c r="AN567" s="118">
        <f t="shared" si="111"/>
        <v>188</v>
      </c>
      <c r="AQ567" t="str">
        <f>AQ558</f>
        <v/>
      </c>
    </row>
    <row r="568" spans="1:43" ht="14.25" customHeight="1" x14ac:dyDescent="0.25">
      <c r="A568" s="107" t="str">
        <f>'Run Rate'!A60</f>
        <v>POL12878</v>
      </c>
      <c r="B568" s="135" t="str">
        <f>'Run Rate'!B60</f>
        <v>Polleo 1st Bar 60g Chocolate Jaffa</v>
      </c>
      <c r="C568" s="135" t="str">
        <f>'Run Rate'!C60</f>
        <v>RTD &amp; SNACKS</v>
      </c>
      <c r="D568" s="135" t="str">
        <f>'Run Rate'!D60</f>
        <v>01 GOLD</v>
      </c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  <c r="AA568" s="122"/>
      <c r="AB568" s="122"/>
      <c r="AC568" s="122"/>
      <c r="AD568" s="122"/>
      <c r="AE568" s="122"/>
      <c r="AF568" s="122"/>
      <c r="AG568" s="122"/>
      <c r="AH568" s="122"/>
      <c r="AI568" s="122"/>
      <c r="AJ568" s="122"/>
      <c r="AK568" s="122"/>
      <c r="AL568" s="122"/>
      <c r="AM568" s="122"/>
      <c r="AN568" s="122"/>
      <c r="AQ568" t="str">
        <f>IF(AND(OR($B$1="ALL",$B$1=C568),OR($E$1="ALL",$E$1=D568),OR($B$2="ALL",$B$2=A568),OR($E$2="ALL",IFERROR(SEARCH($E$2,B568),0)&gt;0)),"MATCH","")</f>
        <v/>
      </c>
    </row>
    <row r="569" spans="1:43" ht="14.25" customHeight="1" x14ac:dyDescent="0.25">
      <c r="A569" s="108" t="s">
        <v>1137</v>
      </c>
      <c r="B569" s="136" t="s">
        <v>1138</v>
      </c>
      <c r="C569" s="136" t="s">
        <v>1139</v>
      </c>
      <c r="D569" s="136" t="s">
        <v>1140</v>
      </c>
      <c r="E569" s="136" t="s">
        <v>1141</v>
      </c>
      <c r="F569" s="136" t="s">
        <v>1142</v>
      </c>
      <c r="G569" s="136" t="s">
        <v>1143</v>
      </c>
      <c r="H569" s="136" t="s">
        <v>1144</v>
      </c>
      <c r="I569" s="136" t="s">
        <v>1145</v>
      </c>
      <c r="J569" s="136" t="s">
        <v>1146</v>
      </c>
      <c r="K569" s="136" t="s">
        <v>1147</v>
      </c>
      <c r="L569" s="136" t="s">
        <v>1148</v>
      </c>
      <c r="M569" s="136" t="s">
        <v>1149</v>
      </c>
      <c r="N569" s="136" t="s">
        <v>1150</v>
      </c>
      <c r="O569" s="136" t="s">
        <v>1151</v>
      </c>
      <c r="P569" s="136" t="s">
        <v>1152</v>
      </c>
      <c r="Q569" s="136" t="s">
        <v>1153</v>
      </c>
      <c r="R569" s="136" t="s">
        <v>1154</v>
      </c>
      <c r="S569" s="136" t="s">
        <v>1155</v>
      </c>
      <c r="T569" s="136" t="s">
        <v>1156</v>
      </c>
      <c r="U569" s="136" t="s">
        <v>1157</v>
      </c>
      <c r="V569" s="136" t="s">
        <v>1158</v>
      </c>
      <c r="W569" s="136" t="s">
        <v>1159</v>
      </c>
      <c r="X569" s="136" t="s">
        <v>1160</v>
      </c>
      <c r="Y569" s="136" t="s">
        <v>1161</v>
      </c>
      <c r="Z569" s="136" t="s">
        <v>1162</v>
      </c>
      <c r="AA569" s="136" t="s">
        <v>1163</v>
      </c>
      <c r="AB569" s="137" t="s">
        <v>156</v>
      </c>
      <c r="AC569" s="137" t="s">
        <v>157</v>
      </c>
      <c r="AD569" s="137" t="s">
        <v>158</v>
      </c>
      <c r="AE569" s="137" t="s">
        <v>139</v>
      </c>
      <c r="AF569" s="138" t="s">
        <v>140</v>
      </c>
      <c r="AG569" s="138" t="s">
        <v>141</v>
      </c>
      <c r="AH569" s="138" t="s">
        <v>142</v>
      </c>
      <c r="AI569" s="138" t="s">
        <v>143</v>
      </c>
      <c r="AJ569" s="139" t="s">
        <v>144</v>
      </c>
      <c r="AK569" s="139" t="s">
        <v>145</v>
      </c>
      <c r="AL569" s="139" t="s">
        <v>146</v>
      </c>
      <c r="AM569" s="140" t="s">
        <v>147</v>
      </c>
      <c r="AN569" s="140" t="s">
        <v>148</v>
      </c>
      <c r="AQ569" t="str">
        <f>AQ568</f>
        <v/>
      </c>
    </row>
    <row r="570" spans="1:43" ht="14.25" customHeight="1" x14ac:dyDescent="0.25">
      <c r="A570" s="99" t="s">
        <v>1164</v>
      </c>
      <c r="B570" s="112">
        <f>'Run Rate'!E60</f>
        <v>0</v>
      </c>
      <c r="C570" s="112">
        <f>'Run Rate'!F60</f>
        <v>0</v>
      </c>
      <c r="D570" s="112">
        <f>'Run Rate'!G60</f>
        <v>0</v>
      </c>
      <c r="E570" s="112">
        <f>'Run Rate'!H60</f>
        <v>0</v>
      </c>
      <c r="F570" s="112">
        <f>'Run Rate'!I60</f>
        <v>0</v>
      </c>
      <c r="G570" s="112">
        <f>'Run Rate'!J60</f>
        <v>0</v>
      </c>
      <c r="H570" s="112">
        <f>'Run Rate'!K60</f>
        <v>0</v>
      </c>
      <c r="I570" s="112">
        <f>'Run Rate'!L60</f>
        <v>126</v>
      </c>
      <c r="J570" s="112">
        <f>'Run Rate'!M60</f>
        <v>625</v>
      </c>
      <c r="K570" s="112">
        <f>'Run Rate'!N60</f>
        <v>1047</v>
      </c>
      <c r="L570" s="112">
        <f>'Run Rate'!O60</f>
        <v>1870</v>
      </c>
      <c r="M570" s="112">
        <f>'Run Rate'!P60</f>
        <v>1006</v>
      </c>
      <c r="N570" s="112">
        <f>'Run Rate'!Q60</f>
        <v>711</v>
      </c>
      <c r="O570" s="112">
        <f>'Run Rate'!R60</f>
        <v>694</v>
      </c>
      <c r="P570" s="112">
        <f>'Run Rate'!S60</f>
        <v>152</v>
      </c>
      <c r="Q570" s="112">
        <f>'Run Rate'!T60</f>
        <v>1741</v>
      </c>
      <c r="R570" s="112">
        <f>'Run Rate'!U60</f>
        <v>1052</v>
      </c>
      <c r="S570" s="112">
        <f>'Run Rate'!V60</f>
        <v>3835</v>
      </c>
      <c r="T570" s="112">
        <f>'Run Rate'!W60</f>
        <v>1382</v>
      </c>
      <c r="U570" s="112">
        <f>'Run Rate'!X60</f>
        <v>1858</v>
      </c>
      <c r="V570" s="112">
        <f>'Run Rate'!Y60</f>
        <v>1966</v>
      </c>
      <c r="W570" s="112">
        <f>'Run Rate'!Z60</f>
        <v>1503</v>
      </c>
      <c r="X570" s="112">
        <f>'Run Rate'!AA60</f>
        <v>1442</v>
      </c>
      <c r="Y570" s="112">
        <f>'Run Rate'!AB60</f>
        <v>1417</v>
      </c>
      <c r="Z570" s="112">
        <f>'Run Rate'!AC60</f>
        <v>1113</v>
      </c>
      <c r="AA570" s="112">
        <f>'Run Rate'!AD60</f>
        <v>2557</v>
      </c>
      <c r="AB570" s="113">
        <v>1573</v>
      </c>
      <c r="AC570" s="112">
        <v>1573</v>
      </c>
      <c r="AD570" s="112">
        <v>1573</v>
      </c>
      <c r="AE570" s="112">
        <v>1573</v>
      </c>
      <c r="AF570" s="112">
        <v>1573</v>
      </c>
      <c r="AG570" s="112">
        <v>1573</v>
      </c>
      <c r="AH570" s="112">
        <v>1573</v>
      </c>
      <c r="AI570" s="112">
        <v>1573</v>
      </c>
      <c r="AJ570" s="112">
        <v>1573</v>
      </c>
      <c r="AK570" s="112">
        <v>1573</v>
      </c>
      <c r="AL570" s="112">
        <v>1573</v>
      </c>
      <c r="AM570" s="112">
        <v>1573</v>
      </c>
      <c r="AN570" s="112">
        <v>1573</v>
      </c>
      <c r="AQ570" t="str">
        <f>AQ568</f>
        <v/>
      </c>
    </row>
    <row r="571" spans="1:43" ht="14.25" customHeight="1" x14ac:dyDescent="0.25">
      <c r="A571" s="99" t="s">
        <v>1165</v>
      </c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5"/>
      <c r="X571" s="115"/>
      <c r="Y571" s="115"/>
      <c r="Z571" s="115"/>
      <c r="AA571" s="112" t="s">
        <v>1166</v>
      </c>
      <c r="AB571" s="113"/>
      <c r="AC571" s="112"/>
      <c r="AD571" s="112"/>
      <c r="AE571" s="112"/>
      <c r="AF571" s="112"/>
      <c r="AG571" s="112"/>
      <c r="AH571" s="112"/>
      <c r="AI571" s="112"/>
      <c r="AJ571" s="112"/>
      <c r="AK571" s="112"/>
      <c r="AL571" s="112"/>
      <c r="AM571" s="112"/>
      <c r="AN571" s="112"/>
      <c r="AQ571" t="str">
        <f>AQ568</f>
        <v/>
      </c>
    </row>
    <row r="572" spans="1:43" ht="14.25" customHeight="1" x14ac:dyDescent="0.25">
      <c r="A572" s="99" t="s">
        <v>1167</v>
      </c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5"/>
      <c r="X572" s="116"/>
      <c r="Y572" s="117"/>
      <c r="Z572" s="115"/>
      <c r="AA572" s="112" t="s">
        <v>1168</v>
      </c>
      <c r="AB572" s="113">
        <f>'Demand Input VP'!B289</f>
        <v>0</v>
      </c>
      <c r="AC572" s="112">
        <f>'Demand Input VP'!C289</f>
        <v>0</v>
      </c>
      <c r="AD572" s="112">
        <f>'Demand Input VP'!D289</f>
        <v>0</v>
      </c>
      <c r="AE572" s="112">
        <f>'Demand Input VP'!E289</f>
        <v>0</v>
      </c>
      <c r="AF572" s="112">
        <f>'Demand Input VP'!F289</f>
        <v>0</v>
      </c>
      <c r="AG572" s="112">
        <f>'Demand Input VP'!G289</f>
        <v>0</v>
      </c>
      <c r="AH572" s="112">
        <f>'Demand Input VP'!H289</f>
        <v>0</v>
      </c>
      <c r="AI572" s="112">
        <f>'Demand Input VP'!I289</f>
        <v>0</v>
      </c>
      <c r="AJ572" s="112">
        <f>'Demand Input VP'!J289</f>
        <v>0</v>
      </c>
      <c r="AK572" s="112">
        <f>'Demand Input VP'!K289</f>
        <v>0</v>
      </c>
      <c r="AL572" s="112">
        <f>'Demand Input VP'!L289</f>
        <v>0</v>
      </c>
      <c r="AM572" s="112">
        <f>'Demand Input VP'!M289</f>
        <v>0</v>
      </c>
      <c r="AN572" s="112">
        <f>'Demand Input VP'!N289</f>
        <v>0</v>
      </c>
      <c r="AQ572" t="str">
        <f>AQ568</f>
        <v/>
      </c>
    </row>
    <row r="573" spans="1:43" ht="14.25" customHeight="1" x14ac:dyDescent="0.25">
      <c r="A573" s="99" t="s">
        <v>1169</v>
      </c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5"/>
      <c r="X573" s="116"/>
      <c r="Y573" s="117"/>
      <c r="Z573" s="119"/>
      <c r="AA573" s="120" t="s">
        <v>1170</v>
      </c>
      <c r="AB573" s="121">
        <f>'Demand Input VP'!B288</f>
        <v>0</v>
      </c>
      <c r="AC573" s="120">
        <f>'Demand Input VP'!C288</f>
        <v>0</v>
      </c>
      <c r="AD573" s="120">
        <f>'Demand Input VP'!D288</f>
        <v>0</v>
      </c>
      <c r="AE573" s="120">
        <f>'Demand Input VP'!E288</f>
        <v>0</v>
      </c>
      <c r="AF573" s="120">
        <f>'Demand Input VP'!F288</f>
        <v>0</v>
      </c>
      <c r="AG573" s="120">
        <f>'Demand Input VP'!G288</f>
        <v>0</v>
      </c>
      <c r="AH573" s="120">
        <f>'Demand Input VP'!H288</f>
        <v>0</v>
      </c>
      <c r="AI573" s="120">
        <f>'Demand Input VP'!I288</f>
        <v>0</v>
      </c>
      <c r="AJ573" s="120">
        <f>'Demand Input VP'!J288</f>
        <v>0</v>
      </c>
      <c r="AK573" s="120">
        <f>'Demand Input VP'!K288</f>
        <v>0</v>
      </c>
      <c r="AL573" s="120">
        <f>'Demand Input VP'!L288</f>
        <v>0</v>
      </c>
      <c r="AM573" s="120">
        <f>'Demand Input VP'!M288</f>
        <v>0</v>
      </c>
      <c r="AN573" s="120">
        <f>'Demand Input VP'!N288</f>
        <v>0</v>
      </c>
      <c r="AQ573" t="str">
        <f>AQ568</f>
        <v/>
      </c>
    </row>
    <row r="574" spans="1:43" ht="14.25" customHeight="1" x14ac:dyDescent="0.25">
      <c r="A574" s="1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  <c r="V574" s="122"/>
      <c r="W574" s="123"/>
      <c r="X574" s="116"/>
      <c r="Y574" s="117"/>
      <c r="Z574" s="123"/>
      <c r="AA574" s="112" t="s">
        <v>1171</v>
      </c>
      <c r="AB574" s="113">
        <f>'Demand Input MP'!B289</f>
        <v>0</v>
      </c>
      <c r="AC574" s="112">
        <f>'Demand Input MP'!C289</f>
        <v>0</v>
      </c>
      <c r="AD574" s="112">
        <f>'Demand Input MP'!D289</f>
        <v>0</v>
      </c>
      <c r="AE574" s="112">
        <f>'Demand Input MP'!E289</f>
        <v>0</v>
      </c>
      <c r="AF574" s="112">
        <f>'Demand Input MP'!F289</f>
        <v>0</v>
      </c>
      <c r="AG574" s="112">
        <f>'Demand Input MP'!G289</f>
        <v>0</v>
      </c>
      <c r="AH574" s="112">
        <f>'Demand Input MP'!H289</f>
        <v>0</v>
      </c>
      <c r="AI574" s="112">
        <f>'Demand Input MP'!I289</f>
        <v>0</v>
      </c>
      <c r="AJ574" s="112">
        <f>'Demand Input MP'!J289</f>
        <v>0</v>
      </c>
      <c r="AK574" s="112">
        <f>'Demand Input MP'!K289</f>
        <v>0</v>
      </c>
      <c r="AL574" s="112">
        <f>'Demand Input MP'!L289</f>
        <v>0</v>
      </c>
      <c r="AM574" s="112">
        <f>'Demand Input MP'!M289</f>
        <v>0</v>
      </c>
      <c r="AN574" s="112">
        <f>'Demand Input MP'!N289</f>
        <v>0</v>
      </c>
      <c r="AQ574" t="str">
        <f>AQ568</f>
        <v/>
      </c>
    </row>
    <row r="575" spans="1:43" ht="14.25" customHeight="1" x14ac:dyDescent="0.25">
      <c r="A575" s="1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  <c r="V575" s="124" t="s">
        <v>91</v>
      </c>
      <c r="W575" s="125">
        <f>IFERROR(IF(SUM('Run Rate History'!E60:AD60)&gt;0,(SUMPRODUCT((B570:AA570&gt;=PERCENTILE(B570:AA570,0.1))*(B570:AA570&lt;=PERCENTILE(B570:AA570,0.9))*B570:AA570)+SUMPRODUCT(('Run Rate History'!E60:AD60&gt;=PERCENTILE(B570:AA570,0.1))*('Run Rate History'!E60:AD60&lt;=PERCENTILE(B570:AA570,0.9))*'Run Rate History'!E60:AD60))/(SUMPRODUCT((B570:AA570&gt;=PERCENTILE(B570:AA570,0.1))*(B570:AA570&lt;=PERCENTILE(B570:AA570,0.9))*1)+SUMPRODUCT(('Run Rate History'!E60:AD60&gt;=PERCENTILE(B570:AA570,0.1))*('Run Rate History'!E60:AD60&lt;=PERCENTILE(B570:AA570,0.9))*1)),TRIMMEAN(B570:AA570,0.15)),0)</f>
        <v>927.58333333333337</v>
      </c>
      <c r="X575" s="126" t="s">
        <v>1172</v>
      </c>
      <c r="Y575" s="127">
        <f>SUM(B570:AA570)/26</f>
        <v>1003.7307692307693</v>
      </c>
      <c r="Z575" s="128"/>
      <c r="AA575" s="112" t="s">
        <v>1173</v>
      </c>
      <c r="AB575" s="113">
        <f>'Demand Input MP'!B288</f>
        <v>0</v>
      </c>
      <c r="AC575" s="112">
        <f>'Demand Input MP'!C288</f>
        <v>0</v>
      </c>
      <c r="AD575" s="112">
        <f>'Demand Input MP'!D288</f>
        <v>0</v>
      </c>
      <c r="AE575" s="112">
        <f>'Demand Input MP'!E288</f>
        <v>0</v>
      </c>
      <c r="AF575" s="112">
        <f>'Demand Input MP'!F288</f>
        <v>0</v>
      </c>
      <c r="AG575" s="112">
        <f>'Demand Input MP'!G288</f>
        <v>0</v>
      </c>
      <c r="AH575" s="112">
        <f>'Demand Input MP'!H288</f>
        <v>0</v>
      </c>
      <c r="AI575" s="112">
        <f>'Demand Input MP'!I288</f>
        <v>0</v>
      </c>
      <c r="AJ575" s="112">
        <f>'Demand Input MP'!J288</f>
        <v>0</v>
      </c>
      <c r="AK575" s="112">
        <f>'Demand Input MP'!K288</f>
        <v>0</v>
      </c>
      <c r="AL575" s="112">
        <f>'Demand Input MP'!L288</f>
        <v>0</v>
      </c>
      <c r="AM575" s="112">
        <f>'Demand Input MP'!M288</f>
        <v>0</v>
      </c>
      <c r="AN575" s="112">
        <f>'Demand Input MP'!N288</f>
        <v>0</v>
      </c>
      <c r="AQ575" t="str">
        <f>AQ568</f>
        <v/>
      </c>
    </row>
    <row r="576" spans="1:43" ht="14.25" customHeight="1" x14ac:dyDescent="0.25">
      <c r="A576" s="1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  <c r="V576" s="124" t="s">
        <v>94</v>
      </c>
      <c r="W576" s="125">
        <f>IFERROR((1*MIN(MAX(X570,0.5*IF(SUM('Run Rate History'!E60:AD60)&gt;0,(MEDIAN(IF(B570:AA570&gt;0,B570:AA570))+MEDIAN(IF('Run Rate History'!E60:AD60&gt;0,'Run Rate History'!E60:AD60)))/2,MEDIAN(IF(B570:AA570&gt;0,B570:AA570)))),2*IF(SUM('Run Rate History'!E60:AD60)&gt;0,(MEDIAN(IF(B570:AA570&gt;0,B570:AA570))+MEDIAN(IF('Run Rate History'!E60:AD60&gt;0,'Run Rate History'!E60:AD60)))/2,MEDIAN(IF(B570:AA570&gt;0,B570:AA570))))+2*MIN(MAX(Y570,0.5*IF(SUM('Run Rate History'!E60:AD60)&gt;0,(MEDIAN(IF(B570:AA570&gt;0,B570:AA570))+MEDIAN(IF('Run Rate History'!E60:AD60&gt;0,'Run Rate History'!E60:AD60)))/2,MEDIAN(IF(B570:AA570&gt;0,B570:AA570)))),2*IF(SUM('Run Rate History'!E60:AD60)&gt;0,(MEDIAN(IF(B570:AA570&gt;0,B570:AA570))+MEDIAN(IF('Run Rate History'!E60:AD60&gt;0,'Run Rate History'!E60:AD60)))/2,MEDIAN(IF(B570:AA570&gt;0,B570:AA570))))+3*MIN(MAX(Z570,0.5*IF(SUM('Run Rate History'!E60:AD60)&gt;0,(MEDIAN(IF(B570:AA570&gt;0,B570:AA570))+MEDIAN(IF('Run Rate History'!E60:AD60&gt;0,'Run Rate History'!E60:AD60)))/2,MEDIAN(IF(B570:AA570&gt;0,B570:AA570)))),2*IF(SUM('Run Rate History'!E60:AD60)&gt;0,(MEDIAN(IF(B570:AA570&gt;0,B570:AA570))+MEDIAN(IF('Run Rate History'!E60:AD60&gt;0,'Run Rate History'!E60:AD60)))/2,MEDIAN(IF(B570:AA570&gt;0,B570:AA570))))+4*MIN(MAX(AA570,0.5*IF(SUM('Run Rate History'!E60:AD60)&gt;0,(MEDIAN(IF(B570:AA570&gt;0,B570:AA570))+MEDIAN(IF('Run Rate History'!E60:AD60&gt;0,'Run Rate History'!E60:AD60)))/2,MEDIAN(IF(B570:AA570&gt;0,B570:AA570)))),2*IF(SUM('Run Rate History'!E60:AD60)&gt;0,(MEDIAN(IF(B570:AA570&gt;0,B570:AA570))+MEDIAN(IF('Run Rate History'!E60:AD60&gt;0,'Run Rate History'!E60:AD60)))/2,MEDIAN(IF(B570:AA570&gt;0,B570:AA570)))))/10,0)</f>
        <v>1582.7</v>
      </c>
      <c r="X576" s="129" t="s">
        <v>1174</v>
      </c>
      <c r="Y576" s="130">
        <f>IFERROR(VLOOKUP(A568,'Stanje zaliha'!A:E,5,FALSE()),0)</f>
        <v>89222</v>
      </c>
      <c r="Z576" s="131"/>
      <c r="AA576" s="113" t="s">
        <v>1175</v>
      </c>
      <c r="AB576" s="118">
        <f t="shared" ref="AB576:AN576" si="112">SUM(AB572:AB575)</f>
        <v>0</v>
      </c>
      <c r="AC576" s="118">
        <f t="shared" si="112"/>
        <v>0</v>
      </c>
      <c r="AD576" s="118">
        <f t="shared" si="112"/>
        <v>0</v>
      </c>
      <c r="AE576" s="118">
        <f t="shared" si="112"/>
        <v>0</v>
      </c>
      <c r="AF576" s="118">
        <f t="shared" si="112"/>
        <v>0</v>
      </c>
      <c r="AG576" s="118">
        <f t="shared" si="112"/>
        <v>0</v>
      </c>
      <c r="AH576" s="118">
        <f t="shared" si="112"/>
        <v>0</v>
      </c>
      <c r="AI576" s="118">
        <f t="shared" si="112"/>
        <v>0</v>
      </c>
      <c r="AJ576" s="118">
        <f t="shared" si="112"/>
        <v>0</v>
      </c>
      <c r="AK576" s="118">
        <f t="shared" si="112"/>
        <v>0</v>
      </c>
      <c r="AL576" s="118">
        <f t="shared" si="112"/>
        <v>0</v>
      </c>
      <c r="AM576" s="118">
        <f t="shared" si="112"/>
        <v>0</v>
      </c>
      <c r="AN576" s="118">
        <f t="shared" si="112"/>
        <v>0</v>
      </c>
      <c r="AQ576" t="str">
        <f>AQ568</f>
        <v/>
      </c>
    </row>
    <row r="577" spans="1:43" ht="14.25" customHeight="1" x14ac:dyDescent="0.25">
      <c r="A577" s="1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  <c r="V577" s="124" t="s">
        <v>95</v>
      </c>
      <c r="W577" s="125">
        <f>IFERROR(0.6*W576+0.4*W575,0)</f>
        <v>1320.6533333333334</v>
      </c>
      <c r="X577" s="132" t="s">
        <v>1176</v>
      </c>
      <c r="Y577" s="133">
        <f>IFERROR(SUMIF('Popis poslanih narudžbi'!A:A,A568,'Popis poslanih narudžbi'!C:C),0)</f>
        <v>0</v>
      </c>
      <c r="Z577" s="131"/>
      <c r="AA577" s="134" t="s">
        <v>1177</v>
      </c>
      <c r="AB577" s="118">
        <f t="shared" ref="AB577:AN577" si="113">AB570+AB576</f>
        <v>1573</v>
      </c>
      <c r="AC577" s="118">
        <f t="shared" si="113"/>
        <v>1573</v>
      </c>
      <c r="AD577" s="118">
        <f t="shared" si="113"/>
        <v>1573</v>
      </c>
      <c r="AE577" s="118">
        <f t="shared" si="113"/>
        <v>1573</v>
      </c>
      <c r="AF577" s="118">
        <f t="shared" si="113"/>
        <v>1573</v>
      </c>
      <c r="AG577" s="118">
        <f t="shared" si="113"/>
        <v>1573</v>
      </c>
      <c r="AH577" s="118">
        <f t="shared" si="113"/>
        <v>1573</v>
      </c>
      <c r="AI577" s="118">
        <f t="shared" si="113"/>
        <v>1573</v>
      </c>
      <c r="AJ577" s="118">
        <f t="shared" si="113"/>
        <v>1573</v>
      </c>
      <c r="AK577" s="118">
        <f t="shared" si="113"/>
        <v>1573</v>
      </c>
      <c r="AL577" s="118">
        <f t="shared" si="113"/>
        <v>1573</v>
      </c>
      <c r="AM577" s="118">
        <f t="shared" si="113"/>
        <v>1573</v>
      </c>
      <c r="AN577" s="118">
        <f t="shared" si="113"/>
        <v>1573</v>
      </c>
      <c r="AQ577" t="str">
        <f>AQ568</f>
        <v/>
      </c>
    </row>
    <row r="578" spans="1:43" ht="14.25" customHeight="1" x14ac:dyDescent="0.25">
      <c r="A578" s="107" t="str">
        <f>'Run Rate'!A61</f>
        <v>POL09724</v>
      </c>
      <c r="B578" s="135" t="str">
        <f>'Run Rate'!B61</f>
        <v>Polleo 50% Protein Bar 50g Choco Crisp</v>
      </c>
      <c r="C578" s="135" t="str">
        <f>'Run Rate'!C61</f>
        <v>RTD &amp; SNACKS</v>
      </c>
      <c r="D578" s="135" t="str">
        <f>'Run Rate'!D61</f>
        <v>01 GOLD</v>
      </c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  <c r="AA578" s="122"/>
      <c r="AB578" s="122"/>
      <c r="AC578" s="122"/>
      <c r="AD578" s="122"/>
      <c r="AE578" s="122"/>
      <c r="AF578" s="122"/>
      <c r="AG578" s="122"/>
      <c r="AH578" s="122"/>
      <c r="AI578" s="122"/>
      <c r="AJ578" s="122"/>
      <c r="AK578" s="122"/>
      <c r="AL578" s="122"/>
      <c r="AM578" s="122"/>
      <c r="AN578" s="122"/>
      <c r="AQ578" t="str">
        <f>IF(AND(OR($B$1="ALL",$B$1=C578),OR($E$1="ALL",$E$1=D578),OR($B$2="ALL",$B$2=A578),OR($E$2="ALL",IFERROR(SEARCH($E$2,B578),0)&gt;0)),"MATCH","")</f>
        <v/>
      </c>
    </row>
    <row r="579" spans="1:43" ht="14.25" customHeight="1" x14ac:dyDescent="0.25">
      <c r="A579" s="108" t="s">
        <v>1137</v>
      </c>
      <c r="B579" s="136" t="s">
        <v>1138</v>
      </c>
      <c r="C579" s="136" t="s">
        <v>1139</v>
      </c>
      <c r="D579" s="136" t="s">
        <v>1140</v>
      </c>
      <c r="E579" s="136" t="s">
        <v>1141</v>
      </c>
      <c r="F579" s="136" t="s">
        <v>1142</v>
      </c>
      <c r="G579" s="136" t="s">
        <v>1143</v>
      </c>
      <c r="H579" s="136" t="s">
        <v>1144</v>
      </c>
      <c r="I579" s="136" t="s">
        <v>1145</v>
      </c>
      <c r="J579" s="136" t="s">
        <v>1146</v>
      </c>
      <c r="K579" s="136" t="s">
        <v>1147</v>
      </c>
      <c r="L579" s="136" t="s">
        <v>1148</v>
      </c>
      <c r="M579" s="136" t="s">
        <v>1149</v>
      </c>
      <c r="N579" s="136" t="s">
        <v>1150</v>
      </c>
      <c r="O579" s="136" t="s">
        <v>1151</v>
      </c>
      <c r="P579" s="136" t="s">
        <v>1152</v>
      </c>
      <c r="Q579" s="136" t="s">
        <v>1153</v>
      </c>
      <c r="R579" s="136" t="s">
        <v>1154</v>
      </c>
      <c r="S579" s="136" t="s">
        <v>1155</v>
      </c>
      <c r="T579" s="136" t="s">
        <v>1156</v>
      </c>
      <c r="U579" s="136" t="s">
        <v>1157</v>
      </c>
      <c r="V579" s="136" t="s">
        <v>1158</v>
      </c>
      <c r="W579" s="136" t="s">
        <v>1159</v>
      </c>
      <c r="X579" s="136" t="s">
        <v>1160</v>
      </c>
      <c r="Y579" s="136" t="s">
        <v>1161</v>
      </c>
      <c r="Z579" s="136" t="s">
        <v>1162</v>
      </c>
      <c r="AA579" s="136" t="s">
        <v>1163</v>
      </c>
      <c r="AB579" s="137" t="s">
        <v>156</v>
      </c>
      <c r="AC579" s="137" t="s">
        <v>157</v>
      </c>
      <c r="AD579" s="137" t="s">
        <v>158</v>
      </c>
      <c r="AE579" s="137" t="s">
        <v>139</v>
      </c>
      <c r="AF579" s="138" t="s">
        <v>140</v>
      </c>
      <c r="AG579" s="138" t="s">
        <v>141</v>
      </c>
      <c r="AH579" s="138" t="s">
        <v>142</v>
      </c>
      <c r="AI579" s="138" t="s">
        <v>143</v>
      </c>
      <c r="AJ579" s="139" t="s">
        <v>144</v>
      </c>
      <c r="AK579" s="139" t="s">
        <v>145</v>
      </c>
      <c r="AL579" s="139" t="s">
        <v>146</v>
      </c>
      <c r="AM579" s="140" t="s">
        <v>147</v>
      </c>
      <c r="AN579" s="140" t="s">
        <v>148</v>
      </c>
      <c r="AQ579" t="str">
        <f>AQ578</f>
        <v/>
      </c>
    </row>
    <row r="580" spans="1:43" ht="14.25" customHeight="1" x14ac:dyDescent="0.25">
      <c r="A580" s="99" t="s">
        <v>1164</v>
      </c>
      <c r="B580" s="112">
        <f>'Run Rate'!E61</f>
        <v>4060</v>
      </c>
      <c r="C580" s="112">
        <f>'Run Rate'!F61</f>
        <v>1353</v>
      </c>
      <c r="D580" s="112">
        <f>'Run Rate'!G61</f>
        <v>2061</v>
      </c>
      <c r="E580" s="112">
        <f>'Run Rate'!H61</f>
        <v>1438</v>
      </c>
      <c r="F580" s="112">
        <f>'Run Rate'!I61</f>
        <v>3245</v>
      </c>
      <c r="G580" s="112">
        <f>'Run Rate'!J61</f>
        <v>1306</v>
      </c>
      <c r="H580" s="112">
        <f>'Run Rate'!K61</f>
        <v>3427</v>
      </c>
      <c r="I580" s="112">
        <f>'Run Rate'!L61</f>
        <v>2096</v>
      </c>
      <c r="J580" s="112">
        <f>'Run Rate'!M61</f>
        <v>2563</v>
      </c>
      <c r="K580" s="112">
        <f>'Run Rate'!N61</f>
        <v>1946</v>
      </c>
      <c r="L580" s="112">
        <f>'Run Rate'!O61</f>
        <v>3012</v>
      </c>
      <c r="M580" s="112">
        <f>'Run Rate'!P61</f>
        <v>826</v>
      </c>
      <c r="N580" s="112">
        <f>'Run Rate'!Q61</f>
        <v>557</v>
      </c>
      <c r="O580" s="112">
        <f>'Run Rate'!R61</f>
        <v>652</v>
      </c>
      <c r="P580" s="112">
        <f>'Run Rate'!S61</f>
        <v>123</v>
      </c>
      <c r="Q580" s="112">
        <f>'Run Rate'!T61</f>
        <v>1421</v>
      </c>
      <c r="R580" s="112">
        <f>'Run Rate'!U61</f>
        <v>432</v>
      </c>
      <c r="S580" s="112">
        <f>'Run Rate'!V61</f>
        <v>1487</v>
      </c>
      <c r="T580" s="112">
        <f>'Run Rate'!W61</f>
        <v>1855</v>
      </c>
      <c r="U580" s="112">
        <f>'Run Rate'!X61</f>
        <v>2731</v>
      </c>
      <c r="V580" s="112">
        <f>'Run Rate'!Y61</f>
        <v>1220</v>
      </c>
      <c r="W580" s="112">
        <f>'Run Rate'!Z61</f>
        <v>1591</v>
      </c>
      <c r="X580" s="112">
        <f>'Run Rate'!AA61</f>
        <v>2096</v>
      </c>
      <c r="Y580" s="112">
        <f>'Run Rate'!AB61</f>
        <v>1231</v>
      </c>
      <c r="Z580" s="112">
        <f>'Run Rate'!AC61</f>
        <v>1000</v>
      </c>
      <c r="AA580" s="112">
        <f>'Run Rate'!AD61</f>
        <v>1507</v>
      </c>
      <c r="AB580" s="113">
        <v>1509</v>
      </c>
      <c r="AC580" s="112">
        <v>1534</v>
      </c>
      <c r="AD580" s="112">
        <v>1556</v>
      </c>
      <c r="AE580" s="112">
        <v>1574</v>
      </c>
      <c r="AF580" s="112">
        <v>1431</v>
      </c>
      <c r="AG580" s="112">
        <v>1442</v>
      </c>
      <c r="AH580" s="112">
        <v>1614</v>
      </c>
      <c r="AI580" s="112">
        <v>1623</v>
      </c>
      <c r="AJ580" s="112">
        <v>1468</v>
      </c>
      <c r="AK580" s="112">
        <v>1475</v>
      </c>
      <c r="AL580" s="112">
        <v>1480</v>
      </c>
      <c r="AM580" s="112">
        <v>1484</v>
      </c>
      <c r="AN580" s="112">
        <v>1488</v>
      </c>
      <c r="AQ580" t="str">
        <f>AQ578</f>
        <v/>
      </c>
    </row>
    <row r="581" spans="1:43" ht="14.25" customHeight="1" x14ac:dyDescent="0.25">
      <c r="A581" s="99" t="s">
        <v>1165</v>
      </c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5"/>
      <c r="X581" s="115"/>
      <c r="Y581" s="115"/>
      <c r="Z581" s="115"/>
      <c r="AA581" s="112" t="s">
        <v>1166</v>
      </c>
      <c r="AB581" s="113"/>
      <c r="AC581" s="112"/>
      <c r="AD581" s="112"/>
      <c r="AE581" s="112"/>
      <c r="AF581" s="112"/>
      <c r="AG581" s="112"/>
      <c r="AH581" s="112"/>
      <c r="AI581" s="112"/>
      <c r="AJ581" s="112"/>
      <c r="AK581" s="112"/>
      <c r="AL581" s="112"/>
      <c r="AM581" s="112"/>
      <c r="AN581" s="112"/>
      <c r="AQ581" t="str">
        <f>AQ578</f>
        <v/>
      </c>
    </row>
    <row r="582" spans="1:43" ht="14.25" customHeight="1" x14ac:dyDescent="0.25">
      <c r="A582" s="99" t="s">
        <v>1167</v>
      </c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5"/>
      <c r="X582" s="116"/>
      <c r="Y582" s="117"/>
      <c r="Z582" s="115"/>
      <c r="AA582" s="112" t="s">
        <v>1168</v>
      </c>
      <c r="AB582" s="113">
        <f>'Demand Input VP'!B294</f>
        <v>0</v>
      </c>
      <c r="AC582" s="112">
        <f>'Demand Input VP'!C294</f>
        <v>0</v>
      </c>
      <c r="AD582" s="112">
        <f>'Demand Input VP'!D294</f>
        <v>0</v>
      </c>
      <c r="AE582" s="112">
        <f>'Demand Input VP'!E294</f>
        <v>0</v>
      </c>
      <c r="AF582" s="112">
        <f>'Demand Input VP'!F294</f>
        <v>1005</v>
      </c>
      <c r="AG582" s="112">
        <f>'Demand Input VP'!G294</f>
        <v>300</v>
      </c>
      <c r="AH582" s="112">
        <f>'Demand Input VP'!H294</f>
        <v>0</v>
      </c>
      <c r="AI582" s="112">
        <f>'Demand Input VP'!I294</f>
        <v>0</v>
      </c>
      <c r="AJ582" s="112">
        <f>'Demand Input VP'!J294</f>
        <v>0</v>
      </c>
      <c r="AK582" s="112">
        <f>'Demand Input VP'!K294</f>
        <v>0</v>
      </c>
      <c r="AL582" s="112">
        <f>'Demand Input VP'!L294</f>
        <v>0</v>
      </c>
      <c r="AM582" s="112">
        <f>'Demand Input VP'!M294</f>
        <v>0</v>
      </c>
      <c r="AN582" s="112">
        <f>'Demand Input VP'!N294</f>
        <v>0</v>
      </c>
      <c r="AQ582" t="str">
        <f>AQ578</f>
        <v/>
      </c>
    </row>
    <row r="583" spans="1:43" ht="14.25" customHeight="1" x14ac:dyDescent="0.25">
      <c r="A583" s="99" t="s">
        <v>1169</v>
      </c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5"/>
      <c r="X583" s="116"/>
      <c r="Y583" s="117"/>
      <c r="Z583" s="119"/>
      <c r="AA583" s="120" t="s">
        <v>1170</v>
      </c>
      <c r="AB583" s="121">
        <f>'Demand Input VP'!B293</f>
        <v>0</v>
      </c>
      <c r="AC583" s="120">
        <f>'Demand Input VP'!C293</f>
        <v>0</v>
      </c>
      <c r="AD583" s="120">
        <f>'Demand Input VP'!D293</f>
        <v>0</v>
      </c>
      <c r="AE583" s="120">
        <f>'Demand Input VP'!E293</f>
        <v>0</v>
      </c>
      <c r="AF583" s="120">
        <f>'Demand Input VP'!F293</f>
        <v>0</v>
      </c>
      <c r="AG583" s="120">
        <f>'Demand Input VP'!G293</f>
        <v>0</v>
      </c>
      <c r="AH583" s="120">
        <f>'Demand Input VP'!H293</f>
        <v>0</v>
      </c>
      <c r="AI583" s="120">
        <f>'Demand Input VP'!I293</f>
        <v>0</v>
      </c>
      <c r="AJ583" s="120">
        <f>'Demand Input VP'!J293</f>
        <v>45</v>
      </c>
      <c r="AK583" s="120">
        <f>'Demand Input VP'!K293</f>
        <v>45</v>
      </c>
      <c r="AL583" s="120">
        <f>'Demand Input VP'!L293</f>
        <v>45</v>
      </c>
      <c r="AM583" s="120">
        <f>'Demand Input VP'!M293</f>
        <v>45</v>
      </c>
      <c r="AN583" s="120">
        <f>'Demand Input VP'!N293</f>
        <v>45</v>
      </c>
      <c r="AQ583" t="str">
        <f>AQ578</f>
        <v/>
      </c>
    </row>
    <row r="584" spans="1:43" ht="14.25" customHeight="1" x14ac:dyDescent="0.25">
      <c r="A584" s="1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3"/>
      <c r="X584" s="116"/>
      <c r="Y584" s="117"/>
      <c r="Z584" s="123"/>
      <c r="AA584" s="112" t="s">
        <v>1171</v>
      </c>
      <c r="AB584" s="113">
        <f>'Demand Input MP'!B294</f>
        <v>0</v>
      </c>
      <c r="AC584" s="112">
        <f>'Demand Input MP'!C294</f>
        <v>0</v>
      </c>
      <c r="AD584" s="112">
        <f>'Demand Input MP'!D294</f>
        <v>0</v>
      </c>
      <c r="AE584" s="112">
        <f>'Demand Input MP'!E294</f>
        <v>0</v>
      </c>
      <c r="AF584" s="112">
        <f>'Demand Input MP'!F294</f>
        <v>0</v>
      </c>
      <c r="AG584" s="112">
        <f>'Demand Input MP'!G294</f>
        <v>0</v>
      </c>
      <c r="AH584" s="112">
        <f>'Demand Input MP'!H294</f>
        <v>0</v>
      </c>
      <c r="AI584" s="112">
        <f>'Demand Input MP'!I294</f>
        <v>0</v>
      </c>
      <c r="AJ584" s="112">
        <f>'Demand Input MP'!J294</f>
        <v>0</v>
      </c>
      <c r="AK584" s="112">
        <f>'Demand Input MP'!K294</f>
        <v>0</v>
      </c>
      <c r="AL584" s="112">
        <f>'Demand Input MP'!L294</f>
        <v>0</v>
      </c>
      <c r="AM584" s="112">
        <f>'Demand Input MP'!M294</f>
        <v>0</v>
      </c>
      <c r="AN584" s="112">
        <f>'Demand Input MP'!N294</f>
        <v>0</v>
      </c>
      <c r="AQ584" t="str">
        <f>AQ578</f>
        <v/>
      </c>
    </row>
    <row r="585" spans="1:43" ht="14.25" customHeight="1" x14ac:dyDescent="0.25">
      <c r="A585" s="1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4" t="s">
        <v>91</v>
      </c>
      <c r="W585" s="125">
        <f>IFERROR(IF(SUM('Run Rate History'!E61:AD61)&gt;0,(SUMPRODUCT((B580:AA580&gt;=PERCENTILE(B580:AA580,0.1))*(B580:AA580&lt;=PERCENTILE(B580:AA580,0.9))*B580:AA580)+SUMPRODUCT(('Run Rate History'!E61:AD61&gt;=PERCENTILE(B580:AA580,0.1))*('Run Rate History'!E61:AD61&lt;=PERCENTILE(B580:AA580,0.9))*'Run Rate History'!E61:AD61))/(SUMPRODUCT((B580:AA580&gt;=PERCENTILE(B580:AA580,0.1))*(B580:AA580&lt;=PERCENTILE(B580:AA580,0.9))*1)+SUMPRODUCT(('Run Rate History'!E61:AD61&gt;=PERCENTILE(B580:AA580,0.1))*('Run Rate History'!E61:AD61&lt;=PERCENTILE(B580:AA580,0.9))*1)),TRIMMEAN(B580:AA580,0.15)),0)</f>
        <v>1764.1</v>
      </c>
      <c r="X585" s="126" t="s">
        <v>1172</v>
      </c>
      <c r="Y585" s="127">
        <f>SUM(B580:AA580)/26</f>
        <v>1739.8461538461538</v>
      </c>
      <c r="Z585" s="128"/>
      <c r="AA585" s="112" t="s">
        <v>1173</v>
      </c>
      <c r="AB585" s="113">
        <f>'Demand Input MP'!B293</f>
        <v>0</v>
      </c>
      <c r="AC585" s="112">
        <f>'Demand Input MP'!C293</f>
        <v>0</v>
      </c>
      <c r="AD585" s="112">
        <f>'Demand Input MP'!D293</f>
        <v>0</v>
      </c>
      <c r="AE585" s="112">
        <f>'Demand Input MP'!E293</f>
        <v>0</v>
      </c>
      <c r="AF585" s="112">
        <f>'Demand Input MP'!F293</f>
        <v>0</v>
      </c>
      <c r="AG585" s="112">
        <f>'Demand Input MP'!G293</f>
        <v>0</v>
      </c>
      <c r="AH585" s="112">
        <f>'Demand Input MP'!H293</f>
        <v>0</v>
      </c>
      <c r="AI585" s="112">
        <f>'Demand Input MP'!I293</f>
        <v>0</v>
      </c>
      <c r="AJ585" s="112">
        <f>'Demand Input MP'!J293</f>
        <v>0</v>
      </c>
      <c r="AK585" s="112">
        <f>'Demand Input MP'!K293</f>
        <v>0</v>
      </c>
      <c r="AL585" s="112">
        <f>'Demand Input MP'!L293</f>
        <v>0</v>
      </c>
      <c r="AM585" s="112">
        <f>'Demand Input MP'!M293</f>
        <v>0</v>
      </c>
      <c r="AN585" s="112">
        <f>'Demand Input MP'!N293</f>
        <v>0</v>
      </c>
      <c r="AQ585" t="str">
        <f>AQ578</f>
        <v/>
      </c>
    </row>
    <row r="586" spans="1:43" ht="14.25" customHeight="1" x14ac:dyDescent="0.25">
      <c r="A586" s="1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4" t="s">
        <v>94</v>
      </c>
      <c r="W586" s="125">
        <f>IFERROR((1*MIN(MAX(X580,0.5*IF(SUM('Run Rate History'!E61:AD61)&gt;0,(MEDIAN(IF(B580:AA580&gt;0,B580:AA580))+MEDIAN(IF('Run Rate History'!E61:AD61&gt;0,'Run Rate History'!E61:AD61)))/2,MEDIAN(IF(B580:AA580&gt;0,B580:AA580)))),2*IF(SUM('Run Rate History'!E61:AD61)&gt;0,(MEDIAN(IF(B580:AA580&gt;0,B580:AA580))+MEDIAN(IF('Run Rate History'!E61:AD61&gt;0,'Run Rate History'!E61:AD61)))/2,MEDIAN(IF(B580:AA580&gt;0,B580:AA580))))+2*MIN(MAX(Y580,0.5*IF(SUM('Run Rate History'!E61:AD61)&gt;0,(MEDIAN(IF(B580:AA580&gt;0,B580:AA580))+MEDIAN(IF('Run Rate History'!E61:AD61&gt;0,'Run Rate History'!E61:AD61)))/2,MEDIAN(IF(B580:AA580&gt;0,B580:AA580)))),2*IF(SUM('Run Rate History'!E61:AD61)&gt;0,(MEDIAN(IF(B580:AA580&gt;0,B580:AA580))+MEDIAN(IF('Run Rate History'!E61:AD61&gt;0,'Run Rate History'!E61:AD61)))/2,MEDIAN(IF(B580:AA580&gt;0,B580:AA580))))+3*MIN(MAX(Z580,0.5*IF(SUM('Run Rate History'!E61:AD61)&gt;0,(MEDIAN(IF(B580:AA580&gt;0,B580:AA580))+MEDIAN(IF('Run Rate History'!E61:AD61&gt;0,'Run Rate History'!E61:AD61)))/2,MEDIAN(IF(B580:AA580&gt;0,B580:AA580)))),2*IF(SUM('Run Rate History'!E61:AD61)&gt;0,(MEDIAN(IF(B580:AA580&gt;0,B580:AA580))+MEDIAN(IF('Run Rate History'!E61:AD61&gt;0,'Run Rate History'!E61:AD61)))/2,MEDIAN(IF(B580:AA580&gt;0,B580:AA580))))+4*MIN(MAX(AA580,0.5*IF(SUM('Run Rate History'!E61:AD61)&gt;0,(MEDIAN(IF(B580:AA580&gt;0,B580:AA580))+MEDIAN(IF('Run Rate History'!E61:AD61&gt;0,'Run Rate History'!E61:AD61)))/2,MEDIAN(IF(B580:AA580&gt;0,B580:AA580)))),2*IF(SUM('Run Rate History'!E61:AD61)&gt;0,(MEDIAN(IF(B580:AA580&gt;0,B580:AA580))+MEDIAN(IF('Run Rate History'!E61:AD61&gt;0,'Run Rate History'!E61:AD61)))/2,MEDIAN(IF(B580:AA580&gt;0,B580:AA580)))))/10,0)</f>
        <v>1358.6</v>
      </c>
      <c r="X586" s="129" t="s">
        <v>1174</v>
      </c>
      <c r="Y586" s="130">
        <f>IFERROR(VLOOKUP(A578,'Stanje zaliha'!A:E,5,FALSE()),0)</f>
        <v>41762</v>
      </c>
      <c r="Z586" s="131"/>
      <c r="AA586" s="113" t="s">
        <v>1175</v>
      </c>
      <c r="AB586" s="118">
        <f t="shared" ref="AB586:AN586" si="114">SUM(AB582:AB585)</f>
        <v>0</v>
      </c>
      <c r="AC586" s="118">
        <f t="shared" si="114"/>
        <v>0</v>
      </c>
      <c r="AD586" s="118">
        <f t="shared" si="114"/>
        <v>0</v>
      </c>
      <c r="AE586" s="118">
        <f t="shared" si="114"/>
        <v>0</v>
      </c>
      <c r="AF586" s="118">
        <f t="shared" si="114"/>
        <v>1005</v>
      </c>
      <c r="AG586" s="118">
        <f t="shared" si="114"/>
        <v>300</v>
      </c>
      <c r="AH586" s="118">
        <f t="shared" si="114"/>
        <v>0</v>
      </c>
      <c r="AI586" s="118">
        <f t="shared" si="114"/>
        <v>0</v>
      </c>
      <c r="AJ586" s="118">
        <f t="shared" si="114"/>
        <v>45</v>
      </c>
      <c r="AK586" s="118">
        <f t="shared" si="114"/>
        <v>45</v>
      </c>
      <c r="AL586" s="118">
        <f t="shared" si="114"/>
        <v>45</v>
      </c>
      <c r="AM586" s="118">
        <f t="shared" si="114"/>
        <v>45</v>
      </c>
      <c r="AN586" s="118">
        <f t="shared" si="114"/>
        <v>45</v>
      </c>
      <c r="AQ586" t="str">
        <f>AQ578</f>
        <v/>
      </c>
    </row>
    <row r="587" spans="1:43" ht="14.25" customHeight="1" x14ac:dyDescent="0.25">
      <c r="A587" s="1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  <c r="V587" s="124" t="s">
        <v>95</v>
      </c>
      <c r="W587" s="125">
        <f>IFERROR(0.6*W586+0.4*W585,0)</f>
        <v>1520.8</v>
      </c>
      <c r="X587" s="132" t="s">
        <v>1176</v>
      </c>
      <c r="Y587" s="133">
        <f>IFERROR(SUMIF('Popis poslanih narudžbi'!A:A,A578,'Popis poslanih narudžbi'!C:C),0)</f>
        <v>0</v>
      </c>
      <c r="Z587" s="131"/>
      <c r="AA587" s="134" t="s">
        <v>1177</v>
      </c>
      <c r="AB587" s="118">
        <f t="shared" ref="AB587:AN587" si="115">AB580+AB586</f>
        <v>1509</v>
      </c>
      <c r="AC587" s="118">
        <f t="shared" si="115"/>
        <v>1534</v>
      </c>
      <c r="AD587" s="118">
        <f t="shared" si="115"/>
        <v>1556</v>
      </c>
      <c r="AE587" s="118">
        <f t="shared" si="115"/>
        <v>1574</v>
      </c>
      <c r="AF587" s="118">
        <f t="shared" si="115"/>
        <v>2436</v>
      </c>
      <c r="AG587" s="118">
        <f t="shared" si="115"/>
        <v>1742</v>
      </c>
      <c r="AH587" s="118">
        <f t="shared" si="115"/>
        <v>1614</v>
      </c>
      <c r="AI587" s="118">
        <f t="shared" si="115"/>
        <v>1623</v>
      </c>
      <c r="AJ587" s="118">
        <f t="shared" si="115"/>
        <v>1513</v>
      </c>
      <c r="AK587" s="118">
        <f t="shared" si="115"/>
        <v>1520</v>
      </c>
      <c r="AL587" s="118">
        <f t="shared" si="115"/>
        <v>1525</v>
      </c>
      <c r="AM587" s="118">
        <f t="shared" si="115"/>
        <v>1529</v>
      </c>
      <c r="AN587" s="118">
        <f t="shared" si="115"/>
        <v>1533</v>
      </c>
      <c r="AQ587" t="str">
        <f>AQ578</f>
        <v/>
      </c>
    </row>
    <row r="588" spans="1:43" ht="14.25" customHeight="1" x14ac:dyDescent="0.25">
      <c r="A588" s="107" t="str">
        <f>'Run Rate'!A62</f>
        <v>POL09894</v>
      </c>
      <c r="B588" s="135" t="str">
        <f>'Run Rate'!B62</f>
        <v>Polleo 1st Whey 454g White Choco Buenissimo</v>
      </c>
      <c r="C588" s="135" t="str">
        <f>'Run Rate'!C62</f>
        <v>PROTEINI</v>
      </c>
      <c r="D588" s="135" t="str">
        <f>'Run Rate'!D62</f>
        <v>01 GOLD</v>
      </c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  <c r="AA588" s="122"/>
      <c r="AB588" s="122"/>
      <c r="AC588" s="122"/>
      <c r="AD588" s="122"/>
      <c r="AE588" s="122"/>
      <c r="AF588" s="122"/>
      <c r="AG588" s="122"/>
      <c r="AH588" s="122"/>
      <c r="AI588" s="122"/>
      <c r="AJ588" s="122"/>
      <c r="AK588" s="122"/>
      <c r="AL588" s="122"/>
      <c r="AM588" s="122"/>
      <c r="AN588" s="122"/>
      <c r="AQ588" t="str">
        <f>IF(AND(OR($B$1="ALL",$B$1=C588),OR($E$1="ALL",$E$1=D588),OR($B$2="ALL",$B$2=A588),OR($E$2="ALL",IFERROR(SEARCH($E$2,B588),0)&gt;0)),"MATCH","")</f>
        <v/>
      </c>
    </row>
    <row r="589" spans="1:43" ht="14.25" customHeight="1" x14ac:dyDescent="0.25">
      <c r="A589" s="108" t="s">
        <v>1137</v>
      </c>
      <c r="B589" s="136" t="s">
        <v>1138</v>
      </c>
      <c r="C589" s="136" t="s">
        <v>1139</v>
      </c>
      <c r="D589" s="136" t="s">
        <v>1140</v>
      </c>
      <c r="E589" s="136" t="s">
        <v>1141</v>
      </c>
      <c r="F589" s="136" t="s">
        <v>1142</v>
      </c>
      <c r="G589" s="136" t="s">
        <v>1143</v>
      </c>
      <c r="H589" s="136" t="s">
        <v>1144</v>
      </c>
      <c r="I589" s="136" t="s">
        <v>1145</v>
      </c>
      <c r="J589" s="136" t="s">
        <v>1146</v>
      </c>
      <c r="K589" s="136" t="s">
        <v>1147</v>
      </c>
      <c r="L589" s="136" t="s">
        <v>1148</v>
      </c>
      <c r="M589" s="136" t="s">
        <v>1149</v>
      </c>
      <c r="N589" s="136" t="s">
        <v>1150</v>
      </c>
      <c r="O589" s="136" t="s">
        <v>1151</v>
      </c>
      <c r="P589" s="136" t="s">
        <v>1152</v>
      </c>
      <c r="Q589" s="136" t="s">
        <v>1153</v>
      </c>
      <c r="R589" s="136" t="s">
        <v>1154</v>
      </c>
      <c r="S589" s="136" t="s">
        <v>1155</v>
      </c>
      <c r="T589" s="136" t="s">
        <v>1156</v>
      </c>
      <c r="U589" s="136" t="s">
        <v>1157</v>
      </c>
      <c r="V589" s="136" t="s">
        <v>1158</v>
      </c>
      <c r="W589" s="136" t="s">
        <v>1159</v>
      </c>
      <c r="X589" s="136" t="s">
        <v>1160</v>
      </c>
      <c r="Y589" s="136" t="s">
        <v>1161</v>
      </c>
      <c r="Z589" s="136" t="s">
        <v>1162</v>
      </c>
      <c r="AA589" s="136" t="s">
        <v>1163</v>
      </c>
      <c r="AB589" s="137" t="s">
        <v>156</v>
      </c>
      <c r="AC589" s="137" t="s">
        <v>157</v>
      </c>
      <c r="AD589" s="137" t="s">
        <v>158</v>
      </c>
      <c r="AE589" s="137" t="s">
        <v>139</v>
      </c>
      <c r="AF589" s="138" t="s">
        <v>140</v>
      </c>
      <c r="AG589" s="138" t="s">
        <v>141</v>
      </c>
      <c r="AH589" s="138" t="s">
        <v>142</v>
      </c>
      <c r="AI589" s="138" t="s">
        <v>143</v>
      </c>
      <c r="AJ589" s="139" t="s">
        <v>144</v>
      </c>
      <c r="AK589" s="139" t="s">
        <v>145</v>
      </c>
      <c r="AL589" s="139" t="s">
        <v>146</v>
      </c>
      <c r="AM589" s="140" t="s">
        <v>147</v>
      </c>
      <c r="AN589" s="140" t="s">
        <v>148</v>
      </c>
      <c r="AQ589" t="str">
        <f>AQ588</f>
        <v/>
      </c>
    </row>
    <row r="590" spans="1:43" ht="14.25" customHeight="1" x14ac:dyDescent="0.25">
      <c r="A590" s="99" t="s">
        <v>1164</v>
      </c>
      <c r="B590" s="112">
        <f>'Run Rate'!E62</f>
        <v>196</v>
      </c>
      <c r="C590" s="112">
        <f>'Run Rate'!F62</f>
        <v>308</v>
      </c>
      <c r="D590" s="112">
        <f>'Run Rate'!G62</f>
        <v>311</v>
      </c>
      <c r="E590" s="112">
        <f>'Run Rate'!H62</f>
        <v>228</v>
      </c>
      <c r="F590" s="112">
        <f>'Run Rate'!I62</f>
        <v>144</v>
      </c>
      <c r="G590" s="112">
        <f>'Run Rate'!J62</f>
        <v>63</v>
      </c>
      <c r="H590" s="112">
        <f>'Run Rate'!K62</f>
        <v>59</v>
      </c>
      <c r="I590" s="112">
        <f>'Run Rate'!L62</f>
        <v>67</v>
      </c>
      <c r="J590" s="112">
        <f>'Run Rate'!M62</f>
        <v>28</v>
      </c>
      <c r="K590" s="112">
        <f>'Run Rate'!N62</f>
        <v>45</v>
      </c>
      <c r="L590" s="112">
        <f>'Run Rate'!O62</f>
        <v>32</v>
      </c>
      <c r="M590" s="112">
        <f>'Run Rate'!P62</f>
        <v>57</v>
      </c>
      <c r="N590" s="112">
        <f>'Run Rate'!Q62</f>
        <v>48</v>
      </c>
      <c r="O590" s="112">
        <f>'Run Rate'!R62</f>
        <v>28</v>
      </c>
      <c r="P590" s="112">
        <f>'Run Rate'!S62</f>
        <v>13</v>
      </c>
      <c r="Q590" s="112">
        <f>'Run Rate'!T62</f>
        <v>300</v>
      </c>
      <c r="R590" s="112">
        <f>'Run Rate'!U62</f>
        <v>31</v>
      </c>
      <c r="S590" s="112">
        <f>'Run Rate'!V62</f>
        <v>52</v>
      </c>
      <c r="T590" s="112">
        <f>'Run Rate'!W62</f>
        <v>41</v>
      </c>
      <c r="U590" s="112">
        <f>'Run Rate'!X62</f>
        <v>343</v>
      </c>
      <c r="V590" s="112">
        <f>'Run Rate'!Y62</f>
        <v>362</v>
      </c>
      <c r="W590" s="112">
        <f>'Run Rate'!Z62</f>
        <v>333</v>
      </c>
      <c r="X590" s="112">
        <f>'Run Rate'!AA62</f>
        <v>316</v>
      </c>
      <c r="Y590" s="112">
        <f>'Run Rate'!AB62</f>
        <v>132</v>
      </c>
      <c r="Z590" s="112">
        <f>'Run Rate'!AC62</f>
        <v>104</v>
      </c>
      <c r="AA590" s="112">
        <f>'Run Rate'!AD62</f>
        <v>163</v>
      </c>
      <c r="AB590" s="113">
        <v>133</v>
      </c>
      <c r="AC590" s="112">
        <v>133</v>
      </c>
      <c r="AD590" s="112">
        <v>133</v>
      </c>
      <c r="AE590" s="112">
        <v>133</v>
      </c>
      <c r="AF590" s="112">
        <v>133</v>
      </c>
      <c r="AG590" s="112">
        <v>119</v>
      </c>
      <c r="AH590" s="112">
        <v>119</v>
      </c>
      <c r="AI590" s="112">
        <v>119</v>
      </c>
      <c r="AJ590" s="112">
        <v>119</v>
      </c>
      <c r="AK590" s="112">
        <v>119</v>
      </c>
      <c r="AL590" s="112">
        <v>119</v>
      </c>
      <c r="AM590" s="112">
        <v>119</v>
      </c>
      <c r="AN590" s="112">
        <v>119</v>
      </c>
      <c r="AQ590" t="str">
        <f>AQ588</f>
        <v/>
      </c>
    </row>
    <row r="591" spans="1:43" ht="14.25" customHeight="1" x14ac:dyDescent="0.25">
      <c r="A591" s="99" t="s">
        <v>1165</v>
      </c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5"/>
      <c r="X591" s="115"/>
      <c r="Y591" s="115"/>
      <c r="Z591" s="115"/>
      <c r="AA591" s="112" t="s">
        <v>1166</v>
      </c>
      <c r="AB591" s="113"/>
      <c r="AC591" s="112"/>
      <c r="AD591" s="112"/>
      <c r="AE591" s="112"/>
      <c r="AF591" s="112"/>
      <c r="AG591" s="112"/>
      <c r="AH591" s="112"/>
      <c r="AI591" s="112"/>
      <c r="AJ591" s="112"/>
      <c r="AK591" s="112"/>
      <c r="AL591" s="112"/>
      <c r="AM591" s="112"/>
      <c r="AN591" s="112"/>
      <c r="AQ591" t="str">
        <f>AQ588</f>
        <v/>
      </c>
    </row>
    <row r="592" spans="1:43" ht="14.25" customHeight="1" x14ac:dyDescent="0.25">
      <c r="A592" s="99" t="s">
        <v>1167</v>
      </c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5"/>
      <c r="X592" s="116"/>
      <c r="Y592" s="117"/>
      <c r="Z592" s="115"/>
      <c r="AA592" s="112" t="s">
        <v>1168</v>
      </c>
      <c r="AB592" s="113">
        <f>'Demand Input VP'!B299</f>
        <v>0</v>
      </c>
      <c r="AC592" s="112">
        <f>'Demand Input VP'!C299</f>
        <v>0</v>
      </c>
      <c r="AD592" s="112">
        <f>'Demand Input VP'!D299</f>
        <v>0</v>
      </c>
      <c r="AE592" s="112">
        <f>'Demand Input VP'!E299</f>
        <v>0</v>
      </c>
      <c r="AF592" s="112">
        <f>'Demand Input VP'!F299</f>
        <v>0</v>
      </c>
      <c r="AG592" s="112">
        <f>'Demand Input VP'!G299</f>
        <v>180</v>
      </c>
      <c r="AH592" s="112">
        <f>'Demand Input VP'!H299</f>
        <v>180</v>
      </c>
      <c r="AI592" s="112">
        <f>'Demand Input VP'!I299</f>
        <v>180</v>
      </c>
      <c r="AJ592" s="112">
        <f>'Demand Input VP'!J299</f>
        <v>180</v>
      </c>
      <c r="AK592" s="112">
        <f>'Demand Input VP'!K299</f>
        <v>0</v>
      </c>
      <c r="AL592" s="112">
        <f>'Demand Input VP'!L299</f>
        <v>0</v>
      </c>
      <c r="AM592" s="112">
        <f>'Demand Input VP'!M299</f>
        <v>0</v>
      </c>
      <c r="AN592" s="112">
        <f>'Demand Input VP'!N299</f>
        <v>0</v>
      </c>
      <c r="AQ592" t="str">
        <f>AQ588</f>
        <v/>
      </c>
    </row>
    <row r="593" spans="1:43" ht="14.25" customHeight="1" x14ac:dyDescent="0.25">
      <c r="A593" s="99" t="s">
        <v>1169</v>
      </c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5"/>
      <c r="X593" s="116"/>
      <c r="Y593" s="117"/>
      <c r="Z593" s="119"/>
      <c r="AA593" s="120" t="s">
        <v>1170</v>
      </c>
      <c r="AB593" s="121">
        <f>'Demand Input VP'!B298</f>
        <v>0</v>
      </c>
      <c r="AC593" s="120">
        <f>'Demand Input VP'!C298</f>
        <v>0</v>
      </c>
      <c r="AD593" s="120">
        <f>'Demand Input VP'!D298</f>
        <v>0</v>
      </c>
      <c r="AE593" s="120">
        <f>'Demand Input VP'!E298</f>
        <v>0</v>
      </c>
      <c r="AF593" s="120">
        <f>'Demand Input VP'!F298</f>
        <v>0</v>
      </c>
      <c r="AG593" s="120">
        <f>'Demand Input VP'!G298</f>
        <v>0</v>
      </c>
      <c r="AH593" s="120">
        <f>'Demand Input VP'!H298</f>
        <v>0</v>
      </c>
      <c r="AI593" s="120">
        <f>'Demand Input VP'!I298</f>
        <v>0</v>
      </c>
      <c r="AJ593" s="120">
        <f>'Demand Input VP'!J298</f>
        <v>0</v>
      </c>
      <c r="AK593" s="120">
        <f>'Demand Input VP'!K298</f>
        <v>0</v>
      </c>
      <c r="AL593" s="120">
        <f>'Demand Input VP'!L298</f>
        <v>0</v>
      </c>
      <c r="AM593" s="120">
        <f>'Demand Input VP'!M298</f>
        <v>18</v>
      </c>
      <c r="AN593" s="120">
        <f>'Demand Input VP'!N298</f>
        <v>18</v>
      </c>
      <c r="AQ593" t="str">
        <f>AQ588</f>
        <v/>
      </c>
    </row>
    <row r="594" spans="1:43" ht="14.25" customHeight="1" x14ac:dyDescent="0.25">
      <c r="A594" s="1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3"/>
      <c r="X594" s="116"/>
      <c r="Y594" s="117"/>
      <c r="Z594" s="123"/>
      <c r="AA594" s="112" t="s">
        <v>1171</v>
      </c>
      <c r="AB594" s="113">
        <f>'Demand Input MP'!B299</f>
        <v>0</v>
      </c>
      <c r="AC594" s="112">
        <f>'Demand Input MP'!C299</f>
        <v>0</v>
      </c>
      <c r="AD594" s="112">
        <f>'Demand Input MP'!D299</f>
        <v>0</v>
      </c>
      <c r="AE594" s="112">
        <f>'Demand Input MP'!E299</f>
        <v>0</v>
      </c>
      <c r="AF594" s="112">
        <f>'Demand Input MP'!F299</f>
        <v>0</v>
      </c>
      <c r="AG594" s="112">
        <f>'Demand Input MP'!G299</f>
        <v>0</v>
      </c>
      <c r="AH594" s="112">
        <f>'Demand Input MP'!H299</f>
        <v>0</v>
      </c>
      <c r="AI594" s="112">
        <f>'Demand Input MP'!I299</f>
        <v>0</v>
      </c>
      <c r="AJ594" s="112">
        <f>'Demand Input MP'!J299</f>
        <v>0</v>
      </c>
      <c r="AK594" s="112">
        <f>'Demand Input MP'!K299</f>
        <v>233</v>
      </c>
      <c r="AL594" s="112">
        <f>'Demand Input MP'!L299</f>
        <v>233</v>
      </c>
      <c r="AM594" s="112">
        <f>'Demand Input MP'!M299</f>
        <v>233</v>
      </c>
      <c r="AN594" s="112">
        <f>'Demand Input MP'!N299</f>
        <v>233</v>
      </c>
      <c r="AQ594" t="str">
        <f>AQ588</f>
        <v/>
      </c>
    </row>
    <row r="595" spans="1:43" ht="14.25" customHeight="1" x14ac:dyDescent="0.25">
      <c r="A595" s="1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4" t="s">
        <v>91</v>
      </c>
      <c r="W595" s="125">
        <f>IFERROR(IF(SUM('Run Rate History'!E62:AD62)&gt;0,(SUMPRODUCT((B590:AA590&gt;=PERCENTILE(B590:AA590,0.1))*(B590:AA590&lt;=PERCENTILE(B590:AA590,0.9))*B590:AA590)+SUMPRODUCT(('Run Rate History'!E62:AD62&gt;=PERCENTILE(B590:AA590,0.1))*('Run Rate History'!E62:AD62&lt;=PERCENTILE(B590:AA590,0.9))*'Run Rate History'!E62:AD62))/(SUMPRODUCT((B590:AA590&gt;=PERCENTILE(B590:AA590,0.1))*(B590:AA590&lt;=PERCENTILE(B590:AA590,0.9))*1)+SUMPRODUCT(('Run Rate History'!E62:AD62&gt;=PERCENTILE(B590:AA590,0.1))*('Run Rate History'!E62:AD62&lt;=PERCENTILE(B590:AA590,0.9))*1)),TRIMMEAN(B590:AA590,0.15)),0)</f>
        <v>119.23255813953489</v>
      </c>
      <c r="X595" s="126" t="s">
        <v>1172</v>
      </c>
      <c r="Y595" s="127">
        <f>SUM(B590:AA590)/26</f>
        <v>146.30769230769232</v>
      </c>
      <c r="Z595" s="128"/>
      <c r="AA595" s="112" t="s">
        <v>1173</v>
      </c>
      <c r="AB595" s="113">
        <f>'Demand Input MP'!B298</f>
        <v>0</v>
      </c>
      <c r="AC595" s="112">
        <f>'Demand Input MP'!C298</f>
        <v>0</v>
      </c>
      <c r="AD595" s="112">
        <f>'Demand Input MP'!D298</f>
        <v>0</v>
      </c>
      <c r="AE595" s="112">
        <f>'Demand Input MP'!E298</f>
        <v>0</v>
      </c>
      <c r="AF595" s="112">
        <f>'Demand Input MP'!F298</f>
        <v>0</v>
      </c>
      <c r="AG595" s="112">
        <f>'Demand Input MP'!G298</f>
        <v>0</v>
      </c>
      <c r="AH595" s="112">
        <f>'Demand Input MP'!H298</f>
        <v>0</v>
      </c>
      <c r="AI595" s="112">
        <f>'Demand Input MP'!I298</f>
        <v>0</v>
      </c>
      <c r="AJ595" s="112">
        <f>'Demand Input MP'!J298</f>
        <v>0</v>
      </c>
      <c r="AK595" s="112">
        <f>'Demand Input MP'!K298</f>
        <v>0</v>
      </c>
      <c r="AL595" s="112">
        <f>'Demand Input MP'!L298</f>
        <v>0</v>
      </c>
      <c r="AM595" s="112">
        <f>'Demand Input MP'!M298</f>
        <v>0</v>
      </c>
      <c r="AN595" s="112">
        <f>'Demand Input MP'!N298</f>
        <v>0</v>
      </c>
      <c r="AQ595" t="str">
        <f>AQ588</f>
        <v/>
      </c>
    </row>
    <row r="596" spans="1:43" ht="14.25" customHeight="1" x14ac:dyDescent="0.25">
      <c r="A596" s="1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4" t="s">
        <v>94</v>
      </c>
      <c r="W596" s="125">
        <f>IFERROR((1*MIN(MAX(X590,0.5*IF(SUM('Run Rate History'!E62:AD62)&gt;0,(MEDIAN(IF(B590:AA590&gt;0,B590:AA590))+MEDIAN(IF('Run Rate History'!E62:AD62&gt;0,'Run Rate History'!E62:AD62)))/2,MEDIAN(IF(B590:AA590&gt;0,B590:AA590)))),2*IF(SUM('Run Rate History'!E62:AD62)&gt;0,(MEDIAN(IF(B590:AA590&gt;0,B590:AA590))+MEDIAN(IF('Run Rate History'!E62:AD62&gt;0,'Run Rate History'!E62:AD62)))/2,MEDIAN(IF(B590:AA590&gt;0,B590:AA590))))+2*MIN(MAX(Y590,0.5*IF(SUM('Run Rate History'!E62:AD62)&gt;0,(MEDIAN(IF(B590:AA590&gt;0,B590:AA590))+MEDIAN(IF('Run Rate History'!E62:AD62&gt;0,'Run Rate History'!E62:AD62)))/2,MEDIAN(IF(B590:AA590&gt;0,B590:AA590)))),2*IF(SUM('Run Rate History'!E62:AD62)&gt;0,(MEDIAN(IF(B590:AA590&gt;0,B590:AA590))+MEDIAN(IF('Run Rate History'!E62:AD62&gt;0,'Run Rate History'!E62:AD62)))/2,MEDIAN(IF(B590:AA590&gt;0,B590:AA590))))+3*MIN(MAX(Z590,0.5*IF(SUM('Run Rate History'!E62:AD62)&gt;0,(MEDIAN(IF(B590:AA590&gt;0,B590:AA590))+MEDIAN(IF('Run Rate History'!E62:AD62&gt;0,'Run Rate History'!E62:AD62)))/2,MEDIAN(IF(B590:AA590&gt;0,B590:AA590)))),2*IF(SUM('Run Rate History'!E62:AD62)&gt;0,(MEDIAN(IF(B590:AA590&gt;0,B590:AA590))+MEDIAN(IF('Run Rate History'!E62:AD62&gt;0,'Run Rate History'!E62:AD62)))/2,MEDIAN(IF(B590:AA590&gt;0,B590:AA590))))+4*MIN(MAX(AA590,0.5*IF(SUM('Run Rate History'!E62:AD62)&gt;0,(MEDIAN(IF(B590:AA590&gt;0,B590:AA590))+MEDIAN(IF('Run Rate History'!E62:AD62&gt;0,'Run Rate History'!E62:AD62)))/2,MEDIAN(IF(B590:AA590&gt;0,B590:AA590)))),2*IF(SUM('Run Rate History'!E62:AD62)&gt;0,(MEDIAN(IF(B590:AA590&gt;0,B590:AA590))+MEDIAN(IF('Run Rate History'!E62:AD62&gt;0,'Run Rate History'!E62:AD62)))/2,MEDIAN(IF(B590:AA590&gt;0,B590:AA590)))))/10,0)</f>
        <v>137.85</v>
      </c>
      <c r="X596" s="129" t="s">
        <v>1174</v>
      </c>
      <c r="Y596" s="130">
        <f>IFERROR(VLOOKUP(A588,'Stanje zaliha'!A:E,5,FALSE()),0)</f>
        <v>1715</v>
      </c>
      <c r="Z596" s="131"/>
      <c r="AA596" s="113" t="s">
        <v>1175</v>
      </c>
      <c r="AB596" s="118">
        <f t="shared" ref="AB596:AN596" si="116">SUM(AB592:AB595)</f>
        <v>0</v>
      </c>
      <c r="AC596" s="118">
        <f t="shared" si="116"/>
        <v>0</v>
      </c>
      <c r="AD596" s="118">
        <f t="shared" si="116"/>
        <v>0</v>
      </c>
      <c r="AE596" s="118">
        <f t="shared" si="116"/>
        <v>0</v>
      </c>
      <c r="AF596" s="118">
        <f t="shared" si="116"/>
        <v>0</v>
      </c>
      <c r="AG596" s="118">
        <f t="shared" si="116"/>
        <v>180</v>
      </c>
      <c r="AH596" s="118">
        <f t="shared" si="116"/>
        <v>180</v>
      </c>
      <c r="AI596" s="118">
        <f t="shared" si="116"/>
        <v>180</v>
      </c>
      <c r="AJ596" s="118">
        <f t="shared" si="116"/>
        <v>180</v>
      </c>
      <c r="AK596" s="118">
        <f t="shared" si="116"/>
        <v>233</v>
      </c>
      <c r="AL596" s="118">
        <f t="shared" si="116"/>
        <v>233</v>
      </c>
      <c r="AM596" s="118">
        <f t="shared" si="116"/>
        <v>251</v>
      </c>
      <c r="AN596" s="118">
        <f t="shared" si="116"/>
        <v>251</v>
      </c>
      <c r="AQ596" t="str">
        <f>AQ588</f>
        <v/>
      </c>
    </row>
    <row r="597" spans="1:43" ht="14.25" customHeight="1" x14ac:dyDescent="0.25">
      <c r="A597" s="1"/>
      <c r="B597" s="122"/>
      <c r="C597" s="122"/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4" t="s">
        <v>95</v>
      </c>
      <c r="W597" s="125">
        <f>IFERROR(0.6*W596+0.4*W595,0)</f>
        <v>130.40302325581393</v>
      </c>
      <c r="X597" s="132" t="s">
        <v>1176</v>
      </c>
      <c r="Y597" s="133">
        <f>IFERROR(SUMIF('Popis poslanih narudžbi'!A:A,A588,'Popis poslanih narudžbi'!C:C),0)</f>
        <v>2880</v>
      </c>
      <c r="Z597" s="131"/>
      <c r="AA597" s="134" t="s">
        <v>1177</v>
      </c>
      <c r="AB597" s="118">
        <f t="shared" ref="AB597:AN597" si="117">AB590+AB596</f>
        <v>133</v>
      </c>
      <c r="AC597" s="118">
        <f t="shared" si="117"/>
        <v>133</v>
      </c>
      <c r="AD597" s="118">
        <f t="shared" si="117"/>
        <v>133</v>
      </c>
      <c r="AE597" s="118">
        <f t="shared" si="117"/>
        <v>133</v>
      </c>
      <c r="AF597" s="118">
        <f t="shared" si="117"/>
        <v>133</v>
      </c>
      <c r="AG597" s="118">
        <f t="shared" si="117"/>
        <v>299</v>
      </c>
      <c r="AH597" s="118">
        <f t="shared" si="117"/>
        <v>299</v>
      </c>
      <c r="AI597" s="118">
        <f t="shared" si="117"/>
        <v>299</v>
      </c>
      <c r="AJ597" s="118">
        <f t="shared" si="117"/>
        <v>299</v>
      </c>
      <c r="AK597" s="118">
        <f t="shared" si="117"/>
        <v>352</v>
      </c>
      <c r="AL597" s="118">
        <f t="shared" si="117"/>
        <v>352</v>
      </c>
      <c r="AM597" s="118">
        <f t="shared" si="117"/>
        <v>370</v>
      </c>
      <c r="AN597" s="118">
        <f t="shared" si="117"/>
        <v>370</v>
      </c>
      <c r="AQ597" t="str">
        <f>AQ588</f>
        <v/>
      </c>
    </row>
    <row r="598" spans="1:43" ht="14.25" customHeight="1" x14ac:dyDescent="0.25">
      <c r="A598" s="107" t="str">
        <f>'Run Rate'!A63</f>
        <v>POL09890</v>
      </c>
      <c r="B598" s="135" t="str">
        <f>'Run Rate'!B63</f>
        <v>Polleo 1st Whey 454g Chocolate Banana</v>
      </c>
      <c r="C598" s="135" t="str">
        <f>'Run Rate'!C63</f>
        <v>PROTEINI</v>
      </c>
      <c r="D598" s="135" t="str">
        <f>'Run Rate'!D63</f>
        <v>01 GOLD</v>
      </c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  <c r="AA598" s="122"/>
      <c r="AB598" s="122"/>
      <c r="AC598" s="122"/>
      <c r="AD598" s="122"/>
      <c r="AE598" s="122"/>
      <c r="AF598" s="122"/>
      <c r="AG598" s="122"/>
      <c r="AH598" s="122"/>
      <c r="AI598" s="122"/>
      <c r="AJ598" s="122"/>
      <c r="AK598" s="122"/>
      <c r="AL598" s="122"/>
      <c r="AM598" s="122"/>
      <c r="AN598" s="122"/>
      <c r="AQ598" t="str">
        <f>IF(AND(OR($B$1="ALL",$B$1=C598),OR($E$1="ALL",$E$1=D598),OR($B$2="ALL",$B$2=A598),OR($E$2="ALL",IFERROR(SEARCH($E$2,B598),0)&gt;0)),"MATCH","")</f>
        <v/>
      </c>
    </row>
    <row r="599" spans="1:43" ht="14.25" customHeight="1" x14ac:dyDescent="0.25">
      <c r="A599" s="108" t="s">
        <v>1137</v>
      </c>
      <c r="B599" s="136" t="s">
        <v>1138</v>
      </c>
      <c r="C599" s="136" t="s">
        <v>1139</v>
      </c>
      <c r="D599" s="136" t="s">
        <v>1140</v>
      </c>
      <c r="E599" s="136" t="s">
        <v>1141</v>
      </c>
      <c r="F599" s="136" t="s">
        <v>1142</v>
      </c>
      <c r="G599" s="136" t="s">
        <v>1143</v>
      </c>
      <c r="H599" s="136" t="s">
        <v>1144</v>
      </c>
      <c r="I599" s="136" t="s">
        <v>1145</v>
      </c>
      <c r="J599" s="136" t="s">
        <v>1146</v>
      </c>
      <c r="K599" s="136" t="s">
        <v>1147</v>
      </c>
      <c r="L599" s="136" t="s">
        <v>1148</v>
      </c>
      <c r="M599" s="136" t="s">
        <v>1149</v>
      </c>
      <c r="N599" s="136" t="s">
        <v>1150</v>
      </c>
      <c r="O599" s="136" t="s">
        <v>1151</v>
      </c>
      <c r="P599" s="136" t="s">
        <v>1152</v>
      </c>
      <c r="Q599" s="136" t="s">
        <v>1153</v>
      </c>
      <c r="R599" s="136" t="s">
        <v>1154</v>
      </c>
      <c r="S599" s="136" t="s">
        <v>1155</v>
      </c>
      <c r="T599" s="136" t="s">
        <v>1156</v>
      </c>
      <c r="U599" s="136" t="s">
        <v>1157</v>
      </c>
      <c r="V599" s="136" t="s">
        <v>1158</v>
      </c>
      <c r="W599" s="136" t="s">
        <v>1159</v>
      </c>
      <c r="X599" s="136" t="s">
        <v>1160</v>
      </c>
      <c r="Y599" s="136" t="s">
        <v>1161</v>
      </c>
      <c r="Z599" s="136" t="s">
        <v>1162</v>
      </c>
      <c r="AA599" s="136" t="s">
        <v>1163</v>
      </c>
      <c r="AB599" s="137" t="s">
        <v>156</v>
      </c>
      <c r="AC599" s="137" t="s">
        <v>157</v>
      </c>
      <c r="AD599" s="137" t="s">
        <v>158</v>
      </c>
      <c r="AE599" s="137" t="s">
        <v>139</v>
      </c>
      <c r="AF599" s="138" t="s">
        <v>140</v>
      </c>
      <c r="AG599" s="138" t="s">
        <v>141</v>
      </c>
      <c r="AH599" s="138" t="s">
        <v>142</v>
      </c>
      <c r="AI599" s="138" t="s">
        <v>143</v>
      </c>
      <c r="AJ599" s="139" t="s">
        <v>144</v>
      </c>
      <c r="AK599" s="139" t="s">
        <v>145</v>
      </c>
      <c r="AL599" s="139" t="s">
        <v>146</v>
      </c>
      <c r="AM599" s="140" t="s">
        <v>147</v>
      </c>
      <c r="AN599" s="140" t="s">
        <v>148</v>
      </c>
      <c r="AQ599" t="str">
        <f>AQ598</f>
        <v/>
      </c>
    </row>
    <row r="600" spans="1:43" ht="14.25" customHeight="1" x14ac:dyDescent="0.25">
      <c r="A600" s="99" t="s">
        <v>1164</v>
      </c>
      <c r="B600" s="112">
        <f>'Run Rate'!E63</f>
        <v>216</v>
      </c>
      <c r="C600" s="112">
        <f>'Run Rate'!F63</f>
        <v>226</v>
      </c>
      <c r="D600" s="112">
        <f>'Run Rate'!G63</f>
        <v>254</v>
      </c>
      <c r="E600" s="112">
        <f>'Run Rate'!H63</f>
        <v>235</v>
      </c>
      <c r="F600" s="112">
        <f>'Run Rate'!I63</f>
        <v>160</v>
      </c>
      <c r="G600" s="112">
        <f>'Run Rate'!J63</f>
        <v>44</v>
      </c>
      <c r="H600" s="112">
        <f>'Run Rate'!K63</f>
        <v>134</v>
      </c>
      <c r="I600" s="112">
        <f>'Run Rate'!L63</f>
        <v>146</v>
      </c>
      <c r="J600" s="112">
        <f>'Run Rate'!M63</f>
        <v>130</v>
      </c>
      <c r="K600" s="112">
        <f>'Run Rate'!N63</f>
        <v>66</v>
      </c>
      <c r="L600" s="112">
        <f>'Run Rate'!O63</f>
        <v>78</v>
      </c>
      <c r="M600" s="112">
        <f>'Run Rate'!P63</f>
        <v>60</v>
      </c>
      <c r="N600" s="112">
        <f>'Run Rate'!Q63</f>
        <v>63</v>
      </c>
      <c r="O600" s="112">
        <f>'Run Rate'!R63</f>
        <v>35</v>
      </c>
      <c r="P600" s="112">
        <f>'Run Rate'!S63</f>
        <v>8</v>
      </c>
      <c r="Q600" s="112">
        <f>'Run Rate'!T63</f>
        <v>46</v>
      </c>
      <c r="R600" s="112">
        <f>'Run Rate'!U63</f>
        <v>77</v>
      </c>
      <c r="S600" s="112">
        <f>'Run Rate'!V63</f>
        <v>61</v>
      </c>
      <c r="T600" s="112">
        <f>'Run Rate'!W63</f>
        <v>107</v>
      </c>
      <c r="U600" s="112">
        <f>'Run Rate'!X63</f>
        <v>282</v>
      </c>
      <c r="V600" s="112">
        <f>'Run Rate'!Y63</f>
        <v>344</v>
      </c>
      <c r="W600" s="112">
        <f>'Run Rate'!Z63</f>
        <v>252</v>
      </c>
      <c r="X600" s="112">
        <f>'Run Rate'!AA63</f>
        <v>142</v>
      </c>
      <c r="Y600" s="112">
        <f>'Run Rate'!AB63</f>
        <v>39</v>
      </c>
      <c r="Z600" s="112">
        <f>'Run Rate'!AC63</f>
        <v>154</v>
      </c>
      <c r="AA600" s="112">
        <f>'Run Rate'!AD63</f>
        <v>86</v>
      </c>
      <c r="AB600" s="113">
        <v>105</v>
      </c>
      <c r="AC600" s="112">
        <v>77</v>
      </c>
      <c r="AD600" s="112">
        <v>94</v>
      </c>
      <c r="AE600" s="112">
        <v>86</v>
      </c>
      <c r="AF600" s="112">
        <v>88</v>
      </c>
      <c r="AG600" s="112">
        <v>85</v>
      </c>
      <c r="AH600" s="112">
        <v>87</v>
      </c>
      <c r="AI600" s="112">
        <v>82</v>
      </c>
      <c r="AJ600" s="112">
        <v>84</v>
      </c>
      <c r="AK600" s="112">
        <v>73</v>
      </c>
      <c r="AL600" s="112">
        <v>77</v>
      </c>
      <c r="AM600" s="112">
        <v>61</v>
      </c>
      <c r="AN600" s="112">
        <v>56</v>
      </c>
      <c r="AQ600" t="str">
        <f>AQ598</f>
        <v/>
      </c>
    </row>
    <row r="601" spans="1:43" ht="14.25" customHeight="1" x14ac:dyDescent="0.25">
      <c r="A601" s="99" t="s">
        <v>1165</v>
      </c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5"/>
      <c r="X601" s="115"/>
      <c r="Y601" s="115"/>
      <c r="Z601" s="115"/>
      <c r="AA601" s="112" t="s">
        <v>1166</v>
      </c>
      <c r="AB601" s="113"/>
      <c r="AC601" s="112"/>
      <c r="AD601" s="112"/>
      <c r="AE601" s="112"/>
      <c r="AF601" s="112"/>
      <c r="AG601" s="112"/>
      <c r="AH601" s="112"/>
      <c r="AI601" s="112"/>
      <c r="AJ601" s="112"/>
      <c r="AK601" s="112"/>
      <c r="AL601" s="112"/>
      <c r="AM601" s="112"/>
      <c r="AN601" s="112"/>
      <c r="AQ601" t="str">
        <f>AQ598</f>
        <v/>
      </c>
    </row>
    <row r="602" spans="1:43" ht="14.25" customHeight="1" x14ac:dyDescent="0.25">
      <c r="A602" s="99" t="s">
        <v>1167</v>
      </c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5"/>
      <c r="X602" s="116"/>
      <c r="Y602" s="117"/>
      <c r="Z602" s="115"/>
      <c r="AA602" s="112" t="s">
        <v>1168</v>
      </c>
      <c r="AB602" s="113">
        <f>'Demand Input VP'!B304</f>
        <v>0</v>
      </c>
      <c r="AC602" s="112">
        <f>'Demand Input VP'!C304</f>
        <v>0</v>
      </c>
      <c r="AD602" s="112">
        <f>'Demand Input VP'!D304</f>
        <v>0</v>
      </c>
      <c r="AE602" s="112">
        <f>'Demand Input VP'!E304</f>
        <v>0</v>
      </c>
      <c r="AF602" s="112">
        <f>'Demand Input VP'!F304</f>
        <v>0</v>
      </c>
      <c r="AG602" s="112">
        <f>'Demand Input VP'!G304</f>
        <v>0</v>
      </c>
      <c r="AH602" s="112">
        <f>'Demand Input VP'!H304</f>
        <v>0</v>
      </c>
      <c r="AI602" s="112">
        <f>'Demand Input VP'!I304</f>
        <v>0</v>
      </c>
      <c r="AJ602" s="112">
        <f>'Demand Input VP'!J304</f>
        <v>0</v>
      </c>
      <c r="AK602" s="112">
        <f>'Demand Input VP'!K304</f>
        <v>0</v>
      </c>
      <c r="AL602" s="112">
        <f>'Demand Input VP'!L304</f>
        <v>0</v>
      </c>
      <c r="AM602" s="112">
        <f>'Demand Input VP'!M304</f>
        <v>0</v>
      </c>
      <c r="AN602" s="112">
        <f>'Demand Input VP'!N304</f>
        <v>0</v>
      </c>
      <c r="AQ602" t="str">
        <f>AQ598</f>
        <v/>
      </c>
    </row>
    <row r="603" spans="1:43" ht="14.25" customHeight="1" x14ac:dyDescent="0.25">
      <c r="A603" s="99" t="s">
        <v>1169</v>
      </c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5"/>
      <c r="X603" s="116"/>
      <c r="Y603" s="117"/>
      <c r="Z603" s="119"/>
      <c r="AA603" s="120" t="s">
        <v>1170</v>
      </c>
      <c r="AB603" s="121">
        <f>'Demand Input VP'!B303</f>
        <v>0</v>
      </c>
      <c r="AC603" s="120">
        <f>'Demand Input VP'!C303</f>
        <v>0</v>
      </c>
      <c r="AD603" s="120">
        <f>'Demand Input VP'!D303</f>
        <v>0</v>
      </c>
      <c r="AE603" s="120">
        <f>'Demand Input VP'!E303</f>
        <v>0</v>
      </c>
      <c r="AF603" s="120">
        <f>'Demand Input VP'!F303</f>
        <v>0</v>
      </c>
      <c r="AG603" s="120">
        <f>'Demand Input VP'!G303</f>
        <v>0</v>
      </c>
      <c r="AH603" s="120">
        <f>'Demand Input VP'!H303</f>
        <v>0</v>
      </c>
      <c r="AI603" s="120">
        <f>'Demand Input VP'!I303</f>
        <v>0</v>
      </c>
      <c r="AJ603" s="120">
        <f>'Demand Input VP'!J303</f>
        <v>0</v>
      </c>
      <c r="AK603" s="120">
        <f>'Demand Input VP'!K303</f>
        <v>0</v>
      </c>
      <c r="AL603" s="120">
        <f>'Demand Input VP'!L303</f>
        <v>0</v>
      </c>
      <c r="AM603" s="120">
        <f>'Demand Input VP'!M303</f>
        <v>0</v>
      </c>
      <c r="AN603" s="120">
        <f>'Demand Input VP'!N303</f>
        <v>0</v>
      </c>
      <c r="AQ603" t="str">
        <f>AQ598</f>
        <v/>
      </c>
    </row>
    <row r="604" spans="1:43" ht="14.25" customHeight="1" x14ac:dyDescent="0.25">
      <c r="A604" s="1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3"/>
      <c r="X604" s="116"/>
      <c r="Y604" s="117"/>
      <c r="Z604" s="123"/>
      <c r="AA604" s="112" t="s">
        <v>1171</v>
      </c>
      <c r="AB604" s="113">
        <f>'Demand Input MP'!B304</f>
        <v>0</v>
      </c>
      <c r="AC604" s="112">
        <f>'Demand Input MP'!C304</f>
        <v>0</v>
      </c>
      <c r="AD604" s="112">
        <f>'Demand Input MP'!D304</f>
        <v>0</v>
      </c>
      <c r="AE604" s="112">
        <f>'Demand Input MP'!E304</f>
        <v>0</v>
      </c>
      <c r="AF604" s="112">
        <f>'Demand Input MP'!F304</f>
        <v>0</v>
      </c>
      <c r="AG604" s="112">
        <f>'Demand Input MP'!G304</f>
        <v>0</v>
      </c>
      <c r="AH604" s="112">
        <f>'Demand Input MP'!H304</f>
        <v>0</v>
      </c>
      <c r="AI604" s="112">
        <f>'Demand Input MP'!I304</f>
        <v>0</v>
      </c>
      <c r="AJ604" s="112">
        <f>'Demand Input MP'!J304</f>
        <v>0</v>
      </c>
      <c r="AK604" s="112">
        <f>'Demand Input MP'!K304</f>
        <v>180</v>
      </c>
      <c r="AL604" s="112">
        <f>'Demand Input MP'!L304</f>
        <v>180</v>
      </c>
      <c r="AM604" s="112">
        <f>'Demand Input MP'!M304</f>
        <v>180</v>
      </c>
      <c r="AN604" s="112">
        <f>'Demand Input MP'!N304</f>
        <v>180</v>
      </c>
      <c r="AQ604" t="str">
        <f>AQ598</f>
        <v/>
      </c>
    </row>
    <row r="605" spans="1:43" ht="14.25" customHeight="1" x14ac:dyDescent="0.25">
      <c r="A605" s="1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4" t="s">
        <v>91</v>
      </c>
      <c r="W605" s="125">
        <f>IFERROR(IF(SUM('Run Rate History'!E63:AD63)&gt;0,(SUMPRODUCT((B600:AA600&gt;=PERCENTILE(B600:AA600,0.1))*(B600:AA600&lt;=PERCENTILE(B600:AA600,0.9))*B600:AA600)+SUMPRODUCT(('Run Rate History'!E63:AD63&gt;=PERCENTILE(B600:AA600,0.1))*('Run Rate History'!E63:AD63&lt;=PERCENTILE(B600:AA600,0.9))*'Run Rate History'!E63:AD63))/(SUMPRODUCT((B600:AA600&gt;=PERCENTILE(B600:AA600,0.1))*(B600:AA600&lt;=PERCENTILE(B600:AA600,0.9))*1)+SUMPRODUCT(('Run Rate History'!E63:AD63&gt;=PERCENTILE(B600:AA600,0.1))*('Run Rate History'!E63:AD63&lt;=PERCENTILE(B600:AA600,0.9))*1)),TRIMMEAN(B600:AA600,0.15)),0)</f>
        <v>106.5</v>
      </c>
      <c r="X605" s="126" t="s">
        <v>1172</v>
      </c>
      <c r="Y605" s="127">
        <f>SUM(B600:AA600)/26</f>
        <v>132.5</v>
      </c>
      <c r="Z605" s="128"/>
      <c r="AA605" s="112" t="s">
        <v>1173</v>
      </c>
      <c r="AB605" s="113">
        <f>'Demand Input MP'!B303</f>
        <v>0</v>
      </c>
      <c r="AC605" s="112">
        <f>'Demand Input MP'!C303</f>
        <v>0</v>
      </c>
      <c r="AD605" s="112">
        <f>'Demand Input MP'!D303</f>
        <v>0</v>
      </c>
      <c r="AE605" s="112">
        <f>'Demand Input MP'!E303</f>
        <v>0</v>
      </c>
      <c r="AF605" s="112">
        <f>'Demand Input MP'!F303</f>
        <v>0</v>
      </c>
      <c r="AG605" s="112">
        <f>'Demand Input MP'!G303</f>
        <v>0</v>
      </c>
      <c r="AH605" s="112">
        <f>'Demand Input MP'!H303</f>
        <v>0</v>
      </c>
      <c r="AI605" s="112">
        <f>'Demand Input MP'!I303</f>
        <v>0</v>
      </c>
      <c r="AJ605" s="112">
        <f>'Demand Input MP'!J303</f>
        <v>0</v>
      </c>
      <c r="AK605" s="112">
        <f>'Demand Input MP'!K303</f>
        <v>0</v>
      </c>
      <c r="AL605" s="112">
        <f>'Demand Input MP'!L303</f>
        <v>0</v>
      </c>
      <c r="AM605" s="112">
        <f>'Demand Input MP'!M303</f>
        <v>0</v>
      </c>
      <c r="AN605" s="112">
        <f>'Demand Input MP'!N303</f>
        <v>0</v>
      </c>
      <c r="AQ605" t="str">
        <f>AQ598</f>
        <v/>
      </c>
    </row>
    <row r="606" spans="1:43" ht="14.25" customHeight="1" x14ac:dyDescent="0.25">
      <c r="A606" s="1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4" t="s">
        <v>94</v>
      </c>
      <c r="W606" s="125">
        <f>IFERROR((1*MIN(MAX(X600,0.5*IF(SUM('Run Rate History'!E63:AD63)&gt;0,(MEDIAN(IF(B600:AA600&gt;0,B600:AA600))+MEDIAN(IF('Run Rate History'!E63:AD63&gt;0,'Run Rate History'!E63:AD63)))/2,MEDIAN(IF(B600:AA600&gt;0,B600:AA600)))),2*IF(SUM('Run Rate History'!E63:AD63)&gt;0,(MEDIAN(IF(B600:AA600&gt;0,B600:AA600))+MEDIAN(IF('Run Rate History'!E63:AD63&gt;0,'Run Rate History'!E63:AD63)))/2,MEDIAN(IF(B600:AA600&gt;0,B600:AA600))))+2*MIN(MAX(Y600,0.5*IF(SUM('Run Rate History'!E63:AD63)&gt;0,(MEDIAN(IF(B600:AA600&gt;0,B600:AA600))+MEDIAN(IF('Run Rate History'!E63:AD63&gt;0,'Run Rate History'!E63:AD63)))/2,MEDIAN(IF(B600:AA600&gt;0,B600:AA600)))),2*IF(SUM('Run Rate History'!E63:AD63)&gt;0,(MEDIAN(IF(B600:AA600&gt;0,B600:AA600))+MEDIAN(IF('Run Rate History'!E63:AD63&gt;0,'Run Rate History'!E63:AD63)))/2,MEDIAN(IF(B600:AA600&gt;0,B600:AA600))))+3*MIN(MAX(Z600,0.5*IF(SUM('Run Rate History'!E63:AD63)&gt;0,(MEDIAN(IF(B600:AA600&gt;0,B600:AA600))+MEDIAN(IF('Run Rate History'!E63:AD63&gt;0,'Run Rate History'!E63:AD63)))/2,MEDIAN(IF(B600:AA600&gt;0,B600:AA600)))),2*IF(SUM('Run Rate History'!E63:AD63)&gt;0,(MEDIAN(IF(B600:AA600&gt;0,B600:AA600))+MEDIAN(IF('Run Rate History'!E63:AD63&gt;0,'Run Rate History'!E63:AD63)))/2,MEDIAN(IF(B600:AA600&gt;0,B600:AA600))))+4*MIN(MAX(AA600,0.5*IF(SUM('Run Rate History'!E63:AD63)&gt;0,(MEDIAN(IF(B600:AA600&gt;0,B600:AA600))+MEDIAN(IF('Run Rate History'!E63:AD63&gt;0,'Run Rate History'!E63:AD63)))/2,MEDIAN(IF(B600:AA600&gt;0,B600:AA600)))),2*IF(SUM('Run Rate History'!E63:AD63)&gt;0,(MEDIAN(IF(B600:AA600&gt;0,B600:AA600))+MEDIAN(IF('Run Rate History'!E63:AD63&gt;0,'Run Rate History'!E63:AD63)))/2,MEDIAN(IF(B600:AA600&gt;0,B600:AA600)))))/10,0)</f>
        <v>103.825</v>
      </c>
      <c r="X606" s="129" t="s">
        <v>1174</v>
      </c>
      <c r="Y606" s="130">
        <f>IFERROR(VLOOKUP(A598,'Stanje zaliha'!A:E,5,FALSE()),0)</f>
        <v>343</v>
      </c>
      <c r="Z606" s="131"/>
      <c r="AA606" s="113" t="s">
        <v>1175</v>
      </c>
      <c r="AB606" s="118">
        <f t="shared" ref="AB606:AN606" si="118">SUM(AB602:AB605)</f>
        <v>0</v>
      </c>
      <c r="AC606" s="118">
        <f t="shared" si="118"/>
        <v>0</v>
      </c>
      <c r="AD606" s="118">
        <f t="shared" si="118"/>
        <v>0</v>
      </c>
      <c r="AE606" s="118">
        <f t="shared" si="118"/>
        <v>0</v>
      </c>
      <c r="AF606" s="118">
        <f t="shared" si="118"/>
        <v>0</v>
      </c>
      <c r="AG606" s="118">
        <f t="shared" si="118"/>
        <v>0</v>
      </c>
      <c r="AH606" s="118">
        <f t="shared" si="118"/>
        <v>0</v>
      </c>
      <c r="AI606" s="118">
        <f t="shared" si="118"/>
        <v>0</v>
      </c>
      <c r="AJ606" s="118">
        <f t="shared" si="118"/>
        <v>0</v>
      </c>
      <c r="AK606" s="118">
        <f t="shared" si="118"/>
        <v>180</v>
      </c>
      <c r="AL606" s="118">
        <f t="shared" si="118"/>
        <v>180</v>
      </c>
      <c r="AM606" s="118">
        <f t="shared" si="118"/>
        <v>180</v>
      </c>
      <c r="AN606" s="118">
        <f t="shared" si="118"/>
        <v>180</v>
      </c>
      <c r="AQ606" t="str">
        <f>AQ598</f>
        <v/>
      </c>
    </row>
    <row r="607" spans="1:43" ht="14.25" customHeight="1" x14ac:dyDescent="0.25">
      <c r="A607" s="1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4" t="s">
        <v>95</v>
      </c>
      <c r="W607" s="125">
        <f>IFERROR(0.6*W606+0.4*W605,0)</f>
        <v>104.89500000000001</v>
      </c>
      <c r="X607" s="132" t="s">
        <v>1176</v>
      </c>
      <c r="Y607" s="133">
        <f>IFERROR(SUMIF('Popis poslanih narudžbi'!A:A,A598,'Popis poslanih narudžbi'!C:C),0)</f>
        <v>0</v>
      </c>
      <c r="Z607" s="131"/>
      <c r="AA607" s="134" t="s">
        <v>1177</v>
      </c>
      <c r="AB607" s="118">
        <f t="shared" ref="AB607:AN607" si="119">AB600+AB606</f>
        <v>105</v>
      </c>
      <c r="AC607" s="118">
        <f t="shared" si="119"/>
        <v>77</v>
      </c>
      <c r="AD607" s="118">
        <f t="shared" si="119"/>
        <v>94</v>
      </c>
      <c r="AE607" s="118">
        <f t="shared" si="119"/>
        <v>86</v>
      </c>
      <c r="AF607" s="118">
        <f t="shared" si="119"/>
        <v>88</v>
      </c>
      <c r="AG607" s="118">
        <f t="shared" si="119"/>
        <v>85</v>
      </c>
      <c r="AH607" s="118">
        <f t="shared" si="119"/>
        <v>87</v>
      </c>
      <c r="AI607" s="118">
        <f t="shared" si="119"/>
        <v>82</v>
      </c>
      <c r="AJ607" s="118">
        <f t="shared" si="119"/>
        <v>84</v>
      </c>
      <c r="AK607" s="118">
        <f t="shared" si="119"/>
        <v>253</v>
      </c>
      <c r="AL607" s="118">
        <f t="shared" si="119"/>
        <v>257</v>
      </c>
      <c r="AM607" s="118">
        <f t="shared" si="119"/>
        <v>241</v>
      </c>
      <c r="AN607" s="118">
        <f t="shared" si="119"/>
        <v>236</v>
      </c>
      <c r="AQ607" t="str">
        <f>AQ598</f>
        <v/>
      </c>
    </row>
    <row r="608" spans="1:43" ht="14.25" customHeight="1" x14ac:dyDescent="0.25">
      <c r="A608" s="107" t="str">
        <f>'Run Rate'!A64</f>
        <v>POL09850</v>
      </c>
      <c r="B608" s="135" t="str">
        <f>'Run Rate'!B64</f>
        <v>Polleo Omega-3 Fish Oil 250 softgels</v>
      </c>
      <c r="C608" s="135" t="str">
        <f>'Run Rate'!C64</f>
        <v>SPORTSKA PREHRANA</v>
      </c>
      <c r="D608" s="135" t="str">
        <f>'Run Rate'!D64</f>
        <v>01 GOLD</v>
      </c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  <c r="AA608" s="122"/>
      <c r="AB608" s="122"/>
      <c r="AC608" s="122"/>
      <c r="AD608" s="122"/>
      <c r="AE608" s="122"/>
      <c r="AF608" s="122"/>
      <c r="AG608" s="122"/>
      <c r="AH608" s="122"/>
      <c r="AI608" s="122"/>
      <c r="AJ608" s="122"/>
      <c r="AK608" s="122"/>
      <c r="AL608" s="122"/>
      <c r="AM608" s="122"/>
      <c r="AN608" s="122"/>
      <c r="AQ608" t="str">
        <f>IF(AND(OR($B$1="ALL",$B$1=C608),OR($E$1="ALL",$E$1=D608),OR($B$2="ALL",$B$2=A608),OR($E$2="ALL",IFERROR(SEARCH($E$2,B608),0)&gt;0)),"MATCH","")</f>
        <v>MATCH</v>
      </c>
    </row>
    <row r="609" spans="1:43" ht="14.25" customHeight="1" x14ac:dyDescent="0.25">
      <c r="A609" s="108" t="s">
        <v>1137</v>
      </c>
      <c r="B609" s="136" t="s">
        <v>1138</v>
      </c>
      <c r="C609" s="136" t="s">
        <v>1139</v>
      </c>
      <c r="D609" s="136" t="s">
        <v>1140</v>
      </c>
      <c r="E609" s="136" t="s">
        <v>1141</v>
      </c>
      <c r="F609" s="136" t="s">
        <v>1142</v>
      </c>
      <c r="G609" s="136" t="s">
        <v>1143</v>
      </c>
      <c r="H609" s="136" t="s">
        <v>1144</v>
      </c>
      <c r="I609" s="136" t="s">
        <v>1145</v>
      </c>
      <c r="J609" s="136" t="s">
        <v>1146</v>
      </c>
      <c r="K609" s="136" t="s">
        <v>1147</v>
      </c>
      <c r="L609" s="136" t="s">
        <v>1148</v>
      </c>
      <c r="M609" s="136" t="s">
        <v>1149</v>
      </c>
      <c r="N609" s="136" t="s">
        <v>1150</v>
      </c>
      <c r="O609" s="136" t="s">
        <v>1151</v>
      </c>
      <c r="P609" s="136" t="s">
        <v>1152</v>
      </c>
      <c r="Q609" s="136" t="s">
        <v>1153</v>
      </c>
      <c r="R609" s="136" t="s">
        <v>1154</v>
      </c>
      <c r="S609" s="136" t="s">
        <v>1155</v>
      </c>
      <c r="T609" s="136" t="s">
        <v>1156</v>
      </c>
      <c r="U609" s="136" t="s">
        <v>1157</v>
      </c>
      <c r="V609" s="136" t="s">
        <v>1158</v>
      </c>
      <c r="W609" s="136" t="s">
        <v>1159</v>
      </c>
      <c r="X609" s="136" t="s">
        <v>1160</v>
      </c>
      <c r="Y609" s="136" t="s">
        <v>1161</v>
      </c>
      <c r="Z609" s="136" t="s">
        <v>1162</v>
      </c>
      <c r="AA609" s="136" t="s">
        <v>1163</v>
      </c>
      <c r="AB609" s="137" t="s">
        <v>156</v>
      </c>
      <c r="AC609" s="137" t="s">
        <v>157</v>
      </c>
      <c r="AD609" s="137" t="s">
        <v>158</v>
      </c>
      <c r="AE609" s="137" t="s">
        <v>139</v>
      </c>
      <c r="AF609" s="138" t="s">
        <v>140</v>
      </c>
      <c r="AG609" s="138" t="s">
        <v>141</v>
      </c>
      <c r="AH609" s="138" t="s">
        <v>142</v>
      </c>
      <c r="AI609" s="138" t="s">
        <v>143</v>
      </c>
      <c r="AJ609" s="139" t="s">
        <v>144</v>
      </c>
      <c r="AK609" s="139" t="s">
        <v>145</v>
      </c>
      <c r="AL609" s="139" t="s">
        <v>146</v>
      </c>
      <c r="AM609" s="140" t="s">
        <v>147</v>
      </c>
      <c r="AN609" s="140" t="s">
        <v>148</v>
      </c>
      <c r="AQ609" t="str">
        <f>AQ608</f>
        <v>MATCH</v>
      </c>
    </row>
    <row r="610" spans="1:43" ht="14.25" customHeight="1" x14ac:dyDescent="0.25">
      <c r="A610" s="99" t="s">
        <v>1164</v>
      </c>
      <c r="B610" s="112">
        <f>'Run Rate'!E64</f>
        <v>32</v>
      </c>
      <c r="C610" s="112">
        <f>'Run Rate'!F64</f>
        <v>16</v>
      </c>
      <c r="D610" s="112">
        <f>'Run Rate'!G64</f>
        <v>14</v>
      </c>
      <c r="E610" s="112">
        <f>'Run Rate'!H64</f>
        <v>37</v>
      </c>
      <c r="F610" s="112">
        <f>'Run Rate'!I64</f>
        <v>63</v>
      </c>
      <c r="G610" s="112">
        <f>'Run Rate'!J64</f>
        <v>125</v>
      </c>
      <c r="H610" s="112">
        <f>'Run Rate'!K64</f>
        <v>190</v>
      </c>
      <c r="I610" s="112">
        <f>'Run Rate'!L64</f>
        <v>200</v>
      </c>
      <c r="J610" s="112">
        <f>'Run Rate'!M64</f>
        <v>293</v>
      </c>
      <c r="K610" s="112">
        <f>'Run Rate'!N64</f>
        <v>132</v>
      </c>
      <c r="L610" s="112">
        <f>'Run Rate'!O64</f>
        <v>130</v>
      </c>
      <c r="M610" s="112">
        <f>'Run Rate'!P64</f>
        <v>173</v>
      </c>
      <c r="N610" s="112">
        <f>'Run Rate'!Q64</f>
        <v>59</v>
      </c>
      <c r="O610" s="112">
        <f>'Run Rate'!R64</f>
        <v>30</v>
      </c>
      <c r="P610" s="112">
        <f>'Run Rate'!S64</f>
        <v>7</v>
      </c>
      <c r="Q610" s="112">
        <f>'Run Rate'!T64</f>
        <v>33</v>
      </c>
      <c r="R610" s="112">
        <f>'Run Rate'!U64</f>
        <v>15</v>
      </c>
      <c r="S610" s="112">
        <f>'Run Rate'!V64</f>
        <v>1</v>
      </c>
      <c r="T610" s="112">
        <f>'Run Rate'!W64</f>
        <v>0</v>
      </c>
      <c r="U610" s="112">
        <f>'Run Rate'!X64</f>
        <v>0</v>
      </c>
      <c r="V610" s="112">
        <f>'Run Rate'!Y64</f>
        <v>0</v>
      </c>
      <c r="W610" s="112">
        <f>'Run Rate'!Z64</f>
        <v>0</v>
      </c>
      <c r="X610" s="112">
        <f>'Run Rate'!AA64</f>
        <v>71</v>
      </c>
      <c r="Y610" s="112">
        <f>'Run Rate'!AB64</f>
        <v>156</v>
      </c>
      <c r="Z610" s="112">
        <f>'Run Rate'!AC64</f>
        <v>144</v>
      </c>
      <c r="AA610" s="112">
        <f>'Run Rate'!AD64</f>
        <v>160</v>
      </c>
      <c r="AB610" s="113">
        <v>126</v>
      </c>
      <c r="AC610" s="112">
        <v>126</v>
      </c>
      <c r="AD610" s="112">
        <v>126</v>
      </c>
      <c r="AE610" s="112">
        <v>126</v>
      </c>
      <c r="AF610" s="112">
        <v>126</v>
      </c>
      <c r="AG610" s="112">
        <v>126</v>
      </c>
      <c r="AH610" s="112">
        <v>126</v>
      </c>
      <c r="AI610" s="112">
        <v>126</v>
      </c>
      <c r="AJ610" s="112">
        <v>126</v>
      </c>
      <c r="AK610" s="112">
        <v>126</v>
      </c>
      <c r="AL610" s="112">
        <v>126</v>
      </c>
      <c r="AM610" s="112">
        <v>126</v>
      </c>
      <c r="AN610" s="112">
        <v>126</v>
      </c>
      <c r="AQ610" t="str">
        <f>AQ608</f>
        <v>MATCH</v>
      </c>
    </row>
    <row r="611" spans="1:43" ht="14.25" customHeight="1" x14ac:dyDescent="0.25">
      <c r="A611" s="99" t="s">
        <v>1165</v>
      </c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5"/>
      <c r="X611" s="115"/>
      <c r="Y611" s="115"/>
      <c r="Z611" s="115"/>
      <c r="AA611" s="112" t="s">
        <v>1166</v>
      </c>
      <c r="AB611" s="113"/>
      <c r="AC611" s="112"/>
      <c r="AD611" s="112"/>
      <c r="AE611" s="112"/>
      <c r="AF611" s="112"/>
      <c r="AG611" s="112"/>
      <c r="AH611" s="112"/>
      <c r="AI611" s="112"/>
      <c r="AJ611" s="112"/>
      <c r="AK611" s="112"/>
      <c r="AL611" s="112"/>
      <c r="AM611" s="112"/>
      <c r="AN611" s="112"/>
      <c r="AQ611" t="str">
        <f>AQ608</f>
        <v>MATCH</v>
      </c>
    </row>
    <row r="612" spans="1:43" ht="14.25" customHeight="1" x14ac:dyDescent="0.25">
      <c r="A612" s="99" t="s">
        <v>1167</v>
      </c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5"/>
      <c r="X612" s="116"/>
      <c r="Y612" s="117"/>
      <c r="Z612" s="115"/>
      <c r="AA612" s="112" t="s">
        <v>1168</v>
      </c>
      <c r="AB612" s="113">
        <f>'Demand Input VP'!B309</f>
        <v>0</v>
      </c>
      <c r="AC612" s="112">
        <f>'Demand Input VP'!C309</f>
        <v>0</v>
      </c>
      <c r="AD612" s="112">
        <f>'Demand Input VP'!D309</f>
        <v>0</v>
      </c>
      <c r="AE612" s="112">
        <f>'Demand Input VP'!E309</f>
        <v>0</v>
      </c>
      <c r="AF612" s="112">
        <f>'Demand Input VP'!F309</f>
        <v>0</v>
      </c>
      <c r="AG612" s="112">
        <f>'Demand Input VP'!G309</f>
        <v>0</v>
      </c>
      <c r="AH612" s="112">
        <f>'Demand Input VP'!H309</f>
        <v>0</v>
      </c>
      <c r="AI612" s="112">
        <f>'Demand Input VP'!I309</f>
        <v>0</v>
      </c>
      <c r="AJ612" s="112">
        <f>'Demand Input VP'!J309</f>
        <v>0</v>
      </c>
      <c r="AK612" s="112">
        <f>'Demand Input VP'!K309</f>
        <v>0</v>
      </c>
      <c r="AL612" s="112">
        <f>'Demand Input VP'!L309</f>
        <v>0</v>
      </c>
      <c r="AM612" s="112">
        <f>'Demand Input VP'!M309</f>
        <v>0</v>
      </c>
      <c r="AN612" s="112">
        <f>'Demand Input VP'!N309</f>
        <v>0</v>
      </c>
      <c r="AQ612" t="str">
        <f>AQ608</f>
        <v>MATCH</v>
      </c>
    </row>
    <row r="613" spans="1:43" ht="14.25" customHeight="1" x14ac:dyDescent="0.25">
      <c r="A613" s="99" t="s">
        <v>1169</v>
      </c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5"/>
      <c r="X613" s="116"/>
      <c r="Y613" s="117"/>
      <c r="Z613" s="119"/>
      <c r="AA613" s="120" t="s">
        <v>1170</v>
      </c>
      <c r="AB613" s="121">
        <f>'Demand Input VP'!B308</f>
        <v>0</v>
      </c>
      <c r="AC613" s="120">
        <f>'Demand Input VP'!C308</f>
        <v>0</v>
      </c>
      <c r="AD613" s="120">
        <f>'Demand Input VP'!D308</f>
        <v>0</v>
      </c>
      <c r="AE613" s="120">
        <f>'Demand Input VP'!E308</f>
        <v>0</v>
      </c>
      <c r="AF613" s="120">
        <f>'Demand Input VP'!F308</f>
        <v>0</v>
      </c>
      <c r="AG613" s="120">
        <f>'Demand Input VP'!G308</f>
        <v>0</v>
      </c>
      <c r="AH613" s="120">
        <f>'Demand Input VP'!H308</f>
        <v>0</v>
      </c>
      <c r="AI613" s="120">
        <f>'Demand Input VP'!I308</f>
        <v>0</v>
      </c>
      <c r="AJ613" s="120">
        <f>'Demand Input VP'!J308</f>
        <v>0</v>
      </c>
      <c r="AK613" s="120">
        <f>'Demand Input VP'!K308</f>
        <v>0</v>
      </c>
      <c r="AL613" s="120">
        <f>'Demand Input VP'!L308</f>
        <v>0</v>
      </c>
      <c r="AM613" s="120">
        <f>'Demand Input VP'!M308</f>
        <v>0</v>
      </c>
      <c r="AN613" s="120">
        <f>'Demand Input VP'!N308</f>
        <v>0</v>
      </c>
      <c r="AQ613" t="str">
        <f>AQ608</f>
        <v>MATCH</v>
      </c>
    </row>
    <row r="614" spans="1:43" ht="14.25" customHeight="1" x14ac:dyDescent="0.25">
      <c r="A614" s="1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  <c r="V614" s="122"/>
      <c r="W614" s="123"/>
      <c r="X614" s="116"/>
      <c r="Y614" s="117"/>
      <c r="Z614" s="123"/>
      <c r="AA614" s="112" t="s">
        <v>1171</v>
      </c>
      <c r="AB614" s="113">
        <f>'Demand Input MP'!B309</f>
        <v>0</v>
      </c>
      <c r="AC614" s="112">
        <f>'Demand Input MP'!C309</f>
        <v>0</v>
      </c>
      <c r="AD614" s="112">
        <f>'Demand Input MP'!D309</f>
        <v>0</v>
      </c>
      <c r="AE614" s="112">
        <f>'Demand Input MP'!E309</f>
        <v>0</v>
      </c>
      <c r="AF614" s="112">
        <f>'Demand Input MP'!F309</f>
        <v>0</v>
      </c>
      <c r="AG614" s="112">
        <f>'Demand Input MP'!G309</f>
        <v>0</v>
      </c>
      <c r="AH614" s="112">
        <f>'Demand Input MP'!H309</f>
        <v>0</v>
      </c>
      <c r="AI614" s="112">
        <f>'Demand Input MP'!I309</f>
        <v>0</v>
      </c>
      <c r="AJ614" s="112">
        <f>'Demand Input MP'!J309</f>
        <v>0</v>
      </c>
      <c r="AK614" s="112">
        <f>'Demand Input MP'!K309</f>
        <v>0</v>
      </c>
      <c r="AL614" s="112">
        <f>'Demand Input MP'!L309</f>
        <v>0</v>
      </c>
      <c r="AM614" s="112">
        <f>'Demand Input MP'!M309</f>
        <v>0</v>
      </c>
      <c r="AN614" s="112">
        <f>'Demand Input MP'!N309</f>
        <v>0</v>
      </c>
      <c r="AQ614" t="str">
        <f>AQ608</f>
        <v>MATCH</v>
      </c>
    </row>
    <row r="615" spans="1:43" ht="14.25" customHeight="1" x14ac:dyDescent="0.25">
      <c r="A615" s="1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  <c r="V615" s="124" t="s">
        <v>91</v>
      </c>
      <c r="W615" s="125">
        <f>IFERROR(IF(SUM('Run Rate History'!E64:AD64)&gt;0,(SUMPRODUCT((B610:AA610&gt;=PERCENTILE(B610:AA610,0.1))*(B610:AA610&lt;=PERCENTILE(B610:AA610,0.9))*B610:AA610)+SUMPRODUCT(('Run Rate History'!E64:AD64&gt;=PERCENTILE(B610:AA610,0.1))*('Run Rate History'!E64:AD64&lt;=PERCENTILE(B610:AA610,0.9))*'Run Rate History'!E64:AD64))/(SUMPRODUCT((B610:AA610&gt;=PERCENTILE(B610:AA610,0.1))*(B610:AA610&lt;=PERCENTILE(B610:AA610,0.9))*1)+SUMPRODUCT(('Run Rate History'!E64:AD64&gt;=PERCENTILE(B610:AA610,0.1))*('Run Rate History'!E64:AD64&lt;=PERCENTILE(B610:AA610,0.9))*1)),TRIMMEAN(B610:AA610,0.15)),0)</f>
        <v>81.955555555555549</v>
      </c>
      <c r="X615" s="126" t="s">
        <v>1172</v>
      </c>
      <c r="Y615" s="127">
        <f>SUM(B610:AA610)/26</f>
        <v>80.038461538461533</v>
      </c>
      <c r="Z615" s="128"/>
      <c r="AA615" s="112" t="s">
        <v>1173</v>
      </c>
      <c r="AB615" s="113">
        <f>'Demand Input MP'!B308</f>
        <v>0</v>
      </c>
      <c r="AC615" s="112">
        <f>'Demand Input MP'!C308</f>
        <v>0</v>
      </c>
      <c r="AD615" s="112">
        <f>'Demand Input MP'!D308</f>
        <v>0</v>
      </c>
      <c r="AE615" s="112">
        <f>'Demand Input MP'!E308</f>
        <v>0</v>
      </c>
      <c r="AF615" s="112">
        <f>'Demand Input MP'!F308</f>
        <v>0</v>
      </c>
      <c r="AG615" s="112">
        <f>'Demand Input MP'!G308</f>
        <v>0</v>
      </c>
      <c r="AH615" s="112">
        <f>'Demand Input MP'!H308</f>
        <v>0</v>
      </c>
      <c r="AI615" s="112">
        <f>'Demand Input MP'!I308</f>
        <v>0</v>
      </c>
      <c r="AJ615" s="112">
        <f>'Demand Input MP'!J308</f>
        <v>0</v>
      </c>
      <c r="AK615" s="112">
        <f>'Demand Input MP'!K308</f>
        <v>0</v>
      </c>
      <c r="AL615" s="112">
        <f>'Demand Input MP'!L308</f>
        <v>0</v>
      </c>
      <c r="AM615" s="112">
        <f>'Demand Input MP'!M308</f>
        <v>0</v>
      </c>
      <c r="AN615" s="112">
        <f>'Demand Input MP'!N308</f>
        <v>0</v>
      </c>
      <c r="AQ615" t="str">
        <f>AQ608</f>
        <v>MATCH</v>
      </c>
    </row>
    <row r="616" spans="1:43" ht="14.25" customHeight="1" x14ac:dyDescent="0.25">
      <c r="A616" s="1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  <c r="V616" s="124" t="s">
        <v>94</v>
      </c>
      <c r="W616" s="125">
        <f>IFERROR((1*MIN(MAX(X610,0.5*IF(SUM('Run Rate History'!E64:AD64)&gt;0,(MEDIAN(IF(B610:AA610&gt;0,B610:AA610))+MEDIAN(IF('Run Rate History'!E64:AD64&gt;0,'Run Rate History'!E64:AD64)))/2,MEDIAN(IF(B610:AA610&gt;0,B610:AA610)))),2*IF(SUM('Run Rate History'!E64:AD64)&gt;0,(MEDIAN(IF(B610:AA610&gt;0,B610:AA610))+MEDIAN(IF('Run Rate History'!E64:AD64&gt;0,'Run Rate History'!E64:AD64)))/2,MEDIAN(IF(B610:AA610&gt;0,B610:AA610))))+2*MIN(MAX(Y610,0.5*IF(SUM('Run Rate History'!E64:AD64)&gt;0,(MEDIAN(IF(B610:AA610&gt;0,B610:AA610))+MEDIAN(IF('Run Rate History'!E64:AD64&gt;0,'Run Rate History'!E64:AD64)))/2,MEDIAN(IF(B610:AA610&gt;0,B610:AA610)))),2*IF(SUM('Run Rate History'!E64:AD64)&gt;0,(MEDIAN(IF(B610:AA610&gt;0,B610:AA610))+MEDIAN(IF('Run Rate History'!E64:AD64&gt;0,'Run Rate History'!E64:AD64)))/2,MEDIAN(IF(B610:AA610&gt;0,B610:AA610))))+3*MIN(MAX(Z610,0.5*IF(SUM('Run Rate History'!E64:AD64)&gt;0,(MEDIAN(IF(B610:AA610&gt;0,B610:AA610))+MEDIAN(IF('Run Rate History'!E64:AD64&gt;0,'Run Rate History'!E64:AD64)))/2,MEDIAN(IF(B610:AA610&gt;0,B610:AA610)))),2*IF(SUM('Run Rate History'!E64:AD64)&gt;0,(MEDIAN(IF(B610:AA610&gt;0,B610:AA610))+MEDIAN(IF('Run Rate History'!E64:AD64&gt;0,'Run Rate History'!E64:AD64)))/2,MEDIAN(IF(B610:AA610&gt;0,B610:AA610))))+4*MIN(MAX(AA610,0.5*IF(SUM('Run Rate History'!E64:AD64)&gt;0,(MEDIAN(IF(B610:AA610&gt;0,B610:AA610))+MEDIAN(IF('Run Rate History'!E64:AD64&gt;0,'Run Rate History'!E64:AD64)))/2,MEDIAN(IF(B610:AA610&gt;0,B610:AA610)))),2*IF(SUM('Run Rate History'!E64:AD64)&gt;0,(MEDIAN(IF(B610:AA610&gt;0,B610:AA610))+MEDIAN(IF('Run Rate History'!E64:AD64&gt;0,'Run Rate History'!E64:AD64)))/2,MEDIAN(IF(B610:AA610&gt;0,B610:AA610)))))/10,0)</f>
        <v>100.7</v>
      </c>
      <c r="X616" s="129" t="s">
        <v>1174</v>
      </c>
      <c r="Y616" s="130">
        <f>IFERROR(VLOOKUP(A608,'Stanje zaliha'!A:E,5,FALSE()),0)</f>
        <v>678</v>
      </c>
      <c r="Z616" s="131"/>
      <c r="AA616" s="113" t="s">
        <v>1175</v>
      </c>
      <c r="AB616" s="118">
        <f t="shared" ref="AB616:AN616" si="120">SUM(AB612:AB615)</f>
        <v>0</v>
      </c>
      <c r="AC616" s="118">
        <f t="shared" si="120"/>
        <v>0</v>
      </c>
      <c r="AD616" s="118">
        <f t="shared" si="120"/>
        <v>0</v>
      </c>
      <c r="AE616" s="118">
        <f t="shared" si="120"/>
        <v>0</v>
      </c>
      <c r="AF616" s="118">
        <f t="shared" si="120"/>
        <v>0</v>
      </c>
      <c r="AG616" s="118">
        <f t="shared" si="120"/>
        <v>0</v>
      </c>
      <c r="AH616" s="118">
        <f t="shared" si="120"/>
        <v>0</v>
      </c>
      <c r="AI616" s="118">
        <f t="shared" si="120"/>
        <v>0</v>
      </c>
      <c r="AJ616" s="118">
        <f t="shared" si="120"/>
        <v>0</v>
      </c>
      <c r="AK616" s="118">
        <f t="shared" si="120"/>
        <v>0</v>
      </c>
      <c r="AL616" s="118">
        <f t="shared" si="120"/>
        <v>0</v>
      </c>
      <c r="AM616" s="118">
        <f t="shared" si="120"/>
        <v>0</v>
      </c>
      <c r="AN616" s="118">
        <f t="shared" si="120"/>
        <v>0</v>
      </c>
      <c r="AQ616" t="str">
        <f>AQ608</f>
        <v>MATCH</v>
      </c>
    </row>
    <row r="617" spans="1:43" ht="14.25" customHeight="1" x14ac:dyDescent="0.25">
      <c r="A617" s="1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  <c r="V617" s="124" t="s">
        <v>95</v>
      </c>
      <c r="W617" s="125">
        <f>IFERROR(0.6*W616+0.4*W615,0)</f>
        <v>93.202222222222218</v>
      </c>
      <c r="X617" s="132" t="s">
        <v>1176</v>
      </c>
      <c r="Y617" s="133">
        <f>IFERROR(SUMIF('Popis poslanih narudžbi'!A:A,A608,'Popis poslanih narudžbi'!C:C),0)</f>
        <v>0</v>
      </c>
      <c r="Z617" s="131"/>
      <c r="AA617" s="134" t="s">
        <v>1177</v>
      </c>
      <c r="AB617" s="118">
        <f t="shared" ref="AB617:AN617" si="121">AB610+AB616</f>
        <v>126</v>
      </c>
      <c r="AC617" s="118">
        <f t="shared" si="121"/>
        <v>126</v>
      </c>
      <c r="AD617" s="118">
        <f t="shared" si="121"/>
        <v>126</v>
      </c>
      <c r="AE617" s="118">
        <f t="shared" si="121"/>
        <v>126</v>
      </c>
      <c r="AF617" s="118">
        <f t="shared" si="121"/>
        <v>126</v>
      </c>
      <c r="AG617" s="118">
        <f t="shared" si="121"/>
        <v>126</v>
      </c>
      <c r="AH617" s="118">
        <f t="shared" si="121"/>
        <v>126</v>
      </c>
      <c r="AI617" s="118">
        <f t="shared" si="121"/>
        <v>126</v>
      </c>
      <c r="AJ617" s="118">
        <f t="shared" si="121"/>
        <v>126</v>
      </c>
      <c r="AK617" s="118">
        <f t="shared" si="121"/>
        <v>126</v>
      </c>
      <c r="AL617" s="118">
        <f t="shared" si="121"/>
        <v>126</v>
      </c>
      <c r="AM617" s="118">
        <f t="shared" si="121"/>
        <v>126</v>
      </c>
      <c r="AN617" s="118">
        <f t="shared" si="121"/>
        <v>126</v>
      </c>
      <c r="AQ617" t="str">
        <f>AQ608</f>
        <v>MATCH</v>
      </c>
    </row>
    <row r="618" spans="1:43" ht="14.25" customHeight="1" x14ac:dyDescent="0.25">
      <c r="A618" s="107" t="str">
        <f>'Run Rate'!A65</f>
        <v>POL09900</v>
      </c>
      <c r="B618" s="135" t="str">
        <f>'Run Rate'!B65</f>
        <v>Polleo 1st Whey 2,27kg Chocolate-Hazelnut</v>
      </c>
      <c r="C618" s="135" t="str">
        <f>'Run Rate'!C65</f>
        <v>PROTEINI</v>
      </c>
      <c r="D618" s="135" t="str">
        <f>'Run Rate'!D65</f>
        <v>01 GOLD</v>
      </c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  <c r="AA618" s="122"/>
      <c r="AB618" s="122"/>
      <c r="AC618" s="122"/>
      <c r="AD618" s="122"/>
      <c r="AE618" s="122"/>
      <c r="AF618" s="122"/>
      <c r="AG618" s="122"/>
      <c r="AH618" s="122"/>
      <c r="AI618" s="122"/>
      <c r="AJ618" s="122"/>
      <c r="AK618" s="122"/>
      <c r="AL618" s="122"/>
      <c r="AM618" s="122"/>
      <c r="AN618" s="122"/>
      <c r="AQ618" t="str">
        <f>IF(AND(OR($B$1="ALL",$B$1=C618),OR($E$1="ALL",$E$1=D618),OR($B$2="ALL",$B$2=A618),OR($E$2="ALL",IFERROR(SEARCH($E$2,B618),0)&gt;0)),"MATCH","")</f>
        <v/>
      </c>
    </row>
    <row r="619" spans="1:43" ht="14.25" customHeight="1" x14ac:dyDescent="0.25">
      <c r="A619" s="108" t="s">
        <v>1137</v>
      </c>
      <c r="B619" s="136" t="s">
        <v>1138</v>
      </c>
      <c r="C619" s="136" t="s">
        <v>1139</v>
      </c>
      <c r="D619" s="136" t="s">
        <v>1140</v>
      </c>
      <c r="E619" s="136" t="s">
        <v>1141</v>
      </c>
      <c r="F619" s="136" t="s">
        <v>1142</v>
      </c>
      <c r="G619" s="136" t="s">
        <v>1143</v>
      </c>
      <c r="H619" s="136" t="s">
        <v>1144</v>
      </c>
      <c r="I619" s="136" t="s">
        <v>1145</v>
      </c>
      <c r="J619" s="136" t="s">
        <v>1146</v>
      </c>
      <c r="K619" s="136" t="s">
        <v>1147</v>
      </c>
      <c r="L619" s="136" t="s">
        <v>1148</v>
      </c>
      <c r="M619" s="136" t="s">
        <v>1149</v>
      </c>
      <c r="N619" s="136" t="s">
        <v>1150</v>
      </c>
      <c r="O619" s="136" t="s">
        <v>1151</v>
      </c>
      <c r="P619" s="136" t="s">
        <v>1152</v>
      </c>
      <c r="Q619" s="136" t="s">
        <v>1153</v>
      </c>
      <c r="R619" s="136" t="s">
        <v>1154</v>
      </c>
      <c r="S619" s="136" t="s">
        <v>1155</v>
      </c>
      <c r="T619" s="136" t="s">
        <v>1156</v>
      </c>
      <c r="U619" s="136" t="s">
        <v>1157</v>
      </c>
      <c r="V619" s="136" t="s">
        <v>1158</v>
      </c>
      <c r="W619" s="136" t="s">
        <v>1159</v>
      </c>
      <c r="X619" s="136" t="s">
        <v>1160</v>
      </c>
      <c r="Y619" s="136" t="s">
        <v>1161</v>
      </c>
      <c r="Z619" s="136" t="s">
        <v>1162</v>
      </c>
      <c r="AA619" s="136" t="s">
        <v>1163</v>
      </c>
      <c r="AB619" s="137" t="s">
        <v>156</v>
      </c>
      <c r="AC619" s="137" t="s">
        <v>157</v>
      </c>
      <c r="AD619" s="137" t="s">
        <v>158</v>
      </c>
      <c r="AE619" s="137" t="s">
        <v>139</v>
      </c>
      <c r="AF619" s="138" t="s">
        <v>140</v>
      </c>
      <c r="AG619" s="138" t="s">
        <v>141</v>
      </c>
      <c r="AH619" s="138" t="s">
        <v>142</v>
      </c>
      <c r="AI619" s="138" t="s">
        <v>143</v>
      </c>
      <c r="AJ619" s="139" t="s">
        <v>144</v>
      </c>
      <c r="AK619" s="139" t="s">
        <v>145</v>
      </c>
      <c r="AL619" s="139" t="s">
        <v>146</v>
      </c>
      <c r="AM619" s="140" t="s">
        <v>147</v>
      </c>
      <c r="AN619" s="140" t="s">
        <v>148</v>
      </c>
      <c r="AQ619" t="str">
        <f>AQ618</f>
        <v/>
      </c>
    </row>
    <row r="620" spans="1:43" ht="14.25" customHeight="1" x14ac:dyDescent="0.25">
      <c r="A620" s="99" t="s">
        <v>1164</v>
      </c>
      <c r="B620" s="112">
        <f>'Run Rate'!E65</f>
        <v>39</v>
      </c>
      <c r="C620" s="112">
        <f>'Run Rate'!F65</f>
        <v>32</v>
      </c>
      <c r="D620" s="112">
        <f>'Run Rate'!G65</f>
        <v>16</v>
      </c>
      <c r="E620" s="112">
        <f>'Run Rate'!H65</f>
        <v>21</v>
      </c>
      <c r="F620" s="112">
        <f>'Run Rate'!I65</f>
        <v>26</v>
      </c>
      <c r="G620" s="112">
        <f>'Run Rate'!J65</f>
        <v>56</v>
      </c>
      <c r="H620" s="112">
        <f>'Run Rate'!K65</f>
        <v>57</v>
      </c>
      <c r="I620" s="112">
        <f>'Run Rate'!L65</f>
        <v>57</v>
      </c>
      <c r="J620" s="112">
        <f>'Run Rate'!M65</f>
        <v>52</v>
      </c>
      <c r="K620" s="112">
        <f>'Run Rate'!N65</f>
        <v>32</v>
      </c>
      <c r="L620" s="112">
        <f>'Run Rate'!O65</f>
        <v>47</v>
      </c>
      <c r="M620" s="112">
        <f>'Run Rate'!P65</f>
        <v>52</v>
      </c>
      <c r="N620" s="112">
        <f>'Run Rate'!Q65</f>
        <v>40</v>
      </c>
      <c r="O620" s="112">
        <f>'Run Rate'!R65</f>
        <v>30</v>
      </c>
      <c r="P620" s="112">
        <f>'Run Rate'!S65</f>
        <v>10</v>
      </c>
      <c r="Q620" s="112">
        <f>'Run Rate'!T65</f>
        <v>25</v>
      </c>
      <c r="R620" s="112">
        <f>'Run Rate'!U65</f>
        <v>31</v>
      </c>
      <c r="S620" s="112">
        <f>'Run Rate'!V65</f>
        <v>82</v>
      </c>
      <c r="T620" s="112">
        <f>'Run Rate'!W65</f>
        <v>23</v>
      </c>
      <c r="U620" s="112">
        <f>'Run Rate'!X65</f>
        <v>51</v>
      </c>
      <c r="V620" s="112">
        <f>'Run Rate'!Y65</f>
        <v>32</v>
      </c>
      <c r="W620" s="112">
        <f>'Run Rate'!Z65</f>
        <v>38</v>
      </c>
      <c r="X620" s="112">
        <f>'Run Rate'!AA65</f>
        <v>46</v>
      </c>
      <c r="Y620" s="112">
        <f>'Run Rate'!AB65</f>
        <v>64</v>
      </c>
      <c r="Z620" s="112">
        <f>'Run Rate'!AC65</f>
        <v>85</v>
      </c>
      <c r="AA620" s="112">
        <f>'Run Rate'!AD65</f>
        <v>61</v>
      </c>
      <c r="AB620" s="113">
        <v>51</v>
      </c>
      <c r="AC620" s="112">
        <v>51</v>
      </c>
      <c r="AD620" s="112">
        <v>51</v>
      </c>
      <c r="AE620" s="112">
        <v>51</v>
      </c>
      <c r="AF620" s="112">
        <v>51</v>
      </c>
      <c r="AG620" s="112">
        <v>51</v>
      </c>
      <c r="AH620" s="112">
        <v>51</v>
      </c>
      <c r="AI620" s="112">
        <v>51</v>
      </c>
      <c r="AJ620" s="112">
        <v>51</v>
      </c>
      <c r="AK620" s="112">
        <v>51</v>
      </c>
      <c r="AL620" s="112">
        <v>51</v>
      </c>
      <c r="AM620" s="112">
        <v>51</v>
      </c>
      <c r="AN620" s="112">
        <v>51</v>
      </c>
      <c r="AQ620" t="str">
        <f>AQ618</f>
        <v/>
      </c>
    </row>
    <row r="621" spans="1:43" ht="14.25" customHeight="1" x14ac:dyDescent="0.25">
      <c r="A621" s="99" t="s">
        <v>1165</v>
      </c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5"/>
      <c r="X621" s="115"/>
      <c r="Y621" s="115"/>
      <c r="Z621" s="115"/>
      <c r="AA621" s="112" t="s">
        <v>1166</v>
      </c>
      <c r="AB621" s="113"/>
      <c r="AC621" s="112"/>
      <c r="AD621" s="112"/>
      <c r="AE621" s="112"/>
      <c r="AF621" s="112"/>
      <c r="AG621" s="112"/>
      <c r="AH621" s="112"/>
      <c r="AI621" s="112"/>
      <c r="AJ621" s="112"/>
      <c r="AK621" s="112"/>
      <c r="AL621" s="112"/>
      <c r="AM621" s="112"/>
      <c r="AN621" s="112"/>
      <c r="AQ621" t="str">
        <f>AQ618</f>
        <v/>
      </c>
    </row>
    <row r="622" spans="1:43" ht="14.25" customHeight="1" x14ac:dyDescent="0.25">
      <c r="A622" s="99" t="s">
        <v>1167</v>
      </c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5"/>
      <c r="X622" s="116"/>
      <c r="Y622" s="117"/>
      <c r="Z622" s="115"/>
      <c r="AA622" s="112" t="s">
        <v>1168</v>
      </c>
      <c r="AB622" s="113">
        <f>'Demand Input VP'!B314</f>
        <v>0</v>
      </c>
      <c r="AC622" s="112">
        <f>'Demand Input VP'!C314</f>
        <v>0</v>
      </c>
      <c r="AD622" s="112">
        <f>'Demand Input VP'!D314</f>
        <v>0</v>
      </c>
      <c r="AE622" s="112">
        <f>'Demand Input VP'!E314</f>
        <v>0</v>
      </c>
      <c r="AF622" s="112">
        <f>'Demand Input VP'!F314</f>
        <v>0</v>
      </c>
      <c r="AG622" s="112">
        <f>'Demand Input VP'!G314</f>
        <v>0</v>
      </c>
      <c r="AH622" s="112">
        <f>'Demand Input VP'!H314</f>
        <v>0</v>
      </c>
      <c r="AI622" s="112">
        <f>'Demand Input VP'!I314</f>
        <v>0</v>
      </c>
      <c r="AJ622" s="112">
        <f>'Demand Input VP'!J314</f>
        <v>0</v>
      </c>
      <c r="AK622" s="112">
        <f>'Demand Input VP'!K314</f>
        <v>0</v>
      </c>
      <c r="AL622" s="112">
        <f>'Demand Input VP'!L314</f>
        <v>0</v>
      </c>
      <c r="AM622" s="112">
        <f>'Demand Input VP'!M314</f>
        <v>0</v>
      </c>
      <c r="AN622" s="112">
        <f>'Demand Input VP'!N314</f>
        <v>0</v>
      </c>
      <c r="AQ622" t="str">
        <f>AQ618</f>
        <v/>
      </c>
    </row>
    <row r="623" spans="1:43" ht="14.25" customHeight="1" x14ac:dyDescent="0.25">
      <c r="A623" s="99" t="s">
        <v>1169</v>
      </c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5"/>
      <c r="X623" s="116"/>
      <c r="Y623" s="117"/>
      <c r="Z623" s="119"/>
      <c r="AA623" s="120" t="s">
        <v>1170</v>
      </c>
      <c r="AB623" s="121">
        <f>'Demand Input VP'!B313</f>
        <v>0</v>
      </c>
      <c r="AC623" s="120">
        <f>'Demand Input VP'!C313</f>
        <v>0</v>
      </c>
      <c r="AD623" s="120">
        <f>'Demand Input VP'!D313</f>
        <v>0</v>
      </c>
      <c r="AE623" s="120">
        <f>'Demand Input VP'!E313</f>
        <v>0</v>
      </c>
      <c r="AF623" s="120">
        <f>'Demand Input VP'!F313</f>
        <v>0</v>
      </c>
      <c r="AG623" s="120">
        <f>'Demand Input VP'!G313</f>
        <v>0</v>
      </c>
      <c r="AH623" s="120">
        <f>'Demand Input VP'!H313</f>
        <v>0</v>
      </c>
      <c r="AI623" s="120">
        <f>'Demand Input VP'!I313</f>
        <v>0</v>
      </c>
      <c r="AJ623" s="120">
        <f>'Demand Input VP'!J313</f>
        <v>0</v>
      </c>
      <c r="AK623" s="120">
        <f>'Demand Input VP'!K313</f>
        <v>0</v>
      </c>
      <c r="AL623" s="120">
        <f>'Demand Input VP'!L313</f>
        <v>0</v>
      </c>
      <c r="AM623" s="120">
        <f>'Demand Input VP'!M313</f>
        <v>0</v>
      </c>
      <c r="AN623" s="120">
        <f>'Demand Input VP'!N313</f>
        <v>0</v>
      </c>
      <c r="AQ623" t="str">
        <f>AQ618</f>
        <v/>
      </c>
    </row>
    <row r="624" spans="1:43" ht="14.25" customHeight="1" x14ac:dyDescent="0.25">
      <c r="A624" s="1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  <c r="V624" s="122"/>
      <c r="W624" s="123"/>
      <c r="X624" s="116"/>
      <c r="Y624" s="117"/>
      <c r="Z624" s="123"/>
      <c r="AA624" s="112" t="s">
        <v>1171</v>
      </c>
      <c r="AB624" s="113">
        <f>'Demand Input MP'!B314</f>
        <v>0</v>
      </c>
      <c r="AC624" s="112">
        <f>'Demand Input MP'!C314</f>
        <v>0</v>
      </c>
      <c r="AD624" s="112">
        <f>'Demand Input MP'!D314</f>
        <v>0</v>
      </c>
      <c r="AE624" s="112">
        <f>'Demand Input MP'!E314</f>
        <v>0</v>
      </c>
      <c r="AF624" s="112">
        <f>'Demand Input MP'!F314</f>
        <v>0</v>
      </c>
      <c r="AG624" s="112">
        <f>'Demand Input MP'!G314</f>
        <v>0</v>
      </c>
      <c r="AH624" s="112">
        <f>'Demand Input MP'!H314</f>
        <v>0</v>
      </c>
      <c r="AI624" s="112">
        <f>'Demand Input MP'!I314</f>
        <v>0</v>
      </c>
      <c r="AJ624" s="112">
        <f>'Demand Input MP'!J314</f>
        <v>0</v>
      </c>
      <c r="AK624" s="112">
        <f>'Demand Input MP'!K314</f>
        <v>0</v>
      </c>
      <c r="AL624" s="112">
        <f>'Demand Input MP'!L314</f>
        <v>0</v>
      </c>
      <c r="AM624" s="112">
        <f>'Demand Input MP'!M314</f>
        <v>0</v>
      </c>
      <c r="AN624" s="112">
        <f>'Demand Input MP'!N314</f>
        <v>0</v>
      </c>
      <c r="AQ624" t="str">
        <f>AQ618</f>
        <v/>
      </c>
    </row>
    <row r="625" spans="1:43" ht="14.25" customHeight="1" x14ac:dyDescent="0.25">
      <c r="A625" s="1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  <c r="V625" s="124" t="s">
        <v>91</v>
      </c>
      <c r="W625" s="125">
        <f>IFERROR(IF(SUM('Run Rate History'!E65:AD65)&gt;0,(SUMPRODUCT((B620:AA620&gt;=PERCENTILE(B620:AA620,0.1))*(B620:AA620&lt;=PERCENTILE(B620:AA620,0.9))*B620:AA620)+SUMPRODUCT(('Run Rate History'!E65:AD65&gt;=PERCENTILE(B620:AA620,0.1))*('Run Rate History'!E65:AD65&lt;=PERCENTILE(B620:AA620,0.9))*'Run Rate History'!E65:AD65))/(SUMPRODUCT((B620:AA620&gt;=PERCENTILE(B620:AA620,0.1))*(B620:AA620&lt;=PERCENTILE(B620:AA620,0.9))*1)+SUMPRODUCT(('Run Rate History'!E65:AD65&gt;=PERCENTILE(B620:AA620,0.1))*('Run Rate History'!E65:AD65&lt;=PERCENTILE(B620:AA620,0.9))*1)),TRIMMEAN(B620:AA620,0.15)),0)</f>
        <v>39.578947368421055</v>
      </c>
      <c r="X625" s="126" t="s">
        <v>1172</v>
      </c>
      <c r="Y625" s="127">
        <f>SUM(B620:AA620)/26</f>
        <v>42.5</v>
      </c>
      <c r="Z625" s="128"/>
      <c r="AA625" s="112" t="s">
        <v>1173</v>
      </c>
      <c r="AB625" s="113">
        <f>'Demand Input MP'!B313</f>
        <v>0</v>
      </c>
      <c r="AC625" s="112">
        <f>'Demand Input MP'!C313</f>
        <v>0</v>
      </c>
      <c r="AD625" s="112">
        <f>'Demand Input MP'!D313</f>
        <v>0</v>
      </c>
      <c r="AE625" s="112">
        <f>'Demand Input MP'!E313</f>
        <v>0</v>
      </c>
      <c r="AF625" s="112">
        <f>'Demand Input MP'!F313</f>
        <v>0</v>
      </c>
      <c r="AG625" s="112">
        <f>'Demand Input MP'!G313</f>
        <v>0</v>
      </c>
      <c r="AH625" s="112">
        <f>'Demand Input MP'!H313</f>
        <v>0</v>
      </c>
      <c r="AI625" s="112">
        <f>'Demand Input MP'!I313</f>
        <v>0</v>
      </c>
      <c r="AJ625" s="112">
        <f>'Demand Input MP'!J313</f>
        <v>0</v>
      </c>
      <c r="AK625" s="112">
        <f>'Demand Input MP'!K313</f>
        <v>0</v>
      </c>
      <c r="AL625" s="112">
        <f>'Demand Input MP'!L313</f>
        <v>0</v>
      </c>
      <c r="AM625" s="112">
        <f>'Demand Input MP'!M313</f>
        <v>0</v>
      </c>
      <c r="AN625" s="112">
        <f>'Demand Input MP'!N313</f>
        <v>0</v>
      </c>
      <c r="AQ625" t="str">
        <f>AQ618</f>
        <v/>
      </c>
    </row>
    <row r="626" spans="1:43" ht="14.25" customHeight="1" x14ac:dyDescent="0.25">
      <c r="A626" s="1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  <c r="V626" s="124" t="s">
        <v>94</v>
      </c>
      <c r="W626" s="125">
        <f>IFERROR((1*MIN(MAX(X620,0.5*IF(SUM('Run Rate History'!E65:AD65)&gt;0,(MEDIAN(IF(B620:AA620&gt;0,B620:AA620))+MEDIAN(IF('Run Rate History'!E65:AD65&gt;0,'Run Rate History'!E65:AD65)))/2,MEDIAN(IF(B620:AA620&gt;0,B620:AA620)))),2*IF(SUM('Run Rate History'!E65:AD65)&gt;0,(MEDIAN(IF(B620:AA620&gt;0,B620:AA620))+MEDIAN(IF('Run Rate History'!E65:AD65&gt;0,'Run Rate History'!E65:AD65)))/2,MEDIAN(IF(B620:AA620&gt;0,B620:AA620))))+2*MIN(MAX(Y620,0.5*IF(SUM('Run Rate History'!E65:AD65)&gt;0,(MEDIAN(IF(B620:AA620&gt;0,B620:AA620))+MEDIAN(IF('Run Rate History'!E65:AD65&gt;0,'Run Rate History'!E65:AD65)))/2,MEDIAN(IF(B620:AA620&gt;0,B620:AA620)))),2*IF(SUM('Run Rate History'!E65:AD65)&gt;0,(MEDIAN(IF(B620:AA620&gt;0,B620:AA620))+MEDIAN(IF('Run Rate History'!E65:AD65&gt;0,'Run Rate History'!E65:AD65)))/2,MEDIAN(IF(B620:AA620&gt;0,B620:AA620))))+3*MIN(MAX(Z620,0.5*IF(SUM('Run Rate History'!E65:AD65)&gt;0,(MEDIAN(IF(B620:AA620&gt;0,B620:AA620))+MEDIAN(IF('Run Rate History'!E65:AD65&gt;0,'Run Rate History'!E65:AD65)))/2,MEDIAN(IF(B620:AA620&gt;0,B620:AA620)))),2*IF(SUM('Run Rate History'!E65:AD65)&gt;0,(MEDIAN(IF(B620:AA620&gt;0,B620:AA620))+MEDIAN(IF('Run Rate History'!E65:AD65&gt;0,'Run Rate History'!E65:AD65)))/2,MEDIAN(IF(B620:AA620&gt;0,B620:AA620))))+4*MIN(MAX(AA620,0.5*IF(SUM('Run Rate History'!E65:AD65)&gt;0,(MEDIAN(IF(B620:AA620&gt;0,B620:AA620))+MEDIAN(IF('Run Rate History'!E65:AD65&gt;0,'Run Rate History'!E65:AD65)))/2,MEDIAN(IF(B620:AA620&gt;0,B620:AA620)))),2*IF(SUM('Run Rate History'!E65:AD65)&gt;0,(MEDIAN(IF(B620:AA620&gt;0,B620:AA620))+MEDIAN(IF('Run Rate History'!E65:AD65&gt;0,'Run Rate History'!E65:AD65)))/2,MEDIAN(IF(B620:AA620&gt;0,B620:AA620)))))/10,0)</f>
        <v>63.55</v>
      </c>
      <c r="X626" s="129" t="s">
        <v>1174</v>
      </c>
      <c r="Y626" s="130">
        <f>IFERROR(VLOOKUP(A618,'Stanje zaliha'!A:E,5,FALSE()),0)</f>
        <v>304</v>
      </c>
      <c r="Z626" s="131"/>
      <c r="AA626" s="113" t="s">
        <v>1175</v>
      </c>
      <c r="AB626" s="118">
        <f t="shared" ref="AB626:AN626" si="122">SUM(AB622:AB625)</f>
        <v>0</v>
      </c>
      <c r="AC626" s="118">
        <f t="shared" si="122"/>
        <v>0</v>
      </c>
      <c r="AD626" s="118">
        <f t="shared" si="122"/>
        <v>0</v>
      </c>
      <c r="AE626" s="118">
        <f t="shared" si="122"/>
        <v>0</v>
      </c>
      <c r="AF626" s="118">
        <f t="shared" si="122"/>
        <v>0</v>
      </c>
      <c r="AG626" s="118">
        <f t="shared" si="122"/>
        <v>0</v>
      </c>
      <c r="AH626" s="118">
        <f t="shared" si="122"/>
        <v>0</v>
      </c>
      <c r="AI626" s="118">
        <f t="shared" si="122"/>
        <v>0</v>
      </c>
      <c r="AJ626" s="118">
        <f t="shared" si="122"/>
        <v>0</v>
      </c>
      <c r="AK626" s="118">
        <f t="shared" si="122"/>
        <v>0</v>
      </c>
      <c r="AL626" s="118">
        <f t="shared" si="122"/>
        <v>0</v>
      </c>
      <c r="AM626" s="118">
        <f t="shared" si="122"/>
        <v>0</v>
      </c>
      <c r="AN626" s="118">
        <f t="shared" si="122"/>
        <v>0</v>
      </c>
      <c r="AQ626" t="str">
        <f>AQ618</f>
        <v/>
      </c>
    </row>
    <row r="627" spans="1:43" ht="14.25" customHeight="1" x14ac:dyDescent="0.25">
      <c r="A627" s="1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  <c r="V627" s="124" t="s">
        <v>95</v>
      </c>
      <c r="W627" s="125">
        <f>IFERROR(0.6*W626+0.4*W625,0)</f>
        <v>53.961578947368416</v>
      </c>
      <c r="X627" s="132" t="s">
        <v>1176</v>
      </c>
      <c r="Y627" s="133">
        <f>IFERROR(SUMIF('Popis poslanih narudžbi'!A:A,A618,'Popis poslanih narudžbi'!C:C),0)</f>
        <v>0</v>
      </c>
      <c r="Z627" s="131"/>
      <c r="AA627" s="134" t="s">
        <v>1177</v>
      </c>
      <c r="AB627" s="118">
        <f t="shared" ref="AB627:AN627" si="123">AB620+AB626</f>
        <v>51</v>
      </c>
      <c r="AC627" s="118">
        <f t="shared" si="123"/>
        <v>51</v>
      </c>
      <c r="AD627" s="118">
        <f t="shared" si="123"/>
        <v>51</v>
      </c>
      <c r="AE627" s="118">
        <f t="shared" si="123"/>
        <v>51</v>
      </c>
      <c r="AF627" s="118">
        <f t="shared" si="123"/>
        <v>51</v>
      </c>
      <c r="AG627" s="118">
        <f t="shared" si="123"/>
        <v>51</v>
      </c>
      <c r="AH627" s="118">
        <f t="shared" si="123"/>
        <v>51</v>
      </c>
      <c r="AI627" s="118">
        <f t="shared" si="123"/>
        <v>51</v>
      </c>
      <c r="AJ627" s="118">
        <f t="shared" si="123"/>
        <v>51</v>
      </c>
      <c r="AK627" s="118">
        <f t="shared" si="123"/>
        <v>51</v>
      </c>
      <c r="AL627" s="118">
        <f t="shared" si="123"/>
        <v>51</v>
      </c>
      <c r="AM627" s="118">
        <f t="shared" si="123"/>
        <v>51</v>
      </c>
      <c r="AN627" s="118">
        <f t="shared" si="123"/>
        <v>51</v>
      </c>
      <c r="AQ627" t="str">
        <f>AQ618</f>
        <v/>
      </c>
    </row>
    <row r="628" spans="1:43" ht="14.25" customHeight="1" x14ac:dyDescent="0.25">
      <c r="A628" s="107" t="str">
        <f>'Run Rate'!A66</f>
        <v>POL12608</v>
      </c>
      <c r="B628" s="135" t="str">
        <f>'Run Rate'!B66</f>
        <v>Polleo 1st Whey 4,5kg Vanilla Madagascar</v>
      </c>
      <c r="C628" s="135" t="str">
        <f>'Run Rate'!C66</f>
        <v>PROTEINI</v>
      </c>
      <c r="D628" s="135" t="str">
        <f>'Run Rate'!D66</f>
        <v>01 GOLD</v>
      </c>
      <c r="E628" s="122"/>
      <c r="F628" s="122"/>
      <c r="G628" s="122"/>
      <c r="H628" s="122"/>
      <c r="I628" s="122"/>
      <c r="J628" s="122"/>
      <c r="K628" s="122"/>
      <c r="L628" s="122"/>
      <c r="M628" s="122"/>
      <c r="N628" s="122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  <c r="AA628" s="122"/>
      <c r="AB628" s="122"/>
      <c r="AC628" s="122"/>
      <c r="AD628" s="122"/>
      <c r="AE628" s="122"/>
      <c r="AF628" s="122"/>
      <c r="AG628" s="122"/>
      <c r="AH628" s="122"/>
      <c r="AI628" s="122"/>
      <c r="AJ628" s="122"/>
      <c r="AK628" s="122"/>
      <c r="AL628" s="122"/>
      <c r="AM628" s="122"/>
      <c r="AN628" s="122"/>
      <c r="AQ628" t="str">
        <f>IF(AND(OR($B$1="ALL",$B$1=C628),OR($E$1="ALL",$E$1=D628),OR($B$2="ALL",$B$2=A628),OR($E$2="ALL",IFERROR(SEARCH($E$2,B628),0)&gt;0)),"MATCH","")</f>
        <v/>
      </c>
    </row>
    <row r="629" spans="1:43" ht="14.25" customHeight="1" x14ac:dyDescent="0.25">
      <c r="A629" s="108" t="s">
        <v>1137</v>
      </c>
      <c r="B629" s="136" t="s">
        <v>1138</v>
      </c>
      <c r="C629" s="136" t="s">
        <v>1139</v>
      </c>
      <c r="D629" s="136" t="s">
        <v>1140</v>
      </c>
      <c r="E629" s="136" t="s">
        <v>1141</v>
      </c>
      <c r="F629" s="136" t="s">
        <v>1142</v>
      </c>
      <c r="G629" s="136" t="s">
        <v>1143</v>
      </c>
      <c r="H629" s="136" t="s">
        <v>1144</v>
      </c>
      <c r="I629" s="136" t="s">
        <v>1145</v>
      </c>
      <c r="J629" s="136" t="s">
        <v>1146</v>
      </c>
      <c r="K629" s="136" t="s">
        <v>1147</v>
      </c>
      <c r="L629" s="136" t="s">
        <v>1148</v>
      </c>
      <c r="M629" s="136" t="s">
        <v>1149</v>
      </c>
      <c r="N629" s="136" t="s">
        <v>1150</v>
      </c>
      <c r="O629" s="136" t="s">
        <v>1151</v>
      </c>
      <c r="P629" s="136" t="s">
        <v>1152</v>
      </c>
      <c r="Q629" s="136" t="s">
        <v>1153</v>
      </c>
      <c r="R629" s="136" t="s">
        <v>1154</v>
      </c>
      <c r="S629" s="136" t="s">
        <v>1155</v>
      </c>
      <c r="T629" s="136" t="s">
        <v>1156</v>
      </c>
      <c r="U629" s="136" t="s">
        <v>1157</v>
      </c>
      <c r="V629" s="136" t="s">
        <v>1158</v>
      </c>
      <c r="W629" s="136" t="s">
        <v>1159</v>
      </c>
      <c r="X629" s="136" t="s">
        <v>1160</v>
      </c>
      <c r="Y629" s="136" t="s">
        <v>1161</v>
      </c>
      <c r="Z629" s="136" t="s">
        <v>1162</v>
      </c>
      <c r="AA629" s="136" t="s">
        <v>1163</v>
      </c>
      <c r="AB629" s="137" t="s">
        <v>156</v>
      </c>
      <c r="AC629" s="137" t="s">
        <v>157</v>
      </c>
      <c r="AD629" s="137" t="s">
        <v>158</v>
      </c>
      <c r="AE629" s="137" t="s">
        <v>139</v>
      </c>
      <c r="AF629" s="138" t="s">
        <v>140</v>
      </c>
      <c r="AG629" s="138" t="s">
        <v>141</v>
      </c>
      <c r="AH629" s="138" t="s">
        <v>142</v>
      </c>
      <c r="AI629" s="138" t="s">
        <v>143</v>
      </c>
      <c r="AJ629" s="139" t="s">
        <v>144</v>
      </c>
      <c r="AK629" s="139" t="s">
        <v>145</v>
      </c>
      <c r="AL629" s="139" t="s">
        <v>146</v>
      </c>
      <c r="AM629" s="140" t="s">
        <v>147</v>
      </c>
      <c r="AN629" s="140" t="s">
        <v>148</v>
      </c>
      <c r="AQ629" t="str">
        <f>AQ628</f>
        <v/>
      </c>
    </row>
    <row r="630" spans="1:43" ht="14.25" customHeight="1" x14ac:dyDescent="0.25">
      <c r="A630" s="99" t="s">
        <v>1164</v>
      </c>
      <c r="B630" s="112">
        <f>'Run Rate'!E66</f>
        <v>8</v>
      </c>
      <c r="C630" s="112">
        <f>'Run Rate'!F66</f>
        <v>17</v>
      </c>
      <c r="D630" s="112">
        <f>'Run Rate'!G66</f>
        <v>17</v>
      </c>
      <c r="E630" s="112">
        <f>'Run Rate'!H66</f>
        <v>26</v>
      </c>
      <c r="F630" s="112">
        <f>'Run Rate'!I66</f>
        <v>19</v>
      </c>
      <c r="G630" s="112">
        <f>'Run Rate'!J66</f>
        <v>9</v>
      </c>
      <c r="H630" s="112">
        <f>'Run Rate'!K66</f>
        <v>28</v>
      </c>
      <c r="I630" s="112">
        <f>'Run Rate'!L66</f>
        <v>43</v>
      </c>
      <c r="J630" s="112">
        <f>'Run Rate'!M66</f>
        <v>81</v>
      </c>
      <c r="K630" s="112">
        <f>'Run Rate'!N66</f>
        <v>25</v>
      </c>
      <c r="L630" s="112">
        <f>'Run Rate'!O66</f>
        <v>16</v>
      </c>
      <c r="M630" s="112">
        <f>'Run Rate'!P66</f>
        <v>14</v>
      </c>
      <c r="N630" s="112">
        <f>'Run Rate'!Q66</f>
        <v>13</v>
      </c>
      <c r="O630" s="112">
        <f>'Run Rate'!R66</f>
        <v>5</v>
      </c>
      <c r="P630" s="112">
        <f>'Run Rate'!S66</f>
        <v>1</v>
      </c>
      <c r="Q630" s="112">
        <f>'Run Rate'!T66</f>
        <v>9</v>
      </c>
      <c r="R630" s="112">
        <f>'Run Rate'!U66</f>
        <v>13</v>
      </c>
      <c r="S630" s="112">
        <f>'Run Rate'!V66</f>
        <v>9</v>
      </c>
      <c r="T630" s="112">
        <f>'Run Rate'!W66</f>
        <v>8</v>
      </c>
      <c r="U630" s="112">
        <f>'Run Rate'!X66</f>
        <v>13</v>
      </c>
      <c r="V630" s="112">
        <f>'Run Rate'!Y66</f>
        <v>12</v>
      </c>
      <c r="W630" s="112">
        <f>'Run Rate'!Z66</f>
        <v>10</v>
      </c>
      <c r="X630" s="112">
        <f>'Run Rate'!AA66</f>
        <v>9</v>
      </c>
      <c r="Y630" s="112">
        <f>'Run Rate'!AB66</f>
        <v>10</v>
      </c>
      <c r="Z630" s="112">
        <f>'Run Rate'!AC66</f>
        <v>19</v>
      </c>
      <c r="AA630" s="112">
        <f>'Run Rate'!AD66</f>
        <v>15</v>
      </c>
      <c r="AB630" s="113">
        <v>16</v>
      </c>
      <c r="AC630" s="112">
        <v>17</v>
      </c>
      <c r="AD630" s="112">
        <v>17</v>
      </c>
      <c r="AE630" s="112">
        <v>18</v>
      </c>
      <c r="AF630" s="112">
        <v>18</v>
      </c>
      <c r="AG630" s="112">
        <v>19</v>
      </c>
      <c r="AH630" s="112">
        <v>18</v>
      </c>
      <c r="AI630" s="112">
        <v>18</v>
      </c>
      <c r="AJ630" s="112">
        <v>17</v>
      </c>
      <c r="AK630" s="112">
        <v>17</v>
      </c>
      <c r="AL630" s="112">
        <v>16</v>
      </c>
      <c r="AM630" s="112">
        <v>16</v>
      </c>
      <c r="AN630" s="112">
        <v>16</v>
      </c>
      <c r="AQ630" t="str">
        <f>AQ628</f>
        <v/>
      </c>
    </row>
    <row r="631" spans="1:43" ht="14.25" customHeight="1" x14ac:dyDescent="0.25">
      <c r="A631" s="99" t="s">
        <v>1165</v>
      </c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5"/>
      <c r="X631" s="115"/>
      <c r="Y631" s="115"/>
      <c r="Z631" s="115"/>
      <c r="AA631" s="112" t="s">
        <v>1166</v>
      </c>
      <c r="AB631" s="113"/>
      <c r="AC631" s="112"/>
      <c r="AD631" s="112"/>
      <c r="AE631" s="112"/>
      <c r="AF631" s="112"/>
      <c r="AG631" s="112"/>
      <c r="AH631" s="112"/>
      <c r="AI631" s="112"/>
      <c r="AJ631" s="112"/>
      <c r="AK631" s="112"/>
      <c r="AL631" s="112"/>
      <c r="AM631" s="112"/>
      <c r="AN631" s="112"/>
      <c r="AQ631" t="str">
        <f>AQ628</f>
        <v/>
      </c>
    </row>
    <row r="632" spans="1:43" ht="14.25" customHeight="1" x14ac:dyDescent="0.25">
      <c r="A632" s="99" t="s">
        <v>1167</v>
      </c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5"/>
      <c r="X632" s="116"/>
      <c r="Y632" s="117"/>
      <c r="Z632" s="115"/>
      <c r="AA632" s="112" t="s">
        <v>1168</v>
      </c>
      <c r="AB632" s="113">
        <f>'Demand Input VP'!B319</f>
        <v>0</v>
      </c>
      <c r="AC632" s="112">
        <f>'Demand Input VP'!C319</f>
        <v>0</v>
      </c>
      <c r="AD632" s="112">
        <f>'Demand Input VP'!D319</f>
        <v>0</v>
      </c>
      <c r="AE632" s="112">
        <f>'Demand Input VP'!E319</f>
        <v>0</v>
      </c>
      <c r="AF632" s="112">
        <f>'Demand Input VP'!F319</f>
        <v>0</v>
      </c>
      <c r="AG632" s="112">
        <f>'Demand Input VP'!G319</f>
        <v>0</v>
      </c>
      <c r="AH632" s="112">
        <f>'Demand Input VP'!H319</f>
        <v>0</v>
      </c>
      <c r="AI632" s="112">
        <f>'Demand Input VP'!I319</f>
        <v>0</v>
      </c>
      <c r="AJ632" s="112">
        <f>'Demand Input VP'!J319</f>
        <v>0</v>
      </c>
      <c r="AK632" s="112">
        <f>'Demand Input VP'!K319</f>
        <v>0</v>
      </c>
      <c r="AL632" s="112">
        <f>'Demand Input VP'!L319</f>
        <v>0</v>
      </c>
      <c r="AM632" s="112">
        <f>'Demand Input VP'!M319</f>
        <v>0</v>
      </c>
      <c r="AN632" s="112">
        <f>'Demand Input VP'!N319</f>
        <v>0</v>
      </c>
      <c r="AQ632" t="str">
        <f>AQ628</f>
        <v/>
      </c>
    </row>
    <row r="633" spans="1:43" ht="14.25" customHeight="1" x14ac:dyDescent="0.25">
      <c r="A633" s="99" t="s">
        <v>1169</v>
      </c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5"/>
      <c r="X633" s="116"/>
      <c r="Y633" s="117"/>
      <c r="Z633" s="119"/>
      <c r="AA633" s="120" t="s">
        <v>1170</v>
      </c>
      <c r="AB633" s="121">
        <f>'Demand Input VP'!B318</f>
        <v>0</v>
      </c>
      <c r="AC633" s="120">
        <f>'Demand Input VP'!C318</f>
        <v>0</v>
      </c>
      <c r="AD633" s="120">
        <f>'Demand Input VP'!D318</f>
        <v>0</v>
      </c>
      <c r="AE633" s="120">
        <f>'Demand Input VP'!E318</f>
        <v>0</v>
      </c>
      <c r="AF633" s="120">
        <f>'Demand Input VP'!F318</f>
        <v>0</v>
      </c>
      <c r="AG633" s="120">
        <f>'Demand Input VP'!G318</f>
        <v>0</v>
      </c>
      <c r="AH633" s="120">
        <f>'Demand Input VP'!H318</f>
        <v>0</v>
      </c>
      <c r="AI633" s="120">
        <f>'Demand Input VP'!I318</f>
        <v>0</v>
      </c>
      <c r="AJ633" s="120">
        <f>'Demand Input VP'!J318</f>
        <v>0</v>
      </c>
      <c r="AK633" s="120">
        <f>'Demand Input VP'!K318</f>
        <v>0</v>
      </c>
      <c r="AL633" s="120">
        <f>'Demand Input VP'!L318</f>
        <v>0</v>
      </c>
      <c r="AM633" s="120">
        <f>'Demand Input VP'!M318</f>
        <v>0</v>
      </c>
      <c r="AN633" s="120">
        <f>'Demand Input VP'!N318</f>
        <v>0</v>
      </c>
      <c r="AQ633" t="str">
        <f>AQ628</f>
        <v/>
      </c>
    </row>
    <row r="634" spans="1:43" ht="14.25" customHeight="1" x14ac:dyDescent="0.25">
      <c r="A634" s="1"/>
      <c r="B634" s="122"/>
      <c r="C634" s="122"/>
      <c r="D634" s="122"/>
      <c r="E634" s="122"/>
      <c r="F634" s="122"/>
      <c r="G634" s="122"/>
      <c r="H634" s="122"/>
      <c r="I634" s="122"/>
      <c r="J634" s="122"/>
      <c r="K634" s="122"/>
      <c r="L634" s="122"/>
      <c r="M634" s="122"/>
      <c r="N634" s="122"/>
      <c r="O634" s="122"/>
      <c r="P634" s="122"/>
      <c r="Q634" s="122"/>
      <c r="R634" s="122"/>
      <c r="S634" s="122"/>
      <c r="T634" s="122"/>
      <c r="U634" s="122"/>
      <c r="V634" s="122"/>
      <c r="W634" s="123"/>
      <c r="X634" s="116"/>
      <c r="Y634" s="117"/>
      <c r="Z634" s="123"/>
      <c r="AA634" s="112" t="s">
        <v>1171</v>
      </c>
      <c r="AB634" s="113">
        <f>'Demand Input MP'!B319</f>
        <v>0</v>
      </c>
      <c r="AC634" s="112">
        <f>'Demand Input MP'!C319</f>
        <v>0</v>
      </c>
      <c r="AD634" s="112">
        <f>'Demand Input MP'!D319</f>
        <v>0</v>
      </c>
      <c r="AE634" s="112">
        <f>'Demand Input MP'!E319</f>
        <v>0</v>
      </c>
      <c r="AF634" s="112">
        <f>'Demand Input MP'!F319</f>
        <v>0</v>
      </c>
      <c r="AG634" s="112">
        <f>'Demand Input MP'!G319</f>
        <v>0</v>
      </c>
      <c r="AH634" s="112">
        <f>'Demand Input MP'!H319</f>
        <v>0</v>
      </c>
      <c r="AI634" s="112">
        <f>'Demand Input MP'!I319</f>
        <v>0</v>
      </c>
      <c r="AJ634" s="112">
        <f>'Demand Input MP'!J319</f>
        <v>0</v>
      </c>
      <c r="AK634" s="112">
        <f>'Demand Input MP'!K319</f>
        <v>0</v>
      </c>
      <c r="AL634" s="112">
        <f>'Demand Input MP'!L319</f>
        <v>0</v>
      </c>
      <c r="AM634" s="112">
        <f>'Demand Input MP'!M319</f>
        <v>0</v>
      </c>
      <c r="AN634" s="112">
        <f>'Demand Input MP'!N319</f>
        <v>0</v>
      </c>
      <c r="AQ634" t="str">
        <f>AQ628</f>
        <v/>
      </c>
    </row>
    <row r="635" spans="1:43" ht="14.25" customHeight="1" x14ac:dyDescent="0.25">
      <c r="A635" s="1"/>
      <c r="B635" s="122"/>
      <c r="C635" s="122"/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  <c r="R635" s="122"/>
      <c r="S635" s="122"/>
      <c r="T635" s="122"/>
      <c r="U635" s="122"/>
      <c r="V635" s="124" t="s">
        <v>91</v>
      </c>
      <c r="W635" s="125">
        <f>IFERROR(IF(SUM('Run Rate History'!E66:AD66)&gt;0,(SUMPRODUCT((B630:AA630&gt;=PERCENTILE(B630:AA630,0.1))*(B630:AA630&lt;=PERCENTILE(B630:AA630,0.9))*B630:AA630)+SUMPRODUCT(('Run Rate History'!E66:AD66&gt;=PERCENTILE(B630:AA630,0.1))*('Run Rate History'!E66:AD66&lt;=PERCENTILE(B630:AA630,0.9))*'Run Rate History'!E66:AD66))/(SUMPRODUCT((B630:AA630&gt;=PERCENTILE(B630:AA630,0.1))*(B630:AA630&lt;=PERCENTILE(B630:AA630,0.9))*1)+SUMPRODUCT(('Run Rate History'!E66:AD66&gt;=PERCENTILE(B630:AA630,0.1))*('Run Rate History'!E66:AD66&lt;=PERCENTILE(B630:AA630,0.9))*1)),TRIMMEAN(B630:AA630,0.15)),0)</f>
        <v>14.525</v>
      </c>
      <c r="X635" s="126" t="s">
        <v>1172</v>
      </c>
      <c r="Y635" s="127">
        <f>SUM(B630:AA630)/26</f>
        <v>17.26923076923077</v>
      </c>
      <c r="Z635" s="128"/>
      <c r="AA635" s="112" t="s">
        <v>1173</v>
      </c>
      <c r="AB635" s="113">
        <f>'Demand Input MP'!B318</f>
        <v>0</v>
      </c>
      <c r="AC635" s="112">
        <f>'Demand Input MP'!C318</f>
        <v>0</v>
      </c>
      <c r="AD635" s="112">
        <f>'Demand Input MP'!D318</f>
        <v>0</v>
      </c>
      <c r="AE635" s="112">
        <f>'Demand Input MP'!E318</f>
        <v>0</v>
      </c>
      <c r="AF635" s="112">
        <f>'Demand Input MP'!F318</f>
        <v>0</v>
      </c>
      <c r="AG635" s="112">
        <f>'Demand Input MP'!G318</f>
        <v>0</v>
      </c>
      <c r="AH635" s="112">
        <f>'Demand Input MP'!H318</f>
        <v>0</v>
      </c>
      <c r="AI635" s="112">
        <f>'Demand Input MP'!I318</f>
        <v>0</v>
      </c>
      <c r="AJ635" s="112">
        <f>'Demand Input MP'!J318</f>
        <v>0</v>
      </c>
      <c r="AK635" s="112">
        <f>'Demand Input MP'!K318</f>
        <v>0</v>
      </c>
      <c r="AL635" s="112">
        <f>'Demand Input MP'!L318</f>
        <v>0</v>
      </c>
      <c r="AM635" s="112">
        <f>'Demand Input MP'!M318</f>
        <v>0</v>
      </c>
      <c r="AN635" s="112">
        <f>'Demand Input MP'!N318</f>
        <v>0</v>
      </c>
      <c r="AQ635" t="str">
        <f>AQ628</f>
        <v/>
      </c>
    </row>
    <row r="636" spans="1:43" ht="14.25" customHeight="1" x14ac:dyDescent="0.25">
      <c r="A636" s="1"/>
      <c r="B636" s="122"/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T636" s="122"/>
      <c r="U636" s="122"/>
      <c r="V636" s="124" t="s">
        <v>94</v>
      </c>
      <c r="W636" s="125">
        <f>IFERROR((1*MIN(MAX(X630,0.5*IF(SUM('Run Rate History'!E66:AD66)&gt;0,(MEDIAN(IF(B630:AA630&gt;0,B630:AA630))+MEDIAN(IF('Run Rate History'!E66:AD66&gt;0,'Run Rate History'!E66:AD66)))/2,MEDIAN(IF(B630:AA630&gt;0,B630:AA630)))),2*IF(SUM('Run Rate History'!E66:AD66)&gt;0,(MEDIAN(IF(B630:AA630&gt;0,B630:AA630))+MEDIAN(IF('Run Rate History'!E66:AD66&gt;0,'Run Rate History'!E66:AD66)))/2,MEDIAN(IF(B630:AA630&gt;0,B630:AA630))))+2*MIN(MAX(Y630,0.5*IF(SUM('Run Rate History'!E66:AD66)&gt;0,(MEDIAN(IF(B630:AA630&gt;0,B630:AA630))+MEDIAN(IF('Run Rate History'!E66:AD66&gt;0,'Run Rate History'!E66:AD66)))/2,MEDIAN(IF(B630:AA630&gt;0,B630:AA630)))),2*IF(SUM('Run Rate History'!E66:AD66)&gt;0,(MEDIAN(IF(B630:AA630&gt;0,B630:AA630))+MEDIAN(IF('Run Rate History'!E66:AD66&gt;0,'Run Rate History'!E66:AD66)))/2,MEDIAN(IF(B630:AA630&gt;0,B630:AA630))))+3*MIN(MAX(Z630,0.5*IF(SUM('Run Rate History'!E66:AD66)&gt;0,(MEDIAN(IF(B630:AA630&gt;0,B630:AA630))+MEDIAN(IF('Run Rate History'!E66:AD66&gt;0,'Run Rate History'!E66:AD66)))/2,MEDIAN(IF(B630:AA630&gt;0,B630:AA630)))),2*IF(SUM('Run Rate History'!E66:AD66)&gt;0,(MEDIAN(IF(B630:AA630&gt;0,B630:AA630))+MEDIAN(IF('Run Rate History'!E66:AD66&gt;0,'Run Rate History'!E66:AD66)))/2,MEDIAN(IF(B630:AA630&gt;0,B630:AA630))))+4*MIN(MAX(AA630,0.5*IF(SUM('Run Rate History'!E66:AD66)&gt;0,(MEDIAN(IF(B630:AA630&gt;0,B630:AA630))+MEDIAN(IF('Run Rate History'!E66:AD66&gt;0,'Run Rate History'!E66:AD66)))/2,MEDIAN(IF(B630:AA630&gt;0,B630:AA630)))),2*IF(SUM('Run Rate History'!E66:AD66)&gt;0,(MEDIAN(IF(B630:AA630&gt;0,B630:AA630))+MEDIAN(IF('Run Rate History'!E66:AD66&gt;0,'Run Rate History'!E66:AD66)))/2,MEDIAN(IF(B630:AA630&gt;0,B630:AA630)))))/10,0)</f>
        <v>12</v>
      </c>
      <c r="X636" s="129" t="s">
        <v>1174</v>
      </c>
      <c r="Y636" s="130">
        <f>IFERROR(VLOOKUP(A628,'Stanje zaliha'!A:E,5,FALSE()),0)</f>
        <v>85</v>
      </c>
      <c r="Z636" s="131"/>
      <c r="AA636" s="113" t="s">
        <v>1175</v>
      </c>
      <c r="AB636" s="118">
        <f t="shared" ref="AB636:AN636" si="124">SUM(AB632:AB635)</f>
        <v>0</v>
      </c>
      <c r="AC636" s="118">
        <f t="shared" si="124"/>
        <v>0</v>
      </c>
      <c r="AD636" s="118">
        <f t="shared" si="124"/>
        <v>0</v>
      </c>
      <c r="AE636" s="118">
        <f t="shared" si="124"/>
        <v>0</v>
      </c>
      <c r="AF636" s="118">
        <f t="shared" si="124"/>
        <v>0</v>
      </c>
      <c r="AG636" s="118">
        <f t="shared" si="124"/>
        <v>0</v>
      </c>
      <c r="AH636" s="118">
        <f t="shared" si="124"/>
        <v>0</v>
      </c>
      <c r="AI636" s="118">
        <f t="shared" si="124"/>
        <v>0</v>
      </c>
      <c r="AJ636" s="118">
        <f t="shared" si="124"/>
        <v>0</v>
      </c>
      <c r="AK636" s="118">
        <f t="shared" si="124"/>
        <v>0</v>
      </c>
      <c r="AL636" s="118">
        <f t="shared" si="124"/>
        <v>0</v>
      </c>
      <c r="AM636" s="118">
        <f t="shared" si="124"/>
        <v>0</v>
      </c>
      <c r="AN636" s="118">
        <f t="shared" si="124"/>
        <v>0</v>
      </c>
      <c r="AQ636" t="str">
        <f>AQ628</f>
        <v/>
      </c>
    </row>
    <row r="637" spans="1:43" ht="14.25" customHeight="1" x14ac:dyDescent="0.25">
      <c r="A637" s="1"/>
      <c r="B637" s="122"/>
      <c r="C637" s="122"/>
      <c r="D637" s="122"/>
      <c r="E637" s="122"/>
      <c r="F637" s="122"/>
      <c r="G637" s="122"/>
      <c r="H637" s="122"/>
      <c r="I637" s="122"/>
      <c r="J637" s="122"/>
      <c r="K637" s="122"/>
      <c r="L637" s="122"/>
      <c r="M637" s="122"/>
      <c r="N637" s="122"/>
      <c r="O637" s="122"/>
      <c r="P637" s="122"/>
      <c r="Q637" s="122"/>
      <c r="R637" s="122"/>
      <c r="S637" s="122"/>
      <c r="T637" s="122"/>
      <c r="U637" s="122"/>
      <c r="V637" s="124" t="s">
        <v>95</v>
      </c>
      <c r="W637" s="125">
        <f>IFERROR(0.6*W636+0.4*W635,0)</f>
        <v>13.01</v>
      </c>
      <c r="X637" s="132" t="s">
        <v>1176</v>
      </c>
      <c r="Y637" s="133">
        <f>IFERROR(SUMIF('Popis poslanih narudžbi'!A:A,A628,'Popis poslanih narudžbi'!C:C),0)</f>
        <v>0</v>
      </c>
      <c r="Z637" s="131"/>
      <c r="AA637" s="134" t="s">
        <v>1177</v>
      </c>
      <c r="AB637" s="118">
        <f t="shared" ref="AB637:AN637" si="125">AB630+AB636</f>
        <v>16</v>
      </c>
      <c r="AC637" s="118">
        <f t="shared" si="125"/>
        <v>17</v>
      </c>
      <c r="AD637" s="118">
        <f t="shared" si="125"/>
        <v>17</v>
      </c>
      <c r="AE637" s="118">
        <f t="shared" si="125"/>
        <v>18</v>
      </c>
      <c r="AF637" s="118">
        <f t="shared" si="125"/>
        <v>18</v>
      </c>
      <c r="AG637" s="118">
        <f t="shared" si="125"/>
        <v>19</v>
      </c>
      <c r="AH637" s="118">
        <f t="shared" si="125"/>
        <v>18</v>
      </c>
      <c r="AI637" s="118">
        <f t="shared" si="125"/>
        <v>18</v>
      </c>
      <c r="AJ637" s="118">
        <f t="shared" si="125"/>
        <v>17</v>
      </c>
      <c r="AK637" s="118">
        <f t="shared" si="125"/>
        <v>17</v>
      </c>
      <c r="AL637" s="118">
        <f t="shared" si="125"/>
        <v>16</v>
      </c>
      <c r="AM637" s="118">
        <f t="shared" si="125"/>
        <v>16</v>
      </c>
      <c r="AN637" s="118">
        <f t="shared" si="125"/>
        <v>16</v>
      </c>
      <c r="AQ637" t="str">
        <f>AQ628</f>
        <v/>
      </c>
    </row>
    <row r="638" spans="1:43" ht="14.25" customHeight="1" x14ac:dyDescent="0.25">
      <c r="A638" s="107" t="str">
        <f>'Run Rate'!A67</f>
        <v>ZOE12351</v>
      </c>
      <c r="B638" s="135" t="str">
        <f>'Run Rate'!B67</f>
        <v>ZOE Whey 454g Belgian Choco Fantasy</v>
      </c>
      <c r="C638" s="135" t="str">
        <f>'Run Rate'!C67</f>
        <v>PROTEINI</v>
      </c>
      <c r="D638" s="135" t="str">
        <f>'Run Rate'!D67</f>
        <v>01 GOLD</v>
      </c>
      <c r="E638" s="122"/>
      <c r="F638" s="122"/>
      <c r="G638" s="122"/>
      <c r="H638" s="122"/>
      <c r="I638" s="122"/>
      <c r="J638" s="122"/>
      <c r="K638" s="122"/>
      <c r="L638" s="122"/>
      <c r="M638" s="122"/>
      <c r="N638" s="122"/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  <c r="AA638" s="122"/>
      <c r="AB638" s="122"/>
      <c r="AC638" s="122"/>
      <c r="AD638" s="122"/>
      <c r="AE638" s="122"/>
      <c r="AF638" s="122"/>
      <c r="AG638" s="122"/>
      <c r="AH638" s="122"/>
      <c r="AI638" s="122"/>
      <c r="AJ638" s="122"/>
      <c r="AK638" s="122"/>
      <c r="AL638" s="122"/>
      <c r="AM638" s="122"/>
      <c r="AN638" s="122"/>
      <c r="AQ638" t="str">
        <f>IF(AND(OR($B$1="ALL",$B$1=C638),OR($E$1="ALL",$E$1=D638),OR($B$2="ALL",$B$2=A638),OR($E$2="ALL",IFERROR(SEARCH($E$2,B638),0)&gt;0)),"MATCH","")</f>
        <v/>
      </c>
    </row>
    <row r="639" spans="1:43" ht="14.25" customHeight="1" x14ac:dyDescent="0.25">
      <c r="A639" s="108" t="s">
        <v>1137</v>
      </c>
      <c r="B639" s="136" t="s">
        <v>1138</v>
      </c>
      <c r="C639" s="136" t="s">
        <v>1139</v>
      </c>
      <c r="D639" s="136" t="s">
        <v>1140</v>
      </c>
      <c r="E639" s="136" t="s">
        <v>1141</v>
      </c>
      <c r="F639" s="136" t="s">
        <v>1142</v>
      </c>
      <c r="G639" s="136" t="s">
        <v>1143</v>
      </c>
      <c r="H639" s="136" t="s">
        <v>1144</v>
      </c>
      <c r="I639" s="136" t="s">
        <v>1145</v>
      </c>
      <c r="J639" s="136" t="s">
        <v>1146</v>
      </c>
      <c r="K639" s="136" t="s">
        <v>1147</v>
      </c>
      <c r="L639" s="136" t="s">
        <v>1148</v>
      </c>
      <c r="M639" s="136" t="s">
        <v>1149</v>
      </c>
      <c r="N639" s="136" t="s">
        <v>1150</v>
      </c>
      <c r="O639" s="136" t="s">
        <v>1151</v>
      </c>
      <c r="P639" s="136" t="s">
        <v>1152</v>
      </c>
      <c r="Q639" s="136" t="s">
        <v>1153</v>
      </c>
      <c r="R639" s="136" t="s">
        <v>1154</v>
      </c>
      <c r="S639" s="136" t="s">
        <v>1155</v>
      </c>
      <c r="T639" s="136" t="s">
        <v>1156</v>
      </c>
      <c r="U639" s="136" t="s">
        <v>1157</v>
      </c>
      <c r="V639" s="136" t="s">
        <v>1158</v>
      </c>
      <c r="W639" s="136" t="s">
        <v>1159</v>
      </c>
      <c r="X639" s="136" t="s">
        <v>1160</v>
      </c>
      <c r="Y639" s="136" t="s">
        <v>1161</v>
      </c>
      <c r="Z639" s="136" t="s">
        <v>1162</v>
      </c>
      <c r="AA639" s="136" t="s">
        <v>1163</v>
      </c>
      <c r="AB639" s="137" t="s">
        <v>156</v>
      </c>
      <c r="AC639" s="137" t="s">
        <v>157</v>
      </c>
      <c r="AD639" s="137" t="s">
        <v>158</v>
      </c>
      <c r="AE639" s="137" t="s">
        <v>139</v>
      </c>
      <c r="AF639" s="138" t="s">
        <v>140</v>
      </c>
      <c r="AG639" s="138" t="s">
        <v>141</v>
      </c>
      <c r="AH639" s="138" t="s">
        <v>142</v>
      </c>
      <c r="AI639" s="138" t="s">
        <v>143</v>
      </c>
      <c r="AJ639" s="139" t="s">
        <v>144</v>
      </c>
      <c r="AK639" s="139" t="s">
        <v>145</v>
      </c>
      <c r="AL639" s="139" t="s">
        <v>146</v>
      </c>
      <c r="AM639" s="140" t="s">
        <v>147</v>
      </c>
      <c r="AN639" s="140" t="s">
        <v>148</v>
      </c>
      <c r="AQ639" t="str">
        <f>AQ638</f>
        <v/>
      </c>
    </row>
    <row r="640" spans="1:43" ht="14.25" customHeight="1" x14ac:dyDescent="0.25">
      <c r="A640" s="99" t="s">
        <v>1164</v>
      </c>
      <c r="B640" s="112">
        <f>'Run Rate'!E67</f>
        <v>143</v>
      </c>
      <c r="C640" s="112">
        <f>'Run Rate'!F67</f>
        <v>92</v>
      </c>
      <c r="D640" s="112">
        <f>'Run Rate'!G67</f>
        <v>115</v>
      </c>
      <c r="E640" s="112">
        <f>'Run Rate'!H67</f>
        <v>83</v>
      </c>
      <c r="F640" s="112">
        <f>'Run Rate'!I67</f>
        <v>133</v>
      </c>
      <c r="G640" s="112">
        <f>'Run Rate'!J67</f>
        <v>154</v>
      </c>
      <c r="H640" s="112">
        <f>'Run Rate'!K67</f>
        <v>326</v>
      </c>
      <c r="I640" s="112">
        <f>'Run Rate'!L67</f>
        <v>235</v>
      </c>
      <c r="J640" s="112">
        <f>'Run Rate'!M67</f>
        <v>303</v>
      </c>
      <c r="K640" s="112">
        <f>'Run Rate'!N67</f>
        <v>39</v>
      </c>
      <c r="L640" s="112">
        <f>'Run Rate'!O67</f>
        <v>28</v>
      </c>
      <c r="M640" s="112">
        <f>'Run Rate'!P67</f>
        <v>36</v>
      </c>
      <c r="N640" s="112">
        <f>'Run Rate'!Q67</f>
        <v>31</v>
      </c>
      <c r="O640" s="112">
        <f>'Run Rate'!R67</f>
        <v>465</v>
      </c>
      <c r="P640" s="112">
        <f>'Run Rate'!S67</f>
        <v>7</v>
      </c>
      <c r="Q640" s="112">
        <f>'Run Rate'!T67</f>
        <v>17</v>
      </c>
      <c r="R640" s="112">
        <f>'Run Rate'!U67</f>
        <v>20</v>
      </c>
      <c r="S640" s="112">
        <f>'Run Rate'!V67</f>
        <v>20</v>
      </c>
      <c r="T640" s="112">
        <f>'Run Rate'!W67</f>
        <v>116</v>
      </c>
      <c r="U640" s="112">
        <f>'Run Rate'!X67</f>
        <v>256</v>
      </c>
      <c r="V640" s="112">
        <f>'Run Rate'!Y67</f>
        <v>85</v>
      </c>
      <c r="W640" s="112">
        <f>'Run Rate'!Z67</f>
        <v>62</v>
      </c>
      <c r="X640" s="112">
        <f>'Run Rate'!AA67</f>
        <v>81</v>
      </c>
      <c r="Y640" s="112">
        <f>'Run Rate'!AB67</f>
        <v>46</v>
      </c>
      <c r="Z640" s="112">
        <f>'Run Rate'!AC67</f>
        <v>37</v>
      </c>
      <c r="AA640" s="112">
        <f>'Run Rate'!AD67</f>
        <v>136</v>
      </c>
      <c r="AB640" s="113">
        <v>78</v>
      </c>
      <c r="AC640" s="112">
        <v>90</v>
      </c>
      <c r="AD640" s="112">
        <v>80</v>
      </c>
      <c r="AE640" s="112">
        <v>84</v>
      </c>
      <c r="AF640" s="112">
        <v>83</v>
      </c>
      <c r="AG640" s="112">
        <v>84</v>
      </c>
      <c r="AH640" s="112">
        <v>81</v>
      </c>
      <c r="AI640" s="112">
        <v>81</v>
      </c>
      <c r="AJ640" s="112">
        <v>80</v>
      </c>
      <c r="AK640" s="112">
        <v>72</v>
      </c>
      <c r="AL640" s="112">
        <v>74</v>
      </c>
      <c r="AM640" s="112">
        <v>60</v>
      </c>
      <c r="AN640" s="112">
        <v>56</v>
      </c>
      <c r="AQ640" t="str">
        <f>AQ638</f>
        <v/>
      </c>
    </row>
    <row r="641" spans="1:43" ht="14.25" customHeight="1" x14ac:dyDescent="0.25">
      <c r="A641" s="99" t="s">
        <v>1165</v>
      </c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5"/>
      <c r="X641" s="115"/>
      <c r="Y641" s="115"/>
      <c r="Z641" s="115"/>
      <c r="AA641" s="112" t="s">
        <v>1166</v>
      </c>
      <c r="AB641" s="113"/>
      <c r="AC641" s="112"/>
      <c r="AD641" s="112"/>
      <c r="AE641" s="112"/>
      <c r="AF641" s="112"/>
      <c r="AG641" s="112"/>
      <c r="AH641" s="112"/>
      <c r="AI641" s="112"/>
      <c r="AJ641" s="112"/>
      <c r="AK641" s="112"/>
      <c r="AL641" s="112"/>
      <c r="AM641" s="112"/>
      <c r="AN641" s="112"/>
      <c r="AQ641" t="str">
        <f>AQ638</f>
        <v/>
      </c>
    </row>
    <row r="642" spans="1:43" ht="14.25" customHeight="1" x14ac:dyDescent="0.25">
      <c r="A642" s="99" t="s">
        <v>1167</v>
      </c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5"/>
      <c r="X642" s="116"/>
      <c r="Y642" s="117"/>
      <c r="Z642" s="115"/>
      <c r="AA642" s="112" t="s">
        <v>1168</v>
      </c>
      <c r="AB642" s="113">
        <f>'Demand Input VP'!B324</f>
        <v>0</v>
      </c>
      <c r="AC642" s="112">
        <f>'Demand Input VP'!C324</f>
        <v>0</v>
      </c>
      <c r="AD642" s="112">
        <f>'Demand Input VP'!D324</f>
        <v>0</v>
      </c>
      <c r="AE642" s="112">
        <f>'Demand Input VP'!E324</f>
        <v>0</v>
      </c>
      <c r="AF642" s="112">
        <f>'Demand Input VP'!F324</f>
        <v>0</v>
      </c>
      <c r="AG642" s="112">
        <f>'Demand Input VP'!G324</f>
        <v>0</v>
      </c>
      <c r="AH642" s="112">
        <f>'Demand Input VP'!H324</f>
        <v>0</v>
      </c>
      <c r="AI642" s="112">
        <f>'Demand Input VP'!I324</f>
        <v>0</v>
      </c>
      <c r="AJ642" s="112">
        <f>'Demand Input VP'!J324</f>
        <v>0</v>
      </c>
      <c r="AK642" s="112">
        <f>'Demand Input VP'!K324</f>
        <v>0</v>
      </c>
      <c r="AL642" s="112">
        <f>'Demand Input VP'!L324</f>
        <v>0</v>
      </c>
      <c r="AM642" s="112">
        <f>'Demand Input VP'!M324</f>
        <v>0</v>
      </c>
      <c r="AN642" s="112">
        <f>'Demand Input VP'!N324</f>
        <v>0</v>
      </c>
      <c r="AQ642" t="str">
        <f>AQ638</f>
        <v/>
      </c>
    </row>
    <row r="643" spans="1:43" ht="14.25" customHeight="1" x14ac:dyDescent="0.25">
      <c r="A643" s="99" t="s">
        <v>1169</v>
      </c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5"/>
      <c r="X643" s="116"/>
      <c r="Y643" s="117"/>
      <c r="Z643" s="119"/>
      <c r="AA643" s="120" t="s">
        <v>1170</v>
      </c>
      <c r="AB643" s="121">
        <f>'Demand Input VP'!B323</f>
        <v>0</v>
      </c>
      <c r="AC643" s="120">
        <f>'Demand Input VP'!C323</f>
        <v>0</v>
      </c>
      <c r="AD643" s="120">
        <f>'Demand Input VP'!D323</f>
        <v>0</v>
      </c>
      <c r="AE643" s="120">
        <f>'Demand Input VP'!E323</f>
        <v>0</v>
      </c>
      <c r="AF643" s="120">
        <f>'Demand Input VP'!F323</f>
        <v>0</v>
      </c>
      <c r="AG643" s="120">
        <f>'Demand Input VP'!G323</f>
        <v>0</v>
      </c>
      <c r="AH643" s="120">
        <f>'Demand Input VP'!H323</f>
        <v>0</v>
      </c>
      <c r="AI643" s="120">
        <f>'Demand Input VP'!I323</f>
        <v>0</v>
      </c>
      <c r="AJ643" s="120">
        <f>'Demand Input VP'!J323</f>
        <v>0</v>
      </c>
      <c r="AK643" s="120">
        <f>'Demand Input VP'!K323</f>
        <v>0</v>
      </c>
      <c r="AL643" s="120">
        <f>'Demand Input VP'!L323</f>
        <v>0</v>
      </c>
      <c r="AM643" s="120">
        <f>'Demand Input VP'!M323</f>
        <v>0</v>
      </c>
      <c r="AN643" s="120">
        <f>'Demand Input VP'!N323</f>
        <v>0</v>
      </c>
      <c r="AQ643" t="str">
        <f>AQ638</f>
        <v/>
      </c>
    </row>
    <row r="644" spans="1:43" ht="14.25" customHeight="1" x14ac:dyDescent="0.25">
      <c r="A644" s="1"/>
      <c r="B644" s="122"/>
      <c r="C644" s="122"/>
      <c r="D644" s="122"/>
      <c r="E644" s="122"/>
      <c r="F644" s="122"/>
      <c r="G644" s="122"/>
      <c r="H644" s="122"/>
      <c r="I644" s="122"/>
      <c r="J644" s="122"/>
      <c r="K644" s="122"/>
      <c r="L644" s="122"/>
      <c r="M644" s="122"/>
      <c r="N644" s="122"/>
      <c r="O644" s="122"/>
      <c r="P644" s="122"/>
      <c r="Q644" s="122"/>
      <c r="R644" s="122"/>
      <c r="S644" s="122"/>
      <c r="T644" s="122"/>
      <c r="U644" s="122"/>
      <c r="V644" s="122"/>
      <c r="W644" s="123"/>
      <c r="X644" s="116"/>
      <c r="Y644" s="117"/>
      <c r="Z644" s="123"/>
      <c r="AA644" s="112" t="s">
        <v>1171</v>
      </c>
      <c r="AB644" s="113">
        <f>'Demand Input MP'!B324</f>
        <v>0</v>
      </c>
      <c r="AC644" s="112">
        <f>'Demand Input MP'!C324</f>
        <v>0</v>
      </c>
      <c r="AD644" s="112">
        <f>'Demand Input MP'!D324</f>
        <v>0</v>
      </c>
      <c r="AE644" s="112">
        <f>'Demand Input MP'!E324</f>
        <v>0</v>
      </c>
      <c r="AF644" s="112">
        <f>'Demand Input MP'!F324</f>
        <v>0</v>
      </c>
      <c r="AG644" s="112">
        <f>'Demand Input MP'!G324</f>
        <v>0</v>
      </c>
      <c r="AH644" s="112">
        <f>'Demand Input MP'!H324</f>
        <v>0</v>
      </c>
      <c r="AI644" s="112">
        <f>'Demand Input MP'!I324</f>
        <v>0</v>
      </c>
      <c r="AJ644" s="112">
        <f>'Demand Input MP'!J324</f>
        <v>0</v>
      </c>
      <c r="AK644" s="112">
        <f>'Demand Input MP'!K324</f>
        <v>160</v>
      </c>
      <c r="AL644" s="112">
        <f>'Demand Input MP'!L324</f>
        <v>160</v>
      </c>
      <c r="AM644" s="112">
        <f>'Demand Input MP'!M324</f>
        <v>160</v>
      </c>
      <c r="AN644" s="112">
        <f>'Demand Input MP'!N324</f>
        <v>160</v>
      </c>
      <c r="AQ644" t="str">
        <f>AQ638</f>
        <v/>
      </c>
    </row>
    <row r="645" spans="1:43" ht="14.25" customHeight="1" x14ac:dyDescent="0.25">
      <c r="A645" s="1"/>
      <c r="B645" s="122"/>
      <c r="C645" s="122"/>
      <c r="D645" s="122"/>
      <c r="E645" s="122"/>
      <c r="F645" s="122"/>
      <c r="G645" s="122"/>
      <c r="H645" s="122"/>
      <c r="I645" s="122"/>
      <c r="J645" s="122"/>
      <c r="K645" s="122"/>
      <c r="L645" s="122"/>
      <c r="M645" s="122"/>
      <c r="N645" s="122"/>
      <c r="O645" s="122"/>
      <c r="P645" s="122"/>
      <c r="Q645" s="122"/>
      <c r="R645" s="122"/>
      <c r="S645" s="122"/>
      <c r="T645" s="122"/>
      <c r="U645" s="122"/>
      <c r="V645" s="124" t="s">
        <v>91</v>
      </c>
      <c r="W645" s="125">
        <f>IFERROR(IF(SUM('Run Rate History'!E67:AD67)&gt;0,(SUMPRODUCT((B640:AA640&gt;=PERCENTILE(B640:AA640,0.1))*(B640:AA640&lt;=PERCENTILE(B640:AA640,0.9))*B640:AA640)+SUMPRODUCT(('Run Rate History'!E67:AD67&gt;=PERCENTILE(B640:AA640,0.1))*('Run Rate History'!E67:AD67&lt;=PERCENTILE(B640:AA640,0.9))*'Run Rate History'!E67:AD67))/(SUMPRODUCT((B640:AA640&gt;=PERCENTILE(B640:AA640,0.1))*(B640:AA640&lt;=PERCENTILE(B640:AA640,0.9))*1)+SUMPRODUCT(('Run Rate History'!E67:AD67&gt;=PERCENTILE(B640:AA640,0.1))*('Run Rate History'!E67:AD67&lt;=PERCENTILE(B640:AA640,0.9))*1)),TRIMMEAN(B640:AA640,0.15)),0)</f>
        <v>87.068181818181813</v>
      </c>
      <c r="X645" s="126" t="s">
        <v>1172</v>
      </c>
      <c r="Y645" s="127">
        <f>SUM(B640:AA640)/26</f>
        <v>117.92307692307692</v>
      </c>
      <c r="Z645" s="128"/>
      <c r="AA645" s="112" t="s">
        <v>1173</v>
      </c>
      <c r="AB645" s="113">
        <f>'Demand Input MP'!B323</f>
        <v>0</v>
      </c>
      <c r="AC645" s="112">
        <f>'Demand Input MP'!C323</f>
        <v>0</v>
      </c>
      <c r="AD645" s="112">
        <f>'Demand Input MP'!D323</f>
        <v>0</v>
      </c>
      <c r="AE645" s="112">
        <f>'Demand Input MP'!E323</f>
        <v>0</v>
      </c>
      <c r="AF645" s="112">
        <f>'Demand Input MP'!F323</f>
        <v>0</v>
      </c>
      <c r="AG645" s="112">
        <f>'Demand Input MP'!G323</f>
        <v>0</v>
      </c>
      <c r="AH645" s="112">
        <f>'Demand Input MP'!H323</f>
        <v>0</v>
      </c>
      <c r="AI645" s="112">
        <f>'Demand Input MP'!I323</f>
        <v>0</v>
      </c>
      <c r="AJ645" s="112">
        <f>'Demand Input MP'!J323</f>
        <v>0</v>
      </c>
      <c r="AK645" s="112">
        <f>'Demand Input MP'!K323</f>
        <v>0</v>
      </c>
      <c r="AL645" s="112">
        <f>'Demand Input MP'!L323</f>
        <v>0</v>
      </c>
      <c r="AM645" s="112">
        <f>'Demand Input MP'!M323</f>
        <v>0</v>
      </c>
      <c r="AN645" s="112">
        <f>'Demand Input MP'!N323</f>
        <v>0</v>
      </c>
      <c r="AQ645" t="str">
        <f>AQ638</f>
        <v/>
      </c>
    </row>
    <row r="646" spans="1:43" ht="14.25" customHeight="1" x14ac:dyDescent="0.25">
      <c r="A646" s="1"/>
      <c r="B646" s="122"/>
      <c r="C646" s="122"/>
      <c r="D646" s="122"/>
      <c r="E646" s="122"/>
      <c r="F646" s="122"/>
      <c r="G646" s="122"/>
      <c r="H646" s="122"/>
      <c r="I646" s="122"/>
      <c r="J646" s="122"/>
      <c r="K646" s="122"/>
      <c r="L646" s="122"/>
      <c r="M646" s="122"/>
      <c r="N646" s="122"/>
      <c r="O646" s="122"/>
      <c r="P646" s="122"/>
      <c r="Q646" s="122"/>
      <c r="R646" s="122"/>
      <c r="S646" s="122"/>
      <c r="T646" s="122"/>
      <c r="U646" s="122"/>
      <c r="V646" s="124" t="s">
        <v>94</v>
      </c>
      <c r="W646" s="125">
        <f>IFERROR((1*MIN(MAX(X640,0.5*IF(SUM('Run Rate History'!E67:AD67)&gt;0,(MEDIAN(IF(B640:AA640&gt;0,B640:AA640))+MEDIAN(IF('Run Rate History'!E67:AD67&gt;0,'Run Rate History'!E67:AD67)))/2,MEDIAN(IF(B640:AA640&gt;0,B640:AA640)))),2*IF(SUM('Run Rate History'!E67:AD67)&gt;0,(MEDIAN(IF(B640:AA640&gt;0,B640:AA640))+MEDIAN(IF('Run Rate History'!E67:AD67&gt;0,'Run Rate History'!E67:AD67)))/2,MEDIAN(IF(B640:AA640&gt;0,B640:AA640))))+2*MIN(MAX(Y640,0.5*IF(SUM('Run Rate History'!E67:AD67)&gt;0,(MEDIAN(IF(B640:AA640&gt;0,B640:AA640))+MEDIAN(IF('Run Rate History'!E67:AD67&gt;0,'Run Rate History'!E67:AD67)))/2,MEDIAN(IF(B640:AA640&gt;0,B640:AA640)))),2*IF(SUM('Run Rate History'!E67:AD67)&gt;0,(MEDIAN(IF(B640:AA640&gt;0,B640:AA640))+MEDIAN(IF('Run Rate History'!E67:AD67&gt;0,'Run Rate History'!E67:AD67)))/2,MEDIAN(IF(B640:AA640&gt;0,B640:AA640))))+3*MIN(MAX(Z640,0.5*IF(SUM('Run Rate History'!E67:AD67)&gt;0,(MEDIAN(IF(B640:AA640&gt;0,B640:AA640))+MEDIAN(IF('Run Rate History'!E67:AD67&gt;0,'Run Rate History'!E67:AD67)))/2,MEDIAN(IF(B640:AA640&gt;0,B640:AA640)))),2*IF(SUM('Run Rate History'!E67:AD67)&gt;0,(MEDIAN(IF(B640:AA640&gt;0,B640:AA640))+MEDIAN(IF('Run Rate History'!E67:AD67&gt;0,'Run Rate History'!E67:AD67)))/2,MEDIAN(IF(B640:AA640&gt;0,B640:AA640))))+4*MIN(MAX(AA640,0.5*IF(SUM('Run Rate History'!E67:AD67)&gt;0,(MEDIAN(IF(B640:AA640&gt;0,B640:AA640))+MEDIAN(IF('Run Rate History'!E67:AD67&gt;0,'Run Rate History'!E67:AD67)))/2,MEDIAN(IF(B640:AA640&gt;0,B640:AA640)))),2*IF(SUM('Run Rate History'!E67:AD67)&gt;0,(MEDIAN(IF(B640:AA640&gt;0,B640:AA640))+MEDIAN(IF('Run Rate History'!E67:AD67&gt;0,'Run Rate History'!E67:AD67)))/2,MEDIAN(IF(B640:AA640&gt;0,B640:AA640)))))/10,0)</f>
        <v>83.174999999999997</v>
      </c>
      <c r="X646" s="129" t="s">
        <v>1174</v>
      </c>
      <c r="Y646" s="130">
        <f>IFERROR(VLOOKUP(A638,'Stanje zaliha'!A:E,5,FALSE()),0)</f>
        <v>890</v>
      </c>
      <c r="Z646" s="131"/>
      <c r="AA646" s="113" t="s">
        <v>1175</v>
      </c>
      <c r="AB646" s="118">
        <f t="shared" ref="AB646:AN646" si="126">SUM(AB642:AB645)</f>
        <v>0</v>
      </c>
      <c r="AC646" s="118">
        <f t="shared" si="126"/>
        <v>0</v>
      </c>
      <c r="AD646" s="118">
        <f t="shared" si="126"/>
        <v>0</v>
      </c>
      <c r="AE646" s="118">
        <f t="shared" si="126"/>
        <v>0</v>
      </c>
      <c r="AF646" s="118">
        <f t="shared" si="126"/>
        <v>0</v>
      </c>
      <c r="AG646" s="118">
        <f t="shared" si="126"/>
        <v>0</v>
      </c>
      <c r="AH646" s="118">
        <f t="shared" si="126"/>
        <v>0</v>
      </c>
      <c r="AI646" s="118">
        <f t="shared" si="126"/>
        <v>0</v>
      </c>
      <c r="AJ646" s="118">
        <f t="shared" si="126"/>
        <v>0</v>
      </c>
      <c r="AK646" s="118">
        <f t="shared" si="126"/>
        <v>160</v>
      </c>
      <c r="AL646" s="118">
        <f t="shared" si="126"/>
        <v>160</v>
      </c>
      <c r="AM646" s="118">
        <f t="shared" si="126"/>
        <v>160</v>
      </c>
      <c r="AN646" s="118">
        <f t="shared" si="126"/>
        <v>160</v>
      </c>
      <c r="AQ646" t="str">
        <f>AQ638</f>
        <v/>
      </c>
    </row>
    <row r="647" spans="1:43" ht="14.25" customHeight="1" x14ac:dyDescent="0.25">
      <c r="A647" s="1"/>
      <c r="B647" s="122"/>
      <c r="C647" s="122"/>
      <c r="D647" s="122"/>
      <c r="E647" s="122"/>
      <c r="F647" s="122"/>
      <c r="G647" s="122"/>
      <c r="H647" s="122"/>
      <c r="I647" s="122"/>
      <c r="J647" s="122"/>
      <c r="K647" s="122"/>
      <c r="L647" s="122"/>
      <c r="M647" s="122"/>
      <c r="N647" s="122"/>
      <c r="O647" s="122"/>
      <c r="P647" s="122"/>
      <c r="Q647" s="122"/>
      <c r="R647" s="122"/>
      <c r="S647" s="122"/>
      <c r="T647" s="122"/>
      <c r="U647" s="122"/>
      <c r="V647" s="124" t="s">
        <v>95</v>
      </c>
      <c r="W647" s="125">
        <f>IFERROR(0.6*W646+0.4*W645,0)</f>
        <v>84.732272727272715</v>
      </c>
      <c r="X647" s="132" t="s">
        <v>1176</v>
      </c>
      <c r="Y647" s="133">
        <f>IFERROR(SUMIF('Popis poslanih narudžbi'!A:A,A638,'Popis poslanih narudžbi'!C:C),0)</f>
        <v>4320</v>
      </c>
      <c r="Z647" s="131"/>
      <c r="AA647" s="134" t="s">
        <v>1177</v>
      </c>
      <c r="AB647" s="118">
        <f t="shared" ref="AB647:AN647" si="127">AB640+AB646</f>
        <v>78</v>
      </c>
      <c r="AC647" s="118">
        <f t="shared" si="127"/>
        <v>90</v>
      </c>
      <c r="AD647" s="118">
        <f t="shared" si="127"/>
        <v>80</v>
      </c>
      <c r="AE647" s="118">
        <f t="shared" si="127"/>
        <v>84</v>
      </c>
      <c r="AF647" s="118">
        <f t="shared" si="127"/>
        <v>83</v>
      </c>
      <c r="AG647" s="118">
        <f t="shared" si="127"/>
        <v>84</v>
      </c>
      <c r="AH647" s="118">
        <f t="shared" si="127"/>
        <v>81</v>
      </c>
      <c r="AI647" s="118">
        <f t="shared" si="127"/>
        <v>81</v>
      </c>
      <c r="AJ647" s="118">
        <f t="shared" si="127"/>
        <v>80</v>
      </c>
      <c r="AK647" s="118">
        <f t="shared" si="127"/>
        <v>232</v>
      </c>
      <c r="AL647" s="118">
        <f t="shared" si="127"/>
        <v>234</v>
      </c>
      <c r="AM647" s="118">
        <f t="shared" si="127"/>
        <v>220</v>
      </c>
      <c r="AN647" s="118">
        <f t="shared" si="127"/>
        <v>216</v>
      </c>
      <c r="AQ647" t="str">
        <f>AQ638</f>
        <v/>
      </c>
    </row>
    <row r="648" spans="1:43" ht="14.25" customHeight="1" x14ac:dyDescent="0.25">
      <c r="A648" s="107" t="str">
        <f>'Run Rate'!A68</f>
        <v>POL12607</v>
      </c>
      <c r="B648" s="135" t="str">
        <f>'Run Rate'!B68</f>
        <v>Polleo 1st Whey 4,5kg Swiss Chocolate Supreme</v>
      </c>
      <c r="C648" s="135" t="str">
        <f>'Run Rate'!C68</f>
        <v>PROTEINI</v>
      </c>
      <c r="D648" s="135" t="str">
        <f>'Run Rate'!D68</f>
        <v>01 GOLD</v>
      </c>
      <c r="E648" s="122"/>
      <c r="F648" s="122"/>
      <c r="G648" s="122"/>
      <c r="H648" s="122"/>
      <c r="I648" s="122"/>
      <c r="J648" s="122"/>
      <c r="K648" s="122"/>
      <c r="L648" s="122"/>
      <c r="M648" s="122"/>
      <c r="N648" s="122"/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  <c r="AA648" s="122"/>
      <c r="AB648" s="122"/>
      <c r="AC648" s="122"/>
      <c r="AD648" s="122"/>
      <c r="AE648" s="122"/>
      <c r="AF648" s="122"/>
      <c r="AG648" s="122"/>
      <c r="AH648" s="122"/>
      <c r="AI648" s="122"/>
      <c r="AJ648" s="122"/>
      <c r="AK648" s="122"/>
      <c r="AL648" s="122"/>
      <c r="AM648" s="122"/>
      <c r="AN648" s="122"/>
      <c r="AQ648" t="str">
        <f>IF(AND(OR($B$1="ALL",$B$1=C648),OR($E$1="ALL",$E$1=D648),OR($B$2="ALL",$B$2=A648),OR($E$2="ALL",IFERROR(SEARCH($E$2,B648),0)&gt;0)),"MATCH","")</f>
        <v/>
      </c>
    </row>
    <row r="649" spans="1:43" ht="14.25" customHeight="1" x14ac:dyDescent="0.25">
      <c r="A649" s="108" t="s">
        <v>1137</v>
      </c>
      <c r="B649" s="136" t="s">
        <v>1138</v>
      </c>
      <c r="C649" s="136" t="s">
        <v>1139</v>
      </c>
      <c r="D649" s="136" t="s">
        <v>1140</v>
      </c>
      <c r="E649" s="136" t="s">
        <v>1141</v>
      </c>
      <c r="F649" s="136" t="s">
        <v>1142</v>
      </c>
      <c r="G649" s="136" t="s">
        <v>1143</v>
      </c>
      <c r="H649" s="136" t="s">
        <v>1144</v>
      </c>
      <c r="I649" s="136" t="s">
        <v>1145</v>
      </c>
      <c r="J649" s="136" t="s">
        <v>1146</v>
      </c>
      <c r="K649" s="136" t="s">
        <v>1147</v>
      </c>
      <c r="L649" s="136" t="s">
        <v>1148</v>
      </c>
      <c r="M649" s="136" t="s">
        <v>1149</v>
      </c>
      <c r="N649" s="136" t="s">
        <v>1150</v>
      </c>
      <c r="O649" s="136" t="s">
        <v>1151</v>
      </c>
      <c r="P649" s="136" t="s">
        <v>1152</v>
      </c>
      <c r="Q649" s="136" t="s">
        <v>1153</v>
      </c>
      <c r="R649" s="136" t="s">
        <v>1154</v>
      </c>
      <c r="S649" s="136" t="s">
        <v>1155</v>
      </c>
      <c r="T649" s="136" t="s">
        <v>1156</v>
      </c>
      <c r="U649" s="136" t="s">
        <v>1157</v>
      </c>
      <c r="V649" s="136" t="s">
        <v>1158</v>
      </c>
      <c r="W649" s="136" t="s">
        <v>1159</v>
      </c>
      <c r="X649" s="136" t="s">
        <v>1160</v>
      </c>
      <c r="Y649" s="136" t="s">
        <v>1161</v>
      </c>
      <c r="Z649" s="136" t="s">
        <v>1162</v>
      </c>
      <c r="AA649" s="136" t="s">
        <v>1163</v>
      </c>
      <c r="AB649" s="137" t="s">
        <v>156</v>
      </c>
      <c r="AC649" s="137" t="s">
        <v>157</v>
      </c>
      <c r="AD649" s="137" t="s">
        <v>158</v>
      </c>
      <c r="AE649" s="137" t="s">
        <v>139</v>
      </c>
      <c r="AF649" s="138" t="s">
        <v>140</v>
      </c>
      <c r="AG649" s="138" t="s">
        <v>141</v>
      </c>
      <c r="AH649" s="138" t="s">
        <v>142</v>
      </c>
      <c r="AI649" s="138" t="s">
        <v>143</v>
      </c>
      <c r="AJ649" s="139" t="s">
        <v>144</v>
      </c>
      <c r="AK649" s="139" t="s">
        <v>145</v>
      </c>
      <c r="AL649" s="139" t="s">
        <v>146</v>
      </c>
      <c r="AM649" s="140" t="s">
        <v>147</v>
      </c>
      <c r="AN649" s="140" t="s">
        <v>148</v>
      </c>
      <c r="AQ649" t="str">
        <f>AQ648</f>
        <v/>
      </c>
    </row>
    <row r="650" spans="1:43" ht="14.25" customHeight="1" x14ac:dyDescent="0.25">
      <c r="A650" s="99" t="s">
        <v>1164</v>
      </c>
      <c r="B650" s="112">
        <f>'Run Rate'!E68</f>
        <v>7</v>
      </c>
      <c r="C650" s="112">
        <f>'Run Rate'!F68</f>
        <v>14</v>
      </c>
      <c r="D650" s="112">
        <f>'Run Rate'!G68</f>
        <v>15</v>
      </c>
      <c r="E650" s="112">
        <f>'Run Rate'!H68</f>
        <v>34</v>
      </c>
      <c r="F650" s="112">
        <f>'Run Rate'!I68</f>
        <v>27</v>
      </c>
      <c r="G650" s="112">
        <f>'Run Rate'!J68</f>
        <v>15</v>
      </c>
      <c r="H650" s="112">
        <f>'Run Rate'!K68</f>
        <v>29</v>
      </c>
      <c r="I650" s="112">
        <f>'Run Rate'!L68</f>
        <v>58</v>
      </c>
      <c r="J650" s="112">
        <f>'Run Rate'!M68</f>
        <v>80</v>
      </c>
      <c r="K650" s="112">
        <f>'Run Rate'!N68</f>
        <v>27</v>
      </c>
      <c r="L650" s="112">
        <f>'Run Rate'!O68</f>
        <v>22</v>
      </c>
      <c r="M650" s="112">
        <f>'Run Rate'!P68</f>
        <v>23</v>
      </c>
      <c r="N650" s="112">
        <f>'Run Rate'!Q68</f>
        <v>13</v>
      </c>
      <c r="O650" s="112">
        <f>'Run Rate'!R68</f>
        <v>10</v>
      </c>
      <c r="P650" s="112">
        <f>'Run Rate'!S68</f>
        <v>6</v>
      </c>
      <c r="Q650" s="112">
        <f>'Run Rate'!T68</f>
        <v>9</v>
      </c>
      <c r="R650" s="112">
        <f>'Run Rate'!U68</f>
        <v>12</v>
      </c>
      <c r="S650" s="112">
        <f>'Run Rate'!V68</f>
        <v>16</v>
      </c>
      <c r="T650" s="112">
        <f>'Run Rate'!W68</f>
        <v>12</v>
      </c>
      <c r="U650" s="112">
        <f>'Run Rate'!X68</f>
        <v>13</v>
      </c>
      <c r="V650" s="112">
        <f>'Run Rate'!Y68</f>
        <v>22</v>
      </c>
      <c r="W650" s="112">
        <f>'Run Rate'!Z68</f>
        <v>11</v>
      </c>
      <c r="X650" s="112">
        <f>'Run Rate'!AA68</f>
        <v>25</v>
      </c>
      <c r="Y650" s="112">
        <f>'Run Rate'!AB68</f>
        <v>23</v>
      </c>
      <c r="Z650" s="112">
        <f>'Run Rate'!AC68</f>
        <v>16</v>
      </c>
      <c r="AA650" s="112">
        <f>'Run Rate'!AD68</f>
        <v>21</v>
      </c>
      <c r="AB650" s="113">
        <v>19</v>
      </c>
      <c r="AC650" s="112">
        <v>19</v>
      </c>
      <c r="AD650" s="112">
        <v>19</v>
      </c>
      <c r="AE650" s="112">
        <v>19</v>
      </c>
      <c r="AF650" s="112">
        <v>19</v>
      </c>
      <c r="AG650" s="112">
        <v>19</v>
      </c>
      <c r="AH650" s="112">
        <v>19</v>
      </c>
      <c r="AI650" s="112">
        <v>19</v>
      </c>
      <c r="AJ650" s="112">
        <v>19</v>
      </c>
      <c r="AK650" s="112">
        <v>19</v>
      </c>
      <c r="AL650" s="112">
        <v>19</v>
      </c>
      <c r="AM650" s="112">
        <v>19</v>
      </c>
      <c r="AN650" s="112">
        <v>19</v>
      </c>
      <c r="AQ650" t="str">
        <f>AQ648</f>
        <v/>
      </c>
    </row>
    <row r="651" spans="1:43" ht="14.25" customHeight="1" x14ac:dyDescent="0.25">
      <c r="A651" s="99" t="s">
        <v>1165</v>
      </c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5"/>
      <c r="X651" s="115"/>
      <c r="Y651" s="115"/>
      <c r="Z651" s="115"/>
      <c r="AA651" s="112" t="s">
        <v>1166</v>
      </c>
      <c r="AB651" s="113"/>
      <c r="AC651" s="112"/>
      <c r="AD651" s="112"/>
      <c r="AE651" s="112"/>
      <c r="AF651" s="112"/>
      <c r="AG651" s="112"/>
      <c r="AH651" s="112"/>
      <c r="AI651" s="112"/>
      <c r="AJ651" s="112"/>
      <c r="AK651" s="112"/>
      <c r="AL651" s="112"/>
      <c r="AM651" s="112"/>
      <c r="AN651" s="112"/>
      <c r="AQ651" t="str">
        <f>AQ648</f>
        <v/>
      </c>
    </row>
    <row r="652" spans="1:43" ht="14.25" customHeight="1" x14ac:dyDescent="0.25">
      <c r="A652" s="99" t="s">
        <v>1167</v>
      </c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5"/>
      <c r="X652" s="116"/>
      <c r="Y652" s="117"/>
      <c r="Z652" s="115"/>
      <c r="AA652" s="112" t="s">
        <v>1168</v>
      </c>
      <c r="AB652" s="113">
        <f>'Demand Input VP'!B329</f>
        <v>0</v>
      </c>
      <c r="AC652" s="112">
        <f>'Demand Input VP'!C329</f>
        <v>0</v>
      </c>
      <c r="AD652" s="112">
        <f>'Demand Input VP'!D329</f>
        <v>0</v>
      </c>
      <c r="AE652" s="112">
        <f>'Demand Input VP'!E329</f>
        <v>0</v>
      </c>
      <c r="AF652" s="112">
        <f>'Demand Input VP'!F329</f>
        <v>0</v>
      </c>
      <c r="AG652" s="112">
        <f>'Demand Input VP'!G329</f>
        <v>0</v>
      </c>
      <c r="AH652" s="112">
        <f>'Demand Input VP'!H329</f>
        <v>0</v>
      </c>
      <c r="AI652" s="112">
        <f>'Demand Input VP'!I329</f>
        <v>0</v>
      </c>
      <c r="AJ652" s="112">
        <f>'Demand Input VP'!J329</f>
        <v>0</v>
      </c>
      <c r="AK652" s="112">
        <f>'Demand Input VP'!K329</f>
        <v>0</v>
      </c>
      <c r="AL652" s="112">
        <f>'Demand Input VP'!L329</f>
        <v>0</v>
      </c>
      <c r="AM652" s="112">
        <f>'Demand Input VP'!M329</f>
        <v>0</v>
      </c>
      <c r="AN652" s="112">
        <f>'Demand Input VP'!N329</f>
        <v>0</v>
      </c>
      <c r="AQ652" t="str">
        <f>AQ648</f>
        <v/>
      </c>
    </row>
    <row r="653" spans="1:43" ht="14.25" customHeight="1" x14ac:dyDescent="0.25">
      <c r="A653" s="99" t="s">
        <v>1169</v>
      </c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5"/>
      <c r="X653" s="116"/>
      <c r="Y653" s="117"/>
      <c r="Z653" s="119"/>
      <c r="AA653" s="120" t="s">
        <v>1170</v>
      </c>
      <c r="AB653" s="121">
        <f>'Demand Input VP'!B328</f>
        <v>0</v>
      </c>
      <c r="AC653" s="120">
        <f>'Demand Input VP'!C328</f>
        <v>0</v>
      </c>
      <c r="AD653" s="120">
        <f>'Demand Input VP'!D328</f>
        <v>0</v>
      </c>
      <c r="AE653" s="120">
        <f>'Demand Input VP'!E328</f>
        <v>0</v>
      </c>
      <c r="AF653" s="120">
        <f>'Demand Input VP'!F328</f>
        <v>0</v>
      </c>
      <c r="AG653" s="120">
        <f>'Demand Input VP'!G328</f>
        <v>0</v>
      </c>
      <c r="AH653" s="120">
        <f>'Demand Input VP'!H328</f>
        <v>0</v>
      </c>
      <c r="AI653" s="120">
        <f>'Demand Input VP'!I328</f>
        <v>0</v>
      </c>
      <c r="AJ653" s="120">
        <f>'Demand Input VP'!J328</f>
        <v>0</v>
      </c>
      <c r="AK653" s="120">
        <f>'Demand Input VP'!K328</f>
        <v>0</v>
      </c>
      <c r="AL653" s="120">
        <f>'Demand Input VP'!L328</f>
        <v>0</v>
      </c>
      <c r="AM653" s="120">
        <f>'Demand Input VP'!M328</f>
        <v>0</v>
      </c>
      <c r="AN653" s="120">
        <f>'Demand Input VP'!N328</f>
        <v>0</v>
      </c>
      <c r="AQ653" t="str">
        <f>AQ648</f>
        <v/>
      </c>
    </row>
    <row r="654" spans="1:43" ht="14.25" customHeight="1" x14ac:dyDescent="0.25">
      <c r="A654" s="1"/>
      <c r="B654" s="122"/>
      <c r="C654" s="122"/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  <c r="N654" s="122"/>
      <c r="O654" s="122"/>
      <c r="P654" s="122"/>
      <c r="Q654" s="122"/>
      <c r="R654" s="122"/>
      <c r="S654" s="122"/>
      <c r="T654" s="122"/>
      <c r="U654" s="122"/>
      <c r="V654" s="122"/>
      <c r="W654" s="123"/>
      <c r="X654" s="116"/>
      <c r="Y654" s="117"/>
      <c r="Z654" s="123"/>
      <c r="AA654" s="112" t="s">
        <v>1171</v>
      </c>
      <c r="AB654" s="113">
        <f>'Demand Input MP'!B329</f>
        <v>0</v>
      </c>
      <c r="AC654" s="112">
        <f>'Demand Input MP'!C329</f>
        <v>0</v>
      </c>
      <c r="AD654" s="112">
        <f>'Demand Input MP'!D329</f>
        <v>0</v>
      </c>
      <c r="AE654" s="112">
        <f>'Demand Input MP'!E329</f>
        <v>0</v>
      </c>
      <c r="AF654" s="112">
        <f>'Demand Input MP'!F329</f>
        <v>0</v>
      </c>
      <c r="AG654" s="112">
        <f>'Demand Input MP'!G329</f>
        <v>0</v>
      </c>
      <c r="AH654" s="112">
        <f>'Demand Input MP'!H329</f>
        <v>0</v>
      </c>
      <c r="AI654" s="112">
        <f>'Demand Input MP'!I329</f>
        <v>0</v>
      </c>
      <c r="AJ654" s="112">
        <f>'Demand Input MP'!J329</f>
        <v>0</v>
      </c>
      <c r="AK654" s="112">
        <f>'Demand Input MP'!K329</f>
        <v>0</v>
      </c>
      <c r="AL654" s="112">
        <f>'Demand Input MP'!L329</f>
        <v>0</v>
      </c>
      <c r="AM654" s="112">
        <f>'Demand Input MP'!M329</f>
        <v>0</v>
      </c>
      <c r="AN654" s="112">
        <f>'Demand Input MP'!N329</f>
        <v>0</v>
      </c>
      <c r="AQ654" t="str">
        <f>AQ648</f>
        <v/>
      </c>
    </row>
    <row r="655" spans="1:43" ht="14.25" customHeight="1" x14ac:dyDescent="0.25">
      <c r="A655" s="1"/>
      <c r="B655" s="122"/>
      <c r="C655" s="122"/>
      <c r="D655" s="122"/>
      <c r="E655" s="122"/>
      <c r="F655" s="122"/>
      <c r="G655" s="122"/>
      <c r="H655" s="122"/>
      <c r="I655" s="122"/>
      <c r="J655" s="122"/>
      <c r="K655" s="122"/>
      <c r="L655" s="122"/>
      <c r="M655" s="122"/>
      <c r="N655" s="122"/>
      <c r="O655" s="122"/>
      <c r="P655" s="122"/>
      <c r="Q655" s="122"/>
      <c r="R655" s="122"/>
      <c r="S655" s="122"/>
      <c r="T655" s="122"/>
      <c r="U655" s="122"/>
      <c r="V655" s="124" t="s">
        <v>91</v>
      </c>
      <c r="W655" s="125">
        <f>IFERROR(IF(SUM('Run Rate History'!E68:AD68)&gt;0,(SUMPRODUCT((B650:AA650&gt;=PERCENTILE(B650:AA650,0.1))*(B650:AA650&lt;=PERCENTILE(B650:AA650,0.9))*B650:AA650)+SUMPRODUCT(('Run Rate History'!E68:AD68&gt;=PERCENTILE(B650:AA650,0.1))*('Run Rate History'!E68:AD68&lt;=PERCENTILE(B650:AA650,0.9))*'Run Rate History'!E68:AD68))/(SUMPRODUCT((B650:AA650&gt;=PERCENTILE(B650:AA650,0.1))*(B650:AA650&lt;=PERCENTILE(B650:AA650,0.9))*1)+SUMPRODUCT(('Run Rate History'!E68:AD68&gt;=PERCENTILE(B650:AA650,0.1))*('Run Rate History'!E68:AD68&lt;=PERCENTILE(B650:AA650,0.9))*1)),TRIMMEAN(B650:AA650,0.15)),0)</f>
        <v>17.8</v>
      </c>
      <c r="X655" s="126" t="s">
        <v>1172</v>
      </c>
      <c r="Y655" s="127">
        <f>SUM(B650:AA650)/26</f>
        <v>21.53846153846154</v>
      </c>
      <c r="Z655" s="128"/>
      <c r="AA655" s="112" t="s">
        <v>1173</v>
      </c>
      <c r="AB655" s="113">
        <f>'Demand Input MP'!B328</f>
        <v>0</v>
      </c>
      <c r="AC655" s="112">
        <f>'Demand Input MP'!C328</f>
        <v>0</v>
      </c>
      <c r="AD655" s="112">
        <f>'Demand Input MP'!D328</f>
        <v>0</v>
      </c>
      <c r="AE655" s="112">
        <f>'Demand Input MP'!E328</f>
        <v>0</v>
      </c>
      <c r="AF655" s="112">
        <f>'Demand Input MP'!F328</f>
        <v>0</v>
      </c>
      <c r="AG655" s="112">
        <f>'Demand Input MP'!G328</f>
        <v>0</v>
      </c>
      <c r="AH655" s="112">
        <f>'Demand Input MP'!H328</f>
        <v>0</v>
      </c>
      <c r="AI655" s="112">
        <f>'Demand Input MP'!I328</f>
        <v>0</v>
      </c>
      <c r="AJ655" s="112">
        <f>'Demand Input MP'!J328</f>
        <v>0</v>
      </c>
      <c r="AK655" s="112">
        <f>'Demand Input MP'!K328</f>
        <v>0</v>
      </c>
      <c r="AL655" s="112">
        <f>'Demand Input MP'!L328</f>
        <v>0</v>
      </c>
      <c r="AM655" s="112">
        <f>'Demand Input MP'!M328</f>
        <v>0</v>
      </c>
      <c r="AN655" s="112">
        <f>'Demand Input MP'!N328</f>
        <v>0</v>
      </c>
      <c r="AQ655" t="str">
        <f>AQ648</f>
        <v/>
      </c>
    </row>
    <row r="656" spans="1:43" ht="14.25" customHeight="1" x14ac:dyDescent="0.25">
      <c r="A656" s="1"/>
      <c r="B656" s="122"/>
      <c r="C656" s="122"/>
      <c r="D656" s="122"/>
      <c r="E656" s="122"/>
      <c r="F656" s="122"/>
      <c r="G656" s="122"/>
      <c r="H656" s="122"/>
      <c r="I656" s="122"/>
      <c r="J656" s="122"/>
      <c r="K656" s="122"/>
      <c r="L656" s="122"/>
      <c r="M656" s="122"/>
      <c r="N656" s="122"/>
      <c r="O656" s="122"/>
      <c r="P656" s="122"/>
      <c r="Q656" s="122"/>
      <c r="R656" s="122"/>
      <c r="S656" s="122"/>
      <c r="T656" s="122"/>
      <c r="U656" s="122"/>
      <c r="V656" s="124" t="s">
        <v>94</v>
      </c>
      <c r="W656" s="125">
        <f>IFERROR((1*MIN(MAX(X650,0.5*IF(SUM('Run Rate History'!E68:AD68)&gt;0,(MEDIAN(IF(B650:AA650&gt;0,B650:AA650))+MEDIAN(IF('Run Rate History'!E68:AD68&gt;0,'Run Rate History'!E68:AD68)))/2,MEDIAN(IF(B650:AA650&gt;0,B650:AA650)))),2*IF(SUM('Run Rate History'!E68:AD68)&gt;0,(MEDIAN(IF(B650:AA650&gt;0,B650:AA650))+MEDIAN(IF('Run Rate History'!E68:AD68&gt;0,'Run Rate History'!E68:AD68)))/2,MEDIAN(IF(B650:AA650&gt;0,B650:AA650))))+2*MIN(MAX(Y650,0.5*IF(SUM('Run Rate History'!E68:AD68)&gt;0,(MEDIAN(IF(B650:AA650&gt;0,B650:AA650))+MEDIAN(IF('Run Rate History'!E68:AD68&gt;0,'Run Rate History'!E68:AD68)))/2,MEDIAN(IF(B650:AA650&gt;0,B650:AA650)))),2*IF(SUM('Run Rate History'!E68:AD68)&gt;0,(MEDIAN(IF(B650:AA650&gt;0,B650:AA650))+MEDIAN(IF('Run Rate History'!E68:AD68&gt;0,'Run Rate History'!E68:AD68)))/2,MEDIAN(IF(B650:AA650&gt;0,B650:AA650))))+3*MIN(MAX(Z650,0.5*IF(SUM('Run Rate History'!E68:AD68)&gt;0,(MEDIAN(IF(B650:AA650&gt;0,B650:AA650))+MEDIAN(IF('Run Rate History'!E68:AD68&gt;0,'Run Rate History'!E68:AD68)))/2,MEDIAN(IF(B650:AA650&gt;0,B650:AA650)))),2*IF(SUM('Run Rate History'!E68:AD68)&gt;0,(MEDIAN(IF(B650:AA650&gt;0,B650:AA650))+MEDIAN(IF('Run Rate History'!E68:AD68&gt;0,'Run Rate History'!E68:AD68)))/2,MEDIAN(IF(B650:AA650&gt;0,B650:AA650))))+4*MIN(MAX(AA650,0.5*IF(SUM('Run Rate History'!E68:AD68)&gt;0,(MEDIAN(IF(B650:AA650&gt;0,B650:AA650))+MEDIAN(IF('Run Rate History'!E68:AD68&gt;0,'Run Rate History'!E68:AD68)))/2,MEDIAN(IF(B650:AA650&gt;0,B650:AA650)))),2*IF(SUM('Run Rate History'!E68:AD68)&gt;0,(MEDIAN(IF(B650:AA650&gt;0,B650:AA650))+MEDIAN(IF('Run Rate History'!E68:AD68&gt;0,'Run Rate History'!E68:AD68)))/2,MEDIAN(IF(B650:AA650&gt;0,B650:AA650)))))/10,0)</f>
        <v>20.3</v>
      </c>
      <c r="X656" s="129" t="s">
        <v>1174</v>
      </c>
      <c r="Y656" s="130">
        <f>IFERROR(VLOOKUP(A648,'Stanje zaliha'!A:E,5,FALSE()),0)</f>
        <v>145</v>
      </c>
      <c r="Z656" s="131"/>
      <c r="AA656" s="113" t="s">
        <v>1175</v>
      </c>
      <c r="AB656" s="118">
        <f t="shared" ref="AB656:AN656" si="128">SUM(AB652:AB655)</f>
        <v>0</v>
      </c>
      <c r="AC656" s="118">
        <f t="shared" si="128"/>
        <v>0</v>
      </c>
      <c r="AD656" s="118">
        <f t="shared" si="128"/>
        <v>0</v>
      </c>
      <c r="AE656" s="118">
        <f t="shared" si="128"/>
        <v>0</v>
      </c>
      <c r="AF656" s="118">
        <f t="shared" si="128"/>
        <v>0</v>
      </c>
      <c r="AG656" s="118">
        <f t="shared" si="128"/>
        <v>0</v>
      </c>
      <c r="AH656" s="118">
        <f t="shared" si="128"/>
        <v>0</v>
      </c>
      <c r="AI656" s="118">
        <f t="shared" si="128"/>
        <v>0</v>
      </c>
      <c r="AJ656" s="118">
        <f t="shared" si="128"/>
        <v>0</v>
      </c>
      <c r="AK656" s="118">
        <f t="shared" si="128"/>
        <v>0</v>
      </c>
      <c r="AL656" s="118">
        <f t="shared" si="128"/>
        <v>0</v>
      </c>
      <c r="AM656" s="118">
        <f t="shared" si="128"/>
        <v>0</v>
      </c>
      <c r="AN656" s="118">
        <f t="shared" si="128"/>
        <v>0</v>
      </c>
      <c r="AQ656" t="str">
        <f>AQ648</f>
        <v/>
      </c>
    </row>
    <row r="657" spans="1:43" ht="14.25" customHeight="1" x14ac:dyDescent="0.25">
      <c r="A657" s="1"/>
      <c r="B657" s="122"/>
      <c r="C657" s="122"/>
      <c r="D657" s="122"/>
      <c r="E657" s="122"/>
      <c r="F657" s="122"/>
      <c r="G657" s="122"/>
      <c r="H657" s="122"/>
      <c r="I657" s="122"/>
      <c r="J657" s="122"/>
      <c r="K657" s="122"/>
      <c r="L657" s="122"/>
      <c r="M657" s="122"/>
      <c r="N657" s="122"/>
      <c r="O657" s="122"/>
      <c r="P657" s="122"/>
      <c r="Q657" s="122"/>
      <c r="R657" s="122"/>
      <c r="S657" s="122"/>
      <c r="T657" s="122"/>
      <c r="U657" s="122"/>
      <c r="V657" s="124" t="s">
        <v>95</v>
      </c>
      <c r="W657" s="125">
        <f>IFERROR(0.6*W656+0.4*W655,0)</f>
        <v>19.3</v>
      </c>
      <c r="X657" s="132" t="s">
        <v>1176</v>
      </c>
      <c r="Y657" s="133">
        <f>IFERROR(SUMIF('Popis poslanih narudžbi'!A:A,A648,'Popis poslanih narudžbi'!C:C),0)</f>
        <v>0</v>
      </c>
      <c r="Z657" s="131"/>
      <c r="AA657" s="134" t="s">
        <v>1177</v>
      </c>
      <c r="AB657" s="118">
        <f t="shared" ref="AB657:AN657" si="129">AB650+AB656</f>
        <v>19</v>
      </c>
      <c r="AC657" s="118">
        <f t="shared" si="129"/>
        <v>19</v>
      </c>
      <c r="AD657" s="118">
        <f t="shared" si="129"/>
        <v>19</v>
      </c>
      <c r="AE657" s="118">
        <f t="shared" si="129"/>
        <v>19</v>
      </c>
      <c r="AF657" s="118">
        <f t="shared" si="129"/>
        <v>19</v>
      </c>
      <c r="AG657" s="118">
        <f t="shared" si="129"/>
        <v>19</v>
      </c>
      <c r="AH657" s="118">
        <f t="shared" si="129"/>
        <v>19</v>
      </c>
      <c r="AI657" s="118">
        <f t="shared" si="129"/>
        <v>19</v>
      </c>
      <c r="AJ657" s="118">
        <f t="shared" si="129"/>
        <v>19</v>
      </c>
      <c r="AK657" s="118">
        <f t="shared" si="129"/>
        <v>19</v>
      </c>
      <c r="AL657" s="118">
        <f t="shared" si="129"/>
        <v>19</v>
      </c>
      <c r="AM657" s="118">
        <f t="shared" si="129"/>
        <v>19</v>
      </c>
      <c r="AN657" s="118">
        <f t="shared" si="129"/>
        <v>19</v>
      </c>
      <c r="AQ657" t="str">
        <f>AQ648</f>
        <v/>
      </c>
    </row>
    <row r="658" spans="1:43" ht="14.25" customHeight="1" x14ac:dyDescent="0.25">
      <c r="A658" s="107" t="str">
        <f>'Run Rate'!A69</f>
        <v>POL12794</v>
      </c>
      <c r="B658" s="135" t="str">
        <f>'Run Rate'!B69</f>
        <v>Polleo Creatine Ethyl Ester 120 caps</v>
      </c>
      <c r="C658" s="135" t="str">
        <f>'Run Rate'!C69</f>
        <v>SPORTSKA PREHRANA</v>
      </c>
      <c r="D658" s="135" t="str">
        <f>'Run Rate'!D69</f>
        <v>01 GOLD</v>
      </c>
      <c r="E658" s="122"/>
      <c r="F658" s="122"/>
      <c r="G658" s="122"/>
      <c r="H658" s="122"/>
      <c r="I658" s="122"/>
      <c r="J658" s="122"/>
      <c r="K658" s="122"/>
      <c r="L658" s="122"/>
      <c r="M658" s="122"/>
      <c r="N658" s="122"/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  <c r="AA658" s="122"/>
      <c r="AB658" s="122"/>
      <c r="AC658" s="122"/>
      <c r="AD658" s="122"/>
      <c r="AE658" s="122"/>
      <c r="AF658" s="122"/>
      <c r="AG658" s="122"/>
      <c r="AH658" s="122"/>
      <c r="AI658" s="122"/>
      <c r="AJ658" s="122"/>
      <c r="AK658" s="122"/>
      <c r="AL658" s="122"/>
      <c r="AM658" s="122"/>
      <c r="AN658" s="122"/>
      <c r="AQ658" t="str">
        <f>IF(AND(OR($B$1="ALL",$B$1=C658),OR($E$1="ALL",$E$1=D658),OR($B$2="ALL",$B$2=A658),OR($E$2="ALL",IFERROR(SEARCH($E$2,B658),0)&gt;0)),"MATCH","")</f>
        <v/>
      </c>
    </row>
    <row r="659" spans="1:43" ht="14.25" customHeight="1" x14ac:dyDescent="0.25">
      <c r="A659" s="108" t="s">
        <v>1137</v>
      </c>
      <c r="B659" s="136" t="s">
        <v>1138</v>
      </c>
      <c r="C659" s="136" t="s">
        <v>1139</v>
      </c>
      <c r="D659" s="136" t="s">
        <v>1140</v>
      </c>
      <c r="E659" s="136" t="s">
        <v>1141</v>
      </c>
      <c r="F659" s="136" t="s">
        <v>1142</v>
      </c>
      <c r="G659" s="136" t="s">
        <v>1143</v>
      </c>
      <c r="H659" s="136" t="s">
        <v>1144</v>
      </c>
      <c r="I659" s="136" t="s">
        <v>1145</v>
      </c>
      <c r="J659" s="136" t="s">
        <v>1146</v>
      </c>
      <c r="K659" s="136" t="s">
        <v>1147</v>
      </c>
      <c r="L659" s="136" t="s">
        <v>1148</v>
      </c>
      <c r="M659" s="136" t="s">
        <v>1149</v>
      </c>
      <c r="N659" s="136" t="s">
        <v>1150</v>
      </c>
      <c r="O659" s="136" t="s">
        <v>1151</v>
      </c>
      <c r="P659" s="136" t="s">
        <v>1152</v>
      </c>
      <c r="Q659" s="136" t="s">
        <v>1153</v>
      </c>
      <c r="R659" s="136" t="s">
        <v>1154</v>
      </c>
      <c r="S659" s="136" t="s">
        <v>1155</v>
      </c>
      <c r="T659" s="136" t="s">
        <v>1156</v>
      </c>
      <c r="U659" s="136" t="s">
        <v>1157</v>
      </c>
      <c r="V659" s="136" t="s">
        <v>1158</v>
      </c>
      <c r="W659" s="136" t="s">
        <v>1159</v>
      </c>
      <c r="X659" s="136" t="s">
        <v>1160</v>
      </c>
      <c r="Y659" s="136" t="s">
        <v>1161</v>
      </c>
      <c r="Z659" s="136" t="s">
        <v>1162</v>
      </c>
      <c r="AA659" s="136" t="s">
        <v>1163</v>
      </c>
      <c r="AB659" s="137" t="s">
        <v>156</v>
      </c>
      <c r="AC659" s="137" t="s">
        <v>157</v>
      </c>
      <c r="AD659" s="137" t="s">
        <v>158</v>
      </c>
      <c r="AE659" s="137" t="s">
        <v>139</v>
      </c>
      <c r="AF659" s="138" t="s">
        <v>140</v>
      </c>
      <c r="AG659" s="138" t="s">
        <v>141</v>
      </c>
      <c r="AH659" s="138" t="s">
        <v>142</v>
      </c>
      <c r="AI659" s="138" t="s">
        <v>143</v>
      </c>
      <c r="AJ659" s="139" t="s">
        <v>144</v>
      </c>
      <c r="AK659" s="139" t="s">
        <v>145</v>
      </c>
      <c r="AL659" s="139" t="s">
        <v>146</v>
      </c>
      <c r="AM659" s="140" t="s">
        <v>147</v>
      </c>
      <c r="AN659" s="140" t="s">
        <v>148</v>
      </c>
      <c r="AQ659" t="str">
        <f>AQ658</f>
        <v/>
      </c>
    </row>
    <row r="660" spans="1:43" ht="14.25" customHeight="1" x14ac:dyDescent="0.25">
      <c r="A660" s="99" t="s">
        <v>1164</v>
      </c>
      <c r="B660" s="112">
        <f>'Run Rate'!E69</f>
        <v>41</v>
      </c>
      <c r="C660" s="112">
        <f>'Run Rate'!F69</f>
        <v>42</v>
      </c>
      <c r="D660" s="112">
        <f>'Run Rate'!G69</f>
        <v>55</v>
      </c>
      <c r="E660" s="112">
        <f>'Run Rate'!H69</f>
        <v>47</v>
      </c>
      <c r="F660" s="112">
        <f>'Run Rate'!I69</f>
        <v>26</v>
      </c>
      <c r="G660" s="112">
        <f>'Run Rate'!J69</f>
        <v>23</v>
      </c>
      <c r="H660" s="112">
        <f>'Run Rate'!K69</f>
        <v>27</v>
      </c>
      <c r="I660" s="112">
        <f>'Run Rate'!L69</f>
        <v>19</v>
      </c>
      <c r="J660" s="112">
        <f>'Run Rate'!M69</f>
        <v>18</v>
      </c>
      <c r="K660" s="112">
        <f>'Run Rate'!N69</f>
        <v>188</v>
      </c>
      <c r="L660" s="112">
        <f>'Run Rate'!O69</f>
        <v>179</v>
      </c>
      <c r="M660" s="112">
        <f>'Run Rate'!P69</f>
        <v>184</v>
      </c>
      <c r="N660" s="112">
        <f>'Run Rate'!Q69</f>
        <v>147</v>
      </c>
      <c r="O660" s="112">
        <f>'Run Rate'!R69</f>
        <v>66</v>
      </c>
      <c r="P660" s="112">
        <f>'Run Rate'!S69</f>
        <v>9</v>
      </c>
      <c r="Q660" s="112">
        <f>'Run Rate'!T69</f>
        <v>32</v>
      </c>
      <c r="R660" s="112">
        <f>'Run Rate'!U69</f>
        <v>32</v>
      </c>
      <c r="S660" s="112">
        <f>'Run Rate'!V69</f>
        <v>32</v>
      </c>
      <c r="T660" s="112">
        <f>'Run Rate'!W69</f>
        <v>28</v>
      </c>
      <c r="U660" s="112">
        <f>'Run Rate'!X69</f>
        <v>22</v>
      </c>
      <c r="V660" s="112">
        <f>'Run Rate'!Y69</f>
        <v>21</v>
      </c>
      <c r="W660" s="112">
        <f>'Run Rate'!Z69</f>
        <v>14</v>
      </c>
      <c r="X660" s="112">
        <f>'Run Rate'!AA69</f>
        <v>19</v>
      </c>
      <c r="Y660" s="112">
        <f>'Run Rate'!AB69</f>
        <v>26</v>
      </c>
      <c r="Z660" s="112">
        <f>'Run Rate'!AC69</f>
        <v>8</v>
      </c>
      <c r="AA660" s="112">
        <f>'Run Rate'!AD69</f>
        <v>16</v>
      </c>
      <c r="AB660" s="113">
        <v>15</v>
      </c>
      <c r="AC660" s="112">
        <v>15</v>
      </c>
      <c r="AD660" s="112">
        <v>15</v>
      </c>
      <c r="AE660" s="112">
        <v>15</v>
      </c>
      <c r="AF660" s="112">
        <v>15</v>
      </c>
      <c r="AG660" s="112">
        <v>15</v>
      </c>
      <c r="AH660" s="112">
        <v>15</v>
      </c>
      <c r="AI660" s="112">
        <v>15</v>
      </c>
      <c r="AJ660" s="112">
        <v>15</v>
      </c>
      <c r="AK660" s="112">
        <v>15</v>
      </c>
      <c r="AL660" s="112">
        <v>15</v>
      </c>
      <c r="AM660" s="112">
        <v>15</v>
      </c>
      <c r="AN660" s="112">
        <v>15</v>
      </c>
      <c r="AQ660" t="str">
        <f>AQ658</f>
        <v/>
      </c>
    </row>
    <row r="661" spans="1:43" ht="14.25" customHeight="1" x14ac:dyDescent="0.25">
      <c r="A661" s="99" t="s">
        <v>1165</v>
      </c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5"/>
      <c r="X661" s="115"/>
      <c r="Y661" s="115"/>
      <c r="Z661" s="115"/>
      <c r="AA661" s="112" t="s">
        <v>1166</v>
      </c>
      <c r="AB661" s="113"/>
      <c r="AC661" s="112"/>
      <c r="AD661" s="112"/>
      <c r="AE661" s="112"/>
      <c r="AF661" s="112"/>
      <c r="AG661" s="112"/>
      <c r="AH661" s="112"/>
      <c r="AI661" s="112"/>
      <c r="AJ661" s="112"/>
      <c r="AK661" s="112"/>
      <c r="AL661" s="112"/>
      <c r="AM661" s="112"/>
      <c r="AN661" s="112"/>
      <c r="AQ661" t="str">
        <f>AQ658</f>
        <v/>
      </c>
    </row>
    <row r="662" spans="1:43" ht="14.25" customHeight="1" x14ac:dyDescent="0.25">
      <c r="A662" s="99" t="s">
        <v>1167</v>
      </c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5"/>
      <c r="X662" s="116"/>
      <c r="Y662" s="117"/>
      <c r="Z662" s="115"/>
      <c r="AA662" s="112" t="s">
        <v>1168</v>
      </c>
      <c r="AB662" s="113">
        <f>'Demand Input VP'!B334</f>
        <v>0</v>
      </c>
      <c r="AC662" s="112">
        <f>'Demand Input VP'!C334</f>
        <v>0</v>
      </c>
      <c r="AD662" s="112">
        <f>'Demand Input VP'!D334</f>
        <v>0</v>
      </c>
      <c r="AE662" s="112">
        <f>'Demand Input VP'!E334</f>
        <v>0</v>
      </c>
      <c r="AF662" s="112">
        <f>'Demand Input VP'!F334</f>
        <v>0</v>
      </c>
      <c r="AG662" s="112">
        <f>'Demand Input VP'!G334</f>
        <v>0</v>
      </c>
      <c r="AH662" s="112">
        <f>'Demand Input VP'!H334</f>
        <v>0</v>
      </c>
      <c r="AI662" s="112">
        <f>'Demand Input VP'!I334</f>
        <v>0</v>
      </c>
      <c r="AJ662" s="112">
        <f>'Demand Input VP'!J334</f>
        <v>0</v>
      </c>
      <c r="AK662" s="112">
        <f>'Demand Input VP'!K334</f>
        <v>0</v>
      </c>
      <c r="AL662" s="112">
        <f>'Demand Input VP'!L334</f>
        <v>0</v>
      </c>
      <c r="AM662" s="112">
        <f>'Demand Input VP'!M334</f>
        <v>0</v>
      </c>
      <c r="AN662" s="112">
        <f>'Demand Input VP'!N334</f>
        <v>0</v>
      </c>
      <c r="AQ662" t="str">
        <f>AQ658</f>
        <v/>
      </c>
    </row>
    <row r="663" spans="1:43" ht="14.25" customHeight="1" x14ac:dyDescent="0.25">
      <c r="A663" s="99" t="s">
        <v>1169</v>
      </c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5"/>
      <c r="X663" s="116"/>
      <c r="Y663" s="117"/>
      <c r="Z663" s="119"/>
      <c r="AA663" s="120" t="s">
        <v>1170</v>
      </c>
      <c r="AB663" s="121">
        <f>'Demand Input VP'!B333</f>
        <v>0</v>
      </c>
      <c r="AC663" s="120">
        <f>'Demand Input VP'!C333</f>
        <v>0</v>
      </c>
      <c r="AD663" s="120">
        <f>'Demand Input VP'!D333</f>
        <v>0</v>
      </c>
      <c r="AE663" s="120">
        <f>'Demand Input VP'!E333</f>
        <v>0</v>
      </c>
      <c r="AF663" s="120">
        <f>'Demand Input VP'!F333</f>
        <v>0</v>
      </c>
      <c r="AG663" s="120">
        <f>'Demand Input VP'!G333</f>
        <v>0</v>
      </c>
      <c r="AH663" s="120">
        <f>'Demand Input VP'!H333</f>
        <v>0</v>
      </c>
      <c r="AI663" s="120">
        <f>'Demand Input VP'!I333</f>
        <v>0</v>
      </c>
      <c r="AJ663" s="120">
        <f>'Demand Input VP'!J333</f>
        <v>0</v>
      </c>
      <c r="AK663" s="120">
        <f>'Demand Input VP'!K333</f>
        <v>0</v>
      </c>
      <c r="AL663" s="120">
        <f>'Demand Input VP'!L333</f>
        <v>0</v>
      </c>
      <c r="AM663" s="120">
        <f>'Demand Input VP'!M333</f>
        <v>0</v>
      </c>
      <c r="AN663" s="120">
        <f>'Demand Input VP'!N333</f>
        <v>0</v>
      </c>
      <c r="AQ663" t="str">
        <f>AQ658</f>
        <v/>
      </c>
    </row>
    <row r="664" spans="1:43" ht="14.25" customHeight="1" x14ac:dyDescent="0.25">
      <c r="A664" s="1"/>
      <c r="B664" s="122"/>
      <c r="C664" s="122"/>
      <c r="D664" s="122"/>
      <c r="E664" s="122"/>
      <c r="F664" s="122"/>
      <c r="G664" s="122"/>
      <c r="H664" s="122"/>
      <c r="I664" s="122"/>
      <c r="J664" s="122"/>
      <c r="K664" s="122"/>
      <c r="L664" s="122"/>
      <c r="M664" s="122"/>
      <c r="N664" s="122"/>
      <c r="O664" s="122"/>
      <c r="P664" s="122"/>
      <c r="Q664" s="122"/>
      <c r="R664" s="122"/>
      <c r="S664" s="122"/>
      <c r="T664" s="122"/>
      <c r="U664" s="122"/>
      <c r="V664" s="122"/>
      <c r="W664" s="123"/>
      <c r="X664" s="116"/>
      <c r="Y664" s="117"/>
      <c r="Z664" s="123"/>
      <c r="AA664" s="112" t="s">
        <v>1171</v>
      </c>
      <c r="AB664" s="113">
        <f>'Demand Input MP'!B334</f>
        <v>0</v>
      </c>
      <c r="AC664" s="112">
        <f>'Demand Input MP'!C334</f>
        <v>0</v>
      </c>
      <c r="AD664" s="112">
        <f>'Demand Input MP'!D334</f>
        <v>0</v>
      </c>
      <c r="AE664" s="112">
        <f>'Demand Input MP'!E334</f>
        <v>0</v>
      </c>
      <c r="AF664" s="112">
        <f>'Demand Input MP'!F334</f>
        <v>0</v>
      </c>
      <c r="AG664" s="112">
        <f>'Demand Input MP'!G334</f>
        <v>0</v>
      </c>
      <c r="AH664" s="112">
        <f>'Demand Input MP'!H334</f>
        <v>0</v>
      </c>
      <c r="AI664" s="112">
        <f>'Demand Input MP'!I334</f>
        <v>0</v>
      </c>
      <c r="AJ664" s="112">
        <f>'Demand Input MP'!J334</f>
        <v>0</v>
      </c>
      <c r="AK664" s="112">
        <f>'Demand Input MP'!K334</f>
        <v>0</v>
      </c>
      <c r="AL664" s="112">
        <f>'Demand Input MP'!L334</f>
        <v>0</v>
      </c>
      <c r="AM664" s="112">
        <f>'Demand Input MP'!M334</f>
        <v>0</v>
      </c>
      <c r="AN664" s="112">
        <f>'Demand Input MP'!N334</f>
        <v>0</v>
      </c>
      <c r="AQ664" t="str">
        <f>AQ658</f>
        <v/>
      </c>
    </row>
    <row r="665" spans="1:43" ht="14.25" customHeight="1" x14ac:dyDescent="0.25">
      <c r="A665" s="1"/>
      <c r="B665" s="122"/>
      <c r="C665" s="122"/>
      <c r="D665" s="122"/>
      <c r="E665" s="122"/>
      <c r="F665" s="122"/>
      <c r="G665" s="122"/>
      <c r="H665" s="122"/>
      <c r="I665" s="122"/>
      <c r="J665" s="122"/>
      <c r="K665" s="122"/>
      <c r="L665" s="122"/>
      <c r="M665" s="122"/>
      <c r="N665" s="122"/>
      <c r="O665" s="122"/>
      <c r="P665" s="122"/>
      <c r="Q665" s="122"/>
      <c r="R665" s="122"/>
      <c r="S665" s="122"/>
      <c r="T665" s="122"/>
      <c r="U665" s="122"/>
      <c r="V665" s="124" t="s">
        <v>91</v>
      </c>
      <c r="W665" s="125">
        <f>IFERROR(IF(SUM('Run Rate History'!E69:AD69)&gt;0,(SUMPRODUCT((B660:AA660&gt;=PERCENTILE(B660:AA660,0.1))*(B660:AA660&lt;=PERCENTILE(B660:AA660,0.9))*B660:AA660)+SUMPRODUCT(('Run Rate History'!E69:AD69&gt;=PERCENTILE(B660:AA660,0.1))*('Run Rate History'!E69:AD69&lt;=PERCENTILE(B660:AA660,0.9))*'Run Rate History'!E69:AD69))/(SUMPRODUCT((B660:AA660&gt;=PERCENTILE(B660:AA660,0.1))*(B660:AA660&lt;=PERCENTILE(B660:AA660,0.9))*1)+SUMPRODUCT(('Run Rate History'!E69:AD69&gt;=PERCENTILE(B660:AA660,0.1))*('Run Rate History'!E69:AD69&lt;=PERCENTILE(B660:AA660,0.9))*1)),TRIMMEAN(B660:AA660,0.15)),0)</f>
        <v>31.024390243902438</v>
      </c>
      <c r="X665" s="126" t="s">
        <v>1172</v>
      </c>
      <c r="Y665" s="127">
        <f>SUM(B660:AA660)/26</f>
        <v>50.807692307692307</v>
      </c>
      <c r="Z665" s="128"/>
      <c r="AA665" s="112" t="s">
        <v>1173</v>
      </c>
      <c r="AB665" s="113">
        <f>'Demand Input MP'!B333</f>
        <v>0</v>
      </c>
      <c r="AC665" s="112">
        <f>'Demand Input MP'!C333</f>
        <v>0</v>
      </c>
      <c r="AD665" s="112">
        <f>'Demand Input MP'!D333</f>
        <v>0</v>
      </c>
      <c r="AE665" s="112">
        <f>'Demand Input MP'!E333</f>
        <v>0</v>
      </c>
      <c r="AF665" s="112">
        <f>'Demand Input MP'!F333</f>
        <v>0</v>
      </c>
      <c r="AG665" s="112">
        <f>'Demand Input MP'!G333</f>
        <v>0</v>
      </c>
      <c r="AH665" s="112">
        <f>'Demand Input MP'!H333</f>
        <v>0</v>
      </c>
      <c r="AI665" s="112">
        <f>'Demand Input MP'!I333</f>
        <v>0</v>
      </c>
      <c r="AJ665" s="112">
        <f>'Demand Input MP'!J333</f>
        <v>0</v>
      </c>
      <c r="AK665" s="112">
        <f>'Demand Input MP'!K333</f>
        <v>0</v>
      </c>
      <c r="AL665" s="112">
        <f>'Demand Input MP'!L333</f>
        <v>0</v>
      </c>
      <c r="AM665" s="112">
        <f>'Demand Input MP'!M333</f>
        <v>0</v>
      </c>
      <c r="AN665" s="112">
        <f>'Demand Input MP'!N333</f>
        <v>0</v>
      </c>
      <c r="AQ665" t="str">
        <f>AQ658</f>
        <v/>
      </c>
    </row>
    <row r="666" spans="1:43" ht="14.25" customHeight="1" x14ac:dyDescent="0.25">
      <c r="A666" s="1"/>
      <c r="B666" s="122"/>
      <c r="C666" s="122"/>
      <c r="D666" s="122"/>
      <c r="E666" s="122"/>
      <c r="F666" s="122"/>
      <c r="G666" s="122"/>
      <c r="H666" s="122"/>
      <c r="I666" s="122"/>
      <c r="J666" s="122"/>
      <c r="K666" s="122"/>
      <c r="L666" s="122"/>
      <c r="M666" s="122"/>
      <c r="N666" s="122"/>
      <c r="O666" s="122"/>
      <c r="P666" s="122"/>
      <c r="Q666" s="122"/>
      <c r="R666" s="122"/>
      <c r="S666" s="122"/>
      <c r="T666" s="122"/>
      <c r="U666" s="122"/>
      <c r="V666" s="124" t="s">
        <v>94</v>
      </c>
      <c r="W666" s="125">
        <f>IFERROR((1*MIN(MAX(X660,0.5*IF(SUM('Run Rate History'!E69:AD69)&gt;0,(MEDIAN(IF(B660:AA660&gt;0,B660:AA660))+MEDIAN(IF('Run Rate History'!E69:AD69&gt;0,'Run Rate History'!E69:AD69)))/2,MEDIAN(IF(B660:AA660&gt;0,B660:AA660)))),2*IF(SUM('Run Rate History'!E69:AD69)&gt;0,(MEDIAN(IF(B660:AA660&gt;0,B660:AA660))+MEDIAN(IF('Run Rate History'!E69:AD69&gt;0,'Run Rate History'!E69:AD69)))/2,MEDIAN(IF(B660:AA660&gt;0,B660:AA660))))+2*MIN(MAX(Y660,0.5*IF(SUM('Run Rate History'!E69:AD69)&gt;0,(MEDIAN(IF(B660:AA660&gt;0,B660:AA660))+MEDIAN(IF('Run Rate History'!E69:AD69&gt;0,'Run Rate History'!E69:AD69)))/2,MEDIAN(IF(B660:AA660&gt;0,B660:AA660)))),2*IF(SUM('Run Rate History'!E69:AD69)&gt;0,(MEDIAN(IF(B660:AA660&gt;0,B660:AA660))+MEDIAN(IF('Run Rate History'!E69:AD69&gt;0,'Run Rate History'!E69:AD69)))/2,MEDIAN(IF(B660:AA660&gt;0,B660:AA660))))+3*MIN(MAX(Z660,0.5*IF(SUM('Run Rate History'!E69:AD69)&gt;0,(MEDIAN(IF(B660:AA660&gt;0,B660:AA660))+MEDIAN(IF('Run Rate History'!E69:AD69&gt;0,'Run Rate History'!E69:AD69)))/2,MEDIAN(IF(B660:AA660&gt;0,B660:AA660)))),2*IF(SUM('Run Rate History'!E69:AD69)&gt;0,(MEDIAN(IF(B660:AA660&gt;0,B660:AA660))+MEDIAN(IF('Run Rate History'!E69:AD69&gt;0,'Run Rate History'!E69:AD69)))/2,MEDIAN(IF(B660:AA660&gt;0,B660:AA660))))+4*MIN(MAX(AA660,0.5*IF(SUM('Run Rate History'!E69:AD69)&gt;0,(MEDIAN(IF(B660:AA660&gt;0,B660:AA660))+MEDIAN(IF('Run Rate History'!E69:AD69&gt;0,'Run Rate History'!E69:AD69)))/2,MEDIAN(IF(B660:AA660&gt;0,B660:AA660)))),2*IF(SUM('Run Rate History'!E69:AD69)&gt;0,(MEDIAN(IF(B660:AA660&gt;0,B660:AA660))+MEDIAN(IF('Run Rate History'!E69:AD69&gt;0,'Run Rate History'!E69:AD69)))/2,MEDIAN(IF(B660:AA660&gt;0,B660:AA660)))))/10,0)</f>
        <v>17.137499999999999</v>
      </c>
      <c r="X666" s="129" t="s">
        <v>1174</v>
      </c>
      <c r="Y666" s="130">
        <f>IFERROR(VLOOKUP(A658,'Stanje zaliha'!A:E,5,FALSE()),0)</f>
        <v>566</v>
      </c>
      <c r="Z666" s="131"/>
      <c r="AA666" s="113" t="s">
        <v>1175</v>
      </c>
      <c r="AB666" s="118">
        <f t="shared" ref="AB666:AN666" si="130">SUM(AB662:AB665)</f>
        <v>0</v>
      </c>
      <c r="AC666" s="118">
        <f t="shared" si="130"/>
        <v>0</v>
      </c>
      <c r="AD666" s="118">
        <f t="shared" si="130"/>
        <v>0</v>
      </c>
      <c r="AE666" s="118">
        <f t="shared" si="130"/>
        <v>0</v>
      </c>
      <c r="AF666" s="118">
        <f t="shared" si="130"/>
        <v>0</v>
      </c>
      <c r="AG666" s="118">
        <f t="shared" si="130"/>
        <v>0</v>
      </c>
      <c r="AH666" s="118">
        <f t="shared" si="130"/>
        <v>0</v>
      </c>
      <c r="AI666" s="118">
        <f t="shared" si="130"/>
        <v>0</v>
      </c>
      <c r="AJ666" s="118">
        <f t="shared" si="130"/>
        <v>0</v>
      </c>
      <c r="AK666" s="118">
        <f t="shared" si="130"/>
        <v>0</v>
      </c>
      <c r="AL666" s="118">
        <f t="shared" si="130"/>
        <v>0</v>
      </c>
      <c r="AM666" s="118">
        <f t="shared" si="130"/>
        <v>0</v>
      </c>
      <c r="AN666" s="118">
        <f t="shared" si="130"/>
        <v>0</v>
      </c>
      <c r="AQ666" t="str">
        <f>AQ658</f>
        <v/>
      </c>
    </row>
    <row r="667" spans="1:43" ht="14.25" customHeight="1" x14ac:dyDescent="0.25">
      <c r="A667" s="1"/>
      <c r="B667" s="122"/>
      <c r="C667" s="122"/>
      <c r="D667" s="122"/>
      <c r="E667" s="122"/>
      <c r="F667" s="122"/>
      <c r="G667" s="122"/>
      <c r="H667" s="122"/>
      <c r="I667" s="122"/>
      <c r="J667" s="122"/>
      <c r="K667" s="122"/>
      <c r="L667" s="122"/>
      <c r="M667" s="122"/>
      <c r="N667" s="122"/>
      <c r="O667" s="122"/>
      <c r="P667" s="122"/>
      <c r="Q667" s="122"/>
      <c r="R667" s="122"/>
      <c r="S667" s="122"/>
      <c r="T667" s="122"/>
      <c r="U667" s="122"/>
      <c r="V667" s="124" t="s">
        <v>95</v>
      </c>
      <c r="W667" s="125">
        <f>IFERROR(0.6*W666+0.4*W665,0)</f>
        <v>22.692256097560975</v>
      </c>
      <c r="X667" s="132" t="s">
        <v>1176</v>
      </c>
      <c r="Y667" s="133">
        <f>IFERROR(SUMIF('Popis poslanih narudžbi'!A:A,A658,'Popis poslanih narudžbi'!C:C),0)</f>
        <v>5000</v>
      </c>
      <c r="Z667" s="131"/>
      <c r="AA667" s="134" t="s">
        <v>1177</v>
      </c>
      <c r="AB667" s="118">
        <f t="shared" ref="AB667:AN667" si="131">AB660+AB666</f>
        <v>15</v>
      </c>
      <c r="AC667" s="118">
        <f t="shared" si="131"/>
        <v>15</v>
      </c>
      <c r="AD667" s="118">
        <f t="shared" si="131"/>
        <v>15</v>
      </c>
      <c r="AE667" s="118">
        <f t="shared" si="131"/>
        <v>15</v>
      </c>
      <c r="AF667" s="118">
        <f t="shared" si="131"/>
        <v>15</v>
      </c>
      <c r="AG667" s="118">
        <f t="shared" si="131"/>
        <v>15</v>
      </c>
      <c r="AH667" s="118">
        <f t="shared" si="131"/>
        <v>15</v>
      </c>
      <c r="AI667" s="118">
        <f t="shared" si="131"/>
        <v>15</v>
      </c>
      <c r="AJ667" s="118">
        <f t="shared" si="131"/>
        <v>15</v>
      </c>
      <c r="AK667" s="118">
        <f t="shared" si="131"/>
        <v>15</v>
      </c>
      <c r="AL667" s="118">
        <f t="shared" si="131"/>
        <v>15</v>
      </c>
      <c r="AM667" s="118">
        <f t="shared" si="131"/>
        <v>15</v>
      </c>
      <c r="AN667" s="118">
        <f t="shared" si="131"/>
        <v>15</v>
      </c>
      <c r="AQ667" t="str">
        <f>AQ658</f>
        <v/>
      </c>
    </row>
    <row r="668" spans="1:43" ht="14.25" customHeight="1" x14ac:dyDescent="0.25">
      <c r="A668" s="107" t="str">
        <f>'Run Rate'!A70</f>
        <v>POL09805</v>
      </c>
      <c r="B668" s="135" t="str">
        <f>'Run Rate'!B70</f>
        <v>Polleo L-Carnitine Mega 60 caps</v>
      </c>
      <c r="C668" s="135" t="str">
        <f>'Run Rate'!C70</f>
        <v>SPORTSKA PREHRANA</v>
      </c>
      <c r="D668" s="135" t="str">
        <f>'Run Rate'!D70</f>
        <v>01 GOLD</v>
      </c>
      <c r="E668" s="122"/>
      <c r="F668" s="122"/>
      <c r="G668" s="122"/>
      <c r="H668" s="122"/>
      <c r="I668" s="122"/>
      <c r="J668" s="122"/>
      <c r="K668" s="122"/>
      <c r="L668" s="122"/>
      <c r="M668" s="122"/>
      <c r="N668" s="122"/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  <c r="AA668" s="122"/>
      <c r="AB668" s="122"/>
      <c r="AC668" s="122"/>
      <c r="AD668" s="122"/>
      <c r="AE668" s="122"/>
      <c r="AF668" s="122"/>
      <c r="AG668" s="122"/>
      <c r="AH668" s="122"/>
      <c r="AI668" s="122"/>
      <c r="AJ668" s="122"/>
      <c r="AK668" s="122"/>
      <c r="AL668" s="122"/>
      <c r="AM668" s="122"/>
      <c r="AN668" s="122"/>
      <c r="AQ668" t="str">
        <f>IF(AND(OR($B$1="ALL",$B$1=C668),OR($E$1="ALL",$E$1=D668),OR($B$2="ALL",$B$2=A668),OR($E$2="ALL",IFERROR(SEARCH($E$2,B668),0)&gt;0)),"MATCH","")</f>
        <v/>
      </c>
    </row>
    <row r="669" spans="1:43" ht="14.25" customHeight="1" x14ac:dyDescent="0.25">
      <c r="A669" s="108" t="s">
        <v>1137</v>
      </c>
      <c r="B669" s="136" t="s">
        <v>1138</v>
      </c>
      <c r="C669" s="136" t="s">
        <v>1139</v>
      </c>
      <c r="D669" s="136" t="s">
        <v>1140</v>
      </c>
      <c r="E669" s="136" t="s">
        <v>1141</v>
      </c>
      <c r="F669" s="136" t="s">
        <v>1142</v>
      </c>
      <c r="G669" s="136" t="s">
        <v>1143</v>
      </c>
      <c r="H669" s="136" t="s">
        <v>1144</v>
      </c>
      <c r="I669" s="136" t="s">
        <v>1145</v>
      </c>
      <c r="J669" s="136" t="s">
        <v>1146</v>
      </c>
      <c r="K669" s="136" t="s">
        <v>1147</v>
      </c>
      <c r="L669" s="136" t="s">
        <v>1148</v>
      </c>
      <c r="M669" s="136" t="s">
        <v>1149</v>
      </c>
      <c r="N669" s="136" t="s">
        <v>1150</v>
      </c>
      <c r="O669" s="136" t="s">
        <v>1151</v>
      </c>
      <c r="P669" s="136" t="s">
        <v>1152</v>
      </c>
      <c r="Q669" s="136" t="s">
        <v>1153</v>
      </c>
      <c r="R669" s="136" t="s">
        <v>1154</v>
      </c>
      <c r="S669" s="136" t="s">
        <v>1155</v>
      </c>
      <c r="T669" s="136" t="s">
        <v>1156</v>
      </c>
      <c r="U669" s="136" t="s">
        <v>1157</v>
      </c>
      <c r="V669" s="136" t="s">
        <v>1158</v>
      </c>
      <c r="W669" s="136" t="s">
        <v>1159</v>
      </c>
      <c r="X669" s="136" t="s">
        <v>1160</v>
      </c>
      <c r="Y669" s="136" t="s">
        <v>1161</v>
      </c>
      <c r="Z669" s="136" t="s">
        <v>1162</v>
      </c>
      <c r="AA669" s="136" t="s">
        <v>1163</v>
      </c>
      <c r="AB669" s="137" t="s">
        <v>156</v>
      </c>
      <c r="AC669" s="137" t="s">
        <v>157</v>
      </c>
      <c r="AD669" s="137" t="s">
        <v>158</v>
      </c>
      <c r="AE669" s="137" t="s">
        <v>139</v>
      </c>
      <c r="AF669" s="138" t="s">
        <v>140</v>
      </c>
      <c r="AG669" s="138" t="s">
        <v>141</v>
      </c>
      <c r="AH669" s="138" t="s">
        <v>142</v>
      </c>
      <c r="AI669" s="138" t="s">
        <v>143</v>
      </c>
      <c r="AJ669" s="139" t="s">
        <v>144</v>
      </c>
      <c r="AK669" s="139" t="s">
        <v>145</v>
      </c>
      <c r="AL669" s="139" t="s">
        <v>146</v>
      </c>
      <c r="AM669" s="140" t="s">
        <v>147</v>
      </c>
      <c r="AN669" s="140" t="s">
        <v>148</v>
      </c>
      <c r="AQ669" t="str">
        <f>AQ668</f>
        <v/>
      </c>
    </row>
    <row r="670" spans="1:43" ht="14.25" customHeight="1" x14ac:dyDescent="0.25">
      <c r="A670" s="99" t="s">
        <v>1164</v>
      </c>
      <c r="B670" s="112">
        <f>'Run Rate'!E70</f>
        <v>41</v>
      </c>
      <c r="C670" s="112">
        <f>'Run Rate'!F70</f>
        <v>62</v>
      </c>
      <c r="D670" s="112">
        <f>'Run Rate'!G70</f>
        <v>61</v>
      </c>
      <c r="E670" s="112">
        <f>'Run Rate'!H70</f>
        <v>87</v>
      </c>
      <c r="F670" s="112">
        <f>'Run Rate'!I70</f>
        <v>92</v>
      </c>
      <c r="G670" s="112">
        <f>'Run Rate'!J70</f>
        <v>69</v>
      </c>
      <c r="H670" s="112">
        <f>'Run Rate'!K70</f>
        <v>62</v>
      </c>
      <c r="I670" s="112">
        <f>'Run Rate'!L70</f>
        <v>106</v>
      </c>
      <c r="J670" s="112">
        <f>'Run Rate'!M70</f>
        <v>111</v>
      </c>
      <c r="K670" s="112">
        <f>'Run Rate'!N70</f>
        <v>54</v>
      </c>
      <c r="L670" s="112">
        <f>'Run Rate'!O70</f>
        <v>41</v>
      </c>
      <c r="M670" s="112">
        <f>'Run Rate'!P70</f>
        <v>64</v>
      </c>
      <c r="N670" s="112">
        <f>'Run Rate'!Q70</f>
        <v>36</v>
      </c>
      <c r="O670" s="112">
        <f>'Run Rate'!R70</f>
        <v>31</v>
      </c>
      <c r="P670" s="112">
        <f>'Run Rate'!S70</f>
        <v>15</v>
      </c>
      <c r="Q670" s="112">
        <f>'Run Rate'!T70</f>
        <v>52</v>
      </c>
      <c r="R670" s="112">
        <f>'Run Rate'!U70</f>
        <v>62</v>
      </c>
      <c r="S670" s="112">
        <f>'Run Rate'!V70</f>
        <v>77</v>
      </c>
      <c r="T670" s="112">
        <f>'Run Rate'!W70</f>
        <v>65</v>
      </c>
      <c r="U670" s="112">
        <f>'Run Rate'!X70</f>
        <v>-163</v>
      </c>
      <c r="V670" s="112">
        <f>'Run Rate'!Y70</f>
        <v>45</v>
      </c>
      <c r="W670" s="112">
        <f>'Run Rate'!Z70</f>
        <v>58</v>
      </c>
      <c r="X670" s="112">
        <f>'Run Rate'!AA70</f>
        <v>52</v>
      </c>
      <c r="Y670" s="112">
        <f>'Run Rate'!AB70</f>
        <v>71</v>
      </c>
      <c r="Z670" s="112">
        <f>'Run Rate'!AC70</f>
        <v>78</v>
      </c>
      <c r="AA670" s="112">
        <f>'Run Rate'!AD70</f>
        <v>55</v>
      </c>
      <c r="AB670" s="113">
        <v>66</v>
      </c>
      <c r="AC670" s="112">
        <v>67</v>
      </c>
      <c r="AD670" s="112">
        <v>66</v>
      </c>
      <c r="AE670" s="112">
        <v>66</v>
      </c>
      <c r="AF670" s="112">
        <v>61</v>
      </c>
      <c r="AG670" s="112">
        <v>65</v>
      </c>
      <c r="AH670" s="112">
        <v>63</v>
      </c>
      <c r="AI670" s="112">
        <v>63</v>
      </c>
      <c r="AJ670" s="112">
        <v>62</v>
      </c>
      <c r="AK670" s="112">
        <v>61</v>
      </c>
      <c r="AL670" s="112">
        <v>60</v>
      </c>
      <c r="AM670" s="112">
        <v>62</v>
      </c>
      <c r="AN670" s="112">
        <v>66</v>
      </c>
      <c r="AQ670" t="str">
        <f>AQ668</f>
        <v/>
      </c>
    </row>
    <row r="671" spans="1:43" ht="14.25" customHeight="1" x14ac:dyDescent="0.25">
      <c r="A671" s="99" t="s">
        <v>1165</v>
      </c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5"/>
      <c r="X671" s="115"/>
      <c r="Y671" s="115"/>
      <c r="Z671" s="115"/>
      <c r="AA671" s="112" t="s">
        <v>1166</v>
      </c>
      <c r="AB671" s="113"/>
      <c r="AC671" s="112"/>
      <c r="AD671" s="112"/>
      <c r="AE671" s="112"/>
      <c r="AF671" s="112"/>
      <c r="AG671" s="112"/>
      <c r="AH671" s="112"/>
      <c r="AI671" s="112"/>
      <c r="AJ671" s="112"/>
      <c r="AK671" s="112"/>
      <c r="AL671" s="112"/>
      <c r="AM671" s="112"/>
      <c r="AN671" s="112"/>
      <c r="AQ671" t="str">
        <f>AQ668</f>
        <v/>
      </c>
    </row>
    <row r="672" spans="1:43" ht="14.25" customHeight="1" x14ac:dyDescent="0.25">
      <c r="A672" s="99" t="s">
        <v>1167</v>
      </c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5"/>
      <c r="X672" s="116"/>
      <c r="Y672" s="117"/>
      <c r="Z672" s="115"/>
      <c r="AA672" s="112" t="s">
        <v>1168</v>
      </c>
      <c r="AB672" s="113">
        <f>'Demand Input VP'!B339</f>
        <v>0</v>
      </c>
      <c r="AC672" s="112">
        <f>'Demand Input VP'!C339</f>
        <v>0</v>
      </c>
      <c r="AD672" s="112">
        <f>'Demand Input VP'!D339</f>
        <v>0</v>
      </c>
      <c r="AE672" s="112">
        <f>'Demand Input VP'!E339</f>
        <v>0</v>
      </c>
      <c r="AF672" s="112">
        <f>'Demand Input VP'!F339</f>
        <v>0</v>
      </c>
      <c r="AG672" s="112">
        <f>'Demand Input VP'!G339</f>
        <v>0</v>
      </c>
      <c r="AH672" s="112">
        <f>'Demand Input VP'!H339</f>
        <v>0</v>
      </c>
      <c r="AI672" s="112">
        <f>'Demand Input VP'!I339</f>
        <v>0</v>
      </c>
      <c r="AJ672" s="112">
        <f>'Demand Input VP'!J339</f>
        <v>0</v>
      </c>
      <c r="AK672" s="112">
        <f>'Demand Input VP'!K339</f>
        <v>0</v>
      </c>
      <c r="AL672" s="112">
        <f>'Demand Input VP'!L339</f>
        <v>0</v>
      </c>
      <c r="AM672" s="112">
        <f>'Demand Input VP'!M339</f>
        <v>0</v>
      </c>
      <c r="AN672" s="112">
        <f>'Demand Input VP'!N339</f>
        <v>0</v>
      </c>
      <c r="AQ672" t="str">
        <f>AQ668</f>
        <v/>
      </c>
    </row>
    <row r="673" spans="1:43" ht="14.25" customHeight="1" x14ac:dyDescent="0.25">
      <c r="A673" s="99" t="s">
        <v>1169</v>
      </c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5"/>
      <c r="X673" s="116"/>
      <c r="Y673" s="117"/>
      <c r="Z673" s="119"/>
      <c r="AA673" s="120" t="s">
        <v>1170</v>
      </c>
      <c r="AB673" s="121">
        <f>'Demand Input VP'!B338</f>
        <v>0</v>
      </c>
      <c r="AC673" s="120">
        <f>'Demand Input VP'!C338</f>
        <v>0</v>
      </c>
      <c r="AD673" s="120">
        <f>'Demand Input VP'!D338</f>
        <v>0</v>
      </c>
      <c r="AE673" s="120">
        <f>'Demand Input VP'!E338</f>
        <v>0</v>
      </c>
      <c r="AF673" s="120">
        <f>'Demand Input VP'!F338</f>
        <v>0</v>
      </c>
      <c r="AG673" s="120">
        <f>'Demand Input VP'!G338</f>
        <v>0</v>
      </c>
      <c r="AH673" s="120">
        <f>'Demand Input VP'!H338</f>
        <v>0</v>
      </c>
      <c r="AI673" s="120">
        <f>'Demand Input VP'!I338</f>
        <v>0</v>
      </c>
      <c r="AJ673" s="120">
        <f>'Demand Input VP'!J338</f>
        <v>0</v>
      </c>
      <c r="AK673" s="120">
        <f>'Demand Input VP'!K338</f>
        <v>0</v>
      </c>
      <c r="AL673" s="120">
        <f>'Demand Input VP'!L338</f>
        <v>0</v>
      </c>
      <c r="AM673" s="120">
        <f>'Demand Input VP'!M338</f>
        <v>0</v>
      </c>
      <c r="AN673" s="120">
        <f>'Demand Input VP'!N338</f>
        <v>0</v>
      </c>
      <c r="AQ673" t="str">
        <f>AQ668</f>
        <v/>
      </c>
    </row>
    <row r="674" spans="1:43" ht="14.25" customHeight="1" x14ac:dyDescent="0.25">
      <c r="A674" s="1"/>
      <c r="B674" s="122"/>
      <c r="C674" s="122"/>
      <c r="D674" s="122"/>
      <c r="E674" s="122"/>
      <c r="F674" s="122"/>
      <c r="G674" s="122"/>
      <c r="H674" s="122"/>
      <c r="I674" s="122"/>
      <c r="J674" s="122"/>
      <c r="K674" s="122"/>
      <c r="L674" s="122"/>
      <c r="M674" s="122"/>
      <c r="N674" s="122"/>
      <c r="O674" s="122"/>
      <c r="P674" s="122"/>
      <c r="Q674" s="122"/>
      <c r="R674" s="122"/>
      <c r="S674" s="122"/>
      <c r="T674" s="122"/>
      <c r="U674" s="122"/>
      <c r="V674" s="122"/>
      <c r="W674" s="123"/>
      <c r="X674" s="116"/>
      <c r="Y674" s="117"/>
      <c r="Z674" s="123"/>
      <c r="AA674" s="112" t="s">
        <v>1171</v>
      </c>
      <c r="AB674" s="113">
        <f>'Demand Input MP'!B339</f>
        <v>0</v>
      </c>
      <c r="AC674" s="112">
        <f>'Demand Input MP'!C339</f>
        <v>0</v>
      </c>
      <c r="AD674" s="112">
        <f>'Demand Input MP'!D339</f>
        <v>0</v>
      </c>
      <c r="AE674" s="112">
        <f>'Demand Input MP'!E339</f>
        <v>0</v>
      </c>
      <c r="AF674" s="112">
        <f>'Demand Input MP'!F339</f>
        <v>0</v>
      </c>
      <c r="AG674" s="112">
        <f>'Demand Input MP'!G339</f>
        <v>0</v>
      </c>
      <c r="AH674" s="112">
        <f>'Demand Input MP'!H339</f>
        <v>0</v>
      </c>
      <c r="AI674" s="112">
        <f>'Demand Input MP'!I339</f>
        <v>0</v>
      </c>
      <c r="AJ674" s="112">
        <f>'Demand Input MP'!J339</f>
        <v>0</v>
      </c>
      <c r="AK674" s="112">
        <f>'Demand Input MP'!K339</f>
        <v>0</v>
      </c>
      <c r="AL674" s="112">
        <f>'Demand Input MP'!L339</f>
        <v>0</v>
      </c>
      <c r="AM674" s="112">
        <f>'Demand Input MP'!M339</f>
        <v>0</v>
      </c>
      <c r="AN674" s="112">
        <f>'Demand Input MP'!N339</f>
        <v>0</v>
      </c>
      <c r="AQ674" t="str">
        <f>AQ668</f>
        <v/>
      </c>
    </row>
    <row r="675" spans="1:43" ht="14.25" customHeight="1" x14ac:dyDescent="0.25">
      <c r="A675" s="1"/>
      <c r="B675" s="122"/>
      <c r="C675" s="122"/>
      <c r="D675" s="122"/>
      <c r="E675" s="122"/>
      <c r="F675" s="122"/>
      <c r="G675" s="122"/>
      <c r="H675" s="122"/>
      <c r="I675" s="122"/>
      <c r="J675" s="122"/>
      <c r="K675" s="122"/>
      <c r="L675" s="122"/>
      <c r="M675" s="122"/>
      <c r="N675" s="122"/>
      <c r="O675" s="122"/>
      <c r="P675" s="122"/>
      <c r="Q675" s="122"/>
      <c r="R675" s="122"/>
      <c r="S675" s="122"/>
      <c r="T675" s="122"/>
      <c r="U675" s="122"/>
      <c r="V675" s="124" t="s">
        <v>91</v>
      </c>
      <c r="W675" s="125">
        <f>IFERROR(IF(SUM('Run Rate History'!E70:AD70)&gt;0,(SUMPRODUCT((B670:AA670&gt;=PERCENTILE(B670:AA670,0.1))*(B670:AA670&lt;=PERCENTILE(B670:AA670,0.9))*B670:AA670)+SUMPRODUCT(('Run Rate History'!E70:AD70&gt;=PERCENTILE(B670:AA670,0.1))*('Run Rate History'!E70:AD70&lt;=PERCENTILE(B670:AA670,0.9))*'Run Rate History'!E70:AD70))/(SUMPRODUCT((B670:AA670&gt;=PERCENTILE(B670:AA670,0.1))*(B670:AA670&lt;=PERCENTILE(B670:AA670,0.9))*1)+SUMPRODUCT(('Run Rate History'!E70:AD70&gt;=PERCENTILE(B670:AA670,0.1))*('Run Rate History'!E70:AD70&lt;=PERCENTILE(B670:AA670,0.9))*1)),TRIMMEAN(B670:AA670,0.15)),0)</f>
        <v>63.333333333333336</v>
      </c>
      <c r="X675" s="126" t="s">
        <v>1172</v>
      </c>
      <c r="Y675" s="127">
        <f>SUM(B670:AA670)/26</f>
        <v>53.230769230769234</v>
      </c>
      <c r="Z675" s="128"/>
      <c r="AA675" s="112" t="s">
        <v>1173</v>
      </c>
      <c r="AB675" s="113">
        <f>'Demand Input MP'!B338</f>
        <v>0</v>
      </c>
      <c r="AC675" s="112">
        <f>'Demand Input MP'!C338</f>
        <v>0</v>
      </c>
      <c r="AD675" s="112">
        <f>'Demand Input MP'!D338</f>
        <v>0</v>
      </c>
      <c r="AE675" s="112">
        <f>'Demand Input MP'!E338</f>
        <v>0</v>
      </c>
      <c r="AF675" s="112">
        <f>'Demand Input MP'!F338</f>
        <v>0</v>
      </c>
      <c r="AG675" s="112">
        <f>'Demand Input MP'!G338</f>
        <v>0</v>
      </c>
      <c r="AH675" s="112">
        <f>'Demand Input MP'!H338</f>
        <v>0</v>
      </c>
      <c r="AI675" s="112">
        <f>'Demand Input MP'!I338</f>
        <v>0</v>
      </c>
      <c r="AJ675" s="112">
        <f>'Demand Input MP'!J338</f>
        <v>0</v>
      </c>
      <c r="AK675" s="112">
        <f>'Demand Input MP'!K338</f>
        <v>0</v>
      </c>
      <c r="AL675" s="112">
        <f>'Demand Input MP'!L338</f>
        <v>0</v>
      </c>
      <c r="AM675" s="112">
        <f>'Demand Input MP'!M338</f>
        <v>0</v>
      </c>
      <c r="AN675" s="112">
        <f>'Demand Input MP'!N338</f>
        <v>0</v>
      </c>
      <c r="AQ675" t="str">
        <f>AQ668</f>
        <v/>
      </c>
    </row>
    <row r="676" spans="1:43" ht="14.25" customHeight="1" x14ac:dyDescent="0.25">
      <c r="A676" s="1"/>
      <c r="B676" s="122"/>
      <c r="C676" s="122"/>
      <c r="D676" s="122"/>
      <c r="E676" s="122"/>
      <c r="F676" s="122"/>
      <c r="G676" s="122"/>
      <c r="H676" s="122"/>
      <c r="I676" s="122"/>
      <c r="J676" s="122"/>
      <c r="K676" s="122"/>
      <c r="L676" s="122"/>
      <c r="M676" s="122"/>
      <c r="N676" s="122"/>
      <c r="O676" s="122"/>
      <c r="P676" s="122"/>
      <c r="Q676" s="122"/>
      <c r="R676" s="122"/>
      <c r="S676" s="122"/>
      <c r="T676" s="122"/>
      <c r="U676" s="122"/>
      <c r="V676" s="124" t="s">
        <v>94</v>
      </c>
      <c r="W676" s="125">
        <f>IFERROR((1*MIN(MAX(X670,0.5*IF(SUM('Run Rate History'!E70:AD70)&gt;0,(MEDIAN(IF(B670:AA670&gt;0,B670:AA670))+MEDIAN(IF('Run Rate History'!E70:AD70&gt;0,'Run Rate History'!E70:AD70)))/2,MEDIAN(IF(B670:AA670&gt;0,B670:AA670)))),2*IF(SUM('Run Rate History'!E70:AD70)&gt;0,(MEDIAN(IF(B670:AA670&gt;0,B670:AA670))+MEDIAN(IF('Run Rate History'!E70:AD70&gt;0,'Run Rate History'!E70:AD70)))/2,MEDIAN(IF(B670:AA670&gt;0,B670:AA670))))+2*MIN(MAX(Y670,0.5*IF(SUM('Run Rate History'!E70:AD70)&gt;0,(MEDIAN(IF(B670:AA670&gt;0,B670:AA670))+MEDIAN(IF('Run Rate History'!E70:AD70&gt;0,'Run Rate History'!E70:AD70)))/2,MEDIAN(IF(B670:AA670&gt;0,B670:AA670)))),2*IF(SUM('Run Rate History'!E70:AD70)&gt;0,(MEDIAN(IF(B670:AA670&gt;0,B670:AA670))+MEDIAN(IF('Run Rate History'!E70:AD70&gt;0,'Run Rate History'!E70:AD70)))/2,MEDIAN(IF(B670:AA670&gt;0,B670:AA670))))+3*MIN(MAX(Z670,0.5*IF(SUM('Run Rate History'!E70:AD70)&gt;0,(MEDIAN(IF(B670:AA670&gt;0,B670:AA670))+MEDIAN(IF('Run Rate History'!E70:AD70&gt;0,'Run Rate History'!E70:AD70)))/2,MEDIAN(IF(B670:AA670&gt;0,B670:AA670)))),2*IF(SUM('Run Rate History'!E70:AD70)&gt;0,(MEDIAN(IF(B670:AA670&gt;0,B670:AA670))+MEDIAN(IF('Run Rate History'!E70:AD70&gt;0,'Run Rate History'!E70:AD70)))/2,MEDIAN(IF(B670:AA670&gt;0,B670:AA670))))+4*MIN(MAX(AA670,0.5*IF(SUM('Run Rate History'!E70:AD70)&gt;0,(MEDIAN(IF(B670:AA670&gt;0,B670:AA670))+MEDIAN(IF('Run Rate History'!E70:AD70&gt;0,'Run Rate History'!E70:AD70)))/2,MEDIAN(IF(B670:AA670&gt;0,B670:AA670)))),2*IF(SUM('Run Rate History'!E70:AD70)&gt;0,(MEDIAN(IF(B670:AA670&gt;0,B670:AA670))+MEDIAN(IF('Run Rate History'!E70:AD70&gt;0,'Run Rate History'!E70:AD70)))/2,MEDIAN(IF(B670:AA670&gt;0,B670:AA670)))))/10,0)</f>
        <v>64.8</v>
      </c>
      <c r="X676" s="129" t="s">
        <v>1174</v>
      </c>
      <c r="Y676" s="130">
        <f>IFERROR(VLOOKUP(A668,'Stanje zaliha'!A:E,5,FALSE()),0)</f>
        <v>573</v>
      </c>
      <c r="Z676" s="131"/>
      <c r="AA676" s="113" t="s">
        <v>1175</v>
      </c>
      <c r="AB676" s="118">
        <f t="shared" ref="AB676:AN676" si="132">SUM(AB672:AB675)</f>
        <v>0</v>
      </c>
      <c r="AC676" s="118">
        <f t="shared" si="132"/>
        <v>0</v>
      </c>
      <c r="AD676" s="118">
        <f t="shared" si="132"/>
        <v>0</v>
      </c>
      <c r="AE676" s="118">
        <f t="shared" si="132"/>
        <v>0</v>
      </c>
      <c r="AF676" s="118">
        <f t="shared" si="132"/>
        <v>0</v>
      </c>
      <c r="AG676" s="118">
        <f t="shared" si="132"/>
        <v>0</v>
      </c>
      <c r="AH676" s="118">
        <f t="shared" si="132"/>
        <v>0</v>
      </c>
      <c r="AI676" s="118">
        <f t="shared" si="132"/>
        <v>0</v>
      </c>
      <c r="AJ676" s="118">
        <f t="shared" si="132"/>
        <v>0</v>
      </c>
      <c r="AK676" s="118">
        <f t="shared" si="132"/>
        <v>0</v>
      </c>
      <c r="AL676" s="118">
        <f t="shared" si="132"/>
        <v>0</v>
      </c>
      <c r="AM676" s="118">
        <f t="shared" si="132"/>
        <v>0</v>
      </c>
      <c r="AN676" s="118">
        <f t="shared" si="132"/>
        <v>0</v>
      </c>
      <c r="AQ676" t="str">
        <f>AQ668</f>
        <v/>
      </c>
    </row>
    <row r="677" spans="1:43" ht="14.25" customHeight="1" x14ac:dyDescent="0.25">
      <c r="A677" s="1"/>
      <c r="B677" s="122"/>
      <c r="C677" s="122"/>
      <c r="D677" s="122"/>
      <c r="E677" s="122"/>
      <c r="F677" s="122"/>
      <c r="G677" s="122"/>
      <c r="H677" s="122"/>
      <c r="I677" s="122"/>
      <c r="J677" s="122"/>
      <c r="K677" s="122"/>
      <c r="L677" s="122"/>
      <c r="M677" s="122"/>
      <c r="N677" s="122"/>
      <c r="O677" s="122"/>
      <c r="P677" s="122"/>
      <c r="Q677" s="122"/>
      <c r="R677" s="122"/>
      <c r="S677" s="122"/>
      <c r="T677" s="122"/>
      <c r="U677" s="122"/>
      <c r="V677" s="124" t="s">
        <v>95</v>
      </c>
      <c r="W677" s="125">
        <f>IFERROR(0.6*W676+0.4*W675,0)</f>
        <v>64.213333333333338</v>
      </c>
      <c r="X677" s="132" t="s">
        <v>1176</v>
      </c>
      <c r="Y677" s="133">
        <f>IFERROR(SUMIF('Popis poslanih narudžbi'!A:A,A668,'Popis poslanih narudžbi'!C:C),0)</f>
        <v>2000</v>
      </c>
      <c r="Z677" s="131"/>
      <c r="AA677" s="134" t="s">
        <v>1177</v>
      </c>
      <c r="AB677" s="118">
        <f t="shared" ref="AB677:AN677" si="133">AB670+AB676</f>
        <v>66</v>
      </c>
      <c r="AC677" s="118">
        <f t="shared" si="133"/>
        <v>67</v>
      </c>
      <c r="AD677" s="118">
        <f t="shared" si="133"/>
        <v>66</v>
      </c>
      <c r="AE677" s="118">
        <f t="shared" si="133"/>
        <v>66</v>
      </c>
      <c r="AF677" s="118">
        <f t="shared" si="133"/>
        <v>61</v>
      </c>
      <c r="AG677" s="118">
        <f t="shared" si="133"/>
        <v>65</v>
      </c>
      <c r="AH677" s="118">
        <f t="shared" si="133"/>
        <v>63</v>
      </c>
      <c r="AI677" s="118">
        <f t="shared" si="133"/>
        <v>63</v>
      </c>
      <c r="AJ677" s="118">
        <f t="shared" si="133"/>
        <v>62</v>
      </c>
      <c r="AK677" s="118">
        <f t="shared" si="133"/>
        <v>61</v>
      </c>
      <c r="AL677" s="118">
        <f t="shared" si="133"/>
        <v>60</v>
      </c>
      <c r="AM677" s="118">
        <f t="shared" si="133"/>
        <v>62</v>
      </c>
      <c r="AN677" s="118">
        <f t="shared" si="133"/>
        <v>66</v>
      </c>
      <c r="AQ677" t="str">
        <f>AQ668</f>
        <v/>
      </c>
    </row>
    <row r="678" spans="1:43" ht="14.25" customHeight="1" x14ac:dyDescent="0.25">
      <c r="A678" s="107" t="str">
        <f>'Run Rate'!A71</f>
        <v>POL09783</v>
      </c>
      <c r="B678" s="135" t="str">
        <f>'Run Rate'!B71</f>
        <v>Polleo Isotonic Sports Drink 500g Refreshing Lemon-lime</v>
      </c>
      <c r="C678" s="135" t="str">
        <f>'Run Rate'!C71</f>
        <v>SPORTSKA PREHRANA</v>
      </c>
      <c r="D678" s="135" t="str">
        <f>'Run Rate'!D71</f>
        <v>01 GOLD</v>
      </c>
      <c r="E678" s="122"/>
      <c r="F678" s="122"/>
      <c r="G678" s="122"/>
      <c r="H678" s="122"/>
      <c r="I678" s="122"/>
      <c r="J678" s="122"/>
      <c r="K678" s="122"/>
      <c r="L678" s="122"/>
      <c r="M678" s="122"/>
      <c r="N678" s="122"/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  <c r="AA678" s="122"/>
      <c r="AB678" s="122"/>
      <c r="AC678" s="122"/>
      <c r="AD678" s="122"/>
      <c r="AE678" s="122"/>
      <c r="AF678" s="122"/>
      <c r="AG678" s="122"/>
      <c r="AH678" s="122"/>
      <c r="AI678" s="122"/>
      <c r="AJ678" s="122"/>
      <c r="AK678" s="122"/>
      <c r="AL678" s="122"/>
      <c r="AM678" s="122"/>
      <c r="AN678" s="122"/>
      <c r="AQ678" t="str">
        <f>IF(AND(OR($B$1="ALL",$B$1=C678),OR($E$1="ALL",$E$1=D678),OR($B$2="ALL",$B$2=A678),OR($E$2="ALL",IFERROR(SEARCH($E$2,B678),0)&gt;0)),"MATCH","")</f>
        <v/>
      </c>
    </row>
    <row r="679" spans="1:43" ht="14.25" customHeight="1" x14ac:dyDescent="0.25">
      <c r="A679" s="108" t="s">
        <v>1137</v>
      </c>
      <c r="B679" s="136" t="s">
        <v>1138</v>
      </c>
      <c r="C679" s="136" t="s">
        <v>1139</v>
      </c>
      <c r="D679" s="136" t="s">
        <v>1140</v>
      </c>
      <c r="E679" s="136" t="s">
        <v>1141</v>
      </c>
      <c r="F679" s="136" t="s">
        <v>1142</v>
      </c>
      <c r="G679" s="136" t="s">
        <v>1143</v>
      </c>
      <c r="H679" s="136" t="s">
        <v>1144</v>
      </c>
      <c r="I679" s="136" t="s">
        <v>1145</v>
      </c>
      <c r="J679" s="136" t="s">
        <v>1146</v>
      </c>
      <c r="K679" s="136" t="s">
        <v>1147</v>
      </c>
      <c r="L679" s="136" t="s">
        <v>1148</v>
      </c>
      <c r="M679" s="136" t="s">
        <v>1149</v>
      </c>
      <c r="N679" s="136" t="s">
        <v>1150</v>
      </c>
      <c r="O679" s="136" t="s">
        <v>1151</v>
      </c>
      <c r="P679" s="136" t="s">
        <v>1152</v>
      </c>
      <c r="Q679" s="136" t="s">
        <v>1153</v>
      </c>
      <c r="R679" s="136" t="s">
        <v>1154</v>
      </c>
      <c r="S679" s="136" t="s">
        <v>1155</v>
      </c>
      <c r="T679" s="136" t="s">
        <v>1156</v>
      </c>
      <c r="U679" s="136" t="s">
        <v>1157</v>
      </c>
      <c r="V679" s="136" t="s">
        <v>1158</v>
      </c>
      <c r="W679" s="136" t="s">
        <v>1159</v>
      </c>
      <c r="X679" s="136" t="s">
        <v>1160</v>
      </c>
      <c r="Y679" s="136" t="s">
        <v>1161</v>
      </c>
      <c r="Z679" s="136" t="s">
        <v>1162</v>
      </c>
      <c r="AA679" s="136" t="s">
        <v>1163</v>
      </c>
      <c r="AB679" s="137" t="s">
        <v>156</v>
      </c>
      <c r="AC679" s="137" t="s">
        <v>157</v>
      </c>
      <c r="AD679" s="137" t="s">
        <v>158</v>
      </c>
      <c r="AE679" s="137" t="s">
        <v>139</v>
      </c>
      <c r="AF679" s="138" t="s">
        <v>140</v>
      </c>
      <c r="AG679" s="138" t="s">
        <v>141</v>
      </c>
      <c r="AH679" s="138" t="s">
        <v>142</v>
      </c>
      <c r="AI679" s="138" t="s">
        <v>143</v>
      </c>
      <c r="AJ679" s="139" t="s">
        <v>144</v>
      </c>
      <c r="AK679" s="139" t="s">
        <v>145</v>
      </c>
      <c r="AL679" s="139" t="s">
        <v>146</v>
      </c>
      <c r="AM679" s="140" t="s">
        <v>147</v>
      </c>
      <c r="AN679" s="140" t="s">
        <v>148</v>
      </c>
      <c r="AQ679" t="str">
        <f>AQ678</f>
        <v/>
      </c>
    </row>
    <row r="680" spans="1:43" ht="14.25" customHeight="1" x14ac:dyDescent="0.25">
      <c r="A680" s="99" t="s">
        <v>1164</v>
      </c>
      <c r="B680" s="112">
        <f>'Run Rate'!E71</f>
        <v>13</v>
      </c>
      <c r="C680" s="112">
        <f>'Run Rate'!F71</f>
        <v>189</v>
      </c>
      <c r="D680" s="112">
        <f>'Run Rate'!G71</f>
        <v>230</v>
      </c>
      <c r="E680" s="112">
        <f>'Run Rate'!H71</f>
        <v>100</v>
      </c>
      <c r="F680" s="112">
        <f>'Run Rate'!I71</f>
        <v>274</v>
      </c>
      <c r="G680" s="112">
        <f>'Run Rate'!J71</f>
        <v>130</v>
      </c>
      <c r="H680" s="112">
        <f>'Run Rate'!K71</f>
        <v>130</v>
      </c>
      <c r="I680" s="112">
        <f>'Run Rate'!L71</f>
        <v>98</v>
      </c>
      <c r="J680" s="112">
        <f>'Run Rate'!M71</f>
        <v>72</v>
      </c>
      <c r="K680" s="112">
        <f>'Run Rate'!N71</f>
        <v>378</v>
      </c>
      <c r="L680" s="112">
        <f>'Run Rate'!O71</f>
        <v>90</v>
      </c>
      <c r="M680" s="112">
        <f>'Run Rate'!P71</f>
        <v>126</v>
      </c>
      <c r="N680" s="112">
        <f>'Run Rate'!Q71</f>
        <v>82</v>
      </c>
      <c r="O680" s="112">
        <f>'Run Rate'!R71</f>
        <v>70</v>
      </c>
      <c r="P680" s="112">
        <f>'Run Rate'!S71</f>
        <v>21</v>
      </c>
      <c r="Q680" s="112">
        <f>'Run Rate'!T71</f>
        <v>67</v>
      </c>
      <c r="R680" s="112">
        <f>'Run Rate'!U71</f>
        <v>99</v>
      </c>
      <c r="S680" s="112">
        <f>'Run Rate'!V71</f>
        <v>163</v>
      </c>
      <c r="T680" s="112">
        <f>'Run Rate'!W71</f>
        <v>175</v>
      </c>
      <c r="U680" s="112">
        <f>'Run Rate'!X71</f>
        <v>237</v>
      </c>
      <c r="V680" s="112">
        <f>'Run Rate'!Y71</f>
        <v>265</v>
      </c>
      <c r="W680" s="112">
        <f>'Run Rate'!Z71</f>
        <v>255</v>
      </c>
      <c r="X680" s="112">
        <f>'Run Rate'!AA71</f>
        <v>331</v>
      </c>
      <c r="Y680" s="112">
        <f>'Run Rate'!AB71</f>
        <v>226</v>
      </c>
      <c r="Z680" s="112">
        <f>'Run Rate'!AC71</f>
        <v>139</v>
      </c>
      <c r="AA680" s="112">
        <f>'Run Rate'!AD71</f>
        <v>224</v>
      </c>
      <c r="AB680" s="113">
        <v>202</v>
      </c>
      <c r="AC680" s="112">
        <v>202</v>
      </c>
      <c r="AD680" s="112">
        <v>202</v>
      </c>
      <c r="AE680" s="112">
        <v>202</v>
      </c>
      <c r="AF680" s="112">
        <v>182</v>
      </c>
      <c r="AG680" s="112">
        <v>182</v>
      </c>
      <c r="AH680" s="112">
        <v>202</v>
      </c>
      <c r="AI680" s="112">
        <v>202</v>
      </c>
      <c r="AJ680" s="112">
        <v>182</v>
      </c>
      <c r="AK680" s="112">
        <v>202</v>
      </c>
      <c r="AL680" s="112">
        <v>202</v>
      </c>
      <c r="AM680" s="112">
        <v>202</v>
      </c>
      <c r="AN680" s="112">
        <v>202</v>
      </c>
      <c r="AQ680" t="str">
        <f>AQ678</f>
        <v/>
      </c>
    </row>
    <row r="681" spans="1:43" ht="14.25" customHeight="1" x14ac:dyDescent="0.25">
      <c r="A681" s="99" t="s">
        <v>1165</v>
      </c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5"/>
      <c r="X681" s="115"/>
      <c r="Y681" s="115"/>
      <c r="Z681" s="115"/>
      <c r="AA681" s="112" t="s">
        <v>1166</v>
      </c>
      <c r="AB681" s="113"/>
      <c r="AC681" s="112"/>
      <c r="AD681" s="112"/>
      <c r="AE681" s="112"/>
      <c r="AF681" s="112"/>
      <c r="AG681" s="112"/>
      <c r="AH681" s="112"/>
      <c r="AI681" s="112"/>
      <c r="AJ681" s="112"/>
      <c r="AK681" s="112"/>
      <c r="AL681" s="112"/>
      <c r="AM681" s="112"/>
      <c r="AN681" s="112"/>
      <c r="AQ681" t="str">
        <f>AQ678</f>
        <v/>
      </c>
    </row>
    <row r="682" spans="1:43" ht="14.25" customHeight="1" x14ac:dyDescent="0.25">
      <c r="A682" s="99" t="s">
        <v>1167</v>
      </c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5"/>
      <c r="X682" s="116"/>
      <c r="Y682" s="117"/>
      <c r="Z682" s="115"/>
      <c r="AA682" s="112" t="s">
        <v>1168</v>
      </c>
      <c r="AB682" s="113">
        <f>'Demand Input VP'!B344</f>
        <v>0</v>
      </c>
      <c r="AC682" s="112">
        <f>'Demand Input VP'!C344</f>
        <v>0</v>
      </c>
      <c r="AD682" s="112">
        <f>'Demand Input VP'!D344</f>
        <v>0</v>
      </c>
      <c r="AE682" s="112">
        <f>'Demand Input VP'!E344</f>
        <v>0</v>
      </c>
      <c r="AF682" s="112">
        <f>'Demand Input VP'!F344</f>
        <v>36</v>
      </c>
      <c r="AG682" s="112">
        <f>'Demand Input VP'!G344</f>
        <v>12</v>
      </c>
      <c r="AH682" s="112">
        <f>'Demand Input VP'!H344</f>
        <v>0</v>
      </c>
      <c r="AI682" s="112">
        <f>'Demand Input VP'!I344</f>
        <v>0</v>
      </c>
      <c r="AJ682" s="112">
        <f>'Demand Input VP'!J344</f>
        <v>504</v>
      </c>
      <c r="AK682" s="112">
        <f>'Demand Input VP'!K344</f>
        <v>0</v>
      </c>
      <c r="AL682" s="112">
        <f>'Demand Input VP'!L344</f>
        <v>0</v>
      </c>
      <c r="AM682" s="112">
        <f>'Demand Input VP'!M344</f>
        <v>0</v>
      </c>
      <c r="AN682" s="112">
        <f>'Demand Input VP'!N344</f>
        <v>0</v>
      </c>
      <c r="AQ682" t="str">
        <f>AQ678</f>
        <v/>
      </c>
    </row>
    <row r="683" spans="1:43" ht="14.25" customHeight="1" x14ac:dyDescent="0.25">
      <c r="A683" s="99" t="s">
        <v>1169</v>
      </c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5"/>
      <c r="X683" s="116"/>
      <c r="Y683" s="117"/>
      <c r="Z683" s="119"/>
      <c r="AA683" s="120" t="s">
        <v>1170</v>
      </c>
      <c r="AB683" s="121">
        <f>'Demand Input VP'!B343</f>
        <v>0</v>
      </c>
      <c r="AC683" s="120">
        <f>'Demand Input VP'!C343</f>
        <v>0</v>
      </c>
      <c r="AD683" s="120">
        <f>'Demand Input VP'!D343</f>
        <v>0</v>
      </c>
      <c r="AE683" s="120">
        <f>'Demand Input VP'!E343</f>
        <v>0</v>
      </c>
      <c r="AF683" s="120">
        <f>'Demand Input VP'!F343</f>
        <v>0</v>
      </c>
      <c r="AG683" s="120">
        <f>'Demand Input VP'!G343</f>
        <v>0</v>
      </c>
      <c r="AH683" s="120">
        <f>'Demand Input VP'!H343</f>
        <v>0</v>
      </c>
      <c r="AI683" s="120">
        <f>'Demand Input VP'!I343</f>
        <v>0</v>
      </c>
      <c r="AJ683" s="120">
        <f>'Demand Input VP'!J343</f>
        <v>0</v>
      </c>
      <c r="AK683" s="120">
        <f>'Demand Input VP'!K343</f>
        <v>0</v>
      </c>
      <c r="AL683" s="120">
        <f>'Demand Input VP'!L343</f>
        <v>0</v>
      </c>
      <c r="AM683" s="120">
        <f>'Demand Input VP'!M343</f>
        <v>0</v>
      </c>
      <c r="AN683" s="120">
        <f>'Demand Input VP'!N343</f>
        <v>0</v>
      </c>
      <c r="AQ683" t="str">
        <f>AQ678</f>
        <v/>
      </c>
    </row>
    <row r="684" spans="1:43" ht="14.25" customHeight="1" x14ac:dyDescent="0.25">
      <c r="A684" s="1"/>
      <c r="B684" s="122"/>
      <c r="C684" s="122"/>
      <c r="D684" s="122"/>
      <c r="E684" s="122"/>
      <c r="F684" s="122"/>
      <c r="G684" s="122"/>
      <c r="H684" s="122"/>
      <c r="I684" s="122"/>
      <c r="J684" s="122"/>
      <c r="K684" s="122"/>
      <c r="L684" s="122"/>
      <c r="M684" s="122"/>
      <c r="N684" s="122"/>
      <c r="O684" s="122"/>
      <c r="P684" s="122"/>
      <c r="Q684" s="122"/>
      <c r="R684" s="122"/>
      <c r="S684" s="122"/>
      <c r="T684" s="122"/>
      <c r="U684" s="122"/>
      <c r="V684" s="122"/>
      <c r="W684" s="123"/>
      <c r="X684" s="116"/>
      <c r="Y684" s="117"/>
      <c r="Z684" s="123"/>
      <c r="AA684" s="112" t="s">
        <v>1171</v>
      </c>
      <c r="AB684" s="113">
        <f>'Demand Input MP'!B344</f>
        <v>0</v>
      </c>
      <c r="AC684" s="112">
        <f>'Demand Input MP'!C344</f>
        <v>0</v>
      </c>
      <c r="AD684" s="112">
        <f>'Demand Input MP'!D344</f>
        <v>0</v>
      </c>
      <c r="AE684" s="112">
        <f>'Demand Input MP'!E344</f>
        <v>0</v>
      </c>
      <c r="AF684" s="112">
        <f>'Demand Input MP'!F344</f>
        <v>0</v>
      </c>
      <c r="AG684" s="112">
        <f>'Demand Input MP'!G344</f>
        <v>0</v>
      </c>
      <c r="AH684" s="112">
        <f>'Demand Input MP'!H344</f>
        <v>0</v>
      </c>
      <c r="AI684" s="112">
        <f>'Demand Input MP'!I344</f>
        <v>0</v>
      </c>
      <c r="AJ684" s="112">
        <f>'Demand Input MP'!J344</f>
        <v>0</v>
      </c>
      <c r="AK684" s="112">
        <f>'Demand Input MP'!K344</f>
        <v>0</v>
      </c>
      <c r="AL684" s="112">
        <f>'Demand Input MP'!L344</f>
        <v>0</v>
      </c>
      <c r="AM684" s="112">
        <f>'Demand Input MP'!M344</f>
        <v>0</v>
      </c>
      <c r="AN684" s="112">
        <f>'Demand Input MP'!N344</f>
        <v>0</v>
      </c>
      <c r="AQ684" t="str">
        <f>AQ678</f>
        <v/>
      </c>
    </row>
    <row r="685" spans="1:43" ht="14.25" customHeight="1" x14ac:dyDescent="0.25">
      <c r="A685" s="1"/>
      <c r="B685" s="122"/>
      <c r="C685" s="122"/>
      <c r="D685" s="122"/>
      <c r="E685" s="122"/>
      <c r="F685" s="122"/>
      <c r="G685" s="122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T685" s="122"/>
      <c r="U685" s="122"/>
      <c r="V685" s="124" t="s">
        <v>91</v>
      </c>
      <c r="W685" s="125">
        <f>IFERROR(IF(SUM('Run Rate History'!E71:AD71)&gt;0,(SUMPRODUCT((B680:AA680&gt;=PERCENTILE(B680:AA680,0.1))*(B680:AA680&lt;=PERCENTILE(B680:AA680,0.9))*B680:AA680)+SUMPRODUCT(('Run Rate History'!E71:AD71&gt;=PERCENTILE(B680:AA680,0.1))*('Run Rate History'!E71:AD71&lt;=PERCENTILE(B680:AA680,0.9))*'Run Rate History'!E71:AD71))/(SUMPRODUCT((B680:AA680&gt;=PERCENTILE(B680:AA680,0.1))*(B680:AA680&lt;=PERCENTILE(B680:AA680,0.9))*1)+SUMPRODUCT(('Run Rate History'!E71:AD71&gt;=PERCENTILE(B680:AA680,0.1))*('Run Rate History'!E71:AD71&lt;=PERCENTILE(B680:AA680,0.9))*1)),TRIMMEAN(B680:AA680,0.15)),0)</f>
        <v>151.23076923076923</v>
      </c>
      <c r="X685" s="126" t="s">
        <v>1172</v>
      </c>
      <c r="Y685" s="127">
        <f>SUM(B680:AA680)/26</f>
        <v>160.92307692307693</v>
      </c>
      <c r="Z685" s="128"/>
      <c r="AA685" s="112" t="s">
        <v>1173</v>
      </c>
      <c r="AB685" s="113">
        <f>'Demand Input MP'!B343</f>
        <v>0</v>
      </c>
      <c r="AC685" s="112">
        <f>'Demand Input MP'!C343</f>
        <v>0</v>
      </c>
      <c r="AD685" s="112">
        <f>'Demand Input MP'!D343</f>
        <v>0</v>
      </c>
      <c r="AE685" s="112">
        <f>'Demand Input MP'!E343</f>
        <v>0</v>
      </c>
      <c r="AF685" s="112">
        <f>'Demand Input MP'!F343</f>
        <v>0</v>
      </c>
      <c r="AG685" s="112">
        <f>'Demand Input MP'!G343</f>
        <v>0</v>
      </c>
      <c r="AH685" s="112">
        <f>'Demand Input MP'!H343</f>
        <v>0</v>
      </c>
      <c r="AI685" s="112">
        <f>'Demand Input MP'!I343</f>
        <v>0</v>
      </c>
      <c r="AJ685" s="112">
        <f>'Demand Input MP'!J343</f>
        <v>0</v>
      </c>
      <c r="AK685" s="112">
        <f>'Demand Input MP'!K343</f>
        <v>0</v>
      </c>
      <c r="AL685" s="112">
        <f>'Demand Input MP'!L343</f>
        <v>0</v>
      </c>
      <c r="AM685" s="112">
        <f>'Demand Input MP'!M343</f>
        <v>0</v>
      </c>
      <c r="AN685" s="112">
        <f>'Demand Input MP'!N343</f>
        <v>0</v>
      </c>
      <c r="AQ685" t="str">
        <f>AQ678</f>
        <v/>
      </c>
    </row>
    <row r="686" spans="1:43" ht="14.25" customHeight="1" x14ac:dyDescent="0.25">
      <c r="A686" s="1"/>
      <c r="B686" s="122"/>
      <c r="C686" s="122"/>
      <c r="D686" s="122"/>
      <c r="E686" s="122"/>
      <c r="F686" s="122"/>
      <c r="G686" s="122"/>
      <c r="H686" s="122"/>
      <c r="I686" s="122"/>
      <c r="J686" s="122"/>
      <c r="K686" s="122"/>
      <c r="L686" s="122"/>
      <c r="M686" s="122"/>
      <c r="N686" s="122"/>
      <c r="O686" s="122"/>
      <c r="P686" s="122"/>
      <c r="Q686" s="122"/>
      <c r="R686" s="122"/>
      <c r="S686" s="122"/>
      <c r="T686" s="122"/>
      <c r="U686" s="122"/>
      <c r="V686" s="124" t="s">
        <v>94</v>
      </c>
      <c r="W686" s="125">
        <f>IFERROR((1*MIN(MAX(X680,0.5*IF(SUM('Run Rate History'!E71:AD71)&gt;0,(MEDIAN(IF(B680:AA680&gt;0,B680:AA680))+MEDIAN(IF('Run Rate History'!E71:AD71&gt;0,'Run Rate History'!E71:AD71)))/2,MEDIAN(IF(B680:AA680&gt;0,B680:AA680)))),2*IF(SUM('Run Rate History'!E71:AD71)&gt;0,(MEDIAN(IF(B680:AA680&gt;0,B680:AA680))+MEDIAN(IF('Run Rate History'!E71:AD71&gt;0,'Run Rate History'!E71:AD71)))/2,MEDIAN(IF(B680:AA680&gt;0,B680:AA680))))+2*MIN(MAX(Y680,0.5*IF(SUM('Run Rate History'!E71:AD71)&gt;0,(MEDIAN(IF(B680:AA680&gt;0,B680:AA680))+MEDIAN(IF('Run Rate History'!E71:AD71&gt;0,'Run Rate History'!E71:AD71)))/2,MEDIAN(IF(B680:AA680&gt;0,B680:AA680)))),2*IF(SUM('Run Rate History'!E71:AD71)&gt;0,(MEDIAN(IF(B680:AA680&gt;0,B680:AA680))+MEDIAN(IF('Run Rate History'!E71:AD71&gt;0,'Run Rate History'!E71:AD71)))/2,MEDIAN(IF(B680:AA680&gt;0,B680:AA680))))+3*MIN(MAX(Z680,0.5*IF(SUM('Run Rate History'!E71:AD71)&gt;0,(MEDIAN(IF(B680:AA680&gt;0,B680:AA680))+MEDIAN(IF('Run Rate History'!E71:AD71&gt;0,'Run Rate History'!E71:AD71)))/2,MEDIAN(IF(B680:AA680&gt;0,B680:AA680)))),2*IF(SUM('Run Rate History'!E71:AD71)&gt;0,(MEDIAN(IF(B680:AA680&gt;0,B680:AA680))+MEDIAN(IF('Run Rate History'!E71:AD71&gt;0,'Run Rate History'!E71:AD71)))/2,MEDIAN(IF(B680:AA680&gt;0,B680:AA680))))+4*MIN(MAX(AA680,0.5*IF(SUM('Run Rate History'!E71:AD71)&gt;0,(MEDIAN(IF(B680:AA680&gt;0,B680:AA680))+MEDIAN(IF('Run Rate History'!E71:AD71&gt;0,'Run Rate History'!E71:AD71)))/2,MEDIAN(IF(B680:AA680&gt;0,B680:AA680)))),2*IF(SUM('Run Rate History'!E71:AD71)&gt;0,(MEDIAN(IF(B680:AA680&gt;0,B680:AA680))+MEDIAN(IF('Run Rate History'!E71:AD71&gt;0,'Run Rate History'!E71:AD71)))/2,MEDIAN(IF(B680:AA680&gt;0,B680:AA680)))))/10,0)</f>
        <v>201.4</v>
      </c>
      <c r="X686" s="129" t="s">
        <v>1174</v>
      </c>
      <c r="Y686" s="130">
        <f>IFERROR(VLOOKUP(A678,'Stanje zaliha'!A:E,5,FALSE()),0)</f>
        <v>1681</v>
      </c>
      <c r="Z686" s="131"/>
      <c r="AA686" s="113" t="s">
        <v>1175</v>
      </c>
      <c r="AB686" s="118">
        <f t="shared" ref="AB686:AN686" si="134">SUM(AB682:AB685)</f>
        <v>0</v>
      </c>
      <c r="AC686" s="118">
        <f t="shared" si="134"/>
        <v>0</v>
      </c>
      <c r="AD686" s="118">
        <f t="shared" si="134"/>
        <v>0</v>
      </c>
      <c r="AE686" s="118">
        <f t="shared" si="134"/>
        <v>0</v>
      </c>
      <c r="AF686" s="118">
        <f t="shared" si="134"/>
        <v>36</v>
      </c>
      <c r="AG686" s="118">
        <f t="shared" si="134"/>
        <v>12</v>
      </c>
      <c r="AH686" s="118">
        <f t="shared" si="134"/>
        <v>0</v>
      </c>
      <c r="AI686" s="118">
        <f t="shared" si="134"/>
        <v>0</v>
      </c>
      <c r="AJ686" s="118">
        <f t="shared" si="134"/>
        <v>504</v>
      </c>
      <c r="AK686" s="118">
        <f t="shared" si="134"/>
        <v>0</v>
      </c>
      <c r="AL686" s="118">
        <f t="shared" si="134"/>
        <v>0</v>
      </c>
      <c r="AM686" s="118">
        <f t="shared" si="134"/>
        <v>0</v>
      </c>
      <c r="AN686" s="118">
        <f t="shared" si="134"/>
        <v>0</v>
      </c>
      <c r="AQ686" t="str">
        <f>AQ678</f>
        <v/>
      </c>
    </row>
    <row r="687" spans="1:43" ht="14.25" customHeight="1" x14ac:dyDescent="0.25">
      <c r="A687" s="1"/>
      <c r="B687" s="122"/>
      <c r="C687" s="122"/>
      <c r="D687" s="122"/>
      <c r="E687" s="122"/>
      <c r="F687" s="122"/>
      <c r="G687" s="122"/>
      <c r="H687" s="122"/>
      <c r="I687" s="122"/>
      <c r="J687" s="122"/>
      <c r="K687" s="122"/>
      <c r="L687" s="122"/>
      <c r="M687" s="122"/>
      <c r="N687" s="122"/>
      <c r="O687" s="122"/>
      <c r="P687" s="122"/>
      <c r="Q687" s="122"/>
      <c r="R687" s="122"/>
      <c r="S687" s="122"/>
      <c r="T687" s="122"/>
      <c r="U687" s="122"/>
      <c r="V687" s="124" t="s">
        <v>95</v>
      </c>
      <c r="W687" s="125">
        <f>IFERROR(0.6*W686+0.4*W685,0)</f>
        <v>181.33230769230769</v>
      </c>
      <c r="X687" s="132" t="s">
        <v>1176</v>
      </c>
      <c r="Y687" s="133">
        <f>IFERROR(SUMIF('Popis poslanih narudžbi'!A:A,A678,'Popis poslanih narudžbi'!C:C),0)</f>
        <v>0</v>
      </c>
      <c r="Z687" s="131"/>
      <c r="AA687" s="134" t="s">
        <v>1177</v>
      </c>
      <c r="AB687" s="118">
        <f t="shared" ref="AB687:AN687" si="135">AB680+AB686</f>
        <v>202</v>
      </c>
      <c r="AC687" s="118">
        <f t="shared" si="135"/>
        <v>202</v>
      </c>
      <c r="AD687" s="118">
        <f t="shared" si="135"/>
        <v>202</v>
      </c>
      <c r="AE687" s="118">
        <f t="shared" si="135"/>
        <v>202</v>
      </c>
      <c r="AF687" s="118">
        <f t="shared" si="135"/>
        <v>218</v>
      </c>
      <c r="AG687" s="118">
        <f t="shared" si="135"/>
        <v>194</v>
      </c>
      <c r="AH687" s="118">
        <f t="shared" si="135"/>
        <v>202</v>
      </c>
      <c r="AI687" s="118">
        <f t="shared" si="135"/>
        <v>202</v>
      </c>
      <c r="AJ687" s="118">
        <f t="shared" si="135"/>
        <v>686</v>
      </c>
      <c r="AK687" s="118">
        <f t="shared" si="135"/>
        <v>202</v>
      </c>
      <c r="AL687" s="118">
        <f t="shared" si="135"/>
        <v>202</v>
      </c>
      <c r="AM687" s="118">
        <f t="shared" si="135"/>
        <v>202</v>
      </c>
      <c r="AN687" s="118">
        <f t="shared" si="135"/>
        <v>202</v>
      </c>
      <c r="AQ687" t="str">
        <f>AQ678</f>
        <v/>
      </c>
    </row>
    <row r="688" spans="1:43" ht="14.25" customHeight="1" x14ac:dyDescent="0.25">
      <c r="A688" s="107" t="str">
        <f>'Run Rate'!A72</f>
        <v>POL12848</v>
      </c>
      <c r="B688" s="135" t="str">
        <f>'Run Rate'!B72</f>
        <v>Polleo Premium HydroX Whey 1,8kg Chocolate Gourmet</v>
      </c>
      <c r="C688" s="135" t="str">
        <f>'Run Rate'!C72</f>
        <v>PROTEINI</v>
      </c>
      <c r="D688" s="135" t="str">
        <f>'Run Rate'!D72</f>
        <v>01 GOLD</v>
      </c>
      <c r="E688" s="122"/>
      <c r="F688" s="122"/>
      <c r="G688" s="122"/>
      <c r="H688" s="122"/>
      <c r="I688" s="122"/>
      <c r="J688" s="122"/>
      <c r="K688" s="122"/>
      <c r="L688" s="122"/>
      <c r="M688" s="122"/>
      <c r="N688" s="122"/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  <c r="AA688" s="122"/>
      <c r="AB688" s="122"/>
      <c r="AC688" s="122"/>
      <c r="AD688" s="122"/>
      <c r="AE688" s="122"/>
      <c r="AF688" s="122"/>
      <c r="AG688" s="122"/>
      <c r="AH688" s="122"/>
      <c r="AI688" s="122"/>
      <c r="AJ688" s="122"/>
      <c r="AK688" s="122"/>
      <c r="AL688" s="122"/>
      <c r="AM688" s="122"/>
      <c r="AN688" s="122"/>
      <c r="AQ688" t="str">
        <f>IF(AND(OR($B$1="ALL",$B$1=C688),OR($E$1="ALL",$E$1=D688),OR($B$2="ALL",$B$2=A688),OR($E$2="ALL",IFERROR(SEARCH($E$2,B688),0)&gt;0)),"MATCH","")</f>
        <v/>
      </c>
    </row>
    <row r="689" spans="1:43" ht="14.25" customHeight="1" x14ac:dyDescent="0.25">
      <c r="A689" s="108" t="s">
        <v>1137</v>
      </c>
      <c r="B689" s="136" t="s">
        <v>1138</v>
      </c>
      <c r="C689" s="136" t="s">
        <v>1139</v>
      </c>
      <c r="D689" s="136" t="s">
        <v>1140</v>
      </c>
      <c r="E689" s="136" t="s">
        <v>1141</v>
      </c>
      <c r="F689" s="136" t="s">
        <v>1142</v>
      </c>
      <c r="G689" s="136" t="s">
        <v>1143</v>
      </c>
      <c r="H689" s="136" t="s">
        <v>1144</v>
      </c>
      <c r="I689" s="136" t="s">
        <v>1145</v>
      </c>
      <c r="J689" s="136" t="s">
        <v>1146</v>
      </c>
      <c r="K689" s="136" t="s">
        <v>1147</v>
      </c>
      <c r="L689" s="136" t="s">
        <v>1148</v>
      </c>
      <c r="M689" s="136" t="s">
        <v>1149</v>
      </c>
      <c r="N689" s="136" t="s">
        <v>1150</v>
      </c>
      <c r="O689" s="136" t="s">
        <v>1151</v>
      </c>
      <c r="P689" s="136" t="s">
        <v>1152</v>
      </c>
      <c r="Q689" s="136" t="s">
        <v>1153</v>
      </c>
      <c r="R689" s="136" t="s">
        <v>1154</v>
      </c>
      <c r="S689" s="136" t="s">
        <v>1155</v>
      </c>
      <c r="T689" s="136" t="s">
        <v>1156</v>
      </c>
      <c r="U689" s="136" t="s">
        <v>1157</v>
      </c>
      <c r="V689" s="136" t="s">
        <v>1158</v>
      </c>
      <c r="W689" s="136" t="s">
        <v>1159</v>
      </c>
      <c r="X689" s="136" t="s">
        <v>1160</v>
      </c>
      <c r="Y689" s="136" t="s">
        <v>1161</v>
      </c>
      <c r="Z689" s="136" t="s">
        <v>1162</v>
      </c>
      <c r="AA689" s="136" t="s">
        <v>1163</v>
      </c>
      <c r="AB689" s="137" t="s">
        <v>156</v>
      </c>
      <c r="AC689" s="137" t="s">
        <v>157</v>
      </c>
      <c r="AD689" s="137" t="s">
        <v>158</v>
      </c>
      <c r="AE689" s="137" t="s">
        <v>139</v>
      </c>
      <c r="AF689" s="138" t="s">
        <v>140</v>
      </c>
      <c r="AG689" s="138" t="s">
        <v>141</v>
      </c>
      <c r="AH689" s="138" t="s">
        <v>142</v>
      </c>
      <c r="AI689" s="138" t="s">
        <v>143</v>
      </c>
      <c r="AJ689" s="139" t="s">
        <v>144</v>
      </c>
      <c r="AK689" s="139" t="s">
        <v>145</v>
      </c>
      <c r="AL689" s="139" t="s">
        <v>146</v>
      </c>
      <c r="AM689" s="140" t="s">
        <v>147</v>
      </c>
      <c r="AN689" s="140" t="s">
        <v>148</v>
      </c>
      <c r="AQ689" t="str">
        <f>AQ688</f>
        <v/>
      </c>
    </row>
    <row r="690" spans="1:43" ht="14.25" customHeight="1" x14ac:dyDescent="0.25">
      <c r="A690" s="99" t="s">
        <v>1164</v>
      </c>
      <c r="B690" s="112">
        <f>'Run Rate'!E72</f>
        <v>3</v>
      </c>
      <c r="C690" s="112">
        <f>'Run Rate'!F72</f>
        <v>34</v>
      </c>
      <c r="D690" s="112">
        <f>'Run Rate'!G72</f>
        <v>32</v>
      </c>
      <c r="E690" s="112">
        <f>'Run Rate'!H72</f>
        <v>30</v>
      </c>
      <c r="F690" s="112">
        <f>'Run Rate'!I72</f>
        <v>11</v>
      </c>
      <c r="G690" s="112">
        <f>'Run Rate'!J72</f>
        <v>7</v>
      </c>
      <c r="H690" s="112">
        <f>'Run Rate'!K72</f>
        <v>1</v>
      </c>
      <c r="I690" s="112">
        <f>'Run Rate'!L72</f>
        <v>2</v>
      </c>
      <c r="J690" s="112">
        <f>'Run Rate'!M72</f>
        <v>121</v>
      </c>
      <c r="K690" s="112">
        <f>'Run Rate'!N72</f>
        <v>119</v>
      </c>
      <c r="L690" s="112">
        <f>'Run Rate'!O72</f>
        <v>49</v>
      </c>
      <c r="M690" s="112">
        <f>'Run Rate'!P72</f>
        <v>39</v>
      </c>
      <c r="N690" s="112">
        <f>'Run Rate'!Q72</f>
        <v>44</v>
      </c>
      <c r="O690" s="112">
        <f>'Run Rate'!R72</f>
        <v>15</v>
      </c>
      <c r="P690" s="112">
        <f>'Run Rate'!S72</f>
        <v>6</v>
      </c>
      <c r="Q690" s="112">
        <f>'Run Rate'!T72</f>
        <v>9</v>
      </c>
      <c r="R690" s="112">
        <f>'Run Rate'!U72</f>
        <v>18</v>
      </c>
      <c r="S690" s="112">
        <f>'Run Rate'!V72</f>
        <v>25</v>
      </c>
      <c r="T690" s="112">
        <f>'Run Rate'!W72</f>
        <v>11</v>
      </c>
      <c r="U690" s="112">
        <f>'Run Rate'!X72</f>
        <v>77</v>
      </c>
      <c r="V690" s="112">
        <f>'Run Rate'!Y72</f>
        <v>50</v>
      </c>
      <c r="W690" s="112">
        <f>'Run Rate'!Z72</f>
        <v>41</v>
      </c>
      <c r="X690" s="112">
        <f>'Run Rate'!AA72</f>
        <v>44</v>
      </c>
      <c r="Y690" s="112">
        <f>'Run Rate'!AB72</f>
        <v>46</v>
      </c>
      <c r="Z690" s="112">
        <f>'Run Rate'!AC72</f>
        <v>57</v>
      </c>
      <c r="AA690" s="112">
        <f>'Run Rate'!AD72</f>
        <v>42</v>
      </c>
      <c r="AB690" s="113">
        <v>45</v>
      </c>
      <c r="AC690" s="112">
        <v>45</v>
      </c>
      <c r="AD690" s="112">
        <v>45</v>
      </c>
      <c r="AE690" s="112">
        <v>45</v>
      </c>
      <c r="AF690" s="112">
        <v>45</v>
      </c>
      <c r="AG690" s="112">
        <v>41</v>
      </c>
      <c r="AH690" s="112">
        <v>41</v>
      </c>
      <c r="AI690" s="112">
        <v>41</v>
      </c>
      <c r="AJ690" s="112">
        <v>41</v>
      </c>
      <c r="AK690" s="112">
        <v>45</v>
      </c>
      <c r="AL690" s="112">
        <v>45</v>
      </c>
      <c r="AM690" s="112">
        <v>45</v>
      </c>
      <c r="AN690" s="112">
        <v>45</v>
      </c>
      <c r="AQ690" t="str">
        <f>AQ688</f>
        <v/>
      </c>
    </row>
    <row r="691" spans="1:43" ht="14.25" customHeight="1" x14ac:dyDescent="0.25">
      <c r="A691" s="99" t="s">
        <v>1165</v>
      </c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5"/>
      <c r="X691" s="115"/>
      <c r="Y691" s="115"/>
      <c r="Z691" s="115"/>
      <c r="AA691" s="112" t="s">
        <v>1166</v>
      </c>
      <c r="AB691" s="113"/>
      <c r="AC691" s="112"/>
      <c r="AD691" s="112"/>
      <c r="AE691" s="112"/>
      <c r="AF691" s="112"/>
      <c r="AG691" s="112"/>
      <c r="AH691" s="112"/>
      <c r="AI691" s="112"/>
      <c r="AJ691" s="112"/>
      <c r="AK691" s="112"/>
      <c r="AL691" s="112"/>
      <c r="AM691" s="112"/>
      <c r="AN691" s="112"/>
      <c r="AQ691" t="str">
        <f>AQ688</f>
        <v/>
      </c>
    </row>
    <row r="692" spans="1:43" ht="14.25" customHeight="1" x14ac:dyDescent="0.25">
      <c r="A692" s="99" t="s">
        <v>1167</v>
      </c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5"/>
      <c r="X692" s="116"/>
      <c r="Y692" s="117"/>
      <c r="Z692" s="115"/>
      <c r="AA692" s="112" t="s">
        <v>1168</v>
      </c>
      <c r="AB692" s="113">
        <f>'Demand Input VP'!B349</f>
        <v>0</v>
      </c>
      <c r="AC692" s="112">
        <f>'Demand Input VP'!C349</f>
        <v>0</v>
      </c>
      <c r="AD692" s="112">
        <f>'Demand Input VP'!D349</f>
        <v>0</v>
      </c>
      <c r="AE692" s="112">
        <f>'Demand Input VP'!E349</f>
        <v>0</v>
      </c>
      <c r="AF692" s="112">
        <f>'Demand Input VP'!F349</f>
        <v>0</v>
      </c>
      <c r="AG692" s="112">
        <f>'Demand Input VP'!G349</f>
        <v>0</v>
      </c>
      <c r="AH692" s="112">
        <f>'Demand Input VP'!H349</f>
        <v>0</v>
      </c>
      <c r="AI692" s="112">
        <f>'Demand Input VP'!I349</f>
        <v>0</v>
      </c>
      <c r="AJ692" s="112">
        <f>'Demand Input VP'!J349</f>
        <v>0</v>
      </c>
      <c r="AK692" s="112">
        <f>'Demand Input VP'!K349</f>
        <v>0</v>
      </c>
      <c r="AL692" s="112">
        <f>'Demand Input VP'!L349</f>
        <v>0</v>
      </c>
      <c r="AM692" s="112">
        <f>'Demand Input VP'!M349</f>
        <v>0</v>
      </c>
      <c r="AN692" s="112">
        <f>'Demand Input VP'!N349</f>
        <v>0</v>
      </c>
      <c r="AQ692" t="str">
        <f>AQ688</f>
        <v/>
      </c>
    </row>
    <row r="693" spans="1:43" ht="14.25" customHeight="1" x14ac:dyDescent="0.25">
      <c r="A693" s="99" t="s">
        <v>1169</v>
      </c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5"/>
      <c r="X693" s="116"/>
      <c r="Y693" s="117"/>
      <c r="Z693" s="119"/>
      <c r="AA693" s="120" t="s">
        <v>1170</v>
      </c>
      <c r="AB693" s="121">
        <f>'Demand Input VP'!B348</f>
        <v>0</v>
      </c>
      <c r="AC693" s="120">
        <f>'Demand Input VP'!C348</f>
        <v>0</v>
      </c>
      <c r="AD693" s="120">
        <f>'Demand Input VP'!D348</f>
        <v>0</v>
      </c>
      <c r="AE693" s="120">
        <f>'Demand Input VP'!E348</f>
        <v>0</v>
      </c>
      <c r="AF693" s="120">
        <f>'Demand Input VP'!F348</f>
        <v>0</v>
      </c>
      <c r="AG693" s="120">
        <f>'Demand Input VP'!G348</f>
        <v>0</v>
      </c>
      <c r="AH693" s="120">
        <f>'Demand Input VP'!H348</f>
        <v>0</v>
      </c>
      <c r="AI693" s="120">
        <f>'Demand Input VP'!I348</f>
        <v>0</v>
      </c>
      <c r="AJ693" s="120">
        <f>'Demand Input VP'!J348</f>
        <v>0</v>
      </c>
      <c r="AK693" s="120">
        <f>'Demand Input VP'!K348</f>
        <v>0</v>
      </c>
      <c r="AL693" s="120">
        <f>'Demand Input VP'!L348</f>
        <v>0</v>
      </c>
      <c r="AM693" s="120">
        <f>'Demand Input VP'!M348</f>
        <v>0</v>
      </c>
      <c r="AN693" s="120">
        <f>'Demand Input VP'!N348</f>
        <v>0</v>
      </c>
      <c r="AQ693" t="str">
        <f>AQ688</f>
        <v/>
      </c>
    </row>
    <row r="694" spans="1:43" ht="14.25" customHeight="1" x14ac:dyDescent="0.25">
      <c r="A694" s="1"/>
      <c r="B694" s="122"/>
      <c r="C694" s="122"/>
      <c r="D694" s="122"/>
      <c r="E694" s="122"/>
      <c r="F694" s="122"/>
      <c r="G694" s="122"/>
      <c r="H694" s="122"/>
      <c r="I694" s="122"/>
      <c r="J694" s="122"/>
      <c r="K694" s="122"/>
      <c r="L694" s="122"/>
      <c r="M694" s="122"/>
      <c r="N694" s="122"/>
      <c r="O694" s="122"/>
      <c r="P694" s="122"/>
      <c r="Q694" s="122"/>
      <c r="R694" s="122"/>
      <c r="S694" s="122"/>
      <c r="T694" s="122"/>
      <c r="U694" s="122"/>
      <c r="V694" s="122"/>
      <c r="W694" s="123"/>
      <c r="X694" s="116"/>
      <c r="Y694" s="117"/>
      <c r="Z694" s="123"/>
      <c r="AA694" s="112" t="s">
        <v>1171</v>
      </c>
      <c r="AB694" s="113">
        <f>'Demand Input MP'!B349</f>
        <v>0</v>
      </c>
      <c r="AC694" s="112">
        <f>'Demand Input MP'!C349</f>
        <v>0</v>
      </c>
      <c r="AD694" s="112">
        <f>'Demand Input MP'!D349</f>
        <v>0</v>
      </c>
      <c r="AE694" s="112">
        <f>'Demand Input MP'!E349</f>
        <v>0</v>
      </c>
      <c r="AF694" s="112">
        <f>'Demand Input MP'!F349</f>
        <v>0</v>
      </c>
      <c r="AG694" s="112">
        <f>'Demand Input MP'!G349</f>
        <v>30</v>
      </c>
      <c r="AH694" s="112">
        <f>'Demand Input MP'!H349</f>
        <v>30</v>
      </c>
      <c r="AI694" s="112">
        <f>'Demand Input MP'!I349</f>
        <v>30</v>
      </c>
      <c r="AJ694" s="112">
        <f>'Demand Input MP'!J349</f>
        <v>30</v>
      </c>
      <c r="AK694" s="112">
        <f>'Demand Input MP'!K349</f>
        <v>0</v>
      </c>
      <c r="AL694" s="112">
        <f>'Demand Input MP'!L349</f>
        <v>0</v>
      </c>
      <c r="AM694" s="112">
        <f>'Demand Input MP'!M349</f>
        <v>0</v>
      </c>
      <c r="AN694" s="112">
        <f>'Demand Input MP'!N349</f>
        <v>0</v>
      </c>
      <c r="AQ694" t="str">
        <f>AQ688</f>
        <v/>
      </c>
    </row>
    <row r="695" spans="1:43" ht="14.25" customHeight="1" x14ac:dyDescent="0.25">
      <c r="A695" s="1"/>
      <c r="B695" s="122"/>
      <c r="C695" s="122"/>
      <c r="D695" s="122"/>
      <c r="E695" s="122"/>
      <c r="F695" s="122"/>
      <c r="G695" s="122"/>
      <c r="H695" s="122"/>
      <c r="I695" s="122"/>
      <c r="J695" s="122"/>
      <c r="K695" s="122"/>
      <c r="L695" s="122"/>
      <c r="M695" s="122"/>
      <c r="N695" s="122"/>
      <c r="O695" s="122"/>
      <c r="P695" s="122"/>
      <c r="Q695" s="122"/>
      <c r="R695" s="122"/>
      <c r="S695" s="122"/>
      <c r="T695" s="122"/>
      <c r="U695" s="122"/>
      <c r="V695" s="124" t="s">
        <v>91</v>
      </c>
      <c r="W695" s="125">
        <f>IFERROR(IF(SUM('Run Rate History'!E72:AD72)&gt;0,(SUMPRODUCT((B690:AA690&gt;=PERCENTILE(B690:AA690,0.1))*(B690:AA690&lt;=PERCENTILE(B690:AA690,0.9))*B690:AA690)+SUMPRODUCT(('Run Rate History'!E72:AD72&gt;=PERCENTILE(B690:AA690,0.1))*('Run Rate History'!E72:AD72&lt;=PERCENTILE(B690:AA690,0.9))*'Run Rate History'!E72:AD72))/(SUMPRODUCT((B690:AA690&gt;=PERCENTILE(B690:AA690,0.1))*(B690:AA690&lt;=PERCENTILE(B690:AA690,0.9))*1)+SUMPRODUCT(('Run Rate History'!E72:AD72&gt;=PERCENTILE(B690:AA690,0.1))*('Run Rate History'!E72:AD72&lt;=PERCENTILE(B690:AA690,0.9))*1)),TRIMMEAN(B690:AA690,0.15)),0)</f>
        <v>33.791666666666664</v>
      </c>
      <c r="X695" s="126" t="s">
        <v>1172</v>
      </c>
      <c r="Y695" s="127">
        <f>SUM(B690:AA690)/26</f>
        <v>35.884615384615387</v>
      </c>
      <c r="Z695" s="128"/>
      <c r="AA695" s="112" t="s">
        <v>1173</v>
      </c>
      <c r="AB695" s="113">
        <f>'Demand Input MP'!B348</f>
        <v>0</v>
      </c>
      <c r="AC695" s="112">
        <f>'Demand Input MP'!C348</f>
        <v>0</v>
      </c>
      <c r="AD695" s="112">
        <f>'Demand Input MP'!D348</f>
        <v>0</v>
      </c>
      <c r="AE695" s="112">
        <f>'Demand Input MP'!E348</f>
        <v>0</v>
      </c>
      <c r="AF695" s="112">
        <f>'Demand Input MP'!F348</f>
        <v>0</v>
      </c>
      <c r="AG695" s="112">
        <f>'Demand Input MP'!G348</f>
        <v>0</v>
      </c>
      <c r="AH695" s="112">
        <f>'Demand Input MP'!H348</f>
        <v>0</v>
      </c>
      <c r="AI695" s="112">
        <f>'Demand Input MP'!I348</f>
        <v>0</v>
      </c>
      <c r="AJ695" s="112">
        <f>'Demand Input MP'!J348</f>
        <v>0</v>
      </c>
      <c r="AK695" s="112">
        <f>'Demand Input MP'!K348</f>
        <v>0</v>
      </c>
      <c r="AL695" s="112">
        <f>'Demand Input MP'!L348</f>
        <v>0</v>
      </c>
      <c r="AM695" s="112">
        <f>'Demand Input MP'!M348</f>
        <v>0</v>
      </c>
      <c r="AN695" s="112">
        <f>'Demand Input MP'!N348</f>
        <v>0</v>
      </c>
      <c r="AQ695" t="str">
        <f>AQ688</f>
        <v/>
      </c>
    </row>
    <row r="696" spans="1:43" ht="14.25" customHeight="1" x14ac:dyDescent="0.25">
      <c r="A696" s="1"/>
      <c r="B696" s="122"/>
      <c r="C696" s="122"/>
      <c r="D696" s="122"/>
      <c r="E696" s="122"/>
      <c r="F696" s="122"/>
      <c r="G696" s="122"/>
      <c r="H696" s="122"/>
      <c r="I696" s="122"/>
      <c r="J696" s="122"/>
      <c r="K696" s="122"/>
      <c r="L696" s="122"/>
      <c r="M696" s="122"/>
      <c r="N696" s="122"/>
      <c r="O696" s="122"/>
      <c r="P696" s="122"/>
      <c r="Q696" s="122"/>
      <c r="R696" s="122"/>
      <c r="S696" s="122"/>
      <c r="T696" s="122"/>
      <c r="U696" s="122"/>
      <c r="V696" s="124" t="s">
        <v>94</v>
      </c>
      <c r="W696" s="125">
        <f>IFERROR((1*MIN(MAX(X690,0.5*IF(SUM('Run Rate History'!E72:AD72)&gt;0,(MEDIAN(IF(B690:AA690&gt;0,B690:AA690))+MEDIAN(IF('Run Rate History'!E72:AD72&gt;0,'Run Rate History'!E72:AD72)))/2,MEDIAN(IF(B690:AA690&gt;0,B690:AA690)))),2*IF(SUM('Run Rate History'!E72:AD72)&gt;0,(MEDIAN(IF(B690:AA690&gt;0,B690:AA690))+MEDIAN(IF('Run Rate History'!E72:AD72&gt;0,'Run Rate History'!E72:AD72)))/2,MEDIAN(IF(B690:AA690&gt;0,B690:AA690))))+2*MIN(MAX(Y690,0.5*IF(SUM('Run Rate History'!E72:AD72)&gt;0,(MEDIAN(IF(B690:AA690&gt;0,B690:AA690))+MEDIAN(IF('Run Rate History'!E72:AD72&gt;0,'Run Rate History'!E72:AD72)))/2,MEDIAN(IF(B690:AA690&gt;0,B690:AA690)))),2*IF(SUM('Run Rate History'!E72:AD72)&gt;0,(MEDIAN(IF(B690:AA690&gt;0,B690:AA690))+MEDIAN(IF('Run Rate History'!E72:AD72&gt;0,'Run Rate History'!E72:AD72)))/2,MEDIAN(IF(B690:AA690&gt;0,B690:AA690))))+3*MIN(MAX(Z690,0.5*IF(SUM('Run Rate History'!E72:AD72)&gt;0,(MEDIAN(IF(B690:AA690&gt;0,B690:AA690))+MEDIAN(IF('Run Rate History'!E72:AD72&gt;0,'Run Rate History'!E72:AD72)))/2,MEDIAN(IF(B690:AA690&gt;0,B690:AA690)))),2*IF(SUM('Run Rate History'!E72:AD72)&gt;0,(MEDIAN(IF(B690:AA690&gt;0,B690:AA690))+MEDIAN(IF('Run Rate History'!E72:AD72&gt;0,'Run Rate History'!E72:AD72)))/2,MEDIAN(IF(B690:AA690&gt;0,B690:AA690))))+4*MIN(MAX(AA690,0.5*IF(SUM('Run Rate History'!E72:AD72)&gt;0,(MEDIAN(IF(B690:AA690&gt;0,B690:AA690))+MEDIAN(IF('Run Rate History'!E72:AD72&gt;0,'Run Rate History'!E72:AD72)))/2,MEDIAN(IF(B690:AA690&gt;0,B690:AA690)))),2*IF(SUM('Run Rate History'!E72:AD72)&gt;0,(MEDIAN(IF(B690:AA690&gt;0,B690:AA690))+MEDIAN(IF('Run Rate History'!E72:AD72&gt;0,'Run Rate History'!E72:AD72)))/2,MEDIAN(IF(B690:AA690&gt;0,B690:AA690)))))/10,0)</f>
        <v>47.5</v>
      </c>
      <c r="X696" s="129" t="s">
        <v>1174</v>
      </c>
      <c r="Y696" s="130">
        <f>IFERROR(VLOOKUP(A688,'Stanje zaliha'!A:E,5,FALSE()),0)</f>
        <v>304</v>
      </c>
      <c r="Z696" s="131"/>
      <c r="AA696" s="113" t="s">
        <v>1175</v>
      </c>
      <c r="AB696" s="118">
        <f t="shared" ref="AB696:AN696" si="136">SUM(AB692:AB695)</f>
        <v>0</v>
      </c>
      <c r="AC696" s="118">
        <f t="shared" si="136"/>
        <v>0</v>
      </c>
      <c r="AD696" s="118">
        <f t="shared" si="136"/>
        <v>0</v>
      </c>
      <c r="AE696" s="118">
        <f t="shared" si="136"/>
        <v>0</v>
      </c>
      <c r="AF696" s="118">
        <f t="shared" si="136"/>
        <v>0</v>
      </c>
      <c r="AG696" s="118">
        <f t="shared" si="136"/>
        <v>30</v>
      </c>
      <c r="AH696" s="118">
        <f t="shared" si="136"/>
        <v>30</v>
      </c>
      <c r="AI696" s="118">
        <f t="shared" si="136"/>
        <v>30</v>
      </c>
      <c r="AJ696" s="118">
        <f t="shared" si="136"/>
        <v>30</v>
      </c>
      <c r="AK696" s="118">
        <f t="shared" si="136"/>
        <v>0</v>
      </c>
      <c r="AL696" s="118">
        <f t="shared" si="136"/>
        <v>0</v>
      </c>
      <c r="AM696" s="118">
        <f t="shared" si="136"/>
        <v>0</v>
      </c>
      <c r="AN696" s="118">
        <f t="shared" si="136"/>
        <v>0</v>
      </c>
      <c r="AQ696" t="str">
        <f>AQ688</f>
        <v/>
      </c>
    </row>
    <row r="697" spans="1:43" ht="14.25" customHeight="1" x14ac:dyDescent="0.25">
      <c r="A697" s="1"/>
      <c r="B697" s="122"/>
      <c r="C697" s="122"/>
      <c r="D697" s="122"/>
      <c r="E697" s="122"/>
      <c r="F697" s="122"/>
      <c r="G697" s="122"/>
      <c r="H697" s="122"/>
      <c r="I697" s="122"/>
      <c r="J697" s="122"/>
      <c r="K697" s="122"/>
      <c r="L697" s="122"/>
      <c r="M697" s="122"/>
      <c r="N697" s="122"/>
      <c r="O697" s="122"/>
      <c r="P697" s="122"/>
      <c r="Q697" s="122"/>
      <c r="R697" s="122"/>
      <c r="S697" s="122"/>
      <c r="T697" s="122"/>
      <c r="U697" s="122"/>
      <c r="V697" s="124" t="s">
        <v>95</v>
      </c>
      <c r="W697" s="125">
        <f>IFERROR(0.6*W696+0.4*W695,0)</f>
        <v>42.016666666666666</v>
      </c>
      <c r="X697" s="132" t="s">
        <v>1176</v>
      </c>
      <c r="Y697" s="133">
        <f>IFERROR(SUMIF('Popis poslanih narudžbi'!A:A,A688,'Popis poslanih narudžbi'!C:C),0)</f>
        <v>0</v>
      </c>
      <c r="Z697" s="131"/>
      <c r="AA697" s="134" t="s">
        <v>1177</v>
      </c>
      <c r="AB697" s="118">
        <f t="shared" ref="AB697:AN697" si="137">AB690+AB696</f>
        <v>45</v>
      </c>
      <c r="AC697" s="118">
        <f t="shared" si="137"/>
        <v>45</v>
      </c>
      <c r="AD697" s="118">
        <f t="shared" si="137"/>
        <v>45</v>
      </c>
      <c r="AE697" s="118">
        <f t="shared" si="137"/>
        <v>45</v>
      </c>
      <c r="AF697" s="118">
        <f t="shared" si="137"/>
        <v>45</v>
      </c>
      <c r="AG697" s="118">
        <f t="shared" si="137"/>
        <v>71</v>
      </c>
      <c r="AH697" s="118">
        <f t="shared" si="137"/>
        <v>71</v>
      </c>
      <c r="AI697" s="118">
        <f t="shared" si="137"/>
        <v>71</v>
      </c>
      <c r="AJ697" s="118">
        <f t="shared" si="137"/>
        <v>71</v>
      </c>
      <c r="AK697" s="118">
        <f t="shared" si="137"/>
        <v>45</v>
      </c>
      <c r="AL697" s="118">
        <f t="shared" si="137"/>
        <v>45</v>
      </c>
      <c r="AM697" s="118">
        <f t="shared" si="137"/>
        <v>45</v>
      </c>
      <c r="AN697" s="118">
        <f t="shared" si="137"/>
        <v>45</v>
      </c>
      <c r="AQ697" t="str">
        <f>AQ688</f>
        <v/>
      </c>
    </row>
    <row r="698" spans="1:43" ht="14.25" customHeight="1" x14ac:dyDescent="0.25">
      <c r="A698" s="107" t="str">
        <f>'Run Rate'!A73</f>
        <v>POL09792</v>
      </c>
      <c r="B698" s="135" t="str">
        <f>'Run Rate'!B73</f>
        <v>Polleo ZMA 90 caps</v>
      </c>
      <c r="C698" s="135" t="str">
        <f>'Run Rate'!C73</f>
        <v>SPORTSKA PREHRANA</v>
      </c>
      <c r="D698" s="135" t="str">
        <f>'Run Rate'!D73</f>
        <v>01 GOLD</v>
      </c>
      <c r="E698" s="122"/>
      <c r="F698" s="122"/>
      <c r="G698" s="122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  <c r="AA698" s="122"/>
      <c r="AB698" s="122"/>
      <c r="AC698" s="122"/>
      <c r="AD698" s="122"/>
      <c r="AE698" s="122"/>
      <c r="AF698" s="122"/>
      <c r="AG698" s="122"/>
      <c r="AH698" s="122"/>
      <c r="AI698" s="122"/>
      <c r="AJ698" s="122"/>
      <c r="AK698" s="122"/>
      <c r="AL698" s="122"/>
      <c r="AM698" s="122"/>
      <c r="AN698" s="122"/>
      <c r="AQ698" t="str">
        <f>IF(AND(OR($B$1="ALL",$B$1=C698),OR($E$1="ALL",$E$1=D698),OR($B$2="ALL",$B$2=A698),OR($E$2="ALL",IFERROR(SEARCH($E$2,B698),0)&gt;0)),"MATCH","")</f>
        <v/>
      </c>
    </row>
    <row r="699" spans="1:43" ht="14.25" customHeight="1" x14ac:dyDescent="0.25">
      <c r="A699" s="108" t="s">
        <v>1137</v>
      </c>
      <c r="B699" s="136" t="s">
        <v>1138</v>
      </c>
      <c r="C699" s="136" t="s">
        <v>1139</v>
      </c>
      <c r="D699" s="136" t="s">
        <v>1140</v>
      </c>
      <c r="E699" s="136" t="s">
        <v>1141</v>
      </c>
      <c r="F699" s="136" t="s">
        <v>1142</v>
      </c>
      <c r="G699" s="136" t="s">
        <v>1143</v>
      </c>
      <c r="H699" s="136" t="s">
        <v>1144</v>
      </c>
      <c r="I699" s="136" t="s">
        <v>1145</v>
      </c>
      <c r="J699" s="136" t="s">
        <v>1146</v>
      </c>
      <c r="K699" s="136" t="s">
        <v>1147</v>
      </c>
      <c r="L699" s="136" t="s">
        <v>1148</v>
      </c>
      <c r="M699" s="136" t="s">
        <v>1149</v>
      </c>
      <c r="N699" s="136" t="s">
        <v>1150</v>
      </c>
      <c r="O699" s="136" t="s">
        <v>1151</v>
      </c>
      <c r="P699" s="136" t="s">
        <v>1152</v>
      </c>
      <c r="Q699" s="136" t="s">
        <v>1153</v>
      </c>
      <c r="R699" s="136" t="s">
        <v>1154</v>
      </c>
      <c r="S699" s="136" t="s">
        <v>1155</v>
      </c>
      <c r="T699" s="136" t="s">
        <v>1156</v>
      </c>
      <c r="U699" s="136" t="s">
        <v>1157</v>
      </c>
      <c r="V699" s="136" t="s">
        <v>1158</v>
      </c>
      <c r="W699" s="136" t="s">
        <v>1159</v>
      </c>
      <c r="X699" s="136" t="s">
        <v>1160</v>
      </c>
      <c r="Y699" s="136" t="s">
        <v>1161</v>
      </c>
      <c r="Z699" s="136" t="s">
        <v>1162</v>
      </c>
      <c r="AA699" s="136" t="s">
        <v>1163</v>
      </c>
      <c r="AB699" s="137" t="s">
        <v>156</v>
      </c>
      <c r="AC699" s="137" t="s">
        <v>157</v>
      </c>
      <c r="AD699" s="137" t="s">
        <v>158</v>
      </c>
      <c r="AE699" s="137" t="s">
        <v>139</v>
      </c>
      <c r="AF699" s="138" t="s">
        <v>140</v>
      </c>
      <c r="AG699" s="138" t="s">
        <v>141</v>
      </c>
      <c r="AH699" s="138" t="s">
        <v>142</v>
      </c>
      <c r="AI699" s="138" t="s">
        <v>143</v>
      </c>
      <c r="AJ699" s="139" t="s">
        <v>144</v>
      </c>
      <c r="AK699" s="139" t="s">
        <v>145</v>
      </c>
      <c r="AL699" s="139" t="s">
        <v>146</v>
      </c>
      <c r="AM699" s="140" t="s">
        <v>147</v>
      </c>
      <c r="AN699" s="140" t="s">
        <v>148</v>
      </c>
      <c r="AQ699" t="str">
        <f>AQ698</f>
        <v/>
      </c>
    </row>
    <row r="700" spans="1:43" ht="14.25" customHeight="1" x14ac:dyDescent="0.25">
      <c r="A700" s="99" t="s">
        <v>1164</v>
      </c>
      <c r="B700" s="112">
        <f>'Run Rate'!E73</f>
        <v>63</v>
      </c>
      <c r="C700" s="112">
        <f>'Run Rate'!F73</f>
        <v>59</v>
      </c>
      <c r="D700" s="112">
        <f>'Run Rate'!G73</f>
        <v>71</v>
      </c>
      <c r="E700" s="112">
        <f>'Run Rate'!H73</f>
        <v>64</v>
      </c>
      <c r="F700" s="112">
        <f>'Run Rate'!I73</f>
        <v>35</v>
      </c>
      <c r="G700" s="112">
        <f>'Run Rate'!J73</f>
        <v>48</v>
      </c>
      <c r="H700" s="112">
        <f>'Run Rate'!K73</f>
        <v>70</v>
      </c>
      <c r="I700" s="112">
        <f>'Run Rate'!L73</f>
        <v>59</v>
      </c>
      <c r="J700" s="112">
        <f>'Run Rate'!M73</f>
        <v>95</v>
      </c>
      <c r="K700" s="112">
        <f>'Run Rate'!N73</f>
        <v>65</v>
      </c>
      <c r="L700" s="112">
        <f>'Run Rate'!O73</f>
        <v>54</v>
      </c>
      <c r="M700" s="112">
        <f>'Run Rate'!P73</f>
        <v>86</v>
      </c>
      <c r="N700" s="112">
        <f>'Run Rate'!Q73</f>
        <v>50</v>
      </c>
      <c r="O700" s="112">
        <f>'Run Rate'!R73</f>
        <v>33</v>
      </c>
      <c r="P700" s="112">
        <f>'Run Rate'!S73</f>
        <v>23</v>
      </c>
      <c r="Q700" s="112">
        <f>'Run Rate'!T73</f>
        <v>43</v>
      </c>
      <c r="R700" s="112">
        <f>'Run Rate'!U73</f>
        <v>35</v>
      </c>
      <c r="S700" s="112">
        <f>'Run Rate'!V73</f>
        <v>22</v>
      </c>
      <c r="T700" s="112">
        <f>'Run Rate'!W73</f>
        <v>38</v>
      </c>
      <c r="U700" s="112">
        <f>'Run Rate'!X73</f>
        <v>-249</v>
      </c>
      <c r="V700" s="112">
        <f>'Run Rate'!Y73</f>
        <v>52</v>
      </c>
      <c r="W700" s="112">
        <f>'Run Rate'!Z73</f>
        <v>31</v>
      </c>
      <c r="X700" s="112">
        <f>'Run Rate'!AA73</f>
        <v>33</v>
      </c>
      <c r="Y700" s="112">
        <f>'Run Rate'!AB73</f>
        <v>43</v>
      </c>
      <c r="Z700" s="112">
        <f>'Run Rate'!AC73</f>
        <v>50</v>
      </c>
      <c r="AA700" s="112">
        <f>'Run Rate'!AD73</f>
        <v>50</v>
      </c>
      <c r="AB700" s="113">
        <v>50</v>
      </c>
      <c r="AC700" s="112">
        <v>50</v>
      </c>
      <c r="AD700" s="112">
        <v>50</v>
      </c>
      <c r="AE700" s="112">
        <v>50</v>
      </c>
      <c r="AF700" s="112">
        <v>50</v>
      </c>
      <c r="AG700" s="112">
        <v>50</v>
      </c>
      <c r="AH700" s="112">
        <v>50</v>
      </c>
      <c r="AI700" s="112">
        <v>50</v>
      </c>
      <c r="AJ700" s="112">
        <v>50</v>
      </c>
      <c r="AK700" s="112">
        <v>45</v>
      </c>
      <c r="AL700" s="112">
        <v>45</v>
      </c>
      <c r="AM700" s="112">
        <v>45</v>
      </c>
      <c r="AN700" s="112">
        <v>45</v>
      </c>
      <c r="AQ700" t="str">
        <f>AQ698</f>
        <v/>
      </c>
    </row>
    <row r="701" spans="1:43" ht="14.25" customHeight="1" x14ac:dyDescent="0.25">
      <c r="A701" s="99" t="s">
        <v>1165</v>
      </c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5"/>
      <c r="X701" s="115"/>
      <c r="Y701" s="115"/>
      <c r="Z701" s="115"/>
      <c r="AA701" s="112" t="s">
        <v>1166</v>
      </c>
      <c r="AB701" s="113"/>
      <c r="AC701" s="112"/>
      <c r="AD701" s="112"/>
      <c r="AE701" s="112"/>
      <c r="AF701" s="112"/>
      <c r="AG701" s="112"/>
      <c r="AH701" s="112"/>
      <c r="AI701" s="112"/>
      <c r="AJ701" s="112"/>
      <c r="AK701" s="112"/>
      <c r="AL701" s="112"/>
      <c r="AM701" s="112"/>
      <c r="AN701" s="112"/>
      <c r="AQ701" t="str">
        <f>AQ698</f>
        <v/>
      </c>
    </row>
    <row r="702" spans="1:43" ht="14.25" customHeight="1" x14ac:dyDescent="0.25">
      <c r="A702" s="99" t="s">
        <v>1167</v>
      </c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5"/>
      <c r="X702" s="116"/>
      <c r="Y702" s="117"/>
      <c r="Z702" s="115"/>
      <c r="AA702" s="112" t="s">
        <v>1168</v>
      </c>
      <c r="AB702" s="113">
        <f>'Demand Input VP'!B354</f>
        <v>0</v>
      </c>
      <c r="AC702" s="112">
        <f>'Demand Input VP'!C354</f>
        <v>0</v>
      </c>
      <c r="AD702" s="112">
        <f>'Demand Input VP'!D354</f>
        <v>0</v>
      </c>
      <c r="AE702" s="112">
        <f>'Demand Input VP'!E354</f>
        <v>0</v>
      </c>
      <c r="AF702" s="112">
        <f>'Demand Input VP'!F354</f>
        <v>0</v>
      </c>
      <c r="AG702" s="112">
        <f>'Demand Input VP'!G354</f>
        <v>0</v>
      </c>
      <c r="AH702" s="112">
        <f>'Demand Input VP'!H354</f>
        <v>0</v>
      </c>
      <c r="AI702" s="112">
        <f>'Demand Input VP'!I354</f>
        <v>0</v>
      </c>
      <c r="AJ702" s="112">
        <f>'Demand Input VP'!J354</f>
        <v>0</v>
      </c>
      <c r="AK702" s="112">
        <f>'Demand Input VP'!K354</f>
        <v>0</v>
      </c>
      <c r="AL702" s="112">
        <f>'Demand Input VP'!L354</f>
        <v>0</v>
      </c>
      <c r="AM702" s="112">
        <f>'Demand Input VP'!M354</f>
        <v>0</v>
      </c>
      <c r="AN702" s="112">
        <f>'Demand Input VP'!N354</f>
        <v>0</v>
      </c>
      <c r="AQ702" t="str">
        <f>AQ698</f>
        <v/>
      </c>
    </row>
    <row r="703" spans="1:43" ht="14.25" customHeight="1" x14ac:dyDescent="0.25">
      <c r="A703" s="99" t="s">
        <v>1169</v>
      </c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5"/>
      <c r="X703" s="116"/>
      <c r="Y703" s="117"/>
      <c r="Z703" s="119"/>
      <c r="AA703" s="120" t="s">
        <v>1170</v>
      </c>
      <c r="AB703" s="121">
        <f>'Demand Input VP'!B353</f>
        <v>0</v>
      </c>
      <c r="AC703" s="120">
        <f>'Demand Input VP'!C353</f>
        <v>0</v>
      </c>
      <c r="AD703" s="120">
        <f>'Demand Input VP'!D353</f>
        <v>0</v>
      </c>
      <c r="AE703" s="120">
        <f>'Demand Input VP'!E353</f>
        <v>0</v>
      </c>
      <c r="AF703" s="120">
        <f>'Demand Input VP'!F353</f>
        <v>0</v>
      </c>
      <c r="AG703" s="120">
        <f>'Demand Input VP'!G353</f>
        <v>0</v>
      </c>
      <c r="AH703" s="120">
        <f>'Demand Input VP'!H353</f>
        <v>0</v>
      </c>
      <c r="AI703" s="120">
        <f>'Demand Input VP'!I353</f>
        <v>0</v>
      </c>
      <c r="AJ703" s="120">
        <f>'Demand Input VP'!J353</f>
        <v>0</v>
      </c>
      <c r="AK703" s="120">
        <f>'Demand Input VP'!K353</f>
        <v>0</v>
      </c>
      <c r="AL703" s="120">
        <f>'Demand Input VP'!L353</f>
        <v>0</v>
      </c>
      <c r="AM703" s="120">
        <f>'Demand Input VP'!M353</f>
        <v>0</v>
      </c>
      <c r="AN703" s="120">
        <f>'Demand Input VP'!N353</f>
        <v>0</v>
      </c>
      <c r="AQ703" t="str">
        <f>AQ698</f>
        <v/>
      </c>
    </row>
    <row r="704" spans="1:43" ht="14.25" customHeight="1" x14ac:dyDescent="0.25">
      <c r="A704" s="1"/>
      <c r="B704" s="122"/>
      <c r="C704" s="122"/>
      <c r="D704" s="122"/>
      <c r="E704" s="122"/>
      <c r="F704" s="122"/>
      <c r="G704" s="122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3"/>
      <c r="X704" s="116"/>
      <c r="Y704" s="117"/>
      <c r="Z704" s="123"/>
      <c r="AA704" s="112" t="s">
        <v>1171</v>
      </c>
      <c r="AB704" s="113">
        <f>'Demand Input MP'!B354</f>
        <v>0</v>
      </c>
      <c r="AC704" s="112">
        <f>'Demand Input MP'!C354</f>
        <v>0</v>
      </c>
      <c r="AD704" s="112">
        <f>'Demand Input MP'!D354</f>
        <v>0</v>
      </c>
      <c r="AE704" s="112">
        <f>'Demand Input MP'!E354</f>
        <v>0</v>
      </c>
      <c r="AF704" s="112">
        <f>'Demand Input MP'!F354</f>
        <v>0</v>
      </c>
      <c r="AG704" s="112">
        <f>'Demand Input MP'!G354</f>
        <v>0</v>
      </c>
      <c r="AH704" s="112">
        <f>'Demand Input MP'!H354</f>
        <v>0</v>
      </c>
      <c r="AI704" s="112">
        <f>'Demand Input MP'!I354</f>
        <v>0</v>
      </c>
      <c r="AJ704" s="112">
        <f>'Demand Input MP'!J354</f>
        <v>0</v>
      </c>
      <c r="AK704" s="112">
        <f>'Demand Input MP'!K354</f>
        <v>75</v>
      </c>
      <c r="AL704" s="112">
        <f>'Demand Input MP'!L354</f>
        <v>75</v>
      </c>
      <c r="AM704" s="112">
        <f>'Demand Input MP'!M354</f>
        <v>75</v>
      </c>
      <c r="AN704" s="112">
        <f>'Demand Input MP'!N354</f>
        <v>75</v>
      </c>
      <c r="AQ704" t="str">
        <f>AQ698</f>
        <v/>
      </c>
    </row>
    <row r="705" spans="1:43" ht="14.25" customHeight="1" x14ac:dyDescent="0.25">
      <c r="A705" s="1"/>
      <c r="B705" s="122"/>
      <c r="C705" s="122"/>
      <c r="D705" s="122"/>
      <c r="E705" s="122"/>
      <c r="F705" s="122"/>
      <c r="G705" s="122"/>
      <c r="H705" s="122"/>
      <c r="I705" s="122"/>
      <c r="J705" s="122"/>
      <c r="K705" s="122"/>
      <c r="L705" s="122"/>
      <c r="M705" s="122"/>
      <c r="N705" s="122"/>
      <c r="O705" s="122"/>
      <c r="P705" s="122"/>
      <c r="Q705" s="122"/>
      <c r="R705" s="122"/>
      <c r="S705" s="122"/>
      <c r="T705" s="122"/>
      <c r="U705" s="122"/>
      <c r="V705" s="124" t="s">
        <v>91</v>
      </c>
      <c r="W705" s="125">
        <f>IFERROR(IF(SUM('Run Rate History'!E73:AD73)&gt;0,(SUMPRODUCT((B700:AA700&gt;=PERCENTILE(B700:AA700,0.1))*(B700:AA700&lt;=PERCENTILE(B700:AA700,0.9))*B700:AA700)+SUMPRODUCT(('Run Rate History'!E73:AD73&gt;=PERCENTILE(B700:AA700,0.1))*('Run Rate History'!E73:AD73&lt;=PERCENTILE(B700:AA700,0.9))*'Run Rate History'!E73:AD73))/(SUMPRODUCT((B700:AA700&gt;=PERCENTILE(B700:AA700,0.1))*(B700:AA700&lt;=PERCENTILE(B700:AA700,0.9))*1)+SUMPRODUCT(('Run Rate History'!E73:AD73&gt;=PERCENTILE(B700:AA700,0.1))*('Run Rate History'!E73:AD73&lt;=PERCENTILE(B700:AA700,0.9))*1)),TRIMMEAN(B700:AA700,0.15)),0)</f>
        <v>50.378378378378379</v>
      </c>
      <c r="X705" s="126" t="s">
        <v>1172</v>
      </c>
      <c r="Y705" s="127">
        <f>SUM(B700:AA700)/26</f>
        <v>39.346153846153847</v>
      </c>
      <c r="Z705" s="128"/>
      <c r="AA705" s="112" t="s">
        <v>1173</v>
      </c>
      <c r="AB705" s="113">
        <f>'Demand Input MP'!B353</f>
        <v>0</v>
      </c>
      <c r="AC705" s="112">
        <f>'Demand Input MP'!C353</f>
        <v>0</v>
      </c>
      <c r="AD705" s="112">
        <f>'Demand Input MP'!D353</f>
        <v>0</v>
      </c>
      <c r="AE705" s="112">
        <f>'Demand Input MP'!E353</f>
        <v>0</v>
      </c>
      <c r="AF705" s="112">
        <f>'Demand Input MP'!F353</f>
        <v>0</v>
      </c>
      <c r="AG705" s="112">
        <f>'Demand Input MP'!G353</f>
        <v>0</v>
      </c>
      <c r="AH705" s="112">
        <f>'Demand Input MP'!H353</f>
        <v>0</v>
      </c>
      <c r="AI705" s="112">
        <f>'Demand Input MP'!I353</f>
        <v>0</v>
      </c>
      <c r="AJ705" s="112">
        <f>'Demand Input MP'!J353</f>
        <v>0</v>
      </c>
      <c r="AK705" s="112">
        <f>'Demand Input MP'!K353</f>
        <v>0</v>
      </c>
      <c r="AL705" s="112">
        <f>'Demand Input MP'!L353</f>
        <v>0</v>
      </c>
      <c r="AM705" s="112">
        <f>'Demand Input MP'!M353</f>
        <v>0</v>
      </c>
      <c r="AN705" s="112">
        <f>'Demand Input MP'!N353</f>
        <v>0</v>
      </c>
      <c r="AQ705" t="str">
        <f>AQ698</f>
        <v/>
      </c>
    </row>
    <row r="706" spans="1:43" ht="14.25" customHeight="1" x14ac:dyDescent="0.25">
      <c r="A706" s="1"/>
      <c r="B706" s="122"/>
      <c r="C706" s="122"/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  <c r="S706" s="122"/>
      <c r="T706" s="122"/>
      <c r="U706" s="122"/>
      <c r="V706" s="124" t="s">
        <v>94</v>
      </c>
      <c r="W706" s="125">
        <f>IFERROR((1*MIN(MAX(X700,0.5*IF(SUM('Run Rate History'!E73:AD73)&gt;0,(MEDIAN(IF(B700:AA700&gt;0,B700:AA700))+MEDIAN(IF('Run Rate History'!E73:AD73&gt;0,'Run Rate History'!E73:AD73)))/2,MEDIAN(IF(B700:AA700&gt;0,B700:AA700)))),2*IF(SUM('Run Rate History'!E73:AD73)&gt;0,(MEDIAN(IF(B700:AA700&gt;0,B700:AA700))+MEDIAN(IF('Run Rate History'!E73:AD73&gt;0,'Run Rate History'!E73:AD73)))/2,MEDIAN(IF(B700:AA700&gt;0,B700:AA700))))+2*MIN(MAX(Y700,0.5*IF(SUM('Run Rate History'!E73:AD73)&gt;0,(MEDIAN(IF(B700:AA700&gt;0,B700:AA700))+MEDIAN(IF('Run Rate History'!E73:AD73&gt;0,'Run Rate History'!E73:AD73)))/2,MEDIAN(IF(B700:AA700&gt;0,B700:AA700)))),2*IF(SUM('Run Rate History'!E73:AD73)&gt;0,(MEDIAN(IF(B700:AA700&gt;0,B700:AA700))+MEDIAN(IF('Run Rate History'!E73:AD73&gt;0,'Run Rate History'!E73:AD73)))/2,MEDIAN(IF(B700:AA700&gt;0,B700:AA700))))+3*MIN(MAX(Z700,0.5*IF(SUM('Run Rate History'!E73:AD73)&gt;0,(MEDIAN(IF(B700:AA700&gt;0,B700:AA700))+MEDIAN(IF('Run Rate History'!E73:AD73&gt;0,'Run Rate History'!E73:AD73)))/2,MEDIAN(IF(B700:AA700&gt;0,B700:AA700)))),2*IF(SUM('Run Rate History'!E73:AD73)&gt;0,(MEDIAN(IF(B700:AA700&gt;0,B700:AA700))+MEDIAN(IF('Run Rate History'!E73:AD73&gt;0,'Run Rate History'!E73:AD73)))/2,MEDIAN(IF(B700:AA700&gt;0,B700:AA700))))+4*MIN(MAX(AA700,0.5*IF(SUM('Run Rate History'!E73:AD73)&gt;0,(MEDIAN(IF(B700:AA700&gt;0,B700:AA700))+MEDIAN(IF('Run Rate History'!E73:AD73&gt;0,'Run Rate History'!E73:AD73)))/2,MEDIAN(IF(B700:AA700&gt;0,B700:AA700)))),2*IF(SUM('Run Rate History'!E73:AD73)&gt;0,(MEDIAN(IF(B700:AA700&gt;0,B700:AA700))+MEDIAN(IF('Run Rate History'!E73:AD73&gt;0,'Run Rate History'!E73:AD73)))/2,MEDIAN(IF(B700:AA700&gt;0,B700:AA700)))))/10,0)</f>
        <v>46.9</v>
      </c>
      <c r="X706" s="129" t="s">
        <v>1174</v>
      </c>
      <c r="Y706" s="130">
        <f>IFERROR(VLOOKUP(A698,'Stanje zaliha'!A:E,5,FALSE()),0)</f>
        <v>831</v>
      </c>
      <c r="Z706" s="131"/>
      <c r="AA706" s="113" t="s">
        <v>1175</v>
      </c>
      <c r="AB706" s="118">
        <f t="shared" ref="AB706:AN706" si="138">SUM(AB702:AB705)</f>
        <v>0</v>
      </c>
      <c r="AC706" s="118">
        <f t="shared" si="138"/>
        <v>0</v>
      </c>
      <c r="AD706" s="118">
        <f t="shared" si="138"/>
        <v>0</v>
      </c>
      <c r="AE706" s="118">
        <f t="shared" si="138"/>
        <v>0</v>
      </c>
      <c r="AF706" s="118">
        <f t="shared" si="138"/>
        <v>0</v>
      </c>
      <c r="AG706" s="118">
        <f t="shared" si="138"/>
        <v>0</v>
      </c>
      <c r="AH706" s="118">
        <f t="shared" si="138"/>
        <v>0</v>
      </c>
      <c r="AI706" s="118">
        <f t="shared" si="138"/>
        <v>0</v>
      </c>
      <c r="AJ706" s="118">
        <f t="shared" si="138"/>
        <v>0</v>
      </c>
      <c r="AK706" s="118">
        <f t="shared" si="138"/>
        <v>75</v>
      </c>
      <c r="AL706" s="118">
        <f t="shared" si="138"/>
        <v>75</v>
      </c>
      <c r="AM706" s="118">
        <f t="shared" si="138"/>
        <v>75</v>
      </c>
      <c r="AN706" s="118">
        <f t="shared" si="138"/>
        <v>75</v>
      </c>
      <c r="AQ706" t="str">
        <f>AQ698</f>
        <v/>
      </c>
    </row>
    <row r="707" spans="1:43" ht="14.25" customHeight="1" x14ac:dyDescent="0.25">
      <c r="A707" s="1"/>
      <c r="B707" s="122"/>
      <c r="C707" s="122"/>
      <c r="D707" s="122"/>
      <c r="E707" s="122"/>
      <c r="F707" s="122"/>
      <c r="G707" s="122"/>
      <c r="H707" s="122"/>
      <c r="I707" s="122"/>
      <c r="J707" s="122"/>
      <c r="K707" s="122"/>
      <c r="L707" s="122"/>
      <c r="M707" s="122"/>
      <c r="N707" s="122"/>
      <c r="O707" s="122"/>
      <c r="P707" s="122"/>
      <c r="Q707" s="122"/>
      <c r="R707" s="122"/>
      <c r="S707" s="122"/>
      <c r="T707" s="122"/>
      <c r="U707" s="122"/>
      <c r="V707" s="124" t="s">
        <v>95</v>
      </c>
      <c r="W707" s="125">
        <f>IFERROR(0.6*W706+0.4*W705,0)</f>
        <v>48.291351351351352</v>
      </c>
      <c r="X707" s="132" t="s">
        <v>1176</v>
      </c>
      <c r="Y707" s="133">
        <f>IFERROR(SUMIF('Popis poslanih narudžbi'!A:A,A698,'Popis poslanih narudžbi'!C:C),0)</f>
        <v>2000</v>
      </c>
      <c r="Z707" s="131"/>
      <c r="AA707" s="134" t="s">
        <v>1177</v>
      </c>
      <c r="AB707" s="118">
        <f t="shared" ref="AB707:AN707" si="139">AB700+AB706</f>
        <v>50</v>
      </c>
      <c r="AC707" s="118">
        <f t="shared" si="139"/>
        <v>50</v>
      </c>
      <c r="AD707" s="118">
        <f t="shared" si="139"/>
        <v>50</v>
      </c>
      <c r="AE707" s="118">
        <f t="shared" si="139"/>
        <v>50</v>
      </c>
      <c r="AF707" s="118">
        <f t="shared" si="139"/>
        <v>50</v>
      </c>
      <c r="AG707" s="118">
        <f t="shared" si="139"/>
        <v>50</v>
      </c>
      <c r="AH707" s="118">
        <f t="shared" si="139"/>
        <v>50</v>
      </c>
      <c r="AI707" s="118">
        <f t="shared" si="139"/>
        <v>50</v>
      </c>
      <c r="AJ707" s="118">
        <f t="shared" si="139"/>
        <v>50</v>
      </c>
      <c r="AK707" s="118">
        <f t="shared" si="139"/>
        <v>120</v>
      </c>
      <c r="AL707" s="118">
        <f t="shared" si="139"/>
        <v>120</v>
      </c>
      <c r="AM707" s="118">
        <f t="shared" si="139"/>
        <v>120</v>
      </c>
      <c r="AN707" s="118">
        <f t="shared" si="139"/>
        <v>120</v>
      </c>
      <c r="AQ707" t="str">
        <f>AQ698</f>
        <v/>
      </c>
    </row>
    <row r="708" spans="1:43" ht="14.25" customHeight="1" x14ac:dyDescent="0.25">
      <c r="A708" s="107" t="str">
        <f>'Run Rate'!A74</f>
        <v>ZOE12391</v>
      </c>
      <c r="B708" s="135" t="str">
        <f>'Run Rate'!B74</f>
        <v>ZOE Protein Bar 50g White Choco Strawberry</v>
      </c>
      <c r="C708" s="135" t="str">
        <f>'Run Rate'!C74</f>
        <v>RTD &amp; SNACKS</v>
      </c>
      <c r="D708" s="135" t="str">
        <f>'Run Rate'!D74</f>
        <v>01 GOLD</v>
      </c>
      <c r="E708" s="122"/>
      <c r="F708" s="122"/>
      <c r="G708" s="122"/>
      <c r="H708" s="122"/>
      <c r="I708" s="122"/>
      <c r="J708" s="122"/>
      <c r="K708" s="122"/>
      <c r="L708" s="122"/>
      <c r="M708" s="122"/>
      <c r="N708" s="122"/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  <c r="AA708" s="122"/>
      <c r="AB708" s="122"/>
      <c r="AC708" s="122"/>
      <c r="AD708" s="122"/>
      <c r="AE708" s="122"/>
      <c r="AF708" s="122"/>
      <c r="AG708" s="122"/>
      <c r="AH708" s="122"/>
      <c r="AI708" s="122"/>
      <c r="AJ708" s="122"/>
      <c r="AK708" s="122"/>
      <c r="AL708" s="122"/>
      <c r="AM708" s="122"/>
      <c r="AN708" s="122"/>
      <c r="AQ708" t="str">
        <f>IF(AND(OR($B$1="ALL",$B$1=C708),OR($E$1="ALL",$E$1=D708),OR($B$2="ALL",$B$2=A708),OR($E$2="ALL",IFERROR(SEARCH($E$2,B708),0)&gt;0)),"MATCH","")</f>
        <v/>
      </c>
    </row>
    <row r="709" spans="1:43" ht="14.25" customHeight="1" x14ac:dyDescent="0.25">
      <c r="A709" s="108" t="s">
        <v>1137</v>
      </c>
      <c r="B709" s="136" t="s">
        <v>1138</v>
      </c>
      <c r="C709" s="136" t="s">
        <v>1139</v>
      </c>
      <c r="D709" s="136" t="s">
        <v>1140</v>
      </c>
      <c r="E709" s="136" t="s">
        <v>1141</v>
      </c>
      <c r="F709" s="136" t="s">
        <v>1142</v>
      </c>
      <c r="G709" s="136" t="s">
        <v>1143</v>
      </c>
      <c r="H709" s="136" t="s">
        <v>1144</v>
      </c>
      <c r="I709" s="136" t="s">
        <v>1145</v>
      </c>
      <c r="J709" s="136" t="s">
        <v>1146</v>
      </c>
      <c r="K709" s="136" t="s">
        <v>1147</v>
      </c>
      <c r="L709" s="136" t="s">
        <v>1148</v>
      </c>
      <c r="M709" s="136" t="s">
        <v>1149</v>
      </c>
      <c r="N709" s="136" t="s">
        <v>1150</v>
      </c>
      <c r="O709" s="136" t="s">
        <v>1151</v>
      </c>
      <c r="P709" s="136" t="s">
        <v>1152</v>
      </c>
      <c r="Q709" s="136" t="s">
        <v>1153</v>
      </c>
      <c r="R709" s="136" t="s">
        <v>1154</v>
      </c>
      <c r="S709" s="136" t="s">
        <v>1155</v>
      </c>
      <c r="T709" s="136" t="s">
        <v>1156</v>
      </c>
      <c r="U709" s="136" t="s">
        <v>1157</v>
      </c>
      <c r="V709" s="136" t="s">
        <v>1158</v>
      </c>
      <c r="W709" s="136" t="s">
        <v>1159</v>
      </c>
      <c r="X709" s="136" t="s">
        <v>1160</v>
      </c>
      <c r="Y709" s="136" t="s">
        <v>1161</v>
      </c>
      <c r="Z709" s="136" t="s">
        <v>1162</v>
      </c>
      <c r="AA709" s="136" t="s">
        <v>1163</v>
      </c>
      <c r="AB709" s="137" t="s">
        <v>156</v>
      </c>
      <c r="AC709" s="137" t="s">
        <v>157</v>
      </c>
      <c r="AD709" s="137" t="s">
        <v>158</v>
      </c>
      <c r="AE709" s="137" t="s">
        <v>139</v>
      </c>
      <c r="AF709" s="138" t="s">
        <v>140</v>
      </c>
      <c r="AG709" s="138" t="s">
        <v>141</v>
      </c>
      <c r="AH709" s="138" t="s">
        <v>142</v>
      </c>
      <c r="AI709" s="138" t="s">
        <v>143</v>
      </c>
      <c r="AJ709" s="139" t="s">
        <v>144</v>
      </c>
      <c r="AK709" s="139" t="s">
        <v>145</v>
      </c>
      <c r="AL709" s="139" t="s">
        <v>146</v>
      </c>
      <c r="AM709" s="140" t="s">
        <v>147</v>
      </c>
      <c r="AN709" s="140" t="s">
        <v>148</v>
      </c>
      <c r="AQ709" t="str">
        <f>AQ708</f>
        <v/>
      </c>
    </row>
    <row r="710" spans="1:43" ht="14.25" customHeight="1" x14ac:dyDescent="0.25">
      <c r="A710" s="99" t="s">
        <v>1164</v>
      </c>
      <c r="B710" s="112">
        <f>'Run Rate'!E74</f>
        <v>2371</v>
      </c>
      <c r="C710" s="112">
        <f>'Run Rate'!F74</f>
        <v>566</v>
      </c>
      <c r="D710" s="112">
        <f>'Run Rate'!G74</f>
        <v>1395</v>
      </c>
      <c r="E710" s="112">
        <f>'Run Rate'!H74</f>
        <v>518</v>
      </c>
      <c r="F710" s="112">
        <f>'Run Rate'!I74</f>
        <v>942</v>
      </c>
      <c r="G710" s="112">
        <f>'Run Rate'!J74</f>
        <v>860</v>
      </c>
      <c r="H710" s="112">
        <f>'Run Rate'!K74</f>
        <v>2141</v>
      </c>
      <c r="I710" s="112">
        <f>'Run Rate'!L74</f>
        <v>848</v>
      </c>
      <c r="J710" s="112">
        <f>'Run Rate'!M74</f>
        <v>1486</v>
      </c>
      <c r="K710" s="112">
        <f>'Run Rate'!N74</f>
        <v>902</v>
      </c>
      <c r="L710" s="112">
        <f>'Run Rate'!O74</f>
        <v>381</v>
      </c>
      <c r="M710" s="112">
        <f>'Run Rate'!P74</f>
        <v>936</v>
      </c>
      <c r="N710" s="112">
        <f>'Run Rate'!Q74</f>
        <v>1492</v>
      </c>
      <c r="O710" s="112">
        <f>'Run Rate'!R74</f>
        <v>260</v>
      </c>
      <c r="P710" s="112">
        <f>'Run Rate'!S74</f>
        <v>36</v>
      </c>
      <c r="Q710" s="112">
        <f>'Run Rate'!T74</f>
        <v>385</v>
      </c>
      <c r="R710" s="112">
        <f>'Run Rate'!U74</f>
        <v>142</v>
      </c>
      <c r="S710" s="112">
        <f>'Run Rate'!V74</f>
        <v>75</v>
      </c>
      <c r="T710" s="112">
        <f>'Run Rate'!W74</f>
        <v>8</v>
      </c>
      <c r="U710" s="112">
        <f>'Run Rate'!X74</f>
        <v>65</v>
      </c>
      <c r="V710" s="112">
        <f>'Run Rate'!Y74</f>
        <v>1611</v>
      </c>
      <c r="W710" s="112">
        <f>'Run Rate'!Z74</f>
        <v>1315</v>
      </c>
      <c r="X710" s="112">
        <f>'Run Rate'!AA74</f>
        <v>1413</v>
      </c>
      <c r="Y710" s="112">
        <f>'Run Rate'!AB74</f>
        <v>501</v>
      </c>
      <c r="Z710" s="112">
        <f>'Run Rate'!AC74</f>
        <v>599</v>
      </c>
      <c r="AA710" s="112">
        <f>'Run Rate'!AD74</f>
        <v>1982</v>
      </c>
      <c r="AB710" s="113">
        <v>1151</v>
      </c>
      <c r="AC710" s="112">
        <v>1185</v>
      </c>
      <c r="AD710" s="112">
        <v>1214</v>
      </c>
      <c r="AE710" s="112">
        <v>1239</v>
      </c>
      <c r="AF710" s="112">
        <v>1260</v>
      </c>
      <c r="AG710" s="112">
        <v>1278</v>
      </c>
      <c r="AH710" s="112">
        <v>1293</v>
      </c>
      <c r="AI710" s="112">
        <v>1306</v>
      </c>
      <c r="AJ710" s="112">
        <v>1317</v>
      </c>
      <c r="AK710" s="112">
        <v>1194</v>
      </c>
      <c r="AL710" s="112">
        <v>1201</v>
      </c>
      <c r="AM710" s="112">
        <v>1207</v>
      </c>
      <c r="AN710" s="112">
        <v>1212</v>
      </c>
      <c r="AQ710" t="str">
        <f>AQ708</f>
        <v/>
      </c>
    </row>
    <row r="711" spans="1:43" ht="14.25" customHeight="1" x14ac:dyDescent="0.25">
      <c r="A711" s="99" t="s">
        <v>1165</v>
      </c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5"/>
      <c r="X711" s="115"/>
      <c r="Y711" s="115"/>
      <c r="Z711" s="115"/>
      <c r="AA711" s="112" t="s">
        <v>1166</v>
      </c>
      <c r="AB711" s="113"/>
      <c r="AC711" s="112"/>
      <c r="AD711" s="112"/>
      <c r="AE711" s="112"/>
      <c r="AF711" s="112"/>
      <c r="AG711" s="112"/>
      <c r="AH711" s="112"/>
      <c r="AI711" s="112"/>
      <c r="AJ711" s="112"/>
      <c r="AK711" s="112"/>
      <c r="AL711" s="112"/>
      <c r="AM711" s="112"/>
      <c r="AN711" s="112"/>
      <c r="AQ711" t="str">
        <f>AQ708</f>
        <v/>
      </c>
    </row>
    <row r="712" spans="1:43" ht="14.25" customHeight="1" x14ac:dyDescent="0.25">
      <c r="A712" s="99" t="s">
        <v>1167</v>
      </c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5"/>
      <c r="X712" s="116"/>
      <c r="Y712" s="117"/>
      <c r="Z712" s="115"/>
      <c r="AA712" s="112" t="s">
        <v>1168</v>
      </c>
      <c r="AB712" s="113">
        <f>'Demand Input VP'!B359</f>
        <v>0</v>
      </c>
      <c r="AC712" s="112">
        <f>'Demand Input VP'!C359</f>
        <v>0</v>
      </c>
      <c r="AD712" s="112">
        <f>'Demand Input VP'!D359</f>
        <v>0</v>
      </c>
      <c r="AE712" s="112">
        <f>'Demand Input VP'!E359</f>
        <v>0</v>
      </c>
      <c r="AF712" s="112">
        <f>'Demand Input VP'!F359</f>
        <v>0</v>
      </c>
      <c r="AG712" s="112">
        <f>'Demand Input VP'!G359</f>
        <v>0</v>
      </c>
      <c r="AH712" s="112">
        <f>'Demand Input VP'!H359</f>
        <v>0</v>
      </c>
      <c r="AI712" s="112">
        <f>'Demand Input VP'!I359</f>
        <v>0</v>
      </c>
      <c r="AJ712" s="112">
        <f>'Demand Input VP'!J359</f>
        <v>0</v>
      </c>
      <c r="AK712" s="112">
        <f>'Demand Input VP'!K359</f>
        <v>0</v>
      </c>
      <c r="AL712" s="112">
        <f>'Demand Input VP'!L359</f>
        <v>0</v>
      </c>
      <c r="AM712" s="112">
        <f>'Demand Input VP'!M359</f>
        <v>0</v>
      </c>
      <c r="AN712" s="112">
        <f>'Demand Input VP'!N359</f>
        <v>0</v>
      </c>
      <c r="AQ712" t="str">
        <f>AQ708</f>
        <v/>
      </c>
    </row>
    <row r="713" spans="1:43" ht="14.25" customHeight="1" x14ac:dyDescent="0.25">
      <c r="A713" s="99" t="s">
        <v>1169</v>
      </c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5"/>
      <c r="X713" s="116"/>
      <c r="Y713" s="117"/>
      <c r="Z713" s="119"/>
      <c r="AA713" s="120" t="s">
        <v>1170</v>
      </c>
      <c r="AB713" s="121">
        <f>'Demand Input VP'!B358</f>
        <v>0</v>
      </c>
      <c r="AC713" s="120">
        <f>'Demand Input VP'!C358</f>
        <v>0</v>
      </c>
      <c r="AD713" s="120">
        <f>'Demand Input VP'!D358</f>
        <v>0</v>
      </c>
      <c r="AE713" s="120">
        <f>'Demand Input VP'!E358</f>
        <v>0</v>
      </c>
      <c r="AF713" s="120">
        <f>'Demand Input VP'!F358</f>
        <v>0</v>
      </c>
      <c r="AG713" s="120">
        <f>'Demand Input VP'!G358</f>
        <v>0</v>
      </c>
      <c r="AH713" s="120">
        <f>'Demand Input VP'!H358</f>
        <v>0</v>
      </c>
      <c r="AI713" s="120">
        <f>'Demand Input VP'!I358</f>
        <v>0</v>
      </c>
      <c r="AJ713" s="120">
        <f>'Demand Input VP'!J358</f>
        <v>0</v>
      </c>
      <c r="AK713" s="120">
        <f>'Demand Input VP'!K358</f>
        <v>0</v>
      </c>
      <c r="AL713" s="120">
        <f>'Demand Input VP'!L358</f>
        <v>0</v>
      </c>
      <c r="AM713" s="120">
        <f>'Demand Input VP'!M358</f>
        <v>0</v>
      </c>
      <c r="AN713" s="120">
        <f>'Demand Input VP'!N358</f>
        <v>0</v>
      </c>
      <c r="AQ713" t="str">
        <f>AQ708</f>
        <v/>
      </c>
    </row>
    <row r="714" spans="1:43" ht="14.25" customHeight="1" x14ac:dyDescent="0.25">
      <c r="A714" s="1"/>
      <c r="B714" s="122"/>
      <c r="C714" s="122"/>
      <c r="D714" s="122"/>
      <c r="E714" s="122"/>
      <c r="F714" s="122"/>
      <c r="G714" s="122"/>
      <c r="H714" s="122"/>
      <c r="I714" s="122"/>
      <c r="J714" s="122"/>
      <c r="K714" s="122"/>
      <c r="L714" s="122"/>
      <c r="M714" s="122"/>
      <c r="N714" s="122"/>
      <c r="O714" s="122"/>
      <c r="P714" s="122"/>
      <c r="Q714" s="122"/>
      <c r="R714" s="122"/>
      <c r="S714" s="122"/>
      <c r="T714" s="122"/>
      <c r="U714" s="122"/>
      <c r="V714" s="122"/>
      <c r="W714" s="123"/>
      <c r="X714" s="116"/>
      <c r="Y714" s="117"/>
      <c r="Z714" s="123"/>
      <c r="AA714" s="112" t="s">
        <v>1171</v>
      </c>
      <c r="AB714" s="113">
        <f>'Demand Input MP'!B359</f>
        <v>0</v>
      </c>
      <c r="AC714" s="112">
        <f>'Demand Input MP'!C359</f>
        <v>0</v>
      </c>
      <c r="AD714" s="112">
        <f>'Demand Input MP'!D359</f>
        <v>0</v>
      </c>
      <c r="AE714" s="112">
        <f>'Demand Input MP'!E359</f>
        <v>0</v>
      </c>
      <c r="AF714" s="112">
        <f>'Demand Input MP'!F359</f>
        <v>0</v>
      </c>
      <c r="AG714" s="112">
        <f>'Demand Input MP'!G359</f>
        <v>0</v>
      </c>
      <c r="AH714" s="112">
        <f>'Demand Input MP'!H359</f>
        <v>0</v>
      </c>
      <c r="AI714" s="112">
        <f>'Demand Input MP'!I359</f>
        <v>0</v>
      </c>
      <c r="AJ714" s="112">
        <f>'Demand Input MP'!J359</f>
        <v>0</v>
      </c>
      <c r="AK714" s="112">
        <f>'Demand Input MP'!K359</f>
        <v>1200</v>
      </c>
      <c r="AL714" s="112">
        <f>'Demand Input MP'!L359</f>
        <v>1200</v>
      </c>
      <c r="AM714" s="112">
        <f>'Demand Input MP'!M359</f>
        <v>1200</v>
      </c>
      <c r="AN714" s="112">
        <f>'Demand Input MP'!N359</f>
        <v>1200</v>
      </c>
      <c r="AQ714" t="str">
        <f>AQ708</f>
        <v/>
      </c>
    </row>
    <row r="715" spans="1:43" ht="14.25" customHeight="1" x14ac:dyDescent="0.25">
      <c r="A715" s="1"/>
      <c r="B715" s="122"/>
      <c r="C715" s="122"/>
      <c r="D715" s="122"/>
      <c r="E715" s="122"/>
      <c r="F715" s="122"/>
      <c r="G715" s="122"/>
      <c r="H715" s="122"/>
      <c r="I715" s="122"/>
      <c r="J715" s="122"/>
      <c r="K715" s="122"/>
      <c r="L715" s="122"/>
      <c r="M715" s="122"/>
      <c r="N715" s="122"/>
      <c r="O715" s="122"/>
      <c r="P715" s="122"/>
      <c r="Q715" s="122"/>
      <c r="R715" s="122"/>
      <c r="S715" s="122"/>
      <c r="T715" s="122"/>
      <c r="U715" s="122"/>
      <c r="V715" s="124" t="s">
        <v>91</v>
      </c>
      <c r="W715" s="125">
        <f>IFERROR(IF(SUM('Run Rate History'!E74:AD74)&gt;0,(SUMPRODUCT((B710:AA710&gt;=PERCENTILE(B710:AA710,0.1))*(B710:AA710&lt;=PERCENTILE(B710:AA710,0.9))*B710:AA710)+SUMPRODUCT(('Run Rate History'!E74:AD74&gt;=PERCENTILE(B710:AA710,0.1))*('Run Rate History'!E74:AD74&lt;=PERCENTILE(B710:AA710,0.9))*'Run Rate History'!E74:AD74))/(SUMPRODUCT((B710:AA710&gt;=PERCENTILE(B710:AA710,0.1))*(B710:AA710&lt;=PERCENTILE(B710:AA710,0.9))*1)+SUMPRODUCT(('Run Rate History'!E74:AD74&gt;=PERCENTILE(B710:AA710,0.1))*('Run Rate History'!E74:AD74&lt;=PERCENTILE(B710:AA710,0.9))*1)),TRIMMEAN(B710:AA710,0.15)),0)</f>
        <v>866.06976744186045</v>
      </c>
      <c r="X715" s="126" t="s">
        <v>1172</v>
      </c>
      <c r="Y715" s="127">
        <f>SUM(B710:AA710)/26</f>
        <v>893.46153846153845</v>
      </c>
      <c r="Z715" s="128"/>
      <c r="AA715" s="112" t="s">
        <v>1173</v>
      </c>
      <c r="AB715" s="113">
        <f>'Demand Input MP'!B358</f>
        <v>0</v>
      </c>
      <c r="AC715" s="112">
        <f>'Demand Input MP'!C358</f>
        <v>0</v>
      </c>
      <c r="AD715" s="112">
        <f>'Demand Input MP'!D358</f>
        <v>0</v>
      </c>
      <c r="AE715" s="112">
        <f>'Demand Input MP'!E358</f>
        <v>0</v>
      </c>
      <c r="AF715" s="112">
        <f>'Demand Input MP'!F358</f>
        <v>0</v>
      </c>
      <c r="AG715" s="112">
        <f>'Demand Input MP'!G358</f>
        <v>0</v>
      </c>
      <c r="AH715" s="112">
        <f>'Demand Input MP'!H358</f>
        <v>0</v>
      </c>
      <c r="AI715" s="112">
        <f>'Demand Input MP'!I358</f>
        <v>0</v>
      </c>
      <c r="AJ715" s="112">
        <f>'Demand Input MP'!J358</f>
        <v>0</v>
      </c>
      <c r="AK715" s="112">
        <f>'Demand Input MP'!K358</f>
        <v>0</v>
      </c>
      <c r="AL715" s="112">
        <f>'Demand Input MP'!L358</f>
        <v>0</v>
      </c>
      <c r="AM715" s="112">
        <f>'Demand Input MP'!M358</f>
        <v>0</v>
      </c>
      <c r="AN715" s="112">
        <f>'Demand Input MP'!N358</f>
        <v>0</v>
      </c>
      <c r="AQ715" t="str">
        <f>AQ708</f>
        <v/>
      </c>
    </row>
    <row r="716" spans="1:43" ht="14.25" customHeight="1" x14ac:dyDescent="0.25">
      <c r="A716" s="1"/>
      <c r="B716" s="122"/>
      <c r="C716" s="122"/>
      <c r="D716" s="122"/>
      <c r="E716" s="122"/>
      <c r="F716" s="122"/>
      <c r="G716" s="122"/>
      <c r="H716" s="122"/>
      <c r="I716" s="122"/>
      <c r="J716" s="122"/>
      <c r="K716" s="122"/>
      <c r="L716" s="122"/>
      <c r="M716" s="122"/>
      <c r="N716" s="122"/>
      <c r="O716" s="122"/>
      <c r="P716" s="122"/>
      <c r="Q716" s="122"/>
      <c r="R716" s="122"/>
      <c r="S716" s="122"/>
      <c r="T716" s="122"/>
      <c r="U716" s="122"/>
      <c r="V716" s="124" t="s">
        <v>94</v>
      </c>
      <c r="W716" s="125">
        <f>IFERROR((1*MIN(MAX(X710,0.5*IF(SUM('Run Rate History'!E74:AD74)&gt;0,(MEDIAN(IF(B710:AA710&gt;0,B710:AA710))+MEDIAN(IF('Run Rate History'!E74:AD74&gt;0,'Run Rate History'!E74:AD74)))/2,MEDIAN(IF(B710:AA710&gt;0,B710:AA710)))),2*IF(SUM('Run Rate History'!E74:AD74)&gt;0,(MEDIAN(IF(B710:AA710&gt;0,B710:AA710))+MEDIAN(IF('Run Rate History'!E74:AD74&gt;0,'Run Rate History'!E74:AD74)))/2,MEDIAN(IF(B710:AA710&gt;0,B710:AA710))))+2*MIN(MAX(Y710,0.5*IF(SUM('Run Rate History'!E74:AD74)&gt;0,(MEDIAN(IF(B710:AA710&gt;0,B710:AA710))+MEDIAN(IF('Run Rate History'!E74:AD74&gt;0,'Run Rate History'!E74:AD74)))/2,MEDIAN(IF(B710:AA710&gt;0,B710:AA710)))),2*IF(SUM('Run Rate History'!E74:AD74)&gt;0,(MEDIAN(IF(B710:AA710&gt;0,B710:AA710))+MEDIAN(IF('Run Rate History'!E74:AD74&gt;0,'Run Rate History'!E74:AD74)))/2,MEDIAN(IF(B710:AA710&gt;0,B710:AA710))))+3*MIN(MAX(Z710,0.5*IF(SUM('Run Rate History'!E74:AD74)&gt;0,(MEDIAN(IF(B710:AA710&gt;0,B710:AA710))+MEDIAN(IF('Run Rate History'!E74:AD74&gt;0,'Run Rate History'!E74:AD74)))/2,MEDIAN(IF(B710:AA710&gt;0,B710:AA710)))),2*IF(SUM('Run Rate History'!E74:AD74)&gt;0,(MEDIAN(IF(B710:AA710&gt;0,B710:AA710))+MEDIAN(IF('Run Rate History'!E74:AD74&gt;0,'Run Rate History'!E74:AD74)))/2,MEDIAN(IF(B710:AA710&gt;0,B710:AA710))))+4*MIN(MAX(AA710,0.5*IF(SUM('Run Rate History'!E74:AD74)&gt;0,(MEDIAN(IF(B710:AA710&gt;0,B710:AA710))+MEDIAN(IF('Run Rate History'!E74:AD74&gt;0,'Run Rate History'!E74:AD74)))/2,MEDIAN(IF(B710:AA710&gt;0,B710:AA710)))),2*IF(SUM('Run Rate History'!E74:AD74)&gt;0,(MEDIAN(IF(B710:AA710&gt;0,B710:AA710))+MEDIAN(IF('Run Rate History'!E74:AD74&gt;0,'Run Rate History'!E74:AD74)))/2,MEDIAN(IF(B710:AA710&gt;0,B710:AA710)))))/10,0)</f>
        <v>1149.4000000000001</v>
      </c>
      <c r="X716" s="129" t="s">
        <v>1174</v>
      </c>
      <c r="Y716" s="130">
        <f>IFERROR(VLOOKUP(A708,'Stanje zaliha'!A:E,5,FALSE()),0)</f>
        <v>10710</v>
      </c>
      <c r="Z716" s="131"/>
      <c r="AA716" s="113" t="s">
        <v>1175</v>
      </c>
      <c r="AB716" s="118">
        <f t="shared" ref="AB716:AN716" si="140">SUM(AB712:AB715)</f>
        <v>0</v>
      </c>
      <c r="AC716" s="118">
        <f t="shared" si="140"/>
        <v>0</v>
      </c>
      <c r="AD716" s="118">
        <f t="shared" si="140"/>
        <v>0</v>
      </c>
      <c r="AE716" s="118">
        <f t="shared" si="140"/>
        <v>0</v>
      </c>
      <c r="AF716" s="118">
        <f t="shared" si="140"/>
        <v>0</v>
      </c>
      <c r="AG716" s="118">
        <f t="shared" si="140"/>
        <v>0</v>
      </c>
      <c r="AH716" s="118">
        <f t="shared" si="140"/>
        <v>0</v>
      </c>
      <c r="AI716" s="118">
        <f t="shared" si="140"/>
        <v>0</v>
      </c>
      <c r="AJ716" s="118">
        <f t="shared" si="140"/>
        <v>0</v>
      </c>
      <c r="AK716" s="118">
        <f t="shared" si="140"/>
        <v>1200</v>
      </c>
      <c r="AL716" s="118">
        <f t="shared" si="140"/>
        <v>1200</v>
      </c>
      <c r="AM716" s="118">
        <f t="shared" si="140"/>
        <v>1200</v>
      </c>
      <c r="AN716" s="118">
        <f t="shared" si="140"/>
        <v>1200</v>
      </c>
      <c r="AQ716" t="str">
        <f>AQ708</f>
        <v/>
      </c>
    </row>
    <row r="717" spans="1:43" ht="14.25" customHeight="1" x14ac:dyDescent="0.25">
      <c r="A717" s="1"/>
      <c r="B717" s="122"/>
      <c r="C717" s="122"/>
      <c r="D717" s="122"/>
      <c r="E717" s="122"/>
      <c r="F717" s="122"/>
      <c r="G717" s="122"/>
      <c r="H717" s="122"/>
      <c r="I717" s="122"/>
      <c r="J717" s="122"/>
      <c r="K717" s="122"/>
      <c r="L717" s="122"/>
      <c r="M717" s="122"/>
      <c r="N717" s="122"/>
      <c r="O717" s="122"/>
      <c r="P717" s="122"/>
      <c r="Q717" s="122"/>
      <c r="R717" s="122"/>
      <c r="S717" s="122"/>
      <c r="T717" s="122"/>
      <c r="U717" s="122"/>
      <c r="V717" s="124" t="s">
        <v>95</v>
      </c>
      <c r="W717" s="125">
        <f>IFERROR(0.6*W716+0.4*W715,0)</f>
        <v>1036.0679069767443</v>
      </c>
      <c r="X717" s="132" t="s">
        <v>1176</v>
      </c>
      <c r="Y717" s="133">
        <f>IFERROR(SUMIF('Popis poslanih narudžbi'!A:A,A708,'Popis poslanih narudžbi'!C:C),0)</f>
        <v>40000</v>
      </c>
      <c r="Z717" s="131"/>
      <c r="AA717" s="134" t="s">
        <v>1177</v>
      </c>
      <c r="AB717" s="118">
        <f t="shared" ref="AB717:AN717" si="141">AB710+AB716</f>
        <v>1151</v>
      </c>
      <c r="AC717" s="118">
        <f t="shared" si="141"/>
        <v>1185</v>
      </c>
      <c r="AD717" s="118">
        <f t="shared" si="141"/>
        <v>1214</v>
      </c>
      <c r="AE717" s="118">
        <f t="shared" si="141"/>
        <v>1239</v>
      </c>
      <c r="AF717" s="118">
        <f t="shared" si="141"/>
        <v>1260</v>
      </c>
      <c r="AG717" s="118">
        <f t="shared" si="141"/>
        <v>1278</v>
      </c>
      <c r="AH717" s="118">
        <f t="shared" si="141"/>
        <v>1293</v>
      </c>
      <c r="AI717" s="118">
        <f t="shared" si="141"/>
        <v>1306</v>
      </c>
      <c r="AJ717" s="118">
        <f t="shared" si="141"/>
        <v>1317</v>
      </c>
      <c r="AK717" s="118">
        <f t="shared" si="141"/>
        <v>2394</v>
      </c>
      <c r="AL717" s="118">
        <f t="shared" si="141"/>
        <v>2401</v>
      </c>
      <c r="AM717" s="118">
        <f t="shared" si="141"/>
        <v>2407</v>
      </c>
      <c r="AN717" s="118">
        <f t="shared" si="141"/>
        <v>2412</v>
      </c>
      <c r="AQ717" t="str">
        <f>AQ708</f>
        <v/>
      </c>
    </row>
    <row r="718" spans="1:43" ht="14.25" customHeight="1" x14ac:dyDescent="0.25">
      <c r="A718" s="107" t="str">
        <f>'Run Rate'!A75</f>
        <v>POL12750</v>
      </c>
      <c r="B718" s="135" t="str">
        <f>'Run Rate'!B75</f>
        <v>Polleo Premium HydroX Whey 454g Vanilla Gourmet</v>
      </c>
      <c r="C718" s="135" t="str">
        <f>'Run Rate'!C75</f>
        <v>PROTEINI</v>
      </c>
      <c r="D718" s="135" t="str">
        <f>'Run Rate'!D75</f>
        <v>01 GOLD</v>
      </c>
      <c r="E718" s="122"/>
      <c r="F718" s="122"/>
      <c r="G718" s="122"/>
      <c r="H718" s="122"/>
      <c r="I718" s="122"/>
      <c r="J718" s="122"/>
      <c r="K718" s="122"/>
      <c r="L718" s="122"/>
      <c r="M718" s="122"/>
      <c r="N718" s="122"/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  <c r="AA718" s="122"/>
      <c r="AB718" s="122"/>
      <c r="AC718" s="122"/>
      <c r="AD718" s="122"/>
      <c r="AE718" s="122"/>
      <c r="AF718" s="122"/>
      <c r="AG718" s="122"/>
      <c r="AH718" s="122"/>
      <c r="AI718" s="122"/>
      <c r="AJ718" s="122"/>
      <c r="AK718" s="122"/>
      <c r="AL718" s="122"/>
      <c r="AM718" s="122"/>
      <c r="AN718" s="122"/>
      <c r="AQ718" t="str">
        <f>IF(AND(OR($B$1="ALL",$B$1=C718),OR($E$1="ALL",$E$1=D718),OR($B$2="ALL",$B$2=A718),OR($E$2="ALL",IFERROR(SEARCH($E$2,B718),0)&gt;0)),"MATCH","")</f>
        <v/>
      </c>
    </row>
    <row r="719" spans="1:43" ht="14.25" customHeight="1" x14ac:dyDescent="0.25">
      <c r="A719" s="108" t="s">
        <v>1137</v>
      </c>
      <c r="B719" s="136" t="s">
        <v>1138</v>
      </c>
      <c r="C719" s="136" t="s">
        <v>1139</v>
      </c>
      <c r="D719" s="136" t="s">
        <v>1140</v>
      </c>
      <c r="E719" s="136" t="s">
        <v>1141</v>
      </c>
      <c r="F719" s="136" t="s">
        <v>1142</v>
      </c>
      <c r="G719" s="136" t="s">
        <v>1143</v>
      </c>
      <c r="H719" s="136" t="s">
        <v>1144</v>
      </c>
      <c r="I719" s="136" t="s">
        <v>1145</v>
      </c>
      <c r="J719" s="136" t="s">
        <v>1146</v>
      </c>
      <c r="K719" s="136" t="s">
        <v>1147</v>
      </c>
      <c r="L719" s="136" t="s">
        <v>1148</v>
      </c>
      <c r="M719" s="136" t="s">
        <v>1149</v>
      </c>
      <c r="N719" s="136" t="s">
        <v>1150</v>
      </c>
      <c r="O719" s="136" t="s">
        <v>1151</v>
      </c>
      <c r="P719" s="136" t="s">
        <v>1152</v>
      </c>
      <c r="Q719" s="136" t="s">
        <v>1153</v>
      </c>
      <c r="R719" s="136" t="s">
        <v>1154</v>
      </c>
      <c r="S719" s="136" t="s">
        <v>1155</v>
      </c>
      <c r="T719" s="136" t="s">
        <v>1156</v>
      </c>
      <c r="U719" s="136" t="s">
        <v>1157</v>
      </c>
      <c r="V719" s="136" t="s">
        <v>1158</v>
      </c>
      <c r="W719" s="136" t="s">
        <v>1159</v>
      </c>
      <c r="X719" s="136" t="s">
        <v>1160</v>
      </c>
      <c r="Y719" s="136" t="s">
        <v>1161</v>
      </c>
      <c r="Z719" s="136" t="s">
        <v>1162</v>
      </c>
      <c r="AA719" s="136" t="s">
        <v>1163</v>
      </c>
      <c r="AB719" s="137" t="s">
        <v>156</v>
      </c>
      <c r="AC719" s="137" t="s">
        <v>157</v>
      </c>
      <c r="AD719" s="137" t="s">
        <v>158</v>
      </c>
      <c r="AE719" s="137" t="s">
        <v>139</v>
      </c>
      <c r="AF719" s="138" t="s">
        <v>140</v>
      </c>
      <c r="AG719" s="138" t="s">
        <v>141</v>
      </c>
      <c r="AH719" s="138" t="s">
        <v>142</v>
      </c>
      <c r="AI719" s="138" t="s">
        <v>143</v>
      </c>
      <c r="AJ719" s="139" t="s">
        <v>144</v>
      </c>
      <c r="AK719" s="139" t="s">
        <v>145</v>
      </c>
      <c r="AL719" s="139" t="s">
        <v>146</v>
      </c>
      <c r="AM719" s="140" t="s">
        <v>147</v>
      </c>
      <c r="AN719" s="140" t="s">
        <v>148</v>
      </c>
      <c r="AQ719" t="str">
        <f>AQ718</f>
        <v/>
      </c>
    </row>
    <row r="720" spans="1:43" ht="14.25" customHeight="1" x14ac:dyDescent="0.25">
      <c r="A720" s="99" t="s">
        <v>1164</v>
      </c>
      <c r="B720" s="112">
        <f>'Run Rate'!E75</f>
        <v>7</v>
      </c>
      <c r="C720" s="112">
        <f>'Run Rate'!F75</f>
        <v>1</v>
      </c>
      <c r="D720" s="112">
        <f>'Run Rate'!G75</f>
        <v>4</v>
      </c>
      <c r="E720" s="112">
        <f>'Run Rate'!H75</f>
        <v>5</v>
      </c>
      <c r="F720" s="112">
        <f>'Run Rate'!I75</f>
        <v>2</v>
      </c>
      <c r="G720" s="112">
        <f>'Run Rate'!J75</f>
        <v>4</v>
      </c>
      <c r="H720" s="112">
        <f>'Run Rate'!K75</f>
        <v>0</v>
      </c>
      <c r="I720" s="112">
        <f>'Run Rate'!L75</f>
        <v>0</v>
      </c>
      <c r="J720" s="112">
        <f>'Run Rate'!M75</f>
        <v>1</v>
      </c>
      <c r="K720" s="112">
        <f>'Run Rate'!N75</f>
        <v>20</v>
      </c>
      <c r="L720" s="112">
        <f>'Run Rate'!O75</f>
        <v>55</v>
      </c>
      <c r="M720" s="112">
        <f>'Run Rate'!P75</f>
        <v>82</v>
      </c>
      <c r="N720" s="112">
        <f>'Run Rate'!Q75</f>
        <v>48</v>
      </c>
      <c r="O720" s="112">
        <f>'Run Rate'!R75</f>
        <v>29</v>
      </c>
      <c r="P720" s="112">
        <f>'Run Rate'!S75</f>
        <v>17</v>
      </c>
      <c r="Q720" s="112">
        <f>'Run Rate'!T75</f>
        <v>27</v>
      </c>
      <c r="R720" s="112">
        <f>'Run Rate'!U75</f>
        <v>31</v>
      </c>
      <c r="S720" s="112">
        <f>'Run Rate'!V75</f>
        <v>39</v>
      </c>
      <c r="T720" s="112">
        <f>'Run Rate'!W75</f>
        <v>29</v>
      </c>
      <c r="U720" s="112">
        <f>'Run Rate'!X75</f>
        <v>49</v>
      </c>
      <c r="V720" s="112">
        <f>'Run Rate'!Y75</f>
        <v>59</v>
      </c>
      <c r="W720" s="112">
        <f>'Run Rate'!Z75</f>
        <v>68</v>
      </c>
      <c r="X720" s="112">
        <f>'Run Rate'!AA75</f>
        <v>58</v>
      </c>
      <c r="Y720" s="112">
        <f>'Run Rate'!AB75</f>
        <v>299</v>
      </c>
      <c r="Z720" s="112">
        <f>'Run Rate'!AC75</f>
        <v>67</v>
      </c>
      <c r="AA720" s="112">
        <f>'Run Rate'!AD75</f>
        <v>148</v>
      </c>
      <c r="AB720" s="113">
        <v>138</v>
      </c>
      <c r="AC720" s="112">
        <v>144</v>
      </c>
      <c r="AD720" s="112">
        <v>150</v>
      </c>
      <c r="AE720" s="112">
        <v>155</v>
      </c>
      <c r="AF720" s="112">
        <v>159</v>
      </c>
      <c r="AG720" s="112">
        <v>162</v>
      </c>
      <c r="AH720" s="112">
        <v>165</v>
      </c>
      <c r="AI720" s="112">
        <v>168</v>
      </c>
      <c r="AJ720" s="112">
        <v>170</v>
      </c>
      <c r="AK720" s="112">
        <v>191</v>
      </c>
      <c r="AL720" s="112">
        <v>193</v>
      </c>
      <c r="AM720" s="112">
        <v>175</v>
      </c>
      <c r="AN720" s="112">
        <v>176</v>
      </c>
      <c r="AQ720" t="str">
        <f>AQ718</f>
        <v/>
      </c>
    </row>
    <row r="721" spans="1:43" ht="14.25" customHeight="1" x14ac:dyDescent="0.25">
      <c r="A721" s="99" t="s">
        <v>1165</v>
      </c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5"/>
      <c r="X721" s="115"/>
      <c r="Y721" s="115"/>
      <c r="Z721" s="115"/>
      <c r="AA721" s="112" t="s">
        <v>1166</v>
      </c>
      <c r="AB721" s="113"/>
      <c r="AC721" s="112"/>
      <c r="AD721" s="112"/>
      <c r="AE721" s="112"/>
      <c r="AF721" s="112"/>
      <c r="AG721" s="112"/>
      <c r="AH721" s="112"/>
      <c r="AI721" s="112"/>
      <c r="AJ721" s="112"/>
      <c r="AK721" s="112"/>
      <c r="AL721" s="112"/>
      <c r="AM721" s="112"/>
      <c r="AN721" s="112"/>
      <c r="AQ721" t="str">
        <f>AQ718</f>
        <v/>
      </c>
    </row>
    <row r="722" spans="1:43" ht="14.25" customHeight="1" x14ac:dyDescent="0.25">
      <c r="A722" s="99" t="s">
        <v>1167</v>
      </c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5"/>
      <c r="X722" s="116"/>
      <c r="Y722" s="117"/>
      <c r="Z722" s="115"/>
      <c r="AA722" s="112" t="s">
        <v>1168</v>
      </c>
      <c r="AB722" s="113">
        <f>'Demand Input VP'!B364</f>
        <v>0</v>
      </c>
      <c r="AC722" s="112">
        <f>'Demand Input VP'!C364</f>
        <v>0</v>
      </c>
      <c r="AD722" s="112">
        <f>'Demand Input VP'!D364</f>
        <v>0</v>
      </c>
      <c r="AE722" s="112">
        <f>'Demand Input VP'!E364</f>
        <v>0</v>
      </c>
      <c r="AF722" s="112">
        <f>'Demand Input VP'!F364</f>
        <v>0</v>
      </c>
      <c r="AG722" s="112">
        <f>'Demand Input VP'!G364</f>
        <v>180</v>
      </c>
      <c r="AH722" s="112">
        <f>'Demand Input VP'!H364</f>
        <v>180</v>
      </c>
      <c r="AI722" s="112">
        <f>'Demand Input VP'!I364</f>
        <v>180</v>
      </c>
      <c r="AJ722" s="112">
        <f>'Demand Input VP'!J364</f>
        <v>180</v>
      </c>
      <c r="AK722" s="112">
        <f>'Demand Input VP'!K364</f>
        <v>0</v>
      </c>
      <c r="AL722" s="112">
        <f>'Demand Input VP'!L364</f>
        <v>0</v>
      </c>
      <c r="AM722" s="112">
        <f>'Demand Input VP'!M364</f>
        <v>0</v>
      </c>
      <c r="AN722" s="112">
        <f>'Demand Input VP'!N364</f>
        <v>0</v>
      </c>
      <c r="AQ722" t="str">
        <f>AQ718</f>
        <v/>
      </c>
    </row>
    <row r="723" spans="1:43" ht="14.25" customHeight="1" x14ac:dyDescent="0.25">
      <c r="A723" s="99" t="s">
        <v>1169</v>
      </c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5"/>
      <c r="X723" s="116"/>
      <c r="Y723" s="117"/>
      <c r="Z723" s="119"/>
      <c r="AA723" s="120" t="s">
        <v>1170</v>
      </c>
      <c r="AB723" s="121">
        <f>'Demand Input VP'!B363</f>
        <v>0</v>
      </c>
      <c r="AC723" s="120">
        <f>'Demand Input VP'!C363</f>
        <v>0</v>
      </c>
      <c r="AD723" s="120">
        <f>'Demand Input VP'!D363</f>
        <v>0</v>
      </c>
      <c r="AE723" s="120">
        <f>'Demand Input VP'!E363</f>
        <v>0</v>
      </c>
      <c r="AF723" s="120">
        <f>'Demand Input VP'!F363</f>
        <v>0</v>
      </c>
      <c r="AG723" s="120">
        <f>'Demand Input VP'!G363</f>
        <v>0</v>
      </c>
      <c r="AH723" s="120">
        <f>'Demand Input VP'!H363</f>
        <v>0</v>
      </c>
      <c r="AI723" s="120">
        <f>'Demand Input VP'!I363</f>
        <v>0</v>
      </c>
      <c r="AJ723" s="120">
        <f>'Demand Input VP'!J363</f>
        <v>0</v>
      </c>
      <c r="AK723" s="120">
        <f>'Demand Input VP'!K363</f>
        <v>0</v>
      </c>
      <c r="AL723" s="120">
        <f>'Demand Input VP'!L363</f>
        <v>0</v>
      </c>
      <c r="AM723" s="120">
        <f>'Demand Input VP'!M363</f>
        <v>18</v>
      </c>
      <c r="AN723" s="120">
        <f>'Demand Input VP'!N363</f>
        <v>18</v>
      </c>
      <c r="AQ723" t="str">
        <f>AQ718</f>
        <v/>
      </c>
    </row>
    <row r="724" spans="1:43" ht="14.25" customHeight="1" x14ac:dyDescent="0.25">
      <c r="A724" s="1"/>
      <c r="B724" s="122"/>
      <c r="C724" s="122"/>
      <c r="D724" s="122"/>
      <c r="E724" s="122"/>
      <c r="F724" s="122"/>
      <c r="G724" s="122"/>
      <c r="H724" s="122"/>
      <c r="I724" s="122"/>
      <c r="J724" s="122"/>
      <c r="K724" s="122"/>
      <c r="L724" s="122"/>
      <c r="M724" s="122"/>
      <c r="N724" s="122"/>
      <c r="O724" s="122"/>
      <c r="P724" s="122"/>
      <c r="Q724" s="122"/>
      <c r="R724" s="122"/>
      <c r="S724" s="122"/>
      <c r="T724" s="122"/>
      <c r="U724" s="122"/>
      <c r="V724" s="122"/>
      <c r="W724" s="123"/>
      <c r="X724" s="116"/>
      <c r="Y724" s="117"/>
      <c r="Z724" s="123"/>
      <c r="AA724" s="112" t="s">
        <v>1171</v>
      </c>
      <c r="AB724" s="113">
        <f>'Demand Input MP'!B364</f>
        <v>180</v>
      </c>
      <c r="AC724" s="112">
        <f>'Demand Input MP'!C364</f>
        <v>260</v>
      </c>
      <c r="AD724" s="112">
        <f>'Demand Input MP'!D364</f>
        <v>260</v>
      </c>
      <c r="AE724" s="112">
        <f>'Demand Input MP'!E364</f>
        <v>260</v>
      </c>
      <c r="AF724" s="112">
        <f>'Demand Input MP'!F364</f>
        <v>260</v>
      </c>
      <c r="AG724" s="112">
        <f>'Demand Input MP'!G364</f>
        <v>0</v>
      </c>
      <c r="AH724" s="112">
        <f>'Demand Input MP'!H364</f>
        <v>0</v>
      </c>
      <c r="AI724" s="112">
        <f>'Demand Input MP'!I364</f>
        <v>0</v>
      </c>
      <c r="AJ724" s="112">
        <f>'Demand Input MP'!J364</f>
        <v>0</v>
      </c>
      <c r="AK724" s="112">
        <f>'Demand Input MP'!K364</f>
        <v>0</v>
      </c>
      <c r="AL724" s="112">
        <f>'Demand Input MP'!L364</f>
        <v>0</v>
      </c>
      <c r="AM724" s="112">
        <f>'Demand Input MP'!M364</f>
        <v>0</v>
      </c>
      <c r="AN724" s="112">
        <f>'Demand Input MP'!N364</f>
        <v>0</v>
      </c>
      <c r="AQ724" t="str">
        <f>AQ718</f>
        <v/>
      </c>
    </row>
    <row r="725" spans="1:43" ht="14.25" customHeight="1" x14ac:dyDescent="0.25">
      <c r="A725" s="1"/>
      <c r="B725" s="122"/>
      <c r="C725" s="122"/>
      <c r="D725" s="122"/>
      <c r="E725" s="122"/>
      <c r="F725" s="122"/>
      <c r="G725" s="122"/>
      <c r="H725" s="122"/>
      <c r="I725" s="122"/>
      <c r="J725" s="122"/>
      <c r="K725" s="122"/>
      <c r="L725" s="122"/>
      <c r="M725" s="122"/>
      <c r="N725" s="122"/>
      <c r="O725" s="122"/>
      <c r="P725" s="122"/>
      <c r="Q725" s="122"/>
      <c r="R725" s="122"/>
      <c r="S725" s="122"/>
      <c r="T725" s="122"/>
      <c r="U725" s="122"/>
      <c r="V725" s="124" t="s">
        <v>91</v>
      </c>
      <c r="W725" s="125">
        <f>IFERROR(IF(SUM('Run Rate History'!E75:AD75)&gt;0,(SUMPRODUCT((B720:AA720&gt;=PERCENTILE(B720:AA720,0.1))*(B720:AA720&lt;=PERCENTILE(B720:AA720,0.9))*B720:AA720)+SUMPRODUCT(('Run Rate History'!E75:AD75&gt;=PERCENTILE(B720:AA720,0.1))*('Run Rate History'!E75:AD75&lt;=PERCENTILE(B720:AA720,0.9))*'Run Rate History'!E75:AD75))/(SUMPRODUCT((B720:AA720&gt;=PERCENTILE(B720:AA720,0.1))*(B720:AA720&lt;=PERCENTILE(B720:AA720,0.9))*1)+SUMPRODUCT(('Run Rate History'!E75:AD75&gt;=PERCENTILE(B720:AA720,0.1))*('Run Rate History'!E75:AD75&lt;=PERCENTILE(B720:AA720,0.9))*1)),TRIMMEAN(B720:AA720,0.15)),0)</f>
        <v>37.108108108108105</v>
      </c>
      <c r="X725" s="126" t="s">
        <v>1172</v>
      </c>
      <c r="Y725" s="127">
        <f>SUM(B720:AA720)/26</f>
        <v>44.192307692307693</v>
      </c>
      <c r="Z725" s="128"/>
      <c r="AA725" s="112" t="s">
        <v>1173</v>
      </c>
      <c r="AB725" s="113">
        <f>'Demand Input MP'!B363</f>
        <v>0</v>
      </c>
      <c r="AC725" s="112">
        <f>'Demand Input MP'!C363</f>
        <v>0</v>
      </c>
      <c r="AD725" s="112">
        <f>'Demand Input MP'!D363</f>
        <v>0</v>
      </c>
      <c r="AE725" s="112">
        <f>'Demand Input MP'!E363</f>
        <v>0</v>
      </c>
      <c r="AF725" s="112">
        <f>'Demand Input MP'!F363</f>
        <v>0</v>
      </c>
      <c r="AG725" s="112">
        <f>'Demand Input MP'!G363</f>
        <v>0</v>
      </c>
      <c r="AH725" s="112">
        <f>'Demand Input MP'!H363</f>
        <v>0</v>
      </c>
      <c r="AI725" s="112">
        <f>'Demand Input MP'!I363</f>
        <v>0</v>
      </c>
      <c r="AJ725" s="112">
        <f>'Demand Input MP'!J363</f>
        <v>0</v>
      </c>
      <c r="AK725" s="112">
        <f>'Demand Input MP'!K363</f>
        <v>0</v>
      </c>
      <c r="AL725" s="112">
        <f>'Demand Input MP'!L363</f>
        <v>0</v>
      </c>
      <c r="AM725" s="112">
        <f>'Demand Input MP'!M363</f>
        <v>0</v>
      </c>
      <c r="AN725" s="112">
        <f>'Demand Input MP'!N363</f>
        <v>0</v>
      </c>
      <c r="AQ725" t="str">
        <f>AQ718</f>
        <v/>
      </c>
    </row>
    <row r="726" spans="1:43" ht="14.25" customHeight="1" x14ac:dyDescent="0.25">
      <c r="A726" s="1"/>
      <c r="B726" s="122"/>
      <c r="C726" s="122"/>
      <c r="D726" s="122"/>
      <c r="E726" s="122"/>
      <c r="F726" s="122"/>
      <c r="G726" s="122"/>
      <c r="H726" s="122"/>
      <c r="I726" s="122"/>
      <c r="J726" s="122"/>
      <c r="K726" s="122"/>
      <c r="L726" s="122"/>
      <c r="M726" s="122"/>
      <c r="N726" s="122"/>
      <c r="O726" s="122"/>
      <c r="P726" s="122"/>
      <c r="Q726" s="122"/>
      <c r="R726" s="122"/>
      <c r="S726" s="122"/>
      <c r="T726" s="122"/>
      <c r="U726" s="122"/>
      <c r="V726" s="124" t="s">
        <v>94</v>
      </c>
      <c r="W726" s="125">
        <f>IFERROR((1*MIN(MAX(X720,0.5*IF(SUM('Run Rate History'!E75:AD75)&gt;0,(MEDIAN(IF(B720:AA720&gt;0,B720:AA720))+MEDIAN(IF('Run Rate History'!E75:AD75&gt;0,'Run Rate History'!E75:AD75)))/2,MEDIAN(IF(B720:AA720&gt;0,B720:AA720)))),2*IF(SUM('Run Rate History'!E75:AD75)&gt;0,(MEDIAN(IF(B720:AA720&gt;0,B720:AA720))+MEDIAN(IF('Run Rate History'!E75:AD75&gt;0,'Run Rate History'!E75:AD75)))/2,MEDIAN(IF(B720:AA720&gt;0,B720:AA720))))+2*MIN(MAX(Y720,0.5*IF(SUM('Run Rate History'!E75:AD75)&gt;0,(MEDIAN(IF(B720:AA720&gt;0,B720:AA720))+MEDIAN(IF('Run Rate History'!E75:AD75&gt;0,'Run Rate History'!E75:AD75)))/2,MEDIAN(IF(B720:AA720&gt;0,B720:AA720)))),2*IF(SUM('Run Rate History'!E75:AD75)&gt;0,(MEDIAN(IF(B720:AA720&gt;0,B720:AA720))+MEDIAN(IF('Run Rate History'!E75:AD75&gt;0,'Run Rate History'!E75:AD75)))/2,MEDIAN(IF(B720:AA720&gt;0,B720:AA720))))+3*MIN(MAX(Z720,0.5*IF(SUM('Run Rate History'!E75:AD75)&gt;0,(MEDIAN(IF(B720:AA720&gt;0,B720:AA720))+MEDIAN(IF('Run Rate History'!E75:AD75&gt;0,'Run Rate History'!E75:AD75)))/2,MEDIAN(IF(B720:AA720&gt;0,B720:AA720)))),2*IF(SUM('Run Rate History'!E75:AD75)&gt;0,(MEDIAN(IF(B720:AA720&gt;0,B720:AA720))+MEDIAN(IF('Run Rate History'!E75:AD75&gt;0,'Run Rate History'!E75:AD75)))/2,MEDIAN(IF(B720:AA720&gt;0,B720:AA720))))+4*MIN(MAX(AA720,0.5*IF(SUM('Run Rate History'!E75:AD75)&gt;0,(MEDIAN(IF(B720:AA720&gt;0,B720:AA720))+MEDIAN(IF('Run Rate History'!E75:AD75&gt;0,'Run Rate History'!E75:AD75)))/2,MEDIAN(IF(B720:AA720&gt;0,B720:AA720)))),2*IF(SUM('Run Rate History'!E75:AD75)&gt;0,(MEDIAN(IF(B720:AA720&gt;0,B720:AA720))+MEDIAN(IF('Run Rate History'!E75:AD75&gt;0,'Run Rate History'!E75:AD75)))/2,MEDIAN(IF(B720:AA720&gt;0,B720:AA720)))))/10,0)</f>
        <v>81.7</v>
      </c>
      <c r="X726" s="129" t="s">
        <v>1174</v>
      </c>
      <c r="Y726" s="130">
        <f>IFERROR(VLOOKUP(A718,'Stanje zaliha'!A:E,5,FALSE()),0)</f>
        <v>1210</v>
      </c>
      <c r="Z726" s="131"/>
      <c r="AA726" s="113" t="s">
        <v>1175</v>
      </c>
      <c r="AB726" s="118">
        <f t="shared" ref="AB726:AN726" si="142">SUM(AB722:AB725)</f>
        <v>180</v>
      </c>
      <c r="AC726" s="118">
        <f t="shared" si="142"/>
        <v>260</v>
      </c>
      <c r="AD726" s="118">
        <f t="shared" si="142"/>
        <v>260</v>
      </c>
      <c r="AE726" s="118">
        <f t="shared" si="142"/>
        <v>260</v>
      </c>
      <c r="AF726" s="118">
        <f t="shared" si="142"/>
        <v>260</v>
      </c>
      <c r="AG726" s="118">
        <f t="shared" si="142"/>
        <v>180</v>
      </c>
      <c r="AH726" s="118">
        <f t="shared" si="142"/>
        <v>180</v>
      </c>
      <c r="AI726" s="118">
        <f t="shared" si="142"/>
        <v>180</v>
      </c>
      <c r="AJ726" s="118">
        <f t="shared" si="142"/>
        <v>180</v>
      </c>
      <c r="AK726" s="118">
        <f t="shared" si="142"/>
        <v>0</v>
      </c>
      <c r="AL726" s="118">
        <f t="shared" si="142"/>
        <v>0</v>
      </c>
      <c r="AM726" s="118">
        <f t="shared" si="142"/>
        <v>18</v>
      </c>
      <c r="AN726" s="118">
        <f t="shared" si="142"/>
        <v>18</v>
      </c>
      <c r="AQ726" t="str">
        <f>AQ718</f>
        <v/>
      </c>
    </row>
    <row r="727" spans="1:43" ht="14.25" customHeight="1" x14ac:dyDescent="0.25">
      <c r="A727" s="1"/>
      <c r="B727" s="122"/>
      <c r="C727" s="122"/>
      <c r="D727" s="122"/>
      <c r="E727" s="122"/>
      <c r="F727" s="122"/>
      <c r="G727" s="122"/>
      <c r="H727" s="122"/>
      <c r="I727" s="122"/>
      <c r="J727" s="122"/>
      <c r="K727" s="122"/>
      <c r="L727" s="122"/>
      <c r="M727" s="122"/>
      <c r="N727" s="122"/>
      <c r="O727" s="122"/>
      <c r="P727" s="122"/>
      <c r="Q727" s="122"/>
      <c r="R727" s="122"/>
      <c r="S727" s="122"/>
      <c r="T727" s="122"/>
      <c r="U727" s="122"/>
      <c r="V727" s="124" t="s">
        <v>95</v>
      </c>
      <c r="W727" s="125">
        <f>IFERROR(0.6*W726+0.4*W725,0)</f>
        <v>63.863243243243247</v>
      </c>
      <c r="X727" s="132" t="s">
        <v>1176</v>
      </c>
      <c r="Y727" s="133">
        <f>IFERROR(SUMIF('Popis poslanih narudžbi'!A:A,A718,'Popis poslanih narudžbi'!C:C),0)</f>
        <v>1431</v>
      </c>
      <c r="Z727" s="131"/>
      <c r="AA727" s="134" t="s">
        <v>1177</v>
      </c>
      <c r="AB727" s="118">
        <f t="shared" ref="AB727:AN727" si="143">AB720+AB726</f>
        <v>318</v>
      </c>
      <c r="AC727" s="118">
        <f t="shared" si="143"/>
        <v>404</v>
      </c>
      <c r="AD727" s="118">
        <f t="shared" si="143"/>
        <v>410</v>
      </c>
      <c r="AE727" s="118">
        <f t="shared" si="143"/>
        <v>415</v>
      </c>
      <c r="AF727" s="118">
        <f t="shared" si="143"/>
        <v>419</v>
      </c>
      <c r="AG727" s="118">
        <f t="shared" si="143"/>
        <v>342</v>
      </c>
      <c r="AH727" s="118">
        <f t="shared" si="143"/>
        <v>345</v>
      </c>
      <c r="AI727" s="118">
        <f t="shared" si="143"/>
        <v>348</v>
      </c>
      <c r="AJ727" s="118">
        <f t="shared" si="143"/>
        <v>350</v>
      </c>
      <c r="AK727" s="118">
        <f t="shared" si="143"/>
        <v>191</v>
      </c>
      <c r="AL727" s="118">
        <f t="shared" si="143"/>
        <v>193</v>
      </c>
      <c r="AM727" s="118">
        <f t="shared" si="143"/>
        <v>193</v>
      </c>
      <c r="AN727" s="118">
        <f t="shared" si="143"/>
        <v>194</v>
      </c>
      <c r="AQ727" t="str">
        <f>AQ718</f>
        <v/>
      </c>
    </row>
    <row r="728" spans="1:43" ht="14.25" customHeight="1" x14ac:dyDescent="0.25">
      <c r="A728" s="107" t="str">
        <f>'Run Rate'!A76</f>
        <v>POL09849</v>
      </c>
      <c r="B728" s="135" t="str">
        <f>'Run Rate'!B76</f>
        <v>Polleo Omega-3 Fish Oil 90 softgels</v>
      </c>
      <c r="C728" s="135" t="str">
        <f>'Run Rate'!C76</f>
        <v>SPORTSKA PREHRANA</v>
      </c>
      <c r="D728" s="135" t="str">
        <f>'Run Rate'!D76</f>
        <v>01 GOLD</v>
      </c>
      <c r="E728" s="122"/>
      <c r="F728" s="122"/>
      <c r="G728" s="122"/>
      <c r="H728" s="122"/>
      <c r="I728" s="122"/>
      <c r="J728" s="122"/>
      <c r="K728" s="122"/>
      <c r="L728" s="122"/>
      <c r="M728" s="122"/>
      <c r="N728" s="122"/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  <c r="AA728" s="122"/>
      <c r="AB728" s="122"/>
      <c r="AC728" s="122"/>
      <c r="AD728" s="122"/>
      <c r="AE728" s="122"/>
      <c r="AF728" s="122"/>
      <c r="AG728" s="122"/>
      <c r="AH728" s="122"/>
      <c r="AI728" s="122"/>
      <c r="AJ728" s="122"/>
      <c r="AK728" s="122"/>
      <c r="AL728" s="122"/>
      <c r="AM728" s="122"/>
      <c r="AN728" s="122"/>
      <c r="AQ728" t="str">
        <f>IF(AND(OR($B$1="ALL",$B$1=C728),OR($E$1="ALL",$E$1=D728),OR($B$2="ALL",$B$2=A728),OR($E$2="ALL",IFERROR(SEARCH($E$2,B728),0)&gt;0)),"MATCH","")</f>
        <v/>
      </c>
    </row>
    <row r="729" spans="1:43" ht="14.25" customHeight="1" x14ac:dyDescent="0.25">
      <c r="A729" s="108" t="s">
        <v>1137</v>
      </c>
      <c r="B729" s="136" t="s">
        <v>1138</v>
      </c>
      <c r="C729" s="136" t="s">
        <v>1139</v>
      </c>
      <c r="D729" s="136" t="s">
        <v>1140</v>
      </c>
      <c r="E729" s="136" t="s">
        <v>1141</v>
      </c>
      <c r="F729" s="136" t="s">
        <v>1142</v>
      </c>
      <c r="G729" s="136" t="s">
        <v>1143</v>
      </c>
      <c r="H729" s="136" t="s">
        <v>1144</v>
      </c>
      <c r="I729" s="136" t="s">
        <v>1145</v>
      </c>
      <c r="J729" s="136" t="s">
        <v>1146</v>
      </c>
      <c r="K729" s="136" t="s">
        <v>1147</v>
      </c>
      <c r="L729" s="136" t="s">
        <v>1148</v>
      </c>
      <c r="M729" s="136" t="s">
        <v>1149</v>
      </c>
      <c r="N729" s="136" t="s">
        <v>1150</v>
      </c>
      <c r="O729" s="136" t="s">
        <v>1151</v>
      </c>
      <c r="P729" s="136" t="s">
        <v>1152</v>
      </c>
      <c r="Q729" s="136" t="s">
        <v>1153</v>
      </c>
      <c r="R729" s="136" t="s">
        <v>1154</v>
      </c>
      <c r="S729" s="136" t="s">
        <v>1155</v>
      </c>
      <c r="T729" s="136" t="s">
        <v>1156</v>
      </c>
      <c r="U729" s="136" t="s">
        <v>1157</v>
      </c>
      <c r="V729" s="136" t="s">
        <v>1158</v>
      </c>
      <c r="W729" s="136" t="s">
        <v>1159</v>
      </c>
      <c r="X729" s="136" t="s">
        <v>1160</v>
      </c>
      <c r="Y729" s="136" t="s">
        <v>1161</v>
      </c>
      <c r="Z729" s="136" t="s">
        <v>1162</v>
      </c>
      <c r="AA729" s="136" t="s">
        <v>1163</v>
      </c>
      <c r="AB729" s="137" t="s">
        <v>156</v>
      </c>
      <c r="AC729" s="137" t="s">
        <v>157</v>
      </c>
      <c r="AD729" s="137" t="s">
        <v>158</v>
      </c>
      <c r="AE729" s="137" t="s">
        <v>139</v>
      </c>
      <c r="AF729" s="138" t="s">
        <v>140</v>
      </c>
      <c r="AG729" s="138" t="s">
        <v>141</v>
      </c>
      <c r="AH729" s="138" t="s">
        <v>142</v>
      </c>
      <c r="AI729" s="138" t="s">
        <v>143</v>
      </c>
      <c r="AJ729" s="139" t="s">
        <v>144</v>
      </c>
      <c r="AK729" s="139" t="s">
        <v>145</v>
      </c>
      <c r="AL729" s="139" t="s">
        <v>146</v>
      </c>
      <c r="AM729" s="140" t="s">
        <v>147</v>
      </c>
      <c r="AN729" s="140" t="s">
        <v>148</v>
      </c>
      <c r="AQ729" t="str">
        <f>AQ728</f>
        <v/>
      </c>
    </row>
    <row r="730" spans="1:43" ht="14.25" customHeight="1" x14ac:dyDescent="0.25">
      <c r="A730" s="99" t="s">
        <v>1164</v>
      </c>
      <c r="B730" s="112">
        <f>'Run Rate'!E76</f>
        <v>132</v>
      </c>
      <c r="C730" s="112">
        <f>'Run Rate'!F76</f>
        <v>139</v>
      </c>
      <c r="D730" s="112">
        <f>'Run Rate'!G76</f>
        <v>158</v>
      </c>
      <c r="E730" s="112">
        <f>'Run Rate'!H76</f>
        <v>155</v>
      </c>
      <c r="F730" s="112">
        <f>'Run Rate'!I76</f>
        <v>146</v>
      </c>
      <c r="G730" s="112">
        <f>'Run Rate'!J76</f>
        <v>103</v>
      </c>
      <c r="H730" s="112">
        <f>'Run Rate'!K76</f>
        <v>154</v>
      </c>
      <c r="I730" s="112">
        <f>'Run Rate'!L76</f>
        <v>135</v>
      </c>
      <c r="J730" s="112">
        <f>'Run Rate'!M76</f>
        <v>170</v>
      </c>
      <c r="K730" s="112">
        <f>'Run Rate'!N76</f>
        <v>94</v>
      </c>
      <c r="L730" s="112">
        <f>'Run Rate'!O76</f>
        <v>88</v>
      </c>
      <c r="M730" s="112">
        <f>'Run Rate'!P76</f>
        <v>134</v>
      </c>
      <c r="N730" s="112">
        <f>'Run Rate'!Q76</f>
        <v>116</v>
      </c>
      <c r="O730" s="112">
        <f>'Run Rate'!R76</f>
        <v>84</v>
      </c>
      <c r="P730" s="112">
        <f>'Run Rate'!S76</f>
        <v>32</v>
      </c>
      <c r="Q730" s="112">
        <f>'Run Rate'!T76</f>
        <v>129</v>
      </c>
      <c r="R730" s="112">
        <f>'Run Rate'!U76</f>
        <v>186</v>
      </c>
      <c r="S730" s="112">
        <f>'Run Rate'!V76</f>
        <v>178</v>
      </c>
      <c r="T730" s="112">
        <f>'Run Rate'!W76</f>
        <v>218</v>
      </c>
      <c r="U730" s="112">
        <f>'Run Rate'!X76</f>
        <v>214</v>
      </c>
      <c r="V730" s="112">
        <f>'Run Rate'!Y76</f>
        <v>160</v>
      </c>
      <c r="W730" s="112">
        <f>'Run Rate'!Z76</f>
        <v>252</v>
      </c>
      <c r="X730" s="112">
        <f>'Run Rate'!AA76</f>
        <v>215</v>
      </c>
      <c r="Y730" s="112">
        <f>'Run Rate'!AB76</f>
        <v>206</v>
      </c>
      <c r="Z730" s="112">
        <f>'Run Rate'!AC76</f>
        <v>138</v>
      </c>
      <c r="AA730" s="112">
        <f>'Run Rate'!AD76</f>
        <v>149</v>
      </c>
      <c r="AB730" s="113">
        <v>170</v>
      </c>
      <c r="AC730" s="112">
        <v>170</v>
      </c>
      <c r="AD730" s="112">
        <v>170</v>
      </c>
      <c r="AE730" s="112">
        <v>170</v>
      </c>
      <c r="AF730" s="112">
        <v>170</v>
      </c>
      <c r="AG730" s="112">
        <v>170</v>
      </c>
      <c r="AH730" s="112">
        <v>170</v>
      </c>
      <c r="AI730" s="112">
        <v>170</v>
      </c>
      <c r="AJ730" s="112">
        <v>170</v>
      </c>
      <c r="AK730" s="112">
        <v>170</v>
      </c>
      <c r="AL730" s="112">
        <v>170</v>
      </c>
      <c r="AM730" s="112">
        <v>170</v>
      </c>
      <c r="AN730" s="112">
        <v>170</v>
      </c>
      <c r="AQ730" t="str">
        <f>AQ728</f>
        <v/>
      </c>
    </row>
    <row r="731" spans="1:43" ht="14.25" customHeight="1" x14ac:dyDescent="0.25">
      <c r="A731" s="99" t="s">
        <v>1165</v>
      </c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5"/>
      <c r="X731" s="115"/>
      <c r="Y731" s="115"/>
      <c r="Z731" s="115"/>
      <c r="AA731" s="112" t="s">
        <v>1166</v>
      </c>
      <c r="AB731" s="113"/>
      <c r="AC731" s="112"/>
      <c r="AD731" s="112"/>
      <c r="AE731" s="112"/>
      <c r="AF731" s="112"/>
      <c r="AG731" s="112"/>
      <c r="AH731" s="112"/>
      <c r="AI731" s="112"/>
      <c r="AJ731" s="112"/>
      <c r="AK731" s="112"/>
      <c r="AL731" s="112"/>
      <c r="AM731" s="112"/>
      <c r="AN731" s="112"/>
      <c r="AQ731" t="str">
        <f>AQ728</f>
        <v/>
      </c>
    </row>
    <row r="732" spans="1:43" ht="14.25" customHeight="1" x14ac:dyDescent="0.25">
      <c r="A732" s="99" t="s">
        <v>1167</v>
      </c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5"/>
      <c r="X732" s="116"/>
      <c r="Y732" s="117"/>
      <c r="Z732" s="115"/>
      <c r="AA732" s="112" t="s">
        <v>1168</v>
      </c>
      <c r="AB732" s="113">
        <f>'Demand Input VP'!B369</f>
        <v>0</v>
      </c>
      <c r="AC732" s="112">
        <f>'Demand Input VP'!C369</f>
        <v>0</v>
      </c>
      <c r="AD732" s="112">
        <f>'Demand Input VP'!D369</f>
        <v>0</v>
      </c>
      <c r="AE732" s="112">
        <f>'Demand Input VP'!E369</f>
        <v>0</v>
      </c>
      <c r="AF732" s="112">
        <f>'Demand Input VP'!F369</f>
        <v>0</v>
      </c>
      <c r="AG732" s="112">
        <f>'Demand Input VP'!G369</f>
        <v>0</v>
      </c>
      <c r="AH732" s="112">
        <f>'Demand Input VP'!H369</f>
        <v>0</v>
      </c>
      <c r="AI732" s="112">
        <f>'Demand Input VP'!I369</f>
        <v>0</v>
      </c>
      <c r="AJ732" s="112">
        <f>'Demand Input VP'!J369</f>
        <v>0</v>
      </c>
      <c r="AK732" s="112">
        <f>'Demand Input VP'!K369</f>
        <v>0</v>
      </c>
      <c r="AL732" s="112">
        <f>'Demand Input VP'!L369</f>
        <v>0</v>
      </c>
      <c r="AM732" s="112">
        <f>'Demand Input VP'!M369</f>
        <v>0</v>
      </c>
      <c r="AN732" s="112">
        <f>'Demand Input VP'!N369</f>
        <v>0</v>
      </c>
      <c r="AQ732" t="str">
        <f>AQ728</f>
        <v/>
      </c>
    </row>
    <row r="733" spans="1:43" ht="14.25" customHeight="1" x14ac:dyDescent="0.25">
      <c r="A733" s="99" t="s">
        <v>1169</v>
      </c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5"/>
      <c r="X733" s="116"/>
      <c r="Y733" s="117"/>
      <c r="Z733" s="119"/>
      <c r="AA733" s="120" t="s">
        <v>1170</v>
      </c>
      <c r="AB733" s="121">
        <f>'Demand Input VP'!B368</f>
        <v>0</v>
      </c>
      <c r="AC733" s="120">
        <f>'Demand Input VP'!C368</f>
        <v>0</v>
      </c>
      <c r="AD733" s="120">
        <f>'Demand Input VP'!D368</f>
        <v>0</v>
      </c>
      <c r="AE733" s="120">
        <f>'Demand Input VP'!E368</f>
        <v>0</v>
      </c>
      <c r="AF733" s="120">
        <f>'Demand Input VP'!F368</f>
        <v>0</v>
      </c>
      <c r="AG733" s="120">
        <f>'Demand Input VP'!G368</f>
        <v>0</v>
      </c>
      <c r="AH733" s="120">
        <f>'Demand Input VP'!H368</f>
        <v>0</v>
      </c>
      <c r="AI733" s="120">
        <f>'Demand Input VP'!I368</f>
        <v>0</v>
      </c>
      <c r="AJ733" s="120">
        <f>'Demand Input VP'!J368</f>
        <v>0</v>
      </c>
      <c r="AK733" s="120">
        <f>'Demand Input VP'!K368</f>
        <v>0</v>
      </c>
      <c r="AL733" s="120">
        <f>'Demand Input VP'!L368</f>
        <v>0</v>
      </c>
      <c r="AM733" s="120">
        <f>'Demand Input VP'!M368</f>
        <v>0</v>
      </c>
      <c r="AN733" s="120">
        <f>'Demand Input VP'!N368</f>
        <v>0</v>
      </c>
      <c r="AQ733" t="str">
        <f>AQ728</f>
        <v/>
      </c>
    </row>
    <row r="734" spans="1:43" ht="14.25" customHeight="1" x14ac:dyDescent="0.25">
      <c r="A734" s="1"/>
      <c r="B734" s="122"/>
      <c r="C734" s="122"/>
      <c r="D734" s="122"/>
      <c r="E734" s="122"/>
      <c r="F734" s="122"/>
      <c r="G734" s="122"/>
      <c r="H734" s="122"/>
      <c r="I734" s="122"/>
      <c r="J734" s="122"/>
      <c r="K734" s="122"/>
      <c r="L734" s="122"/>
      <c r="M734" s="122"/>
      <c r="N734" s="122"/>
      <c r="O734" s="122"/>
      <c r="P734" s="122"/>
      <c r="Q734" s="122"/>
      <c r="R734" s="122"/>
      <c r="S734" s="122"/>
      <c r="T734" s="122"/>
      <c r="U734" s="122"/>
      <c r="V734" s="122"/>
      <c r="W734" s="123"/>
      <c r="X734" s="116"/>
      <c r="Y734" s="117"/>
      <c r="Z734" s="123"/>
      <c r="AA734" s="112" t="s">
        <v>1171</v>
      </c>
      <c r="AB734" s="113">
        <f>'Demand Input MP'!B369</f>
        <v>0</v>
      </c>
      <c r="AC734" s="112">
        <f>'Demand Input MP'!C369</f>
        <v>0</v>
      </c>
      <c r="AD734" s="112">
        <f>'Demand Input MP'!D369</f>
        <v>0</v>
      </c>
      <c r="AE734" s="112">
        <f>'Demand Input MP'!E369</f>
        <v>0</v>
      </c>
      <c r="AF734" s="112">
        <f>'Demand Input MP'!F369</f>
        <v>0</v>
      </c>
      <c r="AG734" s="112">
        <f>'Demand Input MP'!G369</f>
        <v>0</v>
      </c>
      <c r="AH734" s="112">
        <f>'Demand Input MP'!H369</f>
        <v>0</v>
      </c>
      <c r="AI734" s="112">
        <f>'Demand Input MP'!I369</f>
        <v>0</v>
      </c>
      <c r="AJ734" s="112">
        <f>'Demand Input MP'!J369</f>
        <v>0</v>
      </c>
      <c r="AK734" s="112">
        <f>'Demand Input MP'!K369</f>
        <v>0</v>
      </c>
      <c r="AL734" s="112">
        <f>'Demand Input MP'!L369</f>
        <v>0</v>
      </c>
      <c r="AM734" s="112">
        <f>'Demand Input MP'!M369</f>
        <v>0</v>
      </c>
      <c r="AN734" s="112">
        <f>'Demand Input MP'!N369</f>
        <v>0</v>
      </c>
      <c r="AQ734" t="str">
        <f>AQ728</f>
        <v/>
      </c>
    </row>
    <row r="735" spans="1:43" ht="14.25" customHeight="1" x14ac:dyDescent="0.25">
      <c r="A735" s="1"/>
      <c r="B735" s="122"/>
      <c r="C735" s="122"/>
      <c r="D735" s="122"/>
      <c r="E735" s="122"/>
      <c r="F735" s="122"/>
      <c r="G735" s="122"/>
      <c r="H735" s="122"/>
      <c r="I735" s="122"/>
      <c r="J735" s="122"/>
      <c r="K735" s="122"/>
      <c r="L735" s="122"/>
      <c r="M735" s="122"/>
      <c r="N735" s="122"/>
      <c r="O735" s="122"/>
      <c r="P735" s="122"/>
      <c r="Q735" s="122"/>
      <c r="R735" s="122"/>
      <c r="S735" s="122"/>
      <c r="T735" s="122"/>
      <c r="U735" s="122"/>
      <c r="V735" s="124" t="s">
        <v>91</v>
      </c>
      <c r="W735" s="125">
        <f>IFERROR(IF(SUM('Run Rate History'!E76:AD76)&gt;0,(SUMPRODUCT((B730:AA730&gt;=PERCENTILE(B730:AA730,0.1))*(B730:AA730&lt;=PERCENTILE(B730:AA730,0.9))*B730:AA730)+SUMPRODUCT(('Run Rate History'!E76:AD76&gt;=PERCENTILE(B730:AA730,0.1))*('Run Rate History'!E76:AD76&lt;=PERCENTILE(B730:AA730,0.9))*'Run Rate History'!E76:AD76))/(SUMPRODUCT((B730:AA730&gt;=PERCENTILE(B730:AA730,0.1))*(B730:AA730&lt;=PERCENTILE(B730:AA730,0.9))*1)+SUMPRODUCT(('Run Rate History'!E76:AD76&gt;=PERCENTILE(B730:AA730,0.1))*('Run Rate History'!E76:AD76&lt;=PERCENTILE(B730:AA730,0.9))*1)),TRIMMEAN(B730:AA730,0.15)),0)</f>
        <v>145.73076923076923</v>
      </c>
      <c r="X735" s="126" t="s">
        <v>1172</v>
      </c>
      <c r="Y735" s="127">
        <f>SUM(B730:AA730)/26</f>
        <v>149.42307692307693</v>
      </c>
      <c r="Z735" s="128"/>
      <c r="AA735" s="112" t="s">
        <v>1173</v>
      </c>
      <c r="AB735" s="113">
        <f>'Demand Input MP'!B368</f>
        <v>0</v>
      </c>
      <c r="AC735" s="112">
        <f>'Demand Input MP'!C368</f>
        <v>0</v>
      </c>
      <c r="AD735" s="112">
        <f>'Demand Input MP'!D368</f>
        <v>0</v>
      </c>
      <c r="AE735" s="112">
        <f>'Demand Input MP'!E368</f>
        <v>0</v>
      </c>
      <c r="AF735" s="112">
        <f>'Demand Input MP'!F368</f>
        <v>0</v>
      </c>
      <c r="AG735" s="112">
        <f>'Demand Input MP'!G368</f>
        <v>0</v>
      </c>
      <c r="AH735" s="112">
        <f>'Demand Input MP'!H368</f>
        <v>0</v>
      </c>
      <c r="AI735" s="112">
        <f>'Demand Input MP'!I368</f>
        <v>0</v>
      </c>
      <c r="AJ735" s="112">
        <f>'Demand Input MP'!J368</f>
        <v>0</v>
      </c>
      <c r="AK735" s="112">
        <f>'Demand Input MP'!K368</f>
        <v>0</v>
      </c>
      <c r="AL735" s="112">
        <f>'Demand Input MP'!L368</f>
        <v>0</v>
      </c>
      <c r="AM735" s="112">
        <f>'Demand Input MP'!M368</f>
        <v>0</v>
      </c>
      <c r="AN735" s="112">
        <f>'Demand Input MP'!N368</f>
        <v>0</v>
      </c>
      <c r="AQ735" t="str">
        <f>AQ728</f>
        <v/>
      </c>
    </row>
    <row r="736" spans="1:43" ht="14.25" customHeight="1" x14ac:dyDescent="0.25">
      <c r="A736" s="1"/>
      <c r="B736" s="122"/>
      <c r="C736" s="122"/>
      <c r="D736" s="122"/>
      <c r="E736" s="122"/>
      <c r="F736" s="122"/>
      <c r="G736" s="122"/>
      <c r="H736" s="122"/>
      <c r="I736" s="122"/>
      <c r="J736" s="122"/>
      <c r="K736" s="122"/>
      <c r="L736" s="122"/>
      <c r="M736" s="122"/>
      <c r="N736" s="122"/>
      <c r="O736" s="122"/>
      <c r="P736" s="122"/>
      <c r="Q736" s="122"/>
      <c r="R736" s="122"/>
      <c r="S736" s="122"/>
      <c r="T736" s="122"/>
      <c r="U736" s="122"/>
      <c r="V736" s="124" t="s">
        <v>94</v>
      </c>
      <c r="W736" s="125">
        <f>IFERROR((1*MIN(MAX(X730,0.5*IF(SUM('Run Rate History'!E76:AD76)&gt;0,(MEDIAN(IF(B730:AA730&gt;0,B730:AA730))+MEDIAN(IF('Run Rate History'!E76:AD76&gt;0,'Run Rate History'!E76:AD76)))/2,MEDIAN(IF(B730:AA730&gt;0,B730:AA730)))),2*IF(SUM('Run Rate History'!E76:AD76)&gt;0,(MEDIAN(IF(B730:AA730&gt;0,B730:AA730))+MEDIAN(IF('Run Rate History'!E76:AD76&gt;0,'Run Rate History'!E76:AD76)))/2,MEDIAN(IF(B730:AA730&gt;0,B730:AA730))))+2*MIN(MAX(Y730,0.5*IF(SUM('Run Rate History'!E76:AD76)&gt;0,(MEDIAN(IF(B730:AA730&gt;0,B730:AA730))+MEDIAN(IF('Run Rate History'!E76:AD76&gt;0,'Run Rate History'!E76:AD76)))/2,MEDIAN(IF(B730:AA730&gt;0,B730:AA730)))),2*IF(SUM('Run Rate History'!E76:AD76)&gt;0,(MEDIAN(IF(B730:AA730&gt;0,B730:AA730))+MEDIAN(IF('Run Rate History'!E76:AD76&gt;0,'Run Rate History'!E76:AD76)))/2,MEDIAN(IF(B730:AA730&gt;0,B730:AA730))))+3*MIN(MAX(Z730,0.5*IF(SUM('Run Rate History'!E76:AD76)&gt;0,(MEDIAN(IF(B730:AA730&gt;0,B730:AA730))+MEDIAN(IF('Run Rate History'!E76:AD76&gt;0,'Run Rate History'!E76:AD76)))/2,MEDIAN(IF(B730:AA730&gt;0,B730:AA730)))),2*IF(SUM('Run Rate History'!E76:AD76)&gt;0,(MEDIAN(IF(B730:AA730&gt;0,B730:AA730))+MEDIAN(IF('Run Rate History'!E76:AD76&gt;0,'Run Rate History'!E76:AD76)))/2,MEDIAN(IF(B730:AA730&gt;0,B730:AA730))))+4*MIN(MAX(AA730,0.5*IF(SUM('Run Rate History'!E76:AD76)&gt;0,(MEDIAN(IF(B730:AA730&gt;0,B730:AA730))+MEDIAN(IF('Run Rate History'!E76:AD76&gt;0,'Run Rate History'!E76:AD76)))/2,MEDIAN(IF(B730:AA730&gt;0,B730:AA730)))),2*IF(SUM('Run Rate History'!E76:AD76)&gt;0,(MEDIAN(IF(B730:AA730&gt;0,B730:AA730))+MEDIAN(IF('Run Rate History'!E76:AD76&gt;0,'Run Rate History'!E76:AD76)))/2,MEDIAN(IF(B730:AA730&gt;0,B730:AA730)))))/10,0)</f>
        <v>163.69999999999999</v>
      </c>
      <c r="X736" s="129" t="s">
        <v>1174</v>
      </c>
      <c r="Y736" s="130">
        <f>IFERROR(VLOOKUP(A728,'Stanje zaliha'!A:E,5,FALSE()),0)</f>
        <v>104</v>
      </c>
      <c r="Z736" s="131"/>
      <c r="AA736" s="113" t="s">
        <v>1175</v>
      </c>
      <c r="AB736" s="118">
        <f t="shared" ref="AB736:AN736" si="144">SUM(AB732:AB735)</f>
        <v>0</v>
      </c>
      <c r="AC736" s="118">
        <f t="shared" si="144"/>
        <v>0</v>
      </c>
      <c r="AD736" s="118">
        <f t="shared" si="144"/>
        <v>0</v>
      </c>
      <c r="AE736" s="118">
        <f t="shared" si="144"/>
        <v>0</v>
      </c>
      <c r="AF736" s="118">
        <f t="shared" si="144"/>
        <v>0</v>
      </c>
      <c r="AG736" s="118">
        <f t="shared" si="144"/>
        <v>0</v>
      </c>
      <c r="AH736" s="118">
        <f t="shared" si="144"/>
        <v>0</v>
      </c>
      <c r="AI736" s="118">
        <f t="shared" si="144"/>
        <v>0</v>
      </c>
      <c r="AJ736" s="118">
        <f t="shared" si="144"/>
        <v>0</v>
      </c>
      <c r="AK736" s="118">
        <f t="shared" si="144"/>
        <v>0</v>
      </c>
      <c r="AL736" s="118">
        <f t="shared" si="144"/>
        <v>0</v>
      </c>
      <c r="AM736" s="118">
        <f t="shared" si="144"/>
        <v>0</v>
      </c>
      <c r="AN736" s="118">
        <f t="shared" si="144"/>
        <v>0</v>
      </c>
      <c r="AQ736" t="str">
        <f>AQ728</f>
        <v/>
      </c>
    </row>
    <row r="737" spans="1:43" ht="14.25" customHeight="1" x14ac:dyDescent="0.25">
      <c r="A737" s="1"/>
      <c r="B737" s="122"/>
      <c r="C737" s="122"/>
      <c r="D737" s="122"/>
      <c r="E737" s="122"/>
      <c r="F737" s="122"/>
      <c r="G737" s="122"/>
      <c r="H737" s="122"/>
      <c r="I737" s="122"/>
      <c r="J737" s="122"/>
      <c r="K737" s="122"/>
      <c r="L737" s="122"/>
      <c r="M737" s="122"/>
      <c r="N737" s="122"/>
      <c r="O737" s="122"/>
      <c r="P737" s="122"/>
      <c r="Q737" s="122"/>
      <c r="R737" s="122"/>
      <c r="S737" s="122"/>
      <c r="T737" s="122"/>
      <c r="U737" s="122"/>
      <c r="V737" s="124" t="s">
        <v>95</v>
      </c>
      <c r="W737" s="125">
        <f>IFERROR(0.6*W736+0.4*W735,0)</f>
        <v>156.51230769230767</v>
      </c>
      <c r="X737" s="132" t="s">
        <v>1176</v>
      </c>
      <c r="Y737" s="133">
        <f>IFERROR(SUMIF('Popis poslanih narudžbi'!A:A,A728,'Popis poslanih narudžbi'!C:C),0)</f>
        <v>0</v>
      </c>
      <c r="Z737" s="131"/>
      <c r="AA737" s="134" t="s">
        <v>1177</v>
      </c>
      <c r="AB737" s="118">
        <f t="shared" ref="AB737:AN737" si="145">AB730+AB736</f>
        <v>170</v>
      </c>
      <c r="AC737" s="118">
        <f t="shared" si="145"/>
        <v>170</v>
      </c>
      <c r="AD737" s="118">
        <f t="shared" si="145"/>
        <v>170</v>
      </c>
      <c r="AE737" s="118">
        <f t="shared" si="145"/>
        <v>170</v>
      </c>
      <c r="AF737" s="118">
        <f t="shared" si="145"/>
        <v>170</v>
      </c>
      <c r="AG737" s="118">
        <f t="shared" si="145"/>
        <v>170</v>
      </c>
      <c r="AH737" s="118">
        <f t="shared" si="145"/>
        <v>170</v>
      </c>
      <c r="AI737" s="118">
        <f t="shared" si="145"/>
        <v>170</v>
      </c>
      <c r="AJ737" s="118">
        <f t="shared" si="145"/>
        <v>170</v>
      </c>
      <c r="AK737" s="118">
        <f t="shared" si="145"/>
        <v>170</v>
      </c>
      <c r="AL737" s="118">
        <f t="shared" si="145"/>
        <v>170</v>
      </c>
      <c r="AM737" s="118">
        <f t="shared" si="145"/>
        <v>170</v>
      </c>
      <c r="AN737" s="118">
        <f t="shared" si="145"/>
        <v>170</v>
      </c>
      <c r="AQ737" t="str">
        <f>AQ728</f>
        <v/>
      </c>
    </row>
    <row r="738" spans="1:43" ht="14.25" customHeight="1" x14ac:dyDescent="0.25">
      <c r="A738" s="107" t="str">
        <f>'Run Rate'!A77</f>
        <v>POL09761</v>
      </c>
      <c r="B738" s="135" t="str">
        <f>'Run Rate'!B77</f>
        <v>Polleo Elasti4Joint 300g Orange Burst</v>
      </c>
      <c r="C738" s="135" t="str">
        <f>'Run Rate'!C77</f>
        <v>SPORTSKA PREHRANA</v>
      </c>
      <c r="D738" s="135" t="str">
        <f>'Run Rate'!D77</f>
        <v>01 GOLD</v>
      </c>
      <c r="E738" s="122"/>
      <c r="F738" s="122"/>
      <c r="G738" s="122"/>
      <c r="H738" s="122"/>
      <c r="I738" s="122"/>
      <c r="J738" s="122"/>
      <c r="K738" s="122"/>
      <c r="L738" s="122"/>
      <c r="M738" s="122"/>
      <c r="N738" s="122"/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  <c r="AA738" s="122"/>
      <c r="AB738" s="122"/>
      <c r="AC738" s="122"/>
      <c r="AD738" s="122"/>
      <c r="AE738" s="122"/>
      <c r="AF738" s="122"/>
      <c r="AG738" s="122"/>
      <c r="AH738" s="122"/>
      <c r="AI738" s="122"/>
      <c r="AJ738" s="122"/>
      <c r="AK738" s="122"/>
      <c r="AL738" s="122"/>
      <c r="AM738" s="122"/>
      <c r="AN738" s="122"/>
      <c r="AQ738" t="str">
        <f>IF(AND(OR($B$1="ALL",$B$1=C738),OR($E$1="ALL",$E$1=D738),OR($B$2="ALL",$B$2=A738),OR($E$2="ALL",IFERROR(SEARCH($E$2,B738),0)&gt;0)),"MATCH","")</f>
        <v/>
      </c>
    </row>
    <row r="739" spans="1:43" ht="14.25" customHeight="1" x14ac:dyDescent="0.25">
      <c r="A739" s="108" t="s">
        <v>1137</v>
      </c>
      <c r="B739" s="136" t="s">
        <v>1138</v>
      </c>
      <c r="C739" s="136" t="s">
        <v>1139</v>
      </c>
      <c r="D739" s="136" t="s">
        <v>1140</v>
      </c>
      <c r="E739" s="136" t="s">
        <v>1141</v>
      </c>
      <c r="F739" s="136" t="s">
        <v>1142</v>
      </c>
      <c r="G739" s="136" t="s">
        <v>1143</v>
      </c>
      <c r="H739" s="136" t="s">
        <v>1144</v>
      </c>
      <c r="I739" s="136" t="s">
        <v>1145</v>
      </c>
      <c r="J739" s="136" t="s">
        <v>1146</v>
      </c>
      <c r="K739" s="136" t="s">
        <v>1147</v>
      </c>
      <c r="L739" s="136" t="s">
        <v>1148</v>
      </c>
      <c r="M739" s="136" t="s">
        <v>1149</v>
      </c>
      <c r="N739" s="136" t="s">
        <v>1150</v>
      </c>
      <c r="O739" s="136" t="s">
        <v>1151</v>
      </c>
      <c r="P739" s="136" t="s">
        <v>1152</v>
      </c>
      <c r="Q739" s="136" t="s">
        <v>1153</v>
      </c>
      <c r="R739" s="136" t="s">
        <v>1154</v>
      </c>
      <c r="S739" s="136" t="s">
        <v>1155</v>
      </c>
      <c r="T739" s="136" t="s">
        <v>1156</v>
      </c>
      <c r="U739" s="136" t="s">
        <v>1157</v>
      </c>
      <c r="V739" s="136" t="s">
        <v>1158</v>
      </c>
      <c r="W739" s="136" t="s">
        <v>1159</v>
      </c>
      <c r="X739" s="136" t="s">
        <v>1160</v>
      </c>
      <c r="Y739" s="136" t="s">
        <v>1161</v>
      </c>
      <c r="Z739" s="136" t="s">
        <v>1162</v>
      </c>
      <c r="AA739" s="136" t="s">
        <v>1163</v>
      </c>
      <c r="AB739" s="137" t="s">
        <v>156</v>
      </c>
      <c r="AC739" s="137" t="s">
        <v>157</v>
      </c>
      <c r="AD739" s="137" t="s">
        <v>158</v>
      </c>
      <c r="AE739" s="137" t="s">
        <v>139</v>
      </c>
      <c r="AF739" s="138" t="s">
        <v>140</v>
      </c>
      <c r="AG739" s="138" t="s">
        <v>141</v>
      </c>
      <c r="AH739" s="138" t="s">
        <v>142</v>
      </c>
      <c r="AI739" s="138" t="s">
        <v>143</v>
      </c>
      <c r="AJ739" s="139" t="s">
        <v>144</v>
      </c>
      <c r="AK739" s="139" t="s">
        <v>145</v>
      </c>
      <c r="AL739" s="139" t="s">
        <v>146</v>
      </c>
      <c r="AM739" s="140" t="s">
        <v>147</v>
      </c>
      <c r="AN739" s="140" t="s">
        <v>148</v>
      </c>
      <c r="AQ739" t="str">
        <f>AQ738</f>
        <v/>
      </c>
    </row>
    <row r="740" spans="1:43" ht="14.25" customHeight="1" x14ac:dyDescent="0.25">
      <c r="A740" s="99" t="s">
        <v>1164</v>
      </c>
      <c r="B740" s="112">
        <f>'Run Rate'!E77</f>
        <v>28</v>
      </c>
      <c r="C740" s="112">
        <f>'Run Rate'!F77</f>
        <v>32</v>
      </c>
      <c r="D740" s="112">
        <f>'Run Rate'!G77</f>
        <v>26</v>
      </c>
      <c r="E740" s="112">
        <f>'Run Rate'!H77</f>
        <v>29</v>
      </c>
      <c r="F740" s="112">
        <f>'Run Rate'!I77</f>
        <v>37</v>
      </c>
      <c r="G740" s="112">
        <f>'Run Rate'!J77</f>
        <v>32</v>
      </c>
      <c r="H740" s="112">
        <f>'Run Rate'!K77</f>
        <v>21</v>
      </c>
      <c r="I740" s="112">
        <f>'Run Rate'!L77</f>
        <v>32</v>
      </c>
      <c r="J740" s="112">
        <f>'Run Rate'!M77</f>
        <v>33</v>
      </c>
      <c r="K740" s="112">
        <f>'Run Rate'!N77</f>
        <v>14</v>
      </c>
      <c r="L740" s="112">
        <f>'Run Rate'!O77</f>
        <v>35</v>
      </c>
      <c r="M740" s="112">
        <f>'Run Rate'!P77</f>
        <v>41</v>
      </c>
      <c r="N740" s="112">
        <f>'Run Rate'!Q77</f>
        <v>31</v>
      </c>
      <c r="O740" s="112">
        <f>'Run Rate'!R77</f>
        <v>20</v>
      </c>
      <c r="P740" s="112">
        <f>'Run Rate'!S77</f>
        <v>13</v>
      </c>
      <c r="Q740" s="112">
        <f>'Run Rate'!T77</f>
        <v>26</v>
      </c>
      <c r="R740" s="112">
        <f>'Run Rate'!U77</f>
        <v>45</v>
      </c>
      <c r="S740" s="112">
        <f>'Run Rate'!V77</f>
        <v>30</v>
      </c>
      <c r="T740" s="112">
        <f>'Run Rate'!W77</f>
        <v>27</v>
      </c>
      <c r="U740" s="112">
        <f>'Run Rate'!X77</f>
        <v>66</v>
      </c>
      <c r="V740" s="112">
        <f>'Run Rate'!Y77</f>
        <v>38</v>
      </c>
      <c r="W740" s="112">
        <f>'Run Rate'!Z77</f>
        <v>31</v>
      </c>
      <c r="X740" s="112">
        <f>'Run Rate'!AA77</f>
        <v>30</v>
      </c>
      <c r="Y740" s="112">
        <f>'Run Rate'!AB77</f>
        <v>29</v>
      </c>
      <c r="Z740" s="112">
        <f>'Run Rate'!AC77</f>
        <v>37</v>
      </c>
      <c r="AA740" s="112">
        <f>'Run Rate'!AD77</f>
        <v>24</v>
      </c>
      <c r="AB740" s="113">
        <v>29</v>
      </c>
      <c r="AC740" s="112">
        <v>31</v>
      </c>
      <c r="AD740" s="112">
        <v>32</v>
      </c>
      <c r="AE740" s="112">
        <v>29</v>
      </c>
      <c r="AF740" s="112">
        <v>28</v>
      </c>
      <c r="AG740" s="112">
        <v>27</v>
      </c>
      <c r="AH740" s="112">
        <v>28</v>
      </c>
      <c r="AI740" s="112">
        <v>27</v>
      </c>
      <c r="AJ740" s="112">
        <v>24</v>
      </c>
      <c r="AK740" s="112">
        <v>27</v>
      </c>
      <c r="AL740" s="112">
        <v>27</v>
      </c>
      <c r="AM740" s="112">
        <v>24</v>
      </c>
      <c r="AN740" s="112">
        <v>26</v>
      </c>
      <c r="AQ740" t="str">
        <f>AQ738</f>
        <v/>
      </c>
    </row>
    <row r="741" spans="1:43" ht="14.25" customHeight="1" x14ac:dyDescent="0.25">
      <c r="A741" s="99" t="s">
        <v>1165</v>
      </c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5"/>
      <c r="X741" s="115"/>
      <c r="Y741" s="115"/>
      <c r="Z741" s="115"/>
      <c r="AA741" s="112" t="s">
        <v>1166</v>
      </c>
      <c r="AB741" s="113"/>
      <c r="AC741" s="112"/>
      <c r="AD741" s="112"/>
      <c r="AE741" s="112"/>
      <c r="AF741" s="112"/>
      <c r="AG741" s="112"/>
      <c r="AH741" s="112"/>
      <c r="AI741" s="112"/>
      <c r="AJ741" s="112"/>
      <c r="AK741" s="112"/>
      <c r="AL741" s="112"/>
      <c r="AM741" s="112"/>
      <c r="AN741" s="112"/>
      <c r="AQ741" t="str">
        <f>AQ738</f>
        <v/>
      </c>
    </row>
    <row r="742" spans="1:43" ht="14.25" customHeight="1" x14ac:dyDescent="0.25">
      <c r="A742" s="99" t="s">
        <v>1167</v>
      </c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5"/>
      <c r="X742" s="116"/>
      <c r="Y742" s="117"/>
      <c r="Z742" s="115"/>
      <c r="AA742" s="112" t="s">
        <v>1168</v>
      </c>
      <c r="AB742" s="113">
        <f>'Demand Input VP'!B374</f>
        <v>0</v>
      </c>
      <c r="AC742" s="112">
        <f>'Demand Input VP'!C374</f>
        <v>0</v>
      </c>
      <c r="AD742" s="112">
        <f>'Demand Input VP'!D374</f>
        <v>0</v>
      </c>
      <c r="AE742" s="112">
        <f>'Demand Input VP'!E374</f>
        <v>0</v>
      </c>
      <c r="AF742" s="112">
        <f>'Demand Input VP'!F374</f>
        <v>0</v>
      </c>
      <c r="AG742" s="112">
        <f>'Demand Input VP'!G374</f>
        <v>0</v>
      </c>
      <c r="AH742" s="112">
        <f>'Demand Input VP'!H374</f>
        <v>0</v>
      </c>
      <c r="AI742" s="112">
        <f>'Demand Input VP'!I374</f>
        <v>0</v>
      </c>
      <c r="AJ742" s="112">
        <f>'Demand Input VP'!J374</f>
        <v>0</v>
      </c>
      <c r="AK742" s="112">
        <f>'Demand Input VP'!K374</f>
        <v>0</v>
      </c>
      <c r="AL742" s="112">
        <f>'Demand Input VP'!L374</f>
        <v>0</v>
      </c>
      <c r="AM742" s="112">
        <f>'Demand Input VP'!M374</f>
        <v>0</v>
      </c>
      <c r="AN742" s="112">
        <f>'Demand Input VP'!N374</f>
        <v>0</v>
      </c>
      <c r="AQ742" t="str">
        <f>AQ738</f>
        <v/>
      </c>
    </row>
    <row r="743" spans="1:43" ht="14.25" customHeight="1" x14ac:dyDescent="0.25">
      <c r="A743" s="99" t="s">
        <v>1169</v>
      </c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5"/>
      <c r="X743" s="116"/>
      <c r="Y743" s="117"/>
      <c r="Z743" s="119"/>
      <c r="AA743" s="120" t="s">
        <v>1170</v>
      </c>
      <c r="AB743" s="121">
        <f>'Demand Input VP'!B373</f>
        <v>0</v>
      </c>
      <c r="AC743" s="120">
        <f>'Demand Input VP'!C373</f>
        <v>0</v>
      </c>
      <c r="AD743" s="120">
        <f>'Demand Input VP'!D373</f>
        <v>0</v>
      </c>
      <c r="AE743" s="120">
        <f>'Demand Input VP'!E373</f>
        <v>0</v>
      </c>
      <c r="AF743" s="120">
        <f>'Demand Input VP'!F373</f>
        <v>0</v>
      </c>
      <c r="AG743" s="120">
        <f>'Demand Input VP'!G373</f>
        <v>0</v>
      </c>
      <c r="AH743" s="120">
        <f>'Demand Input VP'!H373</f>
        <v>0</v>
      </c>
      <c r="AI743" s="120">
        <f>'Demand Input VP'!I373</f>
        <v>0</v>
      </c>
      <c r="AJ743" s="120">
        <f>'Demand Input VP'!J373</f>
        <v>0</v>
      </c>
      <c r="AK743" s="120">
        <f>'Demand Input VP'!K373</f>
        <v>0</v>
      </c>
      <c r="AL743" s="120">
        <f>'Demand Input VP'!L373</f>
        <v>0</v>
      </c>
      <c r="AM743" s="120">
        <f>'Demand Input VP'!M373</f>
        <v>0</v>
      </c>
      <c r="AN743" s="120">
        <f>'Demand Input VP'!N373</f>
        <v>0</v>
      </c>
      <c r="AQ743" t="str">
        <f>AQ738</f>
        <v/>
      </c>
    </row>
    <row r="744" spans="1:43" ht="14.25" customHeight="1" x14ac:dyDescent="0.25">
      <c r="A744" s="1"/>
      <c r="B744" s="122"/>
      <c r="C744" s="122"/>
      <c r="D744" s="122"/>
      <c r="E744" s="122"/>
      <c r="F744" s="122"/>
      <c r="G744" s="122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3"/>
      <c r="X744" s="116"/>
      <c r="Y744" s="117"/>
      <c r="Z744" s="123"/>
      <c r="AA744" s="112" t="s">
        <v>1171</v>
      </c>
      <c r="AB744" s="113">
        <f>'Demand Input MP'!B374</f>
        <v>0</v>
      </c>
      <c r="AC744" s="112">
        <f>'Demand Input MP'!C374</f>
        <v>0</v>
      </c>
      <c r="AD744" s="112">
        <f>'Demand Input MP'!D374</f>
        <v>0</v>
      </c>
      <c r="AE744" s="112">
        <f>'Demand Input MP'!E374</f>
        <v>0</v>
      </c>
      <c r="AF744" s="112">
        <f>'Demand Input MP'!F374</f>
        <v>0</v>
      </c>
      <c r="AG744" s="112">
        <f>'Demand Input MP'!G374</f>
        <v>0</v>
      </c>
      <c r="AH744" s="112">
        <f>'Demand Input MP'!H374</f>
        <v>0</v>
      </c>
      <c r="AI744" s="112">
        <f>'Demand Input MP'!I374</f>
        <v>0</v>
      </c>
      <c r="AJ744" s="112">
        <f>'Demand Input MP'!J374</f>
        <v>50</v>
      </c>
      <c r="AK744" s="112">
        <f>'Demand Input MP'!K374</f>
        <v>0</v>
      </c>
      <c r="AL744" s="112">
        <f>'Demand Input MP'!L374</f>
        <v>0</v>
      </c>
      <c r="AM744" s="112">
        <f>'Demand Input MP'!M374</f>
        <v>0</v>
      </c>
      <c r="AN744" s="112">
        <f>'Demand Input MP'!N374</f>
        <v>0</v>
      </c>
      <c r="AQ744" t="str">
        <f>AQ738</f>
        <v/>
      </c>
    </row>
    <row r="745" spans="1:43" ht="14.25" customHeight="1" x14ac:dyDescent="0.25">
      <c r="A745" s="1"/>
      <c r="B745" s="122"/>
      <c r="C745" s="122"/>
      <c r="D745" s="122"/>
      <c r="E745" s="122"/>
      <c r="F745" s="122"/>
      <c r="G745" s="122"/>
      <c r="H745" s="122"/>
      <c r="I745" s="122"/>
      <c r="J745" s="122"/>
      <c r="K745" s="122"/>
      <c r="L745" s="122"/>
      <c r="M745" s="122"/>
      <c r="N745" s="122"/>
      <c r="O745" s="122"/>
      <c r="P745" s="122"/>
      <c r="Q745" s="122"/>
      <c r="R745" s="122"/>
      <c r="S745" s="122"/>
      <c r="T745" s="122"/>
      <c r="U745" s="122"/>
      <c r="V745" s="124" t="s">
        <v>91</v>
      </c>
      <c r="W745" s="125">
        <f>IFERROR(IF(SUM('Run Rate History'!E77:AD77)&gt;0,(SUMPRODUCT((B740:AA740&gt;=PERCENTILE(B740:AA740,0.1))*(B740:AA740&lt;=PERCENTILE(B740:AA740,0.9))*B740:AA740)+SUMPRODUCT(('Run Rate History'!E77:AD77&gt;=PERCENTILE(B740:AA740,0.1))*('Run Rate History'!E77:AD77&lt;=PERCENTILE(B740:AA740,0.9))*'Run Rate History'!E77:AD77))/(SUMPRODUCT((B740:AA740&gt;=PERCENTILE(B740:AA740,0.1))*(B740:AA740&lt;=PERCENTILE(B740:AA740,0.9))*1)+SUMPRODUCT(('Run Rate History'!E77:AD77&gt;=PERCENTILE(B740:AA740,0.1))*('Run Rate History'!E77:AD77&lt;=PERCENTILE(B740:AA740,0.9))*1)),TRIMMEAN(B740:AA740,0.15)),0)</f>
        <v>29.926829268292682</v>
      </c>
      <c r="X745" s="126" t="s">
        <v>1172</v>
      </c>
      <c r="Y745" s="127">
        <f>SUM(B740:AA740)/26</f>
        <v>31.03846153846154</v>
      </c>
      <c r="Z745" s="128"/>
      <c r="AA745" s="112" t="s">
        <v>1173</v>
      </c>
      <c r="AB745" s="113">
        <f>'Demand Input MP'!B373</f>
        <v>0</v>
      </c>
      <c r="AC745" s="112">
        <f>'Demand Input MP'!C373</f>
        <v>0</v>
      </c>
      <c r="AD745" s="112">
        <f>'Demand Input MP'!D373</f>
        <v>0</v>
      </c>
      <c r="AE745" s="112">
        <f>'Demand Input MP'!E373</f>
        <v>0</v>
      </c>
      <c r="AF745" s="112">
        <f>'Demand Input MP'!F373</f>
        <v>0</v>
      </c>
      <c r="AG745" s="112">
        <f>'Demand Input MP'!G373</f>
        <v>0</v>
      </c>
      <c r="AH745" s="112">
        <f>'Demand Input MP'!H373</f>
        <v>0</v>
      </c>
      <c r="AI745" s="112">
        <f>'Demand Input MP'!I373</f>
        <v>0</v>
      </c>
      <c r="AJ745" s="112">
        <f>'Demand Input MP'!J373</f>
        <v>0</v>
      </c>
      <c r="AK745" s="112">
        <f>'Demand Input MP'!K373</f>
        <v>0</v>
      </c>
      <c r="AL745" s="112">
        <f>'Demand Input MP'!L373</f>
        <v>0</v>
      </c>
      <c r="AM745" s="112">
        <f>'Demand Input MP'!M373</f>
        <v>0</v>
      </c>
      <c r="AN745" s="112">
        <f>'Demand Input MP'!N373</f>
        <v>0</v>
      </c>
      <c r="AQ745" t="str">
        <f>AQ738</f>
        <v/>
      </c>
    </row>
    <row r="746" spans="1:43" ht="14.25" customHeight="1" x14ac:dyDescent="0.25">
      <c r="A746" s="1"/>
      <c r="B746" s="122"/>
      <c r="C746" s="122"/>
      <c r="D746" s="122"/>
      <c r="E746" s="122"/>
      <c r="F746" s="122"/>
      <c r="G746" s="122"/>
      <c r="H746" s="122"/>
      <c r="I746" s="122"/>
      <c r="J746" s="122"/>
      <c r="K746" s="122"/>
      <c r="L746" s="122"/>
      <c r="M746" s="122"/>
      <c r="N746" s="122"/>
      <c r="O746" s="122"/>
      <c r="P746" s="122"/>
      <c r="Q746" s="122"/>
      <c r="R746" s="122"/>
      <c r="S746" s="122"/>
      <c r="T746" s="122"/>
      <c r="U746" s="122"/>
      <c r="V746" s="124" t="s">
        <v>94</v>
      </c>
      <c r="W746" s="125">
        <f>IFERROR((1*MIN(MAX(X740,0.5*IF(SUM('Run Rate History'!E77:AD77)&gt;0,(MEDIAN(IF(B740:AA740&gt;0,B740:AA740))+MEDIAN(IF('Run Rate History'!E77:AD77&gt;0,'Run Rate History'!E77:AD77)))/2,MEDIAN(IF(B740:AA740&gt;0,B740:AA740)))),2*IF(SUM('Run Rate History'!E77:AD77)&gt;0,(MEDIAN(IF(B740:AA740&gt;0,B740:AA740))+MEDIAN(IF('Run Rate History'!E77:AD77&gt;0,'Run Rate History'!E77:AD77)))/2,MEDIAN(IF(B740:AA740&gt;0,B740:AA740))))+2*MIN(MAX(Y740,0.5*IF(SUM('Run Rate History'!E77:AD77)&gt;0,(MEDIAN(IF(B740:AA740&gt;0,B740:AA740))+MEDIAN(IF('Run Rate History'!E77:AD77&gt;0,'Run Rate History'!E77:AD77)))/2,MEDIAN(IF(B740:AA740&gt;0,B740:AA740)))),2*IF(SUM('Run Rate History'!E77:AD77)&gt;0,(MEDIAN(IF(B740:AA740&gt;0,B740:AA740))+MEDIAN(IF('Run Rate History'!E77:AD77&gt;0,'Run Rate History'!E77:AD77)))/2,MEDIAN(IF(B740:AA740&gt;0,B740:AA740))))+3*MIN(MAX(Z740,0.5*IF(SUM('Run Rate History'!E77:AD77)&gt;0,(MEDIAN(IF(B740:AA740&gt;0,B740:AA740))+MEDIAN(IF('Run Rate History'!E77:AD77&gt;0,'Run Rate History'!E77:AD77)))/2,MEDIAN(IF(B740:AA740&gt;0,B740:AA740)))),2*IF(SUM('Run Rate History'!E77:AD77)&gt;0,(MEDIAN(IF(B740:AA740&gt;0,B740:AA740))+MEDIAN(IF('Run Rate History'!E77:AD77&gt;0,'Run Rate History'!E77:AD77)))/2,MEDIAN(IF(B740:AA740&gt;0,B740:AA740))))+4*MIN(MAX(AA740,0.5*IF(SUM('Run Rate History'!E77:AD77)&gt;0,(MEDIAN(IF(B740:AA740&gt;0,B740:AA740))+MEDIAN(IF('Run Rate History'!E77:AD77&gt;0,'Run Rate History'!E77:AD77)))/2,MEDIAN(IF(B740:AA740&gt;0,B740:AA740)))),2*IF(SUM('Run Rate History'!E77:AD77)&gt;0,(MEDIAN(IF(B740:AA740&gt;0,B740:AA740))+MEDIAN(IF('Run Rate History'!E77:AD77&gt;0,'Run Rate History'!E77:AD77)))/2,MEDIAN(IF(B740:AA740&gt;0,B740:AA740)))))/10,0)</f>
        <v>29.5</v>
      </c>
      <c r="X746" s="129" t="s">
        <v>1174</v>
      </c>
      <c r="Y746" s="130">
        <f>IFERROR(VLOOKUP(A738,'Stanje zaliha'!A:E,5,FALSE()),0)</f>
        <v>1087</v>
      </c>
      <c r="Z746" s="131"/>
      <c r="AA746" s="113" t="s">
        <v>1175</v>
      </c>
      <c r="AB746" s="118">
        <f t="shared" ref="AB746:AN746" si="146">SUM(AB742:AB745)</f>
        <v>0</v>
      </c>
      <c r="AC746" s="118">
        <f t="shared" si="146"/>
        <v>0</v>
      </c>
      <c r="AD746" s="118">
        <f t="shared" si="146"/>
        <v>0</v>
      </c>
      <c r="AE746" s="118">
        <f t="shared" si="146"/>
        <v>0</v>
      </c>
      <c r="AF746" s="118">
        <f t="shared" si="146"/>
        <v>0</v>
      </c>
      <c r="AG746" s="118">
        <f t="shared" si="146"/>
        <v>0</v>
      </c>
      <c r="AH746" s="118">
        <f t="shared" si="146"/>
        <v>0</v>
      </c>
      <c r="AI746" s="118">
        <f t="shared" si="146"/>
        <v>0</v>
      </c>
      <c r="AJ746" s="118">
        <f t="shared" si="146"/>
        <v>50</v>
      </c>
      <c r="AK746" s="118">
        <f t="shared" si="146"/>
        <v>0</v>
      </c>
      <c r="AL746" s="118">
        <f t="shared" si="146"/>
        <v>0</v>
      </c>
      <c r="AM746" s="118">
        <f t="shared" si="146"/>
        <v>0</v>
      </c>
      <c r="AN746" s="118">
        <f t="shared" si="146"/>
        <v>0</v>
      </c>
      <c r="AQ746" t="str">
        <f>AQ738</f>
        <v/>
      </c>
    </row>
    <row r="747" spans="1:43" ht="14.25" customHeight="1" x14ac:dyDescent="0.25">
      <c r="A747" s="1"/>
      <c r="B747" s="122"/>
      <c r="C747" s="122"/>
      <c r="D747" s="122"/>
      <c r="E747" s="122"/>
      <c r="F747" s="122"/>
      <c r="G747" s="122"/>
      <c r="H747" s="122"/>
      <c r="I747" s="122"/>
      <c r="J747" s="122"/>
      <c r="K747" s="122"/>
      <c r="L747" s="122"/>
      <c r="M747" s="122"/>
      <c r="N747" s="122"/>
      <c r="O747" s="122"/>
      <c r="P747" s="122"/>
      <c r="Q747" s="122"/>
      <c r="R747" s="122"/>
      <c r="S747" s="122"/>
      <c r="T747" s="122"/>
      <c r="U747" s="122"/>
      <c r="V747" s="124" t="s">
        <v>95</v>
      </c>
      <c r="W747" s="125">
        <f>IFERROR(0.6*W746+0.4*W745,0)</f>
        <v>29.670731707317074</v>
      </c>
      <c r="X747" s="132" t="s">
        <v>1176</v>
      </c>
      <c r="Y747" s="133">
        <f>IFERROR(SUMIF('Popis poslanih narudžbi'!A:A,A738,'Popis poslanih narudžbi'!C:C),0)</f>
        <v>0</v>
      </c>
      <c r="Z747" s="131"/>
      <c r="AA747" s="134" t="s">
        <v>1177</v>
      </c>
      <c r="AB747" s="118">
        <f t="shared" ref="AB747:AN747" si="147">AB740+AB746</f>
        <v>29</v>
      </c>
      <c r="AC747" s="118">
        <f t="shared" si="147"/>
        <v>31</v>
      </c>
      <c r="AD747" s="118">
        <f t="shared" si="147"/>
        <v>32</v>
      </c>
      <c r="AE747" s="118">
        <f t="shared" si="147"/>
        <v>29</v>
      </c>
      <c r="AF747" s="118">
        <f t="shared" si="147"/>
        <v>28</v>
      </c>
      <c r="AG747" s="118">
        <f t="shared" si="147"/>
        <v>27</v>
      </c>
      <c r="AH747" s="118">
        <f t="shared" si="147"/>
        <v>28</v>
      </c>
      <c r="AI747" s="118">
        <f t="shared" si="147"/>
        <v>27</v>
      </c>
      <c r="AJ747" s="118">
        <f t="shared" si="147"/>
        <v>74</v>
      </c>
      <c r="AK747" s="118">
        <f t="shared" si="147"/>
        <v>27</v>
      </c>
      <c r="AL747" s="118">
        <f t="shared" si="147"/>
        <v>27</v>
      </c>
      <c r="AM747" s="118">
        <f t="shared" si="147"/>
        <v>24</v>
      </c>
      <c r="AN747" s="118">
        <f t="shared" si="147"/>
        <v>26</v>
      </c>
      <c r="AQ747" t="str">
        <f>AQ738</f>
        <v/>
      </c>
    </row>
    <row r="748" spans="1:43" ht="14.25" customHeight="1" x14ac:dyDescent="0.25">
      <c r="A748" s="107" t="str">
        <f>'Run Rate'!A78</f>
        <v>POL12609</v>
      </c>
      <c r="B748" s="135" t="str">
        <f>'Run Rate'!B78</f>
        <v>Polleo 1st Whey 4,5kg Cookies &amp; Cream</v>
      </c>
      <c r="C748" s="135" t="str">
        <f>'Run Rate'!C78</f>
        <v>PROTEINI</v>
      </c>
      <c r="D748" s="135" t="str">
        <f>'Run Rate'!D78</f>
        <v>01 GOLD</v>
      </c>
      <c r="E748" s="122"/>
      <c r="F748" s="122"/>
      <c r="G748" s="122"/>
      <c r="H748" s="122"/>
      <c r="I748" s="122"/>
      <c r="J748" s="122"/>
      <c r="K748" s="122"/>
      <c r="L748" s="122"/>
      <c r="M748" s="122"/>
      <c r="N748" s="122"/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  <c r="AA748" s="122"/>
      <c r="AB748" s="122"/>
      <c r="AC748" s="122"/>
      <c r="AD748" s="122"/>
      <c r="AE748" s="122"/>
      <c r="AF748" s="122"/>
      <c r="AG748" s="122"/>
      <c r="AH748" s="122"/>
      <c r="AI748" s="122"/>
      <c r="AJ748" s="122"/>
      <c r="AK748" s="122"/>
      <c r="AL748" s="122"/>
      <c r="AM748" s="122"/>
      <c r="AN748" s="122"/>
      <c r="AQ748" t="str">
        <f>IF(AND(OR($B$1="ALL",$B$1=C748),OR($E$1="ALL",$E$1=D748),OR($B$2="ALL",$B$2=A748),OR($E$2="ALL",IFERROR(SEARCH($E$2,B748),0)&gt;0)),"MATCH","")</f>
        <v/>
      </c>
    </row>
    <row r="749" spans="1:43" ht="14.25" customHeight="1" x14ac:dyDescent="0.25">
      <c r="A749" s="108" t="s">
        <v>1137</v>
      </c>
      <c r="B749" s="136" t="s">
        <v>1138</v>
      </c>
      <c r="C749" s="136" t="s">
        <v>1139</v>
      </c>
      <c r="D749" s="136" t="s">
        <v>1140</v>
      </c>
      <c r="E749" s="136" t="s">
        <v>1141</v>
      </c>
      <c r="F749" s="136" t="s">
        <v>1142</v>
      </c>
      <c r="G749" s="136" t="s">
        <v>1143</v>
      </c>
      <c r="H749" s="136" t="s">
        <v>1144</v>
      </c>
      <c r="I749" s="136" t="s">
        <v>1145</v>
      </c>
      <c r="J749" s="136" t="s">
        <v>1146</v>
      </c>
      <c r="K749" s="136" t="s">
        <v>1147</v>
      </c>
      <c r="L749" s="136" t="s">
        <v>1148</v>
      </c>
      <c r="M749" s="136" t="s">
        <v>1149</v>
      </c>
      <c r="N749" s="136" t="s">
        <v>1150</v>
      </c>
      <c r="O749" s="136" t="s">
        <v>1151</v>
      </c>
      <c r="P749" s="136" t="s">
        <v>1152</v>
      </c>
      <c r="Q749" s="136" t="s">
        <v>1153</v>
      </c>
      <c r="R749" s="136" t="s">
        <v>1154</v>
      </c>
      <c r="S749" s="136" t="s">
        <v>1155</v>
      </c>
      <c r="T749" s="136" t="s">
        <v>1156</v>
      </c>
      <c r="U749" s="136" t="s">
        <v>1157</v>
      </c>
      <c r="V749" s="136" t="s">
        <v>1158</v>
      </c>
      <c r="W749" s="136" t="s">
        <v>1159</v>
      </c>
      <c r="X749" s="136" t="s">
        <v>1160</v>
      </c>
      <c r="Y749" s="136" t="s">
        <v>1161</v>
      </c>
      <c r="Z749" s="136" t="s">
        <v>1162</v>
      </c>
      <c r="AA749" s="136" t="s">
        <v>1163</v>
      </c>
      <c r="AB749" s="137" t="s">
        <v>156</v>
      </c>
      <c r="AC749" s="137" t="s">
        <v>157</v>
      </c>
      <c r="AD749" s="137" t="s">
        <v>158</v>
      </c>
      <c r="AE749" s="137" t="s">
        <v>139</v>
      </c>
      <c r="AF749" s="138" t="s">
        <v>140</v>
      </c>
      <c r="AG749" s="138" t="s">
        <v>141</v>
      </c>
      <c r="AH749" s="138" t="s">
        <v>142</v>
      </c>
      <c r="AI749" s="138" t="s">
        <v>143</v>
      </c>
      <c r="AJ749" s="139" t="s">
        <v>144</v>
      </c>
      <c r="AK749" s="139" t="s">
        <v>145</v>
      </c>
      <c r="AL749" s="139" t="s">
        <v>146</v>
      </c>
      <c r="AM749" s="140" t="s">
        <v>147</v>
      </c>
      <c r="AN749" s="140" t="s">
        <v>148</v>
      </c>
      <c r="AQ749" t="str">
        <f>AQ748</f>
        <v/>
      </c>
    </row>
    <row r="750" spans="1:43" ht="14.25" customHeight="1" x14ac:dyDescent="0.25">
      <c r="A750" s="99" t="s">
        <v>1164</v>
      </c>
      <c r="B750" s="112">
        <f>'Run Rate'!E78</f>
        <v>12</v>
      </c>
      <c r="C750" s="112">
        <f>'Run Rate'!F78</f>
        <v>15</v>
      </c>
      <c r="D750" s="112">
        <f>'Run Rate'!G78</f>
        <v>15</v>
      </c>
      <c r="E750" s="112">
        <f>'Run Rate'!H78</f>
        <v>11</v>
      </c>
      <c r="F750" s="112">
        <f>'Run Rate'!I78</f>
        <v>9</v>
      </c>
      <c r="G750" s="112">
        <f>'Run Rate'!J78</f>
        <v>8</v>
      </c>
      <c r="H750" s="112">
        <f>'Run Rate'!K78</f>
        <v>17</v>
      </c>
      <c r="I750" s="112">
        <f>'Run Rate'!L78</f>
        <v>39</v>
      </c>
      <c r="J750" s="112">
        <f>'Run Rate'!M78</f>
        <v>49</v>
      </c>
      <c r="K750" s="112">
        <f>'Run Rate'!N78</f>
        <v>10</v>
      </c>
      <c r="L750" s="112">
        <f>'Run Rate'!O78</f>
        <v>14</v>
      </c>
      <c r="M750" s="112">
        <f>'Run Rate'!P78</f>
        <v>9</v>
      </c>
      <c r="N750" s="112">
        <f>'Run Rate'!Q78</f>
        <v>14</v>
      </c>
      <c r="O750" s="112">
        <f>'Run Rate'!R78</f>
        <v>2</v>
      </c>
      <c r="P750" s="112">
        <f>'Run Rate'!S78</f>
        <v>8</v>
      </c>
      <c r="Q750" s="112">
        <f>'Run Rate'!T78</f>
        <v>5</v>
      </c>
      <c r="R750" s="112">
        <f>'Run Rate'!U78</f>
        <v>7</v>
      </c>
      <c r="S750" s="112">
        <f>'Run Rate'!V78</f>
        <v>4</v>
      </c>
      <c r="T750" s="112">
        <f>'Run Rate'!W78</f>
        <v>7</v>
      </c>
      <c r="U750" s="112">
        <f>'Run Rate'!X78</f>
        <v>8</v>
      </c>
      <c r="V750" s="112">
        <f>'Run Rate'!Y78</f>
        <v>4</v>
      </c>
      <c r="W750" s="112">
        <f>'Run Rate'!Z78</f>
        <v>12</v>
      </c>
      <c r="X750" s="112">
        <f>'Run Rate'!AA78</f>
        <v>11</v>
      </c>
      <c r="Y750" s="112">
        <f>'Run Rate'!AB78</f>
        <v>16</v>
      </c>
      <c r="Z750" s="112">
        <f>'Run Rate'!AC78</f>
        <v>14</v>
      </c>
      <c r="AA750" s="112">
        <f>'Run Rate'!AD78</f>
        <v>4</v>
      </c>
      <c r="AB750" s="113">
        <v>11</v>
      </c>
      <c r="AC750" s="112">
        <v>11</v>
      </c>
      <c r="AD750" s="112">
        <v>11</v>
      </c>
      <c r="AE750" s="112">
        <v>11</v>
      </c>
      <c r="AF750" s="112">
        <v>11</v>
      </c>
      <c r="AG750" s="112">
        <v>11</v>
      </c>
      <c r="AH750" s="112">
        <v>11</v>
      </c>
      <c r="AI750" s="112">
        <v>11</v>
      </c>
      <c r="AJ750" s="112">
        <v>11</v>
      </c>
      <c r="AK750" s="112">
        <v>11</v>
      </c>
      <c r="AL750" s="112">
        <v>11</v>
      </c>
      <c r="AM750" s="112">
        <v>11</v>
      </c>
      <c r="AN750" s="112">
        <v>11</v>
      </c>
      <c r="AQ750" t="str">
        <f>AQ748</f>
        <v/>
      </c>
    </row>
    <row r="751" spans="1:43" ht="14.25" customHeight="1" x14ac:dyDescent="0.25">
      <c r="A751" s="99" t="s">
        <v>1165</v>
      </c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5"/>
      <c r="X751" s="115"/>
      <c r="Y751" s="115"/>
      <c r="Z751" s="115"/>
      <c r="AA751" s="112" t="s">
        <v>1166</v>
      </c>
      <c r="AB751" s="113"/>
      <c r="AC751" s="112"/>
      <c r="AD751" s="112"/>
      <c r="AE751" s="112"/>
      <c r="AF751" s="112"/>
      <c r="AG751" s="112"/>
      <c r="AH751" s="112"/>
      <c r="AI751" s="112"/>
      <c r="AJ751" s="112"/>
      <c r="AK751" s="112"/>
      <c r="AL751" s="112"/>
      <c r="AM751" s="112"/>
      <c r="AN751" s="112"/>
      <c r="AQ751" t="str">
        <f>AQ748</f>
        <v/>
      </c>
    </row>
    <row r="752" spans="1:43" ht="14.25" customHeight="1" x14ac:dyDescent="0.25">
      <c r="A752" s="99" t="s">
        <v>1167</v>
      </c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5"/>
      <c r="X752" s="116"/>
      <c r="Y752" s="117"/>
      <c r="Z752" s="115"/>
      <c r="AA752" s="112" t="s">
        <v>1168</v>
      </c>
      <c r="AB752" s="113">
        <f>'Demand Input VP'!B379</f>
        <v>0</v>
      </c>
      <c r="AC752" s="112">
        <f>'Demand Input VP'!C379</f>
        <v>0</v>
      </c>
      <c r="AD752" s="112">
        <f>'Demand Input VP'!D379</f>
        <v>0</v>
      </c>
      <c r="AE752" s="112">
        <f>'Demand Input VP'!E379</f>
        <v>0</v>
      </c>
      <c r="AF752" s="112">
        <f>'Demand Input VP'!F379</f>
        <v>0</v>
      </c>
      <c r="AG752" s="112">
        <f>'Demand Input VP'!G379</f>
        <v>0</v>
      </c>
      <c r="AH752" s="112">
        <f>'Demand Input VP'!H379</f>
        <v>0</v>
      </c>
      <c r="AI752" s="112">
        <f>'Demand Input VP'!I379</f>
        <v>0</v>
      </c>
      <c r="AJ752" s="112">
        <f>'Demand Input VP'!J379</f>
        <v>0</v>
      </c>
      <c r="AK752" s="112">
        <f>'Demand Input VP'!K379</f>
        <v>0</v>
      </c>
      <c r="AL752" s="112">
        <f>'Demand Input VP'!L379</f>
        <v>0</v>
      </c>
      <c r="AM752" s="112">
        <f>'Demand Input VP'!M379</f>
        <v>0</v>
      </c>
      <c r="AN752" s="112">
        <f>'Demand Input VP'!N379</f>
        <v>0</v>
      </c>
      <c r="AQ752" t="str">
        <f>AQ748</f>
        <v/>
      </c>
    </row>
    <row r="753" spans="1:43" ht="14.25" customHeight="1" x14ac:dyDescent="0.25">
      <c r="A753" s="99" t="s">
        <v>1169</v>
      </c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5"/>
      <c r="X753" s="116"/>
      <c r="Y753" s="117"/>
      <c r="Z753" s="119"/>
      <c r="AA753" s="120" t="s">
        <v>1170</v>
      </c>
      <c r="AB753" s="121">
        <f>'Demand Input VP'!B378</f>
        <v>0</v>
      </c>
      <c r="AC753" s="120">
        <f>'Demand Input VP'!C378</f>
        <v>0</v>
      </c>
      <c r="AD753" s="120">
        <f>'Demand Input VP'!D378</f>
        <v>0</v>
      </c>
      <c r="AE753" s="120">
        <f>'Demand Input VP'!E378</f>
        <v>0</v>
      </c>
      <c r="AF753" s="120">
        <f>'Demand Input VP'!F378</f>
        <v>0</v>
      </c>
      <c r="AG753" s="120">
        <f>'Demand Input VP'!G378</f>
        <v>0</v>
      </c>
      <c r="AH753" s="120">
        <f>'Demand Input VP'!H378</f>
        <v>0</v>
      </c>
      <c r="AI753" s="120">
        <f>'Demand Input VP'!I378</f>
        <v>0</v>
      </c>
      <c r="AJ753" s="120">
        <f>'Demand Input VP'!J378</f>
        <v>0</v>
      </c>
      <c r="AK753" s="120">
        <f>'Demand Input VP'!K378</f>
        <v>0</v>
      </c>
      <c r="AL753" s="120">
        <f>'Demand Input VP'!L378</f>
        <v>0</v>
      </c>
      <c r="AM753" s="120">
        <f>'Demand Input VP'!M378</f>
        <v>0</v>
      </c>
      <c r="AN753" s="120">
        <f>'Demand Input VP'!N378</f>
        <v>0</v>
      </c>
      <c r="AQ753" t="str">
        <f>AQ748</f>
        <v/>
      </c>
    </row>
    <row r="754" spans="1:43" ht="14.25" customHeight="1" x14ac:dyDescent="0.25">
      <c r="A754" s="1"/>
      <c r="B754" s="122"/>
      <c r="C754" s="122"/>
      <c r="D754" s="122"/>
      <c r="E754" s="122"/>
      <c r="F754" s="122"/>
      <c r="G754" s="122"/>
      <c r="H754" s="122"/>
      <c r="I754" s="122"/>
      <c r="J754" s="122"/>
      <c r="K754" s="122"/>
      <c r="L754" s="122"/>
      <c r="M754" s="122"/>
      <c r="N754" s="122"/>
      <c r="O754" s="122"/>
      <c r="P754" s="122"/>
      <c r="Q754" s="122"/>
      <c r="R754" s="122"/>
      <c r="S754" s="122"/>
      <c r="T754" s="122"/>
      <c r="U754" s="122"/>
      <c r="V754" s="122"/>
      <c r="W754" s="123"/>
      <c r="X754" s="116"/>
      <c r="Y754" s="117"/>
      <c r="Z754" s="123"/>
      <c r="AA754" s="112" t="s">
        <v>1171</v>
      </c>
      <c r="AB754" s="113">
        <f>'Demand Input MP'!B379</f>
        <v>0</v>
      </c>
      <c r="AC754" s="112">
        <f>'Demand Input MP'!C379</f>
        <v>0</v>
      </c>
      <c r="AD754" s="112">
        <f>'Demand Input MP'!D379</f>
        <v>0</v>
      </c>
      <c r="AE754" s="112">
        <f>'Demand Input MP'!E379</f>
        <v>0</v>
      </c>
      <c r="AF754" s="112">
        <f>'Demand Input MP'!F379</f>
        <v>0</v>
      </c>
      <c r="AG754" s="112">
        <f>'Demand Input MP'!G379</f>
        <v>0</v>
      </c>
      <c r="AH754" s="112">
        <f>'Demand Input MP'!H379</f>
        <v>0</v>
      </c>
      <c r="AI754" s="112">
        <f>'Demand Input MP'!I379</f>
        <v>0</v>
      </c>
      <c r="AJ754" s="112">
        <f>'Demand Input MP'!J379</f>
        <v>0</v>
      </c>
      <c r="AK754" s="112">
        <f>'Demand Input MP'!K379</f>
        <v>0</v>
      </c>
      <c r="AL754" s="112">
        <f>'Demand Input MP'!L379</f>
        <v>0</v>
      </c>
      <c r="AM754" s="112">
        <f>'Demand Input MP'!M379</f>
        <v>0</v>
      </c>
      <c r="AN754" s="112">
        <f>'Demand Input MP'!N379</f>
        <v>0</v>
      </c>
      <c r="AQ754" t="str">
        <f>AQ748</f>
        <v/>
      </c>
    </row>
    <row r="755" spans="1:43" ht="14.25" customHeight="1" x14ac:dyDescent="0.25">
      <c r="A755" s="1"/>
      <c r="B755" s="122"/>
      <c r="C755" s="122"/>
      <c r="D755" s="122"/>
      <c r="E755" s="122"/>
      <c r="F755" s="122"/>
      <c r="G755" s="122"/>
      <c r="H755" s="122"/>
      <c r="I755" s="122"/>
      <c r="J755" s="122"/>
      <c r="K755" s="122"/>
      <c r="L755" s="122"/>
      <c r="M755" s="122"/>
      <c r="N755" s="122"/>
      <c r="O755" s="122"/>
      <c r="P755" s="122"/>
      <c r="Q755" s="122"/>
      <c r="R755" s="122"/>
      <c r="S755" s="122"/>
      <c r="T755" s="122"/>
      <c r="U755" s="122"/>
      <c r="V755" s="124" t="s">
        <v>91</v>
      </c>
      <c r="W755" s="125">
        <f>IFERROR(IF(SUM('Run Rate History'!E78:AD78)&gt;0,(SUMPRODUCT((B750:AA750&gt;=PERCENTILE(B750:AA750,0.1))*(B750:AA750&lt;=PERCENTILE(B750:AA750,0.9))*B750:AA750)+SUMPRODUCT(('Run Rate History'!E78:AD78&gt;=PERCENTILE(B750:AA750,0.1))*('Run Rate History'!E78:AD78&lt;=PERCENTILE(B750:AA750,0.9))*'Run Rate History'!E78:AD78))/(SUMPRODUCT((B750:AA750&gt;=PERCENTILE(B750:AA750,0.1))*(B750:AA750&lt;=PERCENTILE(B750:AA750,0.9))*1)+SUMPRODUCT(('Run Rate History'!E78:AD78&gt;=PERCENTILE(B750:AA750,0.1))*('Run Rate History'!E78:AD78&lt;=PERCENTILE(B750:AA750,0.9))*1)),TRIMMEAN(B750:AA750,0.15)),0)</f>
        <v>10.738095238095237</v>
      </c>
      <c r="X755" s="126" t="s">
        <v>1172</v>
      </c>
      <c r="Y755" s="127">
        <f>SUM(B750:AA750)/26</f>
        <v>12.461538461538462</v>
      </c>
      <c r="Z755" s="128"/>
      <c r="AA755" s="112" t="s">
        <v>1173</v>
      </c>
      <c r="AB755" s="113">
        <f>'Demand Input MP'!B378</f>
        <v>0</v>
      </c>
      <c r="AC755" s="112">
        <f>'Demand Input MP'!C378</f>
        <v>0</v>
      </c>
      <c r="AD755" s="112">
        <f>'Demand Input MP'!D378</f>
        <v>0</v>
      </c>
      <c r="AE755" s="112">
        <f>'Demand Input MP'!E378</f>
        <v>0</v>
      </c>
      <c r="AF755" s="112">
        <f>'Demand Input MP'!F378</f>
        <v>0</v>
      </c>
      <c r="AG755" s="112">
        <f>'Demand Input MP'!G378</f>
        <v>0</v>
      </c>
      <c r="AH755" s="112">
        <f>'Demand Input MP'!H378</f>
        <v>0</v>
      </c>
      <c r="AI755" s="112">
        <f>'Demand Input MP'!I378</f>
        <v>0</v>
      </c>
      <c r="AJ755" s="112">
        <f>'Demand Input MP'!J378</f>
        <v>0</v>
      </c>
      <c r="AK755" s="112">
        <f>'Demand Input MP'!K378</f>
        <v>0</v>
      </c>
      <c r="AL755" s="112">
        <f>'Demand Input MP'!L378</f>
        <v>0</v>
      </c>
      <c r="AM755" s="112">
        <f>'Demand Input MP'!M378</f>
        <v>0</v>
      </c>
      <c r="AN755" s="112">
        <f>'Demand Input MP'!N378</f>
        <v>0</v>
      </c>
      <c r="AQ755" t="str">
        <f>AQ748</f>
        <v/>
      </c>
    </row>
    <row r="756" spans="1:43" ht="14.25" customHeight="1" x14ac:dyDescent="0.25">
      <c r="A756" s="1"/>
      <c r="B756" s="122"/>
      <c r="C756" s="122"/>
      <c r="D756" s="122"/>
      <c r="E756" s="122"/>
      <c r="F756" s="122"/>
      <c r="G756" s="122"/>
      <c r="H756" s="122"/>
      <c r="I756" s="122"/>
      <c r="J756" s="122"/>
      <c r="K756" s="122"/>
      <c r="L756" s="122"/>
      <c r="M756" s="122"/>
      <c r="N756" s="122"/>
      <c r="O756" s="122"/>
      <c r="P756" s="122"/>
      <c r="Q756" s="122"/>
      <c r="R756" s="122"/>
      <c r="S756" s="122"/>
      <c r="T756" s="122"/>
      <c r="U756" s="122"/>
      <c r="V756" s="124" t="s">
        <v>94</v>
      </c>
      <c r="W756" s="125">
        <f>IFERROR((1*MIN(MAX(X750,0.5*IF(SUM('Run Rate History'!E78:AD78)&gt;0,(MEDIAN(IF(B750:AA750&gt;0,B750:AA750))+MEDIAN(IF('Run Rate History'!E78:AD78&gt;0,'Run Rate History'!E78:AD78)))/2,MEDIAN(IF(B750:AA750&gt;0,B750:AA750)))),2*IF(SUM('Run Rate History'!E78:AD78)&gt;0,(MEDIAN(IF(B750:AA750&gt;0,B750:AA750))+MEDIAN(IF('Run Rate History'!E78:AD78&gt;0,'Run Rate History'!E78:AD78)))/2,MEDIAN(IF(B750:AA750&gt;0,B750:AA750))))+2*MIN(MAX(Y750,0.5*IF(SUM('Run Rate History'!E78:AD78)&gt;0,(MEDIAN(IF(B750:AA750&gt;0,B750:AA750))+MEDIAN(IF('Run Rate History'!E78:AD78&gt;0,'Run Rate History'!E78:AD78)))/2,MEDIAN(IF(B750:AA750&gt;0,B750:AA750)))),2*IF(SUM('Run Rate History'!E78:AD78)&gt;0,(MEDIAN(IF(B750:AA750&gt;0,B750:AA750))+MEDIAN(IF('Run Rate History'!E78:AD78&gt;0,'Run Rate History'!E78:AD78)))/2,MEDIAN(IF(B750:AA750&gt;0,B750:AA750))))+3*MIN(MAX(Z750,0.5*IF(SUM('Run Rate History'!E78:AD78)&gt;0,(MEDIAN(IF(B750:AA750&gt;0,B750:AA750))+MEDIAN(IF('Run Rate History'!E78:AD78&gt;0,'Run Rate History'!E78:AD78)))/2,MEDIAN(IF(B750:AA750&gt;0,B750:AA750)))),2*IF(SUM('Run Rate History'!E78:AD78)&gt;0,(MEDIAN(IF(B750:AA750&gt;0,B750:AA750))+MEDIAN(IF('Run Rate History'!E78:AD78&gt;0,'Run Rate History'!E78:AD78)))/2,MEDIAN(IF(B750:AA750&gt;0,B750:AA750))))+4*MIN(MAX(AA750,0.5*IF(SUM('Run Rate History'!E78:AD78)&gt;0,(MEDIAN(IF(B750:AA750&gt;0,B750:AA750))+MEDIAN(IF('Run Rate History'!E78:AD78&gt;0,'Run Rate History'!E78:AD78)))/2,MEDIAN(IF(B750:AA750&gt;0,B750:AA750)))),2*IF(SUM('Run Rate History'!E78:AD78)&gt;0,(MEDIAN(IF(B750:AA750&gt;0,B750:AA750))+MEDIAN(IF('Run Rate History'!E78:AD78&gt;0,'Run Rate History'!E78:AD78)))/2,MEDIAN(IF(B750:AA750&gt;0,B750:AA750)))))/10,0)</f>
        <v>10.85</v>
      </c>
      <c r="X756" s="129" t="s">
        <v>1174</v>
      </c>
      <c r="Y756" s="130">
        <f>IFERROR(VLOOKUP(A748,'Stanje zaliha'!A:E,5,FALSE()),0)</f>
        <v>175</v>
      </c>
      <c r="Z756" s="131"/>
      <c r="AA756" s="113" t="s">
        <v>1175</v>
      </c>
      <c r="AB756" s="118">
        <f t="shared" ref="AB756:AN756" si="148">SUM(AB752:AB755)</f>
        <v>0</v>
      </c>
      <c r="AC756" s="118">
        <f t="shared" si="148"/>
        <v>0</v>
      </c>
      <c r="AD756" s="118">
        <f t="shared" si="148"/>
        <v>0</v>
      </c>
      <c r="AE756" s="118">
        <f t="shared" si="148"/>
        <v>0</v>
      </c>
      <c r="AF756" s="118">
        <f t="shared" si="148"/>
        <v>0</v>
      </c>
      <c r="AG756" s="118">
        <f t="shared" si="148"/>
        <v>0</v>
      </c>
      <c r="AH756" s="118">
        <f t="shared" si="148"/>
        <v>0</v>
      </c>
      <c r="AI756" s="118">
        <f t="shared" si="148"/>
        <v>0</v>
      </c>
      <c r="AJ756" s="118">
        <f t="shared" si="148"/>
        <v>0</v>
      </c>
      <c r="AK756" s="118">
        <f t="shared" si="148"/>
        <v>0</v>
      </c>
      <c r="AL756" s="118">
        <f t="shared" si="148"/>
        <v>0</v>
      </c>
      <c r="AM756" s="118">
        <f t="shared" si="148"/>
        <v>0</v>
      </c>
      <c r="AN756" s="118">
        <f t="shared" si="148"/>
        <v>0</v>
      </c>
      <c r="AQ756" t="str">
        <f>AQ748</f>
        <v/>
      </c>
    </row>
    <row r="757" spans="1:43" ht="14.25" customHeight="1" x14ac:dyDescent="0.25">
      <c r="A757" s="1"/>
      <c r="B757" s="122"/>
      <c r="C757" s="122"/>
      <c r="D757" s="122"/>
      <c r="E757" s="122"/>
      <c r="F757" s="122"/>
      <c r="G757" s="122"/>
      <c r="H757" s="122"/>
      <c r="I757" s="122"/>
      <c r="J757" s="122"/>
      <c r="K757" s="122"/>
      <c r="L757" s="122"/>
      <c r="M757" s="122"/>
      <c r="N757" s="122"/>
      <c r="O757" s="122"/>
      <c r="P757" s="122"/>
      <c r="Q757" s="122"/>
      <c r="R757" s="122"/>
      <c r="S757" s="122"/>
      <c r="T757" s="122"/>
      <c r="U757" s="122"/>
      <c r="V757" s="124" t="s">
        <v>95</v>
      </c>
      <c r="W757" s="125">
        <f>IFERROR(0.6*W756+0.4*W755,0)</f>
        <v>10.805238095238096</v>
      </c>
      <c r="X757" s="132" t="s">
        <v>1176</v>
      </c>
      <c r="Y757" s="133">
        <f>IFERROR(SUMIF('Popis poslanih narudžbi'!A:A,A748,'Popis poslanih narudžbi'!C:C),0)</f>
        <v>0</v>
      </c>
      <c r="Z757" s="131"/>
      <c r="AA757" s="134" t="s">
        <v>1177</v>
      </c>
      <c r="AB757" s="118">
        <f t="shared" ref="AB757:AN757" si="149">AB750+AB756</f>
        <v>11</v>
      </c>
      <c r="AC757" s="118">
        <f t="shared" si="149"/>
        <v>11</v>
      </c>
      <c r="AD757" s="118">
        <f t="shared" si="149"/>
        <v>11</v>
      </c>
      <c r="AE757" s="118">
        <f t="shared" si="149"/>
        <v>11</v>
      </c>
      <c r="AF757" s="118">
        <f t="shared" si="149"/>
        <v>11</v>
      </c>
      <c r="AG757" s="118">
        <f t="shared" si="149"/>
        <v>11</v>
      </c>
      <c r="AH757" s="118">
        <f t="shared" si="149"/>
        <v>11</v>
      </c>
      <c r="AI757" s="118">
        <f t="shared" si="149"/>
        <v>11</v>
      </c>
      <c r="AJ757" s="118">
        <f t="shared" si="149"/>
        <v>11</v>
      </c>
      <c r="AK757" s="118">
        <f t="shared" si="149"/>
        <v>11</v>
      </c>
      <c r="AL757" s="118">
        <f t="shared" si="149"/>
        <v>11</v>
      </c>
      <c r="AM757" s="118">
        <f t="shared" si="149"/>
        <v>11</v>
      </c>
      <c r="AN757" s="118">
        <f t="shared" si="149"/>
        <v>11</v>
      </c>
      <c r="AQ757" t="str">
        <f>AQ748</f>
        <v/>
      </c>
    </row>
    <row r="758" spans="1:43" ht="14.25" customHeight="1" x14ac:dyDescent="0.25">
      <c r="A758" s="107" t="str">
        <f>'Run Rate'!A79</f>
        <v>POL09794</v>
      </c>
      <c r="B758" s="135" t="str">
        <f>'Run Rate'!B79</f>
        <v>Polleo Testorage Xtreme 90 caps</v>
      </c>
      <c r="C758" s="135" t="str">
        <f>'Run Rate'!C79</f>
        <v>SPORTSKA PREHRANA</v>
      </c>
      <c r="D758" s="135" t="str">
        <f>'Run Rate'!D79</f>
        <v>01 GOLD</v>
      </c>
      <c r="E758" s="122"/>
      <c r="F758" s="122"/>
      <c r="G758" s="122"/>
      <c r="H758" s="122"/>
      <c r="I758" s="122"/>
      <c r="J758" s="122"/>
      <c r="K758" s="122"/>
      <c r="L758" s="122"/>
      <c r="M758" s="122"/>
      <c r="N758" s="122"/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  <c r="AA758" s="122"/>
      <c r="AB758" s="122"/>
      <c r="AC758" s="122"/>
      <c r="AD758" s="122"/>
      <c r="AE758" s="122"/>
      <c r="AF758" s="122"/>
      <c r="AG758" s="122"/>
      <c r="AH758" s="122"/>
      <c r="AI758" s="122"/>
      <c r="AJ758" s="122"/>
      <c r="AK758" s="122"/>
      <c r="AL758" s="122"/>
      <c r="AM758" s="122"/>
      <c r="AN758" s="122"/>
      <c r="AQ758" t="str">
        <f>IF(AND(OR($B$1="ALL",$B$1=C758),OR($E$1="ALL",$E$1=D758),OR($B$2="ALL",$B$2=A758),OR($E$2="ALL",IFERROR(SEARCH($E$2,B758),0)&gt;0)),"MATCH","")</f>
        <v/>
      </c>
    </row>
    <row r="759" spans="1:43" ht="14.25" customHeight="1" x14ac:dyDescent="0.25">
      <c r="A759" s="108" t="s">
        <v>1137</v>
      </c>
      <c r="B759" s="136" t="s">
        <v>1138</v>
      </c>
      <c r="C759" s="136" t="s">
        <v>1139</v>
      </c>
      <c r="D759" s="136" t="s">
        <v>1140</v>
      </c>
      <c r="E759" s="136" t="s">
        <v>1141</v>
      </c>
      <c r="F759" s="136" t="s">
        <v>1142</v>
      </c>
      <c r="G759" s="136" t="s">
        <v>1143</v>
      </c>
      <c r="H759" s="136" t="s">
        <v>1144</v>
      </c>
      <c r="I759" s="136" t="s">
        <v>1145</v>
      </c>
      <c r="J759" s="136" t="s">
        <v>1146</v>
      </c>
      <c r="K759" s="136" t="s">
        <v>1147</v>
      </c>
      <c r="L759" s="136" t="s">
        <v>1148</v>
      </c>
      <c r="M759" s="136" t="s">
        <v>1149</v>
      </c>
      <c r="N759" s="136" t="s">
        <v>1150</v>
      </c>
      <c r="O759" s="136" t="s">
        <v>1151</v>
      </c>
      <c r="P759" s="136" t="s">
        <v>1152</v>
      </c>
      <c r="Q759" s="136" t="s">
        <v>1153</v>
      </c>
      <c r="R759" s="136" t="s">
        <v>1154</v>
      </c>
      <c r="S759" s="136" t="s">
        <v>1155</v>
      </c>
      <c r="T759" s="136" t="s">
        <v>1156</v>
      </c>
      <c r="U759" s="136" t="s">
        <v>1157</v>
      </c>
      <c r="V759" s="136" t="s">
        <v>1158</v>
      </c>
      <c r="W759" s="136" t="s">
        <v>1159</v>
      </c>
      <c r="X759" s="136" t="s">
        <v>1160</v>
      </c>
      <c r="Y759" s="136" t="s">
        <v>1161</v>
      </c>
      <c r="Z759" s="136" t="s">
        <v>1162</v>
      </c>
      <c r="AA759" s="136" t="s">
        <v>1163</v>
      </c>
      <c r="AB759" s="137" t="s">
        <v>156</v>
      </c>
      <c r="AC759" s="137" t="s">
        <v>157</v>
      </c>
      <c r="AD759" s="137" t="s">
        <v>158</v>
      </c>
      <c r="AE759" s="137" t="s">
        <v>139</v>
      </c>
      <c r="AF759" s="138" t="s">
        <v>140</v>
      </c>
      <c r="AG759" s="138" t="s">
        <v>141</v>
      </c>
      <c r="AH759" s="138" t="s">
        <v>142</v>
      </c>
      <c r="AI759" s="138" t="s">
        <v>143</v>
      </c>
      <c r="AJ759" s="139" t="s">
        <v>144</v>
      </c>
      <c r="AK759" s="139" t="s">
        <v>145</v>
      </c>
      <c r="AL759" s="139" t="s">
        <v>146</v>
      </c>
      <c r="AM759" s="140" t="s">
        <v>147</v>
      </c>
      <c r="AN759" s="140" t="s">
        <v>148</v>
      </c>
      <c r="AQ759" t="str">
        <f>AQ758</f>
        <v/>
      </c>
    </row>
    <row r="760" spans="1:43" ht="14.25" customHeight="1" x14ac:dyDescent="0.25">
      <c r="A760" s="99" t="s">
        <v>1164</v>
      </c>
      <c r="B760" s="112">
        <f>'Run Rate'!E79</f>
        <v>25</v>
      </c>
      <c r="C760" s="112">
        <f>'Run Rate'!F79</f>
        <v>15</v>
      </c>
      <c r="D760" s="112">
        <f>'Run Rate'!G79</f>
        <v>25</v>
      </c>
      <c r="E760" s="112">
        <f>'Run Rate'!H79</f>
        <v>20</v>
      </c>
      <c r="F760" s="112">
        <f>'Run Rate'!I79</f>
        <v>27</v>
      </c>
      <c r="G760" s="112">
        <f>'Run Rate'!J79</f>
        <v>26</v>
      </c>
      <c r="H760" s="112">
        <f>'Run Rate'!K79</f>
        <v>47</v>
      </c>
      <c r="I760" s="112">
        <f>'Run Rate'!L79</f>
        <v>55</v>
      </c>
      <c r="J760" s="112">
        <f>'Run Rate'!M79</f>
        <v>63</v>
      </c>
      <c r="K760" s="112">
        <f>'Run Rate'!N79</f>
        <v>28</v>
      </c>
      <c r="L760" s="112">
        <f>'Run Rate'!O79</f>
        <v>35</v>
      </c>
      <c r="M760" s="112">
        <f>'Run Rate'!P79</f>
        <v>49</v>
      </c>
      <c r="N760" s="112">
        <f>'Run Rate'!Q79</f>
        <v>23</v>
      </c>
      <c r="O760" s="112">
        <f>'Run Rate'!R79</f>
        <v>19</v>
      </c>
      <c r="P760" s="112">
        <f>'Run Rate'!S79</f>
        <v>5</v>
      </c>
      <c r="Q760" s="112">
        <f>'Run Rate'!T79</f>
        <v>16</v>
      </c>
      <c r="R760" s="112">
        <f>'Run Rate'!U79</f>
        <v>18</v>
      </c>
      <c r="S760" s="112">
        <f>'Run Rate'!V79</f>
        <v>48</v>
      </c>
      <c r="T760" s="112">
        <f>'Run Rate'!W79</f>
        <v>18</v>
      </c>
      <c r="U760" s="112">
        <f>'Run Rate'!X79</f>
        <v>-321</v>
      </c>
      <c r="V760" s="112">
        <f>'Run Rate'!Y79</f>
        <v>29</v>
      </c>
      <c r="W760" s="112">
        <f>'Run Rate'!Z79</f>
        <v>21</v>
      </c>
      <c r="X760" s="112">
        <f>'Run Rate'!AA79</f>
        <v>22</v>
      </c>
      <c r="Y760" s="112">
        <f>'Run Rate'!AB79</f>
        <v>33</v>
      </c>
      <c r="Z760" s="112">
        <f>'Run Rate'!AC79</f>
        <v>24</v>
      </c>
      <c r="AA760" s="112">
        <f>'Run Rate'!AD79</f>
        <v>23</v>
      </c>
      <c r="AB760" s="113">
        <v>25</v>
      </c>
      <c r="AC760" s="112">
        <v>25</v>
      </c>
      <c r="AD760" s="112">
        <v>25</v>
      </c>
      <c r="AE760" s="112">
        <v>25</v>
      </c>
      <c r="AF760" s="112">
        <v>25</v>
      </c>
      <c r="AG760" s="112">
        <v>25</v>
      </c>
      <c r="AH760" s="112">
        <v>25</v>
      </c>
      <c r="AI760" s="112">
        <v>25</v>
      </c>
      <c r="AJ760" s="112">
        <v>25</v>
      </c>
      <c r="AK760" s="112">
        <v>25</v>
      </c>
      <c r="AL760" s="112">
        <v>25</v>
      </c>
      <c r="AM760" s="112">
        <v>25</v>
      </c>
      <c r="AN760" s="112">
        <v>25</v>
      </c>
      <c r="AQ760" t="str">
        <f>AQ758</f>
        <v/>
      </c>
    </row>
    <row r="761" spans="1:43" ht="14.25" customHeight="1" x14ac:dyDescent="0.25">
      <c r="A761" s="99" t="s">
        <v>1165</v>
      </c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5"/>
      <c r="X761" s="115"/>
      <c r="Y761" s="115"/>
      <c r="Z761" s="115"/>
      <c r="AA761" s="112" t="s">
        <v>1166</v>
      </c>
      <c r="AB761" s="113"/>
      <c r="AC761" s="112"/>
      <c r="AD761" s="112"/>
      <c r="AE761" s="112"/>
      <c r="AF761" s="112"/>
      <c r="AG761" s="112"/>
      <c r="AH761" s="112"/>
      <c r="AI761" s="112"/>
      <c r="AJ761" s="112"/>
      <c r="AK761" s="112"/>
      <c r="AL761" s="112"/>
      <c r="AM761" s="112"/>
      <c r="AN761" s="112"/>
      <c r="AQ761" t="str">
        <f>AQ758</f>
        <v/>
      </c>
    </row>
    <row r="762" spans="1:43" ht="14.25" customHeight="1" x14ac:dyDescent="0.25">
      <c r="A762" s="99" t="s">
        <v>1167</v>
      </c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5"/>
      <c r="X762" s="116"/>
      <c r="Y762" s="117"/>
      <c r="Z762" s="115"/>
      <c r="AA762" s="112" t="s">
        <v>1168</v>
      </c>
      <c r="AB762" s="113">
        <f>'Demand Input VP'!B384</f>
        <v>0</v>
      </c>
      <c r="AC762" s="112">
        <f>'Demand Input VP'!C384</f>
        <v>0</v>
      </c>
      <c r="AD762" s="112">
        <f>'Demand Input VP'!D384</f>
        <v>0</v>
      </c>
      <c r="AE762" s="112">
        <f>'Demand Input VP'!E384</f>
        <v>0</v>
      </c>
      <c r="AF762" s="112">
        <f>'Demand Input VP'!F384</f>
        <v>0</v>
      </c>
      <c r="AG762" s="112">
        <f>'Demand Input VP'!G384</f>
        <v>0</v>
      </c>
      <c r="AH762" s="112">
        <f>'Demand Input VP'!H384</f>
        <v>0</v>
      </c>
      <c r="AI762" s="112">
        <f>'Demand Input VP'!I384</f>
        <v>0</v>
      </c>
      <c r="AJ762" s="112">
        <f>'Demand Input VP'!J384</f>
        <v>0</v>
      </c>
      <c r="AK762" s="112">
        <f>'Demand Input VP'!K384</f>
        <v>0</v>
      </c>
      <c r="AL762" s="112">
        <f>'Demand Input VP'!L384</f>
        <v>0</v>
      </c>
      <c r="AM762" s="112">
        <f>'Demand Input VP'!M384</f>
        <v>0</v>
      </c>
      <c r="AN762" s="112">
        <f>'Demand Input VP'!N384</f>
        <v>0</v>
      </c>
      <c r="AQ762" t="str">
        <f>AQ758</f>
        <v/>
      </c>
    </row>
    <row r="763" spans="1:43" ht="14.25" customHeight="1" x14ac:dyDescent="0.25">
      <c r="A763" s="99" t="s">
        <v>1169</v>
      </c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5"/>
      <c r="X763" s="116"/>
      <c r="Y763" s="117"/>
      <c r="Z763" s="119"/>
      <c r="AA763" s="120" t="s">
        <v>1170</v>
      </c>
      <c r="AB763" s="121">
        <f>'Demand Input VP'!B383</f>
        <v>0</v>
      </c>
      <c r="AC763" s="120">
        <f>'Demand Input VP'!C383</f>
        <v>0</v>
      </c>
      <c r="AD763" s="120">
        <f>'Demand Input VP'!D383</f>
        <v>0</v>
      </c>
      <c r="AE763" s="120">
        <f>'Demand Input VP'!E383</f>
        <v>0</v>
      </c>
      <c r="AF763" s="120">
        <f>'Demand Input VP'!F383</f>
        <v>0</v>
      </c>
      <c r="AG763" s="120">
        <f>'Demand Input VP'!G383</f>
        <v>0</v>
      </c>
      <c r="AH763" s="120">
        <f>'Demand Input VP'!H383</f>
        <v>0</v>
      </c>
      <c r="AI763" s="120">
        <f>'Demand Input VP'!I383</f>
        <v>0</v>
      </c>
      <c r="AJ763" s="120">
        <f>'Demand Input VP'!J383</f>
        <v>0</v>
      </c>
      <c r="AK763" s="120">
        <f>'Demand Input VP'!K383</f>
        <v>0</v>
      </c>
      <c r="AL763" s="120">
        <f>'Demand Input VP'!L383</f>
        <v>0</v>
      </c>
      <c r="AM763" s="120">
        <f>'Demand Input VP'!M383</f>
        <v>0</v>
      </c>
      <c r="AN763" s="120">
        <f>'Demand Input VP'!N383</f>
        <v>0</v>
      </c>
      <c r="AQ763" t="str">
        <f>AQ758</f>
        <v/>
      </c>
    </row>
    <row r="764" spans="1:43" ht="14.25" customHeight="1" x14ac:dyDescent="0.25">
      <c r="A764" s="1"/>
      <c r="B764" s="122"/>
      <c r="C764" s="122"/>
      <c r="D764" s="122"/>
      <c r="E764" s="122"/>
      <c r="F764" s="122"/>
      <c r="G764" s="122"/>
      <c r="H764" s="122"/>
      <c r="I764" s="122"/>
      <c r="J764" s="122"/>
      <c r="K764" s="122"/>
      <c r="L764" s="122"/>
      <c r="M764" s="122"/>
      <c r="N764" s="122"/>
      <c r="O764" s="122"/>
      <c r="P764" s="122"/>
      <c r="Q764" s="122"/>
      <c r="R764" s="122"/>
      <c r="S764" s="122"/>
      <c r="T764" s="122"/>
      <c r="U764" s="122"/>
      <c r="V764" s="122"/>
      <c r="W764" s="123"/>
      <c r="X764" s="116"/>
      <c r="Y764" s="117"/>
      <c r="Z764" s="123"/>
      <c r="AA764" s="112" t="s">
        <v>1171</v>
      </c>
      <c r="AB764" s="113">
        <f>'Demand Input MP'!B384</f>
        <v>0</v>
      </c>
      <c r="AC764" s="112">
        <f>'Demand Input MP'!C384</f>
        <v>0</v>
      </c>
      <c r="AD764" s="112">
        <f>'Demand Input MP'!D384</f>
        <v>0</v>
      </c>
      <c r="AE764" s="112">
        <f>'Demand Input MP'!E384</f>
        <v>0</v>
      </c>
      <c r="AF764" s="112">
        <f>'Demand Input MP'!F384</f>
        <v>0</v>
      </c>
      <c r="AG764" s="112">
        <f>'Demand Input MP'!G384</f>
        <v>0</v>
      </c>
      <c r="AH764" s="112">
        <f>'Demand Input MP'!H384</f>
        <v>0</v>
      </c>
      <c r="AI764" s="112">
        <f>'Demand Input MP'!I384</f>
        <v>0</v>
      </c>
      <c r="AJ764" s="112">
        <f>'Demand Input MP'!J384</f>
        <v>0</v>
      </c>
      <c r="AK764" s="112">
        <f>'Demand Input MP'!K384</f>
        <v>0</v>
      </c>
      <c r="AL764" s="112">
        <f>'Demand Input MP'!L384</f>
        <v>0</v>
      </c>
      <c r="AM764" s="112">
        <f>'Demand Input MP'!M384</f>
        <v>0</v>
      </c>
      <c r="AN764" s="112">
        <f>'Demand Input MP'!N384</f>
        <v>0</v>
      </c>
      <c r="AQ764" t="str">
        <f>AQ758</f>
        <v/>
      </c>
    </row>
    <row r="765" spans="1:43" ht="14.25" customHeight="1" x14ac:dyDescent="0.25">
      <c r="A765" s="1"/>
      <c r="B765" s="122"/>
      <c r="C765" s="122"/>
      <c r="D765" s="122"/>
      <c r="E765" s="122"/>
      <c r="F765" s="122"/>
      <c r="G765" s="122"/>
      <c r="H765" s="122"/>
      <c r="I765" s="122"/>
      <c r="J765" s="122"/>
      <c r="K765" s="122"/>
      <c r="L765" s="122"/>
      <c r="M765" s="122"/>
      <c r="N765" s="122"/>
      <c r="O765" s="122"/>
      <c r="P765" s="122"/>
      <c r="Q765" s="122"/>
      <c r="R765" s="122"/>
      <c r="S765" s="122"/>
      <c r="T765" s="122"/>
      <c r="U765" s="122"/>
      <c r="V765" s="124" t="s">
        <v>91</v>
      </c>
      <c r="W765" s="125">
        <f>IFERROR(IF(SUM('Run Rate History'!E79:AD79)&gt;0,(SUMPRODUCT((B760:AA760&gt;=PERCENTILE(B760:AA760,0.1))*(B760:AA760&lt;=PERCENTILE(B760:AA760,0.9))*B760:AA760)+SUMPRODUCT(('Run Rate History'!E79:AD79&gt;=PERCENTILE(B760:AA760,0.1))*('Run Rate History'!E79:AD79&lt;=PERCENTILE(B760:AA760,0.9))*'Run Rate History'!E79:AD79))/(SUMPRODUCT((B760:AA760&gt;=PERCENTILE(B760:AA760,0.1))*(B760:AA760&lt;=PERCENTILE(B760:AA760,0.9))*1)+SUMPRODUCT(('Run Rate History'!E79:AD79&gt;=PERCENTILE(B760:AA760,0.1))*('Run Rate History'!E79:AD79&lt;=PERCENTILE(B760:AA760,0.9))*1)),TRIMMEAN(B760:AA760,0.15)),0)</f>
        <v>28.756097560975611</v>
      </c>
      <c r="X765" s="126" t="s">
        <v>1172</v>
      </c>
      <c r="Y765" s="127">
        <f>SUM(B760:AA760)/26</f>
        <v>15.115384615384615</v>
      </c>
      <c r="Z765" s="128"/>
      <c r="AA765" s="112" t="s">
        <v>1173</v>
      </c>
      <c r="AB765" s="113">
        <f>'Demand Input MP'!B383</f>
        <v>0</v>
      </c>
      <c r="AC765" s="112">
        <f>'Demand Input MP'!C383</f>
        <v>0</v>
      </c>
      <c r="AD765" s="112">
        <f>'Demand Input MP'!D383</f>
        <v>0</v>
      </c>
      <c r="AE765" s="112">
        <f>'Demand Input MP'!E383</f>
        <v>0</v>
      </c>
      <c r="AF765" s="112">
        <f>'Demand Input MP'!F383</f>
        <v>0</v>
      </c>
      <c r="AG765" s="112">
        <f>'Demand Input MP'!G383</f>
        <v>0</v>
      </c>
      <c r="AH765" s="112">
        <f>'Demand Input MP'!H383</f>
        <v>0</v>
      </c>
      <c r="AI765" s="112">
        <f>'Demand Input MP'!I383</f>
        <v>0</v>
      </c>
      <c r="AJ765" s="112">
        <f>'Demand Input MP'!J383</f>
        <v>0</v>
      </c>
      <c r="AK765" s="112">
        <f>'Demand Input MP'!K383</f>
        <v>0</v>
      </c>
      <c r="AL765" s="112">
        <f>'Demand Input MP'!L383</f>
        <v>0</v>
      </c>
      <c r="AM765" s="112">
        <f>'Demand Input MP'!M383</f>
        <v>0</v>
      </c>
      <c r="AN765" s="112">
        <f>'Demand Input MP'!N383</f>
        <v>0</v>
      </c>
      <c r="AQ765" t="str">
        <f>AQ758</f>
        <v/>
      </c>
    </row>
    <row r="766" spans="1:43" ht="14.25" customHeight="1" x14ac:dyDescent="0.25">
      <c r="A766" s="1"/>
      <c r="B766" s="122"/>
      <c r="C766" s="122"/>
      <c r="D766" s="122"/>
      <c r="E766" s="122"/>
      <c r="F766" s="122"/>
      <c r="G766" s="122"/>
      <c r="H766" s="122"/>
      <c r="I766" s="122"/>
      <c r="J766" s="122"/>
      <c r="K766" s="122"/>
      <c r="L766" s="122"/>
      <c r="M766" s="122"/>
      <c r="N766" s="122"/>
      <c r="O766" s="122"/>
      <c r="P766" s="122"/>
      <c r="Q766" s="122"/>
      <c r="R766" s="122"/>
      <c r="S766" s="122"/>
      <c r="T766" s="122"/>
      <c r="U766" s="122"/>
      <c r="V766" s="124" t="s">
        <v>94</v>
      </c>
      <c r="W766" s="125">
        <f>IFERROR((1*MIN(MAX(X760,0.5*IF(SUM('Run Rate History'!E79:AD79)&gt;0,(MEDIAN(IF(B760:AA760&gt;0,B760:AA760))+MEDIAN(IF('Run Rate History'!E79:AD79&gt;0,'Run Rate History'!E79:AD79)))/2,MEDIAN(IF(B760:AA760&gt;0,B760:AA760)))),2*IF(SUM('Run Rate History'!E79:AD79)&gt;0,(MEDIAN(IF(B760:AA760&gt;0,B760:AA760))+MEDIAN(IF('Run Rate History'!E79:AD79&gt;0,'Run Rate History'!E79:AD79)))/2,MEDIAN(IF(B760:AA760&gt;0,B760:AA760))))+2*MIN(MAX(Y760,0.5*IF(SUM('Run Rate History'!E79:AD79)&gt;0,(MEDIAN(IF(B760:AA760&gt;0,B760:AA760))+MEDIAN(IF('Run Rate History'!E79:AD79&gt;0,'Run Rate History'!E79:AD79)))/2,MEDIAN(IF(B760:AA760&gt;0,B760:AA760)))),2*IF(SUM('Run Rate History'!E79:AD79)&gt;0,(MEDIAN(IF(B760:AA760&gt;0,B760:AA760))+MEDIAN(IF('Run Rate History'!E79:AD79&gt;0,'Run Rate History'!E79:AD79)))/2,MEDIAN(IF(B760:AA760&gt;0,B760:AA760))))+3*MIN(MAX(Z760,0.5*IF(SUM('Run Rate History'!E79:AD79)&gt;0,(MEDIAN(IF(B760:AA760&gt;0,B760:AA760))+MEDIAN(IF('Run Rate History'!E79:AD79&gt;0,'Run Rate History'!E79:AD79)))/2,MEDIAN(IF(B760:AA760&gt;0,B760:AA760)))),2*IF(SUM('Run Rate History'!E79:AD79)&gt;0,(MEDIAN(IF(B760:AA760&gt;0,B760:AA760))+MEDIAN(IF('Run Rate History'!E79:AD79&gt;0,'Run Rate History'!E79:AD79)))/2,MEDIAN(IF(B760:AA760&gt;0,B760:AA760))))+4*MIN(MAX(AA760,0.5*IF(SUM('Run Rate History'!E79:AD79)&gt;0,(MEDIAN(IF(B760:AA760&gt;0,B760:AA760))+MEDIAN(IF('Run Rate History'!E79:AD79&gt;0,'Run Rate History'!E79:AD79)))/2,MEDIAN(IF(B760:AA760&gt;0,B760:AA760)))),2*IF(SUM('Run Rate History'!E79:AD79)&gt;0,(MEDIAN(IF(B760:AA760&gt;0,B760:AA760))+MEDIAN(IF('Run Rate History'!E79:AD79&gt;0,'Run Rate History'!E79:AD79)))/2,MEDIAN(IF(B760:AA760&gt;0,B760:AA760)))))/10,0)</f>
        <v>25.2</v>
      </c>
      <c r="X766" s="129" t="s">
        <v>1174</v>
      </c>
      <c r="Y766" s="130">
        <f>IFERROR(VLOOKUP(A758,'Stanje zaliha'!A:E,5,FALSE()),0)</f>
        <v>1608</v>
      </c>
      <c r="Z766" s="131"/>
      <c r="AA766" s="113" t="s">
        <v>1175</v>
      </c>
      <c r="AB766" s="118">
        <f t="shared" ref="AB766:AN766" si="150">SUM(AB762:AB765)</f>
        <v>0</v>
      </c>
      <c r="AC766" s="118">
        <f t="shared" si="150"/>
        <v>0</v>
      </c>
      <c r="AD766" s="118">
        <f t="shared" si="150"/>
        <v>0</v>
      </c>
      <c r="AE766" s="118">
        <f t="shared" si="150"/>
        <v>0</v>
      </c>
      <c r="AF766" s="118">
        <f t="shared" si="150"/>
        <v>0</v>
      </c>
      <c r="AG766" s="118">
        <f t="shared" si="150"/>
        <v>0</v>
      </c>
      <c r="AH766" s="118">
        <f t="shared" si="150"/>
        <v>0</v>
      </c>
      <c r="AI766" s="118">
        <f t="shared" si="150"/>
        <v>0</v>
      </c>
      <c r="AJ766" s="118">
        <f t="shared" si="150"/>
        <v>0</v>
      </c>
      <c r="AK766" s="118">
        <f t="shared" si="150"/>
        <v>0</v>
      </c>
      <c r="AL766" s="118">
        <f t="shared" si="150"/>
        <v>0</v>
      </c>
      <c r="AM766" s="118">
        <f t="shared" si="150"/>
        <v>0</v>
      </c>
      <c r="AN766" s="118">
        <f t="shared" si="150"/>
        <v>0</v>
      </c>
      <c r="AQ766" t="str">
        <f>AQ758</f>
        <v/>
      </c>
    </row>
    <row r="767" spans="1:43" ht="14.25" customHeight="1" x14ac:dyDescent="0.25">
      <c r="A767" s="1"/>
      <c r="B767" s="122"/>
      <c r="C767" s="122"/>
      <c r="D767" s="122"/>
      <c r="E767" s="122"/>
      <c r="F767" s="122"/>
      <c r="G767" s="122"/>
      <c r="H767" s="122"/>
      <c r="I767" s="122"/>
      <c r="J767" s="122"/>
      <c r="K767" s="122"/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4" t="s">
        <v>95</v>
      </c>
      <c r="W767" s="125">
        <f>IFERROR(0.6*W766+0.4*W765,0)</f>
        <v>26.622439024390246</v>
      </c>
      <c r="X767" s="132" t="s">
        <v>1176</v>
      </c>
      <c r="Y767" s="133">
        <f>IFERROR(SUMIF('Popis poslanih narudžbi'!A:A,A758,'Popis poslanih narudžbi'!C:C),0)</f>
        <v>0</v>
      </c>
      <c r="Z767" s="131"/>
      <c r="AA767" s="134" t="s">
        <v>1177</v>
      </c>
      <c r="AB767" s="118">
        <f t="shared" ref="AB767:AN767" si="151">AB760+AB766</f>
        <v>25</v>
      </c>
      <c r="AC767" s="118">
        <f t="shared" si="151"/>
        <v>25</v>
      </c>
      <c r="AD767" s="118">
        <f t="shared" si="151"/>
        <v>25</v>
      </c>
      <c r="AE767" s="118">
        <f t="shared" si="151"/>
        <v>25</v>
      </c>
      <c r="AF767" s="118">
        <f t="shared" si="151"/>
        <v>25</v>
      </c>
      <c r="AG767" s="118">
        <f t="shared" si="151"/>
        <v>25</v>
      </c>
      <c r="AH767" s="118">
        <f t="shared" si="151"/>
        <v>25</v>
      </c>
      <c r="AI767" s="118">
        <f t="shared" si="151"/>
        <v>25</v>
      </c>
      <c r="AJ767" s="118">
        <f t="shared" si="151"/>
        <v>25</v>
      </c>
      <c r="AK767" s="118">
        <f t="shared" si="151"/>
        <v>25</v>
      </c>
      <c r="AL767" s="118">
        <f t="shared" si="151"/>
        <v>25</v>
      </c>
      <c r="AM767" s="118">
        <f t="shared" si="151"/>
        <v>25</v>
      </c>
      <c r="AN767" s="118">
        <f t="shared" si="151"/>
        <v>25</v>
      </c>
      <c r="AQ767" t="str">
        <f>AQ758</f>
        <v/>
      </c>
    </row>
    <row r="768" spans="1:43" ht="14.25" customHeight="1" x14ac:dyDescent="0.25">
      <c r="A768" s="107" t="str">
        <f>'Run Rate'!A80</f>
        <v>POL04462</v>
      </c>
      <c r="B768" s="135" t="str">
        <f>'Run Rate'!B80</f>
        <v>Polleo Iso Drink 750ml Lemon</v>
      </c>
      <c r="C768" s="135" t="str">
        <f>'Run Rate'!C80</f>
        <v>RTD &amp; SNACKS</v>
      </c>
      <c r="D768" s="135" t="str">
        <f>'Run Rate'!D80</f>
        <v>01 GOLD</v>
      </c>
      <c r="E768" s="122"/>
      <c r="F768" s="122"/>
      <c r="G768" s="122"/>
      <c r="H768" s="122"/>
      <c r="I768" s="122"/>
      <c r="J768" s="122"/>
      <c r="K768" s="122"/>
      <c r="L768" s="122"/>
      <c r="M768" s="122"/>
      <c r="N768" s="122"/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  <c r="AA768" s="122"/>
      <c r="AB768" s="122"/>
      <c r="AC768" s="122"/>
      <c r="AD768" s="122"/>
      <c r="AE768" s="122"/>
      <c r="AF768" s="122"/>
      <c r="AG768" s="122"/>
      <c r="AH768" s="122"/>
      <c r="AI768" s="122"/>
      <c r="AJ768" s="122"/>
      <c r="AK768" s="122"/>
      <c r="AL768" s="122"/>
      <c r="AM768" s="122"/>
      <c r="AN768" s="122"/>
      <c r="AQ768" t="str">
        <f>IF(AND(OR($B$1="ALL",$B$1=C768),OR($E$1="ALL",$E$1=D768),OR($B$2="ALL",$B$2=A768),OR($E$2="ALL",IFERROR(SEARCH($E$2,B768),0)&gt;0)),"MATCH","")</f>
        <v/>
      </c>
    </row>
    <row r="769" spans="1:43" ht="14.25" customHeight="1" x14ac:dyDescent="0.25">
      <c r="A769" s="108" t="s">
        <v>1137</v>
      </c>
      <c r="B769" s="136" t="s">
        <v>1138</v>
      </c>
      <c r="C769" s="136" t="s">
        <v>1139</v>
      </c>
      <c r="D769" s="136" t="s">
        <v>1140</v>
      </c>
      <c r="E769" s="136" t="s">
        <v>1141</v>
      </c>
      <c r="F769" s="136" t="s">
        <v>1142</v>
      </c>
      <c r="G769" s="136" t="s">
        <v>1143</v>
      </c>
      <c r="H769" s="136" t="s">
        <v>1144</v>
      </c>
      <c r="I769" s="136" t="s">
        <v>1145</v>
      </c>
      <c r="J769" s="136" t="s">
        <v>1146</v>
      </c>
      <c r="K769" s="136" t="s">
        <v>1147</v>
      </c>
      <c r="L769" s="136" t="s">
        <v>1148</v>
      </c>
      <c r="M769" s="136" t="s">
        <v>1149</v>
      </c>
      <c r="N769" s="136" t="s">
        <v>1150</v>
      </c>
      <c r="O769" s="136" t="s">
        <v>1151</v>
      </c>
      <c r="P769" s="136" t="s">
        <v>1152</v>
      </c>
      <c r="Q769" s="136" t="s">
        <v>1153</v>
      </c>
      <c r="R769" s="136" t="s">
        <v>1154</v>
      </c>
      <c r="S769" s="136" t="s">
        <v>1155</v>
      </c>
      <c r="T769" s="136" t="s">
        <v>1156</v>
      </c>
      <c r="U769" s="136" t="s">
        <v>1157</v>
      </c>
      <c r="V769" s="136" t="s">
        <v>1158</v>
      </c>
      <c r="W769" s="136" t="s">
        <v>1159</v>
      </c>
      <c r="X769" s="136" t="s">
        <v>1160</v>
      </c>
      <c r="Y769" s="136" t="s">
        <v>1161</v>
      </c>
      <c r="Z769" s="136" t="s">
        <v>1162</v>
      </c>
      <c r="AA769" s="136" t="s">
        <v>1163</v>
      </c>
      <c r="AB769" s="137" t="s">
        <v>156</v>
      </c>
      <c r="AC769" s="137" t="s">
        <v>157</v>
      </c>
      <c r="AD769" s="137" t="s">
        <v>158</v>
      </c>
      <c r="AE769" s="137" t="s">
        <v>139</v>
      </c>
      <c r="AF769" s="138" t="s">
        <v>140</v>
      </c>
      <c r="AG769" s="138" t="s">
        <v>141</v>
      </c>
      <c r="AH769" s="138" t="s">
        <v>142</v>
      </c>
      <c r="AI769" s="138" t="s">
        <v>143</v>
      </c>
      <c r="AJ769" s="139" t="s">
        <v>144</v>
      </c>
      <c r="AK769" s="139" t="s">
        <v>145</v>
      </c>
      <c r="AL769" s="139" t="s">
        <v>146</v>
      </c>
      <c r="AM769" s="140" t="s">
        <v>147</v>
      </c>
      <c r="AN769" s="140" t="s">
        <v>148</v>
      </c>
      <c r="AQ769" t="str">
        <f>AQ768</f>
        <v/>
      </c>
    </row>
    <row r="770" spans="1:43" ht="14.25" customHeight="1" x14ac:dyDescent="0.25">
      <c r="A770" s="99" t="s">
        <v>1164</v>
      </c>
      <c r="B770" s="112">
        <f>'Run Rate'!E80</f>
        <v>2205</v>
      </c>
      <c r="C770" s="112">
        <f>'Run Rate'!F80</f>
        <v>1537</v>
      </c>
      <c r="D770" s="112">
        <f>'Run Rate'!G80</f>
        <v>874</v>
      </c>
      <c r="E770" s="112">
        <f>'Run Rate'!H80</f>
        <v>1215</v>
      </c>
      <c r="F770" s="112">
        <f>'Run Rate'!I80</f>
        <v>2074</v>
      </c>
      <c r="G770" s="112">
        <f>'Run Rate'!J80</f>
        <v>1748</v>
      </c>
      <c r="H770" s="112">
        <f>'Run Rate'!K80</f>
        <v>969</v>
      </c>
      <c r="I770" s="112">
        <f>'Run Rate'!L80</f>
        <v>922</v>
      </c>
      <c r="J770" s="112">
        <f>'Run Rate'!M80</f>
        <v>1710</v>
      </c>
      <c r="K770" s="112">
        <f>'Run Rate'!N80</f>
        <v>1730</v>
      </c>
      <c r="L770" s="112">
        <f>'Run Rate'!O80</f>
        <v>1290</v>
      </c>
      <c r="M770" s="112">
        <f>'Run Rate'!P80</f>
        <v>1064</v>
      </c>
      <c r="N770" s="112">
        <f>'Run Rate'!Q80</f>
        <v>715</v>
      </c>
      <c r="O770" s="112">
        <f>'Run Rate'!R80</f>
        <v>689</v>
      </c>
      <c r="P770" s="112">
        <f>'Run Rate'!S80</f>
        <v>122</v>
      </c>
      <c r="Q770" s="112">
        <f>'Run Rate'!T80</f>
        <v>913</v>
      </c>
      <c r="R770" s="112">
        <f>'Run Rate'!U80</f>
        <v>1357</v>
      </c>
      <c r="S770" s="112">
        <f>'Run Rate'!V80</f>
        <v>923</v>
      </c>
      <c r="T770" s="112">
        <f>'Run Rate'!W80</f>
        <v>1592</v>
      </c>
      <c r="U770" s="112">
        <f>'Run Rate'!X80</f>
        <v>3289</v>
      </c>
      <c r="V770" s="112">
        <f>'Run Rate'!Y80</f>
        <v>5420</v>
      </c>
      <c r="W770" s="112">
        <f>'Run Rate'!Z80</f>
        <v>1244</v>
      </c>
      <c r="X770" s="112">
        <f>'Run Rate'!AA80</f>
        <v>1615</v>
      </c>
      <c r="Y770" s="112">
        <f>'Run Rate'!AB80</f>
        <v>1531</v>
      </c>
      <c r="Z770" s="112">
        <f>'Run Rate'!AC80</f>
        <v>1216</v>
      </c>
      <c r="AA770" s="112">
        <f>'Run Rate'!AD80</f>
        <v>1565</v>
      </c>
      <c r="AB770" s="113">
        <v>1618</v>
      </c>
      <c r="AC770" s="112">
        <v>1748</v>
      </c>
      <c r="AD770" s="112">
        <v>1745</v>
      </c>
      <c r="AE770" s="112">
        <v>1584</v>
      </c>
      <c r="AF770" s="112">
        <v>1600</v>
      </c>
      <c r="AG770" s="112">
        <v>1598</v>
      </c>
      <c r="AH770" s="112">
        <v>1600</v>
      </c>
      <c r="AI770" s="112">
        <v>1831</v>
      </c>
      <c r="AJ770" s="112">
        <v>1813</v>
      </c>
      <c r="AK770" s="112">
        <v>1757</v>
      </c>
      <c r="AL770" s="112">
        <v>1723</v>
      </c>
      <c r="AM770" s="112">
        <v>1518</v>
      </c>
      <c r="AN770" s="112">
        <v>1739</v>
      </c>
      <c r="AQ770" t="str">
        <f>AQ768</f>
        <v/>
      </c>
    </row>
    <row r="771" spans="1:43" ht="14.25" customHeight="1" x14ac:dyDescent="0.25">
      <c r="A771" s="99" t="s">
        <v>1165</v>
      </c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5"/>
      <c r="X771" s="115"/>
      <c r="Y771" s="115"/>
      <c r="Z771" s="115"/>
      <c r="AA771" s="112" t="s">
        <v>1166</v>
      </c>
      <c r="AB771" s="113"/>
      <c r="AC771" s="112"/>
      <c r="AD771" s="112"/>
      <c r="AE771" s="112"/>
      <c r="AF771" s="112"/>
      <c r="AG771" s="112"/>
      <c r="AH771" s="112"/>
      <c r="AI771" s="112"/>
      <c r="AJ771" s="112"/>
      <c r="AK771" s="112"/>
      <c r="AL771" s="112"/>
      <c r="AM771" s="112"/>
      <c r="AN771" s="112"/>
      <c r="AQ771" t="str">
        <f>AQ768</f>
        <v/>
      </c>
    </row>
    <row r="772" spans="1:43" ht="14.25" customHeight="1" x14ac:dyDescent="0.25">
      <c r="A772" s="99" t="s">
        <v>1167</v>
      </c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5"/>
      <c r="X772" s="116"/>
      <c r="Y772" s="117"/>
      <c r="Z772" s="115"/>
      <c r="AA772" s="112" t="s">
        <v>1168</v>
      </c>
      <c r="AB772" s="113">
        <f>'Demand Input VP'!B389</f>
        <v>0</v>
      </c>
      <c r="AC772" s="112">
        <f>'Demand Input VP'!C389</f>
        <v>0</v>
      </c>
      <c r="AD772" s="112">
        <f>'Demand Input VP'!D389</f>
        <v>0</v>
      </c>
      <c r="AE772" s="112">
        <f>'Demand Input VP'!E389</f>
        <v>0</v>
      </c>
      <c r="AF772" s="112">
        <f>'Demand Input VP'!F389</f>
        <v>0</v>
      </c>
      <c r="AG772" s="112">
        <f>'Demand Input VP'!G389</f>
        <v>0</v>
      </c>
      <c r="AH772" s="112">
        <f>'Demand Input VP'!H389</f>
        <v>0</v>
      </c>
      <c r="AI772" s="112">
        <f>'Demand Input VP'!I389</f>
        <v>0</v>
      </c>
      <c r="AJ772" s="112">
        <f>'Demand Input VP'!J389</f>
        <v>0</v>
      </c>
      <c r="AK772" s="112">
        <f>'Demand Input VP'!K389</f>
        <v>0</v>
      </c>
      <c r="AL772" s="112">
        <f>'Demand Input VP'!L389</f>
        <v>0</v>
      </c>
      <c r="AM772" s="112">
        <f>'Demand Input VP'!M389</f>
        <v>0</v>
      </c>
      <c r="AN772" s="112">
        <f>'Demand Input VP'!N389</f>
        <v>0</v>
      </c>
      <c r="AQ772" t="str">
        <f>AQ768</f>
        <v/>
      </c>
    </row>
    <row r="773" spans="1:43" ht="14.25" customHeight="1" x14ac:dyDescent="0.25">
      <c r="A773" s="99" t="s">
        <v>1169</v>
      </c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5"/>
      <c r="X773" s="116"/>
      <c r="Y773" s="117"/>
      <c r="Z773" s="119"/>
      <c r="AA773" s="120" t="s">
        <v>1170</v>
      </c>
      <c r="AB773" s="121">
        <f>'Demand Input VP'!B388</f>
        <v>0</v>
      </c>
      <c r="AC773" s="120">
        <f>'Demand Input VP'!C388</f>
        <v>0</v>
      </c>
      <c r="AD773" s="120">
        <f>'Demand Input VP'!D388</f>
        <v>0</v>
      </c>
      <c r="AE773" s="120">
        <f>'Demand Input VP'!E388</f>
        <v>0</v>
      </c>
      <c r="AF773" s="120">
        <f>'Demand Input VP'!F388</f>
        <v>0</v>
      </c>
      <c r="AG773" s="120">
        <f>'Demand Input VP'!G388</f>
        <v>0</v>
      </c>
      <c r="AH773" s="120">
        <f>'Demand Input VP'!H388</f>
        <v>0</v>
      </c>
      <c r="AI773" s="120">
        <f>'Demand Input VP'!I388</f>
        <v>0</v>
      </c>
      <c r="AJ773" s="120">
        <f>'Demand Input VP'!J388</f>
        <v>0</v>
      </c>
      <c r="AK773" s="120">
        <f>'Demand Input VP'!K388</f>
        <v>0</v>
      </c>
      <c r="AL773" s="120">
        <f>'Demand Input VP'!L388</f>
        <v>0</v>
      </c>
      <c r="AM773" s="120">
        <f>'Demand Input VP'!M388</f>
        <v>0</v>
      </c>
      <c r="AN773" s="120">
        <f>'Demand Input VP'!N388</f>
        <v>0</v>
      </c>
      <c r="AQ773" t="str">
        <f>AQ768</f>
        <v/>
      </c>
    </row>
    <row r="774" spans="1:43" ht="14.25" customHeight="1" x14ac:dyDescent="0.25">
      <c r="A774" s="1"/>
      <c r="B774" s="122"/>
      <c r="C774" s="122"/>
      <c r="D774" s="122"/>
      <c r="E774" s="122"/>
      <c r="F774" s="122"/>
      <c r="G774" s="122"/>
      <c r="H774" s="122"/>
      <c r="I774" s="122"/>
      <c r="J774" s="122"/>
      <c r="K774" s="122"/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3"/>
      <c r="X774" s="116"/>
      <c r="Y774" s="117"/>
      <c r="Z774" s="123"/>
      <c r="AA774" s="112" t="s">
        <v>1171</v>
      </c>
      <c r="AB774" s="113">
        <f>'Demand Input MP'!B389</f>
        <v>0</v>
      </c>
      <c r="AC774" s="112">
        <f>'Demand Input MP'!C389</f>
        <v>0</v>
      </c>
      <c r="AD774" s="112">
        <f>'Demand Input MP'!D389</f>
        <v>0</v>
      </c>
      <c r="AE774" s="112">
        <f>'Demand Input MP'!E389</f>
        <v>0</v>
      </c>
      <c r="AF774" s="112">
        <f>'Demand Input MP'!F389</f>
        <v>0</v>
      </c>
      <c r="AG774" s="112">
        <f>'Demand Input MP'!G389</f>
        <v>0</v>
      </c>
      <c r="AH774" s="112">
        <f>'Demand Input MP'!H389</f>
        <v>0</v>
      </c>
      <c r="AI774" s="112">
        <f>'Demand Input MP'!I389</f>
        <v>0</v>
      </c>
      <c r="AJ774" s="112">
        <f>'Demand Input MP'!J389</f>
        <v>0</v>
      </c>
      <c r="AK774" s="112">
        <f>'Demand Input MP'!K389</f>
        <v>0</v>
      </c>
      <c r="AL774" s="112">
        <f>'Demand Input MP'!L389</f>
        <v>0</v>
      </c>
      <c r="AM774" s="112">
        <f>'Demand Input MP'!M389</f>
        <v>0</v>
      </c>
      <c r="AN774" s="112">
        <f>'Demand Input MP'!N389</f>
        <v>0</v>
      </c>
      <c r="AQ774" t="str">
        <f>AQ768</f>
        <v/>
      </c>
    </row>
    <row r="775" spans="1:43" ht="14.25" customHeight="1" x14ac:dyDescent="0.25">
      <c r="A775" s="1"/>
      <c r="B775" s="122"/>
      <c r="C775" s="122"/>
      <c r="D775" s="122"/>
      <c r="E775" s="122"/>
      <c r="F775" s="122"/>
      <c r="G775" s="122"/>
      <c r="H775" s="122"/>
      <c r="I775" s="122"/>
      <c r="J775" s="122"/>
      <c r="K775" s="122"/>
      <c r="L775" s="122"/>
      <c r="M775" s="122"/>
      <c r="N775" s="122"/>
      <c r="O775" s="122"/>
      <c r="P775" s="122"/>
      <c r="Q775" s="122"/>
      <c r="R775" s="122"/>
      <c r="S775" s="122"/>
      <c r="T775" s="122"/>
      <c r="U775" s="122"/>
      <c r="V775" s="124" t="s">
        <v>91</v>
      </c>
      <c r="W775" s="125">
        <f>IFERROR(IF(SUM('Run Rate History'!E80:AD80)&gt;0,(SUMPRODUCT((B770:AA770&gt;=PERCENTILE(B770:AA770,0.1))*(B770:AA770&lt;=PERCENTILE(B770:AA770,0.9))*B770:AA770)+SUMPRODUCT(('Run Rate History'!E80:AD80&gt;=PERCENTILE(B770:AA770,0.1))*('Run Rate History'!E80:AD80&lt;=PERCENTILE(B770:AA770,0.9))*'Run Rate History'!E80:AD80))/(SUMPRODUCT((B770:AA770&gt;=PERCENTILE(B770:AA770,0.1))*(B770:AA770&lt;=PERCENTILE(B770:AA770,0.9))*1)+SUMPRODUCT(('Run Rate History'!E80:AD80&gt;=PERCENTILE(B770:AA770,0.1))*('Run Rate History'!E80:AD80&lt;=PERCENTILE(B770:AA770,0.9))*1)),TRIMMEAN(B770:AA770,0.15)),0)</f>
        <v>1378.7714285714285</v>
      </c>
      <c r="X775" s="126" t="s">
        <v>1172</v>
      </c>
      <c r="Y775" s="127">
        <f>SUM(B770:AA770)/26</f>
        <v>1520.3461538461538</v>
      </c>
      <c r="Z775" s="128"/>
      <c r="AA775" s="112" t="s">
        <v>1173</v>
      </c>
      <c r="AB775" s="113">
        <f>'Demand Input MP'!B388</f>
        <v>0</v>
      </c>
      <c r="AC775" s="112">
        <f>'Demand Input MP'!C388</f>
        <v>0</v>
      </c>
      <c r="AD775" s="112">
        <f>'Demand Input MP'!D388</f>
        <v>0</v>
      </c>
      <c r="AE775" s="112">
        <f>'Demand Input MP'!E388</f>
        <v>0</v>
      </c>
      <c r="AF775" s="112">
        <f>'Demand Input MP'!F388</f>
        <v>0</v>
      </c>
      <c r="AG775" s="112">
        <f>'Demand Input MP'!G388</f>
        <v>0</v>
      </c>
      <c r="AH775" s="112">
        <f>'Demand Input MP'!H388</f>
        <v>0</v>
      </c>
      <c r="AI775" s="112">
        <f>'Demand Input MP'!I388</f>
        <v>0</v>
      </c>
      <c r="AJ775" s="112">
        <f>'Demand Input MP'!J388</f>
        <v>0</v>
      </c>
      <c r="AK775" s="112">
        <f>'Demand Input MP'!K388</f>
        <v>0</v>
      </c>
      <c r="AL775" s="112">
        <f>'Demand Input MP'!L388</f>
        <v>0</v>
      </c>
      <c r="AM775" s="112">
        <f>'Demand Input MP'!M388</f>
        <v>0</v>
      </c>
      <c r="AN775" s="112">
        <f>'Demand Input MP'!N388</f>
        <v>0</v>
      </c>
      <c r="AQ775" t="str">
        <f>AQ768</f>
        <v/>
      </c>
    </row>
    <row r="776" spans="1:43" ht="14.25" customHeight="1" x14ac:dyDescent="0.25">
      <c r="A776" s="1"/>
      <c r="B776" s="122"/>
      <c r="C776" s="122"/>
      <c r="D776" s="122"/>
      <c r="E776" s="122"/>
      <c r="F776" s="122"/>
      <c r="G776" s="122"/>
      <c r="H776" s="122"/>
      <c r="I776" s="122"/>
      <c r="J776" s="122"/>
      <c r="K776" s="122"/>
      <c r="L776" s="122"/>
      <c r="M776" s="122"/>
      <c r="N776" s="122"/>
      <c r="O776" s="122"/>
      <c r="P776" s="122"/>
      <c r="Q776" s="122"/>
      <c r="R776" s="122"/>
      <c r="S776" s="122"/>
      <c r="T776" s="122"/>
      <c r="U776" s="122"/>
      <c r="V776" s="124" t="s">
        <v>94</v>
      </c>
      <c r="W776" s="125">
        <f>IFERROR((1*MIN(MAX(X770,0.5*IF(SUM('Run Rate History'!E80:AD80)&gt;0,(MEDIAN(IF(B770:AA770&gt;0,B770:AA770))+MEDIAN(IF('Run Rate History'!E80:AD80&gt;0,'Run Rate History'!E80:AD80)))/2,MEDIAN(IF(B770:AA770&gt;0,B770:AA770)))),2*IF(SUM('Run Rate History'!E80:AD80)&gt;0,(MEDIAN(IF(B770:AA770&gt;0,B770:AA770))+MEDIAN(IF('Run Rate History'!E80:AD80&gt;0,'Run Rate History'!E80:AD80)))/2,MEDIAN(IF(B770:AA770&gt;0,B770:AA770))))+2*MIN(MAX(Y770,0.5*IF(SUM('Run Rate History'!E80:AD80)&gt;0,(MEDIAN(IF(B770:AA770&gt;0,B770:AA770))+MEDIAN(IF('Run Rate History'!E80:AD80&gt;0,'Run Rate History'!E80:AD80)))/2,MEDIAN(IF(B770:AA770&gt;0,B770:AA770)))),2*IF(SUM('Run Rate History'!E80:AD80)&gt;0,(MEDIAN(IF(B770:AA770&gt;0,B770:AA770))+MEDIAN(IF('Run Rate History'!E80:AD80&gt;0,'Run Rate History'!E80:AD80)))/2,MEDIAN(IF(B770:AA770&gt;0,B770:AA770))))+3*MIN(MAX(Z770,0.5*IF(SUM('Run Rate History'!E80:AD80)&gt;0,(MEDIAN(IF(B770:AA770&gt;0,B770:AA770))+MEDIAN(IF('Run Rate History'!E80:AD80&gt;0,'Run Rate History'!E80:AD80)))/2,MEDIAN(IF(B770:AA770&gt;0,B770:AA770)))),2*IF(SUM('Run Rate History'!E80:AD80)&gt;0,(MEDIAN(IF(B770:AA770&gt;0,B770:AA770))+MEDIAN(IF('Run Rate History'!E80:AD80&gt;0,'Run Rate History'!E80:AD80)))/2,MEDIAN(IF(B770:AA770&gt;0,B770:AA770))))+4*MIN(MAX(AA770,0.5*IF(SUM('Run Rate History'!E80:AD80)&gt;0,(MEDIAN(IF(B770:AA770&gt;0,B770:AA770))+MEDIAN(IF('Run Rate History'!E80:AD80&gt;0,'Run Rate History'!E80:AD80)))/2,MEDIAN(IF(B770:AA770&gt;0,B770:AA770)))),2*IF(SUM('Run Rate History'!E80:AD80)&gt;0,(MEDIAN(IF(B770:AA770&gt;0,B770:AA770))+MEDIAN(IF('Run Rate History'!E80:AD80&gt;0,'Run Rate History'!E80:AD80)))/2,MEDIAN(IF(B770:AA770&gt;0,B770:AA770)))))/10,0)</f>
        <v>1458.5</v>
      </c>
      <c r="X776" s="129" t="s">
        <v>1174</v>
      </c>
      <c r="Y776" s="130">
        <f>IFERROR(VLOOKUP(A768,'Stanje zaliha'!A:E,5,FALSE()),0)</f>
        <v>16549</v>
      </c>
      <c r="Z776" s="131"/>
      <c r="AA776" s="113" t="s">
        <v>1175</v>
      </c>
      <c r="AB776" s="118">
        <f t="shared" ref="AB776:AN776" si="152">SUM(AB772:AB775)</f>
        <v>0</v>
      </c>
      <c r="AC776" s="118">
        <f t="shared" si="152"/>
        <v>0</v>
      </c>
      <c r="AD776" s="118">
        <f t="shared" si="152"/>
        <v>0</v>
      </c>
      <c r="AE776" s="118">
        <f t="shared" si="152"/>
        <v>0</v>
      </c>
      <c r="AF776" s="118">
        <f t="shared" si="152"/>
        <v>0</v>
      </c>
      <c r="AG776" s="118">
        <f t="shared" si="152"/>
        <v>0</v>
      </c>
      <c r="AH776" s="118">
        <f t="shared" si="152"/>
        <v>0</v>
      </c>
      <c r="AI776" s="118">
        <f t="shared" si="152"/>
        <v>0</v>
      </c>
      <c r="AJ776" s="118">
        <f t="shared" si="152"/>
        <v>0</v>
      </c>
      <c r="AK776" s="118">
        <f t="shared" si="152"/>
        <v>0</v>
      </c>
      <c r="AL776" s="118">
        <f t="shared" si="152"/>
        <v>0</v>
      </c>
      <c r="AM776" s="118">
        <f t="shared" si="152"/>
        <v>0</v>
      </c>
      <c r="AN776" s="118">
        <f t="shared" si="152"/>
        <v>0</v>
      </c>
      <c r="AQ776" t="str">
        <f>AQ768</f>
        <v/>
      </c>
    </row>
    <row r="777" spans="1:43" ht="14.25" customHeight="1" x14ac:dyDescent="0.25">
      <c r="A777" s="1"/>
      <c r="B777" s="122"/>
      <c r="C777" s="122"/>
      <c r="D777" s="122"/>
      <c r="E777" s="122"/>
      <c r="F777" s="122"/>
      <c r="G777" s="122"/>
      <c r="H777" s="122"/>
      <c r="I777" s="122"/>
      <c r="J777" s="122"/>
      <c r="K777" s="122"/>
      <c r="L777" s="122"/>
      <c r="M777" s="122"/>
      <c r="N777" s="122"/>
      <c r="O777" s="122"/>
      <c r="P777" s="122"/>
      <c r="Q777" s="122"/>
      <c r="R777" s="122"/>
      <c r="S777" s="122"/>
      <c r="T777" s="122"/>
      <c r="U777" s="122"/>
      <c r="V777" s="124" t="s">
        <v>95</v>
      </c>
      <c r="W777" s="125">
        <f>IFERROR(0.6*W776+0.4*W775,0)</f>
        <v>1426.6085714285714</v>
      </c>
      <c r="X777" s="132" t="s">
        <v>1176</v>
      </c>
      <c r="Y777" s="133">
        <f>IFERROR(SUMIF('Popis poslanih narudžbi'!A:A,A768,'Popis poslanih narudžbi'!C:C),0)</f>
        <v>0</v>
      </c>
      <c r="Z777" s="131"/>
      <c r="AA777" s="134" t="s">
        <v>1177</v>
      </c>
      <c r="AB777" s="118">
        <f t="shared" ref="AB777:AN777" si="153">AB770+AB776</f>
        <v>1618</v>
      </c>
      <c r="AC777" s="118">
        <f t="shared" si="153"/>
        <v>1748</v>
      </c>
      <c r="AD777" s="118">
        <f t="shared" si="153"/>
        <v>1745</v>
      </c>
      <c r="AE777" s="118">
        <f t="shared" si="153"/>
        <v>1584</v>
      </c>
      <c r="AF777" s="118">
        <f t="shared" si="153"/>
        <v>1600</v>
      </c>
      <c r="AG777" s="118">
        <f t="shared" si="153"/>
        <v>1598</v>
      </c>
      <c r="AH777" s="118">
        <f t="shared" si="153"/>
        <v>1600</v>
      </c>
      <c r="AI777" s="118">
        <f t="shared" si="153"/>
        <v>1831</v>
      </c>
      <c r="AJ777" s="118">
        <f t="shared" si="153"/>
        <v>1813</v>
      </c>
      <c r="AK777" s="118">
        <f t="shared" si="153"/>
        <v>1757</v>
      </c>
      <c r="AL777" s="118">
        <f t="shared" si="153"/>
        <v>1723</v>
      </c>
      <c r="AM777" s="118">
        <f t="shared" si="153"/>
        <v>1518</v>
      </c>
      <c r="AN777" s="118">
        <f t="shared" si="153"/>
        <v>1739</v>
      </c>
      <c r="AQ777" t="str">
        <f>AQ768</f>
        <v/>
      </c>
    </row>
    <row r="778" spans="1:43" ht="14.25" customHeight="1" x14ac:dyDescent="0.25">
      <c r="A778" s="107" t="str">
        <f>'Run Rate'!A81</f>
        <v>POL09857</v>
      </c>
      <c r="B778" s="135" t="str">
        <f>'Run Rate'!B81</f>
        <v>Polleo Fat Burner 90 caps</v>
      </c>
      <c r="C778" s="135" t="str">
        <f>'Run Rate'!C81</f>
        <v>SPORTSKA PREHRANA</v>
      </c>
      <c r="D778" s="135" t="str">
        <f>'Run Rate'!D81</f>
        <v>01 GOLD</v>
      </c>
      <c r="E778" s="122"/>
      <c r="F778" s="122"/>
      <c r="G778" s="122"/>
      <c r="H778" s="122"/>
      <c r="I778" s="122"/>
      <c r="J778" s="122"/>
      <c r="K778" s="122"/>
      <c r="L778" s="122"/>
      <c r="M778" s="122"/>
      <c r="N778" s="122"/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  <c r="AA778" s="122"/>
      <c r="AB778" s="122"/>
      <c r="AC778" s="122"/>
      <c r="AD778" s="122"/>
      <c r="AE778" s="122"/>
      <c r="AF778" s="122"/>
      <c r="AG778" s="122"/>
      <c r="AH778" s="122"/>
      <c r="AI778" s="122"/>
      <c r="AJ778" s="122"/>
      <c r="AK778" s="122"/>
      <c r="AL778" s="122"/>
      <c r="AM778" s="122"/>
      <c r="AN778" s="122"/>
      <c r="AQ778" t="str">
        <f>IF(AND(OR($B$1="ALL",$B$1=C778),OR($E$1="ALL",$E$1=D778),OR($B$2="ALL",$B$2=A778),OR($E$2="ALL",IFERROR(SEARCH($E$2,B778),0)&gt;0)),"MATCH","")</f>
        <v/>
      </c>
    </row>
    <row r="779" spans="1:43" ht="14.25" customHeight="1" x14ac:dyDescent="0.25">
      <c r="A779" s="108" t="s">
        <v>1137</v>
      </c>
      <c r="B779" s="136" t="s">
        <v>1138</v>
      </c>
      <c r="C779" s="136" t="s">
        <v>1139</v>
      </c>
      <c r="D779" s="136" t="s">
        <v>1140</v>
      </c>
      <c r="E779" s="136" t="s">
        <v>1141</v>
      </c>
      <c r="F779" s="136" t="s">
        <v>1142</v>
      </c>
      <c r="G779" s="136" t="s">
        <v>1143</v>
      </c>
      <c r="H779" s="136" t="s">
        <v>1144</v>
      </c>
      <c r="I779" s="136" t="s">
        <v>1145</v>
      </c>
      <c r="J779" s="136" t="s">
        <v>1146</v>
      </c>
      <c r="K779" s="136" t="s">
        <v>1147</v>
      </c>
      <c r="L779" s="136" t="s">
        <v>1148</v>
      </c>
      <c r="M779" s="136" t="s">
        <v>1149</v>
      </c>
      <c r="N779" s="136" t="s">
        <v>1150</v>
      </c>
      <c r="O779" s="136" t="s">
        <v>1151</v>
      </c>
      <c r="P779" s="136" t="s">
        <v>1152</v>
      </c>
      <c r="Q779" s="136" t="s">
        <v>1153</v>
      </c>
      <c r="R779" s="136" t="s">
        <v>1154</v>
      </c>
      <c r="S779" s="136" t="s">
        <v>1155</v>
      </c>
      <c r="T779" s="136" t="s">
        <v>1156</v>
      </c>
      <c r="U779" s="136" t="s">
        <v>1157</v>
      </c>
      <c r="V779" s="136" t="s">
        <v>1158</v>
      </c>
      <c r="W779" s="136" t="s">
        <v>1159</v>
      </c>
      <c r="X779" s="136" t="s">
        <v>1160</v>
      </c>
      <c r="Y779" s="136" t="s">
        <v>1161</v>
      </c>
      <c r="Z779" s="136" t="s">
        <v>1162</v>
      </c>
      <c r="AA779" s="136" t="s">
        <v>1163</v>
      </c>
      <c r="AB779" s="137" t="s">
        <v>156</v>
      </c>
      <c r="AC779" s="137" t="s">
        <v>157</v>
      </c>
      <c r="AD779" s="137" t="s">
        <v>158</v>
      </c>
      <c r="AE779" s="137" t="s">
        <v>139</v>
      </c>
      <c r="AF779" s="138" t="s">
        <v>140</v>
      </c>
      <c r="AG779" s="138" t="s">
        <v>141</v>
      </c>
      <c r="AH779" s="138" t="s">
        <v>142</v>
      </c>
      <c r="AI779" s="138" t="s">
        <v>143</v>
      </c>
      <c r="AJ779" s="139" t="s">
        <v>144</v>
      </c>
      <c r="AK779" s="139" t="s">
        <v>145</v>
      </c>
      <c r="AL779" s="139" t="s">
        <v>146</v>
      </c>
      <c r="AM779" s="140" t="s">
        <v>147</v>
      </c>
      <c r="AN779" s="140" t="s">
        <v>148</v>
      </c>
      <c r="AQ779" t="str">
        <f>AQ778</f>
        <v/>
      </c>
    </row>
    <row r="780" spans="1:43" ht="14.25" customHeight="1" x14ac:dyDescent="0.25">
      <c r="A780" s="99" t="s">
        <v>1164</v>
      </c>
      <c r="B780" s="112">
        <f>'Run Rate'!E81</f>
        <v>35</v>
      </c>
      <c r="C780" s="112">
        <f>'Run Rate'!F81</f>
        <v>38</v>
      </c>
      <c r="D780" s="112">
        <f>'Run Rate'!G81</f>
        <v>55</v>
      </c>
      <c r="E780" s="112">
        <f>'Run Rate'!H81</f>
        <v>52</v>
      </c>
      <c r="F780" s="112">
        <f>'Run Rate'!I81</f>
        <v>31</v>
      </c>
      <c r="G780" s="112">
        <f>'Run Rate'!J81</f>
        <v>27</v>
      </c>
      <c r="H780" s="112">
        <f>'Run Rate'!K81</f>
        <v>58</v>
      </c>
      <c r="I780" s="112">
        <f>'Run Rate'!L81</f>
        <v>73</v>
      </c>
      <c r="J780" s="112">
        <f>'Run Rate'!M81</f>
        <v>68</v>
      </c>
      <c r="K780" s="112">
        <f>'Run Rate'!N81</f>
        <v>46</v>
      </c>
      <c r="L780" s="112">
        <f>'Run Rate'!O81</f>
        <v>40</v>
      </c>
      <c r="M780" s="112">
        <f>'Run Rate'!P81</f>
        <v>34</v>
      </c>
      <c r="N780" s="112">
        <f>'Run Rate'!Q81</f>
        <v>44</v>
      </c>
      <c r="O780" s="112">
        <f>'Run Rate'!R81</f>
        <v>20</v>
      </c>
      <c r="P780" s="112">
        <f>'Run Rate'!S81</f>
        <v>18</v>
      </c>
      <c r="Q780" s="112">
        <f>'Run Rate'!T81</f>
        <v>48</v>
      </c>
      <c r="R780" s="112">
        <f>'Run Rate'!U81</f>
        <v>47</v>
      </c>
      <c r="S780" s="112">
        <f>'Run Rate'!V81</f>
        <v>39</v>
      </c>
      <c r="T780" s="112">
        <f>'Run Rate'!W81</f>
        <v>50</v>
      </c>
      <c r="U780" s="112">
        <f>'Run Rate'!X81</f>
        <v>-95</v>
      </c>
      <c r="V780" s="112">
        <f>'Run Rate'!Y81</f>
        <v>38</v>
      </c>
      <c r="W780" s="112">
        <f>'Run Rate'!Z81</f>
        <v>35</v>
      </c>
      <c r="X780" s="112">
        <f>'Run Rate'!AA81</f>
        <v>42</v>
      </c>
      <c r="Y780" s="112">
        <f>'Run Rate'!AB81</f>
        <v>61</v>
      </c>
      <c r="Z780" s="112">
        <f>'Run Rate'!AC81</f>
        <v>47</v>
      </c>
      <c r="AA780" s="112">
        <f>'Run Rate'!AD81</f>
        <v>35</v>
      </c>
      <c r="AB780" s="113">
        <v>49</v>
      </c>
      <c r="AC780" s="112">
        <v>49</v>
      </c>
      <c r="AD780" s="112">
        <v>49</v>
      </c>
      <c r="AE780" s="112">
        <v>49</v>
      </c>
      <c r="AF780" s="112">
        <v>49</v>
      </c>
      <c r="AG780" s="112">
        <v>49</v>
      </c>
      <c r="AH780" s="112">
        <v>49</v>
      </c>
      <c r="AI780" s="112">
        <v>49</v>
      </c>
      <c r="AJ780" s="112">
        <v>49</v>
      </c>
      <c r="AK780" s="112">
        <v>44</v>
      </c>
      <c r="AL780" s="112">
        <v>44</v>
      </c>
      <c r="AM780" s="112">
        <v>44</v>
      </c>
      <c r="AN780" s="112">
        <v>44</v>
      </c>
      <c r="AQ780" t="str">
        <f>AQ778</f>
        <v/>
      </c>
    </row>
    <row r="781" spans="1:43" ht="14.25" customHeight="1" x14ac:dyDescent="0.25">
      <c r="A781" s="99" t="s">
        <v>1165</v>
      </c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5"/>
      <c r="X781" s="115"/>
      <c r="Y781" s="115"/>
      <c r="Z781" s="115"/>
      <c r="AA781" s="112" t="s">
        <v>1166</v>
      </c>
      <c r="AB781" s="113"/>
      <c r="AC781" s="112"/>
      <c r="AD781" s="112"/>
      <c r="AE781" s="112"/>
      <c r="AF781" s="112"/>
      <c r="AG781" s="112"/>
      <c r="AH781" s="112"/>
      <c r="AI781" s="112"/>
      <c r="AJ781" s="112"/>
      <c r="AK781" s="112"/>
      <c r="AL781" s="112"/>
      <c r="AM781" s="112"/>
      <c r="AN781" s="112"/>
      <c r="AQ781" t="str">
        <f>AQ778</f>
        <v/>
      </c>
    </row>
    <row r="782" spans="1:43" ht="14.25" customHeight="1" x14ac:dyDescent="0.25">
      <c r="A782" s="99" t="s">
        <v>1167</v>
      </c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5"/>
      <c r="X782" s="116"/>
      <c r="Y782" s="117"/>
      <c r="Z782" s="115"/>
      <c r="AA782" s="112" t="s">
        <v>1168</v>
      </c>
      <c r="AB782" s="113">
        <f>'Demand Input VP'!B394</f>
        <v>0</v>
      </c>
      <c r="AC782" s="112">
        <f>'Demand Input VP'!C394</f>
        <v>0</v>
      </c>
      <c r="AD782" s="112">
        <f>'Demand Input VP'!D394</f>
        <v>0</v>
      </c>
      <c r="AE782" s="112">
        <f>'Demand Input VP'!E394</f>
        <v>0</v>
      </c>
      <c r="AF782" s="112">
        <f>'Demand Input VP'!F394</f>
        <v>0</v>
      </c>
      <c r="AG782" s="112">
        <f>'Demand Input VP'!G394</f>
        <v>0</v>
      </c>
      <c r="AH782" s="112">
        <f>'Demand Input VP'!H394</f>
        <v>0</v>
      </c>
      <c r="AI782" s="112">
        <f>'Demand Input VP'!I394</f>
        <v>0</v>
      </c>
      <c r="AJ782" s="112">
        <f>'Demand Input VP'!J394</f>
        <v>0</v>
      </c>
      <c r="AK782" s="112">
        <f>'Demand Input VP'!K394</f>
        <v>0</v>
      </c>
      <c r="AL782" s="112">
        <f>'Demand Input VP'!L394</f>
        <v>0</v>
      </c>
      <c r="AM782" s="112">
        <f>'Demand Input VP'!M394</f>
        <v>0</v>
      </c>
      <c r="AN782" s="112">
        <f>'Demand Input VP'!N394</f>
        <v>0</v>
      </c>
      <c r="AQ782" t="str">
        <f>AQ778</f>
        <v/>
      </c>
    </row>
    <row r="783" spans="1:43" ht="14.25" customHeight="1" x14ac:dyDescent="0.25">
      <c r="A783" s="99" t="s">
        <v>1169</v>
      </c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5"/>
      <c r="X783" s="116"/>
      <c r="Y783" s="117"/>
      <c r="Z783" s="119"/>
      <c r="AA783" s="120" t="s">
        <v>1170</v>
      </c>
      <c r="AB783" s="121">
        <f>'Demand Input VP'!B393</f>
        <v>0</v>
      </c>
      <c r="AC783" s="120">
        <f>'Demand Input VP'!C393</f>
        <v>0</v>
      </c>
      <c r="AD783" s="120">
        <f>'Demand Input VP'!D393</f>
        <v>0</v>
      </c>
      <c r="AE783" s="120">
        <f>'Demand Input VP'!E393</f>
        <v>0</v>
      </c>
      <c r="AF783" s="120">
        <f>'Demand Input VP'!F393</f>
        <v>0</v>
      </c>
      <c r="AG783" s="120">
        <f>'Demand Input VP'!G393</f>
        <v>0</v>
      </c>
      <c r="AH783" s="120">
        <f>'Demand Input VP'!H393</f>
        <v>0</v>
      </c>
      <c r="AI783" s="120">
        <f>'Demand Input VP'!I393</f>
        <v>0</v>
      </c>
      <c r="AJ783" s="120">
        <f>'Demand Input VP'!J393</f>
        <v>0</v>
      </c>
      <c r="AK783" s="120">
        <f>'Demand Input VP'!K393</f>
        <v>0</v>
      </c>
      <c r="AL783" s="120">
        <f>'Demand Input VP'!L393</f>
        <v>0</v>
      </c>
      <c r="AM783" s="120">
        <f>'Demand Input VP'!M393</f>
        <v>0</v>
      </c>
      <c r="AN783" s="120">
        <f>'Demand Input VP'!N393</f>
        <v>0</v>
      </c>
      <c r="AQ783" t="str">
        <f>AQ778</f>
        <v/>
      </c>
    </row>
    <row r="784" spans="1:43" ht="14.25" customHeight="1" x14ac:dyDescent="0.25">
      <c r="A784" s="1"/>
      <c r="B784" s="122"/>
      <c r="C784" s="122"/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T784" s="122"/>
      <c r="U784" s="122"/>
      <c r="V784" s="122"/>
      <c r="W784" s="123"/>
      <c r="X784" s="116"/>
      <c r="Y784" s="117"/>
      <c r="Z784" s="123"/>
      <c r="AA784" s="112" t="s">
        <v>1171</v>
      </c>
      <c r="AB784" s="113">
        <f>'Demand Input MP'!B394</f>
        <v>0</v>
      </c>
      <c r="AC784" s="112">
        <f>'Demand Input MP'!C394</f>
        <v>0</v>
      </c>
      <c r="AD784" s="112">
        <f>'Demand Input MP'!D394</f>
        <v>0</v>
      </c>
      <c r="AE784" s="112">
        <f>'Demand Input MP'!E394</f>
        <v>0</v>
      </c>
      <c r="AF784" s="112">
        <f>'Demand Input MP'!F394</f>
        <v>0</v>
      </c>
      <c r="AG784" s="112">
        <f>'Demand Input MP'!G394</f>
        <v>0</v>
      </c>
      <c r="AH784" s="112">
        <f>'Demand Input MP'!H394</f>
        <v>0</v>
      </c>
      <c r="AI784" s="112">
        <f>'Demand Input MP'!I394</f>
        <v>0</v>
      </c>
      <c r="AJ784" s="112">
        <f>'Demand Input MP'!J394</f>
        <v>0</v>
      </c>
      <c r="AK784" s="112">
        <f>'Demand Input MP'!K394</f>
        <v>60</v>
      </c>
      <c r="AL784" s="112">
        <f>'Demand Input MP'!L394</f>
        <v>60</v>
      </c>
      <c r="AM784" s="112">
        <f>'Demand Input MP'!M394</f>
        <v>60</v>
      </c>
      <c r="AN784" s="112">
        <f>'Demand Input MP'!N394</f>
        <v>60</v>
      </c>
      <c r="AQ784" t="str">
        <f>AQ778</f>
        <v/>
      </c>
    </row>
    <row r="785" spans="1:43" ht="14.25" customHeight="1" x14ac:dyDescent="0.25">
      <c r="A785" s="1"/>
      <c r="B785" s="122"/>
      <c r="C785" s="122"/>
      <c r="D785" s="122"/>
      <c r="E785" s="122"/>
      <c r="F785" s="122"/>
      <c r="G785" s="122"/>
      <c r="H785" s="122"/>
      <c r="I785" s="122"/>
      <c r="J785" s="122"/>
      <c r="K785" s="122"/>
      <c r="L785" s="122"/>
      <c r="M785" s="122"/>
      <c r="N785" s="122"/>
      <c r="O785" s="122"/>
      <c r="P785" s="122"/>
      <c r="Q785" s="122"/>
      <c r="R785" s="122"/>
      <c r="S785" s="122"/>
      <c r="T785" s="122"/>
      <c r="U785" s="122"/>
      <c r="V785" s="124" t="s">
        <v>91</v>
      </c>
      <c r="W785" s="125">
        <f>IFERROR(IF(SUM('Run Rate History'!E81:AD81)&gt;0,(SUMPRODUCT((B780:AA780&gt;=PERCENTILE(B780:AA780,0.1))*(B780:AA780&lt;=PERCENTILE(B780:AA780,0.9))*B780:AA780)+SUMPRODUCT(('Run Rate History'!E81:AD81&gt;=PERCENTILE(B780:AA780,0.1))*('Run Rate History'!E81:AD81&lt;=PERCENTILE(B780:AA780,0.9))*'Run Rate History'!E81:AD81))/(SUMPRODUCT((B780:AA780&gt;=PERCENTILE(B780:AA780,0.1))*(B780:AA780&lt;=PERCENTILE(B780:AA780,0.9))*1)+SUMPRODUCT(('Run Rate History'!E81:AD81&gt;=PERCENTILE(B780:AA780,0.1))*('Run Rate History'!E81:AD81&lt;=PERCENTILE(B780:AA780,0.9))*1)),TRIMMEAN(B780:AA780,0.15)),0)</f>
        <v>45.466666666666669</v>
      </c>
      <c r="X785" s="126" t="s">
        <v>1172</v>
      </c>
      <c r="Y785" s="127">
        <f>SUM(B780:AA780)/26</f>
        <v>37.92307692307692</v>
      </c>
      <c r="Z785" s="128"/>
      <c r="AA785" s="112" t="s">
        <v>1173</v>
      </c>
      <c r="AB785" s="113">
        <f>'Demand Input MP'!B393</f>
        <v>0</v>
      </c>
      <c r="AC785" s="112">
        <f>'Demand Input MP'!C393</f>
        <v>0</v>
      </c>
      <c r="AD785" s="112">
        <f>'Demand Input MP'!D393</f>
        <v>0</v>
      </c>
      <c r="AE785" s="112">
        <f>'Demand Input MP'!E393</f>
        <v>0</v>
      </c>
      <c r="AF785" s="112">
        <f>'Demand Input MP'!F393</f>
        <v>0</v>
      </c>
      <c r="AG785" s="112">
        <f>'Demand Input MP'!G393</f>
        <v>0</v>
      </c>
      <c r="AH785" s="112">
        <f>'Demand Input MP'!H393</f>
        <v>0</v>
      </c>
      <c r="AI785" s="112">
        <f>'Demand Input MP'!I393</f>
        <v>0</v>
      </c>
      <c r="AJ785" s="112">
        <f>'Demand Input MP'!J393</f>
        <v>0</v>
      </c>
      <c r="AK785" s="112">
        <f>'Demand Input MP'!K393</f>
        <v>0</v>
      </c>
      <c r="AL785" s="112">
        <f>'Demand Input MP'!L393</f>
        <v>0</v>
      </c>
      <c r="AM785" s="112">
        <f>'Demand Input MP'!M393</f>
        <v>0</v>
      </c>
      <c r="AN785" s="112">
        <f>'Demand Input MP'!N393</f>
        <v>0</v>
      </c>
      <c r="AQ785" t="str">
        <f>AQ778</f>
        <v/>
      </c>
    </row>
    <row r="786" spans="1:43" ht="14.25" customHeight="1" x14ac:dyDescent="0.25">
      <c r="A786" s="1"/>
      <c r="B786" s="122"/>
      <c r="C786" s="122"/>
      <c r="D786" s="122"/>
      <c r="E786" s="122"/>
      <c r="F786" s="122"/>
      <c r="G786" s="122"/>
      <c r="H786" s="122"/>
      <c r="I786" s="122"/>
      <c r="J786" s="122"/>
      <c r="K786" s="122"/>
      <c r="L786" s="122"/>
      <c r="M786" s="122"/>
      <c r="N786" s="122"/>
      <c r="O786" s="122"/>
      <c r="P786" s="122"/>
      <c r="Q786" s="122"/>
      <c r="R786" s="122"/>
      <c r="S786" s="122"/>
      <c r="T786" s="122"/>
      <c r="U786" s="122"/>
      <c r="V786" s="124" t="s">
        <v>94</v>
      </c>
      <c r="W786" s="125">
        <f>IFERROR((1*MIN(MAX(X780,0.5*IF(SUM('Run Rate History'!E81:AD81)&gt;0,(MEDIAN(IF(B780:AA780&gt;0,B780:AA780))+MEDIAN(IF('Run Rate History'!E81:AD81&gt;0,'Run Rate History'!E81:AD81)))/2,MEDIAN(IF(B780:AA780&gt;0,B780:AA780)))),2*IF(SUM('Run Rate History'!E81:AD81)&gt;0,(MEDIAN(IF(B780:AA780&gt;0,B780:AA780))+MEDIAN(IF('Run Rate History'!E81:AD81&gt;0,'Run Rate History'!E81:AD81)))/2,MEDIAN(IF(B780:AA780&gt;0,B780:AA780))))+2*MIN(MAX(Y780,0.5*IF(SUM('Run Rate History'!E81:AD81)&gt;0,(MEDIAN(IF(B780:AA780&gt;0,B780:AA780))+MEDIAN(IF('Run Rate History'!E81:AD81&gt;0,'Run Rate History'!E81:AD81)))/2,MEDIAN(IF(B780:AA780&gt;0,B780:AA780)))),2*IF(SUM('Run Rate History'!E81:AD81)&gt;0,(MEDIAN(IF(B780:AA780&gt;0,B780:AA780))+MEDIAN(IF('Run Rate History'!E81:AD81&gt;0,'Run Rate History'!E81:AD81)))/2,MEDIAN(IF(B780:AA780&gt;0,B780:AA780))))+3*MIN(MAX(Z780,0.5*IF(SUM('Run Rate History'!E81:AD81)&gt;0,(MEDIAN(IF(B780:AA780&gt;0,B780:AA780))+MEDIAN(IF('Run Rate History'!E81:AD81&gt;0,'Run Rate History'!E81:AD81)))/2,MEDIAN(IF(B780:AA780&gt;0,B780:AA780)))),2*IF(SUM('Run Rate History'!E81:AD81)&gt;0,(MEDIAN(IF(B780:AA780&gt;0,B780:AA780))+MEDIAN(IF('Run Rate History'!E81:AD81&gt;0,'Run Rate History'!E81:AD81)))/2,MEDIAN(IF(B780:AA780&gt;0,B780:AA780))))+4*MIN(MAX(AA780,0.5*IF(SUM('Run Rate History'!E81:AD81)&gt;0,(MEDIAN(IF(B780:AA780&gt;0,B780:AA780))+MEDIAN(IF('Run Rate History'!E81:AD81&gt;0,'Run Rate History'!E81:AD81)))/2,MEDIAN(IF(B780:AA780&gt;0,B780:AA780)))),2*IF(SUM('Run Rate History'!E81:AD81)&gt;0,(MEDIAN(IF(B780:AA780&gt;0,B780:AA780))+MEDIAN(IF('Run Rate History'!E81:AD81&gt;0,'Run Rate History'!E81:AD81)))/2,MEDIAN(IF(B780:AA780&gt;0,B780:AA780)))))/10,0)</f>
        <v>44.5</v>
      </c>
      <c r="X786" s="129" t="s">
        <v>1174</v>
      </c>
      <c r="Y786" s="130">
        <f>IFERROR(VLOOKUP(A778,'Stanje zaliha'!A:E,5,FALSE()),0)</f>
        <v>157</v>
      </c>
      <c r="Z786" s="131"/>
      <c r="AA786" s="113" t="s">
        <v>1175</v>
      </c>
      <c r="AB786" s="118">
        <f t="shared" ref="AB786:AN786" si="154">SUM(AB782:AB785)</f>
        <v>0</v>
      </c>
      <c r="AC786" s="118">
        <f t="shared" si="154"/>
        <v>0</v>
      </c>
      <c r="AD786" s="118">
        <f t="shared" si="154"/>
        <v>0</v>
      </c>
      <c r="AE786" s="118">
        <f t="shared" si="154"/>
        <v>0</v>
      </c>
      <c r="AF786" s="118">
        <f t="shared" si="154"/>
        <v>0</v>
      </c>
      <c r="AG786" s="118">
        <f t="shared" si="154"/>
        <v>0</v>
      </c>
      <c r="AH786" s="118">
        <f t="shared" si="154"/>
        <v>0</v>
      </c>
      <c r="AI786" s="118">
        <f t="shared" si="154"/>
        <v>0</v>
      </c>
      <c r="AJ786" s="118">
        <f t="shared" si="154"/>
        <v>0</v>
      </c>
      <c r="AK786" s="118">
        <f t="shared" si="154"/>
        <v>60</v>
      </c>
      <c r="AL786" s="118">
        <f t="shared" si="154"/>
        <v>60</v>
      </c>
      <c r="AM786" s="118">
        <f t="shared" si="154"/>
        <v>60</v>
      </c>
      <c r="AN786" s="118">
        <f t="shared" si="154"/>
        <v>60</v>
      </c>
      <c r="AQ786" t="str">
        <f>AQ778</f>
        <v/>
      </c>
    </row>
    <row r="787" spans="1:43" ht="14.25" customHeight="1" x14ac:dyDescent="0.25">
      <c r="A787" s="1"/>
      <c r="B787" s="122"/>
      <c r="C787" s="122"/>
      <c r="D787" s="122"/>
      <c r="E787" s="122"/>
      <c r="F787" s="122"/>
      <c r="G787" s="122"/>
      <c r="H787" s="122"/>
      <c r="I787" s="122"/>
      <c r="J787" s="122"/>
      <c r="K787" s="122"/>
      <c r="L787" s="122"/>
      <c r="M787" s="122"/>
      <c r="N787" s="122"/>
      <c r="O787" s="122"/>
      <c r="P787" s="122"/>
      <c r="Q787" s="122"/>
      <c r="R787" s="122"/>
      <c r="S787" s="122"/>
      <c r="T787" s="122"/>
      <c r="U787" s="122"/>
      <c r="V787" s="124" t="s">
        <v>95</v>
      </c>
      <c r="W787" s="125">
        <f>IFERROR(0.6*W786+0.4*W785,0)</f>
        <v>44.88666666666667</v>
      </c>
      <c r="X787" s="132" t="s">
        <v>1176</v>
      </c>
      <c r="Y787" s="133">
        <f>IFERROR(SUMIF('Popis poslanih narudžbi'!A:A,A778,'Popis poslanih narudžbi'!C:C),0)</f>
        <v>0</v>
      </c>
      <c r="Z787" s="131"/>
      <c r="AA787" s="134" t="s">
        <v>1177</v>
      </c>
      <c r="AB787" s="118">
        <f t="shared" ref="AB787:AN787" si="155">AB780+AB786</f>
        <v>49</v>
      </c>
      <c r="AC787" s="118">
        <f t="shared" si="155"/>
        <v>49</v>
      </c>
      <c r="AD787" s="118">
        <f t="shared" si="155"/>
        <v>49</v>
      </c>
      <c r="AE787" s="118">
        <f t="shared" si="155"/>
        <v>49</v>
      </c>
      <c r="AF787" s="118">
        <f t="shared" si="155"/>
        <v>49</v>
      </c>
      <c r="AG787" s="118">
        <f t="shared" si="155"/>
        <v>49</v>
      </c>
      <c r="AH787" s="118">
        <f t="shared" si="155"/>
        <v>49</v>
      </c>
      <c r="AI787" s="118">
        <f t="shared" si="155"/>
        <v>49</v>
      </c>
      <c r="AJ787" s="118">
        <f t="shared" si="155"/>
        <v>49</v>
      </c>
      <c r="AK787" s="118">
        <f t="shared" si="155"/>
        <v>104</v>
      </c>
      <c r="AL787" s="118">
        <f t="shared" si="155"/>
        <v>104</v>
      </c>
      <c r="AM787" s="118">
        <f t="shared" si="155"/>
        <v>104</v>
      </c>
      <c r="AN787" s="118">
        <f t="shared" si="155"/>
        <v>104</v>
      </c>
      <c r="AQ787" t="str">
        <f>AQ778</f>
        <v/>
      </c>
    </row>
    <row r="788" spans="1:43" ht="14.25" customHeight="1" x14ac:dyDescent="0.25">
      <c r="A788" s="107" t="str">
        <f>'Run Rate'!A82</f>
        <v>POL09895</v>
      </c>
      <c r="B788" s="135" t="str">
        <f>'Run Rate'!B82</f>
        <v>Polleo Pea&amp;Rice Protein 454g Chocolate</v>
      </c>
      <c r="C788" s="135" t="str">
        <f>'Run Rate'!C82</f>
        <v>BIO I SUPERFOODS</v>
      </c>
      <c r="D788" s="135" t="str">
        <f>'Run Rate'!D82</f>
        <v>01 GOLD</v>
      </c>
      <c r="E788" s="122"/>
      <c r="F788" s="122"/>
      <c r="G788" s="122"/>
      <c r="H788" s="122"/>
      <c r="I788" s="122"/>
      <c r="J788" s="122"/>
      <c r="K788" s="122"/>
      <c r="L788" s="122"/>
      <c r="M788" s="122"/>
      <c r="N788" s="122"/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  <c r="AA788" s="122"/>
      <c r="AB788" s="122"/>
      <c r="AC788" s="122"/>
      <c r="AD788" s="122"/>
      <c r="AE788" s="122"/>
      <c r="AF788" s="122"/>
      <c r="AG788" s="122"/>
      <c r="AH788" s="122"/>
      <c r="AI788" s="122"/>
      <c r="AJ788" s="122"/>
      <c r="AK788" s="122"/>
      <c r="AL788" s="122"/>
      <c r="AM788" s="122"/>
      <c r="AN788" s="122"/>
      <c r="AQ788" t="str">
        <f>IF(AND(OR($B$1="ALL",$B$1=C788),OR($E$1="ALL",$E$1=D788),OR($B$2="ALL",$B$2=A788),OR($E$2="ALL",IFERROR(SEARCH($E$2,B788),0)&gt;0)),"MATCH","")</f>
        <v/>
      </c>
    </row>
    <row r="789" spans="1:43" ht="14.25" customHeight="1" x14ac:dyDescent="0.25">
      <c r="A789" s="108" t="s">
        <v>1137</v>
      </c>
      <c r="B789" s="136" t="s">
        <v>1138</v>
      </c>
      <c r="C789" s="136" t="s">
        <v>1139</v>
      </c>
      <c r="D789" s="136" t="s">
        <v>1140</v>
      </c>
      <c r="E789" s="136" t="s">
        <v>1141</v>
      </c>
      <c r="F789" s="136" t="s">
        <v>1142</v>
      </c>
      <c r="G789" s="136" t="s">
        <v>1143</v>
      </c>
      <c r="H789" s="136" t="s">
        <v>1144</v>
      </c>
      <c r="I789" s="136" t="s">
        <v>1145</v>
      </c>
      <c r="J789" s="136" t="s">
        <v>1146</v>
      </c>
      <c r="K789" s="136" t="s">
        <v>1147</v>
      </c>
      <c r="L789" s="136" t="s">
        <v>1148</v>
      </c>
      <c r="M789" s="136" t="s">
        <v>1149</v>
      </c>
      <c r="N789" s="136" t="s">
        <v>1150</v>
      </c>
      <c r="O789" s="136" t="s">
        <v>1151</v>
      </c>
      <c r="P789" s="136" t="s">
        <v>1152</v>
      </c>
      <c r="Q789" s="136" t="s">
        <v>1153</v>
      </c>
      <c r="R789" s="136" t="s">
        <v>1154</v>
      </c>
      <c r="S789" s="136" t="s">
        <v>1155</v>
      </c>
      <c r="T789" s="136" t="s">
        <v>1156</v>
      </c>
      <c r="U789" s="136" t="s">
        <v>1157</v>
      </c>
      <c r="V789" s="136" t="s">
        <v>1158</v>
      </c>
      <c r="W789" s="136" t="s">
        <v>1159</v>
      </c>
      <c r="X789" s="136" t="s">
        <v>1160</v>
      </c>
      <c r="Y789" s="136" t="s">
        <v>1161</v>
      </c>
      <c r="Z789" s="136" t="s">
        <v>1162</v>
      </c>
      <c r="AA789" s="136" t="s">
        <v>1163</v>
      </c>
      <c r="AB789" s="137" t="s">
        <v>156</v>
      </c>
      <c r="AC789" s="137" t="s">
        <v>157</v>
      </c>
      <c r="AD789" s="137" t="s">
        <v>158</v>
      </c>
      <c r="AE789" s="137" t="s">
        <v>139</v>
      </c>
      <c r="AF789" s="138" t="s">
        <v>140</v>
      </c>
      <c r="AG789" s="138" t="s">
        <v>141</v>
      </c>
      <c r="AH789" s="138" t="s">
        <v>142</v>
      </c>
      <c r="AI789" s="138" t="s">
        <v>143</v>
      </c>
      <c r="AJ789" s="139" t="s">
        <v>144</v>
      </c>
      <c r="AK789" s="139" t="s">
        <v>145</v>
      </c>
      <c r="AL789" s="139" t="s">
        <v>146</v>
      </c>
      <c r="AM789" s="140" t="s">
        <v>147</v>
      </c>
      <c r="AN789" s="140" t="s">
        <v>148</v>
      </c>
      <c r="AQ789" t="str">
        <f>AQ788</f>
        <v/>
      </c>
    </row>
    <row r="790" spans="1:43" ht="14.25" customHeight="1" x14ac:dyDescent="0.25">
      <c r="A790" s="99" t="s">
        <v>1164</v>
      </c>
      <c r="B790" s="112">
        <f>'Run Rate'!E82</f>
        <v>124</v>
      </c>
      <c r="C790" s="112">
        <f>'Run Rate'!F82</f>
        <v>99</v>
      </c>
      <c r="D790" s="112">
        <f>'Run Rate'!G82</f>
        <v>87</v>
      </c>
      <c r="E790" s="112">
        <f>'Run Rate'!H82</f>
        <v>64</v>
      </c>
      <c r="F790" s="112">
        <f>'Run Rate'!I82</f>
        <v>109</v>
      </c>
      <c r="G790" s="112">
        <f>'Run Rate'!J82</f>
        <v>44</v>
      </c>
      <c r="H790" s="112">
        <f>'Run Rate'!K82</f>
        <v>58</v>
      </c>
      <c r="I790" s="112">
        <f>'Run Rate'!L82</f>
        <v>79</v>
      </c>
      <c r="J790" s="112">
        <f>'Run Rate'!M82</f>
        <v>83</v>
      </c>
      <c r="K790" s="112">
        <f>'Run Rate'!N82</f>
        <v>38</v>
      </c>
      <c r="L790" s="112">
        <f>'Run Rate'!O82</f>
        <v>93</v>
      </c>
      <c r="M790" s="112">
        <f>'Run Rate'!P82</f>
        <v>68</v>
      </c>
      <c r="N790" s="112">
        <f>'Run Rate'!Q82</f>
        <v>21</v>
      </c>
      <c r="O790" s="112">
        <f>'Run Rate'!R82</f>
        <v>38</v>
      </c>
      <c r="P790" s="112">
        <f>'Run Rate'!S82</f>
        <v>14</v>
      </c>
      <c r="Q790" s="112">
        <f>'Run Rate'!T82</f>
        <v>100</v>
      </c>
      <c r="R790" s="112">
        <f>'Run Rate'!U82</f>
        <v>65</v>
      </c>
      <c r="S790" s="112">
        <f>'Run Rate'!V82</f>
        <v>50</v>
      </c>
      <c r="T790" s="112">
        <f>'Run Rate'!W82</f>
        <v>11</v>
      </c>
      <c r="U790" s="112">
        <f>'Run Rate'!X82</f>
        <v>22</v>
      </c>
      <c r="V790" s="112">
        <f>'Run Rate'!Y82</f>
        <v>17</v>
      </c>
      <c r="W790" s="112">
        <f>'Run Rate'!Z82</f>
        <v>17</v>
      </c>
      <c r="X790" s="112">
        <f>'Run Rate'!AA82</f>
        <v>5</v>
      </c>
      <c r="Y790" s="112">
        <f>'Run Rate'!AB82</f>
        <v>7</v>
      </c>
      <c r="Z790" s="112">
        <f>'Run Rate'!AC82</f>
        <v>54</v>
      </c>
      <c r="AA790" s="112">
        <f>'Run Rate'!AD82</f>
        <v>247</v>
      </c>
      <c r="AB790" s="113">
        <v>77</v>
      </c>
      <c r="AC790" s="112">
        <v>95</v>
      </c>
      <c r="AD790" s="112">
        <v>69</v>
      </c>
      <c r="AE790" s="112">
        <v>54</v>
      </c>
      <c r="AF790" s="112">
        <v>53</v>
      </c>
      <c r="AG790" s="112">
        <v>61</v>
      </c>
      <c r="AH790" s="112">
        <v>59</v>
      </c>
      <c r="AI790" s="112">
        <v>55</v>
      </c>
      <c r="AJ790" s="112">
        <v>57</v>
      </c>
      <c r="AK790" s="112">
        <v>57</v>
      </c>
      <c r="AL790" s="112">
        <v>59</v>
      </c>
      <c r="AM790" s="112">
        <v>47</v>
      </c>
      <c r="AN790" s="112">
        <v>53</v>
      </c>
      <c r="AQ790" t="str">
        <f>AQ788</f>
        <v/>
      </c>
    </row>
    <row r="791" spans="1:43" ht="14.25" customHeight="1" x14ac:dyDescent="0.25">
      <c r="A791" s="99" t="s">
        <v>1165</v>
      </c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5"/>
      <c r="X791" s="115"/>
      <c r="Y791" s="115"/>
      <c r="Z791" s="115"/>
      <c r="AA791" s="112" t="s">
        <v>1166</v>
      </c>
      <c r="AB791" s="113"/>
      <c r="AC791" s="112"/>
      <c r="AD791" s="112"/>
      <c r="AE791" s="112"/>
      <c r="AF791" s="112"/>
      <c r="AG791" s="112"/>
      <c r="AH791" s="112"/>
      <c r="AI791" s="112"/>
      <c r="AJ791" s="112"/>
      <c r="AK791" s="112"/>
      <c r="AL791" s="112"/>
      <c r="AM791" s="112"/>
      <c r="AN791" s="112"/>
      <c r="AQ791" t="str">
        <f>AQ788</f>
        <v/>
      </c>
    </row>
    <row r="792" spans="1:43" ht="14.25" customHeight="1" x14ac:dyDescent="0.25">
      <c r="A792" s="99" t="s">
        <v>1167</v>
      </c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5"/>
      <c r="X792" s="116"/>
      <c r="Y792" s="117"/>
      <c r="Z792" s="115"/>
      <c r="AA792" s="112" t="s">
        <v>1168</v>
      </c>
      <c r="AB792" s="113">
        <f>'Demand Input VP'!B399</f>
        <v>0</v>
      </c>
      <c r="AC792" s="112">
        <f>'Demand Input VP'!C399</f>
        <v>0</v>
      </c>
      <c r="AD792" s="112">
        <f>'Demand Input VP'!D399</f>
        <v>0</v>
      </c>
      <c r="AE792" s="112">
        <f>'Demand Input VP'!E399</f>
        <v>250</v>
      </c>
      <c r="AF792" s="112">
        <f>'Demand Input VP'!F399</f>
        <v>150</v>
      </c>
      <c r="AG792" s="112">
        <f>'Demand Input VP'!G399</f>
        <v>0</v>
      </c>
      <c r="AH792" s="112">
        <f>'Demand Input VP'!H399</f>
        <v>0</v>
      </c>
      <c r="AI792" s="112">
        <f>'Demand Input VP'!I399</f>
        <v>0</v>
      </c>
      <c r="AJ792" s="112">
        <f>'Demand Input VP'!J399</f>
        <v>0</v>
      </c>
      <c r="AK792" s="112">
        <f>'Demand Input VP'!K399</f>
        <v>0</v>
      </c>
      <c r="AL792" s="112">
        <f>'Demand Input VP'!L399</f>
        <v>0</v>
      </c>
      <c r="AM792" s="112">
        <f>'Demand Input VP'!M399</f>
        <v>0</v>
      </c>
      <c r="AN792" s="112">
        <f>'Demand Input VP'!N399</f>
        <v>0</v>
      </c>
      <c r="AQ792" t="str">
        <f>AQ788</f>
        <v/>
      </c>
    </row>
    <row r="793" spans="1:43" ht="14.25" customHeight="1" x14ac:dyDescent="0.25">
      <c r="A793" s="99" t="s">
        <v>1169</v>
      </c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5"/>
      <c r="X793" s="116"/>
      <c r="Y793" s="117"/>
      <c r="Z793" s="119"/>
      <c r="AA793" s="120" t="s">
        <v>1170</v>
      </c>
      <c r="AB793" s="121">
        <f>'Demand Input VP'!B398</f>
        <v>0</v>
      </c>
      <c r="AC793" s="120">
        <f>'Demand Input VP'!C398</f>
        <v>0</v>
      </c>
      <c r="AD793" s="120">
        <f>'Demand Input VP'!D398</f>
        <v>0</v>
      </c>
      <c r="AE793" s="120">
        <f>'Demand Input VP'!E398</f>
        <v>0</v>
      </c>
      <c r="AF793" s="120">
        <f>'Demand Input VP'!F398</f>
        <v>0</v>
      </c>
      <c r="AG793" s="120">
        <f>'Demand Input VP'!G398</f>
        <v>0</v>
      </c>
      <c r="AH793" s="120">
        <f>'Demand Input VP'!H398</f>
        <v>0</v>
      </c>
      <c r="AI793" s="120">
        <f>'Demand Input VP'!I398</f>
        <v>0</v>
      </c>
      <c r="AJ793" s="120">
        <f>'Demand Input VP'!J398</f>
        <v>0</v>
      </c>
      <c r="AK793" s="120">
        <f>'Demand Input VP'!K398</f>
        <v>0</v>
      </c>
      <c r="AL793" s="120">
        <f>'Demand Input VP'!L398</f>
        <v>0</v>
      </c>
      <c r="AM793" s="120">
        <f>'Demand Input VP'!M398</f>
        <v>0</v>
      </c>
      <c r="AN793" s="120">
        <f>'Demand Input VP'!N398</f>
        <v>0</v>
      </c>
      <c r="AQ793" t="str">
        <f>AQ788</f>
        <v/>
      </c>
    </row>
    <row r="794" spans="1:43" ht="14.25" customHeight="1" x14ac:dyDescent="0.25">
      <c r="A794" s="1"/>
      <c r="B794" s="122"/>
      <c r="C794" s="122"/>
      <c r="D794" s="122"/>
      <c r="E794" s="122"/>
      <c r="F794" s="122"/>
      <c r="G794" s="122"/>
      <c r="H794" s="122"/>
      <c r="I794" s="122"/>
      <c r="J794" s="122"/>
      <c r="K794" s="122"/>
      <c r="L794" s="122"/>
      <c r="M794" s="122"/>
      <c r="N794" s="122"/>
      <c r="O794" s="122"/>
      <c r="P794" s="122"/>
      <c r="Q794" s="122"/>
      <c r="R794" s="122"/>
      <c r="S794" s="122"/>
      <c r="T794" s="122"/>
      <c r="U794" s="122"/>
      <c r="V794" s="122"/>
      <c r="W794" s="123"/>
      <c r="X794" s="116"/>
      <c r="Y794" s="117"/>
      <c r="Z794" s="123"/>
      <c r="AA794" s="112" t="s">
        <v>1171</v>
      </c>
      <c r="AB794" s="113">
        <f>'Demand Input MP'!B399</f>
        <v>0</v>
      </c>
      <c r="AC794" s="112">
        <f>'Demand Input MP'!C399</f>
        <v>0</v>
      </c>
      <c r="AD794" s="112">
        <f>'Demand Input MP'!D399</f>
        <v>0</v>
      </c>
      <c r="AE794" s="112">
        <f>'Demand Input MP'!E399</f>
        <v>0</v>
      </c>
      <c r="AF794" s="112">
        <f>'Demand Input MP'!F399</f>
        <v>0</v>
      </c>
      <c r="AG794" s="112">
        <f>'Demand Input MP'!G399</f>
        <v>0</v>
      </c>
      <c r="AH794" s="112">
        <f>'Demand Input MP'!H399</f>
        <v>0</v>
      </c>
      <c r="AI794" s="112">
        <f>'Demand Input MP'!I399</f>
        <v>0</v>
      </c>
      <c r="AJ794" s="112">
        <f>'Demand Input MP'!J399</f>
        <v>0</v>
      </c>
      <c r="AK794" s="112">
        <f>'Demand Input MP'!K399</f>
        <v>0</v>
      </c>
      <c r="AL794" s="112">
        <f>'Demand Input MP'!L399</f>
        <v>0</v>
      </c>
      <c r="AM794" s="112">
        <f>'Demand Input MP'!M399</f>
        <v>0</v>
      </c>
      <c r="AN794" s="112">
        <f>'Demand Input MP'!N399</f>
        <v>0</v>
      </c>
      <c r="AQ794" t="str">
        <f>AQ788</f>
        <v/>
      </c>
    </row>
    <row r="795" spans="1:43" ht="14.25" customHeight="1" x14ac:dyDescent="0.25">
      <c r="A795" s="1"/>
      <c r="B795" s="122"/>
      <c r="C795" s="122"/>
      <c r="D795" s="122"/>
      <c r="E795" s="122"/>
      <c r="F795" s="122"/>
      <c r="G795" s="122"/>
      <c r="H795" s="122"/>
      <c r="I795" s="122"/>
      <c r="J795" s="122"/>
      <c r="K795" s="122"/>
      <c r="L795" s="122"/>
      <c r="M795" s="122"/>
      <c r="N795" s="122"/>
      <c r="O795" s="122"/>
      <c r="P795" s="122"/>
      <c r="Q795" s="122"/>
      <c r="R795" s="122"/>
      <c r="S795" s="122"/>
      <c r="T795" s="122"/>
      <c r="U795" s="122"/>
      <c r="V795" s="124" t="s">
        <v>91</v>
      </c>
      <c r="W795" s="125">
        <f>IFERROR(IF(SUM('Run Rate History'!E82:AD82)&gt;0,(SUMPRODUCT((B790:AA790&gt;=PERCENTILE(B790:AA790,0.1))*(B790:AA790&lt;=PERCENTILE(B790:AA790,0.9))*B790:AA790)+SUMPRODUCT(('Run Rate History'!E82:AD82&gt;=PERCENTILE(B790:AA790,0.1))*('Run Rate History'!E82:AD82&lt;=PERCENTILE(B790:AA790,0.9))*'Run Rate History'!E82:AD82))/(SUMPRODUCT((B790:AA790&gt;=PERCENTILE(B790:AA790,0.1))*(B790:AA790&lt;=PERCENTILE(B790:AA790,0.9))*1)+SUMPRODUCT(('Run Rate History'!E82:AD82&gt;=PERCENTILE(B790:AA790,0.1))*('Run Rate History'!E82:AD82&lt;=PERCENTILE(B790:AA790,0.9))*1)),TRIMMEAN(B790:AA790,0.15)),0)</f>
        <v>54.80952380952381</v>
      </c>
      <c r="X795" s="126" t="s">
        <v>1172</v>
      </c>
      <c r="Y795" s="127">
        <f>SUM(B790:AA790)/26</f>
        <v>62.07692307692308</v>
      </c>
      <c r="Z795" s="128"/>
      <c r="AA795" s="112" t="s">
        <v>1173</v>
      </c>
      <c r="AB795" s="113">
        <f>'Demand Input MP'!B398</f>
        <v>0</v>
      </c>
      <c r="AC795" s="112">
        <f>'Demand Input MP'!C398</f>
        <v>0</v>
      </c>
      <c r="AD795" s="112">
        <f>'Demand Input MP'!D398</f>
        <v>0</v>
      </c>
      <c r="AE795" s="112">
        <f>'Demand Input MP'!E398</f>
        <v>0</v>
      </c>
      <c r="AF795" s="112">
        <f>'Demand Input MP'!F398</f>
        <v>0</v>
      </c>
      <c r="AG795" s="112">
        <f>'Demand Input MP'!G398</f>
        <v>0</v>
      </c>
      <c r="AH795" s="112">
        <f>'Demand Input MP'!H398</f>
        <v>0</v>
      </c>
      <c r="AI795" s="112">
        <f>'Demand Input MP'!I398</f>
        <v>0</v>
      </c>
      <c r="AJ795" s="112">
        <f>'Demand Input MP'!J398</f>
        <v>0</v>
      </c>
      <c r="AK795" s="112">
        <f>'Demand Input MP'!K398</f>
        <v>0</v>
      </c>
      <c r="AL795" s="112">
        <f>'Demand Input MP'!L398</f>
        <v>0</v>
      </c>
      <c r="AM795" s="112">
        <f>'Demand Input MP'!M398</f>
        <v>0</v>
      </c>
      <c r="AN795" s="112">
        <f>'Demand Input MP'!N398</f>
        <v>0</v>
      </c>
      <c r="AQ795" t="str">
        <f>AQ788</f>
        <v/>
      </c>
    </row>
    <row r="796" spans="1:43" ht="14.25" customHeight="1" x14ac:dyDescent="0.25">
      <c r="A796" s="1"/>
      <c r="B796" s="122"/>
      <c r="C796" s="122"/>
      <c r="D796" s="122"/>
      <c r="E796" s="122"/>
      <c r="F796" s="122"/>
      <c r="G796" s="122"/>
      <c r="H796" s="122"/>
      <c r="I796" s="122"/>
      <c r="J796" s="122"/>
      <c r="K796" s="122"/>
      <c r="L796" s="122"/>
      <c r="M796" s="122"/>
      <c r="N796" s="122"/>
      <c r="O796" s="122"/>
      <c r="P796" s="122"/>
      <c r="Q796" s="122"/>
      <c r="R796" s="122"/>
      <c r="S796" s="122"/>
      <c r="T796" s="122"/>
      <c r="U796" s="122"/>
      <c r="V796" s="124" t="s">
        <v>94</v>
      </c>
      <c r="W796" s="125">
        <f>IFERROR((1*MIN(MAX(X790,0.5*IF(SUM('Run Rate History'!E82:AD82)&gt;0,(MEDIAN(IF(B790:AA790&gt;0,B790:AA790))+MEDIAN(IF('Run Rate History'!E82:AD82&gt;0,'Run Rate History'!E82:AD82)))/2,MEDIAN(IF(B790:AA790&gt;0,B790:AA790)))),2*IF(SUM('Run Rate History'!E82:AD82)&gt;0,(MEDIAN(IF(B790:AA790&gt;0,B790:AA790))+MEDIAN(IF('Run Rate History'!E82:AD82&gt;0,'Run Rate History'!E82:AD82)))/2,MEDIAN(IF(B790:AA790&gt;0,B790:AA790))))+2*MIN(MAX(Y790,0.5*IF(SUM('Run Rate History'!E82:AD82)&gt;0,(MEDIAN(IF(B790:AA790&gt;0,B790:AA790))+MEDIAN(IF('Run Rate History'!E82:AD82&gt;0,'Run Rate History'!E82:AD82)))/2,MEDIAN(IF(B790:AA790&gt;0,B790:AA790)))),2*IF(SUM('Run Rate History'!E82:AD82)&gt;0,(MEDIAN(IF(B790:AA790&gt;0,B790:AA790))+MEDIAN(IF('Run Rate History'!E82:AD82&gt;0,'Run Rate History'!E82:AD82)))/2,MEDIAN(IF(B790:AA790&gt;0,B790:AA790))))+3*MIN(MAX(Z790,0.5*IF(SUM('Run Rate History'!E82:AD82)&gt;0,(MEDIAN(IF(B790:AA790&gt;0,B790:AA790))+MEDIAN(IF('Run Rate History'!E82:AD82&gt;0,'Run Rate History'!E82:AD82)))/2,MEDIAN(IF(B790:AA790&gt;0,B790:AA790)))),2*IF(SUM('Run Rate History'!E82:AD82)&gt;0,(MEDIAN(IF(B790:AA790&gt;0,B790:AA790))+MEDIAN(IF('Run Rate History'!E82:AD82&gt;0,'Run Rate History'!E82:AD82)))/2,MEDIAN(IF(B790:AA790&gt;0,B790:AA790))))+4*MIN(MAX(AA790,0.5*IF(SUM('Run Rate History'!E82:AD82)&gt;0,(MEDIAN(IF(B790:AA790&gt;0,B790:AA790))+MEDIAN(IF('Run Rate History'!E82:AD82&gt;0,'Run Rate History'!E82:AD82)))/2,MEDIAN(IF(B790:AA790&gt;0,B790:AA790)))),2*IF(SUM('Run Rate History'!E82:AD82)&gt;0,(MEDIAN(IF(B790:AA790&gt;0,B790:AA790))+MEDIAN(IF('Run Rate History'!E82:AD82&gt;0,'Run Rate History'!E82:AD82)))/2,MEDIAN(IF(B790:AA790&gt;0,B790:AA790)))))/10,0)</f>
        <v>68.6875</v>
      </c>
      <c r="X796" s="129" t="s">
        <v>1174</v>
      </c>
      <c r="Y796" s="130">
        <f>IFERROR(VLOOKUP(A788,'Stanje zaliha'!A:E,5,FALSE()),0)</f>
        <v>1028</v>
      </c>
      <c r="Z796" s="131"/>
      <c r="AA796" s="113" t="s">
        <v>1175</v>
      </c>
      <c r="AB796" s="118">
        <f t="shared" ref="AB796:AN796" si="156">SUM(AB792:AB795)</f>
        <v>0</v>
      </c>
      <c r="AC796" s="118">
        <f t="shared" si="156"/>
        <v>0</v>
      </c>
      <c r="AD796" s="118">
        <f t="shared" si="156"/>
        <v>0</v>
      </c>
      <c r="AE796" s="118">
        <f t="shared" si="156"/>
        <v>250</v>
      </c>
      <c r="AF796" s="118">
        <f t="shared" si="156"/>
        <v>150</v>
      </c>
      <c r="AG796" s="118">
        <f t="shared" si="156"/>
        <v>0</v>
      </c>
      <c r="AH796" s="118">
        <f t="shared" si="156"/>
        <v>0</v>
      </c>
      <c r="AI796" s="118">
        <f t="shared" si="156"/>
        <v>0</v>
      </c>
      <c r="AJ796" s="118">
        <f t="shared" si="156"/>
        <v>0</v>
      </c>
      <c r="AK796" s="118">
        <f t="shared" si="156"/>
        <v>0</v>
      </c>
      <c r="AL796" s="118">
        <f t="shared" si="156"/>
        <v>0</v>
      </c>
      <c r="AM796" s="118">
        <f t="shared" si="156"/>
        <v>0</v>
      </c>
      <c r="AN796" s="118">
        <f t="shared" si="156"/>
        <v>0</v>
      </c>
      <c r="AQ796" t="str">
        <f>AQ788</f>
        <v/>
      </c>
    </row>
    <row r="797" spans="1:43" ht="14.25" customHeight="1" x14ac:dyDescent="0.25">
      <c r="A797" s="1"/>
      <c r="B797" s="122"/>
      <c r="C797" s="122"/>
      <c r="D797" s="122"/>
      <c r="E797" s="122"/>
      <c r="F797" s="122"/>
      <c r="G797" s="122"/>
      <c r="H797" s="122"/>
      <c r="I797" s="122"/>
      <c r="J797" s="122"/>
      <c r="K797" s="122"/>
      <c r="L797" s="122"/>
      <c r="M797" s="122"/>
      <c r="N797" s="122"/>
      <c r="O797" s="122"/>
      <c r="P797" s="122"/>
      <c r="Q797" s="122"/>
      <c r="R797" s="122"/>
      <c r="S797" s="122"/>
      <c r="T797" s="122"/>
      <c r="U797" s="122"/>
      <c r="V797" s="124" t="s">
        <v>95</v>
      </c>
      <c r="W797" s="125">
        <f>IFERROR(0.6*W796+0.4*W795,0)</f>
        <v>63.136309523809523</v>
      </c>
      <c r="X797" s="132" t="s">
        <v>1176</v>
      </c>
      <c r="Y797" s="133">
        <f>IFERROR(SUMIF('Popis poslanih narudžbi'!A:A,A788,'Popis poslanih narudžbi'!C:C),0)</f>
        <v>1800</v>
      </c>
      <c r="Z797" s="131"/>
      <c r="AA797" s="134" t="s">
        <v>1177</v>
      </c>
      <c r="AB797" s="118">
        <f t="shared" ref="AB797:AN797" si="157">AB790+AB796</f>
        <v>77</v>
      </c>
      <c r="AC797" s="118">
        <f t="shared" si="157"/>
        <v>95</v>
      </c>
      <c r="AD797" s="118">
        <f t="shared" si="157"/>
        <v>69</v>
      </c>
      <c r="AE797" s="118">
        <f t="shared" si="157"/>
        <v>304</v>
      </c>
      <c r="AF797" s="118">
        <f t="shared" si="157"/>
        <v>203</v>
      </c>
      <c r="AG797" s="118">
        <f t="shared" si="157"/>
        <v>61</v>
      </c>
      <c r="AH797" s="118">
        <f t="shared" si="157"/>
        <v>59</v>
      </c>
      <c r="AI797" s="118">
        <f t="shared" si="157"/>
        <v>55</v>
      </c>
      <c r="AJ797" s="118">
        <f t="shared" si="157"/>
        <v>57</v>
      </c>
      <c r="AK797" s="118">
        <f t="shared" si="157"/>
        <v>57</v>
      </c>
      <c r="AL797" s="118">
        <f t="shared" si="157"/>
        <v>59</v>
      </c>
      <c r="AM797" s="118">
        <f t="shared" si="157"/>
        <v>47</v>
      </c>
      <c r="AN797" s="118">
        <f t="shared" si="157"/>
        <v>53</v>
      </c>
      <c r="AQ797" t="str">
        <f>AQ788</f>
        <v/>
      </c>
    </row>
    <row r="798" spans="1:43" ht="14.25" customHeight="1" x14ac:dyDescent="0.25">
      <c r="A798" s="107" t="str">
        <f>'Run Rate'!A83</f>
        <v>POL04466</v>
      </c>
      <c r="B798" s="135" t="str">
        <f>'Run Rate'!B83</f>
        <v>Polleo SHOT Pre-Workout 80ml Lemon- Lime</v>
      </c>
      <c r="C798" s="135" t="str">
        <f>'Run Rate'!C83</f>
        <v>SPORTSKA PREHRANA</v>
      </c>
      <c r="D798" s="135" t="str">
        <f>'Run Rate'!D83</f>
        <v>01 GOLD</v>
      </c>
      <c r="E798" s="122"/>
      <c r="F798" s="122"/>
      <c r="G798" s="122"/>
      <c r="H798" s="122"/>
      <c r="I798" s="122"/>
      <c r="J798" s="122"/>
      <c r="K798" s="122"/>
      <c r="L798" s="122"/>
      <c r="M798" s="122"/>
      <c r="N798" s="122"/>
      <c r="O798" s="122"/>
      <c r="P798" s="122"/>
      <c r="Q798" s="122"/>
      <c r="R798" s="122"/>
      <c r="S798" s="122"/>
      <c r="T798" s="122"/>
      <c r="U798" s="122"/>
      <c r="V798" s="122"/>
      <c r="W798" s="122"/>
      <c r="X798" s="122"/>
      <c r="Y798" s="122"/>
      <c r="Z798" s="122"/>
      <c r="AA798" s="122"/>
      <c r="AB798" s="122"/>
      <c r="AC798" s="122"/>
      <c r="AD798" s="122"/>
      <c r="AE798" s="122"/>
      <c r="AF798" s="122"/>
      <c r="AG798" s="122"/>
      <c r="AH798" s="122"/>
      <c r="AI798" s="122"/>
      <c r="AJ798" s="122"/>
      <c r="AK798" s="122"/>
      <c r="AL798" s="122"/>
      <c r="AM798" s="122"/>
      <c r="AN798" s="122"/>
      <c r="AQ798" t="str">
        <f>IF(AND(OR($B$1="ALL",$B$1=C798),OR($E$1="ALL",$E$1=D798),OR($B$2="ALL",$B$2=A798),OR($E$2="ALL",IFERROR(SEARCH($E$2,B798),0)&gt;0)),"MATCH","")</f>
        <v/>
      </c>
    </row>
    <row r="799" spans="1:43" ht="14.25" customHeight="1" x14ac:dyDescent="0.25">
      <c r="A799" s="108" t="s">
        <v>1137</v>
      </c>
      <c r="B799" s="136" t="s">
        <v>1138</v>
      </c>
      <c r="C799" s="136" t="s">
        <v>1139</v>
      </c>
      <c r="D799" s="136" t="s">
        <v>1140</v>
      </c>
      <c r="E799" s="136" t="s">
        <v>1141</v>
      </c>
      <c r="F799" s="136" t="s">
        <v>1142</v>
      </c>
      <c r="G799" s="136" t="s">
        <v>1143</v>
      </c>
      <c r="H799" s="136" t="s">
        <v>1144</v>
      </c>
      <c r="I799" s="136" t="s">
        <v>1145</v>
      </c>
      <c r="J799" s="136" t="s">
        <v>1146</v>
      </c>
      <c r="K799" s="136" t="s">
        <v>1147</v>
      </c>
      <c r="L799" s="136" t="s">
        <v>1148</v>
      </c>
      <c r="M799" s="136" t="s">
        <v>1149</v>
      </c>
      <c r="N799" s="136" t="s">
        <v>1150</v>
      </c>
      <c r="O799" s="136" t="s">
        <v>1151</v>
      </c>
      <c r="P799" s="136" t="s">
        <v>1152</v>
      </c>
      <c r="Q799" s="136" t="s">
        <v>1153</v>
      </c>
      <c r="R799" s="136" t="s">
        <v>1154</v>
      </c>
      <c r="S799" s="136" t="s">
        <v>1155</v>
      </c>
      <c r="T799" s="136" t="s">
        <v>1156</v>
      </c>
      <c r="U799" s="136" t="s">
        <v>1157</v>
      </c>
      <c r="V799" s="136" t="s">
        <v>1158</v>
      </c>
      <c r="W799" s="136" t="s">
        <v>1159</v>
      </c>
      <c r="X799" s="136" t="s">
        <v>1160</v>
      </c>
      <c r="Y799" s="136" t="s">
        <v>1161</v>
      </c>
      <c r="Z799" s="136" t="s">
        <v>1162</v>
      </c>
      <c r="AA799" s="136" t="s">
        <v>1163</v>
      </c>
      <c r="AB799" s="137" t="s">
        <v>156</v>
      </c>
      <c r="AC799" s="137" t="s">
        <v>157</v>
      </c>
      <c r="AD799" s="137" t="s">
        <v>158</v>
      </c>
      <c r="AE799" s="137" t="s">
        <v>139</v>
      </c>
      <c r="AF799" s="138" t="s">
        <v>140</v>
      </c>
      <c r="AG799" s="138" t="s">
        <v>141</v>
      </c>
      <c r="AH799" s="138" t="s">
        <v>142</v>
      </c>
      <c r="AI799" s="138" t="s">
        <v>143</v>
      </c>
      <c r="AJ799" s="139" t="s">
        <v>144</v>
      </c>
      <c r="AK799" s="139" t="s">
        <v>145</v>
      </c>
      <c r="AL799" s="139" t="s">
        <v>146</v>
      </c>
      <c r="AM799" s="140" t="s">
        <v>147</v>
      </c>
      <c r="AN799" s="140" t="s">
        <v>148</v>
      </c>
      <c r="AQ799" t="str">
        <f>AQ798</f>
        <v/>
      </c>
    </row>
    <row r="800" spans="1:43" ht="14.25" customHeight="1" x14ac:dyDescent="0.25">
      <c r="A800" s="99" t="s">
        <v>1164</v>
      </c>
      <c r="B800" s="112">
        <f>'Run Rate'!E83</f>
        <v>1462</v>
      </c>
      <c r="C800" s="112">
        <f>'Run Rate'!F83</f>
        <v>419</v>
      </c>
      <c r="D800" s="112">
        <f>'Run Rate'!G83</f>
        <v>527</v>
      </c>
      <c r="E800" s="112">
        <f>'Run Rate'!H83</f>
        <v>520</v>
      </c>
      <c r="F800" s="112">
        <f>'Run Rate'!I83</f>
        <v>1199</v>
      </c>
      <c r="G800" s="112">
        <f>'Run Rate'!J83</f>
        <v>517</v>
      </c>
      <c r="H800" s="112">
        <f>'Run Rate'!K83</f>
        <v>470</v>
      </c>
      <c r="I800" s="112">
        <f>'Run Rate'!L83</f>
        <v>485</v>
      </c>
      <c r="J800" s="112">
        <f>'Run Rate'!M83</f>
        <v>912</v>
      </c>
      <c r="K800" s="112">
        <f>'Run Rate'!N83</f>
        <v>273</v>
      </c>
      <c r="L800" s="112">
        <f>'Run Rate'!O83</f>
        <v>673</v>
      </c>
      <c r="M800" s="112">
        <f>'Run Rate'!P83</f>
        <v>509</v>
      </c>
      <c r="N800" s="112">
        <f>'Run Rate'!Q83</f>
        <v>410</v>
      </c>
      <c r="O800" s="112">
        <f>'Run Rate'!R83</f>
        <v>232</v>
      </c>
      <c r="P800" s="112">
        <f>'Run Rate'!S83</f>
        <v>65</v>
      </c>
      <c r="Q800" s="112">
        <f>'Run Rate'!T83</f>
        <v>454</v>
      </c>
      <c r="R800" s="112">
        <f>'Run Rate'!U83</f>
        <v>383</v>
      </c>
      <c r="S800" s="112">
        <f>'Run Rate'!V83</f>
        <v>845</v>
      </c>
      <c r="T800" s="112">
        <f>'Run Rate'!W83</f>
        <v>702</v>
      </c>
      <c r="U800" s="112">
        <f>'Run Rate'!X83</f>
        <v>1273</v>
      </c>
      <c r="V800" s="112">
        <f>'Run Rate'!Y83</f>
        <v>1178</v>
      </c>
      <c r="W800" s="112">
        <f>'Run Rate'!Z83</f>
        <v>844</v>
      </c>
      <c r="X800" s="112">
        <f>'Run Rate'!AA83</f>
        <v>1288</v>
      </c>
      <c r="Y800" s="112">
        <f>'Run Rate'!AB83</f>
        <v>861</v>
      </c>
      <c r="Z800" s="112">
        <f>'Run Rate'!AC83</f>
        <v>485</v>
      </c>
      <c r="AA800" s="112">
        <f>'Run Rate'!AD83</f>
        <v>701</v>
      </c>
      <c r="AB800" s="113">
        <v>750</v>
      </c>
      <c r="AC800" s="112">
        <v>750</v>
      </c>
      <c r="AD800" s="112">
        <v>750</v>
      </c>
      <c r="AE800" s="112">
        <v>750</v>
      </c>
      <c r="AF800" s="112">
        <v>750</v>
      </c>
      <c r="AG800" s="112">
        <v>675</v>
      </c>
      <c r="AH800" s="112">
        <v>675</v>
      </c>
      <c r="AI800" s="112">
        <v>675</v>
      </c>
      <c r="AJ800" s="112">
        <v>675</v>
      </c>
      <c r="AK800" s="112">
        <v>750</v>
      </c>
      <c r="AL800" s="112">
        <v>750</v>
      </c>
      <c r="AM800" s="112">
        <v>675</v>
      </c>
      <c r="AN800" s="112">
        <v>675</v>
      </c>
      <c r="AQ800" t="str">
        <f>AQ798</f>
        <v/>
      </c>
    </row>
    <row r="801" spans="1:43" ht="14.25" customHeight="1" x14ac:dyDescent="0.25">
      <c r="A801" s="99" t="s">
        <v>1165</v>
      </c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5"/>
      <c r="X801" s="115"/>
      <c r="Y801" s="115"/>
      <c r="Z801" s="115"/>
      <c r="AA801" s="112" t="s">
        <v>1166</v>
      </c>
      <c r="AB801" s="113"/>
      <c r="AC801" s="112"/>
      <c r="AD801" s="112"/>
      <c r="AE801" s="112"/>
      <c r="AF801" s="112"/>
      <c r="AG801" s="112"/>
      <c r="AH801" s="112"/>
      <c r="AI801" s="112"/>
      <c r="AJ801" s="112"/>
      <c r="AK801" s="112"/>
      <c r="AL801" s="112"/>
      <c r="AM801" s="112"/>
      <c r="AN801" s="112"/>
      <c r="AQ801" t="str">
        <f>AQ798</f>
        <v/>
      </c>
    </row>
    <row r="802" spans="1:43" ht="14.25" customHeight="1" x14ac:dyDescent="0.25">
      <c r="A802" s="99" t="s">
        <v>1167</v>
      </c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5"/>
      <c r="X802" s="116"/>
      <c r="Y802" s="117"/>
      <c r="Z802" s="115"/>
      <c r="AA802" s="112" t="s">
        <v>1168</v>
      </c>
      <c r="AB802" s="113">
        <f>'Demand Input VP'!B404</f>
        <v>0</v>
      </c>
      <c r="AC802" s="112">
        <f>'Demand Input VP'!C404</f>
        <v>0</v>
      </c>
      <c r="AD802" s="112">
        <f>'Demand Input VP'!D404</f>
        <v>0</v>
      </c>
      <c r="AE802" s="112">
        <f>'Demand Input VP'!E404</f>
        <v>0</v>
      </c>
      <c r="AF802" s="112">
        <f>'Demand Input VP'!F404</f>
        <v>0</v>
      </c>
      <c r="AG802" s="112">
        <f>'Demand Input VP'!G404</f>
        <v>240</v>
      </c>
      <c r="AH802" s="112">
        <f>'Demand Input VP'!H404</f>
        <v>240</v>
      </c>
      <c r="AI802" s="112">
        <f>'Demand Input VP'!I404</f>
        <v>240</v>
      </c>
      <c r="AJ802" s="112">
        <f>'Demand Input VP'!J404</f>
        <v>2240</v>
      </c>
      <c r="AK802" s="112">
        <f>'Demand Input VP'!K404</f>
        <v>0</v>
      </c>
      <c r="AL802" s="112">
        <f>'Demand Input VP'!L404</f>
        <v>0</v>
      </c>
      <c r="AM802" s="112">
        <f>'Demand Input VP'!M404</f>
        <v>0</v>
      </c>
      <c r="AN802" s="112">
        <f>'Demand Input VP'!N404</f>
        <v>0</v>
      </c>
      <c r="AQ802" t="str">
        <f>AQ798</f>
        <v/>
      </c>
    </row>
    <row r="803" spans="1:43" ht="14.25" customHeight="1" x14ac:dyDescent="0.25">
      <c r="A803" s="99" t="s">
        <v>1169</v>
      </c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5"/>
      <c r="X803" s="116"/>
      <c r="Y803" s="117"/>
      <c r="Z803" s="119"/>
      <c r="AA803" s="120" t="s">
        <v>1170</v>
      </c>
      <c r="AB803" s="121">
        <f>'Demand Input VP'!B403</f>
        <v>0</v>
      </c>
      <c r="AC803" s="120">
        <f>'Demand Input VP'!C403</f>
        <v>0</v>
      </c>
      <c r="AD803" s="120">
        <f>'Demand Input VP'!D403</f>
        <v>0</v>
      </c>
      <c r="AE803" s="120">
        <f>'Demand Input VP'!E403</f>
        <v>0</v>
      </c>
      <c r="AF803" s="120">
        <f>'Demand Input VP'!F403</f>
        <v>0</v>
      </c>
      <c r="AG803" s="120">
        <f>'Demand Input VP'!G403</f>
        <v>0</v>
      </c>
      <c r="AH803" s="120">
        <f>'Demand Input VP'!H403</f>
        <v>0</v>
      </c>
      <c r="AI803" s="120">
        <f>'Demand Input VP'!I403</f>
        <v>0</v>
      </c>
      <c r="AJ803" s="120">
        <f>'Demand Input VP'!J403</f>
        <v>0</v>
      </c>
      <c r="AK803" s="120">
        <f>'Demand Input VP'!K403</f>
        <v>0</v>
      </c>
      <c r="AL803" s="120">
        <f>'Demand Input VP'!L403</f>
        <v>0</v>
      </c>
      <c r="AM803" s="120">
        <f>'Demand Input VP'!M403</f>
        <v>24</v>
      </c>
      <c r="AN803" s="120">
        <f>'Demand Input VP'!N403</f>
        <v>24</v>
      </c>
      <c r="AQ803" t="str">
        <f>AQ798</f>
        <v/>
      </c>
    </row>
    <row r="804" spans="1:43" ht="14.25" customHeight="1" x14ac:dyDescent="0.25">
      <c r="A804" s="1"/>
      <c r="B804" s="122"/>
      <c r="C804" s="122"/>
      <c r="D804" s="122"/>
      <c r="E804" s="122"/>
      <c r="F804" s="122"/>
      <c r="G804" s="122"/>
      <c r="H804" s="122"/>
      <c r="I804" s="122"/>
      <c r="J804" s="122"/>
      <c r="K804" s="122"/>
      <c r="L804" s="122"/>
      <c r="M804" s="122"/>
      <c r="N804" s="122"/>
      <c r="O804" s="122"/>
      <c r="P804" s="122"/>
      <c r="Q804" s="122"/>
      <c r="R804" s="122"/>
      <c r="S804" s="122"/>
      <c r="T804" s="122"/>
      <c r="U804" s="122"/>
      <c r="V804" s="122"/>
      <c r="W804" s="123"/>
      <c r="X804" s="116"/>
      <c r="Y804" s="117"/>
      <c r="Z804" s="123"/>
      <c r="AA804" s="112" t="s">
        <v>1171</v>
      </c>
      <c r="AB804" s="113">
        <f>'Demand Input MP'!B404</f>
        <v>0</v>
      </c>
      <c r="AC804" s="112">
        <f>'Demand Input MP'!C404</f>
        <v>0</v>
      </c>
      <c r="AD804" s="112">
        <f>'Demand Input MP'!D404</f>
        <v>0</v>
      </c>
      <c r="AE804" s="112">
        <f>'Demand Input MP'!E404</f>
        <v>0</v>
      </c>
      <c r="AF804" s="112">
        <f>'Demand Input MP'!F404</f>
        <v>0</v>
      </c>
      <c r="AG804" s="112">
        <f>'Demand Input MP'!G404</f>
        <v>0</v>
      </c>
      <c r="AH804" s="112">
        <f>'Demand Input MP'!H404</f>
        <v>0</v>
      </c>
      <c r="AI804" s="112">
        <f>'Demand Input MP'!I404</f>
        <v>0</v>
      </c>
      <c r="AJ804" s="112">
        <f>'Demand Input MP'!J404</f>
        <v>0</v>
      </c>
      <c r="AK804" s="112">
        <f>'Demand Input MP'!K404</f>
        <v>0</v>
      </c>
      <c r="AL804" s="112">
        <f>'Demand Input MP'!L404</f>
        <v>0</v>
      </c>
      <c r="AM804" s="112">
        <f>'Demand Input MP'!M404</f>
        <v>0</v>
      </c>
      <c r="AN804" s="112">
        <f>'Demand Input MP'!N404</f>
        <v>0</v>
      </c>
      <c r="AQ804" t="str">
        <f>AQ798</f>
        <v/>
      </c>
    </row>
    <row r="805" spans="1:43" ht="14.25" customHeight="1" x14ac:dyDescent="0.25">
      <c r="A805" s="1"/>
      <c r="B805" s="122"/>
      <c r="C805" s="122"/>
      <c r="D805" s="122"/>
      <c r="E805" s="122"/>
      <c r="F805" s="122"/>
      <c r="G805" s="122"/>
      <c r="H805" s="122"/>
      <c r="I805" s="122"/>
      <c r="J805" s="122"/>
      <c r="K805" s="122"/>
      <c r="L805" s="122"/>
      <c r="M805" s="122"/>
      <c r="N805" s="122"/>
      <c r="O805" s="122"/>
      <c r="P805" s="122"/>
      <c r="Q805" s="122"/>
      <c r="R805" s="122"/>
      <c r="S805" s="122"/>
      <c r="T805" s="122"/>
      <c r="U805" s="122"/>
      <c r="V805" s="124" t="s">
        <v>91</v>
      </c>
      <c r="W805" s="125">
        <f>IFERROR(IF(SUM('Run Rate History'!E83:AD83)&gt;0,(SUMPRODUCT((B800:AA800&gt;=PERCENTILE(B800:AA800,0.1))*(B800:AA800&lt;=PERCENTILE(B800:AA800,0.9))*B800:AA800)+SUMPRODUCT(('Run Rate History'!E83:AD83&gt;=PERCENTILE(B800:AA800,0.1))*('Run Rate History'!E83:AD83&lt;=PERCENTILE(B800:AA800,0.9))*'Run Rate History'!E83:AD83))/(SUMPRODUCT((B800:AA800&gt;=PERCENTILE(B800:AA800,0.1))*(B800:AA800&lt;=PERCENTILE(B800:AA800,0.9))*1)+SUMPRODUCT(('Run Rate History'!E83:AD83&gt;=PERCENTILE(B800:AA800,0.1))*('Run Rate History'!E83:AD83&lt;=PERCENTILE(B800:AA800,0.9))*1)),TRIMMEAN(B800:AA800,0.15)),0)</f>
        <v>700.8</v>
      </c>
      <c r="X805" s="126" t="s">
        <v>1172</v>
      </c>
      <c r="Y805" s="127">
        <f>SUM(B800:AA800)/26</f>
        <v>680.26923076923072</v>
      </c>
      <c r="Z805" s="128"/>
      <c r="AA805" s="112" t="s">
        <v>1173</v>
      </c>
      <c r="AB805" s="113">
        <f>'Demand Input MP'!B403</f>
        <v>0</v>
      </c>
      <c r="AC805" s="112">
        <f>'Demand Input MP'!C403</f>
        <v>0</v>
      </c>
      <c r="AD805" s="112">
        <f>'Demand Input MP'!D403</f>
        <v>0</v>
      </c>
      <c r="AE805" s="112">
        <f>'Demand Input MP'!E403</f>
        <v>0</v>
      </c>
      <c r="AF805" s="112">
        <f>'Demand Input MP'!F403</f>
        <v>0</v>
      </c>
      <c r="AG805" s="112">
        <f>'Demand Input MP'!G403</f>
        <v>0</v>
      </c>
      <c r="AH805" s="112">
        <f>'Demand Input MP'!H403</f>
        <v>0</v>
      </c>
      <c r="AI805" s="112">
        <f>'Demand Input MP'!I403</f>
        <v>0</v>
      </c>
      <c r="AJ805" s="112">
        <f>'Demand Input MP'!J403</f>
        <v>0</v>
      </c>
      <c r="AK805" s="112">
        <f>'Demand Input MP'!K403</f>
        <v>0</v>
      </c>
      <c r="AL805" s="112">
        <f>'Demand Input MP'!L403</f>
        <v>0</v>
      </c>
      <c r="AM805" s="112">
        <f>'Demand Input MP'!M403</f>
        <v>0</v>
      </c>
      <c r="AN805" s="112">
        <f>'Demand Input MP'!N403</f>
        <v>0</v>
      </c>
      <c r="AQ805" t="str">
        <f>AQ798</f>
        <v/>
      </c>
    </row>
    <row r="806" spans="1:43" ht="14.25" customHeight="1" x14ac:dyDescent="0.25">
      <c r="A806" s="1"/>
      <c r="B806" s="122"/>
      <c r="C806" s="122"/>
      <c r="D806" s="122"/>
      <c r="E806" s="122"/>
      <c r="F806" s="122"/>
      <c r="G806" s="122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T806" s="122"/>
      <c r="U806" s="122"/>
      <c r="V806" s="124" t="s">
        <v>94</v>
      </c>
      <c r="W806" s="125">
        <f>IFERROR((1*MIN(MAX(X800,0.5*IF(SUM('Run Rate History'!E83:AD83)&gt;0,(MEDIAN(IF(B800:AA800&gt;0,B800:AA800))+MEDIAN(IF('Run Rate History'!E83:AD83&gt;0,'Run Rate History'!E83:AD83)))/2,MEDIAN(IF(B800:AA800&gt;0,B800:AA800)))),2*IF(SUM('Run Rate History'!E83:AD83)&gt;0,(MEDIAN(IF(B800:AA800&gt;0,B800:AA800))+MEDIAN(IF('Run Rate History'!E83:AD83&gt;0,'Run Rate History'!E83:AD83)))/2,MEDIAN(IF(B800:AA800&gt;0,B800:AA800))))+2*MIN(MAX(Y800,0.5*IF(SUM('Run Rate History'!E83:AD83)&gt;0,(MEDIAN(IF(B800:AA800&gt;0,B800:AA800))+MEDIAN(IF('Run Rate History'!E83:AD83&gt;0,'Run Rate History'!E83:AD83)))/2,MEDIAN(IF(B800:AA800&gt;0,B800:AA800)))),2*IF(SUM('Run Rate History'!E83:AD83)&gt;0,(MEDIAN(IF(B800:AA800&gt;0,B800:AA800))+MEDIAN(IF('Run Rate History'!E83:AD83&gt;0,'Run Rate History'!E83:AD83)))/2,MEDIAN(IF(B800:AA800&gt;0,B800:AA800))))+3*MIN(MAX(Z800,0.5*IF(SUM('Run Rate History'!E83:AD83)&gt;0,(MEDIAN(IF(B800:AA800&gt;0,B800:AA800))+MEDIAN(IF('Run Rate History'!E83:AD83&gt;0,'Run Rate History'!E83:AD83)))/2,MEDIAN(IF(B800:AA800&gt;0,B800:AA800)))),2*IF(SUM('Run Rate History'!E83:AD83)&gt;0,(MEDIAN(IF(B800:AA800&gt;0,B800:AA800))+MEDIAN(IF('Run Rate History'!E83:AD83&gt;0,'Run Rate History'!E83:AD83)))/2,MEDIAN(IF(B800:AA800&gt;0,B800:AA800))))+4*MIN(MAX(AA800,0.5*IF(SUM('Run Rate History'!E83:AD83)&gt;0,(MEDIAN(IF(B800:AA800&gt;0,B800:AA800))+MEDIAN(IF('Run Rate History'!E83:AD83&gt;0,'Run Rate History'!E83:AD83)))/2,MEDIAN(IF(B800:AA800&gt;0,B800:AA800)))),2*IF(SUM('Run Rate History'!E83:AD83)&gt;0,(MEDIAN(IF(B800:AA800&gt;0,B800:AA800))+MEDIAN(IF('Run Rate History'!E83:AD83&gt;0,'Run Rate History'!E83:AD83)))/2,MEDIAN(IF(B800:AA800&gt;0,B800:AA800)))))/10,0)</f>
        <v>726.9</v>
      </c>
      <c r="X806" s="129" t="s">
        <v>1174</v>
      </c>
      <c r="Y806" s="130">
        <f>IFERROR(VLOOKUP(A798,'Stanje zaliha'!A:E,5,FALSE()),0)</f>
        <v>5202</v>
      </c>
      <c r="Z806" s="131"/>
      <c r="AA806" s="113" t="s">
        <v>1175</v>
      </c>
      <c r="AB806" s="118">
        <f t="shared" ref="AB806:AN806" si="158">SUM(AB802:AB805)</f>
        <v>0</v>
      </c>
      <c r="AC806" s="118">
        <f t="shared" si="158"/>
        <v>0</v>
      </c>
      <c r="AD806" s="118">
        <f t="shared" si="158"/>
        <v>0</v>
      </c>
      <c r="AE806" s="118">
        <f t="shared" si="158"/>
        <v>0</v>
      </c>
      <c r="AF806" s="118">
        <f t="shared" si="158"/>
        <v>0</v>
      </c>
      <c r="AG806" s="118">
        <f t="shared" si="158"/>
        <v>240</v>
      </c>
      <c r="AH806" s="118">
        <f t="shared" si="158"/>
        <v>240</v>
      </c>
      <c r="AI806" s="118">
        <f t="shared" si="158"/>
        <v>240</v>
      </c>
      <c r="AJ806" s="118">
        <f t="shared" si="158"/>
        <v>2240</v>
      </c>
      <c r="AK806" s="118">
        <f t="shared" si="158"/>
        <v>0</v>
      </c>
      <c r="AL806" s="118">
        <f t="shared" si="158"/>
        <v>0</v>
      </c>
      <c r="AM806" s="118">
        <f t="shared" si="158"/>
        <v>24</v>
      </c>
      <c r="AN806" s="118">
        <f t="shared" si="158"/>
        <v>24</v>
      </c>
      <c r="AQ806" t="str">
        <f>AQ798</f>
        <v/>
      </c>
    </row>
    <row r="807" spans="1:43" ht="14.25" customHeight="1" x14ac:dyDescent="0.25">
      <c r="A807" s="1"/>
      <c r="B807" s="122"/>
      <c r="C807" s="122"/>
      <c r="D807" s="122"/>
      <c r="E807" s="122"/>
      <c r="F807" s="122"/>
      <c r="G807" s="122"/>
      <c r="H807" s="122"/>
      <c r="I807" s="122"/>
      <c r="J807" s="122"/>
      <c r="K807" s="122"/>
      <c r="L807" s="122"/>
      <c r="M807" s="122"/>
      <c r="N807" s="122"/>
      <c r="O807" s="122"/>
      <c r="P807" s="122"/>
      <c r="Q807" s="122"/>
      <c r="R807" s="122"/>
      <c r="S807" s="122"/>
      <c r="T807" s="122"/>
      <c r="U807" s="122"/>
      <c r="V807" s="124" t="s">
        <v>95</v>
      </c>
      <c r="W807" s="125">
        <f>IFERROR(0.6*W806+0.4*W805,0)</f>
        <v>716.46</v>
      </c>
      <c r="X807" s="132" t="s">
        <v>1176</v>
      </c>
      <c r="Y807" s="133">
        <f>IFERROR(SUMIF('Popis poslanih narudžbi'!A:A,A798,'Popis poslanih narudžbi'!C:C),0)</f>
        <v>0</v>
      </c>
      <c r="Z807" s="131"/>
      <c r="AA807" s="134" t="s">
        <v>1177</v>
      </c>
      <c r="AB807" s="118">
        <f t="shared" ref="AB807:AN807" si="159">AB800+AB806</f>
        <v>750</v>
      </c>
      <c r="AC807" s="118">
        <f t="shared" si="159"/>
        <v>750</v>
      </c>
      <c r="AD807" s="118">
        <f t="shared" si="159"/>
        <v>750</v>
      </c>
      <c r="AE807" s="118">
        <f t="shared" si="159"/>
        <v>750</v>
      </c>
      <c r="AF807" s="118">
        <f t="shared" si="159"/>
        <v>750</v>
      </c>
      <c r="AG807" s="118">
        <f t="shared" si="159"/>
        <v>915</v>
      </c>
      <c r="AH807" s="118">
        <f t="shared" si="159"/>
        <v>915</v>
      </c>
      <c r="AI807" s="118">
        <f t="shared" si="159"/>
        <v>915</v>
      </c>
      <c r="AJ807" s="118">
        <f t="shared" si="159"/>
        <v>2915</v>
      </c>
      <c r="AK807" s="118">
        <f t="shared" si="159"/>
        <v>750</v>
      </c>
      <c r="AL807" s="118">
        <f t="shared" si="159"/>
        <v>750</v>
      </c>
      <c r="AM807" s="118">
        <f t="shared" si="159"/>
        <v>699</v>
      </c>
      <c r="AN807" s="118">
        <f t="shared" si="159"/>
        <v>699</v>
      </c>
      <c r="AQ807" t="str">
        <f>AQ798</f>
        <v/>
      </c>
    </row>
    <row r="808" spans="1:43" ht="14.25" customHeight="1" x14ac:dyDescent="0.25">
      <c r="A808" s="107" t="str">
        <f>'Run Rate'!A84</f>
        <v>POL12851</v>
      </c>
      <c r="B808" s="135" t="str">
        <f>'Run Rate'!B84</f>
        <v>Polleo Premium HydroX Whey 1,8kg Vanilla Gourmet</v>
      </c>
      <c r="C808" s="135" t="str">
        <f>'Run Rate'!C84</f>
        <v>PROTEINI</v>
      </c>
      <c r="D808" s="135" t="str">
        <f>'Run Rate'!D84</f>
        <v>01 GOLD</v>
      </c>
      <c r="E808" s="122"/>
      <c r="F808" s="122"/>
      <c r="G808" s="122"/>
      <c r="H808" s="122"/>
      <c r="I808" s="122"/>
      <c r="J808" s="122"/>
      <c r="K808" s="122"/>
      <c r="L808" s="122"/>
      <c r="M808" s="122"/>
      <c r="N808" s="122"/>
      <c r="O808" s="122"/>
      <c r="P808" s="122"/>
      <c r="Q808" s="122"/>
      <c r="R808" s="122"/>
      <c r="S808" s="122"/>
      <c r="T808" s="122"/>
      <c r="U808" s="122"/>
      <c r="V808" s="122"/>
      <c r="W808" s="122"/>
      <c r="X808" s="122"/>
      <c r="Y808" s="122"/>
      <c r="Z808" s="122"/>
      <c r="AA808" s="122"/>
      <c r="AB808" s="122"/>
      <c r="AC808" s="122"/>
      <c r="AD808" s="122"/>
      <c r="AE808" s="122"/>
      <c r="AF808" s="122"/>
      <c r="AG808" s="122"/>
      <c r="AH808" s="122"/>
      <c r="AI808" s="122"/>
      <c r="AJ808" s="122"/>
      <c r="AK808" s="122"/>
      <c r="AL808" s="122"/>
      <c r="AM808" s="122"/>
      <c r="AN808" s="122"/>
      <c r="AQ808" t="str">
        <f>IF(AND(OR($B$1="ALL",$B$1=C808),OR($E$1="ALL",$E$1=D808),OR($B$2="ALL",$B$2=A808),OR($E$2="ALL",IFERROR(SEARCH($E$2,B808),0)&gt;0)),"MATCH","")</f>
        <v/>
      </c>
    </row>
    <row r="809" spans="1:43" ht="14.25" customHeight="1" x14ac:dyDescent="0.25">
      <c r="A809" s="108" t="s">
        <v>1137</v>
      </c>
      <c r="B809" s="136" t="s">
        <v>1138</v>
      </c>
      <c r="C809" s="136" t="s">
        <v>1139</v>
      </c>
      <c r="D809" s="136" t="s">
        <v>1140</v>
      </c>
      <c r="E809" s="136" t="s">
        <v>1141</v>
      </c>
      <c r="F809" s="136" t="s">
        <v>1142</v>
      </c>
      <c r="G809" s="136" t="s">
        <v>1143</v>
      </c>
      <c r="H809" s="136" t="s">
        <v>1144</v>
      </c>
      <c r="I809" s="136" t="s">
        <v>1145</v>
      </c>
      <c r="J809" s="136" t="s">
        <v>1146</v>
      </c>
      <c r="K809" s="136" t="s">
        <v>1147</v>
      </c>
      <c r="L809" s="136" t="s">
        <v>1148</v>
      </c>
      <c r="M809" s="136" t="s">
        <v>1149</v>
      </c>
      <c r="N809" s="136" t="s">
        <v>1150</v>
      </c>
      <c r="O809" s="136" t="s">
        <v>1151</v>
      </c>
      <c r="P809" s="136" t="s">
        <v>1152</v>
      </c>
      <c r="Q809" s="136" t="s">
        <v>1153</v>
      </c>
      <c r="R809" s="136" t="s">
        <v>1154</v>
      </c>
      <c r="S809" s="136" t="s">
        <v>1155</v>
      </c>
      <c r="T809" s="136" t="s">
        <v>1156</v>
      </c>
      <c r="U809" s="136" t="s">
        <v>1157</v>
      </c>
      <c r="V809" s="136" t="s">
        <v>1158</v>
      </c>
      <c r="W809" s="136" t="s">
        <v>1159</v>
      </c>
      <c r="X809" s="136" t="s">
        <v>1160</v>
      </c>
      <c r="Y809" s="136" t="s">
        <v>1161</v>
      </c>
      <c r="Z809" s="136" t="s">
        <v>1162</v>
      </c>
      <c r="AA809" s="136" t="s">
        <v>1163</v>
      </c>
      <c r="AB809" s="137" t="s">
        <v>156</v>
      </c>
      <c r="AC809" s="137" t="s">
        <v>157</v>
      </c>
      <c r="AD809" s="137" t="s">
        <v>158</v>
      </c>
      <c r="AE809" s="137" t="s">
        <v>139</v>
      </c>
      <c r="AF809" s="138" t="s">
        <v>140</v>
      </c>
      <c r="AG809" s="138" t="s">
        <v>141</v>
      </c>
      <c r="AH809" s="138" t="s">
        <v>142</v>
      </c>
      <c r="AI809" s="138" t="s">
        <v>143</v>
      </c>
      <c r="AJ809" s="139" t="s">
        <v>144</v>
      </c>
      <c r="AK809" s="139" t="s">
        <v>145</v>
      </c>
      <c r="AL809" s="139" t="s">
        <v>146</v>
      </c>
      <c r="AM809" s="140" t="s">
        <v>147</v>
      </c>
      <c r="AN809" s="140" t="s">
        <v>148</v>
      </c>
      <c r="AQ809" t="str">
        <f>AQ808</f>
        <v/>
      </c>
    </row>
    <row r="810" spans="1:43" ht="14.25" customHeight="1" x14ac:dyDescent="0.25">
      <c r="A810" s="99" t="s">
        <v>1164</v>
      </c>
      <c r="B810" s="112">
        <f>'Run Rate'!E84</f>
        <v>4</v>
      </c>
      <c r="C810" s="112">
        <f>'Run Rate'!F84</f>
        <v>24</v>
      </c>
      <c r="D810" s="112">
        <f>'Run Rate'!G84</f>
        <v>22</v>
      </c>
      <c r="E810" s="112">
        <f>'Run Rate'!H84</f>
        <v>27</v>
      </c>
      <c r="F810" s="112">
        <f>'Run Rate'!I84</f>
        <v>7</v>
      </c>
      <c r="G810" s="112">
        <f>'Run Rate'!J84</f>
        <v>17</v>
      </c>
      <c r="H810" s="112">
        <f>'Run Rate'!K84</f>
        <v>11</v>
      </c>
      <c r="I810" s="112">
        <f>'Run Rate'!L84</f>
        <v>9</v>
      </c>
      <c r="J810" s="112">
        <f>'Run Rate'!M84</f>
        <v>66</v>
      </c>
      <c r="K810" s="112">
        <f>'Run Rate'!N84</f>
        <v>58</v>
      </c>
      <c r="L810" s="112">
        <f>'Run Rate'!O84</f>
        <v>57</v>
      </c>
      <c r="M810" s="112">
        <f>'Run Rate'!P84</f>
        <v>39</v>
      </c>
      <c r="N810" s="112">
        <f>'Run Rate'!Q84</f>
        <v>30</v>
      </c>
      <c r="O810" s="112">
        <f>'Run Rate'!R84</f>
        <v>19</v>
      </c>
      <c r="P810" s="112">
        <f>'Run Rate'!S84</f>
        <v>6</v>
      </c>
      <c r="Q810" s="112">
        <f>'Run Rate'!T84</f>
        <v>20</v>
      </c>
      <c r="R810" s="112">
        <f>'Run Rate'!U84</f>
        <v>7</v>
      </c>
      <c r="S810" s="112">
        <f>'Run Rate'!V84</f>
        <v>18</v>
      </c>
      <c r="T810" s="112">
        <f>'Run Rate'!W84</f>
        <v>13</v>
      </c>
      <c r="U810" s="112">
        <f>'Run Rate'!X84</f>
        <v>66</v>
      </c>
      <c r="V810" s="112">
        <f>'Run Rate'!Y84</f>
        <v>52</v>
      </c>
      <c r="W810" s="112">
        <f>'Run Rate'!Z84</f>
        <v>37</v>
      </c>
      <c r="X810" s="112">
        <f>'Run Rate'!AA84</f>
        <v>39</v>
      </c>
      <c r="Y810" s="112">
        <f>'Run Rate'!AB84</f>
        <v>34</v>
      </c>
      <c r="Z810" s="112">
        <f>'Run Rate'!AC84</f>
        <v>48</v>
      </c>
      <c r="AA810" s="112">
        <f>'Run Rate'!AD84</f>
        <v>39</v>
      </c>
      <c r="AB810" s="113">
        <v>41</v>
      </c>
      <c r="AC810" s="112">
        <v>41</v>
      </c>
      <c r="AD810" s="112">
        <v>41</v>
      </c>
      <c r="AE810" s="112">
        <v>41</v>
      </c>
      <c r="AF810" s="112">
        <v>41</v>
      </c>
      <c r="AG810" s="112">
        <v>37</v>
      </c>
      <c r="AH810" s="112">
        <v>37</v>
      </c>
      <c r="AI810" s="112">
        <v>37</v>
      </c>
      <c r="AJ810" s="112">
        <v>37</v>
      </c>
      <c r="AK810" s="112">
        <v>41</v>
      </c>
      <c r="AL810" s="112">
        <v>41</v>
      </c>
      <c r="AM810" s="112">
        <v>41</v>
      </c>
      <c r="AN810" s="112">
        <v>41</v>
      </c>
      <c r="AQ810" t="str">
        <f>AQ808</f>
        <v/>
      </c>
    </row>
    <row r="811" spans="1:43" ht="14.25" customHeight="1" x14ac:dyDescent="0.25">
      <c r="A811" s="99" t="s">
        <v>1165</v>
      </c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5"/>
      <c r="X811" s="115"/>
      <c r="Y811" s="115"/>
      <c r="Z811" s="115"/>
      <c r="AA811" s="112" t="s">
        <v>1166</v>
      </c>
      <c r="AB811" s="113"/>
      <c r="AC811" s="112"/>
      <c r="AD811" s="112"/>
      <c r="AE811" s="112"/>
      <c r="AF811" s="112"/>
      <c r="AG811" s="112"/>
      <c r="AH811" s="112"/>
      <c r="AI811" s="112"/>
      <c r="AJ811" s="112"/>
      <c r="AK811" s="112"/>
      <c r="AL811" s="112"/>
      <c r="AM811" s="112"/>
      <c r="AN811" s="112"/>
      <c r="AQ811" t="str">
        <f>AQ808</f>
        <v/>
      </c>
    </row>
    <row r="812" spans="1:43" ht="14.25" customHeight="1" x14ac:dyDescent="0.25">
      <c r="A812" s="99" t="s">
        <v>1167</v>
      </c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5"/>
      <c r="X812" s="116"/>
      <c r="Y812" s="117"/>
      <c r="Z812" s="115"/>
      <c r="AA812" s="112" t="s">
        <v>1168</v>
      </c>
      <c r="AB812" s="113">
        <f>'Demand Input VP'!B409</f>
        <v>0</v>
      </c>
      <c r="AC812" s="112">
        <f>'Demand Input VP'!C409</f>
        <v>0</v>
      </c>
      <c r="AD812" s="112">
        <f>'Demand Input VP'!D409</f>
        <v>0</v>
      </c>
      <c r="AE812" s="112">
        <f>'Demand Input VP'!E409</f>
        <v>0</v>
      </c>
      <c r="AF812" s="112">
        <f>'Demand Input VP'!F409</f>
        <v>0</v>
      </c>
      <c r="AG812" s="112">
        <f>'Demand Input VP'!G409</f>
        <v>0</v>
      </c>
      <c r="AH812" s="112">
        <f>'Demand Input VP'!H409</f>
        <v>0</v>
      </c>
      <c r="AI812" s="112">
        <f>'Demand Input VP'!I409</f>
        <v>0</v>
      </c>
      <c r="AJ812" s="112">
        <f>'Demand Input VP'!J409</f>
        <v>0</v>
      </c>
      <c r="AK812" s="112">
        <f>'Demand Input VP'!K409</f>
        <v>0</v>
      </c>
      <c r="AL812" s="112">
        <f>'Demand Input VP'!L409</f>
        <v>0</v>
      </c>
      <c r="AM812" s="112">
        <f>'Demand Input VP'!M409</f>
        <v>0</v>
      </c>
      <c r="AN812" s="112">
        <f>'Demand Input VP'!N409</f>
        <v>0</v>
      </c>
      <c r="AQ812" t="str">
        <f>AQ808</f>
        <v/>
      </c>
    </row>
    <row r="813" spans="1:43" ht="14.25" customHeight="1" x14ac:dyDescent="0.25">
      <c r="A813" s="99" t="s">
        <v>1169</v>
      </c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5"/>
      <c r="X813" s="116"/>
      <c r="Y813" s="117"/>
      <c r="Z813" s="119"/>
      <c r="AA813" s="120" t="s">
        <v>1170</v>
      </c>
      <c r="AB813" s="121">
        <f>'Demand Input VP'!B408</f>
        <v>0</v>
      </c>
      <c r="AC813" s="120">
        <f>'Demand Input VP'!C408</f>
        <v>0</v>
      </c>
      <c r="AD813" s="120">
        <f>'Demand Input VP'!D408</f>
        <v>0</v>
      </c>
      <c r="AE813" s="120">
        <f>'Demand Input VP'!E408</f>
        <v>0</v>
      </c>
      <c r="AF813" s="120">
        <f>'Demand Input VP'!F408</f>
        <v>0</v>
      </c>
      <c r="AG813" s="120">
        <f>'Demand Input VP'!G408</f>
        <v>0</v>
      </c>
      <c r="AH813" s="120">
        <f>'Demand Input VP'!H408</f>
        <v>0</v>
      </c>
      <c r="AI813" s="120">
        <f>'Demand Input VP'!I408</f>
        <v>0</v>
      </c>
      <c r="AJ813" s="120">
        <f>'Demand Input VP'!J408</f>
        <v>0</v>
      </c>
      <c r="AK813" s="120">
        <f>'Demand Input VP'!K408</f>
        <v>0</v>
      </c>
      <c r="AL813" s="120">
        <f>'Demand Input VP'!L408</f>
        <v>0</v>
      </c>
      <c r="AM813" s="120">
        <f>'Demand Input VP'!M408</f>
        <v>0</v>
      </c>
      <c r="AN813" s="120">
        <f>'Demand Input VP'!N408</f>
        <v>0</v>
      </c>
      <c r="AQ813" t="str">
        <f>AQ808</f>
        <v/>
      </c>
    </row>
    <row r="814" spans="1:43" ht="14.25" customHeight="1" x14ac:dyDescent="0.25">
      <c r="A814" s="1"/>
      <c r="B814" s="122"/>
      <c r="C814" s="122"/>
      <c r="D814" s="122"/>
      <c r="E814" s="122"/>
      <c r="F814" s="122"/>
      <c r="G814" s="122"/>
      <c r="H814" s="122"/>
      <c r="I814" s="122"/>
      <c r="J814" s="122"/>
      <c r="K814" s="122"/>
      <c r="L814" s="122"/>
      <c r="M814" s="122"/>
      <c r="N814" s="122"/>
      <c r="O814" s="122"/>
      <c r="P814" s="122"/>
      <c r="Q814" s="122"/>
      <c r="R814" s="122"/>
      <c r="S814" s="122"/>
      <c r="T814" s="122"/>
      <c r="U814" s="122"/>
      <c r="V814" s="122"/>
      <c r="W814" s="123"/>
      <c r="X814" s="116"/>
      <c r="Y814" s="117"/>
      <c r="Z814" s="123"/>
      <c r="AA814" s="112" t="s">
        <v>1171</v>
      </c>
      <c r="AB814" s="113">
        <f>'Demand Input MP'!B409</f>
        <v>0</v>
      </c>
      <c r="AC814" s="112">
        <f>'Demand Input MP'!C409</f>
        <v>0</v>
      </c>
      <c r="AD814" s="112">
        <f>'Demand Input MP'!D409</f>
        <v>0</v>
      </c>
      <c r="AE814" s="112">
        <f>'Demand Input MP'!E409</f>
        <v>0</v>
      </c>
      <c r="AF814" s="112">
        <f>'Demand Input MP'!F409</f>
        <v>0</v>
      </c>
      <c r="AG814" s="112">
        <f>'Demand Input MP'!G409</f>
        <v>100</v>
      </c>
      <c r="AH814" s="112">
        <f>'Demand Input MP'!H409</f>
        <v>100</v>
      </c>
      <c r="AI814" s="112">
        <f>'Demand Input MP'!I409</f>
        <v>100</v>
      </c>
      <c r="AJ814" s="112">
        <f>'Demand Input MP'!J409</f>
        <v>100</v>
      </c>
      <c r="AK814" s="112">
        <f>'Demand Input MP'!K409</f>
        <v>0</v>
      </c>
      <c r="AL814" s="112">
        <f>'Demand Input MP'!L409</f>
        <v>0</v>
      </c>
      <c r="AM814" s="112">
        <f>'Demand Input MP'!M409</f>
        <v>0</v>
      </c>
      <c r="AN814" s="112">
        <f>'Demand Input MP'!N409</f>
        <v>0</v>
      </c>
      <c r="AQ814" t="str">
        <f>AQ808</f>
        <v/>
      </c>
    </row>
    <row r="815" spans="1:43" ht="14.25" customHeight="1" x14ac:dyDescent="0.25">
      <c r="A815" s="1"/>
      <c r="B815" s="122"/>
      <c r="C815" s="122"/>
      <c r="D815" s="122"/>
      <c r="E815" s="122"/>
      <c r="F815" s="122"/>
      <c r="G815" s="122"/>
      <c r="H815" s="122"/>
      <c r="I815" s="122"/>
      <c r="J815" s="122"/>
      <c r="K815" s="122"/>
      <c r="L815" s="122"/>
      <c r="M815" s="122"/>
      <c r="N815" s="122"/>
      <c r="O815" s="122"/>
      <c r="P815" s="122"/>
      <c r="Q815" s="122"/>
      <c r="R815" s="122"/>
      <c r="S815" s="122"/>
      <c r="T815" s="122"/>
      <c r="U815" s="122"/>
      <c r="V815" s="124" t="s">
        <v>91</v>
      </c>
      <c r="W815" s="125">
        <f>IFERROR(IF(SUM('Run Rate History'!E84:AD84)&gt;0,(SUMPRODUCT((B810:AA810&gt;=PERCENTILE(B810:AA810,0.1))*(B810:AA810&lt;=PERCENTILE(B810:AA810,0.9))*B810:AA810)+SUMPRODUCT(('Run Rate History'!E84:AD84&gt;=PERCENTILE(B810:AA810,0.1))*('Run Rate History'!E84:AD84&lt;=PERCENTILE(B810:AA810,0.9))*'Run Rate History'!E84:AD84))/(SUMPRODUCT((B810:AA810&gt;=PERCENTILE(B810:AA810,0.1))*(B810:AA810&lt;=PERCENTILE(B810:AA810,0.9))*1)+SUMPRODUCT(('Run Rate History'!E84:AD84&gt;=PERCENTILE(B810:AA810,0.1))*('Run Rate History'!E84:AD84&lt;=PERCENTILE(B810:AA810,0.9))*1)),TRIMMEAN(B810:AA810,0.15)),0)</f>
        <v>29.125</v>
      </c>
      <c r="X815" s="126" t="s">
        <v>1172</v>
      </c>
      <c r="Y815" s="127">
        <f>SUM(B810:AA810)/26</f>
        <v>29.576923076923077</v>
      </c>
      <c r="Z815" s="128"/>
      <c r="AA815" s="112" t="s">
        <v>1173</v>
      </c>
      <c r="AB815" s="113">
        <f>'Demand Input MP'!B408</f>
        <v>0</v>
      </c>
      <c r="AC815" s="112">
        <f>'Demand Input MP'!C408</f>
        <v>0</v>
      </c>
      <c r="AD815" s="112">
        <f>'Demand Input MP'!D408</f>
        <v>0</v>
      </c>
      <c r="AE815" s="112">
        <f>'Demand Input MP'!E408</f>
        <v>0</v>
      </c>
      <c r="AF815" s="112">
        <f>'Demand Input MP'!F408</f>
        <v>0</v>
      </c>
      <c r="AG815" s="112">
        <f>'Demand Input MP'!G408</f>
        <v>0</v>
      </c>
      <c r="AH815" s="112">
        <f>'Demand Input MP'!H408</f>
        <v>0</v>
      </c>
      <c r="AI815" s="112">
        <f>'Demand Input MP'!I408</f>
        <v>0</v>
      </c>
      <c r="AJ815" s="112">
        <f>'Demand Input MP'!J408</f>
        <v>0</v>
      </c>
      <c r="AK815" s="112">
        <f>'Demand Input MP'!K408</f>
        <v>0</v>
      </c>
      <c r="AL815" s="112">
        <f>'Demand Input MP'!L408</f>
        <v>0</v>
      </c>
      <c r="AM815" s="112">
        <f>'Demand Input MP'!M408</f>
        <v>0</v>
      </c>
      <c r="AN815" s="112">
        <f>'Demand Input MP'!N408</f>
        <v>0</v>
      </c>
      <c r="AQ815" t="str">
        <f>AQ808</f>
        <v/>
      </c>
    </row>
    <row r="816" spans="1:43" ht="14.25" customHeight="1" x14ac:dyDescent="0.25">
      <c r="A816" s="1"/>
      <c r="B816" s="122"/>
      <c r="C816" s="122"/>
      <c r="D816" s="122"/>
      <c r="E816" s="122"/>
      <c r="F816" s="122"/>
      <c r="G816" s="122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4" t="s">
        <v>94</v>
      </c>
      <c r="W816" s="125">
        <f>IFERROR((1*MIN(MAX(X810,0.5*IF(SUM('Run Rate History'!E84:AD84)&gt;0,(MEDIAN(IF(B810:AA810&gt;0,B810:AA810))+MEDIAN(IF('Run Rate History'!E84:AD84&gt;0,'Run Rate History'!E84:AD84)))/2,MEDIAN(IF(B810:AA810&gt;0,B810:AA810)))),2*IF(SUM('Run Rate History'!E84:AD84)&gt;0,(MEDIAN(IF(B810:AA810&gt;0,B810:AA810))+MEDIAN(IF('Run Rate History'!E84:AD84&gt;0,'Run Rate History'!E84:AD84)))/2,MEDIAN(IF(B810:AA810&gt;0,B810:AA810))))+2*MIN(MAX(Y810,0.5*IF(SUM('Run Rate History'!E84:AD84)&gt;0,(MEDIAN(IF(B810:AA810&gt;0,B810:AA810))+MEDIAN(IF('Run Rate History'!E84:AD84&gt;0,'Run Rate History'!E84:AD84)))/2,MEDIAN(IF(B810:AA810&gt;0,B810:AA810)))),2*IF(SUM('Run Rate History'!E84:AD84)&gt;0,(MEDIAN(IF(B810:AA810&gt;0,B810:AA810))+MEDIAN(IF('Run Rate History'!E84:AD84&gt;0,'Run Rate History'!E84:AD84)))/2,MEDIAN(IF(B810:AA810&gt;0,B810:AA810))))+3*MIN(MAX(Z810,0.5*IF(SUM('Run Rate History'!E84:AD84)&gt;0,(MEDIAN(IF(B810:AA810&gt;0,B810:AA810))+MEDIAN(IF('Run Rate History'!E84:AD84&gt;0,'Run Rate History'!E84:AD84)))/2,MEDIAN(IF(B810:AA810&gt;0,B810:AA810)))),2*IF(SUM('Run Rate History'!E84:AD84)&gt;0,(MEDIAN(IF(B810:AA810&gt;0,B810:AA810))+MEDIAN(IF('Run Rate History'!E84:AD84&gt;0,'Run Rate History'!E84:AD84)))/2,MEDIAN(IF(B810:AA810&gt;0,B810:AA810))))+4*MIN(MAX(AA810,0.5*IF(SUM('Run Rate History'!E84:AD84)&gt;0,(MEDIAN(IF(B810:AA810&gt;0,B810:AA810))+MEDIAN(IF('Run Rate History'!E84:AD84&gt;0,'Run Rate History'!E84:AD84)))/2,MEDIAN(IF(B810:AA810&gt;0,B810:AA810)))),2*IF(SUM('Run Rate History'!E84:AD84)&gt;0,(MEDIAN(IF(B810:AA810&gt;0,B810:AA810))+MEDIAN(IF('Run Rate History'!E84:AD84&gt;0,'Run Rate History'!E84:AD84)))/2,MEDIAN(IF(B810:AA810&gt;0,B810:AA810)))))/10,0)</f>
        <v>40.700000000000003</v>
      </c>
      <c r="X816" s="129" t="s">
        <v>1174</v>
      </c>
      <c r="Y816" s="130">
        <f>IFERROR(VLOOKUP(A808,'Stanje zaliha'!A:E,5,FALSE()),0)</f>
        <v>506</v>
      </c>
      <c r="Z816" s="131"/>
      <c r="AA816" s="113" t="s">
        <v>1175</v>
      </c>
      <c r="AB816" s="118">
        <f t="shared" ref="AB816:AN816" si="160">SUM(AB812:AB815)</f>
        <v>0</v>
      </c>
      <c r="AC816" s="118">
        <f t="shared" si="160"/>
        <v>0</v>
      </c>
      <c r="AD816" s="118">
        <f t="shared" si="160"/>
        <v>0</v>
      </c>
      <c r="AE816" s="118">
        <f t="shared" si="160"/>
        <v>0</v>
      </c>
      <c r="AF816" s="118">
        <f t="shared" si="160"/>
        <v>0</v>
      </c>
      <c r="AG816" s="118">
        <f t="shared" si="160"/>
        <v>100</v>
      </c>
      <c r="AH816" s="118">
        <f t="shared" si="160"/>
        <v>100</v>
      </c>
      <c r="AI816" s="118">
        <f t="shared" si="160"/>
        <v>100</v>
      </c>
      <c r="AJ816" s="118">
        <f t="shared" si="160"/>
        <v>100</v>
      </c>
      <c r="AK816" s="118">
        <f t="shared" si="160"/>
        <v>0</v>
      </c>
      <c r="AL816" s="118">
        <f t="shared" si="160"/>
        <v>0</v>
      </c>
      <c r="AM816" s="118">
        <f t="shared" si="160"/>
        <v>0</v>
      </c>
      <c r="AN816" s="118">
        <f t="shared" si="160"/>
        <v>0</v>
      </c>
      <c r="AQ816" t="str">
        <f>AQ808</f>
        <v/>
      </c>
    </row>
    <row r="817" spans="1:43" ht="14.25" customHeight="1" x14ac:dyDescent="0.25">
      <c r="A817" s="1"/>
      <c r="B817" s="122"/>
      <c r="C817" s="122"/>
      <c r="D817" s="122"/>
      <c r="E817" s="122"/>
      <c r="F817" s="122"/>
      <c r="G817" s="122"/>
      <c r="H817" s="122"/>
      <c r="I817" s="122"/>
      <c r="J817" s="122"/>
      <c r="K817" s="122"/>
      <c r="L817" s="122"/>
      <c r="M817" s="122"/>
      <c r="N817" s="122"/>
      <c r="O817" s="122"/>
      <c r="P817" s="122"/>
      <c r="Q817" s="122"/>
      <c r="R817" s="122"/>
      <c r="S817" s="122"/>
      <c r="T817" s="122"/>
      <c r="U817" s="122"/>
      <c r="V817" s="124" t="s">
        <v>95</v>
      </c>
      <c r="W817" s="125">
        <f>IFERROR(0.6*W816+0.4*W815,0)</f>
        <v>36.07</v>
      </c>
      <c r="X817" s="132" t="s">
        <v>1176</v>
      </c>
      <c r="Y817" s="133">
        <f>IFERROR(SUMIF('Popis poslanih narudžbi'!A:A,A808,'Popis poslanih narudžbi'!C:C),0)</f>
        <v>0</v>
      </c>
      <c r="Z817" s="131"/>
      <c r="AA817" s="134" t="s">
        <v>1177</v>
      </c>
      <c r="AB817" s="118">
        <f t="shared" ref="AB817:AN817" si="161">AB810+AB816</f>
        <v>41</v>
      </c>
      <c r="AC817" s="118">
        <f t="shared" si="161"/>
        <v>41</v>
      </c>
      <c r="AD817" s="118">
        <f t="shared" si="161"/>
        <v>41</v>
      </c>
      <c r="AE817" s="118">
        <f t="shared" si="161"/>
        <v>41</v>
      </c>
      <c r="AF817" s="118">
        <f t="shared" si="161"/>
        <v>41</v>
      </c>
      <c r="AG817" s="118">
        <f t="shared" si="161"/>
        <v>137</v>
      </c>
      <c r="AH817" s="118">
        <f t="shared" si="161"/>
        <v>137</v>
      </c>
      <c r="AI817" s="118">
        <f t="shared" si="161"/>
        <v>137</v>
      </c>
      <c r="AJ817" s="118">
        <f t="shared" si="161"/>
        <v>137</v>
      </c>
      <c r="AK817" s="118">
        <f t="shared" si="161"/>
        <v>41</v>
      </c>
      <c r="AL817" s="118">
        <f t="shared" si="161"/>
        <v>41</v>
      </c>
      <c r="AM817" s="118">
        <f t="shared" si="161"/>
        <v>41</v>
      </c>
      <c r="AN817" s="118">
        <f t="shared" si="161"/>
        <v>41</v>
      </c>
      <c r="AQ817" t="str">
        <f>AQ808</f>
        <v/>
      </c>
    </row>
    <row r="818" spans="1:43" ht="14.25" customHeight="1" x14ac:dyDescent="0.25">
      <c r="A818" s="107" t="str">
        <f>'Run Rate'!A85</f>
        <v>POL09807</v>
      </c>
      <c r="B818" s="135" t="str">
        <f>'Run Rate'!B85</f>
        <v>Polleo Lipofenom Xtreme 90 caps</v>
      </c>
      <c r="C818" s="135" t="str">
        <f>'Run Rate'!C85</f>
        <v>SPORTSKA PREHRANA</v>
      </c>
      <c r="D818" s="135" t="str">
        <f>'Run Rate'!D85</f>
        <v>01 GOLD</v>
      </c>
      <c r="E818" s="122"/>
      <c r="F818" s="122"/>
      <c r="G818" s="122"/>
      <c r="H818" s="122"/>
      <c r="I818" s="122"/>
      <c r="J818" s="122"/>
      <c r="K818" s="122"/>
      <c r="L818" s="122"/>
      <c r="M818" s="122"/>
      <c r="N818" s="122"/>
      <c r="O818" s="122"/>
      <c r="P818" s="122"/>
      <c r="Q818" s="122"/>
      <c r="R818" s="122"/>
      <c r="S818" s="122"/>
      <c r="T818" s="122"/>
      <c r="U818" s="122"/>
      <c r="V818" s="122"/>
      <c r="W818" s="122"/>
      <c r="X818" s="122"/>
      <c r="Y818" s="122"/>
      <c r="Z818" s="122"/>
      <c r="AA818" s="122"/>
      <c r="AB818" s="122"/>
      <c r="AC818" s="122"/>
      <c r="AD818" s="122"/>
      <c r="AE818" s="122"/>
      <c r="AF818" s="122"/>
      <c r="AG818" s="122"/>
      <c r="AH818" s="122"/>
      <c r="AI818" s="122"/>
      <c r="AJ818" s="122"/>
      <c r="AK818" s="122"/>
      <c r="AL818" s="122"/>
      <c r="AM818" s="122"/>
      <c r="AN818" s="122"/>
      <c r="AQ818" t="str">
        <f>IF(AND(OR($B$1="ALL",$B$1=C818),OR($E$1="ALL",$E$1=D818),OR($B$2="ALL",$B$2=A818),OR($E$2="ALL",IFERROR(SEARCH($E$2,B818),0)&gt;0)),"MATCH","")</f>
        <v/>
      </c>
    </row>
    <row r="819" spans="1:43" ht="14.25" customHeight="1" x14ac:dyDescent="0.25">
      <c r="A819" s="108" t="s">
        <v>1137</v>
      </c>
      <c r="B819" s="136" t="s">
        <v>1138</v>
      </c>
      <c r="C819" s="136" t="s">
        <v>1139</v>
      </c>
      <c r="D819" s="136" t="s">
        <v>1140</v>
      </c>
      <c r="E819" s="136" t="s">
        <v>1141</v>
      </c>
      <c r="F819" s="136" t="s">
        <v>1142</v>
      </c>
      <c r="G819" s="136" t="s">
        <v>1143</v>
      </c>
      <c r="H819" s="136" t="s">
        <v>1144</v>
      </c>
      <c r="I819" s="136" t="s">
        <v>1145</v>
      </c>
      <c r="J819" s="136" t="s">
        <v>1146</v>
      </c>
      <c r="K819" s="136" t="s">
        <v>1147</v>
      </c>
      <c r="L819" s="136" t="s">
        <v>1148</v>
      </c>
      <c r="M819" s="136" t="s">
        <v>1149</v>
      </c>
      <c r="N819" s="136" t="s">
        <v>1150</v>
      </c>
      <c r="O819" s="136" t="s">
        <v>1151</v>
      </c>
      <c r="P819" s="136" t="s">
        <v>1152</v>
      </c>
      <c r="Q819" s="136" t="s">
        <v>1153</v>
      </c>
      <c r="R819" s="136" t="s">
        <v>1154</v>
      </c>
      <c r="S819" s="136" t="s">
        <v>1155</v>
      </c>
      <c r="T819" s="136" t="s">
        <v>1156</v>
      </c>
      <c r="U819" s="136" t="s">
        <v>1157</v>
      </c>
      <c r="V819" s="136" t="s">
        <v>1158</v>
      </c>
      <c r="W819" s="136" t="s">
        <v>1159</v>
      </c>
      <c r="X819" s="136" t="s">
        <v>1160</v>
      </c>
      <c r="Y819" s="136" t="s">
        <v>1161</v>
      </c>
      <c r="Z819" s="136" t="s">
        <v>1162</v>
      </c>
      <c r="AA819" s="136" t="s">
        <v>1163</v>
      </c>
      <c r="AB819" s="137" t="s">
        <v>156</v>
      </c>
      <c r="AC819" s="137" t="s">
        <v>157</v>
      </c>
      <c r="AD819" s="137" t="s">
        <v>158</v>
      </c>
      <c r="AE819" s="137" t="s">
        <v>139</v>
      </c>
      <c r="AF819" s="138" t="s">
        <v>140</v>
      </c>
      <c r="AG819" s="138" t="s">
        <v>141</v>
      </c>
      <c r="AH819" s="138" t="s">
        <v>142</v>
      </c>
      <c r="AI819" s="138" t="s">
        <v>143</v>
      </c>
      <c r="AJ819" s="139" t="s">
        <v>144</v>
      </c>
      <c r="AK819" s="139" t="s">
        <v>145</v>
      </c>
      <c r="AL819" s="139" t="s">
        <v>146</v>
      </c>
      <c r="AM819" s="140" t="s">
        <v>147</v>
      </c>
      <c r="AN819" s="140" t="s">
        <v>148</v>
      </c>
      <c r="AQ819" t="str">
        <f>AQ818</f>
        <v/>
      </c>
    </row>
    <row r="820" spans="1:43" ht="14.25" customHeight="1" x14ac:dyDescent="0.25">
      <c r="A820" s="99" t="s">
        <v>1164</v>
      </c>
      <c r="B820" s="112">
        <f>'Run Rate'!E85</f>
        <v>20</v>
      </c>
      <c r="C820" s="112">
        <f>'Run Rate'!F85</f>
        <v>19</v>
      </c>
      <c r="D820" s="112">
        <f>'Run Rate'!G85</f>
        <v>14</v>
      </c>
      <c r="E820" s="112">
        <f>'Run Rate'!H85</f>
        <v>24</v>
      </c>
      <c r="F820" s="112">
        <f>'Run Rate'!I85</f>
        <v>10</v>
      </c>
      <c r="G820" s="112">
        <f>'Run Rate'!J85</f>
        <v>17</v>
      </c>
      <c r="H820" s="112">
        <f>'Run Rate'!K85</f>
        <v>26</v>
      </c>
      <c r="I820" s="112">
        <f>'Run Rate'!L85</f>
        <v>38</v>
      </c>
      <c r="J820" s="112">
        <f>'Run Rate'!M85</f>
        <v>41</v>
      </c>
      <c r="K820" s="112">
        <f>'Run Rate'!N85</f>
        <v>15</v>
      </c>
      <c r="L820" s="112">
        <f>'Run Rate'!O85</f>
        <v>12</v>
      </c>
      <c r="M820" s="112">
        <f>'Run Rate'!P85</f>
        <v>26</v>
      </c>
      <c r="N820" s="112">
        <f>'Run Rate'!Q85</f>
        <v>20</v>
      </c>
      <c r="O820" s="112">
        <f>'Run Rate'!R85</f>
        <v>7</v>
      </c>
      <c r="P820" s="112">
        <f>'Run Rate'!S85</f>
        <v>11</v>
      </c>
      <c r="Q820" s="112">
        <f>'Run Rate'!T85</f>
        <v>20</v>
      </c>
      <c r="R820" s="112">
        <f>'Run Rate'!U85</f>
        <v>25</v>
      </c>
      <c r="S820" s="112">
        <f>'Run Rate'!V85</f>
        <v>24</v>
      </c>
      <c r="T820" s="112">
        <f>'Run Rate'!W85</f>
        <v>13</v>
      </c>
      <c r="U820" s="112">
        <f>'Run Rate'!X85</f>
        <v>-293</v>
      </c>
      <c r="V820" s="112">
        <f>'Run Rate'!Y85</f>
        <v>26</v>
      </c>
      <c r="W820" s="112">
        <f>'Run Rate'!Z85</f>
        <v>15</v>
      </c>
      <c r="X820" s="112">
        <f>'Run Rate'!AA85</f>
        <v>12</v>
      </c>
      <c r="Y820" s="112">
        <f>'Run Rate'!AB85</f>
        <v>21</v>
      </c>
      <c r="Z820" s="112">
        <f>'Run Rate'!AC85</f>
        <v>31</v>
      </c>
      <c r="AA820" s="112">
        <f>'Run Rate'!AD85</f>
        <v>18</v>
      </c>
      <c r="AB820" s="113">
        <v>17</v>
      </c>
      <c r="AC820" s="112">
        <v>17</v>
      </c>
      <c r="AD820" s="112">
        <v>17</v>
      </c>
      <c r="AE820" s="112">
        <v>17</v>
      </c>
      <c r="AF820" s="112">
        <v>17</v>
      </c>
      <c r="AG820" s="112">
        <v>17</v>
      </c>
      <c r="AH820" s="112">
        <v>17</v>
      </c>
      <c r="AI820" s="112">
        <v>17</v>
      </c>
      <c r="AJ820" s="112">
        <v>17</v>
      </c>
      <c r="AK820" s="112">
        <v>19</v>
      </c>
      <c r="AL820" s="112">
        <v>19</v>
      </c>
      <c r="AM820" s="112">
        <v>19</v>
      </c>
      <c r="AN820" s="112">
        <v>19</v>
      </c>
      <c r="AQ820" t="str">
        <f>AQ818</f>
        <v/>
      </c>
    </row>
    <row r="821" spans="1:43" ht="14.25" customHeight="1" x14ac:dyDescent="0.25">
      <c r="A821" s="99" t="s">
        <v>1165</v>
      </c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5"/>
      <c r="X821" s="115"/>
      <c r="Y821" s="115"/>
      <c r="Z821" s="115"/>
      <c r="AA821" s="112" t="s">
        <v>1166</v>
      </c>
      <c r="AB821" s="113"/>
      <c r="AC821" s="112"/>
      <c r="AD821" s="112"/>
      <c r="AE821" s="112"/>
      <c r="AF821" s="112"/>
      <c r="AG821" s="112"/>
      <c r="AH821" s="112"/>
      <c r="AI821" s="112"/>
      <c r="AJ821" s="112"/>
      <c r="AK821" s="112"/>
      <c r="AL821" s="112"/>
      <c r="AM821" s="112"/>
      <c r="AN821" s="112"/>
      <c r="AQ821" t="str">
        <f>AQ818</f>
        <v/>
      </c>
    </row>
    <row r="822" spans="1:43" ht="14.25" customHeight="1" x14ac:dyDescent="0.25">
      <c r="A822" s="99" t="s">
        <v>1167</v>
      </c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5"/>
      <c r="X822" s="116"/>
      <c r="Y822" s="117"/>
      <c r="Z822" s="115"/>
      <c r="AA822" s="112" t="s">
        <v>1168</v>
      </c>
      <c r="AB822" s="113">
        <f>'Demand Input VP'!B414</f>
        <v>0</v>
      </c>
      <c r="AC822" s="112">
        <f>'Demand Input VP'!C414</f>
        <v>0</v>
      </c>
      <c r="AD822" s="112">
        <f>'Demand Input VP'!D414</f>
        <v>0</v>
      </c>
      <c r="AE822" s="112">
        <f>'Demand Input VP'!E414</f>
        <v>0</v>
      </c>
      <c r="AF822" s="112">
        <f>'Demand Input VP'!F414</f>
        <v>0</v>
      </c>
      <c r="AG822" s="112">
        <f>'Demand Input VP'!G414</f>
        <v>0</v>
      </c>
      <c r="AH822" s="112">
        <f>'Demand Input VP'!H414</f>
        <v>0</v>
      </c>
      <c r="AI822" s="112">
        <f>'Demand Input VP'!I414</f>
        <v>0</v>
      </c>
      <c r="AJ822" s="112">
        <f>'Demand Input VP'!J414</f>
        <v>0</v>
      </c>
      <c r="AK822" s="112">
        <f>'Demand Input VP'!K414</f>
        <v>0</v>
      </c>
      <c r="AL822" s="112">
        <f>'Demand Input VP'!L414</f>
        <v>0</v>
      </c>
      <c r="AM822" s="112">
        <f>'Demand Input VP'!M414</f>
        <v>0</v>
      </c>
      <c r="AN822" s="112">
        <f>'Demand Input VP'!N414</f>
        <v>0</v>
      </c>
      <c r="AQ822" t="str">
        <f>AQ818</f>
        <v/>
      </c>
    </row>
    <row r="823" spans="1:43" ht="14.25" customHeight="1" x14ac:dyDescent="0.25">
      <c r="A823" s="99" t="s">
        <v>1169</v>
      </c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5"/>
      <c r="X823" s="116"/>
      <c r="Y823" s="117"/>
      <c r="Z823" s="119"/>
      <c r="AA823" s="120" t="s">
        <v>1170</v>
      </c>
      <c r="AB823" s="121">
        <f>'Demand Input VP'!B413</f>
        <v>0</v>
      </c>
      <c r="AC823" s="120">
        <f>'Demand Input VP'!C413</f>
        <v>0</v>
      </c>
      <c r="AD823" s="120">
        <f>'Demand Input VP'!D413</f>
        <v>0</v>
      </c>
      <c r="AE823" s="120">
        <f>'Demand Input VP'!E413</f>
        <v>0</v>
      </c>
      <c r="AF823" s="120">
        <f>'Demand Input VP'!F413</f>
        <v>0</v>
      </c>
      <c r="AG823" s="120">
        <f>'Demand Input VP'!G413</f>
        <v>0</v>
      </c>
      <c r="AH823" s="120">
        <f>'Demand Input VP'!H413</f>
        <v>0</v>
      </c>
      <c r="AI823" s="120">
        <f>'Demand Input VP'!I413</f>
        <v>0</v>
      </c>
      <c r="AJ823" s="120">
        <f>'Demand Input VP'!J413</f>
        <v>0</v>
      </c>
      <c r="AK823" s="120">
        <f>'Demand Input VP'!K413</f>
        <v>0</v>
      </c>
      <c r="AL823" s="120">
        <f>'Demand Input VP'!L413</f>
        <v>0</v>
      </c>
      <c r="AM823" s="120">
        <f>'Demand Input VP'!M413</f>
        <v>0</v>
      </c>
      <c r="AN823" s="120">
        <f>'Demand Input VP'!N413</f>
        <v>0</v>
      </c>
      <c r="AQ823" t="str">
        <f>AQ818</f>
        <v/>
      </c>
    </row>
    <row r="824" spans="1:43" ht="14.25" customHeight="1" x14ac:dyDescent="0.25">
      <c r="A824" s="1"/>
      <c r="B824" s="122"/>
      <c r="C824" s="122"/>
      <c r="D824" s="122"/>
      <c r="E824" s="122"/>
      <c r="F824" s="122"/>
      <c r="G824" s="122"/>
      <c r="H824" s="122"/>
      <c r="I824" s="122"/>
      <c r="J824" s="122"/>
      <c r="K824" s="122"/>
      <c r="L824" s="122"/>
      <c r="M824" s="122"/>
      <c r="N824" s="122"/>
      <c r="O824" s="122"/>
      <c r="P824" s="122"/>
      <c r="Q824" s="122"/>
      <c r="R824" s="122"/>
      <c r="S824" s="122"/>
      <c r="T824" s="122"/>
      <c r="U824" s="122"/>
      <c r="V824" s="122"/>
      <c r="W824" s="123"/>
      <c r="X824" s="116"/>
      <c r="Y824" s="117"/>
      <c r="Z824" s="123"/>
      <c r="AA824" s="112" t="s">
        <v>1171</v>
      </c>
      <c r="AB824" s="113">
        <f>'Demand Input MP'!B414</f>
        <v>120</v>
      </c>
      <c r="AC824" s="112">
        <f>'Demand Input MP'!C414</f>
        <v>160</v>
      </c>
      <c r="AD824" s="112">
        <f>'Demand Input MP'!D414</f>
        <v>160</v>
      </c>
      <c r="AE824" s="112">
        <f>'Demand Input MP'!E414</f>
        <v>160</v>
      </c>
      <c r="AF824" s="112">
        <f>'Demand Input MP'!F414</f>
        <v>160</v>
      </c>
      <c r="AG824" s="112">
        <f>'Demand Input MP'!G414</f>
        <v>160</v>
      </c>
      <c r="AH824" s="112">
        <f>'Demand Input MP'!H414</f>
        <v>160</v>
      </c>
      <c r="AI824" s="112">
        <f>'Demand Input MP'!I414</f>
        <v>160</v>
      </c>
      <c r="AJ824" s="112">
        <f>'Demand Input MP'!J414</f>
        <v>160</v>
      </c>
      <c r="AK824" s="112">
        <f>'Demand Input MP'!K414</f>
        <v>0</v>
      </c>
      <c r="AL824" s="112">
        <f>'Demand Input MP'!L414</f>
        <v>0</v>
      </c>
      <c r="AM824" s="112">
        <f>'Demand Input MP'!M414</f>
        <v>0</v>
      </c>
      <c r="AN824" s="112">
        <f>'Demand Input MP'!N414</f>
        <v>0</v>
      </c>
      <c r="AQ824" t="str">
        <f>AQ818</f>
        <v/>
      </c>
    </row>
    <row r="825" spans="1:43" ht="14.25" customHeight="1" x14ac:dyDescent="0.25">
      <c r="A825" s="1"/>
      <c r="B825" s="122"/>
      <c r="C825" s="122"/>
      <c r="D825" s="122"/>
      <c r="E825" s="122"/>
      <c r="F825" s="122"/>
      <c r="G825" s="122"/>
      <c r="H825" s="122"/>
      <c r="I825" s="122"/>
      <c r="J825" s="122"/>
      <c r="K825" s="122"/>
      <c r="L825" s="122"/>
      <c r="M825" s="122"/>
      <c r="N825" s="122"/>
      <c r="O825" s="122"/>
      <c r="P825" s="122"/>
      <c r="Q825" s="122"/>
      <c r="R825" s="122"/>
      <c r="S825" s="122"/>
      <c r="T825" s="122"/>
      <c r="U825" s="122"/>
      <c r="V825" s="124" t="s">
        <v>91</v>
      </c>
      <c r="W825" s="125">
        <f>IFERROR(IF(SUM('Run Rate History'!E85:AD85)&gt;0,(SUMPRODUCT((B820:AA820&gt;=PERCENTILE(B820:AA820,0.1))*(B820:AA820&lt;=PERCENTILE(B820:AA820,0.9))*B820:AA820)+SUMPRODUCT(('Run Rate History'!E85:AD85&gt;=PERCENTILE(B820:AA820,0.1))*('Run Rate History'!E85:AD85&lt;=PERCENTILE(B820:AA820,0.9))*'Run Rate History'!E85:AD85))/(SUMPRODUCT((B820:AA820&gt;=PERCENTILE(B820:AA820,0.1))*(B820:AA820&lt;=PERCENTILE(B820:AA820,0.9))*1)+SUMPRODUCT(('Run Rate History'!E85:AD85&gt;=PERCENTILE(B820:AA820,0.1))*('Run Rate History'!E85:AD85&lt;=PERCENTILE(B820:AA820,0.9))*1)),TRIMMEAN(B820:AA820,0.15)),0)</f>
        <v>19.68</v>
      </c>
      <c r="X825" s="126" t="s">
        <v>1172</v>
      </c>
      <c r="Y825" s="127">
        <f>SUM(B820:AA820)/26</f>
        <v>8.1538461538461533</v>
      </c>
      <c r="Z825" s="128"/>
      <c r="AA825" s="112" t="s">
        <v>1173</v>
      </c>
      <c r="AB825" s="113">
        <f>'Demand Input MP'!B413</f>
        <v>0</v>
      </c>
      <c r="AC825" s="112">
        <f>'Demand Input MP'!C413</f>
        <v>0</v>
      </c>
      <c r="AD825" s="112">
        <f>'Demand Input MP'!D413</f>
        <v>0</v>
      </c>
      <c r="AE825" s="112">
        <f>'Demand Input MP'!E413</f>
        <v>0</v>
      </c>
      <c r="AF825" s="112">
        <f>'Demand Input MP'!F413</f>
        <v>0</v>
      </c>
      <c r="AG825" s="112">
        <f>'Demand Input MP'!G413</f>
        <v>0</v>
      </c>
      <c r="AH825" s="112">
        <f>'Demand Input MP'!H413</f>
        <v>0</v>
      </c>
      <c r="AI825" s="112">
        <f>'Demand Input MP'!I413</f>
        <v>0</v>
      </c>
      <c r="AJ825" s="112">
        <f>'Demand Input MP'!J413</f>
        <v>0</v>
      </c>
      <c r="AK825" s="112">
        <f>'Demand Input MP'!K413</f>
        <v>0</v>
      </c>
      <c r="AL825" s="112">
        <f>'Demand Input MP'!L413</f>
        <v>0</v>
      </c>
      <c r="AM825" s="112">
        <f>'Demand Input MP'!M413</f>
        <v>0</v>
      </c>
      <c r="AN825" s="112">
        <f>'Demand Input MP'!N413</f>
        <v>0</v>
      </c>
      <c r="AQ825" t="str">
        <f>AQ818</f>
        <v/>
      </c>
    </row>
    <row r="826" spans="1:43" ht="14.25" customHeight="1" x14ac:dyDescent="0.25">
      <c r="A826" s="1"/>
      <c r="B826" s="122"/>
      <c r="C826" s="122"/>
      <c r="D826" s="122"/>
      <c r="E826" s="122"/>
      <c r="F826" s="122"/>
      <c r="G826" s="122"/>
      <c r="H826" s="122"/>
      <c r="I826" s="122"/>
      <c r="J826" s="122"/>
      <c r="K826" s="122"/>
      <c r="L826" s="122"/>
      <c r="M826" s="122"/>
      <c r="N826" s="122"/>
      <c r="O826" s="122"/>
      <c r="P826" s="122"/>
      <c r="Q826" s="122"/>
      <c r="R826" s="122"/>
      <c r="S826" s="122"/>
      <c r="T826" s="122"/>
      <c r="U826" s="122"/>
      <c r="V826" s="124" t="s">
        <v>94</v>
      </c>
      <c r="W826" s="125">
        <f>IFERROR((1*MIN(MAX(X820,0.5*IF(SUM('Run Rate History'!E85:AD85)&gt;0,(MEDIAN(IF(B820:AA820&gt;0,B820:AA820))+MEDIAN(IF('Run Rate History'!E85:AD85&gt;0,'Run Rate History'!E85:AD85)))/2,MEDIAN(IF(B820:AA820&gt;0,B820:AA820)))),2*IF(SUM('Run Rate History'!E85:AD85)&gt;0,(MEDIAN(IF(B820:AA820&gt;0,B820:AA820))+MEDIAN(IF('Run Rate History'!E85:AD85&gt;0,'Run Rate History'!E85:AD85)))/2,MEDIAN(IF(B820:AA820&gt;0,B820:AA820))))+2*MIN(MAX(Y820,0.5*IF(SUM('Run Rate History'!E85:AD85)&gt;0,(MEDIAN(IF(B820:AA820&gt;0,B820:AA820))+MEDIAN(IF('Run Rate History'!E85:AD85&gt;0,'Run Rate History'!E85:AD85)))/2,MEDIAN(IF(B820:AA820&gt;0,B820:AA820)))),2*IF(SUM('Run Rate History'!E85:AD85)&gt;0,(MEDIAN(IF(B820:AA820&gt;0,B820:AA820))+MEDIAN(IF('Run Rate History'!E85:AD85&gt;0,'Run Rate History'!E85:AD85)))/2,MEDIAN(IF(B820:AA820&gt;0,B820:AA820))))+3*MIN(MAX(Z820,0.5*IF(SUM('Run Rate History'!E85:AD85)&gt;0,(MEDIAN(IF(B820:AA820&gt;0,B820:AA820))+MEDIAN(IF('Run Rate History'!E85:AD85&gt;0,'Run Rate History'!E85:AD85)))/2,MEDIAN(IF(B820:AA820&gt;0,B820:AA820)))),2*IF(SUM('Run Rate History'!E85:AD85)&gt;0,(MEDIAN(IF(B820:AA820&gt;0,B820:AA820))+MEDIAN(IF('Run Rate History'!E85:AD85&gt;0,'Run Rate History'!E85:AD85)))/2,MEDIAN(IF(B820:AA820&gt;0,B820:AA820))))+4*MIN(MAX(AA820,0.5*IF(SUM('Run Rate History'!E85:AD85)&gt;0,(MEDIAN(IF(B820:AA820&gt;0,B820:AA820))+MEDIAN(IF('Run Rate History'!E85:AD85&gt;0,'Run Rate History'!E85:AD85)))/2,MEDIAN(IF(B820:AA820&gt;0,B820:AA820)))),2*IF(SUM('Run Rate History'!E85:AD85)&gt;0,(MEDIAN(IF(B820:AA820&gt;0,B820:AA820))+MEDIAN(IF('Run Rate History'!E85:AD85&gt;0,'Run Rate History'!E85:AD85)))/2,MEDIAN(IF(B820:AA820&gt;0,B820:AA820)))))/10,0)</f>
        <v>22.087499999999999</v>
      </c>
      <c r="X826" s="129" t="s">
        <v>1174</v>
      </c>
      <c r="Y826" s="130">
        <f>IFERROR(VLOOKUP(A818,'Stanje zaliha'!A:E,5,FALSE()),0)</f>
        <v>2839</v>
      </c>
      <c r="Z826" s="131"/>
      <c r="AA826" s="113" t="s">
        <v>1175</v>
      </c>
      <c r="AB826" s="118">
        <f t="shared" ref="AB826:AN826" si="162">SUM(AB822:AB825)</f>
        <v>120</v>
      </c>
      <c r="AC826" s="118">
        <f t="shared" si="162"/>
        <v>160</v>
      </c>
      <c r="AD826" s="118">
        <f t="shared" si="162"/>
        <v>160</v>
      </c>
      <c r="AE826" s="118">
        <f t="shared" si="162"/>
        <v>160</v>
      </c>
      <c r="AF826" s="118">
        <f t="shared" si="162"/>
        <v>160</v>
      </c>
      <c r="AG826" s="118">
        <f t="shared" si="162"/>
        <v>160</v>
      </c>
      <c r="AH826" s="118">
        <f t="shared" si="162"/>
        <v>160</v>
      </c>
      <c r="AI826" s="118">
        <f t="shared" si="162"/>
        <v>160</v>
      </c>
      <c r="AJ826" s="118">
        <f t="shared" si="162"/>
        <v>160</v>
      </c>
      <c r="AK826" s="118">
        <f t="shared" si="162"/>
        <v>0</v>
      </c>
      <c r="AL826" s="118">
        <f t="shared" si="162"/>
        <v>0</v>
      </c>
      <c r="AM826" s="118">
        <f t="shared" si="162"/>
        <v>0</v>
      </c>
      <c r="AN826" s="118">
        <f t="shared" si="162"/>
        <v>0</v>
      </c>
      <c r="AQ826" t="str">
        <f>AQ818</f>
        <v/>
      </c>
    </row>
    <row r="827" spans="1:43" ht="14.25" customHeight="1" x14ac:dyDescent="0.25">
      <c r="A827" s="1"/>
      <c r="B827" s="122"/>
      <c r="C827" s="122"/>
      <c r="D827" s="122"/>
      <c r="E827" s="122"/>
      <c r="F827" s="122"/>
      <c r="G827" s="122"/>
      <c r="H827" s="122"/>
      <c r="I827" s="122"/>
      <c r="J827" s="122"/>
      <c r="K827" s="122"/>
      <c r="L827" s="122"/>
      <c r="M827" s="122"/>
      <c r="N827" s="122"/>
      <c r="O827" s="122"/>
      <c r="P827" s="122"/>
      <c r="Q827" s="122"/>
      <c r="R827" s="122"/>
      <c r="S827" s="122"/>
      <c r="T827" s="122"/>
      <c r="U827" s="122"/>
      <c r="V827" s="124" t="s">
        <v>95</v>
      </c>
      <c r="W827" s="125">
        <f>IFERROR(0.6*W826+0.4*W825,0)</f>
        <v>21.124499999999998</v>
      </c>
      <c r="X827" s="132" t="s">
        <v>1176</v>
      </c>
      <c r="Y827" s="133">
        <f>IFERROR(SUMIF('Popis poslanih narudžbi'!A:A,A818,'Popis poslanih narudžbi'!C:C),0)</f>
        <v>0</v>
      </c>
      <c r="Z827" s="131"/>
      <c r="AA827" s="134" t="s">
        <v>1177</v>
      </c>
      <c r="AB827" s="118">
        <f t="shared" ref="AB827:AN827" si="163">AB820+AB826</f>
        <v>137</v>
      </c>
      <c r="AC827" s="118">
        <f t="shared" si="163"/>
        <v>177</v>
      </c>
      <c r="AD827" s="118">
        <f t="shared" si="163"/>
        <v>177</v>
      </c>
      <c r="AE827" s="118">
        <f t="shared" si="163"/>
        <v>177</v>
      </c>
      <c r="AF827" s="118">
        <f t="shared" si="163"/>
        <v>177</v>
      </c>
      <c r="AG827" s="118">
        <f t="shared" si="163"/>
        <v>177</v>
      </c>
      <c r="AH827" s="118">
        <f t="shared" si="163"/>
        <v>177</v>
      </c>
      <c r="AI827" s="118">
        <f t="shared" si="163"/>
        <v>177</v>
      </c>
      <c r="AJ827" s="118">
        <f t="shared" si="163"/>
        <v>177</v>
      </c>
      <c r="AK827" s="118">
        <f t="shared" si="163"/>
        <v>19</v>
      </c>
      <c r="AL827" s="118">
        <f t="shared" si="163"/>
        <v>19</v>
      </c>
      <c r="AM827" s="118">
        <f t="shared" si="163"/>
        <v>19</v>
      </c>
      <c r="AN827" s="118">
        <f t="shared" si="163"/>
        <v>19</v>
      </c>
      <c r="AQ827" t="str">
        <f>AQ818</f>
        <v/>
      </c>
    </row>
    <row r="828" spans="1:43" ht="14.25" customHeight="1" x14ac:dyDescent="0.25">
      <c r="A828" s="107" t="str">
        <f>'Run Rate'!A86</f>
        <v>POL09738</v>
      </c>
      <c r="B828" s="135" t="str">
        <f>'Run Rate'!B86</f>
        <v>Polleo 1st Whey 454g Unflavoured</v>
      </c>
      <c r="C828" s="135" t="str">
        <f>'Run Rate'!C86</f>
        <v>PROTEINI</v>
      </c>
      <c r="D828" s="135" t="str">
        <f>'Run Rate'!D86</f>
        <v>01 GOLD</v>
      </c>
      <c r="E828" s="122"/>
      <c r="F828" s="122"/>
      <c r="G828" s="122"/>
      <c r="H828" s="122"/>
      <c r="I828" s="122"/>
      <c r="J828" s="122"/>
      <c r="K828" s="122"/>
      <c r="L828" s="122"/>
      <c r="M828" s="122"/>
      <c r="N828" s="122"/>
      <c r="O828" s="122"/>
      <c r="P828" s="122"/>
      <c r="Q828" s="122"/>
      <c r="R828" s="122"/>
      <c r="S828" s="122"/>
      <c r="T828" s="122"/>
      <c r="U828" s="122"/>
      <c r="V828" s="122"/>
      <c r="W828" s="122"/>
      <c r="X828" s="122"/>
      <c r="Y828" s="122"/>
      <c r="Z828" s="122"/>
      <c r="AA828" s="122"/>
      <c r="AB828" s="122"/>
      <c r="AC828" s="122"/>
      <c r="AD828" s="122"/>
      <c r="AE828" s="122"/>
      <c r="AF828" s="122"/>
      <c r="AG828" s="122"/>
      <c r="AH828" s="122"/>
      <c r="AI828" s="122"/>
      <c r="AJ828" s="122"/>
      <c r="AK828" s="122"/>
      <c r="AL828" s="122"/>
      <c r="AM828" s="122"/>
      <c r="AN828" s="122"/>
      <c r="AQ828" t="str">
        <f>IF(AND(OR($B$1="ALL",$B$1=C828),OR($E$1="ALL",$E$1=D828),OR($B$2="ALL",$B$2=A828),OR($E$2="ALL",IFERROR(SEARCH($E$2,B828),0)&gt;0)),"MATCH","")</f>
        <v/>
      </c>
    </row>
    <row r="829" spans="1:43" ht="14.25" customHeight="1" x14ac:dyDescent="0.25">
      <c r="A829" s="108" t="s">
        <v>1137</v>
      </c>
      <c r="B829" s="136" t="s">
        <v>1138</v>
      </c>
      <c r="C829" s="136" t="s">
        <v>1139</v>
      </c>
      <c r="D829" s="136" t="s">
        <v>1140</v>
      </c>
      <c r="E829" s="136" t="s">
        <v>1141</v>
      </c>
      <c r="F829" s="136" t="s">
        <v>1142</v>
      </c>
      <c r="G829" s="136" t="s">
        <v>1143</v>
      </c>
      <c r="H829" s="136" t="s">
        <v>1144</v>
      </c>
      <c r="I829" s="136" t="s">
        <v>1145</v>
      </c>
      <c r="J829" s="136" t="s">
        <v>1146</v>
      </c>
      <c r="K829" s="136" t="s">
        <v>1147</v>
      </c>
      <c r="L829" s="136" t="s">
        <v>1148</v>
      </c>
      <c r="M829" s="136" t="s">
        <v>1149</v>
      </c>
      <c r="N829" s="136" t="s">
        <v>1150</v>
      </c>
      <c r="O829" s="136" t="s">
        <v>1151</v>
      </c>
      <c r="P829" s="136" t="s">
        <v>1152</v>
      </c>
      <c r="Q829" s="136" t="s">
        <v>1153</v>
      </c>
      <c r="R829" s="136" t="s">
        <v>1154</v>
      </c>
      <c r="S829" s="136" t="s">
        <v>1155</v>
      </c>
      <c r="T829" s="136" t="s">
        <v>1156</v>
      </c>
      <c r="U829" s="136" t="s">
        <v>1157</v>
      </c>
      <c r="V829" s="136" t="s">
        <v>1158</v>
      </c>
      <c r="W829" s="136" t="s">
        <v>1159</v>
      </c>
      <c r="X829" s="136" t="s">
        <v>1160</v>
      </c>
      <c r="Y829" s="136" t="s">
        <v>1161</v>
      </c>
      <c r="Z829" s="136" t="s">
        <v>1162</v>
      </c>
      <c r="AA829" s="136" t="s">
        <v>1163</v>
      </c>
      <c r="AB829" s="137" t="s">
        <v>156</v>
      </c>
      <c r="AC829" s="137" t="s">
        <v>157</v>
      </c>
      <c r="AD829" s="137" t="s">
        <v>158</v>
      </c>
      <c r="AE829" s="137" t="s">
        <v>139</v>
      </c>
      <c r="AF829" s="138" t="s">
        <v>140</v>
      </c>
      <c r="AG829" s="138" t="s">
        <v>141</v>
      </c>
      <c r="AH829" s="138" t="s">
        <v>142</v>
      </c>
      <c r="AI829" s="138" t="s">
        <v>143</v>
      </c>
      <c r="AJ829" s="139" t="s">
        <v>144</v>
      </c>
      <c r="AK829" s="139" t="s">
        <v>145</v>
      </c>
      <c r="AL829" s="139" t="s">
        <v>146</v>
      </c>
      <c r="AM829" s="140" t="s">
        <v>147</v>
      </c>
      <c r="AN829" s="140" t="s">
        <v>148</v>
      </c>
      <c r="AQ829" t="str">
        <f>AQ828</f>
        <v/>
      </c>
    </row>
    <row r="830" spans="1:43" ht="14.25" customHeight="1" x14ac:dyDescent="0.25">
      <c r="A830" s="99" t="s">
        <v>1164</v>
      </c>
      <c r="B830" s="112">
        <f>'Run Rate'!E86</f>
        <v>167</v>
      </c>
      <c r="C830" s="112">
        <f>'Run Rate'!F86</f>
        <v>137</v>
      </c>
      <c r="D830" s="112">
        <f>'Run Rate'!G86</f>
        <v>85</v>
      </c>
      <c r="E830" s="112">
        <f>'Run Rate'!H86</f>
        <v>60</v>
      </c>
      <c r="F830" s="112">
        <f>'Run Rate'!I86</f>
        <v>67</v>
      </c>
      <c r="G830" s="112">
        <f>'Run Rate'!J86</f>
        <v>41</v>
      </c>
      <c r="H830" s="112">
        <f>'Run Rate'!K86</f>
        <v>102</v>
      </c>
      <c r="I830" s="112">
        <f>'Run Rate'!L86</f>
        <v>72</v>
      </c>
      <c r="J830" s="112">
        <f>'Run Rate'!M86</f>
        <v>101</v>
      </c>
      <c r="K830" s="112">
        <f>'Run Rate'!N86</f>
        <v>48</v>
      </c>
      <c r="L830" s="112">
        <f>'Run Rate'!O86</f>
        <v>87</v>
      </c>
      <c r="M830" s="112">
        <f>'Run Rate'!P86</f>
        <v>37</v>
      </c>
      <c r="N830" s="112">
        <f>'Run Rate'!Q86</f>
        <v>34</v>
      </c>
      <c r="O830" s="112">
        <f>'Run Rate'!R86</f>
        <v>25</v>
      </c>
      <c r="P830" s="112">
        <f>'Run Rate'!S86</f>
        <v>8</v>
      </c>
      <c r="Q830" s="112">
        <f>'Run Rate'!T86</f>
        <v>50</v>
      </c>
      <c r="R830" s="112">
        <f>'Run Rate'!U86</f>
        <v>44</v>
      </c>
      <c r="S830" s="112">
        <f>'Run Rate'!V86</f>
        <v>22</v>
      </c>
      <c r="T830" s="112">
        <f>'Run Rate'!W86</f>
        <v>38</v>
      </c>
      <c r="U830" s="112">
        <f>'Run Rate'!X86</f>
        <v>278</v>
      </c>
      <c r="V830" s="112">
        <f>'Run Rate'!Y86</f>
        <v>222</v>
      </c>
      <c r="W830" s="112">
        <f>'Run Rate'!Z86</f>
        <v>171</v>
      </c>
      <c r="X830" s="112">
        <f>'Run Rate'!AA86</f>
        <v>181</v>
      </c>
      <c r="Y830" s="112">
        <f>'Run Rate'!AB86</f>
        <v>83</v>
      </c>
      <c r="Z830" s="112">
        <f>'Run Rate'!AC86</f>
        <v>98</v>
      </c>
      <c r="AA830" s="112">
        <f>'Run Rate'!AD86</f>
        <v>71</v>
      </c>
      <c r="AB830" s="113">
        <v>59</v>
      </c>
      <c r="AC830" s="112">
        <v>61</v>
      </c>
      <c r="AD830" s="112">
        <v>60</v>
      </c>
      <c r="AE830" s="112">
        <v>58</v>
      </c>
      <c r="AF830" s="112">
        <v>56</v>
      </c>
      <c r="AG830" s="112">
        <v>58</v>
      </c>
      <c r="AH830" s="112">
        <v>57</v>
      </c>
      <c r="AI830" s="112">
        <v>56</v>
      </c>
      <c r="AJ830" s="112">
        <v>56</v>
      </c>
      <c r="AK830" s="112">
        <v>50</v>
      </c>
      <c r="AL830" s="112">
        <v>53</v>
      </c>
      <c r="AM830" s="112">
        <v>43</v>
      </c>
      <c r="AN830" s="112">
        <v>48</v>
      </c>
      <c r="AQ830" t="str">
        <f>AQ828</f>
        <v/>
      </c>
    </row>
    <row r="831" spans="1:43" ht="14.25" customHeight="1" x14ac:dyDescent="0.25">
      <c r="A831" s="99" t="s">
        <v>1165</v>
      </c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5"/>
      <c r="X831" s="115"/>
      <c r="Y831" s="115"/>
      <c r="Z831" s="115"/>
      <c r="AA831" s="112" t="s">
        <v>1166</v>
      </c>
      <c r="AB831" s="113"/>
      <c r="AC831" s="112"/>
      <c r="AD831" s="112"/>
      <c r="AE831" s="112"/>
      <c r="AF831" s="112"/>
      <c r="AG831" s="112"/>
      <c r="AH831" s="112"/>
      <c r="AI831" s="112"/>
      <c r="AJ831" s="112"/>
      <c r="AK831" s="112"/>
      <c r="AL831" s="112"/>
      <c r="AM831" s="112"/>
      <c r="AN831" s="112"/>
      <c r="AQ831" t="str">
        <f>AQ828</f>
        <v/>
      </c>
    </row>
    <row r="832" spans="1:43" ht="14.25" customHeight="1" x14ac:dyDescent="0.25">
      <c r="A832" s="99" t="s">
        <v>1167</v>
      </c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5"/>
      <c r="X832" s="116"/>
      <c r="Y832" s="117"/>
      <c r="Z832" s="115"/>
      <c r="AA832" s="112" t="s">
        <v>1168</v>
      </c>
      <c r="AB832" s="113">
        <f>'Demand Input VP'!B419</f>
        <v>0</v>
      </c>
      <c r="AC832" s="112">
        <f>'Demand Input VP'!C419</f>
        <v>0</v>
      </c>
      <c r="AD832" s="112">
        <f>'Demand Input VP'!D419</f>
        <v>0</v>
      </c>
      <c r="AE832" s="112">
        <f>'Demand Input VP'!E419</f>
        <v>0</v>
      </c>
      <c r="AF832" s="112">
        <f>'Demand Input VP'!F419</f>
        <v>0</v>
      </c>
      <c r="AG832" s="112">
        <f>'Demand Input VP'!G419</f>
        <v>0</v>
      </c>
      <c r="AH832" s="112">
        <f>'Demand Input VP'!H419</f>
        <v>0</v>
      </c>
      <c r="AI832" s="112">
        <f>'Demand Input VP'!I419</f>
        <v>0</v>
      </c>
      <c r="AJ832" s="112">
        <f>'Demand Input VP'!J419</f>
        <v>0</v>
      </c>
      <c r="AK832" s="112">
        <f>'Demand Input VP'!K419</f>
        <v>0</v>
      </c>
      <c r="AL832" s="112">
        <f>'Demand Input VP'!L419</f>
        <v>0</v>
      </c>
      <c r="AM832" s="112">
        <f>'Demand Input VP'!M419</f>
        <v>0</v>
      </c>
      <c r="AN832" s="112">
        <f>'Demand Input VP'!N419</f>
        <v>0</v>
      </c>
      <c r="AQ832" t="str">
        <f>AQ828</f>
        <v/>
      </c>
    </row>
    <row r="833" spans="1:43" ht="14.25" customHeight="1" x14ac:dyDescent="0.25">
      <c r="A833" s="99" t="s">
        <v>1169</v>
      </c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5"/>
      <c r="X833" s="116"/>
      <c r="Y833" s="117"/>
      <c r="Z833" s="119"/>
      <c r="AA833" s="120" t="s">
        <v>1170</v>
      </c>
      <c r="AB833" s="121">
        <f>'Demand Input VP'!B418</f>
        <v>0</v>
      </c>
      <c r="AC833" s="120">
        <f>'Demand Input VP'!C418</f>
        <v>0</v>
      </c>
      <c r="AD833" s="120">
        <f>'Demand Input VP'!D418</f>
        <v>0</v>
      </c>
      <c r="AE833" s="120">
        <f>'Demand Input VP'!E418</f>
        <v>0</v>
      </c>
      <c r="AF833" s="120">
        <f>'Demand Input VP'!F418</f>
        <v>0</v>
      </c>
      <c r="AG833" s="120">
        <f>'Demand Input VP'!G418</f>
        <v>0</v>
      </c>
      <c r="AH833" s="120">
        <f>'Demand Input VP'!H418</f>
        <v>0</v>
      </c>
      <c r="AI833" s="120">
        <f>'Demand Input VP'!I418</f>
        <v>0</v>
      </c>
      <c r="AJ833" s="120">
        <f>'Demand Input VP'!J418</f>
        <v>0</v>
      </c>
      <c r="AK833" s="120">
        <f>'Demand Input VP'!K418</f>
        <v>0</v>
      </c>
      <c r="AL833" s="120">
        <f>'Demand Input VP'!L418</f>
        <v>0</v>
      </c>
      <c r="AM833" s="120">
        <f>'Demand Input VP'!M418</f>
        <v>0</v>
      </c>
      <c r="AN833" s="120">
        <f>'Demand Input VP'!N418</f>
        <v>0</v>
      </c>
      <c r="AQ833" t="str">
        <f>AQ828</f>
        <v/>
      </c>
    </row>
    <row r="834" spans="1:43" ht="14.25" customHeight="1" x14ac:dyDescent="0.25">
      <c r="A834" s="1"/>
      <c r="B834" s="122"/>
      <c r="C834" s="122"/>
      <c r="D834" s="122"/>
      <c r="E834" s="122"/>
      <c r="F834" s="122"/>
      <c r="G834" s="122"/>
      <c r="H834" s="122"/>
      <c r="I834" s="122"/>
      <c r="J834" s="122"/>
      <c r="K834" s="122"/>
      <c r="L834" s="122"/>
      <c r="M834" s="122"/>
      <c r="N834" s="122"/>
      <c r="O834" s="122"/>
      <c r="P834" s="122"/>
      <c r="Q834" s="122"/>
      <c r="R834" s="122"/>
      <c r="S834" s="122"/>
      <c r="T834" s="122"/>
      <c r="U834" s="122"/>
      <c r="V834" s="122"/>
      <c r="W834" s="123"/>
      <c r="X834" s="116"/>
      <c r="Y834" s="117"/>
      <c r="Z834" s="123"/>
      <c r="AA834" s="112" t="s">
        <v>1171</v>
      </c>
      <c r="AB834" s="113">
        <f>'Demand Input MP'!B419</f>
        <v>0</v>
      </c>
      <c r="AC834" s="112">
        <f>'Demand Input MP'!C419</f>
        <v>0</v>
      </c>
      <c r="AD834" s="112">
        <f>'Demand Input MP'!D419</f>
        <v>0</v>
      </c>
      <c r="AE834" s="112">
        <f>'Demand Input MP'!E419</f>
        <v>0</v>
      </c>
      <c r="AF834" s="112">
        <f>'Demand Input MP'!F419</f>
        <v>0</v>
      </c>
      <c r="AG834" s="112">
        <f>'Demand Input MP'!G419</f>
        <v>0</v>
      </c>
      <c r="AH834" s="112">
        <f>'Demand Input MP'!H419</f>
        <v>0</v>
      </c>
      <c r="AI834" s="112">
        <f>'Demand Input MP'!I419</f>
        <v>0</v>
      </c>
      <c r="AJ834" s="112">
        <f>'Demand Input MP'!J419</f>
        <v>0</v>
      </c>
      <c r="AK834" s="112">
        <f>'Demand Input MP'!K419</f>
        <v>165</v>
      </c>
      <c r="AL834" s="112">
        <f>'Demand Input MP'!L419</f>
        <v>165</v>
      </c>
      <c r="AM834" s="112">
        <f>'Demand Input MP'!M419</f>
        <v>165</v>
      </c>
      <c r="AN834" s="112">
        <f>'Demand Input MP'!N419</f>
        <v>165</v>
      </c>
      <c r="AQ834" t="str">
        <f>AQ828</f>
        <v/>
      </c>
    </row>
    <row r="835" spans="1:43" ht="14.25" customHeight="1" x14ac:dyDescent="0.25">
      <c r="A835" s="1"/>
      <c r="B835" s="122"/>
      <c r="C835" s="122"/>
      <c r="D835" s="122"/>
      <c r="E835" s="122"/>
      <c r="F835" s="122"/>
      <c r="G835" s="122"/>
      <c r="H835" s="122"/>
      <c r="I835" s="122"/>
      <c r="J835" s="122"/>
      <c r="K835" s="122"/>
      <c r="L835" s="122"/>
      <c r="M835" s="122"/>
      <c r="N835" s="122"/>
      <c r="O835" s="122"/>
      <c r="P835" s="122"/>
      <c r="Q835" s="122"/>
      <c r="R835" s="122"/>
      <c r="S835" s="122"/>
      <c r="T835" s="122"/>
      <c r="U835" s="122"/>
      <c r="V835" s="124" t="s">
        <v>91</v>
      </c>
      <c r="W835" s="125">
        <f>IFERROR(IF(SUM('Run Rate History'!E86:AD86)&gt;0,(SUMPRODUCT((B830:AA830&gt;=PERCENTILE(B830:AA830,0.1))*(B830:AA830&lt;=PERCENTILE(B830:AA830,0.9))*B830:AA830)+SUMPRODUCT(('Run Rate History'!E86:AD86&gt;=PERCENTILE(B830:AA830,0.1))*('Run Rate History'!E86:AD86&lt;=PERCENTILE(B830:AA830,0.9))*'Run Rate History'!E86:AD86))/(SUMPRODUCT((B830:AA830&gt;=PERCENTILE(B830:AA830,0.1))*(B830:AA830&lt;=PERCENTILE(B830:AA830,0.9))*1)+SUMPRODUCT(('Run Rate History'!E86:AD86&gt;=PERCENTILE(B830:AA830,0.1))*('Run Rate History'!E86:AD86&lt;=PERCENTILE(B830:AA830,0.9))*1)),TRIMMEAN(B830:AA830,0.15)),0)</f>
        <v>75.558139534883722</v>
      </c>
      <c r="X835" s="126" t="s">
        <v>1172</v>
      </c>
      <c r="Y835" s="127">
        <f>SUM(B830:AA830)/26</f>
        <v>89.57692307692308</v>
      </c>
      <c r="Z835" s="128"/>
      <c r="AA835" s="112" t="s">
        <v>1173</v>
      </c>
      <c r="AB835" s="113">
        <f>'Demand Input MP'!B418</f>
        <v>0</v>
      </c>
      <c r="AC835" s="112">
        <f>'Demand Input MP'!C418</f>
        <v>0</v>
      </c>
      <c r="AD835" s="112">
        <f>'Demand Input MP'!D418</f>
        <v>0</v>
      </c>
      <c r="AE835" s="112">
        <f>'Demand Input MP'!E418</f>
        <v>0</v>
      </c>
      <c r="AF835" s="112">
        <f>'Demand Input MP'!F418</f>
        <v>0</v>
      </c>
      <c r="AG835" s="112">
        <f>'Demand Input MP'!G418</f>
        <v>0</v>
      </c>
      <c r="AH835" s="112">
        <f>'Demand Input MP'!H418</f>
        <v>0</v>
      </c>
      <c r="AI835" s="112">
        <f>'Demand Input MP'!I418</f>
        <v>0</v>
      </c>
      <c r="AJ835" s="112">
        <f>'Demand Input MP'!J418</f>
        <v>0</v>
      </c>
      <c r="AK835" s="112">
        <f>'Demand Input MP'!K418</f>
        <v>0</v>
      </c>
      <c r="AL835" s="112">
        <f>'Demand Input MP'!L418</f>
        <v>0</v>
      </c>
      <c r="AM835" s="112">
        <f>'Demand Input MP'!M418</f>
        <v>0</v>
      </c>
      <c r="AN835" s="112">
        <f>'Demand Input MP'!N418</f>
        <v>0</v>
      </c>
      <c r="AQ835" t="str">
        <f>AQ828</f>
        <v/>
      </c>
    </row>
    <row r="836" spans="1:43" ht="14.25" customHeight="1" x14ac:dyDescent="0.25">
      <c r="A836" s="1"/>
      <c r="B836" s="122"/>
      <c r="C836" s="122"/>
      <c r="D836" s="122"/>
      <c r="E836" s="122"/>
      <c r="F836" s="122"/>
      <c r="G836" s="122"/>
      <c r="H836" s="122"/>
      <c r="I836" s="122"/>
      <c r="J836" s="122"/>
      <c r="K836" s="122"/>
      <c r="L836" s="122"/>
      <c r="M836" s="122"/>
      <c r="N836" s="122"/>
      <c r="O836" s="122"/>
      <c r="P836" s="122"/>
      <c r="Q836" s="122"/>
      <c r="R836" s="122"/>
      <c r="S836" s="122"/>
      <c r="T836" s="122"/>
      <c r="U836" s="122"/>
      <c r="V836" s="124" t="s">
        <v>94</v>
      </c>
      <c r="W836" s="125">
        <f>IFERROR((1*MIN(MAX(X830,0.5*IF(SUM('Run Rate History'!E86:AD86)&gt;0,(MEDIAN(IF(B830:AA830&gt;0,B830:AA830))+MEDIAN(IF('Run Rate History'!E86:AD86&gt;0,'Run Rate History'!E86:AD86)))/2,MEDIAN(IF(B830:AA830&gt;0,B830:AA830)))),2*IF(SUM('Run Rate History'!E86:AD86)&gt;0,(MEDIAN(IF(B830:AA830&gt;0,B830:AA830))+MEDIAN(IF('Run Rate History'!E86:AD86&gt;0,'Run Rate History'!E86:AD86)))/2,MEDIAN(IF(B830:AA830&gt;0,B830:AA830))))+2*MIN(MAX(Y830,0.5*IF(SUM('Run Rate History'!E86:AD86)&gt;0,(MEDIAN(IF(B830:AA830&gt;0,B830:AA830))+MEDIAN(IF('Run Rate History'!E86:AD86&gt;0,'Run Rate History'!E86:AD86)))/2,MEDIAN(IF(B830:AA830&gt;0,B830:AA830)))),2*IF(SUM('Run Rate History'!E86:AD86)&gt;0,(MEDIAN(IF(B830:AA830&gt;0,B830:AA830))+MEDIAN(IF('Run Rate History'!E86:AD86&gt;0,'Run Rate History'!E86:AD86)))/2,MEDIAN(IF(B830:AA830&gt;0,B830:AA830))))+3*MIN(MAX(Z830,0.5*IF(SUM('Run Rate History'!E86:AD86)&gt;0,(MEDIAN(IF(B830:AA830&gt;0,B830:AA830))+MEDIAN(IF('Run Rate History'!E86:AD86&gt;0,'Run Rate History'!E86:AD86)))/2,MEDIAN(IF(B830:AA830&gt;0,B830:AA830)))),2*IF(SUM('Run Rate History'!E86:AD86)&gt;0,(MEDIAN(IF(B830:AA830&gt;0,B830:AA830))+MEDIAN(IF('Run Rate History'!E86:AD86&gt;0,'Run Rate History'!E86:AD86)))/2,MEDIAN(IF(B830:AA830&gt;0,B830:AA830))))+4*MIN(MAX(AA830,0.5*IF(SUM('Run Rate History'!E86:AD86)&gt;0,(MEDIAN(IF(B830:AA830&gt;0,B830:AA830))+MEDIAN(IF('Run Rate History'!E86:AD86&gt;0,'Run Rate History'!E86:AD86)))/2,MEDIAN(IF(B830:AA830&gt;0,B830:AA830)))),2*IF(SUM('Run Rate History'!E86:AD86)&gt;0,(MEDIAN(IF(B830:AA830&gt;0,B830:AA830))+MEDIAN(IF('Run Rate History'!E86:AD86&gt;0,'Run Rate History'!E86:AD86)))/2,MEDIAN(IF(B830:AA830&gt;0,B830:AA830)))))/10,0)</f>
        <v>86.65</v>
      </c>
      <c r="X836" s="129" t="s">
        <v>1174</v>
      </c>
      <c r="Y836" s="130">
        <f>IFERROR(VLOOKUP(A828,'Stanje zaliha'!A:E,5,FALSE()),0)</f>
        <v>2</v>
      </c>
      <c r="Z836" s="131"/>
      <c r="AA836" s="113" t="s">
        <v>1175</v>
      </c>
      <c r="AB836" s="118">
        <f t="shared" ref="AB836:AN836" si="164">SUM(AB832:AB835)</f>
        <v>0</v>
      </c>
      <c r="AC836" s="118">
        <f t="shared" si="164"/>
        <v>0</v>
      </c>
      <c r="AD836" s="118">
        <f t="shared" si="164"/>
        <v>0</v>
      </c>
      <c r="AE836" s="118">
        <f t="shared" si="164"/>
        <v>0</v>
      </c>
      <c r="AF836" s="118">
        <f t="shared" si="164"/>
        <v>0</v>
      </c>
      <c r="AG836" s="118">
        <f t="shared" si="164"/>
        <v>0</v>
      </c>
      <c r="AH836" s="118">
        <f t="shared" si="164"/>
        <v>0</v>
      </c>
      <c r="AI836" s="118">
        <f t="shared" si="164"/>
        <v>0</v>
      </c>
      <c r="AJ836" s="118">
        <f t="shared" si="164"/>
        <v>0</v>
      </c>
      <c r="AK836" s="118">
        <f t="shared" si="164"/>
        <v>165</v>
      </c>
      <c r="AL836" s="118">
        <f t="shared" si="164"/>
        <v>165</v>
      </c>
      <c r="AM836" s="118">
        <f t="shared" si="164"/>
        <v>165</v>
      </c>
      <c r="AN836" s="118">
        <f t="shared" si="164"/>
        <v>165</v>
      </c>
      <c r="AQ836" t="str">
        <f>AQ828</f>
        <v/>
      </c>
    </row>
    <row r="837" spans="1:43" ht="14.25" customHeight="1" x14ac:dyDescent="0.25">
      <c r="A837" s="1"/>
      <c r="B837" s="122"/>
      <c r="C837" s="122"/>
      <c r="D837" s="122"/>
      <c r="E837" s="122"/>
      <c r="F837" s="122"/>
      <c r="G837" s="122"/>
      <c r="H837" s="122"/>
      <c r="I837" s="122"/>
      <c r="J837" s="122"/>
      <c r="K837" s="122"/>
      <c r="L837" s="122"/>
      <c r="M837" s="122"/>
      <c r="N837" s="122"/>
      <c r="O837" s="122"/>
      <c r="P837" s="122"/>
      <c r="Q837" s="122"/>
      <c r="R837" s="122"/>
      <c r="S837" s="122"/>
      <c r="T837" s="122"/>
      <c r="U837" s="122"/>
      <c r="V837" s="124" t="s">
        <v>95</v>
      </c>
      <c r="W837" s="125">
        <f>IFERROR(0.6*W836+0.4*W835,0)</f>
        <v>82.213255813953495</v>
      </c>
      <c r="X837" s="132" t="s">
        <v>1176</v>
      </c>
      <c r="Y837" s="133">
        <f>IFERROR(SUMIF('Popis poslanih narudžbi'!A:A,A828,'Popis poslanih narudžbi'!C:C),0)</f>
        <v>166</v>
      </c>
      <c r="Z837" s="131"/>
      <c r="AA837" s="134" t="s">
        <v>1177</v>
      </c>
      <c r="AB837" s="118">
        <f t="shared" ref="AB837:AN837" si="165">AB830+AB836</f>
        <v>59</v>
      </c>
      <c r="AC837" s="118">
        <f t="shared" si="165"/>
        <v>61</v>
      </c>
      <c r="AD837" s="118">
        <f t="shared" si="165"/>
        <v>60</v>
      </c>
      <c r="AE837" s="118">
        <f t="shared" si="165"/>
        <v>58</v>
      </c>
      <c r="AF837" s="118">
        <f t="shared" si="165"/>
        <v>56</v>
      </c>
      <c r="AG837" s="118">
        <f t="shared" si="165"/>
        <v>58</v>
      </c>
      <c r="AH837" s="118">
        <f t="shared" si="165"/>
        <v>57</v>
      </c>
      <c r="AI837" s="118">
        <f t="shared" si="165"/>
        <v>56</v>
      </c>
      <c r="AJ837" s="118">
        <f t="shared" si="165"/>
        <v>56</v>
      </c>
      <c r="AK837" s="118">
        <f t="shared" si="165"/>
        <v>215</v>
      </c>
      <c r="AL837" s="118">
        <f t="shared" si="165"/>
        <v>218</v>
      </c>
      <c r="AM837" s="118">
        <f t="shared" si="165"/>
        <v>208</v>
      </c>
      <c r="AN837" s="118">
        <f t="shared" si="165"/>
        <v>213</v>
      </c>
      <c r="AQ837" t="str">
        <f>AQ828</f>
        <v/>
      </c>
    </row>
    <row r="838" spans="1:43" ht="14.25" customHeight="1" x14ac:dyDescent="0.25">
      <c r="A838" s="107" t="str">
        <f>'Run Rate'!A87</f>
        <v>POL09882</v>
      </c>
      <c r="B838" s="135" t="str">
        <f>'Run Rate'!B87</f>
        <v>Polleo peanut butter Crunchy 1000g</v>
      </c>
      <c r="C838" s="135" t="str">
        <f>'Run Rate'!C87</f>
        <v>BIO I SUPERFOODS</v>
      </c>
      <c r="D838" s="135" t="str">
        <f>'Run Rate'!D87</f>
        <v>01 GOLD</v>
      </c>
      <c r="E838" s="122"/>
      <c r="F838" s="122"/>
      <c r="G838" s="122"/>
      <c r="H838" s="122"/>
      <c r="I838" s="122"/>
      <c r="J838" s="122"/>
      <c r="K838" s="122"/>
      <c r="L838" s="122"/>
      <c r="M838" s="122"/>
      <c r="N838" s="122"/>
      <c r="O838" s="122"/>
      <c r="P838" s="122"/>
      <c r="Q838" s="122"/>
      <c r="R838" s="122"/>
      <c r="S838" s="122"/>
      <c r="T838" s="122"/>
      <c r="U838" s="122"/>
      <c r="V838" s="122"/>
      <c r="W838" s="122"/>
      <c r="X838" s="122"/>
      <c r="Y838" s="122"/>
      <c r="Z838" s="122"/>
      <c r="AA838" s="122"/>
      <c r="AB838" s="122"/>
      <c r="AC838" s="122"/>
      <c r="AD838" s="122"/>
      <c r="AE838" s="122"/>
      <c r="AF838" s="122"/>
      <c r="AG838" s="122"/>
      <c r="AH838" s="122"/>
      <c r="AI838" s="122"/>
      <c r="AJ838" s="122"/>
      <c r="AK838" s="122"/>
      <c r="AL838" s="122"/>
      <c r="AM838" s="122"/>
      <c r="AN838" s="122"/>
      <c r="AQ838" t="str">
        <f>IF(AND(OR($B$1="ALL",$B$1=C838),OR($E$1="ALL",$E$1=D838),OR($B$2="ALL",$B$2=A838),OR($E$2="ALL",IFERROR(SEARCH($E$2,B838),0)&gt;0)),"MATCH","")</f>
        <v/>
      </c>
    </row>
    <row r="839" spans="1:43" ht="14.25" customHeight="1" x14ac:dyDescent="0.25">
      <c r="A839" s="108" t="s">
        <v>1137</v>
      </c>
      <c r="B839" s="136" t="s">
        <v>1138</v>
      </c>
      <c r="C839" s="136" t="s">
        <v>1139</v>
      </c>
      <c r="D839" s="136" t="s">
        <v>1140</v>
      </c>
      <c r="E839" s="136" t="s">
        <v>1141</v>
      </c>
      <c r="F839" s="136" t="s">
        <v>1142</v>
      </c>
      <c r="G839" s="136" t="s">
        <v>1143</v>
      </c>
      <c r="H839" s="136" t="s">
        <v>1144</v>
      </c>
      <c r="I839" s="136" t="s">
        <v>1145</v>
      </c>
      <c r="J839" s="136" t="s">
        <v>1146</v>
      </c>
      <c r="K839" s="136" t="s">
        <v>1147</v>
      </c>
      <c r="L839" s="136" t="s">
        <v>1148</v>
      </c>
      <c r="M839" s="136" t="s">
        <v>1149</v>
      </c>
      <c r="N839" s="136" t="s">
        <v>1150</v>
      </c>
      <c r="O839" s="136" t="s">
        <v>1151</v>
      </c>
      <c r="P839" s="136" t="s">
        <v>1152</v>
      </c>
      <c r="Q839" s="136" t="s">
        <v>1153</v>
      </c>
      <c r="R839" s="136" t="s">
        <v>1154</v>
      </c>
      <c r="S839" s="136" t="s">
        <v>1155</v>
      </c>
      <c r="T839" s="136" t="s">
        <v>1156</v>
      </c>
      <c r="U839" s="136" t="s">
        <v>1157</v>
      </c>
      <c r="V839" s="136" t="s">
        <v>1158</v>
      </c>
      <c r="W839" s="136" t="s">
        <v>1159</v>
      </c>
      <c r="X839" s="136" t="s">
        <v>1160</v>
      </c>
      <c r="Y839" s="136" t="s">
        <v>1161</v>
      </c>
      <c r="Z839" s="136" t="s">
        <v>1162</v>
      </c>
      <c r="AA839" s="136" t="s">
        <v>1163</v>
      </c>
      <c r="AB839" s="137" t="s">
        <v>156</v>
      </c>
      <c r="AC839" s="137" t="s">
        <v>157</v>
      </c>
      <c r="AD839" s="137" t="s">
        <v>158</v>
      </c>
      <c r="AE839" s="137" t="s">
        <v>139</v>
      </c>
      <c r="AF839" s="138" t="s">
        <v>140</v>
      </c>
      <c r="AG839" s="138" t="s">
        <v>141</v>
      </c>
      <c r="AH839" s="138" t="s">
        <v>142</v>
      </c>
      <c r="AI839" s="138" t="s">
        <v>143</v>
      </c>
      <c r="AJ839" s="139" t="s">
        <v>144</v>
      </c>
      <c r="AK839" s="139" t="s">
        <v>145</v>
      </c>
      <c r="AL839" s="139" t="s">
        <v>146</v>
      </c>
      <c r="AM839" s="140" t="s">
        <v>147</v>
      </c>
      <c r="AN839" s="140" t="s">
        <v>148</v>
      </c>
      <c r="AQ839" t="str">
        <f>AQ838</f>
        <v/>
      </c>
    </row>
    <row r="840" spans="1:43" ht="14.25" customHeight="1" x14ac:dyDescent="0.25">
      <c r="A840" s="99" t="s">
        <v>1164</v>
      </c>
      <c r="B840" s="112">
        <f>'Run Rate'!E87</f>
        <v>201</v>
      </c>
      <c r="C840" s="112">
        <f>'Run Rate'!F87</f>
        <v>55</v>
      </c>
      <c r="D840" s="112">
        <f>'Run Rate'!G87</f>
        <v>189</v>
      </c>
      <c r="E840" s="112">
        <f>'Run Rate'!H87</f>
        <v>80</v>
      </c>
      <c r="F840" s="112">
        <f>'Run Rate'!I87</f>
        <v>303</v>
      </c>
      <c r="G840" s="112">
        <f>'Run Rate'!J87</f>
        <v>111</v>
      </c>
      <c r="H840" s="112">
        <f>'Run Rate'!K87</f>
        <v>225</v>
      </c>
      <c r="I840" s="112">
        <f>'Run Rate'!L87</f>
        <v>69</v>
      </c>
      <c r="J840" s="112">
        <f>'Run Rate'!M87</f>
        <v>172</v>
      </c>
      <c r="K840" s="112">
        <f>'Run Rate'!N87</f>
        <v>62</v>
      </c>
      <c r="L840" s="112">
        <f>'Run Rate'!O87</f>
        <v>42</v>
      </c>
      <c r="M840" s="112">
        <f>'Run Rate'!P87</f>
        <v>54</v>
      </c>
      <c r="N840" s="112">
        <f>'Run Rate'!Q87</f>
        <v>18</v>
      </c>
      <c r="O840" s="112">
        <f>'Run Rate'!R87</f>
        <v>617</v>
      </c>
      <c r="P840" s="112">
        <f>'Run Rate'!S87</f>
        <v>14</v>
      </c>
      <c r="Q840" s="112">
        <f>'Run Rate'!T87</f>
        <v>132</v>
      </c>
      <c r="R840" s="112">
        <f>'Run Rate'!U87</f>
        <v>119</v>
      </c>
      <c r="S840" s="112">
        <f>'Run Rate'!V87</f>
        <v>150</v>
      </c>
      <c r="T840" s="112">
        <f>'Run Rate'!W87</f>
        <v>161</v>
      </c>
      <c r="U840" s="112">
        <f>'Run Rate'!X87</f>
        <v>250</v>
      </c>
      <c r="V840" s="112">
        <f>'Run Rate'!Y87</f>
        <v>243</v>
      </c>
      <c r="W840" s="112">
        <f>'Run Rate'!Z87</f>
        <v>196</v>
      </c>
      <c r="X840" s="112">
        <f>'Run Rate'!AA87</f>
        <v>196</v>
      </c>
      <c r="Y840" s="112">
        <f>'Run Rate'!AB87</f>
        <v>123</v>
      </c>
      <c r="Z840" s="112">
        <f>'Run Rate'!AC87</f>
        <v>102</v>
      </c>
      <c r="AA840" s="112">
        <f>'Run Rate'!AD87</f>
        <v>211</v>
      </c>
      <c r="AB840" s="113">
        <v>158</v>
      </c>
      <c r="AC840" s="112">
        <v>167</v>
      </c>
      <c r="AD840" s="112">
        <v>160</v>
      </c>
      <c r="AE840" s="112">
        <v>165</v>
      </c>
      <c r="AF840" s="112">
        <v>169</v>
      </c>
      <c r="AG840" s="112">
        <v>167</v>
      </c>
      <c r="AH840" s="112">
        <v>165</v>
      </c>
      <c r="AI840" s="112">
        <v>164</v>
      </c>
      <c r="AJ840" s="112">
        <v>164</v>
      </c>
      <c r="AK840" s="112">
        <v>162</v>
      </c>
      <c r="AL840" s="112">
        <v>173</v>
      </c>
      <c r="AM840" s="112">
        <v>120</v>
      </c>
      <c r="AN840" s="112">
        <v>127</v>
      </c>
      <c r="AQ840" t="str">
        <f>AQ838</f>
        <v/>
      </c>
    </row>
    <row r="841" spans="1:43" ht="14.25" customHeight="1" x14ac:dyDescent="0.25">
      <c r="A841" s="99" t="s">
        <v>1165</v>
      </c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5"/>
      <c r="X841" s="115"/>
      <c r="Y841" s="115"/>
      <c r="Z841" s="115"/>
      <c r="AA841" s="112" t="s">
        <v>1166</v>
      </c>
      <c r="AB841" s="113"/>
      <c r="AC841" s="112"/>
      <c r="AD841" s="112"/>
      <c r="AE841" s="112"/>
      <c r="AF841" s="112"/>
      <c r="AG841" s="112"/>
      <c r="AH841" s="112"/>
      <c r="AI841" s="112"/>
      <c r="AJ841" s="112"/>
      <c r="AK841" s="112"/>
      <c r="AL841" s="112"/>
      <c r="AM841" s="112"/>
      <c r="AN841" s="112"/>
      <c r="AQ841" t="str">
        <f>AQ838</f>
        <v/>
      </c>
    </row>
    <row r="842" spans="1:43" ht="14.25" customHeight="1" x14ac:dyDescent="0.25">
      <c r="A842" s="99" t="s">
        <v>1167</v>
      </c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5"/>
      <c r="X842" s="116"/>
      <c r="Y842" s="117"/>
      <c r="Z842" s="115"/>
      <c r="AA842" s="112" t="s">
        <v>1168</v>
      </c>
      <c r="AB842" s="113">
        <f>'Demand Input VP'!B424</f>
        <v>0</v>
      </c>
      <c r="AC842" s="112">
        <f>'Demand Input VP'!C424</f>
        <v>0</v>
      </c>
      <c r="AD842" s="112">
        <f>'Demand Input VP'!D424</f>
        <v>0</v>
      </c>
      <c r="AE842" s="112">
        <f>'Demand Input VP'!E424</f>
        <v>0</v>
      </c>
      <c r="AF842" s="112">
        <f>'Demand Input VP'!F424</f>
        <v>0</v>
      </c>
      <c r="AG842" s="112">
        <f>'Demand Input VP'!G424</f>
        <v>0</v>
      </c>
      <c r="AH842" s="112">
        <f>'Demand Input VP'!H424</f>
        <v>0</v>
      </c>
      <c r="AI842" s="112">
        <f>'Demand Input VP'!I424</f>
        <v>0</v>
      </c>
      <c r="AJ842" s="112">
        <f>'Demand Input VP'!J424</f>
        <v>0</v>
      </c>
      <c r="AK842" s="112">
        <f>'Demand Input VP'!K424</f>
        <v>0</v>
      </c>
      <c r="AL842" s="112">
        <f>'Demand Input VP'!L424</f>
        <v>0</v>
      </c>
      <c r="AM842" s="112">
        <f>'Demand Input VP'!M424</f>
        <v>0</v>
      </c>
      <c r="AN842" s="112">
        <f>'Demand Input VP'!N424</f>
        <v>0</v>
      </c>
      <c r="AQ842" t="str">
        <f>AQ838</f>
        <v/>
      </c>
    </row>
    <row r="843" spans="1:43" ht="14.25" customHeight="1" x14ac:dyDescent="0.25">
      <c r="A843" s="99" t="s">
        <v>1169</v>
      </c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5"/>
      <c r="X843" s="116"/>
      <c r="Y843" s="117"/>
      <c r="Z843" s="119"/>
      <c r="AA843" s="120" t="s">
        <v>1170</v>
      </c>
      <c r="AB843" s="121">
        <f>'Demand Input VP'!B423</f>
        <v>0</v>
      </c>
      <c r="AC843" s="120">
        <f>'Demand Input VP'!C423</f>
        <v>0</v>
      </c>
      <c r="AD843" s="120">
        <f>'Demand Input VP'!D423</f>
        <v>0</v>
      </c>
      <c r="AE843" s="120">
        <f>'Demand Input VP'!E423</f>
        <v>0</v>
      </c>
      <c r="AF843" s="120">
        <f>'Demand Input VP'!F423</f>
        <v>0</v>
      </c>
      <c r="AG843" s="120">
        <f>'Demand Input VP'!G423</f>
        <v>0</v>
      </c>
      <c r="AH843" s="120">
        <f>'Demand Input VP'!H423</f>
        <v>0</v>
      </c>
      <c r="AI843" s="120">
        <f>'Demand Input VP'!I423</f>
        <v>0</v>
      </c>
      <c r="AJ843" s="120">
        <f>'Demand Input VP'!J423</f>
        <v>0</v>
      </c>
      <c r="AK843" s="120">
        <f>'Demand Input VP'!K423</f>
        <v>0</v>
      </c>
      <c r="AL843" s="120">
        <f>'Demand Input VP'!L423</f>
        <v>0</v>
      </c>
      <c r="AM843" s="120">
        <f>'Demand Input VP'!M423</f>
        <v>0</v>
      </c>
      <c r="AN843" s="120">
        <f>'Demand Input VP'!N423</f>
        <v>0</v>
      </c>
      <c r="AQ843" t="str">
        <f>AQ838</f>
        <v/>
      </c>
    </row>
    <row r="844" spans="1:43" ht="14.25" customHeight="1" x14ac:dyDescent="0.25">
      <c r="A844" s="1"/>
      <c r="B844" s="122"/>
      <c r="C844" s="122"/>
      <c r="D844" s="122"/>
      <c r="E844" s="122"/>
      <c r="F844" s="122"/>
      <c r="G844" s="122"/>
      <c r="H844" s="122"/>
      <c r="I844" s="122"/>
      <c r="J844" s="122"/>
      <c r="K844" s="122"/>
      <c r="L844" s="122"/>
      <c r="M844" s="122"/>
      <c r="N844" s="122"/>
      <c r="O844" s="122"/>
      <c r="P844" s="122"/>
      <c r="Q844" s="122"/>
      <c r="R844" s="122"/>
      <c r="S844" s="122"/>
      <c r="T844" s="122"/>
      <c r="U844" s="122"/>
      <c r="V844" s="122"/>
      <c r="W844" s="123"/>
      <c r="X844" s="116"/>
      <c r="Y844" s="117"/>
      <c r="Z844" s="123"/>
      <c r="AA844" s="112" t="s">
        <v>1171</v>
      </c>
      <c r="AB844" s="113">
        <f>'Demand Input MP'!B424</f>
        <v>0</v>
      </c>
      <c r="AC844" s="112">
        <f>'Demand Input MP'!C424</f>
        <v>0</v>
      </c>
      <c r="AD844" s="112">
        <f>'Demand Input MP'!D424</f>
        <v>0</v>
      </c>
      <c r="AE844" s="112">
        <f>'Demand Input MP'!E424</f>
        <v>0</v>
      </c>
      <c r="AF844" s="112">
        <f>'Demand Input MP'!F424</f>
        <v>0</v>
      </c>
      <c r="AG844" s="112">
        <f>'Demand Input MP'!G424</f>
        <v>0</v>
      </c>
      <c r="AH844" s="112">
        <f>'Demand Input MP'!H424</f>
        <v>0</v>
      </c>
      <c r="AI844" s="112">
        <f>'Demand Input MP'!I424</f>
        <v>0</v>
      </c>
      <c r="AJ844" s="112">
        <f>'Demand Input MP'!J424</f>
        <v>0</v>
      </c>
      <c r="AK844" s="112">
        <f>'Demand Input MP'!K424</f>
        <v>0</v>
      </c>
      <c r="AL844" s="112">
        <f>'Demand Input MP'!L424</f>
        <v>0</v>
      </c>
      <c r="AM844" s="112">
        <f>'Demand Input MP'!M424</f>
        <v>0</v>
      </c>
      <c r="AN844" s="112">
        <f>'Demand Input MP'!N424</f>
        <v>0</v>
      </c>
      <c r="AQ844" t="str">
        <f>AQ838</f>
        <v/>
      </c>
    </row>
    <row r="845" spans="1:43" ht="14.25" customHeight="1" x14ac:dyDescent="0.25">
      <c r="A845" s="1"/>
      <c r="B845" s="122"/>
      <c r="C845" s="122"/>
      <c r="D845" s="122"/>
      <c r="E845" s="122"/>
      <c r="F845" s="122"/>
      <c r="G845" s="122"/>
      <c r="H845" s="122"/>
      <c r="I845" s="122"/>
      <c r="J845" s="122"/>
      <c r="K845" s="122"/>
      <c r="L845" s="122"/>
      <c r="M845" s="122"/>
      <c r="N845" s="122"/>
      <c r="O845" s="122"/>
      <c r="P845" s="122"/>
      <c r="Q845" s="122"/>
      <c r="R845" s="122"/>
      <c r="S845" s="122"/>
      <c r="T845" s="122"/>
      <c r="U845" s="122"/>
      <c r="V845" s="124" t="s">
        <v>91</v>
      </c>
      <c r="W845" s="125">
        <f>IFERROR(IF(SUM('Run Rate History'!E87:AD87)&gt;0,(SUMPRODUCT((B840:AA840&gt;=PERCENTILE(B840:AA840,0.1))*(B840:AA840&lt;=PERCENTILE(B840:AA840,0.9))*B840:AA840)+SUMPRODUCT(('Run Rate History'!E87:AD87&gt;=PERCENTILE(B840:AA840,0.1))*('Run Rate History'!E87:AD87&lt;=PERCENTILE(B840:AA840,0.9))*'Run Rate History'!E87:AD87))/(SUMPRODUCT((B840:AA840&gt;=PERCENTILE(B840:AA840,0.1))*(B840:AA840&lt;=PERCENTILE(B840:AA840,0.9))*1)+SUMPRODUCT(('Run Rate History'!E87:AD87&gt;=PERCENTILE(B840:AA840,0.1))*('Run Rate History'!E87:AD87&lt;=PERCENTILE(B840:AA840,0.9))*1)),TRIMMEAN(B840:AA840,0.15)),0)</f>
        <v>126.62222222222222</v>
      </c>
      <c r="X845" s="126" t="s">
        <v>1172</v>
      </c>
      <c r="Y845" s="127">
        <f>SUM(B840:AA840)/26</f>
        <v>157.5</v>
      </c>
      <c r="Z845" s="128"/>
      <c r="AA845" s="112" t="s">
        <v>1173</v>
      </c>
      <c r="AB845" s="113">
        <f>'Demand Input MP'!B423</f>
        <v>0</v>
      </c>
      <c r="AC845" s="112">
        <f>'Demand Input MP'!C423</f>
        <v>0</v>
      </c>
      <c r="AD845" s="112">
        <f>'Demand Input MP'!D423</f>
        <v>0</v>
      </c>
      <c r="AE845" s="112">
        <f>'Demand Input MP'!E423</f>
        <v>0</v>
      </c>
      <c r="AF845" s="112">
        <f>'Demand Input MP'!F423</f>
        <v>0</v>
      </c>
      <c r="AG845" s="112">
        <f>'Demand Input MP'!G423</f>
        <v>0</v>
      </c>
      <c r="AH845" s="112">
        <f>'Demand Input MP'!H423</f>
        <v>0</v>
      </c>
      <c r="AI845" s="112">
        <f>'Demand Input MP'!I423</f>
        <v>0</v>
      </c>
      <c r="AJ845" s="112">
        <f>'Demand Input MP'!J423</f>
        <v>0</v>
      </c>
      <c r="AK845" s="112">
        <f>'Demand Input MP'!K423</f>
        <v>0</v>
      </c>
      <c r="AL845" s="112">
        <f>'Demand Input MP'!L423</f>
        <v>0</v>
      </c>
      <c r="AM845" s="112">
        <f>'Demand Input MP'!M423</f>
        <v>0</v>
      </c>
      <c r="AN845" s="112">
        <f>'Demand Input MP'!N423</f>
        <v>0</v>
      </c>
      <c r="AQ845" t="str">
        <f>AQ838</f>
        <v/>
      </c>
    </row>
    <row r="846" spans="1:43" ht="14.25" customHeight="1" x14ac:dyDescent="0.25">
      <c r="A846" s="1"/>
      <c r="B846" s="122"/>
      <c r="C846" s="122"/>
      <c r="D846" s="122"/>
      <c r="E846" s="122"/>
      <c r="F846" s="122"/>
      <c r="G846" s="122"/>
      <c r="H846" s="122"/>
      <c r="I846" s="122"/>
      <c r="J846" s="122"/>
      <c r="K846" s="122"/>
      <c r="L846" s="122"/>
      <c r="M846" s="122"/>
      <c r="N846" s="122"/>
      <c r="O846" s="122"/>
      <c r="P846" s="122"/>
      <c r="Q846" s="122"/>
      <c r="R846" s="122"/>
      <c r="S846" s="122"/>
      <c r="T846" s="122"/>
      <c r="U846" s="122"/>
      <c r="V846" s="124" t="s">
        <v>94</v>
      </c>
      <c r="W846" s="125">
        <f>IFERROR((1*MIN(MAX(X840,0.5*IF(SUM('Run Rate History'!E87:AD87)&gt;0,(MEDIAN(IF(B840:AA840&gt;0,B840:AA840))+MEDIAN(IF('Run Rate History'!E87:AD87&gt;0,'Run Rate History'!E87:AD87)))/2,MEDIAN(IF(B840:AA840&gt;0,B840:AA840)))),2*IF(SUM('Run Rate History'!E87:AD87)&gt;0,(MEDIAN(IF(B840:AA840&gt;0,B840:AA840))+MEDIAN(IF('Run Rate History'!E87:AD87&gt;0,'Run Rate History'!E87:AD87)))/2,MEDIAN(IF(B840:AA840&gt;0,B840:AA840))))+2*MIN(MAX(Y840,0.5*IF(SUM('Run Rate History'!E87:AD87)&gt;0,(MEDIAN(IF(B840:AA840&gt;0,B840:AA840))+MEDIAN(IF('Run Rate History'!E87:AD87&gt;0,'Run Rate History'!E87:AD87)))/2,MEDIAN(IF(B840:AA840&gt;0,B840:AA840)))),2*IF(SUM('Run Rate History'!E87:AD87)&gt;0,(MEDIAN(IF(B840:AA840&gt;0,B840:AA840))+MEDIAN(IF('Run Rate History'!E87:AD87&gt;0,'Run Rate History'!E87:AD87)))/2,MEDIAN(IF(B840:AA840&gt;0,B840:AA840))))+3*MIN(MAX(Z840,0.5*IF(SUM('Run Rate History'!E87:AD87)&gt;0,(MEDIAN(IF(B840:AA840&gt;0,B840:AA840))+MEDIAN(IF('Run Rate History'!E87:AD87&gt;0,'Run Rate History'!E87:AD87)))/2,MEDIAN(IF(B840:AA840&gt;0,B840:AA840)))),2*IF(SUM('Run Rate History'!E87:AD87)&gt;0,(MEDIAN(IF(B840:AA840&gt;0,B840:AA840))+MEDIAN(IF('Run Rate History'!E87:AD87&gt;0,'Run Rate History'!E87:AD87)))/2,MEDIAN(IF(B840:AA840&gt;0,B840:AA840))))+4*MIN(MAX(AA840,0.5*IF(SUM('Run Rate History'!E87:AD87)&gt;0,(MEDIAN(IF(B840:AA840&gt;0,B840:AA840))+MEDIAN(IF('Run Rate History'!E87:AD87&gt;0,'Run Rate History'!E87:AD87)))/2,MEDIAN(IF(B840:AA840&gt;0,B840:AA840)))),2*IF(SUM('Run Rate History'!E87:AD87)&gt;0,(MEDIAN(IF(B840:AA840&gt;0,B840:AA840))+MEDIAN(IF('Run Rate History'!E87:AD87&gt;0,'Run Rate History'!E87:AD87)))/2,MEDIAN(IF(B840:AA840&gt;0,B840:AA840)))))/10,0)</f>
        <v>159.19999999999999</v>
      </c>
      <c r="X846" s="129" t="s">
        <v>1174</v>
      </c>
      <c r="Y846" s="130">
        <f>IFERROR(VLOOKUP(A838,'Stanje zaliha'!A:E,5,FALSE()),0)</f>
        <v>2677</v>
      </c>
      <c r="Z846" s="131"/>
      <c r="AA846" s="113" t="s">
        <v>1175</v>
      </c>
      <c r="AB846" s="118">
        <f t="shared" ref="AB846:AN846" si="166">SUM(AB842:AB845)</f>
        <v>0</v>
      </c>
      <c r="AC846" s="118">
        <f t="shared" si="166"/>
        <v>0</v>
      </c>
      <c r="AD846" s="118">
        <f t="shared" si="166"/>
        <v>0</v>
      </c>
      <c r="AE846" s="118">
        <f t="shared" si="166"/>
        <v>0</v>
      </c>
      <c r="AF846" s="118">
        <f t="shared" si="166"/>
        <v>0</v>
      </c>
      <c r="AG846" s="118">
        <f t="shared" si="166"/>
        <v>0</v>
      </c>
      <c r="AH846" s="118">
        <f t="shared" si="166"/>
        <v>0</v>
      </c>
      <c r="AI846" s="118">
        <f t="shared" si="166"/>
        <v>0</v>
      </c>
      <c r="AJ846" s="118">
        <f t="shared" si="166"/>
        <v>0</v>
      </c>
      <c r="AK846" s="118">
        <f t="shared" si="166"/>
        <v>0</v>
      </c>
      <c r="AL846" s="118">
        <f t="shared" si="166"/>
        <v>0</v>
      </c>
      <c r="AM846" s="118">
        <f t="shared" si="166"/>
        <v>0</v>
      </c>
      <c r="AN846" s="118">
        <f t="shared" si="166"/>
        <v>0</v>
      </c>
      <c r="AQ846" t="str">
        <f>AQ838</f>
        <v/>
      </c>
    </row>
    <row r="847" spans="1:43" ht="14.25" customHeight="1" x14ac:dyDescent="0.25">
      <c r="A847" s="1"/>
      <c r="B847" s="122"/>
      <c r="C847" s="122"/>
      <c r="D847" s="122"/>
      <c r="E847" s="122"/>
      <c r="F847" s="122"/>
      <c r="G847" s="122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  <c r="S847" s="122"/>
      <c r="T847" s="122"/>
      <c r="U847" s="122"/>
      <c r="V847" s="124" t="s">
        <v>95</v>
      </c>
      <c r="W847" s="125">
        <f>IFERROR(0.6*W846+0.4*W845,0)</f>
        <v>146.16888888888889</v>
      </c>
      <c r="X847" s="132" t="s">
        <v>1176</v>
      </c>
      <c r="Y847" s="133">
        <f>IFERROR(SUMIF('Popis poslanih narudžbi'!A:A,A838,'Popis poslanih narudžbi'!C:C),0)</f>
        <v>0</v>
      </c>
      <c r="Z847" s="131"/>
      <c r="AA847" s="134" t="s">
        <v>1177</v>
      </c>
      <c r="AB847" s="118">
        <f t="shared" ref="AB847:AN847" si="167">AB840+AB846</f>
        <v>158</v>
      </c>
      <c r="AC847" s="118">
        <f t="shared" si="167"/>
        <v>167</v>
      </c>
      <c r="AD847" s="118">
        <f t="shared" si="167"/>
        <v>160</v>
      </c>
      <c r="AE847" s="118">
        <f t="shared" si="167"/>
        <v>165</v>
      </c>
      <c r="AF847" s="118">
        <f t="shared" si="167"/>
        <v>169</v>
      </c>
      <c r="AG847" s="118">
        <f t="shared" si="167"/>
        <v>167</v>
      </c>
      <c r="AH847" s="118">
        <f t="shared" si="167"/>
        <v>165</v>
      </c>
      <c r="AI847" s="118">
        <f t="shared" si="167"/>
        <v>164</v>
      </c>
      <c r="AJ847" s="118">
        <f t="shared" si="167"/>
        <v>164</v>
      </c>
      <c r="AK847" s="118">
        <f t="shared" si="167"/>
        <v>162</v>
      </c>
      <c r="AL847" s="118">
        <f t="shared" si="167"/>
        <v>173</v>
      </c>
      <c r="AM847" s="118">
        <f t="shared" si="167"/>
        <v>120</v>
      </c>
      <c r="AN847" s="118">
        <f t="shared" si="167"/>
        <v>127</v>
      </c>
      <c r="AQ847" t="str">
        <f>AQ838</f>
        <v/>
      </c>
    </row>
    <row r="848" spans="1:43" ht="14.25" customHeight="1" x14ac:dyDescent="0.25">
      <c r="A848" s="107" t="str">
        <f>'Run Rate'!A88</f>
        <v>POL09829</v>
      </c>
      <c r="B848" s="135" t="str">
        <f>'Run Rate'!B88</f>
        <v>Polleo 1st Whey 454g Strawberry</v>
      </c>
      <c r="C848" s="135" t="str">
        <f>'Run Rate'!C88</f>
        <v>PROTEINI</v>
      </c>
      <c r="D848" s="135" t="str">
        <f>'Run Rate'!D88</f>
        <v>01 GOLD</v>
      </c>
      <c r="E848" s="122"/>
      <c r="F848" s="122"/>
      <c r="G848" s="122"/>
      <c r="H848" s="122"/>
      <c r="I848" s="122"/>
      <c r="J848" s="122"/>
      <c r="K848" s="122"/>
      <c r="L848" s="122"/>
      <c r="M848" s="122"/>
      <c r="N848" s="122"/>
      <c r="O848" s="122"/>
      <c r="P848" s="122"/>
      <c r="Q848" s="122"/>
      <c r="R848" s="122"/>
      <c r="S848" s="122"/>
      <c r="T848" s="122"/>
      <c r="U848" s="122"/>
      <c r="V848" s="122"/>
      <c r="W848" s="122"/>
      <c r="X848" s="122"/>
      <c r="Y848" s="122"/>
      <c r="Z848" s="122"/>
      <c r="AA848" s="122"/>
      <c r="AB848" s="122"/>
      <c r="AC848" s="122"/>
      <c r="AD848" s="122"/>
      <c r="AE848" s="122"/>
      <c r="AF848" s="122"/>
      <c r="AG848" s="122"/>
      <c r="AH848" s="122"/>
      <c r="AI848" s="122"/>
      <c r="AJ848" s="122"/>
      <c r="AK848" s="122"/>
      <c r="AL848" s="122"/>
      <c r="AM848" s="122"/>
      <c r="AN848" s="122"/>
      <c r="AQ848" t="str">
        <f>IF(AND(OR($B$1="ALL",$B$1=C848),OR($E$1="ALL",$E$1=D848),OR($B$2="ALL",$B$2=A848),OR($E$2="ALL",IFERROR(SEARCH($E$2,B848),0)&gt;0)),"MATCH","")</f>
        <v/>
      </c>
    </row>
    <row r="849" spans="1:43" ht="14.25" customHeight="1" x14ac:dyDescent="0.25">
      <c r="A849" s="108" t="s">
        <v>1137</v>
      </c>
      <c r="B849" s="136" t="s">
        <v>1138</v>
      </c>
      <c r="C849" s="136" t="s">
        <v>1139</v>
      </c>
      <c r="D849" s="136" t="s">
        <v>1140</v>
      </c>
      <c r="E849" s="136" t="s">
        <v>1141</v>
      </c>
      <c r="F849" s="136" t="s">
        <v>1142</v>
      </c>
      <c r="G849" s="136" t="s">
        <v>1143</v>
      </c>
      <c r="H849" s="136" t="s">
        <v>1144</v>
      </c>
      <c r="I849" s="136" t="s">
        <v>1145</v>
      </c>
      <c r="J849" s="136" t="s">
        <v>1146</v>
      </c>
      <c r="K849" s="136" t="s">
        <v>1147</v>
      </c>
      <c r="L849" s="136" t="s">
        <v>1148</v>
      </c>
      <c r="M849" s="136" t="s">
        <v>1149</v>
      </c>
      <c r="N849" s="136" t="s">
        <v>1150</v>
      </c>
      <c r="O849" s="136" t="s">
        <v>1151</v>
      </c>
      <c r="P849" s="136" t="s">
        <v>1152</v>
      </c>
      <c r="Q849" s="136" t="s">
        <v>1153</v>
      </c>
      <c r="R849" s="136" t="s">
        <v>1154</v>
      </c>
      <c r="S849" s="136" t="s">
        <v>1155</v>
      </c>
      <c r="T849" s="136" t="s">
        <v>1156</v>
      </c>
      <c r="U849" s="136" t="s">
        <v>1157</v>
      </c>
      <c r="V849" s="136" t="s">
        <v>1158</v>
      </c>
      <c r="W849" s="136" t="s">
        <v>1159</v>
      </c>
      <c r="X849" s="136" t="s">
        <v>1160</v>
      </c>
      <c r="Y849" s="136" t="s">
        <v>1161</v>
      </c>
      <c r="Z849" s="136" t="s">
        <v>1162</v>
      </c>
      <c r="AA849" s="136" t="s">
        <v>1163</v>
      </c>
      <c r="AB849" s="137" t="s">
        <v>156</v>
      </c>
      <c r="AC849" s="137" t="s">
        <v>157</v>
      </c>
      <c r="AD849" s="137" t="s">
        <v>158</v>
      </c>
      <c r="AE849" s="137" t="s">
        <v>139</v>
      </c>
      <c r="AF849" s="138" t="s">
        <v>140</v>
      </c>
      <c r="AG849" s="138" t="s">
        <v>141</v>
      </c>
      <c r="AH849" s="138" t="s">
        <v>142</v>
      </c>
      <c r="AI849" s="138" t="s">
        <v>143</v>
      </c>
      <c r="AJ849" s="139" t="s">
        <v>144</v>
      </c>
      <c r="AK849" s="139" t="s">
        <v>145</v>
      </c>
      <c r="AL849" s="139" t="s">
        <v>146</v>
      </c>
      <c r="AM849" s="140" t="s">
        <v>147</v>
      </c>
      <c r="AN849" s="140" t="s">
        <v>148</v>
      </c>
      <c r="AQ849" t="str">
        <f>AQ848</f>
        <v/>
      </c>
    </row>
    <row r="850" spans="1:43" ht="14.25" customHeight="1" x14ac:dyDescent="0.25">
      <c r="A850" s="99" t="s">
        <v>1164</v>
      </c>
      <c r="B850" s="112">
        <f>'Run Rate'!E88</f>
        <v>194</v>
      </c>
      <c r="C850" s="112">
        <f>'Run Rate'!F88</f>
        <v>199</v>
      </c>
      <c r="D850" s="112">
        <f>'Run Rate'!G88</f>
        <v>207</v>
      </c>
      <c r="E850" s="112">
        <f>'Run Rate'!H88</f>
        <v>162</v>
      </c>
      <c r="F850" s="112">
        <f>'Run Rate'!I88</f>
        <v>70</v>
      </c>
      <c r="G850" s="112">
        <f>'Run Rate'!J88</f>
        <v>50</v>
      </c>
      <c r="H850" s="112">
        <f>'Run Rate'!K88</f>
        <v>104</v>
      </c>
      <c r="I850" s="112">
        <f>'Run Rate'!L88</f>
        <v>74</v>
      </c>
      <c r="J850" s="112">
        <f>'Run Rate'!M88</f>
        <v>105</v>
      </c>
      <c r="K850" s="112">
        <f>'Run Rate'!N88</f>
        <v>54</v>
      </c>
      <c r="L850" s="112">
        <f>'Run Rate'!O88</f>
        <v>32</v>
      </c>
      <c r="M850" s="112">
        <f>'Run Rate'!P88</f>
        <v>34</v>
      </c>
      <c r="N850" s="112">
        <f>'Run Rate'!Q88</f>
        <v>32</v>
      </c>
      <c r="O850" s="112">
        <f>'Run Rate'!R88</f>
        <v>19</v>
      </c>
      <c r="P850" s="112">
        <f>'Run Rate'!S88</f>
        <v>10</v>
      </c>
      <c r="Q850" s="112">
        <f>'Run Rate'!T88</f>
        <v>92</v>
      </c>
      <c r="R850" s="112">
        <f>'Run Rate'!U88</f>
        <v>74</v>
      </c>
      <c r="S850" s="112">
        <f>'Run Rate'!V88</f>
        <v>57</v>
      </c>
      <c r="T850" s="112">
        <f>'Run Rate'!W88</f>
        <v>79</v>
      </c>
      <c r="U850" s="112">
        <f>'Run Rate'!X88</f>
        <v>219</v>
      </c>
      <c r="V850" s="112">
        <f>'Run Rate'!Y88</f>
        <v>271</v>
      </c>
      <c r="W850" s="112">
        <f>'Run Rate'!Z88</f>
        <v>217</v>
      </c>
      <c r="X850" s="112">
        <f>'Run Rate'!AA88</f>
        <v>258</v>
      </c>
      <c r="Y850" s="112">
        <f>'Run Rate'!AB88</f>
        <v>81</v>
      </c>
      <c r="Z850" s="112">
        <f>'Run Rate'!AC88</f>
        <v>128</v>
      </c>
      <c r="AA850" s="112">
        <f>'Run Rate'!AD88</f>
        <v>114</v>
      </c>
      <c r="AB850" s="113">
        <v>108</v>
      </c>
      <c r="AC850" s="112">
        <v>108</v>
      </c>
      <c r="AD850" s="112">
        <v>108</v>
      </c>
      <c r="AE850" s="112">
        <v>108</v>
      </c>
      <c r="AF850" s="112">
        <v>108</v>
      </c>
      <c r="AG850" s="112">
        <v>108</v>
      </c>
      <c r="AH850" s="112">
        <v>108</v>
      </c>
      <c r="AI850" s="112">
        <v>108</v>
      </c>
      <c r="AJ850" s="112">
        <v>108</v>
      </c>
      <c r="AK850" s="112">
        <v>97</v>
      </c>
      <c r="AL850" s="112">
        <v>97</v>
      </c>
      <c r="AM850" s="112">
        <v>97</v>
      </c>
      <c r="AN850" s="112">
        <v>97</v>
      </c>
      <c r="AQ850" t="str">
        <f>AQ848</f>
        <v/>
      </c>
    </row>
    <row r="851" spans="1:43" ht="14.25" customHeight="1" x14ac:dyDescent="0.25">
      <c r="A851" s="99" t="s">
        <v>1165</v>
      </c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5"/>
      <c r="X851" s="115"/>
      <c r="Y851" s="115"/>
      <c r="Z851" s="115"/>
      <c r="AA851" s="112" t="s">
        <v>1166</v>
      </c>
      <c r="AB851" s="113"/>
      <c r="AC851" s="112"/>
      <c r="AD851" s="112"/>
      <c r="AE851" s="112"/>
      <c r="AF851" s="112"/>
      <c r="AG851" s="112"/>
      <c r="AH851" s="112"/>
      <c r="AI851" s="112"/>
      <c r="AJ851" s="112"/>
      <c r="AK851" s="112"/>
      <c r="AL851" s="112"/>
      <c r="AM851" s="112"/>
      <c r="AN851" s="112"/>
      <c r="AQ851" t="str">
        <f>AQ848</f>
        <v/>
      </c>
    </row>
    <row r="852" spans="1:43" ht="14.25" customHeight="1" x14ac:dyDescent="0.25">
      <c r="A852" s="99" t="s">
        <v>1167</v>
      </c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5"/>
      <c r="X852" s="116"/>
      <c r="Y852" s="117"/>
      <c r="Z852" s="115"/>
      <c r="AA852" s="112" t="s">
        <v>1168</v>
      </c>
      <c r="AB852" s="113">
        <f>'Demand Input VP'!B429</f>
        <v>0</v>
      </c>
      <c r="AC852" s="112">
        <f>'Demand Input VP'!C429</f>
        <v>0</v>
      </c>
      <c r="AD852" s="112">
        <f>'Demand Input VP'!D429</f>
        <v>0</v>
      </c>
      <c r="AE852" s="112">
        <f>'Demand Input VP'!E429</f>
        <v>0</v>
      </c>
      <c r="AF852" s="112">
        <f>'Demand Input VP'!F429</f>
        <v>0</v>
      </c>
      <c r="AG852" s="112">
        <f>'Demand Input VP'!G429</f>
        <v>0</v>
      </c>
      <c r="AH852" s="112">
        <f>'Demand Input VP'!H429</f>
        <v>0</v>
      </c>
      <c r="AI852" s="112">
        <f>'Demand Input VP'!I429</f>
        <v>0</v>
      </c>
      <c r="AJ852" s="112">
        <f>'Demand Input VP'!J429</f>
        <v>0</v>
      </c>
      <c r="AK852" s="112">
        <f>'Demand Input VP'!K429</f>
        <v>0</v>
      </c>
      <c r="AL852" s="112">
        <f>'Demand Input VP'!L429</f>
        <v>0</v>
      </c>
      <c r="AM852" s="112">
        <f>'Demand Input VP'!M429</f>
        <v>0</v>
      </c>
      <c r="AN852" s="112">
        <f>'Demand Input VP'!N429</f>
        <v>0</v>
      </c>
      <c r="AQ852" t="str">
        <f>AQ848</f>
        <v/>
      </c>
    </row>
    <row r="853" spans="1:43" ht="14.25" customHeight="1" x14ac:dyDescent="0.25">
      <c r="A853" s="99" t="s">
        <v>1169</v>
      </c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5"/>
      <c r="X853" s="116"/>
      <c r="Y853" s="117"/>
      <c r="Z853" s="119"/>
      <c r="AA853" s="120" t="s">
        <v>1170</v>
      </c>
      <c r="AB853" s="121">
        <f>'Demand Input VP'!B428</f>
        <v>0</v>
      </c>
      <c r="AC853" s="120">
        <f>'Demand Input VP'!C428</f>
        <v>0</v>
      </c>
      <c r="AD853" s="120">
        <f>'Demand Input VP'!D428</f>
        <v>0</v>
      </c>
      <c r="AE853" s="120">
        <f>'Demand Input VP'!E428</f>
        <v>0</v>
      </c>
      <c r="AF853" s="120">
        <f>'Demand Input VP'!F428</f>
        <v>0</v>
      </c>
      <c r="AG853" s="120">
        <f>'Demand Input VP'!G428</f>
        <v>0</v>
      </c>
      <c r="AH853" s="120">
        <f>'Demand Input VP'!H428</f>
        <v>0</v>
      </c>
      <c r="AI853" s="120">
        <f>'Demand Input VP'!I428</f>
        <v>0</v>
      </c>
      <c r="AJ853" s="120">
        <f>'Demand Input VP'!J428</f>
        <v>0</v>
      </c>
      <c r="AK853" s="120">
        <f>'Demand Input VP'!K428</f>
        <v>0</v>
      </c>
      <c r="AL853" s="120">
        <f>'Demand Input VP'!L428</f>
        <v>0</v>
      </c>
      <c r="AM853" s="120">
        <f>'Demand Input VP'!M428</f>
        <v>0</v>
      </c>
      <c r="AN853" s="120">
        <f>'Demand Input VP'!N428</f>
        <v>0</v>
      </c>
      <c r="AQ853" t="str">
        <f>AQ848</f>
        <v/>
      </c>
    </row>
    <row r="854" spans="1:43" ht="14.25" customHeight="1" x14ac:dyDescent="0.25">
      <c r="A854" s="1"/>
      <c r="B854" s="122"/>
      <c r="C854" s="122"/>
      <c r="D854" s="122"/>
      <c r="E854" s="122"/>
      <c r="F854" s="122"/>
      <c r="G854" s="122"/>
      <c r="H854" s="122"/>
      <c r="I854" s="122"/>
      <c r="J854" s="122"/>
      <c r="K854" s="122"/>
      <c r="L854" s="122"/>
      <c r="M854" s="122"/>
      <c r="N854" s="122"/>
      <c r="O854" s="122"/>
      <c r="P854" s="122"/>
      <c r="Q854" s="122"/>
      <c r="R854" s="122"/>
      <c r="S854" s="122"/>
      <c r="T854" s="122"/>
      <c r="U854" s="122"/>
      <c r="V854" s="122"/>
      <c r="W854" s="123"/>
      <c r="X854" s="116"/>
      <c r="Y854" s="117"/>
      <c r="Z854" s="123"/>
      <c r="AA854" s="112" t="s">
        <v>1171</v>
      </c>
      <c r="AB854" s="113">
        <f>'Demand Input MP'!B429</f>
        <v>0</v>
      </c>
      <c r="AC854" s="112">
        <f>'Demand Input MP'!C429</f>
        <v>0</v>
      </c>
      <c r="AD854" s="112">
        <f>'Demand Input MP'!D429</f>
        <v>0</v>
      </c>
      <c r="AE854" s="112">
        <f>'Demand Input MP'!E429</f>
        <v>0</v>
      </c>
      <c r="AF854" s="112">
        <f>'Demand Input MP'!F429</f>
        <v>0</v>
      </c>
      <c r="AG854" s="112">
        <f>'Demand Input MP'!G429</f>
        <v>0</v>
      </c>
      <c r="AH854" s="112">
        <f>'Demand Input MP'!H429</f>
        <v>0</v>
      </c>
      <c r="AI854" s="112">
        <f>'Demand Input MP'!I429</f>
        <v>0</v>
      </c>
      <c r="AJ854" s="112">
        <f>'Demand Input MP'!J429</f>
        <v>0</v>
      </c>
      <c r="AK854" s="112">
        <f>'Demand Input MP'!K429</f>
        <v>148</v>
      </c>
      <c r="AL854" s="112">
        <f>'Demand Input MP'!L429</f>
        <v>148</v>
      </c>
      <c r="AM854" s="112">
        <f>'Demand Input MP'!M429</f>
        <v>148</v>
      </c>
      <c r="AN854" s="112">
        <f>'Demand Input MP'!N429</f>
        <v>148</v>
      </c>
      <c r="AQ854" t="str">
        <f>AQ848</f>
        <v/>
      </c>
    </row>
    <row r="855" spans="1:43" ht="14.25" customHeight="1" x14ac:dyDescent="0.25">
      <c r="A855" s="1"/>
      <c r="B855" s="122"/>
      <c r="C855" s="122"/>
      <c r="D855" s="122"/>
      <c r="E855" s="122"/>
      <c r="F855" s="122"/>
      <c r="G855" s="122"/>
      <c r="H855" s="122"/>
      <c r="I855" s="122"/>
      <c r="J855" s="122"/>
      <c r="K855" s="122"/>
      <c r="L855" s="122"/>
      <c r="M855" s="122"/>
      <c r="N855" s="122"/>
      <c r="O855" s="122"/>
      <c r="P855" s="122"/>
      <c r="Q855" s="122"/>
      <c r="R855" s="122"/>
      <c r="S855" s="122"/>
      <c r="T855" s="122"/>
      <c r="U855" s="122"/>
      <c r="V855" s="124" t="s">
        <v>91</v>
      </c>
      <c r="W855" s="125">
        <f>IFERROR(IF(SUM('Run Rate History'!E88:AD88)&gt;0,(SUMPRODUCT((B850:AA850&gt;=PERCENTILE(B850:AA850,0.1))*(B850:AA850&lt;=PERCENTILE(B850:AA850,0.9))*B850:AA850)+SUMPRODUCT(('Run Rate History'!E88:AD88&gt;=PERCENTILE(B850:AA850,0.1))*('Run Rate History'!E88:AD88&lt;=PERCENTILE(B850:AA850,0.9))*'Run Rate History'!E88:AD88))/(SUMPRODUCT((B850:AA850&gt;=PERCENTILE(B850:AA850,0.1))*(B850:AA850&lt;=PERCENTILE(B850:AA850,0.9))*1)+SUMPRODUCT(('Run Rate History'!E88:AD88&gt;=PERCENTILE(B850:AA850,0.1))*('Run Rate History'!E88:AD88&lt;=PERCENTILE(B850:AA850,0.9))*1)),TRIMMEAN(B850:AA850,0.15)),0)</f>
        <v>92.466666666666669</v>
      </c>
      <c r="X855" s="126" t="s">
        <v>1172</v>
      </c>
      <c r="Y855" s="127">
        <f>SUM(B850:AA850)/26</f>
        <v>112.92307692307692</v>
      </c>
      <c r="Z855" s="128"/>
      <c r="AA855" s="112" t="s">
        <v>1173</v>
      </c>
      <c r="AB855" s="113">
        <f>'Demand Input MP'!B428</f>
        <v>0</v>
      </c>
      <c r="AC855" s="112">
        <f>'Demand Input MP'!C428</f>
        <v>0</v>
      </c>
      <c r="AD855" s="112">
        <f>'Demand Input MP'!D428</f>
        <v>0</v>
      </c>
      <c r="AE855" s="112">
        <f>'Demand Input MP'!E428</f>
        <v>0</v>
      </c>
      <c r="AF855" s="112">
        <f>'Demand Input MP'!F428</f>
        <v>0</v>
      </c>
      <c r="AG855" s="112">
        <f>'Demand Input MP'!G428</f>
        <v>0</v>
      </c>
      <c r="AH855" s="112">
        <f>'Demand Input MP'!H428</f>
        <v>0</v>
      </c>
      <c r="AI855" s="112">
        <f>'Demand Input MP'!I428</f>
        <v>0</v>
      </c>
      <c r="AJ855" s="112">
        <f>'Demand Input MP'!J428</f>
        <v>0</v>
      </c>
      <c r="AK855" s="112">
        <f>'Demand Input MP'!K428</f>
        <v>0</v>
      </c>
      <c r="AL855" s="112">
        <f>'Demand Input MP'!L428</f>
        <v>0</v>
      </c>
      <c r="AM855" s="112">
        <f>'Demand Input MP'!M428</f>
        <v>0</v>
      </c>
      <c r="AN855" s="112">
        <f>'Demand Input MP'!N428</f>
        <v>0</v>
      </c>
      <c r="AQ855" t="str">
        <f>AQ848</f>
        <v/>
      </c>
    </row>
    <row r="856" spans="1:43" ht="14.25" customHeight="1" x14ac:dyDescent="0.25">
      <c r="A856" s="1"/>
      <c r="B856" s="122"/>
      <c r="C856" s="122"/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  <c r="Q856" s="122"/>
      <c r="R856" s="122"/>
      <c r="S856" s="122"/>
      <c r="T856" s="122"/>
      <c r="U856" s="122"/>
      <c r="V856" s="124" t="s">
        <v>94</v>
      </c>
      <c r="W856" s="125">
        <f>IFERROR((1*MIN(MAX(X850,0.5*IF(SUM('Run Rate History'!E88:AD88)&gt;0,(MEDIAN(IF(B850:AA850&gt;0,B850:AA850))+MEDIAN(IF('Run Rate History'!E88:AD88&gt;0,'Run Rate History'!E88:AD88)))/2,MEDIAN(IF(B850:AA850&gt;0,B850:AA850)))),2*IF(SUM('Run Rate History'!E88:AD88)&gt;0,(MEDIAN(IF(B850:AA850&gt;0,B850:AA850))+MEDIAN(IF('Run Rate History'!E88:AD88&gt;0,'Run Rate History'!E88:AD88)))/2,MEDIAN(IF(B850:AA850&gt;0,B850:AA850))))+2*MIN(MAX(Y850,0.5*IF(SUM('Run Rate History'!E88:AD88)&gt;0,(MEDIAN(IF(B850:AA850&gt;0,B850:AA850))+MEDIAN(IF('Run Rate History'!E88:AD88&gt;0,'Run Rate History'!E88:AD88)))/2,MEDIAN(IF(B850:AA850&gt;0,B850:AA850)))),2*IF(SUM('Run Rate History'!E88:AD88)&gt;0,(MEDIAN(IF(B850:AA850&gt;0,B850:AA850))+MEDIAN(IF('Run Rate History'!E88:AD88&gt;0,'Run Rate History'!E88:AD88)))/2,MEDIAN(IF(B850:AA850&gt;0,B850:AA850))))+3*MIN(MAX(Z850,0.5*IF(SUM('Run Rate History'!E88:AD88)&gt;0,(MEDIAN(IF(B850:AA850&gt;0,B850:AA850))+MEDIAN(IF('Run Rate History'!E88:AD88&gt;0,'Run Rate History'!E88:AD88)))/2,MEDIAN(IF(B850:AA850&gt;0,B850:AA850)))),2*IF(SUM('Run Rate History'!E88:AD88)&gt;0,(MEDIAN(IF(B850:AA850&gt;0,B850:AA850))+MEDIAN(IF('Run Rate History'!E88:AD88&gt;0,'Run Rate History'!E88:AD88)))/2,MEDIAN(IF(B850:AA850&gt;0,B850:AA850))))+4*MIN(MAX(AA850,0.5*IF(SUM('Run Rate History'!E88:AD88)&gt;0,(MEDIAN(IF(B850:AA850&gt;0,B850:AA850))+MEDIAN(IF('Run Rate History'!E88:AD88&gt;0,'Run Rate History'!E88:AD88)))/2,MEDIAN(IF(B850:AA850&gt;0,B850:AA850)))),2*IF(SUM('Run Rate History'!E88:AD88)&gt;0,(MEDIAN(IF(B850:AA850&gt;0,B850:AA850))+MEDIAN(IF('Run Rate History'!E88:AD88&gt;0,'Run Rate History'!E88:AD88)))/2,MEDIAN(IF(B850:AA850&gt;0,B850:AA850)))))/10,0)</f>
        <v>115.9</v>
      </c>
      <c r="X856" s="129" t="s">
        <v>1174</v>
      </c>
      <c r="Y856" s="130">
        <f>IFERROR(VLOOKUP(A848,'Stanje zaliha'!A:E,5,FALSE()),0)</f>
        <v>346</v>
      </c>
      <c r="Z856" s="131"/>
      <c r="AA856" s="113" t="s">
        <v>1175</v>
      </c>
      <c r="AB856" s="118">
        <f t="shared" ref="AB856:AN856" si="168">SUM(AB852:AB855)</f>
        <v>0</v>
      </c>
      <c r="AC856" s="118">
        <f t="shared" si="168"/>
        <v>0</v>
      </c>
      <c r="AD856" s="118">
        <f t="shared" si="168"/>
        <v>0</v>
      </c>
      <c r="AE856" s="118">
        <f t="shared" si="168"/>
        <v>0</v>
      </c>
      <c r="AF856" s="118">
        <f t="shared" si="168"/>
        <v>0</v>
      </c>
      <c r="AG856" s="118">
        <f t="shared" si="168"/>
        <v>0</v>
      </c>
      <c r="AH856" s="118">
        <f t="shared" si="168"/>
        <v>0</v>
      </c>
      <c r="AI856" s="118">
        <f t="shared" si="168"/>
        <v>0</v>
      </c>
      <c r="AJ856" s="118">
        <f t="shared" si="168"/>
        <v>0</v>
      </c>
      <c r="AK856" s="118">
        <f t="shared" si="168"/>
        <v>148</v>
      </c>
      <c r="AL856" s="118">
        <f t="shared" si="168"/>
        <v>148</v>
      </c>
      <c r="AM856" s="118">
        <f t="shared" si="168"/>
        <v>148</v>
      </c>
      <c r="AN856" s="118">
        <f t="shared" si="168"/>
        <v>148</v>
      </c>
      <c r="AQ856" t="str">
        <f>AQ848</f>
        <v/>
      </c>
    </row>
    <row r="857" spans="1:43" ht="14.25" customHeight="1" x14ac:dyDescent="0.25">
      <c r="A857" s="1"/>
      <c r="B857" s="122"/>
      <c r="C857" s="122"/>
      <c r="D857" s="122"/>
      <c r="E857" s="122"/>
      <c r="F857" s="122"/>
      <c r="G857" s="122"/>
      <c r="H857" s="122"/>
      <c r="I857" s="122"/>
      <c r="J857" s="122"/>
      <c r="K857" s="122"/>
      <c r="L857" s="122"/>
      <c r="M857" s="122"/>
      <c r="N857" s="122"/>
      <c r="O857" s="122"/>
      <c r="P857" s="122"/>
      <c r="Q857" s="122"/>
      <c r="R857" s="122"/>
      <c r="S857" s="122"/>
      <c r="T857" s="122"/>
      <c r="U857" s="122"/>
      <c r="V857" s="124" t="s">
        <v>95</v>
      </c>
      <c r="W857" s="125">
        <f>IFERROR(0.6*W856+0.4*W855,0)</f>
        <v>106.52666666666667</v>
      </c>
      <c r="X857" s="132" t="s">
        <v>1176</v>
      </c>
      <c r="Y857" s="133">
        <f>IFERROR(SUMIF('Popis poslanih narudžbi'!A:A,A848,'Popis poslanih narudžbi'!C:C),0)</f>
        <v>0</v>
      </c>
      <c r="Z857" s="131"/>
      <c r="AA857" s="134" t="s">
        <v>1177</v>
      </c>
      <c r="AB857" s="118">
        <f t="shared" ref="AB857:AN857" si="169">AB850+AB856</f>
        <v>108</v>
      </c>
      <c r="AC857" s="118">
        <f t="shared" si="169"/>
        <v>108</v>
      </c>
      <c r="AD857" s="118">
        <f t="shared" si="169"/>
        <v>108</v>
      </c>
      <c r="AE857" s="118">
        <f t="shared" si="169"/>
        <v>108</v>
      </c>
      <c r="AF857" s="118">
        <f t="shared" si="169"/>
        <v>108</v>
      </c>
      <c r="AG857" s="118">
        <f t="shared" si="169"/>
        <v>108</v>
      </c>
      <c r="AH857" s="118">
        <f t="shared" si="169"/>
        <v>108</v>
      </c>
      <c r="AI857" s="118">
        <f t="shared" si="169"/>
        <v>108</v>
      </c>
      <c r="AJ857" s="118">
        <f t="shared" si="169"/>
        <v>108</v>
      </c>
      <c r="AK857" s="118">
        <f t="shared" si="169"/>
        <v>245</v>
      </c>
      <c r="AL857" s="118">
        <f t="shared" si="169"/>
        <v>245</v>
      </c>
      <c r="AM857" s="118">
        <f t="shared" si="169"/>
        <v>245</v>
      </c>
      <c r="AN857" s="118">
        <f t="shared" si="169"/>
        <v>245</v>
      </c>
      <c r="AQ857" t="str">
        <f>AQ848</f>
        <v/>
      </c>
    </row>
    <row r="858" spans="1:43" ht="14.25" customHeight="1" x14ac:dyDescent="0.25">
      <c r="A858" s="107" t="str">
        <f>'Run Rate'!A89</f>
        <v>POL12851</v>
      </c>
      <c r="B858" s="135" t="str">
        <f>'Run Rate'!B89</f>
        <v>Polleo Premium HydroX Whey 1,8kg Vanilla Gourmet</v>
      </c>
      <c r="C858" s="135" t="str">
        <f>'Run Rate'!C89</f>
        <v>PROTEINI</v>
      </c>
      <c r="D858" s="135" t="str">
        <f>'Run Rate'!D89</f>
        <v>01 GOLD</v>
      </c>
      <c r="E858" s="122"/>
      <c r="F858" s="122"/>
      <c r="G858" s="122"/>
      <c r="H858" s="122"/>
      <c r="I858" s="122"/>
      <c r="J858" s="122"/>
      <c r="K858" s="122"/>
      <c r="L858" s="122"/>
      <c r="M858" s="122"/>
      <c r="N858" s="122"/>
      <c r="O858" s="122"/>
      <c r="P858" s="122"/>
      <c r="Q858" s="122"/>
      <c r="R858" s="122"/>
      <c r="S858" s="122"/>
      <c r="T858" s="122"/>
      <c r="U858" s="122"/>
      <c r="V858" s="122"/>
      <c r="W858" s="122"/>
      <c r="X858" s="122"/>
      <c r="Y858" s="122"/>
      <c r="Z858" s="122"/>
      <c r="AA858" s="122"/>
      <c r="AB858" s="122"/>
      <c r="AC858" s="122"/>
      <c r="AD858" s="122"/>
      <c r="AE858" s="122"/>
      <c r="AF858" s="122"/>
      <c r="AG858" s="122"/>
      <c r="AH858" s="122"/>
      <c r="AI858" s="122"/>
      <c r="AJ858" s="122"/>
      <c r="AK858" s="122"/>
      <c r="AL858" s="122"/>
      <c r="AM858" s="122"/>
      <c r="AN858" s="122"/>
      <c r="AQ858" t="str">
        <f>IF(AND(OR($B$1="ALL",$B$1=C858),OR($E$1="ALL",$E$1=D858),OR($B$2="ALL",$B$2=A858),OR($E$2="ALL",IFERROR(SEARCH($E$2,B858),0)&gt;0)),"MATCH","")</f>
        <v/>
      </c>
    </row>
    <row r="859" spans="1:43" ht="14.25" customHeight="1" x14ac:dyDescent="0.25">
      <c r="A859" s="108" t="s">
        <v>1137</v>
      </c>
      <c r="B859" s="136" t="s">
        <v>1138</v>
      </c>
      <c r="C859" s="136" t="s">
        <v>1139</v>
      </c>
      <c r="D859" s="136" t="s">
        <v>1140</v>
      </c>
      <c r="E859" s="136" t="s">
        <v>1141</v>
      </c>
      <c r="F859" s="136" t="s">
        <v>1142</v>
      </c>
      <c r="G859" s="136" t="s">
        <v>1143</v>
      </c>
      <c r="H859" s="136" t="s">
        <v>1144</v>
      </c>
      <c r="I859" s="136" t="s">
        <v>1145</v>
      </c>
      <c r="J859" s="136" t="s">
        <v>1146</v>
      </c>
      <c r="K859" s="136" t="s">
        <v>1147</v>
      </c>
      <c r="L859" s="136" t="s">
        <v>1148</v>
      </c>
      <c r="M859" s="136" t="s">
        <v>1149</v>
      </c>
      <c r="N859" s="136" t="s">
        <v>1150</v>
      </c>
      <c r="O859" s="136" t="s">
        <v>1151</v>
      </c>
      <c r="P859" s="136" t="s">
        <v>1152</v>
      </c>
      <c r="Q859" s="136" t="s">
        <v>1153</v>
      </c>
      <c r="R859" s="136" t="s">
        <v>1154</v>
      </c>
      <c r="S859" s="136" t="s">
        <v>1155</v>
      </c>
      <c r="T859" s="136" t="s">
        <v>1156</v>
      </c>
      <c r="U859" s="136" t="s">
        <v>1157</v>
      </c>
      <c r="V859" s="136" t="s">
        <v>1158</v>
      </c>
      <c r="W859" s="136" t="s">
        <v>1159</v>
      </c>
      <c r="X859" s="136" t="s">
        <v>1160</v>
      </c>
      <c r="Y859" s="136" t="s">
        <v>1161</v>
      </c>
      <c r="Z859" s="136" t="s">
        <v>1162</v>
      </c>
      <c r="AA859" s="136" t="s">
        <v>1163</v>
      </c>
      <c r="AB859" s="137" t="s">
        <v>156</v>
      </c>
      <c r="AC859" s="137" t="s">
        <v>157</v>
      </c>
      <c r="AD859" s="137" t="s">
        <v>158</v>
      </c>
      <c r="AE859" s="137" t="s">
        <v>139</v>
      </c>
      <c r="AF859" s="138" t="s">
        <v>140</v>
      </c>
      <c r="AG859" s="138" t="s">
        <v>141</v>
      </c>
      <c r="AH859" s="138" t="s">
        <v>142</v>
      </c>
      <c r="AI859" s="138" t="s">
        <v>143</v>
      </c>
      <c r="AJ859" s="139" t="s">
        <v>144</v>
      </c>
      <c r="AK859" s="139" t="s">
        <v>145</v>
      </c>
      <c r="AL859" s="139" t="s">
        <v>146</v>
      </c>
      <c r="AM859" s="140" t="s">
        <v>147</v>
      </c>
      <c r="AN859" s="140" t="s">
        <v>148</v>
      </c>
      <c r="AQ859" t="str">
        <f>AQ858</f>
        <v/>
      </c>
    </row>
    <row r="860" spans="1:43" ht="14.25" customHeight="1" x14ac:dyDescent="0.25">
      <c r="A860" s="99" t="s">
        <v>1164</v>
      </c>
      <c r="B860" s="112">
        <f>'Run Rate'!E89</f>
        <v>4</v>
      </c>
      <c r="C860" s="112">
        <f>'Run Rate'!F89</f>
        <v>24</v>
      </c>
      <c r="D860" s="112">
        <f>'Run Rate'!G89</f>
        <v>22</v>
      </c>
      <c r="E860" s="112">
        <f>'Run Rate'!H89</f>
        <v>27</v>
      </c>
      <c r="F860" s="112">
        <f>'Run Rate'!I89</f>
        <v>7</v>
      </c>
      <c r="G860" s="112">
        <f>'Run Rate'!J89</f>
        <v>17</v>
      </c>
      <c r="H860" s="112">
        <f>'Run Rate'!K89</f>
        <v>11</v>
      </c>
      <c r="I860" s="112">
        <f>'Run Rate'!L89</f>
        <v>9</v>
      </c>
      <c r="J860" s="112">
        <f>'Run Rate'!M89</f>
        <v>66</v>
      </c>
      <c r="K860" s="112">
        <f>'Run Rate'!N89</f>
        <v>58</v>
      </c>
      <c r="L860" s="112">
        <f>'Run Rate'!O89</f>
        <v>57</v>
      </c>
      <c r="M860" s="112">
        <f>'Run Rate'!P89</f>
        <v>39</v>
      </c>
      <c r="N860" s="112">
        <f>'Run Rate'!Q89</f>
        <v>30</v>
      </c>
      <c r="O860" s="112">
        <f>'Run Rate'!R89</f>
        <v>19</v>
      </c>
      <c r="P860" s="112">
        <f>'Run Rate'!S89</f>
        <v>6</v>
      </c>
      <c r="Q860" s="112">
        <f>'Run Rate'!T89</f>
        <v>20</v>
      </c>
      <c r="R860" s="112">
        <f>'Run Rate'!U89</f>
        <v>7</v>
      </c>
      <c r="S860" s="112">
        <f>'Run Rate'!V89</f>
        <v>18</v>
      </c>
      <c r="T860" s="112">
        <f>'Run Rate'!W89</f>
        <v>13</v>
      </c>
      <c r="U860" s="112">
        <f>'Run Rate'!X89</f>
        <v>66</v>
      </c>
      <c r="V860" s="112">
        <f>'Run Rate'!Y89</f>
        <v>52</v>
      </c>
      <c r="W860" s="112">
        <f>'Run Rate'!Z89</f>
        <v>37</v>
      </c>
      <c r="X860" s="112">
        <f>'Run Rate'!AA89</f>
        <v>39</v>
      </c>
      <c r="Y860" s="112">
        <f>'Run Rate'!AB89</f>
        <v>34</v>
      </c>
      <c r="Z860" s="112">
        <f>'Run Rate'!AC89</f>
        <v>48</v>
      </c>
      <c r="AA860" s="112">
        <f>'Run Rate'!AD89</f>
        <v>39</v>
      </c>
      <c r="AB860" s="113">
        <v>41</v>
      </c>
      <c r="AC860" s="112">
        <v>41</v>
      </c>
      <c r="AD860" s="112">
        <v>41</v>
      </c>
      <c r="AE860" s="112">
        <v>41</v>
      </c>
      <c r="AF860" s="112">
        <v>41</v>
      </c>
      <c r="AG860" s="112">
        <v>37</v>
      </c>
      <c r="AH860" s="112">
        <v>37</v>
      </c>
      <c r="AI860" s="112">
        <v>37</v>
      </c>
      <c r="AJ860" s="112">
        <v>37</v>
      </c>
      <c r="AK860" s="112">
        <v>41</v>
      </c>
      <c r="AL860" s="112">
        <v>41</v>
      </c>
      <c r="AM860" s="112">
        <v>41</v>
      </c>
      <c r="AN860" s="112">
        <v>41</v>
      </c>
      <c r="AQ860" t="str">
        <f>AQ858</f>
        <v/>
      </c>
    </row>
    <row r="861" spans="1:43" ht="14.25" customHeight="1" x14ac:dyDescent="0.25">
      <c r="A861" s="99" t="s">
        <v>1165</v>
      </c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5"/>
      <c r="X861" s="115"/>
      <c r="Y861" s="115"/>
      <c r="Z861" s="115"/>
      <c r="AA861" s="112" t="s">
        <v>1166</v>
      </c>
      <c r="AB861" s="113"/>
      <c r="AC861" s="112"/>
      <c r="AD861" s="112"/>
      <c r="AE861" s="112"/>
      <c r="AF861" s="112"/>
      <c r="AG861" s="112"/>
      <c r="AH861" s="112"/>
      <c r="AI861" s="112"/>
      <c r="AJ861" s="112"/>
      <c r="AK861" s="112"/>
      <c r="AL861" s="112"/>
      <c r="AM861" s="112"/>
      <c r="AN861" s="112"/>
      <c r="AQ861" t="str">
        <f>AQ858</f>
        <v/>
      </c>
    </row>
    <row r="862" spans="1:43" ht="14.25" customHeight="1" x14ac:dyDescent="0.25">
      <c r="A862" s="99" t="s">
        <v>1167</v>
      </c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5"/>
      <c r="X862" s="116"/>
      <c r="Y862" s="117"/>
      <c r="Z862" s="115"/>
      <c r="AA862" s="112" t="s">
        <v>1168</v>
      </c>
      <c r="AB862" s="113">
        <f>'Demand Input VP'!B434</f>
        <v>0</v>
      </c>
      <c r="AC862" s="112">
        <f>'Demand Input VP'!C434</f>
        <v>0</v>
      </c>
      <c r="AD862" s="112">
        <f>'Demand Input VP'!D434</f>
        <v>0</v>
      </c>
      <c r="AE862" s="112">
        <f>'Demand Input VP'!E434</f>
        <v>0</v>
      </c>
      <c r="AF862" s="112">
        <f>'Demand Input VP'!F434</f>
        <v>0</v>
      </c>
      <c r="AG862" s="112">
        <f>'Demand Input VP'!G434</f>
        <v>0</v>
      </c>
      <c r="AH862" s="112">
        <f>'Demand Input VP'!H434</f>
        <v>0</v>
      </c>
      <c r="AI862" s="112">
        <f>'Demand Input VP'!I434</f>
        <v>0</v>
      </c>
      <c r="AJ862" s="112">
        <f>'Demand Input VP'!J434</f>
        <v>0</v>
      </c>
      <c r="AK862" s="112">
        <f>'Demand Input VP'!K434</f>
        <v>0</v>
      </c>
      <c r="AL862" s="112">
        <f>'Demand Input VP'!L434</f>
        <v>0</v>
      </c>
      <c r="AM862" s="112">
        <f>'Demand Input VP'!M434</f>
        <v>0</v>
      </c>
      <c r="AN862" s="112">
        <f>'Demand Input VP'!N434</f>
        <v>0</v>
      </c>
      <c r="AQ862" t="str">
        <f>AQ858</f>
        <v/>
      </c>
    </row>
    <row r="863" spans="1:43" ht="14.25" customHeight="1" x14ac:dyDescent="0.25">
      <c r="A863" s="99" t="s">
        <v>1169</v>
      </c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5"/>
      <c r="X863" s="116"/>
      <c r="Y863" s="117"/>
      <c r="Z863" s="119"/>
      <c r="AA863" s="120" t="s">
        <v>1170</v>
      </c>
      <c r="AB863" s="121">
        <f>'Demand Input VP'!B433</f>
        <v>0</v>
      </c>
      <c r="AC863" s="120">
        <f>'Demand Input VP'!C433</f>
        <v>0</v>
      </c>
      <c r="AD863" s="120">
        <f>'Demand Input VP'!D433</f>
        <v>0</v>
      </c>
      <c r="AE863" s="120">
        <f>'Demand Input VP'!E433</f>
        <v>0</v>
      </c>
      <c r="AF863" s="120">
        <f>'Demand Input VP'!F433</f>
        <v>0</v>
      </c>
      <c r="AG863" s="120">
        <f>'Demand Input VP'!G433</f>
        <v>0</v>
      </c>
      <c r="AH863" s="120">
        <f>'Demand Input VP'!H433</f>
        <v>0</v>
      </c>
      <c r="AI863" s="120">
        <f>'Demand Input VP'!I433</f>
        <v>0</v>
      </c>
      <c r="AJ863" s="120">
        <f>'Demand Input VP'!J433</f>
        <v>0</v>
      </c>
      <c r="AK863" s="120">
        <f>'Demand Input VP'!K433</f>
        <v>0</v>
      </c>
      <c r="AL863" s="120">
        <f>'Demand Input VP'!L433</f>
        <v>0</v>
      </c>
      <c r="AM863" s="120">
        <f>'Demand Input VP'!M433</f>
        <v>0</v>
      </c>
      <c r="AN863" s="120">
        <f>'Demand Input VP'!N433</f>
        <v>0</v>
      </c>
      <c r="AQ863" t="str">
        <f>AQ858</f>
        <v/>
      </c>
    </row>
    <row r="864" spans="1:43" ht="14.25" customHeight="1" x14ac:dyDescent="0.25">
      <c r="A864" s="1"/>
      <c r="B864" s="122"/>
      <c r="C864" s="122"/>
      <c r="D864" s="122"/>
      <c r="E864" s="122"/>
      <c r="F864" s="122"/>
      <c r="G864" s="122"/>
      <c r="H864" s="122"/>
      <c r="I864" s="122"/>
      <c r="J864" s="122"/>
      <c r="K864" s="122"/>
      <c r="L864" s="122"/>
      <c r="M864" s="122"/>
      <c r="N864" s="122"/>
      <c r="O864" s="122"/>
      <c r="P864" s="122"/>
      <c r="Q864" s="122"/>
      <c r="R864" s="122"/>
      <c r="S864" s="122"/>
      <c r="T864" s="122"/>
      <c r="U864" s="122"/>
      <c r="V864" s="122"/>
      <c r="W864" s="123"/>
      <c r="X864" s="116"/>
      <c r="Y864" s="117"/>
      <c r="Z864" s="123"/>
      <c r="AA864" s="112" t="s">
        <v>1171</v>
      </c>
      <c r="AB864" s="113">
        <f>'Demand Input MP'!B434</f>
        <v>0</v>
      </c>
      <c r="AC864" s="112">
        <f>'Demand Input MP'!C434</f>
        <v>0</v>
      </c>
      <c r="AD864" s="112">
        <f>'Demand Input MP'!D434</f>
        <v>0</v>
      </c>
      <c r="AE864" s="112">
        <f>'Demand Input MP'!E434</f>
        <v>0</v>
      </c>
      <c r="AF864" s="112">
        <f>'Demand Input MP'!F434</f>
        <v>0</v>
      </c>
      <c r="AG864" s="112">
        <f>'Demand Input MP'!G434</f>
        <v>100</v>
      </c>
      <c r="AH864" s="112">
        <f>'Demand Input MP'!H434</f>
        <v>100</v>
      </c>
      <c r="AI864" s="112">
        <f>'Demand Input MP'!I434</f>
        <v>100</v>
      </c>
      <c r="AJ864" s="112">
        <f>'Demand Input MP'!J434</f>
        <v>100</v>
      </c>
      <c r="AK864" s="112">
        <f>'Demand Input MP'!K434</f>
        <v>0</v>
      </c>
      <c r="AL864" s="112">
        <f>'Demand Input MP'!L434</f>
        <v>0</v>
      </c>
      <c r="AM864" s="112">
        <f>'Demand Input MP'!M434</f>
        <v>0</v>
      </c>
      <c r="AN864" s="112">
        <f>'Demand Input MP'!N434</f>
        <v>0</v>
      </c>
      <c r="AQ864" t="str">
        <f>AQ858</f>
        <v/>
      </c>
    </row>
    <row r="865" spans="1:43" ht="14.25" customHeight="1" x14ac:dyDescent="0.25">
      <c r="A865" s="1"/>
      <c r="B865" s="122"/>
      <c r="C865" s="122"/>
      <c r="D865" s="122"/>
      <c r="E865" s="122"/>
      <c r="F865" s="122"/>
      <c r="G865" s="122"/>
      <c r="H865" s="122"/>
      <c r="I865" s="122"/>
      <c r="J865" s="122"/>
      <c r="K865" s="122"/>
      <c r="L865" s="122"/>
      <c r="M865" s="122"/>
      <c r="N865" s="122"/>
      <c r="O865" s="122"/>
      <c r="P865" s="122"/>
      <c r="Q865" s="122"/>
      <c r="R865" s="122"/>
      <c r="S865" s="122"/>
      <c r="T865" s="122"/>
      <c r="U865" s="122"/>
      <c r="V865" s="124" t="s">
        <v>91</v>
      </c>
      <c r="W865" s="125">
        <f>IFERROR(IF(SUM('Run Rate History'!E89:AD89)&gt;0,(SUMPRODUCT((B860:AA860&gt;=PERCENTILE(B860:AA860,0.1))*(B860:AA860&lt;=PERCENTILE(B860:AA860,0.9))*B860:AA860)+SUMPRODUCT(('Run Rate History'!E89:AD89&gt;=PERCENTILE(B860:AA860,0.1))*('Run Rate History'!E89:AD89&lt;=PERCENTILE(B860:AA860,0.9))*'Run Rate History'!E89:AD89))/(SUMPRODUCT((B860:AA860&gt;=PERCENTILE(B860:AA860,0.1))*(B860:AA860&lt;=PERCENTILE(B860:AA860,0.9))*1)+SUMPRODUCT(('Run Rate History'!E89:AD89&gt;=PERCENTILE(B860:AA860,0.1))*('Run Rate History'!E89:AD89&lt;=PERCENTILE(B860:AA860,0.9))*1)),TRIMMEAN(B860:AA860,0.15)),0)</f>
        <v>29.125</v>
      </c>
      <c r="X865" s="126" t="s">
        <v>1172</v>
      </c>
      <c r="Y865" s="127">
        <f>SUM(B860:AA860)/26</f>
        <v>29.576923076923077</v>
      </c>
      <c r="Z865" s="128"/>
      <c r="AA865" s="112" t="s">
        <v>1173</v>
      </c>
      <c r="AB865" s="113">
        <f>'Demand Input MP'!B433</f>
        <v>0</v>
      </c>
      <c r="AC865" s="112">
        <f>'Demand Input MP'!C433</f>
        <v>0</v>
      </c>
      <c r="AD865" s="112">
        <f>'Demand Input MP'!D433</f>
        <v>0</v>
      </c>
      <c r="AE865" s="112">
        <f>'Demand Input MP'!E433</f>
        <v>0</v>
      </c>
      <c r="AF865" s="112">
        <f>'Demand Input MP'!F433</f>
        <v>0</v>
      </c>
      <c r="AG865" s="112">
        <f>'Demand Input MP'!G433</f>
        <v>0</v>
      </c>
      <c r="AH865" s="112">
        <f>'Demand Input MP'!H433</f>
        <v>0</v>
      </c>
      <c r="AI865" s="112">
        <f>'Demand Input MP'!I433</f>
        <v>0</v>
      </c>
      <c r="AJ865" s="112">
        <f>'Demand Input MP'!J433</f>
        <v>0</v>
      </c>
      <c r="AK865" s="112">
        <f>'Demand Input MP'!K433</f>
        <v>0</v>
      </c>
      <c r="AL865" s="112">
        <f>'Demand Input MP'!L433</f>
        <v>0</v>
      </c>
      <c r="AM865" s="112">
        <f>'Demand Input MP'!M433</f>
        <v>0</v>
      </c>
      <c r="AN865" s="112">
        <f>'Demand Input MP'!N433</f>
        <v>0</v>
      </c>
      <c r="AQ865" t="str">
        <f>AQ858</f>
        <v/>
      </c>
    </row>
    <row r="866" spans="1:43" ht="14.25" customHeight="1" x14ac:dyDescent="0.25">
      <c r="A866" s="1"/>
      <c r="B866" s="122"/>
      <c r="C866" s="122"/>
      <c r="D866" s="122"/>
      <c r="E866" s="122"/>
      <c r="F866" s="122"/>
      <c r="G866" s="122"/>
      <c r="H866" s="122"/>
      <c r="I866" s="122"/>
      <c r="J866" s="122"/>
      <c r="K866" s="122"/>
      <c r="L866" s="122"/>
      <c r="M866" s="122"/>
      <c r="N866" s="122"/>
      <c r="O866" s="122"/>
      <c r="P866" s="122"/>
      <c r="Q866" s="122"/>
      <c r="R866" s="122"/>
      <c r="S866" s="122"/>
      <c r="T866" s="122"/>
      <c r="U866" s="122"/>
      <c r="V866" s="124" t="s">
        <v>94</v>
      </c>
      <c r="W866" s="125">
        <f>IFERROR((1*MIN(MAX(X860,0.5*IF(SUM('Run Rate History'!E89:AD89)&gt;0,(MEDIAN(IF(B860:AA860&gt;0,B860:AA860))+MEDIAN(IF('Run Rate History'!E89:AD89&gt;0,'Run Rate History'!E89:AD89)))/2,MEDIAN(IF(B860:AA860&gt;0,B860:AA860)))),2*IF(SUM('Run Rate History'!E89:AD89)&gt;0,(MEDIAN(IF(B860:AA860&gt;0,B860:AA860))+MEDIAN(IF('Run Rate History'!E89:AD89&gt;0,'Run Rate History'!E89:AD89)))/2,MEDIAN(IF(B860:AA860&gt;0,B860:AA860))))+2*MIN(MAX(Y860,0.5*IF(SUM('Run Rate History'!E89:AD89)&gt;0,(MEDIAN(IF(B860:AA860&gt;0,B860:AA860))+MEDIAN(IF('Run Rate History'!E89:AD89&gt;0,'Run Rate History'!E89:AD89)))/2,MEDIAN(IF(B860:AA860&gt;0,B860:AA860)))),2*IF(SUM('Run Rate History'!E89:AD89)&gt;0,(MEDIAN(IF(B860:AA860&gt;0,B860:AA860))+MEDIAN(IF('Run Rate History'!E89:AD89&gt;0,'Run Rate History'!E89:AD89)))/2,MEDIAN(IF(B860:AA860&gt;0,B860:AA860))))+3*MIN(MAX(Z860,0.5*IF(SUM('Run Rate History'!E89:AD89)&gt;0,(MEDIAN(IF(B860:AA860&gt;0,B860:AA860))+MEDIAN(IF('Run Rate History'!E89:AD89&gt;0,'Run Rate History'!E89:AD89)))/2,MEDIAN(IF(B860:AA860&gt;0,B860:AA860)))),2*IF(SUM('Run Rate History'!E89:AD89)&gt;0,(MEDIAN(IF(B860:AA860&gt;0,B860:AA860))+MEDIAN(IF('Run Rate History'!E89:AD89&gt;0,'Run Rate History'!E89:AD89)))/2,MEDIAN(IF(B860:AA860&gt;0,B860:AA860))))+4*MIN(MAX(AA860,0.5*IF(SUM('Run Rate History'!E89:AD89)&gt;0,(MEDIAN(IF(B860:AA860&gt;0,B860:AA860))+MEDIAN(IF('Run Rate History'!E89:AD89&gt;0,'Run Rate History'!E89:AD89)))/2,MEDIAN(IF(B860:AA860&gt;0,B860:AA860)))),2*IF(SUM('Run Rate History'!E89:AD89)&gt;0,(MEDIAN(IF(B860:AA860&gt;0,B860:AA860))+MEDIAN(IF('Run Rate History'!E89:AD89&gt;0,'Run Rate History'!E89:AD89)))/2,MEDIAN(IF(B860:AA860&gt;0,B860:AA860)))))/10,0)</f>
        <v>40.700000000000003</v>
      </c>
      <c r="X866" s="129" t="s">
        <v>1174</v>
      </c>
      <c r="Y866" s="130">
        <f>IFERROR(VLOOKUP(A858,'Stanje zaliha'!A:E,5,FALSE()),0)</f>
        <v>506</v>
      </c>
      <c r="Z866" s="131"/>
      <c r="AA866" s="113" t="s">
        <v>1175</v>
      </c>
      <c r="AB866" s="118">
        <f t="shared" ref="AB866:AN866" si="170">SUM(AB862:AB865)</f>
        <v>0</v>
      </c>
      <c r="AC866" s="118">
        <f t="shared" si="170"/>
        <v>0</v>
      </c>
      <c r="AD866" s="118">
        <f t="shared" si="170"/>
        <v>0</v>
      </c>
      <c r="AE866" s="118">
        <f t="shared" si="170"/>
        <v>0</v>
      </c>
      <c r="AF866" s="118">
        <f t="shared" si="170"/>
        <v>0</v>
      </c>
      <c r="AG866" s="118">
        <f t="shared" si="170"/>
        <v>100</v>
      </c>
      <c r="AH866" s="118">
        <f t="shared" si="170"/>
        <v>100</v>
      </c>
      <c r="AI866" s="118">
        <f t="shared" si="170"/>
        <v>100</v>
      </c>
      <c r="AJ866" s="118">
        <f t="shared" si="170"/>
        <v>100</v>
      </c>
      <c r="AK866" s="118">
        <f t="shared" si="170"/>
        <v>0</v>
      </c>
      <c r="AL866" s="118">
        <f t="shared" si="170"/>
        <v>0</v>
      </c>
      <c r="AM866" s="118">
        <f t="shared" si="170"/>
        <v>0</v>
      </c>
      <c r="AN866" s="118">
        <f t="shared" si="170"/>
        <v>0</v>
      </c>
      <c r="AQ866" t="str">
        <f>AQ858</f>
        <v/>
      </c>
    </row>
    <row r="867" spans="1:43" ht="14.25" customHeight="1" x14ac:dyDescent="0.25">
      <c r="A867" s="1"/>
      <c r="B867" s="122"/>
      <c r="C867" s="122"/>
      <c r="D867" s="122"/>
      <c r="E867" s="122"/>
      <c r="F867" s="122"/>
      <c r="G867" s="122"/>
      <c r="H867" s="122"/>
      <c r="I867" s="122"/>
      <c r="J867" s="122"/>
      <c r="K867" s="122"/>
      <c r="L867" s="122"/>
      <c r="M867" s="122"/>
      <c r="N867" s="122"/>
      <c r="O867" s="122"/>
      <c r="P867" s="122"/>
      <c r="Q867" s="122"/>
      <c r="R867" s="122"/>
      <c r="S867" s="122"/>
      <c r="T867" s="122"/>
      <c r="U867" s="122"/>
      <c r="V867" s="124" t="s">
        <v>95</v>
      </c>
      <c r="W867" s="125">
        <f>IFERROR(0.6*W866+0.4*W865,0)</f>
        <v>36.07</v>
      </c>
      <c r="X867" s="132" t="s">
        <v>1176</v>
      </c>
      <c r="Y867" s="133">
        <f>IFERROR(SUMIF('Popis poslanih narudžbi'!A:A,A858,'Popis poslanih narudžbi'!C:C),0)</f>
        <v>0</v>
      </c>
      <c r="Z867" s="131"/>
      <c r="AA867" s="134" t="s">
        <v>1177</v>
      </c>
      <c r="AB867" s="118">
        <f t="shared" ref="AB867:AN867" si="171">AB860+AB866</f>
        <v>41</v>
      </c>
      <c r="AC867" s="118">
        <f t="shared" si="171"/>
        <v>41</v>
      </c>
      <c r="AD867" s="118">
        <f t="shared" si="171"/>
        <v>41</v>
      </c>
      <c r="AE867" s="118">
        <f t="shared" si="171"/>
        <v>41</v>
      </c>
      <c r="AF867" s="118">
        <f t="shared" si="171"/>
        <v>41</v>
      </c>
      <c r="AG867" s="118">
        <f t="shared" si="171"/>
        <v>137</v>
      </c>
      <c r="AH867" s="118">
        <f t="shared" si="171"/>
        <v>137</v>
      </c>
      <c r="AI867" s="118">
        <f t="shared" si="171"/>
        <v>137</v>
      </c>
      <c r="AJ867" s="118">
        <f t="shared" si="171"/>
        <v>137</v>
      </c>
      <c r="AK867" s="118">
        <f t="shared" si="171"/>
        <v>41</v>
      </c>
      <c r="AL867" s="118">
        <f t="shared" si="171"/>
        <v>41</v>
      </c>
      <c r="AM867" s="118">
        <f t="shared" si="171"/>
        <v>41</v>
      </c>
      <c r="AN867" s="118">
        <f t="shared" si="171"/>
        <v>41</v>
      </c>
      <c r="AQ867" t="str">
        <f>AQ858</f>
        <v/>
      </c>
    </row>
    <row r="868" spans="1:43" ht="14.25" customHeight="1" x14ac:dyDescent="0.25">
      <c r="A868" s="107" t="str">
        <f>'Run Rate'!A90</f>
        <v>POL09791</v>
      </c>
      <c r="B868" s="135" t="str">
        <f>'Run Rate'!B90</f>
        <v>Polleo L-Arginine Xtreme 90 caps</v>
      </c>
      <c r="C868" s="135" t="str">
        <f>'Run Rate'!C90</f>
        <v>SPORTSKA PREHRANA</v>
      </c>
      <c r="D868" s="135" t="str">
        <f>'Run Rate'!D90</f>
        <v>01 GOLD</v>
      </c>
      <c r="E868" s="122"/>
      <c r="F868" s="122"/>
      <c r="G868" s="122"/>
      <c r="H868" s="122"/>
      <c r="I868" s="122"/>
      <c r="J868" s="122"/>
      <c r="K868" s="122"/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  <c r="AA868" s="122"/>
      <c r="AB868" s="122"/>
      <c r="AC868" s="122"/>
      <c r="AD868" s="122"/>
      <c r="AE868" s="122"/>
      <c r="AF868" s="122"/>
      <c r="AG868" s="122"/>
      <c r="AH868" s="122"/>
      <c r="AI868" s="122"/>
      <c r="AJ868" s="122"/>
      <c r="AK868" s="122"/>
      <c r="AL868" s="122"/>
      <c r="AM868" s="122"/>
      <c r="AN868" s="122"/>
      <c r="AQ868" t="str">
        <f>IF(AND(OR($B$1="ALL",$B$1=C868),OR($E$1="ALL",$E$1=D868),OR($B$2="ALL",$B$2=A868),OR($E$2="ALL",IFERROR(SEARCH($E$2,B868),0)&gt;0)),"MATCH","")</f>
        <v/>
      </c>
    </row>
    <row r="869" spans="1:43" ht="14.25" customHeight="1" x14ac:dyDescent="0.25">
      <c r="A869" s="108" t="s">
        <v>1137</v>
      </c>
      <c r="B869" s="136" t="s">
        <v>1138</v>
      </c>
      <c r="C869" s="136" t="s">
        <v>1139</v>
      </c>
      <c r="D869" s="136" t="s">
        <v>1140</v>
      </c>
      <c r="E869" s="136" t="s">
        <v>1141</v>
      </c>
      <c r="F869" s="136" t="s">
        <v>1142</v>
      </c>
      <c r="G869" s="136" t="s">
        <v>1143</v>
      </c>
      <c r="H869" s="136" t="s">
        <v>1144</v>
      </c>
      <c r="I869" s="136" t="s">
        <v>1145</v>
      </c>
      <c r="J869" s="136" t="s">
        <v>1146</v>
      </c>
      <c r="K869" s="136" t="s">
        <v>1147</v>
      </c>
      <c r="L869" s="136" t="s">
        <v>1148</v>
      </c>
      <c r="M869" s="136" t="s">
        <v>1149</v>
      </c>
      <c r="N869" s="136" t="s">
        <v>1150</v>
      </c>
      <c r="O869" s="136" t="s">
        <v>1151</v>
      </c>
      <c r="P869" s="136" t="s">
        <v>1152</v>
      </c>
      <c r="Q869" s="136" t="s">
        <v>1153</v>
      </c>
      <c r="R869" s="136" t="s">
        <v>1154</v>
      </c>
      <c r="S869" s="136" t="s">
        <v>1155</v>
      </c>
      <c r="T869" s="136" t="s">
        <v>1156</v>
      </c>
      <c r="U869" s="136" t="s">
        <v>1157</v>
      </c>
      <c r="V869" s="136" t="s">
        <v>1158</v>
      </c>
      <c r="W869" s="136" t="s">
        <v>1159</v>
      </c>
      <c r="X869" s="136" t="s">
        <v>1160</v>
      </c>
      <c r="Y869" s="136" t="s">
        <v>1161</v>
      </c>
      <c r="Z869" s="136" t="s">
        <v>1162</v>
      </c>
      <c r="AA869" s="136" t="s">
        <v>1163</v>
      </c>
      <c r="AB869" s="137" t="s">
        <v>156</v>
      </c>
      <c r="AC869" s="137" t="s">
        <v>157</v>
      </c>
      <c r="AD869" s="137" t="s">
        <v>158</v>
      </c>
      <c r="AE869" s="137" t="s">
        <v>139</v>
      </c>
      <c r="AF869" s="138" t="s">
        <v>140</v>
      </c>
      <c r="AG869" s="138" t="s">
        <v>141</v>
      </c>
      <c r="AH869" s="138" t="s">
        <v>142</v>
      </c>
      <c r="AI869" s="138" t="s">
        <v>143</v>
      </c>
      <c r="AJ869" s="139" t="s">
        <v>144</v>
      </c>
      <c r="AK869" s="139" t="s">
        <v>145</v>
      </c>
      <c r="AL869" s="139" t="s">
        <v>146</v>
      </c>
      <c r="AM869" s="140" t="s">
        <v>147</v>
      </c>
      <c r="AN869" s="140" t="s">
        <v>148</v>
      </c>
      <c r="AQ869" t="str">
        <f>AQ868</f>
        <v/>
      </c>
    </row>
    <row r="870" spans="1:43" ht="14.25" customHeight="1" x14ac:dyDescent="0.25">
      <c r="A870" s="99" t="s">
        <v>1164</v>
      </c>
      <c r="B870" s="112">
        <f>'Run Rate'!E90</f>
        <v>40</v>
      </c>
      <c r="C870" s="112">
        <f>'Run Rate'!F90</f>
        <v>41</v>
      </c>
      <c r="D870" s="112">
        <f>'Run Rate'!G90</f>
        <v>46</v>
      </c>
      <c r="E870" s="112">
        <f>'Run Rate'!H90</f>
        <v>33</v>
      </c>
      <c r="F870" s="112">
        <f>'Run Rate'!I90</f>
        <v>23</v>
      </c>
      <c r="G870" s="112">
        <f>'Run Rate'!J90</f>
        <v>39</v>
      </c>
      <c r="H870" s="112">
        <f>'Run Rate'!K90</f>
        <v>47</v>
      </c>
      <c r="I870" s="112">
        <f>'Run Rate'!L90</f>
        <v>61</v>
      </c>
      <c r="J870" s="112">
        <f>'Run Rate'!M90</f>
        <v>82</v>
      </c>
      <c r="K870" s="112">
        <f>'Run Rate'!N90</f>
        <v>43</v>
      </c>
      <c r="L870" s="112">
        <f>'Run Rate'!O90</f>
        <v>42</v>
      </c>
      <c r="M870" s="112">
        <f>'Run Rate'!P90</f>
        <v>46</v>
      </c>
      <c r="N870" s="112">
        <f>'Run Rate'!Q90</f>
        <v>38</v>
      </c>
      <c r="O870" s="112">
        <f>'Run Rate'!R90</f>
        <v>23</v>
      </c>
      <c r="P870" s="112">
        <f>'Run Rate'!S90</f>
        <v>18</v>
      </c>
      <c r="Q870" s="112">
        <f>'Run Rate'!T90</f>
        <v>35</v>
      </c>
      <c r="R870" s="112">
        <f>'Run Rate'!U90</f>
        <v>50</v>
      </c>
      <c r="S870" s="112">
        <f>'Run Rate'!V90</f>
        <v>51</v>
      </c>
      <c r="T870" s="112">
        <f>'Run Rate'!W90</f>
        <v>39</v>
      </c>
      <c r="U870" s="112">
        <f>'Run Rate'!X90</f>
        <v>-177</v>
      </c>
      <c r="V870" s="112">
        <f>'Run Rate'!Y90</f>
        <v>44</v>
      </c>
      <c r="W870" s="112">
        <f>'Run Rate'!Z90</f>
        <v>23</v>
      </c>
      <c r="X870" s="112">
        <f>'Run Rate'!AA90</f>
        <v>33</v>
      </c>
      <c r="Y870" s="112">
        <f>'Run Rate'!AB90</f>
        <v>38</v>
      </c>
      <c r="Z870" s="112">
        <f>'Run Rate'!AC90</f>
        <v>29</v>
      </c>
      <c r="AA870" s="112">
        <f>'Run Rate'!AD90</f>
        <v>31</v>
      </c>
      <c r="AB870" s="113">
        <v>32</v>
      </c>
      <c r="AC870" s="112">
        <v>32</v>
      </c>
      <c r="AD870" s="112">
        <v>32</v>
      </c>
      <c r="AE870" s="112">
        <v>32</v>
      </c>
      <c r="AF870" s="112">
        <v>32</v>
      </c>
      <c r="AG870" s="112">
        <v>32</v>
      </c>
      <c r="AH870" s="112">
        <v>32</v>
      </c>
      <c r="AI870" s="112">
        <v>32</v>
      </c>
      <c r="AJ870" s="112">
        <v>32</v>
      </c>
      <c r="AK870" s="112">
        <v>32</v>
      </c>
      <c r="AL870" s="112">
        <v>32</v>
      </c>
      <c r="AM870" s="112">
        <v>32</v>
      </c>
      <c r="AN870" s="112">
        <v>32</v>
      </c>
      <c r="AQ870" t="str">
        <f>AQ868</f>
        <v/>
      </c>
    </row>
    <row r="871" spans="1:43" ht="14.25" customHeight="1" x14ac:dyDescent="0.25">
      <c r="A871" s="99" t="s">
        <v>1165</v>
      </c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5"/>
      <c r="X871" s="115"/>
      <c r="Y871" s="115"/>
      <c r="Z871" s="115"/>
      <c r="AA871" s="112" t="s">
        <v>1166</v>
      </c>
      <c r="AB871" s="113"/>
      <c r="AC871" s="112"/>
      <c r="AD871" s="112"/>
      <c r="AE871" s="112"/>
      <c r="AF871" s="112"/>
      <c r="AG871" s="112"/>
      <c r="AH871" s="112"/>
      <c r="AI871" s="112"/>
      <c r="AJ871" s="112"/>
      <c r="AK871" s="112"/>
      <c r="AL871" s="112"/>
      <c r="AM871" s="112"/>
      <c r="AN871" s="112"/>
      <c r="AQ871" t="str">
        <f>AQ868</f>
        <v/>
      </c>
    </row>
    <row r="872" spans="1:43" ht="14.25" customHeight="1" x14ac:dyDescent="0.25">
      <c r="A872" s="99" t="s">
        <v>1167</v>
      </c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5"/>
      <c r="X872" s="116"/>
      <c r="Y872" s="117"/>
      <c r="Z872" s="115"/>
      <c r="AA872" s="112" t="s">
        <v>1168</v>
      </c>
      <c r="AB872" s="113">
        <f>'Demand Input VP'!B439</f>
        <v>0</v>
      </c>
      <c r="AC872" s="112">
        <f>'Demand Input VP'!C439</f>
        <v>0</v>
      </c>
      <c r="AD872" s="112">
        <f>'Demand Input VP'!D439</f>
        <v>0</v>
      </c>
      <c r="AE872" s="112">
        <f>'Demand Input VP'!E439</f>
        <v>0</v>
      </c>
      <c r="AF872" s="112">
        <f>'Demand Input VP'!F439</f>
        <v>0</v>
      </c>
      <c r="AG872" s="112">
        <f>'Demand Input VP'!G439</f>
        <v>0</v>
      </c>
      <c r="AH872" s="112">
        <f>'Demand Input VP'!H439</f>
        <v>0</v>
      </c>
      <c r="AI872" s="112">
        <f>'Demand Input VP'!I439</f>
        <v>0</v>
      </c>
      <c r="AJ872" s="112">
        <f>'Demand Input VP'!J439</f>
        <v>0</v>
      </c>
      <c r="AK872" s="112">
        <f>'Demand Input VP'!K439</f>
        <v>0</v>
      </c>
      <c r="AL872" s="112">
        <f>'Demand Input VP'!L439</f>
        <v>0</v>
      </c>
      <c r="AM872" s="112">
        <f>'Demand Input VP'!M439</f>
        <v>0</v>
      </c>
      <c r="AN872" s="112">
        <f>'Demand Input VP'!N439</f>
        <v>0</v>
      </c>
      <c r="AQ872" t="str">
        <f>AQ868</f>
        <v/>
      </c>
    </row>
    <row r="873" spans="1:43" ht="14.25" customHeight="1" x14ac:dyDescent="0.25">
      <c r="A873" s="99" t="s">
        <v>1169</v>
      </c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5"/>
      <c r="X873" s="116"/>
      <c r="Y873" s="117"/>
      <c r="Z873" s="119"/>
      <c r="AA873" s="120" t="s">
        <v>1170</v>
      </c>
      <c r="AB873" s="121">
        <f>'Demand Input VP'!B438</f>
        <v>0</v>
      </c>
      <c r="AC873" s="120">
        <f>'Demand Input VP'!C438</f>
        <v>0</v>
      </c>
      <c r="AD873" s="120">
        <f>'Demand Input VP'!D438</f>
        <v>0</v>
      </c>
      <c r="AE873" s="120">
        <f>'Demand Input VP'!E438</f>
        <v>0</v>
      </c>
      <c r="AF873" s="120">
        <f>'Demand Input VP'!F438</f>
        <v>0</v>
      </c>
      <c r="AG873" s="120">
        <f>'Demand Input VP'!G438</f>
        <v>0</v>
      </c>
      <c r="AH873" s="120">
        <f>'Demand Input VP'!H438</f>
        <v>0</v>
      </c>
      <c r="AI873" s="120">
        <f>'Demand Input VP'!I438</f>
        <v>0</v>
      </c>
      <c r="AJ873" s="120">
        <f>'Demand Input VP'!J438</f>
        <v>0</v>
      </c>
      <c r="AK873" s="120">
        <f>'Demand Input VP'!K438</f>
        <v>0</v>
      </c>
      <c r="AL873" s="120">
        <f>'Demand Input VP'!L438</f>
        <v>0</v>
      </c>
      <c r="AM873" s="120">
        <f>'Demand Input VP'!M438</f>
        <v>0</v>
      </c>
      <c r="AN873" s="120">
        <f>'Demand Input VP'!N438</f>
        <v>0</v>
      </c>
      <c r="AQ873" t="str">
        <f>AQ868</f>
        <v/>
      </c>
    </row>
    <row r="874" spans="1:43" ht="14.25" customHeight="1" x14ac:dyDescent="0.25">
      <c r="A874" s="1"/>
      <c r="B874" s="122"/>
      <c r="C874" s="122"/>
      <c r="D874" s="122"/>
      <c r="E874" s="122"/>
      <c r="F874" s="122"/>
      <c r="G874" s="122"/>
      <c r="H874" s="122"/>
      <c r="I874" s="122"/>
      <c r="J874" s="122"/>
      <c r="K874" s="122"/>
      <c r="L874" s="122"/>
      <c r="M874" s="122"/>
      <c r="N874" s="122"/>
      <c r="O874" s="122"/>
      <c r="P874" s="122"/>
      <c r="Q874" s="122"/>
      <c r="R874" s="122"/>
      <c r="S874" s="122"/>
      <c r="T874" s="122"/>
      <c r="U874" s="122"/>
      <c r="V874" s="122"/>
      <c r="W874" s="123"/>
      <c r="X874" s="116"/>
      <c r="Y874" s="117"/>
      <c r="Z874" s="123"/>
      <c r="AA874" s="112" t="s">
        <v>1171</v>
      </c>
      <c r="AB874" s="113">
        <f>'Demand Input MP'!B439</f>
        <v>0</v>
      </c>
      <c r="AC874" s="112">
        <f>'Demand Input MP'!C439</f>
        <v>0</v>
      </c>
      <c r="AD874" s="112">
        <f>'Demand Input MP'!D439</f>
        <v>0</v>
      </c>
      <c r="AE874" s="112">
        <f>'Demand Input MP'!E439</f>
        <v>0</v>
      </c>
      <c r="AF874" s="112">
        <f>'Demand Input MP'!F439</f>
        <v>0</v>
      </c>
      <c r="AG874" s="112">
        <f>'Demand Input MP'!G439</f>
        <v>0</v>
      </c>
      <c r="AH874" s="112">
        <f>'Demand Input MP'!H439</f>
        <v>0</v>
      </c>
      <c r="AI874" s="112">
        <f>'Demand Input MP'!I439</f>
        <v>0</v>
      </c>
      <c r="AJ874" s="112">
        <f>'Demand Input MP'!J439</f>
        <v>0</v>
      </c>
      <c r="AK874" s="112">
        <f>'Demand Input MP'!K439</f>
        <v>0</v>
      </c>
      <c r="AL874" s="112">
        <f>'Demand Input MP'!L439</f>
        <v>0</v>
      </c>
      <c r="AM874" s="112">
        <f>'Demand Input MP'!M439</f>
        <v>0</v>
      </c>
      <c r="AN874" s="112">
        <f>'Demand Input MP'!N439</f>
        <v>0</v>
      </c>
      <c r="AQ874" t="str">
        <f>AQ868</f>
        <v/>
      </c>
    </row>
    <row r="875" spans="1:43" ht="14.25" customHeight="1" x14ac:dyDescent="0.25">
      <c r="A875" s="1"/>
      <c r="B875" s="122"/>
      <c r="C875" s="122"/>
      <c r="D875" s="122"/>
      <c r="E875" s="122"/>
      <c r="F875" s="122"/>
      <c r="G875" s="122"/>
      <c r="H875" s="122"/>
      <c r="I875" s="122"/>
      <c r="J875" s="122"/>
      <c r="K875" s="122"/>
      <c r="L875" s="122"/>
      <c r="M875" s="122"/>
      <c r="N875" s="122"/>
      <c r="O875" s="122"/>
      <c r="P875" s="122"/>
      <c r="Q875" s="122"/>
      <c r="R875" s="122"/>
      <c r="S875" s="122"/>
      <c r="T875" s="122"/>
      <c r="U875" s="122"/>
      <c r="V875" s="124" t="s">
        <v>91</v>
      </c>
      <c r="W875" s="125">
        <f>IFERROR(IF(SUM('Run Rate History'!E90:AD90)&gt;0,(SUMPRODUCT((B870:AA870&gt;=PERCENTILE(B870:AA870,0.1))*(B870:AA870&lt;=PERCENTILE(B870:AA870,0.9))*B870:AA870)+SUMPRODUCT(('Run Rate History'!E90:AD90&gt;=PERCENTILE(B870:AA870,0.1))*('Run Rate History'!E90:AD90&lt;=PERCENTILE(B870:AA870,0.9))*'Run Rate History'!E90:AD90))/(SUMPRODUCT((B870:AA870&gt;=PERCENTILE(B870:AA870,0.1))*(B870:AA870&lt;=PERCENTILE(B870:AA870,0.9))*1)+SUMPRODUCT(('Run Rate History'!E90:AD90&gt;=PERCENTILE(B870:AA870,0.1))*('Run Rate History'!E90:AD90&lt;=PERCENTILE(B870:AA870,0.9))*1)),TRIMMEAN(B870:AA870,0.15)),0)</f>
        <v>39.28125</v>
      </c>
      <c r="X875" s="126" t="s">
        <v>1172</v>
      </c>
      <c r="Y875" s="127">
        <f>SUM(B870:AA870)/26</f>
        <v>31.46153846153846</v>
      </c>
      <c r="Z875" s="128"/>
      <c r="AA875" s="112" t="s">
        <v>1173</v>
      </c>
      <c r="AB875" s="113">
        <f>'Demand Input MP'!B438</f>
        <v>0</v>
      </c>
      <c r="AC875" s="112">
        <f>'Demand Input MP'!C438</f>
        <v>0</v>
      </c>
      <c r="AD875" s="112">
        <f>'Demand Input MP'!D438</f>
        <v>0</v>
      </c>
      <c r="AE875" s="112">
        <f>'Demand Input MP'!E438</f>
        <v>0</v>
      </c>
      <c r="AF875" s="112">
        <f>'Demand Input MP'!F438</f>
        <v>0</v>
      </c>
      <c r="AG875" s="112">
        <f>'Demand Input MP'!G438</f>
        <v>0</v>
      </c>
      <c r="AH875" s="112">
        <f>'Demand Input MP'!H438</f>
        <v>0</v>
      </c>
      <c r="AI875" s="112">
        <f>'Demand Input MP'!I438</f>
        <v>0</v>
      </c>
      <c r="AJ875" s="112">
        <f>'Demand Input MP'!J438</f>
        <v>0</v>
      </c>
      <c r="AK875" s="112">
        <f>'Demand Input MP'!K438</f>
        <v>0</v>
      </c>
      <c r="AL875" s="112">
        <f>'Demand Input MP'!L438</f>
        <v>0</v>
      </c>
      <c r="AM875" s="112">
        <f>'Demand Input MP'!M438</f>
        <v>0</v>
      </c>
      <c r="AN875" s="112">
        <f>'Demand Input MP'!N438</f>
        <v>0</v>
      </c>
      <c r="AQ875" t="str">
        <f>AQ868</f>
        <v/>
      </c>
    </row>
    <row r="876" spans="1:43" ht="14.25" customHeight="1" x14ac:dyDescent="0.25">
      <c r="A876" s="1"/>
      <c r="B876" s="122"/>
      <c r="C876" s="122"/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T876" s="122"/>
      <c r="U876" s="122"/>
      <c r="V876" s="124" t="s">
        <v>94</v>
      </c>
      <c r="W876" s="125">
        <f>IFERROR((1*MIN(MAX(X870,0.5*IF(SUM('Run Rate History'!E90:AD90)&gt;0,(MEDIAN(IF(B870:AA870&gt;0,B870:AA870))+MEDIAN(IF('Run Rate History'!E90:AD90&gt;0,'Run Rate History'!E90:AD90)))/2,MEDIAN(IF(B870:AA870&gt;0,B870:AA870)))),2*IF(SUM('Run Rate History'!E90:AD90)&gt;0,(MEDIAN(IF(B870:AA870&gt;0,B870:AA870))+MEDIAN(IF('Run Rate History'!E90:AD90&gt;0,'Run Rate History'!E90:AD90)))/2,MEDIAN(IF(B870:AA870&gt;0,B870:AA870))))+2*MIN(MAX(Y870,0.5*IF(SUM('Run Rate History'!E90:AD90)&gt;0,(MEDIAN(IF(B870:AA870&gt;0,B870:AA870))+MEDIAN(IF('Run Rate History'!E90:AD90&gt;0,'Run Rate History'!E90:AD90)))/2,MEDIAN(IF(B870:AA870&gt;0,B870:AA870)))),2*IF(SUM('Run Rate History'!E90:AD90)&gt;0,(MEDIAN(IF(B870:AA870&gt;0,B870:AA870))+MEDIAN(IF('Run Rate History'!E90:AD90&gt;0,'Run Rate History'!E90:AD90)))/2,MEDIAN(IF(B870:AA870&gt;0,B870:AA870))))+3*MIN(MAX(Z870,0.5*IF(SUM('Run Rate History'!E90:AD90)&gt;0,(MEDIAN(IF(B870:AA870&gt;0,B870:AA870))+MEDIAN(IF('Run Rate History'!E90:AD90&gt;0,'Run Rate History'!E90:AD90)))/2,MEDIAN(IF(B870:AA870&gt;0,B870:AA870)))),2*IF(SUM('Run Rate History'!E90:AD90)&gt;0,(MEDIAN(IF(B870:AA870&gt;0,B870:AA870))+MEDIAN(IF('Run Rate History'!E90:AD90&gt;0,'Run Rate History'!E90:AD90)))/2,MEDIAN(IF(B870:AA870&gt;0,B870:AA870))))+4*MIN(MAX(AA870,0.5*IF(SUM('Run Rate History'!E90:AD90)&gt;0,(MEDIAN(IF(B870:AA870&gt;0,B870:AA870))+MEDIAN(IF('Run Rate History'!E90:AD90&gt;0,'Run Rate History'!E90:AD90)))/2,MEDIAN(IF(B870:AA870&gt;0,B870:AA870)))),2*IF(SUM('Run Rate History'!E90:AD90)&gt;0,(MEDIAN(IF(B870:AA870&gt;0,B870:AA870))+MEDIAN(IF('Run Rate History'!E90:AD90&gt;0,'Run Rate History'!E90:AD90)))/2,MEDIAN(IF(B870:AA870&gt;0,B870:AA870)))))/10,0)</f>
        <v>32</v>
      </c>
      <c r="X876" s="129" t="s">
        <v>1174</v>
      </c>
      <c r="Y876" s="130">
        <f>IFERROR(VLOOKUP(A868,'Stanje zaliha'!A:E,5,FALSE()),0)</f>
        <v>1077</v>
      </c>
      <c r="Z876" s="131"/>
      <c r="AA876" s="113" t="s">
        <v>1175</v>
      </c>
      <c r="AB876" s="118">
        <f t="shared" ref="AB876:AN876" si="172">SUM(AB872:AB875)</f>
        <v>0</v>
      </c>
      <c r="AC876" s="118">
        <f t="shared" si="172"/>
        <v>0</v>
      </c>
      <c r="AD876" s="118">
        <f t="shared" si="172"/>
        <v>0</v>
      </c>
      <c r="AE876" s="118">
        <f t="shared" si="172"/>
        <v>0</v>
      </c>
      <c r="AF876" s="118">
        <f t="shared" si="172"/>
        <v>0</v>
      </c>
      <c r="AG876" s="118">
        <f t="shared" si="172"/>
        <v>0</v>
      </c>
      <c r="AH876" s="118">
        <f t="shared" si="172"/>
        <v>0</v>
      </c>
      <c r="AI876" s="118">
        <f t="shared" si="172"/>
        <v>0</v>
      </c>
      <c r="AJ876" s="118">
        <f t="shared" si="172"/>
        <v>0</v>
      </c>
      <c r="AK876" s="118">
        <f t="shared" si="172"/>
        <v>0</v>
      </c>
      <c r="AL876" s="118">
        <f t="shared" si="172"/>
        <v>0</v>
      </c>
      <c r="AM876" s="118">
        <f t="shared" si="172"/>
        <v>0</v>
      </c>
      <c r="AN876" s="118">
        <f t="shared" si="172"/>
        <v>0</v>
      </c>
      <c r="AQ876" t="str">
        <f>AQ868</f>
        <v/>
      </c>
    </row>
    <row r="877" spans="1:43" ht="14.25" customHeight="1" x14ac:dyDescent="0.25">
      <c r="A877" s="1"/>
      <c r="B877" s="122"/>
      <c r="C877" s="122"/>
      <c r="D877" s="122"/>
      <c r="E877" s="122"/>
      <c r="F877" s="122"/>
      <c r="G877" s="122"/>
      <c r="H877" s="122"/>
      <c r="I877" s="122"/>
      <c r="J877" s="122"/>
      <c r="K877" s="122"/>
      <c r="L877" s="122"/>
      <c r="M877" s="122"/>
      <c r="N877" s="122"/>
      <c r="O877" s="122"/>
      <c r="P877" s="122"/>
      <c r="Q877" s="122"/>
      <c r="R877" s="122"/>
      <c r="S877" s="122"/>
      <c r="T877" s="122"/>
      <c r="U877" s="122"/>
      <c r="V877" s="124" t="s">
        <v>95</v>
      </c>
      <c r="W877" s="125">
        <f>IFERROR(0.6*W876+0.4*W875,0)</f>
        <v>34.912500000000001</v>
      </c>
      <c r="X877" s="132" t="s">
        <v>1176</v>
      </c>
      <c r="Y877" s="133">
        <f>IFERROR(SUMIF('Popis poslanih narudžbi'!A:A,A868,'Popis poslanih narudžbi'!C:C),0)</f>
        <v>0</v>
      </c>
      <c r="Z877" s="131"/>
      <c r="AA877" s="134" t="s">
        <v>1177</v>
      </c>
      <c r="AB877" s="118">
        <f t="shared" ref="AB877:AN877" si="173">AB870+AB876</f>
        <v>32</v>
      </c>
      <c r="AC877" s="118">
        <f t="shared" si="173"/>
        <v>32</v>
      </c>
      <c r="AD877" s="118">
        <f t="shared" si="173"/>
        <v>32</v>
      </c>
      <c r="AE877" s="118">
        <f t="shared" si="173"/>
        <v>32</v>
      </c>
      <c r="AF877" s="118">
        <f t="shared" si="173"/>
        <v>32</v>
      </c>
      <c r="AG877" s="118">
        <f t="shared" si="173"/>
        <v>32</v>
      </c>
      <c r="AH877" s="118">
        <f t="shared" si="173"/>
        <v>32</v>
      </c>
      <c r="AI877" s="118">
        <f t="shared" si="173"/>
        <v>32</v>
      </c>
      <c r="AJ877" s="118">
        <f t="shared" si="173"/>
        <v>32</v>
      </c>
      <c r="AK877" s="118">
        <f t="shared" si="173"/>
        <v>32</v>
      </c>
      <c r="AL877" s="118">
        <f t="shared" si="173"/>
        <v>32</v>
      </c>
      <c r="AM877" s="118">
        <f t="shared" si="173"/>
        <v>32</v>
      </c>
      <c r="AN877" s="118">
        <f t="shared" si="173"/>
        <v>32</v>
      </c>
      <c r="AQ877" t="str">
        <f>AQ868</f>
        <v/>
      </c>
    </row>
    <row r="878" spans="1:43" ht="14.25" customHeight="1" x14ac:dyDescent="0.25">
      <c r="A878" s="107" t="str">
        <f>'Run Rate'!A91</f>
        <v>POL09751</v>
      </c>
      <c r="B878" s="135" t="str">
        <f>'Run Rate'!B91</f>
        <v>Polleo 1st Whey 2,27kg Chocolate Jaffa</v>
      </c>
      <c r="C878" s="135" t="str">
        <f>'Run Rate'!C91</f>
        <v>PROTEINI</v>
      </c>
      <c r="D878" s="135" t="str">
        <f>'Run Rate'!D91</f>
        <v>01 GOLD</v>
      </c>
      <c r="E878" s="122"/>
      <c r="F878" s="122"/>
      <c r="G878" s="122"/>
      <c r="H878" s="122"/>
      <c r="I878" s="122"/>
      <c r="J878" s="122"/>
      <c r="K878" s="122"/>
      <c r="L878" s="122"/>
      <c r="M878" s="122"/>
      <c r="N878" s="122"/>
      <c r="O878" s="122"/>
      <c r="P878" s="122"/>
      <c r="Q878" s="122"/>
      <c r="R878" s="122"/>
      <c r="S878" s="122"/>
      <c r="T878" s="122"/>
      <c r="U878" s="122"/>
      <c r="V878" s="122"/>
      <c r="W878" s="122"/>
      <c r="X878" s="122"/>
      <c r="Y878" s="122"/>
      <c r="Z878" s="122"/>
      <c r="AA878" s="122"/>
      <c r="AB878" s="122"/>
      <c r="AC878" s="122"/>
      <c r="AD878" s="122"/>
      <c r="AE878" s="122"/>
      <c r="AF878" s="122"/>
      <c r="AG878" s="122"/>
      <c r="AH878" s="122"/>
      <c r="AI878" s="122"/>
      <c r="AJ878" s="122"/>
      <c r="AK878" s="122"/>
      <c r="AL878" s="122"/>
      <c r="AM878" s="122"/>
      <c r="AN878" s="122"/>
      <c r="AQ878" t="str">
        <f>IF(AND(OR($B$1="ALL",$B$1=C878),OR($E$1="ALL",$E$1=D878),OR($B$2="ALL",$B$2=A878),OR($E$2="ALL",IFERROR(SEARCH($E$2,B878),0)&gt;0)),"MATCH","")</f>
        <v/>
      </c>
    </row>
    <row r="879" spans="1:43" ht="14.25" customHeight="1" x14ac:dyDescent="0.25">
      <c r="A879" s="108" t="s">
        <v>1137</v>
      </c>
      <c r="B879" s="136" t="s">
        <v>1138</v>
      </c>
      <c r="C879" s="136" t="s">
        <v>1139</v>
      </c>
      <c r="D879" s="136" t="s">
        <v>1140</v>
      </c>
      <c r="E879" s="136" t="s">
        <v>1141</v>
      </c>
      <c r="F879" s="136" t="s">
        <v>1142</v>
      </c>
      <c r="G879" s="136" t="s">
        <v>1143</v>
      </c>
      <c r="H879" s="136" t="s">
        <v>1144</v>
      </c>
      <c r="I879" s="136" t="s">
        <v>1145</v>
      </c>
      <c r="J879" s="136" t="s">
        <v>1146</v>
      </c>
      <c r="K879" s="136" t="s">
        <v>1147</v>
      </c>
      <c r="L879" s="136" t="s">
        <v>1148</v>
      </c>
      <c r="M879" s="136" t="s">
        <v>1149</v>
      </c>
      <c r="N879" s="136" t="s">
        <v>1150</v>
      </c>
      <c r="O879" s="136" t="s">
        <v>1151</v>
      </c>
      <c r="P879" s="136" t="s">
        <v>1152</v>
      </c>
      <c r="Q879" s="136" t="s">
        <v>1153</v>
      </c>
      <c r="R879" s="136" t="s">
        <v>1154</v>
      </c>
      <c r="S879" s="136" t="s">
        <v>1155</v>
      </c>
      <c r="T879" s="136" t="s">
        <v>1156</v>
      </c>
      <c r="U879" s="136" t="s">
        <v>1157</v>
      </c>
      <c r="V879" s="136" t="s">
        <v>1158</v>
      </c>
      <c r="W879" s="136" t="s">
        <v>1159</v>
      </c>
      <c r="X879" s="136" t="s">
        <v>1160</v>
      </c>
      <c r="Y879" s="136" t="s">
        <v>1161</v>
      </c>
      <c r="Z879" s="136" t="s">
        <v>1162</v>
      </c>
      <c r="AA879" s="136" t="s">
        <v>1163</v>
      </c>
      <c r="AB879" s="137" t="s">
        <v>156</v>
      </c>
      <c r="AC879" s="137" t="s">
        <v>157</v>
      </c>
      <c r="AD879" s="137" t="s">
        <v>158</v>
      </c>
      <c r="AE879" s="137" t="s">
        <v>139</v>
      </c>
      <c r="AF879" s="138" t="s">
        <v>140</v>
      </c>
      <c r="AG879" s="138" t="s">
        <v>141</v>
      </c>
      <c r="AH879" s="138" t="s">
        <v>142</v>
      </c>
      <c r="AI879" s="138" t="s">
        <v>143</v>
      </c>
      <c r="AJ879" s="139" t="s">
        <v>144</v>
      </c>
      <c r="AK879" s="139" t="s">
        <v>145</v>
      </c>
      <c r="AL879" s="139" t="s">
        <v>146</v>
      </c>
      <c r="AM879" s="140" t="s">
        <v>147</v>
      </c>
      <c r="AN879" s="140" t="s">
        <v>148</v>
      </c>
      <c r="AQ879" t="str">
        <f>AQ878</f>
        <v/>
      </c>
    </row>
    <row r="880" spans="1:43" ht="14.25" customHeight="1" x14ac:dyDescent="0.25">
      <c r="A880" s="99" t="s">
        <v>1164</v>
      </c>
      <c r="B880" s="112">
        <f>'Run Rate'!E91</f>
        <v>22</v>
      </c>
      <c r="C880" s="112">
        <f>'Run Rate'!F91</f>
        <v>21</v>
      </c>
      <c r="D880" s="112">
        <f>'Run Rate'!G91</f>
        <v>18</v>
      </c>
      <c r="E880" s="112">
        <f>'Run Rate'!H91</f>
        <v>11</v>
      </c>
      <c r="F880" s="112">
        <f>'Run Rate'!I91</f>
        <v>5</v>
      </c>
      <c r="G880" s="112">
        <f>'Run Rate'!J91</f>
        <v>30</v>
      </c>
      <c r="H880" s="112">
        <f>'Run Rate'!K91</f>
        <v>44</v>
      </c>
      <c r="I880" s="112">
        <f>'Run Rate'!L91</f>
        <v>22</v>
      </c>
      <c r="J880" s="112">
        <f>'Run Rate'!M91</f>
        <v>83</v>
      </c>
      <c r="K880" s="112">
        <f>'Run Rate'!N91</f>
        <v>43</v>
      </c>
      <c r="L880" s="112">
        <f>'Run Rate'!O91</f>
        <v>23</v>
      </c>
      <c r="M880" s="112">
        <f>'Run Rate'!P91</f>
        <v>36</v>
      </c>
      <c r="N880" s="112">
        <f>'Run Rate'!Q91</f>
        <v>24</v>
      </c>
      <c r="O880" s="112">
        <f>'Run Rate'!R91</f>
        <v>19</v>
      </c>
      <c r="P880" s="112">
        <f>'Run Rate'!S91</f>
        <v>11</v>
      </c>
      <c r="Q880" s="112">
        <f>'Run Rate'!T91</f>
        <v>15</v>
      </c>
      <c r="R880" s="112">
        <f>'Run Rate'!U91</f>
        <v>19</v>
      </c>
      <c r="S880" s="112">
        <f>'Run Rate'!V91</f>
        <v>18</v>
      </c>
      <c r="T880" s="112">
        <f>'Run Rate'!W91</f>
        <v>15</v>
      </c>
      <c r="U880" s="112">
        <f>'Run Rate'!X91</f>
        <v>13</v>
      </c>
      <c r="V880" s="112">
        <f>'Run Rate'!Y91</f>
        <v>13</v>
      </c>
      <c r="W880" s="112">
        <f>'Run Rate'!Z91</f>
        <v>14</v>
      </c>
      <c r="X880" s="112">
        <f>'Run Rate'!AA91</f>
        <v>19</v>
      </c>
      <c r="Y880" s="112">
        <f>'Run Rate'!AB91</f>
        <v>91</v>
      </c>
      <c r="Z880" s="112">
        <f>'Run Rate'!AC91</f>
        <v>33</v>
      </c>
      <c r="AA880" s="112">
        <f>'Run Rate'!AD91</f>
        <v>45</v>
      </c>
      <c r="AB880" s="113">
        <v>32</v>
      </c>
      <c r="AC880" s="112">
        <v>32</v>
      </c>
      <c r="AD880" s="112">
        <v>32</v>
      </c>
      <c r="AE880" s="112">
        <v>32</v>
      </c>
      <c r="AF880" s="112">
        <v>32</v>
      </c>
      <c r="AG880" s="112">
        <v>29</v>
      </c>
      <c r="AH880" s="112">
        <v>29</v>
      </c>
      <c r="AI880" s="112">
        <v>29</v>
      </c>
      <c r="AJ880" s="112">
        <v>29</v>
      </c>
      <c r="AK880" s="112">
        <v>32</v>
      </c>
      <c r="AL880" s="112">
        <v>32</v>
      </c>
      <c r="AM880" s="112">
        <v>32</v>
      </c>
      <c r="AN880" s="112">
        <v>32</v>
      </c>
      <c r="AQ880" t="str">
        <f>AQ878</f>
        <v/>
      </c>
    </row>
    <row r="881" spans="1:43" ht="14.25" customHeight="1" x14ac:dyDescent="0.25">
      <c r="A881" s="99" t="s">
        <v>1165</v>
      </c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5"/>
      <c r="X881" s="115"/>
      <c r="Y881" s="115"/>
      <c r="Z881" s="115"/>
      <c r="AA881" s="112" t="s">
        <v>1166</v>
      </c>
      <c r="AB881" s="113"/>
      <c r="AC881" s="112"/>
      <c r="AD881" s="112"/>
      <c r="AE881" s="112"/>
      <c r="AF881" s="112"/>
      <c r="AG881" s="112"/>
      <c r="AH881" s="112"/>
      <c r="AI881" s="112"/>
      <c r="AJ881" s="112"/>
      <c r="AK881" s="112"/>
      <c r="AL881" s="112"/>
      <c r="AM881" s="112"/>
      <c r="AN881" s="112"/>
      <c r="AQ881" t="str">
        <f>AQ878</f>
        <v/>
      </c>
    </row>
    <row r="882" spans="1:43" ht="14.25" customHeight="1" x14ac:dyDescent="0.25">
      <c r="A882" s="99" t="s">
        <v>1167</v>
      </c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5"/>
      <c r="X882" s="116"/>
      <c r="Y882" s="117"/>
      <c r="Z882" s="115"/>
      <c r="AA882" s="112" t="s">
        <v>1168</v>
      </c>
      <c r="AB882" s="113">
        <f>'Demand Input VP'!B444</f>
        <v>0</v>
      </c>
      <c r="AC882" s="112">
        <f>'Demand Input VP'!C444</f>
        <v>0</v>
      </c>
      <c r="AD882" s="112">
        <f>'Demand Input VP'!D444</f>
        <v>0</v>
      </c>
      <c r="AE882" s="112">
        <f>'Demand Input VP'!E444</f>
        <v>0</v>
      </c>
      <c r="AF882" s="112">
        <f>'Demand Input VP'!F444</f>
        <v>0</v>
      </c>
      <c r="AG882" s="112">
        <f>'Demand Input VP'!G444</f>
        <v>0</v>
      </c>
      <c r="AH882" s="112">
        <f>'Demand Input VP'!H444</f>
        <v>0</v>
      </c>
      <c r="AI882" s="112">
        <f>'Demand Input VP'!I444</f>
        <v>0</v>
      </c>
      <c r="AJ882" s="112">
        <f>'Demand Input VP'!J444</f>
        <v>0</v>
      </c>
      <c r="AK882" s="112">
        <f>'Demand Input VP'!K444</f>
        <v>0</v>
      </c>
      <c r="AL882" s="112">
        <f>'Demand Input VP'!L444</f>
        <v>0</v>
      </c>
      <c r="AM882" s="112">
        <f>'Demand Input VP'!M444</f>
        <v>0</v>
      </c>
      <c r="AN882" s="112">
        <f>'Demand Input VP'!N444</f>
        <v>0</v>
      </c>
      <c r="AQ882" t="str">
        <f>AQ878</f>
        <v/>
      </c>
    </row>
    <row r="883" spans="1:43" ht="14.25" customHeight="1" x14ac:dyDescent="0.25">
      <c r="A883" s="99" t="s">
        <v>1169</v>
      </c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5"/>
      <c r="X883" s="116"/>
      <c r="Y883" s="117"/>
      <c r="Z883" s="119"/>
      <c r="AA883" s="120" t="s">
        <v>1170</v>
      </c>
      <c r="AB883" s="121">
        <f>'Demand Input VP'!B443</f>
        <v>0</v>
      </c>
      <c r="AC883" s="120">
        <f>'Demand Input VP'!C443</f>
        <v>0</v>
      </c>
      <c r="AD883" s="120">
        <f>'Demand Input VP'!D443</f>
        <v>0</v>
      </c>
      <c r="AE883" s="120">
        <f>'Demand Input VP'!E443</f>
        <v>0</v>
      </c>
      <c r="AF883" s="120">
        <f>'Demand Input VP'!F443</f>
        <v>0</v>
      </c>
      <c r="AG883" s="120">
        <f>'Demand Input VP'!G443</f>
        <v>0</v>
      </c>
      <c r="AH883" s="120">
        <f>'Demand Input VP'!H443</f>
        <v>0</v>
      </c>
      <c r="AI883" s="120">
        <f>'Demand Input VP'!I443</f>
        <v>0</v>
      </c>
      <c r="AJ883" s="120">
        <f>'Demand Input VP'!J443</f>
        <v>0</v>
      </c>
      <c r="AK883" s="120">
        <f>'Demand Input VP'!K443</f>
        <v>0</v>
      </c>
      <c r="AL883" s="120">
        <f>'Demand Input VP'!L443</f>
        <v>0</v>
      </c>
      <c r="AM883" s="120">
        <f>'Demand Input VP'!M443</f>
        <v>0</v>
      </c>
      <c r="AN883" s="120">
        <f>'Demand Input VP'!N443</f>
        <v>0</v>
      </c>
      <c r="AQ883" t="str">
        <f>AQ878</f>
        <v/>
      </c>
    </row>
    <row r="884" spans="1:43" ht="14.25" customHeight="1" x14ac:dyDescent="0.25">
      <c r="A884" s="1"/>
      <c r="B884" s="122"/>
      <c r="C884" s="122"/>
      <c r="D884" s="122"/>
      <c r="E884" s="122"/>
      <c r="F884" s="122"/>
      <c r="G884" s="122"/>
      <c r="H884" s="122"/>
      <c r="I884" s="122"/>
      <c r="J884" s="122"/>
      <c r="K884" s="122"/>
      <c r="L884" s="122"/>
      <c r="M884" s="122"/>
      <c r="N884" s="122"/>
      <c r="O884" s="122"/>
      <c r="P884" s="122"/>
      <c r="Q884" s="122"/>
      <c r="R884" s="122"/>
      <c r="S884" s="122"/>
      <c r="T884" s="122"/>
      <c r="U884" s="122"/>
      <c r="V884" s="122"/>
      <c r="W884" s="123"/>
      <c r="X884" s="116"/>
      <c r="Y884" s="117"/>
      <c r="Z884" s="123"/>
      <c r="AA884" s="112" t="s">
        <v>1171</v>
      </c>
      <c r="AB884" s="113">
        <f>'Demand Input MP'!B444</f>
        <v>0</v>
      </c>
      <c r="AC884" s="112">
        <f>'Demand Input MP'!C444</f>
        <v>0</v>
      </c>
      <c r="AD884" s="112">
        <f>'Demand Input MP'!D444</f>
        <v>0</v>
      </c>
      <c r="AE884" s="112">
        <f>'Demand Input MP'!E444</f>
        <v>0</v>
      </c>
      <c r="AF884" s="112">
        <f>'Demand Input MP'!F444</f>
        <v>0</v>
      </c>
      <c r="AG884" s="112">
        <f>'Demand Input MP'!G444</f>
        <v>75</v>
      </c>
      <c r="AH884" s="112">
        <f>'Demand Input MP'!H444</f>
        <v>75</v>
      </c>
      <c r="AI884" s="112">
        <f>'Demand Input MP'!I444</f>
        <v>75</v>
      </c>
      <c r="AJ884" s="112">
        <f>'Demand Input MP'!J444</f>
        <v>75</v>
      </c>
      <c r="AK884" s="112">
        <f>'Demand Input MP'!K444</f>
        <v>0</v>
      </c>
      <c r="AL884" s="112">
        <f>'Demand Input MP'!L444</f>
        <v>0</v>
      </c>
      <c r="AM884" s="112">
        <f>'Demand Input MP'!M444</f>
        <v>0</v>
      </c>
      <c r="AN884" s="112">
        <f>'Demand Input MP'!N444</f>
        <v>0</v>
      </c>
      <c r="AQ884" t="str">
        <f>AQ878</f>
        <v/>
      </c>
    </row>
    <row r="885" spans="1:43" ht="14.25" customHeight="1" x14ac:dyDescent="0.25">
      <c r="A885" s="1"/>
      <c r="B885" s="122"/>
      <c r="C885" s="122"/>
      <c r="D885" s="122"/>
      <c r="E885" s="122"/>
      <c r="F885" s="122"/>
      <c r="G885" s="122"/>
      <c r="H885" s="122"/>
      <c r="I885" s="122"/>
      <c r="J885" s="122"/>
      <c r="K885" s="122"/>
      <c r="L885" s="122"/>
      <c r="M885" s="122"/>
      <c r="N885" s="122"/>
      <c r="O885" s="122"/>
      <c r="P885" s="122"/>
      <c r="Q885" s="122"/>
      <c r="R885" s="122"/>
      <c r="S885" s="122"/>
      <c r="T885" s="122"/>
      <c r="U885" s="122"/>
      <c r="V885" s="124" t="s">
        <v>91</v>
      </c>
      <c r="W885" s="125">
        <f>IFERROR(IF(SUM('Run Rate History'!E91:AD91)&gt;0,(SUMPRODUCT((B880:AA880&gt;=PERCENTILE(B880:AA880,0.1))*(B880:AA880&lt;=PERCENTILE(B880:AA880,0.9))*B880:AA880)+SUMPRODUCT(('Run Rate History'!E91:AD91&gt;=PERCENTILE(B880:AA880,0.1))*('Run Rate History'!E91:AD91&lt;=PERCENTILE(B880:AA880,0.9))*'Run Rate History'!E91:AD91))/(SUMPRODUCT((B880:AA880&gt;=PERCENTILE(B880:AA880,0.1))*(B880:AA880&lt;=PERCENTILE(B880:AA880,0.9))*1)+SUMPRODUCT(('Run Rate History'!E91:AD91&gt;=PERCENTILE(B880:AA880,0.1))*('Run Rate History'!E91:AD91&lt;=PERCENTILE(B880:AA880,0.9))*1)),TRIMMEAN(B880:AA880,0.15)),0)</f>
        <v>22.804878048780488</v>
      </c>
      <c r="X885" s="126" t="s">
        <v>1172</v>
      </c>
      <c r="Y885" s="127">
        <f>SUM(B880:AA880)/26</f>
        <v>27.192307692307693</v>
      </c>
      <c r="Z885" s="128"/>
      <c r="AA885" s="112" t="s">
        <v>1173</v>
      </c>
      <c r="AB885" s="113">
        <f>'Demand Input MP'!B443</f>
        <v>0</v>
      </c>
      <c r="AC885" s="112">
        <f>'Demand Input MP'!C443</f>
        <v>0</v>
      </c>
      <c r="AD885" s="112">
        <f>'Demand Input MP'!D443</f>
        <v>0</v>
      </c>
      <c r="AE885" s="112">
        <f>'Demand Input MP'!E443</f>
        <v>0</v>
      </c>
      <c r="AF885" s="112">
        <f>'Demand Input MP'!F443</f>
        <v>0</v>
      </c>
      <c r="AG885" s="112">
        <f>'Demand Input MP'!G443</f>
        <v>0</v>
      </c>
      <c r="AH885" s="112">
        <f>'Demand Input MP'!H443</f>
        <v>0</v>
      </c>
      <c r="AI885" s="112">
        <f>'Demand Input MP'!I443</f>
        <v>0</v>
      </c>
      <c r="AJ885" s="112">
        <f>'Demand Input MP'!J443</f>
        <v>0</v>
      </c>
      <c r="AK885" s="112">
        <f>'Demand Input MP'!K443</f>
        <v>0</v>
      </c>
      <c r="AL885" s="112">
        <f>'Demand Input MP'!L443</f>
        <v>0</v>
      </c>
      <c r="AM885" s="112">
        <f>'Demand Input MP'!M443</f>
        <v>0</v>
      </c>
      <c r="AN885" s="112">
        <f>'Demand Input MP'!N443</f>
        <v>0</v>
      </c>
      <c r="AQ885" t="str">
        <f>AQ878</f>
        <v/>
      </c>
    </row>
    <row r="886" spans="1:43" ht="14.25" customHeight="1" x14ac:dyDescent="0.25">
      <c r="A886" s="1"/>
      <c r="B886" s="122"/>
      <c r="C886" s="122"/>
      <c r="D886" s="122"/>
      <c r="E886" s="122"/>
      <c r="F886" s="122"/>
      <c r="G886" s="122"/>
      <c r="H886" s="122"/>
      <c r="I886" s="122"/>
      <c r="J886" s="122"/>
      <c r="K886" s="122"/>
      <c r="L886" s="122"/>
      <c r="M886" s="122"/>
      <c r="N886" s="122"/>
      <c r="O886" s="122"/>
      <c r="P886" s="122"/>
      <c r="Q886" s="122"/>
      <c r="R886" s="122"/>
      <c r="S886" s="122"/>
      <c r="T886" s="122"/>
      <c r="U886" s="122"/>
      <c r="V886" s="124" t="s">
        <v>94</v>
      </c>
      <c r="W886" s="125">
        <f>IFERROR((1*MIN(MAX(X880,0.5*IF(SUM('Run Rate History'!E91:AD91)&gt;0,(MEDIAN(IF(B880:AA880&gt;0,B880:AA880))+MEDIAN(IF('Run Rate History'!E91:AD91&gt;0,'Run Rate History'!E91:AD91)))/2,MEDIAN(IF(B880:AA880&gt;0,B880:AA880)))),2*IF(SUM('Run Rate History'!E91:AD91)&gt;0,(MEDIAN(IF(B880:AA880&gt;0,B880:AA880))+MEDIAN(IF('Run Rate History'!E91:AD91&gt;0,'Run Rate History'!E91:AD91)))/2,MEDIAN(IF(B880:AA880&gt;0,B880:AA880))))+2*MIN(MAX(Y880,0.5*IF(SUM('Run Rate History'!E91:AD91)&gt;0,(MEDIAN(IF(B880:AA880&gt;0,B880:AA880))+MEDIAN(IF('Run Rate History'!E91:AD91&gt;0,'Run Rate History'!E91:AD91)))/2,MEDIAN(IF(B880:AA880&gt;0,B880:AA880)))),2*IF(SUM('Run Rate History'!E91:AD91)&gt;0,(MEDIAN(IF(B880:AA880&gt;0,B880:AA880))+MEDIAN(IF('Run Rate History'!E91:AD91&gt;0,'Run Rate History'!E91:AD91)))/2,MEDIAN(IF(B880:AA880&gt;0,B880:AA880))))+3*MIN(MAX(Z880,0.5*IF(SUM('Run Rate History'!E91:AD91)&gt;0,(MEDIAN(IF(B880:AA880&gt;0,B880:AA880))+MEDIAN(IF('Run Rate History'!E91:AD91&gt;0,'Run Rate History'!E91:AD91)))/2,MEDIAN(IF(B880:AA880&gt;0,B880:AA880)))),2*IF(SUM('Run Rate History'!E91:AD91)&gt;0,(MEDIAN(IF(B880:AA880&gt;0,B880:AA880))+MEDIAN(IF('Run Rate History'!E91:AD91&gt;0,'Run Rate History'!E91:AD91)))/2,MEDIAN(IF(B880:AA880&gt;0,B880:AA880))))+4*MIN(MAX(AA880,0.5*IF(SUM('Run Rate History'!E91:AD91)&gt;0,(MEDIAN(IF(B880:AA880&gt;0,B880:AA880))+MEDIAN(IF('Run Rate History'!E91:AD91&gt;0,'Run Rate History'!E91:AD91)))/2,MEDIAN(IF(B880:AA880&gt;0,B880:AA880)))),2*IF(SUM('Run Rate History'!E91:AD91)&gt;0,(MEDIAN(IF(B880:AA880&gt;0,B880:AA880))+MEDIAN(IF('Run Rate History'!E91:AD91&gt;0,'Run Rate History'!E91:AD91)))/2,MEDIAN(IF(B880:AA880&gt;0,B880:AA880)))))/10,0)</f>
        <v>36.700000000000003</v>
      </c>
      <c r="X886" s="129" t="s">
        <v>1174</v>
      </c>
      <c r="Y886" s="130">
        <f>IFERROR(VLOOKUP(A878,'Stanje zaliha'!A:E,5,FALSE()),0)</f>
        <v>409</v>
      </c>
      <c r="Z886" s="131"/>
      <c r="AA886" s="113" t="s">
        <v>1175</v>
      </c>
      <c r="AB886" s="118">
        <f t="shared" ref="AB886:AN886" si="174">SUM(AB882:AB885)</f>
        <v>0</v>
      </c>
      <c r="AC886" s="118">
        <f t="shared" si="174"/>
        <v>0</v>
      </c>
      <c r="AD886" s="118">
        <f t="shared" si="174"/>
        <v>0</v>
      </c>
      <c r="AE886" s="118">
        <f t="shared" si="174"/>
        <v>0</v>
      </c>
      <c r="AF886" s="118">
        <f t="shared" si="174"/>
        <v>0</v>
      </c>
      <c r="AG886" s="118">
        <f t="shared" si="174"/>
        <v>75</v>
      </c>
      <c r="AH886" s="118">
        <f t="shared" si="174"/>
        <v>75</v>
      </c>
      <c r="AI886" s="118">
        <f t="shared" si="174"/>
        <v>75</v>
      </c>
      <c r="AJ886" s="118">
        <f t="shared" si="174"/>
        <v>75</v>
      </c>
      <c r="AK886" s="118">
        <f t="shared" si="174"/>
        <v>0</v>
      </c>
      <c r="AL886" s="118">
        <f t="shared" si="174"/>
        <v>0</v>
      </c>
      <c r="AM886" s="118">
        <f t="shared" si="174"/>
        <v>0</v>
      </c>
      <c r="AN886" s="118">
        <f t="shared" si="174"/>
        <v>0</v>
      </c>
      <c r="AQ886" t="str">
        <f>AQ878</f>
        <v/>
      </c>
    </row>
    <row r="887" spans="1:43" ht="14.25" customHeight="1" x14ac:dyDescent="0.25">
      <c r="A887" s="1"/>
      <c r="B887" s="122"/>
      <c r="C887" s="122"/>
      <c r="D887" s="122"/>
      <c r="E887" s="122"/>
      <c r="F887" s="122"/>
      <c r="G887" s="122"/>
      <c r="H887" s="122"/>
      <c r="I887" s="122"/>
      <c r="J887" s="122"/>
      <c r="K887" s="122"/>
      <c r="L887" s="122"/>
      <c r="M887" s="122"/>
      <c r="N887" s="122"/>
      <c r="O887" s="122"/>
      <c r="P887" s="122"/>
      <c r="Q887" s="122"/>
      <c r="R887" s="122"/>
      <c r="S887" s="122"/>
      <c r="T887" s="122"/>
      <c r="U887" s="122"/>
      <c r="V887" s="124" t="s">
        <v>95</v>
      </c>
      <c r="W887" s="125">
        <f>IFERROR(0.6*W886+0.4*W885,0)</f>
        <v>31.141951219512194</v>
      </c>
      <c r="X887" s="132" t="s">
        <v>1176</v>
      </c>
      <c r="Y887" s="133">
        <f>IFERROR(SUMIF('Popis poslanih narudžbi'!A:A,A878,'Popis poslanih narudžbi'!C:C),0)</f>
        <v>504</v>
      </c>
      <c r="Z887" s="131"/>
      <c r="AA887" s="134" t="s">
        <v>1177</v>
      </c>
      <c r="AB887" s="118">
        <f t="shared" ref="AB887:AN887" si="175">AB880+AB886</f>
        <v>32</v>
      </c>
      <c r="AC887" s="118">
        <f t="shared" si="175"/>
        <v>32</v>
      </c>
      <c r="AD887" s="118">
        <f t="shared" si="175"/>
        <v>32</v>
      </c>
      <c r="AE887" s="118">
        <f t="shared" si="175"/>
        <v>32</v>
      </c>
      <c r="AF887" s="118">
        <f t="shared" si="175"/>
        <v>32</v>
      </c>
      <c r="AG887" s="118">
        <f t="shared" si="175"/>
        <v>104</v>
      </c>
      <c r="AH887" s="118">
        <f t="shared" si="175"/>
        <v>104</v>
      </c>
      <c r="AI887" s="118">
        <f t="shared" si="175"/>
        <v>104</v>
      </c>
      <c r="AJ887" s="118">
        <f t="shared" si="175"/>
        <v>104</v>
      </c>
      <c r="AK887" s="118">
        <f t="shared" si="175"/>
        <v>32</v>
      </c>
      <c r="AL887" s="118">
        <f t="shared" si="175"/>
        <v>32</v>
      </c>
      <c r="AM887" s="118">
        <f t="shared" si="175"/>
        <v>32</v>
      </c>
      <c r="AN887" s="118">
        <f t="shared" si="175"/>
        <v>32</v>
      </c>
      <c r="AQ887" t="str">
        <f>AQ878</f>
        <v/>
      </c>
    </row>
    <row r="888" spans="1:43" ht="14.25" customHeight="1" x14ac:dyDescent="0.25">
      <c r="A888" s="107" t="str">
        <f>'Run Rate'!A92</f>
        <v>POL09877</v>
      </c>
      <c r="B888" s="135" t="str">
        <f>'Run Rate'!B92</f>
        <v>Polleo Immunity+ NAC 1000 60 caps</v>
      </c>
      <c r="C888" s="135" t="str">
        <f>'Run Rate'!C92</f>
        <v>SPORTSKA PREHRANA</v>
      </c>
      <c r="D888" s="135" t="str">
        <f>'Run Rate'!D92</f>
        <v>01 GOLD</v>
      </c>
      <c r="E888" s="122"/>
      <c r="F888" s="122"/>
      <c r="G888" s="122"/>
      <c r="H888" s="122"/>
      <c r="I888" s="122"/>
      <c r="J888" s="122"/>
      <c r="K888" s="122"/>
      <c r="L888" s="122"/>
      <c r="M888" s="122"/>
      <c r="N888" s="122"/>
      <c r="O888" s="122"/>
      <c r="P888" s="122"/>
      <c r="Q888" s="122"/>
      <c r="R888" s="122"/>
      <c r="S888" s="122"/>
      <c r="T888" s="122"/>
      <c r="U888" s="122"/>
      <c r="V888" s="122"/>
      <c r="W888" s="122"/>
      <c r="X888" s="122"/>
      <c r="Y888" s="122"/>
      <c r="Z888" s="122"/>
      <c r="AA888" s="122"/>
      <c r="AB888" s="122"/>
      <c r="AC888" s="122"/>
      <c r="AD888" s="122"/>
      <c r="AE888" s="122"/>
      <c r="AF888" s="122"/>
      <c r="AG888" s="122"/>
      <c r="AH888" s="122"/>
      <c r="AI888" s="122"/>
      <c r="AJ888" s="122"/>
      <c r="AK888" s="122"/>
      <c r="AL888" s="122"/>
      <c r="AM888" s="122"/>
      <c r="AN888" s="122"/>
      <c r="AQ888" t="str">
        <f>IF(AND(OR($B$1="ALL",$B$1=C888),OR($E$1="ALL",$E$1=D888),OR($B$2="ALL",$B$2=A888),OR($E$2="ALL",IFERROR(SEARCH($E$2,B888),0)&gt;0)),"MATCH","")</f>
        <v/>
      </c>
    </row>
    <row r="889" spans="1:43" ht="14.25" customHeight="1" x14ac:dyDescent="0.25">
      <c r="A889" s="108" t="s">
        <v>1137</v>
      </c>
      <c r="B889" s="136" t="s">
        <v>1138</v>
      </c>
      <c r="C889" s="136" t="s">
        <v>1139</v>
      </c>
      <c r="D889" s="136" t="s">
        <v>1140</v>
      </c>
      <c r="E889" s="136" t="s">
        <v>1141</v>
      </c>
      <c r="F889" s="136" t="s">
        <v>1142</v>
      </c>
      <c r="G889" s="136" t="s">
        <v>1143</v>
      </c>
      <c r="H889" s="136" t="s">
        <v>1144</v>
      </c>
      <c r="I889" s="136" t="s">
        <v>1145</v>
      </c>
      <c r="J889" s="136" t="s">
        <v>1146</v>
      </c>
      <c r="K889" s="136" t="s">
        <v>1147</v>
      </c>
      <c r="L889" s="136" t="s">
        <v>1148</v>
      </c>
      <c r="M889" s="136" t="s">
        <v>1149</v>
      </c>
      <c r="N889" s="136" t="s">
        <v>1150</v>
      </c>
      <c r="O889" s="136" t="s">
        <v>1151</v>
      </c>
      <c r="P889" s="136" t="s">
        <v>1152</v>
      </c>
      <c r="Q889" s="136" t="s">
        <v>1153</v>
      </c>
      <c r="R889" s="136" t="s">
        <v>1154</v>
      </c>
      <c r="S889" s="136" t="s">
        <v>1155</v>
      </c>
      <c r="T889" s="136" t="s">
        <v>1156</v>
      </c>
      <c r="U889" s="136" t="s">
        <v>1157</v>
      </c>
      <c r="V889" s="136" t="s">
        <v>1158</v>
      </c>
      <c r="W889" s="136" t="s">
        <v>1159</v>
      </c>
      <c r="X889" s="136" t="s">
        <v>1160</v>
      </c>
      <c r="Y889" s="136" t="s">
        <v>1161</v>
      </c>
      <c r="Z889" s="136" t="s">
        <v>1162</v>
      </c>
      <c r="AA889" s="136" t="s">
        <v>1163</v>
      </c>
      <c r="AB889" s="137" t="s">
        <v>156</v>
      </c>
      <c r="AC889" s="137" t="s">
        <v>157</v>
      </c>
      <c r="AD889" s="137" t="s">
        <v>158</v>
      </c>
      <c r="AE889" s="137" t="s">
        <v>139</v>
      </c>
      <c r="AF889" s="138" t="s">
        <v>140</v>
      </c>
      <c r="AG889" s="138" t="s">
        <v>141</v>
      </c>
      <c r="AH889" s="138" t="s">
        <v>142</v>
      </c>
      <c r="AI889" s="138" t="s">
        <v>143</v>
      </c>
      <c r="AJ889" s="139" t="s">
        <v>144</v>
      </c>
      <c r="AK889" s="139" t="s">
        <v>145</v>
      </c>
      <c r="AL889" s="139" t="s">
        <v>146</v>
      </c>
      <c r="AM889" s="140" t="s">
        <v>147</v>
      </c>
      <c r="AN889" s="140" t="s">
        <v>148</v>
      </c>
      <c r="AQ889" t="str">
        <f>AQ888</f>
        <v/>
      </c>
    </row>
    <row r="890" spans="1:43" ht="14.25" customHeight="1" x14ac:dyDescent="0.25">
      <c r="A890" s="99" t="s">
        <v>1164</v>
      </c>
      <c r="B890" s="112">
        <f>'Run Rate'!E92</f>
        <v>29</v>
      </c>
      <c r="C890" s="112">
        <f>'Run Rate'!F92</f>
        <v>42</v>
      </c>
      <c r="D890" s="112">
        <f>'Run Rate'!G92</f>
        <v>32</v>
      </c>
      <c r="E890" s="112">
        <f>'Run Rate'!H92</f>
        <v>36</v>
      </c>
      <c r="F890" s="112">
        <f>'Run Rate'!I92</f>
        <v>97</v>
      </c>
      <c r="G890" s="112">
        <f>'Run Rate'!J92</f>
        <v>35</v>
      </c>
      <c r="H890" s="112">
        <f>'Run Rate'!K92</f>
        <v>76</v>
      </c>
      <c r="I890" s="112">
        <f>'Run Rate'!L92</f>
        <v>52</v>
      </c>
      <c r="J890" s="112">
        <f>'Run Rate'!M92</f>
        <v>85</v>
      </c>
      <c r="K890" s="112">
        <f>'Run Rate'!N92</f>
        <v>47</v>
      </c>
      <c r="L890" s="112">
        <f>'Run Rate'!O92</f>
        <v>37</v>
      </c>
      <c r="M890" s="112">
        <f>'Run Rate'!P92</f>
        <v>41</v>
      </c>
      <c r="N890" s="112">
        <f>'Run Rate'!Q92</f>
        <v>20</v>
      </c>
      <c r="O890" s="112">
        <f>'Run Rate'!R92</f>
        <v>12</v>
      </c>
      <c r="P890" s="112">
        <f>'Run Rate'!S92</f>
        <v>5</v>
      </c>
      <c r="Q890" s="112">
        <f>'Run Rate'!T92</f>
        <v>9</v>
      </c>
      <c r="R890" s="112">
        <f>'Run Rate'!U92</f>
        <v>65</v>
      </c>
      <c r="S890" s="112">
        <f>'Run Rate'!V92</f>
        <v>45</v>
      </c>
      <c r="T890" s="112">
        <f>'Run Rate'!W92</f>
        <v>59</v>
      </c>
      <c r="U890" s="112">
        <f>'Run Rate'!X92</f>
        <v>-157</v>
      </c>
      <c r="V890" s="112">
        <f>'Run Rate'!Y92</f>
        <v>35</v>
      </c>
      <c r="W890" s="112">
        <f>'Run Rate'!Z92</f>
        <v>39</v>
      </c>
      <c r="X890" s="112">
        <f>'Run Rate'!AA92</f>
        <v>113</v>
      </c>
      <c r="Y890" s="112">
        <f>'Run Rate'!AB92</f>
        <v>39</v>
      </c>
      <c r="Z890" s="112">
        <f>'Run Rate'!AC92</f>
        <v>58</v>
      </c>
      <c r="AA890" s="112">
        <f>'Run Rate'!AD92</f>
        <v>40</v>
      </c>
      <c r="AB890" s="113">
        <v>50</v>
      </c>
      <c r="AC890" s="112">
        <v>46</v>
      </c>
      <c r="AD890" s="112">
        <v>47</v>
      </c>
      <c r="AE890" s="112">
        <v>46</v>
      </c>
      <c r="AF890" s="112">
        <v>45</v>
      </c>
      <c r="AG890" s="112">
        <v>43</v>
      </c>
      <c r="AH890" s="112">
        <v>44</v>
      </c>
      <c r="AI890" s="112">
        <v>44</v>
      </c>
      <c r="AJ890" s="112">
        <v>43</v>
      </c>
      <c r="AK890" s="112">
        <v>43</v>
      </c>
      <c r="AL890" s="112">
        <v>42</v>
      </c>
      <c r="AM890" s="112">
        <v>41</v>
      </c>
      <c r="AN890" s="112">
        <v>40</v>
      </c>
      <c r="AQ890" t="str">
        <f>AQ888</f>
        <v/>
      </c>
    </row>
    <row r="891" spans="1:43" ht="14.25" customHeight="1" x14ac:dyDescent="0.25">
      <c r="A891" s="99" t="s">
        <v>1165</v>
      </c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5"/>
      <c r="X891" s="115"/>
      <c r="Y891" s="115"/>
      <c r="Z891" s="115"/>
      <c r="AA891" s="112" t="s">
        <v>1166</v>
      </c>
      <c r="AB891" s="113"/>
      <c r="AC891" s="112"/>
      <c r="AD891" s="112"/>
      <c r="AE891" s="112"/>
      <c r="AF891" s="112"/>
      <c r="AG891" s="112"/>
      <c r="AH891" s="112"/>
      <c r="AI891" s="112"/>
      <c r="AJ891" s="112"/>
      <c r="AK891" s="112"/>
      <c r="AL891" s="112"/>
      <c r="AM891" s="112"/>
      <c r="AN891" s="112"/>
      <c r="AQ891" t="str">
        <f>AQ888</f>
        <v/>
      </c>
    </row>
    <row r="892" spans="1:43" ht="14.25" customHeight="1" x14ac:dyDescent="0.25">
      <c r="A892" s="99" t="s">
        <v>1167</v>
      </c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5"/>
      <c r="X892" s="116"/>
      <c r="Y892" s="117"/>
      <c r="Z892" s="115"/>
      <c r="AA892" s="112" t="s">
        <v>1168</v>
      </c>
      <c r="AB892" s="113">
        <f>'Demand Input VP'!B449</f>
        <v>0</v>
      </c>
      <c r="AC892" s="112">
        <f>'Demand Input VP'!C449</f>
        <v>0</v>
      </c>
      <c r="AD892" s="112">
        <f>'Demand Input VP'!D449</f>
        <v>0</v>
      </c>
      <c r="AE892" s="112">
        <f>'Demand Input VP'!E449</f>
        <v>0</v>
      </c>
      <c r="AF892" s="112">
        <f>'Demand Input VP'!F449</f>
        <v>0</v>
      </c>
      <c r="AG892" s="112">
        <f>'Demand Input VP'!G449</f>
        <v>0</v>
      </c>
      <c r="AH892" s="112">
        <f>'Demand Input VP'!H449</f>
        <v>0</v>
      </c>
      <c r="AI892" s="112">
        <f>'Demand Input VP'!I449</f>
        <v>0</v>
      </c>
      <c r="AJ892" s="112">
        <f>'Demand Input VP'!J449</f>
        <v>0</v>
      </c>
      <c r="AK892" s="112">
        <f>'Demand Input VP'!K449</f>
        <v>0</v>
      </c>
      <c r="AL892" s="112">
        <f>'Demand Input VP'!L449</f>
        <v>0</v>
      </c>
      <c r="AM892" s="112">
        <f>'Demand Input VP'!M449</f>
        <v>0</v>
      </c>
      <c r="AN892" s="112">
        <f>'Demand Input VP'!N449</f>
        <v>0</v>
      </c>
      <c r="AQ892" t="str">
        <f>AQ888</f>
        <v/>
      </c>
    </row>
    <row r="893" spans="1:43" ht="14.25" customHeight="1" x14ac:dyDescent="0.25">
      <c r="A893" s="99" t="s">
        <v>1169</v>
      </c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5"/>
      <c r="X893" s="116"/>
      <c r="Y893" s="117"/>
      <c r="Z893" s="119"/>
      <c r="AA893" s="120" t="s">
        <v>1170</v>
      </c>
      <c r="AB893" s="121">
        <f>'Demand Input VP'!B448</f>
        <v>0</v>
      </c>
      <c r="AC893" s="120">
        <f>'Demand Input VP'!C448</f>
        <v>0</v>
      </c>
      <c r="AD893" s="120">
        <f>'Demand Input VP'!D448</f>
        <v>0</v>
      </c>
      <c r="AE893" s="120">
        <f>'Demand Input VP'!E448</f>
        <v>0</v>
      </c>
      <c r="AF893" s="120">
        <f>'Demand Input VP'!F448</f>
        <v>0</v>
      </c>
      <c r="AG893" s="120">
        <f>'Demand Input VP'!G448</f>
        <v>0</v>
      </c>
      <c r="AH893" s="120">
        <f>'Demand Input VP'!H448</f>
        <v>0</v>
      </c>
      <c r="AI893" s="120">
        <f>'Demand Input VP'!I448</f>
        <v>0</v>
      </c>
      <c r="AJ893" s="120">
        <f>'Demand Input VP'!J448</f>
        <v>0</v>
      </c>
      <c r="AK893" s="120">
        <f>'Demand Input VP'!K448</f>
        <v>0</v>
      </c>
      <c r="AL893" s="120">
        <f>'Demand Input VP'!L448</f>
        <v>0</v>
      </c>
      <c r="AM893" s="120">
        <f>'Demand Input VP'!M448</f>
        <v>0</v>
      </c>
      <c r="AN893" s="120">
        <f>'Demand Input VP'!N448</f>
        <v>0</v>
      </c>
      <c r="AQ893" t="str">
        <f>AQ888</f>
        <v/>
      </c>
    </row>
    <row r="894" spans="1:43" ht="14.25" customHeight="1" x14ac:dyDescent="0.25">
      <c r="A894" s="1"/>
      <c r="B894" s="122"/>
      <c r="C894" s="122"/>
      <c r="D894" s="122"/>
      <c r="E894" s="122"/>
      <c r="F894" s="122"/>
      <c r="G894" s="122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  <c r="S894" s="122"/>
      <c r="T894" s="122"/>
      <c r="U894" s="122"/>
      <c r="V894" s="122"/>
      <c r="W894" s="123"/>
      <c r="X894" s="116"/>
      <c r="Y894" s="117"/>
      <c r="Z894" s="123"/>
      <c r="AA894" s="112" t="s">
        <v>1171</v>
      </c>
      <c r="AB894" s="113">
        <f>'Demand Input MP'!B449</f>
        <v>0</v>
      </c>
      <c r="AC894" s="112">
        <f>'Demand Input MP'!C449</f>
        <v>0</v>
      </c>
      <c r="AD894" s="112">
        <f>'Demand Input MP'!D449</f>
        <v>0</v>
      </c>
      <c r="AE894" s="112">
        <f>'Demand Input MP'!E449</f>
        <v>0</v>
      </c>
      <c r="AF894" s="112">
        <f>'Demand Input MP'!F449</f>
        <v>0</v>
      </c>
      <c r="AG894" s="112">
        <f>'Demand Input MP'!G449</f>
        <v>0</v>
      </c>
      <c r="AH894" s="112">
        <f>'Demand Input MP'!H449</f>
        <v>0</v>
      </c>
      <c r="AI894" s="112">
        <f>'Demand Input MP'!I449</f>
        <v>0</v>
      </c>
      <c r="AJ894" s="112">
        <f>'Demand Input MP'!J449</f>
        <v>0</v>
      </c>
      <c r="AK894" s="112">
        <f>'Demand Input MP'!K449</f>
        <v>0</v>
      </c>
      <c r="AL894" s="112">
        <f>'Demand Input MP'!L449</f>
        <v>0</v>
      </c>
      <c r="AM894" s="112">
        <f>'Demand Input MP'!M449</f>
        <v>0</v>
      </c>
      <c r="AN894" s="112">
        <f>'Demand Input MP'!N449</f>
        <v>0</v>
      </c>
      <c r="AQ894" t="str">
        <f>AQ888</f>
        <v/>
      </c>
    </row>
    <row r="895" spans="1:43" ht="14.25" customHeight="1" x14ac:dyDescent="0.25">
      <c r="A895" s="1"/>
      <c r="B895" s="122"/>
      <c r="C895" s="122"/>
      <c r="D895" s="122"/>
      <c r="E895" s="122"/>
      <c r="F895" s="122"/>
      <c r="G895" s="122"/>
      <c r="H895" s="122"/>
      <c r="I895" s="122"/>
      <c r="J895" s="122"/>
      <c r="K895" s="122"/>
      <c r="L895" s="122"/>
      <c r="M895" s="122"/>
      <c r="N895" s="122"/>
      <c r="O895" s="122"/>
      <c r="P895" s="122"/>
      <c r="Q895" s="122"/>
      <c r="R895" s="122"/>
      <c r="S895" s="122"/>
      <c r="T895" s="122"/>
      <c r="U895" s="122"/>
      <c r="V895" s="124" t="s">
        <v>91</v>
      </c>
      <c r="W895" s="125">
        <f>IFERROR(IF(SUM('Run Rate History'!E92:AD92)&gt;0,(SUMPRODUCT((B890:AA890&gt;=PERCENTILE(B890:AA890,0.1))*(B890:AA890&lt;=PERCENTILE(B890:AA890,0.9))*B890:AA890)+SUMPRODUCT(('Run Rate History'!E92:AD92&gt;=PERCENTILE(B890:AA890,0.1))*('Run Rate History'!E92:AD92&lt;=PERCENTILE(B890:AA890,0.9))*'Run Rate History'!E92:AD92))/(SUMPRODUCT((B890:AA890&gt;=PERCENTILE(B890:AA890,0.1))*(B890:AA890&lt;=PERCENTILE(B890:AA890,0.9))*1)+SUMPRODUCT(('Run Rate History'!E92:AD92&gt;=PERCENTILE(B890:AA890,0.1))*('Run Rate History'!E92:AD92&lt;=PERCENTILE(B890:AA890,0.9))*1)),TRIMMEAN(B890:AA890,0.15)),0)</f>
        <v>38.219512195121951</v>
      </c>
      <c r="X895" s="126" t="s">
        <v>1172</v>
      </c>
      <c r="Y895" s="127">
        <f>SUM(B890:AA890)/26</f>
        <v>38.115384615384613</v>
      </c>
      <c r="Z895" s="128"/>
      <c r="AA895" s="112" t="s">
        <v>1173</v>
      </c>
      <c r="AB895" s="113">
        <f>'Demand Input MP'!B448</f>
        <v>0</v>
      </c>
      <c r="AC895" s="112">
        <f>'Demand Input MP'!C448</f>
        <v>0</v>
      </c>
      <c r="AD895" s="112">
        <f>'Demand Input MP'!D448</f>
        <v>0</v>
      </c>
      <c r="AE895" s="112">
        <f>'Demand Input MP'!E448</f>
        <v>0</v>
      </c>
      <c r="AF895" s="112">
        <f>'Demand Input MP'!F448</f>
        <v>0</v>
      </c>
      <c r="AG895" s="112">
        <f>'Demand Input MP'!G448</f>
        <v>0</v>
      </c>
      <c r="AH895" s="112">
        <f>'Demand Input MP'!H448</f>
        <v>0</v>
      </c>
      <c r="AI895" s="112">
        <f>'Demand Input MP'!I448</f>
        <v>0</v>
      </c>
      <c r="AJ895" s="112">
        <f>'Demand Input MP'!J448</f>
        <v>0</v>
      </c>
      <c r="AK895" s="112">
        <f>'Demand Input MP'!K448</f>
        <v>0</v>
      </c>
      <c r="AL895" s="112">
        <f>'Demand Input MP'!L448</f>
        <v>0</v>
      </c>
      <c r="AM895" s="112">
        <f>'Demand Input MP'!M448</f>
        <v>0</v>
      </c>
      <c r="AN895" s="112">
        <f>'Demand Input MP'!N448</f>
        <v>0</v>
      </c>
      <c r="AQ895" t="str">
        <f>AQ888</f>
        <v/>
      </c>
    </row>
    <row r="896" spans="1:43" ht="14.25" customHeight="1" x14ac:dyDescent="0.25">
      <c r="A896" s="1"/>
      <c r="B896" s="122"/>
      <c r="C896" s="122"/>
      <c r="D896" s="122"/>
      <c r="E896" s="122"/>
      <c r="F896" s="122"/>
      <c r="G896" s="122"/>
      <c r="H896" s="122"/>
      <c r="I896" s="122"/>
      <c r="J896" s="122"/>
      <c r="K896" s="122"/>
      <c r="L896" s="122"/>
      <c r="M896" s="122"/>
      <c r="N896" s="122"/>
      <c r="O896" s="122"/>
      <c r="P896" s="122"/>
      <c r="Q896" s="122"/>
      <c r="R896" s="122"/>
      <c r="S896" s="122"/>
      <c r="T896" s="122"/>
      <c r="U896" s="122"/>
      <c r="V896" s="124" t="s">
        <v>94</v>
      </c>
      <c r="W896" s="125">
        <f>IFERROR((1*MIN(MAX(X890,0.5*IF(SUM('Run Rate History'!E92:AD92)&gt;0,(MEDIAN(IF(B890:AA890&gt;0,B890:AA890))+MEDIAN(IF('Run Rate History'!E92:AD92&gt;0,'Run Rate History'!E92:AD92)))/2,MEDIAN(IF(B890:AA890&gt;0,B890:AA890)))),2*IF(SUM('Run Rate History'!E92:AD92)&gt;0,(MEDIAN(IF(B890:AA890&gt;0,B890:AA890))+MEDIAN(IF('Run Rate History'!E92:AD92&gt;0,'Run Rate History'!E92:AD92)))/2,MEDIAN(IF(B890:AA890&gt;0,B890:AA890))))+2*MIN(MAX(Y890,0.5*IF(SUM('Run Rate History'!E92:AD92)&gt;0,(MEDIAN(IF(B890:AA890&gt;0,B890:AA890))+MEDIAN(IF('Run Rate History'!E92:AD92&gt;0,'Run Rate History'!E92:AD92)))/2,MEDIAN(IF(B890:AA890&gt;0,B890:AA890)))),2*IF(SUM('Run Rate History'!E92:AD92)&gt;0,(MEDIAN(IF(B890:AA890&gt;0,B890:AA890))+MEDIAN(IF('Run Rate History'!E92:AD92&gt;0,'Run Rate History'!E92:AD92)))/2,MEDIAN(IF(B890:AA890&gt;0,B890:AA890))))+3*MIN(MAX(Z890,0.5*IF(SUM('Run Rate History'!E92:AD92)&gt;0,(MEDIAN(IF(B890:AA890&gt;0,B890:AA890))+MEDIAN(IF('Run Rate History'!E92:AD92&gt;0,'Run Rate History'!E92:AD92)))/2,MEDIAN(IF(B890:AA890&gt;0,B890:AA890)))),2*IF(SUM('Run Rate History'!E92:AD92)&gt;0,(MEDIAN(IF(B890:AA890&gt;0,B890:AA890))+MEDIAN(IF('Run Rate History'!E92:AD92&gt;0,'Run Rate History'!E92:AD92)))/2,MEDIAN(IF(B890:AA890&gt;0,B890:AA890))))+4*MIN(MAX(AA890,0.5*IF(SUM('Run Rate History'!E92:AD92)&gt;0,(MEDIAN(IF(B890:AA890&gt;0,B890:AA890))+MEDIAN(IF('Run Rate History'!E92:AD92&gt;0,'Run Rate History'!E92:AD92)))/2,MEDIAN(IF(B890:AA890&gt;0,B890:AA890)))),2*IF(SUM('Run Rate History'!E92:AD92)&gt;0,(MEDIAN(IF(B890:AA890&gt;0,B890:AA890))+MEDIAN(IF('Run Rate History'!E92:AD92&gt;0,'Run Rate History'!E92:AD92)))/2,MEDIAN(IF(B890:AA890&gt;0,B890:AA890)))))/10,0)</f>
        <v>48.3</v>
      </c>
      <c r="X896" s="129" t="s">
        <v>1174</v>
      </c>
      <c r="Y896" s="130">
        <f>IFERROR(VLOOKUP(A888,'Stanje zaliha'!A:E,5,FALSE()),0)</f>
        <v>534</v>
      </c>
      <c r="Z896" s="131"/>
      <c r="AA896" s="113" t="s">
        <v>1175</v>
      </c>
      <c r="AB896" s="118">
        <f t="shared" ref="AB896:AN896" si="176">SUM(AB892:AB895)</f>
        <v>0</v>
      </c>
      <c r="AC896" s="118">
        <f t="shared" si="176"/>
        <v>0</v>
      </c>
      <c r="AD896" s="118">
        <f t="shared" si="176"/>
        <v>0</v>
      </c>
      <c r="AE896" s="118">
        <f t="shared" si="176"/>
        <v>0</v>
      </c>
      <c r="AF896" s="118">
        <f t="shared" si="176"/>
        <v>0</v>
      </c>
      <c r="AG896" s="118">
        <f t="shared" si="176"/>
        <v>0</v>
      </c>
      <c r="AH896" s="118">
        <f t="shared" si="176"/>
        <v>0</v>
      </c>
      <c r="AI896" s="118">
        <f t="shared" si="176"/>
        <v>0</v>
      </c>
      <c r="AJ896" s="118">
        <f t="shared" si="176"/>
        <v>0</v>
      </c>
      <c r="AK896" s="118">
        <f t="shared" si="176"/>
        <v>0</v>
      </c>
      <c r="AL896" s="118">
        <f t="shared" si="176"/>
        <v>0</v>
      </c>
      <c r="AM896" s="118">
        <f t="shared" si="176"/>
        <v>0</v>
      </c>
      <c r="AN896" s="118">
        <f t="shared" si="176"/>
        <v>0</v>
      </c>
      <c r="AQ896" t="str">
        <f>AQ888</f>
        <v/>
      </c>
    </row>
    <row r="897" spans="1:43" ht="14.25" customHeight="1" x14ac:dyDescent="0.25">
      <c r="A897" s="1"/>
      <c r="B897" s="122"/>
      <c r="C897" s="122"/>
      <c r="D897" s="122"/>
      <c r="E897" s="122"/>
      <c r="F897" s="122"/>
      <c r="G897" s="122"/>
      <c r="H897" s="122"/>
      <c r="I897" s="122"/>
      <c r="J897" s="122"/>
      <c r="K897" s="122"/>
      <c r="L897" s="122"/>
      <c r="M897" s="122"/>
      <c r="N897" s="122"/>
      <c r="O897" s="122"/>
      <c r="P897" s="122"/>
      <c r="Q897" s="122"/>
      <c r="R897" s="122"/>
      <c r="S897" s="122"/>
      <c r="T897" s="122"/>
      <c r="U897" s="122"/>
      <c r="V897" s="124" t="s">
        <v>95</v>
      </c>
      <c r="W897" s="125">
        <f>IFERROR(0.6*W896+0.4*W895,0)</f>
        <v>44.267804878048779</v>
      </c>
      <c r="X897" s="132" t="s">
        <v>1176</v>
      </c>
      <c r="Y897" s="133">
        <f>IFERROR(SUMIF('Popis poslanih narudžbi'!A:A,A888,'Popis poslanih narudžbi'!C:C),0)</f>
        <v>1000</v>
      </c>
      <c r="Z897" s="131"/>
      <c r="AA897" s="134" t="s">
        <v>1177</v>
      </c>
      <c r="AB897" s="118">
        <f t="shared" ref="AB897:AN897" si="177">AB890+AB896</f>
        <v>50</v>
      </c>
      <c r="AC897" s="118">
        <f t="shared" si="177"/>
        <v>46</v>
      </c>
      <c r="AD897" s="118">
        <f t="shared" si="177"/>
        <v>47</v>
      </c>
      <c r="AE897" s="118">
        <f t="shared" si="177"/>
        <v>46</v>
      </c>
      <c r="AF897" s="118">
        <f t="shared" si="177"/>
        <v>45</v>
      </c>
      <c r="AG897" s="118">
        <f t="shared" si="177"/>
        <v>43</v>
      </c>
      <c r="AH897" s="118">
        <f t="shared" si="177"/>
        <v>44</v>
      </c>
      <c r="AI897" s="118">
        <f t="shared" si="177"/>
        <v>44</v>
      </c>
      <c r="AJ897" s="118">
        <f t="shared" si="177"/>
        <v>43</v>
      </c>
      <c r="AK897" s="118">
        <f t="shared" si="177"/>
        <v>43</v>
      </c>
      <c r="AL897" s="118">
        <f t="shared" si="177"/>
        <v>42</v>
      </c>
      <c r="AM897" s="118">
        <f t="shared" si="177"/>
        <v>41</v>
      </c>
      <c r="AN897" s="118">
        <f t="shared" si="177"/>
        <v>40</v>
      </c>
      <c r="AQ897" t="str">
        <f>AQ888</f>
        <v/>
      </c>
    </row>
    <row r="898" spans="1:43" ht="14.25" customHeight="1" x14ac:dyDescent="0.25">
      <c r="A898" s="107" t="str">
        <f>'Run Rate'!A93</f>
        <v>POL12753</v>
      </c>
      <c r="B898" s="135" t="str">
        <f>'Run Rate'!B93</f>
        <v>Polleo Premium HydroX Whey 454g Choco Coconut</v>
      </c>
      <c r="C898" s="135" t="str">
        <f>'Run Rate'!C93</f>
        <v>PROTEINI</v>
      </c>
      <c r="D898" s="135" t="str">
        <f>'Run Rate'!D93</f>
        <v>01 GOLD</v>
      </c>
      <c r="E898" s="122"/>
      <c r="F898" s="122"/>
      <c r="G898" s="122"/>
      <c r="H898" s="122"/>
      <c r="I898" s="122"/>
      <c r="J898" s="122"/>
      <c r="K898" s="122"/>
      <c r="L898" s="122"/>
      <c r="M898" s="122"/>
      <c r="N898" s="122"/>
      <c r="O898" s="122"/>
      <c r="P898" s="122"/>
      <c r="Q898" s="122"/>
      <c r="R898" s="122"/>
      <c r="S898" s="122"/>
      <c r="T898" s="122"/>
      <c r="U898" s="122"/>
      <c r="V898" s="122"/>
      <c r="W898" s="122"/>
      <c r="X898" s="122"/>
      <c r="Y898" s="122"/>
      <c r="Z898" s="122"/>
      <c r="AA898" s="122"/>
      <c r="AB898" s="122"/>
      <c r="AC898" s="122"/>
      <c r="AD898" s="122"/>
      <c r="AE898" s="122"/>
      <c r="AF898" s="122"/>
      <c r="AG898" s="122"/>
      <c r="AH898" s="122"/>
      <c r="AI898" s="122"/>
      <c r="AJ898" s="122"/>
      <c r="AK898" s="122"/>
      <c r="AL898" s="122"/>
      <c r="AM898" s="122"/>
      <c r="AN898" s="122"/>
      <c r="AQ898" t="str">
        <f>IF(AND(OR($B$1="ALL",$B$1=C898),OR($E$1="ALL",$E$1=D898),OR($B$2="ALL",$B$2=A898),OR($E$2="ALL",IFERROR(SEARCH($E$2,B898),0)&gt;0)),"MATCH","")</f>
        <v/>
      </c>
    </row>
    <row r="899" spans="1:43" ht="14.25" customHeight="1" x14ac:dyDescent="0.25">
      <c r="A899" s="108" t="s">
        <v>1137</v>
      </c>
      <c r="B899" s="136" t="s">
        <v>1138</v>
      </c>
      <c r="C899" s="136" t="s">
        <v>1139</v>
      </c>
      <c r="D899" s="136" t="s">
        <v>1140</v>
      </c>
      <c r="E899" s="136" t="s">
        <v>1141</v>
      </c>
      <c r="F899" s="136" t="s">
        <v>1142</v>
      </c>
      <c r="G899" s="136" t="s">
        <v>1143</v>
      </c>
      <c r="H899" s="136" t="s">
        <v>1144</v>
      </c>
      <c r="I899" s="136" t="s">
        <v>1145</v>
      </c>
      <c r="J899" s="136" t="s">
        <v>1146</v>
      </c>
      <c r="K899" s="136" t="s">
        <v>1147</v>
      </c>
      <c r="L899" s="136" t="s">
        <v>1148</v>
      </c>
      <c r="M899" s="136" t="s">
        <v>1149</v>
      </c>
      <c r="N899" s="136" t="s">
        <v>1150</v>
      </c>
      <c r="O899" s="136" t="s">
        <v>1151</v>
      </c>
      <c r="P899" s="136" t="s">
        <v>1152</v>
      </c>
      <c r="Q899" s="136" t="s">
        <v>1153</v>
      </c>
      <c r="R899" s="136" t="s">
        <v>1154</v>
      </c>
      <c r="S899" s="136" t="s">
        <v>1155</v>
      </c>
      <c r="T899" s="136" t="s">
        <v>1156</v>
      </c>
      <c r="U899" s="136" t="s">
        <v>1157</v>
      </c>
      <c r="V899" s="136" t="s">
        <v>1158</v>
      </c>
      <c r="W899" s="136" t="s">
        <v>1159</v>
      </c>
      <c r="X899" s="136" t="s">
        <v>1160</v>
      </c>
      <c r="Y899" s="136" t="s">
        <v>1161</v>
      </c>
      <c r="Z899" s="136" t="s">
        <v>1162</v>
      </c>
      <c r="AA899" s="136" t="s">
        <v>1163</v>
      </c>
      <c r="AB899" s="137" t="s">
        <v>156</v>
      </c>
      <c r="AC899" s="137" t="s">
        <v>157</v>
      </c>
      <c r="AD899" s="137" t="s">
        <v>158</v>
      </c>
      <c r="AE899" s="137" t="s">
        <v>139</v>
      </c>
      <c r="AF899" s="138" t="s">
        <v>140</v>
      </c>
      <c r="AG899" s="138" t="s">
        <v>141</v>
      </c>
      <c r="AH899" s="138" t="s">
        <v>142</v>
      </c>
      <c r="AI899" s="138" t="s">
        <v>143</v>
      </c>
      <c r="AJ899" s="139" t="s">
        <v>144</v>
      </c>
      <c r="AK899" s="139" t="s">
        <v>145</v>
      </c>
      <c r="AL899" s="139" t="s">
        <v>146</v>
      </c>
      <c r="AM899" s="140" t="s">
        <v>147</v>
      </c>
      <c r="AN899" s="140" t="s">
        <v>148</v>
      </c>
      <c r="AQ899" t="str">
        <f>AQ898</f>
        <v/>
      </c>
    </row>
    <row r="900" spans="1:43" ht="14.25" customHeight="1" x14ac:dyDescent="0.25">
      <c r="A900" s="99" t="s">
        <v>1164</v>
      </c>
      <c r="B900" s="112">
        <f>'Run Rate'!E93</f>
        <v>24</v>
      </c>
      <c r="C900" s="112">
        <f>'Run Rate'!F93</f>
        <v>19</v>
      </c>
      <c r="D900" s="112">
        <f>'Run Rate'!G93</f>
        <v>34</v>
      </c>
      <c r="E900" s="112">
        <f>'Run Rate'!H93</f>
        <v>23</v>
      </c>
      <c r="F900" s="112">
        <f>'Run Rate'!I93</f>
        <v>27</v>
      </c>
      <c r="G900" s="112">
        <f>'Run Rate'!J93</f>
        <v>48</v>
      </c>
      <c r="H900" s="112">
        <f>'Run Rate'!K93</f>
        <v>46</v>
      </c>
      <c r="I900" s="112">
        <f>'Run Rate'!L93</f>
        <v>44</v>
      </c>
      <c r="J900" s="112">
        <f>'Run Rate'!M93</f>
        <v>47</v>
      </c>
      <c r="K900" s="112">
        <f>'Run Rate'!N93</f>
        <v>47</v>
      </c>
      <c r="L900" s="112">
        <f>'Run Rate'!O93</f>
        <v>25</v>
      </c>
      <c r="M900" s="112">
        <f>'Run Rate'!P93</f>
        <v>27</v>
      </c>
      <c r="N900" s="112">
        <f>'Run Rate'!Q93</f>
        <v>30</v>
      </c>
      <c r="O900" s="112">
        <f>'Run Rate'!R93</f>
        <v>19</v>
      </c>
      <c r="P900" s="112">
        <f>'Run Rate'!S93</f>
        <v>13</v>
      </c>
      <c r="Q900" s="112">
        <f>'Run Rate'!T93</f>
        <v>12</v>
      </c>
      <c r="R900" s="112">
        <f>'Run Rate'!U93</f>
        <v>21</v>
      </c>
      <c r="S900" s="112">
        <f>'Run Rate'!V93</f>
        <v>21</v>
      </c>
      <c r="T900" s="112">
        <f>'Run Rate'!W93</f>
        <v>9</v>
      </c>
      <c r="U900" s="112">
        <f>'Run Rate'!X93</f>
        <v>12</v>
      </c>
      <c r="V900" s="112">
        <f>'Run Rate'!Y93</f>
        <v>18</v>
      </c>
      <c r="W900" s="112">
        <f>'Run Rate'!Z93</f>
        <v>24</v>
      </c>
      <c r="X900" s="112">
        <f>'Run Rate'!AA93</f>
        <v>18</v>
      </c>
      <c r="Y900" s="112">
        <f>'Run Rate'!AB93</f>
        <v>34</v>
      </c>
      <c r="Z900" s="112">
        <f>'Run Rate'!AC93</f>
        <v>40</v>
      </c>
      <c r="AA900" s="112">
        <f>'Run Rate'!AD93</f>
        <v>41</v>
      </c>
      <c r="AB900" s="113">
        <v>31</v>
      </c>
      <c r="AC900" s="112">
        <v>29</v>
      </c>
      <c r="AD900" s="112">
        <v>29</v>
      </c>
      <c r="AE900" s="112">
        <v>27</v>
      </c>
      <c r="AF900" s="112">
        <v>27</v>
      </c>
      <c r="AG900" s="112">
        <v>28</v>
      </c>
      <c r="AH900" s="112">
        <v>29</v>
      </c>
      <c r="AI900" s="112">
        <v>27</v>
      </c>
      <c r="AJ900" s="112">
        <v>27</v>
      </c>
      <c r="AK900" s="112">
        <v>28</v>
      </c>
      <c r="AL900" s="112">
        <v>29</v>
      </c>
      <c r="AM900" s="112">
        <v>25</v>
      </c>
      <c r="AN900" s="112">
        <v>25</v>
      </c>
      <c r="AQ900" t="str">
        <f>AQ898</f>
        <v/>
      </c>
    </row>
    <row r="901" spans="1:43" ht="14.25" customHeight="1" x14ac:dyDescent="0.25">
      <c r="A901" s="99" t="s">
        <v>1165</v>
      </c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5"/>
      <c r="X901" s="115"/>
      <c r="Y901" s="115"/>
      <c r="Z901" s="115"/>
      <c r="AA901" s="112" t="s">
        <v>1166</v>
      </c>
      <c r="AB901" s="113"/>
      <c r="AC901" s="112"/>
      <c r="AD901" s="112"/>
      <c r="AE901" s="112"/>
      <c r="AF901" s="112"/>
      <c r="AG901" s="112"/>
      <c r="AH901" s="112"/>
      <c r="AI901" s="112"/>
      <c r="AJ901" s="112"/>
      <c r="AK901" s="112"/>
      <c r="AL901" s="112"/>
      <c r="AM901" s="112"/>
      <c r="AN901" s="112"/>
      <c r="AQ901" t="str">
        <f>AQ898</f>
        <v/>
      </c>
    </row>
    <row r="902" spans="1:43" ht="14.25" customHeight="1" x14ac:dyDescent="0.25">
      <c r="A902" s="99" t="s">
        <v>1167</v>
      </c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5"/>
      <c r="X902" s="116"/>
      <c r="Y902" s="117"/>
      <c r="Z902" s="115"/>
      <c r="AA902" s="112" t="s">
        <v>1168</v>
      </c>
      <c r="AB902" s="113">
        <f>'Demand Input VP'!B454</f>
        <v>0</v>
      </c>
      <c r="AC902" s="112">
        <f>'Demand Input VP'!C454</f>
        <v>0</v>
      </c>
      <c r="AD902" s="112">
        <f>'Demand Input VP'!D454</f>
        <v>0</v>
      </c>
      <c r="AE902" s="112">
        <f>'Demand Input VP'!E454</f>
        <v>0</v>
      </c>
      <c r="AF902" s="112">
        <f>'Demand Input VP'!F454</f>
        <v>0</v>
      </c>
      <c r="AG902" s="112">
        <f>'Demand Input VP'!G454</f>
        <v>0</v>
      </c>
      <c r="AH902" s="112">
        <f>'Demand Input VP'!H454</f>
        <v>0</v>
      </c>
      <c r="AI902" s="112">
        <f>'Demand Input VP'!I454</f>
        <v>0</v>
      </c>
      <c r="AJ902" s="112">
        <f>'Demand Input VP'!J454</f>
        <v>0</v>
      </c>
      <c r="AK902" s="112">
        <f>'Demand Input VP'!K454</f>
        <v>0</v>
      </c>
      <c r="AL902" s="112">
        <f>'Demand Input VP'!L454</f>
        <v>0</v>
      </c>
      <c r="AM902" s="112">
        <f>'Demand Input VP'!M454</f>
        <v>0</v>
      </c>
      <c r="AN902" s="112">
        <f>'Demand Input VP'!N454</f>
        <v>0</v>
      </c>
      <c r="AQ902" t="str">
        <f>AQ898</f>
        <v/>
      </c>
    </row>
    <row r="903" spans="1:43" ht="14.25" customHeight="1" x14ac:dyDescent="0.25">
      <c r="A903" s="99" t="s">
        <v>1169</v>
      </c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5"/>
      <c r="X903" s="116"/>
      <c r="Y903" s="117"/>
      <c r="Z903" s="119"/>
      <c r="AA903" s="120" t="s">
        <v>1170</v>
      </c>
      <c r="AB903" s="121">
        <f>'Demand Input VP'!B453</f>
        <v>0</v>
      </c>
      <c r="AC903" s="120">
        <f>'Demand Input VP'!C453</f>
        <v>0</v>
      </c>
      <c r="AD903" s="120">
        <f>'Demand Input VP'!D453</f>
        <v>0</v>
      </c>
      <c r="AE903" s="120">
        <f>'Demand Input VP'!E453</f>
        <v>0</v>
      </c>
      <c r="AF903" s="120">
        <f>'Demand Input VP'!F453</f>
        <v>0</v>
      </c>
      <c r="AG903" s="120">
        <f>'Demand Input VP'!G453</f>
        <v>0</v>
      </c>
      <c r="AH903" s="120">
        <f>'Demand Input VP'!H453</f>
        <v>0</v>
      </c>
      <c r="AI903" s="120">
        <f>'Demand Input VP'!I453</f>
        <v>0</v>
      </c>
      <c r="AJ903" s="120">
        <f>'Demand Input VP'!J453</f>
        <v>0</v>
      </c>
      <c r="AK903" s="120">
        <f>'Demand Input VP'!K453</f>
        <v>0</v>
      </c>
      <c r="AL903" s="120">
        <f>'Demand Input VP'!L453</f>
        <v>0</v>
      </c>
      <c r="AM903" s="120">
        <f>'Demand Input VP'!M453</f>
        <v>0</v>
      </c>
      <c r="AN903" s="120">
        <f>'Demand Input VP'!N453</f>
        <v>0</v>
      </c>
      <c r="AQ903" t="str">
        <f>AQ898</f>
        <v/>
      </c>
    </row>
    <row r="904" spans="1:43" ht="14.25" customHeight="1" x14ac:dyDescent="0.25">
      <c r="A904" s="1"/>
      <c r="B904" s="122"/>
      <c r="C904" s="122"/>
      <c r="D904" s="122"/>
      <c r="E904" s="122"/>
      <c r="F904" s="122"/>
      <c r="G904" s="122"/>
      <c r="H904" s="122"/>
      <c r="I904" s="122"/>
      <c r="J904" s="122"/>
      <c r="K904" s="122"/>
      <c r="L904" s="122"/>
      <c r="M904" s="122"/>
      <c r="N904" s="122"/>
      <c r="O904" s="122"/>
      <c r="P904" s="122"/>
      <c r="Q904" s="122"/>
      <c r="R904" s="122"/>
      <c r="S904" s="122"/>
      <c r="T904" s="122"/>
      <c r="U904" s="122"/>
      <c r="V904" s="122"/>
      <c r="W904" s="123"/>
      <c r="X904" s="116"/>
      <c r="Y904" s="117"/>
      <c r="Z904" s="123"/>
      <c r="AA904" s="112" t="s">
        <v>1171</v>
      </c>
      <c r="AB904" s="113">
        <f>'Demand Input MP'!B454</f>
        <v>50</v>
      </c>
      <c r="AC904" s="112">
        <f>'Demand Input MP'!C454</f>
        <v>90</v>
      </c>
      <c r="AD904" s="112">
        <f>'Demand Input MP'!D454</f>
        <v>90</v>
      </c>
      <c r="AE904" s="112">
        <f>'Demand Input MP'!E454</f>
        <v>90</v>
      </c>
      <c r="AF904" s="112">
        <f>'Demand Input MP'!F454</f>
        <v>90</v>
      </c>
      <c r="AG904" s="112">
        <f>'Demand Input MP'!G454</f>
        <v>0</v>
      </c>
      <c r="AH904" s="112">
        <f>'Demand Input MP'!H454</f>
        <v>0</v>
      </c>
      <c r="AI904" s="112">
        <f>'Demand Input MP'!I454</f>
        <v>0</v>
      </c>
      <c r="AJ904" s="112">
        <f>'Demand Input MP'!J454</f>
        <v>0</v>
      </c>
      <c r="AK904" s="112">
        <f>'Demand Input MP'!K454</f>
        <v>0</v>
      </c>
      <c r="AL904" s="112">
        <f>'Demand Input MP'!L454</f>
        <v>0</v>
      </c>
      <c r="AM904" s="112">
        <f>'Demand Input MP'!M454</f>
        <v>0</v>
      </c>
      <c r="AN904" s="112">
        <f>'Demand Input MP'!N454</f>
        <v>0</v>
      </c>
      <c r="AQ904" t="str">
        <f>AQ898</f>
        <v/>
      </c>
    </row>
    <row r="905" spans="1:43" ht="14.25" customHeight="1" x14ac:dyDescent="0.25">
      <c r="A905" s="1"/>
      <c r="B905" s="122"/>
      <c r="C905" s="122"/>
      <c r="D905" s="122"/>
      <c r="E905" s="122"/>
      <c r="F905" s="122"/>
      <c r="G905" s="122"/>
      <c r="H905" s="122"/>
      <c r="I905" s="122"/>
      <c r="J905" s="122"/>
      <c r="K905" s="122"/>
      <c r="L905" s="122"/>
      <c r="M905" s="122"/>
      <c r="N905" s="122"/>
      <c r="O905" s="122"/>
      <c r="P905" s="122"/>
      <c r="Q905" s="122"/>
      <c r="R905" s="122"/>
      <c r="S905" s="122"/>
      <c r="T905" s="122"/>
      <c r="U905" s="122"/>
      <c r="V905" s="124" t="s">
        <v>91</v>
      </c>
      <c r="W905" s="125">
        <f>IFERROR(IF(SUM('Run Rate History'!E93:AD93)&gt;0,(SUMPRODUCT((B900:AA900&gt;=PERCENTILE(B900:AA900,0.1))*(B900:AA900&lt;=PERCENTILE(B900:AA900,0.9))*B900:AA900)+SUMPRODUCT(('Run Rate History'!E93:AD93&gt;=PERCENTILE(B900:AA900,0.1))*('Run Rate History'!E93:AD93&lt;=PERCENTILE(B900:AA900,0.9))*'Run Rate History'!E93:AD93))/(SUMPRODUCT((B900:AA900&gt;=PERCENTILE(B900:AA900,0.1))*(B900:AA900&lt;=PERCENTILE(B900:AA900,0.9))*1)+SUMPRODUCT(('Run Rate History'!E93:AD93&gt;=PERCENTILE(B900:AA900,0.1))*('Run Rate History'!E93:AD93&lt;=PERCENTILE(B900:AA900,0.9))*1)),TRIMMEAN(B900:AA900,0.15)),0)</f>
        <v>26.117647058823529</v>
      </c>
      <c r="X905" s="126" t="s">
        <v>1172</v>
      </c>
      <c r="Y905" s="127">
        <f>SUM(B900:AA900)/26</f>
        <v>27.807692307692307</v>
      </c>
      <c r="Z905" s="128"/>
      <c r="AA905" s="112" t="s">
        <v>1173</v>
      </c>
      <c r="AB905" s="113">
        <f>'Demand Input MP'!B453</f>
        <v>0</v>
      </c>
      <c r="AC905" s="112">
        <f>'Demand Input MP'!C453</f>
        <v>0</v>
      </c>
      <c r="AD905" s="112">
        <f>'Demand Input MP'!D453</f>
        <v>0</v>
      </c>
      <c r="AE905" s="112">
        <f>'Demand Input MP'!E453</f>
        <v>0</v>
      </c>
      <c r="AF905" s="112">
        <f>'Demand Input MP'!F453</f>
        <v>0</v>
      </c>
      <c r="AG905" s="112">
        <f>'Demand Input MP'!G453</f>
        <v>0</v>
      </c>
      <c r="AH905" s="112">
        <f>'Demand Input MP'!H453</f>
        <v>0</v>
      </c>
      <c r="AI905" s="112">
        <f>'Demand Input MP'!I453</f>
        <v>0</v>
      </c>
      <c r="AJ905" s="112">
        <f>'Demand Input MP'!J453</f>
        <v>0</v>
      </c>
      <c r="AK905" s="112">
        <f>'Demand Input MP'!K453</f>
        <v>0</v>
      </c>
      <c r="AL905" s="112">
        <f>'Demand Input MP'!L453</f>
        <v>0</v>
      </c>
      <c r="AM905" s="112">
        <f>'Demand Input MP'!M453</f>
        <v>0</v>
      </c>
      <c r="AN905" s="112">
        <f>'Demand Input MP'!N453</f>
        <v>0</v>
      </c>
      <c r="AQ905" t="str">
        <f>AQ898</f>
        <v/>
      </c>
    </row>
    <row r="906" spans="1:43" ht="14.25" customHeight="1" x14ac:dyDescent="0.25">
      <c r="A906" s="1"/>
      <c r="B906" s="122"/>
      <c r="C906" s="122"/>
      <c r="D906" s="122"/>
      <c r="E906" s="122"/>
      <c r="F906" s="122"/>
      <c r="G906" s="122"/>
      <c r="H906" s="122"/>
      <c r="I906" s="122"/>
      <c r="J906" s="122"/>
      <c r="K906" s="122"/>
      <c r="L906" s="122"/>
      <c r="M906" s="122"/>
      <c r="N906" s="122"/>
      <c r="O906" s="122"/>
      <c r="P906" s="122"/>
      <c r="Q906" s="122"/>
      <c r="R906" s="122"/>
      <c r="S906" s="122"/>
      <c r="T906" s="122"/>
      <c r="U906" s="122"/>
      <c r="V906" s="124" t="s">
        <v>94</v>
      </c>
      <c r="W906" s="125">
        <f>IFERROR((1*MIN(MAX(X900,0.5*IF(SUM('Run Rate History'!E93:AD93)&gt;0,(MEDIAN(IF(B900:AA900&gt;0,B900:AA900))+MEDIAN(IF('Run Rate History'!E93:AD93&gt;0,'Run Rate History'!E93:AD93)))/2,MEDIAN(IF(B900:AA900&gt;0,B900:AA900)))),2*IF(SUM('Run Rate History'!E93:AD93)&gt;0,(MEDIAN(IF(B900:AA900&gt;0,B900:AA900))+MEDIAN(IF('Run Rate History'!E93:AD93&gt;0,'Run Rate History'!E93:AD93)))/2,MEDIAN(IF(B900:AA900&gt;0,B900:AA900))))+2*MIN(MAX(Y900,0.5*IF(SUM('Run Rate History'!E93:AD93)&gt;0,(MEDIAN(IF(B900:AA900&gt;0,B900:AA900))+MEDIAN(IF('Run Rate History'!E93:AD93&gt;0,'Run Rate History'!E93:AD93)))/2,MEDIAN(IF(B900:AA900&gt;0,B900:AA900)))),2*IF(SUM('Run Rate History'!E93:AD93)&gt;0,(MEDIAN(IF(B900:AA900&gt;0,B900:AA900))+MEDIAN(IF('Run Rate History'!E93:AD93&gt;0,'Run Rate History'!E93:AD93)))/2,MEDIAN(IF(B900:AA900&gt;0,B900:AA900))))+3*MIN(MAX(Z900,0.5*IF(SUM('Run Rate History'!E93:AD93)&gt;0,(MEDIAN(IF(B900:AA900&gt;0,B900:AA900))+MEDIAN(IF('Run Rate History'!E93:AD93&gt;0,'Run Rate History'!E93:AD93)))/2,MEDIAN(IF(B900:AA900&gt;0,B900:AA900)))),2*IF(SUM('Run Rate History'!E93:AD93)&gt;0,(MEDIAN(IF(B900:AA900&gt;0,B900:AA900))+MEDIAN(IF('Run Rate History'!E93:AD93&gt;0,'Run Rate History'!E93:AD93)))/2,MEDIAN(IF(B900:AA900&gt;0,B900:AA900))))+4*MIN(MAX(AA900,0.5*IF(SUM('Run Rate History'!E93:AD93)&gt;0,(MEDIAN(IF(B900:AA900&gt;0,B900:AA900))+MEDIAN(IF('Run Rate History'!E93:AD93&gt;0,'Run Rate History'!E93:AD93)))/2,MEDIAN(IF(B900:AA900&gt;0,B900:AA900)))),2*IF(SUM('Run Rate History'!E93:AD93)&gt;0,(MEDIAN(IF(B900:AA900&gt;0,B900:AA900))+MEDIAN(IF('Run Rate History'!E93:AD93&gt;0,'Run Rate History'!E93:AD93)))/2,MEDIAN(IF(B900:AA900&gt;0,B900:AA900)))))/10,0)</f>
        <v>37</v>
      </c>
      <c r="X906" s="129" t="s">
        <v>1174</v>
      </c>
      <c r="Y906" s="130">
        <f>IFERROR(VLOOKUP(A898,'Stanje zaliha'!A:E,5,FALSE()),0)</f>
        <v>1041</v>
      </c>
      <c r="Z906" s="131"/>
      <c r="AA906" s="113" t="s">
        <v>1175</v>
      </c>
      <c r="AB906" s="118">
        <f t="shared" ref="AB906:AN906" si="178">SUM(AB902:AB905)</f>
        <v>50</v>
      </c>
      <c r="AC906" s="118">
        <f t="shared" si="178"/>
        <v>90</v>
      </c>
      <c r="AD906" s="118">
        <f t="shared" si="178"/>
        <v>90</v>
      </c>
      <c r="AE906" s="118">
        <f t="shared" si="178"/>
        <v>90</v>
      </c>
      <c r="AF906" s="118">
        <f t="shared" si="178"/>
        <v>90</v>
      </c>
      <c r="AG906" s="118">
        <f t="shared" si="178"/>
        <v>0</v>
      </c>
      <c r="AH906" s="118">
        <f t="shared" si="178"/>
        <v>0</v>
      </c>
      <c r="AI906" s="118">
        <f t="shared" si="178"/>
        <v>0</v>
      </c>
      <c r="AJ906" s="118">
        <f t="shared" si="178"/>
        <v>0</v>
      </c>
      <c r="AK906" s="118">
        <f t="shared" si="178"/>
        <v>0</v>
      </c>
      <c r="AL906" s="118">
        <f t="shared" si="178"/>
        <v>0</v>
      </c>
      <c r="AM906" s="118">
        <f t="shared" si="178"/>
        <v>0</v>
      </c>
      <c r="AN906" s="118">
        <f t="shared" si="178"/>
        <v>0</v>
      </c>
      <c r="AQ906" t="str">
        <f>AQ898</f>
        <v/>
      </c>
    </row>
    <row r="907" spans="1:43" ht="14.25" customHeight="1" x14ac:dyDescent="0.25">
      <c r="A907" s="1"/>
      <c r="B907" s="122"/>
      <c r="C907" s="122"/>
      <c r="D907" s="122"/>
      <c r="E907" s="122"/>
      <c r="F907" s="122"/>
      <c r="G907" s="122"/>
      <c r="H907" s="122"/>
      <c r="I907" s="122"/>
      <c r="J907" s="122"/>
      <c r="K907" s="122"/>
      <c r="L907" s="122"/>
      <c r="M907" s="122"/>
      <c r="N907" s="122"/>
      <c r="O907" s="122"/>
      <c r="P907" s="122"/>
      <c r="Q907" s="122"/>
      <c r="R907" s="122"/>
      <c r="S907" s="122"/>
      <c r="T907" s="122"/>
      <c r="U907" s="122"/>
      <c r="V907" s="124" t="s">
        <v>95</v>
      </c>
      <c r="W907" s="125">
        <f>IFERROR(0.6*W906+0.4*W905,0)</f>
        <v>32.647058823529413</v>
      </c>
      <c r="X907" s="132" t="s">
        <v>1176</v>
      </c>
      <c r="Y907" s="133">
        <f>IFERROR(SUMIF('Popis poslanih narudžbi'!A:A,A898,'Popis poslanih narudžbi'!C:C),0)</f>
        <v>0</v>
      </c>
      <c r="Z907" s="131"/>
      <c r="AA907" s="134" t="s">
        <v>1177</v>
      </c>
      <c r="AB907" s="118">
        <f t="shared" ref="AB907:AN907" si="179">AB900+AB906</f>
        <v>81</v>
      </c>
      <c r="AC907" s="118">
        <f t="shared" si="179"/>
        <v>119</v>
      </c>
      <c r="AD907" s="118">
        <f t="shared" si="179"/>
        <v>119</v>
      </c>
      <c r="AE907" s="118">
        <f t="shared" si="179"/>
        <v>117</v>
      </c>
      <c r="AF907" s="118">
        <f t="shared" si="179"/>
        <v>117</v>
      </c>
      <c r="AG907" s="118">
        <f t="shared" si="179"/>
        <v>28</v>
      </c>
      <c r="AH907" s="118">
        <f t="shared" si="179"/>
        <v>29</v>
      </c>
      <c r="AI907" s="118">
        <f t="shared" si="179"/>
        <v>27</v>
      </c>
      <c r="AJ907" s="118">
        <f t="shared" si="179"/>
        <v>27</v>
      </c>
      <c r="AK907" s="118">
        <f t="shared" si="179"/>
        <v>28</v>
      </c>
      <c r="AL907" s="118">
        <f t="shared" si="179"/>
        <v>29</v>
      </c>
      <c r="AM907" s="118">
        <f t="shared" si="179"/>
        <v>25</v>
      </c>
      <c r="AN907" s="118">
        <f t="shared" si="179"/>
        <v>25</v>
      </c>
      <c r="AQ907" t="str">
        <f>AQ898</f>
        <v/>
      </c>
    </row>
    <row r="908" spans="1:43" ht="14.25" customHeight="1" x14ac:dyDescent="0.25">
      <c r="A908" s="107" t="str">
        <f>'Run Rate'!A94</f>
        <v>POL09739</v>
      </c>
      <c r="B908" s="135" t="str">
        <f>'Run Rate'!B94</f>
        <v>Polleo 1st Whey 454g Chocolate Jaffa</v>
      </c>
      <c r="C908" s="135" t="str">
        <f>'Run Rate'!C94</f>
        <v>PROTEINI</v>
      </c>
      <c r="D908" s="135" t="str">
        <f>'Run Rate'!D94</f>
        <v>01 GOLD</v>
      </c>
      <c r="E908" s="122"/>
      <c r="F908" s="122"/>
      <c r="G908" s="122"/>
      <c r="H908" s="122"/>
      <c r="I908" s="122"/>
      <c r="J908" s="122"/>
      <c r="K908" s="122"/>
      <c r="L908" s="122"/>
      <c r="M908" s="122"/>
      <c r="N908" s="122"/>
      <c r="O908" s="122"/>
      <c r="P908" s="122"/>
      <c r="Q908" s="122"/>
      <c r="R908" s="122"/>
      <c r="S908" s="122"/>
      <c r="T908" s="122"/>
      <c r="U908" s="122"/>
      <c r="V908" s="122"/>
      <c r="W908" s="122"/>
      <c r="X908" s="122"/>
      <c r="Y908" s="122"/>
      <c r="Z908" s="122"/>
      <c r="AA908" s="122"/>
      <c r="AB908" s="122"/>
      <c r="AC908" s="122"/>
      <c r="AD908" s="122"/>
      <c r="AE908" s="122"/>
      <c r="AF908" s="122"/>
      <c r="AG908" s="122"/>
      <c r="AH908" s="122"/>
      <c r="AI908" s="122"/>
      <c r="AJ908" s="122"/>
      <c r="AK908" s="122"/>
      <c r="AL908" s="122"/>
      <c r="AM908" s="122"/>
      <c r="AN908" s="122"/>
      <c r="AQ908" t="str">
        <f>IF(AND(OR($B$1="ALL",$B$1=C908),OR($E$1="ALL",$E$1=D908),OR($B$2="ALL",$B$2=A908),OR($E$2="ALL",IFERROR(SEARCH($E$2,B908),0)&gt;0)),"MATCH","")</f>
        <v/>
      </c>
    </row>
    <row r="909" spans="1:43" ht="14.25" customHeight="1" x14ac:dyDescent="0.25">
      <c r="A909" s="108" t="s">
        <v>1137</v>
      </c>
      <c r="B909" s="136" t="s">
        <v>1138</v>
      </c>
      <c r="C909" s="136" t="s">
        <v>1139</v>
      </c>
      <c r="D909" s="136" t="s">
        <v>1140</v>
      </c>
      <c r="E909" s="136" t="s">
        <v>1141</v>
      </c>
      <c r="F909" s="136" t="s">
        <v>1142</v>
      </c>
      <c r="G909" s="136" t="s">
        <v>1143</v>
      </c>
      <c r="H909" s="136" t="s">
        <v>1144</v>
      </c>
      <c r="I909" s="136" t="s">
        <v>1145</v>
      </c>
      <c r="J909" s="136" t="s">
        <v>1146</v>
      </c>
      <c r="K909" s="136" t="s">
        <v>1147</v>
      </c>
      <c r="L909" s="136" t="s">
        <v>1148</v>
      </c>
      <c r="M909" s="136" t="s">
        <v>1149</v>
      </c>
      <c r="N909" s="136" t="s">
        <v>1150</v>
      </c>
      <c r="O909" s="136" t="s">
        <v>1151</v>
      </c>
      <c r="P909" s="136" t="s">
        <v>1152</v>
      </c>
      <c r="Q909" s="136" t="s">
        <v>1153</v>
      </c>
      <c r="R909" s="136" t="s">
        <v>1154</v>
      </c>
      <c r="S909" s="136" t="s">
        <v>1155</v>
      </c>
      <c r="T909" s="136" t="s">
        <v>1156</v>
      </c>
      <c r="U909" s="136" t="s">
        <v>1157</v>
      </c>
      <c r="V909" s="136" t="s">
        <v>1158</v>
      </c>
      <c r="W909" s="136" t="s">
        <v>1159</v>
      </c>
      <c r="X909" s="136" t="s">
        <v>1160</v>
      </c>
      <c r="Y909" s="136" t="s">
        <v>1161</v>
      </c>
      <c r="Z909" s="136" t="s">
        <v>1162</v>
      </c>
      <c r="AA909" s="136" t="s">
        <v>1163</v>
      </c>
      <c r="AB909" s="137" t="s">
        <v>156</v>
      </c>
      <c r="AC909" s="137" t="s">
        <v>157</v>
      </c>
      <c r="AD909" s="137" t="s">
        <v>158</v>
      </c>
      <c r="AE909" s="137" t="s">
        <v>139</v>
      </c>
      <c r="AF909" s="138" t="s">
        <v>140</v>
      </c>
      <c r="AG909" s="138" t="s">
        <v>141</v>
      </c>
      <c r="AH909" s="138" t="s">
        <v>142</v>
      </c>
      <c r="AI909" s="138" t="s">
        <v>143</v>
      </c>
      <c r="AJ909" s="139" t="s">
        <v>144</v>
      </c>
      <c r="AK909" s="139" t="s">
        <v>145</v>
      </c>
      <c r="AL909" s="139" t="s">
        <v>146</v>
      </c>
      <c r="AM909" s="140" t="s">
        <v>147</v>
      </c>
      <c r="AN909" s="140" t="s">
        <v>148</v>
      </c>
      <c r="AQ909" t="str">
        <f>AQ908</f>
        <v/>
      </c>
    </row>
    <row r="910" spans="1:43" ht="14.25" customHeight="1" x14ac:dyDescent="0.25">
      <c r="A910" s="99" t="s">
        <v>1164</v>
      </c>
      <c r="B910" s="112">
        <f>'Run Rate'!E94</f>
        <v>130</v>
      </c>
      <c r="C910" s="112">
        <f>'Run Rate'!F94</f>
        <v>211</v>
      </c>
      <c r="D910" s="112">
        <f>'Run Rate'!G94</f>
        <v>194</v>
      </c>
      <c r="E910" s="112">
        <f>'Run Rate'!H94</f>
        <v>178</v>
      </c>
      <c r="F910" s="112">
        <f>'Run Rate'!I94</f>
        <v>126</v>
      </c>
      <c r="G910" s="112">
        <f>'Run Rate'!J94</f>
        <v>65</v>
      </c>
      <c r="H910" s="112">
        <f>'Run Rate'!K94</f>
        <v>78</v>
      </c>
      <c r="I910" s="112">
        <f>'Run Rate'!L94</f>
        <v>79</v>
      </c>
      <c r="J910" s="112">
        <f>'Run Rate'!M94</f>
        <v>140</v>
      </c>
      <c r="K910" s="112">
        <f>'Run Rate'!N94</f>
        <v>66</v>
      </c>
      <c r="L910" s="112">
        <f>'Run Rate'!O94</f>
        <v>42</v>
      </c>
      <c r="M910" s="112">
        <f>'Run Rate'!P94</f>
        <v>47</v>
      </c>
      <c r="N910" s="112">
        <f>'Run Rate'!Q94</f>
        <v>45</v>
      </c>
      <c r="O910" s="112">
        <f>'Run Rate'!R94</f>
        <v>21</v>
      </c>
      <c r="P910" s="112">
        <f>'Run Rate'!S94</f>
        <v>8</v>
      </c>
      <c r="Q910" s="112">
        <f>'Run Rate'!T94</f>
        <v>23</v>
      </c>
      <c r="R910" s="112">
        <f>'Run Rate'!U94</f>
        <v>48</v>
      </c>
      <c r="S910" s="112">
        <f>'Run Rate'!V94</f>
        <v>30</v>
      </c>
      <c r="T910" s="112">
        <f>'Run Rate'!W94</f>
        <v>36</v>
      </c>
      <c r="U910" s="112">
        <f>'Run Rate'!X94</f>
        <v>229</v>
      </c>
      <c r="V910" s="112">
        <f>'Run Rate'!Y94</f>
        <v>252</v>
      </c>
      <c r="W910" s="112">
        <f>'Run Rate'!Z94</f>
        <v>227</v>
      </c>
      <c r="X910" s="112">
        <f>'Run Rate'!AA94</f>
        <v>217</v>
      </c>
      <c r="Y910" s="112">
        <f>'Run Rate'!AB94</f>
        <v>106</v>
      </c>
      <c r="Z910" s="112">
        <f>'Run Rate'!AC94</f>
        <v>50</v>
      </c>
      <c r="AA910" s="112">
        <f>'Run Rate'!AD94</f>
        <v>42</v>
      </c>
      <c r="AB910" s="113">
        <v>48</v>
      </c>
      <c r="AC910" s="112">
        <v>46</v>
      </c>
      <c r="AD910" s="112">
        <v>45</v>
      </c>
      <c r="AE910" s="112">
        <v>45</v>
      </c>
      <c r="AF910" s="112">
        <v>44</v>
      </c>
      <c r="AG910" s="112">
        <v>43</v>
      </c>
      <c r="AH910" s="112">
        <v>43</v>
      </c>
      <c r="AI910" s="112">
        <v>43</v>
      </c>
      <c r="AJ910" s="112">
        <v>43</v>
      </c>
      <c r="AK910" s="112">
        <v>37</v>
      </c>
      <c r="AL910" s="112">
        <v>42</v>
      </c>
      <c r="AM910" s="112">
        <v>33</v>
      </c>
      <c r="AN910" s="112">
        <v>36</v>
      </c>
      <c r="AQ910" t="str">
        <f>AQ908</f>
        <v/>
      </c>
    </row>
    <row r="911" spans="1:43" ht="14.25" customHeight="1" x14ac:dyDescent="0.25">
      <c r="A911" s="99" t="s">
        <v>1165</v>
      </c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5"/>
      <c r="X911" s="115"/>
      <c r="Y911" s="115"/>
      <c r="Z911" s="115"/>
      <c r="AA911" s="112" t="s">
        <v>1166</v>
      </c>
      <c r="AB911" s="113"/>
      <c r="AC911" s="112"/>
      <c r="AD911" s="112"/>
      <c r="AE911" s="112"/>
      <c r="AF911" s="112"/>
      <c r="AG911" s="112"/>
      <c r="AH911" s="112"/>
      <c r="AI911" s="112"/>
      <c r="AJ911" s="112"/>
      <c r="AK911" s="112"/>
      <c r="AL911" s="112"/>
      <c r="AM911" s="112"/>
      <c r="AN911" s="112"/>
      <c r="AQ911" t="str">
        <f>AQ908</f>
        <v/>
      </c>
    </row>
    <row r="912" spans="1:43" ht="14.25" customHeight="1" x14ac:dyDescent="0.25">
      <c r="A912" s="99" t="s">
        <v>1167</v>
      </c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5"/>
      <c r="X912" s="116"/>
      <c r="Y912" s="117"/>
      <c r="Z912" s="115"/>
      <c r="AA912" s="112" t="s">
        <v>1168</v>
      </c>
      <c r="AB912" s="113">
        <f>'Demand Input VP'!B459</f>
        <v>0</v>
      </c>
      <c r="AC912" s="112">
        <f>'Demand Input VP'!C459</f>
        <v>0</v>
      </c>
      <c r="AD912" s="112">
        <f>'Demand Input VP'!D459</f>
        <v>0</v>
      </c>
      <c r="AE912" s="112">
        <f>'Demand Input VP'!E459</f>
        <v>0</v>
      </c>
      <c r="AF912" s="112">
        <f>'Demand Input VP'!F459</f>
        <v>0</v>
      </c>
      <c r="AG912" s="112">
        <f>'Demand Input VP'!G459</f>
        <v>0</v>
      </c>
      <c r="AH912" s="112">
        <f>'Demand Input VP'!H459</f>
        <v>0</v>
      </c>
      <c r="AI912" s="112">
        <f>'Demand Input VP'!I459</f>
        <v>0</v>
      </c>
      <c r="AJ912" s="112">
        <f>'Demand Input VP'!J459</f>
        <v>0</v>
      </c>
      <c r="AK912" s="112">
        <f>'Demand Input VP'!K459</f>
        <v>0</v>
      </c>
      <c r="AL912" s="112">
        <f>'Demand Input VP'!L459</f>
        <v>0</v>
      </c>
      <c r="AM912" s="112">
        <f>'Demand Input VP'!M459</f>
        <v>0</v>
      </c>
      <c r="AN912" s="112">
        <f>'Demand Input VP'!N459</f>
        <v>0</v>
      </c>
      <c r="AQ912" t="str">
        <f>AQ908</f>
        <v/>
      </c>
    </row>
    <row r="913" spans="1:43" ht="14.25" customHeight="1" x14ac:dyDescent="0.25">
      <c r="A913" s="99" t="s">
        <v>1169</v>
      </c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5"/>
      <c r="X913" s="116"/>
      <c r="Y913" s="117"/>
      <c r="Z913" s="119"/>
      <c r="AA913" s="120" t="s">
        <v>1170</v>
      </c>
      <c r="AB913" s="121">
        <f>'Demand Input VP'!B458</f>
        <v>0</v>
      </c>
      <c r="AC913" s="120">
        <f>'Demand Input VP'!C458</f>
        <v>0</v>
      </c>
      <c r="AD913" s="120">
        <f>'Demand Input VP'!D458</f>
        <v>0</v>
      </c>
      <c r="AE913" s="120">
        <f>'Demand Input VP'!E458</f>
        <v>0</v>
      </c>
      <c r="AF913" s="120">
        <f>'Demand Input VP'!F458</f>
        <v>0</v>
      </c>
      <c r="AG913" s="120">
        <f>'Demand Input VP'!G458</f>
        <v>0</v>
      </c>
      <c r="AH913" s="120">
        <f>'Demand Input VP'!H458</f>
        <v>0</v>
      </c>
      <c r="AI913" s="120">
        <f>'Demand Input VP'!I458</f>
        <v>0</v>
      </c>
      <c r="AJ913" s="120">
        <f>'Demand Input VP'!J458</f>
        <v>0</v>
      </c>
      <c r="AK913" s="120">
        <f>'Demand Input VP'!K458</f>
        <v>0</v>
      </c>
      <c r="AL913" s="120">
        <f>'Demand Input VP'!L458</f>
        <v>0</v>
      </c>
      <c r="AM913" s="120">
        <f>'Demand Input VP'!M458</f>
        <v>0</v>
      </c>
      <c r="AN913" s="120">
        <f>'Demand Input VP'!N458</f>
        <v>0</v>
      </c>
      <c r="AQ913" t="str">
        <f>AQ908</f>
        <v/>
      </c>
    </row>
    <row r="914" spans="1:43" ht="14.25" customHeight="1" x14ac:dyDescent="0.25">
      <c r="A914" s="1"/>
      <c r="B914" s="122"/>
      <c r="C914" s="122"/>
      <c r="D914" s="122"/>
      <c r="E914" s="122"/>
      <c r="F914" s="122"/>
      <c r="G914" s="122"/>
      <c r="H914" s="122"/>
      <c r="I914" s="122"/>
      <c r="J914" s="122"/>
      <c r="K914" s="122"/>
      <c r="L914" s="122"/>
      <c r="M914" s="122"/>
      <c r="N914" s="122"/>
      <c r="O914" s="122"/>
      <c r="P914" s="122"/>
      <c r="Q914" s="122"/>
      <c r="R914" s="122"/>
      <c r="S914" s="122"/>
      <c r="T914" s="122"/>
      <c r="U914" s="122"/>
      <c r="V914" s="122"/>
      <c r="W914" s="123"/>
      <c r="X914" s="116"/>
      <c r="Y914" s="117"/>
      <c r="Z914" s="123"/>
      <c r="AA914" s="112" t="s">
        <v>1171</v>
      </c>
      <c r="AB914" s="113">
        <f>'Demand Input MP'!B459</f>
        <v>0</v>
      </c>
      <c r="AC914" s="112">
        <f>'Demand Input MP'!C459</f>
        <v>0</v>
      </c>
      <c r="AD914" s="112">
        <f>'Demand Input MP'!D459</f>
        <v>0</v>
      </c>
      <c r="AE914" s="112">
        <f>'Demand Input MP'!E459</f>
        <v>0</v>
      </c>
      <c r="AF914" s="112">
        <f>'Demand Input MP'!F459</f>
        <v>0</v>
      </c>
      <c r="AG914" s="112">
        <f>'Demand Input MP'!G459</f>
        <v>0</v>
      </c>
      <c r="AH914" s="112">
        <f>'Demand Input MP'!H459</f>
        <v>0</v>
      </c>
      <c r="AI914" s="112">
        <f>'Demand Input MP'!I459</f>
        <v>0</v>
      </c>
      <c r="AJ914" s="112">
        <f>'Demand Input MP'!J459</f>
        <v>0</v>
      </c>
      <c r="AK914" s="112">
        <f>'Demand Input MP'!K459</f>
        <v>165</v>
      </c>
      <c r="AL914" s="112">
        <f>'Demand Input MP'!L459</f>
        <v>165</v>
      </c>
      <c r="AM914" s="112">
        <f>'Demand Input MP'!M459</f>
        <v>165</v>
      </c>
      <c r="AN914" s="112">
        <f>'Demand Input MP'!N459</f>
        <v>165</v>
      </c>
      <c r="AQ914" t="str">
        <f>AQ908</f>
        <v/>
      </c>
    </row>
    <row r="915" spans="1:43" ht="14.25" customHeight="1" x14ac:dyDescent="0.25">
      <c r="A915" s="1"/>
      <c r="B915" s="122"/>
      <c r="C915" s="122"/>
      <c r="D915" s="122"/>
      <c r="E915" s="122"/>
      <c r="F915" s="122"/>
      <c r="G915" s="122"/>
      <c r="H915" s="122"/>
      <c r="I915" s="122"/>
      <c r="J915" s="122"/>
      <c r="K915" s="122"/>
      <c r="L915" s="122"/>
      <c r="M915" s="122"/>
      <c r="N915" s="122"/>
      <c r="O915" s="122"/>
      <c r="P915" s="122"/>
      <c r="Q915" s="122"/>
      <c r="R915" s="122"/>
      <c r="S915" s="122"/>
      <c r="T915" s="122"/>
      <c r="U915" s="122"/>
      <c r="V915" s="124" t="s">
        <v>91</v>
      </c>
      <c r="W915" s="125">
        <f>IFERROR(IF(SUM('Run Rate History'!E94:AD94)&gt;0,(SUMPRODUCT((B910:AA910&gt;=PERCENTILE(B910:AA910,0.1))*(B910:AA910&lt;=PERCENTILE(B910:AA910,0.9))*B910:AA910)+SUMPRODUCT(('Run Rate History'!E94:AD94&gt;=PERCENTILE(B910:AA910,0.1))*('Run Rate History'!E94:AD94&lt;=PERCENTILE(B910:AA910,0.9))*'Run Rate History'!E94:AD94))/(SUMPRODUCT((B910:AA910&gt;=PERCENTILE(B910:AA910,0.1))*(B910:AA910&lt;=PERCENTILE(B910:AA910,0.9))*1)+SUMPRODUCT(('Run Rate History'!E94:AD94&gt;=PERCENTILE(B910:AA910,0.1))*('Run Rate History'!E94:AD94&lt;=PERCENTILE(B910:AA910,0.9))*1)),TRIMMEAN(B910:AA910,0.15)),0)</f>
        <v>81.666666666666671</v>
      </c>
      <c r="X915" s="126" t="s">
        <v>1172</v>
      </c>
      <c r="Y915" s="127">
        <f>SUM(B910:AA910)/26</f>
        <v>103.46153846153847</v>
      </c>
      <c r="Z915" s="128"/>
      <c r="AA915" s="112" t="s">
        <v>1173</v>
      </c>
      <c r="AB915" s="113">
        <f>'Demand Input MP'!B458</f>
        <v>0</v>
      </c>
      <c r="AC915" s="112">
        <f>'Demand Input MP'!C458</f>
        <v>0</v>
      </c>
      <c r="AD915" s="112">
        <f>'Demand Input MP'!D458</f>
        <v>0</v>
      </c>
      <c r="AE915" s="112">
        <f>'Demand Input MP'!E458</f>
        <v>0</v>
      </c>
      <c r="AF915" s="112">
        <f>'Demand Input MP'!F458</f>
        <v>0</v>
      </c>
      <c r="AG915" s="112">
        <f>'Demand Input MP'!G458</f>
        <v>0</v>
      </c>
      <c r="AH915" s="112">
        <f>'Demand Input MP'!H458</f>
        <v>0</v>
      </c>
      <c r="AI915" s="112">
        <f>'Demand Input MP'!I458</f>
        <v>0</v>
      </c>
      <c r="AJ915" s="112">
        <f>'Demand Input MP'!J458</f>
        <v>0</v>
      </c>
      <c r="AK915" s="112">
        <f>'Demand Input MP'!K458</f>
        <v>0</v>
      </c>
      <c r="AL915" s="112">
        <f>'Demand Input MP'!L458</f>
        <v>0</v>
      </c>
      <c r="AM915" s="112">
        <f>'Demand Input MP'!M458</f>
        <v>0</v>
      </c>
      <c r="AN915" s="112">
        <f>'Demand Input MP'!N458</f>
        <v>0</v>
      </c>
      <c r="AQ915" t="str">
        <f>AQ908</f>
        <v/>
      </c>
    </row>
    <row r="916" spans="1:43" ht="14.25" customHeight="1" x14ac:dyDescent="0.25">
      <c r="A916" s="1"/>
      <c r="B916" s="122"/>
      <c r="C916" s="122"/>
      <c r="D916" s="122"/>
      <c r="E916" s="122"/>
      <c r="F916" s="122"/>
      <c r="G916" s="122"/>
      <c r="H916" s="122"/>
      <c r="I916" s="122"/>
      <c r="J916" s="122"/>
      <c r="K916" s="122"/>
      <c r="L916" s="122"/>
      <c r="M916" s="122"/>
      <c r="N916" s="122"/>
      <c r="O916" s="122"/>
      <c r="P916" s="122"/>
      <c r="Q916" s="122"/>
      <c r="R916" s="122"/>
      <c r="S916" s="122"/>
      <c r="T916" s="122"/>
      <c r="U916" s="122"/>
      <c r="V916" s="124" t="s">
        <v>94</v>
      </c>
      <c r="W916" s="125">
        <f>IFERROR((1*MIN(MAX(X910,0.5*IF(SUM('Run Rate History'!E94:AD94)&gt;0,(MEDIAN(IF(B910:AA910&gt;0,B910:AA910))+MEDIAN(IF('Run Rate History'!E94:AD94&gt;0,'Run Rate History'!E94:AD94)))/2,MEDIAN(IF(B910:AA910&gt;0,B910:AA910)))),2*IF(SUM('Run Rate History'!E94:AD94)&gt;0,(MEDIAN(IF(B910:AA910&gt;0,B910:AA910))+MEDIAN(IF('Run Rate History'!E94:AD94&gt;0,'Run Rate History'!E94:AD94)))/2,MEDIAN(IF(B910:AA910&gt;0,B910:AA910))))+2*MIN(MAX(Y910,0.5*IF(SUM('Run Rate History'!E94:AD94)&gt;0,(MEDIAN(IF(B910:AA910&gt;0,B910:AA910))+MEDIAN(IF('Run Rate History'!E94:AD94&gt;0,'Run Rate History'!E94:AD94)))/2,MEDIAN(IF(B910:AA910&gt;0,B910:AA910)))),2*IF(SUM('Run Rate History'!E94:AD94)&gt;0,(MEDIAN(IF(B910:AA910&gt;0,B910:AA910))+MEDIAN(IF('Run Rate History'!E94:AD94&gt;0,'Run Rate History'!E94:AD94)))/2,MEDIAN(IF(B910:AA910&gt;0,B910:AA910))))+3*MIN(MAX(Z910,0.5*IF(SUM('Run Rate History'!E94:AD94)&gt;0,(MEDIAN(IF(B910:AA910&gt;0,B910:AA910))+MEDIAN(IF('Run Rate History'!E94:AD94&gt;0,'Run Rate History'!E94:AD94)))/2,MEDIAN(IF(B910:AA910&gt;0,B910:AA910)))),2*IF(SUM('Run Rate History'!E94:AD94)&gt;0,(MEDIAN(IF(B910:AA910&gt;0,B910:AA910))+MEDIAN(IF('Run Rate History'!E94:AD94&gt;0,'Run Rate History'!E94:AD94)))/2,MEDIAN(IF(B910:AA910&gt;0,B910:AA910))))+4*MIN(MAX(AA910,0.5*IF(SUM('Run Rate History'!E94:AD94)&gt;0,(MEDIAN(IF(B910:AA910&gt;0,B910:AA910))+MEDIAN(IF('Run Rate History'!E94:AD94&gt;0,'Run Rate History'!E94:AD94)))/2,MEDIAN(IF(B910:AA910&gt;0,B910:AA910)))),2*IF(SUM('Run Rate History'!E94:AD94)&gt;0,(MEDIAN(IF(B910:AA910&gt;0,B910:AA910))+MEDIAN(IF('Run Rate History'!E94:AD94&gt;0,'Run Rate History'!E94:AD94)))/2,MEDIAN(IF(B910:AA910&gt;0,B910:AA910)))))/10,0)</f>
        <v>63.6</v>
      </c>
      <c r="X916" s="129" t="s">
        <v>1174</v>
      </c>
      <c r="Y916" s="130">
        <f>IFERROR(VLOOKUP(A908,'Stanje zaliha'!A:E,5,FALSE()),0)</f>
        <v>1015</v>
      </c>
      <c r="Z916" s="131"/>
      <c r="AA916" s="113" t="s">
        <v>1175</v>
      </c>
      <c r="AB916" s="118">
        <f t="shared" ref="AB916:AN916" si="180">SUM(AB912:AB915)</f>
        <v>0</v>
      </c>
      <c r="AC916" s="118">
        <f t="shared" si="180"/>
        <v>0</v>
      </c>
      <c r="AD916" s="118">
        <f t="shared" si="180"/>
        <v>0</v>
      </c>
      <c r="AE916" s="118">
        <f t="shared" si="180"/>
        <v>0</v>
      </c>
      <c r="AF916" s="118">
        <f t="shared" si="180"/>
        <v>0</v>
      </c>
      <c r="AG916" s="118">
        <f t="shared" si="180"/>
        <v>0</v>
      </c>
      <c r="AH916" s="118">
        <f t="shared" si="180"/>
        <v>0</v>
      </c>
      <c r="AI916" s="118">
        <f t="shared" si="180"/>
        <v>0</v>
      </c>
      <c r="AJ916" s="118">
        <f t="shared" si="180"/>
        <v>0</v>
      </c>
      <c r="AK916" s="118">
        <f t="shared" si="180"/>
        <v>165</v>
      </c>
      <c r="AL916" s="118">
        <f t="shared" si="180"/>
        <v>165</v>
      </c>
      <c r="AM916" s="118">
        <f t="shared" si="180"/>
        <v>165</v>
      </c>
      <c r="AN916" s="118">
        <f t="shared" si="180"/>
        <v>165</v>
      </c>
      <c r="AQ916" t="str">
        <f>AQ908</f>
        <v/>
      </c>
    </row>
    <row r="917" spans="1:43" ht="14.25" customHeight="1" x14ac:dyDescent="0.25">
      <c r="A917" s="1"/>
      <c r="B917" s="122"/>
      <c r="C917" s="122"/>
      <c r="D917" s="122"/>
      <c r="E917" s="122"/>
      <c r="F917" s="122"/>
      <c r="G917" s="122"/>
      <c r="H917" s="122"/>
      <c r="I917" s="122"/>
      <c r="J917" s="122"/>
      <c r="K917" s="122"/>
      <c r="L917" s="122"/>
      <c r="M917" s="122"/>
      <c r="N917" s="122"/>
      <c r="O917" s="122"/>
      <c r="P917" s="122"/>
      <c r="Q917" s="122"/>
      <c r="R917" s="122"/>
      <c r="S917" s="122"/>
      <c r="T917" s="122"/>
      <c r="U917" s="122"/>
      <c r="V917" s="124" t="s">
        <v>95</v>
      </c>
      <c r="W917" s="125">
        <f>IFERROR(0.6*W916+0.4*W915,0)</f>
        <v>70.826666666666668</v>
      </c>
      <c r="X917" s="132" t="s">
        <v>1176</v>
      </c>
      <c r="Y917" s="133">
        <f>IFERROR(SUMIF('Popis poslanih narudžbi'!A:A,A908,'Popis poslanih narudžbi'!C:C),0)</f>
        <v>0</v>
      </c>
      <c r="Z917" s="131"/>
      <c r="AA917" s="134" t="s">
        <v>1177</v>
      </c>
      <c r="AB917" s="118">
        <f t="shared" ref="AB917:AN917" si="181">AB910+AB916</f>
        <v>48</v>
      </c>
      <c r="AC917" s="118">
        <f t="shared" si="181"/>
        <v>46</v>
      </c>
      <c r="AD917" s="118">
        <f t="shared" si="181"/>
        <v>45</v>
      </c>
      <c r="AE917" s="118">
        <f t="shared" si="181"/>
        <v>45</v>
      </c>
      <c r="AF917" s="118">
        <f t="shared" si="181"/>
        <v>44</v>
      </c>
      <c r="AG917" s="118">
        <f t="shared" si="181"/>
        <v>43</v>
      </c>
      <c r="AH917" s="118">
        <f t="shared" si="181"/>
        <v>43</v>
      </c>
      <c r="AI917" s="118">
        <f t="shared" si="181"/>
        <v>43</v>
      </c>
      <c r="AJ917" s="118">
        <f t="shared" si="181"/>
        <v>43</v>
      </c>
      <c r="AK917" s="118">
        <f t="shared" si="181"/>
        <v>202</v>
      </c>
      <c r="AL917" s="118">
        <f t="shared" si="181"/>
        <v>207</v>
      </c>
      <c r="AM917" s="118">
        <f t="shared" si="181"/>
        <v>198</v>
      </c>
      <c r="AN917" s="118">
        <f t="shared" si="181"/>
        <v>201</v>
      </c>
      <c r="AQ917" t="str">
        <f>AQ908</f>
        <v/>
      </c>
    </row>
    <row r="918" spans="1:43" ht="14.25" customHeight="1" x14ac:dyDescent="0.25">
      <c r="A918" s="107" t="str">
        <f>'Run Rate'!A95</f>
        <v>ON00247</v>
      </c>
      <c r="B918" s="135" t="str">
        <f>'Run Rate'!B95</f>
        <v>Gold Whey 465g Double Rich Chocolate</v>
      </c>
      <c r="C918" s="135" t="str">
        <f>'Run Rate'!C95</f>
        <v>PROTEINI</v>
      </c>
      <c r="D918" s="135" t="str">
        <f>'Run Rate'!D95</f>
        <v>01 GOLD</v>
      </c>
      <c r="E918" s="122"/>
      <c r="F918" s="122"/>
      <c r="G918" s="122"/>
      <c r="H918" s="122"/>
      <c r="I918" s="122"/>
      <c r="J918" s="122"/>
      <c r="K918" s="122"/>
      <c r="L918" s="122"/>
      <c r="M918" s="122"/>
      <c r="N918" s="122"/>
      <c r="O918" s="122"/>
      <c r="P918" s="122"/>
      <c r="Q918" s="122"/>
      <c r="R918" s="122"/>
      <c r="S918" s="122"/>
      <c r="T918" s="122"/>
      <c r="U918" s="122"/>
      <c r="V918" s="122"/>
      <c r="W918" s="122"/>
      <c r="X918" s="122"/>
      <c r="Y918" s="122"/>
      <c r="Z918" s="122"/>
      <c r="AA918" s="122"/>
      <c r="AB918" s="122"/>
      <c r="AC918" s="122"/>
      <c r="AD918" s="122"/>
      <c r="AE918" s="122"/>
      <c r="AF918" s="122"/>
      <c r="AG918" s="122"/>
      <c r="AH918" s="122"/>
      <c r="AI918" s="122"/>
      <c r="AJ918" s="122"/>
      <c r="AK918" s="122"/>
      <c r="AL918" s="122"/>
      <c r="AM918" s="122"/>
      <c r="AN918" s="122"/>
      <c r="AQ918" t="str">
        <f>IF(AND(OR($B$1="ALL",$B$1=C918),OR($E$1="ALL",$E$1=D918),OR($B$2="ALL",$B$2=A918),OR($E$2="ALL",IFERROR(SEARCH($E$2,B918),0)&gt;0)),"MATCH","")</f>
        <v/>
      </c>
    </row>
    <row r="919" spans="1:43" ht="14.25" customHeight="1" x14ac:dyDescent="0.25">
      <c r="A919" s="108" t="s">
        <v>1137</v>
      </c>
      <c r="B919" s="136" t="s">
        <v>1138</v>
      </c>
      <c r="C919" s="136" t="s">
        <v>1139</v>
      </c>
      <c r="D919" s="136" t="s">
        <v>1140</v>
      </c>
      <c r="E919" s="136" t="s">
        <v>1141</v>
      </c>
      <c r="F919" s="136" t="s">
        <v>1142</v>
      </c>
      <c r="G919" s="136" t="s">
        <v>1143</v>
      </c>
      <c r="H919" s="136" t="s">
        <v>1144</v>
      </c>
      <c r="I919" s="136" t="s">
        <v>1145</v>
      </c>
      <c r="J919" s="136" t="s">
        <v>1146</v>
      </c>
      <c r="K919" s="136" t="s">
        <v>1147</v>
      </c>
      <c r="L919" s="136" t="s">
        <v>1148</v>
      </c>
      <c r="M919" s="136" t="s">
        <v>1149</v>
      </c>
      <c r="N919" s="136" t="s">
        <v>1150</v>
      </c>
      <c r="O919" s="136" t="s">
        <v>1151</v>
      </c>
      <c r="P919" s="136" t="s">
        <v>1152</v>
      </c>
      <c r="Q919" s="136" t="s">
        <v>1153</v>
      </c>
      <c r="R919" s="136" t="s">
        <v>1154</v>
      </c>
      <c r="S919" s="136" t="s">
        <v>1155</v>
      </c>
      <c r="T919" s="136" t="s">
        <v>1156</v>
      </c>
      <c r="U919" s="136" t="s">
        <v>1157</v>
      </c>
      <c r="V919" s="136" t="s">
        <v>1158</v>
      </c>
      <c r="W919" s="136" t="s">
        <v>1159</v>
      </c>
      <c r="X919" s="136" t="s">
        <v>1160</v>
      </c>
      <c r="Y919" s="136" t="s">
        <v>1161</v>
      </c>
      <c r="Z919" s="136" t="s">
        <v>1162</v>
      </c>
      <c r="AA919" s="136" t="s">
        <v>1163</v>
      </c>
      <c r="AB919" s="137" t="s">
        <v>156</v>
      </c>
      <c r="AC919" s="137" t="s">
        <v>157</v>
      </c>
      <c r="AD919" s="137" t="s">
        <v>158</v>
      </c>
      <c r="AE919" s="137" t="s">
        <v>139</v>
      </c>
      <c r="AF919" s="138" t="s">
        <v>140</v>
      </c>
      <c r="AG919" s="138" t="s">
        <v>141</v>
      </c>
      <c r="AH919" s="138" t="s">
        <v>142</v>
      </c>
      <c r="AI919" s="138" t="s">
        <v>143</v>
      </c>
      <c r="AJ919" s="139" t="s">
        <v>144</v>
      </c>
      <c r="AK919" s="139" t="s">
        <v>145</v>
      </c>
      <c r="AL919" s="139" t="s">
        <v>146</v>
      </c>
      <c r="AM919" s="140" t="s">
        <v>147</v>
      </c>
      <c r="AN919" s="140" t="s">
        <v>148</v>
      </c>
      <c r="AQ919" t="str">
        <f>AQ918</f>
        <v/>
      </c>
    </row>
    <row r="920" spans="1:43" ht="14.25" customHeight="1" x14ac:dyDescent="0.25">
      <c r="A920" s="99" t="s">
        <v>1164</v>
      </c>
      <c r="B920" s="112">
        <f>'Run Rate'!E95</f>
        <v>55</v>
      </c>
      <c r="C920" s="112">
        <f>'Run Rate'!F95</f>
        <v>62</v>
      </c>
      <c r="D920" s="112">
        <f>'Run Rate'!G95</f>
        <v>58</v>
      </c>
      <c r="E920" s="112">
        <f>'Run Rate'!H95</f>
        <v>78</v>
      </c>
      <c r="F920" s="112">
        <f>'Run Rate'!I95</f>
        <v>46</v>
      </c>
      <c r="G920" s="112">
        <f>'Run Rate'!J95</f>
        <v>76</v>
      </c>
      <c r="H920" s="112">
        <f>'Run Rate'!K95</f>
        <v>68</v>
      </c>
      <c r="I920" s="112">
        <f>'Run Rate'!L95</f>
        <v>63</v>
      </c>
      <c r="J920" s="112">
        <f>'Run Rate'!M95</f>
        <v>19</v>
      </c>
      <c r="K920" s="112">
        <f>'Run Rate'!N95</f>
        <v>15</v>
      </c>
      <c r="L920" s="112">
        <f>'Run Rate'!O95</f>
        <v>47</v>
      </c>
      <c r="M920" s="112">
        <f>'Run Rate'!P95</f>
        <v>60</v>
      </c>
      <c r="N920" s="112">
        <f>'Run Rate'!Q95</f>
        <v>52</v>
      </c>
      <c r="O920" s="112">
        <f>'Run Rate'!R95</f>
        <v>28</v>
      </c>
      <c r="P920" s="112">
        <f>'Run Rate'!S95</f>
        <v>24</v>
      </c>
      <c r="Q920" s="112">
        <f>'Run Rate'!T95</f>
        <v>53</v>
      </c>
      <c r="R920" s="112">
        <f>'Run Rate'!U95</f>
        <v>63</v>
      </c>
      <c r="S920" s="112">
        <f>'Run Rate'!V95</f>
        <v>50</v>
      </c>
      <c r="T920" s="112">
        <f>'Run Rate'!W95</f>
        <v>32</v>
      </c>
      <c r="U920" s="112">
        <f>'Run Rate'!X95</f>
        <v>67</v>
      </c>
      <c r="V920" s="112">
        <f>'Run Rate'!Y95</f>
        <v>80</v>
      </c>
      <c r="W920" s="112">
        <f>'Run Rate'!Z95</f>
        <v>51</v>
      </c>
      <c r="X920" s="112">
        <f>'Run Rate'!AA95</f>
        <v>64</v>
      </c>
      <c r="Y920" s="112">
        <f>'Run Rate'!AB95</f>
        <v>102</v>
      </c>
      <c r="Z920" s="112">
        <f>'Run Rate'!AC95</f>
        <v>82</v>
      </c>
      <c r="AA920" s="112">
        <f>'Run Rate'!AD95</f>
        <v>61</v>
      </c>
      <c r="AB920" s="113">
        <v>76</v>
      </c>
      <c r="AC920" s="112">
        <v>76</v>
      </c>
      <c r="AD920" s="112">
        <v>76</v>
      </c>
      <c r="AE920" s="112">
        <v>76</v>
      </c>
      <c r="AF920" s="112">
        <v>76</v>
      </c>
      <c r="AG920" s="112">
        <v>76</v>
      </c>
      <c r="AH920" s="112">
        <v>76</v>
      </c>
      <c r="AI920" s="112">
        <v>76</v>
      </c>
      <c r="AJ920" s="112">
        <v>76</v>
      </c>
      <c r="AK920" s="112">
        <v>76</v>
      </c>
      <c r="AL920" s="112">
        <v>76</v>
      </c>
      <c r="AM920" s="112">
        <v>76</v>
      </c>
      <c r="AN920" s="112">
        <v>76</v>
      </c>
      <c r="AQ920" t="str">
        <f>AQ918</f>
        <v/>
      </c>
    </row>
    <row r="921" spans="1:43" ht="14.25" customHeight="1" x14ac:dyDescent="0.25">
      <c r="A921" s="99" t="s">
        <v>1165</v>
      </c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5"/>
      <c r="X921" s="115"/>
      <c r="Y921" s="115"/>
      <c r="Z921" s="115"/>
      <c r="AA921" s="112" t="s">
        <v>1166</v>
      </c>
      <c r="AB921" s="113"/>
      <c r="AC921" s="112"/>
      <c r="AD921" s="112"/>
      <c r="AE921" s="112"/>
      <c r="AF921" s="112"/>
      <c r="AG921" s="112"/>
      <c r="AH921" s="112"/>
      <c r="AI921" s="112"/>
      <c r="AJ921" s="112"/>
      <c r="AK921" s="112"/>
      <c r="AL921" s="112"/>
      <c r="AM921" s="112"/>
      <c r="AN921" s="112"/>
      <c r="AQ921" t="str">
        <f>AQ918</f>
        <v/>
      </c>
    </row>
    <row r="922" spans="1:43" ht="14.25" customHeight="1" x14ac:dyDescent="0.25">
      <c r="A922" s="99" t="s">
        <v>1167</v>
      </c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5"/>
      <c r="X922" s="116"/>
      <c r="Y922" s="117"/>
      <c r="Z922" s="115"/>
      <c r="AA922" s="112" t="s">
        <v>1168</v>
      </c>
      <c r="AB922" s="113">
        <f>'Demand Input VP'!B464</f>
        <v>0</v>
      </c>
      <c r="AC922" s="112">
        <f>'Demand Input VP'!C464</f>
        <v>0</v>
      </c>
      <c r="AD922" s="112">
        <f>'Demand Input VP'!D464</f>
        <v>0</v>
      </c>
      <c r="AE922" s="112">
        <f>'Demand Input VP'!E464</f>
        <v>0</v>
      </c>
      <c r="AF922" s="112">
        <f>'Demand Input VP'!F464</f>
        <v>0</v>
      </c>
      <c r="AG922" s="112">
        <f>'Demand Input VP'!G464</f>
        <v>0</v>
      </c>
      <c r="AH922" s="112">
        <f>'Demand Input VP'!H464</f>
        <v>0</v>
      </c>
      <c r="AI922" s="112">
        <f>'Demand Input VP'!I464</f>
        <v>0</v>
      </c>
      <c r="AJ922" s="112">
        <f>'Demand Input VP'!J464</f>
        <v>0</v>
      </c>
      <c r="AK922" s="112">
        <f>'Demand Input VP'!K464</f>
        <v>0</v>
      </c>
      <c r="AL922" s="112">
        <f>'Demand Input VP'!L464</f>
        <v>0</v>
      </c>
      <c r="AM922" s="112">
        <f>'Demand Input VP'!M464</f>
        <v>0</v>
      </c>
      <c r="AN922" s="112">
        <f>'Demand Input VP'!N464</f>
        <v>0</v>
      </c>
      <c r="AQ922" t="str">
        <f>AQ918</f>
        <v/>
      </c>
    </row>
    <row r="923" spans="1:43" ht="14.25" customHeight="1" x14ac:dyDescent="0.25">
      <c r="A923" s="99" t="s">
        <v>1169</v>
      </c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5"/>
      <c r="X923" s="116"/>
      <c r="Y923" s="117"/>
      <c r="Z923" s="119"/>
      <c r="AA923" s="120" t="s">
        <v>1170</v>
      </c>
      <c r="AB923" s="121">
        <f>'Demand Input VP'!B463</f>
        <v>0</v>
      </c>
      <c r="AC923" s="120">
        <f>'Demand Input VP'!C463</f>
        <v>0</v>
      </c>
      <c r="AD923" s="120">
        <f>'Demand Input VP'!D463</f>
        <v>0</v>
      </c>
      <c r="AE923" s="120">
        <f>'Demand Input VP'!E463</f>
        <v>0</v>
      </c>
      <c r="AF923" s="120">
        <f>'Demand Input VP'!F463</f>
        <v>0</v>
      </c>
      <c r="AG923" s="120">
        <f>'Demand Input VP'!G463</f>
        <v>0</v>
      </c>
      <c r="AH923" s="120">
        <f>'Demand Input VP'!H463</f>
        <v>0</v>
      </c>
      <c r="AI923" s="120">
        <f>'Demand Input VP'!I463</f>
        <v>0</v>
      </c>
      <c r="AJ923" s="120">
        <f>'Demand Input VP'!J463</f>
        <v>0</v>
      </c>
      <c r="AK923" s="120">
        <f>'Demand Input VP'!K463</f>
        <v>0</v>
      </c>
      <c r="AL923" s="120">
        <f>'Demand Input VP'!L463</f>
        <v>0</v>
      </c>
      <c r="AM923" s="120">
        <f>'Demand Input VP'!M463</f>
        <v>0</v>
      </c>
      <c r="AN923" s="120">
        <f>'Demand Input VP'!N463</f>
        <v>0</v>
      </c>
      <c r="AQ923" t="str">
        <f>AQ918</f>
        <v/>
      </c>
    </row>
    <row r="924" spans="1:43" ht="14.25" customHeight="1" x14ac:dyDescent="0.25">
      <c r="A924" s="1"/>
      <c r="B924" s="122"/>
      <c r="C924" s="122"/>
      <c r="D924" s="122"/>
      <c r="E924" s="122"/>
      <c r="F924" s="122"/>
      <c r="G924" s="122"/>
      <c r="H924" s="122"/>
      <c r="I924" s="122"/>
      <c r="J924" s="122"/>
      <c r="K924" s="122"/>
      <c r="L924" s="122"/>
      <c r="M924" s="122"/>
      <c r="N924" s="122"/>
      <c r="O924" s="122"/>
      <c r="P924" s="122"/>
      <c r="Q924" s="122"/>
      <c r="R924" s="122"/>
      <c r="S924" s="122"/>
      <c r="T924" s="122"/>
      <c r="U924" s="122"/>
      <c r="V924" s="122"/>
      <c r="W924" s="123"/>
      <c r="X924" s="116"/>
      <c r="Y924" s="117"/>
      <c r="Z924" s="123"/>
      <c r="AA924" s="112" t="s">
        <v>1171</v>
      </c>
      <c r="AB924" s="113">
        <f>'Demand Input MP'!B464</f>
        <v>0</v>
      </c>
      <c r="AC924" s="112">
        <f>'Demand Input MP'!C464</f>
        <v>0</v>
      </c>
      <c r="AD924" s="112">
        <f>'Demand Input MP'!D464</f>
        <v>0</v>
      </c>
      <c r="AE924" s="112">
        <f>'Demand Input MP'!E464</f>
        <v>0</v>
      </c>
      <c r="AF924" s="112">
        <f>'Demand Input MP'!F464</f>
        <v>0</v>
      </c>
      <c r="AG924" s="112">
        <f>'Demand Input MP'!G464</f>
        <v>0</v>
      </c>
      <c r="AH924" s="112">
        <f>'Demand Input MP'!H464</f>
        <v>0</v>
      </c>
      <c r="AI924" s="112">
        <f>'Demand Input MP'!I464</f>
        <v>0</v>
      </c>
      <c r="AJ924" s="112">
        <f>'Demand Input MP'!J464</f>
        <v>0</v>
      </c>
      <c r="AK924" s="112">
        <f>'Demand Input MP'!K464</f>
        <v>0</v>
      </c>
      <c r="AL924" s="112">
        <f>'Demand Input MP'!L464</f>
        <v>0</v>
      </c>
      <c r="AM924" s="112">
        <f>'Demand Input MP'!M464</f>
        <v>0</v>
      </c>
      <c r="AN924" s="112">
        <f>'Demand Input MP'!N464</f>
        <v>0</v>
      </c>
      <c r="AQ924" t="str">
        <f>AQ918</f>
        <v/>
      </c>
    </row>
    <row r="925" spans="1:43" ht="14.25" customHeight="1" x14ac:dyDescent="0.25">
      <c r="A925" s="1"/>
      <c r="B925" s="122"/>
      <c r="C925" s="122"/>
      <c r="D925" s="122"/>
      <c r="E925" s="122"/>
      <c r="F925" s="122"/>
      <c r="G925" s="122"/>
      <c r="H925" s="122"/>
      <c r="I925" s="122"/>
      <c r="J925" s="122"/>
      <c r="K925" s="122"/>
      <c r="L925" s="122"/>
      <c r="M925" s="122"/>
      <c r="N925" s="122"/>
      <c r="O925" s="122"/>
      <c r="P925" s="122"/>
      <c r="Q925" s="122"/>
      <c r="R925" s="122"/>
      <c r="S925" s="122"/>
      <c r="T925" s="122"/>
      <c r="U925" s="122"/>
      <c r="V925" s="124" t="s">
        <v>91</v>
      </c>
      <c r="W925" s="125">
        <f>IFERROR(IF(SUM('Run Rate History'!E95:AD95)&gt;0,(SUMPRODUCT((B920:AA920&gt;=PERCENTILE(B920:AA920,0.1))*(B920:AA920&lt;=PERCENTILE(B920:AA920,0.9))*B920:AA920)+SUMPRODUCT(('Run Rate History'!E95:AD95&gt;=PERCENTILE(B920:AA920,0.1))*('Run Rate History'!E95:AD95&lt;=PERCENTILE(B920:AA920,0.9))*'Run Rate History'!E95:AD95))/(SUMPRODUCT((B920:AA920&gt;=PERCENTILE(B920:AA920,0.1))*(B920:AA920&lt;=PERCENTILE(B920:AA920,0.9))*1)+SUMPRODUCT(('Run Rate History'!E95:AD95&gt;=PERCENTILE(B920:AA920,0.1))*('Run Rate History'!E95:AD95&lt;=PERCENTILE(B920:AA920,0.9))*1)),TRIMMEAN(B920:AA920,0.15)),0)</f>
        <v>53.864864864864863</v>
      </c>
      <c r="X925" s="126" t="s">
        <v>1172</v>
      </c>
      <c r="Y925" s="127">
        <f>SUM(B920:AA920)/26</f>
        <v>56</v>
      </c>
      <c r="Z925" s="128"/>
      <c r="AA925" s="112" t="s">
        <v>1173</v>
      </c>
      <c r="AB925" s="113">
        <f>'Demand Input MP'!B463</f>
        <v>0</v>
      </c>
      <c r="AC925" s="112">
        <f>'Demand Input MP'!C463</f>
        <v>0</v>
      </c>
      <c r="AD925" s="112">
        <f>'Demand Input MP'!D463</f>
        <v>0</v>
      </c>
      <c r="AE925" s="112">
        <f>'Demand Input MP'!E463</f>
        <v>0</v>
      </c>
      <c r="AF925" s="112">
        <f>'Demand Input MP'!F463</f>
        <v>0</v>
      </c>
      <c r="AG925" s="112">
        <f>'Demand Input MP'!G463</f>
        <v>0</v>
      </c>
      <c r="AH925" s="112">
        <f>'Demand Input MP'!H463</f>
        <v>0</v>
      </c>
      <c r="AI925" s="112">
        <f>'Demand Input MP'!I463</f>
        <v>0</v>
      </c>
      <c r="AJ925" s="112">
        <f>'Demand Input MP'!J463</f>
        <v>0</v>
      </c>
      <c r="AK925" s="112">
        <f>'Demand Input MP'!K463</f>
        <v>0</v>
      </c>
      <c r="AL925" s="112">
        <f>'Demand Input MP'!L463</f>
        <v>0</v>
      </c>
      <c r="AM925" s="112">
        <f>'Demand Input MP'!M463</f>
        <v>0</v>
      </c>
      <c r="AN925" s="112">
        <f>'Demand Input MP'!N463</f>
        <v>0</v>
      </c>
      <c r="AQ925" t="str">
        <f>AQ918</f>
        <v/>
      </c>
    </row>
    <row r="926" spans="1:43" ht="14.25" customHeight="1" x14ac:dyDescent="0.25">
      <c r="A926" s="1"/>
      <c r="B926" s="122"/>
      <c r="C926" s="122"/>
      <c r="D926" s="122"/>
      <c r="E926" s="122"/>
      <c r="F926" s="122"/>
      <c r="G926" s="122"/>
      <c r="H926" s="122"/>
      <c r="I926" s="122"/>
      <c r="J926" s="122"/>
      <c r="K926" s="122"/>
      <c r="L926" s="122"/>
      <c r="M926" s="122"/>
      <c r="N926" s="122"/>
      <c r="O926" s="122"/>
      <c r="P926" s="122"/>
      <c r="Q926" s="122"/>
      <c r="R926" s="122"/>
      <c r="S926" s="122"/>
      <c r="T926" s="122"/>
      <c r="U926" s="122"/>
      <c r="V926" s="124" t="s">
        <v>94</v>
      </c>
      <c r="W926" s="125">
        <f>IFERROR((1*MIN(MAX(X920,0.5*IF(SUM('Run Rate History'!E95:AD95)&gt;0,(MEDIAN(IF(B920:AA920&gt;0,B920:AA920))+MEDIAN(IF('Run Rate History'!E95:AD95&gt;0,'Run Rate History'!E95:AD95)))/2,MEDIAN(IF(B920:AA920&gt;0,B920:AA920)))),2*IF(SUM('Run Rate History'!E95:AD95)&gt;0,(MEDIAN(IF(B920:AA920&gt;0,B920:AA920))+MEDIAN(IF('Run Rate History'!E95:AD95&gt;0,'Run Rate History'!E95:AD95)))/2,MEDIAN(IF(B920:AA920&gt;0,B920:AA920))))+2*MIN(MAX(Y920,0.5*IF(SUM('Run Rate History'!E95:AD95)&gt;0,(MEDIAN(IF(B920:AA920&gt;0,B920:AA920))+MEDIAN(IF('Run Rate History'!E95:AD95&gt;0,'Run Rate History'!E95:AD95)))/2,MEDIAN(IF(B920:AA920&gt;0,B920:AA920)))),2*IF(SUM('Run Rate History'!E95:AD95)&gt;0,(MEDIAN(IF(B920:AA920&gt;0,B920:AA920))+MEDIAN(IF('Run Rate History'!E95:AD95&gt;0,'Run Rate History'!E95:AD95)))/2,MEDIAN(IF(B920:AA920&gt;0,B920:AA920))))+3*MIN(MAX(Z920,0.5*IF(SUM('Run Rate History'!E95:AD95)&gt;0,(MEDIAN(IF(B920:AA920&gt;0,B920:AA920))+MEDIAN(IF('Run Rate History'!E95:AD95&gt;0,'Run Rate History'!E95:AD95)))/2,MEDIAN(IF(B920:AA920&gt;0,B920:AA920)))),2*IF(SUM('Run Rate History'!E95:AD95)&gt;0,(MEDIAN(IF(B920:AA920&gt;0,B920:AA920))+MEDIAN(IF('Run Rate History'!E95:AD95&gt;0,'Run Rate History'!E95:AD95)))/2,MEDIAN(IF(B920:AA920&gt;0,B920:AA920))))+4*MIN(MAX(AA920,0.5*IF(SUM('Run Rate History'!E95:AD95)&gt;0,(MEDIAN(IF(B920:AA920&gt;0,B920:AA920))+MEDIAN(IF('Run Rate History'!E95:AD95&gt;0,'Run Rate History'!E95:AD95)))/2,MEDIAN(IF(B920:AA920&gt;0,B920:AA920)))),2*IF(SUM('Run Rate History'!E95:AD95)&gt;0,(MEDIAN(IF(B920:AA920&gt;0,B920:AA920))+MEDIAN(IF('Run Rate History'!E95:AD95&gt;0,'Run Rate History'!E95:AD95)))/2,MEDIAN(IF(B920:AA920&gt;0,B920:AA920)))))/10,0)</f>
        <v>75.8</v>
      </c>
      <c r="X926" s="129" t="s">
        <v>1174</v>
      </c>
      <c r="Y926" s="130">
        <f>IFERROR(VLOOKUP(A918,'Stanje zaliha'!A:E,5,FALSE()),0)</f>
        <v>364</v>
      </c>
      <c r="Z926" s="131"/>
      <c r="AA926" s="113" t="s">
        <v>1175</v>
      </c>
      <c r="AB926" s="118">
        <f t="shared" ref="AB926:AN926" si="182">SUM(AB922:AB925)</f>
        <v>0</v>
      </c>
      <c r="AC926" s="118">
        <f t="shared" si="182"/>
        <v>0</v>
      </c>
      <c r="AD926" s="118">
        <f t="shared" si="182"/>
        <v>0</v>
      </c>
      <c r="AE926" s="118">
        <f t="shared" si="182"/>
        <v>0</v>
      </c>
      <c r="AF926" s="118">
        <f t="shared" si="182"/>
        <v>0</v>
      </c>
      <c r="AG926" s="118">
        <f t="shared" si="182"/>
        <v>0</v>
      </c>
      <c r="AH926" s="118">
        <f t="shared" si="182"/>
        <v>0</v>
      </c>
      <c r="AI926" s="118">
        <f t="shared" si="182"/>
        <v>0</v>
      </c>
      <c r="AJ926" s="118">
        <f t="shared" si="182"/>
        <v>0</v>
      </c>
      <c r="AK926" s="118">
        <f t="shared" si="182"/>
        <v>0</v>
      </c>
      <c r="AL926" s="118">
        <f t="shared" si="182"/>
        <v>0</v>
      </c>
      <c r="AM926" s="118">
        <f t="shared" si="182"/>
        <v>0</v>
      </c>
      <c r="AN926" s="118">
        <f t="shared" si="182"/>
        <v>0</v>
      </c>
      <c r="AQ926" t="str">
        <f>AQ918</f>
        <v/>
      </c>
    </row>
    <row r="927" spans="1:43" ht="14.25" customHeight="1" x14ac:dyDescent="0.25">
      <c r="A927" s="1"/>
      <c r="B927" s="122"/>
      <c r="C927" s="122"/>
      <c r="D927" s="122"/>
      <c r="E927" s="122"/>
      <c r="F927" s="122"/>
      <c r="G927" s="122"/>
      <c r="H927" s="122"/>
      <c r="I927" s="122"/>
      <c r="J927" s="122"/>
      <c r="K927" s="122"/>
      <c r="L927" s="122"/>
      <c r="M927" s="122"/>
      <c r="N927" s="122"/>
      <c r="O927" s="122"/>
      <c r="P927" s="122"/>
      <c r="Q927" s="122"/>
      <c r="R927" s="122"/>
      <c r="S927" s="122"/>
      <c r="T927" s="122"/>
      <c r="U927" s="122"/>
      <c r="V927" s="124" t="s">
        <v>95</v>
      </c>
      <c r="W927" s="125">
        <f>IFERROR(0.6*W926+0.4*W925,0)</f>
        <v>67.025945945945949</v>
      </c>
      <c r="X927" s="132" t="s">
        <v>1176</v>
      </c>
      <c r="Y927" s="133">
        <f>IFERROR(SUMIF('Popis poslanih narudžbi'!A:A,A918,'Popis poslanih narudžbi'!C:C),0)</f>
        <v>0</v>
      </c>
      <c r="Z927" s="131"/>
      <c r="AA927" s="134" t="s">
        <v>1177</v>
      </c>
      <c r="AB927" s="118">
        <f t="shared" ref="AB927:AN927" si="183">AB920+AB926</f>
        <v>76</v>
      </c>
      <c r="AC927" s="118">
        <f t="shared" si="183"/>
        <v>76</v>
      </c>
      <c r="AD927" s="118">
        <f t="shared" si="183"/>
        <v>76</v>
      </c>
      <c r="AE927" s="118">
        <f t="shared" si="183"/>
        <v>76</v>
      </c>
      <c r="AF927" s="118">
        <f t="shared" si="183"/>
        <v>76</v>
      </c>
      <c r="AG927" s="118">
        <f t="shared" si="183"/>
        <v>76</v>
      </c>
      <c r="AH927" s="118">
        <f t="shared" si="183"/>
        <v>76</v>
      </c>
      <c r="AI927" s="118">
        <f t="shared" si="183"/>
        <v>76</v>
      </c>
      <c r="AJ927" s="118">
        <f t="shared" si="183"/>
        <v>76</v>
      </c>
      <c r="AK927" s="118">
        <f t="shared" si="183"/>
        <v>76</v>
      </c>
      <c r="AL927" s="118">
        <f t="shared" si="183"/>
        <v>76</v>
      </c>
      <c r="AM927" s="118">
        <f t="shared" si="183"/>
        <v>76</v>
      </c>
      <c r="AN927" s="118">
        <f t="shared" si="183"/>
        <v>76</v>
      </c>
      <c r="AQ927" t="str">
        <f>AQ918</f>
        <v/>
      </c>
    </row>
    <row r="928" spans="1:43" ht="14.25" customHeight="1" x14ac:dyDescent="0.25">
      <c r="A928" s="107" t="str">
        <f>'Run Rate'!A96</f>
        <v>POL09891</v>
      </c>
      <c r="B928" s="135" t="str">
        <f>'Run Rate'!B96</f>
        <v>Polleo 1st Whey 454g Chocolate Coconut</v>
      </c>
      <c r="C928" s="135" t="str">
        <f>'Run Rate'!C96</f>
        <v>PROTEINI</v>
      </c>
      <c r="D928" s="135" t="str">
        <f>'Run Rate'!D96</f>
        <v>01 GOLD</v>
      </c>
      <c r="E928" s="122"/>
      <c r="F928" s="122"/>
      <c r="G928" s="122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  <c r="AA928" s="122"/>
      <c r="AB928" s="122"/>
      <c r="AC928" s="122"/>
      <c r="AD928" s="122"/>
      <c r="AE928" s="122"/>
      <c r="AF928" s="122"/>
      <c r="AG928" s="122"/>
      <c r="AH928" s="122"/>
      <c r="AI928" s="122"/>
      <c r="AJ928" s="122"/>
      <c r="AK928" s="122"/>
      <c r="AL928" s="122"/>
      <c r="AM928" s="122"/>
      <c r="AN928" s="122"/>
      <c r="AQ928" t="str">
        <f>IF(AND(OR($B$1="ALL",$B$1=C928),OR($E$1="ALL",$E$1=D928),OR($B$2="ALL",$B$2=A928),OR($E$2="ALL",IFERROR(SEARCH($E$2,B928),0)&gt;0)),"MATCH","")</f>
        <v/>
      </c>
    </row>
    <row r="929" spans="1:43" ht="14.25" customHeight="1" x14ac:dyDescent="0.25">
      <c r="A929" s="108" t="s">
        <v>1137</v>
      </c>
      <c r="B929" s="136" t="s">
        <v>1138</v>
      </c>
      <c r="C929" s="136" t="s">
        <v>1139</v>
      </c>
      <c r="D929" s="136" t="s">
        <v>1140</v>
      </c>
      <c r="E929" s="136" t="s">
        <v>1141</v>
      </c>
      <c r="F929" s="136" t="s">
        <v>1142</v>
      </c>
      <c r="G929" s="136" t="s">
        <v>1143</v>
      </c>
      <c r="H929" s="136" t="s">
        <v>1144</v>
      </c>
      <c r="I929" s="136" t="s">
        <v>1145</v>
      </c>
      <c r="J929" s="136" t="s">
        <v>1146</v>
      </c>
      <c r="K929" s="136" t="s">
        <v>1147</v>
      </c>
      <c r="L929" s="136" t="s">
        <v>1148</v>
      </c>
      <c r="M929" s="136" t="s">
        <v>1149</v>
      </c>
      <c r="N929" s="136" t="s">
        <v>1150</v>
      </c>
      <c r="O929" s="136" t="s">
        <v>1151</v>
      </c>
      <c r="P929" s="136" t="s">
        <v>1152</v>
      </c>
      <c r="Q929" s="136" t="s">
        <v>1153</v>
      </c>
      <c r="R929" s="136" t="s">
        <v>1154</v>
      </c>
      <c r="S929" s="136" t="s">
        <v>1155</v>
      </c>
      <c r="T929" s="136" t="s">
        <v>1156</v>
      </c>
      <c r="U929" s="136" t="s">
        <v>1157</v>
      </c>
      <c r="V929" s="136" t="s">
        <v>1158</v>
      </c>
      <c r="W929" s="136" t="s">
        <v>1159</v>
      </c>
      <c r="X929" s="136" t="s">
        <v>1160</v>
      </c>
      <c r="Y929" s="136" t="s">
        <v>1161</v>
      </c>
      <c r="Z929" s="136" t="s">
        <v>1162</v>
      </c>
      <c r="AA929" s="136" t="s">
        <v>1163</v>
      </c>
      <c r="AB929" s="137" t="s">
        <v>156</v>
      </c>
      <c r="AC929" s="137" t="s">
        <v>157</v>
      </c>
      <c r="AD929" s="137" t="s">
        <v>158</v>
      </c>
      <c r="AE929" s="137" t="s">
        <v>139</v>
      </c>
      <c r="AF929" s="138" t="s">
        <v>140</v>
      </c>
      <c r="AG929" s="138" t="s">
        <v>141</v>
      </c>
      <c r="AH929" s="138" t="s">
        <v>142</v>
      </c>
      <c r="AI929" s="138" t="s">
        <v>143</v>
      </c>
      <c r="AJ929" s="139" t="s">
        <v>144</v>
      </c>
      <c r="AK929" s="139" t="s">
        <v>145</v>
      </c>
      <c r="AL929" s="139" t="s">
        <v>146</v>
      </c>
      <c r="AM929" s="140" t="s">
        <v>147</v>
      </c>
      <c r="AN929" s="140" t="s">
        <v>148</v>
      </c>
      <c r="AQ929" t="str">
        <f>AQ928</f>
        <v/>
      </c>
    </row>
    <row r="930" spans="1:43" ht="14.25" customHeight="1" x14ac:dyDescent="0.25">
      <c r="A930" s="99" t="s">
        <v>1164</v>
      </c>
      <c r="B930" s="112">
        <f>'Run Rate'!E96</f>
        <v>99</v>
      </c>
      <c r="C930" s="112">
        <f>'Run Rate'!F96</f>
        <v>184</v>
      </c>
      <c r="D930" s="112">
        <f>'Run Rate'!G96</f>
        <v>170</v>
      </c>
      <c r="E930" s="112">
        <f>'Run Rate'!H96</f>
        <v>142</v>
      </c>
      <c r="F930" s="112">
        <f>'Run Rate'!I96</f>
        <v>135</v>
      </c>
      <c r="G930" s="112">
        <f>'Run Rate'!J96</f>
        <v>46</v>
      </c>
      <c r="H930" s="112">
        <f>'Run Rate'!K96</f>
        <v>92</v>
      </c>
      <c r="I930" s="112">
        <f>'Run Rate'!L96</f>
        <v>87</v>
      </c>
      <c r="J930" s="112">
        <f>'Run Rate'!M96</f>
        <v>101</v>
      </c>
      <c r="K930" s="112">
        <f>'Run Rate'!N96</f>
        <v>47</v>
      </c>
      <c r="L930" s="112">
        <f>'Run Rate'!O96</f>
        <v>53</v>
      </c>
      <c r="M930" s="112">
        <f>'Run Rate'!P96</f>
        <v>40</v>
      </c>
      <c r="N930" s="112">
        <f>'Run Rate'!Q96</f>
        <v>42</v>
      </c>
      <c r="O930" s="112">
        <f>'Run Rate'!R96</f>
        <v>20</v>
      </c>
      <c r="P930" s="112">
        <f>'Run Rate'!S96</f>
        <v>5</v>
      </c>
      <c r="Q930" s="112">
        <f>'Run Rate'!T96</f>
        <v>46</v>
      </c>
      <c r="R930" s="112">
        <f>'Run Rate'!U96</f>
        <v>34</v>
      </c>
      <c r="S930" s="112">
        <f>'Run Rate'!V96</f>
        <v>29</v>
      </c>
      <c r="T930" s="112">
        <f>'Run Rate'!W96</f>
        <v>53</v>
      </c>
      <c r="U930" s="112">
        <f>'Run Rate'!X96</f>
        <v>216</v>
      </c>
      <c r="V930" s="112">
        <f>'Run Rate'!Y96</f>
        <v>237</v>
      </c>
      <c r="W930" s="112">
        <f>'Run Rate'!Z96</f>
        <v>182</v>
      </c>
      <c r="X930" s="112">
        <f>'Run Rate'!AA96</f>
        <v>172</v>
      </c>
      <c r="Y930" s="112">
        <f>'Run Rate'!AB96</f>
        <v>57</v>
      </c>
      <c r="Z930" s="112">
        <f>'Run Rate'!AC96</f>
        <v>79</v>
      </c>
      <c r="AA930" s="112">
        <f>'Run Rate'!AD96</f>
        <v>45</v>
      </c>
      <c r="AB930" s="113">
        <v>51</v>
      </c>
      <c r="AC930" s="112">
        <v>47</v>
      </c>
      <c r="AD930" s="112">
        <v>46</v>
      </c>
      <c r="AE930" s="112">
        <v>46</v>
      </c>
      <c r="AF930" s="112">
        <v>45</v>
      </c>
      <c r="AG930" s="112">
        <v>43</v>
      </c>
      <c r="AH930" s="112">
        <v>43</v>
      </c>
      <c r="AI930" s="112">
        <v>44</v>
      </c>
      <c r="AJ930" s="112">
        <v>43</v>
      </c>
      <c r="AK930" s="112">
        <v>37</v>
      </c>
      <c r="AL930" s="112">
        <v>42</v>
      </c>
      <c r="AM930" s="112">
        <v>33</v>
      </c>
      <c r="AN930" s="112">
        <v>36</v>
      </c>
      <c r="AQ930" t="str">
        <f>AQ928</f>
        <v/>
      </c>
    </row>
    <row r="931" spans="1:43" ht="14.25" customHeight="1" x14ac:dyDescent="0.25">
      <c r="A931" s="99" t="s">
        <v>1165</v>
      </c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5"/>
      <c r="X931" s="115"/>
      <c r="Y931" s="115"/>
      <c r="Z931" s="115"/>
      <c r="AA931" s="112" t="s">
        <v>1166</v>
      </c>
      <c r="AB931" s="113"/>
      <c r="AC931" s="112"/>
      <c r="AD931" s="112"/>
      <c r="AE931" s="112"/>
      <c r="AF931" s="112"/>
      <c r="AG931" s="112"/>
      <c r="AH931" s="112"/>
      <c r="AI931" s="112"/>
      <c r="AJ931" s="112"/>
      <c r="AK931" s="112"/>
      <c r="AL931" s="112"/>
      <c r="AM931" s="112"/>
      <c r="AN931" s="112"/>
      <c r="AQ931" t="str">
        <f>AQ928</f>
        <v/>
      </c>
    </row>
    <row r="932" spans="1:43" ht="14.25" customHeight="1" x14ac:dyDescent="0.25">
      <c r="A932" s="99" t="s">
        <v>1167</v>
      </c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5"/>
      <c r="X932" s="116"/>
      <c r="Y932" s="117"/>
      <c r="Z932" s="115"/>
      <c r="AA932" s="112" t="s">
        <v>1168</v>
      </c>
      <c r="AB932" s="113">
        <f>'Demand Input VP'!B469</f>
        <v>0</v>
      </c>
      <c r="AC932" s="112">
        <f>'Demand Input VP'!C469</f>
        <v>0</v>
      </c>
      <c r="AD932" s="112">
        <f>'Demand Input VP'!D469</f>
        <v>0</v>
      </c>
      <c r="AE932" s="112">
        <f>'Demand Input VP'!E469</f>
        <v>0</v>
      </c>
      <c r="AF932" s="112">
        <f>'Demand Input VP'!F469</f>
        <v>0</v>
      </c>
      <c r="AG932" s="112">
        <f>'Demand Input VP'!G469</f>
        <v>0</v>
      </c>
      <c r="AH932" s="112">
        <f>'Demand Input VP'!H469</f>
        <v>0</v>
      </c>
      <c r="AI932" s="112">
        <f>'Demand Input VP'!I469</f>
        <v>0</v>
      </c>
      <c r="AJ932" s="112">
        <f>'Demand Input VP'!J469</f>
        <v>0</v>
      </c>
      <c r="AK932" s="112">
        <f>'Demand Input VP'!K469</f>
        <v>0</v>
      </c>
      <c r="AL932" s="112">
        <f>'Demand Input VP'!L469</f>
        <v>0</v>
      </c>
      <c r="AM932" s="112">
        <f>'Demand Input VP'!M469</f>
        <v>0</v>
      </c>
      <c r="AN932" s="112">
        <f>'Demand Input VP'!N469</f>
        <v>0</v>
      </c>
      <c r="AQ932" t="str">
        <f>AQ928</f>
        <v/>
      </c>
    </row>
    <row r="933" spans="1:43" ht="14.25" customHeight="1" x14ac:dyDescent="0.25">
      <c r="A933" s="99" t="s">
        <v>1169</v>
      </c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5"/>
      <c r="X933" s="116"/>
      <c r="Y933" s="117"/>
      <c r="Z933" s="119"/>
      <c r="AA933" s="120" t="s">
        <v>1170</v>
      </c>
      <c r="AB933" s="121">
        <f>'Demand Input VP'!B468</f>
        <v>0</v>
      </c>
      <c r="AC933" s="120">
        <f>'Demand Input VP'!C468</f>
        <v>0</v>
      </c>
      <c r="AD933" s="120">
        <f>'Demand Input VP'!D468</f>
        <v>0</v>
      </c>
      <c r="AE933" s="120">
        <f>'Demand Input VP'!E468</f>
        <v>0</v>
      </c>
      <c r="AF933" s="120">
        <f>'Demand Input VP'!F468</f>
        <v>0</v>
      </c>
      <c r="AG933" s="120">
        <f>'Demand Input VP'!G468</f>
        <v>0</v>
      </c>
      <c r="AH933" s="120">
        <f>'Demand Input VP'!H468</f>
        <v>0</v>
      </c>
      <c r="AI933" s="120">
        <f>'Demand Input VP'!I468</f>
        <v>0</v>
      </c>
      <c r="AJ933" s="120">
        <f>'Demand Input VP'!J468</f>
        <v>0</v>
      </c>
      <c r="AK933" s="120">
        <f>'Demand Input VP'!K468</f>
        <v>0</v>
      </c>
      <c r="AL933" s="120">
        <f>'Demand Input VP'!L468</f>
        <v>0</v>
      </c>
      <c r="AM933" s="120">
        <f>'Demand Input VP'!M468</f>
        <v>0</v>
      </c>
      <c r="AN933" s="120">
        <f>'Demand Input VP'!N468</f>
        <v>0</v>
      </c>
      <c r="AQ933" t="str">
        <f>AQ928</f>
        <v/>
      </c>
    </row>
    <row r="934" spans="1:43" ht="14.25" customHeight="1" x14ac:dyDescent="0.25">
      <c r="A934" s="1"/>
      <c r="B934" s="122"/>
      <c r="C934" s="122"/>
      <c r="D934" s="122"/>
      <c r="E934" s="122"/>
      <c r="F934" s="122"/>
      <c r="G934" s="122"/>
      <c r="H934" s="122"/>
      <c r="I934" s="122"/>
      <c r="J934" s="122"/>
      <c r="K934" s="122"/>
      <c r="L934" s="122"/>
      <c r="M934" s="122"/>
      <c r="N934" s="122"/>
      <c r="O934" s="122"/>
      <c r="P934" s="122"/>
      <c r="Q934" s="122"/>
      <c r="R934" s="122"/>
      <c r="S934" s="122"/>
      <c r="T934" s="122"/>
      <c r="U934" s="122"/>
      <c r="V934" s="122"/>
      <c r="W934" s="123"/>
      <c r="X934" s="116"/>
      <c r="Y934" s="117"/>
      <c r="Z934" s="123"/>
      <c r="AA934" s="112" t="s">
        <v>1171</v>
      </c>
      <c r="AB934" s="113">
        <f>'Demand Input MP'!B469</f>
        <v>0</v>
      </c>
      <c r="AC934" s="112">
        <f>'Demand Input MP'!C469</f>
        <v>0</v>
      </c>
      <c r="AD934" s="112">
        <f>'Demand Input MP'!D469</f>
        <v>0</v>
      </c>
      <c r="AE934" s="112">
        <f>'Demand Input MP'!E469</f>
        <v>0</v>
      </c>
      <c r="AF934" s="112">
        <f>'Demand Input MP'!F469</f>
        <v>0</v>
      </c>
      <c r="AG934" s="112">
        <f>'Demand Input MP'!G469</f>
        <v>0</v>
      </c>
      <c r="AH934" s="112">
        <f>'Demand Input MP'!H469</f>
        <v>0</v>
      </c>
      <c r="AI934" s="112">
        <f>'Demand Input MP'!I469</f>
        <v>0</v>
      </c>
      <c r="AJ934" s="112">
        <f>'Demand Input MP'!J469</f>
        <v>0</v>
      </c>
      <c r="AK934" s="112">
        <f>'Demand Input MP'!K469</f>
        <v>150</v>
      </c>
      <c r="AL934" s="112">
        <f>'Demand Input MP'!L469</f>
        <v>150</v>
      </c>
      <c r="AM934" s="112">
        <f>'Demand Input MP'!M469</f>
        <v>150</v>
      </c>
      <c r="AN934" s="112">
        <f>'Demand Input MP'!N469</f>
        <v>150</v>
      </c>
      <c r="AQ934" t="str">
        <f>AQ928</f>
        <v/>
      </c>
    </row>
    <row r="935" spans="1:43" ht="14.25" customHeight="1" x14ac:dyDescent="0.25">
      <c r="A935" s="1"/>
      <c r="B935" s="122"/>
      <c r="C935" s="122"/>
      <c r="D935" s="122"/>
      <c r="E935" s="122"/>
      <c r="F935" s="122"/>
      <c r="G935" s="122"/>
      <c r="H935" s="122"/>
      <c r="I935" s="122"/>
      <c r="J935" s="122"/>
      <c r="K935" s="122"/>
      <c r="L935" s="122"/>
      <c r="M935" s="122"/>
      <c r="N935" s="122"/>
      <c r="O935" s="122"/>
      <c r="P935" s="122"/>
      <c r="Q935" s="122"/>
      <c r="R935" s="122"/>
      <c r="S935" s="122"/>
      <c r="T935" s="122"/>
      <c r="U935" s="122"/>
      <c r="V935" s="124" t="s">
        <v>91</v>
      </c>
      <c r="W935" s="125">
        <f>IFERROR(IF(SUM('Run Rate History'!E96:AD96)&gt;0,(SUMPRODUCT((B930:AA930&gt;=PERCENTILE(B930:AA930,0.1))*(B930:AA930&lt;=PERCENTILE(B930:AA930,0.9))*B930:AA930)+SUMPRODUCT(('Run Rate History'!E96:AD96&gt;=PERCENTILE(B930:AA930,0.1))*('Run Rate History'!E96:AD96&lt;=PERCENTILE(B930:AA930,0.9))*'Run Rate History'!E96:AD96))/(SUMPRODUCT((B930:AA930&gt;=PERCENTILE(B930:AA930,0.1))*(B930:AA930&lt;=PERCENTILE(B930:AA930,0.9))*1)+SUMPRODUCT(('Run Rate History'!E96:AD96&gt;=PERCENTILE(B930:AA930,0.1))*('Run Rate History'!E96:AD96&lt;=PERCENTILE(B930:AA930,0.9))*1)),TRIMMEAN(B930:AA930,0.15)),0)</f>
        <v>78</v>
      </c>
      <c r="X935" s="126" t="s">
        <v>1172</v>
      </c>
      <c r="Y935" s="127">
        <f>SUM(B930:AA930)/26</f>
        <v>92.807692307692307</v>
      </c>
      <c r="Z935" s="128"/>
      <c r="AA935" s="112" t="s">
        <v>1173</v>
      </c>
      <c r="AB935" s="113">
        <f>'Demand Input MP'!B468</f>
        <v>0</v>
      </c>
      <c r="AC935" s="112">
        <f>'Demand Input MP'!C468</f>
        <v>0</v>
      </c>
      <c r="AD935" s="112">
        <f>'Demand Input MP'!D468</f>
        <v>0</v>
      </c>
      <c r="AE935" s="112">
        <f>'Demand Input MP'!E468</f>
        <v>0</v>
      </c>
      <c r="AF935" s="112">
        <f>'Demand Input MP'!F468</f>
        <v>0</v>
      </c>
      <c r="AG935" s="112">
        <f>'Demand Input MP'!G468</f>
        <v>0</v>
      </c>
      <c r="AH935" s="112">
        <f>'Demand Input MP'!H468</f>
        <v>0</v>
      </c>
      <c r="AI935" s="112">
        <f>'Demand Input MP'!I468</f>
        <v>0</v>
      </c>
      <c r="AJ935" s="112">
        <f>'Demand Input MP'!J468</f>
        <v>0</v>
      </c>
      <c r="AK935" s="112">
        <f>'Demand Input MP'!K468</f>
        <v>0</v>
      </c>
      <c r="AL935" s="112">
        <f>'Demand Input MP'!L468</f>
        <v>0</v>
      </c>
      <c r="AM935" s="112">
        <f>'Demand Input MP'!M468</f>
        <v>0</v>
      </c>
      <c r="AN935" s="112">
        <f>'Demand Input MP'!N468</f>
        <v>0</v>
      </c>
      <c r="AQ935" t="str">
        <f>AQ928</f>
        <v/>
      </c>
    </row>
    <row r="936" spans="1:43" ht="14.25" customHeight="1" x14ac:dyDescent="0.25">
      <c r="A936" s="1"/>
      <c r="B936" s="122"/>
      <c r="C936" s="122"/>
      <c r="D936" s="122"/>
      <c r="E936" s="122"/>
      <c r="F936" s="122"/>
      <c r="G936" s="122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4" t="s">
        <v>94</v>
      </c>
      <c r="W936" s="125">
        <f>IFERROR((1*MIN(MAX(X930,0.5*IF(SUM('Run Rate History'!E96:AD96)&gt;0,(MEDIAN(IF(B930:AA930&gt;0,B930:AA930))+MEDIAN(IF('Run Rate History'!E96:AD96&gt;0,'Run Rate History'!E96:AD96)))/2,MEDIAN(IF(B930:AA930&gt;0,B930:AA930)))),2*IF(SUM('Run Rate History'!E96:AD96)&gt;0,(MEDIAN(IF(B930:AA930&gt;0,B930:AA930))+MEDIAN(IF('Run Rate History'!E96:AD96&gt;0,'Run Rate History'!E96:AD96)))/2,MEDIAN(IF(B930:AA930&gt;0,B930:AA930))))+2*MIN(MAX(Y930,0.5*IF(SUM('Run Rate History'!E96:AD96)&gt;0,(MEDIAN(IF(B930:AA930&gt;0,B930:AA930))+MEDIAN(IF('Run Rate History'!E96:AD96&gt;0,'Run Rate History'!E96:AD96)))/2,MEDIAN(IF(B930:AA930&gt;0,B930:AA930)))),2*IF(SUM('Run Rate History'!E96:AD96)&gt;0,(MEDIAN(IF(B930:AA930&gt;0,B930:AA930))+MEDIAN(IF('Run Rate History'!E96:AD96&gt;0,'Run Rate History'!E96:AD96)))/2,MEDIAN(IF(B930:AA930&gt;0,B930:AA930))))+3*MIN(MAX(Z930,0.5*IF(SUM('Run Rate History'!E96:AD96)&gt;0,(MEDIAN(IF(B930:AA930&gt;0,B930:AA930))+MEDIAN(IF('Run Rate History'!E96:AD96&gt;0,'Run Rate History'!E96:AD96)))/2,MEDIAN(IF(B930:AA930&gt;0,B930:AA930)))),2*IF(SUM('Run Rate History'!E96:AD96)&gt;0,(MEDIAN(IF(B930:AA930&gt;0,B930:AA930))+MEDIAN(IF('Run Rate History'!E96:AD96&gt;0,'Run Rate History'!E96:AD96)))/2,MEDIAN(IF(B930:AA930&gt;0,B930:AA930))))+4*MIN(MAX(AA930,0.5*IF(SUM('Run Rate History'!E96:AD96)&gt;0,(MEDIAN(IF(B930:AA930&gt;0,B930:AA930))+MEDIAN(IF('Run Rate History'!E96:AD96&gt;0,'Run Rate History'!E96:AD96)))/2,MEDIAN(IF(B930:AA930&gt;0,B930:AA930)))),2*IF(SUM('Run Rate History'!E96:AD96)&gt;0,(MEDIAN(IF(B930:AA930&gt;0,B930:AA930))+MEDIAN(IF('Run Rate History'!E96:AD96&gt;0,'Run Rate History'!E96:AD96)))/2,MEDIAN(IF(B930:AA930&gt;0,B930:AA930)))))/10,0)</f>
        <v>63.4</v>
      </c>
      <c r="X936" s="129" t="s">
        <v>1174</v>
      </c>
      <c r="Y936" s="130">
        <f>IFERROR(VLOOKUP(A928,'Stanje zaliha'!A:E,5,FALSE()),0)</f>
        <v>996</v>
      </c>
      <c r="Z936" s="131"/>
      <c r="AA936" s="113" t="s">
        <v>1175</v>
      </c>
      <c r="AB936" s="118">
        <f t="shared" ref="AB936:AN936" si="184">SUM(AB932:AB935)</f>
        <v>0</v>
      </c>
      <c r="AC936" s="118">
        <f t="shared" si="184"/>
        <v>0</v>
      </c>
      <c r="AD936" s="118">
        <f t="shared" si="184"/>
        <v>0</v>
      </c>
      <c r="AE936" s="118">
        <f t="shared" si="184"/>
        <v>0</v>
      </c>
      <c r="AF936" s="118">
        <f t="shared" si="184"/>
        <v>0</v>
      </c>
      <c r="AG936" s="118">
        <f t="shared" si="184"/>
        <v>0</v>
      </c>
      <c r="AH936" s="118">
        <f t="shared" si="184"/>
        <v>0</v>
      </c>
      <c r="AI936" s="118">
        <f t="shared" si="184"/>
        <v>0</v>
      </c>
      <c r="AJ936" s="118">
        <f t="shared" si="184"/>
        <v>0</v>
      </c>
      <c r="AK936" s="118">
        <f t="shared" si="184"/>
        <v>150</v>
      </c>
      <c r="AL936" s="118">
        <f t="shared" si="184"/>
        <v>150</v>
      </c>
      <c r="AM936" s="118">
        <f t="shared" si="184"/>
        <v>150</v>
      </c>
      <c r="AN936" s="118">
        <f t="shared" si="184"/>
        <v>150</v>
      </c>
      <c r="AQ936" t="str">
        <f>AQ928</f>
        <v/>
      </c>
    </row>
    <row r="937" spans="1:43" ht="14.25" customHeight="1" x14ac:dyDescent="0.25">
      <c r="A937" s="1"/>
      <c r="B937" s="122"/>
      <c r="C937" s="122"/>
      <c r="D937" s="122"/>
      <c r="E937" s="122"/>
      <c r="F937" s="122"/>
      <c r="G937" s="122"/>
      <c r="H937" s="122"/>
      <c r="I937" s="122"/>
      <c r="J937" s="122"/>
      <c r="K937" s="122"/>
      <c r="L937" s="122"/>
      <c r="M937" s="122"/>
      <c r="N937" s="122"/>
      <c r="O937" s="122"/>
      <c r="P937" s="122"/>
      <c r="Q937" s="122"/>
      <c r="R937" s="122"/>
      <c r="S937" s="122"/>
      <c r="T937" s="122"/>
      <c r="U937" s="122"/>
      <c r="V937" s="124" t="s">
        <v>95</v>
      </c>
      <c r="W937" s="125">
        <f>IFERROR(0.6*W936+0.4*W935,0)</f>
        <v>69.240000000000009</v>
      </c>
      <c r="X937" s="132" t="s">
        <v>1176</v>
      </c>
      <c r="Y937" s="133">
        <f>IFERROR(SUMIF('Popis poslanih narudžbi'!A:A,A928,'Popis poslanih narudžbi'!C:C),0)</f>
        <v>0</v>
      </c>
      <c r="Z937" s="131"/>
      <c r="AA937" s="134" t="s">
        <v>1177</v>
      </c>
      <c r="AB937" s="118">
        <f t="shared" ref="AB937:AN937" si="185">AB930+AB936</f>
        <v>51</v>
      </c>
      <c r="AC937" s="118">
        <f t="shared" si="185"/>
        <v>47</v>
      </c>
      <c r="AD937" s="118">
        <f t="shared" si="185"/>
        <v>46</v>
      </c>
      <c r="AE937" s="118">
        <f t="shared" si="185"/>
        <v>46</v>
      </c>
      <c r="AF937" s="118">
        <f t="shared" si="185"/>
        <v>45</v>
      </c>
      <c r="AG937" s="118">
        <f t="shared" si="185"/>
        <v>43</v>
      </c>
      <c r="AH937" s="118">
        <f t="shared" si="185"/>
        <v>43</v>
      </c>
      <c r="AI937" s="118">
        <f t="shared" si="185"/>
        <v>44</v>
      </c>
      <c r="AJ937" s="118">
        <f t="shared" si="185"/>
        <v>43</v>
      </c>
      <c r="AK937" s="118">
        <f t="shared" si="185"/>
        <v>187</v>
      </c>
      <c r="AL937" s="118">
        <f t="shared" si="185"/>
        <v>192</v>
      </c>
      <c r="AM937" s="118">
        <f t="shared" si="185"/>
        <v>183</v>
      </c>
      <c r="AN937" s="118">
        <f t="shared" si="185"/>
        <v>186</v>
      </c>
      <c r="AQ937" t="str">
        <f>AQ928</f>
        <v/>
      </c>
    </row>
    <row r="938" spans="1:43" ht="14.25" customHeight="1" x14ac:dyDescent="0.25">
      <c r="A938" s="107" t="str">
        <f>'Run Rate'!A97</f>
        <v>ON00243</v>
      </c>
      <c r="B938" s="135" t="str">
        <f>'Run Rate'!B97</f>
        <v>Gold Whey 2,28kg Vanilla Ice Cream</v>
      </c>
      <c r="C938" s="135" t="str">
        <f>'Run Rate'!C97</f>
        <v>PROTEINI</v>
      </c>
      <c r="D938" s="135" t="str">
        <f>'Run Rate'!D97</f>
        <v>01 GOLD</v>
      </c>
      <c r="E938" s="122"/>
      <c r="F938" s="122"/>
      <c r="G938" s="122"/>
      <c r="H938" s="122"/>
      <c r="I938" s="122"/>
      <c r="J938" s="122"/>
      <c r="K938" s="122"/>
      <c r="L938" s="122"/>
      <c r="M938" s="122"/>
      <c r="N938" s="122"/>
      <c r="O938" s="122"/>
      <c r="P938" s="122"/>
      <c r="Q938" s="122"/>
      <c r="R938" s="122"/>
      <c r="S938" s="122"/>
      <c r="T938" s="122"/>
      <c r="U938" s="122"/>
      <c r="V938" s="122"/>
      <c r="W938" s="122"/>
      <c r="X938" s="122"/>
      <c r="Y938" s="122"/>
      <c r="Z938" s="122"/>
      <c r="AA938" s="122"/>
      <c r="AB938" s="122"/>
      <c r="AC938" s="122"/>
      <c r="AD938" s="122"/>
      <c r="AE938" s="122"/>
      <c r="AF938" s="122"/>
      <c r="AG938" s="122"/>
      <c r="AH938" s="122"/>
      <c r="AI938" s="122"/>
      <c r="AJ938" s="122"/>
      <c r="AK938" s="122"/>
      <c r="AL938" s="122"/>
      <c r="AM938" s="122"/>
      <c r="AN938" s="122"/>
      <c r="AQ938" t="str">
        <f>IF(AND(OR($B$1="ALL",$B$1=C938),OR($E$1="ALL",$E$1=D938),OR($B$2="ALL",$B$2=A938),OR($E$2="ALL",IFERROR(SEARCH($E$2,B938),0)&gt;0)),"MATCH","")</f>
        <v/>
      </c>
    </row>
    <row r="939" spans="1:43" ht="14.25" customHeight="1" x14ac:dyDescent="0.25">
      <c r="A939" s="108" t="s">
        <v>1137</v>
      </c>
      <c r="B939" s="136" t="s">
        <v>1138</v>
      </c>
      <c r="C939" s="136" t="s">
        <v>1139</v>
      </c>
      <c r="D939" s="136" t="s">
        <v>1140</v>
      </c>
      <c r="E939" s="136" t="s">
        <v>1141</v>
      </c>
      <c r="F939" s="136" t="s">
        <v>1142</v>
      </c>
      <c r="G939" s="136" t="s">
        <v>1143</v>
      </c>
      <c r="H939" s="136" t="s">
        <v>1144</v>
      </c>
      <c r="I939" s="136" t="s">
        <v>1145</v>
      </c>
      <c r="J939" s="136" t="s">
        <v>1146</v>
      </c>
      <c r="K939" s="136" t="s">
        <v>1147</v>
      </c>
      <c r="L939" s="136" t="s">
        <v>1148</v>
      </c>
      <c r="M939" s="136" t="s">
        <v>1149</v>
      </c>
      <c r="N939" s="136" t="s">
        <v>1150</v>
      </c>
      <c r="O939" s="136" t="s">
        <v>1151</v>
      </c>
      <c r="P939" s="136" t="s">
        <v>1152</v>
      </c>
      <c r="Q939" s="136" t="s">
        <v>1153</v>
      </c>
      <c r="R939" s="136" t="s">
        <v>1154</v>
      </c>
      <c r="S939" s="136" t="s">
        <v>1155</v>
      </c>
      <c r="T939" s="136" t="s">
        <v>1156</v>
      </c>
      <c r="U939" s="136" t="s">
        <v>1157</v>
      </c>
      <c r="V939" s="136" t="s">
        <v>1158</v>
      </c>
      <c r="W939" s="136" t="s">
        <v>1159</v>
      </c>
      <c r="X939" s="136" t="s">
        <v>1160</v>
      </c>
      <c r="Y939" s="136" t="s">
        <v>1161</v>
      </c>
      <c r="Z939" s="136" t="s">
        <v>1162</v>
      </c>
      <c r="AA939" s="136" t="s">
        <v>1163</v>
      </c>
      <c r="AB939" s="137" t="s">
        <v>156</v>
      </c>
      <c r="AC939" s="137" t="s">
        <v>157</v>
      </c>
      <c r="AD939" s="137" t="s">
        <v>158</v>
      </c>
      <c r="AE939" s="137" t="s">
        <v>139</v>
      </c>
      <c r="AF939" s="138" t="s">
        <v>140</v>
      </c>
      <c r="AG939" s="138" t="s">
        <v>141</v>
      </c>
      <c r="AH939" s="138" t="s">
        <v>142</v>
      </c>
      <c r="AI939" s="138" t="s">
        <v>143</v>
      </c>
      <c r="AJ939" s="139" t="s">
        <v>144</v>
      </c>
      <c r="AK939" s="139" t="s">
        <v>145</v>
      </c>
      <c r="AL939" s="139" t="s">
        <v>146</v>
      </c>
      <c r="AM939" s="140" t="s">
        <v>147</v>
      </c>
      <c r="AN939" s="140" t="s">
        <v>148</v>
      </c>
      <c r="AQ939" t="str">
        <f>AQ938</f>
        <v/>
      </c>
    </row>
    <row r="940" spans="1:43" ht="14.25" customHeight="1" x14ac:dyDescent="0.25">
      <c r="A940" s="99" t="s">
        <v>1164</v>
      </c>
      <c r="B940" s="112">
        <f>'Run Rate'!E97</f>
        <v>25</v>
      </c>
      <c r="C940" s="112">
        <f>'Run Rate'!F97</f>
        <v>25</v>
      </c>
      <c r="D940" s="112">
        <f>'Run Rate'!G97</f>
        <v>30</v>
      </c>
      <c r="E940" s="112">
        <f>'Run Rate'!H97</f>
        <v>29</v>
      </c>
      <c r="F940" s="112">
        <f>'Run Rate'!I97</f>
        <v>24</v>
      </c>
      <c r="G940" s="112">
        <f>'Run Rate'!J97</f>
        <v>24</v>
      </c>
      <c r="H940" s="112">
        <f>'Run Rate'!K97</f>
        <v>29</v>
      </c>
      <c r="I940" s="112">
        <f>'Run Rate'!L97</f>
        <v>42</v>
      </c>
      <c r="J940" s="112">
        <f>'Run Rate'!M97</f>
        <v>56</v>
      </c>
      <c r="K940" s="112">
        <f>'Run Rate'!N97</f>
        <v>33</v>
      </c>
      <c r="L940" s="112">
        <f>'Run Rate'!O97</f>
        <v>22</v>
      </c>
      <c r="M940" s="112">
        <f>'Run Rate'!P97</f>
        <v>24</v>
      </c>
      <c r="N940" s="112">
        <f>'Run Rate'!Q97</f>
        <v>13</v>
      </c>
      <c r="O940" s="112">
        <f>'Run Rate'!R97</f>
        <v>10</v>
      </c>
      <c r="P940" s="112">
        <f>'Run Rate'!S97</f>
        <v>7</v>
      </c>
      <c r="Q940" s="112">
        <f>'Run Rate'!T97</f>
        <v>23</v>
      </c>
      <c r="R940" s="112">
        <f>'Run Rate'!U97</f>
        <v>28</v>
      </c>
      <c r="S940" s="112">
        <f>'Run Rate'!V97</f>
        <v>24</v>
      </c>
      <c r="T940" s="112">
        <f>'Run Rate'!W97</f>
        <v>34</v>
      </c>
      <c r="U940" s="112">
        <f>'Run Rate'!X97</f>
        <v>24</v>
      </c>
      <c r="V940" s="112">
        <f>'Run Rate'!Y97</f>
        <v>28</v>
      </c>
      <c r="W940" s="112">
        <f>'Run Rate'!Z97</f>
        <v>33</v>
      </c>
      <c r="X940" s="112">
        <f>'Run Rate'!AA97</f>
        <v>32</v>
      </c>
      <c r="Y940" s="112">
        <f>'Run Rate'!AB97</f>
        <v>53</v>
      </c>
      <c r="Z940" s="112">
        <f>'Run Rate'!AC97</f>
        <v>36</v>
      </c>
      <c r="AA940" s="112">
        <f>'Run Rate'!AD97</f>
        <v>45</v>
      </c>
      <c r="AB940" s="113">
        <v>43</v>
      </c>
      <c r="AC940" s="112">
        <v>43</v>
      </c>
      <c r="AD940" s="112">
        <v>43</v>
      </c>
      <c r="AE940" s="112">
        <v>43</v>
      </c>
      <c r="AF940" s="112">
        <v>43</v>
      </c>
      <c r="AG940" s="112">
        <v>43</v>
      </c>
      <c r="AH940" s="112">
        <v>43</v>
      </c>
      <c r="AI940" s="112">
        <v>43</v>
      </c>
      <c r="AJ940" s="112">
        <v>43</v>
      </c>
      <c r="AK940" s="112">
        <v>43</v>
      </c>
      <c r="AL940" s="112">
        <v>43</v>
      </c>
      <c r="AM940" s="112">
        <v>43</v>
      </c>
      <c r="AN940" s="112">
        <v>43</v>
      </c>
      <c r="AQ940" t="str">
        <f>AQ938</f>
        <v/>
      </c>
    </row>
    <row r="941" spans="1:43" ht="14.25" customHeight="1" x14ac:dyDescent="0.25">
      <c r="A941" s="99" t="s">
        <v>1165</v>
      </c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5"/>
      <c r="X941" s="115"/>
      <c r="Y941" s="115"/>
      <c r="Z941" s="115"/>
      <c r="AA941" s="112" t="s">
        <v>1166</v>
      </c>
      <c r="AB941" s="113"/>
      <c r="AC941" s="112"/>
      <c r="AD941" s="112"/>
      <c r="AE941" s="112"/>
      <c r="AF941" s="112"/>
      <c r="AG941" s="112"/>
      <c r="AH941" s="112"/>
      <c r="AI941" s="112"/>
      <c r="AJ941" s="112"/>
      <c r="AK941" s="112"/>
      <c r="AL941" s="112"/>
      <c r="AM941" s="112"/>
      <c r="AN941" s="112"/>
      <c r="AQ941" t="str">
        <f>AQ938</f>
        <v/>
      </c>
    </row>
    <row r="942" spans="1:43" ht="14.25" customHeight="1" x14ac:dyDescent="0.25">
      <c r="A942" s="99" t="s">
        <v>1167</v>
      </c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5"/>
      <c r="X942" s="116"/>
      <c r="Y942" s="117"/>
      <c r="Z942" s="115"/>
      <c r="AA942" s="112" t="s">
        <v>1168</v>
      </c>
      <c r="AB942" s="113">
        <f>'Demand Input VP'!B474</f>
        <v>0</v>
      </c>
      <c r="AC942" s="112">
        <f>'Demand Input VP'!C474</f>
        <v>0</v>
      </c>
      <c r="AD942" s="112">
        <f>'Demand Input VP'!D474</f>
        <v>0</v>
      </c>
      <c r="AE942" s="112">
        <f>'Demand Input VP'!E474</f>
        <v>0</v>
      </c>
      <c r="AF942" s="112">
        <f>'Demand Input VP'!F474</f>
        <v>0</v>
      </c>
      <c r="AG942" s="112">
        <f>'Demand Input VP'!G474</f>
        <v>0</v>
      </c>
      <c r="AH942" s="112">
        <f>'Demand Input VP'!H474</f>
        <v>0</v>
      </c>
      <c r="AI942" s="112">
        <f>'Demand Input VP'!I474</f>
        <v>0</v>
      </c>
      <c r="AJ942" s="112">
        <f>'Demand Input VP'!J474</f>
        <v>0</v>
      </c>
      <c r="AK942" s="112">
        <f>'Demand Input VP'!K474</f>
        <v>0</v>
      </c>
      <c r="AL942" s="112">
        <f>'Demand Input VP'!L474</f>
        <v>0</v>
      </c>
      <c r="AM942" s="112">
        <f>'Demand Input VP'!M474</f>
        <v>0</v>
      </c>
      <c r="AN942" s="112">
        <f>'Demand Input VP'!N474</f>
        <v>0</v>
      </c>
      <c r="AQ942" t="str">
        <f>AQ938</f>
        <v/>
      </c>
    </row>
    <row r="943" spans="1:43" ht="14.25" customHeight="1" x14ac:dyDescent="0.25">
      <c r="A943" s="99" t="s">
        <v>1169</v>
      </c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5"/>
      <c r="X943" s="116"/>
      <c r="Y943" s="117"/>
      <c r="Z943" s="119"/>
      <c r="AA943" s="120" t="s">
        <v>1170</v>
      </c>
      <c r="AB943" s="121">
        <f>'Demand Input VP'!B473</f>
        <v>0</v>
      </c>
      <c r="AC943" s="120">
        <f>'Demand Input VP'!C473</f>
        <v>0</v>
      </c>
      <c r="AD943" s="120">
        <f>'Demand Input VP'!D473</f>
        <v>0</v>
      </c>
      <c r="AE943" s="120">
        <f>'Demand Input VP'!E473</f>
        <v>0</v>
      </c>
      <c r="AF943" s="120">
        <f>'Demand Input VP'!F473</f>
        <v>0</v>
      </c>
      <c r="AG943" s="120">
        <f>'Demand Input VP'!G473</f>
        <v>0</v>
      </c>
      <c r="AH943" s="120">
        <f>'Demand Input VP'!H473</f>
        <v>0</v>
      </c>
      <c r="AI943" s="120">
        <f>'Demand Input VP'!I473</f>
        <v>0</v>
      </c>
      <c r="AJ943" s="120">
        <f>'Demand Input VP'!J473</f>
        <v>0</v>
      </c>
      <c r="AK943" s="120">
        <f>'Demand Input VP'!K473</f>
        <v>0</v>
      </c>
      <c r="AL943" s="120">
        <f>'Demand Input VP'!L473</f>
        <v>0</v>
      </c>
      <c r="AM943" s="120">
        <f>'Demand Input VP'!M473</f>
        <v>0</v>
      </c>
      <c r="AN943" s="120">
        <f>'Demand Input VP'!N473</f>
        <v>0</v>
      </c>
      <c r="AQ943" t="str">
        <f>AQ938</f>
        <v/>
      </c>
    </row>
    <row r="944" spans="1:43" ht="14.25" customHeight="1" x14ac:dyDescent="0.25">
      <c r="A944" s="1"/>
      <c r="B944" s="122"/>
      <c r="C944" s="122"/>
      <c r="D944" s="122"/>
      <c r="E944" s="122"/>
      <c r="F944" s="122"/>
      <c r="G944" s="122"/>
      <c r="H944" s="122"/>
      <c r="I944" s="122"/>
      <c r="J944" s="122"/>
      <c r="K944" s="122"/>
      <c r="L944" s="122"/>
      <c r="M944" s="122"/>
      <c r="N944" s="122"/>
      <c r="O944" s="122"/>
      <c r="P944" s="122"/>
      <c r="Q944" s="122"/>
      <c r="R944" s="122"/>
      <c r="S944" s="122"/>
      <c r="T944" s="122"/>
      <c r="U944" s="122"/>
      <c r="V944" s="122"/>
      <c r="W944" s="123"/>
      <c r="X944" s="116"/>
      <c r="Y944" s="117"/>
      <c r="Z944" s="123"/>
      <c r="AA944" s="112" t="s">
        <v>1171</v>
      </c>
      <c r="AB944" s="113">
        <f>'Demand Input MP'!B474</f>
        <v>0</v>
      </c>
      <c r="AC944" s="112">
        <f>'Demand Input MP'!C474</f>
        <v>0</v>
      </c>
      <c r="AD944" s="112">
        <f>'Demand Input MP'!D474</f>
        <v>0</v>
      </c>
      <c r="AE944" s="112">
        <f>'Demand Input MP'!E474</f>
        <v>0</v>
      </c>
      <c r="AF944" s="112">
        <f>'Demand Input MP'!F474</f>
        <v>0</v>
      </c>
      <c r="AG944" s="112">
        <f>'Demand Input MP'!G474</f>
        <v>0</v>
      </c>
      <c r="AH944" s="112">
        <f>'Demand Input MP'!H474</f>
        <v>0</v>
      </c>
      <c r="AI944" s="112">
        <f>'Demand Input MP'!I474</f>
        <v>0</v>
      </c>
      <c r="AJ944" s="112">
        <f>'Demand Input MP'!J474</f>
        <v>0</v>
      </c>
      <c r="AK944" s="112">
        <f>'Demand Input MP'!K474</f>
        <v>0</v>
      </c>
      <c r="AL944" s="112">
        <f>'Demand Input MP'!L474</f>
        <v>0</v>
      </c>
      <c r="AM944" s="112">
        <f>'Demand Input MP'!M474</f>
        <v>0</v>
      </c>
      <c r="AN944" s="112">
        <f>'Demand Input MP'!N474</f>
        <v>0</v>
      </c>
      <c r="AQ944" t="str">
        <f>AQ938</f>
        <v/>
      </c>
    </row>
    <row r="945" spans="1:43" ht="14.25" customHeight="1" x14ac:dyDescent="0.25">
      <c r="A945" s="1"/>
      <c r="B945" s="122"/>
      <c r="C945" s="122"/>
      <c r="D945" s="122"/>
      <c r="E945" s="122"/>
      <c r="F945" s="122"/>
      <c r="G945" s="122"/>
      <c r="H945" s="122"/>
      <c r="I945" s="122"/>
      <c r="J945" s="122"/>
      <c r="K945" s="122"/>
      <c r="L945" s="122"/>
      <c r="M945" s="122"/>
      <c r="N945" s="122"/>
      <c r="O945" s="122"/>
      <c r="P945" s="122"/>
      <c r="Q945" s="122"/>
      <c r="R945" s="122"/>
      <c r="S945" s="122"/>
      <c r="T945" s="122"/>
      <c r="U945" s="122"/>
      <c r="V945" s="124" t="s">
        <v>91</v>
      </c>
      <c r="W945" s="125">
        <f>IFERROR(IF(SUM('Run Rate History'!E97:AD97)&gt;0,(SUMPRODUCT((B940:AA940&gt;=PERCENTILE(B940:AA940,0.1))*(B940:AA940&lt;=PERCENTILE(B940:AA940,0.9))*B940:AA940)+SUMPRODUCT(('Run Rate History'!E97:AD97&gt;=PERCENTILE(B940:AA940,0.1))*('Run Rate History'!E97:AD97&lt;=PERCENTILE(B940:AA940,0.9))*'Run Rate History'!E97:AD97))/(SUMPRODUCT((B940:AA940&gt;=PERCENTILE(B940:AA940,0.1))*(B940:AA940&lt;=PERCENTILE(B940:AA940,0.9))*1)+SUMPRODUCT(('Run Rate History'!E97:AD97&gt;=PERCENTILE(B940:AA940,0.1))*('Run Rate History'!E97:AD97&lt;=PERCENTILE(B940:AA940,0.9))*1)),TRIMMEAN(B940:AA940,0.15)),0)</f>
        <v>27.837209302325583</v>
      </c>
      <c r="X945" s="126" t="s">
        <v>1172</v>
      </c>
      <c r="Y945" s="127">
        <f>SUM(B940:AA940)/26</f>
        <v>28.96153846153846</v>
      </c>
      <c r="Z945" s="128"/>
      <c r="AA945" s="112" t="s">
        <v>1173</v>
      </c>
      <c r="AB945" s="113">
        <f>'Demand Input MP'!B473</f>
        <v>0</v>
      </c>
      <c r="AC945" s="112">
        <f>'Demand Input MP'!C473</f>
        <v>0</v>
      </c>
      <c r="AD945" s="112">
        <f>'Demand Input MP'!D473</f>
        <v>0</v>
      </c>
      <c r="AE945" s="112">
        <f>'Demand Input MP'!E473</f>
        <v>0</v>
      </c>
      <c r="AF945" s="112">
        <f>'Demand Input MP'!F473</f>
        <v>0</v>
      </c>
      <c r="AG945" s="112">
        <f>'Demand Input MP'!G473</f>
        <v>0</v>
      </c>
      <c r="AH945" s="112">
        <f>'Demand Input MP'!H473</f>
        <v>0</v>
      </c>
      <c r="AI945" s="112">
        <f>'Demand Input MP'!I473</f>
        <v>0</v>
      </c>
      <c r="AJ945" s="112">
        <f>'Demand Input MP'!J473</f>
        <v>0</v>
      </c>
      <c r="AK945" s="112">
        <f>'Demand Input MP'!K473</f>
        <v>0</v>
      </c>
      <c r="AL945" s="112">
        <f>'Demand Input MP'!L473</f>
        <v>0</v>
      </c>
      <c r="AM945" s="112">
        <f>'Demand Input MP'!M473</f>
        <v>0</v>
      </c>
      <c r="AN945" s="112">
        <f>'Demand Input MP'!N473</f>
        <v>0</v>
      </c>
      <c r="AQ945" t="str">
        <f>AQ938</f>
        <v/>
      </c>
    </row>
    <row r="946" spans="1:43" ht="14.25" customHeight="1" x14ac:dyDescent="0.25">
      <c r="A946" s="1"/>
      <c r="B946" s="122"/>
      <c r="C946" s="122"/>
      <c r="D946" s="122"/>
      <c r="E946" s="122"/>
      <c r="F946" s="122"/>
      <c r="G946" s="122"/>
      <c r="H946" s="122"/>
      <c r="I946" s="122"/>
      <c r="J946" s="122"/>
      <c r="K946" s="122"/>
      <c r="L946" s="122"/>
      <c r="M946" s="122"/>
      <c r="N946" s="122"/>
      <c r="O946" s="122"/>
      <c r="P946" s="122"/>
      <c r="Q946" s="122"/>
      <c r="R946" s="122"/>
      <c r="S946" s="122"/>
      <c r="T946" s="122"/>
      <c r="U946" s="122"/>
      <c r="V946" s="124" t="s">
        <v>94</v>
      </c>
      <c r="W946" s="125">
        <f>IFERROR((1*MIN(MAX(X940,0.5*IF(SUM('Run Rate History'!E97:AD97)&gt;0,(MEDIAN(IF(B940:AA940&gt;0,B940:AA940))+MEDIAN(IF('Run Rate History'!E97:AD97&gt;0,'Run Rate History'!E97:AD97)))/2,MEDIAN(IF(B940:AA940&gt;0,B940:AA940)))),2*IF(SUM('Run Rate History'!E97:AD97)&gt;0,(MEDIAN(IF(B940:AA940&gt;0,B940:AA940))+MEDIAN(IF('Run Rate History'!E97:AD97&gt;0,'Run Rate History'!E97:AD97)))/2,MEDIAN(IF(B940:AA940&gt;0,B940:AA940))))+2*MIN(MAX(Y940,0.5*IF(SUM('Run Rate History'!E97:AD97)&gt;0,(MEDIAN(IF(B940:AA940&gt;0,B940:AA940))+MEDIAN(IF('Run Rate History'!E97:AD97&gt;0,'Run Rate History'!E97:AD97)))/2,MEDIAN(IF(B940:AA940&gt;0,B940:AA940)))),2*IF(SUM('Run Rate History'!E97:AD97)&gt;0,(MEDIAN(IF(B940:AA940&gt;0,B940:AA940))+MEDIAN(IF('Run Rate History'!E97:AD97&gt;0,'Run Rate History'!E97:AD97)))/2,MEDIAN(IF(B940:AA940&gt;0,B940:AA940))))+3*MIN(MAX(Z940,0.5*IF(SUM('Run Rate History'!E97:AD97)&gt;0,(MEDIAN(IF(B940:AA940&gt;0,B940:AA940))+MEDIAN(IF('Run Rate History'!E97:AD97&gt;0,'Run Rate History'!E97:AD97)))/2,MEDIAN(IF(B940:AA940&gt;0,B940:AA940)))),2*IF(SUM('Run Rate History'!E97:AD97)&gt;0,(MEDIAN(IF(B940:AA940&gt;0,B940:AA940))+MEDIAN(IF('Run Rate History'!E97:AD97&gt;0,'Run Rate History'!E97:AD97)))/2,MEDIAN(IF(B940:AA940&gt;0,B940:AA940))))+4*MIN(MAX(AA940,0.5*IF(SUM('Run Rate History'!E97:AD97)&gt;0,(MEDIAN(IF(B940:AA940&gt;0,B940:AA940))+MEDIAN(IF('Run Rate History'!E97:AD97&gt;0,'Run Rate History'!E97:AD97)))/2,MEDIAN(IF(B940:AA940&gt;0,B940:AA940)))),2*IF(SUM('Run Rate History'!E97:AD97)&gt;0,(MEDIAN(IF(B940:AA940&gt;0,B940:AA940))+MEDIAN(IF('Run Rate History'!E97:AD97&gt;0,'Run Rate History'!E97:AD97)))/2,MEDIAN(IF(B940:AA940&gt;0,B940:AA940)))))/10,0)</f>
        <v>42.5</v>
      </c>
      <c r="X946" s="129" t="s">
        <v>1174</v>
      </c>
      <c r="Y946" s="130">
        <f>IFERROR(VLOOKUP(A938,'Stanje zaliha'!A:E,5,FALSE()),0)</f>
        <v>56</v>
      </c>
      <c r="Z946" s="131"/>
      <c r="AA946" s="113" t="s">
        <v>1175</v>
      </c>
      <c r="AB946" s="118">
        <f t="shared" ref="AB946:AN946" si="186">SUM(AB942:AB945)</f>
        <v>0</v>
      </c>
      <c r="AC946" s="118">
        <f t="shared" si="186"/>
        <v>0</v>
      </c>
      <c r="AD946" s="118">
        <f t="shared" si="186"/>
        <v>0</v>
      </c>
      <c r="AE946" s="118">
        <f t="shared" si="186"/>
        <v>0</v>
      </c>
      <c r="AF946" s="118">
        <f t="shared" si="186"/>
        <v>0</v>
      </c>
      <c r="AG946" s="118">
        <f t="shared" si="186"/>
        <v>0</v>
      </c>
      <c r="AH946" s="118">
        <f t="shared" si="186"/>
        <v>0</v>
      </c>
      <c r="AI946" s="118">
        <f t="shared" si="186"/>
        <v>0</v>
      </c>
      <c r="AJ946" s="118">
        <f t="shared" si="186"/>
        <v>0</v>
      </c>
      <c r="AK946" s="118">
        <f t="shared" si="186"/>
        <v>0</v>
      </c>
      <c r="AL946" s="118">
        <f t="shared" si="186"/>
        <v>0</v>
      </c>
      <c r="AM946" s="118">
        <f t="shared" si="186"/>
        <v>0</v>
      </c>
      <c r="AN946" s="118">
        <f t="shared" si="186"/>
        <v>0</v>
      </c>
      <c r="AQ946" t="str">
        <f>AQ938</f>
        <v/>
      </c>
    </row>
    <row r="947" spans="1:43" ht="14.25" customHeight="1" x14ac:dyDescent="0.25">
      <c r="A947" s="1"/>
      <c r="B947" s="122"/>
      <c r="C947" s="122"/>
      <c r="D947" s="122"/>
      <c r="E947" s="122"/>
      <c r="F947" s="122"/>
      <c r="G947" s="122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  <c r="R947" s="122"/>
      <c r="S947" s="122"/>
      <c r="T947" s="122"/>
      <c r="U947" s="122"/>
      <c r="V947" s="124" t="s">
        <v>95</v>
      </c>
      <c r="W947" s="125">
        <f>IFERROR(0.6*W946+0.4*W945,0)</f>
        <v>36.634883720930233</v>
      </c>
      <c r="X947" s="132" t="s">
        <v>1176</v>
      </c>
      <c r="Y947" s="133">
        <f>IFERROR(SUMIF('Popis poslanih narudžbi'!A:A,A938,'Popis poslanih narudžbi'!C:C),0)</f>
        <v>0</v>
      </c>
      <c r="Z947" s="131"/>
      <c r="AA947" s="134" t="s">
        <v>1177</v>
      </c>
      <c r="AB947" s="118">
        <f t="shared" ref="AB947:AN947" si="187">AB940+AB946</f>
        <v>43</v>
      </c>
      <c r="AC947" s="118">
        <f t="shared" si="187"/>
        <v>43</v>
      </c>
      <c r="AD947" s="118">
        <f t="shared" si="187"/>
        <v>43</v>
      </c>
      <c r="AE947" s="118">
        <f t="shared" si="187"/>
        <v>43</v>
      </c>
      <c r="AF947" s="118">
        <f t="shared" si="187"/>
        <v>43</v>
      </c>
      <c r="AG947" s="118">
        <f t="shared" si="187"/>
        <v>43</v>
      </c>
      <c r="AH947" s="118">
        <f t="shared" si="187"/>
        <v>43</v>
      </c>
      <c r="AI947" s="118">
        <f t="shared" si="187"/>
        <v>43</v>
      </c>
      <c r="AJ947" s="118">
        <f t="shared" si="187"/>
        <v>43</v>
      </c>
      <c r="AK947" s="118">
        <f t="shared" si="187"/>
        <v>43</v>
      </c>
      <c r="AL947" s="118">
        <f t="shared" si="187"/>
        <v>43</v>
      </c>
      <c r="AM947" s="118">
        <f t="shared" si="187"/>
        <v>43</v>
      </c>
      <c r="AN947" s="118">
        <f t="shared" si="187"/>
        <v>43</v>
      </c>
      <c r="AQ947" t="str">
        <f>AQ938</f>
        <v/>
      </c>
    </row>
    <row r="948" spans="1:43" ht="14.25" customHeight="1" x14ac:dyDescent="0.25">
      <c r="A948" s="107" t="str">
        <f>'Run Rate'!A98</f>
        <v>POL09883</v>
      </c>
      <c r="B948" s="135" t="str">
        <f>'Run Rate'!B98</f>
        <v>Polleo peanut butter Smooth 1000g</v>
      </c>
      <c r="C948" s="135" t="str">
        <f>'Run Rate'!C98</f>
        <v>BIO I SUPERFOODS</v>
      </c>
      <c r="D948" s="135" t="str">
        <f>'Run Rate'!D98</f>
        <v>01 GOLD</v>
      </c>
      <c r="E948" s="122"/>
      <c r="F948" s="122"/>
      <c r="G948" s="122"/>
      <c r="H948" s="122"/>
      <c r="I948" s="122"/>
      <c r="J948" s="122"/>
      <c r="K948" s="122"/>
      <c r="L948" s="122"/>
      <c r="M948" s="122"/>
      <c r="N948" s="122"/>
      <c r="O948" s="122"/>
      <c r="P948" s="122"/>
      <c r="Q948" s="122"/>
      <c r="R948" s="122"/>
      <c r="S948" s="122"/>
      <c r="T948" s="122"/>
      <c r="U948" s="122"/>
      <c r="V948" s="122"/>
      <c r="W948" s="122"/>
      <c r="X948" s="122"/>
      <c r="Y948" s="122"/>
      <c r="Z948" s="122"/>
      <c r="AA948" s="122"/>
      <c r="AB948" s="122"/>
      <c r="AC948" s="122"/>
      <c r="AD948" s="122"/>
      <c r="AE948" s="122"/>
      <c r="AF948" s="122"/>
      <c r="AG948" s="122"/>
      <c r="AH948" s="122"/>
      <c r="AI948" s="122"/>
      <c r="AJ948" s="122"/>
      <c r="AK948" s="122"/>
      <c r="AL948" s="122"/>
      <c r="AM948" s="122"/>
      <c r="AN948" s="122"/>
      <c r="AQ948" t="str">
        <f>IF(AND(OR($B$1="ALL",$B$1=C948),OR($E$1="ALL",$E$1=D948),OR($B$2="ALL",$B$2=A948),OR($E$2="ALL",IFERROR(SEARCH($E$2,B948),0)&gt;0)),"MATCH","")</f>
        <v/>
      </c>
    </row>
    <row r="949" spans="1:43" ht="14.25" customHeight="1" x14ac:dyDescent="0.25">
      <c r="A949" s="108" t="s">
        <v>1137</v>
      </c>
      <c r="B949" s="136" t="s">
        <v>1138</v>
      </c>
      <c r="C949" s="136" t="s">
        <v>1139</v>
      </c>
      <c r="D949" s="136" t="s">
        <v>1140</v>
      </c>
      <c r="E949" s="136" t="s">
        <v>1141</v>
      </c>
      <c r="F949" s="136" t="s">
        <v>1142</v>
      </c>
      <c r="G949" s="136" t="s">
        <v>1143</v>
      </c>
      <c r="H949" s="136" t="s">
        <v>1144</v>
      </c>
      <c r="I949" s="136" t="s">
        <v>1145</v>
      </c>
      <c r="J949" s="136" t="s">
        <v>1146</v>
      </c>
      <c r="K949" s="136" t="s">
        <v>1147</v>
      </c>
      <c r="L949" s="136" t="s">
        <v>1148</v>
      </c>
      <c r="M949" s="136" t="s">
        <v>1149</v>
      </c>
      <c r="N949" s="136" t="s">
        <v>1150</v>
      </c>
      <c r="O949" s="136" t="s">
        <v>1151</v>
      </c>
      <c r="P949" s="136" t="s">
        <v>1152</v>
      </c>
      <c r="Q949" s="136" t="s">
        <v>1153</v>
      </c>
      <c r="R949" s="136" t="s">
        <v>1154</v>
      </c>
      <c r="S949" s="136" t="s">
        <v>1155</v>
      </c>
      <c r="T949" s="136" t="s">
        <v>1156</v>
      </c>
      <c r="U949" s="136" t="s">
        <v>1157</v>
      </c>
      <c r="V949" s="136" t="s">
        <v>1158</v>
      </c>
      <c r="W949" s="136" t="s">
        <v>1159</v>
      </c>
      <c r="X949" s="136" t="s">
        <v>1160</v>
      </c>
      <c r="Y949" s="136" t="s">
        <v>1161</v>
      </c>
      <c r="Z949" s="136" t="s">
        <v>1162</v>
      </c>
      <c r="AA949" s="136" t="s">
        <v>1163</v>
      </c>
      <c r="AB949" s="137" t="s">
        <v>156</v>
      </c>
      <c r="AC949" s="137" t="s">
        <v>157</v>
      </c>
      <c r="AD949" s="137" t="s">
        <v>158</v>
      </c>
      <c r="AE949" s="137" t="s">
        <v>139</v>
      </c>
      <c r="AF949" s="138" t="s">
        <v>140</v>
      </c>
      <c r="AG949" s="138" t="s">
        <v>141</v>
      </c>
      <c r="AH949" s="138" t="s">
        <v>142</v>
      </c>
      <c r="AI949" s="138" t="s">
        <v>143</v>
      </c>
      <c r="AJ949" s="139" t="s">
        <v>144</v>
      </c>
      <c r="AK949" s="139" t="s">
        <v>145</v>
      </c>
      <c r="AL949" s="139" t="s">
        <v>146</v>
      </c>
      <c r="AM949" s="140" t="s">
        <v>147</v>
      </c>
      <c r="AN949" s="140" t="s">
        <v>148</v>
      </c>
      <c r="AQ949" t="str">
        <f>AQ948</f>
        <v/>
      </c>
    </row>
    <row r="950" spans="1:43" ht="14.25" customHeight="1" x14ac:dyDescent="0.25">
      <c r="A950" s="99" t="s">
        <v>1164</v>
      </c>
      <c r="B950" s="112">
        <f>'Run Rate'!E98</f>
        <v>294</v>
      </c>
      <c r="C950" s="112">
        <f>'Run Rate'!F98</f>
        <v>140</v>
      </c>
      <c r="D950" s="112">
        <f>'Run Rate'!G98</f>
        <v>64</v>
      </c>
      <c r="E950" s="112">
        <f>'Run Rate'!H98</f>
        <v>60</v>
      </c>
      <c r="F950" s="112">
        <f>'Run Rate'!I98</f>
        <v>290</v>
      </c>
      <c r="G950" s="112">
        <f>'Run Rate'!J98</f>
        <v>106</v>
      </c>
      <c r="H950" s="112">
        <f>'Run Rate'!K98</f>
        <v>310</v>
      </c>
      <c r="I950" s="112">
        <f>'Run Rate'!L98</f>
        <v>52</v>
      </c>
      <c r="J950" s="112">
        <f>'Run Rate'!M98</f>
        <v>196</v>
      </c>
      <c r="K950" s="112">
        <f>'Run Rate'!N98</f>
        <v>154</v>
      </c>
      <c r="L950" s="112">
        <f>'Run Rate'!O98</f>
        <v>162</v>
      </c>
      <c r="M950" s="112">
        <f>'Run Rate'!P98</f>
        <v>94</v>
      </c>
      <c r="N950" s="112">
        <f>'Run Rate'!Q98</f>
        <v>37</v>
      </c>
      <c r="O950" s="112">
        <f>'Run Rate'!R98</f>
        <v>590</v>
      </c>
      <c r="P950" s="112">
        <f>'Run Rate'!S98</f>
        <v>14</v>
      </c>
      <c r="Q950" s="112">
        <f>'Run Rate'!T98</f>
        <v>129</v>
      </c>
      <c r="R950" s="112">
        <f>'Run Rate'!U98</f>
        <v>107</v>
      </c>
      <c r="S950" s="112">
        <f>'Run Rate'!V98</f>
        <v>144</v>
      </c>
      <c r="T950" s="112">
        <f>'Run Rate'!W98</f>
        <v>116</v>
      </c>
      <c r="U950" s="112">
        <f>'Run Rate'!X98</f>
        <v>314</v>
      </c>
      <c r="V950" s="112">
        <f>'Run Rate'!Y98</f>
        <v>245</v>
      </c>
      <c r="W950" s="112">
        <f>'Run Rate'!Z98</f>
        <v>188</v>
      </c>
      <c r="X950" s="112">
        <f>'Run Rate'!AA98</f>
        <v>126</v>
      </c>
      <c r="Y950" s="112">
        <f>'Run Rate'!AB98</f>
        <v>198</v>
      </c>
      <c r="Z950" s="112">
        <f>'Run Rate'!AC98</f>
        <v>106</v>
      </c>
      <c r="AA950" s="112">
        <f>'Run Rate'!AD98</f>
        <v>251</v>
      </c>
      <c r="AB950" s="113">
        <v>163</v>
      </c>
      <c r="AC950" s="112">
        <v>163</v>
      </c>
      <c r="AD950" s="112">
        <v>163</v>
      </c>
      <c r="AE950" s="112">
        <v>163</v>
      </c>
      <c r="AF950" s="112">
        <v>163</v>
      </c>
      <c r="AG950" s="112">
        <v>163</v>
      </c>
      <c r="AH950" s="112">
        <v>163</v>
      </c>
      <c r="AI950" s="112">
        <v>163</v>
      </c>
      <c r="AJ950" s="112">
        <v>163</v>
      </c>
      <c r="AK950" s="112">
        <v>181</v>
      </c>
      <c r="AL950" s="112">
        <v>181</v>
      </c>
      <c r="AM950" s="112">
        <v>163</v>
      </c>
      <c r="AN950" s="112">
        <v>163</v>
      </c>
      <c r="AQ950" t="str">
        <f>AQ948</f>
        <v/>
      </c>
    </row>
    <row r="951" spans="1:43" ht="14.25" customHeight="1" x14ac:dyDescent="0.25">
      <c r="A951" s="99" t="s">
        <v>1165</v>
      </c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5"/>
      <c r="X951" s="115"/>
      <c r="Y951" s="115"/>
      <c r="Z951" s="115"/>
      <c r="AA951" s="112" t="s">
        <v>1166</v>
      </c>
      <c r="AB951" s="113"/>
      <c r="AC951" s="112"/>
      <c r="AD951" s="112"/>
      <c r="AE951" s="112"/>
      <c r="AF951" s="112"/>
      <c r="AG951" s="112"/>
      <c r="AH951" s="112"/>
      <c r="AI951" s="112"/>
      <c r="AJ951" s="112"/>
      <c r="AK951" s="112"/>
      <c r="AL951" s="112"/>
      <c r="AM951" s="112"/>
      <c r="AN951" s="112"/>
      <c r="AQ951" t="str">
        <f>AQ948</f>
        <v/>
      </c>
    </row>
    <row r="952" spans="1:43" ht="14.25" customHeight="1" x14ac:dyDescent="0.25">
      <c r="A952" s="99" t="s">
        <v>1167</v>
      </c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5"/>
      <c r="X952" s="116"/>
      <c r="Y952" s="117"/>
      <c r="Z952" s="115"/>
      <c r="AA952" s="112" t="s">
        <v>1168</v>
      </c>
      <c r="AB952" s="113">
        <f>'Demand Input VP'!B479</f>
        <v>0</v>
      </c>
      <c r="AC952" s="112">
        <f>'Demand Input VP'!C479</f>
        <v>0</v>
      </c>
      <c r="AD952" s="112">
        <f>'Demand Input VP'!D479</f>
        <v>0</v>
      </c>
      <c r="AE952" s="112">
        <f>'Demand Input VP'!E479</f>
        <v>0</v>
      </c>
      <c r="AF952" s="112">
        <f>'Demand Input VP'!F479</f>
        <v>0</v>
      </c>
      <c r="AG952" s="112">
        <f>'Demand Input VP'!G479</f>
        <v>120</v>
      </c>
      <c r="AH952" s="112">
        <f>'Demand Input VP'!H479</f>
        <v>120</v>
      </c>
      <c r="AI952" s="112">
        <f>'Demand Input VP'!I479</f>
        <v>120</v>
      </c>
      <c r="AJ952" s="112">
        <f>'Demand Input VP'!J479</f>
        <v>120</v>
      </c>
      <c r="AK952" s="112">
        <f>'Demand Input VP'!K479</f>
        <v>0</v>
      </c>
      <c r="AL952" s="112">
        <f>'Demand Input VP'!L479</f>
        <v>0</v>
      </c>
      <c r="AM952" s="112">
        <f>'Demand Input VP'!M479</f>
        <v>0</v>
      </c>
      <c r="AN952" s="112">
        <f>'Demand Input VP'!N479</f>
        <v>0</v>
      </c>
      <c r="AQ952" t="str">
        <f>AQ948</f>
        <v/>
      </c>
    </row>
    <row r="953" spans="1:43" ht="14.25" customHeight="1" x14ac:dyDescent="0.25">
      <c r="A953" s="99" t="s">
        <v>1169</v>
      </c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5"/>
      <c r="X953" s="116"/>
      <c r="Y953" s="117"/>
      <c r="Z953" s="119"/>
      <c r="AA953" s="120" t="s">
        <v>1170</v>
      </c>
      <c r="AB953" s="121">
        <f>'Demand Input VP'!B478</f>
        <v>0</v>
      </c>
      <c r="AC953" s="120">
        <f>'Demand Input VP'!C478</f>
        <v>0</v>
      </c>
      <c r="AD953" s="120">
        <f>'Demand Input VP'!D478</f>
        <v>0</v>
      </c>
      <c r="AE953" s="120">
        <f>'Demand Input VP'!E478</f>
        <v>0</v>
      </c>
      <c r="AF953" s="120">
        <f>'Demand Input VP'!F478</f>
        <v>0</v>
      </c>
      <c r="AG953" s="120">
        <f>'Demand Input VP'!G478</f>
        <v>0</v>
      </c>
      <c r="AH953" s="120">
        <f>'Demand Input VP'!H478</f>
        <v>0</v>
      </c>
      <c r="AI953" s="120">
        <f>'Demand Input VP'!I478</f>
        <v>0</v>
      </c>
      <c r="AJ953" s="120">
        <f>'Demand Input VP'!J478</f>
        <v>0</v>
      </c>
      <c r="AK953" s="120">
        <f>'Demand Input VP'!K478</f>
        <v>0</v>
      </c>
      <c r="AL953" s="120">
        <f>'Demand Input VP'!L478</f>
        <v>0</v>
      </c>
      <c r="AM953" s="120">
        <f>'Demand Input VP'!M478</f>
        <v>12</v>
      </c>
      <c r="AN953" s="120">
        <f>'Demand Input VP'!N478</f>
        <v>12</v>
      </c>
      <c r="AQ953" t="str">
        <f>AQ948</f>
        <v/>
      </c>
    </row>
    <row r="954" spans="1:43" ht="14.25" customHeight="1" x14ac:dyDescent="0.25">
      <c r="A954" s="1"/>
      <c r="B954" s="122"/>
      <c r="C954" s="122"/>
      <c r="D954" s="122"/>
      <c r="E954" s="122"/>
      <c r="F954" s="122"/>
      <c r="G954" s="122"/>
      <c r="H954" s="122"/>
      <c r="I954" s="122"/>
      <c r="J954" s="122"/>
      <c r="K954" s="122"/>
      <c r="L954" s="122"/>
      <c r="M954" s="122"/>
      <c r="N954" s="122"/>
      <c r="O954" s="122"/>
      <c r="P954" s="122"/>
      <c r="Q954" s="122"/>
      <c r="R954" s="122"/>
      <c r="S954" s="122"/>
      <c r="T954" s="122"/>
      <c r="U954" s="122"/>
      <c r="V954" s="122"/>
      <c r="W954" s="123"/>
      <c r="X954" s="116"/>
      <c r="Y954" s="117"/>
      <c r="Z954" s="123"/>
      <c r="AA954" s="112" t="s">
        <v>1171</v>
      </c>
      <c r="AB954" s="113">
        <f>'Demand Input MP'!B479</f>
        <v>200</v>
      </c>
      <c r="AC954" s="112">
        <f>'Demand Input MP'!C479</f>
        <v>250</v>
      </c>
      <c r="AD954" s="112">
        <f>'Demand Input MP'!D479</f>
        <v>250</v>
      </c>
      <c r="AE954" s="112">
        <f>'Demand Input MP'!E479</f>
        <v>250</v>
      </c>
      <c r="AF954" s="112">
        <f>'Demand Input MP'!F479</f>
        <v>250</v>
      </c>
      <c r="AG954" s="112">
        <f>'Demand Input MP'!G479</f>
        <v>0</v>
      </c>
      <c r="AH954" s="112">
        <f>'Demand Input MP'!H479</f>
        <v>0</v>
      </c>
      <c r="AI954" s="112">
        <f>'Demand Input MP'!I479</f>
        <v>0</v>
      </c>
      <c r="AJ954" s="112">
        <f>'Demand Input MP'!J479</f>
        <v>0</v>
      </c>
      <c r="AK954" s="112">
        <f>'Demand Input MP'!K479</f>
        <v>0</v>
      </c>
      <c r="AL954" s="112">
        <f>'Demand Input MP'!L479</f>
        <v>0</v>
      </c>
      <c r="AM954" s="112">
        <f>'Demand Input MP'!M479</f>
        <v>0</v>
      </c>
      <c r="AN954" s="112">
        <f>'Demand Input MP'!N479</f>
        <v>0</v>
      </c>
      <c r="AQ954" t="str">
        <f>AQ948</f>
        <v/>
      </c>
    </row>
    <row r="955" spans="1:43" ht="14.25" customHeight="1" x14ac:dyDescent="0.25">
      <c r="A955" s="1"/>
      <c r="B955" s="122"/>
      <c r="C955" s="122"/>
      <c r="D955" s="122"/>
      <c r="E955" s="122"/>
      <c r="F955" s="122"/>
      <c r="G955" s="122"/>
      <c r="H955" s="122"/>
      <c r="I955" s="122"/>
      <c r="J955" s="122"/>
      <c r="K955" s="122"/>
      <c r="L955" s="122"/>
      <c r="M955" s="122"/>
      <c r="N955" s="122"/>
      <c r="O955" s="122"/>
      <c r="P955" s="122"/>
      <c r="Q955" s="122"/>
      <c r="R955" s="122"/>
      <c r="S955" s="122"/>
      <c r="T955" s="122"/>
      <c r="U955" s="122"/>
      <c r="V955" s="124" t="s">
        <v>91</v>
      </c>
      <c r="W955" s="125">
        <f>IFERROR(IF(SUM('Run Rate History'!E98:AD98)&gt;0,(SUMPRODUCT((B950:AA950&gt;=PERCENTILE(B950:AA950,0.1))*(B950:AA950&lt;=PERCENTILE(B950:AA950,0.9))*B950:AA950)+SUMPRODUCT(('Run Rate History'!E98:AD98&gt;=PERCENTILE(B950:AA950,0.1))*('Run Rate History'!E98:AD98&lt;=PERCENTILE(B950:AA950,0.9))*'Run Rate History'!E98:AD98))/(SUMPRODUCT((B950:AA950&gt;=PERCENTILE(B950:AA950,0.1))*(B950:AA950&lt;=PERCENTILE(B950:AA950,0.9))*1)+SUMPRODUCT(('Run Rate History'!E98:AD98&gt;=PERCENTILE(B950:AA950,0.1))*('Run Rate History'!E98:AD98&lt;=PERCENTILE(B950:AA950,0.9))*1)),TRIMMEAN(B950:AA950,0.15)),0)</f>
        <v>145.78571428571428</v>
      </c>
      <c r="X955" s="126" t="s">
        <v>1172</v>
      </c>
      <c r="Y955" s="127">
        <f>SUM(B950:AA950)/26</f>
        <v>172.57692307692307</v>
      </c>
      <c r="Z955" s="128"/>
      <c r="AA955" s="112" t="s">
        <v>1173</v>
      </c>
      <c r="AB955" s="113">
        <f>'Demand Input MP'!B478</f>
        <v>0</v>
      </c>
      <c r="AC955" s="112">
        <f>'Demand Input MP'!C478</f>
        <v>0</v>
      </c>
      <c r="AD955" s="112">
        <f>'Demand Input MP'!D478</f>
        <v>0</v>
      </c>
      <c r="AE955" s="112">
        <f>'Demand Input MP'!E478</f>
        <v>0</v>
      </c>
      <c r="AF955" s="112">
        <f>'Demand Input MP'!F478</f>
        <v>0</v>
      </c>
      <c r="AG955" s="112">
        <f>'Demand Input MP'!G478</f>
        <v>0</v>
      </c>
      <c r="AH955" s="112">
        <f>'Demand Input MP'!H478</f>
        <v>0</v>
      </c>
      <c r="AI955" s="112">
        <f>'Demand Input MP'!I478</f>
        <v>0</v>
      </c>
      <c r="AJ955" s="112">
        <f>'Demand Input MP'!J478</f>
        <v>0</v>
      </c>
      <c r="AK955" s="112">
        <f>'Demand Input MP'!K478</f>
        <v>0</v>
      </c>
      <c r="AL955" s="112">
        <f>'Demand Input MP'!L478</f>
        <v>0</v>
      </c>
      <c r="AM955" s="112">
        <f>'Demand Input MP'!M478</f>
        <v>0</v>
      </c>
      <c r="AN955" s="112">
        <f>'Demand Input MP'!N478</f>
        <v>0</v>
      </c>
      <c r="AQ955" t="str">
        <f>AQ948</f>
        <v/>
      </c>
    </row>
    <row r="956" spans="1:43" ht="14.25" customHeight="1" x14ac:dyDescent="0.25">
      <c r="A956" s="1"/>
      <c r="B956" s="122"/>
      <c r="C956" s="122"/>
      <c r="D956" s="122"/>
      <c r="E956" s="122"/>
      <c r="F956" s="122"/>
      <c r="G956" s="122"/>
      <c r="H956" s="122"/>
      <c r="I956" s="122"/>
      <c r="J956" s="122"/>
      <c r="K956" s="122"/>
      <c r="L956" s="122"/>
      <c r="M956" s="122"/>
      <c r="N956" s="122"/>
      <c r="O956" s="122"/>
      <c r="P956" s="122"/>
      <c r="Q956" s="122"/>
      <c r="R956" s="122"/>
      <c r="S956" s="122"/>
      <c r="T956" s="122"/>
      <c r="U956" s="122"/>
      <c r="V956" s="124" t="s">
        <v>94</v>
      </c>
      <c r="W956" s="125">
        <f>IFERROR((1*MIN(MAX(X950,0.5*IF(SUM('Run Rate History'!E98:AD98)&gt;0,(MEDIAN(IF(B950:AA950&gt;0,B950:AA950))+MEDIAN(IF('Run Rate History'!E98:AD98&gt;0,'Run Rate History'!E98:AD98)))/2,MEDIAN(IF(B950:AA950&gt;0,B950:AA950)))),2*IF(SUM('Run Rate History'!E98:AD98)&gt;0,(MEDIAN(IF(B950:AA950&gt;0,B950:AA950))+MEDIAN(IF('Run Rate History'!E98:AD98&gt;0,'Run Rate History'!E98:AD98)))/2,MEDIAN(IF(B950:AA950&gt;0,B950:AA950))))+2*MIN(MAX(Y950,0.5*IF(SUM('Run Rate History'!E98:AD98)&gt;0,(MEDIAN(IF(B950:AA950&gt;0,B950:AA950))+MEDIAN(IF('Run Rate History'!E98:AD98&gt;0,'Run Rate History'!E98:AD98)))/2,MEDIAN(IF(B950:AA950&gt;0,B950:AA950)))),2*IF(SUM('Run Rate History'!E98:AD98)&gt;0,(MEDIAN(IF(B950:AA950&gt;0,B950:AA950))+MEDIAN(IF('Run Rate History'!E98:AD98&gt;0,'Run Rate History'!E98:AD98)))/2,MEDIAN(IF(B950:AA950&gt;0,B950:AA950))))+3*MIN(MAX(Z950,0.5*IF(SUM('Run Rate History'!E98:AD98)&gt;0,(MEDIAN(IF(B950:AA950&gt;0,B950:AA950))+MEDIAN(IF('Run Rate History'!E98:AD98&gt;0,'Run Rate History'!E98:AD98)))/2,MEDIAN(IF(B950:AA950&gt;0,B950:AA950)))),2*IF(SUM('Run Rate History'!E98:AD98)&gt;0,(MEDIAN(IF(B950:AA950&gt;0,B950:AA950))+MEDIAN(IF('Run Rate History'!E98:AD98&gt;0,'Run Rate History'!E98:AD98)))/2,MEDIAN(IF(B950:AA950&gt;0,B950:AA950))))+4*MIN(MAX(AA950,0.5*IF(SUM('Run Rate History'!E98:AD98)&gt;0,(MEDIAN(IF(B950:AA950&gt;0,B950:AA950))+MEDIAN(IF('Run Rate History'!E98:AD98&gt;0,'Run Rate History'!E98:AD98)))/2,MEDIAN(IF(B950:AA950&gt;0,B950:AA950)))),2*IF(SUM('Run Rate History'!E98:AD98)&gt;0,(MEDIAN(IF(B950:AA950&gt;0,B950:AA950))+MEDIAN(IF('Run Rate History'!E98:AD98&gt;0,'Run Rate History'!E98:AD98)))/2,MEDIAN(IF(B950:AA950&gt;0,B950:AA950)))))/10,0)</f>
        <v>181.2</v>
      </c>
      <c r="X956" s="129" t="s">
        <v>1174</v>
      </c>
      <c r="Y956" s="130">
        <f>IFERROR(VLOOKUP(A948,'Stanje zaliha'!A:E,5,FALSE()),0)</f>
        <v>3053</v>
      </c>
      <c r="Z956" s="131"/>
      <c r="AA956" s="113" t="s">
        <v>1175</v>
      </c>
      <c r="AB956" s="118">
        <f t="shared" ref="AB956:AN956" si="188">SUM(AB952:AB955)</f>
        <v>200</v>
      </c>
      <c r="AC956" s="118">
        <f t="shared" si="188"/>
        <v>250</v>
      </c>
      <c r="AD956" s="118">
        <f t="shared" si="188"/>
        <v>250</v>
      </c>
      <c r="AE956" s="118">
        <f t="shared" si="188"/>
        <v>250</v>
      </c>
      <c r="AF956" s="118">
        <f t="shared" si="188"/>
        <v>250</v>
      </c>
      <c r="AG956" s="118">
        <f t="shared" si="188"/>
        <v>120</v>
      </c>
      <c r="AH956" s="118">
        <f t="shared" si="188"/>
        <v>120</v>
      </c>
      <c r="AI956" s="118">
        <f t="shared" si="188"/>
        <v>120</v>
      </c>
      <c r="AJ956" s="118">
        <f t="shared" si="188"/>
        <v>120</v>
      </c>
      <c r="AK956" s="118">
        <f t="shared" si="188"/>
        <v>0</v>
      </c>
      <c r="AL956" s="118">
        <f t="shared" si="188"/>
        <v>0</v>
      </c>
      <c r="AM956" s="118">
        <f t="shared" si="188"/>
        <v>12</v>
      </c>
      <c r="AN956" s="118">
        <f t="shared" si="188"/>
        <v>12</v>
      </c>
      <c r="AQ956" t="str">
        <f>AQ948</f>
        <v/>
      </c>
    </row>
    <row r="957" spans="1:43" ht="14.25" customHeight="1" x14ac:dyDescent="0.25">
      <c r="A957" s="1"/>
      <c r="B957" s="122"/>
      <c r="C957" s="122"/>
      <c r="D957" s="122"/>
      <c r="E957" s="122"/>
      <c r="F957" s="122"/>
      <c r="G957" s="122"/>
      <c r="H957" s="122"/>
      <c r="I957" s="122"/>
      <c r="J957" s="122"/>
      <c r="K957" s="122"/>
      <c r="L957" s="122"/>
      <c r="M957" s="122"/>
      <c r="N957" s="122"/>
      <c r="O957" s="122"/>
      <c r="P957" s="122"/>
      <c r="Q957" s="122"/>
      <c r="R957" s="122"/>
      <c r="S957" s="122"/>
      <c r="T957" s="122"/>
      <c r="U957" s="122"/>
      <c r="V957" s="124" t="s">
        <v>95</v>
      </c>
      <c r="W957" s="125">
        <f>IFERROR(0.6*W956+0.4*W955,0)</f>
        <v>167.03428571428572</v>
      </c>
      <c r="X957" s="132" t="s">
        <v>1176</v>
      </c>
      <c r="Y957" s="133">
        <f>IFERROR(SUMIF('Popis poslanih narudžbi'!A:A,A948,'Popis poslanih narudžbi'!C:C),0)</f>
        <v>0</v>
      </c>
      <c r="Z957" s="131"/>
      <c r="AA957" s="134" t="s">
        <v>1177</v>
      </c>
      <c r="AB957" s="118">
        <f t="shared" ref="AB957:AN957" si="189">AB950+AB956</f>
        <v>363</v>
      </c>
      <c r="AC957" s="118">
        <f t="shared" si="189"/>
        <v>413</v>
      </c>
      <c r="AD957" s="118">
        <f t="shared" si="189"/>
        <v>413</v>
      </c>
      <c r="AE957" s="118">
        <f t="shared" si="189"/>
        <v>413</v>
      </c>
      <c r="AF957" s="118">
        <f t="shared" si="189"/>
        <v>413</v>
      </c>
      <c r="AG957" s="118">
        <f t="shared" si="189"/>
        <v>283</v>
      </c>
      <c r="AH957" s="118">
        <f t="shared" si="189"/>
        <v>283</v>
      </c>
      <c r="AI957" s="118">
        <f t="shared" si="189"/>
        <v>283</v>
      </c>
      <c r="AJ957" s="118">
        <f t="shared" si="189"/>
        <v>283</v>
      </c>
      <c r="AK957" s="118">
        <f t="shared" si="189"/>
        <v>181</v>
      </c>
      <c r="AL957" s="118">
        <f t="shared" si="189"/>
        <v>181</v>
      </c>
      <c r="AM957" s="118">
        <f t="shared" si="189"/>
        <v>175</v>
      </c>
      <c r="AN957" s="118">
        <f t="shared" si="189"/>
        <v>175</v>
      </c>
      <c r="AQ957" t="str">
        <f>AQ948</f>
        <v/>
      </c>
    </row>
    <row r="958" spans="1:43" ht="14.25" customHeight="1" x14ac:dyDescent="0.25">
      <c r="A958" s="107" t="str">
        <f>'Run Rate'!A99</f>
        <v>POL09898</v>
      </c>
      <c r="B958" s="135" t="str">
        <f>'Run Rate'!B99</f>
        <v>Polleo Soy Protein Isolate 454g Vanilla</v>
      </c>
      <c r="C958" s="135" t="str">
        <f>'Run Rate'!C99</f>
        <v>BIO I SUPERFOODS</v>
      </c>
      <c r="D958" s="135" t="str">
        <f>'Run Rate'!D99</f>
        <v>01 GOLD</v>
      </c>
      <c r="E958" s="122"/>
      <c r="F958" s="122"/>
      <c r="G958" s="122"/>
      <c r="H958" s="122"/>
      <c r="I958" s="122"/>
      <c r="J958" s="122"/>
      <c r="K958" s="122"/>
      <c r="L958" s="122"/>
      <c r="M958" s="122"/>
      <c r="N958" s="122"/>
      <c r="O958" s="122"/>
      <c r="P958" s="122"/>
      <c r="Q958" s="122"/>
      <c r="R958" s="122"/>
      <c r="S958" s="122"/>
      <c r="T958" s="122"/>
      <c r="U958" s="122"/>
      <c r="V958" s="122"/>
      <c r="W958" s="122"/>
      <c r="X958" s="122"/>
      <c r="Y958" s="122"/>
      <c r="Z958" s="122"/>
      <c r="AA958" s="122"/>
      <c r="AB958" s="122"/>
      <c r="AC958" s="122"/>
      <c r="AD958" s="122"/>
      <c r="AE958" s="122"/>
      <c r="AF958" s="122"/>
      <c r="AG958" s="122"/>
      <c r="AH958" s="122"/>
      <c r="AI958" s="122"/>
      <c r="AJ958" s="122"/>
      <c r="AK958" s="122"/>
      <c r="AL958" s="122"/>
      <c r="AM958" s="122"/>
      <c r="AN958" s="122"/>
      <c r="AQ958" t="str">
        <f>IF(AND(OR($B$1="ALL",$B$1=C958),OR($E$1="ALL",$E$1=D958),OR($B$2="ALL",$B$2=A958),OR($E$2="ALL",IFERROR(SEARCH($E$2,B958),0)&gt;0)),"MATCH","")</f>
        <v/>
      </c>
    </row>
    <row r="959" spans="1:43" ht="14.25" customHeight="1" x14ac:dyDescent="0.25">
      <c r="A959" s="108" t="s">
        <v>1137</v>
      </c>
      <c r="B959" s="136" t="s">
        <v>1138</v>
      </c>
      <c r="C959" s="136" t="s">
        <v>1139</v>
      </c>
      <c r="D959" s="136" t="s">
        <v>1140</v>
      </c>
      <c r="E959" s="136" t="s">
        <v>1141</v>
      </c>
      <c r="F959" s="136" t="s">
        <v>1142</v>
      </c>
      <c r="G959" s="136" t="s">
        <v>1143</v>
      </c>
      <c r="H959" s="136" t="s">
        <v>1144</v>
      </c>
      <c r="I959" s="136" t="s">
        <v>1145</v>
      </c>
      <c r="J959" s="136" t="s">
        <v>1146</v>
      </c>
      <c r="K959" s="136" t="s">
        <v>1147</v>
      </c>
      <c r="L959" s="136" t="s">
        <v>1148</v>
      </c>
      <c r="M959" s="136" t="s">
        <v>1149</v>
      </c>
      <c r="N959" s="136" t="s">
        <v>1150</v>
      </c>
      <c r="O959" s="136" t="s">
        <v>1151</v>
      </c>
      <c r="P959" s="136" t="s">
        <v>1152</v>
      </c>
      <c r="Q959" s="136" t="s">
        <v>1153</v>
      </c>
      <c r="R959" s="136" t="s">
        <v>1154</v>
      </c>
      <c r="S959" s="136" t="s">
        <v>1155</v>
      </c>
      <c r="T959" s="136" t="s">
        <v>1156</v>
      </c>
      <c r="U959" s="136" t="s">
        <v>1157</v>
      </c>
      <c r="V959" s="136" t="s">
        <v>1158</v>
      </c>
      <c r="W959" s="136" t="s">
        <v>1159</v>
      </c>
      <c r="X959" s="136" t="s">
        <v>1160</v>
      </c>
      <c r="Y959" s="136" t="s">
        <v>1161</v>
      </c>
      <c r="Z959" s="136" t="s">
        <v>1162</v>
      </c>
      <c r="AA959" s="136" t="s">
        <v>1163</v>
      </c>
      <c r="AB959" s="137" t="s">
        <v>156</v>
      </c>
      <c r="AC959" s="137" t="s">
        <v>157</v>
      </c>
      <c r="AD959" s="137" t="s">
        <v>158</v>
      </c>
      <c r="AE959" s="137" t="s">
        <v>139</v>
      </c>
      <c r="AF959" s="138" t="s">
        <v>140</v>
      </c>
      <c r="AG959" s="138" t="s">
        <v>141</v>
      </c>
      <c r="AH959" s="138" t="s">
        <v>142</v>
      </c>
      <c r="AI959" s="138" t="s">
        <v>143</v>
      </c>
      <c r="AJ959" s="139" t="s">
        <v>144</v>
      </c>
      <c r="AK959" s="139" t="s">
        <v>145</v>
      </c>
      <c r="AL959" s="139" t="s">
        <v>146</v>
      </c>
      <c r="AM959" s="140" t="s">
        <v>147</v>
      </c>
      <c r="AN959" s="140" t="s">
        <v>148</v>
      </c>
      <c r="AQ959" t="str">
        <f>AQ958</f>
        <v/>
      </c>
    </row>
    <row r="960" spans="1:43" ht="14.25" customHeight="1" x14ac:dyDescent="0.25">
      <c r="A960" s="99" t="s">
        <v>1164</v>
      </c>
      <c r="B960" s="112">
        <f>'Run Rate'!E99</f>
        <v>152</v>
      </c>
      <c r="C960" s="112">
        <f>'Run Rate'!F99</f>
        <v>48</v>
      </c>
      <c r="D960" s="112">
        <f>'Run Rate'!G99</f>
        <v>39</v>
      </c>
      <c r="E960" s="112">
        <f>'Run Rate'!H99</f>
        <v>36</v>
      </c>
      <c r="F960" s="112">
        <f>'Run Rate'!I99</f>
        <v>54</v>
      </c>
      <c r="G960" s="112">
        <f>'Run Rate'!J99</f>
        <v>18</v>
      </c>
      <c r="H960" s="112">
        <f>'Run Rate'!K99</f>
        <v>32</v>
      </c>
      <c r="I960" s="112">
        <f>'Run Rate'!L99</f>
        <v>67</v>
      </c>
      <c r="J960" s="112">
        <f>'Run Rate'!M99</f>
        <v>117</v>
      </c>
      <c r="K960" s="112">
        <f>'Run Rate'!N99</f>
        <v>25</v>
      </c>
      <c r="L960" s="112">
        <f>'Run Rate'!O99</f>
        <v>30</v>
      </c>
      <c r="M960" s="112">
        <f>'Run Rate'!P99</f>
        <v>36</v>
      </c>
      <c r="N960" s="112">
        <f>'Run Rate'!Q99</f>
        <v>24</v>
      </c>
      <c r="O960" s="112">
        <f>'Run Rate'!R99</f>
        <v>35</v>
      </c>
      <c r="P960" s="112">
        <f>'Run Rate'!S99</f>
        <v>10</v>
      </c>
      <c r="Q960" s="112">
        <f>'Run Rate'!T99</f>
        <v>87</v>
      </c>
      <c r="R960" s="112">
        <f>'Run Rate'!U99</f>
        <v>45</v>
      </c>
      <c r="S960" s="112">
        <f>'Run Rate'!V99</f>
        <v>57</v>
      </c>
      <c r="T960" s="112">
        <f>'Run Rate'!W99</f>
        <v>19</v>
      </c>
      <c r="U960" s="112">
        <f>'Run Rate'!X99</f>
        <v>23</v>
      </c>
      <c r="V960" s="112">
        <f>'Run Rate'!Y99</f>
        <v>16</v>
      </c>
      <c r="W960" s="112">
        <f>'Run Rate'!Z99</f>
        <v>14</v>
      </c>
      <c r="X960" s="112">
        <f>'Run Rate'!AA99</f>
        <v>14</v>
      </c>
      <c r="Y960" s="112">
        <f>'Run Rate'!AB99</f>
        <v>16</v>
      </c>
      <c r="Z960" s="112">
        <f>'Run Rate'!AC99</f>
        <v>26</v>
      </c>
      <c r="AA960" s="112">
        <f>'Run Rate'!AD99</f>
        <v>274</v>
      </c>
      <c r="AB960" s="113">
        <v>52</v>
      </c>
      <c r="AC960" s="112">
        <v>55</v>
      </c>
      <c r="AD960" s="112">
        <v>39</v>
      </c>
      <c r="AE960" s="112">
        <v>49</v>
      </c>
      <c r="AF960" s="112">
        <v>42</v>
      </c>
      <c r="AG960" s="112">
        <v>45</v>
      </c>
      <c r="AH960" s="112">
        <v>46</v>
      </c>
      <c r="AI960" s="112">
        <v>46</v>
      </c>
      <c r="AJ960" s="112">
        <v>43</v>
      </c>
      <c r="AK960" s="112">
        <v>43</v>
      </c>
      <c r="AL960" s="112">
        <v>47</v>
      </c>
      <c r="AM960" s="112">
        <v>37</v>
      </c>
      <c r="AN960" s="112">
        <v>39</v>
      </c>
      <c r="AQ960" t="str">
        <f>AQ958</f>
        <v/>
      </c>
    </row>
    <row r="961" spans="1:43" ht="14.25" customHeight="1" x14ac:dyDescent="0.25">
      <c r="A961" s="99" t="s">
        <v>1165</v>
      </c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5"/>
      <c r="X961" s="115"/>
      <c r="Y961" s="115"/>
      <c r="Z961" s="115"/>
      <c r="AA961" s="112" t="s">
        <v>1166</v>
      </c>
      <c r="AB961" s="113"/>
      <c r="AC961" s="112"/>
      <c r="AD961" s="112"/>
      <c r="AE961" s="112"/>
      <c r="AF961" s="112"/>
      <c r="AG961" s="112"/>
      <c r="AH961" s="112"/>
      <c r="AI961" s="112"/>
      <c r="AJ961" s="112"/>
      <c r="AK961" s="112"/>
      <c r="AL961" s="112"/>
      <c r="AM961" s="112"/>
      <c r="AN961" s="112"/>
      <c r="AQ961" t="str">
        <f>AQ958</f>
        <v/>
      </c>
    </row>
    <row r="962" spans="1:43" ht="14.25" customHeight="1" x14ac:dyDescent="0.25">
      <c r="A962" s="99" t="s">
        <v>1167</v>
      </c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5"/>
      <c r="X962" s="116"/>
      <c r="Y962" s="117"/>
      <c r="Z962" s="115"/>
      <c r="AA962" s="112" t="s">
        <v>1168</v>
      </c>
      <c r="AB962" s="113">
        <f>'Demand Input VP'!B484</f>
        <v>0</v>
      </c>
      <c r="AC962" s="112">
        <f>'Demand Input VP'!C484</f>
        <v>0</v>
      </c>
      <c r="AD962" s="112">
        <f>'Demand Input VP'!D484</f>
        <v>0</v>
      </c>
      <c r="AE962" s="112">
        <f>'Demand Input VP'!E484</f>
        <v>250</v>
      </c>
      <c r="AF962" s="112">
        <f>'Demand Input VP'!F484</f>
        <v>150</v>
      </c>
      <c r="AG962" s="112">
        <f>'Demand Input VP'!G484</f>
        <v>0</v>
      </c>
      <c r="AH962" s="112">
        <f>'Demand Input VP'!H484</f>
        <v>0</v>
      </c>
      <c r="AI962" s="112">
        <f>'Demand Input VP'!I484</f>
        <v>0</v>
      </c>
      <c r="AJ962" s="112">
        <f>'Demand Input VP'!J484</f>
        <v>0</v>
      </c>
      <c r="AK962" s="112">
        <f>'Demand Input VP'!K484</f>
        <v>0</v>
      </c>
      <c r="AL962" s="112">
        <f>'Demand Input VP'!L484</f>
        <v>0</v>
      </c>
      <c r="AM962" s="112">
        <f>'Demand Input VP'!M484</f>
        <v>0</v>
      </c>
      <c r="AN962" s="112">
        <f>'Demand Input VP'!N484</f>
        <v>0</v>
      </c>
      <c r="AQ962" t="str">
        <f>AQ958</f>
        <v/>
      </c>
    </row>
    <row r="963" spans="1:43" ht="14.25" customHeight="1" x14ac:dyDescent="0.25">
      <c r="A963" s="99" t="s">
        <v>1169</v>
      </c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5"/>
      <c r="X963" s="116"/>
      <c r="Y963" s="117"/>
      <c r="Z963" s="119"/>
      <c r="AA963" s="120" t="s">
        <v>1170</v>
      </c>
      <c r="AB963" s="121">
        <f>'Demand Input VP'!B483</f>
        <v>0</v>
      </c>
      <c r="AC963" s="120">
        <f>'Demand Input VP'!C483</f>
        <v>0</v>
      </c>
      <c r="AD963" s="120">
        <f>'Demand Input VP'!D483</f>
        <v>0</v>
      </c>
      <c r="AE963" s="120">
        <f>'Demand Input VP'!E483</f>
        <v>0</v>
      </c>
      <c r="AF963" s="120">
        <f>'Demand Input VP'!F483</f>
        <v>0</v>
      </c>
      <c r="AG963" s="120">
        <f>'Demand Input VP'!G483</f>
        <v>0</v>
      </c>
      <c r="AH963" s="120">
        <f>'Demand Input VP'!H483</f>
        <v>0</v>
      </c>
      <c r="AI963" s="120">
        <f>'Demand Input VP'!I483</f>
        <v>0</v>
      </c>
      <c r="AJ963" s="120">
        <f>'Demand Input VP'!J483</f>
        <v>0</v>
      </c>
      <c r="AK963" s="120">
        <f>'Demand Input VP'!K483</f>
        <v>0</v>
      </c>
      <c r="AL963" s="120">
        <f>'Demand Input VP'!L483</f>
        <v>0</v>
      </c>
      <c r="AM963" s="120">
        <f>'Demand Input VP'!M483</f>
        <v>0</v>
      </c>
      <c r="AN963" s="120">
        <f>'Demand Input VP'!N483</f>
        <v>0</v>
      </c>
      <c r="AQ963" t="str">
        <f>AQ958</f>
        <v/>
      </c>
    </row>
    <row r="964" spans="1:43" ht="14.25" customHeight="1" x14ac:dyDescent="0.25">
      <c r="A964" s="1"/>
      <c r="B964" s="122"/>
      <c r="C964" s="122"/>
      <c r="D964" s="122"/>
      <c r="E964" s="122"/>
      <c r="F964" s="122"/>
      <c r="G964" s="122"/>
      <c r="H964" s="122"/>
      <c r="I964" s="122"/>
      <c r="J964" s="122"/>
      <c r="K964" s="122"/>
      <c r="L964" s="122"/>
      <c r="M964" s="122"/>
      <c r="N964" s="122"/>
      <c r="O964" s="122"/>
      <c r="P964" s="122"/>
      <c r="Q964" s="122"/>
      <c r="R964" s="122"/>
      <c r="S964" s="122"/>
      <c r="T964" s="122"/>
      <c r="U964" s="122"/>
      <c r="V964" s="122"/>
      <c r="W964" s="123"/>
      <c r="X964" s="116"/>
      <c r="Y964" s="117"/>
      <c r="Z964" s="123"/>
      <c r="AA964" s="112" t="s">
        <v>1171</v>
      </c>
      <c r="AB964" s="113">
        <f>'Demand Input MP'!B484</f>
        <v>0</v>
      </c>
      <c r="AC964" s="112">
        <f>'Demand Input MP'!C484</f>
        <v>0</v>
      </c>
      <c r="AD964" s="112">
        <f>'Demand Input MP'!D484</f>
        <v>0</v>
      </c>
      <c r="AE964" s="112">
        <f>'Demand Input MP'!E484</f>
        <v>0</v>
      </c>
      <c r="AF964" s="112">
        <f>'Demand Input MP'!F484</f>
        <v>0</v>
      </c>
      <c r="AG964" s="112">
        <f>'Demand Input MP'!G484</f>
        <v>0</v>
      </c>
      <c r="AH964" s="112">
        <f>'Demand Input MP'!H484</f>
        <v>0</v>
      </c>
      <c r="AI964" s="112">
        <f>'Demand Input MP'!I484</f>
        <v>0</v>
      </c>
      <c r="AJ964" s="112">
        <f>'Demand Input MP'!J484</f>
        <v>0</v>
      </c>
      <c r="AK964" s="112">
        <f>'Demand Input MP'!K484</f>
        <v>0</v>
      </c>
      <c r="AL964" s="112">
        <f>'Demand Input MP'!L484</f>
        <v>0</v>
      </c>
      <c r="AM964" s="112">
        <f>'Demand Input MP'!M484</f>
        <v>0</v>
      </c>
      <c r="AN964" s="112">
        <f>'Demand Input MP'!N484</f>
        <v>0</v>
      </c>
      <c r="AQ964" t="str">
        <f>AQ958</f>
        <v/>
      </c>
    </row>
    <row r="965" spans="1:43" ht="14.25" customHeight="1" x14ac:dyDescent="0.25">
      <c r="A965" s="1"/>
      <c r="B965" s="122"/>
      <c r="C965" s="122"/>
      <c r="D965" s="122"/>
      <c r="E965" s="122"/>
      <c r="F965" s="122"/>
      <c r="G965" s="122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T965" s="122"/>
      <c r="U965" s="122"/>
      <c r="V965" s="124" t="s">
        <v>91</v>
      </c>
      <c r="W965" s="125">
        <f>IFERROR(IF(SUM('Run Rate History'!E99:AD99)&gt;0,(SUMPRODUCT((B960:AA960&gt;=PERCENTILE(B960:AA960,0.1))*(B960:AA960&lt;=PERCENTILE(B960:AA960,0.9))*B960:AA960)+SUMPRODUCT(('Run Rate History'!E99:AD99&gt;=PERCENTILE(B960:AA960,0.1))*('Run Rate History'!E99:AD99&lt;=PERCENTILE(B960:AA960,0.9))*'Run Rate History'!E99:AD99))/(SUMPRODUCT((B960:AA960&gt;=PERCENTILE(B960:AA960,0.1))*(B960:AA960&lt;=PERCENTILE(B960:AA960,0.9))*1)+SUMPRODUCT(('Run Rate History'!E99:AD99&gt;=PERCENTILE(B960:AA960,0.1))*('Run Rate History'!E99:AD99&lt;=PERCENTILE(B960:AA960,0.9))*1)),TRIMMEAN(B960:AA960,0.15)),0)</f>
        <v>44.282051282051285</v>
      </c>
      <c r="X965" s="126" t="s">
        <v>1172</v>
      </c>
      <c r="Y965" s="127">
        <f>SUM(B960:AA960)/26</f>
        <v>50.53846153846154</v>
      </c>
      <c r="Z965" s="128"/>
      <c r="AA965" s="112" t="s">
        <v>1173</v>
      </c>
      <c r="AB965" s="113">
        <f>'Demand Input MP'!B483</f>
        <v>0</v>
      </c>
      <c r="AC965" s="112">
        <f>'Demand Input MP'!C483</f>
        <v>0</v>
      </c>
      <c r="AD965" s="112">
        <f>'Demand Input MP'!D483</f>
        <v>0</v>
      </c>
      <c r="AE965" s="112">
        <f>'Demand Input MP'!E483</f>
        <v>0</v>
      </c>
      <c r="AF965" s="112">
        <f>'Demand Input MP'!F483</f>
        <v>0</v>
      </c>
      <c r="AG965" s="112">
        <f>'Demand Input MP'!G483</f>
        <v>0</v>
      </c>
      <c r="AH965" s="112">
        <f>'Demand Input MP'!H483</f>
        <v>0</v>
      </c>
      <c r="AI965" s="112">
        <f>'Demand Input MP'!I483</f>
        <v>0</v>
      </c>
      <c r="AJ965" s="112">
        <f>'Demand Input MP'!J483</f>
        <v>0</v>
      </c>
      <c r="AK965" s="112">
        <f>'Demand Input MP'!K483</f>
        <v>0</v>
      </c>
      <c r="AL965" s="112">
        <f>'Demand Input MP'!L483</f>
        <v>0</v>
      </c>
      <c r="AM965" s="112">
        <f>'Demand Input MP'!M483</f>
        <v>0</v>
      </c>
      <c r="AN965" s="112">
        <f>'Demand Input MP'!N483</f>
        <v>0</v>
      </c>
      <c r="AQ965" t="str">
        <f>AQ958</f>
        <v/>
      </c>
    </row>
    <row r="966" spans="1:43" ht="14.25" customHeight="1" x14ac:dyDescent="0.25">
      <c r="A966" s="1"/>
      <c r="B966" s="122"/>
      <c r="C966" s="122"/>
      <c r="D966" s="122"/>
      <c r="E966" s="122"/>
      <c r="F966" s="122"/>
      <c r="G966" s="122"/>
      <c r="H966" s="122"/>
      <c r="I966" s="122"/>
      <c r="J966" s="122"/>
      <c r="K966" s="122"/>
      <c r="L966" s="122"/>
      <c r="M966" s="122"/>
      <c r="N966" s="122"/>
      <c r="O966" s="122"/>
      <c r="P966" s="122"/>
      <c r="Q966" s="122"/>
      <c r="R966" s="122"/>
      <c r="S966" s="122"/>
      <c r="T966" s="122"/>
      <c r="U966" s="122"/>
      <c r="V966" s="124" t="s">
        <v>94</v>
      </c>
      <c r="W966" s="125">
        <f>IFERROR((1*MIN(MAX(X960,0.5*IF(SUM('Run Rate History'!E99:AD99)&gt;0,(MEDIAN(IF(B960:AA960&gt;0,B960:AA960))+MEDIAN(IF('Run Rate History'!E99:AD99&gt;0,'Run Rate History'!E99:AD99)))/2,MEDIAN(IF(B960:AA960&gt;0,B960:AA960)))),2*IF(SUM('Run Rate History'!E99:AD99)&gt;0,(MEDIAN(IF(B960:AA960&gt;0,B960:AA960))+MEDIAN(IF('Run Rate History'!E99:AD99&gt;0,'Run Rate History'!E99:AD99)))/2,MEDIAN(IF(B960:AA960&gt;0,B960:AA960))))+2*MIN(MAX(Y960,0.5*IF(SUM('Run Rate History'!E99:AD99)&gt;0,(MEDIAN(IF(B960:AA960&gt;0,B960:AA960))+MEDIAN(IF('Run Rate History'!E99:AD99&gt;0,'Run Rate History'!E99:AD99)))/2,MEDIAN(IF(B960:AA960&gt;0,B960:AA960)))),2*IF(SUM('Run Rate History'!E99:AD99)&gt;0,(MEDIAN(IF(B960:AA960&gt;0,B960:AA960))+MEDIAN(IF('Run Rate History'!E99:AD99&gt;0,'Run Rate History'!E99:AD99)))/2,MEDIAN(IF(B960:AA960&gt;0,B960:AA960))))+3*MIN(MAX(Z960,0.5*IF(SUM('Run Rate History'!E99:AD99)&gt;0,(MEDIAN(IF(B960:AA960&gt;0,B960:AA960))+MEDIAN(IF('Run Rate History'!E99:AD99&gt;0,'Run Rate History'!E99:AD99)))/2,MEDIAN(IF(B960:AA960&gt;0,B960:AA960)))),2*IF(SUM('Run Rate History'!E99:AD99)&gt;0,(MEDIAN(IF(B960:AA960&gt;0,B960:AA960))+MEDIAN(IF('Run Rate History'!E99:AD99&gt;0,'Run Rate History'!E99:AD99)))/2,MEDIAN(IF(B960:AA960&gt;0,B960:AA960))))+4*MIN(MAX(AA960,0.5*IF(SUM('Run Rate History'!E99:AD99)&gt;0,(MEDIAN(IF(B960:AA960&gt;0,B960:AA960))+MEDIAN(IF('Run Rate History'!E99:AD99&gt;0,'Run Rate History'!E99:AD99)))/2,MEDIAN(IF(B960:AA960&gt;0,B960:AA960)))),2*IF(SUM('Run Rate History'!E99:AD99)&gt;0,(MEDIAN(IF(B960:AA960&gt;0,B960:AA960))+MEDIAN(IF('Run Rate History'!E99:AD99&gt;0,'Run Rate History'!E99:AD99)))/2,MEDIAN(IF(B960:AA960&gt;0,B960:AA960)))))/10,0)</f>
        <v>51.975000000000001</v>
      </c>
      <c r="X966" s="129" t="s">
        <v>1174</v>
      </c>
      <c r="Y966" s="130">
        <f>IFERROR(VLOOKUP(A958,'Stanje zaliha'!A:E,5,FALSE()),0)</f>
        <v>767</v>
      </c>
      <c r="Z966" s="131"/>
      <c r="AA966" s="113" t="s">
        <v>1175</v>
      </c>
      <c r="AB966" s="118">
        <f t="shared" ref="AB966:AN966" si="190">SUM(AB962:AB965)</f>
        <v>0</v>
      </c>
      <c r="AC966" s="118">
        <f t="shared" si="190"/>
        <v>0</v>
      </c>
      <c r="AD966" s="118">
        <f t="shared" si="190"/>
        <v>0</v>
      </c>
      <c r="AE966" s="118">
        <f t="shared" si="190"/>
        <v>250</v>
      </c>
      <c r="AF966" s="118">
        <f t="shared" si="190"/>
        <v>150</v>
      </c>
      <c r="AG966" s="118">
        <f t="shared" si="190"/>
        <v>0</v>
      </c>
      <c r="AH966" s="118">
        <f t="shared" si="190"/>
        <v>0</v>
      </c>
      <c r="AI966" s="118">
        <f t="shared" si="190"/>
        <v>0</v>
      </c>
      <c r="AJ966" s="118">
        <f t="shared" si="190"/>
        <v>0</v>
      </c>
      <c r="AK966" s="118">
        <f t="shared" si="190"/>
        <v>0</v>
      </c>
      <c r="AL966" s="118">
        <f t="shared" si="190"/>
        <v>0</v>
      </c>
      <c r="AM966" s="118">
        <f t="shared" si="190"/>
        <v>0</v>
      </c>
      <c r="AN966" s="118">
        <f t="shared" si="190"/>
        <v>0</v>
      </c>
      <c r="AQ966" t="str">
        <f>AQ958</f>
        <v/>
      </c>
    </row>
    <row r="967" spans="1:43" ht="14.25" customHeight="1" x14ac:dyDescent="0.25">
      <c r="A967" s="1"/>
      <c r="B967" s="122"/>
      <c r="C967" s="122"/>
      <c r="D967" s="122"/>
      <c r="E967" s="122"/>
      <c r="F967" s="122"/>
      <c r="G967" s="122"/>
      <c r="H967" s="122"/>
      <c r="I967" s="122"/>
      <c r="J967" s="122"/>
      <c r="K967" s="122"/>
      <c r="L967" s="122"/>
      <c r="M967" s="122"/>
      <c r="N967" s="122"/>
      <c r="O967" s="122"/>
      <c r="P967" s="122"/>
      <c r="Q967" s="122"/>
      <c r="R967" s="122"/>
      <c r="S967" s="122"/>
      <c r="T967" s="122"/>
      <c r="U967" s="122"/>
      <c r="V967" s="124" t="s">
        <v>95</v>
      </c>
      <c r="W967" s="125">
        <f>IFERROR(0.6*W966+0.4*W965,0)</f>
        <v>48.897820512820516</v>
      </c>
      <c r="X967" s="132" t="s">
        <v>1176</v>
      </c>
      <c r="Y967" s="133">
        <f>IFERROR(SUMIF('Popis poslanih narudžbi'!A:A,A958,'Popis poslanih narudžbi'!C:C),0)</f>
        <v>1440</v>
      </c>
      <c r="Z967" s="131"/>
      <c r="AA967" s="134" t="s">
        <v>1177</v>
      </c>
      <c r="AB967" s="118">
        <f t="shared" ref="AB967:AN967" si="191">AB960+AB966</f>
        <v>52</v>
      </c>
      <c r="AC967" s="118">
        <f t="shared" si="191"/>
        <v>55</v>
      </c>
      <c r="AD967" s="118">
        <f t="shared" si="191"/>
        <v>39</v>
      </c>
      <c r="AE967" s="118">
        <f t="shared" si="191"/>
        <v>299</v>
      </c>
      <c r="AF967" s="118">
        <f t="shared" si="191"/>
        <v>192</v>
      </c>
      <c r="AG967" s="118">
        <f t="shared" si="191"/>
        <v>45</v>
      </c>
      <c r="AH967" s="118">
        <f t="shared" si="191"/>
        <v>46</v>
      </c>
      <c r="AI967" s="118">
        <f t="shared" si="191"/>
        <v>46</v>
      </c>
      <c r="AJ967" s="118">
        <f t="shared" si="191"/>
        <v>43</v>
      </c>
      <c r="AK967" s="118">
        <f t="shared" si="191"/>
        <v>43</v>
      </c>
      <c r="AL967" s="118">
        <f t="shared" si="191"/>
        <v>47</v>
      </c>
      <c r="AM967" s="118">
        <f t="shared" si="191"/>
        <v>37</v>
      </c>
      <c r="AN967" s="118">
        <f t="shared" si="191"/>
        <v>39</v>
      </c>
      <c r="AQ967" t="str">
        <f>AQ958</f>
        <v/>
      </c>
    </row>
    <row r="968" spans="1:43" ht="14.25" customHeight="1" x14ac:dyDescent="0.25">
      <c r="A968" s="107" t="str">
        <f>'Run Rate'!A100</f>
        <v>POL09899</v>
      </c>
      <c r="B968" s="135" t="str">
        <f>'Run Rate'!B100</f>
        <v>Polleo 1st Whey 2,27kg Chocolate-Banana</v>
      </c>
      <c r="C968" s="135" t="str">
        <f>'Run Rate'!C100</f>
        <v>PROTEINI</v>
      </c>
      <c r="D968" s="135" t="str">
        <f>'Run Rate'!D100</f>
        <v>01 GOLD</v>
      </c>
      <c r="E968" s="122"/>
      <c r="F968" s="122"/>
      <c r="G968" s="122"/>
      <c r="H968" s="122"/>
      <c r="I968" s="122"/>
      <c r="J968" s="122"/>
      <c r="K968" s="122"/>
      <c r="L968" s="122"/>
      <c r="M968" s="122"/>
      <c r="N968" s="122"/>
      <c r="O968" s="122"/>
      <c r="P968" s="122"/>
      <c r="Q968" s="122"/>
      <c r="R968" s="122"/>
      <c r="S968" s="122"/>
      <c r="T968" s="122"/>
      <c r="U968" s="122"/>
      <c r="V968" s="122"/>
      <c r="W968" s="122"/>
      <c r="X968" s="122"/>
      <c r="Y968" s="122"/>
      <c r="Z968" s="122"/>
      <c r="AA968" s="122"/>
      <c r="AB968" s="122"/>
      <c r="AC968" s="122"/>
      <c r="AD968" s="122"/>
      <c r="AE968" s="122"/>
      <c r="AF968" s="122"/>
      <c r="AG968" s="122"/>
      <c r="AH968" s="122"/>
      <c r="AI968" s="122"/>
      <c r="AJ968" s="122"/>
      <c r="AK968" s="122"/>
      <c r="AL968" s="122"/>
      <c r="AM968" s="122"/>
      <c r="AN968" s="122"/>
      <c r="AQ968" t="str">
        <f>IF(AND(OR($B$1="ALL",$B$1=C968),OR($E$1="ALL",$E$1=D968),OR($B$2="ALL",$B$2=A968),OR($E$2="ALL",IFERROR(SEARCH($E$2,B968),0)&gt;0)),"MATCH","")</f>
        <v/>
      </c>
    </row>
    <row r="969" spans="1:43" ht="14.25" customHeight="1" x14ac:dyDescent="0.25">
      <c r="A969" s="108" t="s">
        <v>1137</v>
      </c>
      <c r="B969" s="136" t="s">
        <v>1138</v>
      </c>
      <c r="C969" s="136" t="s">
        <v>1139</v>
      </c>
      <c r="D969" s="136" t="s">
        <v>1140</v>
      </c>
      <c r="E969" s="136" t="s">
        <v>1141</v>
      </c>
      <c r="F969" s="136" t="s">
        <v>1142</v>
      </c>
      <c r="G969" s="136" t="s">
        <v>1143</v>
      </c>
      <c r="H969" s="136" t="s">
        <v>1144</v>
      </c>
      <c r="I969" s="136" t="s">
        <v>1145</v>
      </c>
      <c r="J969" s="136" t="s">
        <v>1146</v>
      </c>
      <c r="K969" s="136" t="s">
        <v>1147</v>
      </c>
      <c r="L969" s="136" t="s">
        <v>1148</v>
      </c>
      <c r="M969" s="136" t="s">
        <v>1149</v>
      </c>
      <c r="N969" s="136" t="s">
        <v>1150</v>
      </c>
      <c r="O969" s="136" t="s">
        <v>1151</v>
      </c>
      <c r="P969" s="136" t="s">
        <v>1152</v>
      </c>
      <c r="Q969" s="136" t="s">
        <v>1153</v>
      </c>
      <c r="R969" s="136" t="s">
        <v>1154</v>
      </c>
      <c r="S969" s="136" t="s">
        <v>1155</v>
      </c>
      <c r="T969" s="136" t="s">
        <v>1156</v>
      </c>
      <c r="U969" s="136" t="s">
        <v>1157</v>
      </c>
      <c r="V969" s="136" t="s">
        <v>1158</v>
      </c>
      <c r="W969" s="136" t="s">
        <v>1159</v>
      </c>
      <c r="X969" s="136" t="s">
        <v>1160</v>
      </c>
      <c r="Y969" s="136" t="s">
        <v>1161</v>
      </c>
      <c r="Z969" s="136" t="s">
        <v>1162</v>
      </c>
      <c r="AA969" s="136" t="s">
        <v>1163</v>
      </c>
      <c r="AB969" s="137" t="s">
        <v>156</v>
      </c>
      <c r="AC969" s="137" t="s">
        <v>157</v>
      </c>
      <c r="AD969" s="137" t="s">
        <v>158</v>
      </c>
      <c r="AE969" s="137" t="s">
        <v>139</v>
      </c>
      <c r="AF969" s="138" t="s">
        <v>140</v>
      </c>
      <c r="AG969" s="138" t="s">
        <v>141</v>
      </c>
      <c r="AH969" s="138" t="s">
        <v>142</v>
      </c>
      <c r="AI969" s="138" t="s">
        <v>143</v>
      </c>
      <c r="AJ969" s="139" t="s">
        <v>144</v>
      </c>
      <c r="AK969" s="139" t="s">
        <v>145</v>
      </c>
      <c r="AL969" s="139" t="s">
        <v>146</v>
      </c>
      <c r="AM969" s="140" t="s">
        <v>147</v>
      </c>
      <c r="AN969" s="140" t="s">
        <v>148</v>
      </c>
      <c r="AQ969" t="str">
        <f>AQ968</f>
        <v/>
      </c>
    </row>
    <row r="970" spans="1:43" ht="14.25" customHeight="1" x14ac:dyDescent="0.25">
      <c r="A970" s="99" t="s">
        <v>1164</v>
      </c>
      <c r="B970" s="112">
        <f>'Run Rate'!E100</f>
        <v>8</v>
      </c>
      <c r="C970" s="112">
        <f>'Run Rate'!F100</f>
        <v>16</v>
      </c>
      <c r="D970" s="112">
        <f>'Run Rate'!G100</f>
        <v>17</v>
      </c>
      <c r="E970" s="112">
        <f>'Run Rate'!H100</f>
        <v>18</v>
      </c>
      <c r="F970" s="112">
        <f>'Run Rate'!I100</f>
        <v>9</v>
      </c>
      <c r="G970" s="112">
        <f>'Run Rate'!J100</f>
        <v>36</v>
      </c>
      <c r="H970" s="112">
        <f>'Run Rate'!K100</f>
        <v>35</v>
      </c>
      <c r="I970" s="112">
        <f>'Run Rate'!L100</f>
        <v>29</v>
      </c>
      <c r="J970" s="112">
        <f>'Run Rate'!M100</f>
        <v>46</v>
      </c>
      <c r="K970" s="112">
        <f>'Run Rate'!N100</f>
        <v>20</v>
      </c>
      <c r="L970" s="112">
        <f>'Run Rate'!O100</f>
        <v>20</v>
      </c>
      <c r="M970" s="112">
        <f>'Run Rate'!P100</f>
        <v>38</v>
      </c>
      <c r="N970" s="112">
        <f>'Run Rate'!Q100</f>
        <v>28</v>
      </c>
      <c r="O970" s="112">
        <f>'Run Rate'!R100</f>
        <v>22</v>
      </c>
      <c r="P970" s="112">
        <f>'Run Rate'!S100</f>
        <v>2</v>
      </c>
      <c r="Q970" s="112">
        <f>'Run Rate'!T100</f>
        <v>11</v>
      </c>
      <c r="R970" s="112">
        <f>'Run Rate'!U100</f>
        <v>23</v>
      </c>
      <c r="S970" s="112">
        <f>'Run Rate'!V100</f>
        <v>17</v>
      </c>
      <c r="T970" s="112">
        <f>'Run Rate'!W100</f>
        <v>11</v>
      </c>
      <c r="U970" s="112">
        <f>'Run Rate'!X100</f>
        <v>14</v>
      </c>
      <c r="V970" s="112">
        <f>'Run Rate'!Y100</f>
        <v>25</v>
      </c>
      <c r="W970" s="112">
        <f>'Run Rate'!Z100</f>
        <v>36</v>
      </c>
      <c r="X970" s="112">
        <f>'Run Rate'!AA100</f>
        <v>23</v>
      </c>
      <c r="Y970" s="112">
        <f>'Run Rate'!AB100</f>
        <v>54</v>
      </c>
      <c r="Z970" s="112">
        <f>'Run Rate'!AC100</f>
        <v>73</v>
      </c>
      <c r="AA970" s="112">
        <f>'Run Rate'!AD100</f>
        <v>48</v>
      </c>
      <c r="AB970" s="113">
        <v>59</v>
      </c>
      <c r="AC970" s="112">
        <v>62</v>
      </c>
      <c r="AD970" s="112">
        <v>64</v>
      </c>
      <c r="AE970" s="112">
        <v>66</v>
      </c>
      <c r="AF970" s="112">
        <v>67</v>
      </c>
      <c r="AG970" s="112">
        <v>69</v>
      </c>
      <c r="AH970" s="112">
        <v>70</v>
      </c>
      <c r="AI970" s="112">
        <v>71</v>
      </c>
      <c r="AJ970" s="112">
        <v>72</v>
      </c>
      <c r="AK970" s="112">
        <v>72</v>
      </c>
      <c r="AL970" s="112">
        <v>73</v>
      </c>
      <c r="AM970" s="112">
        <v>73</v>
      </c>
      <c r="AN970" s="112">
        <v>74</v>
      </c>
      <c r="AQ970" t="str">
        <f>AQ968</f>
        <v/>
      </c>
    </row>
    <row r="971" spans="1:43" ht="14.25" customHeight="1" x14ac:dyDescent="0.25">
      <c r="A971" s="99" t="s">
        <v>1165</v>
      </c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5"/>
      <c r="X971" s="115"/>
      <c r="Y971" s="115"/>
      <c r="Z971" s="115"/>
      <c r="AA971" s="112" t="s">
        <v>1166</v>
      </c>
      <c r="AB971" s="113"/>
      <c r="AC971" s="112"/>
      <c r="AD971" s="112"/>
      <c r="AE971" s="112"/>
      <c r="AF971" s="112"/>
      <c r="AG971" s="112"/>
      <c r="AH971" s="112"/>
      <c r="AI971" s="112"/>
      <c r="AJ971" s="112"/>
      <c r="AK971" s="112"/>
      <c r="AL971" s="112"/>
      <c r="AM971" s="112"/>
      <c r="AN971" s="112"/>
      <c r="AQ971" t="str">
        <f>AQ968</f>
        <v/>
      </c>
    </row>
    <row r="972" spans="1:43" ht="14.25" customHeight="1" x14ac:dyDescent="0.25">
      <c r="A972" s="99" t="s">
        <v>1167</v>
      </c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5"/>
      <c r="X972" s="116"/>
      <c r="Y972" s="117"/>
      <c r="Z972" s="115"/>
      <c r="AA972" s="112" t="s">
        <v>1168</v>
      </c>
      <c r="AB972" s="113">
        <f>'Demand Input VP'!B489</f>
        <v>0</v>
      </c>
      <c r="AC972" s="112">
        <f>'Demand Input VP'!C489</f>
        <v>0</v>
      </c>
      <c r="AD972" s="112">
        <f>'Demand Input VP'!D489</f>
        <v>0</v>
      </c>
      <c r="AE972" s="112">
        <f>'Demand Input VP'!E489</f>
        <v>0</v>
      </c>
      <c r="AF972" s="112">
        <f>'Demand Input VP'!F489</f>
        <v>0</v>
      </c>
      <c r="AG972" s="112">
        <f>'Demand Input VP'!G489</f>
        <v>0</v>
      </c>
      <c r="AH972" s="112">
        <f>'Demand Input VP'!H489</f>
        <v>0</v>
      </c>
      <c r="AI972" s="112">
        <f>'Demand Input VP'!I489</f>
        <v>0</v>
      </c>
      <c r="AJ972" s="112">
        <f>'Demand Input VP'!J489</f>
        <v>0</v>
      </c>
      <c r="AK972" s="112">
        <f>'Demand Input VP'!K489</f>
        <v>0</v>
      </c>
      <c r="AL972" s="112">
        <f>'Demand Input VP'!L489</f>
        <v>0</v>
      </c>
      <c r="AM972" s="112">
        <f>'Demand Input VP'!M489</f>
        <v>0</v>
      </c>
      <c r="AN972" s="112">
        <f>'Demand Input VP'!N489</f>
        <v>0</v>
      </c>
      <c r="AQ972" t="str">
        <f>AQ968</f>
        <v/>
      </c>
    </row>
    <row r="973" spans="1:43" ht="14.25" customHeight="1" x14ac:dyDescent="0.25">
      <c r="A973" s="99" t="s">
        <v>1169</v>
      </c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5"/>
      <c r="X973" s="116"/>
      <c r="Y973" s="117"/>
      <c r="Z973" s="119"/>
      <c r="AA973" s="120" t="s">
        <v>1170</v>
      </c>
      <c r="AB973" s="121">
        <f>'Demand Input VP'!B488</f>
        <v>0</v>
      </c>
      <c r="AC973" s="120">
        <f>'Demand Input VP'!C488</f>
        <v>0</v>
      </c>
      <c r="AD973" s="120">
        <f>'Demand Input VP'!D488</f>
        <v>0</v>
      </c>
      <c r="AE973" s="120">
        <f>'Demand Input VP'!E488</f>
        <v>0</v>
      </c>
      <c r="AF973" s="120">
        <f>'Demand Input VP'!F488</f>
        <v>0</v>
      </c>
      <c r="AG973" s="120">
        <f>'Demand Input VP'!G488</f>
        <v>0</v>
      </c>
      <c r="AH973" s="120">
        <f>'Demand Input VP'!H488</f>
        <v>0</v>
      </c>
      <c r="AI973" s="120">
        <f>'Demand Input VP'!I488</f>
        <v>0</v>
      </c>
      <c r="AJ973" s="120">
        <f>'Demand Input VP'!J488</f>
        <v>0</v>
      </c>
      <c r="AK973" s="120">
        <f>'Demand Input VP'!K488</f>
        <v>0</v>
      </c>
      <c r="AL973" s="120">
        <f>'Demand Input VP'!L488</f>
        <v>0</v>
      </c>
      <c r="AM973" s="120">
        <f>'Demand Input VP'!M488</f>
        <v>0</v>
      </c>
      <c r="AN973" s="120">
        <f>'Demand Input VP'!N488</f>
        <v>0</v>
      </c>
      <c r="AQ973" t="str">
        <f>AQ968</f>
        <v/>
      </c>
    </row>
    <row r="974" spans="1:43" ht="14.25" customHeight="1" x14ac:dyDescent="0.25">
      <c r="A974" s="1"/>
      <c r="B974" s="122"/>
      <c r="C974" s="122"/>
      <c r="D974" s="122"/>
      <c r="E974" s="122"/>
      <c r="F974" s="122"/>
      <c r="G974" s="122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3"/>
      <c r="X974" s="116"/>
      <c r="Y974" s="117"/>
      <c r="Z974" s="123"/>
      <c r="AA974" s="112" t="s">
        <v>1171</v>
      </c>
      <c r="AB974" s="113">
        <f>'Demand Input MP'!B489</f>
        <v>0</v>
      </c>
      <c r="AC974" s="112">
        <f>'Demand Input MP'!C489</f>
        <v>0</v>
      </c>
      <c r="AD974" s="112">
        <f>'Demand Input MP'!D489</f>
        <v>0</v>
      </c>
      <c r="AE974" s="112">
        <f>'Demand Input MP'!E489</f>
        <v>0</v>
      </c>
      <c r="AF974" s="112">
        <f>'Demand Input MP'!F489</f>
        <v>0</v>
      </c>
      <c r="AG974" s="112">
        <f>'Demand Input MP'!G489</f>
        <v>0</v>
      </c>
      <c r="AH974" s="112">
        <f>'Demand Input MP'!H489</f>
        <v>0</v>
      </c>
      <c r="AI974" s="112">
        <f>'Demand Input MP'!I489</f>
        <v>0</v>
      </c>
      <c r="AJ974" s="112">
        <f>'Demand Input MP'!J489</f>
        <v>0</v>
      </c>
      <c r="AK974" s="112">
        <f>'Demand Input MP'!K489</f>
        <v>0</v>
      </c>
      <c r="AL974" s="112">
        <f>'Demand Input MP'!L489</f>
        <v>0</v>
      </c>
      <c r="AM974" s="112">
        <f>'Demand Input MP'!M489</f>
        <v>0</v>
      </c>
      <c r="AN974" s="112">
        <f>'Demand Input MP'!N489</f>
        <v>0</v>
      </c>
      <c r="AQ974" t="str">
        <f>AQ968</f>
        <v/>
      </c>
    </row>
    <row r="975" spans="1:43" ht="14.25" customHeight="1" x14ac:dyDescent="0.25">
      <c r="A975" s="1"/>
      <c r="B975" s="122"/>
      <c r="C975" s="122"/>
      <c r="D975" s="122"/>
      <c r="E975" s="122"/>
      <c r="F975" s="122"/>
      <c r="G975" s="122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4" t="s">
        <v>91</v>
      </c>
      <c r="W975" s="125">
        <f>IFERROR(IF(SUM('Run Rate History'!E100:AD100)&gt;0,(SUMPRODUCT((B970:AA970&gt;=PERCENTILE(B970:AA970,0.1))*(B970:AA970&lt;=PERCENTILE(B970:AA970,0.9))*B970:AA970)+SUMPRODUCT(('Run Rate History'!E100:AD100&gt;=PERCENTILE(B970:AA970,0.1))*('Run Rate History'!E100:AD100&lt;=PERCENTILE(B970:AA970,0.9))*'Run Rate History'!E100:AD100))/(SUMPRODUCT((B970:AA970&gt;=PERCENTILE(B970:AA970,0.1))*(B970:AA970&lt;=PERCENTILE(B970:AA970,0.9))*1)+SUMPRODUCT(('Run Rate History'!E100:AD100&gt;=PERCENTILE(B970:AA970,0.1))*('Run Rate History'!E100:AD100&lt;=PERCENTILE(B970:AA970,0.9))*1)),TRIMMEAN(B970:AA970,0.15)),0)</f>
        <v>21.30952380952381</v>
      </c>
      <c r="X975" s="126" t="s">
        <v>1172</v>
      </c>
      <c r="Y975" s="127">
        <f>SUM(B970:AA970)/26</f>
        <v>26.115384615384617</v>
      </c>
      <c r="Z975" s="128"/>
      <c r="AA975" s="112" t="s">
        <v>1173</v>
      </c>
      <c r="AB975" s="113">
        <f>'Demand Input MP'!B488</f>
        <v>0</v>
      </c>
      <c r="AC975" s="112">
        <f>'Demand Input MP'!C488</f>
        <v>0</v>
      </c>
      <c r="AD975" s="112">
        <f>'Demand Input MP'!D488</f>
        <v>0</v>
      </c>
      <c r="AE975" s="112">
        <f>'Demand Input MP'!E488</f>
        <v>0</v>
      </c>
      <c r="AF975" s="112">
        <f>'Demand Input MP'!F488</f>
        <v>0</v>
      </c>
      <c r="AG975" s="112">
        <f>'Demand Input MP'!G488</f>
        <v>0</v>
      </c>
      <c r="AH975" s="112">
        <f>'Demand Input MP'!H488</f>
        <v>0</v>
      </c>
      <c r="AI975" s="112">
        <f>'Demand Input MP'!I488</f>
        <v>0</v>
      </c>
      <c r="AJ975" s="112">
        <f>'Demand Input MP'!J488</f>
        <v>0</v>
      </c>
      <c r="AK975" s="112">
        <f>'Demand Input MP'!K488</f>
        <v>0</v>
      </c>
      <c r="AL975" s="112">
        <f>'Demand Input MP'!L488</f>
        <v>0</v>
      </c>
      <c r="AM975" s="112">
        <f>'Demand Input MP'!M488</f>
        <v>0</v>
      </c>
      <c r="AN975" s="112">
        <f>'Demand Input MP'!N488</f>
        <v>0</v>
      </c>
      <c r="AQ975" t="str">
        <f>AQ968</f>
        <v/>
      </c>
    </row>
    <row r="976" spans="1:43" ht="14.25" customHeight="1" x14ac:dyDescent="0.25">
      <c r="A976" s="1"/>
      <c r="B976" s="122"/>
      <c r="C976" s="122"/>
      <c r="D976" s="122"/>
      <c r="E976" s="122"/>
      <c r="F976" s="122"/>
      <c r="G976" s="122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4" t="s">
        <v>94</v>
      </c>
      <c r="W976" s="125">
        <f>IFERROR((1*MIN(MAX(X970,0.5*IF(SUM('Run Rate History'!E100:AD100)&gt;0,(MEDIAN(IF(B970:AA970&gt;0,B970:AA970))+MEDIAN(IF('Run Rate History'!E100:AD100&gt;0,'Run Rate History'!E100:AD100)))/2,MEDIAN(IF(B970:AA970&gt;0,B970:AA970)))),2*IF(SUM('Run Rate History'!E100:AD100)&gt;0,(MEDIAN(IF(B970:AA970&gt;0,B970:AA970))+MEDIAN(IF('Run Rate History'!E100:AD100&gt;0,'Run Rate History'!E100:AD100)))/2,MEDIAN(IF(B970:AA970&gt;0,B970:AA970))))+2*MIN(MAX(Y970,0.5*IF(SUM('Run Rate History'!E100:AD100)&gt;0,(MEDIAN(IF(B970:AA970&gt;0,B970:AA970))+MEDIAN(IF('Run Rate History'!E100:AD100&gt;0,'Run Rate History'!E100:AD100)))/2,MEDIAN(IF(B970:AA970&gt;0,B970:AA970)))),2*IF(SUM('Run Rate History'!E100:AD100)&gt;0,(MEDIAN(IF(B970:AA970&gt;0,B970:AA970))+MEDIAN(IF('Run Rate History'!E100:AD100&gt;0,'Run Rate History'!E100:AD100)))/2,MEDIAN(IF(B970:AA970&gt;0,B970:AA970))))+3*MIN(MAX(Z970,0.5*IF(SUM('Run Rate History'!E100:AD100)&gt;0,(MEDIAN(IF(B970:AA970&gt;0,B970:AA970))+MEDIAN(IF('Run Rate History'!E100:AD100&gt;0,'Run Rate History'!E100:AD100)))/2,MEDIAN(IF(B970:AA970&gt;0,B970:AA970)))),2*IF(SUM('Run Rate History'!E100:AD100)&gt;0,(MEDIAN(IF(B970:AA970&gt;0,B970:AA970))+MEDIAN(IF('Run Rate History'!E100:AD100&gt;0,'Run Rate History'!E100:AD100)))/2,MEDIAN(IF(B970:AA970&gt;0,B970:AA970))))+4*MIN(MAX(AA970,0.5*IF(SUM('Run Rate History'!E100:AD100)&gt;0,(MEDIAN(IF(B970:AA970&gt;0,B970:AA970))+MEDIAN(IF('Run Rate History'!E100:AD100&gt;0,'Run Rate History'!E100:AD100)))/2,MEDIAN(IF(B970:AA970&gt;0,B970:AA970)))),2*IF(SUM('Run Rate History'!E100:AD100)&gt;0,(MEDIAN(IF(B970:AA970&gt;0,B970:AA970))+MEDIAN(IF('Run Rate History'!E100:AD100&gt;0,'Run Rate History'!E100:AD100)))/2,MEDIAN(IF(B970:AA970&gt;0,B970:AA970)))))/10,0)</f>
        <v>37.4</v>
      </c>
      <c r="X976" s="129" t="s">
        <v>1174</v>
      </c>
      <c r="Y976" s="130">
        <f>IFERROR(VLOOKUP(A968,'Stanje zaliha'!A:E,5,FALSE()),0)</f>
        <v>202</v>
      </c>
      <c r="Z976" s="131"/>
      <c r="AA976" s="113" t="s">
        <v>1175</v>
      </c>
      <c r="AB976" s="118">
        <f t="shared" ref="AB976:AN976" si="192">SUM(AB972:AB975)</f>
        <v>0</v>
      </c>
      <c r="AC976" s="118">
        <f t="shared" si="192"/>
        <v>0</v>
      </c>
      <c r="AD976" s="118">
        <f t="shared" si="192"/>
        <v>0</v>
      </c>
      <c r="AE976" s="118">
        <f t="shared" si="192"/>
        <v>0</v>
      </c>
      <c r="AF976" s="118">
        <f t="shared" si="192"/>
        <v>0</v>
      </c>
      <c r="AG976" s="118">
        <f t="shared" si="192"/>
        <v>0</v>
      </c>
      <c r="AH976" s="118">
        <f t="shared" si="192"/>
        <v>0</v>
      </c>
      <c r="AI976" s="118">
        <f t="shared" si="192"/>
        <v>0</v>
      </c>
      <c r="AJ976" s="118">
        <f t="shared" si="192"/>
        <v>0</v>
      </c>
      <c r="AK976" s="118">
        <f t="shared" si="192"/>
        <v>0</v>
      </c>
      <c r="AL976" s="118">
        <f t="shared" si="192"/>
        <v>0</v>
      </c>
      <c r="AM976" s="118">
        <f t="shared" si="192"/>
        <v>0</v>
      </c>
      <c r="AN976" s="118">
        <f t="shared" si="192"/>
        <v>0</v>
      </c>
      <c r="AQ976" t="str">
        <f>AQ968</f>
        <v/>
      </c>
    </row>
    <row r="977" spans="1:43" ht="14.25" customHeight="1" x14ac:dyDescent="0.25">
      <c r="A977" s="1"/>
      <c r="B977" s="122"/>
      <c r="C977" s="122"/>
      <c r="D977" s="122"/>
      <c r="E977" s="122"/>
      <c r="F977" s="122"/>
      <c r="G977" s="122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4" t="s">
        <v>95</v>
      </c>
      <c r="W977" s="125">
        <f>IFERROR(0.6*W976+0.4*W975,0)</f>
        <v>30.963809523809523</v>
      </c>
      <c r="X977" s="132" t="s">
        <v>1176</v>
      </c>
      <c r="Y977" s="133">
        <f>IFERROR(SUMIF('Popis poslanih narudžbi'!A:A,A968,'Popis poslanih narudžbi'!C:C),0)</f>
        <v>0</v>
      </c>
      <c r="Z977" s="131"/>
      <c r="AA977" s="134" t="s">
        <v>1177</v>
      </c>
      <c r="AB977" s="118">
        <f t="shared" ref="AB977:AN977" si="193">AB970+AB976</f>
        <v>59</v>
      </c>
      <c r="AC977" s="118">
        <f t="shared" si="193"/>
        <v>62</v>
      </c>
      <c r="AD977" s="118">
        <f t="shared" si="193"/>
        <v>64</v>
      </c>
      <c r="AE977" s="118">
        <f t="shared" si="193"/>
        <v>66</v>
      </c>
      <c r="AF977" s="118">
        <f t="shared" si="193"/>
        <v>67</v>
      </c>
      <c r="AG977" s="118">
        <f t="shared" si="193"/>
        <v>69</v>
      </c>
      <c r="AH977" s="118">
        <f t="shared" si="193"/>
        <v>70</v>
      </c>
      <c r="AI977" s="118">
        <f t="shared" si="193"/>
        <v>71</v>
      </c>
      <c r="AJ977" s="118">
        <f t="shared" si="193"/>
        <v>72</v>
      </c>
      <c r="AK977" s="118">
        <f t="shared" si="193"/>
        <v>72</v>
      </c>
      <c r="AL977" s="118">
        <f t="shared" si="193"/>
        <v>73</v>
      </c>
      <c r="AM977" s="118">
        <f t="shared" si="193"/>
        <v>73</v>
      </c>
      <c r="AN977" s="118">
        <f t="shared" si="193"/>
        <v>74</v>
      </c>
      <c r="AQ977" t="str">
        <f>AQ968</f>
        <v/>
      </c>
    </row>
    <row r="978" spans="1:43" ht="14.25" customHeight="1" x14ac:dyDescent="0.25">
      <c r="A978" s="107" t="str">
        <f>'Run Rate'!A101</f>
        <v>POL09757</v>
      </c>
      <c r="B978" s="135" t="str">
        <f>'Run Rate'!B101</f>
        <v>Polleo Glutamine 500g</v>
      </c>
      <c r="C978" s="135" t="str">
        <f>'Run Rate'!C101</f>
        <v>SPORTSKA PREHRANA</v>
      </c>
      <c r="D978" s="135" t="str">
        <f>'Run Rate'!D101</f>
        <v>01 GOLD</v>
      </c>
      <c r="E978" s="122"/>
      <c r="F978" s="122"/>
      <c r="G978" s="122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  <c r="AA978" s="122"/>
      <c r="AB978" s="122"/>
      <c r="AC978" s="122"/>
      <c r="AD978" s="122"/>
      <c r="AE978" s="122"/>
      <c r="AF978" s="122"/>
      <c r="AG978" s="122"/>
      <c r="AH978" s="122"/>
      <c r="AI978" s="122"/>
      <c r="AJ978" s="122"/>
      <c r="AK978" s="122"/>
      <c r="AL978" s="122"/>
      <c r="AM978" s="122"/>
      <c r="AN978" s="122"/>
      <c r="AQ978" t="str">
        <f>IF(AND(OR($B$1="ALL",$B$1=C978),OR($E$1="ALL",$E$1=D978),OR($B$2="ALL",$B$2=A978),OR($E$2="ALL",IFERROR(SEARCH($E$2,B978),0)&gt;0)),"MATCH","")</f>
        <v/>
      </c>
    </row>
    <row r="979" spans="1:43" ht="14.25" customHeight="1" x14ac:dyDescent="0.25">
      <c r="A979" s="108" t="s">
        <v>1137</v>
      </c>
      <c r="B979" s="136" t="s">
        <v>1138</v>
      </c>
      <c r="C979" s="136" t="s">
        <v>1139</v>
      </c>
      <c r="D979" s="136" t="s">
        <v>1140</v>
      </c>
      <c r="E979" s="136" t="s">
        <v>1141</v>
      </c>
      <c r="F979" s="136" t="s">
        <v>1142</v>
      </c>
      <c r="G979" s="136" t="s">
        <v>1143</v>
      </c>
      <c r="H979" s="136" t="s">
        <v>1144</v>
      </c>
      <c r="I979" s="136" t="s">
        <v>1145</v>
      </c>
      <c r="J979" s="136" t="s">
        <v>1146</v>
      </c>
      <c r="K979" s="136" t="s">
        <v>1147</v>
      </c>
      <c r="L979" s="136" t="s">
        <v>1148</v>
      </c>
      <c r="M979" s="136" t="s">
        <v>1149</v>
      </c>
      <c r="N979" s="136" t="s">
        <v>1150</v>
      </c>
      <c r="O979" s="136" t="s">
        <v>1151</v>
      </c>
      <c r="P979" s="136" t="s">
        <v>1152</v>
      </c>
      <c r="Q979" s="136" t="s">
        <v>1153</v>
      </c>
      <c r="R979" s="136" t="s">
        <v>1154</v>
      </c>
      <c r="S979" s="136" t="s">
        <v>1155</v>
      </c>
      <c r="T979" s="136" t="s">
        <v>1156</v>
      </c>
      <c r="U979" s="136" t="s">
        <v>1157</v>
      </c>
      <c r="V979" s="136" t="s">
        <v>1158</v>
      </c>
      <c r="W979" s="136" t="s">
        <v>1159</v>
      </c>
      <c r="X979" s="136" t="s">
        <v>1160</v>
      </c>
      <c r="Y979" s="136" t="s">
        <v>1161</v>
      </c>
      <c r="Z979" s="136" t="s">
        <v>1162</v>
      </c>
      <c r="AA979" s="136" t="s">
        <v>1163</v>
      </c>
      <c r="AB979" s="137" t="s">
        <v>156</v>
      </c>
      <c r="AC979" s="137" t="s">
        <v>157</v>
      </c>
      <c r="AD979" s="137" t="s">
        <v>158</v>
      </c>
      <c r="AE979" s="137" t="s">
        <v>139</v>
      </c>
      <c r="AF979" s="138" t="s">
        <v>140</v>
      </c>
      <c r="AG979" s="138" t="s">
        <v>141</v>
      </c>
      <c r="AH979" s="138" t="s">
        <v>142</v>
      </c>
      <c r="AI979" s="138" t="s">
        <v>143</v>
      </c>
      <c r="AJ979" s="139" t="s">
        <v>144</v>
      </c>
      <c r="AK979" s="139" t="s">
        <v>145</v>
      </c>
      <c r="AL979" s="139" t="s">
        <v>146</v>
      </c>
      <c r="AM979" s="140" t="s">
        <v>147</v>
      </c>
      <c r="AN979" s="140" t="s">
        <v>148</v>
      </c>
      <c r="AQ979" t="str">
        <f>AQ978</f>
        <v/>
      </c>
    </row>
    <row r="980" spans="1:43" ht="14.25" customHeight="1" x14ac:dyDescent="0.25">
      <c r="A980" s="99" t="s">
        <v>1164</v>
      </c>
      <c r="B980" s="112">
        <f>'Run Rate'!E101</f>
        <v>26</v>
      </c>
      <c r="C980" s="112">
        <f>'Run Rate'!F101</f>
        <v>29</v>
      </c>
      <c r="D980" s="112">
        <f>'Run Rate'!G101</f>
        <v>24</v>
      </c>
      <c r="E980" s="112">
        <f>'Run Rate'!H101</f>
        <v>32</v>
      </c>
      <c r="F980" s="112">
        <f>'Run Rate'!I101</f>
        <v>24</v>
      </c>
      <c r="G980" s="112">
        <f>'Run Rate'!J101</f>
        <v>33</v>
      </c>
      <c r="H980" s="112">
        <f>'Run Rate'!K101</f>
        <v>33</v>
      </c>
      <c r="I980" s="112">
        <f>'Run Rate'!L101</f>
        <v>35</v>
      </c>
      <c r="J980" s="112">
        <f>'Run Rate'!M101</f>
        <v>25</v>
      </c>
      <c r="K980" s="112">
        <f>'Run Rate'!N101</f>
        <v>23</v>
      </c>
      <c r="L980" s="112">
        <f>'Run Rate'!O101</f>
        <v>29</v>
      </c>
      <c r="M980" s="112">
        <f>'Run Rate'!P101</f>
        <v>34</v>
      </c>
      <c r="N980" s="112">
        <f>'Run Rate'!Q101</f>
        <v>27</v>
      </c>
      <c r="O980" s="112">
        <f>'Run Rate'!R101</f>
        <v>13</v>
      </c>
      <c r="P980" s="112">
        <f>'Run Rate'!S101</f>
        <v>13</v>
      </c>
      <c r="Q980" s="112">
        <f>'Run Rate'!T101</f>
        <v>29</v>
      </c>
      <c r="R980" s="112">
        <f>'Run Rate'!U101</f>
        <v>37</v>
      </c>
      <c r="S980" s="112">
        <f>'Run Rate'!V101</f>
        <v>17</v>
      </c>
      <c r="T980" s="112">
        <f>'Run Rate'!W101</f>
        <v>26</v>
      </c>
      <c r="U980" s="112">
        <f>'Run Rate'!X101</f>
        <v>43</v>
      </c>
      <c r="V980" s="112">
        <f>'Run Rate'!Y101</f>
        <v>48</v>
      </c>
      <c r="W980" s="112">
        <f>'Run Rate'!Z101</f>
        <v>41</v>
      </c>
      <c r="X980" s="112">
        <f>'Run Rate'!AA101</f>
        <v>43</v>
      </c>
      <c r="Y980" s="112">
        <f>'Run Rate'!AB101</f>
        <v>50</v>
      </c>
      <c r="Z980" s="112">
        <f>'Run Rate'!AC101</f>
        <v>25</v>
      </c>
      <c r="AA980" s="112">
        <f>'Run Rate'!AD101</f>
        <v>30</v>
      </c>
      <c r="AB980" s="113">
        <v>30</v>
      </c>
      <c r="AC980" s="112">
        <v>31</v>
      </c>
      <c r="AD980" s="112">
        <v>31</v>
      </c>
      <c r="AE980" s="112">
        <v>28</v>
      </c>
      <c r="AF980" s="112">
        <v>29</v>
      </c>
      <c r="AG980" s="112">
        <v>29</v>
      </c>
      <c r="AH980" s="112">
        <v>28</v>
      </c>
      <c r="AI980" s="112">
        <v>28</v>
      </c>
      <c r="AJ980" s="112">
        <v>28</v>
      </c>
      <c r="AK980" s="112">
        <v>28</v>
      </c>
      <c r="AL980" s="112">
        <v>24</v>
      </c>
      <c r="AM980" s="112">
        <v>24</v>
      </c>
      <c r="AN980" s="112">
        <v>28</v>
      </c>
      <c r="AQ980" t="str">
        <f>AQ978</f>
        <v/>
      </c>
    </row>
    <row r="981" spans="1:43" ht="14.25" customHeight="1" x14ac:dyDescent="0.25">
      <c r="A981" s="99" t="s">
        <v>1165</v>
      </c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5"/>
      <c r="X981" s="115"/>
      <c r="Y981" s="115"/>
      <c r="Z981" s="115"/>
      <c r="AA981" s="112" t="s">
        <v>1166</v>
      </c>
      <c r="AB981" s="113"/>
      <c r="AC981" s="112"/>
      <c r="AD981" s="112"/>
      <c r="AE981" s="112"/>
      <c r="AF981" s="112"/>
      <c r="AG981" s="112"/>
      <c r="AH981" s="112"/>
      <c r="AI981" s="112"/>
      <c r="AJ981" s="112"/>
      <c r="AK981" s="112"/>
      <c r="AL981" s="112"/>
      <c r="AM981" s="112"/>
      <c r="AN981" s="112"/>
      <c r="AQ981" t="str">
        <f>AQ978</f>
        <v/>
      </c>
    </row>
    <row r="982" spans="1:43" ht="14.25" customHeight="1" x14ac:dyDescent="0.25">
      <c r="A982" s="99" t="s">
        <v>1167</v>
      </c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5"/>
      <c r="X982" s="116"/>
      <c r="Y982" s="117"/>
      <c r="Z982" s="115"/>
      <c r="AA982" s="112" t="s">
        <v>1168</v>
      </c>
      <c r="AB982" s="113">
        <f>'Demand Input VP'!B494</f>
        <v>0</v>
      </c>
      <c r="AC982" s="112">
        <f>'Demand Input VP'!C494</f>
        <v>0</v>
      </c>
      <c r="AD982" s="112">
        <f>'Demand Input VP'!D494</f>
        <v>0</v>
      </c>
      <c r="AE982" s="112">
        <f>'Demand Input VP'!E494</f>
        <v>0</v>
      </c>
      <c r="AF982" s="112">
        <f>'Demand Input VP'!F494</f>
        <v>0</v>
      </c>
      <c r="AG982" s="112">
        <f>'Demand Input VP'!G494</f>
        <v>0</v>
      </c>
      <c r="AH982" s="112">
        <f>'Demand Input VP'!H494</f>
        <v>0</v>
      </c>
      <c r="AI982" s="112">
        <f>'Demand Input VP'!I494</f>
        <v>0</v>
      </c>
      <c r="AJ982" s="112">
        <f>'Demand Input VP'!J494</f>
        <v>0</v>
      </c>
      <c r="AK982" s="112">
        <f>'Demand Input VP'!K494</f>
        <v>0</v>
      </c>
      <c r="AL982" s="112">
        <f>'Demand Input VP'!L494</f>
        <v>0</v>
      </c>
      <c r="AM982" s="112">
        <f>'Demand Input VP'!M494</f>
        <v>0</v>
      </c>
      <c r="AN982" s="112">
        <f>'Demand Input VP'!N494</f>
        <v>0</v>
      </c>
      <c r="AQ982" t="str">
        <f>AQ978</f>
        <v/>
      </c>
    </row>
    <row r="983" spans="1:43" ht="14.25" customHeight="1" x14ac:dyDescent="0.25">
      <c r="A983" s="99" t="s">
        <v>1169</v>
      </c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5"/>
      <c r="X983" s="116"/>
      <c r="Y983" s="117"/>
      <c r="Z983" s="119"/>
      <c r="AA983" s="120" t="s">
        <v>1170</v>
      </c>
      <c r="AB983" s="121">
        <f>'Demand Input VP'!B493</f>
        <v>0</v>
      </c>
      <c r="AC983" s="120">
        <f>'Demand Input VP'!C493</f>
        <v>0</v>
      </c>
      <c r="AD983" s="120">
        <f>'Demand Input VP'!D493</f>
        <v>0</v>
      </c>
      <c r="AE983" s="120">
        <f>'Demand Input VP'!E493</f>
        <v>0</v>
      </c>
      <c r="AF983" s="120">
        <f>'Demand Input VP'!F493</f>
        <v>0</v>
      </c>
      <c r="AG983" s="120">
        <f>'Demand Input VP'!G493</f>
        <v>0</v>
      </c>
      <c r="AH983" s="120">
        <f>'Demand Input VP'!H493</f>
        <v>0</v>
      </c>
      <c r="AI983" s="120">
        <f>'Demand Input VP'!I493</f>
        <v>0</v>
      </c>
      <c r="AJ983" s="120">
        <f>'Demand Input VP'!J493</f>
        <v>0</v>
      </c>
      <c r="AK983" s="120">
        <f>'Demand Input VP'!K493</f>
        <v>0</v>
      </c>
      <c r="AL983" s="120">
        <f>'Demand Input VP'!L493</f>
        <v>0</v>
      </c>
      <c r="AM983" s="120">
        <f>'Demand Input VP'!M493</f>
        <v>0</v>
      </c>
      <c r="AN983" s="120">
        <f>'Demand Input VP'!N493</f>
        <v>0</v>
      </c>
      <c r="AQ983" t="str">
        <f>AQ978</f>
        <v/>
      </c>
    </row>
    <row r="984" spans="1:43" ht="14.25" customHeight="1" x14ac:dyDescent="0.25">
      <c r="A984" s="1"/>
      <c r="B984" s="122"/>
      <c r="C984" s="122"/>
      <c r="D984" s="122"/>
      <c r="E984" s="122"/>
      <c r="F984" s="122"/>
      <c r="G984" s="122"/>
      <c r="H984" s="122"/>
      <c r="I984" s="122"/>
      <c r="J984" s="122"/>
      <c r="K984" s="122"/>
      <c r="L984" s="122"/>
      <c r="M984" s="122"/>
      <c r="N984" s="122"/>
      <c r="O984" s="122"/>
      <c r="P984" s="122"/>
      <c r="Q984" s="122"/>
      <c r="R984" s="122"/>
      <c r="S984" s="122"/>
      <c r="T984" s="122"/>
      <c r="U984" s="122"/>
      <c r="V984" s="122"/>
      <c r="W984" s="123"/>
      <c r="X984" s="116"/>
      <c r="Y984" s="117"/>
      <c r="Z984" s="123"/>
      <c r="AA984" s="112" t="s">
        <v>1171</v>
      </c>
      <c r="AB984" s="113">
        <f>'Demand Input MP'!B494</f>
        <v>0</v>
      </c>
      <c r="AC984" s="112">
        <f>'Demand Input MP'!C494</f>
        <v>0</v>
      </c>
      <c r="AD984" s="112">
        <f>'Demand Input MP'!D494</f>
        <v>0</v>
      </c>
      <c r="AE984" s="112">
        <f>'Demand Input MP'!E494</f>
        <v>0</v>
      </c>
      <c r="AF984" s="112">
        <f>'Demand Input MP'!F494</f>
        <v>0</v>
      </c>
      <c r="AG984" s="112">
        <f>'Demand Input MP'!G494</f>
        <v>0</v>
      </c>
      <c r="AH984" s="112">
        <f>'Demand Input MP'!H494</f>
        <v>0</v>
      </c>
      <c r="AI984" s="112">
        <f>'Demand Input MP'!I494</f>
        <v>0</v>
      </c>
      <c r="AJ984" s="112">
        <f>'Demand Input MP'!J494</f>
        <v>0</v>
      </c>
      <c r="AK984" s="112">
        <f>'Demand Input MP'!K494</f>
        <v>0</v>
      </c>
      <c r="AL984" s="112">
        <f>'Demand Input MP'!L494</f>
        <v>0</v>
      </c>
      <c r="AM984" s="112">
        <f>'Demand Input MP'!M494</f>
        <v>40</v>
      </c>
      <c r="AN984" s="112">
        <f>'Demand Input MP'!N494</f>
        <v>0</v>
      </c>
      <c r="AQ984" t="str">
        <f>AQ978</f>
        <v/>
      </c>
    </row>
    <row r="985" spans="1:43" ht="14.25" customHeight="1" x14ac:dyDescent="0.25">
      <c r="A985" s="1"/>
      <c r="B985" s="122"/>
      <c r="C985" s="122"/>
      <c r="D985" s="122"/>
      <c r="E985" s="122"/>
      <c r="F985" s="122"/>
      <c r="G985" s="122"/>
      <c r="H985" s="122"/>
      <c r="I985" s="122"/>
      <c r="J985" s="122"/>
      <c r="K985" s="122"/>
      <c r="L985" s="122"/>
      <c r="M985" s="122"/>
      <c r="N985" s="122"/>
      <c r="O985" s="122"/>
      <c r="P985" s="122"/>
      <c r="Q985" s="122"/>
      <c r="R985" s="122"/>
      <c r="S985" s="122"/>
      <c r="T985" s="122"/>
      <c r="U985" s="122"/>
      <c r="V985" s="124" t="s">
        <v>91</v>
      </c>
      <c r="W985" s="125">
        <f>IFERROR(IF(SUM('Run Rate History'!E101:AD101)&gt;0,(SUMPRODUCT((B980:AA980&gt;=PERCENTILE(B980:AA980,0.1))*(B980:AA980&lt;=PERCENTILE(B980:AA980,0.9))*B980:AA980)+SUMPRODUCT(('Run Rate History'!E101:AD101&gt;=PERCENTILE(B980:AA980,0.1))*('Run Rate History'!E101:AD101&lt;=PERCENTILE(B980:AA980,0.9))*'Run Rate History'!E101:AD101))/(SUMPRODUCT((B980:AA980&gt;=PERCENTILE(B980:AA980,0.1))*(B980:AA980&lt;=PERCENTILE(B980:AA980,0.9))*1)+SUMPRODUCT(('Run Rate History'!E101:AD101&gt;=PERCENTILE(B980:AA980,0.1))*('Run Rate History'!E101:AD101&lt;=PERCENTILE(B980:AA980,0.9))*1)),TRIMMEAN(B980:AA980,0.15)),0)</f>
        <v>32.111111111111114</v>
      </c>
      <c r="X985" s="126" t="s">
        <v>1172</v>
      </c>
      <c r="Y985" s="127">
        <f>SUM(B980:AA980)/26</f>
        <v>30.346153846153847</v>
      </c>
      <c r="Z985" s="128"/>
      <c r="AA985" s="112" t="s">
        <v>1173</v>
      </c>
      <c r="AB985" s="113">
        <f>'Demand Input MP'!B493</f>
        <v>0</v>
      </c>
      <c r="AC985" s="112">
        <f>'Demand Input MP'!C493</f>
        <v>0</v>
      </c>
      <c r="AD985" s="112">
        <f>'Demand Input MP'!D493</f>
        <v>0</v>
      </c>
      <c r="AE985" s="112">
        <f>'Demand Input MP'!E493</f>
        <v>0</v>
      </c>
      <c r="AF985" s="112">
        <f>'Demand Input MP'!F493</f>
        <v>0</v>
      </c>
      <c r="AG985" s="112">
        <f>'Demand Input MP'!G493</f>
        <v>0</v>
      </c>
      <c r="AH985" s="112">
        <f>'Demand Input MP'!H493</f>
        <v>0</v>
      </c>
      <c r="AI985" s="112">
        <f>'Demand Input MP'!I493</f>
        <v>0</v>
      </c>
      <c r="AJ985" s="112">
        <f>'Demand Input MP'!J493</f>
        <v>0</v>
      </c>
      <c r="AK985" s="112">
        <f>'Demand Input MP'!K493</f>
        <v>0</v>
      </c>
      <c r="AL985" s="112">
        <f>'Demand Input MP'!L493</f>
        <v>0</v>
      </c>
      <c r="AM985" s="112">
        <f>'Demand Input MP'!M493</f>
        <v>0</v>
      </c>
      <c r="AN985" s="112">
        <f>'Demand Input MP'!N493</f>
        <v>0</v>
      </c>
      <c r="AQ985" t="str">
        <f>AQ978</f>
        <v/>
      </c>
    </row>
    <row r="986" spans="1:43" ht="14.25" customHeight="1" x14ac:dyDescent="0.25">
      <c r="A986" s="1"/>
      <c r="B986" s="122"/>
      <c r="C986" s="122"/>
      <c r="D986" s="122"/>
      <c r="E986" s="122"/>
      <c r="F986" s="122"/>
      <c r="G986" s="122"/>
      <c r="H986" s="122"/>
      <c r="I986" s="122"/>
      <c r="J986" s="122"/>
      <c r="K986" s="122"/>
      <c r="L986" s="122"/>
      <c r="M986" s="122"/>
      <c r="N986" s="122"/>
      <c r="O986" s="122"/>
      <c r="P986" s="122"/>
      <c r="Q986" s="122"/>
      <c r="R986" s="122"/>
      <c r="S986" s="122"/>
      <c r="T986" s="122"/>
      <c r="U986" s="122"/>
      <c r="V986" s="124" t="s">
        <v>94</v>
      </c>
      <c r="W986" s="125">
        <f>IFERROR((1*MIN(MAX(X980,0.5*IF(SUM('Run Rate History'!E101:AD101)&gt;0,(MEDIAN(IF(B980:AA980&gt;0,B980:AA980))+MEDIAN(IF('Run Rate History'!E101:AD101&gt;0,'Run Rate History'!E101:AD101)))/2,MEDIAN(IF(B980:AA980&gt;0,B980:AA980)))),2*IF(SUM('Run Rate History'!E101:AD101)&gt;0,(MEDIAN(IF(B980:AA980&gt;0,B980:AA980))+MEDIAN(IF('Run Rate History'!E101:AD101&gt;0,'Run Rate History'!E101:AD101)))/2,MEDIAN(IF(B980:AA980&gt;0,B980:AA980))))+2*MIN(MAX(Y980,0.5*IF(SUM('Run Rate History'!E101:AD101)&gt;0,(MEDIAN(IF(B980:AA980&gt;0,B980:AA980))+MEDIAN(IF('Run Rate History'!E101:AD101&gt;0,'Run Rate History'!E101:AD101)))/2,MEDIAN(IF(B980:AA980&gt;0,B980:AA980)))),2*IF(SUM('Run Rate History'!E101:AD101)&gt;0,(MEDIAN(IF(B980:AA980&gt;0,B980:AA980))+MEDIAN(IF('Run Rate History'!E101:AD101&gt;0,'Run Rate History'!E101:AD101)))/2,MEDIAN(IF(B980:AA980&gt;0,B980:AA980))))+3*MIN(MAX(Z980,0.5*IF(SUM('Run Rate History'!E101:AD101)&gt;0,(MEDIAN(IF(B980:AA980&gt;0,B980:AA980))+MEDIAN(IF('Run Rate History'!E101:AD101&gt;0,'Run Rate History'!E101:AD101)))/2,MEDIAN(IF(B980:AA980&gt;0,B980:AA980)))),2*IF(SUM('Run Rate History'!E101:AD101)&gt;0,(MEDIAN(IF(B980:AA980&gt;0,B980:AA980))+MEDIAN(IF('Run Rate History'!E101:AD101&gt;0,'Run Rate History'!E101:AD101)))/2,MEDIAN(IF(B980:AA980&gt;0,B980:AA980))))+4*MIN(MAX(AA980,0.5*IF(SUM('Run Rate History'!E101:AD101)&gt;0,(MEDIAN(IF(B980:AA980&gt;0,B980:AA980))+MEDIAN(IF('Run Rate History'!E101:AD101&gt;0,'Run Rate History'!E101:AD101)))/2,MEDIAN(IF(B980:AA980&gt;0,B980:AA980)))),2*IF(SUM('Run Rate History'!E101:AD101)&gt;0,(MEDIAN(IF(B980:AA980&gt;0,B980:AA980))+MEDIAN(IF('Run Rate History'!E101:AD101&gt;0,'Run Rate History'!E101:AD101)))/2,MEDIAN(IF(B980:AA980&gt;0,B980:AA980)))))/10,0)</f>
        <v>33.799999999999997</v>
      </c>
      <c r="X986" s="129" t="s">
        <v>1174</v>
      </c>
      <c r="Y986" s="130">
        <f>IFERROR(VLOOKUP(A978,'Stanje zaliha'!A:E,5,FALSE()),0)</f>
        <v>404</v>
      </c>
      <c r="Z986" s="131"/>
      <c r="AA986" s="113" t="s">
        <v>1175</v>
      </c>
      <c r="AB986" s="118">
        <f t="shared" ref="AB986:AN986" si="194">SUM(AB982:AB985)</f>
        <v>0</v>
      </c>
      <c r="AC986" s="118">
        <f t="shared" si="194"/>
        <v>0</v>
      </c>
      <c r="AD986" s="118">
        <f t="shared" si="194"/>
        <v>0</v>
      </c>
      <c r="AE986" s="118">
        <f t="shared" si="194"/>
        <v>0</v>
      </c>
      <c r="AF986" s="118">
        <f t="shared" si="194"/>
        <v>0</v>
      </c>
      <c r="AG986" s="118">
        <f t="shared" si="194"/>
        <v>0</v>
      </c>
      <c r="AH986" s="118">
        <f t="shared" si="194"/>
        <v>0</v>
      </c>
      <c r="AI986" s="118">
        <f t="shared" si="194"/>
        <v>0</v>
      </c>
      <c r="AJ986" s="118">
        <f t="shared" si="194"/>
        <v>0</v>
      </c>
      <c r="AK986" s="118">
        <f t="shared" si="194"/>
        <v>0</v>
      </c>
      <c r="AL986" s="118">
        <f t="shared" si="194"/>
        <v>0</v>
      </c>
      <c r="AM986" s="118">
        <f t="shared" si="194"/>
        <v>40</v>
      </c>
      <c r="AN986" s="118">
        <f t="shared" si="194"/>
        <v>0</v>
      </c>
      <c r="AQ986" t="str">
        <f>AQ978</f>
        <v/>
      </c>
    </row>
    <row r="987" spans="1:43" ht="14.25" customHeight="1" x14ac:dyDescent="0.25">
      <c r="A987" s="1"/>
      <c r="B987" s="122"/>
      <c r="C987" s="122"/>
      <c r="D987" s="122"/>
      <c r="E987" s="122"/>
      <c r="F987" s="122"/>
      <c r="G987" s="122"/>
      <c r="H987" s="122"/>
      <c r="I987" s="122"/>
      <c r="J987" s="122"/>
      <c r="K987" s="122"/>
      <c r="L987" s="122"/>
      <c r="M987" s="122"/>
      <c r="N987" s="122"/>
      <c r="O987" s="122"/>
      <c r="P987" s="122"/>
      <c r="Q987" s="122"/>
      <c r="R987" s="122"/>
      <c r="S987" s="122"/>
      <c r="T987" s="122"/>
      <c r="U987" s="122"/>
      <c r="V987" s="124" t="s">
        <v>95</v>
      </c>
      <c r="W987" s="125">
        <f>IFERROR(0.6*W986+0.4*W985,0)</f>
        <v>33.124444444444443</v>
      </c>
      <c r="X987" s="132" t="s">
        <v>1176</v>
      </c>
      <c r="Y987" s="133">
        <f>IFERROR(SUMIF('Popis poslanih narudžbi'!A:A,A978,'Popis poslanih narudžbi'!C:C),0)</f>
        <v>0</v>
      </c>
      <c r="Z987" s="131"/>
      <c r="AA987" s="134" t="s">
        <v>1177</v>
      </c>
      <c r="AB987" s="118">
        <f t="shared" ref="AB987:AN987" si="195">AB980+AB986</f>
        <v>30</v>
      </c>
      <c r="AC987" s="118">
        <f t="shared" si="195"/>
        <v>31</v>
      </c>
      <c r="AD987" s="118">
        <f t="shared" si="195"/>
        <v>31</v>
      </c>
      <c r="AE987" s="118">
        <f t="shared" si="195"/>
        <v>28</v>
      </c>
      <c r="AF987" s="118">
        <f t="shared" si="195"/>
        <v>29</v>
      </c>
      <c r="AG987" s="118">
        <f t="shared" si="195"/>
        <v>29</v>
      </c>
      <c r="AH987" s="118">
        <f t="shared" si="195"/>
        <v>28</v>
      </c>
      <c r="AI987" s="118">
        <f t="shared" si="195"/>
        <v>28</v>
      </c>
      <c r="AJ987" s="118">
        <f t="shared" si="195"/>
        <v>28</v>
      </c>
      <c r="AK987" s="118">
        <f t="shared" si="195"/>
        <v>28</v>
      </c>
      <c r="AL987" s="118">
        <f t="shared" si="195"/>
        <v>24</v>
      </c>
      <c r="AM987" s="118">
        <f t="shared" si="195"/>
        <v>64</v>
      </c>
      <c r="AN987" s="118">
        <f t="shared" si="195"/>
        <v>28</v>
      </c>
      <c r="AQ987" t="str">
        <f>AQ978</f>
        <v/>
      </c>
    </row>
    <row r="988" spans="1:43" ht="14.25" customHeight="1" x14ac:dyDescent="0.25">
      <c r="A988" s="107" t="str">
        <f>'Run Rate'!A102</f>
        <v>POL09701</v>
      </c>
      <c r="B988" s="135" t="str">
        <f>'Run Rate'!B102</f>
        <v>Polleo Energy Gel Boost 40g Kiwi and Strawberry</v>
      </c>
      <c r="C988" s="135" t="str">
        <f>'Run Rate'!C102</f>
        <v>SPORTSKA PREHRANA</v>
      </c>
      <c r="D988" s="135" t="str">
        <f>'Run Rate'!D102</f>
        <v>01 GOLD</v>
      </c>
      <c r="E988" s="122"/>
      <c r="F988" s="122"/>
      <c r="G988" s="122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  <c r="S988" s="122"/>
      <c r="T988" s="122"/>
      <c r="U988" s="122"/>
      <c r="V988" s="122"/>
      <c r="W988" s="122"/>
      <c r="X988" s="122"/>
      <c r="Y988" s="122"/>
      <c r="Z988" s="122"/>
      <c r="AA988" s="122"/>
      <c r="AB988" s="122"/>
      <c r="AC988" s="122"/>
      <c r="AD988" s="122"/>
      <c r="AE988" s="122"/>
      <c r="AF988" s="122"/>
      <c r="AG988" s="122"/>
      <c r="AH988" s="122"/>
      <c r="AI988" s="122"/>
      <c r="AJ988" s="122"/>
      <c r="AK988" s="122"/>
      <c r="AL988" s="122"/>
      <c r="AM988" s="122"/>
      <c r="AN988" s="122"/>
      <c r="AQ988" t="str">
        <f>IF(AND(OR($B$1="ALL",$B$1=C988),OR($E$1="ALL",$E$1=D988),OR($B$2="ALL",$B$2=A988),OR($E$2="ALL",IFERROR(SEARCH($E$2,B988),0)&gt;0)),"MATCH","")</f>
        <v/>
      </c>
    </row>
    <row r="989" spans="1:43" ht="14.25" customHeight="1" x14ac:dyDescent="0.25">
      <c r="A989" s="108" t="s">
        <v>1137</v>
      </c>
      <c r="B989" s="136" t="s">
        <v>1138</v>
      </c>
      <c r="C989" s="136" t="s">
        <v>1139</v>
      </c>
      <c r="D989" s="136" t="s">
        <v>1140</v>
      </c>
      <c r="E989" s="136" t="s">
        <v>1141</v>
      </c>
      <c r="F989" s="136" t="s">
        <v>1142</v>
      </c>
      <c r="G989" s="136" t="s">
        <v>1143</v>
      </c>
      <c r="H989" s="136" t="s">
        <v>1144</v>
      </c>
      <c r="I989" s="136" t="s">
        <v>1145</v>
      </c>
      <c r="J989" s="136" t="s">
        <v>1146</v>
      </c>
      <c r="K989" s="136" t="s">
        <v>1147</v>
      </c>
      <c r="L989" s="136" t="s">
        <v>1148</v>
      </c>
      <c r="M989" s="136" t="s">
        <v>1149</v>
      </c>
      <c r="N989" s="136" t="s">
        <v>1150</v>
      </c>
      <c r="O989" s="136" t="s">
        <v>1151</v>
      </c>
      <c r="P989" s="136" t="s">
        <v>1152</v>
      </c>
      <c r="Q989" s="136" t="s">
        <v>1153</v>
      </c>
      <c r="R989" s="136" t="s">
        <v>1154</v>
      </c>
      <c r="S989" s="136" t="s">
        <v>1155</v>
      </c>
      <c r="T989" s="136" t="s">
        <v>1156</v>
      </c>
      <c r="U989" s="136" t="s">
        <v>1157</v>
      </c>
      <c r="V989" s="136" t="s">
        <v>1158</v>
      </c>
      <c r="W989" s="136" t="s">
        <v>1159</v>
      </c>
      <c r="X989" s="136" t="s">
        <v>1160</v>
      </c>
      <c r="Y989" s="136" t="s">
        <v>1161</v>
      </c>
      <c r="Z989" s="136" t="s">
        <v>1162</v>
      </c>
      <c r="AA989" s="136" t="s">
        <v>1163</v>
      </c>
      <c r="AB989" s="137" t="s">
        <v>156</v>
      </c>
      <c r="AC989" s="137" t="s">
        <v>157</v>
      </c>
      <c r="AD989" s="137" t="s">
        <v>158</v>
      </c>
      <c r="AE989" s="137" t="s">
        <v>139</v>
      </c>
      <c r="AF989" s="138" t="s">
        <v>140</v>
      </c>
      <c r="AG989" s="138" t="s">
        <v>141</v>
      </c>
      <c r="AH989" s="138" t="s">
        <v>142</v>
      </c>
      <c r="AI989" s="138" t="s">
        <v>143</v>
      </c>
      <c r="AJ989" s="139" t="s">
        <v>144</v>
      </c>
      <c r="AK989" s="139" t="s">
        <v>145</v>
      </c>
      <c r="AL989" s="139" t="s">
        <v>146</v>
      </c>
      <c r="AM989" s="140" t="s">
        <v>147</v>
      </c>
      <c r="AN989" s="140" t="s">
        <v>148</v>
      </c>
      <c r="AQ989" t="str">
        <f>AQ988</f>
        <v/>
      </c>
    </row>
    <row r="990" spans="1:43" ht="14.25" customHeight="1" x14ac:dyDescent="0.25">
      <c r="A990" s="99" t="s">
        <v>1164</v>
      </c>
      <c r="B990" s="112">
        <f>'Run Rate'!E102</f>
        <v>1141</v>
      </c>
      <c r="C990" s="112">
        <f>'Run Rate'!F102</f>
        <v>396</v>
      </c>
      <c r="D990" s="112">
        <f>'Run Rate'!G102</f>
        <v>693</v>
      </c>
      <c r="E990" s="112">
        <f>'Run Rate'!H102</f>
        <v>361</v>
      </c>
      <c r="F990" s="112">
        <f>'Run Rate'!I102</f>
        <v>796</v>
      </c>
      <c r="G990" s="112">
        <f>'Run Rate'!J102</f>
        <v>510</v>
      </c>
      <c r="H990" s="112">
        <f>'Run Rate'!K102</f>
        <v>335</v>
      </c>
      <c r="I990" s="112">
        <f>'Run Rate'!L102</f>
        <v>322</v>
      </c>
      <c r="J990" s="112">
        <f>'Run Rate'!M102</f>
        <v>584</v>
      </c>
      <c r="K990" s="112">
        <f>'Run Rate'!N102</f>
        <v>119</v>
      </c>
      <c r="L990" s="112">
        <f>'Run Rate'!O102</f>
        <v>109</v>
      </c>
      <c r="M990" s="112">
        <f>'Run Rate'!P102</f>
        <v>140</v>
      </c>
      <c r="N990" s="112">
        <f>'Run Rate'!Q102</f>
        <v>57</v>
      </c>
      <c r="O990" s="112">
        <f>'Run Rate'!R102</f>
        <v>18</v>
      </c>
      <c r="P990" s="112">
        <f>'Run Rate'!S102</f>
        <v>12</v>
      </c>
      <c r="Q990" s="112">
        <f>'Run Rate'!T102</f>
        <v>38</v>
      </c>
      <c r="R990" s="112">
        <f>'Run Rate'!U102</f>
        <v>70</v>
      </c>
      <c r="S990" s="112">
        <f>'Run Rate'!V102</f>
        <v>171</v>
      </c>
      <c r="T990" s="112">
        <f>'Run Rate'!W102</f>
        <v>682</v>
      </c>
      <c r="U990" s="112">
        <f>'Run Rate'!X102</f>
        <v>1130</v>
      </c>
      <c r="V990" s="112">
        <f>'Run Rate'!Y102</f>
        <v>369</v>
      </c>
      <c r="W990" s="112">
        <f>'Run Rate'!Z102</f>
        <v>465</v>
      </c>
      <c r="X990" s="112">
        <f>'Run Rate'!AA102</f>
        <v>688</v>
      </c>
      <c r="Y990" s="112">
        <f>'Run Rate'!AB102</f>
        <v>548</v>
      </c>
      <c r="Z990" s="112">
        <f>'Run Rate'!AC102</f>
        <v>543</v>
      </c>
      <c r="AA990" s="112">
        <f>'Run Rate'!AD102</f>
        <v>1619</v>
      </c>
      <c r="AB990" s="113">
        <v>1103</v>
      </c>
      <c r="AC990" s="112">
        <v>1194</v>
      </c>
      <c r="AD990" s="112">
        <v>1270</v>
      </c>
      <c r="AE990" s="112">
        <v>1202</v>
      </c>
      <c r="AF990" s="112">
        <v>1252</v>
      </c>
      <c r="AG990" s="112">
        <v>1438</v>
      </c>
      <c r="AH990" s="112">
        <v>1478</v>
      </c>
      <c r="AI990" s="112">
        <v>1512</v>
      </c>
      <c r="AJ990" s="112">
        <v>1541</v>
      </c>
      <c r="AK990" s="112">
        <v>1566</v>
      </c>
      <c r="AL990" s="112">
        <v>1586</v>
      </c>
      <c r="AM990" s="112">
        <v>1604</v>
      </c>
      <c r="AN990" s="112">
        <v>1619</v>
      </c>
      <c r="AQ990" t="str">
        <f>AQ988</f>
        <v/>
      </c>
    </row>
    <row r="991" spans="1:43" ht="14.25" customHeight="1" x14ac:dyDescent="0.25">
      <c r="A991" s="99" t="s">
        <v>1165</v>
      </c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5"/>
      <c r="X991" s="115"/>
      <c r="Y991" s="115"/>
      <c r="Z991" s="115"/>
      <c r="AA991" s="112" t="s">
        <v>1166</v>
      </c>
      <c r="AB991" s="113"/>
      <c r="AC991" s="112"/>
      <c r="AD991" s="112"/>
      <c r="AE991" s="112"/>
      <c r="AF991" s="112"/>
      <c r="AG991" s="112"/>
      <c r="AH991" s="112"/>
      <c r="AI991" s="112"/>
      <c r="AJ991" s="112"/>
      <c r="AK991" s="112"/>
      <c r="AL991" s="112"/>
      <c r="AM991" s="112"/>
      <c r="AN991" s="112"/>
      <c r="AQ991" t="str">
        <f>AQ988</f>
        <v/>
      </c>
    </row>
    <row r="992" spans="1:43" ht="14.25" customHeight="1" x14ac:dyDescent="0.25">
      <c r="A992" s="99" t="s">
        <v>1167</v>
      </c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5"/>
      <c r="X992" s="116"/>
      <c r="Y992" s="117"/>
      <c r="Z992" s="115"/>
      <c r="AA992" s="112" t="s">
        <v>1168</v>
      </c>
      <c r="AB992" s="113">
        <f>'Demand Input VP'!B499</f>
        <v>0</v>
      </c>
      <c r="AC992" s="112">
        <f>'Demand Input VP'!C499</f>
        <v>0</v>
      </c>
      <c r="AD992" s="112">
        <f>'Demand Input VP'!D499</f>
        <v>0</v>
      </c>
      <c r="AE992" s="112">
        <f>'Demand Input VP'!E499</f>
        <v>2000</v>
      </c>
      <c r="AF992" s="112">
        <f>'Demand Input VP'!F499</f>
        <v>500</v>
      </c>
      <c r="AG992" s="112">
        <f>'Demand Input VP'!G499</f>
        <v>0</v>
      </c>
      <c r="AH992" s="112">
        <f>'Demand Input VP'!H499</f>
        <v>0</v>
      </c>
      <c r="AI992" s="112">
        <f>'Demand Input VP'!I499</f>
        <v>0</v>
      </c>
      <c r="AJ992" s="112">
        <f>'Demand Input VP'!J499</f>
        <v>0</v>
      </c>
      <c r="AK992" s="112">
        <f>'Demand Input VP'!K499</f>
        <v>0</v>
      </c>
      <c r="AL992" s="112">
        <f>'Demand Input VP'!L499</f>
        <v>0</v>
      </c>
      <c r="AM992" s="112">
        <f>'Demand Input VP'!M499</f>
        <v>0</v>
      </c>
      <c r="AN992" s="112">
        <f>'Demand Input VP'!N499</f>
        <v>0</v>
      </c>
      <c r="AQ992" t="str">
        <f>AQ988</f>
        <v/>
      </c>
    </row>
    <row r="993" spans="1:43" ht="14.25" customHeight="1" x14ac:dyDescent="0.25">
      <c r="A993" s="99" t="s">
        <v>1169</v>
      </c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5"/>
      <c r="X993" s="116"/>
      <c r="Y993" s="117"/>
      <c r="Z993" s="119"/>
      <c r="AA993" s="120" t="s">
        <v>1170</v>
      </c>
      <c r="AB993" s="121">
        <f>'Demand Input VP'!B498</f>
        <v>0</v>
      </c>
      <c r="AC993" s="120">
        <f>'Demand Input VP'!C498</f>
        <v>0</v>
      </c>
      <c r="AD993" s="120">
        <f>'Demand Input VP'!D498</f>
        <v>0</v>
      </c>
      <c r="AE993" s="120">
        <f>'Demand Input VP'!E498</f>
        <v>0</v>
      </c>
      <c r="AF993" s="120">
        <f>'Demand Input VP'!F498</f>
        <v>0</v>
      </c>
      <c r="AG993" s="120">
        <f>'Demand Input VP'!G498</f>
        <v>0</v>
      </c>
      <c r="AH993" s="120">
        <f>'Demand Input VP'!H498</f>
        <v>0</v>
      </c>
      <c r="AI993" s="120">
        <f>'Demand Input VP'!I498</f>
        <v>0</v>
      </c>
      <c r="AJ993" s="120">
        <f>'Demand Input VP'!J498</f>
        <v>0</v>
      </c>
      <c r="AK993" s="120">
        <f>'Demand Input VP'!K498</f>
        <v>0</v>
      </c>
      <c r="AL993" s="120">
        <f>'Demand Input VP'!L498</f>
        <v>0</v>
      </c>
      <c r="AM993" s="120">
        <f>'Demand Input VP'!M498</f>
        <v>0</v>
      </c>
      <c r="AN993" s="120">
        <f>'Demand Input VP'!N498</f>
        <v>0</v>
      </c>
      <c r="AQ993" t="str">
        <f>AQ988</f>
        <v/>
      </c>
    </row>
    <row r="994" spans="1:43" ht="14.25" customHeight="1" x14ac:dyDescent="0.25">
      <c r="A994" s="1"/>
      <c r="B994" s="122"/>
      <c r="C994" s="122"/>
      <c r="D994" s="122"/>
      <c r="E994" s="122"/>
      <c r="F994" s="122"/>
      <c r="G994" s="122"/>
      <c r="H994" s="122"/>
      <c r="I994" s="122"/>
      <c r="J994" s="122"/>
      <c r="K994" s="122"/>
      <c r="L994" s="122"/>
      <c r="M994" s="122"/>
      <c r="N994" s="122"/>
      <c r="O994" s="122"/>
      <c r="P994" s="122"/>
      <c r="Q994" s="122"/>
      <c r="R994" s="122"/>
      <c r="S994" s="122"/>
      <c r="T994" s="122"/>
      <c r="U994" s="122"/>
      <c r="V994" s="122"/>
      <c r="W994" s="123"/>
      <c r="X994" s="116"/>
      <c r="Y994" s="117"/>
      <c r="Z994" s="123"/>
      <c r="AA994" s="112" t="s">
        <v>1171</v>
      </c>
      <c r="AB994" s="113">
        <f>'Demand Input MP'!B499</f>
        <v>0</v>
      </c>
      <c r="AC994" s="112">
        <f>'Demand Input MP'!C499</f>
        <v>0</v>
      </c>
      <c r="AD994" s="112">
        <f>'Demand Input MP'!D499</f>
        <v>0</v>
      </c>
      <c r="AE994" s="112">
        <f>'Demand Input MP'!E499</f>
        <v>0</v>
      </c>
      <c r="AF994" s="112">
        <f>'Demand Input MP'!F499</f>
        <v>0</v>
      </c>
      <c r="AG994" s="112">
        <f>'Demand Input MP'!G499</f>
        <v>0</v>
      </c>
      <c r="AH994" s="112">
        <f>'Demand Input MP'!H499</f>
        <v>0</v>
      </c>
      <c r="AI994" s="112">
        <f>'Demand Input MP'!I499</f>
        <v>0</v>
      </c>
      <c r="AJ994" s="112">
        <f>'Demand Input MP'!J499</f>
        <v>0</v>
      </c>
      <c r="AK994" s="112">
        <f>'Demand Input MP'!K499</f>
        <v>0</v>
      </c>
      <c r="AL994" s="112">
        <f>'Demand Input MP'!L499</f>
        <v>0</v>
      </c>
      <c r="AM994" s="112">
        <f>'Demand Input MP'!M499</f>
        <v>0</v>
      </c>
      <c r="AN994" s="112">
        <f>'Demand Input MP'!N499</f>
        <v>0</v>
      </c>
      <c r="AQ994" t="str">
        <f>AQ988</f>
        <v/>
      </c>
    </row>
    <row r="995" spans="1:43" ht="14.25" customHeight="1" x14ac:dyDescent="0.25">
      <c r="A995" s="1"/>
      <c r="B995" s="122"/>
      <c r="C995" s="122"/>
      <c r="D995" s="122"/>
      <c r="E995" s="122"/>
      <c r="F995" s="122"/>
      <c r="G995" s="122"/>
      <c r="H995" s="122"/>
      <c r="I995" s="122"/>
      <c r="J995" s="122"/>
      <c r="K995" s="122"/>
      <c r="L995" s="122"/>
      <c r="M995" s="122"/>
      <c r="N995" s="122"/>
      <c r="O995" s="122"/>
      <c r="P995" s="122"/>
      <c r="Q995" s="122"/>
      <c r="R995" s="122"/>
      <c r="S995" s="122"/>
      <c r="T995" s="122"/>
      <c r="U995" s="122"/>
      <c r="V995" s="124" t="s">
        <v>91</v>
      </c>
      <c r="W995" s="125">
        <f>IFERROR(IF(SUM('Run Rate History'!E102:AD102)&gt;0,(SUMPRODUCT((B990:AA990&gt;=PERCENTILE(B990:AA990,0.1))*(B990:AA990&lt;=PERCENTILE(B990:AA990,0.9))*B990:AA990)+SUMPRODUCT(('Run Rate History'!E102:AD102&gt;=PERCENTILE(B990:AA990,0.1))*('Run Rate History'!E102:AD102&lt;=PERCENTILE(B990:AA990,0.9))*'Run Rate History'!E102:AD102))/(SUMPRODUCT((B990:AA990&gt;=PERCENTILE(B990:AA990,0.1))*(B990:AA990&lt;=PERCENTILE(B990:AA990,0.9))*1)+SUMPRODUCT(('Run Rate History'!E102:AD102&gt;=PERCENTILE(B990:AA990,0.1))*('Run Rate History'!E102:AD102&lt;=PERCENTILE(B990:AA990,0.9))*1)),TRIMMEAN(B990:AA990,0.15)),0)</f>
        <v>462.3488372093023</v>
      </c>
      <c r="X995" s="126" t="s">
        <v>1172</v>
      </c>
      <c r="Y995" s="127">
        <f>SUM(B990:AA990)/26</f>
        <v>458.30769230769232</v>
      </c>
      <c r="Z995" s="128"/>
      <c r="AA995" s="112" t="s">
        <v>1173</v>
      </c>
      <c r="AB995" s="113">
        <f>'Demand Input MP'!B498</f>
        <v>0</v>
      </c>
      <c r="AC995" s="112">
        <f>'Demand Input MP'!C498</f>
        <v>0</v>
      </c>
      <c r="AD995" s="112">
        <f>'Demand Input MP'!D498</f>
        <v>0</v>
      </c>
      <c r="AE995" s="112">
        <f>'Demand Input MP'!E498</f>
        <v>0</v>
      </c>
      <c r="AF995" s="112">
        <f>'Demand Input MP'!F498</f>
        <v>0</v>
      </c>
      <c r="AG995" s="112">
        <f>'Demand Input MP'!G498</f>
        <v>0</v>
      </c>
      <c r="AH995" s="112">
        <f>'Demand Input MP'!H498</f>
        <v>0</v>
      </c>
      <c r="AI995" s="112">
        <f>'Demand Input MP'!I498</f>
        <v>0</v>
      </c>
      <c r="AJ995" s="112">
        <f>'Demand Input MP'!J498</f>
        <v>0</v>
      </c>
      <c r="AK995" s="112">
        <f>'Demand Input MP'!K498</f>
        <v>0</v>
      </c>
      <c r="AL995" s="112">
        <f>'Demand Input MP'!L498</f>
        <v>0</v>
      </c>
      <c r="AM995" s="112">
        <f>'Demand Input MP'!M498</f>
        <v>0</v>
      </c>
      <c r="AN995" s="112">
        <f>'Demand Input MP'!N498</f>
        <v>0</v>
      </c>
      <c r="AQ995" t="str">
        <f>AQ988</f>
        <v/>
      </c>
    </row>
    <row r="996" spans="1:43" ht="14.25" customHeight="1" x14ac:dyDescent="0.25">
      <c r="A996" s="1"/>
      <c r="B996" s="122"/>
      <c r="C996" s="122"/>
      <c r="D996" s="122"/>
      <c r="E996" s="122"/>
      <c r="F996" s="122"/>
      <c r="G996" s="122"/>
      <c r="H996" s="122"/>
      <c r="I996" s="122"/>
      <c r="J996" s="122"/>
      <c r="K996" s="122"/>
      <c r="L996" s="122"/>
      <c r="M996" s="122"/>
      <c r="N996" s="122"/>
      <c r="O996" s="122"/>
      <c r="P996" s="122"/>
      <c r="Q996" s="122"/>
      <c r="R996" s="122"/>
      <c r="S996" s="122"/>
      <c r="T996" s="122"/>
      <c r="U996" s="122"/>
      <c r="V996" s="124" t="s">
        <v>94</v>
      </c>
      <c r="W996" s="125">
        <f>IFERROR((1*MIN(MAX(X990,0.5*IF(SUM('Run Rate History'!E102:AD102)&gt;0,(MEDIAN(IF(B990:AA990&gt;0,B990:AA990))+MEDIAN(IF('Run Rate History'!E102:AD102&gt;0,'Run Rate History'!E102:AD102)))/2,MEDIAN(IF(B990:AA990&gt;0,B990:AA990)))),2*IF(SUM('Run Rate History'!E102:AD102)&gt;0,(MEDIAN(IF(B990:AA990&gt;0,B990:AA990))+MEDIAN(IF('Run Rate History'!E102:AD102&gt;0,'Run Rate History'!E102:AD102)))/2,MEDIAN(IF(B990:AA990&gt;0,B990:AA990))))+2*MIN(MAX(Y990,0.5*IF(SUM('Run Rate History'!E102:AD102)&gt;0,(MEDIAN(IF(B990:AA990&gt;0,B990:AA990))+MEDIAN(IF('Run Rate History'!E102:AD102&gt;0,'Run Rate History'!E102:AD102)))/2,MEDIAN(IF(B990:AA990&gt;0,B990:AA990)))),2*IF(SUM('Run Rate History'!E102:AD102)&gt;0,(MEDIAN(IF(B990:AA990&gt;0,B990:AA990))+MEDIAN(IF('Run Rate History'!E102:AD102&gt;0,'Run Rate History'!E102:AD102)))/2,MEDIAN(IF(B990:AA990&gt;0,B990:AA990))))+3*MIN(MAX(Z990,0.5*IF(SUM('Run Rate History'!E102:AD102)&gt;0,(MEDIAN(IF(B990:AA990&gt;0,B990:AA990))+MEDIAN(IF('Run Rate History'!E102:AD102&gt;0,'Run Rate History'!E102:AD102)))/2,MEDIAN(IF(B990:AA990&gt;0,B990:AA990)))),2*IF(SUM('Run Rate History'!E102:AD102)&gt;0,(MEDIAN(IF(B990:AA990&gt;0,B990:AA990))+MEDIAN(IF('Run Rate History'!E102:AD102&gt;0,'Run Rate History'!E102:AD102)))/2,MEDIAN(IF(B990:AA990&gt;0,B990:AA990))))+4*MIN(MAX(AA990,0.5*IF(SUM('Run Rate History'!E102:AD102)&gt;0,(MEDIAN(IF(B990:AA990&gt;0,B990:AA990))+MEDIAN(IF('Run Rate History'!E102:AD102&gt;0,'Run Rate History'!E102:AD102)))/2,MEDIAN(IF(B990:AA990&gt;0,B990:AA990)))),2*IF(SUM('Run Rate History'!E102:AD102)&gt;0,(MEDIAN(IF(B990:AA990&gt;0,B990:AA990))+MEDIAN(IF('Run Rate History'!E102:AD102&gt;0,'Run Rate History'!E102:AD102)))/2,MEDIAN(IF(B990:AA990&gt;0,B990:AA990)))))/10,0)</f>
        <v>713.7</v>
      </c>
      <c r="X996" s="129" t="s">
        <v>1174</v>
      </c>
      <c r="Y996" s="130">
        <f>IFERROR(VLOOKUP(A988,'Stanje zaliha'!A:E,5,FALSE()),0)</f>
        <v>3026</v>
      </c>
      <c r="Z996" s="131"/>
      <c r="AA996" s="113" t="s">
        <v>1175</v>
      </c>
      <c r="AB996" s="118">
        <f t="shared" ref="AB996:AN996" si="196">SUM(AB992:AB995)</f>
        <v>0</v>
      </c>
      <c r="AC996" s="118">
        <f t="shared" si="196"/>
        <v>0</v>
      </c>
      <c r="AD996" s="118">
        <f t="shared" si="196"/>
        <v>0</v>
      </c>
      <c r="AE996" s="118">
        <f t="shared" si="196"/>
        <v>2000</v>
      </c>
      <c r="AF996" s="118">
        <f t="shared" si="196"/>
        <v>500</v>
      </c>
      <c r="AG996" s="118">
        <f t="shared" si="196"/>
        <v>0</v>
      </c>
      <c r="AH996" s="118">
        <f t="shared" si="196"/>
        <v>0</v>
      </c>
      <c r="AI996" s="118">
        <f t="shared" si="196"/>
        <v>0</v>
      </c>
      <c r="AJ996" s="118">
        <f t="shared" si="196"/>
        <v>0</v>
      </c>
      <c r="AK996" s="118">
        <f t="shared" si="196"/>
        <v>0</v>
      </c>
      <c r="AL996" s="118">
        <f t="shared" si="196"/>
        <v>0</v>
      </c>
      <c r="AM996" s="118">
        <f t="shared" si="196"/>
        <v>0</v>
      </c>
      <c r="AN996" s="118">
        <f t="shared" si="196"/>
        <v>0</v>
      </c>
      <c r="AQ996" t="str">
        <f>AQ988</f>
        <v/>
      </c>
    </row>
    <row r="997" spans="1:43" ht="14.25" customHeight="1" x14ac:dyDescent="0.25">
      <c r="A997" s="1"/>
      <c r="B997" s="122"/>
      <c r="C997" s="122"/>
      <c r="D997" s="122"/>
      <c r="E997" s="122"/>
      <c r="F997" s="122"/>
      <c r="G997" s="122"/>
      <c r="H997" s="122"/>
      <c r="I997" s="122"/>
      <c r="J997" s="122"/>
      <c r="K997" s="122"/>
      <c r="L997" s="122"/>
      <c r="M997" s="122"/>
      <c r="N997" s="122"/>
      <c r="O997" s="122"/>
      <c r="P997" s="122"/>
      <c r="Q997" s="122"/>
      <c r="R997" s="122"/>
      <c r="S997" s="122"/>
      <c r="T997" s="122"/>
      <c r="U997" s="122"/>
      <c r="V997" s="124" t="s">
        <v>95</v>
      </c>
      <c r="W997" s="125">
        <f>IFERROR(0.6*W996+0.4*W995,0)</f>
        <v>613.15953488372099</v>
      </c>
      <c r="X997" s="132" t="s">
        <v>1176</v>
      </c>
      <c r="Y997" s="133">
        <f>IFERROR(SUMIF('Popis poslanih narudžbi'!A:A,A988,'Popis poslanih narudžbi'!C:C),0)</f>
        <v>16000</v>
      </c>
      <c r="Z997" s="131"/>
      <c r="AA997" s="134" t="s">
        <v>1177</v>
      </c>
      <c r="AB997" s="118">
        <f t="shared" ref="AB997:AN997" si="197">AB990+AB996</f>
        <v>1103</v>
      </c>
      <c r="AC997" s="118">
        <f t="shared" si="197"/>
        <v>1194</v>
      </c>
      <c r="AD997" s="118">
        <f t="shared" si="197"/>
        <v>1270</v>
      </c>
      <c r="AE997" s="118">
        <f t="shared" si="197"/>
        <v>3202</v>
      </c>
      <c r="AF997" s="118">
        <f t="shared" si="197"/>
        <v>1752</v>
      </c>
      <c r="AG997" s="118">
        <f t="shared" si="197"/>
        <v>1438</v>
      </c>
      <c r="AH997" s="118">
        <f t="shared" si="197"/>
        <v>1478</v>
      </c>
      <c r="AI997" s="118">
        <f t="shared" si="197"/>
        <v>1512</v>
      </c>
      <c r="AJ997" s="118">
        <f t="shared" si="197"/>
        <v>1541</v>
      </c>
      <c r="AK997" s="118">
        <f t="shared" si="197"/>
        <v>1566</v>
      </c>
      <c r="AL997" s="118">
        <f t="shared" si="197"/>
        <v>1586</v>
      </c>
      <c r="AM997" s="118">
        <f t="shared" si="197"/>
        <v>1604</v>
      </c>
      <c r="AN997" s="118">
        <f t="shared" si="197"/>
        <v>1619</v>
      </c>
      <c r="AQ997" t="str">
        <f>AQ988</f>
        <v/>
      </c>
    </row>
    <row r="998" spans="1:43" ht="14.25" customHeight="1" x14ac:dyDescent="0.25">
      <c r="A998" s="107" t="str">
        <f>'Run Rate'!A103</f>
        <v>ZOE12354</v>
      </c>
      <c r="B998" s="135" t="str">
        <f>'Run Rate'!B103</f>
        <v>ZOE Whey 454g Choco Hazelnut Rocher</v>
      </c>
      <c r="C998" s="135" t="str">
        <f>'Run Rate'!C103</f>
        <v>PROTEINI</v>
      </c>
      <c r="D998" s="135" t="str">
        <f>'Run Rate'!D103</f>
        <v>01 GOLD</v>
      </c>
      <c r="E998" s="122"/>
      <c r="F998" s="122"/>
      <c r="G998" s="122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  <c r="V998" s="122"/>
      <c r="W998" s="122"/>
      <c r="X998" s="122"/>
      <c r="Y998" s="122"/>
      <c r="Z998" s="122"/>
      <c r="AA998" s="122"/>
      <c r="AB998" s="122"/>
      <c r="AC998" s="122"/>
      <c r="AD998" s="122"/>
      <c r="AE998" s="122"/>
      <c r="AF998" s="122"/>
      <c r="AG998" s="122"/>
      <c r="AH998" s="122"/>
      <c r="AI998" s="122"/>
      <c r="AJ998" s="122"/>
      <c r="AK998" s="122"/>
      <c r="AL998" s="122"/>
      <c r="AM998" s="122"/>
      <c r="AN998" s="122"/>
      <c r="AQ998" t="str">
        <f>IF(AND(OR($B$1="ALL",$B$1=C998),OR($E$1="ALL",$E$1=D998),OR($B$2="ALL",$B$2=A998),OR($E$2="ALL",IFERROR(SEARCH($E$2,B998),0)&gt;0)),"MATCH","")</f>
        <v/>
      </c>
    </row>
    <row r="999" spans="1:43" ht="14.25" customHeight="1" x14ac:dyDescent="0.25">
      <c r="A999" s="108" t="s">
        <v>1137</v>
      </c>
      <c r="B999" s="136" t="s">
        <v>1138</v>
      </c>
      <c r="C999" s="136" t="s">
        <v>1139</v>
      </c>
      <c r="D999" s="136" t="s">
        <v>1140</v>
      </c>
      <c r="E999" s="136" t="s">
        <v>1141</v>
      </c>
      <c r="F999" s="136" t="s">
        <v>1142</v>
      </c>
      <c r="G999" s="136" t="s">
        <v>1143</v>
      </c>
      <c r="H999" s="136" t="s">
        <v>1144</v>
      </c>
      <c r="I999" s="136" t="s">
        <v>1145</v>
      </c>
      <c r="J999" s="136" t="s">
        <v>1146</v>
      </c>
      <c r="K999" s="136" t="s">
        <v>1147</v>
      </c>
      <c r="L999" s="136" t="s">
        <v>1148</v>
      </c>
      <c r="M999" s="136" t="s">
        <v>1149</v>
      </c>
      <c r="N999" s="136" t="s">
        <v>1150</v>
      </c>
      <c r="O999" s="136" t="s">
        <v>1151</v>
      </c>
      <c r="P999" s="136" t="s">
        <v>1152</v>
      </c>
      <c r="Q999" s="136" t="s">
        <v>1153</v>
      </c>
      <c r="R999" s="136" t="s">
        <v>1154</v>
      </c>
      <c r="S999" s="136" t="s">
        <v>1155</v>
      </c>
      <c r="T999" s="136" t="s">
        <v>1156</v>
      </c>
      <c r="U999" s="136" t="s">
        <v>1157</v>
      </c>
      <c r="V999" s="136" t="s">
        <v>1158</v>
      </c>
      <c r="W999" s="136" t="s">
        <v>1159</v>
      </c>
      <c r="X999" s="136" t="s">
        <v>1160</v>
      </c>
      <c r="Y999" s="136" t="s">
        <v>1161</v>
      </c>
      <c r="Z999" s="136" t="s">
        <v>1162</v>
      </c>
      <c r="AA999" s="136" t="s">
        <v>1163</v>
      </c>
      <c r="AB999" s="137" t="s">
        <v>156</v>
      </c>
      <c r="AC999" s="137" t="s">
        <v>157</v>
      </c>
      <c r="AD999" s="137" t="s">
        <v>158</v>
      </c>
      <c r="AE999" s="137" t="s">
        <v>139</v>
      </c>
      <c r="AF999" s="138" t="s">
        <v>140</v>
      </c>
      <c r="AG999" s="138" t="s">
        <v>141</v>
      </c>
      <c r="AH999" s="138" t="s">
        <v>142</v>
      </c>
      <c r="AI999" s="138" t="s">
        <v>143</v>
      </c>
      <c r="AJ999" s="139" t="s">
        <v>144</v>
      </c>
      <c r="AK999" s="139" t="s">
        <v>145</v>
      </c>
      <c r="AL999" s="139" t="s">
        <v>146</v>
      </c>
      <c r="AM999" s="140" t="s">
        <v>147</v>
      </c>
      <c r="AN999" s="140" t="s">
        <v>148</v>
      </c>
      <c r="AQ999" t="str">
        <f>AQ998</f>
        <v/>
      </c>
    </row>
    <row r="1000" spans="1:43" ht="14.25" customHeight="1" x14ac:dyDescent="0.25">
      <c r="A1000" s="99" t="s">
        <v>1164</v>
      </c>
      <c r="B1000" s="112">
        <f>'Run Rate'!E103</f>
        <v>74</v>
      </c>
      <c r="C1000" s="112">
        <f>'Run Rate'!F103</f>
        <v>59</v>
      </c>
      <c r="D1000" s="112">
        <f>'Run Rate'!G103</f>
        <v>61</v>
      </c>
      <c r="E1000" s="112">
        <f>'Run Rate'!H103</f>
        <v>65</v>
      </c>
      <c r="F1000" s="112">
        <f>'Run Rate'!I103</f>
        <v>62</v>
      </c>
      <c r="G1000" s="112">
        <f>'Run Rate'!J103</f>
        <v>43</v>
      </c>
      <c r="H1000" s="112">
        <f>'Run Rate'!K103</f>
        <v>45</v>
      </c>
      <c r="I1000" s="112">
        <f>'Run Rate'!L103</f>
        <v>64</v>
      </c>
      <c r="J1000" s="112">
        <f>'Run Rate'!M103</f>
        <v>58</v>
      </c>
      <c r="K1000" s="112">
        <f>'Run Rate'!N103</f>
        <v>22</v>
      </c>
      <c r="L1000" s="112">
        <f>'Run Rate'!O103</f>
        <v>39</v>
      </c>
      <c r="M1000" s="112">
        <f>'Run Rate'!P103</f>
        <v>42</v>
      </c>
      <c r="N1000" s="112">
        <f>'Run Rate'!Q103</f>
        <v>40</v>
      </c>
      <c r="O1000" s="112">
        <f>'Run Rate'!R103</f>
        <v>20</v>
      </c>
      <c r="P1000" s="112">
        <f>'Run Rate'!S103</f>
        <v>6</v>
      </c>
      <c r="Q1000" s="112">
        <f>'Run Rate'!T103</f>
        <v>24</v>
      </c>
      <c r="R1000" s="112">
        <f>'Run Rate'!U103</f>
        <v>35</v>
      </c>
      <c r="S1000" s="112">
        <f>'Run Rate'!V103</f>
        <v>33</v>
      </c>
      <c r="T1000" s="112">
        <f>'Run Rate'!W103</f>
        <v>32</v>
      </c>
      <c r="U1000" s="112">
        <f>'Run Rate'!X103</f>
        <v>119</v>
      </c>
      <c r="V1000" s="112">
        <f>'Run Rate'!Y103</f>
        <v>117</v>
      </c>
      <c r="W1000" s="112">
        <f>'Run Rate'!Z103</f>
        <v>98</v>
      </c>
      <c r="X1000" s="112">
        <f>'Run Rate'!AA103</f>
        <v>108</v>
      </c>
      <c r="Y1000" s="112">
        <f>'Run Rate'!AB103</f>
        <v>43</v>
      </c>
      <c r="Z1000" s="112">
        <f>'Run Rate'!AC103</f>
        <v>44</v>
      </c>
      <c r="AA1000" s="112">
        <f>'Run Rate'!AD103</f>
        <v>35</v>
      </c>
      <c r="AB1000" s="113">
        <v>48</v>
      </c>
      <c r="AC1000" s="112">
        <v>47</v>
      </c>
      <c r="AD1000" s="112">
        <v>48</v>
      </c>
      <c r="AE1000" s="112">
        <v>48</v>
      </c>
      <c r="AF1000" s="112">
        <v>45</v>
      </c>
      <c r="AG1000" s="112">
        <v>46</v>
      </c>
      <c r="AH1000" s="112">
        <v>47</v>
      </c>
      <c r="AI1000" s="112">
        <v>45</v>
      </c>
      <c r="AJ1000" s="112">
        <v>45</v>
      </c>
      <c r="AK1000" s="112">
        <v>40</v>
      </c>
      <c r="AL1000" s="112">
        <v>43</v>
      </c>
      <c r="AM1000" s="112">
        <v>33</v>
      </c>
      <c r="AN1000" s="112">
        <v>36</v>
      </c>
      <c r="AQ1000" t="str">
        <f>AQ998</f>
        <v/>
      </c>
    </row>
    <row r="1001" spans="1:43" ht="14.25" customHeight="1" x14ac:dyDescent="0.25">
      <c r="A1001" s="99" t="s">
        <v>1165</v>
      </c>
      <c r="B1001" s="114"/>
      <c r="C1001" s="114"/>
      <c r="D1001" s="114"/>
      <c r="E1001" s="114"/>
      <c r="F1001" s="114"/>
      <c r="G1001" s="114"/>
      <c r="H1001" s="114"/>
      <c r="I1001" s="114"/>
      <c r="J1001" s="114"/>
      <c r="K1001" s="114"/>
      <c r="L1001" s="114"/>
      <c r="M1001" s="114"/>
      <c r="N1001" s="114"/>
      <c r="O1001" s="114"/>
      <c r="P1001" s="114"/>
      <c r="Q1001" s="114"/>
      <c r="R1001" s="114"/>
      <c r="S1001" s="114"/>
      <c r="T1001" s="114"/>
      <c r="U1001" s="114"/>
      <c r="V1001" s="114"/>
      <c r="W1001" s="115"/>
      <c r="X1001" s="115"/>
      <c r="Y1001" s="115"/>
      <c r="Z1001" s="115"/>
      <c r="AA1001" s="112" t="s">
        <v>1166</v>
      </c>
      <c r="AB1001" s="113"/>
      <c r="AC1001" s="112"/>
      <c r="AD1001" s="112"/>
      <c r="AE1001" s="112"/>
      <c r="AF1001" s="112"/>
      <c r="AG1001" s="112"/>
      <c r="AH1001" s="112"/>
      <c r="AI1001" s="112"/>
      <c r="AJ1001" s="112"/>
      <c r="AK1001" s="112"/>
      <c r="AL1001" s="112"/>
      <c r="AM1001" s="112"/>
      <c r="AN1001" s="112"/>
      <c r="AQ1001" t="str">
        <f>AQ998</f>
        <v/>
      </c>
    </row>
    <row r="1002" spans="1:43" ht="14.25" customHeight="1" x14ac:dyDescent="0.25">
      <c r="A1002" s="99" t="s">
        <v>1167</v>
      </c>
      <c r="B1002" s="114"/>
      <c r="C1002" s="114"/>
      <c r="D1002" s="114"/>
      <c r="E1002" s="114"/>
      <c r="F1002" s="114"/>
      <c r="G1002" s="114"/>
      <c r="H1002" s="114"/>
      <c r="I1002" s="114"/>
      <c r="J1002" s="114"/>
      <c r="K1002" s="114"/>
      <c r="L1002" s="114"/>
      <c r="M1002" s="114"/>
      <c r="N1002" s="114"/>
      <c r="O1002" s="114"/>
      <c r="P1002" s="114"/>
      <c r="Q1002" s="114"/>
      <c r="R1002" s="114"/>
      <c r="S1002" s="114"/>
      <c r="T1002" s="114"/>
      <c r="U1002" s="114"/>
      <c r="V1002" s="114"/>
      <c r="W1002" s="115"/>
      <c r="X1002" s="116"/>
      <c r="Y1002" s="117"/>
      <c r="Z1002" s="115"/>
      <c r="AA1002" s="112" t="s">
        <v>1168</v>
      </c>
      <c r="AB1002" s="113">
        <f>'Demand Input VP'!B504</f>
        <v>0</v>
      </c>
      <c r="AC1002" s="112">
        <f>'Demand Input VP'!C504</f>
        <v>0</v>
      </c>
      <c r="AD1002" s="112">
        <f>'Demand Input VP'!D504</f>
        <v>0</v>
      </c>
      <c r="AE1002" s="112">
        <f>'Demand Input VP'!E504</f>
        <v>0</v>
      </c>
      <c r="AF1002" s="112">
        <f>'Demand Input VP'!F504</f>
        <v>0</v>
      </c>
      <c r="AG1002" s="112">
        <f>'Demand Input VP'!G504</f>
        <v>0</v>
      </c>
      <c r="AH1002" s="112">
        <f>'Demand Input VP'!H504</f>
        <v>0</v>
      </c>
      <c r="AI1002" s="112">
        <f>'Demand Input VP'!I504</f>
        <v>0</v>
      </c>
      <c r="AJ1002" s="112">
        <f>'Demand Input VP'!J504</f>
        <v>0</v>
      </c>
      <c r="AK1002" s="112">
        <f>'Demand Input VP'!K504</f>
        <v>0</v>
      </c>
      <c r="AL1002" s="112">
        <f>'Demand Input VP'!L504</f>
        <v>0</v>
      </c>
      <c r="AM1002" s="112">
        <f>'Demand Input VP'!M504</f>
        <v>0</v>
      </c>
      <c r="AN1002" s="112">
        <f>'Demand Input VP'!N504</f>
        <v>0</v>
      </c>
      <c r="AQ1002" t="str">
        <f>AQ998</f>
        <v/>
      </c>
    </row>
    <row r="1003" spans="1:43" ht="14.25" customHeight="1" x14ac:dyDescent="0.25">
      <c r="A1003" s="99" t="s">
        <v>1169</v>
      </c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18"/>
      <c r="L1003" s="118"/>
      <c r="M1003" s="118"/>
      <c r="N1003" s="118"/>
      <c r="O1003" s="118"/>
      <c r="P1003" s="118"/>
      <c r="Q1003" s="118"/>
      <c r="R1003" s="118"/>
      <c r="S1003" s="118"/>
      <c r="T1003" s="118"/>
      <c r="U1003" s="118"/>
      <c r="V1003" s="118"/>
      <c r="W1003" s="115"/>
      <c r="X1003" s="116"/>
      <c r="Y1003" s="117"/>
      <c r="Z1003" s="119"/>
      <c r="AA1003" s="120" t="s">
        <v>1170</v>
      </c>
      <c r="AB1003" s="121">
        <f>'Demand Input VP'!B503</f>
        <v>0</v>
      </c>
      <c r="AC1003" s="120">
        <f>'Demand Input VP'!C503</f>
        <v>0</v>
      </c>
      <c r="AD1003" s="120">
        <f>'Demand Input VP'!D503</f>
        <v>0</v>
      </c>
      <c r="AE1003" s="120">
        <f>'Demand Input VP'!E503</f>
        <v>0</v>
      </c>
      <c r="AF1003" s="120">
        <f>'Demand Input VP'!F503</f>
        <v>0</v>
      </c>
      <c r="AG1003" s="120">
        <f>'Demand Input VP'!G503</f>
        <v>0</v>
      </c>
      <c r="AH1003" s="120">
        <f>'Demand Input VP'!H503</f>
        <v>0</v>
      </c>
      <c r="AI1003" s="120">
        <f>'Demand Input VP'!I503</f>
        <v>0</v>
      </c>
      <c r="AJ1003" s="120">
        <f>'Demand Input VP'!J503</f>
        <v>0</v>
      </c>
      <c r="AK1003" s="120">
        <f>'Demand Input VP'!K503</f>
        <v>0</v>
      </c>
      <c r="AL1003" s="120">
        <f>'Demand Input VP'!L503</f>
        <v>0</v>
      </c>
      <c r="AM1003" s="120">
        <f>'Demand Input VP'!M503</f>
        <v>0</v>
      </c>
      <c r="AN1003" s="120">
        <f>'Demand Input VP'!N503</f>
        <v>0</v>
      </c>
      <c r="AQ1003" t="str">
        <f>AQ998</f>
        <v/>
      </c>
    </row>
    <row r="1004" spans="1:43" ht="14.25" customHeight="1" x14ac:dyDescent="0.25">
      <c r="A1004" s="1"/>
      <c r="B1004" s="122"/>
      <c r="C1004" s="122"/>
      <c r="D1004" s="122"/>
      <c r="E1004" s="122"/>
      <c r="F1004" s="122"/>
      <c r="G1004" s="122"/>
      <c r="H1004" s="122"/>
      <c r="I1004" s="122"/>
      <c r="J1004" s="122"/>
      <c r="K1004" s="122"/>
      <c r="L1004" s="122"/>
      <c r="M1004" s="122"/>
      <c r="N1004" s="122"/>
      <c r="O1004" s="122"/>
      <c r="P1004" s="122"/>
      <c r="Q1004" s="122"/>
      <c r="R1004" s="122"/>
      <c r="S1004" s="122"/>
      <c r="T1004" s="122"/>
      <c r="U1004" s="122"/>
      <c r="V1004" s="122"/>
      <c r="W1004" s="123"/>
      <c r="X1004" s="116"/>
      <c r="Y1004" s="117"/>
      <c r="Z1004" s="123"/>
      <c r="AA1004" s="112" t="s">
        <v>1171</v>
      </c>
      <c r="AB1004" s="113">
        <f>'Demand Input MP'!B504</f>
        <v>0</v>
      </c>
      <c r="AC1004" s="112">
        <f>'Demand Input MP'!C504</f>
        <v>0</v>
      </c>
      <c r="AD1004" s="112">
        <f>'Demand Input MP'!D504</f>
        <v>0</v>
      </c>
      <c r="AE1004" s="112">
        <f>'Demand Input MP'!E504</f>
        <v>0</v>
      </c>
      <c r="AF1004" s="112">
        <f>'Demand Input MP'!F504</f>
        <v>0</v>
      </c>
      <c r="AG1004" s="112">
        <f>'Demand Input MP'!G504</f>
        <v>0</v>
      </c>
      <c r="AH1004" s="112">
        <f>'Demand Input MP'!H504</f>
        <v>0</v>
      </c>
      <c r="AI1004" s="112">
        <f>'Demand Input MP'!I504</f>
        <v>0</v>
      </c>
      <c r="AJ1004" s="112">
        <f>'Demand Input MP'!J504</f>
        <v>0</v>
      </c>
      <c r="AK1004" s="112">
        <f>'Demand Input MP'!K504</f>
        <v>70</v>
      </c>
      <c r="AL1004" s="112">
        <f>'Demand Input MP'!L504</f>
        <v>70</v>
      </c>
      <c r="AM1004" s="112">
        <f>'Demand Input MP'!M504</f>
        <v>70</v>
      </c>
      <c r="AN1004" s="112">
        <f>'Demand Input MP'!N504</f>
        <v>70</v>
      </c>
      <c r="AQ1004" t="str">
        <f>AQ998</f>
        <v/>
      </c>
    </row>
    <row r="1005" spans="1:43" ht="14.25" customHeight="1" x14ac:dyDescent="0.25">
      <c r="A1005" s="1"/>
      <c r="B1005" s="122"/>
      <c r="C1005" s="122"/>
      <c r="D1005" s="122"/>
      <c r="E1005" s="122"/>
      <c r="F1005" s="122"/>
      <c r="G1005" s="122"/>
      <c r="H1005" s="122"/>
      <c r="I1005" s="122"/>
      <c r="J1005" s="122"/>
      <c r="K1005" s="122"/>
      <c r="L1005" s="122"/>
      <c r="M1005" s="122"/>
      <c r="N1005" s="122"/>
      <c r="O1005" s="122"/>
      <c r="P1005" s="122"/>
      <c r="Q1005" s="122"/>
      <c r="R1005" s="122"/>
      <c r="S1005" s="122"/>
      <c r="T1005" s="122"/>
      <c r="U1005" s="122"/>
      <c r="V1005" s="124" t="s">
        <v>91</v>
      </c>
      <c r="W1005" s="125">
        <f>IFERROR(IF(SUM('Run Rate History'!E103:AD103)&gt;0,(SUMPRODUCT((B1000:AA1000&gt;=PERCENTILE(B1000:AA1000,0.1))*(B1000:AA1000&lt;=PERCENTILE(B1000:AA1000,0.9))*B1000:AA1000)+SUMPRODUCT(('Run Rate History'!E103:AD103&gt;=PERCENTILE(B1000:AA1000,0.1))*('Run Rate History'!E103:AD103&lt;=PERCENTILE(B1000:AA1000,0.9))*'Run Rate History'!E103:AD103))/(SUMPRODUCT((B1000:AA1000&gt;=PERCENTILE(B1000:AA1000,0.1))*(B1000:AA1000&lt;=PERCENTILE(B1000:AA1000,0.9))*1)+SUMPRODUCT(('Run Rate History'!E103:AD103&gt;=PERCENTILE(B1000:AA1000,0.1))*('Run Rate History'!E103:AD103&lt;=PERCENTILE(B1000:AA1000,0.9))*1)),TRIMMEAN(B1000:AA1000,0.15)),0)</f>
        <v>48.564102564102562</v>
      </c>
      <c r="X1005" s="126" t="s">
        <v>1172</v>
      </c>
      <c r="Y1005" s="127">
        <f>SUM(B1000:AA1000)/26</f>
        <v>53.384615384615387</v>
      </c>
      <c r="Z1005" s="128"/>
      <c r="AA1005" s="112" t="s">
        <v>1173</v>
      </c>
      <c r="AB1005" s="113">
        <f>'Demand Input MP'!B503</f>
        <v>0</v>
      </c>
      <c r="AC1005" s="112">
        <f>'Demand Input MP'!C503</f>
        <v>0</v>
      </c>
      <c r="AD1005" s="112">
        <f>'Demand Input MP'!D503</f>
        <v>0</v>
      </c>
      <c r="AE1005" s="112">
        <f>'Demand Input MP'!E503</f>
        <v>0</v>
      </c>
      <c r="AF1005" s="112">
        <f>'Demand Input MP'!F503</f>
        <v>0</v>
      </c>
      <c r="AG1005" s="112">
        <f>'Demand Input MP'!G503</f>
        <v>0</v>
      </c>
      <c r="AH1005" s="112">
        <f>'Demand Input MP'!H503</f>
        <v>0</v>
      </c>
      <c r="AI1005" s="112">
        <f>'Demand Input MP'!I503</f>
        <v>0</v>
      </c>
      <c r="AJ1005" s="112">
        <f>'Demand Input MP'!J503</f>
        <v>0</v>
      </c>
      <c r="AK1005" s="112">
        <f>'Demand Input MP'!K503</f>
        <v>0</v>
      </c>
      <c r="AL1005" s="112">
        <f>'Demand Input MP'!L503</f>
        <v>0</v>
      </c>
      <c r="AM1005" s="112">
        <f>'Demand Input MP'!M503</f>
        <v>0</v>
      </c>
      <c r="AN1005" s="112">
        <f>'Demand Input MP'!N503</f>
        <v>0</v>
      </c>
      <c r="AQ1005" t="str">
        <f>AQ998</f>
        <v/>
      </c>
    </row>
    <row r="1006" spans="1:43" ht="14.25" customHeight="1" x14ac:dyDescent="0.25">
      <c r="A1006" s="1"/>
      <c r="B1006" s="122"/>
      <c r="C1006" s="122"/>
      <c r="D1006" s="122"/>
      <c r="E1006" s="122"/>
      <c r="F1006" s="122"/>
      <c r="G1006" s="122"/>
      <c r="H1006" s="122"/>
      <c r="I1006" s="122"/>
      <c r="J1006" s="122"/>
      <c r="K1006" s="122"/>
      <c r="L1006" s="122"/>
      <c r="M1006" s="122"/>
      <c r="N1006" s="122"/>
      <c r="O1006" s="122"/>
      <c r="P1006" s="122"/>
      <c r="Q1006" s="122"/>
      <c r="R1006" s="122"/>
      <c r="S1006" s="122"/>
      <c r="T1006" s="122"/>
      <c r="U1006" s="122"/>
      <c r="V1006" s="124" t="s">
        <v>94</v>
      </c>
      <c r="W1006" s="125">
        <f>IFERROR((1*MIN(MAX(X1000,0.5*IF(SUM('Run Rate History'!E103:AD103)&gt;0,(MEDIAN(IF(B1000:AA1000&gt;0,B1000:AA1000))+MEDIAN(IF('Run Rate History'!E103:AD103&gt;0,'Run Rate History'!E103:AD103)))/2,MEDIAN(IF(B1000:AA1000&gt;0,B1000:AA1000)))),2*IF(SUM('Run Rate History'!E103:AD103)&gt;0,(MEDIAN(IF(B1000:AA1000&gt;0,B1000:AA1000))+MEDIAN(IF('Run Rate History'!E103:AD103&gt;0,'Run Rate History'!E103:AD103)))/2,MEDIAN(IF(B1000:AA1000&gt;0,B1000:AA1000))))+2*MIN(MAX(Y1000,0.5*IF(SUM('Run Rate History'!E103:AD103)&gt;0,(MEDIAN(IF(B1000:AA1000&gt;0,B1000:AA1000))+MEDIAN(IF('Run Rate History'!E103:AD103&gt;0,'Run Rate History'!E103:AD103)))/2,MEDIAN(IF(B1000:AA1000&gt;0,B1000:AA1000)))),2*IF(SUM('Run Rate History'!E103:AD103)&gt;0,(MEDIAN(IF(B1000:AA1000&gt;0,B1000:AA1000))+MEDIAN(IF('Run Rate History'!E103:AD103&gt;0,'Run Rate History'!E103:AD103)))/2,MEDIAN(IF(B1000:AA1000&gt;0,B1000:AA1000))))+3*MIN(MAX(Z1000,0.5*IF(SUM('Run Rate History'!E103:AD103)&gt;0,(MEDIAN(IF(B1000:AA1000&gt;0,B1000:AA1000))+MEDIAN(IF('Run Rate History'!E103:AD103&gt;0,'Run Rate History'!E103:AD103)))/2,MEDIAN(IF(B1000:AA1000&gt;0,B1000:AA1000)))),2*IF(SUM('Run Rate History'!E103:AD103)&gt;0,(MEDIAN(IF(B1000:AA1000&gt;0,B1000:AA1000))+MEDIAN(IF('Run Rate History'!E103:AD103&gt;0,'Run Rate History'!E103:AD103)))/2,MEDIAN(IF(B1000:AA1000&gt;0,B1000:AA1000))))+4*MIN(MAX(AA1000,0.5*IF(SUM('Run Rate History'!E103:AD103)&gt;0,(MEDIAN(IF(B1000:AA1000&gt;0,B1000:AA1000))+MEDIAN(IF('Run Rate History'!E103:AD103&gt;0,'Run Rate History'!E103:AD103)))/2,MEDIAN(IF(B1000:AA1000&gt;0,B1000:AA1000)))),2*IF(SUM('Run Rate History'!E103:AD103)&gt;0,(MEDIAN(IF(B1000:AA1000&gt;0,B1000:AA1000))+MEDIAN(IF('Run Rate History'!E103:AD103&gt;0,'Run Rate History'!E103:AD103)))/2,MEDIAN(IF(B1000:AA1000&gt;0,B1000:AA1000)))))/10,0)</f>
        <v>43.15</v>
      </c>
      <c r="X1006" s="129" t="s">
        <v>1174</v>
      </c>
      <c r="Y1006" s="130">
        <f>IFERROR(VLOOKUP(A998,'Stanje zaliha'!A:E,5,FALSE()),0)</f>
        <v>296</v>
      </c>
      <c r="Z1006" s="131"/>
      <c r="AA1006" s="113" t="s">
        <v>1175</v>
      </c>
      <c r="AB1006" s="118">
        <f t="shared" ref="AB1006:AN1006" si="198">SUM(AB1002:AB1005)</f>
        <v>0</v>
      </c>
      <c r="AC1006" s="118">
        <f t="shared" si="198"/>
        <v>0</v>
      </c>
      <c r="AD1006" s="118">
        <f t="shared" si="198"/>
        <v>0</v>
      </c>
      <c r="AE1006" s="118">
        <f t="shared" si="198"/>
        <v>0</v>
      </c>
      <c r="AF1006" s="118">
        <f t="shared" si="198"/>
        <v>0</v>
      </c>
      <c r="AG1006" s="118">
        <f t="shared" si="198"/>
        <v>0</v>
      </c>
      <c r="AH1006" s="118">
        <f t="shared" si="198"/>
        <v>0</v>
      </c>
      <c r="AI1006" s="118">
        <f t="shared" si="198"/>
        <v>0</v>
      </c>
      <c r="AJ1006" s="118">
        <f t="shared" si="198"/>
        <v>0</v>
      </c>
      <c r="AK1006" s="118">
        <f t="shared" si="198"/>
        <v>70</v>
      </c>
      <c r="AL1006" s="118">
        <f t="shared" si="198"/>
        <v>70</v>
      </c>
      <c r="AM1006" s="118">
        <f t="shared" si="198"/>
        <v>70</v>
      </c>
      <c r="AN1006" s="118">
        <f t="shared" si="198"/>
        <v>70</v>
      </c>
      <c r="AQ1006" t="str">
        <f>AQ998</f>
        <v/>
      </c>
    </row>
    <row r="1007" spans="1:43" ht="14.25" customHeight="1" x14ac:dyDescent="0.25">
      <c r="A1007" s="1"/>
      <c r="B1007" s="122"/>
      <c r="C1007" s="122"/>
      <c r="D1007" s="122"/>
      <c r="E1007" s="122"/>
      <c r="F1007" s="122"/>
      <c r="G1007" s="122"/>
      <c r="H1007" s="122"/>
      <c r="I1007" s="122"/>
      <c r="J1007" s="122"/>
      <c r="K1007" s="122"/>
      <c r="L1007" s="122"/>
      <c r="M1007" s="122"/>
      <c r="N1007" s="122"/>
      <c r="O1007" s="122"/>
      <c r="P1007" s="122"/>
      <c r="Q1007" s="122"/>
      <c r="R1007" s="122"/>
      <c r="S1007" s="122"/>
      <c r="T1007" s="122"/>
      <c r="U1007" s="122"/>
      <c r="V1007" s="124" t="s">
        <v>95</v>
      </c>
      <c r="W1007" s="125">
        <f>IFERROR(0.6*W1006+0.4*W1005,0)</f>
        <v>45.315641025641028</v>
      </c>
      <c r="X1007" s="132" t="s">
        <v>1176</v>
      </c>
      <c r="Y1007" s="133">
        <f>IFERROR(SUMIF('Popis poslanih narudžbi'!A:A,A998,'Popis poslanih narudžbi'!C:C),0)</f>
        <v>0</v>
      </c>
      <c r="Z1007" s="131"/>
      <c r="AA1007" s="134" t="s">
        <v>1177</v>
      </c>
      <c r="AB1007" s="118">
        <f t="shared" ref="AB1007:AN1007" si="199">AB1000+AB1006</f>
        <v>48</v>
      </c>
      <c r="AC1007" s="118">
        <f t="shared" si="199"/>
        <v>47</v>
      </c>
      <c r="AD1007" s="118">
        <f t="shared" si="199"/>
        <v>48</v>
      </c>
      <c r="AE1007" s="118">
        <f t="shared" si="199"/>
        <v>48</v>
      </c>
      <c r="AF1007" s="118">
        <f t="shared" si="199"/>
        <v>45</v>
      </c>
      <c r="AG1007" s="118">
        <f t="shared" si="199"/>
        <v>46</v>
      </c>
      <c r="AH1007" s="118">
        <f t="shared" si="199"/>
        <v>47</v>
      </c>
      <c r="AI1007" s="118">
        <f t="shared" si="199"/>
        <v>45</v>
      </c>
      <c r="AJ1007" s="118">
        <f t="shared" si="199"/>
        <v>45</v>
      </c>
      <c r="AK1007" s="118">
        <f t="shared" si="199"/>
        <v>110</v>
      </c>
      <c r="AL1007" s="118">
        <f t="shared" si="199"/>
        <v>113</v>
      </c>
      <c r="AM1007" s="118">
        <f t="shared" si="199"/>
        <v>103</v>
      </c>
      <c r="AN1007" s="118">
        <f t="shared" si="199"/>
        <v>106</v>
      </c>
      <c r="AQ1007" t="str">
        <f>AQ998</f>
        <v/>
      </c>
    </row>
    <row r="1008" spans="1:43" ht="14.25" customHeight="1" x14ac:dyDescent="0.25">
      <c r="A1008" s="107" t="str">
        <f>'Run Rate'!A104</f>
        <v>ZOE12375</v>
      </c>
      <c r="B1008" s="135" t="str">
        <f>'Run Rate'!B104</f>
        <v>ZOE Booty Creatine 250g Lemonade</v>
      </c>
      <c r="C1008" s="135" t="str">
        <f>'Run Rate'!C104</f>
        <v>SPORTSKA PREHRANA</v>
      </c>
      <c r="D1008" s="135" t="str">
        <f>'Run Rate'!D104</f>
        <v>01 GOLD</v>
      </c>
      <c r="E1008" s="122"/>
      <c r="F1008" s="122"/>
      <c r="G1008" s="122"/>
      <c r="H1008" s="122"/>
      <c r="I1008" s="122"/>
      <c r="J1008" s="122"/>
      <c r="K1008" s="122"/>
      <c r="L1008" s="122"/>
      <c r="M1008" s="122"/>
      <c r="N1008" s="122"/>
      <c r="O1008" s="122"/>
      <c r="P1008" s="122"/>
      <c r="Q1008" s="122"/>
      <c r="R1008" s="122"/>
      <c r="S1008" s="122"/>
      <c r="T1008" s="122"/>
      <c r="U1008" s="122"/>
      <c r="V1008" s="122"/>
      <c r="W1008" s="122"/>
      <c r="X1008" s="122"/>
      <c r="Y1008" s="122"/>
      <c r="Z1008" s="122"/>
      <c r="AA1008" s="122"/>
      <c r="AB1008" s="122"/>
      <c r="AC1008" s="122"/>
      <c r="AD1008" s="122"/>
      <c r="AE1008" s="122"/>
      <c r="AF1008" s="122"/>
      <c r="AG1008" s="122"/>
      <c r="AH1008" s="122"/>
      <c r="AI1008" s="122"/>
      <c r="AJ1008" s="122"/>
      <c r="AK1008" s="122"/>
      <c r="AL1008" s="122"/>
      <c r="AM1008" s="122"/>
      <c r="AN1008" s="122"/>
      <c r="AQ1008" t="str">
        <f>IF(AND(OR($B$1="ALL",$B$1=C1008),OR($E$1="ALL",$E$1=D1008),OR($B$2="ALL",$B$2=A1008),OR($E$2="ALL",IFERROR(SEARCH($E$2,B1008),0)&gt;0)),"MATCH","")</f>
        <v/>
      </c>
    </row>
    <row r="1009" spans="1:43" ht="14.25" customHeight="1" x14ac:dyDescent="0.25">
      <c r="A1009" s="108" t="s">
        <v>1137</v>
      </c>
      <c r="B1009" s="136" t="s">
        <v>1138</v>
      </c>
      <c r="C1009" s="136" t="s">
        <v>1139</v>
      </c>
      <c r="D1009" s="136" t="s">
        <v>1140</v>
      </c>
      <c r="E1009" s="136" t="s">
        <v>1141</v>
      </c>
      <c r="F1009" s="136" t="s">
        <v>1142</v>
      </c>
      <c r="G1009" s="136" t="s">
        <v>1143</v>
      </c>
      <c r="H1009" s="136" t="s">
        <v>1144</v>
      </c>
      <c r="I1009" s="136" t="s">
        <v>1145</v>
      </c>
      <c r="J1009" s="136" t="s">
        <v>1146</v>
      </c>
      <c r="K1009" s="136" t="s">
        <v>1147</v>
      </c>
      <c r="L1009" s="136" t="s">
        <v>1148</v>
      </c>
      <c r="M1009" s="136" t="s">
        <v>1149</v>
      </c>
      <c r="N1009" s="136" t="s">
        <v>1150</v>
      </c>
      <c r="O1009" s="136" t="s">
        <v>1151</v>
      </c>
      <c r="P1009" s="136" t="s">
        <v>1152</v>
      </c>
      <c r="Q1009" s="136" t="s">
        <v>1153</v>
      </c>
      <c r="R1009" s="136" t="s">
        <v>1154</v>
      </c>
      <c r="S1009" s="136" t="s">
        <v>1155</v>
      </c>
      <c r="T1009" s="136" t="s">
        <v>1156</v>
      </c>
      <c r="U1009" s="136" t="s">
        <v>1157</v>
      </c>
      <c r="V1009" s="136" t="s">
        <v>1158</v>
      </c>
      <c r="W1009" s="136" t="s">
        <v>1159</v>
      </c>
      <c r="X1009" s="136" t="s">
        <v>1160</v>
      </c>
      <c r="Y1009" s="136" t="s">
        <v>1161</v>
      </c>
      <c r="Z1009" s="136" t="s">
        <v>1162</v>
      </c>
      <c r="AA1009" s="136" t="s">
        <v>1163</v>
      </c>
      <c r="AB1009" s="137" t="s">
        <v>156</v>
      </c>
      <c r="AC1009" s="137" t="s">
        <v>157</v>
      </c>
      <c r="AD1009" s="137" t="s">
        <v>158</v>
      </c>
      <c r="AE1009" s="137" t="s">
        <v>139</v>
      </c>
      <c r="AF1009" s="138" t="s">
        <v>140</v>
      </c>
      <c r="AG1009" s="138" t="s">
        <v>141</v>
      </c>
      <c r="AH1009" s="138" t="s">
        <v>142</v>
      </c>
      <c r="AI1009" s="138" t="s">
        <v>143</v>
      </c>
      <c r="AJ1009" s="139" t="s">
        <v>144</v>
      </c>
      <c r="AK1009" s="139" t="s">
        <v>145</v>
      </c>
      <c r="AL1009" s="139" t="s">
        <v>146</v>
      </c>
      <c r="AM1009" s="140" t="s">
        <v>147</v>
      </c>
      <c r="AN1009" s="140" t="s">
        <v>148</v>
      </c>
      <c r="AQ1009" t="str">
        <f>AQ1008</f>
        <v/>
      </c>
    </row>
    <row r="1010" spans="1:43" ht="14.25" customHeight="1" x14ac:dyDescent="0.25">
      <c r="A1010" s="99" t="s">
        <v>1164</v>
      </c>
      <c r="B1010" s="112">
        <f>'Run Rate'!E104</f>
        <v>33</v>
      </c>
      <c r="C1010" s="112">
        <f>'Run Rate'!F104</f>
        <v>29</v>
      </c>
      <c r="D1010" s="112">
        <f>'Run Rate'!G104</f>
        <v>19</v>
      </c>
      <c r="E1010" s="112">
        <f>'Run Rate'!H104</f>
        <v>43</v>
      </c>
      <c r="F1010" s="112">
        <f>'Run Rate'!I104</f>
        <v>26</v>
      </c>
      <c r="G1010" s="112">
        <f>'Run Rate'!J104</f>
        <v>36</v>
      </c>
      <c r="H1010" s="112">
        <f>'Run Rate'!K104</f>
        <v>35</v>
      </c>
      <c r="I1010" s="112">
        <f>'Run Rate'!L104</f>
        <v>61</v>
      </c>
      <c r="J1010" s="112">
        <f>'Run Rate'!M104</f>
        <v>53</v>
      </c>
      <c r="K1010" s="112">
        <f>'Run Rate'!N104</f>
        <v>27</v>
      </c>
      <c r="L1010" s="112">
        <f>'Run Rate'!O104</f>
        <v>34</v>
      </c>
      <c r="M1010" s="112">
        <f>'Run Rate'!P104</f>
        <v>34</v>
      </c>
      <c r="N1010" s="112">
        <f>'Run Rate'!Q104</f>
        <v>25</v>
      </c>
      <c r="O1010" s="112">
        <f>'Run Rate'!R104</f>
        <v>16</v>
      </c>
      <c r="P1010" s="112">
        <f>'Run Rate'!S104</f>
        <v>8</v>
      </c>
      <c r="Q1010" s="112">
        <f>'Run Rate'!T104</f>
        <v>25</v>
      </c>
      <c r="R1010" s="112">
        <f>'Run Rate'!U104</f>
        <v>22</v>
      </c>
      <c r="S1010" s="112">
        <f>'Run Rate'!V104</f>
        <v>34</v>
      </c>
      <c r="T1010" s="112">
        <f>'Run Rate'!W104</f>
        <v>25</v>
      </c>
      <c r="U1010" s="112">
        <f>'Run Rate'!X104</f>
        <v>38</v>
      </c>
      <c r="V1010" s="112">
        <f>'Run Rate'!Y104</f>
        <v>41</v>
      </c>
      <c r="W1010" s="112">
        <f>'Run Rate'!Z104</f>
        <v>0</v>
      </c>
      <c r="X1010" s="112">
        <f>'Run Rate'!AA104</f>
        <v>23</v>
      </c>
      <c r="Y1010" s="112">
        <f>'Run Rate'!AB104</f>
        <v>62</v>
      </c>
      <c r="Z1010" s="112">
        <f>'Run Rate'!AC104</f>
        <v>65</v>
      </c>
      <c r="AA1010" s="112">
        <f>'Run Rate'!AD104</f>
        <v>38</v>
      </c>
      <c r="AB1010" s="113">
        <v>36</v>
      </c>
      <c r="AC1010" s="112">
        <v>36</v>
      </c>
      <c r="AD1010" s="112">
        <v>36</v>
      </c>
      <c r="AE1010" s="112">
        <v>36</v>
      </c>
      <c r="AF1010" s="112">
        <v>36</v>
      </c>
      <c r="AG1010" s="112">
        <v>36</v>
      </c>
      <c r="AH1010" s="112">
        <v>36</v>
      </c>
      <c r="AI1010" s="112">
        <v>36</v>
      </c>
      <c r="AJ1010" s="112">
        <v>36</v>
      </c>
      <c r="AK1010" s="112">
        <v>36</v>
      </c>
      <c r="AL1010" s="112">
        <v>36</v>
      </c>
      <c r="AM1010" s="112">
        <v>36</v>
      </c>
      <c r="AN1010" s="112">
        <v>36</v>
      </c>
      <c r="AQ1010" t="str">
        <f>AQ1008</f>
        <v/>
      </c>
    </row>
    <row r="1011" spans="1:43" ht="14.25" customHeight="1" x14ac:dyDescent="0.25">
      <c r="A1011" s="99" t="s">
        <v>1165</v>
      </c>
      <c r="B1011" s="114"/>
      <c r="C1011" s="114"/>
      <c r="D1011" s="114"/>
      <c r="E1011" s="114"/>
      <c r="F1011" s="114"/>
      <c r="G1011" s="114"/>
      <c r="H1011" s="114"/>
      <c r="I1011" s="114"/>
      <c r="J1011" s="114"/>
      <c r="K1011" s="114"/>
      <c r="L1011" s="114"/>
      <c r="M1011" s="114"/>
      <c r="N1011" s="114"/>
      <c r="O1011" s="114"/>
      <c r="P1011" s="114"/>
      <c r="Q1011" s="114"/>
      <c r="R1011" s="114"/>
      <c r="S1011" s="114"/>
      <c r="T1011" s="114"/>
      <c r="U1011" s="114"/>
      <c r="V1011" s="114"/>
      <c r="W1011" s="115"/>
      <c r="X1011" s="115"/>
      <c r="Y1011" s="115"/>
      <c r="Z1011" s="115"/>
      <c r="AA1011" s="112" t="s">
        <v>1166</v>
      </c>
      <c r="AB1011" s="113"/>
      <c r="AC1011" s="112"/>
      <c r="AD1011" s="112"/>
      <c r="AE1011" s="112"/>
      <c r="AF1011" s="112"/>
      <c r="AG1011" s="112"/>
      <c r="AH1011" s="112"/>
      <c r="AI1011" s="112"/>
      <c r="AJ1011" s="112"/>
      <c r="AK1011" s="112"/>
      <c r="AL1011" s="112"/>
      <c r="AM1011" s="112"/>
      <c r="AN1011" s="112"/>
      <c r="AQ1011" t="str">
        <f>AQ1008</f>
        <v/>
      </c>
    </row>
    <row r="1012" spans="1:43" ht="14.25" customHeight="1" x14ac:dyDescent="0.25">
      <c r="A1012" s="99" t="s">
        <v>1167</v>
      </c>
      <c r="B1012" s="114"/>
      <c r="C1012" s="114"/>
      <c r="D1012" s="114"/>
      <c r="E1012" s="114"/>
      <c r="F1012" s="114"/>
      <c r="G1012" s="114"/>
      <c r="H1012" s="114"/>
      <c r="I1012" s="114"/>
      <c r="J1012" s="114"/>
      <c r="K1012" s="114"/>
      <c r="L1012" s="114"/>
      <c r="M1012" s="114"/>
      <c r="N1012" s="114"/>
      <c r="O1012" s="114"/>
      <c r="P1012" s="114"/>
      <c r="Q1012" s="114"/>
      <c r="R1012" s="114"/>
      <c r="S1012" s="114"/>
      <c r="T1012" s="114"/>
      <c r="U1012" s="114"/>
      <c r="V1012" s="114"/>
      <c r="W1012" s="115"/>
      <c r="X1012" s="116"/>
      <c r="Y1012" s="117"/>
      <c r="Z1012" s="115"/>
      <c r="AA1012" s="112" t="s">
        <v>1168</v>
      </c>
      <c r="AB1012" s="113">
        <f>'Demand Input VP'!B509</f>
        <v>0</v>
      </c>
      <c r="AC1012" s="112">
        <f>'Demand Input VP'!C509</f>
        <v>0</v>
      </c>
      <c r="AD1012" s="112">
        <f>'Demand Input VP'!D509</f>
        <v>0</v>
      </c>
      <c r="AE1012" s="112">
        <f>'Demand Input VP'!E509</f>
        <v>0</v>
      </c>
      <c r="AF1012" s="112">
        <f>'Demand Input VP'!F509</f>
        <v>0</v>
      </c>
      <c r="AG1012" s="112">
        <f>'Demand Input VP'!G509</f>
        <v>0</v>
      </c>
      <c r="AH1012" s="112">
        <f>'Demand Input VP'!H509</f>
        <v>0</v>
      </c>
      <c r="AI1012" s="112">
        <f>'Demand Input VP'!I509</f>
        <v>0</v>
      </c>
      <c r="AJ1012" s="112">
        <f>'Demand Input VP'!J509</f>
        <v>0</v>
      </c>
      <c r="AK1012" s="112">
        <f>'Demand Input VP'!K509</f>
        <v>0</v>
      </c>
      <c r="AL1012" s="112">
        <f>'Demand Input VP'!L509</f>
        <v>0</v>
      </c>
      <c r="AM1012" s="112">
        <f>'Demand Input VP'!M509</f>
        <v>0</v>
      </c>
      <c r="AN1012" s="112">
        <f>'Demand Input VP'!N509</f>
        <v>0</v>
      </c>
      <c r="AQ1012" t="str">
        <f>AQ1008</f>
        <v/>
      </c>
    </row>
    <row r="1013" spans="1:43" ht="14.25" customHeight="1" x14ac:dyDescent="0.25">
      <c r="A1013" s="99" t="s">
        <v>1169</v>
      </c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18"/>
      <c r="L1013" s="118"/>
      <c r="M1013" s="118"/>
      <c r="N1013" s="118"/>
      <c r="O1013" s="118"/>
      <c r="P1013" s="118"/>
      <c r="Q1013" s="118"/>
      <c r="R1013" s="118"/>
      <c r="S1013" s="118"/>
      <c r="T1013" s="118"/>
      <c r="U1013" s="118"/>
      <c r="V1013" s="118"/>
      <c r="W1013" s="115"/>
      <c r="X1013" s="116"/>
      <c r="Y1013" s="117"/>
      <c r="Z1013" s="119"/>
      <c r="AA1013" s="120" t="s">
        <v>1170</v>
      </c>
      <c r="AB1013" s="121">
        <f>'Demand Input VP'!B508</f>
        <v>0</v>
      </c>
      <c r="AC1013" s="120">
        <f>'Demand Input VP'!C508</f>
        <v>0</v>
      </c>
      <c r="AD1013" s="120">
        <f>'Demand Input VP'!D508</f>
        <v>0</v>
      </c>
      <c r="AE1013" s="120">
        <f>'Demand Input VP'!E508</f>
        <v>0</v>
      </c>
      <c r="AF1013" s="120">
        <f>'Demand Input VP'!F508</f>
        <v>0</v>
      </c>
      <c r="AG1013" s="120">
        <f>'Demand Input VP'!G508</f>
        <v>0</v>
      </c>
      <c r="AH1013" s="120">
        <f>'Demand Input VP'!H508</f>
        <v>0</v>
      </c>
      <c r="AI1013" s="120">
        <f>'Demand Input VP'!I508</f>
        <v>0</v>
      </c>
      <c r="AJ1013" s="120">
        <f>'Demand Input VP'!J508</f>
        <v>0</v>
      </c>
      <c r="AK1013" s="120">
        <f>'Demand Input VP'!K508</f>
        <v>0</v>
      </c>
      <c r="AL1013" s="120">
        <f>'Demand Input VP'!L508</f>
        <v>0</v>
      </c>
      <c r="AM1013" s="120">
        <f>'Demand Input VP'!M508</f>
        <v>0</v>
      </c>
      <c r="AN1013" s="120">
        <f>'Demand Input VP'!N508</f>
        <v>0</v>
      </c>
      <c r="AQ1013" t="str">
        <f>AQ1008</f>
        <v/>
      </c>
    </row>
    <row r="1014" spans="1:43" ht="14.25" customHeight="1" x14ac:dyDescent="0.25">
      <c r="A1014" s="1"/>
      <c r="B1014" s="122"/>
      <c r="C1014" s="122"/>
      <c r="D1014" s="122"/>
      <c r="E1014" s="122"/>
      <c r="F1014" s="122"/>
      <c r="G1014" s="122"/>
      <c r="H1014" s="122"/>
      <c r="I1014" s="122"/>
      <c r="J1014" s="122"/>
      <c r="K1014" s="122"/>
      <c r="L1014" s="122"/>
      <c r="M1014" s="122"/>
      <c r="N1014" s="122"/>
      <c r="O1014" s="122"/>
      <c r="P1014" s="122"/>
      <c r="Q1014" s="122"/>
      <c r="R1014" s="122"/>
      <c r="S1014" s="122"/>
      <c r="T1014" s="122"/>
      <c r="U1014" s="122"/>
      <c r="V1014" s="122"/>
      <c r="W1014" s="123"/>
      <c r="X1014" s="116"/>
      <c r="Y1014" s="117"/>
      <c r="Z1014" s="123"/>
      <c r="AA1014" s="112" t="s">
        <v>1171</v>
      </c>
      <c r="AB1014" s="113">
        <f>'Demand Input MP'!B509</f>
        <v>0</v>
      </c>
      <c r="AC1014" s="112">
        <f>'Demand Input MP'!C509</f>
        <v>0</v>
      </c>
      <c r="AD1014" s="112">
        <f>'Demand Input MP'!D509</f>
        <v>0</v>
      </c>
      <c r="AE1014" s="112">
        <f>'Demand Input MP'!E509</f>
        <v>0</v>
      </c>
      <c r="AF1014" s="112">
        <f>'Demand Input MP'!F509</f>
        <v>0</v>
      </c>
      <c r="AG1014" s="112">
        <f>'Demand Input MP'!G509</f>
        <v>0</v>
      </c>
      <c r="AH1014" s="112">
        <f>'Demand Input MP'!H509</f>
        <v>0</v>
      </c>
      <c r="AI1014" s="112">
        <f>'Demand Input MP'!I509</f>
        <v>0</v>
      </c>
      <c r="AJ1014" s="112">
        <f>'Demand Input MP'!J509</f>
        <v>0</v>
      </c>
      <c r="AK1014" s="112">
        <f>'Demand Input MP'!K509</f>
        <v>0</v>
      </c>
      <c r="AL1014" s="112">
        <f>'Demand Input MP'!L509</f>
        <v>0</v>
      </c>
      <c r="AM1014" s="112">
        <f>'Demand Input MP'!M509</f>
        <v>0</v>
      </c>
      <c r="AN1014" s="112">
        <f>'Demand Input MP'!N509</f>
        <v>0</v>
      </c>
      <c r="AQ1014" t="str">
        <f>AQ1008</f>
        <v/>
      </c>
    </row>
    <row r="1015" spans="1:43" ht="14.25" customHeight="1" x14ac:dyDescent="0.25">
      <c r="A1015" s="1"/>
      <c r="B1015" s="122"/>
      <c r="C1015" s="122"/>
      <c r="D1015" s="122"/>
      <c r="E1015" s="122"/>
      <c r="F1015" s="122"/>
      <c r="G1015" s="122"/>
      <c r="H1015" s="122"/>
      <c r="I1015" s="122"/>
      <c r="J1015" s="122"/>
      <c r="K1015" s="122"/>
      <c r="L1015" s="122"/>
      <c r="M1015" s="122"/>
      <c r="N1015" s="122"/>
      <c r="O1015" s="122"/>
      <c r="P1015" s="122"/>
      <c r="Q1015" s="122"/>
      <c r="R1015" s="122"/>
      <c r="S1015" s="122"/>
      <c r="T1015" s="122"/>
      <c r="U1015" s="122"/>
      <c r="V1015" s="124" t="s">
        <v>91</v>
      </c>
      <c r="W1015" s="125">
        <f>IFERROR(IF(SUM('Run Rate History'!E104:AD104)&gt;0,(SUMPRODUCT((B1010:AA1010&gt;=PERCENTILE(B1010:AA1010,0.1))*(B1010:AA1010&lt;=PERCENTILE(B1010:AA1010,0.9))*B1010:AA1010)+SUMPRODUCT(('Run Rate History'!E104:AD104&gt;=PERCENTILE(B1010:AA1010,0.1))*('Run Rate History'!E104:AD104&lt;=PERCENTILE(B1010:AA1010,0.9))*'Run Rate History'!E104:AD104))/(SUMPRODUCT((B1010:AA1010&gt;=PERCENTILE(B1010:AA1010,0.1))*(B1010:AA1010&lt;=PERCENTILE(B1010:AA1010,0.9))*1)+SUMPRODUCT(('Run Rate History'!E104:AD104&gt;=PERCENTILE(B1010:AA1010,0.1))*('Run Rate History'!E104:AD104&lt;=PERCENTILE(B1010:AA1010,0.9))*1)),TRIMMEAN(B1010:AA1010,0.15)),0)</f>
        <v>32.097560975609753</v>
      </c>
      <c r="X1015" s="126" t="s">
        <v>1172</v>
      </c>
      <c r="Y1015" s="127">
        <f>SUM(B1010:AA1010)/26</f>
        <v>32.769230769230766</v>
      </c>
      <c r="Z1015" s="128"/>
      <c r="AA1015" s="112" t="s">
        <v>1173</v>
      </c>
      <c r="AB1015" s="113">
        <f>'Demand Input MP'!B508</f>
        <v>0</v>
      </c>
      <c r="AC1015" s="112">
        <f>'Demand Input MP'!C508</f>
        <v>0</v>
      </c>
      <c r="AD1015" s="112">
        <f>'Demand Input MP'!D508</f>
        <v>0</v>
      </c>
      <c r="AE1015" s="112">
        <f>'Demand Input MP'!E508</f>
        <v>0</v>
      </c>
      <c r="AF1015" s="112">
        <f>'Demand Input MP'!F508</f>
        <v>0</v>
      </c>
      <c r="AG1015" s="112">
        <f>'Demand Input MP'!G508</f>
        <v>0</v>
      </c>
      <c r="AH1015" s="112">
        <f>'Demand Input MP'!H508</f>
        <v>0</v>
      </c>
      <c r="AI1015" s="112">
        <f>'Demand Input MP'!I508</f>
        <v>0</v>
      </c>
      <c r="AJ1015" s="112">
        <f>'Demand Input MP'!J508</f>
        <v>0</v>
      </c>
      <c r="AK1015" s="112">
        <f>'Demand Input MP'!K508</f>
        <v>0</v>
      </c>
      <c r="AL1015" s="112">
        <f>'Demand Input MP'!L508</f>
        <v>0</v>
      </c>
      <c r="AM1015" s="112">
        <f>'Demand Input MP'!M508</f>
        <v>0</v>
      </c>
      <c r="AN1015" s="112">
        <f>'Demand Input MP'!N508</f>
        <v>0</v>
      </c>
      <c r="AQ1015" t="str">
        <f>AQ1008</f>
        <v/>
      </c>
    </row>
    <row r="1016" spans="1:43" ht="14.25" customHeight="1" x14ac:dyDescent="0.25">
      <c r="A1016" s="1"/>
      <c r="B1016" s="122"/>
      <c r="C1016" s="122"/>
      <c r="D1016" s="122"/>
      <c r="E1016" s="122"/>
      <c r="F1016" s="122"/>
      <c r="G1016" s="122"/>
      <c r="H1016" s="122"/>
      <c r="I1016" s="122"/>
      <c r="J1016" s="122"/>
      <c r="K1016" s="122"/>
      <c r="L1016" s="122"/>
      <c r="M1016" s="122"/>
      <c r="N1016" s="122"/>
      <c r="O1016" s="122"/>
      <c r="P1016" s="122"/>
      <c r="Q1016" s="122"/>
      <c r="R1016" s="122"/>
      <c r="S1016" s="122"/>
      <c r="T1016" s="122"/>
      <c r="U1016" s="122"/>
      <c r="V1016" s="124" t="s">
        <v>94</v>
      </c>
      <c r="W1016" s="125">
        <f>IFERROR((1*MIN(MAX(X1010,0.5*IF(SUM('Run Rate History'!E104:AD104)&gt;0,(MEDIAN(IF(B1010:AA1010&gt;0,B1010:AA1010))+MEDIAN(IF('Run Rate History'!E104:AD104&gt;0,'Run Rate History'!E104:AD104)))/2,MEDIAN(IF(B1010:AA1010&gt;0,B1010:AA1010)))),2*IF(SUM('Run Rate History'!E104:AD104)&gt;0,(MEDIAN(IF(B1010:AA1010&gt;0,B1010:AA1010))+MEDIAN(IF('Run Rate History'!E104:AD104&gt;0,'Run Rate History'!E104:AD104)))/2,MEDIAN(IF(B1010:AA1010&gt;0,B1010:AA1010))))+2*MIN(MAX(Y1010,0.5*IF(SUM('Run Rate History'!E104:AD104)&gt;0,(MEDIAN(IF(B1010:AA1010&gt;0,B1010:AA1010))+MEDIAN(IF('Run Rate History'!E104:AD104&gt;0,'Run Rate History'!E104:AD104)))/2,MEDIAN(IF(B1010:AA1010&gt;0,B1010:AA1010)))),2*IF(SUM('Run Rate History'!E104:AD104)&gt;0,(MEDIAN(IF(B1010:AA1010&gt;0,B1010:AA1010))+MEDIAN(IF('Run Rate History'!E104:AD104&gt;0,'Run Rate History'!E104:AD104)))/2,MEDIAN(IF(B1010:AA1010&gt;0,B1010:AA1010))))+3*MIN(MAX(Z1010,0.5*IF(SUM('Run Rate History'!E104:AD104)&gt;0,(MEDIAN(IF(B1010:AA1010&gt;0,B1010:AA1010))+MEDIAN(IF('Run Rate History'!E104:AD104&gt;0,'Run Rate History'!E104:AD104)))/2,MEDIAN(IF(B1010:AA1010&gt;0,B1010:AA1010)))),2*IF(SUM('Run Rate History'!E104:AD104)&gt;0,(MEDIAN(IF(B1010:AA1010&gt;0,B1010:AA1010))+MEDIAN(IF('Run Rate History'!E104:AD104&gt;0,'Run Rate History'!E104:AD104)))/2,MEDIAN(IF(B1010:AA1010&gt;0,B1010:AA1010))))+4*MIN(MAX(AA1010,0.5*IF(SUM('Run Rate History'!E104:AD104)&gt;0,(MEDIAN(IF(B1010:AA1010&gt;0,B1010:AA1010))+MEDIAN(IF('Run Rate History'!E104:AD104&gt;0,'Run Rate History'!E104:AD104)))/2,MEDIAN(IF(B1010:AA1010&gt;0,B1010:AA1010)))),2*IF(SUM('Run Rate History'!E104:AD104)&gt;0,(MEDIAN(IF(B1010:AA1010&gt;0,B1010:AA1010))+MEDIAN(IF('Run Rate History'!E104:AD104&gt;0,'Run Rate History'!E104:AD104)))/2,MEDIAN(IF(B1010:AA1010&gt;0,B1010:AA1010)))))/10,0)</f>
        <v>27.5</v>
      </c>
      <c r="X1016" s="129" t="s">
        <v>1174</v>
      </c>
      <c r="Y1016" s="130">
        <f>IFERROR(VLOOKUP(A1008,'Stanje zaliha'!A:E,5,FALSE()),0)</f>
        <v>357</v>
      </c>
      <c r="Z1016" s="131"/>
      <c r="AA1016" s="113" t="s">
        <v>1175</v>
      </c>
      <c r="AB1016" s="118">
        <f t="shared" ref="AB1016:AN1016" si="200">SUM(AB1012:AB1015)</f>
        <v>0</v>
      </c>
      <c r="AC1016" s="118">
        <f t="shared" si="200"/>
        <v>0</v>
      </c>
      <c r="AD1016" s="118">
        <f t="shared" si="200"/>
        <v>0</v>
      </c>
      <c r="AE1016" s="118">
        <f t="shared" si="200"/>
        <v>0</v>
      </c>
      <c r="AF1016" s="118">
        <f t="shared" si="200"/>
        <v>0</v>
      </c>
      <c r="AG1016" s="118">
        <f t="shared" si="200"/>
        <v>0</v>
      </c>
      <c r="AH1016" s="118">
        <f t="shared" si="200"/>
        <v>0</v>
      </c>
      <c r="AI1016" s="118">
        <f t="shared" si="200"/>
        <v>0</v>
      </c>
      <c r="AJ1016" s="118">
        <f t="shared" si="200"/>
        <v>0</v>
      </c>
      <c r="AK1016" s="118">
        <f t="shared" si="200"/>
        <v>0</v>
      </c>
      <c r="AL1016" s="118">
        <f t="shared" si="200"/>
        <v>0</v>
      </c>
      <c r="AM1016" s="118">
        <f t="shared" si="200"/>
        <v>0</v>
      </c>
      <c r="AN1016" s="118">
        <f t="shared" si="200"/>
        <v>0</v>
      </c>
      <c r="AQ1016" t="str">
        <f>AQ1008</f>
        <v/>
      </c>
    </row>
    <row r="1017" spans="1:43" ht="14.25" customHeight="1" x14ac:dyDescent="0.25">
      <c r="A1017" s="1"/>
      <c r="B1017" s="122"/>
      <c r="C1017" s="122"/>
      <c r="D1017" s="122"/>
      <c r="E1017" s="122"/>
      <c r="F1017" s="122"/>
      <c r="G1017" s="122"/>
      <c r="H1017" s="122"/>
      <c r="I1017" s="122"/>
      <c r="J1017" s="122"/>
      <c r="K1017" s="122"/>
      <c r="L1017" s="122"/>
      <c r="M1017" s="122"/>
      <c r="N1017" s="122"/>
      <c r="O1017" s="122"/>
      <c r="P1017" s="122"/>
      <c r="Q1017" s="122"/>
      <c r="R1017" s="122"/>
      <c r="S1017" s="122"/>
      <c r="T1017" s="122"/>
      <c r="U1017" s="122"/>
      <c r="V1017" s="124" t="s">
        <v>95</v>
      </c>
      <c r="W1017" s="125">
        <f>IFERROR(0.6*W1016+0.4*W1015,0)</f>
        <v>29.3390243902439</v>
      </c>
      <c r="X1017" s="132" t="s">
        <v>1176</v>
      </c>
      <c r="Y1017" s="133">
        <f>IFERROR(SUMIF('Popis poslanih narudžbi'!A:A,A1008,'Popis poslanih narudžbi'!C:C),0)</f>
        <v>0</v>
      </c>
      <c r="Z1017" s="131"/>
      <c r="AA1017" s="134" t="s">
        <v>1177</v>
      </c>
      <c r="AB1017" s="118">
        <f t="shared" ref="AB1017:AN1017" si="201">AB1010+AB1016</f>
        <v>36</v>
      </c>
      <c r="AC1017" s="118">
        <f t="shared" si="201"/>
        <v>36</v>
      </c>
      <c r="AD1017" s="118">
        <f t="shared" si="201"/>
        <v>36</v>
      </c>
      <c r="AE1017" s="118">
        <f t="shared" si="201"/>
        <v>36</v>
      </c>
      <c r="AF1017" s="118">
        <f t="shared" si="201"/>
        <v>36</v>
      </c>
      <c r="AG1017" s="118">
        <f t="shared" si="201"/>
        <v>36</v>
      </c>
      <c r="AH1017" s="118">
        <f t="shared" si="201"/>
        <v>36</v>
      </c>
      <c r="AI1017" s="118">
        <f t="shared" si="201"/>
        <v>36</v>
      </c>
      <c r="AJ1017" s="118">
        <f t="shared" si="201"/>
        <v>36</v>
      </c>
      <c r="AK1017" s="118">
        <f t="shared" si="201"/>
        <v>36</v>
      </c>
      <c r="AL1017" s="118">
        <f t="shared" si="201"/>
        <v>36</v>
      </c>
      <c r="AM1017" s="118">
        <f t="shared" si="201"/>
        <v>36</v>
      </c>
      <c r="AN1017" s="118">
        <f t="shared" si="201"/>
        <v>36</v>
      </c>
      <c r="AQ1017" t="str">
        <f>AQ1008</f>
        <v/>
      </c>
    </row>
    <row r="1018" spans="1:43" ht="14.25" customHeight="1" x14ac:dyDescent="0.25">
      <c r="A1018" s="107" t="str">
        <f>'Run Rate'!A105</f>
        <v>POL12885</v>
      </c>
      <c r="B1018" s="135" t="str">
        <f>'Run Rate'!B105</f>
        <v>Polleo Creatine Direct 30x3,5g Lemon Lime</v>
      </c>
      <c r="C1018" s="135" t="str">
        <f>'Run Rate'!C105</f>
        <v>SPORTSKA PREHRANA</v>
      </c>
      <c r="D1018" s="135" t="str">
        <f>'Run Rate'!D105</f>
        <v>01 GOLD</v>
      </c>
      <c r="E1018" s="122"/>
      <c r="F1018" s="122"/>
      <c r="G1018" s="122"/>
      <c r="H1018" s="122"/>
      <c r="I1018" s="122"/>
      <c r="J1018" s="122"/>
      <c r="K1018" s="122"/>
      <c r="L1018" s="122"/>
      <c r="M1018" s="122"/>
      <c r="N1018" s="122"/>
      <c r="O1018" s="122"/>
      <c r="P1018" s="122"/>
      <c r="Q1018" s="122"/>
      <c r="R1018" s="122"/>
      <c r="S1018" s="122"/>
      <c r="T1018" s="122"/>
      <c r="U1018" s="122"/>
      <c r="V1018" s="122"/>
      <c r="W1018" s="122"/>
      <c r="X1018" s="122"/>
      <c r="Y1018" s="122"/>
      <c r="Z1018" s="122"/>
      <c r="AA1018" s="122"/>
      <c r="AB1018" s="122"/>
      <c r="AC1018" s="122"/>
      <c r="AD1018" s="122"/>
      <c r="AE1018" s="122"/>
      <c r="AF1018" s="122"/>
      <c r="AG1018" s="122"/>
      <c r="AH1018" s="122"/>
      <c r="AI1018" s="122"/>
      <c r="AJ1018" s="122"/>
      <c r="AK1018" s="122"/>
      <c r="AL1018" s="122"/>
      <c r="AM1018" s="122"/>
      <c r="AN1018" s="122"/>
      <c r="AQ1018" t="str">
        <f>IF(AND(OR($B$1="ALL",$B$1=C1018),OR($E$1="ALL",$E$1=D1018),OR($B$2="ALL",$B$2=A1018),OR($E$2="ALL",IFERROR(SEARCH($E$2,B1018),0)&gt;0)),"MATCH","")</f>
        <v/>
      </c>
    </row>
    <row r="1019" spans="1:43" ht="14.25" customHeight="1" x14ac:dyDescent="0.25">
      <c r="A1019" s="108" t="s">
        <v>1137</v>
      </c>
      <c r="B1019" s="136" t="s">
        <v>1138</v>
      </c>
      <c r="C1019" s="136" t="s">
        <v>1139</v>
      </c>
      <c r="D1019" s="136" t="s">
        <v>1140</v>
      </c>
      <c r="E1019" s="136" t="s">
        <v>1141</v>
      </c>
      <c r="F1019" s="136" t="s">
        <v>1142</v>
      </c>
      <c r="G1019" s="136" t="s">
        <v>1143</v>
      </c>
      <c r="H1019" s="136" t="s">
        <v>1144</v>
      </c>
      <c r="I1019" s="136" t="s">
        <v>1145</v>
      </c>
      <c r="J1019" s="136" t="s">
        <v>1146</v>
      </c>
      <c r="K1019" s="136" t="s">
        <v>1147</v>
      </c>
      <c r="L1019" s="136" t="s">
        <v>1148</v>
      </c>
      <c r="M1019" s="136" t="s">
        <v>1149</v>
      </c>
      <c r="N1019" s="136" t="s">
        <v>1150</v>
      </c>
      <c r="O1019" s="136" t="s">
        <v>1151</v>
      </c>
      <c r="P1019" s="136" t="s">
        <v>1152</v>
      </c>
      <c r="Q1019" s="136" t="s">
        <v>1153</v>
      </c>
      <c r="R1019" s="136" t="s">
        <v>1154</v>
      </c>
      <c r="S1019" s="136" t="s">
        <v>1155</v>
      </c>
      <c r="T1019" s="136" t="s">
        <v>1156</v>
      </c>
      <c r="U1019" s="136" t="s">
        <v>1157</v>
      </c>
      <c r="V1019" s="136" t="s">
        <v>1158</v>
      </c>
      <c r="W1019" s="136" t="s">
        <v>1159</v>
      </c>
      <c r="X1019" s="136" t="s">
        <v>1160</v>
      </c>
      <c r="Y1019" s="136" t="s">
        <v>1161</v>
      </c>
      <c r="Z1019" s="136" t="s">
        <v>1162</v>
      </c>
      <c r="AA1019" s="136" t="s">
        <v>1163</v>
      </c>
      <c r="AB1019" s="137" t="s">
        <v>156</v>
      </c>
      <c r="AC1019" s="137" t="s">
        <v>157</v>
      </c>
      <c r="AD1019" s="137" t="s">
        <v>158</v>
      </c>
      <c r="AE1019" s="137" t="s">
        <v>139</v>
      </c>
      <c r="AF1019" s="138" t="s">
        <v>140</v>
      </c>
      <c r="AG1019" s="138" t="s">
        <v>141</v>
      </c>
      <c r="AH1019" s="138" t="s">
        <v>142</v>
      </c>
      <c r="AI1019" s="138" t="s">
        <v>143</v>
      </c>
      <c r="AJ1019" s="139" t="s">
        <v>144</v>
      </c>
      <c r="AK1019" s="139" t="s">
        <v>145</v>
      </c>
      <c r="AL1019" s="139" t="s">
        <v>146</v>
      </c>
      <c r="AM1019" s="140" t="s">
        <v>147</v>
      </c>
      <c r="AN1019" s="140" t="s">
        <v>148</v>
      </c>
      <c r="AQ1019" t="str">
        <f>AQ1018</f>
        <v/>
      </c>
    </row>
    <row r="1020" spans="1:43" ht="14.25" customHeight="1" x14ac:dyDescent="0.25">
      <c r="A1020" s="99" t="s">
        <v>1164</v>
      </c>
      <c r="B1020" s="112">
        <f>'Run Rate'!E105</f>
        <v>0</v>
      </c>
      <c r="C1020" s="112">
        <f>'Run Rate'!F105</f>
        <v>0</v>
      </c>
      <c r="D1020" s="112">
        <f>'Run Rate'!G105</f>
        <v>0</v>
      </c>
      <c r="E1020" s="112">
        <f>'Run Rate'!H105</f>
        <v>0</v>
      </c>
      <c r="F1020" s="112">
        <f>'Run Rate'!I105</f>
        <v>0</v>
      </c>
      <c r="G1020" s="112">
        <f>'Run Rate'!J105</f>
        <v>0</v>
      </c>
      <c r="H1020" s="112">
        <f>'Run Rate'!K105</f>
        <v>0</v>
      </c>
      <c r="I1020" s="112">
        <f>'Run Rate'!L105</f>
        <v>0</v>
      </c>
      <c r="J1020" s="112">
        <f>'Run Rate'!M105</f>
        <v>0</v>
      </c>
      <c r="K1020" s="112">
        <f>'Run Rate'!N105</f>
        <v>0</v>
      </c>
      <c r="L1020" s="112">
        <f>'Run Rate'!O105</f>
        <v>0</v>
      </c>
      <c r="M1020" s="112">
        <f>'Run Rate'!P105</f>
        <v>0</v>
      </c>
      <c r="N1020" s="112">
        <f>'Run Rate'!Q105</f>
        <v>0</v>
      </c>
      <c r="O1020" s="112">
        <f>'Run Rate'!R105</f>
        <v>0</v>
      </c>
      <c r="P1020" s="112">
        <f>'Run Rate'!S105</f>
        <v>0</v>
      </c>
      <c r="Q1020" s="112">
        <f>'Run Rate'!T105</f>
        <v>0</v>
      </c>
      <c r="R1020" s="112">
        <f>'Run Rate'!U105</f>
        <v>0</v>
      </c>
      <c r="S1020" s="112">
        <f>'Run Rate'!V105</f>
        <v>0</v>
      </c>
      <c r="T1020" s="112">
        <f>'Run Rate'!W105</f>
        <v>0</v>
      </c>
      <c r="U1020" s="112">
        <f>'Run Rate'!X105</f>
        <v>123</v>
      </c>
      <c r="V1020" s="112">
        <f>'Run Rate'!Y105</f>
        <v>143</v>
      </c>
      <c r="W1020" s="112">
        <f>'Run Rate'!Z105</f>
        <v>151</v>
      </c>
      <c r="X1020" s="112">
        <f>'Run Rate'!AA105</f>
        <v>407</v>
      </c>
      <c r="Y1020" s="112">
        <f>'Run Rate'!AB105</f>
        <v>1613</v>
      </c>
      <c r="Z1020" s="112">
        <f>'Run Rate'!AC105</f>
        <v>216</v>
      </c>
      <c r="AA1020" s="112">
        <f>'Run Rate'!AD105</f>
        <v>385</v>
      </c>
      <c r="AB1020" s="113">
        <v>621</v>
      </c>
      <c r="AC1020" s="112">
        <v>680</v>
      </c>
      <c r="AD1020" s="112">
        <v>731</v>
      </c>
      <c r="AE1020" s="112">
        <v>697</v>
      </c>
      <c r="AF1020" s="112">
        <v>729</v>
      </c>
      <c r="AG1020" s="112">
        <v>757</v>
      </c>
      <c r="AH1020" s="112">
        <v>868</v>
      </c>
      <c r="AI1020" s="112">
        <v>890</v>
      </c>
      <c r="AJ1020" s="112">
        <v>819</v>
      </c>
      <c r="AK1020" s="112">
        <v>833</v>
      </c>
      <c r="AL1020" s="112">
        <v>846</v>
      </c>
      <c r="AM1020" s="112">
        <v>856</v>
      </c>
      <c r="AN1020" s="112">
        <v>865</v>
      </c>
      <c r="AQ1020" t="str">
        <f>AQ1018</f>
        <v/>
      </c>
    </row>
    <row r="1021" spans="1:43" ht="14.25" customHeight="1" x14ac:dyDescent="0.25">
      <c r="A1021" s="99" t="s">
        <v>1165</v>
      </c>
      <c r="B1021" s="114"/>
      <c r="C1021" s="114"/>
      <c r="D1021" s="114"/>
      <c r="E1021" s="114"/>
      <c r="F1021" s="114"/>
      <c r="G1021" s="114"/>
      <c r="H1021" s="114"/>
      <c r="I1021" s="114"/>
      <c r="J1021" s="114"/>
      <c r="K1021" s="114"/>
      <c r="L1021" s="114"/>
      <c r="M1021" s="114"/>
      <c r="N1021" s="114"/>
      <c r="O1021" s="114"/>
      <c r="P1021" s="114"/>
      <c r="Q1021" s="114"/>
      <c r="R1021" s="114"/>
      <c r="S1021" s="114"/>
      <c r="T1021" s="114"/>
      <c r="U1021" s="114"/>
      <c r="V1021" s="114"/>
      <c r="W1021" s="115"/>
      <c r="X1021" s="115"/>
      <c r="Y1021" s="115"/>
      <c r="Z1021" s="115"/>
      <c r="AA1021" s="112" t="s">
        <v>1166</v>
      </c>
      <c r="AB1021" s="113"/>
      <c r="AC1021" s="112"/>
      <c r="AD1021" s="112"/>
      <c r="AE1021" s="112"/>
      <c r="AF1021" s="112"/>
      <c r="AG1021" s="112"/>
      <c r="AH1021" s="112"/>
      <c r="AI1021" s="112"/>
      <c r="AJ1021" s="112"/>
      <c r="AK1021" s="112"/>
      <c r="AL1021" s="112"/>
      <c r="AM1021" s="112"/>
      <c r="AN1021" s="112"/>
      <c r="AQ1021" t="str">
        <f>AQ1018</f>
        <v/>
      </c>
    </row>
    <row r="1022" spans="1:43" ht="14.25" customHeight="1" x14ac:dyDescent="0.25">
      <c r="A1022" s="99" t="s">
        <v>1167</v>
      </c>
      <c r="B1022" s="114"/>
      <c r="C1022" s="114"/>
      <c r="D1022" s="114"/>
      <c r="E1022" s="114"/>
      <c r="F1022" s="114"/>
      <c r="G1022" s="114"/>
      <c r="H1022" s="114"/>
      <c r="I1022" s="114"/>
      <c r="J1022" s="114"/>
      <c r="K1022" s="114"/>
      <c r="L1022" s="114"/>
      <c r="M1022" s="114"/>
      <c r="N1022" s="114"/>
      <c r="O1022" s="114"/>
      <c r="P1022" s="114"/>
      <c r="Q1022" s="114"/>
      <c r="R1022" s="114"/>
      <c r="S1022" s="114"/>
      <c r="T1022" s="114"/>
      <c r="U1022" s="114"/>
      <c r="V1022" s="114"/>
      <c r="W1022" s="115"/>
      <c r="X1022" s="116"/>
      <c r="Y1022" s="117"/>
      <c r="Z1022" s="115"/>
      <c r="AA1022" s="112" t="s">
        <v>1168</v>
      </c>
      <c r="AB1022" s="113">
        <f>'Demand Input VP'!B514</f>
        <v>0</v>
      </c>
      <c r="AC1022" s="112">
        <f>'Demand Input VP'!C514</f>
        <v>0</v>
      </c>
      <c r="AD1022" s="112">
        <f>'Demand Input VP'!D514</f>
        <v>0</v>
      </c>
      <c r="AE1022" s="112">
        <f>'Demand Input VP'!E514</f>
        <v>320</v>
      </c>
      <c r="AF1022" s="112">
        <f>'Demand Input VP'!F514</f>
        <v>1410</v>
      </c>
      <c r="AG1022" s="112">
        <f>'Demand Input VP'!G514</f>
        <v>480</v>
      </c>
      <c r="AH1022" s="112">
        <f>'Demand Input VP'!H514</f>
        <v>0</v>
      </c>
      <c r="AI1022" s="112">
        <f>'Demand Input VP'!I514</f>
        <v>0</v>
      </c>
      <c r="AJ1022" s="112">
        <f>'Demand Input VP'!J514</f>
        <v>0</v>
      </c>
      <c r="AK1022" s="112">
        <f>'Demand Input VP'!K514</f>
        <v>0</v>
      </c>
      <c r="AL1022" s="112">
        <f>'Demand Input VP'!L514</f>
        <v>0</v>
      </c>
      <c r="AM1022" s="112">
        <f>'Demand Input VP'!M514</f>
        <v>0</v>
      </c>
      <c r="AN1022" s="112">
        <f>'Demand Input VP'!N514</f>
        <v>0</v>
      </c>
      <c r="AQ1022" t="str">
        <f>AQ1018</f>
        <v/>
      </c>
    </row>
    <row r="1023" spans="1:43" ht="14.25" customHeight="1" x14ac:dyDescent="0.25">
      <c r="A1023" s="99" t="s">
        <v>1169</v>
      </c>
      <c r="B1023" s="118"/>
      <c r="C1023" s="118"/>
      <c r="D1023" s="118"/>
      <c r="E1023" s="118"/>
      <c r="F1023" s="118"/>
      <c r="G1023" s="118"/>
      <c r="H1023" s="118"/>
      <c r="I1023" s="118"/>
      <c r="J1023" s="118"/>
      <c r="K1023" s="118"/>
      <c r="L1023" s="118"/>
      <c r="M1023" s="118"/>
      <c r="N1023" s="118"/>
      <c r="O1023" s="118"/>
      <c r="P1023" s="118"/>
      <c r="Q1023" s="118"/>
      <c r="R1023" s="118"/>
      <c r="S1023" s="118"/>
      <c r="T1023" s="118"/>
      <c r="U1023" s="118"/>
      <c r="V1023" s="118"/>
      <c r="W1023" s="115"/>
      <c r="X1023" s="116"/>
      <c r="Y1023" s="117"/>
      <c r="Z1023" s="119"/>
      <c r="AA1023" s="120" t="s">
        <v>1170</v>
      </c>
      <c r="AB1023" s="121">
        <f>'Demand Input VP'!B513</f>
        <v>0</v>
      </c>
      <c r="AC1023" s="120">
        <f>'Demand Input VP'!C513</f>
        <v>0</v>
      </c>
      <c r="AD1023" s="120">
        <f>'Demand Input VP'!D513</f>
        <v>0</v>
      </c>
      <c r="AE1023" s="120">
        <f>'Demand Input VP'!E513</f>
        <v>0</v>
      </c>
      <c r="AF1023" s="120">
        <f>'Demand Input VP'!F513</f>
        <v>0</v>
      </c>
      <c r="AG1023" s="120">
        <f>'Demand Input VP'!G513</f>
        <v>0</v>
      </c>
      <c r="AH1023" s="120">
        <f>'Demand Input VP'!H513</f>
        <v>0</v>
      </c>
      <c r="AI1023" s="120">
        <f>'Demand Input VP'!I513</f>
        <v>0</v>
      </c>
      <c r="AJ1023" s="120">
        <f>'Demand Input VP'!J513</f>
        <v>210</v>
      </c>
      <c r="AK1023" s="120">
        <f>'Demand Input VP'!K513</f>
        <v>210</v>
      </c>
      <c r="AL1023" s="120">
        <f>'Demand Input VP'!L513</f>
        <v>210</v>
      </c>
      <c r="AM1023" s="120">
        <f>'Demand Input VP'!M513</f>
        <v>210</v>
      </c>
      <c r="AN1023" s="120">
        <f>'Demand Input VP'!N513</f>
        <v>210</v>
      </c>
      <c r="AQ1023" t="str">
        <f>AQ1018</f>
        <v/>
      </c>
    </row>
    <row r="1024" spans="1:43" ht="14.25" customHeight="1" x14ac:dyDescent="0.25">
      <c r="A1024" s="1"/>
      <c r="B1024" s="122"/>
      <c r="C1024" s="122"/>
      <c r="D1024" s="122"/>
      <c r="E1024" s="122"/>
      <c r="F1024" s="122"/>
      <c r="G1024" s="122"/>
      <c r="H1024" s="122"/>
      <c r="I1024" s="122"/>
      <c r="J1024" s="122"/>
      <c r="K1024" s="122"/>
      <c r="L1024" s="122"/>
      <c r="M1024" s="122"/>
      <c r="N1024" s="122"/>
      <c r="O1024" s="122"/>
      <c r="P1024" s="122"/>
      <c r="Q1024" s="122"/>
      <c r="R1024" s="122"/>
      <c r="S1024" s="122"/>
      <c r="T1024" s="122"/>
      <c r="U1024" s="122"/>
      <c r="V1024" s="122"/>
      <c r="W1024" s="123"/>
      <c r="X1024" s="116"/>
      <c r="Y1024" s="117"/>
      <c r="Z1024" s="123"/>
      <c r="AA1024" s="112" t="s">
        <v>1171</v>
      </c>
      <c r="AB1024" s="113">
        <f>'Demand Input MP'!B514</f>
        <v>0</v>
      </c>
      <c r="AC1024" s="112">
        <f>'Demand Input MP'!C514</f>
        <v>0</v>
      </c>
      <c r="AD1024" s="112">
        <f>'Demand Input MP'!D514</f>
        <v>0</v>
      </c>
      <c r="AE1024" s="112">
        <f>'Demand Input MP'!E514</f>
        <v>0</v>
      </c>
      <c r="AF1024" s="112">
        <f>'Demand Input MP'!F514</f>
        <v>0</v>
      </c>
      <c r="AG1024" s="112">
        <f>'Demand Input MP'!G514</f>
        <v>0</v>
      </c>
      <c r="AH1024" s="112">
        <f>'Demand Input MP'!H514</f>
        <v>0</v>
      </c>
      <c r="AI1024" s="112">
        <f>'Demand Input MP'!I514</f>
        <v>0</v>
      </c>
      <c r="AJ1024" s="112">
        <f>'Demand Input MP'!J514</f>
        <v>0</v>
      </c>
      <c r="AK1024" s="112">
        <f>'Demand Input MP'!K514</f>
        <v>0</v>
      </c>
      <c r="AL1024" s="112">
        <f>'Demand Input MP'!L514</f>
        <v>0</v>
      </c>
      <c r="AM1024" s="112">
        <f>'Demand Input MP'!M514</f>
        <v>0</v>
      </c>
      <c r="AN1024" s="112">
        <f>'Demand Input MP'!N514</f>
        <v>0</v>
      </c>
      <c r="AQ1024" t="str">
        <f>AQ1018</f>
        <v/>
      </c>
    </row>
    <row r="1025" spans="1:43" ht="14.25" customHeight="1" x14ac:dyDescent="0.25">
      <c r="A1025" s="1"/>
      <c r="B1025" s="122"/>
      <c r="C1025" s="122"/>
      <c r="D1025" s="122"/>
      <c r="E1025" s="122"/>
      <c r="F1025" s="122"/>
      <c r="G1025" s="122"/>
      <c r="H1025" s="122"/>
      <c r="I1025" s="122"/>
      <c r="J1025" s="122"/>
      <c r="K1025" s="122"/>
      <c r="L1025" s="122"/>
      <c r="M1025" s="122"/>
      <c r="N1025" s="122"/>
      <c r="O1025" s="122"/>
      <c r="P1025" s="122"/>
      <c r="Q1025" s="122"/>
      <c r="R1025" s="122"/>
      <c r="S1025" s="122"/>
      <c r="T1025" s="122"/>
      <c r="U1025" s="122"/>
      <c r="V1025" s="124" t="s">
        <v>91</v>
      </c>
      <c r="W1025" s="125">
        <f>IFERROR(IF(SUM('Run Rate History'!E105:AD105)&gt;0,(SUMPRODUCT((B1020:AA1020&gt;=PERCENTILE(B1020:AA1020,0.1))*(B1020:AA1020&lt;=PERCENTILE(B1020:AA1020,0.9))*B1020:AA1020)+SUMPRODUCT(('Run Rate History'!E105:AD105&gt;=PERCENTILE(B1020:AA1020,0.1))*('Run Rate History'!E105:AD105&lt;=PERCENTILE(B1020:AA1020,0.9))*'Run Rate History'!E105:AD105))/(SUMPRODUCT((B1020:AA1020&gt;=PERCENTILE(B1020:AA1020,0.1))*(B1020:AA1020&lt;=PERCENTILE(B1020:AA1020,0.9))*1)+SUMPRODUCT(('Run Rate History'!E105:AD105&gt;=PERCENTILE(B1020:AA1020,0.1))*('Run Rate History'!E105:AD105&lt;=PERCENTILE(B1020:AA1020,0.9))*1)),TRIMMEAN(B1020:AA1020,0.15)),0)</f>
        <v>59.375</v>
      </c>
      <c r="X1025" s="126" t="s">
        <v>1172</v>
      </c>
      <c r="Y1025" s="127">
        <f>SUM(B1020:AA1020)/26</f>
        <v>116.84615384615384</v>
      </c>
      <c r="Z1025" s="128"/>
      <c r="AA1025" s="112" t="s">
        <v>1173</v>
      </c>
      <c r="AB1025" s="113">
        <f>'Demand Input MP'!B513</f>
        <v>0</v>
      </c>
      <c r="AC1025" s="112">
        <f>'Demand Input MP'!C513</f>
        <v>0</v>
      </c>
      <c r="AD1025" s="112">
        <f>'Demand Input MP'!D513</f>
        <v>0</v>
      </c>
      <c r="AE1025" s="112">
        <f>'Demand Input MP'!E513</f>
        <v>0</v>
      </c>
      <c r="AF1025" s="112">
        <f>'Demand Input MP'!F513</f>
        <v>0</v>
      </c>
      <c r="AG1025" s="112">
        <f>'Demand Input MP'!G513</f>
        <v>0</v>
      </c>
      <c r="AH1025" s="112">
        <f>'Demand Input MP'!H513</f>
        <v>0</v>
      </c>
      <c r="AI1025" s="112">
        <f>'Demand Input MP'!I513</f>
        <v>0</v>
      </c>
      <c r="AJ1025" s="112">
        <f>'Demand Input MP'!J513</f>
        <v>0</v>
      </c>
      <c r="AK1025" s="112">
        <f>'Demand Input MP'!K513</f>
        <v>0</v>
      </c>
      <c r="AL1025" s="112">
        <f>'Demand Input MP'!L513</f>
        <v>0</v>
      </c>
      <c r="AM1025" s="112">
        <f>'Demand Input MP'!M513</f>
        <v>0</v>
      </c>
      <c r="AN1025" s="112">
        <f>'Demand Input MP'!N513</f>
        <v>0</v>
      </c>
      <c r="AQ1025" t="str">
        <f>AQ1018</f>
        <v/>
      </c>
    </row>
    <row r="1026" spans="1:43" ht="14.25" customHeight="1" x14ac:dyDescent="0.25">
      <c r="A1026" s="1"/>
      <c r="B1026" s="122"/>
      <c r="C1026" s="122"/>
      <c r="D1026" s="122"/>
      <c r="E1026" s="122"/>
      <c r="F1026" s="122"/>
      <c r="G1026" s="122"/>
      <c r="H1026" s="122"/>
      <c r="I1026" s="122"/>
      <c r="J1026" s="122"/>
      <c r="K1026" s="122"/>
      <c r="L1026" s="122"/>
      <c r="M1026" s="122"/>
      <c r="N1026" s="122"/>
      <c r="O1026" s="122"/>
      <c r="P1026" s="122"/>
      <c r="Q1026" s="122"/>
      <c r="R1026" s="122"/>
      <c r="S1026" s="122"/>
      <c r="T1026" s="122"/>
      <c r="U1026" s="122"/>
      <c r="V1026" s="124" t="s">
        <v>94</v>
      </c>
      <c r="W1026" s="125">
        <f>IFERROR((1*MIN(MAX(X1020,0.5*IF(SUM('Run Rate History'!E105:AD105)&gt;0,(MEDIAN(IF(B1020:AA1020&gt;0,B1020:AA1020))+MEDIAN(IF('Run Rate History'!E105:AD105&gt;0,'Run Rate History'!E105:AD105)))/2,MEDIAN(IF(B1020:AA1020&gt;0,B1020:AA1020)))),2*IF(SUM('Run Rate History'!E105:AD105)&gt;0,(MEDIAN(IF(B1020:AA1020&gt;0,B1020:AA1020))+MEDIAN(IF('Run Rate History'!E105:AD105&gt;0,'Run Rate History'!E105:AD105)))/2,MEDIAN(IF(B1020:AA1020&gt;0,B1020:AA1020))))+2*MIN(MAX(Y1020,0.5*IF(SUM('Run Rate History'!E105:AD105)&gt;0,(MEDIAN(IF(B1020:AA1020&gt;0,B1020:AA1020))+MEDIAN(IF('Run Rate History'!E105:AD105&gt;0,'Run Rate History'!E105:AD105)))/2,MEDIAN(IF(B1020:AA1020&gt;0,B1020:AA1020)))),2*IF(SUM('Run Rate History'!E105:AD105)&gt;0,(MEDIAN(IF(B1020:AA1020&gt;0,B1020:AA1020))+MEDIAN(IF('Run Rate History'!E105:AD105&gt;0,'Run Rate History'!E105:AD105)))/2,MEDIAN(IF(B1020:AA1020&gt;0,B1020:AA1020))))+3*MIN(MAX(Z1020,0.5*IF(SUM('Run Rate History'!E105:AD105)&gt;0,(MEDIAN(IF(B1020:AA1020&gt;0,B1020:AA1020))+MEDIAN(IF('Run Rate History'!E105:AD105&gt;0,'Run Rate History'!E105:AD105)))/2,MEDIAN(IF(B1020:AA1020&gt;0,B1020:AA1020)))),2*IF(SUM('Run Rate History'!E105:AD105)&gt;0,(MEDIAN(IF(B1020:AA1020&gt;0,B1020:AA1020))+MEDIAN(IF('Run Rate History'!E105:AD105&gt;0,'Run Rate History'!E105:AD105)))/2,MEDIAN(IF(B1020:AA1020&gt;0,B1020:AA1020))))+4*MIN(MAX(AA1020,0.5*IF(SUM('Run Rate History'!E105:AD105)&gt;0,(MEDIAN(IF(B1020:AA1020&gt;0,B1020:AA1020))+MEDIAN(IF('Run Rate History'!E105:AD105&gt;0,'Run Rate History'!E105:AD105)))/2,MEDIAN(IF(B1020:AA1020&gt;0,B1020:AA1020)))),2*IF(SUM('Run Rate History'!E105:AD105)&gt;0,(MEDIAN(IF(B1020:AA1020&gt;0,B1020:AA1020))+MEDIAN(IF('Run Rate History'!E105:AD105&gt;0,'Run Rate History'!E105:AD105)))/2,MEDIAN(IF(B1020:AA1020&gt;0,B1020:AA1020)))))/10,0)</f>
        <v>0</v>
      </c>
      <c r="X1026" s="129" t="s">
        <v>1174</v>
      </c>
      <c r="Y1026" s="130">
        <f>IFERROR(VLOOKUP(A1018,'Stanje zaliha'!A:E,5,FALSE()),0)</f>
        <v>4867</v>
      </c>
      <c r="Z1026" s="131"/>
      <c r="AA1026" s="113" t="s">
        <v>1175</v>
      </c>
      <c r="AB1026" s="118">
        <f t="shared" ref="AB1026:AN1026" si="202">SUM(AB1022:AB1025)</f>
        <v>0</v>
      </c>
      <c r="AC1026" s="118">
        <f t="shared" si="202"/>
        <v>0</v>
      </c>
      <c r="AD1026" s="118">
        <f t="shared" si="202"/>
        <v>0</v>
      </c>
      <c r="AE1026" s="118">
        <f t="shared" si="202"/>
        <v>320</v>
      </c>
      <c r="AF1026" s="118">
        <f t="shared" si="202"/>
        <v>1410</v>
      </c>
      <c r="AG1026" s="118">
        <f t="shared" si="202"/>
        <v>480</v>
      </c>
      <c r="AH1026" s="118">
        <f t="shared" si="202"/>
        <v>0</v>
      </c>
      <c r="AI1026" s="118">
        <f t="shared" si="202"/>
        <v>0</v>
      </c>
      <c r="AJ1026" s="118">
        <f t="shared" si="202"/>
        <v>210</v>
      </c>
      <c r="AK1026" s="118">
        <f t="shared" si="202"/>
        <v>210</v>
      </c>
      <c r="AL1026" s="118">
        <f t="shared" si="202"/>
        <v>210</v>
      </c>
      <c r="AM1026" s="118">
        <f t="shared" si="202"/>
        <v>210</v>
      </c>
      <c r="AN1026" s="118">
        <f t="shared" si="202"/>
        <v>210</v>
      </c>
      <c r="AQ1026" t="str">
        <f>AQ1018</f>
        <v/>
      </c>
    </row>
    <row r="1027" spans="1:43" ht="14.25" customHeight="1" x14ac:dyDescent="0.25">
      <c r="A1027" s="1"/>
      <c r="B1027" s="122"/>
      <c r="C1027" s="122"/>
      <c r="D1027" s="122"/>
      <c r="E1027" s="122"/>
      <c r="F1027" s="122"/>
      <c r="G1027" s="122"/>
      <c r="H1027" s="122"/>
      <c r="I1027" s="122"/>
      <c r="J1027" s="122"/>
      <c r="K1027" s="122"/>
      <c r="L1027" s="122"/>
      <c r="M1027" s="122"/>
      <c r="N1027" s="122"/>
      <c r="O1027" s="122"/>
      <c r="P1027" s="122"/>
      <c r="Q1027" s="122"/>
      <c r="R1027" s="122"/>
      <c r="S1027" s="122"/>
      <c r="T1027" s="122"/>
      <c r="U1027" s="122"/>
      <c r="V1027" s="124" t="s">
        <v>95</v>
      </c>
      <c r="W1027" s="125">
        <f>IFERROR(0.6*W1026+0.4*W1025,0)</f>
        <v>23.75</v>
      </c>
      <c r="X1027" s="132" t="s">
        <v>1176</v>
      </c>
      <c r="Y1027" s="133">
        <f>IFERROR(SUMIF('Popis poslanih narudžbi'!A:A,A1018,'Popis poslanih narudžbi'!C:C),0)</f>
        <v>0</v>
      </c>
      <c r="Z1027" s="131"/>
      <c r="AA1027" s="134" t="s">
        <v>1177</v>
      </c>
      <c r="AB1027" s="118">
        <f t="shared" ref="AB1027:AN1027" si="203">AB1020+AB1026</f>
        <v>621</v>
      </c>
      <c r="AC1027" s="118">
        <f t="shared" si="203"/>
        <v>680</v>
      </c>
      <c r="AD1027" s="118">
        <f t="shared" si="203"/>
        <v>731</v>
      </c>
      <c r="AE1027" s="118">
        <f t="shared" si="203"/>
        <v>1017</v>
      </c>
      <c r="AF1027" s="118">
        <f t="shared" si="203"/>
        <v>2139</v>
      </c>
      <c r="AG1027" s="118">
        <f t="shared" si="203"/>
        <v>1237</v>
      </c>
      <c r="AH1027" s="118">
        <f t="shared" si="203"/>
        <v>868</v>
      </c>
      <c r="AI1027" s="118">
        <f t="shared" si="203"/>
        <v>890</v>
      </c>
      <c r="AJ1027" s="118">
        <f t="shared" si="203"/>
        <v>1029</v>
      </c>
      <c r="AK1027" s="118">
        <f t="shared" si="203"/>
        <v>1043</v>
      </c>
      <c r="AL1027" s="118">
        <f t="shared" si="203"/>
        <v>1056</v>
      </c>
      <c r="AM1027" s="118">
        <f t="shared" si="203"/>
        <v>1066</v>
      </c>
      <c r="AN1027" s="118">
        <f t="shared" si="203"/>
        <v>1075</v>
      </c>
      <c r="AQ1027" t="str">
        <f>AQ1018</f>
        <v/>
      </c>
    </row>
    <row r="1028" spans="1:43" ht="14.25" customHeight="1" x14ac:dyDescent="0.25">
      <c r="A1028" s="107" t="str">
        <f>'Run Rate'!A106</f>
        <v>POL12884</v>
      </c>
      <c r="B1028" s="135" t="str">
        <f>'Run Rate'!B106</f>
        <v>Polleo Creatine Direct 30x3,5g Unflavoured</v>
      </c>
      <c r="C1028" s="135" t="str">
        <f>'Run Rate'!C106</f>
        <v>SPORTSKA PREHRANA</v>
      </c>
      <c r="D1028" s="135" t="str">
        <f>'Run Rate'!D106</f>
        <v>01 GOLD</v>
      </c>
      <c r="E1028" s="122"/>
      <c r="F1028" s="122"/>
      <c r="G1028" s="122"/>
      <c r="H1028" s="122"/>
      <c r="I1028" s="122"/>
      <c r="J1028" s="122"/>
      <c r="K1028" s="122"/>
      <c r="L1028" s="122"/>
      <c r="M1028" s="122"/>
      <c r="N1028" s="122"/>
      <c r="O1028" s="122"/>
      <c r="P1028" s="122"/>
      <c r="Q1028" s="122"/>
      <c r="R1028" s="122"/>
      <c r="S1028" s="122"/>
      <c r="T1028" s="122"/>
      <c r="U1028" s="122"/>
      <c r="V1028" s="122"/>
      <c r="W1028" s="122"/>
      <c r="X1028" s="122"/>
      <c r="Y1028" s="122"/>
      <c r="Z1028" s="122"/>
      <c r="AA1028" s="122"/>
      <c r="AB1028" s="122"/>
      <c r="AC1028" s="122"/>
      <c r="AD1028" s="122"/>
      <c r="AE1028" s="122"/>
      <c r="AF1028" s="122"/>
      <c r="AG1028" s="122"/>
      <c r="AH1028" s="122"/>
      <c r="AI1028" s="122"/>
      <c r="AJ1028" s="122"/>
      <c r="AK1028" s="122"/>
      <c r="AL1028" s="122"/>
      <c r="AM1028" s="122"/>
      <c r="AN1028" s="122"/>
      <c r="AQ1028" t="str">
        <f>IF(AND(OR($B$1="ALL",$B$1=C1028),OR($E$1="ALL",$E$1=D1028),OR($B$2="ALL",$B$2=A1028),OR($E$2="ALL",IFERROR(SEARCH($E$2,B1028),0)&gt;0)),"MATCH","")</f>
        <v/>
      </c>
    </row>
    <row r="1029" spans="1:43" ht="14.25" customHeight="1" x14ac:dyDescent="0.25">
      <c r="A1029" s="108" t="s">
        <v>1137</v>
      </c>
      <c r="B1029" s="136" t="s">
        <v>1138</v>
      </c>
      <c r="C1029" s="136" t="s">
        <v>1139</v>
      </c>
      <c r="D1029" s="136" t="s">
        <v>1140</v>
      </c>
      <c r="E1029" s="136" t="s">
        <v>1141</v>
      </c>
      <c r="F1029" s="136" t="s">
        <v>1142</v>
      </c>
      <c r="G1029" s="136" t="s">
        <v>1143</v>
      </c>
      <c r="H1029" s="136" t="s">
        <v>1144</v>
      </c>
      <c r="I1029" s="136" t="s">
        <v>1145</v>
      </c>
      <c r="J1029" s="136" t="s">
        <v>1146</v>
      </c>
      <c r="K1029" s="136" t="s">
        <v>1147</v>
      </c>
      <c r="L1029" s="136" t="s">
        <v>1148</v>
      </c>
      <c r="M1029" s="136" t="s">
        <v>1149</v>
      </c>
      <c r="N1029" s="136" t="s">
        <v>1150</v>
      </c>
      <c r="O1029" s="136" t="s">
        <v>1151</v>
      </c>
      <c r="P1029" s="136" t="s">
        <v>1152</v>
      </c>
      <c r="Q1029" s="136" t="s">
        <v>1153</v>
      </c>
      <c r="R1029" s="136" t="s">
        <v>1154</v>
      </c>
      <c r="S1029" s="136" t="s">
        <v>1155</v>
      </c>
      <c r="T1029" s="136" t="s">
        <v>1156</v>
      </c>
      <c r="U1029" s="136" t="s">
        <v>1157</v>
      </c>
      <c r="V1029" s="136" t="s">
        <v>1158</v>
      </c>
      <c r="W1029" s="136" t="s">
        <v>1159</v>
      </c>
      <c r="X1029" s="136" t="s">
        <v>1160</v>
      </c>
      <c r="Y1029" s="136" t="s">
        <v>1161</v>
      </c>
      <c r="Z1029" s="136" t="s">
        <v>1162</v>
      </c>
      <c r="AA1029" s="136" t="s">
        <v>1163</v>
      </c>
      <c r="AB1029" s="137" t="s">
        <v>156</v>
      </c>
      <c r="AC1029" s="137" t="s">
        <v>157</v>
      </c>
      <c r="AD1029" s="137" t="s">
        <v>158</v>
      </c>
      <c r="AE1029" s="137" t="s">
        <v>139</v>
      </c>
      <c r="AF1029" s="138" t="s">
        <v>140</v>
      </c>
      <c r="AG1029" s="138" t="s">
        <v>141</v>
      </c>
      <c r="AH1029" s="138" t="s">
        <v>142</v>
      </c>
      <c r="AI1029" s="138" t="s">
        <v>143</v>
      </c>
      <c r="AJ1029" s="139" t="s">
        <v>144</v>
      </c>
      <c r="AK1029" s="139" t="s">
        <v>145</v>
      </c>
      <c r="AL1029" s="139" t="s">
        <v>146</v>
      </c>
      <c r="AM1029" s="140" t="s">
        <v>147</v>
      </c>
      <c r="AN1029" s="140" t="s">
        <v>148</v>
      </c>
      <c r="AQ1029" t="str">
        <f>AQ1028</f>
        <v/>
      </c>
    </row>
    <row r="1030" spans="1:43" ht="14.25" customHeight="1" x14ac:dyDescent="0.25">
      <c r="A1030" s="99" t="s">
        <v>1164</v>
      </c>
      <c r="B1030" s="112">
        <f>'Run Rate'!E106</f>
        <v>0</v>
      </c>
      <c r="C1030" s="112">
        <f>'Run Rate'!F106</f>
        <v>0</v>
      </c>
      <c r="D1030" s="112">
        <f>'Run Rate'!G106</f>
        <v>0</v>
      </c>
      <c r="E1030" s="112">
        <f>'Run Rate'!H106</f>
        <v>0</v>
      </c>
      <c r="F1030" s="112">
        <f>'Run Rate'!I106</f>
        <v>0</v>
      </c>
      <c r="G1030" s="112">
        <f>'Run Rate'!J106</f>
        <v>0</v>
      </c>
      <c r="H1030" s="112">
        <f>'Run Rate'!K106</f>
        <v>0</v>
      </c>
      <c r="I1030" s="112">
        <f>'Run Rate'!L106</f>
        <v>0</v>
      </c>
      <c r="J1030" s="112">
        <f>'Run Rate'!M106</f>
        <v>0</v>
      </c>
      <c r="K1030" s="112">
        <f>'Run Rate'!N106</f>
        <v>0</v>
      </c>
      <c r="L1030" s="112">
        <f>'Run Rate'!O106</f>
        <v>0</v>
      </c>
      <c r="M1030" s="112">
        <f>'Run Rate'!P106</f>
        <v>0</v>
      </c>
      <c r="N1030" s="112">
        <f>'Run Rate'!Q106</f>
        <v>0</v>
      </c>
      <c r="O1030" s="112">
        <f>'Run Rate'!R106</f>
        <v>0</v>
      </c>
      <c r="P1030" s="112">
        <f>'Run Rate'!S106</f>
        <v>0</v>
      </c>
      <c r="Q1030" s="112">
        <f>'Run Rate'!T106</f>
        <v>0</v>
      </c>
      <c r="R1030" s="112">
        <f>'Run Rate'!U106</f>
        <v>0</v>
      </c>
      <c r="S1030" s="112">
        <f>'Run Rate'!V106</f>
        <v>0</v>
      </c>
      <c r="T1030" s="112">
        <f>'Run Rate'!W106</f>
        <v>0</v>
      </c>
      <c r="U1030" s="112">
        <f>'Run Rate'!X106</f>
        <v>75</v>
      </c>
      <c r="V1030" s="112">
        <f>'Run Rate'!Y106</f>
        <v>85</v>
      </c>
      <c r="W1030" s="112">
        <f>'Run Rate'!Z106</f>
        <v>80</v>
      </c>
      <c r="X1030" s="112">
        <f>'Run Rate'!AA106</f>
        <v>226</v>
      </c>
      <c r="Y1030" s="112">
        <f>'Run Rate'!AB106</f>
        <v>1499</v>
      </c>
      <c r="Z1030" s="112">
        <f>'Run Rate'!AC106</f>
        <v>125</v>
      </c>
      <c r="AA1030" s="112">
        <f>'Run Rate'!AD106</f>
        <v>310</v>
      </c>
      <c r="AB1030" s="113">
        <v>442</v>
      </c>
      <c r="AC1030" s="112">
        <v>487</v>
      </c>
      <c r="AD1030" s="112">
        <v>526</v>
      </c>
      <c r="AE1030" s="112">
        <v>558</v>
      </c>
      <c r="AF1030" s="112">
        <v>528</v>
      </c>
      <c r="AG1030" s="112">
        <v>549</v>
      </c>
      <c r="AH1030" s="112">
        <v>630</v>
      </c>
      <c r="AI1030" s="112">
        <v>647</v>
      </c>
      <c r="AJ1030" s="112">
        <v>596</v>
      </c>
      <c r="AK1030" s="112">
        <v>607</v>
      </c>
      <c r="AL1030" s="112">
        <v>616</v>
      </c>
      <c r="AM1030" s="112">
        <v>624</v>
      </c>
      <c r="AN1030" s="112">
        <v>631</v>
      </c>
      <c r="AQ1030" t="str">
        <f>AQ1028</f>
        <v/>
      </c>
    </row>
    <row r="1031" spans="1:43" ht="14.25" customHeight="1" x14ac:dyDescent="0.25">
      <c r="A1031" s="99" t="s">
        <v>1165</v>
      </c>
      <c r="B1031" s="114"/>
      <c r="C1031" s="114"/>
      <c r="D1031" s="114"/>
      <c r="E1031" s="114"/>
      <c r="F1031" s="114"/>
      <c r="G1031" s="114"/>
      <c r="H1031" s="114"/>
      <c r="I1031" s="114"/>
      <c r="J1031" s="114"/>
      <c r="K1031" s="114"/>
      <c r="L1031" s="114"/>
      <c r="M1031" s="114"/>
      <c r="N1031" s="114"/>
      <c r="O1031" s="114"/>
      <c r="P1031" s="114"/>
      <c r="Q1031" s="114"/>
      <c r="R1031" s="114"/>
      <c r="S1031" s="114"/>
      <c r="T1031" s="114"/>
      <c r="U1031" s="114"/>
      <c r="V1031" s="114"/>
      <c r="W1031" s="115"/>
      <c r="X1031" s="115"/>
      <c r="Y1031" s="115"/>
      <c r="Z1031" s="115"/>
      <c r="AA1031" s="112" t="s">
        <v>1166</v>
      </c>
      <c r="AB1031" s="113"/>
      <c r="AC1031" s="112"/>
      <c r="AD1031" s="112"/>
      <c r="AE1031" s="112"/>
      <c r="AF1031" s="112"/>
      <c r="AG1031" s="112"/>
      <c r="AH1031" s="112"/>
      <c r="AI1031" s="112"/>
      <c r="AJ1031" s="112"/>
      <c r="AK1031" s="112"/>
      <c r="AL1031" s="112"/>
      <c r="AM1031" s="112"/>
      <c r="AN1031" s="112"/>
      <c r="AQ1031" t="str">
        <f>AQ1028</f>
        <v/>
      </c>
    </row>
    <row r="1032" spans="1:43" ht="14.25" customHeight="1" x14ac:dyDescent="0.25">
      <c r="A1032" s="99" t="s">
        <v>1167</v>
      </c>
      <c r="B1032" s="114"/>
      <c r="C1032" s="114"/>
      <c r="D1032" s="114"/>
      <c r="E1032" s="114"/>
      <c r="F1032" s="114"/>
      <c r="G1032" s="114"/>
      <c r="H1032" s="114"/>
      <c r="I1032" s="114"/>
      <c r="J1032" s="114"/>
      <c r="K1032" s="114"/>
      <c r="L1032" s="114"/>
      <c r="M1032" s="114"/>
      <c r="N1032" s="114"/>
      <c r="O1032" s="114"/>
      <c r="P1032" s="114"/>
      <c r="Q1032" s="114"/>
      <c r="R1032" s="114"/>
      <c r="S1032" s="114"/>
      <c r="T1032" s="114"/>
      <c r="U1032" s="114"/>
      <c r="V1032" s="114"/>
      <c r="W1032" s="115"/>
      <c r="X1032" s="116"/>
      <c r="Y1032" s="117"/>
      <c r="Z1032" s="115"/>
      <c r="AA1032" s="112" t="s">
        <v>1168</v>
      </c>
      <c r="AB1032" s="113">
        <f>'Demand Input VP'!B519</f>
        <v>0</v>
      </c>
      <c r="AC1032" s="112">
        <f>'Demand Input VP'!C519</f>
        <v>0</v>
      </c>
      <c r="AD1032" s="112">
        <f>'Demand Input VP'!D519</f>
        <v>0</v>
      </c>
      <c r="AE1032" s="112">
        <f>'Demand Input VP'!E519</f>
        <v>0</v>
      </c>
      <c r="AF1032" s="112">
        <f>'Demand Input VP'!F519</f>
        <v>510</v>
      </c>
      <c r="AG1032" s="112">
        <f>'Demand Input VP'!G519</f>
        <v>180</v>
      </c>
      <c r="AH1032" s="112">
        <f>'Demand Input VP'!H519</f>
        <v>0</v>
      </c>
      <c r="AI1032" s="112">
        <f>'Demand Input VP'!I519</f>
        <v>0</v>
      </c>
      <c r="AJ1032" s="112">
        <f>'Demand Input VP'!J519</f>
        <v>0</v>
      </c>
      <c r="AK1032" s="112">
        <f>'Demand Input VP'!K519</f>
        <v>0</v>
      </c>
      <c r="AL1032" s="112">
        <f>'Demand Input VP'!L519</f>
        <v>0</v>
      </c>
      <c r="AM1032" s="112">
        <f>'Demand Input VP'!M519</f>
        <v>0</v>
      </c>
      <c r="AN1032" s="112">
        <f>'Demand Input VP'!N519</f>
        <v>0</v>
      </c>
      <c r="AQ1032" t="str">
        <f>AQ1028</f>
        <v/>
      </c>
    </row>
    <row r="1033" spans="1:43" ht="14.25" customHeight="1" x14ac:dyDescent="0.25">
      <c r="A1033" s="99" t="s">
        <v>1169</v>
      </c>
      <c r="B1033" s="118"/>
      <c r="C1033" s="118"/>
      <c r="D1033" s="118"/>
      <c r="E1033" s="118"/>
      <c r="F1033" s="118"/>
      <c r="G1033" s="118"/>
      <c r="H1033" s="118"/>
      <c r="I1033" s="118"/>
      <c r="J1033" s="118"/>
      <c r="K1033" s="118"/>
      <c r="L1033" s="118"/>
      <c r="M1033" s="118"/>
      <c r="N1033" s="118"/>
      <c r="O1033" s="118"/>
      <c r="P1033" s="118"/>
      <c r="Q1033" s="118"/>
      <c r="R1033" s="118"/>
      <c r="S1033" s="118"/>
      <c r="T1033" s="118"/>
      <c r="U1033" s="118"/>
      <c r="V1033" s="118"/>
      <c r="W1033" s="115"/>
      <c r="X1033" s="116"/>
      <c r="Y1033" s="117"/>
      <c r="Z1033" s="119"/>
      <c r="AA1033" s="120" t="s">
        <v>1170</v>
      </c>
      <c r="AB1033" s="121">
        <f>'Demand Input VP'!B518</f>
        <v>0</v>
      </c>
      <c r="AC1033" s="120">
        <f>'Demand Input VP'!C518</f>
        <v>0</v>
      </c>
      <c r="AD1033" s="120">
        <f>'Demand Input VP'!D518</f>
        <v>0</v>
      </c>
      <c r="AE1033" s="120">
        <f>'Demand Input VP'!E518</f>
        <v>0</v>
      </c>
      <c r="AF1033" s="120">
        <f>'Demand Input VP'!F518</f>
        <v>0</v>
      </c>
      <c r="AG1033" s="120">
        <f>'Demand Input VP'!G518</f>
        <v>0</v>
      </c>
      <c r="AH1033" s="120">
        <f>'Demand Input VP'!H518</f>
        <v>0</v>
      </c>
      <c r="AI1033" s="120">
        <f>'Demand Input VP'!I518</f>
        <v>0</v>
      </c>
      <c r="AJ1033" s="120">
        <f>'Demand Input VP'!J518</f>
        <v>60</v>
      </c>
      <c r="AK1033" s="120">
        <f>'Demand Input VP'!K518</f>
        <v>60</v>
      </c>
      <c r="AL1033" s="120">
        <f>'Demand Input VP'!L518</f>
        <v>60</v>
      </c>
      <c r="AM1033" s="120">
        <f>'Demand Input VP'!M518</f>
        <v>60</v>
      </c>
      <c r="AN1033" s="120">
        <f>'Demand Input VP'!N518</f>
        <v>60</v>
      </c>
      <c r="AQ1033" t="str">
        <f>AQ1028</f>
        <v/>
      </c>
    </row>
    <row r="1034" spans="1:43" ht="14.25" customHeight="1" x14ac:dyDescent="0.25">
      <c r="A1034" s="1"/>
      <c r="B1034" s="122"/>
      <c r="C1034" s="122"/>
      <c r="D1034" s="122"/>
      <c r="E1034" s="122"/>
      <c r="F1034" s="122"/>
      <c r="G1034" s="122"/>
      <c r="H1034" s="122"/>
      <c r="I1034" s="122"/>
      <c r="J1034" s="122"/>
      <c r="K1034" s="122"/>
      <c r="L1034" s="122"/>
      <c r="M1034" s="122"/>
      <c r="N1034" s="122"/>
      <c r="O1034" s="122"/>
      <c r="P1034" s="122"/>
      <c r="Q1034" s="122"/>
      <c r="R1034" s="122"/>
      <c r="S1034" s="122"/>
      <c r="T1034" s="122"/>
      <c r="U1034" s="122"/>
      <c r="V1034" s="122"/>
      <c r="W1034" s="123"/>
      <c r="X1034" s="116"/>
      <c r="Y1034" s="117"/>
      <c r="Z1034" s="123"/>
      <c r="AA1034" s="112" t="s">
        <v>1171</v>
      </c>
      <c r="AB1034" s="113">
        <f>'Demand Input MP'!B519</f>
        <v>0</v>
      </c>
      <c r="AC1034" s="112">
        <f>'Demand Input MP'!C519</f>
        <v>0</v>
      </c>
      <c r="AD1034" s="112">
        <f>'Demand Input MP'!D519</f>
        <v>0</v>
      </c>
      <c r="AE1034" s="112">
        <f>'Demand Input MP'!E519</f>
        <v>0</v>
      </c>
      <c r="AF1034" s="112">
        <f>'Demand Input MP'!F519</f>
        <v>0</v>
      </c>
      <c r="AG1034" s="112">
        <f>'Demand Input MP'!G519</f>
        <v>0</v>
      </c>
      <c r="AH1034" s="112">
        <f>'Demand Input MP'!H519</f>
        <v>0</v>
      </c>
      <c r="AI1034" s="112">
        <f>'Demand Input MP'!I519</f>
        <v>0</v>
      </c>
      <c r="AJ1034" s="112">
        <f>'Demand Input MP'!J519</f>
        <v>0</v>
      </c>
      <c r="AK1034" s="112">
        <f>'Demand Input MP'!K519</f>
        <v>0</v>
      </c>
      <c r="AL1034" s="112">
        <f>'Demand Input MP'!L519</f>
        <v>0</v>
      </c>
      <c r="AM1034" s="112">
        <f>'Demand Input MP'!M519</f>
        <v>0</v>
      </c>
      <c r="AN1034" s="112">
        <f>'Demand Input MP'!N519</f>
        <v>0</v>
      </c>
      <c r="AQ1034" t="str">
        <f>AQ1028</f>
        <v/>
      </c>
    </row>
    <row r="1035" spans="1:43" ht="14.25" customHeight="1" x14ac:dyDescent="0.25">
      <c r="A1035" s="1"/>
      <c r="B1035" s="122"/>
      <c r="C1035" s="122"/>
      <c r="D1035" s="122"/>
      <c r="E1035" s="122"/>
      <c r="F1035" s="122"/>
      <c r="G1035" s="122"/>
      <c r="H1035" s="122"/>
      <c r="I1035" s="122"/>
      <c r="J1035" s="122"/>
      <c r="K1035" s="122"/>
      <c r="L1035" s="122"/>
      <c r="M1035" s="122"/>
      <c r="N1035" s="122"/>
      <c r="O1035" s="122"/>
      <c r="P1035" s="122"/>
      <c r="Q1035" s="122"/>
      <c r="R1035" s="122"/>
      <c r="S1035" s="122"/>
      <c r="T1035" s="122"/>
      <c r="U1035" s="122"/>
      <c r="V1035" s="124" t="s">
        <v>91</v>
      </c>
      <c r="W1035" s="125">
        <f>IFERROR(IF(SUM('Run Rate History'!E106:AD106)&gt;0,(SUMPRODUCT((B1030:AA1030&gt;=PERCENTILE(B1030:AA1030,0.1))*(B1030:AA1030&lt;=PERCENTILE(B1030:AA1030,0.9))*B1030:AA1030)+SUMPRODUCT(('Run Rate History'!E106:AD106&gt;=PERCENTILE(B1030:AA1030,0.1))*('Run Rate History'!E106:AD106&lt;=PERCENTILE(B1030:AA1030,0.9))*'Run Rate History'!E106:AD106))/(SUMPRODUCT((B1030:AA1030&gt;=PERCENTILE(B1030:AA1030,0.1))*(B1030:AA1030&lt;=PERCENTILE(B1030:AA1030,0.9))*1)+SUMPRODUCT(('Run Rate History'!E106:AD106&gt;=PERCENTILE(B1030:AA1030,0.1))*('Run Rate History'!E106:AD106&lt;=PERCENTILE(B1030:AA1030,0.9))*1)),TRIMMEAN(B1030:AA1030,0.15)),0)</f>
        <v>37.541666666666664</v>
      </c>
      <c r="X1035" s="126" t="s">
        <v>1172</v>
      </c>
      <c r="Y1035" s="127">
        <f>SUM(B1030:AA1030)/26</f>
        <v>92.307692307692307</v>
      </c>
      <c r="Z1035" s="128"/>
      <c r="AA1035" s="112" t="s">
        <v>1173</v>
      </c>
      <c r="AB1035" s="113">
        <f>'Demand Input MP'!B518</f>
        <v>0</v>
      </c>
      <c r="AC1035" s="112">
        <f>'Demand Input MP'!C518</f>
        <v>0</v>
      </c>
      <c r="AD1035" s="112">
        <f>'Demand Input MP'!D518</f>
        <v>0</v>
      </c>
      <c r="AE1035" s="112">
        <f>'Demand Input MP'!E518</f>
        <v>0</v>
      </c>
      <c r="AF1035" s="112">
        <f>'Demand Input MP'!F518</f>
        <v>0</v>
      </c>
      <c r="AG1035" s="112">
        <f>'Demand Input MP'!G518</f>
        <v>0</v>
      </c>
      <c r="AH1035" s="112">
        <f>'Demand Input MP'!H518</f>
        <v>0</v>
      </c>
      <c r="AI1035" s="112">
        <f>'Demand Input MP'!I518</f>
        <v>0</v>
      </c>
      <c r="AJ1035" s="112">
        <f>'Demand Input MP'!J518</f>
        <v>0</v>
      </c>
      <c r="AK1035" s="112">
        <f>'Demand Input MP'!K518</f>
        <v>0</v>
      </c>
      <c r="AL1035" s="112">
        <f>'Demand Input MP'!L518</f>
        <v>0</v>
      </c>
      <c r="AM1035" s="112">
        <f>'Demand Input MP'!M518</f>
        <v>0</v>
      </c>
      <c r="AN1035" s="112">
        <f>'Demand Input MP'!N518</f>
        <v>0</v>
      </c>
      <c r="AQ1035" t="str">
        <f>AQ1028</f>
        <v/>
      </c>
    </row>
    <row r="1036" spans="1:43" ht="14.25" customHeight="1" x14ac:dyDescent="0.25">
      <c r="A1036" s="1"/>
      <c r="B1036" s="122"/>
      <c r="C1036" s="122"/>
      <c r="D1036" s="122"/>
      <c r="E1036" s="122"/>
      <c r="F1036" s="122"/>
      <c r="G1036" s="122"/>
      <c r="H1036" s="122"/>
      <c r="I1036" s="122"/>
      <c r="J1036" s="122"/>
      <c r="K1036" s="122"/>
      <c r="L1036" s="122"/>
      <c r="M1036" s="122"/>
      <c r="N1036" s="122"/>
      <c r="O1036" s="122"/>
      <c r="P1036" s="122"/>
      <c r="Q1036" s="122"/>
      <c r="R1036" s="122"/>
      <c r="S1036" s="122"/>
      <c r="T1036" s="122"/>
      <c r="U1036" s="122"/>
      <c r="V1036" s="124" t="s">
        <v>94</v>
      </c>
      <c r="W1036" s="125">
        <f>IFERROR((1*MIN(MAX(X1030,0.5*IF(SUM('Run Rate History'!E106:AD106)&gt;0,(MEDIAN(IF(B1030:AA1030&gt;0,B1030:AA1030))+MEDIAN(IF('Run Rate History'!E106:AD106&gt;0,'Run Rate History'!E106:AD106)))/2,MEDIAN(IF(B1030:AA1030&gt;0,B1030:AA1030)))),2*IF(SUM('Run Rate History'!E106:AD106)&gt;0,(MEDIAN(IF(B1030:AA1030&gt;0,B1030:AA1030))+MEDIAN(IF('Run Rate History'!E106:AD106&gt;0,'Run Rate History'!E106:AD106)))/2,MEDIAN(IF(B1030:AA1030&gt;0,B1030:AA1030))))+2*MIN(MAX(Y1030,0.5*IF(SUM('Run Rate History'!E106:AD106)&gt;0,(MEDIAN(IF(B1030:AA1030&gt;0,B1030:AA1030))+MEDIAN(IF('Run Rate History'!E106:AD106&gt;0,'Run Rate History'!E106:AD106)))/2,MEDIAN(IF(B1030:AA1030&gt;0,B1030:AA1030)))),2*IF(SUM('Run Rate History'!E106:AD106)&gt;0,(MEDIAN(IF(B1030:AA1030&gt;0,B1030:AA1030))+MEDIAN(IF('Run Rate History'!E106:AD106&gt;0,'Run Rate History'!E106:AD106)))/2,MEDIAN(IF(B1030:AA1030&gt;0,B1030:AA1030))))+3*MIN(MAX(Z1030,0.5*IF(SUM('Run Rate History'!E106:AD106)&gt;0,(MEDIAN(IF(B1030:AA1030&gt;0,B1030:AA1030))+MEDIAN(IF('Run Rate History'!E106:AD106&gt;0,'Run Rate History'!E106:AD106)))/2,MEDIAN(IF(B1030:AA1030&gt;0,B1030:AA1030)))),2*IF(SUM('Run Rate History'!E106:AD106)&gt;0,(MEDIAN(IF(B1030:AA1030&gt;0,B1030:AA1030))+MEDIAN(IF('Run Rate History'!E106:AD106&gt;0,'Run Rate History'!E106:AD106)))/2,MEDIAN(IF(B1030:AA1030&gt;0,B1030:AA1030))))+4*MIN(MAX(AA1030,0.5*IF(SUM('Run Rate History'!E106:AD106)&gt;0,(MEDIAN(IF(B1030:AA1030&gt;0,B1030:AA1030))+MEDIAN(IF('Run Rate History'!E106:AD106&gt;0,'Run Rate History'!E106:AD106)))/2,MEDIAN(IF(B1030:AA1030&gt;0,B1030:AA1030)))),2*IF(SUM('Run Rate History'!E106:AD106)&gt;0,(MEDIAN(IF(B1030:AA1030&gt;0,B1030:AA1030))+MEDIAN(IF('Run Rate History'!E106:AD106&gt;0,'Run Rate History'!E106:AD106)))/2,MEDIAN(IF(B1030:AA1030&gt;0,B1030:AA1030)))))/10,0)</f>
        <v>0</v>
      </c>
      <c r="X1036" s="129" t="s">
        <v>1174</v>
      </c>
      <c r="Y1036" s="130">
        <f>IFERROR(VLOOKUP(A1028,'Stanje zaliha'!A:E,5,FALSE()),0)</f>
        <v>3349</v>
      </c>
      <c r="Z1036" s="131"/>
      <c r="AA1036" s="113" t="s">
        <v>1175</v>
      </c>
      <c r="AB1036" s="118">
        <f t="shared" ref="AB1036:AN1036" si="204">SUM(AB1032:AB1035)</f>
        <v>0</v>
      </c>
      <c r="AC1036" s="118">
        <f t="shared" si="204"/>
        <v>0</v>
      </c>
      <c r="AD1036" s="118">
        <f t="shared" si="204"/>
        <v>0</v>
      </c>
      <c r="AE1036" s="118">
        <f t="shared" si="204"/>
        <v>0</v>
      </c>
      <c r="AF1036" s="118">
        <f t="shared" si="204"/>
        <v>510</v>
      </c>
      <c r="AG1036" s="118">
        <f t="shared" si="204"/>
        <v>180</v>
      </c>
      <c r="AH1036" s="118">
        <f t="shared" si="204"/>
        <v>0</v>
      </c>
      <c r="AI1036" s="118">
        <f t="shared" si="204"/>
        <v>0</v>
      </c>
      <c r="AJ1036" s="118">
        <f t="shared" si="204"/>
        <v>60</v>
      </c>
      <c r="AK1036" s="118">
        <f t="shared" si="204"/>
        <v>60</v>
      </c>
      <c r="AL1036" s="118">
        <f t="shared" si="204"/>
        <v>60</v>
      </c>
      <c r="AM1036" s="118">
        <f t="shared" si="204"/>
        <v>60</v>
      </c>
      <c r="AN1036" s="118">
        <f t="shared" si="204"/>
        <v>60</v>
      </c>
      <c r="AQ1036" t="str">
        <f>AQ1028</f>
        <v/>
      </c>
    </row>
    <row r="1037" spans="1:43" ht="14.25" customHeight="1" x14ac:dyDescent="0.25">
      <c r="A1037" s="1"/>
      <c r="B1037" s="122"/>
      <c r="C1037" s="122"/>
      <c r="D1037" s="122"/>
      <c r="E1037" s="122"/>
      <c r="F1037" s="122"/>
      <c r="G1037" s="122"/>
      <c r="H1037" s="122"/>
      <c r="I1037" s="122"/>
      <c r="J1037" s="122"/>
      <c r="K1037" s="122"/>
      <c r="L1037" s="122"/>
      <c r="M1037" s="122"/>
      <c r="N1037" s="122"/>
      <c r="O1037" s="122"/>
      <c r="P1037" s="122"/>
      <c r="Q1037" s="122"/>
      <c r="R1037" s="122"/>
      <c r="S1037" s="122"/>
      <c r="T1037" s="122"/>
      <c r="U1037" s="122"/>
      <c r="V1037" s="124" t="s">
        <v>95</v>
      </c>
      <c r="W1037" s="125">
        <f>IFERROR(0.6*W1036+0.4*W1035,0)</f>
        <v>15.016666666666666</v>
      </c>
      <c r="X1037" s="132" t="s">
        <v>1176</v>
      </c>
      <c r="Y1037" s="133">
        <f>IFERROR(SUMIF('Popis poslanih narudžbi'!A:A,A1028,'Popis poslanih narudžbi'!C:C),0)</f>
        <v>0</v>
      </c>
      <c r="Z1037" s="131"/>
      <c r="AA1037" s="134" t="s">
        <v>1177</v>
      </c>
      <c r="AB1037" s="118">
        <f t="shared" ref="AB1037:AN1037" si="205">AB1030+AB1036</f>
        <v>442</v>
      </c>
      <c r="AC1037" s="118">
        <f t="shared" si="205"/>
        <v>487</v>
      </c>
      <c r="AD1037" s="118">
        <f t="shared" si="205"/>
        <v>526</v>
      </c>
      <c r="AE1037" s="118">
        <f t="shared" si="205"/>
        <v>558</v>
      </c>
      <c r="AF1037" s="118">
        <f t="shared" si="205"/>
        <v>1038</v>
      </c>
      <c r="AG1037" s="118">
        <f t="shared" si="205"/>
        <v>729</v>
      </c>
      <c r="AH1037" s="118">
        <f t="shared" si="205"/>
        <v>630</v>
      </c>
      <c r="AI1037" s="118">
        <f t="shared" si="205"/>
        <v>647</v>
      </c>
      <c r="AJ1037" s="118">
        <f t="shared" si="205"/>
        <v>656</v>
      </c>
      <c r="AK1037" s="118">
        <f t="shared" si="205"/>
        <v>667</v>
      </c>
      <c r="AL1037" s="118">
        <f t="shared" si="205"/>
        <v>676</v>
      </c>
      <c r="AM1037" s="118">
        <f t="shared" si="205"/>
        <v>684</v>
      </c>
      <c r="AN1037" s="118">
        <f t="shared" si="205"/>
        <v>691</v>
      </c>
      <c r="AQ1037" t="str">
        <f>AQ1028</f>
        <v/>
      </c>
    </row>
    <row r="1038" spans="1:43" ht="14.25" customHeight="1" x14ac:dyDescent="0.25">
      <c r="A1038" s="107" t="str">
        <f>'Run Rate'!A107</f>
        <v>POL12918</v>
      </c>
      <c r="B1038" s="135" t="str">
        <f>'Run Rate'!B107</f>
        <v>Polleo All in 1 Multivitamin, 120 caps</v>
      </c>
      <c r="C1038" s="135" t="str">
        <f>'Run Rate'!C107</f>
        <v>SPORTSKA PREHRANA</v>
      </c>
      <c r="D1038" s="135" t="str">
        <f>'Run Rate'!D107</f>
        <v>01 GOLD</v>
      </c>
      <c r="E1038" s="122"/>
      <c r="F1038" s="122"/>
      <c r="G1038" s="122"/>
      <c r="H1038" s="122"/>
      <c r="I1038" s="122"/>
      <c r="J1038" s="122"/>
      <c r="K1038" s="122"/>
      <c r="L1038" s="122"/>
      <c r="M1038" s="122"/>
      <c r="N1038" s="122"/>
      <c r="O1038" s="122"/>
      <c r="P1038" s="122"/>
      <c r="Q1038" s="122"/>
      <c r="R1038" s="122"/>
      <c r="S1038" s="122"/>
      <c r="T1038" s="122"/>
      <c r="U1038" s="122"/>
      <c r="V1038" s="122"/>
      <c r="W1038" s="122"/>
      <c r="X1038" s="122"/>
      <c r="Y1038" s="122"/>
      <c r="Z1038" s="122"/>
      <c r="AA1038" s="122"/>
      <c r="AB1038" s="122"/>
      <c r="AC1038" s="122"/>
      <c r="AD1038" s="122"/>
      <c r="AE1038" s="122"/>
      <c r="AF1038" s="122"/>
      <c r="AG1038" s="122"/>
      <c r="AH1038" s="122"/>
      <c r="AI1038" s="122"/>
      <c r="AJ1038" s="122"/>
      <c r="AK1038" s="122"/>
      <c r="AL1038" s="122"/>
      <c r="AM1038" s="122"/>
      <c r="AN1038" s="122"/>
      <c r="AQ1038" t="str">
        <f>IF(AND(OR($B$1="ALL",$B$1=C1038),OR($E$1="ALL",$E$1=D1038),OR($B$2="ALL",$B$2=A1038),OR($E$2="ALL",IFERROR(SEARCH($E$2,B1038),0)&gt;0)),"MATCH","")</f>
        <v/>
      </c>
    </row>
    <row r="1039" spans="1:43" ht="14.25" customHeight="1" x14ac:dyDescent="0.25">
      <c r="A1039" s="108" t="s">
        <v>1137</v>
      </c>
      <c r="B1039" s="136" t="s">
        <v>1138</v>
      </c>
      <c r="C1039" s="136" t="s">
        <v>1139</v>
      </c>
      <c r="D1039" s="136" t="s">
        <v>1140</v>
      </c>
      <c r="E1039" s="136" t="s">
        <v>1141</v>
      </c>
      <c r="F1039" s="136" t="s">
        <v>1142</v>
      </c>
      <c r="G1039" s="136" t="s">
        <v>1143</v>
      </c>
      <c r="H1039" s="136" t="s">
        <v>1144</v>
      </c>
      <c r="I1039" s="136" t="s">
        <v>1145</v>
      </c>
      <c r="J1039" s="136" t="s">
        <v>1146</v>
      </c>
      <c r="K1039" s="136" t="s">
        <v>1147</v>
      </c>
      <c r="L1039" s="136" t="s">
        <v>1148</v>
      </c>
      <c r="M1039" s="136" t="s">
        <v>1149</v>
      </c>
      <c r="N1039" s="136" t="s">
        <v>1150</v>
      </c>
      <c r="O1039" s="136" t="s">
        <v>1151</v>
      </c>
      <c r="P1039" s="136" t="s">
        <v>1152</v>
      </c>
      <c r="Q1039" s="136" t="s">
        <v>1153</v>
      </c>
      <c r="R1039" s="136" t="s">
        <v>1154</v>
      </c>
      <c r="S1039" s="136" t="s">
        <v>1155</v>
      </c>
      <c r="T1039" s="136" t="s">
        <v>1156</v>
      </c>
      <c r="U1039" s="136" t="s">
        <v>1157</v>
      </c>
      <c r="V1039" s="136" t="s">
        <v>1158</v>
      </c>
      <c r="W1039" s="136" t="s">
        <v>1159</v>
      </c>
      <c r="X1039" s="136" t="s">
        <v>1160</v>
      </c>
      <c r="Y1039" s="136" t="s">
        <v>1161</v>
      </c>
      <c r="Z1039" s="136" t="s">
        <v>1162</v>
      </c>
      <c r="AA1039" s="136" t="s">
        <v>1163</v>
      </c>
      <c r="AB1039" s="137" t="s">
        <v>156</v>
      </c>
      <c r="AC1039" s="137" t="s">
        <v>157</v>
      </c>
      <c r="AD1039" s="137" t="s">
        <v>158</v>
      </c>
      <c r="AE1039" s="137" t="s">
        <v>139</v>
      </c>
      <c r="AF1039" s="138" t="s">
        <v>140</v>
      </c>
      <c r="AG1039" s="138" t="s">
        <v>141</v>
      </c>
      <c r="AH1039" s="138" t="s">
        <v>142</v>
      </c>
      <c r="AI1039" s="138" t="s">
        <v>143</v>
      </c>
      <c r="AJ1039" s="139" t="s">
        <v>144</v>
      </c>
      <c r="AK1039" s="139" t="s">
        <v>145</v>
      </c>
      <c r="AL1039" s="139" t="s">
        <v>146</v>
      </c>
      <c r="AM1039" s="140" t="s">
        <v>147</v>
      </c>
      <c r="AN1039" s="140" t="s">
        <v>148</v>
      </c>
      <c r="AQ1039" t="str">
        <f>AQ1038</f>
        <v/>
      </c>
    </row>
    <row r="1040" spans="1:43" ht="14.25" customHeight="1" x14ac:dyDescent="0.25">
      <c r="A1040" s="99" t="s">
        <v>1164</v>
      </c>
      <c r="B1040" s="112">
        <f>'Run Rate'!E107</f>
        <v>0</v>
      </c>
      <c r="C1040" s="112">
        <f>'Run Rate'!F107</f>
        <v>0</v>
      </c>
      <c r="D1040" s="112">
        <f>'Run Rate'!G107</f>
        <v>0</v>
      </c>
      <c r="E1040" s="112">
        <f>'Run Rate'!H107</f>
        <v>0</v>
      </c>
      <c r="F1040" s="112">
        <f>'Run Rate'!I107</f>
        <v>0</v>
      </c>
      <c r="G1040" s="112">
        <f>'Run Rate'!J107</f>
        <v>0</v>
      </c>
      <c r="H1040" s="112">
        <f>'Run Rate'!K107</f>
        <v>0</v>
      </c>
      <c r="I1040" s="112">
        <f>'Run Rate'!L107</f>
        <v>0</v>
      </c>
      <c r="J1040" s="112">
        <f>'Run Rate'!M107</f>
        <v>0</v>
      </c>
      <c r="K1040" s="112">
        <f>'Run Rate'!N107</f>
        <v>0</v>
      </c>
      <c r="L1040" s="112">
        <f>'Run Rate'!O107</f>
        <v>0</v>
      </c>
      <c r="M1040" s="112">
        <f>'Run Rate'!P107</f>
        <v>0</v>
      </c>
      <c r="N1040" s="112">
        <f>'Run Rate'!Q107</f>
        <v>0</v>
      </c>
      <c r="O1040" s="112">
        <f>'Run Rate'!R107</f>
        <v>0</v>
      </c>
      <c r="P1040" s="112">
        <f>'Run Rate'!S107</f>
        <v>0</v>
      </c>
      <c r="Q1040" s="112">
        <f>'Run Rate'!T107</f>
        <v>0</v>
      </c>
      <c r="R1040" s="112">
        <f>'Run Rate'!U107</f>
        <v>0</v>
      </c>
      <c r="S1040" s="112">
        <f>'Run Rate'!V107</f>
        <v>0</v>
      </c>
      <c r="T1040" s="112">
        <f>'Run Rate'!W107</f>
        <v>0</v>
      </c>
      <c r="U1040" s="112">
        <f>'Run Rate'!X107</f>
        <v>0</v>
      </c>
      <c r="V1040" s="112">
        <f>'Run Rate'!Y107</f>
        <v>0</v>
      </c>
      <c r="W1040" s="112">
        <f>'Run Rate'!Z107</f>
        <v>0</v>
      </c>
      <c r="X1040" s="112">
        <f>'Run Rate'!AA107</f>
        <v>0</v>
      </c>
      <c r="Y1040" s="112">
        <f>'Run Rate'!AB107</f>
        <v>0</v>
      </c>
      <c r="Z1040" s="112">
        <f>'Run Rate'!AC107</f>
        <v>0</v>
      </c>
      <c r="AA1040" s="112">
        <f>'Run Rate'!AD107</f>
        <v>1</v>
      </c>
      <c r="AB1040" s="113">
        <v>1</v>
      </c>
      <c r="AC1040" s="112">
        <v>1</v>
      </c>
      <c r="AD1040" s="112">
        <v>1</v>
      </c>
      <c r="AE1040" s="112">
        <v>1</v>
      </c>
      <c r="AF1040" s="112">
        <v>1</v>
      </c>
      <c r="AG1040" s="112">
        <v>1</v>
      </c>
      <c r="AH1040" s="112">
        <v>1</v>
      </c>
      <c r="AI1040" s="112">
        <v>1</v>
      </c>
      <c r="AJ1040" s="112">
        <v>1</v>
      </c>
      <c r="AK1040" s="112">
        <v>1</v>
      </c>
      <c r="AL1040" s="112">
        <v>1</v>
      </c>
      <c r="AM1040" s="112">
        <v>1</v>
      </c>
      <c r="AN1040" s="112">
        <v>1</v>
      </c>
      <c r="AQ1040" t="str">
        <f>AQ1038</f>
        <v/>
      </c>
    </row>
    <row r="1041" spans="1:43" ht="14.25" customHeight="1" x14ac:dyDescent="0.25">
      <c r="A1041" s="99" t="s">
        <v>1165</v>
      </c>
      <c r="B1041" s="114"/>
      <c r="C1041" s="114"/>
      <c r="D1041" s="114"/>
      <c r="E1041" s="114"/>
      <c r="F1041" s="114"/>
      <c r="G1041" s="114"/>
      <c r="H1041" s="114"/>
      <c r="I1041" s="114"/>
      <c r="J1041" s="114"/>
      <c r="K1041" s="114"/>
      <c r="L1041" s="114"/>
      <c r="M1041" s="114"/>
      <c r="N1041" s="114"/>
      <c r="O1041" s="114"/>
      <c r="P1041" s="114"/>
      <c r="Q1041" s="114"/>
      <c r="R1041" s="114"/>
      <c r="S1041" s="114"/>
      <c r="T1041" s="114"/>
      <c r="U1041" s="114"/>
      <c r="V1041" s="114"/>
      <c r="W1041" s="115"/>
      <c r="X1041" s="115"/>
      <c r="Y1041" s="115"/>
      <c r="Z1041" s="115"/>
      <c r="AA1041" s="112" t="s">
        <v>1166</v>
      </c>
      <c r="AB1041" s="113"/>
      <c r="AC1041" s="112"/>
      <c r="AD1041" s="112"/>
      <c r="AE1041" s="112"/>
      <c r="AF1041" s="112"/>
      <c r="AG1041" s="112"/>
      <c r="AH1041" s="112"/>
      <c r="AI1041" s="112"/>
      <c r="AJ1041" s="112"/>
      <c r="AK1041" s="112"/>
      <c r="AL1041" s="112"/>
      <c r="AM1041" s="112"/>
      <c r="AN1041" s="112"/>
      <c r="AQ1041" t="str">
        <f>AQ1038</f>
        <v/>
      </c>
    </row>
    <row r="1042" spans="1:43" ht="14.25" customHeight="1" x14ac:dyDescent="0.25">
      <c r="A1042" s="99" t="s">
        <v>1167</v>
      </c>
      <c r="B1042" s="114"/>
      <c r="C1042" s="114"/>
      <c r="D1042" s="114"/>
      <c r="E1042" s="114"/>
      <c r="F1042" s="114"/>
      <c r="G1042" s="114"/>
      <c r="H1042" s="114"/>
      <c r="I1042" s="114"/>
      <c r="J1042" s="114"/>
      <c r="K1042" s="114"/>
      <c r="L1042" s="114"/>
      <c r="M1042" s="114"/>
      <c r="N1042" s="114"/>
      <c r="O1042" s="114"/>
      <c r="P1042" s="114"/>
      <c r="Q1042" s="114"/>
      <c r="R1042" s="114"/>
      <c r="S1042" s="114"/>
      <c r="T1042" s="114"/>
      <c r="U1042" s="114"/>
      <c r="V1042" s="114"/>
      <c r="W1042" s="115"/>
      <c r="X1042" s="116"/>
      <c r="Y1042" s="117"/>
      <c r="Z1042" s="115"/>
      <c r="AA1042" s="112" t="s">
        <v>1168</v>
      </c>
      <c r="AB1042" s="113">
        <f>'Demand Input VP'!B524</f>
        <v>0</v>
      </c>
      <c r="AC1042" s="112">
        <f>'Demand Input VP'!C524</f>
        <v>0</v>
      </c>
      <c r="AD1042" s="112">
        <f>'Demand Input VP'!D524</f>
        <v>0</v>
      </c>
      <c r="AE1042" s="112">
        <f>'Demand Input VP'!E524</f>
        <v>0</v>
      </c>
      <c r="AF1042" s="112">
        <f>'Demand Input VP'!F524</f>
        <v>0</v>
      </c>
      <c r="AG1042" s="112">
        <f>'Demand Input VP'!G524</f>
        <v>0</v>
      </c>
      <c r="AH1042" s="112">
        <f>'Demand Input VP'!H524</f>
        <v>0</v>
      </c>
      <c r="AI1042" s="112">
        <f>'Demand Input VP'!I524</f>
        <v>0</v>
      </c>
      <c r="AJ1042" s="112">
        <f>'Demand Input VP'!J524</f>
        <v>0</v>
      </c>
      <c r="AK1042" s="112">
        <f>'Demand Input VP'!K524</f>
        <v>0</v>
      </c>
      <c r="AL1042" s="112">
        <f>'Demand Input VP'!L524</f>
        <v>0</v>
      </c>
      <c r="AM1042" s="112">
        <f>'Demand Input VP'!M524</f>
        <v>0</v>
      </c>
      <c r="AN1042" s="112">
        <f>'Demand Input VP'!N524</f>
        <v>0</v>
      </c>
      <c r="AQ1042" t="str">
        <f>AQ1038</f>
        <v/>
      </c>
    </row>
    <row r="1043" spans="1:43" ht="14.25" customHeight="1" x14ac:dyDescent="0.25">
      <c r="A1043" s="99" t="s">
        <v>1169</v>
      </c>
      <c r="B1043" s="118"/>
      <c r="C1043" s="118"/>
      <c r="D1043" s="118"/>
      <c r="E1043" s="118"/>
      <c r="F1043" s="118"/>
      <c r="G1043" s="118"/>
      <c r="H1043" s="118"/>
      <c r="I1043" s="118"/>
      <c r="J1043" s="118"/>
      <c r="K1043" s="118"/>
      <c r="L1043" s="118"/>
      <c r="M1043" s="118"/>
      <c r="N1043" s="118"/>
      <c r="O1043" s="118"/>
      <c r="P1043" s="118"/>
      <c r="Q1043" s="118"/>
      <c r="R1043" s="118"/>
      <c r="S1043" s="118"/>
      <c r="T1043" s="118"/>
      <c r="U1043" s="118"/>
      <c r="V1043" s="118"/>
      <c r="W1043" s="115"/>
      <c r="X1043" s="116"/>
      <c r="Y1043" s="117"/>
      <c r="Z1043" s="119"/>
      <c r="AA1043" s="120" t="s">
        <v>1170</v>
      </c>
      <c r="AB1043" s="121">
        <f>'Demand Input VP'!B523</f>
        <v>0</v>
      </c>
      <c r="AC1043" s="120">
        <f>'Demand Input VP'!C523</f>
        <v>0</v>
      </c>
      <c r="AD1043" s="120">
        <f>'Demand Input VP'!D523</f>
        <v>0</v>
      </c>
      <c r="AE1043" s="120">
        <f>'Demand Input VP'!E523</f>
        <v>0</v>
      </c>
      <c r="AF1043" s="120">
        <f>'Demand Input VP'!F523</f>
        <v>0</v>
      </c>
      <c r="AG1043" s="120">
        <f>'Demand Input VP'!G523</f>
        <v>0</v>
      </c>
      <c r="AH1043" s="120">
        <f>'Demand Input VP'!H523</f>
        <v>0</v>
      </c>
      <c r="AI1043" s="120">
        <f>'Demand Input VP'!I523</f>
        <v>0</v>
      </c>
      <c r="AJ1043" s="120">
        <f>'Demand Input VP'!J523</f>
        <v>0</v>
      </c>
      <c r="AK1043" s="120">
        <f>'Demand Input VP'!K523</f>
        <v>0</v>
      </c>
      <c r="AL1043" s="120">
        <f>'Demand Input VP'!L523</f>
        <v>0</v>
      </c>
      <c r="AM1043" s="120">
        <f>'Demand Input VP'!M523</f>
        <v>0</v>
      </c>
      <c r="AN1043" s="120">
        <f>'Demand Input VP'!N523</f>
        <v>0</v>
      </c>
      <c r="AQ1043" t="str">
        <f>AQ1038</f>
        <v/>
      </c>
    </row>
    <row r="1044" spans="1:43" ht="14.25" customHeight="1" x14ac:dyDescent="0.25">
      <c r="A1044" s="1"/>
      <c r="B1044" s="122"/>
      <c r="C1044" s="122"/>
      <c r="D1044" s="122"/>
      <c r="E1044" s="122"/>
      <c r="F1044" s="122"/>
      <c r="G1044" s="122"/>
      <c r="H1044" s="122"/>
      <c r="I1044" s="122"/>
      <c r="J1044" s="122"/>
      <c r="K1044" s="122"/>
      <c r="L1044" s="122"/>
      <c r="M1044" s="122"/>
      <c r="N1044" s="122"/>
      <c r="O1044" s="122"/>
      <c r="P1044" s="122"/>
      <c r="Q1044" s="122"/>
      <c r="R1044" s="122"/>
      <c r="S1044" s="122"/>
      <c r="T1044" s="122"/>
      <c r="U1044" s="122"/>
      <c r="V1044" s="122"/>
      <c r="W1044" s="123"/>
      <c r="X1044" s="116"/>
      <c r="Y1044" s="117"/>
      <c r="Z1044" s="123"/>
      <c r="AA1044" s="112" t="s">
        <v>1171</v>
      </c>
      <c r="AB1044" s="113">
        <f>'Demand Input MP'!B524</f>
        <v>0</v>
      </c>
      <c r="AC1044" s="112">
        <f>'Demand Input MP'!C524</f>
        <v>0</v>
      </c>
      <c r="AD1044" s="112">
        <f>'Demand Input MP'!D524</f>
        <v>0</v>
      </c>
      <c r="AE1044" s="112">
        <f>'Demand Input MP'!E524</f>
        <v>0</v>
      </c>
      <c r="AF1044" s="112">
        <f>'Demand Input MP'!F524</f>
        <v>0</v>
      </c>
      <c r="AG1044" s="112">
        <f>'Demand Input MP'!G524</f>
        <v>0</v>
      </c>
      <c r="AH1044" s="112">
        <f>'Demand Input MP'!H524</f>
        <v>0</v>
      </c>
      <c r="AI1044" s="112">
        <f>'Demand Input MP'!I524</f>
        <v>0</v>
      </c>
      <c r="AJ1044" s="112">
        <f>'Demand Input MP'!J524</f>
        <v>0</v>
      </c>
      <c r="AK1044" s="112">
        <f>'Demand Input MP'!K524</f>
        <v>0</v>
      </c>
      <c r="AL1044" s="112">
        <f>'Demand Input MP'!L524</f>
        <v>0</v>
      </c>
      <c r="AM1044" s="112">
        <f>'Demand Input MP'!M524</f>
        <v>0</v>
      </c>
      <c r="AN1044" s="112">
        <f>'Demand Input MP'!N524</f>
        <v>0</v>
      </c>
      <c r="AQ1044" t="str">
        <f>AQ1038</f>
        <v/>
      </c>
    </row>
    <row r="1045" spans="1:43" ht="14.25" customHeight="1" x14ac:dyDescent="0.25">
      <c r="A1045" s="1"/>
      <c r="B1045" s="122"/>
      <c r="C1045" s="122"/>
      <c r="D1045" s="122"/>
      <c r="E1045" s="122"/>
      <c r="F1045" s="122"/>
      <c r="G1045" s="122"/>
      <c r="H1045" s="122"/>
      <c r="I1045" s="122"/>
      <c r="J1045" s="122"/>
      <c r="K1045" s="122"/>
      <c r="L1045" s="122"/>
      <c r="M1045" s="122"/>
      <c r="N1045" s="122"/>
      <c r="O1045" s="122"/>
      <c r="P1045" s="122"/>
      <c r="Q1045" s="122"/>
      <c r="R1045" s="122"/>
      <c r="S1045" s="122"/>
      <c r="T1045" s="122"/>
      <c r="U1045" s="122"/>
      <c r="V1045" s="124" t="s">
        <v>91</v>
      </c>
      <c r="W1045" s="125">
        <f>IFERROR(IF(SUM('Run Rate History'!E107:AD107)&gt;0,(SUMPRODUCT((B1040:AA1040&gt;=PERCENTILE(B1040:AA1040,0.1))*(B1040:AA1040&lt;=PERCENTILE(B1040:AA1040,0.9))*B1040:AA1040)+SUMPRODUCT(('Run Rate History'!E107:AD107&gt;=PERCENTILE(B1040:AA1040,0.1))*('Run Rate History'!E107:AD107&lt;=PERCENTILE(B1040:AA1040,0.9))*'Run Rate History'!E107:AD107))/(SUMPRODUCT((B1040:AA1040&gt;=PERCENTILE(B1040:AA1040,0.1))*(B1040:AA1040&lt;=PERCENTILE(B1040:AA1040,0.9))*1)+SUMPRODUCT(('Run Rate History'!E107:AD107&gt;=PERCENTILE(B1040:AA1040,0.1))*('Run Rate History'!E107:AD107&lt;=PERCENTILE(B1040:AA1040,0.9))*1)),TRIMMEAN(B1040:AA1040,0.15)),0)</f>
        <v>0</v>
      </c>
      <c r="X1045" s="126" t="s">
        <v>1172</v>
      </c>
      <c r="Y1045" s="127">
        <f>SUM(B1040:AA1040)/26</f>
        <v>3.8461538461538464E-2</v>
      </c>
      <c r="Z1045" s="128"/>
      <c r="AA1045" s="112" t="s">
        <v>1173</v>
      </c>
      <c r="AB1045" s="113">
        <f>'Demand Input MP'!B523</f>
        <v>0</v>
      </c>
      <c r="AC1045" s="112">
        <f>'Demand Input MP'!C523</f>
        <v>0</v>
      </c>
      <c r="AD1045" s="112">
        <f>'Demand Input MP'!D523</f>
        <v>0</v>
      </c>
      <c r="AE1045" s="112">
        <f>'Demand Input MP'!E523</f>
        <v>0</v>
      </c>
      <c r="AF1045" s="112">
        <f>'Demand Input MP'!F523</f>
        <v>0</v>
      </c>
      <c r="AG1045" s="112">
        <f>'Demand Input MP'!G523</f>
        <v>0</v>
      </c>
      <c r="AH1045" s="112">
        <f>'Demand Input MP'!H523</f>
        <v>0</v>
      </c>
      <c r="AI1045" s="112">
        <f>'Demand Input MP'!I523</f>
        <v>0</v>
      </c>
      <c r="AJ1045" s="112">
        <f>'Demand Input MP'!J523</f>
        <v>0</v>
      </c>
      <c r="AK1045" s="112">
        <f>'Demand Input MP'!K523</f>
        <v>0</v>
      </c>
      <c r="AL1045" s="112">
        <f>'Demand Input MP'!L523</f>
        <v>0</v>
      </c>
      <c r="AM1045" s="112">
        <f>'Demand Input MP'!M523</f>
        <v>0</v>
      </c>
      <c r="AN1045" s="112">
        <f>'Demand Input MP'!N523</f>
        <v>0</v>
      </c>
      <c r="AQ1045" t="str">
        <f>AQ1038</f>
        <v/>
      </c>
    </row>
    <row r="1046" spans="1:43" ht="14.25" customHeight="1" x14ac:dyDescent="0.25">
      <c r="A1046" s="1"/>
      <c r="B1046" s="122"/>
      <c r="C1046" s="122"/>
      <c r="D1046" s="122"/>
      <c r="E1046" s="122"/>
      <c r="F1046" s="122"/>
      <c r="G1046" s="122"/>
      <c r="H1046" s="122"/>
      <c r="I1046" s="122"/>
      <c r="J1046" s="122"/>
      <c r="K1046" s="122"/>
      <c r="L1046" s="122"/>
      <c r="M1046" s="122"/>
      <c r="N1046" s="122"/>
      <c r="O1046" s="122"/>
      <c r="P1046" s="122"/>
      <c r="Q1046" s="122"/>
      <c r="R1046" s="122"/>
      <c r="S1046" s="122"/>
      <c r="T1046" s="122"/>
      <c r="U1046" s="122"/>
      <c r="V1046" s="124" t="s">
        <v>94</v>
      </c>
      <c r="W1046" s="125">
        <f>IFERROR((1*MIN(MAX(X1040,0.5*IF(SUM('Run Rate History'!E107:AD107)&gt;0,(MEDIAN(IF(B1040:AA1040&gt;0,B1040:AA1040))+MEDIAN(IF('Run Rate History'!E107:AD107&gt;0,'Run Rate History'!E107:AD107)))/2,MEDIAN(IF(B1040:AA1040&gt;0,B1040:AA1040)))),2*IF(SUM('Run Rate History'!E107:AD107)&gt;0,(MEDIAN(IF(B1040:AA1040&gt;0,B1040:AA1040))+MEDIAN(IF('Run Rate History'!E107:AD107&gt;0,'Run Rate History'!E107:AD107)))/2,MEDIAN(IF(B1040:AA1040&gt;0,B1040:AA1040))))+2*MIN(MAX(Y1040,0.5*IF(SUM('Run Rate History'!E107:AD107)&gt;0,(MEDIAN(IF(B1040:AA1040&gt;0,B1040:AA1040))+MEDIAN(IF('Run Rate History'!E107:AD107&gt;0,'Run Rate History'!E107:AD107)))/2,MEDIAN(IF(B1040:AA1040&gt;0,B1040:AA1040)))),2*IF(SUM('Run Rate History'!E107:AD107)&gt;0,(MEDIAN(IF(B1040:AA1040&gt;0,B1040:AA1040))+MEDIAN(IF('Run Rate History'!E107:AD107&gt;0,'Run Rate History'!E107:AD107)))/2,MEDIAN(IF(B1040:AA1040&gt;0,B1040:AA1040))))+3*MIN(MAX(Z1040,0.5*IF(SUM('Run Rate History'!E107:AD107)&gt;0,(MEDIAN(IF(B1040:AA1040&gt;0,B1040:AA1040))+MEDIAN(IF('Run Rate History'!E107:AD107&gt;0,'Run Rate History'!E107:AD107)))/2,MEDIAN(IF(B1040:AA1040&gt;0,B1040:AA1040)))),2*IF(SUM('Run Rate History'!E107:AD107)&gt;0,(MEDIAN(IF(B1040:AA1040&gt;0,B1040:AA1040))+MEDIAN(IF('Run Rate History'!E107:AD107&gt;0,'Run Rate History'!E107:AD107)))/2,MEDIAN(IF(B1040:AA1040&gt;0,B1040:AA1040))))+4*MIN(MAX(AA1040,0.5*IF(SUM('Run Rate History'!E107:AD107)&gt;0,(MEDIAN(IF(B1040:AA1040&gt;0,B1040:AA1040))+MEDIAN(IF('Run Rate History'!E107:AD107&gt;0,'Run Rate History'!E107:AD107)))/2,MEDIAN(IF(B1040:AA1040&gt;0,B1040:AA1040)))),2*IF(SUM('Run Rate History'!E107:AD107)&gt;0,(MEDIAN(IF(B1040:AA1040&gt;0,B1040:AA1040))+MEDIAN(IF('Run Rate History'!E107:AD107&gt;0,'Run Rate History'!E107:AD107)))/2,MEDIAN(IF(B1040:AA1040&gt;0,B1040:AA1040)))))/10,0)</f>
        <v>0</v>
      </c>
      <c r="X1046" s="129" t="s">
        <v>1174</v>
      </c>
      <c r="Y1046" s="130">
        <f>IFERROR(VLOOKUP(A1038,'Stanje zaliha'!A:E,5,FALSE()),0)</f>
        <v>2522</v>
      </c>
      <c r="Z1046" s="131"/>
      <c r="AA1046" s="113" t="s">
        <v>1175</v>
      </c>
      <c r="AB1046" s="118">
        <f t="shared" ref="AB1046:AN1046" si="206">SUM(AB1042:AB1045)</f>
        <v>0</v>
      </c>
      <c r="AC1046" s="118">
        <f t="shared" si="206"/>
        <v>0</v>
      </c>
      <c r="AD1046" s="118">
        <f t="shared" si="206"/>
        <v>0</v>
      </c>
      <c r="AE1046" s="118">
        <f t="shared" si="206"/>
        <v>0</v>
      </c>
      <c r="AF1046" s="118">
        <f t="shared" si="206"/>
        <v>0</v>
      </c>
      <c r="AG1046" s="118">
        <f t="shared" si="206"/>
        <v>0</v>
      </c>
      <c r="AH1046" s="118">
        <f t="shared" si="206"/>
        <v>0</v>
      </c>
      <c r="AI1046" s="118">
        <f t="shared" si="206"/>
        <v>0</v>
      </c>
      <c r="AJ1046" s="118">
        <f t="shared" si="206"/>
        <v>0</v>
      </c>
      <c r="AK1046" s="118">
        <f t="shared" si="206"/>
        <v>0</v>
      </c>
      <c r="AL1046" s="118">
        <f t="shared" si="206"/>
        <v>0</v>
      </c>
      <c r="AM1046" s="118">
        <f t="shared" si="206"/>
        <v>0</v>
      </c>
      <c r="AN1046" s="118">
        <f t="shared" si="206"/>
        <v>0</v>
      </c>
      <c r="AQ1046" t="str">
        <f>AQ1038</f>
        <v/>
      </c>
    </row>
    <row r="1047" spans="1:43" ht="14.25" customHeight="1" x14ac:dyDescent="0.25">
      <c r="A1047" s="1"/>
      <c r="B1047" s="122"/>
      <c r="C1047" s="122"/>
      <c r="D1047" s="122"/>
      <c r="E1047" s="122"/>
      <c r="F1047" s="122"/>
      <c r="G1047" s="122"/>
      <c r="H1047" s="122"/>
      <c r="I1047" s="122"/>
      <c r="J1047" s="122"/>
      <c r="K1047" s="122"/>
      <c r="L1047" s="122"/>
      <c r="M1047" s="122"/>
      <c r="N1047" s="122"/>
      <c r="O1047" s="122"/>
      <c r="P1047" s="122"/>
      <c r="Q1047" s="122"/>
      <c r="R1047" s="122"/>
      <c r="S1047" s="122"/>
      <c r="T1047" s="122"/>
      <c r="U1047" s="122"/>
      <c r="V1047" s="124" t="s">
        <v>95</v>
      </c>
      <c r="W1047" s="125">
        <f>IFERROR(0.6*W1046+0.4*W1045,0)</f>
        <v>0</v>
      </c>
      <c r="X1047" s="132" t="s">
        <v>1176</v>
      </c>
      <c r="Y1047" s="133">
        <f>IFERROR(SUMIF('Popis poslanih narudžbi'!A:A,A1038,'Popis poslanih narudžbi'!C:C),0)</f>
        <v>0</v>
      </c>
      <c r="Z1047" s="131"/>
      <c r="AA1047" s="134" t="s">
        <v>1177</v>
      </c>
      <c r="AB1047" s="118">
        <f t="shared" ref="AB1047:AN1047" si="207">AB1040+AB1046</f>
        <v>1</v>
      </c>
      <c r="AC1047" s="118">
        <f t="shared" si="207"/>
        <v>1</v>
      </c>
      <c r="AD1047" s="118">
        <f t="shared" si="207"/>
        <v>1</v>
      </c>
      <c r="AE1047" s="118">
        <f t="shared" si="207"/>
        <v>1</v>
      </c>
      <c r="AF1047" s="118">
        <f t="shared" si="207"/>
        <v>1</v>
      </c>
      <c r="AG1047" s="118">
        <f t="shared" si="207"/>
        <v>1</v>
      </c>
      <c r="AH1047" s="118">
        <f t="shared" si="207"/>
        <v>1</v>
      </c>
      <c r="AI1047" s="118">
        <f t="shared" si="207"/>
        <v>1</v>
      </c>
      <c r="AJ1047" s="118">
        <f t="shared" si="207"/>
        <v>1</v>
      </c>
      <c r="AK1047" s="118">
        <f t="shared" si="207"/>
        <v>1</v>
      </c>
      <c r="AL1047" s="118">
        <f t="shared" si="207"/>
        <v>1</v>
      </c>
      <c r="AM1047" s="118">
        <f t="shared" si="207"/>
        <v>1</v>
      </c>
      <c r="AN1047" s="118">
        <f t="shared" si="207"/>
        <v>1</v>
      </c>
      <c r="AQ1047" t="str">
        <f>AQ1038</f>
        <v/>
      </c>
    </row>
    <row r="1048" spans="1:43" ht="14.25" customHeight="1" x14ac:dyDescent="0.25">
      <c r="A1048" s="107" t="str">
        <f>'Run Rate'!A108</f>
        <v>POL12893</v>
      </c>
      <c r="B1048" s="135" t="str">
        <f>'Run Rate'!B108</f>
        <v>Polleo N.O.KO PUMP Preworkout 500g Peach Iced Tea</v>
      </c>
      <c r="C1048" s="135" t="str">
        <f>'Run Rate'!C108</f>
        <v>SPORTSKA PREHRANA</v>
      </c>
      <c r="D1048" s="135" t="str">
        <f>'Run Rate'!D108</f>
        <v>02 SILVER</v>
      </c>
      <c r="E1048" s="122"/>
      <c r="F1048" s="122"/>
      <c r="G1048" s="122"/>
      <c r="H1048" s="122"/>
      <c r="I1048" s="122"/>
      <c r="J1048" s="122"/>
      <c r="K1048" s="122"/>
      <c r="L1048" s="122"/>
      <c r="M1048" s="122"/>
      <c r="N1048" s="122"/>
      <c r="O1048" s="122"/>
      <c r="P1048" s="122"/>
      <c r="Q1048" s="122"/>
      <c r="R1048" s="122"/>
      <c r="S1048" s="122"/>
      <c r="T1048" s="122"/>
      <c r="U1048" s="122"/>
      <c r="V1048" s="122"/>
      <c r="W1048" s="122"/>
      <c r="X1048" s="122"/>
      <c r="Y1048" s="122"/>
      <c r="Z1048" s="122"/>
      <c r="AA1048" s="122"/>
      <c r="AB1048" s="122"/>
      <c r="AC1048" s="122"/>
      <c r="AD1048" s="122"/>
      <c r="AE1048" s="122"/>
      <c r="AF1048" s="122"/>
      <c r="AG1048" s="122"/>
      <c r="AH1048" s="122"/>
      <c r="AI1048" s="122"/>
      <c r="AJ1048" s="122"/>
      <c r="AK1048" s="122"/>
      <c r="AL1048" s="122"/>
      <c r="AM1048" s="122"/>
      <c r="AN1048" s="122"/>
      <c r="AQ1048" t="str">
        <f>IF(AND(OR($B$1="ALL",$B$1=C1048),OR($E$1="ALL",$E$1=D1048),OR($B$2="ALL",$B$2=A1048),OR($E$2="ALL",IFERROR(SEARCH($E$2,B1048),0)&gt;0)),"MATCH","")</f>
        <v/>
      </c>
    </row>
    <row r="1049" spans="1:43" ht="14.25" customHeight="1" x14ac:dyDescent="0.25">
      <c r="A1049" s="108" t="s">
        <v>1137</v>
      </c>
      <c r="B1049" s="136" t="s">
        <v>1138</v>
      </c>
      <c r="C1049" s="136" t="s">
        <v>1139</v>
      </c>
      <c r="D1049" s="136" t="s">
        <v>1140</v>
      </c>
      <c r="E1049" s="136" t="s">
        <v>1141</v>
      </c>
      <c r="F1049" s="136" t="s">
        <v>1142</v>
      </c>
      <c r="G1049" s="136" t="s">
        <v>1143</v>
      </c>
      <c r="H1049" s="136" t="s">
        <v>1144</v>
      </c>
      <c r="I1049" s="136" t="s">
        <v>1145</v>
      </c>
      <c r="J1049" s="136" t="s">
        <v>1146</v>
      </c>
      <c r="K1049" s="136" t="s">
        <v>1147</v>
      </c>
      <c r="L1049" s="136" t="s">
        <v>1148</v>
      </c>
      <c r="M1049" s="136" t="s">
        <v>1149</v>
      </c>
      <c r="N1049" s="136" t="s">
        <v>1150</v>
      </c>
      <c r="O1049" s="136" t="s">
        <v>1151</v>
      </c>
      <c r="P1049" s="136" t="s">
        <v>1152</v>
      </c>
      <c r="Q1049" s="136" t="s">
        <v>1153</v>
      </c>
      <c r="R1049" s="136" t="s">
        <v>1154</v>
      </c>
      <c r="S1049" s="136" t="s">
        <v>1155</v>
      </c>
      <c r="T1049" s="136" t="s">
        <v>1156</v>
      </c>
      <c r="U1049" s="136" t="s">
        <v>1157</v>
      </c>
      <c r="V1049" s="136" t="s">
        <v>1158</v>
      </c>
      <c r="W1049" s="136" t="s">
        <v>1159</v>
      </c>
      <c r="X1049" s="136" t="s">
        <v>1160</v>
      </c>
      <c r="Y1049" s="136" t="s">
        <v>1161</v>
      </c>
      <c r="Z1049" s="136" t="s">
        <v>1162</v>
      </c>
      <c r="AA1049" s="136" t="s">
        <v>1163</v>
      </c>
      <c r="AB1049" s="137" t="s">
        <v>156</v>
      </c>
      <c r="AC1049" s="137" t="s">
        <v>157</v>
      </c>
      <c r="AD1049" s="137" t="s">
        <v>158</v>
      </c>
      <c r="AE1049" s="137" t="s">
        <v>139</v>
      </c>
      <c r="AF1049" s="138" t="s">
        <v>140</v>
      </c>
      <c r="AG1049" s="138" t="s">
        <v>141</v>
      </c>
      <c r="AH1049" s="138" t="s">
        <v>142</v>
      </c>
      <c r="AI1049" s="138" t="s">
        <v>143</v>
      </c>
      <c r="AJ1049" s="139" t="s">
        <v>144</v>
      </c>
      <c r="AK1049" s="139" t="s">
        <v>145</v>
      </c>
      <c r="AL1049" s="139" t="s">
        <v>146</v>
      </c>
      <c r="AM1049" s="140" t="s">
        <v>147</v>
      </c>
      <c r="AN1049" s="140" t="s">
        <v>148</v>
      </c>
      <c r="AQ1049" t="str">
        <f>AQ1048</f>
        <v/>
      </c>
    </row>
    <row r="1050" spans="1:43" ht="14.25" customHeight="1" x14ac:dyDescent="0.25">
      <c r="A1050" s="99" t="s">
        <v>1164</v>
      </c>
      <c r="B1050" s="112">
        <f>'Run Rate'!E108</f>
        <v>0</v>
      </c>
      <c r="C1050" s="112">
        <f>'Run Rate'!F108</f>
        <v>0</v>
      </c>
      <c r="D1050" s="112">
        <f>'Run Rate'!G108</f>
        <v>0</v>
      </c>
      <c r="E1050" s="112">
        <f>'Run Rate'!H108</f>
        <v>0</v>
      </c>
      <c r="F1050" s="112">
        <f>'Run Rate'!I108</f>
        <v>0</v>
      </c>
      <c r="G1050" s="112">
        <f>'Run Rate'!J108</f>
        <v>0</v>
      </c>
      <c r="H1050" s="112">
        <f>'Run Rate'!K108</f>
        <v>0</v>
      </c>
      <c r="I1050" s="112">
        <f>'Run Rate'!L108</f>
        <v>0</v>
      </c>
      <c r="J1050" s="112">
        <f>'Run Rate'!M108</f>
        <v>0</v>
      </c>
      <c r="K1050" s="112">
        <f>'Run Rate'!N108</f>
        <v>0</v>
      </c>
      <c r="L1050" s="112">
        <f>'Run Rate'!O108</f>
        <v>0</v>
      </c>
      <c r="M1050" s="112">
        <f>'Run Rate'!P108</f>
        <v>0</v>
      </c>
      <c r="N1050" s="112">
        <f>'Run Rate'!Q108</f>
        <v>0</v>
      </c>
      <c r="O1050" s="112">
        <f>'Run Rate'!R108</f>
        <v>0</v>
      </c>
      <c r="P1050" s="112">
        <f>'Run Rate'!S108</f>
        <v>0</v>
      </c>
      <c r="Q1050" s="112">
        <f>'Run Rate'!T108</f>
        <v>0</v>
      </c>
      <c r="R1050" s="112">
        <f>'Run Rate'!U108</f>
        <v>0</v>
      </c>
      <c r="S1050" s="112">
        <f>'Run Rate'!V108</f>
        <v>0</v>
      </c>
      <c r="T1050" s="112">
        <f>'Run Rate'!W108</f>
        <v>0</v>
      </c>
      <c r="U1050" s="112">
        <f>'Run Rate'!X108</f>
        <v>0</v>
      </c>
      <c r="V1050" s="112">
        <f>'Run Rate'!Y108</f>
        <v>0</v>
      </c>
      <c r="W1050" s="112">
        <f>'Run Rate'!Z108</f>
        <v>0</v>
      </c>
      <c r="X1050" s="112">
        <f>'Run Rate'!AA108</f>
        <v>0</v>
      </c>
      <c r="Y1050" s="112">
        <f>'Run Rate'!AB108</f>
        <v>0</v>
      </c>
      <c r="Z1050" s="112">
        <f>'Run Rate'!AC108</f>
        <v>1</v>
      </c>
      <c r="AA1050" s="112">
        <f>'Run Rate'!AD108</f>
        <v>2</v>
      </c>
      <c r="AB1050" s="113">
        <v>2</v>
      </c>
      <c r="AC1050" s="112">
        <v>2</v>
      </c>
      <c r="AD1050" s="112">
        <v>2</v>
      </c>
      <c r="AE1050" s="112">
        <v>2</v>
      </c>
      <c r="AF1050" s="112">
        <v>2</v>
      </c>
      <c r="AG1050" s="112">
        <v>2</v>
      </c>
      <c r="AH1050" s="112">
        <v>2</v>
      </c>
      <c r="AI1050" s="112">
        <v>2</v>
      </c>
      <c r="AJ1050" s="112">
        <v>2</v>
      </c>
      <c r="AK1050" s="112">
        <v>2</v>
      </c>
      <c r="AL1050" s="112">
        <v>2</v>
      </c>
      <c r="AM1050" s="112">
        <v>2</v>
      </c>
      <c r="AN1050" s="112">
        <v>2</v>
      </c>
      <c r="AQ1050" t="str">
        <f>AQ1048</f>
        <v/>
      </c>
    </row>
    <row r="1051" spans="1:43" ht="14.25" customHeight="1" x14ac:dyDescent="0.25">
      <c r="A1051" s="99" t="s">
        <v>1165</v>
      </c>
      <c r="B1051" s="114"/>
      <c r="C1051" s="114"/>
      <c r="D1051" s="114"/>
      <c r="E1051" s="114"/>
      <c r="F1051" s="114"/>
      <c r="G1051" s="114"/>
      <c r="H1051" s="114"/>
      <c r="I1051" s="114"/>
      <c r="J1051" s="114"/>
      <c r="K1051" s="114"/>
      <c r="L1051" s="114"/>
      <c r="M1051" s="114"/>
      <c r="N1051" s="114"/>
      <c r="O1051" s="114"/>
      <c r="P1051" s="114"/>
      <c r="Q1051" s="114"/>
      <c r="R1051" s="114"/>
      <c r="S1051" s="114"/>
      <c r="T1051" s="114"/>
      <c r="U1051" s="114"/>
      <c r="V1051" s="114"/>
      <c r="W1051" s="115"/>
      <c r="X1051" s="115"/>
      <c r="Y1051" s="115"/>
      <c r="Z1051" s="115"/>
      <c r="AA1051" s="112" t="s">
        <v>1166</v>
      </c>
      <c r="AB1051" s="113"/>
      <c r="AC1051" s="112"/>
      <c r="AD1051" s="112"/>
      <c r="AE1051" s="112"/>
      <c r="AF1051" s="112"/>
      <c r="AG1051" s="112"/>
      <c r="AH1051" s="112"/>
      <c r="AI1051" s="112"/>
      <c r="AJ1051" s="112"/>
      <c r="AK1051" s="112"/>
      <c r="AL1051" s="112"/>
      <c r="AM1051" s="112"/>
      <c r="AN1051" s="112"/>
      <c r="AQ1051" t="str">
        <f>AQ1048</f>
        <v/>
      </c>
    </row>
    <row r="1052" spans="1:43" ht="14.25" customHeight="1" x14ac:dyDescent="0.25">
      <c r="A1052" s="99" t="s">
        <v>1167</v>
      </c>
      <c r="B1052" s="114"/>
      <c r="C1052" s="114"/>
      <c r="D1052" s="114"/>
      <c r="E1052" s="114"/>
      <c r="F1052" s="114"/>
      <c r="G1052" s="114"/>
      <c r="H1052" s="114"/>
      <c r="I1052" s="114"/>
      <c r="J1052" s="114"/>
      <c r="K1052" s="114"/>
      <c r="L1052" s="114"/>
      <c r="M1052" s="114"/>
      <c r="N1052" s="114"/>
      <c r="O1052" s="114"/>
      <c r="P1052" s="114"/>
      <c r="Q1052" s="114"/>
      <c r="R1052" s="114"/>
      <c r="S1052" s="114"/>
      <c r="T1052" s="114"/>
      <c r="U1052" s="114"/>
      <c r="V1052" s="114"/>
      <c r="W1052" s="115"/>
      <c r="X1052" s="116"/>
      <c r="Y1052" s="117"/>
      <c r="Z1052" s="115"/>
      <c r="AA1052" s="112" t="s">
        <v>1168</v>
      </c>
      <c r="AB1052" s="113">
        <f>'Demand Input VP'!B529</f>
        <v>0</v>
      </c>
      <c r="AC1052" s="112">
        <f>'Demand Input VP'!C529</f>
        <v>0</v>
      </c>
      <c r="AD1052" s="112">
        <f>'Demand Input VP'!D529</f>
        <v>0</v>
      </c>
      <c r="AE1052" s="112">
        <f>'Demand Input VP'!E529</f>
        <v>0</v>
      </c>
      <c r="AF1052" s="112">
        <f>'Demand Input VP'!F529</f>
        <v>0</v>
      </c>
      <c r="AG1052" s="112">
        <f>'Demand Input VP'!G529</f>
        <v>0</v>
      </c>
      <c r="AH1052" s="112">
        <f>'Demand Input VP'!H529</f>
        <v>0</v>
      </c>
      <c r="AI1052" s="112">
        <f>'Demand Input VP'!I529</f>
        <v>0</v>
      </c>
      <c r="AJ1052" s="112">
        <f>'Demand Input VP'!J529</f>
        <v>0</v>
      </c>
      <c r="AK1052" s="112">
        <f>'Demand Input VP'!K529</f>
        <v>0</v>
      </c>
      <c r="AL1052" s="112">
        <f>'Demand Input VP'!L529</f>
        <v>0</v>
      </c>
      <c r="AM1052" s="112">
        <f>'Demand Input VP'!M529</f>
        <v>0</v>
      </c>
      <c r="AN1052" s="112">
        <f>'Demand Input VP'!N529</f>
        <v>0</v>
      </c>
      <c r="AQ1052" t="str">
        <f>AQ1048</f>
        <v/>
      </c>
    </row>
    <row r="1053" spans="1:43" ht="14.25" customHeight="1" x14ac:dyDescent="0.25">
      <c r="A1053" s="99" t="s">
        <v>1169</v>
      </c>
      <c r="B1053" s="118"/>
      <c r="C1053" s="118"/>
      <c r="D1053" s="118"/>
      <c r="E1053" s="118"/>
      <c r="F1053" s="118"/>
      <c r="G1053" s="118"/>
      <c r="H1053" s="118"/>
      <c r="I1053" s="118"/>
      <c r="J1053" s="118"/>
      <c r="K1053" s="118"/>
      <c r="L1053" s="118"/>
      <c r="M1053" s="118"/>
      <c r="N1053" s="118"/>
      <c r="O1053" s="118"/>
      <c r="P1053" s="118"/>
      <c r="Q1053" s="118"/>
      <c r="R1053" s="118"/>
      <c r="S1053" s="118"/>
      <c r="T1053" s="118"/>
      <c r="U1053" s="118"/>
      <c r="V1053" s="118"/>
      <c r="W1053" s="115"/>
      <c r="X1053" s="116"/>
      <c r="Y1053" s="117"/>
      <c r="Z1053" s="119"/>
      <c r="AA1053" s="120" t="s">
        <v>1170</v>
      </c>
      <c r="AB1053" s="121">
        <f>'Demand Input VP'!B528</f>
        <v>0</v>
      </c>
      <c r="AC1053" s="120">
        <f>'Demand Input VP'!C528</f>
        <v>0</v>
      </c>
      <c r="AD1053" s="120">
        <f>'Demand Input VP'!D528</f>
        <v>0</v>
      </c>
      <c r="AE1053" s="120">
        <f>'Demand Input VP'!E528</f>
        <v>0</v>
      </c>
      <c r="AF1053" s="120">
        <f>'Demand Input VP'!F528</f>
        <v>0</v>
      </c>
      <c r="AG1053" s="120">
        <f>'Demand Input VP'!G528</f>
        <v>0</v>
      </c>
      <c r="AH1053" s="120">
        <f>'Demand Input VP'!H528</f>
        <v>0</v>
      </c>
      <c r="AI1053" s="120">
        <f>'Demand Input VP'!I528</f>
        <v>0</v>
      </c>
      <c r="AJ1053" s="120">
        <f>'Demand Input VP'!J528</f>
        <v>0</v>
      </c>
      <c r="AK1053" s="120">
        <f>'Demand Input VP'!K528</f>
        <v>0</v>
      </c>
      <c r="AL1053" s="120">
        <f>'Demand Input VP'!L528</f>
        <v>0</v>
      </c>
      <c r="AM1053" s="120">
        <f>'Demand Input VP'!M528</f>
        <v>0</v>
      </c>
      <c r="AN1053" s="120">
        <f>'Demand Input VP'!N528</f>
        <v>0</v>
      </c>
      <c r="AQ1053" t="str">
        <f>AQ1048</f>
        <v/>
      </c>
    </row>
    <row r="1054" spans="1:43" ht="14.25" customHeight="1" x14ac:dyDescent="0.25">
      <c r="A1054" s="1"/>
      <c r="B1054" s="122"/>
      <c r="C1054" s="122"/>
      <c r="D1054" s="122"/>
      <c r="E1054" s="122"/>
      <c r="F1054" s="122"/>
      <c r="G1054" s="122"/>
      <c r="H1054" s="122"/>
      <c r="I1054" s="122"/>
      <c r="J1054" s="122"/>
      <c r="K1054" s="122"/>
      <c r="L1054" s="122"/>
      <c r="M1054" s="122"/>
      <c r="N1054" s="122"/>
      <c r="O1054" s="122"/>
      <c r="P1054" s="122"/>
      <c r="Q1054" s="122"/>
      <c r="R1054" s="122"/>
      <c r="S1054" s="122"/>
      <c r="T1054" s="122"/>
      <c r="U1054" s="122"/>
      <c r="V1054" s="122"/>
      <c r="W1054" s="123"/>
      <c r="X1054" s="116"/>
      <c r="Y1054" s="117"/>
      <c r="Z1054" s="123"/>
      <c r="AA1054" s="112" t="s">
        <v>1171</v>
      </c>
      <c r="AB1054" s="113">
        <f>'Demand Input MP'!B529</f>
        <v>0</v>
      </c>
      <c r="AC1054" s="112">
        <f>'Demand Input MP'!C529</f>
        <v>0</v>
      </c>
      <c r="AD1054" s="112">
        <f>'Demand Input MP'!D529</f>
        <v>0</v>
      </c>
      <c r="AE1054" s="112">
        <f>'Demand Input MP'!E529</f>
        <v>0</v>
      </c>
      <c r="AF1054" s="112">
        <f>'Demand Input MP'!F529</f>
        <v>0</v>
      </c>
      <c r="AG1054" s="112">
        <f>'Demand Input MP'!G529</f>
        <v>0</v>
      </c>
      <c r="AH1054" s="112">
        <f>'Demand Input MP'!H529</f>
        <v>0</v>
      </c>
      <c r="AI1054" s="112">
        <f>'Demand Input MP'!I529</f>
        <v>0</v>
      </c>
      <c r="AJ1054" s="112">
        <f>'Demand Input MP'!J529</f>
        <v>0</v>
      </c>
      <c r="AK1054" s="112">
        <f>'Demand Input MP'!K529</f>
        <v>0</v>
      </c>
      <c r="AL1054" s="112">
        <f>'Demand Input MP'!L529</f>
        <v>0</v>
      </c>
      <c r="AM1054" s="112">
        <f>'Demand Input MP'!M529</f>
        <v>0</v>
      </c>
      <c r="AN1054" s="112">
        <f>'Demand Input MP'!N529</f>
        <v>0</v>
      </c>
      <c r="AQ1054" t="str">
        <f>AQ1048</f>
        <v/>
      </c>
    </row>
    <row r="1055" spans="1:43" ht="14.25" customHeight="1" x14ac:dyDescent="0.25">
      <c r="A1055" s="1"/>
      <c r="B1055" s="122"/>
      <c r="C1055" s="122"/>
      <c r="D1055" s="122"/>
      <c r="E1055" s="122"/>
      <c r="F1055" s="122"/>
      <c r="G1055" s="122"/>
      <c r="H1055" s="122"/>
      <c r="I1055" s="122"/>
      <c r="J1055" s="122"/>
      <c r="K1055" s="122"/>
      <c r="L1055" s="122"/>
      <c r="M1055" s="122"/>
      <c r="N1055" s="122"/>
      <c r="O1055" s="122"/>
      <c r="P1055" s="122"/>
      <c r="Q1055" s="122"/>
      <c r="R1055" s="122"/>
      <c r="S1055" s="122"/>
      <c r="T1055" s="122"/>
      <c r="U1055" s="122"/>
      <c r="V1055" s="124" t="s">
        <v>91</v>
      </c>
      <c r="W1055" s="125">
        <f>IFERROR(IF(SUM('Run Rate History'!E108:AD108)&gt;0,(SUMPRODUCT((B1050:AA1050&gt;=PERCENTILE(B1050:AA1050,0.1))*(B1050:AA1050&lt;=PERCENTILE(B1050:AA1050,0.9))*B1050:AA1050)+SUMPRODUCT(('Run Rate History'!E108:AD108&gt;=PERCENTILE(B1050:AA1050,0.1))*('Run Rate History'!E108:AD108&lt;=PERCENTILE(B1050:AA1050,0.9))*'Run Rate History'!E108:AD108))/(SUMPRODUCT((B1050:AA1050&gt;=PERCENTILE(B1050:AA1050,0.1))*(B1050:AA1050&lt;=PERCENTILE(B1050:AA1050,0.9))*1)+SUMPRODUCT(('Run Rate History'!E108:AD108&gt;=PERCENTILE(B1050:AA1050,0.1))*('Run Rate History'!E108:AD108&lt;=PERCENTILE(B1050:AA1050,0.9))*1)),TRIMMEAN(B1050:AA1050,0.15)),0)</f>
        <v>4.1666666666666664E-2</v>
      </c>
      <c r="X1055" s="126" t="s">
        <v>1172</v>
      </c>
      <c r="Y1055" s="127">
        <f>SUM(B1050:AA1050)/26</f>
        <v>0.11538461538461539</v>
      </c>
      <c r="Z1055" s="128"/>
      <c r="AA1055" s="112" t="s">
        <v>1173</v>
      </c>
      <c r="AB1055" s="113">
        <f>'Demand Input MP'!B528</f>
        <v>0</v>
      </c>
      <c r="AC1055" s="112">
        <f>'Demand Input MP'!C528</f>
        <v>0</v>
      </c>
      <c r="AD1055" s="112">
        <f>'Demand Input MP'!D528</f>
        <v>0</v>
      </c>
      <c r="AE1055" s="112">
        <f>'Demand Input MP'!E528</f>
        <v>0</v>
      </c>
      <c r="AF1055" s="112">
        <f>'Demand Input MP'!F528</f>
        <v>0</v>
      </c>
      <c r="AG1055" s="112">
        <f>'Demand Input MP'!G528</f>
        <v>0</v>
      </c>
      <c r="AH1055" s="112">
        <f>'Demand Input MP'!H528</f>
        <v>0</v>
      </c>
      <c r="AI1055" s="112">
        <f>'Demand Input MP'!I528</f>
        <v>0</v>
      </c>
      <c r="AJ1055" s="112">
        <f>'Demand Input MP'!J528</f>
        <v>0</v>
      </c>
      <c r="AK1055" s="112">
        <f>'Demand Input MP'!K528</f>
        <v>0</v>
      </c>
      <c r="AL1055" s="112">
        <f>'Demand Input MP'!L528</f>
        <v>0</v>
      </c>
      <c r="AM1055" s="112">
        <f>'Demand Input MP'!M528</f>
        <v>0</v>
      </c>
      <c r="AN1055" s="112">
        <f>'Demand Input MP'!N528</f>
        <v>0</v>
      </c>
      <c r="AQ1055" t="str">
        <f>AQ1048</f>
        <v/>
      </c>
    </row>
    <row r="1056" spans="1:43" ht="14.25" customHeight="1" x14ac:dyDescent="0.25">
      <c r="A1056" s="1"/>
      <c r="B1056" s="122"/>
      <c r="C1056" s="122"/>
      <c r="D1056" s="122"/>
      <c r="E1056" s="122"/>
      <c r="F1056" s="122"/>
      <c r="G1056" s="122"/>
      <c r="H1056" s="122"/>
      <c r="I1056" s="122"/>
      <c r="J1056" s="122"/>
      <c r="K1056" s="122"/>
      <c r="L1056" s="122"/>
      <c r="M1056" s="122"/>
      <c r="N1056" s="122"/>
      <c r="O1056" s="122"/>
      <c r="P1056" s="122"/>
      <c r="Q1056" s="122"/>
      <c r="R1056" s="122"/>
      <c r="S1056" s="122"/>
      <c r="T1056" s="122"/>
      <c r="U1056" s="122"/>
      <c r="V1056" s="124" t="s">
        <v>94</v>
      </c>
      <c r="W1056" s="125">
        <f>IFERROR((1*MIN(MAX(X1050,0.5*IF(SUM('Run Rate History'!E108:AD108)&gt;0,(MEDIAN(IF(B1050:AA1050&gt;0,B1050:AA1050))+MEDIAN(IF('Run Rate History'!E108:AD108&gt;0,'Run Rate History'!E108:AD108)))/2,MEDIAN(IF(B1050:AA1050&gt;0,B1050:AA1050)))),2*IF(SUM('Run Rate History'!E108:AD108)&gt;0,(MEDIAN(IF(B1050:AA1050&gt;0,B1050:AA1050))+MEDIAN(IF('Run Rate History'!E108:AD108&gt;0,'Run Rate History'!E108:AD108)))/2,MEDIAN(IF(B1050:AA1050&gt;0,B1050:AA1050))))+2*MIN(MAX(Y1050,0.5*IF(SUM('Run Rate History'!E108:AD108)&gt;0,(MEDIAN(IF(B1050:AA1050&gt;0,B1050:AA1050))+MEDIAN(IF('Run Rate History'!E108:AD108&gt;0,'Run Rate History'!E108:AD108)))/2,MEDIAN(IF(B1050:AA1050&gt;0,B1050:AA1050)))),2*IF(SUM('Run Rate History'!E108:AD108)&gt;0,(MEDIAN(IF(B1050:AA1050&gt;0,B1050:AA1050))+MEDIAN(IF('Run Rate History'!E108:AD108&gt;0,'Run Rate History'!E108:AD108)))/2,MEDIAN(IF(B1050:AA1050&gt;0,B1050:AA1050))))+3*MIN(MAX(Z1050,0.5*IF(SUM('Run Rate History'!E108:AD108)&gt;0,(MEDIAN(IF(B1050:AA1050&gt;0,B1050:AA1050))+MEDIAN(IF('Run Rate History'!E108:AD108&gt;0,'Run Rate History'!E108:AD108)))/2,MEDIAN(IF(B1050:AA1050&gt;0,B1050:AA1050)))),2*IF(SUM('Run Rate History'!E108:AD108)&gt;0,(MEDIAN(IF(B1050:AA1050&gt;0,B1050:AA1050))+MEDIAN(IF('Run Rate History'!E108:AD108&gt;0,'Run Rate History'!E108:AD108)))/2,MEDIAN(IF(B1050:AA1050&gt;0,B1050:AA1050))))+4*MIN(MAX(AA1050,0.5*IF(SUM('Run Rate History'!E108:AD108)&gt;0,(MEDIAN(IF(B1050:AA1050&gt;0,B1050:AA1050))+MEDIAN(IF('Run Rate History'!E108:AD108&gt;0,'Run Rate History'!E108:AD108)))/2,MEDIAN(IF(B1050:AA1050&gt;0,B1050:AA1050)))),2*IF(SUM('Run Rate History'!E108:AD108)&gt;0,(MEDIAN(IF(B1050:AA1050&gt;0,B1050:AA1050))+MEDIAN(IF('Run Rate History'!E108:AD108&gt;0,'Run Rate History'!E108:AD108)))/2,MEDIAN(IF(B1050:AA1050&gt;0,B1050:AA1050)))))/10,0)</f>
        <v>0</v>
      </c>
      <c r="X1056" s="129" t="s">
        <v>1174</v>
      </c>
      <c r="Y1056" s="130">
        <f>IFERROR(VLOOKUP(A1048,'Stanje zaliha'!A:E,5,FALSE()),0)</f>
        <v>257</v>
      </c>
      <c r="Z1056" s="131"/>
      <c r="AA1056" s="113" t="s">
        <v>1175</v>
      </c>
      <c r="AB1056" s="118">
        <f t="shared" ref="AB1056:AN1056" si="208">SUM(AB1052:AB1055)</f>
        <v>0</v>
      </c>
      <c r="AC1056" s="118">
        <f t="shared" si="208"/>
        <v>0</v>
      </c>
      <c r="AD1056" s="118">
        <f t="shared" si="208"/>
        <v>0</v>
      </c>
      <c r="AE1056" s="118">
        <f t="shared" si="208"/>
        <v>0</v>
      </c>
      <c r="AF1056" s="118">
        <f t="shared" si="208"/>
        <v>0</v>
      </c>
      <c r="AG1056" s="118">
        <f t="shared" si="208"/>
        <v>0</v>
      </c>
      <c r="AH1056" s="118">
        <f t="shared" si="208"/>
        <v>0</v>
      </c>
      <c r="AI1056" s="118">
        <f t="shared" si="208"/>
        <v>0</v>
      </c>
      <c r="AJ1056" s="118">
        <f t="shared" si="208"/>
        <v>0</v>
      </c>
      <c r="AK1056" s="118">
        <f t="shared" si="208"/>
        <v>0</v>
      </c>
      <c r="AL1056" s="118">
        <f t="shared" si="208"/>
        <v>0</v>
      </c>
      <c r="AM1056" s="118">
        <f t="shared" si="208"/>
        <v>0</v>
      </c>
      <c r="AN1056" s="118">
        <f t="shared" si="208"/>
        <v>0</v>
      </c>
      <c r="AQ1056" t="str">
        <f>AQ1048</f>
        <v/>
      </c>
    </row>
    <row r="1057" spans="1:43" ht="14.25" customHeight="1" x14ac:dyDescent="0.25">
      <c r="A1057" s="1"/>
      <c r="B1057" s="122"/>
      <c r="C1057" s="122"/>
      <c r="D1057" s="122"/>
      <c r="E1057" s="122"/>
      <c r="F1057" s="122"/>
      <c r="G1057" s="122"/>
      <c r="H1057" s="122"/>
      <c r="I1057" s="122"/>
      <c r="J1057" s="122"/>
      <c r="K1057" s="122"/>
      <c r="L1057" s="122"/>
      <c r="M1057" s="122"/>
      <c r="N1057" s="122"/>
      <c r="O1057" s="122"/>
      <c r="P1057" s="122"/>
      <c r="Q1057" s="122"/>
      <c r="R1057" s="122"/>
      <c r="S1057" s="122"/>
      <c r="T1057" s="122"/>
      <c r="U1057" s="122"/>
      <c r="V1057" s="124" t="s">
        <v>95</v>
      </c>
      <c r="W1057" s="125">
        <f>IFERROR(0.6*W1056+0.4*W1055,0)</f>
        <v>1.6666666666666666E-2</v>
      </c>
      <c r="X1057" s="132" t="s">
        <v>1176</v>
      </c>
      <c r="Y1057" s="133">
        <f>IFERROR(SUMIF('Popis poslanih narudžbi'!A:A,A1048,'Popis poslanih narudžbi'!C:C),0)</f>
        <v>0</v>
      </c>
      <c r="Z1057" s="131"/>
      <c r="AA1057" s="134" t="s">
        <v>1177</v>
      </c>
      <c r="AB1057" s="118">
        <f t="shared" ref="AB1057:AN1057" si="209">AB1050+AB1056</f>
        <v>2</v>
      </c>
      <c r="AC1057" s="118">
        <f t="shared" si="209"/>
        <v>2</v>
      </c>
      <c r="AD1057" s="118">
        <f t="shared" si="209"/>
        <v>2</v>
      </c>
      <c r="AE1057" s="118">
        <f t="shared" si="209"/>
        <v>2</v>
      </c>
      <c r="AF1057" s="118">
        <f t="shared" si="209"/>
        <v>2</v>
      </c>
      <c r="AG1057" s="118">
        <f t="shared" si="209"/>
        <v>2</v>
      </c>
      <c r="AH1057" s="118">
        <f t="shared" si="209"/>
        <v>2</v>
      </c>
      <c r="AI1057" s="118">
        <f t="shared" si="209"/>
        <v>2</v>
      </c>
      <c r="AJ1057" s="118">
        <f t="shared" si="209"/>
        <v>2</v>
      </c>
      <c r="AK1057" s="118">
        <f t="shared" si="209"/>
        <v>2</v>
      </c>
      <c r="AL1057" s="118">
        <f t="shared" si="209"/>
        <v>2</v>
      </c>
      <c r="AM1057" s="118">
        <f t="shared" si="209"/>
        <v>2</v>
      </c>
      <c r="AN1057" s="118">
        <f t="shared" si="209"/>
        <v>2</v>
      </c>
      <c r="AQ1057" t="str">
        <f>AQ1048</f>
        <v/>
      </c>
    </row>
    <row r="1058" spans="1:43" ht="14.25" customHeight="1" x14ac:dyDescent="0.25">
      <c r="A1058" s="107" t="str">
        <f>'Run Rate'!A109</f>
        <v>POL12894</v>
      </c>
      <c r="B1058" s="135" t="str">
        <f>'Run Rate'!B109</f>
        <v>Polleo N.O.KO PUMP Preworkout 500g Cola</v>
      </c>
      <c r="C1058" s="135" t="str">
        <f>'Run Rate'!C109</f>
        <v>SPORTSKA PREHRANA</v>
      </c>
      <c r="D1058" s="135" t="str">
        <f>'Run Rate'!D109</f>
        <v>02 SILVER</v>
      </c>
      <c r="E1058" s="122"/>
      <c r="F1058" s="122"/>
      <c r="G1058" s="122"/>
      <c r="H1058" s="122"/>
      <c r="I1058" s="122"/>
      <c r="J1058" s="122"/>
      <c r="K1058" s="122"/>
      <c r="L1058" s="122"/>
      <c r="M1058" s="122"/>
      <c r="N1058" s="122"/>
      <c r="O1058" s="122"/>
      <c r="P1058" s="122"/>
      <c r="Q1058" s="122"/>
      <c r="R1058" s="122"/>
      <c r="S1058" s="122"/>
      <c r="T1058" s="122"/>
      <c r="U1058" s="122"/>
      <c r="V1058" s="122"/>
      <c r="W1058" s="122"/>
      <c r="X1058" s="122"/>
      <c r="Y1058" s="122"/>
      <c r="Z1058" s="122"/>
      <c r="AA1058" s="122"/>
      <c r="AB1058" s="122"/>
      <c r="AC1058" s="122"/>
      <c r="AD1058" s="122"/>
      <c r="AE1058" s="122"/>
      <c r="AF1058" s="122"/>
      <c r="AG1058" s="122"/>
      <c r="AH1058" s="122"/>
      <c r="AI1058" s="122"/>
      <c r="AJ1058" s="122"/>
      <c r="AK1058" s="122"/>
      <c r="AL1058" s="122"/>
      <c r="AM1058" s="122"/>
      <c r="AN1058" s="122"/>
      <c r="AQ1058" t="str">
        <f>IF(AND(OR($B$1="ALL",$B$1=C1058),OR($E$1="ALL",$E$1=D1058),OR($B$2="ALL",$B$2=A1058),OR($E$2="ALL",IFERROR(SEARCH($E$2,B1058),0)&gt;0)),"MATCH","")</f>
        <v/>
      </c>
    </row>
    <row r="1059" spans="1:43" ht="14.25" customHeight="1" x14ac:dyDescent="0.25">
      <c r="A1059" s="108" t="s">
        <v>1137</v>
      </c>
      <c r="B1059" s="136" t="s">
        <v>1138</v>
      </c>
      <c r="C1059" s="136" t="s">
        <v>1139</v>
      </c>
      <c r="D1059" s="136" t="s">
        <v>1140</v>
      </c>
      <c r="E1059" s="136" t="s">
        <v>1141</v>
      </c>
      <c r="F1059" s="136" t="s">
        <v>1142</v>
      </c>
      <c r="G1059" s="136" t="s">
        <v>1143</v>
      </c>
      <c r="H1059" s="136" t="s">
        <v>1144</v>
      </c>
      <c r="I1059" s="136" t="s">
        <v>1145</v>
      </c>
      <c r="J1059" s="136" t="s">
        <v>1146</v>
      </c>
      <c r="K1059" s="136" t="s">
        <v>1147</v>
      </c>
      <c r="L1059" s="136" t="s">
        <v>1148</v>
      </c>
      <c r="M1059" s="136" t="s">
        <v>1149</v>
      </c>
      <c r="N1059" s="136" t="s">
        <v>1150</v>
      </c>
      <c r="O1059" s="136" t="s">
        <v>1151</v>
      </c>
      <c r="P1059" s="136" t="s">
        <v>1152</v>
      </c>
      <c r="Q1059" s="136" t="s">
        <v>1153</v>
      </c>
      <c r="R1059" s="136" t="s">
        <v>1154</v>
      </c>
      <c r="S1059" s="136" t="s">
        <v>1155</v>
      </c>
      <c r="T1059" s="136" t="s">
        <v>1156</v>
      </c>
      <c r="U1059" s="136" t="s">
        <v>1157</v>
      </c>
      <c r="V1059" s="136" t="s">
        <v>1158</v>
      </c>
      <c r="W1059" s="136" t="s">
        <v>1159</v>
      </c>
      <c r="X1059" s="136" t="s">
        <v>1160</v>
      </c>
      <c r="Y1059" s="136" t="s">
        <v>1161</v>
      </c>
      <c r="Z1059" s="136" t="s">
        <v>1162</v>
      </c>
      <c r="AA1059" s="136" t="s">
        <v>1163</v>
      </c>
      <c r="AB1059" s="137" t="s">
        <v>156</v>
      </c>
      <c r="AC1059" s="137" t="s">
        <v>157</v>
      </c>
      <c r="AD1059" s="137" t="s">
        <v>158</v>
      </c>
      <c r="AE1059" s="137" t="s">
        <v>139</v>
      </c>
      <c r="AF1059" s="138" t="s">
        <v>140</v>
      </c>
      <c r="AG1059" s="138" t="s">
        <v>141</v>
      </c>
      <c r="AH1059" s="138" t="s">
        <v>142</v>
      </c>
      <c r="AI1059" s="138" t="s">
        <v>143</v>
      </c>
      <c r="AJ1059" s="139" t="s">
        <v>144</v>
      </c>
      <c r="AK1059" s="139" t="s">
        <v>145</v>
      </c>
      <c r="AL1059" s="139" t="s">
        <v>146</v>
      </c>
      <c r="AM1059" s="140" t="s">
        <v>147</v>
      </c>
      <c r="AN1059" s="140" t="s">
        <v>148</v>
      </c>
      <c r="AQ1059" t="str">
        <f>AQ1058</f>
        <v/>
      </c>
    </row>
    <row r="1060" spans="1:43" ht="14.25" customHeight="1" x14ac:dyDescent="0.25">
      <c r="A1060" s="99" t="s">
        <v>1164</v>
      </c>
      <c r="B1060" s="112">
        <f>'Run Rate'!E109</f>
        <v>0</v>
      </c>
      <c r="C1060" s="112">
        <f>'Run Rate'!F109</f>
        <v>0</v>
      </c>
      <c r="D1060" s="112">
        <f>'Run Rate'!G109</f>
        <v>0</v>
      </c>
      <c r="E1060" s="112">
        <f>'Run Rate'!H109</f>
        <v>0</v>
      </c>
      <c r="F1060" s="112">
        <f>'Run Rate'!I109</f>
        <v>0</v>
      </c>
      <c r="G1060" s="112">
        <f>'Run Rate'!J109</f>
        <v>0</v>
      </c>
      <c r="H1060" s="112">
        <f>'Run Rate'!K109</f>
        <v>0</v>
      </c>
      <c r="I1060" s="112">
        <f>'Run Rate'!L109</f>
        <v>0</v>
      </c>
      <c r="J1060" s="112">
        <f>'Run Rate'!M109</f>
        <v>0</v>
      </c>
      <c r="K1060" s="112">
        <f>'Run Rate'!N109</f>
        <v>0</v>
      </c>
      <c r="L1060" s="112">
        <f>'Run Rate'!O109</f>
        <v>0</v>
      </c>
      <c r="M1060" s="112">
        <f>'Run Rate'!P109</f>
        <v>0</v>
      </c>
      <c r="N1060" s="112">
        <f>'Run Rate'!Q109</f>
        <v>0</v>
      </c>
      <c r="O1060" s="112">
        <f>'Run Rate'!R109</f>
        <v>0</v>
      </c>
      <c r="P1060" s="112">
        <f>'Run Rate'!S109</f>
        <v>0</v>
      </c>
      <c r="Q1060" s="112">
        <f>'Run Rate'!T109</f>
        <v>0</v>
      </c>
      <c r="R1060" s="112">
        <f>'Run Rate'!U109</f>
        <v>0</v>
      </c>
      <c r="S1060" s="112">
        <f>'Run Rate'!V109</f>
        <v>0</v>
      </c>
      <c r="T1060" s="112">
        <f>'Run Rate'!W109</f>
        <v>0</v>
      </c>
      <c r="U1060" s="112">
        <f>'Run Rate'!X109</f>
        <v>0</v>
      </c>
      <c r="V1060" s="112">
        <f>'Run Rate'!Y109</f>
        <v>0</v>
      </c>
      <c r="W1060" s="112">
        <f>'Run Rate'!Z109</f>
        <v>0</v>
      </c>
      <c r="X1060" s="112">
        <f>'Run Rate'!AA109</f>
        <v>0</v>
      </c>
      <c r="Y1060" s="112">
        <f>'Run Rate'!AB109</f>
        <v>0</v>
      </c>
      <c r="Z1060" s="112">
        <f>'Run Rate'!AC109</f>
        <v>1</v>
      </c>
      <c r="AA1060" s="112">
        <f>'Run Rate'!AD109</f>
        <v>6</v>
      </c>
      <c r="AB1060" s="113">
        <v>4</v>
      </c>
      <c r="AC1060" s="112">
        <v>4</v>
      </c>
      <c r="AD1060" s="112">
        <v>4</v>
      </c>
      <c r="AE1060" s="112">
        <v>4</v>
      </c>
      <c r="AF1060" s="112">
        <v>4</v>
      </c>
      <c r="AG1060" s="112">
        <v>4</v>
      </c>
      <c r="AH1060" s="112">
        <v>4</v>
      </c>
      <c r="AI1060" s="112">
        <v>4</v>
      </c>
      <c r="AJ1060" s="112">
        <v>4</v>
      </c>
      <c r="AK1060" s="112">
        <v>4</v>
      </c>
      <c r="AL1060" s="112">
        <v>4</v>
      </c>
      <c r="AM1060" s="112">
        <v>4</v>
      </c>
      <c r="AN1060" s="112">
        <v>4</v>
      </c>
      <c r="AQ1060" t="str">
        <f>AQ1058</f>
        <v/>
      </c>
    </row>
    <row r="1061" spans="1:43" ht="14.25" customHeight="1" x14ac:dyDescent="0.25">
      <c r="A1061" s="99" t="s">
        <v>1165</v>
      </c>
      <c r="B1061" s="114"/>
      <c r="C1061" s="114"/>
      <c r="D1061" s="114"/>
      <c r="E1061" s="114"/>
      <c r="F1061" s="114"/>
      <c r="G1061" s="114"/>
      <c r="H1061" s="114"/>
      <c r="I1061" s="114"/>
      <c r="J1061" s="114"/>
      <c r="K1061" s="114"/>
      <c r="L1061" s="114"/>
      <c r="M1061" s="114"/>
      <c r="N1061" s="114"/>
      <c r="O1061" s="114"/>
      <c r="P1061" s="114"/>
      <c r="Q1061" s="114"/>
      <c r="R1061" s="114"/>
      <c r="S1061" s="114"/>
      <c r="T1061" s="114"/>
      <c r="U1061" s="114"/>
      <c r="V1061" s="114"/>
      <c r="W1061" s="115"/>
      <c r="X1061" s="115"/>
      <c r="Y1061" s="115"/>
      <c r="Z1061" s="115"/>
      <c r="AA1061" s="112" t="s">
        <v>1166</v>
      </c>
      <c r="AB1061" s="113"/>
      <c r="AC1061" s="112"/>
      <c r="AD1061" s="112"/>
      <c r="AE1061" s="112"/>
      <c r="AF1061" s="112"/>
      <c r="AG1061" s="112"/>
      <c r="AH1061" s="112"/>
      <c r="AI1061" s="112"/>
      <c r="AJ1061" s="112"/>
      <c r="AK1061" s="112"/>
      <c r="AL1061" s="112"/>
      <c r="AM1061" s="112"/>
      <c r="AN1061" s="112"/>
      <c r="AQ1061" t="str">
        <f>AQ1058</f>
        <v/>
      </c>
    </row>
    <row r="1062" spans="1:43" ht="14.25" customHeight="1" x14ac:dyDescent="0.25">
      <c r="A1062" s="99" t="s">
        <v>1167</v>
      </c>
      <c r="B1062" s="114"/>
      <c r="C1062" s="114"/>
      <c r="D1062" s="114"/>
      <c r="E1062" s="114"/>
      <c r="F1062" s="114"/>
      <c r="G1062" s="114"/>
      <c r="H1062" s="114"/>
      <c r="I1062" s="114"/>
      <c r="J1062" s="114"/>
      <c r="K1062" s="114"/>
      <c r="L1062" s="114"/>
      <c r="M1062" s="114"/>
      <c r="N1062" s="114"/>
      <c r="O1062" s="114"/>
      <c r="P1062" s="114"/>
      <c r="Q1062" s="114"/>
      <c r="R1062" s="114"/>
      <c r="S1062" s="114"/>
      <c r="T1062" s="114"/>
      <c r="U1062" s="114"/>
      <c r="V1062" s="114"/>
      <c r="W1062" s="115"/>
      <c r="X1062" s="116"/>
      <c r="Y1062" s="117"/>
      <c r="Z1062" s="115"/>
      <c r="AA1062" s="112" t="s">
        <v>1168</v>
      </c>
      <c r="AB1062" s="113">
        <f>'Demand Input VP'!B534</f>
        <v>0</v>
      </c>
      <c r="AC1062" s="112">
        <f>'Demand Input VP'!C534</f>
        <v>0</v>
      </c>
      <c r="AD1062" s="112">
        <f>'Demand Input VP'!D534</f>
        <v>0</v>
      </c>
      <c r="AE1062" s="112">
        <f>'Demand Input VP'!E534</f>
        <v>0</v>
      </c>
      <c r="AF1062" s="112">
        <f>'Demand Input VP'!F534</f>
        <v>0</v>
      </c>
      <c r="AG1062" s="112">
        <f>'Demand Input VP'!G534</f>
        <v>0</v>
      </c>
      <c r="AH1062" s="112">
        <f>'Demand Input VP'!H534</f>
        <v>0</v>
      </c>
      <c r="AI1062" s="112">
        <f>'Demand Input VP'!I534</f>
        <v>0</v>
      </c>
      <c r="AJ1062" s="112">
        <f>'Demand Input VP'!J534</f>
        <v>0</v>
      </c>
      <c r="AK1062" s="112">
        <f>'Demand Input VP'!K534</f>
        <v>0</v>
      </c>
      <c r="AL1062" s="112">
        <f>'Demand Input VP'!L534</f>
        <v>0</v>
      </c>
      <c r="AM1062" s="112">
        <f>'Demand Input VP'!M534</f>
        <v>0</v>
      </c>
      <c r="AN1062" s="112">
        <f>'Demand Input VP'!N534</f>
        <v>0</v>
      </c>
      <c r="AQ1062" t="str">
        <f>AQ1058</f>
        <v/>
      </c>
    </row>
    <row r="1063" spans="1:43" ht="14.25" customHeight="1" x14ac:dyDescent="0.25">
      <c r="A1063" s="99" t="s">
        <v>1169</v>
      </c>
      <c r="B1063" s="118"/>
      <c r="C1063" s="118"/>
      <c r="D1063" s="118"/>
      <c r="E1063" s="118"/>
      <c r="F1063" s="118"/>
      <c r="G1063" s="118"/>
      <c r="H1063" s="118"/>
      <c r="I1063" s="118"/>
      <c r="J1063" s="118"/>
      <c r="K1063" s="118"/>
      <c r="L1063" s="118"/>
      <c r="M1063" s="118"/>
      <c r="N1063" s="118"/>
      <c r="O1063" s="118"/>
      <c r="P1063" s="118"/>
      <c r="Q1063" s="118"/>
      <c r="R1063" s="118"/>
      <c r="S1063" s="118"/>
      <c r="T1063" s="118"/>
      <c r="U1063" s="118"/>
      <c r="V1063" s="118"/>
      <c r="W1063" s="115"/>
      <c r="X1063" s="116"/>
      <c r="Y1063" s="117"/>
      <c r="Z1063" s="119"/>
      <c r="AA1063" s="120" t="s">
        <v>1170</v>
      </c>
      <c r="AB1063" s="121">
        <f>'Demand Input VP'!B533</f>
        <v>0</v>
      </c>
      <c r="AC1063" s="120">
        <f>'Demand Input VP'!C533</f>
        <v>0</v>
      </c>
      <c r="AD1063" s="120">
        <f>'Demand Input VP'!D533</f>
        <v>0</v>
      </c>
      <c r="AE1063" s="120">
        <f>'Demand Input VP'!E533</f>
        <v>0</v>
      </c>
      <c r="AF1063" s="120">
        <f>'Demand Input VP'!F533</f>
        <v>0</v>
      </c>
      <c r="AG1063" s="120">
        <f>'Demand Input VP'!G533</f>
        <v>0</v>
      </c>
      <c r="AH1063" s="120">
        <f>'Demand Input VP'!H533</f>
        <v>0</v>
      </c>
      <c r="AI1063" s="120">
        <f>'Demand Input VP'!I533</f>
        <v>0</v>
      </c>
      <c r="AJ1063" s="120">
        <f>'Demand Input VP'!J533</f>
        <v>0</v>
      </c>
      <c r="AK1063" s="120">
        <f>'Demand Input VP'!K533</f>
        <v>0</v>
      </c>
      <c r="AL1063" s="120">
        <f>'Demand Input VP'!L533</f>
        <v>0</v>
      </c>
      <c r="AM1063" s="120">
        <f>'Demand Input VP'!M533</f>
        <v>0</v>
      </c>
      <c r="AN1063" s="120">
        <f>'Demand Input VP'!N533</f>
        <v>0</v>
      </c>
      <c r="AQ1063" t="str">
        <f>AQ1058</f>
        <v/>
      </c>
    </row>
    <row r="1064" spans="1:43" ht="14.25" customHeight="1" x14ac:dyDescent="0.25">
      <c r="A1064" s="1"/>
      <c r="B1064" s="122"/>
      <c r="C1064" s="122"/>
      <c r="D1064" s="122"/>
      <c r="E1064" s="122"/>
      <c r="F1064" s="122"/>
      <c r="G1064" s="122"/>
      <c r="H1064" s="122"/>
      <c r="I1064" s="122"/>
      <c r="J1064" s="122"/>
      <c r="K1064" s="122"/>
      <c r="L1064" s="122"/>
      <c r="M1064" s="122"/>
      <c r="N1064" s="122"/>
      <c r="O1064" s="122"/>
      <c r="P1064" s="122"/>
      <c r="Q1064" s="122"/>
      <c r="R1064" s="122"/>
      <c r="S1064" s="122"/>
      <c r="T1064" s="122"/>
      <c r="U1064" s="122"/>
      <c r="V1064" s="122"/>
      <c r="W1064" s="123"/>
      <c r="X1064" s="116"/>
      <c r="Y1064" s="117"/>
      <c r="Z1064" s="123"/>
      <c r="AA1064" s="112" t="s">
        <v>1171</v>
      </c>
      <c r="AB1064" s="113">
        <f>'Demand Input MP'!B534</f>
        <v>0</v>
      </c>
      <c r="AC1064" s="112">
        <f>'Demand Input MP'!C534</f>
        <v>0</v>
      </c>
      <c r="AD1064" s="112">
        <f>'Demand Input MP'!D534</f>
        <v>0</v>
      </c>
      <c r="AE1064" s="112">
        <f>'Demand Input MP'!E534</f>
        <v>0</v>
      </c>
      <c r="AF1064" s="112">
        <f>'Demand Input MP'!F534</f>
        <v>0</v>
      </c>
      <c r="AG1064" s="112">
        <f>'Demand Input MP'!G534</f>
        <v>0</v>
      </c>
      <c r="AH1064" s="112">
        <f>'Demand Input MP'!H534</f>
        <v>0</v>
      </c>
      <c r="AI1064" s="112">
        <f>'Demand Input MP'!I534</f>
        <v>0</v>
      </c>
      <c r="AJ1064" s="112">
        <f>'Demand Input MP'!J534</f>
        <v>0</v>
      </c>
      <c r="AK1064" s="112">
        <f>'Demand Input MP'!K534</f>
        <v>0</v>
      </c>
      <c r="AL1064" s="112">
        <f>'Demand Input MP'!L534</f>
        <v>0</v>
      </c>
      <c r="AM1064" s="112">
        <f>'Demand Input MP'!M534</f>
        <v>0</v>
      </c>
      <c r="AN1064" s="112">
        <f>'Demand Input MP'!N534</f>
        <v>0</v>
      </c>
      <c r="AQ1064" t="str">
        <f>AQ1058</f>
        <v/>
      </c>
    </row>
    <row r="1065" spans="1:43" ht="14.25" customHeight="1" x14ac:dyDescent="0.25">
      <c r="A1065" s="1"/>
      <c r="B1065" s="122"/>
      <c r="C1065" s="122"/>
      <c r="D1065" s="122"/>
      <c r="E1065" s="122"/>
      <c r="F1065" s="122"/>
      <c r="G1065" s="122"/>
      <c r="H1065" s="122"/>
      <c r="I1065" s="122"/>
      <c r="J1065" s="122"/>
      <c r="K1065" s="122"/>
      <c r="L1065" s="122"/>
      <c r="M1065" s="122"/>
      <c r="N1065" s="122"/>
      <c r="O1065" s="122"/>
      <c r="P1065" s="122"/>
      <c r="Q1065" s="122"/>
      <c r="R1065" s="122"/>
      <c r="S1065" s="122"/>
      <c r="T1065" s="122"/>
      <c r="U1065" s="122"/>
      <c r="V1065" s="124" t="s">
        <v>91</v>
      </c>
      <c r="W1065" s="125">
        <f>IFERROR(IF(SUM('Run Rate History'!E109:AD109)&gt;0,(SUMPRODUCT((B1060:AA1060&gt;=PERCENTILE(B1060:AA1060,0.1))*(B1060:AA1060&lt;=PERCENTILE(B1060:AA1060,0.9))*B1060:AA1060)+SUMPRODUCT(('Run Rate History'!E109:AD109&gt;=PERCENTILE(B1060:AA1060,0.1))*('Run Rate History'!E109:AD109&lt;=PERCENTILE(B1060:AA1060,0.9))*'Run Rate History'!E109:AD109))/(SUMPRODUCT((B1060:AA1060&gt;=PERCENTILE(B1060:AA1060,0.1))*(B1060:AA1060&lt;=PERCENTILE(B1060:AA1060,0.9))*1)+SUMPRODUCT(('Run Rate History'!E109:AD109&gt;=PERCENTILE(B1060:AA1060,0.1))*('Run Rate History'!E109:AD109&lt;=PERCENTILE(B1060:AA1060,0.9))*1)),TRIMMEAN(B1060:AA1060,0.15)),0)</f>
        <v>4.1666666666666664E-2</v>
      </c>
      <c r="X1065" s="126" t="s">
        <v>1172</v>
      </c>
      <c r="Y1065" s="127">
        <f>SUM(B1060:AA1060)/26</f>
        <v>0.26923076923076922</v>
      </c>
      <c r="Z1065" s="128"/>
      <c r="AA1065" s="112" t="s">
        <v>1173</v>
      </c>
      <c r="AB1065" s="113">
        <f>'Demand Input MP'!B533</f>
        <v>0</v>
      </c>
      <c r="AC1065" s="112">
        <f>'Demand Input MP'!C533</f>
        <v>0</v>
      </c>
      <c r="AD1065" s="112">
        <f>'Demand Input MP'!D533</f>
        <v>0</v>
      </c>
      <c r="AE1065" s="112">
        <f>'Demand Input MP'!E533</f>
        <v>0</v>
      </c>
      <c r="AF1065" s="112">
        <f>'Demand Input MP'!F533</f>
        <v>0</v>
      </c>
      <c r="AG1065" s="112">
        <f>'Demand Input MP'!G533</f>
        <v>0</v>
      </c>
      <c r="AH1065" s="112">
        <f>'Demand Input MP'!H533</f>
        <v>0</v>
      </c>
      <c r="AI1065" s="112">
        <f>'Demand Input MP'!I533</f>
        <v>0</v>
      </c>
      <c r="AJ1065" s="112">
        <f>'Demand Input MP'!J533</f>
        <v>0</v>
      </c>
      <c r="AK1065" s="112">
        <f>'Demand Input MP'!K533</f>
        <v>0</v>
      </c>
      <c r="AL1065" s="112">
        <f>'Demand Input MP'!L533</f>
        <v>0</v>
      </c>
      <c r="AM1065" s="112">
        <f>'Demand Input MP'!M533</f>
        <v>0</v>
      </c>
      <c r="AN1065" s="112">
        <f>'Demand Input MP'!N533</f>
        <v>0</v>
      </c>
      <c r="AQ1065" t="str">
        <f>AQ1058</f>
        <v/>
      </c>
    </row>
    <row r="1066" spans="1:43" ht="14.25" customHeight="1" x14ac:dyDescent="0.25">
      <c r="A1066" s="1"/>
      <c r="B1066" s="122"/>
      <c r="C1066" s="122"/>
      <c r="D1066" s="122"/>
      <c r="E1066" s="122"/>
      <c r="F1066" s="122"/>
      <c r="G1066" s="122"/>
      <c r="H1066" s="122"/>
      <c r="I1066" s="122"/>
      <c r="J1066" s="122"/>
      <c r="K1066" s="122"/>
      <c r="L1066" s="122"/>
      <c r="M1066" s="122"/>
      <c r="N1066" s="122"/>
      <c r="O1066" s="122"/>
      <c r="P1066" s="122"/>
      <c r="Q1066" s="122"/>
      <c r="R1066" s="122"/>
      <c r="S1066" s="122"/>
      <c r="T1066" s="122"/>
      <c r="U1066" s="122"/>
      <c r="V1066" s="124" t="s">
        <v>94</v>
      </c>
      <c r="W1066" s="125">
        <f>IFERROR((1*MIN(MAX(X1060,0.5*IF(SUM('Run Rate History'!E109:AD109)&gt;0,(MEDIAN(IF(B1060:AA1060&gt;0,B1060:AA1060))+MEDIAN(IF('Run Rate History'!E109:AD109&gt;0,'Run Rate History'!E109:AD109)))/2,MEDIAN(IF(B1060:AA1060&gt;0,B1060:AA1060)))),2*IF(SUM('Run Rate History'!E109:AD109)&gt;0,(MEDIAN(IF(B1060:AA1060&gt;0,B1060:AA1060))+MEDIAN(IF('Run Rate History'!E109:AD109&gt;0,'Run Rate History'!E109:AD109)))/2,MEDIAN(IF(B1060:AA1060&gt;0,B1060:AA1060))))+2*MIN(MAX(Y1060,0.5*IF(SUM('Run Rate History'!E109:AD109)&gt;0,(MEDIAN(IF(B1060:AA1060&gt;0,B1060:AA1060))+MEDIAN(IF('Run Rate History'!E109:AD109&gt;0,'Run Rate History'!E109:AD109)))/2,MEDIAN(IF(B1060:AA1060&gt;0,B1060:AA1060)))),2*IF(SUM('Run Rate History'!E109:AD109)&gt;0,(MEDIAN(IF(B1060:AA1060&gt;0,B1060:AA1060))+MEDIAN(IF('Run Rate History'!E109:AD109&gt;0,'Run Rate History'!E109:AD109)))/2,MEDIAN(IF(B1060:AA1060&gt;0,B1060:AA1060))))+3*MIN(MAX(Z1060,0.5*IF(SUM('Run Rate History'!E109:AD109)&gt;0,(MEDIAN(IF(B1060:AA1060&gt;0,B1060:AA1060))+MEDIAN(IF('Run Rate History'!E109:AD109&gt;0,'Run Rate History'!E109:AD109)))/2,MEDIAN(IF(B1060:AA1060&gt;0,B1060:AA1060)))),2*IF(SUM('Run Rate History'!E109:AD109)&gt;0,(MEDIAN(IF(B1060:AA1060&gt;0,B1060:AA1060))+MEDIAN(IF('Run Rate History'!E109:AD109&gt;0,'Run Rate History'!E109:AD109)))/2,MEDIAN(IF(B1060:AA1060&gt;0,B1060:AA1060))))+4*MIN(MAX(AA1060,0.5*IF(SUM('Run Rate History'!E109:AD109)&gt;0,(MEDIAN(IF(B1060:AA1060&gt;0,B1060:AA1060))+MEDIAN(IF('Run Rate History'!E109:AD109&gt;0,'Run Rate History'!E109:AD109)))/2,MEDIAN(IF(B1060:AA1060&gt;0,B1060:AA1060)))),2*IF(SUM('Run Rate History'!E109:AD109)&gt;0,(MEDIAN(IF(B1060:AA1060&gt;0,B1060:AA1060))+MEDIAN(IF('Run Rate History'!E109:AD109&gt;0,'Run Rate History'!E109:AD109)))/2,MEDIAN(IF(B1060:AA1060&gt;0,B1060:AA1060)))))/10,0)</f>
        <v>0</v>
      </c>
      <c r="X1066" s="129" t="s">
        <v>1174</v>
      </c>
      <c r="Y1066" s="130">
        <f>IFERROR(VLOOKUP(A1058,'Stanje zaliha'!A:E,5,FALSE()),0)</f>
        <v>258</v>
      </c>
      <c r="Z1066" s="131"/>
      <c r="AA1066" s="113" t="s">
        <v>1175</v>
      </c>
      <c r="AB1066" s="118">
        <f t="shared" ref="AB1066:AN1066" si="210">SUM(AB1062:AB1065)</f>
        <v>0</v>
      </c>
      <c r="AC1066" s="118">
        <f t="shared" si="210"/>
        <v>0</v>
      </c>
      <c r="AD1066" s="118">
        <f t="shared" si="210"/>
        <v>0</v>
      </c>
      <c r="AE1066" s="118">
        <f t="shared" si="210"/>
        <v>0</v>
      </c>
      <c r="AF1066" s="118">
        <f t="shared" si="210"/>
        <v>0</v>
      </c>
      <c r="AG1066" s="118">
        <f t="shared" si="210"/>
        <v>0</v>
      </c>
      <c r="AH1066" s="118">
        <f t="shared" si="210"/>
        <v>0</v>
      </c>
      <c r="AI1066" s="118">
        <f t="shared" si="210"/>
        <v>0</v>
      </c>
      <c r="AJ1066" s="118">
        <f t="shared" si="210"/>
        <v>0</v>
      </c>
      <c r="AK1066" s="118">
        <f t="shared" si="210"/>
        <v>0</v>
      </c>
      <c r="AL1066" s="118">
        <f t="shared" si="210"/>
        <v>0</v>
      </c>
      <c r="AM1066" s="118">
        <f t="shared" si="210"/>
        <v>0</v>
      </c>
      <c r="AN1066" s="118">
        <f t="shared" si="210"/>
        <v>0</v>
      </c>
      <c r="AQ1066" t="str">
        <f>AQ1058</f>
        <v/>
      </c>
    </row>
    <row r="1067" spans="1:43" ht="14.25" customHeight="1" x14ac:dyDescent="0.25">
      <c r="A1067" s="1"/>
      <c r="B1067" s="122"/>
      <c r="C1067" s="122"/>
      <c r="D1067" s="122"/>
      <c r="E1067" s="122"/>
      <c r="F1067" s="122"/>
      <c r="G1067" s="122"/>
      <c r="H1067" s="122"/>
      <c r="I1067" s="122"/>
      <c r="J1067" s="122"/>
      <c r="K1067" s="122"/>
      <c r="L1067" s="122"/>
      <c r="M1067" s="122"/>
      <c r="N1067" s="122"/>
      <c r="O1067" s="122"/>
      <c r="P1067" s="122"/>
      <c r="Q1067" s="122"/>
      <c r="R1067" s="122"/>
      <c r="S1067" s="122"/>
      <c r="T1067" s="122"/>
      <c r="U1067" s="122"/>
      <c r="V1067" s="124" t="s">
        <v>95</v>
      </c>
      <c r="W1067" s="125">
        <f>IFERROR(0.6*W1066+0.4*W1065,0)</f>
        <v>1.6666666666666666E-2</v>
      </c>
      <c r="X1067" s="132" t="s">
        <v>1176</v>
      </c>
      <c r="Y1067" s="133">
        <f>IFERROR(SUMIF('Popis poslanih narudžbi'!A:A,A1058,'Popis poslanih narudžbi'!C:C),0)</f>
        <v>0</v>
      </c>
      <c r="Z1067" s="131"/>
      <c r="AA1067" s="134" t="s">
        <v>1177</v>
      </c>
      <c r="AB1067" s="118">
        <f t="shared" ref="AB1067:AN1067" si="211">AB1060+AB1066</f>
        <v>4</v>
      </c>
      <c r="AC1067" s="118">
        <f t="shared" si="211"/>
        <v>4</v>
      </c>
      <c r="AD1067" s="118">
        <f t="shared" si="211"/>
        <v>4</v>
      </c>
      <c r="AE1067" s="118">
        <f t="shared" si="211"/>
        <v>4</v>
      </c>
      <c r="AF1067" s="118">
        <f t="shared" si="211"/>
        <v>4</v>
      </c>
      <c r="AG1067" s="118">
        <f t="shared" si="211"/>
        <v>4</v>
      </c>
      <c r="AH1067" s="118">
        <f t="shared" si="211"/>
        <v>4</v>
      </c>
      <c r="AI1067" s="118">
        <f t="shared" si="211"/>
        <v>4</v>
      </c>
      <c r="AJ1067" s="118">
        <f t="shared" si="211"/>
        <v>4</v>
      </c>
      <c r="AK1067" s="118">
        <f t="shared" si="211"/>
        <v>4</v>
      </c>
      <c r="AL1067" s="118">
        <f t="shared" si="211"/>
        <v>4</v>
      </c>
      <c r="AM1067" s="118">
        <f t="shared" si="211"/>
        <v>4</v>
      </c>
      <c r="AN1067" s="118">
        <f t="shared" si="211"/>
        <v>4</v>
      </c>
      <c r="AQ1067" t="str">
        <f>AQ1058</f>
        <v/>
      </c>
    </row>
    <row r="1068" spans="1:43" ht="14.25" customHeight="1" x14ac:dyDescent="0.25">
      <c r="A1068" s="107" t="str">
        <f>'Run Rate'!A110</f>
        <v>POL12874</v>
      </c>
      <c r="B1068" s="135" t="str">
        <f>'Run Rate'!B110</f>
        <v>Polleo Sport StormX PUMP Pre-Workout 500g Raspberry</v>
      </c>
      <c r="C1068" s="135" t="str">
        <f>'Run Rate'!C110</f>
        <v>SPORTSKA PREHRANA</v>
      </c>
      <c r="D1068" s="135" t="str">
        <f>'Run Rate'!D110</f>
        <v>02 SILVER</v>
      </c>
      <c r="E1068" s="122"/>
      <c r="F1068" s="122"/>
      <c r="G1068" s="122"/>
      <c r="H1068" s="122"/>
      <c r="I1068" s="122"/>
      <c r="J1068" s="122"/>
      <c r="K1068" s="122"/>
      <c r="L1068" s="122"/>
      <c r="M1068" s="122"/>
      <c r="N1068" s="122"/>
      <c r="O1068" s="122"/>
      <c r="P1068" s="122"/>
      <c r="Q1068" s="122"/>
      <c r="R1068" s="122"/>
      <c r="S1068" s="122"/>
      <c r="T1068" s="122"/>
      <c r="U1068" s="122"/>
      <c r="V1068" s="122"/>
      <c r="W1068" s="122"/>
      <c r="X1068" s="122"/>
      <c r="Y1068" s="122"/>
      <c r="Z1068" s="122"/>
      <c r="AA1068" s="122"/>
      <c r="AB1068" s="122"/>
      <c r="AC1068" s="122"/>
      <c r="AD1068" s="122"/>
      <c r="AE1068" s="122"/>
      <c r="AF1068" s="122"/>
      <c r="AG1068" s="122"/>
      <c r="AH1068" s="122"/>
      <c r="AI1068" s="122"/>
      <c r="AJ1068" s="122"/>
      <c r="AK1068" s="122"/>
      <c r="AL1068" s="122"/>
      <c r="AM1068" s="122"/>
      <c r="AN1068" s="122"/>
      <c r="AQ1068" t="str">
        <f>IF(AND(OR($B$1="ALL",$B$1=C1068),OR($E$1="ALL",$E$1=D1068),OR($B$2="ALL",$B$2=A1068),OR($E$2="ALL",IFERROR(SEARCH($E$2,B1068),0)&gt;0)),"MATCH","")</f>
        <v/>
      </c>
    </row>
    <row r="1069" spans="1:43" ht="14.25" customHeight="1" x14ac:dyDescent="0.25">
      <c r="A1069" s="108" t="s">
        <v>1137</v>
      </c>
      <c r="B1069" s="136" t="s">
        <v>1138</v>
      </c>
      <c r="C1069" s="136" t="s">
        <v>1139</v>
      </c>
      <c r="D1069" s="136" t="s">
        <v>1140</v>
      </c>
      <c r="E1069" s="136" t="s">
        <v>1141</v>
      </c>
      <c r="F1069" s="136" t="s">
        <v>1142</v>
      </c>
      <c r="G1069" s="136" t="s">
        <v>1143</v>
      </c>
      <c r="H1069" s="136" t="s">
        <v>1144</v>
      </c>
      <c r="I1069" s="136" t="s">
        <v>1145</v>
      </c>
      <c r="J1069" s="136" t="s">
        <v>1146</v>
      </c>
      <c r="K1069" s="136" t="s">
        <v>1147</v>
      </c>
      <c r="L1069" s="136" t="s">
        <v>1148</v>
      </c>
      <c r="M1069" s="136" t="s">
        <v>1149</v>
      </c>
      <c r="N1069" s="136" t="s">
        <v>1150</v>
      </c>
      <c r="O1069" s="136" t="s">
        <v>1151</v>
      </c>
      <c r="P1069" s="136" t="s">
        <v>1152</v>
      </c>
      <c r="Q1069" s="136" t="s">
        <v>1153</v>
      </c>
      <c r="R1069" s="136" t="s">
        <v>1154</v>
      </c>
      <c r="S1069" s="136" t="s">
        <v>1155</v>
      </c>
      <c r="T1069" s="136" t="s">
        <v>1156</v>
      </c>
      <c r="U1069" s="136" t="s">
        <v>1157</v>
      </c>
      <c r="V1069" s="136" t="s">
        <v>1158</v>
      </c>
      <c r="W1069" s="136" t="s">
        <v>1159</v>
      </c>
      <c r="X1069" s="136" t="s">
        <v>1160</v>
      </c>
      <c r="Y1069" s="136" t="s">
        <v>1161</v>
      </c>
      <c r="Z1069" s="136" t="s">
        <v>1162</v>
      </c>
      <c r="AA1069" s="136" t="s">
        <v>1163</v>
      </c>
      <c r="AB1069" s="137" t="s">
        <v>156</v>
      </c>
      <c r="AC1069" s="137" t="s">
        <v>157</v>
      </c>
      <c r="AD1069" s="137" t="s">
        <v>158</v>
      </c>
      <c r="AE1069" s="137" t="s">
        <v>139</v>
      </c>
      <c r="AF1069" s="138" t="s">
        <v>140</v>
      </c>
      <c r="AG1069" s="138" t="s">
        <v>141</v>
      </c>
      <c r="AH1069" s="138" t="s">
        <v>142</v>
      </c>
      <c r="AI1069" s="138" t="s">
        <v>143</v>
      </c>
      <c r="AJ1069" s="139" t="s">
        <v>144</v>
      </c>
      <c r="AK1069" s="139" t="s">
        <v>145</v>
      </c>
      <c r="AL1069" s="139" t="s">
        <v>146</v>
      </c>
      <c r="AM1069" s="140" t="s">
        <v>147</v>
      </c>
      <c r="AN1069" s="140" t="s">
        <v>148</v>
      </c>
      <c r="AQ1069" t="str">
        <f>AQ1068</f>
        <v/>
      </c>
    </row>
    <row r="1070" spans="1:43" ht="14.25" customHeight="1" x14ac:dyDescent="0.25">
      <c r="A1070" s="99" t="s">
        <v>1164</v>
      </c>
      <c r="B1070" s="112">
        <f>'Run Rate'!E110</f>
        <v>0</v>
      </c>
      <c r="C1070" s="112">
        <f>'Run Rate'!F110</f>
        <v>0</v>
      </c>
      <c r="D1070" s="112">
        <f>'Run Rate'!G110</f>
        <v>0</v>
      </c>
      <c r="E1070" s="112">
        <f>'Run Rate'!H110</f>
        <v>0</v>
      </c>
      <c r="F1070" s="112">
        <f>'Run Rate'!I110</f>
        <v>0</v>
      </c>
      <c r="G1070" s="112">
        <f>'Run Rate'!J110</f>
        <v>0</v>
      </c>
      <c r="H1070" s="112">
        <f>'Run Rate'!K110</f>
        <v>0</v>
      </c>
      <c r="I1070" s="112">
        <f>'Run Rate'!L110</f>
        <v>0</v>
      </c>
      <c r="J1070" s="112">
        <f>'Run Rate'!M110</f>
        <v>0</v>
      </c>
      <c r="K1070" s="112">
        <f>'Run Rate'!N110</f>
        <v>0</v>
      </c>
      <c r="L1070" s="112">
        <f>'Run Rate'!O110</f>
        <v>0</v>
      </c>
      <c r="M1070" s="112">
        <f>'Run Rate'!P110</f>
        <v>0</v>
      </c>
      <c r="N1070" s="112">
        <f>'Run Rate'!Q110</f>
        <v>0</v>
      </c>
      <c r="O1070" s="112">
        <f>'Run Rate'!R110</f>
        <v>0</v>
      </c>
      <c r="P1070" s="112">
        <f>'Run Rate'!S110</f>
        <v>0</v>
      </c>
      <c r="Q1070" s="112">
        <f>'Run Rate'!T110</f>
        <v>0</v>
      </c>
      <c r="R1070" s="112">
        <f>'Run Rate'!U110</f>
        <v>0</v>
      </c>
      <c r="S1070" s="112">
        <f>'Run Rate'!V110</f>
        <v>0</v>
      </c>
      <c r="T1070" s="112">
        <f>'Run Rate'!W110</f>
        <v>0</v>
      </c>
      <c r="U1070" s="112">
        <f>'Run Rate'!X110</f>
        <v>0</v>
      </c>
      <c r="V1070" s="112">
        <f>'Run Rate'!Y110</f>
        <v>0</v>
      </c>
      <c r="W1070" s="112">
        <f>'Run Rate'!Z110</f>
        <v>0</v>
      </c>
      <c r="X1070" s="112">
        <f>'Run Rate'!AA110</f>
        <v>0</v>
      </c>
      <c r="Y1070" s="112">
        <f>'Run Rate'!AB110</f>
        <v>0</v>
      </c>
      <c r="Z1070" s="112">
        <f>'Run Rate'!AC110</f>
        <v>0</v>
      </c>
      <c r="AA1070" s="112">
        <f>'Run Rate'!AD110</f>
        <v>11</v>
      </c>
      <c r="AB1070" s="113">
        <v>8</v>
      </c>
      <c r="AC1070" s="112">
        <v>8</v>
      </c>
      <c r="AD1070" s="112">
        <v>8</v>
      </c>
      <c r="AE1070" s="112">
        <v>8</v>
      </c>
      <c r="AF1070" s="112">
        <v>8</v>
      </c>
      <c r="AG1070" s="112">
        <v>8</v>
      </c>
      <c r="AH1070" s="112">
        <v>8</v>
      </c>
      <c r="AI1070" s="112">
        <v>8</v>
      </c>
      <c r="AJ1070" s="112">
        <v>8</v>
      </c>
      <c r="AK1070" s="112">
        <v>8</v>
      </c>
      <c r="AL1070" s="112">
        <v>8</v>
      </c>
      <c r="AM1070" s="112">
        <v>8</v>
      </c>
      <c r="AN1070" s="112">
        <v>8</v>
      </c>
      <c r="AQ1070" t="str">
        <f>AQ1068</f>
        <v/>
      </c>
    </row>
    <row r="1071" spans="1:43" ht="14.25" customHeight="1" x14ac:dyDescent="0.25">
      <c r="A1071" s="99" t="s">
        <v>1165</v>
      </c>
      <c r="B1071" s="114"/>
      <c r="C1071" s="114"/>
      <c r="D1071" s="114"/>
      <c r="E1071" s="114"/>
      <c r="F1071" s="114"/>
      <c r="G1071" s="114"/>
      <c r="H1071" s="114"/>
      <c r="I1071" s="114"/>
      <c r="J1071" s="114"/>
      <c r="K1071" s="114"/>
      <c r="L1071" s="114"/>
      <c r="M1071" s="114"/>
      <c r="N1071" s="114"/>
      <c r="O1071" s="114"/>
      <c r="P1071" s="114"/>
      <c r="Q1071" s="114"/>
      <c r="R1071" s="114"/>
      <c r="S1071" s="114"/>
      <c r="T1071" s="114"/>
      <c r="U1071" s="114"/>
      <c r="V1071" s="114"/>
      <c r="W1071" s="115"/>
      <c r="X1071" s="115"/>
      <c r="Y1071" s="115"/>
      <c r="Z1071" s="115"/>
      <c r="AA1071" s="112" t="s">
        <v>1166</v>
      </c>
      <c r="AB1071" s="113"/>
      <c r="AC1071" s="112"/>
      <c r="AD1071" s="112"/>
      <c r="AE1071" s="112"/>
      <c r="AF1071" s="112"/>
      <c r="AG1071" s="112"/>
      <c r="AH1071" s="112"/>
      <c r="AI1071" s="112"/>
      <c r="AJ1071" s="112"/>
      <c r="AK1071" s="112"/>
      <c r="AL1071" s="112"/>
      <c r="AM1071" s="112"/>
      <c r="AN1071" s="112"/>
      <c r="AQ1071" t="str">
        <f>AQ1068</f>
        <v/>
      </c>
    </row>
    <row r="1072" spans="1:43" ht="14.25" customHeight="1" x14ac:dyDescent="0.25">
      <c r="A1072" s="99" t="s">
        <v>1167</v>
      </c>
      <c r="B1072" s="114"/>
      <c r="C1072" s="114"/>
      <c r="D1072" s="114"/>
      <c r="E1072" s="114"/>
      <c r="F1072" s="114"/>
      <c r="G1072" s="114"/>
      <c r="H1072" s="114"/>
      <c r="I1072" s="114"/>
      <c r="J1072" s="114"/>
      <c r="K1072" s="114"/>
      <c r="L1072" s="114"/>
      <c r="M1072" s="114"/>
      <c r="N1072" s="114"/>
      <c r="O1072" s="114"/>
      <c r="P1072" s="114"/>
      <c r="Q1072" s="114"/>
      <c r="R1072" s="114"/>
      <c r="S1072" s="114"/>
      <c r="T1072" s="114"/>
      <c r="U1072" s="114"/>
      <c r="V1072" s="114"/>
      <c r="W1072" s="115"/>
      <c r="X1072" s="116"/>
      <c r="Y1072" s="117"/>
      <c r="Z1072" s="115"/>
      <c r="AA1072" s="112" t="s">
        <v>1168</v>
      </c>
      <c r="AB1072" s="113">
        <f>'Demand Input VP'!B539</f>
        <v>0</v>
      </c>
      <c r="AC1072" s="112">
        <f>'Demand Input VP'!C539</f>
        <v>0</v>
      </c>
      <c r="AD1072" s="112">
        <f>'Demand Input VP'!D539</f>
        <v>0</v>
      </c>
      <c r="AE1072" s="112">
        <f>'Demand Input VP'!E539</f>
        <v>0</v>
      </c>
      <c r="AF1072" s="112">
        <f>'Demand Input VP'!F539</f>
        <v>0</v>
      </c>
      <c r="AG1072" s="112">
        <f>'Demand Input VP'!G539</f>
        <v>0</v>
      </c>
      <c r="AH1072" s="112">
        <f>'Demand Input VP'!H539</f>
        <v>0</v>
      </c>
      <c r="AI1072" s="112">
        <f>'Demand Input VP'!I539</f>
        <v>0</v>
      </c>
      <c r="AJ1072" s="112">
        <f>'Demand Input VP'!J539</f>
        <v>0</v>
      </c>
      <c r="AK1072" s="112">
        <f>'Demand Input VP'!K539</f>
        <v>0</v>
      </c>
      <c r="AL1072" s="112">
        <f>'Demand Input VP'!L539</f>
        <v>0</v>
      </c>
      <c r="AM1072" s="112">
        <f>'Demand Input VP'!M539</f>
        <v>0</v>
      </c>
      <c r="AN1072" s="112">
        <f>'Demand Input VP'!N539</f>
        <v>0</v>
      </c>
      <c r="AQ1072" t="str">
        <f>AQ1068</f>
        <v/>
      </c>
    </row>
    <row r="1073" spans="1:43" ht="14.25" customHeight="1" x14ac:dyDescent="0.25">
      <c r="A1073" s="99" t="s">
        <v>1169</v>
      </c>
      <c r="B1073" s="118"/>
      <c r="C1073" s="118"/>
      <c r="D1073" s="118"/>
      <c r="E1073" s="118"/>
      <c r="F1073" s="118"/>
      <c r="G1073" s="118"/>
      <c r="H1073" s="118"/>
      <c r="I1073" s="118"/>
      <c r="J1073" s="118"/>
      <c r="K1073" s="118"/>
      <c r="L1073" s="118"/>
      <c r="M1073" s="118"/>
      <c r="N1073" s="118"/>
      <c r="O1073" s="118"/>
      <c r="P1073" s="118"/>
      <c r="Q1073" s="118"/>
      <c r="R1073" s="118"/>
      <c r="S1073" s="118"/>
      <c r="T1073" s="118"/>
      <c r="U1073" s="118"/>
      <c r="V1073" s="118"/>
      <c r="W1073" s="115"/>
      <c r="X1073" s="116"/>
      <c r="Y1073" s="117"/>
      <c r="Z1073" s="119"/>
      <c r="AA1073" s="120" t="s">
        <v>1170</v>
      </c>
      <c r="AB1073" s="121">
        <f>'Demand Input VP'!B538</f>
        <v>0</v>
      </c>
      <c r="AC1073" s="120">
        <f>'Demand Input VP'!C538</f>
        <v>0</v>
      </c>
      <c r="AD1073" s="120">
        <f>'Demand Input VP'!D538</f>
        <v>0</v>
      </c>
      <c r="AE1073" s="120">
        <f>'Demand Input VP'!E538</f>
        <v>0</v>
      </c>
      <c r="AF1073" s="120">
        <f>'Demand Input VP'!F538</f>
        <v>0</v>
      </c>
      <c r="AG1073" s="120">
        <f>'Demand Input VP'!G538</f>
        <v>0</v>
      </c>
      <c r="AH1073" s="120">
        <f>'Demand Input VP'!H538</f>
        <v>0</v>
      </c>
      <c r="AI1073" s="120">
        <f>'Demand Input VP'!I538</f>
        <v>0</v>
      </c>
      <c r="AJ1073" s="120">
        <f>'Demand Input VP'!J538</f>
        <v>0</v>
      </c>
      <c r="AK1073" s="120">
        <f>'Demand Input VP'!K538</f>
        <v>0</v>
      </c>
      <c r="AL1073" s="120">
        <f>'Demand Input VP'!L538</f>
        <v>0</v>
      </c>
      <c r="AM1073" s="120">
        <f>'Demand Input VP'!M538</f>
        <v>0</v>
      </c>
      <c r="AN1073" s="120">
        <f>'Demand Input VP'!N538</f>
        <v>0</v>
      </c>
      <c r="AQ1073" t="str">
        <f>AQ1068</f>
        <v/>
      </c>
    </row>
    <row r="1074" spans="1:43" ht="14.25" customHeight="1" x14ac:dyDescent="0.25">
      <c r="A1074" s="1"/>
      <c r="B1074" s="122"/>
      <c r="C1074" s="122"/>
      <c r="D1074" s="122"/>
      <c r="E1074" s="122"/>
      <c r="F1074" s="122"/>
      <c r="G1074" s="122"/>
      <c r="H1074" s="122"/>
      <c r="I1074" s="122"/>
      <c r="J1074" s="122"/>
      <c r="K1074" s="122"/>
      <c r="L1074" s="122"/>
      <c r="M1074" s="122"/>
      <c r="N1074" s="122"/>
      <c r="O1074" s="122"/>
      <c r="P1074" s="122"/>
      <c r="Q1074" s="122"/>
      <c r="R1074" s="122"/>
      <c r="S1074" s="122"/>
      <c r="T1074" s="122"/>
      <c r="U1074" s="122"/>
      <c r="V1074" s="122"/>
      <c r="W1074" s="123"/>
      <c r="X1074" s="116"/>
      <c r="Y1074" s="117"/>
      <c r="Z1074" s="123"/>
      <c r="AA1074" s="112" t="s">
        <v>1171</v>
      </c>
      <c r="AB1074" s="113">
        <f>'Demand Input MP'!B539</f>
        <v>0</v>
      </c>
      <c r="AC1074" s="112">
        <f>'Demand Input MP'!C539</f>
        <v>0</v>
      </c>
      <c r="AD1074" s="112">
        <f>'Demand Input MP'!D539</f>
        <v>0</v>
      </c>
      <c r="AE1074" s="112">
        <f>'Demand Input MP'!E539</f>
        <v>0</v>
      </c>
      <c r="AF1074" s="112">
        <f>'Demand Input MP'!F539</f>
        <v>0</v>
      </c>
      <c r="AG1074" s="112">
        <f>'Demand Input MP'!G539</f>
        <v>0</v>
      </c>
      <c r="AH1074" s="112">
        <f>'Demand Input MP'!H539</f>
        <v>0</v>
      </c>
      <c r="AI1074" s="112">
        <f>'Demand Input MP'!I539</f>
        <v>0</v>
      </c>
      <c r="AJ1074" s="112">
        <f>'Demand Input MP'!J539</f>
        <v>0</v>
      </c>
      <c r="AK1074" s="112">
        <f>'Demand Input MP'!K539</f>
        <v>0</v>
      </c>
      <c r="AL1074" s="112">
        <f>'Demand Input MP'!L539</f>
        <v>0</v>
      </c>
      <c r="AM1074" s="112">
        <f>'Demand Input MP'!M539</f>
        <v>0</v>
      </c>
      <c r="AN1074" s="112">
        <f>'Demand Input MP'!N539</f>
        <v>0</v>
      </c>
      <c r="AQ1074" t="str">
        <f>AQ1068</f>
        <v/>
      </c>
    </row>
    <row r="1075" spans="1:43" ht="14.25" customHeight="1" x14ac:dyDescent="0.25">
      <c r="A1075" s="1"/>
      <c r="B1075" s="122"/>
      <c r="C1075" s="122"/>
      <c r="D1075" s="122"/>
      <c r="E1075" s="122"/>
      <c r="F1075" s="122"/>
      <c r="G1075" s="122"/>
      <c r="H1075" s="122"/>
      <c r="I1075" s="122"/>
      <c r="J1075" s="122"/>
      <c r="K1075" s="122"/>
      <c r="L1075" s="122"/>
      <c r="M1075" s="122"/>
      <c r="N1075" s="122"/>
      <c r="O1075" s="122"/>
      <c r="P1075" s="122"/>
      <c r="Q1075" s="122"/>
      <c r="R1075" s="122"/>
      <c r="S1075" s="122"/>
      <c r="T1075" s="122"/>
      <c r="U1075" s="122"/>
      <c r="V1075" s="124" t="s">
        <v>91</v>
      </c>
      <c r="W1075" s="125">
        <f>IFERROR(IF(SUM('Run Rate History'!E110:AD110)&gt;0,(SUMPRODUCT((B1070:AA1070&gt;=PERCENTILE(B1070:AA1070,0.1))*(B1070:AA1070&lt;=PERCENTILE(B1070:AA1070,0.9))*B1070:AA1070)+SUMPRODUCT(('Run Rate History'!E110:AD110&gt;=PERCENTILE(B1070:AA1070,0.1))*('Run Rate History'!E110:AD110&lt;=PERCENTILE(B1070:AA1070,0.9))*'Run Rate History'!E110:AD110))/(SUMPRODUCT((B1070:AA1070&gt;=PERCENTILE(B1070:AA1070,0.1))*(B1070:AA1070&lt;=PERCENTILE(B1070:AA1070,0.9))*1)+SUMPRODUCT(('Run Rate History'!E110:AD110&gt;=PERCENTILE(B1070:AA1070,0.1))*('Run Rate History'!E110:AD110&lt;=PERCENTILE(B1070:AA1070,0.9))*1)),TRIMMEAN(B1070:AA1070,0.15)),0)</f>
        <v>0</v>
      </c>
      <c r="X1075" s="126" t="s">
        <v>1172</v>
      </c>
      <c r="Y1075" s="127">
        <f>SUM(B1070:AA1070)/26</f>
        <v>0.42307692307692307</v>
      </c>
      <c r="Z1075" s="128"/>
      <c r="AA1075" s="112" t="s">
        <v>1173</v>
      </c>
      <c r="AB1075" s="113">
        <f>'Demand Input MP'!B538</f>
        <v>0</v>
      </c>
      <c r="AC1075" s="112">
        <f>'Demand Input MP'!C538</f>
        <v>0</v>
      </c>
      <c r="AD1075" s="112">
        <f>'Demand Input MP'!D538</f>
        <v>0</v>
      </c>
      <c r="AE1075" s="112">
        <f>'Demand Input MP'!E538</f>
        <v>0</v>
      </c>
      <c r="AF1075" s="112">
        <f>'Demand Input MP'!F538</f>
        <v>0</v>
      </c>
      <c r="AG1075" s="112">
        <f>'Demand Input MP'!G538</f>
        <v>0</v>
      </c>
      <c r="AH1075" s="112">
        <f>'Demand Input MP'!H538</f>
        <v>0</v>
      </c>
      <c r="AI1075" s="112">
        <f>'Demand Input MP'!I538</f>
        <v>0</v>
      </c>
      <c r="AJ1075" s="112">
        <f>'Demand Input MP'!J538</f>
        <v>0</v>
      </c>
      <c r="AK1075" s="112">
        <f>'Demand Input MP'!K538</f>
        <v>0</v>
      </c>
      <c r="AL1075" s="112">
        <f>'Demand Input MP'!L538</f>
        <v>0</v>
      </c>
      <c r="AM1075" s="112">
        <f>'Demand Input MP'!M538</f>
        <v>0</v>
      </c>
      <c r="AN1075" s="112">
        <f>'Demand Input MP'!N538</f>
        <v>0</v>
      </c>
      <c r="AQ1075" t="str">
        <f>AQ1068</f>
        <v/>
      </c>
    </row>
    <row r="1076" spans="1:43" ht="14.25" customHeight="1" x14ac:dyDescent="0.25">
      <c r="A1076" s="1"/>
      <c r="B1076" s="122"/>
      <c r="C1076" s="122"/>
      <c r="D1076" s="122"/>
      <c r="E1076" s="122"/>
      <c r="F1076" s="122"/>
      <c r="G1076" s="122"/>
      <c r="H1076" s="122"/>
      <c r="I1076" s="122"/>
      <c r="J1076" s="122"/>
      <c r="K1076" s="122"/>
      <c r="L1076" s="122"/>
      <c r="M1076" s="122"/>
      <c r="N1076" s="122"/>
      <c r="O1076" s="122"/>
      <c r="P1076" s="122"/>
      <c r="Q1076" s="122"/>
      <c r="R1076" s="122"/>
      <c r="S1076" s="122"/>
      <c r="T1076" s="122"/>
      <c r="U1076" s="122"/>
      <c r="V1076" s="124" t="s">
        <v>94</v>
      </c>
      <c r="W1076" s="125">
        <f>IFERROR((1*MIN(MAX(X1070,0.5*IF(SUM('Run Rate History'!E110:AD110)&gt;0,(MEDIAN(IF(B1070:AA1070&gt;0,B1070:AA1070))+MEDIAN(IF('Run Rate History'!E110:AD110&gt;0,'Run Rate History'!E110:AD110)))/2,MEDIAN(IF(B1070:AA1070&gt;0,B1070:AA1070)))),2*IF(SUM('Run Rate History'!E110:AD110)&gt;0,(MEDIAN(IF(B1070:AA1070&gt;0,B1070:AA1070))+MEDIAN(IF('Run Rate History'!E110:AD110&gt;0,'Run Rate History'!E110:AD110)))/2,MEDIAN(IF(B1070:AA1070&gt;0,B1070:AA1070))))+2*MIN(MAX(Y1070,0.5*IF(SUM('Run Rate History'!E110:AD110)&gt;0,(MEDIAN(IF(B1070:AA1070&gt;0,B1070:AA1070))+MEDIAN(IF('Run Rate History'!E110:AD110&gt;0,'Run Rate History'!E110:AD110)))/2,MEDIAN(IF(B1070:AA1070&gt;0,B1070:AA1070)))),2*IF(SUM('Run Rate History'!E110:AD110)&gt;0,(MEDIAN(IF(B1070:AA1070&gt;0,B1070:AA1070))+MEDIAN(IF('Run Rate History'!E110:AD110&gt;0,'Run Rate History'!E110:AD110)))/2,MEDIAN(IF(B1070:AA1070&gt;0,B1070:AA1070))))+3*MIN(MAX(Z1070,0.5*IF(SUM('Run Rate History'!E110:AD110)&gt;0,(MEDIAN(IF(B1070:AA1070&gt;0,B1070:AA1070))+MEDIAN(IF('Run Rate History'!E110:AD110&gt;0,'Run Rate History'!E110:AD110)))/2,MEDIAN(IF(B1070:AA1070&gt;0,B1070:AA1070)))),2*IF(SUM('Run Rate History'!E110:AD110)&gt;0,(MEDIAN(IF(B1070:AA1070&gt;0,B1070:AA1070))+MEDIAN(IF('Run Rate History'!E110:AD110&gt;0,'Run Rate History'!E110:AD110)))/2,MEDIAN(IF(B1070:AA1070&gt;0,B1070:AA1070))))+4*MIN(MAX(AA1070,0.5*IF(SUM('Run Rate History'!E110:AD110)&gt;0,(MEDIAN(IF(B1070:AA1070&gt;0,B1070:AA1070))+MEDIAN(IF('Run Rate History'!E110:AD110&gt;0,'Run Rate History'!E110:AD110)))/2,MEDIAN(IF(B1070:AA1070&gt;0,B1070:AA1070)))),2*IF(SUM('Run Rate History'!E110:AD110)&gt;0,(MEDIAN(IF(B1070:AA1070&gt;0,B1070:AA1070))+MEDIAN(IF('Run Rate History'!E110:AD110&gt;0,'Run Rate History'!E110:AD110)))/2,MEDIAN(IF(B1070:AA1070&gt;0,B1070:AA1070)))))/10,0)</f>
        <v>0</v>
      </c>
      <c r="X1076" s="129" t="s">
        <v>1174</v>
      </c>
      <c r="Y1076" s="130">
        <f>IFERROR(VLOOKUP(A1068,'Stanje zaliha'!A:E,5,FALSE()),0)</f>
        <v>686</v>
      </c>
      <c r="Z1076" s="131"/>
      <c r="AA1076" s="113" t="s">
        <v>1175</v>
      </c>
      <c r="AB1076" s="118">
        <f t="shared" ref="AB1076:AN1076" si="212">SUM(AB1072:AB1075)</f>
        <v>0</v>
      </c>
      <c r="AC1076" s="118">
        <f t="shared" si="212"/>
        <v>0</v>
      </c>
      <c r="AD1076" s="118">
        <f t="shared" si="212"/>
        <v>0</v>
      </c>
      <c r="AE1076" s="118">
        <f t="shared" si="212"/>
        <v>0</v>
      </c>
      <c r="AF1076" s="118">
        <f t="shared" si="212"/>
        <v>0</v>
      </c>
      <c r="AG1076" s="118">
        <f t="shared" si="212"/>
        <v>0</v>
      </c>
      <c r="AH1076" s="118">
        <f t="shared" si="212"/>
        <v>0</v>
      </c>
      <c r="AI1076" s="118">
        <f t="shared" si="212"/>
        <v>0</v>
      </c>
      <c r="AJ1076" s="118">
        <f t="shared" si="212"/>
        <v>0</v>
      </c>
      <c r="AK1076" s="118">
        <f t="shared" si="212"/>
        <v>0</v>
      </c>
      <c r="AL1076" s="118">
        <f t="shared" si="212"/>
        <v>0</v>
      </c>
      <c r="AM1076" s="118">
        <f t="shared" si="212"/>
        <v>0</v>
      </c>
      <c r="AN1076" s="118">
        <f t="shared" si="212"/>
        <v>0</v>
      </c>
      <c r="AQ1076" t="str">
        <f>AQ1068</f>
        <v/>
      </c>
    </row>
    <row r="1077" spans="1:43" ht="14.25" customHeight="1" x14ac:dyDescent="0.25">
      <c r="A1077" s="1"/>
      <c r="B1077" s="122"/>
      <c r="C1077" s="122"/>
      <c r="D1077" s="122"/>
      <c r="E1077" s="122"/>
      <c r="F1077" s="122"/>
      <c r="G1077" s="122"/>
      <c r="H1077" s="122"/>
      <c r="I1077" s="122"/>
      <c r="J1077" s="122"/>
      <c r="K1077" s="122"/>
      <c r="L1077" s="122"/>
      <c r="M1077" s="122"/>
      <c r="N1077" s="122"/>
      <c r="O1077" s="122"/>
      <c r="P1077" s="122"/>
      <c r="Q1077" s="122"/>
      <c r="R1077" s="122"/>
      <c r="S1077" s="122"/>
      <c r="T1077" s="122"/>
      <c r="U1077" s="122"/>
      <c r="V1077" s="124" t="s">
        <v>95</v>
      </c>
      <c r="W1077" s="125">
        <f>IFERROR(0.6*W1076+0.4*W1075,0)</f>
        <v>0</v>
      </c>
      <c r="X1077" s="132" t="s">
        <v>1176</v>
      </c>
      <c r="Y1077" s="133">
        <f>IFERROR(SUMIF('Popis poslanih narudžbi'!A:A,A1068,'Popis poslanih narudžbi'!C:C),0)</f>
        <v>0</v>
      </c>
      <c r="Z1077" s="131"/>
      <c r="AA1077" s="134" t="s">
        <v>1177</v>
      </c>
      <c r="AB1077" s="118">
        <f t="shared" ref="AB1077:AN1077" si="213">AB1070+AB1076</f>
        <v>8</v>
      </c>
      <c r="AC1077" s="118">
        <f t="shared" si="213"/>
        <v>8</v>
      </c>
      <c r="AD1077" s="118">
        <f t="shared" si="213"/>
        <v>8</v>
      </c>
      <c r="AE1077" s="118">
        <f t="shared" si="213"/>
        <v>8</v>
      </c>
      <c r="AF1077" s="118">
        <f t="shared" si="213"/>
        <v>8</v>
      </c>
      <c r="AG1077" s="118">
        <f t="shared" si="213"/>
        <v>8</v>
      </c>
      <c r="AH1077" s="118">
        <f t="shared" si="213"/>
        <v>8</v>
      </c>
      <c r="AI1077" s="118">
        <f t="shared" si="213"/>
        <v>8</v>
      </c>
      <c r="AJ1077" s="118">
        <f t="shared" si="213"/>
        <v>8</v>
      </c>
      <c r="AK1077" s="118">
        <f t="shared" si="213"/>
        <v>8</v>
      </c>
      <c r="AL1077" s="118">
        <f t="shared" si="213"/>
        <v>8</v>
      </c>
      <c r="AM1077" s="118">
        <f t="shared" si="213"/>
        <v>8</v>
      </c>
      <c r="AN1077" s="118">
        <f t="shared" si="213"/>
        <v>8</v>
      </c>
      <c r="AQ1077" t="str">
        <f>AQ1068</f>
        <v/>
      </c>
    </row>
    <row r="1078" spans="1:43" ht="14.25" customHeight="1" x14ac:dyDescent="0.25">
      <c r="A1078" s="107" t="str">
        <f>'Run Rate'!A111</f>
        <v>POL12875</v>
      </c>
      <c r="B1078" s="135" t="str">
        <f>'Run Rate'!B111</f>
        <v>Polleo Sport StormX PUMP Pre-Workout 500g Fruit punch</v>
      </c>
      <c r="C1078" s="135" t="str">
        <f>'Run Rate'!C111</f>
        <v>SPORTSKA PREHRANA</v>
      </c>
      <c r="D1078" s="135" t="str">
        <f>'Run Rate'!D111</f>
        <v>02 SILVER</v>
      </c>
      <c r="E1078" s="122"/>
      <c r="F1078" s="122"/>
      <c r="G1078" s="122"/>
      <c r="H1078" s="122"/>
      <c r="I1078" s="122"/>
      <c r="J1078" s="122"/>
      <c r="K1078" s="122"/>
      <c r="L1078" s="122"/>
      <c r="M1078" s="122"/>
      <c r="N1078" s="122"/>
      <c r="O1078" s="122"/>
      <c r="P1078" s="122"/>
      <c r="Q1078" s="122"/>
      <c r="R1078" s="122"/>
      <c r="S1078" s="122"/>
      <c r="T1078" s="122"/>
      <c r="U1078" s="122"/>
      <c r="V1078" s="122"/>
      <c r="W1078" s="122"/>
      <c r="X1078" s="122"/>
      <c r="Y1078" s="122"/>
      <c r="Z1078" s="122"/>
      <c r="AA1078" s="122"/>
      <c r="AB1078" s="122"/>
      <c r="AC1078" s="122"/>
      <c r="AD1078" s="122"/>
      <c r="AE1078" s="122"/>
      <c r="AF1078" s="122"/>
      <c r="AG1078" s="122"/>
      <c r="AH1078" s="122"/>
      <c r="AI1078" s="122"/>
      <c r="AJ1078" s="122"/>
      <c r="AK1078" s="122"/>
      <c r="AL1078" s="122"/>
      <c r="AM1078" s="122"/>
      <c r="AN1078" s="122"/>
      <c r="AQ1078" t="str">
        <f>IF(AND(OR($B$1="ALL",$B$1=C1078),OR($E$1="ALL",$E$1=D1078),OR($B$2="ALL",$B$2=A1078),OR($E$2="ALL",IFERROR(SEARCH($E$2,B1078),0)&gt;0)),"MATCH","")</f>
        <v/>
      </c>
    </row>
    <row r="1079" spans="1:43" ht="14.25" customHeight="1" x14ac:dyDescent="0.25">
      <c r="A1079" s="108" t="s">
        <v>1137</v>
      </c>
      <c r="B1079" s="136" t="s">
        <v>1138</v>
      </c>
      <c r="C1079" s="136" t="s">
        <v>1139</v>
      </c>
      <c r="D1079" s="136" t="s">
        <v>1140</v>
      </c>
      <c r="E1079" s="136" t="s">
        <v>1141</v>
      </c>
      <c r="F1079" s="136" t="s">
        <v>1142</v>
      </c>
      <c r="G1079" s="136" t="s">
        <v>1143</v>
      </c>
      <c r="H1079" s="136" t="s">
        <v>1144</v>
      </c>
      <c r="I1079" s="136" t="s">
        <v>1145</v>
      </c>
      <c r="J1079" s="136" t="s">
        <v>1146</v>
      </c>
      <c r="K1079" s="136" t="s">
        <v>1147</v>
      </c>
      <c r="L1079" s="136" t="s">
        <v>1148</v>
      </c>
      <c r="M1079" s="136" t="s">
        <v>1149</v>
      </c>
      <c r="N1079" s="136" t="s">
        <v>1150</v>
      </c>
      <c r="O1079" s="136" t="s">
        <v>1151</v>
      </c>
      <c r="P1079" s="136" t="s">
        <v>1152</v>
      </c>
      <c r="Q1079" s="136" t="s">
        <v>1153</v>
      </c>
      <c r="R1079" s="136" t="s">
        <v>1154</v>
      </c>
      <c r="S1079" s="136" t="s">
        <v>1155</v>
      </c>
      <c r="T1079" s="136" t="s">
        <v>1156</v>
      </c>
      <c r="U1079" s="136" t="s">
        <v>1157</v>
      </c>
      <c r="V1079" s="136" t="s">
        <v>1158</v>
      </c>
      <c r="W1079" s="136" t="s">
        <v>1159</v>
      </c>
      <c r="X1079" s="136" t="s">
        <v>1160</v>
      </c>
      <c r="Y1079" s="136" t="s">
        <v>1161</v>
      </c>
      <c r="Z1079" s="136" t="s">
        <v>1162</v>
      </c>
      <c r="AA1079" s="136" t="s">
        <v>1163</v>
      </c>
      <c r="AB1079" s="137" t="s">
        <v>156</v>
      </c>
      <c r="AC1079" s="137" t="s">
        <v>157</v>
      </c>
      <c r="AD1079" s="137" t="s">
        <v>158</v>
      </c>
      <c r="AE1079" s="137" t="s">
        <v>139</v>
      </c>
      <c r="AF1079" s="138" t="s">
        <v>140</v>
      </c>
      <c r="AG1079" s="138" t="s">
        <v>141</v>
      </c>
      <c r="AH1079" s="138" t="s">
        <v>142</v>
      </c>
      <c r="AI1079" s="138" t="s">
        <v>143</v>
      </c>
      <c r="AJ1079" s="139" t="s">
        <v>144</v>
      </c>
      <c r="AK1079" s="139" t="s">
        <v>145</v>
      </c>
      <c r="AL1079" s="139" t="s">
        <v>146</v>
      </c>
      <c r="AM1079" s="140" t="s">
        <v>147</v>
      </c>
      <c r="AN1079" s="140" t="s">
        <v>148</v>
      </c>
      <c r="AQ1079" t="str">
        <f>AQ1078</f>
        <v/>
      </c>
    </row>
    <row r="1080" spans="1:43" ht="14.25" customHeight="1" x14ac:dyDescent="0.25">
      <c r="A1080" s="99" t="s">
        <v>1164</v>
      </c>
      <c r="B1080" s="112">
        <f>'Run Rate'!E111</f>
        <v>0</v>
      </c>
      <c r="C1080" s="112">
        <f>'Run Rate'!F111</f>
        <v>0</v>
      </c>
      <c r="D1080" s="112">
        <f>'Run Rate'!G111</f>
        <v>0</v>
      </c>
      <c r="E1080" s="112">
        <f>'Run Rate'!H111</f>
        <v>0</v>
      </c>
      <c r="F1080" s="112">
        <f>'Run Rate'!I111</f>
        <v>0</v>
      </c>
      <c r="G1080" s="112">
        <f>'Run Rate'!J111</f>
        <v>0</v>
      </c>
      <c r="H1080" s="112">
        <f>'Run Rate'!K111</f>
        <v>0</v>
      </c>
      <c r="I1080" s="112">
        <f>'Run Rate'!L111</f>
        <v>0</v>
      </c>
      <c r="J1080" s="112">
        <f>'Run Rate'!M111</f>
        <v>0</v>
      </c>
      <c r="K1080" s="112">
        <f>'Run Rate'!N111</f>
        <v>0</v>
      </c>
      <c r="L1080" s="112">
        <f>'Run Rate'!O111</f>
        <v>0</v>
      </c>
      <c r="M1080" s="112">
        <f>'Run Rate'!P111</f>
        <v>0</v>
      </c>
      <c r="N1080" s="112">
        <f>'Run Rate'!Q111</f>
        <v>0</v>
      </c>
      <c r="O1080" s="112">
        <f>'Run Rate'!R111</f>
        <v>0</v>
      </c>
      <c r="P1080" s="112">
        <f>'Run Rate'!S111</f>
        <v>0</v>
      </c>
      <c r="Q1080" s="112">
        <f>'Run Rate'!T111</f>
        <v>0</v>
      </c>
      <c r="R1080" s="112">
        <f>'Run Rate'!U111</f>
        <v>0</v>
      </c>
      <c r="S1080" s="112">
        <f>'Run Rate'!V111</f>
        <v>0</v>
      </c>
      <c r="T1080" s="112">
        <f>'Run Rate'!W111</f>
        <v>0</v>
      </c>
      <c r="U1080" s="112">
        <f>'Run Rate'!X111</f>
        <v>0</v>
      </c>
      <c r="V1080" s="112">
        <f>'Run Rate'!Y111</f>
        <v>0</v>
      </c>
      <c r="W1080" s="112">
        <f>'Run Rate'!Z111</f>
        <v>0</v>
      </c>
      <c r="X1080" s="112">
        <f>'Run Rate'!AA111</f>
        <v>0</v>
      </c>
      <c r="Y1080" s="112">
        <f>'Run Rate'!AB111</f>
        <v>0</v>
      </c>
      <c r="Z1080" s="112">
        <f>'Run Rate'!AC111</f>
        <v>0</v>
      </c>
      <c r="AA1080" s="112">
        <f>'Run Rate'!AD111</f>
        <v>11</v>
      </c>
      <c r="AB1080" s="113">
        <v>8</v>
      </c>
      <c r="AC1080" s="112">
        <v>8</v>
      </c>
      <c r="AD1080" s="112">
        <v>8</v>
      </c>
      <c r="AE1080" s="112">
        <v>8</v>
      </c>
      <c r="AF1080" s="112">
        <v>8</v>
      </c>
      <c r="AG1080" s="112">
        <v>8</v>
      </c>
      <c r="AH1080" s="112">
        <v>8</v>
      </c>
      <c r="AI1080" s="112">
        <v>8</v>
      </c>
      <c r="AJ1080" s="112">
        <v>8</v>
      </c>
      <c r="AK1080" s="112">
        <v>8</v>
      </c>
      <c r="AL1080" s="112">
        <v>8</v>
      </c>
      <c r="AM1080" s="112">
        <v>8</v>
      </c>
      <c r="AN1080" s="112">
        <v>8</v>
      </c>
      <c r="AQ1080" t="str">
        <f>AQ1078</f>
        <v/>
      </c>
    </row>
    <row r="1081" spans="1:43" ht="14.25" customHeight="1" x14ac:dyDescent="0.25">
      <c r="A1081" s="99" t="s">
        <v>1165</v>
      </c>
      <c r="B1081" s="114"/>
      <c r="C1081" s="114"/>
      <c r="D1081" s="114"/>
      <c r="E1081" s="114"/>
      <c r="F1081" s="114"/>
      <c r="G1081" s="114"/>
      <c r="H1081" s="114"/>
      <c r="I1081" s="114"/>
      <c r="J1081" s="114"/>
      <c r="K1081" s="114"/>
      <c r="L1081" s="114"/>
      <c r="M1081" s="114"/>
      <c r="N1081" s="114"/>
      <c r="O1081" s="114"/>
      <c r="P1081" s="114"/>
      <c r="Q1081" s="114"/>
      <c r="R1081" s="114"/>
      <c r="S1081" s="114"/>
      <c r="T1081" s="114"/>
      <c r="U1081" s="114"/>
      <c r="V1081" s="114"/>
      <c r="W1081" s="115"/>
      <c r="X1081" s="115"/>
      <c r="Y1081" s="115"/>
      <c r="Z1081" s="115"/>
      <c r="AA1081" s="112" t="s">
        <v>1166</v>
      </c>
      <c r="AB1081" s="113"/>
      <c r="AC1081" s="112"/>
      <c r="AD1081" s="112"/>
      <c r="AE1081" s="112"/>
      <c r="AF1081" s="112"/>
      <c r="AG1081" s="112"/>
      <c r="AH1081" s="112"/>
      <c r="AI1081" s="112"/>
      <c r="AJ1081" s="112"/>
      <c r="AK1081" s="112"/>
      <c r="AL1081" s="112"/>
      <c r="AM1081" s="112"/>
      <c r="AN1081" s="112"/>
      <c r="AQ1081" t="str">
        <f>AQ1078</f>
        <v/>
      </c>
    </row>
    <row r="1082" spans="1:43" ht="14.25" customHeight="1" x14ac:dyDescent="0.25">
      <c r="A1082" s="99" t="s">
        <v>1167</v>
      </c>
      <c r="B1082" s="114"/>
      <c r="C1082" s="114"/>
      <c r="D1082" s="114"/>
      <c r="E1082" s="114"/>
      <c r="F1082" s="114"/>
      <c r="G1082" s="114"/>
      <c r="H1082" s="114"/>
      <c r="I1082" s="114"/>
      <c r="J1082" s="114"/>
      <c r="K1082" s="114"/>
      <c r="L1082" s="114"/>
      <c r="M1082" s="114"/>
      <c r="N1082" s="114"/>
      <c r="O1082" s="114"/>
      <c r="P1082" s="114"/>
      <c r="Q1082" s="114"/>
      <c r="R1082" s="114"/>
      <c r="S1082" s="114"/>
      <c r="T1082" s="114"/>
      <c r="U1082" s="114"/>
      <c r="V1082" s="114"/>
      <c r="W1082" s="115"/>
      <c r="X1082" s="116"/>
      <c r="Y1082" s="117"/>
      <c r="Z1082" s="115"/>
      <c r="AA1082" s="112" t="s">
        <v>1168</v>
      </c>
      <c r="AB1082" s="113">
        <f>'Demand Input VP'!B544</f>
        <v>0</v>
      </c>
      <c r="AC1082" s="112">
        <f>'Demand Input VP'!C544</f>
        <v>0</v>
      </c>
      <c r="AD1082" s="112">
        <f>'Demand Input VP'!D544</f>
        <v>0</v>
      </c>
      <c r="AE1082" s="112">
        <f>'Demand Input VP'!E544</f>
        <v>0</v>
      </c>
      <c r="AF1082" s="112">
        <f>'Demand Input VP'!F544</f>
        <v>0</v>
      </c>
      <c r="AG1082" s="112">
        <f>'Demand Input VP'!G544</f>
        <v>0</v>
      </c>
      <c r="AH1082" s="112">
        <f>'Demand Input VP'!H544</f>
        <v>0</v>
      </c>
      <c r="AI1082" s="112">
        <f>'Demand Input VP'!I544</f>
        <v>0</v>
      </c>
      <c r="AJ1082" s="112">
        <f>'Demand Input VP'!J544</f>
        <v>0</v>
      </c>
      <c r="AK1082" s="112">
        <f>'Demand Input VP'!K544</f>
        <v>0</v>
      </c>
      <c r="AL1082" s="112">
        <f>'Demand Input VP'!L544</f>
        <v>0</v>
      </c>
      <c r="AM1082" s="112">
        <f>'Demand Input VP'!M544</f>
        <v>0</v>
      </c>
      <c r="AN1082" s="112">
        <f>'Demand Input VP'!N544</f>
        <v>0</v>
      </c>
      <c r="AQ1082" t="str">
        <f>AQ1078</f>
        <v/>
      </c>
    </row>
    <row r="1083" spans="1:43" ht="14.25" customHeight="1" x14ac:dyDescent="0.25">
      <c r="A1083" s="99" t="s">
        <v>1169</v>
      </c>
      <c r="B1083" s="118"/>
      <c r="C1083" s="118"/>
      <c r="D1083" s="118"/>
      <c r="E1083" s="118"/>
      <c r="F1083" s="118"/>
      <c r="G1083" s="118"/>
      <c r="H1083" s="118"/>
      <c r="I1083" s="118"/>
      <c r="J1083" s="118"/>
      <c r="K1083" s="118"/>
      <c r="L1083" s="118"/>
      <c r="M1083" s="118"/>
      <c r="N1083" s="118"/>
      <c r="O1083" s="118"/>
      <c r="P1083" s="118"/>
      <c r="Q1083" s="118"/>
      <c r="R1083" s="118"/>
      <c r="S1083" s="118"/>
      <c r="T1083" s="118"/>
      <c r="U1083" s="118"/>
      <c r="V1083" s="118"/>
      <c r="W1083" s="115"/>
      <c r="X1083" s="116"/>
      <c r="Y1083" s="117"/>
      <c r="Z1083" s="119"/>
      <c r="AA1083" s="120" t="s">
        <v>1170</v>
      </c>
      <c r="AB1083" s="121">
        <f>'Demand Input VP'!B543</f>
        <v>0</v>
      </c>
      <c r="AC1083" s="120">
        <f>'Demand Input VP'!C543</f>
        <v>0</v>
      </c>
      <c r="AD1083" s="120">
        <f>'Demand Input VP'!D543</f>
        <v>0</v>
      </c>
      <c r="AE1083" s="120">
        <f>'Demand Input VP'!E543</f>
        <v>0</v>
      </c>
      <c r="AF1083" s="120">
        <f>'Demand Input VP'!F543</f>
        <v>0</v>
      </c>
      <c r="AG1083" s="120">
        <f>'Demand Input VP'!G543</f>
        <v>0</v>
      </c>
      <c r="AH1083" s="120">
        <f>'Demand Input VP'!H543</f>
        <v>0</v>
      </c>
      <c r="AI1083" s="120">
        <f>'Demand Input VP'!I543</f>
        <v>0</v>
      </c>
      <c r="AJ1083" s="120">
        <f>'Demand Input VP'!J543</f>
        <v>0</v>
      </c>
      <c r="AK1083" s="120">
        <f>'Demand Input VP'!K543</f>
        <v>0</v>
      </c>
      <c r="AL1083" s="120">
        <f>'Demand Input VP'!L543</f>
        <v>0</v>
      </c>
      <c r="AM1083" s="120">
        <f>'Demand Input VP'!M543</f>
        <v>0</v>
      </c>
      <c r="AN1083" s="120">
        <f>'Demand Input VP'!N543</f>
        <v>0</v>
      </c>
      <c r="AQ1083" t="str">
        <f>AQ1078</f>
        <v/>
      </c>
    </row>
    <row r="1084" spans="1:43" ht="14.25" customHeight="1" x14ac:dyDescent="0.25">
      <c r="A1084" s="1"/>
      <c r="B1084" s="122"/>
      <c r="C1084" s="122"/>
      <c r="D1084" s="122"/>
      <c r="E1084" s="122"/>
      <c r="F1084" s="122"/>
      <c r="G1084" s="122"/>
      <c r="H1084" s="122"/>
      <c r="I1084" s="122"/>
      <c r="J1084" s="122"/>
      <c r="K1084" s="122"/>
      <c r="L1084" s="122"/>
      <c r="M1084" s="122"/>
      <c r="N1084" s="122"/>
      <c r="O1084" s="122"/>
      <c r="P1084" s="122"/>
      <c r="Q1084" s="122"/>
      <c r="R1084" s="122"/>
      <c r="S1084" s="122"/>
      <c r="T1084" s="122"/>
      <c r="U1084" s="122"/>
      <c r="V1084" s="122"/>
      <c r="W1084" s="123"/>
      <c r="X1084" s="116"/>
      <c r="Y1084" s="117"/>
      <c r="Z1084" s="123"/>
      <c r="AA1084" s="112" t="s">
        <v>1171</v>
      </c>
      <c r="AB1084" s="113">
        <f>'Demand Input MP'!B544</f>
        <v>0</v>
      </c>
      <c r="AC1084" s="112">
        <f>'Demand Input MP'!C544</f>
        <v>0</v>
      </c>
      <c r="AD1084" s="112">
        <f>'Demand Input MP'!D544</f>
        <v>0</v>
      </c>
      <c r="AE1084" s="112">
        <f>'Demand Input MP'!E544</f>
        <v>0</v>
      </c>
      <c r="AF1084" s="112">
        <f>'Demand Input MP'!F544</f>
        <v>0</v>
      </c>
      <c r="AG1084" s="112">
        <f>'Demand Input MP'!G544</f>
        <v>0</v>
      </c>
      <c r="AH1084" s="112">
        <f>'Demand Input MP'!H544</f>
        <v>0</v>
      </c>
      <c r="AI1084" s="112">
        <f>'Demand Input MP'!I544</f>
        <v>0</v>
      </c>
      <c r="AJ1084" s="112">
        <f>'Demand Input MP'!J544</f>
        <v>0</v>
      </c>
      <c r="AK1084" s="112">
        <f>'Demand Input MP'!K544</f>
        <v>0</v>
      </c>
      <c r="AL1084" s="112">
        <f>'Demand Input MP'!L544</f>
        <v>0</v>
      </c>
      <c r="AM1084" s="112">
        <f>'Demand Input MP'!M544</f>
        <v>0</v>
      </c>
      <c r="AN1084" s="112">
        <f>'Demand Input MP'!N544</f>
        <v>0</v>
      </c>
      <c r="AQ1084" t="str">
        <f>AQ1078</f>
        <v/>
      </c>
    </row>
    <row r="1085" spans="1:43" ht="14.25" customHeight="1" x14ac:dyDescent="0.25">
      <c r="A1085" s="1"/>
      <c r="B1085" s="122"/>
      <c r="C1085" s="122"/>
      <c r="D1085" s="122"/>
      <c r="E1085" s="122"/>
      <c r="F1085" s="122"/>
      <c r="G1085" s="122"/>
      <c r="H1085" s="122"/>
      <c r="I1085" s="122"/>
      <c r="J1085" s="122"/>
      <c r="K1085" s="122"/>
      <c r="L1085" s="122"/>
      <c r="M1085" s="122"/>
      <c r="N1085" s="122"/>
      <c r="O1085" s="122"/>
      <c r="P1085" s="122"/>
      <c r="Q1085" s="122"/>
      <c r="R1085" s="122"/>
      <c r="S1085" s="122"/>
      <c r="T1085" s="122"/>
      <c r="U1085" s="122"/>
      <c r="V1085" s="124" t="s">
        <v>91</v>
      </c>
      <c r="W1085" s="125">
        <f>IFERROR(IF(SUM('Run Rate History'!E111:AD111)&gt;0,(SUMPRODUCT((B1080:AA1080&gt;=PERCENTILE(B1080:AA1080,0.1))*(B1080:AA1080&lt;=PERCENTILE(B1080:AA1080,0.9))*B1080:AA1080)+SUMPRODUCT(('Run Rate History'!E111:AD111&gt;=PERCENTILE(B1080:AA1080,0.1))*('Run Rate History'!E111:AD111&lt;=PERCENTILE(B1080:AA1080,0.9))*'Run Rate History'!E111:AD111))/(SUMPRODUCT((B1080:AA1080&gt;=PERCENTILE(B1080:AA1080,0.1))*(B1080:AA1080&lt;=PERCENTILE(B1080:AA1080,0.9))*1)+SUMPRODUCT(('Run Rate History'!E111:AD111&gt;=PERCENTILE(B1080:AA1080,0.1))*('Run Rate History'!E111:AD111&lt;=PERCENTILE(B1080:AA1080,0.9))*1)),TRIMMEAN(B1080:AA1080,0.15)),0)</f>
        <v>0</v>
      </c>
      <c r="X1085" s="126" t="s">
        <v>1172</v>
      </c>
      <c r="Y1085" s="127">
        <f>SUM(B1080:AA1080)/26</f>
        <v>0.42307692307692307</v>
      </c>
      <c r="Z1085" s="128"/>
      <c r="AA1085" s="112" t="s">
        <v>1173</v>
      </c>
      <c r="AB1085" s="113">
        <f>'Demand Input MP'!B543</f>
        <v>0</v>
      </c>
      <c r="AC1085" s="112">
        <f>'Demand Input MP'!C543</f>
        <v>0</v>
      </c>
      <c r="AD1085" s="112">
        <f>'Demand Input MP'!D543</f>
        <v>0</v>
      </c>
      <c r="AE1085" s="112">
        <f>'Demand Input MP'!E543</f>
        <v>0</v>
      </c>
      <c r="AF1085" s="112">
        <f>'Demand Input MP'!F543</f>
        <v>0</v>
      </c>
      <c r="AG1085" s="112">
        <f>'Demand Input MP'!G543</f>
        <v>0</v>
      </c>
      <c r="AH1085" s="112">
        <f>'Demand Input MP'!H543</f>
        <v>0</v>
      </c>
      <c r="AI1085" s="112">
        <f>'Demand Input MP'!I543</f>
        <v>0</v>
      </c>
      <c r="AJ1085" s="112">
        <f>'Demand Input MP'!J543</f>
        <v>0</v>
      </c>
      <c r="AK1085" s="112">
        <f>'Demand Input MP'!K543</f>
        <v>0</v>
      </c>
      <c r="AL1085" s="112">
        <f>'Demand Input MP'!L543</f>
        <v>0</v>
      </c>
      <c r="AM1085" s="112">
        <f>'Demand Input MP'!M543</f>
        <v>0</v>
      </c>
      <c r="AN1085" s="112">
        <f>'Demand Input MP'!N543</f>
        <v>0</v>
      </c>
      <c r="AQ1085" t="str">
        <f>AQ1078</f>
        <v/>
      </c>
    </row>
    <row r="1086" spans="1:43" ht="14.25" customHeight="1" x14ac:dyDescent="0.25">
      <c r="A1086" s="1"/>
      <c r="B1086" s="122"/>
      <c r="C1086" s="122"/>
      <c r="D1086" s="122"/>
      <c r="E1086" s="122"/>
      <c r="F1086" s="122"/>
      <c r="G1086" s="122"/>
      <c r="H1086" s="122"/>
      <c r="I1086" s="122"/>
      <c r="J1086" s="122"/>
      <c r="K1086" s="122"/>
      <c r="L1086" s="122"/>
      <c r="M1086" s="122"/>
      <c r="N1086" s="122"/>
      <c r="O1086" s="122"/>
      <c r="P1086" s="122"/>
      <c r="Q1086" s="122"/>
      <c r="R1086" s="122"/>
      <c r="S1086" s="122"/>
      <c r="T1086" s="122"/>
      <c r="U1086" s="122"/>
      <c r="V1086" s="124" t="s">
        <v>94</v>
      </c>
      <c r="W1086" s="125">
        <f>IFERROR((1*MIN(MAX(X1080,0.5*IF(SUM('Run Rate History'!E111:AD111)&gt;0,(MEDIAN(IF(B1080:AA1080&gt;0,B1080:AA1080))+MEDIAN(IF('Run Rate History'!E111:AD111&gt;0,'Run Rate History'!E111:AD111)))/2,MEDIAN(IF(B1080:AA1080&gt;0,B1080:AA1080)))),2*IF(SUM('Run Rate History'!E111:AD111)&gt;0,(MEDIAN(IF(B1080:AA1080&gt;0,B1080:AA1080))+MEDIAN(IF('Run Rate History'!E111:AD111&gt;0,'Run Rate History'!E111:AD111)))/2,MEDIAN(IF(B1080:AA1080&gt;0,B1080:AA1080))))+2*MIN(MAX(Y1080,0.5*IF(SUM('Run Rate History'!E111:AD111)&gt;0,(MEDIAN(IF(B1080:AA1080&gt;0,B1080:AA1080))+MEDIAN(IF('Run Rate History'!E111:AD111&gt;0,'Run Rate History'!E111:AD111)))/2,MEDIAN(IF(B1080:AA1080&gt;0,B1080:AA1080)))),2*IF(SUM('Run Rate History'!E111:AD111)&gt;0,(MEDIAN(IF(B1080:AA1080&gt;0,B1080:AA1080))+MEDIAN(IF('Run Rate History'!E111:AD111&gt;0,'Run Rate History'!E111:AD111)))/2,MEDIAN(IF(B1080:AA1080&gt;0,B1080:AA1080))))+3*MIN(MAX(Z1080,0.5*IF(SUM('Run Rate History'!E111:AD111)&gt;0,(MEDIAN(IF(B1080:AA1080&gt;0,B1080:AA1080))+MEDIAN(IF('Run Rate History'!E111:AD111&gt;0,'Run Rate History'!E111:AD111)))/2,MEDIAN(IF(B1080:AA1080&gt;0,B1080:AA1080)))),2*IF(SUM('Run Rate History'!E111:AD111)&gt;0,(MEDIAN(IF(B1080:AA1080&gt;0,B1080:AA1080))+MEDIAN(IF('Run Rate History'!E111:AD111&gt;0,'Run Rate History'!E111:AD111)))/2,MEDIAN(IF(B1080:AA1080&gt;0,B1080:AA1080))))+4*MIN(MAX(AA1080,0.5*IF(SUM('Run Rate History'!E111:AD111)&gt;0,(MEDIAN(IF(B1080:AA1080&gt;0,B1080:AA1080))+MEDIAN(IF('Run Rate History'!E111:AD111&gt;0,'Run Rate History'!E111:AD111)))/2,MEDIAN(IF(B1080:AA1080&gt;0,B1080:AA1080)))),2*IF(SUM('Run Rate History'!E111:AD111)&gt;0,(MEDIAN(IF(B1080:AA1080&gt;0,B1080:AA1080))+MEDIAN(IF('Run Rate History'!E111:AD111&gt;0,'Run Rate History'!E111:AD111)))/2,MEDIAN(IF(B1080:AA1080&gt;0,B1080:AA1080)))))/10,0)</f>
        <v>0</v>
      </c>
      <c r="X1086" s="129" t="s">
        <v>1174</v>
      </c>
      <c r="Y1086" s="130">
        <f>IFERROR(VLOOKUP(A1078,'Stanje zaliha'!A:E,5,FALSE()),0)</f>
        <v>687</v>
      </c>
      <c r="Z1086" s="131"/>
      <c r="AA1086" s="113" t="s">
        <v>1175</v>
      </c>
      <c r="AB1086" s="118">
        <f t="shared" ref="AB1086:AN1086" si="214">SUM(AB1082:AB1085)</f>
        <v>0</v>
      </c>
      <c r="AC1086" s="118">
        <f t="shared" si="214"/>
        <v>0</v>
      </c>
      <c r="AD1086" s="118">
        <f t="shared" si="214"/>
        <v>0</v>
      </c>
      <c r="AE1086" s="118">
        <f t="shared" si="214"/>
        <v>0</v>
      </c>
      <c r="AF1086" s="118">
        <f t="shared" si="214"/>
        <v>0</v>
      </c>
      <c r="AG1086" s="118">
        <f t="shared" si="214"/>
        <v>0</v>
      </c>
      <c r="AH1086" s="118">
        <f t="shared" si="214"/>
        <v>0</v>
      </c>
      <c r="AI1086" s="118">
        <f t="shared" si="214"/>
        <v>0</v>
      </c>
      <c r="AJ1086" s="118">
        <f t="shared" si="214"/>
        <v>0</v>
      </c>
      <c r="AK1086" s="118">
        <f t="shared" si="214"/>
        <v>0</v>
      </c>
      <c r="AL1086" s="118">
        <f t="shared" si="214"/>
        <v>0</v>
      </c>
      <c r="AM1086" s="118">
        <f t="shared" si="214"/>
        <v>0</v>
      </c>
      <c r="AN1086" s="118">
        <f t="shared" si="214"/>
        <v>0</v>
      </c>
      <c r="AQ1086" t="str">
        <f>AQ1078</f>
        <v/>
      </c>
    </row>
    <row r="1087" spans="1:43" ht="14.25" customHeight="1" x14ac:dyDescent="0.25">
      <c r="A1087" s="1"/>
      <c r="B1087" s="122"/>
      <c r="C1087" s="122"/>
      <c r="D1087" s="122"/>
      <c r="E1087" s="122"/>
      <c r="F1087" s="122"/>
      <c r="G1087" s="122"/>
      <c r="H1087" s="122"/>
      <c r="I1087" s="122"/>
      <c r="J1087" s="122"/>
      <c r="K1087" s="122"/>
      <c r="L1087" s="122"/>
      <c r="M1087" s="122"/>
      <c r="N1087" s="122"/>
      <c r="O1087" s="122"/>
      <c r="P1087" s="122"/>
      <c r="Q1087" s="122"/>
      <c r="R1087" s="122"/>
      <c r="S1087" s="122"/>
      <c r="T1087" s="122"/>
      <c r="U1087" s="122"/>
      <c r="V1087" s="124" t="s">
        <v>95</v>
      </c>
      <c r="W1087" s="125">
        <f>IFERROR(0.6*W1086+0.4*W1085,0)</f>
        <v>0</v>
      </c>
      <c r="X1087" s="132" t="s">
        <v>1176</v>
      </c>
      <c r="Y1087" s="133">
        <f>IFERROR(SUMIF('Popis poslanih narudžbi'!A:A,A1078,'Popis poslanih narudžbi'!C:C),0)</f>
        <v>0</v>
      </c>
      <c r="Z1087" s="131"/>
      <c r="AA1087" s="134" t="s">
        <v>1177</v>
      </c>
      <c r="AB1087" s="118">
        <f t="shared" ref="AB1087:AN1087" si="215">AB1080+AB1086</f>
        <v>8</v>
      </c>
      <c r="AC1087" s="118">
        <f t="shared" si="215"/>
        <v>8</v>
      </c>
      <c r="AD1087" s="118">
        <f t="shared" si="215"/>
        <v>8</v>
      </c>
      <c r="AE1087" s="118">
        <f t="shared" si="215"/>
        <v>8</v>
      </c>
      <c r="AF1087" s="118">
        <f t="shared" si="215"/>
        <v>8</v>
      </c>
      <c r="AG1087" s="118">
        <f t="shared" si="215"/>
        <v>8</v>
      </c>
      <c r="AH1087" s="118">
        <f t="shared" si="215"/>
        <v>8</v>
      </c>
      <c r="AI1087" s="118">
        <f t="shared" si="215"/>
        <v>8</v>
      </c>
      <c r="AJ1087" s="118">
        <f t="shared" si="215"/>
        <v>8</v>
      </c>
      <c r="AK1087" s="118">
        <f t="shared" si="215"/>
        <v>8</v>
      </c>
      <c r="AL1087" s="118">
        <f t="shared" si="215"/>
        <v>8</v>
      </c>
      <c r="AM1087" s="118">
        <f t="shared" si="215"/>
        <v>8</v>
      </c>
      <c r="AN1087" s="118">
        <f t="shared" si="215"/>
        <v>8</v>
      </c>
      <c r="AQ1087" t="str">
        <f>AQ1078</f>
        <v/>
      </c>
    </row>
    <row r="1088" spans="1:43" ht="14.25" customHeight="1" x14ac:dyDescent="0.25">
      <c r="A1088" s="107" t="str">
        <f>'Run Rate'!A112</f>
        <v>POL12870</v>
      </c>
      <c r="B1088" s="135" t="str">
        <f>'Run Rate'!B112</f>
        <v>Polleo Sport StormX Pre-Workout 400g Fruit Burst</v>
      </c>
      <c r="C1088" s="135" t="str">
        <f>'Run Rate'!C112</f>
        <v>SPORTSKA PREHRANA</v>
      </c>
      <c r="D1088" s="135" t="str">
        <f>'Run Rate'!D112</f>
        <v>02 SILVER</v>
      </c>
      <c r="E1088" s="122"/>
      <c r="F1088" s="122"/>
      <c r="G1088" s="122"/>
      <c r="H1088" s="122"/>
      <c r="I1088" s="122"/>
      <c r="J1088" s="122"/>
      <c r="K1088" s="122"/>
      <c r="L1088" s="122"/>
      <c r="M1088" s="122"/>
      <c r="N1088" s="122"/>
      <c r="O1088" s="122"/>
      <c r="P1088" s="122"/>
      <c r="Q1088" s="122"/>
      <c r="R1088" s="122"/>
      <c r="S1088" s="122"/>
      <c r="T1088" s="122"/>
      <c r="U1088" s="122"/>
      <c r="V1088" s="122"/>
      <c r="W1088" s="122"/>
      <c r="X1088" s="122"/>
      <c r="Y1088" s="122"/>
      <c r="Z1088" s="122"/>
      <c r="AA1088" s="122"/>
      <c r="AB1088" s="122"/>
      <c r="AC1088" s="122"/>
      <c r="AD1088" s="122"/>
      <c r="AE1088" s="122"/>
      <c r="AF1088" s="122"/>
      <c r="AG1088" s="122"/>
      <c r="AH1088" s="122"/>
      <c r="AI1088" s="122"/>
      <c r="AJ1088" s="122"/>
      <c r="AK1088" s="122"/>
      <c r="AL1088" s="122"/>
      <c r="AM1088" s="122"/>
      <c r="AN1088" s="122"/>
      <c r="AQ1088" t="str">
        <f>IF(AND(OR($B$1="ALL",$B$1=C1088),OR($E$1="ALL",$E$1=D1088),OR($B$2="ALL",$B$2=A1088),OR($E$2="ALL",IFERROR(SEARCH($E$2,B1088),0)&gt;0)),"MATCH","")</f>
        <v/>
      </c>
    </row>
    <row r="1089" spans="1:43" ht="14.25" customHeight="1" x14ac:dyDescent="0.25">
      <c r="A1089" s="108" t="s">
        <v>1137</v>
      </c>
      <c r="B1089" s="136" t="s">
        <v>1138</v>
      </c>
      <c r="C1089" s="136" t="s">
        <v>1139</v>
      </c>
      <c r="D1089" s="136" t="s">
        <v>1140</v>
      </c>
      <c r="E1089" s="136" t="s">
        <v>1141</v>
      </c>
      <c r="F1089" s="136" t="s">
        <v>1142</v>
      </c>
      <c r="G1089" s="136" t="s">
        <v>1143</v>
      </c>
      <c r="H1089" s="136" t="s">
        <v>1144</v>
      </c>
      <c r="I1089" s="136" t="s">
        <v>1145</v>
      </c>
      <c r="J1089" s="136" t="s">
        <v>1146</v>
      </c>
      <c r="K1089" s="136" t="s">
        <v>1147</v>
      </c>
      <c r="L1089" s="136" t="s">
        <v>1148</v>
      </c>
      <c r="M1089" s="136" t="s">
        <v>1149</v>
      </c>
      <c r="N1089" s="136" t="s">
        <v>1150</v>
      </c>
      <c r="O1089" s="136" t="s">
        <v>1151</v>
      </c>
      <c r="P1089" s="136" t="s">
        <v>1152</v>
      </c>
      <c r="Q1089" s="136" t="s">
        <v>1153</v>
      </c>
      <c r="R1089" s="136" t="s">
        <v>1154</v>
      </c>
      <c r="S1089" s="136" t="s">
        <v>1155</v>
      </c>
      <c r="T1089" s="136" t="s">
        <v>1156</v>
      </c>
      <c r="U1089" s="136" t="s">
        <v>1157</v>
      </c>
      <c r="V1089" s="136" t="s">
        <v>1158</v>
      </c>
      <c r="W1089" s="136" t="s">
        <v>1159</v>
      </c>
      <c r="X1089" s="136" t="s">
        <v>1160</v>
      </c>
      <c r="Y1089" s="136" t="s">
        <v>1161</v>
      </c>
      <c r="Z1089" s="136" t="s">
        <v>1162</v>
      </c>
      <c r="AA1089" s="136" t="s">
        <v>1163</v>
      </c>
      <c r="AB1089" s="137" t="s">
        <v>156</v>
      </c>
      <c r="AC1089" s="137" t="s">
        <v>157</v>
      </c>
      <c r="AD1089" s="137" t="s">
        <v>158</v>
      </c>
      <c r="AE1089" s="137" t="s">
        <v>139</v>
      </c>
      <c r="AF1089" s="138" t="s">
        <v>140</v>
      </c>
      <c r="AG1089" s="138" t="s">
        <v>141</v>
      </c>
      <c r="AH1089" s="138" t="s">
        <v>142</v>
      </c>
      <c r="AI1089" s="138" t="s">
        <v>143</v>
      </c>
      <c r="AJ1089" s="139" t="s">
        <v>144</v>
      </c>
      <c r="AK1089" s="139" t="s">
        <v>145</v>
      </c>
      <c r="AL1089" s="139" t="s">
        <v>146</v>
      </c>
      <c r="AM1089" s="140" t="s">
        <v>147</v>
      </c>
      <c r="AN1089" s="140" t="s">
        <v>148</v>
      </c>
      <c r="AQ1089" t="str">
        <f>AQ1088</f>
        <v/>
      </c>
    </row>
    <row r="1090" spans="1:43" ht="14.25" customHeight="1" x14ac:dyDescent="0.25">
      <c r="A1090" s="99" t="s">
        <v>1164</v>
      </c>
      <c r="B1090" s="112">
        <f>'Run Rate'!E112</f>
        <v>0</v>
      </c>
      <c r="C1090" s="112">
        <f>'Run Rate'!F112</f>
        <v>0</v>
      </c>
      <c r="D1090" s="112">
        <f>'Run Rate'!G112</f>
        <v>0</v>
      </c>
      <c r="E1090" s="112">
        <f>'Run Rate'!H112</f>
        <v>0</v>
      </c>
      <c r="F1090" s="112">
        <f>'Run Rate'!I112</f>
        <v>0</v>
      </c>
      <c r="G1090" s="112">
        <f>'Run Rate'!J112</f>
        <v>0</v>
      </c>
      <c r="H1090" s="112">
        <f>'Run Rate'!K112</f>
        <v>0</v>
      </c>
      <c r="I1090" s="112">
        <f>'Run Rate'!L112</f>
        <v>0</v>
      </c>
      <c r="J1090" s="112">
        <f>'Run Rate'!M112</f>
        <v>0</v>
      </c>
      <c r="K1090" s="112">
        <f>'Run Rate'!N112</f>
        <v>0</v>
      </c>
      <c r="L1090" s="112">
        <f>'Run Rate'!O112</f>
        <v>0</v>
      </c>
      <c r="M1090" s="112">
        <f>'Run Rate'!P112</f>
        <v>0</v>
      </c>
      <c r="N1090" s="112">
        <f>'Run Rate'!Q112</f>
        <v>0</v>
      </c>
      <c r="O1090" s="112">
        <f>'Run Rate'!R112</f>
        <v>0</v>
      </c>
      <c r="P1090" s="112">
        <f>'Run Rate'!S112</f>
        <v>0</v>
      </c>
      <c r="Q1090" s="112">
        <f>'Run Rate'!T112</f>
        <v>0</v>
      </c>
      <c r="R1090" s="112">
        <f>'Run Rate'!U112</f>
        <v>0</v>
      </c>
      <c r="S1090" s="112">
        <f>'Run Rate'!V112</f>
        <v>0</v>
      </c>
      <c r="T1090" s="112">
        <f>'Run Rate'!W112</f>
        <v>0</v>
      </c>
      <c r="U1090" s="112">
        <f>'Run Rate'!X112</f>
        <v>0</v>
      </c>
      <c r="V1090" s="112">
        <f>'Run Rate'!Y112</f>
        <v>0</v>
      </c>
      <c r="W1090" s="112">
        <f>'Run Rate'!Z112</f>
        <v>0</v>
      </c>
      <c r="X1090" s="112">
        <f>'Run Rate'!AA112</f>
        <v>0</v>
      </c>
      <c r="Y1090" s="112">
        <f>'Run Rate'!AB112</f>
        <v>0</v>
      </c>
      <c r="Z1090" s="112">
        <f>'Run Rate'!AC112</f>
        <v>0</v>
      </c>
      <c r="AA1090" s="112">
        <f>'Run Rate'!AD112</f>
        <v>11</v>
      </c>
      <c r="AB1090" s="113">
        <v>8</v>
      </c>
      <c r="AC1090" s="112">
        <v>8</v>
      </c>
      <c r="AD1090" s="112">
        <v>8</v>
      </c>
      <c r="AE1090" s="112">
        <v>8</v>
      </c>
      <c r="AF1090" s="112">
        <v>8</v>
      </c>
      <c r="AG1090" s="112">
        <v>8</v>
      </c>
      <c r="AH1090" s="112">
        <v>8</v>
      </c>
      <c r="AI1090" s="112">
        <v>8</v>
      </c>
      <c r="AJ1090" s="112">
        <v>8</v>
      </c>
      <c r="AK1090" s="112">
        <v>8</v>
      </c>
      <c r="AL1090" s="112">
        <v>8</v>
      </c>
      <c r="AM1090" s="112">
        <v>8</v>
      </c>
      <c r="AN1090" s="112">
        <v>8</v>
      </c>
      <c r="AQ1090" t="str">
        <f>AQ1088</f>
        <v/>
      </c>
    </row>
    <row r="1091" spans="1:43" ht="14.25" customHeight="1" x14ac:dyDescent="0.25">
      <c r="A1091" s="99" t="s">
        <v>1165</v>
      </c>
      <c r="B1091" s="114"/>
      <c r="C1091" s="114"/>
      <c r="D1091" s="114"/>
      <c r="E1091" s="114"/>
      <c r="F1091" s="114"/>
      <c r="G1091" s="114"/>
      <c r="H1091" s="114"/>
      <c r="I1091" s="114"/>
      <c r="J1091" s="114"/>
      <c r="K1091" s="114"/>
      <c r="L1091" s="114"/>
      <c r="M1091" s="114"/>
      <c r="N1091" s="114"/>
      <c r="O1091" s="114"/>
      <c r="P1091" s="114"/>
      <c r="Q1091" s="114"/>
      <c r="R1091" s="114"/>
      <c r="S1091" s="114"/>
      <c r="T1091" s="114"/>
      <c r="U1091" s="114"/>
      <c r="V1091" s="114"/>
      <c r="W1091" s="115"/>
      <c r="X1091" s="115"/>
      <c r="Y1091" s="115"/>
      <c r="Z1091" s="115"/>
      <c r="AA1091" s="112" t="s">
        <v>1166</v>
      </c>
      <c r="AB1091" s="113"/>
      <c r="AC1091" s="112"/>
      <c r="AD1091" s="112"/>
      <c r="AE1091" s="112"/>
      <c r="AF1091" s="112"/>
      <c r="AG1091" s="112"/>
      <c r="AH1091" s="112"/>
      <c r="AI1091" s="112"/>
      <c r="AJ1091" s="112"/>
      <c r="AK1091" s="112"/>
      <c r="AL1091" s="112"/>
      <c r="AM1091" s="112"/>
      <c r="AN1091" s="112"/>
      <c r="AQ1091" t="str">
        <f>AQ1088</f>
        <v/>
      </c>
    </row>
    <row r="1092" spans="1:43" ht="14.25" customHeight="1" x14ac:dyDescent="0.25">
      <c r="A1092" s="99" t="s">
        <v>1167</v>
      </c>
      <c r="B1092" s="114"/>
      <c r="C1092" s="114"/>
      <c r="D1092" s="114"/>
      <c r="E1092" s="114"/>
      <c r="F1092" s="114"/>
      <c r="G1092" s="114"/>
      <c r="H1092" s="114"/>
      <c r="I1092" s="114"/>
      <c r="J1092" s="114"/>
      <c r="K1092" s="114"/>
      <c r="L1092" s="114"/>
      <c r="M1092" s="114"/>
      <c r="N1092" s="114"/>
      <c r="O1092" s="114"/>
      <c r="P1092" s="114"/>
      <c r="Q1092" s="114"/>
      <c r="R1092" s="114"/>
      <c r="S1092" s="114"/>
      <c r="T1092" s="114"/>
      <c r="U1092" s="114"/>
      <c r="V1092" s="114"/>
      <c r="W1092" s="115"/>
      <c r="X1092" s="116"/>
      <c r="Y1092" s="117"/>
      <c r="Z1092" s="115"/>
      <c r="AA1092" s="112" t="s">
        <v>1168</v>
      </c>
      <c r="AB1092" s="113">
        <f>'Demand Input VP'!B549</f>
        <v>0</v>
      </c>
      <c r="AC1092" s="112">
        <f>'Demand Input VP'!C549</f>
        <v>0</v>
      </c>
      <c r="AD1092" s="112">
        <f>'Demand Input VP'!D549</f>
        <v>0</v>
      </c>
      <c r="AE1092" s="112">
        <f>'Demand Input VP'!E549</f>
        <v>0</v>
      </c>
      <c r="AF1092" s="112">
        <f>'Demand Input VP'!F549</f>
        <v>0</v>
      </c>
      <c r="AG1092" s="112">
        <f>'Demand Input VP'!G549</f>
        <v>0</v>
      </c>
      <c r="AH1092" s="112">
        <f>'Demand Input VP'!H549</f>
        <v>0</v>
      </c>
      <c r="AI1092" s="112">
        <f>'Demand Input VP'!I549</f>
        <v>0</v>
      </c>
      <c r="AJ1092" s="112">
        <f>'Demand Input VP'!J549</f>
        <v>0</v>
      </c>
      <c r="AK1092" s="112">
        <f>'Demand Input VP'!K549</f>
        <v>0</v>
      </c>
      <c r="AL1092" s="112">
        <f>'Demand Input VP'!L549</f>
        <v>0</v>
      </c>
      <c r="AM1092" s="112">
        <f>'Demand Input VP'!M549</f>
        <v>0</v>
      </c>
      <c r="AN1092" s="112">
        <f>'Demand Input VP'!N549</f>
        <v>0</v>
      </c>
      <c r="AQ1092" t="str">
        <f>AQ1088</f>
        <v/>
      </c>
    </row>
    <row r="1093" spans="1:43" ht="14.25" customHeight="1" x14ac:dyDescent="0.25">
      <c r="A1093" s="99" t="s">
        <v>1169</v>
      </c>
      <c r="B1093" s="118"/>
      <c r="C1093" s="118"/>
      <c r="D1093" s="118"/>
      <c r="E1093" s="118"/>
      <c r="F1093" s="118"/>
      <c r="G1093" s="118"/>
      <c r="H1093" s="118"/>
      <c r="I1093" s="118"/>
      <c r="J1093" s="118"/>
      <c r="K1093" s="118"/>
      <c r="L1093" s="118"/>
      <c r="M1093" s="118"/>
      <c r="N1093" s="118"/>
      <c r="O1093" s="118"/>
      <c r="P1093" s="118"/>
      <c r="Q1093" s="118"/>
      <c r="R1093" s="118"/>
      <c r="S1093" s="118"/>
      <c r="T1093" s="118"/>
      <c r="U1093" s="118"/>
      <c r="V1093" s="118"/>
      <c r="W1093" s="115"/>
      <c r="X1093" s="116"/>
      <c r="Y1093" s="117"/>
      <c r="Z1093" s="119"/>
      <c r="AA1093" s="120" t="s">
        <v>1170</v>
      </c>
      <c r="AB1093" s="121">
        <f>'Demand Input VP'!B548</f>
        <v>0</v>
      </c>
      <c r="AC1093" s="120">
        <f>'Demand Input VP'!C548</f>
        <v>0</v>
      </c>
      <c r="AD1093" s="120">
        <f>'Demand Input VP'!D548</f>
        <v>0</v>
      </c>
      <c r="AE1093" s="120">
        <f>'Demand Input VP'!E548</f>
        <v>0</v>
      </c>
      <c r="AF1093" s="120">
        <f>'Demand Input VP'!F548</f>
        <v>0</v>
      </c>
      <c r="AG1093" s="120">
        <f>'Demand Input VP'!G548</f>
        <v>0</v>
      </c>
      <c r="AH1093" s="120">
        <f>'Demand Input VP'!H548</f>
        <v>0</v>
      </c>
      <c r="AI1093" s="120">
        <f>'Demand Input VP'!I548</f>
        <v>0</v>
      </c>
      <c r="AJ1093" s="120">
        <f>'Demand Input VP'!J548</f>
        <v>0</v>
      </c>
      <c r="AK1093" s="120">
        <f>'Demand Input VP'!K548</f>
        <v>0</v>
      </c>
      <c r="AL1093" s="120">
        <f>'Demand Input VP'!L548</f>
        <v>0</v>
      </c>
      <c r="AM1093" s="120">
        <f>'Demand Input VP'!M548</f>
        <v>0</v>
      </c>
      <c r="AN1093" s="120">
        <f>'Demand Input VP'!N548</f>
        <v>0</v>
      </c>
      <c r="AQ1093" t="str">
        <f>AQ1088</f>
        <v/>
      </c>
    </row>
    <row r="1094" spans="1:43" ht="14.25" customHeight="1" x14ac:dyDescent="0.25">
      <c r="A1094" s="1"/>
      <c r="B1094" s="122"/>
      <c r="C1094" s="122"/>
      <c r="D1094" s="122"/>
      <c r="E1094" s="122"/>
      <c r="F1094" s="122"/>
      <c r="G1094" s="122"/>
      <c r="H1094" s="122"/>
      <c r="I1094" s="122"/>
      <c r="J1094" s="122"/>
      <c r="K1094" s="122"/>
      <c r="L1094" s="122"/>
      <c r="M1094" s="122"/>
      <c r="N1094" s="122"/>
      <c r="O1094" s="122"/>
      <c r="P1094" s="122"/>
      <c r="Q1094" s="122"/>
      <c r="R1094" s="122"/>
      <c r="S1094" s="122"/>
      <c r="T1094" s="122"/>
      <c r="U1094" s="122"/>
      <c r="V1094" s="122"/>
      <c r="W1094" s="123"/>
      <c r="X1094" s="116"/>
      <c r="Y1094" s="117"/>
      <c r="Z1094" s="123"/>
      <c r="AA1094" s="112" t="s">
        <v>1171</v>
      </c>
      <c r="AB1094" s="113">
        <f>'Demand Input MP'!B549</f>
        <v>0</v>
      </c>
      <c r="AC1094" s="112">
        <f>'Demand Input MP'!C549</f>
        <v>0</v>
      </c>
      <c r="AD1094" s="112">
        <f>'Demand Input MP'!D549</f>
        <v>0</v>
      </c>
      <c r="AE1094" s="112">
        <f>'Demand Input MP'!E549</f>
        <v>0</v>
      </c>
      <c r="AF1094" s="112">
        <f>'Demand Input MP'!F549</f>
        <v>0</v>
      </c>
      <c r="AG1094" s="112">
        <f>'Demand Input MP'!G549</f>
        <v>0</v>
      </c>
      <c r="AH1094" s="112">
        <f>'Demand Input MP'!H549</f>
        <v>0</v>
      </c>
      <c r="AI1094" s="112">
        <f>'Demand Input MP'!I549</f>
        <v>0</v>
      </c>
      <c r="AJ1094" s="112">
        <f>'Demand Input MP'!J549</f>
        <v>0</v>
      </c>
      <c r="AK1094" s="112">
        <f>'Demand Input MP'!K549</f>
        <v>0</v>
      </c>
      <c r="AL1094" s="112">
        <f>'Demand Input MP'!L549</f>
        <v>0</v>
      </c>
      <c r="AM1094" s="112">
        <f>'Demand Input MP'!M549</f>
        <v>0</v>
      </c>
      <c r="AN1094" s="112">
        <f>'Demand Input MP'!N549</f>
        <v>0</v>
      </c>
      <c r="AQ1094" t="str">
        <f>AQ1088</f>
        <v/>
      </c>
    </row>
    <row r="1095" spans="1:43" ht="14.25" customHeight="1" x14ac:dyDescent="0.25">
      <c r="A1095" s="1"/>
      <c r="B1095" s="122"/>
      <c r="C1095" s="122"/>
      <c r="D1095" s="122"/>
      <c r="E1095" s="122"/>
      <c r="F1095" s="122"/>
      <c r="G1095" s="122"/>
      <c r="H1095" s="122"/>
      <c r="I1095" s="122"/>
      <c r="J1095" s="122"/>
      <c r="K1095" s="122"/>
      <c r="L1095" s="122"/>
      <c r="M1095" s="122"/>
      <c r="N1095" s="122"/>
      <c r="O1095" s="122"/>
      <c r="P1095" s="122"/>
      <c r="Q1095" s="122"/>
      <c r="R1095" s="122"/>
      <c r="S1095" s="122"/>
      <c r="T1095" s="122"/>
      <c r="U1095" s="122"/>
      <c r="V1095" s="124" t="s">
        <v>91</v>
      </c>
      <c r="W1095" s="125">
        <f>IFERROR(IF(SUM('Run Rate History'!E112:AD112)&gt;0,(SUMPRODUCT((B1090:AA1090&gt;=PERCENTILE(B1090:AA1090,0.1))*(B1090:AA1090&lt;=PERCENTILE(B1090:AA1090,0.9))*B1090:AA1090)+SUMPRODUCT(('Run Rate History'!E112:AD112&gt;=PERCENTILE(B1090:AA1090,0.1))*('Run Rate History'!E112:AD112&lt;=PERCENTILE(B1090:AA1090,0.9))*'Run Rate History'!E112:AD112))/(SUMPRODUCT((B1090:AA1090&gt;=PERCENTILE(B1090:AA1090,0.1))*(B1090:AA1090&lt;=PERCENTILE(B1090:AA1090,0.9))*1)+SUMPRODUCT(('Run Rate History'!E112:AD112&gt;=PERCENTILE(B1090:AA1090,0.1))*('Run Rate History'!E112:AD112&lt;=PERCENTILE(B1090:AA1090,0.9))*1)),TRIMMEAN(B1090:AA1090,0.15)),0)</f>
        <v>0</v>
      </c>
      <c r="X1095" s="126" t="s">
        <v>1172</v>
      </c>
      <c r="Y1095" s="127">
        <f>SUM(B1090:AA1090)/26</f>
        <v>0.42307692307692307</v>
      </c>
      <c r="Z1095" s="128"/>
      <c r="AA1095" s="112" t="s">
        <v>1173</v>
      </c>
      <c r="AB1095" s="113">
        <f>'Demand Input MP'!B548</f>
        <v>0</v>
      </c>
      <c r="AC1095" s="112">
        <f>'Demand Input MP'!C548</f>
        <v>0</v>
      </c>
      <c r="AD1095" s="112">
        <f>'Demand Input MP'!D548</f>
        <v>0</v>
      </c>
      <c r="AE1095" s="112">
        <f>'Demand Input MP'!E548</f>
        <v>0</v>
      </c>
      <c r="AF1095" s="112">
        <f>'Demand Input MP'!F548</f>
        <v>0</v>
      </c>
      <c r="AG1095" s="112">
        <f>'Demand Input MP'!G548</f>
        <v>0</v>
      </c>
      <c r="AH1095" s="112">
        <f>'Demand Input MP'!H548</f>
        <v>0</v>
      </c>
      <c r="AI1095" s="112">
        <f>'Demand Input MP'!I548</f>
        <v>0</v>
      </c>
      <c r="AJ1095" s="112">
        <f>'Demand Input MP'!J548</f>
        <v>0</v>
      </c>
      <c r="AK1095" s="112">
        <f>'Demand Input MP'!K548</f>
        <v>0</v>
      </c>
      <c r="AL1095" s="112">
        <f>'Demand Input MP'!L548</f>
        <v>0</v>
      </c>
      <c r="AM1095" s="112">
        <f>'Demand Input MP'!M548</f>
        <v>0</v>
      </c>
      <c r="AN1095" s="112">
        <f>'Demand Input MP'!N548</f>
        <v>0</v>
      </c>
      <c r="AQ1095" t="str">
        <f>AQ1088</f>
        <v/>
      </c>
    </row>
    <row r="1096" spans="1:43" ht="14.25" customHeight="1" x14ac:dyDescent="0.25">
      <c r="A1096" s="1"/>
      <c r="B1096" s="122"/>
      <c r="C1096" s="122"/>
      <c r="D1096" s="122"/>
      <c r="E1096" s="122"/>
      <c r="F1096" s="122"/>
      <c r="G1096" s="122"/>
      <c r="H1096" s="122"/>
      <c r="I1096" s="122"/>
      <c r="J1096" s="122"/>
      <c r="K1096" s="122"/>
      <c r="L1096" s="122"/>
      <c r="M1096" s="122"/>
      <c r="N1096" s="122"/>
      <c r="O1096" s="122"/>
      <c r="P1096" s="122"/>
      <c r="Q1096" s="122"/>
      <c r="R1096" s="122"/>
      <c r="S1096" s="122"/>
      <c r="T1096" s="122"/>
      <c r="U1096" s="122"/>
      <c r="V1096" s="124" t="s">
        <v>94</v>
      </c>
      <c r="W1096" s="125">
        <f>IFERROR((1*MIN(MAX(X1090,0.5*IF(SUM('Run Rate History'!E112:AD112)&gt;0,(MEDIAN(IF(B1090:AA1090&gt;0,B1090:AA1090))+MEDIAN(IF('Run Rate History'!E112:AD112&gt;0,'Run Rate History'!E112:AD112)))/2,MEDIAN(IF(B1090:AA1090&gt;0,B1090:AA1090)))),2*IF(SUM('Run Rate History'!E112:AD112)&gt;0,(MEDIAN(IF(B1090:AA1090&gt;0,B1090:AA1090))+MEDIAN(IF('Run Rate History'!E112:AD112&gt;0,'Run Rate History'!E112:AD112)))/2,MEDIAN(IF(B1090:AA1090&gt;0,B1090:AA1090))))+2*MIN(MAX(Y1090,0.5*IF(SUM('Run Rate History'!E112:AD112)&gt;0,(MEDIAN(IF(B1090:AA1090&gt;0,B1090:AA1090))+MEDIAN(IF('Run Rate History'!E112:AD112&gt;0,'Run Rate History'!E112:AD112)))/2,MEDIAN(IF(B1090:AA1090&gt;0,B1090:AA1090)))),2*IF(SUM('Run Rate History'!E112:AD112)&gt;0,(MEDIAN(IF(B1090:AA1090&gt;0,B1090:AA1090))+MEDIAN(IF('Run Rate History'!E112:AD112&gt;0,'Run Rate History'!E112:AD112)))/2,MEDIAN(IF(B1090:AA1090&gt;0,B1090:AA1090))))+3*MIN(MAX(Z1090,0.5*IF(SUM('Run Rate History'!E112:AD112)&gt;0,(MEDIAN(IF(B1090:AA1090&gt;0,B1090:AA1090))+MEDIAN(IF('Run Rate History'!E112:AD112&gt;0,'Run Rate History'!E112:AD112)))/2,MEDIAN(IF(B1090:AA1090&gt;0,B1090:AA1090)))),2*IF(SUM('Run Rate History'!E112:AD112)&gt;0,(MEDIAN(IF(B1090:AA1090&gt;0,B1090:AA1090))+MEDIAN(IF('Run Rate History'!E112:AD112&gt;0,'Run Rate History'!E112:AD112)))/2,MEDIAN(IF(B1090:AA1090&gt;0,B1090:AA1090))))+4*MIN(MAX(AA1090,0.5*IF(SUM('Run Rate History'!E112:AD112)&gt;0,(MEDIAN(IF(B1090:AA1090&gt;0,B1090:AA1090))+MEDIAN(IF('Run Rate History'!E112:AD112&gt;0,'Run Rate History'!E112:AD112)))/2,MEDIAN(IF(B1090:AA1090&gt;0,B1090:AA1090)))),2*IF(SUM('Run Rate History'!E112:AD112)&gt;0,(MEDIAN(IF(B1090:AA1090&gt;0,B1090:AA1090))+MEDIAN(IF('Run Rate History'!E112:AD112&gt;0,'Run Rate History'!E112:AD112)))/2,MEDIAN(IF(B1090:AA1090&gt;0,B1090:AA1090)))))/10,0)</f>
        <v>0</v>
      </c>
      <c r="X1096" s="129" t="s">
        <v>1174</v>
      </c>
      <c r="Y1096" s="130">
        <f>IFERROR(VLOOKUP(A1088,'Stanje zaliha'!A:E,5,FALSE()),0)</f>
        <v>1483</v>
      </c>
      <c r="Z1096" s="131"/>
      <c r="AA1096" s="113" t="s">
        <v>1175</v>
      </c>
      <c r="AB1096" s="118">
        <f t="shared" ref="AB1096:AN1096" si="216">SUM(AB1092:AB1095)</f>
        <v>0</v>
      </c>
      <c r="AC1096" s="118">
        <f t="shared" si="216"/>
        <v>0</v>
      </c>
      <c r="AD1096" s="118">
        <f t="shared" si="216"/>
        <v>0</v>
      </c>
      <c r="AE1096" s="118">
        <f t="shared" si="216"/>
        <v>0</v>
      </c>
      <c r="AF1096" s="118">
        <f t="shared" si="216"/>
        <v>0</v>
      </c>
      <c r="AG1096" s="118">
        <f t="shared" si="216"/>
        <v>0</v>
      </c>
      <c r="AH1096" s="118">
        <f t="shared" si="216"/>
        <v>0</v>
      </c>
      <c r="AI1096" s="118">
        <f t="shared" si="216"/>
        <v>0</v>
      </c>
      <c r="AJ1096" s="118">
        <f t="shared" si="216"/>
        <v>0</v>
      </c>
      <c r="AK1096" s="118">
        <f t="shared" si="216"/>
        <v>0</v>
      </c>
      <c r="AL1096" s="118">
        <f t="shared" si="216"/>
        <v>0</v>
      </c>
      <c r="AM1096" s="118">
        <f t="shared" si="216"/>
        <v>0</v>
      </c>
      <c r="AN1096" s="118">
        <f t="shared" si="216"/>
        <v>0</v>
      </c>
      <c r="AQ1096" t="str">
        <f>AQ1088</f>
        <v/>
      </c>
    </row>
    <row r="1097" spans="1:43" ht="14.25" customHeight="1" x14ac:dyDescent="0.25">
      <c r="A1097" s="1"/>
      <c r="B1097" s="122"/>
      <c r="C1097" s="122"/>
      <c r="D1097" s="122"/>
      <c r="E1097" s="122"/>
      <c r="F1097" s="122"/>
      <c r="G1097" s="122"/>
      <c r="H1097" s="122"/>
      <c r="I1097" s="122"/>
      <c r="J1097" s="122"/>
      <c r="K1097" s="122"/>
      <c r="L1097" s="122"/>
      <c r="M1097" s="122"/>
      <c r="N1097" s="122"/>
      <c r="O1097" s="122"/>
      <c r="P1097" s="122"/>
      <c r="Q1097" s="122"/>
      <c r="R1097" s="122"/>
      <c r="S1097" s="122"/>
      <c r="T1097" s="122"/>
      <c r="U1097" s="122"/>
      <c r="V1097" s="124" t="s">
        <v>95</v>
      </c>
      <c r="W1097" s="125">
        <f>IFERROR(0.6*W1096+0.4*W1095,0)</f>
        <v>0</v>
      </c>
      <c r="X1097" s="132" t="s">
        <v>1176</v>
      </c>
      <c r="Y1097" s="133">
        <f>IFERROR(SUMIF('Popis poslanih narudžbi'!A:A,A1088,'Popis poslanih narudžbi'!C:C),0)</f>
        <v>216</v>
      </c>
      <c r="Z1097" s="131"/>
      <c r="AA1097" s="134" t="s">
        <v>1177</v>
      </c>
      <c r="AB1097" s="118">
        <f t="shared" ref="AB1097:AN1097" si="217">AB1090+AB1096</f>
        <v>8</v>
      </c>
      <c r="AC1097" s="118">
        <f t="shared" si="217"/>
        <v>8</v>
      </c>
      <c r="AD1097" s="118">
        <f t="shared" si="217"/>
        <v>8</v>
      </c>
      <c r="AE1097" s="118">
        <f t="shared" si="217"/>
        <v>8</v>
      </c>
      <c r="AF1097" s="118">
        <f t="shared" si="217"/>
        <v>8</v>
      </c>
      <c r="AG1097" s="118">
        <f t="shared" si="217"/>
        <v>8</v>
      </c>
      <c r="AH1097" s="118">
        <f t="shared" si="217"/>
        <v>8</v>
      </c>
      <c r="AI1097" s="118">
        <f t="shared" si="217"/>
        <v>8</v>
      </c>
      <c r="AJ1097" s="118">
        <f t="shared" si="217"/>
        <v>8</v>
      </c>
      <c r="AK1097" s="118">
        <f t="shared" si="217"/>
        <v>8</v>
      </c>
      <c r="AL1097" s="118">
        <f t="shared" si="217"/>
        <v>8</v>
      </c>
      <c r="AM1097" s="118">
        <f t="shared" si="217"/>
        <v>8</v>
      </c>
      <c r="AN1097" s="118">
        <f t="shared" si="217"/>
        <v>8</v>
      </c>
      <c r="AQ1097" t="str">
        <f>AQ1088</f>
        <v/>
      </c>
    </row>
    <row r="1098" spans="1:43" ht="14.25" customHeight="1" x14ac:dyDescent="0.25">
      <c r="A1098" s="107" t="str">
        <f>'Run Rate'!A113</f>
        <v>POL12914</v>
      </c>
      <c r="B1098" s="135" t="str">
        <f>'Run Rate'!B113</f>
        <v>Polleo Protein Rings 250g Cinnamon</v>
      </c>
      <c r="C1098" s="135" t="str">
        <f>'Run Rate'!C113</f>
        <v>BIO I SUPERFOODS</v>
      </c>
      <c r="D1098" s="135" t="str">
        <f>'Run Rate'!D113</f>
        <v>02 SILVER</v>
      </c>
      <c r="E1098" s="122"/>
      <c r="F1098" s="122"/>
      <c r="G1098" s="122"/>
      <c r="H1098" s="122"/>
      <c r="I1098" s="122"/>
      <c r="J1098" s="122"/>
      <c r="K1098" s="122"/>
      <c r="L1098" s="122"/>
      <c r="M1098" s="122"/>
      <c r="N1098" s="122"/>
      <c r="O1098" s="122"/>
      <c r="P1098" s="122"/>
      <c r="Q1098" s="122"/>
      <c r="R1098" s="122"/>
      <c r="S1098" s="122"/>
      <c r="T1098" s="122"/>
      <c r="U1098" s="122"/>
      <c r="V1098" s="122"/>
      <c r="W1098" s="122"/>
      <c r="X1098" s="122"/>
      <c r="Y1098" s="122"/>
      <c r="Z1098" s="122"/>
      <c r="AA1098" s="122"/>
      <c r="AB1098" s="122"/>
      <c r="AC1098" s="122"/>
      <c r="AD1098" s="122"/>
      <c r="AE1098" s="122"/>
      <c r="AF1098" s="122"/>
      <c r="AG1098" s="122"/>
      <c r="AH1098" s="122"/>
      <c r="AI1098" s="122"/>
      <c r="AJ1098" s="122"/>
      <c r="AK1098" s="122"/>
      <c r="AL1098" s="122"/>
      <c r="AM1098" s="122"/>
      <c r="AN1098" s="122"/>
      <c r="AQ1098" t="str">
        <f>IF(AND(OR($B$1="ALL",$B$1=C1098),OR($E$1="ALL",$E$1=D1098),OR($B$2="ALL",$B$2=A1098),OR($E$2="ALL",IFERROR(SEARCH($E$2,B1098),0)&gt;0)),"MATCH","")</f>
        <v/>
      </c>
    </row>
    <row r="1099" spans="1:43" ht="14.25" customHeight="1" x14ac:dyDescent="0.25">
      <c r="A1099" s="108" t="s">
        <v>1137</v>
      </c>
      <c r="B1099" s="136" t="s">
        <v>1138</v>
      </c>
      <c r="C1099" s="136" t="s">
        <v>1139</v>
      </c>
      <c r="D1099" s="136" t="s">
        <v>1140</v>
      </c>
      <c r="E1099" s="136" t="s">
        <v>1141</v>
      </c>
      <c r="F1099" s="136" t="s">
        <v>1142</v>
      </c>
      <c r="G1099" s="136" t="s">
        <v>1143</v>
      </c>
      <c r="H1099" s="136" t="s">
        <v>1144</v>
      </c>
      <c r="I1099" s="136" t="s">
        <v>1145</v>
      </c>
      <c r="J1099" s="136" t="s">
        <v>1146</v>
      </c>
      <c r="K1099" s="136" t="s">
        <v>1147</v>
      </c>
      <c r="L1099" s="136" t="s">
        <v>1148</v>
      </c>
      <c r="M1099" s="136" t="s">
        <v>1149</v>
      </c>
      <c r="N1099" s="136" t="s">
        <v>1150</v>
      </c>
      <c r="O1099" s="136" t="s">
        <v>1151</v>
      </c>
      <c r="P1099" s="136" t="s">
        <v>1152</v>
      </c>
      <c r="Q1099" s="136" t="s">
        <v>1153</v>
      </c>
      <c r="R1099" s="136" t="s">
        <v>1154</v>
      </c>
      <c r="S1099" s="136" t="s">
        <v>1155</v>
      </c>
      <c r="T1099" s="136" t="s">
        <v>1156</v>
      </c>
      <c r="U1099" s="136" t="s">
        <v>1157</v>
      </c>
      <c r="V1099" s="136" t="s">
        <v>1158</v>
      </c>
      <c r="W1099" s="136" t="s">
        <v>1159</v>
      </c>
      <c r="X1099" s="136" t="s">
        <v>1160</v>
      </c>
      <c r="Y1099" s="136" t="s">
        <v>1161</v>
      </c>
      <c r="Z1099" s="136" t="s">
        <v>1162</v>
      </c>
      <c r="AA1099" s="136" t="s">
        <v>1163</v>
      </c>
      <c r="AB1099" s="137" t="s">
        <v>156</v>
      </c>
      <c r="AC1099" s="137" t="s">
        <v>157</v>
      </c>
      <c r="AD1099" s="137" t="s">
        <v>158</v>
      </c>
      <c r="AE1099" s="137" t="s">
        <v>139</v>
      </c>
      <c r="AF1099" s="138" t="s">
        <v>140</v>
      </c>
      <c r="AG1099" s="138" t="s">
        <v>141</v>
      </c>
      <c r="AH1099" s="138" t="s">
        <v>142</v>
      </c>
      <c r="AI1099" s="138" t="s">
        <v>143</v>
      </c>
      <c r="AJ1099" s="139" t="s">
        <v>144</v>
      </c>
      <c r="AK1099" s="139" t="s">
        <v>145</v>
      </c>
      <c r="AL1099" s="139" t="s">
        <v>146</v>
      </c>
      <c r="AM1099" s="140" t="s">
        <v>147</v>
      </c>
      <c r="AN1099" s="140" t="s">
        <v>148</v>
      </c>
      <c r="AQ1099" t="str">
        <f>AQ1098</f>
        <v/>
      </c>
    </row>
    <row r="1100" spans="1:43" ht="14.25" customHeight="1" x14ac:dyDescent="0.25">
      <c r="A1100" s="99" t="s">
        <v>1164</v>
      </c>
      <c r="B1100" s="112">
        <f>'Run Rate'!E113</f>
        <v>0</v>
      </c>
      <c r="C1100" s="112">
        <f>'Run Rate'!F113</f>
        <v>0</v>
      </c>
      <c r="D1100" s="112">
        <f>'Run Rate'!G113</f>
        <v>0</v>
      </c>
      <c r="E1100" s="112">
        <f>'Run Rate'!H113</f>
        <v>0</v>
      </c>
      <c r="F1100" s="112">
        <f>'Run Rate'!I113</f>
        <v>0</v>
      </c>
      <c r="G1100" s="112">
        <f>'Run Rate'!J113</f>
        <v>0</v>
      </c>
      <c r="H1100" s="112">
        <f>'Run Rate'!K113</f>
        <v>0</v>
      </c>
      <c r="I1100" s="112">
        <f>'Run Rate'!L113</f>
        <v>0</v>
      </c>
      <c r="J1100" s="112">
        <f>'Run Rate'!M113</f>
        <v>0</v>
      </c>
      <c r="K1100" s="112">
        <f>'Run Rate'!N113</f>
        <v>0</v>
      </c>
      <c r="L1100" s="112">
        <f>'Run Rate'!O113</f>
        <v>0</v>
      </c>
      <c r="M1100" s="112">
        <f>'Run Rate'!P113</f>
        <v>0</v>
      </c>
      <c r="N1100" s="112">
        <f>'Run Rate'!Q113</f>
        <v>0</v>
      </c>
      <c r="O1100" s="112">
        <f>'Run Rate'!R113</f>
        <v>0</v>
      </c>
      <c r="P1100" s="112">
        <f>'Run Rate'!S113</f>
        <v>0</v>
      </c>
      <c r="Q1100" s="112">
        <f>'Run Rate'!T113</f>
        <v>0</v>
      </c>
      <c r="R1100" s="112">
        <f>'Run Rate'!U113</f>
        <v>0</v>
      </c>
      <c r="S1100" s="112">
        <f>'Run Rate'!V113</f>
        <v>0</v>
      </c>
      <c r="T1100" s="112">
        <f>'Run Rate'!W113</f>
        <v>0</v>
      </c>
      <c r="U1100" s="112">
        <f>'Run Rate'!X113</f>
        <v>0</v>
      </c>
      <c r="V1100" s="112">
        <f>'Run Rate'!Y113</f>
        <v>0</v>
      </c>
      <c r="W1100" s="112">
        <f>'Run Rate'!Z113</f>
        <v>0</v>
      </c>
      <c r="X1100" s="112">
        <f>'Run Rate'!AA113</f>
        <v>0</v>
      </c>
      <c r="Y1100" s="112">
        <f>'Run Rate'!AB113</f>
        <v>0</v>
      </c>
      <c r="Z1100" s="112">
        <f>'Run Rate'!AC113</f>
        <v>6</v>
      </c>
      <c r="AA1100" s="112">
        <f>'Run Rate'!AD113</f>
        <v>11</v>
      </c>
      <c r="AB1100" s="113">
        <v>9</v>
      </c>
      <c r="AC1100" s="112">
        <v>9</v>
      </c>
      <c r="AD1100" s="112">
        <v>9</v>
      </c>
      <c r="AE1100" s="112">
        <v>9</v>
      </c>
      <c r="AF1100" s="112">
        <v>9</v>
      </c>
      <c r="AG1100" s="112">
        <v>9</v>
      </c>
      <c r="AH1100" s="112">
        <v>9</v>
      </c>
      <c r="AI1100" s="112">
        <v>9</v>
      </c>
      <c r="AJ1100" s="112">
        <v>9</v>
      </c>
      <c r="AK1100" s="112">
        <v>9</v>
      </c>
      <c r="AL1100" s="112">
        <v>9</v>
      </c>
      <c r="AM1100" s="112">
        <v>9</v>
      </c>
      <c r="AN1100" s="112">
        <v>9</v>
      </c>
      <c r="AQ1100" t="str">
        <f>AQ1098</f>
        <v/>
      </c>
    </row>
    <row r="1101" spans="1:43" ht="14.25" customHeight="1" x14ac:dyDescent="0.25">
      <c r="A1101" s="99" t="s">
        <v>1165</v>
      </c>
      <c r="B1101" s="114"/>
      <c r="C1101" s="114"/>
      <c r="D1101" s="114"/>
      <c r="E1101" s="114"/>
      <c r="F1101" s="114"/>
      <c r="G1101" s="114"/>
      <c r="H1101" s="114"/>
      <c r="I1101" s="114"/>
      <c r="J1101" s="114"/>
      <c r="K1101" s="114"/>
      <c r="L1101" s="114"/>
      <c r="M1101" s="114"/>
      <c r="N1101" s="114"/>
      <c r="O1101" s="114"/>
      <c r="P1101" s="114"/>
      <c r="Q1101" s="114"/>
      <c r="R1101" s="114"/>
      <c r="S1101" s="114"/>
      <c r="T1101" s="114"/>
      <c r="U1101" s="114"/>
      <c r="V1101" s="114"/>
      <c r="W1101" s="115"/>
      <c r="X1101" s="115"/>
      <c r="Y1101" s="115"/>
      <c r="Z1101" s="115"/>
      <c r="AA1101" s="112" t="s">
        <v>1166</v>
      </c>
      <c r="AB1101" s="113"/>
      <c r="AC1101" s="112"/>
      <c r="AD1101" s="112"/>
      <c r="AE1101" s="112"/>
      <c r="AF1101" s="112"/>
      <c r="AG1101" s="112"/>
      <c r="AH1101" s="112"/>
      <c r="AI1101" s="112"/>
      <c r="AJ1101" s="112"/>
      <c r="AK1101" s="112"/>
      <c r="AL1101" s="112"/>
      <c r="AM1101" s="112"/>
      <c r="AN1101" s="112"/>
      <c r="AQ1101" t="str">
        <f>AQ1098</f>
        <v/>
      </c>
    </row>
    <row r="1102" spans="1:43" ht="14.25" customHeight="1" x14ac:dyDescent="0.25">
      <c r="A1102" s="99" t="s">
        <v>1167</v>
      </c>
      <c r="B1102" s="114"/>
      <c r="C1102" s="114"/>
      <c r="D1102" s="114"/>
      <c r="E1102" s="114"/>
      <c r="F1102" s="114"/>
      <c r="G1102" s="114"/>
      <c r="H1102" s="114"/>
      <c r="I1102" s="114"/>
      <c r="J1102" s="114"/>
      <c r="K1102" s="114"/>
      <c r="L1102" s="114"/>
      <c r="M1102" s="114"/>
      <c r="N1102" s="114"/>
      <c r="O1102" s="114"/>
      <c r="P1102" s="114"/>
      <c r="Q1102" s="114"/>
      <c r="R1102" s="114"/>
      <c r="S1102" s="114"/>
      <c r="T1102" s="114"/>
      <c r="U1102" s="114"/>
      <c r="V1102" s="114"/>
      <c r="W1102" s="115"/>
      <c r="X1102" s="116"/>
      <c r="Y1102" s="117"/>
      <c r="Z1102" s="115"/>
      <c r="AA1102" s="112" t="s">
        <v>1168</v>
      </c>
      <c r="AB1102" s="113">
        <f>'Demand Input VP'!B554</f>
        <v>0</v>
      </c>
      <c r="AC1102" s="112">
        <f>'Demand Input VP'!C554</f>
        <v>0</v>
      </c>
      <c r="AD1102" s="112">
        <f>'Demand Input VP'!D554</f>
        <v>0</v>
      </c>
      <c r="AE1102" s="112">
        <f>'Demand Input VP'!E554</f>
        <v>0</v>
      </c>
      <c r="AF1102" s="112">
        <f>'Demand Input VP'!F554</f>
        <v>0</v>
      </c>
      <c r="AG1102" s="112">
        <f>'Demand Input VP'!G554</f>
        <v>0</v>
      </c>
      <c r="AH1102" s="112">
        <f>'Demand Input VP'!H554</f>
        <v>0</v>
      </c>
      <c r="AI1102" s="112">
        <f>'Demand Input VP'!I554</f>
        <v>0</v>
      </c>
      <c r="AJ1102" s="112">
        <f>'Demand Input VP'!J554</f>
        <v>0</v>
      </c>
      <c r="AK1102" s="112">
        <f>'Demand Input VP'!K554</f>
        <v>0</v>
      </c>
      <c r="AL1102" s="112">
        <f>'Demand Input VP'!L554</f>
        <v>0</v>
      </c>
      <c r="AM1102" s="112">
        <f>'Demand Input VP'!M554</f>
        <v>0</v>
      </c>
      <c r="AN1102" s="112">
        <f>'Demand Input VP'!N554</f>
        <v>0</v>
      </c>
      <c r="AQ1102" t="str">
        <f>AQ1098</f>
        <v/>
      </c>
    </row>
    <row r="1103" spans="1:43" ht="14.25" customHeight="1" x14ac:dyDescent="0.25">
      <c r="A1103" s="99" t="s">
        <v>1169</v>
      </c>
      <c r="B1103" s="118"/>
      <c r="C1103" s="118"/>
      <c r="D1103" s="118"/>
      <c r="E1103" s="118"/>
      <c r="F1103" s="118"/>
      <c r="G1103" s="118"/>
      <c r="H1103" s="118"/>
      <c r="I1103" s="118"/>
      <c r="J1103" s="118"/>
      <c r="K1103" s="118"/>
      <c r="L1103" s="118"/>
      <c r="M1103" s="118"/>
      <c r="N1103" s="118"/>
      <c r="O1103" s="118"/>
      <c r="P1103" s="118"/>
      <c r="Q1103" s="118"/>
      <c r="R1103" s="118"/>
      <c r="S1103" s="118"/>
      <c r="T1103" s="118"/>
      <c r="U1103" s="118"/>
      <c r="V1103" s="118"/>
      <c r="W1103" s="115"/>
      <c r="X1103" s="116"/>
      <c r="Y1103" s="117"/>
      <c r="Z1103" s="119"/>
      <c r="AA1103" s="120" t="s">
        <v>1170</v>
      </c>
      <c r="AB1103" s="121">
        <f>'Demand Input VP'!B553</f>
        <v>0</v>
      </c>
      <c r="AC1103" s="120">
        <f>'Demand Input VP'!C553</f>
        <v>0</v>
      </c>
      <c r="AD1103" s="120">
        <f>'Demand Input VP'!D553</f>
        <v>0</v>
      </c>
      <c r="AE1103" s="120">
        <f>'Demand Input VP'!E553</f>
        <v>0</v>
      </c>
      <c r="AF1103" s="120">
        <f>'Demand Input VP'!F553</f>
        <v>0</v>
      </c>
      <c r="AG1103" s="120">
        <f>'Demand Input VP'!G553</f>
        <v>0</v>
      </c>
      <c r="AH1103" s="120">
        <f>'Demand Input VP'!H553</f>
        <v>0</v>
      </c>
      <c r="AI1103" s="120">
        <f>'Demand Input VP'!I553</f>
        <v>0</v>
      </c>
      <c r="AJ1103" s="120">
        <f>'Demand Input VP'!J553</f>
        <v>0</v>
      </c>
      <c r="AK1103" s="120">
        <f>'Demand Input VP'!K553</f>
        <v>0</v>
      </c>
      <c r="AL1103" s="120">
        <f>'Demand Input VP'!L553</f>
        <v>0</v>
      </c>
      <c r="AM1103" s="120">
        <f>'Demand Input VP'!M553</f>
        <v>0</v>
      </c>
      <c r="AN1103" s="120">
        <f>'Demand Input VP'!N553</f>
        <v>0</v>
      </c>
      <c r="AQ1103" t="str">
        <f>AQ1098</f>
        <v/>
      </c>
    </row>
    <row r="1104" spans="1:43" ht="14.25" customHeight="1" x14ac:dyDescent="0.25">
      <c r="A1104" s="1"/>
      <c r="B1104" s="122"/>
      <c r="C1104" s="122"/>
      <c r="D1104" s="122"/>
      <c r="E1104" s="122"/>
      <c r="F1104" s="122"/>
      <c r="G1104" s="122"/>
      <c r="H1104" s="122"/>
      <c r="I1104" s="122"/>
      <c r="J1104" s="122"/>
      <c r="K1104" s="122"/>
      <c r="L1104" s="122"/>
      <c r="M1104" s="122"/>
      <c r="N1104" s="122"/>
      <c r="O1104" s="122"/>
      <c r="P1104" s="122"/>
      <c r="Q1104" s="122"/>
      <c r="R1104" s="122"/>
      <c r="S1104" s="122"/>
      <c r="T1104" s="122"/>
      <c r="U1104" s="122"/>
      <c r="V1104" s="122"/>
      <c r="W1104" s="123"/>
      <c r="X1104" s="116"/>
      <c r="Y1104" s="117"/>
      <c r="Z1104" s="123"/>
      <c r="AA1104" s="112" t="s">
        <v>1171</v>
      </c>
      <c r="AB1104" s="113">
        <f>'Demand Input MP'!B554</f>
        <v>0</v>
      </c>
      <c r="AC1104" s="112">
        <f>'Demand Input MP'!C554</f>
        <v>0</v>
      </c>
      <c r="AD1104" s="112">
        <f>'Demand Input MP'!D554</f>
        <v>0</v>
      </c>
      <c r="AE1104" s="112">
        <f>'Demand Input MP'!E554</f>
        <v>0</v>
      </c>
      <c r="AF1104" s="112">
        <f>'Demand Input MP'!F554</f>
        <v>0</v>
      </c>
      <c r="AG1104" s="112">
        <f>'Demand Input MP'!G554</f>
        <v>0</v>
      </c>
      <c r="AH1104" s="112">
        <f>'Demand Input MP'!H554</f>
        <v>0</v>
      </c>
      <c r="AI1104" s="112">
        <f>'Demand Input MP'!I554</f>
        <v>0</v>
      </c>
      <c r="AJ1104" s="112">
        <f>'Demand Input MP'!J554</f>
        <v>0</v>
      </c>
      <c r="AK1104" s="112">
        <f>'Demand Input MP'!K554</f>
        <v>0</v>
      </c>
      <c r="AL1104" s="112">
        <f>'Demand Input MP'!L554</f>
        <v>0</v>
      </c>
      <c r="AM1104" s="112">
        <f>'Demand Input MP'!M554</f>
        <v>0</v>
      </c>
      <c r="AN1104" s="112">
        <f>'Demand Input MP'!N554</f>
        <v>0</v>
      </c>
      <c r="AQ1104" t="str">
        <f>AQ1098</f>
        <v/>
      </c>
    </row>
    <row r="1105" spans="1:43" ht="14.25" customHeight="1" x14ac:dyDescent="0.25">
      <c r="A1105" s="1"/>
      <c r="B1105" s="122"/>
      <c r="C1105" s="122"/>
      <c r="D1105" s="122"/>
      <c r="E1105" s="122"/>
      <c r="F1105" s="122"/>
      <c r="G1105" s="122"/>
      <c r="H1105" s="122"/>
      <c r="I1105" s="122"/>
      <c r="J1105" s="122"/>
      <c r="K1105" s="122"/>
      <c r="L1105" s="122"/>
      <c r="M1105" s="122"/>
      <c r="N1105" s="122"/>
      <c r="O1105" s="122"/>
      <c r="P1105" s="122"/>
      <c r="Q1105" s="122"/>
      <c r="R1105" s="122"/>
      <c r="S1105" s="122"/>
      <c r="T1105" s="122"/>
      <c r="U1105" s="122"/>
      <c r="V1105" s="124" t="s">
        <v>91</v>
      </c>
      <c r="W1105" s="125">
        <f>IFERROR(IF(SUM('Run Rate History'!E113:AD113)&gt;0,(SUMPRODUCT((B1100:AA1100&gt;=PERCENTILE(B1100:AA1100,0.1))*(B1100:AA1100&lt;=PERCENTILE(B1100:AA1100,0.9))*B1100:AA1100)+SUMPRODUCT(('Run Rate History'!E113:AD113&gt;=PERCENTILE(B1100:AA1100,0.1))*('Run Rate History'!E113:AD113&lt;=PERCENTILE(B1100:AA1100,0.9))*'Run Rate History'!E113:AD113))/(SUMPRODUCT((B1100:AA1100&gt;=PERCENTILE(B1100:AA1100,0.1))*(B1100:AA1100&lt;=PERCENTILE(B1100:AA1100,0.9))*1)+SUMPRODUCT(('Run Rate History'!E113:AD113&gt;=PERCENTILE(B1100:AA1100,0.1))*('Run Rate History'!E113:AD113&lt;=PERCENTILE(B1100:AA1100,0.9))*1)),TRIMMEAN(B1100:AA1100,0.15)),0)</f>
        <v>0.25</v>
      </c>
      <c r="X1105" s="126" t="s">
        <v>1172</v>
      </c>
      <c r="Y1105" s="127">
        <f>SUM(B1100:AA1100)/26</f>
        <v>0.65384615384615385</v>
      </c>
      <c r="Z1105" s="128"/>
      <c r="AA1105" s="112" t="s">
        <v>1173</v>
      </c>
      <c r="AB1105" s="113">
        <f>'Demand Input MP'!B553</f>
        <v>0</v>
      </c>
      <c r="AC1105" s="112">
        <f>'Demand Input MP'!C553</f>
        <v>0</v>
      </c>
      <c r="AD1105" s="112">
        <f>'Demand Input MP'!D553</f>
        <v>0</v>
      </c>
      <c r="AE1105" s="112">
        <f>'Demand Input MP'!E553</f>
        <v>0</v>
      </c>
      <c r="AF1105" s="112">
        <f>'Demand Input MP'!F553</f>
        <v>0</v>
      </c>
      <c r="AG1105" s="112">
        <f>'Demand Input MP'!G553</f>
        <v>0</v>
      </c>
      <c r="AH1105" s="112">
        <f>'Demand Input MP'!H553</f>
        <v>0</v>
      </c>
      <c r="AI1105" s="112">
        <f>'Demand Input MP'!I553</f>
        <v>0</v>
      </c>
      <c r="AJ1105" s="112">
        <f>'Demand Input MP'!J553</f>
        <v>0</v>
      </c>
      <c r="AK1105" s="112">
        <f>'Demand Input MP'!K553</f>
        <v>0</v>
      </c>
      <c r="AL1105" s="112">
        <f>'Demand Input MP'!L553</f>
        <v>0</v>
      </c>
      <c r="AM1105" s="112">
        <f>'Demand Input MP'!M553</f>
        <v>0</v>
      </c>
      <c r="AN1105" s="112">
        <f>'Demand Input MP'!N553</f>
        <v>0</v>
      </c>
      <c r="AQ1105" t="str">
        <f>AQ1098</f>
        <v/>
      </c>
    </row>
    <row r="1106" spans="1:43" ht="14.25" customHeight="1" x14ac:dyDescent="0.25">
      <c r="A1106" s="1"/>
      <c r="B1106" s="122"/>
      <c r="C1106" s="122"/>
      <c r="D1106" s="122"/>
      <c r="E1106" s="122"/>
      <c r="F1106" s="122"/>
      <c r="G1106" s="122"/>
      <c r="H1106" s="122"/>
      <c r="I1106" s="122"/>
      <c r="J1106" s="122"/>
      <c r="K1106" s="122"/>
      <c r="L1106" s="122"/>
      <c r="M1106" s="122"/>
      <c r="N1106" s="122"/>
      <c r="O1106" s="122"/>
      <c r="P1106" s="122"/>
      <c r="Q1106" s="122"/>
      <c r="R1106" s="122"/>
      <c r="S1106" s="122"/>
      <c r="T1106" s="122"/>
      <c r="U1106" s="122"/>
      <c r="V1106" s="124" t="s">
        <v>94</v>
      </c>
      <c r="W1106" s="125">
        <f>IFERROR((1*MIN(MAX(X1100,0.5*IF(SUM('Run Rate History'!E113:AD113)&gt;0,(MEDIAN(IF(B1100:AA1100&gt;0,B1100:AA1100))+MEDIAN(IF('Run Rate History'!E113:AD113&gt;0,'Run Rate History'!E113:AD113)))/2,MEDIAN(IF(B1100:AA1100&gt;0,B1100:AA1100)))),2*IF(SUM('Run Rate History'!E113:AD113)&gt;0,(MEDIAN(IF(B1100:AA1100&gt;0,B1100:AA1100))+MEDIAN(IF('Run Rate History'!E113:AD113&gt;0,'Run Rate History'!E113:AD113)))/2,MEDIAN(IF(B1100:AA1100&gt;0,B1100:AA1100))))+2*MIN(MAX(Y1100,0.5*IF(SUM('Run Rate History'!E113:AD113)&gt;0,(MEDIAN(IF(B1100:AA1100&gt;0,B1100:AA1100))+MEDIAN(IF('Run Rate History'!E113:AD113&gt;0,'Run Rate History'!E113:AD113)))/2,MEDIAN(IF(B1100:AA1100&gt;0,B1100:AA1100)))),2*IF(SUM('Run Rate History'!E113:AD113)&gt;0,(MEDIAN(IF(B1100:AA1100&gt;0,B1100:AA1100))+MEDIAN(IF('Run Rate History'!E113:AD113&gt;0,'Run Rate History'!E113:AD113)))/2,MEDIAN(IF(B1100:AA1100&gt;0,B1100:AA1100))))+3*MIN(MAX(Z1100,0.5*IF(SUM('Run Rate History'!E113:AD113)&gt;0,(MEDIAN(IF(B1100:AA1100&gt;0,B1100:AA1100))+MEDIAN(IF('Run Rate History'!E113:AD113&gt;0,'Run Rate History'!E113:AD113)))/2,MEDIAN(IF(B1100:AA1100&gt;0,B1100:AA1100)))),2*IF(SUM('Run Rate History'!E113:AD113)&gt;0,(MEDIAN(IF(B1100:AA1100&gt;0,B1100:AA1100))+MEDIAN(IF('Run Rate History'!E113:AD113&gt;0,'Run Rate History'!E113:AD113)))/2,MEDIAN(IF(B1100:AA1100&gt;0,B1100:AA1100))))+4*MIN(MAX(AA1100,0.5*IF(SUM('Run Rate History'!E113:AD113)&gt;0,(MEDIAN(IF(B1100:AA1100&gt;0,B1100:AA1100))+MEDIAN(IF('Run Rate History'!E113:AD113&gt;0,'Run Rate History'!E113:AD113)))/2,MEDIAN(IF(B1100:AA1100&gt;0,B1100:AA1100)))),2*IF(SUM('Run Rate History'!E113:AD113)&gt;0,(MEDIAN(IF(B1100:AA1100&gt;0,B1100:AA1100))+MEDIAN(IF('Run Rate History'!E113:AD113&gt;0,'Run Rate History'!E113:AD113)))/2,MEDIAN(IF(B1100:AA1100&gt;0,B1100:AA1100)))))/10,0)</f>
        <v>0</v>
      </c>
      <c r="X1106" s="129" t="s">
        <v>1174</v>
      </c>
      <c r="Y1106" s="130">
        <f>IFERROR(VLOOKUP(A1098,'Stanje zaliha'!A:E,5,FALSE()),0)</f>
        <v>624</v>
      </c>
      <c r="Z1106" s="131"/>
      <c r="AA1106" s="113" t="s">
        <v>1175</v>
      </c>
      <c r="AB1106" s="118">
        <f t="shared" ref="AB1106:AN1106" si="218">SUM(AB1102:AB1105)</f>
        <v>0</v>
      </c>
      <c r="AC1106" s="118">
        <f t="shared" si="218"/>
        <v>0</v>
      </c>
      <c r="AD1106" s="118">
        <f t="shared" si="218"/>
        <v>0</v>
      </c>
      <c r="AE1106" s="118">
        <f t="shared" si="218"/>
        <v>0</v>
      </c>
      <c r="AF1106" s="118">
        <f t="shared" si="218"/>
        <v>0</v>
      </c>
      <c r="AG1106" s="118">
        <f t="shared" si="218"/>
        <v>0</v>
      </c>
      <c r="AH1106" s="118">
        <f t="shared" si="218"/>
        <v>0</v>
      </c>
      <c r="AI1106" s="118">
        <f t="shared" si="218"/>
        <v>0</v>
      </c>
      <c r="AJ1106" s="118">
        <f t="shared" si="218"/>
        <v>0</v>
      </c>
      <c r="AK1106" s="118">
        <f t="shared" si="218"/>
        <v>0</v>
      </c>
      <c r="AL1106" s="118">
        <f t="shared" si="218"/>
        <v>0</v>
      </c>
      <c r="AM1106" s="118">
        <f t="shared" si="218"/>
        <v>0</v>
      </c>
      <c r="AN1106" s="118">
        <f t="shared" si="218"/>
        <v>0</v>
      </c>
      <c r="AQ1106" t="str">
        <f>AQ1098</f>
        <v/>
      </c>
    </row>
    <row r="1107" spans="1:43" ht="14.25" customHeight="1" x14ac:dyDescent="0.25">
      <c r="A1107" s="1"/>
      <c r="B1107" s="122"/>
      <c r="C1107" s="122"/>
      <c r="D1107" s="122"/>
      <c r="E1107" s="122"/>
      <c r="F1107" s="122"/>
      <c r="G1107" s="122"/>
      <c r="H1107" s="122"/>
      <c r="I1107" s="122"/>
      <c r="J1107" s="122"/>
      <c r="K1107" s="122"/>
      <c r="L1107" s="122"/>
      <c r="M1107" s="122"/>
      <c r="N1107" s="122"/>
      <c r="O1107" s="122"/>
      <c r="P1107" s="122"/>
      <c r="Q1107" s="122"/>
      <c r="R1107" s="122"/>
      <c r="S1107" s="122"/>
      <c r="T1107" s="122"/>
      <c r="U1107" s="122"/>
      <c r="V1107" s="124" t="s">
        <v>95</v>
      </c>
      <c r="W1107" s="125">
        <f>IFERROR(0.6*W1106+0.4*W1105,0)</f>
        <v>0.1</v>
      </c>
      <c r="X1107" s="132" t="s">
        <v>1176</v>
      </c>
      <c r="Y1107" s="133">
        <f>IFERROR(SUMIF('Popis poslanih narudžbi'!A:A,A1098,'Popis poslanih narudžbi'!C:C),0)</f>
        <v>1536</v>
      </c>
      <c r="Z1107" s="131"/>
      <c r="AA1107" s="134" t="s">
        <v>1177</v>
      </c>
      <c r="AB1107" s="118">
        <f t="shared" ref="AB1107:AN1107" si="219">AB1100+AB1106</f>
        <v>9</v>
      </c>
      <c r="AC1107" s="118">
        <f t="shared" si="219"/>
        <v>9</v>
      </c>
      <c r="AD1107" s="118">
        <f t="shared" si="219"/>
        <v>9</v>
      </c>
      <c r="AE1107" s="118">
        <f t="shared" si="219"/>
        <v>9</v>
      </c>
      <c r="AF1107" s="118">
        <f t="shared" si="219"/>
        <v>9</v>
      </c>
      <c r="AG1107" s="118">
        <f t="shared" si="219"/>
        <v>9</v>
      </c>
      <c r="AH1107" s="118">
        <f t="shared" si="219"/>
        <v>9</v>
      </c>
      <c r="AI1107" s="118">
        <f t="shared" si="219"/>
        <v>9</v>
      </c>
      <c r="AJ1107" s="118">
        <f t="shared" si="219"/>
        <v>9</v>
      </c>
      <c r="AK1107" s="118">
        <f t="shared" si="219"/>
        <v>9</v>
      </c>
      <c r="AL1107" s="118">
        <f t="shared" si="219"/>
        <v>9</v>
      </c>
      <c r="AM1107" s="118">
        <f t="shared" si="219"/>
        <v>9</v>
      </c>
      <c r="AN1107" s="118">
        <f t="shared" si="219"/>
        <v>9</v>
      </c>
      <c r="AQ1107" t="str">
        <f>AQ1098</f>
        <v/>
      </c>
    </row>
    <row r="1108" spans="1:43" ht="14.25" customHeight="1" x14ac:dyDescent="0.25">
      <c r="A1108" s="107" t="str">
        <f>'Run Rate'!A114</f>
        <v>POL12913</v>
      </c>
      <c r="B1108" s="135" t="str">
        <f>'Run Rate'!B114</f>
        <v>Polleo Protein Rings 250g Chocolate</v>
      </c>
      <c r="C1108" s="135" t="str">
        <f>'Run Rate'!C114</f>
        <v>BIO I SUPERFOODS</v>
      </c>
      <c r="D1108" s="135" t="str">
        <f>'Run Rate'!D114</f>
        <v>02 SILVER</v>
      </c>
      <c r="E1108" s="122"/>
      <c r="F1108" s="122"/>
      <c r="G1108" s="122"/>
      <c r="H1108" s="122"/>
      <c r="I1108" s="122"/>
      <c r="J1108" s="122"/>
      <c r="K1108" s="122"/>
      <c r="L1108" s="122"/>
      <c r="M1108" s="122"/>
      <c r="N1108" s="122"/>
      <c r="O1108" s="122"/>
      <c r="P1108" s="122"/>
      <c r="Q1108" s="122"/>
      <c r="R1108" s="122"/>
      <c r="S1108" s="122"/>
      <c r="T1108" s="122"/>
      <c r="U1108" s="122"/>
      <c r="V1108" s="122"/>
      <c r="W1108" s="122"/>
      <c r="X1108" s="122"/>
      <c r="Y1108" s="122"/>
      <c r="Z1108" s="122"/>
      <c r="AA1108" s="122"/>
      <c r="AB1108" s="122"/>
      <c r="AC1108" s="122"/>
      <c r="AD1108" s="122"/>
      <c r="AE1108" s="122"/>
      <c r="AF1108" s="122"/>
      <c r="AG1108" s="122"/>
      <c r="AH1108" s="122"/>
      <c r="AI1108" s="122"/>
      <c r="AJ1108" s="122"/>
      <c r="AK1108" s="122"/>
      <c r="AL1108" s="122"/>
      <c r="AM1108" s="122"/>
      <c r="AN1108" s="122"/>
      <c r="AQ1108" t="str">
        <f>IF(AND(OR($B$1="ALL",$B$1=C1108),OR($E$1="ALL",$E$1=D1108),OR($B$2="ALL",$B$2=A1108),OR($E$2="ALL",IFERROR(SEARCH($E$2,B1108),0)&gt;0)),"MATCH","")</f>
        <v/>
      </c>
    </row>
    <row r="1109" spans="1:43" ht="14.25" customHeight="1" x14ac:dyDescent="0.25">
      <c r="A1109" s="108" t="s">
        <v>1137</v>
      </c>
      <c r="B1109" s="136" t="s">
        <v>1138</v>
      </c>
      <c r="C1109" s="136" t="s">
        <v>1139</v>
      </c>
      <c r="D1109" s="136" t="s">
        <v>1140</v>
      </c>
      <c r="E1109" s="136" t="s">
        <v>1141</v>
      </c>
      <c r="F1109" s="136" t="s">
        <v>1142</v>
      </c>
      <c r="G1109" s="136" t="s">
        <v>1143</v>
      </c>
      <c r="H1109" s="136" t="s">
        <v>1144</v>
      </c>
      <c r="I1109" s="136" t="s">
        <v>1145</v>
      </c>
      <c r="J1109" s="136" t="s">
        <v>1146</v>
      </c>
      <c r="K1109" s="136" t="s">
        <v>1147</v>
      </c>
      <c r="L1109" s="136" t="s">
        <v>1148</v>
      </c>
      <c r="M1109" s="136" t="s">
        <v>1149</v>
      </c>
      <c r="N1109" s="136" t="s">
        <v>1150</v>
      </c>
      <c r="O1109" s="136" t="s">
        <v>1151</v>
      </c>
      <c r="P1109" s="136" t="s">
        <v>1152</v>
      </c>
      <c r="Q1109" s="136" t="s">
        <v>1153</v>
      </c>
      <c r="R1109" s="136" t="s">
        <v>1154</v>
      </c>
      <c r="S1109" s="136" t="s">
        <v>1155</v>
      </c>
      <c r="T1109" s="136" t="s">
        <v>1156</v>
      </c>
      <c r="U1109" s="136" t="s">
        <v>1157</v>
      </c>
      <c r="V1109" s="136" t="s">
        <v>1158</v>
      </c>
      <c r="W1109" s="136" t="s">
        <v>1159</v>
      </c>
      <c r="X1109" s="136" t="s">
        <v>1160</v>
      </c>
      <c r="Y1109" s="136" t="s">
        <v>1161</v>
      </c>
      <c r="Z1109" s="136" t="s">
        <v>1162</v>
      </c>
      <c r="AA1109" s="136" t="s">
        <v>1163</v>
      </c>
      <c r="AB1109" s="137" t="s">
        <v>156</v>
      </c>
      <c r="AC1109" s="137" t="s">
        <v>157</v>
      </c>
      <c r="AD1109" s="137" t="s">
        <v>158</v>
      </c>
      <c r="AE1109" s="137" t="s">
        <v>139</v>
      </c>
      <c r="AF1109" s="138" t="s">
        <v>140</v>
      </c>
      <c r="AG1109" s="138" t="s">
        <v>141</v>
      </c>
      <c r="AH1109" s="138" t="s">
        <v>142</v>
      </c>
      <c r="AI1109" s="138" t="s">
        <v>143</v>
      </c>
      <c r="AJ1109" s="139" t="s">
        <v>144</v>
      </c>
      <c r="AK1109" s="139" t="s">
        <v>145</v>
      </c>
      <c r="AL1109" s="139" t="s">
        <v>146</v>
      </c>
      <c r="AM1109" s="140" t="s">
        <v>147</v>
      </c>
      <c r="AN1109" s="140" t="s">
        <v>148</v>
      </c>
      <c r="AQ1109" t="str">
        <f>AQ1108</f>
        <v/>
      </c>
    </row>
    <row r="1110" spans="1:43" ht="14.25" customHeight="1" x14ac:dyDescent="0.25">
      <c r="A1110" s="99" t="s">
        <v>1164</v>
      </c>
      <c r="B1110" s="112">
        <f>'Run Rate'!E114</f>
        <v>0</v>
      </c>
      <c r="C1110" s="112">
        <f>'Run Rate'!F114</f>
        <v>0</v>
      </c>
      <c r="D1110" s="112">
        <f>'Run Rate'!G114</f>
        <v>0</v>
      </c>
      <c r="E1110" s="112">
        <f>'Run Rate'!H114</f>
        <v>0</v>
      </c>
      <c r="F1110" s="112">
        <f>'Run Rate'!I114</f>
        <v>0</v>
      </c>
      <c r="G1110" s="112">
        <f>'Run Rate'!J114</f>
        <v>0</v>
      </c>
      <c r="H1110" s="112">
        <f>'Run Rate'!K114</f>
        <v>0</v>
      </c>
      <c r="I1110" s="112">
        <f>'Run Rate'!L114</f>
        <v>0</v>
      </c>
      <c r="J1110" s="112">
        <f>'Run Rate'!M114</f>
        <v>0</v>
      </c>
      <c r="K1110" s="112">
        <f>'Run Rate'!N114</f>
        <v>0</v>
      </c>
      <c r="L1110" s="112">
        <f>'Run Rate'!O114</f>
        <v>0</v>
      </c>
      <c r="M1110" s="112">
        <f>'Run Rate'!P114</f>
        <v>0</v>
      </c>
      <c r="N1110" s="112">
        <f>'Run Rate'!Q114</f>
        <v>0</v>
      </c>
      <c r="O1110" s="112">
        <f>'Run Rate'!R114</f>
        <v>0</v>
      </c>
      <c r="P1110" s="112">
        <f>'Run Rate'!S114</f>
        <v>0</v>
      </c>
      <c r="Q1110" s="112">
        <f>'Run Rate'!T114</f>
        <v>0</v>
      </c>
      <c r="R1110" s="112">
        <f>'Run Rate'!U114</f>
        <v>0</v>
      </c>
      <c r="S1110" s="112">
        <f>'Run Rate'!V114</f>
        <v>0</v>
      </c>
      <c r="T1110" s="112">
        <f>'Run Rate'!W114</f>
        <v>0</v>
      </c>
      <c r="U1110" s="112">
        <f>'Run Rate'!X114</f>
        <v>0</v>
      </c>
      <c r="V1110" s="112">
        <f>'Run Rate'!Y114</f>
        <v>0</v>
      </c>
      <c r="W1110" s="112">
        <f>'Run Rate'!Z114</f>
        <v>0</v>
      </c>
      <c r="X1110" s="112">
        <f>'Run Rate'!AA114</f>
        <v>0</v>
      </c>
      <c r="Y1110" s="112">
        <f>'Run Rate'!AB114</f>
        <v>0</v>
      </c>
      <c r="Z1110" s="112">
        <f>'Run Rate'!AC114</f>
        <v>13</v>
      </c>
      <c r="AA1110" s="112">
        <f>'Run Rate'!AD114</f>
        <v>25</v>
      </c>
      <c r="AB1110" s="113">
        <v>20</v>
      </c>
      <c r="AC1110" s="112">
        <v>20</v>
      </c>
      <c r="AD1110" s="112">
        <v>20</v>
      </c>
      <c r="AE1110" s="112">
        <v>20</v>
      </c>
      <c r="AF1110" s="112">
        <v>20</v>
      </c>
      <c r="AG1110" s="112">
        <v>20</v>
      </c>
      <c r="AH1110" s="112">
        <v>20</v>
      </c>
      <c r="AI1110" s="112">
        <v>20</v>
      </c>
      <c r="AJ1110" s="112">
        <v>20</v>
      </c>
      <c r="AK1110" s="112">
        <v>20</v>
      </c>
      <c r="AL1110" s="112">
        <v>20</v>
      </c>
      <c r="AM1110" s="112">
        <v>20</v>
      </c>
      <c r="AN1110" s="112">
        <v>20</v>
      </c>
      <c r="AQ1110" t="str">
        <f>AQ1108</f>
        <v/>
      </c>
    </row>
    <row r="1111" spans="1:43" ht="14.25" customHeight="1" x14ac:dyDescent="0.25">
      <c r="A1111" s="99" t="s">
        <v>1165</v>
      </c>
      <c r="B1111" s="114"/>
      <c r="C1111" s="114"/>
      <c r="D1111" s="114"/>
      <c r="E1111" s="114"/>
      <c r="F1111" s="114"/>
      <c r="G1111" s="114"/>
      <c r="H1111" s="114"/>
      <c r="I1111" s="114"/>
      <c r="J1111" s="114"/>
      <c r="K1111" s="114"/>
      <c r="L1111" s="114"/>
      <c r="M1111" s="114"/>
      <c r="N1111" s="114"/>
      <c r="O1111" s="114"/>
      <c r="P1111" s="114"/>
      <c r="Q1111" s="114"/>
      <c r="R1111" s="114"/>
      <c r="S1111" s="114"/>
      <c r="T1111" s="114"/>
      <c r="U1111" s="114"/>
      <c r="V1111" s="114"/>
      <c r="W1111" s="115"/>
      <c r="X1111" s="115"/>
      <c r="Y1111" s="115"/>
      <c r="Z1111" s="115"/>
      <c r="AA1111" s="112" t="s">
        <v>1166</v>
      </c>
      <c r="AB1111" s="113"/>
      <c r="AC1111" s="112"/>
      <c r="AD1111" s="112"/>
      <c r="AE1111" s="112"/>
      <c r="AF1111" s="112"/>
      <c r="AG1111" s="112"/>
      <c r="AH1111" s="112"/>
      <c r="AI1111" s="112"/>
      <c r="AJ1111" s="112"/>
      <c r="AK1111" s="112"/>
      <c r="AL1111" s="112"/>
      <c r="AM1111" s="112"/>
      <c r="AN1111" s="112"/>
      <c r="AQ1111" t="str">
        <f>AQ1108</f>
        <v/>
      </c>
    </row>
    <row r="1112" spans="1:43" ht="14.25" customHeight="1" x14ac:dyDescent="0.25">
      <c r="A1112" s="99" t="s">
        <v>1167</v>
      </c>
      <c r="B1112" s="114"/>
      <c r="C1112" s="114"/>
      <c r="D1112" s="114"/>
      <c r="E1112" s="114"/>
      <c r="F1112" s="114"/>
      <c r="G1112" s="114"/>
      <c r="H1112" s="114"/>
      <c r="I1112" s="114"/>
      <c r="J1112" s="114"/>
      <c r="K1112" s="114"/>
      <c r="L1112" s="114"/>
      <c r="M1112" s="114"/>
      <c r="N1112" s="114"/>
      <c r="O1112" s="114"/>
      <c r="P1112" s="114"/>
      <c r="Q1112" s="114"/>
      <c r="R1112" s="114"/>
      <c r="S1112" s="114"/>
      <c r="T1112" s="114"/>
      <c r="U1112" s="114"/>
      <c r="V1112" s="114"/>
      <c r="W1112" s="115"/>
      <c r="X1112" s="116"/>
      <c r="Y1112" s="117"/>
      <c r="Z1112" s="115"/>
      <c r="AA1112" s="112" t="s">
        <v>1168</v>
      </c>
      <c r="AB1112" s="113">
        <f>'Demand Input VP'!B559</f>
        <v>0</v>
      </c>
      <c r="AC1112" s="112">
        <f>'Demand Input VP'!C559</f>
        <v>0</v>
      </c>
      <c r="AD1112" s="112">
        <f>'Demand Input VP'!D559</f>
        <v>0</v>
      </c>
      <c r="AE1112" s="112">
        <f>'Demand Input VP'!E559</f>
        <v>0</v>
      </c>
      <c r="AF1112" s="112">
        <f>'Demand Input VP'!F559</f>
        <v>0</v>
      </c>
      <c r="AG1112" s="112">
        <f>'Demand Input VP'!G559</f>
        <v>0</v>
      </c>
      <c r="AH1112" s="112">
        <f>'Demand Input VP'!H559</f>
        <v>0</v>
      </c>
      <c r="AI1112" s="112">
        <f>'Demand Input VP'!I559</f>
        <v>0</v>
      </c>
      <c r="AJ1112" s="112">
        <f>'Demand Input VP'!J559</f>
        <v>0</v>
      </c>
      <c r="AK1112" s="112">
        <f>'Demand Input VP'!K559</f>
        <v>0</v>
      </c>
      <c r="AL1112" s="112">
        <f>'Demand Input VP'!L559</f>
        <v>0</v>
      </c>
      <c r="AM1112" s="112">
        <f>'Demand Input VP'!M559</f>
        <v>0</v>
      </c>
      <c r="AN1112" s="112">
        <f>'Demand Input VP'!N559</f>
        <v>0</v>
      </c>
      <c r="AQ1112" t="str">
        <f>AQ1108</f>
        <v/>
      </c>
    </row>
    <row r="1113" spans="1:43" ht="14.25" customHeight="1" x14ac:dyDescent="0.25">
      <c r="A1113" s="99" t="s">
        <v>1169</v>
      </c>
      <c r="B1113" s="118"/>
      <c r="C1113" s="118"/>
      <c r="D1113" s="118"/>
      <c r="E1113" s="118"/>
      <c r="F1113" s="118"/>
      <c r="G1113" s="118"/>
      <c r="H1113" s="118"/>
      <c r="I1113" s="118"/>
      <c r="J1113" s="118"/>
      <c r="K1113" s="118"/>
      <c r="L1113" s="118"/>
      <c r="M1113" s="118"/>
      <c r="N1113" s="118"/>
      <c r="O1113" s="118"/>
      <c r="P1113" s="118"/>
      <c r="Q1113" s="118"/>
      <c r="R1113" s="118"/>
      <c r="S1113" s="118"/>
      <c r="T1113" s="118"/>
      <c r="U1113" s="118"/>
      <c r="V1113" s="118"/>
      <c r="W1113" s="115"/>
      <c r="X1113" s="116"/>
      <c r="Y1113" s="117"/>
      <c r="Z1113" s="119"/>
      <c r="AA1113" s="120" t="s">
        <v>1170</v>
      </c>
      <c r="AB1113" s="121">
        <f>'Demand Input VP'!B558</f>
        <v>0</v>
      </c>
      <c r="AC1113" s="120">
        <f>'Demand Input VP'!C558</f>
        <v>0</v>
      </c>
      <c r="AD1113" s="120">
        <f>'Demand Input VP'!D558</f>
        <v>0</v>
      </c>
      <c r="AE1113" s="120">
        <f>'Demand Input VP'!E558</f>
        <v>0</v>
      </c>
      <c r="AF1113" s="120">
        <f>'Demand Input VP'!F558</f>
        <v>0</v>
      </c>
      <c r="AG1113" s="120">
        <f>'Demand Input VP'!G558</f>
        <v>0</v>
      </c>
      <c r="AH1113" s="120">
        <f>'Demand Input VP'!H558</f>
        <v>0</v>
      </c>
      <c r="AI1113" s="120">
        <f>'Demand Input VP'!I558</f>
        <v>0</v>
      </c>
      <c r="AJ1113" s="120">
        <f>'Demand Input VP'!J558</f>
        <v>0</v>
      </c>
      <c r="AK1113" s="120">
        <f>'Demand Input VP'!K558</f>
        <v>0</v>
      </c>
      <c r="AL1113" s="120">
        <f>'Demand Input VP'!L558</f>
        <v>0</v>
      </c>
      <c r="AM1113" s="120">
        <f>'Demand Input VP'!M558</f>
        <v>0</v>
      </c>
      <c r="AN1113" s="120">
        <f>'Demand Input VP'!N558</f>
        <v>0</v>
      </c>
      <c r="AQ1113" t="str">
        <f>AQ1108</f>
        <v/>
      </c>
    </row>
    <row r="1114" spans="1:43" ht="14.25" customHeight="1" x14ac:dyDescent="0.25">
      <c r="A1114" s="1"/>
      <c r="B1114" s="122"/>
      <c r="C1114" s="122"/>
      <c r="D1114" s="122"/>
      <c r="E1114" s="122"/>
      <c r="F1114" s="122"/>
      <c r="G1114" s="122"/>
      <c r="H1114" s="122"/>
      <c r="I1114" s="122"/>
      <c r="J1114" s="122"/>
      <c r="K1114" s="122"/>
      <c r="L1114" s="122"/>
      <c r="M1114" s="122"/>
      <c r="N1114" s="122"/>
      <c r="O1114" s="122"/>
      <c r="P1114" s="122"/>
      <c r="Q1114" s="122"/>
      <c r="R1114" s="122"/>
      <c r="S1114" s="122"/>
      <c r="T1114" s="122"/>
      <c r="U1114" s="122"/>
      <c r="V1114" s="122"/>
      <c r="W1114" s="123"/>
      <c r="X1114" s="116"/>
      <c r="Y1114" s="117"/>
      <c r="Z1114" s="123"/>
      <c r="AA1114" s="112" t="s">
        <v>1171</v>
      </c>
      <c r="AB1114" s="113">
        <f>'Demand Input MP'!B559</f>
        <v>0</v>
      </c>
      <c r="AC1114" s="112">
        <f>'Demand Input MP'!C559</f>
        <v>0</v>
      </c>
      <c r="AD1114" s="112">
        <f>'Demand Input MP'!D559</f>
        <v>0</v>
      </c>
      <c r="AE1114" s="112">
        <f>'Demand Input MP'!E559</f>
        <v>0</v>
      </c>
      <c r="AF1114" s="112">
        <f>'Demand Input MP'!F559</f>
        <v>0</v>
      </c>
      <c r="AG1114" s="112">
        <f>'Demand Input MP'!G559</f>
        <v>0</v>
      </c>
      <c r="AH1114" s="112">
        <f>'Demand Input MP'!H559</f>
        <v>0</v>
      </c>
      <c r="AI1114" s="112">
        <f>'Demand Input MP'!I559</f>
        <v>0</v>
      </c>
      <c r="AJ1114" s="112">
        <f>'Demand Input MP'!J559</f>
        <v>0</v>
      </c>
      <c r="AK1114" s="112">
        <f>'Demand Input MP'!K559</f>
        <v>0</v>
      </c>
      <c r="AL1114" s="112">
        <f>'Demand Input MP'!L559</f>
        <v>0</v>
      </c>
      <c r="AM1114" s="112">
        <f>'Demand Input MP'!M559</f>
        <v>0</v>
      </c>
      <c r="AN1114" s="112">
        <f>'Demand Input MP'!N559</f>
        <v>0</v>
      </c>
      <c r="AQ1114" t="str">
        <f>AQ1108</f>
        <v/>
      </c>
    </row>
    <row r="1115" spans="1:43" ht="14.25" customHeight="1" x14ac:dyDescent="0.25">
      <c r="A1115" s="1"/>
      <c r="B1115" s="122"/>
      <c r="C1115" s="122"/>
      <c r="D1115" s="122"/>
      <c r="E1115" s="122"/>
      <c r="F1115" s="122"/>
      <c r="G1115" s="122"/>
      <c r="H1115" s="122"/>
      <c r="I1115" s="122"/>
      <c r="J1115" s="122"/>
      <c r="K1115" s="122"/>
      <c r="L1115" s="122"/>
      <c r="M1115" s="122"/>
      <c r="N1115" s="122"/>
      <c r="O1115" s="122"/>
      <c r="P1115" s="122"/>
      <c r="Q1115" s="122"/>
      <c r="R1115" s="122"/>
      <c r="S1115" s="122"/>
      <c r="T1115" s="122"/>
      <c r="U1115" s="122"/>
      <c r="V1115" s="124" t="s">
        <v>91</v>
      </c>
      <c r="W1115" s="125">
        <f>IFERROR(IF(SUM('Run Rate History'!E114:AD114)&gt;0,(SUMPRODUCT((B1110:AA1110&gt;=PERCENTILE(B1110:AA1110,0.1))*(B1110:AA1110&lt;=PERCENTILE(B1110:AA1110,0.9))*B1110:AA1110)+SUMPRODUCT(('Run Rate History'!E114:AD114&gt;=PERCENTILE(B1110:AA1110,0.1))*('Run Rate History'!E114:AD114&lt;=PERCENTILE(B1110:AA1110,0.9))*'Run Rate History'!E114:AD114))/(SUMPRODUCT((B1110:AA1110&gt;=PERCENTILE(B1110:AA1110,0.1))*(B1110:AA1110&lt;=PERCENTILE(B1110:AA1110,0.9))*1)+SUMPRODUCT(('Run Rate History'!E114:AD114&gt;=PERCENTILE(B1110:AA1110,0.1))*('Run Rate History'!E114:AD114&lt;=PERCENTILE(B1110:AA1110,0.9))*1)),TRIMMEAN(B1110:AA1110,0.15)),0)</f>
        <v>0.54166666666666663</v>
      </c>
      <c r="X1115" s="126" t="s">
        <v>1172</v>
      </c>
      <c r="Y1115" s="127">
        <f>SUM(B1110:AA1110)/26</f>
        <v>1.4615384615384615</v>
      </c>
      <c r="Z1115" s="128"/>
      <c r="AA1115" s="112" t="s">
        <v>1173</v>
      </c>
      <c r="AB1115" s="113">
        <f>'Demand Input MP'!B558</f>
        <v>0</v>
      </c>
      <c r="AC1115" s="112">
        <f>'Demand Input MP'!C558</f>
        <v>0</v>
      </c>
      <c r="AD1115" s="112">
        <f>'Demand Input MP'!D558</f>
        <v>0</v>
      </c>
      <c r="AE1115" s="112">
        <f>'Demand Input MP'!E558</f>
        <v>0</v>
      </c>
      <c r="AF1115" s="112">
        <f>'Demand Input MP'!F558</f>
        <v>0</v>
      </c>
      <c r="AG1115" s="112">
        <f>'Demand Input MP'!G558</f>
        <v>0</v>
      </c>
      <c r="AH1115" s="112">
        <f>'Demand Input MP'!H558</f>
        <v>0</v>
      </c>
      <c r="AI1115" s="112">
        <f>'Demand Input MP'!I558</f>
        <v>0</v>
      </c>
      <c r="AJ1115" s="112">
        <f>'Demand Input MP'!J558</f>
        <v>0</v>
      </c>
      <c r="AK1115" s="112">
        <f>'Demand Input MP'!K558</f>
        <v>0</v>
      </c>
      <c r="AL1115" s="112">
        <f>'Demand Input MP'!L558</f>
        <v>0</v>
      </c>
      <c r="AM1115" s="112">
        <f>'Demand Input MP'!M558</f>
        <v>0</v>
      </c>
      <c r="AN1115" s="112">
        <f>'Demand Input MP'!N558</f>
        <v>0</v>
      </c>
      <c r="AQ1115" t="str">
        <f>AQ1108</f>
        <v/>
      </c>
    </row>
    <row r="1116" spans="1:43" ht="14.25" customHeight="1" x14ac:dyDescent="0.25">
      <c r="A1116" s="1"/>
      <c r="B1116" s="122"/>
      <c r="C1116" s="122"/>
      <c r="D1116" s="122"/>
      <c r="E1116" s="122"/>
      <c r="F1116" s="122"/>
      <c r="G1116" s="122"/>
      <c r="H1116" s="122"/>
      <c r="I1116" s="122"/>
      <c r="J1116" s="122"/>
      <c r="K1116" s="122"/>
      <c r="L1116" s="122"/>
      <c r="M1116" s="122"/>
      <c r="N1116" s="122"/>
      <c r="O1116" s="122"/>
      <c r="P1116" s="122"/>
      <c r="Q1116" s="122"/>
      <c r="R1116" s="122"/>
      <c r="S1116" s="122"/>
      <c r="T1116" s="122"/>
      <c r="U1116" s="122"/>
      <c r="V1116" s="124" t="s">
        <v>94</v>
      </c>
      <c r="W1116" s="125">
        <f>IFERROR((1*MIN(MAX(X1110,0.5*IF(SUM('Run Rate History'!E114:AD114)&gt;0,(MEDIAN(IF(B1110:AA1110&gt;0,B1110:AA1110))+MEDIAN(IF('Run Rate History'!E114:AD114&gt;0,'Run Rate History'!E114:AD114)))/2,MEDIAN(IF(B1110:AA1110&gt;0,B1110:AA1110)))),2*IF(SUM('Run Rate History'!E114:AD114)&gt;0,(MEDIAN(IF(B1110:AA1110&gt;0,B1110:AA1110))+MEDIAN(IF('Run Rate History'!E114:AD114&gt;0,'Run Rate History'!E114:AD114)))/2,MEDIAN(IF(B1110:AA1110&gt;0,B1110:AA1110))))+2*MIN(MAX(Y1110,0.5*IF(SUM('Run Rate History'!E114:AD114)&gt;0,(MEDIAN(IF(B1110:AA1110&gt;0,B1110:AA1110))+MEDIAN(IF('Run Rate History'!E114:AD114&gt;0,'Run Rate History'!E114:AD114)))/2,MEDIAN(IF(B1110:AA1110&gt;0,B1110:AA1110)))),2*IF(SUM('Run Rate History'!E114:AD114)&gt;0,(MEDIAN(IF(B1110:AA1110&gt;0,B1110:AA1110))+MEDIAN(IF('Run Rate History'!E114:AD114&gt;0,'Run Rate History'!E114:AD114)))/2,MEDIAN(IF(B1110:AA1110&gt;0,B1110:AA1110))))+3*MIN(MAX(Z1110,0.5*IF(SUM('Run Rate History'!E114:AD114)&gt;0,(MEDIAN(IF(B1110:AA1110&gt;0,B1110:AA1110))+MEDIAN(IF('Run Rate History'!E114:AD114&gt;0,'Run Rate History'!E114:AD114)))/2,MEDIAN(IF(B1110:AA1110&gt;0,B1110:AA1110)))),2*IF(SUM('Run Rate History'!E114:AD114)&gt;0,(MEDIAN(IF(B1110:AA1110&gt;0,B1110:AA1110))+MEDIAN(IF('Run Rate History'!E114:AD114&gt;0,'Run Rate History'!E114:AD114)))/2,MEDIAN(IF(B1110:AA1110&gt;0,B1110:AA1110))))+4*MIN(MAX(AA1110,0.5*IF(SUM('Run Rate History'!E114:AD114)&gt;0,(MEDIAN(IF(B1110:AA1110&gt;0,B1110:AA1110))+MEDIAN(IF('Run Rate History'!E114:AD114&gt;0,'Run Rate History'!E114:AD114)))/2,MEDIAN(IF(B1110:AA1110&gt;0,B1110:AA1110)))),2*IF(SUM('Run Rate History'!E114:AD114)&gt;0,(MEDIAN(IF(B1110:AA1110&gt;0,B1110:AA1110))+MEDIAN(IF('Run Rate History'!E114:AD114&gt;0,'Run Rate History'!E114:AD114)))/2,MEDIAN(IF(B1110:AA1110&gt;0,B1110:AA1110)))))/10,0)</f>
        <v>0</v>
      </c>
      <c r="X1116" s="129" t="s">
        <v>1174</v>
      </c>
      <c r="Y1116" s="130">
        <f>IFERROR(VLOOKUP(A1108,'Stanje zaliha'!A:E,5,FALSE()),0)</f>
        <v>1359</v>
      </c>
      <c r="Z1116" s="131"/>
      <c r="AA1116" s="113" t="s">
        <v>1175</v>
      </c>
      <c r="AB1116" s="118">
        <f t="shared" ref="AB1116:AN1116" si="220">SUM(AB1112:AB1115)</f>
        <v>0</v>
      </c>
      <c r="AC1116" s="118">
        <f t="shared" si="220"/>
        <v>0</v>
      </c>
      <c r="AD1116" s="118">
        <f t="shared" si="220"/>
        <v>0</v>
      </c>
      <c r="AE1116" s="118">
        <f t="shared" si="220"/>
        <v>0</v>
      </c>
      <c r="AF1116" s="118">
        <f t="shared" si="220"/>
        <v>0</v>
      </c>
      <c r="AG1116" s="118">
        <f t="shared" si="220"/>
        <v>0</v>
      </c>
      <c r="AH1116" s="118">
        <f t="shared" si="220"/>
        <v>0</v>
      </c>
      <c r="AI1116" s="118">
        <f t="shared" si="220"/>
        <v>0</v>
      </c>
      <c r="AJ1116" s="118">
        <f t="shared" si="220"/>
        <v>0</v>
      </c>
      <c r="AK1116" s="118">
        <f t="shared" si="220"/>
        <v>0</v>
      </c>
      <c r="AL1116" s="118">
        <f t="shared" si="220"/>
        <v>0</v>
      </c>
      <c r="AM1116" s="118">
        <f t="shared" si="220"/>
        <v>0</v>
      </c>
      <c r="AN1116" s="118">
        <f t="shared" si="220"/>
        <v>0</v>
      </c>
      <c r="AQ1116" t="str">
        <f>AQ1108</f>
        <v/>
      </c>
    </row>
    <row r="1117" spans="1:43" ht="14.25" customHeight="1" x14ac:dyDescent="0.25">
      <c r="A1117" s="1"/>
      <c r="B1117" s="122"/>
      <c r="C1117" s="122"/>
      <c r="D1117" s="122"/>
      <c r="E1117" s="122"/>
      <c r="F1117" s="122"/>
      <c r="G1117" s="122"/>
      <c r="H1117" s="122"/>
      <c r="I1117" s="122"/>
      <c r="J1117" s="122"/>
      <c r="K1117" s="122"/>
      <c r="L1117" s="122"/>
      <c r="M1117" s="122"/>
      <c r="N1117" s="122"/>
      <c r="O1117" s="122"/>
      <c r="P1117" s="122"/>
      <c r="Q1117" s="122"/>
      <c r="R1117" s="122"/>
      <c r="S1117" s="122"/>
      <c r="T1117" s="122"/>
      <c r="U1117" s="122"/>
      <c r="V1117" s="124" t="s">
        <v>95</v>
      </c>
      <c r="W1117" s="125">
        <f>IFERROR(0.6*W1116+0.4*W1115,0)</f>
        <v>0.21666666666666667</v>
      </c>
      <c r="X1117" s="132" t="s">
        <v>1176</v>
      </c>
      <c r="Y1117" s="133">
        <f>IFERROR(SUMIF('Popis poslanih narudžbi'!A:A,A1108,'Popis poslanih narudžbi'!C:C),0)</f>
        <v>3072</v>
      </c>
      <c r="Z1117" s="131"/>
      <c r="AA1117" s="134" t="s">
        <v>1177</v>
      </c>
      <c r="AB1117" s="118">
        <f t="shared" ref="AB1117:AN1117" si="221">AB1110+AB1116</f>
        <v>20</v>
      </c>
      <c r="AC1117" s="118">
        <f t="shared" si="221"/>
        <v>20</v>
      </c>
      <c r="AD1117" s="118">
        <f t="shared" si="221"/>
        <v>20</v>
      </c>
      <c r="AE1117" s="118">
        <f t="shared" si="221"/>
        <v>20</v>
      </c>
      <c r="AF1117" s="118">
        <f t="shared" si="221"/>
        <v>20</v>
      </c>
      <c r="AG1117" s="118">
        <f t="shared" si="221"/>
        <v>20</v>
      </c>
      <c r="AH1117" s="118">
        <f t="shared" si="221"/>
        <v>20</v>
      </c>
      <c r="AI1117" s="118">
        <f t="shared" si="221"/>
        <v>20</v>
      </c>
      <c r="AJ1117" s="118">
        <f t="shared" si="221"/>
        <v>20</v>
      </c>
      <c r="AK1117" s="118">
        <f t="shared" si="221"/>
        <v>20</v>
      </c>
      <c r="AL1117" s="118">
        <f t="shared" si="221"/>
        <v>20</v>
      </c>
      <c r="AM1117" s="118">
        <f t="shared" si="221"/>
        <v>20</v>
      </c>
      <c r="AN1117" s="118">
        <f t="shared" si="221"/>
        <v>20</v>
      </c>
      <c r="AQ1117" t="str">
        <f>AQ1108</f>
        <v/>
      </c>
    </row>
    <row r="1118" spans="1:43" ht="14.25" customHeight="1" x14ac:dyDescent="0.25">
      <c r="A1118" s="107" t="str">
        <f>'Run Rate'!A115</f>
        <v>POL12865</v>
      </c>
      <c r="B1118" s="135" t="str">
        <f>'Run Rate'!B115</f>
        <v>Polleo Zinc Bisglycinate 90 caps</v>
      </c>
      <c r="C1118" s="135" t="str">
        <f>'Run Rate'!C115</f>
        <v>SPORTSKA PREHRANA</v>
      </c>
      <c r="D1118" s="135" t="str">
        <f>'Run Rate'!D115</f>
        <v>02 SILVER</v>
      </c>
      <c r="E1118" s="122"/>
      <c r="F1118" s="122"/>
      <c r="G1118" s="122"/>
      <c r="H1118" s="122"/>
      <c r="I1118" s="122"/>
      <c r="J1118" s="122"/>
      <c r="K1118" s="122"/>
      <c r="L1118" s="122"/>
      <c r="M1118" s="122"/>
      <c r="N1118" s="122"/>
      <c r="O1118" s="122"/>
      <c r="P1118" s="122"/>
      <c r="Q1118" s="122"/>
      <c r="R1118" s="122"/>
      <c r="S1118" s="122"/>
      <c r="T1118" s="122"/>
      <c r="U1118" s="122"/>
      <c r="V1118" s="122"/>
      <c r="W1118" s="122"/>
      <c r="X1118" s="122"/>
      <c r="Y1118" s="122"/>
      <c r="Z1118" s="122"/>
      <c r="AA1118" s="122"/>
      <c r="AB1118" s="122"/>
      <c r="AC1118" s="122"/>
      <c r="AD1118" s="122"/>
      <c r="AE1118" s="122"/>
      <c r="AF1118" s="122"/>
      <c r="AG1118" s="122"/>
      <c r="AH1118" s="122"/>
      <c r="AI1118" s="122"/>
      <c r="AJ1118" s="122"/>
      <c r="AK1118" s="122"/>
      <c r="AL1118" s="122"/>
      <c r="AM1118" s="122"/>
      <c r="AN1118" s="122"/>
      <c r="AQ1118" t="str">
        <f>IF(AND(OR($B$1="ALL",$B$1=C1118),OR($E$1="ALL",$E$1=D1118),OR($B$2="ALL",$B$2=A1118),OR($E$2="ALL",IFERROR(SEARCH($E$2,B1118),0)&gt;0)),"MATCH","")</f>
        <v/>
      </c>
    </row>
    <row r="1119" spans="1:43" ht="14.25" customHeight="1" x14ac:dyDescent="0.25">
      <c r="A1119" s="108" t="s">
        <v>1137</v>
      </c>
      <c r="B1119" s="136" t="s">
        <v>1138</v>
      </c>
      <c r="C1119" s="136" t="s">
        <v>1139</v>
      </c>
      <c r="D1119" s="136" t="s">
        <v>1140</v>
      </c>
      <c r="E1119" s="136" t="s">
        <v>1141</v>
      </c>
      <c r="F1119" s="136" t="s">
        <v>1142</v>
      </c>
      <c r="G1119" s="136" t="s">
        <v>1143</v>
      </c>
      <c r="H1119" s="136" t="s">
        <v>1144</v>
      </c>
      <c r="I1119" s="136" t="s">
        <v>1145</v>
      </c>
      <c r="J1119" s="136" t="s">
        <v>1146</v>
      </c>
      <c r="K1119" s="136" t="s">
        <v>1147</v>
      </c>
      <c r="L1119" s="136" t="s">
        <v>1148</v>
      </c>
      <c r="M1119" s="136" t="s">
        <v>1149</v>
      </c>
      <c r="N1119" s="136" t="s">
        <v>1150</v>
      </c>
      <c r="O1119" s="136" t="s">
        <v>1151</v>
      </c>
      <c r="P1119" s="136" t="s">
        <v>1152</v>
      </c>
      <c r="Q1119" s="136" t="s">
        <v>1153</v>
      </c>
      <c r="R1119" s="136" t="s">
        <v>1154</v>
      </c>
      <c r="S1119" s="136" t="s">
        <v>1155</v>
      </c>
      <c r="T1119" s="136" t="s">
        <v>1156</v>
      </c>
      <c r="U1119" s="136" t="s">
        <v>1157</v>
      </c>
      <c r="V1119" s="136" t="s">
        <v>1158</v>
      </c>
      <c r="W1119" s="136" t="s">
        <v>1159</v>
      </c>
      <c r="X1119" s="136" t="s">
        <v>1160</v>
      </c>
      <c r="Y1119" s="136" t="s">
        <v>1161</v>
      </c>
      <c r="Z1119" s="136" t="s">
        <v>1162</v>
      </c>
      <c r="AA1119" s="136" t="s">
        <v>1163</v>
      </c>
      <c r="AB1119" s="137" t="s">
        <v>156</v>
      </c>
      <c r="AC1119" s="137" t="s">
        <v>157</v>
      </c>
      <c r="AD1119" s="137" t="s">
        <v>158</v>
      </c>
      <c r="AE1119" s="137" t="s">
        <v>139</v>
      </c>
      <c r="AF1119" s="138" t="s">
        <v>140</v>
      </c>
      <c r="AG1119" s="138" t="s">
        <v>141</v>
      </c>
      <c r="AH1119" s="138" t="s">
        <v>142</v>
      </c>
      <c r="AI1119" s="138" t="s">
        <v>143</v>
      </c>
      <c r="AJ1119" s="139" t="s">
        <v>144</v>
      </c>
      <c r="AK1119" s="139" t="s">
        <v>145</v>
      </c>
      <c r="AL1119" s="139" t="s">
        <v>146</v>
      </c>
      <c r="AM1119" s="140" t="s">
        <v>147</v>
      </c>
      <c r="AN1119" s="140" t="s">
        <v>148</v>
      </c>
      <c r="AQ1119" t="str">
        <f>AQ1118</f>
        <v/>
      </c>
    </row>
    <row r="1120" spans="1:43" ht="14.25" customHeight="1" x14ac:dyDescent="0.25">
      <c r="A1120" s="99" t="s">
        <v>1164</v>
      </c>
      <c r="B1120" s="112">
        <f>'Run Rate'!E115</f>
        <v>0</v>
      </c>
      <c r="C1120" s="112">
        <f>'Run Rate'!F115</f>
        <v>0</v>
      </c>
      <c r="D1120" s="112">
        <f>'Run Rate'!G115</f>
        <v>0</v>
      </c>
      <c r="E1120" s="112">
        <f>'Run Rate'!H115</f>
        <v>0</v>
      </c>
      <c r="F1120" s="112">
        <f>'Run Rate'!I115</f>
        <v>0</v>
      </c>
      <c r="G1120" s="112">
        <f>'Run Rate'!J115</f>
        <v>0</v>
      </c>
      <c r="H1120" s="112">
        <f>'Run Rate'!K115</f>
        <v>0</v>
      </c>
      <c r="I1120" s="112">
        <f>'Run Rate'!L115</f>
        <v>0</v>
      </c>
      <c r="J1120" s="112">
        <f>'Run Rate'!M115</f>
        <v>0</v>
      </c>
      <c r="K1120" s="112">
        <f>'Run Rate'!N115</f>
        <v>0</v>
      </c>
      <c r="L1120" s="112">
        <f>'Run Rate'!O115</f>
        <v>0</v>
      </c>
      <c r="M1120" s="112">
        <f>'Run Rate'!P115</f>
        <v>0</v>
      </c>
      <c r="N1120" s="112">
        <f>'Run Rate'!Q115</f>
        <v>0</v>
      </c>
      <c r="O1120" s="112">
        <f>'Run Rate'!R115</f>
        <v>0</v>
      </c>
      <c r="P1120" s="112">
        <f>'Run Rate'!S115</f>
        <v>0</v>
      </c>
      <c r="Q1120" s="112">
        <f>'Run Rate'!T115</f>
        <v>0</v>
      </c>
      <c r="R1120" s="112">
        <f>'Run Rate'!U115</f>
        <v>0</v>
      </c>
      <c r="S1120" s="112">
        <f>'Run Rate'!V115</f>
        <v>0</v>
      </c>
      <c r="T1120" s="112">
        <f>'Run Rate'!W115</f>
        <v>16</v>
      </c>
      <c r="U1120" s="112">
        <f>'Run Rate'!X115</f>
        <v>188</v>
      </c>
      <c r="V1120" s="112">
        <f>'Run Rate'!Y115</f>
        <v>125</v>
      </c>
      <c r="W1120" s="112">
        <f>'Run Rate'!Z115</f>
        <v>119</v>
      </c>
      <c r="X1120" s="112">
        <f>'Run Rate'!AA115</f>
        <v>104</v>
      </c>
      <c r="Y1120" s="112">
        <f>'Run Rate'!AB115</f>
        <v>114</v>
      </c>
      <c r="Z1120" s="112">
        <f>'Run Rate'!AC115</f>
        <v>104</v>
      </c>
      <c r="AA1120" s="112">
        <f>'Run Rate'!AD115</f>
        <v>116</v>
      </c>
      <c r="AB1120" s="113">
        <v>113</v>
      </c>
      <c r="AC1120" s="112">
        <v>113</v>
      </c>
      <c r="AD1120" s="112">
        <v>113</v>
      </c>
      <c r="AE1120" s="112">
        <v>113</v>
      </c>
      <c r="AF1120" s="112">
        <v>113</v>
      </c>
      <c r="AG1120" s="112">
        <v>113</v>
      </c>
      <c r="AH1120" s="112">
        <v>113</v>
      </c>
      <c r="AI1120" s="112">
        <v>113</v>
      </c>
      <c r="AJ1120" s="112">
        <v>113</v>
      </c>
      <c r="AK1120" s="112">
        <v>113</v>
      </c>
      <c r="AL1120" s="112">
        <v>113</v>
      </c>
      <c r="AM1120" s="112">
        <v>113</v>
      </c>
      <c r="AN1120" s="112">
        <v>113</v>
      </c>
      <c r="AQ1120" t="str">
        <f>AQ1118</f>
        <v/>
      </c>
    </row>
    <row r="1121" spans="1:43" ht="14.25" customHeight="1" x14ac:dyDescent="0.25">
      <c r="A1121" s="99" t="s">
        <v>1165</v>
      </c>
      <c r="B1121" s="114"/>
      <c r="C1121" s="114"/>
      <c r="D1121" s="114"/>
      <c r="E1121" s="114"/>
      <c r="F1121" s="114"/>
      <c r="G1121" s="114"/>
      <c r="H1121" s="114"/>
      <c r="I1121" s="114"/>
      <c r="J1121" s="114"/>
      <c r="K1121" s="114"/>
      <c r="L1121" s="114"/>
      <c r="M1121" s="114"/>
      <c r="N1121" s="114"/>
      <c r="O1121" s="114"/>
      <c r="P1121" s="114"/>
      <c r="Q1121" s="114"/>
      <c r="R1121" s="114"/>
      <c r="S1121" s="114"/>
      <c r="T1121" s="114"/>
      <c r="U1121" s="114"/>
      <c r="V1121" s="114"/>
      <c r="W1121" s="115"/>
      <c r="X1121" s="115"/>
      <c r="Y1121" s="115"/>
      <c r="Z1121" s="115"/>
      <c r="AA1121" s="112" t="s">
        <v>1166</v>
      </c>
      <c r="AB1121" s="113"/>
      <c r="AC1121" s="112"/>
      <c r="AD1121" s="112"/>
      <c r="AE1121" s="112"/>
      <c r="AF1121" s="112"/>
      <c r="AG1121" s="112"/>
      <c r="AH1121" s="112"/>
      <c r="AI1121" s="112"/>
      <c r="AJ1121" s="112"/>
      <c r="AK1121" s="112"/>
      <c r="AL1121" s="112"/>
      <c r="AM1121" s="112"/>
      <c r="AN1121" s="112"/>
      <c r="AQ1121" t="str">
        <f>AQ1118</f>
        <v/>
      </c>
    </row>
    <row r="1122" spans="1:43" ht="14.25" customHeight="1" x14ac:dyDescent="0.25">
      <c r="A1122" s="99" t="s">
        <v>1167</v>
      </c>
      <c r="B1122" s="114"/>
      <c r="C1122" s="114"/>
      <c r="D1122" s="114"/>
      <c r="E1122" s="114"/>
      <c r="F1122" s="114"/>
      <c r="G1122" s="114"/>
      <c r="H1122" s="114"/>
      <c r="I1122" s="114"/>
      <c r="J1122" s="114"/>
      <c r="K1122" s="114"/>
      <c r="L1122" s="114"/>
      <c r="M1122" s="114"/>
      <c r="N1122" s="114"/>
      <c r="O1122" s="114"/>
      <c r="P1122" s="114"/>
      <c r="Q1122" s="114"/>
      <c r="R1122" s="114"/>
      <c r="S1122" s="114"/>
      <c r="T1122" s="114"/>
      <c r="U1122" s="114"/>
      <c r="V1122" s="114"/>
      <c r="W1122" s="115"/>
      <c r="X1122" s="116"/>
      <c r="Y1122" s="117"/>
      <c r="Z1122" s="115"/>
      <c r="AA1122" s="112" t="s">
        <v>1168</v>
      </c>
      <c r="AB1122" s="113">
        <f>'Demand Input VP'!B564</f>
        <v>0</v>
      </c>
      <c r="AC1122" s="112">
        <f>'Demand Input VP'!C564</f>
        <v>0</v>
      </c>
      <c r="AD1122" s="112">
        <f>'Demand Input VP'!D564</f>
        <v>0</v>
      </c>
      <c r="AE1122" s="112">
        <f>'Demand Input VP'!E564</f>
        <v>0</v>
      </c>
      <c r="AF1122" s="112">
        <f>'Demand Input VP'!F564</f>
        <v>0</v>
      </c>
      <c r="AG1122" s="112">
        <f>'Demand Input VP'!G564</f>
        <v>0</v>
      </c>
      <c r="AH1122" s="112">
        <f>'Demand Input VP'!H564</f>
        <v>0</v>
      </c>
      <c r="AI1122" s="112">
        <f>'Demand Input VP'!I564</f>
        <v>0</v>
      </c>
      <c r="AJ1122" s="112">
        <f>'Demand Input VP'!J564</f>
        <v>0</v>
      </c>
      <c r="AK1122" s="112">
        <f>'Demand Input VP'!K564</f>
        <v>0</v>
      </c>
      <c r="AL1122" s="112">
        <f>'Demand Input VP'!L564</f>
        <v>0</v>
      </c>
      <c r="AM1122" s="112">
        <f>'Demand Input VP'!M564</f>
        <v>0</v>
      </c>
      <c r="AN1122" s="112">
        <f>'Demand Input VP'!N564</f>
        <v>0</v>
      </c>
      <c r="AQ1122" t="str">
        <f>AQ1118</f>
        <v/>
      </c>
    </row>
    <row r="1123" spans="1:43" ht="14.25" customHeight="1" x14ac:dyDescent="0.25">
      <c r="A1123" s="99" t="s">
        <v>1169</v>
      </c>
      <c r="B1123" s="118"/>
      <c r="C1123" s="118"/>
      <c r="D1123" s="118"/>
      <c r="E1123" s="118"/>
      <c r="F1123" s="118"/>
      <c r="G1123" s="118"/>
      <c r="H1123" s="118"/>
      <c r="I1123" s="118"/>
      <c r="J1123" s="118"/>
      <c r="K1123" s="118"/>
      <c r="L1123" s="118"/>
      <c r="M1123" s="118"/>
      <c r="N1123" s="118"/>
      <c r="O1123" s="118"/>
      <c r="P1123" s="118"/>
      <c r="Q1123" s="118"/>
      <c r="R1123" s="118"/>
      <c r="S1123" s="118"/>
      <c r="T1123" s="118"/>
      <c r="U1123" s="118"/>
      <c r="V1123" s="118"/>
      <c r="W1123" s="115"/>
      <c r="X1123" s="116"/>
      <c r="Y1123" s="117"/>
      <c r="Z1123" s="119"/>
      <c r="AA1123" s="120" t="s">
        <v>1170</v>
      </c>
      <c r="AB1123" s="121">
        <f>'Demand Input VP'!B563</f>
        <v>0</v>
      </c>
      <c r="AC1123" s="120">
        <f>'Demand Input VP'!C563</f>
        <v>0</v>
      </c>
      <c r="AD1123" s="120">
        <f>'Demand Input VP'!D563</f>
        <v>0</v>
      </c>
      <c r="AE1123" s="120">
        <f>'Demand Input VP'!E563</f>
        <v>0</v>
      </c>
      <c r="AF1123" s="120">
        <f>'Demand Input VP'!F563</f>
        <v>0</v>
      </c>
      <c r="AG1123" s="120">
        <f>'Demand Input VP'!G563</f>
        <v>0</v>
      </c>
      <c r="AH1123" s="120">
        <f>'Demand Input VP'!H563</f>
        <v>0</v>
      </c>
      <c r="AI1123" s="120">
        <f>'Demand Input VP'!I563</f>
        <v>0</v>
      </c>
      <c r="AJ1123" s="120">
        <f>'Demand Input VP'!J563</f>
        <v>0</v>
      </c>
      <c r="AK1123" s="120">
        <f>'Demand Input VP'!K563</f>
        <v>0</v>
      </c>
      <c r="AL1123" s="120">
        <f>'Demand Input VP'!L563</f>
        <v>0</v>
      </c>
      <c r="AM1123" s="120">
        <f>'Demand Input VP'!M563</f>
        <v>0</v>
      </c>
      <c r="AN1123" s="120">
        <f>'Demand Input VP'!N563</f>
        <v>0</v>
      </c>
      <c r="AQ1123" t="str">
        <f>AQ1118</f>
        <v/>
      </c>
    </row>
    <row r="1124" spans="1:43" ht="14.25" customHeight="1" x14ac:dyDescent="0.25">
      <c r="A1124" s="1"/>
      <c r="B1124" s="122"/>
      <c r="C1124" s="122"/>
      <c r="D1124" s="122"/>
      <c r="E1124" s="122"/>
      <c r="F1124" s="122"/>
      <c r="G1124" s="122"/>
      <c r="H1124" s="122"/>
      <c r="I1124" s="122"/>
      <c r="J1124" s="122"/>
      <c r="K1124" s="122"/>
      <c r="L1124" s="122"/>
      <c r="M1124" s="122"/>
      <c r="N1124" s="122"/>
      <c r="O1124" s="122"/>
      <c r="P1124" s="122"/>
      <c r="Q1124" s="122"/>
      <c r="R1124" s="122"/>
      <c r="S1124" s="122"/>
      <c r="T1124" s="122"/>
      <c r="U1124" s="122"/>
      <c r="V1124" s="122"/>
      <c r="W1124" s="123"/>
      <c r="X1124" s="116"/>
      <c r="Y1124" s="117"/>
      <c r="Z1124" s="123"/>
      <c r="AA1124" s="112" t="s">
        <v>1171</v>
      </c>
      <c r="AB1124" s="113">
        <f>'Demand Input MP'!B564</f>
        <v>0</v>
      </c>
      <c r="AC1124" s="112">
        <f>'Demand Input MP'!C564</f>
        <v>0</v>
      </c>
      <c r="AD1124" s="112">
        <f>'Demand Input MP'!D564</f>
        <v>0</v>
      </c>
      <c r="AE1124" s="112">
        <f>'Demand Input MP'!E564</f>
        <v>0</v>
      </c>
      <c r="AF1124" s="112">
        <f>'Demand Input MP'!F564</f>
        <v>0</v>
      </c>
      <c r="AG1124" s="112">
        <f>'Demand Input MP'!G564</f>
        <v>0</v>
      </c>
      <c r="AH1124" s="112">
        <f>'Demand Input MP'!H564</f>
        <v>0</v>
      </c>
      <c r="AI1124" s="112">
        <f>'Demand Input MP'!I564</f>
        <v>0</v>
      </c>
      <c r="AJ1124" s="112">
        <f>'Demand Input MP'!J564</f>
        <v>0</v>
      </c>
      <c r="AK1124" s="112">
        <f>'Demand Input MP'!K564</f>
        <v>0</v>
      </c>
      <c r="AL1124" s="112">
        <f>'Demand Input MP'!L564</f>
        <v>0</v>
      </c>
      <c r="AM1124" s="112">
        <f>'Demand Input MP'!M564</f>
        <v>0</v>
      </c>
      <c r="AN1124" s="112">
        <f>'Demand Input MP'!N564</f>
        <v>0</v>
      </c>
      <c r="AQ1124" t="str">
        <f>AQ1118</f>
        <v/>
      </c>
    </row>
    <row r="1125" spans="1:43" ht="14.25" customHeight="1" x14ac:dyDescent="0.25">
      <c r="A1125" s="1"/>
      <c r="B1125" s="122"/>
      <c r="C1125" s="122"/>
      <c r="D1125" s="122"/>
      <c r="E1125" s="122"/>
      <c r="F1125" s="122"/>
      <c r="G1125" s="122"/>
      <c r="H1125" s="122"/>
      <c r="I1125" s="122"/>
      <c r="J1125" s="122"/>
      <c r="K1125" s="122"/>
      <c r="L1125" s="122"/>
      <c r="M1125" s="122"/>
      <c r="N1125" s="122"/>
      <c r="O1125" s="122"/>
      <c r="P1125" s="122"/>
      <c r="Q1125" s="122"/>
      <c r="R1125" s="122"/>
      <c r="S1125" s="122"/>
      <c r="T1125" s="122"/>
      <c r="U1125" s="122"/>
      <c r="V1125" s="124" t="s">
        <v>91</v>
      </c>
      <c r="W1125" s="125">
        <f>IFERROR(IF(SUM('Run Rate History'!E115:AD115)&gt;0,(SUMPRODUCT((B1120:AA1120&gt;=PERCENTILE(B1120:AA1120,0.1))*(B1120:AA1120&lt;=PERCENTILE(B1120:AA1120,0.9))*B1120:AA1120)+SUMPRODUCT(('Run Rate History'!E115:AD115&gt;=PERCENTILE(B1120:AA1120,0.1))*('Run Rate History'!E115:AD115&lt;=PERCENTILE(B1120:AA1120,0.9))*'Run Rate History'!E115:AD115))/(SUMPRODUCT((B1120:AA1120&gt;=PERCENTILE(B1120:AA1120,0.1))*(B1120:AA1120&lt;=PERCENTILE(B1120:AA1120,0.9))*1)+SUMPRODUCT(('Run Rate History'!E115:AD115&gt;=PERCENTILE(B1120:AA1120,0.1))*('Run Rate History'!E115:AD115&lt;=PERCENTILE(B1120:AA1120,0.9))*1)),TRIMMEAN(B1120:AA1120,0.15)),0)</f>
        <v>29.083333333333332</v>
      </c>
      <c r="X1125" s="126" t="s">
        <v>1172</v>
      </c>
      <c r="Y1125" s="127">
        <f>SUM(B1120:AA1120)/26</f>
        <v>34.07692307692308</v>
      </c>
      <c r="Z1125" s="128"/>
      <c r="AA1125" s="112" t="s">
        <v>1173</v>
      </c>
      <c r="AB1125" s="113">
        <f>'Demand Input MP'!B563</f>
        <v>0</v>
      </c>
      <c r="AC1125" s="112">
        <f>'Demand Input MP'!C563</f>
        <v>0</v>
      </c>
      <c r="AD1125" s="112">
        <f>'Demand Input MP'!D563</f>
        <v>0</v>
      </c>
      <c r="AE1125" s="112">
        <f>'Demand Input MP'!E563</f>
        <v>0</v>
      </c>
      <c r="AF1125" s="112">
        <f>'Demand Input MP'!F563</f>
        <v>0</v>
      </c>
      <c r="AG1125" s="112">
        <f>'Demand Input MP'!G563</f>
        <v>0</v>
      </c>
      <c r="AH1125" s="112">
        <f>'Demand Input MP'!H563</f>
        <v>0</v>
      </c>
      <c r="AI1125" s="112">
        <f>'Demand Input MP'!I563</f>
        <v>0</v>
      </c>
      <c r="AJ1125" s="112">
        <f>'Demand Input MP'!J563</f>
        <v>0</v>
      </c>
      <c r="AK1125" s="112">
        <f>'Demand Input MP'!K563</f>
        <v>0</v>
      </c>
      <c r="AL1125" s="112">
        <f>'Demand Input MP'!L563</f>
        <v>0</v>
      </c>
      <c r="AM1125" s="112">
        <f>'Demand Input MP'!M563</f>
        <v>0</v>
      </c>
      <c r="AN1125" s="112">
        <f>'Demand Input MP'!N563</f>
        <v>0</v>
      </c>
      <c r="AQ1125" t="str">
        <f>AQ1118</f>
        <v/>
      </c>
    </row>
    <row r="1126" spans="1:43" ht="14.25" customHeight="1" x14ac:dyDescent="0.25">
      <c r="A1126" s="1"/>
      <c r="B1126" s="122"/>
      <c r="C1126" s="122"/>
      <c r="D1126" s="122"/>
      <c r="E1126" s="122"/>
      <c r="F1126" s="122"/>
      <c r="G1126" s="122"/>
      <c r="H1126" s="122"/>
      <c r="I1126" s="122"/>
      <c r="J1126" s="122"/>
      <c r="K1126" s="122"/>
      <c r="L1126" s="122"/>
      <c r="M1126" s="122"/>
      <c r="N1126" s="122"/>
      <c r="O1126" s="122"/>
      <c r="P1126" s="122"/>
      <c r="Q1126" s="122"/>
      <c r="R1126" s="122"/>
      <c r="S1126" s="122"/>
      <c r="T1126" s="122"/>
      <c r="U1126" s="122"/>
      <c r="V1126" s="124" t="s">
        <v>94</v>
      </c>
      <c r="W1126" s="125">
        <f>IFERROR((1*MIN(MAX(X1120,0.5*IF(SUM('Run Rate History'!E115:AD115)&gt;0,(MEDIAN(IF(B1120:AA1120&gt;0,B1120:AA1120))+MEDIAN(IF('Run Rate History'!E115:AD115&gt;0,'Run Rate History'!E115:AD115)))/2,MEDIAN(IF(B1120:AA1120&gt;0,B1120:AA1120)))),2*IF(SUM('Run Rate History'!E115:AD115)&gt;0,(MEDIAN(IF(B1120:AA1120&gt;0,B1120:AA1120))+MEDIAN(IF('Run Rate History'!E115:AD115&gt;0,'Run Rate History'!E115:AD115)))/2,MEDIAN(IF(B1120:AA1120&gt;0,B1120:AA1120))))+2*MIN(MAX(Y1120,0.5*IF(SUM('Run Rate History'!E115:AD115)&gt;0,(MEDIAN(IF(B1120:AA1120&gt;0,B1120:AA1120))+MEDIAN(IF('Run Rate History'!E115:AD115&gt;0,'Run Rate History'!E115:AD115)))/2,MEDIAN(IF(B1120:AA1120&gt;0,B1120:AA1120)))),2*IF(SUM('Run Rate History'!E115:AD115)&gt;0,(MEDIAN(IF(B1120:AA1120&gt;0,B1120:AA1120))+MEDIAN(IF('Run Rate History'!E115:AD115&gt;0,'Run Rate History'!E115:AD115)))/2,MEDIAN(IF(B1120:AA1120&gt;0,B1120:AA1120))))+3*MIN(MAX(Z1120,0.5*IF(SUM('Run Rate History'!E115:AD115)&gt;0,(MEDIAN(IF(B1120:AA1120&gt;0,B1120:AA1120))+MEDIAN(IF('Run Rate History'!E115:AD115&gt;0,'Run Rate History'!E115:AD115)))/2,MEDIAN(IF(B1120:AA1120&gt;0,B1120:AA1120)))),2*IF(SUM('Run Rate History'!E115:AD115)&gt;0,(MEDIAN(IF(B1120:AA1120&gt;0,B1120:AA1120))+MEDIAN(IF('Run Rate History'!E115:AD115&gt;0,'Run Rate History'!E115:AD115)))/2,MEDIAN(IF(B1120:AA1120&gt;0,B1120:AA1120))))+4*MIN(MAX(AA1120,0.5*IF(SUM('Run Rate History'!E115:AD115)&gt;0,(MEDIAN(IF(B1120:AA1120&gt;0,B1120:AA1120))+MEDIAN(IF('Run Rate History'!E115:AD115&gt;0,'Run Rate History'!E115:AD115)))/2,MEDIAN(IF(B1120:AA1120&gt;0,B1120:AA1120)))),2*IF(SUM('Run Rate History'!E115:AD115)&gt;0,(MEDIAN(IF(B1120:AA1120&gt;0,B1120:AA1120))+MEDIAN(IF('Run Rate History'!E115:AD115&gt;0,'Run Rate History'!E115:AD115)))/2,MEDIAN(IF(B1120:AA1120&gt;0,B1120:AA1120)))))/10,0)</f>
        <v>0</v>
      </c>
      <c r="X1126" s="129" t="s">
        <v>1174</v>
      </c>
      <c r="Y1126" s="130">
        <f>IFERROR(VLOOKUP(A1118,'Stanje zaliha'!A:E,5,FALSE()),0)</f>
        <v>2</v>
      </c>
      <c r="Z1126" s="131"/>
      <c r="AA1126" s="113" t="s">
        <v>1175</v>
      </c>
      <c r="AB1126" s="118">
        <f t="shared" ref="AB1126:AN1126" si="222">SUM(AB1122:AB1125)</f>
        <v>0</v>
      </c>
      <c r="AC1126" s="118">
        <f t="shared" si="222"/>
        <v>0</v>
      </c>
      <c r="AD1126" s="118">
        <f t="shared" si="222"/>
        <v>0</v>
      </c>
      <c r="AE1126" s="118">
        <f t="shared" si="222"/>
        <v>0</v>
      </c>
      <c r="AF1126" s="118">
        <f t="shared" si="222"/>
        <v>0</v>
      </c>
      <c r="AG1126" s="118">
        <f t="shared" si="222"/>
        <v>0</v>
      </c>
      <c r="AH1126" s="118">
        <f t="shared" si="222"/>
        <v>0</v>
      </c>
      <c r="AI1126" s="118">
        <f t="shared" si="222"/>
        <v>0</v>
      </c>
      <c r="AJ1126" s="118">
        <f t="shared" si="222"/>
        <v>0</v>
      </c>
      <c r="AK1126" s="118">
        <f t="shared" si="222"/>
        <v>0</v>
      </c>
      <c r="AL1126" s="118">
        <f t="shared" si="222"/>
        <v>0</v>
      </c>
      <c r="AM1126" s="118">
        <f t="shared" si="222"/>
        <v>0</v>
      </c>
      <c r="AN1126" s="118">
        <f t="shared" si="222"/>
        <v>0</v>
      </c>
      <c r="AQ1126" t="str">
        <f>AQ1118</f>
        <v/>
      </c>
    </row>
    <row r="1127" spans="1:43" ht="14.25" customHeight="1" x14ac:dyDescent="0.25">
      <c r="A1127" s="1"/>
      <c r="B1127" s="122"/>
      <c r="C1127" s="122"/>
      <c r="D1127" s="122"/>
      <c r="E1127" s="122"/>
      <c r="F1127" s="122"/>
      <c r="G1127" s="122"/>
      <c r="H1127" s="122"/>
      <c r="I1127" s="122"/>
      <c r="J1127" s="122"/>
      <c r="K1127" s="122"/>
      <c r="L1127" s="122"/>
      <c r="M1127" s="122"/>
      <c r="N1127" s="122"/>
      <c r="O1127" s="122"/>
      <c r="P1127" s="122"/>
      <c r="Q1127" s="122"/>
      <c r="R1127" s="122"/>
      <c r="S1127" s="122"/>
      <c r="T1127" s="122"/>
      <c r="U1127" s="122"/>
      <c r="V1127" s="124" t="s">
        <v>95</v>
      </c>
      <c r="W1127" s="125">
        <f>IFERROR(0.6*W1126+0.4*W1125,0)</f>
        <v>11.633333333333333</v>
      </c>
      <c r="X1127" s="132" t="s">
        <v>1176</v>
      </c>
      <c r="Y1127" s="133">
        <f>IFERROR(SUMIF('Popis poslanih narudžbi'!A:A,A1118,'Popis poslanih narudžbi'!C:C),0)</f>
        <v>3000</v>
      </c>
      <c r="Z1127" s="131"/>
      <c r="AA1127" s="134" t="s">
        <v>1177</v>
      </c>
      <c r="AB1127" s="118">
        <f t="shared" ref="AB1127:AN1127" si="223">AB1120+AB1126</f>
        <v>113</v>
      </c>
      <c r="AC1127" s="118">
        <f t="shared" si="223"/>
        <v>113</v>
      </c>
      <c r="AD1127" s="118">
        <f t="shared" si="223"/>
        <v>113</v>
      </c>
      <c r="AE1127" s="118">
        <f t="shared" si="223"/>
        <v>113</v>
      </c>
      <c r="AF1127" s="118">
        <f t="shared" si="223"/>
        <v>113</v>
      </c>
      <c r="AG1127" s="118">
        <f t="shared" si="223"/>
        <v>113</v>
      </c>
      <c r="AH1127" s="118">
        <f t="shared" si="223"/>
        <v>113</v>
      </c>
      <c r="AI1127" s="118">
        <f t="shared" si="223"/>
        <v>113</v>
      </c>
      <c r="AJ1127" s="118">
        <f t="shared" si="223"/>
        <v>113</v>
      </c>
      <c r="AK1127" s="118">
        <f t="shared" si="223"/>
        <v>113</v>
      </c>
      <c r="AL1127" s="118">
        <f t="shared" si="223"/>
        <v>113</v>
      </c>
      <c r="AM1127" s="118">
        <f t="shared" si="223"/>
        <v>113</v>
      </c>
      <c r="AN1127" s="118">
        <f t="shared" si="223"/>
        <v>113</v>
      </c>
      <c r="AQ1127" t="str">
        <f>AQ1118</f>
        <v/>
      </c>
    </row>
    <row r="1128" spans="1:43" ht="14.25" customHeight="1" x14ac:dyDescent="0.25">
      <c r="A1128" s="107" t="str">
        <f>'Run Rate'!A116</f>
        <v>POL12849</v>
      </c>
      <c r="B1128" s="135" t="str">
        <f>'Run Rate'!B116</f>
        <v>Polleo Premium HydroX Whey 1,8kg Chocolate Hazelnut</v>
      </c>
      <c r="C1128" s="135" t="str">
        <f>'Run Rate'!C116</f>
        <v>PROTEINI</v>
      </c>
      <c r="D1128" s="135" t="str">
        <f>'Run Rate'!D116</f>
        <v>02 SILVER</v>
      </c>
      <c r="E1128" s="122"/>
      <c r="F1128" s="122"/>
      <c r="G1128" s="122"/>
      <c r="H1128" s="122"/>
      <c r="I1128" s="122"/>
      <c r="J1128" s="122"/>
      <c r="K1128" s="122"/>
      <c r="L1128" s="122"/>
      <c r="M1128" s="122"/>
      <c r="N1128" s="122"/>
      <c r="O1128" s="122"/>
      <c r="P1128" s="122"/>
      <c r="Q1128" s="122"/>
      <c r="R1128" s="122"/>
      <c r="S1128" s="122"/>
      <c r="T1128" s="122"/>
      <c r="U1128" s="122"/>
      <c r="V1128" s="122"/>
      <c r="W1128" s="122"/>
      <c r="X1128" s="122"/>
      <c r="Y1128" s="122"/>
      <c r="Z1128" s="122"/>
      <c r="AA1128" s="122"/>
      <c r="AB1128" s="122"/>
      <c r="AC1128" s="122"/>
      <c r="AD1128" s="122"/>
      <c r="AE1128" s="122"/>
      <c r="AF1128" s="122"/>
      <c r="AG1128" s="122"/>
      <c r="AH1128" s="122"/>
      <c r="AI1128" s="122"/>
      <c r="AJ1128" s="122"/>
      <c r="AK1128" s="122"/>
      <c r="AL1128" s="122"/>
      <c r="AM1128" s="122"/>
      <c r="AN1128" s="122"/>
      <c r="AQ1128" t="str">
        <f>IF(AND(OR($B$1="ALL",$B$1=C1128),OR($E$1="ALL",$E$1=D1128),OR($B$2="ALL",$B$2=A1128),OR($E$2="ALL",IFERROR(SEARCH($E$2,B1128),0)&gt;0)),"MATCH","")</f>
        <v/>
      </c>
    </row>
    <row r="1129" spans="1:43" ht="14.25" customHeight="1" x14ac:dyDescent="0.25">
      <c r="A1129" s="108" t="s">
        <v>1137</v>
      </c>
      <c r="B1129" s="136" t="s">
        <v>1138</v>
      </c>
      <c r="C1129" s="136" t="s">
        <v>1139</v>
      </c>
      <c r="D1129" s="136" t="s">
        <v>1140</v>
      </c>
      <c r="E1129" s="136" t="s">
        <v>1141</v>
      </c>
      <c r="F1129" s="136" t="s">
        <v>1142</v>
      </c>
      <c r="G1129" s="136" t="s">
        <v>1143</v>
      </c>
      <c r="H1129" s="136" t="s">
        <v>1144</v>
      </c>
      <c r="I1129" s="136" t="s">
        <v>1145</v>
      </c>
      <c r="J1129" s="136" t="s">
        <v>1146</v>
      </c>
      <c r="K1129" s="136" t="s">
        <v>1147</v>
      </c>
      <c r="L1129" s="136" t="s">
        <v>1148</v>
      </c>
      <c r="M1129" s="136" t="s">
        <v>1149</v>
      </c>
      <c r="N1129" s="136" t="s">
        <v>1150</v>
      </c>
      <c r="O1129" s="136" t="s">
        <v>1151</v>
      </c>
      <c r="P1129" s="136" t="s">
        <v>1152</v>
      </c>
      <c r="Q1129" s="136" t="s">
        <v>1153</v>
      </c>
      <c r="R1129" s="136" t="s">
        <v>1154</v>
      </c>
      <c r="S1129" s="136" t="s">
        <v>1155</v>
      </c>
      <c r="T1129" s="136" t="s">
        <v>1156</v>
      </c>
      <c r="U1129" s="136" t="s">
        <v>1157</v>
      </c>
      <c r="V1129" s="136" t="s">
        <v>1158</v>
      </c>
      <c r="W1129" s="136" t="s">
        <v>1159</v>
      </c>
      <c r="X1129" s="136" t="s">
        <v>1160</v>
      </c>
      <c r="Y1129" s="136" t="s">
        <v>1161</v>
      </c>
      <c r="Z1129" s="136" t="s">
        <v>1162</v>
      </c>
      <c r="AA1129" s="136" t="s">
        <v>1163</v>
      </c>
      <c r="AB1129" s="137" t="s">
        <v>156</v>
      </c>
      <c r="AC1129" s="137" t="s">
        <v>157</v>
      </c>
      <c r="AD1129" s="137" t="s">
        <v>158</v>
      </c>
      <c r="AE1129" s="137" t="s">
        <v>139</v>
      </c>
      <c r="AF1129" s="138" t="s">
        <v>140</v>
      </c>
      <c r="AG1129" s="138" t="s">
        <v>141</v>
      </c>
      <c r="AH1129" s="138" t="s">
        <v>142</v>
      </c>
      <c r="AI1129" s="138" t="s">
        <v>143</v>
      </c>
      <c r="AJ1129" s="139" t="s">
        <v>144</v>
      </c>
      <c r="AK1129" s="139" t="s">
        <v>145</v>
      </c>
      <c r="AL1129" s="139" t="s">
        <v>146</v>
      </c>
      <c r="AM1129" s="140" t="s">
        <v>147</v>
      </c>
      <c r="AN1129" s="140" t="s">
        <v>148</v>
      </c>
      <c r="AQ1129" t="str">
        <f>AQ1128</f>
        <v/>
      </c>
    </row>
    <row r="1130" spans="1:43" ht="14.25" customHeight="1" x14ac:dyDescent="0.25">
      <c r="A1130" s="99" t="s">
        <v>1164</v>
      </c>
      <c r="B1130" s="112">
        <f>'Run Rate'!E116</f>
        <v>1</v>
      </c>
      <c r="C1130" s="112">
        <f>'Run Rate'!F116</f>
        <v>19</v>
      </c>
      <c r="D1130" s="112">
        <f>'Run Rate'!G116</f>
        <v>17</v>
      </c>
      <c r="E1130" s="112">
        <f>'Run Rate'!H116</f>
        <v>14</v>
      </c>
      <c r="F1130" s="112">
        <f>'Run Rate'!I116</f>
        <v>42</v>
      </c>
      <c r="G1130" s="112">
        <f>'Run Rate'!J116</f>
        <v>17</v>
      </c>
      <c r="H1130" s="112">
        <f>'Run Rate'!K116</f>
        <v>8</v>
      </c>
      <c r="I1130" s="112">
        <f>'Run Rate'!L116</f>
        <v>5</v>
      </c>
      <c r="J1130" s="112">
        <f>'Run Rate'!M116</f>
        <v>44</v>
      </c>
      <c r="K1130" s="112">
        <f>'Run Rate'!N116</f>
        <v>49</v>
      </c>
      <c r="L1130" s="112">
        <f>'Run Rate'!O116</f>
        <v>31</v>
      </c>
      <c r="M1130" s="112">
        <f>'Run Rate'!P116</f>
        <v>41</v>
      </c>
      <c r="N1130" s="112">
        <f>'Run Rate'!Q116</f>
        <v>29</v>
      </c>
      <c r="O1130" s="112">
        <f>'Run Rate'!R116</f>
        <v>11</v>
      </c>
      <c r="P1130" s="112">
        <f>'Run Rate'!S116</f>
        <v>2</v>
      </c>
      <c r="Q1130" s="112">
        <f>'Run Rate'!T116</f>
        <v>12</v>
      </c>
      <c r="R1130" s="112">
        <f>'Run Rate'!U116</f>
        <v>9</v>
      </c>
      <c r="S1130" s="112">
        <f>'Run Rate'!V116</f>
        <v>17</v>
      </c>
      <c r="T1130" s="112">
        <f>'Run Rate'!W116</f>
        <v>9</v>
      </c>
      <c r="U1130" s="112">
        <f>'Run Rate'!X116</f>
        <v>26</v>
      </c>
      <c r="V1130" s="112">
        <f>'Run Rate'!Y116</f>
        <v>19</v>
      </c>
      <c r="W1130" s="112">
        <f>'Run Rate'!Z116</f>
        <v>22</v>
      </c>
      <c r="X1130" s="112">
        <f>'Run Rate'!AA116</f>
        <v>14</v>
      </c>
      <c r="Y1130" s="112">
        <f>'Run Rate'!AB116</f>
        <v>13</v>
      </c>
      <c r="Z1130" s="112">
        <f>'Run Rate'!AC116</f>
        <v>23</v>
      </c>
      <c r="AA1130" s="112">
        <f>'Run Rate'!AD116</f>
        <v>30</v>
      </c>
      <c r="AB1130" s="113">
        <v>22</v>
      </c>
      <c r="AC1130" s="112">
        <v>21</v>
      </c>
      <c r="AD1130" s="112">
        <v>20</v>
      </c>
      <c r="AE1130" s="112">
        <v>19</v>
      </c>
      <c r="AF1130" s="112">
        <v>19</v>
      </c>
      <c r="AG1130" s="112">
        <v>16</v>
      </c>
      <c r="AH1130" s="112">
        <v>16</v>
      </c>
      <c r="AI1130" s="112">
        <v>15</v>
      </c>
      <c r="AJ1130" s="112">
        <v>15</v>
      </c>
      <c r="AK1130" s="112">
        <v>16</v>
      </c>
      <c r="AL1130" s="112">
        <v>17</v>
      </c>
      <c r="AM1130" s="112">
        <v>17</v>
      </c>
      <c r="AN1130" s="112">
        <v>17</v>
      </c>
      <c r="AQ1130" t="str">
        <f>AQ1128</f>
        <v/>
      </c>
    </row>
    <row r="1131" spans="1:43" ht="14.25" customHeight="1" x14ac:dyDescent="0.25">
      <c r="A1131" s="99" t="s">
        <v>1165</v>
      </c>
      <c r="B1131" s="114"/>
      <c r="C1131" s="114"/>
      <c r="D1131" s="114"/>
      <c r="E1131" s="114"/>
      <c r="F1131" s="114"/>
      <c r="G1131" s="114"/>
      <c r="H1131" s="114"/>
      <c r="I1131" s="114"/>
      <c r="J1131" s="114"/>
      <c r="K1131" s="114"/>
      <c r="L1131" s="114"/>
      <c r="M1131" s="114"/>
      <c r="N1131" s="114"/>
      <c r="O1131" s="114"/>
      <c r="P1131" s="114"/>
      <c r="Q1131" s="114"/>
      <c r="R1131" s="114"/>
      <c r="S1131" s="114"/>
      <c r="T1131" s="114"/>
      <c r="U1131" s="114"/>
      <c r="V1131" s="114"/>
      <c r="W1131" s="115"/>
      <c r="X1131" s="115"/>
      <c r="Y1131" s="115"/>
      <c r="Z1131" s="115"/>
      <c r="AA1131" s="112" t="s">
        <v>1166</v>
      </c>
      <c r="AB1131" s="113"/>
      <c r="AC1131" s="112"/>
      <c r="AD1131" s="112"/>
      <c r="AE1131" s="112"/>
      <c r="AF1131" s="112"/>
      <c r="AG1131" s="112"/>
      <c r="AH1131" s="112"/>
      <c r="AI1131" s="112"/>
      <c r="AJ1131" s="112"/>
      <c r="AK1131" s="112"/>
      <c r="AL1131" s="112"/>
      <c r="AM1131" s="112"/>
      <c r="AN1131" s="112"/>
      <c r="AQ1131" t="str">
        <f>AQ1128</f>
        <v/>
      </c>
    </row>
    <row r="1132" spans="1:43" ht="14.25" customHeight="1" x14ac:dyDescent="0.25">
      <c r="A1132" s="99" t="s">
        <v>1167</v>
      </c>
      <c r="B1132" s="114"/>
      <c r="C1132" s="114"/>
      <c r="D1132" s="114"/>
      <c r="E1132" s="114"/>
      <c r="F1132" s="114"/>
      <c r="G1132" s="114"/>
      <c r="H1132" s="114"/>
      <c r="I1132" s="114"/>
      <c r="J1132" s="114"/>
      <c r="K1132" s="114"/>
      <c r="L1132" s="114"/>
      <c r="M1132" s="114"/>
      <c r="N1132" s="114"/>
      <c r="O1132" s="114"/>
      <c r="P1132" s="114"/>
      <c r="Q1132" s="114"/>
      <c r="R1132" s="114"/>
      <c r="S1132" s="114"/>
      <c r="T1132" s="114"/>
      <c r="U1132" s="114"/>
      <c r="V1132" s="114"/>
      <c r="W1132" s="115"/>
      <c r="X1132" s="116"/>
      <c r="Y1132" s="117"/>
      <c r="Z1132" s="115"/>
      <c r="AA1132" s="112" t="s">
        <v>1168</v>
      </c>
      <c r="AB1132" s="113">
        <f>'Demand Input VP'!B569</f>
        <v>0</v>
      </c>
      <c r="AC1132" s="112">
        <f>'Demand Input VP'!C569</f>
        <v>0</v>
      </c>
      <c r="AD1132" s="112">
        <f>'Demand Input VP'!D569</f>
        <v>0</v>
      </c>
      <c r="AE1132" s="112">
        <f>'Demand Input VP'!E569</f>
        <v>0</v>
      </c>
      <c r="AF1132" s="112">
        <f>'Demand Input VP'!F569</f>
        <v>0</v>
      </c>
      <c r="AG1132" s="112">
        <f>'Demand Input VP'!G569</f>
        <v>0</v>
      </c>
      <c r="AH1132" s="112">
        <f>'Demand Input VP'!H569</f>
        <v>0</v>
      </c>
      <c r="AI1132" s="112">
        <f>'Demand Input VP'!I569</f>
        <v>0</v>
      </c>
      <c r="AJ1132" s="112">
        <f>'Demand Input VP'!J569</f>
        <v>0</v>
      </c>
      <c r="AK1132" s="112">
        <f>'Demand Input VP'!K569</f>
        <v>0</v>
      </c>
      <c r="AL1132" s="112">
        <f>'Demand Input VP'!L569</f>
        <v>0</v>
      </c>
      <c r="AM1132" s="112">
        <f>'Demand Input VP'!M569</f>
        <v>0</v>
      </c>
      <c r="AN1132" s="112">
        <f>'Demand Input VP'!N569</f>
        <v>0</v>
      </c>
      <c r="AQ1132" t="str">
        <f>AQ1128</f>
        <v/>
      </c>
    </row>
    <row r="1133" spans="1:43" ht="14.25" customHeight="1" x14ac:dyDescent="0.25">
      <c r="A1133" s="99" t="s">
        <v>1169</v>
      </c>
      <c r="B1133" s="118"/>
      <c r="C1133" s="118"/>
      <c r="D1133" s="118"/>
      <c r="E1133" s="118"/>
      <c r="F1133" s="118"/>
      <c r="G1133" s="118"/>
      <c r="H1133" s="118"/>
      <c r="I1133" s="118"/>
      <c r="J1133" s="118"/>
      <c r="K1133" s="118"/>
      <c r="L1133" s="118"/>
      <c r="M1133" s="118"/>
      <c r="N1133" s="118"/>
      <c r="O1133" s="118"/>
      <c r="P1133" s="118"/>
      <c r="Q1133" s="118"/>
      <c r="R1133" s="118"/>
      <c r="S1133" s="118"/>
      <c r="T1133" s="118"/>
      <c r="U1133" s="118"/>
      <c r="V1133" s="118"/>
      <c r="W1133" s="115"/>
      <c r="X1133" s="116"/>
      <c r="Y1133" s="117"/>
      <c r="Z1133" s="119"/>
      <c r="AA1133" s="120" t="s">
        <v>1170</v>
      </c>
      <c r="AB1133" s="121">
        <f>'Demand Input VP'!B568</f>
        <v>0</v>
      </c>
      <c r="AC1133" s="120">
        <f>'Demand Input VP'!C568</f>
        <v>0</v>
      </c>
      <c r="AD1133" s="120">
        <f>'Demand Input VP'!D568</f>
        <v>0</v>
      </c>
      <c r="AE1133" s="120">
        <f>'Demand Input VP'!E568</f>
        <v>0</v>
      </c>
      <c r="AF1133" s="120">
        <f>'Demand Input VP'!F568</f>
        <v>0</v>
      </c>
      <c r="AG1133" s="120">
        <f>'Demand Input VP'!G568</f>
        <v>0</v>
      </c>
      <c r="AH1133" s="120">
        <f>'Demand Input VP'!H568</f>
        <v>0</v>
      </c>
      <c r="AI1133" s="120">
        <f>'Demand Input VP'!I568</f>
        <v>0</v>
      </c>
      <c r="AJ1133" s="120">
        <f>'Demand Input VP'!J568</f>
        <v>0</v>
      </c>
      <c r="AK1133" s="120">
        <f>'Demand Input VP'!K568</f>
        <v>0</v>
      </c>
      <c r="AL1133" s="120">
        <f>'Demand Input VP'!L568</f>
        <v>0</v>
      </c>
      <c r="AM1133" s="120">
        <f>'Demand Input VP'!M568</f>
        <v>0</v>
      </c>
      <c r="AN1133" s="120">
        <f>'Demand Input VP'!N568</f>
        <v>0</v>
      </c>
      <c r="AQ1133" t="str">
        <f>AQ1128</f>
        <v/>
      </c>
    </row>
    <row r="1134" spans="1:43" ht="14.25" customHeight="1" x14ac:dyDescent="0.25">
      <c r="A1134" s="1"/>
      <c r="B1134" s="122"/>
      <c r="C1134" s="122"/>
      <c r="D1134" s="122"/>
      <c r="E1134" s="122"/>
      <c r="F1134" s="122"/>
      <c r="G1134" s="122"/>
      <c r="H1134" s="122"/>
      <c r="I1134" s="122"/>
      <c r="J1134" s="122"/>
      <c r="K1134" s="122"/>
      <c r="L1134" s="122"/>
      <c r="M1134" s="122"/>
      <c r="N1134" s="122"/>
      <c r="O1134" s="122"/>
      <c r="P1134" s="122"/>
      <c r="Q1134" s="122"/>
      <c r="R1134" s="122"/>
      <c r="S1134" s="122"/>
      <c r="T1134" s="122"/>
      <c r="U1134" s="122"/>
      <c r="V1134" s="122"/>
      <c r="W1134" s="123"/>
      <c r="X1134" s="116"/>
      <c r="Y1134" s="117"/>
      <c r="Z1134" s="123"/>
      <c r="AA1134" s="112" t="s">
        <v>1171</v>
      </c>
      <c r="AB1134" s="113">
        <f>'Demand Input MP'!B569</f>
        <v>0</v>
      </c>
      <c r="AC1134" s="112">
        <f>'Demand Input MP'!C569</f>
        <v>0</v>
      </c>
      <c r="AD1134" s="112">
        <f>'Demand Input MP'!D569</f>
        <v>0</v>
      </c>
      <c r="AE1134" s="112">
        <f>'Demand Input MP'!E569</f>
        <v>0</v>
      </c>
      <c r="AF1134" s="112">
        <f>'Demand Input MP'!F569</f>
        <v>0</v>
      </c>
      <c r="AG1134" s="112">
        <f>'Demand Input MP'!G569</f>
        <v>50</v>
      </c>
      <c r="AH1134" s="112">
        <f>'Demand Input MP'!H569</f>
        <v>50</v>
      </c>
      <c r="AI1134" s="112">
        <f>'Demand Input MP'!I569</f>
        <v>50</v>
      </c>
      <c r="AJ1134" s="112">
        <f>'Demand Input MP'!J569</f>
        <v>50</v>
      </c>
      <c r="AK1134" s="112">
        <f>'Demand Input MP'!K569</f>
        <v>0</v>
      </c>
      <c r="AL1134" s="112">
        <f>'Demand Input MP'!L569</f>
        <v>0</v>
      </c>
      <c r="AM1134" s="112">
        <f>'Demand Input MP'!M569</f>
        <v>0</v>
      </c>
      <c r="AN1134" s="112">
        <f>'Demand Input MP'!N569</f>
        <v>0</v>
      </c>
      <c r="AQ1134" t="str">
        <f>AQ1128</f>
        <v/>
      </c>
    </row>
    <row r="1135" spans="1:43" ht="14.25" customHeight="1" x14ac:dyDescent="0.25">
      <c r="A1135" s="1"/>
      <c r="B1135" s="122"/>
      <c r="C1135" s="122"/>
      <c r="D1135" s="122"/>
      <c r="E1135" s="122"/>
      <c r="F1135" s="122"/>
      <c r="G1135" s="122"/>
      <c r="H1135" s="122"/>
      <c r="I1135" s="122"/>
      <c r="J1135" s="122"/>
      <c r="K1135" s="122"/>
      <c r="L1135" s="122"/>
      <c r="M1135" s="122"/>
      <c r="N1135" s="122"/>
      <c r="O1135" s="122"/>
      <c r="P1135" s="122"/>
      <c r="Q1135" s="122"/>
      <c r="R1135" s="122"/>
      <c r="S1135" s="122"/>
      <c r="T1135" s="122"/>
      <c r="U1135" s="122"/>
      <c r="V1135" s="124" t="s">
        <v>91</v>
      </c>
      <c r="W1135" s="125">
        <f>IFERROR(IF(SUM('Run Rate History'!E116:AD116)&gt;0,(SUMPRODUCT((B1130:AA1130&gt;=PERCENTILE(B1130:AA1130,0.1))*(B1130:AA1130&lt;=PERCENTILE(B1130:AA1130,0.9))*B1130:AA1130)+SUMPRODUCT(('Run Rate History'!E116:AD116&gt;=PERCENTILE(B1130:AA1130,0.1))*('Run Rate History'!E116:AD116&lt;=PERCENTILE(B1130:AA1130,0.9))*'Run Rate History'!E116:AD116))/(SUMPRODUCT((B1130:AA1130&gt;=PERCENTILE(B1130:AA1130,0.1))*(B1130:AA1130&lt;=PERCENTILE(B1130:AA1130,0.9))*1)+SUMPRODUCT(('Run Rate History'!E116:AD116&gt;=PERCENTILE(B1130:AA1130,0.1))*('Run Rate History'!E116:AD116&lt;=PERCENTILE(B1130:AA1130,0.9))*1)),TRIMMEAN(B1130:AA1130,0.15)),0)</f>
        <v>19.75</v>
      </c>
      <c r="X1135" s="126" t="s">
        <v>1172</v>
      </c>
      <c r="Y1135" s="127">
        <f>SUM(B1130:AA1130)/26</f>
        <v>20.153846153846153</v>
      </c>
      <c r="Z1135" s="128"/>
      <c r="AA1135" s="112" t="s">
        <v>1173</v>
      </c>
      <c r="AB1135" s="113">
        <f>'Demand Input MP'!B568</f>
        <v>0</v>
      </c>
      <c r="AC1135" s="112">
        <f>'Demand Input MP'!C568</f>
        <v>0</v>
      </c>
      <c r="AD1135" s="112">
        <f>'Demand Input MP'!D568</f>
        <v>0</v>
      </c>
      <c r="AE1135" s="112">
        <f>'Demand Input MP'!E568</f>
        <v>0</v>
      </c>
      <c r="AF1135" s="112">
        <f>'Demand Input MP'!F568</f>
        <v>0</v>
      </c>
      <c r="AG1135" s="112">
        <f>'Demand Input MP'!G568</f>
        <v>0</v>
      </c>
      <c r="AH1135" s="112">
        <f>'Demand Input MP'!H568</f>
        <v>0</v>
      </c>
      <c r="AI1135" s="112">
        <f>'Demand Input MP'!I568</f>
        <v>0</v>
      </c>
      <c r="AJ1135" s="112">
        <f>'Demand Input MP'!J568</f>
        <v>0</v>
      </c>
      <c r="AK1135" s="112">
        <f>'Demand Input MP'!K568</f>
        <v>0</v>
      </c>
      <c r="AL1135" s="112">
        <f>'Demand Input MP'!L568</f>
        <v>0</v>
      </c>
      <c r="AM1135" s="112">
        <f>'Demand Input MP'!M568</f>
        <v>0</v>
      </c>
      <c r="AN1135" s="112">
        <f>'Demand Input MP'!N568</f>
        <v>0</v>
      </c>
      <c r="AQ1135" t="str">
        <f>AQ1128</f>
        <v/>
      </c>
    </row>
    <row r="1136" spans="1:43" ht="14.25" customHeight="1" x14ac:dyDescent="0.25">
      <c r="A1136" s="1"/>
      <c r="B1136" s="122"/>
      <c r="C1136" s="122"/>
      <c r="D1136" s="122"/>
      <c r="E1136" s="122"/>
      <c r="F1136" s="122"/>
      <c r="G1136" s="122"/>
      <c r="H1136" s="122"/>
      <c r="I1136" s="122"/>
      <c r="J1136" s="122"/>
      <c r="K1136" s="122"/>
      <c r="L1136" s="122"/>
      <c r="M1136" s="122"/>
      <c r="N1136" s="122"/>
      <c r="O1136" s="122"/>
      <c r="P1136" s="122"/>
      <c r="Q1136" s="122"/>
      <c r="R1136" s="122"/>
      <c r="S1136" s="122"/>
      <c r="T1136" s="122"/>
      <c r="U1136" s="122"/>
      <c r="V1136" s="124" t="s">
        <v>94</v>
      </c>
      <c r="W1136" s="125">
        <f>IFERROR((1*MIN(MAX(X1130,0.5*IF(SUM('Run Rate History'!E116:AD116)&gt;0,(MEDIAN(IF(B1130:AA1130&gt;0,B1130:AA1130))+MEDIAN(IF('Run Rate History'!E116:AD116&gt;0,'Run Rate History'!E116:AD116)))/2,MEDIAN(IF(B1130:AA1130&gt;0,B1130:AA1130)))),2*IF(SUM('Run Rate History'!E116:AD116)&gt;0,(MEDIAN(IF(B1130:AA1130&gt;0,B1130:AA1130))+MEDIAN(IF('Run Rate History'!E116:AD116&gt;0,'Run Rate History'!E116:AD116)))/2,MEDIAN(IF(B1130:AA1130&gt;0,B1130:AA1130))))+2*MIN(MAX(Y1130,0.5*IF(SUM('Run Rate History'!E116:AD116)&gt;0,(MEDIAN(IF(B1130:AA1130&gt;0,B1130:AA1130))+MEDIAN(IF('Run Rate History'!E116:AD116&gt;0,'Run Rate History'!E116:AD116)))/2,MEDIAN(IF(B1130:AA1130&gt;0,B1130:AA1130)))),2*IF(SUM('Run Rate History'!E116:AD116)&gt;0,(MEDIAN(IF(B1130:AA1130&gt;0,B1130:AA1130))+MEDIAN(IF('Run Rate History'!E116:AD116&gt;0,'Run Rate History'!E116:AD116)))/2,MEDIAN(IF(B1130:AA1130&gt;0,B1130:AA1130))))+3*MIN(MAX(Z1130,0.5*IF(SUM('Run Rate History'!E116:AD116)&gt;0,(MEDIAN(IF(B1130:AA1130&gt;0,B1130:AA1130))+MEDIAN(IF('Run Rate History'!E116:AD116&gt;0,'Run Rate History'!E116:AD116)))/2,MEDIAN(IF(B1130:AA1130&gt;0,B1130:AA1130)))),2*IF(SUM('Run Rate History'!E116:AD116)&gt;0,(MEDIAN(IF(B1130:AA1130&gt;0,B1130:AA1130))+MEDIAN(IF('Run Rate History'!E116:AD116&gt;0,'Run Rate History'!E116:AD116)))/2,MEDIAN(IF(B1130:AA1130&gt;0,B1130:AA1130))))+4*MIN(MAX(AA1130,0.5*IF(SUM('Run Rate History'!E116:AD116)&gt;0,(MEDIAN(IF(B1130:AA1130&gt;0,B1130:AA1130))+MEDIAN(IF('Run Rate History'!E116:AD116&gt;0,'Run Rate History'!E116:AD116)))/2,MEDIAN(IF(B1130:AA1130&gt;0,B1130:AA1130)))),2*IF(SUM('Run Rate History'!E116:AD116)&gt;0,(MEDIAN(IF(B1130:AA1130&gt;0,B1130:AA1130))+MEDIAN(IF('Run Rate History'!E116:AD116&gt;0,'Run Rate History'!E116:AD116)))/2,MEDIAN(IF(B1130:AA1130&gt;0,B1130:AA1130)))))/10,0)</f>
        <v>22.9</v>
      </c>
      <c r="X1136" s="129" t="s">
        <v>1174</v>
      </c>
      <c r="Y1136" s="130">
        <f>IFERROR(VLOOKUP(A1128,'Stanje zaliha'!A:E,5,FALSE()),0)</f>
        <v>272</v>
      </c>
      <c r="Z1136" s="131"/>
      <c r="AA1136" s="113" t="s">
        <v>1175</v>
      </c>
      <c r="AB1136" s="118">
        <f t="shared" ref="AB1136:AN1136" si="224">SUM(AB1132:AB1135)</f>
        <v>0</v>
      </c>
      <c r="AC1136" s="118">
        <f t="shared" si="224"/>
        <v>0</v>
      </c>
      <c r="AD1136" s="118">
        <f t="shared" si="224"/>
        <v>0</v>
      </c>
      <c r="AE1136" s="118">
        <f t="shared" si="224"/>
        <v>0</v>
      </c>
      <c r="AF1136" s="118">
        <f t="shared" si="224"/>
        <v>0</v>
      </c>
      <c r="AG1136" s="118">
        <f t="shared" si="224"/>
        <v>50</v>
      </c>
      <c r="AH1136" s="118">
        <f t="shared" si="224"/>
        <v>50</v>
      </c>
      <c r="AI1136" s="118">
        <f t="shared" si="224"/>
        <v>50</v>
      </c>
      <c r="AJ1136" s="118">
        <f t="shared" si="224"/>
        <v>50</v>
      </c>
      <c r="AK1136" s="118">
        <f t="shared" si="224"/>
        <v>0</v>
      </c>
      <c r="AL1136" s="118">
        <f t="shared" si="224"/>
        <v>0</v>
      </c>
      <c r="AM1136" s="118">
        <f t="shared" si="224"/>
        <v>0</v>
      </c>
      <c r="AN1136" s="118">
        <f t="shared" si="224"/>
        <v>0</v>
      </c>
      <c r="AQ1136" t="str">
        <f>AQ1128</f>
        <v/>
      </c>
    </row>
    <row r="1137" spans="1:43" ht="14.25" customHeight="1" x14ac:dyDescent="0.25">
      <c r="A1137" s="1"/>
      <c r="B1137" s="122"/>
      <c r="C1137" s="122"/>
      <c r="D1137" s="122"/>
      <c r="E1137" s="122"/>
      <c r="F1137" s="122"/>
      <c r="G1137" s="122"/>
      <c r="H1137" s="122"/>
      <c r="I1137" s="122"/>
      <c r="J1137" s="122"/>
      <c r="K1137" s="122"/>
      <c r="L1137" s="122"/>
      <c r="M1137" s="122"/>
      <c r="N1137" s="122"/>
      <c r="O1137" s="122"/>
      <c r="P1137" s="122"/>
      <c r="Q1137" s="122"/>
      <c r="R1137" s="122"/>
      <c r="S1137" s="122"/>
      <c r="T1137" s="122"/>
      <c r="U1137" s="122"/>
      <c r="V1137" s="124" t="s">
        <v>95</v>
      </c>
      <c r="W1137" s="125">
        <f>IFERROR(0.6*W1136+0.4*W1135,0)</f>
        <v>21.64</v>
      </c>
      <c r="X1137" s="132" t="s">
        <v>1176</v>
      </c>
      <c r="Y1137" s="133">
        <f>IFERROR(SUMIF('Popis poslanih narudžbi'!A:A,A1128,'Popis poslanih narudžbi'!C:C),0)</f>
        <v>0</v>
      </c>
      <c r="Z1137" s="131"/>
      <c r="AA1137" s="134" t="s">
        <v>1177</v>
      </c>
      <c r="AB1137" s="118">
        <f t="shared" ref="AB1137:AN1137" si="225">AB1130+AB1136</f>
        <v>22</v>
      </c>
      <c r="AC1137" s="118">
        <f t="shared" si="225"/>
        <v>21</v>
      </c>
      <c r="AD1137" s="118">
        <f t="shared" si="225"/>
        <v>20</v>
      </c>
      <c r="AE1137" s="118">
        <f t="shared" si="225"/>
        <v>19</v>
      </c>
      <c r="AF1137" s="118">
        <f t="shared" si="225"/>
        <v>19</v>
      </c>
      <c r="AG1137" s="118">
        <f t="shared" si="225"/>
        <v>66</v>
      </c>
      <c r="AH1137" s="118">
        <f t="shared" si="225"/>
        <v>66</v>
      </c>
      <c r="AI1137" s="118">
        <f t="shared" si="225"/>
        <v>65</v>
      </c>
      <c r="AJ1137" s="118">
        <f t="shared" si="225"/>
        <v>65</v>
      </c>
      <c r="AK1137" s="118">
        <f t="shared" si="225"/>
        <v>16</v>
      </c>
      <c r="AL1137" s="118">
        <f t="shared" si="225"/>
        <v>17</v>
      </c>
      <c r="AM1137" s="118">
        <f t="shared" si="225"/>
        <v>17</v>
      </c>
      <c r="AN1137" s="118">
        <f t="shared" si="225"/>
        <v>17</v>
      </c>
      <c r="AQ1137" t="str">
        <f>AQ1128</f>
        <v/>
      </c>
    </row>
    <row r="1138" spans="1:43" ht="14.25" customHeight="1" x14ac:dyDescent="0.25">
      <c r="A1138" s="107" t="str">
        <f>'Run Rate'!A117</f>
        <v>POL09795</v>
      </c>
      <c r="B1138" s="135" t="str">
        <f>'Run Rate'!B117</f>
        <v>Polleo Elasti 4 Joint 120 caps</v>
      </c>
      <c r="C1138" s="135" t="str">
        <f>'Run Rate'!C117</f>
        <v>SPORTSKA PREHRANA</v>
      </c>
      <c r="D1138" s="135" t="str">
        <f>'Run Rate'!D117</f>
        <v>02 SILVER</v>
      </c>
      <c r="E1138" s="122"/>
      <c r="F1138" s="122"/>
      <c r="G1138" s="122"/>
      <c r="H1138" s="122"/>
      <c r="I1138" s="122"/>
      <c r="J1138" s="122"/>
      <c r="K1138" s="122"/>
      <c r="L1138" s="122"/>
      <c r="M1138" s="122"/>
      <c r="N1138" s="122"/>
      <c r="O1138" s="122"/>
      <c r="P1138" s="122"/>
      <c r="Q1138" s="122"/>
      <c r="R1138" s="122"/>
      <c r="S1138" s="122"/>
      <c r="T1138" s="122"/>
      <c r="U1138" s="122"/>
      <c r="V1138" s="122"/>
      <c r="W1138" s="122"/>
      <c r="X1138" s="122"/>
      <c r="Y1138" s="122"/>
      <c r="Z1138" s="122"/>
      <c r="AA1138" s="122"/>
      <c r="AB1138" s="122"/>
      <c r="AC1138" s="122"/>
      <c r="AD1138" s="122"/>
      <c r="AE1138" s="122"/>
      <c r="AF1138" s="122"/>
      <c r="AG1138" s="122"/>
      <c r="AH1138" s="122"/>
      <c r="AI1138" s="122"/>
      <c r="AJ1138" s="122"/>
      <c r="AK1138" s="122"/>
      <c r="AL1138" s="122"/>
      <c r="AM1138" s="122"/>
      <c r="AN1138" s="122"/>
      <c r="AQ1138" t="str">
        <f>IF(AND(OR($B$1="ALL",$B$1=C1138),OR($E$1="ALL",$E$1=D1138),OR($B$2="ALL",$B$2=A1138),OR($E$2="ALL",IFERROR(SEARCH($E$2,B1138),0)&gt;0)),"MATCH","")</f>
        <v/>
      </c>
    </row>
    <row r="1139" spans="1:43" ht="14.25" customHeight="1" x14ac:dyDescent="0.25">
      <c r="A1139" s="108" t="s">
        <v>1137</v>
      </c>
      <c r="B1139" s="136" t="s">
        <v>1138</v>
      </c>
      <c r="C1139" s="136" t="s">
        <v>1139</v>
      </c>
      <c r="D1139" s="136" t="s">
        <v>1140</v>
      </c>
      <c r="E1139" s="136" t="s">
        <v>1141</v>
      </c>
      <c r="F1139" s="136" t="s">
        <v>1142</v>
      </c>
      <c r="G1139" s="136" t="s">
        <v>1143</v>
      </c>
      <c r="H1139" s="136" t="s">
        <v>1144</v>
      </c>
      <c r="I1139" s="136" t="s">
        <v>1145</v>
      </c>
      <c r="J1139" s="136" t="s">
        <v>1146</v>
      </c>
      <c r="K1139" s="136" t="s">
        <v>1147</v>
      </c>
      <c r="L1139" s="136" t="s">
        <v>1148</v>
      </c>
      <c r="M1139" s="136" t="s">
        <v>1149</v>
      </c>
      <c r="N1139" s="136" t="s">
        <v>1150</v>
      </c>
      <c r="O1139" s="136" t="s">
        <v>1151</v>
      </c>
      <c r="P1139" s="136" t="s">
        <v>1152</v>
      </c>
      <c r="Q1139" s="136" t="s">
        <v>1153</v>
      </c>
      <c r="R1139" s="136" t="s">
        <v>1154</v>
      </c>
      <c r="S1139" s="136" t="s">
        <v>1155</v>
      </c>
      <c r="T1139" s="136" t="s">
        <v>1156</v>
      </c>
      <c r="U1139" s="136" t="s">
        <v>1157</v>
      </c>
      <c r="V1139" s="136" t="s">
        <v>1158</v>
      </c>
      <c r="W1139" s="136" t="s">
        <v>1159</v>
      </c>
      <c r="X1139" s="136" t="s">
        <v>1160</v>
      </c>
      <c r="Y1139" s="136" t="s">
        <v>1161</v>
      </c>
      <c r="Z1139" s="136" t="s">
        <v>1162</v>
      </c>
      <c r="AA1139" s="136" t="s">
        <v>1163</v>
      </c>
      <c r="AB1139" s="137" t="s">
        <v>156</v>
      </c>
      <c r="AC1139" s="137" t="s">
        <v>157</v>
      </c>
      <c r="AD1139" s="137" t="s">
        <v>158</v>
      </c>
      <c r="AE1139" s="137" t="s">
        <v>139</v>
      </c>
      <c r="AF1139" s="138" t="s">
        <v>140</v>
      </c>
      <c r="AG1139" s="138" t="s">
        <v>141</v>
      </c>
      <c r="AH1139" s="138" t="s">
        <v>142</v>
      </c>
      <c r="AI1139" s="138" t="s">
        <v>143</v>
      </c>
      <c r="AJ1139" s="139" t="s">
        <v>144</v>
      </c>
      <c r="AK1139" s="139" t="s">
        <v>145</v>
      </c>
      <c r="AL1139" s="139" t="s">
        <v>146</v>
      </c>
      <c r="AM1139" s="140" t="s">
        <v>147</v>
      </c>
      <c r="AN1139" s="140" t="s">
        <v>148</v>
      </c>
      <c r="AQ1139" t="str">
        <f>AQ1138</f>
        <v/>
      </c>
    </row>
    <row r="1140" spans="1:43" ht="14.25" customHeight="1" x14ac:dyDescent="0.25">
      <c r="A1140" s="99" t="s">
        <v>1164</v>
      </c>
      <c r="B1140" s="112">
        <f>'Run Rate'!E117</f>
        <v>30</v>
      </c>
      <c r="C1140" s="112">
        <f>'Run Rate'!F117</f>
        <v>20</v>
      </c>
      <c r="D1140" s="112">
        <f>'Run Rate'!G117</f>
        <v>32</v>
      </c>
      <c r="E1140" s="112">
        <f>'Run Rate'!H117</f>
        <v>26</v>
      </c>
      <c r="F1140" s="112">
        <f>'Run Rate'!I117</f>
        <v>23</v>
      </c>
      <c r="G1140" s="112">
        <f>'Run Rate'!J117</f>
        <v>31</v>
      </c>
      <c r="H1140" s="112">
        <f>'Run Rate'!K117</f>
        <v>51</v>
      </c>
      <c r="I1140" s="112">
        <f>'Run Rate'!L117</f>
        <v>67</v>
      </c>
      <c r="J1140" s="112">
        <f>'Run Rate'!M117</f>
        <v>80</v>
      </c>
      <c r="K1140" s="112">
        <f>'Run Rate'!N117</f>
        <v>37</v>
      </c>
      <c r="L1140" s="112">
        <f>'Run Rate'!O117</f>
        <v>21</v>
      </c>
      <c r="M1140" s="112">
        <f>'Run Rate'!P117</f>
        <v>39</v>
      </c>
      <c r="N1140" s="112">
        <f>'Run Rate'!Q117</f>
        <v>43</v>
      </c>
      <c r="O1140" s="112">
        <f>'Run Rate'!R117</f>
        <v>13</v>
      </c>
      <c r="P1140" s="112">
        <f>'Run Rate'!S117</f>
        <v>12</v>
      </c>
      <c r="Q1140" s="112">
        <f>'Run Rate'!T117</f>
        <v>26</v>
      </c>
      <c r="R1140" s="112">
        <f>'Run Rate'!U117</f>
        <v>24</v>
      </c>
      <c r="S1140" s="112">
        <f>'Run Rate'!V117</f>
        <v>28</v>
      </c>
      <c r="T1140" s="112">
        <f>'Run Rate'!W117</f>
        <v>25</v>
      </c>
      <c r="U1140" s="112">
        <f>'Run Rate'!X117</f>
        <v>-249</v>
      </c>
      <c r="V1140" s="112">
        <f>'Run Rate'!Y117</f>
        <v>41</v>
      </c>
      <c r="W1140" s="112">
        <f>'Run Rate'!Z117</f>
        <v>23</v>
      </c>
      <c r="X1140" s="112">
        <f>'Run Rate'!AA117</f>
        <v>31</v>
      </c>
      <c r="Y1140" s="112">
        <f>'Run Rate'!AB117</f>
        <v>29</v>
      </c>
      <c r="Z1140" s="112">
        <f>'Run Rate'!AC117</f>
        <v>28</v>
      </c>
      <c r="AA1140" s="112">
        <f>'Run Rate'!AD117</f>
        <v>70</v>
      </c>
      <c r="AB1140" s="113">
        <v>36</v>
      </c>
      <c r="AC1140" s="112">
        <v>36</v>
      </c>
      <c r="AD1140" s="112">
        <v>36</v>
      </c>
      <c r="AE1140" s="112">
        <v>36</v>
      </c>
      <c r="AF1140" s="112">
        <v>36</v>
      </c>
      <c r="AG1140" s="112">
        <v>36</v>
      </c>
      <c r="AH1140" s="112">
        <v>36</v>
      </c>
      <c r="AI1140" s="112">
        <v>36</v>
      </c>
      <c r="AJ1140" s="112">
        <v>36</v>
      </c>
      <c r="AK1140" s="112">
        <v>36</v>
      </c>
      <c r="AL1140" s="112">
        <v>36</v>
      </c>
      <c r="AM1140" s="112">
        <v>36</v>
      </c>
      <c r="AN1140" s="112">
        <v>36</v>
      </c>
      <c r="AQ1140" t="str">
        <f>AQ1138</f>
        <v/>
      </c>
    </row>
    <row r="1141" spans="1:43" ht="14.25" customHeight="1" x14ac:dyDescent="0.25">
      <c r="A1141" s="99" t="s">
        <v>1165</v>
      </c>
      <c r="B1141" s="114"/>
      <c r="C1141" s="114"/>
      <c r="D1141" s="114"/>
      <c r="E1141" s="114"/>
      <c r="F1141" s="114"/>
      <c r="G1141" s="114"/>
      <c r="H1141" s="114"/>
      <c r="I1141" s="114"/>
      <c r="J1141" s="114"/>
      <c r="K1141" s="114"/>
      <c r="L1141" s="114"/>
      <c r="M1141" s="114"/>
      <c r="N1141" s="114"/>
      <c r="O1141" s="114"/>
      <c r="P1141" s="114"/>
      <c r="Q1141" s="114"/>
      <c r="R1141" s="114"/>
      <c r="S1141" s="114"/>
      <c r="T1141" s="114"/>
      <c r="U1141" s="114"/>
      <c r="V1141" s="114"/>
      <c r="W1141" s="115"/>
      <c r="X1141" s="115"/>
      <c r="Y1141" s="115"/>
      <c r="Z1141" s="115"/>
      <c r="AA1141" s="112" t="s">
        <v>1166</v>
      </c>
      <c r="AB1141" s="113"/>
      <c r="AC1141" s="112"/>
      <c r="AD1141" s="112"/>
      <c r="AE1141" s="112"/>
      <c r="AF1141" s="112"/>
      <c r="AG1141" s="112"/>
      <c r="AH1141" s="112"/>
      <c r="AI1141" s="112"/>
      <c r="AJ1141" s="112"/>
      <c r="AK1141" s="112"/>
      <c r="AL1141" s="112"/>
      <c r="AM1141" s="112"/>
      <c r="AN1141" s="112"/>
      <c r="AQ1141" t="str">
        <f>AQ1138</f>
        <v/>
      </c>
    </row>
    <row r="1142" spans="1:43" ht="14.25" customHeight="1" x14ac:dyDescent="0.25">
      <c r="A1142" s="99" t="s">
        <v>1167</v>
      </c>
      <c r="B1142" s="114"/>
      <c r="C1142" s="114"/>
      <c r="D1142" s="114"/>
      <c r="E1142" s="114"/>
      <c r="F1142" s="114"/>
      <c r="G1142" s="114"/>
      <c r="H1142" s="114"/>
      <c r="I1142" s="114"/>
      <c r="J1142" s="114"/>
      <c r="K1142" s="114"/>
      <c r="L1142" s="114"/>
      <c r="M1142" s="114"/>
      <c r="N1142" s="114"/>
      <c r="O1142" s="114"/>
      <c r="P1142" s="114"/>
      <c r="Q1142" s="114"/>
      <c r="R1142" s="114"/>
      <c r="S1142" s="114"/>
      <c r="T1142" s="114"/>
      <c r="U1142" s="114"/>
      <c r="V1142" s="114"/>
      <c r="W1142" s="115"/>
      <c r="X1142" s="116"/>
      <c r="Y1142" s="117"/>
      <c r="Z1142" s="115"/>
      <c r="AA1142" s="112" t="s">
        <v>1168</v>
      </c>
      <c r="AB1142" s="113">
        <f>'Demand Input VP'!B574</f>
        <v>0</v>
      </c>
      <c r="AC1142" s="112">
        <f>'Demand Input VP'!C574</f>
        <v>0</v>
      </c>
      <c r="AD1142" s="112">
        <f>'Demand Input VP'!D574</f>
        <v>0</v>
      </c>
      <c r="AE1142" s="112">
        <f>'Demand Input VP'!E574</f>
        <v>0</v>
      </c>
      <c r="AF1142" s="112">
        <f>'Demand Input VP'!F574</f>
        <v>0</v>
      </c>
      <c r="AG1142" s="112">
        <f>'Demand Input VP'!G574</f>
        <v>0</v>
      </c>
      <c r="AH1142" s="112">
        <f>'Demand Input VP'!H574</f>
        <v>0</v>
      </c>
      <c r="AI1142" s="112">
        <f>'Demand Input VP'!I574</f>
        <v>0</v>
      </c>
      <c r="AJ1142" s="112">
        <f>'Demand Input VP'!J574</f>
        <v>0</v>
      </c>
      <c r="AK1142" s="112">
        <f>'Demand Input VP'!K574</f>
        <v>0</v>
      </c>
      <c r="AL1142" s="112">
        <f>'Demand Input VP'!L574</f>
        <v>0</v>
      </c>
      <c r="AM1142" s="112">
        <f>'Demand Input VP'!M574</f>
        <v>0</v>
      </c>
      <c r="AN1142" s="112">
        <f>'Demand Input VP'!N574</f>
        <v>0</v>
      </c>
      <c r="AQ1142" t="str">
        <f>AQ1138</f>
        <v/>
      </c>
    </row>
    <row r="1143" spans="1:43" ht="14.25" customHeight="1" x14ac:dyDescent="0.25">
      <c r="A1143" s="99" t="s">
        <v>1169</v>
      </c>
      <c r="B1143" s="118"/>
      <c r="C1143" s="118"/>
      <c r="D1143" s="118"/>
      <c r="E1143" s="118"/>
      <c r="F1143" s="118"/>
      <c r="G1143" s="118"/>
      <c r="H1143" s="118"/>
      <c r="I1143" s="118"/>
      <c r="J1143" s="118"/>
      <c r="K1143" s="118"/>
      <c r="L1143" s="118"/>
      <c r="M1143" s="118"/>
      <c r="N1143" s="118"/>
      <c r="O1143" s="118"/>
      <c r="P1143" s="118"/>
      <c r="Q1143" s="118"/>
      <c r="R1143" s="118"/>
      <c r="S1143" s="118"/>
      <c r="T1143" s="118"/>
      <c r="U1143" s="118"/>
      <c r="V1143" s="118"/>
      <c r="W1143" s="115"/>
      <c r="X1143" s="116"/>
      <c r="Y1143" s="117"/>
      <c r="Z1143" s="119"/>
      <c r="AA1143" s="120" t="s">
        <v>1170</v>
      </c>
      <c r="AB1143" s="121">
        <f>'Demand Input VP'!B573</f>
        <v>0</v>
      </c>
      <c r="AC1143" s="120">
        <f>'Demand Input VP'!C573</f>
        <v>0</v>
      </c>
      <c r="AD1143" s="120">
        <f>'Demand Input VP'!D573</f>
        <v>0</v>
      </c>
      <c r="AE1143" s="120">
        <f>'Demand Input VP'!E573</f>
        <v>0</v>
      </c>
      <c r="AF1143" s="120">
        <f>'Demand Input VP'!F573</f>
        <v>0</v>
      </c>
      <c r="AG1143" s="120">
        <f>'Demand Input VP'!G573</f>
        <v>0</v>
      </c>
      <c r="AH1143" s="120">
        <f>'Demand Input VP'!H573</f>
        <v>0</v>
      </c>
      <c r="AI1143" s="120">
        <f>'Demand Input VP'!I573</f>
        <v>0</v>
      </c>
      <c r="AJ1143" s="120">
        <f>'Demand Input VP'!J573</f>
        <v>0</v>
      </c>
      <c r="AK1143" s="120">
        <f>'Demand Input VP'!K573</f>
        <v>0</v>
      </c>
      <c r="AL1143" s="120">
        <f>'Demand Input VP'!L573</f>
        <v>0</v>
      </c>
      <c r="AM1143" s="120">
        <f>'Demand Input VP'!M573</f>
        <v>0</v>
      </c>
      <c r="AN1143" s="120">
        <f>'Demand Input VP'!N573</f>
        <v>0</v>
      </c>
      <c r="AQ1143" t="str">
        <f>AQ1138</f>
        <v/>
      </c>
    </row>
    <row r="1144" spans="1:43" ht="14.25" customHeight="1" x14ac:dyDescent="0.25">
      <c r="A1144" s="1"/>
      <c r="B1144" s="122"/>
      <c r="C1144" s="122"/>
      <c r="D1144" s="122"/>
      <c r="E1144" s="122"/>
      <c r="F1144" s="122"/>
      <c r="G1144" s="122"/>
      <c r="H1144" s="122"/>
      <c r="I1144" s="122"/>
      <c r="J1144" s="122"/>
      <c r="K1144" s="122"/>
      <c r="L1144" s="122"/>
      <c r="M1144" s="122"/>
      <c r="N1144" s="122"/>
      <c r="O1144" s="122"/>
      <c r="P1144" s="122"/>
      <c r="Q1144" s="122"/>
      <c r="R1144" s="122"/>
      <c r="S1144" s="122"/>
      <c r="T1144" s="122"/>
      <c r="U1144" s="122"/>
      <c r="V1144" s="122"/>
      <c r="W1144" s="123"/>
      <c r="X1144" s="116"/>
      <c r="Y1144" s="117"/>
      <c r="Z1144" s="123"/>
      <c r="AA1144" s="112" t="s">
        <v>1171</v>
      </c>
      <c r="AB1144" s="113">
        <f>'Demand Input MP'!B574</f>
        <v>0</v>
      </c>
      <c r="AC1144" s="112">
        <f>'Demand Input MP'!C574</f>
        <v>0</v>
      </c>
      <c r="AD1144" s="112">
        <f>'Demand Input MP'!D574</f>
        <v>0</v>
      </c>
      <c r="AE1144" s="112">
        <f>'Demand Input MP'!E574</f>
        <v>0</v>
      </c>
      <c r="AF1144" s="112">
        <f>'Demand Input MP'!F574</f>
        <v>0</v>
      </c>
      <c r="AG1144" s="112">
        <f>'Demand Input MP'!G574</f>
        <v>0</v>
      </c>
      <c r="AH1144" s="112">
        <f>'Demand Input MP'!H574</f>
        <v>0</v>
      </c>
      <c r="AI1144" s="112">
        <f>'Demand Input MP'!I574</f>
        <v>0</v>
      </c>
      <c r="AJ1144" s="112">
        <f>'Demand Input MP'!J574</f>
        <v>0</v>
      </c>
      <c r="AK1144" s="112">
        <f>'Demand Input MP'!K574</f>
        <v>0</v>
      </c>
      <c r="AL1144" s="112">
        <f>'Demand Input MP'!L574</f>
        <v>0</v>
      </c>
      <c r="AM1144" s="112">
        <f>'Demand Input MP'!M574</f>
        <v>0</v>
      </c>
      <c r="AN1144" s="112">
        <f>'Demand Input MP'!N574</f>
        <v>0</v>
      </c>
      <c r="AQ1144" t="str">
        <f>AQ1138</f>
        <v/>
      </c>
    </row>
    <row r="1145" spans="1:43" ht="14.25" customHeight="1" x14ac:dyDescent="0.25">
      <c r="A1145" s="1"/>
      <c r="B1145" s="122"/>
      <c r="C1145" s="122"/>
      <c r="D1145" s="122"/>
      <c r="E1145" s="122"/>
      <c r="F1145" s="122"/>
      <c r="G1145" s="122"/>
      <c r="H1145" s="122"/>
      <c r="I1145" s="122"/>
      <c r="J1145" s="122"/>
      <c r="K1145" s="122"/>
      <c r="L1145" s="122"/>
      <c r="M1145" s="122"/>
      <c r="N1145" s="122"/>
      <c r="O1145" s="122"/>
      <c r="P1145" s="122"/>
      <c r="Q1145" s="122"/>
      <c r="R1145" s="122"/>
      <c r="S1145" s="122"/>
      <c r="T1145" s="122"/>
      <c r="U1145" s="122"/>
      <c r="V1145" s="124" t="s">
        <v>91</v>
      </c>
      <c r="W1145" s="125">
        <f>IFERROR(IF(SUM('Run Rate History'!E117:AD117)&gt;0,(SUMPRODUCT((B1140:AA1140&gt;=PERCENTILE(B1140:AA1140,0.1))*(B1140:AA1140&lt;=PERCENTILE(B1140:AA1140,0.9))*B1140:AA1140)+SUMPRODUCT(('Run Rate History'!E117:AD117&gt;=PERCENTILE(B1140:AA1140,0.1))*('Run Rate History'!E117:AD117&lt;=PERCENTILE(B1140:AA1140,0.9))*'Run Rate History'!E117:AD117))/(SUMPRODUCT((B1140:AA1140&gt;=PERCENTILE(B1140:AA1140,0.1))*(B1140:AA1140&lt;=PERCENTILE(B1140:AA1140,0.9))*1)+SUMPRODUCT(('Run Rate History'!E117:AD117&gt;=PERCENTILE(B1140:AA1140,0.1))*('Run Rate History'!E117:AD117&lt;=PERCENTILE(B1140:AA1140,0.9))*1)),TRIMMEAN(B1140:AA1140,0.15)),0)</f>
        <v>29.790697674418606</v>
      </c>
      <c r="X1145" s="126" t="s">
        <v>1172</v>
      </c>
      <c r="Y1145" s="127">
        <f>SUM(B1140:AA1140)/26</f>
        <v>23.115384615384617</v>
      </c>
      <c r="Z1145" s="128"/>
      <c r="AA1145" s="112" t="s">
        <v>1173</v>
      </c>
      <c r="AB1145" s="113">
        <f>'Demand Input MP'!B573</f>
        <v>0</v>
      </c>
      <c r="AC1145" s="112">
        <f>'Demand Input MP'!C573</f>
        <v>0</v>
      </c>
      <c r="AD1145" s="112">
        <f>'Demand Input MP'!D573</f>
        <v>0</v>
      </c>
      <c r="AE1145" s="112">
        <f>'Demand Input MP'!E573</f>
        <v>0</v>
      </c>
      <c r="AF1145" s="112">
        <f>'Demand Input MP'!F573</f>
        <v>0</v>
      </c>
      <c r="AG1145" s="112">
        <f>'Demand Input MP'!G573</f>
        <v>0</v>
      </c>
      <c r="AH1145" s="112">
        <f>'Demand Input MP'!H573</f>
        <v>0</v>
      </c>
      <c r="AI1145" s="112">
        <f>'Demand Input MP'!I573</f>
        <v>0</v>
      </c>
      <c r="AJ1145" s="112">
        <f>'Demand Input MP'!J573</f>
        <v>0</v>
      </c>
      <c r="AK1145" s="112">
        <f>'Demand Input MP'!K573</f>
        <v>0</v>
      </c>
      <c r="AL1145" s="112">
        <f>'Demand Input MP'!L573</f>
        <v>0</v>
      </c>
      <c r="AM1145" s="112">
        <f>'Demand Input MP'!M573</f>
        <v>0</v>
      </c>
      <c r="AN1145" s="112">
        <f>'Demand Input MP'!N573</f>
        <v>0</v>
      </c>
      <c r="AQ1145" t="str">
        <f>AQ1138</f>
        <v/>
      </c>
    </row>
    <row r="1146" spans="1:43" ht="14.25" customHeight="1" x14ac:dyDescent="0.25">
      <c r="A1146" s="1"/>
      <c r="B1146" s="122"/>
      <c r="C1146" s="122"/>
      <c r="D1146" s="122"/>
      <c r="E1146" s="122"/>
      <c r="F1146" s="122"/>
      <c r="G1146" s="122"/>
      <c r="H1146" s="122"/>
      <c r="I1146" s="122"/>
      <c r="J1146" s="122"/>
      <c r="K1146" s="122"/>
      <c r="L1146" s="122"/>
      <c r="M1146" s="122"/>
      <c r="N1146" s="122"/>
      <c r="O1146" s="122"/>
      <c r="P1146" s="122"/>
      <c r="Q1146" s="122"/>
      <c r="R1146" s="122"/>
      <c r="S1146" s="122"/>
      <c r="T1146" s="122"/>
      <c r="U1146" s="122"/>
      <c r="V1146" s="124" t="s">
        <v>94</v>
      </c>
      <c r="W1146" s="125">
        <f>IFERROR((1*MIN(MAX(X1140,0.5*IF(SUM('Run Rate History'!E117:AD117)&gt;0,(MEDIAN(IF(B1140:AA1140&gt;0,B1140:AA1140))+MEDIAN(IF('Run Rate History'!E117:AD117&gt;0,'Run Rate History'!E117:AD117)))/2,MEDIAN(IF(B1140:AA1140&gt;0,B1140:AA1140)))),2*IF(SUM('Run Rate History'!E117:AD117)&gt;0,(MEDIAN(IF(B1140:AA1140&gt;0,B1140:AA1140))+MEDIAN(IF('Run Rate History'!E117:AD117&gt;0,'Run Rate History'!E117:AD117)))/2,MEDIAN(IF(B1140:AA1140&gt;0,B1140:AA1140))))+2*MIN(MAX(Y1140,0.5*IF(SUM('Run Rate History'!E117:AD117)&gt;0,(MEDIAN(IF(B1140:AA1140&gt;0,B1140:AA1140))+MEDIAN(IF('Run Rate History'!E117:AD117&gt;0,'Run Rate History'!E117:AD117)))/2,MEDIAN(IF(B1140:AA1140&gt;0,B1140:AA1140)))),2*IF(SUM('Run Rate History'!E117:AD117)&gt;0,(MEDIAN(IF(B1140:AA1140&gt;0,B1140:AA1140))+MEDIAN(IF('Run Rate History'!E117:AD117&gt;0,'Run Rate History'!E117:AD117)))/2,MEDIAN(IF(B1140:AA1140&gt;0,B1140:AA1140))))+3*MIN(MAX(Z1140,0.5*IF(SUM('Run Rate History'!E117:AD117)&gt;0,(MEDIAN(IF(B1140:AA1140&gt;0,B1140:AA1140))+MEDIAN(IF('Run Rate History'!E117:AD117&gt;0,'Run Rate History'!E117:AD117)))/2,MEDIAN(IF(B1140:AA1140&gt;0,B1140:AA1140)))),2*IF(SUM('Run Rate History'!E117:AD117)&gt;0,(MEDIAN(IF(B1140:AA1140&gt;0,B1140:AA1140))+MEDIAN(IF('Run Rate History'!E117:AD117&gt;0,'Run Rate History'!E117:AD117)))/2,MEDIAN(IF(B1140:AA1140&gt;0,B1140:AA1140))))+4*MIN(MAX(AA1140,0.5*IF(SUM('Run Rate History'!E117:AD117)&gt;0,(MEDIAN(IF(B1140:AA1140&gt;0,B1140:AA1140))+MEDIAN(IF('Run Rate History'!E117:AD117&gt;0,'Run Rate History'!E117:AD117)))/2,MEDIAN(IF(B1140:AA1140&gt;0,B1140:AA1140)))),2*IF(SUM('Run Rate History'!E117:AD117)&gt;0,(MEDIAN(IF(B1140:AA1140&gt;0,B1140:AA1140))+MEDIAN(IF('Run Rate History'!E117:AD117&gt;0,'Run Rate History'!E117:AD117)))/2,MEDIAN(IF(B1140:AA1140&gt;0,B1140:AA1140)))))/10,0)</f>
        <v>38.700000000000003</v>
      </c>
      <c r="X1146" s="129" t="s">
        <v>1174</v>
      </c>
      <c r="Y1146" s="130">
        <f>IFERROR(VLOOKUP(A1138,'Stanje zaliha'!A:E,5,FALSE()),0)</f>
        <v>251</v>
      </c>
      <c r="Z1146" s="131"/>
      <c r="AA1146" s="113" t="s">
        <v>1175</v>
      </c>
      <c r="AB1146" s="118">
        <f t="shared" ref="AB1146:AN1146" si="226">SUM(AB1142:AB1145)</f>
        <v>0</v>
      </c>
      <c r="AC1146" s="118">
        <f t="shared" si="226"/>
        <v>0</v>
      </c>
      <c r="AD1146" s="118">
        <f t="shared" si="226"/>
        <v>0</v>
      </c>
      <c r="AE1146" s="118">
        <f t="shared" si="226"/>
        <v>0</v>
      </c>
      <c r="AF1146" s="118">
        <f t="shared" si="226"/>
        <v>0</v>
      </c>
      <c r="AG1146" s="118">
        <f t="shared" si="226"/>
        <v>0</v>
      </c>
      <c r="AH1146" s="118">
        <f t="shared" si="226"/>
        <v>0</v>
      </c>
      <c r="AI1146" s="118">
        <f t="shared" si="226"/>
        <v>0</v>
      </c>
      <c r="AJ1146" s="118">
        <f t="shared" si="226"/>
        <v>0</v>
      </c>
      <c r="AK1146" s="118">
        <f t="shared" si="226"/>
        <v>0</v>
      </c>
      <c r="AL1146" s="118">
        <f t="shared" si="226"/>
        <v>0</v>
      </c>
      <c r="AM1146" s="118">
        <f t="shared" si="226"/>
        <v>0</v>
      </c>
      <c r="AN1146" s="118">
        <f t="shared" si="226"/>
        <v>0</v>
      </c>
      <c r="AQ1146" t="str">
        <f>AQ1138</f>
        <v/>
      </c>
    </row>
    <row r="1147" spans="1:43" ht="14.25" customHeight="1" x14ac:dyDescent="0.25">
      <c r="A1147" s="1"/>
      <c r="B1147" s="122"/>
      <c r="C1147" s="122"/>
      <c r="D1147" s="122"/>
      <c r="E1147" s="122"/>
      <c r="F1147" s="122"/>
      <c r="G1147" s="122"/>
      <c r="H1147" s="122"/>
      <c r="I1147" s="122"/>
      <c r="J1147" s="122"/>
      <c r="K1147" s="122"/>
      <c r="L1147" s="122"/>
      <c r="M1147" s="122"/>
      <c r="N1147" s="122"/>
      <c r="O1147" s="122"/>
      <c r="P1147" s="122"/>
      <c r="Q1147" s="122"/>
      <c r="R1147" s="122"/>
      <c r="S1147" s="122"/>
      <c r="T1147" s="122"/>
      <c r="U1147" s="122"/>
      <c r="V1147" s="124" t="s">
        <v>95</v>
      </c>
      <c r="W1147" s="125">
        <f>IFERROR(0.6*W1146+0.4*W1145,0)</f>
        <v>35.136279069767447</v>
      </c>
      <c r="X1147" s="132" t="s">
        <v>1176</v>
      </c>
      <c r="Y1147" s="133">
        <f>IFERROR(SUMIF('Popis poslanih narudžbi'!A:A,A1138,'Popis poslanih narudžbi'!C:C),0)</f>
        <v>0</v>
      </c>
      <c r="Z1147" s="131"/>
      <c r="AA1147" s="134" t="s">
        <v>1177</v>
      </c>
      <c r="AB1147" s="118">
        <f t="shared" ref="AB1147:AN1147" si="227">AB1140+AB1146</f>
        <v>36</v>
      </c>
      <c r="AC1147" s="118">
        <f t="shared" si="227"/>
        <v>36</v>
      </c>
      <c r="AD1147" s="118">
        <f t="shared" si="227"/>
        <v>36</v>
      </c>
      <c r="AE1147" s="118">
        <f t="shared" si="227"/>
        <v>36</v>
      </c>
      <c r="AF1147" s="118">
        <f t="shared" si="227"/>
        <v>36</v>
      </c>
      <c r="AG1147" s="118">
        <f t="shared" si="227"/>
        <v>36</v>
      </c>
      <c r="AH1147" s="118">
        <f t="shared" si="227"/>
        <v>36</v>
      </c>
      <c r="AI1147" s="118">
        <f t="shared" si="227"/>
        <v>36</v>
      </c>
      <c r="AJ1147" s="118">
        <f t="shared" si="227"/>
        <v>36</v>
      </c>
      <c r="AK1147" s="118">
        <f t="shared" si="227"/>
        <v>36</v>
      </c>
      <c r="AL1147" s="118">
        <f t="shared" si="227"/>
        <v>36</v>
      </c>
      <c r="AM1147" s="118">
        <f t="shared" si="227"/>
        <v>36</v>
      </c>
      <c r="AN1147" s="118">
        <f t="shared" si="227"/>
        <v>36</v>
      </c>
      <c r="AQ1147" t="str">
        <f>AQ1138</f>
        <v/>
      </c>
    </row>
    <row r="1148" spans="1:43" ht="14.25" customHeight="1" x14ac:dyDescent="0.25">
      <c r="A1148" s="107" t="str">
        <f>'Run Rate'!A118</f>
        <v>ON00277</v>
      </c>
      <c r="B1148" s="135" t="str">
        <f>'Run Rate'!B118</f>
        <v>Serious Mass 2,73kg Chocolate</v>
      </c>
      <c r="C1148" s="135" t="str">
        <f>'Run Rate'!C118</f>
        <v>SPORTSKA PREHRANA</v>
      </c>
      <c r="D1148" s="135" t="str">
        <f>'Run Rate'!D118</f>
        <v>02 SILVER</v>
      </c>
      <c r="E1148" s="122"/>
      <c r="F1148" s="122"/>
      <c r="G1148" s="122"/>
      <c r="H1148" s="122"/>
      <c r="I1148" s="122"/>
      <c r="J1148" s="122"/>
      <c r="K1148" s="122"/>
      <c r="L1148" s="122"/>
      <c r="M1148" s="122"/>
      <c r="N1148" s="122"/>
      <c r="O1148" s="122"/>
      <c r="P1148" s="122"/>
      <c r="Q1148" s="122"/>
      <c r="R1148" s="122"/>
      <c r="S1148" s="122"/>
      <c r="T1148" s="122"/>
      <c r="U1148" s="122"/>
      <c r="V1148" s="122"/>
      <c r="W1148" s="122"/>
      <c r="X1148" s="122"/>
      <c r="Y1148" s="122"/>
      <c r="Z1148" s="122"/>
      <c r="AA1148" s="122"/>
      <c r="AB1148" s="122"/>
      <c r="AC1148" s="122"/>
      <c r="AD1148" s="122"/>
      <c r="AE1148" s="122"/>
      <c r="AF1148" s="122"/>
      <c r="AG1148" s="122"/>
      <c r="AH1148" s="122"/>
      <c r="AI1148" s="122"/>
      <c r="AJ1148" s="122"/>
      <c r="AK1148" s="122"/>
      <c r="AL1148" s="122"/>
      <c r="AM1148" s="122"/>
      <c r="AN1148" s="122"/>
      <c r="AQ1148" t="str">
        <f>IF(AND(OR($B$1="ALL",$B$1=C1148),OR($E$1="ALL",$E$1=D1148),OR($B$2="ALL",$B$2=A1148),OR($E$2="ALL",IFERROR(SEARCH($E$2,B1148),0)&gt;0)),"MATCH","")</f>
        <v/>
      </c>
    </row>
    <row r="1149" spans="1:43" ht="14.25" customHeight="1" x14ac:dyDescent="0.25">
      <c r="A1149" s="108" t="s">
        <v>1137</v>
      </c>
      <c r="B1149" s="136" t="s">
        <v>1138</v>
      </c>
      <c r="C1149" s="136" t="s">
        <v>1139</v>
      </c>
      <c r="D1149" s="136" t="s">
        <v>1140</v>
      </c>
      <c r="E1149" s="136" t="s">
        <v>1141</v>
      </c>
      <c r="F1149" s="136" t="s">
        <v>1142</v>
      </c>
      <c r="G1149" s="136" t="s">
        <v>1143</v>
      </c>
      <c r="H1149" s="136" t="s">
        <v>1144</v>
      </c>
      <c r="I1149" s="136" t="s">
        <v>1145</v>
      </c>
      <c r="J1149" s="136" t="s">
        <v>1146</v>
      </c>
      <c r="K1149" s="136" t="s">
        <v>1147</v>
      </c>
      <c r="L1149" s="136" t="s">
        <v>1148</v>
      </c>
      <c r="M1149" s="136" t="s">
        <v>1149</v>
      </c>
      <c r="N1149" s="136" t="s">
        <v>1150</v>
      </c>
      <c r="O1149" s="136" t="s">
        <v>1151</v>
      </c>
      <c r="P1149" s="136" t="s">
        <v>1152</v>
      </c>
      <c r="Q1149" s="136" t="s">
        <v>1153</v>
      </c>
      <c r="R1149" s="136" t="s">
        <v>1154</v>
      </c>
      <c r="S1149" s="136" t="s">
        <v>1155</v>
      </c>
      <c r="T1149" s="136" t="s">
        <v>1156</v>
      </c>
      <c r="U1149" s="136" t="s">
        <v>1157</v>
      </c>
      <c r="V1149" s="136" t="s">
        <v>1158</v>
      </c>
      <c r="W1149" s="136" t="s">
        <v>1159</v>
      </c>
      <c r="X1149" s="136" t="s">
        <v>1160</v>
      </c>
      <c r="Y1149" s="136" t="s">
        <v>1161</v>
      </c>
      <c r="Z1149" s="136" t="s">
        <v>1162</v>
      </c>
      <c r="AA1149" s="136" t="s">
        <v>1163</v>
      </c>
      <c r="AB1149" s="137" t="s">
        <v>156</v>
      </c>
      <c r="AC1149" s="137" t="s">
        <v>157</v>
      </c>
      <c r="AD1149" s="137" t="s">
        <v>158</v>
      </c>
      <c r="AE1149" s="137" t="s">
        <v>139</v>
      </c>
      <c r="AF1149" s="138" t="s">
        <v>140</v>
      </c>
      <c r="AG1149" s="138" t="s">
        <v>141</v>
      </c>
      <c r="AH1149" s="138" t="s">
        <v>142</v>
      </c>
      <c r="AI1149" s="138" t="s">
        <v>143</v>
      </c>
      <c r="AJ1149" s="139" t="s">
        <v>144</v>
      </c>
      <c r="AK1149" s="139" t="s">
        <v>145</v>
      </c>
      <c r="AL1149" s="139" t="s">
        <v>146</v>
      </c>
      <c r="AM1149" s="140" t="s">
        <v>147</v>
      </c>
      <c r="AN1149" s="140" t="s">
        <v>148</v>
      </c>
      <c r="AQ1149" t="str">
        <f>AQ1148</f>
        <v/>
      </c>
    </row>
    <row r="1150" spans="1:43" ht="14.25" customHeight="1" x14ac:dyDescent="0.25">
      <c r="A1150" s="99" t="s">
        <v>1164</v>
      </c>
      <c r="B1150" s="112">
        <f>'Run Rate'!E118</f>
        <v>17</v>
      </c>
      <c r="C1150" s="112">
        <f>'Run Rate'!F118</f>
        <v>16</v>
      </c>
      <c r="D1150" s="112">
        <f>'Run Rate'!G118</f>
        <v>23</v>
      </c>
      <c r="E1150" s="112">
        <f>'Run Rate'!H118</f>
        <v>14</v>
      </c>
      <c r="F1150" s="112">
        <f>'Run Rate'!I118</f>
        <v>17</v>
      </c>
      <c r="G1150" s="112">
        <f>'Run Rate'!J118</f>
        <v>22</v>
      </c>
      <c r="H1150" s="112">
        <f>'Run Rate'!K118</f>
        <v>13</v>
      </c>
      <c r="I1150" s="112">
        <f>'Run Rate'!L118</f>
        <v>3</v>
      </c>
      <c r="J1150" s="112">
        <f>'Run Rate'!M118</f>
        <v>7</v>
      </c>
      <c r="K1150" s="112">
        <f>'Run Rate'!N118</f>
        <v>5</v>
      </c>
      <c r="L1150" s="112">
        <f>'Run Rate'!O118</f>
        <v>14</v>
      </c>
      <c r="M1150" s="112">
        <f>'Run Rate'!P118</f>
        <v>13</v>
      </c>
      <c r="N1150" s="112">
        <f>'Run Rate'!Q118</f>
        <v>17</v>
      </c>
      <c r="O1150" s="112">
        <f>'Run Rate'!R118</f>
        <v>3</v>
      </c>
      <c r="P1150" s="112">
        <f>'Run Rate'!S118</f>
        <v>5</v>
      </c>
      <c r="Q1150" s="112">
        <f>'Run Rate'!T118</f>
        <v>15</v>
      </c>
      <c r="R1150" s="112">
        <f>'Run Rate'!U118</f>
        <v>15</v>
      </c>
      <c r="S1150" s="112">
        <f>'Run Rate'!V118</f>
        <v>29</v>
      </c>
      <c r="T1150" s="112">
        <f>'Run Rate'!W118</f>
        <v>17</v>
      </c>
      <c r="U1150" s="112">
        <f>'Run Rate'!X118</f>
        <v>16</v>
      </c>
      <c r="V1150" s="112">
        <f>'Run Rate'!Y118</f>
        <v>21</v>
      </c>
      <c r="W1150" s="112">
        <f>'Run Rate'!Z118</f>
        <v>11</v>
      </c>
      <c r="X1150" s="112">
        <f>'Run Rate'!AA118</f>
        <v>10</v>
      </c>
      <c r="Y1150" s="112">
        <f>'Run Rate'!AB118</f>
        <v>14</v>
      </c>
      <c r="Z1150" s="112">
        <f>'Run Rate'!AC118</f>
        <v>15</v>
      </c>
      <c r="AA1150" s="112">
        <f>'Run Rate'!AD118</f>
        <v>9</v>
      </c>
      <c r="AB1150" s="113">
        <v>14</v>
      </c>
      <c r="AC1150" s="112">
        <v>14</v>
      </c>
      <c r="AD1150" s="112">
        <v>14</v>
      </c>
      <c r="AE1150" s="112">
        <v>14</v>
      </c>
      <c r="AF1150" s="112">
        <v>14</v>
      </c>
      <c r="AG1150" s="112">
        <v>14</v>
      </c>
      <c r="AH1150" s="112">
        <v>14</v>
      </c>
      <c r="AI1150" s="112">
        <v>14</v>
      </c>
      <c r="AJ1150" s="112">
        <v>14</v>
      </c>
      <c r="AK1150" s="112">
        <v>14</v>
      </c>
      <c r="AL1150" s="112">
        <v>14</v>
      </c>
      <c r="AM1150" s="112">
        <v>14</v>
      </c>
      <c r="AN1150" s="112">
        <v>14</v>
      </c>
      <c r="AQ1150" t="str">
        <f>AQ1148</f>
        <v/>
      </c>
    </row>
    <row r="1151" spans="1:43" ht="14.25" customHeight="1" x14ac:dyDescent="0.25">
      <c r="A1151" s="99" t="s">
        <v>1165</v>
      </c>
      <c r="B1151" s="114"/>
      <c r="C1151" s="114"/>
      <c r="D1151" s="114"/>
      <c r="E1151" s="114"/>
      <c r="F1151" s="114"/>
      <c r="G1151" s="114"/>
      <c r="H1151" s="114"/>
      <c r="I1151" s="114"/>
      <c r="J1151" s="114"/>
      <c r="K1151" s="114"/>
      <c r="L1151" s="114"/>
      <c r="M1151" s="114"/>
      <c r="N1151" s="114"/>
      <c r="O1151" s="114"/>
      <c r="P1151" s="114"/>
      <c r="Q1151" s="114"/>
      <c r="R1151" s="114"/>
      <c r="S1151" s="114"/>
      <c r="T1151" s="114"/>
      <c r="U1151" s="114"/>
      <c r="V1151" s="114"/>
      <c r="W1151" s="115"/>
      <c r="X1151" s="115"/>
      <c r="Y1151" s="115"/>
      <c r="Z1151" s="115"/>
      <c r="AA1151" s="112" t="s">
        <v>1166</v>
      </c>
      <c r="AB1151" s="113"/>
      <c r="AC1151" s="112"/>
      <c r="AD1151" s="112"/>
      <c r="AE1151" s="112"/>
      <c r="AF1151" s="112"/>
      <c r="AG1151" s="112"/>
      <c r="AH1151" s="112"/>
      <c r="AI1151" s="112"/>
      <c r="AJ1151" s="112"/>
      <c r="AK1151" s="112"/>
      <c r="AL1151" s="112"/>
      <c r="AM1151" s="112"/>
      <c r="AN1151" s="112"/>
      <c r="AQ1151" t="str">
        <f>AQ1148</f>
        <v/>
      </c>
    </row>
    <row r="1152" spans="1:43" ht="14.25" customHeight="1" x14ac:dyDescent="0.25">
      <c r="A1152" s="99" t="s">
        <v>1167</v>
      </c>
      <c r="B1152" s="114"/>
      <c r="C1152" s="114"/>
      <c r="D1152" s="114"/>
      <c r="E1152" s="114"/>
      <c r="F1152" s="114"/>
      <c r="G1152" s="114"/>
      <c r="H1152" s="114"/>
      <c r="I1152" s="114"/>
      <c r="J1152" s="114"/>
      <c r="K1152" s="114"/>
      <c r="L1152" s="114"/>
      <c r="M1152" s="114"/>
      <c r="N1152" s="114"/>
      <c r="O1152" s="114"/>
      <c r="P1152" s="114"/>
      <c r="Q1152" s="114"/>
      <c r="R1152" s="114"/>
      <c r="S1152" s="114"/>
      <c r="T1152" s="114"/>
      <c r="U1152" s="114"/>
      <c r="V1152" s="114"/>
      <c r="W1152" s="115"/>
      <c r="X1152" s="116"/>
      <c r="Y1152" s="117"/>
      <c r="Z1152" s="115"/>
      <c r="AA1152" s="112" t="s">
        <v>1168</v>
      </c>
      <c r="AB1152" s="113">
        <f>'Demand Input VP'!B579</f>
        <v>0</v>
      </c>
      <c r="AC1152" s="112">
        <f>'Demand Input VP'!C579</f>
        <v>0</v>
      </c>
      <c r="AD1152" s="112">
        <f>'Demand Input VP'!D579</f>
        <v>0</v>
      </c>
      <c r="AE1152" s="112">
        <f>'Demand Input VP'!E579</f>
        <v>0</v>
      </c>
      <c r="AF1152" s="112">
        <f>'Demand Input VP'!F579</f>
        <v>0</v>
      </c>
      <c r="AG1152" s="112">
        <f>'Demand Input VP'!G579</f>
        <v>0</v>
      </c>
      <c r="AH1152" s="112">
        <f>'Demand Input VP'!H579</f>
        <v>0</v>
      </c>
      <c r="AI1152" s="112">
        <f>'Demand Input VP'!I579</f>
        <v>0</v>
      </c>
      <c r="AJ1152" s="112">
        <f>'Demand Input VP'!J579</f>
        <v>0</v>
      </c>
      <c r="AK1152" s="112">
        <f>'Demand Input VP'!K579</f>
        <v>0</v>
      </c>
      <c r="AL1152" s="112">
        <f>'Demand Input VP'!L579</f>
        <v>0</v>
      </c>
      <c r="AM1152" s="112">
        <f>'Demand Input VP'!M579</f>
        <v>0</v>
      </c>
      <c r="AN1152" s="112">
        <f>'Demand Input VP'!N579</f>
        <v>0</v>
      </c>
      <c r="AQ1152" t="str">
        <f>AQ1148</f>
        <v/>
      </c>
    </row>
    <row r="1153" spans="1:43" ht="14.25" customHeight="1" x14ac:dyDescent="0.25">
      <c r="A1153" s="99" t="s">
        <v>1169</v>
      </c>
      <c r="B1153" s="118"/>
      <c r="C1153" s="118"/>
      <c r="D1153" s="118"/>
      <c r="E1153" s="118"/>
      <c r="F1153" s="118"/>
      <c r="G1153" s="118"/>
      <c r="H1153" s="118"/>
      <c r="I1153" s="118"/>
      <c r="J1153" s="118"/>
      <c r="K1153" s="118"/>
      <c r="L1153" s="118"/>
      <c r="M1153" s="118"/>
      <c r="N1153" s="118"/>
      <c r="O1153" s="118"/>
      <c r="P1153" s="118"/>
      <c r="Q1153" s="118"/>
      <c r="R1153" s="118"/>
      <c r="S1153" s="118"/>
      <c r="T1153" s="118"/>
      <c r="U1153" s="118"/>
      <c r="V1153" s="118"/>
      <c r="W1153" s="115"/>
      <c r="X1153" s="116"/>
      <c r="Y1153" s="117"/>
      <c r="Z1153" s="119"/>
      <c r="AA1153" s="120" t="s">
        <v>1170</v>
      </c>
      <c r="AB1153" s="121">
        <f>'Demand Input VP'!B578</f>
        <v>0</v>
      </c>
      <c r="AC1153" s="120">
        <f>'Demand Input VP'!C578</f>
        <v>0</v>
      </c>
      <c r="AD1153" s="120">
        <f>'Demand Input VP'!D578</f>
        <v>0</v>
      </c>
      <c r="AE1153" s="120">
        <f>'Demand Input VP'!E578</f>
        <v>0</v>
      </c>
      <c r="AF1153" s="120">
        <f>'Demand Input VP'!F578</f>
        <v>0</v>
      </c>
      <c r="AG1153" s="120">
        <f>'Demand Input VP'!G578</f>
        <v>0</v>
      </c>
      <c r="AH1153" s="120">
        <f>'Demand Input VP'!H578</f>
        <v>0</v>
      </c>
      <c r="AI1153" s="120">
        <f>'Demand Input VP'!I578</f>
        <v>0</v>
      </c>
      <c r="AJ1153" s="120">
        <f>'Demand Input VP'!J578</f>
        <v>0</v>
      </c>
      <c r="AK1153" s="120">
        <f>'Demand Input VP'!K578</f>
        <v>0</v>
      </c>
      <c r="AL1153" s="120">
        <f>'Demand Input VP'!L578</f>
        <v>0</v>
      </c>
      <c r="AM1153" s="120">
        <f>'Demand Input VP'!M578</f>
        <v>0</v>
      </c>
      <c r="AN1153" s="120">
        <f>'Demand Input VP'!N578</f>
        <v>0</v>
      </c>
      <c r="AQ1153" t="str">
        <f>AQ1148</f>
        <v/>
      </c>
    </row>
    <row r="1154" spans="1:43" ht="14.25" customHeight="1" x14ac:dyDescent="0.25">
      <c r="A1154" s="1"/>
      <c r="B1154" s="122"/>
      <c r="C1154" s="122"/>
      <c r="D1154" s="122"/>
      <c r="E1154" s="122"/>
      <c r="F1154" s="122"/>
      <c r="G1154" s="122"/>
      <c r="H1154" s="122"/>
      <c r="I1154" s="122"/>
      <c r="J1154" s="122"/>
      <c r="K1154" s="122"/>
      <c r="L1154" s="122"/>
      <c r="M1154" s="122"/>
      <c r="N1154" s="122"/>
      <c r="O1154" s="122"/>
      <c r="P1154" s="122"/>
      <c r="Q1154" s="122"/>
      <c r="R1154" s="122"/>
      <c r="S1154" s="122"/>
      <c r="T1154" s="122"/>
      <c r="U1154" s="122"/>
      <c r="V1154" s="122"/>
      <c r="W1154" s="123"/>
      <c r="X1154" s="116"/>
      <c r="Y1154" s="117"/>
      <c r="Z1154" s="123"/>
      <c r="AA1154" s="112" t="s">
        <v>1171</v>
      </c>
      <c r="AB1154" s="113">
        <f>'Demand Input MP'!B579</f>
        <v>0</v>
      </c>
      <c r="AC1154" s="112">
        <f>'Demand Input MP'!C579</f>
        <v>0</v>
      </c>
      <c r="AD1154" s="112">
        <f>'Demand Input MP'!D579</f>
        <v>0</v>
      </c>
      <c r="AE1154" s="112">
        <f>'Demand Input MP'!E579</f>
        <v>0</v>
      </c>
      <c r="AF1154" s="112">
        <f>'Demand Input MP'!F579</f>
        <v>0</v>
      </c>
      <c r="AG1154" s="112">
        <f>'Demand Input MP'!G579</f>
        <v>0</v>
      </c>
      <c r="AH1154" s="112">
        <f>'Demand Input MP'!H579</f>
        <v>0</v>
      </c>
      <c r="AI1154" s="112">
        <f>'Demand Input MP'!I579</f>
        <v>0</v>
      </c>
      <c r="AJ1154" s="112">
        <f>'Demand Input MP'!J579</f>
        <v>0</v>
      </c>
      <c r="AK1154" s="112">
        <f>'Demand Input MP'!K579</f>
        <v>0</v>
      </c>
      <c r="AL1154" s="112">
        <f>'Demand Input MP'!L579</f>
        <v>0</v>
      </c>
      <c r="AM1154" s="112">
        <f>'Demand Input MP'!M579</f>
        <v>0</v>
      </c>
      <c r="AN1154" s="112">
        <f>'Demand Input MP'!N579</f>
        <v>0</v>
      </c>
      <c r="AQ1154" t="str">
        <f>AQ1148</f>
        <v/>
      </c>
    </row>
    <row r="1155" spans="1:43" ht="14.25" customHeight="1" x14ac:dyDescent="0.25">
      <c r="A1155" s="1"/>
      <c r="B1155" s="122"/>
      <c r="C1155" s="122"/>
      <c r="D1155" s="122"/>
      <c r="E1155" s="122"/>
      <c r="F1155" s="122"/>
      <c r="G1155" s="122"/>
      <c r="H1155" s="122"/>
      <c r="I1155" s="122"/>
      <c r="J1155" s="122"/>
      <c r="K1155" s="122"/>
      <c r="L1155" s="122"/>
      <c r="M1155" s="122"/>
      <c r="N1155" s="122"/>
      <c r="O1155" s="122"/>
      <c r="P1155" s="122"/>
      <c r="Q1155" s="122"/>
      <c r="R1155" s="122"/>
      <c r="S1155" s="122"/>
      <c r="T1155" s="122"/>
      <c r="U1155" s="122"/>
      <c r="V1155" s="124" t="s">
        <v>91</v>
      </c>
      <c r="W1155" s="125">
        <f>IFERROR(IF(SUM('Run Rate History'!E118:AD118)&gt;0,(SUMPRODUCT((B1150:AA1150&gt;=PERCENTILE(B1150:AA1150,0.1))*(B1150:AA1150&lt;=PERCENTILE(B1150:AA1150,0.9))*B1150:AA1150)+SUMPRODUCT(('Run Rate History'!E118:AD118&gt;=PERCENTILE(B1150:AA1150,0.1))*('Run Rate History'!E118:AD118&lt;=PERCENTILE(B1150:AA1150,0.9))*'Run Rate History'!E118:AD118))/(SUMPRODUCT((B1150:AA1150&gt;=PERCENTILE(B1150:AA1150,0.1))*(B1150:AA1150&lt;=PERCENTILE(B1150:AA1150,0.9))*1)+SUMPRODUCT(('Run Rate History'!E118:AD118&gt;=PERCENTILE(B1150:AA1150,0.1))*('Run Rate History'!E118:AD118&lt;=PERCENTILE(B1150:AA1150,0.9))*1)),TRIMMEAN(B1150:AA1150,0.15)),0)</f>
        <v>13.731707317073171</v>
      </c>
      <c r="X1155" s="126" t="s">
        <v>1172</v>
      </c>
      <c r="Y1155" s="127">
        <f>SUM(B1150:AA1150)/26</f>
        <v>13.884615384615385</v>
      </c>
      <c r="Z1155" s="128"/>
      <c r="AA1155" s="112" t="s">
        <v>1173</v>
      </c>
      <c r="AB1155" s="113">
        <f>'Demand Input MP'!B578</f>
        <v>0</v>
      </c>
      <c r="AC1155" s="112">
        <f>'Demand Input MP'!C578</f>
        <v>0</v>
      </c>
      <c r="AD1155" s="112">
        <f>'Demand Input MP'!D578</f>
        <v>0</v>
      </c>
      <c r="AE1155" s="112">
        <f>'Demand Input MP'!E578</f>
        <v>0</v>
      </c>
      <c r="AF1155" s="112">
        <f>'Demand Input MP'!F578</f>
        <v>0</v>
      </c>
      <c r="AG1155" s="112">
        <f>'Demand Input MP'!G578</f>
        <v>0</v>
      </c>
      <c r="AH1155" s="112">
        <f>'Demand Input MP'!H578</f>
        <v>0</v>
      </c>
      <c r="AI1155" s="112">
        <f>'Demand Input MP'!I578</f>
        <v>0</v>
      </c>
      <c r="AJ1155" s="112">
        <f>'Demand Input MP'!J578</f>
        <v>0</v>
      </c>
      <c r="AK1155" s="112">
        <f>'Demand Input MP'!K578</f>
        <v>0</v>
      </c>
      <c r="AL1155" s="112">
        <f>'Demand Input MP'!L578</f>
        <v>0</v>
      </c>
      <c r="AM1155" s="112">
        <f>'Demand Input MP'!M578</f>
        <v>0</v>
      </c>
      <c r="AN1155" s="112">
        <f>'Demand Input MP'!N578</f>
        <v>0</v>
      </c>
      <c r="AQ1155" t="str">
        <f>AQ1148</f>
        <v/>
      </c>
    </row>
    <row r="1156" spans="1:43" ht="14.25" customHeight="1" x14ac:dyDescent="0.25">
      <c r="A1156" s="1"/>
      <c r="B1156" s="122"/>
      <c r="C1156" s="122"/>
      <c r="D1156" s="122"/>
      <c r="E1156" s="122"/>
      <c r="F1156" s="122"/>
      <c r="G1156" s="122"/>
      <c r="H1156" s="122"/>
      <c r="I1156" s="122"/>
      <c r="J1156" s="122"/>
      <c r="K1156" s="122"/>
      <c r="L1156" s="122"/>
      <c r="M1156" s="122"/>
      <c r="N1156" s="122"/>
      <c r="O1156" s="122"/>
      <c r="P1156" s="122"/>
      <c r="Q1156" s="122"/>
      <c r="R1156" s="122"/>
      <c r="S1156" s="122"/>
      <c r="T1156" s="122"/>
      <c r="U1156" s="122"/>
      <c r="V1156" s="124" t="s">
        <v>94</v>
      </c>
      <c r="W1156" s="125">
        <f>IFERROR((1*MIN(MAX(X1150,0.5*IF(SUM('Run Rate History'!E118:AD118)&gt;0,(MEDIAN(IF(B1150:AA1150&gt;0,B1150:AA1150))+MEDIAN(IF('Run Rate History'!E118:AD118&gt;0,'Run Rate History'!E118:AD118)))/2,MEDIAN(IF(B1150:AA1150&gt;0,B1150:AA1150)))),2*IF(SUM('Run Rate History'!E118:AD118)&gt;0,(MEDIAN(IF(B1150:AA1150&gt;0,B1150:AA1150))+MEDIAN(IF('Run Rate History'!E118:AD118&gt;0,'Run Rate History'!E118:AD118)))/2,MEDIAN(IF(B1150:AA1150&gt;0,B1150:AA1150))))+2*MIN(MAX(Y1150,0.5*IF(SUM('Run Rate History'!E118:AD118)&gt;0,(MEDIAN(IF(B1150:AA1150&gt;0,B1150:AA1150))+MEDIAN(IF('Run Rate History'!E118:AD118&gt;0,'Run Rate History'!E118:AD118)))/2,MEDIAN(IF(B1150:AA1150&gt;0,B1150:AA1150)))),2*IF(SUM('Run Rate History'!E118:AD118)&gt;0,(MEDIAN(IF(B1150:AA1150&gt;0,B1150:AA1150))+MEDIAN(IF('Run Rate History'!E118:AD118&gt;0,'Run Rate History'!E118:AD118)))/2,MEDIAN(IF(B1150:AA1150&gt;0,B1150:AA1150))))+3*MIN(MAX(Z1150,0.5*IF(SUM('Run Rate History'!E118:AD118)&gt;0,(MEDIAN(IF(B1150:AA1150&gt;0,B1150:AA1150))+MEDIAN(IF('Run Rate History'!E118:AD118&gt;0,'Run Rate History'!E118:AD118)))/2,MEDIAN(IF(B1150:AA1150&gt;0,B1150:AA1150)))),2*IF(SUM('Run Rate History'!E118:AD118)&gt;0,(MEDIAN(IF(B1150:AA1150&gt;0,B1150:AA1150))+MEDIAN(IF('Run Rate History'!E118:AD118&gt;0,'Run Rate History'!E118:AD118)))/2,MEDIAN(IF(B1150:AA1150&gt;0,B1150:AA1150))))+4*MIN(MAX(AA1150,0.5*IF(SUM('Run Rate History'!E118:AD118)&gt;0,(MEDIAN(IF(B1150:AA1150&gt;0,B1150:AA1150))+MEDIAN(IF('Run Rate History'!E118:AD118&gt;0,'Run Rate History'!E118:AD118)))/2,MEDIAN(IF(B1150:AA1150&gt;0,B1150:AA1150)))),2*IF(SUM('Run Rate History'!E118:AD118)&gt;0,(MEDIAN(IF(B1150:AA1150&gt;0,B1150:AA1150))+MEDIAN(IF('Run Rate History'!E118:AD118&gt;0,'Run Rate History'!E118:AD118)))/2,MEDIAN(IF(B1150:AA1150&gt;0,B1150:AA1150)))))/10,0)</f>
        <v>11.9</v>
      </c>
      <c r="X1156" s="129" t="s">
        <v>1174</v>
      </c>
      <c r="Y1156" s="130">
        <f>IFERROR(VLOOKUP(A1148,'Stanje zaliha'!A:E,5,FALSE()),0)</f>
        <v>71</v>
      </c>
      <c r="Z1156" s="131"/>
      <c r="AA1156" s="113" t="s">
        <v>1175</v>
      </c>
      <c r="AB1156" s="118">
        <f t="shared" ref="AB1156:AN1156" si="228">SUM(AB1152:AB1155)</f>
        <v>0</v>
      </c>
      <c r="AC1156" s="118">
        <f t="shared" si="228"/>
        <v>0</v>
      </c>
      <c r="AD1156" s="118">
        <f t="shared" si="228"/>
        <v>0</v>
      </c>
      <c r="AE1156" s="118">
        <f t="shared" si="228"/>
        <v>0</v>
      </c>
      <c r="AF1156" s="118">
        <f t="shared" si="228"/>
        <v>0</v>
      </c>
      <c r="AG1156" s="118">
        <f t="shared" si="228"/>
        <v>0</v>
      </c>
      <c r="AH1156" s="118">
        <f t="shared" si="228"/>
        <v>0</v>
      </c>
      <c r="AI1156" s="118">
        <f t="shared" si="228"/>
        <v>0</v>
      </c>
      <c r="AJ1156" s="118">
        <f t="shared" si="228"/>
        <v>0</v>
      </c>
      <c r="AK1156" s="118">
        <f t="shared" si="228"/>
        <v>0</v>
      </c>
      <c r="AL1156" s="118">
        <f t="shared" si="228"/>
        <v>0</v>
      </c>
      <c r="AM1156" s="118">
        <f t="shared" si="228"/>
        <v>0</v>
      </c>
      <c r="AN1156" s="118">
        <f t="shared" si="228"/>
        <v>0</v>
      </c>
      <c r="AQ1156" t="str">
        <f>AQ1148</f>
        <v/>
      </c>
    </row>
    <row r="1157" spans="1:43" ht="14.25" customHeight="1" x14ac:dyDescent="0.25">
      <c r="A1157" s="1"/>
      <c r="B1157" s="122"/>
      <c r="C1157" s="122"/>
      <c r="D1157" s="122"/>
      <c r="E1157" s="122"/>
      <c r="F1157" s="122"/>
      <c r="G1157" s="122"/>
      <c r="H1157" s="122"/>
      <c r="I1157" s="122"/>
      <c r="J1157" s="122"/>
      <c r="K1157" s="122"/>
      <c r="L1157" s="122"/>
      <c r="M1157" s="122"/>
      <c r="N1157" s="122"/>
      <c r="O1157" s="122"/>
      <c r="P1157" s="122"/>
      <c r="Q1157" s="122"/>
      <c r="R1157" s="122"/>
      <c r="S1157" s="122"/>
      <c r="T1157" s="122"/>
      <c r="U1157" s="122"/>
      <c r="V1157" s="124" t="s">
        <v>95</v>
      </c>
      <c r="W1157" s="125">
        <f>IFERROR(0.6*W1156+0.4*W1155,0)</f>
        <v>12.632682926829268</v>
      </c>
      <c r="X1157" s="132" t="s">
        <v>1176</v>
      </c>
      <c r="Y1157" s="133">
        <f>IFERROR(SUMIF('Popis poslanih narudžbi'!A:A,A1148,'Popis poslanih narudžbi'!C:C),0)</f>
        <v>0</v>
      </c>
      <c r="Z1157" s="131"/>
      <c r="AA1157" s="134" t="s">
        <v>1177</v>
      </c>
      <c r="AB1157" s="118">
        <f t="shared" ref="AB1157:AN1157" si="229">AB1150+AB1156</f>
        <v>14</v>
      </c>
      <c r="AC1157" s="118">
        <f t="shared" si="229"/>
        <v>14</v>
      </c>
      <c r="AD1157" s="118">
        <f t="shared" si="229"/>
        <v>14</v>
      </c>
      <c r="AE1157" s="118">
        <f t="shared" si="229"/>
        <v>14</v>
      </c>
      <c r="AF1157" s="118">
        <f t="shared" si="229"/>
        <v>14</v>
      </c>
      <c r="AG1157" s="118">
        <f t="shared" si="229"/>
        <v>14</v>
      </c>
      <c r="AH1157" s="118">
        <f t="shared" si="229"/>
        <v>14</v>
      </c>
      <c r="AI1157" s="118">
        <f t="shared" si="229"/>
        <v>14</v>
      </c>
      <c r="AJ1157" s="118">
        <f t="shared" si="229"/>
        <v>14</v>
      </c>
      <c r="AK1157" s="118">
        <f t="shared" si="229"/>
        <v>14</v>
      </c>
      <c r="AL1157" s="118">
        <f t="shared" si="229"/>
        <v>14</v>
      </c>
      <c r="AM1157" s="118">
        <f t="shared" si="229"/>
        <v>14</v>
      </c>
      <c r="AN1157" s="118">
        <f t="shared" si="229"/>
        <v>14</v>
      </c>
      <c r="AQ1157" t="str">
        <f>AQ1148</f>
        <v/>
      </c>
    </row>
    <row r="1158" spans="1:43" ht="14.25" customHeight="1" x14ac:dyDescent="0.25">
      <c r="A1158" s="107" t="str">
        <f>'Run Rate'!A119</f>
        <v>POL09756</v>
      </c>
      <c r="B1158" s="135" t="str">
        <f>'Run Rate'!B119</f>
        <v>Polleo Glutamine 250g</v>
      </c>
      <c r="C1158" s="135" t="str">
        <f>'Run Rate'!C119</f>
        <v>SPORTSKA PREHRANA</v>
      </c>
      <c r="D1158" s="135" t="str">
        <f>'Run Rate'!D119</f>
        <v>02 SILVER</v>
      </c>
      <c r="E1158" s="122"/>
      <c r="F1158" s="122"/>
      <c r="G1158" s="122"/>
      <c r="H1158" s="122"/>
      <c r="I1158" s="122"/>
      <c r="J1158" s="122"/>
      <c r="K1158" s="122"/>
      <c r="L1158" s="122"/>
      <c r="M1158" s="122"/>
      <c r="N1158" s="122"/>
      <c r="O1158" s="122"/>
      <c r="P1158" s="122"/>
      <c r="Q1158" s="122"/>
      <c r="R1158" s="122"/>
      <c r="S1158" s="122"/>
      <c r="T1158" s="122"/>
      <c r="U1158" s="122"/>
      <c r="V1158" s="122"/>
      <c r="W1158" s="122"/>
      <c r="X1158" s="122"/>
      <c r="Y1158" s="122"/>
      <c r="Z1158" s="122"/>
      <c r="AA1158" s="122"/>
      <c r="AB1158" s="122"/>
      <c r="AC1158" s="122"/>
      <c r="AD1158" s="122"/>
      <c r="AE1158" s="122"/>
      <c r="AF1158" s="122"/>
      <c r="AG1158" s="122"/>
      <c r="AH1158" s="122"/>
      <c r="AI1158" s="122"/>
      <c r="AJ1158" s="122"/>
      <c r="AK1158" s="122"/>
      <c r="AL1158" s="122"/>
      <c r="AM1158" s="122"/>
      <c r="AN1158" s="122"/>
      <c r="AQ1158" t="str">
        <f>IF(AND(OR($B$1="ALL",$B$1=C1158),OR($E$1="ALL",$E$1=D1158),OR($B$2="ALL",$B$2=A1158),OR($E$2="ALL",IFERROR(SEARCH($E$2,B1158),0)&gt;0)),"MATCH","")</f>
        <v/>
      </c>
    </row>
    <row r="1159" spans="1:43" ht="14.25" customHeight="1" x14ac:dyDescent="0.25">
      <c r="A1159" s="108" t="s">
        <v>1137</v>
      </c>
      <c r="B1159" s="136" t="s">
        <v>1138</v>
      </c>
      <c r="C1159" s="136" t="s">
        <v>1139</v>
      </c>
      <c r="D1159" s="136" t="s">
        <v>1140</v>
      </c>
      <c r="E1159" s="136" t="s">
        <v>1141</v>
      </c>
      <c r="F1159" s="136" t="s">
        <v>1142</v>
      </c>
      <c r="G1159" s="136" t="s">
        <v>1143</v>
      </c>
      <c r="H1159" s="136" t="s">
        <v>1144</v>
      </c>
      <c r="I1159" s="136" t="s">
        <v>1145</v>
      </c>
      <c r="J1159" s="136" t="s">
        <v>1146</v>
      </c>
      <c r="K1159" s="136" t="s">
        <v>1147</v>
      </c>
      <c r="L1159" s="136" t="s">
        <v>1148</v>
      </c>
      <c r="M1159" s="136" t="s">
        <v>1149</v>
      </c>
      <c r="N1159" s="136" t="s">
        <v>1150</v>
      </c>
      <c r="O1159" s="136" t="s">
        <v>1151</v>
      </c>
      <c r="P1159" s="136" t="s">
        <v>1152</v>
      </c>
      <c r="Q1159" s="136" t="s">
        <v>1153</v>
      </c>
      <c r="R1159" s="136" t="s">
        <v>1154</v>
      </c>
      <c r="S1159" s="136" t="s">
        <v>1155</v>
      </c>
      <c r="T1159" s="136" t="s">
        <v>1156</v>
      </c>
      <c r="U1159" s="136" t="s">
        <v>1157</v>
      </c>
      <c r="V1159" s="136" t="s">
        <v>1158</v>
      </c>
      <c r="W1159" s="136" t="s">
        <v>1159</v>
      </c>
      <c r="X1159" s="136" t="s">
        <v>1160</v>
      </c>
      <c r="Y1159" s="136" t="s">
        <v>1161</v>
      </c>
      <c r="Z1159" s="136" t="s">
        <v>1162</v>
      </c>
      <c r="AA1159" s="136" t="s">
        <v>1163</v>
      </c>
      <c r="AB1159" s="137" t="s">
        <v>156</v>
      </c>
      <c r="AC1159" s="137" t="s">
        <v>157</v>
      </c>
      <c r="AD1159" s="137" t="s">
        <v>158</v>
      </c>
      <c r="AE1159" s="137" t="s">
        <v>139</v>
      </c>
      <c r="AF1159" s="138" t="s">
        <v>140</v>
      </c>
      <c r="AG1159" s="138" t="s">
        <v>141</v>
      </c>
      <c r="AH1159" s="138" t="s">
        <v>142</v>
      </c>
      <c r="AI1159" s="138" t="s">
        <v>143</v>
      </c>
      <c r="AJ1159" s="139" t="s">
        <v>144</v>
      </c>
      <c r="AK1159" s="139" t="s">
        <v>145</v>
      </c>
      <c r="AL1159" s="139" t="s">
        <v>146</v>
      </c>
      <c r="AM1159" s="140" t="s">
        <v>147</v>
      </c>
      <c r="AN1159" s="140" t="s">
        <v>148</v>
      </c>
      <c r="AQ1159" t="str">
        <f>AQ1158</f>
        <v/>
      </c>
    </row>
    <row r="1160" spans="1:43" ht="14.25" customHeight="1" x14ac:dyDescent="0.25">
      <c r="A1160" s="99" t="s">
        <v>1164</v>
      </c>
      <c r="B1160" s="112">
        <f>'Run Rate'!E119</f>
        <v>94</v>
      </c>
      <c r="C1160" s="112">
        <f>'Run Rate'!F119</f>
        <v>53</v>
      </c>
      <c r="D1160" s="112">
        <f>'Run Rate'!G119</f>
        <v>50</v>
      </c>
      <c r="E1160" s="112">
        <f>'Run Rate'!H119</f>
        <v>35</v>
      </c>
      <c r="F1160" s="112">
        <f>'Run Rate'!I119</f>
        <v>56</v>
      </c>
      <c r="G1160" s="112">
        <f>'Run Rate'!J119</f>
        <v>51</v>
      </c>
      <c r="H1160" s="112">
        <f>'Run Rate'!K119</f>
        <v>38</v>
      </c>
      <c r="I1160" s="112">
        <f>'Run Rate'!L119</f>
        <v>35</v>
      </c>
      <c r="J1160" s="112">
        <f>'Run Rate'!M119</f>
        <v>51</v>
      </c>
      <c r="K1160" s="112">
        <f>'Run Rate'!N119</f>
        <v>35</v>
      </c>
      <c r="L1160" s="112">
        <f>'Run Rate'!O119</f>
        <v>31</v>
      </c>
      <c r="M1160" s="112">
        <f>'Run Rate'!P119</f>
        <v>32</v>
      </c>
      <c r="N1160" s="112">
        <f>'Run Rate'!Q119</f>
        <v>25</v>
      </c>
      <c r="O1160" s="112">
        <f>'Run Rate'!R119</f>
        <v>18</v>
      </c>
      <c r="P1160" s="112">
        <f>'Run Rate'!S119</f>
        <v>9</v>
      </c>
      <c r="Q1160" s="112">
        <f>'Run Rate'!T119</f>
        <v>53</v>
      </c>
      <c r="R1160" s="112">
        <f>'Run Rate'!U119</f>
        <v>48</v>
      </c>
      <c r="S1160" s="112">
        <f>'Run Rate'!V119</f>
        <v>57</v>
      </c>
      <c r="T1160" s="112">
        <f>'Run Rate'!W119</f>
        <v>48</v>
      </c>
      <c r="U1160" s="112">
        <f>'Run Rate'!X119</f>
        <v>44</v>
      </c>
      <c r="V1160" s="112">
        <f>'Run Rate'!Y119</f>
        <v>49</v>
      </c>
      <c r="W1160" s="112">
        <f>'Run Rate'!Z119</f>
        <v>86</v>
      </c>
      <c r="X1160" s="112">
        <f>'Run Rate'!AA119</f>
        <v>163</v>
      </c>
      <c r="Y1160" s="112">
        <f>'Run Rate'!AB119</f>
        <v>74</v>
      </c>
      <c r="Z1160" s="112">
        <f>'Run Rate'!AC119</f>
        <v>33</v>
      </c>
      <c r="AA1160" s="112">
        <f>'Run Rate'!AD119</f>
        <v>44</v>
      </c>
      <c r="AB1160" s="113">
        <v>52</v>
      </c>
      <c r="AC1160" s="112">
        <v>52</v>
      </c>
      <c r="AD1160" s="112">
        <v>52</v>
      </c>
      <c r="AE1160" s="112">
        <v>52</v>
      </c>
      <c r="AF1160" s="112">
        <v>52</v>
      </c>
      <c r="AG1160" s="112">
        <v>52</v>
      </c>
      <c r="AH1160" s="112">
        <v>52</v>
      </c>
      <c r="AI1160" s="112">
        <v>52</v>
      </c>
      <c r="AJ1160" s="112">
        <v>52</v>
      </c>
      <c r="AK1160" s="112">
        <v>52</v>
      </c>
      <c r="AL1160" s="112">
        <v>52</v>
      </c>
      <c r="AM1160" s="112">
        <v>52</v>
      </c>
      <c r="AN1160" s="112">
        <v>52</v>
      </c>
      <c r="AQ1160" t="str">
        <f>AQ1158</f>
        <v/>
      </c>
    </row>
    <row r="1161" spans="1:43" ht="14.25" customHeight="1" x14ac:dyDescent="0.25">
      <c r="A1161" s="99" t="s">
        <v>1165</v>
      </c>
      <c r="B1161" s="114"/>
      <c r="C1161" s="114"/>
      <c r="D1161" s="114"/>
      <c r="E1161" s="114"/>
      <c r="F1161" s="114"/>
      <c r="G1161" s="114"/>
      <c r="H1161" s="114"/>
      <c r="I1161" s="114"/>
      <c r="J1161" s="114"/>
      <c r="K1161" s="114"/>
      <c r="L1161" s="114"/>
      <c r="M1161" s="114"/>
      <c r="N1161" s="114"/>
      <c r="O1161" s="114"/>
      <c r="P1161" s="114"/>
      <c r="Q1161" s="114"/>
      <c r="R1161" s="114"/>
      <c r="S1161" s="114"/>
      <c r="T1161" s="114"/>
      <c r="U1161" s="114"/>
      <c r="V1161" s="114"/>
      <c r="W1161" s="115"/>
      <c r="X1161" s="115"/>
      <c r="Y1161" s="115"/>
      <c r="Z1161" s="115"/>
      <c r="AA1161" s="112" t="s">
        <v>1166</v>
      </c>
      <c r="AB1161" s="113"/>
      <c r="AC1161" s="112"/>
      <c r="AD1161" s="112"/>
      <c r="AE1161" s="112"/>
      <c r="AF1161" s="112"/>
      <c r="AG1161" s="112"/>
      <c r="AH1161" s="112"/>
      <c r="AI1161" s="112"/>
      <c r="AJ1161" s="112"/>
      <c r="AK1161" s="112"/>
      <c r="AL1161" s="112"/>
      <c r="AM1161" s="112"/>
      <c r="AN1161" s="112"/>
      <c r="AQ1161" t="str">
        <f>AQ1158</f>
        <v/>
      </c>
    </row>
    <row r="1162" spans="1:43" ht="14.25" customHeight="1" x14ac:dyDescent="0.25">
      <c r="A1162" s="99" t="s">
        <v>1167</v>
      </c>
      <c r="B1162" s="114"/>
      <c r="C1162" s="114"/>
      <c r="D1162" s="114"/>
      <c r="E1162" s="114"/>
      <c r="F1162" s="114"/>
      <c r="G1162" s="114"/>
      <c r="H1162" s="114"/>
      <c r="I1162" s="114"/>
      <c r="J1162" s="114"/>
      <c r="K1162" s="114"/>
      <c r="L1162" s="114"/>
      <c r="M1162" s="114"/>
      <c r="N1162" s="114"/>
      <c r="O1162" s="114"/>
      <c r="P1162" s="114"/>
      <c r="Q1162" s="114"/>
      <c r="R1162" s="114"/>
      <c r="S1162" s="114"/>
      <c r="T1162" s="114"/>
      <c r="U1162" s="114"/>
      <c r="V1162" s="114"/>
      <c r="W1162" s="115"/>
      <c r="X1162" s="116"/>
      <c r="Y1162" s="117"/>
      <c r="Z1162" s="115"/>
      <c r="AA1162" s="112" t="s">
        <v>1168</v>
      </c>
      <c r="AB1162" s="113">
        <f>'Demand Input VP'!B584</f>
        <v>0</v>
      </c>
      <c r="AC1162" s="112">
        <f>'Demand Input VP'!C584</f>
        <v>0</v>
      </c>
      <c r="AD1162" s="112">
        <f>'Demand Input VP'!D584</f>
        <v>0</v>
      </c>
      <c r="AE1162" s="112">
        <f>'Demand Input VP'!E584</f>
        <v>0</v>
      </c>
      <c r="AF1162" s="112">
        <f>'Demand Input VP'!F584</f>
        <v>0</v>
      </c>
      <c r="AG1162" s="112">
        <f>'Demand Input VP'!G584</f>
        <v>0</v>
      </c>
      <c r="AH1162" s="112">
        <f>'Demand Input VP'!H584</f>
        <v>0</v>
      </c>
      <c r="AI1162" s="112">
        <f>'Demand Input VP'!I584</f>
        <v>0</v>
      </c>
      <c r="AJ1162" s="112">
        <f>'Demand Input VP'!J584</f>
        <v>0</v>
      </c>
      <c r="AK1162" s="112">
        <f>'Demand Input VP'!K584</f>
        <v>0</v>
      </c>
      <c r="AL1162" s="112">
        <f>'Demand Input VP'!L584</f>
        <v>0</v>
      </c>
      <c r="AM1162" s="112">
        <f>'Demand Input VP'!M584</f>
        <v>0</v>
      </c>
      <c r="AN1162" s="112">
        <f>'Demand Input VP'!N584</f>
        <v>0</v>
      </c>
      <c r="AQ1162" t="str">
        <f>AQ1158</f>
        <v/>
      </c>
    </row>
    <row r="1163" spans="1:43" ht="14.25" customHeight="1" x14ac:dyDescent="0.25">
      <c r="A1163" s="99" t="s">
        <v>1169</v>
      </c>
      <c r="B1163" s="118"/>
      <c r="C1163" s="118"/>
      <c r="D1163" s="118"/>
      <c r="E1163" s="118"/>
      <c r="F1163" s="118"/>
      <c r="G1163" s="118"/>
      <c r="H1163" s="118"/>
      <c r="I1163" s="118"/>
      <c r="J1163" s="118"/>
      <c r="K1163" s="118"/>
      <c r="L1163" s="118"/>
      <c r="M1163" s="118"/>
      <c r="N1163" s="118"/>
      <c r="O1163" s="118"/>
      <c r="P1163" s="118"/>
      <c r="Q1163" s="118"/>
      <c r="R1163" s="118"/>
      <c r="S1163" s="118"/>
      <c r="T1163" s="118"/>
      <c r="U1163" s="118"/>
      <c r="V1163" s="118"/>
      <c r="W1163" s="115"/>
      <c r="X1163" s="116"/>
      <c r="Y1163" s="117"/>
      <c r="Z1163" s="119"/>
      <c r="AA1163" s="120" t="s">
        <v>1170</v>
      </c>
      <c r="AB1163" s="121">
        <f>'Demand Input VP'!B583</f>
        <v>0</v>
      </c>
      <c r="AC1163" s="120">
        <f>'Demand Input VP'!C583</f>
        <v>0</v>
      </c>
      <c r="AD1163" s="120">
        <f>'Demand Input VP'!D583</f>
        <v>0</v>
      </c>
      <c r="AE1163" s="120">
        <f>'Demand Input VP'!E583</f>
        <v>0</v>
      </c>
      <c r="AF1163" s="120">
        <f>'Demand Input VP'!F583</f>
        <v>0</v>
      </c>
      <c r="AG1163" s="120">
        <f>'Demand Input VP'!G583</f>
        <v>0</v>
      </c>
      <c r="AH1163" s="120">
        <f>'Demand Input VP'!H583</f>
        <v>0</v>
      </c>
      <c r="AI1163" s="120">
        <f>'Demand Input VP'!I583</f>
        <v>0</v>
      </c>
      <c r="AJ1163" s="120">
        <f>'Demand Input VP'!J583</f>
        <v>0</v>
      </c>
      <c r="AK1163" s="120">
        <f>'Demand Input VP'!K583</f>
        <v>0</v>
      </c>
      <c r="AL1163" s="120">
        <f>'Demand Input VP'!L583</f>
        <v>0</v>
      </c>
      <c r="AM1163" s="120">
        <f>'Demand Input VP'!M583</f>
        <v>0</v>
      </c>
      <c r="AN1163" s="120">
        <f>'Demand Input VP'!N583</f>
        <v>0</v>
      </c>
      <c r="AQ1163" t="str">
        <f>AQ1158</f>
        <v/>
      </c>
    </row>
    <row r="1164" spans="1:43" ht="14.25" customHeight="1" x14ac:dyDescent="0.25">
      <c r="A1164" s="1"/>
      <c r="B1164" s="122"/>
      <c r="C1164" s="122"/>
      <c r="D1164" s="122"/>
      <c r="E1164" s="122"/>
      <c r="F1164" s="122"/>
      <c r="G1164" s="122"/>
      <c r="H1164" s="122"/>
      <c r="I1164" s="122"/>
      <c r="J1164" s="122"/>
      <c r="K1164" s="122"/>
      <c r="L1164" s="122"/>
      <c r="M1164" s="122"/>
      <c r="N1164" s="122"/>
      <c r="O1164" s="122"/>
      <c r="P1164" s="122"/>
      <c r="Q1164" s="122"/>
      <c r="R1164" s="122"/>
      <c r="S1164" s="122"/>
      <c r="T1164" s="122"/>
      <c r="U1164" s="122"/>
      <c r="V1164" s="122"/>
      <c r="W1164" s="123"/>
      <c r="X1164" s="116"/>
      <c r="Y1164" s="117"/>
      <c r="Z1164" s="123"/>
      <c r="AA1164" s="112" t="s">
        <v>1171</v>
      </c>
      <c r="AB1164" s="113">
        <f>'Demand Input MP'!B584</f>
        <v>0</v>
      </c>
      <c r="AC1164" s="112">
        <f>'Demand Input MP'!C584</f>
        <v>0</v>
      </c>
      <c r="AD1164" s="112">
        <f>'Demand Input MP'!D584</f>
        <v>0</v>
      </c>
      <c r="AE1164" s="112">
        <f>'Demand Input MP'!E584</f>
        <v>0</v>
      </c>
      <c r="AF1164" s="112">
        <f>'Demand Input MP'!F584</f>
        <v>0</v>
      </c>
      <c r="AG1164" s="112">
        <f>'Demand Input MP'!G584</f>
        <v>0</v>
      </c>
      <c r="AH1164" s="112">
        <f>'Demand Input MP'!H584</f>
        <v>0</v>
      </c>
      <c r="AI1164" s="112">
        <f>'Demand Input MP'!I584</f>
        <v>0</v>
      </c>
      <c r="AJ1164" s="112">
        <f>'Demand Input MP'!J584</f>
        <v>0</v>
      </c>
      <c r="AK1164" s="112">
        <f>'Demand Input MP'!K584</f>
        <v>0</v>
      </c>
      <c r="AL1164" s="112">
        <f>'Demand Input MP'!L584</f>
        <v>0</v>
      </c>
      <c r="AM1164" s="112">
        <f>'Demand Input MP'!M584</f>
        <v>0</v>
      </c>
      <c r="AN1164" s="112">
        <f>'Demand Input MP'!N584</f>
        <v>0</v>
      </c>
      <c r="AQ1164" t="str">
        <f>AQ1158</f>
        <v/>
      </c>
    </row>
    <row r="1165" spans="1:43" ht="14.25" customHeight="1" x14ac:dyDescent="0.25">
      <c r="A1165" s="1"/>
      <c r="B1165" s="122"/>
      <c r="C1165" s="122"/>
      <c r="D1165" s="122"/>
      <c r="E1165" s="122"/>
      <c r="F1165" s="122"/>
      <c r="G1165" s="122"/>
      <c r="H1165" s="122"/>
      <c r="I1165" s="122"/>
      <c r="J1165" s="122"/>
      <c r="K1165" s="122"/>
      <c r="L1165" s="122"/>
      <c r="M1165" s="122"/>
      <c r="N1165" s="122"/>
      <c r="O1165" s="122"/>
      <c r="P1165" s="122"/>
      <c r="Q1165" s="122"/>
      <c r="R1165" s="122"/>
      <c r="S1165" s="122"/>
      <c r="T1165" s="122"/>
      <c r="U1165" s="122"/>
      <c r="V1165" s="124" t="s">
        <v>91</v>
      </c>
      <c r="W1165" s="125">
        <f>IFERROR(IF(SUM('Run Rate History'!E119:AD119)&gt;0,(SUMPRODUCT((B1160:AA1160&gt;=PERCENTILE(B1160:AA1160,0.1))*(B1160:AA1160&lt;=PERCENTILE(B1160:AA1160,0.9))*B1160:AA1160)+SUMPRODUCT(('Run Rate History'!E119:AD119&gt;=PERCENTILE(B1160:AA1160,0.1))*('Run Rate History'!E119:AD119&lt;=PERCENTILE(B1160:AA1160,0.9))*'Run Rate History'!E119:AD119))/(SUMPRODUCT((B1160:AA1160&gt;=PERCENTILE(B1160:AA1160,0.1))*(B1160:AA1160&lt;=PERCENTILE(B1160:AA1160,0.9))*1)+SUMPRODUCT(('Run Rate History'!E119:AD119&gt;=PERCENTILE(B1160:AA1160,0.1))*('Run Rate History'!E119:AD119&lt;=PERCENTILE(B1160:AA1160,0.9))*1)),TRIMMEAN(B1160:AA1160,0.15)),0)</f>
        <v>48.07692307692308</v>
      </c>
      <c r="X1165" s="126" t="s">
        <v>1172</v>
      </c>
      <c r="Y1165" s="127">
        <f>SUM(B1160:AA1160)/26</f>
        <v>50.46153846153846</v>
      </c>
      <c r="Z1165" s="128"/>
      <c r="AA1165" s="112" t="s">
        <v>1173</v>
      </c>
      <c r="AB1165" s="113">
        <f>'Demand Input MP'!B583</f>
        <v>0</v>
      </c>
      <c r="AC1165" s="112">
        <f>'Demand Input MP'!C583</f>
        <v>0</v>
      </c>
      <c r="AD1165" s="112">
        <f>'Demand Input MP'!D583</f>
        <v>0</v>
      </c>
      <c r="AE1165" s="112">
        <f>'Demand Input MP'!E583</f>
        <v>0</v>
      </c>
      <c r="AF1165" s="112">
        <f>'Demand Input MP'!F583</f>
        <v>0</v>
      </c>
      <c r="AG1165" s="112">
        <f>'Demand Input MP'!G583</f>
        <v>0</v>
      </c>
      <c r="AH1165" s="112">
        <f>'Demand Input MP'!H583</f>
        <v>0</v>
      </c>
      <c r="AI1165" s="112">
        <f>'Demand Input MP'!I583</f>
        <v>0</v>
      </c>
      <c r="AJ1165" s="112">
        <f>'Demand Input MP'!J583</f>
        <v>0</v>
      </c>
      <c r="AK1165" s="112">
        <f>'Demand Input MP'!K583</f>
        <v>0</v>
      </c>
      <c r="AL1165" s="112">
        <f>'Demand Input MP'!L583</f>
        <v>0</v>
      </c>
      <c r="AM1165" s="112">
        <f>'Demand Input MP'!M583</f>
        <v>0</v>
      </c>
      <c r="AN1165" s="112">
        <f>'Demand Input MP'!N583</f>
        <v>0</v>
      </c>
      <c r="AQ1165" t="str">
        <f>AQ1158</f>
        <v/>
      </c>
    </row>
    <row r="1166" spans="1:43" ht="14.25" customHeight="1" x14ac:dyDescent="0.25">
      <c r="A1166" s="1"/>
      <c r="B1166" s="122"/>
      <c r="C1166" s="122"/>
      <c r="D1166" s="122"/>
      <c r="E1166" s="122"/>
      <c r="F1166" s="122"/>
      <c r="G1166" s="122"/>
      <c r="H1166" s="122"/>
      <c r="I1166" s="122"/>
      <c r="J1166" s="122"/>
      <c r="K1166" s="122"/>
      <c r="L1166" s="122"/>
      <c r="M1166" s="122"/>
      <c r="N1166" s="122"/>
      <c r="O1166" s="122"/>
      <c r="P1166" s="122"/>
      <c r="Q1166" s="122"/>
      <c r="R1166" s="122"/>
      <c r="S1166" s="122"/>
      <c r="T1166" s="122"/>
      <c r="U1166" s="122"/>
      <c r="V1166" s="124" t="s">
        <v>94</v>
      </c>
      <c r="W1166" s="125">
        <f>IFERROR((1*MIN(MAX(X1160,0.5*IF(SUM('Run Rate History'!E119:AD119)&gt;0,(MEDIAN(IF(B1160:AA1160&gt;0,B1160:AA1160))+MEDIAN(IF('Run Rate History'!E119:AD119&gt;0,'Run Rate History'!E119:AD119)))/2,MEDIAN(IF(B1160:AA1160&gt;0,B1160:AA1160)))),2*IF(SUM('Run Rate History'!E119:AD119)&gt;0,(MEDIAN(IF(B1160:AA1160&gt;0,B1160:AA1160))+MEDIAN(IF('Run Rate History'!E119:AD119&gt;0,'Run Rate History'!E119:AD119)))/2,MEDIAN(IF(B1160:AA1160&gt;0,B1160:AA1160))))+2*MIN(MAX(Y1160,0.5*IF(SUM('Run Rate History'!E119:AD119)&gt;0,(MEDIAN(IF(B1160:AA1160&gt;0,B1160:AA1160))+MEDIAN(IF('Run Rate History'!E119:AD119&gt;0,'Run Rate History'!E119:AD119)))/2,MEDIAN(IF(B1160:AA1160&gt;0,B1160:AA1160)))),2*IF(SUM('Run Rate History'!E119:AD119)&gt;0,(MEDIAN(IF(B1160:AA1160&gt;0,B1160:AA1160))+MEDIAN(IF('Run Rate History'!E119:AD119&gt;0,'Run Rate History'!E119:AD119)))/2,MEDIAN(IF(B1160:AA1160&gt;0,B1160:AA1160))))+3*MIN(MAX(Z1160,0.5*IF(SUM('Run Rate History'!E119:AD119)&gt;0,(MEDIAN(IF(B1160:AA1160&gt;0,B1160:AA1160))+MEDIAN(IF('Run Rate History'!E119:AD119&gt;0,'Run Rate History'!E119:AD119)))/2,MEDIAN(IF(B1160:AA1160&gt;0,B1160:AA1160)))),2*IF(SUM('Run Rate History'!E119:AD119)&gt;0,(MEDIAN(IF(B1160:AA1160&gt;0,B1160:AA1160))+MEDIAN(IF('Run Rate History'!E119:AD119&gt;0,'Run Rate History'!E119:AD119)))/2,MEDIAN(IF(B1160:AA1160&gt;0,B1160:AA1160))))+4*MIN(MAX(AA1160,0.5*IF(SUM('Run Rate History'!E119:AD119)&gt;0,(MEDIAN(IF(B1160:AA1160&gt;0,B1160:AA1160))+MEDIAN(IF('Run Rate History'!E119:AD119&gt;0,'Run Rate History'!E119:AD119)))/2,MEDIAN(IF(B1160:AA1160&gt;0,B1160:AA1160)))),2*IF(SUM('Run Rate History'!E119:AD119)&gt;0,(MEDIAN(IF(B1160:AA1160&gt;0,B1160:AA1160))+MEDIAN(IF('Run Rate History'!E119:AD119&gt;0,'Run Rate History'!E119:AD119)))/2,MEDIAN(IF(B1160:AA1160&gt;0,B1160:AA1160)))))/10,0)</f>
        <v>51.05</v>
      </c>
      <c r="X1166" s="129" t="s">
        <v>1174</v>
      </c>
      <c r="Y1166" s="130">
        <f>IFERROR(VLOOKUP(A1158,'Stanje zaliha'!A:E,5,FALSE()),0)</f>
        <v>313</v>
      </c>
      <c r="Z1166" s="131"/>
      <c r="AA1166" s="113" t="s">
        <v>1175</v>
      </c>
      <c r="AB1166" s="118">
        <f t="shared" ref="AB1166:AN1166" si="230">SUM(AB1162:AB1165)</f>
        <v>0</v>
      </c>
      <c r="AC1166" s="118">
        <f t="shared" si="230"/>
        <v>0</v>
      </c>
      <c r="AD1166" s="118">
        <f t="shared" si="230"/>
        <v>0</v>
      </c>
      <c r="AE1166" s="118">
        <f t="shared" si="230"/>
        <v>0</v>
      </c>
      <c r="AF1166" s="118">
        <f t="shared" si="230"/>
        <v>0</v>
      </c>
      <c r="AG1166" s="118">
        <f t="shared" si="230"/>
        <v>0</v>
      </c>
      <c r="AH1166" s="118">
        <f t="shared" si="230"/>
        <v>0</v>
      </c>
      <c r="AI1166" s="118">
        <f t="shared" si="230"/>
        <v>0</v>
      </c>
      <c r="AJ1166" s="118">
        <f t="shared" si="230"/>
        <v>0</v>
      </c>
      <c r="AK1166" s="118">
        <f t="shared" si="230"/>
        <v>0</v>
      </c>
      <c r="AL1166" s="118">
        <f t="shared" si="230"/>
        <v>0</v>
      </c>
      <c r="AM1166" s="118">
        <f t="shared" si="230"/>
        <v>0</v>
      </c>
      <c r="AN1166" s="118">
        <f t="shared" si="230"/>
        <v>0</v>
      </c>
      <c r="AQ1166" t="str">
        <f>AQ1158</f>
        <v/>
      </c>
    </row>
    <row r="1167" spans="1:43" ht="14.25" customHeight="1" x14ac:dyDescent="0.25">
      <c r="A1167" s="1"/>
      <c r="B1167" s="122"/>
      <c r="C1167" s="122"/>
      <c r="D1167" s="122"/>
      <c r="E1167" s="122"/>
      <c r="F1167" s="122"/>
      <c r="G1167" s="122"/>
      <c r="H1167" s="122"/>
      <c r="I1167" s="122"/>
      <c r="J1167" s="122"/>
      <c r="K1167" s="122"/>
      <c r="L1167" s="122"/>
      <c r="M1167" s="122"/>
      <c r="N1167" s="122"/>
      <c r="O1167" s="122"/>
      <c r="P1167" s="122"/>
      <c r="Q1167" s="122"/>
      <c r="R1167" s="122"/>
      <c r="S1167" s="122"/>
      <c r="T1167" s="122"/>
      <c r="U1167" s="122"/>
      <c r="V1167" s="124" t="s">
        <v>95</v>
      </c>
      <c r="W1167" s="125">
        <f>IFERROR(0.6*W1166+0.4*W1165,0)</f>
        <v>49.860769230769229</v>
      </c>
      <c r="X1167" s="132" t="s">
        <v>1176</v>
      </c>
      <c r="Y1167" s="133">
        <f>IFERROR(SUMIF('Popis poslanih narudžbi'!A:A,A1158,'Popis poslanih narudžbi'!C:C),0)</f>
        <v>0</v>
      </c>
      <c r="Z1167" s="131"/>
      <c r="AA1167" s="134" t="s">
        <v>1177</v>
      </c>
      <c r="AB1167" s="118">
        <f t="shared" ref="AB1167:AN1167" si="231">AB1160+AB1166</f>
        <v>52</v>
      </c>
      <c r="AC1167" s="118">
        <f t="shared" si="231"/>
        <v>52</v>
      </c>
      <c r="AD1167" s="118">
        <f t="shared" si="231"/>
        <v>52</v>
      </c>
      <c r="AE1167" s="118">
        <f t="shared" si="231"/>
        <v>52</v>
      </c>
      <c r="AF1167" s="118">
        <f t="shared" si="231"/>
        <v>52</v>
      </c>
      <c r="AG1167" s="118">
        <f t="shared" si="231"/>
        <v>52</v>
      </c>
      <c r="AH1167" s="118">
        <f t="shared" si="231"/>
        <v>52</v>
      </c>
      <c r="AI1167" s="118">
        <f t="shared" si="231"/>
        <v>52</v>
      </c>
      <c r="AJ1167" s="118">
        <f t="shared" si="231"/>
        <v>52</v>
      </c>
      <c r="AK1167" s="118">
        <f t="shared" si="231"/>
        <v>52</v>
      </c>
      <c r="AL1167" s="118">
        <f t="shared" si="231"/>
        <v>52</v>
      </c>
      <c r="AM1167" s="118">
        <f t="shared" si="231"/>
        <v>52</v>
      </c>
      <c r="AN1167" s="118">
        <f t="shared" si="231"/>
        <v>52</v>
      </c>
      <c r="AQ1167" t="str">
        <f>AQ1158</f>
        <v/>
      </c>
    </row>
    <row r="1168" spans="1:43" ht="14.25" customHeight="1" x14ac:dyDescent="0.25">
      <c r="A1168" s="107" t="str">
        <f>'Run Rate'!A120</f>
        <v>POL12741</v>
      </c>
      <c r="B1168" s="135" t="str">
        <f>'Run Rate'!B120</f>
        <v>Polleo Iso Drink 750ml Raspberry</v>
      </c>
      <c r="C1168" s="135" t="str">
        <f>'Run Rate'!C120</f>
        <v>RTD &amp; SNACKS</v>
      </c>
      <c r="D1168" s="135" t="str">
        <f>'Run Rate'!D120</f>
        <v>02 SILVER</v>
      </c>
      <c r="E1168" s="122"/>
      <c r="F1168" s="122"/>
      <c r="G1168" s="122"/>
      <c r="H1168" s="122"/>
      <c r="I1168" s="122"/>
      <c r="J1168" s="122"/>
      <c r="K1168" s="122"/>
      <c r="L1168" s="122"/>
      <c r="M1168" s="122"/>
      <c r="N1168" s="122"/>
      <c r="O1168" s="122"/>
      <c r="P1168" s="122"/>
      <c r="Q1168" s="122"/>
      <c r="R1168" s="122"/>
      <c r="S1168" s="122"/>
      <c r="T1168" s="122"/>
      <c r="U1168" s="122"/>
      <c r="V1168" s="122"/>
      <c r="W1168" s="122"/>
      <c r="X1168" s="122"/>
      <c r="Y1168" s="122"/>
      <c r="Z1168" s="122"/>
      <c r="AA1168" s="122"/>
      <c r="AB1168" s="122"/>
      <c r="AC1168" s="122"/>
      <c r="AD1168" s="122"/>
      <c r="AE1168" s="122"/>
      <c r="AF1168" s="122"/>
      <c r="AG1168" s="122"/>
      <c r="AH1168" s="122"/>
      <c r="AI1168" s="122"/>
      <c r="AJ1168" s="122"/>
      <c r="AK1168" s="122"/>
      <c r="AL1168" s="122"/>
      <c r="AM1168" s="122"/>
      <c r="AN1168" s="122"/>
      <c r="AQ1168" t="str">
        <f>IF(AND(OR($B$1="ALL",$B$1=C1168),OR($E$1="ALL",$E$1=D1168),OR($B$2="ALL",$B$2=A1168),OR($E$2="ALL",IFERROR(SEARCH($E$2,B1168),0)&gt;0)),"MATCH","")</f>
        <v/>
      </c>
    </row>
    <row r="1169" spans="1:43" ht="14.25" customHeight="1" x14ac:dyDescent="0.25">
      <c r="A1169" s="108" t="s">
        <v>1137</v>
      </c>
      <c r="B1169" s="136" t="s">
        <v>1138</v>
      </c>
      <c r="C1169" s="136" t="s">
        <v>1139</v>
      </c>
      <c r="D1169" s="136" t="s">
        <v>1140</v>
      </c>
      <c r="E1169" s="136" t="s">
        <v>1141</v>
      </c>
      <c r="F1169" s="136" t="s">
        <v>1142</v>
      </c>
      <c r="G1169" s="136" t="s">
        <v>1143</v>
      </c>
      <c r="H1169" s="136" t="s">
        <v>1144</v>
      </c>
      <c r="I1169" s="136" t="s">
        <v>1145</v>
      </c>
      <c r="J1169" s="136" t="s">
        <v>1146</v>
      </c>
      <c r="K1169" s="136" t="s">
        <v>1147</v>
      </c>
      <c r="L1169" s="136" t="s">
        <v>1148</v>
      </c>
      <c r="M1169" s="136" t="s">
        <v>1149</v>
      </c>
      <c r="N1169" s="136" t="s">
        <v>1150</v>
      </c>
      <c r="O1169" s="136" t="s">
        <v>1151</v>
      </c>
      <c r="P1169" s="136" t="s">
        <v>1152</v>
      </c>
      <c r="Q1169" s="136" t="s">
        <v>1153</v>
      </c>
      <c r="R1169" s="136" t="s">
        <v>1154</v>
      </c>
      <c r="S1169" s="136" t="s">
        <v>1155</v>
      </c>
      <c r="T1169" s="136" t="s">
        <v>1156</v>
      </c>
      <c r="U1169" s="136" t="s">
        <v>1157</v>
      </c>
      <c r="V1169" s="136" t="s">
        <v>1158</v>
      </c>
      <c r="W1169" s="136" t="s">
        <v>1159</v>
      </c>
      <c r="X1169" s="136" t="s">
        <v>1160</v>
      </c>
      <c r="Y1169" s="136" t="s">
        <v>1161</v>
      </c>
      <c r="Z1169" s="136" t="s">
        <v>1162</v>
      </c>
      <c r="AA1169" s="136" t="s">
        <v>1163</v>
      </c>
      <c r="AB1169" s="137" t="s">
        <v>156</v>
      </c>
      <c r="AC1169" s="137" t="s">
        <v>157</v>
      </c>
      <c r="AD1169" s="137" t="s">
        <v>158</v>
      </c>
      <c r="AE1169" s="137" t="s">
        <v>139</v>
      </c>
      <c r="AF1169" s="138" t="s">
        <v>140</v>
      </c>
      <c r="AG1169" s="138" t="s">
        <v>141</v>
      </c>
      <c r="AH1169" s="138" t="s">
        <v>142</v>
      </c>
      <c r="AI1169" s="138" t="s">
        <v>143</v>
      </c>
      <c r="AJ1169" s="139" t="s">
        <v>144</v>
      </c>
      <c r="AK1169" s="139" t="s">
        <v>145</v>
      </c>
      <c r="AL1169" s="139" t="s">
        <v>146</v>
      </c>
      <c r="AM1169" s="140" t="s">
        <v>147</v>
      </c>
      <c r="AN1169" s="140" t="s">
        <v>148</v>
      </c>
      <c r="AQ1169" t="str">
        <f>AQ1168</f>
        <v/>
      </c>
    </row>
    <row r="1170" spans="1:43" ht="14.25" customHeight="1" x14ac:dyDescent="0.25">
      <c r="A1170" s="99" t="s">
        <v>1164</v>
      </c>
      <c r="B1170" s="112">
        <f>'Run Rate'!E120</f>
        <v>1323</v>
      </c>
      <c r="C1170" s="112">
        <f>'Run Rate'!F120</f>
        <v>1206</v>
      </c>
      <c r="D1170" s="112">
        <f>'Run Rate'!G120</f>
        <v>865</v>
      </c>
      <c r="E1170" s="112">
        <f>'Run Rate'!H120</f>
        <v>1174</v>
      </c>
      <c r="F1170" s="112">
        <f>'Run Rate'!I120</f>
        <v>1127</v>
      </c>
      <c r="G1170" s="112">
        <f>'Run Rate'!J120</f>
        <v>443</v>
      </c>
      <c r="H1170" s="112">
        <f>'Run Rate'!K120</f>
        <v>1059</v>
      </c>
      <c r="I1170" s="112">
        <f>'Run Rate'!L120</f>
        <v>684</v>
      </c>
      <c r="J1170" s="112">
        <f>'Run Rate'!M120</f>
        <v>1555</v>
      </c>
      <c r="K1170" s="112">
        <f>'Run Rate'!N120</f>
        <v>812</v>
      </c>
      <c r="L1170" s="112">
        <f>'Run Rate'!O120</f>
        <v>1637</v>
      </c>
      <c r="M1170" s="112">
        <f>'Run Rate'!P120</f>
        <v>863</v>
      </c>
      <c r="N1170" s="112">
        <f>'Run Rate'!Q120</f>
        <v>497</v>
      </c>
      <c r="O1170" s="112">
        <f>'Run Rate'!R120</f>
        <v>567</v>
      </c>
      <c r="P1170" s="112">
        <f>'Run Rate'!S120</f>
        <v>71</v>
      </c>
      <c r="Q1170" s="112">
        <f>'Run Rate'!T120</f>
        <v>546</v>
      </c>
      <c r="R1170" s="112">
        <f>'Run Rate'!U120</f>
        <v>895</v>
      </c>
      <c r="S1170" s="112">
        <f>'Run Rate'!V120</f>
        <v>1032</v>
      </c>
      <c r="T1170" s="112">
        <f>'Run Rate'!W120</f>
        <v>1220</v>
      </c>
      <c r="U1170" s="112">
        <f>'Run Rate'!X120</f>
        <v>3007</v>
      </c>
      <c r="V1170" s="112">
        <f>'Run Rate'!Y120</f>
        <v>1920</v>
      </c>
      <c r="W1170" s="112">
        <f>'Run Rate'!Z120</f>
        <v>180</v>
      </c>
      <c r="X1170" s="112">
        <f>'Run Rate'!AA120</f>
        <v>131</v>
      </c>
      <c r="Y1170" s="112">
        <f>'Run Rate'!AB120</f>
        <v>1166</v>
      </c>
      <c r="Z1170" s="112">
        <f>'Run Rate'!AC120</f>
        <v>1568</v>
      </c>
      <c r="AA1170" s="112">
        <f>'Run Rate'!AD120</f>
        <v>1249</v>
      </c>
      <c r="AB1170" s="113">
        <v>1143</v>
      </c>
      <c r="AC1170" s="112">
        <v>1282</v>
      </c>
      <c r="AD1170" s="112">
        <v>1257</v>
      </c>
      <c r="AE1170" s="112">
        <v>1203</v>
      </c>
      <c r="AF1170" s="112">
        <v>1177</v>
      </c>
      <c r="AG1170" s="112">
        <v>1271</v>
      </c>
      <c r="AH1170" s="112">
        <v>1313</v>
      </c>
      <c r="AI1170" s="112">
        <v>1312</v>
      </c>
      <c r="AJ1170" s="112">
        <v>1299</v>
      </c>
      <c r="AK1170" s="112">
        <v>1316</v>
      </c>
      <c r="AL1170" s="112">
        <v>1412</v>
      </c>
      <c r="AM1170" s="112">
        <v>1181</v>
      </c>
      <c r="AN1170" s="112">
        <v>1246</v>
      </c>
      <c r="AQ1170" t="str">
        <f>AQ1168</f>
        <v/>
      </c>
    </row>
    <row r="1171" spans="1:43" ht="14.25" customHeight="1" x14ac:dyDescent="0.25">
      <c r="A1171" s="99" t="s">
        <v>1165</v>
      </c>
      <c r="B1171" s="114"/>
      <c r="C1171" s="114"/>
      <c r="D1171" s="114"/>
      <c r="E1171" s="114"/>
      <c r="F1171" s="114"/>
      <c r="G1171" s="114"/>
      <c r="H1171" s="114"/>
      <c r="I1171" s="114"/>
      <c r="J1171" s="114"/>
      <c r="K1171" s="114"/>
      <c r="L1171" s="114"/>
      <c r="M1171" s="114"/>
      <c r="N1171" s="114"/>
      <c r="O1171" s="114"/>
      <c r="P1171" s="114"/>
      <c r="Q1171" s="114"/>
      <c r="R1171" s="114"/>
      <c r="S1171" s="114"/>
      <c r="T1171" s="114"/>
      <c r="U1171" s="114"/>
      <c r="V1171" s="114"/>
      <c r="W1171" s="115"/>
      <c r="X1171" s="115"/>
      <c r="Y1171" s="115"/>
      <c r="Z1171" s="115"/>
      <c r="AA1171" s="112" t="s">
        <v>1166</v>
      </c>
      <c r="AB1171" s="113"/>
      <c r="AC1171" s="112"/>
      <c r="AD1171" s="112"/>
      <c r="AE1171" s="112"/>
      <c r="AF1171" s="112"/>
      <c r="AG1171" s="112"/>
      <c r="AH1171" s="112"/>
      <c r="AI1171" s="112"/>
      <c r="AJ1171" s="112"/>
      <c r="AK1171" s="112"/>
      <c r="AL1171" s="112"/>
      <c r="AM1171" s="112"/>
      <c r="AN1171" s="112"/>
      <c r="AQ1171" t="str">
        <f>AQ1168</f>
        <v/>
      </c>
    </row>
    <row r="1172" spans="1:43" ht="14.25" customHeight="1" x14ac:dyDescent="0.25">
      <c r="A1172" s="99" t="s">
        <v>1167</v>
      </c>
      <c r="B1172" s="114"/>
      <c r="C1172" s="114"/>
      <c r="D1172" s="114"/>
      <c r="E1172" s="114"/>
      <c r="F1172" s="114"/>
      <c r="G1172" s="114"/>
      <c r="H1172" s="114"/>
      <c r="I1172" s="114"/>
      <c r="J1172" s="114"/>
      <c r="K1172" s="114"/>
      <c r="L1172" s="114"/>
      <c r="M1172" s="114"/>
      <c r="N1172" s="114"/>
      <c r="O1172" s="114"/>
      <c r="P1172" s="114"/>
      <c r="Q1172" s="114"/>
      <c r="R1172" s="114"/>
      <c r="S1172" s="114"/>
      <c r="T1172" s="114"/>
      <c r="U1172" s="114"/>
      <c r="V1172" s="114"/>
      <c r="W1172" s="115"/>
      <c r="X1172" s="116"/>
      <c r="Y1172" s="117"/>
      <c r="Z1172" s="115"/>
      <c r="AA1172" s="112" t="s">
        <v>1168</v>
      </c>
      <c r="AB1172" s="113">
        <f>'Demand Input VP'!B589</f>
        <v>0</v>
      </c>
      <c r="AC1172" s="112">
        <f>'Demand Input VP'!C589</f>
        <v>0</v>
      </c>
      <c r="AD1172" s="112">
        <f>'Demand Input VP'!D589</f>
        <v>0</v>
      </c>
      <c r="AE1172" s="112">
        <f>'Demand Input VP'!E589</f>
        <v>0</v>
      </c>
      <c r="AF1172" s="112">
        <f>'Demand Input VP'!F589</f>
        <v>0</v>
      </c>
      <c r="AG1172" s="112">
        <f>'Demand Input VP'!G589</f>
        <v>0</v>
      </c>
      <c r="AH1172" s="112">
        <f>'Demand Input VP'!H589</f>
        <v>0</v>
      </c>
      <c r="AI1172" s="112">
        <f>'Demand Input VP'!I589</f>
        <v>0</v>
      </c>
      <c r="AJ1172" s="112">
        <f>'Demand Input VP'!J589</f>
        <v>0</v>
      </c>
      <c r="AK1172" s="112">
        <f>'Demand Input VP'!K589</f>
        <v>0</v>
      </c>
      <c r="AL1172" s="112">
        <f>'Demand Input VP'!L589</f>
        <v>0</v>
      </c>
      <c r="AM1172" s="112">
        <f>'Demand Input VP'!M589</f>
        <v>0</v>
      </c>
      <c r="AN1172" s="112">
        <f>'Demand Input VP'!N589</f>
        <v>0</v>
      </c>
      <c r="AQ1172" t="str">
        <f>AQ1168</f>
        <v/>
      </c>
    </row>
    <row r="1173" spans="1:43" ht="14.25" customHeight="1" x14ac:dyDescent="0.25">
      <c r="A1173" s="99" t="s">
        <v>1169</v>
      </c>
      <c r="B1173" s="118"/>
      <c r="C1173" s="118"/>
      <c r="D1173" s="118"/>
      <c r="E1173" s="118"/>
      <c r="F1173" s="118"/>
      <c r="G1173" s="118"/>
      <c r="H1173" s="118"/>
      <c r="I1173" s="118"/>
      <c r="J1173" s="118"/>
      <c r="K1173" s="118"/>
      <c r="L1173" s="118"/>
      <c r="M1173" s="118"/>
      <c r="N1173" s="118"/>
      <c r="O1173" s="118"/>
      <c r="P1173" s="118"/>
      <c r="Q1173" s="118"/>
      <c r="R1173" s="118"/>
      <c r="S1173" s="118"/>
      <c r="T1173" s="118"/>
      <c r="U1173" s="118"/>
      <c r="V1173" s="118"/>
      <c r="W1173" s="115"/>
      <c r="X1173" s="116"/>
      <c r="Y1173" s="117"/>
      <c r="Z1173" s="119"/>
      <c r="AA1173" s="120" t="s">
        <v>1170</v>
      </c>
      <c r="AB1173" s="121">
        <f>'Demand Input VP'!B588</f>
        <v>0</v>
      </c>
      <c r="AC1173" s="120">
        <f>'Demand Input VP'!C588</f>
        <v>0</v>
      </c>
      <c r="AD1173" s="120">
        <f>'Demand Input VP'!D588</f>
        <v>0</v>
      </c>
      <c r="AE1173" s="120">
        <f>'Demand Input VP'!E588</f>
        <v>0</v>
      </c>
      <c r="AF1173" s="120">
        <f>'Demand Input VP'!F588</f>
        <v>0</v>
      </c>
      <c r="AG1173" s="120">
        <f>'Demand Input VP'!G588</f>
        <v>0</v>
      </c>
      <c r="AH1173" s="120">
        <f>'Demand Input VP'!H588</f>
        <v>0</v>
      </c>
      <c r="AI1173" s="120">
        <f>'Demand Input VP'!I588</f>
        <v>0</v>
      </c>
      <c r="AJ1173" s="120">
        <f>'Demand Input VP'!J588</f>
        <v>0</v>
      </c>
      <c r="AK1173" s="120">
        <f>'Demand Input VP'!K588</f>
        <v>0</v>
      </c>
      <c r="AL1173" s="120">
        <f>'Demand Input VP'!L588</f>
        <v>0</v>
      </c>
      <c r="AM1173" s="120">
        <f>'Demand Input VP'!M588</f>
        <v>0</v>
      </c>
      <c r="AN1173" s="120">
        <f>'Demand Input VP'!N588</f>
        <v>0</v>
      </c>
      <c r="AQ1173" t="str">
        <f>AQ1168</f>
        <v/>
      </c>
    </row>
    <row r="1174" spans="1:43" ht="14.25" customHeight="1" x14ac:dyDescent="0.25">
      <c r="A1174" s="1"/>
      <c r="B1174" s="122"/>
      <c r="C1174" s="122"/>
      <c r="D1174" s="122"/>
      <c r="E1174" s="122"/>
      <c r="F1174" s="122"/>
      <c r="G1174" s="122"/>
      <c r="H1174" s="122"/>
      <c r="I1174" s="122"/>
      <c r="J1174" s="122"/>
      <c r="K1174" s="122"/>
      <c r="L1174" s="122"/>
      <c r="M1174" s="122"/>
      <c r="N1174" s="122"/>
      <c r="O1174" s="122"/>
      <c r="P1174" s="122"/>
      <c r="Q1174" s="122"/>
      <c r="R1174" s="122"/>
      <c r="S1174" s="122"/>
      <c r="T1174" s="122"/>
      <c r="U1174" s="122"/>
      <c r="V1174" s="122"/>
      <c r="W1174" s="123"/>
      <c r="X1174" s="116"/>
      <c r="Y1174" s="117"/>
      <c r="Z1174" s="123"/>
      <c r="AA1174" s="112" t="s">
        <v>1171</v>
      </c>
      <c r="AB1174" s="113">
        <f>'Demand Input MP'!B589</f>
        <v>0</v>
      </c>
      <c r="AC1174" s="112">
        <f>'Demand Input MP'!C589</f>
        <v>0</v>
      </c>
      <c r="AD1174" s="112">
        <f>'Demand Input MP'!D589</f>
        <v>0</v>
      </c>
      <c r="AE1174" s="112">
        <f>'Demand Input MP'!E589</f>
        <v>0</v>
      </c>
      <c r="AF1174" s="112">
        <f>'Demand Input MP'!F589</f>
        <v>0</v>
      </c>
      <c r="AG1174" s="112">
        <f>'Demand Input MP'!G589</f>
        <v>0</v>
      </c>
      <c r="AH1174" s="112">
        <f>'Demand Input MP'!H589</f>
        <v>0</v>
      </c>
      <c r="AI1174" s="112">
        <f>'Demand Input MP'!I589</f>
        <v>0</v>
      </c>
      <c r="AJ1174" s="112">
        <f>'Demand Input MP'!J589</f>
        <v>0</v>
      </c>
      <c r="AK1174" s="112">
        <f>'Demand Input MP'!K589</f>
        <v>0</v>
      </c>
      <c r="AL1174" s="112">
        <f>'Demand Input MP'!L589</f>
        <v>0</v>
      </c>
      <c r="AM1174" s="112">
        <f>'Demand Input MP'!M589</f>
        <v>0</v>
      </c>
      <c r="AN1174" s="112">
        <f>'Demand Input MP'!N589</f>
        <v>0</v>
      </c>
      <c r="AQ1174" t="str">
        <f>AQ1168</f>
        <v/>
      </c>
    </row>
    <row r="1175" spans="1:43" ht="14.25" customHeight="1" x14ac:dyDescent="0.25">
      <c r="A1175" s="1"/>
      <c r="B1175" s="122"/>
      <c r="C1175" s="122"/>
      <c r="D1175" s="122"/>
      <c r="E1175" s="122"/>
      <c r="F1175" s="122"/>
      <c r="G1175" s="122"/>
      <c r="H1175" s="122"/>
      <c r="I1175" s="122"/>
      <c r="J1175" s="122"/>
      <c r="K1175" s="122"/>
      <c r="L1175" s="122"/>
      <c r="M1175" s="122"/>
      <c r="N1175" s="122"/>
      <c r="O1175" s="122"/>
      <c r="P1175" s="122"/>
      <c r="Q1175" s="122"/>
      <c r="R1175" s="122"/>
      <c r="S1175" s="122"/>
      <c r="T1175" s="122"/>
      <c r="U1175" s="122"/>
      <c r="V1175" s="124" t="s">
        <v>91</v>
      </c>
      <c r="W1175" s="125">
        <f>IFERROR(IF(SUM('Run Rate History'!E120:AD120)&gt;0,(SUMPRODUCT((B1170:AA1170&gt;=PERCENTILE(B1170:AA1170,0.1))*(B1170:AA1170&lt;=PERCENTILE(B1170:AA1170,0.9))*B1170:AA1170)+SUMPRODUCT(('Run Rate History'!E120:AD120&gt;=PERCENTILE(B1170:AA1170,0.1))*('Run Rate History'!E120:AD120&lt;=PERCENTILE(B1170:AA1170,0.9))*'Run Rate History'!E120:AD120))/(SUMPRODUCT((B1170:AA1170&gt;=PERCENTILE(B1170:AA1170,0.1))*(B1170:AA1170&lt;=PERCENTILE(B1170:AA1170,0.9))*1)+SUMPRODUCT(('Run Rate History'!E120:AD120&gt;=PERCENTILE(B1170:AA1170,0.1))*('Run Rate History'!E120:AD120&lt;=PERCENTILE(B1170:AA1170,0.9))*1)),TRIMMEAN(B1170:AA1170,0.15)),0)</f>
        <v>987.47619047619048</v>
      </c>
      <c r="X1175" s="126" t="s">
        <v>1172</v>
      </c>
      <c r="Y1175" s="127">
        <f>SUM(B1170:AA1170)/26</f>
        <v>1030.6538461538462</v>
      </c>
      <c r="Z1175" s="128"/>
      <c r="AA1175" s="112" t="s">
        <v>1173</v>
      </c>
      <c r="AB1175" s="113">
        <f>'Demand Input MP'!B588</f>
        <v>0</v>
      </c>
      <c r="AC1175" s="112">
        <f>'Demand Input MP'!C588</f>
        <v>0</v>
      </c>
      <c r="AD1175" s="112">
        <f>'Demand Input MP'!D588</f>
        <v>0</v>
      </c>
      <c r="AE1175" s="112">
        <f>'Demand Input MP'!E588</f>
        <v>0</v>
      </c>
      <c r="AF1175" s="112">
        <f>'Demand Input MP'!F588</f>
        <v>0</v>
      </c>
      <c r="AG1175" s="112">
        <f>'Demand Input MP'!G588</f>
        <v>0</v>
      </c>
      <c r="AH1175" s="112">
        <f>'Demand Input MP'!H588</f>
        <v>0</v>
      </c>
      <c r="AI1175" s="112">
        <f>'Demand Input MP'!I588</f>
        <v>0</v>
      </c>
      <c r="AJ1175" s="112">
        <f>'Demand Input MP'!J588</f>
        <v>0</v>
      </c>
      <c r="AK1175" s="112">
        <f>'Demand Input MP'!K588</f>
        <v>0</v>
      </c>
      <c r="AL1175" s="112">
        <f>'Demand Input MP'!L588</f>
        <v>0</v>
      </c>
      <c r="AM1175" s="112">
        <f>'Demand Input MP'!M588</f>
        <v>0</v>
      </c>
      <c r="AN1175" s="112">
        <f>'Demand Input MP'!N588</f>
        <v>0</v>
      </c>
      <c r="AQ1175" t="str">
        <f>AQ1168</f>
        <v/>
      </c>
    </row>
    <row r="1176" spans="1:43" ht="14.25" customHeight="1" x14ac:dyDescent="0.25">
      <c r="A1176" s="1"/>
      <c r="B1176" s="122"/>
      <c r="C1176" s="122"/>
      <c r="D1176" s="122"/>
      <c r="E1176" s="122"/>
      <c r="F1176" s="122"/>
      <c r="G1176" s="122"/>
      <c r="H1176" s="122"/>
      <c r="I1176" s="122"/>
      <c r="J1176" s="122"/>
      <c r="K1176" s="122"/>
      <c r="L1176" s="122"/>
      <c r="M1176" s="122"/>
      <c r="N1176" s="122"/>
      <c r="O1176" s="122"/>
      <c r="P1176" s="122"/>
      <c r="Q1176" s="122"/>
      <c r="R1176" s="122"/>
      <c r="S1176" s="122"/>
      <c r="T1176" s="122"/>
      <c r="U1176" s="122"/>
      <c r="V1176" s="124" t="s">
        <v>94</v>
      </c>
      <c r="W1176" s="125">
        <f>IFERROR((1*MIN(MAX(X1170,0.5*IF(SUM('Run Rate History'!E120:AD120)&gt;0,(MEDIAN(IF(B1170:AA1170&gt;0,B1170:AA1170))+MEDIAN(IF('Run Rate History'!E120:AD120&gt;0,'Run Rate History'!E120:AD120)))/2,MEDIAN(IF(B1170:AA1170&gt;0,B1170:AA1170)))),2*IF(SUM('Run Rate History'!E120:AD120)&gt;0,(MEDIAN(IF(B1170:AA1170&gt;0,B1170:AA1170))+MEDIAN(IF('Run Rate History'!E120:AD120&gt;0,'Run Rate History'!E120:AD120)))/2,MEDIAN(IF(B1170:AA1170&gt;0,B1170:AA1170))))+2*MIN(MAX(Y1170,0.5*IF(SUM('Run Rate History'!E120:AD120)&gt;0,(MEDIAN(IF(B1170:AA1170&gt;0,B1170:AA1170))+MEDIAN(IF('Run Rate History'!E120:AD120&gt;0,'Run Rate History'!E120:AD120)))/2,MEDIAN(IF(B1170:AA1170&gt;0,B1170:AA1170)))),2*IF(SUM('Run Rate History'!E120:AD120)&gt;0,(MEDIAN(IF(B1170:AA1170&gt;0,B1170:AA1170))+MEDIAN(IF('Run Rate History'!E120:AD120&gt;0,'Run Rate History'!E120:AD120)))/2,MEDIAN(IF(B1170:AA1170&gt;0,B1170:AA1170))))+3*MIN(MAX(Z1170,0.5*IF(SUM('Run Rate History'!E120:AD120)&gt;0,(MEDIAN(IF(B1170:AA1170&gt;0,B1170:AA1170))+MEDIAN(IF('Run Rate History'!E120:AD120&gt;0,'Run Rate History'!E120:AD120)))/2,MEDIAN(IF(B1170:AA1170&gt;0,B1170:AA1170)))),2*IF(SUM('Run Rate History'!E120:AD120)&gt;0,(MEDIAN(IF(B1170:AA1170&gt;0,B1170:AA1170))+MEDIAN(IF('Run Rate History'!E120:AD120&gt;0,'Run Rate History'!E120:AD120)))/2,MEDIAN(IF(B1170:AA1170&gt;0,B1170:AA1170))))+4*MIN(MAX(AA1170,0.5*IF(SUM('Run Rate History'!E120:AD120)&gt;0,(MEDIAN(IF(B1170:AA1170&gt;0,B1170:AA1170))+MEDIAN(IF('Run Rate History'!E120:AD120&gt;0,'Run Rate History'!E120:AD120)))/2,MEDIAN(IF(B1170:AA1170&gt;0,B1170:AA1170)))),2*IF(SUM('Run Rate History'!E120:AD120)&gt;0,(MEDIAN(IF(B1170:AA1170&gt;0,B1170:AA1170))+MEDIAN(IF('Run Rate History'!E120:AD120&gt;0,'Run Rate History'!E120:AD120)))/2,MEDIAN(IF(B1170:AA1170&gt;0,B1170:AA1170)))))/10,0)</f>
        <v>1253.6624999999999</v>
      </c>
      <c r="X1176" s="129" t="s">
        <v>1174</v>
      </c>
      <c r="Y1176" s="130">
        <f>IFERROR(VLOOKUP(A1168,'Stanje zaliha'!A:E,5,FALSE()),0)</f>
        <v>20998</v>
      </c>
      <c r="Z1176" s="131"/>
      <c r="AA1176" s="113" t="s">
        <v>1175</v>
      </c>
      <c r="AB1176" s="118">
        <f t="shared" ref="AB1176:AN1176" si="232">SUM(AB1172:AB1175)</f>
        <v>0</v>
      </c>
      <c r="AC1176" s="118">
        <f t="shared" si="232"/>
        <v>0</v>
      </c>
      <c r="AD1176" s="118">
        <f t="shared" si="232"/>
        <v>0</v>
      </c>
      <c r="AE1176" s="118">
        <f t="shared" si="232"/>
        <v>0</v>
      </c>
      <c r="AF1176" s="118">
        <f t="shared" si="232"/>
        <v>0</v>
      </c>
      <c r="AG1176" s="118">
        <f t="shared" si="232"/>
        <v>0</v>
      </c>
      <c r="AH1176" s="118">
        <f t="shared" si="232"/>
        <v>0</v>
      </c>
      <c r="AI1176" s="118">
        <f t="shared" si="232"/>
        <v>0</v>
      </c>
      <c r="AJ1176" s="118">
        <f t="shared" si="232"/>
        <v>0</v>
      </c>
      <c r="AK1176" s="118">
        <f t="shared" si="232"/>
        <v>0</v>
      </c>
      <c r="AL1176" s="118">
        <f t="shared" si="232"/>
        <v>0</v>
      </c>
      <c r="AM1176" s="118">
        <f t="shared" si="232"/>
        <v>0</v>
      </c>
      <c r="AN1176" s="118">
        <f t="shared" si="232"/>
        <v>0</v>
      </c>
      <c r="AQ1176" t="str">
        <f>AQ1168</f>
        <v/>
      </c>
    </row>
    <row r="1177" spans="1:43" ht="14.25" customHeight="1" x14ac:dyDescent="0.25">
      <c r="A1177" s="1"/>
      <c r="B1177" s="122"/>
      <c r="C1177" s="122"/>
      <c r="D1177" s="122"/>
      <c r="E1177" s="122"/>
      <c r="F1177" s="122"/>
      <c r="G1177" s="122"/>
      <c r="H1177" s="122"/>
      <c r="I1177" s="122"/>
      <c r="J1177" s="122"/>
      <c r="K1177" s="122"/>
      <c r="L1177" s="122"/>
      <c r="M1177" s="122"/>
      <c r="N1177" s="122"/>
      <c r="O1177" s="122"/>
      <c r="P1177" s="122"/>
      <c r="Q1177" s="122"/>
      <c r="R1177" s="122"/>
      <c r="S1177" s="122"/>
      <c r="T1177" s="122"/>
      <c r="U1177" s="122"/>
      <c r="V1177" s="124" t="s">
        <v>95</v>
      </c>
      <c r="W1177" s="125">
        <f>IFERROR(0.6*W1176+0.4*W1175,0)</f>
        <v>1147.1879761904761</v>
      </c>
      <c r="X1177" s="132" t="s">
        <v>1176</v>
      </c>
      <c r="Y1177" s="133">
        <f>IFERROR(SUMIF('Popis poslanih narudžbi'!A:A,A1168,'Popis poslanih narudžbi'!C:C),0)</f>
        <v>0</v>
      </c>
      <c r="Z1177" s="131"/>
      <c r="AA1177" s="134" t="s">
        <v>1177</v>
      </c>
      <c r="AB1177" s="118">
        <f t="shared" ref="AB1177:AN1177" si="233">AB1170+AB1176</f>
        <v>1143</v>
      </c>
      <c r="AC1177" s="118">
        <f t="shared" si="233"/>
        <v>1282</v>
      </c>
      <c r="AD1177" s="118">
        <f t="shared" si="233"/>
        <v>1257</v>
      </c>
      <c r="AE1177" s="118">
        <f t="shared" si="233"/>
        <v>1203</v>
      </c>
      <c r="AF1177" s="118">
        <f t="shared" si="233"/>
        <v>1177</v>
      </c>
      <c r="AG1177" s="118">
        <f t="shared" si="233"/>
        <v>1271</v>
      </c>
      <c r="AH1177" s="118">
        <f t="shared" si="233"/>
        <v>1313</v>
      </c>
      <c r="AI1177" s="118">
        <f t="shared" si="233"/>
        <v>1312</v>
      </c>
      <c r="AJ1177" s="118">
        <f t="shared" si="233"/>
        <v>1299</v>
      </c>
      <c r="AK1177" s="118">
        <f t="shared" si="233"/>
        <v>1316</v>
      </c>
      <c r="AL1177" s="118">
        <f t="shared" si="233"/>
        <v>1412</v>
      </c>
      <c r="AM1177" s="118">
        <f t="shared" si="233"/>
        <v>1181</v>
      </c>
      <c r="AN1177" s="118">
        <f t="shared" si="233"/>
        <v>1246</v>
      </c>
      <c r="AQ1177" t="str">
        <f>AQ1168</f>
        <v/>
      </c>
    </row>
    <row r="1178" spans="1:43" ht="14.25" customHeight="1" x14ac:dyDescent="0.25">
      <c r="A1178" s="107" t="str">
        <f>'Run Rate'!A121</f>
        <v>POL09745</v>
      </c>
      <c r="B1178" s="135" t="str">
        <f>'Run Rate'!B121</f>
        <v>Polleo 1st Whey 908g Chocolate Jaffa</v>
      </c>
      <c r="C1178" s="135" t="str">
        <f>'Run Rate'!C121</f>
        <v>PROTEINI</v>
      </c>
      <c r="D1178" s="135" t="str">
        <f>'Run Rate'!D121</f>
        <v>02 SILVER</v>
      </c>
      <c r="E1178" s="122"/>
      <c r="F1178" s="122"/>
      <c r="G1178" s="122"/>
      <c r="H1178" s="122"/>
      <c r="I1178" s="122"/>
      <c r="J1178" s="122"/>
      <c r="K1178" s="122"/>
      <c r="L1178" s="122"/>
      <c r="M1178" s="122"/>
      <c r="N1178" s="122"/>
      <c r="O1178" s="122"/>
      <c r="P1178" s="122"/>
      <c r="Q1178" s="122"/>
      <c r="R1178" s="122"/>
      <c r="S1178" s="122"/>
      <c r="T1178" s="122"/>
      <c r="U1178" s="122"/>
      <c r="V1178" s="122"/>
      <c r="W1178" s="122"/>
      <c r="X1178" s="122"/>
      <c r="Y1178" s="122"/>
      <c r="Z1178" s="122"/>
      <c r="AA1178" s="122"/>
      <c r="AB1178" s="122"/>
      <c r="AC1178" s="122"/>
      <c r="AD1178" s="122"/>
      <c r="AE1178" s="122"/>
      <c r="AF1178" s="122"/>
      <c r="AG1178" s="122"/>
      <c r="AH1178" s="122"/>
      <c r="AI1178" s="122"/>
      <c r="AJ1178" s="122"/>
      <c r="AK1178" s="122"/>
      <c r="AL1178" s="122"/>
      <c r="AM1178" s="122"/>
      <c r="AN1178" s="122"/>
      <c r="AQ1178" t="str">
        <f>IF(AND(OR($B$1="ALL",$B$1=C1178),OR($E$1="ALL",$E$1=D1178),OR($B$2="ALL",$B$2=A1178),OR($E$2="ALL",IFERROR(SEARCH($E$2,B1178),0)&gt;0)),"MATCH","")</f>
        <v/>
      </c>
    </row>
    <row r="1179" spans="1:43" ht="14.25" customHeight="1" x14ac:dyDescent="0.25">
      <c r="A1179" s="108" t="s">
        <v>1137</v>
      </c>
      <c r="B1179" s="136" t="s">
        <v>1138</v>
      </c>
      <c r="C1179" s="136" t="s">
        <v>1139</v>
      </c>
      <c r="D1179" s="136" t="s">
        <v>1140</v>
      </c>
      <c r="E1179" s="136" t="s">
        <v>1141</v>
      </c>
      <c r="F1179" s="136" t="s">
        <v>1142</v>
      </c>
      <c r="G1179" s="136" t="s">
        <v>1143</v>
      </c>
      <c r="H1179" s="136" t="s">
        <v>1144</v>
      </c>
      <c r="I1179" s="136" t="s">
        <v>1145</v>
      </c>
      <c r="J1179" s="136" t="s">
        <v>1146</v>
      </c>
      <c r="K1179" s="136" t="s">
        <v>1147</v>
      </c>
      <c r="L1179" s="136" t="s">
        <v>1148</v>
      </c>
      <c r="M1179" s="136" t="s">
        <v>1149</v>
      </c>
      <c r="N1179" s="136" t="s">
        <v>1150</v>
      </c>
      <c r="O1179" s="136" t="s">
        <v>1151</v>
      </c>
      <c r="P1179" s="136" t="s">
        <v>1152</v>
      </c>
      <c r="Q1179" s="136" t="s">
        <v>1153</v>
      </c>
      <c r="R1179" s="136" t="s">
        <v>1154</v>
      </c>
      <c r="S1179" s="136" t="s">
        <v>1155</v>
      </c>
      <c r="T1179" s="136" t="s">
        <v>1156</v>
      </c>
      <c r="U1179" s="136" t="s">
        <v>1157</v>
      </c>
      <c r="V1179" s="136" t="s">
        <v>1158</v>
      </c>
      <c r="W1179" s="136" t="s">
        <v>1159</v>
      </c>
      <c r="X1179" s="136" t="s">
        <v>1160</v>
      </c>
      <c r="Y1179" s="136" t="s">
        <v>1161</v>
      </c>
      <c r="Z1179" s="136" t="s">
        <v>1162</v>
      </c>
      <c r="AA1179" s="136" t="s">
        <v>1163</v>
      </c>
      <c r="AB1179" s="137" t="s">
        <v>156</v>
      </c>
      <c r="AC1179" s="137" t="s">
        <v>157</v>
      </c>
      <c r="AD1179" s="137" t="s">
        <v>158</v>
      </c>
      <c r="AE1179" s="137" t="s">
        <v>139</v>
      </c>
      <c r="AF1179" s="138" t="s">
        <v>140</v>
      </c>
      <c r="AG1179" s="138" t="s">
        <v>141</v>
      </c>
      <c r="AH1179" s="138" t="s">
        <v>142</v>
      </c>
      <c r="AI1179" s="138" t="s">
        <v>143</v>
      </c>
      <c r="AJ1179" s="139" t="s">
        <v>144</v>
      </c>
      <c r="AK1179" s="139" t="s">
        <v>145</v>
      </c>
      <c r="AL1179" s="139" t="s">
        <v>146</v>
      </c>
      <c r="AM1179" s="140" t="s">
        <v>147</v>
      </c>
      <c r="AN1179" s="140" t="s">
        <v>148</v>
      </c>
      <c r="AQ1179" t="str">
        <f>AQ1178</f>
        <v/>
      </c>
    </row>
    <row r="1180" spans="1:43" ht="14.25" customHeight="1" x14ac:dyDescent="0.25">
      <c r="A1180" s="99" t="s">
        <v>1164</v>
      </c>
      <c r="B1180" s="112">
        <f>'Run Rate'!E121</f>
        <v>17</v>
      </c>
      <c r="C1180" s="112">
        <f>'Run Rate'!F121</f>
        <v>11</v>
      </c>
      <c r="D1180" s="112">
        <f>'Run Rate'!G121</f>
        <v>16</v>
      </c>
      <c r="E1180" s="112">
        <f>'Run Rate'!H121</f>
        <v>9</v>
      </c>
      <c r="F1180" s="112">
        <f>'Run Rate'!I121</f>
        <v>16</v>
      </c>
      <c r="G1180" s="112">
        <f>'Run Rate'!J121</f>
        <v>108</v>
      </c>
      <c r="H1180" s="112">
        <f>'Run Rate'!K121</f>
        <v>70</v>
      </c>
      <c r="I1180" s="112">
        <f>'Run Rate'!L121</f>
        <v>46</v>
      </c>
      <c r="J1180" s="112">
        <f>'Run Rate'!M121</f>
        <v>153</v>
      </c>
      <c r="K1180" s="112">
        <f>'Run Rate'!N121</f>
        <v>28</v>
      </c>
      <c r="L1180" s="112">
        <f>'Run Rate'!O121</f>
        <v>63</v>
      </c>
      <c r="M1180" s="112">
        <f>'Run Rate'!P121</f>
        <v>62</v>
      </c>
      <c r="N1180" s="112">
        <f>'Run Rate'!Q121</f>
        <v>49</v>
      </c>
      <c r="O1180" s="112">
        <f>'Run Rate'!R121</f>
        <v>18</v>
      </c>
      <c r="P1180" s="112">
        <f>'Run Rate'!S121</f>
        <v>4</v>
      </c>
      <c r="Q1180" s="112">
        <f>'Run Rate'!T121</f>
        <v>128</v>
      </c>
      <c r="R1180" s="112">
        <f>'Run Rate'!U121</f>
        <v>57</v>
      </c>
      <c r="S1180" s="112">
        <f>'Run Rate'!V121</f>
        <v>25</v>
      </c>
      <c r="T1180" s="112">
        <f>'Run Rate'!W121</f>
        <v>63</v>
      </c>
      <c r="U1180" s="112">
        <f>'Run Rate'!X121</f>
        <v>62</v>
      </c>
      <c r="V1180" s="112">
        <f>'Run Rate'!Y121</f>
        <v>43</v>
      </c>
      <c r="W1180" s="112">
        <f>'Run Rate'!Z121</f>
        <v>24</v>
      </c>
      <c r="X1180" s="112">
        <f>'Run Rate'!AA121</f>
        <v>65</v>
      </c>
      <c r="Y1180" s="112">
        <f>'Run Rate'!AB121</f>
        <v>100</v>
      </c>
      <c r="Z1180" s="112">
        <f>'Run Rate'!AC121</f>
        <v>58</v>
      </c>
      <c r="AA1180" s="112">
        <f>'Run Rate'!AD121</f>
        <v>104</v>
      </c>
      <c r="AB1180" s="113">
        <v>56</v>
      </c>
      <c r="AC1180" s="112">
        <v>56</v>
      </c>
      <c r="AD1180" s="112">
        <v>56</v>
      </c>
      <c r="AE1180" s="112">
        <v>56</v>
      </c>
      <c r="AF1180" s="112">
        <v>56</v>
      </c>
      <c r="AG1180" s="112">
        <v>56</v>
      </c>
      <c r="AH1180" s="112">
        <v>56</v>
      </c>
      <c r="AI1180" s="112">
        <v>56</v>
      </c>
      <c r="AJ1180" s="112">
        <v>56</v>
      </c>
      <c r="AK1180" s="112">
        <v>56</v>
      </c>
      <c r="AL1180" s="112">
        <v>56</v>
      </c>
      <c r="AM1180" s="112">
        <v>56</v>
      </c>
      <c r="AN1180" s="112">
        <v>56</v>
      </c>
      <c r="AQ1180" t="str">
        <f>AQ1178</f>
        <v/>
      </c>
    </row>
    <row r="1181" spans="1:43" ht="14.25" customHeight="1" x14ac:dyDescent="0.25">
      <c r="A1181" s="99" t="s">
        <v>1165</v>
      </c>
      <c r="B1181" s="114"/>
      <c r="C1181" s="114"/>
      <c r="D1181" s="114"/>
      <c r="E1181" s="114"/>
      <c r="F1181" s="114"/>
      <c r="G1181" s="114"/>
      <c r="H1181" s="114"/>
      <c r="I1181" s="114"/>
      <c r="J1181" s="114"/>
      <c r="K1181" s="114"/>
      <c r="L1181" s="114"/>
      <c r="M1181" s="114"/>
      <c r="N1181" s="114"/>
      <c r="O1181" s="114"/>
      <c r="P1181" s="114"/>
      <c r="Q1181" s="114"/>
      <c r="R1181" s="114"/>
      <c r="S1181" s="114"/>
      <c r="T1181" s="114"/>
      <c r="U1181" s="114"/>
      <c r="V1181" s="114"/>
      <c r="W1181" s="115"/>
      <c r="X1181" s="115"/>
      <c r="Y1181" s="115"/>
      <c r="Z1181" s="115"/>
      <c r="AA1181" s="112" t="s">
        <v>1166</v>
      </c>
      <c r="AB1181" s="113"/>
      <c r="AC1181" s="112"/>
      <c r="AD1181" s="112"/>
      <c r="AE1181" s="112"/>
      <c r="AF1181" s="112"/>
      <c r="AG1181" s="112"/>
      <c r="AH1181" s="112"/>
      <c r="AI1181" s="112"/>
      <c r="AJ1181" s="112"/>
      <c r="AK1181" s="112"/>
      <c r="AL1181" s="112"/>
      <c r="AM1181" s="112"/>
      <c r="AN1181" s="112"/>
      <c r="AQ1181" t="str">
        <f>AQ1178</f>
        <v/>
      </c>
    </row>
    <row r="1182" spans="1:43" ht="14.25" customHeight="1" x14ac:dyDescent="0.25">
      <c r="A1182" s="99" t="s">
        <v>1167</v>
      </c>
      <c r="B1182" s="114"/>
      <c r="C1182" s="114"/>
      <c r="D1182" s="114"/>
      <c r="E1182" s="114"/>
      <c r="F1182" s="114"/>
      <c r="G1182" s="114"/>
      <c r="H1182" s="114"/>
      <c r="I1182" s="114"/>
      <c r="J1182" s="114"/>
      <c r="K1182" s="114"/>
      <c r="L1182" s="114"/>
      <c r="M1182" s="114"/>
      <c r="N1182" s="114"/>
      <c r="O1182" s="114"/>
      <c r="P1182" s="114"/>
      <c r="Q1182" s="114"/>
      <c r="R1182" s="114"/>
      <c r="S1182" s="114"/>
      <c r="T1182" s="114"/>
      <c r="U1182" s="114"/>
      <c r="V1182" s="114"/>
      <c r="W1182" s="115"/>
      <c r="X1182" s="116"/>
      <c r="Y1182" s="117"/>
      <c r="Z1182" s="115"/>
      <c r="AA1182" s="112" t="s">
        <v>1168</v>
      </c>
      <c r="AB1182" s="113">
        <f>'Demand Input VP'!B594</f>
        <v>0</v>
      </c>
      <c r="AC1182" s="112">
        <f>'Demand Input VP'!C594</f>
        <v>0</v>
      </c>
      <c r="AD1182" s="112">
        <f>'Demand Input VP'!D594</f>
        <v>0</v>
      </c>
      <c r="AE1182" s="112">
        <f>'Demand Input VP'!E594</f>
        <v>0</v>
      </c>
      <c r="AF1182" s="112">
        <f>'Demand Input VP'!F594</f>
        <v>0</v>
      </c>
      <c r="AG1182" s="112">
        <f>'Demand Input VP'!G594</f>
        <v>0</v>
      </c>
      <c r="AH1182" s="112">
        <f>'Demand Input VP'!H594</f>
        <v>0</v>
      </c>
      <c r="AI1182" s="112">
        <f>'Demand Input VP'!I594</f>
        <v>0</v>
      </c>
      <c r="AJ1182" s="112">
        <f>'Demand Input VP'!J594</f>
        <v>0</v>
      </c>
      <c r="AK1182" s="112">
        <f>'Demand Input VP'!K594</f>
        <v>0</v>
      </c>
      <c r="AL1182" s="112">
        <f>'Demand Input VP'!L594</f>
        <v>0</v>
      </c>
      <c r="AM1182" s="112">
        <f>'Demand Input VP'!M594</f>
        <v>0</v>
      </c>
      <c r="AN1182" s="112">
        <f>'Demand Input VP'!N594</f>
        <v>0</v>
      </c>
      <c r="AQ1182" t="str">
        <f>AQ1178</f>
        <v/>
      </c>
    </row>
    <row r="1183" spans="1:43" ht="14.25" customHeight="1" x14ac:dyDescent="0.25">
      <c r="A1183" s="99" t="s">
        <v>1169</v>
      </c>
      <c r="B1183" s="118"/>
      <c r="C1183" s="118"/>
      <c r="D1183" s="118"/>
      <c r="E1183" s="118"/>
      <c r="F1183" s="118"/>
      <c r="G1183" s="118"/>
      <c r="H1183" s="118"/>
      <c r="I1183" s="118"/>
      <c r="J1183" s="118"/>
      <c r="K1183" s="118"/>
      <c r="L1183" s="118"/>
      <c r="M1183" s="118"/>
      <c r="N1183" s="118"/>
      <c r="O1183" s="118"/>
      <c r="P1183" s="118"/>
      <c r="Q1183" s="118"/>
      <c r="R1183" s="118"/>
      <c r="S1183" s="118"/>
      <c r="T1183" s="118"/>
      <c r="U1183" s="118"/>
      <c r="V1183" s="118"/>
      <c r="W1183" s="115"/>
      <c r="X1183" s="116"/>
      <c r="Y1183" s="117"/>
      <c r="Z1183" s="119"/>
      <c r="AA1183" s="120" t="s">
        <v>1170</v>
      </c>
      <c r="AB1183" s="121">
        <f>'Demand Input VP'!B593</f>
        <v>0</v>
      </c>
      <c r="AC1183" s="120">
        <f>'Demand Input VP'!C593</f>
        <v>0</v>
      </c>
      <c r="AD1183" s="120">
        <f>'Demand Input VP'!D593</f>
        <v>0</v>
      </c>
      <c r="AE1183" s="120">
        <f>'Demand Input VP'!E593</f>
        <v>0</v>
      </c>
      <c r="AF1183" s="120">
        <f>'Demand Input VP'!F593</f>
        <v>0</v>
      </c>
      <c r="AG1183" s="120">
        <f>'Demand Input VP'!G593</f>
        <v>0</v>
      </c>
      <c r="AH1183" s="120">
        <f>'Demand Input VP'!H593</f>
        <v>0</v>
      </c>
      <c r="AI1183" s="120">
        <f>'Demand Input VP'!I593</f>
        <v>0</v>
      </c>
      <c r="AJ1183" s="120">
        <f>'Demand Input VP'!J593</f>
        <v>0</v>
      </c>
      <c r="AK1183" s="120">
        <f>'Demand Input VP'!K593</f>
        <v>0</v>
      </c>
      <c r="AL1183" s="120">
        <f>'Demand Input VP'!L593</f>
        <v>0</v>
      </c>
      <c r="AM1183" s="120">
        <f>'Demand Input VP'!M593</f>
        <v>0</v>
      </c>
      <c r="AN1183" s="120">
        <f>'Demand Input VP'!N593</f>
        <v>0</v>
      </c>
      <c r="AQ1183" t="str">
        <f>AQ1178</f>
        <v/>
      </c>
    </row>
    <row r="1184" spans="1:43" ht="14.25" customHeight="1" x14ac:dyDescent="0.25">
      <c r="A1184" s="1"/>
      <c r="B1184" s="122"/>
      <c r="C1184" s="122"/>
      <c r="D1184" s="122"/>
      <c r="E1184" s="122"/>
      <c r="F1184" s="122"/>
      <c r="G1184" s="122"/>
      <c r="H1184" s="122"/>
      <c r="I1184" s="122"/>
      <c r="J1184" s="122"/>
      <c r="K1184" s="122"/>
      <c r="L1184" s="122"/>
      <c r="M1184" s="122"/>
      <c r="N1184" s="122"/>
      <c r="O1184" s="122"/>
      <c r="P1184" s="122"/>
      <c r="Q1184" s="122"/>
      <c r="R1184" s="122"/>
      <c r="S1184" s="122"/>
      <c r="T1184" s="122"/>
      <c r="U1184" s="122"/>
      <c r="V1184" s="122"/>
      <c r="W1184" s="123"/>
      <c r="X1184" s="116"/>
      <c r="Y1184" s="117"/>
      <c r="Z1184" s="123"/>
      <c r="AA1184" s="112" t="s">
        <v>1171</v>
      </c>
      <c r="AB1184" s="113">
        <f>'Demand Input MP'!B594</f>
        <v>0</v>
      </c>
      <c r="AC1184" s="112">
        <f>'Demand Input MP'!C594</f>
        <v>0</v>
      </c>
      <c r="AD1184" s="112">
        <f>'Demand Input MP'!D594</f>
        <v>0</v>
      </c>
      <c r="AE1184" s="112">
        <f>'Demand Input MP'!E594</f>
        <v>0</v>
      </c>
      <c r="AF1184" s="112">
        <f>'Demand Input MP'!F594</f>
        <v>0</v>
      </c>
      <c r="AG1184" s="112">
        <f>'Demand Input MP'!G594</f>
        <v>0</v>
      </c>
      <c r="AH1184" s="112">
        <f>'Demand Input MP'!H594</f>
        <v>0</v>
      </c>
      <c r="AI1184" s="112">
        <f>'Demand Input MP'!I594</f>
        <v>0</v>
      </c>
      <c r="AJ1184" s="112">
        <f>'Demand Input MP'!J594</f>
        <v>0</v>
      </c>
      <c r="AK1184" s="112">
        <f>'Demand Input MP'!K594</f>
        <v>0</v>
      </c>
      <c r="AL1184" s="112">
        <f>'Demand Input MP'!L594</f>
        <v>0</v>
      </c>
      <c r="AM1184" s="112">
        <f>'Demand Input MP'!M594</f>
        <v>0</v>
      </c>
      <c r="AN1184" s="112">
        <f>'Demand Input MP'!N594</f>
        <v>0</v>
      </c>
      <c r="AQ1184" t="str">
        <f>AQ1178</f>
        <v/>
      </c>
    </row>
    <row r="1185" spans="1:43" ht="14.25" customHeight="1" x14ac:dyDescent="0.25">
      <c r="A1185" s="1"/>
      <c r="B1185" s="122"/>
      <c r="C1185" s="122"/>
      <c r="D1185" s="122"/>
      <c r="E1185" s="122"/>
      <c r="F1185" s="122"/>
      <c r="G1185" s="122"/>
      <c r="H1185" s="122"/>
      <c r="I1185" s="122"/>
      <c r="J1185" s="122"/>
      <c r="K1185" s="122"/>
      <c r="L1185" s="122"/>
      <c r="M1185" s="122"/>
      <c r="N1185" s="122"/>
      <c r="O1185" s="122"/>
      <c r="P1185" s="122"/>
      <c r="Q1185" s="122"/>
      <c r="R1185" s="122"/>
      <c r="S1185" s="122"/>
      <c r="T1185" s="122"/>
      <c r="U1185" s="122"/>
      <c r="V1185" s="124" t="s">
        <v>91</v>
      </c>
      <c r="W1185" s="125">
        <f>IFERROR(IF(SUM('Run Rate History'!E121:AD121)&gt;0,(SUMPRODUCT((B1180:AA1180&gt;=PERCENTILE(B1180:AA1180,0.1))*(B1180:AA1180&lt;=PERCENTILE(B1180:AA1180,0.9))*B1180:AA1180)+SUMPRODUCT(('Run Rate History'!E121:AD121&gt;=PERCENTILE(B1180:AA1180,0.1))*('Run Rate History'!E121:AD121&lt;=PERCENTILE(B1180:AA1180,0.9))*'Run Rate History'!E121:AD121))/(SUMPRODUCT((B1180:AA1180&gt;=PERCENTILE(B1180:AA1180,0.1))*(B1180:AA1180&lt;=PERCENTILE(B1180:AA1180,0.9))*1)+SUMPRODUCT(('Run Rate History'!E121:AD121&gt;=PERCENTILE(B1180:AA1180,0.1))*('Run Rate History'!E121:AD121&lt;=PERCENTILE(B1180:AA1180,0.9))*1)),TRIMMEAN(B1180:AA1180,0.15)),0)</f>
        <v>49.911111111111111</v>
      </c>
      <c r="X1185" s="126" t="s">
        <v>1172</v>
      </c>
      <c r="Y1185" s="127">
        <f>SUM(B1180:AA1180)/26</f>
        <v>53.807692307692307</v>
      </c>
      <c r="Z1185" s="128"/>
      <c r="AA1185" s="112" t="s">
        <v>1173</v>
      </c>
      <c r="AB1185" s="113">
        <f>'Demand Input MP'!B593</f>
        <v>0</v>
      </c>
      <c r="AC1185" s="112">
        <f>'Demand Input MP'!C593</f>
        <v>0</v>
      </c>
      <c r="AD1185" s="112">
        <f>'Demand Input MP'!D593</f>
        <v>0</v>
      </c>
      <c r="AE1185" s="112">
        <f>'Demand Input MP'!E593</f>
        <v>0</v>
      </c>
      <c r="AF1185" s="112">
        <f>'Demand Input MP'!F593</f>
        <v>0</v>
      </c>
      <c r="AG1185" s="112">
        <f>'Demand Input MP'!G593</f>
        <v>0</v>
      </c>
      <c r="AH1185" s="112">
        <f>'Demand Input MP'!H593</f>
        <v>0</v>
      </c>
      <c r="AI1185" s="112">
        <f>'Demand Input MP'!I593</f>
        <v>0</v>
      </c>
      <c r="AJ1185" s="112">
        <f>'Demand Input MP'!J593</f>
        <v>0</v>
      </c>
      <c r="AK1185" s="112">
        <f>'Demand Input MP'!K593</f>
        <v>0</v>
      </c>
      <c r="AL1185" s="112">
        <f>'Demand Input MP'!L593</f>
        <v>0</v>
      </c>
      <c r="AM1185" s="112">
        <f>'Demand Input MP'!M593</f>
        <v>0</v>
      </c>
      <c r="AN1185" s="112">
        <f>'Demand Input MP'!N593</f>
        <v>0</v>
      </c>
      <c r="AQ1185" t="str">
        <f>AQ1178</f>
        <v/>
      </c>
    </row>
    <row r="1186" spans="1:43" ht="14.25" customHeight="1" x14ac:dyDescent="0.25">
      <c r="A1186" s="1"/>
      <c r="B1186" s="122"/>
      <c r="C1186" s="122"/>
      <c r="D1186" s="122"/>
      <c r="E1186" s="122"/>
      <c r="F1186" s="122"/>
      <c r="G1186" s="122"/>
      <c r="H1186" s="122"/>
      <c r="I1186" s="122"/>
      <c r="J1186" s="122"/>
      <c r="K1186" s="122"/>
      <c r="L1186" s="122"/>
      <c r="M1186" s="122"/>
      <c r="N1186" s="122"/>
      <c r="O1186" s="122"/>
      <c r="P1186" s="122"/>
      <c r="Q1186" s="122"/>
      <c r="R1186" s="122"/>
      <c r="S1186" s="122"/>
      <c r="T1186" s="122"/>
      <c r="U1186" s="122"/>
      <c r="V1186" s="124" t="s">
        <v>94</v>
      </c>
      <c r="W1186" s="125">
        <f>IFERROR((1*MIN(MAX(X1180,0.5*IF(SUM('Run Rate History'!E121:AD121)&gt;0,(MEDIAN(IF(B1180:AA1180&gt;0,B1180:AA1180))+MEDIAN(IF('Run Rate History'!E121:AD121&gt;0,'Run Rate History'!E121:AD121)))/2,MEDIAN(IF(B1180:AA1180&gt;0,B1180:AA1180)))),2*IF(SUM('Run Rate History'!E121:AD121)&gt;0,(MEDIAN(IF(B1180:AA1180&gt;0,B1180:AA1180))+MEDIAN(IF('Run Rate History'!E121:AD121&gt;0,'Run Rate History'!E121:AD121)))/2,MEDIAN(IF(B1180:AA1180&gt;0,B1180:AA1180))))+2*MIN(MAX(Y1180,0.5*IF(SUM('Run Rate History'!E121:AD121)&gt;0,(MEDIAN(IF(B1180:AA1180&gt;0,B1180:AA1180))+MEDIAN(IF('Run Rate History'!E121:AD121&gt;0,'Run Rate History'!E121:AD121)))/2,MEDIAN(IF(B1180:AA1180&gt;0,B1180:AA1180)))),2*IF(SUM('Run Rate History'!E121:AD121)&gt;0,(MEDIAN(IF(B1180:AA1180&gt;0,B1180:AA1180))+MEDIAN(IF('Run Rate History'!E121:AD121&gt;0,'Run Rate History'!E121:AD121)))/2,MEDIAN(IF(B1180:AA1180&gt;0,B1180:AA1180))))+3*MIN(MAX(Z1180,0.5*IF(SUM('Run Rate History'!E121:AD121)&gt;0,(MEDIAN(IF(B1180:AA1180&gt;0,B1180:AA1180))+MEDIAN(IF('Run Rate History'!E121:AD121&gt;0,'Run Rate History'!E121:AD121)))/2,MEDIAN(IF(B1180:AA1180&gt;0,B1180:AA1180)))),2*IF(SUM('Run Rate History'!E121:AD121)&gt;0,(MEDIAN(IF(B1180:AA1180&gt;0,B1180:AA1180))+MEDIAN(IF('Run Rate History'!E121:AD121&gt;0,'Run Rate History'!E121:AD121)))/2,MEDIAN(IF(B1180:AA1180&gt;0,B1180:AA1180))))+4*MIN(MAX(AA1180,0.5*IF(SUM('Run Rate History'!E121:AD121)&gt;0,(MEDIAN(IF(B1180:AA1180&gt;0,B1180:AA1180))+MEDIAN(IF('Run Rate History'!E121:AD121&gt;0,'Run Rate History'!E121:AD121)))/2,MEDIAN(IF(B1180:AA1180&gt;0,B1180:AA1180)))),2*IF(SUM('Run Rate History'!E121:AD121)&gt;0,(MEDIAN(IF(B1180:AA1180&gt;0,B1180:AA1180))+MEDIAN(IF('Run Rate History'!E121:AD121&gt;0,'Run Rate History'!E121:AD121)))/2,MEDIAN(IF(B1180:AA1180&gt;0,B1180:AA1180)))))/10,0)</f>
        <v>85.3</v>
      </c>
      <c r="X1186" s="129" t="s">
        <v>1174</v>
      </c>
      <c r="Y1186" s="130">
        <f>IFERROR(VLOOKUP(A1178,'Stanje zaliha'!A:E,5,FALSE()),0)</f>
        <v>694</v>
      </c>
      <c r="Z1186" s="131"/>
      <c r="AA1186" s="113" t="s">
        <v>1175</v>
      </c>
      <c r="AB1186" s="118">
        <f t="shared" ref="AB1186:AN1186" si="234">SUM(AB1182:AB1185)</f>
        <v>0</v>
      </c>
      <c r="AC1186" s="118">
        <f t="shared" si="234"/>
        <v>0</v>
      </c>
      <c r="AD1186" s="118">
        <f t="shared" si="234"/>
        <v>0</v>
      </c>
      <c r="AE1186" s="118">
        <f t="shared" si="234"/>
        <v>0</v>
      </c>
      <c r="AF1186" s="118">
        <f t="shared" si="234"/>
        <v>0</v>
      </c>
      <c r="AG1186" s="118">
        <f t="shared" si="234"/>
        <v>0</v>
      </c>
      <c r="AH1186" s="118">
        <f t="shared" si="234"/>
        <v>0</v>
      </c>
      <c r="AI1186" s="118">
        <f t="shared" si="234"/>
        <v>0</v>
      </c>
      <c r="AJ1186" s="118">
        <f t="shared" si="234"/>
        <v>0</v>
      </c>
      <c r="AK1186" s="118">
        <f t="shared" si="234"/>
        <v>0</v>
      </c>
      <c r="AL1186" s="118">
        <f t="shared" si="234"/>
        <v>0</v>
      </c>
      <c r="AM1186" s="118">
        <f t="shared" si="234"/>
        <v>0</v>
      </c>
      <c r="AN1186" s="118">
        <f t="shared" si="234"/>
        <v>0</v>
      </c>
      <c r="AQ1186" t="str">
        <f>AQ1178</f>
        <v/>
      </c>
    </row>
    <row r="1187" spans="1:43" ht="14.25" customHeight="1" x14ac:dyDescent="0.25">
      <c r="A1187" s="1"/>
      <c r="B1187" s="122"/>
      <c r="C1187" s="122"/>
      <c r="D1187" s="122"/>
      <c r="E1187" s="122"/>
      <c r="F1187" s="122"/>
      <c r="G1187" s="122"/>
      <c r="H1187" s="122"/>
      <c r="I1187" s="122"/>
      <c r="J1187" s="122"/>
      <c r="K1187" s="122"/>
      <c r="L1187" s="122"/>
      <c r="M1187" s="122"/>
      <c r="N1187" s="122"/>
      <c r="O1187" s="122"/>
      <c r="P1187" s="122"/>
      <c r="Q1187" s="122"/>
      <c r="R1187" s="122"/>
      <c r="S1187" s="122"/>
      <c r="T1187" s="122"/>
      <c r="U1187" s="122"/>
      <c r="V1187" s="124" t="s">
        <v>95</v>
      </c>
      <c r="W1187" s="125">
        <f>IFERROR(0.6*W1186+0.4*W1185,0)</f>
        <v>71.144444444444446</v>
      </c>
      <c r="X1187" s="132" t="s">
        <v>1176</v>
      </c>
      <c r="Y1187" s="133">
        <f>IFERROR(SUMIF('Popis poslanih narudžbi'!A:A,A1178,'Popis poslanih narudžbi'!C:C),0)</f>
        <v>0</v>
      </c>
      <c r="Z1187" s="131"/>
      <c r="AA1187" s="134" t="s">
        <v>1177</v>
      </c>
      <c r="AB1187" s="118">
        <f t="shared" ref="AB1187:AN1187" si="235">AB1180+AB1186</f>
        <v>56</v>
      </c>
      <c r="AC1187" s="118">
        <f t="shared" si="235"/>
        <v>56</v>
      </c>
      <c r="AD1187" s="118">
        <f t="shared" si="235"/>
        <v>56</v>
      </c>
      <c r="AE1187" s="118">
        <f t="shared" si="235"/>
        <v>56</v>
      </c>
      <c r="AF1187" s="118">
        <f t="shared" si="235"/>
        <v>56</v>
      </c>
      <c r="AG1187" s="118">
        <f t="shared" si="235"/>
        <v>56</v>
      </c>
      <c r="AH1187" s="118">
        <f t="shared" si="235"/>
        <v>56</v>
      </c>
      <c r="AI1187" s="118">
        <f t="shared" si="235"/>
        <v>56</v>
      </c>
      <c r="AJ1187" s="118">
        <f t="shared" si="235"/>
        <v>56</v>
      </c>
      <c r="AK1187" s="118">
        <f t="shared" si="235"/>
        <v>56</v>
      </c>
      <c r="AL1187" s="118">
        <f t="shared" si="235"/>
        <v>56</v>
      </c>
      <c r="AM1187" s="118">
        <f t="shared" si="235"/>
        <v>56</v>
      </c>
      <c r="AN1187" s="118">
        <f t="shared" si="235"/>
        <v>56</v>
      </c>
      <c r="AQ1187" t="str">
        <f>AQ1178</f>
        <v/>
      </c>
    </row>
    <row r="1188" spans="1:43" ht="14.25" customHeight="1" x14ac:dyDescent="0.25">
      <c r="A1188" s="107" t="str">
        <f>'Run Rate'!A122</f>
        <v>ZOE12371</v>
      </c>
      <c r="B1188" s="135" t="str">
        <f>'Run Rate'!B122</f>
        <v>ZOE Vegan Protein 454g Choco Dream</v>
      </c>
      <c r="C1188" s="135" t="str">
        <f>'Run Rate'!C122</f>
        <v>BIO I SUPERFOODS</v>
      </c>
      <c r="D1188" s="135" t="str">
        <f>'Run Rate'!D122</f>
        <v>02 SILVER</v>
      </c>
      <c r="E1188" s="122"/>
      <c r="F1188" s="122"/>
      <c r="G1188" s="122"/>
      <c r="H1188" s="122"/>
      <c r="I1188" s="122"/>
      <c r="J1188" s="122"/>
      <c r="K1188" s="122"/>
      <c r="L1188" s="122"/>
      <c r="M1188" s="122"/>
      <c r="N1188" s="122"/>
      <c r="O1188" s="122"/>
      <c r="P1188" s="122"/>
      <c r="Q1188" s="122"/>
      <c r="R1188" s="122"/>
      <c r="S1188" s="122"/>
      <c r="T1188" s="122"/>
      <c r="U1188" s="122"/>
      <c r="V1188" s="122"/>
      <c r="W1188" s="122"/>
      <c r="X1188" s="122"/>
      <c r="Y1188" s="122"/>
      <c r="Z1188" s="122"/>
      <c r="AA1188" s="122"/>
      <c r="AB1188" s="122"/>
      <c r="AC1188" s="122"/>
      <c r="AD1188" s="122"/>
      <c r="AE1188" s="122"/>
      <c r="AF1188" s="122"/>
      <c r="AG1188" s="122"/>
      <c r="AH1188" s="122"/>
      <c r="AI1188" s="122"/>
      <c r="AJ1188" s="122"/>
      <c r="AK1188" s="122"/>
      <c r="AL1188" s="122"/>
      <c r="AM1188" s="122"/>
      <c r="AN1188" s="122"/>
      <c r="AQ1188" t="str">
        <f>IF(AND(OR($B$1="ALL",$B$1=C1188),OR($E$1="ALL",$E$1=D1188),OR($B$2="ALL",$B$2=A1188),OR($E$2="ALL",IFERROR(SEARCH($E$2,B1188),0)&gt;0)),"MATCH","")</f>
        <v/>
      </c>
    </row>
    <row r="1189" spans="1:43" ht="14.25" customHeight="1" x14ac:dyDescent="0.25">
      <c r="A1189" s="108" t="s">
        <v>1137</v>
      </c>
      <c r="B1189" s="136" t="s">
        <v>1138</v>
      </c>
      <c r="C1189" s="136" t="s">
        <v>1139</v>
      </c>
      <c r="D1189" s="136" t="s">
        <v>1140</v>
      </c>
      <c r="E1189" s="136" t="s">
        <v>1141</v>
      </c>
      <c r="F1189" s="136" t="s">
        <v>1142</v>
      </c>
      <c r="G1189" s="136" t="s">
        <v>1143</v>
      </c>
      <c r="H1189" s="136" t="s">
        <v>1144</v>
      </c>
      <c r="I1189" s="136" t="s">
        <v>1145</v>
      </c>
      <c r="J1189" s="136" t="s">
        <v>1146</v>
      </c>
      <c r="K1189" s="136" t="s">
        <v>1147</v>
      </c>
      <c r="L1189" s="136" t="s">
        <v>1148</v>
      </c>
      <c r="M1189" s="136" t="s">
        <v>1149</v>
      </c>
      <c r="N1189" s="136" t="s">
        <v>1150</v>
      </c>
      <c r="O1189" s="136" t="s">
        <v>1151</v>
      </c>
      <c r="P1189" s="136" t="s">
        <v>1152</v>
      </c>
      <c r="Q1189" s="136" t="s">
        <v>1153</v>
      </c>
      <c r="R1189" s="136" t="s">
        <v>1154</v>
      </c>
      <c r="S1189" s="136" t="s">
        <v>1155</v>
      </c>
      <c r="T1189" s="136" t="s">
        <v>1156</v>
      </c>
      <c r="U1189" s="136" t="s">
        <v>1157</v>
      </c>
      <c r="V1189" s="136" t="s">
        <v>1158</v>
      </c>
      <c r="W1189" s="136" t="s">
        <v>1159</v>
      </c>
      <c r="X1189" s="136" t="s">
        <v>1160</v>
      </c>
      <c r="Y1189" s="136" t="s">
        <v>1161</v>
      </c>
      <c r="Z1189" s="136" t="s">
        <v>1162</v>
      </c>
      <c r="AA1189" s="136" t="s">
        <v>1163</v>
      </c>
      <c r="AB1189" s="137" t="s">
        <v>156</v>
      </c>
      <c r="AC1189" s="137" t="s">
        <v>157</v>
      </c>
      <c r="AD1189" s="137" t="s">
        <v>158</v>
      </c>
      <c r="AE1189" s="137" t="s">
        <v>139</v>
      </c>
      <c r="AF1189" s="138" t="s">
        <v>140</v>
      </c>
      <c r="AG1189" s="138" t="s">
        <v>141</v>
      </c>
      <c r="AH1189" s="138" t="s">
        <v>142</v>
      </c>
      <c r="AI1189" s="138" t="s">
        <v>143</v>
      </c>
      <c r="AJ1189" s="139" t="s">
        <v>144</v>
      </c>
      <c r="AK1189" s="139" t="s">
        <v>145</v>
      </c>
      <c r="AL1189" s="139" t="s">
        <v>146</v>
      </c>
      <c r="AM1189" s="140" t="s">
        <v>147</v>
      </c>
      <c r="AN1189" s="140" t="s">
        <v>148</v>
      </c>
      <c r="AQ1189" t="str">
        <f>AQ1188</f>
        <v/>
      </c>
    </row>
    <row r="1190" spans="1:43" ht="14.25" customHeight="1" x14ac:dyDescent="0.25">
      <c r="A1190" s="99" t="s">
        <v>1164</v>
      </c>
      <c r="B1190" s="112">
        <f>'Run Rate'!E122</f>
        <v>57</v>
      </c>
      <c r="C1190" s="112">
        <f>'Run Rate'!F122</f>
        <v>68</v>
      </c>
      <c r="D1190" s="112">
        <f>'Run Rate'!G122</f>
        <v>51</v>
      </c>
      <c r="E1190" s="112">
        <f>'Run Rate'!H122</f>
        <v>72</v>
      </c>
      <c r="F1190" s="112">
        <f>'Run Rate'!I122</f>
        <v>56</v>
      </c>
      <c r="G1190" s="112">
        <f>'Run Rate'!J122</f>
        <v>43</v>
      </c>
      <c r="H1190" s="112">
        <f>'Run Rate'!K122</f>
        <v>44</v>
      </c>
      <c r="I1190" s="112">
        <f>'Run Rate'!L122</f>
        <v>68</v>
      </c>
      <c r="J1190" s="112">
        <f>'Run Rate'!M122</f>
        <v>63</v>
      </c>
      <c r="K1190" s="112">
        <f>'Run Rate'!N122</f>
        <v>33</v>
      </c>
      <c r="L1190" s="112">
        <f>'Run Rate'!O122</f>
        <v>35</v>
      </c>
      <c r="M1190" s="112">
        <f>'Run Rate'!P122</f>
        <v>34</v>
      </c>
      <c r="N1190" s="112">
        <f>'Run Rate'!Q122</f>
        <v>30</v>
      </c>
      <c r="O1190" s="112">
        <f>'Run Rate'!R122</f>
        <v>14</v>
      </c>
      <c r="P1190" s="112">
        <f>'Run Rate'!S122</f>
        <v>6</v>
      </c>
      <c r="Q1190" s="112">
        <f>'Run Rate'!T122</f>
        <v>36</v>
      </c>
      <c r="R1190" s="112">
        <f>'Run Rate'!U122</f>
        <v>28</v>
      </c>
      <c r="S1190" s="112">
        <f>'Run Rate'!V122</f>
        <v>42</v>
      </c>
      <c r="T1190" s="112">
        <f>'Run Rate'!W122</f>
        <v>33</v>
      </c>
      <c r="U1190" s="112">
        <f>'Run Rate'!X122</f>
        <v>493</v>
      </c>
      <c r="V1190" s="112">
        <f>'Run Rate'!Y122</f>
        <v>223</v>
      </c>
      <c r="W1190" s="112">
        <f>'Run Rate'!Z122</f>
        <v>143</v>
      </c>
      <c r="X1190" s="112">
        <f>'Run Rate'!AA122</f>
        <v>510</v>
      </c>
      <c r="Y1190" s="112">
        <f>'Run Rate'!AB122</f>
        <v>217</v>
      </c>
      <c r="Z1190" s="112">
        <f>'Run Rate'!AC122</f>
        <v>174</v>
      </c>
      <c r="AA1190" s="112">
        <f>'Run Rate'!AD122</f>
        <v>157</v>
      </c>
      <c r="AB1190" s="113">
        <v>209</v>
      </c>
      <c r="AC1190" s="112">
        <v>209</v>
      </c>
      <c r="AD1190" s="112">
        <v>209</v>
      </c>
      <c r="AE1190" s="112">
        <v>209</v>
      </c>
      <c r="AF1190" s="112">
        <v>209</v>
      </c>
      <c r="AG1190" s="112">
        <v>188</v>
      </c>
      <c r="AH1190" s="112">
        <v>188</v>
      </c>
      <c r="AI1190" s="112">
        <v>188</v>
      </c>
      <c r="AJ1190" s="112">
        <v>188</v>
      </c>
      <c r="AK1190" s="112">
        <v>209</v>
      </c>
      <c r="AL1190" s="112">
        <v>209</v>
      </c>
      <c r="AM1190" s="112">
        <v>188</v>
      </c>
      <c r="AN1190" s="112">
        <v>188</v>
      </c>
      <c r="AQ1190" t="str">
        <f>AQ1188</f>
        <v/>
      </c>
    </row>
    <row r="1191" spans="1:43" ht="14.25" customHeight="1" x14ac:dyDescent="0.25">
      <c r="A1191" s="99" t="s">
        <v>1165</v>
      </c>
      <c r="B1191" s="114"/>
      <c r="C1191" s="114"/>
      <c r="D1191" s="114"/>
      <c r="E1191" s="114"/>
      <c r="F1191" s="114"/>
      <c r="G1191" s="114"/>
      <c r="H1191" s="114"/>
      <c r="I1191" s="114"/>
      <c r="J1191" s="114"/>
      <c r="K1191" s="114"/>
      <c r="L1191" s="114"/>
      <c r="M1191" s="114"/>
      <c r="N1191" s="114"/>
      <c r="O1191" s="114"/>
      <c r="P1191" s="114"/>
      <c r="Q1191" s="114"/>
      <c r="R1191" s="114"/>
      <c r="S1191" s="114"/>
      <c r="T1191" s="114"/>
      <c r="U1191" s="114"/>
      <c r="V1191" s="114"/>
      <c r="W1191" s="115"/>
      <c r="X1191" s="115"/>
      <c r="Y1191" s="115"/>
      <c r="Z1191" s="115"/>
      <c r="AA1191" s="112" t="s">
        <v>1166</v>
      </c>
      <c r="AB1191" s="113"/>
      <c r="AC1191" s="112"/>
      <c r="AD1191" s="112"/>
      <c r="AE1191" s="112"/>
      <c r="AF1191" s="112"/>
      <c r="AG1191" s="112"/>
      <c r="AH1191" s="112"/>
      <c r="AI1191" s="112"/>
      <c r="AJ1191" s="112"/>
      <c r="AK1191" s="112"/>
      <c r="AL1191" s="112"/>
      <c r="AM1191" s="112"/>
      <c r="AN1191" s="112"/>
      <c r="AQ1191" t="str">
        <f>AQ1188</f>
        <v/>
      </c>
    </row>
    <row r="1192" spans="1:43" ht="14.25" customHeight="1" x14ac:dyDescent="0.25">
      <c r="A1192" s="99" t="s">
        <v>1167</v>
      </c>
      <c r="B1192" s="114"/>
      <c r="C1192" s="114"/>
      <c r="D1192" s="114"/>
      <c r="E1192" s="114"/>
      <c r="F1192" s="114"/>
      <c r="G1192" s="114"/>
      <c r="H1192" s="114"/>
      <c r="I1192" s="114"/>
      <c r="J1192" s="114"/>
      <c r="K1192" s="114"/>
      <c r="L1192" s="114"/>
      <c r="M1192" s="114"/>
      <c r="N1192" s="114"/>
      <c r="O1192" s="114"/>
      <c r="P1192" s="114"/>
      <c r="Q1192" s="114"/>
      <c r="R1192" s="114"/>
      <c r="S1192" s="114"/>
      <c r="T1192" s="114"/>
      <c r="U1192" s="114"/>
      <c r="V1192" s="114"/>
      <c r="W1192" s="115"/>
      <c r="X1192" s="116"/>
      <c r="Y1192" s="117"/>
      <c r="Z1192" s="115"/>
      <c r="AA1192" s="112" t="s">
        <v>1168</v>
      </c>
      <c r="AB1192" s="113">
        <f>'Demand Input VP'!B599</f>
        <v>0</v>
      </c>
      <c r="AC1192" s="112">
        <f>'Demand Input VP'!C599</f>
        <v>0</v>
      </c>
      <c r="AD1192" s="112">
        <f>'Demand Input VP'!D599</f>
        <v>0</v>
      </c>
      <c r="AE1192" s="112">
        <f>'Demand Input VP'!E599</f>
        <v>0</v>
      </c>
      <c r="AF1192" s="112">
        <f>'Demand Input VP'!F599</f>
        <v>0</v>
      </c>
      <c r="AG1192" s="112">
        <f>'Demand Input VP'!G599</f>
        <v>180</v>
      </c>
      <c r="AH1192" s="112">
        <f>'Demand Input VP'!H599</f>
        <v>180</v>
      </c>
      <c r="AI1192" s="112">
        <f>'Demand Input VP'!I599</f>
        <v>180</v>
      </c>
      <c r="AJ1192" s="112">
        <f>'Demand Input VP'!J599</f>
        <v>180</v>
      </c>
      <c r="AK1192" s="112">
        <f>'Demand Input VP'!K599</f>
        <v>0</v>
      </c>
      <c r="AL1192" s="112">
        <f>'Demand Input VP'!L599</f>
        <v>0</v>
      </c>
      <c r="AM1192" s="112">
        <f>'Demand Input VP'!M599</f>
        <v>0</v>
      </c>
      <c r="AN1192" s="112">
        <f>'Demand Input VP'!N599</f>
        <v>0</v>
      </c>
      <c r="AQ1192" t="str">
        <f>AQ1188</f>
        <v/>
      </c>
    </row>
    <row r="1193" spans="1:43" ht="14.25" customHeight="1" x14ac:dyDescent="0.25">
      <c r="A1193" s="99" t="s">
        <v>1169</v>
      </c>
      <c r="B1193" s="118"/>
      <c r="C1193" s="118"/>
      <c r="D1193" s="118"/>
      <c r="E1193" s="118"/>
      <c r="F1193" s="118"/>
      <c r="G1193" s="118"/>
      <c r="H1193" s="118"/>
      <c r="I1193" s="118"/>
      <c r="J1193" s="118"/>
      <c r="K1193" s="118"/>
      <c r="L1193" s="118"/>
      <c r="M1193" s="118"/>
      <c r="N1193" s="118"/>
      <c r="O1193" s="118"/>
      <c r="P1193" s="118"/>
      <c r="Q1193" s="118"/>
      <c r="R1193" s="118"/>
      <c r="S1193" s="118"/>
      <c r="T1193" s="118"/>
      <c r="U1193" s="118"/>
      <c r="V1193" s="118"/>
      <c r="W1193" s="115"/>
      <c r="X1193" s="116"/>
      <c r="Y1193" s="117"/>
      <c r="Z1193" s="119"/>
      <c r="AA1193" s="120" t="s">
        <v>1170</v>
      </c>
      <c r="AB1193" s="121">
        <f>'Demand Input VP'!B598</f>
        <v>0</v>
      </c>
      <c r="AC1193" s="120">
        <f>'Demand Input VP'!C598</f>
        <v>0</v>
      </c>
      <c r="AD1193" s="120">
        <f>'Demand Input VP'!D598</f>
        <v>0</v>
      </c>
      <c r="AE1193" s="120">
        <f>'Demand Input VP'!E598</f>
        <v>0</v>
      </c>
      <c r="AF1193" s="120">
        <f>'Demand Input VP'!F598</f>
        <v>0</v>
      </c>
      <c r="AG1193" s="120">
        <f>'Demand Input VP'!G598</f>
        <v>0</v>
      </c>
      <c r="AH1193" s="120">
        <f>'Demand Input VP'!H598</f>
        <v>0</v>
      </c>
      <c r="AI1193" s="120">
        <f>'Demand Input VP'!I598</f>
        <v>0</v>
      </c>
      <c r="AJ1193" s="120">
        <f>'Demand Input VP'!J598</f>
        <v>0</v>
      </c>
      <c r="AK1193" s="120">
        <f>'Demand Input VP'!K598</f>
        <v>0</v>
      </c>
      <c r="AL1193" s="120">
        <f>'Demand Input VP'!L598</f>
        <v>0</v>
      </c>
      <c r="AM1193" s="120">
        <f>'Demand Input VP'!M598</f>
        <v>18</v>
      </c>
      <c r="AN1193" s="120">
        <f>'Demand Input VP'!N598</f>
        <v>18</v>
      </c>
      <c r="AQ1193" t="str">
        <f>AQ1188</f>
        <v/>
      </c>
    </row>
    <row r="1194" spans="1:43" ht="14.25" customHeight="1" x14ac:dyDescent="0.25">
      <c r="A1194" s="1"/>
      <c r="B1194" s="122"/>
      <c r="C1194" s="122"/>
      <c r="D1194" s="122"/>
      <c r="E1194" s="122"/>
      <c r="F1194" s="122"/>
      <c r="G1194" s="122"/>
      <c r="H1194" s="122"/>
      <c r="I1194" s="122"/>
      <c r="J1194" s="122"/>
      <c r="K1194" s="122"/>
      <c r="L1194" s="122"/>
      <c r="M1194" s="122"/>
      <c r="N1194" s="122"/>
      <c r="O1194" s="122"/>
      <c r="P1194" s="122"/>
      <c r="Q1194" s="122"/>
      <c r="R1194" s="122"/>
      <c r="S1194" s="122"/>
      <c r="T1194" s="122"/>
      <c r="U1194" s="122"/>
      <c r="V1194" s="122"/>
      <c r="W1194" s="123"/>
      <c r="X1194" s="116"/>
      <c r="Y1194" s="117"/>
      <c r="Z1194" s="123"/>
      <c r="AA1194" s="112" t="s">
        <v>1171</v>
      </c>
      <c r="AB1194" s="113">
        <f>'Demand Input MP'!B599</f>
        <v>0</v>
      </c>
      <c r="AC1194" s="112">
        <f>'Demand Input MP'!C599</f>
        <v>0</v>
      </c>
      <c r="AD1194" s="112">
        <f>'Demand Input MP'!D599</f>
        <v>0</v>
      </c>
      <c r="AE1194" s="112">
        <f>'Demand Input MP'!E599</f>
        <v>0</v>
      </c>
      <c r="AF1194" s="112">
        <f>'Demand Input MP'!F599</f>
        <v>0</v>
      </c>
      <c r="AG1194" s="112">
        <f>'Demand Input MP'!G599</f>
        <v>0</v>
      </c>
      <c r="AH1194" s="112">
        <f>'Demand Input MP'!H599</f>
        <v>0</v>
      </c>
      <c r="AI1194" s="112">
        <f>'Demand Input MP'!I599</f>
        <v>0</v>
      </c>
      <c r="AJ1194" s="112">
        <f>'Demand Input MP'!J599</f>
        <v>0</v>
      </c>
      <c r="AK1194" s="112">
        <f>'Demand Input MP'!K599</f>
        <v>0</v>
      </c>
      <c r="AL1194" s="112">
        <f>'Demand Input MP'!L599</f>
        <v>0</v>
      </c>
      <c r="AM1194" s="112">
        <f>'Demand Input MP'!M599</f>
        <v>0</v>
      </c>
      <c r="AN1194" s="112">
        <f>'Demand Input MP'!N599</f>
        <v>0</v>
      </c>
      <c r="AQ1194" t="str">
        <f>AQ1188</f>
        <v/>
      </c>
    </row>
    <row r="1195" spans="1:43" ht="14.25" customHeight="1" x14ac:dyDescent="0.25">
      <c r="A1195" s="1"/>
      <c r="B1195" s="122"/>
      <c r="C1195" s="122"/>
      <c r="D1195" s="122"/>
      <c r="E1195" s="122"/>
      <c r="F1195" s="122"/>
      <c r="G1195" s="122"/>
      <c r="H1195" s="122"/>
      <c r="I1195" s="122"/>
      <c r="J1195" s="122"/>
      <c r="K1195" s="122"/>
      <c r="L1195" s="122"/>
      <c r="M1195" s="122"/>
      <c r="N1195" s="122"/>
      <c r="O1195" s="122"/>
      <c r="P1195" s="122"/>
      <c r="Q1195" s="122"/>
      <c r="R1195" s="122"/>
      <c r="S1195" s="122"/>
      <c r="T1195" s="122"/>
      <c r="U1195" s="122"/>
      <c r="V1195" s="124" t="s">
        <v>91</v>
      </c>
      <c r="W1195" s="125">
        <f>IFERROR(IF(SUM('Run Rate History'!E122:AD122)&gt;0,(SUMPRODUCT((B1190:AA1190&gt;=PERCENTILE(B1190:AA1190,0.1))*(B1190:AA1190&lt;=PERCENTILE(B1190:AA1190,0.9))*B1190:AA1190)+SUMPRODUCT(('Run Rate History'!E122:AD122&gt;=PERCENTILE(B1190:AA1190,0.1))*('Run Rate History'!E122:AD122&lt;=PERCENTILE(B1190:AA1190,0.9))*'Run Rate History'!E122:AD122))/(SUMPRODUCT((B1190:AA1190&gt;=PERCENTILE(B1190:AA1190,0.1))*(B1190:AA1190&lt;=PERCENTILE(B1190:AA1190,0.9))*1)+SUMPRODUCT(('Run Rate History'!E122:AD122&gt;=PERCENTILE(B1190:AA1190,0.1))*('Run Rate History'!E122:AD122&lt;=PERCENTILE(B1190:AA1190,0.9))*1)),TRIMMEAN(B1190:AA1190,0.15)),0)</f>
        <v>64.194444444444443</v>
      </c>
      <c r="X1195" s="126" t="s">
        <v>1172</v>
      </c>
      <c r="Y1195" s="127">
        <f>SUM(B1190:AA1190)/26</f>
        <v>105</v>
      </c>
      <c r="Z1195" s="128"/>
      <c r="AA1195" s="112" t="s">
        <v>1173</v>
      </c>
      <c r="AB1195" s="113">
        <f>'Demand Input MP'!B598</f>
        <v>0</v>
      </c>
      <c r="AC1195" s="112">
        <f>'Demand Input MP'!C598</f>
        <v>0</v>
      </c>
      <c r="AD1195" s="112">
        <f>'Demand Input MP'!D598</f>
        <v>0</v>
      </c>
      <c r="AE1195" s="112">
        <f>'Demand Input MP'!E598</f>
        <v>0</v>
      </c>
      <c r="AF1195" s="112">
        <f>'Demand Input MP'!F598</f>
        <v>0</v>
      </c>
      <c r="AG1195" s="112">
        <f>'Demand Input MP'!G598</f>
        <v>0</v>
      </c>
      <c r="AH1195" s="112">
        <f>'Demand Input MP'!H598</f>
        <v>0</v>
      </c>
      <c r="AI1195" s="112">
        <f>'Demand Input MP'!I598</f>
        <v>0</v>
      </c>
      <c r="AJ1195" s="112">
        <f>'Demand Input MP'!J598</f>
        <v>0</v>
      </c>
      <c r="AK1195" s="112">
        <f>'Demand Input MP'!K598</f>
        <v>0</v>
      </c>
      <c r="AL1195" s="112">
        <f>'Demand Input MP'!L598</f>
        <v>0</v>
      </c>
      <c r="AM1195" s="112">
        <f>'Demand Input MP'!M598</f>
        <v>0</v>
      </c>
      <c r="AN1195" s="112">
        <f>'Demand Input MP'!N598</f>
        <v>0</v>
      </c>
      <c r="AQ1195" t="str">
        <f>AQ1188</f>
        <v/>
      </c>
    </row>
    <row r="1196" spans="1:43" ht="14.25" customHeight="1" x14ac:dyDescent="0.25">
      <c r="A1196" s="1"/>
      <c r="B1196" s="122"/>
      <c r="C1196" s="122"/>
      <c r="D1196" s="122"/>
      <c r="E1196" s="122"/>
      <c r="F1196" s="122"/>
      <c r="G1196" s="122"/>
      <c r="H1196" s="122"/>
      <c r="I1196" s="122"/>
      <c r="J1196" s="122"/>
      <c r="K1196" s="122"/>
      <c r="L1196" s="122"/>
      <c r="M1196" s="122"/>
      <c r="N1196" s="122"/>
      <c r="O1196" s="122"/>
      <c r="P1196" s="122"/>
      <c r="Q1196" s="122"/>
      <c r="R1196" s="122"/>
      <c r="S1196" s="122"/>
      <c r="T1196" s="122"/>
      <c r="U1196" s="122"/>
      <c r="V1196" s="124" t="s">
        <v>94</v>
      </c>
      <c r="W1196" s="125">
        <f>IFERROR((1*MIN(MAX(X1190,0.5*IF(SUM('Run Rate History'!E122:AD122)&gt;0,(MEDIAN(IF(B1190:AA1190&gt;0,B1190:AA1190))+MEDIAN(IF('Run Rate History'!E122:AD122&gt;0,'Run Rate History'!E122:AD122)))/2,MEDIAN(IF(B1190:AA1190&gt;0,B1190:AA1190)))),2*IF(SUM('Run Rate History'!E122:AD122)&gt;0,(MEDIAN(IF(B1190:AA1190&gt;0,B1190:AA1190))+MEDIAN(IF('Run Rate History'!E122:AD122&gt;0,'Run Rate History'!E122:AD122)))/2,MEDIAN(IF(B1190:AA1190&gt;0,B1190:AA1190))))+2*MIN(MAX(Y1190,0.5*IF(SUM('Run Rate History'!E122:AD122)&gt;0,(MEDIAN(IF(B1190:AA1190&gt;0,B1190:AA1190))+MEDIAN(IF('Run Rate History'!E122:AD122&gt;0,'Run Rate History'!E122:AD122)))/2,MEDIAN(IF(B1190:AA1190&gt;0,B1190:AA1190)))),2*IF(SUM('Run Rate History'!E122:AD122)&gt;0,(MEDIAN(IF(B1190:AA1190&gt;0,B1190:AA1190))+MEDIAN(IF('Run Rate History'!E122:AD122&gt;0,'Run Rate History'!E122:AD122)))/2,MEDIAN(IF(B1190:AA1190&gt;0,B1190:AA1190))))+3*MIN(MAX(Z1190,0.5*IF(SUM('Run Rate History'!E122:AD122)&gt;0,(MEDIAN(IF(B1190:AA1190&gt;0,B1190:AA1190))+MEDIAN(IF('Run Rate History'!E122:AD122&gt;0,'Run Rate History'!E122:AD122)))/2,MEDIAN(IF(B1190:AA1190&gt;0,B1190:AA1190)))),2*IF(SUM('Run Rate History'!E122:AD122)&gt;0,(MEDIAN(IF(B1190:AA1190&gt;0,B1190:AA1190))+MEDIAN(IF('Run Rate History'!E122:AD122&gt;0,'Run Rate History'!E122:AD122)))/2,MEDIAN(IF(B1190:AA1190&gt;0,B1190:AA1190))))+4*MIN(MAX(AA1190,0.5*IF(SUM('Run Rate History'!E122:AD122)&gt;0,(MEDIAN(IF(B1190:AA1190&gt;0,B1190:AA1190))+MEDIAN(IF('Run Rate History'!E122:AD122&gt;0,'Run Rate History'!E122:AD122)))/2,MEDIAN(IF(B1190:AA1190&gt;0,B1190:AA1190)))),2*IF(SUM('Run Rate History'!E122:AD122)&gt;0,(MEDIAN(IF(B1190:AA1190&gt;0,B1190:AA1190))+MEDIAN(IF('Run Rate History'!E122:AD122&gt;0,'Run Rate History'!E122:AD122)))/2,MEDIAN(IF(B1190:AA1190&gt;0,B1190:AA1190)))))/10,0)</f>
        <v>86.5</v>
      </c>
      <c r="X1196" s="129" t="s">
        <v>1174</v>
      </c>
      <c r="Y1196" s="130">
        <f>IFERROR(VLOOKUP(A1188,'Stanje zaliha'!A:E,5,FALSE()),0)</f>
        <v>2032</v>
      </c>
      <c r="Z1196" s="131"/>
      <c r="AA1196" s="113" t="s">
        <v>1175</v>
      </c>
      <c r="AB1196" s="118">
        <f t="shared" ref="AB1196:AN1196" si="236">SUM(AB1192:AB1195)</f>
        <v>0</v>
      </c>
      <c r="AC1196" s="118">
        <f t="shared" si="236"/>
        <v>0</v>
      </c>
      <c r="AD1196" s="118">
        <f t="shared" si="236"/>
        <v>0</v>
      </c>
      <c r="AE1196" s="118">
        <f t="shared" si="236"/>
        <v>0</v>
      </c>
      <c r="AF1196" s="118">
        <f t="shared" si="236"/>
        <v>0</v>
      </c>
      <c r="AG1196" s="118">
        <f t="shared" si="236"/>
        <v>180</v>
      </c>
      <c r="AH1196" s="118">
        <f t="shared" si="236"/>
        <v>180</v>
      </c>
      <c r="AI1196" s="118">
        <f t="shared" si="236"/>
        <v>180</v>
      </c>
      <c r="AJ1196" s="118">
        <f t="shared" si="236"/>
        <v>180</v>
      </c>
      <c r="AK1196" s="118">
        <f t="shared" si="236"/>
        <v>0</v>
      </c>
      <c r="AL1196" s="118">
        <f t="shared" si="236"/>
        <v>0</v>
      </c>
      <c r="AM1196" s="118">
        <f t="shared" si="236"/>
        <v>18</v>
      </c>
      <c r="AN1196" s="118">
        <f t="shared" si="236"/>
        <v>18</v>
      </c>
      <c r="AQ1196" t="str">
        <f>AQ1188</f>
        <v/>
      </c>
    </row>
    <row r="1197" spans="1:43" ht="14.25" customHeight="1" x14ac:dyDescent="0.25">
      <c r="A1197" s="1"/>
      <c r="B1197" s="122"/>
      <c r="C1197" s="122"/>
      <c r="D1197" s="122"/>
      <c r="E1197" s="122"/>
      <c r="F1197" s="122"/>
      <c r="G1197" s="122"/>
      <c r="H1197" s="122"/>
      <c r="I1197" s="122"/>
      <c r="J1197" s="122"/>
      <c r="K1197" s="122"/>
      <c r="L1197" s="122"/>
      <c r="M1197" s="122"/>
      <c r="N1197" s="122"/>
      <c r="O1197" s="122"/>
      <c r="P1197" s="122"/>
      <c r="Q1197" s="122"/>
      <c r="R1197" s="122"/>
      <c r="S1197" s="122"/>
      <c r="T1197" s="122"/>
      <c r="U1197" s="122"/>
      <c r="V1197" s="124" t="s">
        <v>95</v>
      </c>
      <c r="W1197" s="125">
        <f>IFERROR(0.6*W1196+0.4*W1195,0)</f>
        <v>77.577777777777783</v>
      </c>
      <c r="X1197" s="132" t="s">
        <v>1176</v>
      </c>
      <c r="Y1197" s="133">
        <f>IFERROR(SUMIF('Popis poslanih narudžbi'!A:A,A1188,'Popis poslanih narudžbi'!C:C),0)</f>
        <v>1440</v>
      </c>
      <c r="Z1197" s="131"/>
      <c r="AA1197" s="134" t="s">
        <v>1177</v>
      </c>
      <c r="AB1197" s="118">
        <f t="shared" ref="AB1197:AN1197" si="237">AB1190+AB1196</f>
        <v>209</v>
      </c>
      <c r="AC1197" s="118">
        <f t="shared" si="237"/>
        <v>209</v>
      </c>
      <c r="AD1197" s="118">
        <f t="shared" si="237"/>
        <v>209</v>
      </c>
      <c r="AE1197" s="118">
        <f t="shared" si="237"/>
        <v>209</v>
      </c>
      <c r="AF1197" s="118">
        <f t="shared" si="237"/>
        <v>209</v>
      </c>
      <c r="AG1197" s="118">
        <f t="shared" si="237"/>
        <v>368</v>
      </c>
      <c r="AH1197" s="118">
        <f t="shared" si="237"/>
        <v>368</v>
      </c>
      <c r="AI1197" s="118">
        <f t="shared" si="237"/>
        <v>368</v>
      </c>
      <c r="AJ1197" s="118">
        <f t="shared" si="237"/>
        <v>368</v>
      </c>
      <c r="AK1197" s="118">
        <f t="shared" si="237"/>
        <v>209</v>
      </c>
      <c r="AL1197" s="118">
        <f t="shared" si="237"/>
        <v>209</v>
      </c>
      <c r="AM1197" s="118">
        <f t="shared" si="237"/>
        <v>206</v>
      </c>
      <c r="AN1197" s="118">
        <f t="shared" si="237"/>
        <v>206</v>
      </c>
      <c r="AQ1197" t="str">
        <f>AQ1188</f>
        <v/>
      </c>
    </row>
    <row r="1198" spans="1:43" ht="14.25" customHeight="1" x14ac:dyDescent="0.25">
      <c r="A1198" s="107" t="str">
        <f>'Run Rate'!A123</f>
        <v>POL09828</v>
      </c>
      <c r="B1198" s="135" t="str">
        <f>'Run Rate'!B123</f>
        <v>Polleo 1st Whey 2,27kg Strawberry</v>
      </c>
      <c r="C1198" s="135" t="str">
        <f>'Run Rate'!C123</f>
        <v>PROTEINI</v>
      </c>
      <c r="D1198" s="135" t="str">
        <f>'Run Rate'!D123</f>
        <v>02 SILVER</v>
      </c>
      <c r="E1198" s="122"/>
      <c r="F1198" s="122"/>
      <c r="G1198" s="122"/>
      <c r="H1198" s="122"/>
      <c r="I1198" s="122"/>
      <c r="J1198" s="122"/>
      <c r="K1198" s="122"/>
      <c r="L1198" s="122"/>
      <c r="M1198" s="122"/>
      <c r="N1198" s="122"/>
      <c r="O1198" s="122"/>
      <c r="P1198" s="122"/>
      <c r="Q1198" s="122"/>
      <c r="R1198" s="122"/>
      <c r="S1198" s="122"/>
      <c r="T1198" s="122"/>
      <c r="U1198" s="122"/>
      <c r="V1198" s="122"/>
      <c r="W1198" s="122"/>
      <c r="X1198" s="122"/>
      <c r="Y1198" s="122"/>
      <c r="Z1198" s="122"/>
      <c r="AA1198" s="122"/>
      <c r="AB1198" s="122"/>
      <c r="AC1198" s="122"/>
      <c r="AD1198" s="122"/>
      <c r="AE1198" s="122"/>
      <c r="AF1198" s="122"/>
      <c r="AG1198" s="122"/>
      <c r="AH1198" s="122"/>
      <c r="AI1198" s="122"/>
      <c r="AJ1198" s="122"/>
      <c r="AK1198" s="122"/>
      <c r="AL1198" s="122"/>
      <c r="AM1198" s="122"/>
      <c r="AN1198" s="122"/>
      <c r="AQ1198" t="str">
        <f>IF(AND(OR($B$1="ALL",$B$1=C1198),OR($E$1="ALL",$E$1=D1198),OR($B$2="ALL",$B$2=A1198),OR($E$2="ALL",IFERROR(SEARCH($E$2,B1198),0)&gt;0)),"MATCH","")</f>
        <v/>
      </c>
    </row>
    <row r="1199" spans="1:43" ht="14.25" customHeight="1" x14ac:dyDescent="0.25">
      <c r="A1199" s="108" t="s">
        <v>1137</v>
      </c>
      <c r="B1199" s="136" t="s">
        <v>1138</v>
      </c>
      <c r="C1199" s="136" t="s">
        <v>1139</v>
      </c>
      <c r="D1199" s="136" t="s">
        <v>1140</v>
      </c>
      <c r="E1199" s="136" t="s">
        <v>1141</v>
      </c>
      <c r="F1199" s="136" t="s">
        <v>1142</v>
      </c>
      <c r="G1199" s="136" t="s">
        <v>1143</v>
      </c>
      <c r="H1199" s="136" t="s">
        <v>1144</v>
      </c>
      <c r="I1199" s="136" t="s">
        <v>1145</v>
      </c>
      <c r="J1199" s="136" t="s">
        <v>1146</v>
      </c>
      <c r="K1199" s="136" t="s">
        <v>1147</v>
      </c>
      <c r="L1199" s="136" t="s">
        <v>1148</v>
      </c>
      <c r="M1199" s="136" t="s">
        <v>1149</v>
      </c>
      <c r="N1199" s="136" t="s">
        <v>1150</v>
      </c>
      <c r="O1199" s="136" t="s">
        <v>1151</v>
      </c>
      <c r="P1199" s="136" t="s">
        <v>1152</v>
      </c>
      <c r="Q1199" s="136" t="s">
        <v>1153</v>
      </c>
      <c r="R1199" s="136" t="s">
        <v>1154</v>
      </c>
      <c r="S1199" s="136" t="s">
        <v>1155</v>
      </c>
      <c r="T1199" s="136" t="s">
        <v>1156</v>
      </c>
      <c r="U1199" s="136" t="s">
        <v>1157</v>
      </c>
      <c r="V1199" s="136" t="s">
        <v>1158</v>
      </c>
      <c r="W1199" s="136" t="s">
        <v>1159</v>
      </c>
      <c r="X1199" s="136" t="s">
        <v>1160</v>
      </c>
      <c r="Y1199" s="136" t="s">
        <v>1161</v>
      </c>
      <c r="Z1199" s="136" t="s">
        <v>1162</v>
      </c>
      <c r="AA1199" s="136" t="s">
        <v>1163</v>
      </c>
      <c r="AB1199" s="137" t="s">
        <v>156</v>
      </c>
      <c r="AC1199" s="137" t="s">
        <v>157</v>
      </c>
      <c r="AD1199" s="137" t="s">
        <v>158</v>
      </c>
      <c r="AE1199" s="137" t="s">
        <v>139</v>
      </c>
      <c r="AF1199" s="138" t="s">
        <v>140</v>
      </c>
      <c r="AG1199" s="138" t="s">
        <v>141</v>
      </c>
      <c r="AH1199" s="138" t="s">
        <v>142</v>
      </c>
      <c r="AI1199" s="138" t="s">
        <v>143</v>
      </c>
      <c r="AJ1199" s="139" t="s">
        <v>144</v>
      </c>
      <c r="AK1199" s="139" t="s">
        <v>145</v>
      </c>
      <c r="AL1199" s="139" t="s">
        <v>146</v>
      </c>
      <c r="AM1199" s="140" t="s">
        <v>147</v>
      </c>
      <c r="AN1199" s="140" t="s">
        <v>148</v>
      </c>
      <c r="AQ1199" t="str">
        <f>AQ1198</f>
        <v/>
      </c>
    </row>
    <row r="1200" spans="1:43" ht="14.25" customHeight="1" x14ac:dyDescent="0.25">
      <c r="A1200" s="99" t="s">
        <v>1164</v>
      </c>
      <c r="B1200" s="112">
        <f>'Run Rate'!E123</f>
        <v>32</v>
      </c>
      <c r="C1200" s="112">
        <f>'Run Rate'!F123</f>
        <v>21</v>
      </c>
      <c r="D1200" s="112">
        <f>'Run Rate'!G123</f>
        <v>19</v>
      </c>
      <c r="E1200" s="112">
        <f>'Run Rate'!H123</f>
        <v>16</v>
      </c>
      <c r="F1200" s="112">
        <f>'Run Rate'!I123</f>
        <v>46</v>
      </c>
      <c r="G1200" s="112">
        <f>'Run Rate'!J123</f>
        <v>37</v>
      </c>
      <c r="H1200" s="112">
        <f>'Run Rate'!K123</f>
        <v>42</v>
      </c>
      <c r="I1200" s="112">
        <f>'Run Rate'!L123</f>
        <v>31</v>
      </c>
      <c r="J1200" s="112">
        <f>'Run Rate'!M123</f>
        <v>42</v>
      </c>
      <c r="K1200" s="112">
        <f>'Run Rate'!N123</f>
        <v>18</v>
      </c>
      <c r="L1200" s="112">
        <f>'Run Rate'!O123</f>
        <v>21</v>
      </c>
      <c r="M1200" s="112">
        <f>'Run Rate'!P123</f>
        <v>25</v>
      </c>
      <c r="N1200" s="112">
        <f>'Run Rate'!Q123</f>
        <v>25</v>
      </c>
      <c r="O1200" s="112">
        <f>'Run Rate'!R123</f>
        <v>10</v>
      </c>
      <c r="P1200" s="112">
        <f>'Run Rate'!S123</f>
        <v>4</v>
      </c>
      <c r="Q1200" s="112">
        <f>'Run Rate'!T123</f>
        <v>13</v>
      </c>
      <c r="R1200" s="112">
        <f>'Run Rate'!U123</f>
        <v>17</v>
      </c>
      <c r="S1200" s="112">
        <f>'Run Rate'!V123</f>
        <v>25</v>
      </c>
      <c r="T1200" s="112">
        <f>'Run Rate'!W123</f>
        <v>26</v>
      </c>
      <c r="U1200" s="112">
        <f>'Run Rate'!X123</f>
        <v>26</v>
      </c>
      <c r="V1200" s="112">
        <f>'Run Rate'!Y123</f>
        <v>26</v>
      </c>
      <c r="W1200" s="112">
        <f>'Run Rate'!Z123</f>
        <v>28</v>
      </c>
      <c r="X1200" s="112">
        <f>'Run Rate'!AA123</f>
        <v>29</v>
      </c>
      <c r="Y1200" s="112">
        <f>'Run Rate'!AB123</f>
        <v>40</v>
      </c>
      <c r="Z1200" s="112">
        <f>'Run Rate'!AC123</f>
        <v>62</v>
      </c>
      <c r="AA1200" s="112">
        <f>'Run Rate'!AD123</f>
        <v>40</v>
      </c>
      <c r="AB1200" s="113">
        <v>51</v>
      </c>
      <c r="AC1200" s="112">
        <v>53</v>
      </c>
      <c r="AD1200" s="112">
        <v>56</v>
      </c>
      <c r="AE1200" s="112">
        <v>58</v>
      </c>
      <c r="AF1200" s="112">
        <v>59</v>
      </c>
      <c r="AG1200" s="112">
        <v>61</v>
      </c>
      <c r="AH1200" s="112">
        <v>62</v>
      </c>
      <c r="AI1200" s="112">
        <v>63</v>
      </c>
      <c r="AJ1200" s="112">
        <v>64</v>
      </c>
      <c r="AK1200" s="112">
        <v>64</v>
      </c>
      <c r="AL1200" s="112">
        <v>65</v>
      </c>
      <c r="AM1200" s="112">
        <v>65</v>
      </c>
      <c r="AN1200" s="112">
        <v>66</v>
      </c>
      <c r="AQ1200" t="str">
        <f>AQ1198</f>
        <v/>
      </c>
    </row>
    <row r="1201" spans="1:43" ht="14.25" customHeight="1" x14ac:dyDescent="0.25">
      <c r="A1201" s="99" t="s">
        <v>1165</v>
      </c>
      <c r="B1201" s="114"/>
      <c r="C1201" s="114"/>
      <c r="D1201" s="114"/>
      <c r="E1201" s="114"/>
      <c r="F1201" s="114"/>
      <c r="G1201" s="114"/>
      <c r="H1201" s="114"/>
      <c r="I1201" s="114"/>
      <c r="J1201" s="114"/>
      <c r="K1201" s="114"/>
      <c r="L1201" s="114"/>
      <c r="M1201" s="114"/>
      <c r="N1201" s="114"/>
      <c r="O1201" s="114"/>
      <c r="P1201" s="114"/>
      <c r="Q1201" s="114"/>
      <c r="R1201" s="114"/>
      <c r="S1201" s="114"/>
      <c r="T1201" s="114"/>
      <c r="U1201" s="114"/>
      <c r="V1201" s="114"/>
      <c r="W1201" s="115"/>
      <c r="X1201" s="115"/>
      <c r="Y1201" s="115"/>
      <c r="Z1201" s="115"/>
      <c r="AA1201" s="112" t="s">
        <v>1166</v>
      </c>
      <c r="AB1201" s="113"/>
      <c r="AC1201" s="112"/>
      <c r="AD1201" s="112"/>
      <c r="AE1201" s="112"/>
      <c r="AF1201" s="112"/>
      <c r="AG1201" s="112"/>
      <c r="AH1201" s="112"/>
      <c r="AI1201" s="112"/>
      <c r="AJ1201" s="112"/>
      <c r="AK1201" s="112"/>
      <c r="AL1201" s="112"/>
      <c r="AM1201" s="112"/>
      <c r="AN1201" s="112"/>
      <c r="AQ1201" t="str">
        <f>AQ1198</f>
        <v/>
      </c>
    </row>
    <row r="1202" spans="1:43" ht="14.25" customHeight="1" x14ac:dyDescent="0.25">
      <c r="A1202" s="99" t="s">
        <v>1167</v>
      </c>
      <c r="B1202" s="114"/>
      <c r="C1202" s="114"/>
      <c r="D1202" s="114"/>
      <c r="E1202" s="114"/>
      <c r="F1202" s="114"/>
      <c r="G1202" s="114"/>
      <c r="H1202" s="114"/>
      <c r="I1202" s="114"/>
      <c r="J1202" s="114"/>
      <c r="K1202" s="114"/>
      <c r="L1202" s="114"/>
      <c r="M1202" s="114"/>
      <c r="N1202" s="114"/>
      <c r="O1202" s="114"/>
      <c r="P1202" s="114"/>
      <c r="Q1202" s="114"/>
      <c r="R1202" s="114"/>
      <c r="S1202" s="114"/>
      <c r="T1202" s="114"/>
      <c r="U1202" s="114"/>
      <c r="V1202" s="114"/>
      <c r="W1202" s="115"/>
      <c r="X1202" s="116"/>
      <c r="Y1202" s="117"/>
      <c r="Z1202" s="115"/>
      <c r="AA1202" s="112" t="s">
        <v>1168</v>
      </c>
      <c r="AB1202" s="113">
        <f>'Demand Input VP'!B604</f>
        <v>0</v>
      </c>
      <c r="AC1202" s="112">
        <f>'Demand Input VP'!C604</f>
        <v>0</v>
      </c>
      <c r="AD1202" s="112">
        <f>'Demand Input VP'!D604</f>
        <v>0</v>
      </c>
      <c r="AE1202" s="112">
        <f>'Demand Input VP'!E604</f>
        <v>0</v>
      </c>
      <c r="AF1202" s="112">
        <f>'Demand Input VP'!F604</f>
        <v>0</v>
      </c>
      <c r="AG1202" s="112">
        <f>'Demand Input VP'!G604</f>
        <v>0</v>
      </c>
      <c r="AH1202" s="112">
        <f>'Demand Input VP'!H604</f>
        <v>0</v>
      </c>
      <c r="AI1202" s="112">
        <f>'Demand Input VP'!I604</f>
        <v>0</v>
      </c>
      <c r="AJ1202" s="112">
        <f>'Demand Input VP'!J604</f>
        <v>0</v>
      </c>
      <c r="AK1202" s="112">
        <f>'Demand Input VP'!K604</f>
        <v>0</v>
      </c>
      <c r="AL1202" s="112">
        <f>'Demand Input VP'!L604</f>
        <v>0</v>
      </c>
      <c r="AM1202" s="112">
        <f>'Demand Input VP'!M604</f>
        <v>0</v>
      </c>
      <c r="AN1202" s="112">
        <f>'Demand Input VP'!N604</f>
        <v>0</v>
      </c>
      <c r="AQ1202" t="str">
        <f>AQ1198</f>
        <v/>
      </c>
    </row>
    <row r="1203" spans="1:43" ht="14.25" customHeight="1" x14ac:dyDescent="0.25">
      <c r="A1203" s="99" t="s">
        <v>1169</v>
      </c>
      <c r="B1203" s="118"/>
      <c r="C1203" s="118"/>
      <c r="D1203" s="118"/>
      <c r="E1203" s="118"/>
      <c r="F1203" s="118"/>
      <c r="G1203" s="118"/>
      <c r="H1203" s="118"/>
      <c r="I1203" s="118"/>
      <c r="J1203" s="118"/>
      <c r="K1203" s="118"/>
      <c r="L1203" s="118"/>
      <c r="M1203" s="118"/>
      <c r="N1203" s="118"/>
      <c r="O1203" s="118"/>
      <c r="P1203" s="118"/>
      <c r="Q1203" s="118"/>
      <c r="R1203" s="118"/>
      <c r="S1203" s="118"/>
      <c r="T1203" s="118"/>
      <c r="U1203" s="118"/>
      <c r="V1203" s="118"/>
      <c r="W1203" s="115"/>
      <c r="X1203" s="116"/>
      <c r="Y1203" s="117"/>
      <c r="Z1203" s="119"/>
      <c r="AA1203" s="120" t="s">
        <v>1170</v>
      </c>
      <c r="AB1203" s="121">
        <f>'Demand Input VP'!B603</f>
        <v>0</v>
      </c>
      <c r="AC1203" s="120">
        <f>'Demand Input VP'!C603</f>
        <v>0</v>
      </c>
      <c r="AD1203" s="120">
        <f>'Demand Input VP'!D603</f>
        <v>0</v>
      </c>
      <c r="AE1203" s="120">
        <f>'Demand Input VP'!E603</f>
        <v>0</v>
      </c>
      <c r="AF1203" s="120">
        <f>'Demand Input VP'!F603</f>
        <v>0</v>
      </c>
      <c r="AG1203" s="120">
        <f>'Demand Input VP'!G603</f>
        <v>0</v>
      </c>
      <c r="AH1203" s="120">
        <f>'Demand Input VP'!H603</f>
        <v>0</v>
      </c>
      <c r="AI1203" s="120">
        <f>'Demand Input VP'!I603</f>
        <v>0</v>
      </c>
      <c r="AJ1203" s="120">
        <f>'Demand Input VP'!J603</f>
        <v>0</v>
      </c>
      <c r="AK1203" s="120">
        <f>'Demand Input VP'!K603</f>
        <v>0</v>
      </c>
      <c r="AL1203" s="120">
        <f>'Demand Input VP'!L603</f>
        <v>0</v>
      </c>
      <c r="AM1203" s="120">
        <f>'Demand Input VP'!M603</f>
        <v>0</v>
      </c>
      <c r="AN1203" s="120">
        <f>'Demand Input VP'!N603</f>
        <v>0</v>
      </c>
      <c r="AQ1203" t="str">
        <f>AQ1198</f>
        <v/>
      </c>
    </row>
    <row r="1204" spans="1:43" ht="14.25" customHeight="1" x14ac:dyDescent="0.25">
      <c r="A1204" s="1"/>
      <c r="B1204" s="122"/>
      <c r="C1204" s="122"/>
      <c r="D1204" s="122"/>
      <c r="E1204" s="122"/>
      <c r="F1204" s="122"/>
      <c r="G1204" s="122"/>
      <c r="H1204" s="122"/>
      <c r="I1204" s="122"/>
      <c r="J1204" s="122"/>
      <c r="K1204" s="122"/>
      <c r="L1204" s="122"/>
      <c r="M1204" s="122"/>
      <c r="N1204" s="122"/>
      <c r="O1204" s="122"/>
      <c r="P1204" s="122"/>
      <c r="Q1204" s="122"/>
      <c r="R1204" s="122"/>
      <c r="S1204" s="122"/>
      <c r="T1204" s="122"/>
      <c r="U1204" s="122"/>
      <c r="V1204" s="122"/>
      <c r="W1204" s="123"/>
      <c r="X1204" s="116"/>
      <c r="Y1204" s="117"/>
      <c r="Z1204" s="123"/>
      <c r="AA1204" s="112" t="s">
        <v>1171</v>
      </c>
      <c r="AB1204" s="113">
        <f>'Demand Input MP'!B604</f>
        <v>0</v>
      </c>
      <c r="AC1204" s="112">
        <f>'Demand Input MP'!C604</f>
        <v>0</v>
      </c>
      <c r="AD1204" s="112">
        <f>'Demand Input MP'!D604</f>
        <v>0</v>
      </c>
      <c r="AE1204" s="112">
        <f>'Demand Input MP'!E604</f>
        <v>0</v>
      </c>
      <c r="AF1204" s="112">
        <f>'Demand Input MP'!F604</f>
        <v>0</v>
      </c>
      <c r="AG1204" s="112">
        <f>'Demand Input MP'!G604</f>
        <v>0</v>
      </c>
      <c r="AH1204" s="112">
        <f>'Demand Input MP'!H604</f>
        <v>0</v>
      </c>
      <c r="AI1204" s="112">
        <f>'Demand Input MP'!I604</f>
        <v>0</v>
      </c>
      <c r="AJ1204" s="112">
        <f>'Demand Input MP'!J604</f>
        <v>0</v>
      </c>
      <c r="AK1204" s="112">
        <f>'Demand Input MP'!K604</f>
        <v>0</v>
      </c>
      <c r="AL1204" s="112">
        <f>'Demand Input MP'!L604</f>
        <v>0</v>
      </c>
      <c r="AM1204" s="112">
        <f>'Demand Input MP'!M604</f>
        <v>0</v>
      </c>
      <c r="AN1204" s="112">
        <f>'Demand Input MP'!N604</f>
        <v>0</v>
      </c>
      <c r="AQ1204" t="str">
        <f>AQ1198</f>
        <v/>
      </c>
    </row>
    <row r="1205" spans="1:43" ht="14.25" customHeight="1" x14ac:dyDescent="0.25">
      <c r="A1205" s="1"/>
      <c r="B1205" s="122"/>
      <c r="C1205" s="122"/>
      <c r="D1205" s="122"/>
      <c r="E1205" s="122"/>
      <c r="F1205" s="122"/>
      <c r="G1205" s="122"/>
      <c r="H1205" s="122"/>
      <c r="I1205" s="122"/>
      <c r="J1205" s="122"/>
      <c r="K1205" s="122"/>
      <c r="L1205" s="122"/>
      <c r="M1205" s="122"/>
      <c r="N1205" s="122"/>
      <c r="O1205" s="122"/>
      <c r="P1205" s="122"/>
      <c r="Q1205" s="122"/>
      <c r="R1205" s="122"/>
      <c r="S1205" s="122"/>
      <c r="T1205" s="122"/>
      <c r="U1205" s="122"/>
      <c r="V1205" s="124" t="s">
        <v>91</v>
      </c>
      <c r="W1205" s="125">
        <f>IFERROR(IF(SUM('Run Rate History'!E123:AD123)&gt;0,(SUMPRODUCT((B1200:AA1200&gt;=PERCENTILE(B1200:AA1200,0.1))*(B1200:AA1200&lt;=PERCENTILE(B1200:AA1200,0.9))*B1200:AA1200)+SUMPRODUCT(('Run Rate History'!E123:AD123&gt;=PERCENTILE(B1200:AA1200,0.1))*('Run Rate History'!E123:AD123&lt;=PERCENTILE(B1200:AA1200,0.9))*'Run Rate History'!E123:AD123))/(SUMPRODUCT((B1200:AA1200&gt;=PERCENTILE(B1200:AA1200,0.1))*(B1200:AA1200&lt;=PERCENTILE(B1200:AA1200,0.9))*1)+SUMPRODUCT(('Run Rate History'!E123:AD123&gt;=PERCENTILE(B1200:AA1200,0.1))*('Run Rate History'!E123:AD123&lt;=PERCENTILE(B1200:AA1200,0.9))*1)),TRIMMEAN(B1200:AA1200,0.15)),0)</f>
        <v>26.771428571428572</v>
      </c>
      <c r="X1205" s="126" t="s">
        <v>1172</v>
      </c>
      <c r="Y1205" s="127">
        <f>SUM(B1200:AA1200)/26</f>
        <v>27.73076923076923</v>
      </c>
      <c r="Z1205" s="128"/>
      <c r="AA1205" s="112" t="s">
        <v>1173</v>
      </c>
      <c r="AB1205" s="113">
        <f>'Demand Input MP'!B603</f>
        <v>0</v>
      </c>
      <c r="AC1205" s="112">
        <f>'Demand Input MP'!C603</f>
        <v>0</v>
      </c>
      <c r="AD1205" s="112">
        <f>'Demand Input MP'!D603</f>
        <v>0</v>
      </c>
      <c r="AE1205" s="112">
        <f>'Demand Input MP'!E603</f>
        <v>0</v>
      </c>
      <c r="AF1205" s="112">
        <f>'Demand Input MP'!F603</f>
        <v>0</v>
      </c>
      <c r="AG1205" s="112">
        <f>'Demand Input MP'!G603</f>
        <v>0</v>
      </c>
      <c r="AH1205" s="112">
        <f>'Demand Input MP'!H603</f>
        <v>0</v>
      </c>
      <c r="AI1205" s="112">
        <f>'Demand Input MP'!I603</f>
        <v>0</v>
      </c>
      <c r="AJ1205" s="112">
        <f>'Demand Input MP'!J603</f>
        <v>0</v>
      </c>
      <c r="AK1205" s="112">
        <f>'Demand Input MP'!K603</f>
        <v>0</v>
      </c>
      <c r="AL1205" s="112">
        <f>'Demand Input MP'!L603</f>
        <v>0</v>
      </c>
      <c r="AM1205" s="112">
        <f>'Demand Input MP'!M603</f>
        <v>0</v>
      </c>
      <c r="AN1205" s="112">
        <f>'Demand Input MP'!N603</f>
        <v>0</v>
      </c>
      <c r="AQ1205" t="str">
        <f>AQ1198</f>
        <v/>
      </c>
    </row>
    <row r="1206" spans="1:43" ht="14.25" customHeight="1" x14ac:dyDescent="0.25">
      <c r="A1206" s="1"/>
      <c r="B1206" s="122"/>
      <c r="C1206" s="122"/>
      <c r="D1206" s="122"/>
      <c r="E1206" s="122"/>
      <c r="F1206" s="122"/>
      <c r="G1206" s="122"/>
      <c r="H1206" s="122"/>
      <c r="I1206" s="122"/>
      <c r="J1206" s="122"/>
      <c r="K1206" s="122"/>
      <c r="L1206" s="122"/>
      <c r="M1206" s="122"/>
      <c r="N1206" s="122"/>
      <c r="O1206" s="122"/>
      <c r="P1206" s="122"/>
      <c r="Q1206" s="122"/>
      <c r="R1206" s="122"/>
      <c r="S1206" s="122"/>
      <c r="T1206" s="122"/>
      <c r="U1206" s="122"/>
      <c r="V1206" s="124" t="s">
        <v>94</v>
      </c>
      <c r="W1206" s="125">
        <f>IFERROR((1*MIN(MAX(X1200,0.5*IF(SUM('Run Rate History'!E123:AD123)&gt;0,(MEDIAN(IF(B1200:AA1200&gt;0,B1200:AA1200))+MEDIAN(IF('Run Rate History'!E123:AD123&gt;0,'Run Rate History'!E123:AD123)))/2,MEDIAN(IF(B1200:AA1200&gt;0,B1200:AA1200)))),2*IF(SUM('Run Rate History'!E123:AD123)&gt;0,(MEDIAN(IF(B1200:AA1200&gt;0,B1200:AA1200))+MEDIAN(IF('Run Rate History'!E123:AD123&gt;0,'Run Rate History'!E123:AD123)))/2,MEDIAN(IF(B1200:AA1200&gt;0,B1200:AA1200))))+2*MIN(MAX(Y1200,0.5*IF(SUM('Run Rate History'!E123:AD123)&gt;0,(MEDIAN(IF(B1200:AA1200&gt;0,B1200:AA1200))+MEDIAN(IF('Run Rate History'!E123:AD123&gt;0,'Run Rate History'!E123:AD123)))/2,MEDIAN(IF(B1200:AA1200&gt;0,B1200:AA1200)))),2*IF(SUM('Run Rate History'!E123:AD123)&gt;0,(MEDIAN(IF(B1200:AA1200&gt;0,B1200:AA1200))+MEDIAN(IF('Run Rate History'!E123:AD123&gt;0,'Run Rate History'!E123:AD123)))/2,MEDIAN(IF(B1200:AA1200&gt;0,B1200:AA1200))))+3*MIN(MAX(Z1200,0.5*IF(SUM('Run Rate History'!E123:AD123)&gt;0,(MEDIAN(IF(B1200:AA1200&gt;0,B1200:AA1200))+MEDIAN(IF('Run Rate History'!E123:AD123&gt;0,'Run Rate History'!E123:AD123)))/2,MEDIAN(IF(B1200:AA1200&gt;0,B1200:AA1200)))),2*IF(SUM('Run Rate History'!E123:AD123)&gt;0,(MEDIAN(IF(B1200:AA1200&gt;0,B1200:AA1200))+MEDIAN(IF('Run Rate History'!E123:AD123&gt;0,'Run Rate History'!E123:AD123)))/2,MEDIAN(IF(B1200:AA1200&gt;0,B1200:AA1200))))+4*MIN(MAX(AA1200,0.5*IF(SUM('Run Rate History'!E123:AD123)&gt;0,(MEDIAN(IF(B1200:AA1200&gt;0,B1200:AA1200))+MEDIAN(IF('Run Rate History'!E123:AD123&gt;0,'Run Rate History'!E123:AD123)))/2,MEDIAN(IF(B1200:AA1200&gt;0,B1200:AA1200)))),2*IF(SUM('Run Rate History'!E123:AD123)&gt;0,(MEDIAN(IF(B1200:AA1200&gt;0,B1200:AA1200))+MEDIAN(IF('Run Rate History'!E123:AD123&gt;0,'Run Rate History'!E123:AD123)))/2,MEDIAN(IF(B1200:AA1200&gt;0,B1200:AA1200)))))/10,0)</f>
        <v>42.05</v>
      </c>
      <c r="X1206" s="129" t="s">
        <v>1174</v>
      </c>
      <c r="Y1206" s="130">
        <f>IFERROR(VLOOKUP(A1198,'Stanje zaliha'!A:E,5,FALSE()),0)</f>
        <v>295</v>
      </c>
      <c r="Z1206" s="131"/>
      <c r="AA1206" s="113" t="s">
        <v>1175</v>
      </c>
      <c r="AB1206" s="118">
        <f t="shared" ref="AB1206:AN1206" si="238">SUM(AB1202:AB1205)</f>
        <v>0</v>
      </c>
      <c r="AC1206" s="118">
        <f t="shared" si="238"/>
        <v>0</v>
      </c>
      <c r="AD1206" s="118">
        <f t="shared" si="238"/>
        <v>0</v>
      </c>
      <c r="AE1206" s="118">
        <f t="shared" si="238"/>
        <v>0</v>
      </c>
      <c r="AF1206" s="118">
        <f t="shared" si="238"/>
        <v>0</v>
      </c>
      <c r="AG1206" s="118">
        <f t="shared" si="238"/>
        <v>0</v>
      </c>
      <c r="AH1206" s="118">
        <f t="shared" si="238"/>
        <v>0</v>
      </c>
      <c r="AI1206" s="118">
        <f t="shared" si="238"/>
        <v>0</v>
      </c>
      <c r="AJ1206" s="118">
        <f t="shared" si="238"/>
        <v>0</v>
      </c>
      <c r="AK1206" s="118">
        <f t="shared" si="238"/>
        <v>0</v>
      </c>
      <c r="AL1206" s="118">
        <f t="shared" si="238"/>
        <v>0</v>
      </c>
      <c r="AM1206" s="118">
        <f t="shared" si="238"/>
        <v>0</v>
      </c>
      <c r="AN1206" s="118">
        <f t="shared" si="238"/>
        <v>0</v>
      </c>
      <c r="AQ1206" t="str">
        <f>AQ1198</f>
        <v/>
      </c>
    </row>
    <row r="1207" spans="1:43" ht="14.25" customHeight="1" x14ac:dyDescent="0.25">
      <c r="A1207" s="1"/>
      <c r="B1207" s="122"/>
      <c r="C1207" s="122"/>
      <c r="D1207" s="122"/>
      <c r="E1207" s="122"/>
      <c r="F1207" s="122"/>
      <c r="G1207" s="122"/>
      <c r="H1207" s="122"/>
      <c r="I1207" s="122"/>
      <c r="J1207" s="122"/>
      <c r="K1207" s="122"/>
      <c r="L1207" s="122"/>
      <c r="M1207" s="122"/>
      <c r="N1207" s="122"/>
      <c r="O1207" s="122"/>
      <c r="P1207" s="122"/>
      <c r="Q1207" s="122"/>
      <c r="R1207" s="122"/>
      <c r="S1207" s="122"/>
      <c r="T1207" s="122"/>
      <c r="U1207" s="122"/>
      <c r="V1207" s="124" t="s">
        <v>95</v>
      </c>
      <c r="W1207" s="125">
        <f>IFERROR(0.6*W1206+0.4*W1205,0)</f>
        <v>35.938571428571429</v>
      </c>
      <c r="X1207" s="132" t="s">
        <v>1176</v>
      </c>
      <c r="Y1207" s="133">
        <f>IFERROR(SUMIF('Popis poslanih narudžbi'!A:A,A1198,'Popis poslanih narudžbi'!C:C),0)</f>
        <v>0</v>
      </c>
      <c r="Z1207" s="131"/>
      <c r="AA1207" s="134" t="s">
        <v>1177</v>
      </c>
      <c r="AB1207" s="118">
        <f t="shared" ref="AB1207:AN1207" si="239">AB1200+AB1206</f>
        <v>51</v>
      </c>
      <c r="AC1207" s="118">
        <f t="shared" si="239"/>
        <v>53</v>
      </c>
      <c r="AD1207" s="118">
        <f t="shared" si="239"/>
        <v>56</v>
      </c>
      <c r="AE1207" s="118">
        <f t="shared" si="239"/>
        <v>58</v>
      </c>
      <c r="AF1207" s="118">
        <f t="shared" si="239"/>
        <v>59</v>
      </c>
      <c r="AG1207" s="118">
        <f t="shared" si="239"/>
        <v>61</v>
      </c>
      <c r="AH1207" s="118">
        <f t="shared" si="239"/>
        <v>62</v>
      </c>
      <c r="AI1207" s="118">
        <f t="shared" si="239"/>
        <v>63</v>
      </c>
      <c r="AJ1207" s="118">
        <f t="shared" si="239"/>
        <v>64</v>
      </c>
      <c r="AK1207" s="118">
        <f t="shared" si="239"/>
        <v>64</v>
      </c>
      <c r="AL1207" s="118">
        <f t="shared" si="239"/>
        <v>65</v>
      </c>
      <c r="AM1207" s="118">
        <f t="shared" si="239"/>
        <v>65</v>
      </c>
      <c r="AN1207" s="118">
        <f t="shared" si="239"/>
        <v>66</v>
      </c>
      <c r="AQ1207" t="str">
        <f>AQ1198</f>
        <v/>
      </c>
    </row>
    <row r="1208" spans="1:43" ht="14.25" customHeight="1" x14ac:dyDescent="0.25">
      <c r="A1208" s="107" t="str">
        <f>'Run Rate'!A124</f>
        <v>POL09766</v>
      </c>
      <c r="B1208" s="135" t="str">
        <f>'Run Rate'!B124</f>
        <v>Polleo Bulk Gainer 2,5kg Vanilla</v>
      </c>
      <c r="C1208" s="135" t="str">
        <f>'Run Rate'!C124</f>
        <v>SPORTSKA PREHRANA</v>
      </c>
      <c r="D1208" s="135" t="str">
        <f>'Run Rate'!D124</f>
        <v>02 SILVER</v>
      </c>
      <c r="E1208" s="122"/>
      <c r="F1208" s="122"/>
      <c r="G1208" s="122"/>
      <c r="H1208" s="122"/>
      <c r="I1208" s="122"/>
      <c r="J1208" s="122"/>
      <c r="K1208" s="122"/>
      <c r="L1208" s="122"/>
      <c r="M1208" s="122"/>
      <c r="N1208" s="122"/>
      <c r="O1208" s="122"/>
      <c r="P1208" s="122"/>
      <c r="Q1208" s="122"/>
      <c r="R1208" s="122"/>
      <c r="S1208" s="122"/>
      <c r="T1208" s="122"/>
      <c r="U1208" s="122"/>
      <c r="V1208" s="122"/>
      <c r="W1208" s="122"/>
      <c r="X1208" s="122"/>
      <c r="Y1208" s="122"/>
      <c r="Z1208" s="122"/>
      <c r="AA1208" s="122"/>
      <c r="AB1208" s="122"/>
      <c r="AC1208" s="122"/>
      <c r="AD1208" s="122"/>
      <c r="AE1208" s="122"/>
      <c r="AF1208" s="122"/>
      <c r="AG1208" s="122"/>
      <c r="AH1208" s="122"/>
      <c r="AI1208" s="122"/>
      <c r="AJ1208" s="122"/>
      <c r="AK1208" s="122"/>
      <c r="AL1208" s="122"/>
      <c r="AM1208" s="122"/>
      <c r="AN1208" s="122"/>
      <c r="AQ1208" t="str">
        <f>IF(AND(OR($B$1="ALL",$B$1=C1208),OR($E$1="ALL",$E$1=D1208),OR($B$2="ALL",$B$2=A1208),OR($E$2="ALL",IFERROR(SEARCH($E$2,B1208),0)&gt;0)),"MATCH","")</f>
        <v/>
      </c>
    </row>
    <row r="1209" spans="1:43" ht="14.25" customHeight="1" x14ac:dyDescent="0.25">
      <c r="A1209" s="108" t="s">
        <v>1137</v>
      </c>
      <c r="B1209" s="136" t="s">
        <v>1138</v>
      </c>
      <c r="C1209" s="136" t="s">
        <v>1139</v>
      </c>
      <c r="D1209" s="136" t="s">
        <v>1140</v>
      </c>
      <c r="E1209" s="136" t="s">
        <v>1141</v>
      </c>
      <c r="F1209" s="136" t="s">
        <v>1142</v>
      </c>
      <c r="G1209" s="136" t="s">
        <v>1143</v>
      </c>
      <c r="H1209" s="136" t="s">
        <v>1144</v>
      </c>
      <c r="I1209" s="136" t="s">
        <v>1145</v>
      </c>
      <c r="J1209" s="136" t="s">
        <v>1146</v>
      </c>
      <c r="K1209" s="136" t="s">
        <v>1147</v>
      </c>
      <c r="L1209" s="136" t="s">
        <v>1148</v>
      </c>
      <c r="M1209" s="136" t="s">
        <v>1149</v>
      </c>
      <c r="N1209" s="136" t="s">
        <v>1150</v>
      </c>
      <c r="O1209" s="136" t="s">
        <v>1151</v>
      </c>
      <c r="P1209" s="136" t="s">
        <v>1152</v>
      </c>
      <c r="Q1209" s="136" t="s">
        <v>1153</v>
      </c>
      <c r="R1209" s="136" t="s">
        <v>1154</v>
      </c>
      <c r="S1209" s="136" t="s">
        <v>1155</v>
      </c>
      <c r="T1209" s="136" t="s">
        <v>1156</v>
      </c>
      <c r="U1209" s="136" t="s">
        <v>1157</v>
      </c>
      <c r="V1209" s="136" t="s">
        <v>1158</v>
      </c>
      <c r="W1209" s="136" t="s">
        <v>1159</v>
      </c>
      <c r="X1209" s="136" t="s">
        <v>1160</v>
      </c>
      <c r="Y1209" s="136" t="s">
        <v>1161</v>
      </c>
      <c r="Z1209" s="136" t="s">
        <v>1162</v>
      </c>
      <c r="AA1209" s="136" t="s">
        <v>1163</v>
      </c>
      <c r="AB1209" s="137" t="s">
        <v>156</v>
      </c>
      <c r="AC1209" s="137" t="s">
        <v>157</v>
      </c>
      <c r="AD1209" s="137" t="s">
        <v>158</v>
      </c>
      <c r="AE1209" s="137" t="s">
        <v>139</v>
      </c>
      <c r="AF1209" s="138" t="s">
        <v>140</v>
      </c>
      <c r="AG1209" s="138" t="s">
        <v>141</v>
      </c>
      <c r="AH1209" s="138" t="s">
        <v>142</v>
      </c>
      <c r="AI1209" s="138" t="s">
        <v>143</v>
      </c>
      <c r="AJ1209" s="139" t="s">
        <v>144</v>
      </c>
      <c r="AK1209" s="139" t="s">
        <v>145</v>
      </c>
      <c r="AL1209" s="139" t="s">
        <v>146</v>
      </c>
      <c r="AM1209" s="140" t="s">
        <v>147</v>
      </c>
      <c r="AN1209" s="140" t="s">
        <v>148</v>
      </c>
      <c r="AQ1209" t="str">
        <f>AQ1208</f>
        <v/>
      </c>
    </row>
    <row r="1210" spans="1:43" ht="14.25" customHeight="1" x14ac:dyDescent="0.25">
      <c r="A1210" s="99" t="s">
        <v>1164</v>
      </c>
      <c r="B1210" s="112">
        <f>'Run Rate'!E124</f>
        <v>61</v>
      </c>
      <c r="C1210" s="112">
        <f>'Run Rate'!F124</f>
        <v>18</v>
      </c>
      <c r="D1210" s="112">
        <f>'Run Rate'!G124</f>
        <v>24</v>
      </c>
      <c r="E1210" s="112">
        <f>'Run Rate'!H124</f>
        <v>28</v>
      </c>
      <c r="F1210" s="112">
        <f>'Run Rate'!I124</f>
        <v>41</v>
      </c>
      <c r="G1210" s="112">
        <f>'Run Rate'!J124</f>
        <v>24</v>
      </c>
      <c r="H1210" s="112">
        <f>'Run Rate'!K124</f>
        <v>32</v>
      </c>
      <c r="I1210" s="112">
        <f>'Run Rate'!L124</f>
        <v>39</v>
      </c>
      <c r="J1210" s="112">
        <f>'Run Rate'!M124</f>
        <v>40</v>
      </c>
      <c r="K1210" s="112">
        <f>'Run Rate'!N124</f>
        <v>15</v>
      </c>
      <c r="L1210" s="112">
        <f>'Run Rate'!O124</f>
        <v>18</v>
      </c>
      <c r="M1210" s="112">
        <f>'Run Rate'!P124</f>
        <v>37</v>
      </c>
      <c r="N1210" s="112">
        <f>'Run Rate'!Q124</f>
        <v>18</v>
      </c>
      <c r="O1210" s="112">
        <f>'Run Rate'!R124</f>
        <v>18</v>
      </c>
      <c r="P1210" s="112">
        <f>'Run Rate'!S124</f>
        <v>7</v>
      </c>
      <c r="Q1210" s="112">
        <f>'Run Rate'!T124</f>
        <v>31</v>
      </c>
      <c r="R1210" s="112">
        <f>'Run Rate'!U124</f>
        <v>44</v>
      </c>
      <c r="S1210" s="112">
        <f>'Run Rate'!V124</f>
        <v>57</v>
      </c>
      <c r="T1210" s="112">
        <f>'Run Rate'!W124</f>
        <v>28</v>
      </c>
      <c r="U1210" s="112">
        <f>'Run Rate'!X124</f>
        <v>39</v>
      </c>
      <c r="V1210" s="112">
        <f>'Run Rate'!Y124</f>
        <v>48</v>
      </c>
      <c r="W1210" s="112">
        <f>'Run Rate'!Z124</f>
        <v>39</v>
      </c>
      <c r="X1210" s="112">
        <f>'Run Rate'!AA124</f>
        <v>38</v>
      </c>
      <c r="Y1210" s="112">
        <f>'Run Rate'!AB124</f>
        <v>28</v>
      </c>
      <c r="Z1210" s="112">
        <f>'Run Rate'!AC124</f>
        <v>23</v>
      </c>
      <c r="AA1210" s="112">
        <f>'Run Rate'!AD124</f>
        <v>54</v>
      </c>
      <c r="AB1210" s="113">
        <v>33</v>
      </c>
      <c r="AC1210" s="112">
        <v>32</v>
      </c>
      <c r="AD1210" s="112">
        <v>30</v>
      </c>
      <c r="AE1210" s="112">
        <v>30</v>
      </c>
      <c r="AF1210" s="112">
        <v>30</v>
      </c>
      <c r="AG1210" s="112">
        <v>29</v>
      </c>
      <c r="AH1210" s="112">
        <v>27</v>
      </c>
      <c r="AI1210" s="112">
        <v>27</v>
      </c>
      <c r="AJ1210" s="112">
        <v>27</v>
      </c>
      <c r="AK1210" s="112">
        <v>27</v>
      </c>
      <c r="AL1210" s="112">
        <v>26</v>
      </c>
      <c r="AM1210" s="112">
        <v>24</v>
      </c>
      <c r="AN1210" s="112">
        <v>25</v>
      </c>
      <c r="AQ1210" t="str">
        <f>AQ1208</f>
        <v/>
      </c>
    </row>
    <row r="1211" spans="1:43" ht="14.25" customHeight="1" x14ac:dyDescent="0.25">
      <c r="A1211" s="99" t="s">
        <v>1165</v>
      </c>
      <c r="B1211" s="114"/>
      <c r="C1211" s="114"/>
      <c r="D1211" s="114"/>
      <c r="E1211" s="114"/>
      <c r="F1211" s="114"/>
      <c r="G1211" s="114"/>
      <c r="H1211" s="114"/>
      <c r="I1211" s="114"/>
      <c r="J1211" s="114"/>
      <c r="K1211" s="114"/>
      <c r="L1211" s="114"/>
      <c r="M1211" s="114"/>
      <c r="N1211" s="114"/>
      <c r="O1211" s="114"/>
      <c r="P1211" s="114"/>
      <c r="Q1211" s="114"/>
      <c r="R1211" s="114"/>
      <c r="S1211" s="114"/>
      <c r="T1211" s="114"/>
      <c r="U1211" s="114"/>
      <c r="V1211" s="114"/>
      <c r="W1211" s="115"/>
      <c r="X1211" s="115"/>
      <c r="Y1211" s="115"/>
      <c r="Z1211" s="115"/>
      <c r="AA1211" s="112" t="s">
        <v>1166</v>
      </c>
      <c r="AB1211" s="113"/>
      <c r="AC1211" s="112"/>
      <c r="AD1211" s="112"/>
      <c r="AE1211" s="112"/>
      <c r="AF1211" s="112"/>
      <c r="AG1211" s="112"/>
      <c r="AH1211" s="112"/>
      <c r="AI1211" s="112"/>
      <c r="AJ1211" s="112"/>
      <c r="AK1211" s="112"/>
      <c r="AL1211" s="112"/>
      <c r="AM1211" s="112"/>
      <c r="AN1211" s="112"/>
      <c r="AQ1211" t="str">
        <f>AQ1208</f>
        <v/>
      </c>
    </row>
    <row r="1212" spans="1:43" ht="14.25" customHeight="1" x14ac:dyDescent="0.25">
      <c r="A1212" s="99" t="s">
        <v>1167</v>
      </c>
      <c r="B1212" s="114"/>
      <c r="C1212" s="114"/>
      <c r="D1212" s="114"/>
      <c r="E1212" s="114"/>
      <c r="F1212" s="114"/>
      <c r="G1212" s="114"/>
      <c r="H1212" s="114"/>
      <c r="I1212" s="114"/>
      <c r="J1212" s="114"/>
      <c r="K1212" s="114"/>
      <c r="L1212" s="114"/>
      <c r="M1212" s="114"/>
      <c r="N1212" s="114"/>
      <c r="O1212" s="114"/>
      <c r="P1212" s="114"/>
      <c r="Q1212" s="114"/>
      <c r="R1212" s="114"/>
      <c r="S1212" s="114"/>
      <c r="T1212" s="114"/>
      <c r="U1212" s="114"/>
      <c r="V1212" s="114"/>
      <c r="W1212" s="115"/>
      <c r="X1212" s="116"/>
      <c r="Y1212" s="117"/>
      <c r="Z1212" s="115"/>
      <c r="AA1212" s="112" t="s">
        <v>1168</v>
      </c>
      <c r="AB1212" s="113">
        <f>'Demand Input VP'!B609</f>
        <v>0</v>
      </c>
      <c r="AC1212" s="112">
        <f>'Demand Input VP'!C609</f>
        <v>0</v>
      </c>
      <c r="AD1212" s="112">
        <f>'Demand Input VP'!D609</f>
        <v>0</v>
      </c>
      <c r="AE1212" s="112">
        <f>'Demand Input VP'!E609</f>
        <v>0</v>
      </c>
      <c r="AF1212" s="112">
        <f>'Demand Input VP'!F609</f>
        <v>0</v>
      </c>
      <c r="AG1212" s="112">
        <f>'Demand Input VP'!G609</f>
        <v>0</v>
      </c>
      <c r="AH1212" s="112">
        <f>'Demand Input VP'!H609</f>
        <v>0</v>
      </c>
      <c r="AI1212" s="112">
        <f>'Demand Input VP'!I609</f>
        <v>0</v>
      </c>
      <c r="AJ1212" s="112">
        <f>'Demand Input VP'!J609</f>
        <v>0</v>
      </c>
      <c r="AK1212" s="112">
        <f>'Demand Input VP'!K609</f>
        <v>0</v>
      </c>
      <c r="AL1212" s="112">
        <f>'Demand Input VP'!L609</f>
        <v>0</v>
      </c>
      <c r="AM1212" s="112">
        <f>'Demand Input VP'!M609</f>
        <v>0</v>
      </c>
      <c r="AN1212" s="112">
        <f>'Demand Input VP'!N609</f>
        <v>0</v>
      </c>
      <c r="AQ1212" t="str">
        <f>AQ1208</f>
        <v/>
      </c>
    </row>
    <row r="1213" spans="1:43" ht="14.25" customHeight="1" x14ac:dyDescent="0.25">
      <c r="A1213" s="99" t="s">
        <v>1169</v>
      </c>
      <c r="B1213" s="118"/>
      <c r="C1213" s="118"/>
      <c r="D1213" s="118"/>
      <c r="E1213" s="118"/>
      <c r="F1213" s="118"/>
      <c r="G1213" s="118"/>
      <c r="H1213" s="118"/>
      <c r="I1213" s="118"/>
      <c r="J1213" s="118"/>
      <c r="K1213" s="118"/>
      <c r="L1213" s="118"/>
      <c r="M1213" s="118"/>
      <c r="N1213" s="118"/>
      <c r="O1213" s="118"/>
      <c r="P1213" s="118"/>
      <c r="Q1213" s="118"/>
      <c r="R1213" s="118"/>
      <c r="S1213" s="118"/>
      <c r="T1213" s="118"/>
      <c r="U1213" s="118"/>
      <c r="V1213" s="118"/>
      <c r="W1213" s="115"/>
      <c r="X1213" s="116"/>
      <c r="Y1213" s="117"/>
      <c r="Z1213" s="119"/>
      <c r="AA1213" s="120" t="s">
        <v>1170</v>
      </c>
      <c r="AB1213" s="121">
        <f>'Demand Input VP'!B608</f>
        <v>0</v>
      </c>
      <c r="AC1213" s="120">
        <f>'Demand Input VP'!C608</f>
        <v>0</v>
      </c>
      <c r="AD1213" s="120">
        <f>'Demand Input VP'!D608</f>
        <v>0</v>
      </c>
      <c r="AE1213" s="120">
        <f>'Demand Input VP'!E608</f>
        <v>0</v>
      </c>
      <c r="AF1213" s="120">
        <f>'Demand Input VP'!F608</f>
        <v>0</v>
      </c>
      <c r="AG1213" s="120">
        <f>'Demand Input VP'!G608</f>
        <v>0</v>
      </c>
      <c r="AH1213" s="120">
        <f>'Demand Input VP'!H608</f>
        <v>0</v>
      </c>
      <c r="AI1213" s="120">
        <f>'Demand Input VP'!I608</f>
        <v>0</v>
      </c>
      <c r="AJ1213" s="120">
        <f>'Demand Input VP'!J608</f>
        <v>0</v>
      </c>
      <c r="AK1213" s="120">
        <f>'Demand Input VP'!K608</f>
        <v>0</v>
      </c>
      <c r="AL1213" s="120">
        <f>'Demand Input VP'!L608</f>
        <v>0</v>
      </c>
      <c r="AM1213" s="120">
        <f>'Demand Input VP'!M608</f>
        <v>0</v>
      </c>
      <c r="AN1213" s="120">
        <f>'Demand Input VP'!N608</f>
        <v>0</v>
      </c>
      <c r="AQ1213" t="str">
        <f>AQ1208</f>
        <v/>
      </c>
    </row>
    <row r="1214" spans="1:43" ht="14.25" customHeight="1" x14ac:dyDescent="0.25">
      <c r="A1214" s="1"/>
      <c r="B1214" s="122"/>
      <c r="C1214" s="122"/>
      <c r="D1214" s="122"/>
      <c r="E1214" s="122"/>
      <c r="F1214" s="122"/>
      <c r="G1214" s="122"/>
      <c r="H1214" s="122"/>
      <c r="I1214" s="122"/>
      <c r="J1214" s="122"/>
      <c r="K1214" s="122"/>
      <c r="L1214" s="122"/>
      <c r="M1214" s="122"/>
      <c r="N1214" s="122"/>
      <c r="O1214" s="122"/>
      <c r="P1214" s="122"/>
      <c r="Q1214" s="122"/>
      <c r="R1214" s="122"/>
      <c r="S1214" s="122"/>
      <c r="T1214" s="122"/>
      <c r="U1214" s="122"/>
      <c r="V1214" s="122"/>
      <c r="W1214" s="123"/>
      <c r="X1214" s="116"/>
      <c r="Y1214" s="117"/>
      <c r="Z1214" s="123"/>
      <c r="AA1214" s="112" t="s">
        <v>1171</v>
      </c>
      <c r="AB1214" s="113">
        <f>'Demand Input MP'!B609</f>
        <v>0</v>
      </c>
      <c r="AC1214" s="112">
        <f>'Demand Input MP'!C609</f>
        <v>0</v>
      </c>
      <c r="AD1214" s="112">
        <f>'Demand Input MP'!D609</f>
        <v>0</v>
      </c>
      <c r="AE1214" s="112">
        <f>'Demand Input MP'!E609</f>
        <v>0</v>
      </c>
      <c r="AF1214" s="112">
        <f>'Demand Input MP'!F609</f>
        <v>0</v>
      </c>
      <c r="AG1214" s="112">
        <f>'Demand Input MP'!G609</f>
        <v>0</v>
      </c>
      <c r="AH1214" s="112">
        <f>'Demand Input MP'!H609</f>
        <v>0</v>
      </c>
      <c r="AI1214" s="112">
        <f>'Demand Input MP'!I609</f>
        <v>0</v>
      </c>
      <c r="AJ1214" s="112">
        <f>'Demand Input MP'!J609</f>
        <v>0</v>
      </c>
      <c r="AK1214" s="112">
        <f>'Demand Input MP'!K609</f>
        <v>0</v>
      </c>
      <c r="AL1214" s="112">
        <f>'Demand Input MP'!L609</f>
        <v>0</v>
      </c>
      <c r="AM1214" s="112">
        <f>'Demand Input MP'!M609</f>
        <v>0</v>
      </c>
      <c r="AN1214" s="112">
        <f>'Demand Input MP'!N609</f>
        <v>0</v>
      </c>
      <c r="AQ1214" t="str">
        <f>AQ1208</f>
        <v/>
      </c>
    </row>
    <row r="1215" spans="1:43" ht="14.25" customHeight="1" x14ac:dyDescent="0.25">
      <c r="A1215" s="1"/>
      <c r="B1215" s="122"/>
      <c r="C1215" s="122"/>
      <c r="D1215" s="122"/>
      <c r="E1215" s="122"/>
      <c r="F1215" s="122"/>
      <c r="G1215" s="122"/>
      <c r="H1215" s="122"/>
      <c r="I1215" s="122"/>
      <c r="J1215" s="122"/>
      <c r="K1215" s="122"/>
      <c r="L1215" s="122"/>
      <c r="M1215" s="122"/>
      <c r="N1215" s="122"/>
      <c r="O1215" s="122"/>
      <c r="P1215" s="122"/>
      <c r="Q1215" s="122"/>
      <c r="R1215" s="122"/>
      <c r="S1215" s="122"/>
      <c r="T1215" s="122"/>
      <c r="U1215" s="122"/>
      <c r="V1215" s="124" t="s">
        <v>91</v>
      </c>
      <c r="W1215" s="125">
        <f>IFERROR(IF(SUM('Run Rate History'!E124:AD124)&gt;0,(SUMPRODUCT((B1210:AA1210&gt;=PERCENTILE(B1210:AA1210,0.1))*(B1210:AA1210&lt;=PERCENTILE(B1210:AA1210,0.9))*B1210:AA1210)+SUMPRODUCT(('Run Rate History'!E124:AD124&gt;=PERCENTILE(B1210:AA1210,0.1))*('Run Rate History'!E124:AD124&lt;=PERCENTILE(B1210:AA1210,0.9))*'Run Rate History'!E124:AD124))/(SUMPRODUCT((B1210:AA1210&gt;=PERCENTILE(B1210:AA1210,0.1))*(B1210:AA1210&lt;=PERCENTILE(B1210:AA1210,0.9))*1)+SUMPRODUCT(('Run Rate History'!E124:AD124&gt;=PERCENTILE(B1210:AA1210,0.1))*('Run Rate History'!E124:AD124&lt;=PERCENTILE(B1210:AA1210,0.9))*1)),TRIMMEAN(B1210:AA1210,0.15)),0)</f>
        <v>31.138888888888889</v>
      </c>
      <c r="X1215" s="126" t="s">
        <v>1172</v>
      </c>
      <c r="Y1215" s="127">
        <f>SUM(B1210:AA1210)/26</f>
        <v>32.653846153846153</v>
      </c>
      <c r="Z1215" s="128"/>
      <c r="AA1215" s="112" t="s">
        <v>1173</v>
      </c>
      <c r="AB1215" s="113">
        <f>'Demand Input MP'!B608</f>
        <v>0</v>
      </c>
      <c r="AC1215" s="112">
        <f>'Demand Input MP'!C608</f>
        <v>0</v>
      </c>
      <c r="AD1215" s="112">
        <f>'Demand Input MP'!D608</f>
        <v>0</v>
      </c>
      <c r="AE1215" s="112">
        <f>'Demand Input MP'!E608</f>
        <v>0</v>
      </c>
      <c r="AF1215" s="112">
        <f>'Demand Input MP'!F608</f>
        <v>0</v>
      </c>
      <c r="AG1215" s="112">
        <f>'Demand Input MP'!G608</f>
        <v>0</v>
      </c>
      <c r="AH1215" s="112">
        <f>'Demand Input MP'!H608</f>
        <v>0</v>
      </c>
      <c r="AI1215" s="112">
        <f>'Demand Input MP'!I608</f>
        <v>0</v>
      </c>
      <c r="AJ1215" s="112">
        <f>'Demand Input MP'!J608</f>
        <v>0</v>
      </c>
      <c r="AK1215" s="112">
        <f>'Demand Input MP'!K608</f>
        <v>0</v>
      </c>
      <c r="AL1215" s="112">
        <f>'Demand Input MP'!L608</f>
        <v>0</v>
      </c>
      <c r="AM1215" s="112">
        <f>'Demand Input MP'!M608</f>
        <v>0</v>
      </c>
      <c r="AN1215" s="112">
        <f>'Demand Input MP'!N608</f>
        <v>0</v>
      </c>
      <c r="AQ1215" t="str">
        <f>AQ1208</f>
        <v/>
      </c>
    </row>
    <row r="1216" spans="1:43" ht="14.25" customHeight="1" x14ac:dyDescent="0.25">
      <c r="A1216" s="1"/>
      <c r="B1216" s="122"/>
      <c r="C1216" s="122"/>
      <c r="D1216" s="122"/>
      <c r="E1216" s="122"/>
      <c r="F1216" s="122"/>
      <c r="G1216" s="122"/>
      <c r="H1216" s="122"/>
      <c r="I1216" s="122"/>
      <c r="J1216" s="122"/>
      <c r="K1216" s="122"/>
      <c r="L1216" s="122"/>
      <c r="M1216" s="122"/>
      <c r="N1216" s="122"/>
      <c r="O1216" s="122"/>
      <c r="P1216" s="122"/>
      <c r="Q1216" s="122"/>
      <c r="R1216" s="122"/>
      <c r="S1216" s="122"/>
      <c r="T1216" s="122"/>
      <c r="U1216" s="122"/>
      <c r="V1216" s="124" t="s">
        <v>94</v>
      </c>
      <c r="W1216" s="125">
        <f>IFERROR((1*MIN(MAX(X1210,0.5*IF(SUM('Run Rate History'!E124:AD124)&gt;0,(MEDIAN(IF(B1210:AA1210&gt;0,B1210:AA1210))+MEDIAN(IF('Run Rate History'!E124:AD124&gt;0,'Run Rate History'!E124:AD124)))/2,MEDIAN(IF(B1210:AA1210&gt;0,B1210:AA1210)))),2*IF(SUM('Run Rate History'!E124:AD124)&gt;0,(MEDIAN(IF(B1210:AA1210&gt;0,B1210:AA1210))+MEDIAN(IF('Run Rate History'!E124:AD124&gt;0,'Run Rate History'!E124:AD124)))/2,MEDIAN(IF(B1210:AA1210&gt;0,B1210:AA1210))))+2*MIN(MAX(Y1210,0.5*IF(SUM('Run Rate History'!E124:AD124)&gt;0,(MEDIAN(IF(B1210:AA1210&gt;0,B1210:AA1210))+MEDIAN(IF('Run Rate History'!E124:AD124&gt;0,'Run Rate History'!E124:AD124)))/2,MEDIAN(IF(B1210:AA1210&gt;0,B1210:AA1210)))),2*IF(SUM('Run Rate History'!E124:AD124)&gt;0,(MEDIAN(IF(B1210:AA1210&gt;0,B1210:AA1210))+MEDIAN(IF('Run Rate History'!E124:AD124&gt;0,'Run Rate History'!E124:AD124)))/2,MEDIAN(IF(B1210:AA1210&gt;0,B1210:AA1210))))+3*MIN(MAX(Z1210,0.5*IF(SUM('Run Rate History'!E124:AD124)&gt;0,(MEDIAN(IF(B1210:AA1210&gt;0,B1210:AA1210))+MEDIAN(IF('Run Rate History'!E124:AD124&gt;0,'Run Rate History'!E124:AD124)))/2,MEDIAN(IF(B1210:AA1210&gt;0,B1210:AA1210)))),2*IF(SUM('Run Rate History'!E124:AD124)&gt;0,(MEDIAN(IF(B1210:AA1210&gt;0,B1210:AA1210))+MEDIAN(IF('Run Rate History'!E124:AD124&gt;0,'Run Rate History'!E124:AD124)))/2,MEDIAN(IF(B1210:AA1210&gt;0,B1210:AA1210))))+4*MIN(MAX(AA1210,0.5*IF(SUM('Run Rate History'!E124:AD124)&gt;0,(MEDIAN(IF(B1210:AA1210&gt;0,B1210:AA1210))+MEDIAN(IF('Run Rate History'!E124:AD124&gt;0,'Run Rate History'!E124:AD124)))/2,MEDIAN(IF(B1210:AA1210&gt;0,B1210:AA1210)))),2*IF(SUM('Run Rate History'!E124:AD124)&gt;0,(MEDIAN(IF(B1210:AA1210&gt;0,B1210:AA1210))+MEDIAN(IF('Run Rate History'!E124:AD124&gt;0,'Run Rate History'!E124:AD124)))/2,MEDIAN(IF(B1210:AA1210&gt;0,B1210:AA1210)))))/10,0)</f>
        <v>37.9</v>
      </c>
      <c r="X1216" s="129" t="s">
        <v>1174</v>
      </c>
      <c r="Y1216" s="130">
        <f>IFERROR(VLOOKUP(A1208,'Stanje zaliha'!A:E,5,FALSE()),0)</f>
        <v>267</v>
      </c>
      <c r="Z1216" s="131"/>
      <c r="AA1216" s="113" t="s">
        <v>1175</v>
      </c>
      <c r="AB1216" s="118">
        <f t="shared" ref="AB1216:AN1216" si="240">SUM(AB1212:AB1215)</f>
        <v>0</v>
      </c>
      <c r="AC1216" s="118">
        <f t="shared" si="240"/>
        <v>0</v>
      </c>
      <c r="AD1216" s="118">
        <f t="shared" si="240"/>
        <v>0</v>
      </c>
      <c r="AE1216" s="118">
        <f t="shared" si="240"/>
        <v>0</v>
      </c>
      <c r="AF1216" s="118">
        <f t="shared" si="240"/>
        <v>0</v>
      </c>
      <c r="AG1216" s="118">
        <f t="shared" si="240"/>
        <v>0</v>
      </c>
      <c r="AH1216" s="118">
        <f t="shared" si="240"/>
        <v>0</v>
      </c>
      <c r="AI1216" s="118">
        <f t="shared" si="240"/>
        <v>0</v>
      </c>
      <c r="AJ1216" s="118">
        <f t="shared" si="240"/>
        <v>0</v>
      </c>
      <c r="AK1216" s="118">
        <f t="shared" si="240"/>
        <v>0</v>
      </c>
      <c r="AL1216" s="118">
        <f t="shared" si="240"/>
        <v>0</v>
      </c>
      <c r="AM1216" s="118">
        <f t="shared" si="240"/>
        <v>0</v>
      </c>
      <c r="AN1216" s="118">
        <f t="shared" si="240"/>
        <v>0</v>
      </c>
      <c r="AQ1216" t="str">
        <f>AQ1208</f>
        <v/>
      </c>
    </row>
    <row r="1217" spans="1:43" ht="14.25" customHeight="1" x14ac:dyDescent="0.25">
      <c r="A1217" s="1"/>
      <c r="B1217" s="122"/>
      <c r="C1217" s="122"/>
      <c r="D1217" s="122"/>
      <c r="E1217" s="122"/>
      <c r="F1217" s="122"/>
      <c r="G1217" s="122"/>
      <c r="H1217" s="122"/>
      <c r="I1217" s="122"/>
      <c r="J1217" s="122"/>
      <c r="K1217" s="122"/>
      <c r="L1217" s="122"/>
      <c r="M1217" s="122"/>
      <c r="N1217" s="122"/>
      <c r="O1217" s="122"/>
      <c r="P1217" s="122"/>
      <c r="Q1217" s="122"/>
      <c r="R1217" s="122"/>
      <c r="S1217" s="122"/>
      <c r="T1217" s="122"/>
      <c r="U1217" s="122"/>
      <c r="V1217" s="124" t="s">
        <v>95</v>
      </c>
      <c r="W1217" s="125">
        <f>IFERROR(0.6*W1216+0.4*W1215,0)</f>
        <v>35.195555555555558</v>
      </c>
      <c r="X1217" s="132" t="s">
        <v>1176</v>
      </c>
      <c r="Y1217" s="133">
        <f>IFERROR(SUMIF('Popis poslanih narudžbi'!A:A,A1208,'Popis poslanih narudžbi'!C:C),0)</f>
        <v>400</v>
      </c>
      <c r="Z1217" s="131"/>
      <c r="AA1217" s="134" t="s">
        <v>1177</v>
      </c>
      <c r="AB1217" s="118">
        <f t="shared" ref="AB1217:AN1217" si="241">AB1210+AB1216</f>
        <v>33</v>
      </c>
      <c r="AC1217" s="118">
        <f t="shared" si="241"/>
        <v>32</v>
      </c>
      <c r="AD1217" s="118">
        <f t="shared" si="241"/>
        <v>30</v>
      </c>
      <c r="AE1217" s="118">
        <f t="shared" si="241"/>
        <v>30</v>
      </c>
      <c r="AF1217" s="118">
        <f t="shared" si="241"/>
        <v>30</v>
      </c>
      <c r="AG1217" s="118">
        <f t="shared" si="241"/>
        <v>29</v>
      </c>
      <c r="AH1217" s="118">
        <f t="shared" si="241"/>
        <v>27</v>
      </c>
      <c r="AI1217" s="118">
        <f t="shared" si="241"/>
        <v>27</v>
      </c>
      <c r="AJ1217" s="118">
        <f t="shared" si="241"/>
        <v>27</v>
      </c>
      <c r="AK1217" s="118">
        <f t="shared" si="241"/>
        <v>27</v>
      </c>
      <c r="AL1217" s="118">
        <f t="shared" si="241"/>
        <v>26</v>
      </c>
      <c r="AM1217" s="118">
        <f t="shared" si="241"/>
        <v>24</v>
      </c>
      <c r="AN1217" s="118">
        <f t="shared" si="241"/>
        <v>25</v>
      </c>
      <c r="AQ1217" t="str">
        <f>AQ1208</f>
        <v/>
      </c>
    </row>
    <row r="1218" spans="1:43" ht="14.25" customHeight="1" x14ac:dyDescent="0.25">
      <c r="A1218" s="107" t="str">
        <f>'Run Rate'!A125</f>
        <v>POL09702</v>
      </c>
      <c r="B1218" s="135" t="str">
        <f>'Run Rate'!B125</f>
        <v>Polleo Energy Gel 40g Lemon-Lime</v>
      </c>
      <c r="C1218" s="135" t="str">
        <f>'Run Rate'!C125</f>
        <v>SPORTSKA PREHRANA</v>
      </c>
      <c r="D1218" s="135" t="str">
        <f>'Run Rate'!D125</f>
        <v>02 SILVER</v>
      </c>
      <c r="E1218" s="122"/>
      <c r="F1218" s="122"/>
      <c r="G1218" s="122"/>
      <c r="H1218" s="122"/>
      <c r="I1218" s="122"/>
      <c r="J1218" s="122"/>
      <c r="K1218" s="122"/>
      <c r="L1218" s="122"/>
      <c r="M1218" s="122"/>
      <c r="N1218" s="122"/>
      <c r="O1218" s="122"/>
      <c r="P1218" s="122"/>
      <c r="Q1218" s="122"/>
      <c r="R1218" s="122"/>
      <c r="S1218" s="122"/>
      <c r="T1218" s="122"/>
      <c r="U1218" s="122"/>
      <c r="V1218" s="122"/>
      <c r="W1218" s="122"/>
      <c r="X1218" s="122"/>
      <c r="Y1218" s="122"/>
      <c r="Z1218" s="122"/>
      <c r="AA1218" s="122"/>
      <c r="AB1218" s="122"/>
      <c r="AC1218" s="122"/>
      <c r="AD1218" s="122"/>
      <c r="AE1218" s="122"/>
      <c r="AF1218" s="122"/>
      <c r="AG1218" s="122"/>
      <c r="AH1218" s="122"/>
      <c r="AI1218" s="122"/>
      <c r="AJ1218" s="122"/>
      <c r="AK1218" s="122"/>
      <c r="AL1218" s="122"/>
      <c r="AM1218" s="122"/>
      <c r="AN1218" s="122"/>
      <c r="AQ1218" t="str">
        <f>IF(AND(OR($B$1="ALL",$B$1=C1218),OR($E$1="ALL",$E$1=D1218),OR($B$2="ALL",$B$2=A1218),OR($E$2="ALL",IFERROR(SEARCH($E$2,B1218),0)&gt;0)),"MATCH","")</f>
        <v/>
      </c>
    </row>
    <row r="1219" spans="1:43" ht="14.25" customHeight="1" x14ac:dyDescent="0.25">
      <c r="A1219" s="108" t="s">
        <v>1137</v>
      </c>
      <c r="B1219" s="136" t="s">
        <v>1138</v>
      </c>
      <c r="C1219" s="136" t="s">
        <v>1139</v>
      </c>
      <c r="D1219" s="136" t="s">
        <v>1140</v>
      </c>
      <c r="E1219" s="136" t="s">
        <v>1141</v>
      </c>
      <c r="F1219" s="136" t="s">
        <v>1142</v>
      </c>
      <c r="G1219" s="136" t="s">
        <v>1143</v>
      </c>
      <c r="H1219" s="136" t="s">
        <v>1144</v>
      </c>
      <c r="I1219" s="136" t="s">
        <v>1145</v>
      </c>
      <c r="J1219" s="136" t="s">
        <v>1146</v>
      </c>
      <c r="K1219" s="136" t="s">
        <v>1147</v>
      </c>
      <c r="L1219" s="136" t="s">
        <v>1148</v>
      </c>
      <c r="M1219" s="136" t="s">
        <v>1149</v>
      </c>
      <c r="N1219" s="136" t="s">
        <v>1150</v>
      </c>
      <c r="O1219" s="136" t="s">
        <v>1151</v>
      </c>
      <c r="P1219" s="136" t="s">
        <v>1152</v>
      </c>
      <c r="Q1219" s="136" t="s">
        <v>1153</v>
      </c>
      <c r="R1219" s="136" t="s">
        <v>1154</v>
      </c>
      <c r="S1219" s="136" t="s">
        <v>1155</v>
      </c>
      <c r="T1219" s="136" t="s">
        <v>1156</v>
      </c>
      <c r="U1219" s="136" t="s">
        <v>1157</v>
      </c>
      <c r="V1219" s="136" t="s">
        <v>1158</v>
      </c>
      <c r="W1219" s="136" t="s">
        <v>1159</v>
      </c>
      <c r="X1219" s="136" t="s">
        <v>1160</v>
      </c>
      <c r="Y1219" s="136" t="s">
        <v>1161</v>
      </c>
      <c r="Z1219" s="136" t="s">
        <v>1162</v>
      </c>
      <c r="AA1219" s="136" t="s">
        <v>1163</v>
      </c>
      <c r="AB1219" s="137" t="s">
        <v>156</v>
      </c>
      <c r="AC1219" s="137" t="s">
        <v>157</v>
      </c>
      <c r="AD1219" s="137" t="s">
        <v>158</v>
      </c>
      <c r="AE1219" s="137" t="s">
        <v>139</v>
      </c>
      <c r="AF1219" s="138" t="s">
        <v>140</v>
      </c>
      <c r="AG1219" s="138" t="s">
        <v>141</v>
      </c>
      <c r="AH1219" s="138" t="s">
        <v>142</v>
      </c>
      <c r="AI1219" s="138" t="s">
        <v>143</v>
      </c>
      <c r="AJ1219" s="139" t="s">
        <v>144</v>
      </c>
      <c r="AK1219" s="139" t="s">
        <v>145</v>
      </c>
      <c r="AL1219" s="139" t="s">
        <v>146</v>
      </c>
      <c r="AM1219" s="140" t="s">
        <v>147</v>
      </c>
      <c r="AN1219" s="140" t="s">
        <v>148</v>
      </c>
      <c r="AQ1219" t="str">
        <f>AQ1218</f>
        <v/>
      </c>
    </row>
    <row r="1220" spans="1:43" ht="14.25" customHeight="1" x14ac:dyDescent="0.25">
      <c r="A1220" s="99" t="s">
        <v>1164</v>
      </c>
      <c r="B1220" s="112">
        <f>'Run Rate'!E125</f>
        <v>303</v>
      </c>
      <c r="C1220" s="112">
        <f>'Run Rate'!F125</f>
        <v>187</v>
      </c>
      <c r="D1220" s="112">
        <f>'Run Rate'!G125</f>
        <v>102</v>
      </c>
      <c r="E1220" s="112">
        <f>'Run Rate'!H125</f>
        <v>33</v>
      </c>
      <c r="F1220" s="112">
        <f>'Run Rate'!I125</f>
        <v>1808</v>
      </c>
      <c r="G1220" s="112">
        <f>'Run Rate'!J125</f>
        <v>631</v>
      </c>
      <c r="H1220" s="112">
        <f>'Run Rate'!K125</f>
        <v>542</v>
      </c>
      <c r="I1220" s="112">
        <f>'Run Rate'!L125</f>
        <v>265</v>
      </c>
      <c r="J1220" s="112">
        <f>'Run Rate'!M125</f>
        <v>1259</v>
      </c>
      <c r="K1220" s="112">
        <f>'Run Rate'!N125</f>
        <v>333</v>
      </c>
      <c r="L1220" s="112">
        <f>'Run Rate'!O125</f>
        <v>477</v>
      </c>
      <c r="M1220" s="112">
        <f>'Run Rate'!P125</f>
        <v>278</v>
      </c>
      <c r="N1220" s="112">
        <f>'Run Rate'!Q125</f>
        <v>228</v>
      </c>
      <c r="O1220" s="112">
        <f>'Run Rate'!R125</f>
        <v>229</v>
      </c>
      <c r="P1220" s="112">
        <f>'Run Rate'!S125</f>
        <v>71</v>
      </c>
      <c r="Q1220" s="112">
        <f>'Run Rate'!T125</f>
        <v>336</v>
      </c>
      <c r="R1220" s="112">
        <f>'Run Rate'!U125</f>
        <v>315</v>
      </c>
      <c r="S1220" s="112">
        <f>'Run Rate'!V125</f>
        <v>501</v>
      </c>
      <c r="T1220" s="112">
        <f>'Run Rate'!W125</f>
        <v>774</v>
      </c>
      <c r="U1220" s="112">
        <f>'Run Rate'!X125</f>
        <v>442</v>
      </c>
      <c r="V1220" s="112">
        <f>'Run Rate'!Y125</f>
        <v>425</v>
      </c>
      <c r="W1220" s="112">
        <f>'Run Rate'!Z125</f>
        <v>470</v>
      </c>
      <c r="X1220" s="112">
        <f>'Run Rate'!AA125</f>
        <v>757</v>
      </c>
      <c r="Y1220" s="112">
        <f>'Run Rate'!AB125</f>
        <v>1096</v>
      </c>
      <c r="Z1220" s="112">
        <f>'Run Rate'!AC125</f>
        <v>828</v>
      </c>
      <c r="AA1220" s="112">
        <f>'Run Rate'!AD125</f>
        <v>1683</v>
      </c>
      <c r="AB1220" s="113">
        <v>754</v>
      </c>
      <c r="AC1220" s="112">
        <v>754</v>
      </c>
      <c r="AD1220" s="112">
        <v>754</v>
      </c>
      <c r="AE1220" s="112">
        <v>754</v>
      </c>
      <c r="AF1220" s="112">
        <v>754</v>
      </c>
      <c r="AG1220" s="112">
        <v>754</v>
      </c>
      <c r="AH1220" s="112">
        <v>754</v>
      </c>
      <c r="AI1220" s="112">
        <v>754</v>
      </c>
      <c r="AJ1220" s="112">
        <v>754</v>
      </c>
      <c r="AK1220" s="112">
        <v>754</v>
      </c>
      <c r="AL1220" s="112">
        <v>754</v>
      </c>
      <c r="AM1220" s="112">
        <v>754</v>
      </c>
      <c r="AN1220" s="112">
        <v>754</v>
      </c>
      <c r="AQ1220" t="str">
        <f>AQ1218</f>
        <v/>
      </c>
    </row>
    <row r="1221" spans="1:43" ht="14.25" customHeight="1" x14ac:dyDescent="0.25">
      <c r="A1221" s="99" t="s">
        <v>1165</v>
      </c>
      <c r="B1221" s="114"/>
      <c r="C1221" s="114"/>
      <c r="D1221" s="114"/>
      <c r="E1221" s="114"/>
      <c r="F1221" s="114"/>
      <c r="G1221" s="114"/>
      <c r="H1221" s="114"/>
      <c r="I1221" s="114"/>
      <c r="J1221" s="114"/>
      <c r="K1221" s="114"/>
      <c r="L1221" s="114"/>
      <c r="M1221" s="114"/>
      <c r="N1221" s="114"/>
      <c r="O1221" s="114"/>
      <c r="P1221" s="114"/>
      <c r="Q1221" s="114"/>
      <c r="R1221" s="114"/>
      <c r="S1221" s="114"/>
      <c r="T1221" s="114"/>
      <c r="U1221" s="114"/>
      <c r="V1221" s="114"/>
      <c r="W1221" s="115"/>
      <c r="X1221" s="115"/>
      <c r="Y1221" s="115"/>
      <c r="Z1221" s="115"/>
      <c r="AA1221" s="112" t="s">
        <v>1166</v>
      </c>
      <c r="AB1221" s="113"/>
      <c r="AC1221" s="112"/>
      <c r="AD1221" s="112"/>
      <c r="AE1221" s="112"/>
      <c r="AF1221" s="112"/>
      <c r="AG1221" s="112"/>
      <c r="AH1221" s="112"/>
      <c r="AI1221" s="112"/>
      <c r="AJ1221" s="112"/>
      <c r="AK1221" s="112"/>
      <c r="AL1221" s="112"/>
      <c r="AM1221" s="112"/>
      <c r="AN1221" s="112"/>
      <c r="AQ1221" t="str">
        <f>AQ1218</f>
        <v/>
      </c>
    </row>
    <row r="1222" spans="1:43" ht="14.25" customHeight="1" x14ac:dyDescent="0.25">
      <c r="A1222" s="99" t="s">
        <v>1167</v>
      </c>
      <c r="B1222" s="114"/>
      <c r="C1222" s="114"/>
      <c r="D1222" s="114"/>
      <c r="E1222" s="114"/>
      <c r="F1222" s="114"/>
      <c r="G1222" s="114"/>
      <c r="H1222" s="114"/>
      <c r="I1222" s="114"/>
      <c r="J1222" s="114"/>
      <c r="K1222" s="114"/>
      <c r="L1222" s="114"/>
      <c r="M1222" s="114"/>
      <c r="N1222" s="114"/>
      <c r="O1222" s="114"/>
      <c r="P1222" s="114"/>
      <c r="Q1222" s="114"/>
      <c r="R1222" s="114"/>
      <c r="S1222" s="114"/>
      <c r="T1222" s="114"/>
      <c r="U1222" s="114"/>
      <c r="V1222" s="114"/>
      <c r="W1222" s="115"/>
      <c r="X1222" s="116"/>
      <c r="Y1222" s="117"/>
      <c r="Z1222" s="115"/>
      <c r="AA1222" s="112" t="s">
        <v>1168</v>
      </c>
      <c r="AB1222" s="113">
        <f>'Demand Input VP'!B614</f>
        <v>0</v>
      </c>
      <c r="AC1222" s="112">
        <f>'Demand Input VP'!C614</f>
        <v>0</v>
      </c>
      <c r="AD1222" s="112">
        <f>'Demand Input VP'!D614</f>
        <v>0</v>
      </c>
      <c r="AE1222" s="112">
        <f>'Demand Input VP'!E614</f>
        <v>0</v>
      </c>
      <c r="AF1222" s="112">
        <f>'Demand Input VP'!F614</f>
        <v>0</v>
      </c>
      <c r="AG1222" s="112">
        <f>'Demand Input VP'!G614</f>
        <v>0</v>
      </c>
      <c r="AH1222" s="112">
        <f>'Demand Input VP'!H614</f>
        <v>0</v>
      </c>
      <c r="AI1222" s="112">
        <f>'Demand Input VP'!I614</f>
        <v>0</v>
      </c>
      <c r="AJ1222" s="112">
        <f>'Demand Input VP'!J614</f>
        <v>0</v>
      </c>
      <c r="AK1222" s="112">
        <f>'Demand Input VP'!K614</f>
        <v>0</v>
      </c>
      <c r="AL1222" s="112">
        <f>'Demand Input VP'!L614</f>
        <v>0</v>
      </c>
      <c r="AM1222" s="112">
        <f>'Demand Input VP'!M614</f>
        <v>0</v>
      </c>
      <c r="AN1222" s="112">
        <f>'Demand Input VP'!N614</f>
        <v>0</v>
      </c>
      <c r="AQ1222" t="str">
        <f>AQ1218</f>
        <v/>
      </c>
    </row>
    <row r="1223" spans="1:43" ht="14.25" customHeight="1" x14ac:dyDescent="0.25">
      <c r="A1223" s="99" t="s">
        <v>1169</v>
      </c>
      <c r="B1223" s="118"/>
      <c r="C1223" s="118"/>
      <c r="D1223" s="118"/>
      <c r="E1223" s="118"/>
      <c r="F1223" s="118"/>
      <c r="G1223" s="118"/>
      <c r="H1223" s="118"/>
      <c r="I1223" s="118"/>
      <c r="J1223" s="118"/>
      <c r="K1223" s="118"/>
      <c r="L1223" s="118"/>
      <c r="M1223" s="118"/>
      <c r="N1223" s="118"/>
      <c r="O1223" s="118"/>
      <c r="P1223" s="118"/>
      <c r="Q1223" s="118"/>
      <c r="R1223" s="118"/>
      <c r="S1223" s="118"/>
      <c r="T1223" s="118"/>
      <c r="U1223" s="118"/>
      <c r="V1223" s="118"/>
      <c r="W1223" s="115"/>
      <c r="X1223" s="116"/>
      <c r="Y1223" s="117"/>
      <c r="Z1223" s="119"/>
      <c r="AA1223" s="120" t="s">
        <v>1170</v>
      </c>
      <c r="AB1223" s="121">
        <f>'Demand Input VP'!B613</f>
        <v>0</v>
      </c>
      <c r="AC1223" s="120">
        <f>'Demand Input VP'!C613</f>
        <v>0</v>
      </c>
      <c r="AD1223" s="120">
        <f>'Demand Input VP'!D613</f>
        <v>0</v>
      </c>
      <c r="AE1223" s="120">
        <f>'Demand Input VP'!E613</f>
        <v>0</v>
      </c>
      <c r="AF1223" s="120">
        <f>'Demand Input VP'!F613</f>
        <v>0</v>
      </c>
      <c r="AG1223" s="120">
        <f>'Demand Input VP'!G613</f>
        <v>0</v>
      </c>
      <c r="AH1223" s="120">
        <f>'Demand Input VP'!H613</f>
        <v>0</v>
      </c>
      <c r="AI1223" s="120">
        <f>'Demand Input VP'!I613</f>
        <v>0</v>
      </c>
      <c r="AJ1223" s="120">
        <f>'Demand Input VP'!J613</f>
        <v>0</v>
      </c>
      <c r="AK1223" s="120">
        <f>'Demand Input VP'!K613</f>
        <v>0</v>
      </c>
      <c r="AL1223" s="120">
        <f>'Demand Input VP'!L613</f>
        <v>0</v>
      </c>
      <c r="AM1223" s="120">
        <f>'Demand Input VP'!M613</f>
        <v>0</v>
      </c>
      <c r="AN1223" s="120">
        <f>'Demand Input VP'!N613</f>
        <v>0</v>
      </c>
      <c r="AQ1223" t="str">
        <f>AQ1218</f>
        <v/>
      </c>
    </row>
    <row r="1224" spans="1:43" ht="14.25" customHeight="1" x14ac:dyDescent="0.25">
      <c r="A1224" s="1"/>
      <c r="B1224" s="122"/>
      <c r="C1224" s="122"/>
      <c r="D1224" s="122"/>
      <c r="E1224" s="122"/>
      <c r="F1224" s="122"/>
      <c r="G1224" s="122"/>
      <c r="H1224" s="122"/>
      <c r="I1224" s="122"/>
      <c r="J1224" s="122"/>
      <c r="K1224" s="122"/>
      <c r="L1224" s="122"/>
      <c r="M1224" s="122"/>
      <c r="N1224" s="122"/>
      <c r="O1224" s="122"/>
      <c r="P1224" s="122"/>
      <c r="Q1224" s="122"/>
      <c r="R1224" s="122"/>
      <c r="S1224" s="122"/>
      <c r="T1224" s="122"/>
      <c r="U1224" s="122"/>
      <c r="V1224" s="122"/>
      <c r="W1224" s="123"/>
      <c r="X1224" s="116"/>
      <c r="Y1224" s="117"/>
      <c r="Z1224" s="123"/>
      <c r="AA1224" s="112" t="s">
        <v>1171</v>
      </c>
      <c r="AB1224" s="113">
        <f>'Demand Input MP'!B614</f>
        <v>0</v>
      </c>
      <c r="AC1224" s="112">
        <f>'Demand Input MP'!C614</f>
        <v>0</v>
      </c>
      <c r="AD1224" s="112">
        <f>'Demand Input MP'!D614</f>
        <v>0</v>
      </c>
      <c r="AE1224" s="112">
        <f>'Demand Input MP'!E614</f>
        <v>0</v>
      </c>
      <c r="AF1224" s="112">
        <f>'Demand Input MP'!F614</f>
        <v>0</v>
      </c>
      <c r="AG1224" s="112">
        <f>'Demand Input MP'!G614</f>
        <v>0</v>
      </c>
      <c r="AH1224" s="112">
        <f>'Demand Input MP'!H614</f>
        <v>0</v>
      </c>
      <c r="AI1224" s="112">
        <f>'Demand Input MP'!I614</f>
        <v>0</v>
      </c>
      <c r="AJ1224" s="112">
        <f>'Demand Input MP'!J614</f>
        <v>0</v>
      </c>
      <c r="AK1224" s="112">
        <f>'Demand Input MP'!K614</f>
        <v>0</v>
      </c>
      <c r="AL1224" s="112">
        <f>'Demand Input MP'!L614</f>
        <v>0</v>
      </c>
      <c r="AM1224" s="112">
        <f>'Demand Input MP'!M614</f>
        <v>0</v>
      </c>
      <c r="AN1224" s="112">
        <f>'Demand Input MP'!N614</f>
        <v>0</v>
      </c>
      <c r="AQ1224" t="str">
        <f>AQ1218</f>
        <v/>
      </c>
    </row>
    <row r="1225" spans="1:43" ht="14.25" customHeight="1" x14ac:dyDescent="0.25">
      <c r="A1225" s="1"/>
      <c r="B1225" s="122"/>
      <c r="C1225" s="122"/>
      <c r="D1225" s="122"/>
      <c r="E1225" s="122"/>
      <c r="F1225" s="122"/>
      <c r="G1225" s="122"/>
      <c r="H1225" s="122"/>
      <c r="I1225" s="122"/>
      <c r="J1225" s="122"/>
      <c r="K1225" s="122"/>
      <c r="L1225" s="122"/>
      <c r="M1225" s="122"/>
      <c r="N1225" s="122"/>
      <c r="O1225" s="122"/>
      <c r="P1225" s="122"/>
      <c r="Q1225" s="122"/>
      <c r="R1225" s="122"/>
      <c r="S1225" s="122"/>
      <c r="T1225" s="122"/>
      <c r="U1225" s="122"/>
      <c r="V1225" s="124" t="s">
        <v>91</v>
      </c>
      <c r="W1225" s="125">
        <f>IFERROR(IF(SUM('Run Rate History'!E125:AD125)&gt;0,(SUMPRODUCT((B1220:AA1220&gt;=PERCENTILE(B1220:AA1220,0.1))*(B1220:AA1220&lt;=PERCENTILE(B1220:AA1220,0.9))*B1220:AA1220)+SUMPRODUCT(('Run Rate History'!E125:AD125&gt;=PERCENTILE(B1220:AA1220,0.1))*('Run Rate History'!E125:AD125&lt;=PERCENTILE(B1220:AA1220,0.9))*'Run Rate History'!E125:AD125))/(SUMPRODUCT((B1220:AA1220&gt;=PERCENTILE(B1220:AA1220,0.1))*(B1220:AA1220&lt;=PERCENTILE(B1220:AA1220,0.9))*1)+SUMPRODUCT(('Run Rate History'!E125:AD125&gt;=PERCENTILE(B1220:AA1220,0.1))*('Run Rate History'!E125:AD125&lt;=PERCENTILE(B1220:AA1220,0.9))*1)),TRIMMEAN(B1220:AA1220,0.15)),0)</f>
        <v>487.92307692307691</v>
      </c>
      <c r="X1225" s="126" t="s">
        <v>1172</v>
      </c>
      <c r="Y1225" s="127">
        <f>SUM(B1220:AA1220)/26</f>
        <v>552.80769230769226</v>
      </c>
      <c r="Z1225" s="128"/>
      <c r="AA1225" s="112" t="s">
        <v>1173</v>
      </c>
      <c r="AB1225" s="113">
        <f>'Demand Input MP'!B613</f>
        <v>0</v>
      </c>
      <c r="AC1225" s="112">
        <f>'Demand Input MP'!C613</f>
        <v>0</v>
      </c>
      <c r="AD1225" s="112">
        <f>'Demand Input MP'!D613</f>
        <v>0</v>
      </c>
      <c r="AE1225" s="112">
        <f>'Demand Input MP'!E613</f>
        <v>0</v>
      </c>
      <c r="AF1225" s="112">
        <f>'Demand Input MP'!F613</f>
        <v>0</v>
      </c>
      <c r="AG1225" s="112">
        <f>'Demand Input MP'!G613</f>
        <v>0</v>
      </c>
      <c r="AH1225" s="112">
        <f>'Demand Input MP'!H613</f>
        <v>0</v>
      </c>
      <c r="AI1225" s="112">
        <f>'Demand Input MP'!I613</f>
        <v>0</v>
      </c>
      <c r="AJ1225" s="112">
        <f>'Demand Input MP'!J613</f>
        <v>0</v>
      </c>
      <c r="AK1225" s="112">
        <f>'Demand Input MP'!K613</f>
        <v>0</v>
      </c>
      <c r="AL1225" s="112">
        <f>'Demand Input MP'!L613</f>
        <v>0</v>
      </c>
      <c r="AM1225" s="112">
        <f>'Demand Input MP'!M613</f>
        <v>0</v>
      </c>
      <c r="AN1225" s="112">
        <f>'Demand Input MP'!N613</f>
        <v>0</v>
      </c>
      <c r="AQ1225" t="str">
        <f>AQ1218</f>
        <v/>
      </c>
    </row>
    <row r="1226" spans="1:43" ht="14.25" customHeight="1" x14ac:dyDescent="0.25">
      <c r="A1226" s="1"/>
      <c r="B1226" s="122"/>
      <c r="C1226" s="122"/>
      <c r="D1226" s="122"/>
      <c r="E1226" s="122"/>
      <c r="F1226" s="122"/>
      <c r="G1226" s="122"/>
      <c r="H1226" s="122"/>
      <c r="I1226" s="122"/>
      <c r="J1226" s="122"/>
      <c r="K1226" s="122"/>
      <c r="L1226" s="122"/>
      <c r="M1226" s="122"/>
      <c r="N1226" s="122"/>
      <c r="O1226" s="122"/>
      <c r="P1226" s="122"/>
      <c r="Q1226" s="122"/>
      <c r="R1226" s="122"/>
      <c r="S1226" s="122"/>
      <c r="T1226" s="122"/>
      <c r="U1226" s="122"/>
      <c r="V1226" s="124" t="s">
        <v>94</v>
      </c>
      <c r="W1226" s="125">
        <f>IFERROR((1*MIN(MAX(X1220,0.5*IF(SUM('Run Rate History'!E125:AD125)&gt;0,(MEDIAN(IF(B1220:AA1220&gt;0,B1220:AA1220))+MEDIAN(IF('Run Rate History'!E125:AD125&gt;0,'Run Rate History'!E125:AD125)))/2,MEDIAN(IF(B1220:AA1220&gt;0,B1220:AA1220)))),2*IF(SUM('Run Rate History'!E125:AD125)&gt;0,(MEDIAN(IF(B1220:AA1220&gt;0,B1220:AA1220))+MEDIAN(IF('Run Rate History'!E125:AD125&gt;0,'Run Rate History'!E125:AD125)))/2,MEDIAN(IF(B1220:AA1220&gt;0,B1220:AA1220))))+2*MIN(MAX(Y1220,0.5*IF(SUM('Run Rate History'!E125:AD125)&gt;0,(MEDIAN(IF(B1220:AA1220&gt;0,B1220:AA1220))+MEDIAN(IF('Run Rate History'!E125:AD125&gt;0,'Run Rate History'!E125:AD125)))/2,MEDIAN(IF(B1220:AA1220&gt;0,B1220:AA1220)))),2*IF(SUM('Run Rate History'!E125:AD125)&gt;0,(MEDIAN(IF(B1220:AA1220&gt;0,B1220:AA1220))+MEDIAN(IF('Run Rate History'!E125:AD125&gt;0,'Run Rate History'!E125:AD125)))/2,MEDIAN(IF(B1220:AA1220&gt;0,B1220:AA1220))))+3*MIN(MAX(Z1220,0.5*IF(SUM('Run Rate History'!E125:AD125)&gt;0,(MEDIAN(IF(B1220:AA1220&gt;0,B1220:AA1220))+MEDIAN(IF('Run Rate History'!E125:AD125&gt;0,'Run Rate History'!E125:AD125)))/2,MEDIAN(IF(B1220:AA1220&gt;0,B1220:AA1220)))),2*IF(SUM('Run Rate History'!E125:AD125)&gt;0,(MEDIAN(IF(B1220:AA1220&gt;0,B1220:AA1220))+MEDIAN(IF('Run Rate History'!E125:AD125&gt;0,'Run Rate History'!E125:AD125)))/2,MEDIAN(IF(B1220:AA1220&gt;0,B1220:AA1220))))+4*MIN(MAX(AA1220,0.5*IF(SUM('Run Rate History'!E125:AD125)&gt;0,(MEDIAN(IF(B1220:AA1220&gt;0,B1220:AA1220))+MEDIAN(IF('Run Rate History'!E125:AD125&gt;0,'Run Rate History'!E125:AD125)))/2,MEDIAN(IF(B1220:AA1220&gt;0,B1220:AA1220)))),2*IF(SUM('Run Rate History'!E125:AD125)&gt;0,(MEDIAN(IF(B1220:AA1220&gt;0,B1220:AA1220))+MEDIAN(IF('Run Rate History'!E125:AD125&gt;0,'Run Rate History'!E125:AD125)))/2,MEDIAN(IF(B1220:AA1220&gt;0,B1220:AA1220)))))/10,0)</f>
        <v>910</v>
      </c>
      <c r="X1226" s="129" t="s">
        <v>1174</v>
      </c>
      <c r="Y1226" s="130">
        <f>IFERROR(VLOOKUP(A1218,'Stanje zaliha'!A:E,5,FALSE()),0)</f>
        <v>4671</v>
      </c>
      <c r="Z1226" s="131"/>
      <c r="AA1226" s="113" t="s">
        <v>1175</v>
      </c>
      <c r="AB1226" s="118">
        <f t="shared" ref="AB1226:AN1226" si="242">SUM(AB1222:AB1225)</f>
        <v>0</v>
      </c>
      <c r="AC1226" s="118">
        <f t="shared" si="242"/>
        <v>0</v>
      </c>
      <c r="AD1226" s="118">
        <f t="shared" si="242"/>
        <v>0</v>
      </c>
      <c r="AE1226" s="118">
        <f t="shared" si="242"/>
        <v>0</v>
      </c>
      <c r="AF1226" s="118">
        <f t="shared" si="242"/>
        <v>0</v>
      </c>
      <c r="AG1226" s="118">
        <f t="shared" si="242"/>
        <v>0</v>
      </c>
      <c r="AH1226" s="118">
        <f t="shared" si="242"/>
        <v>0</v>
      </c>
      <c r="AI1226" s="118">
        <f t="shared" si="242"/>
        <v>0</v>
      </c>
      <c r="AJ1226" s="118">
        <f t="shared" si="242"/>
        <v>0</v>
      </c>
      <c r="AK1226" s="118">
        <f t="shared" si="242"/>
        <v>0</v>
      </c>
      <c r="AL1226" s="118">
        <f t="shared" si="242"/>
        <v>0</v>
      </c>
      <c r="AM1226" s="118">
        <f t="shared" si="242"/>
        <v>0</v>
      </c>
      <c r="AN1226" s="118">
        <f t="shared" si="242"/>
        <v>0</v>
      </c>
      <c r="AQ1226" t="str">
        <f>AQ1218</f>
        <v/>
      </c>
    </row>
    <row r="1227" spans="1:43" ht="14.25" customHeight="1" x14ac:dyDescent="0.25">
      <c r="A1227" s="1"/>
      <c r="B1227" s="122"/>
      <c r="C1227" s="122"/>
      <c r="D1227" s="122"/>
      <c r="E1227" s="122"/>
      <c r="F1227" s="122"/>
      <c r="G1227" s="122"/>
      <c r="H1227" s="122"/>
      <c r="I1227" s="122"/>
      <c r="J1227" s="122"/>
      <c r="K1227" s="122"/>
      <c r="L1227" s="122"/>
      <c r="M1227" s="122"/>
      <c r="N1227" s="122"/>
      <c r="O1227" s="122"/>
      <c r="P1227" s="122"/>
      <c r="Q1227" s="122"/>
      <c r="R1227" s="122"/>
      <c r="S1227" s="122"/>
      <c r="T1227" s="122"/>
      <c r="U1227" s="122"/>
      <c r="V1227" s="124" t="s">
        <v>95</v>
      </c>
      <c r="W1227" s="125">
        <f>IFERROR(0.6*W1226+0.4*W1225,0)</f>
        <v>741.16923076923081</v>
      </c>
      <c r="X1227" s="132" t="s">
        <v>1176</v>
      </c>
      <c r="Y1227" s="133">
        <f>IFERROR(SUMIF('Popis poslanih narudžbi'!A:A,A1218,'Popis poslanih narudžbi'!C:C),0)</f>
        <v>10000</v>
      </c>
      <c r="Z1227" s="131"/>
      <c r="AA1227" s="134" t="s">
        <v>1177</v>
      </c>
      <c r="AB1227" s="118">
        <f t="shared" ref="AB1227:AN1227" si="243">AB1220+AB1226</f>
        <v>754</v>
      </c>
      <c r="AC1227" s="118">
        <f t="shared" si="243"/>
        <v>754</v>
      </c>
      <c r="AD1227" s="118">
        <f t="shared" si="243"/>
        <v>754</v>
      </c>
      <c r="AE1227" s="118">
        <f t="shared" si="243"/>
        <v>754</v>
      </c>
      <c r="AF1227" s="118">
        <f t="shared" si="243"/>
        <v>754</v>
      </c>
      <c r="AG1227" s="118">
        <f t="shared" si="243"/>
        <v>754</v>
      </c>
      <c r="AH1227" s="118">
        <f t="shared" si="243"/>
        <v>754</v>
      </c>
      <c r="AI1227" s="118">
        <f t="shared" si="243"/>
        <v>754</v>
      </c>
      <c r="AJ1227" s="118">
        <f t="shared" si="243"/>
        <v>754</v>
      </c>
      <c r="AK1227" s="118">
        <f t="shared" si="243"/>
        <v>754</v>
      </c>
      <c r="AL1227" s="118">
        <f t="shared" si="243"/>
        <v>754</v>
      </c>
      <c r="AM1227" s="118">
        <f t="shared" si="243"/>
        <v>754</v>
      </c>
      <c r="AN1227" s="118">
        <f t="shared" si="243"/>
        <v>754</v>
      </c>
      <c r="AQ1227" t="str">
        <f>AQ1218</f>
        <v/>
      </c>
    </row>
    <row r="1228" spans="1:43" ht="14.25" customHeight="1" x14ac:dyDescent="0.25">
      <c r="A1228" s="107" t="str">
        <f>'Run Rate'!A126</f>
        <v>POL09767</v>
      </c>
      <c r="B1228" s="135" t="str">
        <f>'Run Rate'!B126</f>
        <v>Polleo Bulk Gainer 5kg Chocolate</v>
      </c>
      <c r="C1228" s="135" t="str">
        <f>'Run Rate'!C126</f>
        <v>SPORTSKA PREHRANA</v>
      </c>
      <c r="D1228" s="135" t="str">
        <f>'Run Rate'!D126</f>
        <v>02 SILVER</v>
      </c>
      <c r="E1228" s="122"/>
      <c r="F1228" s="122"/>
      <c r="G1228" s="122"/>
      <c r="H1228" s="122"/>
      <c r="I1228" s="122"/>
      <c r="J1228" s="122"/>
      <c r="K1228" s="122"/>
      <c r="L1228" s="122"/>
      <c r="M1228" s="122"/>
      <c r="N1228" s="122"/>
      <c r="O1228" s="122"/>
      <c r="P1228" s="122"/>
      <c r="Q1228" s="122"/>
      <c r="R1228" s="122"/>
      <c r="S1228" s="122"/>
      <c r="T1228" s="122"/>
      <c r="U1228" s="122"/>
      <c r="V1228" s="122"/>
      <c r="W1228" s="122"/>
      <c r="X1228" s="122"/>
      <c r="Y1228" s="122"/>
      <c r="Z1228" s="122"/>
      <c r="AA1228" s="122"/>
      <c r="AB1228" s="122"/>
      <c r="AC1228" s="122"/>
      <c r="AD1228" s="122"/>
      <c r="AE1228" s="122"/>
      <c r="AF1228" s="122"/>
      <c r="AG1228" s="122"/>
      <c r="AH1228" s="122"/>
      <c r="AI1228" s="122"/>
      <c r="AJ1228" s="122"/>
      <c r="AK1228" s="122"/>
      <c r="AL1228" s="122"/>
      <c r="AM1228" s="122"/>
      <c r="AN1228" s="122"/>
      <c r="AQ1228" t="str">
        <f>IF(AND(OR($B$1="ALL",$B$1=C1228),OR($E$1="ALL",$E$1=D1228),OR($B$2="ALL",$B$2=A1228),OR($E$2="ALL",IFERROR(SEARCH($E$2,B1228),0)&gt;0)),"MATCH","")</f>
        <v/>
      </c>
    </row>
    <row r="1229" spans="1:43" ht="14.25" customHeight="1" x14ac:dyDescent="0.25">
      <c r="A1229" s="108" t="s">
        <v>1137</v>
      </c>
      <c r="B1229" s="136" t="s">
        <v>1138</v>
      </c>
      <c r="C1229" s="136" t="s">
        <v>1139</v>
      </c>
      <c r="D1229" s="136" t="s">
        <v>1140</v>
      </c>
      <c r="E1229" s="136" t="s">
        <v>1141</v>
      </c>
      <c r="F1229" s="136" t="s">
        <v>1142</v>
      </c>
      <c r="G1229" s="136" t="s">
        <v>1143</v>
      </c>
      <c r="H1229" s="136" t="s">
        <v>1144</v>
      </c>
      <c r="I1229" s="136" t="s">
        <v>1145</v>
      </c>
      <c r="J1229" s="136" t="s">
        <v>1146</v>
      </c>
      <c r="K1229" s="136" t="s">
        <v>1147</v>
      </c>
      <c r="L1229" s="136" t="s">
        <v>1148</v>
      </c>
      <c r="M1229" s="136" t="s">
        <v>1149</v>
      </c>
      <c r="N1229" s="136" t="s">
        <v>1150</v>
      </c>
      <c r="O1229" s="136" t="s">
        <v>1151</v>
      </c>
      <c r="P1229" s="136" t="s">
        <v>1152</v>
      </c>
      <c r="Q1229" s="136" t="s">
        <v>1153</v>
      </c>
      <c r="R1229" s="136" t="s">
        <v>1154</v>
      </c>
      <c r="S1229" s="136" t="s">
        <v>1155</v>
      </c>
      <c r="T1229" s="136" t="s">
        <v>1156</v>
      </c>
      <c r="U1229" s="136" t="s">
        <v>1157</v>
      </c>
      <c r="V1229" s="136" t="s">
        <v>1158</v>
      </c>
      <c r="W1229" s="136" t="s">
        <v>1159</v>
      </c>
      <c r="X1229" s="136" t="s">
        <v>1160</v>
      </c>
      <c r="Y1229" s="136" t="s">
        <v>1161</v>
      </c>
      <c r="Z1229" s="136" t="s">
        <v>1162</v>
      </c>
      <c r="AA1229" s="136" t="s">
        <v>1163</v>
      </c>
      <c r="AB1229" s="137" t="s">
        <v>156</v>
      </c>
      <c r="AC1229" s="137" t="s">
        <v>157</v>
      </c>
      <c r="AD1229" s="137" t="s">
        <v>158</v>
      </c>
      <c r="AE1229" s="137" t="s">
        <v>139</v>
      </c>
      <c r="AF1229" s="138" t="s">
        <v>140</v>
      </c>
      <c r="AG1229" s="138" t="s">
        <v>141</v>
      </c>
      <c r="AH1229" s="138" t="s">
        <v>142</v>
      </c>
      <c r="AI1229" s="138" t="s">
        <v>143</v>
      </c>
      <c r="AJ1229" s="139" t="s">
        <v>144</v>
      </c>
      <c r="AK1229" s="139" t="s">
        <v>145</v>
      </c>
      <c r="AL1229" s="139" t="s">
        <v>146</v>
      </c>
      <c r="AM1229" s="140" t="s">
        <v>147</v>
      </c>
      <c r="AN1229" s="140" t="s">
        <v>148</v>
      </c>
      <c r="AQ1229" t="str">
        <f>AQ1228</f>
        <v/>
      </c>
    </row>
    <row r="1230" spans="1:43" ht="14.25" customHeight="1" x14ac:dyDescent="0.25">
      <c r="A1230" s="99" t="s">
        <v>1164</v>
      </c>
      <c r="B1230" s="112">
        <f>'Run Rate'!E126</f>
        <v>7</v>
      </c>
      <c r="C1230" s="112">
        <f>'Run Rate'!F126</f>
        <v>9</v>
      </c>
      <c r="D1230" s="112">
        <f>'Run Rate'!G126</f>
        <v>15</v>
      </c>
      <c r="E1230" s="112">
        <f>'Run Rate'!H126</f>
        <v>18</v>
      </c>
      <c r="F1230" s="112">
        <f>'Run Rate'!I126</f>
        <v>6</v>
      </c>
      <c r="G1230" s="112">
        <f>'Run Rate'!J126</f>
        <v>10</v>
      </c>
      <c r="H1230" s="112">
        <f>'Run Rate'!K126</f>
        <v>17</v>
      </c>
      <c r="I1230" s="112">
        <f>'Run Rate'!L126</f>
        <v>22</v>
      </c>
      <c r="J1230" s="112">
        <f>'Run Rate'!M126</f>
        <v>43</v>
      </c>
      <c r="K1230" s="112">
        <f>'Run Rate'!N126</f>
        <v>13</v>
      </c>
      <c r="L1230" s="112">
        <f>'Run Rate'!O126</f>
        <v>15</v>
      </c>
      <c r="M1230" s="112">
        <f>'Run Rate'!P126</f>
        <v>26</v>
      </c>
      <c r="N1230" s="112">
        <f>'Run Rate'!Q126</f>
        <v>15</v>
      </c>
      <c r="O1230" s="112">
        <f>'Run Rate'!R126</f>
        <v>17</v>
      </c>
      <c r="P1230" s="112">
        <f>'Run Rate'!S126</f>
        <v>5</v>
      </c>
      <c r="Q1230" s="112">
        <f>'Run Rate'!T126</f>
        <v>12</v>
      </c>
      <c r="R1230" s="112">
        <f>'Run Rate'!U126</f>
        <v>15</v>
      </c>
      <c r="S1230" s="112">
        <f>'Run Rate'!V126</f>
        <v>12</v>
      </c>
      <c r="T1230" s="112">
        <f>'Run Rate'!W126</f>
        <v>6</v>
      </c>
      <c r="U1230" s="112">
        <f>'Run Rate'!X126</f>
        <v>13</v>
      </c>
      <c r="V1230" s="112">
        <f>'Run Rate'!Y126</f>
        <v>18</v>
      </c>
      <c r="W1230" s="112">
        <f>'Run Rate'!Z126</f>
        <v>20</v>
      </c>
      <c r="X1230" s="112">
        <f>'Run Rate'!AA126</f>
        <v>11</v>
      </c>
      <c r="Y1230" s="112">
        <f>'Run Rate'!AB126</f>
        <v>15</v>
      </c>
      <c r="Z1230" s="112">
        <f>'Run Rate'!AC126</f>
        <v>18</v>
      </c>
      <c r="AA1230" s="112">
        <f>'Run Rate'!AD126</f>
        <v>14</v>
      </c>
      <c r="AB1230" s="113">
        <v>15</v>
      </c>
      <c r="AC1230" s="112">
        <v>15</v>
      </c>
      <c r="AD1230" s="112">
        <v>15</v>
      </c>
      <c r="AE1230" s="112">
        <v>15</v>
      </c>
      <c r="AF1230" s="112">
        <v>15</v>
      </c>
      <c r="AG1230" s="112">
        <v>15</v>
      </c>
      <c r="AH1230" s="112">
        <v>15</v>
      </c>
      <c r="AI1230" s="112">
        <v>15</v>
      </c>
      <c r="AJ1230" s="112">
        <v>15</v>
      </c>
      <c r="AK1230" s="112">
        <v>15</v>
      </c>
      <c r="AL1230" s="112">
        <v>15</v>
      </c>
      <c r="AM1230" s="112">
        <v>15</v>
      </c>
      <c r="AN1230" s="112">
        <v>15</v>
      </c>
      <c r="AQ1230" t="str">
        <f>AQ1228</f>
        <v/>
      </c>
    </row>
    <row r="1231" spans="1:43" ht="14.25" customHeight="1" x14ac:dyDescent="0.25">
      <c r="A1231" s="99" t="s">
        <v>1165</v>
      </c>
      <c r="B1231" s="114"/>
      <c r="C1231" s="114"/>
      <c r="D1231" s="114"/>
      <c r="E1231" s="114"/>
      <c r="F1231" s="114"/>
      <c r="G1231" s="114"/>
      <c r="H1231" s="114"/>
      <c r="I1231" s="114"/>
      <c r="J1231" s="114"/>
      <c r="K1231" s="114"/>
      <c r="L1231" s="114"/>
      <c r="M1231" s="114"/>
      <c r="N1231" s="114"/>
      <c r="O1231" s="114"/>
      <c r="P1231" s="114"/>
      <c r="Q1231" s="114"/>
      <c r="R1231" s="114"/>
      <c r="S1231" s="114"/>
      <c r="T1231" s="114"/>
      <c r="U1231" s="114"/>
      <c r="V1231" s="114"/>
      <c r="W1231" s="115"/>
      <c r="X1231" s="115"/>
      <c r="Y1231" s="115"/>
      <c r="Z1231" s="115"/>
      <c r="AA1231" s="112" t="s">
        <v>1166</v>
      </c>
      <c r="AB1231" s="113"/>
      <c r="AC1231" s="112"/>
      <c r="AD1231" s="112"/>
      <c r="AE1231" s="112"/>
      <c r="AF1231" s="112"/>
      <c r="AG1231" s="112"/>
      <c r="AH1231" s="112"/>
      <c r="AI1231" s="112"/>
      <c r="AJ1231" s="112"/>
      <c r="AK1231" s="112"/>
      <c r="AL1231" s="112"/>
      <c r="AM1231" s="112"/>
      <c r="AN1231" s="112"/>
      <c r="AQ1231" t="str">
        <f>AQ1228</f>
        <v/>
      </c>
    </row>
    <row r="1232" spans="1:43" ht="14.25" customHeight="1" x14ac:dyDescent="0.25">
      <c r="A1232" s="99" t="s">
        <v>1167</v>
      </c>
      <c r="B1232" s="114"/>
      <c r="C1232" s="114"/>
      <c r="D1232" s="114"/>
      <c r="E1232" s="114"/>
      <c r="F1232" s="114"/>
      <c r="G1232" s="114"/>
      <c r="H1232" s="114"/>
      <c r="I1232" s="114"/>
      <c r="J1232" s="114"/>
      <c r="K1232" s="114"/>
      <c r="L1232" s="114"/>
      <c r="M1232" s="114"/>
      <c r="N1232" s="114"/>
      <c r="O1232" s="114"/>
      <c r="P1232" s="114"/>
      <c r="Q1232" s="114"/>
      <c r="R1232" s="114"/>
      <c r="S1232" s="114"/>
      <c r="T1232" s="114"/>
      <c r="U1232" s="114"/>
      <c r="V1232" s="114"/>
      <c r="W1232" s="115"/>
      <c r="X1232" s="116"/>
      <c r="Y1232" s="117"/>
      <c r="Z1232" s="115"/>
      <c r="AA1232" s="112" t="s">
        <v>1168</v>
      </c>
      <c r="AB1232" s="113">
        <f>'Demand Input VP'!B619</f>
        <v>0</v>
      </c>
      <c r="AC1232" s="112">
        <f>'Demand Input VP'!C619</f>
        <v>0</v>
      </c>
      <c r="AD1232" s="112">
        <f>'Demand Input VP'!D619</f>
        <v>0</v>
      </c>
      <c r="AE1232" s="112">
        <f>'Demand Input VP'!E619</f>
        <v>0</v>
      </c>
      <c r="AF1232" s="112">
        <f>'Demand Input VP'!F619</f>
        <v>0</v>
      </c>
      <c r="AG1232" s="112">
        <f>'Demand Input VP'!G619</f>
        <v>0</v>
      </c>
      <c r="AH1232" s="112">
        <f>'Demand Input VP'!H619</f>
        <v>0</v>
      </c>
      <c r="AI1232" s="112">
        <f>'Demand Input VP'!I619</f>
        <v>0</v>
      </c>
      <c r="AJ1232" s="112">
        <f>'Demand Input VP'!J619</f>
        <v>0</v>
      </c>
      <c r="AK1232" s="112">
        <f>'Demand Input VP'!K619</f>
        <v>0</v>
      </c>
      <c r="AL1232" s="112">
        <f>'Demand Input VP'!L619</f>
        <v>0</v>
      </c>
      <c r="AM1232" s="112">
        <f>'Demand Input VP'!M619</f>
        <v>0</v>
      </c>
      <c r="AN1232" s="112">
        <f>'Demand Input VP'!N619</f>
        <v>0</v>
      </c>
      <c r="AQ1232" t="str">
        <f>AQ1228</f>
        <v/>
      </c>
    </row>
    <row r="1233" spans="1:43" ht="14.25" customHeight="1" x14ac:dyDescent="0.25">
      <c r="A1233" s="99" t="s">
        <v>1169</v>
      </c>
      <c r="B1233" s="118"/>
      <c r="C1233" s="118"/>
      <c r="D1233" s="118"/>
      <c r="E1233" s="118"/>
      <c r="F1233" s="118"/>
      <c r="G1233" s="118"/>
      <c r="H1233" s="118"/>
      <c r="I1233" s="118"/>
      <c r="J1233" s="118"/>
      <c r="K1233" s="118"/>
      <c r="L1233" s="118"/>
      <c r="M1233" s="118"/>
      <c r="N1233" s="118"/>
      <c r="O1233" s="118"/>
      <c r="P1233" s="118"/>
      <c r="Q1233" s="118"/>
      <c r="R1233" s="118"/>
      <c r="S1233" s="118"/>
      <c r="T1233" s="118"/>
      <c r="U1233" s="118"/>
      <c r="V1233" s="118"/>
      <c r="W1233" s="115"/>
      <c r="X1233" s="116"/>
      <c r="Y1233" s="117"/>
      <c r="Z1233" s="119"/>
      <c r="AA1233" s="120" t="s">
        <v>1170</v>
      </c>
      <c r="AB1233" s="121">
        <f>'Demand Input VP'!B618</f>
        <v>0</v>
      </c>
      <c r="AC1233" s="120">
        <f>'Demand Input VP'!C618</f>
        <v>0</v>
      </c>
      <c r="AD1233" s="120">
        <f>'Demand Input VP'!D618</f>
        <v>0</v>
      </c>
      <c r="AE1233" s="120">
        <f>'Demand Input VP'!E618</f>
        <v>0</v>
      </c>
      <c r="AF1233" s="120">
        <f>'Demand Input VP'!F618</f>
        <v>0</v>
      </c>
      <c r="AG1233" s="120">
        <f>'Demand Input VP'!G618</f>
        <v>0</v>
      </c>
      <c r="AH1233" s="120">
        <f>'Demand Input VP'!H618</f>
        <v>0</v>
      </c>
      <c r="AI1233" s="120">
        <f>'Demand Input VP'!I618</f>
        <v>0</v>
      </c>
      <c r="AJ1233" s="120">
        <f>'Demand Input VP'!J618</f>
        <v>0</v>
      </c>
      <c r="AK1233" s="120">
        <f>'Demand Input VP'!K618</f>
        <v>0</v>
      </c>
      <c r="AL1233" s="120">
        <f>'Demand Input VP'!L618</f>
        <v>0</v>
      </c>
      <c r="AM1233" s="120">
        <f>'Demand Input VP'!M618</f>
        <v>0</v>
      </c>
      <c r="AN1233" s="120">
        <f>'Demand Input VP'!N618</f>
        <v>0</v>
      </c>
      <c r="AQ1233" t="str">
        <f>AQ1228</f>
        <v/>
      </c>
    </row>
    <row r="1234" spans="1:43" ht="14.25" customHeight="1" x14ac:dyDescent="0.25">
      <c r="A1234" s="1"/>
      <c r="B1234" s="122"/>
      <c r="C1234" s="122"/>
      <c r="D1234" s="122"/>
      <c r="E1234" s="122"/>
      <c r="F1234" s="122"/>
      <c r="G1234" s="122"/>
      <c r="H1234" s="122"/>
      <c r="I1234" s="122"/>
      <c r="J1234" s="122"/>
      <c r="K1234" s="122"/>
      <c r="L1234" s="122"/>
      <c r="M1234" s="122"/>
      <c r="N1234" s="122"/>
      <c r="O1234" s="122"/>
      <c r="P1234" s="122"/>
      <c r="Q1234" s="122"/>
      <c r="R1234" s="122"/>
      <c r="S1234" s="122"/>
      <c r="T1234" s="122"/>
      <c r="U1234" s="122"/>
      <c r="V1234" s="122"/>
      <c r="W1234" s="123"/>
      <c r="X1234" s="116"/>
      <c r="Y1234" s="117"/>
      <c r="Z1234" s="123"/>
      <c r="AA1234" s="112" t="s">
        <v>1171</v>
      </c>
      <c r="AB1234" s="113">
        <f>'Demand Input MP'!B619</f>
        <v>0</v>
      </c>
      <c r="AC1234" s="112">
        <f>'Demand Input MP'!C619</f>
        <v>0</v>
      </c>
      <c r="AD1234" s="112">
        <f>'Demand Input MP'!D619</f>
        <v>0</v>
      </c>
      <c r="AE1234" s="112">
        <f>'Demand Input MP'!E619</f>
        <v>0</v>
      </c>
      <c r="AF1234" s="112">
        <f>'Demand Input MP'!F619</f>
        <v>0</v>
      </c>
      <c r="AG1234" s="112">
        <f>'Demand Input MP'!G619</f>
        <v>0</v>
      </c>
      <c r="AH1234" s="112">
        <f>'Demand Input MP'!H619</f>
        <v>0</v>
      </c>
      <c r="AI1234" s="112">
        <f>'Demand Input MP'!I619</f>
        <v>0</v>
      </c>
      <c r="AJ1234" s="112">
        <f>'Demand Input MP'!J619</f>
        <v>0</v>
      </c>
      <c r="AK1234" s="112">
        <f>'Demand Input MP'!K619</f>
        <v>0</v>
      </c>
      <c r="AL1234" s="112">
        <f>'Demand Input MP'!L619</f>
        <v>0</v>
      </c>
      <c r="AM1234" s="112">
        <f>'Demand Input MP'!M619</f>
        <v>0</v>
      </c>
      <c r="AN1234" s="112">
        <f>'Demand Input MP'!N619</f>
        <v>0</v>
      </c>
      <c r="AQ1234" t="str">
        <f>AQ1228</f>
        <v/>
      </c>
    </row>
    <row r="1235" spans="1:43" ht="14.25" customHeight="1" x14ac:dyDescent="0.25">
      <c r="A1235" s="1"/>
      <c r="B1235" s="122"/>
      <c r="C1235" s="122"/>
      <c r="D1235" s="122"/>
      <c r="E1235" s="122"/>
      <c r="F1235" s="122"/>
      <c r="G1235" s="122"/>
      <c r="H1235" s="122"/>
      <c r="I1235" s="122"/>
      <c r="J1235" s="122"/>
      <c r="K1235" s="122"/>
      <c r="L1235" s="122"/>
      <c r="M1235" s="122"/>
      <c r="N1235" s="122"/>
      <c r="O1235" s="122"/>
      <c r="P1235" s="122"/>
      <c r="Q1235" s="122"/>
      <c r="R1235" s="122"/>
      <c r="S1235" s="122"/>
      <c r="T1235" s="122"/>
      <c r="U1235" s="122"/>
      <c r="V1235" s="124" t="s">
        <v>91</v>
      </c>
      <c r="W1235" s="125">
        <f>IFERROR(IF(SUM('Run Rate History'!E126:AD126)&gt;0,(SUMPRODUCT((B1230:AA1230&gt;=PERCENTILE(B1230:AA1230,0.1))*(B1230:AA1230&lt;=PERCENTILE(B1230:AA1230,0.9))*B1230:AA1230)+SUMPRODUCT(('Run Rate History'!E126:AD126&gt;=PERCENTILE(B1230:AA1230,0.1))*('Run Rate History'!E126:AD126&lt;=PERCENTILE(B1230:AA1230,0.9))*'Run Rate History'!E126:AD126))/(SUMPRODUCT((B1230:AA1230&gt;=PERCENTILE(B1230:AA1230,0.1))*(B1230:AA1230&lt;=PERCENTILE(B1230:AA1230,0.9))*1)+SUMPRODUCT(('Run Rate History'!E126:AD126&gt;=PERCENTILE(B1230:AA1230,0.1))*('Run Rate History'!E126:AD126&lt;=PERCENTILE(B1230:AA1230,0.9))*1)),TRIMMEAN(B1230:AA1230,0.15)),0)</f>
        <v>13.886363636363637</v>
      </c>
      <c r="X1235" s="126" t="s">
        <v>1172</v>
      </c>
      <c r="Y1235" s="127">
        <f>SUM(B1230:AA1230)/26</f>
        <v>15.076923076923077</v>
      </c>
      <c r="Z1235" s="128"/>
      <c r="AA1235" s="112" t="s">
        <v>1173</v>
      </c>
      <c r="AB1235" s="113">
        <f>'Demand Input MP'!B618</f>
        <v>0</v>
      </c>
      <c r="AC1235" s="112">
        <f>'Demand Input MP'!C618</f>
        <v>0</v>
      </c>
      <c r="AD1235" s="112">
        <f>'Demand Input MP'!D618</f>
        <v>0</v>
      </c>
      <c r="AE1235" s="112">
        <f>'Demand Input MP'!E618</f>
        <v>0</v>
      </c>
      <c r="AF1235" s="112">
        <f>'Demand Input MP'!F618</f>
        <v>0</v>
      </c>
      <c r="AG1235" s="112">
        <f>'Demand Input MP'!G618</f>
        <v>0</v>
      </c>
      <c r="AH1235" s="112">
        <f>'Demand Input MP'!H618</f>
        <v>0</v>
      </c>
      <c r="AI1235" s="112">
        <f>'Demand Input MP'!I618</f>
        <v>0</v>
      </c>
      <c r="AJ1235" s="112">
        <f>'Demand Input MP'!J618</f>
        <v>0</v>
      </c>
      <c r="AK1235" s="112">
        <f>'Demand Input MP'!K618</f>
        <v>0</v>
      </c>
      <c r="AL1235" s="112">
        <f>'Demand Input MP'!L618</f>
        <v>0</v>
      </c>
      <c r="AM1235" s="112">
        <f>'Demand Input MP'!M618</f>
        <v>0</v>
      </c>
      <c r="AN1235" s="112">
        <f>'Demand Input MP'!N618</f>
        <v>0</v>
      </c>
      <c r="AQ1235" t="str">
        <f>AQ1228</f>
        <v/>
      </c>
    </row>
    <row r="1236" spans="1:43" ht="14.25" customHeight="1" x14ac:dyDescent="0.25">
      <c r="A1236" s="1"/>
      <c r="B1236" s="122"/>
      <c r="C1236" s="122"/>
      <c r="D1236" s="122"/>
      <c r="E1236" s="122"/>
      <c r="F1236" s="122"/>
      <c r="G1236" s="122"/>
      <c r="H1236" s="122"/>
      <c r="I1236" s="122"/>
      <c r="J1236" s="122"/>
      <c r="K1236" s="122"/>
      <c r="L1236" s="122"/>
      <c r="M1236" s="122"/>
      <c r="N1236" s="122"/>
      <c r="O1236" s="122"/>
      <c r="P1236" s="122"/>
      <c r="Q1236" s="122"/>
      <c r="R1236" s="122"/>
      <c r="S1236" s="122"/>
      <c r="T1236" s="122"/>
      <c r="U1236" s="122"/>
      <c r="V1236" s="124" t="s">
        <v>94</v>
      </c>
      <c r="W1236" s="125">
        <f>IFERROR((1*MIN(MAX(X1230,0.5*IF(SUM('Run Rate History'!E126:AD126)&gt;0,(MEDIAN(IF(B1230:AA1230&gt;0,B1230:AA1230))+MEDIAN(IF('Run Rate History'!E126:AD126&gt;0,'Run Rate History'!E126:AD126)))/2,MEDIAN(IF(B1230:AA1230&gt;0,B1230:AA1230)))),2*IF(SUM('Run Rate History'!E126:AD126)&gt;0,(MEDIAN(IF(B1230:AA1230&gt;0,B1230:AA1230))+MEDIAN(IF('Run Rate History'!E126:AD126&gt;0,'Run Rate History'!E126:AD126)))/2,MEDIAN(IF(B1230:AA1230&gt;0,B1230:AA1230))))+2*MIN(MAX(Y1230,0.5*IF(SUM('Run Rate History'!E126:AD126)&gt;0,(MEDIAN(IF(B1230:AA1230&gt;0,B1230:AA1230))+MEDIAN(IF('Run Rate History'!E126:AD126&gt;0,'Run Rate History'!E126:AD126)))/2,MEDIAN(IF(B1230:AA1230&gt;0,B1230:AA1230)))),2*IF(SUM('Run Rate History'!E126:AD126)&gt;0,(MEDIAN(IF(B1230:AA1230&gt;0,B1230:AA1230))+MEDIAN(IF('Run Rate History'!E126:AD126&gt;0,'Run Rate History'!E126:AD126)))/2,MEDIAN(IF(B1230:AA1230&gt;0,B1230:AA1230))))+3*MIN(MAX(Z1230,0.5*IF(SUM('Run Rate History'!E126:AD126)&gt;0,(MEDIAN(IF(B1230:AA1230&gt;0,B1230:AA1230))+MEDIAN(IF('Run Rate History'!E126:AD126&gt;0,'Run Rate History'!E126:AD126)))/2,MEDIAN(IF(B1230:AA1230&gt;0,B1230:AA1230)))),2*IF(SUM('Run Rate History'!E126:AD126)&gt;0,(MEDIAN(IF(B1230:AA1230&gt;0,B1230:AA1230))+MEDIAN(IF('Run Rate History'!E126:AD126&gt;0,'Run Rate History'!E126:AD126)))/2,MEDIAN(IF(B1230:AA1230&gt;0,B1230:AA1230))))+4*MIN(MAX(AA1230,0.5*IF(SUM('Run Rate History'!E126:AD126)&gt;0,(MEDIAN(IF(B1230:AA1230&gt;0,B1230:AA1230))+MEDIAN(IF('Run Rate History'!E126:AD126&gt;0,'Run Rate History'!E126:AD126)))/2,MEDIAN(IF(B1230:AA1230&gt;0,B1230:AA1230)))),2*IF(SUM('Run Rate History'!E126:AD126)&gt;0,(MEDIAN(IF(B1230:AA1230&gt;0,B1230:AA1230))+MEDIAN(IF('Run Rate History'!E126:AD126&gt;0,'Run Rate History'!E126:AD126)))/2,MEDIAN(IF(B1230:AA1230&gt;0,B1230:AA1230)))))/10,0)</f>
        <v>15.1</v>
      </c>
      <c r="X1236" s="129" t="s">
        <v>1174</v>
      </c>
      <c r="Y1236" s="130">
        <f>IFERROR(VLOOKUP(A1228,'Stanje zaliha'!A:E,5,FALSE()),0)</f>
        <v>124</v>
      </c>
      <c r="Z1236" s="131"/>
      <c r="AA1236" s="113" t="s">
        <v>1175</v>
      </c>
      <c r="AB1236" s="118">
        <f t="shared" ref="AB1236:AN1236" si="244">SUM(AB1232:AB1235)</f>
        <v>0</v>
      </c>
      <c r="AC1236" s="118">
        <f t="shared" si="244"/>
        <v>0</v>
      </c>
      <c r="AD1236" s="118">
        <f t="shared" si="244"/>
        <v>0</v>
      </c>
      <c r="AE1236" s="118">
        <f t="shared" si="244"/>
        <v>0</v>
      </c>
      <c r="AF1236" s="118">
        <f t="shared" si="244"/>
        <v>0</v>
      </c>
      <c r="AG1236" s="118">
        <f t="shared" si="244"/>
        <v>0</v>
      </c>
      <c r="AH1236" s="118">
        <f t="shared" si="244"/>
        <v>0</v>
      </c>
      <c r="AI1236" s="118">
        <f t="shared" si="244"/>
        <v>0</v>
      </c>
      <c r="AJ1236" s="118">
        <f t="shared" si="244"/>
        <v>0</v>
      </c>
      <c r="AK1236" s="118">
        <f t="shared" si="244"/>
        <v>0</v>
      </c>
      <c r="AL1236" s="118">
        <f t="shared" si="244"/>
        <v>0</v>
      </c>
      <c r="AM1236" s="118">
        <f t="shared" si="244"/>
        <v>0</v>
      </c>
      <c r="AN1236" s="118">
        <f t="shared" si="244"/>
        <v>0</v>
      </c>
      <c r="AQ1236" t="str">
        <f>AQ1228</f>
        <v/>
      </c>
    </row>
    <row r="1237" spans="1:43" ht="14.25" customHeight="1" x14ac:dyDescent="0.25">
      <c r="A1237" s="1"/>
      <c r="B1237" s="122"/>
      <c r="C1237" s="122"/>
      <c r="D1237" s="122"/>
      <c r="E1237" s="122"/>
      <c r="F1237" s="122"/>
      <c r="G1237" s="122"/>
      <c r="H1237" s="122"/>
      <c r="I1237" s="122"/>
      <c r="J1237" s="122"/>
      <c r="K1237" s="122"/>
      <c r="L1237" s="122"/>
      <c r="M1237" s="122"/>
      <c r="N1237" s="122"/>
      <c r="O1237" s="122"/>
      <c r="P1237" s="122"/>
      <c r="Q1237" s="122"/>
      <c r="R1237" s="122"/>
      <c r="S1237" s="122"/>
      <c r="T1237" s="122"/>
      <c r="U1237" s="122"/>
      <c r="V1237" s="124" t="s">
        <v>95</v>
      </c>
      <c r="W1237" s="125">
        <f>IFERROR(0.6*W1236+0.4*W1235,0)</f>
        <v>14.614545454545453</v>
      </c>
      <c r="X1237" s="132" t="s">
        <v>1176</v>
      </c>
      <c r="Y1237" s="133">
        <f>IFERROR(SUMIF('Popis poslanih narudžbi'!A:A,A1228,'Popis poslanih narudžbi'!C:C),0)</f>
        <v>150</v>
      </c>
      <c r="Z1237" s="131"/>
      <c r="AA1237" s="134" t="s">
        <v>1177</v>
      </c>
      <c r="AB1237" s="118">
        <f t="shared" ref="AB1237:AN1237" si="245">AB1230+AB1236</f>
        <v>15</v>
      </c>
      <c r="AC1237" s="118">
        <f t="shared" si="245"/>
        <v>15</v>
      </c>
      <c r="AD1237" s="118">
        <f t="shared" si="245"/>
        <v>15</v>
      </c>
      <c r="AE1237" s="118">
        <f t="shared" si="245"/>
        <v>15</v>
      </c>
      <c r="AF1237" s="118">
        <f t="shared" si="245"/>
        <v>15</v>
      </c>
      <c r="AG1237" s="118">
        <f t="shared" si="245"/>
        <v>15</v>
      </c>
      <c r="AH1237" s="118">
        <f t="shared" si="245"/>
        <v>15</v>
      </c>
      <c r="AI1237" s="118">
        <f t="shared" si="245"/>
        <v>15</v>
      </c>
      <c r="AJ1237" s="118">
        <f t="shared" si="245"/>
        <v>15</v>
      </c>
      <c r="AK1237" s="118">
        <f t="shared" si="245"/>
        <v>15</v>
      </c>
      <c r="AL1237" s="118">
        <f t="shared" si="245"/>
        <v>15</v>
      </c>
      <c r="AM1237" s="118">
        <f t="shared" si="245"/>
        <v>15</v>
      </c>
      <c r="AN1237" s="118">
        <f t="shared" si="245"/>
        <v>15</v>
      </c>
      <c r="AQ1237" t="str">
        <f>AQ1228</f>
        <v/>
      </c>
    </row>
    <row r="1238" spans="1:43" ht="14.25" customHeight="1" x14ac:dyDescent="0.25">
      <c r="A1238" s="107" t="str">
        <f>'Run Rate'!A127</f>
        <v>POL09825</v>
      </c>
      <c r="B1238" s="135" t="str">
        <f>'Run Rate'!B127</f>
        <v>Polleo Protein Woppers 25g chocolate milk</v>
      </c>
      <c r="C1238" s="135" t="str">
        <f>'Run Rate'!C127</f>
        <v>RTD &amp; SNACKS</v>
      </c>
      <c r="D1238" s="135" t="str">
        <f>'Run Rate'!D127</f>
        <v>02 SILVER</v>
      </c>
      <c r="E1238" s="122"/>
      <c r="F1238" s="122"/>
      <c r="G1238" s="122"/>
      <c r="H1238" s="122"/>
      <c r="I1238" s="122"/>
      <c r="J1238" s="122"/>
      <c r="K1238" s="122"/>
      <c r="L1238" s="122"/>
      <c r="M1238" s="122"/>
      <c r="N1238" s="122"/>
      <c r="O1238" s="122"/>
      <c r="P1238" s="122"/>
      <c r="Q1238" s="122"/>
      <c r="R1238" s="122"/>
      <c r="S1238" s="122"/>
      <c r="T1238" s="122"/>
      <c r="U1238" s="122"/>
      <c r="V1238" s="122"/>
      <c r="W1238" s="122"/>
      <c r="X1238" s="122"/>
      <c r="Y1238" s="122"/>
      <c r="Z1238" s="122"/>
      <c r="AA1238" s="122"/>
      <c r="AB1238" s="122"/>
      <c r="AC1238" s="122"/>
      <c r="AD1238" s="122"/>
      <c r="AE1238" s="122"/>
      <c r="AF1238" s="122"/>
      <c r="AG1238" s="122"/>
      <c r="AH1238" s="122"/>
      <c r="AI1238" s="122"/>
      <c r="AJ1238" s="122"/>
      <c r="AK1238" s="122"/>
      <c r="AL1238" s="122"/>
      <c r="AM1238" s="122"/>
      <c r="AN1238" s="122"/>
      <c r="AQ1238" t="str">
        <f>IF(AND(OR($B$1="ALL",$B$1=C1238),OR($E$1="ALL",$E$1=D1238),OR($B$2="ALL",$B$2=A1238),OR($E$2="ALL",IFERROR(SEARCH($E$2,B1238),0)&gt;0)),"MATCH","")</f>
        <v/>
      </c>
    </row>
    <row r="1239" spans="1:43" ht="14.25" customHeight="1" x14ac:dyDescent="0.25">
      <c r="A1239" s="108" t="s">
        <v>1137</v>
      </c>
      <c r="B1239" s="136" t="s">
        <v>1138</v>
      </c>
      <c r="C1239" s="136" t="s">
        <v>1139</v>
      </c>
      <c r="D1239" s="136" t="s">
        <v>1140</v>
      </c>
      <c r="E1239" s="136" t="s">
        <v>1141</v>
      </c>
      <c r="F1239" s="136" t="s">
        <v>1142</v>
      </c>
      <c r="G1239" s="136" t="s">
        <v>1143</v>
      </c>
      <c r="H1239" s="136" t="s">
        <v>1144</v>
      </c>
      <c r="I1239" s="136" t="s">
        <v>1145</v>
      </c>
      <c r="J1239" s="136" t="s">
        <v>1146</v>
      </c>
      <c r="K1239" s="136" t="s">
        <v>1147</v>
      </c>
      <c r="L1239" s="136" t="s">
        <v>1148</v>
      </c>
      <c r="M1239" s="136" t="s">
        <v>1149</v>
      </c>
      <c r="N1239" s="136" t="s">
        <v>1150</v>
      </c>
      <c r="O1239" s="136" t="s">
        <v>1151</v>
      </c>
      <c r="P1239" s="136" t="s">
        <v>1152</v>
      </c>
      <c r="Q1239" s="136" t="s">
        <v>1153</v>
      </c>
      <c r="R1239" s="136" t="s">
        <v>1154</v>
      </c>
      <c r="S1239" s="136" t="s">
        <v>1155</v>
      </c>
      <c r="T1239" s="136" t="s">
        <v>1156</v>
      </c>
      <c r="U1239" s="136" t="s">
        <v>1157</v>
      </c>
      <c r="V1239" s="136" t="s">
        <v>1158</v>
      </c>
      <c r="W1239" s="136" t="s">
        <v>1159</v>
      </c>
      <c r="X1239" s="136" t="s">
        <v>1160</v>
      </c>
      <c r="Y1239" s="136" t="s">
        <v>1161</v>
      </c>
      <c r="Z1239" s="136" t="s">
        <v>1162</v>
      </c>
      <c r="AA1239" s="136" t="s">
        <v>1163</v>
      </c>
      <c r="AB1239" s="137" t="s">
        <v>156</v>
      </c>
      <c r="AC1239" s="137" t="s">
        <v>157</v>
      </c>
      <c r="AD1239" s="137" t="s">
        <v>158</v>
      </c>
      <c r="AE1239" s="137" t="s">
        <v>139</v>
      </c>
      <c r="AF1239" s="138" t="s">
        <v>140</v>
      </c>
      <c r="AG1239" s="138" t="s">
        <v>141</v>
      </c>
      <c r="AH1239" s="138" t="s">
        <v>142</v>
      </c>
      <c r="AI1239" s="138" t="s">
        <v>143</v>
      </c>
      <c r="AJ1239" s="139" t="s">
        <v>144</v>
      </c>
      <c r="AK1239" s="139" t="s">
        <v>145</v>
      </c>
      <c r="AL1239" s="139" t="s">
        <v>146</v>
      </c>
      <c r="AM1239" s="140" t="s">
        <v>147</v>
      </c>
      <c r="AN1239" s="140" t="s">
        <v>148</v>
      </c>
      <c r="AQ1239" t="str">
        <f>AQ1238</f>
        <v/>
      </c>
    </row>
    <row r="1240" spans="1:43" ht="14.25" customHeight="1" x14ac:dyDescent="0.25">
      <c r="A1240" s="99" t="s">
        <v>1164</v>
      </c>
      <c r="B1240" s="112">
        <f>'Run Rate'!E127</f>
        <v>1919</v>
      </c>
      <c r="C1240" s="112">
        <f>'Run Rate'!F127</f>
        <v>587</v>
      </c>
      <c r="D1240" s="112">
        <f>'Run Rate'!G127</f>
        <v>1593</v>
      </c>
      <c r="E1240" s="112">
        <f>'Run Rate'!H127</f>
        <v>774</v>
      </c>
      <c r="F1240" s="112">
        <f>'Run Rate'!I127</f>
        <v>1549</v>
      </c>
      <c r="G1240" s="112">
        <f>'Run Rate'!J127</f>
        <v>901</v>
      </c>
      <c r="H1240" s="112">
        <f>'Run Rate'!K127</f>
        <v>1966</v>
      </c>
      <c r="I1240" s="112">
        <f>'Run Rate'!L127</f>
        <v>955</v>
      </c>
      <c r="J1240" s="112">
        <f>'Run Rate'!M127</f>
        <v>1701</v>
      </c>
      <c r="K1240" s="112">
        <f>'Run Rate'!N127</f>
        <v>987</v>
      </c>
      <c r="L1240" s="112">
        <f>'Run Rate'!O127</f>
        <v>3503</v>
      </c>
      <c r="M1240" s="112">
        <f>'Run Rate'!P127</f>
        <v>742</v>
      </c>
      <c r="N1240" s="112">
        <f>'Run Rate'!Q127</f>
        <v>378</v>
      </c>
      <c r="O1240" s="112">
        <f>'Run Rate'!R127</f>
        <v>477</v>
      </c>
      <c r="P1240" s="112">
        <f>'Run Rate'!S127</f>
        <v>106</v>
      </c>
      <c r="Q1240" s="112">
        <f>'Run Rate'!T127</f>
        <v>516</v>
      </c>
      <c r="R1240" s="112">
        <f>'Run Rate'!U127</f>
        <v>537</v>
      </c>
      <c r="S1240" s="112">
        <f>'Run Rate'!V127</f>
        <v>2331</v>
      </c>
      <c r="T1240" s="112">
        <f>'Run Rate'!W127</f>
        <v>1121</v>
      </c>
      <c r="U1240" s="112">
        <f>'Run Rate'!X127</f>
        <v>505</v>
      </c>
      <c r="V1240" s="112">
        <f>'Run Rate'!Y127</f>
        <v>594</v>
      </c>
      <c r="W1240" s="112">
        <f>'Run Rate'!Z127</f>
        <v>708</v>
      </c>
      <c r="X1240" s="112">
        <f>'Run Rate'!AA127</f>
        <v>194</v>
      </c>
      <c r="Y1240" s="112">
        <f>'Run Rate'!AB127</f>
        <v>683</v>
      </c>
      <c r="Z1240" s="112">
        <f>'Run Rate'!AC127</f>
        <v>379</v>
      </c>
      <c r="AA1240" s="112">
        <f>'Run Rate'!AD127</f>
        <v>2573</v>
      </c>
      <c r="AB1240" s="113">
        <v>1045</v>
      </c>
      <c r="AC1240" s="112">
        <v>1045</v>
      </c>
      <c r="AD1240" s="112">
        <v>1045</v>
      </c>
      <c r="AE1240" s="112">
        <v>1045</v>
      </c>
      <c r="AF1240" s="112">
        <v>1045</v>
      </c>
      <c r="AG1240" s="112">
        <v>1045</v>
      </c>
      <c r="AH1240" s="112">
        <v>1045</v>
      </c>
      <c r="AI1240" s="112">
        <v>1045</v>
      </c>
      <c r="AJ1240" s="112">
        <v>1045</v>
      </c>
      <c r="AK1240" s="112">
        <v>1045</v>
      </c>
      <c r="AL1240" s="112">
        <v>1045</v>
      </c>
      <c r="AM1240" s="112">
        <v>1045</v>
      </c>
      <c r="AN1240" s="112">
        <v>1045</v>
      </c>
      <c r="AQ1240" t="str">
        <f>AQ1238</f>
        <v/>
      </c>
    </row>
    <row r="1241" spans="1:43" ht="14.25" customHeight="1" x14ac:dyDescent="0.25">
      <c r="A1241" s="99" t="s">
        <v>1165</v>
      </c>
      <c r="B1241" s="114"/>
      <c r="C1241" s="114"/>
      <c r="D1241" s="114"/>
      <c r="E1241" s="114"/>
      <c r="F1241" s="114"/>
      <c r="G1241" s="114"/>
      <c r="H1241" s="114"/>
      <c r="I1241" s="114"/>
      <c r="J1241" s="114"/>
      <c r="K1241" s="114"/>
      <c r="L1241" s="114"/>
      <c r="M1241" s="114"/>
      <c r="N1241" s="114"/>
      <c r="O1241" s="114"/>
      <c r="P1241" s="114"/>
      <c r="Q1241" s="114"/>
      <c r="R1241" s="114"/>
      <c r="S1241" s="114"/>
      <c r="T1241" s="114"/>
      <c r="U1241" s="114"/>
      <c r="V1241" s="114"/>
      <c r="W1241" s="115"/>
      <c r="X1241" s="115"/>
      <c r="Y1241" s="115"/>
      <c r="Z1241" s="115"/>
      <c r="AA1241" s="112" t="s">
        <v>1166</v>
      </c>
      <c r="AB1241" s="113"/>
      <c r="AC1241" s="112"/>
      <c r="AD1241" s="112"/>
      <c r="AE1241" s="112"/>
      <c r="AF1241" s="112"/>
      <c r="AG1241" s="112"/>
      <c r="AH1241" s="112"/>
      <c r="AI1241" s="112"/>
      <c r="AJ1241" s="112"/>
      <c r="AK1241" s="112"/>
      <c r="AL1241" s="112"/>
      <c r="AM1241" s="112"/>
      <c r="AN1241" s="112"/>
      <c r="AQ1241" t="str">
        <f>AQ1238</f>
        <v/>
      </c>
    </row>
    <row r="1242" spans="1:43" ht="14.25" customHeight="1" x14ac:dyDescent="0.25">
      <c r="A1242" s="99" t="s">
        <v>1167</v>
      </c>
      <c r="B1242" s="114"/>
      <c r="C1242" s="114"/>
      <c r="D1242" s="114"/>
      <c r="E1242" s="114"/>
      <c r="F1242" s="114"/>
      <c r="G1242" s="114"/>
      <c r="H1242" s="114"/>
      <c r="I1242" s="114"/>
      <c r="J1242" s="114"/>
      <c r="K1242" s="114"/>
      <c r="L1242" s="114"/>
      <c r="M1242" s="114"/>
      <c r="N1242" s="114"/>
      <c r="O1242" s="114"/>
      <c r="P1242" s="114"/>
      <c r="Q1242" s="114"/>
      <c r="R1242" s="114"/>
      <c r="S1242" s="114"/>
      <c r="T1242" s="114"/>
      <c r="U1242" s="114"/>
      <c r="V1242" s="114"/>
      <c r="W1242" s="115"/>
      <c r="X1242" s="116"/>
      <c r="Y1242" s="117"/>
      <c r="Z1242" s="115"/>
      <c r="AA1242" s="112" t="s">
        <v>1168</v>
      </c>
      <c r="AB1242" s="113">
        <f>'Demand Input VP'!B624</f>
        <v>0</v>
      </c>
      <c r="AC1242" s="112">
        <f>'Demand Input VP'!C624</f>
        <v>0</v>
      </c>
      <c r="AD1242" s="112">
        <f>'Demand Input VP'!D624</f>
        <v>0</v>
      </c>
      <c r="AE1242" s="112">
        <f>'Demand Input VP'!E624</f>
        <v>0</v>
      </c>
      <c r="AF1242" s="112">
        <f>'Demand Input VP'!F624</f>
        <v>0</v>
      </c>
      <c r="AG1242" s="112">
        <f>'Demand Input VP'!G624</f>
        <v>0</v>
      </c>
      <c r="AH1242" s="112">
        <f>'Demand Input VP'!H624</f>
        <v>0</v>
      </c>
      <c r="AI1242" s="112">
        <f>'Demand Input VP'!I624</f>
        <v>0</v>
      </c>
      <c r="AJ1242" s="112">
        <f>'Demand Input VP'!J624</f>
        <v>0</v>
      </c>
      <c r="AK1242" s="112">
        <f>'Demand Input VP'!K624</f>
        <v>0</v>
      </c>
      <c r="AL1242" s="112">
        <f>'Demand Input VP'!L624</f>
        <v>0</v>
      </c>
      <c r="AM1242" s="112">
        <f>'Demand Input VP'!M624</f>
        <v>0</v>
      </c>
      <c r="AN1242" s="112">
        <f>'Demand Input VP'!N624</f>
        <v>0</v>
      </c>
      <c r="AQ1242" t="str">
        <f>AQ1238</f>
        <v/>
      </c>
    </row>
    <row r="1243" spans="1:43" ht="14.25" customHeight="1" x14ac:dyDescent="0.25">
      <c r="A1243" s="99" t="s">
        <v>1169</v>
      </c>
      <c r="B1243" s="118"/>
      <c r="C1243" s="118"/>
      <c r="D1243" s="118"/>
      <c r="E1243" s="118"/>
      <c r="F1243" s="118"/>
      <c r="G1243" s="118"/>
      <c r="H1243" s="118"/>
      <c r="I1243" s="118"/>
      <c r="J1243" s="118"/>
      <c r="K1243" s="118"/>
      <c r="L1243" s="118"/>
      <c r="M1243" s="118"/>
      <c r="N1243" s="118"/>
      <c r="O1243" s="118"/>
      <c r="P1243" s="118"/>
      <c r="Q1243" s="118"/>
      <c r="R1243" s="118"/>
      <c r="S1243" s="118"/>
      <c r="T1243" s="118"/>
      <c r="U1243" s="118"/>
      <c r="V1243" s="118"/>
      <c r="W1243" s="115"/>
      <c r="X1243" s="116"/>
      <c r="Y1243" s="117"/>
      <c r="Z1243" s="119"/>
      <c r="AA1243" s="120" t="s">
        <v>1170</v>
      </c>
      <c r="AB1243" s="121">
        <f>'Demand Input VP'!B623</f>
        <v>0</v>
      </c>
      <c r="AC1243" s="120">
        <f>'Demand Input VP'!C623</f>
        <v>0</v>
      </c>
      <c r="AD1243" s="120">
        <f>'Demand Input VP'!D623</f>
        <v>0</v>
      </c>
      <c r="AE1243" s="120">
        <f>'Demand Input VP'!E623</f>
        <v>0</v>
      </c>
      <c r="AF1243" s="120">
        <f>'Demand Input VP'!F623</f>
        <v>0</v>
      </c>
      <c r="AG1243" s="120">
        <f>'Demand Input VP'!G623</f>
        <v>0</v>
      </c>
      <c r="AH1243" s="120">
        <f>'Demand Input VP'!H623</f>
        <v>0</v>
      </c>
      <c r="AI1243" s="120">
        <f>'Demand Input VP'!I623</f>
        <v>0</v>
      </c>
      <c r="AJ1243" s="120">
        <f>'Demand Input VP'!J623</f>
        <v>0</v>
      </c>
      <c r="AK1243" s="120">
        <f>'Demand Input VP'!K623</f>
        <v>0</v>
      </c>
      <c r="AL1243" s="120">
        <f>'Demand Input VP'!L623</f>
        <v>0</v>
      </c>
      <c r="AM1243" s="120">
        <f>'Demand Input VP'!M623</f>
        <v>0</v>
      </c>
      <c r="AN1243" s="120">
        <f>'Demand Input VP'!N623</f>
        <v>0</v>
      </c>
      <c r="AQ1243" t="str">
        <f>AQ1238</f>
        <v/>
      </c>
    </row>
    <row r="1244" spans="1:43" ht="14.25" customHeight="1" x14ac:dyDescent="0.25">
      <c r="A1244" s="1"/>
      <c r="B1244" s="122"/>
      <c r="C1244" s="122"/>
      <c r="D1244" s="122"/>
      <c r="E1244" s="122"/>
      <c r="F1244" s="122"/>
      <c r="G1244" s="122"/>
      <c r="H1244" s="122"/>
      <c r="I1244" s="122"/>
      <c r="J1244" s="122"/>
      <c r="K1244" s="122"/>
      <c r="L1244" s="122"/>
      <c r="M1244" s="122"/>
      <c r="N1244" s="122"/>
      <c r="O1244" s="122"/>
      <c r="P1244" s="122"/>
      <c r="Q1244" s="122"/>
      <c r="R1244" s="122"/>
      <c r="S1244" s="122"/>
      <c r="T1244" s="122"/>
      <c r="U1244" s="122"/>
      <c r="V1244" s="122"/>
      <c r="W1244" s="123"/>
      <c r="X1244" s="116"/>
      <c r="Y1244" s="117"/>
      <c r="Z1244" s="123"/>
      <c r="AA1244" s="112" t="s">
        <v>1171</v>
      </c>
      <c r="AB1244" s="113">
        <f>'Demand Input MP'!B624</f>
        <v>0</v>
      </c>
      <c r="AC1244" s="112">
        <f>'Demand Input MP'!C624</f>
        <v>0</v>
      </c>
      <c r="AD1244" s="112">
        <f>'Demand Input MP'!D624</f>
        <v>0</v>
      </c>
      <c r="AE1244" s="112">
        <f>'Demand Input MP'!E624</f>
        <v>0</v>
      </c>
      <c r="AF1244" s="112">
        <f>'Demand Input MP'!F624</f>
        <v>0</v>
      </c>
      <c r="AG1244" s="112">
        <f>'Demand Input MP'!G624</f>
        <v>0</v>
      </c>
      <c r="AH1244" s="112">
        <f>'Demand Input MP'!H624</f>
        <v>0</v>
      </c>
      <c r="AI1244" s="112">
        <f>'Demand Input MP'!I624</f>
        <v>0</v>
      </c>
      <c r="AJ1244" s="112">
        <f>'Demand Input MP'!J624</f>
        <v>0</v>
      </c>
      <c r="AK1244" s="112">
        <f>'Demand Input MP'!K624</f>
        <v>0</v>
      </c>
      <c r="AL1244" s="112">
        <f>'Demand Input MP'!L624</f>
        <v>0</v>
      </c>
      <c r="AM1244" s="112">
        <f>'Demand Input MP'!M624</f>
        <v>0</v>
      </c>
      <c r="AN1244" s="112">
        <f>'Demand Input MP'!N624</f>
        <v>0</v>
      </c>
      <c r="AQ1244" t="str">
        <f>AQ1238</f>
        <v/>
      </c>
    </row>
    <row r="1245" spans="1:43" ht="14.25" customHeight="1" x14ac:dyDescent="0.25">
      <c r="A1245" s="1"/>
      <c r="B1245" s="122"/>
      <c r="C1245" s="122"/>
      <c r="D1245" s="122"/>
      <c r="E1245" s="122"/>
      <c r="F1245" s="122"/>
      <c r="G1245" s="122"/>
      <c r="H1245" s="122"/>
      <c r="I1245" s="122"/>
      <c r="J1245" s="122"/>
      <c r="K1245" s="122"/>
      <c r="L1245" s="122"/>
      <c r="M1245" s="122"/>
      <c r="N1245" s="122"/>
      <c r="O1245" s="122"/>
      <c r="P1245" s="122"/>
      <c r="Q1245" s="122"/>
      <c r="R1245" s="122"/>
      <c r="S1245" s="122"/>
      <c r="T1245" s="122"/>
      <c r="U1245" s="122"/>
      <c r="V1245" s="124" t="s">
        <v>91</v>
      </c>
      <c r="W1245" s="125">
        <f>IFERROR(IF(SUM('Run Rate History'!E127:AD127)&gt;0,(SUMPRODUCT((B1240:AA1240&gt;=PERCENTILE(B1240:AA1240,0.1))*(B1240:AA1240&lt;=PERCENTILE(B1240:AA1240,0.9))*B1240:AA1240)+SUMPRODUCT(('Run Rate History'!E127:AD127&gt;=PERCENTILE(B1240:AA1240,0.1))*('Run Rate History'!E127:AD127&lt;=PERCENTILE(B1240:AA1240,0.9))*'Run Rate History'!E127:AD127))/(SUMPRODUCT((B1240:AA1240&gt;=PERCENTILE(B1240:AA1240,0.1))*(B1240:AA1240&lt;=PERCENTILE(B1240:AA1240,0.9))*1)+SUMPRODUCT(('Run Rate History'!E127:AD127&gt;=PERCENTILE(B1240:AA1240,0.1))*('Run Rate History'!E127:AD127&lt;=PERCENTILE(B1240:AA1240,0.9))*1)),TRIMMEAN(B1240:AA1240,0.15)),0)</f>
        <v>1029.3414634146341</v>
      </c>
      <c r="X1245" s="126" t="s">
        <v>1172</v>
      </c>
      <c r="Y1245" s="127">
        <f>SUM(B1240:AA1240)/26</f>
        <v>1087.6538461538462</v>
      </c>
      <c r="Z1245" s="128"/>
      <c r="AA1245" s="112" t="s">
        <v>1173</v>
      </c>
      <c r="AB1245" s="113">
        <f>'Demand Input MP'!B623</f>
        <v>0</v>
      </c>
      <c r="AC1245" s="112">
        <f>'Demand Input MP'!C623</f>
        <v>0</v>
      </c>
      <c r="AD1245" s="112">
        <f>'Demand Input MP'!D623</f>
        <v>0</v>
      </c>
      <c r="AE1245" s="112">
        <f>'Demand Input MP'!E623</f>
        <v>0</v>
      </c>
      <c r="AF1245" s="112">
        <f>'Demand Input MP'!F623</f>
        <v>0</v>
      </c>
      <c r="AG1245" s="112">
        <f>'Demand Input MP'!G623</f>
        <v>0</v>
      </c>
      <c r="AH1245" s="112">
        <f>'Demand Input MP'!H623</f>
        <v>0</v>
      </c>
      <c r="AI1245" s="112">
        <f>'Demand Input MP'!I623</f>
        <v>0</v>
      </c>
      <c r="AJ1245" s="112">
        <f>'Demand Input MP'!J623</f>
        <v>0</v>
      </c>
      <c r="AK1245" s="112">
        <f>'Demand Input MP'!K623</f>
        <v>0</v>
      </c>
      <c r="AL1245" s="112">
        <f>'Demand Input MP'!L623</f>
        <v>0</v>
      </c>
      <c r="AM1245" s="112">
        <f>'Demand Input MP'!M623</f>
        <v>0</v>
      </c>
      <c r="AN1245" s="112">
        <f>'Demand Input MP'!N623</f>
        <v>0</v>
      </c>
      <c r="AQ1245" t="str">
        <f>AQ1238</f>
        <v/>
      </c>
    </row>
    <row r="1246" spans="1:43" ht="14.25" customHeight="1" x14ac:dyDescent="0.25">
      <c r="A1246" s="1"/>
      <c r="B1246" s="122"/>
      <c r="C1246" s="122"/>
      <c r="D1246" s="122"/>
      <c r="E1246" s="122"/>
      <c r="F1246" s="122"/>
      <c r="G1246" s="122"/>
      <c r="H1246" s="122"/>
      <c r="I1246" s="122"/>
      <c r="J1246" s="122"/>
      <c r="K1246" s="122"/>
      <c r="L1246" s="122"/>
      <c r="M1246" s="122"/>
      <c r="N1246" s="122"/>
      <c r="O1246" s="122"/>
      <c r="P1246" s="122"/>
      <c r="Q1246" s="122"/>
      <c r="R1246" s="122"/>
      <c r="S1246" s="122"/>
      <c r="T1246" s="122"/>
      <c r="U1246" s="122"/>
      <c r="V1246" s="124" t="s">
        <v>94</v>
      </c>
      <c r="W1246" s="125">
        <f>IFERROR((1*MIN(MAX(X1240,0.5*IF(SUM('Run Rate History'!E127:AD127)&gt;0,(MEDIAN(IF(B1240:AA1240&gt;0,B1240:AA1240))+MEDIAN(IF('Run Rate History'!E127:AD127&gt;0,'Run Rate History'!E127:AD127)))/2,MEDIAN(IF(B1240:AA1240&gt;0,B1240:AA1240)))),2*IF(SUM('Run Rate History'!E127:AD127)&gt;0,(MEDIAN(IF(B1240:AA1240&gt;0,B1240:AA1240))+MEDIAN(IF('Run Rate History'!E127:AD127&gt;0,'Run Rate History'!E127:AD127)))/2,MEDIAN(IF(B1240:AA1240&gt;0,B1240:AA1240))))+2*MIN(MAX(Y1240,0.5*IF(SUM('Run Rate History'!E127:AD127)&gt;0,(MEDIAN(IF(B1240:AA1240&gt;0,B1240:AA1240))+MEDIAN(IF('Run Rate History'!E127:AD127&gt;0,'Run Rate History'!E127:AD127)))/2,MEDIAN(IF(B1240:AA1240&gt;0,B1240:AA1240)))),2*IF(SUM('Run Rate History'!E127:AD127)&gt;0,(MEDIAN(IF(B1240:AA1240&gt;0,B1240:AA1240))+MEDIAN(IF('Run Rate History'!E127:AD127&gt;0,'Run Rate History'!E127:AD127)))/2,MEDIAN(IF(B1240:AA1240&gt;0,B1240:AA1240))))+3*MIN(MAX(Z1240,0.5*IF(SUM('Run Rate History'!E127:AD127)&gt;0,(MEDIAN(IF(B1240:AA1240&gt;0,B1240:AA1240))+MEDIAN(IF('Run Rate History'!E127:AD127&gt;0,'Run Rate History'!E127:AD127)))/2,MEDIAN(IF(B1240:AA1240&gt;0,B1240:AA1240)))),2*IF(SUM('Run Rate History'!E127:AD127)&gt;0,(MEDIAN(IF(B1240:AA1240&gt;0,B1240:AA1240))+MEDIAN(IF('Run Rate History'!E127:AD127&gt;0,'Run Rate History'!E127:AD127)))/2,MEDIAN(IF(B1240:AA1240&gt;0,B1240:AA1240))))+4*MIN(MAX(AA1240,0.5*IF(SUM('Run Rate History'!E127:AD127)&gt;0,(MEDIAN(IF(B1240:AA1240&gt;0,B1240:AA1240))+MEDIAN(IF('Run Rate History'!E127:AD127&gt;0,'Run Rate History'!E127:AD127)))/2,MEDIAN(IF(B1240:AA1240&gt;0,B1240:AA1240)))),2*IF(SUM('Run Rate History'!E127:AD127)&gt;0,(MEDIAN(IF(B1240:AA1240&gt;0,B1240:AA1240))+MEDIAN(IF('Run Rate History'!E127:AD127&gt;0,'Run Rate History'!E127:AD127)))/2,MEDIAN(IF(B1240:AA1240&gt;0,B1240:AA1240)))))/10,0)</f>
        <v>1027.8499999999999</v>
      </c>
      <c r="X1246" s="129" t="s">
        <v>1174</v>
      </c>
      <c r="Y1246" s="130">
        <f>IFERROR(VLOOKUP(A1238,'Stanje zaliha'!A:E,5,FALSE()),0)</f>
        <v>11975</v>
      </c>
      <c r="Z1246" s="131"/>
      <c r="AA1246" s="113" t="s">
        <v>1175</v>
      </c>
      <c r="AB1246" s="118">
        <f t="shared" ref="AB1246:AN1246" si="246">SUM(AB1242:AB1245)</f>
        <v>0</v>
      </c>
      <c r="AC1246" s="118">
        <f t="shared" si="246"/>
        <v>0</v>
      </c>
      <c r="AD1246" s="118">
        <f t="shared" si="246"/>
        <v>0</v>
      </c>
      <c r="AE1246" s="118">
        <f t="shared" si="246"/>
        <v>0</v>
      </c>
      <c r="AF1246" s="118">
        <f t="shared" si="246"/>
        <v>0</v>
      </c>
      <c r="AG1246" s="118">
        <f t="shared" si="246"/>
        <v>0</v>
      </c>
      <c r="AH1246" s="118">
        <f t="shared" si="246"/>
        <v>0</v>
      </c>
      <c r="AI1246" s="118">
        <f t="shared" si="246"/>
        <v>0</v>
      </c>
      <c r="AJ1246" s="118">
        <f t="shared" si="246"/>
        <v>0</v>
      </c>
      <c r="AK1246" s="118">
        <f t="shared" si="246"/>
        <v>0</v>
      </c>
      <c r="AL1246" s="118">
        <f t="shared" si="246"/>
        <v>0</v>
      </c>
      <c r="AM1246" s="118">
        <f t="shared" si="246"/>
        <v>0</v>
      </c>
      <c r="AN1246" s="118">
        <f t="shared" si="246"/>
        <v>0</v>
      </c>
      <c r="AQ1246" t="str">
        <f>AQ1238</f>
        <v/>
      </c>
    </row>
    <row r="1247" spans="1:43" ht="14.25" customHeight="1" x14ac:dyDescent="0.25">
      <c r="A1247" s="1"/>
      <c r="B1247" s="122"/>
      <c r="C1247" s="122"/>
      <c r="D1247" s="122"/>
      <c r="E1247" s="122"/>
      <c r="F1247" s="122"/>
      <c r="G1247" s="122"/>
      <c r="H1247" s="122"/>
      <c r="I1247" s="122"/>
      <c r="J1247" s="122"/>
      <c r="K1247" s="122"/>
      <c r="L1247" s="122"/>
      <c r="M1247" s="122"/>
      <c r="N1247" s="122"/>
      <c r="O1247" s="122"/>
      <c r="P1247" s="122"/>
      <c r="Q1247" s="122"/>
      <c r="R1247" s="122"/>
      <c r="S1247" s="122"/>
      <c r="T1247" s="122"/>
      <c r="U1247" s="122"/>
      <c r="V1247" s="124" t="s">
        <v>95</v>
      </c>
      <c r="W1247" s="125">
        <f>IFERROR(0.6*W1246+0.4*W1245,0)</f>
        <v>1028.4465853658535</v>
      </c>
      <c r="X1247" s="132" t="s">
        <v>1176</v>
      </c>
      <c r="Y1247" s="133">
        <f>IFERROR(SUMIF('Popis poslanih narudžbi'!A:A,A1238,'Popis poslanih narudžbi'!C:C),0)</f>
        <v>0</v>
      </c>
      <c r="Z1247" s="131"/>
      <c r="AA1247" s="134" t="s">
        <v>1177</v>
      </c>
      <c r="AB1247" s="118">
        <f t="shared" ref="AB1247:AN1247" si="247">AB1240+AB1246</f>
        <v>1045</v>
      </c>
      <c r="AC1247" s="118">
        <f t="shared" si="247"/>
        <v>1045</v>
      </c>
      <c r="AD1247" s="118">
        <f t="shared" si="247"/>
        <v>1045</v>
      </c>
      <c r="AE1247" s="118">
        <f t="shared" si="247"/>
        <v>1045</v>
      </c>
      <c r="AF1247" s="118">
        <f t="shared" si="247"/>
        <v>1045</v>
      </c>
      <c r="AG1247" s="118">
        <f t="shared" si="247"/>
        <v>1045</v>
      </c>
      <c r="AH1247" s="118">
        <f t="shared" si="247"/>
        <v>1045</v>
      </c>
      <c r="AI1247" s="118">
        <f t="shared" si="247"/>
        <v>1045</v>
      </c>
      <c r="AJ1247" s="118">
        <f t="shared" si="247"/>
        <v>1045</v>
      </c>
      <c r="AK1247" s="118">
        <f t="shared" si="247"/>
        <v>1045</v>
      </c>
      <c r="AL1247" s="118">
        <f t="shared" si="247"/>
        <v>1045</v>
      </c>
      <c r="AM1247" s="118">
        <f t="shared" si="247"/>
        <v>1045</v>
      </c>
      <c r="AN1247" s="118">
        <f t="shared" si="247"/>
        <v>1045</v>
      </c>
      <c r="AQ1247" t="str">
        <f>AQ1238</f>
        <v/>
      </c>
    </row>
    <row r="1248" spans="1:43" ht="14.25" customHeight="1" x14ac:dyDescent="0.25">
      <c r="A1248" s="107" t="str">
        <f>'Run Rate'!A128</f>
        <v>ZOE12408</v>
      </c>
      <c r="B1248" s="135" t="str">
        <f>'Run Rate'!B128</f>
        <v>ZOE Collagen Vital 60caps</v>
      </c>
      <c r="C1248" s="135" t="str">
        <f>'Run Rate'!C128</f>
        <v>SPORTSKA PREHRANA</v>
      </c>
      <c r="D1248" s="135" t="str">
        <f>'Run Rate'!D128</f>
        <v>02 SILVER</v>
      </c>
      <c r="E1248" s="122"/>
      <c r="F1248" s="122"/>
      <c r="G1248" s="122"/>
      <c r="H1248" s="122"/>
      <c r="I1248" s="122"/>
      <c r="J1248" s="122"/>
      <c r="K1248" s="122"/>
      <c r="L1248" s="122"/>
      <c r="M1248" s="122"/>
      <c r="N1248" s="122"/>
      <c r="O1248" s="122"/>
      <c r="P1248" s="122"/>
      <c r="Q1248" s="122"/>
      <c r="R1248" s="122"/>
      <c r="S1248" s="122"/>
      <c r="T1248" s="122"/>
      <c r="U1248" s="122"/>
      <c r="V1248" s="122"/>
      <c r="W1248" s="122"/>
      <c r="X1248" s="122"/>
      <c r="Y1248" s="122"/>
      <c r="Z1248" s="122"/>
      <c r="AA1248" s="122"/>
      <c r="AB1248" s="122"/>
      <c r="AC1248" s="122"/>
      <c r="AD1248" s="122"/>
      <c r="AE1248" s="122"/>
      <c r="AF1248" s="122"/>
      <c r="AG1248" s="122"/>
      <c r="AH1248" s="122"/>
      <c r="AI1248" s="122"/>
      <c r="AJ1248" s="122"/>
      <c r="AK1248" s="122"/>
      <c r="AL1248" s="122"/>
      <c r="AM1248" s="122"/>
      <c r="AN1248" s="122"/>
      <c r="AQ1248" t="str">
        <f>IF(AND(OR($B$1="ALL",$B$1=C1248),OR($E$1="ALL",$E$1=D1248),OR($B$2="ALL",$B$2=A1248),OR($E$2="ALL",IFERROR(SEARCH($E$2,B1248),0)&gt;0)),"MATCH","")</f>
        <v/>
      </c>
    </row>
    <row r="1249" spans="1:43" ht="14.25" customHeight="1" x14ac:dyDescent="0.25">
      <c r="A1249" s="108" t="s">
        <v>1137</v>
      </c>
      <c r="B1249" s="136" t="s">
        <v>1138</v>
      </c>
      <c r="C1249" s="136" t="s">
        <v>1139</v>
      </c>
      <c r="D1249" s="136" t="s">
        <v>1140</v>
      </c>
      <c r="E1249" s="136" t="s">
        <v>1141</v>
      </c>
      <c r="F1249" s="136" t="s">
        <v>1142</v>
      </c>
      <c r="G1249" s="136" t="s">
        <v>1143</v>
      </c>
      <c r="H1249" s="136" t="s">
        <v>1144</v>
      </c>
      <c r="I1249" s="136" t="s">
        <v>1145</v>
      </c>
      <c r="J1249" s="136" t="s">
        <v>1146</v>
      </c>
      <c r="K1249" s="136" t="s">
        <v>1147</v>
      </c>
      <c r="L1249" s="136" t="s">
        <v>1148</v>
      </c>
      <c r="M1249" s="136" t="s">
        <v>1149</v>
      </c>
      <c r="N1249" s="136" t="s">
        <v>1150</v>
      </c>
      <c r="O1249" s="136" t="s">
        <v>1151</v>
      </c>
      <c r="P1249" s="136" t="s">
        <v>1152</v>
      </c>
      <c r="Q1249" s="136" t="s">
        <v>1153</v>
      </c>
      <c r="R1249" s="136" t="s">
        <v>1154</v>
      </c>
      <c r="S1249" s="136" t="s">
        <v>1155</v>
      </c>
      <c r="T1249" s="136" t="s">
        <v>1156</v>
      </c>
      <c r="U1249" s="136" t="s">
        <v>1157</v>
      </c>
      <c r="V1249" s="136" t="s">
        <v>1158</v>
      </c>
      <c r="W1249" s="136" t="s">
        <v>1159</v>
      </c>
      <c r="X1249" s="136" t="s">
        <v>1160</v>
      </c>
      <c r="Y1249" s="136" t="s">
        <v>1161</v>
      </c>
      <c r="Z1249" s="136" t="s">
        <v>1162</v>
      </c>
      <c r="AA1249" s="136" t="s">
        <v>1163</v>
      </c>
      <c r="AB1249" s="137" t="s">
        <v>156</v>
      </c>
      <c r="AC1249" s="137" t="s">
        <v>157</v>
      </c>
      <c r="AD1249" s="137" t="s">
        <v>158</v>
      </c>
      <c r="AE1249" s="137" t="s">
        <v>139</v>
      </c>
      <c r="AF1249" s="138" t="s">
        <v>140</v>
      </c>
      <c r="AG1249" s="138" t="s">
        <v>141</v>
      </c>
      <c r="AH1249" s="138" t="s">
        <v>142</v>
      </c>
      <c r="AI1249" s="138" t="s">
        <v>143</v>
      </c>
      <c r="AJ1249" s="139" t="s">
        <v>144</v>
      </c>
      <c r="AK1249" s="139" t="s">
        <v>145</v>
      </c>
      <c r="AL1249" s="139" t="s">
        <v>146</v>
      </c>
      <c r="AM1249" s="140" t="s">
        <v>147</v>
      </c>
      <c r="AN1249" s="140" t="s">
        <v>148</v>
      </c>
      <c r="AQ1249" t="str">
        <f>AQ1248</f>
        <v/>
      </c>
    </row>
    <row r="1250" spans="1:43" ht="14.25" customHeight="1" x14ac:dyDescent="0.25">
      <c r="A1250" s="99" t="s">
        <v>1164</v>
      </c>
      <c r="B1250" s="112">
        <f>'Run Rate'!E128</f>
        <v>22</v>
      </c>
      <c r="C1250" s="112">
        <f>'Run Rate'!F128</f>
        <v>8</v>
      </c>
      <c r="D1250" s="112">
        <f>'Run Rate'!G128</f>
        <v>15</v>
      </c>
      <c r="E1250" s="112">
        <f>'Run Rate'!H128</f>
        <v>16</v>
      </c>
      <c r="F1250" s="112">
        <f>'Run Rate'!I128</f>
        <v>7</v>
      </c>
      <c r="G1250" s="112">
        <f>'Run Rate'!J128</f>
        <v>78</v>
      </c>
      <c r="H1250" s="112">
        <f>'Run Rate'!K128</f>
        <v>72</v>
      </c>
      <c r="I1250" s="112">
        <f>'Run Rate'!L128</f>
        <v>85</v>
      </c>
      <c r="J1250" s="112">
        <f>'Run Rate'!M128</f>
        <v>85</v>
      </c>
      <c r="K1250" s="112">
        <f>'Run Rate'!N128</f>
        <v>66</v>
      </c>
      <c r="L1250" s="112">
        <f>'Run Rate'!O128</f>
        <v>56</v>
      </c>
      <c r="M1250" s="112">
        <f>'Run Rate'!P128</f>
        <v>75</v>
      </c>
      <c r="N1250" s="112">
        <f>'Run Rate'!Q128</f>
        <v>48</v>
      </c>
      <c r="O1250" s="112">
        <f>'Run Rate'!R128</f>
        <v>39</v>
      </c>
      <c r="P1250" s="112">
        <f>'Run Rate'!S128</f>
        <v>16</v>
      </c>
      <c r="Q1250" s="112">
        <f>'Run Rate'!T128</f>
        <v>64</v>
      </c>
      <c r="R1250" s="112">
        <f>'Run Rate'!U128</f>
        <v>63</v>
      </c>
      <c r="S1250" s="112">
        <f>'Run Rate'!V128</f>
        <v>52</v>
      </c>
      <c r="T1250" s="112">
        <f>'Run Rate'!W128</f>
        <v>52</v>
      </c>
      <c r="U1250" s="112">
        <f>'Run Rate'!X128</f>
        <v>17</v>
      </c>
      <c r="V1250" s="112">
        <f>'Run Rate'!Y128</f>
        <v>17</v>
      </c>
      <c r="W1250" s="112">
        <f>'Run Rate'!Z128</f>
        <v>4</v>
      </c>
      <c r="X1250" s="112">
        <f>'Run Rate'!AA128</f>
        <v>22</v>
      </c>
      <c r="Y1250" s="112">
        <f>'Run Rate'!AB128</f>
        <v>18</v>
      </c>
      <c r="Z1250" s="112">
        <f>'Run Rate'!AC128</f>
        <v>27</v>
      </c>
      <c r="AA1250" s="112">
        <f>'Run Rate'!AD128</f>
        <v>25</v>
      </c>
      <c r="AB1250" s="113">
        <v>28</v>
      </c>
      <c r="AC1250" s="112">
        <v>28</v>
      </c>
      <c r="AD1250" s="112">
        <v>28</v>
      </c>
      <c r="AE1250" s="112">
        <v>28</v>
      </c>
      <c r="AF1250" s="112">
        <v>28</v>
      </c>
      <c r="AG1250" s="112">
        <v>28</v>
      </c>
      <c r="AH1250" s="112">
        <v>28</v>
      </c>
      <c r="AI1250" s="112">
        <v>28</v>
      </c>
      <c r="AJ1250" s="112">
        <v>28</v>
      </c>
      <c r="AK1250" s="112">
        <v>28</v>
      </c>
      <c r="AL1250" s="112">
        <v>28</v>
      </c>
      <c r="AM1250" s="112">
        <v>28</v>
      </c>
      <c r="AN1250" s="112">
        <v>28</v>
      </c>
      <c r="AQ1250" t="str">
        <f>AQ1248</f>
        <v/>
      </c>
    </row>
    <row r="1251" spans="1:43" ht="14.25" customHeight="1" x14ac:dyDescent="0.25">
      <c r="A1251" s="99" t="s">
        <v>1165</v>
      </c>
      <c r="B1251" s="114"/>
      <c r="C1251" s="114"/>
      <c r="D1251" s="114"/>
      <c r="E1251" s="114"/>
      <c r="F1251" s="114"/>
      <c r="G1251" s="114"/>
      <c r="H1251" s="114"/>
      <c r="I1251" s="114"/>
      <c r="J1251" s="114"/>
      <c r="K1251" s="114"/>
      <c r="L1251" s="114"/>
      <c r="M1251" s="114"/>
      <c r="N1251" s="114"/>
      <c r="O1251" s="114"/>
      <c r="P1251" s="114"/>
      <c r="Q1251" s="114"/>
      <c r="R1251" s="114"/>
      <c r="S1251" s="114"/>
      <c r="T1251" s="114"/>
      <c r="U1251" s="114"/>
      <c r="V1251" s="114"/>
      <c r="W1251" s="115"/>
      <c r="X1251" s="115"/>
      <c r="Y1251" s="115"/>
      <c r="Z1251" s="115"/>
      <c r="AA1251" s="112" t="s">
        <v>1166</v>
      </c>
      <c r="AB1251" s="113"/>
      <c r="AC1251" s="112"/>
      <c r="AD1251" s="112"/>
      <c r="AE1251" s="112"/>
      <c r="AF1251" s="112"/>
      <c r="AG1251" s="112"/>
      <c r="AH1251" s="112"/>
      <c r="AI1251" s="112"/>
      <c r="AJ1251" s="112"/>
      <c r="AK1251" s="112"/>
      <c r="AL1251" s="112"/>
      <c r="AM1251" s="112"/>
      <c r="AN1251" s="112"/>
      <c r="AQ1251" t="str">
        <f>AQ1248</f>
        <v/>
      </c>
    </row>
    <row r="1252" spans="1:43" ht="14.25" customHeight="1" x14ac:dyDescent="0.25">
      <c r="A1252" s="99" t="s">
        <v>1167</v>
      </c>
      <c r="B1252" s="114"/>
      <c r="C1252" s="114"/>
      <c r="D1252" s="114"/>
      <c r="E1252" s="114"/>
      <c r="F1252" s="114"/>
      <c r="G1252" s="114"/>
      <c r="H1252" s="114"/>
      <c r="I1252" s="114"/>
      <c r="J1252" s="114"/>
      <c r="K1252" s="114"/>
      <c r="L1252" s="114"/>
      <c r="M1252" s="114"/>
      <c r="N1252" s="114"/>
      <c r="O1252" s="114"/>
      <c r="P1252" s="114"/>
      <c r="Q1252" s="114"/>
      <c r="R1252" s="114"/>
      <c r="S1252" s="114"/>
      <c r="T1252" s="114"/>
      <c r="U1252" s="114"/>
      <c r="V1252" s="114"/>
      <c r="W1252" s="115"/>
      <c r="X1252" s="116"/>
      <c r="Y1252" s="117"/>
      <c r="Z1252" s="115"/>
      <c r="AA1252" s="112" t="s">
        <v>1168</v>
      </c>
      <c r="AB1252" s="113">
        <f>'Demand Input VP'!B629</f>
        <v>0</v>
      </c>
      <c r="AC1252" s="112">
        <f>'Demand Input VP'!C629</f>
        <v>0</v>
      </c>
      <c r="AD1252" s="112">
        <f>'Demand Input VP'!D629</f>
        <v>0</v>
      </c>
      <c r="AE1252" s="112">
        <f>'Demand Input VP'!E629</f>
        <v>0</v>
      </c>
      <c r="AF1252" s="112">
        <f>'Demand Input VP'!F629</f>
        <v>0</v>
      </c>
      <c r="AG1252" s="112">
        <f>'Demand Input VP'!G629</f>
        <v>0</v>
      </c>
      <c r="AH1252" s="112">
        <f>'Demand Input VP'!H629</f>
        <v>0</v>
      </c>
      <c r="AI1252" s="112">
        <f>'Demand Input VP'!I629</f>
        <v>0</v>
      </c>
      <c r="AJ1252" s="112">
        <f>'Demand Input VP'!J629</f>
        <v>0</v>
      </c>
      <c r="AK1252" s="112">
        <f>'Demand Input VP'!K629</f>
        <v>0</v>
      </c>
      <c r="AL1252" s="112">
        <f>'Demand Input VP'!L629</f>
        <v>0</v>
      </c>
      <c r="AM1252" s="112">
        <f>'Demand Input VP'!M629</f>
        <v>0</v>
      </c>
      <c r="AN1252" s="112">
        <f>'Demand Input VP'!N629</f>
        <v>0</v>
      </c>
      <c r="AQ1252" t="str">
        <f>AQ1248</f>
        <v/>
      </c>
    </row>
    <row r="1253" spans="1:43" ht="14.25" customHeight="1" x14ac:dyDescent="0.25">
      <c r="A1253" s="99" t="s">
        <v>1169</v>
      </c>
      <c r="B1253" s="118"/>
      <c r="C1253" s="118"/>
      <c r="D1253" s="118"/>
      <c r="E1253" s="118"/>
      <c r="F1253" s="118"/>
      <c r="G1253" s="118"/>
      <c r="H1253" s="118"/>
      <c r="I1253" s="118"/>
      <c r="J1253" s="118"/>
      <c r="K1253" s="118"/>
      <c r="L1253" s="118"/>
      <c r="M1253" s="118"/>
      <c r="N1253" s="118"/>
      <c r="O1253" s="118"/>
      <c r="P1253" s="118"/>
      <c r="Q1253" s="118"/>
      <c r="R1253" s="118"/>
      <c r="S1253" s="118"/>
      <c r="T1253" s="118"/>
      <c r="U1253" s="118"/>
      <c r="V1253" s="118"/>
      <c r="W1253" s="115"/>
      <c r="X1253" s="116"/>
      <c r="Y1253" s="117"/>
      <c r="Z1253" s="119"/>
      <c r="AA1253" s="120" t="s">
        <v>1170</v>
      </c>
      <c r="AB1253" s="121">
        <f>'Demand Input VP'!B628</f>
        <v>0</v>
      </c>
      <c r="AC1253" s="120">
        <f>'Demand Input VP'!C628</f>
        <v>0</v>
      </c>
      <c r="AD1253" s="120">
        <f>'Demand Input VP'!D628</f>
        <v>0</v>
      </c>
      <c r="AE1253" s="120">
        <f>'Demand Input VP'!E628</f>
        <v>0</v>
      </c>
      <c r="AF1253" s="120">
        <f>'Demand Input VP'!F628</f>
        <v>0</v>
      </c>
      <c r="AG1253" s="120">
        <f>'Demand Input VP'!G628</f>
        <v>0</v>
      </c>
      <c r="AH1253" s="120">
        <f>'Demand Input VP'!H628</f>
        <v>0</v>
      </c>
      <c r="AI1253" s="120">
        <f>'Demand Input VP'!I628</f>
        <v>0</v>
      </c>
      <c r="AJ1253" s="120">
        <f>'Demand Input VP'!J628</f>
        <v>0</v>
      </c>
      <c r="AK1253" s="120">
        <f>'Demand Input VP'!K628</f>
        <v>0</v>
      </c>
      <c r="AL1253" s="120">
        <f>'Demand Input VP'!L628</f>
        <v>0</v>
      </c>
      <c r="AM1253" s="120">
        <f>'Demand Input VP'!M628</f>
        <v>0</v>
      </c>
      <c r="AN1253" s="120">
        <f>'Demand Input VP'!N628</f>
        <v>0</v>
      </c>
      <c r="AQ1253" t="str">
        <f>AQ1248</f>
        <v/>
      </c>
    </row>
    <row r="1254" spans="1:43" ht="14.25" customHeight="1" x14ac:dyDescent="0.25">
      <c r="A1254" s="1"/>
      <c r="B1254" s="122"/>
      <c r="C1254" s="122"/>
      <c r="D1254" s="122"/>
      <c r="E1254" s="122"/>
      <c r="F1254" s="122"/>
      <c r="G1254" s="122"/>
      <c r="H1254" s="122"/>
      <c r="I1254" s="122"/>
      <c r="J1254" s="122"/>
      <c r="K1254" s="122"/>
      <c r="L1254" s="122"/>
      <c r="M1254" s="122"/>
      <c r="N1254" s="122"/>
      <c r="O1254" s="122"/>
      <c r="P1254" s="122"/>
      <c r="Q1254" s="122"/>
      <c r="R1254" s="122"/>
      <c r="S1254" s="122"/>
      <c r="T1254" s="122"/>
      <c r="U1254" s="122"/>
      <c r="V1254" s="122"/>
      <c r="W1254" s="123"/>
      <c r="X1254" s="116"/>
      <c r="Y1254" s="117"/>
      <c r="Z1254" s="123"/>
      <c r="AA1254" s="112" t="s">
        <v>1171</v>
      </c>
      <c r="AB1254" s="113">
        <f>'Demand Input MP'!B629</f>
        <v>0</v>
      </c>
      <c r="AC1254" s="112">
        <f>'Demand Input MP'!C629</f>
        <v>0</v>
      </c>
      <c r="AD1254" s="112">
        <f>'Demand Input MP'!D629</f>
        <v>0</v>
      </c>
      <c r="AE1254" s="112">
        <f>'Demand Input MP'!E629</f>
        <v>0</v>
      </c>
      <c r="AF1254" s="112">
        <f>'Demand Input MP'!F629</f>
        <v>0</v>
      </c>
      <c r="AG1254" s="112">
        <f>'Demand Input MP'!G629</f>
        <v>0</v>
      </c>
      <c r="AH1254" s="112">
        <f>'Demand Input MP'!H629</f>
        <v>0</v>
      </c>
      <c r="AI1254" s="112">
        <f>'Demand Input MP'!I629</f>
        <v>0</v>
      </c>
      <c r="AJ1254" s="112">
        <f>'Demand Input MP'!J629</f>
        <v>0</v>
      </c>
      <c r="AK1254" s="112">
        <f>'Demand Input MP'!K629</f>
        <v>0</v>
      </c>
      <c r="AL1254" s="112">
        <f>'Demand Input MP'!L629</f>
        <v>0</v>
      </c>
      <c r="AM1254" s="112">
        <f>'Demand Input MP'!M629</f>
        <v>0</v>
      </c>
      <c r="AN1254" s="112">
        <f>'Demand Input MP'!N629</f>
        <v>0</v>
      </c>
      <c r="AQ1254" t="str">
        <f>AQ1248</f>
        <v/>
      </c>
    </row>
    <row r="1255" spans="1:43" ht="14.25" customHeight="1" x14ac:dyDescent="0.25">
      <c r="A1255" s="1"/>
      <c r="B1255" s="122"/>
      <c r="C1255" s="122"/>
      <c r="D1255" s="122"/>
      <c r="E1255" s="122"/>
      <c r="F1255" s="122"/>
      <c r="G1255" s="122"/>
      <c r="H1255" s="122"/>
      <c r="I1255" s="122"/>
      <c r="J1255" s="122"/>
      <c r="K1255" s="122"/>
      <c r="L1255" s="122"/>
      <c r="M1255" s="122"/>
      <c r="N1255" s="122"/>
      <c r="O1255" s="122"/>
      <c r="P1255" s="122"/>
      <c r="Q1255" s="122"/>
      <c r="R1255" s="122"/>
      <c r="S1255" s="122"/>
      <c r="T1255" s="122"/>
      <c r="U1255" s="122"/>
      <c r="V1255" s="124" t="s">
        <v>91</v>
      </c>
      <c r="W1255" s="125">
        <f>IFERROR(IF(SUM('Run Rate History'!E128:AD128)&gt;0,(SUMPRODUCT((B1250:AA1250&gt;=PERCENTILE(B1250:AA1250,0.1))*(B1250:AA1250&lt;=PERCENTILE(B1250:AA1250,0.9))*B1250:AA1250)+SUMPRODUCT(('Run Rate History'!E128:AD128&gt;=PERCENTILE(B1250:AA1250,0.1))*('Run Rate History'!E128:AD128&lt;=PERCENTILE(B1250:AA1250,0.9))*'Run Rate History'!E128:AD128))/(SUMPRODUCT((B1250:AA1250&gt;=PERCENTILE(B1250:AA1250,0.1))*(B1250:AA1250&lt;=PERCENTILE(B1250:AA1250,0.9))*1)+SUMPRODUCT(('Run Rate History'!E128:AD128&gt;=PERCENTILE(B1250:AA1250,0.1))*('Run Rate History'!E128:AD128&lt;=PERCENTILE(B1250:AA1250,0.9))*1)),TRIMMEAN(B1250:AA1250,0.15)),0)</f>
        <v>33.522727272727273</v>
      </c>
      <c r="X1255" s="126" t="s">
        <v>1172</v>
      </c>
      <c r="Y1255" s="127">
        <f>SUM(B1250:AA1250)/26</f>
        <v>40.346153846153847</v>
      </c>
      <c r="Z1255" s="128"/>
      <c r="AA1255" s="112" t="s">
        <v>1173</v>
      </c>
      <c r="AB1255" s="113">
        <f>'Demand Input MP'!B628</f>
        <v>0</v>
      </c>
      <c r="AC1255" s="112">
        <f>'Demand Input MP'!C628</f>
        <v>0</v>
      </c>
      <c r="AD1255" s="112">
        <f>'Demand Input MP'!D628</f>
        <v>0</v>
      </c>
      <c r="AE1255" s="112">
        <f>'Demand Input MP'!E628</f>
        <v>0</v>
      </c>
      <c r="AF1255" s="112">
        <f>'Demand Input MP'!F628</f>
        <v>0</v>
      </c>
      <c r="AG1255" s="112">
        <f>'Demand Input MP'!G628</f>
        <v>0</v>
      </c>
      <c r="AH1255" s="112">
        <f>'Demand Input MP'!H628</f>
        <v>0</v>
      </c>
      <c r="AI1255" s="112">
        <f>'Demand Input MP'!I628</f>
        <v>0</v>
      </c>
      <c r="AJ1255" s="112">
        <f>'Demand Input MP'!J628</f>
        <v>0</v>
      </c>
      <c r="AK1255" s="112">
        <f>'Demand Input MP'!K628</f>
        <v>0</v>
      </c>
      <c r="AL1255" s="112">
        <f>'Demand Input MP'!L628</f>
        <v>0</v>
      </c>
      <c r="AM1255" s="112">
        <f>'Demand Input MP'!M628</f>
        <v>0</v>
      </c>
      <c r="AN1255" s="112">
        <f>'Demand Input MP'!N628</f>
        <v>0</v>
      </c>
      <c r="AQ1255" t="str">
        <f>AQ1248</f>
        <v/>
      </c>
    </row>
    <row r="1256" spans="1:43" ht="14.25" customHeight="1" x14ac:dyDescent="0.25">
      <c r="A1256" s="1"/>
      <c r="B1256" s="122"/>
      <c r="C1256" s="122"/>
      <c r="D1256" s="122"/>
      <c r="E1256" s="122"/>
      <c r="F1256" s="122"/>
      <c r="G1256" s="122"/>
      <c r="H1256" s="122"/>
      <c r="I1256" s="122"/>
      <c r="J1256" s="122"/>
      <c r="K1256" s="122"/>
      <c r="L1256" s="122"/>
      <c r="M1256" s="122"/>
      <c r="N1256" s="122"/>
      <c r="O1256" s="122"/>
      <c r="P1256" s="122"/>
      <c r="Q1256" s="122"/>
      <c r="R1256" s="122"/>
      <c r="S1256" s="122"/>
      <c r="T1256" s="122"/>
      <c r="U1256" s="122"/>
      <c r="V1256" s="124" t="s">
        <v>94</v>
      </c>
      <c r="W1256" s="125">
        <f>IFERROR((1*MIN(MAX(X1250,0.5*IF(SUM('Run Rate History'!E128:AD128)&gt;0,(MEDIAN(IF(B1250:AA1250&gt;0,B1250:AA1250))+MEDIAN(IF('Run Rate History'!E128:AD128&gt;0,'Run Rate History'!E128:AD128)))/2,MEDIAN(IF(B1250:AA1250&gt;0,B1250:AA1250)))),2*IF(SUM('Run Rate History'!E128:AD128)&gt;0,(MEDIAN(IF(B1250:AA1250&gt;0,B1250:AA1250))+MEDIAN(IF('Run Rate History'!E128:AD128&gt;0,'Run Rate History'!E128:AD128)))/2,MEDIAN(IF(B1250:AA1250&gt;0,B1250:AA1250))))+2*MIN(MAX(Y1250,0.5*IF(SUM('Run Rate History'!E128:AD128)&gt;0,(MEDIAN(IF(B1250:AA1250&gt;0,B1250:AA1250))+MEDIAN(IF('Run Rate History'!E128:AD128&gt;0,'Run Rate History'!E128:AD128)))/2,MEDIAN(IF(B1250:AA1250&gt;0,B1250:AA1250)))),2*IF(SUM('Run Rate History'!E128:AD128)&gt;0,(MEDIAN(IF(B1250:AA1250&gt;0,B1250:AA1250))+MEDIAN(IF('Run Rate History'!E128:AD128&gt;0,'Run Rate History'!E128:AD128)))/2,MEDIAN(IF(B1250:AA1250&gt;0,B1250:AA1250))))+3*MIN(MAX(Z1250,0.5*IF(SUM('Run Rate History'!E128:AD128)&gt;0,(MEDIAN(IF(B1250:AA1250&gt;0,B1250:AA1250))+MEDIAN(IF('Run Rate History'!E128:AD128&gt;0,'Run Rate History'!E128:AD128)))/2,MEDIAN(IF(B1250:AA1250&gt;0,B1250:AA1250)))),2*IF(SUM('Run Rate History'!E128:AD128)&gt;0,(MEDIAN(IF(B1250:AA1250&gt;0,B1250:AA1250))+MEDIAN(IF('Run Rate History'!E128:AD128&gt;0,'Run Rate History'!E128:AD128)))/2,MEDIAN(IF(B1250:AA1250&gt;0,B1250:AA1250))))+4*MIN(MAX(AA1250,0.5*IF(SUM('Run Rate History'!E128:AD128)&gt;0,(MEDIAN(IF(B1250:AA1250&gt;0,B1250:AA1250))+MEDIAN(IF('Run Rate History'!E128:AD128&gt;0,'Run Rate History'!E128:AD128)))/2,MEDIAN(IF(B1250:AA1250&gt;0,B1250:AA1250)))),2*IF(SUM('Run Rate History'!E128:AD128)&gt;0,(MEDIAN(IF(B1250:AA1250&gt;0,B1250:AA1250))+MEDIAN(IF('Run Rate History'!E128:AD128&gt;0,'Run Rate History'!E128:AD128)))/2,MEDIAN(IF(B1250:AA1250&gt;0,B1250:AA1250)))))/10,0)</f>
        <v>23.9</v>
      </c>
      <c r="X1256" s="129" t="s">
        <v>1174</v>
      </c>
      <c r="Y1256" s="130">
        <f>IFERROR(VLOOKUP(A1248,'Stanje zaliha'!A:E,5,FALSE()),0)</f>
        <v>1440</v>
      </c>
      <c r="Z1256" s="131"/>
      <c r="AA1256" s="113" t="s">
        <v>1175</v>
      </c>
      <c r="AB1256" s="118">
        <f t="shared" ref="AB1256:AN1256" si="248">SUM(AB1252:AB1255)</f>
        <v>0</v>
      </c>
      <c r="AC1256" s="118">
        <f t="shared" si="248"/>
        <v>0</v>
      </c>
      <c r="AD1256" s="118">
        <f t="shared" si="248"/>
        <v>0</v>
      </c>
      <c r="AE1256" s="118">
        <f t="shared" si="248"/>
        <v>0</v>
      </c>
      <c r="AF1256" s="118">
        <f t="shared" si="248"/>
        <v>0</v>
      </c>
      <c r="AG1256" s="118">
        <f t="shared" si="248"/>
        <v>0</v>
      </c>
      <c r="AH1256" s="118">
        <f t="shared" si="248"/>
        <v>0</v>
      </c>
      <c r="AI1256" s="118">
        <f t="shared" si="248"/>
        <v>0</v>
      </c>
      <c r="AJ1256" s="118">
        <f t="shared" si="248"/>
        <v>0</v>
      </c>
      <c r="AK1256" s="118">
        <f t="shared" si="248"/>
        <v>0</v>
      </c>
      <c r="AL1256" s="118">
        <f t="shared" si="248"/>
        <v>0</v>
      </c>
      <c r="AM1256" s="118">
        <f t="shared" si="248"/>
        <v>0</v>
      </c>
      <c r="AN1256" s="118">
        <f t="shared" si="248"/>
        <v>0</v>
      </c>
      <c r="AQ1256" t="str">
        <f>AQ1248</f>
        <v/>
      </c>
    </row>
    <row r="1257" spans="1:43" ht="14.25" customHeight="1" x14ac:dyDescent="0.25">
      <c r="A1257" s="1"/>
      <c r="B1257" s="122"/>
      <c r="C1257" s="122"/>
      <c r="D1257" s="122"/>
      <c r="E1257" s="122"/>
      <c r="F1257" s="122"/>
      <c r="G1257" s="122"/>
      <c r="H1257" s="122"/>
      <c r="I1257" s="122"/>
      <c r="J1257" s="122"/>
      <c r="K1257" s="122"/>
      <c r="L1257" s="122"/>
      <c r="M1257" s="122"/>
      <c r="N1257" s="122"/>
      <c r="O1257" s="122"/>
      <c r="P1257" s="122"/>
      <c r="Q1257" s="122"/>
      <c r="R1257" s="122"/>
      <c r="S1257" s="122"/>
      <c r="T1257" s="122"/>
      <c r="U1257" s="122"/>
      <c r="V1257" s="124" t="s">
        <v>95</v>
      </c>
      <c r="W1257" s="125">
        <f>IFERROR(0.6*W1256+0.4*W1255,0)</f>
        <v>27.74909090909091</v>
      </c>
      <c r="X1257" s="132" t="s">
        <v>1176</v>
      </c>
      <c r="Y1257" s="133">
        <f>IFERROR(SUMIF('Popis poslanih narudžbi'!A:A,A1248,'Popis poslanih narudžbi'!C:C),0)</f>
        <v>0</v>
      </c>
      <c r="Z1257" s="131"/>
      <c r="AA1257" s="134" t="s">
        <v>1177</v>
      </c>
      <c r="AB1257" s="118">
        <f t="shared" ref="AB1257:AN1257" si="249">AB1250+AB1256</f>
        <v>28</v>
      </c>
      <c r="AC1257" s="118">
        <f t="shared" si="249"/>
        <v>28</v>
      </c>
      <c r="AD1257" s="118">
        <f t="shared" si="249"/>
        <v>28</v>
      </c>
      <c r="AE1257" s="118">
        <f t="shared" si="249"/>
        <v>28</v>
      </c>
      <c r="AF1257" s="118">
        <f t="shared" si="249"/>
        <v>28</v>
      </c>
      <c r="AG1257" s="118">
        <f t="shared" si="249"/>
        <v>28</v>
      </c>
      <c r="AH1257" s="118">
        <f t="shared" si="249"/>
        <v>28</v>
      </c>
      <c r="AI1257" s="118">
        <f t="shared" si="249"/>
        <v>28</v>
      </c>
      <c r="AJ1257" s="118">
        <f t="shared" si="249"/>
        <v>28</v>
      </c>
      <c r="AK1257" s="118">
        <f t="shared" si="249"/>
        <v>28</v>
      </c>
      <c r="AL1257" s="118">
        <f t="shared" si="249"/>
        <v>28</v>
      </c>
      <c r="AM1257" s="118">
        <f t="shared" si="249"/>
        <v>28</v>
      </c>
      <c r="AN1257" s="118">
        <f t="shared" si="249"/>
        <v>28</v>
      </c>
      <c r="AQ1257" t="str">
        <f>AQ1248</f>
        <v/>
      </c>
    </row>
    <row r="1258" spans="1:43" ht="14.25" customHeight="1" x14ac:dyDescent="0.25">
      <c r="A1258" s="107" t="str">
        <f>'Run Rate'!A129</f>
        <v>ON00249</v>
      </c>
      <c r="B1258" s="135" t="str">
        <f>'Run Rate'!B129</f>
        <v>Gold Whey 450g Vanilla Ice Cream</v>
      </c>
      <c r="C1258" s="135" t="str">
        <f>'Run Rate'!C129</f>
        <v>PROTEINI</v>
      </c>
      <c r="D1258" s="135" t="str">
        <f>'Run Rate'!D129</f>
        <v>02 SILVER</v>
      </c>
      <c r="E1258" s="122"/>
      <c r="F1258" s="122"/>
      <c r="G1258" s="122"/>
      <c r="H1258" s="122"/>
      <c r="I1258" s="122"/>
      <c r="J1258" s="122"/>
      <c r="K1258" s="122"/>
      <c r="L1258" s="122"/>
      <c r="M1258" s="122"/>
      <c r="N1258" s="122"/>
      <c r="O1258" s="122"/>
      <c r="P1258" s="122"/>
      <c r="Q1258" s="122"/>
      <c r="R1258" s="122"/>
      <c r="S1258" s="122"/>
      <c r="T1258" s="122"/>
      <c r="U1258" s="122"/>
      <c r="V1258" s="122"/>
      <c r="W1258" s="122"/>
      <c r="X1258" s="122"/>
      <c r="Y1258" s="122"/>
      <c r="Z1258" s="122"/>
      <c r="AA1258" s="122"/>
      <c r="AB1258" s="122"/>
      <c r="AC1258" s="122"/>
      <c r="AD1258" s="122"/>
      <c r="AE1258" s="122"/>
      <c r="AF1258" s="122"/>
      <c r="AG1258" s="122"/>
      <c r="AH1258" s="122"/>
      <c r="AI1258" s="122"/>
      <c r="AJ1258" s="122"/>
      <c r="AK1258" s="122"/>
      <c r="AL1258" s="122"/>
      <c r="AM1258" s="122"/>
      <c r="AN1258" s="122"/>
      <c r="AQ1258" t="str">
        <f>IF(AND(OR($B$1="ALL",$B$1=C1258),OR($E$1="ALL",$E$1=D1258),OR($B$2="ALL",$B$2=A1258),OR($E$2="ALL",IFERROR(SEARCH($E$2,B1258),0)&gt;0)),"MATCH","")</f>
        <v/>
      </c>
    </row>
    <row r="1259" spans="1:43" ht="14.25" customHeight="1" x14ac:dyDescent="0.25">
      <c r="A1259" s="108" t="s">
        <v>1137</v>
      </c>
      <c r="B1259" s="136" t="s">
        <v>1138</v>
      </c>
      <c r="C1259" s="136" t="s">
        <v>1139</v>
      </c>
      <c r="D1259" s="136" t="s">
        <v>1140</v>
      </c>
      <c r="E1259" s="136" t="s">
        <v>1141</v>
      </c>
      <c r="F1259" s="136" t="s">
        <v>1142</v>
      </c>
      <c r="G1259" s="136" t="s">
        <v>1143</v>
      </c>
      <c r="H1259" s="136" t="s">
        <v>1144</v>
      </c>
      <c r="I1259" s="136" t="s">
        <v>1145</v>
      </c>
      <c r="J1259" s="136" t="s">
        <v>1146</v>
      </c>
      <c r="K1259" s="136" t="s">
        <v>1147</v>
      </c>
      <c r="L1259" s="136" t="s">
        <v>1148</v>
      </c>
      <c r="M1259" s="136" t="s">
        <v>1149</v>
      </c>
      <c r="N1259" s="136" t="s">
        <v>1150</v>
      </c>
      <c r="O1259" s="136" t="s">
        <v>1151</v>
      </c>
      <c r="P1259" s="136" t="s">
        <v>1152</v>
      </c>
      <c r="Q1259" s="136" t="s">
        <v>1153</v>
      </c>
      <c r="R1259" s="136" t="s">
        <v>1154</v>
      </c>
      <c r="S1259" s="136" t="s">
        <v>1155</v>
      </c>
      <c r="T1259" s="136" t="s">
        <v>1156</v>
      </c>
      <c r="U1259" s="136" t="s">
        <v>1157</v>
      </c>
      <c r="V1259" s="136" t="s">
        <v>1158</v>
      </c>
      <c r="W1259" s="136" t="s">
        <v>1159</v>
      </c>
      <c r="X1259" s="136" t="s">
        <v>1160</v>
      </c>
      <c r="Y1259" s="136" t="s">
        <v>1161</v>
      </c>
      <c r="Z1259" s="136" t="s">
        <v>1162</v>
      </c>
      <c r="AA1259" s="136" t="s">
        <v>1163</v>
      </c>
      <c r="AB1259" s="137" t="s">
        <v>156</v>
      </c>
      <c r="AC1259" s="137" t="s">
        <v>157</v>
      </c>
      <c r="AD1259" s="137" t="s">
        <v>158</v>
      </c>
      <c r="AE1259" s="137" t="s">
        <v>139</v>
      </c>
      <c r="AF1259" s="138" t="s">
        <v>140</v>
      </c>
      <c r="AG1259" s="138" t="s">
        <v>141</v>
      </c>
      <c r="AH1259" s="138" t="s">
        <v>142</v>
      </c>
      <c r="AI1259" s="138" t="s">
        <v>143</v>
      </c>
      <c r="AJ1259" s="139" t="s">
        <v>144</v>
      </c>
      <c r="AK1259" s="139" t="s">
        <v>145</v>
      </c>
      <c r="AL1259" s="139" t="s">
        <v>146</v>
      </c>
      <c r="AM1259" s="140" t="s">
        <v>147</v>
      </c>
      <c r="AN1259" s="140" t="s">
        <v>148</v>
      </c>
      <c r="AQ1259" t="str">
        <f>AQ1258</f>
        <v/>
      </c>
    </row>
    <row r="1260" spans="1:43" ht="14.25" customHeight="1" x14ac:dyDescent="0.25">
      <c r="A1260" s="99" t="s">
        <v>1164</v>
      </c>
      <c r="B1260" s="112">
        <f>'Run Rate'!E129</f>
        <v>31</v>
      </c>
      <c r="C1260" s="112">
        <f>'Run Rate'!F129</f>
        <v>41</v>
      </c>
      <c r="D1260" s="112">
        <f>'Run Rate'!G129</f>
        <v>40</v>
      </c>
      <c r="E1260" s="112">
        <f>'Run Rate'!H129</f>
        <v>47</v>
      </c>
      <c r="F1260" s="112">
        <f>'Run Rate'!I129</f>
        <v>27</v>
      </c>
      <c r="G1260" s="112">
        <f>'Run Rate'!J129</f>
        <v>72</v>
      </c>
      <c r="H1260" s="112">
        <f>'Run Rate'!K129</f>
        <v>41</v>
      </c>
      <c r="I1260" s="112">
        <f>'Run Rate'!L129</f>
        <v>53</v>
      </c>
      <c r="J1260" s="112">
        <f>'Run Rate'!M129</f>
        <v>58</v>
      </c>
      <c r="K1260" s="112">
        <f>'Run Rate'!N129</f>
        <v>60</v>
      </c>
      <c r="L1260" s="112">
        <f>'Run Rate'!O129</f>
        <v>41</v>
      </c>
      <c r="M1260" s="112">
        <f>'Run Rate'!P129</f>
        <v>51</v>
      </c>
      <c r="N1260" s="112">
        <f>'Run Rate'!Q129</f>
        <v>38</v>
      </c>
      <c r="O1260" s="112">
        <f>'Run Rate'!R129</f>
        <v>25</v>
      </c>
      <c r="P1260" s="112">
        <f>'Run Rate'!S129</f>
        <v>15</v>
      </c>
      <c r="Q1260" s="112">
        <f>'Run Rate'!T129</f>
        <v>71</v>
      </c>
      <c r="R1260" s="112">
        <f>'Run Rate'!U129</f>
        <v>25</v>
      </c>
      <c r="S1260" s="112">
        <f>'Run Rate'!V129</f>
        <v>16</v>
      </c>
      <c r="T1260" s="112">
        <f>'Run Rate'!W129</f>
        <v>24</v>
      </c>
      <c r="U1260" s="112">
        <f>'Run Rate'!X129</f>
        <v>63</v>
      </c>
      <c r="V1260" s="112">
        <f>'Run Rate'!Y129</f>
        <v>50</v>
      </c>
      <c r="W1260" s="112">
        <f>'Run Rate'!Z129</f>
        <v>61</v>
      </c>
      <c r="X1260" s="112">
        <f>'Run Rate'!AA129</f>
        <v>60</v>
      </c>
      <c r="Y1260" s="112">
        <f>'Run Rate'!AB129</f>
        <v>94</v>
      </c>
      <c r="Z1260" s="112">
        <f>'Run Rate'!AC129</f>
        <v>37</v>
      </c>
      <c r="AA1260" s="112">
        <f>'Run Rate'!AD129</f>
        <v>19</v>
      </c>
      <c r="AB1260" s="113">
        <v>36</v>
      </c>
      <c r="AC1260" s="112">
        <v>36</v>
      </c>
      <c r="AD1260" s="112">
        <v>35</v>
      </c>
      <c r="AE1260" s="112">
        <v>35</v>
      </c>
      <c r="AF1260" s="112">
        <v>35</v>
      </c>
      <c r="AG1260" s="112">
        <v>35</v>
      </c>
      <c r="AH1260" s="112">
        <v>35</v>
      </c>
      <c r="AI1260" s="112">
        <v>35</v>
      </c>
      <c r="AJ1260" s="112">
        <v>35</v>
      </c>
      <c r="AK1260" s="112">
        <v>34</v>
      </c>
      <c r="AL1260" s="112">
        <v>34</v>
      </c>
      <c r="AM1260" s="112">
        <v>34</v>
      </c>
      <c r="AN1260" s="112">
        <v>34</v>
      </c>
      <c r="AQ1260" t="str">
        <f>AQ1258</f>
        <v/>
      </c>
    </row>
    <row r="1261" spans="1:43" ht="14.25" customHeight="1" x14ac:dyDescent="0.25">
      <c r="A1261" s="99" t="s">
        <v>1165</v>
      </c>
      <c r="B1261" s="114"/>
      <c r="C1261" s="114"/>
      <c r="D1261" s="114"/>
      <c r="E1261" s="114"/>
      <c r="F1261" s="114"/>
      <c r="G1261" s="114"/>
      <c r="H1261" s="114"/>
      <c r="I1261" s="114"/>
      <c r="J1261" s="114"/>
      <c r="K1261" s="114"/>
      <c r="L1261" s="114"/>
      <c r="M1261" s="114"/>
      <c r="N1261" s="114"/>
      <c r="O1261" s="114"/>
      <c r="P1261" s="114"/>
      <c r="Q1261" s="114"/>
      <c r="R1261" s="114"/>
      <c r="S1261" s="114"/>
      <c r="T1261" s="114"/>
      <c r="U1261" s="114"/>
      <c r="V1261" s="114"/>
      <c r="W1261" s="115"/>
      <c r="X1261" s="115"/>
      <c r="Y1261" s="115"/>
      <c r="Z1261" s="115"/>
      <c r="AA1261" s="112" t="s">
        <v>1166</v>
      </c>
      <c r="AB1261" s="113"/>
      <c r="AC1261" s="112"/>
      <c r="AD1261" s="112"/>
      <c r="AE1261" s="112"/>
      <c r="AF1261" s="112"/>
      <c r="AG1261" s="112"/>
      <c r="AH1261" s="112"/>
      <c r="AI1261" s="112"/>
      <c r="AJ1261" s="112"/>
      <c r="AK1261" s="112"/>
      <c r="AL1261" s="112"/>
      <c r="AM1261" s="112"/>
      <c r="AN1261" s="112"/>
      <c r="AQ1261" t="str">
        <f>AQ1258</f>
        <v/>
      </c>
    </row>
    <row r="1262" spans="1:43" ht="14.25" customHeight="1" x14ac:dyDescent="0.25">
      <c r="A1262" s="99" t="s">
        <v>1167</v>
      </c>
      <c r="B1262" s="114"/>
      <c r="C1262" s="114"/>
      <c r="D1262" s="114"/>
      <c r="E1262" s="114"/>
      <c r="F1262" s="114"/>
      <c r="G1262" s="114"/>
      <c r="H1262" s="114"/>
      <c r="I1262" s="114"/>
      <c r="J1262" s="114"/>
      <c r="K1262" s="114"/>
      <c r="L1262" s="114"/>
      <c r="M1262" s="114"/>
      <c r="N1262" s="114"/>
      <c r="O1262" s="114"/>
      <c r="P1262" s="114"/>
      <c r="Q1262" s="114"/>
      <c r="R1262" s="114"/>
      <c r="S1262" s="114"/>
      <c r="T1262" s="114"/>
      <c r="U1262" s="114"/>
      <c r="V1262" s="114"/>
      <c r="W1262" s="115"/>
      <c r="X1262" s="116"/>
      <c r="Y1262" s="117"/>
      <c r="Z1262" s="115"/>
      <c r="AA1262" s="112" t="s">
        <v>1168</v>
      </c>
      <c r="AB1262" s="113">
        <f>'Demand Input VP'!B634</f>
        <v>0</v>
      </c>
      <c r="AC1262" s="112">
        <f>'Demand Input VP'!C634</f>
        <v>0</v>
      </c>
      <c r="AD1262" s="112">
        <f>'Demand Input VP'!D634</f>
        <v>0</v>
      </c>
      <c r="AE1262" s="112">
        <f>'Demand Input VP'!E634</f>
        <v>0</v>
      </c>
      <c r="AF1262" s="112">
        <f>'Demand Input VP'!F634</f>
        <v>0</v>
      </c>
      <c r="AG1262" s="112">
        <f>'Demand Input VP'!G634</f>
        <v>0</v>
      </c>
      <c r="AH1262" s="112">
        <f>'Demand Input VP'!H634</f>
        <v>0</v>
      </c>
      <c r="AI1262" s="112">
        <f>'Demand Input VP'!I634</f>
        <v>0</v>
      </c>
      <c r="AJ1262" s="112">
        <f>'Demand Input VP'!J634</f>
        <v>0</v>
      </c>
      <c r="AK1262" s="112">
        <f>'Demand Input VP'!K634</f>
        <v>0</v>
      </c>
      <c r="AL1262" s="112">
        <f>'Demand Input VP'!L634</f>
        <v>0</v>
      </c>
      <c r="AM1262" s="112">
        <f>'Demand Input VP'!M634</f>
        <v>0</v>
      </c>
      <c r="AN1262" s="112">
        <f>'Demand Input VP'!N634</f>
        <v>0</v>
      </c>
      <c r="AQ1262" t="str">
        <f>AQ1258</f>
        <v/>
      </c>
    </row>
    <row r="1263" spans="1:43" ht="14.25" customHeight="1" x14ac:dyDescent="0.25">
      <c r="A1263" s="99" t="s">
        <v>1169</v>
      </c>
      <c r="B1263" s="118"/>
      <c r="C1263" s="118"/>
      <c r="D1263" s="118"/>
      <c r="E1263" s="118"/>
      <c r="F1263" s="118"/>
      <c r="G1263" s="118"/>
      <c r="H1263" s="118"/>
      <c r="I1263" s="118"/>
      <c r="J1263" s="118"/>
      <c r="K1263" s="118"/>
      <c r="L1263" s="118"/>
      <c r="M1263" s="118"/>
      <c r="N1263" s="118"/>
      <c r="O1263" s="118"/>
      <c r="P1263" s="118"/>
      <c r="Q1263" s="118"/>
      <c r="R1263" s="118"/>
      <c r="S1263" s="118"/>
      <c r="T1263" s="118"/>
      <c r="U1263" s="118"/>
      <c r="V1263" s="118"/>
      <c r="W1263" s="115"/>
      <c r="X1263" s="116"/>
      <c r="Y1263" s="117"/>
      <c r="Z1263" s="119"/>
      <c r="AA1263" s="120" t="s">
        <v>1170</v>
      </c>
      <c r="AB1263" s="121">
        <f>'Demand Input VP'!B633</f>
        <v>0</v>
      </c>
      <c r="AC1263" s="120">
        <f>'Demand Input VP'!C633</f>
        <v>0</v>
      </c>
      <c r="AD1263" s="120">
        <f>'Demand Input VP'!D633</f>
        <v>0</v>
      </c>
      <c r="AE1263" s="120">
        <f>'Demand Input VP'!E633</f>
        <v>0</v>
      </c>
      <c r="AF1263" s="120">
        <f>'Demand Input VP'!F633</f>
        <v>0</v>
      </c>
      <c r="AG1263" s="120">
        <f>'Demand Input VP'!G633</f>
        <v>0</v>
      </c>
      <c r="AH1263" s="120">
        <f>'Demand Input VP'!H633</f>
        <v>0</v>
      </c>
      <c r="AI1263" s="120">
        <f>'Demand Input VP'!I633</f>
        <v>0</v>
      </c>
      <c r="AJ1263" s="120">
        <f>'Demand Input VP'!J633</f>
        <v>0</v>
      </c>
      <c r="AK1263" s="120">
        <f>'Demand Input VP'!K633</f>
        <v>0</v>
      </c>
      <c r="AL1263" s="120">
        <f>'Demand Input VP'!L633</f>
        <v>0</v>
      </c>
      <c r="AM1263" s="120">
        <f>'Demand Input VP'!M633</f>
        <v>0</v>
      </c>
      <c r="AN1263" s="120">
        <f>'Demand Input VP'!N633</f>
        <v>0</v>
      </c>
      <c r="AQ1263" t="str">
        <f>AQ1258</f>
        <v/>
      </c>
    </row>
    <row r="1264" spans="1:43" ht="14.25" customHeight="1" x14ac:dyDescent="0.25">
      <c r="A1264" s="1"/>
      <c r="B1264" s="122"/>
      <c r="C1264" s="122"/>
      <c r="D1264" s="122"/>
      <c r="E1264" s="122"/>
      <c r="F1264" s="122"/>
      <c r="G1264" s="122"/>
      <c r="H1264" s="122"/>
      <c r="I1264" s="122"/>
      <c r="J1264" s="122"/>
      <c r="K1264" s="122"/>
      <c r="L1264" s="122"/>
      <c r="M1264" s="122"/>
      <c r="N1264" s="122"/>
      <c r="O1264" s="122"/>
      <c r="P1264" s="122"/>
      <c r="Q1264" s="122"/>
      <c r="R1264" s="122"/>
      <c r="S1264" s="122"/>
      <c r="T1264" s="122"/>
      <c r="U1264" s="122"/>
      <c r="V1264" s="122"/>
      <c r="W1264" s="123"/>
      <c r="X1264" s="116"/>
      <c r="Y1264" s="117"/>
      <c r="Z1264" s="123"/>
      <c r="AA1264" s="112" t="s">
        <v>1171</v>
      </c>
      <c r="AB1264" s="113">
        <f>'Demand Input MP'!B634</f>
        <v>0</v>
      </c>
      <c r="AC1264" s="112">
        <f>'Demand Input MP'!C634</f>
        <v>0</v>
      </c>
      <c r="AD1264" s="112">
        <f>'Demand Input MP'!D634</f>
        <v>0</v>
      </c>
      <c r="AE1264" s="112">
        <f>'Demand Input MP'!E634</f>
        <v>0</v>
      </c>
      <c r="AF1264" s="112">
        <f>'Demand Input MP'!F634</f>
        <v>0</v>
      </c>
      <c r="AG1264" s="112">
        <f>'Demand Input MP'!G634</f>
        <v>0</v>
      </c>
      <c r="AH1264" s="112">
        <f>'Demand Input MP'!H634</f>
        <v>0</v>
      </c>
      <c r="AI1264" s="112">
        <f>'Demand Input MP'!I634</f>
        <v>0</v>
      </c>
      <c r="AJ1264" s="112">
        <f>'Demand Input MP'!J634</f>
        <v>0</v>
      </c>
      <c r="AK1264" s="112">
        <f>'Demand Input MP'!K634</f>
        <v>0</v>
      </c>
      <c r="AL1264" s="112">
        <f>'Demand Input MP'!L634</f>
        <v>0</v>
      </c>
      <c r="AM1264" s="112">
        <f>'Demand Input MP'!M634</f>
        <v>0</v>
      </c>
      <c r="AN1264" s="112">
        <f>'Demand Input MP'!N634</f>
        <v>0</v>
      </c>
      <c r="AQ1264" t="str">
        <f>AQ1258</f>
        <v/>
      </c>
    </row>
    <row r="1265" spans="1:43" ht="14.25" customHeight="1" x14ac:dyDescent="0.25">
      <c r="A1265" s="1"/>
      <c r="B1265" s="122"/>
      <c r="C1265" s="122"/>
      <c r="D1265" s="122"/>
      <c r="E1265" s="122"/>
      <c r="F1265" s="122"/>
      <c r="G1265" s="122"/>
      <c r="H1265" s="122"/>
      <c r="I1265" s="122"/>
      <c r="J1265" s="122"/>
      <c r="K1265" s="122"/>
      <c r="L1265" s="122"/>
      <c r="M1265" s="122"/>
      <c r="N1265" s="122"/>
      <c r="O1265" s="122"/>
      <c r="P1265" s="122"/>
      <c r="Q1265" s="122"/>
      <c r="R1265" s="122"/>
      <c r="S1265" s="122"/>
      <c r="T1265" s="122"/>
      <c r="U1265" s="122"/>
      <c r="V1265" s="124" t="s">
        <v>91</v>
      </c>
      <c r="W1265" s="125">
        <f>IFERROR(IF(SUM('Run Rate History'!E129:AD129)&gt;0,(SUMPRODUCT((B1260:AA1260&gt;=PERCENTILE(B1260:AA1260,0.1))*(B1260:AA1260&lt;=PERCENTILE(B1260:AA1260,0.9))*B1260:AA1260)+SUMPRODUCT(('Run Rate History'!E129:AD129&gt;=PERCENTILE(B1260:AA1260,0.1))*('Run Rate History'!E129:AD129&lt;=PERCENTILE(B1260:AA1260,0.9))*'Run Rate History'!E129:AD129))/(SUMPRODUCT((B1260:AA1260&gt;=PERCENTILE(B1260:AA1260,0.1))*(B1260:AA1260&lt;=PERCENTILE(B1260:AA1260,0.9))*1)+SUMPRODUCT(('Run Rate History'!E129:AD129&gt;=PERCENTILE(B1260:AA1260,0.1))*('Run Rate History'!E129:AD129&lt;=PERCENTILE(B1260:AA1260,0.9))*1)),TRIMMEAN(B1260:AA1260,0.15)),0)</f>
        <v>45.342857142857142</v>
      </c>
      <c r="X1265" s="126" t="s">
        <v>1172</v>
      </c>
      <c r="Y1265" s="127">
        <f>SUM(B1260:AA1260)/26</f>
        <v>44.615384615384613</v>
      </c>
      <c r="Z1265" s="128"/>
      <c r="AA1265" s="112" t="s">
        <v>1173</v>
      </c>
      <c r="AB1265" s="113">
        <f>'Demand Input MP'!B633</f>
        <v>0</v>
      </c>
      <c r="AC1265" s="112">
        <f>'Demand Input MP'!C633</f>
        <v>0</v>
      </c>
      <c r="AD1265" s="112">
        <f>'Demand Input MP'!D633</f>
        <v>0</v>
      </c>
      <c r="AE1265" s="112">
        <f>'Demand Input MP'!E633</f>
        <v>0</v>
      </c>
      <c r="AF1265" s="112">
        <f>'Demand Input MP'!F633</f>
        <v>0</v>
      </c>
      <c r="AG1265" s="112">
        <f>'Demand Input MP'!G633</f>
        <v>0</v>
      </c>
      <c r="AH1265" s="112">
        <f>'Demand Input MP'!H633</f>
        <v>0</v>
      </c>
      <c r="AI1265" s="112">
        <f>'Demand Input MP'!I633</f>
        <v>0</v>
      </c>
      <c r="AJ1265" s="112">
        <f>'Demand Input MP'!J633</f>
        <v>0</v>
      </c>
      <c r="AK1265" s="112">
        <f>'Demand Input MP'!K633</f>
        <v>0</v>
      </c>
      <c r="AL1265" s="112">
        <f>'Demand Input MP'!L633</f>
        <v>0</v>
      </c>
      <c r="AM1265" s="112">
        <f>'Demand Input MP'!M633</f>
        <v>0</v>
      </c>
      <c r="AN1265" s="112">
        <f>'Demand Input MP'!N633</f>
        <v>0</v>
      </c>
      <c r="AQ1265" t="str">
        <f>AQ1258</f>
        <v/>
      </c>
    </row>
    <row r="1266" spans="1:43" ht="14.25" customHeight="1" x14ac:dyDescent="0.25">
      <c r="A1266" s="1"/>
      <c r="B1266" s="122"/>
      <c r="C1266" s="122"/>
      <c r="D1266" s="122"/>
      <c r="E1266" s="122"/>
      <c r="F1266" s="122"/>
      <c r="G1266" s="122"/>
      <c r="H1266" s="122"/>
      <c r="I1266" s="122"/>
      <c r="J1266" s="122"/>
      <c r="K1266" s="122"/>
      <c r="L1266" s="122"/>
      <c r="M1266" s="122"/>
      <c r="N1266" s="122"/>
      <c r="O1266" s="122"/>
      <c r="P1266" s="122"/>
      <c r="Q1266" s="122"/>
      <c r="R1266" s="122"/>
      <c r="S1266" s="122"/>
      <c r="T1266" s="122"/>
      <c r="U1266" s="122"/>
      <c r="V1266" s="124" t="s">
        <v>94</v>
      </c>
      <c r="W1266" s="125">
        <f>IFERROR((1*MIN(MAX(X1260,0.5*IF(SUM('Run Rate History'!E129:AD129)&gt;0,(MEDIAN(IF(B1260:AA1260&gt;0,B1260:AA1260))+MEDIAN(IF('Run Rate History'!E129:AD129&gt;0,'Run Rate History'!E129:AD129)))/2,MEDIAN(IF(B1260:AA1260&gt;0,B1260:AA1260)))),2*IF(SUM('Run Rate History'!E129:AD129)&gt;0,(MEDIAN(IF(B1260:AA1260&gt;0,B1260:AA1260))+MEDIAN(IF('Run Rate History'!E129:AD129&gt;0,'Run Rate History'!E129:AD129)))/2,MEDIAN(IF(B1260:AA1260&gt;0,B1260:AA1260))))+2*MIN(MAX(Y1260,0.5*IF(SUM('Run Rate History'!E129:AD129)&gt;0,(MEDIAN(IF(B1260:AA1260&gt;0,B1260:AA1260))+MEDIAN(IF('Run Rate History'!E129:AD129&gt;0,'Run Rate History'!E129:AD129)))/2,MEDIAN(IF(B1260:AA1260&gt;0,B1260:AA1260)))),2*IF(SUM('Run Rate History'!E129:AD129)&gt;0,(MEDIAN(IF(B1260:AA1260&gt;0,B1260:AA1260))+MEDIAN(IF('Run Rate History'!E129:AD129&gt;0,'Run Rate History'!E129:AD129)))/2,MEDIAN(IF(B1260:AA1260&gt;0,B1260:AA1260))))+3*MIN(MAX(Z1260,0.5*IF(SUM('Run Rate History'!E129:AD129)&gt;0,(MEDIAN(IF(B1260:AA1260&gt;0,B1260:AA1260))+MEDIAN(IF('Run Rate History'!E129:AD129&gt;0,'Run Rate History'!E129:AD129)))/2,MEDIAN(IF(B1260:AA1260&gt;0,B1260:AA1260)))),2*IF(SUM('Run Rate History'!E129:AD129)&gt;0,(MEDIAN(IF(B1260:AA1260&gt;0,B1260:AA1260))+MEDIAN(IF('Run Rate History'!E129:AD129&gt;0,'Run Rate History'!E129:AD129)))/2,MEDIAN(IF(B1260:AA1260&gt;0,B1260:AA1260))))+4*MIN(MAX(AA1260,0.5*IF(SUM('Run Rate History'!E129:AD129)&gt;0,(MEDIAN(IF(B1260:AA1260&gt;0,B1260:AA1260))+MEDIAN(IF('Run Rate History'!E129:AD129&gt;0,'Run Rate History'!E129:AD129)))/2,MEDIAN(IF(B1260:AA1260&gt;0,B1260:AA1260)))),2*IF(SUM('Run Rate History'!E129:AD129)&gt;0,(MEDIAN(IF(B1260:AA1260&gt;0,B1260:AA1260))+MEDIAN(IF('Run Rate History'!E129:AD129&gt;0,'Run Rate History'!E129:AD129)))/2,MEDIAN(IF(B1260:AA1260&gt;0,B1260:AA1260)))))/10,0)</f>
        <v>43.8</v>
      </c>
      <c r="X1266" s="129" t="s">
        <v>1174</v>
      </c>
      <c r="Y1266" s="130">
        <f>IFERROR(VLOOKUP(A1258,'Stanje zaliha'!A:E,5,FALSE()),0)</f>
        <v>302</v>
      </c>
      <c r="Z1266" s="131"/>
      <c r="AA1266" s="113" t="s">
        <v>1175</v>
      </c>
      <c r="AB1266" s="118">
        <f t="shared" ref="AB1266:AN1266" si="250">SUM(AB1262:AB1265)</f>
        <v>0</v>
      </c>
      <c r="AC1266" s="118">
        <f t="shared" si="250"/>
        <v>0</v>
      </c>
      <c r="AD1266" s="118">
        <f t="shared" si="250"/>
        <v>0</v>
      </c>
      <c r="AE1266" s="118">
        <f t="shared" si="250"/>
        <v>0</v>
      </c>
      <c r="AF1266" s="118">
        <f t="shared" si="250"/>
        <v>0</v>
      </c>
      <c r="AG1266" s="118">
        <f t="shared" si="250"/>
        <v>0</v>
      </c>
      <c r="AH1266" s="118">
        <f t="shared" si="250"/>
        <v>0</v>
      </c>
      <c r="AI1266" s="118">
        <f t="shared" si="250"/>
        <v>0</v>
      </c>
      <c r="AJ1266" s="118">
        <f t="shared" si="250"/>
        <v>0</v>
      </c>
      <c r="AK1266" s="118">
        <f t="shared" si="250"/>
        <v>0</v>
      </c>
      <c r="AL1266" s="118">
        <f t="shared" si="250"/>
        <v>0</v>
      </c>
      <c r="AM1266" s="118">
        <f t="shared" si="250"/>
        <v>0</v>
      </c>
      <c r="AN1266" s="118">
        <f t="shared" si="250"/>
        <v>0</v>
      </c>
      <c r="AQ1266" t="str">
        <f>AQ1258</f>
        <v/>
      </c>
    </row>
    <row r="1267" spans="1:43" ht="14.25" customHeight="1" x14ac:dyDescent="0.25">
      <c r="A1267" s="1"/>
      <c r="B1267" s="122"/>
      <c r="C1267" s="122"/>
      <c r="D1267" s="122"/>
      <c r="E1267" s="122"/>
      <c r="F1267" s="122"/>
      <c r="G1267" s="122"/>
      <c r="H1267" s="122"/>
      <c r="I1267" s="122"/>
      <c r="J1267" s="122"/>
      <c r="K1267" s="122"/>
      <c r="L1267" s="122"/>
      <c r="M1267" s="122"/>
      <c r="N1267" s="122"/>
      <c r="O1267" s="122"/>
      <c r="P1267" s="122"/>
      <c r="Q1267" s="122"/>
      <c r="R1267" s="122"/>
      <c r="S1267" s="122"/>
      <c r="T1267" s="122"/>
      <c r="U1267" s="122"/>
      <c r="V1267" s="124" t="s">
        <v>95</v>
      </c>
      <c r="W1267" s="125">
        <f>IFERROR(0.6*W1266+0.4*W1265,0)</f>
        <v>44.417142857142856</v>
      </c>
      <c r="X1267" s="132" t="s">
        <v>1176</v>
      </c>
      <c r="Y1267" s="133">
        <f>IFERROR(SUMIF('Popis poslanih narudžbi'!A:A,A1258,'Popis poslanih narudžbi'!C:C),0)</f>
        <v>0</v>
      </c>
      <c r="Z1267" s="131"/>
      <c r="AA1267" s="134" t="s">
        <v>1177</v>
      </c>
      <c r="AB1267" s="118">
        <f t="shared" ref="AB1267:AN1267" si="251">AB1260+AB1266</f>
        <v>36</v>
      </c>
      <c r="AC1267" s="118">
        <f t="shared" si="251"/>
        <v>36</v>
      </c>
      <c r="AD1267" s="118">
        <f t="shared" si="251"/>
        <v>35</v>
      </c>
      <c r="AE1267" s="118">
        <f t="shared" si="251"/>
        <v>35</v>
      </c>
      <c r="AF1267" s="118">
        <f t="shared" si="251"/>
        <v>35</v>
      </c>
      <c r="AG1267" s="118">
        <f t="shared" si="251"/>
        <v>35</v>
      </c>
      <c r="AH1267" s="118">
        <f t="shared" si="251"/>
        <v>35</v>
      </c>
      <c r="AI1267" s="118">
        <f t="shared" si="251"/>
        <v>35</v>
      </c>
      <c r="AJ1267" s="118">
        <f t="shared" si="251"/>
        <v>35</v>
      </c>
      <c r="AK1267" s="118">
        <f t="shared" si="251"/>
        <v>34</v>
      </c>
      <c r="AL1267" s="118">
        <f t="shared" si="251"/>
        <v>34</v>
      </c>
      <c r="AM1267" s="118">
        <f t="shared" si="251"/>
        <v>34</v>
      </c>
      <c r="AN1267" s="118">
        <f t="shared" si="251"/>
        <v>34</v>
      </c>
      <c r="AQ1267" t="str">
        <f>AQ1258</f>
        <v/>
      </c>
    </row>
    <row r="1268" spans="1:43" ht="14.25" customHeight="1" x14ac:dyDescent="0.25">
      <c r="A1268" s="107" t="str">
        <f>'Run Rate'!A130</f>
        <v>ON00244</v>
      </c>
      <c r="B1268" s="135" t="str">
        <f>'Run Rate'!B130</f>
        <v>Gold Whey 4,54kg Double Rich Chocolate</v>
      </c>
      <c r="C1268" s="135" t="str">
        <f>'Run Rate'!C130</f>
        <v>PROTEINI</v>
      </c>
      <c r="D1268" s="135" t="str">
        <f>'Run Rate'!D130</f>
        <v>02 SILVER</v>
      </c>
      <c r="E1268" s="122"/>
      <c r="F1268" s="122"/>
      <c r="G1268" s="122"/>
      <c r="H1268" s="122"/>
      <c r="I1268" s="122"/>
      <c r="J1268" s="122"/>
      <c r="K1268" s="122"/>
      <c r="L1268" s="122"/>
      <c r="M1268" s="122"/>
      <c r="N1268" s="122"/>
      <c r="O1268" s="122"/>
      <c r="P1268" s="122"/>
      <c r="Q1268" s="122"/>
      <c r="R1268" s="122"/>
      <c r="S1268" s="122"/>
      <c r="T1268" s="122"/>
      <c r="U1268" s="122"/>
      <c r="V1268" s="122"/>
      <c r="W1268" s="122"/>
      <c r="X1268" s="122"/>
      <c r="Y1268" s="122"/>
      <c r="Z1268" s="122"/>
      <c r="AA1268" s="122"/>
      <c r="AB1268" s="122"/>
      <c r="AC1268" s="122"/>
      <c r="AD1268" s="122"/>
      <c r="AE1268" s="122"/>
      <c r="AF1268" s="122"/>
      <c r="AG1268" s="122"/>
      <c r="AH1268" s="122"/>
      <c r="AI1268" s="122"/>
      <c r="AJ1268" s="122"/>
      <c r="AK1268" s="122"/>
      <c r="AL1268" s="122"/>
      <c r="AM1268" s="122"/>
      <c r="AN1268" s="122"/>
      <c r="AQ1268" t="str">
        <f>IF(AND(OR($B$1="ALL",$B$1=C1268),OR($E$1="ALL",$E$1=D1268),OR($B$2="ALL",$B$2=A1268),OR($E$2="ALL",IFERROR(SEARCH($E$2,B1268),0)&gt;0)),"MATCH","")</f>
        <v/>
      </c>
    </row>
    <row r="1269" spans="1:43" ht="14.25" customHeight="1" x14ac:dyDescent="0.25">
      <c r="A1269" s="108" t="s">
        <v>1137</v>
      </c>
      <c r="B1269" s="136" t="s">
        <v>1138</v>
      </c>
      <c r="C1269" s="136" t="s">
        <v>1139</v>
      </c>
      <c r="D1269" s="136" t="s">
        <v>1140</v>
      </c>
      <c r="E1269" s="136" t="s">
        <v>1141</v>
      </c>
      <c r="F1269" s="136" t="s">
        <v>1142</v>
      </c>
      <c r="G1269" s="136" t="s">
        <v>1143</v>
      </c>
      <c r="H1269" s="136" t="s">
        <v>1144</v>
      </c>
      <c r="I1269" s="136" t="s">
        <v>1145</v>
      </c>
      <c r="J1269" s="136" t="s">
        <v>1146</v>
      </c>
      <c r="K1269" s="136" t="s">
        <v>1147</v>
      </c>
      <c r="L1269" s="136" t="s">
        <v>1148</v>
      </c>
      <c r="M1269" s="136" t="s">
        <v>1149</v>
      </c>
      <c r="N1269" s="136" t="s">
        <v>1150</v>
      </c>
      <c r="O1269" s="136" t="s">
        <v>1151</v>
      </c>
      <c r="P1269" s="136" t="s">
        <v>1152</v>
      </c>
      <c r="Q1269" s="136" t="s">
        <v>1153</v>
      </c>
      <c r="R1269" s="136" t="s">
        <v>1154</v>
      </c>
      <c r="S1269" s="136" t="s">
        <v>1155</v>
      </c>
      <c r="T1269" s="136" t="s">
        <v>1156</v>
      </c>
      <c r="U1269" s="136" t="s">
        <v>1157</v>
      </c>
      <c r="V1269" s="136" t="s">
        <v>1158</v>
      </c>
      <c r="W1269" s="136" t="s">
        <v>1159</v>
      </c>
      <c r="X1269" s="136" t="s">
        <v>1160</v>
      </c>
      <c r="Y1269" s="136" t="s">
        <v>1161</v>
      </c>
      <c r="Z1269" s="136" t="s">
        <v>1162</v>
      </c>
      <c r="AA1269" s="136" t="s">
        <v>1163</v>
      </c>
      <c r="AB1269" s="137" t="s">
        <v>156</v>
      </c>
      <c r="AC1269" s="137" t="s">
        <v>157</v>
      </c>
      <c r="AD1269" s="137" t="s">
        <v>158</v>
      </c>
      <c r="AE1269" s="137" t="s">
        <v>139</v>
      </c>
      <c r="AF1269" s="138" t="s">
        <v>140</v>
      </c>
      <c r="AG1269" s="138" t="s">
        <v>141</v>
      </c>
      <c r="AH1269" s="138" t="s">
        <v>142</v>
      </c>
      <c r="AI1269" s="138" t="s">
        <v>143</v>
      </c>
      <c r="AJ1269" s="139" t="s">
        <v>144</v>
      </c>
      <c r="AK1269" s="139" t="s">
        <v>145</v>
      </c>
      <c r="AL1269" s="139" t="s">
        <v>146</v>
      </c>
      <c r="AM1269" s="140" t="s">
        <v>147</v>
      </c>
      <c r="AN1269" s="140" t="s">
        <v>148</v>
      </c>
      <c r="AQ1269" t="str">
        <f>AQ1268</f>
        <v/>
      </c>
    </row>
    <row r="1270" spans="1:43" ht="14.25" customHeight="1" x14ac:dyDescent="0.25">
      <c r="A1270" s="99" t="s">
        <v>1164</v>
      </c>
      <c r="B1270" s="112">
        <f>'Run Rate'!E130</f>
        <v>20</v>
      </c>
      <c r="C1270" s="112">
        <f>'Run Rate'!F130</f>
        <v>15</v>
      </c>
      <c r="D1270" s="112">
        <f>'Run Rate'!G130</f>
        <v>13</v>
      </c>
      <c r="E1270" s="112">
        <f>'Run Rate'!H130</f>
        <v>16</v>
      </c>
      <c r="F1270" s="112">
        <f>'Run Rate'!I130</f>
        <v>13</v>
      </c>
      <c r="G1270" s="112">
        <f>'Run Rate'!J130</f>
        <v>17</v>
      </c>
      <c r="H1270" s="112">
        <f>'Run Rate'!K130</f>
        <v>16</v>
      </c>
      <c r="I1270" s="112">
        <f>'Run Rate'!L130</f>
        <v>23</v>
      </c>
      <c r="J1270" s="112">
        <f>'Run Rate'!M130</f>
        <v>20</v>
      </c>
      <c r="K1270" s="112">
        <f>'Run Rate'!N130</f>
        <v>14</v>
      </c>
      <c r="L1270" s="112">
        <f>'Run Rate'!O130</f>
        <v>12</v>
      </c>
      <c r="M1270" s="112">
        <f>'Run Rate'!P130</f>
        <v>17</v>
      </c>
      <c r="N1270" s="112">
        <f>'Run Rate'!Q130</f>
        <v>14</v>
      </c>
      <c r="O1270" s="112">
        <f>'Run Rate'!R130</f>
        <v>2</v>
      </c>
      <c r="P1270" s="112">
        <f>'Run Rate'!S130</f>
        <v>11</v>
      </c>
      <c r="Q1270" s="112">
        <f>'Run Rate'!T130</f>
        <v>15</v>
      </c>
      <c r="R1270" s="112">
        <f>'Run Rate'!U130</f>
        <v>8</v>
      </c>
      <c r="S1270" s="112">
        <f>'Run Rate'!V130</f>
        <v>31</v>
      </c>
      <c r="T1270" s="112">
        <f>'Run Rate'!W130</f>
        <v>14</v>
      </c>
      <c r="U1270" s="112">
        <f>'Run Rate'!X130</f>
        <v>15</v>
      </c>
      <c r="V1270" s="112">
        <f>'Run Rate'!Y130</f>
        <v>17</v>
      </c>
      <c r="W1270" s="112">
        <f>'Run Rate'!Z130</f>
        <v>9</v>
      </c>
      <c r="X1270" s="112">
        <f>'Run Rate'!AA130</f>
        <v>16</v>
      </c>
      <c r="Y1270" s="112">
        <f>'Run Rate'!AB130</f>
        <v>19</v>
      </c>
      <c r="Z1270" s="112">
        <f>'Run Rate'!AC130</f>
        <v>10</v>
      </c>
      <c r="AA1270" s="112">
        <f>'Run Rate'!AD130</f>
        <v>9</v>
      </c>
      <c r="AB1270" s="113">
        <v>11</v>
      </c>
      <c r="AC1270" s="112">
        <v>11</v>
      </c>
      <c r="AD1270" s="112">
        <v>11</v>
      </c>
      <c r="AE1270" s="112">
        <v>11</v>
      </c>
      <c r="AF1270" s="112">
        <v>10</v>
      </c>
      <c r="AG1270" s="112">
        <v>10</v>
      </c>
      <c r="AH1270" s="112">
        <v>10</v>
      </c>
      <c r="AI1270" s="112">
        <v>10</v>
      </c>
      <c r="AJ1270" s="112">
        <v>10</v>
      </c>
      <c r="AK1270" s="112">
        <v>10</v>
      </c>
      <c r="AL1270" s="112">
        <v>10</v>
      </c>
      <c r="AM1270" s="112">
        <v>10</v>
      </c>
      <c r="AN1270" s="112">
        <v>10</v>
      </c>
      <c r="AQ1270" t="str">
        <f>AQ1268</f>
        <v/>
      </c>
    </row>
    <row r="1271" spans="1:43" ht="14.25" customHeight="1" x14ac:dyDescent="0.25">
      <c r="A1271" s="99" t="s">
        <v>1165</v>
      </c>
      <c r="B1271" s="114"/>
      <c r="C1271" s="114"/>
      <c r="D1271" s="114"/>
      <c r="E1271" s="114"/>
      <c r="F1271" s="114"/>
      <c r="G1271" s="114"/>
      <c r="H1271" s="114"/>
      <c r="I1271" s="114"/>
      <c r="J1271" s="114"/>
      <c r="K1271" s="114"/>
      <c r="L1271" s="114"/>
      <c r="M1271" s="114"/>
      <c r="N1271" s="114"/>
      <c r="O1271" s="114"/>
      <c r="P1271" s="114"/>
      <c r="Q1271" s="114"/>
      <c r="R1271" s="114"/>
      <c r="S1271" s="114"/>
      <c r="T1271" s="114"/>
      <c r="U1271" s="114"/>
      <c r="V1271" s="114"/>
      <c r="W1271" s="115"/>
      <c r="X1271" s="115"/>
      <c r="Y1271" s="115"/>
      <c r="Z1271" s="115"/>
      <c r="AA1271" s="112" t="s">
        <v>1166</v>
      </c>
      <c r="AB1271" s="113"/>
      <c r="AC1271" s="112"/>
      <c r="AD1271" s="112"/>
      <c r="AE1271" s="112"/>
      <c r="AF1271" s="112"/>
      <c r="AG1271" s="112"/>
      <c r="AH1271" s="112"/>
      <c r="AI1271" s="112"/>
      <c r="AJ1271" s="112"/>
      <c r="AK1271" s="112"/>
      <c r="AL1271" s="112"/>
      <c r="AM1271" s="112"/>
      <c r="AN1271" s="112"/>
      <c r="AQ1271" t="str">
        <f>AQ1268</f>
        <v/>
      </c>
    </row>
    <row r="1272" spans="1:43" ht="14.25" customHeight="1" x14ac:dyDescent="0.25">
      <c r="A1272" s="99" t="s">
        <v>1167</v>
      </c>
      <c r="B1272" s="114"/>
      <c r="C1272" s="114"/>
      <c r="D1272" s="114"/>
      <c r="E1272" s="114"/>
      <c r="F1272" s="114"/>
      <c r="G1272" s="114"/>
      <c r="H1272" s="114"/>
      <c r="I1272" s="114"/>
      <c r="J1272" s="114"/>
      <c r="K1272" s="114"/>
      <c r="L1272" s="114"/>
      <c r="M1272" s="114"/>
      <c r="N1272" s="114"/>
      <c r="O1272" s="114"/>
      <c r="P1272" s="114"/>
      <c r="Q1272" s="114"/>
      <c r="R1272" s="114"/>
      <c r="S1272" s="114"/>
      <c r="T1272" s="114"/>
      <c r="U1272" s="114"/>
      <c r="V1272" s="114"/>
      <c r="W1272" s="115"/>
      <c r="X1272" s="116"/>
      <c r="Y1272" s="117"/>
      <c r="Z1272" s="115"/>
      <c r="AA1272" s="112" t="s">
        <v>1168</v>
      </c>
      <c r="AB1272" s="113">
        <f>'Demand Input VP'!B639</f>
        <v>0</v>
      </c>
      <c r="AC1272" s="112">
        <f>'Demand Input VP'!C639</f>
        <v>0</v>
      </c>
      <c r="AD1272" s="112">
        <f>'Demand Input VP'!D639</f>
        <v>0</v>
      </c>
      <c r="AE1272" s="112">
        <f>'Demand Input VP'!E639</f>
        <v>0</v>
      </c>
      <c r="AF1272" s="112">
        <f>'Demand Input VP'!F639</f>
        <v>0</v>
      </c>
      <c r="AG1272" s="112">
        <f>'Demand Input VP'!G639</f>
        <v>0</v>
      </c>
      <c r="AH1272" s="112">
        <f>'Demand Input VP'!H639</f>
        <v>0</v>
      </c>
      <c r="AI1272" s="112">
        <f>'Demand Input VP'!I639</f>
        <v>0</v>
      </c>
      <c r="AJ1272" s="112">
        <f>'Demand Input VP'!J639</f>
        <v>0</v>
      </c>
      <c r="AK1272" s="112">
        <f>'Demand Input VP'!K639</f>
        <v>0</v>
      </c>
      <c r="AL1272" s="112">
        <f>'Demand Input VP'!L639</f>
        <v>0</v>
      </c>
      <c r="AM1272" s="112">
        <f>'Demand Input VP'!M639</f>
        <v>0</v>
      </c>
      <c r="AN1272" s="112">
        <f>'Demand Input VP'!N639</f>
        <v>0</v>
      </c>
      <c r="AQ1272" t="str">
        <f>AQ1268</f>
        <v/>
      </c>
    </row>
    <row r="1273" spans="1:43" ht="14.25" customHeight="1" x14ac:dyDescent="0.25">
      <c r="A1273" s="99" t="s">
        <v>1169</v>
      </c>
      <c r="B1273" s="118"/>
      <c r="C1273" s="118"/>
      <c r="D1273" s="118"/>
      <c r="E1273" s="118"/>
      <c r="F1273" s="118"/>
      <c r="G1273" s="118"/>
      <c r="H1273" s="118"/>
      <c r="I1273" s="118"/>
      <c r="J1273" s="118"/>
      <c r="K1273" s="118"/>
      <c r="L1273" s="118"/>
      <c r="M1273" s="118"/>
      <c r="N1273" s="118"/>
      <c r="O1273" s="118"/>
      <c r="P1273" s="118"/>
      <c r="Q1273" s="118"/>
      <c r="R1273" s="118"/>
      <c r="S1273" s="118"/>
      <c r="T1273" s="118"/>
      <c r="U1273" s="118"/>
      <c r="V1273" s="118"/>
      <c r="W1273" s="115"/>
      <c r="X1273" s="116"/>
      <c r="Y1273" s="117"/>
      <c r="Z1273" s="119"/>
      <c r="AA1273" s="120" t="s">
        <v>1170</v>
      </c>
      <c r="AB1273" s="121">
        <f>'Demand Input VP'!B638</f>
        <v>0</v>
      </c>
      <c r="AC1273" s="120">
        <f>'Demand Input VP'!C638</f>
        <v>0</v>
      </c>
      <c r="AD1273" s="120">
        <f>'Demand Input VP'!D638</f>
        <v>0</v>
      </c>
      <c r="AE1273" s="120">
        <f>'Demand Input VP'!E638</f>
        <v>0</v>
      </c>
      <c r="AF1273" s="120">
        <f>'Demand Input VP'!F638</f>
        <v>0</v>
      </c>
      <c r="AG1273" s="120">
        <f>'Demand Input VP'!G638</f>
        <v>0</v>
      </c>
      <c r="AH1273" s="120">
        <f>'Demand Input VP'!H638</f>
        <v>0</v>
      </c>
      <c r="AI1273" s="120">
        <f>'Demand Input VP'!I638</f>
        <v>0</v>
      </c>
      <c r="AJ1273" s="120">
        <f>'Demand Input VP'!J638</f>
        <v>0</v>
      </c>
      <c r="AK1273" s="120">
        <f>'Demand Input VP'!K638</f>
        <v>0</v>
      </c>
      <c r="AL1273" s="120">
        <f>'Demand Input VP'!L638</f>
        <v>0</v>
      </c>
      <c r="AM1273" s="120">
        <f>'Demand Input VP'!M638</f>
        <v>0</v>
      </c>
      <c r="AN1273" s="120">
        <f>'Demand Input VP'!N638</f>
        <v>0</v>
      </c>
      <c r="AQ1273" t="str">
        <f>AQ1268</f>
        <v/>
      </c>
    </row>
    <row r="1274" spans="1:43" ht="14.25" customHeight="1" x14ac:dyDescent="0.25">
      <c r="A1274" s="1"/>
      <c r="B1274" s="122"/>
      <c r="C1274" s="122"/>
      <c r="D1274" s="122"/>
      <c r="E1274" s="122"/>
      <c r="F1274" s="122"/>
      <c r="G1274" s="122"/>
      <c r="H1274" s="122"/>
      <c r="I1274" s="122"/>
      <c r="J1274" s="122"/>
      <c r="K1274" s="122"/>
      <c r="L1274" s="122"/>
      <c r="M1274" s="122"/>
      <c r="N1274" s="122"/>
      <c r="O1274" s="122"/>
      <c r="P1274" s="122"/>
      <c r="Q1274" s="122"/>
      <c r="R1274" s="122"/>
      <c r="S1274" s="122"/>
      <c r="T1274" s="122"/>
      <c r="U1274" s="122"/>
      <c r="V1274" s="122"/>
      <c r="W1274" s="123"/>
      <c r="X1274" s="116"/>
      <c r="Y1274" s="117"/>
      <c r="Z1274" s="123"/>
      <c r="AA1274" s="112" t="s">
        <v>1171</v>
      </c>
      <c r="AB1274" s="113">
        <f>'Demand Input MP'!B639</f>
        <v>0</v>
      </c>
      <c r="AC1274" s="112">
        <f>'Demand Input MP'!C639</f>
        <v>0</v>
      </c>
      <c r="AD1274" s="112">
        <f>'Demand Input MP'!D639</f>
        <v>0</v>
      </c>
      <c r="AE1274" s="112">
        <f>'Demand Input MP'!E639</f>
        <v>0</v>
      </c>
      <c r="AF1274" s="112">
        <f>'Demand Input MP'!F639</f>
        <v>0</v>
      </c>
      <c r="AG1274" s="112">
        <f>'Demand Input MP'!G639</f>
        <v>0</v>
      </c>
      <c r="AH1274" s="112">
        <f>'Demand Input MP'!H639</f>
        <v>0</v>
      </c>
      <c r="AI1274" s="112">
        <f>'Demand Input MP'!I639</f>
        <v>0</v>
      </c>
      <c r="AJ1274" s="112">
        <f>'Demand Input MP'!J639</f>
        <v>0</v>
      </c>
      <c r="AK1274" s="112">
        <f>'Demand Input MP'!K639</f>
        <v>0</v>
      </c>
      <c r="AL1274" s="112">
        <f>'Demand Input MP'!L639</f>
        <v>0</v>
      </c>
      <c r="AM1274" s="112">
        <f>'Demand Input MP'!M639</f>
        <v>0</v>
      </c>
      <c r="AN1274" s="112">
        <f>'Demand Input MP'!N639</f>
        <v>0</v>
      </c>
      <c r="AQ1274" t="str">
        <f>AQ1268</f>
        <v/>
      </c>
    </row>
    <row r="1275" spans="1:43" ht="14.25" customHeight="1" x14ac:dyDescent="0.25">
      <c r="A1275" s="1"/>
      <c r="B1275" s="122"/>
      <c r="C1275" s="122"/>
      <c r="D1275" s="122"/>
      <c r="E1275" s="122"/>
      <c r="F1275" s="122"/>
      <c r="G1275" s="122"/>
      <c r="H1275" s="122"/>
      <c r="I1275" s="122"/>
      <c r="J1275" s="122"/>
      <c r="K1275" s="122"/>
      <c r="L1275" s="122"/>
      <c r="M1275" s="122"/>
      <c r="N1275" s="122"/>
      <c r="O1275" s="122"/>
      <c r="P1275" s="122"/>
      <c r="Q1275" s="122"/>
      <c r="R1275" s="122"/>
      <c r="S1275" s="122"/>
      <c r="T1275" s="122"/>
      <c r="U1275" s="122"/>
      <c r="V1275" s="124" t="s">
        <v>91</v>
      </c>
      <c r="W1275" s="125">
        <f>IFERROR(IF(SUM('Run Rate History'!E130:AD130)&gt;0,(SUMPRODUCT((B1270:AA1270&gt;=PERCENTILE(B1270:AA1270,0.1))*(B1270:AA1270&lt;=PERCENTILE(B1270:AA1270,0.9))*B1270:AA1270)+SUMPRODUCT(('Run Rate History'!E130:AD130&gt;=PERCENTILE(B1270:AA1270,0.1))*('Run Rate History'!E130:AD130&lt;=PERCENTILE(B1270:AA1270,0.9))*'Run Rate History'!E130:AD130))/(SUMPRODUCT((B1270:AA1270&gt;=PERCENTILE(B1270:AA1270,0.1))*(B1270:AA1270&lt;=PERCENTILE(B1270:AA1270,0.9))*1)+SUMPRODUCT(('Run Rate History'!E130:AD130&gt;=PERCENTILE(B1270:AA1270,0.1))*('Run Rate History'!E130:AD130&lt;=PERCENTILE(B1270:AA1270,0.9))*1)),TRIMMEAN(B1270:AA1270,0.15)),0)</f>
        <v>15</v>
      </c>
      <c r="X1275" s="126" t="s">
        <v>1172</v>
      </c>
      <c r="Y1275" s="127">
        <f>SUM(B1270:AA1270)/26</f>
        <v>14.846153846153847</v>
      </c>
      <c r="Z1275" s="128"/>
      <c r="AA1275" s="112" t="s">
        <v>1173</v>
      </c>
      <c r="AB1275" s="113">
        <f>'Demand Input MP'!B638</f>
        <v>0</v>
      </c>
      <c r="AC1275" s="112">
        <f>'Demand Input MP'!C638</f>
        <v>0</v>
      </c>
      <c r="AD1275" s="112">
        <f>'Demand Input MP'!D638</f>
        <v>0</v>
      </c>
      <c r="AE1275" s="112">
        <f>'Demand Input MP'!E638</f>
        <v>0</v>
      </c>
      <c r="AF1275" s="112">
        <f>'Demand Input MP'!F638</f>
        <v>0</v>
      </c>
      <c r="AG1275" s="112">
        <f>'Demand Input MP'!G638</f>
        <v>0</v>
      </c>
      <c r="AH1275" s="112">
        <f>'Demand Input MP'!H638</f>
        <v>0</v>
      </c>
      <c r="AI1275" s="112">
        <f>'Demand Input MP'!I638</f>
        <v>0</v>
      </c>
      <c r="AJ1275" s="112">
        <f>'Demand Input MP'!J638</f>
        <v>0</v>
      </c>
      <c r="AK1275" s="112">
        <f>'Demand Input MP'!K638</f>
        <v>0</v>
      </c>
      <c r="AL1275" s="112">
        <f>'Demand Input MP'!L638</f>
        <v>0</v>
      </c>
      <c r="AM1275" s="112">
        <f>'Demand Input MP'!M638</f>
        <v>0</v>
      </c>
      <c r="AN1275" s="112">
        <f>'Demand Input MP'!N638</f>
        <v>0</v>
      </c>
      <c r="AQ1275" t="str">
        <f>AQ1268</f>
        <v/>
      </c>
    </row>
    <row r="1276" spans="1:43" ht="14.25" customHeight="1" x14ac:dyDescent="0.25">
      <c r="A1276" s="1"/>
      <c r="B1276" s="122"/>
      <c r="C1276" s="122"/>
      <c r="D1276" s="122"/>
      <c r="E1276" s="122"/>
      <c r="F1276" s="122"/>
      <c r="G1276" s="122"/>
      <c r="H1276" s="122"/>
      <c r="I1276" s="122"/>
      <c r="J1276" s="122"/>
      <c r="K1276" s="122"/>
      <c r="L1276" s="122"/>
      <c r="M1276" s="122"/>
      <c r="N1276" s="122"/>
      <c r="O1276" s="122"/>
      <c r="P1276" s="122"/>
      <c r="Q1276" s="122"/>
      <c r="R1276" s="122"/>
      <c r="S1276" s="122"/>
      <c r="T1276" s="122"/>
      <c r="U1276" s="122"/>
      <c r="V1276" s="124" t="s">
        <v>94</v>
      </c>
      <c r="W1276" s="125">
        <f>IFERROR((1*MIN(MAX(X1270,0.5*IF(SUM('Run Rate History'!E130:AD130)&gt;0,(MEDIAN(IF(B1270:AA1270&gt;0,B1270:AA1270))+MEDIAN(IF('Run Rate History'!E130:AD130&gt;0,'Run Rate History'!E130:AD130)))/2,MEDIAN(IF(B1270:AA1270&gt;0,B1270:AA1270)))),2*IF(SUM('Run Rate History'!E130:AD130)&gt;0,(MEDIAN(IF(B1270:AA1270&gt;0,B1270:AA1270))+MEDIAN(IF('Run Rate History'!E130:AD130&gt;0,'Run Rate History'!E130:AD130)))/2,MEDIAN(IF(B1270:AA1270&gt;0,B1270:AA1270))))+2*MIN(MAX(Y1270,0.5*IF(SUM('Run Rate History'!E130:AD130)&gt;0,(MEDIAN(IF(B1270:AA1270&gt;0,B1270:AA1270))+MEDIAN(IF('Run Rate History'!E130:AD130&gt;0,'Run Rate History'!E130:AD130)))/2,MEDIAN(IF(B1270:AA1270&gt;0,B1270:AA1270)))),2*IF(SUM('Run Rate History'!E130:AD130)&gt;0,(MEDIAN(IF(B1270:AA1270&gt;0,B1270:AA1270))+MEDIAN(IF('Run Rate History'!E130:AD130&gt;0,'Run Rate History'!E130:AD130)))/2,MEDIAN(IF(B1270:AA1270&gt;0,B1270:AA1270))))+3*MIN(MAX(Z1270,0.5*IF(SUM('Run Rate History'!E130:AD130)&gt;0,(MEDIAN(IF(B1270:AA1270&gt;0,B1270:AA1270))+MEDIAN(IF('Run Rate History'!E130:AD130&gt;0,'Run Rate History'!E130:AD130)))/2,MEDIAN(IF(B1270:AA1270&gt;0,B1270:AA1270)))),2*IF(SUM('Run Rate History'!E130:AD130)&gt;0,(MEDIAN(IF(B1270:AA1270&gt;0,B1270:AA1270))+MEDIAN(IF('Run Rate History'!E130:AD130&gt;0,'Run Rate History'!E130:AD130)))/2,MEDIAN(IF(B1270:AA1270&gt;0,B1270:AA1270))))+4*MIN(MAX(AA1270,0.5*IF(SUM('Run Rate History'!E130:AD130)&gt;0,(MEDIAN(IF(B1270:AA1270&gt;0,B1270:AA1270))+MEDIAN(IF('Run Rate History'!E130:AD130&gt;0,'Run Rate History'!E130:AD130)))/2,MEDIAN(IF(B1270:AA1270&gt;0,B1270:AA1270)))),2*IF(SUM('Run Rate History'!E130:AD130)&gt;0,(MEDIAN(IF(B1270:AA1270&gt;0,B1270:AA1270))+MEDIAN(IF('Run Rate History'!E130:AD130&gt;0,'Run Rate History'!E130:AD130)))/2,MEDIAN(IF(B1270:AA1270&gt;0,B1270:AA1270)))))/10,0)</f>
        <v>12</v>
      </c>
      <c r="X1276" s="129" t="s">
        <v>1174</v>
      </c>
      <c r="Y1276" s="130">
        <f>IFERROR(VLOOKUP(A1268,'Stanje zaliha'!A:E,5,FALSE()),0)</f>
        <v>119</v>
      </c>
      <c r="Z1276" s="131"/>
      <c r="AA1276" s="113" t="s">
        <v>1175</v>
      </c>
      <c r="AB1276" s="118">
        <f t="shared" ref="AB1276:AN1276" si="252">SUM(AB1272:AB1275)</f>
        <v>0</v>
      </c>
      <c r="AC1276" s="118">
        <f t="shared" si="252"/>
        <v>0</v>
      </c>
      <c r="AD1276" s="118">
        <f t="shared" si="252"/>
        <v>0</v>
      </c>
      <c r="AE1276" s="118">
        <f t="shared" si="252"/>
        <v>0</v>
      </c>
      <c r="AF1276" s="118">
        <f t="shared" si="252"/>
        <v>0</v>
      </c>
      <c r="AG1276" s="118">
        <f t="shared" si="252"/>
        <v>0</v>
      </c>
      <c r="AH1276" s="118">
        <f t="shared" si="252"/>
        <v>0</v>
      </c>
      <c r="AI1276" s="118">
        <f t="shared" si="252"/>
        <v>0</v>
      </c>
      <c r="AJ1276" s="118">
        <f t="shared" si="252"/>
        <v>0</v>
      </c>
      <c r="AK1276" s="118">
        <f t="shared" si="252"/>
        <v>0</v>
      </c>
      <c r="AL1276" s="118">
        <f t="shared" si="252"/>
        <v>0</v>
      </c>
      <c r="AM1276" s="118">
        <f t="shared" si="252"/>
        <v>0</v>
      </c>
      <c r="AN1276" s="118">
        <f t="shared" si="252"/>
        <v>0</v>
      </c>
      <c r="AQ1276" t="str">
        <f>AQ1268</f>
        <v/>
      </c>
    </row>
    <row r="1277" spans="1:43" ht="14.25" customHeight="1" x14ac:dyDescent="0.25">
      <c r="A1277" s="1"/>
      <c r="B1277" s="122"/>
      <c r="C1277" s="122"/>
      <c r="D1277" s="122"/>
      <c r="E1277" s="122"/>
      <c r="F1277" s="122"/>
      <c r="G1277" s="122"/>
      <c r="H1277" s="122"/>
      <c r="I1277" s="122"/>
      <c r="J1277" s="122"/>
      <c r="K1277" s="122"/>
      <c r="L1277" s="122"/>
      <c r="M1277" s="122"/>
      <c r="N1277" s="122"/>
      <c r="O1277" s="122"/>
      <c r="P1277" s="122"/>
      <c r="Q1277" s="122"/>
      <c r="R1277" s="122"/>
      <c r="S1277" s="122"/>
      <c r="T1277" s="122"/>
      <c r="U1277" s="122"/>
      <c r="V1277" s="124" t="s">
        <v>95</v>
      </c>
      <c r="W1277" s="125">
        <f>IFERROR(0.6*W1276+0.4*W1275,0)</f>
        <v>13.2</v>
      </c>
      <c r="X1277" s="132" t="s">
        <v>1176</v>
      </c>
      <c r="Y1277" s="133">
        <f>IFERROR(SUMIF('Popis poslanih narudžbi'!A:A,A1268,'Popis poslanih narudžbi'!C:C),0)</f>
        <v>0</v>
      </c>
      <c r="Z1277" s="131"/>
      <c r="AA1277" s="134" t="s">
        <v>1177</v>
      </c>
      <c r="AB1277" s="118">
        <f t="shared" ref="AB1277:AN1277" si="253">AB1270+AB1276</f>
        <v>11</v>
      </c>
      <c r="AC1277" s="118">
        <f t="shared" si="253"/>
        <v>11</v>
      </c>
      <c r="AD1277" s="118">
        <f t="shared" si="253"/>
        <v>11</v>
      </c>
      <c r="AE1277" s="118">
        <f t="shared" si="253"/>
        <v>11</v>
      </c>
      <c r="AF1277" s="118">
        <f t="shared" si="253"/>
        <v>10</v>
      </c>
      <c r="AG1277" s="118">
        <f t="shared" si="253"/>
        <v>10</v>
      </c>
      <c r="AH1277" s="118">
        <f t="shared" si="253"/>
        <v>10</v>
      </c>
      <c r="AI1277" s="118">
        <f t="shared" si="253"/>
        <v>10</v>
      </c>
      <c r="AJ1277" s="118">
        <f t="shared" si="253"/>
        <v>10</v>
      </c>
      <c r="AK1277" s="118">
        <f t="shared" si="253"/>
        <v>10</v>
      </c>
      <c r="AL1277" s="118">
        <f t="shared" si="253"/>
        <v>10</v>
      </c>
      <c r="AM1277" s="118">
        <f t="shared" si="253"/>
        <v>10</v>
      </c>
      <c r="AN1277" s="118">
        <f t="shared" si="253"/>
        <v>10</v>
      </c>
      <c r="AQ1277" t="str">
        <f>AQ1268</f>
        <v/>
      </c>
    </row>
    <row r="1278" spans="1:43" ht="14.25" customHeight="1" x14ac:dyDescent="0.25">
      <c r="A1278" s="107" t="str">
        <f>'Run Rate'!A131</f>
        <v>POL09717</v>
      </c>
      <c r="B1278" s="135" t="str">
        <f>'Run Rate'!B131</f>
        <v>Polleo Original Peanut butter Crunchy 450g</v>
      </c>
      <c r="C1278" s="135" t="str">
        <f>'Run Rate'!C131</f>
        <v>BIO I SUPERFOODS</v>
      </c>
      <c r="D1278" s="135" t="str">
        <f>'Run Rate'!D131</f>
        <v>02 SILVER</v>
      </c>
      <c r="E1278" s="122"/>
      <c r="F1278" s="122"/>
      <c r="G1278" s="122"/>
      <c r="H1278" s="122"/>
      <c r="I1278" s="122"/>
      <c r="J1278" s="122"/>
      <c r="K1278" s="122"/>
      <c r="L1278" s="122"/>
      <c r="M1278" s="122"/>
      <c r="N1278" s="122"/>
      <c r="O1278" s="122"/>
      <c r="P1278" s="122"/>
      <c r="Q1278" s="122"/>
      <c r="R1278" s="122"/>
      <c r="S1278" s="122"/>
      <c r="T1278" s="122"/>
      <c r="U1278" s="122"/>
      <c r="V1278" s="122"/>
      <c r="W1278" s="122"/>
      <c r="X1278" s="122"/>
      <c r="Y1278" s="122"/>
      <c r="Z1278" s="122"/>
      <c r="AA1278" s="122"/>
      <c r="AB1278" s="122"/>
      <c r="AC1278" s="122"/>
      <c r="AD1278" s="122"/>
      <c r="AE1278" s="122"/>
      <c r="AF1278" s="122"/>
      <c r="AG1278" s="122"/>
      <c r="AH1278" s="122"/>
      <c r="AI1278" s="122"/>
      <c r="AJ1278" s="122"/>
      <c r="AK1278" s="122"/>
      <c r="AL1278" s="122"/>
      <c r="AM1278" s="122"/>
      <c r="AN1278" s="122"/>
      <c r="AQ1278" t="str">
        <f>IF(AND(OR($B$1="ALL",$B$1=C1278),OR($E$1="ALL",$E$1=D1278),OR($B$2="ALL",$B$2=A1278),OR($E$2="ALL",IFERROR(SEARCH($E$2,B1278),0)&gt;0)),"MATCH","")</f>
        <v/>
      </c>
    </row>
    <row r="1279" spans="1:43" ht="14.25" customHeight="1" x14ac:dyDescent="0.25">
      <c r="A1279" s="108" t="s">
        <v>1137</v>
      </c>
      <c r="B1279" s="136" t="s">
        <v>1138</v>
      </c>
      <c r="C1279" s="136" t="s">
        <v>1139</v>
      </c>
      <c r="D1279" s="136" t="s">
        <v>1140</v>
      </c>
      <c r="E1279" s="136" t="s">
        <v>1141</v>
      </c>
      <c r="F1279" s="136" t="s">
        <v>1142</v>
      </c>
      <c r="G1279" s="136" t="s">
        <v>1143</v>
      </c>
      <c r="H1279" s="136" t="s">
        <v>1144</v>
      </c>
      <c r="I1279" s="136" t="s">
        <v>1145</v>
      </c>
      <c r="J1279" s="136" t="s">
        <v>1146</v>
      </c>
      <c r="K1279" s="136" t="s">
        <v>1147</v>
      </c>
      <c r="L1279" s="136" t="s">
        <v>1148</v>
      </c>
      <c r="M1279" s="136" t="s">
        <v>1149</v>
      </c>
      <c r="N1279" s="136" t="s">
        <v>1150</v>
      </c>
      <c r="O1279" s="136" t="s">
        <v>1151</v>
      </c>
      <c r="P1279" s="136" t="s">
        <v>1152</v>
      </c>
      <c r="Q1279" s="136" t="s">
        <v>1153</v>
      </c>
      <c r="R1279" s="136" t="s">
        <v>1154</v>
      </c>
      <c r="S1279" s="136" t="s">
        <v>1155</v>
      </c>
      <c r="T1279" s="136" t="s">
        <v>1156</v>
      </c>
      <c r="U1279" s="136" t="s">
        <v>1157</v>
      </c>
      <c r="V1279" s="136" t="s">
        <v>1158</v>
      </c>
      <c r="W1279" s="136" t="s">
        <v>1159</v>
      </c>
      <c r="X1279" s="136" t="s">
        <v>1160</v>
      </c>
      <c r="Y1279" s="136" t="s">
        <v>1161</v>
      </c>
      <c r="Z1279" s="136" t="s">
        <v>1162</v>
      </c>
      <c r="AA1279" s="136" t="s">
        <v>1163</v>
      </c>
      <c r="AB1279" s="137" t="s">
        <v>156</v>
      </c>
      <c r="AC1279" s="137" t="s">
        <v>157</v>
      </c>
      <c r="AD1279" s="137" t="s">
        <v>158</v>
      </c>
      <c r="AE1279" s="137" t="s">
        <v>139</v>
      </c>
      <c r="AF1279" s="138" t="s">
        <v>140</v>
      </c>
      <c r="AG1279" s="138" t="s">
        <v>141</v>
      </c>
      <c r="AH1279" s="138" t="s">
        <v>142</v>
      </c>
      <c r="AI1279" s="138" t="s">
        <v>143</v>
      </c>
      <c r="AJ1279" s="139" t="s">
        <v>144</v>
      </c>
      <c r="AK1279" s="139" t="s">
        <v>145</v>
      </c>
      <c r="AL1279" s="139" t="s">
        <v>146</v>
      </c>
      <c r="AM1279" s="140" t="s">
        <v>147</v>
      </c>
      <c r="AN1279" s="140" t="s">
        <v>148</v>
      </c>
      <c r="AQ1279" t="str">
        <f>AQ1278</f>
        <v/>
      </c>
    </row>
    <row r="1280" spans="1:43" ht="14.25" customHeight="1" x14ac:dyDescent="0.25">
      <c r="A1280" s="99" t="s">
        <v>1164</v>
      </c>
      <c r="B1280" s="112">
        <f>'Run Rate'!E131</f>
        <v>599</v>
      </c>
      <c r="C1280" s="112">
        <f>'Run Rate'!F131</f>
        <v>524</v>
      </c>
      <c r="D1280" s="112">
        <f>'Run Rate'!G131</f>
        <v>441</v>
      </c>
      <c r="E1280" s="112">
        <f>'Run Rate'!H131</f>
        <v>173</v>
      </c>
      <c r="F1280" s="112">
        <f>'Run Rate'!I131</f>
        <v>1026</v>
      </c>
      <c r="G1280" s="112">
        <f>'Run Rate'!J131</f>
        <v>299</v>
      </c>
      <c r="H1280" s="112">
        <f>'Run Rate'!K131</f>
        <v>177</v>
      </c>
      <c r="I1280" s="112">
        <f>'Run Rate'!L131</f>
        <v>210</v>
      </c>
      <c r="J1280" s="112">
        <f>'Run Rate'!M131</f>
        <v>320</v>
      </c>
      <c r="K1280" s="112">
        <f>'Run Rate'!N131</f>
        <v>134</v>
      </c>
      <c r="L1280" s="112">
        <f>'Run Rate'!O131</f>
        <v>254</v>
      </c>
      <c r="M1280" s="112">
        <f>'Run Rate'!P131</f>
        <v>90</v>
      </c>
      <c r="N1280" s="112">
        <f>'Run Rate'!Q131</f>
        <v>51</v>
      </c>
      <c r="O1280" s="112">
        <f>'Run Rate'!R131</f>
        <v>603</v>
      </c>
      <c r="P1280" s="112">
        <f>'Run Rate'!S131</f>
        <v>16</v>
      </c>
      <c r="Q1280" s="112">
        <f>'Run Rate'!T131</f>
        <v>111</v>
      </c>
      <c r="R1280" s="112">
        <f>'Run Rate'!U131</f>
        <v>101</v>
      </c>
      <c r="S1280" s="112">
        <f>'Run Rate'!V131</f>
        <v>122</v>
      </c>
      <c r="T1280" s="112">
        <f>'Run Rate'!W131</f>
        <v>63</v>
      </c>
      <c r="U1280" s="112">
        <f>'Run Rate'!X131</f>
        <v>99</v>
      </c>
      <c r="V1280" s="112">
        <f>'Run Rate'!Y131</f>
        <v>251</v>
      </c>
      <c r="W1280" s="112">
        <f>'Run Rate'!Z131</f>
        <v>156</v>
      </c>
      <c r="X1280" s="112">
        <f>'Run Rate'!AA131</f>
        <v>368</v>
      </c>
      <c r="Y1280" s="112">
        <f>'Run Rate'!AB131</f>
        <v>302</v>
      </c>
      <c r="Z1280" s="112">
        <f>'Run Rate'!AC131</f>
        <v>252</v>
      </c>
      <c r="AA1280" s="112">
        <f>'Run Rate'!AD131</f>
        <v>430</v>
      </c>
      <c r="AB1280" s="113">
        <v>250</v>
      </c>
      <c r="AC1280" s="112">
        <v>250</v>
      </c>
      <c r="AD1280" s="112">
        <v>250</v>
      </c>
      <c r="AE1280" s="112">
        <v>250</v>
      </c>
      <c r="AF1280" s="112">
        <v>250</v>
      </c>
      <c r="AG1280" s="112">
        <v>250</v>
      </c>
      <c r="AH1280" s="112">
        <v>250</v>
      </c>
      <c r="AI1280" s="112">
        <v>250</v>
      </c>
      <c r="AJ1280" s="112">
        <v>250</v>
      </c>
      <c r="AK1280" s="112">
        <v>250</v>
      </c>
      <c r="AL1280" s="112">
        <v>250</v>
      </c>
      <c r="AM1280" s="112">
        <v>250</v>
      </c>
      <c r="AN1280" s="112">
        <v>250</v>
      </c>
      <c r="AQ1280" t="str">
        <f>AQ1278</f>
        <v/>
      </c>
    </row>
    <row r="1281" spans="1:43" ht="14.25" customHeight="1" x14ac:dyDescent="0.25">
      <c r="A1281" s="99" t="s">
        <v>1165</v>
      </c>
      <c r="B1281" s="114"/>
      <c r="C1281" s="114"/>
      <c r="D1281" s="114"/>
      <c r="E1281" s="114"/>
      <c r="F1281" s="114"/>
      <c r="G1281" s="114"/>
      <c r="H1281" s="114"/>
      <c r="I1281" s="114"/>
      <c r="J1281" s="114"/>
      <c r="K1281" s="114"/>
      <c r="L1281" s="114"/>
      <c r="M1281" s="114"/>
      <c r="N1281" s="114"/>
      <c r="O1281" s="114"/>
      <c r="P1281" s="114"/>
      <c r="Q1281" s="114"/>
      <c r="R1281" s="114"/>
      <c r="S1281" s="114"/>
      <c r="T1281" s="114"/>
      <c r="U1281" s="114"/>
      <c r="V1281" s="114"/>
      <c r="W1281" s="115"/>
      <c r="X1281" s="115"/>
      <c r="Y1281" s="115"/>
      <c r="Z1281" s="115"/>
      <c r="AA1281" s="112" t="s">
        <v>1166</v>
      </c>
      <c r="AB1281" s="113"/>
      <c r="AC1281" s="112"/>
      <c r="AD1281" s="112"/>
      <c r="AE1281" s="112"/>
      <c r="AF1281" s="112"/>
      <c r="AG1281" s="112"/>
      <c r="AH1281" s="112"/>
      <c r="AI1281" s="112"/>
      <c r="AJ1281" s="112"/>
      <c r="AK1281" s="112"/>
      <c r="AL1281" s="112"/>
      <c r="AM1281" s="112"/>
      <c r="AN1281" s="112"/>
      <c r="AQ1281" t="str">
        <f>AQ1278</f>
        <v/>
      </c>
    </row>
    <row r="1282" spans="1:43" ht="14.25" customHeight="1" x14ac:dyDescent="0.25">
      <c r="A1282" s="99" t="s">
        <v>1167</v>
      </c>
      <c r="B1282" s="114"/>
      <c r="C1282" s="114"/>
      <c r="D1282" s="114"/>
      <c r="E1282" s="114"/>
      <c r="F1282" s="114"/>
      <c r="G1282" s="114"/>
      <c r="H1282" s="114"/>
      <c r="I1282" s="114"/>
      <c r="J1282" s="114"/>
      <c r="K1282" s="114"/>
      <c r="L1282" s="114"/>
      <c r="M1282" s="114"/>
      <c r="N1282" s="114"/>
      <c r="O1282" s="114"/>
      <c r="P1282" s="114"/>
      <c r="Q1282" s="114"/>
      <c r="R1282" s="114"/>
      <c r="S1282" s="114"/>
      <c r="T1282" s="114"/>
      <c r="U1282" s="114"/>
      <c r="V1282" s="114"/>
      <c r="W1282" s="115"/>
      <c r="X1282" s="116"/>
      <c r="Y1282" s="117"/>
      <c r="Z1282" s="115"/>
      <c r="AA1282" s="112" t="s">
        <v>1168</v>
      </c>
      <c r="AB1282" s="113">
        <f>'Demand Input VP'!B644</f>
        <v>0</v>
      </c>
      <c r="AC1282" s="112">
        <f>'Demand Input VP'!C644</f>
        <v>0</v>
      </c>
      <c r="AD1282" s="112">
        <f>'Demand Input VP'!D644</f>
        <v>0</v>
      </c>
      <c r="AE1282" s="112">
        <f>'Demand Input VP'!E644</f>
        <v>0</v>
      </c>
      <c r="AF1282" s="112">
        <f>'Demand Input VP'!F644</f>
        <v>0</v>
      </c>
      <c r="AG1282" s="112">
        <f>'Demand Input VP'!G644</f>
        <v>0</v>
      </c>
      <c r="AH1282" s="112">
        <f>'Demand Input VP'!H644</f>
        <v>0</v>
      </c>
      <c r="AI1282" s="112">
        <f>'Demand Input VP'!I644</f>
        <v>0</v>
      </c>
      <c r="AJ1282" s="112">
        <f>'Demand Input VP'!J644</f>
        <v>0</v>
      </c>
      <c r="AK1282" s="112">
        <f>'Demand Input VP'!K644</f>
        <v>0</v>
      </c>
      <c r="AL1282" s="112">
        <f>'Demand Input VP'!L644</f>
        <v>0</v>
      </c>
      <c r="AM1282" s="112">
        <f>'Demand Input VP'!M644</f>
        <v>0</v>
      </c>
      <c r="AN1282" s="112">
        <f>'Demand Input VP'!N644</f>
        <v>0</v>
      </c>
      <c r="AQ1282" t="str">
        <f>AQ1278</f>
        <v/>
      </c>
    </row>
    <row r="1283" spans="1:43" ht="14.25" customHeight="1" x14ac:dyDescent="0.25">
      <c r="A1283" s="99" t="s">
        <v>1169</v>
      </c>
      <c r="B1283" s="118"/>
      <c r="C1283" s="118"/>
      <c r="D1283" s="118"/>
      <c r="E1283" s="118"/>
      <c r="F1283" s="118"/>
      <c r="G1283" s="118"/>
      <c r="H1283" s="118"/>
      <c r="I1283" s="118"/>
      <c r="J1283" s="118"/>
      <c r="K1283" s="118"/>
      <c r="L1283" s="118"/>
      <c r="M1283" s="118"/>
      <c r="N1283" s="118"/>
      <c r="O1283" s="118"/>
      <c r="P1283" s="118"/>
      <c r="Q1283" s="118"/>
      <c r="R1283" s="118"/>
      <c r="S1283" s="118"/>
      <c r="T1283" s="118"/>
      <c r="U1283" s="118"/>
      <c r="V1283" s="118"/>
      <c r="W1283" s="115"/>
      <c r="X1283" s="116"/>
      <c r="Y1283" s="117"/>
      <c r="Z1283" s="119"/>
      <c r="AA1283" s="120" t="s">
        <v>1170</v>
      </c>
      <c r="AB1283" s="121">
        <f>'Demand Input VP'!B643</f>
        <v>0</v>
      </c>
      <c r="AC1283" s="120">
        <f>'Demand Input VP'!C643</f>
        <v>0</v>
      </c>
      <c r="AD1283" s="120">
        <f>'Demand Input VP'!D643</f>
        <v>0</v>
      </c>
      <c r="AE1283" s="120">
        <f>'Demand Input VP'!E643</f>
        <v>0</v>
      </c>
      <c r="AF1283" s="120">
        <f>'Demand Input VP'!F643</f>
        <v>0</v>
      </c>
      <c r="AG1283" s="120">
        <f>'Demand Input VP'!G643</f>
        <v>0</v>
      </c>
      <c r="AH1283" s="120">
        <f>'Demand Input VP'!H643</f>
        <v>0</v>
      </c>
      <c r="AI1283" s="120">
        <f>'Demand Input VP'!I643</f>
        <v>0</v>
      </c>
      <c r="AJ1283" s="120">
        <f>'Demand Input VP'!J643</f>
        <v>0</v>
      </c>
      <c r="AK1283" s="120">
        <f>'Demand Input VP'!K643</f>
        <v>0</v>
      </c>
      <c r="AL1283" s="120">
        <f>'Demand Input VP'!L643</f>
        <v>0</v>
      </c>
      <c r="AM1283" s="120">
        <f>'Demand Input VP'!M643</f>
        <v>0</v>
      </c>
      <c r="AN1283" s="120">
        <f>'Demand Input VP'!N643</f>
        <v>0</v>
      </c>
      <c r="AQ1283" t="str">
        <f>AQ1278</f>
        <v/>
      </c>
    </row>
    <row r="1284" spans="1:43" ht="14.25" customHeight="1" x14ac:dyDescent="0.25">
      <c r="A1284" s="1"/>
      <c r="B1284" s="122"/>
      <c r="C1284" s="122"/>
      <c r="D1284" s="122"/>
      <c r="E1284" s="122"/>
      <c r="F1284" s="122"/>
      <c r="G1284" s="122"/>
      <c r="H1284" s="122"/>
      <c r="I1284" s="122"/>
      <c r="J1284" s="122"/>
      <c r="K1284" s="122"/>
      <c r="L1284" s="122"/>
      <c r="M1284" s="122"/>
      <c r="N1284" s="122"/>
      <c r="O1284" s="122"/>
      <c r="P1284" s="122"/>
      <c r="Q1284" s="122"/>
      <c r="R1284" s="122"/>
      <c r="S1284" s="122"/>
      <c r="T1284" s="122"/>
      <c r="U1284" s="122"/>
      <c r="V1284" s="122"/>
      <c r="W1284" s="123"/>
      <c r="X1284" s="116"/>
      <c r="Y1284" s="117"/>
      <c r="Z1284" s="123"/>
      <c r="AA1284" s="112" t="s">
        <v>1171</v>
      </c>
      <c r="AB1284" s="113">
        <f>'Demand Input MP'!B644</f>
        <v>0</v>
      </c>
      <c r="AC1284" s="112">
        <f>'Demand Input MP'!C644</f>
        <v>0</v>
      </c>
      <c r="AD1284" s="112">
        <f>'Demand Input MP'!D644</f>
        <v>0</v>
      </c>
      <c r="AE1284" s="112">
        <f>'Demand Input MP'!E644</f>
        <v>0</v>
      </c>
      <c r="AF1284" s="112">
        <f>'Demand Input MP'!F644</f>
        <v>0</v>
      </c>
      <c r="AG1284" s="112">
        <f>'Demand Input MP'!G644</f>
        <v>0</v>
      </c>
      <c r="AH1284" s="112">
        <f>'Demand Input MP'!H644</f>
        <v>0</v>
      </c>
      <c r="AI1284" s="112">
        <f>'Demand Input MP'!I644</f>
        <v>0</v>
      </c>
      <c r="AJ1284" s="112">
        <f>'Demand Input MP'!J644</f>
        <v>0</v>
      </c>
      <c r="AK1284" s="112">
        <f>'Demand Input MP'!K644</f>
        <v>0</v>
      </c>
      <c r="AL1284" s="112">
        <f>'Demand Input MP'!L644</f>
        <v>0</v>
      </c>
      <c r="AM1284" s="112">
        <f>'Demand Input MP'!M644</f>
        <v>0</v>
      </c>
      <c r="AN1284" s="112">
        <f>'Demand Input MP'!N644</f>
        <v>0</v>
      </c>
      <c r="AQ1284" t="str">
        <f>AQ1278</f>
        <v/>
      </c>
    </row>
    <row r="1285" spans="1:43" ht="14.25" customHeight="1" x14ac:dyDescent="0.25">
      <c r="A1285" s="1"/>
      <c r="B1285" s="122"/>
      <c r="C1285" s="122"/>
      <c r="D1285" s="122"/>
      <c r="E1285" s="122"/>
      <c r="F1285" s="122"/>
      <c r="G1285" s="122"/>
      <c r="H1285" s="122"/>
      <c r="I1285" s="122"/>
      <c r="J1285" s="122"/>
      <c r="K1285" s="122"/>
      <c r="L1285" s="122"/>
      <c r="M1285" s="122"/>
      <c r="N1285" s="122"/>
      <c r="O1285" s="122"/>
      <c r="P1285" s="122"/>
      <c r="Q1285" s="122"/>
      <c r="R1285" s="122"/>
      <c r="S1285" s="122"/>
      <c r="T1285" s="122"/>
      <c r="U1285" s="122"/>
      <c r="V1285" s="124" t="s">
        <v>91</v>
      </c>
      <c r="W1285" s="125">
        <f>IFERROR(IF(SUM('Run Rate History'!E131:AD131)&gt;0,(SUMPRODUCT((B1280:AA1280&gt;=PERCENTILE(B1280:AA1280,0.1))*(B1280:AA1280&lt;=PERCENTILE(B1280:AA1280,0.9))*B1280:AA1280)+SUMPRODUCT(('Run Rate History'!E131:AD131&gt;=PERCENTILE(B1280:AA1280,0.1))*('Run Rate History'!E131:AD131&lt;=PERCENTILE(B1280:AA1280,0.9))*'Run Rate History'!E131:AD131))/(SUMPRODUCT((B1280:AA1280&gt;=PERCENTILE(B1280:AA1280,0.1))*(B1280:AA1280&lt;=PERCENTILE(B1280:AA1280,0.9))*1)+SUMPRODUCT(('Run Rate History'!E131:AD131&gt;=PERCENTILE(B1280:AA1280,0.1))*('Run Rate History'!E131:AD131&lt;=PERCENTILE(B1280:AA1280,0.9))*1)),TRIMMEAN(B1280:AA1280,0.15)),0)</f>
        <v>253.92682926829269</v>
      </c>
      <c r="X1285" s="126" t="s">
        <v>1172</v>
      </c>
      <c r="Y1285" s="127">
        <f>SUM(B1280:AA1280)/26</f>
        <v>275.84615384615387</v>
      </c>
      <c r="Z1285" s="128"/>
      <c r="AA1285" s="112" t="s">
        <v>1173</v>
      </c>
      <c r="AB1285" s="113">
        <f>'Demand Input MP'!B643</f>
        <v>0</v>
      </c>
      <c r="AC1285" s="112">
        <f>'Demand Input MP'!C643</f>
        <v>0</v>
      </c>
      <c r="AD1285" s="112">
        <f>'Demand Input MP'!D643</f>
        <v>0</v>
      </c>
      <c r="AE1285" s="112">
        <f>'Demand Input MP'!E643</f>
        <v>0</v>
      </c>
      <c r="AF1285" s="112">
        <f>'Demand Input MP'!F643</f>
        <v>0</v>
      </c>
      <c r="AG1285" s="112">
        <f>'Demand Input MP'!G643</f>
        <v>0</v>
      </c>
      <c r="AH1285" s="112">
        <f>'Demand Input MP'!H643</f>
        <v>0</v>
      </c>
      <c r="AI1285" s="112">
        <f>'Demand Input MP'!I643</f>
        <v>0</v>
      </c>
      <c r="AJ1285" s="112">
        <f>'Demand Input MP'!J643</f>
        <v>0</v>
      </c>
      <c r="AK1285" s="112">
        <f>'Demand Input MP'!K643</f>
        <v>0</v>
      </c>
      <c r="AL1285" s="112">
        <f>'Demand Input MP'!L643</f>
        <v>0</v>
      </c>
      <c r="AM1285" s="112">
        <f>'Demand Input MP'!M643</f>
        <v>0</v>
      </c>
      <c r="AN1285" s="112">
        <f>'Demand Input MP'!N643</f>
        <v>0</v>
      </c>
      <c r="AQ1285" t="str">
        <f>AQ1278</f>
        <v/>
      </c>
    </row>
    <row r="1286" spans="1:43" ht="14.25" customHeight="1" x14ac:dyDescent="0.25">
      <c r="A1286" s="1"/>
      <c r="B1286" s="122"/>
      <c r="C1286" s="122"/>
      <c r="D1286" s="122"/>
      <c r="E1286" s="122"/>
      <c r="F1286" s="122"/>
      <c r="G1286" s="122"/>
      <c r="H1286" s="122"/>
      <c r="I1286" s="122"/>
      <c r="J1286" s="122"/>
      <c r="K1286" s="122"/>
      <c r="L1286" s="122"/>
      <c r="M1286" s="122"/>
      <c r="N1286" s="122"/>
      <c r="O1286" s="122"/>
      <c r="P1286" s="122"/>
      <c r="Q1286" s="122"/>
      <c r="R1286" s="122"/>
      <c r="S1286" s="122"/>
      <c r="T1286" s="122"/>
      <c r="U1286" s="122"/>
      <c r="V1286" s="124" t="s">
        <v>94</v>
      </c>
      <c r="W1286" s="125">
        <f>IFERROR((1*MIN(MAX(X1280,0.5*IF(SUM('Run Rate History'!E131:AD131)&gt;0,(MEDIAN(IF(B1280:AA1280&gt;0,B1280:AA1280))+MEDIAN(IF('Run Rate History'!E131:AD131&gt;0,'Run Rate History'!E131:AD131)))/2,MEDIAN(IF(B1280:AA1280&gt;0,B1280:AA1280)))),2*IF(SUM('Run Rate History'!E131:AD131)&gt;0,(MEDIAN(IF(B1280:AA1280&gt;0,B1280:AA1280))+MEDIAN(IF('Run Rate History'!E131:AD131&gt;0,'Run Rate History'!E131:AD131)))/2,MEDIAN(IF(B1280:AA1280&gt;0,B1280:AA1280))))+2*MIN(MAX(Y1280,0.5*IF(SUM('Run Rate History'!E131:AD131)&gt;0,(MEDIAN(IF(B1280:AA1280&gt;0,B1280:AA1280))+MEDIAN(IF('Run Rate History'!E131:AD131&gt;0,'Run Rate History'!E131:AD131)))/2,MEDIAN(IF(B1280:AA1280&gt;0,B1280:AA1280)))),2*IF(SUM('Run Rate History'!E131:AD131)&gt;0,(MEDIAN(IF(B1280:AA1280&gt;0,B1280:AA1280))+MEDIAN(IF('Run Rate History'!E131:AD131&gt;0,'Run Rate History'!E131:AD131)))/2,MEDIAN(IF(B1280:AA1280&gt;0,B1280:AA1280))))+3*MIN(MAX(Z1280,0.5*IF(SUM('Run Rate History'!E131:AD131)&gt;0,(MEDIAN(IF(B1280:AA1280&gt;0,B1280:AA1280))+MEDIAN(IF('Run Rate History'!E131:AD131&gt;0,'Run Rate History'!E131:AD131)))/2,MEDIAN(IF(B1280:AA1280&gt;0,B1280:AA1280)))),2*IF(SUM('Run Rate History'!E131:AD131)&gt;0,(MEDIAN(IF(B1280:AA1280&gt;0,B1280:AA1280))+MEDIAN(IF('Run Rate History'!E131:AD131&gt;0,'Run Rate History'!E131:AD131)))/2,MEDIAN(IF(B1280:AA1280&gt;0,B1280:AA1280))))+4*MIN(MAX(AA1280,0.5*IF(SUM('Run Rate History'!E131:AD131)&gt;0,(MEDIAN(IF(B1280:AA1280&gt;0,B1280:AA1280))+MEDIAN(IF('Run Rate History'!E131:AD131&gt;0,'Run Rate History'!E131:AD131)))/2,MEDIAN(IF(B1280:AA1280&gt;0,B1280:AA1280)))),2*IF(SUM('Run Rate History'!E131:AD131)&gt;0,(MEDIAN(IF(B1280:AA1280&gt;0,B1280:AA1280))+MEDIAN(IF('Run Rate History'!E131:AD131&gt;0,'Run Rate History'!E131:AD131)))/2,MEDIAN(IF(B1280:AA1280&gt;0,B1280:AA1280)))))/10,0)</f>
        <v>344.8</v>
      </c>
      <c r="X1286" s="129" t="s">
        <v>1174</v>
      </c>
      <c r="Y1286" s="130">
        <f>IFERROR(VLOOKUP(A1278,'Stanje zaliha'!A:E,5,FALSE()),0)</f>
        <v>4124</v>
      </c>
      <c r="Z1286" s="131"/>
      <c r="AA1286" s="113" t="s">
        <v>1175</v>
      </c>
      <c r="AB1286" s="118">
        <f t="shared" ref="AB1286:AN1286" si="254">SUM(AB1282:AB1285)</f>
        <v>0</v>
      </c>
      <c r="AC1286" s="118">
        <f t="shared" si="254"/>
        <v>0</v>
      </c>
      <c r="AD1286" s="118">
        <f t="shared" si="254"/>
        <v>0</v>
      </c>
      <c r="AE1286" s="118">
        <f t="shared" si="254"/>
        <v>0</v>
      </c>
      <c r="AF1286" s="118">
        <f t="shared" si="254"/>
        <v>0</v>
      </c>
      <c r="AG1286" s="118">
        <f t="shared" si="254"/>
        <v>0</v>
      </c>
      <c r="AH1286" s="118">
        <f t="shared" si="254"/>
        <v>0</v>
      </c>
      <c r="AI1286" s="118">
        <f t="shared" si="254"/>
        <v>0</v>
      </c>
      <c r="AJ1286" s="118">
        <f t="shared" si="254"/>
        <v>0</v>
      </c>
      <c r="AK1286" s="118">
        <f t="shared" si="254"/>
        <v>0</v>
      </c>
      <c r="AL1286" s="118">
        <f t="shared" si="254"/>
        <v>0</v>
      </c>
      <c r="AM1286" s="118">
        <f t="shared" si="254"/>
        <v>0</v>
      </c>
      <c r="AN1286" s="118">
        <f t="shared" si="254"/>
        <v>0</v>
      </c>
      <c r="AQ1286" t="str">
        <f>AQ1278</f>
        <v/>
      </c>
    </row>
    <row r="1287" spans="1:43" ht="14.25" customHeight="1" x14ac:dyDescent="0.25">
      <c r="A1287" s="1"/>
      <c r="B1287" s="122"/>
      <c r="C1287" s="122"/>
      <c r="D1287" s="122"/>
      <c r="E1287" s="122"/>
      <c r="F1287" s="122"/>
      <c r="G1287" s="122"/>
      <c r="H1287" s="122"/>
      <c r="I1287" s="122"/>
      <c r="J1287" s="122"/>
      <c r="K1287" s="122"/>
      <c r="L1287" s="122"/>
      <c r="M1287" s="122"/>
      <c r="N1287" s="122"/>
      <c r="O1287" s="122"/>
      <c r="P1287" s="122"/>
      <c r="Q1287" s="122"/>
      <c r="R1287" s="122"/>
      <c r="S1287" s="122"/>
      <c r="T1287" s="122"/>
      <c r="U1287" s="122"/>
      <c r="V1287" s="124" t="s">
        <v>95</v>
      </c>
      <c r="W1287" s="125">
        <f>IFERROR(0.6*W1286+0.4*W1285,0)</f>
        <v>308.45073170731706</v>
      </c>
      <c r="X1287" s="132" t="s">
        <v>1176</v>
      </c>
      <c r="Y1287" s="133">
        <f>IFERROR(SUMIF('Popis poslanih narudžbi'!A:A,A1278,'Popis poslanih narudžbi'!C:C),0)</f>
        <v>0</v>
      </c>
      <c r="Z1287" s="131"/>
      <c r="AA1287" s="134" t="s">
        <v>1177</v>
      </c>
      <c r="AB1287" s="118">
        <f t="shared" ref="AB1287:AN1287" si="255">AB1280+AB1286</f>
        <v>250</v>
      </c>
      <c r="AC1287" s="118">
        <f t="shared" si="255"/>
        <v>250</v>
      </c>
      <c r="AD1287" s="118">
        <f t="shared" si="255"/>
        <v>250</v>
      </c>
      <c r="AE1287" s="118">
        <f t="shared" si="255"/>
        <v>250</v>
      </c>
      <c r="AF1287" s="118">
        <f t="shared" si="255"/>
        <v>250</v>
      </c>
      <c r="AG1287" s="118">
        <f t="shared" si="255"/>
        <v>250</v>
      </c>
      <c r="AH1287" s="118">
        <f t="shared" si="255"/>
        <v>250</v>
      </c>
      <c r="AI1287" s="118">
        <f t="shared" si="255"/>
        <v>250</v>
      </c>
      <c r="AJ1287" s="118">
        <f t="shared" si="255"/>
        <v>250</v>
      </c>
      <c r="AK1287" s="118">
        <f t="shared" si="255"/>
        <v>250</v>
      </c>
      <c r="AL1287" s="118">
        <f t="shared" si="255"/>
        <v>250</v>
      </c>
      <c r="AM1287" s="118">
        <f t="shared" si="255"/>
        <v>250</v>
      </c>
      <c r="AN1287" s="118">
        <f t="shared" si="255"/>
        <v>250</v>
      </c>
      <c r="AQ1287" t="str">
        <f>AQ1278</f>
        <v/>
      </c>
    </row>
    <row r="1288" spans="1:43" ht="14.25" customHeight="1" x14ac:dyDescent="0.25">
      <c r="A1288" s="107" t="str">
        <f>'Run Rate'!A132</f>
        <v>POL09715</v>
      </c>
      <c r="B1288" s="135" t="str">
        <f>'Run Rate'!B132</f>
        <v>Polleo Original Peanut butter Smooth 450g</v>
      </c>
      <c r="C1288" s="135" t="str">
        <f>'Run Rate'!C132</f>
        <v>BIO I SUPERFOODS</v>
      </c>
      <c r="D1288" s="135" t="str">
        <f>'Run Rate'!D132</f>
        <v>02 SILVER</v>
      </c>
      <c r="E1288" s="122"/>
      <c r="F1288" s="122"/>
      <c r="G1288" s="122"/>
      <c r="H1288" s="122"/>
      <c r="I1288" s="122"/>
      <c r="J1288" s="122"/>
      <c r="K1288" s="122"/>
      <c r="L1288" s="122"/>
      <c r="M1288" s="122"/>
      <c r="N1288" s="122"/>
      <c r="O1288" s="122"/>
      <c r="P1288" s="122"/>
      <c r="Q1288" s="122"/>
      <c r="R1288" s="122"/>
      <c r="S1288" s="122"/>
      <c r="T1288" s="122"/>
      <c r="U1288" s="122"/>
      <c r="V1288" s="122"/>
      <c r="W1288" s="122"/>
      <c r="X1288" s="122"/>
      <c r="Y1288" s="122"/>
      <c r="Z1288" s="122"/>
      <c r="AA1288" s="122"/>
      <c r="AB1288" s="122"/>
      <c r="AC1288" s="122"/>
      <c r="AD1288" s="122"/>
      <c r="AE1288" s="122"/>
      <c r="AF1288" s="122"/>
      <c r="AG1288" s="122"/>
      <c r="AH1288" s="122"/>
      <c r="AI1288" s="122"/>
      <c r="AJ1288" s="122"/>
      <c r="AK1288" s="122"/>
      <c r="AL1288" s="122"/>
      <c r="AM1288" s="122"/>
      <c r="AN1288" s="122"/>
      <c r="AQ1288" t="str">
        <f>IF(AND(OR($B$1="ALL",$B$1=C1288),OR($E$1="ALL",$E$1=D1288),OR($B$2="ALL",$B$2=A1288),OR($E$2="ALL",IFERROR(SEARCH($E$2,B1288),0)&gt;0)),"MATCH","")</f>
        <v/>
      </c>
    </row>
    <row r="1289" spans="1:43" ht="14.25" customHeight="1" x14ac:dyDescent="0.25">
      <c r="A1289" s="108" t="s">
        <v>1137</v>
      </c>
      <c r="B1289" s="136" t="s">
        <v>1138</v>
      </c>
      <c r="C1289" s="136" t="s">
        <v>1139</v>
      </c>
      <c r="D1289" s="136" t="s">
        <v>1140</v>
      </c>
      <c r="E1289" s="136" t="s">
        <v>1141</v>
      </c>
      <c r="F1289" s="136" t="s">
        <v>1142</v>
      </c>
      <c r="G1289" s="136" t="s">
        <v>1143</v>
      </c>
      <c r="H1289" s="136" t="s">
        <v>1144</v>
      </c>
      <c r="I1289" s="136" t="s">
        <v>1145</v>
      </c>
      <c r="J1289" s="136" t="s">
        <v>1146</v>
      </c>
      <c r="K1289" s="136" t="s">
        <v>1147</v>
      </c>
      <c r="L1289" s="136" t="s">
        <v>1148</v>
      </c>
      <c r="M1289" s="136" t="s">
        <v>1149</v>
      </c>
      <c r="N1289" s="136" t="s">
        <v>1150</v>
      </c>
      <c r="O1289" s="136" t="s">
        <v>1151</v>
      </c>
      <c r="P1289" s="136" t="s">
        <v>1152</v>
      </c>
      <c r="Q1289" s="136" t="s">
        <v>1153</v>
      </c>
      <c r="R1289" s="136" t="s">
        <v>1154</v>
      </c>
      <c r="S1289" s="136" t="s">
        <v>1155</v>
      </c>
      <c r="T1289" s="136" t="s">
        <v>1156</v>
      </c>
      <c r="U1289" s="136" t="s">
        <v>1157</v>
      </c>
      <c r="V1289" s="136" t="s">
        <v>1158</v>
      </c>
      <c r="W1289" s="136" t="s">
        <v>1159</v>
      </c>
      <c r="X1289" s="136" t="s">
        <v>1160</v>
      </c>
      <c r="Y1289" s="136" t="s">
        <v>1161</v>
      </c>
      <c r="Z1289" s="136" t="s">
        <v>1162</v>
      </c>
      <c r="AA1289" s="136" t="s">
        <v>1163</v>
      </c>
      <c r="AB1289" s="137" t="s">
        <v>156</v>
      </c>
      <c r="AC1289" s="137" t="s">
        <v>157</v>
      </c>
      <c r="AD1289" s="137" t="s">
        <v>158</v>
      </c>
      <c r="AE1289" s="137" t="s">
        <v>139</v>
      </c>
      <c r="AF1289" s="138" t="s">
        <v>140</v>
      </c>
      <c r="AG1289" s="138" t="s">
        <v>141</v>
      </c>
      <c r="AH1289" s="138" t="s">
        <v>142</v>
      </c>
      <c r="AI1289" s="138" t="s">
        <v>143</v>
      </c>
      <c r="AJ1289" s="139" t="s">
        <v>144</v>
      </c>
      <c r="AK1289" s="139" t="s">
        <v>145</v>
      </c>
      <c r="AL1289" s="139" t="s">
        <v>146</v>
      </c>
      <c r="AM1289" s="140" t="s">
        <v>147</v>
      </c>
      <c r="AN1289" s="140" t="s">
        <v>148</v>
      </c>
      <c r="AQ1289" t="str">
        <f>AQ1288</f>
        <v/>
      </c>
    </row>
    <row r="1290" spans="1:43" ht="14.25" customHeight="1" x14ac:dyDescent="0.25">
      <c r="A1290" s="99" t="s">
        <v>1164</v>
      </c>
      <c r="B1290" s="112">
        <f>'Run Rate'!E132</f>
        <v>516</v>
      </c>
      <c r="C1290" s="112">
        <f>'Run Rate'!F132</f>
        <v>450</v>
      </c>
      <c r="D1290" s="112">
        <f>'Run Rate'!G132</f>
        <v>513</v>
      </c>
      <c r="E1290" s="112">
        <f>'Run Rate'!H132</f>
        <v>224</v>
      </c>
      <c r="F1290" s="112">
        <f>'Run Rate'!I132</f>
        <v>1093</v>
      </c>
      <c r="G1290" s="112">
        <f>'Run Rate'!J132</f>
        <v>147</v>
      </c>
      <c r="H1290" s="112">
        <f>'Run Rate'!K132</f>
        <v>362</v>
      </c>
      <c r="I1290" s="112">
        <f>'Run Rate'!L132</f>
        <v>182</v>
      </c>
      <c r="J1290" s="112">
        <f>'Run Rate'!M132</f>
        <v>336</v>
      </c>
      <c r="K1290" s="112">
        <f>'Run Rate'!N132</f>
        <v>180</v>
      </c>
      <c r="L1290" s="112">
        <f>'Run Rate'!O132</f>
        <v>160</v>
      </c>
      <c r="M1290" s="112">
        <f>'Run Rate'!P132</f>
        <v>108</v>
      </c>
      <c r="N1290" s="112">
        <f>'Run Rate'!Q132</f>
        <v>62</v>
      </c>
      <c r="O1290" s="112">
        <f>'Run Rate'!R132</f>
        <v>599</v>
      </c>
      <c r="P1290" s="112">
        <f>'Run Rate'!S132</f>
        <v>18</v>
      </c>
      <c r="Q1290" s="112">
        <f>'Run Rate'!T132</f>
        <v>140</v>
      </c>
      <c r="R1290" s="112">
        <f>'Run Rate'!U132</f>
        <v>128</v>
      </c>
      <c r="S1290" s="112">
        <f>'Run Rate'!V132</f>
        <v>98</v>
      </c>
      <c r="T1290" s="112">
        <f>'Run Rate'!W132</f>
        <v>37</v>
      </c>
      <c r="U1290" s="112">
        <f>'Run Rate'!X132</f>
        <v>143</v>
      </c>
      <c r="V1290" s="112">
        <f>'Run Rate'!Y132</f>
        <v>301</v>
      </c>
      <c r="W1290" s="112">
        <f>'Run Rate'!Z132</f>
        <v>163</v>
      </c>
      <c r="X1290" s="112">
        <f>'Run Rate'!AA132</f>
        <v>524</v>
      </c>
      <c r="Y1290" s="112">
        <f>'Run Rate'!AB132</f>
        <v>164</v>
      </c>
      <c r="Z1290" s="112">
        <f>'Run Rate'!AC132</f>
        <v>313</v>
      </c>
      <c r="AA1290" s="112">
        <f>'Run Rate'!AD132</f>
        <v>472</v>
      </c>
      <c r="AB1290" s="113">
        <v>244</v>
      </c>
      <c r="AC1290" s="112">
        <v>225</v>
      </c>
      <c r="AD1290" s="112">
        <v>198</v>
      </c>
      <c r="AE1290" s="112">
        <v>179</v>
      </c>
      <c r="AF1290" s="112">
        <v>180</v>
      </c>
      <c r="AG1290" s="112">
        <v>182</v>
      </c>
      <c r="AH1290" s="112">
        <v>181</v>
      </c>
      <c r="AI1290" s="112">
        <v>178</v>
      </c>
      <c r="AJ1290" s="112">
        <v>178</v>
      </c>
      <c r="AK1290" s="112">
        <v>179</v>
      </c>
      <c r="AL1290" s="112">
        <v>205</v>
      </c>
      <c r="AM1290" s="112">
        <v>143</v>
      </c>
      <c r="AN1290" s="112">
        <v>154</v>
      </c>
      <c r="AQ1290" t="str">
        <f>AQ1288</f>
        <v/>
      </c>
    </row>
    <row r="1291" spans="1:43" ht="14.25" customHeight="1" x14ac:dyDescent="0.25">
      <c r="A1291" s="99" t="s">
        <v>1165</v>
      </c>
      <c r="B1291" s="114"/>
      <c r="C1291" s="114"/>
      <c r="D1291" s="114"/>
      <c r="E1291" s="114"/>
      <c r="F1291" s="114"/>
      <c r="G1291" s="114"/>
      <c r="H1291" s="114"/>
      <c r="I1291" s="114"/>
      <c r="J1291" s="114"/>
      <c r="K1291" s="114"/>
      <c r="L1291" s="114"/>
      <c r="M1291" s="114"/>
      <c r="N1291" s="114"/>
      <c r="O1291" s="114"/>
      <c r="P1291" s="114"/>
      <c r="Q1291" s="114"/>
      <c r="R1291" s="114"/>
      <c r="S1291" s="114"/>
      <c r="T1291" s="114"/>
      <c r="U1291" s="114"/>
      <c r="V1291" s="114"/>
      <c r="W1291" s="115"/>
      <c r="X1291" s="115"/>
      <c r="Y1291" s="115"/>
      <c r="Z1291" s="115"/>
      <c r="AA1291" s="112" t="s">
        <v>1166</v>
      </c>
      <c r="AB1291" s="113"/>
      <c r="AC1291" s="112"/>
      <c r="AD1291" s="112"/>
      <c r="AE1291" s="112"/>
      <c r="AF1291" s="112"/>
      <c r="AG1291" s="112"/>
      <c r="AH1291" s="112"/>
      <c r="AI1291" s="112"/>
      <c r="AJ1291" s="112"/>
      <c r="AK1291" s="112"/>
      <c r="AL1291" s="112"/>
      <c r="AM1291" s="112"/>
      <c r="AN1291" s="112"/>
      <c r="AQ1291" t="str">
        <f>AQ1288</f>
        <v/>
      </c>
    </row>
    <row r="1292" spans="1:43" ht="14.25" customHeight="1" x14ac:dyDescent="0.25">
      <c r="A1292" s="99" t="s">
        <v>1167</v>
      </c>
      <c r="B1292" s="114"/>
      <c r="C1292" s="114"/>
      <c r="D1292" s="114"/>
      <c r="E1292" s="114"/>
      <c r="F1292" s="114"/>
      <c r="G1292" s="114"/>
      <c r="H1292" s="114"/>
      <c r="I1292" s="114"/>
      <c r="J1292" s="114"/>
      <c r="K1292" s="114"/>
      <c r="L1292" s="114"/>
      <c r="M1292" s="114"/>
      <c r="N1292" s="114"/>
      <c r="O1292" s="114"/>
      <c r="P1292" s="114"/>
      <c r="Q1292" s="114"/>
      <c r="R1292" s="114"/>
      <c r="S1292" s="114"/>
      <c r="T1292" s="114"/>
      <c r="U1292" s="114"/>
      <c r="V1292" s="114"/>
      <c r="W1292" s="115"/>
      <c r="X1292" s="116"/>
      <c r="Y1292" s="117"/>
      <c r="Z1292" s="115"/>
      <c r="AA1292" s="112" t="s">
        <v>1168</v>
      </c>
      <c r="AB1292" s="113">
        <f>'Demand Input VP'!B649</f>
        <v>0</v>
      </c>
      <c r="AC1292" s="112">
        <f>'Demand Input VP'!C649</f>
        <v>0</v>
      </c>
      <c r="AD1292" s="112">
        <f>'Demand Input VP'!D649</f>
        <v>0</v>
      </c>
      <c r="AE1292" s="112">
        <f>'Demand Input VP'!E649</f>
        <v>0</v>
      </c>
      <c r="AF1292" s="112">
        <f>'Demand Input VP'!F649</f>
        <v>0</v>
      </c>
      <c r="AG1292" s="112">
        <f>'Demand Input VP'!G649</f>
        <v>0</v>
      </c>
      <c r="AH1292" s="112">
        <f>'Demand Input VP'!H649</f>
        <v>0</v>
      </c>
      <c r="AI1292" s="112">
        <f>'Demand Input VP'!I649</f>
        <v>0</v>
      </c>
      <c r="AJ1292" s="112">
        <f>'Demand Input VP'!J649</f>
        <v>0</v>
      </c>
      <c r="AK1292" s="112">
        <f>'Demand Input VP'!K649</f>
        <v>0</v>
      </c>
      <c r="AL1292" s="112">
        <f>'Demand Input VP'!L649</f>
        <v>0</v>
      </c>
      <c r="AM1292" s="112">
        <f>'Demand Input VP'!M649</f>
        <v>0</v>
      </c>
      <c r="AN1292" s="112">
        <f>'Demand Input VP'!N649</f>
        <v>0</v>
      </c>
      <c r="AQ1292" t="str">
        <f>AQ1288</f>
        <v/>
      </c>
    </row>
    <row r="1293" spans="1:43" ht="14.25" customHeight="1" x14ac:dyDescent="0.25">
      <c r="A1293" s="99" t="s">
        <v>1169</v>
      </c>
      <c r="B1293" s="118"/>
      <c r="C1293" s="118"/>
      <c r="D1293" s="118"/>
      <c r="E1293" s="118"/>
      <c r="F1293" s="118"/>
      <c r="G1293" s="118"/>
      <c r="H1293" s="118"/>
      <c r="I1293" s="118"/>
      <c r="J1293" s="118"/>
      <c r="K1293" s="118"/>
      <c r="L1293" s="118"/>
      <c r="M1293" s="118"/>
      <c r="N1293" s="118"/>
      <c r="O1293" s="118"/>
      <c r="P1293" s="118"/>
      <c r="Q1293" s="118"/>
      <c r="R1293" s="118"/>
      <c r="S1293" s="118"/>
      <c r="T1293" s="118"/>
      <c r="U1293" s="118"/>
      <c r="V1293" s="118"/>
      <c r="W1293" s="115"/>
      <c r="X1293" s="116"/>
      <c r="Y1293" s="117"/>
      <c r="Z1293" s="119"/>
      <c r="AA1293" s="120" t="s">
        <v>1170</v>
      </c>
      <c r="AB1293" s="121">
        <f>'Demand Input VP'!B648</f>
        <v>0</v>
      </c>
      <c r="AC1293" s="120">
        <f>'Demand Input VP'!C648</f>
        <v>0</v>
      </c>
      <c r="AD1293" s="120">
        <f>'Demand Input VP'!D648</f>
        <v>0</v>
      </c>
      <c r="AE1293" s="120">
        <f>'Demand Input VP'!E648</f>
        <v>0</v>
      </c>
      <c r="AF1293" s="120">
        <f>'Demand Input VP'!F648</f>
        <v>0</v>
      </c>
      <c r="AG1293" s="120">
        <f>'Demand Input VP'!G648</f>
        <v>0</v>
      </c>
      <c r="AH1293" s="120">
        <f>'Demand Input VP'!H648</f>
        <v>0</v>
      </c>
      <c r="AI1293" s="120">
        <f>'Demand Input VP'!I648</f>
        <v>0</v>
      </c>
      <c r="AJ1293" s="120">
        <f>'Demand Input VP'!J648</f>
        <v>0</v>
      </c>
      <c r="AK1293" s="120">
        <f>'Demand Input VP'!K648</f>
        <v>0</v>
      </c>
      <c r="AL1293" s="120">
        <f>'Demand Input VP'!L648</f>
        <v>0</v>
      </c>
      <c r="AM1293" s="120">
        <f>'Demand Input VP'!M648</f>
        <v>0</v>
      </c>
      <c r="AN1293" s="120">
        <f>'Demand Input VP'!N648</f>
        <v>0</v>
      </c>
      <c r="AQ1293" t="str">
        <f>AQ1288</f>
        <v/>
      </c>
    </row>
    <row r="1294" spans="1:43" ht="14.25" customHeight="1" x14ac:dyDescent="0.25">
      <c r="A1294" s="1"/>
      <c r="B1294" s="122"/>
      <c r="C1294" s="122"/>
      <c r="D1294" s="122"/>
      <c r="E1294" s="122"/>
      <c r="F1294" s="122"/>
      <c r="G1294" s="122"/>
      <c r="H1294" s="122"/>
      <c r="I1294" s="122"/>
      <c r="J1294" s="122"/>
      <c r="K1294" s="122"/>
      <c r="L1294" s="122"/>
      <c r="M1294" s="122"/>
      <c r="N1294" s="122"/>
      <c r="O1294" s="122"/>
      <c r="P1294" s="122"/>
      <c r="Q1294" s="122"/>
      <c r="R1294" s="122"/>
      <c r="S1294" s="122"/>
      <c r="T1294" s="122"/>
      <c r="U1294" s="122"/>
      <c r="V1294" s="122"/>
      <c r="W1294" s="123"/>
      <c r="X1294" s="116"/>
      <c r="Y1294" s="117"/>
      <c r="Z1294" s="123"/>
      <c r="AA1294" s="112" t="s">
        <v>1171</v>
      </c>
      <c r="AB1294" s="113">
        <f>'Demand Input MP'!B649</f>
        <v>0</v>
      </c>
      <c r="AC1294" s="112">
        <f>'Demand Input MP'!C649</f>
        <v>0</v>
      </c>
      <c r="AD1294" s="112">
        <f>'Demand Input MP'!D649</f>
        <v>0</v>
      </c>
      <c r="AE1294" s="112">
        <f>'Demand Input MP'!E649</f>
        <v>0</v>
      </c>
      <c r="AF1294" s="112">
        <f>'Demand Input MP'!F649</f>
        <v>0</v>
      </c>
      <c r="AG1294" s="112">
        <f>'Demand Input MP'!G649</f>
        <v>0</v>
      </c>
      <c r="AH1294" s="112">
        <f>'Demand Input MP'!H649</f>
        <v>0</v>
      </c>
      <c r="AI1294" s="112">
        <f>'Demand Input MP'!I649</f>
        <v>0</v>
      </c>
      <c r="AJ1294" s="112">
        <f>'Demand Input MP'!J649</f>
        <v>0</v>
      </c>
      <c r="AK1294" s="112">
        <f>'Demand Input MP'!K649</f>
        <v>0</v>
      </c>
      <c r="AL1294" s="112">
        <f>'Demand Input MP'!L649</f>
        <v>0</v>
      </c>
      <c r="AM1294" s="112">
        <f>'Demand Input MP'!M649</f>
        <v>0</v>
      </c>
      <c r="AN1294" s="112">
        <f>'Demand Input MP'!N649</f>
        <v>0</v>
      </c>
      <c r="AQ1294" t="str">
        <f>AQ1288</f>
        <v/>
      </c>
    </row>
    <row r="1295" spans="1:43" ht="14.25" customHeight="1" x14ac:dyDescent="0.25">
      <c r="A1295" s="1"/>
      <c r="B1295" s="122"/>
      <c r="C1295" s="122"/>
      <c r="D1295" s="122"/>
      <c r="E1295" s="122"/>
      <c r="F1295" s="122"/>
      <c r="G1295" s="122"/>
      <c r="H1295" s="122"/>
      <c r="I1295" s="122"/>
      <c r="J1295" s="122"/>
      <c r="K1295" s="122"/>
      <c r="L1295" s="122"/>
      <c r="M1295" s="122"/>
      <c r="N1295" s="122"/>
      <c r="O1295" s="122"/>
      <c r="P1295" s="122"/>
      <c r="Q1295" s="122"/>
      <c r="R1295" s="122"/>
      <c r="S1295" s="122"/>
      <c r="T1295" s="122"/>
      <c r="U1295" s="122"/>
      <c r="V1295" s="124" t="s">
        <v>91</v>
      </c>
      <c r="W1295" s="125">
        <f>IFERROR(IF(SUM('Run Rate History'!E132:AD132)&gt;0,(SUMPRODUCT((B1290:AA1290&gt;=PERCENTILE(B1290:AA1290,0.1))*(B1290:AA1290&lt;=PERCENTILE(B1290:AA1290,0.9))*B1290:AA1290)+SUMPRODUCT(('Run Rate History'!E132:AD132&gt;=PERCENTILE(B1290:AA1290,0.1))*('Run Rate History'!E132:AD132&lt;=PERCENTILE(B1290:AA1290,0.9))*'Run Rate History'!E132:AD132))/(SUMPRODUCT((B1290:AA1290&gt;=PERCENTILE(B1290:AA1290,0.1))*(B1290:AA1290&lt;=PERCENTILE(B1290:AA1290,0.9))*1)+SUMPRODUCT(('Run Rate History'!E132:AD132&gt;=PERCENTILE(B1290:AA1290,0.1))*('Run Rate History'!E132:AD132&lt;=PERCENTILE(B1290:AA1290,0.9))*1)),TRIMMEAN(B1290:AA1290,0.15)),0)</f>
        <v>231.74358974358975</v>
      </c>
      <c r="X1295" s="126" t="s">
        <v>1172</v>
      </c>
      <c r="Y1295" s="127">
        <f>SUM(B1290:AA1290)/26</f>
        <v>285.88461538461536</v>
      </c>
      <c r="Z1295" s="128"/>
      <c r="AA1295" s="112" t="s">
        <v>1173</v>
      </c>
      <c r="AB1295" s="113">
        <f>'Demand Input MP'!B648</f>
        <v>0</v>
      </c>
      <c r="AC1295" s="112">
        <f>'Demand Input MP'!C648</f>
        <v>0</v>
      </c>
      <c r="AD1295" s="112">
        <f>'Demand Input MP'!D648</f>
        <v>0</v>
      </c>
      <c r="AE1295" s="112">
        <f>'Demand Input MP'!E648</f>
        <v>0</v>
      </c>
      <c r="AF1295" s="112">
        <f>'Demand Input MP'!F648</f>
        <v>0</v>
      </c>
      <c r="AG1295" s="112">
        <f>'Demand Input MP'!G648</f>
        <v>0</v>
      </c>
      <c r="AH1295" s="112">
        <f>'Demand Input MP'!H648</f>
        <v>0</v>
      </c>
      <c r="AI1295" s="112">
        <f>'Demand Input MP'!I648</f>
        <v>0</v>
      </c>
      <c r="AJ1295" s="112">
        <f>'Demand Input MP'!J648</f>
        <v>0</v>
      </c>
      <c r="AK1295" s="112">
        <f>'Demand Input MP'!K648</f>
        <v>0</v>
      </c>
      <c r="AL1295" s="112">
        <f>'Demand Input MP'!L648</f>
        <v>0</v>
      </c>
      <c r="AM1295" s="112">
        <f>'Demand Input MP'!M648</f>
        <v>0</v>
      </c>
      <c r="AN1295" s="112">
        <f>'Demand Input MP'!N648</f>
        <v>0</v>
      </c>
      <c r="AQ1295" t="str">
        <f>AQ1288</f>
        <v/>
      </c>
    </row>
    <row r="1296" spans="1:43" ht="14.25" customHeight="1" x14ac:dyDescent="0.25">
      <c r="A1296" s="1"/>
      <c r="B1296" s="122"/>
      <c r="C1296" s="122"/>
      <c r="D1296" s="122"/>
      <c r="E1296" s="122"/>
      <c r="F1296" s="122"/>
      <c r="G1296" s="122"/>
      <c r="H1296" s="122"/>
      <c r="I1296" s="122"/>
      <c r="J1296" s="122"/>
      <c r="K1296" s="122"/>
      <c r="L1296" s="122"/>
      <c r="M1296" s="122"/>
      <c r="N1296" s="122"/>
      <c r="O1296" s="122"/>
      <c r="P1296" s="122"/>
      <c r="Q1296" s="122"/>
      <c r="R1296" s="122"/>
      <c r="S1296" s="122"/>
      <c r="T1296" s="122"/>
      <c r="U1296" s="122"/>
      <c r="V1296" s="124" t="s">
        <v>94</v>
      </c>
      <c r="W1296" s="125">
        <f>IFERROR((1*MIN(MAX(X1290,0.5*IF(SUM('Run Rate History'!E132:AD132)&gt;0,(MEDIAN(IF(B1290:AA1290&gt;0,B1290:AA1290))+MEDIAN(IF('Run Rate History'!E132:AD132&gt;0,'Run Rate History'!E132:AD132)))/2,MEDIAN(IF(B1290:AA1290&gt;0,B1290:AA1290)))),2*IF(SUM('Run Rate History'!E132:AD132)&gt;0,(MEDIAN(IF(B1290:AA1290&gt;0,B1290:AA1290))+MEDIAN(IF('Run Rate History'!E132:AD132&gt;0,'Run Rate History'!E132:AD132)))/2,MEDIAN(IF(B1290:AA1290&gt;0,B1290:AA1290))))+2*MIN(MAX(Y1290,0.5*IF(SUM('Run Rate History'!E132:AD132)&gt;0,(MEDIAN(IF(B1290:AA1290&gt;0,B1290:AA1290))+MEDIAN(IF('Run Rate History'!E132:AD132&gt;0,'Run Rate History'!E132:AD132)))/2,MEDIAN(IF(B1290:AA1290&gt;0,B1290:AA1290)))),2*IF(SUM('Run Rate History'!E132:AD132)&gt;0,(MEDIAN(IF(B1290:AA1290&gt;0,B1290:AA1290))+MEDIAN(IF('Run Rate History'!E132:AD132&gt;0,'Run Rate History'!E132:AD132)))/2,MEDIAN(IF(B1290:AA1290&gt;0,B1290:AA1290))))+3*MIN(MAX(Z1290,0.5*IF(SUM('Run Rate History'!E132:AD132)&gt;0,(MEDIAN(IF(B1290:AA1290&gt;0,B1290:AA1290))+MEDIAN(IF('Run Rate History'!E132:AD132&gt;0,'Run Rate History'!E132:AD132)))/2,MEDIAN(IF(B1290:AA1290&gt;0,B1290:AA1290)))),2*IF(SUM('Run Rate History'!E132:AD132)&gt;0,(MEDIAN(IF(B1290:AA1290&gt;0,B1290:AA1290))+MEDIAN(IF('Run Rate History'!E132:AD132&gt;0,'Run Rate History'!E132:AD132)))/2,MEDIAN(IF(B1290:AA1290&gt;0,B1290:AA1290))))+4*MIN(MAX(AA1290,0.5*IF(SUM('Run Rate History'!E132:AD132)&gt;0,(MEDIAN(IF(B1290:AA1290&gt;0,B1290:AA1290))+MEDIAN(IF('Run Rate History'!E132:AD132&gt;0,'Run Rate History'!E132:AD132)))/2,MEDIAN(IF(B1290:AA1290&gt;0,B1290:AA1290)))),2*IF(SUM('Run Rate History'!E132:AD132)&gt;0,(MEDIAN(IF(B1290:AA1290&gt;0,B1290:AA1290))+MEDIAN(IF('Run Rate History'!E132:AD132&gt;0,'Run Rate History'!E132:AD132)))/2,MEDIAN(IF(B1290:AA1290&gt;0,B1290:AA1290)))))/10,0)</f>
        <v>299.2</v>
      </c>
      <c r="X1296" s="129" t="s">
        <v>1174</v>
      </c>
      <c r="Y1296" s="130">
        <f>IFERROR(VLOOKUP(A1288,'Stanje zaliha'!A:E,5,FALSE()),0)</f>
        <v>4015</v>
      </c>
      <c r="Z1296" s="131"/>
      <c r="AA1296" s="113" t="s">
        <v>1175</v>
      </c>
      <c r="AB1296" s="118">
        <f t="shared" ref="AB1296:AN1296" si="256">SUM(AB1292:AB1295)</f>
        <v>0</v>
      </c>
      <c r="AC1296" s="118">
        <f t="shared" si="256"/>
        <v>0</v>
      </c>
      <c r="AD1296" s="118">
        <f t="shared" si="256"/>
        <v>0</v>
      </c>
      <c r="AE1296" s="118">
        <f t="shared" si="256"/>
        <v>0</v>
      </c>
      <c r="AF1296" s="118">
        <f t="shared" si="256"/>
        <v>0</v>
      </c>
      <c r="AG1296" s="118">
        <f t="shared" si="256"/>
        <v>0</v>
      </c>
      <c r="AH1296" s="118">
        <f t="shared" si="256"/>
        <v>0</v>
      </c>
      <c r="AI1296" s="118">
        <f t="shared" si="256"/>
        <v>0</v>
      </c>
      <c r="AJ1296" s="118">
        <f t="shared" si="256"/>
        <v>0</v>
      </c>
      <c r="AK1296" s="118">
        <f t="shared" si="256"/>
        <v>0</v>
      </c>
      <c r="AL1296" s="118">
        <f t="shared" si="256"/>
        <v>0</v>
      </c>
      <c r="AM1296" s="118">
        <f t="shared" si="256"/>
        <v>0</v>
      </c>
      <c r="AN1296" s="118">
        <f t="shared" si="256"/>
        <v>0</v>
      </c>
      <c r="AQ1296" t="str">
        <f>AQ1288</f>
        <v/>
      </c>
    </row>
    <row r="1297" spans="1:43" ht="14.25" customHeight="1" x14ac:dyDescent="0.25">
      <c r="A1297" s="1"/>
      <c r="B1297" s="122"/>
      <c r="C1297" s="122"/>
      <c r="D1297" s="122"/>
      <c r="E1297" s="122"/>
      <c r="F1297" s="122"/>
      <c r="G1297" s="122"/>
      <c r="H1297" s="122"/>
      <c r="I1297" s="122"/>
      <c r="J1297" s="122"/>
      <c r="K1297" s="122"/>
      <c r="L1297" s="122"/>
      <c r="M1297" s="122"/>
      <c r="N1297" s="122"/>
      <c r="O1297" s="122"/>
      <c r="P1297" s="122"/>
      <c r="Q1297" s="122"/>
      <c r="R1297" s="122"/>
      <c r="S1297" s="122"/>
      <c r="T1297" s="122"/>
      <c r="U1297" s="122"/>
      <c r="V1297" s="124" t="s">
        <v>95</v>
      </c>
      <c r="W1297" s="125">
        <f>IFERROR(0.6*W1296+0.4*W1295,0)</f>
        <v>272.21743589743591</v>
      </c>
      <c r="X1297" s="132" t="s">
        <v>1176</v>
      </c>
      <c r="Y1297" s="133">
        <f>IFERROR(SUMIF('Popis poslanih narudžbi'!A:A,A1288,'Popis poslanih narudžbi'!C:C),0)</f>
        <v>0</v>
      </c>
      <c r="Z1297" s="131"/>
      <c r="AA1297" s="134" t="s">
        <v>1177</v>
      </c>
      <c r="AB1297" s="118">
        <f t="shared" ref="AB1297:AN1297" si="257">AB1290+AB1296</f>
        <v>244</v>
      </c>
      <c r="AC1297" s="118">
        <f t="shared" si="257"/>
        <v>225</v>
      </c>
      <c r="AD1297" s="118">
        <f t="shared" si="257"/>
        <v>198</v>
      </c>
      <c r="AE1297" s="118">
        <f t="shared" si="257"/>
        <v>179</v>
      </c>
      <c r="AF1297" s="118">
        <f t="shared" si="257"/>
        <v>180</v>
      </c>
      <c r="AG1297" s="118">
        <f t="shared" si="257"/>
        <v>182</v>
      </c>
      <c r="AH1297" s="118">
        <f t="shared" si="257"/>
        <v>181</v>
      </c>
      <c r="AI1297" s="118">
        <f t="shared" si="257"/>
        <v>178</v>
      </c>
      <c r="AJ1297" s="118">
        <f t="shared" si="257"/>
        <v>178</v>
      </c>
      <c r="AK1297" s="118">
        <f t="shared" si="257"/>
        <v>179</v>
      </c>
      <c r="AL1297" s="118">
        <f t="shared" si="257"/>
        <v>205</v>
      </c>
      <c r="AM1297" s="118">
        <f t="shared" si="257"/>
        <v>143</v>
      </c>
      <c r="AN1297" s="118">
        <f t="shared" si="257"/>
        <v>154</v>
      </c>
      <c r="AQ1297" t="str">
        <f>AQ1288</f>
        <v/>
      </c>
    </row>
    <row r="1298" spans="1:43" ht="14.25" customHeight="1" x14ac:dyDescent="0.25">
      <c r="A1298" s="107" t="str">
        <f>'Run Rate'!A133</f>
        <v>POL09750</v>
      </c>
      <c r="B1298" s="135" t="str">
        <f>'Run Rate'!B133</f>
        <v>Polleo 1st Whey 2,27kg Unflavoured</v>
      </c>
      <c r="C1298" s="135" t="str">
        <f>'Run Rate'!C133</f>
        <v>PROTEINI</v>
      </c>
      <c r="D1298" s="135" t="str">
        <f>'Run Rate'!D133</f>
        <v>02 SILVER</v>
      </c>
      <c r="E1298" s="122"/>
      <c r="F1298" s="122"/>
      <c r="G1298" s="122"/>
      <c r="H1298" s="122"/>
      <c r="I1298" s="122"/>
      <c r="J1298" s="122"/>
      <c r="K1298" s="122"/>
      <c r="L1298" s="122"/>
      <c r="M1298" s="122"/>
      <c r="N1298" s="122"/>
      <c r="O1298" s="122"/>
      <c r="P1298" s="122"/>
      <c r="Q1298" s="122"/>
      <c r="R1298" s="122"/>
      <c r="S1298" s="122"/>
      <c r="T1298" s="122"/>
      <c r="U1298" s="122"/>
      <c r="V1298" s="122"/>
      <c r="W1298" s="122"/>
      <c r="X1298" s="122"/>
      <c r="Y1298" s="122"/>
      <c r="Z1298" s="122"/>
      <c r="AA1298" s="122"/>
      <c r="AB1298" s="122"/>
      <c r="AC1298" s="122"/>
      <c r="AD1298" s="122"/>
      <c r="AE1298" s="122"/>
      <c r="AF1298" s="122"/>
      <c r="AG1298" s="122"/>
      <c r="AH1298" s="122"/>
      <c r="AI1298" s="122"/>
      <c r="AJ1298" s="122"/>
      <c r="AK1298" s="122"/>
      <c r="AL1298" s="122"/>
      <c r="AM1298" s="122"/>
      <c r="AN1298" s="122"/>
      <c r="AQ1298" t="str">
        <f>IF(AND(OR($B$1="ALL",$B$1=C1298),OR($E$1="ALL",$E$1=D1298),OR($B$2="ALL",$B$2=A1298),OR($E$2="ALL",IFERROR(SEARCH($E$2,B1298),0)&gt;0)),"MATCH","")</f>
        <v/>
      </c>
    </row>
    <row r="1299" spans="1:43" ht="14.25" customHeight="1" x14ac:dyDescent="0.25">
      <c r="A1299" s="108" t="s">
        <v>1137</v>
      </c>
      <c r="B1299" s="136" t="s">
        <v>1138</v>
      </c>
      <c r="C1299" s="136" t="s">
        <v>1139</v>
      </c>
      <c r="D1299" s="136" t="s">
        <v>1140</v>
      </c>
      <c r="E1299" s="136" t="s">
        <v>1141</v>
      </c>
      <c r="F1299" s="136" t="s">
        <v>1142</v>
      </c>
      <c r="G1299" s="136" t="s">
        <v>1143</v>
      </c>
      <c r="H1299" s="136" t="s">
        <v>1144</v>
      </c>
      <c r="I1299" s="136" t="s">
        <v>1145</v>
      </c>
      <c r="J1299" s="136" t="s">
        <v>1146</v>
      </c>
      <c r="K1299" s="136" t="s">
        <v>1147</v>
      </c>
      <c r="L1299" s="136" t="s">
        <v>1148</v>
      </c>
      <c r="M1299" s="136" t="s">
        <v>1149</v>
      </c>
      <c r="N1299" s="136" t="s">
        <v>1150</v>
      </c>
      <c r="O1299" s="136" t="s">
        <v>1151</v>
      </c>
      <c r="P1299" s="136" t="s">
        <v>1152</v>
      </c>
      <c r="Q1299" s="136" t="s">
        <v>1153</v>
      </c>
      <c r="R1299" s="136" t="s">
        <v>1154</v>
      </c>
      <c r="S1299" s="136" t="s">
        <v>1155</v>
      </c>
      <c r="T1299" s="136" t="s">
        <v>1156</v>
      </c>
      <c r="U1299" s="136" t="s">
        <v>1157</v>
      </c>
      <c r="V1299" s="136" t="s">
        <v>1158</v>
      </c>
      <c r="W1299" s="136" t="s">
        <v>1159</v>
      </c>
      <c r="X1299" s="136" t="s">
        <v>1160</v>
      </c>
      <c r="Y1299" s="136" t="s">
        <v>1161</v>
      </c>
      <c r="Z1299" s="136" t="s">
        <v>1162</v>
      </c>
      <c r="AA1299" s="136" t="s">
        <v>1163</v>
      </c>
      <c r="AB1299" s="137" t="s">
        <v>156</v>
      </c>
      <c r="AC1299" s="137" t="s">
        <v>157</v>
      </c>
      <c r="AD1299" s="137" t="s">
        <v>158</v>
      </c>
      <c r="AE1299" s="137" t="s">
        <v>139</v>
      </c>
      <c r="AF1299" s="138" t="s">
        <v>140</v>
      </c>
      <c r="AG1299" s="138" t="s">
        <v>141</v>
      </c>
      <c r="AH1299" s="138" t="s">
        <v>142</v>
      </c>
      <c r="AI1299" s="138" t="s">
        <v>143</v>
      </c>
      <c r="AJ1299" s="139" t="s">
        <v>144</v>
      </c>
      <c r="AK1299" s="139" t="s">
        <v>145</v>
      </c>
      <c r="AL1299" s="139" t="s">
        <v>146</v>
      </c>
      <c r="AM1299" s="140" t="s">
        <v>147</v>
      </c>
      <c r="AN1299" s="140" t="s">
        <v>148</v>
      </c>
      <c r="AQ1299" t="str">
        <f>AQ1298</f>
        <v/>
      </c>
    </row>
    <row r="1300" spans="1:43" ht="14.25" customHeight="1" x14ac:dyDescent="0.25">
      <c r="A1300" s="99" t="s">
        <v>1164</v>
      </c>
      <c r="B1300" s="112">
        <f>'Run Rate'!E133</f>
        <v>15</v>
      </c>
      <c r="C1300" s="112">
        <f>'Run Rate'!F133</f>
        <v>18</v>
      </c>
      <c r="D1300" s="112">
        <f>'Run Rate'!G133</f>
        <v>26</v>
      </c>
      <c r="E1300" s="112">
        <f>'Run Rate'!H133</f>
        <v>21</v>
      </c>
      <c r="F1300" s="112">
        <f>'Run Rate'!I133</f>
        <v>22</v>
      </c>
      <c r="G1300" s="112">
        <f>'Run Rate'!J133</f>
        <v>34</v>
      </c>
      <c r="H1300" s="112">
        <f>'Run Rate'!K133</f>
        <v>46</v>
      </c>
      <c r="I1300" s="112">
        <f>'Run Rate'!L133</f>
        <v>28</v>
      </c>
      <c r="J1300" s="112">
        <f>'Run Rate'!M133</f>
        <v>22</v>
      </c>
      <c r="K1300" s="112">
        <f>'Run Rate'!N133</f>
        <v>17</v>
      </c>
      <c r="L1300" s="112">
        <f>'Run Rate'!O133</f>
        <v>7</v>
      </c>
      <c r="M1300" s="112">
        <f>'Run Rate'!P133</f>
        <v>14</v>
      </c>
      <c r="N1300" s="112">
        <f>'Run Rate'!Q133</f>
        <v>6</v>
      </c>
      <c r="O1300" s="112">
        <f>'Run Rate'!R133</f>
        <v>3</v>
      </c>
      <c r="P1300" s="112">
        <f>'Run Rate'!S133</f>
        <v>1</v>
      </c>
      <c r="Q1300" s="112">
        <f>'Run Rate'!T133</f>
        <v>2</v>
      </c>
      <c r="R1300" s="112">
        <f>'Run Rate'!U133</f>
        <v>-1</v>
      </c>
      <c r="S1300" s="112">
        <f>'Run Rate'!V133</f>
        <v>11</v>
      </c>
      <c r="T1300" s="112">
        <f>'Run Rate'!W133</f>
        <v>12</v>
      </c>
      <c r="U1300" s="112">
        <f>'Run Rate'!X133</f>
        <v>25</v>
      </c>
      <c r="V1300" s="112">
        <f>'Run Rate'!Y133</f>
        <v>19</v>
      </c>
      <c r="W1300" s="112">
        <f>'Run Rate'!Z133</f>
        <v>22</v>
      </c>
      <c r="X1300" s="112">
        <f>'Run Rate'!AA133</f>
        <v>23</v>
      </c>
      <c r="Y1300" s="112">
        <f>'Run Rate'!AB133</f>
        <v>49</v>
      </c>
      <c r="Z1300" s="112">
        <f>'Run Rate'!AC133</f>
        <v>54</v>
      </c>
      <c r="AA1300" s="112">
        <f>'Run Rate'!AD133</f>
        <v>48</v>
      </c>
      <c r="AB1300" s="113">
        <v>55</v>
      </c>
      <c r="AC1300" s="112">
        <v>59</v>
      </c>
      <c r="AD1300" s="112">
        <v>62</v>
      </c>
      <c r="AE1300" s="112">
        <v>65</v>
      </c>
      <c r="AF1300" s="112">
        <v>67</v>
      </c>
      <c r="AG1300" s="112">
        <v>69</v>
      </c>
      <c r="AH1300" s="112">
        <v>70</v>
      </c>
      <c r="AI1300" s="112">
        <v>72</v>
      </c>
      <c r="AJ1300" s="112">
        <v>73</v>
      </c>
      <c r="AK1300" s="112">
        <v>74</v>
      </c>
      <c r="AL1300" s="112">
        <v>74</v>
      </c>
      <c r="AM1300" s="112">
        <v>75</v>
      </c>
      <c r="AN1300" s="112">
        <v>76</v>
      </c>
      <c r="AQ1300" t="str">
        <f>AQ1298</f>
        <v/>
      </c>
    </row>
    <row r="1301" spans="1:43" ht="14.25" customHeight="1" x14ac:dyDescent="0.25">
      <c r="A1301" s="99" t="s">
        <v>1165</v>
      </c>
      <c r="B1301" s="114"/>
      <c r="C1301" s="114"/>
      <c r="D1301" s="114"/>
      <c r="E1301" s="114"/>
      <c r="F1301" s="114"/>
      <c r="G1301" s="114"/>
      <c r="H1301" s="114"/>
      <c r="I1301" s="114"/>
      <c r="J1301" s="114"/>
      <c r="K1301" s="114"/>
      <c r="L1301" s="114"/>
      <c r="M1301" s="114"/>
      <c r="N1301" s="114"/>
      <c r="O1301" s="114"/>
      <c r="P1301" s="114"/>
      <c r="Q1301" s="114"/>
      <c r="R1301" s="114"/>
      <c r="S1301" s="114"/>
      <c r="T1301" s="114"/>
      <c r="U1301" s="114"/>
      <c r="V1301" s="114"/>
      <c r="W1301" s="115"/>
      <c r="X1301" s="115"/>
      <c r="Y1301" s="115"/>
      <c r="Z1301" s="115"/>
      <c r="AA1301" s="112" t="s">
        <v>1166</v>
      </c>
      <c r="AB1301" s="113"/>
      <c r="AC1301" s="112"/>
      <c r="AD1301" s="112"/>
      <c r="AE1301" s="112"/>
      <c r="AF1301" s="112"/>
      <c r="AG1301" s="112"/>
      <c r="AH1301" s="112"/>
      <c r="AI1301" s="112"/>
      <c r="AJ1301" s="112"/>
      <c r="AK1301" s="112"/>
      <c r="AL1301" s="112"/>
      <c r="AM1301" s="112"/>
      <c r="AN1301" s="112"/>
      <c r="AQ1301" t="str">
        <f>AQ1298</f>
        <v/>
      </c>
    </row>
    <row r="1302" spans="1:43" ht="14.25" customHeight="1" x14ac:dyDescent="0.25">
      <c r="A1302" s="99" t="s">
        <v>1167</v>
      </c>
      <c r="B1302" s="114"/>
      <c r="C1302" s="114"/>
      <c r="D1302" s="114"/>
      <c r="E1302" s="114"/>
      <c r="F1302" s="114"/>
      <c r="G1302" s="114"/>
      <c r="H1302" s="114"/>
      <c r="I1302" s="114"/>
      <c r="J1302" s="114"/>
      <c r="K1302" s="114"/>
      <c r="L1302" s="114"/>
      <c r="M1302" s="114"/>
      <c r="N1302" s="114"/>
      <c r="O1302" s="114"/>
      <c r="P1302" s="114"/>
      <c r="Q1302" s="114"/>
      <c r="R1302" s="114"/>
      <c r="S1302" s="114"/>
      <c r="T1302" s="114"/>
      <c r="U1302" s="114"/>
      <c r="V1302" s="114"/>
      <c r="W1302" s="115"/>
      <c r="X1302" s="116"/>
      <c r="Y1302" s="117"/>
      <c r="Z1302" s="115"/>
      <c r="AA1302" s="112" t="s">
        <v>1168</v>
      </c>
      <c r="AB1302" s="113">
        <f>'Demand Input VP'!B654</f>
        <v>0</v>
      </c>
      <c r="AC1302" s="112">
        <f>'Demand Input VP'!C654</f>
        <v>0</v>
      </c>
      <c r="AD1302" s="112">
        <f>'Demand Input VP'!D654</f>
        <v>0</v>
      </c>
      <c r="AE1302" s="112">
        <f>'Demand Input VP'!E654</f>
        <v>0</v>
      </c>
      <c r="AF1302" s="112">
        <f>'Demand Input VP'!F654</f>
        <v>0</v>
      </c>
      <c r="AG1302" s="112">
        <f>'Demand Input VP'!G654</f>
        <v>0</v>
      </c>
      <c r="AH1302" s="112">
        <f>'Demand Input VP'!H654</f>
        <v>0</v>
      </c>
      <c r="AI1302" s="112">
        <f>'Demand Input VP'!I654</f>
        <v>0</v>
      </c>
      <c r="AJ1302" s="112">
        <f>'Demand Input VP'!J654</f>
        <v>0</v>
      </c>
      <c r="AK1302" s="112">
        <f>'Demand Input VP'!K654</f>
        <v>0</v>
      </c>
      <c r="AL1302" s="112">
        <f>'Demand Input VP'!L654</f>
        <v>0</v>
      </c>
      <c r="AM1302" s="112">
        <f>'Demand Input VP'!M654</f>
        <v>0</v>
      </c>
      <c r="AN1302" s="112">
        <f>'Demand Input VP'!N654</f>
        <v>0</v>
      </c>
      <c r="AQ1302" t="str">
        <f>AQ1298</f>
        <v/>
      </c>
    </row>
    <row r="1303" spans="1:43" ht="14.25" customHeight="1" x14ac:dyDescent="0.25">
      <c r="A1303" s="99" t="s">
        <v>1169</v>
      </c>
      <c r="B1303" s="118"/>
      <c r="C1303" s="118"/>
      <c r="D1303" s="118"/>
      <c r="E1303" s="118"/>
      <c r="F1303" s="118"/>
      <c r="G1303" s="118"/>
      <c r="H1303" s="118"/>
      <c r="I1303" s="118"/>
      <c r="J1303" s="118"/>
      <c r="K1303" s="118"/>
      <c r="L1303" s="118"/>
      <c r="M1303" s="118"/>
      <c r="N1303" s="118"/>
      <c r="O1303" s="118"/>
      <c r="P1303" s="118"/>
      <c r="Q1303" s="118"/>
      <c r="R1303" s="118"/>
      <c r="S1303" s="118"/>
      <c r="T1303" s="118"/>
      <c r="U1303" s="118"/>
      <c r="V1303" s="118"/>
      <c r="W1303" s="115"/>
      <c r="X1303" s="116"/>
      <c r="Y1303" s="117"/>
      <c r="Z1303" s="119"/>
      <c r="AA1303" s="120" t="s">
        <v>1170</v>
      </c>
      <c r="AB1303" s="121">
        <f>'Demand Input VP'!B653</f>
        <v>0</v>
      </c>
      <c r="AC1303" s="120">
        <f>'Demand Input VP'!C653</f>
        <v>0</v>
      </c>
      <c r="AD1303" s="120">
        <f>'Demand Input VP'!D653</f>
        <v>0</v>
      </c>
      <c r="AE1303" s="120">
        <f>'Demand Input VP'!E653</f>
        <v>0</v>
      </c>
      <c r="AF1303" s="120">
        <f>'Demand Input VP'!F653</f>
        <v>0</v>
      </c>
      <c r="AG1303" s="120">
        <f>'Demand Input VP'!G653</f>
        <v>0</v>
      </c>
      <c r="AH1303" s="120">
        <f>'Demand Input VP'!H653</f>
        <v>0</v>
      </c>
      <c r="AI1303" s="120">
        <f>'Demand Input VP'!I653</f>
        <v>0</v>
      </c>
      <c r="AJ1303" s="120">
        <f>'Demand Input VP'!J653</f>
        <v>0</v>
      </c>
      <c r="AK1303" s="120">
        <f>'Demand Input VP'!K653</f>
        <v>0</v>
      </c>
      <c r="AL1303" s="120">
        <f>'Demand Input VP'!L653</f>
        <v>0</v>
      </c>
      <c r="AM1303" s="120">
        <f>'Demand Input VP'!M653</f>
        <v>0</v>
      </c>
      <c r="AN1303" s="120">
        <f>'Demand Input VP'!N653</f>
        <v>0</v>
      </c>
      <c r="AQ1303" t="str">
        <f>AQ1298</f>
        <v/>
      </c>
    </row>
    <row r="1304" spans="1:43" ht="14.25" customHeight="1" x14ac:dyDescent="0.25">
      <c r="A1304" s="1"/>
      <c r="B1304" s="122"/>
      <c r="C1304" s="122"/>
      <c r="D1304" s="122"/>
      <c r="E1304" s="122"/>
      <c r="F1304" s="122"/>
      <c r="G1304" s="122"/>
      <c r="H1304" s="122"/>
      <c r="I1304" s="122"/>
      <c r="J1304" s="122"/>
      <c r="K1304" s="122"/>
      <c r="L1304" s="122"/>
      <c r="M1304" s="122"/>
      <c r="N1304" s="122"/>
      <c r="O1304" s="122"/>
      <c r="P1304" s="122"/>
      <c r="Q1304" s="122"/>
      <c r="R1304" s="122"/>
      <c r="S1304" s="122"/>
      <c r="T1304" s="122"/>
      <c r="U1304" s="122"/>
      <c r="V1304" s="122"/>
      <c r="W1304" s="123"/>
      <c r="X1304" s="116"/>
      <c r="Y1304" s="117"/>
      <c r="Z1304" s="123"/>
      <c r="AA1304" s="112" t="s">
        <v>1171</v>
      </c>
      <c r="AB1304" s="113">
        <f>'Demand Input MP'!B654</f>
        <v>0</v>
      </c>
      <c r="AC1304" s="112">
        <f>'Demand Input MP'!C654</f>
        <v>0</v>
      </c>
      <c r="AD1304" s="112">
        <f>'Demand Input MP'!D654</f>
        <v>0</v>
      </c>
      <c r="AE1304" s="112">
        <f>'Demand Input MP'!E654</f>
        <v>0</v>
      </c>
      <c r="AF1304" s="112">
        <f>'Demand Input MP'!F654</f>
        <v>0</v>
      </c>
      <c r="AG1304" s="112">
        <f>'Demand Input MP'!G654</f>
        <v>0</v>
      </c>
      <c r="AH1304" s="112">
        <f>'Demand Input MP'!H654</f>
        <v>0</v>
      </c>
      <c r="AI1304" s="112">
        <f>'Demand Input MP'!I654</f>
        <v>0</v>
      </c>
      <c r="AJ1304" s="112">
        <f>'Demand Input MP'!J654</f>
        <v>0</v>
      </c>
      <c r="AK1304" s="112">
        <f>'Demand Input MP'!K654</f>
        <v>0</v>
      </c>
      <c r="AL1304" s="112">
        <f>'Demand Input MP'!L654</f>
        <v>0</v>
      </c>
      <c r="AM1304" s="112">
        <f>'Demand Input MP'!M654</f>
        <v>0</v>
      </c>
      <c r="AN1304" s="112">
        <f>'Demand Input MP'!N654</f>
        <v>0</v>
      </c>
      <c r="AQ1304" t="str">
        <f>AQ1298</f>
        <v/>
      </c>
    </row>
    <row r="1305" spans="1:43" ht="14.25" customHeight="1" x14ac:dyDescent="0.25">
      <c r="A1305" s="1"/>
      <c r="B1305" s="122"/>
      <c r="C1305" s="122"/>
      <c r="D1305" s="122"/>
      <c r="E1305" s="122"/>
      <c r="F1305" s="122"/>
      <c r="G1305" s="122"/>
      <c r="H1305" s="122"/>
      <c r="I1305" s="122"/>
      <c r="J1305" s="122"/>
      <c r="K1305" s="122"/>
      <c r="L1305" s="122"/>
      <c r="M1305" s="122"/>
      <c r="N1305" s="122"/>
      <c r="O1305" s="122"/>
      <c r="P1305" s="122"/>
      <c r="Q1305" s="122"/>
      <c r="R1305" s="122"/>
      <c r="S1305" s="122"/>
      <c r="T1305" s="122"/>
      <c r="U1305" s="122"/>
      <c r="V1305" s="124" t="s">
        <v>91</v>
      </c>
      <c r="W1305" s="125">
        <f>IFERROR(IF(SUM('Run Rate History'!E133:AD133)&gt;0,(SUMPRODUCT((B1300:AA1300&gt;=PERCENTILE(B1300:AA1300,0.1))*(B1300:AA1300&lt;=PERCENTILE(B1300:AA1300,0.9))*B1300:AA1300)+SUMPRODUCT(('Run Rate History'!E133:AD133&gt;=PERCENTILE(B1300:AA1300,0.1))*('Run Rate History'!E133:AD133&lt;=PERCENTILE(B1300:AA1300,0.9))*'Run Rate History'!E133:AD133))/(SUMPRODUCT((B1300:AA1300&gt;=PERCENTILE(B1300:AA1300,0.1))*(B1300:AA1300&lt;=PERCENTILE(B1300:AA1300,0.9))*1)+SUMPRODUCT(('Run Rate History'!E133:AD133&gt;=PERCENTILE(B1300:AA1300,0.1))*('Run Rate History'!E133:AD133&lt;=PERCENTILE(B1300:AA1300,0.9))*1)),TRIMMEAN(B1300:AA1300,0.15)),0)</f>
        <v>16.777777777777779</v>
      </c>
      <c r="X1305" s="126" t="s">
        <v>1172</v>
      </c>
      <c r="Y1305" s="127">
        <f>SUM(B1300:AA1300)/26</f>
        <v>20.923076923076923</v>
      </c>
      <c r="Z1305" s="128"/>
      <c r="AA1305" s="112" t="s">
        <v>1173</v>
      </c>
      <c r="AB1305" s="113">
        <f>'Demand Input MP'!B653</f>
        <v>0</v>
      </c>
      <c r="AC1305" s="112">
        <f>'Demand Input MP'!C653</f>
        <v>0</v>
      </c>
      <c r="AD1305" s="112">
        <f>'Demand Input MP'!D653</f>
        <v>0</v>
      </c>
      <c r="AE1305" s="112">
        <f>'Demand Input MP'!E653</f>
        <v>0</v>
      </c>
      <c r="AF1305" s="112">
        <f>'Demand Input MP'!F653</f>
        <v>0</v>
      </c>
      <c r="AG1305" s="112">
        <f>'Demand Input MP'!G653</f>
        <v>0</v>
      </c>
      <c r="AH1305" s="112">
        <f>'Demand Input MP'!H653</f>
        <v>0</v>
      </c>
      <c r="AI1305" s="112">
        <f>'Demand Input MP'!I653</f>
        <v>0</v>
      </c>
      <c r="AJ1305" s="112">
        <f>'Demand Input MP'!J653</f>
        <v>0</v>
      </c>
      <c r="AK1305" s="112">
        <f>'Demand Input MP'!K653</f>
        <v>0</v>
      </c>
      <c r="AL1305" s="112">
        <f>'Demand Input MP'!L653</f>
        <v>0</v>
      </c>
      <c r="AM1305" s="112">
        <f>'Demand Input MP'!M653</f>
        <v>0</v>
      </c>
      <c r="AN1305" s="112">
        <f>'Demand Input MP'!N653</f>
        <v>0</v>
      </c>
      <c r="AQ1305" t="str">
        <f>AQ1298</f>
        <v/>
      </c>
    </row>
    <row r="1306" spans="1:43" ht="14.25" customHeight="1" x14ac:dyDescent="0.25">
      <c r="A1306" s="1"/>
      <c r="B1306" s="122"/>
      <c r="C1306" s="122"/>
      <c r="D1306" s="122"/>
      <c r="E1306" s="122"/>
      <c r="F1306" s="122"/>
      <c r="G1306" s="122"/>
      <c r="H1306" s="122"/>
      <c r="I1306" s="122"/>
      <c r="J1306" s="122"/>
      <c r="K1306" s="122"/>
      <c r="L1306" s="122"/>
      <c r="M1306" s="122"/>
      <c r="N1306" s="122"/>
      <c r="O1306" s="122"/>
      <c r="P1306" s="122"/>
      <c r="Q1306" s="122"/>
      <c r="R1306" s="122"/>
      <c r="S1306" s="122"/>
      <c r="T1306" s="122"/>
      <c r="U1306" s="122"/>
      <c r="V1306" s="124" t="s">
        <v>94</v>
      </c>
      <c r="W1306" s="125">
        <f>IFERROR((1*MIN(MAX(X1300,0.5*IF(SUM('Run Rate History'!E133:AD133)&gt;0,(MEDIAN(IF(B1300:AA1300&gt;0,B1300:AA1300))+MEDIAN(IF('Run Rate History'!E133:AD133&gt;0,'Run Rate History'!E133:AD133)))/2,MEDIAN(IF(B1300:AA1300&gt;0,B1300:AA1300)))),2*IF(SUM('Run Rate History'!E133:AD133)&gt;0,(MEDIAN(IF(B1300:AA1300&gt;0,B1300:AA1300))+MEDIAN(IF('Run Rate History'!E133:AD133&gt;0,'Run Rate History'!E133:AD133)))/2,MEDIAN(IF(B1300:AA1300&gt;0,B1300:AA1300))))+2*MIN(MAX(Y1300,0.5*IF(SUM('Run Rate History'!E133:AD133)&gt;0,(MEDIAN(IF(B1300:AA1300&gt;0,B1300:AA1300))+MEDIAN(IF('Run Rate History'!E133:AD133&gt;0,'Run Rate History'!E133:AD133)))/2,MEDIAN(IF(B1300:AA1300&gt;0,B1300:AA1300)))),2*IF(SUM('Run Rate History'!E133:AD133)&gt;0,(MEDIAN(IF(B1300:AA1300&gt;0,B1300:AA1300))+MEDIAN(IF('Run Rate History'!E133:AD133&gt;0,'Run Rate History'!E133:AD133)))/2,MEDIAN(IF(B1300:AA1300&gt;0,B1300:AA1300))))+3*MIN(MAX(Z1300,0.5*IF(SUM('Run Rate History'!E133:AD133)&gt;0,(MEDIAN(IF(B1300:AA1300&gt;0,B1300:AA1300))+MEDIAN(IF('Run Rate History'!E133:AD133&gt;0,'Run Rate History'!E133:AD133)))/2,MEDIAN(IF(B1300:AA1300&gt;0,B1300:AA1300)))),2*IF(SUM('Run Rate History'!E133:AD133)&gt;0,(MEDIAN(IF(B1300:AA1300&gt;0,B1300:AA1300))+MEDIAN(IF('Run Rate History'!E133:AD133&gt;0,'Run Rate History'!E133:AD133)))/2,MEDIAN(IF(B1300:AA1300&gt;0,B1300:AA1300))))+4*MIN(MAX(AA1300,0.5*IF(SUM('Run Rate History'!E133:AD133)&gt;0,(MEDIAN(IF(B1300:AA1300&gt;0,B1300:AA1300))+MEDIAN(IF('Run Rate History'!E133:AD133&gt;0,'Run Rate History'!E133:AD133)))/2,MEDIAN(IF(B1300:AA1300&gt;0,B1300:AA1300)))),2*IF(SUM('Run Rate History'!E133:AD133)&gt;0,(MEDIAN(IF(B1300:AA1300&gt;0,B1300:AA1300))+MEDIAN(IF('Run Rate History'!E133:AD133&gt;0,'Run Rate History'!E133:AD133)))/2,MEDIAN(IF(B1300:AA1300&gt;0,B1300:AA1300)))))/10,0)</f>
        <v>32.9</v>
      </c>
      <c r="X1306" s="129" t="s">
        <v>1174</v>
      </c>
      <c r="Y1306" s="130">
        <f>IFERROR(VLOOKUP(A1298,'Stanje zaliha'!A:E,5,FALSE()),0)</f>
        <v>139</v>
      </c>
      <c r="Z1306" s="131"/>
      <c r="AA1306" s="113" t="s">
        <v>1175</v>
      </c>
      <c r="AB1306" s="118">
        <f t="shared" ref="AB1306:AN1306" si="258">SUM(AB1302:AB1305)</f>
        <v>0</v>
      </c>
      <c r="AC1306" s="118">
        <f t="shared" si="258"/>
        <v>0</v>
      </c>
      <c r="AD1306" s="118">
        <f t="shared" si="258"/>
        <v>0</v>
      </c>
      <c r="AE1306" s="118">
        <f t="shared" si="258"/>
        <v>0</v>
      </c>
      <c r="AF1306" s="118">
        <f t="shared" si="258"/>
        <v>0</v>
      </c>
      <c r="AG1306" s="118">
        <f t="shared" si="258"/>
        <v>0</v>
      </c>
      <c r="AH1306" s="118">
        <f t="shared" si="258"/>
        <v>0</v>
      </c>
      <c r="AI1306" s="118">
        <f t="shared" si="258"/>
        <v>0</v>
      </c>
      <c r="AJ1306" s="118">
        <f t="shared" si="258"/>
        <v>0</v>
      </c>
      <c r="AK1306" s="118">
        <f t="shared" si="258"/>
        <v>0</v>
      </c>
      <c r="AL1306" s="118">
        <f t="shared" si="258"/>
        <v>0</v>
      </c>
      <c r="AM1306" s="118">
        <f t="shared" si="258"/>
        <v>0</v>
      </c>
      <c r="AN1306" s="118">
        <f t="shared" si="258"/>
        <v>0</v>
      </c>
      <c r="AQ1306" t="str">
        <f>AQ1298</f>
        <v/>
      </c>
    </row>
    <row r="1307" spans="1:43" ht="14.25" customHeight="1" x14ac:dyDescent="0.25">
      <c r="A1307" s="1"/>
      <c r="B1307" s="122"/>
      <c r="C1307" s="122"/>
      <c r="D1307" s="122"/>
      <c r="E1307" s="122"/>
      <c r="F1307" s="122"/>
      <c r="G1307" s="122"/>
      <c r="H1307" s="122"/>
      <c r="I1307" s="122"/>
      <c r="J1307" s="122"/>
      <c r="K1307" s="122"/>
      <c r="L1307" s="122"/>
      <c r="M1307" s="122"/>
      <c r="N1307" s="122"/>
      <c r="O1307" s="122"/>
      <c r="P1307" s="122"/>
      <c r="Q1307" s="122"/>
      <c r="R1307" s="122"/>
      <c r="S1307" s="122"/>
      <c r="T1307" s="122"/>
      <c r="U1307" s="122"/>
      <c r="V1307" s="124" t="s">
        <v>95</v>
      </c>
      <c r="W1307" s="125">
        <f>IFERROR(0.6*W1306+0.4*W1305,0)</f>
        <v>26.451111111111111</v>
      </c>
      <c r="X1307" s="132" t="s">
        <v>1176</v>
      </c>
      <c r="Y1307" s="133">
        <f>IFERROR(SUMIF('Popis poslanih narudžbi'!A:A,A1298,'Popis poslanih narudžbi'!C:C),0)</f>
        <v>381</v>
      </c>
      <c r="Z1307" s="131"/>
      <c r="AA1307" s="134" t="s">
        <v>1177</v>
      </c>
      <c r="AB1307" s="118">
        <f t="shared" ref="AB1307:AN1307" si="259">AB1300+AB1306</f>
        <v>55</v>
      </c>
      <c r="AC1307" s="118">
        <f t="shared" si="259"/>
        <v>59</v>
      </c>
      <c r="AD1307" s="118">
        <f t="shared" si="259"/>
        <v>62</v>
      </c>
      <c r="AE1307" s="118">
        <f t="shared" si="259"/>
        <v>65</v>
      </c>
      <c r="AF1307" s="118">
        <f t="shared" si="259"/>
        <v>67</v>
      </c>
      <c r="AG1307" s="118">
        <f t="shared" si="259"/>
        <v>69</v>
      </c>
      <c r="AH1307" s="118">
        <f t="shared" si="259"/>
        <v>70</v>
      </c>
      <c r="AI1307" s="118">
        <f t="shared" si="259"/>
        <v>72</v>
      </c>
      <c r="AJ1307" s="118">
        <f t="shared" si="259"/>
        <v>73</v>
      </c>
      <c r="AK1307" s="118">
        <f t="shared" si="259"/>
        <v>74</v>
      </c>
      <c r="AL1307" s="118">
        <f t="shared" si="259"/>
        <v>74</v>
      </c>
      <c r="AM1307" s="118">
        <f t="shared" si="259"/>
        <v>75</v>
      </c>
      <c r="AN1307" s="118">
        <f t="shared" si="259"/>
        <v>76</v>
      </c>
      <c r="AQ1307" t="str">
        <f>AQ1298</f>
        <v/>
      </c>
    </row>
    <row r="1308" spans="1:43" ht="14.25" customHeight="1" x14ac:dyDescent="0.25">
      <c r="A1308" s="107" t="str">
        <f>'Run Rate'!A134</f>
        <v>POL09830</v>
      </c>
      <c r="B1308" s="135" t="str">
        <f>'Run Rate'!B134</f>
        <v>Polleo 1st Whey 908g Strawberry</v>
      </c>
      <c r="C1308" s="135" t="str">
        <f>'Run Rate'!C134</f>
        <v>PROTEINI</v>
      </c>
      <c r="D1308" s="135" t="str">
        <f>'Run Rate'!D134</f>
        <v>02 SILVER</v>
      </c>
      <c r="E1308" s="122"/>
      <c r="F1308" s="122"/>
      <c r="G1308" s="122"/>
      <c r="H1308" s="122"/>
      <c r="I1308" s="122"/>
      <c r="J1308" s="122"/>
      <c r="K1308" s="122"/>
      <c r="L1308" s="122"/>
      <c r="M1308" s="122"/>
      <c r="N1308" s="122"/>
      <c r="O1308" s="122"/>
      <c r="P1308" s="122"/>
      <c r="Q1308" s="122"/>
      <c r="R1308" s="122"/>
      <c r="S1308" s="122"/>
      <c r="T1308" s="122"/>
      <c r="U1308" s="122"/>
      <c r="V1308" s="122"/>
      <c r="W1308" s="122"/>
      <c r="X1308" s="122"/>
      <c r="Y1308" s="122"/>
      <c r="Z1308" s="122"/>
      <c r="AA1308" s="122"/>
      <c r="AB1308" s="122"/>
      <c r="AC1308" s="122"/>
      <c r="AD1308" s="122"/>
      <c r="AE1308" s="122"/>
      <c r="AF1308" s="122"/>
      <c r="AG1308" s="122"/>
      <c r="AH1308" s="122"/>
      <c r="AI1308" s="122"/>
      <c r="AJ1308" s="122"/>
      <c r="AK1308" s="122"/>
      <c r="AL1308" s="122"/>
      <c r="AM1308" s="122"/>
      <c r="AN1308" s="122"/>
      <c r="AQ1308" t="str">
        <f>IF(AND(OR($B$1="ALL",$B$1=C1308),OR($E$1="ALL",$E$1=D1308),OR($B$2="ALL",$B$2=A1308),OR($E$2="ALL",IFERROR(SEARCH($E$2,B1308),0)&gt;0)),"MATCH","")</f>
        <v/>
      </c>
    </row>
    <row r="1309" spans="1:43" ht="14.25" customHeight="1" x14ac:dyDescent="0.25">
      <c r="A1309" s="108" t="s">
        <v>1137</v>
      </c>
      <c r="B1309" s="136" t="s">
        <v>1138</v>
      </c>
      <c r="C1309" s="136" t="s">
        <v>1139</v>
      </c>
      <c r="D1309" s="136" t="s">
        <v>1140</v>
      </c>
      <c r="E1309" s="136" t="s">
        <v>1141</v>
      </c>
      <c r="F1309" s="136" t="s">
        <v>1142</v>
      </c>
      <c r="G1309" s="136" t="s">
        <v>1143</v>
      </c>
      <c r="H1309" s="136" t="s">
        <v>1144</v>
      </c>
      <c r="I1309" s="136" t="s">
        <v>1145</v>
      </c>
      <c r="J1309" s="136" t="s">
        <v>1146</v>
      </c>
      <c r="K1309" s="136" t="s">
        <v>1147</v>
      </c>
      <c r="L1309" s="136" t="s">
        <v>1148</v>
      </c>
      <c r="M1309" s="136" t="s">
        <v>1149</v>
      </c>
      <c r="N1309" s="136" t="s">
        <v>1150</v>
      </c>
      <c r="O1309" s="136" t="s">
        <v>1151</v>
      </c>
      <c r="P1309" s="136" t="s">
        <v>1152</v>
      </c>
      <c r="Q1309" s="136" t="s">
        <v>1153</v>
      </c>
      <c r="R1309" s="136" t="s">
        <v>1154</v>
      </c>
      <c r="S1309" s="136" t="s">
        <v>1155</v>
      </c>
      <c r="T1309" s="136" t="s">
        <v>1156</v>
      </c>
      <c r="U1309" s="136" t="s">
        <v>1157</v>
      </c>
      <c r="V1309" s="136" t="s">
        <v>1158</v>
      </c>
      <c r="W1309" s="136" t="s">
        <v>1159</v>
      </c>
      <c r="X1309" s="136" t="s">
        <v>1160</v>
      </c>
      <c r="Y1309" s="136" t="s">
        <v>1161</v>
      </c>
      <c r="Z1309" s="136" t="s">
        <v>1162</v>
      </c>
      <c r="AA1309" s="136" t="s">
        <v>1163</v>
      </c>
      <c r="AB1309" s="137" t="s">
        <v>156</v>
      </c>
      <c r="AC1309" s="137" t="s">
        <v>157</v>
      </c>
      <c r="AD1309" s="137" t="s">
        <v>158</v>
      </c>
      <c r="AE1309" s="137" t="s">
        <v>139</v>
      </c>
      <c r="AF1309" s="138" t="s">
        <v>140</v>
      </c>
      <c r="AG1309" s="138" t="s">
        <v>141</v>
      </c>
      <c r="AH1309" s="138" t="s">
        <v>142</v>
      </c>
      <c r="AI1309" s="138" t="s">
        <v>143</v>
      </c>
      <c r="AJ1309" s="139" t="s">
        <v>144</v>
      </c>
      <c r="AK1309" s="139" t="s">
        <v>145</v>
      </c>
      <c r="AL1309" s="139" t="s">
        <v>146</v>
      </c>
      <c r="AM1309" s="140" t="s">
        <v>147</v>
      </c>
      <c r="AN1309" s="140" t="s">
        <v>148</v>
      </c>
      <c r="AQ1309" t="str">
        <f>AQ1308</f>
        <v/>
      </c>
    </row>
    <row r="1310" spans="1:43" ht="14.25" customHeight="1" x14ac:dyDescent="0.25">
      <c r="A1310" s="99" t="s">
        <v>1164</v>
      </c>
      <c r="B1310" s="112">
        <f>'Run Rate'!E134</f>
        <v>12</v>
      </c>
      <c r="C1310" s="112">
        <f>'Run Rate'!F134</f>
        <v>13</v>
      </c>
      <c r="D1310" s="112">
        <f>'Run Rate'!G134</f>
        <v>11</v>
      </c>
      <c r="E1310" s="112">
        <f>'Run Rate'!H134</f>
        <v>11</v>
      </c>
      <c r="F1310" s="112">
        <f>'Run Rate'!I134</f>
        <v>7</v>
      </c>
      <c r="G1310" s="112">
        <f>'Run Rate'!J134</f>
        <v>111</v>
      </c>
      <c r="H1310" s="112">
        <f>'Run Rate'!K134</f>
        <v>58</v>
      </c>
      <c r="I1310" s="112">
        <f>'Run Rate'!L134</f>
        <v>46</v>
      </c>
      <c r="J1310" s="112">
        <f>'Run Rate'!M134</f>
        <v>144</v>
      </c>
      <c r="K1310" s="112">
        <f>'Run Rate'!N134</f>
        <v>32</v>
      </c>
      <c r="L1310" s="112">
        <f>'Run Rate'!O134</f>
        <v>40</v>
      </c>
      <c r="M1310" s="112">
        <f>'Run Rate'!P134</f>
        <v>38</v>
      </c>
      <c r="N1310" s="112">
        <f>'Run Rate'!Q134</f>
        <v>28</v>
      </c>
      <c r="O1310" s="112">
        <f>'Run Rate'!R134</f>
        <v>15</v>
      </c>
      <c r="P1310" s="112">
        <f>'Run Rate'!S134</f>
        <v>7</v>
      </c>
      <c r="Q1310" s="112">
        <f>'Run Rate'!T134</f>
        <v>111</v>
      </c>
      <c r="R1310" s="112">
        <f>'Run Rate'!U134</f>
        <v>78</v>
      </c>
      <c r="S1310" s="112">
        <f>'Run Rate'!V134</f>
        <v>28</v>
      </c>
      <c r="T1310" s="112">
        <f>'Run Rate'!W134</f>
        <v>12</v>
      </c>
      <c r="U1310" s="112">
        <f>'Run Rate'!X134</f>
        <v>5</v>
      </c>
      <c r="V1310" s="112">
        <f>'Run Rate'!Y134</f>
        <v>10</v>
      </c>
      <c r="W1310" s="112">
        <f>'Run Rate'!Z134</f>
        <v>4</v>
      </c>
      <c r="X1310" s="112">
        <f>'Run Rate'!AA134</f>
        <v>73</v>
      </c>
      <c r="Y1310" s="112">
        <f>'Run Rate'!AB134</f>
        <v>63</v>
      </c>
      <c r="Z1310" s="112">
        <f>'Run Rate'!AC134</f>
        <v>27</v>
      </c>
      <c r="AA1310" s="112">
        <f>'Run Rate'!AD134</f>
        <v>40</v>
      </c>
      <c r="AB1310" s="113">
        <v>41</v>
      </c>
      <c r="AC1310" s="112">
        <v>41</v>
      </c>
      <c r="AD1310" s="112">
        <v>41</v>
      </c>
      <c r="AE1310" s="112">
        <v>41</v>
      </c>
      <c r="AF1310" s="112">
        <v>41</v>
      </c>
      <c r="AG1310" s="112">
        <v>41</v>
      </c>
      <c r="AH1310" s="112">
        <v>41</v>
      </c>
      <c r="AI1310" s="112">
        <v>41</v>
      </c>
      <c r="AJ1310" s="112">
        <v>41</v>
      </c>
      <c r="AK1310" s="112">
        <v>41</v>
      </c>
      <c r="AL1310" s="112">
        <v>41</v>
      </c>
      <c r="AM1310" s="112">
        <v>41</v>
      </c>
      <c r="AN1310" s="112">
        <v>41</v>
      </c>
      <c r="AQ1310" t="str">
        <f>AQ1308</f>
        <v/>
      </c>
    </row>
    <row r="1311" spans="1:43" ht="14.25" customHeight="1" x14ac:dyDescent="0.25">
      <c r="A1311" s="99" t="s">
        <v>1165</v>
      </c>
      <c r="B1311" s="114"/>
      <c r="C1311" s="114"/>
      <c r="D1311" s="114"/>
      <c r="E1311" s="114"/>
      <c r="F1311" s="114"/>
      <c r="G1311" s="114"/>
      <c r="H1311" s="114"/>
      <c r="I1311" s="114"/>
      <c r="J1311" s="114"/>
      <c r="K1311" s="114"/>
      <c r="L1311" s="114"/>
      <c r="M1311" s="114"/>
      <c r="N1311" s="114"/>
      <c r="O1311" s="114"/>
      <c r="P1311" s="114"/>
      <c r="Q1311" s="114"/>
      <c r="R1311" s="114"/>
      <c r="S1311" s="114"/>
      <c r="T1311" s="114"/>
      <c r="U1311" s="114"/>
      <c r="V1311" s="114"/>
      <c r="W1311" s="115"/>
      <c r="X1311" s="115"/>
      <c r="Y1311" s="115"/>
      <c r="Z1311" s="115"/>
      <c r="AA1311" s="112" t="s">
        <v>1166</v>
      </c>
      <c r="AB1311" s="113"/>
      <c r="AC1311" s="112"/>
      <c r="AD1311" s="112"/>
      <c r="AE1311" s="112"/>
      <c r="AF1311" s="112"/>
      <c r="AG1311" s="112"/>
      <c r="AH1311" s="112"/>
      <c r="AI1311" s="112"/>
      <c r="AJ1311" s="112"/>
      <c r="AK1311" s="112"/>
      <c r="AL1311" s="112"/>
      <c r="AM1311" s="112"/>
      <c r="AN1311" s="112"/>
      <c r="AQ1311" t="str">
        <f>AQ1308</f>
        <v/>
      </c>
    </row>
    <row r="1312" spans="1:43" ht="14.25" customHeight="1" x14ac:dyDescent="0.25">
      <c r="A1312" s="99" t="s">
        <v>1167</v>
      </c>
      <c r="B1312" s="114"/>
      <c r="C1312" s="114"/>
      <c r="D1312" s="114"/>
      <c r="E1312" s="114"/>
      <c r="F1312" s="114"/>
      <c r="G1312" s="114"/>
      <c r="H1312" s="114"/>
      <c r="I1312" s="114"/>
      <c r="J1312" s="114"/>
      <c r="K1312" s="114"/>
      <c r="L1312" s="114"/>
      <c r="M1312" s="114"/>
      <c r="N1312" s="114"/>
      <c r="O1312" s="114"/>
      <c r="P1312" s="114"/>
      <c r="Q1312" s="114"/>
      <c r="R1312" s="114"/>
      <c r="S1312" s="114"/>
      <c r="T1312" s="114"/>
      <c r="U1312" s="114"/>
      <c r="V1312" s="114"/>
      <c r="W1312" s="115"/>
      <c r="X1312" s="116"/>
      <c r="Y1312" s="117"/>
      <c r="Z1312" s="115"/>
      <c r="AA1312" s="112" t="s">
        <v>1168</v>
      </c>
      <c r="AB1312" s="113">
        <f>'Demand Input VP'!B659</f>
        <v>0</v>
      </c>
      <c r="AC1312" s="112">
        <f>'Demand Input VP'!C659</f>
        <v>0</v>
      </c>
      <c r="AD1312" s="112">
        <f>'Demand Input VP'!D659</f>
        <v>0</v>
      </c>
      <c r="AE1312" s="112">
        <f>'Demand Input VP'!E659</f>
        <v>0</v>
      </c>
      <c r="AF1312" s="112">
        <f>'Demand Input VP'!F659</f>
        <v>0</v>
      </c>
      <c r="AG1312" s="112">
        <f>'Demand Input VP'!G659</f>
        <v>0</v>
      </c>
      <c r="AH1312" s="112">
        <f>'Demand Input VP'!H659</f>
        <v>0</v>
      </c>
      <c r="AI1312" s="112">
        <f>'Demand Input VP'!I659</f>
        <v>0</v>
      </c>
      <c r="AJ1312" s="112">
        <f>'Demand Input VP'!J659</f>
        <v>0</v>
      </c>
      <c r="AK1312" s="112">
        <f>'Demand Input VP'!K659</f>
        <v>0</v>
      </c>
      <c r="AL1312" s="112">
        <f>'Demand Input VP'!L659</f>
        <v>0</v>
      </c>
      <c r="AM1312" s="112">
        <f>'Demand Input VP'!M659</f>
        <v>0</v>
      </c>
      <c r="AN1312" s="112">
        <f>'Demand Input VP'!N659</f>
        <v>0</v>
      </c>
      <c r="AQ1312" t="str">
        <f>AQ1308</f>
        <v/>
      </c>
    </row>
    <row r="1313" spans="1:43" ht="14.25" customHeight="1" x14ac:dyDescent="0.25">
      <c r="A1313" s="99" t="s">
        <v>1169</v>
      </c>
      <c r="B1313" s="118"/>
      <c r="C1313" s="118"/>
      <c r="D1313" s="118"/>
      <c r="E1313" s="118"/>
      <c r="F1313" s="118"/>
      <c r="G1313" s="118"/>
      <c r="H1313" s="118"/>
      <c r="I1313" s="118"/>
      <c r="J1313" s="118"/>
      <c r="K1313" s="118"/>
      <c r="L1313" s="118"/>
      <c r="M1313" s="118"/>
      <c r="N1313" s="118"/>
      <c r="O1313" s="118"/>
      <c r="P1313" s="118"/>
      <c r="Q1313" s="118"/>
      <c r="R1313" s="118"/>
      <c r="S1313" s="118"/>
      <c r="T1313" s="118"/>
      <c r="U1313" s="118"/>
      <c r="V1313" s="118"/>
      <c r="W1313" s="115"/>
      <c r="X1313" s="116"/>
      <c r="Y1313" s="117"/>
      <c r="Z1313" s="119"/>
      <c r="AA1313" s="120" t="s">
        <v>1170</v>
      </c>
      <c r="AB1313" s="121">
        <f>'Demand Input VP'!B658</f>
        <v>0</v>
      </c>
      <c r="AC1313" s="120">
        <f>'Demand Input VP'!C658</f>
        <v>0</v>
      </c>
      <c r="AD1313" s="120">
        <f>'Demand Input VP'!D658</f>
        <v>0</v>
      </c>
      <c r="AE1313" s="120">
        <f>'Demand Input VP'!E658</f>
        <v>0</v>
      </c>
      <c r="AF1313" s="120">
        <f>'Demand Input VP'!F658</f>
        <v>0</v>
      </c>
      <c r="AG1313" s="120">
        <f>'Demand Input VP'!G658</f>
        <v>0</v>
      </c>
      <c r="AH1313" s="120">
        <f>'Demand Input VP'!H658</f>
        <v>0</v>
      </c>
      <c r="AI1313" s="120">
        <f>'Demand Input VP'!I658</f>
        <v>0</v>
      </c>
      <c r="AJ1313" s="120">
        <f>'Demand Input VP'!J658</f>
        <v>0</v>
      </c>
      <c r="AK1313" s="120">
        <f>'Demand Input VP'!K658</f>
        <v>0</v>
      </c>
      <c r="AL1313" s="120">
        <f>'Demand Input VP'!L658</f>
        <v>0</v>
      </c>
      <c r="AM1313" s="120">
        <f>'Demand Input VP'!M658</f>
        <v>0</v>
      </c>
      <c r="AN1313" s="120">
        <f>'Demand Input VP'!N658</f>
        <v>0</v>
      </c>
      <c r="AQ1313" t="str">
        <f>AQ1308</f>
        <v/>
      </c>
    </row>
    <row r="1314" spans="1:43" ht="14.25" customHeight="1" x14ac:dyDescent="0.25">
      <c r="A1314" s="1"/>
      <c r="B1314" s="122"/>
      <c r="C1314" s="122"/>
      <c r="D1314" s="122"/>
      <c r="E1314" s="122"/>
      <c r="F1314" s="122"/>
      <c r="G1314" s="122"/>
      <c r="H1314" s="122"/>
      <c r="I1314" s="122"/>
      <c r="J1314" s="122"/>
      <c r="K1314" s="122"/>
      <c r="L1314" s="122"/>
      <c r="M1314" s="122"/>
      <c r="N1314" s="122"/>
      <c r="O1314" s="122"/>
      <c r="P1314" s="122"/>
      <c r="Q1314" s="122"/>
      <c r="R1314" s="122"/>
      <c r="S1314" s="122"/>
      <c r="T1314" s="122"/>
      <c r="U1314" s="122"/>
      <c r="V1314" s="122"/>
      <c r="W1314" s="123"/>
      <c r="X1314" s="116"/>
      <c r="Y1314" s="117"/>
      <c r="Z1314" s="123"/>
      <c r="AA1314" s="112" t="s">
        <v>1171</v>
      </c>
      <c r="AB1314" s="113">
        <f>'Demand Input MP'!B659</f>
        <v>0</v>
      </c>
      <c r="AC1314" s="112">
        <f>'Demand Input MP'!C659</f>
        <v>0</v>
      </c>
      <c r="AD1314" s="112">
        <f>'Demand Input MP'!D659</f>
        <v>0</v>
      </c>
      <c r="AE1314" s="112">
        <f>'Demand Input MP'!E659</f>
        <v>0</v>
      </c>
      <c r="AF1314" s="112">
        <f>'Demand Input MP'!F659</f>
        <v>0</v>
      </c>
      <c r="AG1314" s="112">
        <f>'Demand Input MP'!G659</f>
        <v>0</v>
      </c>
      <c r="AH1314" s="112">
        <f>'Demand Input MP'!H659</f>
        <v>0</v>
      </c>
      <c r="AI1314" s="112">
        <f>'Demand Input MP'!I659</f>
        <v>0</v>
      </c>
      <c r="AJ1314" s="112">
        <f>'Demand Input MP'!J659</f>
        <v>0</v>
      </c>
      <c r="AK1314" s="112">
        <f>'Demand Input MP'!K659</f>
        <v>0</v>
      </c>
      <c r="AL1314" s="112">
        <f>'Demand Input MP'!L659</f>
        <v>0</v>
      </c>
      <c r="AM1314" s="112">
        <f>'Demand Input MP'!M659</f>
        <v>0</v>
      </c>
      <c r="AN1314" s="112">
        <f>'Demand Input MP'!N659</f>
        <v>0</v>
      </c>
      <c r="AQ1314" t="str">
        <f>AQ1308</f>
        <v/>
      </c>
    </row>
    <row r="1315" spans="1:43" ht="14.25" customHeight="1" x14ac:dyDescent="0.25">
      <c r="A1315" s="1"/>
      <c r="B1315" s="122"/>
      <c r="C1315" s="122"/>
      <c r="D1315" s="122"/>
      <c r="E1315" s="122"/>
      <c r="F1315" s="122"/>
      <c r="G1315" s="122"/>
      <c r="H1315" s="122"/>
      <c r="I1315" s="122"/>
      <c r="J1315" s="122"/>
      <c r="K1315" s="122"/>
      <c r="L1315" s="122"/>
      <c r="M1315" s="122"/>
      <c r="N1315" s="122"/>
      <c r="O1315" s="122"/>
      <c r="P1315" s="122"/>
      <c r="Q1315" s="122"/>
      <c r="R1315" s="122"/>
      <c r="S1315" s="122"/>
      <c r="T1315" s="122"/>
      <c r="U1315" s="122"/>
      <c r="V1315" s="124" t="s">
        <v>91</v>
      </c>
      <c r="W1315" s="125">
        <f>IFERROR(IF(SUM('Run Rate History'!E134:AD134)&gt;0,(SUMPRODUCT((B1310:AA1310&gt;=PERCENTILE(B1310:AA1310,0.1))*(B1310:AA1310&lt;=PERCENTILE(B1310:AA1310,0.9))*B1310:AA1310)+SUMPRODUCT(('Run Rate History'!E134:AD134&gt;=PERCENTILE(B1310:AA1310,0.1))*('Run Rate History'!E134:AD134&lt;=PERCENTILE(B1310:AA1310,0.9))*'Run Rate History'!E134:AD134))/(SUMPRODUCT((B1310:AA1310&gt;=PERCENTILE(B1310:AA1310,0.1))*(B1310:AA1310&lt;=PERCENTILE(B1310:AA1310,0.9))*1)+SUMPRODUCT(('Run Rate History'!E134:AD134&gt;=PERCENTILE(B1310:AA1310,0.1))*('Run Rate History'!E134:AD134&lt;=PERCENTILE(B1310:AA1310,0.9))*1)),TRIMMEAN(B1310:AA1310,0.15)),0)</f>
        <v>38.043478260869563</v>
      </c>
      <c r="X1315" s="126" t="s">
        <v>1172</v>
      </c>
      <c r="Y1315" s="127">
        <f>SUM(B1310:AA1310)/26</f>
        <v>39.384615384615387</v>
      </c>
      <c r="Z1315" s="128"/>
      <c r="AA1315" s="112" t="s">
        <v>1173</v>
      </c>
      <c r="AB1315" s="113">
        <f>'Demand Input MP'!B658</f>
        <v>0</v>
      </c>
      <c r="AC1315" s="112">
        <f>'Demand Input MP'!C658</f>
        <v>0</v>
      </c>
      <c r="AD1315" s="112">
        <f>'Demand Input MP'!D658</f>
        <v>0</v>
      </c>
      <c r="AE1315" s="112">
        <f>'Demand Input MP'!E658</f>
        <v>0</v>
      </c>
      <c r="AF1315" s="112">
        <f>'Demand Input MP'!F658</f>
        <v>0</v>
      </c>
      <c r="AG1315" s="112">
        <f>'Demand Input MP'!G658</f>
        <v>0</v>
      </c>
      <c r="AH1315" s="112">
        <f>'Demand Input MP'!H658</f>
        <v>0</v>
      </c>
      <c r="AI1315" s="112">
        <f>'Demand Input MP'!I658</f>
        <v>0</v>
      </c>
      <c r="AJ1315" s="112">
        <f>'Demand Input MP'!J658</f>
        <v>0</v>
      </c>
      <c r="AK1315" s="112">
        <f>'Demand Input MP'!K658</f>
        <v>0</v>
      </c>
      <c r="AL1315" s="112">
        <f>'Demand Input MP'!L658</f>
        <v>0</v>
      </c>
      <c r="AM1315" s="112">
        <f>'Demand Input MP'!M658</f>
        <v>0</v>
      </c>
      <c r="AN1315" s="112">
        <f>'Demand Input MP'!N658</f>
        <v>0</v>
      </c>
      <c r="AQ1315" t="str">
        <f>AQ1308</f>
        <v/>
      </c>
    </row>
    <row r="1316" spans="1:43" ht="14.25" customHeight="1" x14ac:dyDescent="0.25">
      <c r="A1316" s="1"/>
      <c r="B1316" s="122"/>
      <c r="C1316" s="122"/>
      <c r="D1316" s="122"/>
      <c r="E1316" s="122"/>
      <c r="F1316" s="122"/>
      <c r="G1316" s="122"/>
      <c r="H1316" s="122"/>
      <c r="I1316" s="122"/>
      <c r="J1316" s="122"/>
      <c r="K1316" s="122"/>
      <c r="L1316" s="122"/>
      <c r="M1316" s="122"/>
      <c r="N1316" s="122"/>
      <c r="O1316" s="122"/>
      <c r="P1316" s="122"/>
      <c r="Q1316" s="122"/>
      <c r="R1316" s="122"/>
      <c r="S1316" s="122"/>
      <c r="T1316" s="122"/>
      <c r="U1316" s="122"/>
      <c r="V1316" s="124" t="s">
        <v>94</v>
      </c>
      <c r="W1316" s="125">
        <f>IFERROR((1*MIN(MAX(X1310,0.5*IF(SUM('Run Rate History'!E134:AD134)&gt;0,(MEDIAN(IF(B1310:AA1310&gt;0,B1310:AA1310))+MEDIAN(IF('Run Rate History'!E134:AD134&gt;0,'Run Rate History'!E134:AD134)))/2,MEDIAN(IF(B1310:AA1310&gt;0,B1310:AA1310)))),2*IF(SUM('Run Rate History'!E134:AD134)&gt;0,(MEDIAN(IF(B1310:AA1310&gt;0,B1310:AA1310))+MEDIAN(IF('Run Rate History'!E134:AD134&gt;0,'Run Rate History'!E134:AD134)))/2,MEDIAN(IF(B1310:AA1310&gt;0,B1310:AA1310))))+2*MIN(MAX(Y1310,0.5*IF(SUM('Run Rate History'!E134:AD134)&gt;0,(MEDIAN(IF(B1310:AA1310&gt;0,B1310:AA1310))+MEDIAN(IF('Run Rate History'!E134:AD134&gt;0,'Run Rate History'!E134:AD134)))/2,MEDIAN(IF(B1310:AA1310&gt;0,B1310:AA1310)))),2*IF(SUM('Run Rate History'!E134:AD134)&gt;0,(MEDIAN(IF(B1310:AA1310&gt;0,B1310:AA1310))+MEDIAN(IF('Run Rate History'!E134:AD134&gt;0,'Run Rate History'!E134:AD134)))/2,MEDIAN(IF(B1310:AA1310&gt;0,B1310:AA1310))))+3*MIN(MAX(Z1310,0.5*IF(SUM('Run Rate History'!E134:AD134)&gt;0,(MEDIAN(IF(B1310:AA1310&gt;0,B1310:AA1310))+MEDIAN(IF('Run Rate History'!E134:AD134&gt;0,'Run Rate History'!E134:AD134)))/2,MEDIAN(IF(B1310:AA1310&gt;0,B1310:AA1310)))),2*IF(SUM('Run Rate History'!E134:AD134)&gt;0,(MEDIAN(IF(B1310:AA1310&gt;0,B1310:AA1310))+MEDIAN(IF('Run Rate History'!E134:AD134&gt;0,'Run Rate History'!E134:AD134)))/2,MEDIAN(IF(B1310:AA1310&gt;0,B1310:AA1310))))+4*MIN(MAX(AA1310,0.5*IF(SUM('Run Rate History'!E134:AD134)&gt;0,(MEDIAN(IF(B1310:AA1310&gt;0,B1310:AA1310))+MEDIAN(IF('Run Rate History'!E134:AD134&gt;0,'Run Rate History'!E134:AD134)))/2,MEDIAN(IF(B1310:AA1310&gt;0,B1310:AA1310)))),2*IF(SUM('Run Rate History'!E134:AD134)&gt;0,(MEDIAN(IF(B1310:AA1310&gt;0,B1310:AA1310))+MEDIAN(IF('Run Rate History'!E134:AD134&gt;0,'Run Rate History'!E134:AD134)))/2,MEDIAN(IF(B1310:AA1310&gt;0,B1310:AA1310)))))/10,0)</f>
        <v>43.25</v>
      </c>
      <c r="X1316" s="129" t="s">
        <v>1174</v>
      </c>
      <c r="Y1316" s="130">
        <f>IFERROR(VLOOKUP(A1308,'Stanje zaliha'!A:E,5,FALSE()),0)</f>
        <v>762</v>
      </c>
      <c r="Z1316" s="131"/>
      <c r="AA1316" s="113" t="s">
        <v>1175</v>
      </c>
      <c r="AB1316" s="118">
        <f t="shared" ref="AB1316:AN1316" si="260">SUM(AB1312:AB1315)</f>
        <v>0</v>
      </c>
      <c r="AC1316" s="118">
        <f t="shared" si="260"/>
        <v>0</v>
      </c>
      <c r="AD1316" s="118">
        <f t="shared" si="260"/>
        <v>0</v>
      </c>
      <c r="AE1316" s="118">
        <f t="shared" si="260"/>
        <v>0</v>
      </c>
      <c r="AF1316" s="118">
        <f t="shared" si="260"/>
        <v>0</v>
      </c>
      <c r="AG1316" s="118">
        <f t="shared" si="260"/>
        <v>0</v>
      </c>
      <c r="AH1316" s="118">
        <f t="shared" si="260"/>
        <v>0</v>
      </c>
      <c r="AI1316" s="118">
        <f t="shared" si="260"/>
        <v>0</v>
      </c>
      <c r="AJ1316" s="118">
        <f t="shared" si="260"/>
        <v>0</v>
      </c>
      <c r="AK1316" s="118">
        <f t="shared" si="260"/>
        <v>0</v>
      </c>
      <c r="AL1316" s="118">
        <f t="shared" si="260"/>
        <v>0</v>
      </c>
      <c r="AM1316" s="118">
        <f t="shared" si="260"/>
        <v>0</v>
      </c>
      <c r="AN1316" s="118">
        <f t="shared" si="260"/>
        <v>0</v>
      </c>
      <c r="AQ1316" t="str">
        <f>AQ1308</f>
        <v/>
      </c>
    </row>
    <row r="1317" spans="1:43" ht="14.25" customHeight="1" x14ac:dyDescent="0.25">
      <c r="A1317" s="1"/>
      <c r="B1317" s="122"/>
      <c r="C1317" s="122"/>
      <c r="D1317" s="122"/>
      <c r="E1317" s="122"/>
      <c r="F1317" s="122"/>
      <c r="G1317" s="122"/>
      <c r="H1317" s="122"/>
      <c r="I1317" s="122"/>
      <c r="J1317" s="122"/>
      <c r="K1317" s="122"/>
      <c r="L1317" s="122"/>
      <c r="M1317" s="122"/>
      <c r="N1317" s="122"/>
      <c r="O1317" s="122"/>
      <c r="P1317" s="122"/>
      <c r="Q1317" s="122"/>
      <c r="R1317" s="122"/>
      <c r="S1317" s="122"/>
      <c r="T1317" s="122"/>
      <c r="U1317" s="122"/>
      <c r="V1317" s="124" t="s">
        <v>95</v>
      </c>
      <c r="W1317" s="125">
        <f>IFERROR(0.6*W1316+0.4*W1315,0)</f>
        <v>41.167391304347824</v>
      </c>
      <c r="X1317" s="132" t="s">
        <v>1176</v>
      </c>
      <c r="Y1317" s="133">
        <f>IFERROR(SUMIF('Popis poslanih narudžbi'!A:A,A1308,'Popis poslanih narudžbi'!C:C),0)</f>
        <v>0</v>
      </c>
      <c r="Z1317" s="131"/>
      <c r="AA1317" s="134" t="s">
        <v>1177</v>
      </c>
      <c r="AB1317" s="118">
        <f t="shared" ref="AB1317:AN1317" si="261">AB1310+AB1316</f>
        <v>41</v>
      </c>
      <c r="AC1317" s="118">
        <f t="shared" si="261"/>
        <v>41</v>
      </c>
      <c r="AD1317" s="118">
        <f t="shared" si="261"/>
        <v>41</v>
      </c>
      <c r="AE1317" s="118">
        <f t="shared" si="261"/>
        <v>41</v>
      </c>
      <c r="AF1317" s="118">
        <f t="shared" si="261"/>
        <v>41</v>
      </c>
      <c r="AG1317" s="118">
        <f t="shared" si="261"/>
        <v>41</v>
      </c>
      <c r="AH1317" s="118">
        <f t="shared" si="261"/>
        <v>41</v>
      </c>
      <c r="AI1317" s="118">
        <f t="shared" si="261"/>
        <v>41</v>
      </c>
      <c r="AJ1317" s="118">
        <f t="shared" si="261"/>
        <v>41</v>
      </c>
      <c r="AK1317" s="118">
        <f t="shared" si="261"/>
        <v>41</v>
      </c>
      <c r="AL1317" s="118">
        <f t="shared" si="261"/>
        <v>41</v>
      </c>
      <c r="AM1317" s="118">
        <f t="shared" si="261"/>
        <v>41</v>
      </c>
      <c r="AN1317" s="118">
        <f t="shared" si="261"/>
        <v>41</v>
      </c>
      <c r="AQ1317" t="str">
        <f>AQ1308</f>
        <v/>
      </c>
    </row>
    <row r="1318" spans="1:43" ht="14.25" customHeight="1" x14ac:dyDescent="0.25">
      <c r="A1318" s="107" t="str">
        <f>'Run Rate'!A135</f>
        <v>POL12689</v>
      </c>
      <c r="B1318" s="135" t="str">
        <f>'Run Rate'!B135</f>
        <v>Polleo Pro Whey 2kg Milky Chocolate</v>
      </c>
      <c r="C1318" s="135" t="str">
        <f>'Run Rate'!C135</f>
        <v>PROTEINI</v>
      </c>
      <c r="D1318" s="135" t="str">
        <f>'Run Rate'!D135</f>
        <v>02 SILVER</v>
      </c>
      <c r="E1318" s="122"/>
      <c r="F1318" s="122"/>
      <c r="G1318" s="122"/>
      <c r="H1318" s="122"/>
      <c r="I1318" s="122"/>
      <c r="J1318" s="122"/>
      <c r="K1318" s="122"/>
      <c r="L1318" s="122"/>
      <c r="M1318" s="122"/>
      <c r="N1318" s="122"/>
      <c r="O1318" s="122"/>
      <c r="P1318" s="122"/>
      <c r="Q1318" s="122"/>
      <c r="R1318" s="122"/>
      <c r="S1318" s="122"/>
      <c r="T1318" s="122"/>
      <c r="U1318" s="122"/>
      <c r="V1318" s="122"/>
      <c r="W1318" s="122"/>
      <c r="X1318" s="122"/>
      <c r="Y1318" s="122"/>
      <c r="Z1318" s="122"/>
      <c r="AA1318" s="122"/>
      <c r="AB1318" s="122"/>
      <c r="AC1318" s="122"/>
      <c r="AD1318" s="122"/>
      <c r="AE1318" s="122"/>
      <c r="AF1318" s="122"/>
      <c r="AG1318" s="122"/>
      <c r="AH1318" s="122"/>
      <c r="AI1318" s="122"/>
      <c r="AJ1318" s="122"/>
      <c r="AK1318" s="122"/>
      <c r="AL1318" s="122"/>
      <c r="AM1318" s="122"/>
      <c r="AN1318" s="122"/>
      <c r="AQ1318" t="str">
        <f>IF(AND(OR($B$1="ALL",$B$1=C1318),OR($E$1="ALL",$E$1=D1318),OR($B$2="ALL",$B$2=A1318),OR($E$2="ALL",IFERROR(SEARCH($E$2,B1318),0)&gt;0)),"MATCH","")</f>
        <v/>
      </c>
    </row>
    <row r="1319" spans="1:43" ht="14.25" customHeight="1" x14ac:dyDescent="0.25">
      <c r="A1319" s="108" t="s">
        <v>1137</v>
      </c>
      <c r="B1319" s="136" t="s">
        <v>1138</v>
      </c>
      <c r="C1319" s="136" t="s">
        <v>1139</v>
      </c>
      <c r="D1319" s="136" t="s">
        <v>1140</v>
      </c>
      <c r="E1319" s="136" t="s">
        <v>1141</v>
      </c>
      <c r="F1319" s="136" t="s">
        <v>1142</v>
      </c>
      <c r="G1319" s="136" t="s">
        <v>1143</v>
      </c>
      <c r="H1319" s="136" t="s">
        <v>1144</v>
      </c>
      <c r="I1319" s="136" t="s">
        <v>1145</v>
      </c>
      <c r="J1319" s="136" t="s">
        <v>1146</v>
      </c>
      <c r="K1319" s="136" t="s">
        <v>1147</v>
      </c>
      <c r="L1319" s="136" t="s">
        <v>1148</v>
      </c>
      <c r="M1319" s="136" t="s">
        <v>1149</v>
      </c>
      <c r="N1319" s="136" t="s">
        <v>1150</v>
      </c>
      <c r="O1319" s="136" t="s">
        <v>1151</v>
      </c>
      <c r="P1319" s="136" t="s">
        <v>1152</v>
      </c>
      <c r="Q1319" s="136" t="s">
        <v>1153</v>
      </c>
      <c r="R1319" s="136" t="s">
        <v>1154</v>
      </c>
      <c r="S1319" s="136" t="s">
        <v>1155</v>
      </c>
      <c r="T1319" s="136" t="s">
        <v>1156</v>
      </c>
      <c r="U1319" s="136" t="s">
        <v>1157</v>
      </c>
      <c r="V1319" s="136" t="s">
        <v>1158</v>
      </c>
      <c r="W1319" s="136" t="s">
        <v>1159</v>
      </c>
      <c r="X1319" s="136" t="s">
        <v>1160</v>
      </c>
      <c r="Y1319" s="136" t="s">
        <v>1161</v>
      </c>
      <c r="Z1319" s="136" t="s">
        <v>1162</v>
      </c>
      <c r="AA1319" s="136" t="s">
        <v>1163</v>
      </c>
      <c r="AB1319" s="137" t="s">
        <v>156</v>
      </c>
      <c r="AC1319" s="137" t="s">
        <v>157</v>
      </c>
      <c r="AD1319" s="137" t="s">
        <v>158</v>
      </c>
      <c r="AE1319" s="137" t="s">
        <v>139</v>
      </c>
      <c r="AF1319" s="138" t="s">
        <v>140</v>
      </c>
      <c r="AG1319" s="138" t="s">
        <v>141</v>
      </c>
      <c r="AH1319" s="138" t="s">
        <v>142</v>
      </c>
      <c r="AI1319" s="138" t="s">
        <v>143</v>
      </c>
      <c r="AJ1319" s="139" t="s">
        <v>144</v>
      </c>
      <c r="AK1319" s="139" t="s">
        <v>145</v>
      </c>
      <c r="AL1319" s="139" t="s">
        <v>146</v>
      </c>
      <c r="AM1319" s="140" t="s">
        <v>147</v>
      </c>
      <c r="AN1319" s="140" t="s">
        <v>148</v>
      </c>
      <c r="AQ1319" t="str">
        <f>AQ1318</f>
        <v/>
      </c>
    </row>
    <row r="1320" spans="1:43" ht="14.25" customHeight="1" x14ac:dyDescent="0.25">
      <c r="A1320" s="99" t="s">
        <v>1164</v>
      </c>
      <c r="B1320" s="112">
        <f>'Run Rate'!E135</f>
        <v>30</v>
      </c>
      <c r="C1320" s="112">
        <f>'Run Rate'!F135</f>
        <v>14</v>
      </c>
      <c r="D1320" s="112">
        <f>'Run Rate'!G135</f>
        <v>32</v>
      </c>
      <c r="E1320" s="112">
        <f>'Run Rate'!H135</f>
        <v>23</v>
      </c>
      <c r="F1320" s="112">
        <f>'Run Rate'!I135</f>
        <v>22</v>
      </c>
      <c r="G1320" s="112">
        <f>'Run Rate'!J135</f>
        <v>19</v>
      </c>
      <c r="H1320" s="112">
        <f>'Run Rate'!K135</f>
        <v>25</v>
      </c>
      <c r="I1320" s="112">
        <f>'Run Rate'!L135</f>
        <v>11</v>
      </c>
      <c r="J1320" s="112">
        <f>'Run Rate'!M135</f>
        <v>27</v>
      </c>
      <c r="K1320" s="112">
        <f>'Run Rate'!N135</f>
        <v>13</v>
      </c>
      <c r="L1320" s="112">
        <f>'Run Rate'!O135</f>
        <v>9</v>
      </c>
      <c r="M1320" s="112">
        <f>'Run Rate'!P135</f>
        <v>9</v>
      </c>
      <c r="N1320" s="112">
        <f>'Run Rate'!Q135</f>
        <v>8</v>
      </c>
      <c r="O1320" s="112">
        <f>'Run Rate'!R135</f>
        <v>7</v>
      </c>
      <c r="P1320" s="112">
        <f>'Run Rate'!S135</f>
        <v>2</v>
      </c>
      <c r="Q1320" s="112">
        <f>'Run Rate'!T135</f>
        <v>14</v>
      </c>
      <c r="R1320" s="112">
        <f>'Run Rate'!U135</f>
        <v>14</v>
      </c>
      <c r="S1320" s="112">
        <f>'Run Rate'!V135</f>
        <v>30</v>
      </c>
      <c r="T1320" s="112">
        <f>'Run Rate'!W135</f>
        <v>23</v>
      </c>
      <c r="U1320" s="112">
        <f>'Run Rate'!X135</f>
        <v>6</v>
      </c>
      <c r="V1320" s="112">
        <f>'Run Rate'!Y135</f>
        <v>13</v>
      </c>
      <c r="W1320" s="112">
        <f>'Run Rate'!Z135</f>
        <v>3</v>
      </c>
      <c r="X1320" s="112">
        <f>'Run Rate'!AA135</f>
        <v>6</v>
      </c>
      <c r="Y1320" s="112">
        <f>'Run Rate'!AB135</f>
        <v>12</v>
      </c>
      <c r="Z1320" s="112">
        <f>'Run Rate'!AC135</f>
        <v>22</v>
      </c>
      <c r="AA1320" s="112">
        <f>'Run Rate'!AD135</f>
        <v>14</v>
      </c>
      <c r="AB1320" s="113">
        <v>15</v>
      </c>
      <c r="AC1320" s="112">
        <v>15</v>
      </c>
      <c r="AD1320" s="112">
        <v>16</v>
      </c>
      <c r="AE1320" s="112">
        <v>16</v>
      </c>
      <c r="AF1320" s="112">
        <v>17</v>
      </c>
      <c r="AG1320" s="112">
        <v>16</v>
      </c>
      <c r="AH1320" s="112">
        <v>17</v>
      </c>
      <c r="AI1320" s="112">
        <v>16</v>
      </c>
      <c r="AJ1320" s="112">
        <v>16</v>
      </c>
      <c r="AK1320" s="112">
        <v>16</v>
      </c>
      <c r="AL1320" s="112">
        <v>16</v>
      </c>
      <c r="AM1320" s="112">
        <v>16</v>
      </c>
      <c r="AN1320" s="112">
        <v>16</v>
      </c>
      <c r="AQ1320" t="str">
        <f>AQ1318</f>
        <v/>
      </c>
    </row>
    <row r="1321" spans="1:43" ht="14.25" customHeight="1" x14ac:dyDescent="0.25">
      <c r="A1321" s="99" t="s">
        <v>1165</v>
      </c>
      <c r="B1321" s="114"/>
      <c r="C1321" s="114"/>
      <c r="D1321" s="114"/>
      <c r="E1321" s="114"/>
      <c r="F1321" s="114"/>
      <c r="G1321" s="114"/>
      <c r="H1321" s="114"/>
      <c r="I1321" s="114"/>
      <c r="J1321" s="114"/>
      <c r="K1321" s="114"/>
      <c r="L1321" s="114"/>
      <c r="M1321" s="114"/>
      <c r="N1321" s="114"/>
      <c r="O1321" s="114"/>
      <c r="P1321" s="114"/>
      <c r="Q1321" s="114"/>
      <c r="R1321" s="114"/>
      <c r="S1321" s="114"/>
      <c r="T1321" s="114"/>
      <c r="U1321" s="114"/>
      <c r="V1321" s="114"/>
      <c r="W1321" s="115"/>
      <c r="X1321" s="115"/>
      <c r="Y1321" s="115"/>
      <c r="Z1321" s="115"/>
      <c r="AA1321" s="112" t="s">
        <v>1166</v>
      </c>
      <c r="AB1321" s="113"/>
      <c r="AC1321" s="112"/>
      <c r="AD1321" s="112"/>
      <c r="AE1321" s="112"/>
      <c r="AF1321" s="112"/>
      <c r="AG1321" s="112"/>
      <c r="AH1321" s="112"/>
      <c r="AI1321" s="112"/>
      <c r="AJ1321" s="112"/>
      <c r="AK1321" s="112"/>
      <c r="AL1321" s="112"/>
      <c r="AM1321" s="112"/>
      <c r="AN1321" s="112"/>
      <c r="AQ1321" t="str">
        <f>AQ1318</f>
        <v/>
      </c>
    </row>
    <row r="1322" spans="1:43" ht="14.25" customHeight="1" x14ac:dyDescent="0.25">
      <c r="A1322" s="99" t="s">
        <v>1167</v>
      </c>
      <c r="B1322" s="114"/>
      <c r="C1322" s="114"/>
      <c r="D1322" s="114"/>
      <c r="E1322" s="114"/>
      <c r="F1322" s="114"/>
      <c r="G1322" s="114"/>
      <c r="H1322" s="114"/>
      <c r="I1322" s="114"/>
      <c r="J1322" s="114"/>
      <c r="K1322" s="114"/>
      <c r="L1322" s="114"/>
      <c r="M1322" s="114"/>
      <c r="N1322" s="114"/>
      <c r="O1322" s="114"/>
      <c r="P1322" s="114"/>
      <c r="Q1322" s="114"/>
      <c r="R1322" s="114"/>
      <c r="S1322" s="114"/>
      <c r="T1322" s="114"/>
      <c r="U1322" s="114"/>
      <c r="V1322" s="114"/>
      <c r="W1322" s="115"/>
      <c r="X1322" s="116"/>
      <c r="Y1322" s="117"/>
      <c r="Z1322" s="115"/>
      <c r="AA1322" s="112" t="s">
        <v>1168</v>
      </c>
      <c r="AB1322" s="113">
        <f>'Demand Input VP'!B664</f>
        <v>0</v>
      </c>
      <c r="AC1322" s="112">
        <f>'Demand Input VP'!C664</f>
        <v>0</v>
      </c>
      <c r="AD1322" s="112">
        <f>'Demand Input VP'!D664</f>
        <v>0</v>
      </c>
      <c r="AE1322" s="112">
        <f>'Demand Input VP'!E664</f>
        <v>0</v>
      </c>
      <c r="AF1322" s="112">
        <f>'Demand Input VP'!F664</f>
        <v>0</v>
      </c>
      <c r="AG1322" s="112">
        <f>'Demand Input VP'!G664</f>
        <v>0</v>
      </c>
      <c r="AH1322" s="112">
        <f>'Demand Input VP'!H664</f>
        <v>0</v>
      </c>
      <c r="AI1322" s="112">
        <f>'Demand Input VP'!I664</f>
        <v>0</v>
      </c>
      <c r="AJ1322" s="112">
        <f>'Demand Input VP'!J664</f>
        <v>0</v>
      </c>
      <c r="AK1322" s="112">
        <f>'Demand Input VP'!K664</f>
        <v>0</v>
      </c>
      <c r="AL1322" s="112">
        <f>'Demand Input VP'!L664</f>
        <v>0</v>
      </c>
      <c r="AM1322" s="112">
        <f>'Demand Input VP'!M664</f>
        <v>0</v>
      </c>
      <c r="AN1322" s="112">
        <f>'Demand Input VP'!N664</f>
        <v>0</v>
      </c>
      <c r="AQ1322" t="str">
        <f>AQ1318</f>
        <v/>
      </c>
    </row>
    <row r="1323" spans="1:43" ht="14.25" customHeight="1" x14ac:dyDescent="0.25">
      <c r="A1323" s="99" t="s">
        <v>1169</v>
      </c>
      <c r="B1323" s="118"/>
      <c r="C1323" s="118"/>
      <c r="D1323" s="118"/>
      <c r="E1323" s="118"/>
      <c r="F1323" s="118"/>
      <c r="G1323" s="118"/>
      <c r="H1323" s="118"/>
      <c r="I1323" s="118"/>
      <c r="J1323" s="118"/>
      <c r="K1323" s="118"/>
      <c r="L1323" s="118"/>
      <c r="M1323" s="118"/>
      <c r="N1323" s="118"/>
      <c r="O1323" s="118"/>
      <c r="P1323" s="118"/>
      <c r="Q1323" s="118"/>
      <c r="R1323" s="118"/>
      <c r="S1323" s="118"/>
      <c r="T1323" s="118"/>
      <c r="U1323" s="118"/>
      <c r="V1323" s="118"/>
      <c r="W1323" s="115"/>
      <c r="X1323" s="116"/>
      <c r="Y1323" s="117"/>
      <c r="Z1323" s="119"/>
      <c r="AA1323" s="120" t="s">
        <v>1170</v>
      </c>
      <c r="AB1323" s="121">
        <f>'Demand Input VP'!B663</f>
        <v>0</v>
      </c>
      <c r="AC1323" s="120">
        <f>'Demand Input VP'!C663</f>
        <v>0</v>
      </c>
      <c r="AD1323" s="120">
        <f>'Demand Input VP'!D663</f>
        <v>0</v>
      </c>
      <c r="AE1323" s="120">
        <f>'Demand Input VP'!E663</f>
        <v>0</v>
      </c>
      <c r="AF1323" s="120">
        <f>'Demand Input VP'!F663</f>
        <v>0</v>
      </c>
      <c r="AG1323" s="120">
        <f>'Demand Input VP'!G663</f>
        <v>0</v>
      </c>
      <c r="AH1323" s="120">
        <f>'Demand Input VP'!H663</f>
        <v>0</v>
      </c>
      <c r="AI1323" s="120">
        <f>'Demand Input VP'!I663</f>
        <v>0</v>
      </c>
      <c r="AJ1323" s="120">
        <f>'Demand Input VP'!J663</f>
        <v>0</v>
      </c>
      <c r="AK1323" s="120">
        <f>'Demand Input VP'!K663</f>
        <v>0</v>
      </c>
      <c r="AL1323" s="120">
        <f>'Demand Input VP'!L663</f>
        <v>0</v>
      </c>
      <c r="AM1323" s="120">
        <f>'Demand Input VP'!M663</f>
        <v>0</v>
      </c>
      <c r="AN1323" s="120">
        <f>'Demand Input VP'!N663</f>
        <v>0</v>
      </c>
      <c r="AQ1323" t="str">
        <f>AQ1318</f>
        <v/>
      </c>
    </row>
    <row r="1324" spans="1:43" ht="14.25" customHeight="1" x14ac:dyDescent="0.25">
      <c r="A1324" s="1"/>
      <c r="B1324" s="122"/>
      <c r="C1324" s="122"/>
      <c r="D1324" s="122"/>
      <c r="E1324" s="122"/>
      <c r="F1324" s="122"/>
      <c r="G1324" s="122"/>
      <c r="H1324" s="122"/>
      <c r="I1324" s="122"/>
      <c r="J1324" s="122"/>
      <c r="K1324" s="122"/>
      <c r="L1324" s="122"/>
      <c r="M1324" s="122"/>
      <c r="N1324" s="122"/>
      <c r="O1324" s="122"/>
      <c r="P1324" s="122"/>
      <c r="Q1324" s="122"/>
      <c r="R1324" s="122"/>
      <c r="S1324" s="122"/>
      <c r="T1324" s="122"/>
      <c r="U1324" s="122"/>
      <c r="V1324" s="122"/>
      <c r="W1324" s="123"/>
      <c r="X1324" s="116"/>
      <c r="Y1324" s="117"/>
      <c r="Z1324" s="123"/>
      <c r="AA1324" s="112" t="s">
        <v>1171</v>
      </c>
      <c r="AB1324" s="113">
        <f>'Demand Input MP'!B664</f>
        <v>0</v>
      </c>
      <c r="AC1324" s="112">
        <f>'Demand Input MP'!C664</f>
        <v>0</v>
      </c>
      <c r="AD1324" s="112">
        <f>'Demand Input MP'!D664</f>
        <v>0</v>
      </c>
      <c r="AE1324" s="112">
        <f>'Demand Input MP'!E664</f>
        <v>0</v>
      </c>
      <c r="AF1324" s="112">
        <f>'Demand Input MP'!F664</f>
        <v>0</v>
      </c>
      <c r="AG1324" s="112">
        <f>'Demand Input MP'!G664</f>
        <v>0</v>
      </c>
      <c r="AH1324" s="112">
        <f>'Demand Input MP'!H664</f>
        <v>0</v>
      </c>
      <c r="AI1324" s="112">
        <f>'Demand Input MP'!I664</f>
        <v>0</v>
      </c>
      <c r="AJ1324" s="112">
        <f>'Demand Input MP'!J664</f>
        <v>0</v>
      </c>
      <c r="AK1324" s="112">
        <f>'Demand Input MP'!K664</f>
        <v>0</v>
      </c>
      <c r="AL1324" s="112">
        <f>'Demand Input MP'!L664</f>
        <v>0</v>
      </c>
      <c r="AM1324" s="112">
        <f>'Demand Input MP'!M664</f>
        <v>0</v>
      </c>
      <c r="AN1324" s="112">
        <f>'Demand Input MP'!N664</f>
        <v>0</v>
      </c>
      <c r="AQ1324" t="str">
        <f>AQ1318</f>
        <v/>
      </c>
    </row>
    <row r="1325" spans="1:43" ht="14.25" customHeight="1" x14ac:dyDescent="0.25">
      <c r="A1325" s="1"/>
      <c r="B1325" s="122"/>
      <c r="C1325" s="122"/>
      <c r="D1325" s="122"/>
      <c r="E1325" s="122"/>
      <c r="F1325" s="122"/>
      <c r="G1325" s="122"/>
      <c r="H1325" s="122"/>
      <c r="I1325" s="122"/>
      <c r="J1325" s="122"/>
      <c r="K1325" s="122"/>
      <c r="L1325" s="122"/>
      <c r="M1325" s="122"/>
      <c r="N1325" s="122"/>
      <c r="O1325" s="122"/>
      <c r="P1325" s="122"/>
      <c r="Q1325" s="122"/>
      <c r="R1325" s="122"/>
      <c r="S1325" s="122"/>
      <c r="T1325" s="122"/>
      <c r="U1325" s="122"/>
      <c r="V1325" s="124" t="s">
        <v>91</v>
      </c>
      <c r="W1325" s="125">
        <f>IFERROR(IF(SUM('Run Rate History'!E135:AD135)&gt;0,(SUMPRODUCT((B1320:AA1320&gt;=PERCENTILE(B1320:AA1320,0.1))*(B1320:AA1320&lt;=PERCENTILE(B1320:AA1320,0.9))*B1320:AA1320)+SUMPRODUCT(('Run Rate History'!E135:AD135&gt;=PERCENTILE(B1320:AA1320,0.1))*('Run Rate History'!E135:AD135&lt;=PERCENTILE(B1320:AA1320,0.9))*'Run Rate History'!E135:AD135))/(SUMPRODUCT((B1320:AA1320&gt;=PERCENTILE(B1320:AA1320,0.1))*(B1320:AA1320&lt;=PERCENTILE(B1320:AA1320,0.9))*1)+SUMPRODUCT(('Run Rate History'!E135:AD135&gt;=PERCENTILE(B1320:AA1320,0.1))*('Run Rate History'!E135:AD135&lt;=PERCENTILE(B1320:AA1320,0.9))*1)),TRIMMEAN(B1320:AA1320,0.15)),0)</f>
        <v>15.302325581395349</v>
      </c>
      <c r="X1325" s="126" t="s">
        <v>1172</v>
      </c>
      <c r="Y1325" s="127">
        <f>SUM(B1320:AA1320)/26</f>
        <v>15.692307692307692</v>
      </c>
      <c r="Z1325" s="128"/>
      <c r="AA1325" s="112" t="s">
        <v>1173</v>
      </c>
      <c r="AB1325" s="113">
        <f>'Demand Input MP'!B663</f>
        <v>0</v>
      </c>
      <c r="AC1325" s="112">
        <f>'Demand Input MP'!C663</f>
        <v>0</v>
      </c>
      <c r="AD1325" s="112">
        <f>'Demand Input MP'!D663</f>
        <v>0</v>
      </c>
      <c r="AE1325" s="112">
        <f>'Demand Input MP'!E663</f>
        <v>0</v>
      </c>
      <c r="AF1325" s="112">
        <f>'Demand Input MP'!F663</f>
        <v>0</v>
      </c>
      <c r="AG1325" s="112">
        <f>'Demand Input MP'!G663</f>
        <v>0</v>
      </c>
      <c r="AH1325" s="112">
        <f>'Demand Input MP'!H663</f>
        <v>0</v>
      </c>
      <c r="AI1325" s="112">
        <f>'Demand Input MP'!I663</f>
        <v>0</v>
      </c>
      <c r="AJ1325" s="112">
        <f>'Demand Input MP'!J663</f>
        <v>0</v>
      </c>
      <c r="AK1325" s="112">
        <f>'Demand Input MP'!K663</f>
        <v>0</v>
      </c>
      <c r="AL1325" s="112">
        <f>'Demand Input MP'!L663</f>
        <v>0</v>
      </c>
      <c r="AM1325" s="112">
        <f>'Demand Input MP'!M663</f>
        <v>0</v>
      </c>
      <c r="AN1325" s="112">
        <f>'Demand Input MP'!N663</f>
        <v>0</v>
      </c>
      <c r="AQ1325" t="str">
        <f>AQ1318</f>
        <v/>
      </c>
    </row>
    <row r="1326" spans="1:43" ht="14.25" customHeight="1" x14ac:dyDescent="0.25">
      <c r="A1326" s="1"/>
      <c r="B1326" s="122"/>
      <c r="C1326" s="122"/>
      <c r="D1326" s="122"/>
      <c r="E1326" s="122"/>
      <c r="F1326" s="122"/>
      <c r="G1326" s="122"/>
      <c r="H1326" s="122"/>
      <c r="I1326" s="122"/>
      <c r="J1326" s="122"/>
      <c r="K1326" s="122"/>
      <c r="L1326" s="122"/>
      <c r="M1326" s="122"/>
      <c r="N1326" s="122"/>
      <c r="O1326" s="122"/>
      <c r="P1326" s="122"/>
      <c r="Q1326" s="122"/>
      <c r="R1326" s="122"/>
      <c r="S1326" s="122"/>
      <c r="T1326" s="122"/>
      <c r="U1326" s="122"/>
      <c r="V1326" s="124" t="s">
        <v>94</v>
      </c>
      <c r="W1326" s="125">
        <f>IFERROR((1*MIN(MAX(X1320,0.5*IF(SUM('Run Rate History'!E135:AD135)&gt;0,(MEDIAN(IF(B1320:AA1320&gt;0,B1320:AA1320))+MEDIAN(IF('Run Rate History'!E135:AD135&gt;0,'Run Rate History'!E135:AD135)))/2,MEDIAN(IF(B1320:AA1320&gt;0,B1320:AA1320)))),2*IF(SUM('Run Rate History'!E135:AD135)&gt;0,(MEDIAN(IF(B1320:AA1320&gt;0,B1320:AA1320))+MEDIAN(IF('Run Rate History'!E135:AD135&gt;0,'Run Rate History'!E135:AD135)))/2,MEDIAN(IF(B1320:AA1320&gt;0,B1320:AA1320))))+2*MIN(MAX(Y1320,0.5*IF(SUM('Run Rate History'!E135:AD135)&gt;0,(MEDIAN(IF(B1320:AA1320&gt;0,B1320:AA1320))+MEDIAN(IF('Run Rate History'!E135:AD135&gt;0,'Run Rate History'!E135:AD135)))/2,MEDIAN(IF(B1320:AA1320&gt;0,B1320:AA1320)))),2*IF(SUM('Run Rate History'!E135:AD135)&gt;0,(MEDIAN(IF(B1320:AA1320&gt;0,B1320:AA1320))+MEDIAN(IF('Run Rate History'!E135:AD135&gt;0,'Run Rate History'!E135:AD135)))/2,MEDIAN(IF(B1320:AA1320&gt;0,B1320:AA1320))))+3*MIN(MAX(Z1320,0.5*IF(SUM('Run Rate History'!E135:AD135)&gt;0,(MEDIAN(IF(B1320:AA1320&gt;0,B1320:AA1320))+MEDIAN(IF('Run Rate History'!E135:AD135&gt;0,'Run Rate History'!E135:AD135)))/2,MEDIAN(IF(B1320:AA1320&gt;0,B1320:AA1320)))),2*IF(SUM('Run Rate History'!E135:AD135)&gt;0,(MEDIAN(IF(B1320:AA1320&gt;0,B1320:AA1320))+MEDIAN(IF('Run Rate History'!E135:AD135&gt;0,'Run Rate History'!E135:AD135)))/2,MEDIAN(IF(B1320:AA1320&gt;0,B1320:AA1320))))+4*MIN(MAX(AA1320,0.5*IF(SUM('Run Rate History'!E135:AD135)&gt;0,(MEDIAN(IF(B1320:AA1320&gt;0,B1320:AA1320))+MEDIAN(IF('Run Rate History'!E135:AD135&gt;0,'Run Rate History'!E135:AD135)))/2,MEDIAN(IF(B1320:AA1320&gt;0,B1320:AA1320)))),2*IF(SUM('Run Rate History'!E135:AD135)&gt;0,(MEDIAN(IF(B1320:AA1320&gt;0,B1320:AA1320))+MEDIAN(IF('Run Rate History'!E135:AD135&gt;0,'Run Rate History'!E135:AD135)))/2,MEDIAN(IF(B1320:AA1320&gt;0,B1320:AA1320)))))/10,0)</f>
        <v>15.362500000000001</v>
      </c>
      <c r="X1326" s="129" t="s">
        <v>1174</v>
      </c>
      <c r="Y1326" s="130">
        <f>IFERROR(VLOOKUP(A1318,'Stanje zaliha'!A:E,5,FALSE()),0)</f>
        <v>264</v>
      </c>
      <c r="Z1326" s="131"/>
      <c r="AA1326" s="113" t="s">
        <v>1175</v>
      </c>
      <c r="AB1326" s="118">
        <f t="shared" ref="AB1326:AN1326" si="262">SUM(AB1322:AB1325)</f>
        <v>0</v>
      </c>
      <c r="AC1326" s="118">
        <f t="shared" si="262"/>
        <v>0</v>
      </c>
      <c r="AD1326" s="118">
        <f t="shared" si="262"/>
        <v>0</v>
      </c>
      <c r="AE1326" s="118">
        <f t="shared" si="262"/>
        <v>0</v>
      </c>
      <c r="AF1326" s="118">
        <f t="shared" si="262"/>
        <v>0</v>
      </c>
      <c r="AG1326" s="118">
        <f t="shared" si="262"/>
        <v>0</v>
      </c>
      <c r="AH1326" s="118">
        <f t="shared" si="262"/>
        <v>0</v>
      </c>
      <c r="AI1326" s="118">
        <f t="shared" si="262"/>
        <v>0</v>
      </c>
      <c r="AJ1326" s="118">
        <f t="shared" si="262"/>
        <v>0</v>
      </c>
      <c r="AK1326" s="118">
        <f t="shared" si="262"/>
        <v>0</v>
      </c>
      <c r="AL1326" s="118">
        <f t="shared" si="262"/>
        <v>0</v>
      </c>
      <c r="AM1326" s="118">
        <f t="shared" si="262"/>
        <v>0</v>
      </c>
      <c r="AN1326" s="118">
        <f t="shared" si="262"/>
        <v>0</v>
      </c>
      <c r="AQ1326" t="str">
        <f>AQ1318</f>
        <v/>
      </c>
    </row>
    <row r="1327" spans="1:43" ht="14.25" customHeight="1" x14ac:dyDescent="0.25">
      <c r="A1327" s="1"/>
      <c r="B1327" s="122"/>
      <c r="C1327" s="122"/>
      <c r="D1327" s="122"/>
      <c r="E1327" s="122"/>
      <c r="F1327" s="122"/>
      <c r="G1327" s="122"/>
      <c r="H1327" s="122"/>
      <c r="I1327" s="122"/>
      <c r="J1327" s="122"/>
      <c r="K1327" s="122"/>
      <c r="L1327" s="122"/>
      <c r="M1327" s="122"/>
      <c r="N1327" s="122"/>
      <c r="O1327" s="122"/>
      <c r="P1327" s="122"/>
      <c r="Q1327" s="122"/>
      <c r="R1327" s="122"/>
      <c r="S1327" s="122"/>
      <c r="T1327" s="122"/>
      <c r="U1327" s="122"/>
      <c r="V1327" s="124" t="s">
        <v>95</v>
      </c>
      <c r="W1327" s="125">
        <f>IFERROR(0.6*W1326+0.4*W1325,0)</f>
        <v>15.338430232558139</v>
      </c>
      <c r="X1327" s="132" t="s">
        <v>1176</v>
      </c>
      <c r="Y1327" s="133">
        <f>IFERROR(SUMIF('Popis poslanih narudžbi'!A:A,A1318,'Popis poslanih narudžbi'!C:C),0)</f>
        <v>0</v>
      </c>
      <c r="Z1327" s="131"/>
      <c r="AA1327" s="134" t="s">
        <v>1177</v>
      </c>
      <c r="AB1327" s="118">
        <f t="shared" ref="AB1327:AN1327" si="263">AB1320+AB1326</f>
        <v>15</v>
      </c>
      <c r="AC1327" s="118">
        <f t="shared" si="263"/>
        <v>15</v>
      </c>
      <c r="AD1327" s="118">
        <f t="shared" si="263"/>
        <v>16</v>
      </c>
      <c r="AE1327" s="118">
        <f t="shared" si="263"/>
        <v>16</v>
      </c>
      <c r="AF1327" s="118">
        <f t="shared" si="263"/>
        <v>17</v>
      </c>
      <c r="AG1327" s="118">
        <f t="shared" si="263"/>
        <v>16</v>
      </c>
      <c r="AH1327" s="118">
        <f t="shared" si="263"/>
        <v>17</v>
      </c>
      <c r="AI1327" s="118">
        <f t="shared" si="263"/>
        <v>16</v>
      </c>
      <c r="AJ1327" s="118">
        <f t="shared" si="263"/>
        <v>16</v>
      </c>
      <c r="AK1327" s="118">
        <f t="shared" si="263"/>
        <v>16</v>
      </c>
      <c r="AL1327" s="118">
        <f t="shared" si="263"/>
        <v>16</v>
      </c>
      <c r="AM1327" s="118">
        <f t="shared" si="263"/>
        <v>16</v>
      </c>
      <c r="AN1327" s="118">
        <f t="shared" si="263"/>
        <v>16</v>
      </c>
      <c r="AQ1327" t="str">
        <f>AQ1318</f>
        <v/>
      </c>
    </row>
    <row r="1328" spans="1:43" ht="14.25" customHeight="1" x14ac:dyDescent="0.25">
      <c r="A1328" s="107" t="str">
        <f>'Run Rate'!A136</f>
        <v>POL12740</v>
      </c>
      <c r="B1328" s="135" t="str">
        <f>'Run Rate'!B136</f>
        <v>Polleo Calcium+K1+D3 90 caps v2</v>
      </c>
      <c r="C1328" s="135" t="str">
        <f>'Run Rate'!C136</f>
        <v>SPORTSKA PREHRANA</v>
      </c>
      <c r="D1328" s="135" t="str">
        <f>'Run Rate'!D136</f>
        <v>02 SILVER</v>
      </c>
      <c r="E1328" s="122"/>
      <c r="F1328" s="122"/>
      <c r="G1328" s="122"/>
      <c r="H1328" s="122"/>
      <c r="I1328" s="122"/>
      <c r="J1328" s="122"/>
      <c r="K1328" s="122"/>
      <c r="L1328" s="122"/>
      <c r="M1328" s="122"/>
      <c r="N1328" s="122"/>
      <c r="O1328" s="122"/>
      <c r="P1328" s="122"/>
      <c r="Q1328" s="122"/>
      <c r="R1328" s="122"/>
      <c r="S1328" s="122"/>
      <c r="T1328" s="122"/>
      <c r="U1328" s="122"/>
      <c r="V1328" s="122"/>
      <c r="W1328" s="122"/>
      <c r="X1328" s="122"/>
      <c r="Y1328" s="122"/>
      <c r="Z1328" s="122"/>
      <c r="AA1328" s="122"/>
      <c r="AB1328" s="122"/>
      <c r="AC1328" s="122"/>
      <c r="AD1328" s="122"/>
      <c r="AE1328" s="122"/>
      <c r="AF1328" s="122"/>
      <c r="AG1328" s="122"/>
      <c r="AH1328" s="122"/>
      <c r="AI1328" s="122"/>
      <c r="AJ1328" s="122"/>
      <c r="AK1328" s="122"/>
      <c r="AL1328" s="122"/>
      <c r="AM1328" s="122"/>
      <c r="AN1328" s="122"/>
      <c r="AQ1328" t="str">
        <f>IF(AND(OR($B$1="ALL",$B$1=C1328),OR($E$1="ALL",$E$1=D1328),OR($B$2="ALL",$B$2=A1328),OR($E$2="ALL",IFERROR(SEARCH($E$2,B1328),0)&gt;0)),"MATCH","")</f>
        <v/>
      </c>
    </row>
    <row r="1329" spans="1:43" ht="14.25" customHeight="1" x14ac:dyDescent="0.25">
      <c r="A1329" s="108" t="s">
        <v>1137</v>
      </c>
      <c r="B1329" s="136" t="s">
        <v>1138</v>
      </c>
      <c r="C1329" s="136" t="s">
        <v>1139</v>
      </c>
      <c r="D1329" s="136" t="s">
        <v>1140</v>
      </c>
      <c r="E1329" s="136" t="s">
        <v>1141</v>
      </c>
      <c r="F1329" s="136" t="s">
        <v>1142</v>
      </c>
      <c r="G1329" s="136" t="s">
        <v>1143</v>
      </c>
      <c r="H1329" s="136" t="s">
        <v>1144</v>
      </c>
      <c r="I1329" s="136" t="s">
        <v>1145</v>
      </c>
      <c r="J1329" s="136" t="s">
        <v>1146</v>
      </c>
      <c r="K1329" s="136" t="s">
        <v>1147</v>
      </c>
      <c r="L1329" s="136" t="s">
        <v>1148</v>
      </c>
      <c r="M1329" s="136" t="s">
        <v>1149</v>
      </c>
      <c r="N1329" s="136" t="s">
        <v>1150</v>
      </c>
      <c r="O1329" s="136" t="s">
        <v>1151</v>
      </c>
      <c r="P1329" s="136" t="s">
        <v>1152</v>
      </c>
      <c r="Q1329" s="136" t="s">
        <v>1153</v>
      </c>
      <c r="R1329" s="136" t="s">
        <v>1154</v>
      </c>
      <c r="S1329" s="136" t="s">
        <v>1155</v>
      </c>
      <c r="T1329" s="136" t="s">
        <v>1156</v>
      </c>
      <c r="U1329" s="136" t="s">
        <v>1157</v>
      </c>
      <c r="V1329" s="136" t="s">
        <v>1158</v>
      </c>
      <c r="W1329" s="136" t="s">
        <v>1159</v>
      </c>
      <c r="X1329" s="136" t="s">
        <v>1160</v>
      </c>
      <c r="Y1329" s="136" t="s">
        <v>1161</v>
      </c>
      <c r="Z1329" s="136" t="s">
        <v>1162</v>
      </c>
      <c r="AA1329" s="136" t="s">
        <v>1163</v>
      </c>
      <c r="AB1329" s="137" t="s">
        <v>156</v>
      </c>
      <c r="AC1329" s="137" t="s">
        <v>157</v>
      </c>
      <c r="AD1329" s="137" t="s">
        <v>158</v>
      </c>
      <c r="AE1329" s="137" t="s">
        <v>139</v>
      </c>
      <c r="AF1329" s="138" t="s">
        <v>140</v>
      </c>
      <c r="AG1329" s="138" t="s">
        <v>141</v>
      </c>
      <c r="AH1329" s="138" t="s">
        <v>142</v>
      </c>
      <c r="AI1329" s="138" t="s">
        <v>143</v>
      </c>
      <c r="AJ1329" s="139" t="s">
        <v>144</v>
      </c>
      <c r="AK1329" s="139" t="s">
        <v>145</v>
      </c>
      <c r="AL1329" s="139" t="s">
        <v>146</v>
      </c>
      <c r="AM1329" s="140" t="s">
        <v>147</v>
      </c>
      <c r="AN1329" s="140" t="s">
        <v>148</v>
      </c>
      <c r="AQ1329" t="str">
        <f>AQ1328</f>
        <v/>
      </c>
    </row>
    <row r="1330" spans="1:43" ht="14.25" customHeight="1" x14ac:dyDescent="0.25">
      <c r="A1330" s="99" t="s">
        <v>1164</v>
      </c>
      <c r="B1330" s="112">
        <f>'Run Rate'!E136</f>
        <v>38</v>
      </c>
      <c r="C1330" s="112">
        <f>'Run Rate'!F136</f>
        <v>38</v>
      </c>
      <c r="D1330" s="112">
        <f>'Run Rate'!G136</f>
        <v>36</v>
      </c>
      <c r="E1330" s="112">
        <f>'Run Rate'!H136</f>
        <v>26</v>
      </c>
      <c r="F1330" s="112">
        <f>'Run Rate'!I136</f>
        <v>39</v>
      </c>
      <c r="G1330" s="112">
        <f>'Run Rate'!J136</f>
        <v>28</v>
      </c>
      <c r="H1330" s="112">
        <f>'Run Rate'!K136</f>
        <v>43</v>
      </c>
      <c r="I1330" s="112">
        <f>'Run Rate'!L136</f>
        <v>33</v>
      </c>
      <c r="J1330" s="112">
        <f>'Run Rate'!M136</f>
        <v>69</v>
      </c>
      <c r="K1330" s="112">
        <f>'Run Rate'!N136</f>
        <v>19</v>
      </c>
      <c r="L1330" s="112">
        <f>'Run Rate'!O136</f>
        <v>26</v>
      </c>
      <c r="M1330" s="112">
        <f>'Run Rate'!P136</f>
        <v>62</v>
      </c>
      <c r="N1330" s="112">
        <f>'Run Rate'!Q136</f>
        <v>37</v>
      </c>
      <c r="O1330" s="112">
        <f>'Run Rate'!R136</f>
        <v>30</v>
      </c>
      <c r="P1330" s="112">
        <f>'Run Rate'!S136</f>
        <v>19</v>
      </c>
      <c r="Q1330" s="112">
        <f>'Run Rate'!T136</f>
        <v>56</v>
      </c>
      <c r="R1330" s="112">
        <f>'Run Rate'!U136</f>
        <v>65</v>
      </c>
      <c r="S1330" s="112">
        <f>'Run Rate'!V136</f>
        <v>56</v>
      </c>
      <c r="T1330" s="112">
        <f>'Run Rate'!W136</f>
        <v>42</v>
      </c>
      <c r="U1330" s="112">
        <f>'Run Rate'!X136</f>
        <v>71</v>
      </c>
      <c r="V1330" s="112">
        <f>'Run Rate'!Y136</f>
        <v>56</v>
      </c>
      <c r="W1330" s="112">
        <f>'Run Rate'!Z136</f>
        <v>45</v>
      </c>
      <c r="X1330" s="112">
        <f>'Run Rate'!AA136</f>
        <v>41</v>
      </c>
      <c r="Y1330" s="112">
        <f>'Run Rate'!AB136</f>
        <v>64</v>
      </c>
      <c r="Z1330" s="112">
        <f>'Run Rate'!AC136</f>
        <v>22</v>
      </c>
      <c r="AA1330" s="112">
        <f>'Run Rate'!AD136</f>
        <v>7</v>
      </c>
      <c r="AB1330" s="113">
        <v>15</v>
      </c>
      <c r="AC1330" s="112">
        <v>23</v>
      </c>
      <c r="AD1330" s="112">
        <v>30</v>
      </c>
      <c r="AE1330" s="112">
        <v>31</v>
      </c>
      <c r="AF1330" s="112">
        <v>32</v>
      </c>
      <c r="AG1330" s="112">
        <v>32</v>
      </c>
      <c r="AH1330" s="112">
        <v>29</v>
      </c>
      <c r="AI1330" s="112">
        <v>29</v>
      </c>
      <c r="AJ1330" s="112">
        <v>29</v>
      </c>
      <c r="AK1330" s="112">
        <v>28</v>
      </c>
      <c r="AL1330" s="112">
        <v>28</v>
      </c>
      <c r="AM1330" s="112">
        <v>27</v>
      </c>
      <c r="AN1330" s="112">
        <v>27</v>
      </c>
      <c r="AQ1330" t="str">
        <f>AQ1328</f>
        <v/>
      </c>
    </row>
    <row r="1331" spans="1:43" ht="14.25" customHeight="1" x14ac:dyDescent="0.25">
      <c r="A1331" s="99" t="s">
        <v>1165</v>
      </c>
      <c r="B1331" s="114"/>
      <c r="C1331" s="114"/>
      <c r="D1331" s="114"/>
      <c r="E1331" s="114"/>
      <c r="F1331" s="114"/>
      <c r="G1331" s="114"/>
      <c r="H1331" s="114"/>
      <c r="I1331" s="114"/>
      <c r="J1331" s="114"/>
      <c r="K1331" s="114"/>
      <c r="L1331" s="114"/>
      <c r="M1331" s="114"/>
      <c r="N1331" s="114"/>
      <c r="O1331" s="114"/>
      <c r="P1331" s="114"/>
      <c r="Q1331" s="114"/>
      <c r="R1331" s="114"/>
      <c r="S1331" s="114"/>
      <c r="T1331" s="114"/>
      <c r="U1331" s="114"/>
      <c r="V1331" s="114"/>
      <c r="W1331" s="115"/>
      <c r="X1331" s="115"/>
      <c r="Y1331" s="115"/>
      <c r="Z1331" s="115"/>
      <c r="AA1331" s="112" t="s">
        <v>1166</v>
      </c>
      <c r="AB1331" s="113"/>
      <c r="AC1331" s="112"/>
      <c r="AD1331" s="112"/>
      <c r="AE1331" s="112"/>
      <c r="AF1331" s="112"/>
      <c r="AG1331" s="112"/>
      <c r="AH1331" s="112"/>
      <c r="AI1331" s="112"/>
      <c r="AJ1331" s="112"/>
      <c r="AK1331" s="112"/>
      <c r="AL1331" s="112"/>
      <c r="AM1331" s="112"/>
      <c r="AN1331" s="112"/>
      <c r="AQ1331" t="str">
        <f>AQ1328</f>
        <v/>
      </c>
    </row>
    <row r="1332" spans="1:43" ht="14.25" customHeight="1" x14ac:dyDescent="0.25">
      <c r="A1332" s="99" t="s">
        <v>1167</v>
      </c>
      <c r="B1332" s="114"/>
      <c r="C1332" s="114"/>
      <c r="D1332" s="114"/>
      <c r="E1332" s="114"/>
      <c r="F1332" s="114"/>
      <c r="G1332" s="114"/>
      <c r="H1332" s="114"/>
      <c r="I1332" s="114"/>
      <c r="J1332" s="114"/>
      <c r="K1332" s="114"/>
      <c r="L1332" s="114"/>
      <c r="M1332" s="114"/>
      <c r="N1332" s="114"/>
      <c r="O1332" s="114"/>
      <c r="P1332" s="114"/>
      <c r="Q1332" s="114"/>
      <c r="R1332" s="114"/>
      <c r="S1332" s="114"/>
      <c r="T1332" s="114"/>
      <c r="U1332" s="114"/>
      <c r="V1332" s="114"/>
      <c r="W1332" s="115"/>
      <c r="X1332" s="116"/>
      <c r="Y1332" s="117"/>
      <c r="Z1332" s="115"/>
      <c r="AA1332" s="112" t="s">
        <v>1168</v>
      </c>
      <c r="AB1332" s="113">
        <f>'Demand Input VP'!B669</f>
        <v>0</v>
      </c>
      <c r="AC1332" s="112">
        <f>'Demand Input VP'!C669</f>
        <v>0</v>
      </c>
      <c r="AD1332" s="112">
        <f>'Demand Input VP'!D669</f>
        <v>0</v>
      </c>
      <c r="AE1332" s="112">
        <f>'Demand Input VP'!E669</f>
        <v>0</v>
      </c>
      <c r="AF1332" s="112">
        <f>'Demand Input VP'!F669</f>
        <v>0</v>
      </c>
      <c r="AG1332" s="112">
        <f>'Demand Input VP'!G669</f>
        <v>0</v>
      </c>
      <c r="AH1332" s="112">
        <f>'Demand Input VP'!H669</f>
        <v>0</v>
      </c>
      <c r="AI1332" s="112">
        <f>'Demand Input VP'!I669</f>
        <v>0</v>
      </c>
      <c r="AJ1332" s="112">
        <f>'Demand Input VP'!J669</f>
        <v>0</v>
      </c>
      <c r="AK1332" s="112">
        <f>'Demand Input VP'!K669</f>
        <v>0</v>
      </c>
      <c r="AL1332" s="112">
        <f>'Demand Input VP'!L669</f>
        <v>0</v>
      </c>
      <c r="AM1332" s="112">
        <f>'Demand Input VP'!M669</f>
        <v>0</v>
      </c>
      <c r="AN1332" s="112">
        <f>'Demand Input VP'!N669</f>
        <v>0</v>
      </c>
      <c r="AQ1332" t="str">
        <f>AQ1328</f>
        <v/>
      </c>
    </row>
    <row r="1333" spans="1:43" ht="14.25" customHeight="1" x14ac:dyDescent="0.25">
      <c r="A1333" s="99" t="s">
        <v>1169</v>
      </c>
      <c r="B1333" s="118"/>
      <c r="C1333" s="118"/>
      <c r="D1333" s="118"/>
      <c r="E1333" s="118"/>
      <c r="F1333" s="118"/>
      <c r="G1333" s="118"/>
      <c r="H1333" s="118"/>
      <c r="I1333" s="118"/>
      <c r="J1333" s="118"/>
      <c r="K1333" s="118"/>
      <c r="L1333" s="118"/>
      <c r="M1333" s="118"/>
      <c r="N1333" s="118"/>
      <c r="O1333" s="118"/>
      <c r="P1333" s="118"/>
      <c r="Q1333" s="118"/>
      <c r="R1333" s="118"/>
      <c r="S1333" s="118"/>
      <c r="T1333" s="118"/>
      <c r="U1333" s="118"/>
      <c r="V1333" s="118"/>
      <c r="W1333" s="115"/>
      <c r="X1333" s="116"/>
      <c r="Y1333" s="117"/>
      <c r="Z1333" s="119"/>
      <c r="AA1333" s="120" t="s">
        <v>1170</v>
      </c>
      <c r="AB1333" s="121">
        <f>'Demand Input VP'!B668</f>
        <v>0</v>
      </c>
      <c r="AC1333" s="120">
        <f>'Demand Input VP'!C668</f>
        <v>0</v>
      </c>
      <c r="AD1333" s="120">
        <f>'Demand Input VP'!D668</f>
        <v>0</v>
      </c>
      <c r="AE1333" s="120">
        <f>'Demand Input VP'!E668</f>
        <v>0</v>
      </c>
      <c r="AF1333" s="120">
        <f>'Demand Input VP'!F668</f>
        <v>0</v>
      </c>
      <c r="AG1333" s="120">
        <f>'Demand Input VP'!G668</f>
        <v>0</v>
      </c>
      <c r="AH1333" s="120">
        <f>'Demand Input VP'!H668</f>
        <v>0</v>
      </c>
      <c r="AI1333" s="120">
        <f>'Demand Input VP'!I668</f>
        <v>0</v>
      </c>
      <c r="AJ1333" s="120">
        <f>'Demand Input VP'!J668</f>
        <v>0</v>
      </c>
      <c r="AK1333" s="120">
        <f>'Demand Input VP'!K668</f>
        <v>0</v>
      </c>
      <c r="AL1333" s="120">
        <f>'Demand Input VP'!L668</f>
        <v>0</v>
      </c>
      <c r="AM1333" s="120">
        <f>'Demand Input VP'!M668</f>
        <v>0</v>
      </c>
      <c r="AN1333" s="120">
        <f>'Demand Input VP'!N668</f>
        <v>0</v>
      </c>
      <c r="AQ1333" t="str">
        <f>AQ1328</f>
        <v/>
      </c>
    </row>
    <row r="1334" spans="1:43" ht="14.25" customHeight="1" x14ac:dyDescent="0.25">
      <c r="A1334" s="1"/>
      <c r="B1334" s="122"/>
      <c r="C1334" s="122"/>
      <c r="D1334" s="122"/>
      <c r="E1334" s="122"/>
      <c r="F1334" s="122"/>
      <c r="G1334" s="122"/>
      <c r="H1334" s="122"/>
      <c r="I1334" s="122"/>
      <c r="J1334" s="122"/>
      <c r="K1334" s="122"/>
      <c r="L1334" s="122"/>
      <c r="M1334" s="122"/>
      <c r="N1334" s="122"/>
      <c r="O1334" s="122"/>
      <c r="P1334" s="122"/>
      <c r="Q1334" s="122"/>
      <c r="R1334" s="122"/>
      <c r="S1334" s="122"/>
      <c r="T1334" s="122"/>
      <c r="U1334" s="122"/>
      <c r="V1334" s="122"/>
      <c r="W1334" s="123"/>
      <c r="X1334" s="116"/>
      <c r="Y1334" s="117"/>
      <c r="Z1334" s="123"/>
      <c r="AA1334" s="112" t="s">
        <v>1171</v>
      </c>
      <c r="AB1334" s="113">
        <f>'Demand Input MP'!B669</f>
        <v>0</v>
      </c>
      <c r="AC1334" s="112">
        <f>'Demand Input MP'!C669</f>
        <v>0</v>
      </c>
      <c r="AD1334" s="112">
        <f>'Demand Input MP'!D669</f>
        <v>0</v>
      </c>
      <c r="AE1334" s="112">
        <f>'Demand Input MP'!E669</f>
        <v>0</v>
      </c>
      <c r="AF1334" s="112">
        <f>'Demand Input MP'!F669</f>
        <v>0</v>
      </c>
      <c r="AG1334" s="112">
        <f>'Demand Input MP'!G669</f>
        <v>0</v>
      </c>
      <c r="AH1334" s="112">
        <f>'Demand Input MP'!H669</f>
        <v>0</v>
      </c>
      <c r="AI1334" s="112">
        <f>'Demand Input MP'!I669</f>
        <v>0</v>
      </c>
      <c r="AJ1334" s="112">
        <f>'Demand Input MP'!J669</f>
        <v>0</v>
      </c>
      <c r="AK1334" s="112">
        <f>'Demand Input MP'!K669</f>
        <v>0</v>
      </c>
      <c r="AL1334" s="112">
        <f>'Demand Input MP'!L669</f>
        <v>0</v>
      </c>
      <c r="AM1334" s="112">
        <f>'Demand Input MP'!M669</f>
        <v>0</v>
      </c>
      <c r="AN1334" s="112">
        <f>'Demand Input MP'!N669</f>
        <v>0</v>
      </c>
      <c r="AQ1334" t="str">
        <f>AQ1328</f>
        <v/>
      </c>
    </row>
    <row r="1335" spans="1:43" ht="14.25" customHeight="1" x14ac:dyDescent="0.25">
      <c r="A1335" s="1"/>
      <c r="B1335" s="122"/>
      <c r="C1335" s="122"/>
      <c r="D1335" s="122"/>
      <c r="E1335" s="122"/>
      <c r="F1335" s="122"/>
      <c r="G1335" s="122"/>
      <c r="H1335" s="122"/>
      <c r="I1335" s="122"/>
      <c r="J1335" s="122"/>
      <c r="K1335" s="122"/>
      <c r="L1335" s="122"/>
      <c r="M1335" s="122"/>
      <c r="N1335" s="122"/>
      <c r="O1335" s="122"/>
      <c r="P1335" s="122"/>
      <c r="Q1335" s="122"/>
      <c r="R1335" s="122"/>
      <c r="S1335" s="122"/>
      <c r="T1335" s="122"/>
      <c r="U1335" s="122"/>
      <c r="V1335" s="124" t="s">
        <v>91</v>
      </c>
      <c r="W1335" s="125">
        <f>IFERROR(IF(SUM('Run Rate History'!E136:AD136)&gt;0,(SUMPRODUCT((B1330:AA1330&gt;=PERCENTILE(B1330:AA1330,0.1))*(B1330:AA1330&lt;=PERCENTILE(B1330:AA1330,0.9))*B1330:AA1330)+SUMPRODUCT(('Run Rate History'!E136:AD136&gt;=PERCENTILE(B1330:AA1330,0.1))*('Run Rate History'!E136:AD136&lt;=PERCENTILE(B1330:AA1330,0.9))*'Run Rate History'!E136:AD136))/(SUMPRODUCT((B1330:AA1330&gt;=PERCENTILE(B1330:AA1330,0.1))*(B1330:AA1330&lt;=PERCENTILE(B1330:AA1330,0.9))*1)+SUMPRODUCT(('Run Rate History'!E136:AD136&gt;=PERCENTILE(B1330:AA1330,0.1))*('Run Rate History'!E136:AD136&lt;=PERCENTILE(B1330:AA1330,0.9))*1)),TRIMMEAN(B1330:AA1330,0.15)),0)</f>
        <v>36.729729729729726</v>
      </c>
      <c r="X1335" s="126" t="s">
        <v>1172</v>
      </c>
      <c r="Y1335" s="127">
        <f>SUM(B1330:AA1330)/26</f>
        <v>41.07692307692308</v>
      </c>
      <c r="Z1335" s="128"/>
      <c r="AA1335" s="112" t="s">
        <v>1173</v>
      </c>
      <c r="AB1335" s="113">
        <f>'Demand Input MP'!B668</f>
        <v>0</v>
      </c>
      <c r="AC1335" s="112">
        <f>'Demand Input MP'!C668</f>
        <v>0</v>
      </c>
      <c r="AD1335" s="112">
        <f>'Demand Input MP'!D668</f>
        <v>0</v>
      </c>
      <c r="AE1335" s="112">
        <f>'Demand Input MP'!E668</f>
        <v>0</v>
      </c>
      <c r="AF1335" s="112">
        <f>'Demand Input MP'!F668</f>
        <v>0</v>
      </c>
      <c r="AG1335" s="112">
        <f>'Demand Input MP'!G668</f>
        <v>0</v>
      </c>
      <c r="AH1335" s="112">
        <f>'Demand Input MP'!H668</f>
        <v>0</v>
      </c>
      <c r="AI1335" s="112">
        <f>'Demand Input MP'!I668</f>
        <v>0</v>
      </c>
      <c r="AJ1335" s="112">
        <f>'Demand Input MP'!J668</f>
        <v>0</v>
      </c>
      <c r="AK1335" s="112">
        <f>'Demand Input MP'!K668</f>
        <v>0</v>
      </c>
      <c r="AL1335" s="112">
        <f>'Demand Input MP'!L668</f>
        <v>0</v>
      </c>
      <c r="AM1335" s="112">
        <f>'Demand Input MP'!M668</f>
        <v>0</v>
      </c>
      <c r="AN1335" s="112">
        <f>'Demand Input MP'!N668</f>
        <v>0</v>
      </c>
      <c r="AQ1335" t="str">
        <f>AQ1328</f>
        <v/>
      </c>
    </row>
    <row r="1336" spans="1:43" ht="14.25" customHeight="1" x14ac:dyDescent="0.25">
      <c r="A1336" s="1"/>
      <c r="B1336" s="122"/>
      <c r="C1336" s="122"/>
      <c r="D1336" s="122"/>
      <c r="E1336" s="122"/>
      <c r="F1336" s="122"/>
      <c r="G1336" s="122"/>
      <c r="H1336" s="122"/>
      <c r="I1336" s="122"/>
      <c r="J1336" s="122"/>
      <c r="K1336" s="122"/>
      <c r="L1336" s="122"/>
      <c r="M1336" s="122"/>
      <c r="N1336" s="122"/>
      <c r="O1336" s="122"/>
      <c r="P1336" s="122"/>
      <c r="Q1336" s="122"/>
      <c r="R1336" s="122"/>
      <c r="S1336" s="122"/>
      <c r="T1336" s="122"/>
      <c r="U1336" s="122"/>
      <c r="V1336" s="124" t="s">
        <v>94</v>
      </c>
      <c r="W1336" s="125">
        <f>IFERROR((1*MIN(MAX(X1330,0.5*IF(SUM('Run Rate History'!E136:AD136)&gt;0,(MEDIAN(IF(B1330:AA1330&gt;0,B1330:AA1330))+MEDIAN(IF('Run Rate History'!E136:AD136&gt;0,'Run Rate History'!E136:AD136)))/2,MEDIAN(IF(B1330:AA1330&gt;0,B1330:AA1330)))),2*IF(SUM('Run Rate History'!E136:AD136)&gt;0,(MEDIAN(IF(B1330:AA1330&gt;0,B1330:AA1330))+MEDIAN(IF('Run Rate History'!E136:AD136&gt;0,'Run Rate History'!E136:AD136)))/2,MEDIAN(IF(B1330:AA1330&gt;0,B1330:AA1330))))+2*MIN(MAX(Y1330,0.5*IF(SUM('Run Rate History'!E136:AD136)&gt;0,(MEDIAN(IF(B1330:AA1330&gt;0,B1330:AA1330))+MEDIAN(IF('Run Rate History'!E136:AD136&gt;0,'Run Rate History'!E136:AD136)))/2,MEDIAN(IF(B1330:AA1330&gt;0,B1330:AA1330)))),2*IF(SUM('Run Rate History'!E136:AD136)&gt;0,(MEDIAN(IF(B1330:AA1330&gt;0,B1330:AA1330))+MEDIAN(IF('Run Rate History'!E136:AD136&gt;0,'Run Rate History'!E136:AD136)))/2,MEDIAN(IF(B1330:AA1330&gt;0,B1330:AA1330))))+3*MIN(MAX(Z1330,0.5*IF(SUM('Run Rate History'!E136:AD136)&gt;0,(MEDIAN(IF(B1330:AA1330&gt;0,B1330:AA1330))+MEDIAN(IF('Run Rate History'!E136:AD136&gt;0,'Run Rate History'!E136:AD136)))/2,MEDIAN(IF(B1330:AA1330&gt;0,B1330:AA1330)))),2*IF(SUM('Run Rate History'!E136:AD136)&gt;0,(MEDIAN(IF(B1330:AA1330&gt;0,B1330:AA1330))+MEDIAN(IF('Run Rate History'!E136:AD136&gt;0,'Run Rate History'!E136:AD136)))/2,MEDIAN(IF(B1330:AA1330&gt;0,B1330:AA1330))))+4*MIN(MAX(AA1330,0.5*IF(SUM('Run Rate History'!E136:AD136)&gt;0,(MEDIAN(IF(B1330:AA1330&gt;0,B1330:AA1330))+MEDIAN(IF('Run Rate History'!E136:AD136&gt;0,'Run Rate History'!E136:AD136)))/2,MEDIAN(IF(B1330:AA1330&gt;0,B1330:AA1330)))),2*IF(SUM('Run Rate History'!E136:AD136)&gt;0,(MEDIAN(IF(B1330:AA1330&gt;0,B1330:AA1330))+MEDIAN(IF('Run Rate History'!E136:AD136&gt;0,'Run Rate History'!E136:AD136)))/2,MEDIAN(IF(B1330:AA1330&gt;0,B1330:AA1330)))))/10,0)</f>
        <v>29.75</v>
      </c>
      <c r="X1336" s="129" t="s">
        <v>1174</v>
      </c>
      <c r="Y1336" s="130">
        <f>IFERROR(VLOOKUP(A1328,'Stanje zaliha'!A:E,5,FALSE()),0)</f>
        <v>149</v>
      </c>
      <c r="Z1336" s="131"/>
      <c r="AA1336" s="113" t="s">
        <v>1175</v>
      </c>
      <c r="AB1336" s="118">
        <f t="shared" ref="AB1336:AN1336" si="264">SUM(AB1332:AB1335)</f>
        <v>0</v>
      </c>
      <c r="AC1336" s="118">
        <f t="shared" si="264"/>
        <v>0</v>
      </c>
      <c r="AD1336" s="118">
        <f t="shared" si="264"/>
        <v>0</v>
      </c>
      <c r="AE1336" s="118">
        <f t="shared" si="264"/>
        <v>0</v>
      </c>
      <c r="AF1336" s="118">
        <f t="shared" si="264"/>
        <v>0</v>
      </c>
      <c r="AG1336" s="118">
        <f t="shared" si="264"/>
        <v>0</v>
      </c>
      <c r="AH1336" s="118">
        <f t="shared" si="264"/>
        <v>0</v>
      </c>
      <c r="AI1336" s="118">
        <f t="shared" si="264"/>
        <v>0</v>
      </c>
      <c r="AJ1336" s="118">
        <f t="shared" si="264"/>
        <v>0</v>
      </c>
      <c r="AK1336" s="118">
        <f t="shared" si="264"/>
        <v>0</v>
      </c>
      <c r="AL1336" s="118">
        <f t="shared" si="264"/>
        <v>0</v>
      </c>
      <c r="AM1336" s="118">
        <f t="shared" si="264"/>
        <v>0</v>
      </c>
      <c r="AN1336" s="118">
        <f t="shared" si="264"/>
        <v>0</v>
      </c>
      <c r="AQ1336" t="str">
        <f>AQ1328</f>
        <v/>
      </c>
    </row>
    <row r="1337" spans="1:43" ht="14.25" customHeight="1" x14ac:dyDescent="0.25">
      <c r="A1337" s="1"/>
      <c r="B1337" s="122"/>
      <c r="C1337" s="122"/>
      <c r="D1337" s="122"/>
      <c r="E1337" s="122"/>
      <c r="F1337" s="122"/>
      <c r="G1337" s="122"/>
      <c r="H1337" s="122"/>
      <c r="I1337" s="122"/>
      <c r="J1337" s="122"/>
      <c r="K1337" s="122"/>
      <c r="L1337" s="122"/>
      <c r="M1337" s="122"/>
      <c r="N1337" s="122"/>
      <c r="O1337" s="122"/>
      <c r="P1337" s="122"/>
      <c r="Q1337" s="122"/>
      <c r="R1337" s="122"/>
      <c r="S1337" s="122"/>
      <c r="T1337" s="122"/>
      <c r="U1337" s="122"/>
      <c r="V1337" s="124" t="s">
        <v>95</v>
      </c>
      <c r="W1337" s="125">
        <f>IFERROR(0.6*W1336+0.4*W1335,0)</f>
        <v>32.541891891891893</v>
      </c>
      <c r="X1337" s="132" t="s">
        <v>1176</v>
      </c>
      <c r="Y1337" s="133">
        <f>IFERROR(SUMIF('Popis poslanih narudžbi'!A:A,A1328,'Popis poslanih narudžbi'!C:C),0)</f>
        <v>0</v>
      </c>
      <c r="Z1337" s="131"/>
      <c r="AA1337" s="134" t="s">
        <v>1177</v>
      </c>
      <c r="AB1337" s="118">
        <f t="shared" ref="AB1337:AN1337" si="265">AB1330+AB1336</f>
        <v>15</v>
      </c>
      <c r="AC1337" s="118">
        <f t="shared" si="265"/>
        <v>23</v>
      </c>
      <c r="AD1337" s="118">
        <f t="shared" si="265"/>
        <v>30</v>
      </c>
      <c r="AE1337" s="118">
        <f t="shared" si="265"/>
        <v>31</v>
      </c>
      <c r="AF1337" s="118">
        <f t="shared" si="265"/>
        <v>32</v>
      </c>
      <c r="AG1337" s="118">
        <f t="shared" si="265"/>
        <v>32</v>
      </c>
      <c r="AH1337" s="118">
        <f t="shared" si="265"/>
        <v>29</v>
      </c>
      <c r="AI1337" s="118">
        <f t="shared" si="265"/>
        <v>29</v>
      </c>
      <c r="AJ1337" s="118">
        <f t="shared" si="265"/>
        <v>29</v>
      </c>
      <c r="AK1337" s="118">
        <f t="shared" si="265"/>
        <v>28</v>
      </c>
      <c r="AL1337" s="118">
        <f t="shared" si="265"/>
        <v>28</v>
      </c>
      <c r="AM1337" s="118">
        <f t="shared" si="265"/>
        <v>27</v>
      </c>
      <c r="AN1337" s="118">
        <f t="shared" si="265"/>
        <v>27</v>
      </c>
      <c r="AQ1337" t="str">
        <f>AQ1328</f>
        <v/>
      </c>
    </row>
    <row r="1338" spans="1:43" ht="14.25" customHeight="1" x14ac:dyDescent="0.25">
      <c r="A1338" s="107" t="str">
        <f>'Run Rate'!A137</f>
        <v>ON00556</v>
      </c>
      <c r="B1338" s="135" t="str">
        <f>'Run Rate'!B137</f>
        <v>Micronised Creatine Powder 247.5 g Blue Raspberry</v>
      </c>
      <c r="C1338" s="135" t="str">
        <f>'Run Rate'!C137</f>
        <v>SPORTSKA PREHRANA</v>
      </c>
      <c r="D1338" s="135" t="str">
        <f>'Run Rate'!D137</f>
        <v>02 SILVER</v>
      </c>
      <c r="E1338" s="122"/>
      <c r="F1338" s="122"/>
      <c r="G1338" s="122"/>
      <c r="H1338" s="122"/>
      <c r="I1338" s="122"/>
      <c r="J1338" s="122"/>
      <c r="K1338" s="122"/>
      <c r="L1338" s="122"/>
      <c r="M1338" s="122"/>
      <c r="N1338" s="122"/>
      <c r="O1338" s="122"/>
      <c r="P1338" s="122"/>
      <c r="Q1338" s="122"/>
      <c r="R1338" s="122"/>
      <c r="S1338" s="122"/>
      <c r="T1338" s="122"/>
      <c r="U1338" s="122"/>
      <c r="V1338" s="122"/>
      <c r="W1338" s="122"/>
      <c r="X1338" s="122"/>
      <c r="Y1338" s="122"/>
      <c r="Z1338" s="122"/>
      <c r="AA1338" s="122"/>
      <c r="AB1338" s="122"/>
      <c r="AC1338" s="122"/>
      <c r="AD1338" s="122"/>
      <c r="AE1338" s="122"/>
      <c r="AF1338" s="122"/>
      <c r="AG1338" s="122"/>
      <c r="AH1338" s="122"/>
      <c r="AI1338" s="122"/>
      <c r="AJ1338" s="122"/>
      <c r="AK1338" s="122"/>
      <c r="AL1338" s="122"/>
      <c r="AM1338" s="122"/>
      <c r="AN1338" s="122"/>
      <c r="AQ1338" t="str">
        <f>IF(AND(OR($B$1="ALL",$B$1=C1338),OR($E$1="ALL",$E$1=D1338),OR($B$2="ALL",$B$2=A1338),OR($E$2="ALL",IFERROR(SEARCH($E$2,B1338),0)&gt;0)),"MATCH","")</f>
        <v/>
      </c>
    </row>
    <row r="1339" spans="1:43" ht="14.25" customHeight="1" x14ac:dyDescent="0.25">
      <c r="A1339" s="108" t="s">
        <v>1137</v>
      </c>
      <c r="B1339" s="136" t="s">
        <v>1138</v>
      </c>
      <c r="C1339" s="136" t="s">
        <v>1139</v>
      </c>
      <c r="D1339" s="136" t="s">
        <v>1140</v>
      </c>
      <c r="E1339" s="136" t="s">
        <v>1141</v>
      </c>
      <c r="F1339" s="136" t="s">
        <v>1142</v>
      </c>
      <c r="G1339" s="136" t="s">
        <v>1143</v>
      </c>
      <c r="H1339" s="136" t="s">
        <v>1144</v>
      </c>
      <c r="I1339" s="136" t="s">
        <v>1145</v>
      </c>
      <c r="J1339" s="136" t="s">
        <v>1146</v>
      </c>
      <c r="K1339" s="136" t="s">
        <v>1147</v>
      </c>
      <c r="L1339" s="136" t="s">
        <v>1148</v>
      </c>
      <c r="M1339" s="136" t="s">
        <v>1149</v>
      </c>
      <c r="N1339" s="136" t="s">
        <v>1150</v>
      </c>
      <c r="O1339" s="136" t="s">
        <v>1151</v>
      </c>
      <c r="P1339" s="136" t="s">
        <v>1152</v>
      </c>
      <c r="Q1339" s="136" t="s">
        <v>1153</v>
      </c>
      <c r="R1339" s="136" t="s">
        <v>1154</v>
      </c>
      <c r="S1339" s="136" t="s">
        <v>1155</v>
      </c>
      <c r="T1339" s="136" t="s">
        <v>1156</v>
      </c>
      <c r="U1339" s="136" t="s">
        <v>1157</v>
      </c>
      <c r="V1339" s="136" t="s">
        <v>1158</v>
      </c>
      <c r="W1339" s="136" t="s">
        <v>1159</v>
      </c>
      <c r="X1339" s="136" t="s">
        <v>1160</v>
      </c>
      <c r="Y1339" s="136" t="s">
        <v>1161</v>
      </c>
      <c r="Z1339" s="136" t="s">
        <v>1162</v>
      </c>
      <c r="AA1339" s="136" t="s">
        <v>1163</v>
      </c>
      <c r="AB1339" s="137" t="s">
        <v>156</v>
      </c>
      <c r="AC1339" s="137" t="s">
        <v>157</v>
      </c>
      <c r="AD1339" s="137" t="s">
        <v>158</v>
      </c>
      <c r="AE1339" s="137" t="s">
        <v>139</v>
      </c>
      <c r="AF1339" s="138" t="s">
        <v>140</v>
      </c>
      <c r="AG1339" s="138" t="s">
        <v>141</v>
      </c>
      <c r="AH1339" s="138" t="s">
        <v>142</v>
      </c>
      <c r="AI1339" s="138" t="s">
        <v>143</v>
      </c>
      <c r="AJ1339" s="139" t="s">
        <v>144</v>
      </c>
      <c r="AK1339" s="139" t="s">
        <v>145</v>
      </c>
      <c r="AL1339" s="139" t="s">
        <v>146</v>
      </c>
      <c r="AM1339" s="140" t="s">
        <v>147</v>
      </c>
      <c r="AN1339" s="140" t="s">
        <v>148</v>
      </c>
      <c r="AQ1339" t="str">
        <f>AQ1338</f>
        <v/>
      </c>
    </row>
    <row r="1340" spans="1:43" ht="14.25" customHeight="1" x14ac:dyDescent="0.25">
      <c r="A1340" s="99" t="s">
        <v>1164</v>
      </c>
      <c r="B1340" s="112">
        <f>'Run Rate'!E137</f>
        <v>30</v>
      </c>
      <c r="C1340" s="112">
        <f>'Run Rate'!F137</f>
        <v>39</v>
      </c>
      <c r="D1340" s="112">
        <f>'Run Rate'!G137</f>
        <v>38</v>
      </c>
      <c r="E1340" s="112">
        <f>'Run Rate'!H137</f>
        <v>50</v>
      </c>
      <c r="F1340" s="112">
        <f>'Run Rate'!I137</f>
        <v>27</v>
      </c>
      <c r="G1340" s="112">
        <f>'Run Rate'!J137</f>
        <v>25</v>
      </c>
      <c r="H1340" s="112">
        <f>'Run Rate'!K137</f>
        <v>46</v>
      </c>
      <c r="I1340" s="112">
        <f>'Run Rate'!L137</f>
        <v>37</v>
      </c>
      <c r="J1340" s="112">
        <f>'Run Rate'!M137</f>
        <v>37</v>
      </c>
      <c r="K1340" s="112">
        <f>'Run Rate'!N137</f>
        <v>36</v>
      </c>
      <c r="L1340" s="112">
        <f>'Run Rate'!O137</f>
        <v>23</v>
      </c>
      <c r="M1340" s="112">
        <f>'Run Rate'!P137</f>
        <v>32</v>
      </c>
      <c r="N1340" s="112">
        <f>'Run Rate'!Q137</f>
        <v>23</v>
      </c>
      <c r="O1340" s="112">
        <f>'Run Rate'!R137</f>
        <v>12</v>
      </c>
      <c r="P1340" s="112">
        <f>'Run Rate'!S137</f>
        <v>11</v>
      </c>
      <c r="Q1340" s="112">
        <f>'Run Rate'!T137</f>
        <v>35</v>
      </c>
      <c r="R1340" s="112">
        <f>'Run Rate'!U137</f>
        <v>37</v>
      </c>
      <c r="S1340" s="112">
        <f>'Run Rate'!V137</f>
        <v>34</v>
      </c>
      <c r="T1340" s="112">
        <f>'Run Rate'!W137</f>
        <v>22</v>
      </c>
      <c r="U1340" s="112">
        <f>'Run Rate'!X137</f>
        <v>35</v>
      </c>
      <c r="V1340" s="112">
        <f>'Run Rate'!Y137</f>
        <v>26</v>
      </c>
      <c r="W1340" s="112">
        <f>'Run Rate'!Z137</f>
        <v>29</v>
      </c>
      <c r="X1340" s="112">
        <f>'Run Rate'!AA137</f>
        <v>20</v>
      </c>
      <c r="Y1340" s="112">
        <f>'Run Rate'!AB137</f>
        <v>32</v>
      </c>
      <c r="Z1340" s="112">
        <f>'Run Rate'!AC137</f>
        <v>46</v>
      </c>
      <c r="AA1340" s="112">
        <f>'Run Rate'!AD137</f>
        <v>35</v>
      </c>
      <c r="AB1340" s="113">
        <v>31</v>
      </c>
      <c r="AC1340" s="112">
        <v>31</v>
      </c>
      <c r="AD1340" s="112">
        <v>31</v>
      </c>
      <c r="AE1340" s="112">
        <v>31</v>
      </c>
      <c r="AF1340" s="112">
        <v>31</v>
      </c>
      <c r="AG1340" s="112">
        <v>31</v>
      </c>
      <c r="AH1340" s="112">
        <v>31</v>
      </c>
      <c r="AI1340" s="112">
        <v>31</v>
      </c>
      <c r="AJ1340" s="112">
        <v>31</v>
      </c>
      <c r="AK1340" s="112">
        <v>31</v>
      </c>
      <c r="AL1340" s="112">
        <v>31</v>
      </c>
      <c r="AM1340" s="112">
        <v>31</v>
      </c>
      <c r="AN1340" s="112">
        <v>31</v>
      </c>
      <c r="AQ1340" t="str">
        <f>AQ1338</f>
        <v/>
      </c>
    </row>
    <row r="1341" spans="1:43" ht="14.25" customHeight="1" x14ac:dyDescent="0.25">
      <c r="A1341" s="99" t="s">
        <v>1165</v>
      </c>
      <c r="B1341" s="114"/>
      <c r="C1341" s="114"/>
      <c r="D1341" s="114"/>
      <c r="E1341" s="114"/>
      <c r="F1341" s="114"/>
      <c r="G1341" s="114"/>
      <c r="H1341" s="114"/>
      <c r="I1341" s="114"/>
      <c r="J1341" s="114"/>
      <c r="K1341" s="114"/>
      <c r="L1341" s="114"/>
      <c r="M1341" s="114"/>
      <c r="N1341" s="114"/>
      <c r="O1341" s="114"/>
      <c r="P1341" s="114"/>
      <c r="Q1341" s="114"/>
      <c r="R1341" s="114"/>
      <c r="S1341" s="114"/>
      <c r="T1341" s="114"/>
      <c r="U1341" s="114"/>
      <c r="V1341" s="114"/>
      <c r="W1341" s="115"/>
      <c r="X1341" s="115"/>
      <c r="Y1341" s="115"/>
      <c r="Z1341" s="115"/>
      <c r="AA1341" s="112" t="s">
        <v>1166</v>
      </c>
      <c r="AB1341" s="113"/>
      <c r="AC1341" s="112"/>
      <c r="AD1341" s="112"/>
      <c r="AE1341" s="112"/>
      <c r="AF1341" s="112"/>
      <c r="AG1341" s="112"/>
      <c r="AH1341" s="112"/>
      <c r="AI1341" s="112"/>
      <c r="AJ1341" s="112"/>
      <c r="AK1341" s="112"/>
      <c r="AL1341" s="112"/>
      <c r="AM1341" s="112"/>
      <c r="AN1341" s="112"/>
      <c r="AQ1341" t="str">
        <f>AQ1338</f>
        <v/>
      </c>
    </row>
    <row r="1342" spans="1:43" ht="14.25" customHeight="1" x14ac:dyDescent="0.25">
      <c r="A1342" s="99" t="s">
        <v>1167</v>
      </c>
      <c r="B1342" s="114"/>
      <c r="C1342" s="114"/>
      <c r="D1342" s="114"/>
      <c r="E1342" s="114"/>
      <c r="F1342" s="114"/>
      <c r="G1342" s="114"/>
      <c r="H1342" s="114"/>
      <c r="I1342" s="114"/>
      <c r="J1342" s="114"/>
      <c r="K1342" s="114"/>
      <c r="L1342" s="114"/>
      <c r="M1342" s="114"/>
      <c r="N1342" s="114"/>
      <c r="O1342" s="114"/>
      <c r="P1342" s="114"/>
      <c r="Q1342" s="114"/>
      <c r="R1342" s="114"/>
      <c r="S1342" s="114"/>
      <c r="T1342" s="114"/>
      <c r="U1342" s="114"/>
      <c r="V1342" s="114"/>
      <c r="W1342" s="115"/>
      <c r="X1342" s="116"/>
      <c r="Y1342" s="117"/>
      <c r="Z1342" s="115"/>
      <c r="AA1342" s="112" t="s">
        <v>1168</v>
      </c>
      <c r="AB1342" s="113">
        <f>'Demand Input VP'!B674</f>
        <v>0</v>
      </c>
      <c r="AC1342" s="112">
        <f>'Demand Input VP'!C674</f>
        <v>0</v>
      </c>
      <c r="AD1342" s="112">
        <f>'Demand Input VP'!D674</f>
        <v>0</v>
      </c>
      <c r="AE1342" s="112">
        <f>'Demand Input VP'!E674</f>
        <v>0</v>
      </c>
      <c r="AF1342" s="112">
        <f>'Demand Input VP'!F674</f>
        <v>0</v>
      </c>
      <c r="AG1342" s="112">
        <f>'Demand Input VP'!G674</f>
        <v>0</v>
      </c>
      <c r="AH1342" s="112">
        <f>'Demand Input VP'!H674</f>
        <v>0</v>
      </c>
      <c r="AI1342" s="112">
        <f>'Demand Input VP'!I674</f>
        <v>0</v>
      </c>
      <c r="AJ1342" s="112">
        <f>'Demand Input VP'!J674</f>
        <v>0</v>
      </c>
      <c r="AK1342" s="112">
        <f>'Demand Input VP'!K674</f>
        <v>0</v>
      </c>
      <c r="AL1342" s="112">
        <f>'Demand Input VP'!L674</f>
        <v>0</v>
      </c>
      <c r="AM1342" s="112">
        <f>'Demand Input VP'!M674</f>
        <v>0</v>
      </c>
      <c r="AN1342" s="112">
        <f>'Demand Input VP'!N674</f>
        <v>0</v>
      </c>
      <c r="AQ1342" t="str">
        <f>AQ1338</f>
        <v/>
      </c>
    </row>
    <row r="1343" spans="1:43" ht="14.25" customHeight="1" x14ac:dyDescent="0.25">
      <c r="A1343" s="99" t="s">
        <v>1169</v>
      </c>
      <c r="B1343" s="118"/>
      <c r="C1343" s="118"/>
      <c r="D1343" s="118"/>
      <c r="E1343" s="118"/>
      <c r="F1343" s="118"/>
      <c r="G1343" s="118"/>
      <c r="H1343" s="118"/>
      <c r="I1343" s="118"/>
      <c r="J1343" s="118"/>
      <c r="K1343" s="118"/>
      <c r="L1343" s="118"/>
      <c r="M1343" s="118"/>
      <c r="N1343" s="118"/>
      <c r="O1343" s="118"/>
      <c r="P1343" s="118"/>
      <c r="Q1343" s="118"/>
      <c r="R1343" s="118"/>
      <c r="S1343" s="118"/>
      <c r="T1343" s="118"/>
      <c r="U1343" s="118"/>
      <c r="V1343" s="118"/>
      <c r="W1343" s="115"/>
      <c r="X1343" s="116"/>
      <c r="Y1343" s="117"/>
      <c r="Z1343" s="119"/>
      <c r="AA1343" s="120" t="s">
        <v>1170</v>
      </c>
      <c r="AB1343" s="121">
        <f>'Demand Input VP'!B673</f>
        <v>0</v>
      </c>
      <c r="AC1343" s="120">
        <f>'Demand Input VP'!C673</f>
        <v>0</v>
      </c>
      <c r="AD1343" s="120">
        <f>'Demand Input VP'!D673</f>
        <v>0</v>
      </c>
      <c r="AE1343" s="120">
        <f>'Demand Input VP'!E673</f>
        <v>0</v>
      </c>
      <c r="AF1343" s="120">
        <f>'Demand Input VP'!F673</f>
        <v>0</v>
      </c>
      <c r="AG1343" s="120">
        <f>'Demand Input VP'!G673</f>
        <v>0</v>
      </c>
      <c r="AH1343" s="120">
        <f>'Demand Input VP'!H673</f>
        <v>0</v>
      </c>
      <c r="AI1343" s="120">
        <f>'Demand Input VP'!I673</f>
        <v>0</v>
      </c>
      <c r="AJ1343" s="120">
        <f>'Demand Input VP'!J673</f>
        <v>0</v>
      </c>
      <c r="AK1343" s="120">
        <f>'Demand Input VP'!K673</f>
        <v>0</v>
      </c>
      <c r="AL1343" s="120">
        <f>'Demand Input VP'!L673</f>
        <v>0</v>
      </c>
      <c r="AM1343" s="120">
        <f>'Demand Input VP'!M673</f>
        <v>0</v>
      </c>
      <c r="AN1343" s="120">
        <f>'Demand Input VP'!N673</f>
        <v>0</v>
      </c>
      <c r="AQ1343" t="str">
        <f>AQ1338</f>
        <v/>
      </c>
    </row>
    <row r="1344" spans="1:43" ht="14.25" customHeight="1" x14ac:dyDescent="0.25">
      <c r="A1344" s="1"/>
      <c r="B1344" s="122"/>
      <c r="C1344" s="122"/>
      <c r="D1344" s="122"/>
      <c r="E1344" s="122"/>
      <c r="F1344" s="122"/>
      <c r="G1344" s="122"/>
      <c r="H1344" s="122"/>
      <c r="I1344" s="122"/>
      <c r="J1344" s="122"/>
      <c r="K1344" s="122"/>
      <c r="L1344" s="122"/>
      <c r="M1344" s="122"/>
      <c r="N1344" s="122"/>
      <c r="O1344" s="122"/>
      <c r="P1344" s="122"/>
      <c r="Q1344" s="122"/>
      <c r="R1344" s="122"/>
      <c r="S1344" s="122"/>
      <c r="T1344" s="122"/>
      <c r="U1344" s="122"/>
      <c r="V1344" s="122"/>
      <c r="W1344" s="123"/>
      <c r="X1344" s="116"/>
      <c r="Y1344" s="117"/>
      <c r="Z1344" s="123"/>
      <c r="AA1344" s="112" t="s">
        <v>1171</v>
      </c>
      <c r="AB1344" s="113">
        <f>'Demand Input MP'!B674</f>
        <v>0</v>
      </c>
      <c r="AC1344" s="112">
        <f>'Demand Input MP'!C674</f>
        <v>0</v>
      </c>
      <c r="AD1344" s="112">
        <f>'Demand Input MP'!D674</f>
        <v>0</v>
      </c>
      <c r="AE1344" s="112">
        <f>'Demand Input MP'!E674</f>
        <v>0</v>
      </c>
      <c r="AF1344" s="112">
        <f>'Demand Input MP'!F674</f>
        <v>0</v>
      </c>
      <c r="AG1344" s="112">
        <f>'Demand Input MP'!G674</f>
        <v>0</v>
      </c>
      <c r="AH1344" s="112">
        <f>'Demand Input MP'!H674</f>
        <v>0</v>
      </c>
      <c r="AI1344" s="112">
        <f>'Demand Input MP'!I674</f>
        <v>0</v>
      </c>
      <c r="AJ1344" s="112">
        <f>'Demand Input MP'!J674</f>
        <v>0</v>
      </c>
      <c r="AK1344" s="112">
        <f>'Demand Input MP'!K674</f>
        <v>0</v>
      </c>
      <c r="AL1344" s="112">
        <f>'Demand Input MP'!L674</f>
        <v>0</v>
      </c>
      <c r="AM1344" s="112">
        <f>'Demand Input MP'!M674</f>
        <v>0</v>
      </c>
      <c r="AN1344" s="112">
        <f>'Demand Input MP'!N674</f>
        <v>0</v>
      </c>
      <c r="AQ1344" t="str">
        <f>AQ1338</f>
        <v/>
      </c>
    </row>
    <row r="1345" spans="1:43" ht="14.25" customHeight="1" x14ac:dyDescent="0.25">
      <c r="A1345" s="1"/>
      <c r="B1345" s="122"/>
      <c r="C1345" s="122"/>
      <c r="D1345" s="122"/>
      <c r="E1345" s="122"/>
      <c r="F1345" s="122"/>
      <c r="G1345" s="122"/>
      <c r="H1345" s="122"/>
      <c r="I1345" s="122"/>
      <c r="J1345" s="122"/>
      <c r="K1345" s="122"/>
      <c r="L1345" s="122"/>
      <c r="M1345" s="122"/>
      <c r="N1345" s="122"/>
      <c r="O1345" s="122"/>
      <c r="P1345" s="122"/>
      <c r="Q1345" s="122"/>
      <c r="R1345" s="122"/>
      <c r="S1345" s="122"/>
      <c r="T1345" s="122"/>
      <c r="U1345" s="122"/>
      <c r="V1345" s="124" t="s">
        <v>91</v>
      </c>
      <c r="W1345" s="125">
        <f>IFERROR(IF(SUM('Run Rate History'!E137:AD137)&gt;0,(SUMPRODUCT((B1340:AA1340&gt;=PERCENTILE(B1340:AA1340,0.1))*(B1340:AA1340&lt;=PERCENTILE(B1340:AA1340,0.9))*B1340:AA1340)+SUMPRODUCT(('Run Rate History'!E137:AD137&gt;=PERCENTILE(B1340:AA1340,0.1))*('Run Rate History'!E137:AD137&lt;=PERCENTILE(B1340:AA1340,0.9))*'Run Rate History'!E137:AD137))/(SUMPRODUCT((B1340:AA1340&gt;=PERCENTILE(B1340:AA1340,0.1))*(B1340:AA1340&lt;=PERCENTILE(B1340:AA1340,0.9))*1)+SUMPRODUCT(('Run Rate History'!E137:AD137&gt;=PERCENTILE(B1340:AA1340,0.1))*('Run Rate History'!E137:AD137&lt;=PERCENTILE(B1340:AA1340,0.9))*1)),TRIMMEAN(B1340:AA1340,0.15)),0)</f>
        <v>31.5</v>
      </c>
      <c r="X1345" s="126" t="s">
        <v>1172</v>
      </c>
      <c r="Y1345" s="127">
        <f>SUM(B1340:AA1340)/26</f>
        <v>31.423076923076923</v>
      </c>
      <c r="Z1345" s="128"/>
      <c r="AA1345" s="112" t="s">
        <v>1173</v>
      </c>
      <c r="AB1345" s="113">
        <f>'Demand Input MP'!B673</f>
        <v>0</v>
      </c>
      <c r="AC1345" s="112">
        <f>'Demand Input MP'!C673</f>
        <v>0</v>
      </c>
      <c r="AD1345" s="112">
        <f>'Demand Input MP'!D673</f>
        <v>0</v>
      </c>
      <c r="AE1345" s="112">
        <f>'Demand Input MP'!E673</f>
        <v>0</v>
      </c>
      <c r="AF1345" s="112">
        <f>'Demand Input MP'!F673</f>
        <v>0</v>
      </c>
      <c r="AG1345" s="112">
        <f>'Demand Input MP'!G673</f>
        <v>0</v>
      </c>
      <c r="AH1345" s="112">
        <f>'Demand Input MP'!H673</f>
        <v>0</v>
      </c>
      <c r="AI1345" s="112">
        <f>'Demand Input MP'!I673</f>
        <v>0</v>
      </c>
      <c r="AJ1345" s="112">
        <f>'Demand Input MP'!J673</f>
        <v>0</v>
      </c>
      <c r="AK1345" s="112">
        <f>'Demand Input MP'!K673</f>
        <v>0</v>
      </c>
      <c r="AL1345" s="112">
        <f>'Demand Input MP'!L673</f>
        <v>0</v>
      </c>
      <c r="AM1345" s="112">
        <f>'Demand Input MP'!M673</f>
        <v>0</v>
      </c>
      <c r="AN1345" s="112">
        <f>'Demand Input MP'!N673</f>
        <v>0</v>
      </c>
      <c r="AQ1345" t="str">
        <f>AQ1338</f>
        <v/>
      </c>
    </row>
    <row r="1346" spans="1:43" ht="14.25" customHeight="1" x14ac:dyDescent="0.25">
      <c r="A1346" s="1"/>
      <c r="B1346" s="122"/>
      <c r="C1346" s="122"/>
      <c r="D1346" s="122"/>
      <c r="E1346" s="122"/>
      <c r="F1346" s="122"/>
      <c r="G1346" s="122"/>
      <c r="H1346" s="122"/>
      <c r="I1346" s="122"/>
      <c r="J1346" s="122"/>
      <c r="K1346" s="122"/>
      <c r="L1346" s="122"/>
      <c r="M1346" s="122"/>
      <c r="N1346" s="122"/>
      <c r="O1346" s="122"/>
      <c r="P1346" s="122"/>
      <c r="Q1346" s="122"/>
      <c r="R1346" s="122"/>
      <c r="S1346" s="122"/>
      <c r="T1346" s="122"/>
      <c r="U1346" s="122"/>
      <c r="V1346" s="124" t="s">
        <v>94</v>
      </c>
      <c r="W1346" s="125">
        <f>IFERROR((1*MIN(MAX(X1340,0.5*IF(SUM('Run Rate History'!E137:AD137)&gt;0,(MEDIAN(IF(B1340:AA1340&gt;0,B1340:AA1340))+MEDIAN(IF('Run Rate History'!E137:AD137&gt;0,'Run Rate History'!E137:AD137)))/2,MEDIAN(IF(B1340:AA1340&gt;0,B1340:AA1340)))),2*IF(SUM('Run Rate History'!E137:AD137)&gt;0,(MEDIAN(IF(B1340:AA1340&gt;0,B1340:AA1340))+MEDIAN(IF('Run Rate History'!E137:AD137&gt;0,'Run Rate History'!E137:AD137)))/2,MEDIAN(IF(B1340:AA1340&gt;0,B1340:AA1340))))+2*MIN(MAX(Y1340,0.5*IF(SUM('Run Rate History'!E137:AD137)&gt;0,(MEDIAN(IF(B1340:AA1340&gt;0,B1340:AA1340))+MEDIAN(IF('Run Rate History'!E137:AD137&gt;0,'Run Rate History'!E137:AD137)))/2,MEDIAN(IF(B1340:AA1340&gt;0,B1340:AA1340)))),2*IF(SUM('Run Rate History'!E137:AD137)&gt;0,(MEDIAN(IF(B1340:AA1340&gt;0,B1340:AA1340))+MEDIAN(IF('Run Rate History'!E137:AD137&gt;0,'Run Rate History'!E137:AD137)))/2,MEDIAN(IF(B1340:AA1340&gt;0,B1340:AA1340))))+3*MIN(MAX(Z1340,0.5*IF(SUM('Run Rate History'!E137:AD137)&gt;0,(MEDIAN(IF(B1340:AA1340&gt;0,B1340:AA1340))+MEDIAN(IF('Run Rate History'!E137:AD137&gt;0,'Run Rate History'!E137:AD137)))/2,MEDIAN(IF(B1340:AA1340&gt;0,B1340:AA1340)))),2*IF(SUM('Run Rate History'!E137:AD137)&gt;0,(MEDIAN(IF(B1340:AA1340&gt;0,B1340:AA1340))+MEDIAN(IF('Run Rate History'!E137:AD137&gt;0,'Run Rate History'!E137:AD137)))/2,MEDIAN(IF(B1340:AA1340&gt;0,B1340:AA1340))))+4*MIN(MAX(AA1340,0.5*IF(SUM('Run Rate History'!E137:AD137)&gt;0,(MEDIAN(IF(B1340:AA1340&gt;0,B1340:AA1340))+MEDIAN(IF('Run Rate History'!E137:AD137&gt;0,'Run Rate History'!E137:AD137)))/2,MEDIAN(IF(B1340:AA1340&gt;0,B1340:AA1340)))),2*IF(SUM('Run Rate History'!E137:AD137)&gt;0,(MEDIAN(IF(B1340:AA1340&gt;0,B1340:AA1340))+MEDIAN(IF('Run Rate History'!E137:AD137&gt;0,'Run Rate History'!E137:AD137)))/2,MEDIAN(IF(B1340:AA1340&gt;0,B1340:AA1340)))))/10,0)</f>
        <v>36.200000000000003</v>
      </c>
      <c r="X1346" s="129" t="s">
        <v>1174</v>
      </c>
      <c r="Y1346" s="130">
        <f>IFERROR(VLOOKUP(A1338,'Stanje zaliha'!A:E,5,FALSE()),0)</f>
        <v>252</v>
      </c>
      <c r="Z1346" s="131"/>
      <c r="AA1346" s="113" t="s">
        <v>1175</v>
      </c>
      <c r="AB1346" s="118">
        <f t="shared" ref="AB1346:AN1346" si="266">SUM(AB1342:AB1345)</f>
        <v>0</v>
      </c>
      <c r="AC1346" s="118">
        <f t="shared" si="266"/>
        <v>0</v>
      </c>
      <c r="AD1346" s="118">
        <f t="shared" si="266"/>
        <v>0</v>
      </c>
      <c r="AE1346" s="118">
        <f t="shared" si="266"/>
        <v>0</v>
      </c>
      <c r="AF1346" s="118">
        <f t="shared" si="266"/>
        <v>0</v>
      </c>
      <c r="AG1346" s="118">
        <f t="shared" si="266"/>
        <v>0</v>
      </c>
      <c r="AH1346" s="118">
        <f t="shared" si="266"/>
        <v>0</v>
      </c>
      <c r="AI1346" s="118">
        <f t="shared" si="266"/>
        <v>0</v>
      </c>
      <c r="AJ1346" s="118">
        <f t="shared" si="266"/>
        <v>0</v>
      </c>
      <c r="AK1346" s="118">
        <f t="shared" si="266"/>
        <v>0</v>
      </c>
      <c r="AL1346" s="118">
        <f t="shared" si="266"/>
        <v>0</v>
      </c>
      <c r="AM1346" s="118">
        <f t="shared" si="266"/>
        <v>0</v>
      </c>
      <c r="AN1346" s="118">
        <f t="shared" si="266"/>
        <v>0</v>
      </c>
      <c r="AQ1346" t="str">
        <f>AQ1338</f>
        <v/>
      </c>
    </row>
    <row r="1347" spans="1:43" ht="14.25" customHeight="1" x14ac:dyDescent="0.25">
      <c r="A1347" s="1"/>
      <c r="B1347" s="122"/>
      <c r="C1347" s="122"/>
      <c r="D1347" s="122"/>
      <c r="E1347" s="122"/>
      <c r="F1347" s="122"/>
      <c r="G1347" s="122"/>
      <c r="H1347" s="122"/>
      <c r="I1347" s="122"/>
      <c r="J1347" s="122"/>
      <c r="K1347" s="122"/>
      <c r="L1347" s="122"/>
      <c r="M1347" s="122"/>
      <c r="N1347" s="122"/>
      <c r="O1347" s="122"/>
      <c r="P1347" s="122"/>
      <c r="Q1347" s="122"/>
      <c r="R1347" s="122"/>
      <c r="S1347" s="122"/>
      <c r="T1347" s="122"/>
      <c r="U1347" s="122"/>
      <c r="V1347" s="124" t="s">
        <v>95</v>
      </c>
      <c r="W1347" s="125">
        <f>IFERROR(0.6*W1346+0.4*W1345,0)</f>
        <v>34.320000000000007</v>
      </c>
      <c r="X1347" s="132" t="s">
        <v>1176</v>
      </c>
      <c r="Y1347" s="133">
        <f>IFERROR(SUMIF('Popis poslanih narudžbi'!A:A,A1338,'Popis poslanih narudžbi'!C:C),0)</f>
        <v>0</v>
      </c>
      <c r="Z1347" s="131"/>
      <c r="AA1347" s="134" t="s">
        <v>1177</v>
      </c>
      <c r="AB1347" s="118">
        <f t="shared" ref="AB1347:AN1347" si="267">AB1340+AB1346</f>
        <v>31</v>
      </c>
      <c r="AC1347" s="118">
        <f t="shared" si="267"/>
        <v>31</v>
      </c>
      <c r="AD1347" s="118">
        <f t="shared" si="267"/>
        <v>31</v>
      </c>
      <c r="AE1347" s="118">
        <f t="shared" si="267"/>
        <v>31</v>
      </c>
      <c r="AF1347" s="118">
        <f t="shared" si="267"/>
        <v>31</v>
      </c>
      <c r="AG1347" s="118">
        <f t="shared" si="267"/>
        <v>31</v>
      </c>
      <c r="AH1347" s="118">
        <f t="shared" si="267"/>
        <v>31</v>
      </c>
      <c r="AI1347" s="118">
        <f t="shared" si="267"/>
        <v>31</v>
      </c>
      <c r="AJ1347" s="118">
        <f t="shared" si="267"/>
        <v>31</v>
      </c>
      <c r="AK1347" s="118">
        <f t="shared" si="267"/>
        <v>31</v>
      </c>
      <c r="AL1347" s="118">
        <f t="shared" si="267"/>
        <v>31</v>
      </c>
      <c r="AM1347" s="118">
        <f t="shared" si="267"/>
        <v>31</v>
      </c>
      <c r="AN1347" s="118">
        <f t="shared" si="267"/>
        <v>31</v>
      </c>
      <c r="AQ1347" t="str">
        <f>AQ1338</f>
        <v/>
      </c>
    </row>
    <row r="1348" spans="1:43" ht="14.25" customHeight="1" x14ac:dyDescent="0.25">
      <c r="A1348" s="107" t="str">
        <f>'Run Rate'!A138</f>
        <v>ZOE12396</v>
      </c>
      <c r="B1348" s="135" t="str">
        <f>'Run Rate'!B138</f>
        <v>ZOE Complete Meal Replacement 1kg Nocciola</v>
      </c>
      <c r="C1348" s="135" t="str">
        <f>'Run Rate'!C138</f>
        <v>PROTEINI</v>
      </c>
      <c r="D1348" s="135" t="str">
        <f>'Run Rate'!D138</f>
        <v>02 SILVER</v>
      </c>
      <c r="E1348" s="122"/>
      <c r="F1348" s="122"/>
      <c r="G1348" s="122"/>
      <c r="H1348" s="122"/>
      <c r="I1348" s="122"/>
      <c r="J1348" s="122"/>
      <c r="K1348" s="122"/>
      <c r="L1348" s="122"/>
      <c r="M1348" s="122"/>
      <c r="N1348" s="122"/>
      <c r="O1348" s="122"/>
      <c r="P1348" s="122"/>
      <c r="Q1348" s="122"/>
      <c r="R1348" s="122"/>
      <c r="S1348" s="122"/>
      <c r="T1348" s="122"/>
      <c r="U1348" s="122"/>
      <c r="V1348" s="122"/>
      <c r="W1348" s="122"/>
      <c r="X1348" s="122"/>
      <c r="Y1348" s="122"/>
      <c r="Z1348" s="122"/>
      <c r="AA1348" s="122"/>
      <c r="AB1348" s="122"/>
      <c r="AC1348" s="122"/>
      <c r="AD1348" s="122"/>
      <c r="AE1348" s="122"/>
      <c r="AF1348" s="122"/>
      <c r="AG1348" s="122"/>
      <c r="AH1348" s="122"/>
      <c r="AI1348" s="122"/>
      <c r="AJ1348" s="122"/>
      <c r="AK1348" s="122"/>
      <c r="AL1348" s="122"/>
      <c r="AM1348" s="122"/>
      <c r="AN1348" s="122"/>
      <c r="AQ1348" t="str">
        <f>IF(AND(OR($B$1="ALL",$B$1=C1348),OR($E$1="ALL",$E$1=D1348),OR($B$2="ALL",$B$2=A1348),OR($E$2="ALL",IFERROR(SEARCH($E$2,B1348),0)&gt;0)),"MATCH","")</f>
        <v/>
      </c>
    </row>
    <row r="1349" spans="1:43" ht="14.25" customHeight="1" x14ac:dyDescent="0.25">
      <c r="A1349" s="108" t="s">
        <v>1137</v>
      </c>
      <c r="B1349" s="136" t="s">
        <v>1138</v>
      </c>
      <c r="C1349" s="136" t="s">
        <v>1139</v>
      </c>
      <c r="D1349" s="136" t="s">
        <v>1140</v>
      </c>
      <c r="E1349" s="136" t="s">
        <v>1141</v>
      </c>
      <c r="F1349" s="136" t="s">
        <v>1142</v>
      </c>
      <c r="G1349" s="136" t="s">
        <v>1143</v>
      </c>
      <c r="H1349" s="136" t="s">
        <v>1144</v>
      </c>
      <c r="I1349" s="136" t="s">
        <v>1145</v>
      </c>
      <c r="J1349" s="136" t="s">
        <v>1146</v>
      </c>
      <c r="K1349" s="136" t="s">
        <v>1147</v>
      </c>
      <c r="L1349" s="136" t="s">
        <v>1148</v>
      </c>
      <c r="M1349" s="136" t="s">
        <v>1149</v>
      </c>
      <c r="N1349" s="136" t="s">
        <v>1150</v>
      </c>
      <c r="O1349" s="136" t="s">
        <v>1151</v>
      </c>
      <c r="P1349" s="136" t="s">
        <v>1152</v>
      </c>
      <c r="Q1349" s="136" t="s">
        <v>1153</v>
      </c>
      <c r="R1349" s="136" t="s">
        <v>1154</v>
      </c>
      <c r="S1349" s="136" t="s">
        <v>1155</v>
      </c>
      <c r="T1349" s="136" t="s">
        <v>1156</v>
      </c>
      <c r="U1349" s="136" t="s">
        <v>1157</v>
      </c>
      <c r="V1349" s="136" t="s">
        <v>1158</v>
      </c>
      <c r="W1349" s="136" t="s">
        <v>1159</v>
      </c>
      <c r="X1349" s="136" t="s">
        <v>1160</v>
      </c>
      <c r="Y1349" s="136" t="s">
        <v>1161</v>
      </c>
      <c r="Z1349" s="136" t="s">
        <v>1162</v>
      </c>
      <c r="AA1349" s="136" t="s">
        <v>1163</v>
      </c>
      <c r="AB1349" s="137" t="s">
        <v>156</v>
      </c>
      <c r="AC1349" s="137" t="s">
        <v>157</v>
      </c>
      <c r="AD1349" s="137" t="s">
        <v>158</v>
      </c>
      <c r="AE1349" s="137" t="s">
        <v>139</v>
      </c>
      <c r="AF1349" s="138" t="s">
        <v>140</v>
      </c>
      <c r="AG1349" s="138" t="s">
        <v>141</v>
      </c>
      <c r="AH1349" s="138" t="s">
        <v>142</v>
      </c>
      <c r="AI1349" s="138" t="s">
        <v>143</v>
      </c>
      <c r="AJ1349" s="139" t="s">
        <v>144</v>
      </c>
      <c r="AK1349" s="139" t="s">
        <v>145</v>
      </c>
      <c r="AL1349" s="139" t="s">
        <v>146</v>
      </c>
      <c r="AM1349" s="140" t="s">
        <v>147</v>
      </c>
      <c r="AN1349" s="140" t="s">
        <v>148</v>
      </c>
      <c r="AQ1349" t="str">
        <f>AQ1348</f>
        <v/>
      </c>
    </row>
    <row r="1350" spans="1:43" ht="14.25" customHeight="1" x14ac:dyDescent="0.25">
      <c r="A1350" s="99" t="s">
        <v>1164</v>
      </c>
      <c r="B1350" s="112">
        <f>'Run Rate'!E138</f>
        <v>40</v>
      </c>
      <c r="C1350" s="112">
        <f>'Run Rate'!F138</f>
        <v>14</v>
      </c>
      <c r="D1350" s="112">
        <f>'Run Rate'!G138</f>
        <v>46</v>
      </c>
      <c r="E1350" s="112">
        <f>'Run Rate'!H138</f>
        <v>16</v>
      </c>
      <c r="F1350" s="112">
        <f>'Run Rate'!I138</f>
        <v>26</v>
      </c>
      <c r="G1350" s="112">
        <f>'Run Rate'!J138</f>
        <v>26</v>
      </c>
      <c r="H1350" s="112">
        <f>'Run Rate'!K138</f>
        <v>34</v>
      </c>
      <c r="I1350" s="112">
        <f>'Run Rate'!L138</f>
        <v>35</v>
      </c>
      <c r="J1350" s="112">
        <f>'Run Rate'!M138</f>
        <v>33</v>
      </c>
      <c r="K1350" s="112">
        <f>'Run Rate'!N138</f>
        <v>22</v>
      </c>
      <c r="L1350" s="112">
        <f>'Run Rate'!O138</f>
        <v>13</v>
      </c>
      <c r="M1350" s="112">
        <f>'Run Rate'!P138</f>
        <v>14</v>
      </c>
      <c r="N1350" s="112">
        <f>'Run Rate'!Q138</f>
        <v>17</v>
      </c>
      <c r="O1350" s="112">
        <f>'Run Rate'!R138</f>
        <v>5</v>
      </c>
      <c r="P1350" s="112">
        <f>'Run Rate'!S138</f>
        <v>2</v>
      </c>
      <c r="Q1350" s="112">
        <f>'Run Rate'!T138</f>
        <v>14</v>
      </c>
      <c r="R1350" s="112">
        <f>'Run Rate'!U138</f>
        <v>12</v>
      </c>
      <c r="S1350" s="112">
        <f>'Run Rate'!V138</f>
        <v>17</v>
      </c>
      <c r="T1350" s="112">
        <f>'Run Rate'!W138</f>
        <v>23</v>
      </c>
      <c r="U1350" s="112">
        <f>'Run Rate'!X138</f>
        <v>19</v>
      </c>
      <c r="V1350" s="112">
        <f>'Run Rate'!Y138</f>
        <v>12</v>
      </c>
      <c r="W1350" s="112">
        <f>'Run Rate'!Z138</f>
        <v>12</v>
      </c>
      <c r="X1350" s="112">
        <f>'Run Rate'!AA138</f>
        <v>14</v>
      </c>
      <c r="Y1350" s="112">
        <f>'Run Rate'!AB138</f>
        <v>40</v>
      </c>
      <c r="Z1350" s="112">
        <f>'Run Rate'!AC138</f>
        <v>20</v>
      </c>
      <c r="AA1350" s="112">
        <f>'Run Rate'!AD138</f>
        <v>17</v>
      </c>
      <c r="AB1350" s="113">
        <v>18</v>
      </c>
      <c r="AC1350" s="112">
        <v>19</v>
      </c>
      <c r="AD1350" s="112">
        <v>18</v>
      </c>
      <c r="AE1350" s="112">
        <v>17</v>
      </c>
      <c r="AF1350" s="112">
        <v>17</v>
      </c>
      <c r="AG1350" s="112">
        <v>17</v>
      </c>
      <c r="AH1350" s="112">
        <v>17</v>
      </c>
      <c r="AI1350" s="112">
        <v>17</v>
      </c>
      <c r="AJ1350" s="112">
        <v>17</v>
      </c>
      <c r="AK1350" s="112">
        <v>15</v>
      </c>
      <c r="AL1350" s="112">
        <v>15</v>
      </c>
      <c r="AM1350" s="112">
        <v>15</v>
      </c>
      <c r="AN1350" s="112">
        <v>15</v>
      </c>
      <c r="AQ1350" t="str">
        <f>AQ1348</f>
        <v/>
      </c>
    </row>
    <row r="1351" spans="1:43" ht="14.25" customHeight="1" x14ac:dyDescent="0.25">
      <c r="A1351" s="99" t="s">
        <v>1165</v>
      </c>
      <c r="B1351" s="114"/>
      <c r="C1351" s="114"/>
      <c r="D1351" s="114"/>
      <c r="E1351" s="114"/>
      <c r="F1351" s="114"/>
      <c r="G1351" s="114"/>
      <c r="H1351" s="114"/>
      <c r="I1351" s="114"/>
      <c r="J1351" s="114"/>
      <c r="K1351" s="114"/>
      <c r="L1351" s="114"/>
      <c r="M1351" s="114"/>
      <c r="N1351" s="114"/>
      <c r="O1351" s="114"/>
      <c r="P1351" s="114"/>
      <c r="Q1351" s="114"/>
      <c r="R1351" s="114"/>
      <c r="S1351" s="114"/>
      <c r="T1351" s="114"/>
      <c r="U1351" s="114"/>
      <c r="V1351" s="114"/>
      <c r="W1351" s="115"/>
      <c r="X1351" s="115"/>
      <c r="Y1351" s="115"/>
      <c r="Z1351" s="115"/>
      <c r="AA1351" s="112" t="s">
        <v>1166</v>
      </c>
      <c r="AB1351" s="113"/>
      <c r="AC1351" s="112"/>
      <c r="AD1351" s="112"/>
      <c r="AE1351" s="112"/>
      <c r="AF1351" s="112"/>
      <c r="AG1351" s="112"/>
      <c r="AH1351" s="112"/>
      <c r="AI1351" s="112"/>
      <c r="AJ1351" s="112"/>
      <c r="AK1351" s="112"/>
      <c r="AL1351" s="112"/>
      <c r="AM1351" s="112"/>
      <c r="AN1351" s="112"/>
      <c r="AQ1351" t="str">
        <f>AQ1348</f>
        <v/>
      </c>
    </row>
    <row r="1352" spans="1:43" ht="14.25" customHeight="1" x14ac:dyDescent="0.25">
      <c r="A1352" s="99" t="s">
        <v>1167</v>
      </c>
      <c r="B1352" s="114"/>
      <c r="C1352" s="114"/>
      <c r="D1352" s="114"/>
      <c r="E1352" s="114"/>
      <c r="F1352" s="114"/>
      <c r="G1352" s="114"/>
      <c r="H1352" s="114"/>
      <c r="I1352" s="114"/>
      <c r="J1352" s="114"/>
      <c r="K1352" s="114"/>
      <c r="L1352" s="114"/>
      <c r="M1352" s="114"/>
      <c r="N1352" s="114"/>
      <c r="O1352" s="114"/>
      <c r="P1352" s="114"/>
      <c r="Q1352" s="114"/>
      <c r="R1352" s="114"/>
      <c r="S1352" s="114"/>
      <c r="T1352" s="114"/>
      <c r="U1352" s="114"/>
      <c r="V1352" s="114"/>
      <c r="W1352" s="115"/>
      <c r="X1352" s="116"/>
      <c r="Y1352" s="117"/>
      <c r="Z1352" s="115"/>
      <c r="AA1352" s="112" t="s">
        <v>1168</v>
      </c>
      <c r="AB1352" s="113">
        <f>'Demand Input VP'!B679</f>
        <v>0</v>
      </c>
      <c r="AC1352" s="112">
        <f>'Demand Input VP'!C679</f>
        <v>0</v>
      </c>
      <c r="AD1352" s="112">
        <f>'Demand Input VP'!D679</f>
        <v>0</v>
      </c>
      <c r="AE1352" s="112">
        <f>'Demand Input VP'!E679</f>
        <v>0</v>
      </c>
      <c r="AF1352" s="112">
        <f>'Demand Input VP'!F679</f>
        <v>0</v>
      </c>
      <c r="AG1352" s="112">
        <f>'Demand Input VP'!G679</f>
        <v>0</v>
      </c>
      <c r="AH1352" s="112">
        <f>'Demand Input VP'!H679</f>
        <v>0</v>
      </c>
      <c r="AI1352" s="112">
        <f>'Demand Input VP'!I679</f>
        <v>0</v>
      </c>
      <c r="AJ1352" s="112">
        <f>'Demand Input VP'!J679</f>
        <v>0</v>
      </c>
      <c r="AK1352" s="112">
        <f>'Demand Input VP'!K679</f>
        <v>0</v>
      </c>
      <c r="AL1352" s="112">
        <f>'Demand Input VP'!L679</f>
        <v>0</v>
      </c>
      <c r="AM1352" s="112">
        <f>'Demand Input VP'!M679</f>
        <v>0</v>
      </c>
      <c r="AN1352" s="112">
        <f>'Demand Input VP'!N679</f>
        <v>0</v>
      </c>
      <c r="AQ1352" t="str">
        <f>AQ1348</f>
        <v/>
      </c>
    </row>
    <row r="1353" spans="1:43" ht="14.25" customHeight="1" x14ac:dyDescent="0.25">
      <c r="A1353" s="99" t="s">
        <v>1169</v>
      </c>
      <c r="B1353" s="118"/>
      <c r="C1353" s="118"/>
      <c r="D1353" s="118"/>
      <c r="E1353" s="118"/>
      <c r="F1353" s="118"/>
      <c r="G1353" s="118"/>
      <c r="H1353" s="118"/>
      <c r="I1353" s="118"/>
      <c r="J1353" s="118"/>
      <c r="K1353" s="118"/>
      <c r="L1353" s="118"/>
      <c r="M1353" s="118"/>
      <c r="N1353" s="118"/>
      <c r="O1353" s="118"/>
      <c r="P1353" s="118"/>
      <c r="Q1353" s="118"/>
      <c r="R1353" s="118"/>
      <c r="S1353" s="118"/>
      <c r="T1353" s="118"/>
      <c r="U1353" s="118"/>
      <c r="V1353" s="118"/>
      <c r="W1353" s="115"/>
      <c r="X1353" s="116"/>
      <c r="Y1353" s="117"/>
      <c r="Z1353" s="119"/>
      <c r="AA1353" s="120" t="s">
        <v>1170</v>
      </c>
      <c r="AB1353" s="121">
        <f>'Demand Input VP'!B678</f>
        <v>0</v>
      </c>
      <c r="AC1353" s="120">
        <f>'Demand Input VP'!C678</f>
        <v>0</v>
      </c>
      <c r="AD1353" s="120">
        <f>'Demand Input VP'!D678</f>
        <v>0</v>
      </c>
      <c r="AE1353" s="120">
        <f>'Demand Input VP'!E678</f>
        <v>0</v>
      </c>
      <c r="AF1353" s="120">
        <f>'Demand Input VP'!F678</f>
        <v>0</v>
      </c>
      <c r="AG1353" s="120">
        <f>'Demand Input VP'!G678</f>
        <v>0</v>
      </c>
      <c r="AH1353" s="120">
        <f>'Demand Input VP'!H678</f>
        <v>0</v>
      </c>
      <c r="AI1353" s="120">
        <f>'Demand Input VP'!I678</f>
        <v>0</v>
      </c>
      <c r="AJ1353" s="120">
        <f>'Demand Input VP'!J678</f>
        <v>0</v>
      </c>
      <c r="AK1353" s="120">
        <f>'Demand Input VP'!K678</f>
        <v>0</v>
      </c>
      <c r="AL1353" s="120">
        <f>'Demand Input VP'!L678</f>
        <v>0</v>
      </c>
      <c r="AM1353" s="120">
        <f>'Demand Input VP'!M678</f>
        <v>0</v>
      </c>
      <c r="AN1353" s="120">
        <f>'Demand Input VP'!N678</f>
        <v>0</v>
      </c>
      <c r="AQ1353" t="str">
        <f>AQ1348</f>
        <v/>
      </c>
    </row>
    <row r="1354" spans="1:43" ht="14.25" customHeight="1" x14ac:dyDescent="0.25">
      <c r="A1354" s="1"/>
      <c r="B1354" s="122"/>
      <c r="C1354" s="122"/>
      <c r="D1354" s="122"/>
      <c r="E1354" s="122"/>
      <c r="F1354" s="122"/>
      <c r="G1354" s="122"/>
      <c r="H1354" s="122"/>
      <c r="I1354" s="122"/>
      <c r="J1354" s="122"/>
      <c r="K1354" s="122"/>
      <c r="L1354" s="122"/>
      <c r="M1354" s="122"/>
      <c r="N1354" s="122"/>
      <c r="O1354" s="122"/>
      <c r="P1354" s="122"/>
      <c r="Q1354" s="122"/>
      <c r="R1354" s="122"/>
      <c r="S1354" s="122"/>
      <c r="T1354" s="122"/>
      <c r="U1354" s="122"/>
      <c r="V1354" s="122"/>
      <c r="W1354" s="123"/>
      <c r="X1354" s="116"/>
      <c r="Y1354" s="117"/>
      <c r="Z1354" s="123"/>
      <c r="AA1354" s="112" t="s">
        <v>1171</v>
      </c>
      <c r="AB1354" s="113">
        <f>'Demand Input MP'!B679</f>
        <v>0</v>
      </c>
      <c r="AC1354" s="112">
        <f>'Demand Input MP'!C679</f>
        <v>0</v>
      </c>
      <c r="AD1354" s="112">
        <f>'Demand Input MP'!D679</f>
        <v>0</v>
      </c>
      <c r="AE1354" s="112">
        <f>'Demand Input MP'!E679</f>
        <v>0</v>
      </c>
      <c r="AF1354" s="112">
        <f>'Demand Input MP'!F679</f>
        <v>0</v>
      </c>
      <c r="AG1354" s="112">
        <f>'Demand Input MP'!G679</f>
        <v>0</v>
      </c>
      <c r="AH1354" s="112">
        <f>'Demand Input MP'!H679</f>
        <v>0</v>
      </c>
      <c r="AI1354" s="112">
        <f>'Demand Input MP'!I679</f>
        <v>0</v>
      </c>
      <c r="AJ1354" s="112">
        <f>'Demand Input MP'!J679</f>
        <v>0</v>
      </c>
      <c r="AK1354" s="112">
        <f>'Demand Input MP'!K679</f>
        <v>70</v>
      </c>
      <c r="AL1354" s="112">
        <f>'Demand Input MP'!L679</f>
        <v>70</v>
      </c>
      <c r="AM1354" s="112">
        <f>'Demand Input MP'!M679</f>
        <v>70</v>
      </c>
      <c r="AN1354" s="112">
        <f>'Demand Input MP'!N679</f>
        <v>70</v>
      </c>
      <c r="AQ1354" t="str">
        <f>AQ1348</f>
        <v/>
      </c>
    </row>
    <row r="1355" spans="1:43" ht="14.25" customHeight="1" x14ac:dyDescent="0.25">
      <c r="A1355" s="1"/>
      <c r="B1355" s="122"/>
      <c r="C1355" s="122"/>
      <c r="D1355" s="122"/>
      <c r="E1355" s="122"/>
      <c r="F1355" s="122"/>
      <c r="G1355" s="122"/>
      <c r="H1355" s="122"/>
      <c r="I1355" s="122"/>
      <c r="J1355" s="122"/>
      <c r="K1355" s="122"/>
      <c r="L1355" s="122"/>
      <c r="M1355" s="122"/>
      <c r="N1355" s="122"/>
      <c r="O1355" s="122"/>
      <c r="P1355" s="122"/>
      <c r="Q1355" s="122"/>
      <c r="R1355" s="122"/>
      <c r="S1355" s="122"/>
      <c r="T1355" s="122"/>
      <c r="U1355" s="122"/>
      <c r="V1355" s="124" t="s">
        <v>91</v>
      </c>
      <c r="W1355" s="125">
        <f>IFERROR(IF(SUM('Run Rate History'!E138:AD138)&gt;0,(SUMPRODUCT((B1350:AA1350&gt;=PERCENTILE(B1350:AA1350,0.1))*(B1350:AA1350&lt;=PERCENTILE(B1350:AA1350,0.9))*B1350:AA1350)+SUMPRODUCT(('Run Rate History'!E138:AD138&gt;=PERCENTILE(B1350:AA1350,0.1))*('Run Rate History'!E138:AD138&lt;=PERCENTILE(B1350:AA1350,0.9))*'Run Rate History'!E138:AD138))/(SUMPRODUCT((B1350:AA1350&gt;=PERCENTILE(B1350:AA1350,0.1))*(B1350:AA1350&lt;=PERCENTILE(B1350:AA1350,0.9))*1)+SUMPRODUCT(('Run Rate History'!E138:AD138&gt;=PERCENTILE(B1350:AA1350,0.1))*('Run Rate History'!E138:AD138&lt;=PERCENTILE(B1350:AA1350,0.9))*1)),TRIMMEAN(B1350:AA1350,0.15)),0)</f>
        <v>20.184210526315791</v>
      </c>
      <c r="X1355" s="126" t="s">
        <v>1172</v>
      </c>
      <c r="Y1355" s="127">
        <f>SUM(B1350:AA1350)/26</f>
        <v>20.884615384615383</v>
      </c>
      <c r="Z1355" s="128"/>
      <c r="AA1355" s="112" t="s">
        <v>1173</v>
      </c>
      <c r="AB1355" s="113">
        <f>'Demand Input MP'!B678</f>
        <v>0</v>
      </c>
      <c r="AC1355" s="112">
        <f>'Demand Input MP'!C678</f>
        <v>0</v>
      </c>
      <c r="AD1355" s="112">
        <f>'Demand Input MP'!D678</f>
        <v>0</v>
      </c>
      <c r="AE1355" s="112">
        <f>'Demand Input MP'!E678</f>
        <v>0</v>
      </c>
      <c r="AF1355" s="112">
        <f>'Demand Input MP'!F678</f>
        <v>0</v>
      </c>
      <c r="AG1355" s="112">
        <f>'Demand Input MP'!G678</f>
        <v>0</v>
      </c>
      <c r="AH1355" s="112">
        <f>'Demand Input MP'!H678</f>
        <v>0</v>
      </c>
      <c r="AI1355" s="112">
        <f>'Demand Input MP'!I678</f>
        <v>0</v>
      </c>
      <c r="AJ1355" s="112">
        <f>'Demand Input MP'!J678</f>
        <v>0</v>
      </c>
      <c r="AK1355" s="112">
        <f>'Demand Input MP'!K678</f>
        <v>0</v>
      </c>
      <c r="AL1355" s="112">
        <f>'Demand Input MP'!L678</f>
        <v>0</v>
      </c>
      <c r="AM1355" s="112">
        <f>'Demand Input MP'!M678</f>
        <v>0</v>
      </c>
      <c r="AN1355" s="112">
        <f>'Demand Input MP'!N678</f>
        <v>0</v>
      </c>
      <c r="AQ1355" t="str">
        <f>AQ1348</f>
        <v/>
      </c>
    </row>
    <row r="1356" spans="1:43" ht="14.25" customHeight="1" x14ac:dyDescent="0.25">
      <c r="A1356" s="1"/>
      <c r="B1356" s="122"/>
      <c r="C1356" s="122"/>
      <c r="D1356" s="122"/>
      <c r="E1356" s="122"/>
      <c r="F1356" s="122"/>
      <c r="G1356" s="122"/>
      <c r="H1356" s="122"/>
      <c r="I1356" s="122"/>
      <c r="J1356" s="122"/>
      <c r="K1356" s="122"/>
      <c r="L1356" s="122"/>
      <c r="M1356" s="122"/>
      <c r="N1356" s="122"/>
      <c r="O1356" s="122"/>
      <c r="P1356" s="122"/>
      <c r="Q1356" s="122"/>
      <c r="R1356" s="122"/>
      <c r="S1356" s="122"/>
      <c r="T1356" s="122"/>
      <c r="U1356" s="122"/>
      <c r="V1356" s="124" t="s">
        <v>94</v>
      </c>
      <c r="W1356" s="125">
        <f>IFERROR((1*MIN(MAX(X1350,0.5*IF(SUM('Run Rate History'!E138:AD138)&gt;0,(MEDIAN(IF(B1350:AA1350&gt;0,B1350:AA1350))+MEDIAN(IF('Run Rate History'!E138:AD138&gt;0,'Run Rate History'!E138:AD138)))/2,MEDIAN(IF(B1350:AA1350&gt;0,B1350:AA1350)))),2*IF(SUM('Run Rate History'!E138:AD138)&gt;0,(MEDIAN(IF(B1350:AA1350&gt;0,B1350:AA1350))+MEDIAN(IF('Run Rate History'!E138:AD138&gt;0,'Run Rate History'!E138:AD138)))/2,MEDIAN(IF(B1350:AA1350&gt;0,B1350:AA1350))))+2*MIN(MAX(Y1350,0.5*IF(SUM('Run Rate History'!E138:AD138)&gt;0,(MEDIAN(IF(B1350:AA1350&gt;0,B1350:AA1350))+MEDIAN(IF('Run Rate History'!E138:AD138&gt;0,'Run Rate History'!E138:AD138)))/2,MEDIAN(IF(B1350:AA1350&gt;0,B1350:AA1350)))),2*IF(SUM('Run Rate History'!E138:AD138)&gt;0,(MEDIAN(IF(B1350:AA1350&gt;0,B1350:AA1350))+MEDIAN(IF('Run Rate History'!E138:AD138&gt;0,'Run Rate History'!E138:AD138)))/2,MEDIAN(IF(B1350:AA1350&gt;0,B1350:AA1350))))+3*MIN(MAX(Z1350,0.5*IF(SUM('Run Rate History'!E138:AD138)&gt;0,(MEDIAN(IF(B1350:AA1350&gt;0,B1350:AA1350))+MEDIAN(IF('Run Rate History'!E138:AD138&gt;0,'Run Rate History'!E138:AD138)))/2,MEDIAN(IF(B1350:AA1350&gt;0,B1350:AA1350)))),2*IF(SUM('Run Rate History'!E138:AD138)&gt;0,(MEDIAN(IF(B1350:AA1350&gt;0,B1350:AA1350))+MEDIAN(IF('Run Rate History'!E138:AD138&gt;0,'Run Rate History'!E138:AD138)))/2,MEDIAN(IF(B1350:AA1350&gt;0,B1350:AA1350))))+4*MIN(MAX(AA1350,0.5*IF(SUM('Run Rate History'!E138:AD138)&gt;0,(MEDIAN(IF(B1350:AA1350&gt;0,B1350:AA1350))+MEDIAN(IF('Run Rate History'!E138:AD138&gt;0,'Run Rate History'!E138:AD138)))/2,MEDIAN(IF(B1350:AA1350&gt;0,B1350:AA1350)))),2*IF(SUM('Run Rate History'!E138:AD138)&gt;0,(MEDIAN(IF(B1350:AA1350&gt;0,B1350:AA1350))+MEDIAN(IF('Run Rate History'!E138:AD138&gt;0,'Run Rate History'!E138:AD138)))/2,MEDIAN(IF(B1350:AA1350&gt;0,B1350:AA1350)))))/10,0)</f>
        <v>21.2</v>
      </c>
      <c r="X1356" s="129" t="s">
        <v>1174</v>
      </c>
      <c r="Y1356" s="130">
        <f>IFERROR(VLOOKUP(A1348,'Stanje zaliha'!A:E,5,FALSE()),0)</f>
        <v>520</v>
      </c>
      <c r="Z1356" s="131"/>
      <c r="AA1356" s="113" t="s">
        <v>1175</v>
      </c>
      <c r="AB1356" s="118">
        <f t="shared" ref="AB1356:AN1356" si="268">SUM(AB1352:AB1355)</f>
        <v>0</v>
      </c>
      <c r="AC1356" s="118">
        <f t="shared" si="268"/>
        <v>0</v>
      </c>
      <c r="AD1356" s="118">
        <f t="shared" si="268"/>
        <v>0</v>
      </c>
      <c r="AE1356" s="118">
        <f t="shared" si="268"/>
        <v>0</v>
      </c>
      <c r="AF1356" s="118">
        <f t="shared" si="268"/>
        <v>0</v>
      </c>
      <c r="AG1356" s="118">
        <f t="shared" si="268"/>
        <v>0</v>
      </c>
      <c r="AH1356" s="118">
        <f t="shared" si="268"/>
        <v>0</v>
      </c>
      <c r="AI1356" s="118">
        <f t="shared" si="268"/>
        <v>0</v>
      </c>
      <c r="AJ1356" s="118">
        <f t="shared" si="268"/>
        <v>0</v>
      </c>
      <c r="AK1356" s="118">
        <f t="shared" si="268"/>
        <v>70</v>
      </c>
      <c r="AL1356" s="118">
        <f t="shared" si="268"/>
        <v>70</v>
      </c>
      <c r="AM1356" s="118">
        <f t="shared" si="268"/>
        <v>70</v>
      </c>
      <c r="AN1356" s="118">
        <f t="shared" si="268"/>
        <v>70</v>
      </c>
      <c r="AQ1356" t="str">
        <f>AQ1348</f>
        <v/>
      </c>
    </row>
    <row r="1357" spans="1:43" ht="14.25" customHeight="1" x14ac:dyDescent="0.25">
      <c r="A1357" s="1"/>
      <c r="B1357" s="122"/>
      <c r="C1357" s="122"/>
      <c r="D1357" s="122"/>
      <c r="E1357" s="122"/>
      <c r="F1357" s="122"/>
      <c r="G1357" s="122"/>
      <c r="H1357" s="122"/>
      <c r="I1357" s="122"/>
      <c r="J1357" s="122"/>
      <c r="K1357" s="122"/>
      <c r="L1357" s="122"/>
      <c r="M1357" s="122"/>
      <c r="N1357" s="122"/>
      <c r="O1357" s="122"/>
      <c r="P1357" s="122"/>
      <c r="Q1357" s="122"/>
      <c r="R1357" s="122"/>
      <c r="S1357" s="122"/>
      <c r="T1357" s="122"/>
      <c r="U1357" s="122"/>
      <c r="V1357" s="124" t="s">
        <v>95</v>
      </c>
      <c r="W1357" s="125">
        <f>IFERROR(0.6*W1356+0.4*W1355,0)</f>
        <v>20.793684210526315</v>
      </c>
      <c r="X1357" s="132" t="s">
        <v>1176</v>
      </c>
      <c r="Y1357" s="133">
        <f>IFERROR(SUMIF('Popis poslanih narudžbi'!A:A,A1348,'Popis poslanih narudžbi'!C:C),0)</f>
        <v>0</v>
      </c>
      <c r="Z1357" s="131"/>
      <c r="AA1357" s="134" t="s">
        <v>1177</v>
      </c>
      <c r="AB1357" s="118">
        <f t="shared" ref="AB1357:AN1357" si="269">AB1350+AB1356</f>
        <v>18</v>
      </c>
      <c r="AC1357" s="118">
        <f t="shared" si="269"/>
        <v>19</v>
      </c>
      <c r="AD1357" s="118">
        <f t="shared" si="269"/>
        <v>18</v>
      </c>
      <c r="AE1357" s="118">
        <f t="shared" si="269"/>
        <v>17</v>
      </c>
      <c r="AF1357" s="118">
        <f t="shared" si="269"/>
        <v>17</v>
      </c>
      <c r="AG1357" s="118">
        <f t="shared" si="269"/>
        <v>17</v>
      </c>
      <c r="AH1357" s="118">
        <f t="shared" si="269"/>
        <v>17</v>
      </c>
      <c r="AI1357" s="118">
        <f t="shared" si="269"/>
        <v>17</v>
      </c>
      <c r="AJ1357" s="118">
        <f t="shared" si="269"/>
        <v>17</v>
      </c>
      <c r="AK1357" s="118">
        <f t="shared" si="269"/>
        <v>85</v>
      </c>
      <c r="AL1357" s="118">
        <f t="shared" si="269"/>
        <v>85</v>
      </c>
      <c r="AM1357" s="118">
        <f t="shared" si="269"/>
        <v>85</v>
      </c>
      <c r="AN1357" s="118">
        <f t="shared" si="269"/>
        <v>85</v>
      </c>
      <c r="AQ1357" t="str">
        <f>AQ1348</f>
        <v/>
      </c>
    </row>
    <row r="1358" spans="1:43" ht="14.25" customHeight="1" x14ac:dyDescent="0.25">
      <c r="A1358" s="107" t="str">
        <f>'Run Rate'!A139</f>
        <v>POL09931</v>
      </c>
      <c r="B1358" s="135" t="str">
        <f>'Run Rate'!B139</f>
        <v>Polleo SHOT Pre-Workout 80ml Tropical</v>
      </c>
      <c r="C1358" s="135" t="str">
        <f>'Run Rate'!C139</f>
        <v>SPORTSKA PREHRANA</v>
      </c>
      <c r="D1358" s="135" t="str">
        <f>'Run Rate'!D139</f>
        <v>02 SILVER</v>
      </c>
      <c r="E1358" s="122"/>
      <c r="F1358" s="122"/>
      <c r="G1358" s="122"/>
      <c r="H1358" s="122"/>
      <c r="I1358" s="122"/>
      <c r="J1358" s="122"/>
      <c r="K1358" s="122"/>
      <c r="L1358" s="122"/>
      <c r="M1358" s="122"/>
      <c r="N1358" s="122"/>
      <c r="O1358" s="122"/>
      <c r="P1358" s="122"/>
      <c r="Q1358" s="122"/>
      <c r="R1358" s="122"/>
      <c r="S1358" s="122"/>
      <c r="T1358" s="122"/>
      <c r="U1358" s="122"/>
      <c r="V1358" s="122"/>
      <c r="W1358" s="122"/>
      <c r="X1358" s="122"/>
      <c r="Y1358" s="122"/>
      <c r="Z1358" s="122"/>
      <c r="AA1358" s="122"/>
      <c r="AB1358" s="122"/>
      <c r="AC1358" s="122"/>
      <c r="AD1358" s="122"/>
      <c r="AE1358" s="122"/>
      <c r="AF1358" s="122"/>
      <c r="AG1358" s="122"/>
      <c r="AH1358" s="122"/>
      <c r="AI1358" s="122"/>
      <c r="AJ1358" s="122"/>
      <c r="AK1358" s="122"/>
      <c r="AL1358" s="122"/>
      <c r="AM1358" s="122"/>
      <c r="AN1358" s="122"/>
      <c r="AQ1358" t="str">
        <f>IF(AND(OR($B$1="ALL",$B$1=C1358),OR($E$1="ALL",$E$1=D1358),OR($B$2="ALL",$B$2=A1358),OR($E$2="ALL",IFERROR(SEARCH($E$2,B1358),0)&gt;0)),"MATCH","")</f>
        <v/>
      </c>
    </row>
    <row r="1359" spans="1:43" ht="14.25" customHeight="1" x14ac:dyDescent="0.25">
      <c r="A1359" s="108" t="s">
        <v>1137</v>
      </c>
      <c r="B1359" s="136" t="s">
        <v>1138</v>
      </c>
      <c r="C1359" s="136" t="s">
        <v>1139</v>
      </c>
      <c r="D1359" s="136" t="s">
        <v>1140</v>
      </c>
      <c r="E1359" s="136" t="s">
        <v>1141</v>
      </c>
      <c r="F1359" s="136" t="s">
        <v>1142</v>
      </c>
      <c r="G1359" s="136" t="s">
        <v>1143</v>
      </c>
      <c r="H1359" s="136" t="s">
        <v>1144</v>
      </c>
      <c r="I1359" s="136" t="s">
        <v>1145</v>
      </c>
      <c r="J1359" s="136" t="s">
        <v>1146</v>
      </c>
      <c r="K1359" s="136" t="s">
        <v>1147</v>
      </c>
      <c r="L1359" s="136" t="s">
        <v>1148</v>
      </c>
      <c r="M1359" s="136" t="s">
        <v>1149</v>
      </c>
      <c r="N1359" s="136" t="s">
        <v>1150</v>
      </c>
      <c r="O1359" s="136" t="s">
        <v>1151</v>
      </c>
      <c r="P1359" s="136" t="s">
        <v>1152</v>
      </c>
      <c r="Q1359" s="136" t="s">
        <v>1153</v>
      </c>
      <c r="R1359" s="136" t="s">
        <v>1154</v>
      </c>
      <c r="S1359" s="136" t="s">
        <v>1155</v>
      </c>
      <c r="T1359" s="136" t="s">
        <v>1156</v>
      </c>
      <c r="U1359" s="136" t="s">
        <v>1157</v>
      </c>
      <c r="V1359" s="136" t="s">
        <v>1158</v>
      </c>
      <c r="W1359" s="136" t="s">
        <v>1159</v>
      </c>
      <c r="X1359" s="136" t="s">
        <v>1160</v>
      </c>
      <c r="Y1359" s="136" t="s">
        <v>1161</v>
      </c>
      <c r="Z1359" s="136" t="s">
        <v>1162</v>
      </c>
      <c r="AA1359" s="136" t="s">
        <v>1163</v>
      </c>
      <c r="AB1359" s="137" t="s">
        <v>156</v>
      </c>
      <c r="AC1359" s="137" t="s">
        <v>157</v>
      </c>
      <c r="AD1359" s="137" t="s">
        <v>158</v>
      </c>
      <c r="AE1359" s="137" t="s">
        <v>139</v>
      </c>
      <c r="AF1359" s="138" t="s">
        <v>140</v>
      </c>
      <c r="AG1359" s="138" t="s">
        <v>141</v>
      </c>
      <c r="AH1359" s="138" t="s">
        <v>142</v>
      </c>
      <c r="AI1359" s="138" t="s">
        <v>143</v>
      </c>
      <c r="AJ1359" s="139" t="s">
        <v>144</v>
      </c>
      <c r="AK1359" s="139" t="s">
        <v>145</v>
      </c>
      <c r="AL1359" s="139" t="s">
        <v>146</v>
      </c>
      <c r="AM1359" s="140" t="s">
        <v>147</v>
      </c>
      <c r="AN1359" s="140" t="s">
        <v>148</v>
      </c>
      <c r="AQ1359" t="str">
        <f>AQ1358</f>
        <v/>
      </c>
    </row>
    <row r="1360" spans="1:43" ht="14.25" customHeight="1" x14ac:dyDescent="0.25">
      <c r="A1360" s="99" t="s">
        <v>1164</v>
      </c>
      <c r="B1360" s="112">
        <f>'Run Rate'!E139</f>
        <v>883</v>
      </c>
      <c r="C1360" s="112">
        <f>'Run Rate'!F139</f>
        <v>203</v>
      </c>
      <c r="D1360" s="112">
        <f>'Run Rate'!G139</f>
        <v>331</v>
      </c>
      <c r="E1360" s="112">
        <f>'Run Rate'!H139</f>
        <v>397</v>
      </c>
      <c r="F1360" s="112">
        <f>'Run Rate'!I139</f>
        <v>992</v>
      </c>
      <c r="G1360" s="112">
        <f>'Run Rate'!J139</f>
        <v>309</v>
      </c>
      <c r="H1360" s="112">
        <f>'Run Rate'!K139</f>
        <v>293</v>
      </c>
      <c r="I1360" s="112">
        <f>'Run Rate'!L139</f>
        <v>332</v>
      </c>
      <c r="J1360" s="112">
        <f>'Run Rate'!M139</f>
        <v>344</v>
      </c>
      <c r="K1360" s="112">
        <f>'Run Rate'!N139</f>
        <v>181</v>
      </c>
      <c r="L1360" s="112">
        <f>'Run Rate'!O139</f>
        <v>352</v>
      </c>
      <c r="M1360" s="112">
        <f>'Run Rate'!P139</f>
        <v>258</v>
      </c>
      <c r="N1360" s="112">
        <f>'Run Rate'!Q139</f>
        <v>221</v>
      </c>
      <c r="O1360" s="112">
        <f>'Run Rate'!R139</f>
        <v>170</v>
      </c>
      <c r="P1360" s="112">
        <f>'Run Rate'!S139</f>
        <v>43</v>
      </c>
      <c r="Q1360" s="112">
        <f>'Run Rate'!T139</f>
        <v>274</v>
      </c>
      <c r="R1360" s="112">
        <f>'Run Rate'!U139</f>
        <v>175</v>
      </c>
      <c r="S1360" s="112">
        <f>'Run Rate'!V139</f>
        <v>371</v>
      </c>
      <c r="T1360" s="112">
        <f>'Run Rate'!W139</f>
        <v>266</v>
      </c>
      <c r="U1360" s="112">
        <f>'Run Rate'!X139</f>
        <v>987</v>
      </c>
      <c r="V1360" s="112">
        <f>'Run Rate'!Y139</f>
        <v>789</v>
      </c>
      <c r="W1360" s="112">
        <f>'Run Rate'!Z139</f>
        <v>543</v>
      </c>
      <c r="X1360" s="112">
        <f>'Run Rate'!AA139</f>
        <v>679</v>
      </c>
      <c r="Y1360" s="112">
        <f>'Run Rate'!AB139</f>
        <v>620</v>
      </c>
      <c r="Z1360" s="112">
        <f>'Run Rate'!AC139</f>
        <v>303</v>
      </c>
      <c r="AA1360" s="112">
        <f>'Run Rate'!AD139</f>
        <v>303</v>
      </c>
      <c r="AB1360" s="113">
        <v>382</v>
      </c>
      <c r="AC1360" s="112">
        <v>362</v>
      </c>
      <c r="AD1360" s="112">
        <v>364</v>
      </c>
      <c r="AE1360" s="112">
        <v>384</v>
      </c>
      <c r="AF1360" s="112">
        <v>372</v>
      </c>
      <c r="AG1360" s="112">
        <v>372</v>
      </c>
      <c r="AH1360" s="112">
        <v>400</v>
      </c>
      <c r="AI1360" s="112">
        <v>390</v>
      </c>
      <c r="AJ1360" s="112">
        <v>389</v>
      </c>
      <c r="AK1360" s="112">
        <v>389</v>
      </c>
      <c r="AL1360" s="112">
        <v>438</v>
      </c>
      <c r="AM1360" s="112">
        <v>329</v>
      </c>
      <c r="AN1360" s="112">
        <v>338</v>
      </c>
      <c r="AQ1360" t="str">
        <f>AQ1358</f>
        <v/>
      </c>
    </row>
    <row r="1361" spans="1:43" ht="14.25" customHeight="1" x14ac:dyDescent="0.25">
      <c r="A1361" s="99" t="s">
        <v>1165</v>
      </c>
      <c r="B1361" s="114"/>
      <c r="C1361" s="114"/>
      <c r="D1361" s="114"/>
      <c r="E1361" s="114"/>
      <c r="F1361" s="114"/>
      <c r="G1361" s="114"/>
      <c r="H1361" s="114"/>
      <c r="I1361" s="114"/>
      <c r="J1361" s="114"/>
      <c r="K1361" s="114"/>
      <c r="L1361" s="114"/>
      <c r="M1361" s="114"/>
      <c r="N1361" s="114"/>
      <c r="O1361" s="114"/>
      <c r="P1361" s="114"/>
      <c r="Q1361" s="114"/>
      <c r="R1361" s="114"/>
      <c r="S1361" s="114"/>
      <c r="T1361" s="114"/>
      <c r="U1361" s="114"/>
      <c r="V1361" s="114"/>
      <c r="W1361" s="115"/>
      <c r="X1361" s="115"/>
      <c r="Y1361" s="115"/>
      <c r="Z1361" s="115"/>
      <c r="AA1361" s="112" t="s">
        <v>1166</v>
      </c>
      <c r="AB1361" s="113"/>
      <c r="AC1361" s="112"/>
      <c r="AD1361" s="112"/>
      <c r="AE1361" s="112"/>
      <c r="AF1361" s="112"/>
      <c r="AG1361" s="112"/>
      <c r="AH1361" s="112"/>
      <c r="AI1361" s="112"/>
      <c r="AJ1361" s="112"/>
      <c r="AK1361" s="112"/>
      <c r="AL1361" s="112"/>
      <c r="AM1361" s="112"/>
      <c r="AN1361" s="112"/>
      <c r="AQ1361" t="str">
        <f>AQ1358</f>
        <v/>
      </c>
    </row>
    <row r="1362" spans="1:43" ht="14.25" customHeight="1" x14ac:dyDescent="0.25">
      <c r="A1362" s="99" t="s">
        <v>1167</v>
      </c>
      <c r="B1362" s="114"/>
      <c r="C1362" s="114"/>
      <c r="D1362" s="114"/>
      <c r="E1362" s="114"/>
      <c r="F1362" s="114"/>
      <c r="G1362" s="114"/>
      <c r="H1362" s="114"/>
      <c r="I1362" s="114"/>
      <c r="J1362" s="114"/>
      <c r="K1362" s="114"/>
      <c r="L1362" s="114"/>
      <c r="M1362" s="114"/>
      <c r="N1362" s="114"/>
      <c r="O1362" s="114"/>
      <c r="P1362" s="114"/>
      <c r="Q1362" s="114"/>
      <c r="R1362" s="114"/>
      <c r="S1362" s="114"/>
      <c r="T1362" s="114"/>
      <c r="U1362" s="114"/>
      <c r="V1362" s="114"/>
      <c r="W1362" s="115"/>
      <c r="X1362" s="116"/>
      <c r="Y1362" s="117"/>
      <c r="Z1362" s="115"/>
      <c r="AA1362" s="112" t="s">
        <v>1168</v>
      </c>
      <c r="AB1362" s="113">
        <f>'Demand Input VP'!B684</f>
        <v>0</v>
      </c>
      <c r="AC1362" s="112">
        <f>'Demand Input VP'!C684</f>
        <v>0</v>
      </c>
      <c r="AD1362" s="112">
        <f>'Demand Input VP'!D684</f>
        <v>0</v>
      </c>
      <c r="AE1362" s="112">
        <f>'Demand Input VP'!E684</f>
        <v>0</v>
      </c>
      <c r="AF1362" s="112">
        <f>'Demand Input VP'!F684</f>
        <v>0</v>
      </c>
      <c r="AG1362" s="112">
        <f>'Demand Input VP'!G684</f>
        <v>0</v>
      </c>
      <c r="AH1362" s="112">
        <f>'Demand Input VP'!H684</f>
        <v>0</v>
      </c>
      <c r="AI1362" s="112">
        <f>'Demand Input VP'!I684</f>
        <v>0</v>
      </c>
      <c r="AJ1362" s="112">
        <f>'Demand Input VP'!J684</f>
        <v>0</v>
      </c>
      <c r="AK1362" s="112">
        <f>'Demand Input VP'!K684</f>
        <v>0</v>
      </c>
      <c r="AL1362" s="112">
        <f>'Demand Input VP'!L684</f>
        <v>0</v>
      </c>
      <c r="AM1362" s="112">
        <f>'Demand Input VP'!M684</f>
        <v>0</v>
      </c>
      <c r="AN1362" s="112">
        <f>'Demand Input VP'!N684</f>
        <v>0</v>
      </c>
      <c r="AQ1362" t="str">
        <f>AQ1358</f>
        <v/>
      </c>
    </row>
    <row r="1363" spans="1:43" ht="14.25" customHeight="1" x14ac:dyDescent="0.25">
      <c r="A1363" s="99" t="s">
        <v>1169</v>
      </c>
      <c r="B1363" s="118"/>
      <c r="C1363" s="118"/>
      <c r="D1363" s="118"/>
      <c r="E1363" s="118"/>
      <c r="F1363" s="118"/>
      <c r="G1363" s="118"/>
      <c r="H1363" s="118"/>
      <c r="I1363" s="118"/>
      <c r="J1363" s="118"/>
      <c r="K1363" s="118"/>
      <c r="L1363" s="118"/>
      <c r="M1363" s="118"/>
      <c r="N1363" s="118"/>
      <c r="O1363" s="118"/>
      <c r="P1363" s="118"/>
      <c r="Q1363" s="118"/>
      <c r="R1363" s="118"/>
      <c r="S1363" s="118"/>
      <c r="T1363" s="118"/>
      <c r="U1363" s="118"/>
      <c r="V1363" s="118"/>
      <c r="W1363" s="115"/>
      <c r="X1363" s="116"/>
      <c r="Y1363" s="117"/>
      <c r="Z1363" s="119"/>
      <c r="AA1363" s="120" t="s">
        <v>1170</v>
      </c>
      <c r="AB1363" s="121">
        <f>'Demand Input VP'!B683</f>
        <v>0</v>
      </c>
      <c r="AC1363" s="120">
        <f>'Demand Input VP'!C683</f>
        <v>0</v>
      </c>
      <c r="AD1363" s="120">
        <f>'Demand Input VP'!D683</f>
        <v>0</v>
      </c>
      <c r="AE1363" s="120">
        <f>'Demand Input VP'!E683</f>
        <v>0</v>
      </c>
      <c r="AF1363" s="120">
        <f>'Demand Input VP'!F683</f>
        <v>0</v>
      </c>
      <c r="AG1363" s="120">
        <f>'Demand Input VP'!G683</f>
        <v>0</v>
      </c>
      <c r="AH1363" s="120">
        <f>'Demand Input VP'!H683</f>
        <v>0</v>
      </c>
      <c r="AI1363" s="120">
        <f>'Demand Input VP'!I683</f>
        <v>0</v>
      </c>
      <c r="AJ1363" s="120">
        <f>'Demand Input VP'!J683</f>
        <v>0</v>
      </c>
      <c r="AK1363" s="120">
        <f>'Demand Input VP'!K683</f>
        <v>0</v>
      </c>
      <c r="AL1363" s="120">
        <f>'Demand Input VP'!L683</f>
        <v>0</v>
      </c>
      <c r="AM1363" s="120">
        <f>'Demand Input VP'!M683</f>
        <v>0</v>
      </c>
      <c r="AN1363" s="120">
        <f>'Demand Input VP'!N683</f>
        <v>0</v>
      </c>
      <c r="AQ1363" t="str">
        <f>AQ1358</f>
        <v/>
      </c>
    </row>
    <row r="1364" spans="1:43" ht="14.25" customHeight="1" x14ac:dyDescent="0.25">
      <c r="A1364" s="1"/>
      <c r="B1364" s="122"/>
      <c r="C1364" s="122"/>
      <c r="D1364" s="122"/>
      <c r="E1364" s="122"/>
      <c r="F1364" s="122"/>
      <c r="G1364" s="122"/>
      <c r="H1364" s="122"/>
      <c r="I1364" s="122"/>
      <c r="J1364" s="122"/>
      <c r="K1364" s="122"/>
      <c r="L1364" s="122"/>
      <c r="M1364" s="122"/>
      <c r="N1364" s="122"/>
      <c r="O1364" s="122"/>
      <c r="P1364" s="122"/>
      <c r="Q1364" s="122"/>
      <c r="R1364" s="122"/>
      <c r="S1364" s="122"/>
      <c r="T1364" s="122"/>
      <c r="U1364" s="122"/>
      <c r="V1364" s="122"/>
      <c r="W1364" s="123"/>
      <c r="X1364" s="116"/>
      <c r="Y1364" s="117"/>
      <c r="Z1364" s="123"/>
      <c r="AA1364" s="112" t="s">
        <v>1171</v>
      </c>
      <c r="AB1364" s="113">
        <f>'Demand Input MP'!B684</f>
        <v>0</v>
      </c>
      <c r="AC1364" s="112">
        <f>'Demand Input MP'!C684</f>
        <v>0</v>
      </c>
      <c r="AD1364" s="112">
        <f>'Demand Input MP'!D684</f>
        <v>0</v>
      </c>
      <c r="AE1364" s="112">
        <f>'Demand Input MP'!E684</f>
        <v>0</v>
      </c>
      <c r="AF1364" s="112">
        <f>'Demand Input MP'!F684</f>
        <v>0</v>
      </c>
      <c r="AG1364" s="112">
        <f>'Demand Input MP'!G684</f>
        <v>0</v>
      </c>
      <c r="AH1364" s="112">
        <f>'Demand Input MP'!H684</f>
        <v>0</v>
      </c>
      <c r="AI1364" s="112">
        <f>'Demand Input MP'!I684</f>
        <v>0</v>
      </c>
      <c r="AJ1364" s="112">
        <f>'Demand Input MP'!J684</f>
        <v>0</v>
      </c>
      <c r="AK1364" s="112">
        <f>'Demand Input MP'!K684</f>
        <v>0</v>
      </c>
      <c r="AL1364" s="112">
        <f>'Demand Input MP'!L684</f>
        <v>0</v>
      </c>
      <c r="AM1364" s="112">
        <f>'Demand Input MP'!M684</f>
        <v>0</v>
      </c>
      <c r="AN1364" s="112">
        <f>'Demand Input MP'!N684</f>
        <v>0</v>
      </c>
      <c r="AQ1364" t="str">
        <f>AQ1358</f>
        <v/>
      </c>
    </row>
    <row r="1365" spans="1:43" ht="14.25" customHeight="1" x14ac:dyDescent="0.25">
      <c r="A1365" s="1"/>
      <c r="B1365" s="122"/>
      <c r="C1365" s="122"/>
      <c r="D1365" s="122"/>
      <c r="E1365" s="122"/>
      <c r="F1365" s="122"/>
      <c r="G1365" s="122"/>
      <c r="H1365" s="122"/>
      <c r="I1365" s="122"/>
      <c r="J1365" s="122"/>
      <c r="K1365" s="122"/>
      <c r="L1365" s="122"/>
      <c r="M1365" s="122"/>
      <c r="N1365" s="122"/>
      <c r="O1365" s="122"/>
      <c r="P1365" s="122"/>
      <c r="Q1365" s="122"/>
      <c r="R1365" s="122"/>
      <c r="S1365" s="122"/>
      <c r="T1365" s="122"/>
      <c r="U1365" s="122"/>
      <c r="V1365" s="124" t="s">
        <v>91</v>
      </c>
      <c r="W1365" s="125">
        <f>IFERROR(IF(SUM('Run Rate History'!E139:AD139)&gt;0,(SUMPRODUCT((B1360:AA1360&gt;=PERCENTILE(B1360:AA1360,0.1))*(B1360:AA1360&lt;=PERCENTILE(B1360:AA1360,0.9))*B1360:AA1360)+SUMPRODUCT(('Run Rate History'!E139:AD139&gt;=PERCENTILE(B1360:AA1360,0.1))*('Run Rate History'!E139:AD139&lt;=PERCENTILE(B1360:AA1360,0.9))*'Run Rate History'!E139:AD139))/(SUMPRODUCT((B1360:AA1360&gt;=PERCENTILE(B1360:AA1360,0.1))*(B1360:AA1360&lt;=PERCENTILE(B1360:AA1360,0.9))*1)+SUMPRODUCT(('Run Rate History'!E139:AD139&gt;=PERCENTILE(B1360:AA1360,0.1))*('Run Rate History'!E139:AD139&lt;=PERCENTILE(B1360:AA1360,0.9))*1)),TRIMMEAN(B1360:AA1360,0.15)),0)</f>
        <v>398.81081081081084</v>
      </c>
      <c r="X1365" s="126" t="s">
        <v>1172</v>
      </c>
      <c r="Y1365" s="127">
        <f>SUM(B1360:AA1360)/26</f>
        <v>408.42307692307691</v>
      </c>
      <c r="Z1365" s="128"/>
      <c r="AA1365" s="112" t="s">
        <v>1173</v>
      </c>
      <c r="AB1365" s="113">
        <f>'Demand Input MP'!B683</f>
        <v>0</v>
      </c>
      <c r="AC1365" s="112">
        <f>'Demand Input MP'!C683</f>
        <v>0</v>
      </c>
      <c r="AD1365" s="112">
        <f>'Demand Input MP'!D683</f>
        <v>0</v>
      </c>
      <c r="AE1365" s="112">
        <f>'Demand Input MP'!E683</f>
        <v>0</v>
      </c>
      <c r="AF1365" s="112">
        <f>'Demand Input MP'!F683</f>
        <v>0</v>
      </c>
      <c r="AG1365" s="112">
        <f>'Demand Input MP'!G683</f>
        <v>0</v>
      </c>
      <c r="AH1365" s="112">
        <f>'Demand Input MP'!H683</f>
        <v>0</v>
      </c>
      <c r="AI1365" s="112">
        <f>'Demand Input MP'!I683</f>
        <v>0</v>
      </c>
      <c r="AJ1365" s="112">
        <f>'Demand Input MP'!J683</f>
        <v>0</v>
      </c>
      <c r="AK1365" s="112">
        <f>'Demand Input MP'!K683</f>
        <v>0</v>
      </c>
      <c r="AL1365" s="112">
        <f>'Demand Input MP'!L683</f>
        <v>0</v>
      </c>
      <c r="AM1365" s="112">
        <f>'Demand Input MP'!M683</f>
        <v>0</v>
      </c>
      <c r="AN1365" s="112">
        <f>'Demand Input MP'!N683</f>
        <v>0</v>
      </c>
      <c r="AQ1365" t="str">
        <f>AQ1358</f>
        <v/>
      </c>
    </row>
    <row r="1366" spans="1:43" ht="14.25" customHeight="1" x14ac:dyDescent="0.25">
      <c r="A1366" s="1"/>
      <c r="B1366" s="122"/>
      <c r="C1366" s="122"/>
      <c r="D1366" s="122"/>
      <c r="E1366" s="122"/>
      <c r="F1366" s="122"/>
      <c r="G1366" s="122"/>
      <c r="H1366" s="122"/>
      <c r="I1366" s="122"/>
      <c r="J1366" s="122"/>
      <c r="K1366" s="122"/>
      <c r="L1366" s="122"/>
      <c r="M1366" s="122"/>
      <c r="N1366" s="122"/>
      <c r="O1366" s="122"/>
      <c r="P1366" s="122"/>
      <c r="Q1366" s="122"/>
      <c r="R1366" s="122"/>
      <c r="S1366" s="122"/>
      <c r="T1366" s="122"/>
      <c r="U1366" s="122"/>
      <c r="V1366" s="124" t="s">
        <v>94</v>
      </c>
      <c r="W1366" s="125">
        <f>IFERROR((1*MIN(MAX(X1360,0.5*IF(SUM('Run Rate History'!E139:AD139)&gt;0,(MEDIAN(IF(B1360:AA1360&gt;0,B1360:AA1360))+MEDIAN(IF('Run Rate History'!E139:AD139&gt;0,'Run Rate History'!E139:AD139)))/2,MEDIAN(IF(B1360:AA1360&gt;0,B1360:AA1360)))),2*IF(SUM('Run Rate History'!E139:AD139)&gt;0,(MEDIAN(IF(B1360:AA1360&gt;0,B1360:AA1360))+MEDIAN(IF('Run Rate History'!E139:AD139&gt;0,'Run Rate History'!E139:AD139)))/2,MEDIAN(IF(B1360:AA1360&gt;0,B1360:AA1360))))+2*MIN(MAX(Y1360,0.5*IF(SUM('Run Rate History'!E139:AD139)&gt;0,(MEDIAN(IF(B1360:AA1360&gt;0,B1360:AA1360))+MEDIAN(IF('Run Rate History'!E139:AD139&gt;0,'Run Rate History'!E139:AD139)))/2,MEDIAN(IF(B1360:AA1360&gt;0,B1360:AA1360)))),2*IF(SUM('Run Rate History'!E139:AD139)&gt;0,(MEDIAN(IF(B1360:AA1360&gt;0,B1360:AA1360))+MEDIAN(IF('Run Rate History'!E139:AD139&gt;0,'Run Rate History'!E139:AD139)))/2,MEDIAN(IF(B1360:AA1360&gt;0,B1360:AA1360))))+3*MIN(MAX(Z1360,0.5*IF(SUM('Run Rate History'!E139:AD139)&gt;0,(MEDIAN(IF(B1360:AA1360&gt;0,B1360:AA1360))+MEDIAN(IF('Run Rate History'!E139:AD139&gt;0,'Run Rate History'!E139:AD139)))/2,MEDIAN(IF(B1360:AA1360&gt;0,B1360:AA1360)))),2*IF(SUM('Run Rate History'!E139:AD139)&gt;0,(MEDIAN(IF(B1360:AA1360&gt;0,B1360:AA1360))+MEDIAN(IF('Run Rate History'!E139:AD139&gt;0,'Run Rate History'!E139:AD139)))/2,MEDIAN(IF(B1360:AA1360&gt;0,B1360:AA1360))))+4*MIN(MAX(AA1360,0.5*IF(SUM('Run Rate History'!E139:AD139)&gt;0,(MEDIAN(IF(B1360:AA1360&gt;0,B1360:AA1360))+MEDIAN(IF('Run Rate History'!E139:AD139&gt;0,'Run Rate History'!E139:AD139)))/2,MEDIAN(IF(B1360:AA1360&gt;0,B1360:AA1360)))),2*IF(SUM('Run Rate History'!E139:AD139)&gt;0,(MEDIAN(IF(B1360:AA1360&gt;0,B1360:AA1360))+MEDIAN(IF('Run Rate History'!E139:AD139&gt;0,'Run Rate History'!E139:AD139)))/2,MEDIAN(IF(B1360:AA1360&gt;0,B1360:AA1360)))))/10,0)</f>
        <v>404</v>
      </c>
      <c r="X1366" s="129" t="s">
        <v>1174</v>
      </c>
      <c r="Y1366" s="130">
        <f>IFERROR(VLOOKUP(A1358,'Stanje zaliha'!A:E,5,FALSE()),0)</f>
        <v>1387</v>
      </c>
      <c r="Z1366" s="131"/>
      <c r="AA1366" s="113" t="s">
        <v>1175</v>
      </c>
      <c r="AB1366" s="118">
        <f t="shared" ref="AB1366:AN1366" si="270">SUM(AB1362:AB1365)</f>
        <v>0</v>
      </c>
      <c r="AC1366" s="118">
        <f t="shared" si="270"/>
        <v>0</v>
      </c>
      <c r="AD1366" s="118">
        <f t="shared" si="270"/>
        <v>0</v>
      </c>
      <c r="AE1366" s="118">
        <f t="shared" si="270"/>
        <v>0</v>
      </c>
      <c r="AF1366" s="118">
        <f t="shared" si="270"/>
        <v>0</v>
      </c>
      <c r="AG1366" s="118">
        <f t="shared" si="270"/>
        <v>0</v>
      </c>
      <c r="AH1366" s="118">
        <f t="shared" si="270"/>
        <v>0</v>
      </c>
      <c r="AI1366" s="118">
        <f t="shared" si="270"/>
        <v>0</v>
      </c>
      <c r="AJ1366" s="118">
        <f t="shared" si="270"/>
        <v>0</v>
      </c>
      <c r="AK1366" s="118">
        <f t="shared" si="270"/>
        <v>0</v>
      </c>
      <c r="AL1366" s="118">
        <f t="shared" si="270"/>
        <v>0</v>
      </c>
      <c r="AM1366" s="118">
        <f t="shared" si="270"/>
        <v>0</v>
      </c>
      <c r="AN1366" s="118">
        <f t="shared" si="270"/>
        <v>0</v>
      </c>
      <c r="AQ1366" t="str">
        <f>AQ1358</f>
        <v/>
      </c>
    </row>
    <row r="1367" spans="1:43" ht="14.25" customHeight="1" x14ac:dyDescent="0.25">
      <c r="A1367" s="1"/>
      <c r="B1367" s="122"/>
      <c r="C1367" s="122"/>
      <c r="D1367" s="122"/>
      <c r="E1367" s="122"/>
      <c r="F1367" s="122"/>
      <c r="G1367" s="122"/>
      <c r="H1367" s="122"/>
      <c r="I1367" s="122"/>
      <c r="J1367" s="122"/>
      <c r="K1367" s="122"/>
      <c r="L1367" s="122"/>
      <c r="M1367" s="122"/>
      <c r="N1367" s="122"/>
      <c r="O1367" s="122"/>
      <c r="P1367" s="122"/>
      <c r="Q1367" s="122"/>
      <c r="R1367" s="122"/>
      <c r="S1367" s="122"/>
      <c r="T1367" s="122"/>
      <c r="U1367" s="122"/>
      <c r="V1367" s="124" t="s">
        <v>95</v>
      </c>
      <c r="W1367" s="125">
        <f>IFERROR(0.6*W1366+0.4*W1365,0)</f>
        <v>401.92432432432429</v>
      </c>
      <c r="X1367" s="132" t="s">
        <v>1176</v>
      </c>
      <c r="Y1367" s="133">
        <f>IFERROR(SUMIF('Popis poslanih narudžbi'!A:A,A1358,'Popis poslanih narudžbi'!C:C),0)</f>
        <v>0</v>
      </c>
      <c r="Z1367" s="131"/>
      <c r="AA1367" s="134" t="s">
        <v>1177</v>
      </c>
      <c r="AB1367" s="118">
        <f t="shared" ref="AB1367:AN1367" si="271">AB1360+AB1366</f>
        <v>382</v>
      </c>
      <c r="AC1367" s="118">
        <f t="shared" si="271"/>
        <v>362</v>
      </c>
      <c r="AD1367" s="118">
        <f t="shared" si="271"/>
        <v>364</v>
      </c>
      <c r="AE1367" s="118">
        <f t="shared" si="271"/>
        <v>384</v>
      </c>
      <c r="AF1367" s="118">
        <f t="shared" si="271"/>
        <v>372</v>
      </c>
      <c r="AG1367" s="118">
        <f t="shared" si="271"/>
        <v>372</v>
      </c>
      <c r="AH1367" s="118">
        <f t="shared" si="271"/>
        <v>400</v>
      </c>
      <c r="AI1367" s="118">
        <f t="shared" si="271"/>
        <v>390</v>
      </c>
      <c r="AJ1367" s="118">
        <f t="shared" si="271"/>
        <v>389</v>
      </c>
      <c r="AK1367" s="118">
        <f t="shared" si="271"/>
        <v>389</v>
      </c>
      <c r="AL1367" s="118">
        <f t="shared" si="271"/>
        <v>438</v>
      </c>
      <c r="AM1367" s="118">
        <f t="shared" si="271"/>
        <v>329</v>
      </c>
      <c r="AN1367" s="118">
        <f t="shared" si="271"/>
        <v>338</v>
      </c>
      <c r="AQ1367" t="str">
        <f>AQ1358</f>
        <v/>
      </c>
    </row>
    <row r="1368" spans="1:43" ht="14.25" customHeight="1" x14ac:dyDescent="0.25">
      <c r="A1368" s="107" t="str">
        <f>'Run Rate'!A140</f>
        <v>ON00279</v>
      </c>
      <c r="B1368" s="135" t="str">
        <f>'Run Rate'!B140</f>
        <v>Serious Mass 2,73kg Vanilla</v>
      </c>
      <c r="C1368" s="135" t="str">
        <f>'Run Rate'!C140</f>
        <v>SPORTSKA PREHRANA</v>
      </c>
      <c r="D1368" s="135" t="str">
        <f>'Run Rate'!D140</f>
        <v>02 SILVER</v>
      </c>
      <c r="E1368" s="122"/>
      <c r="F1368" s="122"/>
      <c r="G1368" s="122"/>
      <c r="H1368" s="122"/>
      <c r="I1368" s="122"/>
      <c r="J1368" s="122"/>
      <c r="K1368" s="122"/>
      <c r="L1368" s="122"/>
      <c r="M1368" s="122"/>
      <c r="N1368" s="122"/>
      <c r="O1368" s="122"/>
      <c r="P1368" s="122"/>
      <c r="Q1368" s="122"/>
      <c r="R1368" s="122"/>
      <c r="S1368" s="122"/>
      <c r="T1368" s="122"/>
      <c r="U1368" s="122"/>
      <c r="V1368" s="122"/>
      <c r="W1368" s="122"/>
      <c r="X1368" s="122"/>
      <c r="Y1368" s="122"/>
      <c r="Z1368" s="122"/>
      <c r="AA1368" s="122"/>
      <c r="AB1368" s="122"/>
      <c r="AC1368" s="122"/>
      <c r="AD1368" s="122"/>
      <c r="AE1368" s="122"/>
      <c r="AF1368" s="122"/>
      <c r="AG1368" s="122"/>
      <c r="AH1368" s="122"/>
      <c r="AI1368" s="122"/>
      <c r="AJ1368" s="122"/>
      <c r="AK1368" s="122"/>
      <c r="AL1368" s="122"/>
      <c r="AM1368" s="122"/>
      <c r="AN1368" s="122"/>
      <c r="AQ1368" t="str">
        <f>IF(AND(OR($B$1="ALL",$B$1=C1368),OR($E$1="ALL",$E$1=D1368),OR($B$2="ALL",$B$2=A1368),OR($E$2="ALL",IFERROR(SEARCH($E$2,B1368),0)&gt;0)),"MATCH","")</f>
        <v/>
      </c>
    </row>
    <row r="1369" spans="1:43" ht="14.25" customHeight="1" x14ac:dyDescent="0.25">
      <c r="A1369" s="108" t="s">
        <v>1137</v>
      </c>
      <c r="B1369" s="136" t="s">
        <v>1138</v>
      </c>
      <c r="C1369" s="136" t="s">
        <v>1139</v>
      </c>
      <c r="D1369" s="136" t="s">
        <v>1140</v>
      </c>
      <c r="E1369" s="136" t="s">
        <v>1141</v>
      </c>
      <c r="F1369" s="136" t="s">
        <v>1142</v>
      </c>
      <c r="G1369" s="136" t="s">
        <v>1143</v>
      </c>
      <c r="H1369" s="136" t="s">
        <v>1144</v>
      </c>
      <c r="I1369" s="136" t="s">
        <v>1145</v>
      </c>
      <c r="J1369" s="136" t="s">
        <v>1146</v>
      </c>
      <c r="K1369" s="136" t="s">
        <v>1147</v>
      </c>
      <c r="L1369" s="136" t="s">
        <v>1148</v>
      </c>
      <c r="M1369" s="136" t="s">
        <v>1149</v>
      </c>
      <c r="N1369" s="136" t="s">
        <v>1150</v>
      </c>
      <c r="O1369" s="136" t="s">
        <v>1151</v>
      </c>
      <c r="P1369" s="136" t="s">
        <v>1152</v>
      </c>
      <c r="Q1369" s="136" t="s">
        <v>1153</v>
      </c>
      <c r="R1369" s="136" t="s">
        <v>1154</v>
      </c>
      <c r="S1369" s="136" t="s">
        <v>1155</v>
      </c>
      <c r="T1369" s="136" t="s">
        <v>1156</v>
      </c>
      <c r="U1369" s="136" t="s">
        <v>1157</v>
      </c>
      <c r="V1369" s="136" t="s">
        <v>1158</v>
      </c>
      <c r="W1369" s="136" t="s">
        <v>1159</v>
      </c>
      <c r="X1369" s="136" t="s">
        <v>1160</v>
      </c>
      <c r="Y1369" s="136" t="s">
        <v>1161</v>
      </c>
      <c r="Z1369" s="136" t="s">
        <v>1162</v>
      </c>
      <c r="AA1369" s="136" t="s">
        <v>1163</v>
      </c>
      <c r="AB1369" s="137" t="s">
        <v>156</v>
      </c>
      <c r="AC1369" s="137" t="s">
        <v>157</v>
      </c>
      <c r="AD1369" s="137" t="s">
        <v>158</v>
      </c>
      <c r="AE1369" s="137" t="s">
        <v>139</v>
      </c>
      <c r="AF1369" s="138" t="s">
        <v>140</v>
      </c>
      <c r="AG1369" s="138" t="s">
        <v>141</v>
      </c>
      <c r="AH1369" s="138" t="s">
        <v>142</v>
      </c>
      <c r="AI1369" s="138" t="s">
        <v>143</v>
      </c>
      <c r="AJ1369" s="139" t="s">
        <v>144</v>
      </c>
      <c r="AK1369" s="139" t="s">
        <v>145</v>
      </c>
      <c r="AL1369" s="139" t="s">
        <v>146</v>
      </c>
      <c r="AM1369" s="140" t="s">
        <v>147</v>
      </c>
      <c r="AN1369" s="140" t="s">
        <v>148</v>
      </c>
      <c r="AQ1369" t="str">
        <f>AQ1368</f>
        <v/>
      </c>
    </row>
    <row r="1370" spans="1:43" ht="14.25" customHeight="1" x14ac:dyDescent="0.25">
      <c r="A1370" s="99" t="s">
        <v>1164</v>
      </c>
      <c r="B1370" s="112">
        <f>'Run Rate'!E140</f>
        <v>7</v>
      </c>
      <c r="C1370" s="112">
        <f>'Run Rate'!F140</f>
        <v>10</v>
      </c>
      <c r="D1370" s="112">
        <f>'Run Rate'!G140</f>
        <v>13</v>
      </c>
      <c r="E1370" s="112">
        <f>'Run Rate'!H140</f>
        <v>8</v>
      </c>
      <c r="F1370" s="112">
        <f>'Run Rate'!I140</f>
        <v>8</v>
      </c>
      <c r="G1370" s="112">
        <f>'Run Rate'!J140</f>
        <v>9</v>
      </c>
      <c r="H1370" s="112">
        <f>'Run Rate'!K140</f>
        <v>13</v>
      </c>
      <c r="I1370" s="112">
        <f>'Run Rate'!L140</f>
        <v>11</v>
      </c>
      <c r="J1370" s="112">
        <f>'Run Rate'!M140</f>
        <v>13</v>
      </c>
      <c r="K1370" s="112">
        <f>'Run Rate'!N140</f>
        <v>16</v>
      </c>
      <c r="L1370" s="112">
        <f>'Run Rate'!O140</f>
        <v>10</v>
      </c>
      <c r="M1370" s="112">
        <f>'Run Rate'!P140</f>
        <v>10</v>
      </c>
      <c r="N1370" s="112">
        <f>'Run Rate'!Q140</f>
        <v>11</v>
      </c>
      <c r="O1370" s="112">
        <f>'Run Rate'!R140</f>
        <v>4</v>
      </c>
      <c r="P1370" s="112">
        <f>'Run Rate'!S140</f>
        <v>3</v>
      </c>
      <c r="Q1370" s="112">
        <f>'Run Rate'!T140</f>
        <v>6</v>
      </c>
      <c r="R1370" s="112">
        <f>'Run Rate'!U140</f>
        <v>11</v>
      </c>
      <c r="S1370" s="112">
        <f>'Run Rate'!V140</f>
        <v>17</v>
      </c>
      <c r="T1370" s="112">
        <f>'Run Rate'!W140</f>
        <v>15</v>
      </c>
      <c r="U1370" s="112">
        <f>'Run Rate'!X140</f>
        <v>12</v>
      </c>
      <c r="V1370" s="112">
        <f>'Run Rate'!Y140</f>
        <v>16</v>
      </c>
      <c r="W1370" s="112">
        <f>'Run Rate'!Z140</f>
        <v>9</v>
      </c>
      <c r="X1370" s="112">
        <f>'Run Rate'!AA140</f>
        <v>9</v>
      </c>
      <c r="Y1370" s="112">
        <f>'Run Rate'!AB140</f>
        <v>7</v>
      </c>
      <c r="Z1370" s="112">
        <f>'Run Rate'!AC140</f>
        <v>13</v>
      </c>
      <c r="AA1370" s="112">
        <f>'Run Rate'!AD140</f>
        <v>9</v>
      </c>
      <c r="AB1370" s="113">
        <v>11</v>
      </c>
      <c r="AC1370" s="112">
        <v>11</v>
      </c>
      <c r="AD1370" s="112">
        <v>11</v>
      </c>
      <c r="AE1370" s="112">
        <v>11</v>
      </c>
      <c r="AF1370" s="112">
        <v>11</v>
      </c>
      <c r="AG1370" s="112">
        <v>11</v>
      </c>
      <c r="AH1370" s="112">
        <v>11</v>
      </c>
      <c r="AI1370" s="112">
        <v>11</v>
      </c>
      <c r="AJ1370" s="112">
        <v>11</v>
      </c>
      <c r="AK1370" s="112">
        <v>11</v>
      </c>
      <c r="AL1370" s="112">
        <v>11</v>
      </c>
      <c r="AM1370" s="112">
        <v>11</v>
      </c>
      <c r="AN1370" s="112">
        <v>10</v>
      </c>
      <c r="AQ1370" t="str">
        <f>AQ1368</f>
        <v/>
      </c>
    </row>
    <row r="1371" spans="1:43" ht="14.25" customHeight="1" x14ac:dyDescent="0.25">
      <c r="A1371" s="99" t="s">
        <v>1165</v>
      </c>
      <c r="B1371" s="114"/>
      <c r="C1371" s="114"/>
      <c r="D1371" s="114"/>
      <c r="E1371" s="114"/>
      <c r="F1371" s="114"/>
      <c r="G1371" s="114"/>
      <c r="H1371" s="114"/>
      <c r="I1371" s="114"/>
      <c r="J1371" s="114"/>
      <c r="K1371" s="114"/>
      <c r="L1371" s="114"/>
      <c r="M1371" s="114"/>
      <c r="N1371" s="114"/>
      <c r="O1371" s="114"/>
      <c r="P1371" s="114"/>
      <c r="Q1371" s="114"/>
      <c r="R1371" s="114"/>
      <c r="S1371" s="114"/>
      <c r="T1371" s="114"/>
      <c r="U1371" s="114"/>
      <c r="V1371" s="114"/>
      <c r="W1371" s="115"/>
      <c r="X1371" s="115"/>
      <c r="Y1371" s="115"/>
      <c r="Z1371" s="115"/>
      <c r="AA1371" s="112" t="s">
        <v>1166</v>
      </c>
      <c r="AB1371" s="113"/>
      <c r="AC1371" s="112"/>
      <c r="AD1371" s="112"/>
      <c r="AE1371" s="112"/>
      <c r="AF1371" s="112"/>
      <c r="AG1371" s="112"/>
      <c r="AH1371" s="112"/>
      <c r="AI1371" s="112"/>
      <c r="AJ1371" s="112"/>
      <c r="AK1371" s="112"/>
      <c r="AL1371" s="112"/>
      <c r="AM1371" s="112"/>
      <c r="AN1371" s="112"/>
      <c r="AQ1371" t="str">
        <f>AQ1368</f>
        <v/>
      </c>
    </row>
    <row r="1372" spans="1:43" ht="14.25" customHeight="1" x14ac:dyDescent="0.25">
      <c r="A1372" s="99" t="s">
        <v>1167</v>
      </c>
      <c r="B1372" s="114"/>
      <c r="C1372" s="114"/>
      <c r="D1372" s="114"/>
      <c r="E1372" s="114"/>
      <c r="F1372" s="114"/>
      <c r="G1372" s="114"/>
      <c r="H1372" s="114"/>
      <c r="I1372" s="114"/>
      <c r="J1372" s="114"/>
      <c r="K1372" s="114"/>
      <c r="L1372" s="114"/>
      <c r="M1372" s="114"/>
      <c r="N1372" s="114"/>
      <c r="O1372" s="114"/>
      <c r="P1372" s="114"/>
      <c r="Q1372" s="114"/>
      <c r="R1372" s="114"/>
      <c r="S1372" s="114"/>
      <c r="T1372" s="114"/>
      <c r="U1372" s="114"/>
      <c r="V1372" s="114"/>
      <c r="W1372" s="115"/>
      <c r="X1372" s="116"/>
      <c r="Y1372" s="117"/>
      <c r="Z1372" s="115"/>
      <c r="AA1372" s="112" t="s">
        <v>1168</v>
      </c>
      <c r="AB1372" s="113">
        <f>'Demand Input VP'!B689</f>
        <v>0</v>
      </c>
      <c r="AC1372" s="112">
        <f>'Demand Input VP'!C689</f>
        <v>0</v>
      </c>
      <c r="AD1372" s="112">
        <f>'Demand Input VP'!D689</f>
        <v>0</v>
      </c>
      <c r="AE1372" s="112">
        <f>'Demand Input VP'!E689</f>
        <v>0</v>
      </c>
      <c r="AF1372" s="112">
        <f>'Demand Input VP'!F689</f>
        <v>0</v>
      </c>
      <c r="AG1372" s="112">
        <f>'Demand Input VP'!G689</f>
        <v>0</v>
      </c>
      <c r="AH1372" s="112">
        <f>'Demand Input VP'!H689</f>
        <v>0</v>
      </c>
      <c r="AI1372" s="112">
        <f>'Demand Input VP'!I689</f>
        <v>0</v>
      </c>
      <c r="AJ1372" s="112">
        <f>'Demand Input VP'!J689</f>
        <v>0</v>
      </c>
      <c r="AK1372" s="112">
        <f>'Demand Input VP'!K689</f>
        <v>0</v>
      </c>
      <c r="AL1372" s="112">
        <f>'Demand Input VP'!L689</f>
        <v>0</v>
      </c>
      <c r="AM1372" s="112">
        <f>'Demand Input VP'!M689</f>
        <v>0</v>
      </c>
      <c r="AN1372" s="112">
        <f>'Demand Input VP'!N689</f>
        <v>0</v>
      </c>
      <c r="AQ1372" t="str">
        <f>AQ1368</f>
        <v/>
      </c>
    </row>
    <row r="1373" spans="1:43" ht="14.25" customHeight="1" x14ac:dyDescent="0.25">
      <c r="A1373" s="99" t="s">
        <v>1169</v>
      </c>
      <c r="B1373" s="118"/>
      <c r="C1373" s="118"/>
      <c r="D1373" s="118"/>
      <c r="E1373" s="118"/>
      <c r="F1373" s="118"/>
      <c r="G1373" s="118"/>
      <c r="H1373" s="118"/>
      <c r="I1373" s="118"/>
      <c r="J1373" s="118"/>
      <c r="K1373" s="118"/>
      <c r="L1373" s="118"/>
      <c r="M1373" s="118"/>
      <c r="N1373" s="118"/>
      <c r="O1373" s="118"/>
      <c r="P1373" s="118"/>
      <c r="Q1373" s="118"/>
      <c r="R1373" s="118"/>
      <c r="S1373" s="118"/>
      <c r="T1373" s="118"/>
      <c r="U1373" s="118"/>
      <c r="V1373" s="118"/>
      <c r="W1373" s="115"/>
      <c r="X1373" s="116"/>
      <c r="Y1373" s="117"/>
      <c r="Z1373" s="119"/>
      <c r="AA1373" s="120" t="s">
        <v>1170</v>
      </c>
      <c r="AB1373" s="121">
        <f>'Demand Input VP'!B688</f>
        <v>0</v>
      </c>
      <c r="AC1373" s="120">
        <f>'Demand Input VP'!C688</f>
        <v>0</v>
      </c>
      <c r="AD1373" s="120">
        <f>'Demand Input VP'!D688</f>
        <v>0</v>
      </c>
      <c r="AE1373" s="120">
        <f>'Demand Input VP'!E688</f>
        <v>0</v>
      </c>
      <c r="AF1373" s="120">
        <f>'Demand Input VP'!F688</f>
        <v>0</v>
      </c>
      <c r="AG1373" s="120">
        <f>'Demand Input VP'!G688</f>
        <v>0</v>
      </c>
      <c r="AH1373" s="120">
        <f>'Demand Input VP'!H688</f>
        <v>0</v>
      </c>
      <c r="AI1373" s="120">
        <f>'Demand Input VP'!I688</f>
        <v>0</v>
      </c>
      <c r="AJ1373" s="120">
        <f>'Demand Input VP'!J688</f>
        <v>0</v>
      </c>
      <c r="AK1373" s="120">
        <f>'Demand Input VP'!K688</f>
        <v>0</v>
      </c>
      <c r="AL1373" s="120">
        <f>'Demand Input VP'!L688</f>
        <v>0</v>
      </c>
      <c r="AM1373" s="120">
        <f>'Demand Input VP'!M688</f>
        <v>0</v>
      </c>
      <c r="AN1373" s="120">
        <f>'Demand Input VP'!N688</f>
        <v>0</v>
      </c>
      <c r="AQ1373" t="str">
        <f>AQ1368</f>
        <v/>
      </c>
    </row>
    <row r="1374" spans="1:43" ht="14.25" customHeight="1" x14ac:dyDescent="0.25">
      <c r="A1374" s="1"/>
      <c r="B1374" s="122"/>
      <c r="C1374" s="122"/>
      <c r="D1374" s="122"/>
      <c r="E1374" s="122"/>
      <c r="F1374" s="122"/>
      <c r="G1374" s="122"/>
      <c r="H1374" s="122"/>
      <c r="I1374" s="122"/>
      <c r="J1374" s="122"/>
      <c r="K1374" s="122"/>
      <c r="L1374" s="122"/>
      <c r="M1374" s="122"/>
      <c r="N1374" s="122"/>
      <c r="O1374" s="122"/>
      <c r="P1374" s="122"/>
      <c r="Q1374" s="122"/>
      <c r="R1374" s="122"/>
      <c r="S1374" s="122"/>
      <c r="T1374" s="122"/>
      <c r="U1374" s="122"/>
      <c r="V1374" s="122"/>
      <c r="W1374" s="123"/>
      <c r="X1374" s="116"/>
      <c r="Y1374" s="117"/>
      <c r="Z1374" s="123"/>
      <c r="AA1374" s="112" t="s">
        <v>1171</v>
      </c>
      <c r="AB1374" s="113">
        <f>'Demand Input MP'!B689</f>
        <v>0</v>
      </c>
      <c r="AC1374" s="112">
        <f>'Demand Input MP'!C689</f>
        <v>0</v>
      </c>
      <c r="AD1374" s="112">
        <f>'Demand Input MP'!D689</f>
        <v>0</v>
      </c>
      <c r="AE1374" s="112">
        <f>'Demand Input MP'!E689</f>
        <v>0</v>
      </c>
      <c r="AF1374" s="112">
        <f>'Demand Input MP'!F689</f>
        <v>0</v>
      </c>
      <c r="AG1374" s="112">
        <f>'Demand Input MP'!G689</f>
        <v>0</v>
      </c>
      <c r="AH1374" s="112">
        <f>'Demand Input MP'!H689</f>
        <v>0</v>
      </c>
      <c r="AI1374" s="112">
        <f>'Demand Input MP'!I689</f>
        <v>0</v>
      </c>
      <c r="AJ1374" s="112">
        <f>'Demand Input MP'!J689</f>
        <v>0</v>
      </c>
      <c r="AK1374" s="112">
        <f>'Demand Input MP'!K689</f>
        <v>0</v>
      </c>
      <c r="AL1374" s="112">
        <f>'Demand Input MP'!L689</f>
        <v>0</v>
      </c>
      <c r="AM1374" s="112">
        <f>'Demand Input MP'!M689</f>
        <v>0</v>
      </c>
      <c r="AN1374" s="112">
        <f>'Demand Input MP'!N689</f>
        <v>0</v>
      </c>
      <c r="AQ1374" t="str">
        <f>AQ1368</f>
        <v/>
      </c>
    </row>
    <row r="1375" spans="1:43" ht="14.25" customHeight="1" x14ac:dyDescent="0.25">
      <c r="A1375" s="1"/>
      <c r="B1375" s="122"/>
      <c r="C1375" s="122"/>
      <c r="D1375" s="122"/>
      <c r="E1375" s="122"/>
      <c r="F1375" s="122"/>
      <c r="G1375" s="122"/>
      <c r="H1375" s="122"/>
      <c r="I1375" s="122"/>
      <c r="J1375" s="122"/>
      <c r="K1375" s="122"/>
      <c r="L1375" s="122"/>
      <c r="M1375" s="122"/>
      <c r="N1375" s="122"/>
      <c r="O1375" s="122"/>
      <c r="P1375" s="122"/>
      <c r="Q1375" s="122"/>
      <c r="R1375" s="122"/>
      <c r="S1375" s="122"/>
      <c r="T1375" s="122"/>
      <c r="U1375" s="122"/>
      <c r="V1375" s="124" t="s">
        <v>91</v>
      </c>
      <c r="W1375" s="125">
        <f>IFERROR(IF(SUM('Run Rate History'!E140:AD140)&gt;0,(SUMPRODUCT((B1370:AA1370&gt;=PERCENTILE(B1370:AA1370,0.1))*(B1370:AA1370&lt;=PERCENTILE(B1370:AA1370,0.9))*B1370:AA1370)+SUMPRODUCT(('Run Rate History'!E140:AD140&gt;=PERCENTILE(B1370:AA1370,0.1))*('Run Rate History'!E140:AD140&lt;=PERCENTILE(B1370:AA1370,0.9))*'Run Rate History'!E140:AD140))/(SUMPRODUCT((B1370:AA1370&gt;=PERCENTILE(B1370:AA1370,0.1))*(B1370:AA1370&lt;=PERCENTILE(B1370:AA1370,0.9))*1)+SUMPRODUCT(('Run Rate History'!E140:AD140&gt;=PERCENTILE(B1370:AA1370,0.1))*('Run Rate History'!E140:AD140&lt;=PERCENTILE(B1370:AA1370,0.9))*1)),TRIMMEAN(B1370:AA1370,0.15)),0)</f>
        <v>10.666666666666666</v>
      </c>
      <c r="X1375" s="126" t="s">
        <v>1172</v>
      </c>
      <c r="Y1375" s="127">
        <f>SUM(B1370:AA1370)/26</f>
        <v>10.384615384615385</v>
      </c>
      <c r="Z1375" s="128"/>
      <c r="AA1375" s="112" t="s">
        <v>1173</v>
      </c>
      <c r="AB1375" s="113">
        <f>'Demand Input MP'!B688</f>
        <v>0</v>
      </c>
      <c r="AC1375" s="112">
        <f>'Demand Input MP'!C688</f>
        <v>0</v>
      </c>
      <c r="AD1375" s="112">
        <f>'Demand Input MP'!D688</f>
        <v>0</v>
      </c>
      <c r="AE1375" s="112">
        <f>'Demand Input MP'!E688</f>
        <v>0</v>
      </c>
      <c r="AF1375" s="112">
        <f>'Demand Input MP'!F688</f>
        <v>0</v>
      </c>
      <c r="AG1375" s="112">
        <f>'Demand Input MP'!G688</f>
        <v>0</v>
      </c>
      <c r="AH1375" s="112">
        <f>'Demand Input MP'!H688</f>
        <v>0</v>
      </c>
      <c r="AI1375" s="112">
        <f>'Demand Input MP'!I688</f>
        <v>0</v>
      </c>
      <c r="AJ1375" s="112">
        <f>'Demand Input MP'!J688</f>
        <v>0</v>
      </c>
      <c r="AK1375" s="112">
        <f>'Demand Input MP'!K688</f>
        <v>0</v>
      </c>
      <c r="AL1375" s="112">
        <f>'Demand Input MP'!L688</f>
        <v>0</v>
      </c>
      <c r="AM1375" s="112">
        <f>'Demand Input MP'!M688</f>
        <v>0</v>
      </c>
      <c r="AN1375" s="112">
        <f>'Demand Input MP'!N688</f>
        <v>0</v>
      </c>
      <c r="AQ1375" t="str">
        <f>AQ1368</f>
        <v/>
      </c>
    </row>
    <row r="1376" spans="1:43" ht="14.25" customHeight="1" x14ac:dyDescent="0.25">
      <c r="A1376" s="1"/>
      <c r="B1376" s="122"/>
      <c r="C1376" s="122"/>
      <c r="D1376" s="122"/>
      <c r="E1376" s="122"/>
      <c r="F1376" s="122"/>
      <c r="G1376" s="122"/>
      <c r="H1376" s="122"/>
      <c r="I1376" s="122"/>
      <c r="J1376" s="122"/>
      <c r="K1376" s="122"/>
      <c r="L1376" s="122"/>
      <c r="M1376" s="122"/>
      <c r="N1376" s="122"/>
      <c r="O1376" s="122"/>
      <c r="P1376" s="122"/>
      <c r="Q1376" s="122"/>
      <c r="R1376" s="122"/>
      <c r="S1376" s="122"/>
      <c r="T1376" s="122"/>
      <c r="U1376" s="122"/>
      <c r="V1376" s="124" t="s">
        <v>94</v>
      </c>
      <c r="W1376" s="125">
        <f>IFERROR((1*MIN(MAX(X1370,0.5*IF(SUM('Run Rate History'!E140:AD140)&gt;0,(MEDIAN(IF(B1370:AA1370&gt;0,B1370:AA1370))+MEDIAN(IF('Run Rate History'!E140:AD140&gt;0,'Run Rate History'!E140:AD140)))/2,MEDIAN(IF(B1370:AA1370&gt;0,B1370:AA1370)))),2*IF(SUM('Run Rate History'!E140:AD140)&gt;0,(MEDIAN(IF(B1370:AA1370&gt;0,B1370:AA1370))+MEDIAN(IF('Run Rate History'!E140:AD140&gt;0,'Run Rate History'!E140:AD140)))/2,MEDIAN(IF(B1370:AA1370&gt;0,B1370:AA1370))))+2*MIN(MAX(Y1370,0.5*IF(SUM('Run Rate History'!E140:AD140)&gt;0,(MEDIAN(IF(B1370:AA1370&gt;0,B1370:AA1370))+MEDIAN(IF('Run Rate History'!E140:AD140&gt;0,'Run Rate History'!E140:AD140)))/2,MEDIAN(IF(B1370:AA1370&gt;0,B1370:AA1370)))),2*IF(SUM('Run Rate History'!E140:AD140)&gt;0,(MEDIAN(IF(B1370:AA1370&gt;0,B1370:AA1370))+MEDIAN(IF('Run Rate History'!E140:AD140&gt;0,'Run Rate History'!E140:AD140)))/2,MEDIAN(IF(B1370:AA1370&gt;0,B1370:AA1370))))+3*MIN(MAX(Z1370,0.5*IF(SUM('Run Rate History'!E140:AD140)&gt;0,(MEDIAN(IF(B1370:AA1370&gt;0,B1370:AA1370))+MEDIAN(IF('Run Rate History'!E140:AD140&gt;0,'Run Rate History'!E140:AD140)))/2,MEDIAN(IF(B1370:AA1370&gt;0,B1370:AA1370)))),2*IF(SUM('Run Rate History'!E140:AD140)&gt;0,(MEDIAN(IF(B1370:AA1370&gt;0,B1370:AA1370))+MEDIAN(IF('Run Rate History'!E140:AD140&gt;0,'Run Rate History'!E140:AD140)))/2,MEDIAN(IF(B1370:AA1370&gt;0,B1370:AA1370))))+4*MIN(MAX(AA1370,0.5*IF(SUM('Run Rate History'!E140:AD140)&gt;0,(MEDIAN(IF(B1370:AA1370&gt;0,B1370:AA1370))+MEDIAN(IF('Run Rate History'!E140:AD140&gt;0,'Run Rate History'!E140:AD140)))/2,MEDIAN(IF(B1370:AA1370&gt;0,B1370:AA1370)))),2*IF(SUM('Run Rate History'!E140:AD140)&gt;0,(MEDIAN(IF(B1370:AA1370&gt;0,B1370:AA1370))+MEDIAN(IF('Run Rate History'!E140:AD140&gt;0,'Run Rate History'!E140:AD140)))/2,MEDIAN(IF(B1370:AA1370&gt;0,B1370:AA1370)))))/10,0)</f>
        <v>9.8000000000000007</v>
      </c>
      <c r="X1376" s="129" t="s">
        <v>1174</v>
      </c>
      <c r="Y1376" s="130">
        <f>IFERROR(VLOOKUP(A1368,'Stanje zaliha'!A:E,5,FALSE()),0)</f>
        <v>75</v>
      </c>
      <c r="Z1376" s="131"/>
      <c r="AA1376" s="113" t="s">
        <v>1175</v>
      </c>
      <c r="AB1376" s="118">
        <f t="shared" ref="AB1376:AN1376" si="272">SUM(AB1372:AB1375)</f>
        <v>0</v>
      </c>
      <c r="AC1376" s="118">
        <f t="shared" si="272"/>
        <v>0</v>
      </c>
      <c r="AD1376" s="118">
        <f t="shared" si="272"/>
        <v>0</v>
      </c>
      <c r="AE1376" s="118">
        <f t="shared" si="272"/>
        <v>0</v>
      </c>
      <c r="AF1376" s="118">
        <f t="shared" si="272"/>
        <v>0</v>
      </c>
      <c r="AG1376" s="118">
        <f t="shared" si="272"/>
        <v>0</v>
      </c>
      <c r="AH1376" s="118">
        <f t="shared" si="272"/>
        <v>0</v>
      </c>
      <c r="AI1376" s="118">
        <f t="shared" si="272"/>
        <v>0</v>
      </c>
      <c r="AJ1376" s="118">
        <f t="shared" si="272"/>
        <v>0</v>
      </c>
      <c r="AK1376" s="118">
        <f t="shared" si="272"/>
        <v>0</v>
      </c>
      <c r="AL1376" s="118">
        <f t="shared" si="272"/>
        <v>0</v>
      </c>
      <c r="AM1376" s="118">
        <f t="shared" si="272"/>
        <v>0</v>
      </c>
      <c r="AN1376" s="118">
        <f t="shared" si="272"/>
        <v>0</v>
      </c>
      <c r="AQ1376" t="str">
        <f>AQ1368</f>
        <v/>
      </c>
    </row>
    <row r="1377" spans="1:43" ht="14.25" customHeight="1" x14ac:dyDescent="0.25">
      <c r="A1377" s="1"/>
      <c r="B1377" s="122"/>
      <c r="C1377" s="122"/>
      <c r="D1377" s="122"/>
      <c r="E1377" s="122"/>
      <c r="F1377" s="122"/>
      <c r="G1377" s="122"/>
      <c r="H1377" s="122"/>
      <c r="I1377" s="122"/>
      <c r="J1377" s="122"/>
      <c r="K1377" s="122"/>
      <c r="L1377" s="122"/>
      <c r="M1377" s="122"/>
      <c r="N1377" s="122"/>
      <c r="O1377" s="122"/>
      <c r="P1377" s="122"/>
      <c r="Q1377" s="122"/>
      <c r="R1377" s="122"/>
      <c r="S1377" s="122"/>
      <c r="T1377" s="122"/>
      <c r="U1377" s="122"/>
      <c r="V1377" s="124" t="s">
        <v>95</v>
      </c>
      <c r="W1377" s="125">
        <f>IFERROR(0.6*W1376+0.4*W1375,0)</f>
        <v>10.146666666666667</v>
      </c>
      <c r="X1377" s="132" t="s">
        <v>1176</v>
      </c>
      <c r="Y1377" s="133">
        <f>IFERROR(SUMIF('Popis poslanih narudžbi'!A:A,A1368,'Popis poslanih narudžbi'!C:C),0)</f>
        <v>0</v>
      </c>
      <c r="Z1377" s="131"/>
      <c r="AA1377" s="134" t="s">
        <v>1177</v>
      </c>
      <c r="AB1377" s="118">
        <f t="shared" ref="AB1377:AN1377" si="273">AB1370+AB1376</f>
        <v>11</v>
      </c>
      <c r="AC1377" s="118">
        <f t="shared" si="273"/>
        <v>11</v>
      </c>
      <c r="AD1377" s="118">
        <f t="shared" si="273"/>
        <v>11</v>
      </c>
      <c r="AE1377" s="118">
        <f t="shared" si="273"/>
        <v>11</v>
      </c>
      <c r="AF1377" s="118">
        <f t="shared" si="273"/>
        <v>11</v>
      </c>
      <c r="AG1377" s="118">
        <f t="shared" si="273"/>
        <v>11</v>
      </c>
      <c r="AH1377" s="118">
        <f t="shared" si="273"/>
        <v>11</v>
      </c>
      <c r="AI1377" s="118">
        <f t="shared" si="273"/>
        <v>11</v>
      </c>
      <c r="AJ1377" s="118">
        <f t="shared" si="273"/>
        <v>11</v>
      </c>
      <c r="AK1377" s="118">
        <f t="shared" si="273"/>
        <v>11</v>
      </c>
      <c r="AL1377" s="118">
        <f t="shared" si="273"/>
        <v>11</v>
      </c>
      <c r="AM1377" s="118">
        <f t="shared" si="273"/>
        <v>11</v>
      </c>
      <c r="AN1377" s="118">
        <f t="shared" si="273"/>
        <v>10</v>
      </c>
      <c r="AQ1377" t="str">
        <f>AQ1368</f>
        <v/>
      </c>
    </row>
    <row r="1378" spans="1:43" ht="14.25" customHeight="1" x14ac:dyDescent="0.25">
      <c r="A1378" s="107" t="str">
        <f>'Run Rate'!A141</f>
        <v>POL09864</v>
      </c>
      <c r="B1378" s="135" t="str">
        <f>'Run Rate'!B141</f>
        <v>Polleo ZMA + Melatonin 60 caps</v>
      </c>
      <c r="C1378" s="135" t="str">
        <f>'Run Rate'!C141</f>
        <v>SPORTSKA PREHRANA</v>
      </c>
      <c r="D1378" s="135" t="str">
        <f>'Run Rate'!D141</f>
        <v>02 SILVER</v>
      </c>
      <c r="E1378" s="122"/>
      <c r="F1378" s="122"/>
      <c r="G1378" s="122"/>
      <c r="H1378" s="122"/>
      <c r="I1378" s="122"/>
      <c r="J1378" s="122"/>
      <c r="K1378" s="122"/>
      <c r="L1378" s="122"/>
      <c r="M1378" s="122"/>
      <c r="N1378" s="122"/>
      <c r="O1378" s="122"/>
      <c r="P1378" s="122"/>
      <c r="Q1378" s="122"/>
      <c r="R1378" s="122"/>
      <c r="S1378" s="122"/>
      <c r="T1378" s="122"/>
      <c r="U1378" s="122"/>
      <c r="V1378" s="122"/>
      <c r="W1378" s="122"/>
      <c r="X1378" s="122"/>
      <c r="Y1378" s="122"/>
      <c r="Z1378" s="122"/>
      <c r="AA1378" s="122"/>
      <c r="AB1378" s="122"/>
      <c r="AC1378" s="122"/>
      <c r="AD1378" s="122"/>
      <c r="AE1378" s="122"/>
      <c r="AF1378" s="122"/>
      <c r="AG1378" s="122"/>
      <c r="AH1378" s="122"/>
      <c r="AI1378" s="122"/>
      <c r="AJ1378" s="122"/>
      <c r="AK1378" s="122"/>
      <c r="AL1378" s="122"/>
      <c r="AM1378" s="122"/>
      <c r="AN1378" s="122"/>
      <c r="AQ1378" t="str">
        <f>IF(AND(OR($B$1="ALL",$B$1=C1378),OR($E$1="ALL",$E$1=D1378),OR($B$2="ALL",$B$2=A1378),OR($E$2="ALL",IFERROR(SEARCH($E$2,B1378),0)&gt;0)),"MATCH","")</f>
        <v/>
      </c>
    </row>
    <row r="1379" spans="1:43" ht="14.25" customHeight="1" x14ac:dyDescent="0.25">
      <c r="A1379" s="108" t="s">
        <v>1137</v>
      </c>
      <c r="B1379" s="136" t="s">
        <v>1138</v>
      </c>
      <c r="C1379" s="136" t="s">
        <v>1139</v>
      </c>
      <c r="D1379" s="136" t="s">
        <v>1140</v>
      </c>
      <c r="E1379" s="136" t="s">
        <v>1141</v>
      </c>
      <c r="F1379" s="136" t="s">
        <v>1142</v>
      </c>
      <c r="G1379" s="136" t="s">
        <v>1143</v>
      </c>
      <c r="H1379" s="136" t="s">
        <v>1144</v>
      </c>
      <c r="I1379" s="136" t="s">
        <v>1145</v>
      </c>
      <c r="J1379" s="136" t="s">
        <v>1146</v>
      </c>
      <c r="K1379" s="136" t="s">
        <v>1147</v>
      </c>
      <c r="L1379" s="136" t="s">
        <v>1148</v>
      </c>
      <c r="M1379" s="136" t="s">
        <v>1149</v>
      </c>
      <c r="N1379" s="136" t="s">
        <v>1150</v>
      </c>
      <c r="O1379" s="136" t="s">
        <v>1151</v>
      </c>
      <c r="P1379" s="136" t="s">
        <v>1152</v>
      </c>
      <c r="Q1379" s="136" t="s">
        <v>1153</v>
      </c>
      <c r="R1379" s="136" t="s">
        <v>1154</v>
      </c>
      <c r="S1379" s="136" t="s">
        <v>1155</v>
      </c>
      <c r="T1379" s="136" t="s">
        <v>1156</v>
      </c>
      <c r="U1379" s="136" t="s">
        <v>1157</v>
      </c>
      <c r="V1379" s="136" t="s">
        <v>1158</v>
      </c>
      <c r="W1379" s="136" t="s">
        <v>1159</v>
      </c>
      <c r="X1379" s="136" t="s">
        <v>1160</v>
      </c>
      <c r="Y1379" s="136" t="s">
        <v>1161</v>
      </c>
      <c r="Z1379" s="136" t="s">
        <v>1162</v>
      </c>
      <c r="AA1379" s="136" t="s">
        <v>1163</v>
      </c>
      <c r="AB1379" s="137" t="s">
        <v>156</v>
      </c>
      <c r="AC1379" s="137" t="s">
        <v>157</v>
      </c>
      <c r="AD1379" s="137" t="s">
        <v>158</v>
      </c>
      <c r="AE1379" s="137" t="s">
        <v>139</v>
      </c>
      <c r="AF1379" s="138" t="s">
        <v>140</v>
      </c>
      <c r="AG1379" s="138" t="s">
        <v>141</v>
      </c>
      <c r="AH1379" s="138" t="s">
        <v>142</v>
      </c>
      <c r="AI1379" s="138" t="s">
        <v>143</v>
      </c>
      <c r="AJ1379" s="139" t="s">
        <v>144</v>
      </c>
      <c r="AK1379" s="139" t="s">
        <v>145</v>
      </c>
      <c r="AL1379" s="139" t="s">
        <v>146</v>
      </c>
      <c r="AM1379" s="140" t="s">
        <v>147</v>
      </c>
      <c r="AN1379" s="140" t="s">
        <v>148</v>
      </c>
      <c r="AQ1379" t="str">
        <f>AQ1378</f>
        <v/>
      </c>
    </row>
    <row r="1380" spans="1:43" ht="14.25" customHeight="1" x14ac:dyDescent="0.25">
      <c r="A1380" s="99" t="s">
        <v>1164</v>
      </c>
      <c r="B1380" s="112">
        <f>'Run Rate'!E141</f>
        <v>39</v>
      </c>
      <c r="C1380" s="112">
        <f>'Run Rate'!F141</f>
        <v>61</v>
      </c>
      <c r="D1380" s="112">
        <f>'Run Rate'!G141</f>
        <v>69</v>
      </c>
      <c r="E1380" s="112">
        <f>'Run Rate'!H141</f>
        <v>50</v>
      </c>
      <c r="F1380" s="112">
        <f>'Run Rate'!I141</f>
        <v>35</v>
      </c>
      <c r="G1380" s="112">
        <f>'Run Rate'!J141</f>
        <v>31</v>
      </c>
      <c r="H1380" s="112">
        <f>'Run Rate'!K141</f>
        <v>50</v>
      </c>
      <c r="I1380" s="112">
        <f>'Run Rate'!L141</f>
        <v>23</v>
      </c>
      <c r="J1380" s="112">
        <f>'Run Rate'!M141</f>
        <v>46</v>
      </c>
      <c r="K1380" s="112">
        <f>'Run Rate'!N141</f>
        <v>21</v>
      </c>
      <c r="L1380" s="112">
        <f>'Run Rate'!O141</f>
        <v>37</v>
      </c>
      <c r="M1380" s="112">
        <f>'Run Rate'!P141</f>
        <v>33</v>
      </c>
      <c r="N1380" s="112">
        <f>'Run Rate'!Q141</f>
        <v>33</v>
      </c>
      <c r="O1380" s="112">
        <f>'Run Rate'!R141</f>
        <v>17</v>
      </c>
      <c r="P1380" s="112">
        <f>'Run Rate'!S141</f>
        <v>7</v>
      </c>
      <c r="Q1380" s="112">
        <f>'Run Rate'!T141</f>
        <v>36</v>
      </c>
      <c r="R1380" s="112">
        <f>'Run Rate'!U141</f>
        <v>38</v>
      </c>
      <c r="S1380" s="112">
        <f>'Run Rate'!V141</f>
        <v>31</v>
      </c>
      <c r="T1380" s="112">
        <f>'Run Rate'!W141</f>
        <v>35</v>
      </c>
      <c r="U1380" s="112">
        <f>'Run Rate'!X141</f>
        <v>-213</v>
      </c>
      <c r="V1380" s="112">
        <f>'Run Rate'!Y141</f>
        <v>48</v>
      </c>
      <c r="W1380" s="112">
        <f>'Run Rate'!Z141</f>
        <v>42</v>
      </c>
      <c r="X1380" s="112">
        <f>'Run Rate'!AA141</f>
        <v>41</v>
      </c>
      <c r="Y1380" s="112">
        <f>'Run Rate'!AB141</f>
        <v>20</v>
      </c>
      <c r="Z1380" s="112">
        <f>'Run Rate'!AC141</f>
        <v>36</v>
      </c>
      <c r="AA1380" s="112">
        <f>'Run Rate'!AD141</f>
        <v>25</v>
      </c>
      <c r="AB1380" s="113">
        <v>32</v>
      </c>
      <c r="AC1380" s="112">
        <v>31</v>
      </c>
      <c r="AD1380" s="112">
        <v>31</v>
      </c>
      <c r="AE1380" s="112">
        <v>31</v>
      </c>
      <c r="AF1380" s="112">
        <v>28</v>
      </c>
      <c r="AG1380" s="112">
        <v>29</v>
      </c>
      <c r="AH1380" s="112">
        <v>29</v>
      </c>
      <c r="AI1380" s="112">
        <v>28</v>
      </c>
      <c r="AJ1380" s="112">
        <v>28</v>
      </c>
      <c r="AK1380" s="112">
        <v>28</v>
      </c>
      <c r="AL1380" s="112">
        <v>25</v>
      </c>
      <c r="AM1380" s="112">
        <v>28</v>
      </c>
      <c r="AN1380" s="112">
        <v>28</v>
      </c>
      <c r="AQ1380" t="str">
        <f>AQ1378</f>
        <v/>
      </c>
    </row>
    <row r="1381" spans="1:43" ht="14.25" customHeight="1" x14ac:dyDescent="0.25">
      <c r="A1381" s="99" t="s">
        <v>1165</v>
      </c>
      <c r="B1381" s="114"/>
      <c r="C1381" s="114"/>
      <c r="D1381" s="114"/>
      <c r="E1381" s="114"/>
      <c r="F1381" s="114"/>
      <c r="G1381" s="114"/>
      <c r="H1381" s="114"/>
      <c r="I1381" s="114"/>
      <c r="J1381" s="114"/>
      <c r="K1381" s="114"/>
      <c r="L1381" s="114"/>
      <c r="M1381" s="114"/>
      <c r="N1381" s="114"/>
      <c r="O1381" s="114"/>
      <c r="P1381" s="114"/>
      <c r="Q1381" s="114"/>
      <c r="R1381" s="114"/>
      <c r="S1381" s="114"/>
      <c r="T1381" s="114"/>
      <c r="U1381" s="114"/>
      <c r="V1381" s="114"/>
      <c r="W1381" s="115"/>
      <c r="X1381" s="115"/>
      <c r="Y1381" s="115"/>
      <c r="Z1381" s="115"/>
      <c r="AA1381" s="112" t="s">
        <v>1166</v>
      </c>
      <c r="AB1381" s="113"/>
      <c r="AC1381" s="112"/>
      <c r="AD1381" s="112"/>
      <c r="AE1381" s="112"/>
      <c r="AF1381" s="112"/>
      <c r="AG1381" s="112"/>
      <c r="AH1381" s="112"/>
      <c r="AI1381" s="112"/>
      <c r="AJ1381" s="112"/>
      <c r="AK1381" s="112"/>
      <c r="AL1381" s="112"/>
      <c r="AM1381" s="112"/>
      <c r="AN1381" s="112"/>
      <c r="AQ1381" t="str">
        <f>AQ1378</f>
        <v/>
      </c>
    </row>
    <row r="1382" spans="1:43" ht="14.25" customHeight="1" x14ac:dyDescent="0.25">
      <c r="A1382" s="99" t="s">
        <v>1167</v>
      </c>
      <c r="B1382" s="114"/>
      <c r="C1382" s="114"/>
      <c r="D1382" s="114"/>
      <c r="E1382" s="114"/>
      <c r="F1382" s="114"/>
      <c r="G1382" s="114"/>
      <c r="H1382" s="114"/>
      <c r="I1382" s="114"/>
      <c r="J1382" s="114"/>
      <c r="K1382" s="114"/>
      <c r="L1382" s="114"/>
      <c r="M1382" s="114"/>
      <c r="N1382" s="114"/>
      <c r="O1382" s="114"/>
      <c r="P1382" s="114"/>
      <c r="Q1382" s="114"/>
      <c r="R1382" s="114"/>
      <c r="S1382" s="114"/>
      <c r="T1382" s="114"/>
      <c r="U1382" s="114"/>
      <c r="V1382" s="114"/>
      <c r="W1382" s="115"/>
      <c r="X1382" s="116"/>
      <c r="Y1382" s="117"/>
      <c r="Z1382" s="115"/>
      <c r="AA1382" s="112" t="s">
        <v>1168</v>
      </c>
      <c r="AB1382" s="113">
        <f>'Demand Input VP'!B694</f>
        <v>0</v>
      </c>
      <c r="AC1382" s="112">
        <f>'Demand Input VP'!C694</f>
        <v>0</v>
      </c>
      <c r="AD1382" s="112">
        <f>'Demand Input VP'!D694</f>
        <v>0</v>
      </c>
      <c r="AE1382" s="112">
        <f>'Demand Input VP'!E694</f>
        <v>0</v>
      </c>
      <c r="AF1382" s="112">
        <f>'Demand Input VP'!F694</f>
        <v>0</v>
      </c>
      <c r="AG1382" s="112">
        <f>'Demand Input VP'!G694</f>
        <v>0</v>
      </c>
      <c r="AH1382" s="112">
        <f>'Demand Input VP'!H694</f>
        <v>0</v>
      </c>
      <c r="AI1382" s="112">
        <f>'Demand Input VP'!I694</f>
        <v>0</v>
      </c>
      <c r="AJ1382" s="112">
        <f>'Demand Input VP'!J694</f>
        <v>0</v>
      </c>
      <c r="AK1382" s="112">
        <f>'Demand Input VP'!K694</f>
        <v>0</v>
      </c>
      <c r="AL1382" s="112">
        <f>'Demand Input VP'!L694</f>
        <v>0</v>
      </c>
      <c r="AM1382" s="112">
        <f>'Demand Input VP'!M694</f>
        <v>0</v>
      </c>
      <c r="AN1382" s="112">
        <f>'Demand Input VP'!N694</f>
        <v>0</v>
      </c>
      <c r="AQ1382" t="str">
        <f>AQ1378</f>
        <v/>
      </c>
    </row>
    <row r="1383" spans="1:43" ht="14.25" customHeight="1" x14ac:dyDescent="0.25">
      <c r="A1383" s="99" t="s">
        <v>1169</v>
      </c>
      <c r="B1383" s="118"/>
      <c r="C1383" s="118"/>
      <c r="D1383" s="118"/>
      <c r="E1383" s="118"/>
      <c r="F1383" s="118"/>
      <c r="G1383" s="118"/>
      <c r="H1383" s="118"/>
      <c r="I1383" s="118"/>
      <c r="J1383" s="118"/>
      <c r="K1383" s="118"/>
      <c r="L1383" s="118"/>
      <c r="M1383" s="118"/>
      <c r="N1383" s="118"/>
      <c r="O1383" s="118"/>
      <c r="P1383" s="118"/>
      <c r="Q1383" s="118"/>
      <c r="R1383" s="118"/>
      <c r="S1383" s="118"/>
      <c r="T1383" s="118"/>
      <c r="U1383" s="118"/>
      <c r="V1383" s="118"/>
      <c r="W1383" s="115"/>
      <c r="X1383" s="116"/>
      <c r="Y1383" s="117"/>
      <c r="Z1383" s="119"/>
      <c r="AA1383" s="120" t="s">
        <v>1170</v>
      </c>
      <c r="AB1383" s="121">
        <f>'Demand Input VP'!B693</f>
        <v>0</v>
      </c>
      <c r="AC1383" s="120">
        <f>'Demand Input VP'!C693</f>
        <v>0</v>
      </c>
      <c r="AD1383" s="120">
        <f>'Demand Input VP'!D693</f>
        <v>0</v>
      </c>
      <c r="AE1383" s="120">
        <f>'Demand Input VP'!E693</f>
        <v>0</v>
      </c>
      <c r="AF1383" s="120">
        <f>'Demand Input VP'!F693</f>
        <v>0</v>
      </c>
      <c r="AG1383" s="120">
        <f>'Demand Input VP'!G693</f>
        <v>0</v>
      </c>
      <c r="AH1383" s="120">
        <f>'Demand Input VP'!H693</f>
        <v>0</v>
      </c>
      <c r="AI1383" s="120">
        <f>'Demand Input VP'!I693</f>
        <v>0</v>
      </c>
      <c r="AJ1383" s="120">
        <f>'Demand Input VP'!J693</f>
        <v>0</v>
      </c>
      <c r="AK1383" s="120">
        <f>'Demand Input VP'!K693</f>
        <v>0</v>
      </c>
      <c r="AL1383" s="120">
        <f>'Demand Input VP'!L693</f>
        <v>0</v>
      </c>
      <c r="AM1383" s="120">
        <f>'Demand Input VP'!M693</f>
        <v>0</v>
      </c>
      <c r="AN1383" s="120">
        <f>'Demand Input VP'!N693</f>
        <v>0</v>
      </c>
      <c r="AQ1383" t="str">
        <f>AQ1378</f>
        <v/>
      </c>
    </row>
    <row r="1384" spans="1:43" ht="14.25" customHeight="1" x14ac:dyDescent="0.25">
      <c r="A1384" s="1"/>
      <c r="B1384" s="122"/>
      <c r="C1384" s="122"/>
      <c r="D1384" s="122"/>
      <c r="E1384" s="122"/>
      <c r="F1384" s="122"/>
      <c r="G1384" s="122"/>
      <c r="H1384" s="122"/>
      <c r="I1384" s="122"/>
      <c r="J1384" s="122"/>
      <c r="K1384" s="122"/>
      <c r="L1384" s="122"/>
      <c r="M1384" s="122"/>
      <c r="N1384" s="122"/>
      <c r="O1384" s="122"/>
      <c r="P1384" s="122"/>
      <c r="Q1384" s="122"/>
      <c r="R1384" s="122"/>
      <c r="S1384" s="122"/>
      <c r="T1384" s="122"/>
      <c r="U1384" s="122"/>
      <c r="V1384" s="122"/>
      <c r="W1384" s="123"/>
      <c r="X1384" s="116"/>
      <c r="Y1384" s="117"/>
      <c r="Z1384" s="123"/>
      <c r="AA1384" s="112" t="s">
        <v>1171</v>
      </c>
      <c r="AB1384" s="113">
        <f>'Demand Input MP'!B694</f>
        <v>0</v>
      </c>
      <c r="AC1384" s="112">
        <f>'Demand Input MP'!C694</f>
        <v>0</v>
      </c>
      <c r="AD1384" s="112">
        <f>'Demand Input MP'!D694</f>
        <v>0</v>
      </c>
      <c r="AE1384" s="112">
        <f>'Demand Input MP'!E694</f>
        <v>0</v>
      </c>
      <c r="AF1384" s="112">
        <f>'Demand Input MP'!F694</f>
        <v>0</v>
      </c>
      <c r="AG1384" s="112">
        <f>'Demand Input MP'!G694</f>
        <v>0</v>
      </c>
      <c r="AH1384" s="112">
        <f>'Demand Input MP'!H694</f>
        <v>0</v>
      </c>
      <c r="AI1384" s="112">
        <f>'Demand Input MP'!I694</f>
        <v>0</v>
      </c>
      <c r="AJ1384" s="112">
        <f>'Demand Input MP'!J694</f>
        <v>0</v>
      </c>
      <c r="AK1384" s="112">
        <f>'Demand Input MP'!K694</f>
        <v>0</v>
      </c>
      <c r="AL1384" s="112">
        <f>'Demand Input MP'!L694</f>
        <v>0</v>
      </c>
      <c r="AM1384" s="112">
        <f>'Demand Input MP'!M694</f>
        <v>0</v>
      </c>
      <c r="AN1384" s="112">
        <f>'Demand Input MP'!N694</f>
        <v>0</v>
      </c>
      <c r="AQ1384" t="str">
        <f>AQ1378</f>
        <v/>
      </c>
    </row>
    <row r="1385" spans="1:43" ht="14.25" customHeight="1" x14ac:dyDescent="0.25">
      <c r="A1385" s="1"/>
      <c r="B1385" s="122"/>
      <c r="C1385" s="122"/>
      <c r="D1385" s="122"/>
      <c r="E1385" s="122"/>
      <c r="F1385" s="122"/>
      <c r="G1385" s="122"/>
      <c r="H1385" s="122"/>
      <c r="I1385" s="122"/>
      <c r="J1385" s="122"/>
      <c r="K1385" s="122"/>
      <c r="L1385" s="122"/>
      <c r="M1385" s="122"/>
      <c r="N1385" s="122"/>
      <c r="O1385" s="122"/>
      <c r="P1385" s="122"/>
      <c r="Q1385" s="122"/>
      <c r="R1385" s="122"/>
      <c r="S1385" s="122"/>
      <c r="T1385" s="122"/>
      <c r="U1385" s="122"/>
      <c r="V1385" s="124" t="s">
        <v>91</v>
      </c>
      <c r="W1385" s="125">
        <f>IFERROR(IF(SUM('Run Rate History'!E141:AD141)&gt;0,(SUMPRODUCT((B1380:AA1380&gt;=PERCENTILE(B1380:AA1380,0.1))*(B1380:AA1380&lt;=PERCENTILE(B1380:AA1380,0.9))*B1380:AA1380)+SUMPRODUCT(('Run Rate History'!E141:AD141&gt;=PERCENTILE(B1380:AA1380,0.1))*('Run Rate History'!E141:AD141&lt;=PERCENTILE(B1380:AA1380,0.9))*'Run Rate History'!E141:AD141))/(SUMPRODUCT((B1380:AA1380&gt;=PERCENTILE(B1380:AA1380,0.1))*(B1380:AA1380&lt;=PERCENTILE(B1380:AA1380,0.9))*1)+SUMPRODUCT(('Run Rate History'!E141:AD141&gt;=PERCENTILE(B1380:AA1380,0.1))*('Run Rate History'!E141:AD141&lt;=PERCENTILE(B1380:AA1380,0.9))*1)),TRIMMEAN(B1380:AA1380,0.15)),0)</f>
        <v>34.230769230769234</v>
      </c>
      <c r="X1385" s="126" t="s">
        <v>1172</v>
      </c>
      <c r="Y1385" s="127">
        <f>SUM(B1380:AA1380)/26</f>
        <v>26.576923076923077</v>
      </c>
      <c r="Z1385" s="128"/>
      <c r="AA1385" s="112" t="s">
        <v>1173</v>
      </c>
      <c r="AB1385" s="113">
        <f>'Demand Input MP'!B693</f>
        <v>0</v>
      </c>
      <c r="AC1385" s="112">
        <f>'Demand Input MP'!C693</f>
        <v>0</v>
      </c>
      <c r="AD1385" s="112">
        <f>'Demand Input MP'!D693</f>
        <v>0</v>
      </c>
      <c r="AE1385" s="112">
        <f>'Demand Input MP'!E693</f>
        <v>0</v>
      </c>
      <c r="AF1385" s="112">
        <f>'Demand Input MP'!F693</f>
        <v>0</v>
      </c>
      <c r="AG1385" s="112">
        <f>'Demand Input MP'!G693</f>
        <v>0</v>
      </c>
      <c r="AH1385" s="112">
        <f>'Demand Input MP'!H693</f>
        <v>0</v>
      </c>
      <c r="AI1385" s="112">
        <f>'Demand Input MP'!I693</f>
        <v>0</v>
      </c>
      <c r="AJ1385" s="112">
        <f>'Demand Input MP'!J693</f>
        <v>0</v>
      </c>
      <c r="AK1385" s="112">
        <f>'Demand Input MP'!K693</f>
        <v>0</v>
      </c>
      <c r="AL1385" s="112">
        <f>'Demand Input MP'!L693</f>
        <v>0</v>
      </c>
      <c r="AM1385" s="112">
        <f>'Demand Input MP'!M693</f>
        <v>0</v>
      </c>
      <c r="AN1385" s="112">
        <f>'Demand Input MP'!N693</f>
        <v>0</v>
      </c>
      <c r="AQ1385" t="str">
        <f>AQ1378</f>
        <v/>
      </c>
    </row>
    <row r="1386" spans="1:43" ht="14.25" customHeight="1" x14ac:dyDescent="0.25">
      <c r="A1386" s="1"/>
      <c r="B1386" s="122"/>
      <c r="C1386" s="122"/>
      <c r="D1386" s="122"/>
      <c r="E1386" s="122"/>
      <c r="F1386" s="122"/>
      <c r="G1386" s="122"/>
      <c r="H1386" s="122"/>
      <c r="I1386" s="122"/>
      <c r="J1386" s="122"/>
      <c r="K1386" s="122"/>
      <c r="L1386" s="122"/>
      <c r="M1386" s="122"/>
      <c r="N1386" s="122"/>
      <c r="O1386" s="122"/>
      <c r="P1386" s="122"/>
      <c r="Q1386" s="122"/>
      <c r="R1386" s="122"/>
      <c r="S1386" s="122"/>
      <c r="T1386" s="122"/>
      <c r="U1386" s="122"/>
      <c r="V1386" s="124" t="s">
        <v>94</v>
      </c>
      <c r="W1386" s="125">
        <f>IFERROR((1*MIN(MAX(X1380,0.5*IF(SUM('Run Rate History'!E141:AD141)&gt;0,(MEDIAN(IF(B1380:AA1380&gt;0,B1380:AA1380))+MEDIAN(IF('Run Rate History'!E141:AD141&gt;0,'Run Rate History'!E141:AD141)))/2,MEDIAN(IF(B1380:AA1380&gt;0,B1380:AA1380)))),2*IF(SUM('Run Rate History'!E141:AD141)&gt;0,(MEDIAN(IF(B1380:AA1380&gt;0,B1380:AA1380))+MEDIAN(IF('Run Rate History'!E141:AD141&gt;0,'Run Rate History'!E141:AD141)))/2,MEDIAN(IF(B1380:AA1380&gt;0,B1380:AA1380))))+2*MIN(MAX(Y1380,0.5*IF(SUM('Run Rate History'!E141:AD141)&gt;0,(MEDIAN(IF(B1380:AA1380&gt;0,B1380:AA1380))+MEDIAN(IF('Run Rate History'!E141:AD141&gt;0,'Run Rate History'!E141:AD141)))/2,MEDIAN(IF(B1380:AA1380&gt;0,B1380:AA1380)))),2*IF(SUM('Run Rate History'!E141:AD141)&gt;0,(MEDIAN(IF(B1380:AA1380&gt;0,B1380:AA1380))+MEDIAN(IF('Run Rate History'!E141:AD141&gt;0,'Run Rate History'!E141:AD141)))/2,MEDIAN(IF(B1380:AA1380&gt;0,B1380:AA1380))))+3*MIN(MAX(Z1380,0.5*IF(SUM('Run Rate History'!E141:AD141)&gt;0,(MEDIAN(IF(B1380:AA1380&gt;0,B1380:AA1380))+MEDIAN(IF('Run Rate History'!E141:AD141&gt;0,'Run Rate History'!E141:AD141)))/2,MEDIAN(IF(B1380:AA1380&gt;0,B1380:AA1380)))),2*IF(SUM('Run Rate History'!E141:AD141)&gt;0,(MEDIAN(IF(B1380:AA1380&gt;0,B1380:AA1380))+MEDIAN(IF('Run Rate History'!E141:AD141&gt;0,'Run Rate History'!E141:AD141)))/2,MEDIAN(IF(B1380:AA1380&gt;0,B1380:AA1380))))+4*MIN(MAX(AA1380,0.5*IF(SUM('Run Rate History'!E141:AD141)&gt;0,(MEDIAN(IF(B1380:AA1380&gt;0,B1380:AA1380))+MEDIAN(IF('Run Rate History'!E141:AD141&gt;0,'Run Rate History'!E141:AD141)))/2,MEDIAN(IF(B1380:AA1380&gt;0,B1380:AA1380)))),2*IF(SUM('Run Rate History'!E141:AD141)&gt;0,(MEDIAN(IF(B1380:AA1380&gt;0,B1380:AA1380))+MEDIAN(IF('Run Rate History'!E141:AD141&gt;0,'Run Rate History'!E141:AD141)))/2,MEDIAN(IF(B1380:AA1380&gt;0,B1380:AA1380)))))/10,0)</f>
        <v>28.9</v>
      </c>
      <c r="X1386" s="129" t="s">
        <v>1174</v>
      </c>
      <c r="Y1386" s="130">
        <f>IFERROR(VLOOKUP(A1378,'Stanje zaliha'!A:E,5,FALSE()),0)</f>
        <v>721</v>
      </c>
      <c r="Z1386" s="131"/>
      <c r="AA1386" s="113" t="s">
        <v>1175</v>
      </c>
      <c r="AB1386" s="118">
        <f t="shared" ref="AB1386:AN1386" si="274">SUM(AB1382:AB1385)</f>
        <v>0</v>
      </c>
      <c r="AC1386" s="118">
        <f t="shared" si="274"/>
        <v>0</v>
      </c>
      <c r="AD1386" s="118">
        <f t="shared" si="274"/>
        <v>0</v>
      </c>
      <c r="AE1386" s="118">
        <f t="shared" si="274"/>
        <v>0</v>
      </c>
      <c r="AF1386" s="118">
        <f t="shared" si="274"/>
        <v>0</v>
      </c>
      <c r="AG1386" s="118">
        <f t="shared" si="274"/>
        <v>0</v>
      </c>
      <c r="AH1386" s="118">
        <f t="shared" si="274"/>
        <v>0</v>
      </c>
      <c r="AI1386" s="118">
        <f t="shared" si="274"/>
        <v>0</v>
      </c>
      <c r="AJ1386" s="118">
        <f t="shared" si="274"/>
        <v>0</v>
      </c>
      <c r="AK1386" s="118">
        <f t="shared" si="274"/>
        <v>0</v>
      </c>
      <c r="AL1386" s="118">
        <f t="shared" si="274"/>
        <v>0</v>
      </c>
      <c r="AM1386" s="118">
        <f t="shared" si="274"/>
        <v>0</v>
      </c>
      <c r="AN1386" s="118">
        <f t="shared" si="274"/>
        <v>0</v>
      </c>
      <c r="AQ1386" t="str">
        <f>AQ1378</f>
        <v/>
      </c>
    </row>
    <row r="1387" spans="1:43" ht="14.25" customHeight="1" x14ac:dyDescent="0.25">
      <c r="A1387" s="1"/>
      <c r="B1387" s="122"/>
      <c r="C1387" s="122"/>
      <c r="D1387" s="122"/>
      <c r="E1387" s="122"/>
      <c r="F1387" s="122"/>
      <c r="G1387" s="122"/>
      <c r="H1387" s="122"/>
      <c r="I1387" s="122"/>
      <c r="J1387" s="122"/>
      <c r="K1387" s="122"/>
      <c r="L1387" s="122"/>
      <c r="M1387" s="122"/>
      <c r="N1387" s="122"/>
      <c r="O1387" s="122"/>
      <c r="P1387" s="122"/>
      <c r="Q1387" s="122"/>
      <c r="R1387" s="122"/>
      <c r="S1387" s="122"/>
      <c r="T1387" s="122"/>
      <c r="U1387" s="122"/>
      <c r="V1387" s="124" t="s">
        <v>95</v>
      </c>
      <c r="W1387" s="125">
        <f>IFERROR(0.6*W1386+0.4*W1385,0)</f>
        <v>31.032307692307693</v>
      </c>
      <c r="X1387" s="132" t="s">
        <v>1176</v>
      </c>
      <c r="Y1387" s="133">
        <f>IFERROR(SUMIF('Popis poslanih narudžbi'!A:A,A1378,'Popis poslanih narudžbi'!C:C),0)</f>
        <v>2000</v>
      </c>
      <c r="Z1387" s="131"/>
      <c r="AA1387" s="134" t="s">
        <v>1177</v>
      </c>
      <c r="AB1387" s="118">
        <f t="shared" ref="AB1387:AN1387" si="275">AB1380+AB1386</f>
        <v>32</v>
      </c>
      <c r="AC1387" s="118">
        <f t="shared" si="275"/>
        <v>31</v>
      </c>
      <c r="AD1387" s="118">
        <f t="shared" si="275"/>
        <v>31</v>
      </c>
      <c r="AE1387" s="118">
        <f t="shared" si="275"/>
        <v>31</v>
      </c>
      <c r="AF1387" s="118">
        <f t="shared" si="275"/>
        <v>28</v>
      </c>
      <c r="AG1387" s="118">
        <f t="shared" si="275"/>
        <v>29</v>
      </c>
      <c r="AH1387" s="118">
        <f t="shared" si="275"/>
        <v>29</v>
      </c>
      <c r="AI1387" s="118">
        <f t="shared" si="275"/>
        <v>28</v>
      </c>
      <c r="AJ1387" s="118">
        <f t="shared" si="275"/>
        <v>28</v>
      </c>
      <c r="AK1387" s="118">
        <f t="shared" si="275"/>
        <v>28</v>
      </c>
      <c r="AL1387" s="118">
        <f t="shared" si="275"/>
        <v>25</v>
      </c>
      <c r="AM1387" s="118">
        <f t="shared" si="275"/>
        <v>28</v>
      </c>
      <c r="AN1387" s="118">
        <f t="shared" si="275"/>
        <v>28</v>
      </c>
      <c r="AQ1387" t="str">
        <f>AQ1378</f>
        <v/>
      </c>
    </row>
    <row r="1388" spans="1:43" ht="14.25" customHeight="1" x14ac:dyDescent="0.25">
      <c r="A1388" s="107" t="str">
        <f>'Run Rate'!A142</f>
        <v>SCM04305</v>
      </c>
      <c r="B1388" s="135" t="str">
        <f>'Run Rate'!B142</f>
        <v>Hemocell 500g</v>
      </c>
      <c r="C1388" s="135" t="str">
        <f>'Run Rate'!C142</f>
        <v>SPORTSKA PREHRANA</v>
      </c>
      <c r="D1388" s="135" t="str">
        <f>'Run Rate'!D142</f>
        <v>02 SILVER</v>
      </c>
      <c r="E1388" s="122"/>
      <c r="F1388" s="122"/>
      <c r="G1388" s="122"/>
      <c r="H1388" s="122"/>
      <c r="I1388" s="122"/>
      <c r="J1388" s="122"/>
      <c r="K1388" s="122"/>
      <c r="L1388" s="122"/>
      <c r="M1388" s="122"/>
      <c r="N1388" s="122"/>
      <c r="O1388" s="122"/>
      <c r="P1388" s="122"/>
      <c r="Q1388" s="122"/>
      <c r="R1388" s="122"/>
      <c r="S1388" s="122"/>
      <c r="T1388" s="122"/>
      <c r="U1388" s="122"/>
      <c r="V1388" s="122"/>
      <c r="W1388" s="122"/>
      <c r="X1388" s="122"/>
      <c r="Y1388" s="122"/>
      <c r="Z1388" s="122"/>
      <c r="AA1388" s="122"/>
      <c r="AB1388" s="122"/>
      <c r="AC1388" s="122"/>
      <c r="AD1388" s="122"/>
      <c r="AE1388" s="122"/>
      <c r="AF1388" s="122"/>
      <c r="AG1388" s="122"/>
      <c r="AH1388" s="122"/>
      <c r="AI1388" s="122"/>
      <c r="AJ1388" s="122"/>
      <c r="AK1388" s="122"/>
      <c r="AL1388" s="122"/>
      <c r="AM1388" s="122"/>
      <c r="AN1388" s="122"/>
      <c r="AQ1388" t="str">
        <f>IF(AND(OR($B$1="ALL",$B$1=C1388),OR($E$1="ALL",$E$1=D1388),OR($B$2="ALL",$B$2=A1388),OR($E$2="ALL",IFERROR(SEARCH($E$2,B1388),0)&gt;0)),"MATCH","")</f>
        <v/>
      </c>
    </row>
    <row r="1389" spans="1:43" ht="14.25" customHeight="1" x14ac:dyDescent="0.25">
      <c r="A1389" s="108" t="s">
        <v>1137</v>
      </c>
      <c r="B1389" s="136" t="s">
        <v>1138</v>
      </c>
      <c r="C1389" s="136" t="s">
        <v>1139</v>
      </c>
      <c r="D1389" s="136" t="s">
        <v>1140</v>
      </c>
      <c r="E1389" s="136" t="s">
        <v>1141</v>
      </c>
      <c r="F1389" s="136" t="s">
        <v>1142</v>
      </c>
      <c r="G1389" s="136" t="s">
        <v>1143</v>
      </c>
      <c r="H1389" s="136" t="s">
        <v>1144</v>
      </c>
      <c r="I1389" s="136" t="s">
        <v>1145</v>
      </c>
      <c r="J1389" s="136" t="s">
        <v>1146</v>
      </c>
      <c r="K1389" s="136" t="s">
        <v>1147</v>
      </c>
      <c r="L1389" s="136" t="s">
        <v>1148</v>
      </c>
      <c r="M1389" s="136" t="s">
        <v>1149</v>
      </c>
      <c r="N1389" s="136" t="s">
        <v>1150</v>
      </c>
      <c r="O1389" s="136" t="s">
        <v>1151</v>
      </c>
      <c r="P1389" s="136" t="s">
        <v>1152</v>
      </c>
      <c r="Q1389" s="136" t="s">
        <v>1153</v>
      </c>
      <c r="R1389" s="136" t="s">
        <v>1154</v>
      </c>
      <c r="S1389" s="136" t="s">
        <v>1155</v>
      </c>
      <c r="T1389" s="136" t="s">
        <v>1156</v>
      </c>
      <c r="U1389" s="136" t="s">
        <v>1157</v>
      </c>
      <c r="V1389" s="136" t="s">
        <v>1158</v>
      </c>
      <c r="W1389" s="136" t="s">
        <v>1159</v>
      </c>
      <c r="X1389" s="136" t="s">
        <v>1160</v>
      </c>
      <c r="Y1389" s="136" t="s">
        <v>1161</v>
      </c>
      <c r="Z1389" s="136" t="s">
        <v>1162</v>
      </c>
      <c r="AA1389" s="136" t="s">
        <v>1163</v>
      </c>
      <c r="AB1389" s="137" t="s">
        <v>156</v>
      </c>
      <c r="AC1389" s="137" t="s">
        <v>157</v>
      </c>
      <c r="AD1389" s="137" t="s">
        <v>158</v>
      </c>
      <c r="AE1389" s="137" t="s">
        <v>139</v>
      </c>
      <c r="AF1389" s="138" t="s">
        <v>140</v>
      </c>
      <c r="AG1389" s="138" t="s">
        <v>141</v>
      </c>
      <c r="AH1389" s="138" t="s">
        <v>142</v>
      </c>
      <c r="AI1389" s="138" t="s">
        <v>143</v>
      </c>
      <c r="AJ1389" s="139" t="s">
        <v>144</v>
      </c>
      <c r="AK1389" s="139" t="s">
        <v>145</v>
      </c>
      <c r="AL1389" s="139" t="s">
        <v>146</v>
      </c>
      <c r="AM1389" s="140" t="s">
        <v>147</v>
      </c>
      <c r="AN1389" s="140" t="s">
        <v>148</v>
      </c>
      <c r="AQ1389" t="str">
        <f>AQ1388</f>
        <v/>
      </c>
    </row>
    <row r="1390" spans="1:43" ht="14.25" customHeight="1" x14ac:dyDescent="0.25">
      <c r="A1390" s="99" t="s">
        <v>1164</v>
      </c>
      <c r="B1390" s="112">
        <f>'Run Rate'!E142</f>
        <v>14</v>
      </c>
      <c r="C1390" s="112">
        <f>'Run Rate'!F142</f>
        <v>16</v>
      </c>
      <c r="D1390" s="112">
        <f>'Run Rate'!G142</f>
        <v>12</v>
      </c>
      <c r="E1390" s="112">
        <f>'Run Rate'!H142</f>
        <v>37</v>
      </c>
      <c r="F1390" s="112">
        <f>'Run Rate'!I142</f>
        <v>8</v>
      </c>
      <c r="G1390" s="112">
        <f>'Run Rate'!J142</f>
        <v>15</v>
      </c>
      <c r="H1390" s="112">
        <f>'Run Rate'!K142</f>
        <v>20</v>
      </c>
      <c r="I1390" s="112">
        <f>'Run Rate'!L142</f>
        <v>16</v>
      </c>
      <c r="J1390" s="112">
        <f>'Run Rate'!M142</f>
        <v>13</v>
      </c>
      <c r="K1390" s="112">
        <f>'Run Rate'!N142</f>
        <v>10</v>
      </c>
      <c r="L1390" s="112">
        <f>'Run Rate'!O142</f>
        <v>7</v>
      </c>
      <c r="M1390" s="112">
        <f>'Run Rate'!P142</f>
        <v>12</v>
      </c>
      <c r="N1390" s="112">
        <f>'Run Rate'!Q142</f>
        <v>11</v>
      </c>
      <c r="O1390" s="112">
        <f>'Run Rate'!R142</f>
        <v>11</v>
      </c>
      <c r="P1390" s="112">
        <f>'Run Rate'!S142</f>
        <v>10</v>
      </c>
      <c r="Q1390" s="112">
        <f>'Run Rate'!T142</f>
        <v>13</v>
      </c>
      <c r="R1390" s="112">
        <f>'Run Rate'!U142</f>
        <v>3</v>
      </c>
      <c r="S1390" s="112">
        <f>'Run Rate'!V142</f>
        <v>10</v>
      </c>
      <c r="T1390" s="112">
        <f>'Run Rate'!W142</f>
        <v>7</v>
      </c>
      <c r="U1390" s="112">
        <f>'Run Rate'!X142</f>
        <v>7</v>
      </c>
      <c r="V1390" s="112">
        <f>'Run Rate'!Y142</f>
        <v>8</v>
      </c>
      <c r="W1390" s="112">
        <f>'Run Rate'!Z142</f>
        <v>7</v>
      </c>
      <c r="X1390" s="112">
        <f>'Run Rate'!AA142</f>
        <v>3</v>
      </c>
      <c r="Y1390" s="112">
        <f>'Run Rate'!AB142</f>
        <v>0</v>
      </c>
      <c r="Z1390" s="112">
        <f>'Run Rate'!AC142</f>
        <v>2</v>
      </c>
      <c r="AA1390" s="112">
        <f>'Run Rate'!AD142</f>
        <v>2</v>
      </c>
      <c r="AB1390" s="113">
        <v>1</v>
      </c>
      <c r="AC1390" s="112">
        <v>0</v>
      </c>
      <c r="AD1390" s="112">
        <v>0</v>
      </c>
      <c r="AE1390" s="112">
        <v>0</v>
      </c>
      <c r="AF1390" s="112">
        <v>0</v>
      </c>
      <c r="AG1390" s="112">
        <v>0</v>
      </c>
      <c r="AH1390" s="112">
        <v>0</v>
      </c>
      <c r="AI1390" s="112">
        <v>0</v>
      </c>
      <c r="AJ1390" s="112">
        <v>0</v>
      </c>
      <c r="AK1390" s="112">
        <v>0</v>
      </c>
      <c r="AL1390" s="112">
        <v>0</v>
      </c>
      <c r="AM1390" s="112">
        <v>0</v>
      </c>
      <c r="AN1390" s="112">
        <v>0</v>
      </c>
      <c r="AQ1390" t="str">
        <f>AQ1388</f>
        <v/>
      </c>
    </row>
    <row r="1391" spans="1:43" ht="14.25" customHeight="1" x14ac:dyDescent="0.25">
      <c r="A1391" s="99" t="s">
        <v>1165</v>
      </c>
      <c r="B1391" s="114"/>
      <c r="C1391" s="114"/>
      <c r="D1391" s="114"/>
      <c r="E1391" s="114"/>
      <c r="F1391" s="114"/>
      <c r="G1391" s="114"/>
      <c r="H1391" s="114"/>
      <c r="I1391" s="114"/>
      <c r="J1391" s="114"/>
      <c r="K1391" s="114"/>
      <c r="L1391" s="114"/>
      <c r="M1391" s="114"/>
      <c r="N1391" s="114"/>
      <c r="O1391" s="114"/>
      <c r="P1391" s="114"/>
      <c r="Q1391" s="114"/>
      <c r="R1391" s="114"/>
      <c r="S1391" s="114"/>
      <c r="T1391" s="114"/>
      <c r="U1391" s="114"/>
      <c r="V1391" s="114"/>
      <c r="W1391" s="115"/>
      <c r="X1391" s="115"/>
      <c r="Y1391" s="115"/>
      <c r="Z1391" s="115"/>
      <c r="AA1391" s="112" t="s">
        <v>1166</v>
      </c>
      <c r="AB1391" s="113"/>
      <c r="AC1391" s="112"/>
      <c r="AD1391" s="112"/>
      <c r="AE1391" s="112"/>
      <c r="AF1391" s="112"/>
      <c r="AG1391" s="112"/>
      <c r="AH1391" s="112"/>
      <c r="AI1391" s="112"/>
      <c r="AJ1391" s="112"/>
      <c r="AK1391" s="112"/>
      <c r="AL1391" s="112"/>
      <c r="AM1391" s="112"/>
      <c r="AN1391" s="112"/>
      <c r="AQ1391" t="str">
        <f>AQ1388</f>
        <v/>
      </c>
    </row>
    <row r="1392" spans="1:43" ht="14.25" customHeight="1" x14ac:dyDescent="0.25">
      <c r="A1392" s="99" t="s">
        <v>1167</v>
      </c>
      <c r="B1392" s="114"/>
      <c r="C1392" s="114"/>
      <c r="D1392" s="114"/>
      <c r="E1392" s="114"/>
      <c r="F1392" s="114"/>
      <c r="G1392" s="114"/>
      <c r="H1392" s="114"/>
      <c r="I1392" s="114"/>
      <c r="J1392" s="114"/>
      <c r="K1392" s="114"/>
      <c r="L1392" s="114"/>
      <c r="M1392" s="114"/>
      <c r="N1392" s="114"/>
      <c r="O1392" s="114"/>
      <c r="P1392" s="114"/>
      <c r="Q1392" s="114"/>
      <c r="R1392" s="114"/>
      <c r="S1392" s="114"/>
      <c r="T1392" s="114"/>
      <c r="U1392" s="114"/>
      <c r="V1392" s="114"/>
      <c r="W1392" s="115"/>
      <c r="X1392" s="116"/>
      <c r="Y1392" s="117"/>
      <c r="Z1392" s="115"/>
      <c r="AA1392" s="112" t="s">
        <v>1168</v>
      </c>
      <c r="AB1392" s="113">
        <f>'Demand Input VP'!B699</f>
        <v>0</v>
      </c>
      <c r="AC1392" s="112">
        <f>'Demand Input VP'!C699</f>
        <v>0</v>
      </c>
      <c r="AD1392" s="112">
        <f>'Demand Input VP'!D699</f>
        <v>0</v>
      </c>
      <c r="AE1392" s="112">
        <f>'Demand Input VP'!E699</f>
        <v>0</v>
      </c>
      <c r="AF1392" s="112">
        <f>'Demand Input VP'!F699</f>
        <v>0</v>
      </c>
      <c r="AG1392" s="112">
        <f>'Demand Input VP'!G699</f>
        <v>0</v>
      </c>
      <c r="AH1392" s="112">
        <f>'Demand Input VP'!H699</f>
        <v>0</v>
      </c>
      <c r="AI1392" s="112">
        <f>'Demand Input VP'!I699</f>
        <v>0</v>
      </c>
      <c r="AJ1392" s="112">
        <f>'Demand Input VP'!J699</f>
        <v>0</v>
      </c>
      <c r="AK1392" s="112">
        <f>'Demand Input VP'!K699</f>
        <v>0</v>
      </c>
      <c r="AL1392" s="112">
        <f>'Demand Input VP'!L699</f>
        <v>0</v>
      </c>
      <c r="AM1392" s="112">
        <f>'Demand Input VP'!M699</f>
        <v>0</v>
      </c>
      <c r="AN1392" s="112">
        <f>'Demand Input VP'!N699</f>
        <v>0</v>
      </c>
      <c r="AQ1392" t="str">
        <f>AQ1388</f>
        <v/>
      </c>
    </row>
    <row r="1393" spans="1:43" ht="14.25" customHeight="1" x14ac:dyDescent="0.25">
      <c r="A1393" s="99" t="s">
        <v>1169</v>
      </c>
      <c r="B1393" s="118"/>
      <c r="C1393" s="118"/>
      <c r="D1393" s="118"/>
      <c r="E1393" s="118"/>
      <c r="F1393" s="118"/>
      <c r="G1393" s="118"/>
      <c r="H1393" s="118"/>
      <c r="I1393" s="118"/>
      <c r="J1393" s="118"/>
      <c r="K1393" s="118"/>
      <c r="L1393" s="118"/>
      <c r="M1393" s="118"/>
      <c r="N1393" s="118"/>
      <c r="O1393" s="118"/>
      <c r="P1393" s="118"/>
      <c r="Q1393" s="118"/>
      <c r="R1393" s="118"/>
      <c r="S1393" s="118"/>
      <c r="T1393" s="118"/>
      <c r="U1393" s="118"/>
      <c r="V1393" s="118"/>
      <c r="W1393" s="115"/>
      <c r="X1393" s="116"/>
      <c r="Y1393" s="117"/>
      <c r="Z1393" s="119"/>
      <c r="AA1393" s="120" t="s">
        <v>1170</v>
      </c>
      <c r="AB1393" s="121">
        <f>'Demand Input VP'!B698</f>
        <v>0</v>
      </c>
      <c r="AC1393" s="120">
        <f>'Demand Input VP'!C698</f>
        <v>0</v>
      </c>
      <c r="AD1393" s="120">
        <f>'Demand Input VP'!D698</f>
        <v>0</v>
      </c>
      <c r="AE1393" s="120">
        <f>'Demand Input VP'!E698</f>
        <v>0</v>
      </c>
      <c r="AF1393" s="120">
        <f>'Demand Input VP'!F698</f>
        <v>0</v>
      </c>
      <c r="AG1393" s="120">
        <f>'Demand Input VP'!G698</f>
        <v>0</v>
      </c>
      <c r="AH1393" s="120">
        <f>'Demand Input VP'!H698</f>
        <v>0</v>
      </c>
      <c r="AI1393" s="120">
        <f>'Demand Input VP'!I698</f>
        <v>0</v>
      </c>
      <c r="AJ1393" s="120">
        <f>'Demand Input VP'!J698</f>
        <v>0</v>
      </c>
      <c r="AK1393" s="120">
        <f>'Demand Input VP'!K698</f>
        <v>0</v>
      </c>
      <c r="AL1393" s="120">
        <f>'Demand Input VP'!L698</f>
        <v>0</v>
      </c>
      <c r="AM1393" s="120">
        <f>'Demand Input VP'!M698</f>
        <v>0</v>
      </c>
      <c r="AN1393" s="120">
        <f>'Demand Input VP'!N698</f>
        <v>0</v>
      </c>
      <c r="AQ1393" t="str">
        <f>AQ1388</f>
        <v/>
      </c>
    </row>
    <row r="1394" spans="1:43" ht="14.25" customHeight="1" x14ac:dyDescent="0.25">
      <c r="A1394" s="1"/>
      <c r="B1394" s="122"/>
      <c r="C1394" s="122"/>
      <c r="D1394" s="122"/>
      <c r="E1394" s="122"/>
      <c r="F1394" s="122"/>
      <c r="G1394" s="122"/>
      <c r="H1394" s="122"/>
      <c r="I1394" s="122"/>
      <c r="J1394" s="122"/>
      <c r="K1394" s="122"/>
      <c r="L1394" s="122"/>
      <c r="M1394" s="122"/>
      <c r="N1394" s="122"/>
      <c r="O1394" s="122"/>
      <c r="P1394" s="122"/>
      <c r="Q1394" s="122"/>
      <c r="R1394" s="122"/>
      <c r="S1394" s="122"/>
      <c r="T1394" s="122"/>
      <c r="U1394" s="122"/>
      <c r="V1394" s="122"/>
      <c r="W1394" s="123"/>
      <c r="X1394" s="116"/>
      <c r="Y1394" s="117"/>
      <c r="Z1394" s="123"/>
      <c r="AA1394" s="112" t="s">
        <v>1171</v>
      </c>
      <c r="AB1394" s="113">
        <f>'Demand Input MP'!B699</f>
        <v>0</v>
      </c>
      <c r="AC1394" s="112">
        <f>'Demand Input MP'!C699</f>
        <v>0</v>
      </c>
      <c r="AD1394" s="112">
        <f>'Demand Input MP'!D699</f>
        <v>0</v>
      </c>
      <c r="AE1394" s="112">
        <f>'Demand Input MP'!E699</f>
        <v>0</v>
      </c>
      <c r="AF1394" s="112">
        <f>'Demand Input MP'!F699</f>
        <v>0</v>
      </c>
      <c r="AG1394" s="112">
        <f>'Demand Input MP'!G699</f>
        <v>0</v>
      </c>
      <c r="AH1394" s="112">
        <f>'Demand Input MP'!H699</f>
        <v>0</v>
      </c>
      <c r="AI1394" s="112">
        <f>'Demand Input MP'!I699</f>
        <v>0</v>
      </c>
      <c r="AJ1394" s="112">
        <f>'Demand Input MP'!J699</f>
        <v>0</v>
      </c>
      <c r="AK1394" s="112">
        <f>'Demand Input MP'!K699</f>
        <v>0</v>
      </c>
      <c r="AL1394" s="112">
        <f>'Demand Input MP'!L699</f>
        <v>0</v>
      </c>
      <c r="AM1394" s="112">
        <f>'Demand Input MP'!M699</f>
        <v>0</v>
      </c>
      <c r="AN1394" s="112">
        <f>'Demand Input MP'!N699</f>
        <v>0</v>
      </c>
      <c r="AQ1394" t="str">
        <f>AQ1388</f>
        <v/>
      </c>
    </row>
    <row r="1395" spans="1:43" ht="14.25" customHeight="1" x14ac:dyDescent="0.25">
      <c r="A1395" s="1"/>
      <c r="B1395" s="122"/>
      <c r="C1395" s="122"/>
      <c r="D1395" s="122"/>
      <c r="E1395" s="122"/>
      <c r="F1395" s="122"/>
      <c r="G1395" s="122"/>
      <c r="H1395" s="122"/>
      <c r="I1395" s="122"/>
      <c r="J1395" s="122"/>
      <c r="K1395" s="122"/>
      <c r="L1395" s="122"/>
      <c r="M1395" s="122"/>
      <c r="N1395" s="122"/>
      <c r="O1395" s="122"/>
      <c r="P1395" s="122"/>
      <c r="Q1395" s="122"/>
      <c r="R1395" s="122"/>
      <c r="S1395" s="122"/>
      <c r="T1395" s="122"/>
      <c r="U1395" s="122"/>
      <c r="V1395" s="124" t="s">
        <v>91</v>
      </c>
      <c r="W1395" s="125">
        <f>IFERROR(IF(SUM('Run Rate History'!E142:AD142)&gt;0,(SUMPRODUCT((B1390:AA1390&gt;=PERCENTILE(B1390:AA1390,0.1))*(B1390:AA1390&lt;=PERCENTILE(B1390:AA1390,0.9))*B1390:AA1390)+SUMPRODUCT(('Run Rate History'!E142:AD142&gt;=PERCENTILE(B1390:AA1390,0.1))*('Run Rate History'!E142:AD142&lt;=PERCENTILE(B1390:AA1390,0.9))*'Run Rate History'!E142:AD142))/(SUMPRODUCT((B1390:AA1390&gt;=PERCENTILE(B1390:AA1390,0.1))*(B1390:AA1390&lt;=PERCENTILE(B1390:AA1390,0.9))*1)+SUMPRODUCT(('Run Rate History'!E142:AD142&gt;=PERCENTILE(B1390:AA1390,0.1))*('Run Rate History'!E142:AD142&lt;=PERCENTILE(B1390:AA1390,0.9))*1)),TRIMMEAN(B1390:AA1390,0.15)),0)</f>
        <v>9.4250000000000007</v>
      </c>
      <c r="X1395" s="126" t="s">
        <v>1172</v>
      </c>
      <c r="Y1395" s="127">
        <f>SUM(B1390:AA1390)/26</f>
        <v>10.538461538461538</v>
      </c>
      <c r="Z1395" s="128"/>
      <c r="AA1395" s="112" t="s">
        <v>1173</v>
      </c>
      <c r="AB1395" s="113">
        <f>'Demand Input MP'!B698</f>
        <v>0</v>
      </c>
      <c r="AC1395" s="112">
        <f>'Demand Input MP'!C698</f>
        <v>0</v>
      </c>
      <c r="AD1395" s="112">
        <f>'Demand Input MP'!D698</f>
        <v>0</v>
      </c>
      <c r="AE1395" s="112">
        <f>'Demand Input MP'!E698</f>
        <v>0</v>
      </c>
      <c r="AF1395" s="112">
        <f>'Demand Input MP'!F698</f>
        <v>0</v>
      </c>
      <c r="AG1395" s="112">
        <f>'Demand Input MP'!G698</f>
        <v>0</v>
      </c>
      <c r="AH1395" s="112">
        <f>'Demand Input MP'!H698</f>
        <v>0</v>
      </c>
      <c r="AI1395" s="112">
        <f>'Demand Input MP'!I698</f>
        <v>0</v>
      </c>
      <c r="AJ1395" s="112">
        <f>'Demand Input MP'!J698</f>
        <v>0</v>
      </c>
      <c r="AK1395" s="112">
        <f>'Demand Input MP'!K698</f>
        <v>0</v>
      </c>
      <c r="AL1395" s="112">
        <f>'Demand Input MP'!L698</f>
        <v>0</v>
      </c>
      <c r="AM1395" s="112">
        <f>'Demand Input MP'!M698</f>
        <v>0</v>
      </c>
      <c r="AN1395" s="112">
        <f>'Demand Input MP'!N698</f>
        <v>0</v>
      </c>
      <c r="AQ1395" t="str">
        <f>AQ1388</f>
        <v/>
      </c>
    </row>
    <row r="1396" spans="1:43" ht="14.25" customHeight="1" x14ac:dyDescent="0.25">
      <c r="A1396" s="1"/>
      <c r="B1396" s="122"/>
      <c r="C1396" s="122"/>
      <c r="D1396" s="122"/>
      <c r="E1396" s="122"/>
      <c r="F1396" s="122"/>
      <c r="G1396" s="122"/>
      <c r="H1396" s="122"/>
      <c r="I1396" s="122"/>
      <c r="J1396" s="122"/>
      <c r="K1396" s="122"/>
      <c r="L1396" s="122"/>
      <c r="M1396" s="122"/>
      <c r="N1396" s="122"/>
      <c r="O1396" s="122"/>
      <c r="P1396" s="122"/>
      <c r="Q1396" s="122"/>
      <c r="R1396" s="122"/>
      <c r="S1396" s="122"/>
      <c r="T1396" s="122"/>
      <c r="U1396" s="122"/>
      <c r="V1396" s="124" t="s">
        <v>94</v>
      </c>
      <c r="W1396" s="125">
        <f>IFERROR((1*MIN(MAX(X1390,0.5*IF(SUM('Run Rate History'!E142:AD142)&gt;0,(MEDIAN(IF(B1390:AA1390&gt;0,B1390:AA1390))+MEDIAN(IF('Run Rate History'!E142:AD142&gt;0,'Run Rate History'!E142:AD142)))/2,MEDIAN(IF(B1390:AA1390&gt;0,B1390:AA1390)))),2*IF(SUM('Run Rate History'!E142:AD142)&gt;0,(MEDIAN(IF(B1390:AA1390&gt;0,B1390:AA1390))+MEDIAN(IF('Run Rate History'!E142:AD142&gt;0,'Run Rate History'!E142:AD142)))/2,MEDIAN(IF(B1390:AA1390&gt;0,B1390:AA1390))))+2*MIN(MAX(Y1390,0.5*IF(SUM('Run Rate History'!E142:AD142)&gt;0,(MEDIAN(IF(B1390:AA1390&gt;0,B1390:AA1390))+MEDIAN(IF('Run Rate History'!E142:AD142&gt;0,'Run Rate History'!E142:AD142)))/2,MEDIAN(IF(B1390:AA1390&gt;0,B1390:AA1390)))),2*IF(SUM('Run Rate History'!E142:AD142)&gt;0,(MEDIAN(IF(B1390:AA1390&gt;0,B1390:AA1390))+MEDIAN(IF('Run Rate History'!E142:AD142&gt;0,'Run Rate History'!E142:AD142)))/2,MEDIAN(IF(B1390:AA1390&gt;0,B1390:AA1390))))+3*MIN(MAX(Z1390,0.5*IF(SUM('Run Rate History'!E142:AD142)&gt;0,(MEDIAN(IF(B1390:AA1390&gt;0,B1390:AA1390))+MEDIAN(IF('Run Rate History'!E142:AD142&gt;0,'Run Rate History'!E142:AD142)))/2,MEDIAN(IF(B1390:AA1390&gt;0,B1390:AA1390)))),2*IF(SUM('Run Rate History'!E142:AD142)&gt;0,(MEDIAN(IF(B1390:AA1390&gt;0,B1390:AA1390))+MEDIAN(IF('Run Rate History'!E142:AD142&gt;0,'Run Rate History'!E142:AD142)))/2,MEDIAN(IF(B1390:AA1390&gt;0,B1390:AA1390))))+4*MIN(MAX(AA1390,0.5*IF(SUM('Run Rate History'!E142:AD142)&gt;0,(MEDIAN(IF(B1390:AA1390&gt;0,B1390:AA1390))+MEDIAN(IF('Run Rate History'!E142:AD142&gt;0,'Run Rate History'!E142:AD142)))/2,MEDIAN(IF(B1390:AA1390&gt;0,B1390:AA1390)))),2*IF(SUM('Run Rate History'!E142:AD142)&gt;0,(MEDIAN(IF(B1390:AA1390&gt;0,B1390:AA1390))+MEDIAN(IF('Run Rate History'!E142:AD142&gt;0,'Run Rate History'!E142:AD142)))/2,MEDIAN(IF(B1390:AA1390&gt;0,B1390:AA1390)))))/10,0)</f>
        <v>4.75</v>
      </c>
      <c r="X1396" s="129" t="s">
        <v>1174</v>
      </c>
      <c r="Y1396" s="130">
        <f>IFERROR(VLOOKUP(A1388,'Stanje zaliha'!A:E,5,FALSE()),0)</f>
        <v>236</v>
      </c>
      <c r="Z1396" s="131"/>
      <c r="AA1396" s="113" t="s">
        <v>1175</v>
      </c>
      <c r="AB1396" s="118">
        <f t="shared" ref="AB1396:AN1396" si="276">SUM(AB1392:AB1395)</f>
        <v>0</v>
      </c>
      <c r="AC1396" s="118">
        <f t="shared" si="276"/>
        <v>0</v>
      </c>
      <c r="AD1396" s="118">
        <f t="shared" si="276"/>
        <v>0</v>
      </c>
      <c r="AE1396" s="118">
        <f t="shared" si="276"/>
        <v>0</v>
      </c>
      <c r="AF1396" s="118">
        <f t="shared" si="276"/>
        <v>0</v>
      </c>
      <c r="AG1396" s="118">
        <f t="shared" si="276"/>
        <v>0</v>
      </c>
      <c r="AH1396" s="118">
        <f t="shared" si="276"/>
        <v>0</v>
      </c>
      <c r="AI1396" s="118">
        <f t="shared" si="276"/>
        <v>0</v>
      </c>
      <c r="AJ1396" s="118">
        <f t="shared" si="276"/>
        <v>0</v>
      </c>
      <c r="AK1396" s="118">
        <f t="shared" si="276"/>
        <v>0</v>
      </c>
      <c r="AL1396" s="118">
        <f t="shared" si="276"/>
        <v>0</v>
      </c>
      <c r="AM1396" s="118">
        <f t="shared" si="276"/>
        <v>0</v>
      </c>
      <c r="AN1396" s="118">
        <f t="shared" si="276"/>
        <v>0</v>
      </c>
      <c r="AQ1396" t="str">
        <f>AQ1388</f>
        <v/>
      </c>
    </row>
    <row r="1397" spans="1:43" ht="14.25" customHeight="1" x14ac:dyDescent="0.25">
      <c r="A1397" s="1"/>
      <c r="B1397" s="122"/>
      <c r="C1397" s="122"/>
      <c r="D1397" s="122"/>
      <c r="E1397" s="122"/>
      <c r="F1397" s="122"/>
      <c r="G1397" s="122"/>
      <c r="H1397" s="122"/>
      <c r="I1397" s="122"/>
      <c r="J1397" s="122"/>
      <c r="K1397" s="122"/>
      <c r="L1397" s="122"/>
      <c r="M1397" s="122"/>
      <c r="N1397" s="122"/>
      <c r="O1397" s="122"/>
      <c r="P1397" s="122"/>
      <c r="Q1397" s="122"/>
      <c r="R1397" s="122"/>
      <c r="S1397" s="122"/>
      <c r="T1397" s="122"/>
      <c r="U1397" s="122"/>
      <c r="V1397" s="124" t="s">
        <v>95</v>
      </c>
      <c r="W1397" s="125">
        <f>IFERROR(0.6*W1396+0.4*W1395,0)</f>
        <v>6.620000000000001</v>
      </c>
      <c r="X1397" s="132" t="s">
        <v>1176</v>
      </c>
      <c r="Y1397" s="133">
        <f>IFERROR(SUMIF('Popis poslanih narudžbi'!A:A,A1388,'Popis poslanih narudžbi'!C:C),0)</f>
        <v>0</v>
      </c>
      <c r="Z1397" s="131"/>
      <c r="AA1397" s="134" t="s">
        <v>1177</v>
      </c>
      <c r="AB1397" s="118">
        <f t="shared" ref="AB1397:AN1397" si="277">AB1390+AB1396</f>
        <v>1</v>
      </c>
      <c r="AC1397" s="118">
        <f t="shared" si="277"/>
        <v>0</v>
      </c>
      <c r="AD1397" s="118">
        <f t="shared" si="277"/>
        <v>0</v>
      </c>
      <c r="AE1397" s="118">
        <f t="shared" si="277"/>
        <v>0</v>
      </c>
      <c r="AF1397" s="118">
        <f t="shared" si="277"/>
        <v>0</v>
      </c>
      <c r="AG1397" s="118">
        <f t="shared" si="277"/>
        <v>0</v>
      </c>
      <c r="AH1397" s="118">
        <f t="shared" si="277"/>
        <v>0</v>
      </c>
      <c r="AI1397" s="118">
        <f t="shared" si="277"/>
        <v>0</v>
      </c>
      <c r="AJ1397" s="118">
        <f t="shared" si="277"/>
        <v>0</v>
      </c>
      <c r="AK1397" s="118">
        <f t="shared" si="277"/>
        <v>0</v>
      </c>
      <c r="AL1397" s="118">
        <f t="shared" si="277"/>
        <v>0</v>
      </c>
      <c r="AM1397" s="118">
        <f t="shared" si="277"/>
        <v>0</v>
      </c>
      <c r="AN1397" s="118">
        <f t="shared" si="277"/>
        <v>0</v>
      </c>
      <c r="AQ1397" t="str">
        <f>AQ1388</f>
        <v/>
      </c>
    </row>
    <row r="1398" spans="1:43" ht="14.25" customHeight="1" x14ac:dyDescent="0.25">
      <c r="A1398" s="107" t="str">
        <f>'Run Rate'!A143</f>
        <v>ON00298</v>
      </c>
      <c r="B1398" s="135" t="str">
        <f>'Run Rate'!B143</f>
        <v>Gold Whey 2,28kg French Vanilla Creme</v>
      </c>
      <c r="C1398" s="135" t="str">
        <f>'Run Rate'!C143</f>
        <v>PROTEINI</v>
      </c>
      <c r="D1398" s="135" t="str">
        <f>'Run Rate'!D143</f>
        <v>02 SILVER</v>
      </c>
      <c r="E1398" s="122"/>
      <c r="F1398" s="122"/>
      <c r="G1398" s="122"/>
      <c r="H1398" s="122"/>
      <c r="I1398" s="122"/>
      <c r="J1398" s="122"/>
      <c r="K1398" s="122"/>
      <c r="L1398" s="122"/>
      <c r="M1398" s="122"/>
      <c r="N1398" s="122"/>
      <c r="O1398" s="122"/>
      <c r="P1398" s="122"/>
      <c r="Q1398" s="122"/>
      <c r="R1398" s="122"/>
      <c r="S1398" s="122"/>
      <c r="T1398" s="122"/>
      <c r="U1398" s="122"/>
      <c r="V1398" s="122"/>
      <c r="W1398" s="122"/>
      <c r="X1398" s="122"/>
      <c r="Y1398" s="122"/>
      <c r="Z1398" s="122"/>
      <c r="AA1398" s="122"/>
      <c r="AB1398" s="122"/>
      <c r="AC1398" s="122"/>
      <c r="AD1398" s="122"/>
      <c r="AE1398" s="122"/>
      <c r="AF1398" s="122"/>
      <c r="AG1398" s="122"/>
      <c r="AH1398" s="122"/>
      <c r="AI1398" s="122"/>
      <c r="AJ1398" s="122"/>
      <c r="AK1398" s="122"/>
      <c r="AL1398" s="122"/>
      <c r="AM1398" s="122"/>
      <c r="AN1398" s="122"/>
      <c r="AQ1398" t="str">
        <f>IF(AND(OR($B$1="ALL",$B$1=C1398),OR($E$1="ALL",$E$1=D1398),OR($B$2="ALL",$B$2=A1398),OR($E$2="ALL",IFERROR(SEARCH($E$2,B1398),0)&gt;0)),"MATCH","")</f>
        <v/>
      </c>
    </row>
    <row r="1399" spans="1:43" ht="14.25" customHeight="1" x14ac:dyDescent="0.25">
      <c r="A1399" s="108" t="s">
        <v>1137</v>
      </c>
      <c r="B1399" s="136" t="s">
        <v>1138</v>
      </c>
      <c r="C1399" s="136" t="s">
        <v>1139</v>
      </c>
      <c r="D1399" s="136" t="s">
        <v>1140</v>
      </c>
      <c r="E1399" s="136" t="s">
        <v>1141</v>
      </c>
      <c r="F1399" s="136" t="s">
        <v>1142</v>
      </c>
      <c r="G1399" s="136" t="s">
        <v>1143</v>
      </c>
      <c r="H1399" s="136" t="s">
        <v>1144</v>
      </c>
      <c r="I1399" s="136" t="s">
        <v>1145</v>
      </c>
      <c r="J1399" s="136" t="s">
        <v>1146</v>
      </c>
      <c r="K1399" s="136" t="s">
        <v>1147</v>
      </c>
      <c r="L1399" s="136" t="s">
        <v>1148</v>
      </c>
      <c r="M1399" s="136" t="s">
        <v>1149</v>
      </c>
      <c r="N1399" s="136" t="s">
        <v>1150</v>
      </c>
      <c r="O1399" s="136" t="s">
        <v>1151</v>
      </c>
      <c r="P1399" s="136" t="s">
        <v>1152</v>
      </c>
      <c r="Q1399" s="136" t="s">
        <v>1153</v>
      </c>
      <c r="R1399" s="136" t="s">
        <v>1154</v>
      </c>
      <c r="S1399" s="136" t="s">
        <v>1155</v>
      </c>
      <c r="T1399" s="136" t="s">
        <v>1156</v>
      </c>
      <c r="U1399" s="136" t="s">
        <v>1157</v>
      </c>
      <c r="V1399" s="136" t="s">
        <v>1158</v>
      </c>
      <c r="W1399" s="136" t="s">
        <v>1159</v>
      </c>
      <c r="X1399" s="136" t="s">
        <v>1160</v>
      </c>
      <c r="Y1399" s="136" t="s">
        <v>1161</v>
      </c>
      <c r="Z1399" s="136" t="s">
        <v>1162</v>
      </c>
      <c r="AA1399" s="136" t="s">
        <v>1163</v>
      </c>
      <c r="AB1399" s="137" t="s">
        <v>156</v>
      </c>
      <c r="AC1399" s="137" t="s">
        <v>157</v>
      </c>
      <c r="AD1399" s="137" t="s">
        <v>158</v>
      </c>
      <c r="AE1399" s="137" t="s">
        <v>139</v>
      </c>
      <c r="AF1399" s="138" t="s">
        <v>140</v>
      </c>
      <c r="AG1399" s="138" t="s">
        <v>141</v>
      </c>
      <c r="AH1399" s="138" t="s">
        <v>142</v>
      </c>
      <c r="AI1399" s="138" t="s">
        <v>143</v>
      </c>
      <c r="AJ1399" s="139" t="s">
        <v>144</v>
      </c>
      <c r="AK1399" s="139" t="s">
        <v>145</v>
      </c>
      <c r="AL1399" s="139" t="s">
        <v>146</v>
      </c>
      <c r="AM1399" s="140" t="s">
        <v>147</v>
      </c>
      <c r="AN1399" s="140" t="s">
        <v>148</v>
      </c>
      <c r="AQ1399" t="str">
        <f>AQ1398</f>
        <v/>
      </c>
    </row>
    <row r="1400" spans="1:43" ht="14.25" customHeight="1" x14ac:dyDescent="0.25">
      <c r="A1400" s="99" t="s">
        <v>1164</v>
      </c>
      <c r="B1400" s="112">
        <f>'Run Rate'!E143</f>
        <v>11</v>
      </c>
      <c r="C1400" s="112">
        <f>'Run Rate'!F143</f>
        <v>15</v>
      </c>
      <c r="D1400" s="112">
        <f>'Run Rate'!G143</f>
        <v>23</v>
      </c>
      <c r="E1400" s="112">
        <f>'Run Rate'!H143</f>
        <v>19</v>
      </c>
      <c r="F1400" s="112">
        <f>'Run Rate'!I143</f>
        <v>20</v>
      </c>
      <c r="G1400" s="112">
        <f>'Run Rate'!J143</f>
        <v>29</v>
      </c>
      <c r="H1400" s="112">
        <f>'Run Rate'!K143</f>
        <v>25</v>
      </c>
      <c r="I1400" s="112">
        <f>'Run Rate'!L143</f>
        <v>29</v>
      </c>
      <c r="J1400" s="112">
        <f>'Run Rate'!M143</f>
        <v>28</v>
      </c>
      <c r="K1400" s="112">
        <f>'Run Rate'!N143</f>
        <v>21</v>
      </c>
      <c r="L1400" s="112">
        <f>'Run Rate'!O143</f>
        <v>17</v>
      </c>
      <c r="M1400" s="112">
        <f>'Run Rate'!P143</f>
        <v>19</v>
      </c>
      <c r="N1400" s="112">
        <f>'Run Rate'!Q143</f>
        <v>9</v>
      </c>
      <c r="O1400" s="112">
        <f>'Run Rate'!R143</f>
        <v>6</v>
      </c>
      <c r="P1400" s="112">
        <f>'Run Rate'!S143</f>
        <v>3</v>
      </c>
      <c r="Q1400" s="112">
        <f>'Run Rate'!T143</f>
        <v>14</v>
      </c>
      <c r="R1400" s="112">
        <f>'Run Rate'!U143</f>
        <v>15</v>
      </c>
      <c r="S1400" s="112">
        <f>'Run Rate'!V143</f>
        <v>33</v>
      </c>
      <c r="T1400" s="112">
        <f>'Run Rate'!W143</f>
        <v>25</v>
      </c>
      <c r="U1400" s="112">
        <f>'Run Rate'!X143</f>
        <v>19</v>
      </c>
      <c r="V1400" s="112">
        <f>'Run Rate'!Y143</f>
        <v>19</v>
      </c>
      <c r="W1400" s="112">
        <f>'Run Rate'!Z143</f>
        <v>19</v>
      </c>
      <c r="X1400" s="112">
        <f>'Run Rate'!AA143</f>
        <v>16</v>
      </c>
      <c r="Y1400" s="112">
        <f>'Run Rate'!AB143</f>
        <v>33</v>
      </c>
      <c r="Z1400" s="112">
        <f>'Run Rate'!AC143</f>
        <v>21</v>
      </c>
      <c r="AA1400" s="112">
        <f>'Run Rate'!AD143</f>
        <v>25</v>
      </c>
      <c r="AB1400" s="113">
        <v>24</v>
      </c>
      <c r="AC1400" s="112">
        <v>24</v>
      </c>
      <c r="AD1400" s="112">
        <v>24</v>
      </c>
      <c r="AE1400" s="112">
        <v>24</v>
      </c>
      <c r="AF1400" s="112">
        <v>24</v>
      </c>
      <c r="AG1400" s="112">
        <v>24</v>
      </c>
      <c r="AH1400" s="112">
        <v>24</v>
      </c>
      <c r="AI1400" s="112">
        <v>24</v>
      </c>
      <c r="AJ1400" s="112">
        <v>24</v>
      </c>
      <c r="AK1400" s="112">
        <v>24</v>
      </c>
      <c r="AL1400" s="112">
        <v>24</v>
      </c>
      <c r="AM1400" s="112">
        <v>24</v>
      </c>
      <c r="AN1400" s="112">
        <v>24</v>
      </c>
      <c r="AQ1400" t="str">
        <f>AQ1398</f>
        <v/>
      </c>
    </row>
    <row r="1401" spans="1:43" ht="14.25" customHeight="1" x14ac:dyDescent="0.25">
      <c r="A1401" s="99" t="s">
        <v>1165</v>
      </c>
      <c r="B1401" s="114"/>
      <c r="C1401" s="114"/>
      <c r="D1401" s="114"/>
      <c r="E1401" s="114"/>
      <c r="F1401" s="114"/>
      <c r="G1401" s="114"/>
      <c r="H1401" s="114"/>
      <c r="I1401" s="114"/>
      <c r="J1401" s="114"/>
      <c r="K1401" s="114"/>
      <c r="L1401" s="114"/>
      <c r="M1401" s="114"/>
      <c r="N1401" s="114"/>
      <c r="O1401" s="114"/>
      <c r="P1401" s="114"/>
      <c r="Q1401" s="114"/>
      <c r="R1401" s="114"/>
      <c r="S1401" s="114"/>
      <c r="T1401" s="114"/>
      <c r="U1401" s="114"/>
      <c r="V1401" s="114"/>
      <c r="W1401" s="115"/>
      <c r="X1401" s="115"/>
      <c r="Y1401" s="115"/>
      <c r="Z1401" s="115"/>
      <c r="AA1401" s="112" t="s">
        <v>1166</v>
      </c>
      <c r="AB1401" s="113"/>
      <c r="AC1401" s="112"/>
      <c r="AD1401" s="112"/>
      <c r="AE1401" s="112"/>
      <c r="AF1401" s="112"/>
      <c r="AG1401" s="112"/>
      <c r="AH1401" s="112"/>
      <c r="AI1401" s="112"/>
      <c r="AJ1401" s="112"/>
      <c r="AK1401" s="112"/>
      <c r="AL1401" s="112"/>
      <c r="AM1401" s="112"/>
      <c r="AN1401" s="112"/>
      <c r="AQ1401" t="str">
        <f>AQ1398</f>
        <v/>
      </c>
    </row>
    <row r="1402" spans="1:43" ht="14.25" customHeight="1" x14ac:dyDescent="0.25">
      <c r="A1402" s="99" t="s">
        <v>1167</v>
      </c>
      <c r="B1402" s="114"/>
      <c r="C1402" s="114"/>
      <c r="D1402" s="114"/>
      <c r="E1402" s="114"/>
      <c r="F1402" s="114"/>
      <c r="G1402" s="114"/>
      <c r="H1402" s="114"/>
      <c r="I1402" s="114"/>
      <c r="J1402" s="114"/>
      <c r="K1402" s="114"/>
      <c r="L1402" s="114"/>
      <c r="M1402" s="114"/>
      <c r="N1402" s="114"/>
      <c r="O1402" s="114"/>
      <c r="P1402" s="114"/>
      <c r="Q1402" s="114"/>
      <c r="R1402" s="114"/>
      <c r="S1402" s="114"/>
      <c r="T1402" s="114"/>
      <c r="U1402" s="114"/>
      <c r="V1402" s="114"/>
      <c r="W1402" s="115"/>
      <c r="X1402" s="116"/>
      <c r="Y1402" s="117"/>
      <c r="Z1402" s="115"/>
      <c r="AA1402" s="112" t="s">
        <v>1168</v>
      </c>
      <c r="AB1402" s="113">
        <f>'Demand Input VP'!B704</f>
        <v>0</v>
      </c>
      <c r="AC1402" s="112">
        <f>'Demand Input VP'!C704</f>
        <v>0</v>
      </c>
      <c r="AD1402" s="112">
        <f>'Demand Input VP'!D704</f>
        <v>0</v>
      </c>
      <c r="AE1402" s="112">
        <f>'Demand Input VP'!E704</f>
        <v>0</v>
      </c>
      <c r="AF1402" s="112">
        <f>'Demand Input VP'!F704</f>
        <v>0</v>
      </c>
      <c r="AG1402" s="112">
        <f>'Demand Input VP'!G704</f>
        <v>0</v>
      </c>
      <c r="AH1402" s="112">
        <f>'Demand Input VP'!H704</f>
        <v>0</v>
      </c>
      <c r="AI1402" s="112">
        <f>'Demand Input VP'!I704</f>
        <v>0</v>
      </c>
      <c r="AJ1402" s="112">
        <f>'Demand Input VP'!J704</f>
        <v>0</v>
      </c>
      <c r="AK1402" s="112">
        <f>'Demand Input VP'!K704</f>
        <v>0</v>
      </c>
      <c r="AL1402" s="112">
        <f>'Demand Input VP'!L704</f>
        <v>0</v>
      </c>
      <c r="AM1402" s="112">
        <f>'Demand Input VP'!M704</f>
        <v>0</v>
      </c>
      <c r="AN1402" s="112">
        <f>'Demand Input VP'!N704</f>
        <v>0</v>
      </c>
      <c r="AQ1402" t="str">
        <f>AQ1398</f>
        <v/>
      </c>
    </row>
    <row r="1403" spans="1:43" ht="14.25" customHeight="1" x14ac:dyDescent="0.25">
      <c r="A1403" s="99" t="s">
        <v>1169</v>
      </c>
      <c r="B1403" s="118"/>
      <c r="C1403" s="118"/>
      <c r="D1403" s="118"/>
      <c r="E1403" s="118"/>
      <c r="F1403" s="118"/>
      <c r="G1403" s="118"/>
      <c r="H1403" s="118"/>
      <c r="I1403" s="118"/>
      <c r="J1403" s="118"/>
      <c r="K1403" s="118"/>
      <c r="L1403" s="118"/>
      <c r="M1403" s="118"/>
      <c r="N1403" s="118"/>
      <c r="O1403" s="118"/>
      <c r="P1403" s="118"/>
      <c r="Q1403" s="118"/>
      <c r="R1403" s="118"/>
      <c r="S1403" s="118"/>
      <c r="T1403" s="118"/>
      <c r="U1403" s="118"/>
      <c r="V1403" s="118"/>
      <c r="W1403" s="115"/>
      <c r="X1403" s="116"/>
      <c r="Y1403" s="117"/>
      <c r="Z1403" s="119"/>
      <c r="AA1403" s="120" t="s">
        <v>1170</v>
      </c>
      <c r="AB1403" s="121">
        <f>'Demand Input VP'!B703</f>
        <v>0</v>
      </c>
      <c r="AC1403" s="120">
        <f>'Demand Input VP'!C703</f>
        <v>0</v>
      </c>
      <c r="AD1403" s="120">
        <f>'Demand Input VP'!D703</f>
        <v>0</v>
      </c>
      <c r="AE1403" s="120">
        <f>'Demand Input VP'!E703</f>
        <v>0</v>
      </c>
      <c r="AF1403" s="120">
        <f>'Demand Input VP'!F703</f>
        <v>0</v>
      </c>
      <c r="AG1403" s="120">
        <f>'Demand Input VP'!G703</f>
        <v>0</v>
      </c>
      <c r="AH1403" s="120">
        <f>'Demand Input VP'!H703</f>
        <v>0</v>
      </c>
      <c r="AI1403" s="120">
        <f>'Demand Input VP'!I703</f>
        <v>0</v>
      </c>
      <c r="AJ1403" s="120">
        <f>'Demand Input VP'!J703</f>
        <v>0</v>
      </c>
      <c r="AK1403" s="120">
        <f>'Demand Input VP'!K703</f>
        <v>0</v>
      </c>
      <c r="AL1403" s="120">
        <f>'Demand Input VP'!L703</f>
        <v>0</v>
      </c>
      <c r="AM1403" s="120">
        <f>'Demand Input VP'!M703</f>
        <v>0</v>
      </c>
      <c r="AN1403" s="120">
        <f>'Demand Input VP'!N703</f>
        <v>0</v>
      </c>
      <c r="AQ1403" t="str">
        <f>AQ1398</f>
        <v/>
      </c>
    </row>
    <row r="1404" spans="1:43" ht="14.25" customHeight="1" x14ac:dyDescent="0.25">
      <c r="A1404" s="1"/>
      <c r="B1404" s="122"/>
      <c r="C1404" s="122"/>
      <c r="D1404" s="122"/>
      <c r="E1404" s="122"/>
      <c r="F1404" s="122"/>
      <c r="G1404" s="122"/>
      <c r="H1404" s="122"/>
      <c r="I1404" s="122"/>
      <c r="J1404" s="122"/>
      <c r="K1404" s="122"/>
      <c r="L1404" s="122"/>
      <c r="M1404" s="122"/>
      <c r="N1404" s="122"/>
      <c r="O1404" s="122"/>
      <c r="P1404" s="122"/>
      <c r="Q1404" s="122"/>
      <c r="R1404" s="122"/>
      <c r="S1404" s="122"/>
      <c r="T1404" s="122"/>
      <c r="U1404" s="122"/>
      <c r="V1404" s="122"/>
      <c r="W1404" s="123"/>
      <c r="X1404" s="116"/>
      <c r="Y1404" s="117"/>
      <c r="Z1404" s="123"/>
      <c r="AA1404" s="112" t="s">
        <v>1171</v>
      </c>
      <c r="AB1404" s="113">
        <f>'Demand Input MP'!B704</f>
        <v>0</v>
      </c>
      <c r="AC1404" s="112">
        <f>'Demand Input MP'!C704</f>
        <v>0</v>
      </c>
      <c r="AD1404" s="112">
        <f>'Demand Input MP'!D704</f>
        <v>0</v>
      </c>
      <c r="AE1404" s="112">
        <f>'Demand Input MP'!E704</f>
        <v>0</v>
      </c>
      <c r="AF1404" s="112">
        <f>'Demand Input MP'!F704</f>
        <v>0</v>
      </c>
      <c r="AG1404" s="112">
        <f>'Demand Input MP'!G704</f>
        <v>0</v>
      </c>
      <c r="AH1404" s="112">
        <f>'Demand Input MP'!H704</f>
        <v>0</v>
      </c>
      <c r="AI1404" s="112">
        <f>'Demand Input MP'!I704</f>
        <v>0</v>
      </c>
      <c r="AJ1404" s="112">
        <f>'Demand Input MP'!J704</f>
        <v>0</v>
      </c>
      <c r="AK1404" s="112">
        <f>'Demand Input MP'!K704</f>
        <v>0</v>
      </c>
      <c r="AL1404" s="112">
        <f>'Demand Input MP'!L704</f>
        <v>0</v>
      </c>
      <c r="AM1404" s="112">
        <f>'Demand Input MP'!M704</f>
        <v>0</v>
      </c>
      <c r="AN1404" s="112">
        <f>'Demand Input MP'!N704</f>
        <v>0</v>
      </c>
      <c r="AQ1404" t="str">
        <f>AQ1398</f>
        <v/>
      </c>
    </row>
    <row r="1405" spans="1:43" ht="14.25" customHeight="1" x14ac:dyDescent="0.25">
      <c r="A1405" s="1"/>
      <c r="B1405" s="122"/>
      <c r="C1405" s="122"/>
      <c r="D1405" s="122"/>
      <c r="E1405" s="122"/>
      <c r="F1405" s="122"/>
      <c r="G1405" s="122"/>
      <c r="H1405" s="122"/>
      <c r="I1405" s="122"/>
      <c r="J1405" s="122"/>
      <c r="K1405" s="122"/>
      <c r="L1405" s="122"/>
      <c r="M1405" s="122"/>
      <c r="N1405" s="122"/>
      <c r="O1405" s="122"/>
      <c r="P1405" s="122"/>
      <c r="Q1405" s="122"/>
      <c r="R1405" s="122"/>
      <c r="S1405" s="122"/>
      <c r="T1405" s="122"/>
      <c r="U1405" s="122"/>
      <c r="V1405" s="124" t="s">
        <v>91</v>
      </c>
      <c r="W1405" s="125">
        <f>IFERROR(IF(SUM('Run Rate History'!E143:AD143)&gt;0,(SUMPRODUCT((B1400:AA1400&gt;=PERCENTILE(B1400:AA1400,0.1))*(B1400:AA1400&lt;=PERCENTILE(B1400:AA1400,0.9))*B1400:AA1400)+SUMPRODUCT(('Run Rate History'!E143:AD143&gt;=PERCENTILE(B1400:AA1400,0.1))*('Run Rate History'!E143:AD143&lt;=PERCENTILE(B1400:AA1400,0.9))*'Run Rate History'!E143:AD143))/(SUMPRODUCT((B1400:AA1400&gt;=PERCENTILE(B1400:AA1400,0.1))*(B1400:AA1400&lt;=PERCENTILE(B1400:AA1400,0.9))*1)+SUMPRODUCT(('Run Rate History'!E143:AD143&gt;=PERCENTILE(B1400:AA1400,0.1))*('Run Rate History'!E143:AD143&lt;=PERCENTILE(B1400:AA1400,0.9))*1)),TRIMMEAN(B1400:AA1400,0.15)),0)</f>
        <v>19.318181818181817</v>
      </c>
      <c r="X1405" s="126" t="s">
        <v>1172</v>
      </c>
      <c r="Y1405" s="127">
        <f>SUM(B1400:AA1400)/26</f>
        <v>19.73076923076923</v>
      </c>
      <c r="Z1405" s="128"/>
      <c r="AA1405" s="112" t="s">
        <v>1173</v>
      </c>
      <c r="AB1405" s="113">
        <f>'Demand Input MP'!B703</f>
        <v>0</v>
      </c>
      <c r="AC1405" s="112">
        <f>'Demand Input MP'!C703</f>
        <v>0</v>
      </c>
      <c r="AD1405" s="112">
        <f>'Demand Input MP'!D703</f>
        <v>0</v>
      </c>
      <c r="AE1405" s="112">
        <f>'Demand Input MP'!E703</f>
        <v>0</v>
      </c>
      <c r="AF1405" s="112">
        <f>'Demand Input MP'!F703</f>
        <v>0</v>
      </c>
      <c r="AG1405" s="112">
        <f>'Demand Input MP'!G703</f>
        <v>0</v>
      </c>
      <c r="AH1405" s="112">
        <f>'Demand Input MP'!H703</f>
        <v>0</v>
      </c>
      <c r="AI1405" s="112">
        <f>'Demand Input MP'!I703</f>
        <v>0</v>
      </c>
      <c r="AJ1405" s="112">
        <f>'Demand Input MP'!J703</f>
        <v>0</v>
      </c>
      <c r="AK1405" s="112">
        <f>'Demand Input MP'!K703</f>
        <v>0</v>
      </c>
      <c r="AL1405" s="112">
        <f>'Demand Input MP'!L703</f>
        <v>0</v>
      </c>
      <c r="AM1405" s="112">
        <f>'Demand Input MP'!M703</f>
        <v>0</v>
      </c>
      <c r="AN1405" s="112">
        <f>'Demand Input MP'!N703</f>
        <v>0</v>
      </c>
      <c r="AQ1405" t="str">
        <f>AQ1398</f>
        <v/>
      </c>
    </row>
    <row r="1406" spans="1:43" ht="14.25" customHeight="1" x14ac:dyDescent="0.25">
      <c r="A1406" s="1"/>
      <c r="B1406" s="122"/>
      <c r="C1406" s="122"/>
      <c r="D1406" s="122"/>
      <c r="E1406" s="122"/>
      <c r="F1406" s="122"/>
      <c r="G1406" s="122"/>
      <c r="H1406" s="122"/>
      <c r="I1406" s="122"/>
      <c r="J1406" s="122"/>
      <c r="K1406" s="122"/>
      <c r="L1406" s="122"/>
      <c r="M1406" s="122"/>
      <c r="N1406" s="122"/>
      <c r="O1406" s="122"/>
      <c r="P1406" s="122"/>
      <c r="Q1406" s="122"/>
      <c r="R1406" s="122"/>
      <c r="S1406" s="122"/>
      <c r="T1406" s="122"/>
      <c r="U1406" s="122"/>
      <c r="V1406" s="124" t="s">
        <v>94</v>
      </c>
      <c r="W1406" s="125">
        <f>IFERROR((1*MIN(MAX(X1400,0.5*IF(SUM('Run Rate History'!E143:AD143)&gt;0,(MEDIAN(IF(B1400:AA1400&gt;0,B1400:AA1400))+MEDIAN(IF('Run Rate History'!E143:AD143&gt;0,'Run Rate History'!E143:AD143)))/2,MEDIAN(IF(B1400:AA1400&gt;0,B1400:AA1400)))),2*IF(SUM('Run Rate History'!E143:AD143)&gt;0,(MEDIAN(IF(B1400:AA1400&gt;0,B1400:AA1400))+MEDIAN(IF('Run Rate History'!E143:AD143&gt;0,'Run Rate History'!E143:AD143)))/2,MEDIAN(IF(B1400:AA1400&gt;0,B1400:AA1400))))+2*MIN(MAX(Y1400,0.5*IF(SUM('Run Rate History'!E143:AD143)&gt;0,(MEDIAN(IF(B1400:AA1400&gt;0,B1400:AA1400))+MEDIAN(IF('Run Rate History'!E143:AD143&gt;0,'Run Rate History'!E143:AD143)))/2,MEDIAN(IF(B1400:AA1400&gt;0,B1400:AA1400)))),2*IF(SUM('Run Rate History'!E143:AD143)&gt;0,(MEDIAN(IF(B1400:AA1400&gt;0,B1400:AA1400))+MEDIAN(IF('Run Rate History'!E143:AD143&gt;0,'Run Rate History'!E143:AD143)))/2,MEDIAN(IF(B1400:AA1400&gt;0,B1400:AA1400))))+3*MIN(MAX(Z1400,0.5*IF(SUM('Run Rate History'!E143:AD143)&gt;0,(MEDIAN(IF(B1400:AA1400&gt;0,B1400:AA1400))+MEDIAN(IF('Run Rate History'!E143:AD143&gt;0,'Run Rate History'!E143:AD143)))/2,MEDIAN(IF(B1400:AA1400&gt;0,B1400:AA1400)))),2*IF(SUM('Run Rate History'!E143:AD143)&gt;0,(MEDIAN(IF(B1400:AA1400&gt;0,B1400:AA1400))+MEDIAN(IF('Run Rate History'!E143:AD143&gt;0,'Run Rate History'!E143:AD143)))/2,MEDIAN(IF(B1400:AA1400&gt;0,B1400:AA1400))))+4*MIN(MAX(AA1400,0.5*IF(SUM('Run Rate History'!E143:AD143)&gt;0,(MEDIAN(IF(B1400:AA1400&gt;0,B1400:AA1400))+MEDIAN(IF('Run Rate History'!E143:AD143&gt;0,'Run Rate History'!E143:AD143)))/2,MEDIAN(IF(B1400:AA1400&gt;0,B1400:AA1400)))),2*IF(SUM('Run Rate History'!E143:AD143)&gt;0,(MEDIAN(IF(B1400:AA1400&gt;0,B1400:AA1400))+MEDIAN(IF('Run Rate History'!E143:AD143&gt;0,'Run Rate History'!E143:AD143)))/2,MEDIAN(IF(B1400:AA1400&gt;0,B1400:AA1400)))))/10,0)</f>
        <v>24.5</v>
      </c>
      <c r="X1406" s="129" t="s">
        <v>1174</v>
      </c>
      <c r="Y1406" s="130">
        <f>IFERROR(VLOOKUP(A1398,'Stanje zaliha'!A:E,5,FALSE()),0)</f>
        <v>92</v>
      </c>
      <c r="Z1406" s="131"/>
      <c r="AA1406" s="113" t="s">
        <v>1175</v>
      </c>
      <c r="AB1406" s="118">
        <f t="shared" ref="AB1406:AN1406" si="278">SUM(AB1402:AB1405)</f>
        <v>0</v>
      </c>
      <c r="AC1406" s="118">
        <f t="shared" si="278"/>
        <v>0</v>
      </c>
      <c r="AD1406" s="118">
        <f t="shared" si="278"/>
        <v>0</v>
      </c>
      <c r="AE1406" s="118">
        <f t="shared" si="278"/>
        <v>0</v>
      </c>
      <c r="AF1406" s="118">
        <f t="shared" si="278"/>
        <v>0</v>
      </c>
      <c r="AG1406" s="118">
        <f t="shared" si="278"/>
        <v>0</v>
      </c>
      <c r="AH1406" s="118">
        <f t="shared" si="278"/>
        <v>0</v>
      </c>
      <c r="AI1406" s="118">
        <f t="shared" si="278"/>
        <v>0</v>
      </c>
      <c r="AJ1406" s="118">
        <f t="shared" si="278"/>
        <v>0</v>
      </c>
      <c r="AK1406" s="118">
        <f t="shared" si="278"/>
        <v>0</v>
      </c>
      <c r="AL1406" s="118">
        <f t="shared" si="278"/>
        <v>0</v>
      </c>
      <c r="AM1406" s="118">
        <f t="shared" si="278"/>
        <v>0</v>
      </c>
      <c r="AN1406" s="118">
        <f t="shared" si="278"/>
        <v>0</v>
      </c>
      <c r="AQ1406" t="str">
        <f>AQ1398</f>
        <v/>
      </c>
    </row>
    <row r="1407" spans="1:43" ht="14.25" customHeight="1" x14ac:dyDescent="0.25">
      <c r="A1407" s="1"/>
      <c r="B1407" s="122"/>
      <c r="C1407" s="122"/>
      <c r="D1407" s="122"/>
      <c r="E1407" s="122"/>
      <c r="F1407" s="122"/>
      <c r="G1407" s="122"/>
      <c r="H1407" s="122"/>
      <c r="I1407" s="122"/>
      <c r="J1407" s="122"/>
      <c r="K1407" s="122"/>
      <c r="L1407" s="122"/>
      <c r="M1407" s="122"/>
      <c r="N1407" s="122"/>
      <c r="O1407" s="122"/>
      <c r="P1407" s="122"/>
      <c r="Q1407" s="122"/>
      <c r="R1407" s="122"/>
      <c r="S1407" s="122"/>
      <c r="T1407" s="122"/>
      <c r="U1407" s="122"/>
      <c r="V1407" s="124" t="s">
        <v>95</v>
      </c>
      <c r="W1407" s="125">
        <f>IFERROR(0.6*W1406+0.4*W1405,0)</f>
        <v>22.427272727272726</v>
      </c>
      <c r="X1407" s="132" t="s">
        <v>1176</v>
      </c>
      <c r="Y1407" s="133">
        <f>IFERROR(SUMIF('Popis poslanih narudžbi'!A:A,A1398,'Popis poslanih narudžbi'!C:C),0)</f>
        <v>0</v>
      </c>
      <c r="Z1407" s="131"/>
      <c r="AA1407" s="134" t="s">
        <v>1177</v>
      </c>
      <c r="AB1407" s="118">
        <f t="shared" ref="AB1407:AN1407" si="279">AB1400+AB1406</f>
        <v>24</v>
      </c>
      <c r="AC1407" s="118">
        <f t="shared" si="279"/>
        <v>24</v>
      </c>
      <c r="AD1407" s="118">
        <f t="shared" si="279"/>
        <v>24</v>
      </c>
      <c r="AE1407" s="118">
        <f t="shared" si="279"/>
        <v>24</v>
      </c>
      <c r="AF1407" s="118">
        <f t="shared" si="279"/>
        <v>24</v>
      </c>
      <c r="AG1407" s="118">
        <f t="shared" si="279"/>
        <v>24</v>
      </c>
      <c r="AH1407" s="118">
        <f t="shared" si="279"/>
        <v>24</v>
      </c>
      <c r="AI1407" s="118">
        <f t="shared" si="279"/>
        <v>24</v>
      </c>
      <c r="AJ1407" s="118">
        <f t="shared" si="279"/>
        <v>24</v>
      </c>
      <c r="AK1407" s="118">
        <f t="shared" si="279"/>
        <v>24</v>
      </c>
      <c r="AL1407" s="118">
        <f t="shared" si="279"/>
        <v>24</v>
      </c>
      <c r="AM1407" s="118">
        <f t="shared" si="279"/>
        <v>24</v>
      </c>
      <c r="AN1407" s="118">
        <f t="shared" si="279"/>
        <v>24</v>
      </c>
      <c r="AQ1407" t="str">
        <f>AQ1398</f>
        <v/>
      </c>
    </row>
    <row r="1408" spans="1:43" ht="14.25" customHeight="1" x14ac:dyDescent="0.25">
      <c r="A1408" s="107" t="str">
        <f>'Run Rate'!A144</f>
        <v>POL12852</v>
      </c>
      <c r="B1408" s="135" t="str">
        <f>'Run Rate'!B144</f>
        <v>Polleo Premium HydroX Whey 1,8kg Vanilla Raspberry</v>
      </c>
      <c r="C1408" s="135" t="str">
        <f>'Run Rate'!C144</f>
        <v>PROTEINI</v>
      </c>
      <c r="D1408" s="135" t="str">
        <f>'Run Rate'!D144</f>
        <v>02 SILVER</v>
      </c>
      <c r="E1408" s="122"/>
      <c r="F1408" s="122"/>
      <c r="G1408" s="122"/>
      <c r="H1408" s="122"/>
      <c r="I1408" s="122"/>
      <c r="J1408" s="122"/>
      <c r="K1408" s="122"/>
      <c r="L1408" s="122"/>
      <c r="M1408" s="122"/>
      <c r="N1408" s="122"/>
      <c r="O1408" s="122"/>
      <c r="P1408" s="122"/>
      <c r="Q1408" s="122"/>
      <c r="R1408" s="122"/>
      <c r="S1408" s="122"/>
      <c r="T1408" s="122"/>
      <c r="U1408" s="122"/>
      <c r="V1408" s="122"/>
      <c r="W1408" s="122"/>
      <c r="X1408" s="122"/>
      <c r="Y1408" s="122"/>
      <c r="Z1408" s="122"/>
      <c r="AA1408" s="122"/>
      <c r="AB1408" s="122"/>
      <c r="AC1408" s="122"/>
      <c r="AD1408" s="122"/>
      <c r="AE1408" s="122"/>
      <c r="AF1408" s="122"/>
      <c r="AG1408" s="122"/>
      <c r="AH1408" s="122"/>
      <c r="AI1408" s="122"/>
      <c r="AJ1408" s="122"/>
      <c r="AK1408" s="122"/>
      <c r="AL1408" s="122"/>
      <c r="AM1408" s="122"/>
      <c r="AN1408" s="122"/>
      <c r="AQ1408" t="str">
        <f>IF(AND(OR($B$1="ALL",$B$1=C1408),OR($E$1="ALL",$E$1=D1408),OR($B$2="ALL",$B$2=A1408),OR($E$2="ALL",IFERROR(SEARCH($E$2,B1408),0)&gt;0)),"MATCH","")</f>
        <v/>
      </c>
    </row>
    <row r="1409" spans="1:43" ht="14.25" customHeight="1" x14ac:dyDescent="0.25">
      <c r="A1409" s="108" t="s">
        <v>1137</v>
      </c>
      <c r="B1409" s="136" t="s">
        <v>1138</v>
      </c>
      <c r="C1409" s="136" t="s">
        <v>1139</v>
      </c>
      <c r="D1409" s="136" t="s">
        <v>1140</v>
      </c>
      <c r="E1409" s="136" t="s">
        <v>1141</v>
      </c>
      <c r="F1409" s="136" t="s">
        <v>1142</v>
      </c>
      <c r="G1409" s="136" t="s">
        <v>1143</v>
      </c>
      <c r="H1409" s="136" t="s">
        <v>1144</v>
      </c>
      <c r="I1409" s="136" t="s">
        <v>1145</v>
      </c>
      <c r="J1409" s="136" t="s">
        <v>1146</v>
      </c>
      <c r="K1409" s="136" t="s">
        <v>1147</v>
      </c>
      <c r="L1409" s="136" t="s">
        <v>1148</v>
      </c>
      <c r="M1409" s="136" t="s">
        <v>1149</v>
      </c>
      <c r="N1409" s="136" t="s">
        <v>1150</v>
      </c>
      <c r="O1409" s="136" t="s">
        <v>1151</v>
      </c>
      <c r="P1409" s="136" t="s">
        <v>1152</v>
      </c>
      <c r="Q1409" s="136" t="s">
        <v>1153</v>
      </c>
      <c r="R1409" s="136" t="s">
        <v>1154</v>
      </c>
      <c r="S1409" s="136" t="s">
        <v>1155</v>
      </c>
      <c r="T1409" s="136" t="s">
        <v>1156</v>
      </c>
      <c r="U1409" s="136" t="s">
        <v>1157</v>
      </c>
      <c r="V1409" s="136" t="s">
        <v>1158</v>
      </c>
      <c r="W1409" s="136" t="s">
        <v>1159</v>
      </c>
      <c r="X1409" s="136" t="s">
        <v>1160</v>
      </c>
      <c r="Y1409" s="136" t="s">
        <v>1161</v>
      </c>
      <c r="Z1409" s="136" t="s">
        <v>1162</v>
      </c>
      <c r="AA1409" s="136" t="s">
        <v>1163</v>
      </c>
      <c r="AB1409" s="137" t="s">
        <v>156</v>
      </c>
      <c r="AC1409" s="137" t="s">
        <v>157</v>
      </c>
      <c r="AD1409" s="137" t="s">
        <v>158</v>
      </c>
      <c r="AE1409" s="137" t="s">
        <v>139</v>
      </c>
      <c r="AF1409" s="138" t="s">
        <v>140</v>
      </c>
      <c r="AG1409" s="138" t="s">
        <v>141</v>
      </c>
      <c r="AH1409" s="138" t="s">
        <v>142</v>
      </c>
      <c r="AI1409" s="138" t="s">
        <v>143</v>
      </c>
      <c r="AJ1409" s="139" t="s">
        <v>144</v>
      </c>
      <c r="AK1409" s="139" t="s">
        <v>145</v>
      </c>
      <c r="AL1409" s="139" t="s">
        <v>146</v>
      </c>
      <c r="AM1409" s="140" t="s">
        <v>147</v>
      </c>
      <c r="AN1409" s="140" t="s">
        <v>148</v>
      </c>
      <c r="AQ1409" t="str">
        <f>AQ1408</f>
        <v/>
      </c>
    </row>
    <row r="1410" spans="1:43" ht="14.25" customHeight="1" x14ac:dyDescent="0.25">
      <c r="A1410" s="99" t="s">
        <v>1164</v>
      </c>
      <c r="B1410" s="112">
        <f>'Run Rate'!E144</f>
        <v>2</v>
      </c>
      <c r="C1410" s="112">
        <f>'Run Rate'!F144</f>
        <v>26</v>
      </c>
      <c r="D1410" s="112">
        <f>'Run Rate'!G144</f>
        <v>7</v>
      </c>
      <c r="E1410" s="112">
        <f>'Run Rate'!H144</f>
        <v>15</v>
      </c>
      <c r="F1410" s="112">
        <f>'Run Rate'!I144</f>
        <v>19</v>
      </c>
      <c r="G1410" s="112">
        <f>'Run Rate'!J144</f>
        <v>19</v>
      </c>
      <c r="H1410" s="112">
        <f>'Run Rate'!K144</f>
        <v>14</v>
      </c>
      <c r="I1410" s="112">
        <f>'Run Rate'!L144</f>
        <v>14</v>
      </c>
      <c r="J1410" s="112">
        <f>'Run Rate'!M144</f>
        <v>23</v>
      </c>
      <c r="K1410" s="112">
        <f>'Run Rate'!N144</f>
        <v>38</v>
      </c>
      <c r="L1410" s="112">
        <f>'Run Rate'!O144</f>
        <v>17</v>
      </c>
      <c r="M1410" s="112">
        <f>'Run Rate'!P144</f>
        <v>27</v>
      </c>
      <c r="N1410" s="112">
        <f>'Run Rate'!Q144</f>
        <v>20</v>
      </c>
      <c r="O1410" s="112">
        <f>'Run Rate'!R144</f>
        <v>2</v>
      </c>
      <c r="P1410" s="112">
        <f>'Run Rate'!S144</f>
        <v>3</v>
      </c>
      <c r="Q1410" s="112">
        <f>'Run Rate'!T144</f>
        <v>10</v>
      </c>
      <c r="R1410" s="112">
        <f>'Run Rate'!U144</f>
        <v>5</v>
      </c>
      <c r="S1410" s="112">
        <f>'Run Rate'!V144</f>
        <v>16</v>
      </c>
      <c r="T1410" s="112">
        <f>'Run Rate'!W144</f>
        <v>13</v>
      </c>
      <c r="U1410" s="112">
        <f>'Run Rate'!X144</f>
        <v>19</v>
      </c>
      <c r="V1410" s="112">
        <f>'Run Rate'!Y144</f>
        <v>21</v>
      </c>
      <c r="W1410" s="112">
        <f>'Run Rate'!Z144</f>
        <v>19</v>
      </c>
      <c r="X1410" s="112">
        <f>'Run Rate'!AA144</f>
        <v>16</v>
      </c>
      <c r="Y1410" s="112">
        <f>'Run Rate'!AB144</f>
        <v>20</v>
      </c>
      <c r="Z1410" s="112">
        <f>'Run Rate'!AC144</f>
        <v>22</v>
      </c>
      <c r="AA1410" s="112">
        <f>'Run Rate'!AD144</f>
        <v>26</v>
      </c>
      <c r="AB1410" s="113">
        <v>25</v>
      </c>
      <c r="AC1410" s="112">
        <v>26</v>
      </c>
      <c r="AD1410" s="112">
        <v>27</v>
      </c>
      <c r="AE1410" s="112">
        <v>28</v>
      </c>
      <c r="AF1410" s="112">
        <v>28</v>
      </c>
      <c r="AG1410" s="112">
        <v>26</v>
      </c>
      <c r="AH1410" s="112">
        <v>26</v>
      </c>
      <c r="AI1410" s="112">
        <v>26</v>
      </c>
      <c r="AJ1410" s="112">
        <v>26</v>
      </c>
      <c r="AK1410" s="112">
        <v>30</v>
      </c>
      <c r="AL1410" s="112">
        <v>30</v>
      </c>
      <c r="AM1410" s="112">
        <v>30</v>
      </c>
      <c r="AN1410" s="112">
        <v>30</v>
      </c>
      <c r="AQ1410" t="str">
        <f>AQ1408</f>
        <v/>
      </c>
    </row>
    <row r="1411" spans="1:43" ht="14.25" customHeight="1" x14ac:dyDescent="0.25">
      <c r="A1411" s="99" t="s">
        <v>1165</v>
      </c>
      <c r="B1411" s="114"/>
      <c r="C1411" s="114"/>
      <c r="D1411" s="114"/>
      <c r="E1411" s="114"/>
      <c r="F1411" s="114"/>
      <c r="G1411" s="114"/>
      <c r="H1411" s="114"/>
      <c r="I1411" s="114"/>
      <c r="J1411" s="114"/>
      <c r="K1411" s="114"/>
      <c r="L1411" s="114"/>
      <c r="M1411" s="114"/>
      <c r="N1411" s="114"/>
      <c r="O1411" s="114"/>
      <c r="P1411" s="114"/>
      <c r="Q1411" s="114"/>
      <c r="R1411" s="114"/>
      <c r="S1411" s="114"/>
      <c r="T1411" s="114"/>
      <c r="U1411" s="114"/>
      <c r="V1411" s="114"/>
      <c r="W1411" s="115"/>
      <c r="X1411" s="115"/>
      <c r="Y1411" s="115"/>
      <c r="Z1411" s="115"/>
      <c r="AA1411" s="112" t="s">
        <v>1166</v>
      </c>
      <c r="AB1411" s="113"/>
      <c r="AC1411" s="112"/>
      <c r="AD1411" s="112"/>
      <c r="AE1411" s="112"/>
      <c r="AF1411" s="112"/>
      <c r="AG1411" s="112"/>
      <c r="AH1411" s="112"/>
      <c r="AI1411" s="112"/>
      <c r="AJ1411" s="112"/>
      <c r="AK1411" s="112"/>
      <c r="AL1411" s="112"/>
      <c r="AM1411" s="112"/>
      <c r="AN1411" s="112"/>
      <c r="AQ1411" t="str">
        <f>AQ1408</f>
        <v/>
      </c>
    </row>
    <row r="1412" spans="1:43" ht="14.25" customHeight="1" x14ac:dyDescent="0.25">
      <c r="A1412" s="99" t="s">
        <v>1167</v>
      </c>
      <c r="B1412" s="114"/>
      <c r="C1412" s="114"/>
      <c r="D1412" s="114"/>
      <c r="E1412" s="114"/>
      <c r="F1412" s="114"/>
      <c r="G1412" s="114"/>
      <c r="H1412" s="114"/>
      <c r="I1412" s="114"/>
      <c r="J1412" s="114"/>
      <c r="K1412" s="114"/>
      <c r="L1412" s="114"/>
      <c r="M1412" s="114"/>
      <c r="N1412" s="114"/>
      <c r="O1412" s="114"/>
      <c r="P1412" s="114"/>
      <c r="Q1412" s="114"/>
      <c r="R1412" s="114"/>
      <c r="S1412" s="114"/>
      <c r="T1412" s="114"/>
      <c r="U1412" s="114"/>
      <c r="V1412" s="114"/>
      <c r="W1412" s="115"/>
      <c r="X1412" s="116"/>
      <c r="Y1412" s="117"/>
      <c r="Z1412" s="115"/>
      <c r="AA1412" s="112" t="s">
        <v>1168</v>
      </c>
      <c r="AB1412" s="113">
        <f>'Demand Input VP'!B709</f>
        <v>0</v>
      </c>
      <c r="AC1412" s="112">
        <f>'Demand Input VP'!C709</f>
        <v>0</v>
      </c>
      <c r="AD1412" s="112">
        <f>'Demand Input VP'!D709</f>
        <v>0</v>
      </c>
      <c r="AE1412" s="112">
        <f>'Demand Input VP'!E709</f>
        <v>0</v>
      </c>
      <c r="AF1412" s="112">
        <f>'Demand Input VP'!F709</f>
        <v>0</v>
      </c>
      <c r="AG1412" s="112">
        <f>'Demand Input VP'!G709</f>
        <v>0</v>
      </c>
      <c r="AH1412" s="112">
        <f>'Demand Input VP'!H709</f>
        <v>0</v>
      </c>
      <c r="AI1412" s="112">
        <f>'Demand Input VP'!I709</f>
        <v>0</v>
      </c>
      <c r="AJ1412" s="112">
        <f>'Demand Input VP'!J709</f>
        <v>0</v>
      </c>
      <c r="AK1412" s="112">
        <f>'Demand Input VP'!K709</f>
        <v>0</v>
      </c>
      <c r="AL1412" s="112">
        <f>'Demand Input VP'!L709</f>
        <v>0</v>
      </c>
      <c r="AM1412" s="112">
        <f>'Demand Input VP'!M709</f>
        <v>0</v>
      </c>
      <c r="AN1412" s="112">
        <f>'Demand Input VP'!N709</f>
        <v>0</v>
      </c>
      <c r="AQ1412" t="str">
        <f>AQ1408</f>
        <v/>
      </c>
    </row>
    <row r="1413" spans="1:43" ht="14.25" customHeight="1" x14ac:dyDescent="0.25">
      <c r="A1413" s="99" t="s">
        <v>1169</v>
      </c>
      <c r="B1413" s="118"/>
      <c r="C1413" s="118"/>
      <c r="D1413" s="118"/>
      <c r="E1413" s="118"/>
      <c r="F1413" s="118"/>
      <c r="G1413" s="118"/>
      <c r="H1413" s="118"/>
      <c r="I1413" s="118"/>
      <c r="J1413" s="118"/>
      <c r="K1413" s="118"/>
      <c r="L1413" s="118"/>
      <c r="M1413" s="118"/>
      <c r="N1413" s="118"/>
      <c r="O1413" s="118"/>
      <c r="P1413" s="118"/>
      <c r="Q1413" s="118"/>
      <c r="R1413" s="118"/>
      <c r="S1413" s="118"/>
      <c r="T1413" s="118"/>
      <c r="U1413" s="118"/>
      <c r="V1413" s="118"/>
      <c r="W1413" s="115"/>
      <c r="X1413" s="116"/>
      <c r="Y1413" s="117"/>
      <c r="Z1413" s="119"/>
      <c r="AA1413" s="120" t="s">
        <v>1170</v>
      </c>
      <c r="AB1413" s="121">
        <f>'Demand Input VP'!B708</f>
        <v>0</v>
      </c>
      <c r="AC1413" s="120">
        <f>'Demand Input VP'!C708</f>
        <v>0</v>
      </c>
      <c r="AD1413" s="120">
        <f>'Demand Input VP'!D708</f>
        <v>0</v>
      </c>
      <c r="AE1413" s="120">
        <f>'Demand Input VP'!E708</f>
        <v>0</v>
      </c>
      <c r="AF1413" s="120">
        <f>'Demand Input VP'!F708</f>
        <v>0</v>
      </c>
      <c r="AG1413" s="120">
        <f>'Demand Input VP'!G708</f>
        <v>0</v>
      </c>
      <c r="AH1413" s="120">
        <f>'Demand Input VP'!H708</f>
        <v>0</v>
      </c>
      <c r="AI1413" s="120">
        <f>'Demand Input VP'!I708</f>
        <v>0</v>
      </c>
      <c r="AJ1413" s="120">
        <f>'Demand Input VP'!J708</f>
        <v>0</v>
      </c>
      <c r="AK1413" s="120">
        <f>'Demand Input VP'!K708</f>
        <v>0</v>
      </c>
      <c r="AL1413" s="120">
        <f>'Demand Input VP'!L708</f>
        <v>0</v>
      </c>
      <c r="AM1413" s="120">
        <f>'Demand Input VP'!M708</f>
        <v>0</v>
      </c>
      <c r="AN1413" s="120">
        <f>'Demand Input VP'!N708</f>
        <v>0</v>
      </c>
      <c r="AQ1413" t="str">
        <f>AQ1408</f>
        <v/>
      </c>
    </row>
    <row r="1414" spans="1:43" ht="14.25" customHeight="1" x14ac:dyDescent="0.25">
      <c r="A1414" s="1"/>
      <c r="B1414" s="122"/>
      <c r="C1414" s="122"/>
      <c r="D1414" s="122"/>
      <c r="E1414" s="122"/>
      <c r="F1414" s="122"/>
      <c r="G1414" s="122"/>
      <c r="H1414" s="122"/>
      <c r="I1414" s="122"/>
      <c r="J1414" s="122"/>
      <c r="K1414" s="122"/>
      <c r="L1414" s="122"/>
      <c r="M1414" s="122"/>
      <c r="N1414" s="122"/>
      <c r="O1414" s="122"/>
      <c r="P1414" s="122"/>
      <c r="Q1414" s="122"/>
      <c r="R1414" s="122"/>
      <c r="S1414" s="122"/>
      <c r="T1414" s="122"/>
      <c r="U1414" s="122"/>
      <c r="V1414" s="122"/>
      <c r="W1414" s="123"/>
      <c r="X1414" s="116"/>
      <c r="Y1414" s="117"/>
      <c r="Z1414" s="123"/>
      <c r="AA1414" s="112" t="s">
        <v>1171</v>
      </c>
      <c r="AB1414" s="113">
        <f>'Demand Input MP'!B709</f>
        <v>0</v>
      </c>
      <c r="AC1414" s="112">
        <f>'Demand Input MP'!C709</f>
        <v>0</v>
      </c>
      <c r="AD1414" s="112">
        <f>'Demand Input MP'!D709</f>
        <v>0</v>
      </c>
      <c r="AE1414" s="112">
        <f>'Demand Input MP'!E709</f>
        <v>0</v>
      </c>
      <c r="AF1414" s="112">
        <f>'Demand Input MP'!F709</f>
        <v>0</v>
      </c>
      <c r="AG1414" s="112">
        <f>'Demand Input MP'!G709</f>
        <v>50</v>
      </c>
      <c r="AH1414" s="112">
        <f>'Demand Input MP'!H709</f>
        <v>50</v>
      </c>
      <c r="AI1414" s="112">
        <f>'Demand Input MP'!I709</f>
        <v>50</v>
      </c>
      <c r="AJ1414" s="112">
        <f>'Demand Input MP'!J709</f>
        <v>50</v>
      </c>
      <c r="AK1414" s="112">
        <f>'Demand Input MP'!K709</f>
        <v>0</v>
      </c>
      <c r="AL1414" s="112">
        <f>'Demand Input MP'!L709</f>
        <v>0</v>
      </c>
      <c r="AM1414" s="112">
        <f>'Demand Input MP'!M709</f>
        <v>0</v>
      </c>
      <c r="AN1414" s="112">
        <f>'Demand Input MP'!N709</f>
        <v>0</v>
      </c>
      <c r="AQ1414" t="str">
        <f>AQ1408</f>
        <v/>
      </c>
    </row>
    <row r="1415" spans="1:43" ht="14.25" customHeight="1" x14ac:dyDescent="0.25">
      <c r="A1415" s="1"/>
      <c r="B1415" s="122"/>
      <c r="C1415" s="122"/>
      <c r="D1415" s="122"/>
      <c r="E1415" s="122"/>
      <c r="F1415" s="122"/>
      <c r="G1415" s="122"/>
      <c r="H1415" s="122"/>
      <c r="I1415" s="122"/>
      <c r="J1415" s="122"/>
      <c r="K1415" s="122"/>
      <c r="L1415" s="122"/>
      <c r="M1415" s="122"/>
      <c r="N1415" s="122"/>
      <c r="O1415" s="122"/>
      <c r="P1415" s="122"/>
      <c r="Q1415" s="122"/>
      <c r="R1415" s="122"/>
      <c r="S1415" s="122"/>
      <c r="T1415" s="122"/>
      <c r="U1415" s="122"/>
      <c r="V1415" s="124" t="s">
        <v>91</v>
      </c>
      <c r="W1415" s="125">
        <f>IFERROR(IF(SUM('Run Rate History'!E144:AD144)&gt;0,(SUMPRODUCT((B1410:AA1410&gt;=PERCENTILE(B1410:AA1410,0.1))*(B1410:AA1410&lt;=PERCENTILE(B1410:AA1410,0.9))*B1410:AA1410)+SUMPRODUCT(('Run Rate History'!E144:AD144&gt;=PERCENTILE(B1410:AA1410,0.1))*('Run Rate History'!E144:AD144&lt;=PERCENTILE(B1410:AA1410,0.9))*'Run Rate History'!E144:AD144))/(SUMPRODUCT((B1410:AA1410&gt;=PERCENTILE(B1410:AA1410,0.1))*(B1410:AA1410&lt;=PERCENTILE(B1410:AA1410,0.9))*1)+SUMPRODUCT(('Run Rate History'!E144:AD144&gt;=PERCENTILE(B1410:AA1410,0.1))*('Run Rate History'!E144:AD144&lt;=PERCENTILE(B1410:AA1410,0.9))*1)),TRIMMEAN(B1410:AA1410,0.15)),0)</f>
        <v>16.375</v>
      </c>
      <c r="X1415" s="126" t="s">
        <v>1172</v>
      </c>
      <c r="Y1415" s="127">
        <f>SUM(B1410:AA1410)/26</f>
        <v>16.653846153846153</v>
      </c>
      <c r="Z1415" s="128"/>
      <c r="AA1415" s="112" t="s">
        <v>1173</v>
      </c>
      <c r="AB1415" s="113">
        <f>'Demand Input MP'!B708</f>
        <v>0</v>
      </c>
      <c r="AC1415" s="112">
        <f>'Demand Input MP'!C708</f>
        <v>0</v>
      </c>
      <c r="AD1415" s="112">
        <f>'Demand Input MP'!D708</f>
        <v>0</v>
      </c>
      <c r="AE1415" s="112">
        <f>'Demand Input MP'!E708</f>
        <v>0</v>
      </c>
      <c r="AF1415" s="112">
        <f>'Demand Input MP'!F708</f>
        <v>0</v>
      </c>
      <c r="AG1415" s="112">
        <f>'Demand Input MP'!G708</f>
        <v>0</v>
      </c>
      <c r="AH1415" s="112">
        <f>'Demand Input MP'!H708</f>
        <v>0</v>
      </c>
      <c r="AI1415" s="112">
        <f>'Demand Input MP'!I708</f>
        <v>0</v>
      </c>
      <c r="AJ1415" s="112">
        <f>'Demand Input MP'!J708</f>
        <v>0</v>
      </c>
      <c r="AK1415" s="112">
        <f>'Demand Input MP'!K708</f>
        <v>0</v>
      </c>
      <c r="AL1415" s="112">
        <f>'Demand Input MP'!L708</f>
        <v>0</v>
      </c>
      <c r="AM1415" s="112">
        <f>'Demand Input MP'!M708</f>
        <v>0</v>
      </c>
      <c r="AN1415" s="112">
        <f>'Demand Input MP'!N708</f>
        <v>0</v>
      </c>
      <c r="AQ1415" t="str">
        <f>AQ1408</f>
        <v/>
      </c>
    </row>
    <row r="1416" spans="1:43" ht="14.25" customHeight="1" x14ac:dyDescent="0.25">
      <c r="A1416" s="1"/>
      <c r="B1416" s="122"/>
      <c r="C1416" s="122"/>
      <c r="D1416" s="122"/>
      <c r="E1416" s="122"/>
      <c r="F1416" s="122"/>
      <c r="G1416" s="122"/>
      <c r="H1416" s="122"/>
      <c r="I1416" s="122"/>
      <c r="J1416" s="122"/>
      <c r="K1416" s="122"/>
      <c r="L1416" s="122"/>
      <c r="M1416" s="122"/>
      <c r="N1416" s="122"/>
      <c r="O1416" s="122"/>
      <c r="P1416" s="122"/>
      <c r="Q1416" s="122"/>
      <c r="R1416" s="122"/>
      <c r="S1416" s="122"/>
      <c r="T1416" s="122"/>
      <c r="U1416" s="122"/>
      <c r="V1416" s="124" t="s">
        <v>94</v>
      </c>
      <c r="W1416" s="125">
        <f>IFERROR((1*MIN(MAX(X1410,0.5*IF(SUM('Run Rate History'!E144:AD144)&gt;0,(MEDIAN(IF(B1410:AA1410&gt;0,B1410:AA1410))+MEDIAN(IF('Run Rate History'!E144:AD144&gt;0,'Run Rate History'!E144:AD144)))/2,MEDIAN(IF(B1410:AA1410&gt;0,B1410:AA1410)))),2*IF(SUM('Run Rate History'!E144:AD144)&gt;0,(MEDIAN(IF(B1410:AA1410&gt;0,B1410:AA1410))+MEDIAN(IF('Run Rate History'!E144:AD144&gt;0,'Run Rate History'!E144:AD144)))/2,MEDIAN(IF(B1410:AA1410&gt;0,B1410:AA1410))))+2*MIN(MAX(Y1410,0.5*IF(SUM('Run Rate History'!E144:AD144)&gt;0,(MEDIAN(IF(B1410:AA1410&gt;0,B1410:AA1410))+MEDIAN(IF('Run Rate History'!E144:AD144&gt;0,'Run Rate History'!E144:AD144)))/2,MEDIAN(IF(B1410:AA1410&gt;0,B1410:AA1410)))),2*IF(SUM('Run Rate History'!E144:AD144)&gt;0,(MEDIAN(IF(B1410:AA1410&gt;0,B1410:AA1410))+MEDIAN(IF('Run Rate History'!E144:AD144&gt;0,'Run Rate History'!E144:AD144)))/2,MEDIAN(IF(B1410:AA1410&gt;0,B1410:AA1410))))+3*MIN(MAX(Z1410,0.5*IF(SUM('Run Rate History'!E144:AD144)&gt;0,(MEDIAN(IF(B1410:AA1410&gt;0,B1410:AA1410))+MEDIAN(IF('Run Rate History'!E144:AD144&gt;0,'Run Rate History'!E144:AD144)))/2,MEDIAN(IF(B1410:AA1410&gt;0,B1410:AA1410)))),2*IF(SUM('Run Rate History'!E144:AD144)&gt;0,(MEDIAN(IF(B1410:AA1410&gt;0,B1410:AA1410))+MEDIAN(IF('Run Rate History'!E144:AD144&gt;0,'Run Rate History'!E144:AD144)))/2,MEDIAN(IF(B1410:AA1410&gt;0,B1410:AA1410))))+4*MIN(MAX(AA1410,0.5*IF(SUM('Run Rate History'!E144:AD144)&gt;0,(MEDIAN(IF(B1410:AA1410&gt;0,B1410:AA1410))+MEDIAN(IF('Run Rate History'!E144:AD144&gt;0,'Run Rate History'!E144:AD144)))/2,MEDIAN(IF(B1410:AA1410&gt;0,B1410:AA1410)))),2*IF(SUM('Run Rate History'!E144:AD144)&gt;0,(MEDIAN(IF(B1410:AA1410&gt;0,B1410:AA1410))+MEDIAN(IF('Run Rate History'!E144:AD144&gt;0,'Run Rate History'!E144:AD144)))/2,MEDIAN(IF(B1410:AA1410&gt;0,B1410:AA1410)))))/10,0)</f>
        <v>22.6</v>
      </c>
      <c r="X1416" s="129" t="s">
        <v>1174</v>
      </c>
      <c r="Y1416" s="130">
        <f>IFERROR(VLOOKUP(A1408,'Stanje zaliha'!A:E,5,FALSE()),0)</f>
        <v>336</v>
      </c>
      <c r="Z1416" s="131"/>
      <c r="AA1416" s="113" t="s">
        <v>1175</v>
      </c>
      <c r="AB1416" s="118">
        <f t="shared" ref="AB1416:AN1416" si="280">SUM(AB1412:AB1415)</f>
        <v>0</v>
      </c>
      <c r="AC1416" s="118">
        <f t="shared" si="280"/>
        <v>0</v>
      </c>
      <c r="AD1416" s="118">
        <f t="shared" si="280"/>
        <v>0</v>
      </c>
      <c r="AE1416" s="118">
        <f t="shared" si="280"/>
        <v>0</v>
      </c>
      <c r="AF1416" s="118">
        <f t="shared" si="280"/>
        <v>0</v>
      </c>
      <c r="AG1416" s="118">
        <f t="shared" si="280"/>
        <v>50</v>
      </c>
      <c r="AH1416" s="118">
        <f t="shared" si="280"/>
        <v>50</v>
      </c>
      <c r="AI1416" s="118">
        <f t="shared" si="280"/>
        <v>50</v>
      </c>
      <c r="AJ1416" s="118">
        <f t="shared" si="280"/>
        <v>50</v>
      </c>
      <c r="AK1416" s="118">
        <f t="shared" si="280"/>
        <v>0</v>
      </c>
      <c r="AL1416" s="118">
        <f t="shared" si="280"/>
        <v>0</v>
      </c>
      <c r="AM1416" s="118">
        <f t="shared" si="280"/>
        <v>0</v>
      </c>
      <c r="AN1416" s="118">
        <f t="shared" si="280"/>
        <v>0</v>
      </c>
      <c r="AQ1416" t="str">
        <f>AQ1408</f>
        <v/>
      </c>
    </row>
    <row r="1417" spans="1:43" ht="14.25" customHeight="1" x14ac:dyDescent="0.25">
      <c r="A1417" s="1"/>
      <c r="B1417" s="122"/>
      <c r="C1417" s="122"/>
      <c r="D1417" s="122"/>
      <c r="E1417" s="122"/>
      <c r="F1417" s="122"/>
      <c r="G1417" s="122"/>
      <c r="H1417" s="122"/>
      <c r="I1417" s="122"/>
      <c r="J1417" s="122"/>
      <c r="K1417" s="122"/>
      <c r="L1417" s="122"/>
      <c r="M1417" s="122"/>
      <c r="N1417" s="122"/>
      <c r="O1417" s="122"/>
      <c r="P1417" s="122"/>
      <c r="Q1417" s="122"/>
      <c r="R1417" s="122"/>
      <c r="S1417" s="122"/>
      <c r="T1417" s="122"/>
      <c r="U1417" s="122"/>
      <c r="V1417" s="124" t="s">
        <v>95</v>
      </c>
      <c r="W1417" s="125">
        <f>IFERROR(0.6*W1416+0.4*W1415,0)</f>
        <v>20.11</v>
      </c>
      <c r="X1417" s="132" t="s">
        <v>1176</v>
      </c>
      <c r="Y1417" s="133">
        <f>IFERROR(SUMIF('Popis poslanih narudžbi'!A:A,A1408,'Popis poslanih narudžbi'!C:C),0)</f>
        <v>0</v>
      </c>
      <c r="Z1417" s="131"/>
      <c r="AA1417" s="134" t="s">
        <v>1177</v>
      </c>
      <c r="AB1417" s="118">
        <f t="shared" ref="AB1417:AN1417" si="281">AB1410+AB1416</f>
        <v>25</v>
      </c>
      <c r="AC1417" s="118">
        <f t="shared" si="281"/>
        <v>26</v>
      </c>
      <c r="AD1417" s="118">
        <f t="shared" si="281"/>
        <v>27</v>
      </c>
      <c r="AE1417" s="118">
        <f t="shared" si="281"/>
        <v>28</v>
      </c>
      <c r="AF1417" s="118">
        <f t="shared" si="281"/>
        <v>28</v>
      </c>
      <c r="AG1417" s="118">
        <f t="shared" si="281"/>
        <v>76</v>
      </c>
      <c r="AH1417" s="118">
        <f t="shared" si="281"/>
        <v>76</v>
      </c>
      <c r="AI1417" s="118">
        <f t="shared" si="281"/>
        <v>76</v>
      </c>
      <c r="AJ1417" s="118">
        <f t="shared" si="281"/>
        <v>76</v>
      </c>
      <c r="AK1417" s="118">
        <f t="shared" si="281"/>
        <v>30</v>
      </c>
      <c r="AL1417" s="118">
        <f t="shared" si="281"/>
        <v>30</v>
      </c>
      <c r="AM1417" s="118">
        <f t="shared" si="281"/>
        <v>30</v>
      </c>
      <c r="AN1417" s="118">
        <f t="shared" si="281"/>
        <v>30</v>
      </c>
      <c r="AQ1417" t="str">
        <f>AQ1408</f>
        <v/>
      </c>
    </row>
    <row r="1418" spans="1:43" ht="14.25" customHeight="1" x14ac:dyDescent="0.25">
      <c r="A1418" s="107" t="str">
        <f>'Run Rate'!A145</f>
        <v>POL09778</v>
      </c>
      <c r="B1418" s="135" t="str">
        <f>'Run Rate'!B145</f>
        <v>Polleo HydroX Micellar Casein 454g Vanilla Ice Cream</v>
      </c>
      <c r="C1418" s="135" t="str">
        <f>'Run Rate'!C145</f>
        <v>PROTEINI</v>
      </c>
      <c r="D1418" s="135" t="str">
        <f>'Run Rate'!D145</f>
        <v>02 SILVER</v>
      </c>
      <c r="E1418" s="122"/>
      <c r="F1418" s="122"/>
      <c r="G1418" s="122"/>
      <c r="H1418" s="122"/>
      <c r="I1418" s="122"/>
      <c r="J1418" s="122"/>
      <c r="K1418" s="122"/>
      <c r="L1418" s="122"/>
      <c r="M1418" s="122"/>
      <c r="N1418" s="122"/>
      <c r="O1418" s="122"/>
      <c r="P1418" s="122"/>
      <c r="Q1418" s="122"/>
      <c r="R1418" s="122"/>
      <c r="S1418" s="122"/>
      <c r="T1418" s="122"/>
      <c r="U1418" s="122"/>
      <c r="V1418" s="122"/>
      <c r="W1418" s="122"/>
      <c r="X1418" s="122"/>
      <c r="Y1418" s="122"/>
      <c r="Z1418" s="122"/>
      <c r="AA1418" s="122"/>
      <c r="AB1418" s="122"/>
      <c r="AC1418" s="122"/>
      <c r="AD1418" s="122"/>
      <c r="AE1418" s="122"/>
      <c r="AF1418" s="122"/>
      <c r="AG1418" s="122"/>
      <c r="AH1418" s="122"/>
      <c r="AI1418" s="122"/>
      <c r="AJ1418" s="122"/>
      <c r="AK1418" s="122"/>
      <c r="AL1418" s="122"/>
      <c r="AM1418" s="122"/>
      <c r="AN1418" s="122"/>
      <c r="AQ1418" t="str">
        <f>IF(AND(OR($B$1="ALL",$B$1=C1418),OR($E$1="ALL",$E$1=D1418),OR($B$2="ALL",$B$2=A1418),OR($E$2="ALL",IFERROR(SEARCH($E$2,B1418),0)&gt;0)),"MATCH","")</f>
        <v/>
      </c>
    </row>
    <row r="1419" spans="1:43" ht="14.25" customHeight="1" x14ac:dyDescent="0.25">
      <c r="A1419" s="108" t="s">
        <v>1137</v>
      </c>
      <c r="B1419" s="136" t="s">
        <v>1138</v>
      </c>
      <c r="C1419" s="136" t="s">
        <v>1139</v>
      </c>
      <c r="D1419" s="136" t="s">
        <v>1140</v>
      </c>
      <c r="E1419" s="136" t="s">
        <v>1141</v>
      </c>
      <c r="F1419" s="136" t="s">
        <v>1142</v>
      </c>
      <c r="G1419" s="136" t="s">
        <v>1143</v>
      </c>
      <c r="H1419" s="136" t="s">
        <v>1144</v>
      </c>
      <c r="I1419" s="136" t="s">
        <v>1145</v>
      </c>
      <c r="J1419" s="136" t="s">
        <v>1146</v>
      </c>
      <c r="K1419" s="136" t="s">
        <v>1147</v>
      </c>
      <c r="L1419" s="136" t="s">
        <v>1148</v>
      </c>
      <c r="M1419" s="136" t="s">
        <v>1149</v>
      </c>
      <c r="N1419" s="136" t="s">
        <v>1150</v>
      </c>
      <c r="O1419" s="136" t="s">
        <v>1151</v>
      </c>
      <c r="P1419" s="136" t="s">
        <v>1152</v>
      </c>
      <c r="Q1419" s="136" t="s">
        <v>1153</v>
      </c>
      <c r="R1419" s="136" t="s">
        <v>1154</v>
      </c>
      <c r="S1419" s="136" t="s">
        <v>1155</v>
      </c>
      <c r="T1419" s="136" t="s">
        <v>1156</v>
      </c>
      <c r="U1419" s="136" t="s">
        <v>1157</v>
      </c>
      <c r="V1419" s="136" t="s">
        <v>1158</v>
      </c>
      <c r="W1419" s="136" t="s">
        <v>1159</v>
      </c>
      <c r="X1419" s="136" t="s">
        <v>1160</v>
      </c>
      <c r="Y1419" s="136" t="s">
        <v>1161</v>
      </c>
      <c r="Z1419" s="136" t="s">
        <v>1162</v>
      </c>
      <c r="AA1419" s="136" t="s">
        <v>1163</v>
      </c>
      <c r="AB1419" s="137" t="s">
        <v>156</v>
      </c>
      <c r="AC1419" s="137" t="s">
        <v>157</v>
      </c>
      <c r="AD1419" s="137" t="s">
        <v>158</v>
      </c>
      <c r="AE1419" s="137" t="s">
        <v>139</v>
      </c>
      <c r="AF1419" s="138" t="s">
        <v>140</v>
      </c>
      <c r="AG1419" s="138" t="s">
        <v>141</v>
      </c>
      <c r="AH1419" s="138" t="s">
        <v>142</v>
      </c>
      <c r="AI1419" s="138" t="s">
        <v>143</v>
      </c>
      <c r="AJ1419" s="139" t="s">
        <v>144</v>
      </c>
      <c r="AK1419" s="139" t="s">
        <v>145</v>
      </c>
      <c r="AL1419" s="139" t="s">
        <v>146</v>
      </c>
      <c r="AM1419" s="140" t="s">
        <v>147</v>
      </c>
      <c r="AN1419" s="140" t="s">
        <v>148</v>
      </c>
      <c r="AQ1419" t="str">
        <f>AQ1418</f>
        <v/>
      </c>
    </row>
    <row r="1420" spans="1:43" ht="14.25" customHeight="1" x14ac:dyDescent="0.25">
      <c r="A1420" s="99" t="s">
        <v>1164</v>
      </c>
      <c r="B1420" s="112">
        <f>'Run Rate'!E145</f>
        <v>202</v>
      </c>
      <c r="C1420" s="112">
        <f>'Run Rate'!F145</f>
        <v>53</v>
      </c>
      <c r="D1420" s="112">
        <f>'Run Rate'!G145</f>
        <v>61</v>
      </c>
      <c r="E1420" s="112">
        <f>'Run Rate'!H145</f>
        <v>59</v>
      </c>
      <c r="F1420" s="112">
        <f>'Run Rate'!I145</f>
        <v>92</v>
      </c>
      <c r="G1420" s="112">
        <f>'Run Rate'!J145</f>
        <v>28</v>
      </c>
      <c r="H1420" s="112">
        <f>'Run Rate'!K145</f>
        <v>21</v>
      </c>
      <c r="I1420" s="112">
        <f>'Run Rate'!L145</f>
        <v>16</v>
      </c>
      <c r="J1420" s="112">
        <f>'Run Rate'!M145</f>
        <v>50</v>
      </c>
      <c r="K1420" s="112">
        <f>'Run Rate'!N145</f>
        <v>14</v>
      </c>
      <c r="L1420" s="112">
        <f>'Run Rate'!O145</f>
        <v>26</v>
      </c>
      <c r="M1420" s="112">
        <f>'Run Rate'!P145</f>
        <v>27</v>
      </c>
      <c r="N1420" s="112">
        <f>'Run Rate'!Q145</f>
        <v>54</v>
      </c>
      <c r="O1420" s="112">
        <f>'Run Rate'!R145</f>
        <v>35</v>
      </c>
      <c r="P1420" s="112">
        <f>'Run Rate'!S145</f>
        <v>9</v>
      </c>
      <c r="Q1420" s="112">
        <f>'Run Rate'!T145</f>
        <v>75</v>
      </c>
      <c r="R1420" s="112">
        <f>'Run Rate'!U145</f>
        <v>27</v>
      </c>
      <c r="S1420" s="112">
        <f>'Run Rate'!V145</f>
        <v>48</v>
      </c>
      <c r="T1420" s="112">
        <f>'Run Rate'!W145</f>
        <v>74</v>
      </c>
      <c r="U1420" s="112">
        <f>'Run Rate'!X145</f>
        <v>21</v>
      </c>
      <c r="V1420" s="112">
        <f>'Run Rate'!Y145</f>
        <v>26</v>
      </c>
      <c r="W1420" s="112">
        <f>'Run Rate'!Z145</f>
        <v>31</v>
      </c>
      <c r="X1420" s="112">
        <f>'Run Rate'!AA145</f>
        <v>50</v>
      </c>
      <c r="Y1420" s="112">
        <f>'Run Rate'!AB145</f>
        <v>41</v>
      </c>
      <c r="Z1420" s="112">
        <f>'Run Rate'!AC145</f>
        <v>57</v>
      </c>
      <c r="AA1420" s="112">
        <f>'Run Rate'!AD145</f>
        <v>130</v>
      </c>
      <c r="AB1420" s="113">
        <v>55</v>
      </c>
      <c r="AC1420" s="112">
        <v>55</v>
      </c>
      <c r="AD1420" s="112">
        <v>55</v>
      </c>
      <c r="AE1420" s="112">
        <v>55</v>
      </c>
      <c r="AF1420" s="112">
        <v>55</v>
      </c>
      <c r="AG1420" s="112">
        <v>50</v>
      </c>
      <c r="AH1420" s="112">
        <v>50</v>
      </c>
      <c r="AI1420" s="112">
        <v>50</v>
      </c>
      <c r="AJ1420" s="112">
        <v>50</v>
      </c>
      <c r="AK1420" s="112">
        <v>55</v>
      </c>
      <c r="AL1420" s="112">
        <v>55</v>
      </c>
      <c r="AM1420" s="112">
        <v>50</v>
      </c>
      <c r="AN1420" s="112">
        <v>50</v>
      </c>
      <c r="AQ1420" t="str">
        <f>AQ1418</f>
        <v/>
      </c>
    </row>
    <row r="1421" spans="1:43" ht="14.25" customHeight="1" x14ac:dyDescent="0.25">
      <c r="A1421" s="99" t="s">
        <v>1165</v>
      </c>
      <c r="B1421" s="114"/>
      <c r="C1421" s="114"/>
      <c r="D1421" s="114"/>
      <c r="E1421" s="114"/>
      <c r="F1421" s="114"/>
      <c r="G1421" s="114"/>
      <c r="H1421" s="114"/>
      <c r="I1421" s="114"/>
      <c r="J1421" s="114"/>
      <c r="K1421" s="114"/>
      <c r="L1421" s="114"/>
      <c r="M1421" s="114"/>
      <c r="N1421" s="114"/>
      <c r="O1421" s="114"/>
      <c r="P1421" s="114"/>
      <c r="Q1421" s="114"/>
      <c r="R1421" s="114"/>
      <c r="S1421" s="114"/>
      <c r="T1421" s="114"/>
      <c r="U1421" s="114"/>
      <c r="V1421" s="114"/>
      <c r="W1421" s="115"/>
      <c r="X1421" s="115"/>
      <c r="Y1421" s="115"/>
      <c r="Z1421" s="115"/>
      <c r="AA1421" s="112" t="s">
        <v>1166</v>
      </c>
      <c r="AB1421" s="113"/>
      <c r="AC1421" s="112"/>
      <c r="AD1421" s="112"/>
      <c r="AE1421" s="112"/>
      <c r="AF1421" s="112"/>
      <c r="AG1421" s="112"/>
      <c r="AH1421" s="112"/>
      <c r="AI1421" s="112"/>
      <c r="AJ1421" s="112"/>
      <c r="AK1421" s="112"/>
      <c r="AL1421" s="112"/>
      <c r="AM1421" s="112"/>
      <c r="AN1421" s="112"/>
      <c r="AQ1421" t="str">
        <f>AQ1418</f>
        <v/>
      </c>
    </row>
    <row r="1422" spans="1:43" ht="14.25" customHeight="1" x14ac:dyDescent="0.25">
      <c r="A1422" s="99" t="s">
        <v>1167</v>
      </c>
      <c r="B1422" s="114"/>
      <c r="C1422" s="114"/>
      <c r="D1422" s="114"/>
      <c r="E1422" s="114"/>
      <c r="F1422" s="114"/>
      <c r="G1422" s="114"/>
      <c r="H1422" s="114"/>
      <c r="I1422" s="114"/>
      <c r="J1422" s="114"/>
      <c r="K1422" s="114"/>
      <c r="L1422" s="114"/>
      <c r="M1422" s="114"/>
      <c r="N1422" s="114"/>
      <c r="O1422" s="114"/>
      <c r="P1422" s="114"/>
      <c r="Q1422" s="114"/>
      <c r="R1422" s="114"/>
      <c r="S1422" s="114"/>
      <c r="T1422" s="114"/>
      <c r="U1422" s="114"/>
      <c r="V1422" s="114"/>
      <c r="W1422" s="115"/>
      <c r="X1422" s="116"/>
      <c r="Y1422" s="117"/>
      <c r="Z1422" s="115"/>
      <c r="AA1422" s="112" t="s">
        <v>1168</v>
      </c>
      <c r="AB1422" s="113">
        <f>'Demand Input VP'!B714</f>
        <v>0</v>
      </c>
      <c r="AC1422" s="112">
        <f>'Demand Input VP'!C714</f>
        <v>0</v>
      </c>
      <c r="AD1422" s="112">
        <f>'Demand Input VP'!D714</f>
        <v>0</v>
      </c>
      <c r="AE1422" s="112">
        <f>'Demand Input VP'!E714</f>
        <v>0</v>
      </c>
      <c r="AF1422" s="112">
        <f>'Demand Input VP'!F714</f>
        <v>0</v>
      </c>
      <c r="AG1422" s="112">
        <f>'Demand Input VP'!G714</f>
        <v>180</v>
      </c>
      <c r="AH1422" s="112">
        <f>'Demand Input VP'!H714</f>
        <v>180</v>
      </c>
      <c r="AI1422" s="112">
        <f>'Demand Input VP'!I714</f>
        <v>180</v>
      </c>
      <c r="AJ1422" s="112">
        <f>'Demand Input VP'!J714</f>
        <v>180</v>
      </c>
      <c r="AK1422" s="112">
        <f>'Demand Input VP'!K714</f>
        <v>0</v>
      </c>
      <c r="AL1422" s="112">
        <f>'Demand Input VP'!L714</f>
        <v>0</v>
      </c>
      <c r="AM1422" s="112">
        <f>'Demand Input VP'!M714</f>
        <v>0</v>
      </c>
      <c r="AN1422" s="112">
        <f>'Demand Input VP'!N714</f>
        <v>0</v>
      </c>
      <c r="AQ1422" t="str">
        <f>AQ1418</f>
        <v/>
      </c>
    </row>
    <row r="1423" spans="1:43" ht="14.25" customHeight="1" x14ac:dyDescent="0.25">
      <c r="A1423" s="99" t="s">
        <v>1169</v>
      </c>
      <c r="B1423" s="118"/>
      <c r="C1423" s="118"/>
      <c r="D1423" s="118"/>
      <c r="E1423" s="118"/>
      <c r="F1423" s="118"/>
      <c r="G1423" s="118"/>
      <c r="H1423" s="118"/>
      <c r="I1423" s="118"/>
      <c r="J1423" s="118"/>
      <c r="K1423" s="118"/>
      <c r="L1423" s="118"/>
      <c r="M1423" s="118"/>
      <c r="N1423" s="118"/>
      <c r="O1423" s="118"/>
      <c r="P1423" s="118"/>
      <c r="Q1423" s="118"/>
      <c r="R1423" s="118"/>
      <c r="S1423" s="118"/>
      <c r="T1423" s="118"/>
      <c r="U1423" s="118"/>
      <c r="V1423" s="118"/>
      <c r="W1423" s="115"/>
      <c r="X1423" s="116"/>
      <c r="Y1423" s="117"/>
      <c r="Z1423" s="119"/>
      <c r="AA1423" s="120" t="s">
        <v>1170</v>
      </c>
      <c r="AB1423" s="121">
        <f>'Demand Input VP'!B713</f>
        <v>0</v>
      </c>
      <c r="AC1423" s="120">
        <f>'Demand Input VP'!C713</f>
        <v>0</v>
      </c>
      <c r="AD1423" s="120">
        <f>'Demand Input VP'!D713</f>
        <v>0</v>
      </c>
      <c r="AE1423" s="120">
        <f>'Demand Input VP'!E713</f>
        <v>0</v>
      </c>
      <c r="AF1423" s="120">
        <f>'Demand Input VP'!F713</f>
        <v>0</v>
      </c>
      <c r="AG1423" s="120">
        <f>'Demand Input VP'!G713</f>
        <v>0</v>
      </c>
      <c r="AH1423" s="120">
        <f>'Demand Input VP'!H713</f>
        <v>0</v>
      </c>
      <c r="AI1423" s="120">
        <f>'Demand Input VP'!I713</f>
        <v>0</v>
      </c>
      <c r="AJ1423" s="120">
        <f>'Demand Input VP'!J713</f>
        <v>0</v>
      </c>
      <c r="AK1423" s="120">
        <f>'Demand Input VP'!K713</f>
        <v>0</v>
      </c>
      <c r="AL1423" s="120">
        <f>'Demand Input VP'!L713</f>
        <v>0</v>
      </c>
      <c r="AM1423" s="120">
        <f>'Demand Input VP'!M713</f>
        <v>18</v>
      </c>
      <c r="AN1423" s="120">
        <f>'Demand Input VP'!N713</f>
        <v>18</v>
      </c>
      <c r="AQ1423" t="str">
        <f>AQ1418</f>
        <v/>
      </c>
    </row>
    <row r="1424" spans="1:43" ht="14.25" customHeight="1" x14ac:dyDescent="0.25">
      <c r="A1424" s="1"/>
      <c r="B1424" s="122"/>
      <c r="C1424" s="122"/>
      <c r="D1424" s="122"/>
      <c r="E1424" s="122"/>
      <c r="F1424" s="122"/>
      <c r="G1424" s="122"/>
      <c r="H1424" s="122"/>
      <c r="I1424" s="122"/>
      <c r="J1424" s="122"/>
      <c r="K1424" s="122"/>
      <c r="L1424" s="122"/>
      <c r="M1424" s="122"/>
      <c r="N1424" s="122"/>
      <c r="O1424" s="122"/>
      <c r="P1424" s="122"/>
      <c r="Q1424" s="122"/>
      <c r="R1424" s="122"/>
      <c r="S1424" s="122"/>
      <c r="T1424" s="122"/>
      <c r="U1424" s="122"/>
      <c r="V1424" s="122"/>
      <c r="W1424" s="123"/>
      <c r="X1424" s="116"/>
      <c r="Y1424" s="117"/>
      <c r="Z1424" s="123"/>
      <c r="AA1424" s="112" t="s">
        <v>1171</v>
      </c>
      <c r="AB1424" s="113">
        <f>'Demand Input MP'!B714</f>
        <v>0</v>
      </c>
      <c r="AC1424" s="112">
        <f>'Demand Input MP'!C714</f>
        <v>0</v>
      </c>
      <c r="AD1424" s="112">
        <f>'Demand Input MP'!D714</f>
        <v>0</v>
      </c>
      <c r="AE1424" s="112">
        <f>'Demand Input MP'!E714</f>
        <v>0</v>
      </c>
      <c r="AF1424" s="112">
        <f>'Demand Input MP'!F714</f>
        <v>0</v>
      </c>
      <c r="AG1424" s="112">
        <f>'Demand Input MP'!G714</f>
        <v>0</v>
      </c>
      <c r="AH1424" s="112">
        <f>'Demand Input MP'!H714</f>
        <v>0</v>
      </c>
      <c r="AI1424" s="112">
        <f>'Demand Input MP'!I714</f>
        <v>0</v>
      </c>
      <c r="AJ1424" s="112">
        <f>'Demand Input MP'!J714</f>
        <v>0</v>
      </c>
      <c r="AK1424" s="112">
        <f>'Demand Input MP'!K714</f>
        <v>0</v>
      </c>
      <c r="AL1424" s="112">
        <f>'Demand Input MP'!L714</f>
        <v>0</v>
      </c>
      <c r="AM1424" s="112">
        <f>'Demand Input MP'!M714</f>
        <v>0</v>
      </c>
      <c r="AN1424" s="112">
        <f>'Demand Input MP'!N714</f>
        <v>0</v>
      </c>
      <c r="AQ1424" t="str">
        <f>AQ1418</f>
        <v/>
      </c>
    </row>
    <row r="1425" spans="1:43" ht="14.25" customHeight="1" x14ac:dyDescent="0.25">
      <c r="A1425" s="1"/>
      <c r="B1425" s="122"/>
      <c r="C1425" s="122"/>
      <c r="D1425" s="122"/>
      <c r="E1425" s="122"/>
      <c r="F1425" s="122"/>
      <c r="G1425" s="122"/>
      <c r="H1425" s="122"/>
      <c r="I1425" s="122"/>
      <c r="J1425" s="122"/>
      <c r="K1425" s="122"/>
      <c r="L1425" s="122"/>
      <c r="M1425" s="122"/>
      <c r="N1425" s="122"/>
      <c r="O1425" s="122"/>
      <c r="P1425" s="122"/>
      <c r="Q1425" s="122"/>
      <c r="R1425" s="122"/>
      <c r="S1425" s="122"/>
      <c r="T1425" s="122"/>
      <c r="U1425" s="122"/>
      <c r="V1425" s="124" t="s">
        <v>91</v>
      </c>
      <c r="W1425" s="125">
        <f>IFERROR(IF(SUM('Run Rate History'!E145:AD145)&gt;0,(SUMPRODUCT((B1420:AA1420&gt;=PERCENTILE(B1420:AA1420,0.1))*(B1420:AA1420&lt;=PERCENTILE(B1420:AA1420,0.9))*B1420:AA1420)+SUMPRODUCT(('Run Rate History'!E145:AD145&gt;=PERCENTILE(B1420:AA1420,0.1))*('Run Rate History'!E145:AD145&lt;=PERCENTILE(B1420:AA1420,0.9))*'Run Rate History'!E145:AD145))/(SUMPRODUCT((B1420:AA1420&gt;=PERCENTILE(B1420:AA1420,0.1))*(B1420:AA1420&lt;=PERCENTILE(B1420:AA1420,0.9))*1)+SUMPRODUCT(('Run Rate History'!E145:AD145&gt;=PERCENTILE(B1420:AA1420,0.1))*('Run Rate History'!E145:AD145&lt;=PERCENTILE(B1420:AA1420,0.9))*1)),TRIMMEAN(B1420:AA1420,0.15)),0)</f>
        <v>39.058823529411768</v>
      </c>
      <c r="X1425" s="126" t="s">
        <v>1172</v>
      </c>
      <c r="Y1425" s="127">
        <f>SUM(B1420:AA1420)/26</f>
        <v>51.03846153846154</v>
      </c>
      <c r="Z1425" s="128"/>
      <c r="AA1425" s="112" t="s">
        <v>1173</v>
      </c>
      <c r="AB1425" s="113">
        <f>'Demand Input MP'!B713</f>
        <v>0</v>
      </c>
      <c r="AC1425" s="112">
        <f>'Demand Input MP'!C713</f>
        <v>0</v>
      </c>
      <c r="AD1425" s="112">
        <f>'Demand Input MP'!D713</f>
        <v>0</v>
      </c>
      <c r="AE1425" s="112">
        <f>'Demand Input MP'!E713</f>
        <v>0</v>
      </c>
      <c r="AF1425" s="112">
        <f>'Demand Input MP'!F713</f>
        <v>0</v>
      </c>
      <c r="AG1425" s="112">
        <f>'Demand Input MP'!G713</f>
        <v>0</v>
      </c>
      <c r="AH1425" s="112">
        <f>'Demand Input MP'!H713</f>
        <v>0</v>
      </c>
      <c r="AI1425" s="112">
        <f>'Demand Input MP'!I713</f>
        <v>0</v>
      </c>
      <c r="AJ1425" s="112">
        <f>'Demand Input MP'!J713</f>
        <v>0</v>
      </c>
      <c r="AK1425" s="112">
        <f>'Demand Input MP'!K713</f>
        <v>0</v>
      </c>
      <c r="AL1425" s="112">
        <f>'Demand Input MP'!L713</f>
        <v>0</v>
      </c>
      <c r="AM1425" s="112">
        <f>'Demand Input MP'!M713</f>
        <v>0</v>
      </c>
      <c r="AN1425" s="112">
        <f>'Demand Input MP'!N713</f>
        <v>0</v>
      </c>
      <c r="AQ1425" t="str">
        <f>AQ1418</f>
        <v/>
      </c>
    </row>
    <row r="1426" spans="1:43" ht="14.25" customHeight="1" x14ac:dyDescent="0.25">
      <c r="A1426" s="1"/>
      <c r="B1426" s="122"/>
      <c r="C1426" s="122"/>
      <c r="D1426" s="122"/>
      <c r="E1426" s="122"/>
      <c r="F1426" s="122"/>
      <c r="G1426" s="122"/>
      <c r="H1426" s="122"/>
      <c r="I1426" s="122"/>
      <c r="J1426" s="122"/>
      <c r="K1426" s="122"/>
      <c r="L1426" s="122"/>
      <c r="M1426" s="122"/>
      <c r="N1426" s="122"/>
      <c r="O1426" s="122"/>
      <c r="P1426" s="122"/>
      <c r="Q1426" s="122"/>
      <c r="R1426" s="122"/>
      <c r="S1426" s="122"/>
      <c r="T1426" s="122"/>
      <c r="U1426" s="122"/>
      <c r="V1426" s="124" t="s">
        <v>94</v>
      </c>
      <c r="W1426" s="125">
        <f>IFERROR((1*MIN(MAX(X1420,0.5*IF(SUM('Run Rate History'!E145:AD145)&gt;0,(MEDIAN(IF(B1420:AA1420&gt;0,B1420:AA1420))+MEDIAN(IF('Run Rate History'!E145:AD145&gt;0,'Run Rate History'!E145:AD145)))/2,MEDIAN(IF(B1420:AA1420&gt;0,B1420:AA1420)))),2*IF(SUM('Run Rate History'!E145:AD145)&gt;0,(MEDIAN(IF(B1420:AA1420&gt;0,B1420:AA1420))+MEDIAN(IF('Run Rate History'!E145:AD145&gt;0,'Run Rate History'!E145:AD145)))/2,MEDIAN(IF(B1420:AA1420&gt;0,B1420:AA1420))))+2*MIN(MAX(Y1420,0.5*IF(SUM('Run Rate History'!E145:AD145)&gt;0,(MEDIAN(IF(B1420:AA1420&gt;0,B1420:AA1420))+MEDIAN(IF('Run Rate History'!E145:AD145&gt;0,'Run Rate History'!E145:AD145)))/2,MEDIAN(IF(B1420:AA1420&gt;0,B1420:AA1420)))),2*IF(SUM('Run Rate History'!E145:AD145)&gt;0,(MEDIAN(IF(B1420:AA1420&gt;0,B1420:AA1420))+MEDIAN(IF('Run Rate History'!E145:AD145&gt;0,'Run Rate History'!E145:AD145)))/2,MEDIAN(IF(B1420:AA1420&gt;0,B1420:AA1420))))+3*MIN(MAX(Z1420,0.5*IF(SUM('Run Rate History'!E145:AD145)&gt;0,(MEDIAN(IF(B1420:AA1420&gt;0,B1420:AA1420))+MEDIAN(IF('Run Rate History'!E145:AD145&gt;0,'Run Rate History'!E145:AD145)))/2,MEDIAN(IF(B1420:AA1420&gt;0,B1420:AA1420)))),2*IF(SUM('Run Rate History'!E145:AD145)&gt;0,(MEDIAN(IF(B1420:AA1420&gt;0,B1420:AA1420))+MEDIAN(IF('Run Rate History'!E145:AD145&gt;0,'Run Rate History'!E145:AD145)))/2,MEDIAN(IF(B1420:AA1420&gt;0,B1420:AA1420))))+4*MIN(MAX(AA1420,0.5*IF(SUM('Run Rate History'!E145:AD145)&gt;0,(MEDIAN(IF(B1420:AA1420&gt;0,B1420:AA1420))+MEDIAN(IF('Run Rate History'!E145:AD145&gt;0,'Run Rate History'!E145:AD145)))/2,MEDIAN(IF(B1420:AA1420&gt;0,B1420:AA1420)))),2*IF(SUM('Run Rate History'!E145:AD145)&gt;0,(MEDIAN(IF(B1420:AA1420&gt;0,B1420:AA1420))+MEDIAN(IF('Run Rate History'!E145:AD145&gt;0,'Run Rate History'!E145:AD145)))/2,MEDIAN(IF(B1420:AA1420&gt;0,B1420:AA1420)))))/10,0)</f>
        <v>57.1</v>
      </c>
      <c r="X1426" s="129" t="s">
        <v>1174</v>
      </c>
      <c r="Y1426" s="130">
        <f>IFERROR(VLOOKUP(A1418,'Stanje zaliha'!A:E,5,FALSE()),0)</f>
        <v>872</v>
      </c>
      <c r="Z1426" s="131"/>
      <c r="AA1426" s="113" t="s">
        <v>1175</v>
      </c>
      <c r="AB1426" s="118">
        <f t="shared" ref="AB1426:AN1426" si="282">SUM(AB1422:AB1425)</f>
        <v>0</v>
      </c>
      <c r="AC1426" s="118">
        <f t="shared" si="282"/>
        <v>0</v>
      </c>
      <c r="AD1426" s="118">
        <f t="shared" si="282"/>
        <v>0</v>
      </c>
      <c r="AE1426" s="118">
        <f t="shared" si="282"/>
        <v>0</v>
      </c>
      <c r="AF1426" s="118">
        <f t="shared" si="282"/>
        <v>0</v>
      </c>
      <c r="AG1426" s="118">
        <f t="shared" si="282"/>
        <v>180</v>
      </c>
      <c r="AH1426" s="118">
        <f t="shared" si="282"/>
        <v>180</v>
      </c>
      <c r="AI1426" s="118">
        <f t="shared" si="282"/>
        <v>180</v>
      </c>
      <c r="AJ1426" s="118">
        <f t="shared" si="282"/>
        <v>180</v>
      </c>
      <c r="AK1426" s="118">
        <f t="shared" si="282"/>
        <v>0</v>
      </c>
      <c r="AL1426" s="118">
        <f t="shared" si="282"/>
        <v>0</v>
      </c>
      <c r="AM1426" s="118">
        <f t="shared" si="282"/>
        <v>18</v>
      </c>
      <c r="AN1426" s="118">
        <f t="shared" si="282"/>
        <v>18</v>
      </c>
      <c r="AQ1426" t="str">
        <f>AQ1418</f>
        <v/>
      </c>
    </row>
    <row r="1427" spans="1:43" ht="14.25" customHeight="1" x14ac:dyDescent="0.25">
      <c r="A1427" s="1"/>
      <c r="B1427" s="122"/>
      <c r="C1427" s="122"/>
      <c r="D1427" s="122"/>
      <c r="E1427" s="122"/>
      <c r="F1427" s="122"/>
      <c r="G1427" s="122"/>
      <c r="H1427" s="122"/>
      <c r="I1427" s="122"/>
      <c r="J1427" s="122"/>
      <c r="K1427" s="122"/>
      <c r="L1427" s="122"/>
      <c r="M1427" s="122"/>
      <c r="N1427" s="122"/>
      <c r="O1427" s="122"/>
      <c r="P1427" s="122"/>
      <c r="Q1427" s="122"/>
      <c r="R1427" s="122"/>
      <c r="S1427" s="122"/>
      <c r="T1427" s="122"/>
      <c r="U1427" s="122"/>
      <c r="V1427" s="124" t="s">
        <v>95</v>
      </c>
      <c r="W1427" s="125">
        <f>IFERROR(0.6*W1426+0.4*W1425,0)</f>
        <v>49.883529411764705</v>
      </c>
      <c r="X1427" s="132" t="s">
        <v>1176</v>
      </c>
      <c r="Y1427" s="133">
        <f>IFERROR(SUMIF('Popis poslanih narudžbi'!A:A,A1418,'Popis poslanih narudžbi'!C:C),0)</f>
        <v>389</v>
      </c>
      <c r="Z1427" s="131"/>
      <c r="AA1427" s="134" t="s">
        <v>1177</v>
      </c>
      <c r="AB1427" s="118">
        <f t="shared" ref="AB1427:AN1427" si="283">AB1420+AB1426</f>
        <v>55</v>
      </c>
      <c r="AC1427" s="118">
        <f t="shared" si="283"/>
        <v>55</v>
      </c>
      <c r="AD1427" s="118">
        <f t="shared" si="283"/>
        <v>55</v>
      </c>
      <c r="AE1427" s="118">
        <f t="shared" si="283"/>
        <v>55</v>
      </c>
      <c r="AF1427" s="118">
        <f t="shared" si="283"/>
        <v>55</v>
      </c>
      <c r="AG1427" s="118">
        <f t="shared" si="283"/>
        <v>230</v>
      </c>
      <c r="AH1427" s="118">
        <f t="shared" si="283"/>
        <v>230</v>
      </c>
      <c r="AI1427" s="118">
        <f t="shared" si="283"/>
        <v>230</v>
      </c>
      <c r="AJ1427" s="118">
        <f t="shared" si="283"/>
        <v>230</v>
      </c>
      <c r="AK1427" s="118">
        <f t="shared" si="283"/>
        <v>55</v>
      </c>
      <c r="AL1427" s="118">
        <f t="shared" si="283"/>
        <v>55</v>
      </c>
      <c r="AM1427" s="118">
        <f t="shared" si="283"/>
        <v>68</v>
      </c>
      <c r="AN1427" s="118">
        <f t="shared" si="283"/>
        <v>68</v>
      </c>
      <c r="AQ1427" t="str">
        <f>AQ1418</f>
        <v/>
      </c>
    </row>
    <row r="1428" spans="1:43" ht="14.25" customHeight="1" x14ac:dyDescent="0.25">
      <c r="A1428" s="107" t="str">
        <f>'Run Rate'!A146</f>
        <v>POL09777</v>
      </c>
      <c r="B1428" s="135" t="str">
        <f>'Run Rate'!B146</f>
        <v>Polleo HydroX Micellar Casein 454g Double Chocolate Cream</v>
      </c>
      <c r="C1428" s="135" t="str">
        <f>'Run Rate'!C146</f>
        <v>PROTEINI</v>
      </c>
      <c r="D1428" s="135" t="str">
        <f>'Run Rate'!D146</f>
        <v>02 SILVER</v>
      </c>
      <c r="E1428" s="122"/>
      <c r="F1428" s="122"/>
      <c r="G1428" s="122"/>
      <c r="H1428" s="122"/>
      <c r="I1428" s="122"/>
      <c r="J1428" s="122"/>
      <c r="K1428" s="122"/>
      <c r="L1428" s="122"/>
      <c r="M1428" s="122"/>
      <c r="N1428" s="122"/>
      <c r="O1428" s="122"/>
      <c r="P1428" s="122"/>
      <c r="Q1428" s="122"/>
      <c r="R1428" s="122"/>
      <c r="S1428" s="122"/>
      <c r="T1428" s="122"/>
      <c r="U1428" s="122"/>
      <c r="V1428" s="122"/>
      <c r="W1428" s="122"/>
      <c r="X1428" s="122"/>
      <c r="Y1428" s="122"/>
      <c r="Z1428" s="122"/>
      <c r="AA1428" s="122"/>
      <c r="AB1428" s="122"/>
      <c r="AC1428" s="122"/>
      <c r="AD1428" s="122"/>
      <c r="AE1428" s="122"/>
      <c r="AF1428" s="122"/>
      <c r="AG1428" s="122"/>
      <c r="AH1428" s="122"/>
      <c r="AI1428" s="122"/>
      <c r="AJ1428" s="122"/>
      <c r="AK1428" s="122"/>
      <c r="AL1428" s="122"/>
      <c r="AM1428" s="122"/>
      <c r="AN1428" s="122"/>
      <c r="AQ1428" t="str">
        <f>IF(AND(OR($B$1="ALL",$B$1=C1428),OR($E$1="ALL",$E$1=D1428),OR($B$2="ALL",$B$2=A1428),OR($E$2="ALL",IFERROR(SEARCH($E$2,B1428),0)&gt;0)),"MATCH","")</f>
        <v/>
      </c>
    </row>
    <row r="1429" spans="1:43" ht="14.25" customHeight="1" x14ac:dyDescent="0.25">
      <c r="A1429" s="108" t="s">
        <v>1137</v>
      </c>
      <c r="B1429" s="136" t="s">
        <v>1138</v>
      </c>
      <c r="C1429" s="136" t="s">
        <v>1139</v>
      </c>
      <c r="D1429" s="136" t="s">
        <v>1140</v>
      </c>
      <c r="E1429" s="136" t="s">
        <v>1141</v>
      </c>
      <c r="F1429" s="136" t="s">
        <v>1142</v>
      </c>
      <c r="G1429" s="136" t="s">
        <v>1143</v>
      </c>
      <c r="H1429" s="136" t="s">
        <v>1144</v>
      </c>
      <c r="I1429" s="136" t="s">
        <v>1145</v>
      </c>
      <c r="J1429" s="136" t="s">
        <v>1146</v>
      </c>
      <c r="K1429" s="136" t="s">
        <v>1147</v>
      </c>
      <c r="L1429" s="136" t="s">
        <v>1148</v>
      </c>
      <c r="M1429" s="136" t="s">
        <v>1149</v>
      </c>
      <c r="N1429" s="136" t="s">
        <v>1150</v>
      </c>
      <c r="O1429" s="136" t="s">
        <v>1151</v>
      </c>
      <c r="P1429" s="136" t="s">
        <v>1152</v>
      </c>
      <c r="Q1429" s="136" t="s">
        <v>1153</v>
      </c>
      <c r="R1429" s="136" t="s">
        <v>1154</v>
      </c>
      <c r="S1429" s="136" t="s">
        <v>1155</v>
      </c>
      <c r="T1429" s="136" t="s">
        <v>1156</v>
      </c>
      <c r="U1429" s="136" t="s">
        <v>1157</v>
      </c>
      <c r="V1429" s="136" t="s">
        <v>1158</v>
      </c>
      <c r="W1429" s="136" t="s">
        <v>1159</v>
      </c>
      <c r="X1429" s="136" t="s">
        <v>1160</v>
      </c>
      <c r="Y1429" s="136" t="s">
        <v>1161</v>
      </c>
      <c r="Z1429" s="136" t="s">
        <v>1162</v>
      </c>
      <c r="AA1429" s="136" t="s">
        <v>1163</v>
      </c>
      <c r="AB1429" s="137" t="s">
        <v>156</v>
      </c>
      <c r="AC1429" s="137" t="s">
        <v>157</v>
      </c>
      <c r="AD1429" s="137" t="s">
        <v>158</v>
      </c>
      <c r="AE1429" s="137" t="s">
        <v>139</v>
      </c>
      <c r="AF1429" s="138" t="s">
        <v>140</v>
      </c>
      <c r="AG1429" s="138" t="s">
        <v>141</v>
      </c>
      <c r="AH1429" s="138" t="s">
        <v>142</v>
      </c>
      <c r="AI1429" s="138" t="s">
        <v>143</v>
      </c>
      <c r="AJ1429" s="139" t="s">
        <v>144</v>
      </c>
      <c r="AK1429" s="139" t="s">
        <v>145</v>
      </c>
      <c r="AL1429" s="139" t="s">
        <v>146</v>
      </c>
      <c r="AM1429" s="140" t="s">
        <v>147</v>
      </c>
      <c r="AN1429" s="140" t="s">
        <v>148</v>
      </c>
      <c r="AQ1429" t="str">
        <f>AQ1428</f>
        <v/>
      </c>
    </row>
    <row r="1430" spans="1:43" ht="14.25" customHeight="1" x14ac:dyDescent="0.25">
      <c r="A1430" s="99" t="s">
        <v>1164</v>
      </c>
      <c r="B1430" s="112">
        <f>'Run Rate'!E146</f>
        <v>187</v>
      </c>
      <c r="C1430" s="112">
        <f>'Run Rate'!F146</f>
        <v>41</v>
      </c>
      <c r="D1430" s="112">
        <f>'Run Rate'!G146</f>
        <v>64</v>
      </c>
      <c r="E1430" s="112">
        <f>'Run Rate'!H146</f>
        <v>65</v>
      </c>
      <c r="F1430" s="112">
        <f>'Run Rate'!I146</f>
        <v>144</v>
      </c>
      <c r="G1430" s="112">
        <f>'Run Rate'!J146</f>
        <v>29</v>
      </c>
      <c r="H1430" s="112">
        <f>'Run Rate'!K146</f>
        <v>29</v>
      </c>
      <c r="I1430" s="112">
        <f>'Run Rate'!L146</f>
        <v>17</v>
      </c>
      <c r="J1430" s="112">
        <f>'Run Rate'!M146</f>
        <v>97</v>
      </c>
      <c r="K1430" s="112">
        <f>'Run Rate'!N146</f>
        <v>11</v>
      </c>
      <c r="L1430" s="112">
        <f>'Run Rate'!O146</f>
        <v>22</v>
      </c>
      <c r="M1430" s="112">
        <f>'Run Rate'!P146</f>
        <v>41</v>
      </c>
      <c r="N1430" s="112">
        <f>'Run Rate'!Q146</f>
        <v>32</v>
      </c>
      <c r="O1430" s="112">
        <f>'Run Rate'!R146</f>
        <v>37</v>
      </c>
      <c r="P1430" s="112">
        <f>'Run Rate'!S146</f>
        <v>7</v>
      </c>
      <c r="Q1430" s="112">
        <f>'Run Rate'!T146</f>
        <v>62</v>
      </c>
      <c r="R1430" s="112">
        <f>'Run Rate'!U146</f>
        <v>28</v>
      </c>
      <c r="S1430" s="112">
        <f>'Run Rate'!V146</f>
        <v>45</v>
      </c>
      <c r="T1430" s="112">
        <f>'Run Rate'!W146</f>
        <v>110</v>
      </c>
      <c r="U1430" s="112">
        <f>'Run Rate'!X146</f>
        <v>35</v>
      </c>
      <c r="V1430" s="112">
        <f>'Run Rate'!Y146</f>
        <v>22</v>
      </c>
      <c r="W1430" s="112">
        <f>'Run Rate'!Z146</f>
        <v>33</v>
      </c>
      <c r="X1430" s="112">
        <f>'Run Rate'!AA146</f>
        <v>81</v>
      </c>
      <c r="Y1430" s="112">
        <f>'Run Rate'!AB146</f>
        <v>59</v>
      </c>
      <c r="Z1430" s="112">
        <f>'Run Rate'!AC146</f>
        <v>41</v>
      </c>
      <c r="AA1430" s="112">
        <f>'Run Rate'!AD146</f>
        <v>136</v>
      </c>
      <c r="AB1430" s="113">
        <v>62</v>
      </c>
      <c r="AC1430" s="112">
        <v>62</v>
      </c>
      <c r="AD1430" s="112">
        <v>62</v>
      </c>
      <c r="AE1430" s="112">
        <v>62</v>
      </c>
      <c r="AF1430" s="112">
        <v>62</v>
      </c>
      <c r="AG1430" s="112">
        <v>56</v>
      </c>
      <c r="AH1430" s="112">
        <v>56</v>
      </c>
      <c r="AI1430" s="112">
        <v>56</v>
      </c>
      <c r="AJ1430" s="112">
        <v>56</v>
      </c>
      <c r="AK1430" s="112">
        <v>62</v>
      </c>
      <c r="AL1430" s="112">
        <v>62</v>
      </c>
      <c r="AM1430" s="112">
        <v>56</v>
      </c>
      <c r="AN1430" s="112">
        <v>56</v>
      </c>
      <c r="AQ1430" t="str">
        <f>AQ1428</f>
        <v/>
      </c>
    </row>
    <row r="1431" spans="1:43" ht="14.25" customHeight="1" x14ac:dyDescent="0.25">
      <c r="A1431" s="99" t="s">
        <v>1165</v>
      </c>
      <c r="B1431" s="114"/>
      <c r="C1431" s="114"/>
      <c r="D1431" s="114"/>
      <c r="E1431" s="114"/>
      <c r="F1431" s="114"/>
      <c r="G1431" s="114"/>
      <c r="H1431" s="114"/>
      <c r="I1431" s="114"/>
      <c r="J1431" s="114"/>
      <c r="K1431" s="114"/>
      <c r="L1431" s="114"/>
      <c r="M1431" s="114"/>
      <c r="N1431" s="114"/>
      <c r="O1431" s="114"/>
      <c r="P1431" s="114"/>
      <c r="Q1431" s="114"/>
      <c r="R1431" s="114"/>
      <c r="S1431" s="114"/>
      <c r="T1431" s="114"/>
      <c r="U1431" s="114"/>
      <c r="V1431" s="114"/>
      <c r="W1431" s="115"/>
      <c r="X1431" s="115"/>
      <c r="Y1431" s="115"/>
      <c r="Z1431" s="115"/>
      <c r="AA1431" s="112" t="s">
        <v>1166</v>
      </c>
      <c r="AB1431" s="113"/>
      <c r="AC1431" s="112"/>
      <c r="AD1431" s="112"/>
      <c r="AE1431" s="112"/>
      <c r="AF1431" s="112"/>
      <c r="AG1431" s="112"/>
      <c r="AH1431" s="112"/>
      <c r="AI1431" s="112"/>
      <c r="AJ1431" s="112"/>
      <c r="AK1431" s="112"/>
      <c r="AL1431" s="112"/>
      <c r="AM1431" s="112"/>
      <c r="AN1431" s="112"/>
      <c r="AQ1431" t="str">
        <f>AQ1428</f>
        <v/>
      </c>
    </row>
    <row r="1432" spans="1:43" ht="14.25" customHeight="1" x14ac:dyDescent="0.25">
      <c r="A1432" s="99" t="s">
        <v>1167</v>
      </c>
      <c r="B1432" s="114"/>
      <c r="C1432" s="114"/>
      <c r="D1432" s="114"/>
      <c r="E1432" s="114"/>
      <c r="F1432" s="114"/>
      <c r="G1432" s="114"/>
      <c r="H1432" s="114"/>
      <c r="I1432" s="114"/>
      <c r="J1432" s="114"/>
      <c r="K1432" s="114"/>
      <c r="L1432" s="114"/>
      <c r="M1432" s="114"/>
      <c r="N1432" s="114"/>
      <c r="O1432" s="114"/>
      <c r="P1432" s="114"/>
      <c r="Q1432" s="114"/>
      <c r="R1432" s="114"/>
      <c r="S1432" s="114"/>
      <c r="T1432" s="114"/>
      <c r="U1432" s="114"/>
      <c r="V1432" s="114"/>
      <c r="W1432" s="115"/>
      <c r="X1432" s="116"/>
      <c r="Y1432" s="117"/>
      <c r="Z1432" s="115"/>
      <c r="AA1432" s="112" t="s">
        <v>1168</v>
      </c>
      <c r="AB1432" s="113">
        <f>'Demand Input VP'!B719</f>
        <v>0</v>
      </c>
      <c r="AC1432" s="112">
        <f>'Demand Input VP'!C719</f>
        <v>0</v>
      </c>
      <c r="AD1432" s="112">
        <f>'Demand Input VP'!D719</f>
        <v>0</v>
      </c>
      <c r="AE1432" s="112">
        <f>'Demand Input VP'!E719</f>
        <v>0</v>
      </c>
      <c r="AF1432" s="112">
        <f>'Demand Input VP'!F719</f>
        <v>0</v>
      </c>
      <c r="AG1432" s="112">
        <f>'Demand Input VP'!G719</f>
        <v>180</v>
      </c>
      <c r="AH1432" s="112">
        <f>'Demand Input VP'!H719</f>
        <v>180</v>
      </c>
      <c r="AI1432" s="112">
        <f>'Demand Input VP'!I719</f>
        <v>180</v>
      </c>
      <c r="AJ1432" s="112">
        <f>'Demand Input VP'!J719</f>
        <v>180</v>
      </c>
      <c r="AK1432" s="112">
        <f>'Demand Input VP'!K719</f>
        <v>0</v>
      </c>
      <c r="AL1432" s="112">
        <f>'Demand Input VP'!L719</f>
        <v>0</v>
      </c>
      <c r="AM1432" s="112">
        <f>'Demand Input VP'!M719</f>
        <v>0</v>
      </c>
      <c r="AN1432" s="112">
        <f>'Demand Input VP'!N719</f>
        <v>0</v>
      </c>
      <c r="AQ1432" t="str">
        <f>AQ1428</f>
        <v/>
      </c>
    </row>
    <row r="1433" spans="1:43" ht="14.25" customHeight="1" x14ac:dyDescent="0.25">
      <c r="A1433" s="99" t="s">
        <v>1169</v>
      </c>
      <c r="B1433" s="118"/>
      <c r="C1433" s="118"/>
      <c r="D1433" s="118"/>
      <c r="E1433" s="118"/>
      <c r="F1433" s="118"/>
      <c r="G1433" s="118"/>
      <c r="H1433" s="118"/>
      <c r="I1433" s="118"/>
      <c r="J1433" s="118"/>
      <c r="K1433" s="118"/>
      <c r="L1433" s="118"/>
      <c r="M1433" s="118"/>
      <c r="N1433" s="118"/>
      <c r="O1433" s="118"/>
      <c r="P1433" s="118"/>
      <c r="Q1433" s="118"/>
      <c r="R1433" s="118"/>
      <c r="S1433" s="118"/>
      <c r="T1433" s="118"/>
      <c r="U1433" s="118"/>
      <c r="V1433" s="118"/>
      <c r="W1433" s="115"/>
      <c r="X1433" s="116"/>
      <c r="Y1433" s="117"/>
      <c r="Z1433" s="119"/>
      <c r="AA1433" s="120" t="s">
        <v>1170</v>
      </c>
      <c r="AB1433" s="121">
        <f>'Demand Input VP'!B718</f>
        <v>0</v>
      </c>
      <c r="AC1433" s="120">
        <f>'Demand Input VP'!C718</f>
        <v>0</v>
      </c>
      <c r="AD1433" s="120">
        <f>'Demand Input VP'!D718</f>
        <v>0</v>
      </c>
      <c r="AE1433" s="120">
        <f>'Demand Input VP'!E718</f>
        <v>0</v>
      </c>
      <c r="AF1433" s="120">
        <f>'Demand Input VP'!F718</f>
        <v>0</v>
      </c>
      <c r="AG1433" s="120">
        <f>'Demand Input VP'!G718</f>
        <v>0</v>
      </c>
      <c r="AH1433" s="120">
        <f>'Demand Input VP'!H718</f>
        <v>0</v>
      </c>
      <c r="AI1433" s="120">
        <f>'Demand Input VP'!I718</f>
        <v>0</v>
      </c>
      <c r="AJ1433" s="120">
        <f>'Demand Input VP'!J718</f>
        <v>0</v>
      </c>
      <c r="AK1433" s="120">
        <f>'Demand Input VP'!K718</f>
        <v>0</v>
      </c>
      <c r="AL1433" s="120">
        <f>'Demand Input VP'!L718</f>
        <v>0</v>
      </c>
      <c r="AM1433" s="120">
        <f>'Demand Input VP'!M718</f>
        <v>18</v>
      </c>
      <c r="AN1433" s="120">
        <f>'Demand Input VP'!N718</f>
        <v>18</v>
      </c>
      <c r="AQ1433" t="str">
        <f>AQ1428</f>
        <v/>
      </c>
    </row>
    <row r="1434" spans="1:43" ht="14.25" customHeight="1" x14ac:dyDescent="0.25">
      <c r="A1434" s="1"/>
      <c r="B1434" s="122"/>
      <c r="C1434" s="122"/>
      <c r="D1434" s="122"/>
      <c r="E1434" s="122"/>
      <c r="F1434" s="122"/>
      <c r="G1434" s="122"/>
      <c r="H1434" s="122"/>
      <c r="I1434" s="122"/>
      <c r="J1434" s="122"/>
      <c r="K1434" s="122"/>
      <c r="L1434" s="122"/>
      <c r="M1434" s="122"/>
      <c r="N1434" s="122"/>
      <c r="O1434" s="122"/>
      <c r="P1434" s="122"/>
      <c r="Q1434" s="122"/>
      <c r="R1434" s="122"/>
      <c r="S1434" s="122"/>
      <c r="T1434" s="122"/>
      <c r="U1434" s="122"/>
      <c r="V1434" s="122"/>
      <c r="W1434" s="123"/>
      <c r="X1434" s="116"/>
      <c r="Y1434" s="117"/>
      <c r="Z1434" s="123"/>
      <c r="AA1434" s="112" t="s">
        <v>1171</v>
      </c>
      <c r="AB1434" s="113">
        <f>'Demand Input MP'!B719</f>
        <v>0</v>
      </c>
      <c r="AC1434" s="112">
        <f>'Demand Input MP'!C719</f>
        <v>0</v>
      </c>
      <c r="AD1434" s="112">
        <f>'Demand Input MP'!D719</f>
        <v>0</v>
      </c>
      <c r="AE1434" s="112">
        <f>'Demand Input MP'!E719</f>
        <v>0</v>
      </c>
      <c r="AF1434" s="112">
        <f>'Demand Input MP'!F719</f>
        <v>0</v>
      </c>
      <c r="AG1434" s="112">
        <f>'Demand Input MP'!G719</f>
        <v>0</v>
      </c>
      <c r="AH1434" s="112">
        <f>'Demand Input MP'!H719</f>
        <v>0</v>
      </c>
      <c r="AI1434" s="112">
        <f>'Demand Input MP'!I719</f>
        <v>0</v>
      </c>
      <c r="AJ1434" s="112">
        <f>'Demand Input MP'!J719</f>
        <v>0</v>
      </c>
      <c r="AK1434" s="112">
        <f>'Demand Input MP'!K719</f>
        <v>0</v>
      </c>
      <c r="AL1434" s="112">
        <f>'Demand Input MP'!L719</f>
        <v>0</v>
      </c>
      <c r="AM1434" s="112">
        <f>'Demand Input MP'!M719</f>
        <v>0</v>
      </c>
      <c r="AN1434" s="112">
        <f>'Demand Input MP'!N719</f>
        <v>0</v>
      </c>
      <c r="AQ1434" t="str">
        <f>AQ1428</f>
        <v/>
      </c>
    </row>
    <row r="1435" spans="1:43" ht="14.25" customHeight="1" x14ac:dyDescent="0.25">
      <c r="A1435" s="1"/>
      <c r="B1435" s="122"/>
      <c r="C1435" s="122"/>
      <c r="D1435" s="122"/>
      <c r="E1435" s="122"/>
      <c r="F1435" s="122"/>
      <c r="G1435" s="122"/>
      <c r="H1435" s="122"/>
      <c r="I1435" s="122"/>
      <c r="J1435" s="122"/>
      <c r="K1435" s="122"/>
      <c r="L1435" s="122"/>
      <c r="M1435" s="122"/>
      <c r="N1435" s="122"/>
      <c r="O1435" s="122"/>
      <c r="P1435" s="122"/>
      <c r="Q1435" s="122"/>
      <c r="R1435" s="122"/>
      <c r="S1435" s="122"/>
      <c r="T1435" s="122"/>
      <c r="U1435" s="122"/>
      <c r="V1435" s="124" t="s">
        <v>91</v>
      </c>
      <c r="W1435" s="125">
        <f>IFERROR(IF(SUM('Run Rate History'!E146:AD146)&gt;0,(SUMPRODUCT((B1430:AA1430&gt;=PERCENTILE(B1430:AA1430,0.1))*(B1430:AA1430&lt;=PERCENTILE(B1430:AA1430,0.9))*B1430:AA1430)+SUMPRODUCT(('Run Rate History'!E146:AD146&gt;=PERCENTILE(B1430:AA1430,0.1))*('Run Rate History'!E146:AD146&lt;=PERCENTILE(B1430:AA1430,0.9))*'Run Rate History'!E146:AD146))/(SUMPRODUCT((B1430:AA1430&gt;=PERCENTILE(B1430:AA1430,0.1))*(B1430:AA1430&lt;=PERCENTILE(B1430:AA1430,0.9))*1)+SUMPRODUCT(('Run Rate History'!E146:AD146&gt;=PERCENTILE(B1430:AA1430,0.1))*('Run Rate History'!E146:AD146&lt;=PERCENTILE(B1430:AA1430,0.9))*1)),TRIMMEAN(B1430:AA1430,0.15)),0)</f>
        <v>48.727272727272727</v>
      </c>
      <c r="X1435" s="126" t="s">
        <v>1172</v>
      </c>
      <c r="Y1435" s="127">
        <f>SUM(B1430:AA1430)/26</f>
        <v>56.730769230769234</v>
      </c>
      <c r="Z1435" s="128"/>
      <c r="AA1435" s="112" t="s">
        <v>1173</v>
      </c>
      <c r="AB1435" s="113">
        <f>'Demand Input MP'!B718</f>
        <v>0</v>
      </c>
      <c r="AC1435" s="112">
        <f>'Demand Input MP'!C718</f>
        <v>0</v>
      </c>
      <c r="AD1435" s="112">
        <f>'Demand Input MP'!D718</f>
        <v>0</v>
      </c>
      <c r="AE1435" s="112">
        <f>'Demand Input MP'!E718</f>
        <v>0</v>
      </c>
      <c r="AF1435" s="112">
        <f>'Demand Input MP'!F718</f>
        <v>0</v>
      </c>
      <c r="AG1435" s="112">
        <f>'Demand Input MP'!G718</f>
        <v>0</v>
      </c>
      <c r="AH1435" s="112">
        <f>'Demand Input MP'!H718</f>
        <v>0</v>
      </c>
      <c r="AI1435" s="112">
        <f>'Demand Input MP'!I718</f>
        <v>0</v>
      </c>
      <c r="AJ1435" s="112">
        <f>'Demand Input MP'!J718</f>
        <v>0</v>
      </c>
      <c r="AK1435" s="112">
        <f>'Demand Input MP'!K718</f>
        <v>0</v>
      </c>
      <c r="AL1435" s="112">
        <f>'Demand Input MP'!L718</f>
        <v>0</v>
      </c>
      <c r="AM1435" s="112">
        <f>'Demand Input MP'!M718</f>
        <v>0</v>
      </c>
      <c r="AN1435" s="112">
        <f>'Demand Input MP'!N718</f>
        <v>0</v>
      </c>
      <c r="AQ1435" t="str">
        <f>AQ1428</f>
        <v/>
      </c>
    </row>
    <row r="1436" spans="1:43" ht="14.25" customHeight="1" x14ac:dyDescent="0.25">
      <c r="A1436" s="1"/>
      <c r="B1436" s="122"/>
      <c r="C1436" s="122"/>
      <c r="D1436" s="122"/>
      <c r="E1436" s="122"/>
      <c r="F1436" s="122"/>
      <c r="G1436" s="122"/>
      <c r="H1436" s="122"/>
      <c r="I1436" s="122"/>
      <c r="J1436" s="122"/>
      <c r="K1436" s="122"/>
      <c r="L1436" s="122"/>
      <c r="M1436" s="122"/>
      <c r="N1436" s="122"/>
      <c r="O1436" s="122"/>
      <c r="P1436" s="122"/>
      <c r="Q1436" s="122"/>
      <c r="R1436" s="122"/>
      <c r="S1436" s="122"/>
      <c r="T1436" s="122"/>
      <c r="U1436" s="122"/>
      <c r="V1436" s="124" t="s">
        <v>94</v>
      </c>
      <c r="W1436" s="125">
        <f>IFERROR((1*MIN(MAX(X1430,0.5*IF(SUM('Run Rate History'!E146:AD146)&gt;0,(MEDIAN(IF(B1430:AA1430&gt;0,B1430:AA1430))+MEDIAN(IF('Run Rate History'!E146:AD146&gt;0,'Run Rate History'!E146:AD146)))/2,MEDIAN(IF(B1430:AA1430&gt;0,B1430:AA1430)))),2*IF(SUM('Run Rate History'!E146:AD146)&gt;0,(MEDIAN(IF(B1430:AA1430&gt;0,B1430:AA1430))+MEDIAN(IF('Run Rate History'!E146:AD146&gt;0,'Run Rate History'!E146:AD146)))/2,MEDIAN(IF(B1430:AA1430&gt;0,B1430:AA1430))))+2*MIN(MAX(Y1430,0.5*IF(SUM('Run Rate History'!E146:AD146)&gt;0,(MEDIAN(IF(B1430:AA1430&gt;0,B1430:AA1430))+MEDIAN(IF('Run Rate History'!E146:AD146&gt;0,'Run Rate History'!E146:AD146)))/2,MEDIAN(IF(B1430:AA1430&gt;0,B1430:AA1430)))),2*IF(SUM('Run Rate History'!E146:AD146)&gt;0,(MEDIAN(IF(B1430:AA1430&gt;0,B1430:AA1430))+MEDIAN(IF('Run Rate History'!E146:AD146&gt;0,'Run Rate History'!E146:AD146)))/2,MEDIAN(IF(B1430:AA1430&gt;0,B1430:AA1430))))+3*MIN(MAX(Z1430,0.5*IF(SUM('Run Rate History'!E146:AD146)&gt;0,(MEDIAN(IF(B1430:AA1430&gt;0,B1430:AA1430))+MEDIAN(IF('Run Rate History'!E146:AD146&gt;0,'Run Rate History'!E146:AD146)))/2,MEDIAN(IF(B1430:AA1430&gt;0,B1430:AA1430)))),2*IF(SUM('Run Rate History'!E146:AD146)&gt;0,(MEDIAN(IF(B1430:AA1430&gt;0,B1430:AA1430))+MEDIAN(IF('Run Rate History'!E146:AD146&gt;0,'Run Rate History'!E146:AD146)))/2,MEDIAN(IF(B1430:AA1430&gt;0,B1430:AA1430))))+4*MIN(MAX(AA1430,0.5*IF(SUM('Run Rate History'!E146:AD146)&gt;0,(MEDIAN(IF(B1430:AA1430&gt;0,B1430:AA1430))+MEDIAN(IF('Run Rate History'!E146:AD146&gt;0,'Run Rate History'!E146:AD146)))/2,MEDIAN(IF(B1430:AA1430&gt;0,B1430:AA1430)))),2*IF(SUM('Run Rate History'!E146:AD146)&gt;0,(MEDIAN(IF(B1430:AA1430&gt;0,B1430:AA1430))+MEDIAN(IF('Run Rate History'!E146:AD146&gt;0,'Run Rate History'!E146:AD146)))/2,MEDIAN(IF(B1430:AA1430&gt;0,B1430:AA1430)))))/10,0)</f>
        <v>57.6</v>
      </c>
      <c r="X1436" s="129" t="s">
        <v>1174</v>
      </c>
      <c r="Y1436" s="130">
        <f>IFERROR(VLOOKUP(A1428,'Stanje zaliha'!A:E,5,FALSE()),0)</f>
        <v>1139</v>
      </c>
      <c r="Z1436" s="131"/>
      <c r="AA1436" s="113" t="s">
        <v>1175</v>
      </c>
      <c r="AB1436" s="118">
        <f t="shared" ref="AB1436:AN1436" si="284">SUM(AB1432:AB1435)</f>
        <v>0</v>
      </c>
      <c r="AC1436" s="118">
        <f t="shared" si="284"/>
        <v>0</v>
      </c>
      <c r="AD1436" s="118">
        <f t="shared" si="284"/>
        <v>0</v>
      </c>
      <c r="AE1436" s="118">
        <f t="shared" si="284"/>
        <v>0</v>
      </c>
      <c r="AF1436" s="118">
        <f t="shared" si="284"/>
        <v>0</v>
      </c>
      <c r="AG1436" s="118">
        <f t="shared" si="284"/>
        <v>180</v>
      </c>
      <c r="AH1436" s="118">
        <f t="shared" si="284"/>
        <v>180</v>
      </c>
      <c r="AI1436" s="118">
        <f t="shared" si="284"/>
        <v>180</v>
      </c>
      <c r="AJ1436" s="118">
        <f t="shared" si="284"/>
        <v>180</v>
      </c>
      <c r="AK1436" s="118">
        <f t="shared" si="284"/>
        <v>0</v>
      </c>
      <c r="AL1436" s="118">
        <f t="shared" si="284"/>
        <v>0</v>
      </c>
      <c r="AM1436" s="118">
        <f t="shared" si="284"/>
        <v>18</v>
      </c>
      <c r="AN1436" s="118">
        <f t="shared" si="284"/>
        <v>18</v>
      </c>
      <c r="AQ1436" t="str">
        <f>AQ1428</f>
        <v/>
      </c>
    </row>
    <row r="1437" spans="1:43" ht="14.25" customHeight="1" x14ac:dyDescent="0.25">
      <c r="A1437" s="1"/>
      <c r="B1437" s="122"/>
      <c r="C1437" s="122"/>
      <c r="D1437" s="122"/>
      <c r="E1437" s="122"/>
      <c r="F1437" s="122"/>
      <c r="G1437" s="122"/>
      <c r="H1437" s="122"/>
      <c r="I1437" s="122"/>
      <c r="J1437" s="122"/>
      <c r="K1437" s="122"/>
      <c r="L1437" s="122"/>
      <c r="M1437" s="122"/>
      <c r="N1437" s="122"/>
      <c r="O1437" s="122"/>
      <c r="P1437" s="122"/>
      <c r="Q1437" s="122"/>
      <c r="R1437" s="122"/>
      <c r="S1437" s="122"/>
      <c r="T1437" s="122"/>
      <c r="U1437" s="122"/>
      <c r="V1437" s="124" t="s">
        <v>95</v>
      </c>
      <c r="W1437" s="125">
        <f>IFERROR(0.6*W1436+0.4*W1435,0)</f>
        <v>54.050909090909094</v>
      </c>
      <c r="X1437" s="132" t="s">
        <v>1176</v>
      </c>
      <c r="Y1437" s="133">
        <f>IFERROR(SUMIF('Popis poslanih narudžbi'!A:A,A1428,'Popis poslanih narudžbi'!C:C),0)</f>
        <v>0</v>
      </c>
      <c r="Z1437" s="131"/>
      <c r="AA1437" s="134" t="s">
        <v>1177</v>
      </c>
      <c r="AB1437" s="118">
        <f t="shared" ref="AB1437:AN1437" si="285">AB1430+AB1436</f>
        <v>62</v>
      </c>
      <c r="AC1437" s="118">
        <f t="shared" si="285"/>
        <v>62</v>
      </c>
      <c r="AD1437" s="118">
        <f t="shared" si="285"/>
        <v>62</v>
      </c>
      <c r="AE1437" s="118">
        <f t="shared" si="285"/>
        <v>62</v>
      </c>
      <c r="AF1437" s="118">
        <f t="shared" si="285"/>
        <v>62</v>
      </c>
      <c r="AG1437" s="118">
        <f t="shared" si="285"/>
        <v>236</v>
      </c>
      <c r="AH1437" s="118">
        <f t="shared" si="285"/>
        <v>236</v>
      </c>
      <c r="AI1437" s="118">
        <f t="shared" si="285"/>
        <v>236</v>
      </c>
      <c r="AJ1437" s="118">
        <f t="shared" si="285"/>
        <v>236</v>
      </c>
      <c r="AK1437" s="118">
        <f t="shared" si="285"/>
        <v>62</v>
      </c>
      <c r="AL1437" s="118">
        <f t="shared" si="285"/>
        <v>62</v>
      </c>
      <c r="AM1437" s="118">
        <f t="shared" si="285"/>
        <v>74</v>
      </c>
      <c r="AN1437" s="118">
        <f t="shared" si="285"/>
        <v>74</v>
      </c>
      <c r="AQ1437" t="str">
        <f>AQ1428</f>
        <v/>
      </c>
    </row>
    <row r="1438" spans="1:43" ht="14.25" customHeight="1" x14ac:dyDescent="0.25">
      <c r="A1438" s="107" t="str">
        <f>'Run Rate'!A147</f>
        <v>ZOE12402</v>
      </c>
      <c r="B1438" s="135" t="str">
        <f>'Run Rate'!B147</f>
        <v>ZOE Magnesium Duo 60 caps</v>
      </c>
      <c r="C1438" s="135" t="str">
        <f>'Run Rate'!C147</f>
        <v>SPORTSKA PREHRANA</v>
      </c>
      <c r="D1438" s="135" t="str">
        <f>'Run Rate'!D147</f>
        <v>02 SILVER</v>
      </c>
      <c r="E1438" s="122"/>
      <c r="F1438" s="122"/>
      <c r="G1438" s="122"/>
      <c r="H1438" s="122"/>
      <c r="I1438" s="122"/>
      <c r="J1438" s="122"/>
      <c r="K1438" s="122"/>
      <c r="L1438" s="122"/>
      <c r="M1438" s="122"/>
      <c r="N1438" s="122"/>
      <c r="O1438" s="122"/>
      <c r="P1438" s="122"/>
      <c r="Q1438" s="122"/>
      <c r="R1438" s="122"/>
      <c r="S1438" s="122"/>
      <c r="T1438" s="122"/>
      <c r="U1438" s="122"/>
      <c r="V1438" s="122"/>
      <c r="W1438" s="122"/>
      <c r="X1438" s="122"/>
      <c r="Y1438" s="122"/>
      <c r="Z1438" s="122"/>
      <c r="AA1438" s="122"/>
      <c r="AB1438" s="122"/>
      <c r="AC1438" s="122"/>
      <c r="AD1438" s="122"/>
      <c r="AE1438" s="122"/>
      <c r="AF1438" s="122"/>
      <c r="AG1438" s="122"/>
      <c r="AH1438" s="122"/>
      <c r="AI1438" s="122"/>
      <c r="AJ1438" s="122"/>
      <c r="AK1438" s="122"/>
      <c r="AL1438" s="122"/>
      <c r="AM1438" s="122"/>
      <c r="AN1438" s="122"/>
      <c r="AQ1438" t="str">
        <f>IF(AND(OR($B$1="ALL",$B$1=C1438),OR($E$1="ALL",$E$1=D1438),OR($B$2="ALL",$B$2=A1438),OR($E$2="ALL",IFERROR(SEARCH($E$2,B1438),0)&gt;0)),"MATCH","")</f>
        <v/>
      </c>
    </row>
    <row r="1439" spans="1:43" ht="14.25" customHeight="1" x14ac:dyDescent="0.25">
      <c r="A1439" s="108" t="s">
        <v>1137</v>
      </c>
      <c r="B1439" s="136" t="s">
        <v>1138</v>
      </c>
      <c r="C1439" s="136" t="s">
        <v>1139</v>
      </c>
      <c r="D1439" s="136" t="s">
        <v>1140</v>
      </c>
      <c r="E1439" s="136" t="s">
        <v>1141</v>
      </c>
      <c r="F1439" s="136" t="s">
        <v>1142</v>
      </c>
      <c r="G1439" s="136" t="s">
        <v>1143</v>
      </c>
      <c r="H1439" s="136" t="s">
        <v>1144</v>
      </c>
      <c r="I1439" s="136" t="s">
        <v>1145</v>
      </c>
      <c r="J1439" s="136" t="s">
        <v>1146</v>
      </c>
      <c r="K1439" s="136" t="s">
        <v>1147</v>
      </c>
      <c r="L1439" s="136" t="s">
        <v>1148</v>
      </c>
      <c r="M1439" s="136" t="s">
        <v>1149</v>
      </c>
      <c r="N1439" s="136" t="s">
        <v>1150</v>
      </c>
      <c r="O1439" s="136" t="s">
        <v>1151</v>
      </c>
      <c r="P1439" s="136" t="s">
        <v>1152</v>
      </c>
      <c r="Q1439" s="136" t="s">
        <v>1153</v>
      </c>
      <c r="R1439" s="136" t="s">
        <v>1154</v>
      </c>
      <c r="S1439" s="136" t="s">
        <v>1155</v>
      </c>
      <c r="T1439" s="136" t="s">
        <v>1156</v>
      </c>
      <c r="U1439" s="136" t="s">
        <v>1157</v>
      </c>
      <c r="V1439" s="136" t="s">
        <v>1158</v>
      </c>
      <c r="W1439" s="136" t="s">
        <v>1159</v>
      </c>
      <c r="X1439" s="136" t="s">
        <v>1160</v>
      </c>
      <c r="Y1439" s="136" t="s">
        <v>1161</v>
      </c>
      <c r="Z1439" s="136" t="s">
        <v>1162</v>
      </c>
      <c r="AA1439" s="136" t="s">
        <v>1163</v>
      </c>
      <c r="AB1439" s="137" t="s">
        <v>156</v>
      </c>
      <c r="AC1439" s="137" t="s">
        <v>157</v>
      </c>
      <c r="AD1439" s="137" t="s">
        <v>158</v>
      </c>
      <c r="AE1439" s="137" t="s">
        <v>139</v>
      </c>
      <c r="AF1439" s="138" t="s">
        <v>140</v>
      </c>
      <c r="AG1439" s="138" t="s">
        <v>141</v>
      </c>
      <c r="AH1439" s="138" t="s">
        <v>142</v>
      </c>
      <c r="AI1439" s="138" t="s">
        <v>143</v>
      </c>
      <c r="AJ1439" s="139" t="s">
        <v>144</v>
      </c>
      <c r="AK1439" s="139" t="s">
        <v>145</v>
      </c>
      <c r="AL1439" s="139" t="s">
        <v>146</v>
      </c>
      <c r="AM1439" s="140" t="s">
        <v>147</v>
      </c>
      <c r="AN1439" s="140" t="s">
        <v>148</v>
      </c>
      <c r="AQ1439" t="str">
        <f>AQ1438</f>
        <v/>
      </c>
    </row>
    <row r="1440" spans="1:43" ht="14.25" customHeight="1" x14ac:dyDescent="0.25">
      <c r="A1440" s="99" t="s">
        <v>1164</v>
      </c>
      <c r="B1440" s="112">
        <f>'Run Rate'!E147</f>
        <v>54</v>
      </c>
      <c r="C1440" s="112">
        <f>'Run Rate'!F147</f>
        <v>75</v>
      </c>
      <c r="D1440" s="112">
        <f>'Run Rate'!G147</f>
        <v>61</v>
      </c>
      <c r="E1440" s="112">
        <f>'Run Rate'!H147</f>
        <v>52</v>
      </c>
      <c r="F1440" s="112">
        <f>'Run Rate'!I147</f>
        <v>38</v>
      </c>
      <c r="G1440" s="112">
        <f>'Run Rate'!J147</f>
        <v>26</v>
      </c>
      <c r="H1440" s="112">
        <f>'Run Rate'!K147</f>
        <v>37</v>
      </c>
      <c r="I1440" s="112">
        <f>'Run Rate'!L147</f>
        <v>9</v>
      </c>
      <c r="J1440" s="112">
        <f>'Run Rate'!M147</f>
        <v>67</v>
      </c>
      <c r="K1440" s="112">
        <f>'Run Rate'!N147</f>
        <v>58</v>
      </c>
      <c r="L1440" s="112">
        <f>'Run Rate'!O147</f>
        <v>79</v>
      </c>
      <c r="M1440" s="112">
        <f>'Run Rate'!P147</f>
        <v>79</v>
      </c>
      <c r="N1440" s="112">
        <f>'Run Rate'!Q147</f>
        <v>78</v>
      </c>
      <c r="O1440" s="112">
        <f>'Run Rate'!R147</f>
        <v>42</v>
      </c>
      <c r="P1440" s="112">
        <f>'Run Rate'!S147</f>
        <v>35</v>
      </c>
      <c r="Q1440" s="112">
        <f>'Run Rate'!T147</f>
        <v>95</v>
      </c>
      <c r="R1440" s="112">
        <f>'Run Rate'!U147</f>
        <v>140</v>
      </c>
      <c r="S1440" s="112">
        <f>'Run Rate'!V147</f>
        <v>146</v>
      </c>
      <c r="T1440" s="112">
        <f>'Run Rate'!W147</f>
        <v>109</v>
      </c>
      <c r="U1440" s="112">
        <f>'Run Rate'!X147</f>
        <v>49</v>
      </c>
      <c r="V1440" s="112">
        <f>'Run Rate'!Y147</f>
        <v>50</v>
      </c>
      <c r="W1440" s="112">
        <f>'Run Rate'!Z147</f>
        <v>31</v>
      </c>
      <c r="X1440" s="112">
        <f>'Run Rate'!AA147</f>
        <v>42</v>
      </c>
      <c r="Y1440" s="112">
        <f>'Run Rate'!AB147</f>
        <v>52</v>
      </c>
      <c r="Z1440" s="112">
        <f>'Run Rate'!AC147</f>
        <v>51</v>
      </c>
      <c r="AA1440" s="112">
        <f>'Run Rate'!AD147</f>
        <v>79</v>
      </c>
      <c r="AB1440" s="113">
        <v>59</v>
      </c>
      <c r="AC1440" s="112">
        <v>60</v>
      </c>
      <c r="AD1440" s="112">
        <v>59</v>
      </c>
      <c r="AE1440" s="112">
        <v>59</v>
      </c>
      <c r="AF1440" s="112">
        <v>53</v>
      </c>
      <c r="AG1440" s="112">
        <v>59</v>
      </c>
      <c r="AH1440" s="112">
        <v>59</v>
      </c>
      <c r="AI1440" s="112">
        <v>59</v>
      </c>
      <c r="AJ1440" s="112">
        <v>59</v>
      </c>
      <c r="AK1440" s="112">
        <v>53</v>
      </c>
      <c r="AL1440" s="112">
        <v>58</v>
      </c>
      <c r="AM1440" s="112">
        <v>56</v>
      </c>
      <c r="AN1440" s="112">
        <v>57</v>
      </c>
      <c r="AQ1440" t="str">
        <f>AQ1438</f>
        <v/>
      </c>
    </row>
    <row r="1441" spans="1:43" ht="14.25" customHeight="1" x14ac:dyDescent="0.25">
      <c r="A1441" s="99" t="s">
        <v>1165</v>
      </c>
      <c r="B1441" s="114"/>
      <c r="C1441" s="114"/>
      <c r="D1441" s="114"/>
      <c r="E1441" s="114"/>
      <c r="F1441" s="114"/>
      <c r="G1441" s="114"/>
      <c r="H1441" s="114"/>
      <c r="I1441" s="114"/>
      <c r="J1441" s="114"/>
      <c r="K1441" s="114"/>
      <c r="L1441" s="114"/>
      <c r="M1441" s="114"/>
      <c r="N1441" s="114"/>
      <c r="O1441" s="114"/>
      <c r="P1441" s="114"/>
      <c r="Q1441" s="114"/>
      <c r="R1441" s="114"/>
      <c r="S1441" s="114"/>
      <c r="T1441" s="114"/>
      <c r="U1441" s="114"/>
      <c r="V1441" s="114"/>
      <c r="W1441" s="115"/>
      <c r="X1441" s="115"/>
      <c r="Y1441" s="115"/>
      <c r="Z1441" s="115"/>
      <c r="AA1441" s="112" t="s">
        <v>1166</v>
      </c>
      <c r="AB1441" s="113"/>
      <c r="AC1441" s="112"/>
      <c r="AD1441" s="112"/>
      <c r="AE1441" s="112"/>
      <c r="AF1441" s="112"/>
      <c r="AG1441" s="112"/>
      <c r="AH1441" s="112"/>
      <c r="AI1441" s="112"/>
      <c r="AJ1441" s="112"/>
      <c r="AK1441" s="112"/>
      <c r="AL1441" s="112"/>
      <c r="AM1441" s="112"/>
      <c r="AN1441" s="112"/>
      <c r="AQ1441" t="str">
        <f>AQ1438</f>
        <v/>
      </c>
    </row>
    <row r="1442" spans="1:43" ht="14.25" customHeight="1" x14ac:dyDescent="0.25">
      <c r="A1442" s="99" t="s">
        <v>1167</v>
      </c>
      <c r="B1442" s="114"/>
      <c r="C1442" s="114"/>
      <c r="D1442" s="114"/>
      <c r="E1442" s="114"/>
      <c r="F1442" s="114"/>
      <c r="G1442" s="114"/>
      <c r="H1442" s="114"/>
      <c r="I1442" s="114"/>
      <c r="J1442" s="114"/>
      <c r="K1442" s="114"/>
      <c r="L1442" s="114"/>
      <c r="M1442" s="114"/>
      <c r="N1442" s="114"/>
      <c r="O1442" s="114"/>
      <c r="P1442" s="114"/>
      <c r="Q1442" s="114"/>
      <c r="R1442" s="114"/>
      <c r="S1442" s="114"/>
      <c r="T1442" s="114"/>
      <c r="U1442" s="114"/>
      <c r="V1442" s="114"/>
      <c r="W1442" s="115"/>
      <c r="X1442" s="116"/>
      <c r="Y1442" s="117"/>
      <c r="Z1442" s="115"/>
      <c r="AA1442" s="112" t="s">
        <v>1168</v>
      </c>
      <c r="AB1442" s="113">
        <f>'Demand Input VP'!B724</f>
        <v>0</v>
      </c>
      <c r="AC1442" s="112">
        <f>'Demand Input VP'!C724</f>
        <v>0</v>
      </c>
      <c r="AD1442" s="112">
        <f>'Demand Input VP'!D724</f>
        <v>0</v>
      </c>
      <c r="AE1442" s="112">
        <f>'Demand Input VP'!E724</f>
        <v>0</v>
      </c>
      <c r="AF1442" s="112">
        <f>'Demand Input VP'!F724</f>
        <v>0</v>
      </c>
      <c r="AG1442" s="112">
        <f>'Demand Input VP'!G724</f>
        <v>0</v>
      </c>
      <c r="AH1442" s="112">
        <f>'Demand Input VP'!H724</f>
        <v>0</v>
      </c>
      <c r="AI1442" s="112">
        <f>'Demand Input VP'!I724</f>
        <v>0</v>
      </c>
      <c r="AJ1442" s="112">
        <f>'Demand Input VP'!J724</f>
        <v>0</v>
      </c>
      <c r="AK1442" s="112">
        <f>'Demand Input VP'!K724</f>
        <v>0</v>
      </c>
      <c r="AL1442" s="112">
        <f>'Demand Input VP'!L724</f>
        <v>0</v>
      </c>
      <c r="AM1442" s="112">
        <f>'Demand Input VP'!M724</f>
        <v>0</v>
      </c>
      <c r="AN1442" s="112">
        <f>'Demand Input VP'!N724</f>
        <v>0</v>
      </c>
      <c r="AQ1442" t="str">
        <f>AQ1438</f>
        <v/>
      </c>
    </row>
    <row r="1443" spans="1:43" ht="14.25" customHeight="1" x14ac:dyDescent="0.25">
      <c r="A1443" s="99" t="s">
        <v>1169</v>
      </c>
      <c r="B1443" s="118"/>
      <c r="C1443" s="118"/>
      <c r="D1443" s="118"/>
      <c r="E1443" s="118"/>
      <c r="F1443" s="118"/>
      <c r="G1443" s="118"/>
      <c r="H1443" s="118"/>
      <c r="I1443" s="118"/>
      <c r="J1443" s="118"/>
      <c r="K1443" s="118"/>
      <c r="L1443" s="118"/>
      <c r="M1443" s="118"/>
      <c r="N1443" s="118"/>
      <c r="O1443" s="118"/>
      <c r="P1443" s="118"/>
      <c r="Q1443" s="118"/>
      <c r="R1443" s="118"/>
      <c r="S1443" s="118"/>
      <c r="T1443" s="118"/>
      <c r="U1443" s="118"/>
      <c r="V1443" s="118"/>
      <c r="W1443" s="115"/>
      <c r="X1443" s="116"/>
      <c r="Y1443" s="117"/>
      <c r="Z1443" s="119"/>
      <c r="AA1443" s="120" t="s">
        <v>1170</v>
      </c>
      <c r="AB1443" s="121">
        <f>'Demand Input VP'!B723</f>
        <v>0</v>
      </c>
      <c r="AC1443" s="120">
        <f>'Demand Input VP'!C723</f>
        <v>0</v>
      </c>
      <c r="AD1443" s="120">
        <f>'Demand Input VP'!D723</f>
        <v>0</v>
      </c>
      <c r="AE1443" s="120">
        <f>'Demand Input VP'!E723</f>
        <v>0</v>
      </c>
      <c r="AF1443" s="120">
        <f>'Demand Input VP'!F723</f>
        <v>0</v>
      </c>
      <c r="AG1443" s="120">
        <f>'Demand Input VP'!G723</f>
        <v>0</v>
      </c>
      <c r="AH1443" s="120">
        <f>'Demand Input VP'!H723</f>
        <v>0</v>
      </c>
      <c r="AI1443" s="120">
        <f>'Demand Input VP'!I723</f>
        <v>0</v>
      </c>
      <c r="AJ1443" s="120">
        <f>'Demand Input VP'!J723</f>
        <v>0</v>
      </c>
      <c r="AK1443" s="120">
        <f>'Demand Input VP'!K723</f>
        <v>0</v>
      </c>
      <c r="AL1443" s="120">
        <f>'Demand Input VP'!L723</f>
        <v>0</v>
      </c>
      <c r="AM1443" s="120">
        <f>'Demand Input VP'!M723</f>
        <v>0</v>
      </c>
      <c r="AN1443" s="120">
        <f>'Demand Input VP'!N723</f>
        <v>0</v>
      </c>
      <c r="AQ1443" t="str">
        <f>AQ1438</f>
        <v/>
      </c>
    </row>
    <row r="1444" spans="1:43" ht="14.25" customHeight="1" x14ac:dyDescent="0.25">
      <c r="A1444" s="1"/>
      <c r="B1444" s="122"/>
      <c r="C1444" s="122"/>
      <c r="D1444" s="122"/>
      <c r="E1444" s="122"/>
      <c r="F1444" s="122"/>
      <c r="G1444" s="122"/>
      <c r="H1444" s="122"/>
      <c r="I1444" s="122"/>
      <c r="J1444" s="122"/>
      <c r="K1444" s="122"/>
      <c r="L1444" s="122"/>
      <c r="M1444" s="122"/>
      <c r="N1444" s="122"/>
      <c r="O1444" s="122"/>
      <c r="P1444" s="122"/>
      <c r="Q1444" s="122"/>
      <c r="R1444" s="122"/>
      <c r="S1444" s="122"/>
      <c r="T1444" s="122"/>
      <c r="U1444" s="122"/>
      <c r="V1444" s="122"/>
      <c r="W1444" s="123"/>
      <c r="X1444" s="116"/>
      <c r="Y1444" s="117"/>
      <c r="Z1444" s="123"/>
      <c r="AA1444" s="112" t="s">
        <v>1171</v>
      </c>
      <c r="AB1444" s="113">
        <f>'Demand Input MP'!B724</f>
        <v>0</v>
      </c>
      <c r="AC1444" s="112">
        <f>'Demand Input MP'!C724</f>
        <v>0</v>
      </c>
      <c r="AD1444" s="112">
        <f>'Demand Input MP'!D724</f>
        <v>0</v>
      </c>
      <c r="AE1444" s="112">
        <f>'Demand Input MP'!E724</f>
        <v>0</v>
      </c>
      <c r="AF1444" s="112">
        <f>'Demand Input MP'!F724</f>
        <v>0</v>
      </c>
      <c r="AG1444" s="112">
        <f>'Demand Input MP'!G724</f>
        <v>0</v>
      </c>
      <c r="AH1444" s="112">
        <f>'Demand Input MP'!H724</f>
        <v>0</v>
      </c>
      <c r="AI1444" s="112">
        <f>'Demand Input MP'!I724</f>
        <v>0</v>
      </c>
      <c r="AJ1444" s="112">
        <f>'Demand Input MP'!J724</f>
        <v>0</v>
      </c>
      <c r="AK1444" s="112">
        <f>'Demand Input MP'!K724</f>
        <v>0</v>
      </c>
      <c r="AL1444" s="112">
        <f>'Demand Input MP'!L724</f>
        <v>0</v>
      </c>
      <c r="AM1444" s="112">
        <f>'Demand Input MP'!M724</f>
        <v>0</v>
      </c>
      <c r="AN1444" s="112">
        <f>'Demand Input MP'!N724</f>
        <v>0</v>
      </c>
      <c r="AQ1444" t="str">
        <f>AQ1438</f>
        <v/>
      </c>
    </row>
    <row r="1445" spans="1:43" ht="14.25" customHeight="1" x14ac:dyDescent="0.25">
      <c r="A1445" s="1"/>
      <c r="B1445" s="122"/>
      <c r="C1445" s="122"/>
      <c r="D1445" s="122"/>
      <c r="E1445" s="122"/>
      <c r="F1445" s="122"/>
      <c r="G1445" s="122"/>
      <c r="H1445" s="122"/>
      <c r="I1445" s="122"/>
      <c r="J1445" s="122"/>
      <c r="K1445" s="122"/>
      <c r="L1445" s="122"/>
      <c r="M1445" s="122"/>
      <c r="N1445" s="122"/>
      <c r="O1445" s="122"/>
      <c r="P1445" s="122"/>
      <c r="Q1445" s="122"/>
      <c r="R1445" s="122"/>
      <c r="S1445" s="122"/>
      <c r="T1445" s="122"/>
      <c r="U1445" s="122"/>
      <c r="V1445" s="124" t="s">
        <v>91</v>
      </c>
      <c r="W1445" s="125">
        <f>IFERROR(IF(SUM('Run Rate History'!E147:AD147)&gt;0,(SUMPRODUCT((B1440:AA1440&gt;=PERCENTILE(B1440:AA1440,0.1))*(B1440:AA1440&lt;=PERCENTILE(B1440:AA1440,0.9))*B1440:AA1440)+SUMPRODUCT(('Run Rate History'!E147:AD147&gt;=PERCENTILE(B1440:AA1440,0.1))*('Run Rate History'!E147:AD147&lt;=PERCENTILE(B1440:AA1440,0.9))*'Run Rate History'!E147:AD147))/(SUMPRODUCT((B1440:AA1440&gt;=PERCENTILE(B1440:AA1440,0.1))*(B1440:AA1440&lt;=PERCENTILE(B1440:AA1440,0.9))*1)+SUMPRODUCT(('Run Rate History'!E147:AD147&gt;=PERCENTILE(B1440:AA1440,0.1))*('Run Rate History'!E147:AD147&lt;=PERCENTILE(B1440:AA1440,0.9))*1)),TRIMMEAN(B1440:AA1440,0.15)),0)</f>
        <v>57.371428571428574</v>
      </c>
      <c r="X1445" s="126" t="s">
        <v>1172</v>
      </c>
      <c r="Y1445" s="127">
        <f>SUM(B1440:AA1440)/26</f>
        <v>62.846153846153847</v>
      </c>
      <c r="Z1445" s="128"/>
      <c r="AA1445" s="112" t="s">
        <v>1173</v>
      </c>
      <c r="AB1445" s="113">
        <f>'Demand Input MP'!B723</f>
        <v>0</v>
      </c>
      <c r="AC1445" s="112">
        <f>'Demand Input MP'!C723</f>
        <v>0</v>
      </c>
      <c r="AD1445" s="112">
        <f>'Demand Input MP'!D723</f>
        <v>0</v>
      </c>
      <c r="AE1445" s="112">
        <f>'Demand Input MP'!E723</f>
        <v>0</v>
      </c>
      <c r="AF1445" s="112">
        <f>'Demand Input MP'!F723</f>
        <v>0</v>
      </c>
      <c r="AG1445" s="112">
        <f>'Demand Input MP'!G723</f>
        <v>0</v>
      </c>
      <c r="AH1445" s="112">
        <f>'Demand Input MP'!H723</f>
        <v>0</v>
      </c>
      <c r="AI1445" s="112">
        <f>'Demand Input MP'!I723</f>
        <v>0</v>
      </c>
      <c r="AJ1445" s="112">
        <f>'Demand Input MP'!J723</f>
        <v>0</v>
      </c>
      <c r="AK1445" s="112">
        <f>'Demand Input MP'!K723</f>
        <v>0</v>
      </c>
      <c r="AL1445" s="112">
        <f>'Demand Input MP'!L723</f>
        <v>0</v>
      </c>
      <c r="AM1445" s="112">
        <f>'Demand Input MP'!M723</f>
        <v>0</v>
      </c>
      <c r="AN1445" s="112">
        <f>'Demand Input MP'!N723</f>
        <v>0</v>
      </c>
      <c r="AQ1445" t="str">
        <f>AQ1438</f>
        <v/>
      </c>
    </row>
    <row r="1446" spans="1:43" ht="14.25" customHeight="1" x14ac:dyDescent="0.25">
      <c r="A1446" s="1"/>
      <c r="B1446" s="122"/>
      <c r="C1446" s="122"/>
      <c r="D1446" s="122"/>
      <c r="E1446" s="122"/>
      <c r="F1446" s="122"/>
      <c r="G1446" s="122"/>
      <c r="H1446" s="122"/>
      <c r="I1446" s="122"/>
      <c r="J1446" s="122"/>
      <c r="K1446" s="122"/>
      <c r="L1446" s="122"/>
      <c r="M1446" s="122"/>
      <c r="N1446" s="122"/>
      <c r="O1446" s="122"/>
      <c r="P1446" s="122"/>
      <c r="Q1446" s="122"/>
      <c r="R1446" s="122"/>
      <c r="S1446" s="122"/>
      <c r="T1446" s="122"/>
      <c r="U1446" s="122"/>
      <c r="V1446" s="124" t="s">
        <v>94</v>
      </c>
      <c r="W1446" s="125">
        <f>IFERROR((1*MIN(MAX(X1440,0.5*IF(SUM('Run Rate History'!E147:AD147)&gt;0,(MEDIAN(IF(B1440:AA1440&gt;0,B1440:AA1440))+MEDIAN(IF('Run Rate History'!E147:AD147&gt;0,'Run Rate History'!E147:AD147)))/2,MEDIAN(IF(B1440:AA1440&gt;0,B1440:AA1440)))),2*IF(SUM('Run Rate History'!E147:AD147)&gt;0,(MEDIAN(IF(B1440:AA1440&gt;0,B1440:AA1440))+MEDIAN(IF('Run Rate History'!E147:AD147&gt;0,'Run Rate History'!E147:AD147)))/2,MEDIAN(IF(B1440:AA1440&gt;0,B1440:AA1440))))+2*MIN(MAX(Y1440,0.5*IF(SUM('Run Rate History'!E147:AD147)&gt;0,(MEDIAN(IF(B1440:AA1440&gt;0,B1440:AA1440))+MEDIAN(IF('Run Rate History'!E147:AD147&gt;0,'Run Rate History'!E147:AD147)))/2,MEDIAN(IF(B1440:AA1440&gt;0,B1440:AA1440)))),2*IF(SUM('Run Rate History'!E147:AD147)&gt;0,(MEDIAN(IF(B1440:AA1440&gt;0,B1440:AA1440))+MEDIAN(IF('Run Rate History'!E147:AD147&gt;0,'Run Rate History'!E147:AD147)))/2,MEDIAN(IF(B1440:AA1440&gt;0,B1440:AA1440))))+3*MIN(MAX(Z1440,0.5*IF(SUM('Run Rate History'!E147:AD147)&gt;0,(MEDIAN(IF(B1440:AA1440&gt;0,B1440:AA1440))+MEDIAN(IF('Run Rate History'!E147:AD147&gt;0,'Run Rate History'!E147:AD147)))/2,MEDIAN(IF(B1440:AA1440&gt;0,B1440:AA1440)))),2*IF(SUM('Run Rate History'!E147:AD147)&gt;0,(MEDIAN(IF(B1440:AA1440&gt;0,B1440:AA1440))+MEDIAN(IF('Run Rate History'!E147:AD147&gt;0,'Run Rate History'!E147:AD147)))/2,MEDIAN(IF(B1440:AA1440&gt;0,B1440:AA1440))))+4*MIN(MAX(AA1440,0.5*IF(SUM('Run Rate History'!E147:AD147)&gt;0,(MEDIAN(IF(B1440:AA1440&gt;0,B1440:AA1440))+MEDIAN(IF('Run Rate History'!E147:AD147&gt;0,'Run Rate History'!E147:AD147)))/2,MEDIAN(IF(B1440:AA1440&gt;0,B1440:AA1440)))),2*IF(SUM('Run Rate History'!E147:AD147)&gt;0,(MEDIAN(IF(B1440:AA1440&gt;0,B1440:AA1440))+MEDIAN(IF('Run Rate History'!E147:AD147&gt;0,'Run Rate History'!E147:AD147)))/2,MEDIAN(IF(B1440:AA1440&gt;0,B1440:AA1440)))))/10,0)</f>
        <v>61.5</v>
      </c>
      <c r="X1446" s="129" t="s">
        <v>1174</v>
      </c>
      <c r="Y1446" s="130">
        <f>IFERROR(VLOOKUP(A1438,'Stanje zaliha'!A:E,5,FALSE()),0)</f>
        <v>626</v>
      </c>
      <c r="Z1446" s="131"/>
      <c r="AA1446" s="113" t="s">
        <v>1175</v>
      </c>
      <c r="AB1446" s="118">
        <f t="shared" ref="AB1446:AN1446" si="286">SUM(AB1442:AB1445)</f>
        <v>0</v>
      </c>
      <c r="AC1446" s="118">
        <f t="shared" si="286"/>
        <v>0</v>
      </c>
      <c r="AD1446" s="118">
        <f t="shared" si="286"/>
        <v>0</v>
      </c>
      <c r="AE1446" s="118">
        <f t="shared" si="286"/>
        <v>0</v>
      </c>
      <c r="AF1446" s="118">
        <f t="shared" si="286"/>
        <v>0</v>
      </c>
      <c r="AG1446" s="118">
        <f t="shared" si="286"/>
        <v>0</v>
      </c>
      <c r="AH1446" s="118">
        <f t="shared" si="286"/>
        <v>0</v>
      </c>
      <c r="AI1446" s="118">
        <f t="shared" si="286"/>
        <v>0</v>
      </c>
      <c r="AJ1446" s="118">
        <f t="shared" si="286"/>
        <v>0</v>
      </c>
      <c r="AK1446" s="118">
        <f t="shared" si="286"/>
        <v>0</v>
      </c>
      <c r="AL1446" s="118">
        <f t="shared" si="286"/>
        <v>0</v>
      </c>
      <c r="AM1446" s="118">
        <f t="shared" si="286"/>
        <v>0</v>
      </c>
      <c r="AN1446" s="118">
        <f t="shared" si="286"/>
        <v>0</v>
      </c>
      <c r="AQ1446" t="str">
        <f>AQ1438</f>
        <v/>
      </c>
    </row>
    <row r="1447" spans="1:43" ht="14.25" customHeight="1" x14ac:dyDescent="0.25">
      <c r="A1447" s="1"/>
      <c r="B1447" s="122"/>
      <c r="C1447" s="122"/>
      <c r="D1447" s="122"/>
      <c r="E1447" s="122"/>
      <c r="F1447" s="122"/>
      <c r="G1447" s="122"/>
      <c r="H1447" s="122"/>
      <c r="I1447" s="122"/>
      <c r="J1447" s="122"/>
      <c r="K1447" s="122"/>
      <c r="L1447" s="122"/>
      <c r="M1447" s="122"/>
      <c r="N1447" s="122"/>
      <c r="O1447" s="122"/>
      <c r="P1447" s="122"/>
      <c r="Q1447" s="122"/>
      <c r="R1447" s="122"/>
      <c r="S1447" s="122"/>
      <c r="T1447" s="122"/>
      <c r="U1447" s="122"/>
      <c r="V1447" s="124" t="s">
        <v>95</v>
      </c>
      <c r="W1447" s="125">
        <f>IFERROR(0.6*W1446+0.4*W1445,0)</f>
        <v>59.848571428571432</v>
      </c>
      <c r="X1447" s="132" t="s">
        <v>1176</v>
      </c>
      <c r="Y1447" s="133">
        <f>IFERROR(SUMIF('Popis poslanih narudžbi'!A:A,A1438,'Popis poslanih narudžbi'!C:C),0)</f>
        <v>0</v>
      </c>
      <c r="Z1447" s="131"/>
      <c r="AA1447" s="134" t="s">
        <v>1177</v>
      </c>
      <c r="AB1447" s="118">
        <f t="shared" ref="AB1447:AN1447" si="287">AB1440+AB1446</f>
        <v>59</v>
      </c>
      <c r="AC1447" s="118">
        <f t="shared" si="287"/>
        <v>60</v>
      </c>
      <c r="AD1447" s="118">
        <f t="shared" si="287"/>
        <v>59</v>
      </c>
      <c r="AE1447" s="118">
        <f t="shared" si="287"/>
        <v>59</v>
      </c>
      <c r="AF1447" s="118">
        <f t="shared" si="287"/>
        <v>53</v>
      </c>
      <c r="AG1447" s="118">
        <f t="shared" si="287"/>
        <v>59</v>
      </c>
      <c r="AH1447" s="118">
        <f t="shared" si="287"/>
        <v>59</v>
      </c>
      <c r="AI1447" s="118">
        <f t="shared" si="287"/>
        <v>59</v>
      </c>
      <c r="AJ1447" s="118">
        <f t="shared" si="287"/>
        <v>59</v>
      </c>
      <c r="AK1447" s="118">
        <f t="shared" si="287"/>
        <v>53</v>
      </c>
      <c r="AL1447" s="118">
        <f t="shared" si="287"/>
        <v>58</v>
      </c>
      <c r="AM1447" s="118">
        <f t="shared" si="287"/>
        <v>56</v>
      </c>
      <c r="AN1447" s="118">
        <f t="shared" si="287"/>
        <v>57</v>
      </c>
      <c r="AQ1447" t="str">
        <f>AQ1438</f>
        <v/>
      </c>
    </row>
    <row r="1448" spans="1:43" ht="14.25" customHeight="1" x14ac:dyDescent="0.25">
      <c r="A1448" s="107" t="str">
        <f>'Run Rate'!A148</f>
        <v>POL12848</v>
      </c>
      <c r="B1448" s="135" t="str">
        <f>'Run Rate'!B148</f>
        <v>Polleo Premium HydroX Whey 1,8kg Chocolate Gourmet</v>
      </c>
      <c r="C1448" s="135" t="str">
        <f>'Run Rate'!C148</f>
        <v>PROTEINI</v>
      </c>
      <c r="D1448" s="135" t="str">
        <f>'Run Rate'!D148</f>
        <v>02 SILVER</v>
      </c>
      <c r="E1448" s="122"/>
      <c r="F1448" s="122"/>
      <c r="G1448" s="122"/>
      <c r="H1448" s="122"/>
      <c r="I1448" s="122"/>
      <c r="J1448" s="122"/>
      <c r="K1448" s="122"/>
      <c r="L1448" s="122"/>
      <c r="M1448" s="122"/>
      <c r="N1448" s="122"/>
      <c r="O1448" s="122"/>
      <c r="P1448" s="122"/>
      <c r="Q1448" s="122"/>
      <c r="R1448" s="122"/>
      <c r="S1448" s="122"/>
      <c r="T1448" s="122"/>
      <c r="U1448" s="122"/>
      <c r="V1448" s="122"/>
      <c r="W1448" s="122"/>
      <c r="X1448" s="122"/>
      <c r="Y1448" s="122"/>
      <c r="Z1448" s="122"/>
      <c r="AA1448" s="122"/>
      <c r="AB1448" s="122"/>
      <c r="AC1448" s="122"/>
      <c r="AD1448" s="122"/>
      <c r="AE1448" s="122"/>
      <c r="AF1448" s="122"/>
      <c r="AG1448" s="122"/>
      <c r="AH1448" s="122"/>
      <c r="AI1448" s="122"/>
      <c r="AJ1448" s="122"/>
      <c r="AK1448" s="122"/>
      <c r="AL1448" s="122"/>
      <c r="AM1448" s="122"/>
      <c r="AN1448" s="122"/>
      <c r="AQ1448" t="str">
        <f>IF(AND(OR($B$1="ALL",$B$1=C1448),OR($E$1="ALL",$E$1=D1448),OR($B$2="ALL",$B$2=A1448),OR($E$2="ALL",IFERROR(SEARCH($E$2,B1448),0)&gt;0)),"MATCH","")</f>
        <v/>
      </c>
    </row>
    <row r="1449" spans="1:43" ht="14.25" customHeight="1" x14ac:dyDescent="0.25">
      <c r="A1449" s="108" t="s">
        <v>1137</v>
      </c>
      <c r="B1449" s="136" t="s">
        <v>1138</v>
      </c>
      <c r="C1449" s="136" t="s">
        <v>1139</v>
      </c>
      <c r="D1449" s="136" t="s">
        <v>1140</v>
      </c>
      <c r="E1449" s="136" t="s">
        <v>1141</v>
      </c>
      <c r="F1449" s="136" t="s">
        <v>1142</v>
      </c>
      <c r="G1449" s="136" t="s">
        <v>1143</v>
      </c>
      <c r="H1449" s="136" t="s">
        <v>1144</v>
      </c>
      <c r="I1449" s="136" t="s">
        <v>1145</v>
      </c>
      <c r="J1449" s="136" t="s">
        <v>1146</v>
      </c>
      <c r="K1449" s="136" t="s">
        <v>1147</v>
      </c>
      <c r="L1449" s="136" t="s">
        <v>1148</v>
      </c>
      <c r="M1449" s="136" t="s">
        <v>1149</v>
      </c>
      <c r="N1449" s="136" t="s">
        <v>1150</v>
      </c>
      <c r="O1449" s="136" t="s">
        <v>1151</v>
      </c>
      <c r="P1449" s="136" t="s">
        <v>1152</v>
      </c>
      <c r="Q1449" s="136" t="s">
        <v>1153</v>
      </c>
      <c r="R1449" s="136" t="s">
        <v>1154</v>
      </c>
      <c r="S1449" s="136" t="s">
        <v>1155</v>
      </c>
      <c r="T1449" s="136" t="s">
        <v>1156</v>
      </c>
      <c r="U1449" s="136" t="s">
        <v>1157</v>
      </c>
      <c r="V1449" s="136" t="s">
        <v>1158</v>
      </c>
      <c r="W1449" s="136" t="s">
        <v>1159</v>
      </c>
      <c r="X1449" s="136" t="s">
        <v>1160</v>
      </c>
      <c r="Y1449" s="136" t="s">
        <v>1161</v>
      </c>
      <c r="Z1449" s="136" t="s">
        <v>1162</v>
      </c>
      <c r="AA1449" s="136" t="s">
        <v>1163</v>
      </c>
      <c r="AB1449" s="137" t="s">
        <v>156</v>
      </c>
      <c r="AC1449" s="137" t="s">
        <v>157</v>
      </c>
      <c r="AD1449" s="137" t="s">
        <v>158</v>
      </c>
      <c r="AE1449" s="137" t="s">
        <v>139</v>
      </c>
      <c r="AF1449" s="138" t="s">
        <v>140</v>
      </c>
      <c r="AG1449" s="138" t="s">
        <v>141</v>
      </c>
      <c r="AH1449" s="138" t="s">
        <v>142</v>
      </c>
      <c r="AI1449" s="138" t="s">
        <v>143</v>
      </c>
      <c r="AJ1449" s="139" t="s">
        <v>144</v>
      </c>
      <c r="AK1449" s="139" t="s">
        <v>145</v>
      </c>
      <c r="AL1449" s="139" t="s">
        <v>146</v>
      </c>
      <c r="AM1449" s="140" t="s">
        <v>147</v>
      </c>
      <c r="AN1449" s="140" t="s">
        <v>148</v>
      </c>
      <c r="AQ1449" t="str">
        <f>AQ1448</f>
        <v/>
      </c>
    </row>
    <row r="1450" spans="1:43" ht="14.25" customHeight="1" x14ac:dyDescent="0.25">
      <c r="A1450" s="99" t="s">
        <v>1164</v>
      </c>
      <c r="B1450" s="112">
        <f>'Run Rate'!E148</f>
        <v>3</v>
      </c>
      <c r="C1450" s="112">
        <f>'Run Rate'!F148</f>
        <v>34</v>
      </c>
      <c r="D1450" s="112">
        <f>'Run Rate'!G148</f>
        <v>32</v>
      </c>
      <c r="E1450" s="112">
        <f>'Run Rate'!H148</f>
        <v>30</v>
      </c>
      <c r="F1450" s="112">
        <f>'Run Rate'!I148</f>
        <v>11</v>
      </c>
      <c r="G1450" s="112">
        <f>'Run Rate'!J148</f>
        <v>7</v>
      </c>
      <c r="H1450" s="112">
        <f>'Run Rate'!K148</f>
        <v>1</v>
      </c>
      <c r="I1450" s="112">
        <f>'Run Rate'!L148</f>
        <v>2</v>
      </c>
      <c r="J1450" s="112">
        <f>'Run Rate'!M148</f>
        <v>121</v>
      </c>
      <c r="K1450" s="112">
        <f>'Run Rate'!N148</f>
        <v>119</v>
      </c>
      <c r="L1450" s="112">
        <f>'Run Rate'!O148</f>
        <v>49</v>
      </c>
      <c r="M1450" s="112">
        <f>'Run Rate'!P148</f>
        <v>39</v>
      </c>
      <c r="N1450" s="112">
        <f>'Run Rate'!Q148</f>
        <v>44</v>
      </c>
      <c r="O1450" s="112">
        <f>'Run Rate'!R148</f>
        <v>15</v>
      </c>
      <c r="P1450" s="112">
        <f>'Run Rate'!S148</f>
        <v>6</v>
      </c>
      <c r="Q1450" s="112">
        <f>'Run Rate'!T148</f>
        <v>9</v>
      </c>
      <c r="R1450" s="112">
        <f>'Run Rate'!U148</f>
        <v>18</v>
      </c>
      <c r="S1450" s="112">
        <f>'Run Rate'!V148</f>
        <v>25</v>
      </c>
      <c r="T1450" s="112">
        <f>'Run Rate'!W148</f>
        <v>11</v>
      </c>
      <c r="U1450" s="112">
        <f>'Run Rate'!X148</f>
        <v>77</v>
      </c>
      <c r="V1450" s="112">
        <f>'Run Rate'!Y148</f>
        <v>50</v>
      </c>
      <c r="W1450" s="112">
        <f>'Run Rate'!Z148</f>
        <v>41</v>
      </c>
      <c r="X1450" s="112">
        <f>'Run Rate'!AA148</f>
        <v>44</v>
      </c>
      <c r="Y1450" s="112">
        <f>'Run Rate'!AB148</f>
        <v>46</v>
      </c>
      <c r="Z1450" s="112">
        <f>'Run Rate'!AC148</f>
        <v>57</v>
      </c>
      <c r="AA1450" s="112">
        <f>'Run Rate'!AD148</f>
        <v>42</v>
      </c>
      <c r="AB1450" s="113">
        <v>45</v>
      </c>
      <c r="AC1450" s="112">
        <v>45</v>
      </c>
      <c r="AD1450" s="112">
        <v>45</v>
      </c>
      <c r="AE1450" s="112">
        <v>45</v>
      </c>
      <c r="AF1450" s="112">
        <v>45</v>
      </c>
      <c r="AG1450" s="112">
        <v>41</v>
      </c>
      <c r="AH1450" s="112">
        <v>41</v>
      </c>
      <c r="AI1450" s="112">
        <v>41</v>
      </c>
      <c r="AJ1450" s="112">
        <v>41</v>
      </c>
      <c r="AK1450" s="112">
        <v>45</v>
      </c>
      <c r="AL1450" s="112">
        <v>45</v>
      </c>
      <c r="AM1450" s="112">
        <v>45</v>
      </c>
      <c r="AN1450" s="112">
        <v>45</v>
      </c>
      <c r="AQ1450" t="str">
        <f>AQ1448</f>
        <v/>
      </c>
    </row>
    <row r="1451" spans="1:43" ht="14.25" customHeight="1" x14ac:dyDescent="0.25">
      <c r="A1451" s="99" t="s">
        <v>1165</v>
      </c>
      <c r="B1451" s="114"/>
      <c r="C1451" s="114"/>
      <c r="D1451" s="114"/>
      <c r="E1451" s="114"/>
      <c r="F1451" s="114"/>
      <c r="G1451" s="114"/>
      <c r="H1451" s="114"/>
      <c r="I1451" s="114"/>
      <c r="J1451" s="114"/>
      <c r="K1451" s="114"/>
      <c r="L1451" s="114"/>
      <c r="M1451" s="114"/>
      <c r="N1451" s="114"/>
      <c r="O1451" s="114"/>
      <c r="P1451" s="114"/>
      <c r="Q1451" s="114"/>
      <c r="R1451" s="114"/>
      <c r="S1451" s="114"/>
      <c r="T1451" s="114"/>
      <c r="U1451" s="114"/>
      <c r="V1451" s="114"/>
      <c r="W1451" s="115"/>
      <c r="X1451" s="115"/>
      <c r="Y1451" s="115"/>
      <c r="Z1451" s="115"/>
      <c r="AA1451" s="112" t="s">
        <v>1166</v>
      </c>
      <c r="AB1451" s="113"/>
      <c r="AC1451" s="112"/>
      <c r="AD1451" s="112"/>
      <c r="AE1451" s="112"/>
      <c r="AF1451" s="112"/>
      <c r="AG1451" s="112"/>
      <c r="AH1451" s="112"/>
      <c r="AI1451" s="112"/>
      <c r="AJ1451" s="112"/>
      <c r="AK1451" s="112"/>
      <c r="AL1451" s="112"/>
      <c r="AM1451" s="112"/>
      <c r="AN1451" s="112"/>
      <c r="AQ1451" t="str">
        <f>AQ1448</f>
        <v/>
      </c>
    </row>
    <row r="1452" spans="1:43" ht="14.25" customHeight="1" x14ac:dyDescent="0.25">
      <c r="A1452" s="99" t="s">
        <v>1167</v>
      </c>
      <c r="B1452" s="114"/>
      <c r="C1452" s="114"/>
      <c r="D1452" s="114"/>
      <c r="E1452" s="114"/>
      <c r="F1452" s="114"/>
      <c r="G1452" s="114"/>
      <c r="H1452" s="114"/>
      <c r="I1452" s="114"/>
      <c r="J1452" s="114"/>
      <c r="K1452" s="114"/>
      <c r="L1452" s="114"/>
      <c r="M1452" s="114"/>
      <c r="N1452" s="114"/>
      <c r="O1452" s="114"/>
      <c r="P1452" s="114"/>
      <c r="Q1452" s="114"/>
      <c r="R1452" s="114"/>
      <c r="S1452" s="114"/>
      <c r="T1452" s="114"/>
      <c r="U1452" s="114"/>
      <c r="V1452" s="114"/>
      <c r="W1452" s="115"/>
      <c r="X1452" s="116"/>
      <c r="Y1452" s="117"/>
      <c r="Z1452" s="115"/>
      <c r="AA1452" s="112" t="s">
        <v>1168</v>
      </c>
      <c r="AB1452" s="113">
        <f>'Demand Input VP'!B729</f>
        <v>0</v>
      </c>
      <c r="AC1452" s="112">
        <f>'Demand Input VP'!C729</f>
        <v>0</v>
      </c>
      <c r="AD1452" s="112">
        <f>'Demand Input VP'!D729</f>
        <v>0</v>
      </c>
      <c r="AE1452" s="112">
        <f>'Demand Input VP'!E729</f>
        <v>0</v>
      </c>
      <c r="AF1452" s="112">
        <f>'Demand Input VP'!F729</f>
        <v>0</v>
      </c>
      <c r="AG1452" s="112">
        <f>'Demand Input VP'!G729</f>
        <v>0</v>
      </c>
      <c r="AH1452" s="112">
        <f>'Demand Input VP'!H729</f>
        <v>0</v>
      </c>
      <c r="AI1452" s="112">
        <f>'Demand Input VP'!I729</f>
        <v>0</v>
      </c>
      <c r="AJ1452" s="112">
        <f>'Demand Input VP'!J729</f>
        <v>0</v>
      </c>
      <c r="AK1452" s="112">
        <f>'Demand Input VP'!K729</f>
        <v>0</v>
      </c>
      <c r="AL1452" s="112">
        <f>'Demand Input VP'!L729</f>
        <v>0</v>
      </c>
      <c r="AM1452" s="112">
        <f>'Demand Input VP'!M729</f>
        <v>0</v>
      </c>
      <c r="AN1452" s="112">
        <f>'Demand Input VP'!N729</f>
        <v>0</v>
      </c>
      <c r="AQ1452" t="str">
        <f>AQ1448</f>
        <v/>
      </c>
    </row>
    <row r="1453" spans="1:43" ht="14.25" customHeight="1" x14ac:dyDescent="0.25">
      <c r="A1453" s="99" t="s">
        <v>1169</v>
      </c>
      <c r="B1453" s="118"/>
      <c r="C1453" s="118"/>
      <c r="D1453" s="118"/>
      <c r="E1453" s="118"/>
      <c r="F1453" s="118"/>
      <c r="G1453" s="118"/>
      <c r="H1453" s="118"/>
      <c r="I1453" s="118"/>
      <c r="J1453" s="118"/>
      <c r="K1453" s="118"/>
      <c r="L1453" s="118"/>
      <c r="M1453" s="118"/>
      <c r="N1453" s="118"/>
      <c r="O1453" s="118"/>
      <c r="P1453" s="118"/>
      <c r="Q1453" s="118"/>
      <c r="R1453" s="118"/>
      <c r="S1453" s="118"/>
      <c r="T1453" s="118"/>
      <c r="U1453" s="118"/>
      <c r="V1453" s="118"/>
      <c r="W1453" s="115"/>
      <c r="X1453" s="116"/>
      <c r="Y1453" s="117"/>
      <c r="Z1453" s="119"/>
      <c r="AA1453" s="120" t="s">
        <v>1170</v>
      </c>
      <c r="AB1453" s="121">
        <f>'Demand Input VP'!B728</f>
        <v>0</v>
      </c>
      <c r="AC1453" s="120">
        <f>'Demand Input VP'!C728</f>
        <v>0</v>
      </c>
      <c r="AD1453" s="120">
        <f>'Demand Input VP'!D728</f>
        <v>0</v>
      </c>
      <c r="AE1453" s="120">
        <f>'Demand Input VP'!E728</f>
        <v>0</v>
      </c>
      <c r="AF1453" s="120">
        <f>'Demand Input VP'!F728</f>
        <v>0</v>
      </c>
      <c r="AG1453" s="120">
        <f>'Demand Input VP'!G728</f>
        <v>0</v>
      </c>
      <c r="AH1453" s="120">
        <f>'Demand Input VP'!H728</f>
        <v>0</v>
      </c>
      <c r="AI1453" s="120">
        <f>'Demand Input VP'!I728</f>
        <v>0</v>
      </c>
      <c r="AJ1453" s="120">
        <f>'Demand Input VP'!J728</f>
        <v>0</v>
      </c>
      <c r="AK1453" s="120">
        <f>'Demand Input VP'!K728</f>
        <v>0</v>
      </c>
      <c r="AL1453" s="120">
        <f>'Demand Input VP'!L728</f>
        <v>0</v>
      </c>
      <c r="AM1453" s="120">
        <f>'Demand Input VP'!M728</f>
        <v>0</v>
      </c>
      <c r="AN1453" s="120">
        <f>'Demand Input VP'!N728</f>
        <v>0</v>
      </c>
      <c r="AQ1453" t="str">
        <f>AQ1448</f>
        <v/>
      </c>
    </row>
    <row r="1454" spans="1:43" ht="14.25" customHeight="1" x14ac:dyDescent="0.25">
      <c r="A1454" s="1"/>
      <c r="B1454" s="122"/>
      <c r="C1454" s="122"/>
      <c r="D1454" s="122"/>
      <c r="E1454" s="122"/>
      <c r="F1454" s="122"/>
      <c r="G1454" s="122"/>
      <c r="H1454" s="122"/>
      <c r="I1454" s="122"/>
      <c r="J1454" s="122"/>
      <c r="K1454" s="122"/>
      <c r="L1454" s="122"/>
      <c r="M1454" s="122"/>
      <c r="N1454" s="122"/>
      <c r="O1454" s="122"/>
      <c r="P1454" s="122"/>
      <c r="Q1454" s="122"/>
      <c r="R1454" s="122"/>
      <c r="S1454" s="122"/>
      <c r="T1454" s="122"/>
      <c r="U1454" s="122"/>
      <c r="V1454" s="122"/>
      <c r="W1454" s="123"/>
      <c r="X1454" s="116"/>
      <c r="Y1454" s="117"/>
      <c r="Z1454" s="123"/>
      <c r="AA1454" s="112" t="s">
        <v>1171</v>
      </c>
      <c r="AB1454" s="113">
        <f>'Demand Input MP'!B729</f>
        <v>0</v>
      </c>
      <c r="AC1454" s="112">
        <f>'Demand Input MP'!C729</f>
        <v>0</v>
      </c>
      <c r="AD1454" s="112">
        <f>'Demand Input MP'!D729</f>
        <v>0</v>
      </c>
      <c r="AE1454" s="112">
        <f>'Demand Input MP'!E729</f>
        <v>0</v>
      </c>
      <c r="AF1454" s="112">
        <f>'Demand Input MP'!F729</f>
        <v>0</v>
      </c>
      <c r="AG1454" s="112">
        <f>'Demand Input MP'!G729</f>
        <v>150</v>
      </c>
      <c r="AH1454" s="112">
        <f>'Demand Input MP'!H729</f>
        <v>150</v>
      </c>
      <c r="AI1454" s="112">
        <f>'Demand Input MP'!I729</f>
        <v>150</v>
      </c>
      <c r="AJ1454" s="112">
        <f>'Demand Input MP'!J729</f>
        <v>150</v>
      </c>
      <c r="AK1454" s="112">
        <f>'Demand Input MP'!K729</f>
        <v>0</v>
      </c>
      <c r="AL1454" s="112">
        <f>'Demand Input MP'!L729</f>
        <v>0</v>
      </c>
      <c r="AM1454" s="112">
        <f>'Demand Input MP'!M729</f>
        <v>0</v>
      </c>
      <c r="AN1454" s="112">
        <f>'Demand Input MP'!N729</f>
        <v>0</v>
      </c>
      <c r="AQ1454" t="str">
        <f>AQ1448</f>
        <v/>
      </c>
    </row>
    <row r="1455" spans="1:43" ht="14.25" customHeight="1" x14ac:dyDescent="0.25">
      <c r="A1455" s="1"/>
      <c r="B1455" s="122"/>
      <c r="C1455" s="122"/>
      <c r="D1455" s="122"/>
      <c r="E1455" s="122"/>
      <c r="F1455" s="122"/>
      <c r="G1455" s="122"/>
      <c r="H1455" s="122"/>
      <c r="I1455" s="122"/>
      <c r="J1455" s="122"/>
      <c r="K1455" s="122"/>
      <c r="L1455" s="122"/>
      <c r="M1455" s="122"/>
      <c r="N1455" s="122"/>
      <c r="O1455" s="122"/>
      <c r="P1455" s="122"/>
      <c r="Q1455" s="122"/>
      <c r="R1455" s="122"/>
      <c r="S1455" s="122"/>
      <c r="T1455" s="122"/>
      <c r="U1455" s="122"/>
      <c r="V1455" s="124" t="s">
        <v>91</v>
      </c>
      <c r="W1455" s="125">
        <f>IFERROR(IF(SUM('Run Rate History'!E148:AD148)&gt;0,(SUMPRODUCT((B1450:AA1450&gt;=PERCENTILE(B1450:AA1450,0.1))*(B1450:AA1450&lt;=PERCENTILE(B1450:AA1450,0.9))*B1450:AA1450)+SUMPRODUCT(('Run Rate History'!E148:AD148&gt;=PERCENTILE(B1450:AA1450,0.1))*('Run Rate History'!E148:AD148&lt;=PERCENTILE(B1450:AA1450,0.9))*'Run Rate History'!E148:AD148))/(SUMPRODUCT((B1450:AA1450&gt;=PERCENTILE(B1450:AA1450,0.1))*(B1450:AA1450&lt;=PERCENTILE(B1450:AA1450,0.9))*1)+SUMPRODUCT(('Run Rate History'!E148:AD148&gt;=PERCENTILE(B1450:AA1450,0.1))*('Run Rate History'!E148:AD148&lt;=PERCENTILE(B1450:AA1450,0.9))*1)),TRIMMEAN(B1450:AA1450,0.15)),0)</f>
        <v>33.791666666666664</v>
      </c>
      <c r="X1455" s="126" t="s">
        <v>1172</v>
      </c>
      <c r="Y1455" s="127">
        <f>SUM(B1450:AA1450)/26</f>
        <v>35.884615384615387</v>
      </c>
      <c r="Z1455" s="128"/>
      <c r="AA1455" s="112" t="s">
        <v>1173</v>
      </c>
      <c r="AB1455" s="113">
        <f>'Demand Input MP'!B728</f>
        <v>0</v>
      </c>
      <c r="AC1455" s="112">
        <f>'Demand Input MP'!C728</f>
        <v>0</v>
      </c>
      <c r="AD1455" s="112">
        <f>'Demand Input MP'!D728</f>
        <v>0</v>
      </c>
      <c r="AE1455" s="112">
        <f>'Demand Input MP'!E728</f>
        <v>0</v>
      </c>
      <c r="AF1455" s="112">
        <f>'Demand Input MP'!F728</f>
        <v>0</v>
      </c>
      <c r="AG1455" s="112">
        <f>'Demand Input MP'!G728</f>
        <v>0</v>
      </c>
      <c r="AH1455" s="112">
        <f>'Demand Input MP'!H728</f>
        <v>0</v>
      </c>
      <c r="AI1455" s="112">
        <f>'Demand Input MP'!I728</f>
        <v>0</v>
      </c>
      <c r="AJ1455" s="112">
        <f>'Demand Input MP'!J728</f>
        <v>0</v>
      </c>
      <c r="AK1455" s="112">
        <f>'Demand Input MP'!K728</f>
        <v>0</v>
      </c>
      <c r="AL1455" s="112">
        <f>'Demand Input MP'!L728</f>
        <v>0</v>
      </c>
      <c r="AM1455" s="112">
        <f>'Demand Input MP'!M728</f>
        <v>0</v>
      </c>
      <c r="AN1455" s="112">
        <f>'Demand Input MP'!N728</f>
        <v>0</v>
      </c>
      <c r="AQ1455" t="str">
        <f>AQ1448</f>
        <v/>
      </c>
    </row>
    <row r="1456" spans="1:43" ht="14.25" customHeight="1" x14ac:dyDescent="0.25">
      <c r="A1456" s="1"/>
      <c r="B1456" s="122"/>
      <c r="C1456" s="122"/>
      <c r="D1456" s="122"/>
      <c r="E1456" s="122"/>
      <c r="F1456" s="122"/>
      <c r="G1456" s="122"/>
      <c r="H1456" s="122"/>
      <c r="I1456" s="122"/>
      <c r="J1456" s="122"/>
      <c r="K1456" s="122"/>
      <c r="L1456" s="122"/>
      <c r="M1456" s="122"/>
      <c r="N1456" s="122"/>
      <c r="O1456" s="122"/>
      <c r="P1456" s="122"/>
      <c r="Q1456" s="122"/>
      <c r="R1456" s="122"/>
      <c r="S1456" s="122"/>
      <c r="T1456" s="122"/>
      <c r="U1456" s="122"/>
      <c r="V1456" s="124" t="s">
        <v>94</v>
      </c>
      <c r="W1456" s="125">
        <f>IFERROR((1*MIN(MAX(X1450,0.5*IF(SUM('Run Rate History'!E148:AD148)&gt;0,(MEDIAN(IF(B1450:AA1450&gt;0,B1450:AA1450))+MEDIAN(IF('Run Rate History'!E148:AD148&gt;0,'Run Rate History'!E148:AD148)))/2,MEDIAN(IF(B1450:AA1450&gt;0,B1450:AA1450)))),2*IF(SUM('Run Rate History'!E148:AD148)&gt;0,(MEDIAN(IF(B1450:AA1450&gt;0,B1450:AA1450))+MEDIAN(IF('Run Rate History'!E148:AD148&gt;0,'Run Rate History'!E148:AD148)))/2,MEDIAN(IF(B1450:AA1450&gt;0,B1450:AA1450))))+2*MIN(MAX(Y1450,0.5*IF(SUM('Run Rate History'!E148:AD148)&gt;0,(MEDIAN(IF(B1450:AA1450&gt;0,B1450:AA1450))+MEDIAN(IF('Run Rate History'!E148:AD148&gt;0,'Run Rate History'!E148:AD148)))/2,MEDIAN(IF(B1450:AA1450&gt;0,B1450:AA1450)))),2*IF(SUM('Run Rate History'!E148:AD148)&gt;0,(MEDIAN(IF(B1450:AA1450&gt;0,B1450:AA1450))+MEDIAN(IF('Run Rate History'!E148:AD148&gt;0,'Run Rate History'!E148:AD148)))/2,MEDIAN(IF(B1450:AA1450&gt;0,B1450:AA1450))))+3*MIN(MAX(Z1450,0.5*IF(SUM('Run Rate History'!E148:AD148)&gt;0,(MEDIAN(IF(B1450:AA1450&gt;0,B1450:AA1450))+MEDIAN(IF('Run Rate History'!E148:AD148&gt;0,'Run Rate History'!E148:AD148)))/2,MEDIAN(IF(B1450:AA1450&gt;0,B1450:AA1450)))),2*IF(SUM('Run Rate History'!E148:AD148)&gt;0,(MEDIAN(IF(B1450:AA1450&gt;0,B1450:AA1450))+MEDIAN(IF('Run Rate History'!E148:AD148&gt;0,'Run Rate History'!E148:AD148)))/2,MEDIAN(IF(B1450:AA1450&gt;0,B1450:AA1450))))+4*MIN(MAX(AA1450,0.5*IF(SUM('Run Rate History'!E148:AD148)&gt;0,(MEDIAN(IF(B1450:AA1450&gt;0,B1450:AA1450))+MEDIAN(IF('Run Rate History'!E148:AD148&gt;0,'Run Rate History'!E148:AD148)))/2,MEDIAN(IF(B1450:AA1450&gt;0,B1450:AA1450)))),2*IF(SUM('Run Rate History'!E148:AD148)&gt;0,(MEDIAN(IF(B1450:AA1450&gt;0,B1450:AA1450))+MEDIAN(IF('Run Rate History'!E148:AD148&gt;0,'Run Rate History'!E148:AD148)))/2,MEDIAN(IF(B1450:AA1450&gt;0,B1450:AA1450)))))/10,0)</f>
        <v>47.5</v>
      </c>
      <c r="X1456" s="129" t="s">
        <v>1174</v>
      </c>
      <c r="Y1456" s="130">
        <f>IFERROR(VLOOKUP(A1448,'Stanje zaliha'!A:E,5,FALSE()),0)</f>
        <v>304</v>
      </c>
      <c r="Z1456" s="131"/>
      <c r="AA1456" s="113" t="s">
        <v>1175</v>
      </c>
      <c r="AB1456" s="118">
        <f t="shared" ref="AB1456:AN1456" si="288">SUM(AB1452:AB1455)</f>
        <v>0</v>
      </c>
      <c r="AC1456" s="118">
        <f t="shared" si="288"/>
        <v>0</v>
      </c>
      <c r="AD1456" s="118">
        <f t="shared" si="288"/>
        <v>0</v>
      </c>
      <c r="AE1456" s="118">
        <f t="shared" si="288"/>
        <v>0</v>
      </c>
      <c r="AF1456" s="118">
        <f t="shared" si="288"/>
        <v>0</v>
      </c>
      <c r="AG1456" s="118">
        <f t="shared" si="288"/>
        <v>150</v>
      </c>
      <c r="AH1456" s="118">
        <f t="shared" si="288"/>
        <v>150</v>
      </c>
      <c r="AI1456" s="118">
        <f t="shared" si="288"/>
        <v>150</v>
      </c>
      <c r="AJ1456" s="118">
        <f t="shared" si="288"/>
        <v>150</v>
      </c>
      <c r="AK1456" s="118">
        <f t="shared" si="288"/>
        <v>0</v>
      </c>
      <c r="AL1456" s="118">
        <f t="shared" si="288"/>
        <v>0</v>
      </c>
      <c r="AM1456" s="118">
        <f t="shared" si="288"/>
        <v>0</v>
      </c>
      <c r="AN1456" s="118">
        <f t="shared" si="288"/>
        <v>0</v>
      </c>
      <c r="AQ1456" t="str">
        <f>AQ1448</f>
        <v/>
      </c>
    </row>
    <row r="1457" spans="1:43" ht="14.25" customHeight="1" x14ac:dyDescent="0.25">
      <c r="A1457" s="1"/>
      <c r="B1457" s="122"/>
      <c r="C1457" s="122"/>
      <c r="D1457" s="122"/>
      <c r="E1457" s="122"/>
      <c r="F1457" s="122"/>
      <c r="G1457" s="122"/>
      <c r="H1457" s="122"/>
      <c r="I1457" s="122"/>
      <c r="J1457" s="122"/>
      <c r="K1457" s="122"/>
      <c r="L1457" s="122"/>
      <c r="M1457" s="122"/>
      <c r="N1457" s="122"/>
      <c r="O1457" s="122"/>
      <c r="P1457" s="122"/>
      <c r="Q1457" s="122"/>
      <c r="R1457" s="122"/>
      <c r="S1457" s="122"/>
      <c r="T1457" s="122"/>
      <c r="U1457" s="122"/>
      <c r="V1457" s="124" t="s">
        <v>95</v>
      </c>
      <c r="W1457" s="125">
        <f>IFERROR(0.6*W1456+0.4*W1455,0)</f>
        <v>42.016666666666666</v>
      </c>
      <c r="X1457" s="132" t="s">
        <v>1176</v>
      </c>
      <c r="Y1457" s="133">
        <f>IFERROR(SUMIF('Popis poslanih narudžbi'!A:A,A1448,'Popis poslanih narudžbi'!C:C),0)</f>
        <v>0</v>
      </c>
      <c r="Z1457" s="131"/>
      <c r="AA1457" s="134" t="s">
        <v>1177</v>
      </c>
      <c r="AB1457" s="118">
        <f t="shared" ref="AB1457:AN1457" si="289">AB1450+AB1456</f>
        <v>45</v>
      </c>
      <c r="AC1457" s="118">
        <f t="shared" si="289"/>
        <v>45</v>
      </c>
      <c r="AD1457" s="118">
        <f t="shared" si="289"/>
        <v>45</v>
      </c>
      <c r="AE1457" s="118">
        <f t="shared" si="289"/>
        <v>45</v>
      </c>
      <c r="AF1457" s="118">
        <f t="shared" si="289"/>
        <v>45</v>
      </c>
      <c r="AG1457" s="118">
        <f t="shared" si="289"/>
        <v>191</v>
      </c>
      <c r="AH1457" s="118">
        <f t="shared" si="289"/>
        <v>191</v>
      </c>
      <c r="AI1457" s="118">
        <f t="shared" si="289"/>
        <v>191</v>
      </c>
      <c r="AJ1457" s="118">
        <f t="shared" si="289"/>
        <v>191</v>
      </c>
      <c r="AK1457" s="118">
        <f t="shared" si="289"/>
        <v>45</v>
      </c>
      <c r="AL1457" s="118">
        <f t="shared" si="289"/>
        <v>45</v>
      </c>
      <c r="AM1457" s="118">
        <f t="shared" si="289"/>
        <v>45</v>
      </c>
      <c r="AN1457" s="118">
        <f t="shared" si="289"/>
        <v>45</v>
      </c>
      <c r="AQ1457" t="str">
        <f>AQ1448</f>
        <v/>
      </c>
    </row>
    <row r="1458" spans="1:43" ht="14.25" customHeight="1" x14ac:dyDescent="0.25">
      <c r="A1458" s="107" t="str">
        <f>'Run Rate'!A149</f>
        <v>POL09896</v>
      </c>
      <c r="B1458" s="135" t="str">
        <f>'Run Rate'!B149</f>
        <v>Polleo Soy Protein Isolate 454g Chocolate</v>
      </c>
      <c r="C1458" s="135" t="str">
        <f>'Run Rate'!C149</f>
        <v>BIO I SUPERFOODS</v>
      </c>
      <c r="D1458" s="135" t="str">
        <f>'Run Rate'!D149</f>
        <v>02 SILVER</v>
      </c>
      <c r="E1458" s="122"/>
      <c r="F1458" s="122"/>
      <c r="G1458" s="122"/>
      <c r="H1458" s="122"/>
      <c r="I1458" s="122"/>
      <c r="J1458" s="122"/>
      <c r="K1458" s="122"/>
      <c r="L1458" s="122"/>
      <c r="M1458" s="122"/>
      <c r="N1458" s="122"/>
      <c r="O1458" s="122"/>
      <c r="P1458" s="122"/>
      <c r="Q1458" s="122"/>
      <c r="R1458" s="122"/>
      <c r="S1458" s="122"/>
      <c r="T1458" s="122"/>
      <c r="U1458" s="122"/>
      <c r="V1458" s="122"/>
      <c r="W1458" s="122"/>
      <c r="X1458" s="122"/>
      <c r="Y1458" s="122"/>
      <c r="Z1458" s="122"/>
      <c r="AA1458" s="122"/>
      <c r="AB1458" s="122"/>
      <c r="AC1458" s="122"/>
      <c r="AD1458" s="122"/>
      <c r="AE1458" s="122"/>
      <c r="AF1458" s="122"/>
      <c r="AG1458" s="122"/>
      <c r="AH1458" s="122"/>
      <c r="AI1458" s="122"/>
      <c r="AJ1458" s="122"/>
      <c r="AK1458" s="122"/>
      <c r="AL1458" s="122"/>
      <c r="AM1458" s="122"/>
      <c r="AN1458" s="122"/>
      <c r="AQ1458" t="str">
        <f>IF(AND(OR($B$1="ALL",$B$1=C1458),OR($E$1="ALL",$E$1=D1458),OR($B$2="ALL",$B$2=A1458),OR($E$2="ALL",IFERROR(SEARCH($E$2,B1458),0)&gt;0)),"MATCH","")</f>
        <v/>
      </c>
    </row>
    <row r="1459" spans="1:43" ht="14.25" customHeight="1" x14ac:dyDescent="0.25">
      <c r="A1459" s="108" t="s">
        <v>1137</v>
      </c>
      <c r="B1459" s="136" t="s">
        <v>1138</v>
      </c>
      <c r="C1459" s="136" t="s">
        <v>1139</v>
      </c>
      <c r="D1459" s="136" t="s">
        <v>1140</v>
      </c>
      <c r="E1459" s="136" t="s">
        <v>1141</v>
      </c>
      <c r="F1459" s="136" t="s">
        <v>1142</v>
      </c>
      <c r="G1459" s="136" t="s">
        <v>1143</v>
      </c>
      <c r="H1459" s="136" t="s">
        <v>1144</v>
      </c>
      <c r="I1459" s="136" t="s">
        <v>1145</v>
      </c>
      <c r="J1459" s="136" t="s">
        <v>1146</v>
      </c>
      <c r="K1459" s="136" t="s">
        <v>1147</v>
      </c>
      <c r="L1459" s="136" t="s">
        <v>1148</v>
      </c>
      <c r="M1459" s="136" t="s">
        <v>1149</v>
      </c>
      <c r="N1459" s="136" t="s">
        <v>1150</v>
      </c>
      <c r="O1459" s="136" t="s">
        <v>1151</v>
      </c>
      <c r="P1459" s="136" t="s">
        <v>1152</v>
      </c>
      <c r="Q1459" s="136" t="s">
        <v>1153</v>
      </c>
      <c r="R1459" s="136" t="s">
        <v>1154</v>
      </c>
      <c r="S1459" s="136" t="s">
        <v>1155</v>
      </c>
      <c r="T1459" s="136" t="s">
        <v>1156</v>
      </c>
      <c r="U1459" s="136" t="s">
        <v>1157</v>
      </c>
      <c r="V1459" s="136" t="s">
        <v>1158</v>
      </c>
      <c r="W1459" s="136" t="s">
        <v>1159</v>
      </c>
      <c r="X1459" s="136" t="s">
        <v>1160</v>
      </c>
      <c r="Y1459" s="136" t="s">
        <v>1161</v>
      </c>
      <c r="Z1459" s="136" t="s">
        <v>1162</v>
      </c>
      <c r="AA1459" s="136" t="s">
        <v>1163</v>
      </c>
      <c r="AB1459" s="137" t="s">
        <v>156</v>
      </c>
      <c r="AC1459" s="137" t="s">
        <v>157</v>
      </c>
      <c r="AD1459" s="137" t="s">
        <v>158</v>
      </c>
      <c r="AE1459" s="137" t="s">
        <v>139</v>
      </c>
      <c r="AF1459" s="138" t="s">
        <v>140</v>
      </c>
      <c r="AG1459" s="138" t="s">
        <v>141</v>
      </c>
      <c r="AH1459" s="138" t="s">
        <v>142</v>
      </c>
      <c r="AI1459" s="138" t="s">
        <v>143</v>
      </c>
      <c r="AJ1459" s="139" t="s">
        <v>144</v>
      </c>
      <c r="AK1459" s="139" t="s">
        <v>145</v>
      </c>
      <c r="AL1459" s="139" t="s">
        <v>146</v>
      </c>
      <c r="AM1459" s="140" t="s">
        <v>147</v>
      </c>
      <c r="AN1459" s="140" t="s">
        <v>148</v>
      </c>
      <c r="AQ1459" t="str">
        <f>AQ1458</f>
        <v/>
      </c>
    </row>
    <row r="1460" spans="1:43" ht="14.25" customHeight="1" x14ac:dyDescent="0.25">
      <c r="A1460" s="99" t="s">
        <v>1164</v>
      </c>
      <c r="B1460" s="112">
        <f>'Run Rate'!E149</f>
        <v>83</v>
      </c>
      <c r="C1460" s="112">
        <f>'Run Rate'!F149</f>
        <v>34</v>
      </c>
      <c r="D1460" s="112">
        <f>'Run Rate'!G149</f>
        <v>67</v>
      </c>
      <c r="E1460" s="112">
        <f>'Run Rate'!H149</f>
        <v>43</v>
      </c>
      <c r="F1460" s="112">
        <f>'Run Rate'!I149</f>
        <v>69</v>
      </c>
      <c r="G1460" s="112">
        <f>'Run Rate'!J149</f>
        <v>22</v>
      </c>
      <c r="H1460" s="112">
        <f>'Run Rate'!K149</f>
        <v>12</v>
      </c>
      <c r="I1460" s="112">
        <f>'Run Rate'!L149</f>
        <v>17</v>
      </c>
      <c r="J1460" s="112">
        <f>'Run Rate'!M149</f>
        <v>92</v>
      </c>
      <c r="K1460" s="112">
        <f>'Run Rate'!N149</f>
        <v>23</v>
      </c>
      <c r="L1460" s="112">
        <f>'Run Rate'!O149</f>
        <v>51</v>
      </c>
      <c r="M1460" s="112">
        <f>'Run Rate'!P149</f>
        <v>51</v>
      </c>
      <c r="N1460" s="112">
        <f>'Run Rate'!Q149</f>
        <v>25</v>
      </c>
      <c r="O1460" s="112">
        <f>'Run Rate'!R149</f>
        <v>19</v>
      </c>
      <c r="P1460" s="112">
        <f>'Run Rate'!S149</f>
        <v>1</v>
      </c>
      <c r="Q1460" s="112">
        <f>'Run Rate'!T149</f>
        <v>45</v>
      </c>
      <c r="R1460" s="112">
        <f>'Run Rate'!U149</f>
        <v>40</v>
      </c>
      <c r="S1460" s="112">
        <f>'Run Rate'!V149</f>
        <v>56</v>
      </c>
      <c r="T1460" s="112">
        <f>'Run Rate'!W149</f>
        <v>137</v>
      </c>
      <c r="U1460" s="112">
        <f>'Run Rate'!X149</f>
        <v>28</v>
      </c>
      <c r="V1460" s="112">
        <f>'Run Rate'!Y149</f>
        <v>74</v>
      </c>
      <c r="W1460" s="112">
        <f>'Run Rate'!Z149</f>
        <v>63</v>
      </c>
      <c r="X1460" s="112">
        <f>'Run Rate'!AA149</f>
        <v>234</v>
      </c>
      <c r="Y1460" s="112">
        <f>'Run Rate'!AB149</f>
        <v>98</v>
      </c>
      <c r="Z1460" s="112">
        <f>'Run Rate'!AC149</f>
        <v>69</v>
      </c>
      <c r="AA1460" s="112">
        <f>'Run Rate'!AD149</f>
        <v>135</v>
      </c>
      <c r="AB1460" s="113">
        <v>72</v>
      </c>
      <c r="AC1460" s="112">
        <v>72</v>
      </c>
      <c r="AD1460" s="112">
        <v>72</v>
      </c>
      <c r="AE1460" s="112">
        <v>72</v>
      </c>
      <c r="AF1460" s="112">
        <v>72</v>
      </c>
      <c r="AG1460" s="112">
        <v>65</v>
      </c>
      <c r="AH1460" s="112">
        <v>65</v>
      </c>
      <c r="AI1460" s="112">
        <v>65</v>
      </c>
      <c r="AJ1460" s="112">
        <v>65</v>
      </c>
      <c r="AK1460" s="112">
        <v>72</v>
      </c>
      <c r="AL1460" s="112">
        <v>72</v>
      </c>
      <c r="AM1460" s="112">
        <v>65</v>
      </c>
      <c r="AN1460" s="112">
        <v>65</v>
      </c>
      <c r="AQ1460" t="str">
        <f>AQ1458</f>
        <v/>
      </c>
    </row>
    <row r="1461" spans="1:43" ht="14.25" customHeight="1" x14ac:dyDescent="0.25">
      <c r="A1461" s="99" t="s">
        <v>1165</v>
      </c>
      <c r="B1461" s="114"/>
      <c r="C1461" s="114"/>
      <c r="D1461" s="114"/>
      <c r="E1461" s="114"/>
      <c r="F1461" s="114"/>
      <c r="G1461" s="114"/>
      <c r="H1461" s="114"/>
      <c r="I1461" s="114"/>
      <c r="J1461" s="114"/>
      <c r="K1461" s="114"/>
      <c r="L1461" s="114"/>
      <c r="M1461" s="114"/>
      <c r="N1461" s="114"/>
      <c r="O1461" s="114"/>
      <c r="P1461" s="114"/>
      <c r="Q1461" s="114"/>
      <c r="R1461" s="114"/>
      <c r="S1461" s="114"/>
      <c r="T1461" s="114"/>
      <c r="U1461" s="114"/>
      <c r="V1461" s="114"/>
      <c r="W1461" s="115"/>
      <c r="X1461" s="115"/>
      <c r="Y1461" s="115"/>
      <c r="Z1461" s="115"/>
      <c r="AA1461" s="112" t="s">
        <v>1166</v>
      </c>
      <c r="AB1461" s="113"/>
      <c r="AC1461" s="112"/>
      <c r="AD1461" s="112"/>
      <c r="AE1461" s="112"/>
      <c r="AF1461" s="112"/>
      <c r="AG1461" s="112"/>
      <c r="AH1461" s="112"/>
      <c r="AI1461" s="112"/>
      <c r="AJ1461" s="112"/>
      <c r="AK1461" s="112"/>
      <c r="AL1461" s="112"/>
      <c r="AM1461" s="112"/>
      <c r="AN1461" s="112"/>
      <c r="AQ1461" t="str">
        <f>AQ1458</f>
        <v/>
      </c>
    </row>
    <row r="1462" spans="1:43" ht="14.25" customHeight="1" x14ac:dyDescent="0.25">
      <c r="A1462" s="99" t="s">
        <v>1167</v>
      </c>
      <c r="B1462" s="114"/>
      <c r="C1462" s="114"/>
      <c r="D1462" s="114"/>
      <c r="E1462" s="114"/>
      <c r="F1462" s="114"/>
      <c r="G1462" s="114"/>
      <c r="H1462" s="114"/>
      <c r="I1462" s="114"/>
      <c r="J1462" s="114"/>
      <c r="K1462" s="114"/>
      <c r="L1462" s="114"/>
      <c r="M1462" s="114"/>
      <c r="N1462" s="114"/>
      <c r="O1462" s="114"/>
      <c r="P1462" s="114"/>
      <c r="Q1462" s="114"/>
      <c r="R1462" s="114"/>
      <c r="S1462" s="114"/>
      <c r="T1462" s="114"/>
      <c r="U1462" s="114"/>
      <c r="V1462" s="114"/>
      <c r="W1462" s="115"/>
      <c r="X1462" s="116"/>
      <c r="Y1462" s="117"/>
      <c r="Z1462" s="115"/>
      <c r="AA1462" s="112" t="s">
        <v>1168</v>
      </c>
      <c r="AB1462" s="113">
        <f>'Demand Input VP'!B734</f>
        <v>0</v>
      </c>
      <c r="AC1462" s="112">
        <f>'Demand Input VP'!C734</f>
        <v>0</v>
      </c>
      <c r="AD1462" s="112">
        <f>'Demand Input VP'!D734</f>
        <v>0</v>
      </c>
      <c r="AE1462" s="112">
        <f>'Demand Input VP'!E734</f>
        <v>0</v>
      </c>
      <c r="AF1462" s="112">
        <f>'Demand Input VP'!F734</f>
        <v>0</v>
      </c>
      <c r="AG1462" s="112">
        <f>'Demand Input VP'!G734</f>
        <v>180</v>
      </c>
      <c r="AH1462" s="112">
        <f>'Demand Input VP'!H734</f>
        <v>180</v>
      </c>
      <c r="AI1462" s="112">
        <f>'Demand Input VP'!I734</f>
        <v>180</v>
      </c>
      <c r="AJ1462" s="112">
        <f>'Demand Input VP'!J734</f>
        <v>180</v>
      </c>
      <c r="AK1462" s="112">
        <f>'Demand Input VP'!K734</f>
        <v>0</v>
      </c>
      <c r="AL1462" s="112">
        <f>'Demand Input VP'!L734</f>
        <v>0</v>
      </c>
      <c r="AM1462" s="112">
        <f>'Demand Input VP'!M734</f>
        <v>0</v>
      </c>
      <c r="AN1462" s="112">
        <f>'Demand Input VP'!N734</f>
        <v>0</v>
      </c>
      <c r="AQ1462" t="str">
        <f>AQ1458</f>
        <v/>
      </c>
    </row>
    <row r="1463" spans="1:43" ht="14.25" customHeight="1" x14ac:dyDescent="0.25">
      <c r="A1463" s="99" t="s">
        <v>1169</v>
      </c>
      <c r="B1463" s="118"/>
      <c r="C1463" s="118"/>
      <c r="D1463" s="118"/>
      <c r="E1463" s="118"/>
      <c r="F1463" s="118"/>
      <c r="G1463" s="118"/>
      <c r="H1463" s="118"/>
      <c r="I1463" s="118"/>
      <c r="J1463" s="118"/>
      <c r="K1463" s="118"/>
      <c r="L1463" s="118"/>
      <c r="M1463" s="118"/>
      <c r="N1463" s="118"/>
      <c r="O1463" s="118"/>
      <c r="P1463" s="118"/>
      <c r="Q1463" s="118"/>
      <c r="R1463" s="118"/>
      <c r="S1463" s="118"/>
      <c r="T1463" s="118"/>
      <c r="U1463" s="118"/>
      <c r="V1463" s="118"/>
      <c r="W1463" s="115"/>
      <c r="X1463" s="116"/>
      <c r="Y1463" s="117"/>
      <c r="Z1463" s="119"/>
      <c r="AA1463" s="120" t="s">
        <v>1170</v>
      </c>
      <c r="AB1463" s="121">
        <f>'Demand Input VP'!B733</f>
        <v>0</v>
      </c>
      <c r="AC1463" s="120">
        <f>'Demand Input VP'!C733</f>
        <v>0</v>
      </c>
      <c r="AD1463" s="120">
        <f>'Demand Input VP'!D733</f>
        <v>0</v>
      </c>
      <c r="AE1463" s="120">
        <f>'Demand Input VP'!E733</f>
        <v>0</v>
      </c>
      <c r="AF1463" s="120">
        <f>'Demand Input VP'!F733</f>
        <v>0</v>
      </c>
      <c r="AG1463" s="120">
        <f>'Demand Input VP'!G733</f>
        <v>0</v>
      </c>
      <c r="AH1463" s="120">
        <f>'Demand Input VP'!H733</f>
        <v>0</v>
      </c>
      <c r="AI1463" s="120">
        <f>'Demand Input VP'!I733</f>
        <v>0</v>
      </c>
      <c r="AJ1463" s="120">
        <f>'Demand Input VP'!J733</f>
        <v>0</v>
      </c>
      <c r="AK1463" s="120">
        <f>'Demand Input VP'!K733</f>
        <v>0</v>
      </c>
      <c r="AL1463" s="120">
        <f>'Demand Input VP'!L733</f>
        <v>0</v>
      </c>
      <c r="AM1463" s="120">
        <f>'Demand Input VP'!M733</f>
        <v>18</v>
      </c>
      <c r="AN1463" s="120">
        <f>'Demand Input VP'!N733</f>
        <v>18</v>
      </c>
      <c r="AQ1463" t="str">
        <f>AQ1458</f>
        <v/>
      </c>
    </row>
    <row r="1464" spans="1:43" ht="14.25" customHeight="1" x14ac:dyDescent="0.25">
      <c r="A1464" s="1"/>
      <c r="B1464" s="122"/>
      <c r="C1464" s="122"/>
      <c r="D1464" s="122"/>
      <c r="E1464" s="122"/>
      <c r="F1464" s="122"/>
      <c r="G1464" s="122"/>
      <c r="H1464" s="122"/>
      <c r="I1464" s="122"/>
      <c r="J1464" s="122"/>
      <c r="K1464" s="122"/>
      <c r="L1464" s="122"/>
      <c r="M1464" s="122"/>
      <c r="N1464" s="122"/>
      <c r="O1464" s="122"/>
      <c r="P1464" s="122"/>
      <c r="Q1464" s="122"/>
      <c r="R1464" s="122"/>
      <c r="S1464" s="122"/>
      <c r="T1464" s="122"/>
      <c r="U1464" s="122"/>
      <c r="V1464" s="122"/>
      <c r="W1464" s="123"/>
      <c r="X1464" s="116"/>
      <c r="Y1464" s="117"/>
      <c r="Z1464" s="123"/>
      <c r="AA1464" s="112" t="s">
        <v>1171</v>
      </c>
      <c r="AB1464" s="113">
        <f>'Demand Input MP'!B734</f>
        <v>0</v>
      </c>
      <c r="AC1464" s="112">
        <f>'Demand Input MP'!C734</f>
        <v>0</v>
      </c>
      <c r="AD1464" s="112">
        <f>'Demand Input MP'!D734</f>
        <v>0</v>
      </c>
      <c r="AE1464" s="112">
        <f>'Demand Input MP'!E734</f>
        <v>0</v>
      </c>
      <c r="AF1464" s="112">
        <f>'Demand Input MP'!F734</f>
        <v>0</v>
      </c>
      <c r="AG1464" s="112">
        <f>'Demand Input MP'!G734</f>
        <v>0</v>
      </c>
      <c r="AH1464" s="112">
        <f>'Demand Input MP'!H734</f>
        <v>0</v>
      </c>
      <c r="AI1464" s="112">
        <f>'Demand Input MP'!I734</f>
        <v>0</v>
      </c>
      <c r="AJ1464" s="112">
        <f>'Demand Input MP'!J734</f>
        <v>0</v>
      </c>
      <c r="AK1464" s="112">
        <f>'Demand Input MP'!K734</f>
        <v>0</v>
      </c>
      <c r="AL1464" s="112">
        <f>'Demand Input MP'!L734</f>
        <v>0</v>
      </c>
      <c r="AM1464" s="112">
        <f>'Demand Input MP'!M734</f>
        <v>0</v>
      </c>
      <c r="AN1464" s="112">
        <f>'Demand Input MP'!N734</f>
        <v>0</v>
      </c>
      <c r="AQ1464" t="str">
        <f>AQ1458</f>
        <v/>
      </c>
    </row>
    <row r="1465" spans="1:43" ht="14.25" customHeight="1" x14ac:dyDescent="0.25">
      <c r="A1465" s="1"/>
      <c r="B1465" s="122"/>
      <c r="C1465" s="122"/>
      <c r="D1465" s="122"/>
      <c r="E1465" s="122"/>
      <c r="F1465" s="122"/>
      <c r="G1465" s="122"/>
      <c r="H1465" s="122"/>
      <c r="I1465" s="122"/>
      <c r="J1465" s="122"/>
      <c r="K1465" s="122"/>
      <c r="L1465" s="122"/>
      <c r="M1465" s="122"/>
      <c r="N1465" s="122"/>
      <c r="O1465" s="122"/>
      <c r="P1465" s="122"/>
      <c r="Q1465" s="122"/>
      <c r="R1465" s="122"/>
      <c r="S1465" s="122"/>
      <c r="T1465" s="122"/>
      <c r="U1465" s="122"/>
      <c r="V1465" s="124" t="s">
        <v>91</v>
      </c>
      <c r="W1465" s="125">
        <f>IFERROR(IF(SUM('Run Rate History'!E149:AD149)&gt;0,(SUMPRODUCT((B1460:AA1460&gt;=PERCENTILE(B1460:AA1460,0.1))*(B1460:AA1460&lt;=PERCENTILE(B1460:AA1460,0.9))*B1460:AA1460)+SUMPRODUCT(('Run Rate History'!E149:AD149&gt;=PERCENTILE(B1460:AA1460,0.1))*('Run Rate History'!E149:AD149&lt;=PERCENTILE(B1460:AA1460,0.9))*'Run Rate History'!E149:AD149))/(SUMPRODUCT((B1460:AA1460&gt;=PERCENTILE(B1460:AA1460,0.1))*(B1460:AA1460&lt;=PERCENTILE(B1460:AA1460,0.9))*1)+SUMPRODUCT(('Run Rate History'!E149:AD149&gt;=PERCENTILE(B1460:AA1460,0.1))*('Run Rate History'!E149:AD149&lt;=PERCENTILE(B1460:AA1460,0.9))*1)),TRIMMEAN(B1460:AA1460,0.15)),0)</f>
        <v>43.902439024390247</v>
      </c>
      <c r="X1465" s="126" t="s">
        <v>1172</v>
      </c>
      <c r="Y1465" s="127">
        <f>SUM(B1460:AA1460)/26</f>
        <v>61.07692307692308</v>
      </c>
      <c r="Z1465" s="128"/>
      <c r="AA1465" s="112" t="s">
        <v>1173</v>
      </c>
      <c r="AB1465" s="113">
        <f>'Demand Input MP'!B733</f>
        <v>0</v>
      </c>
      <c r="AC1465" s="112">
        <f>'Demand Input MP'!C733</f>
        <v>0</v>
      </c>
      <c r="AD1465" s="112">
        <f>'Demand Input MP'!D733</f>
        <v>0</v>
      </c>
      <c r="AE1465" s="112">
        <f>'Demand Input MP'!E733</f>
        <v>0</v>
      </c>
      <c r="AF1465" s="112">
        <f>'Demand Input MP'!F733</f>
        <v>0</v>
      </c>
      <c r="AG1465" s="112">
        <f>'Demand Input MP'!G733</f>
        <v>0</v>
      </c>
      <c r="AH1465" s="112">
        <f>'Demand Input MP'!H733</f>
        <v>0</v>
      </c>
      <c r="AI1465" s="112">
        <f>'Demand Input MP'!I733</f>
        <v>0</v>
      </c>
      <c r="AJ1465" s="112">
        <f>'Demand Input MP'!J733</f>
        <v>0</v>
      </c>
      <c r="AK1465" s="112">
        <f>'Demand Input MP'!K733</f>
        <v>0</v>
      </c>
      <c r="AL1465" s="112">
        <f>'Demand Input MP'!L733</f>
        <v>0</v>
      </c>
      <c r="AM1465" s="112">
        <f>'Demand Input MP'!M733</f>
        <v>0</v>
      </c>
      <c r="AN1465" s="112">
        <f>'Demand Input MP'!N733</f>
        <v>0</v>
      </c>
      <c r="AQ1465" t="str">
        <f>AQ1458</f>
        <v/>
      </c>
    </row>
    <row r="1466" spans="1:43" ht="14.25" customHeight="1" x14ac:dyDescent="0.25">
      <c r="A1466" s="1"/>
      <c r="B1466" s="122"/>
      <c r="C1466" s="122"/>
      <c r="D1466" s="122"/>
      <c r="E1466" s="122"/>
      <c r="F1466" s="122"/>
      <c r="G1466" s="122"/>
      <c r="H1466" s="122"/>
      <c r="I1466" s="122"/>
      <c r="J1466" s="122"/>
      <c r="K1466" s="122"/>
      <c r="L1466" s="122"/>
      <c r="M1466" s="122"/>
      <c r="N1466" s="122"/>
      <c r="O1466" s="122"/>
      <c r="P1466" s="122"/>
      <c r="Q1466" s="122"/>
      <c r="R1466" s="122"/>
      <c r="S1466" s="122"/>
      <c r="T1466" s="122"/>
      <c r="U1466" s="122"/>
      <c r="V1466" s="124" t="s">
        <v>94</v>
      </c>
      <c r="W1466" s="125">
        <f>IFERROR((1*MIN(MAX(X1460,0.5*IF(SUM('Run Rate History'!E149:AD149)&gt;0,(MEDIAN(IF(B1460:AA1460&gt;0,B1460:AA1460))+MEDIAN(IF('Run Rate History'!E149:AD149&gt;0,'Run Rate History'!E149:AD149)))/2,MEDIAN(IF(B1460:AA1460&gt;0,B1460:AA1460)))),2*IF(SUM('Run Rate History'!E149:AD149)&gt;0,(MEDIAN(IF(B1460:AA1460&gt;0,B1460:AA1460))+MEDIAN(IF('Run Rate History'!E149:AD149&gt;0,'Run Rate History'!E149:AD149)))/2,MEDIAN(IF(B1460:AA1460&gt;0,B1460:AA1460))))+2*MIN(MAX(Y1460,0.5*IF(SUM('Run Rate History'!E149:AD149)&gt;0,(MEDIAN(IF(B1460:AA1460&gt;0,B1460:AA1460))+MEDIAN(IF('Run Rate History'!E149:AD149&gt;0,'Run Rate History'!E149:AD149)))/2,MEDIAN(IF(B1460:AA1460&gt;0,B1460:AA1460)))),2*IF(SUM('Run Rate History'!E149:AD149)&gt;0,(MEDIAN(IF(B1460:AA1460&gt;0,B1460:AA1460))+MEDIAN(IF('Run Rate History'!E149:AD149&gt;0,'Run Rate History'!E149:AD149)))/2,MEDIAN(IF(B1460:AA1460&gt;0,B1460:AA1460))))+3*MIN(MAX(Z1460,0.5*IF(SUM('Run Rate History'!E149:AD149)&gt;0,(MEDIAN(IF(B1460:AA1460&gt;0,B1460:AA1460))+MEDIAN(IF('Run Rate History'!E149:AD149&gt;0,'Run Rate History'!E149:AD149)))/2,MEDIAN(IF(B1460:AA1460&gt;0,B1460:AA1460)))),2*IF(SUM('Run Rate History'!E149:AD149)&gt;0,(MEDIAN(IF(B1460:AA1460&gt;0,B1460:AA1460))+MEDIAN(IF('Run Rate History'!E149:AD149&gt;0,'Run Rate History'!E149:AD149)))/2,MEDIAN(IF(B1460:AA1460&gt;0,B1460:AA1460))))+4*MIN(MAX(AA1460,0.5*IF(SUM('Run Rate History'!E149:AD149)&gt;0,(MEDIAN(IF(B1460:AA1460&gt;0,B1460:AA1460))+MEDIAN(IF('Run Rate History'!E149:AD149&gt;0,'Run Rate History'!E149:AD149)))/2,MEDIAN(IF(B1460:AA1460&gt;0,B1460:AA1460)))),2*IF(SUM('Run Rate History'!E149:AD149)&gt;0,(MEDIAN(IF(B1460:AA1460&gt;0,B1460:AA1460))+MEDIAN(IF('Run Rate History'!E149:AD149&gt;0,'Run Rate History'!E149:AD149)))/2,MEDIAN(IF(B1460:AA1460&gt;0,B1460:AA1460)))))/10,0)</f>
        <v>79.5</v>
      </c>
      <c r="X1466" s="129" t="s">
        <v>1174</v>
      </c>
      <c r="Y1466" s="130">
        <f>IFERROR(VLOOKUP(A1458,'Stanje zaliha'!A:E,5,FALSE()),0)</f>
        <v>403</v>
      </c>
      <c r="Z1466" s="131"/>
      <c r="AA1466" s="113" t="s">
        <v>1175</v>
      </c>
      <c r="AB1466" s="118">
        <f t="shared" ref="AB1466:AN1466" si="290">SUM(AB1462:AB1465)</f>
        <v>0</v>
      </c>
      <c r="AC1466" s="118">
        <f t="shared" si="290"/>
        <v>0</v>
      </c>
      <c r="AD1466" s="118">
        <f t="shared" si="290"/>
        <v>0</v>
      </c>
      <c r="AE1466" s="118">
        <f t="shared" si="290"/>
        <v>0</v>
      </c>
      <c r="AF1466" s="118">
        <f t="shared" si="290"/>
        <v>0</v>
      </c>
      <c r="AG1466" s="118">
        <f t="shared" si="290"/>
        <v>180</v>
      </c>
      <c r="AH1466" s="118">
        <f t="shared" si="290"/>
        <v>180</v>
      </c>
      <c r="AI1466" s="118">
        <f t="shared" si="290"/>
        <v>180</v>
      </c>
      <c r="AJ1466" s="118">
        <f t="shared" si="290"/>
        <v>180</v>
      </c>
      <c r="AK1466" s="118">
        <f t="shared" si="290"/>
        <v>0</v>
      </c>
      <c r="AL1466" s="118">
        <f t="shared" si="290"/>
        <v>0</v>
      </c>
      <c r="AM1466" s="118">
        <f t="shared" si="290"/>
        <v>18</v>
      </c>
      <c r="AN1466" s="118">
        <f t="shared" si="290"/>
        <v>18</v>
      </c>
      <c r="AQ1466" t="str">
        <f>AQ1458</f>
        <v/>
      </c>
    </row>
    <row r="1467" spans="1:43" ht="14.25" customHeight="1" x14ac:dyDescent="0.25">
      <c r="A1467" s="1"/>
      <c r="B1467" s="122"/>
      <c r="C1467" s="122"/>
      <c r="D1467" s="122"/>
      <c r="E1467" s="122"/>
      <c r="F1467" s="122"/>
      <c r="G1467" s="122"/>
      <c r="H1467" s="122"/>
      <c r="I1467" s="122"/>
      <c r="J1467" s="122"/>
      <c r="K1467" s="122"/>
      <c r="L1467" s="122"/>
      <c r="M1467" s="122"/>
      <c r="N1467" s="122"/>
      <c r="O1467" s="122"/>
      <c r="P1467" s="122"/>
      <c r="Q1467" s="122"/>
      <c r="R1467" s="122"/>
      <c r="S1467" s="122"/>
      <c r="T1467" s="122"/>
      <c r="U1467" s="122"/>
      <c r="V1467" s="124" t="s">
        <v>95</v>
      </c>
      <c r="W1467" s="125">
        <f>IFERROR(0.6*W1466+0.4*W1465,0)</f>
        <v>65.260975609756088</v>
      </c>
      <c r="X1467" s="132" t="s">
        <v>1176</v>
      </c>
      <c r="Y1467" s="133">
        <f>IFERROR(SUMIF('Popis poslanih narudžbi'!A:A,A1458,'Popis poslanih narudžbi'!C:C),0)</f>
        <v>0</v>
      </c>
      <c r="Z1467" s="131"/>
      <c r="AA1467" s="134" t="s">
        <v>1177</v>
      </c>
      <c r="AB1467" s="118">
        <f t="shared" ref="AB1467:AN1467" si="291">AB1460+AB1466</f>
        <v>72</v>
      </c>
      <c r="AC1467" s="118">
        <f t="shared" si="291"/>
        <v>72</v>
      </c>
      <c r="AD1467" s="118">
        <f t="shared" si="291"/>
        <v>72</v>
      </c>
      <c r="AE1467" s="118">
        <f t="shared" si="291"/>
        <v>72</v>
      </c>
      <c r="AF1467" s="118">
        <f t="shared" si="291"/>
        <v>72</v>
      </c>
      <c r="AG1467" s="118">
        <f t="shared" si="291"/>
        <v>245</v>
      </c>
      <c r="AH1467" s="118">
        <f t="shared" si="291"/>
        <v>245</v>
      </c>
      <c r="AI1467" s="118">
        <f t="shared" si="291"/>
        <v>245</v>
      </c>
      <c r="AJ1467" s="118">
        <f t="shared" si="291"/>
        <v>245</v>
      </c>
      <c r="AK1467" s="118">
        <f t="shared" si="291"/>
        <v>72</v>
      </c>
      <c r="AL1467" s="118">
        <f t="shared" si="291"/>
        <v>72</v>
      </c>
      <c r="AM1467" s="118">
        <f t="shared" si="291"/>
        <v>83</v>
      </c>
      <c r="AN1467" s="118">
        <f t="shared" si="291"/>
        <v>83</v>
      </c>
      <c r="AQ1467" t="str">
        <f>AQ1458</f>
        <v/>
      </c>
    </row>
    <row r="1468" spans="1:43" ht="14.25" customHeight="1" x14ac:dyDescent="0.25">
      <c r="A1468" s="107" t="str">
        <f>'Run Rate'!A150</f>
        <v>SCM04306</v>
      </c>
      <c r="B1468" s="135" t="str">
        <f>'Run Rate'!B150</f>
        <v>TestoRage 120 kapsula</v>
      </c>
      <c r="C1468" s="135" t="str">
        <f>'Run Rate'!C150</f>
        <v>SPORTSKA PREHRANA</v>
      </c>
      <c r="D1468" s="135" t="str">
        <f>'Run Rate'!D150</f>
        <v>02 SILVER</v>
      </c>
      <c r="E1468" s="122"/>
      <c r="F1468" s="122"/>
      <c r="G1468" s="122"/>
      <c r="H1468" s="122"/>
      <c r="I1468" s="122"/>
      <c r="J1468" s="122"/>
      <c r="K1468" s="122"/>
      <c r="L1468" s="122"/>
      <c r="M1468" s="122"/>
      <c r="N1468" s="122"/>
      <c r="O1468" s="122"/>
      <c r="P1468" s="122"/>
      <c r="Q1468" s="122"/>
      <c r="R1468" s="122"/>
      <c r="S1468" s="122"/>
      <c r="T1468" s="122"/>
      <c r="U1468" s="122"/>
      <c r="V1468" s="122"/>
      <c r="W1468" s="122"/>
      <c r="X1468" s="122"/>
      <c r="Y1468" s="122"/>
      <c r="Z1468" s="122"/>
      <c r="AA1468" s="122"/>
      <c r="AB1468" s="122"/>
      <c r="AC1468" s="122"/>
      <c r="AD1468" s="122"/>
      <c r="AE1468" s="122"/>
      <c r="AF1468" s="122"/>
      <c r="AG1468" s="122"/>
      <c r="AH1468" s="122"/>
      <c r="AI1468" s="122"/>
      <c r="AJ1468" s="122"/>
      <c r="AK1468" s="122"/>
      <c r="AL1468" s="122"/>
      <c r="AM1468" s="122"/>
      <c r="AN1468" s="122"/>
      <c r="AQ1468" t="str">
        <f>IF(AND(OR($B$1="ALL",$B$1=C1468),OR($E$1="ALL",$E$1=D1468),OR($B$2="ALL",$B$2=A1468),OR($E$2="ALL",IFERROR(SEARCH($E$2,B1468),0)&gt;0)),"MATCH","")</f>
        <v/>
      </c>
    </row>
    <row r="1469" spans="1:43" ht="14.25" customHeight="1" x14ac:dyDescent="0.25">
      <c r="A1469" s="108" t="s">
        <v>1137</v>
      </c>
      <c r="B1469" s="136" t="s">
        <v>1138</v>
      </c>
      <c r="C1469" s="136" t="s">
        <v>1139</v>
      </c>
      <c r="D1469" s="136" t="s">
        <v>1140</v>
      </c>
      <c r="E1469" s="136" t="s">
        <v>1141</v>
      </c>
      <c r="F1469" s="136" t="s">
        <v>1142</v>
      </c>
      <c r="G1469" s="136" t="s">
        <v>1143</v>
      </c>
      <c r="H1469" s="136" t="s">
        <v>1144</v>
      </c>
      <c r="I1469" s="136" t="s">
        <v>1145</v>
      </c>
      <c r="J1469" s="136" t="s">
        <v>1146</v>
      </c>
      <c r="K1469" s="136" t="s">
        <v>1147</v>
      </c>
      <c r="L1469" s="136" t="s">
        <v>1148</v>
      </c>
      <c r="M1469" s="136" t="s">
        <v>1149</v>
      </c>
      <c r="N1469" s="136" t="s">
        <v>1150</v>
      </c>
      <c r="O1469" s="136" t="s">
        <v>1151</v>
      </c>
      <c r="P1469" s="136" t="s">
        <v>1152</v>
      </c>
      <c r="Q1469" s="136" t="s">
        <v>1153</v>
      </c>
      <c r="R1469" s="136" t="s">
        <v>1154</v>
      </c>
      <c r="S1469" s="136" t="s">
        <v>1155</v>
      </c>
      <c r="T1469" s="136" t="s">
        <v>1156</v>
      </c>
      <c r="U1469" s="136" t="s">
        <v>1157</v>
      </c>
      <c r="V1469" s="136" t="s">
        <v>1158</v>
      </c>
      <c r="W1469" s="136" t="s">
        <v>1159</v>
      </c>
      <c r="X1469" s="136" t="s">
        <v>1160</v>
      </c>
      <c r="Y1469" s="136" t="s">
        <v>1161</v>
      </c>
      <c r="Z1469" s="136" t="s">
        <v>1162</v>
      </c>
      <c r="AA1469" s="136" t="s">
        <v>1163</v>
      </c>
      <c r="AB1469" s="137" t="s">
        <v>156</v>
      </c>
      <c r="AC1469" s="137" t="s">
        <v>157</v>
      </c>
      <c r="AD1469" s="137" t="s">
        <v>158</v>
      </c>
      <c r="AE1469" s="137" t="s">
        <v>139</v>
      </c>
      <c r="AF1469" s="138" t="s">
        <v>140</v>
      </c>
      <c r="AG1469" s="138" t="s">
        <v>141</v>
      </c>
      <c r="AH1469" s="138" t="s">
        <v>142</v>
      </c>
      <c r="AI1469" s="138" t="s">
        <v>143</v>
      </c>
      <c r="AJ1469" s="139" t="s">
        <v>144</v>
      </c>
      <c r="AK1469" s="139" t="s">
        <v>145</v>
      </c>
      <c r="AL1469" s="139" t="s">
        <v>146</v>
      </c>
      <c r="AM1469" s="140" t="s">
        <v>147</v>
      </c>
      <c r="AN1469" s="140" t="s">
        <v>148</v>
      </c>
      <c r="AQ1469" t="str">
        <f>AQ1468</f>
        <v/>
      </c>
    </row>
    <row r="1470" spans="1:43" ht="14.25" customHeight="1" x14ac:dyDescent="0.25">
      <c r="A1470" s="99" t="s">
        <v>1164</v>
      </c>
      <c r="B1470" s="112">
        <f>'Run Rate'!E150</f>
        <v>8</v>
      </c>
      <c r="C1470" s="112">
        <f>'Run Rate'!F150</f>
        <v>18</v>
      </c>
      <c r="D1470" s="112">
        <f>'Run Rate'!G150</f>
        <v>21</v>
      </c>
      <c r="E1470" s="112">
        <f>'Run Rate'!H150</f>
        <v>22</v>
      </c>
      <c r="F1470" s="112">
        <f>'Run Rate'!I150</f>
        <v>17</v>
      </c>
      <c r="G1470" s="112">
        <f>'Run Rate'!J150</f>
        <v>11</v>
      </c>
      <c r="H1470" s="112">
        <f>'Run Rate'!K150</f>
        <v>27</v>
      </c>
      <c r="I1470" s="112">
        <f>'Run Rate'!L150</f>
        <v>27</v>
      </c>
      <c r="J1470" s="112">
        <f>'Run Rate'!M150</f>
        <v>21</v>
      </c>
      <c r="K1470" s="112">
        <f>'Run Rate'!N150</f>
        <v>24</v>
      </c>
      <c r="L1470" s="112">
        <f>'Run Rate'!O150</f>
        <v>18</v>
      </c>
      <c r="M1470" s="112">
        <f>'Run Rate'!P150</f>
        <v>10</v>
      </c>
      <c r="N1470" s="112">
        <f>'Run Rate'!Q150</f>
        <v>9</v>
      </c>
      <c r="O1470" s="112">
        <f>'Run Rate'!R150</f>
        <v>7</v>
      </c>
      <c r="P1470" s="112">
        <f>'Run Rate'!S150</f>
        <v>2</v>
      </c>
      <c r="Q1470" s="112">
        <f>'Run Rate'!T150</f>
        <v>8</v>
      </c>
      <c r="R1470" s="112">
        <f>'Run Rate'!U150</f>
        <v>14</v>
      </c>
      <c r="S1470" s="112">
        <f>'Run Rate'!V150</f>
        <v>7</v>
      </c>
      <c r="T1470" s="112">
        <f>'Run Rate'!W150</f>
        <v>18</v>
      </c>
      <c r="U1470" s="112">
        <f>'Run Rate'!X150</f>
        <v>6</v>
      </c>
      <c r="V1470" s="112">
        <f>'Run Rate'!Y150</f>
        <v>13</v>
      </c>
      <c r="W1470" s="112">
        <f>'Run Rate'!Z150</f>
        <v>13</v>
      </c>
      <c r="X1470" s="112">
        <f>'Run Rate'!AA150</f>
        <v>13</v>
      </c>
      <c r="Y1470" s="112">
        <f>'Run Rate'!AB150</f>
        <v>13</v>
      </c>
      <c r="Z1470" s="112">
        <f>'Run Rate'!AC150</f>
        <v>13</v>
      </c>
      <c r="AA1470" s="112">
        <f>'Run Rate'!AD150</f>
        <v>10</v>
      </c>
      <c r="AB1470" s="113">
        <v>12</v>
      </c>
      <c r="AC1470" s="112">
        <v>12</v>
      </c>
      <c r="AD1470" s="112">
        <v>12</v>
      </c>
      <c r="AE1470" s="112">
        <v>12</v>
      </c>
      <c r="AF1470" s="112">
        <v>12</v>
      </c>
      <c r="AG1470" s="112">
        <v>12</v>
      </c>
      <c r="AH1470" s="112">
        <v>12</v>
      </c>
      <c r="AI1470" s="112">
        <v>12</v>
      </c>
      <c r="AJ1470" s="112">
        <v>12</v>
      </c>
      <c r="AK1470" s="112">
        <v>12</v>
      </c>
      <c r="AL1470" s="112">
        <v>12</v>
      </c>
      <c r="AM1470" s="112">
        <v>12</v>
      </c>
      <c r="AN1470" s="112">
        <v>12</v>
      </c>
      <c r="AQ1470" t="str">
        <f>AQ1468</f>
        <v/>
      </c>
    </row>
    <row r="1471" spans="1:43" ht="14.25" customHeight="1" x14ac:dyDescent="0.25">
      <c r="A1471" s="99" t="s">
        <v>1165</v>
      </c>
      <c r="B1471" s="114"/>
      <c r="C1471" s="114"/>
      <c r="D1471" s="114"/>
      <c r="E1471" s="114"/>
      <c r="F1471" s="114"/>
      <c r="G1471" s="114"/>
      <c r="H1471" s="114"/>
      <c r="I1471" s="114"/>
      <c r="J1471" s="114"/>
      <c r="K1471" s="114"/>
      <c r="L1471" s="114"/>
      <c r="M1471" s="114"/>
      <c r="N1471" s="114"/>
      <c r="O1471" s="114"/>
      <c r="P1471" s="114"/>
      <c r="Q1471" s="114"/>
      <c r="R1471" s="114"/>
      <c r="S1471" s="114"/>
      <c r="T1471" s="114"/>
      <c r="U1471" s="114"/>
      <c r="V1471" s="114"/>
      <c r="W1471" s="115"/>
      <c r="X1471" s="115"/>
      <c r="Y1471" s="115"/>
      <c r="Z1471" s="115"/>
      <c r="AA1471" s="112" t="s">
        <v>1166</v>
      </c>
      <c r="AB1471" s="113"/>
      <c r="AC1471" s="112"/>
      <c r="AD1471" s="112"/>
      <c r="AE1471" s="112"/>
      <c r="AF1471" s="112"/>
      <c r="AG1471" s="112"/>
      <c r="AH1471" s="112"/>
      <c r="AI1471" s="112"/>
      <c r="AJ1471" s="112"/>
      <c r="AK1471" s="112"/>
      <c r="AL1471" s="112"/>
      <c r="AM1471" s="112"/>
      <c r="AN1471" s="112"/>
      <c r="AQ1471" t="str">
        <f>AQ1468</f>
        <v/>
      </c>
    </row>
    <row r="1472" spans="1:43" ht="14.25" customHeight="1" x14ac:dyDescent="0.25">
      <c r="A1472" s="99" t="s">
        <v>1167</v>
      </c>
      <c r="B1472" s="114"/>
      <c r="C1472" s="114"/>
      <c r="D1472" s="114"/>
      <c r="E1472" s="114"/>
      <c r="F1472" s="114"/>
      <c r="G1472" s="114"/>
      <c r="H1472" s="114"/>
      <c r="I1472" s="114"/>
      <c r="J1472" s="114"/>
      <c r="K1472" s="114"/>
      <c r="L1472" s="114"/>
      <c r="M1472" s="114"/>
      <c r="N1472" s="114"/>
      <c r="O1472" s="114"/>
      <c r="P1472" s="114"/>
      <c r="Q1472" s="114"/>
      <c r="R1472" s="114"/>
      <c r="S1472" s="114"/>
      <c r="T1472" s="114"/>
      <c r="U1472" s="114"/>
      <c r="V1472" s="114"/>
      <c r="W1472" s="115"/>
      <c r="X1472" s="116"/>
      <c r="Y1472" s="117"/>
      <c r="Z1472" s="115"/>
      <c r="AA1472" s="112" t="s">
        <v>1168</v>
      </c>
      <c r="AB1472" s="113">
        <f>'Demand Input VP'!B739</f>
        <v>0</v>
      </c>
      <c r="AC1472" s="112">
        <f>'Demand Input VP'!C739</f>
        <v>0</v>
      </c>
      <c r="AD1472" s="112">
        <f>'Demand Input VP'!D739</f>
        <v>0</v>
      </c>
      <c r="AE1472" s="112">
        <f>'Demand Input VP'!E739</f>
        <v>0</v>
      </c>
      <c r="AF1472" s="112">
        <f>'Demand Input VP'!F739</f>
        <v>0</v>
      </c>
      <c r="AG1472" s="112">
        <f>'Demand Input VP'!G739</f>
        <v>0</v>
      </c>
      <c r="AH1472" s="112">
        <f>'Demand Input VP'!H739</f>
        <v>0</v>
      </c>
      <c r="AI1472" s="112">
        <f>'Demand Input VP'!I739</f>
        <v>0</v>
      </c>
      <c r="AJ1472" s="112">
        <f>'Demand Input VP'!J739</f>
        <v>0</v>
      </c>
      <c r="AK1472" s="112">
        <f>'Demand Input VP'!K739</f>
        <v>0</v>
      </c>
      <c r="AL1472" s="112">
        <f>'Demand Input VP'!L739</f>
        <v>0</v>
      </c>
      <c r="AM1472" s="112">
        <f>'Demand Input VP'!M739</f>
        <v>0</v>
      </c>
      <c r="AN1472" s="112">
        <f>'Demand Input VP'!N739</f>
        <v>0</v>
      </c>
      <c r="AQ1472" t="str">
        <f>AQ1468</f>
        <v/>
      </c>
    </row>
    <row r="1473" spans="1:43" ht="14.25" customHeight="1" x14ac:dyDescent="0.25">
      <c r="A1473" s="99" t="s">
        <v>1169</v>
      </c>
      <c r="B1473" s="118"/>
      <c r="C1473" s="118"/>
      <c r="D1473" s="118"/>
      <c r="E1473" s="118"/>
      <c r="F1473" s="118"/>
      <c r="G1473" s="118"/>
      <c r="H1473" s="118"/>
      <c r="I1473" s="118"/>
      <c r="J1473" s="118"/>
      <c r="K1473" s="118"/>
      <c r="L1473" s="118"/>
      <c r="M1473" s="118"/>
      <c r="N1473" s="118"/>
      <c r="O1473" s="118"/>
      <c r="P1473" s="118"/>
      <c r="Q1473" s="118"/>
      <c r="R1473" s="118"/>
      <c r="S1473" s="118"/>
      <c r="T1473" s="118"/>
      <c r="U1473" s="118"/>
      <c r="V1473" s="118"/>
      <c r="W1473" s="115"/>
      <c r="X1473" s="116"/>
      <c r="Y1473" s="117"/>
      <c r="Z1473" s="119"/>
      <c r="AA1473" s="120" t="s">
        <v>1170</v>
      </c>
      <c r="AB1473" s="121">
        <f>'Demand Input VP'!B738</f>
        <v>0</v>
      </c>
      <c r="AC1473" s="120">
        <f>'Demand Input VP'!C738</f>
        <v>0</v>
      </c>
      <c r="AD1473" s="120">
        <f>'Demand Input VP'!D738</f>
        <v>0</v>
      </c>
      <c r="AE1473" s="120">
        <f>'Demand Input VP'!E738</f>
        <v>0</v>
      </c>
      <c r="AF1473" s="120">
        <f>'Demand Input VP'!F738</f>
        <v>0</v>
      </c>
      <c r="AG1473" s="120">
        <f>'Demand Input VP'!G738</f>
        <v>0</v>
      </c>
      <c r="AH1473" s="120">
        <f>'Demand Input VP'!H738</f>
        <v>0</v>
      </c>
      <c r="AI1473" s="120">
        <f>'Demand Input VP'!I738</f>
        <v>0</v>
      </c>
      <c r="AJ1473" s="120">
        <f>'Demand Input VP'!J738</f>
        <v>0</v>
      </c>
      <c r="AK1473" s="120">
        <f>'Demand Input VP'!K738</f>
        <v>0</v>
      </c>
      <c r="AL1473" s="120">
        <f>'Demand Input VP'!L738</f>
        <v>0</v>
      </c>
      <c r="AM1473" s="120">
        <f>'Demand Input VP'!M738</f>
        <v>0</v>
      </c>
      <c r="AN1473" s="120">
        <f>'Demand Input VP'!N738</f>
        <v>0</v>
      </c>
      <c r="AQ1473" t="str">
        <f>AQ1468</f>
        <v/>
      </c>
    </row>
    <row r="1474" spans="1:43" ht="14.25" customHeight="1" x14ac:dyDescent="0.25">
      <c r="A1474" s="1"/>
      <c r="B1474" s="122"/>
      <c r="C1474" s="122"/>
      <c r="D1474" s="122"/>
      <c r="E1474" s="122"/>
      <c r="F1474" s="122"/>
      <c r="G1474" s="122"/>
      <c r="H1474" s="122"/>
      <c r="I1474" s="122"/>
      <c r="J1474" s="122"/>
      <c r="K1474" s="122"/>
      <c r="L1474" s="122"/>
      <c r="M1474" s="122"/>
      <c r="N1474" s="122"/>
      <c r="O1474" s="122"/>
      <c r="P1474" s="122"/>
      <c r="Q1474" s="122"/>
      <c r="R1474" s="122"/>
      <c r="S1474" s="122"/>
      <c r="T1474" s="122"/>
      <c r="U1474" s="122"/>
      <c r="V1474" s="122"/>
      <c r="W1474" s="123"/>
      <c r="X1474" s="116"/>
      <c r="Y1474" s="117"/>
      <c r="Z1474" s="123"/>
      <c r="AA1474" s="112" t="s">
        <v>1171</v>
      </c>
      <c r="AB1474" s="113">
        <f>'Demand Input MP'!B739</f>
        <v>0</v>
      </c>
      <c r="AC1474" s="112">
        <f>'Demand Input MP'!C739</f>
        <v>0</v>
      </c>
      <c r="AD1474" s="112">
        <f>'Demand Input MP'!D739</f>
        <v>0</v>
      </c>
      <c r="AE1474" s="112">
        <f>'Demand Input MP'!E739</f>
        <v>0</v>
      </c>
      <c r="AF1474" s="112">
        <f>'Demand Input MP'!F739</f>
        <v>0</v>
      </c>
      <c r="AG1474" s="112">
        <f>'Demand Input MP'!G739</f>
        <v>0</v>
      </c>
      <c r="AH1474" s="112">
        <f>'Demand Input MP'!H739</f>
        <v>0</v>
      </c>
      <c r="AI1474" s="112">
        <f>'Demand Input MP'!I739</f>
        <v>0</v>
      </c>
      <c r="AJ1474" s="112">
        <f>'Demand Input MP'!J739</f>
        <v>0</v>
      </c>
      <c r="AK1474" s="112">
        <f>'Demand Input MP'!K739</f>
        <v>0</v>
      </c>
      <c r="AL1474" s="112">
        <f>'Demand Input MP'!L739</f>
        <v>0</v>
      </c>
      <c r="AM1474" s="112">
        <f>'Demand Input MP'!M739</f>
        <v>0</v>
      </c>
      <c r="AN1474" s="112">
        <f>'Demand Input MP'!N739</f>
        <v>0</v>
      </c>
      <c r="AQ1474" t="str">
        <f>AQ1468</f>
        <v/>
      </c>
    </row>
    <row r="1475" spans="1:43" ht="14.25" customHeight="1" x14ac:dyDescent="0.25">
      <c r="A1475" s="1"/>
      <c r="B1475" s="122"/>
      <c r="C1475" s="122"/>
      <c r="D1475" s="122"/>
      <c r="E1475" s="122"/>
      <c r="F1475" s="122"/>
      <c r="G1475" s="122"/>
      <c r="H1475" s="122"/>
      <c r="I1475" s="122"/>
      <c r="J1475" s="122"/>
      <c r="K1475" s="122"/>
      <c r="L1475" s="122"/>
      <c r="M1475" s="122"/>
      <c r="N1475" s="122"/>
      <c r="O1475" s="122"/>
      <c r="P1475" s="122"/>
      <c r="Q1475" s="122"/>
      <c r="R1475" s="122"/>
      <c r="S1475" s="122"/>
      <c r="T1475" s="122"/>
      <c r="U1475" s="122"/>
      <c r="V1475" s="124" t="s">
        <v>91</v>
      </c>
      <c r="W1475" s="125">
        <f>IFERROR(IF(SUM('Run Rate History'!E150:AD150)&gt;0,(SUMPRODUCT((B1470:AA1470&gt;=PERCENTILE(B1470:AA1470,0.1))*(B1470:AA1470&lt;=PERCENTILE(B1470:AA1470,0.9))*B1470:AA1470)+SUMPRODUCT(('Run Rate History'!E150:AD150&gt;=PERCENTILE(B1470:AA1470,0.1))*('Run Rate History'!E150:AD150&lt;=PERCENTILE(B1470:AA1470,0.9))*'Run Rate History'!E150:AD150))/(SUMPRODUCT((B1470:AA1470&gt;=PERCENTILE(B1470:AA1470,0.1))*(B1470:AA1470&lt;=PERCENTILE(B1470:AA1470,0.9))*1)+SUMPRODUCT(('Run Rate History'!E150:AD150&gt;=PERCENTILE(B1470:AA1470,0.1))*('Run Rate History'!E150:AD150&lt;=PERCENTILE(B1470:AA1470,0.9))*1)),TRIMMEAN(B1470:AA1470,0.15)),0)</f>
        <v>14.026315789473685</v>
      </c>
      <c r="X1475" s="126" t="s">
        <v>1172</v>
      </c>
      <c r="Y1475" s="127">
        <f>SUM(B1470:AA1470)/26</f>
        <v>14.23076923076923</v>
      </c>
      <c r="Z1475" s="128"/>
      <c r="AA1475" s="112" t="s">
        <v>1173</v>
      </c>
      <c r="AB1475" s="113">
        <f>'Demand Input MP'!B738</f>
        <v>0</v>
      </c>
      <c r="AC1475" s="112">
        <f>'Demand Input MP'!C738</f>
        <v>0</v>
      </c>
      <c r="AD1475" s="112">
        <f>'Demand Input MP'!D738</f>
        <v>0</v>
      </c>
      <c r="AE1475" s="112">
        <f>'Demand Input MP'!E738</f>
        <v>0</v>
      </c>
      <c r="AF1475" s="112">
        <f>'Demand Input MP'!F738</f>
        <v>0</v>
      </c>
      <c r="AG1475" s="112">
        <f>'Demand Input MP'!G738</f>
        <v>0</v>
      </c>
      <c r="AH1475" s="112">
        <f>'Demand Input MP'!H738</f>
        <v>0</v>
      </c>
      <c r="AI1475" s="112">
        <f>'Demand Input MP'!I738</f>
        <v>0</v>
      </c>
      <c r="AJ1475" s="112">
        <f>'Demand Input MP'!J738</f>
        <v>0</v>
      </c>
      <c r="AK1475" s="112">
        <f>'Demand Input MP'!K738</f>
        <v>0</v>
      </c>
      <c r="AL1475" s="112">
        <f>'Demand Input MP'!L738</f>
        <v>0</v>
      </c>
      <c r="AM1475" s="112">
        <f>'Demand Input MP'!M738</f>
        <v>0</v>
      </c>
      <c r="AN1475" s="112">
        <f>'Demand Input MP'!N738</f>
        <v>0</v>
      </c>
      <c r="AQ1475" t="str">
        <f>AQ1468</f>
        <v/>
      </c>
    </row>
    <row r="1476" spans="1:43" ht="14.25" customHeight="1" x14ac:dyDescent="0.25">
      <c r="A1476" s="1"/>
      <c r="B1476" s="122"/>
      <c r="C1476" s="122"/>
      <c r="D1476" s="122"/>
      <c r="E1476" s="122"/>
      <c r="F1476" s="122"/>
      <c r="G1476" s="122"/>
      <c r="H1476" s="122"/>
      <c r="I1476" s="122"/>
      <c r="J1476" s="122"/>
      <c r="K1476" s="122"/>
      <c r="L1476" s="122"/>
      <c r="M1476" s="122"/>
      <c r="N1476" s="122"/>
      <c r="O1476" s="122"/>
      <c r="P1476" s="122"/>
      <c r="Q1476" s="122"/>
      <c r="R1476" s="122"/>
      <c r="S1476" s="122"/>
      <c r="T1476" s="122"/>
      <c r="U1476" s="122"/>
      <c r="V1476" s="124" t="s">
        <v>94</v>
      </c>
      <c r="W1476" s="125">
        <f>IFERROR((1*MIN(MAX(X1470,0.5*IF(SUM('Run Rate History'!E150:AD150)&gt;0,(MEDIAN(IF(B1470:AA1470&gt;0,B1470:AA1470))+MEDIAN(IF('Run Rate History'!E150:AD150&gt;0,'Run Rate History'!E150:AD150)))/2,MEDIAN(IF(B1470:AA1470&gt;0,B1470:AA1470)))),2*IF(SUM('Run Rate History'!E150:AD150)&gt;0,(MEDIAN(IF(B1470:AA1470&gt;0,B1470:AA1470))+MEDIAN(IF('Run Rate History'!E150:AD150&gt;0,'Run Rate History'!E150:AD150)))/2,MEDIAN(IF(B1470:AA1470&gt;0,B1470:AA1470))))+2*MIN(MAX(Y1470,0.5*IF(SUM('Run Rate History'!E150:AD150)&gt;0,(MEDIAN(IF(B1470:AA1470&gt;0,B1470:AA1470))+MEDIAN(IF('Run Rate History'!E150:AD150&gt;0,'Run Rate History'!E150:AD150)))/2,MEDIAN(IF(B1470:AA1470&gt;0,B1470:AA1470)))),2*IF(SUM('Run Rate History'!E150:AD150)&gt;0,(MEDIAN(IF(B1470:AA1470&gt;0,B1470:AA1470))+MEDIAN(IF('Run Rate History'!E150:AD150&gt;0,'Run Rate History'!E150:AD150)))/2,MEDIAN(IF(B1470:AA1470&gt;0,B1470:AA1470))))+3*MIN(MAX(Z1470,0.5*IF(SUM('Run Rate History'!E150:AD150)&gt;0,(MEDIAN(IF(B1470:AA1470&gt;0,B1470:AA1470))+MEDIAN(IF('Run Rate History'!E150:AD150&gt;0,'Run Rate History'!E150:AD150)))/2,MEDIAN(IF(B1470:AA1470&gt;0,B1470:AA1470)))),2*IF(SUM('Run Rate History'!E150:AD150)&gt;0,(MEDIAN(IF(B1470:AA1470&gt;0,B1470:AA1470))+MEDIAN(IF('Run Rate History'!E150:AD150&gt;0,'Run Rate History'!E150:AD150)))/2,MEDIAN(IF(B1470:AA1470&gt;0,B1470:AA1470))))+4*MIN(MAX(AA1470,0.5*IF(SUM('Run Rate History'!E150:AD150)&gt;0,(MEDIAN(IF(B1470:AA1470&gt;0,B1470:AA1470))+MEDIAN(IF('Run Rate History'!E150:AD150&gt;0,'Run Rate History'!E150:AD150)))/2,MEDIAN(IF(B1470:AA1470&gt;0,B1470:AA1470)))),2*IF(SUM('Run Rate History'!E150:AD150)&gt;0,(MEDIAN(IF(B1470:AA1470&gt;0,B1470:AA1470))+MEDIAN(IF('Run Rate History'!E150:AD150&gt;0,'Run Rate History'!E150:AD150)))/2,MEDIAN(IF(B1470:AA1470&gt;0,B1470:AA1470)))))/10,0)</f>
        <v>11.8</v>
      </c>
      <c r="X1476" s="129" t="s">
        <v>1174</v>
      </c>
      <c r="Y1476" s="130">
        <f>IFERROR(VLOOKUP(A1468,'Stanje zaliha'!A:E,5,FALSE()),0)</f>
        <v>184</v>
      </c>
      <c r="Z1476" s="131"/>
      <c r="AA1476" s="113" t="s">
        <v>1175</v>
      </c>
      <c r="AB1476" s="118">
        <f t="shared" ref="AB1476:AN1476" si="292">SUM(AB1472:AB1475)</f>
        <v>0</v>
      </c>
      <c r="AC1476" s="118">
        <f t="shared" si="292"/>
        <v>0</v>
      </c>
      <c r="AD1476" s="118">
        <f t="shared" si="292"/>
        <v>0</v>
      </c>
      <c r="AE1476" s="118">
        <f t="shared" si="292"/>
        <v>0</v>
      </c>
      <c r="AF1476" s="118">
        <f t="shared" si="292"/>
        <v>0</v>
      </c>
      <c r="AG1476" s="118">
        <f t="shared" si="292"/>
        <v>0</v>
      </c>
      <c r="AH1476" s="118">
        <f t="shared" si="292"/>
        <v>0</v>
      </c>
      <c r="AI1476" s="118">
        <f t="shared" si="292"/>
        <v>0</v>
      </c>
      <c r="AJ1476" s="118">
        <f t="shared" si="292"/>
        <v>0</v>
      </c>
      <c r="AK1476" s="118">
        <f t="shared" si="292"/>
        <v>0</v>
      </c>
      <c r="AL1476" s="118">
        <f t="shared" si="292"/>
        <v>0</v>
      </c>
      <c r="AM1476" s="118">
        <f t="shared" si="292"/>
        <v>0</v>
      </c>
      <c r="AN1476" s="118">
        <f t="shared" si="292"/>
        <v>0</v>
      </c>
      <c r="AQ1476" t="str">
        <f>AQ1468</f>
        <v/>
      </c>
    </row>
    <row r="1477" spans="1:43" ht="14.25" customHeight="1" x14ac:dyDescent="0.25">
      <c r="A1477" s="1"/>
      <c r="B1477" s="122"/>
      <c r="C1477" s="122"/>
      <c r="D1477" s="122"/>
      <c r="E1477" s="122"/>
      <c r="F1477" s="122"/>
      <c r="G1477" s="122"/>
      <c r="H1477" s="122"/>
      <c r="I1477" s="122"/>
      <c r="J1477" s="122"/>
      <c r="K1477" s="122"/>
      <c r="L1477" s="122"/>
      <c r="M1477" s="122"/>
      <c r="N1477" s="122"/>
      <c r="O1477" s="122"/>
      <c r="P1477" s="122"/>
      <c r="Q1477" s="122"/>
      <c r="R1477" s="122"/>
      <c r="S1477" s="122"/>
      <c r="T1477" s="122"/>
      <c r="U1477" s="122"/>
      <c r="V1477" s="124" t="s">
        <v>95</v>
      </c>
      <c r="W1477" s="125">
        <f>IFERROR(0.6*W1476+0.4*W1475,0)</f>
        <v>12.690526315789475</v>
      </c>
      <c r="X1477" s="132" t="s">
        <v>1176</v>
      </c>
      <c r="Y1477" s="133">
        <f>IFERROR(SUMIF('Popis poslanih narudžbi'!A:A,A1468,'Popis poslanih narudžbi'!C:C),0)</f>
        <v>0</v>
      </c>
      <c r="Z1477" s="131"/>
      <c r="AA1477" s="134" t="s">
        <v>1177</v>
      </c>
      <c r="AB1477" s="118">
        <f t="shared" ref="AB1477:AN1477" si="293">AB1470+AB1476</f>
        <v>12</v>
      </c>
      <c r="AC1477" s="118">
        <f t="shared" si="293"/>
        <v>12</v>
      </c>
      <c r="AD1477" s="118">
        <f t="shared" si="293"/>
        <v>12</v>
      </c>
      <c r="AE1477" s="118">
        <f t="shared" si="293"/>
        <v>12</v>
      </c>
      <c r="AF1477" s="118">
        <f t="shared" si="293"/>
        <v>12</v>
      </c>
      <c r="AG1477" s="118">
        <f t="shared" si="293"/>
        <v>12</v>
      </c>
      <c r="AH1477" s="118">
        <f t="shared" si="293"/>
        <v>12</v>
      </c>
      <c r="AI1477" s="118">
        <f t="shared" si="293"/>
        <v>12</v>
      </c>
      <c r="AJ1477" s="118">
        <f t="shared" si="293"/>
        <v>12</v>
      </c>
      <c r="AK1477" s="118">
        <f t="shared" si="293"/>
        <v>12</v>
      </c>
      <c r="AL1477" s="118">
        <f t="shared" si="293"/>
        <v>12</v>
      </c>
      <c r="AM1477" s="118">
        <f t="shared" si="293"/>
        <v>12</v>
      </c>
      <c r="AN1477" s="118">
        <f t="shared" si="293"/>
        <v>12</v>
      </c>
      <c r="AQ1477" t="str">
        <f>AQ1468</f>
        <v/>
      </c>
    </row>
    <row r="1478" spans="1:43" ht="14.25" customHeight="1" x14ac:dyDescent="0.25">
      <c r="A1478" s="107" t="str">
        <f>'Run Rate'!A151</f>
        <v>CON23204</v>
      </c>
      <c r="B1478" s="135" t="str">
        <f>'Run Rate'!B151</f>
        <v>Concept2 Skierg</v>
      </c>
      <c r="C1478" s="135" t="str">
        <f>'Run Rate'!C151</f>
        <v>FITNESS OPREMA</v>
      </c>
      <c r="D1478" s="135" t="str">
        <f>'Run Rate'!D151</f>
        <v>02 SILVER</v>
      </c>
      <c r="E1478" s="122"/>
      <c r="F1478" s="122"/>
      <c r="G1478" s="122"/>
      <c r="H1478" s="122"/>
      <c r="I1478" s="122"/>
      <c r="J1478" s="122"/>
      <c r="K1478" s="122"/>
      <c r="L1478" s="122"/>
      <c r="M1478" s="122"/>
      <c r="N1478" s="122"/>
      <c r="O1478" s="122"/>
      <c r="P1478" s="122"/>
      <c r="Q1478" s="122"/>
      <c r="R1478" s="122"/>
      <c r="S1478" s="122"/>
      <c r="T1478" s="122"/>
      <c r="U1478" s="122"/>
      <c r="V1478" s="122"/>
      <c r="W1478" s="122"/>
      <c r="X1478" s="122"/>
      <c r="Y1478" s="122"/>
      <c r="Z1478" s="122"/>
      <c r="AA1478" s="122"/>
      <c r="AB1478" s="122"/>
      <c r="AC1478" s="122"/>
      <c r="AD1478" s="122"/>
      <c r="AE1478" s="122"/>
      <c r="AF1478" s="122"/>
      <c r="AG1478" s="122"/>
      <c r="AH1478" s="122"/>
      <c r="AI1478" s="122"/>
      <c r="AJ1478" s="122"/>
      <c r="AK1478" s="122"/>
      <c r="AL1478" s="122"/>
      <c r="AM1478" s="122"/>
      <c r="AN1478" s="122"/>
      <c r="AQ1478" t="str">
        <f>IF(AND(OR($B$1="ALL",$B$1=C1478),OR($E$1="ALL",$E$1=D1478),OR($B$2="ALL",$B$2=A1478),OR($E$2="ALL",IFERROR(SEARCH($E$2,B1478),0)&gt;0)),"MATCH","")</f>
        <v/>
      </c>
    </row>
    <row r="1479" spans="1:43" ht="14.25" customHeight="1" x14ac:dyDescent="0.25">
      <c r="A1479" s="108" t="s">
        <v>1137</v>
      </c>
      <c r="B1479" s="136" t="s">
        <v>1138</v>
      </c>
      <c r="C1479" s="136" t="s">
        <v>1139</v>
      </c>
      <c r="D1479" s="136" t="s">
        <v>1140</v>
      </c>
      <c r="E1479" s="136" t="s">
        <v>1141</v>
      </c>
      <c r="F1479" s="136" t="s">
        <v>1142</v>
      </c>
      <c r="G1479" s="136" t="s">
        <v>1143</v>
      </c>
      <c r="H1479" s="136" t="s">
        <v>1144</v>
      </c>
      <c r="I1479" s="136" t="s">
        <v>1145</v>
      </c>
      <c r="J1479" s="136" t="s">
        <v>1146</v>
      </c>
      <c r="K1479" s="136" t="s">
        <v>1147</v>
      </c>
      <c r="L1479" s="136" t="s">
        <v>1148</v>
      </c>
      <c r="M1479" s="136" t="s">
        <v>1149</v>
      </c>
      <c r="N1479" s="136" t="s">
        <v>1150</v>
      </c>
      <c r="O1479" s="136" t="s">
        <v>1151</v>
      </c>
      <c r="P1479" s="136" t="s">
        <v>1152</v>
      </c>
      <c r="Q1479" s="136" t="s">
        <v>1153</v>
      </c>
      <c r="R1479" s="136" t="s">
        <v>1154</v>
      </c>
      <c r="S1479" s="136" t="s">
        <v>1155</v>
      </c>
      <c r="T1479" s="136" t="s">
        <v>1156</v>
      </c>
      <c r="U1479" s="136" t="s">
        <v>1157</v>
      </c>
      <c r="V1479" s="136" t="s">
        <v>1158</v>
      </c>
      <c r="W1479" s="136" t="s">
        <v>1159</v>
      </c>
      <c r="X1479" s="136" t="s">
        <v>1160</v>
      </c>
      <c r="Y1479" s="136" t="s">
        <v>1161</v>
      </c>
      <c r="Z1479" s="136" t="s">
        <v>1162</v>
      </c>
      <c r="AA1479" s="136" t="s">
        <v>1163</v>
      </c>
      <c r="AB1479" s="137" t="s">
        <v>156</v>
      </c>
      <c r="AC1479" s="137" t="s">
        <v>157</v>
      </c>
      <c r="AD1479" s="137" t="s">
        <v>158</v>
      </c>
      <c r="AE1479" s="137" t="s">
        <v>139</v>
      </c>
      <c r="AF1479" s="138" t="s">
        <v>140</v>
      </c>
      <c r="AG1479" s="138" t="s">
        <v>141</v>
      </c>
      <c r="AH1479" s="138" t="s">
        <v>142</v>
      </c>
      <c r="AI1479" s="138" t="s">
        <v>143</v>
      </c>
      <c r="AJ1479" s="139" t="s">
        <v>144</v>
      </c>
      <c r="AK1479" s="139" t="s">
        <v>145</v>
      </c>
      <c r="AL1479" s="139" t="s">
        <v>146</v>
      </c>
      <c r="AM1479" s="140" t="s">
        <v>147</v>
      </c>
      <c r="AN1479" s="140" t="s">
        <v>148</v>
      </c>
      <c r="AQ1479" t="str">
        <f>AQ1478</f>
        <v/>
      </c>
    </row>
    <row r="1480" spans="1:43" ht="14.25" customHeight="1" x14ac:dyDescent="0.25">
      <c r="A1480" s="99" t="s">
        <v>1164</v>
      </c>
      <c r="B1480" s="112">
        <f>'Run Rate'!E151</f>
        <v>0</v>
      </c>
      <c r="C1480" s="112">
        <f>'Run Rate'!F151</f>
        <v>3</v>
      </c>
      <c r="D1480" s="112">
        <f>'Run Rate'!G151</f>
        <v>2</v>
      </c>
      <c r="E1480" s="112">
        <f>'Run Rate'!H151</f>
        <v>1</v>
      </c>
      <c r="F1480" s="112">
        <f>'Run Rate'!I151</f>
        <v>0</v>
      </c>
      <c r="G1480" s="112">
        <f>'Run Rate'!J151</f>
        <v>1</v>
      </c>
      <c r="H1480" s="112">
        <f>'Run Rate'!K151</f>
        <v>1</v>
      </c>
      <c r="I1480" s="112">
        <f>'Run Rate'!L151</f>
        <v>7</v>
      </c>
      <c r="J1480" s="112">
        <f>'Run Rate'!M151</f>
        <v>0</v>
      </c>
      <c r="K1480" s="112">
        <f>'Run Rate'!N151</f>
        <v>7</v>
      </c>
      <c r="L1480" s="112">
        <f>'Run Rate'!O151</f>
        <v>1</v>
      </c>
      <c r="M1480" s="112">
        <f>'Run Rate'!P151</f>
        <v>4</v>
      </c>
      <c r="N1480" s="112">
        <f>'Run Rate'!Q151</f>
        <v>0</v>
      </c>
      <c r="O1480" s="112">
        <f>'Run Rate'!R151</f>
        <v>2</v>
      </c>
      <c r="P1480" s="112">
        <f>'Run Rate'!S151</f>
        <v>0</v>
      </c>
      <c r="Q1480" s="112">
        <f>'Run Rate'!T151</f>
        <v>0</v>
      </c>
      <c r="R1480" s="112">
        <f>'Run Rate'!U151</f>
        <v>1</v>
      </c>
      <c r="S1480" s="112">
        <f>'Run Rate'!V151</f>
        <v>3</v>
      </c>
      <c r="T1480" s="112">
        <f>'Run Rate'!W151</f>
        <v>4</v>
      </c>
      <c r="U1480" s="112">
        <f>'Run Rate'!X151</f>
        <v>1</v>
      </c>
      <c r="V1480" s="112">
        <f>'Run Rate'!Y151</f>
        <v>0</v>
      </c>
      <c r="W1480" s="112">
        <f>'Run Rate'!Z151</f>
        <v>1</v>
      </c>
      <c r="X1480" s="112">
        <f>'Run Rate'!AA151</f>
        <v>1</v>
      </c>
      <c r="Y1480" s="112">
        <f>'Run Rate'!AB151</f>
        <v>3</v>
      </c>
      <c r="Z1480" s="112">
        <f>'Run Rate'!AC151</f>
        <v>3</v>
      </c>
      <c r="AA1480" s="112">
        <f>'Run Rate'!AD151</f>
        <v>0</v>
      </c>
      <c r="AB1480" s="113">
        <v>2</v>
      </c>
      <c r="AC1480" s="112">
        <v>2</v>
      </c>
      <c r="AD1480" s="112">
        <v>2</v>
      </c>
      <c r="AE1480" s="112">
        <v>2</v>
      </c>
      <c r="AF1480" s="112">
        <v>2</v>
      </c>
      <c r="AG1480" s="112">
        <v>2</v>
      </c>
      <c r="AH1480" s="112">
        <v>2</v>
      </c>
      <c r="AI1480" s="112">
        <v>2</v>
      </c>
      <c r="AJ1480" s="112">
        <v>2</v>
      </c>
      <c r="AK1480" s="112">
        <v>2</v>
      </c>
      <c r="AL1480" s="112">
        <v>2</v>
      </c>
      <c r="AM1480" s="112">
        <v>2</v>
      </c>
      <c r="AN1480" s="112">
        <v>2</v>
      </c>
      <c r="AQ1480" t="str">
        <f>AQ1478</f>
        <v/>
      </c>
    </row>
    <row r="1481" spans="1:43" ht="14.25" customHeight="1" x14ac:dyDescent="0.25">
      <c r="A1481" s="99" t="s">
        <v>1165</v>
      </c>
      <c r="B1481" s="114"/>
      <c r="C1481" s="114"/>
      <c r="D1481" s="114"/>
      <c r="E1481" s="114"/>
      <c r="F1481" s="114"/>
      <c r="G1481" s="114"/>
      <c r="H1481" s="114"/>
      <c r="I1481" s="114"/>
      <c r="J1481" s="114"/>
      <c r="K1481" s="114"/>
      <c r="L1481" s="114"/>
      <c r="M1481" s="114"/>
      <c r="N1481" s="114"/>
      <c r="O1481" s="114"/>
      <c r="P1481" s="114"/>
      <c r="Q1481" s="114"/>
      <c r="R1481" s="114"/>
      <c r="S1481" s="114"/>
      <c r="T1481" s="114"/>
      <c r="U1481" s="114"/>
      <c r="V1481" s="114"/>
      <c r="W1481" s="115"/>
      <c r="X1481" s="115"/>
      <c r="Y1481" s="115"/>
      <c r="Z1481" s="115"/>
      <c r="AA1481" s="112" t="s">
        <v>1166</v>
      </c>
      <c r="AB1481" s="113"/>
      <c r="AC1481" s="112"/>
      <c r="AD1481" s="112"/>
      <c r="AE1481" s="112"/>
      <c r="AF1481" s="112"/>
      <c r="AG1481" s="112"/>
      <c r="AH1481" s="112"/>
      <c r="AI1481" s="112"/>
      <c r="AJ1481" s="112"/>
      <c r="AK1481" s="112"/>
      <c r="AL1481" s="112"/>
      <c r="AM1481" s="112"/>
      <c r="AN1481" s="112"/>
      <c r="AQ1481" t="str">
        <f>AQ1478</f>
        <v/>
      </c>
    </row>
    <row r="1482" spans="1:43" ht="14.25" customHeight="1" x14ac:dyDescent="0.25">
      <c r="A1482" s="99" t="s">
        <v>1167</v>
      </c>
      <c r="B1482" s="114"/>
      <c r="C1482" s="114"/>
      <c r="D1482" s="114"/>
      <c r="E1482" s="114"/>
      <c r="F1482" s="114"/>
      <c r="G1482" s="114"/>
      <c r="H1482" s="114"/>
      <c r="I1482" s="114"/>
      <c r="J1482" s="114"/>
      <c r="K1482" s="114"/>
      <c r="L1482" s="114"/>
      <c r="M1482" s="114"/>
      <c r="N1482" s="114"/>
      <c r="O1482" s="114"/>
      <c r="P1482" s="114"/>
      <c r="Q1482" s="114"/>
      <c r="R1482" s="114"/>
      <c r="S1482" s="114"/>
      <c r="T1482" s="114"/>
      <c r="U1482" s="114"/>
      <c r="V1482" s="114"/>
      <c r="W1482" s="115"/>
      <c r="X1482" s="116"/>
      <c r="Y1482" s="117"/>
      <c r="Z1482" s="115"/>
      <c r="AA1482" s="112" t="s">
        <v>1168</v>
      </c>
      <c r="AB1482" s="113">
        <f>'Demand Input VP'!B744</f>
        <v>0</v>
      </c>
      <c r="AC1482" s="112">
        <f>'Demand Input VP'!C744</f>
        <v>0</v>
      </c>
      <c r="AD1482" s="112">
        <f>'Demand Input VP'!D744</f>
        <v>0</v>
      </c>
      <c r="AE1482" s="112">
        <f>'Demand Input VP'!E744</f>
        <v>0</v>
      </c>
      <c r="AF1482" s="112">
        <f>'Demand Input VP'!F744</f>
        <v>0</v>
      </c>
      <c r="AG1482" s="112">
        <f>'Demand Input VP'!G744</f>
        <v>0</v>
      </c>
      <c r="AH1482" s="112">
        <f>'Demand Input VP'!H744</f>
        <v>0</v>
      </c>
      <c r="AI1482" s="112">
        <f>'Demand Input VP'!I744</f>
        <v>0</v>
      </c>
      <c r="AJ1482" s="112">
        <f>'Demand Input VP'!J744</f>
        <v>0</v>
      </c>
      <c r="AK1482" s="112">
        <f>'Demand Input VP'!K744</f>
        <v>0</v>
      </c>
      <c r="AL1482" s="112">
        <f>'Demand Input VP'!L744</f>
        <v>0</v>
      </c>
      <c r="AM1482" s="112">
        <f>'Demand Input VP'!M744</f>
        <v>0</v>
      </c>
      <c r="AN1482" s="112">
        <f>'Demand Input VP'!N744</f>
        <v>0</v>
      </c>
      <c r="AQ1482" t="str">
        <f>AQ1478</f>
        <v/>
      </c>
    </row>
    <row r="1483" spans="1:43" ht="14.25" customHeight="1" x14ac:dyDescent="0.25">
      <c r="A1483" s="99" t="s">
        <v>1169</v>
      </c>
      <c r="B1483" s="118"/>
      <c r="C1483" s="118"/>
      <c r="D1483" s="118"/>
      <c r="E1483" s="118"/>
      <c r="F1483" s="118"/>
      <c r="G1483" s="118"/>
      <c r="H1483" s="118"/>
      <c r="I1483" s="118"/>
      <c r="J1483" s="118"/>
      <c r="K1483" s="118"/>
      <c r="L1483" s="118"/>
      <c r="M1483" s="118"/>
      <c r="N1483" s="118"/>
      <c r="O1483" s="118"/>
      <c r="P1483" s="118"/>
      <c r="Q1483" s="118"/>
      <c r="R1483" s="118"/>
      <c r="S1483" s="118"/>
      <c r="T1483" s="118"/>
      <c r="U1483" s="118"/>
      <c r="V1483" s="118"/>
      <c r="W1483" s="115"/>
      <c r="X1483" s="116"/>
      <c r="Y1483" s="117"/>
      <c r="Z1483" s="119"/>
      <c r="AA1483" s="120" t="s">
        <v>1170</v>
      </c>
      <c r="AB1483" s="121">
        <f>'Demand Input VP'!B743</f>
        <v>0</v>
      </c>
      <c r="AC1483" s="120">
        <f>'Demand Input VP'!C743</f>
        <v>0</v>
      </c>
      <c r="AD1483" s="120">
        <f>'Demand Input VP'!D743</f>
        <v>0</v>
      </c>
      <c r="AE1483" s="120">
        <f>'Demand Input VP'!E743</f>
        <v>0</v>
      </c>
      <c r="AF1483" s="120">
        <f>'Demand Input VP'!F743</f>
        <v>0</v>
      </c>
      <c r="AG1483" s="120">
        <f>'Demand Input VP'!G743</f>
        <v>0</v>
      </c>
      <c r="AH1483" s="120">
        <f>'Demand Input VP'!H743</f>
        <v>0</v>
      </c>
      <c r="AI1483" s="120">
        <f>'Demand Input VP'!I743</f>
        <v>0</v>
      </c>
      <c r="AJ1483" s="120">
        <f>'Demand Input VP'!J743</f>
        <v>0</v>
      </c>
      <c r="AK1483" s="120">
        <f>'Demand Input VP'!K743</f>
        <v>0</v>
      </c>
      <c r="AL1483" s="120">
        <f>'Demand Input VP'!L743</f>
        <v>0</v>
      </c>
      <c r="AM1483" s="120">
        <f>'Demand Input VP'!M743</f>
        <v>0</v>
      </c>
      <c r="AN1483" s="120">
        <f>'Demand Input VP'!N743</f>
        <v>0</v>
      </c>
      <c r="AQ1483" t="str">
        <f>AQ1478</f>
        <v/>
      </c>
    </row>
    <row r="1484" spans="1:43" ht="14.25" customHeight="1" x14ac:dyDescent="0.25">
      <c r="A1484" s="1"/>
      <c r="B1484" s="122"/>
      <c r="C1484" s="122"/>
      <c r="D1484" s="122"/>
      <c r="E1484" s="122"/>
      <c r="F1484" s="122"/>
      <c r="G1484" s="122"/>
      <c r="H1484" s="122"/>
      <c r="I1484" s="122"/>
      <c r="J1484" s="122"/>
      <c r="K1484" s="122"/>
      <c r="L1484" s="122"/>
      <c r="M1484" s="122"/>
      <c r="N1484" s="122"/>
      <c r="O1484" s="122"/>
      <c r="P1484" s="122"/>
      <c r="Q1484" s="122"/>
      <c r="R1484" s="122"/>
      <c r="S1484" s="122"/>
      <c r="T1484" s="122"/>
      <c r="U1484" s="122"/>
      <c r="V1484" s="122"/>
      <c r="W1484" s="123"/>
      <c r="X1484" s="116"/>
      <c r="Y1484" s="117"/>
      <c r="Z1484" s="123"/>
      <c r="AA1484" s="112" t="s">
        <v>1171</v>
      </c>
      <c r="AB1484" s="113">
        <f>'Demand Input MP'!B744</f>
        <v>0</v>
      </c>
      <c r="AC1484" s="112">
        <f>'Demand Input MP'!C744</f>
        <v>0</v>
      </c>
      <c r="AD1484" s="112">
        <f>'Demand Input MP'!D744</f>
        <v>0</v>
      </c>
      <c r="AE1484" s="112">
        <f>'Demand Input MP'!E744</f>
        <v>0</v>
      </c>
      <c r="AF1484" s="112">
        <f>'Demand Input MP'!F744</f>
        <v>0</v>
      </c>
      <c r="AG1484" s="112">
        <f>'Demand Input MP'!G744</f>
        <v>0</v>
      </c>
      <c r="AH1484" s="112">
        <f>'Demand Input MP'!H744</f>
        <v>0</v>
      </c>
      <c r="AI1484" s="112">
        <f>'Demand Input MP'!I744</f>
        <v>0</v>
      </c>
      <c r="AJ1484" s="112">
        <f>'Demand Input MP'!J744</f>
        <v>0</v>
      </c>
      <c r="AK1484" s="112">
        <f>'Demand Input MP'!K744</f>
        <v>0</v>
      </c>
      <c r="AL1484" s="112">
        <f>'Demand Input MP'!L744</f>
        <v>0</v>
      </c>
      <c r="AM1484" s="112">
        <f>'Demand Input MP'!M744</f>
        <v>0</v>
      </c>
      <c r="AN1484" s="112">
        <f>'Demand Input MP'!N744</f>
        <v>0</v>
      </c>
      <c r="AQ1484" t="str">
        <f>AQ1478</f>
        <v/>
      </c>
    </row>
    <row r="1485" spans="1:43" ht="14.25" customHeight="1" x14ac:dyDescent="0.25">
      <c r="A1485" s="1"/>
      <c r="B1485" s="122"/>
      <c r="C1485" s="122"/>
      <c r="D1485" s="122"/>
      <c r="E1485" s="122"/>
      <c r="F1485" s="122"/>
      <c r="G1485" s="122"/>
      <c r="H1485" s="122"/>
      <c r="I1485" s="122"/>
      <c r="J1485" s="122"/>
      <c r="K1485" s="122"/>
      <c r="L1485" s="122"/>
      <c r="M1485" s="122"/>
      <c r="N1485" s="122"/>
      <c r="O1485" s="122"/>
      <c r="P1485" s="122"/>
      <c r="Q1485" s="122"/>
      <c r="R1485" s="122"/>
      <c r="S1485" s="122"/>
      <c r="T1485" s="122"/>
      <c r="U1485" s="122"/>
      <c r="V1485" s="124" t="s">
        <v>91</v>
      </c>
      <c r="W1485" s="125">
        <f>IFERROR(IF(SUM('Run Rate History'!E151:AD151)&gt;0,(SUMPRODUCT((B1480:AA1480&gt;=PERCENTILE(B1480:AA1480,0.1))*(B1480:AA1480&lt;=PERCENTILE(B1480:AA1480,0.9))*B1480:AA1480)+SUMPRODUCT(('Run Rate History'!E151:AD151&gt;=PERCENTILE(B1480:AA1480,0.1))*('Run Rate History'!E151:AD151&lt;=PERCENTILE(B1480:AA1480,0.9))*'Run Rate History'!E151:AD151))/(SUMPRODUCT((B1480:AA1480&gt;=PERCENTILE(B1480:AA1480,0.1))*(B1480:AA1480&lt;=PERCENTILE(B1480:AA1480,0.9))*1)+SUMPRODUCT(('Run Rate History'!E151:AD151&gt;=PERCENTILE(B1480:AA1480,0.1))*('Run Rate History'!E151:AD151&lt;=PERCENTILE(B1480:AA1480,0.9))*1)),TRIMMEAN(B1480:AA1480,0.15)),0)</f>
        <v>1.3673469387755102</v>
      </c>
      <c r="X1485" s="126" t="s">
        <v>1172</v>
      </c>
      <c r="Y1485" s="127">
        <f>SUM(B1480:AA1480)/26</f>
        <v>1.7692307692307692</v>
      </c>
      <c r="Z1485" s="128"/>
      <c r="AA1485" s="112" t="s">
        <v>1173</v>
      </c>
      <c r="AB1485" s="113">
        <f>'Demand Input MP'!B743</f>
        <v>0</v>
      </c>
      <c r="AC1485" s="112">
        <f>'Demand Input MP'!C743</f>
        <v>0</v>
      </c>
      <c r="AD1485" s="112">
        <f>'Demand Input MP'!D743</f>
        <v>0</v>
      </c>
      <c r="AE1485" s="112">
        <f>'Demand Input MP'!E743</f>
        <v>0</v>
      </c>
      <c r="AF1485" s="112">
        <f>'Demand Input MP'!F743</f>
        <v>0</v>
      </c>
      <c r="AG1485" s="112">
        <f>'Demand Input MP'!G743</f>
        <v>0</v>
      </c>
      <c r="AH1485" s="112">
        <f>'Demand Input MP'!H743</f>
        <v>0</v>
      </c>
      <c r="AI1485" s="112">
        <f>'Demand Input MP'!I743</f>
        <v>0</v>
      </c>
      <c r="AJ1485" s="112">
        <f>'Demand Input MP'!J743</f>
        <v>0</v>
      </c>
      <c r="AK1485" s="112">
        <f>'Demand Input MP'!K743</f>
        <v>0</v>
      </c>
      <c r="AL1485" s="112">
        <f>'Demand Input MP'!L743</f>
        <v>0</v>
      </c>
      <c r="AM1485" s="112">
        <f>'Demand Input MP'!M743</f>
        <v>0</v>
      </c>
      <c r="AN1485" s="112">
        <f>'Demand Input MP'!N743</f>
        <v>0</v>
      </c>
      <c r="AQ1485" t="str">
        <f>AQ1478</f>
        <v/>
      </c>
    </row>
    <row r="1486" spans="1:43" ht="14.25" customHeight="1" x14ac:dyDescent="0.25">
      <c r="A1486" s="1"/>
      <c r="B1486" s="122"/>
      <c r="C1486" s="122"/>
      <c r="D1486" s="122"/>
      <c r="E1486" s="122"/>
      <c r="F1486" s="122"/>
      <c r="G1486" s="122"/>
      <c r="H1486" s="122"/>
      <c r="I1486" s="122"/>
      <c r="J1486" s="122"/>
      <c r="K1486" s="122"/>
      <c r="L1486" s="122"/>
      <c r="M1486" s="122"/>
      <c r="N1486" s="122"/>
      <c r="O1486" s="122"/>
      <c r="P1486" s="122"/>
      <c r="Q1486" s="122"/>
      <c r="R1486" s="122"/>
      <c r="S1486" s="122"/>
      <c r="T1486" s="122"/>
      <c r="U1486" s="122"/>
      <c r="V1486" s="124" t="s">
        <v>94</v>
      </c>
      <c r="W1486" s="125">
        <f>IFERROR((1*MIN(MAX(X1480,0.5*IF(SUM('Run Rate History'!E151:AD151)&gt;0,(MEDIAN(IF(B1480:AA1480&gt;0,B1480:AA1480))+MEDIAN(IF('Run Rate History'!E151:AD151&gt;0,'Run Rate History'!E151:AD151)))/2,MEDIAN(IF(B1480:AA1480&gt;0,B1480:AA1480)))),2*IF(SUM('Run Rate History'!E151:AD151)&gt;0,(MEDIAN(IF(B1480:AA1480&gt;0,B1480:AA1480))+MEDIAN(IF('Run Rate History'!E151:AD151&gt;0,'Run Rate History'!E151:AD151)))/2,MEDIAN(IF(B1480:AA1480&gt;0,B1480:AA1480))))+2*MIN(MAX(Y1480,0.5*IF(SUM('Run Rate History'!E151:AD151)&gt;0,(MEDIAN(IF(B1480:AA1480&gt;0,B1480:AA1480))+MEDIAN(IF('Run Rate History'!E151:AD151&gt;0,'Run Rate History'!E151:AD151)))/2,MEDIAN(IF(B1480:AA1480&gt;0,B1480:AA1480)))),2*IF(SUM('Run Rate History'!E151:AD151)&gt;0,(MEDIAN(IF(B1480:AA1480&gt;0,B1480:AA1480))+MEDIAN(IF('Run Rate History'!E151:AD151&gt;0,'Run Rate History'!E151:AD151)))/2,MEDIAN(IF(B1480:AA1480&gt;0,B1480:AA1480))))+3*MIN(MAX(Z1480,0.5*IF(SUM('Run Rate History'!E151:AD151)&gt;0,(MEDIAN(IF(B1480:AA1480&gt;0,B1480:AA1480))+MEDIAN(IF('Run Rate History'!E151:AD151&gt;0,'Run Rate History'!E151:AD151)))/2,MEDIAN(IF(B1480:AA1480&gt;0,B1480:AA1480)))),2*IF(SUM('Run Rate History'!E151:AD151)&gt;0,(MEDIAN(IF(B1480:AA1480&gt;0,B1480:AA1480))+MEDIAN(IF('Run Rate History'!E151:AD151&gt;0,'Run Rate History'!E151:AD151)))/2,MEDIAN(IF(B1480:AA1480&gt;0,B1480:AA1480))))+4*MIN(MAX(AA1480,0.5*IF(SUM('Run Rate History'!E151:AD151)&gt;0,(MEDIAN(IF(B1480:AA1480&gt;0,B1480:AA1480))+MEDIAN(IF('Run Rate History'!E151:AD151&gt;0,'Run Rate History'!E151:AD151)))/2,MEDIAN(IF(B1480:AA1480&gt;0,B1480:AA1480)))),2*IF(SUM('Run Rate History'!E151:AD151)&gt;0,(MEDIAN(IF(B1480:AA1480&gt;0,B1480:AA1480))+MEDIAN(IF('Run Rate History'!E151:AD151&gt;0,'Run Rate History'!E151:AD151)))/2,MEDIAN(IF(B1480:AA1480&gt;0,B1480:AA1480)))))/10,0)</f>
        <v>1.6</v>
      </c>
      <c r="X1486" s="129" t="s">
        <v>1174</v>
      </c>
      <c r="Y1486" s="130">
        <f>IFERROR(VLOOKUP(A1478,'Stanje zaliha'!A:E,5,FALSE()),0)</f>
        <v>15</v>
      </c>
      <c r="Z1486" s="131"/>
      <c r="AA1486" s="113" t="s">
        <v>1175</v>
      </c>
      <c r="AB1486" s="118">
        <f t="shared" ref="AB1486:AN1486" si="294">SUM(AB1482:AB1485)</f>
        <v>0</v>
      </c>
      <c r="AC1486" s="118">
        <f t="shared" si="294"/>
        <v>0</v>
      </c>
      <c r="AD1486" s="118">
        <f t="shared" si="294"/>
        <v>0</v>
      </c>
      <c r="AE1486" s="118">
        <f t="shared" si="294"/>
        <v>0</v>
      </c>
      <c r="AF1486" s="118">
        <f t="shared" si="294"/>
        <v>0</v>
      </c>
      <c r="AG1486" s="118">
        <f t="shared" si="294"/>
        <v>0</v>
      </c>
      <c r="AH1486" s="118">
        <f t="shared" si="294"/>
        <v>0</v>
      </c>
      <c r="AI1486" s="118">
        <f t="shared" si="294"/>
        <v>0</v>
      </c>
      <c r="AJ1486" s="118">
        <f t="shared" si="294"/>
        <v>0</v>
      </c>
      <c r="AK1486" s="118">
        <f t="shared" si="294"/>
        <v>0</v>
      </c>
      <c r="AL1486" s="118">
        <f t="shared" si="294"/>
        <v>0</v>
      </c>
      <c r="AM1486" s="118">
        <f t="shared" si="294"/>
        <v>0</v>
      </c>
      <c r="AN1486" s="118">
        <f t="shared" si="294"/>
        <v>0</v>
      </c>
      <c r="AQ1486" t="str">
        <f>AQ1478</f>
        <v/>
      </c>
    </row>
    <row r="1487" spans="1:43" ht="14.25" customHeight="1" x14ac:dyDescent="0.25">
      <c r="A1487" s="1"/>
      <c r="B1487" s="122"/>
      <c r="C1487" s="122"/>
      <c r="D1487" s="122"/>
      <c r="E1487" s="122"/>
      <c r="F1487" s="122"/>
      <c r="G1487" s="122"/>
      <c r="H1487" s="122"/>
      <c r="I1487" s="122"/>
      <c r="J1487" s="122"/>
      <c r="K1487" s="122"/>
      <c r="L1487" s="122"/>
      <c r="M1487" s="122"/>
      <c r="N1487" s="122"/>
      <c r="O1487" s="122"/>
      <c r="P1487" s="122"/>
      <c r="Q1487" s="122"/>
      <c r="R1487" s="122"/>
      <c r="S1487" s="122"/>
      <c r="T1487" s="122"/>
      <c r="U1487" s="122"/>
      <c r="V1487" s="124" t="s">
        <v>95</v>
      </c>
      <c r="W1487" s="125">
        <f>IFERROR(0.6*W1486+0.4*W1485,0)</f>
        <v>1.5069387755102039</v>
      </c>
      <c r="X1487" s="132" t="s">
        <v>1176</v>
      </c>
      <c r="Y1487" s="133">
        <f>IFERROR(SUMIF('Popis poslanih narudžbi'!A:A,A1478,'Popis poslanih narudžbi'!C:C),0)</f>
        <v>0</v>
      </c>
      <c r="Z1487" s="131"/>
      <c r="AA1487" s="134" t="s">
        <v>1177</v>
      </c>
      <c r="AB1487" s="118">
        <f t="shared" ref="AB1487:AN1487" si="295">AB1480+AB1486</f>
        <v>2</v>
      </c>
      <c r="AC1487" s="118">
        <f t="shared" si="295"/>
        <v>2</v>
      </c>
      <c r="AD1487" s="118">
        <f t="shared" si="295"/>
        <v>2</v>
      </c>
      <c r="AE1487" s="118">
        <f t="shared" si="295"/>
        <v>2</v>
      </c>
      <c r="AF1487" s="118">
        <f t="shared" si="295"/>
        <v>2</v>
      </c>
      <c r="AG1487" s="118">
        <f t="shared" si="295"/>
        <v>2</v>
      </c>
      <c r="AH1487" s="118">
        <f t="shared" si="295"/>
        <v>2</v>
      </c>
      <c r="AI1487" s="118">
        <f t="shared" si="295"/>
        <v>2</v>
      </c>
      <c r="AJ1487" s="118">
        <f t="shared" si="295"/>
        <v>2</v>
      </c>
      <c r="AK1487" s="118">
        <f t="shared" si="295"/>
        <v>2</v>
      </c>
      <c r="AL1487" s="118">
        <f t="shared" si="295"/>
        <v>2</v>
      </c>
      <c r="AM1487" s="118">
        <f t="shared" si="295"/>
        <v>2</v>
      </c>
      <c r="AN1487" s="118">
        <f t="shared" si="295"/>
        <v>2</v>
      </c>
      <c r="AQ1487" t="str">
        <f>AQ1478</f>
        <v/>
      </c>
    </row>
    <row r="1488" spans="1:43" ht="14.25" customHeight="1" x14ac:dyDescent="0.25">
      <c r="A1488" s="107" t="str">
        <f>'Run Rate'!A152</f>
        <v>POL12769</v>
      </c>
      <c r="B1488" s="135" t="str">
        <f>'Run Rate'!B152</f>
        <v>Polleo Vitamin D3 4000 180 softgels</v>
      </c>
      <c r="C1488" s="135" t="str">
        <f>'Run Rate'!C152</f>
        <v>SPORTSKA PREHRANA</v>
      </c>
      <c r="D1488" s="135" t="str">
        <f>'Run Rate'!D152</f>
        <v>02 SILVER</v>
      </c>
      <c r="E1488" s="122"/>
      <c r="F1488" s="122"/>
      <c r="G1488" s="122"/>
      <c r="H1488" s="122"/>
      <c r="I1488" s="122"/>
      <c r="J1488" s="122"/>
      <c r="K1488" s="122"/>
      <c r="L1488" s="122"/>
      <c r="M1488" s="122"/>
      <c r="N1488" s="122"/>
      <c r="O1488" s="122"/>
      <c r="P1488" s="122"/>
      <c r="Q1488" s="122"/>
      <c r="R1488" s="122"/>
      <c r="S1488" s="122"/>
      <c r="T1488" s="122"/>
      <c r="U1488" s="122"/>
      <c r="V1488" s="122"/>
      <c r="W1488" s="122"/>
      <c r="X1488" s="122"/>
      <c r="Y1488" s="122"/>
      <c r="Z1488" s="122"/>
      <c r="AA1488" s="122"/>
      <c r="AB1488" s="122"/>
      <c r="AC1488" s="122"/>
      <c r="AD1488" s="122"/>
      <c r="AE1488" s="122"/>
      <c r="AF1488" s="122"/>
      <c r="AG1488" s="122"/>
      <c r="AH1488" s="122"/>
      <c r="AI1488" s="122"/>
      <c r="AJ1488" s="122"/>
      <c r="AK1488" s="122"/>
      <c r="AL1488" s="122"/>
      <c r="AM1488" s="122"/>
      <c r="AN1488" s="122"/>
      <c r="AQ1488" t="str">
        <f>IF(AND(OR($B$1="ALL",$B$1=C1488),OR($E$1="ALL",$E$1=D1488),OR($B$2="ALL",$B$2=A1488),OR($E$2="ALL",IFERROR(SEARCH($E$2,B1488),0)&gt;0)),"MATCH","")</f>
        <v/>
      </c>
    </row>
    <row r="1489" spans="1:43" ht="14.25" customHeight="1" x14ac:dyDescent="0.25">
      <c r="A1489" s="108" t="s">
        <v>1137</v>
      </c>
      <c r="B1489" s="136" t="s">
        <v>1138</v>
      </c>
      <c r="C1489" s="136" t="s">
        <v>1139</v>
      </c>
      <c r="D1489" s="136" t="s">
        <v>1140</v>
      </c>
      <c r="E1489" s="136" t="s">
        <v>1141</v>
      </c>
      <c r="F1489" s="136" t="s">
        <v>1142</v>
      </c>
      <c r="G1489" s="136" t="s">
        <v>1143</v>
      </c>
      <c r="H1489" s="136" t="s">
        <v>1144</v>
      </c>
      <c r="I1489" s="136" t="s">
        <v>1145</v>
      </c>
      <c r="J1489" s="136" t="s">
        <v>1146</v>
      </c>
      <c r="K1489" s="136" t="s">
        <v>1147</v>
      </c>
      <c r="L1489" s="136" t="s">
        <v>1148</v>
      </c>
      <c r="M1489" s="136" t="s">
        <v>1149</v>
      </c>
      <c r="N1489" s="136" t="s">
        <v>1150</v>
      </c>
      <c r="O1489" s="136" t="s">
        <v>1151</v>
      </c>
      <c r="P1489" s="136" t="s">
        <v>1152</v>
      </c>
      <c r="Q1489" s="136" t="s">
        <v>1153</v>
      </c>
      <c r="R1489" s="136" t="s">
        <v>1154</v>
      </c>
      <c r="S1489" s="136" t="s">
        <v>1155</v>
      </c>
      <c r="T1489" s="136" t="s">
        <v>1156</v>
      </c>
      <c r="U1489" s="136" t="s">
        <v>1157</v>
      </c>
      <c r="V1489" s="136" t="s">
        <v>1158</v>
      </c>
      <c r="W1489" s="136" t="s">
        <v>1159</v>
      </c>
      <c r="X1489" s="136" t="s">
        <v>1160</v>
      </c>
      <c r="Y1489" s="136" t="s">
        <v>1161</v>
      </c>
      <c r="Z1489" s="136" t="s">
        <v>1162</v>
      </c>
      <c r="AA1489" s="136" t="s">
        <v>1163</v>
      </c>
      <c r="AB1489" s="137" t="s">
        <v>156</v>
      </c>
      <c r="AC1489" s="137" t="s">
        <v>157</v>
      </c>
      <c r="AD1489" s="137" t="s">
        <v>158</v>
      </c>
      <c r="AE1489" s="137" t="s">
        <v>139</v>
      </c>
      <c r="AF1489" s="138" t="s">
        <v>140</v>
      </c>
      <c r="AG1489" s="138" t="s">
        <v>141</v>
      </c>
      <c r="AH1489" s="138" t="s">
        <v>142</v>
      </c>
      <c r="AI1489" s="138" t="s">
        <v>143</v>
      </c>
      <c r="AJ1489" s="139" t="s">
        <v>144</v>
      </c>
      <c r="AK1489" s="139" t="s">
        <v>145</v>
      </c>
      <c r="AL1489" s="139" t="s">
        <v>146</v>
      </c>
      <c r="AM1489" s="140" t="s">
        <v>147</v>
      </c>
      <c r="AN1489" s="140" t="s">
        <v>148</v>
      </c>
      <c r="AQ1489" t="str">
        <f>AQ1488</f>
        <v/>
      </c>
    </row>
    <row r="1490" spans="1:43" ht="14.25" customHeight="1" x14ac:dyDescent="0.25">
      <c r="A1490" s="99" t="s">
        <v>1164</v>
      </c>
      <c r="B1490" s="112">
        <f>'Run Rate'!E152</f>
        <v>36</v>
      </c>
      <c r="C1490" s="112">
        <f>'Run Rate'!F152</f>
        <v>89</v>
      </c>
      <c r="D1490" s="112">
        <f>'Run Rate'!G152</f>
        <v>80</v>
      </c>
      <c r="E1490" s="112">
        <f>'Run Rate'!H152</f>
        <v>74</v>
      </c>
      <c r="F1490" s="112">
        <f>'Run Rate'!I152</f>
        <v>55</v>
      </c>
      <c r="G1490" s="112">
        <f>'Run Rate'!J152</f>
        <v>55</v>
      </c>
      <c r="H1490" s="112">
        <f>'Run Rate'!K152</f>
        <v>103</v>
      </c>
      <c r="I1490" s="112">
        <f>'Run Rate'!L152</f>
        <v>108</v>
      </c>
      <c r="J1490" s="112">
        <f>'Run Rate'!M152</f>
        <v>168</v>
      </c>
      <c r="K1490" s="112">
        <f>'Run Rate'!N152</f>
        <v>87</v>
      </c>
      <c r="L1490" s="112">
        <f>'Run Rate'!O152</f>
        <v>47</v>
      </c>
      <c r="M1490" s="112">
        <f>'Run Rate'!P152</f>
        <v>77</v>
      </c>
      <c r="N1490" s="112">
        <f>'Run Rate'!Q152</f>
        <v>34</v>
      </c>
      <c r="O1490" s="112">
        <f>'Run Rate'!R152</f>
        <v>19</v>
      </c>
      <c r="P1490" s="112">
        <f>'Run Rate'!S152</f>
        <v>9</v>
      </c>
      <c r="Q1490" s="112">
        <f>'Run Rate'!T152</f>
        <v>9</v>
      </c>
      <c r="R1490" s="112">
        <f>'Run Rate'!U152</f>
        <v>4</v>
      </c>
      <c r="S1490" s="112">
        <f>'Run Rate'!V152</f>
        <v>4</v>
      </c>
      <c r="T1490" s="112">
        <f>'Run Rate'!W152</f>
        <v>0</v>
      </c>
      <c r="U1490" s="112">
        <f>'Run Rate'!X152</f>
        <v>0</v>
      </c>
      <c r="V1490" s="112">
        <f>'Run Rate'!Y152</f>
        <v>0</v>
      </c>
      <c r="W1490" s="112">
        <f>'Run Rate'!Z152</f>
        <v>0</v>
      </c>
      <c r="X1490" s="112">
        <f>'Run Rate'!AA152</f>
        <v>0</v>
      </c>
      <c r="Y1490" s="112">
        <f>'Run Rate'!AB152</f>
        <v>0</v>
      </c>
      <c r="Z1490" s="112">
        <f>'Run Rate'!AC152</f>
        <v>0</v>
      </c>
      <c r="AA1490" s="112">
        <f>'Run Rate'!AD152</f>
        <v>0</v>
      </c>
      <c r="AB1490" s="113">
        <v>0</v>
      </c>
      <c r="AC1490" s="112">
        <v>0</v>
      </c>
      <c r="AD1490" s="112">
        <v>0</v>
      </c>
      <c r="AE1490" s="112">
        <v>0</v>
      </c>
      <c r="AF1490" s="112">
        <v>0</v>
      </c>
      <c r="AG1490" s="112">
        <v>0</v>
      </c>
      <c r="AH1490" s="112">
        <v>0</v>
      </c>
      <c r="AI1490" s="112">
        <v>0</v>
      </c>
      <c r="AJ1490" s="112">
        <v>0</v>
      </c>
      <c r="AK1490" s="112">
        <v>0</v>
      </c>
      <c r="AL1490" s="112">
        <v>0</v>
      </c>
      <c r="AM1490" s="112">
        <v>0</v>
      </c>
      <c r="AN1490" s="112">
        <v>0</v>
      </c>
      <c r="AQ1490" t="str">
        <f>AQ1488</f>
        <v/>
      </c>
    </row>
    <row r="1491" spans="1:43" ht="14.25" customHeight="1" x14ac:dyDescent="0.25">
      <c r="A1491" s="99" t="s">
        <v>1165</v>
      </c>
      <c r="B1491" s="114"/>
      <c r="C1491" s="114"/>
      <c r="D1491" s="114"/>
      <c r="E1491" s="114"/>
      <c r="F1491" s="114"/>
      <c r="G1491" s="114"/>
      <c r="H1491" s="114"/>
      <c r="I1491" s="114"/>
      <c r="J1491" s="114"/>
      <c r="K1491" s="114"/>
      <c r="L1491" s="114"/>
      <c r="M1491" s="114"/>
      <c r="N1491" s="114"/>
      <c r="O1491" s="114"/>
      <c r="P1491" s="114"/>
      <c r="Q1491" s="114"/>
      <c r="R1491" s="114"/>
      <c r="S1491" s="114"/>
      <c r="T1491" s="114"/>
      <c r="U1491" s="114"/>
      <c r="V1491" s="114"/>
      <c r="W1491" s="115"/>
      <c r="X1491" s="115"/>
      <c r="Y1491" s="115"/>
      <c r="Z1491" s="115"/>
      <c r="AA1491" s="112" t="s">
        <v>1166</v>
      </c>
      <c r="AB1491" s="113"/>
      <c r="AC1491" s="112"/>
      <c r="AD1491" s="112"/>
      <c r="AE1491" s="112"/>
      <c r="AF1491" s="112"/>
      <c r="AG1491" s="112"/>
      <c r="AH1491" s="112"/>
      <c r="AI1491" s="112"/>
      <c r="AJ1491" s="112"/>
      <c r="AK1491" s="112"/>
      <c r="AL1491" s="112"/>
      <c r="AM1491" s="112"/>
      <c r="AN1491" s="112"/>
      <c r="AQ1491" t="str">
        <f>AQ1488</f>
        <v/>
      </c>
    </row>
    <row r="1492" spans="1:43" ht="14.25" customHeight="1" x14ac:dyDescent="0.25">
      <c r="A1492" s="99" t="s">
        <v>1167</v>
      </c>
      <c r="B1492" s="114"/>
      <c r="C1492" s="114"/>
      <c r="D1492" s="114"/>
      <c r="E1492" s="114"/>
      <c r="F1492" s="114"/>
      <c r="G1492" s="114"/>
      <c r="H1492" s="114"/>
      <c r="I1492" s="114"/>
      <c r="J1492" s="114"/>
      <c r="K1492" s="114"/>
      <c r="L1492" s="114"/>
      <c r="M1492" s="114"/>
      <c r="N1492" s="114"/>
      <c r="O1492" s="114"/>
      <c r="P1492" s="114"/>
      <c r="Q1492" s="114"/>
      <c r="R1492" s="114"/>
      <c r="S1492" s="114"/>
      <c r="T1492" s="114"/>
      <c r="U1492" s="114"/>
      <c r="V1492" s="114"/>
      <c r="W1492" s="115"/>
      <c r="X1492" s="116"/>
      <c r="Y1492" s="117"/>
      <c r="Z1492" s="115"/>
      <c r="AA1492" s="112" t="s">
        <v>1168</v>
      </c>
      <c r="AB1492" s="113">
        <f>'Demand Input VP'!B749</f>
        <v>0</v>
      </c>
      <c r="AC1492" s="112">
        <f>'Demand Input VP'!C749</f>
        <v>0</v>
      </c>
      <c r="AD1492" s="112">
        <f>'Demand Input VP'!D749</f>
        <v>0</v>
      </c>
      <c r="AE1492" s="112">
        <f>'Demand Input VP'!E749</f>
        <v>0</v>
      </c>
      <c r="AF1492" s="112">
        <f>'Demand Input VP'!F749</f>
        <v>0</v>
      </c>
      <c r="AG1492" s="112">
        <f>'Demand Input VP'!G749</f>
        <v>0</v>
      </c>
      <c r="AH1492" s="112">
        <f>'Demand Input VP'!H749</f>
        <v>0</v>
      </c>
      <c r="AI1492" s="112">
        <f>'Demand Input VP'!I749</f>
        <v>0</v>
      </c>
      <c r="AJ1492" s="112">
        <f>'Demand Input VP'!J749</f>
        <v>0</v>
      </c>
      <c r="AK1492" s="112">
        <f>'Demand Input VP'!K749</f>
        <v>0</v>
      </c>
      <c r="AL1492" s="112">
        <f>'Demand Input VP'!L749</f>
        <v>0</v>
      </c>
      <c r="AM1492" s="112">
        <f>'Demand Input VP'!M749</f>
        <v>0</v>
      </c>
      <c r="AN1492" s="112">
        <f>'Demand Input VP'!N749</f>
        <v>0</v>
      </c>
      <c r="AQ1492" t="str">
        <f>AQ1488</f>
        <v/>
      </c>
    </row>
    <row r="1493" spans="1:43" ht="14.25" customHeight="1" x14ac:dyDescent="0.25">
      <c r="A1493" s="99" t="s">
        <v>1169</v>
      </c>
      <c r="B1493" s="118"/>
      <c r="C1493" s="118"/>
      <c r="D1493" s="118"/>
      <c r="E1493" s="118"/>
      <c r="F1493" s="118"/>
      <c r="G1493" s="118"/>
      <c r="H1493" s="118"/>
      <c r="I1493" s="118"/>
      <c r="J1493" s="118"/>
      <c r="K1493" s="118"/>
      <c r="L1493" s="118"/>
      <c r="M1493" s="118"/>
      <c r="N1493" s="118"/>
      <c r="O1493" s="118"/>
      <c r="P1493" s="118"/>
      <c r="Q1493" s="118"/>
      <c r="R1493" s="118"/>
      <c r="S1493" s="118"/>
      <c r="T1493" s="118"/>
      <c r="U1493" s="118"/>
      <c r="V1493" s="118"/>
      <c r="W1493" s="115"/>
      <c r="X1493" s="116"/>
      <c r="Y1493" s="117"/>
      <c r="Z1493" s="119"/>
      <c r="AA1493" s="120" t="s">
        <v>1170</v>
      </c>
      <c r="AB1493" s="121">
        <f>'Demand Input VP'!B748</f>
        <v>0</v>
      </c>
      <c r="AC1493" s="120">
        <f>'Demand Input VP'!C748</f>
        <v>0</v>
      </c>
      <c r="AD1493" s="120">
        <f>'Demand Input VP'!D748</f>
        <v>0</v>
      </c>
      <c r="AE1493" s="120">
        <f>'Demand Input VP'!E748</f>
        <v>0</v>
      </c>
      <c r="AF1493" s="120">
        <f>'Demand Input VP'!F748</f>
        <v>0</v>
      </c>
      <c r="AG1493" s="120">
        <f>'Demand Input VP'!G748</f>
        <v>0</v>
      </c>
      <c r="AH1493" s="120">
        <f>'Demand Input VP'!H748</f>
        <v>0</v>
      </c>
      <c r="AI1493" s="120">
        <f>'Demand Input VP'!I748</f>
        <v>0</v>
      </c>
      <c r="AJ1493" s="120">
        <f>'Demand Input VP'!J748</f>
        <v>0</v>
      </c>
      <c r="AK1493" s="120">
        <f>'Demand Input VP'!K748</f>
        <v>0</v>
      </c>
      <c r="AL1493" s="120">
        <f>'Demand Input VP'!L748</f>
        <v>0</v>
      </c>
      <c r="AM1493" s="120">
        <f>'Demand Input VP'!M748</f>
        <v>0</v>
      </c>
      <c r="AN1493" s="120">
        <f>'Demand Input VP'!N748</f>
        <v>0</v>
      </c>
      <c r="AQ1493" t="str">
        <f>AQ1488</f>
        <v/>
      </c>
    </row>
    <row r="1494" spans="1:43" ht="14.25" customHeight="1" x14ac:dyDescent="0.25">
      <c r="A1494" s="1"/>
      <c r="B1494" s="122"/>
      <c r="C1494" s="122"/>
      <c r="D1494" s="122"/>
      <c r="E1494" s="122"/>
      <c r="F1494" s="122"/>
      <c r="G1494" s="122"/>
      <c r="H1494" s="122"/>
      <c r="I1494" s="122"/>
      <c r="J1494" s="122"/>
      <c r="K1494" s="122"/>
      <c r="L1494" s="122"/>
      <c r="M1494" s="122"/>
      <c r="N1494" s="122"/>
      <c r="O1494" s="122"/>
      <c r="P1494" s="122"/>
      <c r="Q1494" s="122"/>
      <c r="R1494" s="122"/>
      <c r="S1494" s="122"/>
      <c r="T1494" s="122"/>
      <c r="U1494" s="122"/>
      <c r="V1494" s="122"/>
      <c r="W1494" s="123"/>
      <c r="X1494" s="116"/>
      <c r="Y1494" s="117"/>
      <c r="Z1494" s="123"/>
      <c r="AA1494" s="112" t="s">
        <v>1171</v>
      </c>
      <c r="AB1494" s="113">
        <f>'Demand Input MP'!B749</f>
        <v>0</v>
      </c>
      <c r="AC1494" s="112">
        <f>'Demand Input MP'!C749</f>
        <v>0</v>
      </c>
      <c r="AD1494" s="112">
        <f>'Demand Input MP'!D749</f>
        <v>0</v>
      </c>
      <c r="AE1494" s="112">
        <f>'Demand Input MP'!E749</f>
        <v>0</v>
      </c>
      <c r="AF1494" s="112">
        <f>'Demand Input MP'!F749</f>
        <v>0</v>
      </c>
      <c r="AG1494" s="112">
        <f>'Demand Input MP'!G749</f>
        <v>0</v>
      </c>
      <c r="AH1494" s="112">
        <f>'Demand Input MP'!H749</f>
        <v>0</v>
      </c>
      <c r="AI1494" s="112">
        <f>'Demand Input MP'!I749</f>
        <v>0</v>
      </c>
      <c r="AJ1494" s="112">
        <f>'Demand Input MP'!J749</f>
        <v>0</v>
      </c>
      <c r="AK1494" s="112">
        <f>'Demand Input MP'!K749</f>
        <v>0</v>
      </c>
      <c r="AL1494" s="112">
        <f>'Demand Input MP'!L749</f>
        <v>0</v>
      </c>
      <c r="AM1494" s="112">
        <f>'Demand Input MP'!M749</f>
        <v>0</v>
      </c>
      <c r="AN1494" s="112">
        <f>'Demand Input MP'!N749</f>
        <v>0</v>
      </c>
      <c r="AQ1494" t="str">
        <f>AQ1488</f>
        <v/>
      </c>
    </row>
    <row r="1495" spans="1:43" ht="14.25" customHeight="1" x14ac:dyDescent="0.25">
      <c r="A1495" s="1"/>
      <c r="B1495" s="122"/>
      <c r="C1495" s="122"/>
      <c r="D1495" s="122"/>
      <c r="E1495" s="122"/>
      <c r="F1495" s="122"/>
      <c r="G1495" s="122"/>
      <c r="H1495" s="122"/>
      <c r="I1495" s="122"/>
      <c r="J1495" s="122"/>
      <c r="K1495" s="122"/>
      <c r="L1495" s="122"/>
      <c r="M1495" s="122"/>
      <c r="N1495" s="122"/>
      <c r="O1495" s="122"/>
      <c r="P1495" s="122"/>
      <c r="Q1495" s="122"/>
      <c r="R1495" s="122"/>
      <c r="S1495" s="122"/>
      <c r="T1495" s="122"/>
      <c r="U1495" s="122"/>
      <c r="V1495" s="124" t="s">
        <v>91</v>
      </c>
      <c r="W1495" s="125">
        <f>IFERROR(IF(SUM('Run Rate History'!E152:AD152)&gt;0,(SUMPRODUCT((B1490:AA1490&gt;=PERCENTILE(B1490:AA1490,0.1))*(B1490:AA1490&lt;=PERCENTILE(B1490:AA1490,0.9))*B1490:AA1490)+SUMPRODUCT(('Run Rate History'!E152:AD152&gt;=PERCENTILE(B1490:AA1490,0.1))*('Run Rate History'!E152:AD152&lt;=PERCENTILE(B1490:AA1490,0.9))*'Run Rate History'!E152:AD152))/(SUMPRODUCT((B1490:AA1490&gt;=PERCENTILE(B1490:AA1490,0.1))*(B1490:AA1490&lt;=PERCENTILE(B1490:AA1490,0.9))*1)+SUMPRODUCT(('Run Rate History'!E152:AD152&gt;=PERCENTILE(B1490:AA1490,0.1))*('Run Rate History'!E152:AD152&lt;=PERCENTILE(B1490:AA1490,0.9))*1)),TRIMMEAN(B1490:AA1490,0.15)),0)</f>
        <v>37.297872340425535</v>
      </c>
      <c r="X1495" s="126" t="s">
        <v>1172</v>
      </c>
      <c r="Y1495" s="127">
        <f>SUM(B1490:AA1490)/26</f>
        <v>40.692307692307693</v>
      </c>
      <c r="Z1495" s="128"/>
      <c r="AA1495" s="112" t="s">
        <v>1173</v>
      </c>
      <c r="AB1495" s="113">
        <f>'Demand Input MP'!B748</f>
        <v>0</v>
      </c>
      <c r="AC1495" s="112">
        <f>'Demand Input MP'!C748</f>
        <v>0</v>
      </c>
      <c r="AD1495" s="112">
        <f>'Demand Input MP'!D748</f>
        <v>0</v>
      </c>
      <c r="AE1495" s="112">
        <f>'Demand Input MP'!E748</f>
        <v>0</v>
      </c>
      <c r="AF1495" s="112">
        <f>'Demand Input MP'!F748</f>
        <v>0</v>
      </c>
      <c r="AG1495" s="112">
        <f>'Demand Input MP'!G748</f>
        <v>0</v>
      </c>
      <c r="AH1495" s="112">
        <f>'Demand Input MP'!H748</f>
        <v>0</v>
      </c>
      <c r="AI1495" s="112">
        <f>'Demand Input MP'!I748</f>
        <v>0</v>
      </c>
      <c r="AJ1495" s="112">
        <f>'Demand Input MP'!J748</f>
        <v>0</v>
      </c>
      <c r="AK1495" s="112">
        <f>'Demand Input MP'!K748</f>
        <v>0</v>
      </c>
      <c r="AL1495" s="112">
        <f>'Demand Input MP'!L748</f>
        <v>0</v>
      </c>
      <c r="AM1495" s="112">
        <f>'Demand Input MP'!M748</f>
        <v>0</v>
      </c>
      <c r="AN1495" s="112">
        <f>'Demand Input MP'!N748</f>
        <v>0</v>
      </c>
      <c r="AQ1495" t="str">
        <f>AQ1488</f>
        <v/>
      </c>
    </row>
    <row r="1496" spans="1:43" ht="14.25" customHeight="1" x14ac:dyDescent="0.25">
      <c r="A1496" s="1"/>
      <c r="B1496" s="122"/>
      <c r="C1496" s="122"/>
      <c r="D1496" s="122"/>
      <c r="E1496" s="122"/>
      <c r="F1496" s="122"/>
      <c r="G1496" s="122"/>
      <c r="H1496" s="122"/>
      <c r="I1496" s="122"/>
      <c r="J1496" s="122"/>
      <c r="K1496" s="122"/>
      <c r="L1496" s="122"/>
      <c r="M1496" s="122"/>
      <c r="N1496" s="122"/>
      <c r="O1496" s="122"/>
      <c r="P1496" s="122"/>
      <c r="Q1496" s="122"/>
      <c r="R1496" s="122"/>
      <c r="S1496" s="122"/>
      <c r="T1496" s="122"/>
      <c r="U1496" s="122"/>
      <c r="V1496" s="124" t="s">
        <v>94</v>
      </c>
      <c r="W1496" s="125">
        <f>IFERROR((1*MIN(MAX(X1490,0.5*IF(SUM('Run Rate History'!E152:AD152)&gt;0,(MEDIAN(IF(B1490:AA1490&gt;0,B1490:AA1490))+MEDIAN(IF('Run Rate History'!E152:AD152&gt;0,'Run Rate History'!E152:AD152)))/2,MEDIAN(IF(B1490:AA1490&gt;0,B1490:AA1490)))),2*IF(SUM('Run Rate History'!E152:AD152)&gt;0,(MEDIAN(IF(B1490:AA1490&gt;0,B1490:AA1490))+MEDIAN(IF('Run Rate History'!E152:AD152&gt;0,'Run Rate History'!E152:AD152)))/2,MEDIAN(IF(B1490:AA1490&gt;0,B1490:AA1490))))+2*MIN(MAX(Y1490,0.5*IF(SUM('Run Rate History'!E152:AD152)&gt;0,(MEDIAN(IF(B1490:AA1490&gt;0,B1490:AA1490))+MEDIAN(IF('Run Rate History'!E152:AD152&gt;0,'Run Rate History'!E152:AD152)))/2,MEDIAN(IF(B1490:AA1490&gt;0,B1490:AA1490)))),2*IF(SUM('Run Rate History'!E152:AD152)&gt;0,(MEDIAN(IF(B1490:AA1490&gt;0,B1490:AA1490))+MEDIAN(IF('Run Rate History'!E152:AD152&gt;0,'Run Rate History'!E152:AD152)))/2,MEDIAN(IF(B1490:AA1490&gt;0,B1490:AA1490))))+3*MIN(MAX(Z1490,0.5*IF(SUM('Run Rate History'!E152:AD152)&gt;0,(MEDIAN(IF(B1490:AA1490&gt;0,B1490:AA1490))+MEDIAN(IF('Run Rate History'!E152:AD152&gt;0,'Run Rate History'!E152:AD152)))/2,MEDIAN(IF(B1490:AA1490&gt;0,B1490:AA1490)))),2*IF(SUM('Run Rate History'!E152:AD152)&gt;0,(MEDIAN(IF(B1490:AA1490&gt;0,B1490:AA1490))+MEDIAN(IF('Run Rate History'!E152:AD152&gt;0,'Run Rate History'!E152:AD152)))/2,MEDIAN(IF(B1490:AA1490&gt;0,B1490:AA1490))))+4*MIN(MAX(AA1490,0.5*IF(SUM('Run Rate History'!E152:AD152)&gt;0,(MEDIAN(IF(B1490:AA1490&gt;0,B1490:AA1490))+MEDIAN(IF('Run Rate History'!E152:AD152&gt;0,'Run Rate History'!E152:AD152)))/2,MEDIAN(IF(B1490:AA1490&gt;0,B1490:AA1490)))),2*IF(SUM('Run Rate History'!E152:AD152)&gt;0,(MEDIAN(IF(B1490:AA1490&gt;0,B1490:AA1490))+MEDIAN(IF('Run Rate History'!E152:AD152&gt;0,'Run Rate History'!E152:AD152)))/2,MEDIAN(IF(B1490:AA1490&gt;0,B1490:AA1490)))))/10,0)</f>
        <v>10.625</v>
      </c>
      <c r="X1496" s="129" t="s">
        <v>1174</v>
      </c>
      <c r="Y1496" s="130">
        <f>IFERROR(VLOOKUP(A1488,'Stanje zaliha'!A:E,5,FALSE()),0)</f>
        <v>0</v>
      </c>
      <c r="Z1496" s="131"/>
      <c r="AA1496" s="113" t="s">
        <v>1175</v>
      </c>
      <c r="AB1496" s="118">
        <f t="shared" ref="AB1496:AN1496" si="296">SUM(AB1492:AB1495)</f>
        <v>0</v>
      </c>
      <c r="AC1496" s="118">
        <f t="shared" si="296"/>
        <v>0</v>
      </c>
      <c r="AD1496" s="118">
        <f t="shared" si="296"/>
        <v>0</v>
      </c>
      <c r="AE1496" s="118">
        <f t="shared" si="296"/>
        <v>0</v>
      </c>
      <c r="AF1496" s="118">
        <f t="shared" si="296"/>
        <v>0</v>
      </c>
      <c r="AG1496" s="118">
        <f t="shared" si="296"/>
        <v>0</v>
      </c>
      <c r="AH1496" s="118">
        <f t="shared" si="296"/>
        <v>0</v>
      </c>
      <c r="AI1496" s="118">
        <f t="shared" si="296"/>
        <v>0</v>
      </c>
      <c r="AJ1496" s="118">
        <f t="shared" si="296"/>
        <v>0</v>
      </c>
      <c r="AK1496" s="118">
        <f t="shared" si="296"/>
        <v>0</v>
      </c>
      <c r="AL1496" s="118">
        <f t="shared" si="296"/>
        <v>0</v>
      </c>
      <c r="AM1496" s="118">
        <f t="shared" si="296"/>
        <v>0</v>
      </c>
      <c r="AN1496" s="118">
        <f t="shared" si="296"/>
        <v>0</v>
      </c>
      <c r="AQ1496" t="str">
        <f>AQ1488</f>
        <v/>
      </c>
    </row>
    <row r="1497" spans="1:43" ht="14.25" customHeight="1" x14ac:dyDescent="0.25">
      <c r="A1497" s="1"/>
      <c r="B1497" s="122"/>
      <c r="C1497" s="122"/>
      <c r="D1497" s="122"/>
      <c r="E1497" s="122"/>
      <c r="F1497" s="122"/>
      <c r="G1497" s="122"/>
      <c r="H1497" s="122"/>
      <c r="I1497" s="122"/>
      <c r="J1497" s="122"/>
      <c r="K1497" s="122"/>
      <c r="L1497" s="122"/>
      <c r="M1497" s="122"/>
      <c r="N1497" s="122"/>
      <c r="O1497" s="122"/>
      <c r="P1497" s="122"/>
      <c r="Q1497" s="122"/>
      <c r="R1497" s="122"/>
      <c r="S1497" s="122"/>
      <c r="T1497" s="122"/>
      <c r="U1497" s="122"/>
      <c r="V1497" s="124" t="s">
        <v>95</v>
      </c>
      <c r="W1497" s="125">
        <f>IFERROR(0.6*W1496+0.4*W1495,0)</f>
        <v>21.294148936170217</v>
      </c>
      <c r="X1497" s="132" t="s">
        <v>1176</v>
      </c>
      <c r="Y1497" s="133">
        <f>IFERROR(SUMIF('Popis poslanih narudžbi'!A:A,A1488,'Popis poslanih narudžbi'!C:C),0)</f>
        <v>0</v>
      </c>
      <c r="Z1497" s="131"/>
      <c r="AA1497" s="134" t="s">
        <v>1177</v>
      </c>
      <c r="AB1497" s="118">
        <f t="shared" ref="AB1497:AN1497" si="297">AB1490+AB1496</f>
        <v>0</v>
      </c>
      <c r="AC1497" s="118">
        <f t="shared" si="297"/>
        <v>0</v>
      </c>
      <c r="AD1497" s="118">
        <f t="shared" si="297"/>
        <v>0</v>
      </c>
      <c r="AE1497" s="118">
        <f t="shared" si="297"/>
        <v>0</v>
      </c>
      <c r="AF1497" s="118">
        <f t="shared" si="297"/>
        <v>0</v>
      </c>
      <c r="AG1497" s="118">
        <f t="shared" si="297"/>
        <v>0</v>
      </c>
      <c r="AH1497" s="118">
        <f t="shared" si="297"/>
        <v>0</v>
      </c>
      <c r="AI1497" s="118">
        <f t="shared" si="297"/>
        <v>0</v>
      </c>
      <c r="AJ1497" s="118">
        <f t="shared" si="297"/>
        <v>0</v>
      </c>
      <c r="AK1497" s="118">
        <f t="shared" si="297"/>
        <v>0</v>
      </c>
      <c r="AL1497" s="118">
        <f t="shared" si="297"/>
        <v>0</v>
      </c>
      <c r="AM1497" s="118">
        <f t="shared" si="297"/>
        <v>0</v>
      </c>
      <c r="AN1497" s="118">
        <f t="shared" si="297"/>
        <v>0</v>
      </c>
      <c r="AQ1497" t="str">
        <f>AQ1488</f>
        <v/>
      </c>
    </row>
    <row r="1498" spans="1:43" ht="14.25" customHeight="1" x14ac:dyDescent="0.25">
      <c r="A1498" s="107" t="str">
        <f>'Run Rate'!A153</f>
        <v>SHM00011</v>
      </c>
      <c r="B1498" s="135" t="str">
        <f>'Run Rate'!B153</f>
        <v>Shieldmixer Hero Pro Batman Classic</v>
      </c>
      <c r="C1498" s="135" t="str">
        <f>'Run Rate'!C153</f>
        <v>DRINKWARE I HOME</v>
      </c>
      <c r="D1498" s="135" t="str">
        <f>'Run Rate'!D153</f>
        <v>02 SILVER</v>
      </c>
      <c r="E1498" s="122"/>
      <c r="F1498" s="122"/>
      <c r="G1498" s="122"/>
      <c r="H1498" s="122"/>
      <c r="I1498" s="122"/>
      <c r="J1498" s="122"/>
      <c r="K1498" s="122"/>
      <c r="L1498" s="122"/>
      <c r="M1498" s="122"/>
      <c r="N1498" s="122"/>
      <c r="O1498" s="122"/>
      <c r="P1498" s="122"/>
      <c r="Q1498" s="122"/>
      <c r="R1498" s="122"/>
      <c r="S1498" s="122"/>
      <c r="T1498" s="122"/>
      <c r="U1498" s="122"/>
      <c r="V1498" s="122"/>
      <c r="W1498" s="122"/>
      <c r="X1498" s="122"/>
      <c r="Y1498" s="122"/>
      <c r="Z1498" s="122"/>
      <c r="AA1498" s="122"/>
      <c r="AB1498" s="122"/>
      <c r="AC1498" s="122"/>
      <c r="AD1498" s="122"/>
      <c r="AE1498" s="122"/>
      <c r="AF1498" s="122"/>
      <c r="AG1498" s="122"/>
      <c r="AH1498" s="122"/>
      <c r="AI1498" s="122"/>
      <c r="AJ1498" s="122"/>
      <c r="AK1498" s="122"/>
      <c r="AL1498" s="122"/>
      <c r="AM1498" s="122"/>
      <c r="AN1498" s="122"/>
      <c r="AQ1498" t="str">
        <f>IF(AND(OR($B$1="ALL",$B$1=C1498),OR($E$1="ALL",$E$1=D1498),OR($B$2="ALL",$B$2=A1498),OR($E$2="ALL",IFERROR(SEARCH($E$2,B1498),0)&gt;0)),"MATCH","")</f>
        <v/>
      </c>
    </row>
    <row r="1499" spans="1:43" ht="14.25" customHeight="1" x14ac:dyDescent="0.25">
      <c r="A1499" s="108" t="s">
        <v>1137</v>
      </c>
      <c r="B1499" s="136" t="s">
        <v>1138</v>
      </c>
      <c r="C1499" s="136" t="s">
        <v>1139</v>
      </c>
      <c r="D1499" s="136" t="s">
        <v>1140</v>
      </c>
      <c r="E1499" s="136" t="s">
        <v>1141</v>
      </c>
      <c r="F1499" s="136" t="s">
        <v>1142</v>
      </c>
      <c r="G1499" s="136" t="s">
        <v>1143</v>
      </c>
      <c r="H1499" s="136" t="s">
        <v>1144</v>
      </c>
      <c r="I1499" s="136" t="s">
        <v>1145</v>
      </c>
      <c r="J1499" s="136" t="s">
        <v>1146</v>
      </c>
      <c r="K1499" s="136" t="s">
        <v>1147</v>
      </c>
      <c r="L1499" s="136" t="s">
        <v>1148</v>
      </c>
      <c r="M1499" s="136" t="s">
        <v>1149</v>
      </c>
      <c r="N1499" s="136" t="s">
        <v>1150</v>
      </c>
      <c r="O1499" s="136" t="s">
        <v>1151</v>
      </c>
      <c r="P1499" s="136" t="s">
        <v>1152</v>
      </c>
      <c r="Q1499" s="136" t="s">
        <v>1153</v>
      </c>
      <c r="R1499" s="136" t="s">
        <v>1154</v>
      </c>
      <c r="S1499" s="136" t="s">
        <v>1155</v>
      </c>
      <c r="T1499" s="136" t="s">
        <v>1156</v>
      </c>
      <c r="U1499" s="136" t="s">
        <v>1157</v>
      </c>
      <c r="V1499" s="136" t="s">
        <v>1158</v>
      </c>
      <c r="W1499" s="136" t="s">
        <v>1159</v>
      </c>
      <c r="X1499" s="136" t="s">
        <v>1160</v>
      </c>
      <c r="Y1499" s="136" t="s">
        <v>1161</v>
      </c>
      <c r="Z1499" s="136" t="s">
        <v>1162</v>
      </c>
      <c r="AA1499" s="136" t="s">
        <v>1163</v>
      </c>
      <c r="AB1499" s="137" t="s">
        <v>156</v>
      </c>
      <c r="AC1499" s="137" t="s">
        <v>157</v>
      </c>
      <c r="AD1499" s="137" t="s">
        <v>158</v>
      </c>
      <c r="AE1499" s="137" t="s">
        <v>139</v>
      </c>
      <c r="AF1499" s="138" t="s">
        <v>140</v>
      </c>
      <c r="AG1499" s="138" t="s">
        <v>141</v>
      </c>
      <c r="AH1499" s="138" t="s">
        <v>142</v>
      </c>
      <c r="AI1499" s="138" t="s">
        <v>143</v>
      </c>
      <c r="AJ1499" s="139" t="s">
        <v>144</v>
      </c>
      <c r="AK1499" s="139" t="s">
        <v>145</v>
      </c>
      <c r="AL1499" s="139" t="s">
        <v>146</v>
      </c>
      <c r="AM1499" s="140" t="s">
        <v>147</v>
      </c>
      <c r="AN1499" s="140" t="s">
        <v>148</v>
      </c>
      <c r="AQ1499" t="str">
        <f>AQ1498</f>
        <v/>
      </c>
    </row>
    <row r="1500" spans="1:43" ht="14.25" customHeight="1" x14ac:dyDescent="0.25">
      <c r="A1500" s="99" t="s">
        <v>1164</v>
      </c>
      <c r="B1500" s="112">
        <f>'Run Rate'!E153</f>
        <v>50</v>
      </c>
      <c r="C1500" s="112">
        <f>'Run Rate'!F153</f>
        <v>12</v>
      </c>
      <c r="D1500" s="112">
        <f>'Run Rate'!G153</f>
        <v>141</v>
      </c>
      <c r="E1500" s="112">
        <f>'Run Rate'!H153</f>
        <v>116</v>
      </c>
      <c r="F1500" s="112">
        <f>'Run Rate'!I153</f>
        <v>29</v>
      </c>
      <c r="G1500" s="112">
        <f>'Run Rate'!J153</f>
        <v>7</v>
      </c>
      <c r="H1500" s="112">
        <f>'Run Rate'!K153</f>
        <v>21</v>
      </c>
      <c r="I1500" s="112">
        <f>'Run Rate'!L153</f>
        <v>880</v>
      </c>
      <c r="J1500" s="112">
        <f>'Run Rate'!M153</f>
        <v>34</v>
      </c>
      <c r="K1500" s="112">
        <f>'Run Rate'!N153</f>
        <v>15</v>
      </c>
      <c r="L1500" s="112">
        <f>'Run Rate'!O153</f>
        <v>12</v>
      </c>
      <c r="M1500" s="112">
        <f>'Run Rate'!P153</f>
        <v>54</v>
      </c>
      <c r="N1500" s="112">
        <f>'Run Rate'!Q153</f>
        <v>26</v>
      </c>
      <c r="O1500" s="112">
        <f>'Run Rate'!R153</f>
        <v>14</v>
      </c>
      <c r="P1500" s="112">
        <f>'Run Rate'!S153</f>
        <v>5</v>
      </c>
      <c r="Q1500" s="112">
        <f>'Run Rate'!T153</f>
        <v>20</v>
      </c>
      <c r="R1500" s="112">
        <f>'Run Rate'!U153</f>
        <v>24</v>
      </c>
      <c r="S1500" s="112">
        <f>'Run Rate'!V153</f>
        <v>36</v>
      </c>
      <c r="T1500" s="112">
        <f>'Run Rate'!W153</f>
        <v>103</v>
      </c>
      <c r="U1500" s="112">
        <f>'Run Rate'!X153</f>
        <v>39</v>
      </c>
      <c r="V1500" s="112">
        <f>'Run Rate'!Y153</f>
        <v>123</v>
      </c>
      <c r="W1500" s="112">
        <f>'Run Rate'!Z153</f>
        <v>18</v>
      </c>
      <c r="X1500" s="112">
        <f>'Run Rate'!AA153</f>
        <v>38</v>
      </c>
      <c r="Y1500" s="112">
        <f>'Run Rate'!AB153</f>
        <v>14</v>
      </c>
      <c r="Z1500" s="112">
        <f>'Run Rate'!AC153</f>
        <v>18</v>
      </c>
      <c r="AA1500" s="112">
        <f>'Run Rate'!AD153</f>
        <v>406</v>
      </c>
      <c r="AB1500" s="113">
        <v>29</v>
      </c>
      <c r="AC1500" s="112">
        <v>21</v>
      </c>
      <c r="AD1500" s="112">
        <v>19</v>
      </c>
      <c r="AE1500" s="112">
        <v>22</v>
      </c>
      <c r="AF1500" s="112">
        <v>23</v>
      </c>
      <c r="AG1500" s="112">
        <v>23</v>
      </c>
      <c r="AH1500" s="112">
        <v>22</v>
      </c>
      <c r="AI1500" s="112">
        <v>22</v>
      </c>
      <c r="AJ1500" s="112">
        <v>22</v>
      </c>
      <c r="AK1500" s="112">
        <v>22</v>
      </c>
      <c r="AL1500" s="112">
        <v>23</v>
      </c>
      <c r="AM1500" s="112">
        <v>22</v>
      </c>
      <c r="AN1500" s="112">
        <v>22</v>
      </c>
      <c r="AQ1500" t="str">
        <f>AQ1498</f>
        <v/>
      </c>
    </row>
    <row r="1501" spans="1:43" ht="14.25" customHeight="1" x14ac:dyDescent="0.25">
      <c r="A1501" s="99" t="s">
        <v>1165</v>
      </c>
      <c r="B1501" s="114"/>
      <c r="C1501" s="114"/>
      <c r="D1501" s="114"/>
      <c r="E1501" s="114"/>
      <c r="F1501" s="114"/>
      <c r="G1501" s="114"/>
      <c r="H1501" s="114"/>
      <c r="I1501" s="114"/>
      <c r="J1501" s="114"/>
      <c r="K1501" s="114"/>
      <c r="L1501" s="114"/>
      <c r="M1501" s="114"/>
      <c r="N1501" s="114"/>
      <c r="O1501" s="114"/>
      <c r="P1501" s="114"/>
      <c r="Q1501" s="114"/>
      <c r="R1501" s="114"/>
      <c r="S1501" s="114"/>
      <c r="T1501" s="114"/>
      <c r="U1501" s="114"/>
      <c r="V1501" s="114"/>
      <c r="W1501" s="115"/>
      <c r="X1501" s="115"/>
      <c r="Y1501" s="115"/>
      <c r="Z1501" s="115"/>
      <c r="AA1501" s="112" t="s">
        <v>1166</v>
      </c>
      <c r="AB1501" s="113"/>
      <c r="AC1501" s="112"/>
      <c r="AD1501" s="112"/>
      <c r="AE1501" s="112"/>
      <c r="AF1501" s="112"/>
      <c r="AG1501" s="112"/>
      <c r="AH1501" s="112"/>
      <c r="AI1501" s="112"/>
      <c r="AJ1501" s="112"/>
      <c r="AK1501" s="112"/>
      <c r="AL1501" s="112"/>
      <c r="AM1501" s="112"/>
      <c r="AN1501" s="112"/>
      <c r="AQ1501" t="str">
        <f>AQ1498</f>
        <v/>
      </c>
    </row>
    <row r="1502" spans="1:43" ht="14.25" customHeight="1" x14ac:dyDescent="0.25">
      <c r="A1502" s="99" t="s">
        <v>1167</v>
      </c>
      <c r="B1502" s="114"/>
      <c r="C1502" s="114"/>
      <c r="D1502" s="114"/>
      <c r="E1502" s="114"/>
      <c r="F1502" s="114"/>
      <c r="G1502" s="114"/>
      <c r="H1502" s="114"/>
      <c r="I1502" s="114"/>
      <c r="J1502" s="114"/>
      <c r="K1502" s="114"/>
      <c r="L1502" s="114"/>
      <c r="M1502" s="114"/>
      <c r="N1502" s="114"/>
      <c r="O1502" s="114"/>
      <c r="P1502" s="114"/>
      <c r="Q1502" s="114"/>
      <c r="R1502" s="114"/>
      <c r="S1502" s="114"/>
      <c r="T1502" s="114"/>
      <c r="U1502" s="114"/>
      <c r="V1502" s="114"/>
      <c r="W1502" s="115"/>
      <c r="X1502" s="116"/>
      <c r="Y1502" s="117"/>
      <c r="Z1502" s="115"/>
      <c r="AA1502" s="112" t="s">
        <v>1168</v>
      </c>
      <c r="AB1502" s="113">
        <f>'Demand Input VP'!B754</f>
        <v>0</v>
      </c>
      <c r="AC1502" s="112">
        <f>'Demand Input VP'!C754</f>
        <v>0</v>
      </c>
      <c r="AD1502" s="112">
        <f>'Demand Input VP'!D754</f>
        <v>0</v>
      </c>
      <c r="AE1502" s="112">
        <f>'Demand Input VP'!E754</f>
        <v>0</v>
      </c>
      <c r="AF1502" s="112">
        <f>'Demand Input VP'!F754</f>
        <v>0</v>
      </c>
      <c r="AG1502" s="112">
        <f>'Demand Input VP'!G754</f>
        <v>0</v>
      </c>
      <c r="AH1502" s="112">
        <f>'Demand Input VP'!H754</f>
        <v>0</v>
      </c>
      <c r="AI1502" s="112">
        <f>'Demand Input VP'!I754</f>
        <v>0</v>
      </c>
      <c r="AJ1502" s="112">
        <f>'Demand Input VP'!J754</f>
        <v>0</v>
      </c>
      <c r="AK1502" s="112">
        <f>'Demand Input VP'!K754</f>
        <v>0</v>
      </c>
      <c r="AL1502" s="112">
        <f>'Demand Input VP'!L754</f>
        <v>0</v>
      </c>
      <c r="AM1502" s="112">
        <f>'Demand Input VP'!M754</f>
        <v>0</v>
      </c>
      <c r="AN1502" s="112">
        <f>'Demand Input VP'!N754</f>
        <v>0</v>
      </c>
      <c r="AQ1502" t="str">
        <f>AQ1498</f>
        <v/>
      </c>
    </row>
    <row r="1503" spans="1:43" ht="14.25" customHeight="1" x14ac:dyDescent="0.25">
      <c r="A1503" s="99" t="s">
        <v>1169</v>
      </c>
      <c r="B1503" s="118"/>
      <c r="C1503" s="118"/>
      <c r="D1503" s="118"/>
      <c r="E1503" s="118"/>
      <c r="F1503" s="118"/>
      <c r="G1503" s="118"/>
      <c r="H1503" s="118"/>
      <c r="I1503" s="118"/>
      <c r="J1503" s="118"/>
      <c r="K1503" s="118"/>
      <c r="L1503" s="118"/>
      <c r="M1503" s="118"/>
      <c r="N1503" s="118"/>
      <c r="O1503" s="118"/>
      <c r="P1503" s="118"/>
      <c r="Q1503" s="118"/>
      <c r="R1503" s="118"/>
      <c r="S1503" s="118"/>
      <c r="T1503" s="118"/>
      <c r="U1503" s="118"/>
      <c r="V1503" s="118"/>
      <c r="W1503" s="115"/>
      <c r="X1503" s="116"/>
      <c r="Y1503" s="117"/>
      <c r="Z1503" s="119"/>
      <c r="AA1503" s="120" t="s">
        <v>1170</v>
      </c>
      <c r="AB1503" s="121">
        <f>'Demand Input VP'!B753</f>
        <v>0</v>
      </c>
      <c r="AC1503" s="120">
        <f>'Demand Input VP'!C753</f>
        <v>0</v>
      </c>
      <c r="AD1503" s="120">
        <f>'Demand Input VP'!D753</f>
        <v>0</v>
      </c>
      <c r="AE1503" s="120">
        <f>'Demand Input VP'!E753</f>
        <v>0</v>
      </c>
      <c r="AF1503" s="120">
        <f>'Demand Input VP'!F753</f>
        <v>0</v>
      </c>
      <c r="AG1503" s="120">
        <f>'Demand Input VP'!G753</f>
        <v>0</v>
      </c>
      <c r="AH1503" s="120">
        <f>'Demand Input VP'!H753</f>
        <v>0</v>
      </c>
      <c r="AI1503" s="120">
        <f>'Demand Input VP'!I753</f>
        <v>0</v>
      </c>
      <c r="AJ1503" s="120">
        <f>'Demand Input VP'!J753</f>
        <v>0</v>
      </c>
      <c r="AK1503" s="120">
        <f>'Demand Input VP'!K753</f>
        <v>0</v>
      </c>
      <c r="AL1503" s="120">
        <f>'Demand Input VP'!L753</f>
        <v>0</v>
      </c>
      <c r="AM1503" s="120">
        <f>'Demand Input VP'!M753</f>
        <v>0</v>
      </c>
      <c r="AN1503" s="120">
        <f>'Demand Input VP'!N753</f>
        <v>0</v>
      </c>
      <c r="AQ1503" t="str">
        <f>AQ1498</f>
        <v/>
      </c>
    </row>
    <row r="1504" spans="1:43" ht="14.25" customHeight="1" x14ac:dyDescent="0.25">
      <c r="A1504" s="1"/>
      <c r="B1504" s="122"/>
      <c r="C1504" s="122"/>
      <c r="D1504" s="122"/>
      <c r="E1504" s="122"/>
      <c r="F1504" s="122"/>
      <c r="G1504" s="122"/>
      <c r="H1504" s="122"/>
      <c r="I1504" s="122"/>
      <c r="J1504" s="122"/>
      <c r="K1504" s="122"/>
      <c r="L1504" s="122"/>
      <c r="M1504" s="122"/>
      <c r="N1504" s="122"/>
      <c r="O1504" s="122"/>
      <c r="P1504" s="122"/>
      <c r="Q1504" s="122"/>
      <c r="R1504" s="122"/>
      <c r="S1504" s="122"/>
      <c r="T1504" s="122"/>
      <c r="U1504" s="122"/>
      <c r="V1504" s="122"/>
      <c r="W1504" s="123"/>
      <c r="X1504" s="116"/>
      <c r="Y1504" s="117"/>
      <c r="Z1504" s="123"/>
      <c r="AA1504" s="112" t="s">
        <v>1171</v>
      </c>
      <c r="AB1504" s="113">
        <f>'Demand Input MP'!B754</f>
        <v>0</v>
      </c>
      <c r="AC1504" s="112">
        <f>'Demand Input MP'!C754</f>
        <v>0</v>
      </c>
      <c r="AD1504" s="112">
        <f>'Demand Input MP'!D754</f>
        <v>0</v>
      </c>
      <c r="AE1504" s="112">
        <f>'Demand Input MP'!E754</f>
        <v>0</v>
      </c>
      <c r="AF1504" s="112">
        <f>'Demand Input MP'!F754</f>
        <v>0</v>
      </c>
      <c r="AG1504" s="112">
        <f>'Demand Input MP'!G754</f>
        <v>0</v>
      </c>
      <c r="AH1504" s="112">
        <f>'Demand Input MP'!H754</f>
        <v>0</v>
      </c>
      <c r="AI1504" s="112">
        <f>'Demand Input MP'!I754</f>
        <v>0</v>
      </c>
      <c r="AJ1504" s="112">
        <f>'Demand Input MP'!J754</f>
        <v>0</v>
      </c>
      <c r="AK1504" s="112">
        <f>'Demand Input MP'!K754</f>
        <v>0</v>
      </c>
      <c r="AL1504" s="112">
        <f>'Demand Input MP'!L754</f>
        <v>0</v>
      </c>
      <c r="AM1504" s="112">
        <f>'Demand Input MP'!M754</f>
        <v>0</v>
      </c>
      <c r="AN1504" s="112">
        <f>'Demand Input MP'!N754</f>
        <v>0</v>
      </c>
      <c r="AQ1504" t="str">
        <f>AQ1498</f>
        <v/>
      </c>
    </row>
    <row r="1505" spans="1:43" ht="14.25" customHeight="1" x14ac:dyDescent="0.25">
      <c r="A1505" s="1"/>
      <c r="B1505" s="122"/>
      <c r="C1505" s="122"/>
      <c r="D1505" s="122"/>
      <c r="E1505" s="122"/>
      <c r="F1505" s="122"/>
      <c r="G1505" s="122"/>
      <c r="H1505" s="122"/>
      <c r="I1505" s="122"/>
      <c r="J1505" s="122"/>
      <c r="K1505" s="122"/>
      <c r="L1505" s="122"/>
      <c r="M1505" s="122"/>
      <c r="N1505" s="122"/>
      <c r="O1505" s="122"/>
      <c r="P1505" s="122"/>
      <c r="Q1505" s="122"/>
      <c r="R1505" s="122"/>
      <c r="S1505" s="122"/>
      <c r="T1505" s="122"/>
      <c r="U1505" s="122"/>
      <c r="V1505" s="124" t="s">
        <v>91</v>
      </c>
      <c r="W1505" s="125">
        <f>IFERROR(IF(SUM('Run Rate History'!E153:AD153)&gt;0,(SUMPRODUCT((B1500:AA1500&gt;=PERCENTILE(B1500:AA1500,0.1))*(B1500:AA1500&lt;=PERCENTILE(B1500:AA1500,0.9))*B1500:AA1500)+SUMPRODUCT(('Run Rate History'!E153:AD153&gt;=PERCENTILE(B1500:AA1500,0.1))*('Run Rate History'!E153:AD153&lt;=PERCENTILE(B1500:AA1500,0.9))*'Run Rate History'!E153:AD153))/(SUMPRODUCT((B1500:AA1500&gt;=PERCENTILE(B1500:AA1500,0.1))*(B1500:AA1500&lt;=PERCENTILE(B1500:AA1500,0.9))*1)+SUMPRODUCT(('Run Rate History'!E153:AD153&gt;=PERCENTILE(B1500:AA1500,0.1))*('Run Rate History'!E153:AD153&lt;=PERCENTILE(B1500:AA1500,0.9))*1)),TRIMMEAN(B1500:AA1500,0.15)),0)</f>
        <v>37.274999999999999</v>
      </c>
      <c r="X1505" s="126" t="s">
        <v>1172</v>
      </c>
      <c r="Y1505" s="127">
        <f>SUM(B1500:AA1500)/26</f>
        <v>86.730769230769226</v>
      </c>
      <c r="Z1505" s="128"/>
      <c r="AA1505" s="112" t="s">
        <v>1173</v>
      </c>
      <c r="AB1505" s="113">
        <f>'Demand Input MP'!B753</f>
        <v>0</v>
      </c>
      <c r="AC1505" s="112">
        <f>'Demand Input MP'!C753</f>
        <v>0</v>
      </c>
      <c r="AD1505" s="112">
        <f>'Demand Input MP'!D753</f>
        <v>0</v>
      </c>
      <c r="AE1505" s="112">
        <f>'Demand Input MP'!E753</f>
        <v>0</v>
      </c>
      <c r="AF1505" s="112">
        <f>'Demand Input MP'!F753</f>
        <v>0</v>
      </c>
      <c r="AG1505" s="112">
        <f>'Demand Input MP'!G753</f>
        <v>0</v>
      </c>
      <c r="AH1505" s="112">
        <f>'Demand Input MP'!H753</f>
        <v>0</v>
      </c>
      <c r="AI1505" s="112">
        <f>'Demand Input MP'!I753</f>
        <v>0</v>
      </c>
      <c r="AJ1505" s="112">
        <f>'Demand Input MP'!J753</f>
        <v>0</v>
      </c>
      <c r="AK1505" s="112">
        <f>'Demand Input MP'!K753</f>
        <v>0</v>
      </c>
      <c r="AL1505" s="112">
        <f>'Demand Input MP'!L753</f>
        <v>0</v>
      </c>
      <c r="AM1505" s="112">
        <f>'Demand Input MP'!M753</f>
        <v>0</v>
      </c>
      <c r="AN1505" s="112">
        <f>'Demand Input MP'!N753</f>
        <v>0</v>
      </c>
      <c r="AQ1505" t="str">
        <f>AQ1498</f>
        <v/>
      </c>
    </row>
    <row r="1506" spans="1:43" ht="14.25" customHeight="1" x14ac:dyDescent="0.25">
      <c r="A1506" s="1"/>
      <c r="B1506" s="122"/>
      <c r="C1506" s="122"/>
      <c r="D1506" s="122"/>
      <c r="E1506" s="122"/>
      <c r="F1506" s="122"/>
      <c r="G1506" s="122"/>
      <c r="H1506" s="122"/>
      <c r="I1506" s="122"/>
      <c r="J1506" s="122"/>
      <c r="K1506" s="122"/>
      <c r="L1506" s="122"/>
      <c r="M1506" s="122"/>
      <c r="N1506" s="122"/>
      <c r="O1506" s="122"/>
      <c r="P1506" s="122"/>
      <c r="Q1506" s="122"/>
      <c r="R1506" s="122"/>
      <c r="S1506" s="122"/>
      <c r="T1506" s="122"/>
      <c r="U1506" s="122"/>
      <c r="V1506" s="124" t="s">
        <v>94</v>
      </c>
      <c r="W1506" s="125">
        <f>IFERROR((1*MIN(MAX(X1500,0.5*IF(SUM('Run Rate History'!E153:AD153)&gt;0,(MEDIAN(IF(B1500:AA1500&gt;0,B1500:AA1500))+MEDIAN(IF('Run Rate History'!E153:AD153&gt;0,'Run Rate History'!E153:AD153)))/2,MEDIAN(IF(B1500:AA1500&gt;0,B1500:AA1500)))),2*IF(SUM('Run Rate History'!E153:AD153)&gt;0,(MEDIAN(IF(B1500:AA1500&gt;0,B1500:AA1500))+MEDIAN(IF('Run Rate History'!E153:AD153&gt;0,'Run Rate History'!E153:AD153)))/2,MEDIAN(IF(B1500:AA1500&gt;0,B1500:AA1500))))+2*MIN(MAX(Y1500,0.5*IF(SUM('Run Rate History'!E153:AD153)&gt;0,(MEDIAN(IF(B1500:AA1500&gt;0,B1500:AA1500))+MEDIAN(IF('Run Rate History'!E153:AD153&gt;0,'Run Rate History'!E153:AD153)))/2,MEDIAN(IF(B1500:AA1500&gt;0,B1500:AA1500)))),2*IF(SUM('Run Rate History'!E153:AD153)&gt;0,(MEDIAN(IF(B1500:AA1500&gt;0,B1500:AA1500))+MEDIAN(IF('Run Rate History'!E153:AD153&gt;0,'Run Rate History'!E153:AD153)))/2,MEDIAN(IF(B1500:AA1500&gt;0,B1500:AA1500))))+3*MIN(MAX(Z1500,0.5*IF(SUM('Run Rate History'!E153:AD153)&gt;0,(MEDIAN(IF(B1500:AA1500&gt;0,B1500:AA1500))+MEDIAN(IF('Run Rate History'!E153:AD153&gt;0,'Run Rate History'!E153:AD153)))/2,MEDIAN(IF(B1500:AA1500&gt;0,B1500:AA1500)))),2*IF(SUM('Run Rate History'!E153:AD153)&gt;0,(MEDIAN(IF(B1500:AA1500&gt;0,B1500:AA1500))+MEDIAN(IF('Run Rate History'!E153:AD153&gt;0,'Run Rate History'!E153:AD153)))/2,MEDIAN(IF(B1500:AA1500&gt;0,B1500:AA1500))))+4*MIN(MAX(AA1500,0.5*IF(SUM('Run Rate History'!E153:AD153)&gt;0,(MEDIAN(IF(B1500:AA1500&gt;0,B1500:AA1500))+MEDIAN(IF('Run Rate History'!E153:AD153&gt;0,'Run Rate History'!E153:AD153)))/2,MEDIAN(IF(B1500:AA1500&gt;0,B1500:AA1500)))),2*IF(SUM('Run Rate History'!E153:AD153)&gt;0,(MEDIAN(IF(B1500:AA1500&gt;0,B1500:AA1500))+MEDIAN(IF('Run Rate History'!E153:AD153&gt;0,'Run Rate History'!E153:AD153)))/2,MEDIAN(IF(B1500:AA1500&gt;0,B1500:AA1500)))))/10,0)</f>
        <v>31.8</v>
      </c>
      <c r="X1506" s="129" t="s">
        <v>1174</v>
      </c>
      <c r="Y1506" s="130">
        <f>IFERROR(VLOOKUP(A1498,'Stanje zaliha'!A:E,5,FALSE()),0)</f>
        <v>1102</v>
      </c>
      <c r="Z1506" s="131"/>
      <c r="AA1506" s="113" t="s">
        <v>1175</v>
      </c>
      <c r="AB1506" s="118">
        <f t="shared" ref="AB1506:AN1506" si="298">SUM(AB1502:AB1505)</f>
        <v>0</v>
      </c>
      <c r="AC1506" s="118">
        <f t="shared" si="298"/>
        <v>0</v>
      </c>
      <c r="AD1506" s="118">
        <f t="shared" si="298"/>
        <v>0</v>
      </c>
      <c r="AE1506" s="118">
        <f t="shared" si="298"/>
        <v>0</v>
      </c>
      <c r="AF1506" s="118">
        <f t="shared" si="298"/>
        <v>0</v>
      </c>
      <c r="AG1506" s="118">
        <f t="shared" si="298"/>
        <v>0</v>
      </c>
      <c r="AH1506" s="118">
        <f t="shared" si="298"/>
        <v>0</v>
      </c>
      <c r="AI1506" s="118">
        <f t="shared" si="298"/>
        <v>0</v>
      </c>
      <c r="AJ1506" s="118">
        <f t="shared" si="298"/>
        <v>0</v>
      </c>
      <c r="AK1506" s="118">
        <f t="shared" si="298"/>
        <v>0</v>
      </c>
      <c r="AL1506" s="118">
        <f t="shared" si="298"/>
        <v>0</v>
      </c>
      <c r="AM1506" s="118">
        <f t="shared" si="298"/>
        <v>0</v>
      </c>
      <c r="AN1506" s="118">
        <f t="shared" si="298"/>
        <v>0</v>
      </c>
      <c r="AQ1506" t="str">
        <f>AQ1498</f>
        <v/>
      </c>
    </row>
    <row r="1507" spans="1:43" ht="14.25" customHeight="1" x14ac:dyDescent="0.25">
      <c r="A1507" s="1"/>
      <c r="B1507" s="122"/>
      <c r="C1507" s="122"/>
      <c r="D1507" s="122"/>
      <c r="E1507" s="122"/>
      <c r="F1507" s="122"/>
      <c r="G1507" s="122"/>
      <c r="H1507" s="122"/>
      <c r="I1507" s="122"/>
      <c r="J1507" s="122"/>
      <c r="K1507" s="122"/>
      <c r="L1507" s="122"/>
      <c r="M1507" s="122"/>
      <c r="N1507" s="122"/>
      <c r="O1507" s="122"/>
      <c r="P1507" s="122"/>
      <c r="Q1507" s="122"/>
      <c r="R1507" s="122"/>
      <c r="S1507" s="122"/>
      <c r="T1507" s="122"/>
      <c r="U1507" s="122"/>
      <c r="V1507" s="124" t="s">
        <v>95</v>
      </c>
      <c r="W1507" s="125">
        <f>IFERROR(0.6*W1506+0.4*W1505,0)</f>
        <v>33.989999999999995</v>
      </c>
      <c r="X1507" s="132" t="s">
        <v>1176</v>
      </c>
      <c r="Y1507" s="133">
        <f>IFERROR(SUMIF('Popis poslanih narudžbi'!A:A,A1498,'Popis poslanih narudžbi'!C:C),0)</f>
        <v>0</v>
      </c>
      <c r="Z1507" s="131"/>
      <c r="AA1507" s="134" t="s">
        <v>1177</v>
      </c>
      <c r="AB1507" s="118">
        <f t="shared" ref="AB1507:AN1507" si="299">AB1500+AB1506</f>
        <v>29</v>
      </c>
      <c r="AC1507" s="118">
        <f t="shared" si="299"/>
        <v>21</v>
      </c>
      <c r="AD1507" s="118">
        <f t="shared" si="299"/>
        <v>19</v>
      </c>
      <c r="AE1507" s="118">
        <f t="shared" si="299"/>
        <v>22</v>
      </c>
      <c r="AF1507" s="118">
        <f t="shared" si="299"/>
        <v>23</v>
      </c>
      <c r="AG1507" s="118">
        <f t="shared" si="299"/>
        <v>23</v>
      </c>
      <c r="AH1507" s="118">
        <f t="shared" si="299"/>
        <v>22</v>
      </c>
      <c r="AI1507" s="118">
        <f t="shared" si="299"/>
        <v>22</v>
      </c>
      <c r="AJ1507" s="118">
        <f t="shared" si="299"/>
        <v>22</v>
      </c>
      <c r="AK1507" s="118">
        <f t="shared" si="299"/>
        <v>22</v>
      </c>
      <c r="AL1507" s="118">
        <f t="shared" si="299"/>
        <v>23</v>
      </c>
      <c r="AM1507" s="118">
        <f t="shared" si="299"/>
        <v>22</v>
      </c>
      <c r="AN1507" s="118">
        <f t="shared" si="299"/>
        <v>22</v>
      </c>
      <c r="AQ1507" t="str">
        <f>AQ1498</f>
        <v/>
      </c>
    </row>
    <row r="1508" spans="1:43" ht="14.25" customHeight="1" x14ac:dyDescent="0.25">
      <c r="A1508" s="107" t="str">
        <f>'Run Rate'!A154</f>
        <v>ZOE12453</v>
      </c>
      <c r="B1508" s="135" t="str">
        <f>'Run Rate'!B154</f>
        <v>Zoe Protein Bar 50 g Choco Hazelnut Rocher</v>
      </c>
      <c r="C1508" s="135" t="str">
        <f>'Run Rate'!C154</f>
        <v>RTD &amp; SNACKS</v>
      </c>
      <c r="D1508" s="135" t="str">
        <f>'Run Rate'!D154</f>
        <v>02 SILVER</v>
      </c>
      <c r="E1508" s="122"/>
      <c r="F1508" s="122"/>
      <c r="G1508" s="122"/>
      <c r="H1508" s="122"/>
      <c r="I1508" s="122"/>
      <c r="J1508" s="122"/>
      <c r="K1508" s="122"/>
      <c r="L1508" s="122"/>
      <c r="M1508" s="122"/>
      <c r="N1508" s="122"/>
      <c r="O1508" s="122"/>
      <c r="P1508" s="122"/>
      <c r="Q1508" s="122"/>
      <c r="R1508" s="122"/>
      <c r="S1508" s="122"/>
      <c r="T1508" s="122"/>
      <c r="U1508" s="122"/>
      <c r="V1508" s="122"/>
      <c r="W1508" s="122"/>
      <c r="X1508" s="122"/>
      <c r="Y1508" s="122"/>
      <c r="Z1508" s="122"/>
      <c r="AA1508" s="122"/>
      <c r="AB1508" s="122"/>
      <c r="AC1508" s="122"/>
      <c r="AD1508" s="122"/>
      <c r="AE1508" s="122"/>
      <c r="AF1508" s="122"/>
      <c r="AG1508" s="122"/>
      <c r="AH1508" s="122"/>
      <c r="AI1508" s="122"/>
      <c r="AJ1508" s="122"/>
      <c r="AK1508" s="122"/>
      <c r="AL1508" s="122"/>
      <c r="AM1508" s="122"/>
      <c r="AN1508" s="122"/>
      <c r="AQ1508" t="str">
        <f>IF(AND(OR($B$1="ALL",$B$1=C1508),OR($E$1="ALL",$E$1=D1508),OR($B$2="ALL",$B$2=A1508),OR($E$2="ALL",IFERROR(SEARCH($E$2,B1508),0)&gt;0)),"MATCH","")</f>
        <v/>
      </c>
    </row>
    <row r="1509" spans="1:43" ht="14.25" customHeight="1" x14ac:dyDescent="0.25">
      <c r="A1509" s="108" t="s">
        <v>1137</v>
      </c>
      <c r="B1509" s="136" t="s">
        <v>1138</v>
      </c>
      <c r="C1509" s="136" t="s">
        <v>1139</v>
      </c>
      <c r="D1509" s="136" t="s">
        <v>1140</v>
      </c>
      <c r="E1509" s="136" t="s">
        <v>1141</v>
      </c>
      <c r="F1509" s="136" t="s">
        <v>1142</v>
      </c>
      <c r="G1509" s="136" t="s">
        <v>1143</v>
      </c>
      <c r="H1509" s="136" t="s">
        <v>1144</v>
      </c>
      <c r="I1509" s="136" t="s">
        <v>1145</v>
      </c>
      <c r="J1509" s="136" t="s">
        <v>1146</v>
      </c>
      <c r="K1509" s="136" t="s">
        <v>1147</v>
      </c>
      <c r="L1509" s="136" t="s">
        <v>1148</v>
      </c>
      <c r="M1509" s="136" t="s">
        <v>1149</v>
      </c>
      <c r="N1509" s="136" t="s">
        <v>1150</v>
      </c>
      <c r="O1509" s="136" t="s">
        <v>1151</v>
      </c>
      <c r="P1509" s="136" t="s">
        <v>1152</v>
      </c>
      <c r="Q1509" s="136" t="s">
        <v>1153</v>
      </c>
      <c r="R1509" s="136" t="s">
        <v>1154</v>
      </c>
      <c r="S1509" s="136" t="s">
        <v>1155</v>
      </c>
      <c r="T1509" s="136" t="s">
        <v>1156</v>
      </c>
      <c r="U1509" s="136" t="s">
        <v>1157</v>
      </c>
      <c r="V1509" s="136" t="s">
        <v>1158</v>
      </c>
      <c r="W1509" s="136" t="s">
        <v>1159</v>
      </c>
      <c r="X1509" s="136" t="s">
        <v>1160</v>
      </c>
      <c r="Y1509" s="136" t="s">
        <v>1161</v>
      </c>
      <c r="Z1509" s="136" t="s">
        <v>1162</v>
      </c>
      <c r="AA1509" s="136" t="s">
        <v>1163</v>
      </c>
      <c r="AB1509" s="137" t="s">
        <v>156</v>
      </c>
      <c r="AC1509" s="137" t="s">
        <v>157</v>
      </c>
      <c r="AD1509" s="137" t="s">
        <v>158</v>
      </c>
      <c r="AE1509" s="137" t="s">
        <v>139</v>
      </c>
      <c r="AF1509" s="138" t="s">
        <v>140</v>
      </c>
      <c r="AG1509" s="138" t="s">
        <v>141</v>
      </c>
      <c r="AH1509" s="138" t="s">
        <v>142</v>
      </c>
      <c r="AI1509" s="138" t="s">
        <v>143</v>
      </c>
      <c r="AJ1509" s="139" t="s">
        <v>144</v>
      </c>
      <c r="AK1509" s="139" t="s">
        <v>145</v>
      </c>
      <c r="AL1509" s="139" t="s">
        <v>146</v>
      </c>
      <c r="AM1509" s="140" t="s">
        <v>147</v>
      </c>
      <c r="AN1509" s="140" t="s">
        <v>148</v>
      </c>
      <c r="AQ1509" t="str">
        <f>AQ1508</f>
        <v/>
      </c>
    </row>
    <row r="1510" spans="1:43" ht="14.25" customHeight="1" x14ac:dyDescent="0.25">
      <c r="A1510" s="99" t="s">
        <v>1164</v>
      </c>
      <c r="B1510" s="112">
        <f>'Run Rate'!E154</f>
        <v>1854</v>
      </c>
      <c r="C1510" s="112">
        <f>'Run Rate'!F154</f>
        <v>423</v>
      </c>
      <c r="D1510" s="112">
        <f>'Run Rate'!G154</f>
        <v>506</v>
      </c>
      <c r="E1510" s="112">
        <f>'Run Rate'!H154</f>
        <v>375</v>
      </c>
      <c r="F1510" s="112">
        <f>'Run Rate'!I154</f>
        <v>532</v>
      </c>
      <c r="G1510" s="112">
        <f>'Run Rate'!J154</f>
        <v>267</v>
      </c>
      <c r="H1510" s="112">
        <f>'Run Rate'!K154</f>
        <v>341</v>
      </c>
      <c r="I1510" s="112">
        <f>'Run Rate'!L154</f>
        <v>270</v>
      </c>
      <c r="J1510" s="112">
        <f>'Run Rate'!M154</f>
        <v>437</v>
      </c>
      <c r="K1510" s="112">
        <f>'Run Rate'!N154</f>
        <v>271</v>
      </c>
      <c r="L1510" s="112">
        <f>'Run Rate'!O154</f>
        <v>415</v>
      </c>
      <c r="M1510" s="112">
        <f>'Run Rate'!P154</f>
        <v>402</v>
      </c>
      <c r="N1510" s="112">
        <f>'Run Rate'!Q154</f>
        <v>322</v>
      </c>
      <c r="O1510" s="112">
        <f>'Run Rate'!R154</f>
        <v>101</v>
      </c>
      <c r="P1510" s="112">
        <f>'Run Rate'!S154</f>
        <v>63</v>
      </c>
      <c r="Q1510" s="112">
        <f>'Run Rate'!T154</f>
        <v>257</v>
      </c>
      <c r="R1510" s="112">
        <f>'Run Rate'!U154</f>
        <v>222</v>
      </c>
      <c r="S1510" s="112">
        <f>'Run Rate'!V154</f>
        <v>249</v>
      </c>
      <c r="T1510" s="112">
        <f>'Run Rate'!W154</f>
        <v>373</v>
      </c>
      <c r="U1510" s="112">
        <f>'Run Rate'!X154</f>
        <v>191</v>
      </c>
      <c r="V1510" s="112">
        <f>'Run Rate'!Y154</f>
        <v>231</v>
      </c>
      <c r="W1510" s="112">
        <f>'Run Rate'!Z154</f>
        <v>271</v>
      </c>
      <c r="X1510" s="112">
        <f>'Run Rate'!AA154</f>
        <v>108</v>
      </c>
      <c r="Y1510" s="112">
        <f>'Run Rate'!AB154</f>
        <v>259</v>
      </c>
      <c r="Z1510" s="112">
        <f>'Run Rate'!AC154</f>
        <v>193</v>
      </c>
      <c r="AA1510" s="112">
        <f>'Run Rate'!AD154</f>
        <v>142</v>
      </c>
      <c r="AB1510" s="113">
        <v>155</v>
      </c>
      <c r="AC1510" s="112">
        <v>147</v>
      </c>
      <c r="AD1510" s="112">
        <v>141</v>
      </c>
      <c r="AE1510" s="112">
        <v>135</v>
      </c>
      <c r="AF1510" s="112">
        <v>130</v>
      </c>
      <c r="AG1510" s="112">
        <v>126</v>
      </c>
      <c r="AH1510" s="112">
        <v>123</v>
      </c>
      <c r="AI1510" s="112">
        <v>120</v>
      </c>
      <c r="AJ1510" s="112">
        <v>118</v>
      </c>
      <c r="AK1510" s="112">
        <v>116</v>
      </c>
      <c r="AL1510" s="112">
        <v>114</v>
      </c>
      <c r="AM1510" s="112">
        <v>112</v>
      </c>
      <c r="AN1510" s="112">
        <v>111</v>
      </c>
      <c r="AQ1510" t="str">
        <f>AQ1508</f>
        <v/>
      </c>
    </row>
    <row r="1511" spans="1:43" ht="14.25" customHeight="1" x14ac:dyDescent="0.25">
      <c r="A1511" s="99" t="s">
        <v>1165</v>
      </c>
      <c r="B1511" s="114"/>
      <c r="C1511" s="114"/>
      <c r="D1511" s="114"/>
      <c r="E1511" s="114"/>
      <c r="F1511" s="114"/>
      <c r="G1511" s="114"/>
      <c r="H1511" s="114"/>
      <c r="I1511" s="114"/>
      <c r="J1511" s="114"/>
      <c r="K1511" s="114"/>
      <c r="L1511" s="114"/>
      <c r="M1511" s="114"/>
      <c r="N1511" s="114"/>
      <c r="O1511" s="114"/>
      <c r="P1511" s="114"/>
      <c r="Q1511" s="114"/>
      <c r="R1511" s="114"/>
      <c r="S1511" s="114"/>
      <c r="T1511" s="114"/>
      <c r="U1511" s="114"/>
      <c r="V1511" s="114"/>
      <c r="W1511" s="115"/>
      <c r="X1511" s="115"/>
      <c r="Y1511" s="115"/>
      <c r="Z1511" s="115"/>
      <c r="AA1511" s="112" t="s">
        <v>1166</v>
      </c>
      <c r="AB1511" s="113"/>
      <c r="AC1511" s="112"/>
      <c r="AD1511" s="112"/>
      <c r="AE1511" s="112"/>
      <c r="AF1511" s="112"/>
      <c r="AG1511" s="112"/>
      <c r="AH1511" s="112"/>
      <c r="AI1511" s="112"/>
      <c r="AJ1511" s="112"/>
      <c r="AK1511" s="112"/>
      <c r="AL1511" s="112"/>
      <c r="AM1511" s="112"/>
      <c r="AN1511" s="112"/>
      <c r="AQ1511" t="str">
        <f>AQ1508</f>
        <v/>
      </c>
    </row>
    <row r="1512" spans="1:43" ht="14.25" customHeight="1" x14ac:dyDescent="0.25">
      <c r="A1512" s="99" t="s">
        <v>1167</v>
      </c>
      <c r="B1512" s="114"/>
      <c r="C1512" s="114"/>
      <c r="D1512" s="114"/>
      <c r="E1512" s="114"/>
      <c r="F1512" s="114"/>
      <c r="G1512" s="114"/>
      <c r="H1512" s="114"/>
      <c r="I1512" s="114"/>
      <c r="J1512" s="114"/>
      <c r="K1512" s="114"/>
      <c r="L1512" s="114"/>
      <c r="M1512" s="114"/>
      <c r="N1512" s="114"/>
      <c r="O1512" s="114"/>
      <c r="P1512" s="114"/>
      <c r="Q1512" s="114"/>
      <c r="R1512" s="114"/>
      <c r="S1512" s="114"/>
      <c r="T1512" s="114"/>
      <c r="U1512" s="114"/>
      <c r="V1512" s="114"/>
      <c r="W1512" s="115"/>
      <c r="X1512" s="116"/>
      <c r="Y1512" s="117"/>
      <c r="Z1512" s="115"/>
      <c r="AA1512" s="112" t="s">
        <v>1168</v>
      </c>
      <c r="AB1512" s="113">
        <f>'Demand Input VP'!B759</f>
        <v>0</v>
      </c>
      <c r="AC1512" s="112">
        <f>'Demand Input VP'!C759</f>
        <v>0</v>
      </c>
      <c r="AD1512" s="112">
        <f>'Demand Input VP'!D759</f>
        <v>0</v>
      </c>
      <c r="AE1512" s="112">
        <f>'Demand Input VP'!E759</f>
        <v>0</v>
      </c>
      <c r="AF1512" s="112">
        <f>'Demand Input VP'!F759</f>
        <v>0</v>
      </c>
      <c r="AG1512" s="112">
        <f>'Demand Input VP'!G759</f>
        <v>0</v>
      </c>
      <c r="AH1512" s="112">
        <f>'Demand Input VP'!H759</f>
        <v>0</v>
      </c>
      <c r="AI1512" s="112">
        <f>'Demand Input VP'!I759</f>
        <v>0</v>
      </c>
      <c r="AJ1512" s="112">
        <f>'Demand Input VP'!J759</f>
        <v>0</v>
      </c>
      <c r="AK1512" s="112">
        <f>'Demand Input VP'!K759</f>
        <v>0</v>
      </c>
      <c r="AL1512" s="112">
        <f>'Demand Input VP'!L759</f>
        <v>0</v>
      </c>
      <c r="AM1512" s="112">
        <f>'Demand Input VP'!M759</f>
        <v>0</v>
      </c>
      <c r="AN1512" s="112">
        <f>'Demand Input VP'!N759</f>
        <v>0</v>
      </c>
      <c r="AQ1512" t="str">
        <f>AQ1508</f>
        <v/>
      </c>
    </row>
    <row r="1513" spans="1:43" ht="14.25" customHeight="1" x14ac:dyDescent="0.25">
      <c r="A1513" s="99" t="s">
        <v>1169</v>
      </c>
      <c r="B1513" s="118"/>
      <c r="C1513" s="118"/>
      <c r="D1513" s="118"/>
      <c r="E1513" s="118"/>
      <c r="F1513" s="118"/>
      <c r="G1513" s="118"/>
      <c r="H1513" s="118"/>
      <c r="I1513" s="118"/>
      <c r="J1513" s="118"/>
      <c r="K1513" s="118"/>
      <c r="L1513" s="118"/>
      <c r="M1513" s="118"/>
      <c r="N1513" s="118"/>
      <c r="O1513" s="118"/>
      <c r="P1513" s="118"/>
      <c r="Q1513" s="118"/>
      <c r="R1513" s="118"/>
      <c r="S1513" s="118"/>
      <c r="T1513" s="118"/>
      <c r="U1513" s="118"/>
      <c r="V1513" s="118"/>
      <c r="W1513" s="115"/>
      <c r="X1513" s="116"/>
      <c r="Y1513" s="117"/>
      <c r="Z1513" s="119"/>
      <c r="AA1513" s="120" t="s">
        <v>1170</v>
      </c>
      <c r="AB1513" s="121">
        <f>'Demand Input VP'!B758</f>
        <v>0</v>
      </c>
      <c r="AC1513" s="120">
        <f>'Demand Input VP'!C758</f>
        <v>0</v>
      </c>
      <c r="AD1513" s="120">
        <f>'Demand Input VP'!D758</f>
        <v>0</v>
      </c>
      <c r="AE1513" s="120">
        <f>'Demand Input VP'!E758</f>
        <v>0</v>
      </c>
      <c r="AF1513" s="120">
        <f>'Demand Input VP'!F758</f>
        <v>0</v>
      </c>
      <c r="AG1513" s="120">
        <f>'Demand Input VP'!G758</f>
        <v>0</v>
      </c>
      <c r="AH1513" s="120">
        <f>'Demand Input VP'!H758</f>
        <v>0</v>
      </c>
      <c r="AI1513" s="120">
        <f>'Demand Input VP'!I758</f>
        <v>0</v>
      </c>
      <c r="AJ1513" s="120">
        <f>'Demand Input VP'!J758</f>
        <v>0</v>
      </c>
      <c r="AK1513" s="120">
        <f>'Demand Input VP'!K758</f>
        <v>0</v>
      </c>
      <c r="AL1513" s="120">
        <f>'Demand Input VP'!L758</f>
        <v>0</v>
      </c>
      <c r="AM1513" s="120">
        <f>'Demand Input VP'!M758</f>
        <v>0</v>
      </c>
      <c r="AN1513" s="120">
        <f>'Demand Input VP'!N758</f>
        <v>0</v>
      </c>
      <c r="AQ1513" t="str">
        <f>AQ1508</f>
        <v/>
      </c>
    </row>
    <row r="1514" spans="1:43" ht="14.25" customHeight="1" x14ac:dyDescent="0.25">
      <c r="A1514" s="1"/>
      <c r="B1514" s="122"/>
      <c r="C1514" s="122"/>
      <c r="D1514" s="122"/>
      <c r="E1514" s="122"/>
      <c r="F1514" s="122"/>
      <c r="G1514" s="122"/>
      <c r="H1514" s="122"/>
      <c r="I1514" s="122"/>
      <c r="J1514" s="122"/>
      <c r="K1514" s="122"/>
      <c r="L1514" s="122"/>
      <c r="M1514" s="122"/>
      <c r="N1514" s="122"/>
      <c r="O1514" s="122"/>
      <c r="P1514" s="122"/>
      <c r="Q1514" s="122"/>
      <c r="R1514" s="122"/>
      <c r="S1514" s="122"/>
      <c r="T1514" s="122"/>
      <c r="U1514" s="122"/>
      <c r="V1514" s="122"/>
      <c r="W1514" s="123"/>
      <c r="X1514" s="116"/>
      <c r="Y1514" s="117"/>
      <c r="Z1514" s="123"/>
      <c r="AA1514" s="112" t="s">
        <v>1171</v>
      </c>
      <c r="AB1514" s="113">
        <f>'Demand Input MP'!B759</f>
        <v>0</v>
      </c>
      <c r="AC1514" s="112">
        <f>'Demand Input MP'!C759</f>
        <v>0</v>
      </c>
      <c r="AD1514" s="112">
        <f>'Demand Input MP'!D759</f>
        <v>0</v>
      </c>
      <c r="AE1514" s="112">
        <f>'Demand Input MP'!E759</f>
        <v>0</v>
      </c>
      <c r="AF1514" s="112">
        <f>'Demand Input MP'!F759</f>
        <v>0</v>
      </c>
      <c r="AG1514" s="112">
        <f>'Demand Input MP'!G759</f>
        <v>0</v>
      </c>
      <c r="AH1514" s="112">
        <f>'Demand Input MP'!H759</f>
        <v>0</v>
      </c>
      <c r="AI1514" s="112">
        <f>'Demand Input MP'!I759</f>
        <v>0</v>
      </c>
      <c r="AJ1514" s="112">
        <f>'Demand Input MP'!J759</f>
        <v>0</v>
      </c>
      <c r="AK1514" s="112">
        <f>'Demand Input MP'!K759</f>
        <v>0</v>
      </c>
      <c r="AL1514" s="112">
        <f>'Demand Input MP'!L759</f>
        <v>0</v>
      </c>
      <c r="AM1514" s="112">
        <f>'Demand Input MP'!M759</f>
        <v>0</v>
      </c>
      <c r="AN1514" s="112">
        <f>'Demand Input MP'!N759</f>
        <v>0</v>
      </c>
      <c r="AQ1514" t="str">
        <f>AQ1508</f>
        <v/>
      </c>
    </row>
    <row r="1515" spans="1:43" ht="14.25" customHeight="1" x14ac:dyDescent="0.25">
      <c r="A1515" s="1"/>
      <c r="B1515" s="122"/>
      <c r="C1515" s="122"/>
      <c r="D1515" s="122"/>
      <c r="E1515" s="122"/>
      <c r="F1515" s="122"/>
      <c r="G1515" s="122"/>
      <c r="H1515" s="122"/>
      <c r="I1515" s="122"/>
      <c r="J1515" s="122"/>
      <c r="K1515" s="122"/>
      <c r="L1515" s="122"/>
      <c r="M1515" s="122"/>
      <c r="N1515" s="122"/>
      <c r="O1515" s="122"/>
      <c r="P1515" s="122"/>
      <c r="Q1515" s="122"/>
      <c r="R1515" s="122"/>
      <c r="S1515" s="122"/>
      <c r="T1515" s="122"/>
      <c r="U1515" s="122"/>
      <c r="V1515" s="124" t="s">
        <v>91</v>
      </c>
      <c r="W1515" s="125">
        <f>IFERROR(IF(SUM('Run Rate History'!E154:AD154)&gt;0,(SUMPRODUCT((B1510:AA1510&gt;=PERCENTILE(B1510:AA1510,0.1))*(B1510:AA1510&lt;=PERCENTILE(B1510:AA1510,0.9))*B1510:AA1510)+SUMPRODUCT(('Run Rate History'!E154:AD154&gt;=PERCENTILE(B1510:AA1510,0.1))*('Run Rate History'!E154:AD154&lt;=PERCENTILE(B1510:AA1510,0.9))*'Run Rate History'!E154:AD154))/(SUMPRODUCT((B1510:AA1510&gt;=PERCENTILE(B1510:AA1510,0.1))*(B1510:AA1510&lt;=PERCENTILE(B1510:AA1510,0.9))*1)+SUMPRODUCT(('Run Rate History'!E154:AD154&gt;=PERCENTILE(B1510:AA1510,0.1))*('Run Rate History'!E154:AD154&lt;=PERCENTILE(B1510:AA1510,0.9))*1)),TRIMMEAN(B1510:AA1510,0.15)),0)</f>
        <v>289.4736842105263</v>
      </c>
      <c r="X1515" s="126" t="s">
        <v>1172</v>
      </c>
      <c r="Y1515" s="127">
        <f>SUM(B1510:AA1510)/26</f>
        <v>349.03846153846155</v>
      </c>
      <c r="Z1515" s="128"/>
      <c r="AA1515" s="112" t="s">
        <v>1173</v>
      </c>
      <c r="AB1515" s="113">
        <f>'Demand Input MP'!B758</f>
        <v>0</v>
      </c>
      <c r="AC1515" s="112">
        <f>'Demand Input MP'!C758</f>
        <v>0</v>
      </c>
      <c r="AD1515" s="112">
        <f>'Demand Input MP'!D758</f>
        <v>0</v>
      </c>
      <c r="AE1515" s="112">
        <f>'Demand Input MP'!E758</f>
        <v>0</v>
      </c>
      <c r="AF1515" s="112">
        <f>'Demand Input MP'!F758</f>
        <v>0</v>
      </c>
      <c r="AG1515" s="112">
        <f>'Demand Input MP'!G758</f>
        <v>0</v>
      </c>
      <c r="AH1515" s="112">
        <f>'Demand Input MP'!H758</f>
        <v>0</v>
      </c>
      <c r="AI1515" s="112">
        <f>'Demand Input MP'!I758</f>
        <v>0</v>
      </c>
      <c r="AJ1515" s="112">
        <f>'Demand Input MP'!J758</f>
        <v>0</v>
      </c>
      <c r="AK1515" s="112">
        <f>'Demand Input MP'!K758</f>
        <v>0</v>
      </c>
      <c r="AL1515" s="112">
        <f>'Demand Input MP'!L758</f>
        <v>0</v>
      </c>
      <c r="AM1515" s="112">
        <f>'Demand Input MP'!M758</f>
        <v>0</v>
      </c>
      <c r="AN1515" s="112">
        <f>'Demand Input MP'!N758</f>
        <v>0</v>
      </c>
      <c r="AQ1515" t="str">
        <f>AQ1508</f>
        <v/>
      </c>
    </row>
    <row r="1516" spans="1:43" ht="14.25" customHeight="1" x14ac:dyDescent="0.25">
      <c r="A1516" s="1"/>
      <c r="B1516" s="122"/>
      <c r="C1516" s="122"/>
      <c r="D1516" s="122"/>
      <c r="E1516" s="122"/>
      <c r="F1516" s="122"/>
      <c r="G1516" s="122"/>
      <c r="H1516" s="122"/>
      <c r="I1516" s="122"/>
      <c r="J1516" s="122"/>
      <c r="K1516" s="122"/>
      <c r="L1516" s="122"/>
      <c r="M1516" s="122"/>
      <c r="N1516" s="122"/>
      <c r="O1516" s="122"/>
      <c r="P1516" s="122"/>
      <c r="Q1516" s="122"/>
      <c r="R1516" s="122"/>
      <c r="S1516" s="122"/>
      <c r="T1516" s="122"/>
      <c r="U1516" s="122"/>
      <c r="V1516" s="124" t="s">
        <v>94</v>
      </c>
      <c r="W1516" s="125">
        <f>IFERROR((1*MIN(MAX(X1510,0.5*IF(SUM('Run Rate History'!E154:AD154)&gt;0,(MEDIAN(IF(B1510:AA1510&gt;0,B1510:AA1510))+MEDIAN(IF('Run Rate History'!E154:AD154&gt;0,'Run Rate History'!E154:AD154)))/2,MEDIAN(IF(B1510:AA1510&gt;0,B1510:AA1510)))),2*IF(SUM('Run Rate History'!E154:AD154)&gt;0,(MEDIAN(IF(B1510:AA1510&gt;0,B1510:AA1510))+MEDIAN(IF('Run Rate History'!E154:AD154&gt;0,'Run Rate History'!E154:AD154)))/2,MEDIAN(IF(B1510:AA1510&gt;0,B1510:AA1510))))+2*MIN(MAX(Y1510,0.5*IF(SUM('Run Rate History'!E154:AD154)&gt;0,(MEDIAN(IF(B1510:AA1510&gt;0,B1510:AA1510))+MEDIAN(IF('Run Rate History'!E154:AD154&gt;0,'Run Rate History'!E154:AD154)))/2,MEDIAN(IF(B1510:AA1510&gt;0,B1510:AA1510)))),2*IF(SUM('Run Rate History'!E154:AD154)&gt;0,(MEDIAN(IF(B1510:AA1510&gt;0,B1510:AA1510))+MEDIAN(IF('Run Rate History'!E154:AD154&gt;0,'Run Rate History'!E154:AD154)))/2,MEDIAN(IF(B1510:AA1510&gt;0,B1510:AA1510))))+3*MIN(MAX(Z1510,0.5*IF(SUM('Run Rate History'!E154:AD154)&gt;0,(MEDIAN(IF(B1510:AA1510&gt;0,B1510:AA1510))+MEDIAN(IF('Run Rate History'!E154:AD154&gt;0,'Run Rate History'!E154:AD154)))/2,MEDIAN(IF(B1510:AA1510&gt;0,B1510:AA1510)))),2*IF(SUM('Run Rate History'!E154:AD154)&gt;0,(MEDIAN(IF(B1510:AA1510&gt;0,B1510:AA1510))+MEDIAN(IF('Run Rate History'!E154:AD154&gt;0,'Run Rate History'!E154:AD154)))/2,MEDIAN(IF(B1510:AA1510&gt;0,B1510:AA1510))))+4*MIN(MAX(AA1510,0.5*IF(SUM('Run Rate History'!E154:AD154)&gt;0,(MEDIAN(IF(B1510:AA1510&gt;0,B1510:AA1510))+MEDIAN(IF('Run Rate History'!E154:AD154&gt;0,'Run Rate History'!E154:AD154)))/2,MEDIAN(IF(B1510:AA1510&gt;0,B1510:AA1510)))),2*IF(SUM('Run Rate History'!E154:AD154)&gt;0,(MEDIAN(IF(B1510:AA1510&gt;0,B1510:AA1510))+MEDIAN(IF('Run Rate History'!E154:AD154&gt;0,'Run Rate History'!E154:AD154)))/2,MEDIAN(IF(B1510:AA1510&gt;0,B1510:AA1510)))))/10,0)</f>
        <v>181.07499999999999</v>
      </c>
      <c r="X1516" s="129" t="s">
        <v>1174</v>
      </c>
      <c r="Y1516" s="130">
        <f>IFERROR(VLOOKUP(A1508,'Stanje zaliha'!A:E,5,FALSE()),0)</f>
        <v>8620</v>
      </c>
      <c r="Z1516" s="131"/>
      <c r="AA1516" s="113" t="s">
        <v>1175</v>
      </c>
      <c r="AB1516" s="118">
        <f t="shared" ref="AB1516:AN1516" si="300">SUM(AB1512:AB1515)</f>
        <v>0</v>
      </c>
      <c r="AC1516" s="118">
        <f t="shared" si="300"/>
        <v>0</v>
      </c>
      <c r="AD1516" s="118">
        <f t="shared" si="300"/>
        <v>0</v>
      </c>
      <c r="AE1516" s="118">
        <f t="shared" si="300"/>
        <v>0</v>
      </c>
      <c r="AF1516" s="118">
        <f t="shared" si="300"/>
        <v>0</v>
      </c>
      <c r="AG1516" s="118">
        <f t="shared" si="300"/>
        <v>0</v>
      </c>
      <c r="AH1516" s="118">
        <f t="shared" si="300"/>
        <v>0</v>
      </c>
      <c r="AI1516" s="118">
        <f t="shared" si="300"/>
        <v>0</v>
      </c>
      <c r="AJ1516" s="118">
        <f t="shared" si="300"/>
        <v>0</v>
      </c>
      <c r="AK1516" s="118">
        <f t="shared" si="300"/>
        <v>0</v>
      </c>
      <c r="AL1516" s="118">
        <f t="shared" si="300"/>
        <v>0</v>
      </c>
      <c r="AM1516" s="118">
        <f t="shared" si="300"/>
        <v>0</v>
      </c>
      <c r="AN1516" s="118">
        <f t="shared" si="300"/>
        <v>0</v>
      </c>
      <c r="AQ1516" t="str">
        <f>AQ1508</f>
        <v/>
      </c>
    </row>
    <row r="1517" spans="1:43" ht="14.25" customHeight="1" x14ac:dyDescent="0.25">
      <c r="A1517" s="1"/>
      <c r="B1517" s="122"/>
      <c r="C1517" s="122"/>
      <c r="D1517" s="122"/>
      <c r="E1517" s="122"/>
      <c r="F1517" s="122"/>
      <c r="G1517" s="122"/>
      <c r="H1517" s="122"/>
      <c r="I1517" s="122"/>
      <c r="J1517" s="122"/>
      <c r="K1517" s="122"/>
      <c r="L1517" s="122"/>
      <c r="M1517" s="122"/>
      <c r="N1517" s="122"/>
      <c r="O1517" s="122"/>
      <c r="P1517" s="122"/>
      <c r="Q1517" s="122"/>
      <c r="R1517" s="122"/>
      <c r="S1517" s="122"/>
      <c r="T1517" s="122"/>
      <c r="U1517" s="122"/>
      <c r="V1517" s="124" t="s">
        <v>95</v>
      </c>
      <c r="W1517" s="125">
        <f>IFERROR(0.6*W1516+0.4*W1515,0)</f>
        <v>224.4344736842105</v>
      </c>
      <c r="X1517" s="132" t="s">
        <v>1176</v>
      </c>
      <c r="Y1517" s="133">
        <f>IFERROR(SUMIF('Popis poslanih narudžbi'!A:A,A1508,'Popis poslanih narudžbi'!C:C),0)</f>
        <v>0</v>
      </c>
      <c r="Z1517" s="131"/>
      <c r="AA1517" s="134" t="s">
        <v>1177</v>
      </c>
      <c r="AB1517" s="118">
        <f t="shared" ref="AB1517:AN1517" si="301">AB1510+AB1516</f>
        <v>155</v>
      </c>
      <c r="AC1517" s="118">
        <f t="shared" si="301"/>
        <v>147</v>
      </c>
      <c r="AD1517" s="118">
        <f t="shared" si="301"/>
        <v>141</v>
      </c>
      <c r="AE1517" s="118">
        <f t="shared" si="301"/>
        <v>135</v>
      </c>
      <c r="AF1517" s="118">
        <f t="shared" si="301"/>
        <v>130</v>
      </c>
      <c r="AG1517" s="118">
        <f t="shared" si="301"/>
        <v>126</v>
      </c>
      <c r="AH1517" s="118">
        <f t="shared" si="301"/>
        <v>123</v>
      </c>
      <c r="AI1517" s="118">
        <f t="shared" si="301"/>
        <v>120</v>
      </c>
      <c r="AJ1517" s="118">
        <f t="shared" si="301"/>
        <v>118</v>
      </c>
      <c r="AK1517" s="118">
        <f t="shared" si="301"/>
        <v>116</v>
      </c>
      <c r="AL1517" s="118">
        <f t="shared" si="301"/>
        <v>114</v>
      </c>
      <c r="AM1517" s="118">
        <f t="shared" si="301"/>
        <v>112</v>
      </c>
      <c r="AN1517" s="118">
        <f t="shared" si="301"/>
        <v>111</v>
      </c>
      <c r="AQ1517" t="str">
        <f>AQ1508</f>
        <v/>
      </c>
    </row>
    <row r="1518" spans="1:43" ht="14.25" customHeight="1" x14ac:dyDescent="0.25">
      <c r="A1518" s="107" t="str">
        <f>'Run Rate'!A155</f>
        <v>POL09720</v>
      </c>
      <c r="B1518" s="135" t="str">
        <f>'Run Rate'!B155</f>
        <v>Polleo ProCarni-X Liquid 50.000 500ml</v>
      </c>
      <c r="C1518" s="135" t="str">
        <f>'Run Rate'!C155</f>
        <v>SPORTSKA PREHRANA</v>
      </c>
      <c r="D1518" s="135" t="str">
        <f>'Run Rate'!D155</f>
        <v>02 SILVER</v>
      </c>
      <c r="E1518" s="122"/>
      <c r="F1518" s="122"/>
      <c r="G1518" s="122"/>
      <c r="H1518" s="122"/>
      <c r="I1518" s="122"/>
      <c r="J1518" s="122"/>
      <c r="K1518" s="122"/>
      <c r="L1518" s="122"/>
      <c r="M1518" s="122"/>
      <c r="N1518" s="122"/>
      <c r="O1518" s="122"/>
      <c r="P1518" s="122"/>
      <c r="Q1518" s="122"/>
      <c r="R1518" s="122"/>
      <c r="S1518" s="122"/>
      <c r="T1518" s="122"/>
      <c r="U1518" s="122"/>
      <c r="V1518" s="122"/>
      <c r="W1518" s="122"/>
      <c r="X1518" s="122"/>
      <c r="Y1518" s="122"/>
      <c r="Z1518" s="122"/>
      <c r="AA1518" s="122"/>
      <c r="AB1518" s="122"/>
      <c r="AC1518" s="122"/>
      <c r="AD1518" s="122"/>
      <c r="AE1518" s="122"/>
      <c r="AF1518" s="122"/>
      <c r="AG1518" s="122"/>
      <c r="AH1518" s="122"/>
      <c r="AI1518" s="122"/>
      <c r="AJ1518" s="122"/>
      <c r="AK1518" s="122"/>
      <c r="AL1518" s="122"/>
      <c r="AM1518" s="122"/>
      <c r="AN1518" s="122"/>
      <c r="AQ1518" t="str">
        <f>IF(AND(OR($B$1="ALL",$B$1=C1518),OR($E$1="ALL",$E$1=D1518),OR($B$2="ALL",$B$2=A1518),OR($E$2="ALL",IFERROR(SEARCH($E$2,B1518),0)&gt;0)),"MATCH","")</f>
        <v/>
      </c>
    </row>
    <row r="1519" spans="1:43" ht="14.25" customHeight="1" x14ac:dyDescent="0.25">
      <c r="A1519" s="108" t="s">
        <v>1137</v>
      </c>
      <c r="B1519" s="136" t="s">
        <v>1138</v>
      </c>
      <c r="C1519" s="136" t="s">
        <v>1139</v>
      </c>
      <c r="D1519" s="136" t="s">
        <v>1140</v>
      </c>
      <c r="E1519" s="136" t="s">
        <v>1141</v>
      </c>
      <c r="F1519" s="136" t="s">
        <v>1142</v>
      </c>
      <c r="G1519" s="136" t="s">
        <v>1143</v>
      </c>
      <c r="H1519" s="136" t="s">
        <v>1144</v>
      </c>
      <c r="I1519" s="136" t="s">
        <v>1145</v>
      </c>
      <c r="J1519" s="136" t="s">
        <v>1146</v>
      </c>
      <c r="K1519" s="136" t="s">
        <v>1147</v>
      </c>
      <c r="L1519" s="136" t="s">
        <v>1148</v>
      </c>
      <c r="M1519" s="136" t="s">
        <v>1149</v>
      </c>
      <c r="N1519" s="136" t="s">
        <v>1150</v>
      </c>
      <c r="O1519" s="136" t="s">
        <v>1151</v>
      </c>
      <c r="P1519" s="136" t="s">
        <v>1152</v>
      </c>
      <c r="Q1519" s="136" t="s">
        <v>1153</v>
      </c>
      <c r="R1519" s="136" t="s">
        <v>1154</v>
      </c>
      <c r="S1519" s="136" t="s">
        <v>1155</v>
      </c>
      <c r="T1519" s="136" t="s">
        <v>1156</v>
      </c>
      <c r="U1519" s="136" t="s">
        <v>1157</v>
      </c>
      <c r="V1519" s="136" t="s">
        <v>1158</v>
      </c>
      <c r="W1519" s="136" t="s">
        <v>1159</v>
      </c>
      <c r="X1519" s="136" t="s">
        <v>1160</v>
      </c>
      <c r="Y1519" s="136" t="s">
        <v>1161</v>
      </c>
      <c r="Z1519" s="136" t="s">
        <v>1162</v>
      </c>
      <c r="AA1519" s="136" t="s">
        <v>1163</v>
      </c>
      <c r="AB1519" s="137" t="s">
        <v>156</v>
      </c>
      <c r="AC1519" s="137" t="s">
        <v>157</v>
      </c>
      <c r="AD1519" s="137" t="s">
        <v>158</v>
      </c>
      <c r="AE1519" s="137" t="s">
        <v>139</v>
      </c>
      <c r="AF1519" s="138" t="s">
        <v>140</v>
      </c>
      <c r="AG1519" s="138" t="s">
        <v>141</v>
      </c>
      <c r="AH1519" s="138" t="s">
        <v>142</v>
      </c>
      <c r="AI1519" s="138" t="s">
        <v>143</v>
      </c>
      <c r="AJ1519" s="139" t="s">
        <v>144</v>
      </c>
      <c r="AK1519" s="139" t="s">
        <v>145</v>
      </c>
      <c r="AL1519" s="139" t="s">
        <v>146</v>
      </c>
      <c r="AM1519" s="140" t="s">
        <v>147</v>
      </c>
      <c r="AN1519" s="140" t="s">
        <v>148</v>
      </c>
      <c r="AQ1519" t="str">
        <f>AQ1518</f>
        <v/>
      </c>
    </row>
    <row r="1520" spans="1:43" ht="14.25" customHeight="1" x14ac:dyDescent="0.25">
      <c r="A1520" s="99" t="s">
        <v>1164</v>
      </c>
      <c r="B1520" s="112">
        <f>'Run Rate'!E155</f>
        <v>65</v>
      </c>
      <c r="C1520" s="112">
        <f>'Run Rate'!F155</f>
        <v>31</v>
      </c>
      <c r="D1520" s="112">
        <f>'Run Rate'!G155</f>
        <v>36</v>
      </c>
      <c r="E1520" s="112">
        <f>'Run Rate'!H155</f>
        <v>45</v>
      </c>
      <c r="F1520" s="112">
        <f>'Run Rate'!I155</f>
        <v>42</v>
      </c>
      <c r="G1520" s="112">
        <f>'Run Rate'!J155</f>
        <v>35</v>
      </c>
      <c r="H1520" s="112">
        <f>'Run Rate'!K155</f>
        <v>26</v>
      </c>
      <c r="I1520" s="112">
        <f>'Run Rate'!L155</f>
        <v>21</v>
      </c>
      <c r="J1520" s="112">
        <f>'Run Rate'!M155</f>
        <v>39</v>
      </c>
      <c r="K1520" s="112">
        <f>'Run Rate'!N155</f>
        <v>20</v>
      </c>
      <c r="L1520" s="112">
        <f>'Run Rate'!O155</f>
        <v>29</v>
      </c>
      <c r="M1520" s="112">
        <f>'Run Rate'!P155</f>
        <v>15</v>
      </c>
      <c r="N1520" s="112">
        <f>'Run Rate'!Q155</f>
        <v>10</v>
      </c>
      <c r="O1520" s="112">
        <f>'Run Rate'!R155</f>
        <v>3</v>
      </c>
      <c r="P1520" s="112">
        <f>'Run Rate'!S155</f>
        <v>8</v>
      </c>
      <c r="Q1520" s="112">
        <f>'Run Rate'!T155</f>
        <v>25</v>
      </c>
      <c r="R1520" s="112">
        <f>'Run Rate'!U155</f>
        <v>39</v>
      </c>
      <c r="S1520" s="112">
        <f>'Run Rate'!V155</f>
        <v>59</v>
      </c>
      <c r="T1520" s="112">
        <f>'Run Rate'!W155</f>
        <v>62</v>
      </c>
      <c r="U1520" s="112">
        <f>'Run Rate'!X155</f>
        <v>26</v>
      </c>
      <c r="V1520" s="112">
        <f>'Run Rate'!Y155</f>
        <v>26</v>
      </c>
      <c r="W1520" s="112">
        <f>'Run Rate'!Z155</f>
        <v>37</v>
      </c>
      <c r="X1520" s="112">
        <f>'Run Rate'!AA155</f>
        <v>38</v>
      </c>
      <c r="Y1520" s="112">
        <f>'Run Rate'!AB155</f>
        <v>30</v>
      </c>
      <c r="Z1520" s="112">
        <f>'Run Rate'!AC155</f>
        <v>28</v>
      </c>
      <c r="AA1520" s="112">
        <f>'Run Rate'!AD155</f>
        <v>32</v>
      </c>
      <c r="AB1520" s="113">
        <v>30</v>
      </c>
      <c r="AC1520" s="112">
        <v>29</v>
      </c>
      <c r="AD1520" s="112">
        <v>29</v>
      </c>
      <c r="AE1520" s="112">
        <v>29</v>
      </c>
      <c r="AF1520" s="112">
        <v>28</v>
      </c>
      <c r="AG1520" s="112">
        <v>28</v>
      </c>
      <c r="AH1520" s="112">
        <v>28</v>
      </c>
      <c r="AI1520" s="112">
        <v>28</v>
      </c>
      <c r="AJ1520" s="112">
        <v>27</v>
      </c>
      <c r="AK1520" s="112">
        <v>27</v>
      </c>
      <c r="AL1520" s="112">
        <v>27</v>
      </c>
      <c r="AM1520" s="112">
        <v>27</v>
      </c>
      <c r="AN1520" s="112">
        <v>27</v>
      </c>
      <c r="AQ1520" t="str">
        <f>AQ1518</f>
        <v/>
      </c>
    </row>
    <row r="1521" spans="1:43" ht="14.25" customHeight="1" x14ac:dyDescent="0.25">
      <c r="A1521" s="99" t="s">
        <v>1165</v>
      </c>
      <c r="B1521" s="114"/>
      <c r="C1521" s="114"/>
      <c r="D1521" s="114"/>
      <c r="E1521" s="114"/>
      <c r="F1521" s="114"/>
      <c r="G1521" s="114"/>
      <c r="H1521" s="114"/>
      <c r="I1521" s="114"/>
      <c r="J1521" s="114"/>
      <c r="K1521" s="114"/>
      <c r="L1521" s="114"/>
      <c r="M1521" s="114"/>
      <c r="N1521" s="114"/>
      <c r="O1521" s="114"/>
      <c r="P1521" s="114"/>
      <c r="Q1521" s="114"/>
      <c r="R1521" s="114"/>
      <c r="S1521" s="114"/>
      <c r="T1521" s="114"/>
      <c r="U1521" s="114"/>
      <c r="V1521" s="114"/>
      <c r="W1521" s="115"/>
      <c r="X1521" s="115"/>
      <c r="Y1521" s="115"/>
      <c r="Z1521" s="115"/>
      <c r="AA1521" s="112" t="s">
        <v>1166</v>
      </c>
      <c r="AB1521" s="113"/>
      <c r="AC1521" s="112"/>
      <c r="AD1521" s="112"/>
      <c r="AE1521" s="112"/>
      <c r="AF1521" s="112"/>
      <c r="AG1521" s="112"/>
      <c r="AH1521" s="112"/>
      <c r="AI1521" s="112"/>
      <c r="AJ1521" s="112"/>
      <c r="AK1521" s="112"/>
      <c r="AL1521" s="112"/>
      <c r="AM1521" s="112"/>
      <c r="AN1521" s="112"/>
      <c r="AQ1521" t="str">
        <f>AQ1518</f>
        <v/>
      </c>
    </row>
    <row r="1522" spans="1:43" ht="14.25" customHeight="1" x14ac:dyDescent="0.25">
      <c r="A1522" s="99" t="s">
        <v>1167</v>
      </c>
      <c r="B1522" s="114"/>
      <c r="C1522" s="114"/>
      <c r="D1522" s="114"/>
      <c r="E1522" s="114"/>
      <c r="F1522" s="114"/>
      <c r="G1522" s="114"/>
      <c r="H1522" s="114"/>
      <c r="I1522" s="114"/>
      <c r="J1522" s="114"/>
      <c r="K1522" s="114"/>
      <c r="L1522" s="114"/>
      <c r="M1522" s="114"/>
      <c r="N1522" s="114"/>
      <c r="O1522" s="114"/>
      <c r="P1522" s="114"/>
      <c r="Q1522" s="114"/>
      <c r="R1522" s="114"/>
      <c r="S1522" s="114"/>
      <c r="T1522" s="114"/>
      <c r="U1522" s="114"/>
      <c r="V1522" s="114"/>
      <c r="W1522" s="115"/>
      <c r="X1522" s="116"/>
      <c r="Y1522" s="117"/>
      <c r="Z1522" s="115"/>
      <c r="AA1522" s="112" t="s">
        <v>1168</v>
      </c>
      <c r="AB1522" s="113">
        <f>'Demand Input VP'!B764</f>
        <v>0</v>
      </c>
      <c r="AC1522" s="112">
        <f>'Demand Input VP'!C764</f>
        <v>0</v>
      </c>
      <c r="AD1522" s="112">
        <f>'Demand Input VP'!D764</f>
        <v>0</v>
      </c>
      <c r="AE1522" s="112">
        <f>'Demand Input VP'!E764</f>
        <v>0</v>
      </c>
      <c r="AF1522" s="112">
        <f>'Demand Input VP'!F764</f>
        <v>0</v>
      </c>
      <c r="AG1522" s="112">
        <f>'Demand Input VP'!G764</f>
        <v>0</v>
      </c>
      <c r="AH1522" s="112">
        <f>'Demand Input VP'!H764</f>
        <v>0</v>
      </c>
      <c r="AI1522" s="112">
        <f>'Demand Input VP'!I764</f>
        <v>0</v>
      </c>
      <c r="AJ1522" s="112">
        <f>'Demand Input VP'!J764</f>
        <v>0</v>
      </c>
      <c r="AK1522" s="112">
        <f>'Demand Input VP'!K764</f>
        <v>0</v>
      </c>
      <c r="AL1522" s="112">
        <f>'Demand Input VP'!L764</f>
        <v>0</v>
      </c>
      <c r="AM1522" s="112">
        <f>'Demand Input VP'!M764</f>
        <v>0</v>
      </c>
      <c r="AN1522" s="112">
        <f>'Demand Input VP'!N764</f>
        <v>0</v>
      </c>
      <c r="AQ1522" t="str">
        <f>AQ1518</f>
        <v/>
      </c>
    </row>
    <row r="1523" spans="1:43" ht="14.25" customHeight="1" x14ac:dyDescent="0.25">
      <c r="A1523" s="99" t="s">
        <v>1169</v>
      </c>
      <c r="B1523" s="118"/>
      <c r="C1523" s="118"/>
      <c r="D1523" s="118"/>
      <c r="E1523" s="118"/>
      <c r="F1523" s="118"/>
      <c r="G1523" s="118"/>
      <c r="H1523" s="118"/>
      <c r="I1523" s="118"/>
      <c r="J1523" s="118"/>
      <c r="K1523" s="118"/>
      <c r="L1523" s="118"/>
      <c r="M1523" s="118"/>
      <c r="N1523" s="118"/>
      <c r="O1523" s="118"/>
      <c r="P1523" s="118"/>
      <c r="Q1523" s="118"/>
      <c r="R1523" s="118"/>
      <c r="S1523" s="118"/>
      <c r="T1523" s="118"/>
      <c r="U1523" s="118"/>
      <c r="V1523" s="118"/>
      <c r="W1523" s="115"/>
      <c r="X1523" s="116"/>
      <c r="Y1523" s="117"/>
      <c r="Z1523" s="119"/>
      <c r="AA1523" s="120" t="s">
        <v>1170</v>
      </c>
      <c r="AB1523" s="121">
        <f>'Demand Input VP'!B763</f>
        <v>0</v>
      </c>
      <c r="AC1523" s="120">
        <f>'Demand Input VP'!C763</f>
        <v>0</v>
      </c>
      <c r="AD1523" s="120">
        <f>'Demand Input VP'!D763</f>
        <v>0</v>
      </c>
      <c r="AE1523" s="120">
        <f>'Demand Input VP'!E763</f>
        <v>0</v>
      </c>
      <c r="AF1523" s="120">
        <f>'Demand Input VP'!F763</f>
        <v>0</v>
      </c>
      <c r="AG1523" s="120">
        <f>'Demand Input VP'!G763</f>
        <v>0</v>
      </c>
      <c r="AH1523" s="120">
        <f>'Demand Input VP'!H763</f>
        <v>0</v>
      </c>
      <c r="AI1523" s="120">
        <f>'Demand Input VP'!I763</f>
        <v>0</v>
      </c>
      <c r="AJ1523" s="120">
        <f>'Demand Input VP'!J763</f>
        <v>0</v>
      </c>
      <c r="AK1523" s="120">
        <f>'Demand Input VP'!K763</f>
        <v>0</v>
      </c>
      <c r="AL1523" s="120">
        <f>'Demand Input VP'!L763</f>
        <v>0</v>
      </c>
      <c r="AM1523" s="120">
        <f>'Demand Input VP'!M763</f>
        <v>0</v>
      </c>
      <c r="AN1523" s="120">
        <f>'Demand Input VP'!N763</f>
        <v>0</v>
      </c>
      <c r="AQ1523" t="str">
        <f>AQ1518</f>
        <v/>
      </c>
    </row>
    <row r="1524" spans="1:43" ht="14.25" customHeight="1" x14ac:dyDescent="0.25">
      <c r="A1524" s="1"/>
      <c r="B1524" s="122"/>
      <c r="C1524" s="122"/>
      <c r="D1524" s="122"/>
      <c r="E1524" s="122"/>
      <c r="F1524" s="122"/>
      <c r="G1524" s="122"/>
      <c r="H1524" s="122"/>
      <c r="I1524" s="122"/>
      <c r="J1524" s="122"/>
      <c r="K1524" s="122"/>
      <c r="L1524" s="122"/>
      <c r="M1524" s="122"/>
      <c r="N1524" s="122"/>
      <c r="O1524" s="122"/>
      <c r="P1524" s="122"/>
      <c r="Q1524" s="122"/>
      <c r="R1524" s="122"/>
      <c r="S1524" s="122"/>
      <c r="T1524" s="122"/>
      <c r="U1524" s="122"/>
      <c r="V1524" s="122"/>
      <c r="W1524" s="123"/>
      <c r="X1524" s="116"/>
      <c r="Y1524" s="117"/>
      <c r="Z1524" s="123"/>
      <c r="AA1524" s="112" t="s">
        <v>1171</v>
      </c>
      <c r="AB1524" s="113">
        <f>'Demand Input MP'!B764</f>
        <v>0</v>
      </c>
      <c r="AC1524" s="112">
        <f>'Demand Input MP'!C764</f>
        <v>0</v>
      </c>
      <c r="AD1524" s="112">
        <f>'Demand Input MP'!D764</f>
        <v>0</v>
      </c>
      <c r="AE1524" s="112">
        <f>'Demand Input MP'!E764</f>
        <v>0</v>
      </c>
      <c r="AF1524" s="112">
        <f>'Demand Input MP'!F764</f>
        <v>0</v>
      </c>
      <c r="AG1524" s="112">
        <f>'Demand Input MP'!G764</f>
        <v>0</v>
      </c>
      <c r="AH1524" s="112">
        <f>'Demand Input MP'!H764</f>
        <v>0</v>
      </c>
      <c r="AI1524" s="112">
        <f>'Demand Input MP'!I764</f>
        <v>0</v>
      </c>
      <c r="AJ1524" s="112">
        <f>'Demand Input MP'!J764</f>
        <v>0</v>
      </c>
      <c r="AK1524" s="112">
        <f>'Demand Input MP'!K764</f>
        <v>0</v>
      </c>
      <c r="AL1524" s="112">
        <f>'Demand Input MP'!L764</f>
        <v>0</v>
      </c>
      <c r="AM1524" s="112">
        <f>'Demand Input MP'!M764</f>
        <v>0</v>
      </c>
      <c r="AN1524" s="112">
        <f>'Demand Input MP'!N764</f>
        <v>0</v>
      </c>
      <c r="AQ1524" t="str">
        <f>AQ1518</f>
        <v/>
      </c>
    </row>
    <row r="1525" spans="1:43" ht="14.25" customHeight="1" x14ac:dyDescent="0.25">
      <c r="A1525" s="1"/>
      <c r="B1525" s="122"/>
      <c r="C1525" s="122"/>
      <c r="D1525" s="122"/>
      <c r="E1525" s="122"/>
      <c r="F1525" s="122"/>
      <c r="G1525" s="122"/>
      <c r="H1525" s="122"/>
      <c r="I1525" s="122"/>
      <c r="J1525" s="122"/>
      <c r="K1525" s="122"/>
      <c r="L1525" s="122"/>
      <c r="M1525" s="122"/>
      <c r="N1525" s="122"/>
      <c r="O1525" s="122"/>
      <c r="P1525" s="122"/>
      <c r="Q1525" s="122"/>
      <c r="R1525" s="122"/>
      <c r="S1525" s="122"/>
      <c r="T1525" s="122"/>
      <c r="U1525" s="122"/>
      <c r="V1525" s="124" t="s">
        <v>91</v>
      </c>
      <c r="W1525" s="125">
        <f>IFERROR(IF(SUM('Run Rate History'!E155:AD155)&gt;0,(SUMPRODUCT((B1520:AA1520&gt;=PERCENTILE(B1520:AA1520,0.1))*(B1520:AA1520&lt;=PERCENTILE(B1520:AA1520,0.9))*B1520:AA1520)+SUMPRODUCT(('Run Rate History'!E155:AD155&gt;=PERCENTILE(B1520:AA1520,0.1))*('Run Rate History'!E155:AD155&lt;=PERCENTILE(B1520:AA1520,0.9))*'Run Rate History'!E155:AD155))/(SUMPRODUCT((B1520:AA1520&gt;=PERCENTILE(B1520:AA1520,0.1))*(B1520:AA1520&lt;=PERCENTILE(B1520:AA1520,0.9))*1)+SUMPRODUCT(('Run Rate History'!E155:AD155&gt;=PERCENTILE(B1520:AA1520,0.1))*('Run Rate History'!E155:AD155&lt;=PERCENTILE(B1520:AA1520,0.9))*1)),TRIMMEAN(B1520:AA1520,0.15)),0)</f>
        <v>33.571428571428569</v>
      </c>
      <c r="X1525" s="126" t="s">
        <v>1172</v>
      </c>
      <c r="Y1525" s="127">
        <f>SUM(B1520:AA1520)/26</f>
        <v>31.807692307692307</v>
      </c>
      <c r="Z1525" s="128"/>
      <c r="AA1525" s="112" t="s">
        <v>1173</v>
      </c>
      <c r="AB1525" s="113">
        <f>'Demand Input MP'!B763</f>
        <v>0</v>
      </c>
      <c r="AC1525" s="112">
        <f>'Demand Input MP'!C763</f>
        <v>0</v>
      </c>
      <c r="AD1525" s="112">
        <f>'Demand Input MP'!D763</f>
        <v>0</v>
      </c>
      <c r="AE1525" s="112">
        <f>'Demand Input MP'!E763</f>
        <v>0</v>
      </c>
      <c r="AF1525" s="112">
        <f>'Demand Input MP'!F763</f>
        <v>0</v>
      </c>
      <c r="AG1525" s="112">
        <f>'Demand Input MP'!G763</f>
        <v>0</v>
      </c>
      <c r="AH1525" s="112">
        <f>'Demand Input MP'!H763</f>
        <v>0</v>
      </c>
      <c r="AI1525" s="112">
        <f>'Demand Input MP'!I763</f>
        <v>0</v>
      </c>
      <c r="AJ1525" s="112">
        <f>'Demand Input MP'!J763</f>
        <v>0</v>
      </c>
      <c r="AK1525" s="112">
        <f>'Demand Input MP'!K763</f>
        <v>0</v>
      </c>
      <c r="AL1525" s="112">
        <f>'Demand Input MP'!L763</f>
        <v>0</v>
      </c>
      <c r="AM1525" s="112">
        <f>'Demand Input MP'!M763</f>
        <v>0</v>
      </c>
      <c r="AN1525" s="112">
        <f>'Demand Input MP'!N763</f>
        <v>0</v>
      </c>
      <c r="AQ1525" t="str">
        <f>AQ1518</f>
        <v/>
      </c>
    </row>
    <row r="1526" spans="1:43" ht="14.25" customHeight="1" x14ac:dyDescent="0.25">
      <c r="A1526" s="1"/>
      <c r="B1526" s="122"/>
      <c r="C1526" s="122"/>
      <c r="D1526" s="122"/>
      <c r="E1526" s="122"/>
      <c r="F1526" s="122"/>
      <c r="G1526" s="122"/>
      <c r="H1526" s="122"/>
      <c r="I1526" s="122"/>
      <c r="J1526" s="122"/>
      <c r="K1526" s="122"/>
      <c r="L1526" s="122"/>
      <c r="M1526" s="122"/>
      <c r="N1526" s="122"/>
      <c r="O1526" s="122"/>
      <c r="P1526" s="122"/>
      <c r="Q1526" s="122"/>
      <c r="R1526" s="122"/>
      <c r="S1526" s="122"/>
      <c r="T1526" s="122"/>
      <c r="U1526" s="122"/>
      <c r="V1526" s="124" t="s">
        <v>94</v>
      </c>
      <c r="W1526" s="125">
        <f>IFERROR((1*MIN(MAX(X1520,0.5*IF(SUM('Run Rate History'!E155:AD155)&gt;0,(MEDIAN(IF(B1520:AA1520&gt;0,B1520:AA1520))+MEDIAN(IF('Run Rate History'!E155:AD155&gt;0,'Run Rate History'!E155:AD155)))/2,MEDIAN(IF(B1520:AA1520&gt;0,B1520:AA1520)))),2*IF(SUM('Run Rate History'!E155:AD155)&gt;0,(MEDIAN(IF(B1520:AA1520&gt;0,B1520:AA1520))+MEDIAN(IF('Run Rate History'!E155:AD155&gt;0,'Run Rate History'!E155:AD155)))/2,MEDIAN(IF(B1520:AA1520&gt;0,B1520:AA1520))))+2*MIN(MAX(Y1520,0.5*IF(SUM('Run Rate History'!E155:AD155)&gt;0,(MEDIAN(IF(B1520:AA1520&gt;0,B1520:AA1520))+MEDIAN(IF('Run Rate History'!E155:AD155&gt;0,'Run Rate History'!E155:AD155)))/2,MEDIAN(IF(B1520:AA1520&gt;0,B1520:AA1520)))),2*IF(SUM('Run Rate History'!E155:AD155)&gt;0,(MEDIAN(IF(B1520:AA1520&gt;0,B1520:AA1520))+MEDIAN(IF('Run Rate History'!E155:AD155&gt;0,'Run Rate History'!E155:AD155)))/2,MEDIAN(IF(B1520:AA1520&gt;0,B1520:AA1520))))+3*MIN(MAX(Z1520,0.5*IF(SUM('Run Rate History'!E155:AD155)&gt;0,(MEDIAN(IF(B1520:AA1520&gt;0,B1520:AA1520))+MEDIAN(IF('Run Rate History'!E155:AD155&gt;0,'Run Rate History'!E155:AD155)))/2,MEDIAN(IF(B1520:AA1520&gt;0,B1520:AA1520)))),2*IF(SUM('Run Rate History'!E155:AD155)&gt;0,(MEDIAN(IF(B1520:AA1520&gt;0,B1520:AA1520))+MEDIAN(IF('Run Rate History'!E155:AD155&gt;0,'Run Rate History'!E155:AD155)))/2,MEDIAN(IF(B1520:AA1520&gt;0,B1520:AA1520))))+4*MIN(MAX(AA1520,0.5*IF(SUM('Run Rate History'!E155:AD155)&gt;0,(MEDIAN(IF(B1520:AA1520&gt;0,B1520:AA1520))+MEDIAN(IF('Run Rate History'!E155:AD155&gt;0,'Run Rate History'!E155:AD155)))/2,MEDIAN(IF(B1520:AA1520&gt;0,B1520:AA1520)))),2*IF(SUM('Run Rate History'!E155:AD155)&gt;0,(MEDIAN(IF(B1520:AA1520&gt;0,B1520:AA1520))+MEDIAN(IF('Run Rate History'!E155:AD155&gt;0,'Run Rate History'!E155:AD155)))/2,MEDIAN(IF(B1520:AA1520&gt;0,B1520:AA1520)))))/10,0)</f>
        <v>31</v>
      </c>
      <c r="X1526" s="129" t="s">
        <v>1174</v>
      </c>
      <c r="Y1526" s="130">
        <f>IFERROR(VLOOKUP(A1518,'Stanje zaliha'!A:E,5,FALSE()),0)</f>
        <v>985</v>
      </c>
      <c r="Z1526" s="131"/>
      <c r="AA1526" s="113" t="s">
        <v>1175</v>
      </c>
      <c r="AB1526" s="118">
        <f t="shared" ref="AB1526:AN1526" si="302">SUM(AB1522:AB1525)</f>
        <v>0</v>
      </c>
      <c r="AC1526" s="118">
        <f t="shared" si="302"/>
        <v>0</v>
      </c>
      <c r="AD1526" s="118">
        <f t="shared" si="302"/>
        <v>0</v>
      </c>
      <c r="AE1526" s="118">
        <f t="shared" si="302"/>
        <v>0</v>
      </c>
      <c r="AF1526" s="118">
        <f t="shared" si="302"/>
        <v>0</v>
      </c>
      <c r="AG1526" s="118">
        <f t="shared" si="302"/>
        <v>0</v>
      </c>
      <c r="AH1526" s="118">
        <f t="shared" si="302"/>
        <v>0</v>
      </c>
      <c r="AI1526" s="118">
        <f t="shared" si="302"/>
        <v>0</v>
      </c>
      <c r="AJ1526" s="118">
        <f t="shared" si="302"/>
        <v>0</v>
      </c>
      <c r="AK1526" s="118">
        <f t="shared" si="302"/>
        <v>0</v>
      </c>
      <c r="AL1526" s="118">
        <f t="shared" si="302"/>
        <v>0</v>
      </c>
      <c r="AM1526" s="118">
        <f t="shared" si="302"/>
        <v>0</v>
      </c>
      <c r="AN1526" s="118">
        <f t="shared" si="302"/>
        <v>0</v>
      </c>
      <c r="AQ1526" t="str">
        <f>AQ1518</f>
        <v/>
      </c>
    </row>
    <row r="1527" spans="1:43" ht="14.25" customHeight="1" x14ac:dyDescent="0.25">
      <c r="A1527" s="1"/>
      <c r="B1527" s="122"/>
      <c r="C1527" s="122"/>
      <c r="D1527" s="122"/>
      <c r="E1527" s="122"/>
      <c r="F1527" s="122"/>
      <c r="G1527" s="122"/>
      <c r="H1527" s="122"/>
      <c r="I1527" s="122"/>
      <c r="J1527" s="122"/>
      <c r="K1527" s="122"/>
      <c r="L1527" s="122"/>
      <c r="M1527" s="122"/>
      <c r="N1527" s="122"/>
      <c r="O1527" s="122"/>
      <c r="P1527" s="122"/>
      <c r="Q1527" s="122"/>
      <c r="R1527" s="122"/>
      <c r="S1527" s="122"/>
      <c r="T1527" s="122"/>
      <c r="U1527" s="122"/>
      <c r="V1527" s="124" t="s">
        <v>95</v>
      </c>
      <c r="W1527" s="125">
        <f>IFERROR(0.6*W1526+0.4*W1525,0)</f>
        <v>32.028571428571425</v>
      </c>
      <c r="X1527" s="132" t="s">
        <v>1176</v>
      </c>
      <c r="Y1527" s="133">
        <f>IFERROR(SUMIF('Popis poslanih narudžbi'!A:A,A1518,'Popis poslanih narudžbi'!C:C),0)</f>
        <v>0</v>
      </c>
      <c r="Z1527" s="131"/>
      <c r="AA1527" s="134" t="s">
        <v>1177</v>
      </c>
      <c r="AB1527" s="118">
        <f t="shared" ref="AB1527:AN1527" si="303">AB1520+AB1526</f>
        <v>30</v>
      </c>
      <c r="AC1527" s="118">
        <f t="shared" si="303"/>
        <v>29</v>
      </c>
      <c r="AD1527" s="118">
        <f t="shared" si="303"/>
        <v>29</v>
      </c>
      <c r="AE1527" s="118">
        <f t="shared" si="303"/>
        <v>29</v>
      </c>
      <c r="AF1527" s="118">
        <f t="shared" si="303"/>
        <v>28</v>
      </c>
      <c r="AG1527" s="118">
        <f t="shared" si="303"/>
        <v>28</v>
      </c>
      <c r="AH1527" s="118">
        <f t="shared" si="303"/>
        <v>28</v>
      </c>
      <c r="AI1527" s="118">
        <f t="shared" si="303"/>
        <v>28</v>
      </c>
      <c r="AJ1527" s="118">
        <f t="shared" si="303"/>
        <v>27</v>
      </c>
      <c r="AK1527" s="118">
        <f t="shared" si="303"/>
        <v>27</v>
      </c>
      <c r="AL1527" s="118">
        <f t="shared" si="303"/>
        <v>27</v>
      </c>
      <c r="AM1527" s="118">
        <f t="shared" si="303"/>
        <v>27</v>
      </c>
      <c r="AN1527" s="118">
        <f t="shared" si="303"/>
        <v>27</v>
      </c>
      <c r="AQ1527" t="str">
        <f>AQ1518</f>
        <v/>
      </c>
    </row>
    <row r="1528" spans="1:43" ht="14.25" customHeight="1" x14ac:dyDescent="0.25">
      <c r="A1528" s="107" t="str">
        <f>'Run Rate'!A156</f>
        <v>POL09758</v>
      </c>
      <c r="B1528" s="135" t="str">
        <f>'Run Rate'!B156</f>
        <v>Polleo Instantized BCAA 2:1:1 250g</v>
      </c>
      <c r="C1528" s="135" t="str">
        <f>'Run Rate'!C156</f>
        <v>SPORTSKA PREHRANA</v>
      </c>
      <c r="D1528" s="135" t="str">
        <f>'Run Rate'!D156</f>
        <v>02 SILVER</v>
      </c>
      <c r="E1528" s="122"/>
      <c r="F1528" s="122"/>
      <c r="G1528" s="122"/>
      <c r="H1528" s="122"/>
      <c r="I1528" s="122"/>
      <c r="J1528" s="122"/>
      <c r="K1528" s="122"/>
      <c r="L1528" s="122"/>
      <c r="M1528" s="122"/>
      <c r="N1528" s="122"/>
      <c r="O1528" s="122"/>
      <c r="P1528" s="122"/>
      <c r="Q1528" s="122"/>
      <c r="R1528" s="122"/>
      <c r="S1528" s="122"/>
      <c r="T1528" s="122"/>
      <c r="U1528" s="122"/>
      <c r="V1528" s="122"/>
      <c r="W1528" s="122"/>
      <c r="X1528" s="122"/>
      <c r="Y1528" s="122"/>
      <c r="Z1528" s="122"/>
      <c r="AA1528" s="122"/>
      <c r="AB1528" s="122"/>
      <c r="AC1528" s="122"/>
      <c r="AD1528" s="122"/>
      <c r="AE1528" s="122"/>
      <c r="AF1528" s="122"/>
      <c r="AG1528" s="122"/>
      <c r="AH1528" s="122"/>
      <c r="AI1528" s="122"/>
      <c r="AJ1528" s="122"/>
      <c r="AK1528" s="122"/>
      <c r="AL1528" s="122"/>
      <c r="AM1528" s="122"/>
      <c r="AN1528" s="122"/>
      <c r="AQ1528" t="str">
        <f>IF(AND(OR($B$1="ALL",$B$1=C1528),OR($E$1="ALL",$E$1=D1528),OR($B$2="ALL",$B$2=A1528),OR($E$2="ALL",IFERROR(SEARCH($E$2,B1528),0)&gt;0)),"MATCH","")</f>
        <v/>
      </c>
    </row>
    <row r="1529" spans="1:43" ht="14.25" customHeight="1" x14ac:dyDescent="0.25">
      <c r="A1529" s="108" t="s">
        <v>1137</v>
      </c>
      <c r="B1529" s="136" t="s">
        <v>1138</v>
      </c>
      <c r="C1529" s="136" t="s">
        <v>1139</v>
      </c>
      <c r="D1529" s="136" t="s">
        <v>1140</v>
      </c>
      <c r="E1529" s="136" t="s">
        <v>1141</v>
      </c>
      <c r="F1529" s="136" t="s">
        <v>1142</v>
      </c>
      <c r="G1529" s="136" t="s">
        <v>1143</v>
      </c>
      <c r="H1529" s="136" t="s">
        <v>1144</v>
      </c>
      <c r="I1529" s="136" t="s">
        <v>1145</v>
      </c>
      <c r="J1529" s="136" t="s">
        <v>1146</v>
      </c>
      <c r="K1529" s="136" t="s">
        <v>1147</v>
      </c>
      <c r="L1529" s="136" t="s">
        <v>1148</v>
      </c>
      <c r="M1529" s="136" t="s">
        <v>1149</v>
      </c>
      <c r="N1529" s="136" t="s">
        <v>1150</v>
      </c>
      <c r="O1529" s="136" t="s">
        <v>1151</v>
      </c>
      <c r="P1529" s="136" t="s">
        <v>1152</v>
      </c>
      <c r="Q1529" s="136" t="s">
        <v>1153</v>
      </c>
      <c r="R1529" s="136" t="s">
        <v>1154</v>
      </c>
      <c r="S1529" s="136" t="s">
        <v>1155</v>
      </c>
      <c r="T1529" s="136" t="s">
        <v>1156</v>
      </c>
      <c r="U1529" s="136" t="s">
        <v>1157</v>
      </c>
      <c r="V1529" s="136" t="s">
        <v>1158</v>
      </c>
      <c r="W1529" s="136" t="s">
        <v>1159</v>
      </c>
      <c r="X1529" s="136" t="s">
        <v>1160</v>
      </c>
      <c r="Y1529" s="136" t="s">
        <v>1161</v>
      </c>
      <c r="Z1529" s="136" t="s">
        <v>1162</v>
      </c>
      <c r="AA1529" s="136" t="s">
        <v>1163</v>
      </c>
      <c r="AB1529" s="137" t="s">
        <v>156</v>
      </c>
      <c r="AC1529" s="137" t="s">
        <v>157</v>
      </c>
      <c r="AD1529" s="137" t="s">
        <v>158</v>
      </c>
      <c r="AE1529" s="137" t="s">
        <v>139</v>
      </c>
      <c r="AF1529" s="138" t="s">
        <v>140</v>
      </c>
      <c r="AG1529" s="138" t="s">
        <v>141</v>
      </c>
      <c r="AH1529" s="138" t="s">
        <v>142</v>
      </c>
      <c r="AI1529" s="138" t="s">
        <v>143</v>
      </c>
      <c r="AJ1529" s="139" t="s">
        <v>144</v>
      </c>
      <c r="AK1529" s="139" t="s">
        <v>145</v>
      </c>
      <c r="AL1529" s="139" t="s">
        <v>146</v>
      </c>
      <c r="AM1529" s="140" t="s">
        <v>147</v>
      </c>
      <c r="AN1529" s="140" t="s">
        <v>148</v>
      </c>
      <c r="AQ1529" t="str">
        <f>AQ1528</f>
        <v/>
      </c>
    </row>
    <row r="1530" spans="1:43" ht="14.25" customHeight="1" x14ac:dyDescent="0.25">
      <c r="A1530" s="99" t="s">
        <v>1164</v>
      </c>
      <c r="B1530" s="112">
        <f>'Run Rate'!E156</f>
        <v>37</v>
      </c>
      <c r="C1530" s="112">
        <f>'Run Rate'!F156</f>
        <v>19</v>
      </c>
      <c r="D1530" s="112">
        <f>'Run Rate'!G156</f>
        <v>33</v>
      </c>
      <c r="E1530" s="112">
        <f>'Run Rate'!H156</f>
        <v>20</v>
      </c>
      <c r="F1530" s="112">
        <f>'Run Rate'!I156</f>
        <v>28</v>
      </c>
      <c r="G1530" s="112">
        <f>'Run Rate'!J156</f>
        <v>28</v>
      </c>
      <c r="H1530" s="112">
        <f>'Run Rate'!K156</f>
        <v>18</v>
      </c>
      <c r="I1530" s="112">
        <f>'Run Rate'!L156</f>
        <v>21</v>
      </c>
      <c r="J1530" s="112">
        <f>'Run Rate'!M156</f>
        <v>36</v>
      </c>
      <c r="K1530" s="112">
        <f>'Run Rate'!N156</f>
        <v>21</v>
      </c>
      <c r="L1530" s="112">
        <f>'Run Rate'!O156</f>
        <v>16</v>
      </c>
      <c r="M1530" s="112">
        <f>'Run Rate'!P156</f>
        <v>17</v>
      </c>
      <c r="N1530" s="112">
        <f>'Run Rate'!Q156</f>
        <v>22</v>
      </c>
      <c r="O1530" s="112">
        <f>'Run Rate'!R156</f>
        <v>8</v>
      </c>
      <c r="P1530" s="112">
        <f>'Run Rate'!S156</f>
        <v>3</v>
      </c>
      <c r="Q1530" s="112">
        <f>'Run Rate'!T156</f>
        <v>25</v>
      </c>
      <c r="R1530" s="112">
        <f>'Run Rate'!U156</f>
        <v>15</v>
      </c>
      <c r="S1530" s="112">
        <f>'Run Rate'!V156</f>
        <v>22</v>
      </c>
      <c r="T1530" s="112">
        <f>'Run Rate'!W156</f>
        <v>29</v>
      </c>
      <c r="U1530" s="112">
        <f>'Run Rate'!X156</f>
        <v>37</v>
      </c>
      <c r="V1530" s="112">
        <f>'Run Rate'!Y156</f>
        <v>23</v>
      </c>
      <c r="W1530" s="112">
        <f>'Run Rate'!Z156</f>
        <v>31</v>
      </c>
      <c r="X1530" s="112">
        <f>'Run Rate'!AA156</f>
        <v>157</v>
      </c>
      <c r="Y1530" s="112">
        <f>'Run Rate'!AB156</f>
        <v>38</v>
      </c>
      <c r="Z1530" s="112">
        <f>'Run Rate'!AC156</f>
        <v>10</v>
      </c>
      <c r="AA1530" s="112">
        <f>'Run Rate'!AD156</f>
        <v>14</v>
      </c>
      <c r="AB1530" s="113">
        <v>22</v>
      </c>
      <c r="AC1530" s="112">
        <v>21</v>
      </c>
      <c r="AD1530" s="112">
        <v>21</v>
      </c>
      <c r="AE1530" s="112">
        <v>21</v>
      </c>
      <c r="AF1530" s="112">
        <v>20</v>
      </c>
      <c r="AG1530" s="112">
        <v>18</v>
      </c>
      <c r="AH1530" s="112">
        <v>18</v>
      </c>
      <c r="AI1530" s="112">
        <v>19</v>
      </c>
      <c r="AJ1530" s="112">
        <v>18</v>
      </c>
      <c r="AK1530" s="112">
        <v>16</v>
      </c>
      <c r="AL1530" s="112">
        <v>17</v>
      </c>
      <c r="AM1530" s="112">
        <v>17</v>
      </c>
      <c r="AN1530" s="112">
        <v>17</v>
      </c>
      <c r="AQ1530" t="str">
        <f>AQ1528</f>
        <v/>
      </c>
    </row>
    <row r="1531" spans="1:43" ht="14.25" customHeight="1" x14ac:dyDescent="0.25">
      <c r="A1531" s="99" t="s">
        <v>1165</v>
      </c>
      <c r="B1531" s="114"/>
      <c r="C1531" s="114"/>
      <c r="D1531" s="114"/>
      <c r="E1531" s="114"/>
      <c r="F1531" s="114"/>
      <c r="G1531" s="114"/>
      <c r="H1531" s="114"/>
      <c r="I1531" s="114"/>
      <c r="J1531" s="114"/>
      <c r="K1531" s="114"/>
      <c r="L1531" s="114"/>
      <c r="M1531" s="114"/>
      <c r="N1531" s="114"/>
      <c r="O1531" s="114"/>
      <c r="P1531" s="114"/>
      <c r="Q1531" s="114"/>
      <c r="R1531" s="114"/>
      <c r="S1531" s="114"/>
      <c r="T1531" s="114"/>
      <c r="U1531" s="114"/>
      <c r="V1531" s="114"/>
      <c r="W1531" s="115"/>
      <c r="X1531" s="115"/>
      <c r="Y1531" s="115"/>
      <c r="Z1531" s="115"/>
      <c r="AA1531" s="112" t="s">
        <v>1166</v>
      </c>
      <c r="AB1531" s="113"/>
      <c r="AC1531" s="112"/>
      <c r="AD1531" s="112"/>
      <c r="AE1531" s="112"/>
      <c r="AF1531" s="112"/>
      <c r="AG1531" s="112"/>
      <c r="AH1531" s="112"/>
      <c r="AI1531" s="112"/>
      <c r="AJ1531" s="112"/>
      <c r="AK1531" s="112"/>
      <c r="AL1531" s="112"/>
      <c r="AM1531" s="112"/>
      <c r="AN1531" s="112"/>
      <c r="AQ1531" t="str">
        <f>AQ1528</f>
        <v/>
      </c>
    </row>
    <row r="1532" spans="1:43" ht="14.25" customHeight="1" x14ac:dyDescent="0.25">
      <c r="A1532" s="99" t="s">
        <v>1167</v>
      </c>
      <c r="B1532" s="114"/>
      <c r="C1532" s="114"/>
      <c r="D1532" s="114"/>
      <c r="E1532" s="114"/>
      <c r="F1532" s="114"/>
      <c r="G1532" s="114"/>
      <c r="H1532" s="114"/>
      <c r="I1532" s="114"/>
      <c r="J1532" s="114"/>
      <c r="K1532" s="114"/>
      <c r="L1532" s="114"/>
      <c r="M1532" s="114"/>
      <c r="N1532" s="114"/>
      <c r="O1532" s="114"/>
      <c r="P1532" s="114"/>
      <c r="Q1532" s="114"/>
      <c r="R1532" s="114"/>
      <c r="S1532" s="114"/>
      <c r="T1532" s="114"/>
      <c r="U1532" s="114"/>
      <c r="V1532" s="114"/>
      <c r="W1532" s="115"/>
      <c r="X1532" s="116"/>
      <c r="Y1532" s="117"/>
      <c r="Z1532" s="115"/>
      <c r="AA1532" s="112" t="s">
        <v>1168</v>
      </c>
      <c r="AB1532" s="113">
        <f>'Demand Input VP'!B769</f>
        <v>0</v>
      </c>
      <c r="AC1532" s="112">
        <f>'Demand Input VP'!C769</f>
        <v>0</v>
      </c>
      <c r="AD1532" s="112">
        <f>'Demand Input VP'!D769</f>
        <v>0</v>
      </c>
      <c r="AE1532" s="112">
        <f>'Demand Input VP'!E769</f>
        <v>0</v>
      </c>
      <c r="AF1532" s="112">
        <f>'Demand Input VP'!F769</f>
        <v>0</v>
      </c>
      <c r="AG1532" s="112">
        <f>'Demand Input VP'!G769</f>
        <v>0</v>
      </c>
      <c r="AH1532" s="112">
        <f>'Demand Input VP'!H769</f>
        <v>0</v>
      </c>
      <c r="AI1532" s="112">
        <f>'Demand Input VP'!I769</f>
        <v>0</v>
      </c>
      <c r="AJ1532" s="112">
        <f>'Demand Input VP'!J769</f>
        <v>0</v>
      </c>
      <c r="AK1532" s="112">
        <f>'Demand Input VP'!K769</f>
        <v>0</v>
      </c>
      <c r="AL1532" s="112">
        <f>'Demand Input VP'!L769</f>
        <v>0</v>
      </c>
      <c r="AM1532" s="112">
        <f>'Demand Input VP'!M769</f>
        <v>0</v>
      </c>
      <c r="AN1532" s="112">
        <f>'Demand Input VP'!N769</f>
        <v>0</v>
      </c>
      <c r="AQ1532" t="str">
        <f>AQ1528</f>
        <v/>
      </c>
    </row>
    <row r="1533" spans="1:43" ht="14.25" customHeight="1" x14ac:dyDescent="0.25">
      <c r="A1533" s="99" t="s">
        <v>1169</v>
      </c>
      <c r="B1533" s="118"/>
      <c r="C1533" s="118"/>
      <c r="D1533" s="118"/>
      <c r="E1533" s="118"/>
      <c r="F1533" s="118"/>
      <c r="G1533" s="118"/>
      <c r="H1533" s="118"/>
      <c r="I1533" s="118"/>
      <c r="J1533" s="118"/>
      <c r="K1533" s="118"/>
      <c r="L1533" s="118"/>
      <c r="M1533" s="118"/>
      <c r="N1533" s="118"/>
      <c r="O1533" s="118"/>
      <c r="P1533" s="118"/>
      <c r="Q1533" s="118"/>
      <c r="R1533" s="118"/>
      <c r="S1533" s="118"/>
      <c r="T1533" s="118"/>
      <c r="U1533" s="118"/>
      <c r="V1533" s="118"/>
      <c r="W1533" s="115"/>
      <c r="X1533" s="116"/>
      <c r="Y1533" s="117"/>
      <c r="Z1533" s="119"/>
      <c r="AA1533" s="120" t="s">
        <v>1170</v>
      </c>
      <c r="AB1533" s="121">
        <f>'Demand Input VP'!B768</f>
        <v>0</v>
      </c>
      <c r="AC1533" s="120">
        <f>'Demand Input VP'!C768</f>
        <v>0</v>
      </c>
      <c r="AD1533" s="120">
        <f>'Demand Input VP'!D768</f>
        <v>0</v>
      </c>
      <c r="AE1533" s="120">
        <f>'Demand Input VP'!E768</f>
        <v>0</v>
      </c>
      <c r="AF1533" s="120">
        <f>'Demand Input VP'!F768</f>
        <v>0</v>
      </c>
      <c r="AG1533" s="120">
        <f>'Demand Input VP'!G768</f>
        <v>0</v>
      </c>
      <c r="AH1533" s="120">
        <f>'Demand Input VP'!H768</f>
        <v>0</v>
      </c>
      <c r="AI1533" s="120">
        <f>'Demand Input VP'!I768</f>
        <v>0</v>
      </c>
      <c r="AJ1533" s="120">
        <f>'Demand Input VP'!J768</f>
        <v>0</v>
      </c>
      <c r="AK1533" s="120">
        <f>'Demand Input VP'!K768</f>
        <v>0</v>
      </c>
      <c r="AL1533" s="120">
        <f>'Demand Input VP'!L768</f>
        <v>0</v>
      </c>
      <c r="AM1533" s="120">
        <f>'Demand Input VP'!M768</f>
        <v>0</v>
      </c>
      <c r="AN1533" s="120">
        <f>'Demand Input VP'!N768</f>
        <v>0</v>
      </c>
      <c r="AQ1533" t="str">
        <f>AQ1528</f>
        <v/>
      </c>
    </row>
    <row r="1534" spans="1:43" ht="14.25" customHeight="1" x14ac:dyDescent="0.25">
      <c r="A1534" s="1"/>
      <c r="B1534" s="122"/>
      <c r="C1534" s="122"/>
      <c r="D1534" s="122"/>
      <c r="E1534" s="122"/>
      <c r="F1534" s="122"/>
      <c r="G1534" s="122"/>
      <c r="H1534" s="122"/>
      <c r="I1534" s="122"/>
      <c r="J1534" s="122"/>
      <c r="K1534" s="122"/>
      <c r="L1534" s="122"/>
      <c r="M1534" s="122"/>
      <c r="N1534" s="122"/>
      <c r="O1534" s="122"/>
      <c r="P1534" s="122"/>
      <c r="Q1534" s="122"/>
      <c r="R1534" s="122"/>
      <c r="S1534" s="122"/>
      <c r="T1534" s="122"/>
      <c r="U1534" s="122"/>
      <c r="V1534" s="122"/>
      <c r="W1534" s="123"/>
      <c r="X1534" s="116"/>
      <c r="Y1534" s="117"/>
      <c r="Z1534" s="123"/>
      <c r="AA1534" s="112" t="s">
        <v>1171</v>
      </c>
      <c r="AB1534" s="113">
        <f>'Demand Input MP'!B769</f>
        <v>0</v>
      </c>
      <c r="AC1534" s="112">
        <f>'Demand Input MP'!C769</f>
        <v>0</v>
      </c>
      <c r="AD1534" s="112">
        <f>'Demand Input MP'!D769</f>
        <v>0</v>
      </c>
      <c r="AE1534" s="112">
        <f>'Demand Input MP'!E769</f>
        <v>0</v>
      </c>
      <c r="AF1534" s="112">
        <f>'Demand Input MP'!F769</f>
        <v>0</v>
      </c>
      <c r="AG1534" s="112">
        <f>'Demand Input MP'!G769</f>
        <v>0</v>
      </c>
      <c r="AH1534" s="112">
        <f>'Demand Input MP'!H769</f>
        <v>0</v>
      </c>
      <c r="AI1534" s="112">
        <f>'Demand Input MP'!I769</f>
        <v>0</v>
      </c>
      <c r="AJ1534" s="112">
        <f>'Demand Input MP'!J769</f>
        <v>0</v>
      </c>
      <c r="AK1534" s="112">
        <f>'Demand Input MP'!K769</f>
        <v>0</v>
      </c>
      <c r="AL1534" s="112">
        <f>'Demand Input MP'!L769</f>
        <v>0</v>
      </c>
      <c r="AM1534" s="112">
        <f>'Demand Input MP'!M769</f>
        <v>0</v>
      </c>
      <c r="AN1534" s="112">
        <f>'Demand Input MP'!N769</f>
        <v>0</v>
      </c>
      <c r="AQ1534" t="str">
        <f>AQ1528</f>
        <v/>
      </c>
    </row>
    <row r="1535" spans="1:43" ht="14.25" customHeight="1" x14ac:dyDescent="0.25">
      <c r="A1535" s="1"/>
      <c r="B1535" s="122"/>
      <c r="C1535" s="122"/>
      <c r="D1535" s="122"/>
      <c r="E1535" s="122"/>
      <c r="F1535" s="122"/>
      <c r="G1535" s="122"/>
      <c r="H1535" s="122"/>
      <c r="I1535" s="122"/>
      <c r="J1535" s="122"/>
      <c r="K1535" s="122"/>
      <c r="L1535" s="122"/>
      <c r="M1535" s="122"/>
      <c r="N1535" s="122"/>
      <c r="O1535" s="122"/>
      <c r="P1535" s="122"/>
      <c r="Q1535" s="122"/>
      <c r="R1535" s="122"/>
      <c r="S1535" s="122"/>
      <c r="T1535" s="122"/>
      <c r="U1535" s="122"/>
      <c r="V1535" s="124" t="s">
        <v>91</v>
      </c>
      <c r="W1535" s="125">
        <f>IFERROR(IF(SUM('Run Rate History'!E156:AD156)&gt;0,(SUMPRODUCT((B1530:AA1530&gt;=PERCENTILE(B1530:AA1530,0.1))*(B1530:AA1530&lt;=PERCENTILE(B1530:AA1530,0.9))*B1530:AA1530)+SUMPRODUCT(('Run Rate History'!E156:AD156&gt;=PERCENTILE(B1530:AA1530,0.1))*('Run Rate History'!E156:AD156&lt;=PERCENTILE(B1530:AA1530,0.9))*'Run Rate History'!E156:AD156))/(SUMPRODUCT((B1530:AA1530&gt;=PERCENTILE(B1530:AA1530,0.1))*(B1530:AA1530&lt;=PERCENTILE(B1530:AA1530,0.9))*1)+SUMPRODUCT(('Run Rate History'!E156:AD156&gt;=PERCENTILE(B1530:AA1530,0.1))*('Run Rate History'!E156:AD156&lt;=PERCENTILE(B1530:AA1530,0.9))*1)),TRIMMEAN(B1530:AA1530,0.15)),0)</f>
        <v>23.583333333333332</v>
      </c>
      <c r="X1535" s="126" t="s">
        <v>1172</v>
      </c>
      <c r="Y1535" s="127">
        <f>SUM(B1530:AA1530)/26</f>
        <v>28</v>
      </c>
      <c r="Z1535" s="128"/>
      <c r="AA1535" s="112" t="s">
        <v>1173</v>
      </c>
      <c r="AB1535" s="113">
        <f>'Demand Input MP'!B768</f>
        <v>0</v>
      </c>
      <c r="AC1535" s="112">
        <f>'Demand Input MP'!C768</f>
        <v>0</v>
      </c>
      <c r="AD1535" s="112">
        <f>'Demand Input MP'!D768</f>
        <v>0</v>
      </c>
      <c r="AE1535" s="112">
        <f>'Demand Input MP'!E768</f>
        <v>0</v>
      </c>
      <c r="AF1535" s="112">
        <f>'Demand Input MP'!F768</f>
        <v>0</v>
      </c>
      <c r="AG1535" s="112">
        <f>'Demand Input MP'!G768</f>
        <v>0</v>
      </c>
      <c r="AH1535" s="112">
        <f>'Demand Input MP'!H768</f>
        <v>0</v>
      </c>
      <c r="AI1535" s="112">
        <f>'Demand Input MP'!I768</f>
        <v>0</v>
      </c>
      <c r="AJ1535" s="112">
        <f>'Demand Input MP'!J768</f>
        <v>0</v>
      </c>
      <c r="AK1535" s="112">
        <f>'Demand Input MP'!K768</f>
        <v>0</v>
      </c>
      <c r="AL1535" s="112">
        <f>'Demand Input MP'!L768</f>
        <v>0</v>
      </c>
      <c r="AM1535" s="112">
        <f>'Demand Input MP'!M768</f>
        <v>0</v>
      </c>
      <c r="AN1535" s="112">
        <f>'Demand Input MP'!N768</f>
        <v>0</v>
      </c>
      <c r="AQ1535" t="str">
        <f>AQ1528</f>
        <v/>
      </c>
    </row>
    <row r="1536" spans="1:43" ht="14.25" customHeight="1" x14ac:dyDescent="0.25">
      <c r="A1536" s="1"/>
      <c r="B1536" s="122"/>
      <c r="C1536" s="122"/>
      <c r="D1536" s="122"/>
      <c r="E1536" s="122"/>
      <c r="F1536" s="122"/>
      <c r="G1536" s="122"/>
      <c r="H1536" s="122"/>
      <c r="I1536" s="122"/>
      <c r="J1536" s="122"/>
      <c r="K1536" s="122"/>
      <c r="L1536" s="122"/>
      <c r="M1536" s="122"/>
      <c r="N1536" s="122"/>
      <c r="O1536" s="122"/>
      <c r="P1536" s="122"/>
      <c r="Q1536" s="122"/>
      <c r="R1536" s="122"/>
      <c r="S1536" s="122"/>
      <c r="T1536" s="122"/>
      <c r="U1536" s="122"/>
      <c r="V1536" s="124" t="s">
        <v>94</v>
      </c>
      <c r="W1536" s="125">
        <f>IFERROR((1*MIN(MAX(X1530,0.5*IF(SUM('Run Rate History'!E156:AD156)&gt;0,(MEDIAN(IF(B1530:AA1530&gt;0,B1530:AA1530))+MEDIAN(IF('Run Rate History'!E156:AD156&gt;0,'Run Rate History'!E156:AD156)))/2,MEDIAN(IF(B1530:AA1530&gt;0,B1530:AA1530)))),2*IF(SUM('Run Rate History'!E156:AD156)&gt;0,(MEDIAN(IF(B1530:AA1530&gt;0,B1530:AA1530))+MEDIAN(IF('Run Rate History'!E156:AD156&gt;0,'Run Rate History'!E156:AD156)))/2,MEDIAN(IF(B1530:AA1530&gt;0,B1530:AA1530))))+2*MIN(MAX(Y1530,0.5*IF(SUM('Run Rate History'!E156:AD156)&gt;0,(MEDIAN(IF(B1530:AA1530&gt;0,B1530:AA1530))+MEDIAN(IF('Run Rate History'!E156:AD156&gt;0,'Run Rate History'!E156:AD156)))/2,MEDIAN(IF(B1530:AA1530&gt;0,B1530:AA1530)))),2*IF(SUM('Run Rate History'!E156:AD156)&gt;0,(MEDIAN(IF(B1530:AA1530&gt;0,B1530:AA1530))+MEDIAN(IF('Run Rate History'!E156:AD156&gt;0,'Run Rate History'!E156:AD156)))/2,MEDIAN(IF(B1530:AA1530&gt;0,B1530:AA1530))))+3*MIN(MAX(Z1530,0.5*IF(SUM('Run Rate History'!E156:AD156)&gt;0,(MEDIAN(IF(B1530:AA1530&gt;0,B1530:AA1530))+MEDIAN(IF('Run Rate History'!E156:AD156&gt;0,'Run Rate History'!E156:AD156)))/2,MEDIAN(IF(B1530:AA1530&gt;0,B1530:AA1530)))),2*IF(SUM('Run Rate History'!E156:AD156)&gt;0,(MEDIAN(IF(B1530:AA1530&gt;0,B1530:AA1530))+MEDIAN(IF('Run Rate History'!E156:AD156&gt;0,'Run Rate History'!E156:AD156)))/2,MEDIAN(IF(B1530:AA1530&gt;0,B1530:AA1530))))+4*MIN(MAX(AA1530,0.5*IF(SUM('Run Rate History'!E156:AD156)&gt;0,(MEDIAN(IF(B1530:AA1530&gt;0,B1530:AA1530))+MEDIAN(IF('Run Rate History'!E156:AD156&gt;0,'Run Rate History'!E156:AD156)))/2,MEDIAN(IF(B1530:AA1530&gt;0,B1530:AA1530)))),2*IF(SUM('Run Rate History'!E156:AD156)&gt;0,(MEDIAN(IF(B1530:AA1530&gt;0,B1530:AA1530))+MEDIAN(IF('Run Rate History'!E156:AD156&gt;0,'Run Rate History'!E156:AD156)))/2,MEDIAN(IF(B1530:AA1530&gt;0,B1530:AA1530)))))/10,0)</f>
        <v>20.8125</v>
      </c>
      <c r="X1536" s="129" t="s">
        <v>1174</v>
      </c>
      <c r="Y1536" s="130">
        <f>IFERROR(VLOOKUP(A1528,'Stanje zaliha'!A:E,5,FALSE()),0)</f>
        <v>490</v>
      </c>
      <c r="Z1536" s="131"/>
      <c r="AA1536" s="113" t="s">
        <v>1175</v>
      </c>
      <c r="AB1536" s="118">
        <f t="shared" ref="AB1536:AN1536" si="304">SUM(AB1532:AB1535)</f>
        <v>0</v>
      </c>
      <c r="AC1536" s="118">
        <f t="shared" si="304"/>
        <v>0</v>
      </c>
      <c r="AD1536" s="118">
        <f t="shared" si="304"/>
        <v>0</v>
      </c>
      <c r="AE1536" s="118">
        <f t="shared" si="304"/>
        <v>0</v>
      </c>
      <c r="AF1536" s="118">
        <f t="shared" si="304"/>
        <v>0</v>
      </c>
      <c r="AG1536" s="118">
        <f t="shared" si="304"/>
        <v>0</v>
      </c>
      <c r="AH1536" s="118">
        <f t="shared" si="304"/>
        <v>0</v>
      </c>
      <c r="AI1536" s="118">
        <f t="shared" si="304"/>
        <v>0</v>
      </c>
      <c r="AJ1536" s="118">
        <f t="shared" si="304"/>
        <v>0</v>
      </c>
      <c r="AK1536" s="118">
        <f t="shared" si="304"/>
        <v>0</v>
      </c>
      <c r="AL1536" s="118">
        <f t="shared" si="304"/>
        <v>0</v>
      </c>
      <c r="AM1536" s="118">
        <f t="shared" si="304"/>
        <v>0</v>
      </c>
      <c r="AN1536" s="118">
        <f t="shared" si="304"/>
        <v>0</v>
      </c>
      <c r="AQ1536" t="str">
        <f>AQ1528</f>
        <v/>
      </c>
    </row>
    <row r="1537" spans="1:43" ht="14.25" customHeight="1" x14ac:dyDescent="0.25">
      <c r="A1537" s="1"/>
      <c r="B1537" s="122"/>
      <c r="C1537" s="122"/>
      <c r="D1537" s="122"/>
      <c r="E1537" s="122"/>
      <c r="F1537" s="122"/>
      <c r="G1537" s="122"/>
      <c r="H1537" s="122"/>
      <c r="I1537" s="122"/>
      <c r="J1537" s="122"/>
      <c r="K1537" s="122"/>
      <c r="L1537" s="122"/>
      <c r="M1537" s="122"/>
      <c r="N1537" s="122"/>
      <c r="O1537" s="122"/>
      <c r="P1537" s="122"/>
      <c r="Q1537" s="122"/>
      <c r="R1537" s="122"/>
      <c r="S1537" s="122"/>
      <c r="T1537" s="122"/>
      <c r="U1537" s="122"/>
      <c r="V1537" s="124" t="s">
        <v>95</v>
      </c>
      <c r="W1537" s="125">
        <f>IFERROR(0.6*W1536+0.4*W1535,0)</f>
        <v>21.920833333333334</v>
      </c>
      <c r="X1537" s="132" t="s">
        <v>1176</v>
      </c>
      <c r="Y1537" s="133">
        <f>IFERROR(SUMIF('Popis poslanih narudžbi'!A:A,A1528,'Popis poslanih narudžbi'!C:C),0)</f>
        <v>0</v>
      </c>
      <c r="Z1537" s="131"/>
      <c r="AA1537" s="134" t="s">
        <v>1177</v>
      </c>
      <c r="AB1537" s="118">
        <f t="shared" ref="AB1537:AN1537" si="305">AB1530+AB1536</f>
        <v>22</v>
      </c>
      <c r="AC1537" s="118">
        <f t="shared" si="305"/>
        <v>21</v>
      </c>
      <c r="AD1537" s="118">
        <f t="shared" si="305"/>
        <v>21</v>
      </c>
      <c r="AE1537" s="118">
        <f t="shared" si="305"/>
        <v>21</v>
      </c>
      <c r="AF1537" s="118">
        <f t="shared" si="305"/>
        <v>20</v>
      </c>
      <c r="AG1537" s="118">
        <f t="shared" si="305"/>
        <v>18</v>
      </c>
      <c r="AH1537" s="118">
        <f t="shared" si="305"/>
        <v>18</v>
      </c>
      <c r="AI1537" s="118">
        <f t="shared" si="305"/>
        <v>19</v>
      </c>
      <c r="AJ1537" s="118">
        <f t="shared" si="305"/>
        <v>18</v>
      </c>
      <c r="AK1537" s="118">
        <f t="shared" si="305"/>
        <v>16</v>
      </c>
      <c r="AL1537" s="118">
        <f t="shared" si="305"/>
        <v>17</v>
      </c>
      <c r="AM1537" s="118">
        <f t="shared" si="305"/>
        <v>17</v>
      </c>
      <c r="AN1537" s="118">
        <f t="shared" si="305"/>
        <v>17</v>
      </c>
      <c r="AQ1537" t="str">
        <f>AQ1528</f>
        <v/>
      </c>
    </row>
    <row r="1538" spans="1:43" ht="14.25" customHeight="1" x14ac:dyDescent="0.25">
      <c r="A1538" s="107" t="str">
        <f>'Run Rate'!A157</f>
        <v>POL12745</v>
      </c>
      <c r="B1538" s="135" t="str">
        <f>'Run Rate'!B157</f>
        <v>Polleo K2+D3 90 Caps</v>
      </c>
      <c r="C1538" s="135" t="str">
        <f>'Run Rate'!C157</f>
        <v>SPORTSKA PREHRANA</v>
      </c>
      <c r="D1538" s="135" t="str">
        <f>'Run Rate'!D157</f>
        <v>02 SILVER</v>
      </c>
      <c r="E1538" s="122"/>
      <c r="F1538" s="122"/>
      <c r="G1538" s="122"/>
      <c r="H1538" s="122"/>
      <c r="I1538" s="122"/>
      <c r="J1538" s="122"/>
      <c r="K1538" s="122"/>
      <c r="L1538" s="122"/>
      <c r="M1538" s="122"/>
      <c r="N1538" s="122"/>
      <c r="O1538" s="122"/>
      <c r="P1538" s="122"/>
      <c r="Q1538" s="122"/>
      <c r="R1538" s="122"/>
      <c r="S1538" s="122"/>
      <c r="T1538" s="122"/>
      <c r="U1538" s="122"/>
      <c r="V1538" s="122"/>
      <c r="W1538" s="122"/>
      <c r="X1538" s="122"/>
      <c r="Y1538" s="122"/>
      <c r="Z1538" s="122"/>
      <c r="AA1538" s="122"/>
      <c r="AB1538" s="122"/>
      <c r="AC1538" s="122"/>
      <c r="AD1538" s="122"/>
      <c r="AE1538" s="122"/>
      <c r="AF1538" s="122"/>
      <c r="AG1538" s="122"/>
      <c r="AH1538" s="122"/>
      <c r="AI1538" s="122"/>
      <c r="AJ1538" s="122"/>
      <c r="AK1538" s="122"/>
      <c r="AL1538" s="122"/>
      <c r="AM1538" s="122"/>
      <c r="AN1538" s="122"/>
      <c r="AQ1538" t="str">
        <f>IF(AND(OR($B$1="ALL",$B$1=C1538),OR($E$1="ALL",$E$1=D1538),OR($B$2="ALL",$B$2=A1538),OR($E$2="ALL",IFERROR(SEARCH($E$2,B1538),0)&gt;0)),"MATCH","")</f>
        <v/>
      </c>
    </row>
    <row r="1539" spans="1:43" ht="14.25" customHeight="1" x14ac:dyDescent="0.25">
      <c r="A1539" s="108" t="s">
        <v>1137</v>
      </c>
      <c r="B1539" s="136" t="s">
        <v>1138</v>
      </c>
      <c r="C1539" s="136" t="s">
        <v>1139</v>
      </c>
      <c r="D1539" s="136" t="s">
        <v>1140</v>
      </c>
      <c r="E1539" s="136" t="s">
        <v>1141</v>
      </c>
      <c r="F1539" s="136" t="s">
        <v>1142</v>
      </c>
      <c r="G1539" s="136" t="s">
        <v>1143</v>
      </c>
      <c r="H1539" s="136" t="s">
        <v>1144</v>
      </c>
      <c r="I1539" s="136" t="s">
        <v>1145</v>
      </c>
      <c r="J1539" s="136" t="s">
        <v>1146</v>
      </c>
      <c r="K1539" s="136" t="s">
        <v>1147</v>
      </c>
      <c r="L1539" s="136" t="s">
        <v>1148</v>
      </c>
      <c r="M1539" s="136" t="s">
        <v>1149</v>
      </c>
      <c r="N1539" s="136" t="s">
        <v>1150</v>
      </c>
      <c r="O1539" s="136" t="s">
        <v>1151</v>
      </c>
      <c r="P1539" s="136" t="s">
        <v>1152</v>
      </c>
      <c r="Q1539" s="136" t="s">
        <v>1153</v>
      </c>
      <c r="R1539" s="136" t="s">
        <v>1154</v>
      </c>
      <c r="S1539" s="136" t="s">
        <v>1155</v>
      </c>
      <c r="T1539" s="136" t="s">
        <v>1156</v>
      </c>
      <c r="U1539" s="136" t="s">
        <v>1157</v>
      </c>
      <c r="V1539" s="136" t="s">
        <v>1158</v>
      </c>
      <c r="W1539" s="136" t="s">
        <v>1159</v>
      </c>
      <c r="X1539" s="136" t="s">
        <v>1160</v>
      </c>
      <c r="Y1539" s="136" t="s">
        <v>1161</v>
      </c>
      <c r="Z1539" s="136" t="s">
        <v>1162</v>
      </c>
      <c r="AA1539" s="136" t="s">
        <v>1163</v>
      </c>
      <c r="AB1539" s="137" t="s">
        <v>156</v>
      </c>
      <c r="AC1539" s="137" t="s">
        <v>157</v>
      </c>
      <c r="AD1539" s="137" t="s">
        <v>158</v>
      </c>
      <c r="AE1539" s="137" t="s">
        <v>139</v>
      </c>
      <c r="AF1539" s="138" t="s">
        <v>140</v>
      </c>
      <c r="AG1539" s="138" t="s">
        <v>141</v>
      </c>
      <c r="AH1539" s="138" t="s">
        <v>142</v>
      </c>
      <c r="AI1539" s="138" t="s">
        <v>143</v>
      </c>
      <c r="AJ1539" s="139" t="s">
        <v>144</v>
      </c>
      <c r="AK1539" s="139" t="s">
        <v>145</v>
      </c>
      <c r="AL1539" s="139" t="s">
        <v>146</v>
      </c>
      <c r="AM1539" s="140" t="s">
        <v>147</v>
      </c>
      <c r="AN1539" s="140" t="s">
        <v>148</v>
      </c>
      <c r="AQ1539" t="str">
        <f>AQ1538</f>
        <v/>
      </c>
    </row>
    <row r="1540" spans="1:43" ht="14.25" customHeight="1" x14ac:dyDescent="0.25">
      <c r="A1540" s="99" t="s">
        <v>1164</v>
      </c>
      <c r="B1540" s="112">
        <f>'Run Rate'!E157</f>
        <v>1</v>
      </c>
      <c r="C1540" s="112">
        <f>'Run Rate'!F157</f>
        <v>0</v>
      </c>
      <c r="D1540" s="112">
        <f>'Run Rate'!G157</f>
        <v>60</v>
      </c>
      <c r="E1540" s="112">
        <f>'Run Rate'!H157</f>
        <v>85</v>
      </c>
      <c r="F1540" s="112">
        <f>'Run Rate'!I157</f>
        <v>59</v>
      </c>
      <c r="G1540" s="112">
        <f>'Run Rate'!J157</f>
        <v>80</v>
      </c>
      <c r="H1540" s="112">
        <f>'Run Rate'!K157</f>
        <v>104</v>
      </c>
      <c r="I1540" s="112">
        <f>'Run Rate'!L157</f>
        <v>117</v>
      </c>
      <c r="J1540" s="112">
        <f>'Run Rate'!M157</f>
        <v>146</v>
      </c>
      <c r="K1540" s="112">
        <f>'Run Rate'!N157</f>
        <v>92</v>
      </c>
      <c r="L1540" s="112">
        <f>'Run Rate'!O157</f>
        <v>78</v>
      </c>
      <c r="M1540" s="112">
        <f>'Run Rate'!P157</f>
        <v>102</v>
      </c>
      <c r="N1540" s="112">
        <f>'Run Rate'!Q157</f>
        <v>28</v>
      </c>
      <c r="O1540" s="112">
        <f>'Run Rate'!R157</f>
        <v>16</v>
      </c>
      <c r="P1540" s="112">
        <f>'Run Rate'!S157</f>
        <v>3</v>
      </c>
      <c r="Q1540" s="112">
        <f>'Run Rate'!T157</f>
        <v>9</v>
      </c>
      <c r="R1540" s="112">
        <f>'Run Rate'!U157</f>
        <v>3</v>
      </c>
      <c r="S1540" s="112">
        <f>'Run Rate'!V157</f>
        <v>2</v>
      </c>
      <c r="T1540" s="112">
        <f>'Run Rate'!W157</f>
        <v>0</v>
      </c>
      <c r="U1540" s="112">
        <f>'Run Rate'!X157</f>
        <v>1</v>
      </c>
      <c r="V1540" s="112">
        <f>'Run Rate'!Y157</f>
        <v>0</v>
      </c>
      <c r="W1540" s="112">
        <f>'Run Rate'!Z157</f>
        <v>0</v>
      </c>
      <c r="X1540" s="112">
        <f>'Run Rate'!AA157</f>
        <v>1</v>
      </c>
      <c r="Y1540" s="112">
        <f>'Run Rate'!AB157</f>
        <v>95</v>
      </c>
      <c r="Z1540" s="112">
        <f>'Run Rate'!AC157</f>
        <v>123</v>
      </c>
      <c r="AA1540" s="112">
        <f>'Run Rate'!AD157</f>
        <v>119</v>
      </c>
      <c r="AB1540" s="113">
        <v>65</v>
      </c>
      <c r="AC1540" s="112">
        <v>65</v>
      </c>
      <c r="AD1540" s="112">
        <v>65</v>
      </c>
      <c r="AE1540" s="112">
        <v>65</v>
      </c>
      <c r="AF1540" s="112">
        <v>65</v>
      </c>
      <c r="AG1540" s="112">
        <v>65</v>
      </c>
      <c r="AH1540" s="112">
        <v>65</v>
      </c>
      <c r="AI1540" s="112">
        <v>65</v>
      </c>
      <c r="AJ1540" s="112">
        <v>65</v>
      </c>
      <c r="AK1540" s="112">
        <v>65</v>
      </c>
      <c r="AL1540" s="112">
        <v>65</v>
      </c>
      <c r="AM1540" s="112">
        <v>65</v>
      </c>
      <c r="AN1540" s="112">
        <v>65</v>
      </c>
      <c r="AQ1540" t="str">
        <f>AQ1538</f>
        <v/>
      </c>
    </row>
    <row r="1541" spans="1:43" ht="14.25" customHeight="1" x14ac:dyDescent="0.25">
      <c r="A1541" s="99" t="s">
        <v>1165</v>
      </c>
      <c r="B1541" s="114"/>
      <c r="C1541" s="114"/>
      <c r="D1541" s="114"/>
      <c r="E1541" s="114"/>
      <c r="F1541" s="114"/>
      <c r="G1541" s="114"/>
      <c r="H1541" s="114"/>
      <c r="I1541" s="114"/>
      <c r="J1541" s="114"/>
      <c r="K1541" s="114"/>
      <c r="L1541" s="114"/>
      <c r="M1541" s="114"/>
      <c r="N1541" s="114"/>
      <c r="O1541" s="114"/>
      <c r="P1541" s="114"/>
      <c r="Q1541" s="114"/>
      <c r="R1541" s="114"/>
      <c r="S1541" s="114"/>
      <c r="T1541" s="114"/>
      <c r="U1541" s="114"/>
      <c r="V1541" s="114"/>
      <c r="W1541" s="115"/>
      <c r="X1541" s="115"/>
      <c r="Y1541" s="115"/>
      <c r="Z1541" s="115"/>
      <c r="AA1541" s="112" t="s">
        <v>1166</v>
      </c>
      <c r="AB1541" s="113"/>
      <c r="AC1541" s="112"/>
      <c r="AD1541" s="112"/>
      <c r="AE1541" s="112"/>
      <c r="AF1541" s="112"/>
      <c r="AG1541" s="112"/>
      <c r="AH1541" s="112"/>
      <c r="AI1541" s="112"/>
      <c r="AJ1541" s="112"/>
      <c r="AK1541" s="112"/>
      <c r="AL1541" s="112"/>
      <c r="AM1541" s="112"/>
      <c r="AN1541" s="112"/>
      <c r="AQ1541" t="str">
        <f>AQ1538</f>
        <v/>
      </c>
    </row>
    <row r="1542" spans="1:43" ht="14.25" customHeight="1" x14ac:dyDescent="0.25">
      <c r="A1542" s="99" t="s">
        <v>1167</v>
      </c>
      <c r="B1542" s="114"/>
      <c r="C1542" s="114"/>
      <c r="D1542" s="114"/>
      <c r="E1542" s="114"/>
      <c r="F1542" s="114"/>
      <c r="G1542" s="114"/>
      <c r="H1542" s="114"/>
      <c r="I1542" s="114"/>
      <c r="J1542" s="114"/>
      <c r="K1542" s="114"/>
      <c r="L1542" s="114"/>
      <c r="M1542" s="114"/>
      <c r="N1542" s="114"/>
      <c r="O1542" s="114"/>
      <c r="P1542" s="114"/>
      <c r="Q1542" s="114"/>
      <c r="R1542" s="114"/>
      <c r="S1542" s="114"/>
      <c r="T1542" s="114"/>
      <c r="U1542" s="114"/>
      <c r="V1542" s="114"/>
      <c r="W1542" s="115"/>
      <c r="X1542" s="116"/>
      <c r="Y1542" s="117"/>
      <c r="Z1542" s="115"/>
      <c r="AA1542" s="112" t="s">
        <v>1168</v>
      </c>
      <c r="AB1542" s="113">
        <f>'Demand Input VP'!B774</f>
        <v>0</v>
      </c>
      <c r="AC1542" s="112">
        <f>'Demand Input VP'!C774</f>
        <v>0</v>
      </c>
      <c r="AD1542" s="112">
        <f>'Demand Input VP'!D774</f>
        <v>0</v>
      </c>
      <c r="AE1542" s="112">
        <f>'Demand Input VP'!E774</f>
        <v>0</v>
      </c>
      <c r="AF1542" s="112">
        <f>'Demand Input VP'!F774</f>
        <v>0</v>
      </c>
      <c r="AG1542" s="112">
        <f>'Demand Input VP'!G774</f>
        <v>0</v>
      </c>
      <c r="AH1542" s="112">
        <f>'Demand Input VP'!H774</f>
        <v>0</v>
      </c>
      <c r="AI1542" s="112">
        <f>'Demand Input VP'!I774</f>
        <v>0</v>
      </c>
      <c r="AJ1542" s="112">
        <f>'Demand Input VP'!J774</f>
        <v>0</v>
      </c>
      <c r="AK1542" s="112">
        <f>'Demand Input VP'!K774</f>
        <v>0</v>
      </c>
      <c r="AL1542" s="112">
        <f>'Demand Input VP'!L774</f>
        <v>0</v>
      </c>
      <c r="AM1542" s="112">
        <f>'Demand Input VP'!M774</f>
        <v>0</v>
      </c>
      <c r="AN1542" s="112">
        <f>'Demand Input VP'!N774</f>
        <v>0</v>
      </c>
      <c r="AQ1542" t="str">
        <f>AQ1538</f>
        <v/>
      </c>
    </row>
    <row r="1543" spans="1:43" ht="14.25" customHeight="1" x14ac:dyDescent="0.25">
      <c r="A1543" s="99" t="s">
        <v>1169</v>
      </c>
      <c r="B1543" s="118"/>
      <c r="C1543" s="118"/>
      <c r="D1543" s="118"/>
      <c r="E1543" s="118"/>
      <c r="F1543" s="118"/>
      <c r="G1543" s="118"/>
      <c r="H1543" s="118"/>
      <c r="I1543" s="118"/>
      <c r="J1543" s="118"/>
      <c r="K1543" s="118"/>
      <c r="L1543" s="118"/>
      <c r="M1543" s="118"/>
      <c r="N1543" s="118"/>
      <c r="O1543" s="118"/>
      <c r="P1543" s="118"/>
      <c r="Q1543" s="118"/>
      <c r="R1543" s="118"/>
      <c r="S1543" s="118"/>
      <c r="T1543" s="118"/>
      <c r="U1543" s="118"/>
      <c r="V1543" s="118"/>
      <c r="W1543" s="115"/>
      <c r="X1543" s="116"/>
      <c r="Y1543" s="117"/>
      <c r="Z1543" s="119"/>
      <c r="AA1543" s="120" t="s">
        <v>1170</v>
      </c>
      <c r="AB1543" s="121">
        <f>'Demand Input VP'!B773</f>
        <v>0</v>
      </c>
      <c r="AC1543" s="120">
        <f>'Demand Input VP'!C773</f>
        <v>0</v>
      </c>
      <c r="AD1543" s="120">
        <f>'Demand Input VP'!D773</f>
        <v>0</v>
      </c>
      <c r="AE1543" s="120">
        <f>'Demand Input VP'!E773</f>
        <v>0</v>
      </c>
      <c r="AF1543" s="120">
        <f>'Demand Input VP'!F773</f>
        <v>0</v>
      </c>
      <c r="AG1543" s="120">
        <f>'Demand Input VP'!G773</f>
        <v>0</v>
      </c>
      <c r="AH1543" s="120">
        <f>'Demand Input VP'!H773</f>
        <v>0</v>
      </c>
      <c r="AI1543" s="120">
        <f>'Demand Input VP'!I773</f>
        <v>0</v>
      </c>
      <c r="AJ1543" s="120">
        <f>'Demand Input VP'!J773</f>
        <v>0</v>
      </c>
      <c r="AK1543" s="120">
        <f>'Demand Input VP'!K773</f>
        <v>0</v>
      </c>
      <c r="AL1543" s="120">
        <f>'Demand Input VP'!L773</f>
        <v>0</v>
      </c>
      <c r="AM1543" s="120">
        <f>'Demand Input VP'!M773</f>
        <v>0</v>
      </c>
      <c r="AN1543" s="120">
        <f>'Demand Input VP'!N773</f>
        <v>0</v>
      </c>
      <c r="AQ1543" t="str">
        <f>AQ1538</f>
        <v/>
      </c>
    </row>
    <row r="1544" spans="1:43" ht="14.25" customHeight="1" x14ac:dyDescent="0.25">
      <c r="A1544" s="1"/>
      <c r="B1544" s="122"/>
      <c r="C1544" s="122"/>
      <c r="D1544" s="122"/>
      <c r="E1544" s="122"/>
      <c r="F1544" s="122"/>
      <c r="G1544" s="122"/>
      <c r="H1544" s="122"/>
      <c r="I1544" s="122"/>
      <c r="J1544" s="122"/>
      <c r="K1544" s="122"/>
      <c r="L1544" s="122"/>
      <c r="M1544" s="122"/>
      <c r="N1544" s="122"/>
      <c r="O1544" s="122"/>
      <c r="P1544" s="122"/>
      <c r="Q1544" s="122"/>
      <c r="R1544" s="122"/>
      <c r="S1544" s="122"/>
      <c r="T1544" s="122"/>
      <c r="U1544" s="122"/>
      <c r="V1544" s="122"/>
      <c r="W1544" s="123"/>
      <c r="X1544" s="116"/>
      <c r="Y1544" s="117"/>
      <c r="Z1544" s="123"/>
      <c r="AA1544" s="112" t="s">
        <v>1171</v>
      </c>
      <c r="AB1544" s="113">
        <f>'Demand Input MP'!B774</f>
        <v>0</v>
      </c>
      <c r="AC1544" s="112">
        <f>'Demand Input MP'!C774</f>
        <v>0</v>
      </c>
      <c r="AD1544" s="112">
        <f>'Demand Input MP'!D774</f>
        <v>0</v>
      </c>
      <c r="AE1544" s="112">
        <f>'Demand Input MP'!E774</f>
        <v>0</v>
      </c>
      <c r="AF1544" s="112">
        <f>'Demand Input MP'!F774</f>
        <v>0</v>
      </c>
      <c r="AG1544" s="112">
        <f>'Demand Input MP'!G774</f>
        <v>0</v>
      </c>
      <c r="AH1544" s="112">
        <f>'Demand Input MP'!H774</f>
        <v>0</v>
      </c>
      <c r="AI1544" s="112">
        <f>'Demand Input MP'!I774</f>
        <v>0</v>
      </c>
      <c r="AJ1544" s="112">
        <f>'Demand Input MP'!J774</f>
        <v>0</v>
      </c>
      <c r="AK1544" s="112">
        <f>'Demand Input MP'!K774</f>
        <v>0</v>
      </c>
      <c r="AL1544" s="112">
        <f>'Demand Input MP'!L774</f>
        <v>0</v>
      </c>
      <c r="AM1544" s="112">
        <f>'Demand Input MP'!M774</f>
        <v>0</v>
      </c>
      <c r="AN1544" s="112">
        <f>'Demand Input MP'!N774</f>
        <v>0</v>
      </c>
      <c r="AQ1544" t="str">
        <f>AQ1538</f>
        <v/>
      </c>
    </row>
    <row r="1545" spans="1:43" ht="14.25" customHeight="1" x14ac:dyDescent="0.25">
      <c r="A1545" s="1"/>
      <c r="B1545" s="122"/>
      <c r="C1545" s="122"/>
      <c r="D1545" s="122"/>
      <c r="E1545" s="122"/>
      <c r="F1545" s="122"/>
      <c r="G1545" s="122"/>
      <c r="H1545" s="122"/>
      <c r="I1545" s="122"/>
      <c r="J1545" s="122"/>
      <c r="K1545" s="122"/>
      <c r="L1545" s="122"/>
      <c r="M1545" s="122"/>
      <c r="N1545" s="122"/>
      <c r="O1545" s="122"/>
      <c r="P1545" s="122"/>
      <c r="Q1545" s="122"/>
      <c r="R1545" s="122"/>
      <c r="S1545" s="122"/>
      <c r="T1545" s="122"/>
      <c r="U1545" s="122"/>
      <c r="V1545" s="124" t="s">
        <v>91</v>
      </c>
      <c r="W1545" s="125">
        <f>IFERROR(IF(SUM('Run Rate History'!E157:AD157)&gt;0,(SUMPRODUCT((B1540:AA1540&gt;=PERCENTILE(B1540:AA1540,0.1))*(B1540:AA1540&lt;=PERCENTILE(B1540:AA1540,0.9))*B1540:AA1540)+SUMPRODUCT(('Run Rate History'!E157:AD157&gt;=PERCENTILE(B1540:AA1540,0.1))*('Run Rate History'!E157:AD157&lt;=PERCENTILE(B1540:AA1540,0.9))*'Run Rate History'!E157:AD157))/(SUMPRODUCT((B1540:AA1540&gt;=PERCENTILE(B1540:AA1540,0.1))*(B1540:AA1540&lt;=PERCENTILE(B1540:AA1540,0.9))*1)+SUMPRODUCT(('Run Rate History'!E157:AD157&gt;=PERCENTILE(B1540:AA1540,0.1))*('Run Rate History'!E157:AD157&lt;=PERCENTILE(B1540:AA1540,0.9))*1)),TRIMMEAN(B1540:AA1540,0.15)),0)</f>
        <v>36.244897959183675</v>
      </c>
      <c r="X1545" s="126" t="s">
        <v>1172</v>
      </c>
      <c r="Y1545" s="127">
        <f>SUM(B1540:AA1540)/26</f>
        <v>50.92307692307692</v>
      </c>
      <c r="Z1545" s="128"/>
      <c r="AA1545" s="112" t="s">
        <v>1173</v>
      </c>
      <c r="AB1545" s="113">
        <f>'Demand Input MP'!B773</f>
        <v>0</v>
      </c>
      <c r="AC1545" s="112">
        <f>'Demand Input MP'!C773</f>
        <v>0</v>
      </c>
      <c r="AD1545" s="112">
        <f>'Demand Input MP'!D773</f>
        <v>0</v>
      </c>
      <c r="AE1545" s="112">
        <f>'Demand Input MP'!E773</f>
        <v>0</v>
      </c>
      <c r="AF1545" s="112">
        <f>'Demand Input MP'!F773</f>
        <v>0</v>
      </c>
      <c r="AG1545" s="112">
        <f>'Demand Input MP'!G773</f>
        <v>0</v>
      </c>
      <c r="AH1545" s="112">
        <f>'Demand Input MP'!H773</f>
        <v>0</v>
      </c>
      <c r="AI1545" s="112">
        <f>'Demand Input MP'!I773</f>
        <v>0</v>
      </c>
      <c r="AJ1545" s="112">
        <f>'Demand Input MP'!J773</f>
        <v>0</v>
      </c>
      <c r="AK1545" s="112">
        <f>'Demand Input MP'!K773</f>
        <v>0</v>
      </c>
      <c r="AL1545" s="112">
        <f>'Demand Input MP'!L773</f>
        <v>0</v>
      </c>
      <c r="AM1545" s="112">
        <f>'Demand Input MP'!M773</f>
        <v>0</v>
      </c>
      <c r="AN1545" s="112">
        <f>'Demand Input MP'!N773</f>
        <v>0</v>
      </c>
      <c r="AQ1545" t="str">
        <f>AQ1538</f>
        <v/>
      </c>
    </row>
    <row r="1546" spans="1:43" ht="14.25" customHeight="1" x14ac:dyDescent="0.25">
      <c r="A1546" s="1"/>
      <c r="B1546" s="122"/>
      <c r="C1546" s="122"/>
      <c r="D1546" s="122"/>
      <c r="E1546" s="122"/>
      <c r="F1546" s="122"/>
      <c r="G1546" s="122"/>
      <c r="H1546" s="122"/>
      <c r="I1546" s="122"/>
      <c r="J1546" s="122"/>
      <c r="K1546" s="122"/>
      <c r="L1546" s="122"/>
      <c r="M1546" s="122"/>
      <c r="N1546" s="122"/>
      <c r="O1546" s="122"/>
      <c r="P1546" s="122"/>
      <c r="Q1546" s="122"/>
      <c r="R1546" s="122"/>
      <c r="S1546" s="122"/>
      <c r="T1546" s="122"/>
      <c r="U1546" s="122"/>
      <c r="V1546" s="124" t="s">
        <v>94</v>
      </c>
      <c r="W1546" s="125">
        <f>IFERROR((1*MIN(MAX(X1540,0.5*IF(SUM('Run Rate History'!E157:AD157)&gt;0,(MEDIAN(IF(B1540:AA1540&gt;0,B1540:AA1540))+MEDIAN(IF('Run Rate History'!E157:AD157&gt;0,'Run Rate History'!E157:AD157)))/2,MEDIAN(IF(B1540:AA1540&gt;0,B1540:AA1540)))),2*IF(SUM('Run Rate History'!E157:AD157)&gt;0,(MEDIAN(IF(B1540:AA1540&gt;0,B1540:AA1540))+MEDIAN(IF('Run Rate History'!E157:AD157&gt;0,'Run Rate History'!E157:AD157)))/2,MEDIAN(IF(B1540:AA1540&gt;0,B1540:AA1540))))+2*MIN(MAX(Y1540,0.5*IF(SUM('Run Rate History'!E157:AD157)&gt;0,(MEDIAN(IF(B1540:AA1540&gt;0,B1540:AA1540))+MEDIAN(IF('Run Rate History'!E157:AD157&gt;0,'Run Rate History'!E157:AD157)))/2,MEDIAN(IF(B1540:AA1540&gt;0,B1540:AA1540)))),2*IF(SUM('Run Rate History'!E157:AD157)&gt;0,(MEDIAN(IF(B1540:AA1540&gt;0,B1540:AA1540))+MEDIAN(IF('Run Rate History'!E157:AD157&gt;0,'Run Rate History'!E157:AD157)))/2,MEDIAN(IF(B1540:AA1540&gt;0,B1540:AA1540))))+3*MIN(MAX(Z1540,0.5*IF(SUM('Run Rate History'!E157:AD157)&gt;0,(MEDIAN(IF(B1540:AA1540&gt;0,B1540:AA1540))+MEDIAN(IF('Run Rate History'!E157:AD157&gt;0,'Run Rate History'!E157:AD157)))/2,MEDIAN(IF(B1540:AA1540&gt;0,B1540:AA1540)))),2*IF(SUM('Run Rate History'!E157:AD157)&gt;0,(MEDIAN(IF(B1540:AA1540&gt;0,B1540:AA1540))+MEDIAN(IF('Run Rate History'!E157:AD157&gt;0,'Run Rate History'!E157:AD157)))/2,MEDIAN(IF(B1540:AA1540&gt;0,B1540:AA1540))))+4*MIN(MAX(AA1540,0.5*IF(SUM('Run Rate History'!E157:AD157)&gt;0,(MEDIAN(IF(B1540:AA1540&gt;0,B1540:AA1540))+MEDIAN(IF('Run Rate History'!E157:AD157&gt;0,'Run Rate History'!E157:AD157)))/2,MEDIAN(IF(B1540:AA1540&gt;0,B1540:AA1540)))),2*IF(SUM('Run Rate History'!E157:AD157)&gt;0,(MEDIAN(IF(B1540:AA1540&gt;0,B1540:AA1540))+MEDIAN(IF('Run Rate History'!E157:AD157&gt;0,'Run Rate History'!E157:AD157)))/2,MEDIAN(IF(B1540:AA1540&gt;0,B1540:AA1540)))))/10,0)</f>
        <v>37</v>
      </c>
      <c r="X1546" s="129" t="s">
        <v>1174</v>
      </c>
      <c r="Y1546" s="130">
        <f>IFERROR(VLOOKUP(A1538,'Stanje zaliha'!A:E,5,FALSE()),0)</f>
        <v>559</v>
      </c>
      <c r="Z1546" s="131"/>
      <c r="AA1546" s="113" t="s">
        <v>1175</v>
      </c>
      <c r="AB1546" s="118">
        <f t="shared" ref="AB1546:AN1546" si="306">SUM(AB1542:AB1545)</f>
        <v>0</v>
      </c>
      <c r="AC1546" s="118">
        <f t="shared" si="306"/>
        <v>0</v>
      </c>
      <c r="AD1546" s="118">
        <f t="shared" si="306"/>
        <v>0</v>
      </c>
      <c r="AE1546" s="118">
        <f t="shared" si="306"/>
        <v>0</v>
      </c>
      <c r="AF1546" s="118">
        <f t="shared" si="306"/>
        <v>0</v>
      </c>
      <c r="AG1546" s="118">
        <f t="shared" si="306"/>
        <v>0</v>
      </c>
      <c r="AH1546" s="118">
        <f t="shared" si="306"/>
        <v>0</v>
      </c>
      <c r="AI1546" s="118">
        <f t="shared" si="306"/>
        <v>0</v>
      </c>
      <c r="AJ1546" s="118">
        <f t="shared" si="306"/>
        <v>0</v>
      </c>
      <c r="AK1546" s="118">
        <f t="shared" si="306"/>
        <v>0</v>
      </c>
      <c r="AL1546" s="118">
        <f t="shared" si="306"/>
        <v>0</v>
      </c>
      <c r="AM1546" s="118">
        <f t="shared" si="306"/>
        <v>0</v>
      </c>
      <c r="AN1546" s="118">
        <f t="shared" si="306"/>
        <v>0</v>
      </c>
      <c r="AQ1546" t="str">
        <f>AQ1538</f>
        <v/>
      </c>
    </row>
    <row r="1547" spans="1:43" ht="14.25" customHeight="1" x14ac:dyDescent="0.25">
      <c r="A1547" s="1"/>
      <c r="B1547" s="122"/>
      <c r="C1547" s="122"/>
      <c r="D1547" s="122"/>
      <c r="E1547" s="122"/>
      <c r="F1547" s="122"/>
      <c r="G1547" s="122"/>
      <c r="H1547" s="122"/>
      <c r="I1547" s="122"/>
      <c r="J1547" s="122"/>
      <c r="K1547" s="122"/>
      <c r="L1547" s="122"/>
      <c r="M1547" s="122"/>
      <c r="N1547" s="122"/>
      <c r="O1547" s="122"/>
      <c r="P1547" s="122"/>
      <c r="Q1547" s="122"/>
      <c r="R1547" s="122"/>
      <c r="S1547" s="122"/>
      <c r="T1547" s="122"/>
      <c r="U1547" s="122"/>
      <c r="V1547" s="124" t="s">
        <v>95</v>
      </c>
      <c r="W1547" s="125">
        <f>IFERROR(0.6*W1546+0.4*W1545,0)</f>
        <v>36.697959183673468</v>
      </c>
      <c r="X1547" s="132" t="s">
        <v>1176</v>
      </c>
      <c r="Y1547" s="133">
        <f>IFERROR(SUMIF('Popis poslanih narudžbi'!A:A,A1538,'Popis poslanih narudžbi'!C:C),0)</f>
        <v>0</v>
      </c>
      <c r="Z1547" s="131"/>
      <c r="AA1547" s="134" t="s">
        <v>1177</v>
      </c>
      <c r="AB1547" s="118">
        <f t="shared" ref="AB1547:AN1547" si="307">AB1540+AB1546</f>
        <v>65</v>
      </c>
      <c r="AC1547" s="118">
        <f t="shared" si="307"/>
        <v>65</v>
      </c>
      <c r="AD1547" s="118">
        <f t="shared" si="307"/>
        <v>65</v>
      </c>
      <c r="AE1547" s="118">
        <f t="shared" si="307"/>
        <v>65</v>
      </c>
      <c r="AF1547" s="118">
        <f t="shared" si="307"/>
        <v>65</v>
      </c>
      <c r="AG1547" s="118">
        <f t="shared" si="307"/>
        <v>65</v>
      </c>
      <c r="AH1547" s="118">
        <f t="shared" si="307"/>
        <v>65</v>
      </c>
      <c r="AI1547" s="118">
        <f t="shared" si="307"/>
        <v>65</v>
      </c>
      <c r="AJ1547" s="118">
        <f t="shared" si="307"/>
        <v>65</v>
      </c>
      <c r="AK1547" s="118">
        <f t="shared" si="307"/>
        <v>65</v>
      </c>
      <c r="AL1547" s="118">
        <f t="shared" si="307"/>
        <v>65</v>
      </c>
      <c r="AM1547" s="118">
        <f t="shared" si="307"/>
        <v>65</v>
      </c>
      <c r="AN1547" s="118">
        <f t="shared" si="307"/>
        <v>65</v>
      </c>
      <c r="AQ1547" t="str">
        <f>AQ1538</f>
        <v/>
      </c>
    </row>
    <row r="1548" spans="1:43" ht="14.25" customHeight="1" x14ac:dyDescent="0.25">
      <c r="A1548" s="107" t="str">
        <f>'Run Rate'!A158</f>
        <v>ON00557</v>
      </c>
      <c r="B1548" s="135" t="str">
        <f>'Run Rate'!B158</f>
        <v>Micronised Creatine Powder 247.5 g Orange</v>
      </c>
      <c r="C1548" s="135" t="str">
        <f>'Run Rate'!C158</f>
        <v>SPORTSKA PREHRANA</v>
      </c>
      <c r="D1548" s="135" t="str">
        <f>'Run Rate'!D158</f>
        <v>02 SILVER</v>
      </c>
      <c r="E1548" s="122"/>
      <c r="F1548" s="122"/>
      <c r="G1548" s="122"/>
      <c r="H1548" s="122"/>
      <c r="I1548" s="122"/>
      <c r="J1548" s="122"/>
      <c r="K1548" s="122"/>
      <c r="L1548" s="122"/>
      <c r="M1548" s="122"/>
      <c r="N1548" s="122"/>
      <c r="O1548" s="122"/>
      <c r="P1548" s="122"/>
      <c r="Q1548" s="122"/>
      <c r="R1548" s="122"/>
      <c r="S1548" s="122"/>
      <c r="T1548" s="122"/>
      <c r="U1548" s="122"/>
      <c r="V1548" s="122"/>
      <c r="W1548" s="122"/>
      <c r="X1548" s="122"/>
      <c r="Y1548" s="122"/>
      <c r="Z1548" s="122"/>
      <c r="AA1548" s="122"/>
      <c r="AB1548" s="122"/>
      <c r="AC1548" s="122"/>
      <c r="AD1548" s="122"/>
      <c r="AE1548" s="122"/>
      <c r="AF1548" s="122"/>
      <c r="AG1548" s="122"/>
      <c r="AH1548" s="122"/>
      <c r="AI1548" s="122"/>
      <c r="AJ1548" s="122"/>
      <c r="AK1548" s="122"/>
      <c r="AL1548" s="122"/>
      <c r="AM1548" s="122"/>
      <c r="AN1548" s="122"/>
      <c r="AQ1548" t="str">
        <f>IF(AND(OR($B$1="ALL",$B$1=C1548),OR($E$1="ALL",$E$1=D1548),OR($B$2="ALL",$B$2=A1548),OR($E$2="ALL",IFERROR(SEARCH($E$2,B1548),0)&gt;0)),"MATCH","")</f>
        <v/>
      </c>
    </row>
    <row r="1549" spans="1:43" ht="14.25" customHeight="1" x14ac:dyDescent="0.25">
      <c r="A1549" s="108" t="s">
        <v>1137</v>
      </c>
      <c r="B1549" s="136" t="s">
        <v>1138</v>
      </c>
      <c r="C1549" s="136" t="s">
        <v>1139</v>
      </c>
      <c r="D1549" s="136" t="s">
        <v>1140</v>
      </c>
      <c r="E1549" s="136" t="s">
        <v>1141</v>
      </c>
      <c r="F1549" s="136" t="s">
        <v>1142</v>
      </c>
      <c r="G1549" s="136" t="s">
        <v>1143</v>
      </c>
      <c r="H1549" s="136" t="s">
        <v>1144</v>
      </c>
      <c r="I1549" s="136" t="s">
        <v>1145</v>
      </c>
      <c r="J1549" s="136" t="s">
        <v>1146</v>
      </c>
      <c r="K1549" s="136" t="s">
        <v>1147</v>
      </c>
      <c r="L1549" s="136" t="s">
        <v>1148</v>
      </c>
      <c r="M1549" s="136" t="s">
        <v>1149</v>
      </c>
      <c r="N1549" s="136" t="s">
        <v>1150</v>
      </c>
      <c r="O1549" s="136" t="s">
        <v>1151</v>
      </c>
      <c r="P1549" s="136" t="s">
        <v>1152</v>
      </c>
      <c r="Q1549" s="136" t="s">
        <v>1153</v>
      </c>
      <c r="R1549" s="136" t="s">
        <v>1154</v>
      </c>
      <c r="S1549" s="136" t="s">
        <v>1155</v>
      </c>
      <c r="T1549" s="136" t="s">
        <v>1156</v>
      </c>
      <c r="U1549" s="136" t="s">
        <v>1157</v>
      </c>
      <c r="V1549" s="136" t="s">
        <v>1158</v>
      </c>
      <c r="W1549" s="136" t="s">
        <v>1159</v>
      </c>
      <c r="X1549" s="136" t="s">
        <v>1160</v>
      </c>
      <c r="Y1549" s="136" t="s">
        <v>1161</v>
      </c>
      <c r="Z1549" s="136" t="s">
        <v>1162</v>
      </c>
      <c r="AA1549" s="136" t="s">
        <v>1163</v>
      </c>
      <c r="AB1549" s="137" t="s">
        <v>156</v>
      </c>
      <c r="AC1549" s="137" t="s">
        <v>157</v>
      </c>
      <c r="AD1549" s="137" t="s">
        <v>158</v>
      </c>
      <c r="AE1549" s="137" t="s">
        <v>139</v>
      </c>
      <c r="AF1549" s="138" t="s">
        <v>140</v>
      </c>
      <c r="AG1549" s="138" t="s">
        <v>141</v>
      </c>
      <c r="AH1549" s="138" t="s">
        <v>142</v>
      </c>
      <c r="AI1549" s="138" t="s">
        <v>143</v>
      </c>
      <c r="AJ1549" s="139" t="s">
        <v>144</v>
      </c>
      <c r="AK1549" s="139" t="s">
        <v>145</v>
      </c>
      <c r="AL1549" s="139" t="s">
        <v>146</v>
      </c>
      <c r="AM1549" s="140" t="s">
        <v>147</v>
      </c>
      <c r="AN1549" s="140" t="s">
        <v>148</v>
      </c>
      <c r="AQ1549" t="str">
        <f>AQ1548</f>
        <v/>
      </c>
    </row>
    <row r="1550" spans="1:43" ht="14.25" customHeight="1" x14ac:dyDescent="0.25">
      <c r="A1550" s="99" t="s">
        <v>1164</v>
      </c>
      <c r="B1550" s="112">
        <f>'Run Rate'!E158</f>
        <v>28</v>
      </c>
      <c r="C1550" s="112">
        <f>'Run Rate'!F158</f>
        <v>38</v>
      </c>
      <c r="D1550" s="112">
        <f>'Run Rate'!G158</f>
        <v>42</v>
      </c>
      <c r="E1550" s="112">
        <f>'Run Rate'!H158</f>
        <v>27</v>
      </c>
      <c r="F1550" s="112">
        <f>'Run Rate'!I158</f>
        <v>21</v>
      </c>
      <c r="G1550" s="112">
        <f>'Run Rate'!J158</f>
        <v>28</v>
      </c>
      <c r="H1550" s="112">
        <f>'Run Rate'!K158</f>
        <v>34</v>
      </c>
      <c r="I1550" s="112">
        <f>'Run Rate'!L158</f>
        <v>37</v>
      </c>
      <c r="J1550" s="112">
        <f>'Run Rate'!M158</f>
        <v>41</v>
      </c>
      <c r="K1550" s="112">
        <f>'Run Rate'!N158</f>
        <v>24</v>
      </c>
      <c r="L1550" s="112">
        <f>'Run Rate'!O158</f>
        <v>17</v>
      </c>
      <c r="M1550" s="112">
        <f>'Run Rate'!P158</f>
        <v>17</v>
      </c>
      <c r="N1550" s="112">
        <f>'Run Rate'!Q158</f>
        <v>23</v>
      </c>
      <c r="O1550" s="112">
        <f>'Run Rate'!R158</f>
        <v>10</v>
      </c>
      <c r="P1550" s="112">
        <f>'Run Rate'!S158</f>
        <v>11</v>
      </c>
      <c r="Q1550" s="112">
        <f>'Run Rate'!T158</f>
        <v>27</v>
      </c>
      <c r="R1550" s="112">
        <f>'Run Rate'!U158</f>
        <v>22</v>
      </c>
      <c r="S1550" s="112">
        <f>'Run Rate'!V158</f>
        <v>34</v>
      </c>
      <c r="T1550" s="112">
        <f>'Run Rate'!W158</f>
        <v>35</v>
      </c>
      <c r="U1550" s="112">
        <f>'Run Rate'!X158</f>
        <v>21</v>
      </c>
      <c r="V1550" s="112">
        <f>'Run Rate'!Y158</f>
        <v>34</v>
      </c>
      <c r="W1550" s="112">
        <f>'Run Rate'!Z158</f>
        <v>24</v>
      </c>
      <c r="X1550" s="112">
        <f>'Run Rate'!AA158</f>
        <v>29</v>
      </c>
      <c r="Y1550" s="112">
        <f>'Run Rate'!AB158</f>
        <v>27</v>
      </c>
      <c r="Z1550" s="112">
        <f>'Run Rate'!AC158</f>
        <v>39</v>
      </c>
      <c r="AA1550" s="112">
        <f>'Run Rate'!AD158</f>
        <v>25</v>
      </c>
      <c r="AB1550" s="113">
        <v>29</v>
      </c>
      <c r="AC1550" s="112">
        <v>29</v>
      </c>
      <c r="AD1550" s="112">
        <v>29</v>
      </c>
      <c r="AE1550" s="112">
        <v>29</v>
      </c>
      <c r="AF1550" s="112">
        <v>29</v>
      </c>
      <c r="AG1550" s="112">
        <v>29</v>
      </c>
      <c r="AH1550" s="112">
        <v>29</v>
      </c>
      <c r="AI1550" s="112">
        <v>29</v>
      </c>
      <c r="AJ1550" s="112">
        <v>29</v>
      </c>
      <c r="AK1550" s="112">
        <v>29</v>
      </c>
      <c r="AL1550" s="112">
        <v>29</v>
      </c>
      <c r="AM1550" s="112">
        <v>29</v>
      </c>
      <c r="AN1550" s="112">
        <v>29</v>
      </c>
      <c r="AQ1550" t="str">
        <f>AQ1548</f>
        <v/>
      </c>
    </row>
    <row r="1551" spans="1:43" ht="14.25" customHeight="1" x14ac:dyDescent="0.25">
      <c r="A1551" s="99" t="s">
        <v>1165</v>
      </c>
      <c r="B1551" s="114"/>
      <c r="C1551" s="114"/>
      <c r="D1551" s="114"/>
      <c r="E1551" s="114"/>
      <c r="F1551" s="114"/>
      <c r="G1551" s="114"/>
      <c r="H1551" s="114"/>
      <c r="I1551" s="114"/>
      <c r="J1551" s="114"/>
      <c r="K1551" s="114"/>
      <c r="L1551" s="114"/>
      <c r="M1551" s="114"/>
      <c r="N1551" s="114"/>
      <c r="O1551" s="114"/>
      <c r="P1551" s="114"/>
      <c r="Q1551" s="114"/>
      <c r="R1551" s="114"/>
      <c r="S1551" s="114"/>
      <c r="T1551" s="114"/>
      <c r="U1551" s="114"/>
      <c r="V1551" s="114"/>
      <c r="W1551" s="115"/>
      <c r="X1551" s="115"/>
      <c r="Y1551" s="115"/>
      <c r="Z1551" s="115"/>
      <c r="AA1551" s="112" t="s">
        <v>1166</v>
      </c>
      <c r="AB1551" s="113"/>
      <c r="AC1551" s="112"/>
      <c r="AD1551" s="112"/>
      <c r="AE1551" s="112"/>
      <c r="AF1551" s="112"/>
      <c r="AG1551" s="112"/>
      <c r="AH1551" s="112"/>
      <c r="AI1551" s="112"/>
      <c r="AJ1551" s="112"/>
      <c r="AK1551" s="112"/>
      <c r="AL1551" s="112"/>
      <c r="AM1551" s="112"/>
      <c r="AN1551" s="112"/>
      <c r="AQ1551" t="str">
        <f>AQ1548</f>
        <v/>
      </c>
    </row>
    <row r="1552" spans="1:43" ht="14.25" customHeight="1" x14ac:dyDescent="0.25">
      <c r="A1552" s="99" t="s">
        <v>1167</v>
      </c>
      <c r="B1552" s="114"/>
      <c r="C1552" s="114"/>
      <c r="D1552" s="114"/>
      <c r="E1552" s="114"/>
      <c r="F1552" s="114"/>
      <c r="G1552" s="114"/>
      <c r="H1552" s="114"/>
      <c r="I1552" s="114"/>
      <c r="J1552" s="114"/>
      <c r="K1552" s="114"/>
      <c r="L1552" s="114"/>
      <c r="M1552" s="114"/>
      <c r="N1552" s="114"/>
      <c r="O1552" s="114"/>
      <c r="P1552" s="114"/>
      <c r="Q1552" s="114"/>
      <c r="R1552" s="114"/>
      <c r="S1552" s="114"/>
      <c r="T1552" s="114"/>
      <c r="U1552" s="114"/>
      <c r="V1552" s="114"/>
      <c r="W1552" s="115"/>
      <c r="X1552" s="116"/>
      <c r="Y1552" s="117"/>
      <c r="Z1552" s="115"/>
      <c r="AA1552" s="112" t="s">
        <v>1168</v>
      </c>
      <c r="AB1552" s="113">
        <f>'Demand Input VP'!B779</f>
        <v>0</v>
      </c>
      <c r="AC1552" s="112">
        <f>'Demand Input VP'!C779</f>
        <v>0</v>
      </c>
      <c r="AD1552" s="112">
        <f>'Demand Input VP'!D779</f>
        <v>0</v>
      </c>
      <c r="AE1552" s="112">
        <f>'Demand Input VP'!E779</f>
        <v>0</v>
      </c>
      <c r="AF1552" s="112">
        <f>'Demand Input VP'!F779</f>
        <v>0</v>
      </c>
      <c r="AG1552" s="112">
        <f>'Demand Input VP'!G779</f>
        <v>0</v>
      </c>
      <c r="AH1552" s="112">
        <f>'Demand Input VP'!H779</f>
        <v>0</v>
      </c>
      <c r="AI1552" s="112">
        <f>'Demand Input VP'!I779</f>
        <v>0</v>
      </c>
      <c r="AJ1552" s="112">
        <f>'Demand Input VP'!J779</f>
        <v>0</v>
      </c>
      <c r="AK1552" s="112">
        <f>'Demand Input VP'!K779</f>
        <v>0</v>
      </c>
      <c r="AL1552" s="112">
        <f>'Demand Input VP'!L779</f>
        <v>0</v>
      </c>
      <c r="AM1552" s="112">
        <f>'Demand Input VP'!M779</f>
        <v>0</v>
      </c>
      <c r="AN1552" s="112">
        <f>'Demand Input VP'!N779</f>
        <v>0</v>
      </c>
      <c r="AQ1552" t="str">
        <f>AQ1548</f>
        <v/>
      </c>
    </row>
    <row r="1553" spans="1:43" ht="14.25" customHeight="1" x14ac:dyDescent="0.25">
      <c r="A1553" s="99" t="s">
        <v>1169</v>
      </c>
      <c r="B1553" s="118"/>
      <c r="C1553" s="118"/>
      <c r="D1553" s="118"/>
      <c r="E1553" s="118"/>
      <c r="F1553" s="118"/>
      <c r="G1553" s="118"/>
      <c r="H1553" s="118"/>
      <c r="I1553" s="118"/>
      <c r="J1553" s="118"/>
      <c r="K1553" s="118"/>
      <c r="L1553" s="118"/>
      <c r="M1553" s="118"/>
      <c r="N1553" s="118"/>
      <c r="O1553" s="118"/>
      <c r="P1553" s="118"/>
      <c r="Q1553" s="118"/>
      <c r="R1553" s="118"/>
      <c r="S1553" s="118"/>
      <c r="T1553" s="118"/>
      <c r="U1553" s="118"/>
      <c r="V1553" s="118"/>
      <c r="W1553" s="115"/>
      <c r="X1553" s="116"/>
      <c r="Y1553" s="117"/>
      <c r="Z1553" s="119"/>
      <c r="AA1553" s="120" t="s">
        <v>1170</v>
      </c>
      <c r="AB1553" s="121">
        <f>'Demand Input VP'!B778</f>
        <v>0</v>
      </c>
      <c r="AC1553" s="120">
        <f>'Demand Input VP'!C778</f>
        <v>0</v>
      </c>
      <c r="AD1553" s="120">
        <f>'Demand Input VP'!D778</f>
        <v>0</v>
      </c>
      <c r="AE1553" s="120">
        <f>'Demand Input VP'!E778</f>
        <v>0</v>
      </c>
      <c r="AF1553" s="120">
        <f>'Demand Input VP'!F778</f>
        <v>0</v>
      </c>
      <c r="AG1553" s="120">
        <f>'Demand Input VP'!G778</f>
        <v>0</v>
      </c>
      <c r="AH1553" s="120">
        <f>'Demand Input VP'!H778</f>
        <v>0</v>
      </c>
      <c r="AI1553" s="120">
        <f>'Demand Input VP'!I778</f>
        <v>0</v>
      </c>
      <c r="AJ1553" s="120">
        <f>'Demand Input VP'!J778</f>
        <v>0</v>
      </c>
      <c r="AK1553" s="120">
        <f>'Demand Input VP'!K778</f>
        <v>0</v>
      </c>
      <c r="AL1553" s="120">
        <f>'Demand Input VP'!L778</f>
        <v>0</v>
      </c>
      <c r="AM1553" s="120">
        <f>'Demand Input VP'!M778</f>
        <v>0</v>
      </c>
      <c r="AN1553" s="120">
        <f>'Demand Input VP'!N778</f>
        <v>0</v>
      </c>
      <c r="AQ1553" t="str">
        <f>AQ1548</f>
        <v/>
      </c>
    </row>
    <row r="1554" spans="1:43" ht="14.25" customHeight="1" x14ac:dyDescent="0.25">
      <c r="A1554" s="1"/>
      <c r="B1554" s="122"/>
      <c r="C1554" s="122"/>
      <c r="D1554" s="122"/>
      <c r="E1554" s="122"/>
      <c r="F1554" s="122"/>
      <c r="G1554" s="122"/>
      <c r="H1554" s="122"/>
      <c r="I1554" s="122"/>
      <c r="J1554" s="122"/>
      <c r="K1554" s="122"/>
      <c r="L1554" s="122"/>
      <c r="M1554" s="122"/>
      <c r="N1554" s="122"/>
      <c r="O1554" s="122"/>
      <c r="P1554" s="122"/>
      <c r="Q1554" s="122"/>
      <c r="R1554" s="122"/>
      <c r="S1554" s="122"/>
      <c r="T1554" s="122"/>
      <c r="U1554" s="122"/>
      <c r="V1554" s="122"/>
      <c r="W1554" s="123"/>
      <c r="X1554" s="116"/>
      <c r="Y1554" s="117"/>
      <c r="Z1554" s="123"/>
      <c r="AA1554" s="112" t="s">
        <v>1171</v>
      </c>
      <c r="AB1554" s="113">
        <f>'Demand Input MP'!B779</f>
        <v>0</v>
      </c>
      <c r="AC1554" s="112">
        <f>'Demand Input MP'!C779</f>
        <v>0</v>
      </c>
      <c r="AD1554" s="112">
        <f>'Demand Input MP'!D779</f>
        <v>0</v>
      </c>
      <c r="AE1554" s="112">
        <f>'Demand Input MP'!E779</f>
        <v>0</v>
      </c>
      <c r="AF1554" s="112">
        <f>'Demand Input MP'!F779</f>
        <v>0</v>
      </c>
      <c r="AG1554" s="112">
        <f>'Demand Input MP'!G779</f>
        <v>0</v>
      </c>
      <c r="AH1554" s="112">
        <f>'Demand Input MP'!H779</f>
        <v>0</v>
      </c>
      <c r="AI1554" s="112">
        <f>'Demand Input MP'!I779</f>
        <v>0</v>
      </c>
      <c r="AJ1554" s="112">
        <f>'Demand Input MP'!J779</f>
        <v>0</v>
      </c>
      <c r="AK1554" s="112">
        <f>'Demand Input MP'!K779</f>
        <v>0</v>
      </c>
      <c r="AL1554" s="112">
        <f>'Demand Input MP'!L779</f>
        <v>0</v>
      </c>
      <c r="AM1554" s="112">
        <f>'Demand Input MP'!M779</f>
        <v>0</v>
      </c>
      <c r="AN1554" s="112">
        <f>'Demand Input MP'!N779</f>
        <v>0</v>
      </c>
      <c r="AQ1554" t="str">
        <f>AQ1548</f>
        <v/>
      </c>
    </row>
    <row r="1555" spans="1:43" ht="14.25" customHeight="1" x14ac:dyDescent="0.25">
      <c r="A1555" s="1"/>
      <c r="B1555" s="122"/>
      <c r="C1555" s="122"/>
      <c r="D1555" s="122"/>
      <c r="E1555" s="122"/>
      <c r="F1555" s="122"/>
      <c r="G1555" s="122"/>
      <c r="H1555" s="122"/>
      <c r="I1555" s="122"/>
      <c r="J1555" s="122"/>
      <c r="K1555" s="122"/>
      <c r="L1555" s="122"/>
      <c r="M1555" s="122"/>
      <c r="N1555" s="122"/>
      <c r="O1555" s="122"/>
      <c r="P1555" s="122"/>
      <c r="Q1555" s="122"/>
      <c r="R1555" s="122"/>
      <c r="S1555" s="122"/>
      <c r="T1555" s="122"/>
      <c r="U1555" s="122"/>
      <c r="V1555" s="124" t="s">
        <v>91</v>
      </c>
      <c r="W1555" s="125">
        <f>IFERROR(IF(SUM('Run Rate History'!E158:AD158)&gt;0,(SUMPRODUCT((B1550:AA1550&gt;=PERCENTILE(B1550:AA1550,0.1))*(B1550:AA1550&lt;=PERCENTILE(B1550:AA1550,0.9))*B1550:AA1550)+SUMPRODUCT(('Run Rate History'!E158:AD158&gt;=PERCENTILE(B1550:AA1550,0.1))*('Run Rate History'!E158:AD158&lt;=PERCENTILE(B1550:AA1550,0.9))*'Run Rate History'!E158:AD158))/(SUMPRODUCT((B1550:AA1550&gt;=PERCENTILE(B1550:AA1550,0.1))*(B1550:AA1550&lt;=PERCENTILE(B1550:AA1550,0.9))*1)+SUMPRODUCT(('Run Rate History'!E158:AD158&gt;=PERCENTILE(B1550:AA1550,0.1))*('Run Rate History'!E158:AD158&lt;=PERCENTILE(B1550:AA1550,0.9))*1)),TRIMMEAN(B1550:AA1550,0.15)),0)</f>
        <v>27.625</v>
      </c>
      <c r="X1555" s="126" t="s">
        <v>1172</v>
      </c>
      <c r="Y1555" s="127">
        <f>SUM(B1550:AA1550)/26</f>
        <v>27.5</v>
      </c>
      <c r="Z1555" s="128"/>
      <c r="AA1555" s="112" t="s">
        <v>1173</v>
      </c>
      <c r="AB1555" s="113">
        <f>'Demand Input MP'!B778</f>
        <v>0</v>
      </c>
      <c r="AC1555" s="112">
        <f>'Demand Input MP'!C778</f>
        <v>0</v>
      </c>
      <c r="AD1555" s="112">
        <f>'Demand Input MP'!D778</f>
        <v>0</v>
      </c>
      <c r="AE1555" s="112">
        <f>'Demand Input MP'!E778</f>
        <v>0</v>
      </c>
      <c r="AF1555" s="112">
        <f>'Demand Input MP'!F778</f>
        <v>0</v>
      </c>
      <c r="AG1555" s="112">
        <f>'Demand Input MP'!G778</f>
        <v>0</v>
      </c>
      <c r="AH1555" s="112">
        <f>'Demand Input MP'!H778</f>
        <v>0</v>
      </c>
      <c r="AI1555" s="112">
        <f>'Demand Input MP'!I778</f>
        <v>0</v>
      </c>
      <c r="AJ1555" s="112">
        <f>'Demand Input MP'!J778</f>
        <v>0</v>
      </c>
      <c r="AK1555" s="112">
        <f>'Demand Input MP'!K778</f>
        <v>0</v>
      </c>
      <c r="AL1555" s="112">
        <f>'Demand Input MP'!L778</f>
        <v>0</v>
      </c>
      <c r="AM1555" s="112">
        <f>'Demand Input MP'!M778</f>
        <v>0</v>
      </c>
      <c r="AN1555" s="112">
        <f>'Demand Input MP'!N778</f>
        <v>0</v>
      </c>
      <c r="AQ1555" t="str">
        <f>AQ1548</f>
        <v/>
      </c>
    </row>
    <row r="1556" spans="1:43" ht="14.25" customHeight="1" x14ac:dyDescent="0.25">
      <c r="A1556" s="1"/>
      <c r="B1556" s="122"/>
      <c r="C1556" s="122"/>
      <c r="D1556" s="122"/>
      <c r="E1556" s="122"/>
      <c r="F1556" s="122"/>
      <c r="G1556" s="122"/>
      <c r="H1556" s="122"/>
      <c r="I1556" s="122"/>
      <c r="J1556" s="122"/>
      <c r="K1556" s="122"/>
      <c r="L1556" s="122"/>
      <c r="M1556" s="122"/>
      <c r="N1556" s="122"/>
      <c r="O1556" s="122"/>
      <c r="P1556" s="122"/>
      <c r="Q1556" s="122"/>
      <c r="R1556" s="122"/>
      <c r="S1556" s="122"/>
      <c r="T1556" s="122"/>
      <c r="U1556" s="122"/>
      <c r="V1556" s="124" t="s">
        <v>94</v>
      </c>
      <c r="W1556" s="125">
        <f>IFERROR((1*MIN(MAX(X1550,0.5*IF(SUM('Run Rate History'!E158:AD158)&gt;0,(MEDIAN(IF(B1550:AA1550&gt;0,B1550:AA1550))+MEDIAN(IF('Run Rate History'!E158:AD158&gt;0,'Run Rate History'!E158:AD158)))/2,MEDIAN(IF(B1550:AA1550&gt;0,B1550:AA1550)))),2*IF(SUM('Run Rate History'!E158:AD158)&gt;0,(MEDIAN(IF(B1550:AA1550&gt;0,B1550:AA1550))+MEDIAN(IF('Run Rate History'!E158:AD158&gt;0,'Run Rate History'!E158:AD158)))/2,MEDIAN(IF(B1550:AA1550&gt;0,B1550:AA1550))))+2*MIN(MAX(Y1550,0.5*IF(SUM('Run Rate History'!E158:AD158)&gt;0,(MEDIAN(IF(B1550:AA1550&gt;0,B1550:AA1550))+MEDIAN(IF('Run Rate History'!E158:AD158&gt;0,'Run Rate History'!E158:AD158)))/2,MEDIAN(IF(B1550:AA1550&gt;0,B1550:AA1550)))),2*IF(SUM('Run Rate History'!E158:AD158)&gt;0,(MEDIAN(IF(B1550:AA1550&gt;0,B1550:AA1550))+MEDIAN(IF('Run Rate History'!E158:AD158&gt;0,'Run Rate History'!E158:AD158)))/2,MEDIAN(IF(B1550:AA1550&gt;0,B1550:AA1550))))+3*MIN(MAX(Z1550,0.5*IF(SUM('Run Rate History'!E158:AD158)&gt;0,(MEDIAN(IF(B1550:AA1550&gt;0,B1550:AA1550))+MEDIAN(IF('Run Rate History'!E158:AD158&gt;0,'Run Rate History'!E158:AD158)))/2,MEDIAN(IF(B1550:AA1550&gt;0,B1550:AA1550)))),2*IF(SUM('Run Rate History'!E158:AD158)&gt;0,(MEDIAN(IF(B1550:AA1550&gt;0,B1550:AA1550))+MEDIAN(IF('Run Rate History'!E158:AD158&gt;0,'Run Rate History'!E158:AD158)))/2,MEDIAN(IF(B1550:AA1550&gt;0,B1550:AA1550))))+4*MIN(MAX(AA1550,0.5*IF(SUM('Run Rate History'!E158:AD158)&gt;0,(MEDIAN(IF(B1550:AA1550&gt;0,B1550:AA1550))+MEDIAN(IF('Run Rate History'!E158:AD158&gt;0,'Run Rate History'!E158:AD158)))/2,MEDIAN(IF(B1550:AA1550&gt;0,B1550:AA1550)))),2*IF(SUM('Run Rate History'!E158:AD158)&gt;0,(MEDIAN(IF(B1550:AA1550&gt;0,B1550:AA1550))+MEDIAN(IF('Run Rate History'!E158:AD158&gt;0,'Run Rate History'!E158:AD158)))/2,MEDIAN(IF(B1550:AA1550&gt;0,B1550:AA1550)))))/10,0)</f>
        <v>30</v>
      </c>
      <c r="X1556" s="129" t="s">
        <v>1174</v>
      </c>
      <c r="Y1556" s="130">
        <f>IFERROR(VLOOKUP(A1548,'Stanje zaliha'!A:E,5,FALSE()),0)</f>
        <v>330</v>
      </c>
      <c r="Z1556" s="131"/>
      <c r="AA1556" s="113" t="s">
        <v>1175</v>
      </c>
      <c r="AB1556" s="118">
        <f t="shared" ref="AB1556:AN1556" si="308">SUM(AB1552:AB1555)</f>
        <v>0</v>
      </c>
      <c r="AC1556" s="118">
        <f t="shared" si="308"/>
        <v>0</v>
      </c>
      <c r="AD1556" s="118">
        <f t="shared" si="308"/>
        <v>0</v>
      </c>
      <c r="AE1556" s="118">
        <f t="shared" si="308"/>
        <v>0</v>
      </c>
      <c r="AF1556" s="118">
        <f t="shared" si="308"/>
        <v>0</v>
      </c>
      <c r="AG1556" s="118">
        <f t="shared" si="308"/>
        <v>0</v>
      </c>
      <c r="AH1556" s="118">
        <f t="shared" si="308"/>
        <v>0</v>
      </c>
      <c r="AI1556" s="118">
        <f t="shared" si="308"/>
        <v>0</v>
      </c>
      <c r="AJ1556" s="118">
        <f t="shared" si="308"/>
        <v>0</v>
      </c>
      <c r="AK1556" s="118">
        <f t="shared" si="308"/>
        <v>0</v>
      </c>
      <c r="AL1556" s="118">
        <f t="shared" si="308"/>
        <v>0</v>
      </c>
      <c r="AM1556" s="118">
        <f t="shared" si="308"/>
        <v>0</v>
      </c>
      <c r="AN1556" s="118">
        <f t="shared" si="308"/>
        <v>0</v>
      </c>
      <c r="AQ1556" t="str">
        <f>AQ1548</f>
        <v/>
      </c>
    </row>
    <row r="1557" spans="1:43" ht="14.25" customHeight="1" x14ac:dyDescent="0.25">
      <c r="A1557" s="1"/>
      <c r="B1557" s="122"/>
      <c r="C1557" s="122"/>
      <c r="D1557" s="122"/>
      <c r="E1557" s="122"/>
      <c r="F1557" s="122"/>
      <c r="G1557" s="122"/>
      <c r="H1557" s="122"/>
      <c r="I1557" s="122"/>
      <c r="J1557" s="122"/>
      <c r="K1557" s="122"/>
      <c r="L1557" s="122"/>
      <c r="M1557" s="122"/>
      <c r="N1557" s="122"/>
      <c r="O1557" s="122"/>
      <c r="P1557" s="122"/>
      <c r="Q1557" s="122"/>
      <c r="R1557" s="122"/>
      <c r="S1557" s="122"/>
      <c r="T1557" s="122"/>
      <c r="U1557" s="122"/>
      <c r="V1557" s="124" t="s">
        <v>95</v>
      </c>
      <c r="W1557" s="125">
        <f>IFERROR(0.6*W1556+0.4*W1555,0)</f>
        <v>29.05</v>
      </c>
      <c r="X1557" s="132" t="s">
        <v>1176</v>
      </c>
      <c r="Y1557" s="133">
        <f>IFERROR(SUMIF('Popis poslanih narudžbi'!A:A,A1548,'Popis poslanih narudžbi'!C:C),0)</f>
        <v>0</v>
      </c>
      <c r="Z1557" s="131"/>
      <c r="AA1557" s="134" t="s">
        <v>1177</v>
      </c>
      <c r="AB1557" s="118">
        <f t="shared" ref="AB1557:AN1557" si="309">AB1550+AB1556</f>
        <v>29</v>
      </c>
      <c r="AC1557" s="118">
        <f t="shared" si="309"/>
        <v>29</v>
      </c>
      <c r="AD1557" s="118">
        <f t="shared" si="309"/>
        <v>29</v>
      </c>
      <c r="AE1557" s="118">
        <f t="shared" si="309"/>
        <v>29</v>
      </c>
      <c r="AF1557" s="118">
        <f t="shared" si="309"/>
        <v>29</v>
      </c>
      <c r="AG1557" s="118">
        <f t="shared" si="309"/>
        <v>29</v>
      </c>
      <c r="AH1557" s="118">
        <f t="shared" si="309"/>
        <v>29</v>
      </c>
      <c r="AI1557" s="118">
        <f t="shared" si="309"/>
        <v>29</v>
      </c>
      <c r="AJ1557" s="118">
        <f t="shared" si="309"/>
        <v>29</v>
      </c>
      <c r="AK1557" s="118">
        <f t="shared" si="309"/>
        <v>29</v>
      </c>
      <c r="AL1557" s="118">
        <f t="shared" si="309"/>
        <v>29</v>
      </c>
      <c r="AM1557" s="118">
        <f t="shared" si="309"/>
        <v>29</v>
      </c>
      <c r="AN1557" s="118">
        <f t="shared" si="309"/>
        <v>29</v>
      </c>
      <c r="AQ1557" t="str">
        <f>AQ1548</f>
        <v/>
      </c>
    </row>
    <row r="1558" spans="1:43" ht="14.25" customHeight="1" x14ac:dyDescent="0.25">
      <c r="A1558" s="107" t="str">
        <f>'Run Rate'!A159</f>
        <v>POL12709</v>
      </c>
      <c r="B1558" s="135" t="str">
        <f>'Run Rate'!B159</f>
        <v>Polleo Pro Whey 2kg Vanilla</v>
      </c>
      <c r="C1558" s="135" t="str">
        <f>'Run Rate'!C159</f>
        <v>PROTEINI</v>
      </c>
      <c r="D1558" s="135" t="str">
        <f>'Run Rate'!D159</f>
        <v>02 SILVER</v>
      </c>
      <c r="E1558" s="122"/>
      <c r="F1558" s="122"/>
      <c r="G1558" s="122"/>
      <c r="H1558" s="122"/>
      <c r="I1558" s="122"/>
      <c r="J1558" s="122"/>
      <c r="K1558" s="122"/>
      <c r="L1558" s="122"/>
      <c r="M1558" s="122"/>
      <c r="N1558" s="122"/>
      <c r="O1558" s="122"/>
      <c r="P1558" s="122"/>
      <c r="Q1558" s="122"/>
      <c r="R1558" s="122"/>
      <c r="S1558" s="122"/>
      <c r="T1558" s="122"/>
      <c r="U1558" s="122"/>
      <c r="V1558" s="122"/>
      <c r="W1558" s="122"/>
      <c r="X1558" s="122"/>
      <c r="Y1558" s="122"/>
      <c r="Z1558" s="122"/>
      <c r="AA1558" s="122"/>
      <c r="AB1558" s="122"/>
      <c r="AC1558" s="122"/>
      <c r="AD1558" s="122"/>
      <c r="AE1558" s="122"/>
      <c r="AF1558" s="122"/>
      <c r="AG1558" s="122"/>
      <c r="AH1558" s="122"/>
      <c r="AI1558" s="122"/>
      <c r="AJ1558" s="122"/>
      <c r="AK1558" s="122"/>
      <c r="AL1558" s="122"/>
      <c r="AM1558" s="122"/>
      <c r="AN1558" s="122"/>
      <c r="AQ1558" t="str">
        <f>IF(AND(OR($B$1="ALL",$B$1=C1558),OR($E$1="ALL",$E$1=D1558),OR($B$2="ALL",$B$2=A1558),OR($E$2="ALL",IFERROR(SEARCH($E$2,B1558),0)&gt;0)),"MATCH","")</f>
        <v/>
      </c>
    </row>
    <row r="1559" spans="1:43" ht="14.25" customHeight="1" x14ac:dyDescent="0.25">
      <c r="A1559" s="108" t="s">
        <v>1137</v>
      </c>
      <c r="B1559" s="136" t="s">
        <v>1138</v>
      </c>
      <c r="C1559" s="136" t="s">
        <v>1139</v>
      </c>
      <c r="D1559" s="136" t="s">
        <v>1140</v>
      </c>
      <c r="E1559" s="136" t="s">
        <v>1141</v>
      </c>
      <c r="F1559" s="136" t="s">
        <v>1142</v>
      </c>
      <c r="G1559" s="136" t="s">
        <v>1143</v>
      </c>
      <c r="H1559" s="136" t="s">
        <v>1144</v>
      </c>
      <c r="I1559" s="136" t="s">
        <v>1145</v>
      </c>
      <c r="J1559" s="136" t="s">
        <v>1146</v>
      </c>
      <c r="K1559" s="136" t="s">
        <v>1147</v>
      </c>
      <c r="L1559" s="136" t="s">
        <v>1148</v>
      </c>
      <c r="M1559" s="136" t="s">
        <v>1149</v>
      </c>
      <c r="N1559" s="136" t="s">
        <v>1150</v>
      </c>
      <c r="O1559" s="136" t="s">
        <v>1151</v>
      </c>
      <c r="P1559" s="136" t="s">
        <v>1152</v>
      </c>
      <c r="Q1559" s="136" t="s">
        <v>1153</v>
      </c>
      <c r="R1559" s="136" t="s">
        <v>1154</v>
      </c>
      <c r="S1559" s="136" t="s">
        <v>1155</v>
      </c>
      <c r="T1559" s="136" t="s">
        <v>1156</v>
      </c>
      <c r="U1559" s="136" t="s">
        <v>1157</v>
      </c>
      <c r="V1559" s="136" t="s">
        <v>1158</v>
      </c>
      <c r="W1559" s="136" t="s">
        <v>1159</v>
      </c>
      <c r="X1559" s="136" t="s">
        <v>1160</v>
      </c>
      <c r="Y1559" s="136" t="s">
        <v>1161</v>
      </c>
      <c r="Z1559" s="136" t="s">
        <v>1162</v>
      </c>
      <c r="AA1559" s="136" t="s">
        <v>1163</v>
      </c>
      <c r="AB1559" s="137" t="s">
        <v>156</v>
      </c>
      <c r="AC1559" s="137" t="s">
        <v>157</v>
      </c>
      <c r="AD1559" s="137" t="s">
        <v>158</v>
      </c>
      <c r="AE1559" s="137" t="s">
        <v>139</v>
      </c>
      <c r="AF1559" s="138" t="s">
        <v>140</v>
      </c>
      <c r="AG1559" s="138" t="s">
        <v>141</v>
      </c>
      <c r="AH1559" s="138" t="s">
        <v>142</v>
      </c>
      <c r="AI1559" s="138" t="s">
        <v>143</v>
      </c>
      <c r="AJ1559" s="139" t="s">
        <v>144</v>
      </c>
      <c r="AK1559" s="139" t="s">
        <v>145</v>
      </c>
      <c r="AL1559" s="139" t="s">
        <v>146</v>
      </c>
      <c r="AM1559" s="140" t="s">
        <v>147</v>
      </c>
      <c r="AN1559" s="140" t="s">
        <v>148</v>
      </c>
      <c r="AQ1559" t="str">
        <f>AQ1558</f>
        <v/>
      </c>
    </row>
    <row r="1560" spans="1:43" ht="14.25" customHeight="1" x14ac:dyDescent="0.25">
      <c r="A1560" s="99" t="s">
        <v>1164</v>
      </c>
      <c r="B1560" s="112">
        <f>'Run Rate'!E159</f>
        <v>34</v>
      </c>
      <c r="C1560" s="112">
        <f>'Run Rate'!F159</f>
        <v>9</v>
      </c>
      <c r="D1560" s="112">
        <f>'Run Rate'!G159</f>
        <v>14</v>
      </c>
      <c r="E1560" s="112">
        <f>'Run Rate'!H159</f>
        <v>9</v>
      </c>
      <c r="F1560" s="112">
        <f>'Run Rate'!I159</f>
        <v>12</v>
      </c>
      <c r="G1560" s="112">
        <f>'Run Rate'!J159</f>
        <v>24</v>
      </c>
      <c r="H1560" s="112">
        <f>'Run Rate'!K159</f>
        <v>8</v>
      </c>
      <c r="I1560" s="112">
        <f>'Run Rate'!L159</f>
        <v>5</v>
      </c>
      <c r="J1560" s="112">
        <f>'Run Rate'!M159</f>
        <v>19</v>
      </c>
      <c r="K1560" s="112">
        <f>'Run Rate'!N159</f>
        <v>12</v>
      </c>
      <c r="L1560" s="112">
        <f>'Run Rate'!O159</f>
        <v>6</v>
      </c>
      <c r="M1560" s="112">
        <f>'Run Rate'!P159</f>
        <v>7</v>
      </c>
      <c r="N1560" s="112">
        <f>'Run Rate'!Q159</f>
        <v>9</v>
      </c>
      <c r="O1560" s="112">
        <f>'Run Rate'!R159</f>
        <v>3</v>
      </c>
      <c r="P1560" s="112">
        <f>'Run Rate'!S159</f>
        <v>8</v>
      </c>
      <c r="Q1560" s="112">
        <f>'Run Rate'!T159</f>
        <v>11</v>
      </c>
      <c r="R1560" s="112">
        <f>'Run Rate'!U159</f>
        <v>17</v>
      </c>
      <c r="S1560" s="112">
        <f>'Run Rate'!V159</f>
        <v>22</v>
      </c>
      <c r="T1560" s="112">
        <f>'Run Rate'!W159</f>
        <v>33</v>
      </c>
      <c r="U1560" s="112">
        <f>'Run Rate'!X159</f>
        <v>1</v>
      </c>
      <c r="V1560" s="112">
        <f>'Run Rate'!Y159</f>
        <v>14</v>
      </c>
      <c r="W1560" s="112">
        <f>'Run Rate'!Z159</f>
        <v>18</v>
      </c>
      <c r="X1560" s="112">
        <f>'Run Rate'!AA159</f>
        <v>28</v>
      </c>
      <c r="Y1560" s="112">
        <f>'Run Rate'!AB159</f>
        <v>12</v>
      </c>
      <c r="Z1560" s="112">
        <f>'Run Rate'!AC159</f>
        <v>7</v>
      </c>
      <c r="AA1560" s="112">
        <f>'Run Rate'!AD159</f>
        <v>14</v>
      </c>
      <c r="AB1560" s="113">
        <v>14</v>
      </c>
      <c r="AC1560" s="112">
        <v>14</v>
      </c>
      <c r="AD1560" s="112">
        <v>14</v>
      </c>
      <c r="AE1560" s="112">
        <v>14</v>
      </c>
      <c r="AF1560" s="112">
        <v>14</v>
      </c>
      <c r="AG1560" s="112">
        <v>14</v>
      </c>
      <c r="AH1560" s="112">
        <v>14</v>
      </c>
      <c r="AI1560" s="112">
        <v>14</v>
      </c>
      <c r="AJ1560" s="112">
        <v>14</v>
      </c>
      <c r="AK1560" s="112">
        <v>14</v>
      </c>
      <c r="AL1560" s="112">
        <v>14</v>
      </c>
      <c r="AM1560" s="112">
        <v>14</v>
      </c>
      <c r="AN1560" s="112">
        <v>14</v>
      </c>
      <c r="AQ1560" t="str">
        <f>AQ1558</f>
        <v/>
      </c>
    </row>
    <row r="1561" spans="1:43" ht="14.25" customHeight="1" x14ac:dyDescent="0.25">
      <c r="A1561" s="99" t="s">
        <v>1165</v>
      </c>
      <c r="B1561" s="114"/>
      <c r="C1561" s="114"/>
      <c r="D1561" s="114"/>
      <c r="E1561" s="114"/>
      <c r="F1561" s="114"/>
      <c r="G1561" s="114"/>
      <c r="H1561" s="114"/>
      <c r="I1561" s="114"/>
      <c r="J1561" s="114"/>
      <c r="K1561" s="114"/>
      <c r="L1561" s="114"/>
      <c r="M1561" s="114"/>
      <c r="N1561" s="114"/>
      <c r="O1561" s="114"/>
      <c r="P1561" s="114"/>
      <c r="Q1561" s="114"/>
      <c r="R1561" s="114"/>
      <c r="S1561" s="114"/>
      <c r="T1561" s="114"/>
      <c r="U1561" s="114"/>
      <c r="V1561" s="114"/>
      <c r="W1561" s="115"/>
      <c r="X1561" s="115"/>
      <c r="Y1561" s="115"/>
      <c r="Z1561" s="115"/>
      <c r="AA1561" s="112" t="s">
        <v>1166</v>
      </c>
      <c r="AB1561" s="113"/>
      <c r="AC1561" s="112"/>
      <c r="AD1561" s="112"/>
      <c r="AE1561" s="112"/>
      <c r="AF1561" s="112"/>
      <c r="AG1561" s="112"/>
      <c r="AH1561" s="112"/>
      <c r="AI1561" s="112"/>
      <c r="AJ1561" s="112"/>
      <c r="AK1561" s="112"/>
      <c r="AL1561" s="112"/>
      <c r="AM1561" s="112"/>
      <c r="AN1561" s="112"/>
      <c r="AQ1561" t="str">
        <f>AQ1558</f>
        <v/>
      </c>
    </row>
    <row r="1562" spans="1:43" ht="14.25" customHeight="1" x14ac:dyDescent="0.25">
      <c r="A1562" s="99" t="s">
        <v>1167</v>
      </c>
      <c r="B1562" s="114"/>
      <c r="C1562" s="114"/>
      <c r="D1562" s="114"/>
      <c r="E1562" s="114"/>
      <c r="F1562" s="114"/>
      <c r="G1562" s="114"/>
      <c r="H1562" s="114"/>
      <c r="I1562" s="114"/>
      <c r="J1562" s="114"/>
      <c r="K1562" s="114"/>
      <c r="L1562" s="114"/>
      <c r="M1562" s="114"/>
      <c r="N1562" s="114"/>
      <c r="O1562" s="114"/>
      <c r="P1562" s="114"/>
      <c r="Q1562" s="114"/>
      <c r="R1562" s="114"/>
      <c r="S1562" s="114"/>
      <c r="T1562" s="114"/>
      <c r="U1562" s="114"/>
      <c r="V1562" s="114"/>
      <c r="W1562" s="115"/>
      <c r="X1562" s="116"/>
      <c r="Y1562" s="117"/>
      <c r="Z1562" s="115"/>
      <c r="AA1562" s="112" t="s">
        <v>1168</v>
      </c>
      <c r="AB1562" s="113">
        <f>'Demand Input VP'!B784</f>
        <v>0</v>
      </c>
      <c r="AC1562" s="112">
        <f>'Demand Input VP'!C784</f>
        <v>0</v>
      </c>
      <c r="AD1562" s="112">
        <f>'Demand Input VP'!D784</f>
        <v>0</v>
      </c>
      <c r="AE1562" s="112">
        <f>'Demand Input VP'!E784</f>
        <v>0</v>
      </c>
      <c r="AF1562" s="112">
        <f>'Demand Input VP'!F784</f>
        <v>0</v>
      </c>
      <c r="AG1562" s="112">
        <f>'Demand Input VP'!G784</f>
        <v>0</v>
      </c>
      <c r="AH1562" s="112">
        <f>'Demand Input VP'!H784</f>
        <v>0</v>
      </c>
      <c r="AI1562" s="112">
        <f>'Demand Input VP'!I784</f>
        <v>0</v>
      </c>
      <c r="AJ1562" s="112">
        <f>'Demand Input VP'!J784</f>
        <v>0</v>
      </c>
      <c r="AK1562" s="112">
        <f>'Demand Input VP'!K784</f>
        <v>0</v>
      </c>
      <c r="AL1562" s="112">
        <f>'Demand Input VP'!L784</f>
        <v>0</v>
      </c>
      <c r="AM1562" s="112">
        <f>'Demand Input VP'!M784</f>
        <v>0</v>
      </c>
      <c r="AN1562" s="112">
        <f>'Demand Input VP'!N784</f>
        <v>0</v>
      </c>
      <c r="AQ1562" t="str">
        <f>AQ1558</f>
        <v/>
      </c>
    </row>
    <row r="1563" spans="1:43" ht="14.25" customHeight="1" x14ac:dyDescent="0.25">
      <c r="A1563" s="99" t="s">
        <v>1169</v>
      </c>
      <c r="B1563" s="118"/>
      <c r="C1563" s="118"/>
      <c r="D1563" s="118"/>
      <c r="E1563" s="118"/>
      <c r="F1563" s="118"/>
      <c r="G1563" s="118"/>
      <c r="H1563" s="118"/>
      <c r="I1563" s="118"/>
      <c r="J1563" s="118"/>
      <c r="K1563" s="118"/>
      <c r="L1563" s="118"/>
      <c r="M1563" s="118"/>
      <c r="N1563" s="118"/>
      <c r="O1563" s="118"/>
      <c r="P1563" s="118"/>
      <c r="Q1563" s="118"/>
      <c r="R1563" s="118"/>
      <c r="S1563" s="118"/>
      <c r="T1563" s="118"/>
      <c r="U1563" s="118"/>
      <c r="V1563" s="118"/>
      <c r="W1563" s="115"/>
      <c r="X1563" s="116"/>
      <c r="Y1563" s="117"/>
      <c r="Z1563" s="119"/>
      <c r="AA1563" s="120" t="s">
        <v>1170</v>
      </c>
      <c r="AB1563" s="121">
        <f>'Demand Input VP'!B783</f>
        <v>0</v>
      </c>
      <c r="AC1563" s="120">
        <f>'Demand Input VP'!C783</f>
        <v>0</v>
      </c>
      <c r="AD1563" s="120">
        <f>'Demand Input VP'!D783</f>
        <v>0</v>
      </c>
      <c r="AE1563" s="120">
        <f>'Demand Input VP'!E783</f>
        <v>0</v>
      </c>
      <c r="AF1563" s="120">
        <f>'Demand Input VP'!F783</f>
        <v>0</v>
      </c>
      <c r="AG1563" s="120">
        <f>'Demand Input VP'!G783</f>
        <v>0</v>
      </c>
      <c r="AH1563" s="120">
        <f>'Demand Input VP'!H783</f>
        <v>0</v>
      </c>
      <c r="AI1563" s="120">
        <f>'Demand Input VP'!I783</f>
        <v>0</v>
      </c>
      <c r="AJ1563" s="120">
        <f>'Demand Input VP'!J783</f>
        <v>0</v>
      </c>
      <c r="AK1563" s="120">
        <f>'Demand Input VP'!K783</f>
        <v>0</v>
      </c>
      <c r="AL1563" s="120">
        <f>'Demand Input VP'!L783</f>
        <v>0</v>
      </c>
      <c r="AM1563" s="120">
        <f>'Demand Input VP'!M783</f>
        <v>0</v>
      </c>
      <c r="AN1563" s="120">
        <f>'Demand Input VP'!N783</f>
        <v>0</v>
      </c>
      <c r="AQ1563" t="str">
        <f>AQ1558</f>
        <v/>
      </c>
    </row>
    <row r="1564" spans="1:43" ht="14.25" customHeight="1" x14ac:dyDescent="0.25">
      <c r="A1564" s="1"/>
      <c r="B1564" s="122"/>
      <c r="C1564" s="122"/>
      <c r="D1564" s="122"/>
      <c r="E1564" s="122"/>
      <c r="F1564" s="122"/>
      <c r="G1564" s="122"/>
      <c r="H1564" s="122"/>
      <c r="I1564" s="122"/>
      <c r="J1564" s="122"/>
      <c r="K1564" s="122"/>
      <c r="L1564" s="122"/>
      <c r="M1564" s="122"/>
      <c r="N1564" s="122"/>
      <c r="O1564" s="122"/>
      <c r="P1564" s="122"/>
      <c r="Q1564" s="122"/>
      <c r="R1564" s="122"/>
      <c r="S1564" s="122"/>
      <c r="T1564" s="122"/>
      <c r="U1564" s="122"/>
      <c r="V1564" s="122"/>
      <c r="W1564" s="123"/>
      <c r="X1564" s="116"/>
      <c r="Y1564" s="117"/>
      <c r="Z1564" s="123"/>
      <c r="AA1564" s="112" t="s">
        <v>1171</v>
      </c>
      <c r="AB1564" s="113">
        <f>'Demand Input MP'!B784</f>
        <v>0</v>
      </c>
      <c r="AC1564" s="112">
        <f>'Demand Input MP'!C784</f>
        <v>0</v>
      </c>
      <c r="AD1564" s="112">
        <f>'Demand Input MP'!D784</f>
        <v>0</v>
      </c>
      <c r="AE1564" s="112">
        <f>'Demand Input MP'!E784</f>
        <v>0</v>
      </c>
      <c r="AF1564" s="112">
        <f>'Demand Input MP'!F784</f>
        <v>0</v>
      </c>
      <c r="AG1564" s="112">
        <f>'Demand Input MP'!G784</f>
        <v>0</v>
      </c>
      <c r="AH1564" s="112">
        <f>'Demand Input MP'!H784</f>
        <v>0</v>
      </c>
      <c r="AI1564" s="112">
        <f>'Demand Input MP'!I784</f>
        <v>0</v>
      </c>
      <c r="AJ1564" s="112">
        <f>'Demand Input MP'!J784</f>
        <v>0</v>
      </c>
      <c r="AK1564" s="112">
        <f>'Demand Input MP'!K784</f>
        <v>0</v>
      </c>
      <c r="AL1564" s="112">
        <f>'Demand Input MP'!L784</f>
        <v>0</v>
      </c>
      <c r="AM1564" s="112">
        <f>'Demand Input MP'!M784</f>
        <v>0</v>
      </c>
      <c r="AN1564" s="112">
        <f>'Demand Input MP'!N784</f>
        <v>0</v>
      </c>
      <c r="AQ1564" t="str">
        <f>AQ1558</f>
        <v/>
      </c>
    </row>
    <row r="1565" spans="1:43" ht="14.25" customHeight="1" x14ac:dyDescent="0.25">
      <c r="A1565" s="1"/>
      <c r="B1565" s="122"/>
      <c r="C1565" s="122"/>
      <c r="D1565" s="122"/>
      <c r="E1565" s="122"/>
      <c r="F1565" s="122"/>
      <c r="G1565" s="122"/>
      <c r="H1565" s="122"/>
      <c r="I1565" s="122"/>
      <c r="J1565" s="122"/>
      <c r="K1565" s="122"/>
      <c r="L1565" s="122"/>
      <c r="M1565" s="122"/>
      <c r="N1565" s="122"/>
      <c r="O1565" s="122"/>
      <c r="P1565" s="122"/>
      <c r="Q1565" s="122"/>
      <c r="R1565" s="122"/>
      <c r="S1565" s="122"/>
      <c r="T1565" s="122"/>
      <c r="U1565" s="122"/>
      <c r="V1565" s="124" t="s">
        <v>91</v>
      </c>
      <c r="W1565" s="125">
        <f>IFERROR(IF(SUM('Run Rate History'!E159:AD159)&gt;0,(SUMPRODUCT((B1560:AA1560&gt;=PERCENTILE(B1560:AA1560,0.1))*(B1560:AA1560&lt;=PERCENTILE(B1560:AA1560,0.9))*B1560:AA1560)+SUMPRODUCT(('Run Rate History'!E159:AD159&gt;=PERCENTILE(B1560:AA1560,0.1))*('Run Rate History'!E159:AD159&lt;=PERCENTILE(B1560:AA1560,0.9))*'Run Rate History'!E159:AD159))/(SUMPRODUCT((B1560:AA1560&gt;=PERCENTILE(B1560:AA1560,0.1))*(B1560:AA1560&lt;=PERCENTILE(B1560:AA1560,0.9))*1)+SUMPRODUCT(('Run Rate History'!E159:AD159&gt;=PERCENTILE(B1560:AA1560,0.1))*('Run Rate History'!E159:AD159&lt;=PERCENTILE(B1560:AA1560,0.9))*1)),TRIMMEAN(B1560:AA1560,0.15)),0)</f>
        <v>14.272727272727273</v>
      </c>
      <c r="X1565" s="126" t="s">
        <v>1172</v>
      </c>
      <c r="Y1565" s="127">
        <f>SUM(B1560:AA1560)/26</f>
        <v>13.692307692307692</v>
      </c>
      <c r="Z1565" s="128"/>
      <c r="AA1565" s="112" t="s">
        <v>1173</v>
      </c>
      <c r="AB1565" s="113">
        <f>'Demand Input MP'!B783</f>
        <v>0</v>
      </c>
      <c r="AC1565" s="112">
        <f>'Demand Input MP'!C783</f>
        <v>0</v>
      </c>
      <c r="AD1565" s="112">
        <f>'Demand Input MP'!D783</f>
        <v>0</v>
      </c>
      <c r="AE1565" s="112">
        <f>'Demand Input MP'!E783</f>
        <v>0</v>
      </c>
      <c r="AF1565" s="112">
        <f>'Demand Input MP'!F783</f>
        <v>0</v>
      </c>
      <c r="AG1565" s="112">
        <f>'Demand Input MP'!G783</f>
        <v>0</v>
      </c>
      <c r="AH1565" s="112">
        <f>'Demand Input MP'!H783</f>
        <v>0</v>
      </c>
      <c r="AI1565" s="112">
        <f>'Demand Input MP'!I783</f>
        <v>0</v>
      </c>
      <c r="AJ1565" s="112">
        <f>'Demand Input MP'!J783</f>
        <v>0</v>
      </c>
      <c r="AK1565" s="112">
        <f>'Demand Input MP'!K783</f>
        <v>0</v>
      </c>
      <c r="AL1565" s="112">
        <f>'Demand Input MP'!L783</f>
        <v>0</v>
      </c>
      <c r="AM1565" s="112">
        <f>'Demand Input MP'!M783</f>
        <v>0</v>
      </c>
      <c r="AN1565" s="112">
        <f>'Demand Input MP'!N783</f>
        <v>0</v>
      </c>
      <c r="AQ1565" t="str">
        <f>AQ1558</f>
        <v/>
      </c>
    </row>
    <row r="1566" spans="1:43" ht="14.25" customHeight="1" x14ac:dyDescent="0.25">
      <c r="A1566" s="1"/>
      <c r="B1566" s="122"/>
      <c r="C1566" s="122"/>
      <c r="D1566" s="122"/>
      <c r="E1566" s="122"/>
      <c r="F1566" s="122"/>
      <c r="G1566" s="122"/>
      <c r="H1566" s="122"/>
      <c r="I1566" s="122"/>
      <c r="J1566" s="122"/>
      <c r="K1566" s="122"/>
      <c r="L1566" s="122"/>
      <c r="M1566" s="122"/>
      <c r="N1566" s="122"/>
      <c r="O1566" s="122"/>
      <c r="P1566" s="122"/>
      <c r="Q1566" s="122"/>
      <c r="R1566" s="122"/>
      <c r="S1566" s="122"/>
      <c r="T1566" s="122"/>
      <c r="U1566" s="122"/>
      <c r="V1566" s="124" t="s">
        <v>94</v>
      </c>
      <c r="W1566" s="125">
        <f>IFERROR((1*MIN(MAX(X1560,0.5*IF(SUM('Run Rate History'!E159:AD159)&gt;0,(MEDIAN(IF(B1560:AA1560&gt;0,B1560:AA1560))+MEDIAN(IF('Run Rate History'!E159:AD159&gt;0,'Run Rate History'!E159:AD159)))/2,MEDIAN(IF(B1560:AA1560&gt;0,B1560:AA1560)))),2*IF(SUM('Run Rate History'!E159:AD159)&gt;0,(MEDIAN(IF(B1560:AA1560&gt;0,B1560:AA1560))+MEDIAN(IF('Run Rate History'!E159:AD159&gt;0,'Run Rate History'!E159:AD159)))/2,MEDIAN(IF(B1560:AA1560&gt;0,B1560:AA1560))))+2*MIN(MAX(Y1560,0.5*IF(SUM('Run Rate History'!E159:AD159)&gt;0,(MEDIAN(IF(B1560:AA1560&gt;0,B1560:AA1560))+MEDIAN(IF('Run Rate History'!E159:AD159&gt;0,'Run Rate History'!E159:AD159)))/2,MEDIAN(IF(B1560:AA1560&gt;0,B1560:AA1560)))),2*IF(SUM('Run Rate History'!E159:AD159)&gt;0,(MEDIAN(IF(B1560:AA1560&gt;0,B1560:AA1560))+MEDIAN(IF('Run Rate History'!E159:AD159&gt;0,'Run Rate History'!E159:AD159)))/2,MEDIAN(IF(B1560:AA1560&gt;0,B1560:AA1560))))+3*MIN(MAX(Z1560,0.5*IF(SUM('Run Rate History'!E159:AD159)&gt;0,(MEDIAN(IF(B1560:AA1560&gt;0,B1560:AA1560))+MEDIAN(IF('Run Rate History'!E159:AD159&gt;0,'Run Rate History'!E159:AD159)))/2,MEDIAN(IF(B1560:AA1560&gt;0,B1560:AA1560)))),2*IF(SUM('Run Rate History'!E159:AD159)&gt;0,(MEDIAN(IF(B1560:AA1560&gt;0,B1560:AA1560))+MEDIAN(IF('Run Rate History'!E159:AD159&gt;0,'Run Rate History'!E159:AD159)))/2,MEDIAN(IF(B1560:AA1560&gt;0,B1560:AA1560))))+4*MIN(MAX(AA1560,0.5*IF(SUM('Run Rate History'!E159:AD159)&gt;0,(MEDIAN(IF(B1560:AA1560&gt;0,B1560:AA1560))+MEDIAN(IF('Run Rate History'!E159:AD159&gt;0,'Run Rate History'!E159:AD159)))/2,MEDIAN(IF(B1560:AA1560&gt;0,B1560:AA1560)))),2*IF(SUM('Run Rate History'!E159:AD159)&gt;0,(MEDIAN(IF(B1560:AA1560&gt;0,B1560:AA1560))+MEDIAN(IF('Run Rate History'!E159:AD159&gt;0,'Run Rate History'!E159:AD159)))/2,MEDIAN(IF(B1560:AA1560&gt;0,B1560:AA1560)))))/10,0)</f>
        <v>12.9</v>
      </c>
      <c r="X1566" s="129" t="s">
        <v>1174</v>
      </c>
      <c r="Y1566" s="130">
        <f>IFERROR(VLOOKUP(A1558,'Stanje zaliha'!A:E,5,FALSE()),0)</f>
        <v>139</v>
      </c>
      <c r="Z1566" s="131"/>
      <c r="AA1566" s="113" t="s">
        <v>1175</v>
      </c>
      <c r="AB1566" s="118">
        <f t="shared" ref="AB1566:AN1566" si="310">SUM(AB1562:AB1565)</f>
        <v>0</v>
      </c>
      <c r="AC1566" s="118">
        <f t="shared" si="310"/>
        <v>0</v>
      </c>
      <c r="AD1566" s="118">
        <f t="shared" si="310"/>
        <v>0</v>
      </c>
      <c r="AE1566" s="118">
        <f t="shared" si="310"/>
        <v>0</v>
      </c>
      <c r="AF1566" s="118">
        <f t="shared" si="310"/>
        <v>0</v>
      </c>
      <c r="AG1566" s="118">
        <f t="shared" si="310"/>
        <v>0</v>
      </c>
      <c r="AH1566" s="118">
        <f t="shared" si="310"/>
        <v>0</v>
      </c>
      <c r="AI1566" s="118">
        <f t="shared" si="310"/>
        <v>0</v>
      </c>
      <c r="AJ1566" s="118">
        <f t="shared" si="310"/>
        <v>0</v>
      </c>
      <c r="AK1566" s="118">
        <f t="shared" si="310"/>
        <v>0</v>
      </c>
      <c r="AL1566" s="118">
        <f t="shared" si="310"/>
        <v>0</v>
      </c>
      <c r="AM1566" s="118">
        <f t="shared" si="310"/>
        <v>0</v>
      </c>
      <c r="AN1566" s="118">
        <f t="shared" si="310"/>
        <v>0</v>
      </c>
      <c r="AQ1566" t="str">
        <f>AQ1558</f>
        <v/>
      </c>
    </row>
    <row r="1567" spans="1:43" ht="14.25" customHeight="1" x14ac:dyDescent="0.25">
      <c r="A1567" s="1"/>
      <c r="B1567" s="122"/>
      <c r="C1567" s="122"/>
      <c r="D1567" s="122"/>
      <c r="E1567" s="122"/>
      <c r="F1567" s="122"/>
      <c r="G1567" s="122"/>
      <c r="H1567" s="122"/>
      <c r="I1567" s="122"/>
      <c r="J1567" s="122"/>
      <c r="K1567" s="122"/>
      <c r="L1567" s="122"/>
      <c r="M1567" s="122"/>
      <c r="N1567" s="122"/>
      <c r="O1567" s="122"/>
      <c r="P1567" s="122"/>
      <c r="Q1567" s="122"/>
      <c r="R1567" s="122"/>
      <c r="S1567" s="122"/>
      <c r="T1567" s="122"/>
      <c r="U1567" s="122"/>
      <c r="V1567" s="124" t="s">
        <v>95</v>
      </c>
      <c r="W1567" s="125">
        <f>IFERROR(0.6*W1566+0.4*W1565,0)</f>
        <v>13.449090909090909</v>
      </c>
      <c r="X1567" s="132" t="s">
        <v>1176</v>
      </c>
      <c r="Y1567" s="133">
        <f>IFERROR(SUMIF('Popis poslanih narudžbi'!A:A,A1558,'Popis poslanih narudžbi'!C:C),0)</f>
        <v>0</v>
      </c>
      <c r="Z1567" s="131"/>
      <c r="AA1567" s="134" t="s">
        <v>1177</v>
      </c>
      <c r="AB1567" s="118">
        <f t="shared" ref="AB1567:AN1567" si="311">AB1560+AB1566</f>
        <v>14</v>
      </c>
      <c r="AC1567" s="118">
        <f t="shared" si="311"/>
        <v>14</v>
      </c>
      <c r="AD1567" s="118">
        <f t="shared" si="311"/>
        <v>14</v>
      </c>
      <c r="AE1567" s="118">
        <f t="shared" si="311"/>
        <v>14</v>
      </c>
      <c r="AF1567" s="118">
        <f t="shared" si="311"/>
        <v>14</v>
      </c>
      <c r="AG1567" s="118">
        <f t="shared" si="311"/>
        <v>14</v>
      </c>
      <c r="AH1567" s="118">
        <f t="shared" si="311"/>
        <v>14</v>
      </c>
      <c r="AI1567" s="118">
        <f t="shared" si="311"/>
        <v>14</v>
      </c>
      <c r="AJ1567" s="118">
        <f t="shared" si="311"/>
        <v>14</v>
      </c>
      <c r="AK1567" s="118">
        <f t="shared" si="311"/>
        <v>14</v>
      </c>
      <c r="AL1567" s="118">
        <f t="shared" si="311"/>
        <v>14</v>
      </c>
      <c r="AM1567" s="118">
        <f t="shared" si="311"/>
        <v>14</v>
      </c>
      <c r="AN1567" s="118">
        <f t="shared" si="311"/>
        <v>14</v>
      </c>
      <c r="AQ1567" t="str">
        <f>AQ1558</f>
        <v/>
      </c>
    </row>
    <row r="1568" spans="1:43" ht="14.25" customHeight="1" x14ac:dyDescent="0.25">
      <c r="A1568" s="107" t="str">
        <f>'Run Rate'!A160</f>
        <v>POL12832</v>
      </c>
      <c r="B1568" s="135" t="str">
        <f>'Run Rate'!B160</f>
        <v>Polleo 1st Whey 250g Cookies &amp; Cream</v>
      </c>
      <c r="C1568" s="135" t="str">
        <f>'Run Rate'!C160</f>
        <v>PROTEINI</v>
      </c>
      <c r="D1568" s="135" t="str">
        <f>'Run Rate'!D160</f>
        <v>02 SILVER</v>
      </c>
      <c r="E1568" s="122"/>
      <c r="F1568" s="122"/>
      <c r="G1568" s="122"/>
      <c r="H1568" s="122"/>
      <c r="I1568" s="122"/>
      <c r="J1568" s="122"/>
      <c r="K1568" s="122"/>
      <c r="L1568" s="122"/>
      <c r="M1568" s="122"/>
      <c r="N1568" s="122"/>
      <c r="O1568" s="122"/>
      <c r="P1568" s="122"/>
      <c r="Q1568" s="122"/>
      <c r="R1568" s="122"/>
      <c r="S1568" s="122"/>
      <c r="T1568" s="122"/>
      <c r="U1568" s="122"/>
      <c r="V1568" s="122"/>
      <c r="W1568" s="122"/>
      <c r="X1568" s="122"/>
      <c r="Y1568" s="122"/>
      <c r="Z1568" s="122"/>
      <c r="AA1568" s="122"/>
      <c r="AB1568" s="122"/>
      <c r="AC1568" s="122"/>
      <c r="AD1568" s="122"/>
      <c r="AE1568" s="122"/>
      <c r="AF1568" s="122"/>
      <c r="AG1568" s="122"/>
      <c r="AH1568" s="122"/>
      <c r="AI1568" s="122"/>
      <c r="AJ1568" s="122"/>
      <c r="AK1568" s="122"/>
      <c r="AL1568" s="122"/>
      <c r="AM1568" s="122"/>
      <c r="AN1568" s="122"/>
      <c r="AQ1568" t="str">
        <f>IF(AND(OR($B$1="ALL",$B$1=C1568),OR($E$1="ALL",$E$1=D1568),OR($B$2="ALL",$B$2=A1568),OR($E$2="ALL",IFERROR(SEARCH($E$2,B1568),0)&gt;0)),"MATCH","")</f>
        <v/>
      </c>
    </row>
    <row r="1569" spans="1:43" ht="14.25" customHeight="1" x14ac:dyDescent="0.25">
      <c r="A1569" s="108" t="s">
        <v>1137</v>
      </c>
      <c r="B1569" s="136" t="s">
        <v>1138</v>
      </c>
      <c r="C1569" s="136" t="s">
        <v>1139</v>
      </c>
      <c r="D1569" s="136" t="s">
        <v>1140</v>
      </c>
      <c r="E1569" s="136" t="s">
        <v>1141</v>
      </c>
      <c r="F1569" s="136" t="s">
        <v>1142</v>
      </c>
      <c r="G1569" s="136" t="s">
        <v>1143</v>
      </c>
      <c r="H1569" s="136" t="s">
        <v>1144</v>
      </c>
      <c r="I1569" s="136" t="s">
        <v>1145</v>
      </c>
      <c r="J1569" s="136" t="s">
        <v>1146</v>
      </c>
      <c r="K1569" s="136" t="s">
        <v>1147</v>
      </c>
      <c r="L1569" s="136" t="s">
        <v>1148</v>
      </c>
      <c r="M1569" s="136" t="s">
        <v>1149</v>
      </c>
      <c r="N1569" s="136" t="s">
        <v>1150</v>
      </c>
      <c r="O1569" s="136" t="s">
        <v>1151</v>
      </c>
      <c r="P1569" s="136" t="s">
        <v>1152</v>
      </c>
      <c r="Q1569" s="136" t="s">
        <v>1153</v>
      </c>
      <c r="R1569" s="136" t="s">
        <v>1154</v>
      </c>
      <c r="S1569" s="136" t="s">
        <v>1155</v>
      </c>
      <c r="T1569" s="136" t="s">
        <v>1156</v>
      </c>
      <c r="U1569" s="136" t="s">
        <v>1157</v>
      </c>
      <c r="V1569" s="136" t="s">
        <v>1158</v>
      </c>
      <c r="W1569" s="136" t="s">
        <v>1159</v>
      </c>
      <c r="X1569" s="136" t="s">
        <v>1160</v>
      </c>
      <c r="Y1569" s="136" t="s">
        <v>1161</v>
      </c>
      <c r="Z1569" s="136" t="s">
        <v>1162</v>
      </c>
      <c r="AA1569" s="136" t="s">
        <v>1163</v>
      </c>
      <c r="AB1569" s="137" t="s">
        <v>156</v>
      </c>
      <c r="AC1569" s="137" t="s">
        <v>157</v>
      </c>
      <c r="AD1569" s="137" t="s">
        <v>158</v>
      </c>
      <c r="AE1569" s="137" t="s">
        <v>139</v>
      </c>
      <c r="AF1569" s="138" t="s">
        <v>140</v>
      </c>
      <c r="AG1569" s="138" t="s">
        <v>141</v>
      </c>
      <c r="AH1569" s="138" t="s">
        <v>142</v>
      </c>
      <c r="AI1569" s="138" t="s">
        <v>143</v>
      </c>
      <c r="AJ1569" s="139" t="s">
        <v>144</v>
      </c>
      <c r="AK1569" s="139" t="s">
        <v>145</v>
      </c>
      <c r="AL1569" s="139" t="s">
        <v>146</v>
      </c>
      <c r="AM1569" s="140" t="s">
        <v>147</v>
      </c>
      <c r="AN1569" s="140" t="s">
        <v>148</v>
      </c>
      <c r="AQ1569" t="str">
        <f>AQ1568</f>
        <v/>
      </c>
    </row>
    <row r="1570" spans="1:43" ht="14.25" customHeight="1" x14ac:dyDescent="0.25">
      <c r="A1570" s="99" t="s">
        <v>1164</v>
      </c>
      <c r="B1570" s="112">
        <f>'Run Rate'!E160</f>
        <v>19</v>
      </c>
      <c r="C1570" s="112">
        <f>'Run Rate'!F160</f>
        <v>16</v>
      </c>
      <c r="D1570" s="112">
        <f>'Run Rate'!G160</f>
        <v>15</v>
      </c>
      <c r="E1570" s="112">
        <f>'Run Rate'!H160</f>
        <v>15</v>
      </c>
      <c r="F1570" s="112">
        <f>'Run Rate'!I160</f>
        <v>388</v>
      </c>
      <c r="G1570" s="112">
        <f>'Run Rate'!J160</f>
        <v>152</v>
      </c>
      <c r="H1570" s="112">
        <f>'Run Rate'!K160</f>
        <v>370</v>
      </c>
      <c r="I1570" s="112">
        <f>'Run Rate'!L160</f>
        <v>137</v>
      </c>
      <c r="J1570" s="112">
        <f>'Run Rate'!M160</f>
        <v>50</v>
      </c>
      <c r="K1570" s="112">
        <f>'Run Rate'!N160</f>
        <v>74</v>
      </c>
      <c r="L1570" s="112">
        <f>'Run Rate'!O160</f>
        <v>32</v>
      </c>
      <c r="M1570" s="112">
        <f>'Run Rate'!P160</f>
        <v>56</v>
      </c>
      <c r="N1570" s="112">
        <f>'Run Rate'!Q160</f>
        <v>44</v>
      </c>
      <c r="O1570" s="112">
        <f>'Run Rate'!R160</f>
        <v>81</v>
      </c>
      <c r="P1570" s="112">
        <f>'Run Rate'!S160</f>
        <v>9</v>
      </c>
      <c r="Q1570" s="112">
        <f>'Run Rate'!T160</f>
        <v>48</v>
      </c>
      <c r="R1570" s="112">
        <f>'Run Rate'!U160</f>
        <v>22</v>
      </c>
      <c r="S1570" s="112">
        <f>'Run Rate'!V160</f>
        <v>44</v>
      </c>
      <c r="T1570" s="112">
        <f>'Run Rate'!W160</f>
        <v>76</v>
      </c>
      <c r="U1570" s="112">
        <f>'Run Rate'!X160</f>
        <v>47</v>
      </c>
      <c r="V1570" s="112">
        <f>'Run Rate'!Y160</f>
        <v>62</v>
      </c>
      <c r="W1570" s="112">
        <f>'Run Rate'!Z160</f>
        <v>53</v>
      </c>
      <c r="X1570" s="112">
        <f>'Run Rate'!AA160</f>
        <v>55</v>
      </c>
      <c r="Y1570" s="112">
        <f>'Run Rate'!AB160</f>
        <v>206</v>
      </c>
      <c r="Z1570" s="112">
        <f>'Run Rate'!AC160</f>
        <v>84</v>
      </c>
      <c r="AA1570" s="112">
        <f>'Run Rate'!AD160</f>
        <v>220</v>
      </c>
      <c r="AB1570" s="113">
        <v>102</v>
      </c>
      <c r="AC1570" s="112">
        <v>102</v>
      </c>
      <c r="AD1570" s="112">
        <v>102</v>
      </c>
      <c r="AE1570" s="112">
        <v>102</v>
      </c>
      <c r="AF1570" s="112">
        <v>102</v>
      </c>
      <c r="AG1570" s="112">
        <v>92</v>
      </c>
      <c r="AH1570" s="112">
        <v>92</v>
      </c>
      <c r="AI1570" s="112">
        <v>92</v>
      </c>
      <c r="AJ1570" s="112">
        <v>92</v>
      </c>
      <c r="AK1570" s="112">
        <v>102</v>
      </c>
      <c r="AL1570" s="112">
        <v>102</v>
      </c>
      <c r="AM1570" s="112">
        <v>92</v>
      </c>
      <c r="AN1570" s="112">
        <v>92</v>
      </c>
      <c r="AQ1570" t="str">
        <f>AQ1568</f>
        <v/>
      </c>
    </row>
    <row r="1571" spans="1:43" ht="14.25" customHeight="1" x14ac:dyDescent="0.25">
      <c r="A1571" s="99" t="s">
        <v>1165</v>
      </c>
      <c r="B1571" s="114"/>
      <c r="C1571" s="114"/>
      <c r="D1571" s="114"/>
      <c r="E1571" s="114"/>
      <c r="F1571" s="114"/>
      <c r="G1571" s="114"/>
      <c r="H1571" s="114"/>
      <c r="I1571" s="114"/>
      <c r="J1571" s="114"/>
      <c r="K1571" s="114"/>
      <c r="L1571" s="114"/>
      <c r="M1571" s="114"/>
      <c r="N1571" s="114"/>
      <c r="O1571" s="114"/>
      <c r="P1571" s="114"/>
      <c r="Q1571" s="114"/>
      <c r="R1571" s="114"/>
      <c r="S1571" s="114"/>
      <c r="T1571" s="114"/>
      <c r="U1571" s="114"/>
      <c r="V1571" s="114"/>
      <c r="W1571" s="115"/>
      <c r="X1571" s="115"/>
      <c r="Y1571" s="115"/>
      <c r="Z1571" s="115"/>
      <c r="AA1571" s="112" t="s">
        <v>1166</v>
      </c>
      <c r="AB1571" s="113"/>
      <c r="AC1571" s="112"/>
      <c r="AD1571" s="112"/>
      <c r="AE1571" s="112"/>
      <c r="AF1571" s="112"/>
      <c r="AG1571" s="112"/>
      <c r="AH1571" s="112"/>
      <c r="AI1571" s="112"/>
      <c r="AJ1571" s="112"/>
      <c r="AK1571" s="112"/>
      <c r="AL1571" s="112"/>
      <c r="AM1571" s="112"/>
      <c r="AN1571" s="112"/>
      <c r="AQ1571" t="str">
        <f>AQ1568</f>
        <v/>
      </c>
    </row>
    <row r="1572" spans="1:43" ht="14.25" customHeight="1" x14ac:dyDescent="0.25">
      <c r="A1572" s="99" t="s">
        <v>1167</v>
      </c>
      <c r="B1572" s="114"/>
      <c r="C1572" s="114"/>
      <c r="D1572" s="114"/>
      <c r="E1572" s="114"/>
      <c r="F1572" s="114"/>
      <c r="G1572" s="114"/>
      <c r="H1572" s="114"/>
      <c r="I1572" s="114"/>
      <c r="J1572" s="114"/>
      <c r="K1572" s="114"/>
      <c r="L1572" s="114"/>
      <c r="M1572" s="114"/>
      <c r="N1572" s="114"/>
      <c r="O1572" s="114"/>
      <c r="P1572" s="114"/>
      <c r="Q1572" s="114"/>
      <c r="R1572" s="114"/>
      <c r="S1572" s="114"/>
      <c r="T1572" s="114"/>
      <c r="U1572" s="114"/>
      <c r="V1572" s="114"/>
      <c r="W1572" s="115"/>
      <c r="X1572" s="116"/>
      <c r="Y1572" s="117"/>
      <c r="Z1572" s="115"/>
      <c r="AA1572" s="112" t="s">
        <v>1168</v>
      </c>
      <c r="AB1572" s="113">
        <f>'Demand Input VP'!B789</f>
        <v>0</v>
      </c>
      <c r="AC1572" s="112">
        <f>'Demand Input VP'!C789</f>
        <v>0</v>
      </c>
      <c r="AD1572" s="112">
        <f>'Demand Input VP'!D789</f>
        <v>0</v>
      </c>
      <c r="AE1572" s="112">
        <f>'Demand Input VP'!E789</f>
        <v>0</v>
      </c>
      <c r="AF1572" s="112">
        <f>'Demand Input VP'!F789</f>
        <v>0</v>
      </c>
      <c r="AG1572" s="112">
        <f>'Demand Input VP'!G789</f>
        <v>120</v>
      </c>
      <c r="AH1572" s="112">
        <f>'Demand Input VP'!H789</f>
        <v>120</v>
      </c>
      <c r="AI1572" s="112">
        <f>'Demand Input VP'!I789</f>
        <v>120</v>
      </c>
      <c r="AJ1572" s="112">
        <f>'Demand Input VP'!J789</f>
        <v>120</v>
      </c>
      <c r="AK1572" s="112">
        <f>'Demand Input VP'!K789</f>
        <v>0</v>
      </c>
      <c r="AL1572" s="112">
        <f>'Demand Input VP'!L789</f>
        <v>0</v>
      </c>
      <c r="AM1572" s="112">
        <f>'Demand Input VP'!M789</f>
        <v>0</v>
      </c>
      <c r="AN1572" s="112">
        <f>'Demand Input VP'!N789</f>
        <v>0</v>
      </c>
      <c r="AQ1572" t="str">
        <f>AQ1568</f>
        <v/>
      </c>
    </row>
    <row r="1573" spans="1:43" ht="14.25" customHeight="1" x14ac:dyDescent="0.25">
      <c r="A1573" s="99" t="s">
        <v>1169</v>
      </c>
      <c r="B1573" s="118"/>
      <c r="C1573" s="118"/>
      <c r="D1573" s="118"/>
      <c r="E1573" s="118"/>
      <c r="F1573" s="118"/>
      <c r="G1573" s="118"/>
      <c r="H1573" s="118"/>
      <c r="I1573" s="118"/>
      <c r="J1573" s="118"/>
      <c r="K1573" s="118"/>
      <c r="L1573" s="118"/>
      <c r="M1573" s="118"/>
      <c r="N1573" s="118"/>
      <c r="O1573" s="118"/>
      <c r="P1573" s="118"/>
      <c r="Q1573" s="118"/>
      <c r="R1573" s="118"/>
      <c r="S1573" s="118"/>
      <c r="T1573" s="118"/>
      <c r="U1573" s="118"/>
      <c r="V1573" s="118"/>
      <c r="W1573" s="115"/>
      <c r="X1573" s="116"/>
      <c r="Y1573" s="117"/>
      <c r="Z1573" s="119"/>
      <c r="AA1573" s="120" t="s">
        <v>1170</v>
      </c>
      <c r="AB1573" s="121">
        <f>'Demand Input VP'!B788</f>
        <v>0</v>
      </c>
      <c r="AC1573" s="120">
        <f>'Demand Input VP'!C788</f>
        <v>0</v>
      </c>
      <c r="AD1573" s="120">
        <f>'Demand Input VP'!D788</f>
        <v>0</v>
      </c>
      <c r="AE1573" s="120">
        <f>'Demand Input VP'!E788</f>
        <v>0</v>
      </c>
      <c r="AF1573" s="120">
        <f>'Demand Input VP'!F788</f>
        <v>0</v>
      </c>
      <c r="AG1573" s="120">
        <f>'Demand Input VP'!G788</f>
        <v>0</v>
      </c>
      <c r="AH1573" s="120">
        <f>'Demand Input VP'!H788</f>
        <v>0</v>
      </c>
      <c r="AI1573" s="120">
        <f>'Demand Input VP'!I788</f>
        <v>0</v>
      </c>
      <c r="AJ1573" s="120">
        <f>'Demand Input VP'!J788</f>
        <v>0</v>
      </c>
      <c r="AK1573" s="120">
        <f>'Demand Input VP'!K788</f>
        <v>0</v>
      </c>
      <c r="AL1573" s="120">
        <f>'Demand Input VP'!L788</f>
        <v>0</v>
      </c>
      <c r="AM1573" s="120">
        <f>'Demand Input VP'!M788</f>
        <v>12</v>
      </c>
      <c r="AN1573" s="120">
        <f>'Demand Input VP'!N788</f>
        <v>12</v>
      </c>
      <c r="AQ1573" t="str">
        <f>AQ1568</f>
        <v/>
      </c>
    </row>
    <row r="1574" spans="1:43" ht="14.25" customHeight="1" x14ac:dyDescent="0.25">
      <c r="A1574" s="1"/>
      <c r="B1574" s="122"/>
      <c r="C1574" s="122"/>
      <c r="D1574" s="122"/>
      <c r="E1574" s="122"/>
      <c r="F1574" s="122"/>
      <c r="G1574" s="122"/>
      <c r="H1574" s="122"/>
      <c r="I1574" s="122"/>
      <c r="J1574" s="122"/>
      <c r="K1574" s="122"/>
      <c r="L1574" s="122"/>
      <c r="M1574" s="122"/>
      <c r="N1574" s="122"/>
      <c r="O1574" s="122"/>
      <c r="P1574" s="122"/>
      <c r="Q1574" s="122"/>
      <c r="R1574" s="122"/>
      <c r="S1574" s="122"/>
      <c r="T1574" s="122"/>
      <c r="U1574" s="122"/>
      <c r="V1574" s="122"/>
      <c r="W1574" s="123"/>
      <c r="X1574" s="116"/>
      <c r="Y1574" s="117"/>
      <c r="Z1574" s="123"/>
      <c r="AA1574" s="112" t="s">
        <v>1171</v>
      </c>
      <c r="AB1574" s="113">
        <f>'Demand Input MP'!B789</f>
        <v>0</v>
      </c>
      <c r="AC1574" s="112">
        <f>'Demand Input MP'!C789</f>
        <v>0</v>
      </c>
      <c r="AD1574" s="112">
        <f>'Demand Input MP'!D789</f>
        <v>0</v>
      </c>
      <c r="AE1574" s="112">
        <f>'Demand Input MP'!E789</f>
        <v>0</v>
      </c>
      <c r="AF1574" s="112">
        <f>'Demand Input MP'!F789</f>
        <v>0</v>
      </c>
      <c r="AG1574" s="112">
        <f>'Demand Input MP'!G789</f>
        <v>0</v>
      </c>
      <c r="AH1574" s="112">
        <f>'Demand Input MP'!H789</f>
        <v>0</v>
      </c>
      <c r="AI1574" s="112">
        <f>'Demand Input MP'!I789</f>
        <v>0</v>
      </c>
      <c r="AJ1574" s="112">
        <f>'Demand Input MP'!J789</f>
        <v>0</v>
      </c>
      <c r="AK1574" s="112">
        <f>'Demand Input MP'!K789</f>
        <v>0</v>
      </c>
      <c r="AL1574" s="112">
        <f>'Demand Input MP'!L789</f>
        <v>0</v>
      </c>
      <c r="AM1574" s="112">
        <f>'Demand Input MP'!M789</f>
        <v>0</v>
      </c>
      <c r="AN1574" s="112">
        <f>'Demand Input MP'!N789</f>
        <v>0</v>
      </c>
      <c r="AQ1574" t="str">
        <f>AQ1568</f>
        <v/>
      </c>
    </row>
    <row r="1575" spans="1:43" ht="14.25" customHeight="1" x14ac:dyDescent="0.25">
      <c r="A1575" s="1"/>
      <c r="B1575" s="122"/>
      <c r="C1575" s="122"/>
      <c r="D1575" s="122"/>
      <c r="E1575" s="122"/>
      <c r="F1575" s="122"/>
      <c r="G1575" s="122"/>
      <c r="H1575" s="122"/>
      <c r="I1575" s="122"/>
      <c r="J1575" s="122"/>
      <c r="K1575" s="122"/>
      <c r="L1575" s="122"/>
      <c r="M1575" s="122"/>
      <c r="N1575" s="122"/>
      <c r="O1575" s="122"/>
      <c r="P1575" s="122"/>
      <c r="Q1575" s="122"/>
      <c r="R1575" s="122"/>
      <c r="S1575" s="122"/>
      <c r="T1575" s="122"/>
      <c r="U1575" s="122"/>
      <c r="V1575" s="124" t="s">
        <v>91</v>
      </c>
      <c r="W1575" s="125">
        <f>IFERROR(IF(SUM('Run Rate History'!E160:AD160)&gt;0,(SUMPRODUCT((B1570:AA1570&gt;=PERCENTILE(B1570:AA1570,0.1))*(B1570:AA1570&lt;=PERCENTILE(B1570:AA1570,0.9))*B1570:AA1570)+SUMPRODUCT(('Run Rate History'!E160:AD160&gt;=PERCENTILE(B1570:AA1570,0.1))*('Run Rate History'!E160:AD160&lt;=PERCENTILE(B1570:AA1570,0.9))*'Run Rate History'!E160:AD160))/(SUMPRODUCT((B1570:AA1570&gt;=PERCENTILE(B1570:AA1570,0.1))*(B1570:AA1570&lt;=PERCENTILE(B1570:AA1570,0.9))*1)+SUMPRODUCT(('Run Rate History'!E160:AD160&gt;=PERCENTILE(B1570:AA1570,0.1))*('Run Rate History'!E160:AD160&lt;=PERCENTILE(B1570:AA1570,0.9))*1)),TRIMMEAN(B1570:AA1570,0.15)),0)</f>
        <v>67.900000000000006</v>
      </c>
      <c r="X1575" s="126" t="s">
        <v>1172</v>
      </c>
      <c r="Y1575" s="127">
        <f>SUM(B1570:AA1570)/26</f>
        <v>91.34615384615384</v>
      </c>
      <c r="Z1575" s="128"/>
      <c r="AA1575" s="112" t="s">
        <v>1173</v>
      </c>
      <c r="AB1575" s="113">
        <f>'Demand Input MP'!B788</f>
        <v>0</v>
      </c>
      <c r="AC1575" s="112">
        <f>'Demand Input MP'!C788</f>
        <v>0</v>
      </c>
      <c r="AD1575" s="112">
        <f>'Demand Input MP'!D788</f>
        <v>0</v>
      </c>
      <c r="AE1575" s="112">
        <f>'Demand Input MP'!E788</f>
        <v>0</v>
      </c>
      <c r="AF1575" s="112">
        <f>'Demand Input MP'!F788</f>
        <v>0</v>
      </c>
      <c r="AG1575" s="112">
        <f>'Demand Input MP'!G788</f>
        <v>0</v>
      </c>
      <c r="AH1575" s="112">
        <f>'Demand Input MP'!H788</f>
        <v>0</v>
      </c>
      <c r="AI1575" s="112">
        <f>'Demand Input MP'!I788</f>
        <v>0</v>
      </c>
      <c r="AJ1575" s="112">
        <f>'Demand Input MP'!J788</f>
        <v>0</v>
      </c>
      <c r="AK1575" s="112">
        <f>'Demand Input MP'!K788</f>
        <v>0</v>
      </c>
      <c r="AL1575" s="112">
        <f>'Demand Input MP'!L788</f>
        <v>0</v>
      </c>
      <c r="AM1575" s="112">
        <f>'Demand Input MP'!M788</f>
        <v>0</v>
      </c>
      <c r="AN1575" s="112">
        <f>'Demand Input MP'!N788</f>
        <v>0</v>
      </c>
      <c r="AQ1575" t="str">
        <f>AQ1568</f>
        <v/>
      </c>
    </row>
    <row r="1576" spans="1:43" ht="14.25" customHeight="1" x14ac:dyDescent="0.25">
      <c r="A1576" s="1"/>
      <c r="B1576" s="122"/>
      <c r="C1576" s="122"/>
      <c r="D1576" s="122"/>
      <c r="E1576" s="122"/>
      <c r="F1576" s="122"/>
      <c r="G1576" s="122"/>
      <c r="H1576" s="122"/>
      <c r="I1576" s="122"/>
      <c r="J1576" s="122"/>
      <c r="K1576" s="122"/>
      <c r="L1576" s="122"/>
      <c r="M1576" s="122"/>
      <c r="N1576" s="122"/>
      <c r="O1576" s="122"/>
      <c r="P1576" s="122"/>
      <c r="Q1576" s="122"/>
      <c r="R1576" s="122"/>
      <c r="S1576" s="122"/>
      <c r="T1576" s="122"/>
      <c r="U1576" s="122"/>
      <c r="V1576" s="124" t="s">
        <v>94</v>
      </c>
      <c r="W1576" s="125">
        <f>IFERROR((1*MIN(MAX(X1570,0.5*IF(SUM('Run Rate History'!E160:AD160)&gt;0,(MEDIAN(IF(B1570:AA1570&gt;0,B1570:AA1570))+MEDIAN(IF('Run Rate History'!E160:AD160&gt;0,'Run Rate History'!E160:AD160)))/2,MEDIAN(IF(B1570:AA1570&gt;0,B1570:AA1570)))),2*IF(SUM('Run Rate History'!E160:AD160)&gt;0,(MEDIAN(IF(B1570:AA1570&gt;0,B1570:AA1570))+MEDIAN(IF('Run Rate History'!E160:AD160&gt;0,'Run Rate History'!E160:AD160)))/2,MEDIAN(IF(B1570:AA1570&gt;0,B1570:AA1570))))+2*MIN(MAX(Y1570,0.5*IF(SUM('Run Rate History'!E160:AD160)&gt;0,(MEDIAN(IF(B1570:AA1570&gt;0,B1570:AA1570))+MEDIAN(IF('Run Rate History'!E160:AD160&gt;0,'Run Rate History'!E160:AD160)))/2,MEDIAN(IF(B1570:AA1570&gt;0,B1570:AA1570)))),2*IF(SUM('Run Rate History'!E160:AD160)&gt;0,(MEDIAN(IF(B1570:AA1570&gt;0,B1570:AA1570))+MEDIAN(IF('Run Rate History'!E160:AD160&gt;0,'Run Rate History'!E160:AD160)))/2,MEDIAN(IF(B1570:AA1570&gt;0,B1570:AA1570))))+3*MIN(MAX(Z1570,0.5*IF(SUM('Run Rate History'!E160:AD160)&gt;0,(MEDIAN(IF(B1570:AA1570&gt;0,B1570:AA1570))+MEDIAN(IF('Run Rate History'!E160:AD160&gt;0,'Run Rate History'!E160:AD160)))/2,MEDIAN(IF(B1570:AA1570&gt;0,B1570:AA1570)))),2*IF(SUM('Run Rate History'!E160:AD160)&gt;0,(MEDIAN(IF(B1570:AA1570&gt;0,B1570:AA1570))+MEDIAN(IF('Run Rate History'!E160:AD160&gt;0,'Run Rate History'!E160:AD160)))/2,MEDIAN(IF(B1570:AA1570&gt;0,B1570:AA1570))))+4*MIN(MAX(AA1570,0.5*IF(SUM('Run Rate History'!E160:AD160)&gt;0,(MEDIAN(IF(B1570:AA1570&gt;0,B1570:AA1570))+MEDIAN(IF('Run Rate History'!E160:AD160&gt;0,'Run Rate History'!E160:AD160)))/2,MEDIAN(IF(B1570:AA1570&gt;0,B1570:AA1570)))),2*IF(SUM('Run Rate History'!E160:AD160)&gt;0,(MEDIAN(IF(B1570:AA1570&gt;0,B1570:AA1570))+MEDIAN(IF('Run Rate History'!E160:AD160&gt;0,'Run Rate History'!E160:AD160)))/2,MEDIAN(IF(B1570:AA1570&gt;0,B1570:AA1570)))))/10,0)</f>
        <v>55.9</v>
      </c>
      <c r="X1576" s="129" t="s">
        <v>1174</v>
      </c>
      <c r="Y1576" s="130">
        <f>IFERROR(VLOOKUP(A1568,'Stanje zaliha'!A:E,5,FALSE()),0)</f>
        <v>6269</v>
      </c>
      <c r="Z1576" s="131"/>
      <c r="AA1576" s="113" t="s">
        <v>1175</v>
      </c>
      <c r="AB1576" s="118">
        <f t="shared" ref="AB1576:AN1576" si="312">SUM(AB1572:AB1575)</f>
        <v>0</v>
      </c>
      <c r="AC1576" s="118">
        <f t="shared" si="312"/>
        <v>0</v>
      </c>
      <c r="AD1576" s="118">
        <f t="shared" si="312"/>
        <v>0</v>
      </c>
      <c r="AE1576" s="118">
        <f t="shared" si="312"/>
        <v>0</v>
      </c>
      <c r="AF1576" s="118">
        <f t="shared" si="312"/>
        <v>0</v>
      </c>
      <c r="AG1576" s="118">
        <f t="shared" si="312"/>
        <v>120</v>
      </c>
      <c r="AH1576" s="118">
        <f t="shared" si="312"/>
        <v>120</v>
      </c>
      <c r="AI1576" s="118">
        <f t="shared" si="312"/>
        <v>120</v>
      </c>
      <c r="AJ1576" s="118">
        <f t="shared" si="312"/>
        <v>120</v>
      </c>
      <c r="AK1576" s="118">
        <f t="shared" si="312"/>
        <v>0</v>
      </c>
      <c r="AL1576" s="118">
        <f t="shared" si="312"/>
        <v>0</v>
      </c>
      <c r="AM1576" s="118">
        <f t="shared" si="312"/>
        <v>12</v>
      </c>
      <c r="AN1576" s="118">
        <f t="shared" si="312"/>
        <v>12</v>
      </c>
      <c r="AQ1576" t="str">
        <f>AQ1568</f>
        <v/>
      </c>
    </row>
    <row r="1577" spans="1:43" ht="14.25" customHeight="1" x14ac:dyDescent="0.25">
      <c r="A1577" s="1"/>
      <c r="B1577" s="122"/>
      <c r="C1577" s="122"/>
      <c r="D1577" s="122"/>
      <c r="E1577" s="122"/>
      <c r="F1577" s="122"/>
      <c r="G1577" s="122"/>
      <c r="H1577" s="122"/>
      <c r="I1577" s="122"/>
      <c r="J1577" s="122"/>
      <c r="K1577" s="122"/>
      <c r="L1577" s="122"/>
      <c r="M1577" s="122"/>
      <c r="N1577" s="122"/>
      <c r="O1577" s="122"/>
      <c r="P1577" s="122"/>
      <c r="Q1577" s="122"/>
      <c r="R1577" s="122"/>
      <c r="S1577" s="122"/>
      <c r="T1577" s="122"/>
      <c r="U1577" s="122"/>
      <c r="V1577" s="124" t="s">
        <v>95</v>
      </c>
      <c r="W1577" s="125">
        <f>IFERROR(0.6*W1576+0.4*W1575,0)</f>
        <v>60.7</v>
      </c>
      <c r="X1577" s="132" t="s">
        <v>1176</v>
      </c>
      <c r="Y1577" s="133">
        <f>IFERROR(SUMIF('Popis poslanih narudžbi'!A:A,A1568,'Popis poslanih narudžbi'!C:C),0)</f>
        <v>3636</v>
      </c>
      <c r="Z1577" s="131"/>
      <c r="AA1577" s="134" t="s">
        <v>1177</v>
      </c>
      <c r="AB1577" s="118">
        <f t="shared" ref="AB1577:AN1577" si="313">AB1570+AB1576</f>
        <v>102</v>
      </c>
      <c r="AC1577" s="118">
        <f t="shared" si="313"/>
        <v>102</v>
      </c>
      <c r="AD1577" s="118">
        <f t="shared" si="313"/>
        <v>102</v>
      </c>
      <c r="AE1577" s="118">
        <f t="shared" si="313"/>
        <v>102</v>
      </c>
      <c r="AF1577" s="118">
        <f t="shared" si="313"/>
        <v>102</v>
      </c>
      <c r="AG1577" s="118">
        <f t="shared" si="313"/>
        <v>212</v>
      </c>
      <c r="AH1577" s="118">
        <f t="shared" si="313"/>
        <v>212</v>
      </c>
      <c r="AI1577" s="118">
        <f t="shared" si="313"/>
        <v>212</v>
      </c>
      <c r="AJ1577" s="118">
        <f t="shared" si="313"/>
        <v>212</v>
      </c>
      <c r="AK1577" s="118">
        <f t="shared" si="313"/>
        <v>102</v>
      </c>
      <c r="AL1577" s="118">
        <f t="shared" si="313"/>
        <v>102</v>
      </c>
      <c r="AM1577" s="118">
        <f t="shared" si="313"/>
        <v>104</v>
      </c>
      <c r="AN1577" s="118">
        <f t="shared" si="313"/>
        <v>104</v>
      </c>
      <c r="AQ1577" t="str">
        <f>AQ1568</f>
        <v/>
      </c>
    </row>
    <row r="1578" spans="1:43" ht="14.25" customHeight="1" x14ac:dyDescent="0.25">
      <c r="A1578" s="107" t="str">
        <f>'Run Rate'!A161</f>
        <v>ZOE12353</v>
      </c>
      <c r="B1578" s="135" t="str">
        <f>'Run Rate'!B161</f>
        <v>ZOE Whey 454g Cookies N'Dream</v>
      </c>
      <c r="C1578" s="135" t="str">
        <f>'Run Rate'!C161</f>
        <v>PROTEINI</v>
      </c>
      <c r="D1578" s="135" t="str">
        <f>'Run Rate'!D161</f>
        <v>02 SILVER</v>
      </c>
      <c r="E1578" s="122"/>
      <c r="F1578" s="122"/>
      <c r="G1578" s="122"/>
      <c r="H1578" s="122"/>
      <c r="I1578" s="122"/>
      <c r="J1578" s="122"/>
      <c r="K1578" s="122"/>
      <c r="L1578" s="122"/>
      <c r="M1578" s="122"/>
      <c r="N1578" s="122"/>
      <c r="O1578" s="122"/>
      <c r="P1578" s="122"/>
      <c r="Q1578" s="122"/>
      <c r="R1578" s="122"/>
      <c r="S1578" s="122"/>
      <c r="T1578" s="122"/>
      <c r="U1578" s="122"/>
      <c r="V1578" s="122"/>
      <c r="W1578" s="122"/>
      <c r="X1578" s="122"/>
      <c r="Y1578" s="122"/>
      <c r="Z1578" s="122"/>
      <c r="AA1578" s="122"/>
      <c r="AB1578" s="122"/>
      <c r="AC1578" s="122"/>
      <c r="AD1578" s="122"/>
      <c r="AE1578" s="122"/>
      <c r="AF1578" s="122"/>
      <c r="AG1578" s="122"/>
      <c r="AH1578" s="122"/>
      <c r="AI1578" s="122"/>
      <c r="AJ1578" s="122"/>
      <c r="AK1578" s="122"/>
      <c r="AL1578" s="122"/>
      <c r="AM1578" s="122"/>
      <c r="AN1578" s="122"/>
      <c r="AQ1578" t="str">
        <f>IF(AND(OR($B$1="ALL",$B$1=C1578),OR($E$1="ALL",$E$1=D1578),OR($B$2="ALL",$B$2=A1578),OR($E$2="ALL",IFERROR(SEARCH($E$2,B1578),0)&gt;0)),"MATCH","")</f>
        <v/>
      </c>
    </row>
    <row r="1579" spans="1:43" ht="14.25" customHeight="1" x14ac:dyDescent="0.25">
      <c r="A1579" s="108" t="s">
        <v>1137</v>
      </c>
      <c r="B1579" s="136" t="s">
        <v>1138</v>
      </c>
      <c r="C1579" s="136" t="s">
        <v>1139</v>
      </c>
      <c r="D1579" s="136" t="s">
        <v>1140</v>
      </c>
      <c r="E1579" s="136" t="s">
        <v>1141</v>
      </c>
      <c r="F1579" s="136" t="s">
        <v>1142</v>
      </c>
      <c r="G1579" s="136" t="s">
        <v>1143</v>
      </c>
      <c r="H1579" s="136" t="s">
        <v>1144</v>
      </c>
      <c r="I1579" s="136" t="s">
        <v>1145</v>
      </c>
      <c r="J1579" s="136" t="s">
        <v>1146</v>
      </c>
      <c r="K1579" s="136" t="s">
        <v>1147</v>
      </c>
      <c r="L1579" s="136" t="s">
        <v>1148</v>
      </c>
      <c r="M1579" s="136" t="s">
        <v>1149</v>
      </c>
      <c r="N1579" s="136" t="s">
        <v>1150</v>
      </c>
      <c r="O1579" s="136" t="s">
        <v>1151</v>
      </c>
      <c r="P1579" s="136" t="s">
        <v>1152</v>
      </c>
      <c r="Q1579" s="136" t="s">
        <v>1153</v>
      </c>
      <c r="R1579" s="136" t="s">
        <v>1154</v>
      </c>
      <c r="S1579" s="136" t="s">
        <v>1155</v>
      </c>
      <c r="T1579" s="136" t="s">
        <v>1156</v>
      </c>
      <c r="U1579" s="136" t="s">
        <v>1157</v>
      </c>
      <c r="V1579" s="136" t="s">
        <v>1158</v>
      </c>
      <c r="W1579" s="136" t="s">
        <v>1159</v>
      </c>
      <c r="X1579" s="136" t="s">
        <v>1160</v>
      </c>
      <c r="Y1579" s="136" t="s">
        <v>1161</v>
      </c>
      <c r="Z1579" s="136" t="s">
        <v>1162</v>
      </c>
      <c r="AA1579" s="136" t="s">
        <v>1163</v>
      </c>
      <c r="AB1579" s="137" t="s">
        <v>156</v>
      </c>
      <c r="AC1579" s="137" t="s">
        <v>157</v>
      </c>
      <c r="AD1579" s="137" t="s">
        <v>158</v>
      </c>
      <c r="AE1579" s="137" t="s">
        <v>139</v>
      </c>
      <c r="AF1579" s="138" t="s">
        <v>140</v>
      </c>
      <c r="AG1579" s="138" t="s">
        <v>141</v>
      </c>
      <c r="AH1579" s="138" t="s">
        <v>142</v>
      </c>
      <c r="AI1579" s="138" t="s">
        <v>143</v>
      </c>
      <c r="AJ1579" s="139" t="s">
        <v>144</v>
      </c>
      <c r="AK1579" s="139" t="s">
        <v>145</v>
      </c>
      <c r="AL1579" s="139" t="s">
        <v>146</v>
      </c>
      <c r="AM1579" s="140" t="s">
        <v>147</v>
      </c>
      <c r="AN1579" s="140" t="s">
        <v>148</v>
      </c>
      <c r="AQ1579" t="str">
        <f>AQ1578</f>
        <v/>
      </c>
    </row>
    <row r="1580" spans="1:43" ht="14.25" customHeight="1" x14ac:dyDescent="0.25">
      <c r="A1580" s="99" t="s">
        <v>1164</v>
      </c>
      <c r="B1580" s="112">
        <f>'Run Rate'!E161</f>
        <v>64</v>
      </c>
      <c r="C1580" s="112">
        <f>'Run Rate'!F161</f>
        <v>36</v>
      </c>
      <c r="D1580" s="112">
        <f>'Run Rate'!G161</f>
        <v>74</v>
      </c>
      <c r="E1580" s="112">
        <f>'Run Rate'!H161</f>
        <v>65</v>
      </c>
      <c r="F1580" s="112">
        <f>'Run Rate'!I161</f>
        <v>66</v>
      </c>
      <c r="G1580" s="112">
        <f>'Run Rate'!J161</f>
        <v>25</v>
      </c>
      <c r="H1580" s="112">
        <f>'Run Rate'!K161</f>
        <v>38</v>
      </c>
      <c r="I1580" s="112">
        <f>'Run Rate'!L161</f>
        <v>43</v>
      </c>
      <c r="J1580" s="112">
        <f>'Run Rate'!M161</f>
        <v>50</v>
      </c>
      <c r="K1580" s="112">
        <f>'Run Rate'!N161</f>
        <v>8</v>
      </c>
      <c r="L1580" s="112">
        <f>'Run Rate'!O161</f>
        <v>11</v>
      </c>
      <c r="M1580" s="112">
        <f>'Run Rate'!P161</f>
        <v>24</v>
      </c>
      <c r="N1580" s="112">
        <f>'Run Rate'!Q161</f>
        <v>26</v>
      </c>
      <c r="O1580" s="112">
        <f>'Run Rate'!R161</f>
        <v>8</v>
      </c>
      <c r="P1580" s="112">
        <f>'Run Rate'!S161</f>
        <v>8</v>
      </c>
      <c r="Q1580" s="112">
        <f>'Run Rate'!T161</f>
        <v>21</v>
      </c>
      <c r="R1580" s="112">
        <f>'Run Rate'!U161</f>
        <v>34</v>
      </c>
      <c r="S1580" s="112">
        <f>'Run Rate'!V161</f>
        <v>73</v>
      </c>
      <c r="T1580" s="112">
        <f>'Run Rate'!W161</f>
        <v>77</v>
      </c>
      <c r="U1580" s="112">
        <f>'Run Rate'!X161</f>
        <v>98</v>
      </c>
      <c r="V1580" s="112">
        <f>'Run Rate'!Y161</f>
        <v>76</v>
      </c>
      <c r="W1580" s="112">
        <f>'Run Rate'!Z161</f>
        <v>75</v>
      </c>
      <c r="X1580" s="112">
        <f>'Run Rate'!AA161</f>
        <v>95</v>
      </c>
      <c r="Y1580" s="112">
        <f>'Run Rate'!AB161</f>
        <v>28</v>
      </c>
      <c r="Z1580" s="112">
        <f>'Run Rate'!AC161</f>
        <v>25</v>
      </c>
      <c r="AA1580" s="112">
        <f>'Run Rate'!AD161</f>
        <v>23</v>
      </c>
      <c r="AB1580" s="113">
        <v>36</v>
      </c>
      <c r="AC1580" s="112">
        <v>34</v>
      </c>
      <c r="AD1580" s="112">
        <v>36</v>
      </c>
      <c r="AE1580" s="112">
        <v>34</v>
      </c>
      <c r="AF1580" s="112">
        <v>34</v>
      </c>
      <c r="AG1580" s="112">
        <v>34</v>
      </c>
      <c r="AH1580" s="112">
        <v>35</v>
      </c>
      <c r="AI1580" s="112">
        <v>33</v>
      </c>
      <c r="AJ1580" s="112">
        <v>35</v>
      </c>
      <c r="AK1580" s="112">
        <v>28</v>
      </c>
      <c r="AL1580" s="112">
        <v>34</v>
      </c>
      <c r="AM1580" s="112">
        <v>27</v>
      </c>
      <c r="AN1580" s="112">
        <v>28</v>
      </c>
      <c r="AQ1580" t="str">
        <f>AQ1578</f>
        <v/>
      </c>
    </row>
    <row r="1581" spans="1:43" ht="14.25" customHeight="1" x14ac:dyDescent="0.25">
      <c r="A1581" s="99" t="s">
        <v>1165</v>
      </c>
      <c r="B1581" s="114"/>
      <c r="C1581" s="114"/>
      <c r="D1581" s="114"/>
      <c r="E1581" s="114"/>
      <c r="F1581" s="114"/>
      <c r="G1581" s="114"/>
      <c r="H1581" s="114"/>
      <c r="I1581" s="114"/>
      <c r="J1581" s="114"/>
      <c r="K1581" s="114"/>
      <c r="L1581" s="114"/>
      <c r="M1581" s="114"/>
      <c r="N1581" s="114"/>
      <c r="O1581" s="114"/>
      <c r="P1581" s="114"/>
      <c r="Q1581" s="114"/>
      <c r="R1581" s="114"/>
      <c r="S1581" s="114"/>
      <c r="T1581" s="114"/>
      <c r="U1581" s="114"/>
      <c r="V1581" s="114"/>
      <c r="W1581" s="115"/>
      <c r="X1581" s="115"/>
      <c r="Y1581" s="115"/>
      <c r="Z1581" s="115"/>
      <c r="AA1581" s="112" t="s">
        <v>1166</v>
      </c>
      <c r="AB1581" s="113"/>
      <c r="AC1581" s="112"/>
      <c r="AD1581" s="112"/>
      <c r="AE1581" s="112"/>
      <c r="AF1581" s="112"/>
      <c r="AG1581" s="112"/>
      <c r="AH1581" s="112"/>
      <c r="AI1581" s="112"/>
      <c r="AJ1581" s="112"/>
      <c r="AK1581" s="112"/>
      <c r="AL1581" s="112"/>
      <c r="AM1581" s="112"/>
      <c r="AN1581" s="112"/>
      <c r="AQ1581" t="str">
        <f>AQ1578</f>
        <v/>
      </c>
    </row>
    <row r="1582" spans="1:43" ht="14.25" customHeight="1" x14ac:dyDescent="0.25">
      <c r="A1582" s="99" t="s">
        <v>1167</v>
      </c>
      <c r="B1582" s="114"/>
      <c r="C1582" s="114"/>
      <c r="D1582" s="114"/>
      <c r="E1582" s="114"/>
      <c r="F1582" s="114"/>
      <c r="G1582" s="114"/>
      <c r="H1582" s="114"/>
      <c r="I1582" s="114"/>
      <c r="J1582" s="114"/>
      <c r="K1582" s="114"/>
      <c r="L1582" s="114"/>
      <c r="M1582" s="114"/>
      <c r="N1582" s="114"/>
      <c r="O1582" s="114"/>
      <c r="P1582" s="114"/>
      <c r="Q1582" s="114"/>
      <c r="R1582" s="114"/>
      <c r="S1582" s="114"/>
      <c r="T1582" s="114"/>
      <c r="U1582" s="114"/>
      <c r="V1582" s="114"/>
      <c r="W1582" s="115"/>
      <c r="X1582" s="116"/>
      <c r="Y1582" s="117"/>
      <c r="Z1582" s="115"/>
      <c r="AA1582" s="112" t="s">
        <v>1168</v>
      </c>
      <c r="AB1582" s="113">
        <f>'Demand Input VP'!B794</f>
        <v>0</v>
      </c>
      <c r="AC1582" s="112">
        <f>'Demand Input VP'!C794</f>
        <v>0</v>
      </c>
      <c r="AD1582" s="112">
        <f>'Demand Input VP'!D794</f>
        <v>0</v>
      </c>
      <c r="AE1582" s="112">
        <f>'Demand Input VP'!E794</f>
        <v>0</v>
      </c>
      <c r="AF1582" s="112">
        <f>'Demand Input VP'!F794</f>
        <v>0</v>
      </c>
      <c r="AG1582" s="112">
        <f>'Demand Input VP'!G794</f>
        <v>0</v>
      </c>
      <c r="AH1582" s="112">
        <f>'Demand Input VP'!H794</f>
        <v>0</v>
      </c>
      <c r="AI1582" s="112">
        <f>'Demand Input VP'!I794</f>
        <v>0</v>
      </c>
      <c r="AJ1582" s="112">
        <f>'Demand Input VP'!J794</f>
        <v>0</v>
      </c>
      <c r="AK1582" s="112">
        <f>'Demand Input VP'!K794</f>
        <v>0</v>
      </c>
      <c r="AL1582" s="112">
        <f>'Demand Input VP'!L794</f>
        <v>0</v>
      </c>
      <c r="AM1582" s="112">
        <f>'Demand Input VP'!M794</f>
        <v>0</v>
      </c>
      <c r="AN1582" s="112">
        <f>'Demand Input VP'!N794</f>
        <v>0</v>
      </c>
      <c r="AQ1582" t="str">
        <f>AQ1578</f>
        <v/>
      </c>
    </row>
    <row r="1583" spans="1:43" ht="14.25" customHeight="1" x14ac:dyDescent="0.25">
      <c r="A1583" s="99" t="s">
        <v>1169</v>
      </c>
      <c r="B1583" s="118"/>
      <c r="C1583" s="118"/>
      <c r="D1583" s="118"/>
      <c r="E1583" s="118"/>
      <c r="F1583" s="118"/>
      <c r="G1583" s="118"/>
      <c r="H1583" s="118"/>
      <c r="I1583" s="118"/>
      <c r="J1583" s="118"/>
      <c r="K1583" s="118"/>
      <c r="L1583" s="118"/>
      <c r="M1583" s="118"/>
      <c r="N1583" s="118"/>
      <c r="O1583" s="118"/>
      <c r="P1583" s="118"/>
      <c r="Q1583" s="118"/>
      <c r="R1583" s="118"/>
      <c r="S1583" s="118"/>
      <c r="T1583" s="118"/>
      <c r="U1583" s="118"/>
      <c r="V1583" s="118"/>
      <c r="W1583" s="115"/>
      <c r="X1583" s="116"/>
      <c r="Y1583" s="117"/>
      <c r="Z1583" s="119"/>
      <c r="AA1583" s="120" t="s">
        <v>1170</v>
      </c>
      <c r="AB1583" s="121">
        <f>'Demand Input VP'!B793</f>
        <v>0</v>
      </c>
      <c r="AC1583" s="120">
        <f>'Demand Input VP'!C793</f>
        <v>0</v>
      </c>
      <c r="AD1583" s="120">
        <f>'Demand Input VP'!D793</f>
        <v>0</v>
      </c>
      <c r="AE1583" s="120">
        <f>'Demand Input VP'!E793</f>
        <v>0</v>
      </c>
      <c r="AF1583" s="120">
        <f>'Demand Input VP'!F793</f>
        <v>0</v>
      </c>
      <c r="AG1583" s="120">
        <f>'Demand Input VP'!G793</f>
        <v>0</v>
      </c>
      <c r="AH1583" s="120">
        <f>'Demand Input VP'!H793</f>
        <v>0</v>
      </c>
      <c r="AI1583" s="120">
        <f>'Demand Input VP'!I793</f>
        <v>0</v>
      </c>
      <c r="AJ1583" s="120">
        <f>'Demand Input VP'!J793</f>
        <v>0</v>
      </c>
      <c r="AK1583" s="120">
        <f>'Demand Input VP'!K793</f>
        <v>0</v>
      </c>
      <c r="AL1583" s="120">
        <f>'Demand Input VP'!L793</f>
        <v>0</v>
      </c>
      <c r="AM1583" s="120">
        <f>'Demand Input VP'!M793</f>
        <v>0</v>
      </c>
      <c r="AN1583" s="120">
        <f>'Demand Input VP'!N793</f>
        <v>0</v>
      </c>
      <c r="AQ1583" t="str">
        <f>AQ1578</f>
        <v/>
      </c>
    </row>
    <row r="1584" spans="1:43" ht="14.25" customHeight="1" x14ac:dyDescent="0.25">
      <c r="A1584" s="1"/>
      <c r="B1584" s="122"/>
      <c r="C1584" s="122"/>
      <c r="D1584" s="122"/>
      <c r="E1584" s="122"/>
      <c r="F1584" s="122"/>
      <c r="G1584" s="122"/>
      <c r="H1584" s="122"/>
      <c r="I1584" s="122"/>
      <c r="J1584" s="122"/>
      <c r="K1584" s="122"/>
      <c r="L1584" s="122"/>
      <c r="M1584" s="122"/>
      <c r="N1584" s="122"/>
      <c r="O1584" s="122"/>
      <c r="P1584" s="122"/>
      <c r="Q1584" s="122"/>
      <c r="R1584" s="122"/>
      <c r="S1584" s="122"/>
      <c r="T1584" s="122"/>
      <c r="U1584" s="122"/>
      <c r="V1584" s="122"/>
      <c r="W1584" s="123"/>
      <c r="X1584" s="116"/>
      <c r="Y1584" s="117"/>
      <c r="Z1584" s="123"/>
      <c r="AA1584" s="112" t="s">
        <v>1171</v>
      </c>
      <c r="AB1584" s="113">
        <f>'Demand Input MP'!B794</f>
        <v>0</v>
      </c>
      <c r="AC1584" s="112">
        <f>'Demand Input MP'!C794</f>
        <v>0</v>
      </c>
      <c r="AD1584" s="112">
        <f>'Demand Input MP'!D794</f>
        <v>0</v>
      </c>
      <c r="AE1584" s="112">
        <f>'Demand Input MP'!E794</f>
        <v>0</v>
      </c>
      <c r="AF1584" s="112">
        <f>'Demand Input MP'!F794</f>
        <v>0</v>
      </c>
      <c r="AG1584" s="112">
        <f>'Demand Input MP'!G794</f>
        <v>0</v>
      </c>
      <c r="AH1584" s="112">
        <f>'Demand Input MP'!H794</f>
        <v>0</v>
      </c>
      <c r="AI1584" s="112">
        <f>'Demand Input MP'!I794</f>
        <v>0</v>
      </c>
      <c r="AJ1584" s="112">
        <f>'Demand Input MP'!J794</f>
        <v>0</v>
      </c>
      <c r="AK1584" s="112">
        <f>'Demand Input MP'!K794</f>
        <v>40</v>
      </c>
      <c r="AL1584" s="112">
        <f>'Demand Input MP'!L794</f>
        <v>40</v>
      </c>
      <c r="AM1584" s="112">
        <f>'Demand Input MP'!M794</f>
        <v>40</v>
      </c>
      <c r="AN1584" s="112">
        <f>'Demand Input MP'!N794</f>
        <v>40</v>
      </c>
      <c r="AQ1584" t="str">
        <f>AQ1578</f>
        <v/>
      </c>
    </row>
    <row r="1585" spans="1:43" ht="14.25" customHeight="1" x14ac:dyDescent="0.25">
      <c r="A1585" s="1"/>
      <c r="B1585" s="122"/>
      <c r="C1585" s="122"/>
      <c r="D1585" s="122"/>
      <c r="E1585" s="122"/>
      <c r="F1585" s="122"/>
      <c r="G1585" s="122"/>
      <c r="H1585" s="122"/>
      <c r="I1585" s="122"/>
      <c r="J1585" s="122"/>
      <c r="K1585" s="122"/>
      <c r="L1585" s="122"/>
      <c r="M1585" s="122"/>
      <c r="N1585" s="122"/>
      <c r="O1585" s="122"/>
      <c r="P1585" s="122"/>
      <c r="Q1585" s="122"/>
      <c r="R1585" s="122"/>
      <c r="S1585" s="122"/>
      <c r="T1585" s="122"/>
      <c r="U1585" s="122"/>
      <c r="V1585" s="124" t="s">
        <v>91</v>
      </c>
      <c r="W1585" s="125">
        <f>IFERROR(IF(SUM('Run Rate History'!E161:AD161)&gt;0,(SUMPRODUCT((B1580:AA1580&gt;=PERCENTILE(B1580:AA1580,0.1))*(B1580:AA1580&lt;=PERCENTILE(B1580:AA1580,0.9))*B1580:AA1580)+SUMPRODUCT(('Run Rate History'!E161:AD161&gt;=PERCENTILE(B1580:AA1580,0.1))*('Run Rate History'!E161:AD161&lt;=PERCENTILE(B1580:AA1580,0.9))*'Run Rate History'!E161:AD161))/(SUMPRODUCT((B1580:AA1580&gt;=PERCENTILE(B1580:AA1580,0.1))*(B1580:AA1580&lt;=PERCENTILE(B1580:AA1580,0.9))*1)+SUMPRODUCT(('Run Rate History'!E161:AD161&gt;=PERCENTILE(B1580:AA1580,0.1))*('Run Rate History'!E161:AD161&lt;=PERCENTILE(B1580:AA1580,0.9))*1)),TRIMMEAN(B1580:AA1580,0.15)),0)</f>
        <v>36.577777777777776</v>
      </c>
      <c r="X1585" s="126" t="s">
        <v>1172</v>
      </c>
      <c r="Y1585" s="127">
        <f>SUM(B1580:AA1580)/26</f>
        <v>45.03846153846154</v>
      </c>
      <c r="Z1585" s="128"/>
      <c r="AA1585" s="112" t="s">
        <v>1173</v>
      </c>
      <c r="AB1585" s="113">
        <f>'Demand Input MP'!B793</f>
        <v>0</v>
      </c>
      <c r="AC1585" s="112">
        <f>'Demand Input MP'!C793</f>
        <v>0</v>
      </c>
      <c r="AD1585" s="112">
        <f>'Demand Input MP'!D793</f>
        <v>0</v>
      </c>
      <c r="AE1585" s="112">
        <f>'Demand Input MP'!E793</f>
        <v>0</v>
      </c>
      <c r="AF1585" s="112">
        <f>'Demand Input MP'!F793</f>
        <v>0</v>
      </c>
      <c r="AG1585" s="112">
        <f>'Demand Input MP'!G793</f>
        <v>0</v>
      </c>
      <c r="AH1585" s="112">
        <f>'Demand Input MP'!H793</f>
        <v>0</v>
      </c>
      <c r="AI1585" s="112">
        <f>'Demand Input MP'!I793</f>
        <v>0</v>
      </c>
      <c r="AJ1585" s="112">
        <f>'Demand Input MP'!J793</f>
        <v>0</v>
      </c>
      <c r="AK1585" s="112">
        <f>'Demand Input MP'!K793</f>
        <v>0</v>
      </c>
      <c r="AL1585" s="112">
        <f>'Demand Input MP'!L793</f>
        <v>0</v>
      </c>
      <c r="AM1585" s="112">
        <f>'Demand Input MP'!M793</f>
        <v>0</v>
      </c>
      <c r="AN1585" s="112">
        <f>'Demand Input MP'!N793</f>
        <v>0</v>
      </c>
      <c r="AQ1585" t="str">
        <f>AQ1578</f>
        <v/>
      </c>
    </row>
    <row r="1586" spans="1:43" ht="14.25" customHeight="1" x14ac:dyDescent="0.25">
      <c r="A1586" s="1"/>
      <c r="B1586" s="122"/>
      <c r="C1586" s="122"/>
      <c r="D1586" s="122"/>
      <c r="E1586" s="122"/>
      <c r="F1586" s="122"/>
      <c r="G1586" s="122"/>
      <c r="H1586" s="122"/>
      <c r="I1586" s="122"/>
      <c r="J1586" s="122"/>
      <c r="K1586" s="122"/>
      <c r="L1586" s="122"/>
      <c r="M1586" s="122"/>
      <c r="N1586" s="122"/>
      <c r="O1586" s="122"/>
      <c r="P1586" s="122"/>
      <c r="Q1586" s="122"/>
      <c r="R1586" s="122"/>
      <c r="S1586" s="122"/>
      <c r="T1586" s="122"/>
      <c r="U1586" s="122"/>
      <c r="V1586" s="124" t="s">
        <v>94</v>
      </c>
      <c r="W1586" s="125">
        <f>IFERROR((1*MIN(MAX(X1580,0.5*IF(SUM('Run Rate History'!E161:AD161)&gt;0,(MEDIAN(IF(B1580:AA1580&gt;0,B1580:AA1580))+MEDIAN(IF('Run Rate History'!E161:AD161&gt;0,'Run Rate History'!E161:AD161)))/2,MEDIAN(IF(B1580:AA1580&gt;0,B1580:AA1580)))),2*IF(SUM('Run Rate History'!E161:AD161)&gt;0,(MEDIAN(IF(B1580:AA1580&gt;0,B1580:AA1580))+MEDIAN(IF('Run Rate History'!E161:AD161&gt;0,'Run Rate History'!E161:AD161)))/2,MEDIAN(IF(B1580:AA1580&gt;0,B1580:AA1580))))+2*MIN(MAX(Y1580,0.5*IF(SUM('Run Rate History'!E161:AD161)&gt;0,(MEDIAN(IF(B1580:AA1580&gt;0,B1580:AA1580))+MEDIAN(IF('Run Rate History'!E161:AD161&gt;0,'Run Rate History'!E161:AD161)))/2,MEDIAN(IF(B1580:AA1580&gt;0,B1580:AA1580)))),2*IF(SUM('Run Rate History'!E161:AD161)&gt;0,(MEDIAN(IF(B1580:AA1580&gt;0,B1580:AA1580))+MEDIAN(IF('Run Rate History'!E161:AD161&gt;0,'Run Rate History'!E161:AD161)))/2,MEDIAN(IF(B1580:AA1580&gt;0,B1580:AA1580))))+3*MIN(MAX(Z1580,0.5*IF(SUM('Run Rate History'!E161:AD161)&gt;0,(MEDIAN(IF(B1580:AA1580&gt;0,B1580:AA1580))+MEDIAN(IF('Run Rate History'!E161:AD161&gt;0,'Run Rate History'!E161:AD161)))/2,MEDIAN(IF(B1580:AA1580&gt;0,B1580:AA1580)))),2*IF(SUM('Run Rate History'!E161:AD161)&gt;0,(MEDIAN(IF(B1580:AA1580&gt;0,B1580:AA1580))+MEDIAN(IF('Run Rate History'!E161:AD161&gt;0,'Run Rate History'!E161:AD161)))/2,MEDIAN(IF(B1580:AA1580&gt;0,B1580:AA1580))))+4*MIN(MAX(AA1580,0.5*IF(SUM('Run Rate History'!E161:AD161)&gt;0,(MEDIAN(IF(B1580:AA1580&gt;0,B1580:AA1580))+MEDIAN(IF('Run Rate History'!E161:AD161&gt;0,'Run Rate History'!E161:AD161)))/2,MEDIAN(IF(B1580:AA1580&gt;0,B1580:AA1580)))),2*IF(SUM('Run Rate History'!E161:AD161)&gt;0,(MEDIAN(IF(B1580:AA1580&gt;0,B1580:AA1580))+MEDIAN(IF('Run Rate History'!E161:AD161&gt;0,'Run Rate History'!E161:AD161)))/2,MEDIAN(IF(B1580:AA1580&gt;0,B1580:AA1580)))))/10,0)</f>
        <v>28.8</v>
      </c>
      <c r="X1586" s="129" t="s">
        <v>1174</v>
      </c>
      <c r="Y1586" s="130">
        <f>IFERROR(VLOOKUP(A1578,'Stanje zaliha'!A:E,5,FALSE()),0)</f>
        <v>776</v>
      </c>
      <c r="Z1586" s="131"/>
      <c r="AA1586" s="113" t="s">
        <v>1175</v>
      </c>
      <c r="AB1586" s="118">
        <f t="shared" ref="AB1586:AN1586" si="314">SUM(AB1582:AB1585)</f>
        <v>0</v>
      </c>
      <c r="AC1586" s="118">
        <f t="shared" si="314"/>
        <v>0</v>
      </c>
      <c r="AD1586" s="118">
        <f t="shared" si="314"/>
        <v>0</v>
      </c>
      <c r="AE1586" s="118">
        <f t="shared" si="314"/>
        <v>0</v>
      </c>
      <c r="AF1586" s="118">
        <f t="shared" si="314"/>
        <v>0</v>
      </c>
      <c r="AG1586" s="118">
        <f t="shared" si="314"/>
        <v>0</v>
      </c>
      <c r="AH1586" s="118">
        <f t="shared" si="314"/>
        <v>0</v>
      </c>
      <c r="AI1586" s="118">
        <f t="shared" si="314"/>
        <v>0</v>
      </c>
      <c r="AJ1586" s="118">
        <f t="shared" si="314"/>
        <v>0</v>
      </c>
      <c r="AK1586" s="118">
        <f t="shared" si="314"/>
        <v>40</v>
      </c>
      <c r="AL1586" s="118">
        <f t="shared" si="314"/>
        <v>40</v>
      </c>
      <c r="AM1586" s="118">
        <f t="shared" si="314"/>
        <v>40</v>
      </c>
      <c r="AN1586" s="118">
        <f t="shared" si="314"/>
        <v>40</v>
      </c>
      <c r="AQ1586" t="str">
        <f>AQ1578</f>
        <v/>
      </c>
    </row>
    <row r="1587" spans="1:43" ht="14.25" customHeight="1" x14ac:dyDescent="0.25">
      <c r="A1587" s="1"/>
      <c r="B1587" s="122"/>
      <c r="C1587" s="122"/>
      <c r="D1587" s="122"/>
      <c r="E1587" s="122"/>
      <c r="F1587" s="122"/>
      <c r="G1587" s="122"/>
      <c r="H1587" s="122"/>
      <c r="I1587" s="122"/>
      <c r="J1587" s="122"/>
      <c r="K1587" s="122"/>
      <c r="L1587" s="122"/>
      <c r="M1587" s="122"/>
      <c r="N1587" s="122"/>
      <c r="O1587" s="122"/>
      <c r="P1587" s="122"/>
      <c r="Q1587" s="122"/>
      <c r="R1587" s="122"/>
      <c r="S1587" s="122"/>
      <c r="T1587" s="122"/>
      <c r="U1587" s="122"/>
      <c r="V1587" s="124" t="s">
        <v>95</v>
      </c>
      <c r="W1587" s="125">
        <f>IFERROR(0.6*W1586+0.4*W1585,0)</f>
        <v>31.911111111111111</v>
      </c>
      <c r="X1587" s="132" t="s">
        <v>1176</v>
      </c>
      <c r="Y1587" s="133">
        <f>IFERROR(SUMIF('Popis poslanih narudžbi'!A:A,A1578,'Popis poslanih narudžbi'!C:C),0)</f>
        <v>0</v>
      </c>
      <c r="Z1587" s="131"/>
      <c r="AA1587" s="134" t="s">
        <v>1177</v>
      </c>
      <c r="AB1587" s="118">
        <f t="shared" ref="AB1587:AN1587" si="315">AB1580+AB1586</f>
        <v>36</v>
      </c>
      <c r="AC1587" s="118">
        <f t="shared" si="315"/>
        <v>34</v>
      </c>
      <c r="AD1587" s="118">
        <f t="shared" si="315"/>
        <v>36</v>
      </c>
      <c r="AE1587" s="118">
        <f t="shared" si="315"/>
        <v>34</v>
      </c>
      <c r="AF1587" s="118">
        <f t="shared" si="315"/>
        <v>34</v>
      </c>
      <c r="AG1587" s="118">
        <f t="shared" si="315"/>
        <v>34</v>
      </c>
      <c r="AH1587" s="118">
        <f t="shared" si="315"/>
        <v>35</v>
      </c>
      <c r="AI1587" s="118">
        <f t="shared" si="315"/>
        <v>33</v>
      </c>
      <c r="AJ1587" s="118">
        <f t="shared" si="315"/>
        <v>35</v>
      </c>
      <c r="AK1587" s="118">
        <f t="shared" si="315"/>
        <v>68</v>
      </c>
      <c r="AL1587" s="118">
        <f t="shared" si="315"/>
        <v>74</v>
      </c>
      <c r="AM1587" s="118">
        <f t="shared" si="315"/>
        <v>67</v>
      </c>
      <c r="AN1587" s="118">
        <f t="shared" si="315"/>
        <v>68</v>
      </c>
      <c r="AQ1587" t="str">
        <f>AQ1578</f>
        <v/>
      </c>
    </row>
    <row r="1588" spans="1:43" ht="14.25" customHeight="1" x14ac:dyDescent="0.25">
      <c r="A1588" s="107" t="str">
        <f>'Run Rate'!A162</f>
        <v>ZOE12411</v>
      </c>
      <c r="B1588" s="135" t="str">
        <f>'Run Rate'!B162</f>
        <v>ZOE Beauty Glow Collagen 250g Raspberry</v>
      </c>
      <c r="C1588" s="135" t="str">
        <f>'Run Rate'!C162</f>
        <v>SPORTSKA PREHRANA</v>
      </c>
      <c r="D1588" s="135" t="str">
        <f>'Run Rate'!D162</f>
        <v>02 SILVER</v>
      </c>
      <c r="E1588" s="122"/>
      <c r="F1588" s="122"/>
      <c r="G1588" s="122"/>
      <c r="H1588" s="122"/>
      <c r="I1588" s="122"/>
      <c r="J1588" s="122"/>
      <c r="K1588" s="122"/>
      <c r="L1588" s="122"/>
      <c r="M1588" s="122"/>
      <c r="N1588" s="122"/>
      <c r="O1588" s="122"/>
      <c r="P1588" s="122"/>
      <c r="Q1588" s="122"/>
      <c r="R1588" s="122"/>
      <c r="S1588" s="122"/>
      <c r="T1588" s="122"/>
      <c r="U1588" s="122"/>
      <c r="V1588" s="122"/>
      <c r="W1588" s="122"/>
      <c r="X1588" s="122"/>
      <c r="Y1588" s="122"/>
      <c r="Z1588" s="122"/>
      <c r="AA1588" s="122"/>
      <c r="AB1588" s="122"/>
      <c r="AC1588" s="122"/>
      <c r="AD1588" s="122"/>
      <c r="AE1588" s="122"/>
      <c r="AF1588" s="122"/>
      <c r="AG1588" s="122"/>
      <c r="AH1588" s="122"/>
      <c r="AI1588" s="122"/>
      <c r="AJ1588" s="122"/>
      <c r="AK1588" s="122"/>
      <c r="AL1588" s="122"/>
      <c r="AM1588" s="122"/>
      <c r="AN1588" s="122"/>
      <c r="AQ1588" t="str">
        <f>IF(AND(OR($B$1="ALL",$B$1=C1588),OR($E$1="ALL",$E$1=D1588),OR($B$2="ALL",$B$2=A1588),OR($E$2="ALL",IFERROR(SEARCH($E$2,B1588),0)&gt;0)),"MATCH","")</f>
        <v/>
      </c>
    </row>
    <row r="1589" spans="1:43" ht="14.25" customHeight="1" x14ac:dyDescent="0.25">
      <c r="A1589" s="108" t="s">
        <v>1137</v>
      </c>
      <c r="B1589" s="136" t="s">
        <v>1138</v>
      </c>
      <c r="C1589" s="136" t="s">
        <v>1139</v>
      </c>
      <c r="D1589" s="136" t="s">
        <v>1140</v>
      </c>
      <c r="E1589" s="136" t="s">
        <v>1141</v>
      </c>
      <c r="F1589" s="136" t="s">
        <v>1142</v>
      </c>
      <c r="G1589" s="136" t="s">
        <v>1143</v>
      </c>
      <c r="H1589" s="136" t="s">
        <v>1144</v>
      </c>
      <c r="I1589" s="136" t="s">
        <v>1145</v>
      </c>
      <c r="J1589" s="136" t="s">
        <v>1146</v>
      </c>
      <c r="K1589" s="136" t="s">
        <v>1147</v>
      </c>
      <c r="L1589" s="136" t="s">
        <v>1148</v>
      </c>
      <c r="M1589" s="136" t="s">
        <v>1149</v>
      </c>
      <c r="N1589" s="136" t="s">
        <v>1150</v>
      </c>
      <c r="O1589" s="136" t="s">
        <v>1151</v>
      </c>
      <c r="P1589" s="136" t="s">
        <v>1152</v>
      </c>
      <c r="Q1589" s="136" t="s">
        <v>1153</v>
      </c>
      <c r="R1589" s="136" t="s">
        <v>1154</v>
      </c>
      <c r="S1589" s="136" t="s">
        <v>1155</v>
      </c>
      <c r="T1589" s="136" t="s">
        <v>1156</v>
      </c>
      <c r="U1589" s="136" t="s">
        <v>1157</v>
      </c>
      <c r="V1589" s="136" t="s">
        <v>1158</v>
      </c>
      <c r="W1589" s="136" t="s">
        <v>1159</v>
      </c>
      <c r="X1589" s="136" t="s">
        <v>1160</v>
      </c>
      <c r="Y1589" s="136" t="s">
        <v>1161</v>
      </c>
      <c r="Z1589" s="136" t="s">
        <v>1162</v>
      </c>
      <c r="AA1589" s="136" t="s">
        <v>1163</v>
      </c>
      <c r="AB1589" s="137" t="s">
        <v>156</v>
      </c>
      <c r="AC1589" s="137" t="s">
        <v>157</v>
      </c>
      <c r="AD1589" s="137" t="s">
        <v>158</v>
      </c>
      <c r="AE1589" s="137" t="s">
        <v>139</v>
      </c>
      <c r="AF1589" s="138" t="s">
        <v>140</v>
      </c>
      <c r="AG1589" s="138" t="s">
        <v>141</v>
      </c>
      <c r="AH1589" s="138" t="s">
        <v>142</v>
      </c>
      <c r="AI1589" s="138" t="s">
        <v>143</v>
      </c>
      <c r="AJ1589" s="139" t="s">
        <v>144</v>
      </c>
      <c r="AK1589" s="139" t="s">
        <v>145</v>
      </c>
      <c r="AL1589" s="139" t="s">
        <v>146</v>
      </c>
      <c r="AM1589" s="140" t="s">
        <v>147</v>
      </c>
      <c r="AN1589" s="140" t="s">
        <v>148</v>
      </c>
      <c r="AQ1589" t="str">
        <f>AQ1588</f>
        <v/>
      </c>
    </row>
    <row r="1590" spans="1:43" ht="14.25" customHeight="1" x14ac:dyDescent="0.25">
      <c r="A1590" s="99" t="s">
        <v>1164</v>
      </c>
      <c r="B1590" s="112">
        <f>'Run Rate'!E162</f>
        <v>8</v>
      </c>
      <c r="C1590" s="112">
        <f>'Run Rate'!F162</f>
        <v>3</v>
      </c>
      <c r="D1590" s="112">
        <f>'Run Rate'!G162</f>
        <v>-3</v>
      </c>
      <c r="E1590" s="112">
        <f>'Run Rate'!H162</f>
        <v>8</v>
      </c>
      <c r="F1590" s="112">
        <f>'Run Rate'!I162</f>
        <v>5</v>
      </c>
      <c r="G1590" s="112">
        <f>'Run Rate'!J162</f>
        <v>11</v>
      </c>
      <c r="H1590" s="112">
        <f>'Run Rate'!K162</f>
        <v>191</v>
      </c>
      <c r="I1590" s="112">
        <f>'Run Rate'!L162</f>
        <v>71</v>
      </c>
      <c r="J1590" s="112">
        <f>'Run Rate'!M162</f>
        <v>229</v>
      </c>
      <c r="K1590" s="112">
        <f>'Run Rate'!N162</f>
        <v>156</v>
      </c>
      <c r="L1590" s="112">
        <f>'Run Rate'!O162</f>
        <v>95</v>
      </c>
      <c r="M1590" s="112">
        <f>'Run Rate'!P162</f>
        <v>4</v>
      </c>
      <c r="N1590" s="112">
        <f>'Run Rate'!Q162</f>
        <v>12</v>
      </c>
      <c r="O1590" s="112">
        <f>'Run Rate'!R162</f>
        <v>3</v>
      </c>
      <c r="P1590" s="112">
        <f>'Run Rate'!S162</f>
        <v>4</v>
      </c>
      <c r="Q1590" s="112">
        <f>'Run Rate'!T162</f>
        <v>5</v>
      </c>
      <c r="R1590" s="112">
        <f>'Run Rate'!U162</f>
        <v>11</v>
      </c>
      <c r="S1590" s="112">
        <f>'Run Rate'!V162</f>
        <v>8</v>
      </c>
      <c r="T1590" s="112">
        <f>'Run Rate'!W162</f>
        <v>3</v>
      </c>
      <c r="U1590" s="112">
        <f>'Run Rate'!X162</f>
        <v>4</v>
      </c>
      <c r="V1590" s="112">
        <f>'Run Rate'!Y162</f>
        <v>5</v>
      </c>
      <c r="W1590" s="112">
        <f>'Run Rate'!Z162</f>
        <v>-5</v>
      </c>
      <c r="X1590" s="112">
        <f>'Run Rate'!AA162</f>
        <v>18</v>
      </c>
      <c r="Y1590" s="112">
        <f>'Run Rate'!AB162</f>
        <v>14</v>
      </c>
      <c r="Z1590" s="112">
        <f>'Run Rate'!AC162</f>
        <v>4</v>
      </c>
      <c r="AA1590" s="112">
        <f>'Run Rate'!AD162</f>
        <v>14</v>
      </c>
      <c r="AB1590" s="113">
        <v>19</v>
      </c>
      <c r="AC1590" s="112">
        <v>19</v>
      </c>
      <c r="AD1590" s="112">
        <v>19</v>
      </c>
      <c r="AE1590" s="112">
        <v>19</v>
      </c>
      <c r="AF1590" s="112">
        <v>19</v>
      </c>
      <c r="AG1590" s="112">
        <v>19</v>
      </c>
      <c r="AH1590" s="112">
        <v>19</v>
      </c>
      <c r="AI1590" s="112">
        <v>19</v>
      </c>
      <c r="AJ1590" s="112">
        <v>19</v>
      </c>
      <c r="AK1590" s="112">
        <v>19</v>
      </c>
      <c r="AL1590" s="112">
        <v>19</v>
      </c>
      <c r="AM1590" s="112">
        <v>19</v>
      </c>
      <c r="AN1590" s="112">
        <v>19</v>
      </c>
      <c r="AQ1590" t="str">
        <f>AQ1588</f>
        <v/>
      </c>
    </row>
    <row r="1591" spans="1:43" ht="14.25" customHeight="1" x14ac:dyDescent="0.25">
      <c r="A1591" s="99" t="s">
        <v>1165</v>
      </c>
      <c r="B1591" s="114"/>
      <c r="C1591" s="114"/>
      <c r="D1591" s="114"/>
      <c r="E1591" s="114"/>
      <c r="F1591" s="114"/>
      <c r="G1591" s="114"/>
      <c r="H1591" s="114"/>
      <c r="I1591" s="114"/>
      <c r="J1591" s="114"/>
      <c r="K1591" s="114"/>
      <c r="L1591" s="114"/>
      <c r="M1591" s="114"/>
      <c r="N1591" s="114"/>
      <c r="O1591" s="114"/>
      <c r="P1591" s="114"/>
      <c r="Q1591" s="114"/>
      <c r="R1591" s="114"/>
      <c r="S1591" s="114"/>
      <c r="T1591" s="114"/>
      <c r="U1591" s="114"/>
      <c r="V1591" s="114"/>
      <c r="W1591" s="115"/>
      <c r="X1591" s="115"/>
      <c r="Y1591" s="115"/>
      <c r="Z1591" s="115"/>
      <c r="AA1591" s="112" t="s">
        <v>1166</v>
      </c>
      <c r="AB1591" s="113"/>
      <c r="AC1591" s="112"/>
      <c r="AD1591" s="112"/>
      <c r="AE1591" s="112"/>
      <c r="AF1591" s="112"/>
      <c r="AG1591" s="112"/>
      <c r="AH1591" s="112"/>
      <c r="AI1591" s="112"/>
      <c r="AJ1591" s="112"/>
      <c r="AK1591" s="112"/>
      <c r="AL1591" s="112"/>
      <c r="AM1591" s="112"/>
      <c r="AN1591" s="112"/>
      <c r="AQ1591" t="str">
        <f>AQ1588</f>
        <v/>
      </c>
    </row>
    <row r="1592" spans="1:43" ht="14.25" customHeight="1" x14ac:dyDescent="0.25">
      <c r="A1592" s="99" t="s">
        <v>1167</v>
      </c>
      <c r="B1592" s="114"/>
      <c r="C1592" s="114"/>
      <c r="D1592" s="114"/>
      <c r="E1592" s="114"/>
      <c r="F1592" s="114"/>
      <c r="G1592" s="114"/>
      <c r="H1592" s="114"/>
      <c r="I1592" s="114"/>
      <c r="J1592" s="114"/>
      <c r="K1592" s="114"/>
      <c r="L1592" s="114"/>
      <c r="M1592" s="114"/>
      <c r="N1592" s="114"/>
      <c r="O1592" s="114"/>
      <c r="P1592" s="114"/>
      <c r="Q1592" s="114"/>
      <c r="R1592" s="114"/>
      <c r="S1592" s="114"/>
      <c r="T1592" s="114"/>
      <c r="U1592" s="114"/>
      <c r="V1592" s="114"/>
      <c r="W1592" s="115"/>
      <c r="X1592" s="116"/>
      <c r="Y1592" s="117"/>
      <c r="Z1592" s="115"/>
      <c r="AA1592" s="112" t="s">
        <v>1168</v>
      </c>
      <c r="AB1592" s="113">
        <f>'Demand Input VP'!B799</f>
        <v>0</v>
      </c>
      <c r="AC1592" s="112">
        <f>'Demand Input VP'!C799</f>
        <v>0</v>
      </c>
      <c r="AD1592" s="112">
        <f>'Demand Input VP'!D799</f>
        <v>0</v>
      </c>
      <c r="AE1592" s="112">
        <f>'Demand Input VP'!E799</f>
        <v>0</v>
      </c>
      <c r="AF1592" s="112">
        <f>'Demand Input VP'!F799</f>
        <v>0</v>
      </c>
      <c r="AG1592" s="112">
        <f>'Demand Input VP'!G799</f>
        <v>0</v>
      </c>
      <c r="AH1592" s="112">
        <f>'Demand Input VP'!H799</f>
        <v>0</v>
      </c>
      <c r="AI1592" s="112">
        <f>'Demand Input VP'!I799</f>
        <v>0</v>
      </c>
      <c r="AJ1592" s="112">
        <f>'Demand Input VP'!J799</f>
        <v>0</v>
      </c>
      <c r="AK1592" s="112">
        <f>'Demand Input VP'!K799</f>
        <v>0</v>
      </c>
      <c r="AL1592" s="112">
        <f>'Demand Input VP'!L799</f>
        <v>0</v>
      </c>
      <c r="AM1592" s="112">
        <f>'Demand Input VP'!M799</f>
        <v>0</v>
      </c>
      <c r="AN1592" s="112">
        <f>'Demand Input VP'!N799</f>
        <v>0</v>
      </c>
      <c r="AQ1592" t="str">
        <f>AQ1588</f>
        <v/>
      </c>
    </row>
    <row r="1593" spans="1:43" ht="14.25" customHeight="1" x14ac:dyDescent="0.25">
      <c r="A1593" s="99" t="s">
        <v>1169</v>
      </c>
      <c r="B1593" s="118"/>
      <c r="C1593" s="118"/>
      <c r="D1593" s="118"/>
      <c r="E1593" s="118"/>
      <c r="F1593" s="118"/>
      <c r="G1593" s="118"/>
      <c r="H1593" s="118"/>
      <c r="I1593" s="118"/>
      <c r="J1593" s="118"/>
      <c r="K1593" s="118"/>
      <c r="L1593" s="118"/>
      <c r="M1593" s="118"/>
      <c r="N1593" s="118"/>
      <c r="O1593" s="118"/>
      <c r="P1593" s="118"/>
      <c r="Q1593" s="118"/>
      <c r="R1593" s="118"/>
      <c r="S1593" s="118"/>
      <c r="T1593" s="118"/>
      <c r="U1593" s="118"/>
      <c r="V1593" s="118"/>
      <c r="W1593" s="115"/>
      <c r="X1593" s="116"/>
      <c r="Y1593" s="117"/>
      <c r="Z1593" s="119"/>
      <c r="AA1593" s="120" t="s">
        <v>1170</v>
      </c>
      <c r="AB1593" s="121">
        <f>'Demand Input VP'!B798</f>
        <v>0</v>
      </c>
      <c r="AC1593" s="120">
        <f>'Demand Input VP'!C798</f>
        <v>0</v>
      </c>
      <c r="AD1593" s="120">
        <f>'Demand Input VP'!D798</f>
        <v>0</v>
      </c>
      <c r="AE1593" s="120">
        <f>'Demand Input VP'!E798</f>
        <v>0</v>
      </c>
      <c r="AF1593" s="120">
        <f>'Demand Input VP'!F798</f>
        <v>0</v>
      </c>
      <c r="AG1593" s="120">
        <f>'Demand Input VP'!G798</f>
        <v>0</v>
      </c>
      <c r="AH1593" s="120">
        <f>'Demand Input VP'!H798</f>
        <v>0</v>
      </c>
      <c r="AI1593" s="120">
        <f>'Demand Input VP'!I798</f>
        <v>0</v>
      </c>
      <c r="AJ1593" s="120">
        <f>'Demand Input VP'!J798</f>
        <v>0</v>
      </c>
      <c r="AK1593" s="120">
        <f>'Demand Input VP'!K798</f>
        <v>0</v>
      </c>
      <c r="AL1593" s="120">
        <f>'Demand Input VP'!L798</f>
        <v>0</v>
      </c>
      <c r="AM1593" s="120">
        <f>'Demand Input VP'!M798</f>
        <v>0</v>
      </c>
      <c r="AN1593" s="120">
        <f>'Demand Input VP'!N798</f>
        <v>0</v>
      </c>
      <c r="AQ1593" t="str">
        <f>AQ1588</f>
        <v/>
      </c>
    </row>
    <row r="1594" spans="1:43" ht="14.25" customHeight="1" x14ac:dyDescent="0.25">
      <c r="A1594" s="1"/>
      <c r="B1594" s="122"/>
      <c r="C1594" s="122"/>
      <c r="D1594" s="122"/>
      <c r="E1594" s="122"/>
      <c r="F1594" s="122"/>
      <c r="G1594" s="122"/>
      <c r="H1594" s="122"/>
      <c r="I1594" s="122"/>
      <c r="J1594" s="122"/>
      <c r="K1594" s="122"/>
      <c r="L1594" s="122"/>
      <c r="M1594" s="122"/>
      <c r="N1594" s="122"/>
      <c r="O1594" s="122"/>
      <c r="P1594" s="122"/>
      <c r="Q1594" s="122"/>
      <c r="R1594" s="122"/>
      <c r="S1594" s="122"/>
      <c r="T1594" s="122"/>
      <c r="U1594" s="122"/>
      <c r="V1594" s="122"/>
      <c r="W1594" s="123"/>
      <c r="X1594" s="116"/>
      <c r="Y1594" s="117"/>
      <c r="Z1594" s="123"/>
      <c r="AA1594" s="112" t="s">
        <v>1171</v>
      </c>
      <c r="AB1594" s="113">
        <f>'Demand Input MP'!B799</f>
        <v>0</v>
      </c>
      <c r="AC1594" s="112">
        <f>'Demand Input MP'!C799</f>
        <v>0</v>
      </c>
      <c r="AD1594" s="112">
        <f>'Demand Input MP'!D799</f>
        <v>0</v>
      </c>
      <c r="AE1594" s="112">
        <f>'Demand Input MP'!E799</f>
        <v>0</v>
      </c>
      <c r="AF1594" s="112">
        <f>'Demand Input MP'!F799</f>
        <v>0</v>
      </c>
      <c r="AG1594" s="112">
        <f>'Demand Input MP'!G799</f>
        <v>0</v>
      </c>
      <c r="AH1594" s="112">
        <f>'Demand Input MP'!H799</f>
        <v>0</v>
      </c>
      <c r="AI1594" s="112">
        <f>'Demand Input MP'!I799</f>
        <v>0</v>
      </c>
      <c r="AJ1594" s="112">
        <f>'Demand Input MP'!J799</f>
        <v>0</v>
      </c>
      <c r="AK1594" s="112">
        <f>'Demand Input MP'!K799</f>
        <v>0</v>
      </c>
      <c r="AL1594" s="112">
        <f>'Demand Input MP'!L799</f>
        <v>0</v>
      </c>
      <c r="AM1594" s="112">
        <f>'Demand Input MP'!M799</f>
        <v>0</v>
      </c>
      <c r="AN1594" s="112">
        <f>'Demand Input MP'!N799</f>
        <v>0</v>
      </c>
      <c r="AQ1594" t="str">
        <f>AQ1588</f>
        <v/>
      </c>
    </row>
    <row r="1595" spans="1:43" ht="14.25" customHeight="1" x14ac:dyDescent="0.25">
      <c r="A1595" s="1"/>
      <c r="B1595" s="122"/>
      <c r="C1595" s="122"/>
      <c r="D1595" s="122"/>
      <c r="E1595" s="122"/>
      <c r="F1595" s="122"/>
      <c r="G1595" s="122"/>
      <c r="H1595" s="122"/>
      <c r="I1595" s="122"/>
      <c r="J1595" s="122"/>
      <c r="K1595" s="122"/>
      <c r="L1595" s="122"/>
      <c r="M1595" s="122"/>
      <c r="N1595" s="122"/>
      <c r="O1595" s="122"/>
      <c r="P1595" s="122"/>
      <c r="Q1595" s="122"/>
      <c r="R1595" s="122"/>
      <c r="S1595" s="122"/>
      <c r="T1595" s="122"/>
      <c r="U1595" s="122"/>
      <c r="V1595" s="124" t="s">
        <v>91</v>
      </c>
      <c r="W1595" s="125">
        <f>IFERROR(IF(SUM('Run Rate History'!E162:AD162)&gt;0,(SUMPRODUCT((B1590:AA1590&gt;=PERCENTILE(B1590:AA1590,0.1))*(B1590:AA1590&lt;=PERCENTILE(B1590:AA1590,0.9))*B1590:AA1590)+SUMPRODUCT(('Run Rate History'!E162:AD162&gt;=PERCENTILE(B1590:AA1590,0.1))*('Run Rate History'!E162:AD162&lt;=PERCENTILE(B1590:AA1590,0.9))*'Run Rate History'!E162:AD162))/(SUMPRODUCT((B1590:AA1590&gt;=PERCENTILE(B1590:AA1590,0.1))*(B1590:AA1590&lt;=PERCENTILE(B1590:AA1590,0.9))*1)+SUMPRODUCT(('Run Rate History'!E162:AD162&gt;=PERCENTILE(B1590:AA1590,0.1))*('Run Rate History'!E162:AD162&lt;=PERCENTILE(B1590:AA1590,0.9))*1)),TRIMMEAN(B1590:AA1590,0.15)),0)</f>
        <v>15.589743589743589</v>
      </c>
      <c r="X1595" s="126" t="s">
        <v>1172</v>
      </c>
      <c r="Y1595" s="127">
        <f>SUM(B1590:AA1590)/26</f>
        <v>33.769230769230766</v>
      </c>
      <c r="Z1595" s="128"/>
      <c r="AA1595" s="112" t="s">
        <v>1173</v>
      </c>
      <c r="AB1595" s="113">
        <f>'Demand Input MP'!B798</f>
        <v>0</v>
      </c>
      <c r="AC1595" s="112">
        <f>'Demand Input MP'!C798</f>
        <v>0</v>
      </c>
      <c r="AD1595" s="112">
        <f>'Demand Input MP'!D798</f>
        <v>0</v>
      </c>
      <c r="AE1595" s="112">
        <f>'Demand Input MP'!E798</f>
        <v>0</v>
      </c>
      <c r="AF1595" s="112">
        <f>'Demand Input MP'!F798</f>
        <v>0</v>
      </c>
      <c r="AG1595" s="112">
        <f>'Demand Input MP'!G798</f>
        <v>0</v>
      </c>
      <c r="AH1595" s="112">
        <f>'Demand Input MP'!H798</f>
        <v>0</v>
      </c>
      <c r="AI1595" s="112">
        <f>'Demand Input MP'!I798</f>
        <v>0</v>
      </c>
      <c r="AJ1595" s="112">
        <f>'Demand Input MP'!J798</f>
        <v>0</v>
      </c>
      <c r="AK1595" s="112">
        <f>'Demand Input MP'!K798</f>
        <v>0</v>
      </c>
      <c r="AL1595" s="112">
        <f>'Demand Input MP'!L798</f>
        <v>0</v>
      </c>
      <c r="AM1595" s="112">
        <f>'Demand Input MP'!M798</f>
        <v>0</v>
      </c>
      <c r="AN1595" s="112">
        <f>'Demand Input MP'!N798</f>
        <v>0</v>
      </c>
      <c r="AQ1595" t="str">
        <f>AQ1588</f>
        <v/>
      </c>
    </row>
    <row r="1596" spans="1:43" ht="14.25" customHeight="1" x14ac:dyDescent="0.25">
      <c r="A1596" s="1"/>
      <c r="B1596" s="122"/>
      <c r="C1596" s="122"/>
      <c r="D1596" s="122"/>
      <c r="E1596" s="122"/>
      <c r="F1596" s="122"/>
      <c r="G1596" s="122"/>
      <c r="H1596" s="122"/>
      <c r="I1596" s="122"/>
      <c r="J1596" s="122"/>
      <c r="K1596" s="122"/>
      <c r="L1596" s="122"/>
      <c r="M1596" s="122"/>
      <c r="N1596" s="122"/>
      <c r="O1596" s="122"/>
      <c r="P1596" s="122"/>
      <c r="Q1596" s="122"/>
      <c r="R1596" s="122"/>
      <c r="S1596" s="122"/>
      <c r="T1596" s="122"/>
      <c r="U1596" s="122"/>
      <c r="V1596" s="124" t="s">
        <v>94</v>
      </c>
      <c r="W1596" s="125">
        <f>IFERROR((1*MIN(MAX(X1590,0.5*IF(SUM('Run Rate History'!E162:AD162)&gt;0,(MEDIAN(IF(B1590:AA1590&gt;0,B1590:AA1590))+MEDIAN(IF('Run Rate History'!E162:AD162&gt;0,'Run Rate History'!E162:AD162)))/2,MEDIAN(IF(B1590:AA1590&gt;0,B1590:AA1590)))),2*IF(SUM('Run Rate History'!E162:AD162)&gt;0,(MEDIAN(IF(B1590:AA1590&gt;0,B1590:AA1590))+MEDIAN(IF('Run Rate History'!E162:AD162&gt;0,'Run Rate History'!E162:AD162)))/2,MEDIAN(IF(B1590:AA1590&gt;0,B1590:AA1590))))+2*MIN(MAX(Y1590,0.5*IF(SUM('Run Rate History'!E162:AD162)&gt;0,(MEDIAN(IF(B1590:AA1590&gt;0,B1590:AA1590))+MEDIAN(IF('Run Rate History'!E162:AD162&gt;0,'Run Rate History'!E162:AD162)))/2,MEDIAN(IF(B1590:AA1590&gt;0,B1590:AA1590)))),2*IF(SUM('Run Rate History'!E162:AD162)&gt;0,(MEDIAN(IF(B1590:AA1590&gt;0,B1590:AA1590))+MEDIAN(IF('Run Rate History'!E162:AD162&gt;0,'Run Rate History'!E162:AD162)))/2,MEDIAN(IF(B1590:AA1590&gt;0,B1590:AA1590))))+3*MIN(MAX(Z1590,0.5*IF(SUM('Run Rate History'!E162:AD162)&gt;0,(MEDIAN(IF(B1590:AA1590&gt;0,B1590:AA1590))+MEDIAN(IF('Run Rate History'!E162:AD162&gt;0,'Run Rate History'!E162:AD162)))/2,MEDIAN(IF(B1590:AA1590&gt;0,B1590:AA1590)))),2*IF(SUM('Run Rate History'!E162:AD162)&gt;0,(MEDIAN(IF(B1590:AA1590&gt;0,B1590:AA1590))+MEDIAN(IF('Run Rate History'!E162:AD162&gt;0,'Run Rate History'!E162:AD162)))/2,MEDIAN(IF(B1590:AA1590&gt;0,B1590:AA1590))))+4*MIN(MAX(AA1590,0.5*IF(SUM('Run Rate History'!E162:AD162)&gt;0,(MEDIAN(IF(B1590:AA1590&gt;0,B1590:AA1590))+MEDIAN(IF('Run Rate History'!E162:AD162&gt;0,'Run Rate History'!E162:AD162)))/2,MEDIAN(IF(B1590:AA1590&gt;0,B1590:AA1590)))),2*IF(SUM('Run Rate History'!E162:AD162)&gt;0,(MEDIAN(IF(B1590:AA1590&gt;0,B1590:AA1590))+MEDIAN(IF('Run Rate History'!E162:AD162&gt;0,'Run Rate History'!E162:AD162)))/2,MEDIAN(IF(B1590:AA1590&gt;0,B1590:AA1590)))))/10,0)</f>
        <v>6.1</v>
      </c>
      <c r="X1596" s="129" t="s">
        <v>1174</v>
      </c>
      <c r="Y1596" s="130">
        <f>IFERROR(VLOOKUP(A1588,'Stanje zaliha'!A:E,5,FALSE()),0)</f>
        <v>1174</v>
      </c>
      <c r="Z1596" s="131"/>
      <c r="AA1596" s="113" t="s">
        <v>1175</v>
      </c>
      <c r="AB1596" s="118">
        <f t="shared" ref="AB1596:AN1596" si="316">SUM(AB1592:AB1595)</f>
        <v>0</v>
      </c>
      <c r="AC1596" s="118">
        <f t="shared" si="316"/>
        <v>0</v>
      </c>
      <c r="AD1596" s="118">
        <f t="shared" si="316"/>
        <v>0</v>
      </c>
      <c r="AE1596" s="118">
        <f t="shared" si="316"/>
        <v>0</v>
      </c>
      <c r="AF1596" s="118">
        <f t="shared" si="316"/>
        <v>0</v>
      </c>
      <c r="AG1596" s="118">
        <f t="shared" si="316"/>
        <v>0</v>
      </c>
      <c r="AH1596" s="118">
        <f t="shared" si="316"/>
        <v>0</v>
      </c>
      <c r="AI1596" s="118">
        <f t="shared" si="316"/>
        <v>0</v>
      </c>
      <c r="AJ1596" s="118">
        <f t="shared" si="316"/>
        <v>0</v>
      </c>
      <c r="AK1596" s="118">
        <f t="shared" si="316"/>
        <v>0</v>
      </c>
      <c r="AL1596" s="118">
        <f t="shared" si="316"/>
        <v>0</v>
      </c>
      <c r="AM1596" s="118">
        <f t="shared" si="316"/>
        <v>0</v>
      </c>
      <c r="AN1596" s="118">
        <f t="shared" si="316"/>
        <v>0</v>
      </c>
      <c r="AQ1596" t="str">
        <f>AQ1588</f>
        <v/>
      </c>
    </row>
    <row r="1597" spans="1:43" ht="14.25" customHeight="1" x14ac:dyDescent="0.25">
      <c r="A1597" s="1"/>
      <c r="B1597" s="122"/>
      <c r="C1597" s="122"/>
      <c r="D1597" s="122"/>
      <c r="E1597" s="122"/>
      <c r="F1597" s="122"/>
      <c r="G1597" s="122"/>
      <c r="H1597" s="122"/>
      <c r="I1597" s="122"/>
      <c r="J1597" s="122"/>
      <c r="K1597" s="122"/>
      <c r="L1597" s="122"/>
      <c r="M1597" s="122"/>
      <c r="N1597" s="122"/>
      <c r="O1597" s="122"/>
      <c r="P1597" s="122"/>
      <c r="Q1597" s="122"/>
      <c r="R1597" s="122"/>
      <c r="S1597" s="122"/>
      <c r="T1597" s="122"/>
      <c r="U1597" s="122"/>
      <c r="V1597" s="124" t="s">
        <v>95</v>
      </c>
      <c r="W1597" s="125">
        <f>IFERROR(0.6*W1596+0.4*W1595,0)</f>
        <v>9.8958974358974352</v>
      </c>
      <c r="X1597" s="132" t="s">
        <v>1176</v>
      </c>
      <c r="Y1597" s="133">
        <f>IFERROR(SUMIF('Popis poslanih narudžbi'!A:A,A1588,'Popis poslanih narudžbi'!C:C),0)</f>
        <v>0</v>
      </c>
      <c r="Z1597" s="131"/>
      <c r="AA1597" s="134" t="s">
        <v>1177</v>
      </c>
      <c r="AB1597" s="118">
        <f t="shared" ref="AB1597:AN1597" si="317">AB1590+AB1596</f>
        <v>19</v>
      </c>
      <c r="AC1597" s="118">
        <f t="shared" si="317"/>
        <v>19</v>
      </c>
      <c r="AD1597" s="118">
        <f t="shared" si="317"/>
        <v>19</v>
      </c>
      <c r="AE1597" s="118">
        <f t="shared" si="317"/>
        <v>19</v>
      </c>
      <c r="AF1597" s="118">
        <f t="shared" si="317"/>
        <v>19</v>
      </c>
      <c r="AG1597" s="118">
        <f t="shared" si="317"/>
        <v>19</v>
      </c>
      <c r="AH1597" s="118">
        <f t="shared" si="317"/>
        <v>19</v>
      </c>
      <c r="AI1597" s="118">
        <f t="shared" si="317"/>
        <v>19</v>
      </c>
      <c r="AJ1597" s="118">
        <f t="shared" si="317"/>
        <v>19</v>
      </c>
      <c r="AK1597" s="118">
        <f t="shared" si="317"/>
        <v>19</v>
      </c>
      <c r="AL1597" s="118">
        <f t="shared" si="317"/>
        <v>19</v>
      </c>
      <c r="AM1597" s="118">
        <f t="shared" si="317"/>
        <v>19</v>
      </c>
      <c r="AN1597" s="118">
        <f t="shared" si="317"/>
        <v>19</v>
      </c>
      <c r="AQ1597" t="str">
        <f>AQ1588</f>
        <v/>
      </c>
    </row>
    <row r="1598" spans="1:43" ht="14.25" customHeight="1" x14ac:dyDescent="0.25">
      <c r="A1598" s="107" t="str">
        <f>'Run Rate'!A163</f>
        <v>ATC06519</v>
      </c>
      <c r="B1598" s="135" t="str">
        <f>'Run Rate'!B163</f>
        <v>Girja gumirana 16 kg Atleticore</v>
      </c>
      <c r="C1598" s="135" t="str">
        <f>'Run Rate'!C163</f>
        <v>FITNESS OPREMA</v>
      </c>
      <c r="D1598" s="135" t="str">
        <f>'Run Rate'!D163</f>
        <v>02 SILVER</v>
      </c>
      <c r="E1598" s="122"/>
      <c r="F1598" s="122"/>
      <c r="G1598" s="122"/>
      <c r="H1598" s="122"/>
      <c r="I1598" s="122"/>
      <c r="J1598" s="122"/>
      <c r="K1598" s="122"/>
      <c r="L1598" s="122"/>
      <c r="M1598" s="122"/>
      <c r="N1598" s="122"/>
      <c r="O1598" s="122"/>
      <c r="P1598" s="122"/>
      <c r="Q1598" s="122"/>
      <c r="R1598" s="122"/>
      <c r="S1598" s="122"/>
      <c r="T1598" s="122"/>
      <c r="U1598" s="122"/>
      <c r="V1598" s="122"/>
      <c r="W1598" s="122"/>
      <c r="X1598" s="122"/>
      <c r="Y1598" s="122"/>
      <c r="Z1598" s="122"/>
      <c r="AA1598" s="122"/>
      <c r="AB1598" s="122"/>
      <c r="AC1598" s="122"/>
      <c r="AD1598" s="122"/>
      <c r="AE1598" s="122"/>
      <c r="AF1598" s="122"/>
      <c r="AG1598" s="122"/>
      <c r="AH1598" s="122"/>
      <c r="AI1598" s="122"/>
      <c r="AJ1598" s="122"/>
      <c r="AK1598" s="122"/>
      <c r="AL1598" s="122"/>
      <c r="AM1598" s="122"/>
      <c r="AN1598" s="122"/>
      <c r="AQ1598" t="str">
        <f>IF(AND(OR($B$1="ALL",$B$1=C1598),OR($E$1="ALL",$E$1=D1598),OR($B$2="ALL",$B$2=A1598),OR($E$2="ALL",IFERROR(SEARCH($E$2,B1598),0)&gt;0)),"MATCH","")</f>
        <v/>
      </c>
    </row>
    <row r="1599" spans="1:43" ht="14.25" customHeight="1" x14ac:dyDescent="0.25">
      <c r="A1599" s="108" t="s">
        <v>1137</v>
      </c>
      <c r="B1599" s="136" t="s">
        <v>1138</v>
      </c>
      <c r="C1599" s="136" t="s">
        <v>1139</v>
      </c>
      <c r="D1599" s="136" t="s">
        <v>1140</v>
      </c>
      <c r="E1599" s="136" t="s">
        <v>1141</v>
      </c>
      <c r="F1599" s="136" t="s">
        <v>1142</v>
      </c>
      <c r="G1599" s="136" t="s">
        <v>1143</v>
      </c>
      <c r="H1599" s="136" t="s">
        <v>1144</v>
      </c>
      <c r="I1599" s="136" t="s">
        <v>1145</v>
      </c>
      <c r="J1599" s="136" t="s">
        <v>1146</v>
      </c>
      <c r="K1599" s="136" t="s">
        <v>1147</v>
      </c>
      <c r="L1599" s="136" t="s">
        <v>1148</v>
      </c>
      <c r="M1599" s="136" t="s">
        <v>1149</v>
      </c>
      <c r="N1599" s="136" t="s">
        <v>1150</v>
      </c>
      <c r="O1599" s="136" t="s">
        <v>1151</v>
      </c>
      <c r="P1599" s="136" t="s">
        <v>1152</v>
      </c>
      <c r="Q1599" s="136" t="s">
        <v>1153</v>
      </c>
      <c r="R1599" s="136" t="s">
        <v>1154</v>
      </c>
      <c r="S1599" s="136" t="s">
        <v>1155</v>
      </c>
      <c r="T1599" s="136" t="s">
        <v>1156</v>
      </c>
      <c r="U1599" s="136" t="s">
        <v>1157</v>
      </c>
      <c r="V1599" s="136" t="s">
        <v>1158</v>
      </c>
      <c r="W1599" s="136" t="s">
        <v>1159</v>
      </c>
      <c r="X1599" s="136" t="s">
        <v>1160</v>
      </c>
      <c r="Y1599" s="136" t="s">
        <v>1161</v>
      </c>
      <c r="Z1599" s="136" t="s">
        <v>1162</v>
      </c>
      <c r="AA1599" s="136" t="s">
        <v>1163</v>
      </c>
      <c r="AB1599" s="137" t="s">
        <v>156</v>
      </c>
      <c r="AC1599" s="137" t="s">
        <v>157</v>
      </c>
      <c r="AD1599" s="137" t="s">
        <v>158</v>
      </c>
      <c r="AE1599" s="137" t="s">
        <v>139</v>
      </c>
      <c r="AF1599" s="138" t="s">
        <v>140</v>
      </c>
      <c r="AG1599" s="138" t="s">
        <v>141</v>
      </c>
      <c r="AH1599" s="138" t="s">
        <v>142</v>
      </c>
      <c r="AI1599" s="138" t="s">
        <v>143</v>
      </c>
      <c r="AJ1599" s="139" t="s">
        <v>144</v>
      </c>
      <c r="AK1599" s="139" t="s">
        <v>145</v>
      </c>
      <c r="AL1599" s="139" t="s">
        <v>146</v>
      </c>
      <c r="AM1599" s="140" t="s">
        <v>147</v>
      </c>
      <c r="AN1599" s="140" t="s">
        <v>148</v>
      </c>
      <c r="AQ1599" t="str">
        <f>AQ1598</f>
        <v/>
      </c>
    </row>
    <row r="1600" spans="1:43" ht="14.25" customHeight="1" x14ac:dyDescent="0.25">
      <c r="A1600" s="99" t="s">
        <v>1164</v>
      </c>
      <c r="B1600" s="112">
        <f>'Run Rate'!E163</f>
        <v>6</v>
      </c>
      <c r="C1600" s="112">
        <f>'Run Rate'!F163</f>
        <v>2</v>
      </c>
      <c r="D1600" s="112">
        <f>'Run Rate'!G163</f>
        <v>5</v>
      </c>
      <c r="E1600" s="112">
        <f>'Run Rate'!H163</f>
        <v>7</v>
      </c>
      <c r="F1600" s="112">
        <f>'Run Rate'!I163</f>
        <v>3</v>
      </c>
      <c r="G1600" s="112">
        <f>'Run Rate'!J163</f>
        <v>5</v>
      </c>
      <c r="H1600" s="112">
        <f>'Run Rate'!K163</f>
        <v>13</v>
      </c>
      <c r="I1600" s="112">
        <f>'Run Rate'!L163</f>
        <v>38</v>
      </c>
      <c r="J1600" s="112">
        <f>'Run Rate'!M163</f>
        <v>46</v>
      </c>
      <c r="K1600" s="112">
        <f>'Run Rate'!N163</f>
        <v>22</v>
      </c>
      <c r="L1600" s="112">
        <f>'Run Rate'!O163</f>
        <v>12</v>
      </c>
      <c r="M1600" s="112">
        <f>'Run Rate'!P163</f>
        <v>30</v>
      </c>
      <c r="N1600" s="112">
        <f>'Run Rate'!Q163</f>
        <v>22</v>
      </c>
      <c r="O1600" s="112">
        <f>'Run Rate'!R163</f>
        <v>23</v>
      </c>
      <c r="P1600" s="112">
        <f>'Run Rate'!S163</f>
        <v>14</v>
      </c>
      <c r="Q1600" s="112">
        <f>'Run Rate'!T163</f>
        <v>18</v>
      </c>
      <c r="R1600" s="112">
        <f>'Run Rate'!U163</f>
        <v>26</v>
      </c>
      <c r="S1600" s="112">
        <f>'Run Rate'!V163</f>
        <v>10</v>
      </c>
      <c r="T1600" s="112">
        <f>'Run Rate'!W163</f>
        <v>14</v>
      </c>
      <c r="U1600" s="112">
        <f>'Run Rate'!X163</f>
        <v>13</v>
      </c>
      <c r="V1600" s="112">
        <f>'Run Rate'!Y163</f>
        <v>11</v>
      </c>
      <c r="W1600" s="112">
        <f>'Run Rate'!Z163</f>
        <v>8</v>
      </c>
      <c r="X1600" s="112">
        <f>'Run Rate'!AA163</f>
        <v>7</v>
      </c>
      <c r="Y1600" s="112">
        <f>'Run Rate'!AB163</f>
        <v>8</v>
      </c>
      <c r="Z1600" s="112">
        <f>'Run Rate'!AC163</f>
        <v>4</v>
      </c>
      <c r="AA1600" s="112">
        <f>'Run Rate'!AD163</f>
        <v>10</v>
      </c>
      <c r="AB1600" s="113">
        <v>9</v>
      </c>
      <c r="AC1600" s="112">
        <v>9</v>
      </c>
      <c r="AD1600" s="112">
        <v>9</v>
      </c>
      <c r="AE1600" s="112">
        <v>9</v>
      </c>
      <c r="AF1600" s="112">
        <v>9</v>
      </c>
      <c r="AG1600" s="112">
        <v>9</v>
      </c>
      <c r="AH1600" s="112">
        <v>9</v>
      </c>
      <c r="AI1600" s="112">
        <v>9</v>
      </c>
      <c r="AJ1600" s="112">
        <v>9</v>
      </c>
      <c r="AK1600" s="112">
        <v>9</v>
      </c>
      <c r="AL1600" s="112">
        <v>9</v>
      </c>
      <c r="AM1600" s="112">
        <v>9</v>
      </c>
      <c r="AN1600" s="112">
        <v>9</v>
      </c>
      <c r="AQ1600" t="str">
        <f>AQ1598</f>
        <v/>
      </c>
    </row>
    <row r="1601" spans="1:43" ht="14.25" customHeight="1" x14ac:dyDescent="0.25">
      <c r="A1601" s="99" t="s">
        <v>1165</v>
      </c>
      <c r="B1601" s="114"/>
      <c r="C1601" s="114"/>
      <c r="D1601" s="114"/>
      <c r="E1601" s="114"/>
      <c r="F1601" s="114"/>
      <c r="G1601" s="114"/>
      <c r="H1601" s="114"/>
      <c r="I1601" s="114"/>
      <c r="J1601" s="114"/>
      <c r="K1601" s="114"/>
      <c r="L1601" s="114"/>
      <c r="M1601" s="114"/>
      <c r="N1601" s="114"/>
      <c r="O1601" s="114"/>
      <c r="P1601" s="114"/>
      <c r="Q1601" s="114"/>
      <c r="R1601" s="114"/>
      <c r="S1601" s="114"/>
      <c r="T1601" s="114"/>
      <c r="U1601" s="114"/>
      <c r="V1601" s="114"/>
      <c r="W1601" s="115"/>
      <c r="X1601" s="115"/>
      <c r="Y1601" s="115"/>
      <c r="Z1601" s="115"/>
      <c r="AA1601" s="112" t="s">
        <v>1166</v>
      </c>
      <c r="AB1601" s="113"/>
      <c r="AC1601" s="112"/>
      <c r="AD1601" s="112"/>
      <c r="AE1601" s="112"/>
      <c r="AF1601" s="112"/>
      <c r="AG1601" s="112"/>
      <c r="AH1601" s="112"/>
      <c r="AI1601" s="112"/>
      <c r="AJ1601" s="112"/>
      <c r="AK1601" s="112"/>
      <c r="AL1601" s="112"/>
      <c r="AM1601" s="112"/>
      <c r="AN1601" s="112"/>
      <c r="AQ1601" t="str">
        <f>AQ1598</f>
        <v/>
      </c>
    </row>
    <row r="1602" spans="1:43" ht="14.25" customHeight="1" x14ac:dyDescent="0.25">
      <c r="A1602" s="99" t="s">
        <v>1167</v>
      </c>
      <c r="B1602" s="114"/>
      <c r="C1602" s="114"/>
      <c r="D1602" s="114"/>
      <c r="E1602" s="114"/>
      <c r="F1602" s="114"/>
      <c r="G1602" s="114"/>
      <c r="H1602" s="114"/>
      <c r="I1602" s="114"/>
      <c r="J1602" s="114"/>
      <c r="K1602" s="114"/>
      <c r="L1602" s="114"/>
      <c r="M1602" s="114"/>
      <c r="N1602" s="114"/>
      <c r="O1602" s="114"/>
      <c r="P1602" s="114"/>
      <c r="Q1602" s="114"/>
      <c r="R1602" s="114"/>
      <c r="S1602" s="114"/>
      <c r="T1602" s="114"/>
      <c r="U1602" s="114"/>
      <c r="V1602" s="114"/>
      <c r="W1602" s="115"/>
      <c r="X1602" s="116"/>
      <c r="Y1602" s="117"/>
      <c r="Z1602" s="115"/>
      <c r="AA1602" s="112" t="s">
        <v>1168</v>
      </c>
      <c r="AB1602" s="113">
        <f>'Demand Input VP'!B804</f>
        <v>0</v>
      </c>
      <c r="AC1602" s="112">
        <f>'Demand Input VP'!C804</f>
        <v>0</v>
      </c>
      <c r="AD1602" s="112">
        <f>'Demand Input VP'!D804</f>
        <v>0</v>
      </c>
      <c r="AE1602" s="112">
        <f>'Demand Input VP'!E804</f>
        <v>0</v>
      </c>
      <c r="AF1602" s="112">
        <f>'Demand Input VP'!F804</f>
        <v>0</v>
      </c>
      <c r="AG1602" s="112">
        <f>'Demand Input VP'!G804</f>
        <v>0</v>
      </c>
      <c r="AH1602" s="112">
        <f>'Demand Input VP'!H804</f>
        <v>0</v>
      </c>
      <c r="AI1602" s="112">
        <f>'Demand Input VP'!I804</f>
        <v>0</v>
      </c>
      <c r="AJ1602" s="112">
        <f>'Demand Input VP'!J804</f>
        <v>0</v>
      </c>
      <c r="AK1602" s="112">
        <f>'Demand Input VP'!K804</f>
        <v>0</v>
      </c>
      <c r="AL1602" s="112">
        <f>'Demand Input VP'!L804</f>
        <v>0</v>
      </c>
      <c r="AM1602" s="112">
        <f>'Demand Input VP'!M804</f>
        <v>0</v>
      </c>
      <c r="AN1602" s="112">
        <f>'Demand Input VP'!N804</f>
        <v>0</v>
      </c>
      <c r="AQ1602" t="str">
        <f>AQ1598</f>
        <v/>
      </c>
    </row>
    <row r="1603" spans="1:43" ht="14.25" customHeight="1" x14ac:dyDescent="0.25">
      <c r="A1603" s="99" t="s">
        <v>1169</v>
      </c>
      <c r="B1603" s="118"/>
      <c r="C1603" s="118"/>
      <c r="D1603" s="118"/>
      <c r="E1603" s="118"/>
      <c r="F1603" s="118"/>
      <c r="G1603" s="118"/>
      <c r="H1603" s="118"/>
      <c r="I1603" s="118"/>
      <c r="J1603" s="118"/>
      <c r="K1603" s="118"/>
      <c r="L1603" s="118"/>
      <c r="M1603" s="118"/>
      <c r="N1603" s="118"/>
      <c r="O1603" s="118"/>
      <c r="P1603" s="118"/>
      <c r="Q1603" s="118"/>
      <c r="R1603" s="118"/>
      <c r="S1603" s="118"/>
      <c r="T1603" s="118"/>
      <c r="U1603" s="118"/>
      <c r="V1603" s="118"/>
      <c r="W1603" s="115"/>
      <c r="X1603" s="116"/>
      <c r="Y1603" s="117"/>
      <c r="Z1603" s="119"/>
      <c r="AA1603" s="120" t="s">
        <v>1170</v>
      </c>
      <c r="AB1603" s="121">
        <f>'Demand Input VP'!B803</f>
        <v>0</v>
      </c>
      <c r="AC1603" s="120">
        <f>'Demand Input VP'!C803</f>
        <v>0</v>
      </c>
      <c r="AD1603" s="120">
        <f>'Demand Input VP'!D803</f>
        <v>0</v>
      </c>
      <c r="AE1603" s="120">
        <f>'Demand Input VP'!E803</f>
        <v>0</v>
      </c>
      <c r="AF1603" s="120">
        <f>'Demand Input VP'!F803</f>
        <v>0</v>
      </c>
      <c r="AG1603" s="120">
        <f>'Demand Input VP'!G803</f>
        <v>0</v>
      </c>
      <c r="AH1603" s="120">
        <f>'Demand Input VP'!H803</f>
        <v>0</v>
      </c>
      <c r="AI1603" s="120">
        <f>'Demand Input VP'!I803</f>
        <v>0</v>
      </c>
      <c r="AJ1603" s="120">
        <f>'Demand Input VP'!J803</f>
        <v>0</v>
      </c>
      <c r="AK1603" s="120">
        <f>'Demand Input VP'!K803</f>
        <v>0</v>
      </c>
      <c r="AL1603" s="120">
        <f>'Demand Input VP'!L803</f>
        <v>0</v>
      </c>
      <c r="AM1603" s="120">
        <f>'Demand Input VP'!M803</f>
        <v>0</v>
      </c>
      <c r="AN1603" s="120">
        <f>'Demand Input VP'!N803</f>
        <v>0</v>
      </c>
      <c r="AQ1603" t="str">
        <f>AQ1598</f>
        <v/>
      </c>
    </row>
    <row r="1604" spans="1:43" ht="14.25" customHeight="1" x14ac:dyDescent="0.25">
      <c r="A1604" s="1"/>
      <c r="B1604" s="122"/>
      <c r="C1604" s="122"/>
      <c r="D1604" s="122"/>
      <c r="E1604" s="122"/>
      <c r="F1604" s="122"/>
      <c r="G1604" s="122"/>
      <c r="H1604" s="122"/>
      <c r="I1604" s="122"/>
      <c r="J1604" s="122"/>
      <c r="K1604" s="122"/>
      <c r="L1604" s="122"/>
      <c r="M1604" s="122"/>
      <c r="N1604" s="122"/>
      <c r="O1604" s="122"/>
      <c r="P1604" s="122"/>
      <c r="Q1604" s="122"/>
      <c r="R1604" s="122"/>
      <c r="S1604" s="122"/>
      <c r="T1604" s="122"/>
      <c r="U1604" s="122"/>
      <c r="V1604" s="122"/>
      <c r="W1604" s="123"/>
      <c r="X1604" s="116"/>
      <c r="Y1604" s="117"/>
      <c r="Z1604" s="123"/>
      <c r="AA1604" s="112" t="s">
        <v>1171</v>
      </c>
      <c r="AB1604" s="113">
        <f>'Demand Input MP'!B804</f>
        <v>0</v>
      </c>
      <c r="AC1604" s="112">
        <f>'Demand Input MP'!C804</f>
        <v>0</v>
      </c>
      <c r="AD1604" s="112">
        <f>'Demand Input MP'!D804</f>
        <v>0</v>
      </c>
      <c r="AE1604" s="112">
        <f>'Demand Input MP'!E804</f>
        <v>0</v>
      </c>
      <c r="AF1604" s="112">
        <f>'Demand Input MP'!F804</f>
        <v>0</v>
      </c>
      <c r="AG1604" s="112">
        <f>'Demand Input MP'!G804</f>
        <v>0</v>
      </c>
      <c r="AH1604" s="112">
        <f>'Demand Input MP'!H804</f>
        <v>0</v>
      </c>
      <c r="AI1604" s="112">
        <f>'Demand Input MP'!I804</f>
        <v>0</v>
      </c>
      <c r="AJ1604" s="112">
        <f>'Demand Input MP'!J804</f>
        <v>0</v>
      </c>
      <c r="AK1604" s="112">
        <f>'Demand Input MP'!K804</f>
        <v>0</v>
      </c>
      <c r="AL1604" s="112">
        <f>'Demand Input MP'!L804</f>
        <v>0</v>
      </c>
      <c r="AM1604" s="112">
        <f>'Demand Input MP'!M804</f>
        <v>0</v>
      </c>
      <c r="AN1604" s="112">
        <f>'Demand Input MP'!N804</f>
        <v>0</v>
      </c>
      <c r="AQ1604" t="str">
        <f>AQ1598</f>
        <v/>
      </c>
    </row>
    <row r="1605" spans="1:43" ht="14.25" customHeight="1" x14ac:dyDescent="0.25">
      <c r="A1605" s="1"/>
      <c r="B1605" s="122"/>
      <c r="C1605" s="122"/>
      <c r="D1605" s="122"/>
      <c r="E1605" s="122"/>
      <c r="F1605" s="122"/>
      <c r="G1605" s="122"/>
      <c r="H1605" s="122"/>
      <c r="I1605" s="122"/>
      <c r="J1605" s="122"/>
      <c r="K1605" s="122"/>
      <c r="L1605" s="122"/>
      <c r="M1605" s="122"/>
      <c r="N1605" s="122"/>
      <c r="O1605" s="122"/>
      <c r="P1605" s="122"/>
      <c r="Q1605" s="122"/>
      <c r="R1605" s="122"/>
      <c r="S1605" s="122"/>
      <c r="T1605" s="122"/>
      <c r="U1605" s="122"/>
      <c r="V1605" s="124" t="s">
        <v>91</v>
      </c>
      <c r="W1605" s="125">
        <f>IFERROR(IF(SUM('Run Rate History'!E163:AD163)&gt;0,(SUMPRODUCT((B1600:AA1600&gt;=PERCENTILE(B1600:AA1600,0.1))*(B1600:AA1600&lt;=PERCENTILE(B1600:AA1600,0.9))*B1600:AA1600)+SUMPRODUCT(('Run Rate History'!E163:AD163&gt;=PERCENTILE(B1600:AA1600,0.1))*('Run Rate History'!E163:AD163&lt;=PERCENTILE(B1600:AA1600,0.9))*'Run Rate History'!E163:AD163))/(SUMPRODUCT((B1600:AA1600&gt;=PERCENTILE(B1600:AA1600,0.1))*(B1600:AA1600&lt;=PERCENTILE(B1600:AA1600,0.9))*1)+SUMPRODUCT(('Run Rate History'!E163:AD163&gt;=PERCENTILE(B1600:AA1600,0.1))*('Run Rate History'!E163:AD163&lt;=PERCENTILE(B1600:AA1600,0.9))*1)),TRIMMEAN(B1600:AA1600,0.15)),0)</f>
        <v>12.418604651162791</v>
      </c>
      <c r="X1605" s="126" t="s">
        <v>1172</v>
      </c>
      <c r="Y1605" s="127">
        <f>SUM(B1600:AA1600)/26</f>
        <v>14.5</v>
      </c>
      <c r="Z1605" s="128"/>
      <c r="AA1605" s="112" t="s">
        <v>1173</v>
      </c>
      <c r="AB1605" s="113">
        <f>'Demand Input MP'!B803</f>
        <v>0</v>
      </c>
      <c r="AC1605" s="112">
        <f>'Demand Input MP'!C803</f>
        <v>0</v>
      </c>
      <c r="AD1605" s="112">
        <f>'Demand Input MP'!D803</f>
        <v>0</v>
      </c>
      <c r="AE1605" s="112">
        <f>'Demand Input MP'!E803</f>
        <v>0</v>
      </c>
      <c r="AF1605" s="112">
        <f>'Demand Input MP'!F803</f>
        <v>0</v>
      </c>
      <c r="AG1605" s="112">
        <f>'Demand Input MP'!G803</f>
        <v>0</v>
      </c>
      <c r="AH1605" s="112">
        <f>'Demand Input MP'!H803</f>
        <v>0</v>
      </c>
      <c r="AI1605" s="112">
        <f>'Demand Input MP'!I803</f>
        <v>0</v>
      </c>
      <c r="AJ1605" s="112">
        <f>'Demand Input MP'!J803</f>
        <v>0</v>
      </c>
      <c r="AK1605" s="112">
        <f>'Demand Input MP'!K803</f>
        <v>0</v>
      </c>
      <c r="AL1605" s="112">
        <f>'Demand Input MP'!L803</f>
        <v>0</v>
      </c>
      <c r="AM1605" s="112">
        <f>'Demand Input MP'!M803</f>
        <v>0</v>
      </c>
      <c r="AN1605" s="112">
        <f>'Demand Input MP'!N803</f>
        <v>0</v>
      </c>
      <c r="AQ1605" t="str">
        <f>AQ1598</f>
        <v/>
      </c>
    </row>
    <row r="1606" spans="1:43" ht="14.25" customHeight="1" x14ac:dyDescent="0.25">
      <c r="A1606" s="1"/>
      <c r="B1606" s="122"/>
      <c r="C1606" s="122"/>
      <c r="D1606" s="122"/>
      <c r="E1606" s="122"/>
      <c r="F1606" s="122"/>
      <c r="G1606" s="122"/>
      <c r="H1606" s="122"/>
      <c r="I1606" s="122"/>
      <c r="J1606" s="122"/>
      <c r="K1606" s="122"/>
      <c r="L1606" s="122"/>
      <c r="M1606" s="122"/>
      <c r="N1606" s="122"/>
      <c r="O1606" s="122"/>
      <c r="P1606" s="122"/>
      <c r="Q1606" s="122"/>
      <c r="R1606" s="122"/>
      <c r="S1606" s="122"/>
      <c r="T1606" s="122"/>
      <c r="U1606" s="122"/>
      <c r="V1606" s="124" t="s">
        <v>94</v>
      </c>
      <c r="W1606" s="125">
        <f>IFERROR((1*MIN(MAX(X1600,0.5*IF(SUM('Run Rate History'!E163:AD163)&gt;0,(MEDIAN(IF(B1600:AA1600&gt;0,B1600:AA1600))+MEDIAN(IF('Run Rate History'!E163:AD163&gt;0,'Run Rate History'!E163:AD163)))/2,MEDIAN(IF(B1600:AA1600&gt;0,B1600:AA1600)))),2*IF(SUM('Run Rate History'!E163:AD163)&gt;0,(MEDIAN(IF(B1600:AA1600&gt;0,B1600:AA1600))+MEDIAN(IF('Run Rate History'!E163:AD163&gt;0,'Run Rate History'!E163:AD163)))/2,MEDIAN(IF(B1600:AA1600&gt;0,B1600:AA1600))))+2*MIN(MAX(Y1600,0.5*IF(SUM('Run Rate History'!E163:AD163)&gt;0,(MEDIAN(IF(B1600:AA1600&gt;0,B1600:AA1600))+MEDIAN(IF('Run Rate History'!E163:AD163&gt;0,'Run Rate History'!E163:AD163)))/2,MEDIAN(IF(B1600:AA1600&gt;0,B1600:AA1600)))),2*IF(SUM('Run Rate History'!E163:AD163)&gt;0,(MEDIAN(IF(B1600:AA1600&gt;0,B1600:AA1600))+MEDIAN(IF('Run Rate History'!E163:AD163&gt;0,'Run Rate History'!E163:AD163)))/2,MEDIAN(IF(B1600:AA1600&gt;0,B1600:AA1600))))+3*MIN(MAX(Z1600,0.5*IF(SUM('Run Rate History'!E163:AD163)&gt;0,(MEDIAN(IF(B1600:AA1600&gt;0,B1600:AA1600))+MEDIAN(IF('Run Rate History'!E163:AD163&gt;0,'Run Rate History'!E163:AD163)))/2,MEDIAN(IF(B1600:AA1600&gt;0,B1600:AA1600)))),2*IF(SUM('Run Rate History'!E163:AD163)&gt;0,(MEDIAN(IF(B1600:AA1600&gt;0,B1600:AA1600))+MEDIAN(IF('Run Rate History'!E163:AD163&gt;0,'Run Rate History'!E163:AD163)))/2,MEDIAN(IF(B1600:AA1600&gt;0,B1600:AA1600))))+4*MIN(MAX(AA1600,0.5*IF(SUM('Run Rate History'!E163:AD163)&gt;0,(MEDIAN(IF(B1600:AA1600&gt;0,B1600:AA1600))+MEDIAN(IF('Run Rate History'!E163:AD163&gt;0,'Run Rate History'!E163:AD163)))/2,MEDIAN(IF(B1600:AA1600&gt;0,B1600:AA1600)))),2*IF(SUM('Run Rate History'!E163:AD163)&gt;0,(MEDIAN(IF(B1600:AA1600&gt;0,B1600:AA1600))+MEDIAN(IF('Run Rate History'!E163:AD163&gt;0,'Run Rate History'!E163:AD163)))/2,MEDIAN(IF(B1600:AA1600&gt;0,B1600:AA1600)))))/10,0)</f>
        <v>7.9874999999999998</v>
      </c>
      <c r="X1606" s="129" t="s">
        <v>1174</v>
      </c>
      <c r="Y1606" s="130">
        <f>IFERROR(VLOOKUP(A1598,'Stanje zaliha'!A:E,5,FALSE()),0)</f>
        <v>0</v>
      </c>
      <c r="Z1606" s="131"/>
      <c r="AA1606" s="113" t="s">
        <v>1175</v>
      </c>
      <c r="AB1606" s="118">
        <f t="shared" ref="AB1606:AN1606" si="318">SUM(AB1602:AB1605)</f>
        <v>0</v>
      </c>
      <c r="AC1606" s="118">
        <f t="shared" si="318"/>
        <v>0</v>
      </c>
      <c r="AD1606" s="118">
        <f t="shared" si="318"/>
        <v>0</v>
      </c>
      <c r="AE1606" s="118">
        <f t="shared" si="318"/>
        <v>0</v>
      </c>
      <c r="AF1606" s="118">
        <f t="shared" si="318"/>
        <v>0</v>
      </c>
      <c r="AG1606" s="118">
        <f t="shared" si="318"/>
        <v>0</v>
      </c>
      <c r="AH1606" s="118">
        <f t="shared" si="318"/>
        <v>0</v>
      </c>
      <c r="AI1606" s="118">
        <f t="shared" si="318"/>
        <v>0</v>
      </c>
      <c r="AJ1606" s="118">
        <f t="shared" si="318"/>
        <v>0</v>
      </c>
      <c r="AK1606" s="118">
        <f t="shared" si="318"/>
        <v>0</v>
      </c>
      <c r="AL1606" s="118">
        <f t="shared" si="318"/>
        <v>0</v>
      </c>
      <c r="AM1606" s="118">
        <f t="shared" si="318"/>
        <v>0</v>
      </c>
      <c r="AN1606" s="118">
        <f t="shared" si="318"/>
        <v>0</v>
      </c>
      <c r="AQ1606" t="str">
        <f>AQ1598</f>
        <v/>
      </c>
    </row>
    <row r="1607" spans="1:43" ht="14.25" customHeight="1" x14ac:dyDescent="0.25">
      <c r="A1607" s="1"/>
      <c r="B1607" s="122"/>
      <c r="C1607" s="122"/>
      <c r="D1607" s="122"/>
      <c r="E1607" s="122"/>
      <c r="F1607" s="122"/>
      <c r="G1607" s="122"/>
      <c r="H1607" s="122"/>
      <c r="I1607" s="122"/>
      <c r="J1607" s="122"/>
      <c r="K1607" s="122"/>
      <c r="L1607" s="122"/>
      <c r="M1607" s="122"/>
      <c r="N1607" s="122"/>
      <c r="O1607" s="122"/>
      <c r="P1607" s="122"/>
      <c r="Q1607" s="122"/>
      <c r="R1607" s="122"/>
      <c r="S1607" s="122"/>
      <c r="T1607" s="122"/>
      <c r="U1607" s="122"/>
      <c r="V1607" s="124" t="s">
        <v>95</v>
      </c>
      <c r="W1607" s="125">
        <f>IFERROR(0.6*W1606+0.4*W1605,0)</f>
        <v>9.7599418604651156</v>
      </c>
      <c r="X1607" s="132" t="s">
        <v>1176</v>
      </c>
      <c r="Y1607" s="133">
        <f>IFERROR(SUMIF('Popis poslanih narudžbi'!A:A,A1598,'Popis poslanih narudžbi'!C:C),0)</f>
        <v>0</v>
      </c>
      <c r="Z1607" s="131"/>
      <c r="AA1607" s="134" t="s">
        <v>1177</v>
      </c>
      <c r="AB1607" s="118">
        <f t="shared" ref="AB1607:AN1607" si="319">AB1600+AB1606</f>
        <v>9</v>
      </c>
      <c r="AC1607" s="118">
        <f t="shared" si="319"/>
        <v>9</v>
      </c>
      <c r="AD1607" s="118">
        <f t="shared" si="319"/>
        <v>9</v>
      </c>
      <c r="AE1607" s="118">
        <f t="shared" si="319"/>
        <v>9</v>
      </c>
      <c r="AF1607" s="118">
        <f t="shared" si="319"/>
        <v>9</v>
      </c>
      <c r="AG1607" s="118">
        <f t="shared" si="319"/>
        <v>9</v>
      </c>
      <c r="AH1607" s="118">
        <f t="shared" si="319"/>
        <v>9</v>
      </c>
      <c r="AI1607" s="118">
        <f t="shared" si="319"/>
        <v>9</v>
      </c>
      <c r="AJ1607" s="118">
        <f t="shared" si="319"/>
        <v>9</v>
      </c>
      <c r="AK1607" s="118">
        <f t="shared" si="319"/>
        <v>9</v>
      </c>
      <c r="AL1607" s="118">
        <f t="shared" si="319"/>
        <v>9</v>
      </c>
      <c r="AM1607" s="118">
        <f t="shared" si="319"/>
        <v>9</v>
      </c>
      <c r="AN1607" s="118">
        <f t="shared" si="319"/>
        <v>9</v>
      </c>
      <c r="AQ1607" t="str">
        <f>AQ1598</f>
        <v/>
      </c>
    </row>
    <row r="1608" spans="1:43" ht="14.25" customHeight="1" x14ac:dyDescent="0.25">
      <c r="A1608" s="107" t="str">
        <f>'Run Rate'!A164</f>
        <v>POL12831</v>
      </c>
      <c r="B1608" s="135" t="str">
        <f>'Run Rate'!B164</f>
        <v>Polleo 1st Whey 250g Vanilla Madagascar</v>
      </c>
      <c r="C1608" s="135" t="str">
        <f>'Run Rate'!C164</f>
        <v>PROTEINI</v>
      </c>
      <c r="D1608" s="135" t="str">
        <f>'Run Rate'!D164</f>
        <v>02 SILVER</v>
      </c>
      <c r="E1608" s="122"/>
      <c r="F1608" s="122"/>
      <c r="G1608" s="122"/>
      <c r="H1608" s="122"/>
      <c r="I1608" s="122"/>
      <c r="J1608" s="122"/>
      <c r="K1608" s="122"/>
      <c r="L1608" s="122"/>
      <c r="M1608" s="122"/>
      <c r="N1608" s="122"/>
      <c r="O1608" s="122"/>
      <c r="P1608" s="122"/>
      <c r="Q1608" s="122"/>
      <c r="R1608" s="122"/>
      <c r="S1608" s="122"/>
      <c r="T1608" s="122"/>
      <c r="U1608" s="122"/>
      <c r="V1608" s="122"/>
      <c r="W1608" s="122"/>
      <c r="X1608" s="122"/>
      <c r="Y1608" s="122"/>
      <c r="Z1608" s="122"/>
      <c r="AA1608" s="122"/>
      <c r="AB1608" s="122"/>
      <c r="AC1608" s="122"/>
      <c r="AD1608" s="122"/>
      <c r="AE1608" s="122"/>
      <c r="AF1608" s="122"/>
      <c r="AG1608" s="122"/>
      <c r="AH1608" s="122"/>
      <c r="AI1608" s="122"/>
      <c r="AJ1608" s="122"/>
      <c r="AK1608" s="122"/>
      <c r="AL1608" s="122"/>
      <c r="AM1608" s="122"/>
      <c r="AN1608" s="122"/>
      <c r="AQ1608" t="str">
        <f>IF(AND(OR($B$1="ALL",$B$1=C1608),OR($E$1="ALL",$E$1=D1608),OR($B$2="ALL",$B$2=A1608),OR($E$2="ALL",IFERROR(SEARCH($E$2,B1608),0)&gt;0)),"MATCH","")</f>
        <v/>
      </c>
    </row>
    <row r="1609" spans="1:43" ht="14.25" customHeight="1" x14ac:dyDescent="0.25">
      <c r="A1609" s="108" t="s">
        <v>1137</v>
      </c>
      <c r="B1609" s="136" t="s">
        <v>1138</v>
      </c>
      <c r="C1609" s="136" t="s">
        <v>1139</v>
      </c>
      <c r="D1609" s="136" t="s">
        <v>1140</v>
      </c>
      <c r="E1609" s="136" t="s">
        <v>1141</v>
      </c>
      <c r="F1609" s="136" t="s">
        <v>1142</v>
      </c>
      <c r="G1609" s="136" t="s">
        <v>1143</v>
      </c>
      <c r="H1609" s="136" t="s">
        <v>1144</v>
      </c>
      <c r="I1609" s="136" t="s">
        <v>1145</v>
      </c>
      <c r="J1609" s="136" t="s">
        <v>1146</v>
      </c>
      <c r="K1609" s="136" t="s">
        <v>1147</v>
      </c>
      <c r="L1609" s="136" t="s">
        <v>1148</v>
      </c>
      <c r="M1609" s="136" t="s">
        <v>1149</v>
      </c>
      <c r="N1609" s="136" t="s">
        <v>1150</v>
      </c>
      <c r="O1609" s="136" t="s">
        <v>1151</v>
      </c>
      <c r="P1609" s="136" t="s">
        <v>1152</v>
      </c>
      <c r="Q1609" s="136" t="s">
        <v>1153</v>
      </c>
      <c r="R1609" s="136" t="s">
        <v>1154</v>
      </c>
      <c r="S1609" s="136" t="s">
        <v>1155</v>
      </c>
      <c r="T1609" s="136" t="s">
        <v>1156</v>
      </c>
      <c r="U1609" s="136" t="s">
        <v>1157</v>
      </c>
      <c r="V1609" s="136" t="s">
        <v>1158</v>
      </c>
      <c r="W1609" s="136" t="s">
        <v>1159</v>
      </c>
      <c r="X1609" s="136" t="s">
        <v>1160</v>
      </c>
      <c r="Y1609" s="136" t="s">
        <v>1161</v>
      </c>
      <c r="Z1609" s="136" t="s">
        <v>1162</v>
      </c>
      <c r="AA1609" s="136" t="s">
        <v>1163</v>
      </c>
      <c r="AB1609" s="137" t="s">
        <v>156</v>
      </c>
      <c r="AC1609" s="137" t="s">
        <v>157</v>
      </c>
      <c r="AD1609" s="137" t="s">
        <v>158</v>
      </c>
      <c r="AE1609" s="137" t="s">
        <v>139</v>
      </c>
      <c r="AF1609" s="138" t="s">
        <v>140</v>
      </c>
      <c r="AG1609" s="138" t="s">
        <v>141</v>
      </c>
      <c r="AH1609" s="138" t="s">
        <v>142</v>
      </c>
      <c r="AI1609" s="138" t="s">
        <v>143</v>
      </c>
      <c r="AJ1609" s="139" t="s">
        <v>144</v>
      </c>
      <c r="AK1609" s="139" t="s">
        <v>145</v>
      </c>
      <c r="AL1609" s="139" t="s">
        <v>146</v>
      </c>
      <c r="AM1609" s="140" t="s">
        <v>147</v>
      </c>
      <c r="AN1609" s="140" t="s">
        <v>148</v>
      </c>
      <c r="AQ1609" t="str">
        <f>AQ1608</f>
        <v/>
      </c>
    </row>
    <row r="1610" spans="1:43" ht="14.25" customHeight="1" x14ac:dyDescent="0.25">
      <c r="A1610" s="99" t="s">
        <v>1164</v>
      </c>
      <c r="B1610" s="112">
        <f>'Run Rate'!E164</f>
        <v>23</v>
      </c>
      <c r="C1610" s="112">
        <f>'Run Rate'!F164</f>
        <v>12</v>
      </c>
      <c r="D1610" s="112">
        <f>'Run Rate'!G164</f>
        <v>26</v>
      </c>
      <c r="E1610" s="112">
        <f>'Run Rate'!H164</f>
        <v>24</v>
      </c>
      <c r="F1610" s="112">
        <f>'Run Rate'!I164</f>
        <v>380</v>
      </c>
      <c r="G1610" s="112">
        <f>'Run Rate'!J164</f>
        <v>179</v>
      </c>
      <c r="H1610" s="112">
        <f>'Run Rate'!K164</f>
        <v>369</v>
      </c>
      <c r="I1610" s="112">
        <f>'Run Rate'!L164</f>
        <v>147</v>
      </c>
      <c r="J1610" s="112">
        <f>'Run Rate'!M164</f>
        <v>45</v>
      </c>
      <c r="K1610" s="112">
        <f>'Run Rate'!N164</f>
        <v>50</v>
      </c>
      <c r="L1610" s="112">
        <f>'Run Rate'!O164</f>
        <v>35</v>
      </c>
      <c r="M1610" s="112">
        <f>'Run Rate'!P164</f>
        <v>35</v>
      </c>
      <c r="N1610" s="112">
        <f>'Run Rate'!Q164</f>
        <v>41</v>
      </c>
      <c r="O1610" s="112">
        <f>'Run Rate'!R164</f>
        <v>83</v>
      </c>
      <c r="P1610" s="112">
        <f>'Run Rate'!S164</f>
        <v>9</v>
      </c>
      <c r="Q1610" s="112">
        <f>'Run Rate'!T164</f>
        <v>40</v>
      </c>
      <c r="R1610" s="112">
        <f>'Run Rate'!U164</f>
        <v>40</v>
      </c>
      <c r="S1610" s="112">
        <f>'Run Rate'!V164</f>
        <v>39</v>
      </c>
      <c r="T1610" s="112">
        <f>'Run Rate'!W164</f>
        <v>62</v>
      </c>
      <c r="U1610" s="112">
        <f>'Run Rate'!X164</f>
        <v>68</v>
      </c>
      <c r="V1610" s="112">
        <f>'Run Rate'!Y164</f>
        <v>149</v>
      </c>
      <c r="W1610" s="112">
        <f>'Run Rate'!Z164</f>
        <v>81</v>
      </c>
      <c r="X1610" s="112">
        <f>'Run Rate'!AA164</f>
        <v>61</v>
      </c>
      <c r="Y1610" s="112">
        <f>'Run Rate'!AB164</f>
        <v>288</v>
      </c>
      <c r="Z1610" s="112">
        <f>'Run Rate'!AC164</f>
        <v>88</v>
      </c>
      <c r="AA1610" s="112">
        <f>'Run Rate'!AD164</f>
        <v>249</v>
      </c>
      <c r="AB1610" s="113">
        <v>192</v>
      </c>
      <c r="AC1610" s="112">
        <v>194</v>
      </c>
      <c r="AD1610" s="112">
        <v>195</v>
      </c>
      <c r="AE1610" s="112">
        <v>195</v>
      </c>
      <c r="AF1610" s="112">
        <v>196</v>
      </c>
      <c r="AG1610" s="112">
        <v>177</v>
      </c>
      <c r="AH1610" s="112">
        <v>178</v>
      </c>
      <c r="AI1610" s="112">
        <v>178</v>
      </c>
      <c r="AJ1610" s="112">
        <v>178</v>
      </c>
      <c r="AK1610" s="112">
        <v>199</v>
      </c>
      <c r="AL1610" s="112">
        <v>199</v>
      </c>
      <c r="AM1610" s="112">
        <v>179</v>
      </c>
      <c r="AN1610" s="112">
        <v>179</v>
      </c>
      <c r="AQ1610" t="str">
        <f>AQ1608</f>
        <v/>
      </c>
    </row>
    <row r="1611" spans="1:43" ht="14.25" customHeight="1" x14ac:dyDescent="0.25">
      <c r="A1611" s="99" t="s">
        <v>1165</v>
      </c>
      <c r="B1611" s="114"/>
      <c r="C1611" s="114"/>
      <c r="D1611" s="114"/>
      <c r="E1611" s="114"/>
      <c r="F1611" s="114"/>
      <c r="G1611" s="114"/>
      <c r="H1611" s="114"/>
      <c r="I1611" s="114"/>
      <c r="J1611" s="114"/>
      <c r="K1611" s="114"/>
      <c r="L1611" s="114"/>
      <c r="M1611" s="114"/>
      <c r="N1611" s="114"/>
      <c r="O1611" s="114"/>
      <c r="P1611" s="114"/>
      <c r="Q1611" s="114"/>
      <c r="R1611" s="114"/>
      <c r="S1611" s="114"/>
      <c r="T1611" s="114"/>
      <c r="U1611" s="114"/>
      <c r="V1611" s="114"/>
      <c r="W1611" s="115"/>
      <c r="X1611" s="115"/>
      <c r="Y1611" s="115"/>
      <c r="Z1611" s="115"/>
      <c r="AA1611" s="112" t="s">
        <v>1166</v>
      </c>
      <c r="AB1611" s="113"/>
      <c r="AC1611" s="112"/>
      <c r="AD1611" s="112"/>
      <c r="AE1611" s="112"/>
      <c r="AF1611" s="112"/>
      <c r="AG1611" s="112"/>
      <c r="AH1611" s="112"/>
      <c r="AI1611" s="112"/>
      <c r="AJ1611" s="112"/>
      <c r="AK1611" s="112"/>
      <c r="AL1611" s="112"/>
      <c r="AM1611" s="112"/>
      <c r="AN1611" s="112"/>
      <c r="AQ1611" t="str">
        <f>AQ1608</f>
        <v/>
      </c>
    </row>
    <row r="1612" spans="1:43" ht="14.25" customHeight="1" x14ac:dyDescent="0.25">
      <c r="A1612" s="99" t="s">
        <v>1167</v>
      </c>
      <c r="B1612" s="114"/>
      <c r="C1612" s="114"/>
      <c r="D1612" s="114"/>
      <c r="E1612" s="114"/>
      <c r="F1612" s="114"/>
      <c r="G1612" s="114"/>
      <c r="H1612" s="114"/>
      <c r="I1612" s="114"/>
      <c r="J1612" s="114"/>
      <c r="K1612" s="114"/>
      <c r="L1612" s="114"/>
      <c r="M1612" s="114"/>
      <c r="N1612" s="114"/>
      <c r="O1612" s="114"/>
      <c r="P1612" s="114"/>
      <c r="Q1612" s="114"/>
      <c r="R1612" s="114"/>
      <c r="S1612" s="114"/>
      <c r="T1612" s="114"/>
      <c r="U1612" s="114"/>
      <c r="V1612" s="114"/>
      <c r="W1612" s="115"/>
      <c r="X1612" s="116"/>
      <c r="Y1612" s="117"/>
      <c r="Z1612" s="115"/>
      <c r="AA1612" s="112" t="s">
        <v>1168</v>
      </c>
      <c r="AB1612" s="113">
        <f>'Demand Input VP'!B809</f>
        <v>0</v>
      </c>
      <c r="AC1612" s="112">
        <f>'Demand Input VP'!C809</f>
        <v>0</v>
      </c>
      <c r="AD1612" s="112">
        <f>'Demand Input VP'!D809</f>
        <v>0</v>
      </c>
      <c r="AE1612" s="112">
        <f>'Demand Input VP'!E809</f>
        <v>0</v>
      </c>
      <c r="AF1612" s="112">
        <f>'Demand Input VP'!F809</f>
        <v>0</v>
      </c>
      <c r="AG1612" s="112">
        <f>'Demand Input VP'!G809</f>
        <v>120</v>
      </c>
      <c r="AH1612" s="112">
        <f>'Demand Input VP'!H809</f>
        <v>120</v>
      </c>
      <c r="AI1612" s="112">
        <f>'Demand Input VP'!I809</f>
        <v>120</v>
      </c>
      <c r="AJ1612" s="112">
        <f>'Demand Input VP'!J809</f>
        <v>120</v>
      </c>
      <c r="AK1612" s="112">
        <f>'Demand Input VP'!K809</f>
        <v>0</v>
      </c>
      <c r="AL1612" s="112">
        <f>'Demand Input VP'!L809</f>
        <v>0</v>
      </c>
      <c r="AM1612" s="112">
        <f>'Demand Input VP'!M809</f>
        <v>0</v>
      </c>
      <c r="AN1612" s="112">
        <f>'Demand Input VP'!N809</f>
        <v>0</v>
      </c>
      <c r="AQ1612" t="str">
        <f>AQ1608</f>
        <v/>
      </c>
    </row>
    <row r="1613" spans="1:43" ht="14.25" customHeight="1" x14ac:dyDescent="0.25">
      <c r="A1613" s="99" t="s">
        <v>1169</v>
      </c>
      <c r="B1613" s="118"/>
      <c r="C1613" s="118"/>
      <c r="D1613" s="118"/>
      <c r="E1613" s="118"/>
      <c r="F1613" s="118"/>
      <c r="G1613" s="118"/>
      <c r="H1613" s="118"/>
      <c r="I1613" s="118"/>
      <c r="J1613" s="118"/>
      <c r="K1613" s="118"/>
      <c r="L1613" s="118"/>
      <c r="M1613" s="118"/>
      <c r="N1613" s="118"/>
      <c r="O1613" s="118"/>
      <c r="P1613" s="118"/>
      <c r="Q1613" s="118"/>
      <c r="R1613" s="118"/>
      <c r="S1613" s="118"/>
      <c r="T1613" s="118"/>
      <c r="U1613" s="118"/>
      <c r="V1613" s="118"/>
      <c r="W1613" s="115"/>
      <c r="X1613" s="116"/>
      <c r="Y1613" s="117"/>
      <c r="Z1613" s="119"/>
      <c r="AA1613" s="120" t="s">
        <v>1170</v>
      </c>
      <c r="AB1613" s="121">
        <f>'Demand Input VP'!B808</f>
        <v>0</v>
      </c>
      <c r="AC1613" s="120">
        <f>'Demand Input VP'!C808</f>
        <v>0</v>
      </c>
      <c r="AD1613" s="120">
        <f>'Demand Input VP'!D808</f>
        <v>0</v>
      </c>
      <c r="AE1613" s="120">
        <f>'Demand Input VP'!E808</f>
        <v>0</v>
      </c>
      <c r="AF1613" s="120">
        <f>'Demand Input VP'!F808</f>
        <v>0</v>
      </c>
      <c r="AG1613" s="120">
        <f>'Demand Input VP'!G808</f>
        <v>0</v>
      </c>
      <c r="AH1613" s="120">
        <f>'Demand Input VP'!H808</f>
        <v>0</v>
      </c>
      <c r="AI1613" s="120">
        <f>'Demand Input VP'!I808</f>
        <v>0</v>
      </c>
      <c r="AJ1613" s="120">
        <f>'Demand Input VP'!J808</f>
        <v>0</v>
      </c>
      <c r="AK1613" s="120">
        <f>'Demand Input VP'!K808</f>
        <v>0</v>
      </c>
      <c r="AL1613" s="120">
        <f>'Demand Input VP'!L808</f>
        <v>0</v>
      </c>
      <c r="AM1613" s="120">
        <f>'Demand Input VP'!M808</f>
        <v>12</v>
      </c>
      <c r="AN1613" s="120">
        <f>'Demand Input VP'!N808</f>
        <v>12</v>
      </c>
      <c r="AQ1613" t="str">
        <f>AQ1608</f>
        <v/>
      </c>
    </row>
    <row r="1614" spans="1:43" ht="14.25" customHeight="1" x14ac:dyDescent="0.25">
      <c r="A1614" s="1"/>
      <c r="B1614" s="122"/>
      <c r="C1614" s="122"/>
      <c r="D1614" s="122"/>
      <c r="E1614" s="122"/>
      <c r="F1614" s="122"/>
      <c r="G1614" s="122"/>
      <c r="H1614" s="122"/>
      <c r="I1614" s="122"/>
      <c r="J1614" s="122"/>
      <c r="K1614" s="122"/>
      <c r="L1614" s="122"/>
      <c r="M1614" s="122"/>
      <c r="N1614" s="122"/>
      <c r="O1614" s="122"/>
      <c r="P1614" s="122"/>
      <c r="Q1614" s="122"/>
      <c r="R1614" s="122"/>
      <c r="S1614" s="122"/>
      <c r="T1614" s="122"/>
      <c r="U1614" s="122"/>
      <c r="V1614" s="122"/>
      <c r="W1614" s="123"/>
      <c r="X1614" s="116"/>
      <c r="Y1614" s="117"/>
      <c r="Z1614" s="123"/>
      <c r="AA1614" s="112" t="s">
        <v>1171</v>
      </c>
      <c r="AB1614" s="113">
        <f>'Demand Input MP'!B809</f>
        <v>0</v>
      </c>
      <c r="AC1614" s="112">
        <f>'Demand Input MP'!C809</f>
        <v>0</v>
      </c>
      <c r="AD1614" s="112">
        <f>'Demand Input MP'!D809</f>
        <v>0</v>
      </c>
      <c r="AE1614" s="112">
        <f>'Demand Input MP'!E809</f>
        <v>0</v>
      </c>
      <c r="AF1614" s="112">
        <f>'Demand Input MP'!F809</f>
        <v>0</v>
      </c>
      <c r="AG1614" s="112">
        <f>'Demand Input MP'!G809</f>
        <v>0</v>
      </c>
      <c r="AH1614" s="112">
        <f>'Demand Input MP'!H809</f>
        <v>0</v>
      </c>
      <c r="AI1614" s="112">
        <f>'Demand Input MP'!I809</f>
        <v>0</v>
      </c>
      <c r="AJ1614" s="112">
        <f>'Demand Input MP'!J809</f>
        <v>0</v>
      </c>
      <c r="AK1614" s="112">
        <f>'Demand Input MP'!K809</f>
        <v>0</v>
      </c>
      <c r="AL1614" s="112">
        <f>'Demand Input MP'!L809</f>
        <v>0</v>
      </c>
      <c r="AM1614" s="112">
        <f>'Demand Input MP'!M809</f>
        <v>0</v>
      </c>
      <c r="AN1614" s="112">
        <f>'Demand Input MP'!N809</f>
        <v>0</v>
      </c>
      <c r="AQ1614" t="str">
        <f>AQ1608</f>
        <v/>
      </c>
    </row>
    <row r="1615" spans="1:43" ht="14.25" customHeight="1" x14ac:dyDescent="0.25">
      <c r="A1615" s="1"/>
      <c r="B1615" s="122"/>
      <c r="C1615" s="122"/>
      <c r="D1615" s="122"/>
      <c r="E1615" s="122"/>
      <c r="F1615" s="122"/>
      <c r="G1615" s="122"/>
      <c r="H1615" s="122"/>
      <c r="I1615" s="122"/>
      <c r="J1615" s="122"/>
      <c r="K1615" s="122"/>
      <c r="L1615" s="122"/>
      <c r="M1615" s="122"/>
      <c r="N1615" s="122"/>
      <c r="O1615" s="122"/>
      <c r="P1615" s="122"/>
      <c r="Q1615" s="122"/>
      <c r="R1615" s="122"/>
      <c r="S1615" s="122"/>
      <c r="T1615" s="122"/>
      <c r="U1615" s="122"/>
      <c r="V1615" s="124" t="s">
        <v>91</v>
      </c>
      <c r="W1615" s="125">
        <f>IFERROR(IF(SUM('Run Rate History'!E164:AD164)&gt;0,(SUMPRODUCT((B1610:AA1610&gt;=PERCENTILE(B1610:AA1610,0.1))*(B1610:AA1610&lt;=PERCENTILE(B1610:AA1610,0.9))*B1610:AA1610)+SUMPRODUCT(('Run Rate History'!E164:AD164&gt;=PERCENTILE(B1610:AA1610,0.1))*('Run Rate History'!E164:AD164&lt;=PERCENTILE(B1610:AA1610,0.9))*'Run Rate History'!E164:AD164))/(SUMPRODUCT((B1610:AA1610&gt;=PERCENTILE(B1610:AA1610,0.1))*(B1610:AA1610&lt;=PERCENTILE(B1610:AA1610,0.9))*1)+SUMPRODUCT(('Run Rate History'!E164:AD164&gt;=PERCENTILE(B1610:AA1610,0.1))*('Run Rate History'!E164:AD164&lt;=PERCENTILE(B1610:AA1610,0.9))*1)),TRIMMEAN(B1610:AA1610,0.15)),0)</f>
        <v>77.099999999999994</v>
      </c>
      <c r="X1615" s="126" t="s">
        <v>1172</v>
      </c>
      <c r="Y1615" s="127">
        <f>SUM(B1610:AA1610)/26</f>
        <v>100.88461538461539</v>
      </c>
      <c r="Z1615" s="128"/>
      <c r="AA1615" s="112" t="s">
        <v>1173</v>
      </c>
      <c r="AB1615" s="113">
        <f>'Demand Input MP'!B808</f>
        <v>0</v>
      </c>
      <c r="AC1615" s="112">
        <f>'Demand Input MP'!C808</f>
        <v>0</v>
      </c>
      <c r="AD1615" s="112">
        <f>'Demand Input MP'!D808</f>
        <v>0</v>
      </c>
      <c r="AE1615" s="112">
        <f>'Demand Input MP'!E808</f>
        <v>0</v>
      </c>
      <c r="AF1615" s="112">
        <f>'Demand Input MP'!F808</f>
        <v>0</v>
      </c>
      <c r="AG1615" s="112">
        <f>'Demand Input MP'!G808</f>
        <v>0</v>
      </c>
      <c r="AH1615" s="112">
        <f>'Demand Input MP'!H808</f>
        <v>0</v>
      </c>
      <c r="AI1615" s="112">
        <f>'Demand Input MP'!I808</f>
        <v>0</v>
      </c>
      <c r="AJ1615" s="112">
        <f>'Demand Input MP'!J808</f>
        <v>0</v>
      </c>
      <c r="AK1615" s="112">
        <f>'Demand Input MP'!K808</f>
        <v>0</v>
      </c>
      <c r="AL1615" s="112">
        <f>'Demand Input MP'!L808</f>
        <v>0</v>
      </c>
      <c r="AM1615" s="112">
        <f>'Demand Input MP'!M808</f>
        <v>0</v>
      </c>
      <c r="AN1615" s="112">
        <f>'Demand Input MP'!N808</f>
        <v>0</v>
      </c>
      <c r="AQ1615" t="str">
        <f>AQ1608</f>
        <v/>
      </c>
    </row>
    <row r="1616" spans="1:43" ht="14.25" customHeight="1" x14ac:dyDescent="0.25">
      <c r="A1616" s="1"/>
      <c r="B1616" s="122"/>
      <c r="C1616" s="122"/>
      <c r="D1616" s="122"/>
      <c r="E1616" s="122"/>
      <c r="F1616" s="122"/>
      <c r="G1616" s="122"/>
      <c r="H1616" s="122"/>
      <c r="I1616" s="122"/>
      <c r="J1616" s="122"/>
      <c r="K1616" s="122"/>
      <c r="L1616" s="122"/>
      <c r="M1616" s="122"/>
      <c r="N1616" s="122"/>
      <c r="O1616" s="122"/>
      <c r="P1616" s="122"/>
      <c r="Q1616" s="122"/>
      <c r="R1616" s="122"/>
      <c r="S1616" s="122"/>
      <c r="T1616" s="122"/>
      <c r="U1616" s="122"/>
      <c r="V1616" s="124" t="s">
        <v>94</v>
      </c>
      <c r="W1616" s="125">
        <f>IFERROR((1*MIN(MAX(X1610,0.5*IF(SUM('Run Rate History'!E164:AD164)&gt;0,(MEDIAN(IF(B1610:AA1610&gt;0,B1610:AA1610))+MEDIAN(IF('Run Rate History'!E164:AD164&gt;0,'Run Rate History'!E164:AD164)))/2,MEDIAN(IF(B1610:AA1610&gt;0,B1610:AA1610)))),2*IF(SUM('Run Rate History'!E164:AD164)&gt;0,(MEDIAN(IF(B1610:AA1610&gt;0,B1610:AA1610))+MEDIAN(IF('Run Rate History'!E164:AD164&gt;0,'Run Rate History'!E164:AD164)))/2,MEDIAN(IF(B1610:AA1610&gt;0,B1610:AA1610))))+2*MIN(MAX(Y1610,0.5*IF(SUM('Run Rate History'!E164:AD164)&gt;0,(MEDIAN(IF(B1610:AA1610&gt;0,B1610:AA1610))+MEDIAN(IF('Run Rate History'!E164:AD164&gt;0,'Run Rate History'!E164:AD164)))/2,MEDIAN(IF(B1610:AA1610&gt;0,B1610:AA1610)))),2*IF(SUM('Run Rate History'!E164:AD164)&gt;0,(MEDIAN(IF(B1610:AA1610&gt;0,B1610:AA1610))+MEDIAN(IF('Run Rate History'!E164:AD164&gt;0,'Run Rate History'!E164:AD164)))/2,MEDIAN(IF(B1610:AA1610&gt;0,B1610:AA1610))))+3*MIN(MAX(Z1610,0.5*IF(SUM('Run Rate History'!E164:AD164)&gt;0,(MEDIAN(IF(B1610:AA1610&gt;0,B1610:AA1610))+MEDIAN(IF('Run Rate History'!E164:AD164&gt;0,'Run Rate History'!E164:AD164)))/2,MEDIAN(IF(B1610:AA1610&gt;0,B1610:AA1610)))),2*IF(SUM('Run Rate History'!E164:AD164)&gt;0,(MEDIAN(IF(B1610:AA1610&gt;0,B1610:AA1610))+MEDIAN(IF('Run Rate History'!E164:AD164&gt;0,'Run Rate History'!E164:AD164)))/2,MEDIAN(IF(B1610:AA1610&gt;0,B1610:AA1610))))+4*MIN(MAX(AA1610,0.5*IF(SUM('Run Rate History'!E164:AD164)&gt;0,(MEDIAN(IF(B1610:AA1610&gt;0,B1610:AA1610))+MEDIAN(IF('Run Rate History'!E164:AD164&gt;0,'Run Rate History'!E164:AD164)))/2,MEDIAN(IF(B1610:AA1610&gt;0,B1610:AA1610)))),2*IF(SUM('Run Rate History'!E164:AD164)&gt;0,(MEDIAN(IF(B1610:AA1610&gt;0,B1610:AA1610))+MEDIAN(IF('Run Rate History'!E164:AD164&gt;0,'Run Rate History'!E164:AD164)))/2,MEDIAN(IF(B1610:AA1610&gt;0,B1610:AA1610)))))/10,0)</f>
        <v>57</v>
      </c>
      <c r="X1616" s="129" t="s">
        <v>1174</v>
      </c>
      <c r="Y1616" s="130">
        <f>IFERROR(VLOOKUP(A1608,'Stanje zaliha'!A:E,5,FALSE()),0)</f>
        <v>5769</v>
      </c>
      <c r="Z1616" s="131"/>
      <c r="AA1616" s="113" t="s">
        <v>1175</v>
      </c>
      <c r="AB1616" s="118">
        <f t="shared" ref="AB1616:AN1616" si="320">SUM(AB1612:AB1615)</f>
        <v>0</v>
      </c>
      <c r="AC1616" s="118">
        <f t="shared" si="320"/>
        <v>0</v>
      </c>
      <c r="AD1616" s="118">
        <f t="shared" si="320"/>
        <v>0</v>
      </c>
      <c r="AE1616" s="118">
        <f t="shared" si="320"/>
        <v>0</v>
      </c>
      <c r="AF1616" s="118">
        <f t="shared" si="320"/>
        <v>0</v>
      </c>
      <c r="AG1616" s="118">
        <f t="shared" si="320"/>
        <v>120</v>
      </c>
      <c r="AH1616" s="118">
        <f t="shared" si="320"/>
        <v>120</v>
      </c>
      <c r="AI1616" s="118">
        <f t="shared" si="320"/>
        <v>120</v>
      </c>
      <c r="AJ1616" s="118">
        <f t="shared" si="320"/>
        <v>120</v>
      </c>
      <c r="AK1616" s="118">
        <f t="shared" si="320"/>
        <v>0</v>
      </c>
      <c r="AL1616" s="118">
        <f t="shared" si="320"/>
        <v>0</v>
      </c>
      <c r="AM1616" s="118">
        <f t="shared" si="320"/>
        <v>12</v>
      </c>
      <c r="AN1616" s="118">
        <f t="shared" si="320"/>
        <v>12</v>
      </c>
      <c r="AQ1616" t="str">
        <f>AQ1608</f>
        <v/>
      </c>
    </row>
    <row r="1617" spans="1:43" ht="14.25" customHeight="1" x14ac:dyDescent="0.25">
      <c r="A1617" s="1"/>
      <c r="B1617" s="122"/>
      <c r="C1617" s="122"/>
      <c r="D1617" s="122"/>
      <c r="E1617" s="122"/>
      <c r="F1617" s="122"/>
      <c r="G1617" s="122"/>
      <c r="H1617" s="122"/>
      <c r="I1617" s="122"/>
      <c r="J1617" s="122"/>
      <c r="K1617" s="122"/>
      <c r="L1617" s="122"/>
      <c r="M1617" s="122"/>
      <c r="N1617" s="122"/>
      <c r="O1617" s="122"/>
      <c r="P1617" s="122"/>
      <c r="Q1617" s="122"/>
      <c r="R1617" s="122"/>
      <c r="S1617" s="122"/>
      <c r="T1617" s="122"/>
      <c r="U1617" s="122"/>
      <c r="V1617" s="124" t="s">
        <v>95</v>
      </c>
      <c r="W1617" s="125">
        <f>IFERROR(0.6*W1616+0.4*W1615,0)</f>
        <v>65.039999999999992</v>
      </c>
      <c r="X1617" s="132" t="s">
        <v>1176</v>
      </c>
      <c r="Y1617" s="133">
        <f>IFERROR(SUMIF('Popis poslanih narudžbi'!A:A,A1608,'Popis poslanih narudžbi'!C:C),0)</f>
        <v>35</v>
      </c>
      <c r="Z1617" s="131"/>
      <c r="AA1617" s="134" t="s">
        <v>1177</v>
      </c>
      <c r="AB1617" s="118">
        <f t="shared" ref="AB1617:AN1617" si="321">AB1610+AB1616</f>
        <v>192</v>
      </c>
      <c r="AC1617" s="118">
        <f t="shared" si="321"/>
        <v>194</v>
      </c>
      <c r="AD1617" s="118">
        <f t="shared" si="321"/>
        <v>195</v>
      </c>
      <c r="AE1617" s="118">
        <f t="shared" si="321"/>
        <v>195</v>
      </c>
      <c r="AF1617" s="118">
        <f t="shared" si="321"/>
        <v>196</v>
      </c>
      <c r="AG1617" s="118">
        <f t="shared" si="321"/>
        <v>297</v>
      </c>
      <c r="AH1617" s="118">
        <f t="shared" si="321"/>
        <v>298</v>
      </c>
      <c r="AI1617" s="118">
        <f t="shared" si="321"/>
        <v>298</v>
      </c>
      <c r="AJ1617" s="118">
        <f t="shared" si="321"/>
        <v>298</v>
      </c>
      <c r="AK1617" s="118">
        <f t="shared" si="321"/>
        <v>199</v>
      </c>
      <c r="AL1617" s="118">
        <f t="shared" si="321"/>
        <v>199</v>
      </c>
      <c r="AM1617" s="118">
        <f t="shared" si="321"/>
        <v>191</v>
      </c>
      <c r="AN1617" s="118">
        <f t="shared" si="321"/>
        <v>191</v>
      </c>
      <c r="AQ1617" t="str">
        <f>AQ1608</f>
        <v/>
      </c>
    </row>
    <row r="1618" spans="1:43" ht="14.25" customHeight="1" x14ac:dyDescent="0.25">
      <c r="A1618" s="107" t="str">
        <f>'Run Rate'!A165</f>
        <v>POL09700</v>
      </c>
      <c r="B1618" s="135" t="str">
        <f>'Run Rate'!B165</f>
        <v>Polleo Energy Gel 40g Orange</v>
      </c>
      <c r="C1618" s="135" t="str">
        <f>'Run Rate'!C165</f>
        <v>SPORTSKA PREHRANA</v>
      </c>
      <c r="D1618" s="135" t="str">
        <f>'Run Rate'!D165</f>
        <v>02 SILVER</v>
      </c>
      <c r="E1618" s="122"/>
      <c r="F1618" s="122"/>
      <c r="G1618" s="122"/>
      <c r="H1618" s="122"/>
      <c r="I1618" s="122"/>
      <c r="J1618" s="122"/>
      <c r="K1618" s="122"/>
      <c r="L1618" s="122"/>
      <c r="M1618" s="122"/>
      <c r="N1618" s="122"/>
      <c r="O1618" s="122"/>
      <c r="P1618" s="122"/>
      <c r="Q1618" s="122"/>
      <c r="R1618" s="122"/>
      <c r="S1618" s="122"/>
      <c r="T1618" s="122"/>
      <c r="U1618" s="122"/>
      <c r="V1618" s="122"/>
      <c r="W1618" s="122"/>
      <c r="X1618" s="122"/>
      <c r="Y1618" s="122"/>
      <c r="Z1618" s="122"/>
      <c r="AA1618" s="122"/>
      <c r="AB1618" s="122"/>
      <c r="AC1618" s="122"/>
      <c r="AD1618" s="122"/>
      <c r="AE1618" s="122"/>
      <c r="AF1618" s="122"/>
      <c r="AG1618" s="122"/>
      <c r="AH1618" s="122"/>
      <c r="AI1618" s="122"/>
      <c r="AJ1618" s="122"/>
      <c r="AK1618" s="122"/>
      <c r="AL1618" s="122"/>
      <c r="AM1618" s="122"/>
      <c r="AN1618" s="122"/>
      <c r="AQ1618" t="str">
        <f>IF(AND(OR($B$1="ALL",$B$1=C1618),OR($E$1="ALL",$E$1=D1618),OR($B$2="ALL",$B$2=A1618),OR($E$2="ALL",IFERROR(SEARCH($E$2,B1618),0)&gt;0)),"MATCH","")</f>
        <v/>
      </c>
    </row>
    <row r="1619" spans="1:43" ht="14.25" customHeight="1" x14ac:dyDescent="0.25">
      <c r="A1619" s="108" t="s">
        <v>1137</v>
      </c>
      <c r="B1619" s="136" t="s">
        <v>1138</v>
      </c>
      <c r="C1619" s="136" t="s">
        <v>1139</v>
      </c>
      <c r="D1619" s="136" t="s">
        <v>1140</v>
      </c>
      <c r="E1619" s="136" t="s">
        <v>1141</v>
      </c>
      <c r="F1619" s="136" t="s">
        <v>1142</v>
      </c>
      <c r="G1619" s="136" t="s">
        <v>1143</v>
      </c>
      <c r="H1619" s="136" t="s">
        <v>1144</v>
      </c>
      <c r="I1619" s="136" t="s">
        <v>1145</v>
      </c>
      <c r="J1619" s="136" t="s">
        <v>1146</v>
      </c>
      <c r="K1619" s="136" t="s">
        <v>1147</v>
      </c>
      <c r="L1619" s="136" t="s">
        <v>1148</v>
      </c>
      <c r="M1619" s="136" t="s">
        <v>1149</v>
      </c>
      <c r="N1619" s="136" t="s">
        <v>1150</v>
      </c>
      <c r="O1619" s="136" t="s">
        <v>1151</v>
      </c>
      <c r="P1619" s="136" t="s">
        <v>1152</v>
      </c>
      <c r="Q1619" s="136" t="s">
        <v>1153</v>
      </c>
      <c r="R1619" s="136" t="s">
        <v>1154</v>
      </c>
      <c r="S1619" s="136" t="s">
        <v>1155</v>
      </c>
      <c r="T1619" s="136" t="s">
        <v>1156</v>
      </c>
      <c r="U1619" s="136" t="s">
        <v>1157</v>
      </c>
      <c r="V1619" s="136" t="s">
        <v>1158</v>
      </c>
      <c r="W1619" s="136" t="s">
        <v>1159</v>
      </c>
      <c r="X1619" s="136" t="s">
        <v>1160</v>
      </c>
      <c r="Y1619" s="136" t="s">
        <v>1161</v>
      </c>
      <c r="Z1619" s="136" t="s">
        <v>1162</v>
      </c>
      <c r="AA1619" s="136" t="s">
        <v>1163</v>
      </c>
      <c r="AB1619" s="137" t="s">
        <v>156</v>
      </c>
      <c r="AC1619" s="137" t="s">
        <v>157</v>
      </c>
      <c r="AD1619" s="137" t="s">
        <v>158</v>
      </c>
      <c r="AE1619" s="137" t="s">
        <v>139</v>
      </c>
      <c r="AF1619" s="138" t="s">
        <v>140</v>
      </c>
      <c r="AG1619" s="138" t="s">
        <v>141</v>
      </c>
      <c r="AH1619" s="138" t="s">
        <v>142</v>
      </c>
      <c r="AI1619" s="138" t="s">
        <v>143</v>
      </c>
      <c r="AJ1619" s="139" t="s">
        <v>144</v>
      </c>
      <c r="AK1619" s="139" t="s">
        <v>145</v>
      </c>
      <c r="AL1619" s="139" t="s">
        <v>146</v>
      </c>
      <c r="AM1619" s="140" t="s">
        <v>147</v>
      </c>
      <c r="AN1619" s="140" t="s">
        <v>148</v>
      </c>
      <c r="AQ1619" t="str">
        <f>AQ1618</f>
        <v/>
      </c>
    </row>
    <row r="1620" spans="1:43" ht="14.25" customHeight="1" x14ac:dyDescent="0.25">
      <c r="A1620" s="99" t="s">
        <v>1164</v>
      </c>
      <c r="B1620" s="112">
        <f>'Run Rate'!E165</f>
        <v>700</v>
      </c>
      <c r="C1620" s="112">
        <f>'Run Rate'!F165</f>
        <v>389</v>
      </c>
      <c r="D1620" s="112">
        <f>'Run Rate'!G165</f>
        <v>539</v>
      </c>
      <c r="E1620" s="112">
        <f>'Run Rate'!H165</f>
        <v>348</v>
      </c>
      <c r="F1620" s="112">
        <f>'Run Rate'!I165</f>
        <v>421</v>
      </c>
      <c r="G1620" s="112">
        <f>'Run Rate'!J165</f>
        <v>414</v>
      </c>
      <c r="H1620" s="112">
        <f>'Run Rate'!K165</f>
        <v>245</v>
      </c>
      <c r="I1620" s="112">
        <f>'Run Rate'!L165</f>
        <v>164</v>
      </c>
      <c r="J1620" s="112">
        <f>'Run Rate'!M165</f>
        <v>827</v>
      </c>
      <c r="K1620" s="112">
        <f>'Run Rate'!N165</f>
        <v>205</v>
      </c>
      <c r="L1620" s="112">
        <f>'Run Rate'!O165</f>
        <v>300</v>
      </c>
      <c r="M1620" s="112">
        <f>'Run Rate'!P165</f>
        <v>207</v>
      </c>
      <c r="N1620" s="112">
        <f>'Run Rate'!Q165</f>
        <v>196</v>
      </c>
      <c r="O1620" s="112">
        <f>'Run Rate'!R165</f>
        <v>82</v>
      </c>
      <c r="P1620" s="112">
        <f>'Run Rate'!S165</f>
        <v>48</v>
      </c>
      <c r="Q1620" s="112">
        <f>'Run Rate'!T165</f>
        <v>105</v>
      </c>
      <c r="R1620" s="112">
        <f>'Run Rate'!U165</f>
        <v>136</v>
      </c>
      <c r="S1620" s="112">
        <f>'Run Rate'!V165</f>
        <v>304</v>
      </c>
      <c r="T1620" s="112">
        <f>'Run Rate'!W165</f>
        <v>353</v>
      </c>
      <c r="U1620" s="112">
        <f>'Run Rate'!X165</f>
        <v>342</v>
      </c>
      <c r="V1620" s="112">
        <f>'Run Rate'!Y165</f>
        <v>355</v>
      </c>
      <c r="W1620" s="112">
        <f>'Run Rate'!Z165</f>
        <v>350</v>
      </c>
      <c r="X1620" s="112">
        <f>'Run Rate'!AA165</f>
        <v>681</v>
      </c>
      <c r="Y1620" s="112">
        <f>'Run Rate'!AB165</f>
        <v>650</v>
      </c>
      <c r="Z1620" s="112">
        <f>'Run Rate'!AC165</f>
        <v>579</v>
      </c>
      <c r="AA1620" s="112">
        <f>'Run Rate'!AD165</f>
        <v>1201</v>
      </c>
      <c r="AB1620" s="113">
        <v>429</v>
      </c>
      <c r="AC1620" s="112">
        <v>498</v>
      </c>
      <c r="AD1620" s="112">
        <v>432</v>
      </c>
      <c r="AE1620" s="112">
        <v>604</v>
      </c>
      <c r="AF1620" s="112">
        <v>386</v>
      </c>
      <c r="AG1620" s="112">
        <v>386</v>
      </c>
      <c r="AH1620" s="112">
        <v>386</v>
      </c>
      <c r="AI1620" s="112">
        <v>389</v>
      </c>
      <c r="AJ1620" s="112">
        <v>381</v>
      </c>
      <c r="AK1620" s="112">
        <v>388</v>
      </c>
      <c r="AL1620" s="112">
        <v>442</v>
      </c>
      <c r="AM1620" s="112">
        <v>333</v>
      </c>
      <c r="AN1620" s="112">
        <v>343</v>
      </c>
      <c r="AQ1620" t="str">
        <f>AQ1618</f>
        <v/>
      </c>
    </row>
    <row r="1621" spans="1:43" ht="14.25" customHeight="1" x14ac:dyDescent="0.25">
      <c r="A1621" s="99" t="s">
        <v>1165</v>
      </c>
      <c r="B1621" s="114"/>
      <c r="C1621" s="114"/>
      <c r="D1621" s="114"/>
      <c r="E1621" s="114"/>
      <c r="F1621" s="114"/>
      <c r="G1621" s="114"/>
      <c r="H1621" s="114"/>
      <c r="I1621" s="114"/>
      <c r="J1621" s="114"/>
      <c r="K1621" s="114"/>
      <c r="L1621" s="114"/>
      <c r="M1621" s="114"/>
      <c r="N1621" s="114"/>
      <c r="O1621" s="114"/>
      <c r="P1621" s="114"/>
      <c r="Q1621" s="114"/>
      <c r="R1621" s="114"/>
      <c r="S1621" s="114"/>
      <c r="T1621" s="114"/>
      <c r="U1621" s="114"/>
      <c r="V1621" s="114"/>
      <c r="W1621" s="115"/>
      <c r="X1621" s="115"/>
      <c r="Y1621" s="115"/>
      <c r="Z1621" s="115"/>
      <c r="AA1621" s="112" t="s">
        <v>1166</v>
      </c>
      <c r="AB1621" s="113"/>
      <c r="AC1621" s="112"/>
      <c r="AD1621" s="112"/>
      <c r="AE1621" s="112"/>
      <c r="AF1621" s="112"/>
      <c r="AG1621" s="112"/>
      <c r="AH1621" s="112"/>
      <c r="AI1621" s="112"/>
      <c r="AJ1621" s="112"/>
      <c r="AK1621" s="112"/>
      <c r="AL1621" s="112"/>
      <c r="AM1621" s="112"/>
      <c r="AN1621" s="112"/>
      <c r="AQ1621" t="str">
        <f>AQ1618</f>
        <v/>
      </c>
    </row>
    <row r="1622" spans="1:43" ht="14.25" customHeight="1" x14ac:dyDescent="0.25">
      <c r="A1622" s="99" t="s">
        <v>1167</v>
      </c>
      <c r="B1622" s="114"/>
      <c r="C1622" s="114"/>
      <c r="D1622" s="114"/>
      <c r="E1622" s="114"/>
      <c r="F1622" s="114"/>
      <c r="G1622" s="114"/>
      <c r="H1622" s="114"/>
      <c r="I1622" s="114"/>
      <c r="J1622" s="114"/>
      <c r="K1622" s="114"/>
      <c r="L1622" s="114"/>
      <c r="M1622" s="114"/>
      <c r="N1622" s="114"/>
      <c r="O1622" s="114"/>
      <c r="P1622" s="114"/>
      <c r="Q1622" s="114"/>
      <c r="R1622" s="114"/>
      <c r="S1622" s="114"/>
      <c r="T1622" s="114"/>
      <c r="U1622" s="114"/>
      <c r="V1622" s="114"/>
      <c r="W1622" s="115"/>
      <c r="X1622" s="116"/>
      <c r="Y1622" s="117"/>
      <c r="Z1622" s="115"/>
      <c r="AA1622" s="112" t="s">
        <v>1168</v>
      </c>
      <c r="AB1622" s="113">
        <f>'Demand Input VP'!B814</f>
        <v>0</v>
      </c>
      <c r="AC1622" s="112">
        <f>'Demand Input VP'!C814</f>
        <v>0</v>
      </c>
      <c r="AD1622" s="112">
        <f>'Demand Input VP'!D814</f>
        <v>0</v>
      </c>
      <c r="AE1622" s="112">
        <f>'Demand Input VP'!E814</f>
        <v>0</v>
      </c>
      <c r="AF1622" s="112">
        <f>'Demand Input VP'!F814</f>
        <v>0</v>
      </c>
      <c r="AG1622" s="112">
        <f>'Demand Input VP'!G814</f>
        <v>0</v>
      </c>
      <c r="AH1622" s="112">
        <f>'Demand Input VP'!H814</f>
        <v>0</v>
      </c>
      <c r="AI1622" s="112">
        <f>'Demand Input VP'!I814</f>
        <v>0</v>
      </c>
      <c r="AJ1622" s="112">
        <f>'Demand Input VP'!J814</f>
        <v>0</v>
      </c>
      <c r="AK1622" s="112">
        <f>'Demand Input VP'!K814</f>
        <v>0</v>
      </c>
      <c r="AL1622" s="112">
        <f>'Demand Input VP'!L814</f>
        <v>0</v>
      </c>
      <c r="AM1622" s="112">
        <f>'Demand Input VP'!M814</f>
        <v>0</v>
      </c>
      <c r="AN1622" s="112">
        <f>'Demand Input VP'!N814</f>
        <v>0</v>
      </c>
      <c r="AQ1622" t="str">
        <f>AQ1618</f>
        <v/>
      </c>
    </row>
    <row r="1623" spans="1:43" ht="14.25" customHeight="1" x14ac:dyDescent="0.25">
      <c r="A1623" s="99" t="s">
        <v>1169</v>
      </c>
      <c r="B1623" s="118"/>
      <c r="C1623" s="118"/>
      <c r="D1623" s="118"/>
      <c r="E1623" s="118"/>
      <c r="F1623" s="118"/>
      <c r="G1623" s="118"/>
      <c r="H1623" s="118"/>
      <c r="I1623" s="118"/>
      <c r="J1623" s="118"/>
      <c r="K1623" s="118"/>
      <c r="L1623" s="118"/>
      <c r="M1623" s="118"/>
      <c r="N1623" s="118"/>
      <c r="O1623" s="118"/>
      <c r="P1623" s="118"/>
      <c r="Q1623" s="118"/>
      <c r="R1623" s="118"/>
      <c r="S1623" s="118"/>
      <c r="T1623" s="118"/>
      <c r="U1623" s="118"/>
      <c r="V1623" s="118"/>
      <c r="W1623" s="115"/>
      <c r="X1623" s="116"/>
      <c r="Y1623" s="117"/>
      <c r="Z1623" s="119"/>
      <c r="AA1623" s="120" t="s">
        <v>1170</v>
      </c>
      <c r="AB1623" s="121">
        <f>'Demand Input VP'!B813</f>
        <v>0</v>
      </c>
      <c r="AC1623" s="120">
        <f>'Demand Input VP'!C813</f>
        <v>0</v>
      </c>
      <c r="AD1623" s="120">
        <f>'Demand Input VP'!D813</f>
        <v>0</v>
      </c>
      <c r="AE1623" s="120">
        <f>'Demand Input VP'!E813</f>
        <v>0</v>
      </c>
      <c r="AF1623" s="120">
        <f>'Demand Input VP'!F813</f>
        <v>0</v>
      </c>
      <c r="AG1623" s="120">
        <f>'Demand Input VP'!G813</f>
        <v>0</v>
      </c>
      <c r="AH1623" s="120">
        <f>'Demand Input VP'!H813</f>
        <v>0</v>
      </c>
      <c r="AI1623" s="120">
        <f>'Demand Input VP'!I813</f>
        <v>0</v>
      </c>
      <c r="AJ1623" s="120">
        <f>'Demand Input VP'!J813</f>
        <v>0</v>
      </c>
      <c r="AK1623" s="120">
        <f>'Demand Input VP'!K813</f>
        <v>0</v>
      </c>
      <c r="AL1623" s="120">
        <f>'Demand Input VP'!L813</f>
        <v>0</v>
      </c>
      <c r="AM1623" s="120">
        <f>'Demand Input VP'!M813</f>
        <v>0</v>
      </c>
      <c r="AN1623" s="120">
        <f>'Demand Input VP'!N813</f>
        <v>0</v>
      </c>
      <c r="AQ1623" t="str">
        <f>AQ1618</f>
        <v/>
      </c>
    </row>
    <row r="1624" spans="1:43" ht="14.25" customHeight="1" x14ac:dyDescent="0.25">
      <c r="A1624" s="1"/>
      <c r="B1624" s="122"/>
      <c r="C1624" s="122"/>
      <c r="D1624" s="122"/>
      <c r="E1624" s="122"/>
      <c r="F1624" s="122"/>
      <c r="G1624" s="122"/>
      <c r="H1624" s="122"/>
      <c r="I1624" s="122"/>
      <c r="J1624" s="122"/>
      <c r="K1624" s="122"/>
      <c r="L1624" s="122"/>
      <c r="M1624" s="122"/>
      <c r="N1624" s="122"/>
      <c r="O1624" s="122"/>
      <c r="P1624" s="122"/>
      <c r="Q1624" s="122"/>
      <c r="R1624" s="122"/>
      <c r="S1624" s="122"/>
      <c r="T1624" s="122"/>
      <c r="U1624" s="122"/>
      <c r="V1624" s="122"/>
      <c r="W1624" s="123"/>
      <c r="X1624" s="116"/>
      <c r="Y1624" s="117"/>
      <c r="Z1624" s="123"/>
      <c r="AA1624" s="112" t="s">
        <v>1171</v>
      </c>
      <c r="AB1624" s="113">
        <f>'Demand Input MP'!B814</f>
        <v>0</v>
      </c>
      <c r="AC1624" s="112">
        <f>'Demand Input MP'!C814</f>
        <v>0</v>
      </c>
      <c r="AD1624" s="112">
        <f>'Demand Input MP'!D814</f>
        <v>0</v>
      </c>
      <c r="AE1624" s="112">
        <f>'Demand Input MP'!E814</f>
        <v>0</v>
      </c>
      <c r="AF1624" s="112">
        <f>'Demand Input MP'!F814</f>
        <v>0</v>
      </c>
      <c r="AG1624" s="112">
        <f>'Demand Input MP'!G814</f>
        <v>0</v>
      </c>
      <c r="AH1624" s="112">
        <f>'Demand Input MP'!H814</f>
        <v>0</v>
      </c>
      <c r="AI1624" s="112">
        <f>'Demand Input MP'!I814</f>
        <v>0</v>
      </c>
      <c r="AJ1624" s="112">
        <f>'Demand Input MP'!J814</f>
        <v>0</v>
      </c>
      <c r="AK1624" s="112">
        <f>'Demand Input MP'!K814</f>
        <v>0</v>
      </c>
      <c r="AL1624" s="112">
        <f>'Demand Input MP'!L814</f>
        <v>0</v>
      </c>
      <c r="AM1624" s="112">
        <f>'Demand Input MP'!M814</f>
        <v>0</v>
      </c>
      <c r="AN1624" s="112">
        <f>'Demand Input MP'!N814</f>
        <v>0</v>
      </c>
      <c r="AQ1624" t="str">
        <f>AQ1618</f>
        <v/>
      </c>
    </row>
    <row r="1625" spans="1:43" ht="14.25" customHeight="1" x14ac:dyDescent="0.25">
      <c r="A1625" s="1"/>
      <c r="B1625" s="122"/>
      <c r="C1625" s="122"/>
      <c r="D1625" s="122"/>
      <c r="E1625" s="122"/>
      <c r="F1625" s="122"/>
      <c r="G1625" s="122"/>
      <c r="H1625" s="122"/>
      <c r="I1625" s="122"/>
      <c r="J1625" s="122"/>
      <c r="K1625" s="122"/>
      <c r="L1625" s="122"/>
      <c r="M1625" s="122"/>
      <c r="N1625" s="122"/>
      <c r="O1625" s="122"/>
      <c r="P1625" s="122"/>
      <c r="Q1625" s="122"/>
      <c r="R1625" s="122"/>
      <c r="S1625" s="122"/>
      <c r="T1625" s="122"/>
      <c r="U1625" s="122"/>
      <c r="V1625" s="124" t="s">
        <v>91</v>
      </c>
      <c r="W1625" s="125">
        <f>IFERROR(IF(SUM('Run Rate History'!E165:AD165)&gt;0,(SUMPRODUCT((B1620:AA1620&gt;=PERCENTILE(B1620:AA1620,0.1))*(B1620:AA1620&lt;=PERCENTILE(B1620:AA1620,0.9))*B1620:AA1620)+SUMPRODUCT(('Run Rate History'!E165:AD165&gt;=PERCENTILE(B1620:AA1620,0.1))*('Run Rate History'!E165:AD165&lt;=PERCENTILE(B1620:AA1620,0.9))*'Run Rate History'!E165:AD165))/(SUMPRODUCT((B1620:AA1620&gt;=PERCENTILE(B1620:AA1620,0.1))*(B1620:AA1620&lt;=PERCENTILE(B1620:AA1620,0.9))*1)+SUMPRODUCT(('Run Rate History'!E165:AD165&gt;=PERCENTILE(B1620:AA1620,0.1))*('Run Rate History'!E165:AD165&lt;=PERCENTILE(B1620:AA1620,0.9))*1)),TRIMMEAN(B1620:AA1620,0.15)),0)</f>
        <v>376.71428571428572</v>
      </c>
      <c r="X1625" s="126" t="s">
        <v>1172</v>
      </c>
      <c r="Y1625" s="127">
        <f>SUM(B1620:AA1620)/26</f>
        <v>390.03846153846155</v>
      </c>
      <c r="Z1625" s="128"/>
      <c r="AA1625" s="112" t="s">
        <v>1173</v>
      </c>
      <c r="AB1625" s="113">
        <f>'Demand Input MP'!B813</f>
        <v>0</v>
      </c>
      <c r="AC1625" s="112">
        <f>'Demand Input MP'!C813</f>
        <v>0</v>
      </c>
      <c r="AD1625" s="112">
        <f>'Demand Input MP'!D813</f>
        <v>0</v>
      </c>
      <c r="AE1625" s="112">
        <f>'Demand Input MP'!E813</f>
        <v>0</v>
      </c>
      <c r="AF1625" s="112">
        <f>'Demand Input MP'!F813</f>
        <v>0</v>
      </c>
      <c r="AG1625" s="112">
        <f>'Demand Input MP'!G813</f>
        <v>0</v>
      </c>
      <c r="AH1625" s="112">
        <f>'Demand Input MP'!H813</f>
        <v>0</v>
      </c>
      <c r="AI1625" s="112">
        <f>'Demand Input MP'!I813</f>
        <v>0</v>
      </c>
      <c r="AJ1625" s="112">
        <f>'Demand Input MP'!J813</f>
        <v>0</v>
      </c>
      <c r="AK1625" s="112">
        <f>'Demand Input MP'!K813</f>
        <v>0</v>
      </c>
      <c r="AL1625" s="112">
        <f>'Demand Input MP'!L813</f>
        <v>0</v>
      </c>
      <c r="AM1625" s="112">
        <f>'Demand Input MP'!M813</f>
        <v>0</v>
      </c>
      <c r="AN1625" s="112">
        <f>'Demand Input MP'!N813</f>
        <v>0</v>
      </c>
      <c r="AQ1625" t="str">
        <f>AQ1618</f>
        <v/>
      </c>
    </row>
    <row r="1626" spans="1:43" ht="14.25" customHeight="1" x14ac:dyDescent="0.25">
      <c r="A1626" s="1"/>
      <c r="B1626" s="122"/>
      <c r="C1626" s="122"/>
      <c r="D1626" s="122"/>
      <c r="E1626" s="122"/>
      <c r="F1626" s="122"/>
      <c r="G1626" s="122"/>
      <c r="H1626" s="122"/>
      <c r="I1626" s="122"/>
      <c r="J1626" s="122"/>
      <c r="K1626" s="122"/>
      <c r="L1626" s="122"/>
      <c r="M1626" s="122"/>
      <c r="N1626" s="122"/>
      <c r="O1626" s="122"/>
      <c r="P1626" s="122"/>
      <c r="Q1626" s="122"/>
      <c r="R1626" s="122"/>
      <c r="S1626" s="122"/>
      <c r="T1626" s="122"/>
      <c r="U1626" s="122"/>
      <c r="V1626" s="124" t="s">
        <v>94</v>
      </c>
      <c r="W1626" s="125">
        <f>IFERROR((1*MIN(MAX(X1620,0.5*IF(SUM('Run Rate History'!E165:AD165)&gt;0,(MEDIAN(IF(B1620:AA1620&gt;0,B1620:AA1620))+MEDIAN(IF('Run Rate History'!E165:AD165&gt;0,'Run Rate History'!E165:AD165)))/2,MEDIAN(IF(B1620:AA1620&gt;0,B1620:AA1620)))),2*IF(SUM('Run Rate History'!E165:AD165)&gt;0,(MEDIAN(IF(B1620:AA1620&gt;0,B1620:AA1620))+MEDIAN(IF('Run Rate History'!E165:AD165&gt;0,'Run Rate History'!E165:AD165)))/2,MEDIAN(IF(B1620:AA1620&gt;0,B1620:AA1620))))+2*MIN(MAX(Y1620,0.5*IF(SUM('Run Rate History'!E165:AD165)&gt;0,(MEDIAN(IF(B1620:AA1620&gt;0,B1620:AA1620))+MEDIAN(IF('Run Rate History'!E165:AD165&gt;0,'Run Rate History'!E165:AD165)))/2,MEDIAN(IF(B1620:AA1620&gt;0,B1620:AA1620)))),2*IF(SUM('Run Rate History'!E165:AD165)&gt;0,(MEDIAN(IF(B1620:AA1620&gt;0,B1620:AA1620))+MEDIAN(IF('Run Rate History'!E165:AD165&gt;0,'Run Rate History'!E165:AD165)))/2,MEDIAN(IF(B1620:AA1620&gt;0,B1620:AA1620))))+3*MIN(MAX(Z1620,0.5*IF(SUM('Run Rate History'!E165:AD165)&gt;0,(MEDIAN(IF(B1620:AA1620&gt;0,B1620:AA1620))+MEDIAN(IF('Run Rate History'!E165:AD165&gt;0,'Run Rate History'!E165:AD165)))/2,MEDIAN(IF(B1620:AA1620&gt;0,B1620:AA1620)))),2*IF(SUM('Run Rate History'!E165:AD165)&gt;0,(MEDIAN(IF(B1620:AA1620&gt;0,B1620:AA1620))+MEDIAN(IF('Run Rate History'!E165:AD165&gt;0,'Run Rate History'!E165:AD165)))/2,MEDIAN(IF(B1620:AA1620&gt;0,B1620:AA1620))))+4*MIN(MAX(AA1620,0.5*IF(SUM('Run Rate History'!E165:AD165)&gt;0,(MEDIAN(IF(B1620:AA1620&gt;0,B1620:AA1620))+MEDIAN(IF('Run Rate History'!E165:AD165&gt;0,'Run Rate History'!E165:AD165)))/2,MEDIAN(IF(B1620:AA1620&gt;0,B1620:AA1620)))),2*IF(SUM('Run Rate History'!E165:AD165)&gt;0,(MEDIAN(IF(B1620:AA1620&gt;0,B1620:AA1620))+MEDIAN(IF('Run Rate History'!E165:AD165&gt;0,'Run Rate History'!E165:AD165)))/2,MEDIAN(IF(B1620:AA1620&gt;0,B1620:AA1620)))))/10,0)</f>
        <v>715.4</v>
      </c>
      <c r="X1626" s="129" t="s">
        <v>1174</v>
      </c>
      <c r="Y1626" s="130">
        <f>IFERROR(VLOOKUP(A1618,'Stanje zaliha'!A:E,5,FALSE()),0)</f>
        <v>6048</v>
      </c>
      <c r="Z1626" s="131"/>
      <c r="AA1626" s="113" t="s">
        <v>1175</v>
      </c>
      <c r="AB1626" s="118">
        <f t="shared" ref="AB1626:AN1626" si="322">SUM(AB1622:AB1625)</f>
        <v>0</v>
      </c>
      <c r="AC1626" s="118">
        <f t="shared" si="322"/>
        <v>0</v>
      </c>
      <c r="AD1626" s="118">
        <f t="shared" si="322"/>
        <v>0</v>
      </c>
      <c r="AE1626" s="118">
        <f t="shared" si="322"/>
        <v>0</v>
      </c>
      <c r="AF1626" s="118">
        <f t="shared" si="322"/>
        <v>0</v>
      </c>
      <c r="AG1626" s="118">
        <f t="shared" si="322"/>
        <v>0</v>
      </c>
      <c r="AH1626" s="118">
        <f t="shared" si="322"/>
        <v>0</v>
      </c>
      <c r="AI1626" s="118">
        <f t="shared" si="322"/>
        <v>0</v>
      </c>
      <c r="AJ1626" s="118">
        <f t="shared" si="322"/>
        <v>0</v>
      </c>
      <c r="AK1626" s="118">
        <f t="shared" si="322"/>
        <v>0</v>
      </c>
      <c r="AL1626" s="118">
        <f t="shared" si="322"/>
        <v>0</v>
      </c>
      <c r="AM1626" s="118">
        <f t="shared" si="322"/>
        <v>0</v>
      </c>
      <c r="AN1626" s="118">
        <f t="shared" si="322"/>
        <v>0</v>
      </c>
      <c r="AQ1626" t="str">
        <f>AQ1618</f>
        <v/>
      </c>
    </row>
    <row r="1627" spans="1:43" ht="14.25" customHeight="1" x14ac:dyDescent="0.25">
      <c r="A1627" s="1"/>
      <c r="B1627" s="122"/>
      <c r="C1627" s="122"/>
      <c r="D1627" s="122"/>
      <c r="E1627" s="122"/>
      <c r="F1627" s="122"/>
      <c r="G1627" s="122"/>
      <c r="H1627" s="122"/>
      <c r="I1627" s="122"/>
      <c r="J1627" s="122"/>
      <c r="K1627" s="122"/>
      <c r="L1627" s="122"/>
      <c r="M1627" s="122"/>
      <c r="N1627" s="122"/>
      <c r="O1627" s="122"/>
      <c r="P1627" s="122"/>
      <c r="Q1627" s="122"/>
      <c r="R1627" s="122"/>
      <c r="S1627" s="122"/>
      <c r="T1627" s="122"/>
      <c r="U1627" s="122"/>
      <c r="V1627" s="124" t="s">
        <v>95</v>
      </c>
      <c r="W1627" s="125">
        <f>IFERROR(0.6*W1626+0.4*W1625,0)</f>
        <v>579.92571428571421</v>
      </c>
      <c r="X1627" s="132" t="s">
        <v>1176</v>
      </c>
      <c r="Y1627" s="133">
        <f>IFERROR(SUMIF('Popis poslanih narudžbi'!A:A,A1618,'Popis poslanih narudžbi'!C:C),0)</f>
        <v>10000</v>
      </c>
      <c r="Z1627" s="131"/>
      <c r="AA1627" s="134" t="s">
        <v>1177</v>
      </c>
      <c r="AB1627" s="118">
        <f t="shared" ref="AB1627:AN1627" si="323">AB1620+AB1626</f>
        <v>429</v>
      </c>
      <c r="AC1627" s="118">
        <f t="shared" si="323"/>
        <v>498</v>
      </c>
      <c r="AD1627" s="118">
        <f t="shared" si="323"/>
        <v>432</v>
      </c>
      <c r="AE1627" s="118">
        <f t="shared" si="323"/>
        <v>604</v>
      </c>
      <c r="AF1627" s="118">
        <f t="shared" si="323"/>
        <v>386</v>
      </c>
      <c r="AG1627" s="118">
        <f t="shared" si="323"/>
        <v>386</v>
      </c>
      <c r="AH1627" s="118">
        <f t="shared" si="323"/>
        <v>386</v>
      </c>
      <c r="AI1627" s="118">
        <f t="shared" si="323"/>
        <v>389</v>
      </c>
      <c r="AJ1627" s="118">
        <f t="shared" si="323"/>
        <v>381</v>
      </c>
      <c r="AK1627" s="118">
        <f t="shared" si="323"/>
        <v>388</v>
      </c>
      <c r="AL1627" s="118">
        <f t="shared" si="323"/>
        <v>442</v>
      </c>
      <c r="AM1627" s="118">
        <f t="shared" si="323"/>
        <v>333</v>
      </c>
      <c r="AN1627" s="118">
        <f t="shared" si="323"/>
        <v>343</v>
      </c>
      <c r="AQ1627" t="str">
        <f>AQ1618</f>
        <v/>
      </c>
    </row>
    <row r="1628" spans="1:43" ht="14.25" customHeight="1" x14ac:dyDescent="0.25">
      <c r="A1628" s="107" t="str">
        <f>'Run Rate'!A166</f>
        <v>ZOE12365</v>
      </c>
      <c r="B1628" s="135" t="str">
        <f>'Run Rate'!B166</f>
        <v>ZOE Clear Hydrowhey 454g Pina Colada</v>
      </c>
      <c r="C1628" s="135" t="str">
        <f>'Run Rate'!C166</f>
        <v>PROTEINI</v>
      </c>
      <c r="D1628" s="135" t="str">
        <f>'Run Rate'!D166</f>
        <v>02 SILVER</v>
      </c>
      <c r="E1628" s="122"/>
      <c r="F1628" s="122"/>
      <c r="G1628" s="122"/>
      <c r="H1628" s="122"/>
      <c r="I1628" s="122"/>
      <c r="J1628" s="122"/>
      <c r="K1628" s="122"/>
      <c r="L1628" s="122"/>
      <c r="M1628" s="122"/>
      <c r="N1628" s="122"/>
      <c r="O1628" s="122"/>
      <c r="P1628" s="122"/>
      <c r="Q1628" s="122"/>
      <c r="R1628" s="122"/>
      <c r="S1628" s="122"/>
      <c r="T1628" s="122"/>
      <c r="U1628" s="122"/>
      <c r="V1628" s="122"/>
      <c r="W1628" s="122"/>
      <c r="X1628" s="122"/>
      <c r="Y1628" s="122"/>
      <c r="Z1628" s="122"/>
      <c r="AA1628" s="122"/>
      <c r="AB1628" s="122"/>
      <c r="AC1628" s="122"/>
      <c r="AD1628" s="122"/>
      <c r="AE1628" s="122"/>
      <c r="AF1628" s="122"/>
      <c r="AG1628" s="122"/>
      <c r="AH1628" s="122"/>
      <c r="AI1628" s="122"/>
      <c r="AJ1628" s="122"/>
      <c r="AK1628" s="122"/>
      <c r="AL1628" s="122"/>
      <c r="AM1628" s="122"/>
      <c r="AN1628" s="122"/>
      <c r="AQ1628" t="str">
        <f>IF(AND(OR($B$1="ALL",$B$1=C1628),OR($E$1="ALL",$E$1=D1628),OR($B$2="ALL",$B$2=A1628),OR($E$2="ALL",IFERROR(SEARCH($E$2,B1628),0)&gt;0)),"MATCH","")</f>
        <v/>
      </c>
    </row>
    <row r="1629" spans="1:43" ht="14.25" customHeight="1" x14ac:dyDescent="0.25">
      <c r="A1629" s="108" t="s">
        <v>1137</v>
      </c>
      <c r="B1629" s="136" t="s">
        <v>1138</v>
      </c>
      <c r="C1629" s="136" t="s">
        <v>1139</v>
      </c>
      <c r="D1629" s="136" t="s">
        <v>1140</v>
      </c>
      <c r="E1629" s="136" t="s">
        <v>1141</v>
      </c>
      <c r="F1629" s="136" t="s">
        <v>1142</v>
      </c>
      <c r="G1629" s="136" t="s">
        <v>1143</v>
      </c>
      <c r="H1629" s="136" t="s">
        <v>1144</v>
      </c>
      <c r="I1629" s="136" t="s">
        <v>1145</v>
      </c>
      <c r="J1629" s="136" t="s">
        <v>1146</v>
      </c>
      <c r="K1629" s="136" t="s">
        <v>1147</v>
      </c>
      <c r="L1629" s="136" t="s">
        <v>1148</v>
      </c>
      <c r="M1629" s="136" t="s">
        <v>1149</v>
      </c>
      <c r="N1629" s="136" t="s">
        <v>1150</v>
      </c>
      <c r="O1629" s="136" t="s">
        <v>1151</v>
      </c>
      <c r="P1629" s="136" t="s">
        <v>1152</v>
      </c>
      <c r="Q1629" s="136" t="s">
        <v>1153</v>
      </c>
      <c r="R1629" s="136" t="s">
        <v>1154</v>
      </c>
      <c r="S1629" s="136" t="s">
        <v>1155</v>
      </c>
      <c r="T1629" s="136" t="s">
        <v>1156</v>
      </c>
      <c r="U1629" s="136" t="s">
        <v>1157</v>
      </c>
      <c r="V1629" s="136" t="s">
        <v>1158</v>
      </c>
      <c r="W1629" s="136" t="s">
        <v>1159</v>
      </c>
      <c r="X1629" s="136" t="s">
        <v>1160</v>
      </c>
      <c r="Y1629" s="136" t="s">
        <v>1161</v>
      </c>
      <c r="Z1629" s="136" t="s">
        <v>1162</v>
      </c>
      <c r="AA1629" s="136" t="s">
        <v>1163</v>
      </c>
      <c r="AB1629" s="137" t="s">
        <v>156</v>
      </c>
      <c r="AC1629" s="137" t="s">
        <v>157</v>
      </c>
      <c r="AD1629" s="137" t="s">
        <v>158</v>
      </c>
      <c r="AE1629" s="137" t="s">
        <v>139</v>
      </c>
      <c r="AF1629" s="138" t="s">
        <v>140</v>
      </c>
      <c r="AG1629" s="138" t="s">
        <v>141</v>
      </c>
      <c r="AH1629" s="138" t="s">
        <v>142</v>
      </c>
      <c r="AI1629" s="138" t="s">
        <v>143</v>
      </c>
      <c r="AJ1629" s="139" t="s">
        <v>144</v>
      </c>
      <c r="AK1629" s="139" t="s">
        <v>145</v>
      </c>
      <c r="AL1629" s="139" t="s">
        <v>146</v>
      </c>
      <c r="AM1629" s="140" t="s">
        <v>147</v>
      </c>
      <c r="AN1629" s="140" t="s">
        <v>148</v>
      </c>
      <c r="AQ1629" t="str">
        <f>AQ1628</f>
        <v/>
      </c>
    </row>
    <row r="1630" spans="1:43" ht="14.25" customHeight="1" x14ac:dyDescent="0.25">
      <c r="A1630" s="99" t="s">
        <v>1164</v>
      </c>
      <c r="B1630" s="112">
        <f>'Run Rate'!E166</f>
        <v>20</v>
      </c>
      <c r="C1630" s="112">
        <f>'Run Rate'!F166</f>
        <v>32</v>
      </c>
      <c r="D1630" s="112">
        <f>'Run Rate'!G166</f>
        <v>20</v>
      </c>
      <c r="E1630" s="112">
        <f>'Run Rate'!H166</f>
        <v>21</v>
      </c>
      <c r="F1630" s="112">
        <f>'Run Rate'!I166</f>
        <v>27</v>
      </c>
      <c r="G1630" s="112">
        <f>'Run Rate'!J166</f>
        <v>25</v>
      </c>
      <c r="H1630" s="112">
        <f>'Run Rate'!K166</f>
        <v>9</v>
      </c>
      <c r="I1630" s="112">
        <f>'Run Rate'!L166</f>
        <v>21</v>
      </c>
      <c r="J1630" s="112">
        <f>'Run Rate'!M166</f>
        <v>29</v>
      </c>
      <c r="K1630" s="112">
        <f>'Run Rate'!N166</f>
        <v>6</v>
      </c>
      <c r="L1630" s="112">
        <f>'Run Rate'!O166</f>
        <v>3</v>
      </c>
      <c r="M1630" s="112">
        <f>'Run Rate'!P166</f>
        <v>12</v>
      </c>
      <c r="N1630" s="112">
        <f>'Run Rate'!Q166</f>
        <v>4</v>
      </c>
      <c r="O1630" s="112">
        <f>'Run Rate'!R166</f>
        <v>11</v>
      </c>
      <c r="P1630" s="112">
        <f>'Run Rate'!S166</f>
        <v>2</v>
      </c>
      <c r="Q1630" s="112">
        <f>'Run Rate'!T166</f>
        <v>8</v>
      </c>
      <c r="R1630" s="112">
        <f>'Run Rate'!U166</f>
        <v>7</v>
      </c>
      <c r="S1630" s="112">
        <f>'Run Rate'!V166</f>
        <v>20</v>
      </c>
      <c r="T1630" s="112">
        <f>'Run Rate'!W166</f>
        <v>41</v>
      </c>
      <c r="U1630" s="112">
        <f>'Run Rate'!X166</f>
        <v>29</v>
      </c>
      <c r="V1630" s="112">
        <f>'Run Rate'!Y166</f>
        <v>43</v>
      </c>
      <c r="W1630" s="112">
        <f>'Run Rate'!Z166</f>
        <v>22</v>
      </c>
      <c r="X1630" s="112">
        <f>'Run Rate'!AA166</f>
        <v>24</v>
      </c>
      <c r="Y1630" s="112">
        <f>'Run Rate'!AB166</f>
        <v>19</v>
      </c>
      <c r="Z1630" s="112">
        <f>'Run Rate'!AC166</f>
        <v>19</v>
      </c>
      <c r="AA1630" s="112">
        <f>'Run Rate'!AD166</f>
        <v>15</v>
      </c>
      <c r="AB1630" s="113">
        <v>18</v>
      </c>
      <c r="AC1630" s="112">
        <v>19</v>
      </c>
      <c r="AD1630" s="112">
        <v>19</v>
      </c>
      <c r="AE1630" s="112">
        <v>19</v>
      </c>
      <c r="AF1630" s="112">
        <v>18</v>
      </c>
      <c r="AG1630" s="112">
        <v>17</v>
      </c>
      <c r="AH1630" s="112">
        <v>17</v>
      </c>
      <c r="AI1630" s="112">
        <v>17</v>
      </c>
      <c r="AJ1630" s="112">
        <v>17</v>
      </c>
      <c r="AK1630" s="112">
        <v>15</v>
      </c>
      <c r="AL1630" s="112">
        <v>15</v>
      </c>
      <c r="AM1630" s="112">
        <v>15</v>
      </c>
      <c r="AN1630" s="112">
        <v>15</v>
      </c>
      <c r="AQ1630" t="str">
        <f>AQ1628</f>
        <v/>
      </c>
    </row>
    <row r="1631" spans="1:43" ht="14.25" customHeight="1" x14ac:dyDescent="0.25">
      <c r="A1631" s="99" t="s">
        <v>1165</v>
      </c>
      <c r="B1631" s="114"/>
      <c r="C1631" s="114"/>
      <c r="D1631" s="114"/>
      <c r="E1631" s="114"/>
      <c r="F1631" s="114"/>
      <c r="G1631" s="114"/>
      <c r="H1631" s="114"/>
      <c r="I1631" s="114"/>
      <c r="J1631" s="114"/>
      <c r="K1631" s="114"/>
      <c r="L1631" s="114"/>
      <c r="M1631" s="114"/>
      <c r="N1631" s="114"/>
      <c r="O1631" s="114"/>
      <c r="P1631" s="114"/>
      <c r="Q1631" s="114"/>
      <c r="R1631" s="114"/>
      <c r="S1631" s="114"/>
      <c r="T1631" s="114"/>
      <c r="U1631" s="114"/>
      <c r="V1631" s="114"/>
      <c r="W1631" s="115"/>
      <c r="X1631" s="115"/>
      <c r="Y1631" s="115"/>
      <c r="Z1631" s="115"/>
      <c r="AA1631" s="112" t="s">
        <v>1166</v>
      </c>
      <c r="AB1631" s="113"/>
      <c r="AC1631" s="112"/>
      <c r="AD1631" s="112"/>
      <c r="AE1631" s="112"/>
      <c r="AF1631" s="112"/>
      <c r="AG1631" s="112"/>
      <c r="AH1631" s="112"/>
      <c r="AI1631" s="112"/>
      <c r="AJ1631" s="112"/>
      <c r="AK1631" s="112"/>
      <c r="AL1631" s="112"/>
      <c r="AM1631" s="112"/>
      <c r="AN1631" s="112"/>
      <c r="AQ1631" t="str">
        <f>AQ1628</f>
        <v/>
      </c>
    </row>
    <row r="1632" spans="1:43" ht="14.25" customHeight="1" x14ac:dyDescent="0.25">
      <c r="A1632" s="99" t="s">
        <v>1167</v>
      </c>
      <c r="B1632" s="114"/>
      <c r="C1632" s="114"/>
      <c r="D1632" s="114"/>
      <c r="E1632" s="114"/>
      <c r="F1632" s="114"/>
      <c r="G1632" s="114"/>
      <c r="H1632" s="114"/>
      <c r="I1632" s="114"/>
      <c r="J1632" s="114"/>
      <c r="K1632" s="114"/>
      <c r="L1632" s="114"/>
      <c r="M1632" s="114"/>
      <c r="N1632" s="114"/>
      <c r="O1632" s="114"/>
      <c r="P1632" s="114"/>
      <c r="Q1632" s="114"/>
      <c r="R1632" s="114"/>
      <c r="S1632" s="114"/>
      <c r="T1632" s="114"/>
      <c r="U1632" s="114"/>
      <c r="V1632" s="114"/>
      <c r="W1632" s="115"/>
      <c r="X1632" s="116"/>
      <c r="Y1632" s="117"/>
      <c r="Z1632" s="115"/>
      <c r="AA1632" s="112" t="s">
        <v>1168</v>
      </c>
      <c r="AB1632" s="113">
        <f>'Demand Input VP'!B819</f>
        <v>0</v>
      </c>
      <c r="AC1632" s="112">
        <f>'Demand Input VP'!C819</f>
        <v>0</v>
      </c>
      <c r="AD1632" s="112">
        <f>'Demand Input VP'!D819</f>
        <v>0</v>
      </c>
      <c r="AE1632" s="112">
        <f>'Demand Input VP'!E819</f>
        <v>0</v>
      </c>
      <c r="AF1632" s="112">
        <f>'Demand Input VP'!F819</f>
        <v>0</v>
      </c>
      <c r="AG1632" s="112">
        <f>'Demand Input VP'!G819</f>
        <v>0</v>
      </c>
      <c r="AH1632" s="112">
        <f>'Demand Input VP'!H819</f>
        <v>0</v>
      </c>
      <c r="AI1632" s="112">
        <f>'Demand Input VP'!I819</f>
        <v>0</v>
      </c>
      <c r="AJ1632" s="112">
        <f>'Demand Input VP'!J819</f>
        <v>0</v>
      </c>
      <c r="AK1632" s="112">
        <f>'Demand Input VP'!K819</f>
        <v>0</v>
      </c>
      <c r="AL1632" s="112">
        <f>'Demand Input VP'!L819</f>
        <v>0</v>
      </c>
      <c r="AM1632" s="112">
        <f>'Demand Input VP'!M819</f>
        <v>0</v>
      </c>
      <c r="AN1632" s="112">
        <f>'Demand Input VP'!N819</f>
        <v>0</v>
      </c>
      <c r="AQ1632" t="str">
        <f>AQ1628</f>
        <v/>
      </c>
    </row>
    <row r="1633" spans="1:43" ht="14.25" customHeight="1" x14ac:dyDescent="0.25">
      <c r="A1633" s="99" t="s">
        <v>1169</v>
      </c>
      <c r="B1633" s="118"/>
      <c r="C1633" s="118"/>
      <c r="D1633" s="118"/>
      <c r="E1633" s="118"/>
      <c r="F1633" s="118"/>
      <c r="G1633" s="118"/>
      <c r="H1633" s="118"/>
      <c r="I1633" s="118"/>
      <c r="J1633" s="118"/>
      <c r="K1633" s="118"/>
      <c r="L1633" s="118"/>
      <c r="M1633" s="118"/>
      <c r="N1633" s="118"/>
      <c r="O1633" s="118"/>
      <c r="P1633" s="118"/>
      <c r="Q1633" s="118"/>
      <c r="R1633" s="118"/>
      <c r="S1633" s="118"/>
      <c r="T1633" s="118"/>
      <c r="U1633" s="118"/>
      <c r="V1633" s="118"/>
      <c r="W1633" s="115"/>
      <c r="X1633" s="116"/>
      <c r="Y1633" s="117"/>
      <c r="Z1633" s="119"/>
      <c r="AA1633" s="120" t="s">
        <v>1170</v>
      </c>
      <c r="AB1633" s="121">
        <f>'Demand Input VP'!B818</f>
        <v>0</v>
      </c>
      <c r="AC1633" s="120">
        <f>'Demand Input VP'!C818</f>
        <v>0</v>
      </c>
      <c r="AD1633" s="120">
        <f>'Demand Input VP'!D818</f>
        <v>0</v>
      </c>
      <c r="AE1633" s="120">
        <f>'Demand Input VP'!E818</f>
        <v>0</v>
      </c>
      <c r="AF1633" s="120">
        <f>'Demand Input VP'!F818</f>
        <v>0</v>
      </c>
      <c r="AG1633" s="120">
        <f>'Demand Input VP'!G818</f>
        <v>0</v>
      </c>
      <c r="AH1633" s="120">
        <f>'Demand Input VP'!H818</f>
        <v>0</v>
      </c>
      <c r="AI1633" s="120">
        <f>'Demand Input VP'!I818</f>
        <v>0</v>
      </c>
      <c r="AJ1633" s="120">
        <f>'Demand Input VP'!J818</f>
        <v>0</v>
      </c>
      <c r="AK1633" s="120">
        <f>'Demand Input VP'!K818</f>
        <v>0</v>
      </c>
      <c r="AL1633" s="120">
        <f>'Demand Input VP'!L818</f>
        <v>0</v>
      </c>
      <c r="AM1633" s="120">
        <f>'Demand Input VP'!M818</f>
        <v>0</v>
      </c>
      <c r="AN1633" s="120">
        <f>'Demand Input VP'!N818</f>
        <v>0</v>
      </c>
      <c r="AQ1633" t="str">
        <f>AQ1628</f>
        <v/>
      </c>
    </row>
    <row r="1634" spans="1:43" ht="14.25" customHeight="1" x14ac:dyDescent="0.25">
      <c r="A1634" s="1"/>
      <c r="B1634" s="122"/>
      <c r="C1634" s="122"/>
      <c r="D1634" s="122"/>
      <c r="E1634" s="122"/>
      <c r="F1634" s="122"/>
      <c r="G1634" s="122"/>
      <c r="H1634" s="122"/>
      <c r="I1634" s="122"/>
      <c r="J1634" s="122"/>
      <c r="K1634" s="122"/>
      <c r="L1634" s="122"/>
      <c r="M1634" s="122"/>
      <c r="N1634" s="122"/>
      <c r="O1634" s="122"/>
      <c r="P1634" s="122"/>
      <c r="Q1634" s="122"/>
      <c r="R1634" s="122"/>
      <c r="S1634" s="122"/>
      <c r="T1634" s="122"/>
      <c r="U1634" s="122"/>
      <c r="V1634" s="122"/>
      <c r="W1634" s="123"/>
      <c r="X1634" s="116"/>
      <c r="Y1634" s="117"/>
      <c r="Z1634" s="123"/>
      <c r="AA1634" s="112" t="s">
        <v>1171</v>
      </c>
      <c r="AB1634" s="113">
        <f>'Demand Input MP'!B819</f>
        <v>0</v>
      </c>
      <c r="AC1634" s="112">
        <f>'Demand Input MP'!C819</f>
        <v>0</v>
      </c>
      <c r="AD1634" s="112">
        <f>'Demand Input MP'!D819</f>
        <v>0</v>
      </c>
      <c r="AE1634" s="112">
        <f>'Demand Input MP'!E819</f>
        <v>0</v>
      </c>
      <c r="AF1634" s="112">
        <f>'Demand Input MP'!F819</f>
        <v>0</v>
      </c>
      <c r="AG1634" s="112">
        <f>'Demand Input MP'!G819</f>
        <v>0</v>
      </c>
      <c r="AH1634" s="112">
        <f>'Demand Input MP'!H819</f>
        <v>0</v>
      </c>
      <c r="AI1634" s="112">
        <f>'Demand Input MP'!I819</f>
        <v>0</v>
      </c>
      <c r="AJ1634" s="112">
        <f>'Demand Input MP'!J819</f>
        <v>0</v>
      </c>
      <c r="AK1634" s="112">
        <f>'Demand Input MP'!K819</f>
        <v>90</v>
      </c>
      <c r="AL1634" s="112">
        <f>'Demand Input MP'!L819</f>
        <v>90</v>
      </c>
      <c r="AM1634" s="112">
        <f>'Demand Input MP'!M819</f>
        <v>90</v>
      </c>
      <c r="AN1634" s="112">
        <f>'Demand Input MP'!N819</f>
        <v>90</v>
      </c>
      <c r="AQ1634" t="str">
        <f>AQ1628</f>
        <v/>
      </c>
    </row>
    <row r="1635" spans="1:43" ht="14.25" customHeight="1" x14ac:dyDescent="0.25">
      <c r="A1635" s="1"/>
      <c r="B1635" s="122"/>
      <c r="C1635" s="122"/>
      <c r="D1635" s="122"/>
      <c r="E1635" s="122"/>
      <c r="F1635" s="122"/>
      <c r="G1635" s="122"/>
      <c r="H1635" s="122"/>
      <c r="I1635" s="122"/>
      <c r="J1635" s="122"/>
      <c r="K1635" s="122"/>
      <c r="L1635" s="122"/>
      <c r="M1635" s="122"/>
      <c r="N1635" s="122"/>
      <c r="O1635" s="122"/>
      <c r="P1635" s="122"/>
      <c r="Q1635" s="122"/>
      <c r="R1635" s="122"/>
      <c r="S1635" s="122"/>
      <c r="T1635" s="122"/>
      <c r="U1635" s="122"/>
      <c r="V1635" s="124" t="s">
        <v>91</v>
      </c>
      <c r="W1635" s="125">
        <f>IFERROR(IF(SUM('Run Rate History'!E166:AD166)&gt;0,(SUMPRODUCT((B1630:AA1630&gt;=PERCENTILE(B1630:AA1630,0.1))*(B1630:AA1630&lt;=PERCENTILE(B1630:AA1630,0.9))*B1630:AA1630)+SUMPRODUCT(('Run Rate History'!E166:AD166&gt;=PERCENTILE(B1630:AA1630,0.1))*('Run Rate History'!E166:AD166&lt;=PERCENTILE(B1630:AA1630,0.9))*'Run Rate History'!E166:AD166))/(SUMPRODUCT((B1630:AA1630&gt;=PERCENTILE(B1630:AA1630,0.1))*(B1630:AA1630&lt;=PERCENTILE(B1630:AA1630,0.9))*1)+SUMPRODUCT(('Run Rate History'!E166:AD166&gt;=PERCENTILE(B1630:AA1630,0.1))*('Run Rate History'!E166:AD166&lt;=PERCENTILE(B1630:AA1630,0.9))*1)),TRIMMEAN(B1630:AA1630,0.15)),0)</f>
        <v>18.529411764705884</v>
      </c>
      <c r="X1635" s="126" t="s">
        <v>1172</v>
      </c>
      <c r="Y1635" s="127">
        <f>SUM(B1630:AA1630)/26</f>
        <v>18.807692307692307</v>
      </c>
      <c r="Z1635" s="128"/>
      <c r="AA1635" s="112" t="s">
        <v>1173</v>
      </c>
      <c r="AB1635" s="113">
        <f>'Demand Input MP'!B818</f>
        <v>0</v>
      </c>
      <c r="AC1635" s="112">
        <f>'Demand Input MP'!C818</f>
        <v>0</v>
      </c>
      <c r="AD1635" s="112">
        <f>'Demand Input MP'!D818</f>
        <v>0</v>
      </c>
      <c r="AE1635" s="112">
        <f>'Demand Input MP'!E818</f>
        <v>0</v>
      </c>
      <c r="AF1635" s="112">
        <f>'Demand Input MP'!F818</f>
        <v>0</v>
      </c>
      <c r="AG1635" s="112">
        <f>'Demand Input MP'!G818</f>
        <v>0</v>
      </c>
      <c r="AH1635" s="112">
        <f>'Demand Input MP'!H818</f>
        <v>0</v>
      </c>
      <c r="AI1635" s="112">
        <f>'Demand Input MP'!I818</f>
        <v>0</v>
      </c>
      <c r="AJ1635" s="112">
        <f>'Demand Input MP'!J818</f>
        <v>0</v>
      </c>
      <c r="AK1635" s="112">
        <f>'Demand Input MP'!K818</f>
        <v>0</v>
      </c>
      <c r="AL1635" s="112">
        <f>'Demand Input MP'!L818</f>
        <v>0</v>
      </c>
      <c r="AM1635" s="112">
        <f>'Demand Input MP'!M818</f>
        <v>0</v>
      </c>
      <c r="AN1635" s="112">
        <f>'Demand Input MP'!N818</f>
        <v>0</v>
      </c>
      <c r="AQ1635" t="str">
        <f>AQ1628</f>
        <v/>
      </c>
    </row>
    <row r="1636" spans="1:43" ht="14.25" customHeight="1" x14ac:dyDescent="0.25">
      <c r="A1636" s="1"/>
      <c r="B1636" s="122"/>
      <c r="C1636" s="122"/>
      <c r="D1636" s="122"/>
      <c r="E1636" s="122"/>
      <c r="F1636" s="122"/>
      <c r="G1636" s="122"/>
      <c r="H1636" s="122"/>
      <c r="I1636" s="122"/>
      <c r="J1636" s="122"/>
      <c r="K1636" s="122"/>
      <c r="L1636" s="122"/>
      <c r="M1636" s="122"/>
      <c r="N1636" s="122"/>
      <c r="O1636" s="122"/>
      <c r="P1636" s="122"/>
      <c r="Q1636" s="122"/>
      <c r="R1636" s="122"/>
      <c r="S1636" s="122"/>
      <c r="T1636" s="122"/>
      <c r="U1636" s="122"/>
      <c r="V1636" s="124" t="s">
        <v>94</v>
      </c>
      <c r="W1636" s="125">
        <f>IFERROR((1*MIN(MAX(X1630,0.5*IF(SUM('Run Rate History'!E166:AD166)&gt;0,(MEDIAN(IF(B1630:AA1630&gt;0,B1630:AA1630))+MEDIAN(IF('Run Rate History'!E166:AD166&gt;0,'Run Rate History'!E166:AD166)))/2,MEDIAN(IF(B1630:AA1630&gt;0,B1630:AA1630)))),2*IF(SUM('Run Rate History'!E166:AD166)&gt;0,(MEDIAN(IF(B1630:AA1630&gt;0,B1630:AA1630))+MEDIAN(IF('Run Rate History'!E166:AD166&gt;0,'Run Rate History'!E166:AD166)))/2,MEDIAN(IF(B1630:AA1630&gt;0,B1630:AA1630))))+2*MIN(MAX(Y1630,0.5*IF(SUM('Run Rate History'!E166:AD166)&gt;0,(MEDIAN(IF(B1630:AA1630&gt;0,B1630:AA1630))+MEDIAN(IF('Run Rate History'!E166:AD166&gt;0,'Run Rate History'!E166:AD166)))/2,MEDIAN(IF(B1630:AA1630&gt;0,B1630:AA1630)))),2*IF(SUM('Run Rate History'!E166:AD166)&gt;0,(MEDIAN(IF(B1630:AA1630&gt;0,B1630:AA1630))+MEDIAN(IF('Run Rate History'!E166:AD166&gt;0,'Run Rate History'!E166:AD166)))/2,MEDIAN(IF(B1630:AA1630&gt;0,B1630:AA1630))))+3*MIN(MAX(Z1630,0.5*IF(SUM('Run Rate History'!E166:AD166)&gt;0,(MEDIAN(IF(B1630:AA1630&gt;0,B1630:AA1630))+MEDIAN(IF('Run Rate History'!E166:AD166&gt;0,'Run Rate History'!E166:AD166)))/2,MEDIAN(IF(B1630:AA1630&gt;0,B1630:AA1630)))),2*IF(SUM('Run Rate History'!E166:AD166)&gt;0,(MEDIAN(IF(B1630:AA1630&gt;0,B1630:AA1630))+MEDIAN(IF('Run Rate History'!E166:AD166&gt;0,'Run Rate History'!E166:AD166)))/2,MEDIAN(IF(B1630:AA1630&gt;0,B1630:AA1630))))+4*MIN(MAX(AA1630,0.5*IF(SUM('Run Rate History'!E166:AD166)&gt;0,(MEDIAN(IF(B1630:AA1630&gt;0,B1630:AA1630))+MEDIAN(IF('Run Rate History'!E166:AD166&gt;0,'Run Rate History'!E166:AD166)))/2,MEDIAN(IF(B1630:AA1630&gt;0,B1630:AA1630)))),2*IF(SUM('Run Rate History'!E166:AD166)&gt;0,(MEDIAN(IF(B1630:AA1630&gt;0,B1630:AA1630))+MEDIAN(IF('Run Rate History'!E166:AD166&gt;0,'Run Rate History'!E166:AD166)))/2,MEDIAN(IF(B1630:AA1630&gt;0,B1630:AA1630)))))/10,0)</f>
        <v>17.899999999999999</v>
      </c>
      <c r="X1636" s="129" t="s">
        <v>1174</v>
      </c>
      <c r="Y1636" s="130">
        <f>IFERROR(VLOOKUP(A1628,'Stanje zaliha'!A:E,5,FALSE()),0)</f>
        <v>1664</v>
      </c>
      <c r="Z1636" s="131"/>
      <c r="AA1636" s="113" t="s">
        <v>1175</v>
      </c>
      <c r="AB1636" s="118">
        <f t="shared" ref="AB1636:AN1636" si="324">SUM(AB1632:AB1635)</f>
        <v>0</v>
      </c>
      <c r="AC1636" s="118">
        <f t="shared" si="324"/>
        <v>0</v>
      </c>
      <c r="AD1636" s="118">
        <f t="shared" si="324"/>
        <v>0</v>
      </c>
      <c r="AE1636" s="118">
        <f t="shared" si="324"/>
        <v>0</v>
      </c>
      <c r="AF1636" s="118">
        <f t="shared" si="324"/>
        <v>0</v>
      </c>
      <c r="AG1636" s="118">
        <f t="shared" si="324"/>
        <v>0</v>
      </c>
      <c r="AH1636" s="118">
        <f t="shared" si="324"/>
        <v>0</v>
      </c>
      <c r="AI1636" s="118">
        <f t="shared" si="324"/>
        <v>0</v>
      </c>
      <c r="AJ1636" s="118">
        <f t="shared" si="324"/>
        <v>0</v>
      </c>
      <c r="AK1636" s="118">
        <f t="shared" si="324"/>
        <v>90</v>
      </c>
      <c r="AL1636" s="118">
        <f t="shared" si="324"/>
        <v>90</v>
      </c>
      <c r="AM1636" s="118">
        <f t="shared" si="324"/>
        <v>90</v>
      </c>
      <c r="AN1636" s="118">
        <f t="shared" si="324"/>
        <v>90</v>
      </c>
      <c r="AQ1636" t="str">
        <f>AQ1628</f>
        <v/>
      </c>
    </row>
    <row r="1637" spans="1:43" ht="14.25" customHeight="1" x14ac:dyDescent="0.25">
      <c r="A1637" s="1"/>
      <c r="B1637" s="122"/>
      <c r="C1637" s="122"/>
      <c r="D1637" s="122"/>
      <c r="E1637" s="122"/>
      <c r="F1637" s="122"/>
      <c r="G1637" s="122"/>
      <c r="H1637" s="122"/>
      <c r="I1637" s="122"/>
      <c r="J1637" s="122"/>
      <c r="K1637" s="122"/>
      <c r="L1637" s="122"/>
      <c r="M1637" s="122"/>
      <c r="N1637" s="122"/>
      <c r="O1637" s="122"/>
      <c r="P1637" s="122"/>
      <c r="Q1637" s="122"/>
      <c r="R1637" s="122"/>
      <c r="S1637" s="122"/>
      <c r="T1637" s="122"/>
      <c r="U1637" s="122"/>
      <c r="V1637" s="124" t="s">
        <v>95</v>
      </c>
      <c r="W1637" s="125">
        <f>IFERROR(0.6*W1636+0.4*W1635,0)</f>
        <v>18.151764705882353</v>
      </c>
      <c r="X1637" s="132" t="s">
        <v>1176</v>
      </c>
      <c r="Y1637" s="133">
        <f>IFERROR(SUMIF('Popis poslanih narudžbi'!A:A,A1628,'Popis poslanih narudžbi'!C:C),0)</f>
        <v>0</v>
      </c>
      <c r="Z1637" s="131"/>
      <c r="AA1637" s="134" t="s">
        <v>1177</v>
      </c>
      <c r="AB1637" s="118">
        <f t="shared" ref="AB1637:AN1637" si="325">AB1630+AB1636</f>
        <v>18</v>
      </c>
      <c r="AC1637" s="118">
        <f t="shared" si="325"/>
        <v>19</v>
      </c>
      <c r="AD1637" s="118">
        <f t="shared" si="325"/>
        <v>19</v>
      </c>
      <c r="AE1637" s="118">
        <f t="shared" si="325"/>
        <v>19</v>
      </c>
      <c r="AF1637" s="118">
        <f t="shared" si="325"/>
        <v>18</v>
      </c>
      <c r="AG1637" s="118">
        <f t="shared" si="325"/>
        <v>17</v>
      </c>
      <c r="AH1637" s="118">
        <f t="shared" si="325"/>
        <v>17</v>
      </c>
      <c r="AI1637" s="118">
        <f t="shared" si="325"/>
        <v>17</v>
      </c>
      <c r="AJ1637" s="118">
        <f t="shared" si="325"/>
        <v>17</v>
      </c>
      <c r="AK1637" s="118">
        <f t="shared" si="325"/>
        <v>105</v>
      </c>
      <c r="AL1637" s="118">
        <f t="shared" si="325"/>
        <v>105</v>
      </c>
      <c r="AM1637" s="118">
        <f t="shared" si="325"/>
        <v>105</v>
      </c>
      <c r="AN1637" s="118">
        <f t="shared" si="325"/>
        <v>105</v>
      </c>
      <c r="AQ1637" t="str">
        <f>AQ1628</f>
        <v/>
      </c>
    </row>
    <row r="1638" spans="1:43" ht="14.25" customHeight="1" x14ac:dyDescent="0.25">
      <c r="A1638" s="107" t="str">
        <f>'Run Rate'!A167</f>
        <v>POL09722</v>
      </c>
      <c r="B1638" s="135" t="str">
        <f>'Run Rate'!B167</f>
        <v>Polleo Protein Cream 200g Hazelnut-Vanilla</v>
      </c>
      <c r="C1638" s="135" t="str">
        <f>'Run Rate'!C167</f>
        <v>BIO I SUPERFOODS</v>
      </c>
      <c r="D1638" s="135" t="str">
        <f>'Run Rate'!D167</f>
        <v>02 SILVER</v>
      </c>
      <c r="E1638" s="122"/>
      <c r="F1638" s="122"/>
      <c r="G1638" s="122"/>
      <c r="H1638" s="122"/>
      <c r="I1638" s="122"/>
      <c r="J1638" s="122"/>
      <c r="K1638" s="122"/>
      <c r="L1638" s="122"/>
      <c r="M1638" s="122"/>
      <c r="N1638" s="122"/>
      <c r="O1638" s="122"/>
      <c r="P1638" s="122"/>
      <c r="Q1638" s="122"/>
      <c r="R1638" s="122"/>
      <c r="S1638" s="122"/>
      <c r="T1638" s="122"/>
      <c r="U1638" s="122"/>
      <c r="V1638" s="122"/>
      <c r="W1638" s="122"/>
      <c r="X1638" s="122"/>
      <c r="Y1638" s="122"/>
      <c r="Z1638" s="122"/>
      <c r="AA1638" s="122"/>
      <c r="AB1638" s="122"/>
      <c r="AC1638" s="122"/>
      <c r="AD1638" s="122"/>
      <c r="AE1638" s="122"/>
      <c r="AF1638" s="122"/>
      <c r="AG1638" s="122"/>
      <c r="AH1638" s="122"/>
      <c r="AI1638" s="122"/>
      <c r="AJ1638" s="122"/>
      <c r="AK1638" s="122"/>
      <c r="AL1638" s="122"/>
      <c r="AM1638" s="122"/>
      <c r="AN1638" s="122"/>
      <c r="AQ1638" t="str">
        <f>IF(AND(OR($B$1="ALL",$B$1=C1638),OR($E$1="ALL",$E$1=D1638),OR($B$2="ALL",$B$2=A1638),OR($E$2="ALL",IFERROR(SEARCH($E$2,B1638),0)&gt;0)),"MATCH","")</f>
        <v/>
      </c>
    </row>
    <row r="1639" spans="1:43" ht="14.25" customHeight="1" x14ac:dyDescent="0.25">
      <c r="A1639" s="108" t="s">
        <v>1137</v>
      </c>
      <c r="B1639" s="136" t="s">
        <v>1138</v>
      </c>
      <c r="C1639" s="136" t="s">
        <v>1139</v>
      </c>
      <c r="D1639" s="136" t="s">
        <v>1140</v>
      </c>
      <c r="E1639" s="136" t="s">
        <v>1141</v>
      </c>
      <c r="F1639" s="136" t="s">
        <v>1142</v>
      </c>
      <c r="G1639" s="136" t="s">
        <v>1143</v>
      </c>
      <c r="H1639" s="136" t="s">
        <v>1144</v>
      </c>
      <c r="I1639" s="136" t="s">
        <v>1145</v>
      </c>
      <c r="J1639" s="136" t="s">
        <v>1146</v>
      </c>
      <c r="K1639" s="136" t="s">
        <v>1147</v>
      </c>
      <c r="L1639" s="136" t="s">
        <v>1148</v>
      </c>
      <c r="M1639" s="136" t="s">
        <v>1149</v>
      </c>
      <c r="N1639" s="136" t="s">
        <v>1150</v>
      </c>
      <c r="O1639" s="136" t="s">
        <v>1151</v>
      </c>
      <c r="P1639" s="136" t="s">
        <v>1152</v>
      </c>
      <c r="Q1639" s="136" t="s">
        <v>1153</v>
      </c>
      <c r="R1639" s="136" t="s">
        <v>1154</v>
      </c>
      <c r="S1639" s="136" t="s">
        <v>1155</v>
      </c>
      <c r="T1639" s="136" t="s">
        <v>1156</v>
      </c>
      <c r="U1639" s="136" t="s">
        <v>1157</v>
      </c>
      <c r="V1639" s="136" t="s">
        <v>1158</v>
      </c>
      <c r="W1639" s="136" t="s">
        <v>1159</v>
      </c>
      <c r="X1639" s="136" t="s">
        <v>1160</v>
      </c>
      <c r="Y1639" s="136" t="s">
        <v>1161</v>
      </c>
      <c r="Z1639" s="136" t="s">
        <v>1162</v>
      </c>
      <c r="AA1639" s="136" t="s">
        <v>1163</v>
      </c>
      <c r="AB1639" s="137" t="s">
        <v>156</v>
      </c>
      <c r="AC1639" s="137" t="s">
        <v>157</v>
      </c>
      <c r="AD1639" s="137" t="s">
        <v>158</v>
      </c>
      <c r="AE1639" s="137" t="s">
        <v>139</v>
      </c>
      <c r="AF1639" s="138" t="s">
        <v>140</v>
      </c>
      <c r="AG1639" s="138" t="s">
        <v>141</v>
      </c>
      <c r="AH1639" s="138" t="s">
        <v>142</v>
      </c>
      <c r="AI1639" s="138" t="s">
        <v>143</v>
      </c>
      <c r="AJ1639" s="139" t="s">
        <v>144</v>
      </c>
      <c r="AK1639" s="139" t="s">
        <v>145</v>
      </c>
      <c r="AL1639" s="139" t="s">
        <v>146</v>
      </c>
      <c r="AM1639" s="140" t="s">
        <v>147</v>
      </c>
      <c r="AN1639" s="140" t="s">
        <v>148</v>
      </c>
      <c r="AQ1639" t="str">
        <f>AQ1638</f>
        <v/>
      </c>
    </row>
    <row r="1640" spans="1:43" ht="14.25" customHeight="1" x14ac:dyDescent="0.25">
      <c r="A1640" s="99" t="s">
        <v>1164</v>
      </c>
      <c r="B1640" s="112">
        <f>'Run Rate'!E167</f>
        <v>417</v>
      </c>
      <c r="C1640" s="112">
        <f>'Run Rate'!F167</f>
        <v>172</v>
      </c>
      <c r="D1640" s="112">
        <f>'Run Rate'!G167</f>
        <v>275</v>
      </c>
      <c r="E1640" s="112">
        <f>'Run Rate'!H167</f>
        <v>108</v>
      </c>
      <c r="F1640" s="112">
        <f>'Run Rate'!I167</f>
        <v>342</v>
      </c>
      <c r="G1640" s="112">
        <f>'Run Rate'!J167</f>
        <v>160</v>
      </c>
      <c r="H1640" s="112">
        <f>'Run Rate'!K167</f>
        <v>273</v>
      </c>
      <c r="I1640" s="112">
        <f>'Run Rate'!L167</f>
        <v>302</v>
      </c>
      <c r="J1640" s="112">
        <f>'Run Rate'!M167</f>
        <v>546</v>
      </c>
      <c r="K1640" s="112">
        <f>'Run Rate'!N167</f>
        <v>149</v>
      </c>
      <c r="L1640" s="112">
        <f>'Run Rate'!O167</f>
        <v>218</v>
      </c>
      <c r="M1640" s="112">
        <f>'Run Rate'!P167</f>
        <v>105</v>
      </c>
      <c r="N1640" s="112">
        <f>'Run Rate'!Q167</f>
        <v>50</v>
      </c>
      <c r="O1640" s="112">
        <f>'Run Rate'!R167</f>
        <v>281</v>
      </c>
      <c r="P1640" s="112">
        <f>'Run Rate'!S167</f>
        <v>12</v>
      </c>
      <c r="Q1640" s="112">
        <f>'Run Rate'!T167</f>
        <v>348</v>
      </c>
      <c r="R1640" s="112">
        <f>'Run Rate'!U167</f>
        <v>102</v>
      </c>
      <c r="S1640" s="112">
        <f>'Run Rate'!V167</f>
        <v>138</v>
      </c>
      <c r="T1640" s="112">
        <f>'Run Rate'!W167</f>
        <v>36</v>
      </c>
      <c r="U1640" s="112">
        <f>'Run Rate'!X167</f>
        <v>32</v>
      </c>
      <c r="V1640" s="112">
        <f>'Run Rate'!Y167</f>
        <v>41</v>
      </c>
      <c r="W1640" s="112">
        <f>'Run Rate'!Z167</f>
        <v>185</v>
      </c>
      <c r="X1640" s="112">
        <f>'Run Rate'!AA167</f>
        <v>292</v>
      </c>
      <c r="Y1640" s="112">
        <f>'Run Rate'!AB167</f>
        <v>426</v>
      </c>
      <c r="Z1640" s="112">
        <f>'Run Rate'!AC167</f>
        <v>216</v>
      </c>
      <c r="AA1640" s="112">
        <f>'Run Rate'!AD167</f>
        <v>347</v>
      </c>
      <c r="AB1640" s="113">
        <v>210</v>
      </c>
      <c r="AC1640" s="112">
        <v>210</v>
      </c>
      <c r="AD1640" s="112">
        <v>210</v>
      </c>
      <c r="AE1640" s="112">
        <v>210</v>
      </c>
      <c r="AF1640" s="112">
        <v>210</v>
      </c>
      <c r="AG1640" s="112">
        <v>210</v>
      </c>
      <c r="AH1640" s="112">
        <v>210</v>
      </c>
      <c r="AI1640" s="112">
        <v>210</v>
      </c>
      <c r="AJ1640" s="112">
        <v>210</v>
      </c>
      <c r="AK1640" s="112">
        <v>210</v>
      </c>
      <c r="AL1640" s="112">
        <v>210</v>
      </c>
      <c r="AM1640" s="112">
        <v>210</v>
      </c>
      <c r="AN1640" s="112">
        <v>210</v>
      </c>
      <c r="AQ1640" t="str">
        <f>AQ1638</f>
        <v/>
      </c>
    </row>
    <row r="1641" spans="1:43" ht="14.25" customHeight="1" x14ac:dyDescent="0.25">
      <c r="A1641" s="99" t="s">
        <v>1165</v>
      </c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4"/>
      <c r="L1641" s="114"/>
      <c r="M1641" s="114"/>
      <c r="N1641" s="114"/>
      <c r="O1641" s="114"/>
      <c r="P1641" s="114"/>
      <c r="Q1641" s="114"/>
      <c r="R1641" s="114"/>
      <c r="S1641" s="114"/>
      <c r="T1641" s="114"/>
      <c r="U1641" s="114"/>
      <c r="V1641" s="114"/>
      <c r="W1641" s="115"/>
      <c r="X1641" s="115"/>
      <c r="Y1641" s="115"/>
      <c r="Z1641" s="115"/>
      <c r="AA1641" s="112" t="s">
        <v>1166</v>
      </c>
      <c r="AB1641" s="113"/>
      <c r="AC1641" s="112"/>
      <c r="AD1641" s="112"/>
      <c r="AE1641" s="112"/>
      <c r="AF1641" s="112"/>
      <c r="AG1641" s="112"/>
      <c r="AH1641" s="112"/>
      <c r="AI1641" s="112"/>
      <c r="AJ1641" s="112"/>
      <c r="AK1641" s="112"/>
      <c r="AL1641" s="112"/>
      <c r="AM1641" s="112"/>
      <c r="AN1641" s="112"/>
      <c r="AQ1641" t="str">
        <f>AQ1638</f>
        <v/>
      </c>
    </row>
    <row r="1642" spans="1:43" ht="14.25" customHeight="1" x14ac:dyDescent="0.25">
      <c r="A1642" s="99" t="s">
        <v>1167</v>
      </c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4"/>
      <c r="L1642" s="114"/>
      <c r="M1642" s="114"/>
      <c r="N1642" s="114"/>
      <c r="O1642" s="114"/>
      <c r="P1642" s="114"/>
      <c r="Q1642" s="114"/>
      <c r="R1642" s="114"/>
      <c r="S1642" s="114"/>
      <c r="T1642" s="114"/>
      <c r="U1642" s="114"/>
      <c r="V1642" s="114"/>
      <c r="W1642" s="115"/>
      <c r="X1642" s="116"/>
      <c r="Y1642" s="117"/>
      <c r="Z1642" s="115"/>
      <c r="AA1642" s="112" t="s">
        <v>1168</v>
      </c>
      <c r="AB1642" s="113">
        <f>'Demand Input VP'!B824</f>
        <v>0</v>
      </c>
      <c r="AC1642" s="112">
        <f>'Demand Input VP'!C824</f>
        <v>0</v>
      </c>
      <c r="AD1642" s="112">
        <f>'Demand Input VP'!D824</f>
        <v>0</v>
      </c>
      <c r="AE1642" s="112">
        <f>'Demand Input VP'!E824</f>
        <v>0</v>
      </c>
      <c r="AF1642" s="112">
        <f>'Demand Input VP'!F824</f>
        <v>0</v>
      </c>
      <c r="AG1642" s="112">
        <f>'Demand Input VP'!G824</f>
        <v>0</v>
      </c>
      <c r="AH1642" s="112">
        <f>'Demand Input VP'!H824</f>
        <v>0</v>
      </c>
      <c r="AI1642" s="112">
        <f>'Demand Input VP'!I824</f>
        <v>0</v>
      </c>
      <c r="AJ1642" s="112">
        <f>'Demand Input VP'!J824</f>
        <v>0</v>
      </c>
      <c r="AK1642" s="112">
        <f>'Demand Input VP'!K824</f>
        <v>0</v>
      </c>
      <c r="AL1642" s="112">
        <f>'Demand Input VP'!L824</f>
        <v>0</v>
      </c>
      <c r="AM1642" s="112">
        <f>'Demand Input VP'!M824</f>
        <v>0</v>
      </c>
      <c r="AN1642" s="112">
        <f>'Demand Input VP'!N824</f>
        <v>0</v>
      </c>
      <c r="AQ1642" t="str">
        <f>AQ1638</f>
        <v/>
      </c>
    </row>
    <row r="1643" spans="1:43" ht="14.25" customHeight="1" x14ac:dyDescent="0.25">
      <c r="A1643" s="99" t="s">
        <v>1169</v>
      </c>
      <c r="B1643" s="118"/>
      <c r="C1643" s="118"/>
      <c r="D1643" s="118"/>
      <c r="E1643" s="118"/>
      <c r="F1643" s="118"/>
      <c r="G1643" s="118"/>
      <c r="H1643" s="118"/>
      <c r="I1643" s="118"/>
      <c r="J1643" s="118"/>
      <c r="K1643" s="118"/>
      <c r="L1643" s="118"/>
      <c r="M1643" s="118"/>
      <c r="N1643" s="118"/>
      <c r="O1643" s="118"/>
      <c r="P1643" s="118"/>
      <c r="Q1643" s="118"/>
      <c r="R1643" s="118"/>
      <c r="S1643" s="118"/>
      <c r="T1643" s="118"/>
      <c r="U1643" s="118"/>
      <c r="V1643" s="118"/>
      <c r="W1643" s="115"/>
      <c r="X1643" s="116"/>
      <c r="Y1643" s="117"/>
      <c r="Z1643" s="119"/>
      <c r="AA1643" s="120" t="s">
        <v>1170</v>
      </c>
      <c r="AB1643" s="121">
        <f>'Demand Input VP'!B823</f>
        <v>0</v>
      </c>
      <c r="AC1643" s="120">
        <f>'Demand Input VP'!C823</f>
        <v>0</v>
      </c>
      <c r="AD1643" s="120">
        <f>'Demand Input VP'!D823</f>
        <v>0</v>
      </c>
      <c r="AE1643" s="120">
        <f>'Demand Input VP'!E823</f>
        <v>0</v>
      </c>
      <c r="AF1643" s="120">
        <f>'Demand Input VP'!F823</f>
        <v>0</v>
      </c>
      <c r="AG1643" s="120">
        <f>'Demand Input VP'!G823</f>
        <v>0</v>
      </c>
      <c r="AH1643" s="120">
        <f>'Demand Input VP'!H823</f>
        <v>0</v>
      </c>
      <c r="AI1643" s="120">
        <f>'Demand Input VP'!I823</f>
        <v>0</v>
      </c>
      <c r="AJ1643" s="120">
        <f>'Demand Input VP'!J823</f>
        <v>0</v>
      </c>
      <c r="AK1643" s="120">
        <f>'Demand Input VP'!K823</f>
        <v>0</v>
      </c>
      <c r="AL1643" s="120">
        <f>'Demand Input VP'!L823</f>
        <v>0</v>
      </c>
      <c r="AM1643" s="120">
        <f>'Demand Input VP'!M823</f>
        <v>0</v>
      </c>
      <c r="AN1643" s="120">
        <f>'Demand Input VP'!N823</f>
        <v>0</v>
      </c>
      <c r="AQ1643" t="str">
        <f>AQ1638</f>
        <v/>
      </c>
    </row>
    <row r="1644" spans="1:43" ht="14.25" customHeight="1" x14ac:dyDescent="0.25">
      <c r="A1644" s="1"/>
      <c r="B1644" s="122"/>
      <c r="C1644" s="122"/>
      <c r="D1644" s="122"/>
      <c r="E1644" s="122"/>
      <c r="F1644" s="122"/>
      <c r="G1644" s="122"/>
      <c r="H1644" s="122"/>
      <c r="I1644" s="122"/>
      <c r="J1644" s="122"/>
      <c r="K1644" s="122"/>
      <c r="L1644" s="122"/>
      <c r="M1644" s="122"/>
      <c r="N1644" s="122"/>
      <c r="O1644" s="122"/>
      <c r="P1644" s="122"/>
      <c r="Q1644" s="122"/>
      <c r="R1644" s="122"/>
      <c r="S1644" s="122"/>
      <c r="T1644" s="122"/>
      <c r="U1644" s="122"/>
      <c r="V1644" s="122"/>
      <c r="W1644" s="123"/>
      <c r="X1644" s="116"/>
      <c r="Y1644" s="117"/>
      <c r="Z1644" s="123"/>
      <c r="AA1644" s="112" t="s">
        <v>1171</v>
      </c>
      <c r="AB1644" s="113">
        <f>'Demand Input MP'!B824</f>
        <v>0</v>
      </c>
      <c r="AC1644" s="112">
        <f>'Demand Input MP'!C824</f>
        <v>0</v>
      </c>
      <c r="AD1644" s="112">
        <f>'Demand Input MP'!D824</f>
        <v>0</v>
      </c>
      <c r="AE1644" s="112">
        <f>'Demand Input MP'!E824</f>
        <v>0</v>
      </c>
      <c r="AF1644" s="112">
        <f>'Demand Input MP'!F824</f>
        <v>0</v>
      </c>
      <c r="AG1644" s="112">
        <f>'Demand Input MP'!G824</f>
        <v>0</v>
      </c>
      <c r="AH1644" s="112">
        <f>'Demand Input MP'!H824</f>
        <v>0</v>
      </c>
      <c r="AI1644" s="112">
        <f>'Demand Input MP'!I824</f>
        <v>0</v>
      </c>
      <c r="AJ1644" s="112">
        <f>'Demand Input MP'!J824</f>
        <v>0</v>
      </c>
      <c r="AK1644" s="112">
        <f>'Demand Input MP'!K824</f>
        <v>0</v>
      </c>
      <c r="AL1644" s="112">
        <f>'Demand Input MP'!L824</f>
        <v>0</v>
      </c>
      <c r="AM1644" s="112">
        <f>'Demand Input MP'!M824</f>
        <v>0</v>
      </c>
      <c r="AN1644" s="112">
        <f>'Demand Input MP'!N824</f>
        <v>0</v>
      </c>
      <c r="AQ1644" t="str">
        <f>AQ1638</f>
        <v/>
      </c>
    </row>
    <row r="1645" spans="1:43" ht="14.25" customHeight="1" x14ac:dyDescent="0.25">
      <c r="A1645" s="1"/>
      <c r="B1645" s="122"/>
      <c r="C1645" s="122"/>
      <c r="D1645" s="122"/>
      <c r="E1645" s="122"/>
      <c r="F1645" s="122"/>
      <c r="G1645" s="122"/>
      <c r="H1645" s="122"/>
      <c r="I1645" s="122"/>
      <c r="J1645" s="122"/>
      <c r="K1645" s="122"/>
      <c r="L1645" s="122"/>
      <c r="M1645" s="122"/>
      <c r="N1645" s="122"/>
      <c r="O1645" s="122"/>
      <c r="P1645" s="122"/>
      <c r="Q1645" s="122"/>
      <c r="R1645" s="122"/>
      <c r="S1645" s="122"/>
      <c r="T1645" s="122"/>
      <c r="U1645" s="122"/>
      <c r="V1645" s="124" t="s">
        <v>91</v>
      </c>
      <c r="W1645" s="125">
        <f>IFERROR(IF(SUM('Run Rate History'!E167:AD167)&gt;0,(SUMPRODUCT((B1640:AA1640&gt;=PERCENTILE(B1640:AA1640,0.1))*(B1640:AA1640&lt;=PERCENTILE(B1640:AA1640,0.9))*B1640:AA1640)+SUMPRODUCT(('Run Rate History'!E167:AD167&gt;=PERCENTILE(B1640:AA1640,0.1))*('Run Rate History'!E167:AD167&lt;=PERCENTILE(B1640:AA1640,0.9))*'Run Rate History'!E167:AD167))/(SUMPRODUCT((B1640:AA1640&gt;=PERCENTILE(B1640:AA1640,0.1))*(B1640:AA1640&lt;=PERCENTILE(B1640:AA1640,0.9))*1)+SUMPRODUCT(('Run Rate History'!E167:AD167&gt;=PERCENTILE(B1640:AA1640,0.1))*('Run Rate History'!E167:AD167&lt;=PERCENTILE(B1640:AA1640,0.9))*1)),TRIMMEAN(B1640:AA1640,0.15)),0)</f>
        <v>180.9047619047619</v>
      </c>
      <c r="X1645" s="126" t="s">
        <v>1172</v>
      </c>
      <c r="Y1645" s="127">
        <f>SUM(B1640:AA1640)/26</f>
        <v>214.34615384615384</v>
      </c>
      <c r="Z1645" s="128"/>
      <c r="AA1645" s="112" t="s">
        <v>1173</v>
      </c>
      <c r="AB1645" s="113">
        <f>'Demand Input MP'!B823</f>
        <v>0</v>
      </c>
      <c r="AC1645" s="112">
        <f>'Demand Input MP'!C823</f>
        <v>0</v>
      </c>
      <c r="AD1645" s="112">
        <f>'Demand Input MP'!D823</f>
        <v>0</v>
      </c>
      <c r="AE1645" s="112">
        <f>'Demand Input MP'!E823</f>
        <v>0</v>
      </c>
      <c r="AF1645" s="112">
        <f>'Demand Input MP'!F823</f>
        <v>0</v>
      </c>
      <c r="AG1645" s="112">
        <f>'Demand Input MP'!G823</f>
        <v>0</v>
      </c>
      <c r="AH1645" s="112">
        <f>'Demand Input MP'!H823</f>
        <v>0</v>
      </c>
      <c r="AI1645" s="112">
        <f>'Demand Input MP'!I823</f>
        <v>0</v>
      </c>
      <c r="AJ1645" s="112">
        <f>'Demand Input MP'!J823</f>
        <v>0</v>
      </c>
      <c r="AK1645" s="112">
        <f>'Demand Input MP'!K823</f>
        <v>0</v>
      </c>
      <c r="AL1645" s="112">
        <f>'Demand Input MP'!L823</f>
        <v>0</v>
      </c>
      <c r="AM1645" s="112">
        <f>'Demand Input MP'!M823</f>
        <v>0</v>
      </c>
      <c r="AN1645" s="112">
        <f>'Demand Input MP'!N823</f>
        <v>0</v>
      </c>
      <c r="AQ1645" t="str">
        <f>AQ1638</f>
        <v/>
      </c>
    </row>
    <row r="1646" spans="1:43" ht="14.25" customHeight="1" x14ac:dyDescent="0.25">
      <c r="A1646" s="1"/>
      <c r="B1646" s="122"/>
      <c r="C1646" s="122"/>
      <c r="D1646" s="122"/>
      <c r="E1646" s="122"/>
      <c r="F1646" s="122"/>
      <c r="G1646" s="122"/>
      <c r="H1646" s="122"/>
      <c r="I1646" s="122"/>
      <c r="J1646" s="122"/>
      <c r="K1646" s="122"/>
      <c r="L1646" s="122"/>
      <c r="M1646" s="122"/>
      <c r="N1646" s="122"/>
      <c r="O1646" s="122"/>
      <c r="P1646" s="122"/>
      <c r="Q1646" s="122"/>
      <c r="R1646" s="122"/>
      <c r="S1646" s="122"/>
      <c r="T1646" s="122"/>
      <c r="U1646" s="122"/>
      <c r="V1646" s="124" t="s">
        <v>94</v>
      </c>
      <c r="W1646" s="125">
        <f>IFERROR((1*MIN(MAX(X1640,0.5*IF(SUM('Run Rate History'!E167:AD167)&gt;0,(MEDIAN(IF(B1640:AA1640&gt;0,B1640:AA1640))+MEDIAN(IF('Run Rate History'!E167:AD167&gt;0,'Run Rate History'!E167:AD167)))/2,MEDIAN(IF(B1640:AA1640&gt;0,B1640:AA1640)))),2*IF(SUM('Run Rate History'!E167:AD167)&gt;0,(MEDIAN(IF(B1640:AA1640&gt;0,B1640:AA1640))+MEDIAN(IF('Run Rate History'!E167:AD167&gt;0,'Run Rate History'!E167:AD167)))/2,MEDIAN(IF(B1640:AA1640&gt;0,B1640:AA1640))))+2*MIN(MAX(Y1640,0.5*IF(SUM('Run Rate History'!E167:AD167)&gt;0,(MEDIAN(IF(B1640:AA1640&gt;0,B1640:AA1640))+MEDIAN(IF('Run Rate History'!E167:AD167&gt;0,'Run Rate History'!E167:AD167)))/2,MEDIAN(IF(B1640:AA1640&gt;0,B1640:AA1640)))),2*IF(SUM('Run Rate History'!E167:AD167)&gt;0,(MEDIAN(IF(B1640:AA1640&gt;0,B1640:AA1640))+MEDIAN(IF('Run Rate History'!E167:AD167&gt;0,'Run Rate History'!E167:AD167)))/2,MEDIAN(IF(B1640:AA1640&gt;0,B1640:AA1640))))+3*MIN(MAX(Z1640,0.5*IF(SUM('Run Rate History'!E167:AD167)&gt;0,(MEDIAN(IF(B1640:AA1640&gt;0,B1640:AA1640))+MEDIAN(IF('Run Rate History'!E167:AD167&gt;0,'Run Rate History'!E167:AD167)))/2,MEDIAN(IF(B1640:AA1640&gt;0,B1640:AA1640)))),2*IF(SUM('Run Rate History'!E167:AD167)&gt;0,(MEDIAN(IF(B1640:AA1640&gt;0,B1640:AA1640))+MEDIAN(IF('Run Rate History'!E167:AD167&gt;0,'Run Rate History'!E167:AD167)))/2,MEDIAN(IF(B1640:AA1640&gt;0,B1640:AA1640))))+4*MIN(MAX(AA1640,0.5*IF(SUM('Run Rate History'!E167:AD167)&gt;0,(MEDIAN(IF(B1640:AA1640&gt;0,B1640:AA1640))+MEDIAN(IF('Run Rate History'!E167:AD167&gt;0,'Run Rate History'!E167:AD167)))/2,MEDIAN(IF(B1640:AA1640&gt;0,B1640:AA1640)))),2*IF(SUM('Run Rate History'!E167:AD167)&gt;0,(MEDIAN(IF(B1640:AA1640&gt;0,B1640:AA1640))+MEDIAN(IF('Run Rate History'!E167:AD167&gt;0,'Run Rate History'!E167:AD167)))/2,MEDIAN(IF(B1640:AA1640&gt;0,B1640:AA1640)))))/10,0)</f>
        <v>306.10000000000002</v>
      </c>
      <c r="X1646" s="129" t="s">
        <v>1174</v>
      </c>
      <c r="Y1646" s="130">
        <f>IFERROR(VLOOKUP(A1638,'Stanje zaliha'!A:E,5,FALSE()),0)</f>
        <v>1826</v>
      </c>
      <c r="Z1646" s="131"/>
      <c r="AA1646" s="113" t="s">
        <v>1175</v>
      </c>
      <c r="AB1646" s="118">
        <f t="shared" ref="AB1646:AN1646" si="326">SUM(AB1642:AB1645)</f>
        <v>0</v>
      </c>
      <c r="AC1646" s="118">
        <f t="shared" si="326"/>
        <v>0</v>
      </c>
      <c r="AD1646" s="118">
        <f t="shared" si="326"/>
        <v>0</v>
      </c>
      <c r="AE1646" s="118">
        <f t="shared" si="326"/>
        <v>0</v>
      </c>
      <c r="AF1646" s="118">
        <f t="shared" si="326"/>
        <v>0</v>
      </c>
      <c r="AG1646" s="118">
        <f t="shared" si="326"/>
        <v>0</v>
      </c>
      <c r="AH1646" s="118">
        <f t="shared" si="326"/>
        <v>0</v>
      </c>
      <c r="AI1646" s="118">
        <f t="shared" si="326"/>
        <v>0</v>
      </c>
      <c r="AJ1646" s="118">
        <f t="shared" si="326"/>
        <v>0</v>
      </c>
      <c r="AK1646" s="118">
        <f t="shared" si="326"/>
        <v>0</v>
      </c>
      <c r="AL1646" s="118">
        <f t="shared" si="326"/>
        <v>0</v>
      </c>
      <c r="AM1646" s="118">
        <f t="shared" si="326"/>
        <v>0</v>
      </c>
      <c r="AN1646" s="118">
        <f t="shared" si="326"/>
        <v>0</v>
      </c>
      <c r="AQ1646" t="str">
        <f>AQ1638</f>
        <v/>
      </c>
    </row>
    <row r="1647" spans="1:43" ht="14.25" customHeight="1" x14ac:dyDescent="0.25">
      <c r="A1647" s="1"/>
      <c r="B1647" s="122"/>
      <c r="C1647" s="122"/>
      <c r="D1647" s="122"/>
      <c r="E1647" s="122"/>
      <c r="F1647" s="122"/>
      <c r="G1647" s="122"/>
      <c r="H1647" s="122"/>
      <c r="I1647" s="122"/>
      <c r="J1647" s="122"/>
      <c r="K1647" s="122"/>
      <c r="L1647" s="122"/>
      <c r="M1647" s="122"/>
      <c r="N1647" s="122"/>
      <c r="O1647" s="122"/>
      <c r="P1647" s="122"/>
      <c r="Q1647" s="122"/>
      <c r="R1647" s="122"/>
      <c r="S1647" s="122"/>
      <c r="T1647" s="122"/>
      <c r="U1647" s="122"/>
      <c r="V1647" s="124" t="s">
        <v>95</v>
      </c>
      <c r="W1647" s="125">
        <f>IFERROR(0.6*W1646+0.4*W1645,0)</f>
        <v>256.02190476190475</v>
      </c>
      <c r="X1647" s="132" t="s">
        <v>1176</v>
      </c>
      <c r="Y1647" s="133">
        <f>IFERROR(SUMIF('Popis poslanih narudžbi'!A:A,A1638,'Popis poslanih narudžbi'!C:C),0)</f>
        <v>0</v>
      </c>
      <c r="Z1647" s="131"/>
      <c r="AA1647" s="134" t="s">
        <v>1177</v>
      </c>
      <c r="AB1647" s="118">
        <f t="shared" ref="AB1647:AN1647" si="327">AB1640+AB1646</f>
        <v>210</v>
      </c>
      <c r="AC1647" s="118">
        <f t="shared" si="327"/>
        <v>210</v>
      </c>
      <c r="AD1647" s="118">
        <f t="shared" si="327"/>
        <v>210</v>
      </c>
      <c r="AE1647" s="118">
        <f t="shared" si="327"/>
        <v>210</v>
      </c>
      <c r="AF1647" s="118">
        <f t="shared" si="327"/>
        <v>210</v>
      </c>
      <c r="AG1647" s="118">
        <f t="shared" si="327"/>
        <v>210</v>
      </c>
      <c r="AH1647" s="118">
        <f t="shared" si="327"/>
        <v>210</v>
      </c>
      <c r="AI1647" s="118">
        <f t="shared" si="327"/>
        <v>210</v>
      </c>
      <c r="AJ1647" s="118">
        <f t="shared" si="327"/>
        <v>210</v>
      </c>
      <c r="AK1647" s="118">
        <f t="shared" si="327"/>
        <v>210</v>
      </c>
      <c r="AL1647" s="118">
        <f t="shared" si="327"/>
        <v>210</v>
      </c>
      <c r="AM1647" s="118">
        <f t="shared" si="327"/>
        <v>210</v>
      </c>
      <c r="AN1647" s="118">
        <f t="shared" si="327"/>
        <v>210</v>
      </c>
      <c r="AQ1647" t="str">
        <f>AQ1638</f>
        <v/>
      </c>
    </row>
    <row r="1648" spans="1:43" ht="14.25" customHeight="1" x14ac:dyDescent="0.25">
      <c r="A1648" s="107" t="str">
        <f>'Run Rate'!A168</f>
        <v>POL04473</v>
      </c>
      <c r="B1648" s="135" t="str">
        <f>'Run Rate'!B168</f>
        <v>Polleo L-carnitine 750 ml Orange</v>
      </c>
      <c r="C1648" s="135" t="str">
        <f>'Run Rate'!C168</f>
        <v>RTD &amp; SNACKS</v>
      </c>
      <c r="D1648" s="135" t="str">
        <f>'Run Rate'!D168</f>
        <v>02 SILVER</v>
      </c>
      <c r="E1648" s="122"/>
      <c r="F1648" s="122"/>
      <c r="G1648" s="122"/>
      <c r="H1648" s="122"/>
      <c r="I1648" s="122"/>
      <c r="J1648" s="122"/>
      <c r="K1648" s="122"/>
      <c r="L1648" s="122"/>
      <c r="M1648" s="122"/>
      <c r="N1648" s="122"/>
      <c r="O1648" s="122"/>
      <c r="P1648" s="122"/>
      <c r="Q1648" s="122"/>
      <c r="R1648" s="122"/>
      <c r="S1648" s="122"/>
      <c r="T1648" s="122"/>
      <c r="U1648" s="122"/>
      <c r="V1648" s="122"/>
      <c r="W1648" s="122"/>
      <c r="X1648" s="122"/>
      <c r="Y1648" s="122"/>
      <c r="Z1648" s="122"/>
      <c r="AA1648" s="122"/>
      <c r="AB1648" s="122"/>
      <c r="AC1648" s="122"/>
      <c r="AD1648" s="122"/>
      <c r="AE1648" s="122"/>
      <c r="AF1648" s="122"/>
      <c r="AG1648" s="122"/>
      <c r="AH1648" s="122"/>
      <c r="AI1648" s="122"/>
      <c r="AJ1648" s="122"/>
      <c r="AK1648" s="122"/>
      <c r="AL1648" s="122"/>
      <c r="AM1648" s="122"/>
      <c r="AN1648" s="122"/>
      <c r="AQ1648" t="str">
        <f>IF(AND(OR($B$1="ALL",$B$1=C1648),OR($E$1="ALL",$E$1=D1648),OR($B$2="ALL",$B$2=A1648),OR($E$2="ALL",IFERROR(SEARCH($E$2,B1648),0)&gt;0)),"MATCH","")</f>
        <v/>
      </c>
    </row>
    <row r="1649" spans="1:43" ht="14.25" customHeight="1" x14ac:dyDescent="0.25">
      <c r="A1649" s="108" t="s">
        <v>1137</v>
      </c>
      <c r="B1649" s="136" t="s">
        <v>1138</v>
      </c>
      <c r="C1649" s="136" t="s">
        <v>1139</v>
      </c>
      <c r="D1649" s="136" t="s">
        <v>1140</v>
      </c>
      <c r="E1649" s="136" t="s">
        <v>1141</v>
      </c>
      <c r="F1649" s="136" t="s">
        <v>1142</v>
      </c>
      <c r="G1649" s="136" t="s">
        <v>1143</v>
      </c>
      <c r="H1649" s="136" t="s">
        <v>1144</v>
      </c>
      <c r="I1649" s="136" t="s">
        <v>1145</v>
      </c>
      <c r="J1649" s="136" t="s">
        <v>1146</v>
      </c>
      <c r="K1649" s="136" t="s">
        <v>1147</v>
      </c>
      <c r="L1649" s="136" t="s">
        <v>1148</v>
      </c>
      <c r="M1649" s="136" t="s">
        <v>1149</v>
      </c>
      <c r="N1649" s="136" t="s">
        <v>1150</v>
      </c>
      <c r="O1649" s="136" t="s">
        <v>1151</v>
      </c>
      <c r="P1649" s="136" t="s">
        <v>1152</v>
      </c>
      <c r="Q1649" s="136" t="s">
        <v>1153</v>
      </c>
      <c r="R1649" s="136" t="s">
        <v>1154</v>
      </c>
      <c r="S1649" s="136" t="s">
        <v>1155</v>
      </c>
      <c r="T1649" s="136" t="s">
        <v>1156</v>
      </c>
      <c r="U1649" s="136" t="s">
        <v>1157</v>
      </c>
      <c r="V1649" s="136" t="s">
        <v>1158</v>
      </c>
      <c r="W1649" s="136" t="s">
        <v>1159</v>
      </c>
      <c r="X1649" s="136" t="s">
        <v>1160</v>
      </c>
      <c r="Y1649" s="136" t="s">
        <v>1161</v>
      </c>
      <c r="Z1649" s="136" t="s">
        <v>1162</v>
      </c>
      <c r="AA1649" s="136" t="s">
        <v>1163</v>
      </c>
      <c r="AB1649" s="137" t="s">
        <v>156</v>
      </c>
      <c r="AC1649" s="137" t="s">
        <v>157</v>
      </c>
      <c r="AD1649" s="137" t="s">
        <v>158</v>
      </c>
      <c r="AE1649" s="137" t="s">
        <v>139</v>
      </c>
      <c r="AF1649" s="138" t="s">
        <v>140</v>
      </c>
      <c r="AG1649" s="138" t="s">
        <v>141</v>
      </c>
      <c r="AH1649" s="138" t="s">
        <v>142</v>
      </c>
      <c r="AI1649" s="138" t="s">
        <v>143</v>
      </c>
      <c r="AJ1649" s="139" t="s">
        <v>144</v>
      </c>
      <c r="AK1649" s="139" t="s">
        <v>145</v>
      </c>
      <c r="AL1649" s="139" t="s">
        <v>146</v>
      </c>
      <c r="AM1649" s="140" t="s">
        <v>147</v>
      </c>
      <c r="AN1649" s="140" t="s">
        <v>148</v>
      </c>
      <c r="AQ1649" t="str">
        <f>AQ1648</f>
        <v/>
      </c>
    </row>
    <row r="1650" spans="1:43" ht="14.25" customHeight="1" x14ac:dyDescent="0.25">
      <c r="A1650" s="99" t="s">
        <v>1164</v>
      </c>
      <c r="B1650" s="112">
        <f>'Run Rate'!E168</f>
        <v>462</v>
      </c>
      <c r="C1650" s="112">
        <f>'Run Rate'!F168</f>
        <v>847</v>
      </c>
      <c r="D1650" s="112">
        <f>'Run Rate'!G168</f>
        <v>641</v>
      </c>
      <c r="E1650" s="112">
        <f>'Run Rate'!H168</f>
        <v>746</v>
      </c>
      <c r="F1650" s="112">
        <f>'Run Rate'!I168</f>
        <v>955</v>
      </c>
      <c r="G1650" s="112">
        <f>'Run Rate'!J168</f>
        <v>677</v>
      </c>
      <c r="H1650" s="112">
        <f>'Run Rate'!K168</f>
        <v>936</v>
      </c>
      <c r="I1650" s="112">
        <f>'Run Rate'!L168</f>
        <v>653</v>
      </c>
      <c r="J1650" s="112">
        <f>'Run Rate'!M168</f>
        <v>979</v>
      </c>
      <c r="K1650" s="112">
        <f>'Run Rate'!N168</f>
        <v>258</v>
      </c>
      <c r="L1650" s="112">
        <f>'Run Rate'!O168</f>
        <v>1327</v>
      </c>
      <c r="M1650" s="112">
        <f>'Run Rate'!P168</f>
        <v>371</v>
      </c>
      <c r="N1650" s="112">
        <f>'Run Rate'!Q168</f>
        <v>362</v>
      </c>
      <c r="O1650" s="112">
        <f>'Run Rate'!R168</f>
        <v>301</v>
      </c>
      <c r="P1650" s="112">
        <f>'Run Rate'!S168</f>
        <v>34</v>
      </c>
      <c r="Q1650" s="112">
        <f>'Run Rate'!T168</f>
        <v>335</v>
      </c>
      <c r="R1650" s="112">
        <f>'Run Rate'!U168</f>
        <v>660</v>
      </c>
      <c r="S1650" s="112">
        <f>'Run Rate'!V168</f>
        <v>665</v>
      </c>
      <c r="T1650" s="112">
        <f>'Run Rate'!W168</f>
        <v>578</v>
      </c>
      <c r="U1650" s="112">
        <f>'Run Rate'!X168</f>
        <v>1780</v>
      </c>
      <c r="V1650" s="112">
        <f>'Run Rate'!Y168</f>
        <v>792</v>
      </c>
      <c r="W1650" s="112">
        <f>'Run Rate'!Z168</f>
        <v>342</v>
      </c>
      <c r="X1650" s="112">
        <f>'Run Rate'!AA168</f>
        <v>120</v>
      </c>
      <c r="Y1650" s="112">
        <f>'Run Rate'!AB168</f>
        <v>1413</v>
      </c>
      <c r="Z1650" s="112">
        <f>'Run Rate'!AC168</f>
        <v>1426</v>
      </c>
      <c r="AA1650" s="112">
        <f>'Run Rate'!AD168</f>
        <v>1032</v>
      </c>
      <c r="AB1650" s="113">
        <v>827</v>
      </c>
      <c r="AC1650" s="112">
        <v>955</v>
      </c>
      <c r="AD1650" s="112">
        <v>825</v>
      </c>
      <c r="AE1650" s="112">
        <v>933</v>
      </c>
      <c r="AF1650" s="112">
        <v>835</v>
      </c>
      <c r="AG1650" s="112">
        <v>893</v>
      </c>
      <c r="AH1650" s="112">
        <v>843</v>
      </c>
      <c r="AI1650" s="112">
        <v>920</v>
      </c>
      <c r="AJ1650" s="112">
        <v>862</v>
      </c>
      <c r="AK1650" s="112">
        <v>903</v>
      </c>
      <c r="AL1650" s="112">
        <v>990</v>
      </c>
      <c r="AM1650" s="112">
        <v>843</v>
      </c>
      <c r="AN1650" s="112">
        <v>834</v>
      </c>
      <c r="AQ1650" t="str">
        <f>AQ1648</f>
        <v/>
      </c>
    </row>
    <row r="1651" spans="1:43" ht="14.25" customHeight="1" x14ac:dyDescent="0.25">
      <c r="A1651" s="99" t="s">
        <v>1165</v>
      </c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4"/>
      <c r="L1651" s="114"/>
      <c r="M1651" s="114"/>
      <c r="N1651" s="114"/>
      <c r="O1651" s="114"/>
      <c r="P1651" s="114"/>
      <c r="Q1651" s="114"/>
      <c r="R1651" s="114"/>
      <c r="S1651" s="114"/>
      <c r="T1651" s="114"/>
      <c r="U1651" s="114"/>
      <c r="V1651" s="114"/>
      <c r="W1651" s="115"/>
      <c r="X1651" s="115"/>
      <c r="Y1651" s="115"/>
      <c r="Z1651" s="115"/>
      <c r="AA1651" s="112" t="s">
        <v>1166</v>
      </c>
      <c r="AB1651" s="113"/>
      <c r="AC1651" s="112"/>
      <c r="AD1651" s="112"/>
      <c r="AE1651" s="112"/>
      <c r="AF1651" s="112"/>
      <c r="AG1651" s="112"/>
      <c r="AH1651" s="112"/>
      <c r="AI1651" s="112"/>
      <c r="AJ1651" s="112"/>
      <c r="AK1651" s="112"/>
      <c r="AL1651" s="112"/>
      <c r="AM1651" s="112"/>
      <c r="AN1651" s="112"/>
      <c r="AQ1651" t="str">
        <f>AQ1648</f>
        <v/>
      </c>
    </row>
    <row r="1652" spans="1:43" ht="14.25" customHeight="1" x14ac:dyDescent="0.25">
      <c r="A1652" s="99" t="s">
        <v>1167</v>
      </c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4"/>
      <c r="L1652" s="114"/>
      <c r="M1652" s="114"/>
      <c r="N1652" s="114"/>
      <c r="O1652" s="114"/>
      <c r="P1652" s="114"/>
      <c r="Q1652" s="114"/>
      <c r="R1652" s="114"/>
      <c r="S1652" s="114"/>
      <c r="T1652" s="114"/>
      <c r="U1652" s="114"/>
      <c r="V1652" s="114"/>
      <c r="W1652" s="115"/>
      <c r="X1652" s="116"/>
      <c r="Y1652" s="117"/>
      <c r="Z1652" s="115"/>
      <c r="AA1652" s="112" t="s">
        <v>1168</v>
      </c>
      <c r="AB1652" s="113">
        <f>'Demand Input VP'!B829</f>
        <v>0</v>
      </c>
      <c r="AC1652" s="112">
        <f>'Demand Input VP'!C829</f>
        <v>0</v>
      </c>
      <c r="AD1652" s="112">
        <f>'Demand Input VP'!D829</f>
        <v>0</v>
      </c>
      <c r="AE1652" s="112">
        <f>'Demand Input VP'!E829</f>
        <v>0</v>
      </c>
      <c r="AF1652" s="112">
        <f>'Demand Input VP'!F829</f>
        <v>0</v>
      </c>
      <c r="AG1652" s="112">
        <f>'Demand Input VP'!G829</f>
        <v>0</v>
      </c>
      <c r="AH1652" s="112">
        <f>'Demand Input VP'!H829</f>
        <v>0</v>
      </c>
      <c r="AI1652" s="112">
        <f>'Demand Input VP'!I829</f>
        <v>0</v>
      </c>
      <c r="AJ1652" s="112">
        <f>'Demand Input VP'!J829</f>
        <v>0</v>
      </c>
      <c r="AK1652" s="112">
        <f>'Demand Input VP'!K829</f>
        <v>0</v>
      </c>
      <c r="AL1652" s="112">
        <f>'Demand Input VP'!L829</f>
        <v>0</v>
      </c>
      <c r="AM1652" s="112">
        <f>'Demand Input VP'!M829</f>
        <v>0</v>
      </c>
      <c r="AN1652" s="112">
        <f>'Demand Input VP'!N829</f>
        <v>0</v>
      </c>
      <c r="AQ1652" t="str">
        <f>AQ1648</f>
        <v/>
      </c>
    </row>
    <row r="1653" spans="1:43" ht="14.25" customHeight="1" x14ac:dyDescent="0.25">
      <c r="A1653" s="99" t="s">
        <v>1169</v>
      </c>
      <c r="B1653" s="118"/>
      <c r="C1653" s="118"/>
      <c r="D1653" s="118"/>
      <c r="E1653" s="118"/>
      <c r="F1653" s="118"/>
      <c r="G1653" s="118"/>
      <c r="H1653" s="118"/>
      <c r="I1653" s="118"/>
      <c r="J1653" s="118"/>
      <c r="K1653" s="118"/>
      <c r="L1653" s="118"/>
      <c r="M1653" s="118"/>
      <c r="N1653" s="118"/>
      <c r="O1653" s="118"/>
      <c r="P1653" s="118"/>
      <c r="Q1653" s="118"/>
      <c r="R1653" s="118"/>
      <c r="S1653" s="118"/>
      <c r="T1653" s="118"/>
      <c r="U1653" s="118"/>
      <c r="V1653" s="118"/>
      <c r="W1653" s="115"/>
      <c r="X1653" s="116"/>
      <c r="Y1653" s="117"/>
      <c r="Z1653" s="119"/>
      <c r="AA1653" s="120" t="s">
        <v>1170</v>
      </c>
      <c r="AB1653" s="121">
        <f>'Demand Input VP'!B828</f>
        <v>0</v>
      </c>
      <c r="AC1653" s="120">
        <f>'Demand Input VP'!C828</f>
        <v>0</v>
      </c>
      <c r="AD1653" s="120">
        <f>'Demand Input VP'!D828</f>
        <v>0</v>
      </c>
      <c r="AE1653" s="120">
        <f>'Demand Input VP'!E828</f>
        <v>0</v>
      </c>
      <c r="AF1653" s="120">
        <f>'Demand Input VP'!F828</f>
        <v>0</v>
      </c>
      <c r="AG1653" s="120">
        <f>'Demand Input VP'!G828</f>
        <v>0</v>
      </c>
      <c r="AH1653" s="120">
        <f>'Demand Input VP'!H828</f>
        <v>0</v>
      </c>
      <c r="AI1653" s="120">
        <f>'Demand Input VP'!I828</f>
        <v>0</v>
      </c>
      <c r="AJ1653" s="120">
        <f>'Demand Input VP'!J828</f>
        <v>0</v>
      </c>
      <c r="AK1653" s="120">
        <f>'Demand Input VP'!K828</f>
        <v>0</v>
      </c>
      <c r="AL1653" s="120">
        <f>'Demand Input VP'!L828</f>
        <v>0</v>
      </c>
      <c r="AM1653" s="120">
        <f>'Demand Input VP'!M828</f>
        <v>0</v>
      </c>
      <c r="AN1653" s="120">
        <f>'Demand Input VP'!N828</f>
        <v>0</v>
      </c>
      <c r="AQ1653" t="str">
        <f>AQ1648</f>
        <v/>
      </c>
    </row>
    <row r="1654" spans="1:43" ht="14.25" customHeight="1" x14ac:dyDescent="0.25">
      <c r="A1654" s="1"/>
      <c r="B1654" s="122"/>
      <c r="C1654" s="122"/>
      <c r="D1654" s="122"/>
      <c r="E1654" s="122"/>
      <c r="F1654" s="122"/>
      <c r="G1654" s="122"/>
      <c r="H1654" s="122"/>
      <c r="I1654" s="122"/>
      <c r="J1654" s="122"/>
      <c r="K1654" s="122"/>
      <c r="L1654" s="122"/>
      <c r="M1654" s="122"/>
      <c r="N1654" s="122"/>
      <c r="O1654" s="122"/>
      <c r="P1654" s="122"/>
      <c r="Q1654" s="122"/>
      <c r="R1654" s="122"/>
      <c r="S1654" s="122"/>
      <c r="T1654" s="122"/>
      <c r="U1654" s="122"/>
      <c r="V1654" s="122"/>
      <c r="W1654" s="123"/>
      <c r="X1654" s="116"/>
      <c r="Y1654" s="117"/>
      <c r="Z1654" s="123"/>
      <c r="AA1654" s="112" t="s">
        <v>1171</v>
      </c>
      <c r="AB1654" s="113">
        <f>'Demand Input MP'!B829</f>
        <v>0</v>
      </c>
      <c r="AC1654" s="112">
        <f>'Demand Input MP'!C829</f>
        <v>0</v>
      </c>
      <c r="AD1654" s="112">
        <f>'Demand Input MP'!D829</f>
        <v>0</v>
      </c>
      <c r="AE1654" s="112">
        <f>'Demand Input MP'!E829</f>
        <v>0</v>
      </c>
      <c r="AF1654" s="112">
        <f>'Demand Input MP'!F829</f>
        <v>0</v>
      </c>
      <c r="AG1654" s="112">
        <f>'Demand Input MP'!G829</f>
        <v>0</v>
      </c>
      <c r="AH1654" s="112">
        <f>'Demand Input MP'!H829</f>
        <v>0</v>
      </c>
      <c r="AI1654" s="112">
        <f>'Demand Input MP'!I829</f>
        <v>0</v>
      </c>
      <c r="AJ1654" s="112">
        <f>'Demand Input MP'!J829</f>
        <v>0</v>
      </c>
      <c r="AK1654" s="112">
        <f>'Demand Input MP'!K829</f>
        <v>0</v>
      </c>
      <c r="AL1654" s="112">
        <f>'Demand Input MP'!L829</f>
        <v>0</v>
      </c>
      <c r="AM1654" s="112">
        <f>'Demand Input MP'!M829</f>
        <v>0</v>
      </c>
      <c r="AN1654" s="112">
        <f>'Demand Input MP'!N829</f>
        <v>0</v>
      </c>
      <c r="AQ1654" t="str">
        <f>AQ1648</f>
        <v/>
      </c>
    </row>
    <row r="1655" spans="1:43" ht="14.25" customHeight="1" x14ac:dyDescent="0.25">
      <c r="A1655" s="1"/>
      <c r="B1655" s="122"/>
      <c r="C1655" s="122"/>
      <c r="D1655" s="122"/>
      <c r="E1655" s="122"/>
      <c r="F1655" s="122"/>
      <c r="G1655" s="122"/>
      <c r="H1655" s="122"/>
      <c r="I1655" s="122"/>
      <c r="J1655" s="122"/>
      <c r="K1655" s="122"/>
      <c r="L1655" s="122"/>
      <c r="M1655" s="122"/>
      <c r="N1655" s="122"/>
      <c r="O1655" s="122"/>
      <c r="P1655" s="122"/>
      <c r="Q1655" s="122"/>
      <c r="R1655" s="122"/>
      <c r="S1655" s="122"/>
      <c r="T1655" s="122"/>
      <c r="U1655" s="122"/>
      <c r="V1655" s="124" t="s">
        <v>91</v>
      </c>
      <c r="W1655" s="125">
        <f>IFERROR(IF(SUM('Run Rate History'!E168:AD168)&gt;0,(SUMPRODUCT((B1650:AA1650&gt;=PERCENTILE(B1650:AA1650,0.1))*(B1650:AA1650&lt;=PERCENTILE(B1650:AA1650,0.9))*B1650:AA1650)+SUMPRODUCT(('Run Rate History'!E168:AD168&gt;=PERCENTILE(B1650:AA1650,0.1))*('Run Rate History'!E168:AD168&lt;=PERCENTILE(B1650:AA1650,0.9))*'Run Rate History'!E168:AD168))/(SUMPRODUCT((B1650:AA1650&gt;=PERCENTILE(B1650:AA1650,0.1))*(B1650:AA1650&lt;=PERCENTILE(B1650:AA1650,0.9))*1)+SUMPRODUCT(('Run Rate History'!E168:AD168&gt;=PERCENTILE(B1650:AA1650,0.1))*('Run Rate History'!E168:AD168&lt;=PERCENTILE(B1650:AA1650,0.9))*1)),TRIMMEAN(B1650:AA1650,0.15)),0)</f>
        <v>709.16666666666663</v>
      </c>
      <c r="X1655" s="126" t="s">
        <v>1172</v>
      </c>
      <c r="Y1655" s="127">
        <f>SUM(B1650:AA1650)/26</f>
        <v>718.92307692307691</v>
      </c>
      <c r="Z1655" s="128"/>
      <c r="AA1655" s="112" t="s">
        <v>1173</v>
      </c>
      <c r="AB1655" s="113">
        <f>'Demand Input MP'!B828</f>
        <v>0</v>
      </c>
      <c r="AC1655" s="112">
        <f>'Demand Input MP'!C828</f>
        <v>0</v>
      </c>
      <c r="AD1655" s="112">
        <f>'Demand Input MP'!D828</f>
        <v>0</v>
      </c>
      <c r="AE1655" s="112">
        <f>'Demand Input MP'!E828</f>
        <v>0</v>
      </c>
      <c r="AF1655" s="112">
        <f>'Demand Input MP'!F828</f>
        <v>0</v>
      </c>
      <c r="AG1655" s="112">
        <f>'Demand Input MP'!G828</f>
        <v>0</v>
      </c>
      <c r="AH1655" s="112">
        <f>'Demand Input MP'!H828</f>
        <v>0</v>
      </c>
      <c r="AI1655" s="112">
        <f>'Demand Input MP'!I828</f>
        <v>0</v>
      </c>
      <c r="AJ1655" s="112">
        <f>'Demand Input MP'!J828</f>
        <v>0</v>
      </c>
      <c r="AK1655" s="112">
        <f>'Demand Input MP'!K828</f>
        <v>0</v>
      </c>
      <c r="AL1655" s="112">
        <f>'Demand Input MP'!L828</f>
        <v>0</v>
      </c>
      <c r="AM1655" s="112">
        <f>'Demand Input MP'!M828</f>
        <v>0</v>
      </c>
      <c r="AN1655" s="112">
        <f>'Demand Input MP'!N828</f>
        <v>0</v>
      </c>
      <c r="AQ1655" t="str">
        <f>AQ1648</f>
        <v/>
      </c>
    </row>
    <row r="1656" spans="1:43" ht="14.25" customHeight="1" x14ac:dyDescent="0.25">
      <c r="A1656" s="1"/>
      <c r="B1656" s="122"/>
      <c r="C1656" s="122"/>
      <c r="D1656" s="122"/>
      <c r="E1656" s="122"/>
      <c r="F1656" s="122"/>
      <c r="G1656" s="122"/>
      <c r="H1656" s="122"/>
      <c r="I1656" s="122"/>
      <c r="J1656" s="122"/>
      <c r="K1656" s="122"/>
      <c r="L1656" s="122"/>
      <c r="M1656" s="122"/>
      <c r="N1656" s="122"/>
      <c r="O1656" s="122"/>
      <c r="P1656" s="122"/>
      <c r="Q1656" s="122"/>
      <c r="R1656" s="122"/>
      <c r="S1656" s="122"/>
      <c r="T1656" s="122"/>
      <c r="U1656" s="122"/>
      <c r="V1656" s="124" t="s">
        <v>94</v>
      </c>
      <c r="W1656" s="125">
        <f>IFERROR((1*MIN(MAX(X1650,0.5*IF(SUM('Run Rate History'!E168:AD168)&gt;0,(MEDIAN(IF(B1650:AA1650&gt;0,B1650:AA1650))+MEDIAN(IF('Run Rate History'!E168:AD168&gt;0,'Run Rate History'!E168:AD168)))/2,MEDIAN(IF(B1650:AA1650&gt;0,B1650:AA1650)))),2*IF(SUM('Run Rate History'!E168:AD168)&gt;0,(MEDIAN(IF(B1650:AA1650&gt;0,B1650:AA1650))+MEDIAN(IF('Run Rate History'!E168:AD168&gt;0,'Run Rate History'!E168:AD168)))/2,MEDIAN(IF(B1650:AA1650&gt;0,B1650:AA1650))))+2*MIN(MAX(Y1650,0.5*IF(SUM('Run Rate History'!E168:AD168)&gt;0,(MEDIAN(IF(B1650:AA1650&gt;0,B1650:AA1650))+MEDIAN(IF('Run Rate History'!E168:AD168&gt;0,'Run Rate History'!E168:AD168)))/2,MEDIAN(IF(B1650:AA1650&gt;0,B1650:AA1650)))),2*IF(SUM('Run Rate History'!E168:AD168)&gt;0,(MEDIAN(IF(B1650:AA1650&gt;0,B1650:AA1650))+MEDIAN(IF('Run Rate History'!E168:AD168&gt;0,'Run Rate History'!E168:AD168)))/2,MEDIAN(IF(B1650:AA1650&gt;0,B1650:AA1650))))+3*MIN(MAX(Z1650,0.5*IF(SUM('Run Rate History'!E168:AD168)&gt;0,(MEDIAN(IF(B1650:AA1650&gt;0,B1650:AA1650))+MEDIAN(IF('Run Rate History'!E168:AD168&gt;0,'Run Rate History'!E168:AD168)))/2,MEDIAN(IF(B1650:AA1650&gt;0,B1650:AA1650)))),2*IF(SUM('Run Rate History'!E168:AD168)&gt;0,(MEDIAN(IF(B1650:AA1650&gt;0,B1650:AA1650))+MEDIAN(IF('Run Rate History'!E168:AD168&gt;0,'Run Rate History'!E168:AD168)))/2,MEDIAN(IF(B1650:AA1650&gt;0,B1650:AA1650))))+4*MIN(MAX(AA1650,0.5*IF(SUM('Run Rate History'!E168:AD168)&gt;0,(MEDIAN(IF(B1650:AA1650&gt;0,B1650:AA1650))+MEDIAN(IF('Run Rate History'!E168:AD168&gt;0,'Run Rate History'!E168:AD168)))/2,MEDIAN(IF(B1650:AA1650&gt;0,B1650:AA1650)))),2*IF(SUM('Run Rate History'!E168:AD168)&gt;0,(MEDIAN(IF(B1650:AA1650&gt;0,B1650:AA1650))+MEDIAN(IF('Run Rate History'!E168:AD168&gt;0,'Run Rate History'!E168:AD168)))/2,MEDIAN(IF(B1650:AA1650&gt;0,B1650:AA1650)))))/10,0)</f>
        <v>1132.8375000000001</v>
      </c>
      <c r="X1656" s="129" t="s">
        <v>1174</v>
      </c>
      <c r="Y1656" s="130">
        <f>IFERROR(VLOOKUP(A1648,'Stanje zaliha'!A:E,5,FALSE()),0)</f>
        <v>27388</v>
      </c>
      <c r="Z1656" s="131"/>
      <c r="AA1656" s="113" t="s">
        <v>1175</v>
      </c>
      <c r="AB1656" s="118">
        <f t="shared" ref="AB1656:AN1656" si="328">SUM(AB1652:AB1655)</f>
        <v>0</v>
      </c>
      <c r="AC1656" s="118">
        <f t="shared" si="328"/>
        <v>0</v>
      </c>
      <c r="AD1656" s="118">
        <f t="shared" si="328"/>
        <v>0</v>
      </c>
      <c r="AE1656" s="118">
        <f t="shared" si="328"/>
        <v>0</v>
      </c>
      <c r="AF1656" s="118">
        <f t="shared" si="328"/>
        <v>0</v>
      </c>
      <c r="AG1656" s="118">
        <f t="shared" si="328"/>
        <v>0</v>
      </c>
      <c r="AH1656" s="118">
        <f t="shared" si="328"/>
        <v>0</v>
      </c>
      <c r="AI1656" s="118">
        <f t="shared" si="328"/>
        <v>0</v>
      </c>
      <c r="AJ1656" s="118">
        <f t="shared" si="328"/>
        <v>0</v>
      </c>
      <c r="AK1656" s="118">
        <f t="shared" si="328"/>
        <v>0</v>
      </c>
      <c r="AL1656" s="118">
        <f t="shared" si="328"/>
        <v>0</v>
      </c>
      <c r="AM1656" s="118">
        <f t="shared" si="328"/>
        <v>0</v>
      </c>
      <c r="AN1656" s="118">
        <f t="shared" si="328"/>
        <v>0</v>
      </c>
      <c r="AQ1656" t="str">
        <f>AQ1648</f>
        <v/>
      </c>
    </row>
    <row r="1657" spans="1:43" ht="14.25" customHeight="1" x14ac:dyDescent="0.25">
      <c r="A1657" s="1"/>
      <c r="B1657" s="122"/>
      <c r="C1657" s="122"/>
      <c r="D1657" s="122"/>
      <c r="E1657" s="122"/>
      <c r="F1657" s="122"/>
      <c r="G1657" s="122"/>
      <c r="H1657" s="122"/>
      <c r="I1657" s="122"/>
      <c r="J1657" s="122"/>
      <c r="K1657" s="122"/>
      <c r="L1657" s="122"/>
      <c r="M1657" s="122"/>
      <c r="N1657" s="122"/>
      <c r="O1657" s="122"/>
      <c r="P1657" s="122"/>
      <c r="Q1657" s="122"/>
      <c r="R1657" s="122"/>
      <c r="S1657" s="122"/>
      <c r="T1657" s="122"/>
      <c r="U1657" s="122"/>
      <c r="V1657" s="124" t="s">
        <v>95</v>
      </c>
      <c r="W1657" s="125">
        <f>IFERROR(0.6*W1656+0.4*W1655,0)</f>
        <v>963.36916666666662</v>
      </c>
      <c r="X1657" s="132" t="s">
        <v>1176</v>
      </c>
      <c r="Y1657" s="133">
        <f>IFERROR(SUMIF('Popis poslanih narudžbi'!A:A,A1648,'Popis poslanih narudžbi'!C:C),0)</f>
        <v>0</v>
      </c>
      <c r="Z1657" s="131"/>
      <c r="AA1657" s="134" t="s">
        <v>1177</v>
      </c>
      <c r="AB1657" s="118">
        <f t="shared" ref="AB1657:AN1657" si="329">AB1650+AB1656</f>
        <v>827</v>
      </c>
      <c r="AC1657" s="118">
        <f t="shared" si="329"/>
        <v>955</v>
      </c>
      <c r="AD1657" s="118">
        <f t="shared" si="329"/>
        <v>825</v>
      </c>
      <c r="AE1657" s="118">
        <f t="shared" si="329"/>
        <v>933</v>
      </c>
      <c r="AF1657" s="118">
        <f t="shared" si="329"/>
        <v>835</v>
      </c>
      <c r="AG1657" s="118">
        <f t="shared" si="329"/>
        <v>893</v>
      </c>
      <c r="AH1657" s="118">
        <f t="shared" si="329"/>
        <v>843</v>
      </c>
      <c r="AI1657" s="118">
        <f t="shared" si="329"/>
        <v>920</v>
      </c>
      <c r="AJ1657" s="118">
        <f t="shared" si="329"/>
        <v>862</v>
      </c>
      <c r="AK1657" s="118">
        <f t="shared" si="329"/>
        <v>903</v>
      </c>
      <c r="AL1657" s="118">
        <f t="shared" si="329"/>
        <v>990</v>
      </c>
      <c r="AM1657" s="118">
        <f t="shared" si="329"/>
        <v>843</v>
      </c>
      <c r="AN1657" s="118">
        <f t="shared" si="329"/>
        <v>834</v>
      </c>
      <c r="AQ1657" t="str">
        <f>AQ1648</f>
        <v/>
      </c>
    </row>
    <row r="1658" spans="1:43" ht="14.25" customHeight="1" x14ac:dyDescent="0.25">
      <c r="A1658" s="107" t="str">
        <f>'Run Rate'!A169</f>
        <v>POL12755</v>
      </c>
      <c r="B1658" s="135" t="str">
        <f>'Run Rate'!B169</f>
        <v>Polleo Isotonic Sports Drink 500g Peach Iced Tea</v>
      </c>
      <c r="C1658" s="135" t="str">
        <f>'Run Rate'!C169</f>
        <v>SPORTSKA PREHRANA</v>
      </c>
      <c r="D1658" s="135" t="str">
        <f>'Run Rate'!D169</f>
        <v>02 SILVER</v>
      </c>
      <c r="E1658" s="122"/>
      <c r="F1658" s="122"/>
      <c r="G1658" s="122"/>
      <c r="H1658" s="122"/>
      <c r="I1658" s="122"/>
      <c r="J1658" s="122"/>
      <c r="K1658" s="122"/>
      <c r="L1658" s="122"/>
      <c r="M1658" s="122"/>
      <c r="N1658" s="122"/>
      <c r="O1658" s="122"/>
      <c r="P1658" s="122"/>
      <c r="Q1658" s="122"/>
      <c r="R1658" s="122"/>
      <c r="S1658" s="122"/>
      <c r="T1658" s="122"/>
      <c r="U1658" s="122"/>
      <c r="V1658" s="122"/>
      <c r="W1658" s="122"/>
      <c r="X1658" s="122"/>
      <c r="Y1658" s="122"/>
      <c r="Z1658" s="122"/>
      <c r="AA1658" s="122"/>
      <c r="AB1658" s="122"/>
      <c r="AC1658" s="122"/>
      <c r="AD1658" s="122"/>
      <c r="AE1658" s="122"/>
      <c r="AF1658" s="122"/>
      <c r="AG1658" s="122"/>
      <c r="AH1658" s="122"/>
      <c r="AI1658" s="122"/>
      <c r="AJ1658" s="122"/>
      <c r="AK1658" s="122"/>
      <c r="AL1658" s="122"/>
      <c r="AM1658" s="122"/>
      <c r="AN1658" s="122"/>
      <c r="AQ1658" t="str">
        <f>IF(AND(OR($B$1="ALL",$B$1=C1658),OR($E$1="ALL",$E$1=D1658),OR($B$2="ALL",$B$2=A1658),OR($E$2="ALL",IFERROR(SEARCH($E$2,B1658),0)&gt;0)),"MATCH","")</f>
        <v/>
      </c>
    </row>
    <row r="1659" spans="1:43" ht="14.25" customHeight="1" x14ac:dyDescent="0.25">
      <c r="A1659" s="108" t="s">
        <v>1137</v>
      </c>
      <c r="B1659" s="136" t="s">
        <v>1138</v>
      </c>
      <c r="C1659" s="136" t="s">
        <v>1139</v>
      </c>
      <c r="D1659" s="136" t="s">
        <v>1140</v>
      </c>
      <c r="E1659" s="136" t="s">
        <v>1141</v>
      </c>
      <c r="F1659" s="136" t="s">
        <v>1142</v>
      </c>
      <c r="G1659" s="136" t="s">
        <v>1143</v>
      </c>
      <c r="H1659" s="136" t="s">
        <v>1144</v>
      </c>
      <c r="I1659" s="136" t="s">
        <v>1145</v>
      </c>
      <c r="J1659" s="136" t="s">
        <v>1146</v>
      </c>
      <c r="K1659" s="136" t="s">
        <v>1147</v>
      </c>
      <c r="L1659" s="136" t="s">
        <v>1148</v>
      </c>
      <c r="M1659" s="136" t="s">
        <v>1149</v>
      </c>
      <c r="N1659" s="136" t="s">
        <v>1150</v>
      </c>
      <c r="O1659" s="136" t="s">
        <v>1151</v>
      </c>
      <c r="P1659" s="136" t="s">
        <v>1152</v>
      </c>
      <c r="Q1659" s="136" t="s">
        <v>1153</v>
      </c>
      <c r="R1659" s="136" t="s">
        <v>1154</v>
      </c>
      <c r="S1659" s="136" t="s">
        <v>1155</v>
      </c>
      <c r="T1659" s="136" t="s">
        <v>1156</v>
      </c>
      <c r="U1659" s="136" t="s">
        <v>1157</v>
      </c>
      <c r="V1659" s="136" t="s">
        <v>1158</v>
      </c>
      <c r="W1659" s="136" t="s">
        <v>1159</v>
      </c>
      <c r="X1659" s="136" t="s">
        <v>1160</v>
      </c>
      <c r="Y1659" s="136" t="s">
        <v>1161</v>
      </c>
      <c r="Z1659" s="136" t="s">
        <v>1162</v>
      </c>
      <c r="AA1659" s="136" t="s">
        <v>1163</v>
      </c>
      <c r="AB1659" s="137" t="s">
        <v>156</v>
      </c>
      <c r="AC1659" s="137" t="s">
        <v>157</v>
      </c>
      <c r="AD1659" s="137" t="s">
        <v>158</v>
      </c>
      <c r="AE1659" s="137" t="s">
        <v>139</v>
      </c>
      <c r="AF1659" s="138" t="s">
        <v>140</v>
      </c>
      <c r="AG1659" s="138" t="s">
        <v>141</v>
      </c>
      <c r="AH1659" s="138" t="s">
        <v>142</v>
      </c>
      <c r="AI1659" s="138" t="s">
        <v>143</v>
      </c>
      <c r="AJ1659" s="139" t="s">
        <v>144</v>
      </c>
      <c r="AK1659" s="139" t="s">
        <v>145</v>
      </c>
      <c r="AL1659" s="139" t="s">
        <v>146</v>
      </c>
      <c r="AM1659" s="140" t="s">
        <v>147</v>
      </c>
      <c r="AN1659" s="140" t="s">
        <v>148</v>
      </c>
      <c r="AQ1659" t="str">
        <f>AQ1658</f>
        <v/>
      </c>
    </row>
    <row r="1660" spans="1:43" ht="14.25" customHeight="1" x14ac:dyDescent="0.25">
      <c r="A1660" s="99" t="s">
        <v>1164</v>
      </c>
      <c r="B1660" s="112">
        <f>'Run Rate'!E169</f>
        <v>1</v>
      </c>
      <c r="C1660" s="112">
        <f>'Run Rate'!F169</f>
        <v>102</v>
      </c>
      <c r="D1660" s="112">
        <f>'Run Rate'!G169</f>
        <v>70</v>
      </c>
      <c r="E1660" s="112">
        <f>'Run Rate'!H169</f>
        <v>61</v>
      </c>
      <c r="F1660" s="112">
        <f>'Run Rate'!I169</f>
        <v>119</v>
      </c>
      <c r="G1660" s="112">
        <f>'Run Rate'!J169</f>
        <v>48</v>
      </c>
      <c r="H1660" s="112">
        <f>'Run Rate'!K169</f>
        <v>55</v>
      </c>
      <c r="I1660" s="112">
        <f>'Run Rate'!L169</f>
        <v>50</v>
      </c>
      <c r="J1660" s="112">
        <f>'Run Rate'!M169</f>
        <v>64</v>
      </c>
      <c r="K1660" s="112">
        <f>'Run Rate'!N169</f>
        <v>31</v>
      </c>
      <c r="L1660" s="112">
        <f>'Run Rate'!O169</f>
        <v>48</v>
      </c>
      <c r="M1660" s="112">
        <f>'Run Rate'!P169</f>
        <v>59</v>
      </c>
      <c r="N1660" s="112">
        <f>'Run Rate'!Q169</f>
        <v>48</v>
      </c>
      <c r="O1660" s="112">
        <f>'Run Rate'!R169</f>
        <v>36</v>
      </c>
      <c r="P1660" s="112">
        <f>'Run Rate'!S169</f>
        <v>19</v>
      </c>
      <c r="Q1660" s="112">
        <f>'Run Rate'!T169</f>
        <v>51</v>
      </c>
      <c r="R1660" s="112">
        <f>'Run Rate'!U169</f>
        <v>54</v>
      </c>
      <c r="S1660" s="112">
        <f>'Run Rate'!V169</f>
        <v>63</v>
      </c>
      <c r="T1660" s="112">
        <f>'Run Rate'!W169</f>
        <v>84</v>
      </c>
      <c r="U1660" s="112">
        <f>'Run Rate'!X169</f>
        <v>178</v>
      </c>
      <c r="V1660" s="112">
        <f>'Run Rate'!Y169</f>
        <v>169</v>
      </c>
      <c r="W1660" s="112">
        <f>'Run Rate'!Z169</f>
        <v>159</v>
      </c>
      <c r="X1660" s="112">
        <f>'Run Rate'!AA169</f>
        <v>167</v>
      </c>
      <c r="Y1660" s="112">
        <f>'Run Rate'!AB169</f>
        <v>107</v>
      </c>
      <c r="Z1660" s="112">
        <f>'Run Rate'!AC169</f>
        <v>72</v>
      </c>
      <c r="AA1660" s="112">
        <f>'Run Rate'!AD169</f>
        <v>160</v>
      </c>
      <c r="AB1660" s="113">
        <v>105</v>
      </c>
      <c r="AC1660" s="112">
        <v>105</v>
      </c>
      <c r="AD1660" s="112">
        <v>105</v>
      </c>
      <c r="AE1660" s="112">
        <v>105</v>
      </c>
      <c r="AF1660" s="112">
        <v>105</v>
      </c>
      <c r="AG1660" s="112">
        <v>94</v>
      </c>
      <c r="AH1660" s="112">
        <v>94</v>
      </c>
      <c r="AI1660" s="112">
        <v>94</v>
      </c>
      <c r="AJ1660" s="112">
        <v>94</v>
      </c>
      <c r="AK1660" s="112">
        <v>105</v>
      </c>
      <c r="AL1660" s="112">
        <v>105</v>
      </c>
      <c r="AM1660" s="112">
        <v>94</v>
      </c>
      <c r="AN1660" s="112">
        <v>94</v>
      </c>
      <c r="AQ1660" t="str">
        <f>AQ1658</f>
        <v/>
      </c>
    </row>
    <row r="1661" spans="1:43" ht="14.25" customHeight="1" x14ac:dyDescent="0.25">
      <c r="A1661" s="99" t="s">
        <v>1165</v>
      </c>
      <c r="B1661" s="114"/>
      <c r="C1661" s="114"/>
      <c r="D1661" s="114"/>
      <c r="E1661" s="114"/>
      <c r="F1661" s="114"/>
      <c r="G1661" s="114"/>
      <c r="H1661" s="114"/>
      <c r="I1661" s="114"/>
      <c r="J1661" s="114"/>
      <c r="K1661" s="114"/>
      <c r="L1661" s="114"/>
      <c r="M1661" s="114"/>
      <c r="N1661" s="114"/>
      <c r="O1661" s="114"/>
      <c r="P1661" s="114"/>
      <c r="Q1661" s="114"/>
      <c r="R1661" s="114"/>
      <c r="S1661" s="114"/>
      <c r="T1661" s="114"/>
      <c r="U1661" s="114"/>
      <c r="V1661" s="114"/>
      <c r="W1661" s="115"/>
      <c r="X1661" s="115"/>
      <c r="Y1661" s="115"/>
      <c r="Z1661" s="115"/>
      <c r="AA1661" s="112" t="s">
        <v>1166</v>
      </c>
      <c r="AB1661" s="113"/>
      <c r="AC1661" s="112"/>
      <c r="AD1661" s="112"/>
      <c r="AE1661" s="112"/>
      <c r="AF1661" s="112"/>
      <c r="AG1661" s="112"/>
      <c r="AH1661" s="112"/>
      <c r="AI1661" s="112"/>
      <c r="AJ1661" s="112"/>
      <c r="AK1661" s="112"/>
      <c r="AL1661" s="112"/>
      <c r="AM1661" s="112"/>
      <c r="AN1661" s="112"/>
      <c r="AQ1661" t="str">
        <f>AQ1658</f>
        <v/>
      </c>
    </row>
    <row r="1662" spans="1:43" ht="14.25" customHeight="1" x14ac:dyDescent="0.25">
      <c r="A1662" s="99" t="s">
        <v>1167</v>
      </c>
      <c r="B1662" s="114"/>
      <c r="C1662" s="114"/>
      <c r="D1662" s="114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5"/>
      <c r="X1662" s="116"/>
      <c r="Y1662" s="117"/>
      <c r="Z1662" s="115"/>
      <c r="AA1662" s="112" t="s">
        <v>1168</v>
      </c>
      <c r="AB1662" s="113">
        <f>'Demand Input VP'!B834</f>
        <v>0</v>
      </c>
      <c r="AC1662" s="112">
        <f>'Demand Input VP'!C834</f>
        <v>0</v>
      </c>
      <c r="AD1662" s="112">
        <f>'Demand Input VP'!D834</f>
        <v>0</v>
      </c>
      <c r="AE1662" s="112">
        <f>'Demand Input VP'!E834</f>
        <v>0</v>
      </c>
      <c r="AF1662" s="112">
        <f>'Demand Input VP'!F834</f>
        <v>0</v>
      </c>
      <c r="AG1662" s="112">
        <f>'Demand Input VP'!G834</f>
        <v>120</v>
      </c>
      <c r="AH1662" s="112">
        <f>'Demand Input VP'!H834</f>
        <v>120</v>
      </c>
      <c r="AI1662" s="112">
        <f>'Demand Input VP'!I834</f>
        <v>120</v>
      </c>
      <c r="AJ1662" s="112">
        <f>'Demand Input VP'!J834</f>
        <v>120</v>
      </c>
      <c r="AK1662" s="112">
        <f>'Demand Input VP'!K834</f>
        <v>0</v>
      </c>
      <c r="AL1662" s="112">
        <f>'Demand Input VP'!L834</f>
        <v>0</v>
      </c>
      <c r="AM1662" s="112">
        <f>'Demand Input VP'!M834</f>
        <v>0</v>
      </c>
      <c r="AN1662" s="112">
        <f>'Demand Input VP'!N834</f>
        <v>0</v>
      </c>
      <c r="AQ1662" t="str">
        <f>AQ1658</f>
        <v/>
      </c>
    </row>
    <row r="1663" spans="1:43" ht="14.25" customHeight="1" x14ac:dyDescent="0.25">
      <c r="A1663" s="99" t="s">
        <v>1169</v>
      </c>
      <c r="B1663" s="118"/>
      <c r="C1663" s="118"/>
      <c r="D1663" s="118"/>
      <c r="E1663" s="118"/>
      <c r="F1663" s="118"/>
      <c r="G1663" s="118"/>
      <c r="H1663" s="118"/>
      <c r="I1663" s="118"/>
      <c r="J1663" s="118"/>
      <c r="K1663" s="118"/>
      <c r="L1663" s="118"/>
      <c r="M1663" s="118"/>
      <c r="N1663" s="118"/>
      <c r="O1663" s="118"/>
      <c r="P1663" s="118"/>
      <c r="Q1663" s="118"/>
      <c r="R1663" s="118"/>
      <c r="S1663" s="118"/>
      <c r="T1663" s="118"/>
      <c r="U1663" s="118"/>
      <c r="V1663" s="118"/>
      <c r="W1663" s="115"/>
      <c r="X1663" s="116"/>
      <c r="Y1663" s="117"/>
      <c r="Z1663" s="119"/>
      <c r="AA1663" s="120" t="s">
        <v>1170</v>
      </c>
      <c r="AB1663" s="121">
        <f>'Demand Input VP'!B833</f>
        <v>0</v>
      </c>
      <c r="AC1663" s="120">
        <f>'Demand Input VP'!C833</f>
        <v>0</v>
      </c>
      <c r="AD1663" s="120">
        <f>'Demand Input VP'!D833</f>
        <v>0</v>
      </c>
      <c r="AE1663" s="120">
        <f>'Demand Input VP'!E833</f>
        <v>0</v>
      </c>
      <c r="AF1663" s="120">
        <f>'Demand Input VP'!F833</f>
        <v>0</v>
      </c>
      <c r="AG1663" s="120">
        <f>'Demand Input VP'!G833</f>
        <v>0</v>
      </c>
      <c r="AH1663" s="120">
        <f>'Demand Input VP'!H833</f>
        <v>0</v>
      </c>
      <c r="AI1663" s="120">
        <f>'Demand Input VP'!I833</f>
        <v>0</v>
      </c>
      <c r="AJ1663" s="120">
        <f>'Demand Input VP'!J833</f>
        <v>0</v>
      </c>
      <c r="AK1663" s="120">
        <f>'Demand Input VP'!K833</f>
        <v>0</v>
      </c>
      <c r="AL1663" s="120">
        <f>'Demand Input VP'!L833</f>
        <v>0</v>
      </c>
      <c r="AM1663" s="120">
        <f>'Demand Input VP'!M833</f>
        <v>12</v>
      </c>
      <c r="AN1663" s="120">
        <f>'Demand Input VP'!N833</f>
        <v>12</v>
      </c>
      <c r="AQ1663" t="str">
        <f>AQ1658</f>
        <v/>
      </c>
    </row>
    <row r="1664" spans="1:43" ht="14.25" customHeight="1" x14ac:dyDescent="0.25">
      <c r="A1664" s="1"/>
      <c r="B1664" s="122"/>
      <c r="C1664" s="122"/>
      <c r="D1664" s="122"/>
      <c r="E1664" s="122"/>
      <c r="F1664" s="122"/>
      <c r="G1664" s="122"/>
      <c r="H1664" s="122"/>
      <c r="I1664" s="122"/>
      <c r="J1664" s="122"/>
      <c r="K1664" s="122"/>
      <c r="L1664" s="122"/>
      <c r="M1664" s="122"/>
      <c r="N1664" s="122"/>
      <c r="O1664" s="122"/>
      <c r="P1664" s="122"/>
      <c r="Q1664" s="122"/>
      <c r="R1664" s="122"/>
      <c r="S1664" s="122"/>
      <c r="T1664" s="122"/>
      <c r="U1664" s="122"/>
      <c r="V1664" s="122"/>
      <c r="W1664" s="123"/>
      <c r="X1664" s="116"/>
      <c r="Y1664" s="117"/>
      <c r="Z1664" s="123"/>
      <c r="AA1664" s="112" t="s">
        <v>1171</v>
      </c>
      <c r="AB1664" s="113">
        <f>'Demand Input MP'!B834</f>
        <v>0</v>
      </c>
      <c r="AC1664" s="112">
        <f>'Demand Input MP'!C834</f>
        <v>0</v>
      </c>
      <c r="AD1664" s="112">
        <f>'Demand Input MP'!D834</f>
        <v>0</v>
      </c>
      <c r="AE1664" s="112">
        <f>'Demand Input MP'!E834</f>
        <v>0</v>
      </c>
      <c r="AF1664" s="112">
        <f>'Demand Input MP'!F834</f>
        <v>0</v>
      </c>
      <c r="AG1664" s="112">
        <f>'Demand Input MP'!G834</f>
        <v>0</v>
      </c>
      <c r="AH1664" s="112">
        <f>'Demand Input MP'!H834</f>
        <v>0</v>
      </c>
      <c r="AI1664" s="112">
        <f>'Demand Input MP'!I834</f>
        <v>0</v>
      </c>
      <c r="AJ1664" s="112">
        <f>'Demand Input MP'!J834</f>
        <v>0</v>
      </c>
      <c r="AK1664" s="112">
        <f>'Demand Input MP'!K834</f>
        <v>0</v>
      </c>
      <c r="AL1664" s="112">
        <f>'Demand Input MP'!L834</f>
        <v>0</v>
      </c>
      <c r="AM1664" s="112">
        <f>'Demand Input MP'!M834</f>
        <v>0</v>
      </c>
      <c r="AN1664" s="112">
        <f>'Demand Input MP'!N834</f>
        <v>0</v>
      </c>
      <c r="AQ1664" t="str">
        <f>AQ1658</f>
        <v/>
      </c>
    </row>
    <row r="1665" spans="1:43" ht="14.25" customHeight="1" x14ac:dyDescent="0.25">
      <c r="A1665" s="1"/>
      <c r="B1665" s="122"/>
      <c r="C1665" s="122"/>
      <c r="D1665" s="122"/>
      <c r="E1665" s="122"/>
      <c r="F1665" s="122"/>
      <c r="G1665" s="122"/>
      <c r="H1665" s="122"/>
      <c r="I1665" s="122"/>
      <c r="J1665" s="122"/>
      <c r="K1665" s="122"/>
      <c r="L1665" s="122"/>
      <c r="M1665" s="122"/>
      <c r="N1665" s="122"/>
      <c r="O1665" s="122"/>
      <c r="P1665" s="122"/>
      <c r="Q1665" s="122"/>
      <c r="R1665" s="122"/>
      <c r="S1665" s="122"/>
      <c r="T1665" s="122"/>
      <c r="U1665" s="122"/>
      <c r="V1665" s="124" t="s">
        <v>91</v>
      </c>
      <c r="W1665" s="125">
        <f>IFERROR(IF(SUM('Run Rate History'!E169:AD169)&gt;0,(SUMPRODUCT((B1660:AA1660&gt;=PERCENTILE(B1660:AA1660,0.1))*(B1660:AA1660&lt;=PERCENTILE(B1660:AA1660,0.9))*B1660:AA1660)+SUMPRODUCT(('Run Rate History'!E169:AD169&gt;=PERCENTILE(B1660:AA1660,0.1))*('Run Rate History'!E169:AD169&lt;=PERCENTILE(B1660:AA1660,0.9))*'Run Rate History'!E169:AD169))/(SUMPRODUCT((B1660:AA1660&gt;=PERCENTILE(B1660:AA1660,0.1))*(B1660:AA1660&lt;=PERCENTILE(B1660:AA1660,0.9))*1)+SUMPRODUCT(('Run Rate History'!E169:AD169&gt;=PERCENTILE(B1660:AA1660,0.1))*('Run Rate History'!E169:AD169&lt;=PERCENTILE(B1660:AA1660,0.9))*1)),TRIMMEAN(B1660:AA1660,0.15)),0)</f>
        <v>79.538461538461533</v>
      </c>
      <c r="X1665" s="126" t="s">
        <v>1172</v>
      </c>
      <c r="Y1665" s="127">
        <f>SUM(B1660:AA1660)/26</f>
        <v>79.807692307692307</v>
      </c>
      <c r="Z1665" s="128"/>
      <c r="AA1665" s="112" t="s">
        <v>1173</v>
      </c>
      <c r="AB1665" s="113">
        <f>'Demand Input MP'!B833</f>
        <v>0</v>
      </c>
      <c r="AC1665" s="112">
        <f>'Demand Input MP'!C833</f>
        <v>0</v>
      </c>
      <c r="AD1665" s="112">
        <f>'Demand Input MP'!D833</f>
        <v>0</v>
      </c>
      <c r="AE1665" s="112">
        <f>'Demand Input MP'!E833</f>
        <v>0</v>
      </c>
      <c r="AF1665" s="112">
        <f>'Demand Input MP'!F833</f>
        <v>0</v>
      </c>
      <c r="AG1665" s="112">
        <f>'Demand Input MP'!G833</f>
        <v>0</v>
      </c>
      <c r="AH1665" s="112">
        <f>'Demand Input MP'!H833</f>
        <v>0</v>
      </c>
      <c r="AI1665" s="112">
        <f>'Demand Input MP'!I833</f>
        <v>0</v>
      </c>
      <c r="AJ1665" s="112">
        <f>'Demand Input MP'!J833</f>
        <v>0</v>
      </c>
      <c r="AK1665" s="112">
        <f>'Demand Input MP'!K833</f>
        <v>0</v>
      </c>
      <c r="AL1665" s="112">
        <f>'Demand Input MP'!L833</f>
        <v>0</v>
      </c>
      <c r="AM1665" s="112">
        <f>'Demand Input MP'!M833</f>
        <v>0</v>
      </c>
      <c r="AN1665" s="112">
        <f>'Demand Input MP'!N833</f>
        <v>0</v>
      </c>
      <c r="AQ1665" t="str">
        <f>AQ1658</f>
        <v/>
      </c>
    </row>
    <row r="1666" spans="1:43" ht="14.25" customHeight="1" x14ac:dyDescent="0.25">
      <c r="A1666" s="1"/>
      <c r="B1666" s="122"/>
      <c r="C1666" s="122"/>
      <c r="D1666" s="122"/>
      <c r="E1666" s="122"/>
      <c r="F1666" s="122"/>
      <c r="G1666" s="122"/>
      <c r="H1666" s="122"/>
      <c r="I1666" s="122"/>
      <c r="J1666" s="122"/>
      <c r="K1666" s="122"/>
      <c r="L1666" s="122"/>
      <c r="M1666" s="122"/>
      <c r="N1666" s="122"/>
      <c r="O1666" s="122"/>
      <c r="P1666" s="122"/>
      <c r="Q1666" s="122"/>
      <c r="R1666" s="122"/>
      <c r="S1666" s="122"/>
      <c r="T1666" s="122"/>
      <c r="U1666" s="122"/>
      <c r="V1666" s="124" t="s">
        <v>94</v>
      </c>
      <c r="W1666" s="125">
        <f>IFERROR((1*MIN(MAX(X1660,0.5*IF(SUM('Run Rate History'!E169:AD169)&gt;0,(MEDIAN(IF(B1660:AA1660&gt;0,B1660:AA1660))+MEDIAN(IF('Run Rate History'!E169:AD169&gt;0,'Run Rate History'!E169:AD169)))/2,MEDIAN(IF(B1660:AA1660&gt;0,B1660:AA1660)))),2*IF(SUM('Run Rate History'!E169:AD169)&gt;0,(MEDIAN(IF(B1660:AA1660&gt;0,B1660:AA1660))+MEDIAN(IF('Run Rate History'!E169:AD169&gt;0,'Run Rate History'!E169:AD169)))/2,MEDIAN(IF(B1660:AA1660&gt;0,B1660:AA1660))))+2*MIN(MAX(Y1660,0.5*IF(SUM('Run Rate History'!E169:AD169)&gt;0,(MEDIAN(IF(B1660:AA1660&gt;0,B1660:AA1660))+MEDIAN(IF('Run Rate History'!E169:AD169&gt;0,'Run Rate History'!E169:AD169)))/2,MEDIAN(IF(B1660:AA1660&gt;0,B1660:AA1660)))),2*IF(SUM('Run Rate History'!E169:AD169)&gt;0,(MEDIAN(IF(B1660:AA1660&gt;0,B1660:AA1660))+MEDIAN(IF('Run Rate History'!E169:AD169&gt;0,'Run Rate History'!E169:AD169)))/2,MEDIAN(IF(B1660:AA1660&gt;0,B1660:AA1660))))+3*MIN(MAX(Z1660,0.5*IF(SUM('Run Rate History'!E169:AD169)&gt;0,(MEDIAN(IF(B1660:AA1660&gt;0,B1660:AA1660))+MEDIAN(IF('Run Rate History'!E169:AD169&gt;0,'Run Rate History'!E169:AD169)))/2,MEDIAN(IF(B1660:AA1660&gt;0,B1660:AA1660)))),2*IF(SUM('Run Rate History'!E169:AD169)&gt;0,(MEDIAN(IF(B1660:AA1660&gt;0,B1660:AA1660))+MEDIAN(IF('Run Rate History'!E169:AD169&gt;0,'Run Rate History'!E169:AD169)))/2,MEDIAN(IF(B1660:AA1660&gt;0,B1660:AA1660))))+4*MIN(MAX(AA1660,0.5*IF(SUM('Run Rate History'!E169:AD169)&gt;0,(MEDIAN(IF(B1660:AA1660&gt;0,B1660:AA1660))+MEDIAN(IF('Run Rate History'!E169:AD169&gt;0,'Run Rate History'!E169:AD169)))/2,MEDIAN(IF(B1660:AA1660&gt;0,B1660:AA1660)))),2*IF(SUM('Run Rate History'!E169:AD169)&gt;0,(MEDIAN(IF(B1660:AA1660&gt;0,B1660:AA1660))+MEDIAN(IF('Run Rate History'!E169:AD169&gt;0,'Run Rate History'!E169:AD169)))/2,MEDIAN(IF(B1660:AA1660&gt;0,B1660:AA1660)))))/10,0)</f>
        <v>105</v>
      </c>
      <c r="X1666" s="129" t="s">
        <v>1174</v>
      </c>
      <c r="Y1666" s="130">
        <f>IFERROR(VLOOKUP(A1658,'Stanje zaliha'!A:E,5,FALSE()),0)</f>
        <v>1155</v>
      </c>
      <c r="Z1666" s="131"/>
      <c r="AA1666" s="113" t="s">
        <v>1175</v>
      </c>
      <c r="AB1666" s="118">
        <f t="shared" ref="AB1666:AN1666" si="330">SUM(AB1662:AB1665)</f>
        <v>0</v>
      </c>
      <c r="AC1666" s="118">
        <f t="shared" si="330"/>
        <v>0</v>
      </c>
      <c r="AD1666" s="118">
        <f t="shared" si="330"/>
        <v>0</v>
      </c>
      <c r="AE1666" s="118">
        <f t="shared" si="330"/>
        <v>0</v>
      </c>
      <c r="AF1666" s="118">
        <f t="shared" si="330"/>
        <v>0</v>
      </c>
      <c r="AG1666" s="118">
        <f t="shared" si="330"/>
        <v>120</v>
      </c>
      <c r="AH1666" s="118">
        <f t="shared" si="330"/>
        <v>120</v>
      </c>
      <c r="AI1666" s="118">
        <f t="shared" si="330"/>
        <v>120</v>
      </c>
      <c r="AJ1666" s="118">
        <f t="shared" si="330"/>
        <v>120</v>
      </c>
      <c r="AK1666" s="118">
        <f t="shared" si="330"/>
        <v>0</v>
      </c>
      <c r="AL1666" s="118">
        <f t="shared" si="330"/>
        <v>0</v>
      </c>
      <c r="AM1666" s="118">
        <f t="shared" si="330"/>
        <v>12</v>
      </c>
      <c r="AN1666" s="118">
        <f t="shared" si="330"/>
        <v>12</v>
      </c>
      <c r="AQ1666" t="str">
        <f>AQ1658</f>
        <v/>
      </c>
    </row>
    <row r="1667" spans="1:43" ht="14.25" customHeight="1" x14ac:dyDescent="0.25">
      <c r="A1667" s="1"/>
      <c r="B1667" s="122"/>
      <c r="C1667" s="122"/>
      <c r="D1667" s="122"/>
      <c r="E1667" s="122"/>
      <c r="F1667" s="122"/>
      <c r="G1667" s="122"/>
      <c r="H1667" s="122"/>
      <c r="I1667" s="122"/>
      <c r="J1667" s="122"/>
      <c r="K1667" s="122"/>
      <c r="L1667" s="122"/>
      <c r="M1667" s="122"/>
      <c r="N1667" s="122"/>
      <c r="O1667" s="122"/>
      <c r="P1667" s="122"/>
      <c r="Q1667" s="122"/>
      <c r="R1667" s="122"/>
      <c r="S1667" s="122"/>
      <c r="T1667" s="122"/>
      <c r="U1667" s="122"/>
      <c r="V1667" s="124" t="s">
        <v>95</v>
      </c>
      <c r="W1667" s="125">
        <f>IFERROR(0.6*W1666+0.4*W1665,0)</f>
        <v>94.815384615384616</v>
      </c>
      <c r="X1667" s="132" t="s">
        <v>1176</v>
      </c>
      <c r="Y1667" s="133">
        <f>IFERROR(SUMIF('Popis poslanih narudžbi'!A:A,A1658,'Popis poslanih narudžbi'!C:C),0)</f>
        <v>515</v>
      </c>
      <c r="Z1667" s="131"/>
      <c r="AA1667" s="134" t="s">
        <v>1177</v>
      </c>
      <c r="AB1667" s="118">
        <f t="shared" ref="AB1667:AN1667" si="331">AB1660+AB1666</f>
        <v>105</v>
      </c>
      <c r="AC1667" s="118">
        <f t="shared" si="331"/>
        <v>105</v>
      </c>
      <c r="AD1667" s="118">
        <f t="shared" si="331"/>
        <v>105</v>
      </c>
      <c r="AE1667" s="118">
        <f t="shared" si="331"/>
        <v>105</v>
      </c>
      <c r="AF1667" s="118">
        <f t="shared" si="331"/>
        <v>105</v>
      </c>
      <c r="AG1667" s="118">
        <f t="shared" si="331"/>
        <v>214</v>
      </c>
      <c r="AH1667" s="118">
        <f t="shared" si="331"/>
        <v>214</v>
      </c>
      <c r="AI1667" s="118">
        <f t="shared" si="331"/>
        <v>214</v>
      </c>
      <c r="AJ1667" s="118">
        <f t="shared" si="331"/>
        <v>214</v>
      </c>
      <c r="AK1667" s="118">
        <f t="shared" si="331"/>
        <v>105</v>
      </c>
      <c r="AL1667" s="118">
        <f t="shared" si="331"/>
        <v>105</v>
      </c>
      <c r="AM1667" s="118">
        <f t="shared" si="331"/>
        <v>106</v>
      </c>
      <c r="AN1667" s="118">
        <f t="shared" si="331"/>
        <v>106</v>
      </c>
      <c r="AQ1667" t="str">
        <f>AQ1658</f>
        <v/>
      </c>
    </row>
    <row r="1668" spans="1:43" ht="14.25" customHeight="1" x14ac:dyDescent="0.25">
      <c r="A1668" s="107" t="str">
        <f>'Run Rate'!A170</f>
        <v>POL09863</v>
      </c>
      <c r="B1668" s="135" t="str">
        <f>'Run Rate'!B170</f>
        <v>Polleo Electrolyte Salts 60 caps</v>
      </c>
      <c r="C1668" s="135" t="str">
        <f>'Run Rate'!C170</f>
        <v>SPORTSKA PREHRANA</v>
      </c>
      <c r="D1668" s="135" t="str">
        <f>'Run Rate'!D170</f>
        <v>02 SILVER</v>
      </c>
      <c r="E1668" s="122"/>
      <c r="F1668" s="122"/>
      <c r="G1668" s="122"/>
      <c r="H1668" s="122"/>
      <c r="I1668" s="122"/>
      <c r="J1668" s="122"/>
      <c r="K1668" s="122"/>
      <c r="L1668" s="122"/>
      <c r="M1668" s="122"/>
      <c r="N1668" s="122"/>
      <c r="O1668" s="122"/>
      <c r="P1668" s="122"/>
      <c r="Q1668" s="122"/>
      <c r="R1668" s="122"/>
      <c r="S1668" s="122"/>
      <c r="T1668" s="122"/>
      <c r="U1668" s="122"/>
      <c r="V1668" s="122"/>
      <c r="W1668" s="122"/>
      <c r="X1668" s="122"/>
      <c r="Y1668" s="122"/>
      <c r="Z1668" s="122"/>
      <c r="AA1668" s="122"/>
      <c r="AB1668" s="122"/>
      <c r="AC1668" s="122"/>
      <c r="AD1668" s="122"/>
      <c r="AE1668" s="122"/>
      <c r="AF1668" s="122"/>
      <c r="AG1668" s="122"/>
      <c r="AH1668" s="122"/>
      <c r="AI1668" s="122"/>
      <c r="AJ1668" s="122"/>
      <c r="AK1668" s="122"/>
      <c r="AL1668" s="122"/>
      <c r="AM1668" s="122"/>
      <c r="AN1668" s="122"/>
      <c r="AQ1668" t="str">
        <f>IF(AND(OR($B$1="ALL",$B$1=C1668),OR($E$1="ALL",$E$1=D1668),OR($B$2="ALL",$B$2=A1668),OR($E$2="ALL",IFERROR(SEARCH($E$2,B1668),0)&gt;0)),"MATCH","")</f>
        <v/>
      </c>
    </row>
    <row r="1669" spans="1:43" ht="14.25" customHeight="1" x14ac:dyDescent="0.25">
      <c r="A1669" s="108" t="s">
        <v>1137</v>
      </c>
      <c r="B1669" s="136" t="s">
        <v>1138</v>
      </c>
      <c r="C1669" s="136" t="s">
        <v>1139</v>
      </c>
      <c r="D1669" s="136" t="s">
        <v>1140</v>
      </c>
      <c r="E1669" s="136" t="s">
        <v>1141</v>
      </c>
      <c r="F1669" s="136" t="s">
        <v>1142</v>
      </c>
      <c r="G1669" s="136" t="s">
        <v>1143</v>
      </c>
      <c r="H1669" s="136" t="s">
        <v>1144</v>
      </c>
      <c r="I1669" s="136" t="s">
        <v>1145</v>
      </c>
      <c r="J1669" s="136" t="s">
        <v>1146</v>
      </c>
      <c r="K1669" s="136" t="s">
        <v>1147</v>
      </c>
      <c r="L1669" s="136" t="s">
        <v>1148</v>
      </c>
      <c r="M1669" s="136" t="s">
        <v>1149</v>
      </c>
      <c r="N1669" s="136" t="s">
        <v>1150</v>
      </c>
      <c r="O1669" s="136" t="s">
        <v>1151</v>
      </c>
      <c r="P1669" s="136" t="s">
        <v>1152</v>
      </c>
      <c r="Q1669" s="136" t="s">
        <v>1153</v>
      </c>
      <c r="R1669" s="136" t="s">
        <v>1154</v>
      </c>
      <c r="S1669" s="136" t="s">
        <v>1155</v>
      </c>
      <c r="T1669" s="136" t="s">
        <v>1156</v>
      </c>
      <c r="U1669" s="136" t="s">
        <v>1157</v>
      </c>
      <c r="V1669" s="136" t="s">
        <v>1158</v>
      </c>
      <c r="W1669" s="136" t="s">
        <v>1159</v>
      </c>
      <c r="X1669" s="136" t="s">
        <v>1160</v>
      </c>
      <c r="Y1669" s="136" t="s">
        <v>1161</v>
      </c>
      <c r="Z1669" s="136" t="s">
        <v>1162</v>
      </c>
      <c r="AA1669" s="136" t="s">
        <v>1163</v>
      </c>
      <c r="AB1669" s="137" t="s">
        <v>156</v>
      </c>
      <c r="AC1669" s="137" t="s">
        <v>157</v>
      </c>
      <c r="AD1669" s="137" t="s">
        <v>158</v>
      </c>
      <c r="AE1669" s="137" t="s">
        <v>139</v>
      </c>
      <c r="AF1669" s="138" t="s">
        <v>140</v>
      </c>
      <c r="AG1669" s="138" t="s">
        <v>141</v>
      </c>
      <c r="AH1669" s="138" t="s">
        <v>142</v>
      </c>
      <c r="AI1669" s="138" t="s">
        <v>143</v>
      </c>
      <c r="AJ1669" s="139" t="s">
        <v>144</v>
      </c>
      <c r="AK1669" s="139" t="s">
        <v>145</v>
      </c>
      <c r="AL1669" s="139" t="s">
        <v>146</v>
      </c>
      <c r="AM1669" s="140" t="s">
        <v>147</v>
      </c>
      <c r="AN1669" s="140" t="s">
        <v>148</v>
      </c>
      <c r="AQ1669" t="str">
        <f>AQ1668</f>
        <v/>
      </c>
    </row>
    <row r="1670" spans="1:43" ht="14.25" customHeight="1" x14ac:dyDescent="0.25">
      <c r="A1670" s="99" t="s">
        <v>1164</v>
      </c>
      <c r="B1670" s="112">
        <f>'Run Rate'!E170</f>
        <v>46</v>
      </c>
      <c r="C1670" s="112">
        <f>'Run Rate'!F170</f>
        <v>44</v>
      </c>
      <c r="D1670" s="112">
        <f>'Run Rate'!G170</f>
        <v>46</v>
      </c>
      <c r="E1670" s="112">
        <f>'Run Rate'!H170</f>
        <v>28</v>
      </c>
      <c r="F1670" s="112">
        <f>'Run Rate'!I170</f>
        <v>29</v>
      </c>
      <c r="G1670" s="112">
        <f>'Run Rate'!J170</f>
        <v>24</v>
      </c>
      <c r="H1670" s="112">
        <f>'Run Rate'!K170</f>
        <v>24</v>
      </c>
      <c r="I1670" s="112">
        <f>'Run Rate'!L170</f>
        <v>13</v>
      </c>
      <c r="J1670" s="112">
        <f>'Run Rate'!M170</f>
        <v>5</v>
      </c>
      <c r="K1670" s="112">
        <f>'Run Rate'!N170</f>
        <v>1</v>
      </c>
      <c r="L1670" s="112">
        <f>'Run Rate'!O170</f>
        <v>1</v>
      </c>
      <c r="M1670" s="112">
        <f>'Run Rate'!P170</f>
        <v>3</v>
      </c>
      <c r="N1670" s="112">
        <f>'Run Rate'!Q170</f>
        <v>2</v>
      </c>
      <c r="O1670" s="112">
        <f>'Run Rate'!R170</f>
        <v>2</v>
      </c>
      <c r="P1670" s="112">
        <f>'Run Rate'!S170</f>
        <v>0</v>
      </c>
      <c r="Q1670" s="112">
        <f>'Run Rate'!T170</f>
        <v>0</v>
      </c>
      <c r="R1670" s="112">
        <f>'Run Rate'!U170</f>
        <v>70</v>
      </c>
      <c r="S1670" s="112">
        <f>'Run Rate'!V170</f>
        <v>43</v>
      </c>
      <c r="T1670" s="112">
        <f>'Run Rate'!W170</f>
        <v>35</v>
      </c>
      <c r="U1670" s="112">
        <f>'Run Rate'!X170</f>
        <v>-276</v>
      </c>
      <c r="V1670" s="112">
        <f>'Run Rate'!Y170</f>
        <v>35</v>
      </c>
      <c r="W1670" s="112">
        <f>'Run Rate'!Z170</f>
        <v>34</v>
      </c>
      <c r="X1670" s="112">
        <f>'Run Rate'!AA170</f>
        <v>126</v>
      </c>
      <c r="Y1670" s="112">
        <f>'Run Rate'!AB170</f>
        <v>53</v>
      </c>
      <c r="Z1670" s="112">
        <f>'Run Rate'!AC170</f>
        <v>48</v>
      </c>
      <c r="AA1670" s="112">
        <f>'Run Rate'!AD170</f>
        <v>32</v>
      </c>
      <c r="AB1670" s="113">
        <v>44</v>
      </c>
      <c r="AC1670" s="112">
        <v>44</v>
      </c>
      <c r="AD1670" s="112">
        <v>45</v>
      </c>
      <c r="AE1670" s="112">
        <v>46</v>
      </c>
      <c r="AF1670" s="112">
        <v>41</v>
      </c>
      <c r="AG1670" s="112">
        <v>42</v>
      </c>
      <c r="AH1670" s="112">
        <v>42</v>
      </c>
      <c r="AI1670" s="112">
        <v>43</v>
      </c>
      <c r="AJ1670" s="112">
        <v>41</v>
      </c>
      <c r="AK1670" s="112">
        <v>41</v>
      </c>
      <c r="AL1670" s="112">
        <v>40</v>
      </c>
      <c r="AM1670" s="112">
        <v>39</v>
      </c>
      <c r="AN1670" s="112">
        <v>39</v>
      </c>
      <c r="AQ1670" t="str">
        <f>AQ1668</f>
        <v/>
      </c>
    </row>
    <row r="1671" spans="1:43" ht="14.25" customHeight="1" x14ac:dyDescent="0.25">
      <c r="A1671" s="99" t="s">
        <v>1165</v>
      </c>
      <c r="B1671" s="114"/>
      <c r="C1671" s="114"/>
      <c r="D1671" s="114"/>
      <c r="E1671" s="114"/>
      <c r="F1671" s="114"/>
      <c r="G1671" s="114"/>
      <c r="H1671" s="114"/>
      <c r="I1671" s="114"/>
      <c r="J1671" s="114"/>
      <c r="K1671" s="114"/>
      <c r="L1671" s="114"/>
      <c r="M1671" s="114"/>
      <c r="N1671" s="114"/>
      <c r="O1671" s="114"/>
      <c r="P1671" s="114"/>
      <c r="Q1671" s="114"/>
      <c r="R1671" s="114"/>
      <c r="S1671" s="114"/>
      <c r="T1671" s="114"/>
      <c r="U1671" s="114"/>
      <c r="V1671" s="114"/>
      <c r="W1671" s="115"/>
      <c r="X1671" s="115"/>
      <c r="Y1671" s="115"/>
      <c r="Z1671" s="115"/>
      <c r="AA1671" s="112" t="s">
        <v>1166</v>
      </c>
      <c r="AB1671" s="113"/>
      <c r="AC1671" s="112"/>
      <c r="AD1671" s="112"/>
      <c r="AE1671" s="112"/>
      <c r="AF1671" s="112"/>
      <c r="AG1671" s="112"/>
      <c r="AH1671" s="112"/>
      <c r="AI1671" s="112"/>
      <c r="AJ1671" s="112"/>
      <c r="AK1671" s="112"/>
      <c r="AL1671" s="112"/>
      <c r="AM1671" s="112"/>
      <c r="AN1671" s="112"/>
      <c r="AQ1671" t="str">
        <f>AQ1668</f>
        <v/>
      </c>
    </row>
    <row r="1672" spans="1:43" ht="14.25" customHeight="1" x14ac:dyDescent="0.25">
      <c r="A1672" s="99" t="s">
        <v>1167</v>
      </c>
      <c r="B1672" s="114"/>
      <c r="C1672" s="114"/>
      <c r="D1672" s="114"/>
      <c r="E1672" s="114"/>
      <c r="F1672" s="114"/>
      <c r="G1672" s="114"/>
      <c r="H1672" s="114"/>
      <c r="I1672" s="114"/>
      <c r="J1672" s="114"/>
      <c r="K1672" s="114"/>
      <c r="L1672" s="114"/>
      <c r="M1672" s="114"/>
      <c r="N1672" s="114"/>
      <c r="O1672" s="114"/>
      <c r="P1672" s="114"/>
      <c r="Q1672" s="114"/>
      <c r="R1672" s="114"/>
      <c r="S1672" s="114"/>
      <c r="T1672" s="114"/>
      <c r="U1672" s="114"/>
      <c r="V1672" s="114"/>
      <c r="W1672" s="115"/>
      <c r="X1672" s="116"/>
      <c r="Y1672" s="117"/>
      <c r="Z1672" s="115"/>
      <c r="AA1672" s="112" t="s">
        <v>1168</v>
      </c>
      <c r="AB1672" s="113">
        <f>'Demand Input VP'!B839</f>
        <v>0</v>
      </c>
      <c r="AC1672" s="112">
        <f>'Demand Input VP'!C839</f>
        <v>0</v>
      </c>
      <c r="AD1672" s="112">
        <f>'Demand Input VP'!D839</f>
        <v>0</v>
      </c>
      <c r="AE1672" s="112">
        <f>'Demand Input VP'!E839</f>
        <v>0</v>
      </c>
      <c r="AF1672" s="112">
        <f>'Demand Input VP'!F839</f>
        <v>0</v>
      </c>
      <c r="AG1672" s="112">
        <f>'Demand Input VP'!G839</f>
        <v>0</v>
      </c>
      <c r="AH1672" s="112">
        <f>'Demand Input VP'!H839</f>
        <v>0</v>
      </c>
      <c r="AI1672" s="112">
        <f>'Demand Input VP'!I839</f>
        <v>0</v>
      </c>
      <c r="AJ1672" s="112">
        <f>'Demand Input VP'!J839</f>
        <v>0</v>
      </c>
      <c r="AK1672" s="112">
        <f>'Demand Input VP'!K839</f>
        <v>0</v>
      </c>
      <c r="AL1672" s="112">
        <f>'Demand Input VP'!L839</f>
        <v>0</v>
      </c>
      <c r="AM1672" s="112">
        <f>'Demand Input VP'!M839</f>
        <v>0</v>
      </c>
      <c r="AN1672" s="112">
        <f>'Demand Input VP'!N839</f>
        <v>0</v>
      </c>
      <c r="AQ1672" t="str">
        <f>AQ1668</f>
        <v/>
      </c>
    </row>
    <row r="1673" spans="1:43" ht="14.25" customHeight="1" x14ac:dyDescent="0.25">
      <c r="A1673" s="99" t="s">
        <v>1169</v>
      </c>
      <c r="B1673" s="118"/>
      <c r="C1673" s="118"/>
      <c r="D1673" s="118"/>
      <c r="E1673" s="118"/>
      <c r="F1673" s="118"/>
      <c r="G1673" s="118"/>
      <c r="H1673" s="118"/>
      <c r="I1673" s="118"/>
      <c r="J1673" s="118"/>
      <c r="K1673" s="118"/>
      <c r="L1673" s="118"/>
      <c r="M1673" s="118"/>
      <c r="N1673" s="118"/>
      <c r="O1673" s="118"/>
      <c r="P1673" s="118"/>
      <c r="Q1673" s="118"/>
      <c r="R1673" s="118"/>
      <c r="S1673" s="118"/>
      <c r="T1673" s="118"/>
      <c r="U1673" s="118"/>
      <c r="V1673" s="118"/>
      <c r="W1673" s="115"/>
      <c r="X1673" s="116"/>
      <c r="Y1673" s="117"/>
      <c r="Z1673" s="119"/>
      <c r="AA1673" s="120" t="s">
        <v>1170</v>
      </c>
      <c r="AB1673" s="121">
        <f>'Demand Input VP'!B838</f>
        <v>0</v>
      </c>
      <c r="AC1673" s="120">
        <f>'Demand Input VP'!C838</f>
        <v>0</v>
      </c>
      <c r="AD1673" s="120">
        <f>'Demand Input VP'!D838</f>
        <v>0</v>
      </c>
      <c r="AE1673" s="120">
        <f>'Demand Input VP'!E838</f>
        <v>0</v>
      </c>
      <c r="AF1673" s="120">
        <f>'Demand Input VP'!F838</f>
        <v>0</v>
      </c>
      <c r="AG1673" s="120">
        <f>'Demand Input VP'!G838</f>
        <v>0</v>
      </c>
      <c r="AH1673" s="120">
        <f>'Demand Input VP'!H838</f>
        <v>0</v>
      </c>
      <c r="AI1673" s="120">
        <f>'Demand Input VP'!I838</f>
        <v>0</v>
      </c>
      <c r="AJ1673" s="120">
        <f>'Demand Input VP'!J838</f>
        <v>0</v>
      </c>
      <c r="AK1673" s="120">
        <f>'Demand Input VP'!K838</f>
        <v>0</v>
      </c>
      <c r="AL1673" s="120">
        <f>'Demand Input VP'!L838</f>
        <v>0</v>
      </c>
      <c r="AM1673" s="120">
        <f>'Demand Input VP'!M838</f>
        <v>0</v>
      </c>
      <c r="AN1673" s="120">
        <f>'Demand Input VP'!N838</f>
        <v>0</v>
      </c>
      <c r="AQ1673" t="str">
        <f>AQ1668</f>
        <v/>
      </c>
    </row>
    <row r="1674" spans="1:43" ht="14.25" customHeight="1" x14ac:dyDescent="0.25">
      <c r="A1674" s="1"/>
      <c r="B1674" s="122"/>
      <c r="C1674" s="122"/>
      <c r="D1674" s="122"/>
      <c r="E1674" s="122"/>
      <c r="F1674" s="122"/>
      <c r="G1674" s="122"/>
      <c r="H1674" s="122"/>
      <c r="I1674" s="122"/>
      <c r="J1674" s="122"/>
      <c r="K1674" s="122"/>
      <c r="L1674" s="122"/>
      <c r="M1674" s="122"/>
      <c r="N1674" s="122"/>
      <c r="O1674" s="122"/>
      <c r="P1674" s="122"/>
      <c r="Q1674" s="122"/>
      <c r="R1674" s="122"/>
      <c r="S1674" s="122"/>
      <c r="T1674" s="122"/>
      <c r="U1674" s="122"/>
      <c r="V1674" s="122"/>
      <c r="W1674" s="123"/>
      <c r="X1674" s="116"/>
      <c r="Y1674" s="117"/>
      <c r="Z1674" s="123"/>
      <c r="AA1674" s="112" t="s">
        <v>1171</v>
      </c>
      <c r="AB1674" s="113">
        <f>'Demand Input MP'!B839</f>
        <v>0</v>
      </c>
      <c r="AC1674" s="112">
        <f>'Demand Input MP'!C839</f>
        <v>0</v>
      </c>
      <c r="AD1674" s="112">
        <f>'Demand Input MP'!D839</f>
        <v>0</v>
      </c>
      <c r="AE1674" s="112">
        <f>'Demand Input MP'!E839</f>
        <v>0</v>
      </c>
      <c r="AF1674" s="112">
        <f>'Demand Input MP'!F839</f>
        <v>0</v>
      </c>
      <c r="AG1674" s="112">
        <f>'Demand Input MP'!G839</f>
        <v>0</v>
      </c>
      <c r="AH1674" s="112">
        <f>'Demand Input MP'!H839</f>
        <v>0</v>
      </c>
      <c r="AI1674" s="112">
        <f>'Demand Input MP'!I839</f>
        <v>0</v>
      </c>
      <c r="AJ1674" s="112">
        <f>'Demand Input MP'!J839</f>
        <v>0</v>
      </c>
      <c r="AK1674" s="112">
        <f>'Demand Input MP'!K839</f>
        <v>0</v>
      </c>
      <c r="AL1674" s="112">
        <f>'Demand Input MP'!L839</f>
        <v>0</v>
      </c>
      <c r="AM1674" s="112">
        <f>'Demand Input MP'!M839</f>
        <v>0</v>
      </c>
      <c r="AN1674" s="112">
        <f>'Demand Input MP'!N839</f>
        <v>0</v>
      </c>
      <c r="AQ1674" t="str">
        <f>AQ1668</f>
        <v/>
      </c>
    </row>
    <row r="1675" spans="1:43" ht="14.25" customHeight="1" x14ac:dyDescent="0.25">
      <c r="A1675" s="1"/>
      <c r="B1675" s="122"/>
      <c r="C1675" s="122"/>
      <c r="D1675" s="122"/>
      <c r="E1675" s="122"/>
      <c r="F1675" s="122"/>
      <c r="G1675" s="122"/>
      <c r="H1675" s="122"/>
      <c r="I1675" s="122"/>
      <c r="J1675" s="122"/>
      <c r="K1675" s="122"/>
      <c r="L1675" s="122"/>
      <c r="M1675" s="122"/>
      <c r="N1675" s="122"/>
      <c r="O1675" s="122"/>
      <c r="P1675" s="122"/>
      <c r="Q1675" s="122"/>
      <c r="R1675" s="122"/>
      <c r="S1675" s="122"/>
      <c r="T1675" s="122"/>
      <c r="U1675" s="122"/>
      <c r="V1675" s="124" t="s">
        <v>91</v>
      </c>
      <c r="W1675" s="125">
        <f>IFERROR(IF(SUM('Run Rate History'!E170:AD170)&gt;0,(SUMPRODUCT((B1670:AA1670&gt;=PERCENTILE(B1670:AA1670,0.1))*(B1670:AA1670&lt;=PERCENTILE(B1670:AA1670,0.9))*B1670:AA1670)+SUMPRODUCT(('Run Rate History'!E170:AD170&gt;=PERCENTILE(B1670:AA1670,0.1))*('Run Rate History'!E170:AD170&lt;=PERCENTILE(B1670:AA1670,0.9))*'Run Rate History'!E170:AD170))/(SUMPRODUCT((B1670:AA1670&gt;=PERCENTILE(B1670:AA1670,0.1))*(B1670:AA1670&lt;=PERCENTILE(B1670:AA1670,0.9))*1)+SUMPRODUCT(('Run Rate History'!E170:AD170&gt;=PERCENTILE(B1670:AA1670,0.1))*('Run Rate History'!E170:AD170&lt;=PERCENTILE(B1670:AA1670,0.9))*1)),TRIMMEAN(B1670:AA1670,0.15)),0)</f>
        <v>29.5</v>
      </c>
      <c r="X1675" s="126" t="s">
        <v>1172</v>
      </c>
      <c r="Y1675" s="127">
        <f>SUM(B1670:AA1670)/26</f>
        <v>18</v>
      </c>
      <c r="Z1675" s="128"/>
      <c r="AA1675" s="112" t="s">
        <v>1173</v>
      </c>
      <c r="AB1675" s="113">
        <f>'Demand Input MP'!B838</f>
        <v>0</v>
      </c>
      <c r="AC1675" s="112">
        <f>'Demand Input MP'!C838</f>
        <v>0</v>
      </c>
      <c r="AD1675" s="112">
        <f>'Demand Input MP'!D838</f>
        <v>0</v>
      </c>
      <c r="AE1675" s="112">
        <f>'Demand Input MP'!E838</f>
        <v>0</v>
      </c>
      <c r="AF1675" s="112">
        <f>'Demand Input MP'!F838</f>
        <v>0</v>
      </c>
      <c r="AG1675" s="112">
        <f>'Demand Input MP'!G838</f>
        <v>0</v>
      </c>
      <c r="AH1675" s="112">
        <f>'Demand Input MP'!H838</f>
        <v>0</v>
      </c>
      <c r="AI1675" s="112">
        <f>'Demand Input MP'!I838</f>
        <v>0</v>
      </c>
      <c r="AJ1675" s="112">
        <f>'Demand Input MP'!J838</f>
        <v>0</v>
      </c>
      <c r="AK1675" s="112">
        <f>'Demand Input MP'!K838</f>
        <v>0</v>
      </c>
      <c r="AL1675" s="112">
        <f>'Demand Input MP'!L838</f>
        <v>0</v>
      </c>
      <c r="AM1675" s="112">
        <f>'Demand Input MP'!M838</f>
        <v>0</v>
      </c>
      <c r="AN1675" s="112">
        <f>'Demand Input MP'!N838</f>
        <v>0</v>
      </c>
      <c r="AQ1675" t="str">
        <f>AQ1668</f>
        <v/>
      </c>
    </row>
    <row r="1676" spans="1:43" ht="14.25" customHeight="1" x14ac:dyDescent="0.25">
      <c r="A1676" s="1"/>
      <c r="B1676" s="122"/>
      <c r="C1676" s="122"/>
      <c r="D1676" s="122"/>
      <c r="E1676" s="122"/>
      <c r="F1676" s="122"/>
      <c r="G1676" s="122"/>
      <c r="H1676" s="122"/>
      <c r="I1676" s="122"/>
      <c r="J1676" s="122"/>
      <c r="K1676" s="122"/>
      <c r="L1676" s="122"/>
      <c r="M1676" s="122"/>
      <c r="N1676" s="122"/>
      <c r="O1676" s="122"/>
      <c r="P1676" s="122"/>
      <c r="Q1676" s="122"/>
      <c r="R1676" s="122"/>
      <c r="S1676" s="122"/>
      <c r="T1676" s="122"/>
      <c r="U1676" s="122"/>
      <c r="V1676" s="124" t="s">
        <v>94</v>
      </c>
      <c r="W1676" s="125">
        <f>IFERROR((1*MIN(MAX(X1670,0.5*IF(SUM('Run Rate History'!E170:AD170)&gt;0,(MEDIAN(IF(B1670:AA1670&gt;0,B1670:AA1670))+MEDIAN(IF('Run Rate History'!E170:AD170&gt;0,'Run Rate History'!E170:AD170)))/2,MEDIAN(IF(B1670:AA1670&gt;0,B1670:AA1670)))),2*IF(SUM('Run Rate History'!E170:AD170)&gt;0,(MEDIAN(IF(B1670:AA1670&gt;0,B1670:AA1670))+MEDIAN(IF('Run Rate History'!E170:AD170&gt;0,'Run Rate History'!E170:AD170)))/2,MEDIAN(IF(B1670:AA1670&gt;0,B1670:AA1670))))+2*MIN(MAX(Y1670,0.5*IF(SUM('Run Rate History'!E170:AD170)&gt;0,(MEDIAN(IF(B1670:AA1670&gt;0,B1670:AA1670))+MEDIAN(IF('Run Rate History'!E170:AD170&gt;0,'Run Rate History'!E170:AD170)))/2,MEDIAN(IF(B1670:AA1670&gt;0,B1670:AA1670)))),2*IF(SUM('Run Rate History'!E170:AD170)&gt;0,(MEDIAN(IF(B1670:AA1670&gt;0,B1670:AA1670))+MEDIAN(IF('Run Rate History'!E170:AD170&gt;0,'Run Rate History'!E170:AD170)))/2,MEDIAN(IF(B1670:AA1670&gt;0,B1670:AA1670))))+3*MIN(MAX(Z1670,0.5*IF(SUM('Run Rate History'!E170:AD170)&gt;0,(MEDIAN(IF(B1670:AA1670&gt;0,B1670:AA1670))+MEDIAN(IF('Run Rate History'!E170:AD170&gt;0,'Run Rate History'!E170:AD170)))/2,MEDIAN(IF(B1670:AA1670&gt;0,B1670:AA1670)))),2*IF(SUM('Run Rate History'!E170:AD170)&gt;0,(MEDIAN(IF(B1670:AA1670&gt;0,B1670:AA1670))+MEDIAN(IF('Run Rate History'!E170:AD170&gt;0,'Run Rate History'!E170:AD170)))/2,MEDIAN(IF(B1670:AA1670&gt;0,B1670:AA1670))))+4*MIN(MAX(AA1670,0.5*IF(SUM('Run Rate History'!E170:AD170)&gt;0,(MEDIAN(IF(B1670:AA1670&gt;0,B1670:AA1670))+MEDIAN(IF('Run Rate History'!E170:AD170&gt;0,'Run Rate History'!E170:AD170)))/2,MEDIAN(IF(B1670:AA1670&gt;0,B1670:AA1670)))),2*IF(SUM('Run Rate History'!E170:AD170)&gt;0,(MEDIAN(IF(B1670:AA1670&gt;0,B1670:AA1670))+MEDIAN(IF('Run Rate History'!E170:AD170&gt;0,'Run Rate History'!E170:AD170)))/2,MEDIAN(IF(B1670:AA1670&gt;0,B1670:AA1670)))))/10,0)</f>
        <v>46.3</v>
      </c>
      <c r="X1676" s="129" t="s">
        <v>1174</v>
      </c>
      <c r="Y1676" s="130">
        <f>IFERROR(VLOOKUP(A1668,'Stanje zaliha'!A:E,5,FALSE()),0)</f>
        <v>915</v>
      </c>
      <c r="Z1676" s="131"/>
      <c r="AA1676" s="113" t="s">
        <v>1175</v>
      </c>
      <c r="AB1676" s="118">
        <f t="shared" ref="AB1676:AN1676" si="332">SUM(AB1672:AB1675)</f>
        <v>0</v>
      </c>
      <c r="AC1676" s="118">
        <f t="shared" si="332"/>
        <v>0</v>
      </c>
      <c r="AD1676" s="118">
        <f t="shared" si="332"/>
        <v>0</v>
      </c>
      <c r="AE1676" s="118">
        <f t="shared" si="332"/>
        <v>0</v>
      </c>
      <c r="AF1676" s="118">
        <f t="shared" si="332"/>
        <v>0</v>
      </c>
      <c r="AG1676" s="118">
        <f t="shared" si="332"/>
        <v>0</v>
      </c>
      <c r="AH1676" s="118">
        <f t="shared" si="332"/>
        <v>0</v>
      </c>
      <c r="AI1676" s="118">
        <f t="shared" si="332"/>
        <v>0</v>
      </c>
      <c r="AJ1676" s="118">
        <f t="shared" si="332"/>
        <v>0</v>
      </c>
      <c r="AK1676" s="118">
        <f t="shared" si="332"/>
        <v>0</v>
      </c>
      <c r="AL1676" s="118">
        <f t="shared" si="332"/>
        <v>0</v>
      </c>
      <c r="AM1676" s="118">
        <f t="shared" si="332"/>
        <v>0</v>
      </c>
      <c r="AN1676" s="118">
        <f t="shared" si="332"/>
        <v>0</v>
      </c>
      <c r="AQ1676" t="str">
        <f>AQ1668</f>
        <v/>
      </c>
    </row>
    <row r="1677" spans="1:43" ht="14.25" customHeight="1" x14ac:dyDescent="0.25">
      <c r="A1677" s="1"/>
      <c r="B1677" s="122"/>
      <c r="C1677" s="122"/>
      <c r="D1677" s="122"/>
      <c r="E1677" s="122"/>
      <c r="F1677" s="122"/>
      <c r="G1677" s="122"/>
      <c r="H1677" s="122"/>
      <c r="I1677" s="122"/>
      <c r="J1677" s="122"/>
      <c r="K1677" s="122"/>
      <c r="L1677" s="122"/>
      <c r="M1677" s="122"/>
      <c r="N1677" s="122"/>
      <c r="O1677" s="122"/>
      <c r="P1677" s="122"/>
      <c r="Q1677" s="122"/>
      <c r="R1677" s="122"/>
      <c r="S1677" s="122"/>
      <c r="T1677" s="122"/>
      <c r="U1677" s="122"/>
      <c r="V1677" s="124" t="s">
        <v>95</v>
      </c>
      <c r="W1677" s="125">
        <f>IFERROR(0.6*W1676+0.4*W1675,0)</f>
        <v>39.58</v>
      </c>
      <c r="X1677" s="132" t="s">
        <v>1176</v>
      </c>
      <c r="Y1677" s="133">
        <f>IFERROR(SUMIF('Popis poslanih narudžbi'!A:A,A1668,'Popis poslanih narudžbi'!C:C),0)</f>
        <v>0</v>
      </c>
      <c r="Z1677" s="131"/>
      <c r="AA1677" s="134" t="s">
        <v>1177</v>
      </c>
      <c r="AB1677" s="118">
        <f t="shared" ref="AB1677:AN1677" si="333">AB1670+AB1676</f>
        <v>44</v>
      </c>
      <c r="AC1677" s="118">
        <f t="shared" si="333"/>
        <v>44</v>
      </c>
      <c r="AD1677" s="118">
        <f t="shared" si="333"/>
        <v>45</v>
      </c>
      <c r="AE1677" s="118">
        <f t="shared" si="333"/>
        <v>46</v>
      </c>
      <c r="AF1677" s="118">
        <f t="shared" si="333"/>
        <v>41</v>
      </c>
      <c r="AG1677" s="118">
        <f t="shared" si="333"/>
        <v>42</v>
      </c>
      <c r="AH1677" s="118">
        <f t="shared" si="333"/>
        <v>42</v>
      </c>
      <c r="AI1677" s="118">
        <f t="shared" si="333"/>
        <v>43</v>
      </c>
      <c r="AJ1677" s="118">
        <f t="shared" si="333"/>
        <v>41</v>
      </c>
      <c r="AK1677" s="118">
        <f t="shared" si="333"/>
        <v>41</v>
      </c>
      <c r="AL1677" s="118">
        <f t="shared" si="333"/>
        <v>40</v>
      </c>
      <c r="AM1677" s="118">
        <f t="shared" si="333"/>
        <v>39</v>
      </c>
      <c r="AN1677" s="118">
        <f t="shared" si="333"/>
        <v>39</v>
      </c>
      <c r="AQ1677" t="str">
        <f>AQ1668</f>
        <v/>
      </c>
    </row>
    <row r="1678" spans="1:43" ht="14.25" customHeight="1" x14ac:dyDescent="0.25">
      <c r="A1678" s="107" t="str">
        <f>'Run Rate'!A171</f>
        <v>ON00270</v>
      </c>
      <c r="B1678" s="135" t="str">
        <f>'Run Rate'!B171</f>
        <v>Platinum Hydrowhey 1,6kg Milk Chocolate</v>
      </c>
      <c r="C1678" s="135" t="str">
        <f>'Run Rate'!C171</f>
        <v>PROTEINI</v>
      </c>
      <c r="D1678" s="135" t="str">
        <f>'Run Rate'!D171</f>
        <v>02 SILVER</v>
      </c>
      <c r="E1678" s="122"/>
      <c r="F1678" s="122"/>
      <c r="G1678" s="122"/>
      <c r="H1678" s="122"/>
      <c r="I1678" s="122"/>
      <c r="J1678" s="122"/>
      <c r="K1678" s="122"/>
      <c r="L1678" s="122"/>
      <c r="M1678" s="122"/>
      <c r="N1678" s="122"/>
      <c r="O1678" s="122"/>
      <c r="P1678" s="122"/>
      <c r="Q1678" s="122"/>
      <c r="R1678" s="122"/>
      <c r="S1678" s="122"/>
      <c r="T1678" s="122"/>
      <c r="U1678" s="122"/>
      <c r="V1678" s="122"/>
      <c r="W1678" s="122"/>
      <c r="X1678" s="122"/>
      <c r="Y1678" s="122"/>
      <c r="Z1678" s="122"/>
      <c r="AA1678" s="122"/>
      <c r="AB1678" s="122"/>
      <c r="AC1678" s="122"/>
      <c r="AD1678" s="122"/>
      <c r="AE1678" s="122"/>
      <c r="AF1678" s="122"/>
      <c r="AG1678" s="122"/>
      <c r="AH1678" s="122"/>
      <c r="AI1678" s="122"/>
      <c r="AJ1678" s="122"/>
      <c r="AK1678" s="122"/>
      <c r="AL1678" s="122"/>
      <c r="AM1678" s="122"/>
      <c r="AN1678" s="122"/>
      <c r="AQ1678" t="str">
        <f>IF(AND(OR($B$1="ALL",$B$1=C1678),OR($E$1="ALL",$E$1=D1678),OR($B$2="ALL",$B$2=A1678),OR($E$2="ALL",IFERROR(SEARCH($E$2,B1678),0)&gt;0)),"MATCH","")</f>
        <v/>
      </c>
    </row>
    <row r="1679" spans="1:43" ht="14.25" customHeight="1" x14ac:dyDescent="0.25">
      <c r="A1679" s="108" t="s">
        <v>1137</v>
      </c>
      <c r="B1679" s="136" t="s">
        <v>1138</v>
      </c>
      <c r="C1679" s="136" t="s">
        <v>1139</v>
      </c>
      <c r="D1679" s="136" t="s">
        <v>1140</v>
      </c>
      <c r="E1679" s="136" t="s">
        <v>1141</v>
      </c>
      <c r="F1679" s="136" t="s">
        <v>1142</v>
      </c>
      <c r="G1679" s="136" t="s">
        <v>1143</v>
      </c>
      <c r="H1679" s="136" t="s">
        <v>1144</v>
      </c>
      <c r="I1679" s="136" t="s">
        <v>1145</v>
      </c>
      <c r="J1679" s="136" t="s">
        <v>1146</v>
      </c>
      <c r="K1679" s="136" t="s">
        <v>1147</v>
      </c>
      <c r="L1679" s="136" t="s">
        <v>1148</v>
      </c>
      <c r="M1679" s="136" t="s">
        <v>1149</v>
      </c>
      <c r="N1679" s="136" t="s">
        <v>1150</v>
      </c>
      <c r="O1679" s="136" t="s">
        <v>1151</v>
      </c>
      <c r="P1679" s="136" t="s">
        <v>1152</v>
      </c>
      <c r="Q1679" s="136" t="s">
        <v>1153</v>
      </c>
      <c r="R1679" s="136" t="s">
        <v>1154</v>
      </c>
      <c r="S1679" s="136" t="s">
        <v>1155</v>
      </c>
      <c r="T1679" s="136" t="s">
        <v>1156</v>
      </c>
      <c r="U1679" s="136" t="s">
        <v>1157</v>
      </c>
      <c r="V1679" s="136" t="s">
        <v>1158</v>
      </c>
      <c r="W1679" s="136" t="s">
        <v>1159</v>
      </c>
      <c r="X1679" s="136" t="s">
        <v>1160</v>
      </c>
      <c r="Y1679" s="136" t="s">
        <v>1161</v>
      </c>
      <c r="Z1679" s="136" t="s">
        <v>1162</v>
      </c>
      <c r="AA1679" s="136" t="s">
        <v>1163</v>
      </c>
      <c r="AB1679" s="137" t="s">
        <v>156</v>
      </c>
      <c r="AC1679" s="137" t="s">
        <v>157</v>
      </c>
      <c r="AD1679" s="137" t="s">
        <v>158</v>
      </c>
      <c r="AE1679" s="137" t="s">
        <v>139</v>
      </c>
      <c r="AF1679" s="138" t="s">
        <v>140</v>
      </c>
      <c r="AG1679" s="138" t="s">
        <v>141</v>
      </c>
      <c r="AH1679" s="138" t="s">
        <v>142</v>
      </c>
      <c r="AI1679" s="138" t="s">
        <v>143</v>
      </c>
      <c r="AJ1679" s="139" t="s">
        <v>144</v>
      </c>
      <c r="AK1679" s="139" t="s">
        <v>145</v>
      </c>
      <c r="AL1679" s="139" t="s">
        <v>146</v>
      </c>
      <c r="AM1679" s="140" t="s">
        <v>147</v>
      </c>
      <c r="AN1679" s="140" t="s">
        <v>148</v>
      </c>
      <c r="AQ1679" t="str">
        <f>AQ1678</f>
        <v/>
      </c>
    </row>
    <row r="1680" spans="1:43" ht="14.25" customHeight="1" x14ac:dyDescent="0.25">
      <c r="A1680" s="99" t="s">
        <v>1164</v>
      </c>
      <c r="B1680" s="112">
        <f>'Run Rate'!E171</f>
        <v>14</v>
      </c>
      <c r="C1680" s="112">
        <f>'Run Rate'!F171</f>
        <v>19</v>
      </c>
      <c r="D1680" s="112">
        <f>'Run Rate'!G171</f>
        <v>18</v>
      </c>
      <c r="E1680" s="112">
        <f>'Run Rate'!H171</f>
        <v>13</v>
      </c>
      <c r="F1680" s="112">
        <f>'Run Rate'!I171</f>
        <v>20</v>
      </c>
      <c r="G1680" s="112">
        <f>'Run Rate'!J171</f>
        <v>26</v>
      </c>
      <c r="H1680" s="112">
        <f>'Run Rate'!K171</f>
        <v>18</v>
      </c>
      <c r="I1680" s="112">
        <f>'Run Rate'!L171</f>
        <v>12</v>
      </c>
      <c r="J1680" s="112">
        <f>'Run Rate'!M171</f>
        <v>2</v>
      </c>
      <c r="K1680" s="112">
        <f>'Run Rate'!N171</f>
        <v>8</v>
      </c>
      <c r="L1680" s="112">
        <f>'Run Rate'!O171</f>
        <v>10</v>
      </c>
      <c r="M1680" s="112">
        <f>'Run Rate'!P171</f>
        <v>16</v>
      </c>
      <c r="N1680" s="112">
        <f>'Run Rate'!Q171</f>
        <v>8</v>
      </c>
      <c r="O1680" s="112">
        <f>'Run Rate'!R171</f>
        <v>5</v>
      </c>
      <c r="P1680" s="112">
        <f>'Run Rate'!S171</f>
        <v>4</v>
      </c>
      <c r="Q1680" s="112">
        <f>'Run Rate'!T171</f>
        <v>12</v>
      </c>
      <c r="R1680" s="112">
        <f>'Run Rate'!U171</f>
        <v>11</v>
      </c>
      <c r="S1680" s="112">
        <f>'Run Rate'!V171</f>
        <v>21</v>
      </c>
      <c r="T1680" s="112">
        <f>'Run Rate'!W171</f>
        <v>12</v>
      </c>
      <c r="U1680" s="112">
        <f>'Run Rate'!X171</f>
        <v>21</v>
      </c>
      <c r="V1680" s="112">
        <f>'Run Rate'!Y171</f>
        <v>20</v>
      </c>
      <c r="W1680" s="112">
        <f>'Run Rate'!Z171</f>
        <v>18</v>
      </c>
      <c r="X1680" s="112">
        <f>'Run Rate'!AA171</f>
        <v>15</v>
      </c>
      <c r="Y1680" s="112">
        <f>'Run Rate'!AB171</f>
        <v>21</v>
      </c>
      <c r="Z1680" s="112">
        <f>'Run Rate'!AC171</f>
        <v>14</v>
      </c>
      <c r="AA1680" s="112">
        <f>'Run Rate'!AD171</f>
        <v>25</v>
      </c>
      <c r="AB1680" s="113">
        <v>23</v>
      </c>
      <c r="AC1680" s="112">
        <v>24</v>
      </c>
      <c r="AD1680" s="112">
        <v>24</v>
      </c>
      <c r="AE1680" s="112">
        <v>24</v>
      </c>
      <c r="AF1680" s="112">
        <v>25</v>
      </c>
      <c r="AG1680" s="112">
        <v>25</v>
      </c>
      <c r="AH1680" s="112">
        <v>25</v>
      </c>
      <c r="AI1680" s="112">
        <v>26</v>
      </c>
      <c r="AJ1680" s="112">
        <v>26</v>
      </c>
      <c r="AK1680" s="112">
        <v>26</v>
      </c>
      <c r="AL1680" s="112">
        <v>26</v>
      </c>
      <c r="AM1680" s="112">
        <v>26</v>
      </c>
      <c r="AN1680" s="112">
        <v>26</v>
      </c>
      <c r="AQ1680" t="str">
        <f>AQ1678</f>
        <v/>
      </c>
    </row>
    <row r="1681" spans="1:43" ht="14.25" customHeight="1" x14ac:dyDescent="0.25">
      <c r="A1681" s="99" t="s">
        <v>1165</v>
      </c>
      <c r="B1681" s="114"/>
      <c r="C1681" s="114"/>
      <c r="D1681" s="114"/>
      <c r="E1681" s="114"/>
      <c r="F1681" s="114"/>
      <c r="G1681" s="114"/>
      <c r="H1681" s="114"/>
      <c r="I1681" s="114"/>
      <c r="J1681" s="114"/>
      <c r="K1681" s="114"/>
      <c r="L1681" s="114"/>
      <c r="M1681" s="114"/>
      <c r="N1681" s="114"/>
      <c r="O1681" s="114"/>
      <c r="P1681" s="114"/>
      <c r="Q1681" s="114"/>
      <c r="R1681" s="114"/>
      <c r="S1681" s="114"/>
      <c r="T1681" s="114"/>
      <c r="U1681" s="114"/>
      <c r="V1681" s="114"/>
      <c r="W1681" s="115"/>
      <c r="X1681" s="115"/>
      <c r="Y1681" s="115"/>
      <c r="Z1681" s="115"/>
      <c r="AA1681" s="112" t="s">
        <v>1166</v>
      </c>
      <c r="AB1681" s="113"/>
      <c r="AC1681" s="112"/>
      <c r="AD1681" s="112"/>
      <c r="AE1681" s="112"/>
      <c r="AF1681" s="112"/>
      <c r="AG1681" s="112"/>
      <c r="AH1681" s="112"/>
      <c r="AI1681" s="112"/>
      <c r="AJ1681" s="112"/>
      <c r="AK1681" s="112"/>
      <c r="AL1681" s="112"/>
      <c r="AM1681" s="112"/>
      <c r="AN1681" s="112"/>
      <c r="AQ1681" t="str">
        <f>AQ1678</f>
        <v/>
      </c>
    </row>
    <row r="1682" spans="1:43" ht="14.25" customHeight="1" x14ac:dyDescent="0.25">
      <c r="A1682" s="99" t="s">
        <v>1167</v>
      </c>
      <c r="B1682" s="114"/>
      <c r="C1682" s="114"/>
      <c r="D1682" s="114"/>
      <c r="E1682" s="114"/>
      <c r="F1682" s="114"/>
      <c r="G1682" s="114"/>
      <c r="H1682" s="114"/>
      <c r="I1682" s="114"/>
      <c r="J1682" s="114"/>
      <c r="K1682" s="114"/>
      <c r="L1682" s="114"/>
      <c r="M1682" s="114"/>
      <c r="N1682" s="114"/>
      <c r="O1682" s="114"/>
      <c r="P1682" s="114"/>
      <c r="Q1682" s="114"/>
      <c r="R1682" s="114"/>
      <c r="S1682" s="114"/>
      <c r="T1682" s="114"/>
      <c r="U1682" s="114"/>
      <c r="V1682" s="114"/>
      <c r="W1682" s="115"/>
      <c r="X1682" s="116"/>
      <c r="Y1682" s="117"/>
      <c r="Z1682" s="115"/>
      <c r="AA1682" s="112" t="s">
        <v>1168</v>
      </c>
      <c r="AB1682" s="113">
        <f>'Demand Input VP'!B844</f>
        <v>0</v>
      </c>
      <c r="AC1682" s="112">
        <f>'Demand Input VP'!C844</f>
        <v>0</v>
      </c>
      <c r="AD1682" s="112">
        <f>'Demand Input VP'!D844</f>
        <v>0</v>
      </c>
      <c r="AE1682" s="112">
        <f>'Demand Input VP'!E844</f>
        <v>0</v>
      </c>
      <c r="AF1682" s="112">
        <f>'Demand Input VP'!F844</f>
        <v>0</v>
      </c>
      <c r="AG1682" s="112">
        <f>'Demand Input VP'!G844</f>
        <v>0</v>
      </c>
      <c r="AH1682" s="112">
        <f>'Demand Input VP'!H844</f>
        <v>0</v>
      </c>
      <c r="AI1682" s="112">
        <f>'Demand Input VP'!I844</f>
        <v>0</v>
      </c>
      <c r="AJ1682" s="112">
        <f>'Demand Input VP'!J844</f>
        <v>0</v>
      </c>
      <c r="AK1682" s="112">
        <f>'Demand Input VP'!K844</f>
        <v>0</v>
      </c>
      <c r="AL1682" s="112">
        <f>'Demand Input VP'!L844</f>
        <v>0</v>
      </c>
      <c r="AM1682" s="112">
        <f>'Demand Input VP'!M844</f>
        <v>0</v>
      </c>
      <c r="AN1682" s="112">
        <f>'Demand Input VP'!N844</f>
        <v>0</v>
      </c>
      <c r="AQ1682" t="str">
        <f>AQ1678</f>
        <v/>
      </c>
    </row>
    <row r="1683" spans="1:43" ht="14.25" customHeight="1" x14ac:dyDescent="0.25">
      <c r="A1683" s="99" t="s">
        <v>1169</v>
      </c>
      <c r="B1683" s="118"/>
      <c r="C1683" s="118"/>
      <c r="D1683" s="118"/>
      <c r="E1683" s="118"/>
      <c r="F1683" s="118"/>
      <c r="G1683" s="118"/>
      <c r="H1683" s="118"/>
      <c r="I1683" s="118"/>
      <c r="J1683" s="118"/>
      <c r="K1683" s="118"/>
      <c r="L1683" s="118"/>
      <c r="M1683" s="118"/>
      <c r="N1683" s="118"/>
      <c r="O1683" s="118"/>
      <c r="P1683" s="118"/>
      <c r="Q1683" s="118"/>
      <c r="R1683" s="118"/>
      <c r="S1683" s="118"/>
      <c r="T1683" s="118"/>
      <c r="U1683" s="118"/>
      <c r="V1683" s="118"/>
      <c r="W1683" s="115"/>
      <c r="X1683" s="116"/>
      <c r="Y1683" s="117"/>
      <c r="Z1683" s="119"/>
      <c r="AA1683" s="120" t="s">
        <v>1170</v>
      </c>
      <c r="AB1683" s="121">
        <f>'Demand Input VP'!B843</f>
        <v>0</v>
      </c>
      <c r="AC1683" s="120">
        <f>'Demand Input VP'!C843</f>
        <v>0</v>
      </c>
      <c r="AD1683" s="120">
        <f>'Demand Input VP'!D843</f>
        <v>0</v>
      </c>
      <c r="AE1683" s="120">
        <f>'Demand Input VP'!E843</f>
        <v>0</v>
      </c>
      <c r="AF1683" s="120">
        <f>'Demand Input VP'!F843</f>
        <v>0</v>
      </c>
      <c r="AG1683" s="120">
        <f>'Demand Input VP'!G843</f>
        <v>0</v>
      </c>
      <c r="AH1683" s="120">
        <f>'Demand Input VP'!H843</f>
        <v>0</v>
      </c>
      <c r="AI1683" s="120">
        <f>'Demand Input VP'!I843</f>
        <v>0</v>
      </c>
      <c r="AJ1683" s="120">
        <f>'Demand Input VP'!J843</f>
        <v>0</v>
      </c>
      <c r="AK1683" s="120">
        <f>'Demand Input VP'!K843</f>
        <v>0</v>
      </c>
      <c r="AL1683" s="120">
        <f>'Demand Input VP'!L843</f>
        <v>0</v>
      </c>
      <c r="AM1683" s="120">
        <f>'Demand Input VP'!M843</f>
        <v>0</v>
      </c>
      <c r="AN1683" s="120">
        <f>'Demand Input VP'!N843</f>
        <v>0</v>
      </c>
      <c r="AQ1683" t="str">
        <f>AQ1678</f>
        <v/>
      </c>
    </row>
    <row r="1684" spans="1:43" ht="14.25" customHeight="1" x14ac:dyDescent="0.25">
      <c r="A1684" s="1"/>
      <c r="B1684" s="122"/>
      <c r="C1684" s="122"/>
      <c r="D1684" s="122"/>
      <c r="E1684" s="122"/>
      <c r="F1684" s="122"/>
      <c r="G1684" s="122"/>
      <c r="H1684" s="122"/>
      <c r="I1684" s="122"/>
      <c r="J1684" s="122"/>
      <c r="K1684" s="122"/>
      <c r="L1684" s="122"/>
      <c r="M1684" s="122"/>
      <c r="N1684" s="122"/>
      <c r="O1684" s="122"/>
      <c r="P1684" s="122"/>
      <c r="Q1684" s="122"/>
      <c r="R1684" s="122"/>
      <c r="S1684" s="122"/>
      <c r="T1684" s="122"/>
      <c r="U1684" s="122"/>
      <c r="V1684" s="122"/>
      <c r="W1684" s="123"/>
      <c r="X1684" s="116"/>
      <c r="Y1684" s="117"/>
      <c r="Z1684" s="123"/>
      <c r="AA1684" s="112" t="s">
        <v>1171</v>
      </c>
      <c r="AB1684" s="113">
        <f>'Demand Input MP'!B844</f>
        <v>0</v>
      </c>
      <c r="AC1684" s="112">
        <f>'Demand Input MP'!C844</f>
        <v>0</v>
      </c>
      <c r="AD1684" s="112">
        <f>'Demand Input MP'!D844</f>
        <v>0</v>
      </c>
      <c r="AE1684" s="112">
        <f>'Demand Input MP'!E844</f>
        <v>0</v>
      </c>
      <c r="AF1684" s="112">
        <f>'Demand Input MP'!F844</f>
        <v>0</v>
      </c>
      <c r="AG1684" s="112">
        <f>'Demand Input MP'!G844</f>
        <v>0</v>
      </c>
      <c r="AH1684" s="112">
        <f>'Demand Input MP'!H844</f>
        <v>0</v>
      </c>
      <c r="AI1684" s="112">
        <f>'Demand Input MP'!I844</f>
        <v>0</v>
      </c>
      <c r="AJ1684" s="112">
        <f>'Demand Input MP'!J844</f>
        <v>0</v>
      </c>
      <c r="AK1684" s="112">
        <f>'Demand Input MP'!K844</f>
        <v>0</v>
      </c>
      <c r="AL1684" s="112">
        <f>'Demand Input MP'!L844</f>
        <v>0</v>
      </c>
      <c r="AM1684" s="112">
        <f>'Demand Input MP'!M844</f>
        <v>0</v>
      </c>
      <c r="AN1684" s="112">
        <f>'Demand Input MP'!N844</f>
        <v>0</v>
      </c>
      <c r="AQ1684" t="str">
        <f>AQ1678</f>
        <v/>
      </c>
    </row>
    <row r="1685" spans="1:43" ht="14.25" customHeight="1" x14ac:dyDescent="0.25">
      <c r="A1685" s="1"/>
      <c r="B1685" s="122"/>
      <c r="C1685" s="122"/>
      <c r="D1685" s="122"/>
      <c r="E1685" s="122"/>
      <c r="F1685" s="122"/>
      <c r="G1685" s="122"/>
      <c r="H1685" s="122"/>
      <c r="I1685" s="122"/>
      <c r="J1685" s="122"/>
      <c r="K1685" s="122"/>
      <c r="L1685" s="122"/>
      <c r="M1685" s="122"/>
      <c r="N1685" s="122"/>
      <c r="O1685" s="122"/>
      <c r="P1685" s="122"/>
      <c r="Q1685" s="122"/>
      <c r="R1685" s="122"/>
      <c r="S1685" s="122"/>
      <c r="T1685" s="122"/>
      <c r="U1685" s="122"/>
      <c r="V1685" s="124" t="s">
        <v>91</v>
      </c>
      <c r="W1685" s="125">
        <f>IFERROR(IF(SUM('Run Rate History'!E171:AD171)&gt;0,(SUMPRODUCT((B1680:AA1680&gt;=PERCENTILE(B1680:AA1680,0.1))*(B1680:AA1680&lt;=PERCENTILE(B1680:AA1680,0.9))*B1680:AA1680)+SUMPRODUCT(('Run Rate History'!E171:AD171&gt;=PERCENTILE(B1680:AA1680,0.1))*('Run Rate History'!E171:AD171&lt;=PERCENTILE(B1680:AA1680,0.9))*'Run Rate History'!E171:AD171))/(SUMPRODUCT((B1680:AA1680&gt;=PERCENTILE(B1680:AA1680,0.1))*(B1680:AA1680&lt;=PERCENTILE(B1680:AA1680,0.9))*1)+SUMPRODUCT(('Run Rate History'!E171:AD171&gt;=PERCENTILE(B1680:AA1680,0.1))*('Run Rate History'!E171:AD171&lt;=PERCENTILE(B1680:AA1680,0.9))*1)),TRIMMEAN(B1680:AA1680,0.15)),0)</f>
        <v>14.930232558139535</v>
      </c>
      <c r="X1685" s="126" t="s">
        <v>1172</v>
      </c>
      <c r="Y1685" s="127">
        <f>SUM(B1680:AA1680)/26</f>
        <v>14.73076923076923</v>
      </c>
      <c r="Z1685" s="128"/>
      <c r="AA1685" s="112" t="s">
        <v>1173</v>
      </c>
      <c r="AB1685" s="113">
        <f>'Demand Input MP'!B843</f>
        <v>0</v>
      </c>
      <c r="AC1685" s="112">
        <f>'Demand Input MP'!C843</f>
        <v>0</v>
      </c>
      <c r="AD1685" s="112">
        <f>'Demand Input MP'!D843</f>
        <v>0</v>
      </c>
      <c r="AE1685" s="112">
        <f>'Demand Input MP'!E843</f>
        <v>0</v>
      </c>
      <c r="AF1685" s="112">
        <f>'Demand Input MP'!F843</f>
        <v>0</v>
      </c>
      <c r="AG1685" s="112">
        <f>'Demand Input MP'!G843</f>
        <v>0</v>
      </c>
      <c r="AH1685" s="112">
        <f>'Demand Input MP'!H843</f>
        <v>0</v>
      </c>
      <c r="AI1685" s="112">
        <f>'Demand Input MP'!I843</f>
        <v>0</v>
      </c>
      <c r="AJ1685" s="112">
        <f>'Demand Input MP'!J843</f>
        <v>0</v>
      </c>
      <c r="AK1685" s="112">
        <f>'Demand Input MP'!K843</f>
        <v>0</v>
      </c>
      <c r="AL1685" s="112">
        <f>'Demand Input MP'!L843</f>
        <v>0</v>
      </c>
      <c r="AM1685" s="112">
        <f>'Demand Input MP'!M843</f>
        <v>0</v>
      </c>
      <c r="AN1685" s="112">
        <f>'Demand Input MP'!N843</f>
        <v>0</v>
      </c>
      <c r="AQ1685" t="str">
        <f>AQ1678</f>
        <v/>
      </c>
    </row>
    <row r="1686" spans="1:43" ht="14.25" customHeight="1" x14ac:dyDescent="0.25">
      <c r="A1686" s="1"/>
      <c r="B1686" s="122"/>
      <c r="C1686" s="122"/>
      <c r="D1686" s="122"/>
      <c r="E1686" s="122"/>
      <c r="F1686" s="122"/>
      <c r="G1686" s="122"/>
      <c r="H1686" s="122"/>
      <c r="I1686" s="122"/>
      <c r="J1686" s="122"/>
      <c r="K1686" s="122"/>
      <c r="L1686" s="122"/>
      <c r="M1686" s="122"/>
      <c r="N1686" s="122"/>
      <c r="O1686" s="122"/>
      <c r="P1686" s="122"/>
      <c r="Q1686" s="122"/>
      <c r="R1686" s="122"/>
      <c r="S1686" s="122"/>
      <c r="T1686" s="122"/>
      <c r="U1686" s="122"/>
      <c r="V1686" s="124" t="s">
        <v>94</v>
      </c>
      <c r="W1686" s="125">
        <f>IFERROR((1*MIN(MAX(X1680,0.5*IF(SUM('Run Rate History'!E171:AD171)&gt;0,(MEDIAN(IF(B1680:AA1680&gt;0,B1680:AA1680))+MEDIAN(IF('Run Rate History'!E171:AD171&gt;0,'Run Rate History'!E171:AD171)))/2,MEDIAN(IF(B1680:AA1680&gt;0,B1680:AA1680)))),2*IF(SUM('Run Rate History'!E171:AD171)&gt;0,(MEDIAN(IF(B1680:AA1680&gt;0,B1680:AA1680))+MEDIAN(IF('Run Rate History'!E171:AD171&gt;0,'Run Rate History'!E171:AD171)))/2,MEDIAN(IF(B1680:AA1680&gt;0,B1680:AA1680))))+2*MIN(MAX(Y1680,0.5*IF(SUM('Run Rate History'!E171:AD171)&gt;0,(MEDIAN(IF(B1680:AA1680&gt;0,B1680:AA1680))+MEDIAN(IF('Run Rate History'!E171:AD171&gt;0,'Run Rate History'!E171:AD171)))/2,MEDIAN(IF(B1680:AA1680&gt;0,B1680:AA1680)))),2*IF(SUM('Run Rate History'!E171:AD171)&gt;0,(MEDIAN(IF(B1680:AA1680&gt;0,B1680:AA1680))+MEDIAN(IF('Run Rate History'!E171:AD171&gt;0,'Run Rate History'!E171:AD171)))/2,MEDIAN(IF(B1680:AA1680&gt;0,B1680:AA1680))))+3*MIN(MAX(Z1680,0.5*IF(SUM('Run Rate History'!E171:AD171)&gt;0,(MEDIAN(IF(B1680:AA1680&gt;0,B1680:AA1680))+MEDIAN(IF('Run Rate History'!E171:AD171&gt;0,'Run Rate History'!E171:AD171)))/2,MEDIAN(IF(B1680:AA1680&gt;0,B1680:AA1680)))),2*IF(SUM('Run Rate History'!E171:AD171)&gt;0,(MEDIAN(IF(B1680:AA1680&gt;0,B1680:AA1680))+MEDIAN(IF('Run Rate History'!E171:AD171&gt;0,'Run Rate History'!E171:AD171)))/2,MEDIAN(IF(B1680:AA1680&gt;0,B1680:AA1680))))+4*MIN(MAX(AA1680,0.5*IF(SUM('Run Rate History'!E171:AD171)&gt;0,(MEDIAN(IF(B1680:AA1680&gt;0,B1680:AA1680))+MEDIAN(IF('Run Rate History'!E171:AD171&gt;0,'Run Rate History'!E171:AD171)))/2,MEDIAN(IF(B1680:AA1680&gt;0,B1680:AA1680)))),2*IF(SUM('Run Rate History'!E171:AD171)&gt;0,(MEDIAN(IF(B1680:AA1680&gt;0,B1680:AA1680))+MEDIAN(IF('Run Rate History'!E171:AD171&gt;0,'Run Rate History'!E171:AD171)))/2,MEDIAN(IF(B1680:AA1680&gt;0,B1680:AA1680)))))/10,0)</f>
        <v>19.899999999999999</v>
      </c>
      <c r="X1686" s="129" t="s">
        <v>1174</v>
      </c>
      <c r="Y1686" s="130">
        <f>IFERROR(VLOOKUP(A1678,'Stanje zaliha'!A:E,5,FALSE()),0)</f>
        <v>116</v>
      </c>
      <c r="Z1686" s="131"/>
      <c r="AA1686" s="113" t="s">
        <v>1175</v>
      </c>
      <c r="AB1686" s="118">
        <f t="shared" ref="AB1686:AN1686" si="334">SUM(AB1682:AB1685)</f>
        <v>0</v>
      </c>
      <c r="AC1686" s="118">
        <f t="shared" si="334"/>
        <v>0</v>
      </c>
      <c r="AD1686" s="118">
        <f t="shared" si="334"/>
        <v>0</v>
      </c>
      <c r="AE1686" s="118">
        <f t="shared" si="334"/>
        <v>0</v>
      </c>
      <c r="AF1686" s="118">
        <f t="shared" si="334"/>
        <v>0</v>
      </c>
      <c r="AG1686" s="118">
        <f t="shared" si="334"/>
        <v>0</v>
      </c>
      <c r="AH1686" s="118">
        <f t="shared" si="334"/>
        <v>0</v>
      </c>
      <c r="AI1686" s="118">
        <f t="shared" si="334"/>
        <v>0</v>
      </c>
      <c r="AJ1686" s="118">
        <f t="shared" si="334"/>
        <v>0</v>
      </c>
      <c r="AK1686" s="118">
        <f t="shared" si="334"/>
        <v>0</v>
      </c>
      <c r="AL1686" s="118">
        <f t="shared" si="334"/>
        <v>0</v>
      </c>
      <c r="AM1686" s="118">
        <f t="shared" si="334"/>
        <v>0</v>
      </c>
      <c r="AN1686" s="118">
        <f t="shared" si="334"/>
        <v>0</v>
      </c>
      <c r="AQ1686" t="str">
        <f>AQ1678</f>
        <v/>
      </c>
    </row>
    <row r="1687" spans="1:43" ht="14.25" customHeight="1" x14ac:dyDescent="0.25">
      <c r="A1687" s="1"/>
      <c r="B1687" s="122"/>
      <c r="C1687" s="122"/>
      <c r="D1687" s="122"/>
      <c r="E1687" s="122"/>
      <c r="F1687" s="122"/>
      <c r="G1687" s="122"/>
      <c r="H1687" s="122"/>
      <c r="I1687" s="122"/>
      <c r="J1687" s="122"/>
      <c r="K1687" s="122"/>
      <c r="L1687" s="122"/>
      <c r="M1687" s="122"/>
      <c r="N1687" s="122"/>
      <c r="O1687" s="122"/>
      <c r="P1687" s="122"/>
      <c r="Q1687" s="122"/>
      <c r="R1687" s="122"/>
      <c r="S1687" s="122"/>
      <c r="T1687" s="122"/>
      <c r="U1687" s="122"/>
      <c r="V1687" s="124" t="s">
        <v>95</v>
      </c>
      <c r="W1687" s="125">
        <f>IFERROR(0.6*W1686+0.4*W1685,0)</f>
        <v>17.912093023255814</v>
      </c>
      <c r="X1687" s="132" t="s">
        <v>1176</v>
      </c>
      <c r="Y1687" s="133">
        <f>IFERROR(SUMIF('Popis poslanih narudžbi'!A:A,A1678,'Popis poslanih narudžbi'!C:C),0)</f>
        <v>0</v>
      </c>
      <c r="Z1687" s="131"/>
      <c r="AA1687" s="134" t="s">
        <v>1177</v>
      </c>
      <c r="AB1687" s="118">
        <f t="shared" ref="AB1687:AN1687" si="335">AB1680+AB1686</f>
        <v>23</v>
      </c>
      <c r="AC1687" s="118">
        <f t="shared" si="335"/>
        <v>24</v>
      </c>
      <c r="AD1687" s="118">
        <f t="shared" si="335"/>
        <v>24</v>
      </c>
      <c r="AE1687" s="118">
        <f t="shared" si="335"/>
        <v>24</v>
      </c>
      <c r="AF1687" s="118">
        <f t="shared" si="335"/>
        <v>25</v>
      </c>
      <c r="AG1687" s="118">
        <f t="shared" si="335"/>
        <v>25</v>
      </c>
      <c r="AH1687" s="118">
        <f t="shared" si="335"/>
        <v>25</v>
      </c>
      <c r="AI1687" s="118">
        <f t="shared" si="335"/>
        <v>26</v>
      </c>
      <c r="AJ1687" s="118">
        <f t="shared" si="335"/>
        <v>26</v>
      </c>
      <c r="AK1687" s="118">
        <f t="shared" si="335"/>
        <v>26</v>
      </c>
      <c r="AL1687" s="118">
        <f t="shared" si="335"/>
        <v>26</v>
      </c>
      <c r="AM1687" s="118">
        <f t="shared" si="335"/>
        <v>26</v>
      </c>
      <c r="AN1687" s="118">
        <f t="shared" si="335"/>
        <v>26</v>
      </c>
      <c r="AQ1687" t="str">
        <f>AQ1678</f>
        <v/>
      </c>
    </row>
    <row r="1688" spans="1:43" ht="14.25" customHeight="1" x14ac:dyDescent="0.25">
      <c r="A1688" s="107" t="str">
        <f>'Run Rate'!A172</f>
        <v>ZOE12369</v>
      </c>
      <c r="B1688" s="135" t="str">
        <f>'Run Rate'!B172</f>
        <v>ZOE Boss Protein Fusion 454g Haevenly Vanilla</v>
      </c>
      <c r="C1688" s="135" t="str">
        <f>'Run Rate'!C172</f>
        <v>PROTEINI</v>
      </c>
      <c r="D1688" s="135" t="str">
        <f>'Run Rate'!D172</f>
        <v>02 SILVER</v>
      </c>
      <c r="E1688" s="122"/>
      <c r="F1688" s="122"/>
      <c r="G1688" s="122"/>
      <c r="H1688" s="122"/>
      <c r="I1688" s="122"/>
      <c r="J1688" s="122"/>
      <c r="K1688" s="122"/>
      <c r="L1688" s="122"/>
      <c r="M1688" s="122"/>
      <c r="N1688" s="122"/>
      <c r="O1688" s="122"/>
      <c r="P1688" s="122"/>
      <c r="Q1688" s="122"/>
      <c r="R1688" s="122"/>
      <c r="S1688" s="122"/>
      <c r="T1688" s="122"/>
      <c r="U1688" s="122"/>
      <c r="V1688" s="122"/>
      <c r="W1688" s="122"/>
      <c r="X1688" s="122"/>
      <c r="Y1688" s="122"/>
      <c r="Z1688" s="122"/>
      <c r="AA1688" s="122"/>
      <c r="AB1688" s="122"/>
      <c r="AC1688" s="122"/>
      <c r="AD1688" s="122"/>
      <c r="AE1688" s="122"/>
      <c r="AF1688" s="122"/>
      <c r="AG1688" s="122"/>
      <c r="AH1688" s="122"/>
      <c r="AI1688" s="122"/>
      <c r="AJ1688" s="122"/>
      <c r="AK1688" s="122"/>
      <c r="AL1688" s="122"/>
      <c r="AM1688" s="122"/>
      <c r="AN1688" s="122"/>
      <c r="AQ1688" t="str">
        <f>IF(AND(OR($B$1="ALL",$B$1=C1688),OR($E$1="ALL",$E$1=D1688),OR($B$2="ALL",$B$2=A1688),OR($E$2="ALL",IFERROR(SEARCH($E$2,B1688),0)&gt;0)),"MATCH","")</f>
        <v/>
      </c>
    </row>
    <row r="1689" spans="1:43" ht="14.25" customHeight="1" x14ac:dyDescent="0.25">
      <c r="A1689" s="108" t="s">
        <v>1137</v>
      </c>
      <c r="B1689" s="136" t="s">
        <v>1138</v>
      </c>
      <c r="C1689" s="136" t="s">
        <v>1139</v>
      </c>
      <c r="D1689" s="136" t="s">
        <v>1140</v>
      </c>
      <c r="E1689" s="136" t="s">
        <v>1141</v>
      </c>
      <c r="F1689" s="136" t="s">
        <v>1142</v>
      </c>
      <c r="G1689" s="136" t="s">
        <v>1143</v>
      </c>
      <c r="H1689" s="136" t="s">
        <v>1144</v>
      </c>
      <c r="I1689" s="136" t="s">
        <v>1145</v>
      </c>
      <c r="J1689" s="136" t="s">
        <v>1146</v>
      </c>
      <c r="K1689" s="136" t="s">
        <v>1147</v>
      </c>
      <c r="L1689" s="136" t="s">
        <v>1148</v>
      </c>
      <c r="M1689" s="136" t="s">
        <v>1149</v>
      </c>
      <c r="N1689" s="136" t="s">
        <v>1150</v>
      </c>
      <c r="O1689" s="136" t="s">
        <v>1151</v>
      </c>
      <c r="P1689" s="136" t="s">
        <v>1152</v>
      </c>
      <c r="Q1689" s="136" t="s">
        <v>1153</v>
      </c>
      <c r="R1689" s="136" t="s">
        <v>1154</v>
      </c>
      <c r="S1689" s="136" t="s">
        <v>1155</v>
      </c>
      <c r="T1689" s="136" t="s">
        <v>1156</v>
      </c>
      <c r="U1689" s="136" t="s">
        <v>1157</v>
      </c>
      <c r="V1689" s="136" t="s">
        <v>1158</v>
      </c>
      <c r="W1689" s="136" t="s">
        <v>1159</v>
      </c>
      <c r="X1689" s="136" t="s">
        <v>1160</v>
      </c>
      <c r="Y1689" s="136" t="s">
        <v>1161</v>
      </c>
      <c r="Z1689" s="136" t="s">
        <v>1162</v>
      </c>
      <c r="AA1689" s="136" t="s">
        <v>1163</v>
      </c>
      <c r="AB1689" s="137" t="s">
        <v>156</v>
      </c>
      <c r="AC1689" s="137" t="s">
        <v>157</v>
      </c>
      <c r="AD1689" s="137" t="s">
        <v>158</v>
      </c>
      <c r="AE1689" s="137" t="s">
        <v>139</v>
      </c>
      <c r="AF1689" s="138" t="s">
        <v>140</v>
      </c>
      <c r="AG1689" s="138" t="s">
        <v>141</v>
      </c>
      <c r="AH1689" s="138" t="s">
        <v>142</v>
      </c>
      <c r="AI1689" s="138" t="s">
        <v>143</v>
      </c>
      <c r="AJ1689" s="139" t="s">
        <v>144</v>
      </c>
      <c r="AK1689" s="139" t="s">
        <v>145</v>
      </c>
      <c r="AL1689" s="139" t="s">
        <v>146</v>
      </c>
      <c r="AM1689" s="140" t="s">
        <v>147</v>
      </c>
      <c r="AN1689" s="140" t="s">
        <v>148</v>
      </c>
      <c r="AQ1689" t="str">
        <f>AQ1688</f>
        <v/>
      </c>
    </row>
    <row r="1690" spans="1:43" ht="14.25" customHeight="1" x14ac:dyDescent="0.25">
      <c r="A1690" s="99" t="s">
        <v>1164</v>
      </c>
      <c r="B1690" s="112">
        <f>'Run Rate'!E172</f>
        <v>62</v>
      </c>
      <c r="C1690" s="112">
        <f>'Run Rate'!F172</f>
        <v>21</v>
      </c>
      <c r="D1690" s="112">
        <f>'Run Rate'!G172</f>
        <v>73</v>
      </c>
      <c r="E1690" s="112">
        <f>'Run Rate'!H172</f>
        <v>56</v>
      </c>
      <c r="F1690" s="112">
        <f>'Run Rate'!I172</f>
        <v>14</v>
      </c>
      <c r="G1690" s="112">
        <f>'Run Rate'!J172</f>
        <v>68</v>
      </c>
      <c r="H1690" s="112">
        <f>'Run Rate'!K172</f>
        <v>18</v>
      </c>
      <c r="I1690" s="112">
        <f>'Run Rate'!L172</f>
        <v>39</v>
      </c>
      <c r="J1690" s="112">
        <f>'Run Rate'!M172</f>
        <v>32</v>
      </c>
      <c r="K1690" s="112">
        <f>'Run Rate'!N172</f>
        <v>5</v>
      </c>
      <c r="L1690" s="112">
        <f>'Run Rate'!O172</f>
        <v>9</v>
      </c>
      <c r="M1690" s="112">
        <f>'Run Rate'!P172</f>
        <v>21</v>
      </c>
      <c r="N1690" s="112">
        <f>'Run Rate'!Q172</f>
        <v>73</v>
      </c>
      <c r="O1690" s="112">
        <f>'Run Rate'!R172</f>
        <v>7</v>
      </c>
      <c r="P1690" s="112">
        <f>'Run Rate'!S172</f>
        <v>4</v>
      </c>
      <c r="Q1690" s="112">
        <f>'Run Rate'!T172</f>
        <v>14</v>
      </c>
      <c r="R1690" s="112">
        <f>'Run Rate'!U172</f>
        <v>14</v>
      </c>
      <c r="S1690" s="112">
        <f>'Run Rate'!V172</f>
        <v>9</v>
      </c>
      <c r="T1690" s="112">
        <f>'Run Rate'!W172</f>
        <v>18</v>
      </c>
      <c r="U1690" s="112">
        <f>'Run Rate'!X172</f>
        <v>11</v>
      </c>
      <c r="V1690" s="112">
        <f>'Run Rate'!Y172</f>
        <v>17</v>
      </c>
      <c r="W1690" s="112">
        <f>'Run Rate'!Z172</f>
        <v>35</v>
      </c>
      <c r="X1690" s="112">
        <f>'Run Rate'!AA172</f>
        <v>52</v>
      </c>
      <c r="Y1690" s="112">
        <f>'Run Rate'!AB172</f>
        <v>31</v>
      </c>
      <c r="Z1690" s="112">
        <f>'Run Rate'!AC172</f>
        <v>100</v>
      </c>
      <c r="AA1690" s="112">
        <f>'Run Rate'!AD172</f>
        <v>92</v>
      </c>
      <c r="AB1690" s="113">
        <v>39</v>
      </c>
      <c r="AC1690" s="112">
        <v>39</v>
      </c>
      <c r="AD1690" s="112">
        <v>39</v>
      </c>
      <c r="AE1690" s="112">
        <v>39</v>
      </c>
      <c r="AF1690" s="112">
        <v>39</v>
      </c>
      <c r="AG1690" s="112">
        <v>39</v>
      </c>
      <c r="AH1690" s="112">
        <v>39</v>
      </c>
      <c r="AI1690" s="112">
        <v>39</v>
      </c>
      <c r="AJ1690" s="112">
        <v>39</v>
      </c>
      <c r="AK1690" s="112">
        <v>39</v>
      </c>
      <c r="AL1690" s="112">
        <v>39</v>
      </c>
      <c r="AM1690" s="112">
        <v>39</v>
      </c>
      <c r="AN1690" s="112">
        <v>39</v>
      </c>
      <c r="AQ1690" t="str">
        <f>AQ1688</f>
        <v/>
      </c>
    </row>
    <row r="1691" spans="1:43" ht="14.25" customHeight="1" x14ac:dyDescent="0.25">
      <c r="A1691" s="99" t="s">
        <v>1165</v>
      </c>
      <c r="B1691" s="114"/>
      <c r="C1691" s="114"/>
      <c r="D1691" s="114"/>
      <c r="E1691" s="114"/>
      <c r="F1691" s="114"/>
      <c r="G1691" s="114"/>
      <c r="H1691" s="114"/>
      <c r="I1691" s="114"/>
      <c r="J1691" s="114"/>
      <c r="K1691" s="114"/>
      <c r="L1691" s="114"/>
      <c r="M1691" s="114"/>
      <c r="N1691" s="114"/>
      <c r="O1691" s="114"/>
      <c r="P1691" s="114"/>
      <c r="Q1691" s="114"/>
      <c r="R1691" s="114"/>
      <c r="S1691" s="114"/>
      <c r="T1691" s="114"/>
      <c r="U1691" s="114"/>
      <c r="V1691" s="114"/>
      <c r="W1691" s="115"/>
      <c r="X1691" s="115"/>
      <c r="Y1691" s="115"/>
      <c r="Z1691" s="115"/>
      <c r="AA1691" s="112" t="s">
        <v>1166</v>
      </c>
      <c r="AB1691" s="113"/>
      <c r="AC1691" s="112"/>
      <c r="AD1691" s="112"/>
      <c r="AE1691" s="112"/>
      <c r="AF1691" s="112"/>
      <c r="AG1691" s="112"/>
      <c r="AH1691" s="112"/>
      <c r="AI1691" s="112"/>
      <c r="AJ1691" s="112"/>
      <c r="AK1691" s="112"/>
      <c r="AL1691" s="112"/>
      <c r="AM1691" s="112"/>
      <c r="AN1691" s="112"/>
      <c r="AQ1691" t="str">
        <f>AQ1688</f>
        <v/>
      </c>
    </row>
    <row r="1692" spans="1:43" ht="14.25" customHeight="1" x14ac:dyDescent="0.25">
      <c r="A1692" s="99" t="s">
        <v>1167</v>
      </c>
      <c r="B1692" s="114"/>
      <c r="C1692" s="114"/>
      <c r="D1692" s="114"/>
      <c r="E1692" s="114"/>
      <c r="F1692" s="114"/>
      <c r="G1692" s="114"/>
      <c r="H1692" s="114"/>
      <c r="I1692" s="114"/>
      <c r="J1692" s="114"/>
      <c r="K1692" s="114"/>
      <c r="L1692" s="114"/>
      <c r="M1692" s="114"/>
      <c r="N1692" s="114"/>
      <c r="O1692" s="114"/>
      <c r="P1692" s="114"/>
      <c r="Q1692" s="114"/>
      <c r="R1692" s="114"/>
      <c r="S1692" s="114"/>
      <c r="T1692" s="114"/>
      <c r="U1692" s="114"/>
      <c r="V1692" s="114"/>
      <c r="W1692" s="115"/>
      <c r="X1692" s="116"/>
      <c r="Y1692" s="117"/>
      <c r="Z1692" s="115"/>
      <c r="AA1692" s="112" t="s">
        <v>1168</v>
      </c>
      <c r="AB1692" s="113">
        <f>'Demand Input VP'!B849</f>
        <v>0</v>
      </c>
      <c r="AC1692" s="112">
        <f>'Demand Input VP'!C849</f>
        <v>0</v>
      </c>
      <c r="AD1692" s="112">
        <f>'Demand Input VP'!D849</f>
        <v>0</v>
      </c>
      <c r="AE1692" s="112">
        <f>'Demand Input VP'!E849</f>
        <v>0</v>
      </c>
      <c r="AF1692" s="112">
        <f>'Demand Input VP'!F849</f>
        <v>0</v>
      </c>
      <c r="AG1692" s="112">
        <f>'Demand Input VP'!G849</f>
        <v>0</v>
      </c>
      <c r="AH1692" s="112">
        <f>'Demand Input VP'!H849</f>
        <v>0</v>
      </c>
      <c r="AI1692" s="112">
        <f>'Demand Input VP'!I849</f>
        <v>0</v>
      </c>
      <c r="AJ1692" s="112">
        <f>'Demand Input VP'!J849</f>
        <v>0</v>
      </c>
      <c r="AK1692" s="112">
        <f>'Demand Input VP'!K849</f>
        <v>0</v>
      </c>
      <c r="AL1692" s="112">
        <f>'Demand Input VP'!L849</f>
        <v>0</v>
      </c>
      <c r="AM1692" s="112">
        <f>'Demand Input VP'!M849</f>
        <v>0</v>
      </c>
      <c r="AN1692" s="112">
        <f>'Demand Input VP'!N849</f>
        <v>0</v>
      </c>
      <c r="AQ1692" t="str">
        <f>AQ1688</f>
        <v/>
      </c>
    </row>
    <row r="1693" spans="1:43" ht="14.25" customHeight="1" x14ac:dyDescent="0.25">
      <c r="A1693" s="99" t="s">
        <v>1169</v>
      </c>
      <c r="B1693" s="118"/>
      <c r="C1693" s="118"/>
      <c r="D1693" s="118"/>
      <c r="E1693" s="118"/>
      <c r="F1693" s="118"/>
      <c r="G1693" s="118"/>
      <c r="H1693" s="118"/>
      <c r="I1693" s="118"/>
      <c r="J1693" s="118"/>
      <c r="K1693" s="118"/>
      <c r="L1693" s="118"/>
      <c r="M1693" s="118"/>
      <c r="N1693" s="118"/>
      <c r="O1693" s="118"/>
      <c r="P1693" s="118"/>
      <c r="Q1693" s="118"/>
      <c r="R1693" s="118"/>
      <c r="S1693" s="118"/>
      <c r="T1693" s="118"/>
      <c r="U1693" s="118"/>
      <c r="V1693" s="118"/>
      <c r="W1693" s="115"/>
      <c r="X1693" s="116"/>
      <c r="Y1693" s="117"/>
      <c r="Z1693" s="119"/>
      <c r="AA1693" s="120" t="s">
        <v>1170</v>
      </c>
      <c r="AB1693" s="121">
        <f>'Demand Input VP'!B848</f>
        <v>0</v>
      </c>
      <c r="AC1693" s="120">
        <f>'Demand Input VP'!C848</f>
        <v>0</v>
      </c>
      <c r="AD1693" s="120">
        <f>'Demand Input VP'!D848</f>
        <v>0</v>
      </c>
      <c r="AE1693" s="120">
        <f>'Demand Input VP'!E848</f>
        <v>0</v>
      </c>
      <c r="AF1693" s="120">
        <f>'Demand Input VP'!F848</f>
        <v>0</v>
      </c>
      <c r="AG1693" s="120">
        <f>'Demand Input VP'!G848</f>
        <v>0</v>
      </c>
      <c r="AH1693" s="120">
        <f>'Demand Input VP'!H848</f>
        <v>0</v>
      </c>
      <c r="AI1693" s="120">
        <f>'Demand Input VP'!I848</f>
        <v>0</v>
      </c>
      <c r="AJ1693" s="120">
        <f>'Demand Input VP'!J848</f>
        <v>0</v>
      </c>
      <c r="AK1693" s="120">
        <f>'Demand Input VP'!K848</f>
        <v>0</v>
      </c>
      <c r="AL1693" s="120">
        <f>'Demand Input VP'!L848</f>
        <v>0</v>
      </c>
      <c r="AM1693" s="120">
        <f>'Demand Input VP'!M848</f>
        <v>0</v>
      </c>
      <c r="AN1693" s="120">
        <f>'Demand Input VP'!N848</f>
        <v>0</v>
      </c>
      <c r="AQ1693" t="str">
        <f>AQ1688</f>
        <v/>
      </c>
    </row>
    <row r="1694" spans="1:43" ht="14.25" customHeight="1" x14ac:dyDescent="0.25">
      <c r="A1694" s="1"/>
      <c r="B1694" s="122"/>
      <c r="C1694" s="122"/>
      <c r="D1694" s="122"/>
      <c r="E1694" s="122"/>
      <c r="F1694" s="122"/>
      <c r="G1694" s="122"/>
      <c r="H1694" s="122"/>
      <c r="I1694" s="122"/>
      <c r="J1694" s="122"/>
      <c r="K1694" s="122"/>
      <c r="L1694" s="122"/>
      <c r="M1694" s="122"/>
      <c r="N1694" s="122"/>
      <c r="O1694" s="122"/>
      <c r="P1694" s="122"/>
      <c r="Q1694" s="122"/>
      <c r="R1694" s="122"/>
      <c r="S1694" s="122"/>
      <c r="T1694" s="122"/>
      <c r="U1694" s="122"/>
      <c r="V1694" s="122"/>
      <c r="W1694" s="123"/>
      <c r="X1694" s="116"/>
      <c r="Y1694" s="117"/>
      <c r="Z1694" s="123"/>
      <c r="AA1694" s="112" t="s">
        <v>1171</v>
      </c>
      <c r="AB1694" s="113">
        <f>'Demand Input MP'!B849</f>
        <v>0</v>
      </c>
      <c r="AC1694" s="112">
        <f>'Demand Input MP'!C849</f>
        <v>0</v>
      </c>
      <c r="AD1694" s="112">
        <f>'Demand Input MP'!D849</f>
        <v>0</v>
      </c>
      <c r="AE1694" s="112">
        <f>'Demand Input MP'!E849</f>
        <v>0</v>
      </c>
      <c r="AF1694" s="112">
        <f>'Demand Input MP'!F849</f>
        <v>0</v>
      </c>
      <c r="AG1694" s="112">
        <f>'Demand Input MP'!G849</f>
        <v>0</v>
      </c>
      <c r="AH1694" s="112">
        <f>'Demand Input MP'!H849</f>
        <v>0</v>
      </c>
      <c r="AI1694" s="112">
        <f>'Demand Input MP'!I849</f>
        <v>0</v>
      </c>
      <c r="AJ1694" s="112">
        <f>'Demand Input MP'!J849</f>
        <v>0</v>
      </c>
      <c r="AK1694" s="112">
        <f>'Demand Input MP'!K849</f>
        <v>0</v>
      </c>
      <c r="AL1694" s="112">
        <f>'Demand Input MP'!L849</f>
        <v>0</v>
      </c>
      <c r="AM1694" s="112">
        <f>'Demand Input MP'!M849</f>
        <v>0</v>
      </c>
      <c r="AN1694" s="112">
        <f>'Demand Input MP'!N849</f>
        <v>0</v>
      </c>
      <c r="AQ1694" t="str">
        <f>AQ1688</f>
        <v/>
      </c>
    </row>
    <row r="1695" spans="1:43" ht="14.25" customHeight="1" x14ac:dyDescent="0.25">
      <c r="A1695" s="1"/>
      <c r="B1695" s="122"/>
      <c r="C1695" s="122"/>
      <c r="D1695" s="122"/>
      <c r="E1695" s="122"/>
      <c r="F1695" s="122"/>
      <c r="G1695" s="122"/>
      <c r="H1695" s="122"/>
      <c r="I1695" s="122"/>
      <c r="J1695" s="122"/>
      <c r="K1695" s="122"/>
      <c r="L1695" s="122"/>
      <c r="M1695" s="122"/>
      <c r="N1695" s="122"/>
      <c r="O1695" s="122"/>
      <c r="P1695" s="122"/>
      <c r="Q1695" s="122"/>
      <c r="R1695" s="122"/>
      <c r="S1695" s="122"/>
      <c r="T1695" s="122"/>
      <c r="U1695" s="122"/>
      <c r="V1695" s="124" t="s">
        <v>91</v>
      </c>
      <c r="W1695" s="125">
        <f>IFERROR(IF(SUM('Run Rate History'!E172:AD172)&gt;0,(SUMPRODUCT((B1690:AA1690&gt;=PERCENTILE(B1690:AA1690,0.1))*(B1690:AA1690&lt;=PERCENTILE(B1690:AA1690,0.9))*B1690:AA1690)+SUMPRODUCT(('Run Rate History'!E172:AD172&gt;=PERCENTILE(B1690:AA1690,0.1))*('Run Rate History'!E172:AD172&lt;=PERCENTILE(B1690:AA1690,0.9))*'Run Rate History'!E172:AD172))/(SUMPRODUCT((B1690:AA1690&gt;=PERCENTILE(B1690:AA1690,0.1))*(B1690:AA1690&lt;=PERCENTILE(B1690:AA1690,0.9))*1)+SUMPRODUCT(('Run Rate History'!E172:AD172&gt;=PERCENTILE(B1690:AA1690,0.1))*('Run Rate History'!E172:AD172&lt;=PERCENTILE(B1690:AA1690,0.9))*1)),TRIMMEAN(B1690:AA1690,0.15)),0)</f>
        <v>28.560975609756099</v>
      </c>
      <c r="X1695" s="126" t="s">
        <v>1172</v>
      </c>
      <c r="Y1695" s="127">
        <f>SUM(B1690:AA1690)/26</f>
        <v>34.42307692307692</v>
      </c>
      <c r="Z1695" s="128"/>
      <c r="AA1695" s="112" t="s">
        <v>1173</v>
      </c>
      <c r="AB1695" s="113">
        <f>'Demand Input MP'!B848</f>
        <v>0</v>
      </c>
      <c r="AC1695" s="112">
        <f>'Demand Input MP'!C848</f>
        <v>0</v>
      </c>
      <c r="AD1695" s="112">
        <f>'Demand Input MP'!D848</f>
        <v>0</v>
      </c>
      <c r="AE1695" s="112">
        <f>'Demand Input MP'!E848</f>
        <v>0</v>
      </c>
      <c r="AF1695" s="112">
        <f>'Demand Input MP'!F848</f>
        <v>0</v>
      </c>
      <c r="AG1695" s="112">
        <f>'Demand Input MP'!G848</f>
        <v>0</v>
      </c>
      <c r="AH1695" s="112">
        <f>'Demand Input MP'!H848</f>
        <v>0</v>
      </c>
      <c r="AI1695" s="112">
        <f>'Demand Input MP'!I848</f>
        <v>0</v>
      </c>
      <c r="AJ1695" s="112">
        <f>'Demand Input MP'!J848</f>
        <v>0</v>
      </c>
      <c r="AK1695" s="112">
        <f>'Demand Input MP'!K848</f>
        <v>0</v>
      </c>
      <c r="AL1695" s="112">
        <f>'Demand Input MP'!L848</f>
        <v>0</v>
      </c>
      <c r="AM1695" s="112">
        <f>'Demand Input MP'!M848</f>
        <v>0</v>
      </c>
      <c r="AN1695" s="112">
        <f>'Demand Input MP'!N848</f>
        <v>0</v>
      </c>
      <c r="AQ1695" t="str">
        <f>AQ1688</f>
        <v/>
      </c>
    </row>
    <row r="1696" spans="1:43" ht="14.25" customHeight="1" x14ac:dyDescent="0.25">
      <c r="A1696" s="1"/>
      <c r="B1696" s="122"/>
      <c r="C1696" s="122"/>
      <c r="D1696" s="122"/>
      <c r="E1696" s="122"/>
      <c r="F1696" s="122"/>
      <c r="G1696" s="122"/>
      <c r="H1696" s="122"/>
      <c r="I1696" s="122"/>
      <c r="J1696" s="122"/>
      <c r="K1696" s="122"/>
      <c r="L1696" s="122"/>
      <c r="M1696" s="122"/>
      <c r="N1696" s="122"/>
      <c r="O1696" s="122"/>
      <c r="P1696" s="122"/>
      <c r="Q1696" s="122"/>
      <c r="R1696" s="122"/>
      <c r="S1696" s="122"/>
      <c r="T1696" s="122"/>
      <c r="U1696" s="122"/>
      <c r="V1696" s="124" t="s">
        <v>94</v>
      </c>
      <c r="W1696" s="125">
        <f>IFERROR((1*MIN(MAX(X1690,0.5*IF(SUM('Run Rate History'!E172:AD172)&gt;0,(MEDIAN(IF(B1690:AA1690&gt;0,B1690:AA1690))+MEDIAN(IF('Run Rate History'!E172:AD172&gt;0,'Run Rate History'!E172:AD172)))/2,MEDIAN(IF(B1690:AA1690&gt;0,B1690:AA1690)))),2*IF(SUM('Run Rate History'!E172:AD172)&gt;0,(MEDIAN(IF(B1690:AA1690&gt;0,B1690:AA1690))+MEDIAN(IF('Run Rate History'!E172:AD172&gt;0,'Run Rate History'!E172:AD172)))/2,MEDIAN(IF(B1690:AA1690&gt;0,B1690:AA1690))))+2*MIN(MAX(Y1690,0.5*IF(SUM('Run Rate History'!E172:AD172)&gt;0,(MEDIAN(IF(B1690:AA1690&gt;0,B1690:AA1690))+MEDIAN(IF('Run Rate History'!E172:AD172&gt;0,'Run Rate History'!E172:AD172)))/2,MEDIAN(IF(B1690:AA1690&gt;0,B1690:AA1690)))),2*IF(SUM('Run Rate History'!E172:AD172)&gt;0,(MEDIAN(IF(B1690:AA1690&gt;0,B1690:AA1690))+MEDIAN(IF('Run Rate History'!E172:AD172&gt;0,'Run Rate History'!E172:AD172)))/2,MEDIAN(IF(B1690:AA1690&gt;0,B1690:AA1690))))+3*MIN(MAX(Z1690,0.5*IF(SUM('Run Rate History'!E172:AD172)&gt;0,(MEDIAN(IF(B1690:AA1690&gt;0,B1690:AA1690))+MEDIAN(IF('Run Rate History'!E172:AD172&gt;0,'Run Rate History'!E172:AD172)))/2,MEDIAN(IF(B1690:AA1690&gt;0,B1690:AA1690)))),2*IF(SUM('Run Rate History'!E172:AD172)&gt;0,(MEDIAN(IF(B1690:AA1690&gt;0,B1690:AA1690))+MEDIAN(IF('Run Rate History'!E172:AD172&gt;0,'Run Rate History'!E172:AD172)))/2,MEDIAN(IF(B1690:AA1690&gt;0,B1690:AA1690))))+4*MIN(MAX(AA1690,0.5*IF(SUM('Run Rate History'!E172:AD172)&gt;0,(MEDIAN(IF(B1690:AA1690&gt;0,B1690:AA1690))+MEDIAN(IF('Run Rate History'!E172:AD172&gt;0,'Run Rate History'!E172:AD172)))/2,MEDIAN(IF(B1690:AA1690&gt;0,B1690:AA1690)))),2*IF(SUM('Run Rate History'!E172:AD172)&gt;0,(MEDIAN(IF(B1690:AA1690&gt;0,B1690:AA1690))+MEDIAN(IF('Run Rate History'!E172:AD172&gt;0,'Run Rate History'!E172:AD172)))/2,MEDIAN(IF(B1690:AA1690&gt;0,B1690:AA1690)))))/10,0)</f>
        <v>41</v>
      </c>
      <c r="X1696" s="129" t="s">
        <v>1174</v>
      </c>
      <c r="Y1696" s="130">
        <f>IFERROR(VLOOKUP(A1688,'Stanje zaliha'!A:E,5,FALSE()),0)</f>
        <v>830</v>
      </c>
      <c r="Z1696" s="131"/>
      <c r="AA1696" s="113" t="s">
        <v>1175</v>
      </c>
      <c r="AB1696" s="118">
        <f t="shared" ref="AB1696:AN1696" si="336">SUM(AB1692:AB1695)</f>
        <v>0</v>
      </c>
      <c r="AC1696" s="118">
        <f t="shared" si="336"/>
        <v>0</v>
      </c>
      <c r="AD1696" s="118">
        <f t="shared" si="336"/>
        <v>0</v>
      </c>
      <c r="AE1696" s="118">
        <f t="shared" si="336"/>
        <v>0</v>
      </c>
      <c r="AF1696" s="118">
        <f t="shared" si="336"/>
        <v>0</v>
      </c>
      <c r="AG1696" s="118">
        <f t="shared" si="336"/>
        <v>0</v>
      </c>
      <c r="AH1696" s="118">
        <f t="shared" si="336"/>
        <v>0</v>
      </c>
      <c r="AI1696" s="118">
        <f t="shared" si="336"/>
        <v>0</v>
      </c>
      <c r="AJ1696" s="118">
        <f t="shared" si="336"/>
        <v>0</v>
      </c>
      <c r="AK1696" s="118">
        <f t="shared" si="336"/>
        <v>0</v>
      </c>
      <c r="AL1696" s="118">
        <f t="shared" si="336"/>
        <v>0</v>
      </c>
      <c r="AM1696" s="118">
        <f t="shared" si="336"/>
        <v>0</v>
      </c>
      <c r="AN1696" s="118">
        <f t="shared" si="336"/>
        <v>0</v>
      </c>
      <c r="AQ1696" t="str">
        <f>AQ1688</f>
        <v/>
      </c>
    </row>
    <row r="1697" spans="1:43" ht="14.25" customHeight="1" x14ac:dyDescent="0.25">
      <c r="A1697" s="1"/>
      <c r="B1697" s="122"/>
      <c r="C1697" s="122"/>
      <c r="D1697" s="122"/>
      <c r="E1697" s="122"/>
      <c r="F1697" s="122"/>
      <c r="G1697" s="122"/>
      <c r="H1697" s="122"/>
      <c r="I1697" s="122"/>
      <c r="J1697" s="122"/>
      <c r="K1697" s="122"/>
      <c r="L1697" s="122"/>
      <c r="M1697" s="122"/>
      <c r="N1697" s="122"/>
      <c r="O1697" s="122"/>
      <c r="P1697" s="122"/>
      <c r="Q1697" s="122"/>
      <c r="R1697" s="122"/>
      <c r="S1697" s="122"/>
      <c r="T1697" s="122"/>
      <c r="U1697" s="122"/>
      <c r="V1697" s="124" t="s">
        <v>95</v>
      </c>
      <c r="W1697" s="125">
        <f>IFERROR(0.6*W1696+0.4*W1695,0)</f>
        <v>36.024390243902438</v>
      </c>
      <c r="X1697" s="132" t="s">
        <v>1176</v>
      </c>
      <c r="Y1697" s="133">
        <f>IFERROR(SUMIF('Popis poslanih narudžbi'!A:A,A1688,'Popis poslanih narudžbi'!C:C),0)</f>
        <v>0</v>
      </c>
      <c r="Z1697" s="131"/>
      <c r="AA1697" s="134" t="s">
        <v>1177</v>
      </c>
      <c r="AB1697" s="118">
        <f t="shared" ref="AB1697:AN1697" si="337">AB1690+AB1696</f>
        <v>39</v>
      </c>
      <c r="AC1697" s="118">
        <f t="shared" si="337"/>
        <v>39</v>
      </c>
      <c r="AD1697" s="118">
        <f t="shared" si="337"/>
        <v>39</v>
      </c>
      <c r="AE1697" s="118">
        <f t="shared" si="337"/>
        <v>39</v>
      </c>
      <c r="AF1697" s="118">
        <f t="shared" si="337"/>
        <v>39</v>
      </c>
      <c r="AG1697" s="118">
        <f t="shared" si="337"/>
        <v>39</v>
      </c>
      <c r="AH1697" s="118">
        <f t="shared" si="337"/>
        <v>39</v>
      </c>
      <c r="AI1697" s="118">
        <f t="shared" si="337"/>
        <v>39</v>
      </c>
      <c r="AJ1697" s="118">
        <f t="shared" si="337"/>
        <v>39</v>
      </c>
      <c r="AK1697" s="118">
        <f t="shared" si="337"/>
        <v>39</v>
      </c>
      <c r="AL1697" s="118">
        <f t="shared" si="337"/>
        <v>39</v>
      </c>
      <c r="AM1697" s="118">
        <f t="shared" si="337"/>
        <v>39</v>
      </c>
      <c r="AN1697" s="118">
        <f t="shared" si="337"/>
        <v>39</v>
      </c>
      <c r="AQ1697" t="str">
        <f>AQ1688</f>
        <v/>
      </c>
    </row>
    <row r="1698" spans="1:43" ht="14.25" customHeight="1" x14ac:dyDescent="0.25">
      <c r="A1698" s="107" t="str">
        <f>'Run Rate'!A173</f>
        <v>ZOE12366</v>
      </c>
      <c r="B1698" s="135" t="str">
        <f>'Run Rate'!B173</f>
        <v>ZOE Clear Hydrowhey 454g Sex on the Beach</v>
      </c>
      <c r="C1698" s="135" t="str">
        <f>'Run Rate'!C173</f>
        <v>PROTEINI</v>
      </c>
      <c r="D1698" s="135" t="str">
        <f>'Run Rate'!D173</f>
        <v>02 SILVER</v>
      </c>
      <c r="E1698" s="122"/>
      <c r="F1698" s="122"/>
      <c r="G1698" s="122"/>
      <c r="H1698" s="122"/>
      <c r="I1698" s="122"/>
      <c r="J1698" s="122"/>
      <c r="K1698" s="122"/>
      <c r="L1698" s="122"/>
      <c r="M1698" s="122"/>
      <c r="N1698" s="122"/>
      <c r="O1698" s="122"/>
      <c r="P1698" s="122"/>
      <c r="Q1698" s="122"/>
      <c r="R1698" s="122"/>
      <c r="S1698" s="122"/>
      <c r="T1698" s="122"/>
      <c r="U1698" s="122"/>
      <c r="V1698" s="122"/>
      <c r="W1698" s="122"/>
      <c r="X1698" s="122"/>
      <c r="Y1698" s="122"/>
      <c r="Z1698" s="122"/>
      <c r="AA1698" s="122"/>
      <c r="AB1698" s="122"/>
      <c r="AC1698" s="122"/>
      <c r="AD1698" s="122"/>
      <c r="AE1698" s="122"/>
      <c r="AF1698" s="122"/>
      <c r="AG1698" s="122"/>
      <c r="AH1698" s="122"/>
      <c r="AI1698" s="122"/>
      <c r="AJ1698" s="122"/>
      <c r="AK1698" s="122"/>
      <c r="AL1698" s="122"/>
      <c r="AM1698" s="122"/>
      <c r="AN1698" s="122"/>
      <c r="AQ1698" t="str">
        <f>IF(AND(OR($B$1="ALL",$B$1=C1698),OR($E$1="ALL",$E$1=D1698),OR($B$2="ALL",$B$2=A1698),OR($E$2="ALL",IFERROR(SEARCH($E$2,B1698),0)&gt;0)),"MATCH","")</f>
        <v/>
      </c>
    </row>
    <row r="1699" spans="1:43" ht="14.25" customHeight="1" x14ac:dyDescent="0.25">
      <c r="A1699" s="108" t="s">
        <v>1137</v>
      </c>
      <c r="B1699" s="136" t="s">
        <v>1138</v>
      </c>
      <c r="C1699" s="136" t="s">
        <v>1139</v>
      </c>
      <c r="D1699" s="136" t="s">
        <v>1140</v>
      </c>
      <c r="E1699" s="136" t="s">
        <v>1141</v>
      </c>
      <c r="F1699" s="136" t="s">
        <v>1142</v>
      </c>
      <c r="G1699" s="136" t="s">
        <v>1143</v>
      </c>
      <c r="H1699" s="136" t="s">
        <v>1144</v>
      </c>
      <c r="I1699" s="136" t="s">
        <v>1145</v>
      </c>
      <c r="J1699" s="136" t="s">
        <v>1146</v>
      </c>
      <c r="K1699" s="136" t="s">
        <v>1147</v>
      </c>
      <c r="L1699" s="136" t="s">
        <v>1148</v>
      </c>
      <c r="M1699" s="136" t="s">
        <v>1149</v>
      </c>
      <c r="N1699" s="136" t="s">
        <v>1150</v>
      </c>
      <c r="O1699" s="136" t="s">
        <v>1151</v>
      </c>
      <c r="P1699" s="136" t="s">
        <v>1152</v>
      </c>
      <c r="Q1699" s="136" t="s">
        <v>1153</v>
      </c>
      <c r="R1699" s="136" t="s">
        <v>1154</v>
      </c>
      <c r="S1699" s="136" t="s">
        <v>1155</v>
      </c>
      <c r="T1699" s="136" t="s">
        <v>1156</v>
      </c>
      <c r="U1699" s="136" t="s">
        <v>1157</v>
      </c>
      <c r="V1699" s="136" t="s">
        <v>1158</v>
      </c>
      <c r="W1699" s="136" t="s">
        <v>1159</v>
      </c>
      <c r="X1699" s="136" t="s">
        <v>1160</v>
      </c>
      <c r="Y1699" s="136" t="s">
        <v>1161</v>
      </c>
      <c r="Z1699" s="136" t="s">
        <v>1162</v>
      </c>
      <c r="AA1699" s="136" t="s">
        <v>1163</v>
      </c>
      <c r="AB1699" s="137" t="s">
        <v>156</v>
      </c>
      <c r="AC1699" s="137" t="s">
        <v>157</v>
      </c>
      <c r="AD1699" s="137" t="s">
        <v>158</v>
      </c>
      <c r="AE1699" s="137" t="s">
        <v>139</v>
      </c>
      <c r="AF1699" s="138" t="s">
        <v>140</v>
      </c>
      <c r="AG1699" s="138" t="s">
        <v>141</v>
      </c>
      <c r="AH1699" s="138" t="s">
        <v>142</v>
      </c>
      <c r="AI1699" s="138" t="s">
        <v>143</v>
      </c>
      <c r="AJ1699" s="139" t="s">
        <v>144</v>
      </c>
      <c r="AK1699" s="139" t="s">
        <v>145</v>
      </c>
      <c r="AL1699" s="139" t="s">
        <v>146</v>
      </c>
      <c r="AM1699" s="140" t="s">
        <v>147</v>
      </c>
      <c r="AN1699" s="140" t="s">
        <v>148</v>
      </c>
      <c r="AQ1699" t="str">
        <f>AQ1698</f>
        <v/>
      </c>
    </row>
    <row r="1700" spans="1:43" ht="14.25" customHeight="1" x14ac:dyDescent="0.25">
      <c r="A1700" s="99" t="s">
        <v>1164</v>
      </c>
      <c r="B1700" s="112">
        <f>'Run Rate'!E173</f>
        <v>75</v>
      </c>
      <c r="C1700" s="112">
        <f>'Run Rate'!F173</f>
        <v>36</v>
      </c>
      <c r="D1700" s="112">
        <f>'Run Rate'!G173</f>
        <v>29</v>
      </c>
      <c r="E1700" s="112">
        <f>'Run Rate'!H173</f>
        <v>54</v>
      </c>
      <c r="F1700" s="112">
        <f>'Run Rate'!I173</f>
        <v>41</v>
      </c>
      <c r="G1700" s="112">
        <f>'Run Rate'!J173</f>
        <v>17</v>
      </c>
      <c r="H1700" s="112">
        <f>'Run Rate'!K173</f>
        <v>17</v>
      </c>
      <c r="I1700" s="112">
        <f>'Run Rate'!L173</f>
        <v>14</v>
      </c>
      <c r="J1700" s="112">
        <f>'Run Rate'!M173</f>
        <v>27</v>
      </c>
      <c r="K1700" s="112">
        <f>'Run Rate'!N173</f>
        <v>15</v>
      </c>
      <c r="L1700" s="112">
        <f>'Run Rate'!O173</f>
        <v>12</v>
      </c>
      <c r="M1700" s="112">
        <f>'Run Rate'!P173</f>
        <v>19</v>
      </c>
      <c r="N1700" s="112">
        <f>'Run Rate'!Q173</f>
        <v>11</v>
      </c>
      <c r="O1700" s="112">
        <f>'Run Rate'!R173</f>
        <v>4</v>
      </c>
      <c r="P1700" s="112">
        <f>'Run Rate'!S173</f>
        <v>2</v>
      </c>
      <c r="Q1700" s="112">
        <f>'Run Rate'!T173</f>
        <v>11</v>
      </c>
      <c r="R1700" s="112">
        <f>'Run Rate'!U173</f>
        <v>13</v>
      </c>
      <c r="S1700" s="112">
        <f>'Run Rate'!V173</f>
        <v>20</v>
      </c>
      <c r="T1700" s="112">
        <f>'Run Rate'!W173</f>
        <v>27</v>
      </c>
      <c r="U1700" s="112">
        <f>'Run Rate'!X173</f>
        <v>49</v>
      </c>
      <c r="V1700" s="112">
        <f>'Run Rate'!Y173</f>
        <v>49</v>
      </c>
      <c r="W1700" s="112">
        <f>'Run Rate'!Z173</f>
        <v>46</v>
      </c>
      <c r="X1700" s="112">
        <f>'Run Rate'!AA173</f>
        <v>55</v>
      </c>
      <c r="Y1700" s="112">
        <f>'Run Rate'!AB173</f>
        <v>16</v>
      </c>
      <c r="Z1700" s="112">
        <f>'Run Rate'!AC173</f>
        <v>31</v>
      </c>
      <c r="AA1700" s="112">
        <f>'Run Rate'!AD173</f>
        <v>18</v>
      </c>
      <c r="AB1700" s="113">
        <v>22</v>
      </c>
      <c r="AC1700" s="112">
        <v>24</v>
      </c>
      <c r="AD1700" s="112">
        <v>23</v>
      </c>
      <c r="AE1700" s="112">
        <v>25</v>
      </c>
      <c r="AF1700" s="112">
        <v>23</v>
      </c>
      <c r="AG1700" s="112">
        <v>24</v>
      </c>
      <c r="AH1700" s="112">
        <v>23</v>
      </c>
      <c r="AI1700" s="112">
        <v>24</v>
      </c>
      <c r="AJ1700" s="112">
        <v>23</v>
      </c>
      <c r="AK1700" s="112">
        <v>21</v>
      </c>
      <c r="AL1700" s="112">
        <v>22</v>
      </c>
      <c r="AM1700" s="112">
        <v>20</v>
      </c>
      <c r="AN1700" s="112">
        <v>20</v>
      </c>
      <c r="AQ1700" t="str">
        <f>AQ1698</f>
        <v/>
      </c>
    </row>
    <row r="1701" spans="1:43" ht="14.25" customHeight="1" x14ac:dyDescent="0.25">
      <c r="A1701" s="99" t="s">
        <v>1165</v>
      </c>
      <c r="B1701" s="114"/>
      <c r="C1701" s="114"/>
      <c r="D1701" s="114"/>
      <c r="E1701" s="114"/>
      <c r="F1701" s="114"/>
      <c r="G1701" s="114"/>
      <c r="H1701" s="114"/>
      <c r="I1701" s="114"/>
      <c r="J1701" s="114"/>
      <c r="K1701" s="114"/>
      <c r="L1701" s="114"/>
      <c r="M1701" s="114"/>
      <c r="N1701" s="114"/>
      <c r="O1701" s="114"/>
      <c r="P1701" s="114"/>
      <c r="Q1701" s="114"/>
      <c r="R1701" s="114"/>
      <c r="S1701" s="114"/>
      <c r="T1701" s="114"/>
      <c r="U1701" s="114"/>
      <c r="V1701" s="114"/>
      <c r="W1701" s="115"/>
      <c r="X1701" s="115"/>
      <c r="Y1701" s="115"/>
      <c r="Z1701" s="115"/>
      <c r="AA1701" s="112" t="s">
        <v>1166</v>
      </c>
      <c r="AB1701" s="113"/>
      <c r="AC1701" s="112"/>
      <c r="AD1701" s="112"/>
      <c r="AE1701" s="112"/>
      <c r="AF1701" s="112"/>
      <c r="AG1701" s="112"/>
      <c r="AH1701" s="112"/>
      <c r="AI1701" s="112"/>
      <c r="AJ1701" s="112"/>
      <c r="AK1701" s="112"/>
      <c r="AL1701" s="112"/>
      <c r="AM1701" s="112"/>
      <c r="AN1701" s="112"/>
      <c r="AQ1701" t="str">
        <f>AQ1698</f>
        <v/>
      </c>
    </row>
    <row r="1702" spans="1:43" ht="14.25" customHeight="1" x14ac:dyDescent="0.25">
      <c r="A1702" s="99" t="s">
        <v>1167</v>
      </c>
      <c r="B1702" s="114"/>
      <c r="C1702" s="114"/>
      <c r="D1702" s="114"/>
      <c r="E1702" s="114"/>
      <c r="F1702" s="114"/>
      <c r="G1702" s="114"/>
      <c r="H1702" s="114"/>
      <c r="I1702" s="114"/>
      <c r="J1702" s="114"/>
      <c r="K1702" s="114"/>
      <c r="L1702" s="114"/>
      <c r="M1702" s="114"/>
      <c r="N1702" s="114"/>
      <c r="O1702" s="114"/>
      <c r="P1702" s="114"/>
      <c r="Q1702" s="114"/>
      <c r="R1702" s="114"/>
      <c r="S1702" s="114"/>
      <c r="T1702" s="114"/>
      <c r="U1702" s="114"/>
      <c r="V1702" s="114"/>
      <c r="W1702" s="115"/>
      <c r="X1702" s="116"/>
      <c r="Y1702" s="117"/>
      <c r="Z1702" s="115"/>
      <c r="AA1702" s="112" t="s">
        <v>1168</v>
      </c>
      <c r="AB1702" s="113">
        <f>'Demand Input VP'!B854</f>
        <v>0</v>
      </c>
      <c r="AC1702" s="112">
        <f>'Demand Input VP'!C854</f>
        <v>0</v>
      </c>
      <c r="AD1702" s="112">
        <f>'Demand Input VP'!D854</f>
        <v>0</v>
      </c>
      <c r="AE1702" s="112">
        <f>'Demand Input VP'!E854</f>
        <v>0</v>
      </c>
      <c r="AF1702" s="112">
        <f>'Demand Input VP'!F854</f>
        <v>0</v>
      </c>
      <c r="AG1702" s="112">
        <f>'Demand Input VP'!G854</f>
        <v>0</v>
      </c>
      <c r="AH1702" s="112">
        <f>'Demand Input VP'!H854</f>
        <v>0</v>
      </c>
      <c r="AI1702" s="112">
        <f>'Demand Input VP'!I854</f>
        <v>0</v>
      </c>
      <c r="AJ1702" s="112">
        <f>'Demand Input VP'!J854</f>
        <v>0</v>
      </c>
      <c r="AK1702" s="112">
        <f>'Demand Input VP'!K854</f>
        <v>0</v>
      </c>
      <c r="AL1702" s="112">
        <f>'Demand Input VP'!L854</f>
        <v>0</v>
      </c>
      <c r="AM1702" s="112">
        <f>'Demand Input VP'!M854</f>
        <v>0</v>
      </c>
      <c r="AN1702" s="112">
        <f>'Demand Input VP'!N854</f>
        <v>0</v>
      </c>
      <c r="AQ1702" t="str">
        <f>AQ1698</f>
        <v/>
      </c>
    </row>
    <row r="1703" spans="1:43" ht="14.25" customHeight="1" x14ac:dyDescent="0.25">
      <c r="A1703" s="99" t="s">
        <v>1169</v>
      </c>
      <c r="B1703" s="118"/>
      <c r="C1703" s="118"/>
      <c r="D1703" s="118"/>
      <c r="E1703" s="118"/>
      <c r="F1703" s="118"/>
      <c r="G1703" s="118"/>
      <c r="H1703" s="118"/>
      <c r="I1703" s="118"/>
      <c r="J1703" s="118"/>
      <c r="K1703" s="118"/>
      <c r="L1703" s="118"/>
      <c r="M1703" s="118"/>
      <c r="N1703" s="118"/>
      <c r="O1703" s="118"/>
      <c r="P1703" s="118"/>
      <c r="Q1703" s="118"/>
      <c r="R1703" s="118"/>
      <c r="S1703" s="118"/>
      <c r="T1703" s="118"/>
      <c r="U1703" s="118"/>
      <c r="V1703" s="118"/>
      <c r="W1703" s="115"/>
      <c r="X1703" s="116"/>
      <c r="Y1703" s="117"/>
      <c r="Z1703" s="119"/>
      <c r="AA1703" s="120" t="s">
        <v>1170</v>
      </c>
      <c r="AB1703" s="121">
        <f>'Demand Input VP'!B853</f>
        <v>0</v>
      </c>
      <c r="AC1703" s="120">
        <f>'Demand Input VP'!C853</f>
        <v>0</v>
      </c>
      <c r="AD1703" s="120">
        <f>'Demand Input VP'!D853</f>
        <v>0</v>
      </c>
      <c r="AE1703" s="120">
        <f>'Demand Input VP'!E853</f>
        <v>0</v>
      </c>
      <c r="AF1703" s="120">
        <f>'Demand Input VP'!F853</f>
        <v>0</v>
      </c>
      <c r="AG1703" s="120">
        <f>'Demand Input VP'!G853</f>
        <v>0</v>
      </c>
      <c r="AH1703" s="120">
        <f>'Demand Input VP'!H853</f>
        <v>0</v>
      </c>
      <c r="AI1703" s="120">
        <f>'Demand Input VP'!I853</f>
        <v>0</v>
      </c>
      <c r="AJ1703" s="120">
        <f>'Demand Input VP'!J853</f>
        <v>0</v>
      </c>
      <c r="AK1703" s="120">
        <f>'Demand Input VP'!K853</f>
        <v>0</v>
      </c>
      <c r="AL1703" s="120">
        <f>'Demand Input VP'!L853</f>
        <v>0</v>
      </c>
      <c r="AM1703" s="120">
        <f>'Demand Input VP'!M853</f>
        <v>0</v>
      </c>
      <c r="AN1703" s="120">
        <f>'Demand Input VP'!N853</f>
        <v>0</v>
      </c>
      <c r="AQ1703" t="str">
        <f>AQ1698</f>
        <v/>
      </c>
    </row>
    <row r="1704" spans="1:43" ht="14.25" customHeight="1" x14ac:dyDescent="0.25">
      <c r="A1704" s="1"/>
      <c r="B1704" s="122"/>
      <c r="C1704" s="122"/>
      <c r="D1704" s="122"/>
      <c r="E1704" s="122"/>
      <c r="F1704" s="122"/>
      <c r="G1704" s="122"/>
      <c r="H1704" s="122"/>
      <c r="I1704" s="122"/>
      <c r="J1704" s="122"/>
      <c r="K1704" s="122"/>
      <c r="L1704" s="122"/>
      <c r="M1704" s="122"/>
      <c r="N1704" s="122"/>
      <c r="O1704" s="122"/>
      <c r="P1704" s="122"/>
      <c r="Q1704" s="122"/>
      <c r="R1704" s="122"/>
      <c r="S1704" s="122"/>
      <c r="T1704" s="122"/>
      <c r="U1704" s="122"/>
      <c r="V1704" s="122"/>
      <c r="W1704" s="123"/>
      <c r="X1704" s="116"/>
      <c r="Y1704" s="117"/>
      <c r="Z1704" s="123"/>
      <c r="AA1704" s="112" t="s">
        <v>1171</v>
      </c>
      <c r="AB1704" s="113">
        <f>'Demand Input MP'!B854</f>
        <v>0</v>
      </c>
      <c r="AC1704" s="112">
        <f>'Demand Input MP'!C854</f>
        <v>0</v>
      </c>
      <c r="AD1704" s="112">
        <f>'Demand Input MP'!D854</f>
        <v>0</v>
      </c>
      <c r="AE1704" s="112">
        <f>'Demand Input MP'!E854</f>
        <v>0</v>
      </c>
      <c r="AF1704" s="112">
        <f>'Demand Input MP'!F854</f>
        <v>0</v>
      </c>
      <c r="AG1704" s="112">
        <f>'Demand Input MP'!G854</f>
        <v>0</v>
      </c>
      <c r="AH1704" s="112">
        <f>'Demand Input MP'!H854</f>
        <v>0</v>
      </c>
      <c r="AI1704" s="112">
        <f>'Demand Input MP'!I854</f>
        <v>0</v>
      </c>
      <c r="AJ1704" s="112">
        <f>'Demand Input MP'!J854</f>
        <v>0</v>
      </c>
      <c r="AK1704" s="112">
        <f>'Demand Input MP'!K854</f>
        <v>48</v>
      </c>
      <c r="AL1704" s="112">
        <f>'Demand Input MP'!L854</f>
        <v>48</v>
      </c>
      <c r="AM1704" s="112">
        <f>'Demand Input MP'!M854</f>
        <v>48</v>
      </c>
      <c r="AN1704" s="112">
        <f>'Demand Input MP'!N854</f>
        <v>48</v>
      </c>
      <c r="AQ1704" t="str">
        <f>AQ1698</f>
        <v/>
      </c>
    </row>
    <row r="1705" spans="1:43" ht="14.25" customHeight="1" x14ac:dyDescent="0.25">
      <c r="A1705" s="1"/>
      <c r="B1705" s="122"/>
      <c r="C1705" s="122"/>
      <c r="D1705" s="122"/>
      <c r="E1705" s="122"/>
      <c r="F1705" s="122"/>
      <c r="G1705" s="122"/>
      <c r="H1705" s="122"/>
      <c r="I1705" s="122"/>
      <c r="J1705" s="122"/>
      <c r="K1705" s="122"/>
      <c r="L1705" s="122"/>
      <c r="M1705" s="122"/>
      <c r="N1705" s="122"/>
      <c r="O1705" s="122"/>
      <c r="P1705" s="122"/>
      <c r="Q1705" s="122"/>
      <c r="R1705" s="122"/>
      <c r="S1705" s="122"/>
      <c r="T1705" s="122"/>
      <c r="U1705" s="122"/>
      <c r="V1705" s="124" t="s">
        <v>91</v>
      </c>
      <c r="W1705" s="125">
        <f>IFERROR(IF(SUM('Run Rate History'!E173:AD173)&gt;0,(SUMPRODUCT((B1700:AA1700&gt;=PERCENTILE(B1700:AA1700,0.1))*(B1700:AA1700&lt;=PERCENTILE(B1700:AA1700,0.9))*B1700:AA1700)+SUMPRODUCT(('Run Rate History'!E173:AD173&gt;=PERCENTILE(B1700:AA1700,0.1))*('Run Rate History'!E173:AD173&lt;=PERCENTILE(B1700:AA1700,0.9))*'Run Rate History'!E173:AD173))/(SUMPRODUCT((B1700:AA1700&gt;=PERCENTILE(B1700:AA1700,0.1))*(B1700:AA1700&lt;=PERCENTILE(B1700:AA1700,0.9))*1)+SUMPRODUCT(('Run Rate History'!E173:AD173&gt;=PERCENTILE(B1700:AA1700,0.1))*('Run Rate History'!E173:AD173&lt;=PERCENTILE(B1700:AA1700,0.9))*1)),TRIMMEAN(B1700:AA1700,0.15)),0)</f>
        <v>24.824999999999999</v>
      </c>
      <c r="X1705" s="126" t="s">
        <v>1172</v>
      </c>
      <c r="Y1705" s="127">
        <f>SUM(B1700:AA1700)/26</f>
        <v>27.23076923076923</v>
      </c>
      <c r="Z1705" s="128"/>
      <c r="AA1705" s="112" t="s">
        <v>1173</v>
      </c>
      <c r="AB1705" s="113">
        <f>'Demand Input MP'!B853</f>
        <v>0</v>
      </c>
      <c r="AC1705" s="112">
        <f>'Demand Input MP'!C853</f>
        <v>0</v>
      </c>
      <c r="AD1705" s="112">
        <f>'Demand Input MP'!D853</f>
        <v>0</v>
      </c>
      <c r="AE1705" s="112">
        <f>'Demand Input MP'!E853</f>
        <v>0</v>
      </c>
      <c r="AF1705" s="112">
        <f>'Demand Input MP'!F853</f>
        <v>0</v>
      </c>
      <c r="AG1705" s="112">
        <f>'Demand Input MP'!G853</f>
        <v>0</v>
      </c>
      <c r="AH1705" s="112">
        <f>'Demand Input MP'!H853</f>
        <v>0</v>
      </c>
      <c r="AI1705" s="112">
        <f>'Demand Input MP'!I853</f>
        <v>0</v>
      </c>
      <c r="AJ1705" s="112">
        <f>'Demand Input MP'!J853</f>
        <v>0</v>
      </c>
      <c r="AK1705" s="112">
        <f>'Demand Input MP'!K853</f>
        <v>0</v>
      </c>
      <c r="AL1705" s="112">
        <f>'Demand Input MP'!L853</f>
        <v>0</v>
      </c>
      <c r="AM1705" s="112">
        <f>'Demand Input MP'!M853</f>
        <v>0</v>
      </c>
      <c r="AN1705" s="112">
        <f>'Demand Input MP'!N853</f>
        <v>0</v>
      </c>
      <c r="AQ1705" t="str">
        <f>AQ1698</f>
        <v/>
      </c>
    </row>
    <row r="1706" spans="1:43" ht="14.25" customHeight="1" x14ac:dyDescent="0.25">
      <c r="A1706" s="1"/>
      <c r="B1706" s="122"/>
      <c r="C1706" s="122"/>
      <c r="D1706" s="122"/>
      <c r="E1706" s="122"/>
      <c r="F1706" s="122"/>
      <c r="G1706" s="122"/>
      <c r="H1706" s="122"/>
      <c r="I1706" s="122"/>
      <c r="J1706" s="122"/>
      <c r="K1706" s="122"/>
      <c r="L1706" s="122"/>
      <c r="M1706" s="122"/>
      <c r="N1706" s="122"/>
      <c r="O1706" s="122"/>
      <c r="P1706" s="122"/>
      <c r="Q1706" s="122"/>
      <c r="R1706" s="122"/>
      <c r="S1706" s="122"/>
      <c r="T1706" s="122"/>
      <c r="U1706" s="122"/>
      <c r="V1706" s="124" t="s">
        <v>94</v>
      </c>
      <c r="W1706" s="125">
        <f>IFERROR((1*MIN(MAX(X1700,0.5*IF(SUM('Run Rate History'!E173:AD173)&gt;0,(MEDIAN(IF(B1700:AA1700&gt;0,B1700:AA1700))+MEDIAN(IF('Run Rate History'!E173:AD173&gt;0,'Run Rate History'!E173:AD173)))/2,MEDIAN(IF(B1700:AA1700&gt;0,B1700:AA1700)))),2*IF(SUM('Run Rate History'!E173:AD173)&gt;0,(MEDIAN(IF(B1700:AA1700&gt;0,B1700:AA1700))+MEDIAN(IF('Run Rate History'!E173:AD173&gt;0,'Run Rate History'!E173:AD173)))/2,MEDIAN(IF(B1700:AA1700&gt;0,B1700:AA1700))))+2*MIN(MAX(Y1700,0.5*IF(SUM('Run Rate History'!E173:AD173)&gt;0,(MEDIAN(IF(B1700:AA1700&gt;0,B1700:AA1700))+MEDIAN(IF('Run Rate History'!E173:AD173&gt;0,'Run Rate History'!E173:AD173)))/2,MEDIAN(IF(B1700:AA1700&gt;0,B1700:AA1700)))),2*IF(SUM('Run Rate History'!E173:AD173)&gt;0,(MEDIAN(IF(B1700:AA1700&gt;0,B1700:AA1700))+MEDIAN(IF('Run Rate History'!E173:AD173&gt;0,'Run Rate History'!E173:AD173)))/2,MEDIAN(IF(B1700:AA1700&gt;0,B1700:AA1700))))+3*MIN(MAX(Z1700,0.5*IF(SUM('Run Rate History'!E173:AD173)&gt;0,(MEDIAN(IF(B1700:AA1700&gt;0,B1700:AA1700))+MEDIAN(IF('Run Rate History'!E173:AD173&gt;0,'Run Rate History'!E173:AD173)))/2,MEDIAN(IF(B1700:AA1700&gt;0,B1700:AA1700)))),2*IF(SUM('Run Rate History'!E173:AD173)&gt;0,(MEDIAN(IF(B1700:AA1700&gt;0,B1700:AA1700))+MEDIAN(IF('Run Rate History'!E173:AD173&gt;0,'Run Rate History'!E173:AD173)))/2,MEDIAN(IF(B1700:AA1700&gt;0,B1700:AA1700))))+4*MIN(MAX(AA1700,0.5*IF(SUM('Run Rate History'!E173:AD173)&gt;0,(MEDIAN(IF(B1700:AA1700&gt;0,B1700:AA1700))+MEDIAN(IF('Run Rate History'!E173:AD173&gt;0,'Run Rate History'!E173:AD173)))/2,MEDIAN(IF(B1700:AA1700&gt;0,B1700:AA1700)))),2*IF(SUM('Run Rate History'!E173:AD173)&gt;0,(MEDIAN(IF(B1700:AA1700&gt;0,B1700:AA1700))+MEDIAN(IF('Run Rate History'!E173:AD173&gt;0,'Run Rate History'!E173:AD173)))/2,MEDIAN(IF(B1700:AA1700&gt;0,B1700:AA1700)))))/10,0)</f>
        <v>24.2</v>
      </c>
      <c r="X1706" s="129" t="s">
        <v>1174</v>
      </c>
      <c r="Y1706" s="130">
        <f>IFERROR(VLOOKUP(A1698,'Stanje zaliha'!A:E,5,FALSE()),0)</f>
        <v>1243</v>
      </c>
      <c r="Z1706" s="131"/>
      <c r="AA1706" s="113" t="s">
        <v>1175</v>
      </c>
      <c r="AB1706" s="118">
        <f t="shared" ref="AB1706:AN1706" si="338">SUM(AB1702:AB1705)</f>
        <v>0</v>
      </c>
      <c r="AC1706" s="118">
        <f t="shared" si="338"/>
        <v>0</v>
      </c>
      <c r="AD1706" s="118">
        <f t="shared" si="338"/>
        <v>0</v>
      </c>
      <c r="AE1706" s="118">
        <f t="shared" si="338"/>
        <v>0</v>
      </c>
      <c r="AF1706" s="118">
        <f t="shared" si="338"/>
        <v>0</v>
      </c>
      <c r="AG1706" s="118">
        <f t="shared" si="338"/>
        <v>0</v>
      </c>
      <c r="AH1706" s="118">
        <f t="shared" si="338"/>
        <v>0</v>
      </c>
      <c r="AI1706" s="118">
        <f t="shared" si="338"/>
        <v>0</v>
      </c>
      <c r="AJ1706" s="118">
        <f t="shared" si="338"/>
        <v>0</v>
      </c>
      <c r="AK1706" s="118">
        <f t="shared" si="338"/>
        <v>48</v>
      </c>
      <c r="AL1706" s="118">
        <f t="shared" si="338"/>
        <v>48</v>
      </c>
      <c r="AM1706" s="118">
        <f t="shared" si="338"/>
        <v>48</v>
      </c>
      <c r="AN1706" s="118">
        <f t="shared" si="338"/>
        <v>48</v>
      </c>
      <c r="AQ1706" t="str">
        <f>AQ1698</f>
        <v/>
      </c>
    </row>
    <row r="1707" spans="1:43" ht="14.25" customHeight="1" x14ac:dyDescent="0.25">
      <c r="A1707" s="1"/>
      <c r="B1707" s="122"/>
      <c r="C1707" s="122"/>
      <c r="D1707" s="122"/>
      <c r="E1707" s="122"/>
      <c r="F1707" s="122"/>
      <c r="G1707" s="122"/>
      <c r="H1707" s="122"/>
      <c r="I1707" s="122"/>
      <c r="J1707" s="122"/>
      <c r="K1707" s="122"/>
      <c r="L1707" s="122"/>
      <c r="M1707" s="122"/>
      <c r="N1707" s="122"/>
      <c r="O1707" s="122"/>
      <c r="P1707" s="122"/>
      <c r="Q1707" s="122"/>
      <c r="R1707" s="122"/>
      <c r="S1707" s="122"/>
      <c r="T1707" s="122"/>
      <c r="U1707" s="122"/>
      <c r="V1707" s="124" t="s">
        <v>95</v>
      </c>
      <c r="W1707" s="125">
        <f>IFERROR(0.6*W1706+0.4*W1705,0)</f>
        <v>24.45</v>
      </c>
      <c r="X1707" s="132" t="s">
        <v>1176</v>
      </c>
      <c r="Y1707" s="133">
        <f>IFERROR(SUMIF('Popis poslanih narudžbi'!A:A,A1698,'Popis poslanih narudžbi'!C:C),0)</f>
        <v>0</v>
      </c>
      <c r="Z1707" s="131"/>
      <c r="AA1707" s="134" t="s">
        <v>1177</v>
      </c>
      <c r="AB1707" s="118">
        <f t="shared" ref="AB1707:AN1707" si="339">AB1700+AB1706</f>
        <v>22</v>
      </c>
      <c r="AC1707" s="118">
        <f t="shared" si="339"/>
        <v>24</v>
      </c>
      <c r="AD1707" s="118">
        <f t="shared" si="339"/>
        <v>23</v>
      </c>
      <c r="AE1707" s="118">
        <f t="shared" si="339"/>
        <v>25</v>
      </c>
      <c r="AF1707" s="118">
        <f t="shared" si="339"/>
        <v>23</v>
      </c>
      <c r="AG1707" s="118">
        <f t="shared" si="339"/>
        <v>24</v>
      </c>
      <c r="AH1707" s="118">
        <f t="shared" si="339"/>
        <v>23</v>
      </c>
      <c r="AI1707" s="118">
        <f t="shared" si="339"/>
        <v>24</v>
      </c>
      <c r="AJ1707" s="118">
        <f t="shared" si="339"/>
        <v>23</v>
      </c>
      <c r="AK1707" s="118">
        <f t="shared" si="339"/>
        <v>69</v>
      </c>
      <c r="AL1707" s="118">
        <f t="shared" si="339"/>
        <v>70</v>
      </c>
      <c r="AM1707" s="118">
        <f t="shared" si="339"/>
        <v>68</v>
      </c>
      <c r="AN1707" s="118">
        <f t="shared" si="339"/>
        <v>68</v>
      </c>
      <c r="AQ1707" t="str">
        <f>AQ1698</f>
        <v/>
      </c>
    </row>
    <row r="1708" spans="1:43" ht="14.25" customHeight="1" x14ac:dyDescent="0.25">
      <c r="A1708" s="107" t="str">
        <f>'Run Rate'!A174</f>
        <v>ZOE12392</v>
      </c>
      <c r="B1708" s="135" t="str">
        <f>'Run Rate'!B174</f>
        <v>ZOE Protein Bar 50g Choco Apricot Cake</v>
      </c>
      <c r="C1708" s="135" t="str">
        <f>'Run Rate'!C174</f>
        <v>RTD &amp; SNACKS</v>
      </c>
      <c r="D1708" s="135" t="str">
        <f>'Run Rate'!D174</f>
        <v>02 SILVER</v>
      </c>
      <c r="E1708" s="122"/>
      <c r="F1708" s="122"/>
      <c r="G1708" s="122"/>
      <c r="H1708" s="122"/>
      <c r="I1708" s="122"/>
      <c r="J1708" s="122"/>
      <c r="K1708" s="122"/>
      <c r="L1708" s="122"/>
      <c r="M1708" s="122"/>
      <c r="N1708" s="122"/>
      <c r="O1708" s="122"/>
      <c r="P1708" s="122"/>
      <c r="Q1708" s="122"/>
      <c r="R1708" s="122"/>
      <c r="S1708" s="122"/>
      <c r="T1708" s="122"/>
      <c r="U1708" s="122"/>
      <c r="V1708" s="122"/>
      <c r="W1708" s="122"/>
      <c r="X1708" s="122"/>
      <c r="Y1708" s="122"/>
      <c r="Z1708" s="122"/>
      <c r="AA1708" s="122"/>
      <c r="AB1708" s="122"/>
      <c r="AC1708" s="122"/>
      <c r="AD1708" s="122"/>
      <c r="AE1708" s="122"/>
      <c r="AF1708" s="122"/>
      <c r="AG1708" s="122"/>
      <c r="AH1708" s="122"/>
      <c r="AI1708" s="122"/>
      <c r="AJ1708" s="122"/>
      <c r="AK1708" s="122"/>
      <c r="AL1708" s="122"/>
      <c r="AM1708" s="122"/>
      <c r="AN1708" s="122"/>
      <c r="AQ1708" t="str">
        <f>IF(AND(OR($B$1="ALL",$B$1=C1708),OR($E$1="ALL",$E$1=D1708),OR($B$2="ALL",$B$2=A1708),OR($E$2="ALL",IFERROR(SEARCH($E$2,B1708),0)&gt;0)),"MATCH","")</f>
        <v/>
      </c>
    </row>
    <row r="1709" spans="1:43" ht="14.25" customHeight="1" x14ac:dyDescent="0.25">
      <c r="A1709" s="108" t="s">
        <v>1137</v>
      </c>
      <c r="B1709" s="136" t="s">
        <v>1138</v>
      </c>
      <c r="C1709" s="136" t="s">
        <v>1139</v>
      </c>
      <c r="D1709" s="136" t="s">
        <v>1140</v>
      </c>
      <c r="E1709" s="136" t="s">
        <v>1141</v>
      </c>
      <c r="F1709" s="136" t="s">
        <v>1142</v>
      </c>
      <c r="G1709" s="136" t="s">
        <v>1143</v>
      </c>
      <c r="H1709" s="136" t="s">
        <v>1144</v>
      </c>
      <c r="I1709" s="136" t="s">
        <v>1145</v>
      </c>
      <c r="J1709" s="136" t="s">
        <v>1146</v>
      </c>
      <c r="K1709" s="136" t="s">
        <v>1147</v>
      </c>
      <c r="L1709" s="136" t="s">
        <v>1148</v>
      </c>
      <c r="M1709" s="136" t="s">
        <v>1149</v>
      </c>
      <c r="N1709" s="136" t="s">
        <v>1150</v>
      </c>
      <c r="O1709" s="136" t="s">
        <v>1151</v>
      </c>
      <c r="P1709" s="136" t="s">
        <v>1152</v>
      </c>
      <c r="Q1709" s="136" t="s">
        <v>1153</v>
      </c>
      <c r="R1709" s="136" t="s">
        <v>1154</v>
      </c>
      <c r="S1709" s="136" t="s">
        <v>1155</v>
      </c>
      <c r="T1709" s="136" t="s">
        <v>1156</v>
      </c>
      <c r="U1709" s="136" t="s">
        <v>1157</v>
      </c>
      <c r="V1709" s="136" t="s">
        <v>1158</v>
      </c>
      <c r="W1709" s="136" t="s">
        <v>1159</v>
      </c>
      <c r="X1709" s="136" t="s">
        <v>1160</v>
      </c>
      <c r="Y1709" s="136" t="s">
        <v>1161</v>
      </c>
      <c r="Z1709" s="136" t="s">
        <v>1162</v>
      </c>
      <c r="AA1709" s="136" t="s">
        <v>1163</v>
      </c>
      <c r="AB1709" s="137" t="s">
        <v>156</v>
      </c>
      <c r="AC1709" s="137" t="s">
        <v>157</v>
      </c>
      <c r="AD1709" s="137" t="s">
        <v>158</v>
      </c>
      <c r="AE1709" s="137" t="s">
        <v>139</v>
      </c>
      <c r="AF1709" s="138" t="s">
        <v>140</v>
      </c>
      <c r="AG1709" s="138" t="s">
        <v>141</v>
      </c>
      <c r="AH1709" s="138" t="s">
        <v>142</v>
      </c>
      <c r="AI1709" s="138" t="s">
        <v>143</v>
      </c>
      <c r="AJ1709" s="139" t="s">
        <v>144</v>
      </c>
      <c r="AK1709" s="139" t="s">
        <v>145</v>
      </c>
      <c r="AL1709" s="139" t="s">
        <v>146</v>
      </c>
      <c r="AM1709" s="140" t="s">
        <v>147</v>
      </c>
      <c r="AN1709" s="140" t="s">
        <v>148</v>
      </c>
      <c r="AQ1709" t="str">
        <f>AQ1708</f>
        <v/>
      </c>
    </row>
    <row r="1710" spans="1:43" ht="14.25" customHeight="1" x14ac:dyDescent="0.25">
      <c r="A1710" s="99" t="s">
        <v>1164</v>
      </c>
      <c r="B1710" s="112">
        <f>'Run Rate'!E174</f>
        <v>1165</v>
      </c>
      <c r="C1710" s="112">
        <f>'Run Rate'!F174</f>
        <v>3802</v>
      </c>
      <c r="D1710" s="112">
        <f>'Run Rate'!G174</f>
        <v>334</v>
      </c>
      <c r="E1710" s="112">
        <f>'Run Rate'!H174</f>
        <v>39</v>
      </c>
      <c r="F1710" s="112">
        <f>'Run Rate'!I174</f>
        <v>245</v>
      </c>
      <c r="G1710" s="112">
        <f>'Run Rate'!J174</f>
        <v>1931</v>
      </c>
      <c r="H1710" s="112">
        <f>'Run Rate'!K174</f>
        <v>1793</v>
      </c>
      <c r="I1710" s="112">
        <f>'Run Rate'!L174</f>
        <v>1292</v>
      </c>
      <c r="J1710" s="112">
        <f>'Run Rate'!M174</f>
        <v>975</v>
      </c>
      <c r="K1710" s="112">
        <f>'Run Rate'!N174</f>
        <v>718</v>
      </c>
      <c r="L1710" s="112">
        <f>'Run Rate'!O174</f>
        <v>1776</v>
      </c>
      <c r="M1710" s="112">
        <f>'Run Rate'!P174</f>
        <v>302</v>
      </c>
      <c r="N1710" s="112">
        <f>'Run Rate'!Q174</f>
        <v>316</v>
      </c>
      <c r="O1710" s="112">
        <f>'Run Rate'!R174</f>
        <v>286</v>
      </c>
      <c r="P1710" s="112">
        <f>'Run Rate'!S174</f>
        <v>27</v>
      </c>
      <c r="Q1710" s="112">
        <f>'Run Rate'!T174</f>
        <v>341</v>
      </c>
      <c r="R1710" s="112">
        <f>'Run Rate'!U174</f>
        <v>205</v>
      </c>
      <c r="S1710" s="112">
        <f>'Run Rate'!V174</f>
        <v>318</v>
      </c>
      <c r="T1710" s="112">
        <f>'Run Rate'!W174</f>
        <v>565</v>
      </c>
      <c r="U1710" s="112">
        <f>'Run Rate'!X174</f>
        <v>404</v>
      </c>
      <c r="V1710" s="112">
        <f>'Run Rate'!Y174</f>
        <v>230</v>
      </c>
      <c r="W1710" s="112">
        <f>'Run Rate'!Z174</f>
        <v>276</v>
      </c>
      <c r="X1710" s="112">
        <f>'Run Rate'!AA174</f>
        <v>482</v>
      </c>
      <c r="Y1710" s="112">
        <f>'Run Rate'!AB174</f>
        <v>1688</v>
      </c>
      <c r="Z1710" s="112">
        <f>'Run Rate'!AC174</f>
        <v>311</v>
      </c>
      <c r="AA1710" s="112">
        <f>'Run Rate'!AD174</f>
        <v>1442</v>
      </c>
      <c r="AB1710" s="113">
        <v>725</v>
      </c>
      <c r="AC1710" s="112">
        <v>725</v>
      </c>
      <c r="AD1710" s="112">
        <v>725</v>
      </c>
      <c r="AE1710" s="112">
        <v>725</v>
      </c>
      <c r="AF1710" s="112">
        <v>725</v>
      </c>
      <c r="AG1710" s="112">
        <v>725</v>
      </c>
      <c r="AH1710" s="112">
        <v>725</v>
      </c>
      <c r="AI1710" s="112">
        <v>725</v>
      </c>
      <c r="AJ1710" s="112">
        <v>725</v>
      </c>
      <c r="AK1710" s="112">
        <v>725</v>
      </c>
      <c r="AL1710" s="112">
        <v>725</v>
      </c>
      <c r="AM1710" s="112">
        <v>725</v>
      </c>
      <c r="AN1710" s="112">
        <v>725</v>
      </c>
      <c r="AQ1710" t="str">
        <f>AQ1708</f>
        <v/>
      </c>
    </row>
    <row r="1711" spans="1:43" ht="14.25" customHeight="1" x14ac:dyDescent="0.25">
      <c r="A1711" s="99" t="s">
        <v>1165</v>
      </c>
      <c r="B1711" s="114"/>
      <c r="C1711" s="114"/>
      <c r="D1711" s="114"/>
      <c r="E1711" s="114"/>
      <c r="F1711" s="114"/>
      <c r="G1711" s="114"/>
      <c r="H1711" s="114"/>
      <c r="I1711" s="114"/>
      <c r="J1711" s="114"/>
      <c r="K1711" s="114"/>
      <c r="L1711" s="114"/>
      <c r="M1711" s="114"/>
      <c r="N1711" s="114"/>
      <c r="O1711" s="114"/>
      <c r="P1711" s="114"/>
      <c r="Q1711" s="114"/>
      <c r="R1711" s="114"/>
      <c r="S1711" s="114"/>
      <c r="T1711" s="114"/>
      <c r="U1711" s="114"/>
      <c r="V1711" s="114"/>
      <c r="W1711" s="115"/>
      <c r="X1711" s="115"/>
      <c r="Y1711" s="115"/>
      <c r="Z1711" s="115"/>
      <c r="AA1711" s="112" t="s">
        <v>1166</v>
      </c>
      <c r="AB1711" s="113"/>
      <c r="AC1711" s="112"/>
      <c r="AD1711" s="112"/>
      <c r="AE1711" s="112"/>
      <c r="AF1711" s="112"/>
      <c r="AG1711" s="112"/>
      <c r="AH1711" s="112"/>
      <c r="AI1711" s="112"/>
      <c r="AJ1711" s="112"/>
      <c r="AK1711" s="112"/>
      <c r="AL1711" s="112"/>
      <c r="AM1711" s="112"/>
      <c r="AN1711" s="112"/>
      <c r="AQ1711" t="str">
        <f>AQ1708</f>
        <v/>
      </c>
    </row>
    <row r="1712" spans="1:43" ht="14.25" customHeight="1" x14ac:dyDescent="0.25">
      <c r="A1712" s="99" t="s">
        <v>1167</v>
      </c>
      <c r="B1712" s="114"/>
      <c r="C1712" s="114"/>
      <c r="D1712" s="114"/>
      <c r="E1712" s="114"/>
      <c r="F1712" s="114"/>
      <c r="G1712" s="114"/>
      <c r="H1712" s="114"/>
      <c r="I1712" s="114"/>
      <c r="J1712" s="114"/>
      <c r="K1712" s="114"/>
      <c r="L1712" s="114"/>
      <c r="M1712" s="114"/>
      <c r="N1712" s="114"/>
      <c r="O1712" s="114"/>
      <c r="P1712" s="114"/>
      <c r="Q1712" s="114"/>
      <c r="R1712" s="114"/>
      <c r="S1712" s="114"/>
      <c r="T1712" s="114"/>
      <c r="U1712" s="114"/>
      <c r="V1712" s="114"/>
      <c r="W1712" s="115"/>
      <c r="X1712" s="116"/>
      <c r="Y1712" s="117"/>
      <c r="Z1712" s="115"/>
      <c r="AA1712" s="112" t="s">
        <v>1168</v>
      </c>
      <c r="AB1712" s="113">
        <f>'Demand Input VP'!B859</f>
        <v>0</v>
      </c>
      <c r="AC1712" s="112">
        <f>'Demand Input VP'!C859</f>
        <v>0</v>
      </c>
      <c r="AD1712" s="112">
        <f>'Demand Input VP'!D859</f>
        <v>0</v>
      </c>
      <c r="AE1712" s="112">
        <f>'Demand Input VP'!E859</f>
        <v>0</v>
      </c>
      <c r="AF1712" s="112">
        <f>'Demand Input VP'!F859</f>
        <v>0</v>
      </c>
      <c r="AG1712" s="112">
        <f>'Demand Input VP'!G859</f>
        <v>0</v>
      </c>
      <c r="AH1712" s="112">
        <f>'Demand Input VP'!H859</f>
        <v>0</v>
      </c>
      <c r="AI1712" s="112">
        <f>'Demand Input VP'!I859</f>
        <v>0</v>
      </c>
      <c r="AJ1712" s="112">
        <f>'Demand Input VP'!J859</f>
        <v>0</v>
      </c>
      <c r="AK1712" s="112">
        <f>'Demand Input VP'!K859</f>
        <v>0</v>
      </c>
      <c r="AL1712" s="112">
        <f>'Demand Input VP'!L859</f>
        <v>0</v>
      </c>
      <c r="AM1712" s="112">
        <f>'Demand Input VP'!M859</f>
        <v>0</v>
      </c>
      <c r="AN1712" s="112">
        <f>'Demand Input VP'!N859</f>
        <v>0</v>
      </c>
      <c r="AQ1712" t="str">
        <f>AQ1708</f>
        <v/>
      </c>
    </row>
    <row r="1713" spans="1:43" ht="14.25" customHeight="1" x14ac:dyDescent="0.25">
      <c r="A1713" s="99" t="s">
        <v>1169</v>
      </c>
      <c r="B1713" s="118"/>
      <c r="C1713" s="118"/>
      <c r="D1713" s="118"/>
      <c r="E1713" s="118"/>
      <c r="F1713" s="118"/>
      <c r="G1713" s="118"/>
      <c r="H1713" s="118"/>
      <c r="I1713" s="118"/>
      <c r="J1713" s="118"/>
      <c r="K1713" s="118"/>
      <c r="L1713" s="118"/>
      <c r="M1713" s="118"/>
      <c r="N1713" s="118"/>
      <c r="O1713" s="118"/>
      <c r="P1713" s="118"/>
      <c r="Q1713" s="118"/>
      <c r="R1713" s="118"/>
      <c r="S1713" s="118"/>
      <c r="T1713" s="118"/>
      <c r="U1713" s="118"/>
      <c r="V1713" s="118"/>
      <c r="W1713" s="115"/>
      <c r="X1713" s="116"/>
      <c r="Y1713" s="117"/>
      <c r="Z1713" s="119"/>
      <c r="AA1713" s="120" t="s">
        <v>1170</v>
      </c>
      <c r="AB1713" s="121">
        <f>'Demand Input VP'!B858</f>
        <v>0</v>
      </c>
      <c r="AC1713" s="120">
        <f>'Demand Input VP'!C858</f>
        <v>0</v>
      </c>
      <c r="AD1713" s="120">
        <f>'Demand Input VP'!D858</f>
        <v>0</v>
      </c>
      <c r="AE1713" s="120">
        <f>'Demand Input VP'!E858</f>
        <v>0</v>
      </c>
      <c r="AF1713" s="120">
        <f>'Demand Input VP'!F858</f>
        <v>0</v>
      </c>
      <c r="AG1713" s="120">
        <f>'Demand Input VP'!G858</f>
        <v>0</v>
      </c>
      <c r="AH1713" s="120">
        <f>'Demand Input VP'!H858</f>
        <v>0</v>
      </c>
      <c r="AI1713" s="120">
        <f>'Demand Input VP'!I858</f>
        <v>0</v>
      </c>
      <c r="AJ1713" s="120">
        <f>'Demand Input VP'!J858</f>
        <v>0</v>
      </c>
      <c r="AK1713" s="120">
        <f>'Demand Input VP'!K858</f>
        <v>0</v>
      </c>
      <c r="AL1713" s="120">
        <f>'Demand Input VP'!L858</f>
        <v>0</v>
      </c>
      <c r="AM1713" s="120">
        <f>'Demand Input VP'!M858</f>
        <v>0</v>
      </c>
      <c r="AN1713" s="120">
        <f>'Demand Input VP'!N858</f>
        <v>0</v>
      </c>
      <c r="AQ1713" t="str">
        <f>AQ1708</f>
        <v/>
      </c>
    </row>
    <row r="1714" spans="1:43" ht="14.25" customHeight="1" x14ac:dyDescent="0.25">
      <c r="A1714" s="1"/>
      <c r="B1714" s="122"/>
      <c r="C1714" s="122"/>
      <c r="D1714" s="122"/>
      <c r="E1714" s="122"/>
      <c r="F1714" s="122"/>
      <c r="G1714" s="122"/>
      <c r="H1714" s="122"/>
      <c r="I1714" s="122"/>
      <c r="J1714" s="122"/>
      <c r="K1714" s="122"/>
      <c r="L1714" s="122"/>
      <c r="M1714" s="122"/>
      <c r="N1714" s="122"/>
      <c r="O1714" s="122"/>
      <c r="P1714" s="122"/>
      <c r="Q1714" s="122"/>
      <c r="R1714" s="122"/>
      <c r="S1714" s="122"/>
      <c r="T1714" s="122"/>
      <c r="U1714" s="122"/>
      <c r="V1714" s="122"/>
      <c r="W1714" s="123"/>
      <c r="X1714" s="116"/>
      <c r="Y1714" s="117"/>
      <c r="Z1714" s="123"/>
      <c r="AA1714" s="112" t="s">
        <v>1171</v>
      </c>
      <c r="AB1714" s="113">
        <f>'Demand Input MP'!B859</f>
        <v>0</v>
      </c>
      <c r="AC1714" s="112">
        <f>'Demand Input MP'!C859</f>
        <v>0</v>
      </c>
      <c r="AD1714" s="112">
        <f>'Demand Input MP'!D859</f>
        <v>0</v>
      </c>
      <c r="AE1714" s="112">
        <f>'Demand Input MP'!E859</f>
        <v>0</v>
      </c>
      <c r="AF1714" s="112">
        <f>'Demand Input MP'!F859</f>
        <v>0</v>
      </c>
      <c r="AG1714" s="112">
        <f>'Demand Input MP'!G859</f>
        <v>0</v>
      </c>
      <c r="AH1714" s="112">
        <f>'Demand Input MP'!H859</f>
        <v>0</v>
      </c>
      <c r="AI1714" s="112">
        <f>'Demand Input MP'!I859</f>
        <v>0</v>
      </c>
      <c r="AJ1714" s="112">
        <f>'Demand Input MP'!J859</f>
        <v>0</v>
      </c>
      <c r="AK1714" s="112">
        <f>'Demand Input MP'!K859</f>
        <v>0</v>
      </c>
      <c r="AL1714" s="112">
        <f>'Demand Input MP'!L859</f>
        <v>0</v>
      </c>
      <c r="AM1714" s="112">
        <f>'Demand Input MP'!M859</f>
        <v>0</v>
      </c>
      <c r="AN1714" s="112">
        <f>'Demand Input MP'!N859</f>
        <v>0</v>
      </c>
      <c r="AQ1714" t="str">
        <f>AQ1708</f>
        <v/>
      </c>
    </row>
    <row r="1715" spans="1:43" ht="14.25" customHeight="1" x14ac:dyDescent="0.25">
      <c r="A1715" s="1"/>
      <c r="B1715" s="122"/>
      <c r="C1715" s="122"/>
      <c r="D1715" s="122"/>
      <c r="E1715" s="122"/>
      <c r="F1715" s="122"/>
      <c r="G1715" s="122"/>
      <c r="H1715" s="122"/>
      <c r="I1715" s="122"/>
      <c r="J1715" s="122"/>
      <c r="K1715" s="122"/>
      <c r="L1715" s="122"/>
      <c r="M1715" s="122"/>
      <c r="N1715" s="122"/>
      <c r="O1715" s="122"/>
      <c r="P1715" s="122"/>
      <c r="Q1715" s="122"/>
      <c r="R1715" s="122"/>
      <c r="S1715" s="122"/>
      <c r="T1715" s="122"/>
      <c r="U1715" s="122"/>
      <c r="V1715" s="124" t="s">
        <v>91</v>
      </c>
      <c r="W1715" s="125">
        <f>IFERROR(IF(SUM('Run Rate History'!E174:AD174)&gt;0,(SUMPRODUCT((B1710:AA1710&gt;=PERCENTILE(B1710:AA1710,0.1))*(B1710:AA1710&lt;=PERCENTILE(B1710:AA1710,0.9))*B1710:AA1710)+SUMPRODUCT(('Run Rate History'!E174:AD174&gt;=PERCENTILE(B1710:AA1710,0.1))*('Run Rate History'!E174:AD174&lt;=PERCENTILE(B1710:AA1710,0.9))*'Run Rate History'!E174:AD174))/(SUMPRODUCT((B1710:AA1710&gt;=PERCENTILE(B1710:AA1710,0.1))*(B1710:AA1710&lt;=PERCENTILE(B1710:AA1710,0.9))*1)+SUMPRODUCT(('Run Rate History'!E174:AD174&gt;=PERCENTILE(B1710:AA1710,0.1))*('Run Rate History'!E174:AD174&lt;=PERCENTILE(B1710:AA1710,0.9))*1)),TRIMMEAN(B1710:AA1710,0.15)),0)</f>
        <v>641.65853658536582</v>
      </c>
      <c r="X1715" s="126" t="s">
        <v>1172</v>
      </c>
      <c r="Y1715" s="127">
        <f>SUM(B1710:AA1710)/26</f>
        <v>817.80769230769226</v>
      </c>
      <c r="Z1715" s="128"/>
      <c r="AA1715" s="112" t="s">
        <v>1173</v>
      </c>
      <c r="AB1715" s="113">
        <f>'Demand Input MP'!B858</f>
        <v>0</v>
      </c>
      <c r="AC1715" s="112">
        <f>'Demand Input MP'!C858</f>
        <v>0</v>
      </c>
      <c r="AD1715" s="112">
        <f>'Demand Input MP'!D858</f>
        <v>0</v>
      </c>
      <c r="AE1715" s="112">
        <f>'Demand Input MP'!E858</f>
        <v>0</v>
      </c>
      <c r="AF1715" s="112">
        <f>'Demand Input MP'!F858</f>
        <v>0</v>
      </c>
      <c r="AG1715" s="112">
        <f>'Demand Input MP'!G858</f>
        <v>0</v>
      </c>
      <c r="AH1715" s="112">
        <f>'Demand Input MP'!H858</f>
        <v>0</v>
      </c>
      <c r="AI1715" s="112">
        <f>'Demand Input MP'!I858</f>
        <v>0</v>
      </c>
      <c r="AJ1715" s="112">
        <f>'Demand Input MP'!J858</f>
        <v>0</v>
      </c>
      <c r="AK1715" s="112">
        <f>'Demand Input MP'!K858</f>
        <v>0</v>
      </c>
      <c r="AL1715" s="112">
        <f>'Demand Input MP'!L858</f>
        <v>0</v>
      </c>
      <c r="AM1715" s="112">
        <f>'Demand Input MP'!M858</f>
        <v>0</v>
      </c>
      <c r="AN1715" s="112">
        <f>'Demand Input MP'!N858</f>
        <v>0</v>
      </c>
      <c r="AQ1715" t="str">
        <f>AQ1708</f>
        <v/>
      </c>
    </row>
    <row r="1716" spans="1:43" ht="14.25" customHeight="1" x14ac:dyDescent="0.25">
      <c r="A1716" s="1"/>
      <c r="B1716" s="122"/>
      <c r="C1716" s="122"/>
      <c r="D1716" s="122"/>
      <c r="E1716" s="122"/>
      <c r="F1716" s="122"/>
      <c r="G1716" s="122"/>
      <c r="H1716" s="122"/>
      <c r="I1716" s="122"/>
      <c r="J1716" s="122"/>
      <c r="K1716" s="122"/>
      <c r="L1716" s="122"/>
      <c r="M1716" s="122"/>
      <c r="N1716" s="122"/>
      <c r="O1716" s="122"/>
      <c r="P1716" s="122"/>
      <c r="Q1716" s="122"/>
      <c r="R1716" s="122"/>
      <c r="S1716" s="122"/>
      <c r="T1716" s="122"/>
      <c r="U1716" s="122"/>
      <c r="V1716" s="124" t="s">
        <v>94</v>
      </c>
      <c r="W1716" s="125">
        <f>IFERROR((1*MIN(MAX(X1710,0.5*IF(SUM('Run Rate History'!E174:AD174)&gt;0,(MEDIAN(IF(B1710:AA1710&gt;0,B1710:AA1710))+MEDIAN(IF('Run Rate History'!E174:AD174&gt;0,'Run Rate History'!E174:AD174)))/2,MEDIAN(IF(B1710:AA1710&gt;0,B1710:AA1710)))),2*IF(SUM('Run Rate History'!E174:AD174)&gt;0,(MEDIAN(IF(B1710:AA1710&gt;0,B1710:AA1710))+MEDIAN(IF('Run Rate History'!E174:AD174&gt;0,'Run Rate History'!E174:AD174)))/2,MEDIAN(IF(B1710:AA1710&gt;0,B1710:AA1710))))+2*MIN(MAX(Y1710,0.5*IF(SUM('Run Rate History'!E174:AD174)&gt;0,(MEDIAN(IF(B1710:AA1710&gt;0,B1710:AA1710))+MEDIAN(IF('Run Rate History'!E174:AD174&gt;0,'Run Rate History'!E174:AD174)))/2,MEDIAN(IF(B1710:AA1710&gt;0,B1710:AA1710)))),2*IF(SUM('Run Rate History'!E174:AD174)&gt;0,(MEDIAN(IF(B1710:AA1710&gt;0,B1710:AA1710))+MEDIAN(IF('Run Rate History'!E174:AD174&gt;0,'Run Rate History'!E174:AD174)))/2,MEDIAN(IF(B1710:AA1710&gt;0,B1710:AA1710))))+3*MIN(MAX(Z1710,0.5*IF(SUM('Run Rate History'!E174:AD174)&gt;0,(MEDIAN(IF(B1710:AA1710&gt;0,B1710:AA1710))+MEDIAN(IF('Run Rate History'!E174:AD174&gt;0,'Run Rate History'!E174:AD174)))/2,MEDIAN(IF(B1710:AA1710&gt;0,B1710:AA1710)))),2*IF(SUM('Run Rate History'!E174:AD174)&gt;0,(MEDIAN(IF(B1710:AA1710&gt;0,B1710:AA1710))+MEDIAN(IF('Run Rate History'!E174:AD174&gt;0,'Run Rate History'!E174:AD174)))/2,MEDIAN(IF(B1710:AA1710&gt;0,B1710:AA1710))))+4*MIN(MAX(AA1710,0.5*IF(SUM('Run Rate History'!E174:AD174)&gt;0,(MEDIAN(IF(B1710:AA1710&gt;0,B1710:AA1710))+MEDIAN(IF('Run Rate History'!E174:AD174&gt;0,'Run Rate History'!E174:AD174)))/2,MEDIAN(IF(B1710:AA1710&gt;0,B1710:AA1710)))),2*IF(SUM('Run Rate History'!E174:AD174)&gt;0,(MEDIAN(IF(B1710:AA1710&gt;0,B1710:AA1710))+MEDIAN(IF('Run Rate History'!E174:AD174&gt;0,'Run Rate History'!E174:AD174)))/2,MEDIAN(IF(B1710:AA1710&gt;0,B1710:AA1710)))))/10,0)</f>
        <v>660.5</v>
      </c>
      <c r="X1716" s="129" t="s">
        <v>1174</v>
      </c>
      <c r="Y1716" s="130">
        <f>IFERROR(VLOOKUP(A1708,'Stanje zaliha'!A:E,5,FALSE()),0)</f>
        <v>22294</v>
      </c>
      <c r="Z1716" s="131"/>
      <c r="AA1716" s="113" t="s">
        <v>1175</v>
      </c>
      <c r="AB1716" s="118">
        <f t="shared" ref="AB1716:AN1716" si="340">SUM(AB1712:AB1715)</f>
        <v>0</v>
      </c>
      <c r="AC1716" s="118">
        <f t="shared" si="340"/>
        <v>0</v>
      </c>
      <c r="AD1716" s="118">
        <f t="shared" si="340"/>
        <v>0</v>
      </c>
      <c r="AE1716" s="118">
        <f t="shared" si="340"/>
        <v>0</v>
      </c>
      <c r="AF1716" s="118">
        <f t="shared" si="340"/>
        <v>0</v>
      </c>
      <c r="AG1716" s="118">
        <f t="shared" si="340"/>
        <v>0</v>
      </c>
      <c r="AH1716" s="118">
        <f t="shared" si="340"/>
        <v>0</v>
      </c>
      <c r="AI1716" s="118">
        <f t="shared" si="340"/>
        <v>0</v>
      </c>
      <c r="AJ1716" s="118">
        <f t="shared" si="340"/>
        <v>0</v>
      </c>
      <c r="AK1716" s="118">
        <f t="shared" si="340"/>
        <v>0</v>
      </c>
      <c r="AL1716" s="118">
        <f t="shared" si="340"/>
        <v>0</v>
      </c>
      <c r="AM1716" s="118">
        <f t="shared" si="340"/>
        <v>0</v>
      </c>
      <c r="AN1716" s="118">
        <f t="shared" si="340"/>
        <v>0</v>
      </c>
      <c r="AQ1716" t="str">
        <f>AQ1708</f>
        <v/>
      </c>
    </row>
    <row r="1717" spans="1:43" ht="14.25" customHeight="1" x14ac:dyDescent="0.25">
      <c r="A1717" s="1"/>
      <c r="B1717" s="122"/>
      <c r="C1717" s="122"/>
      <c r="D1717" s="122"/>
      <c r="E1717" s="122"/>
      <c r="F1717" s="122"/>
      <c r="G1717" s="122"/>
      <c r="H1717" s="122"/>
      <c r="I1717" s="122"/>
      <c r="J1717" s="122"/>
      <c r="K1717" s="122"/>
      <c r="L1717" s="122"/>
      <c r="M1717" s="122"/>
      <c r="N1717" s="122"/>
      <c r="O1717" s="122"/>
      <c r="P1717" s="122"/>
      <c r="Q1717" s="122"/>
      <c r="R1717" s="122"/>
      <c r="S1717" s="122"/>
      <c r="T1717" s="122"/>
      <c r="U1717" s="122"/>
      <c r="V1717" s="124" t="s">
        <v>95</v>
      </c>
      <c r="W1717" s="125">
        <f>IFERROR(0.6*W1716+0.4*W1715,0)</f>
        <v>652.96341463414637</v>
      </c>
      <c r="X1717" s="132" t="s">
        <v>1176</v>
      </c>
      <c r="Y1717" s="133">
        <f>IFERROR(SUMIF('Popis poslanih narudžbi'!A:A,A1708,'Popis poslanih narudžbi'!C:C),0)</f>
        <v>40000</v>
      </c>
      <c r="Z1717" s="131"/>
      <c r="AA1717" s="134" t="s">
        <v>1177</v>
      </c>
      <c r="AB1717" s="118">
        <f t="shared" ref="AB1717:AN1717" si="341">AB1710+AB1716</f>
        <v>725</v>
      </c>
      <c r="AC1717" s="118">
        <f t="shared" si="341"/>
        <v>725</v>
      </c>
      <c r="AD1717" s="118">
        <f t="shared" si="341"/>
        <v>725</v>
      </c>
      <c r="AE1717" s="118">
        <f t="shared" si="341"/>
        <v>725</v>
      </c>
      <c r="AF1717" s="118">
        <f t="shared" si="341"/>
        <v>725</v>
      </c>
      <c r="AG1717" s="118">
        <f t="shared" si="341"/>
        <v>725</v>
      </c>
      <c r="AH1717" s="118">
        <f t="shared" si="341"/>
        <v>725</v>
      </c>
      <c r="AI1717" s="118">
        <f t="shared" si="341"/>
        <v>725</v>
      </c>
      <c r="AJ1717" s="118">
        <f t="shared" si="341"/>
        <v>725</v>
      </c>
      <c r="AK1717" s="118">
        <f t="shared" si="341"/>
        <v>725</v>
      </c>
      <c r="AL1717" s="118">
        <f t="shared" si="341"/>
        <v>725</v>
      </c>
      <c r="AM1717" s="118">
        <f t="shared" si="341"/>
        <v>725</v>
      </c>
      <c r="AN1717" s="118">
        <f t="shared" si="341"/>
        <v>725</v>
      </c>
      <c r="AQ1717" t="str">
        <f>AQ1708</f>
        <v/>
      </c>
    </row>
    <row r="1718" spans="1:43" ht="14.25" customHeight="1" x14ac:dyDescent="0.25">
      <c r="A1718" s="107" t="str">
        <f>'Run Rate'!A175</f>
        <v>POL09765</v>
      </c>
      <c r="B1718" s="135" t="str">
        <f>'Run Rate'!B175</f>
        <v>Polleo Bulk Gainer 2,5kg Chocolate</v>
      </c>
      <c r="C1718" s="135" t="str">
        <f>'Run Rate'!C175</f>
        <v>SPORTSKA PREHRANA</v>
      </c>
      <c r="D1718" s="135" t="str">
        <f>'Run Rate'!D175</f>
        <v>02 SILVER</v>
      </c>
      <c r="E1718" s="122"/>
      <c r="F1718" s="122"/>
      <c r="G1718" s="122"/>
      <c r="H1718" s="122"/>
      <c r="I1718" s="122"/>
      <c r="J1718" s="122"/>
      <c r="K1718" s="122"/>
      <c r="L1718" s="122"/>
      <c r="M1718" s="122"/>
      <c r="N1718" s="122"/>
      <c r="O1718" s="122"/>
      <c r="P1718" s="122"/>
      <c r="Q1718" s="122"/>
      <c r="R1718" s="122"/>
      <c r="S1718" s="122"/>
      <c r="T1718" s="122"/>
      <c r="U1718" s="122"/>
      <c r="V1718" s="122"/>
      <c r="W1718" s="122"/>
      <c r="X1718" s="122"/>
      <c r="Y1718" s="122"/>
      <c r="Z1718" s="122"/>
      <c r="AA1718" s="122"/>
      <c r="AB1718" s="122"/>
      <c r="AC1718" s="122"/>
      <c r="AD1718" s="122"/>
      <c r="AE1718" s="122"/>
      <c r="AF1718" s="122"/>
      <c r="AG1718" s="122"/>
      <c r="AH1718" s="122"/>
      <c r="AI1718" s="122"/>
      <c r="AJ1718" s="122"/>
      <c r="AK1718" s="122"/>
      <c r="AL1718" s="122"/>
      <c r="AM1718" s="122"/>
      <c r="AN1718" s="122"/>
      <c r="AQ1718" t="str">
        <f>IF(AND(OR($B$1="ALL",$B$1=C1718),OR($E$1="ALL",$E$1=D1718),OR($B$2="ALL",$B$2=A1718),OR($E$2="ALL",IFERROR(SEARCH($E$2,B1718),0)&gt;0)),"MATCH","")</f>
        <v/>
      </c>
    </row>
    <row r="1719" spans="1:43" ht="14.25" customHeight="1" x14ac:dyDescent="0.25">
      <c r="A1719" s="108" t="s">
        <v>1137</v>
      </c>
      <c r="B1719" s="136" t="s">
        <v>1138</v>
      </c>
      <c r="C1719" s="136" t="s">
        <v>1139</v>
      </c>
      <c r="D1719" s="136" t="s">
        <v>1140</v>
      </c>
      <c r="E1719" s="136" t="s">
        <v>1141</v>
      </c>
      <c r="F1719" s="136" t="s">
        <v>1142</v>
      </c>
      <c r="G1719" s="136" t="s">
        <v>1143</v>
      </c>
      <c r="H1719" s="136" t="s">
        <v>1144</v>
      </c>
      <c r="I1719" s="136" t="s">
        <v>1145</v>
      </c>
      <c r="J1719" s="136" t="s">
        <v>1146</v>
      </c>
      <c r="K1719" s="136" t="s">
        <v>1147</v>
      </c>
      <c r="L1719" s="136" t="s">
        <v>1148</v>
      </c>
      <c r="M1719" s="136" t="s">
        <v>1149</v>
      </c>
      <c r="N1719" s="136" t="s">
        <v>1150</v>
      </c>
      <c r="O1719" s="136" t="s">
        <v>1151</v>
      </c>
      <c r="P1719" s="136" t="s">
        <v>1152</v>
      </c>
      <c r="Q1719" s="136" t="s">
        <v>1153</v>
      </c>
      <c r="R1719" s="136" t="s">
        <v>1154</v>
      </c>
      <c r="S1719" s="136" t="s">
        <v>1155</v>
      </c>
      <c r="T1719" s="136" t="s">
        <v>1156</v>
      </c>
      <c r="U1719" s="136" t="s">
        <v>1157</v>
      </c>
      <c r="V1719" s="136" t="s">
        <v>1158</v>
      </c>
      <c r="W1719" s="136" t="s">
        <v>1159</v>
      </c>
      <c r="X1719" s="136" t="s">
        <v>1160</v>
      </c>
      <c r="Y1719" s="136" t="s">
        <v>1161</v>
      </c>
      <c r="Z1719" s="136" t="s">
        <v>1162</v>
      </c>
      <c r="AA1719" s="136" t="s">
        <v>1163</v>
      </c>
      <c r="AB1719" s="137" t="s">
        <v>156</v>
      </c>
      <c r="AC1719" s="137" t="s">
        <v>157</v>
      </c>
      <c r="AD1719" s="137" t="s">
        <v>158</v>
      </c>
      <c r="AE1719" s="137" t="s">
        <v>139</v>
      </c>
      <c r="AF1719" s="138" t="s">
        <v>140</v>
      </c>
      <c r="AG1719" s="138" t="s">
        <v>141</v>
      </c>
      <c r="AH1719" s="138" t="s">
        <v>142</v>
      </c>
      <c r="AI1719" s="138" t="s">
        <v>143</v>
      </c>
      <c r="AJ1719" s="139" t="s">
        <v>144</v>
      </c>
      <c r="AK1719" s="139" t="s">
        <v>145</v>
      </c>
      <c r="AL1719" s="139" t="s">
        <v>146</v>
      </c>
      <c r="AM1719" s="140" t="s">
        <v>147</v>
      </c>
      <c r="AN1719" s="140" t="s">
        <v>148</v>
      </c>
      <c r="AQ1719" t="str">
        <f>AQ1718</f>
        <v/>
      </c>
    </row>
    <row r="1720" spans="1:43" ht="14.25" customHeight="1" x14ac:dyDescent="0.25">
      <c r="A1720" s="99" t="s">
        <v>1164</v>
      </c>
      <c r="B1720" s="112">
        <f>'Run Rate'!E175</f>
        <v>21</v>
      </c>
      <c r="C1720" s="112">
        <f>'Run Rate'!F175</f>
        <v>47</v>
      </c>
      <c r="D1720" s="112">
        <f>'Run Rate'!G175</f>
        <v>31</v>
      </c>
      <c r="E1720" s="112">
        <f>'Run Rate'!H175</f>
        <v>35</v>
      </c>
      <c r="F1720" s="112">
        <f>'Run Rate'!I175</f>
        <v>43</v>
      </c>
      <c r="G1720" s="112">
        <f>'Run Rate'!J175</f>
        <v>27</v>
      </c>
      <c r="H1720" s="112">
        <f>'Run Rate'!K175</f>
        <v>31</v>
      </c>
      <c r="I1720" s="112">
        <f>'Run Rate'!L175</f>
        <v>27</v>
      </c>
      <c r="J1720" s="112">
        <f>'Run Rate'!M175</f>
        <v>7</v>
      </c>
      <c r="K1720" s="112">
        <f>'Run Rate'!N175</f>
        <v>14</v>
      </c>
      <c r="L1720" s="112">
        <f>'Run Rate'!O175</f>
        <v>8</v>
      </c>
      <c r="M1720" s="112">
        <f>'Run Rate'!P175</f>
        <v>9</v>
      </c>
      <c r="N1720" s="112">
        <f>'Run Rate'!Q175</f>
        <v>4</v>
      </c>
      <c r="O1720" s="112">
        <f>'Run Rate'!R175</f>
        <v>0</v>
      </c>
      <c r="P1720" s="112">
        <f>'Run Rate'!S175</f>
        <v>0</v>
      </c>
      <c r="Q1720" s="112">
        <f>'Run Rate'!T175</f>
        <v>1</v>
      </c>
      <c r="R1720" s="112">
        <f>'Run Rate'!U175</f>
        <v>1</v>
      </c>
      <c r="S1720" s="112">
        <f>'Run Rate'!V175</f>
        <v>0</v>
      </c>
      <c r="T1720" s="112">
        <f>'Run Rate'!W175</f>
        <v>0</v>
      </c>
      <c r="U1720" s="112">
        <f>'Run Rate'!X175</f>
        <v>0</v>
      </c>
      <c r="V1720" s="112">
        <f>'Run Rate'!Y175</f>
        <v>0</v>
      </c>
      <c r="W1720" s="112">
        <f>'Run Rate'!Z175</f>
        <v>0</v>
      </c>
      <c r="X1720" s="112">
        <f>'Run Rate'!AA175</f>
        <v>0</v>
      </c>
      <c r="Y1720" s="112">
        <f>'Run Rate'!AB175</f>
        <v>0</v>
      </c>
      <c r="Z1720" s="112">
        <f>'Run Rate'!AC175</f>
        <v>0</v>
      </c>
      <c r="AA1720" s="112">
        <f>'Run Rate'!AD175</f>
        <v>1</v>
      </c>
      <c r="AB1720" s="113">
        <v>1</v>
      </c>
      <c r="AC1720" s="112">
        <v>1</v>
      </c>
      <c r="AD1720" s="112">
        <v>1</v>
      </c>
      <c r="AE1720" s="112">
        <v>1</v>
      </c>
      <c r="AF1720" s="112">
        <v>1</v>
      </c>
      <c r="AG1720" s="112">
        <v>1</v>
      </c>
      <c r="AH1720" s="112">
        <v>1</v>
      </c>
      <c r="AI1720" s="112">
        <v>1</v>
      </c>
      <c r="AJ1720" s="112">
        <v>1</v>
      </c>
      <c r="AK1720" s="112">
        <v>1</v>
      </c>
      <c r="AL1720" s="112">
        <v>1</v>
      </c>
      <c r="AM1720" s="112">
        <v>1</v>
      </c>
      <c r="AN1720" s="112">
        <v>1</v>
      </c>
      <c r="AQ1720" t="str">
        <f>AQ1718</f>
        <v/>
      </c>
    </row>
    <row r="1721" spans="1:43" ht="14.25" customHeight="1" x14ac:dyDescent="0.25">
      <c r="A1721" s="99" t="s">
        <v>1165</v>
      </c>
      <c r="B1721" s="114"/>
      <c r="C1721" s="114"/>
      <c r="D1721" s="114"/>
      <c r="E1721" s="114"/>
      <c r="F1721" s="114"/>
      <c r="G1721" s="114"/>
      <c r="H1721" s="114"/>
      <c r="I1721" s="114"/>
      <c r="J1721" s="114"/>
      <c r="K1721" s="114"/>
      <c r="L1721" s="114"/>
      <c r="M1721" s="114"/>
      <c r="N1721" s="114"/>
      <c r="O1721" s="114"/>
      <c r="P1721" s="114"/>
      <c r="Q1721" s="114"/>
      <c r="R1721" s="114"/>
      <c r="S1721" s="114"/>
      <c r="T1721" s="114"/>
      <c r="U1721" s="114"/>
      <c r="V1721" s="114"/>
      <c r="W1721" s="115"/>
      <c r="X1721" s="115"/>
      <c r="Y1721" s="115"/>
      <c r="Z1721" s="115"/>
      <c r="AA1721" s="112" t="s">
        <v>1166</v>
      </c>
      <c r="AB1721" s="113"/>
      <c r="AC1721" s="112"/>
      <c r="AD1721" s="112"/>
      <c r="AE1721" s="112"/>
      <c r="AF1721" s="112"/>
      <c r="AG1721" s="112"/>
      <c r="AH1721" s="112"/>
      <c r="AI1721" s="112"/>
      <c r="AJ1721" s="112"/>
      <c r="AK1721" s="112"/>
      <c r="AL1721" s="112"/>
      <c r="AM1721" s="112"/>
      <c r="AN1721" s="112"/>
      <c r="AQ1721" t="str">
        <f>AQ1718</f>
        <v/>
      </c>
    </row>
    <row r="1722" spans="1:43" ht="14.25" customHeight="1" x14ac:dyDescent="0.25">
      <c r="A1722" s="99" t="s">
        <v>1167</v>
      </c>
      <c r="B1722" s="114"/>
      <c r="C1722" s="114"/>
      <c r="D1722" s="114"/>
      <c r="E1722" s="114"/>
      <c r="F1722" s="114"/>
      <c r="G1722" s="114"/>
      <c r="H1722" s="114"/>
      <c r="I1722" s="114"/>
      <c r="J1722" s="114"/>
      <c r="K1722" s="114"/>
      <c r="L1722" s="114"/>
      <c r="M1722" s="114"/>
      <c r="N1722" s="114"/>
      <c r="O1722" s="114"/>
      <c r="P1722" s="114"/>
      <c r="Q1722" s="114"/>
      <c r="R1722" s="114"/>
      <c r="S1722" s="114"/>
      <c r="T1722" s="114"/>
      <c r="U1722" s="114"/>
      <c r="V1722" s="114"/>
      <c r="W1722" s="115"/>
      <c r="X1722" s="116"/>
      <c r="Y1722" s="117"/>
      <c r="Z1722" s="115"/>
      <c r="AA1722" s="112" t="s">
        <v>1168</v>
      </c>
      <c r="AB1722" s="113">
        <f>'Demand Input VP'!B864</f>
        <v>0</v>
      </c>
      <c r="AC1722" s="112">
        <f>'Demand Input VP'!C864</f>
        <v>0</v>
      </c>
      <c r="AD1722" s="112">
        <f>'Demand Input VP'!D864</f>
        <v>0</v>
      </c>
      <c r="AE1722" s="112">
        <f>'Demand Input VP'!E864</f>
        <v>0</v>
      </c>
      <c r="AF1722" s="112">
        <f>'Demand Input VP'!F864</f>
        <v>0</v>
      </c>
      <c r="AG1722" s="112">
        <f>'Demand Input VP'!G864</f>
        <v>0</v>
      </c>
      <c r="AH1722" s="112">
        <f>'Demand Input VP'!H864</f>
        <v>0</v>
      </c>
      <c r="AI1722" s="112">
        <f>'Demand Input VP'!I864</f>
        <v>0</v>
      </c>
      <c r="AJ1722" s="112">
        <f>'Demand Input VP'!J864</f>
        <v>0</v>
      </c>
      <c r="AK1722" s="112">
        <f>'Demand Input VP'!K864</f>
        <v>0</v>
      </c>
      <c r="AL1722" s="112">
        <f>'Demand Input VP'!L864</f>
        <v>0</v>
      </c>
      <c r="AM1722" s="112">
        <f>'Demand Input VP'!M864</f>
        <v>0</v>
      </c>
      <c r="AN1722" s="112">
        <f>'Demand Input VP'!N864</f>
        <v>0</v>
      </c>
      <c r="AQ1722" t="str">
        <f>AQ1718</f>
        <v/>
      </c>
    </row>
    <row r="1723" spans="1:43" ht="14.25" customHeight="1" x14ac:dyDescent="0.25">
      <c r="A1723" s="99" t="s">
        <v>1169</v>
      </c>
      <c r="B1723" s="118"/>
      <c r="C1723" s="118"/>
      <c r="D1723" s="118"/>
      <c r="E1723" s="118"/>
      <c r="F1723" s="118"/>
      <c r="G1723" s="118"/>
      <c r="H1723" s="118"/>
      <c r="I1723" s="118"/>
      <c r="J1723" s="118"/>
      <c r="K1723" s="118"/>
      <c r="L1723" s="118"/>
      <c r="M1723" s="118"/>
      <c r="N1723" s="118"/>
      <c r="O1723" s="118"/>
      <c r="P1723" s="118"/>
      <c r="Q1723" s="118"/>
      <c r="R1723" s="118"/>
      <c r="S1723" s="118"/>
      <c r="T1723" s="118"/>
      <c r="U1723" s="118"/>
      <c r="V1723" s="118"/>
      <c r="W1723" s="115"/>
      <c r="X1723" s="116"/>
      <c r="Y1723" s="117"/>
      <c r="Z1723" s="119"/>
      <c r="AA1723" s="120" t="s">
        <v>1170</v>
      </c>
      <c r="AB1723" s="121">
        <f>'Demand Input VP'!B863</f>
        <v>0</v>
      </c>
      <c r="AC1723" s="120">
        <f>'Demand Input VP'!C863</f>
        <v>0</v>
      </c>
      <c r="AD1723" s="120">
        <f>'Demand Input VP'!D863</f>
        <v>0</v>
      </c>
      <c r="AE1723" s="120">
        <f>'Demand Input VP'!E863</f>
        <v>0</v>
      </c>
      <c r="AF1723" s="120">
        <f>'Demand Input VP'!F863</f>
        <v>0</v>
      </c>
      <c r="AG1723" s="120">
        <f>'Demand Input VP'!G863</f>
        <v>0</v>
      </c>
      <c r="AH1723" s="120">
        <f>'Demand Input VP'!H863</f>
        <v>0</v>
      </c>
      <c r="AI1723" s="120">
        <f>'Demand Input VP'!I863</f>
        <v>0</v>
      </c>
      <c r="AJ1723" s="120">
        <f>'Demand Input VP'!J863</f>
        <v>0</v>
      </c>
      <c r="AK1723" s="120">
        <f>'Demand Input VP'!K863</f>
        <v>0</v>
      </c>
      <c r="AL1723" s="120">
        <f>'Demand Input VP'!L863</f>
        <v>0</v>
      </c>
      <c r="AM1723" s="120">
        <f>'Demand Input VP'!M863</f>
        <v>0</v>
      </c>
      <c r="AN1723" s="120">
        <f>'Demand Input VP'!N863</f>
        <v>0</v>
      </c>
      <c r="AQ1723" t="str">
        <f>AQ1718</f>
        <v/>
      </c>
    </row>
    <row r="1724" spans="1:43" ht="14.25" customHeight="1" x14ac:dyDescent="0.25">
      <c r="A1724" s="1"/>
      <c r="B1724" s="122"/>
      <c r="C1724" s="122"/>
      <c r="D1724" s="122"/>
      <c r="E1724" s="122"/>
      <c r="F1724" s="122"/>
      <c r="G1724" s="122"/>
      <c r="H1724" s="122"/>
      <c r="I1724" s="122"/>
      <c r="J1724" s="122"/>
      <c r="K1724" s="122"/>
      <c r="L1724" s="122"/>
      <c r="M1724" s="122"/>
      <c r="N1724" s="122"/>
      <c r="O1724" s="122"/>
      <c r="P1724" s="122"/>
      <c r="Q1724" s="122"/>
      <c r="R1724" s="122"/>
      <c r="S1724" s="122"/>
      <c r="T1724" s="122"/>
      <c r="U1724" s="122"/>
      <c r="V1724" s="122"/>
      <c r="W1724" s="123"/>
      <c r="X1724" s="116"/>
      <c r="Y1724" s="117"/>
      <c r="Z1724" s="123"/>
      <c r="AA1724" s="112" t="s">
        <v>1171</v>
      </c>
      <c r="AB1724" s="113">
        <f>'Demand Input MP'!B864</f>
        <v>0</v>
      </c>
      <c r="AC1724" s="112">
        <f>'Demand Input MP'!C864</f>
        <v>0</v>
      </c>
      <c r="AD1724" s="112">
        <f>'Demand Input MP'!D864</f>
        <v>0</v>
      </c>
      <c r="AE1724" s="112">
        <f>'Demand Input MP'!E864</f>
        <v>0</v>
      </c>
      <c r="AF1724" s="112">
        <f>'Demand Input MP'!F864</f>
        <v>0</v>
      </c>
      <c r="AG1724" s="112">
        <f>'Demand Input MP'!G864</f>
        <v>0</v>
      </c>
      <c r="AH1724" s="112">
        <f>'Demand Input MP'!H864</f>
        <v>0</v>
      </c>
      <c r="AI1724" s="112">
        <f>'Demand Input MP'!I864</f>
        <v>0</v>
      </c>
      <c r="AJ1724" s="112">
        <f>'Demand Input MP'!J864</f>
        <v>0</v>
      </c>
      <c r="AK1724" s="112">
        <f>'Demand Input MP'!K864</f>
        <v>0</v>
      </c>
      <c r="AL1724" s="112">
        <f>'Demand Input MP'!L864</f>
        <v>0</v>
      </c>
      <c r="AM1724" s="112">
        <f>'Demand Input MP'!M864</f>
        <v>0</v>
      </c>
      <c r="AN1724" s="112">
        <f>'Demand Input MP'!N864</f>
        <v>0</v>
      </c>
      <c r="AQ1724" t="str">
        <f>AQ1718</f>
        <v/>
      </c>
    </row>
    <row r="1725" spans="1:43" ht="14.25" customHeight="1" x14ac:dyDescent="0.25">
      <c r="A1725" s="1"/>
      <c r="B1725" s="122"/>
      <c r="C1725" s="122"/>
      <c r="D1725" s="122"/>
      <c r="E1725" s="122"/>
      <c r="F1725" s="122"/>
      <c r="G1725" s="122"/>
      <c r="H1725" s="122"/>
      <c r="I1725" s="122"/>
      <c r="J1725" s="122"/>
      <c r="K1725" s="122"/>
      <c r="L1725" s="122"/>
      <c r="M1725" s="122"/>
      <c r="N1725" s="122"/>
      <c r="O1725" s="122"/>
      <c r="P1725" s="122"/>
      <c r="Q1725" s="122"/>
      <c r="R1725" s="122"/>
      <c r="S1725" s="122"/>
      <c r="T1725" s="122"/>
      <c r="U1725" s="122"/>
      <c r="V1725" s="124" t="s">
        <v>91</v>
      </c>
      <c r="W1725" s="125">
        <f>IFERROR(IF(SUM('Run Rate History'!E175:AD175)&gt;0,(SUMPRODUCT((B1720:AA1720&gt;=PERCENTILE(B1720:AA1720,0.1))*(B1720:AA1720&lt;=PERCENTILE(B1720:AA1720,0.9))*B1720:AA1720)+SUMPRODUCT(('Run Rate History'!E175:AD175&gt;=PERCENTILE(B1720:AA1720,0.1))*('Run Rate History'!E175:AD175&lt;=PERCENTILE(B1720:AA1720,0.9))*'Run Rate History'!E175:AD175))/(SUMPRODUCT((B1720:AA1720&gt;=PERCENTILE(B1720:AA1720,0.1))*(B1720:AA1720&lt;=PERCENTILE(B1720:AA1720,0.9))*1)+SUMPRODUCT(('Run Rate History'!E175:AD175&gt;=PERCENTILE(B1720:AA1720,0.1))*('Run Rate History'!E175:AD175&lt;=PERCENTILE(B1720:AA1720,0.9))*1)),TRIMMEAN(B1720:AA1720,0.15)),0)</f>
        <v>14.324999999999999</v>
      </c>
      <c r="X1725" s="126" t="s">
        <v>1172</v>
      </c>
      <c r="Y1725" s="127">
        <f>SUM(B1720:AA1720)/26</f>
        <v>11.807692307692308</v>
      </c>
      <c r="Z1725" s="128"/>
      <c r="AA1725" s="112" t="s">
        <v>1173</v>
      </c>
      <c r="AB1725" s="113">
        <f>'Demand Input MP'!B863</f>
        <v>0</v>
      </c>
      <c r="AC1725" s="112">
        <f>'Demand Input MP'!C863</f>
        <v>0</v>
      </c>
      <c r="AD1725" s="112">
        <f>'Demand Input MP'!D863</f>
        <v>0</v>
      </c>
      <c r="AE1725" s="112">
        <f>'Demand Input MP'!E863</f>
        <v>0</v>
      </c>
      <c r="AF1725" s="112">
        <f>'Demand Input MP'!F863</f>
        <v>0</v>
      </c>
      <c r="AG1725" s="112">
        <f>'Demand Input MP'!G863</f>
        <v>0</v>
      </c>
      <c r="AH1725" s="112">
        <f>'Demand Input MP'!H863</f>
        <v>0</v>
      </c>
      <c r="AI1725" s="112">
        <f>'Demand Input MP'!I863</f>
        <v>0</v>
      </c>
      <c r="AJ1725" s="112">
        <f>'Demand Input MP'!J863</f>
        <v>0</v>
      </c>
      <c r="AK1725" s="112">
        <f>'Demand Input MP'!K863</f>
        <v>0</v>
      </c>
      <c r="AL1725" s="112">
        <f>'Demand Input MP'!L863</f>
        <v>0</v>
      </c>
      <c r="AM1725" s="112">
        <f>'Demand Input MP'!M863</f>
        <v>0</v>
      </c>
      <c r="AN1725" s="112">
        <f>'Demand Input MP'!N863</f>
        <v>0</v>
      </c>
      <c r="AQ1725" t="str">
        <f>AQ1718</f>
        <v/>
      </c>
    </row>
    <row r="1726" spans="1:43" ht="14.25" customHeight="1" x14ac:dyDescent="0.25">
      <c r="A1726" s="1"/>
      <c r="B1726" s="122"/>
      <c r="C1726" s="122"/>
      <c r="D1726" s="122"/>
      <c r="E1726" s="122"/>
      <c r="F1726" s="122"/>
      <c r="G1726" s="122"/>
      <c r="H1726" s="122"/>
      <c r="I1726" s="122"/>
      <c r="J1726" s="122"/>
      <c r="K1726" s="122"/>
      <c r="L1726" s="122"/>
      <c r="M1726" s="122"/>
      <c r="N1726" s="122"/>
      <c r="O1726" s="122"/>
      <c r="P1726" s="122"/>
      <c r="Q1726" s="122"/>
      <c r="R1726" s="122"/>
      <c r="S1726" s="122"/>
      <c r="T1726" s="122"/>
      <c r="U1726" s="122"/>
      <c r="V1726" s="124" t="s">
        <v>94</v>
      </c>
      <c r="W1726" s="125">
        <f>IFERROR((1*MIN(MAX(X1720,0.5*IF(SUM('Run Rate History'!E175:AD175)&gt;0,(MEDIAN(IF(B1720:AA1720&gt;0,B1720:AA1720))+MEDIAN(IF('Run Rate History'!E175:AD175&gt;0,'Run Rate History'!E175:AD175)))/2,MEDIAN(IF(B1720:AA1720&gt;0,B1720:AA1720)))),2*IF(SUM('Run Rate History'!E175:AD175)&gt;0,(MEDIAN(IF(B1720:AA1720&gt;0,B1720:AA1720))+MEDIAN(IF('Run Rate History'!E175:AD175&gt;0,'Run Rate History'!E175:AD175)))/2,MEDIAN(IF(B1720:AA1720&gt;0,B1720:AA1720))))+2*MIN(MAX(Y1720,0.5*IF(SUM('Run Rate History'!E175:AD175)&gt;0,(MEDIAN(IF(B1720:AA1720&gt;0,B1720:AA1720))+MEDIAN(IF('Run Rate History'!E175:AD175&gt;0,'Run Rate History'!E175:AD175)))/2,MEDIAN(IF(B1720:AA1720&gt;0,B1720:AA1720)))),2*IF(SUM('Run Rate History'!E175:AD175)&gt;0,(MEDIAN(IF(B1720:AA1720&gt;0,B1720:AA1720))+MEDIAN(IF('Run Rate History'!E175:AD175&gt;0,'Run Rate History'!E175:AD175)))/2,MEDIAN(IF(B1720:AA1720&gt;0,B1720:AA1720))))+3*MIN(MAX(Z1720,0.5*IF(SUM('Run Rate History'!E175:AD175)&gt;0,(MEDIAN(IF(B1720:AA1720&gt;0,B1720:AA1720))+MEDIAN(IF('Run Rate History'!E175:AD175&gt;0,'Run Rate History'!E175:AD175)))/2,MEDIAN(IF(B1720:AA1720&gt;0,B1720:AA1720)))),2*IF(SUM('Run Rate History'!E175:AD175)&gt;0,(MEDIAN(IF(B1720:AA1720&gt;0,B1720:AA1720))+MEDIAN(IF('Run Rate History'!E175:AD175&gt;0,'Run Rate History'!E175:AD175)))/2,MEDIAN(IF(B1720:AA1720&gt;0,B1720:AA1720))))+4*MIN(MAX(AA1720,0.5*IF(SUM('Run Rate History'!E175:AD175)&gt;0,(MEDIAN(IF(B1720:AA1720&gt;0,B1720:AA1720))+MEDIAN(IF('Run Rate History'!E175:AD175&gt;0,'Run Rate History'!E175:AD175)))/2,MEDIAN(IF(B1720:AA1720&gt;0,B1720:AA1720)))),2*IF(SUM('Run Rate History'!E175:AD175)&gt;0,(MEDIAN(IF(B1720:AA1720&gt;0,B1720:AA1720))+MEDIAN(IF('Run Rate History'!E175:AD175&gt;0,'Run Rate History'!E175:AD175)))/2,MEDIAN(IF(B1720:AA1720&gt;0,B1720:AA1720)))))/10,0)</f>
        <v>7</v>
      </c>
      <c r="X1726" s="129" t="s">
        <v>1174</v>
      </c>
      <c r="Y1726" s="130">
        <f>IFERROR(VLOOKUP(A1718,'Stanje zaliha'!A:E,5,FALSE()),0)</f>
        <v>0</v>
      </c>
      <c r="Z1726" s="131"/>
      <c r="AA1726" s="113" t="s">
        <v>1175</v>
      </c>
      <c r="AB1726" s="118">
        <f t="shared" ref="AB1726:AN1726" si="342">SUM(AB1722:AB1725)</f>
        <v>0</v>
      </c>
      <c r="AC1726" s="118">
        <f t="shared" si="342"/>
        <v>0</v>
      </c>
      <c r="AD1726" s="118">
        <f t="shared" si="342"/>
        <v>0</v>
      </c>
      <c r="AE1726" s="118">
        <f t="shared" si="342"/>
        <v>0</v>
      </c>
      <c r="AF1726" s="118">
        <f t="shared" si="342"/>
        <v>0</v>
      </c>
      <c r="AG1726" s="118">
        <f t="shared" si="342"/>
        <v>0</v>
      </c>
      <c r="AH1726" s="118">
        <f t="shared" si="342"/>
        <v>0</v>
      </c>
      <c r="AI1726" s="118">
        <f t="shared" si="342"/>
        <v>0</v>
      </c>
      <c r="AJ1726" s="118">
        <f t="shared" si="342"/>
        <v>0</v>
      </c>
      <c r="AK1726" s="118">
        <f t="shared" si="342"/>
        <v>0</v>
      </c>
      <c r="AL1726" s="118">
        <f t="shared" si="342"/>
        <v>0</v>
      </c>
      <c r="AM1726" s="118">
        <f t="shared" si="342"/>
        <v>0</v>
      </c>
      <c r="AN1726" s="118">
        <f t="shared" si="342"/>
        <v>0</v>
      </c>
      <c r="AQ1726" t="str">
        <f>AQ1718</f>
        <v/>
      </c>
    </row>
    <row r="1727" spans="1:43" ht="14.25" customHeight="1" x14ac:dyDescent="0.25">
      <c r="A1727" s="1"/>
      <c r="B1727" s="122"/>
      <c r="C1727" s="122"/>
      <c r="D1727" s="122"/>
      <c r="E1727" s="122"/>
      <c r="F1727" s="122"/>
      <c r="G1727" s="122"/>
      <c r="H1727" s="122"/>
      <c r="I1727" s="122"/>
      <c r="J1727" s="122"/>
      <c r="K1727" s="122"/>
      <c r="L1727" s="122"/>
      <c r="M1727" s="122"/>
      <c r="N1727" s="122"/>
      <c r="O1727" s="122"/>
      <c r="P1727" s="122"/>
      <c r="Q1727" s="122"/>
      <c r="R1727" s="122"/>
      <c r="S1727" s="122"/>
      <c r="T1727" s="122"/>
      <c r="U1727" s="122"/>
      <c r="V1727" s="124" t="s">
        <v>95</v>
      </c>
      <c r="W1727" s="125">
        <f>IFERROR(0.6*W1726+0.4*W1725,0)</f>
        <v>9.93</v>
      </c>
      <c r="X1727" s="132" t="s">
        <v>1176</v>
      </c>
      <c r="Y1727" s="133">
        <f>IFERROR(SUMIF('Popis poslanih narudžbi'!A:A,A1718,'Popis poslanih narudžbi'!C:C),0)</f>
        <v>700</v>
      </c>
      <c r="Z1727" s="131"/>
      <c r="AA1727" s="134" t="s">
        <v>1177</v>
      </c>
      <c r="AB1727" s="118">
        <f t="shared" ref="AB1727:AN1727" si="343">AB1720+AB1726</f>
        <v>1</v>
      </c>
      <c r="AC1727" s="118">
        <f t="shared" si="343"/>
        <v>1</v>
      </c>
      <c r="AD1727" s="118">
        <f t="shared" si="343"/>
        <v>1</v>
      </c>
      <c r="AE1727" s="118">
        <f t="shared" si="343"/>
        <v>1</v>
      </c>
      <c r="AF1727" s="118">
        <f t="shared" si="343"/>
        <v>1</v>
      </c>
      <c r="AG1727" s="118">
        <f t="shared" si="343"/>
        <v>1</v>
      </c>
      <c r="AH1727" s="118">
        <f t="shared" si="343"/>
        <v>1</v>
      </c>
      <c r="AI1727" s="118">
        <f t="shared" si="343"/>
        <v>1</v>
      </c>
      <c r="AJ1727" s="118">
        <f t="shared" si="343"/>
        <v>1</v>
      </c>
      <c r="AK1727" s="118">
        <f t="shared" si="343"/>
        <v>1</v>
      </c>
      <c r="AL1727" s="118">
        <f t="shared" si="343"/>
        <v>1</v>
      </c>
      <c r="AM1727" s="118">
        <f t="shared" si="343"/>
        <v>1</v>
      </c>
      <c r="AN1727" s="118">
        <f t="shared" si="343"/>
        <v>1</v>
      </c>
      <c r="AQ1727" t="str">
        <f>AQ1718</f>
        <v/>
      </c>
    </row>
    <row r="1728" spans="1:43" ht="14.25" customHeight="1" x14ac:dyDescent="0.25">
      <c r="A1728" s="107" t="str">
        <f>'Run Rate'!A176</f>
        <v>POL12712</v>
      </c>
      <c r="B1728" s="135" t="str">
        <f>'Run Rate'!B176</f>
        <v>Polleo Pro Whey 908g Vanillla</v>
      </c>
      <c r="C1728" s="135" t="str">
        <f>'Run Rate'!C176</f>
        <v>PROTEINI</v>
      </c>
      <c r="D1728" s="135" t="str">
        <f>'Run Rate'!D176</f>
        <v>02 SILVER</v>
      </c>
      <c r="E1728" s="122"/>
      <c r="F1728" s="122"/>
      <c r="G1728" s="122"/>
      <c r="H1728" s="122"/>
      <c r="I1728" s="122"/>
      <c r="J1728" s="122"/>
      <c r="K1728" s="122"/>
      <c r="L1728" s="122"/>
      <c r="M1728" s="122"/>
      <c r="N1728" s="122"/>
      <c r="O1728" s="122"/>
      <c r="P1728" s="122"/>
      <c r="Q1728" s="122"/>
      <c r="R1728" s="122"/>
      <c r="S1728" s="122"/>
      <c r="T1728" s="122"/>
      <c r="U1728" s="122"/>
      <c r="V1728" s="122"/>
      <c r="W1728" s="122"/>
      <c r="X1728" s="122"/>
      <c r="Y1728" s="122"/>
      <c r="Z1728" s="122"/>
      <c r="AA1728" s="122"/>
      <c r="AB1728" s="122"/>
      <c r="AC1728" s="122"/>
      <c r="AD1728" s="122"/>
      <c r="AE1728" s="122"/>
      <c r="AF1728" s="122"/>
      <c r="AG1728" s="122"/>
      <c r="AH1728" s="122"/>
      <c r="AI1728" s="122"/>
      <c r="AJ1728" s="122"/>
      <c r="AK1728" s="122"/>
      <c r="AL1728" s="122"/>
      <c r="AM1728" s="122"/>
      <c r="AN1728" s="122"/>
      <c r="AQ1728" t="str">
        <f>IF(AND(OR($B$1="ALL",$B$1=C1728),OR($E$1="ALL",$E$1=D1728),OR($B$2="ALL",$B$2=A1728),OR($E$2="ALL",IFERROR(SEARCH($E$2,B1728),0)&gt;0)),"MATCH","")</f>
        <v/>
      </c>
    </row>
    <row r="1729" spans="1:43" ht="14.25" customHeight="1" x14ac:dyDescent="0.25">
      <c r="A1729" s="108" t="s">
        <v>1137</v>
      </c>
      <c r="B1729" s="136" t="s">
        <v>1138</v>
      </c>
      <c r="C1729" s="136" t="s">
        <v>1139</v>
      </c>
      <c r="D1729" s="136" t="s">
        <v>1140</v>
      </c>
      <c r="E1729" s="136" t="s">
        <v>1141</v>
      </c>
      <c r="F1729" s="136" t="s">
        <v>1142</v>
      </c>
      <c r="G1729" s="136" t="s">
        <v>1143</v>
      </c>
      <c r="H1729" s="136" t="s">
        <v>1144</v>
      </c>
      <c r="I1729" s="136" t="s">
        <v>1145</v>
      </c>
      <c r="J1729" s="136" t="s">
        <v>1146</v>
      </c>
      <c r="K1729" s="136" t="s">
        <v>1147</v>
      </c>
      <c r="L1729" s="136" t="s">
        <v>1148</v>
      </c>
      <c r="M1729" s="136" t="s">
        <v>1149</v>
      </c>
      <c r="N1729" s="136" t="s">
        <v>1150</v>
      </c>
      <c r="O1729" s="136" t="s">
        <v>1151</v>
      </c>
      <c r="P1729" s="136" t="s">
        <v>1152</v>
      </c>
      <c r="Q1729" s="136" t="s">
        <v>1153</v>
      </c>
      <c r="R1729" s="136" t="s">
        <v>1154</v>
      </c>
      <c r="S1729" s="136" t="s">
        <v>1155</v>
      </c>
      <c r="T1729" s="136" t="s">
        <v>1156</v>
      </c>
      <c r="U1729" s="136" t="s">
        <v>1157</v>
      </c>
      <c r="V1729" s="136" t="s">
        <v>1158</v>
      </c>
      <c r="W1729" s="136" t="s">
        <v>1159</v>
      </c>
      <c r="X1729" s="136" t="s">
        <v>1160</v>
      </c>
      <c r="Y1729" s="136" t="s">
        <v>1161</v>
      </c>
      <c r="Z1729" s="136" t="s">
        <v>1162</v>
      </c>
      <c r="AA1729" s="136" t="s">
        <v>1163</v>
      </c>
      <c r="AB1729" s="137" t="s">
        <v>156</v>
      </c>
      <c r="AC1729" s="137" t="s">
        <v>157</v>
      </c>
      <c r="AD1729" s="137" t="s">
        <v>158</v>
      </c>
      <c r="AE1729" s="137" t="s">
        <v>139</v>
      </c>
      <c r="AF1729" s="138" t="s">
        <v>140</v>
      </c>
      <c r="AG1729" s="138" t="s">
        <v>141</v>
      </c>
      <c r="AH1729" s="138" t="s">
        <v>142</v>
      </c>
      <c r="AI1729" s="138" t="s">
        <v>143</v>
      </c>
      <c r="AJ1729" s="139" t="s">
        <v>144</v>
      </c>
      <c r="AK1729" s="139" t="s">
        <v>145</v>
      </c>
      <c r="AL1729" s="139" t="s">
        <v>146</v>
      </c>
      <c r="AM1729" s="140" t="s">
        <v>147</v>
      </c>
      <c r="AN1729" s="140" t="s">
        <v>148</v>
      </c>
      <c r="AQ1729" t="str">
        <f>AQ1728</f>
        <v/>
      </c>
    </row>
    <row r="1730" spans="1:43" ht="14.25" customHeight="1" x14ac:dyDescent="0.25">
      <c r="A1730" s="99" t="s">
        <v>1164</v>
      </c>
      <c r="B1730" s="112">
        <f>'Run Rate'!E176</f>
        <v>82</v>
      </c>
      <c r="C1730" s="112">
        <f>'Run Rate'!F176</f>
        <v>35</v>
      </c>
      <c r="D1730" s="112">
        <f>'Run Rate'!G176</f>
        <v>49</v>
      </c>
      <c r="E1730" s="112">
        <f>'Run Rate'!H176</f>
        <v>17</v>
      </c>
      <c r="F1730" s="112">
        <f>'Run Rate'!I176</f>
        <v>16</v>
      </c>
      <c r="G1730" s="112">
        <f>'Run Rate'!J176</f>
        <v>62</v>
      </c>
      <c r="H1730" s="112">
        <f>'Run Rate'!K176</f>
        <v>74</v>
      </c>
      <c r="I1730" s="112">
        <f>'Run Rate'!L176</f>
        <v>48</v>
      </c>
      <c r="J1730" s="112">
        <f>'Run Rate'!M176</f>
        <v>74</v>
      </c>
      <c r="K1730" s="112">
        <f>'Run Rate'!N176</f>
        <v>29</v>
      </c>
      <c r="L1730" s="112">
        <f>'Run Rate'!O176</f>
        <v>22</v>
      </c>
      <c r="M1730" s="112">
        <f>'Run Rate'!P176</f>
        <v>32</v>
      </c>
      <c r="N1730" s="112">
        <f>'Run Rate'!Q176</f>
        <v>15</v>
      </c>
      <c r="O1730" s="112">
        <f>'Run Rate'!R176</f>
        <v>8</v>
      </c>
      <c r="P1730" s="112">
        <f>'Run Rate'!S176</f>
        <v>13</v>
      </c>
      <c r="Q1730" s="112">
        <f>'Run Rate'!T176</f>
        <v>29</v>
      </c>
      <c r="R1730" s="112">
        <f>'Run Rate'!U176</f>
        <v>46</v>
      </c>
      <c r="S1730" s="112">
        <f>'Run Rate'!V176</f>
        <v>51</v>
      </c>
      <c r="T1730" s="112">
        <f>'Run Rate'!W176</f>
        <v>41</v>
      </c>
      <c r="U1730" s="112">
        <f>'Run Rate'!X176</f>
        <v>13</v>
      </c>
      <c r="V1730" s="112">
        <f>'Run Rate'!Y176</f>
        <v>55</v>
      </c>
      <c r="W1730" s="112">
        <f>'Run Rate'!Z176</f>
        <v>31</v>
      </c>
      <c r="X1730" s="112">
        <f>'Run Rate'!AA176</f>
        <v>104</v>
      </c>
      <c r="Y1730" s="112">
        <f>'Run Rate'!AB176</f>
        <v>32</v>
      </c>
      <c r="Z1730" s="112">
        <f>'Run Rate'!AC176</f>
        <v>39</v>
      </c>
      <c r="AA1730" s="112">
        <f>'Run Rate'!AD176</f>
        <v>62</v>
      </c>
      <c r="AB1730" s="113">
        <v>43</v>
      </c>
      <c r="AC1730" s="112">
        <v>38</v>
      </c>
      <c r="AD1730" s="112">
        <v>39</v>
      </c>
      <c r="AE1730" s="112">
        <v>39</v>
      </c>
      <c r="AF1730" s="112">
        <v>38</v>
      </c>
      <c r="AG1730" s="112">
        <v>34</v>
      </c>
      <c r="AH1730" s="112">
        <v>36</v>
      </c>
      <c r="AI1730" s="112">
        <v>34</v>
      </c>
      <c r="AJ1730" s="112">
        <v>37</v>
      </c>
      <c r="AK1730" s="112">
        <v>35</v>
      </c>
      <c r="AL1730" s="112">
        <v>38</v>
      </c>
      <c r="AM1730" s="112">
        <v>29</v>
      </c>
      <c r="AN1730" s="112">
        <v>32</v>
      </c>
      <c r="AQ1730" t="str">
        <f>AQ1728</f>
        <v/>
      </c>
    </row>
    <row r="1731" spans="1:43" ht="14.25" customHeight="1" x14ac:dyDescent="0.25">
      <c r="A1731" s="99" t="s">
        <v>1165</v>
      </c>
      <c r="B1731" s="114"/>
      <c r="C1731" s="114"/>
      <c r="D1731" s="114"/>
      <c r="E1731" s="114"/>
      <c r="F1731" s="114"/>
      <c r="G1731" s="114"/>
      <c r="H1731" s="114"/>
      <c r="I1731" s="114"/>
      <c r="J1731" s="114"/>
      <c r="K1731" s="114"/>
      <c r="L1731" s="114"/>
      <c r="M1731" s="114"/>
      <c r="N1731" s="114"/>
      <c r="O1731" s="114"/>
      <c r="P1731" s="114"/>
      <c r="Q1731" s="114"/>
      <c r="R1731" s="114"/>
      <c r="S1731" s="114"/>
      <c r="T1731" s="114"/>
      <c r="U1731" s="114"/>
      <c r="V1731" s="114"/>
      <c r="W1731" s="115"/>
      <c r="X1731" s="115"/>
      <c r="Y1731" s="115"/>
      <c r="Z1731" s="115"/>
      <c r="AA1731" s="112" t="s">
        <v>1166</v>
      </c>
      <c r="AB1731" s="113"/>
      <c r="AC1731" s="112"/>
      <c r="AD1731" s="112"/>
      <c r="AE1731" s="112"/>
      <c r="AF1731" s="112"/>
      <c r="AG1731" s="112"/>
      <c r="AH1731" s="112"/>
      <c r="AI1731" s="112"/>
      <c r="AJ1731" s="112"/>
      <c r="AK1731" s="112"/>
      <c r="AL1731" s="112"/>
      <c r="AM1731" s="112"/>
      <c r="AN1731" s="112"/>
      <c r="AQ1731" t="str">
        <f>AQ1728</f>
        <v/>
      </c>
    </row>
    <row r="1732" spans="1:43" ht="14.25" customHeight="1" x14ac:dyDescent="0.25">
      <c r="A1732" s="99" t="s">
        <v>1167</v>
      </c>
      <c r="B1732" s="114"/>
      <c r="C1732" s="114"/>
      <c r="D1732" s="114"/>
      <c r="E1732" s="114"/>
      <c r="F1732" s="114"/>
      <c r="G1732" s="114"/>
      <c r="H1732" s="114"/>
      <c r="I1732" s="114"/>
      <c r="J1732" s="114"/>
      <c r="K1732" s="114"/>
      <c r="L1732" s="114"/>
      <c r="M1732" s="114"/>
      <c r="N1732" s="114"/>
      <c r="O1732" s="114"/>
      <c r="P1732" s="114"/>
      <c r="Q1732" s="114"/>
      <c r="R1732" s="114"/>
      <c r="S1732" s="114"/>
      <c r="T1732" s="114"/>
      <c r="U1732" s="114"/>
      <c r="V1732" s="114"/>
      <c r="W1732" s="115"/>
      <c r="X1732" s="116"/>
      <c r="Y1732" s="117"/>
      <c r="Z1732" s="115"/>
      <c r="AA1732" s="112" t="s">
        <v>1168</v>
      </c>
      <c r="AB1732" s="113">
        <f>'Demand Input VP'!B869</f>
        <v>0</v>
      </c>
      <c r="AC1732" s="112">
        <f>'Demand Input VP'!C869</f>
        <v>0</v>
      </c>
      <c r="AD1732" s="112">
        <f>'Demand Input VP'!D869</f>
        <v>0</v>
      </c>
      <c r="AE1732" s="112">
        <f>'Demand Input VP'!E869</f>
        <v>0</v>
      </c>
      <c r="AF1732" s="112">
        <f>'Demand Input VP'!F869</f>
        <v>0</v>
      </c>
      <c r="AG1732" s="112">
        <f>'Demand Input VP'!G869</f>
        <v>0</v>
      </c>
      <c r="AH1732" s="112">
        <f>'Demand Input VP'!H869</f>
        <v>0</v>
      </c>
      <c r="AI1732" s="112">
        <f>'Demand Input VP'!I869</f>
        <v>0</v>
      </c>
      <c r="AJ1732" s="112">
        <f>'Demand Input VP'!J869</f>
        <v>0</v>
      </c>
      <c r="AK1732" s="112">
        <f>'Demand Input VP'!K869</f>
        <v>0</v>
      </c>
      <c r="AL1732" s="112">
        <f>'Demand Input VP'!L869</f>
        <v>0</v>
      </c>
      <c r="AM1732" s="112">
        <f>'Demand Input VP'!M869</f>
        <v>0</v>
      </c>
      <c r="AN1732" s="112">
        <f>'Demand Input VP'!N869</f>
        <v>0</v>
      </c>
      <c r="AQ1732" t="str">
        <f>AQ1728</f>
        <v/>
      </c>
    </row>
    <row r="1733" spans="1:43" ht="14.25" customHeight="1" x14ac:dyDescent="0.25">
      <c r="A1733" s="99" t="s">
        <v>1169</v>
      </c>
      <c r="B1733" s="118"/>
      <c r="C1733" s="118"/>
      <c r="D1733" s="118"/>
      <c r="E1733" s="118"/>
      <c r="F1733" s="118"/>
      <c r="G1733" s="118"/>
      <c r="H1733" s="118"/>
      <c r="I1733" s="118"/>
      <c r="J1733" s="118"/>
      <c r="K1733" s="118"/>
      <c r="L1733" s="118"/>
      <c r="M1733" s="118"/>
      <c r="N1733" s="118"/>
      <c r="O1733" s="118"/>
      <c r="P1733" s="118"/>
      <c r="Q1733" s="118"/>
      <c r="R1733" s="118"/>
      <c r="S1733" s="118"/>
      <c r="T1733" s="118"/>
      <c r="U1733" s="118"/>
      <c r="V1733" s="118"/>
      <c r="W1733" s="115"/>
      <c r="X1733" s="116"/>
      <c r="Y1733" s="117"/>
      <c r="Z1733" s="119"/>
      <c r="AA1733" s="120" t="s">
        <v>1170</v>
      </c>
      <c r="AB1733" s="121">
        <f>'Demand Input VP'!B868</f>
        <v>0</v>
      </c>
      <c r="AC1733" s="120">
        <f>'Demand Input VP'!C868</f>
        <v>0</v>
      </c>
      <c r="AD1733" s="120">
        <f>'Demand Input VP'!D868</f>
        <v>0</v>
      </c>
      <c r="AE1733" s="120">
        <f>'Demand Input VP'!E868</f>
        <v>0</v>
      </c>
      <c r="AF1733" s="120">
        <f>'Demand Input VP'!F868</f>
        <v>0</v>
      </c>
      <c r="AG1733" s="120">
        <f>'Demand Input VP'!G868</f>
        <v>0</v>
      </c>
      <c r="AH1733" s="120">
        <f>'Demand Input VP'!H868</f>
        <v>0</v>
      </c>
      <c r="AI1733" s="120">
        <f>'Demand Input VP'!I868</f>
        <v>0</v>
      </c>
      <c r="AJ1733" s="120">
        <f>'Demand Input VP'!J868</f>
        <v>0</v>
      </c>
      <c r="AK1733" s="120">
        <f>'Demand Input VP'!K868</f>
        <v>0</v>
      </c>
      <c r="AL1733" s="120">
        <f>'Demand Input VP'!L868</f>
        <v>0</v>
      </c>
      <c r="AM1733" s="120">
        <f>'Demand Input VP'!M868</f>
        <v>0</v>
      </c>
      <c r="AN1733" s="120">
        <f>'Demand Input VP'!N868</f>
        <v>0</v>
      </c>
      <c r="AQ1733" t="str">
        <f>AQ1728</f>
        <v/>
      </c>
    </row>
    <row r="1734" spans="1:43" ht="14.25" customHeight="1" x14ac:dyDescent="0.25">
      <c r="A1734" s="1"/>
      <c r="B1734" s="122"/>
      <c r="C1734" s="122"/>
      <c r="D1734" s="122"/>
      <c r="E1734" s="122"/>
      <c r="F1734" s="122"/>
      <c r="G1734" s="122"/>
      <c r="H1734" s="122"/>
      <c r="I1734" s="122"/>
      <c r="J1734" s="122"/>
      <c r="K1734" s="122"/>
      <c r="L1734" s="122"/>
      <c r="M1734" s="122"/>
      <c r="N1734" s="122"/>
      <c r="O1734" s="122"/>
      <c r="P1734" s="122"/>
      <c r="Q1734" s="122"/>
      <c r="R1734" s="122"/>
      <c r="S1734" s="122"/>
      <c r="T1734" s="122"/>
      <c r="U1734" s="122"/>
      <c r="V1734" s="122"/>
      <c r="W1734" s="123"/>
      <c r="X1734" s="116"/>
      <c r="Y1734" s="117"/>
      <c r="Z1734" s="123"/>
      <c r="AA1734" s="112" t="s">
        <v>1171</v>
      </c>
      <c r="AB1734" s="113">
        <f>'Demand Input MP'!B869</f>
        <v>0</v>
      </c>
      <c r="AC1734" s="112">
        <f>'Demand Input MP'!C869</f>
        <v>0</v>
      </c>
      <c r="AD1734" s="112">
        <f>'Demand Input MP'!D869</f>
        <v>0</v>
      </c>
      <c r="AE1734" s="112">
        <f>'Demand Input MP'!E869</f>
        <v>0</v>
      </c>
      <c r="AF1734" s="112">
        <f>'Demand Input MP'!F869</f>
        <v>0</v>
      </c>
      <c r="AG1734" s="112">
        <f>'Demand Input MP'!G869</f>
        <v>0</v>
      </c>
      <c r="AH1734" s="112">
        <f>'Demand Input MP'!H869</f>
        <v>0</v>
      </c>
      <c r="AI1734" s="112">
        <f>'Demand Input MP'!I869</f>
        <v>0</v>
      </c>
      <c r="AJ1734" s="112">
        <f>'Demand Input MP'!J869</f>
        <v>0</v>
      </c>
      <c r="AK1734" s="112">
        <f>'Demand Input MP'!K869</f>
        <v>0</v>
      </c>
      <c r="AL1734" s="112">
        <f>'Demand Input MP'!L869</f>
        <v>0</v>
      </c>
      <c r="AM1734" s="112">
        <f>'Demand Input MP'!M869</f>
        <v>0</v>
      </c>
      <c r="AN1734" s="112">
        <f>'Demand Input MP'!N869</f>
        <v>0</v>
      </c>
      <c r="AQ1734" t="str">
        <f>AQ1728</f>
        <v/>
      </c>
    </row>
    <row r="1735" spans="1:43" ht="14.25" customHeight="1" x14ac:dyDescent="0.25">
      <c r="A1735" s="1"/>
      <c r="B1735" s="122"/>
      <c r="C1735" s="122"/>
      <c r="D1735" s="122"/>
      <c r="E1735" s="122"/>
      <c r="F1735" s="122"/>
      <c r="G1735" s="122"/>
      <c r="H1735" s="122"/>
      <c r="I1735" s="122"/>
      <c r="J1735" s="122"/>
      <c r="K1735" s="122"/>
      <c r="L1735" s="122"/>
      <c r="M1735" s="122"/>
      <c r="N1735" s="122"/>
      <c r="O1735" s="122"/>
      <c r="P1735" s="122"/>
      <c r="Q1735" s="122"/>
      <c r="R1735" s="122"/>
      <c r="S1735" s="122"/>
      <c r="T1735" s="122"/>
      <c r="U1735" s="122"/>
      <c r="V1735" s="124" t="s">
        <v>91</v>
      </c>
      <c r="W1735" s="125">
        <f>IFERROR(IF(SUM('Run Rate History'!E176:AD176)&gt;0,(SUMPRODUCT((B1730:AA1730&gt;=PERCENTILE(B1730:AA1730,0.1))*(B1730:AA1730&lt;=PERCENTILE(B1730:AA1730,0.9))*B1730:AA1730)+SUMPRODUCT(('Run Rate History'!E176:AD176&gt;=PERCENTILE(B1730:AA1730,0.1))*('Run Rate History'!E176:AD176&lt;=PERCENTILE(B1730:AA1730,0.9))*'Run Rate History'!E176:AD176))/(SUMPRODUCT((B1730:AA1730&gt;=PERCENTILE(B1730:AA1730,0.1))*(B1730:AA1730&lt;=PERCENTILE(B1730:AA1730,0.9))*1)+SUMPRODUCT(('Run Rate History'!E176:AD176&gt;=PERCENTILE(B1730:AA1730,0.1))*('Run Rate History'!E176:AD176&lt;=PERCENTILE(B1730:AA1730,0.9))*1)),TRIMMEAN(B1730:AA1730,0.15)),0)</f>
        <v>38.692307692307693</v>
      </c>
      <c r="X1735" s="126" t="s">
        <v>1172</v>
      </c>
      <c r="Y1735" s="127">
        <f>SUM(B1730:AA1730)/26</f>
        <v>41.5</v>
      </c>
      <c r="Z1735" s="128"/>
      <c r="AA1735" s="112" t="s">
        <v>1173</v>
      </c>
      <c r="AB1735" s="113">
        <f>'Demand Input MP'!B868</f>
        <v>0</v>
      </c>
      <c r="AC1735" s="112">
        <f>'Demand Input MP'!C868</f>
        <v>0</v>
      </c>
      <c r="AD1735" s="112">
        <f>'Demand Input MP'!D868</f>
        <v>0</v>
      </c>
      <c r="AE1735" s="112">
        <f>'Demand Input MP'!E868</f>
        <v>0</v>
      </c>
      <c r="AF1735" s="112">
        <f>'Demand Input MP'!F868</f>
        <v>0</v>
      </c>
      <c r="AG1735" s="112">
        <f>'Demand Input MP'!G868</f>
        <v>0</v>
      </c>
      <c r="AH1735" s="112">
        <f>'Demand Input MP'!H868</f>
        <v>0</v>
      </c>
      <c r="AI1735" s="112">
        <f>'Demand Input MP'!I868</f>
        <v>0</v>
      </c>
      <c r="AJ1735" s="112">
        <f>'Demand Input MP'!J868</f>
        <v>0</v>
      </c>
      <c r="AK1735" s="112">
        <f>'Demand Input MP'!K868</f>
        <v>0</v>
      </c>
      <c r="AL1735" s="112">
        <f>'Demand Input MP'!L868</f>
        <v>0</v>
      </c>
      <c r="AM1735" s="112">
        <f>'Demand Input MP'!M868</f>
        <v>0</v>
      </c>
      <c r="AN1735" s="112">
        <f>'Demand Input MP'!N868</f>
        <v>0</v>
      </c>
      <c r="AQ1735" t="str">
        <f>AQ1728</f>
        <v/>
      </c>
    </row>
    <row r="1736" spans="1:43" ht="14.25" customHeight="1" x14ac:dyDescent="0.25">
      <c r="A1736" s="1"/>
      <c r="B1736" s="122"/>
      <c r="C1736" s="122"/>
      <c r="D1736" s="122"/>
      <c r="E1736" s="122"/>
      <c r="F1736" s="122"/>
      <c r="G1736" s="122"/>
      <c r="H1736" s="122"/>
      <c r="I1736" s="122"/>
      <c r="J1736" s="122"/>
      <c r="K1736" s="122"/>
      <c r="L1736" s="122"/>
      <c r="M1736" s="122"/>
      <c r="N1736" s="122"/>
      <c r="O1736" s="122"/>
      <c r="P1736" s="122"/>
      <c r="Q1736" s="122"/>
      <c r="R1736" s="122"/>
      <c r="S1736" s="122"/>
      <c r="T1736" s="122"/>
      <c r="U1736" s="122"/>
      <c r="V1736" s="124" t="s">
        <v>94</v>
      </c>
      <c r="W1736" s="125">
        <f>IFERROR((1*MIN(MAX(X1730,0.5*IF(SUM('Run Rate History'!E176:AD176)&gt;0,(MEDIAN(IF(B1730:AA1730&gt;0,B1730:AA1730))+MEDIAN(IF('Run Rate History'!E176:AD176&gt;0,'Run Rate History'!E176:AD176)))/2,MEDIAN(IF(B1730:AA1730&gt;0,B1730:AA1730)))),2*IF(SUM('Run Rate History'!E176:AD176)&gt;0,(MEDIAN(IF(B1730:AA1730&gt;0,B1730:AA1730))+MEDIAN(IF('Run Rate History'!E176:AD176&gt;0,'Run Rate History'!E176:AD176)))/2,MEDIAN(IF(B1730:AA1730&gt;0,B1730:AA1730))))+2*MIN(MAX(Y1730,0.5*IF(SUM('Run Rate History'!E176:AD176)&gt;0,(MEDIAN(IF(B1730:AA1730&gt;0,B1730:AA1730))+MEDIAN(IF('Run Rate History'!E176:AD176&gt;0,'Run Rate History'!E176:AD176)))/2,MEDIAN(IF(B1730:AA1730&gt;0,B1730:AA1730)))),2*IF(SUM('Run Rate History'!E176:AD176)&gt;0,(MEDIAN(IF(B1730:AA1730&gt;0,B1730:AA1730))+MEDIAN(IF('Run Rate History'!E176:AD176&gt;0,'Run Rate History'!E176:AD176)))/2,MEDIAN(IF(B1730:AA1730&gt;0,B1730:AA1730))))+3*MIN(MAX(Z1730,0.5*IF(SUM('Run Rate History'!E176:AD176)&gt;0,(MEDIAN(IF(B1730:AA1730&gt;0,B1730:AA1730))+MEDIAN(IF('Run Rate History'!E176:AD176&gt;0,'Run Rate History'!E176:AD176)))/2,MEDIAN(IF(B1730:AA1730&gt;0,B1730:AA1730)))),2*IF(SUM('Run Rate History'!E176:AD176)&gt;0,(MEDIAN(IF(B1730:AA1730&gt;0,B1730:AA1730))+MEDIAN(IF('Run Rate History'!E176:AD176&gt;0,'Run Rate History'!E176:AD176)))/2,MEDIAN(IF(B1730:AA1730&gt;0,B1730:AA1730))))+4*MIN(MAX(AA1730,0.5*IF(SUM('Run Rate History'!E176:AD176)&gt;0,(MEDIAN(IF(B1730:AA1730&gt;0,B1730:AA1730))+MEDIAN(IF('Run Rate History'!E176:AD176&gt;0,'Run Rate History'!E176:AD176)))/2,MEDIAN(IF(B1730:AA1730&gt;0,B1730:AA1730)))),2*IF(SUM('Run Rate History'!E176:AD176)&gt;0,(MEDIAN(IF(B1730:AA1730&gt;0,B1730:AA1730))+MEDIAN(IF('Run Rate History'!E176:AD176&gt;0,'Run Rate History'!E176:AD176)))/2,MEDIAN(IF(B1730:AA1730&gt;0,B1730:AA1730)))))/10,0)</f>
        <v>49.1</v>
      </c>
      <c r="X1736" s="129" t="s">
        <v>1174</v>
      </c>
      <c r="Y1736" s="130">
        <f>IFERROR(VLOOKUP(A1728,'Stanje zaliha'!A:E,5,FALSE()),0)</f>
        <v>88</v>
      </c>
      <c r="Z1736" s="131"/>
      <c r="AA1736" s="113" t="s">
        <v>1175</v>
      </c>
      <c r="AB1736" s="118">
        <f t="shared" ref="AB1736:AN1736" si="344">SUM(AB1732:AB1735)</f>
        <v>0</v>
      </c>
      <c r="AC1736" s="118">
        <f t="shared" si="344"/>
        <v>0</v>
      </c>
      <c r="AD1736" s="118">
        <f t="shared" si="344"/>
        <v>0</v>
      </c>
      <c r="AE1736" s="118">
        <f t="shared" si="344"/>
        <v>0</v>
      </c>
      <c r="AF1736" s="118">
        <f t="shared" si="344"/>
        <v>0</v>
      </c>
      <c r="AG1736" s="118">
        <f t="shared" si="344"/>
        <v>0</v>
      </c>
      <c r="AH1736" s="118">
        <f t="shared" si="344"/>
        <v>0</v>
      </c>
      <c r="AI1736" s="118">
        <f t="shared" si="344"/>
        <v>0</v>
      </c>
      <c r="AJ1736" s="118">
        <f t="shared" si="344"/>
        <v>0</v>
      </c>
      <c r="AK1736" s="118">
        <f t="shared" si="344"/>
        <v>0</v>
      </c>
      <c r="AL1736" s="118">
        <f t="shared" si="344"/>
        <v>0</v>
      </c>
      <c r="AM1736" s="118">
        <f t="shared" si="344"/>
        <v>0</v>
      </c>
      <c r="AN1736" s="118">
        <f t="shared" si="344"/>
        <v>0</v>
      </c>
      <c r="AQ1736" t="str">
        <f>AQ1728</f>
        <v/>
      </c>
    </row>
    <row r="1737" spans="1:43" ht="14.25" customHeight="1" x14ac:dyDescent="0.25">
      <c r="A1737" s="1"/>
      <c r="B1737" s="122"/>
      <c r="C1737" s="122"/>
      <c r="D1737" s="122"/>
      <c r="E1737" s="122"/>
      <c r="F1737" s="122"/>
      <c r="G1737" s="122"/>
      <c r="H1737" s="122"/>
      <c r="I1737" s="122"/>
      <c r="J1737" s="122"/>
      <c r="K1737" s="122"/>
      <c r="L1737" s="122"/>
      <c r="M1737" s="122"/>
      <c r="N1737" s="122"/>
      <c r="O1737" s="122"/>
      <c r="P1737" s="122"/>
      <c r="Q1737" s="122"/>
      <c r="R1737" s="122"/>
      <c r="S1737" s="122"/>
      <c r="T1737" s="122"/>
      <c r="U1737" s="122"/>
      <c r="V1737" s="124" t="s">
        <v>95</v>
      </c>
      <c r="W1737" s="125">
        <f>IFERROR(0.6*W1736+0.4*W1735,0)</f>
        <v>44.93692307692308</v>
      </c>
      <c r="X1737" s="132" t="s">
        <v>1176</v>
      </c>
      <c r="Y1737" s="133">
        <f>IFERROR(SUMIF('Popis poslanih narudžbi'!A:A,A1728,'Popis poslanih narudžbi'!C:C),0)</f>
        <v>0</v>
      </c>
      <c r="Z1737" s="131"/>
      <c r="AA1737" s="134" t="s">
        <v>1177</v>
      </c>
      <c r="AB1737" s="118">
        <f t="shared" ref="AB1737:AN1737" si="345">AB1730+AB1736</f>
        <v>43</v>
      </c>
      <c r="AC1737" s="118">
        <f t="shared" si="345"/>
        <v>38</v>
      </c>
      <c r="AD1737" s="118">
        <f t="shared" si="345"/>
        <v>39</v>
      </c>
      <c r="AE1737" s="118">
        <f t="shared" si="345"/>
        <v>39</v>
      </c>
      <c r="AF1737" s="118">
        <f t="shared" si="345"/>
        <v>38</v>
      </c>
      <c r="AG1737" s="118">
        <f t="shared" si="345"/>
        <v>34</v>
      </c>
      <c r="AH1737" s="118">
        <f t="shared" si="345"/>
        <v>36</v>
      </c>
      <c r="AI1737" s="118">
        <f t="shared" si="345"/>
        <v>34</v>
      </c>
      <c r="AJ1737" s="118">
        <f t="shared" si="345"/>
        <v>37</v>
      </c>
      <c r="AK1737" s="118">
        <f t="shared" si="345"/>
        <v>35</v>
      </c>
      <c r="AL1737" s="118">
        <f t="shared" si="345"/>
        <v>38</v>
      </c>
      <c r="AM1737" s="118">
        <f t="shared" si="345"/>
        <v>29</v>
      </c>
      <c r="AN1737" s="118">
        <f t="shared" si="345"/>
        <v>32</v>
      </c>
      <c r="AQ1737" t="str">
        <f>AQ1728</f>
        <v/>
      </c>
    </row>
    <row r="1738" spans="1:43" ht="14.25" customHeight="1" x14ac:dyDescent="0.25">
      <c r="A1738" s="107" t="str">
        <f>'Run Rate'!A177</f>
        <v>POL09793</v>
      </c>
      <c r="B1738" s="135" t="str">
        <f>'Run Rate'!B177</f>
        <v>Polleo Caffeine Boost 200 tabs</v>
      </c>
      <c r="C1738" s="135" t="str">
        <f>'Run Rate'!C177</f>
        <v>SPORTSKA PREHRANA</v>
      </c>
      <c r="D1738" s="135" t="str">
        <f>'Run Rate'!D177</f>
        <v>02 SILVER</v>
      </c>
      <c r="E1738" s="122"/>
      <c r="F1738" s="122"/>
      <c r="G1738" s="122"/>
      <c r="H1738" s="122"/>
      <c r="I1738" s="122"/>
      <c r="J1738" s="122"/>
      <c r="K1738" s="122"/>
      <c r="L1738" s="122"/>
      <c r="M1738" s="122"/>
      <c r="N1738" s="122"/>
      <c r="O1738" s="122"/>
      <c r="P1738" s="122"/>
      <c r="Q1738" s="122"/>
      <c r="R1738" s="122"/>
      <c r="S1738" s="122"/>
      <c r="T1738" s="122"/>
      <c r="U1738" s="122"/>
      <c r="V1738" s="122"/>
      <c r="W1738" s="122"/>
      <c r="X1738" s="122"/>
      <c r="Y1738" s="122"/>
      <c r="Z1738" s="122"/>
      <c r="AA1738" s="122"/>
      <c r="AB1738" s="122"/>
      <c r="AC1738" s="122"/>
      <c r="AD1738" s="122"/>
      <c r="AE1738" s="122"/>
      <c r="AF1738" s="122"/>
      <c r="AG1738" s="122"/>
      <c r="AH1738" s="122"/>
      <c r="AI1738" s="122"/>
      <c r="AJ1738" s="122"/>
      <c r="AK1738" s="122"/>
      <c r="AL1738" s="122"/>
      <c r="AM1738" s="122"/>
      <c r="AN1738" s="122"/>
      <c r="AQ1738" t="str">
        <f>IF(AND(OR($B$1="ALL",$B$1=C1738),OR($E$1="ALL",$E$1=D1738),OR($B$2="ALL",$B$2=A1738),OR($E$2="ALL",IFERROR(SEARCH($E$2,B1738),0)&gt;0)),"MATCH","")</f>
        <v/>
      </c>
    </row>
    <row r="1739" spans="1:43" ht="14.25" customHeight="1" x14ac:dyDescent="0.25">
      <c r="A1739" s="108" t="s">
        <v>1137</v>
      </c>
      <c r="B1739" s="136" t="s">
        <v>1138</v>
      </c>
      <c r="C1739" s="136" t="s">
        <v>1139</v>
      </c>
      <c r="D1739" s="136" t="s">
        <v>1140</v>
      </c>
      <c r="E1739" s="136" t="s">
        <v>1141</v>
      </c>
      <c r="F1739" s="136" t="s">
        <v>1142</v>
      </c>
      <c r="G1739" s="136" t="s">
        <v>1143</v>
      </c>
      <c r="H1739" s="136" t="s">
        <v>1144</v>
      </c>
      <c r="I1739" s="136" t="s">
        <v>1145</v>
      </c>
      <c r="J1739" s="136" t="s">
        <v>1146</v>
      </c>
      <c r="K1739" s="136" t="s">
        <v>1147</v>
      </c>
      <c r="L1739" s="136" t="s">
        <v>1148</v>
      </c>
      <c r="M1739" s="136" t="s">
        <v>1149</v>
      </c>
      <c r="N1739" s="136" t="s">
        <v>1150</v>
      </c>
      <c r="O1739" s="136" t="s">
        <v>1151</v>
      </c>
      <c r="P1739" s="136" t="s">
        <v>1152</v>
      </c>
      <c r="Q1739" s="136" t="s">
        <v>1153</v>
      </c>
      <c r="R1739" s="136" t="s">
        <v>1154</v>
      </c>
      <c r="S1739" s="136" t="s">
        <v>1155</v>
      </c>
      <c r="T1739" s="136" t="s">
        <v>1156</v>
      </c>
      <c r="U1739" s="136" t="s">
        <v>1157</v>
      </c>
      <c r="V1739" s="136" t="s">
        <v>1158</v>
      </c>
      <c r="W1739" s="136" t="s">
        <v>1159</v>
      </c>
      <c r="X1739" s="136" t="s">
        <v>1160</v>
      </c>
      <c r="Y1739" s="136" t="s">
        <v>1161</v>
      </c>
      <c r="Z1739" s="136" t="s">
        <v>1162</v>
      </c>
      <c r="AA1739" s="136" t="s">
        <v>1163</v>
      </c>
      <c r="AB1739" s="137" t="s">
        <v>156</v>
      </c>
      <c r="AC1739" s="137" t="s">
        <v>157</v>
      </c>
      <c r="AD1739" s="137" t="s">
        <v>158</v>
      </c>
      <c r="AE1739" s="137" t="s">
        <v>139</v>
      </c>
      <c r="AF1739" s="138" t="s">
        <v>140</v>
      </c>
      <c r="AG1739" s="138" t="s">
        <v>141</v>
      </c>
      <c r="AH1739" s="138" t="s">
        <v>142</v>
      </c>
      <c r="AI1739" s="138" t="s">
        <v>143</v>
      </c>
      <c r="AJ1739" s="139" t="s">
        <v>144</v>
      </c>
      <c r="AK1739" s="139" t="s">
        <v>145</v>
      </c>
      <c r="AL1739" s="139" t="s">
        <v>146</v>
      </c>
      <c r="AM1739" s="140" t="s">
        <v>147</v>
      </c>
      <c r="AN1739" s="140" t="s">
        <v>148</v>
      </c>
      <c r="AQ1739" t="str">
        <f>AQ1738</f>
        <v/>
      </c>
    </row>
    <row r="1740" spans="1:43" ht="14.25" customHeight="1" x14ac:dyDescent="0.25">
      <c r="A1740" s="99" t="s">
        <v>1164</v>
      </c>
      <c r="B1740" s="112">
        <f>'Run Rate'!E177</f>
        <v>46</v>
      </c>
      <c r="C1740" s="112">
        <f>'Run Rate'!F177</f>
        <v>44</v>
      </c>
      <c r="D1740" s="112">
        <f>'Run Rate'!G177</f>
        <v>43</v>
      </c>
      <c r="E1740" s="112">
        <f>'Run Rate'!H177</f>
        <v>41</v>
      </c>
      <c r="F1740" s="112">
        <f>'Run Rate'!I177</f>
        <v>45</v>
      </c>
      <c r="G1740" s="112">
        <f>'Run Rate'!J177</f>
        <v>38</v>
      </c>
      <c r="H1740" s="112">
        <f>'Run Rate'!K177</f>
        <v>49</v>
      </c>
      <c r="I1740" s="112">
        <f>'Run Rate'!L177</f>
        <v>30</v>
      </c>
      <c r="J1740" s="112">
        <f>'Run Rate'!M177</f>
        <v>47</v>
      </c>
      <c r="K1740" s="112">
        <f>'Run Rate'!N177</f>
        <v>40</v>
      </c>
      <c r="L1740" s="112">
        <f>'Run Rate'!O177</f>
        <v>45</v>
      </c>
      <c r="M1740" s="112">
        <f>'Run Rate'!P177</f>
        <v>41</v>
      </c>
      <c r="N1740" s="112">
        <f>'Run Rate'!Q177</f>
        <v>30</v>
      </c>
      <c r="O1740" s="112">
        <f>'Run Rate'!R177</f>
        <v>18</v>
      </c>
      <c r="P1740" s="112">
        <f>'Run Rate'!S177</f>
        <v>12</v>
      </c>
      <c r="Q1740" s="112">
        <f>'Run Rate'!T177</f>
        <v>36</v>
      </c>
      <c r="R1740" s="112">
        <f>'Run Rate'!U177</f>
        <v>41</v>
      </c>
      <c r="S1740" s="112">
        <f>'Run Rate'!V177</f>
        <v>44</v>
      </c>
      <c r="T1740" s="112">
        <f>'Run Rate'!W177</f>
        <v>28</v>
      </c>
      <c r="U1740" s="112">
        <f>'Run Rate'!X177</f>
        <v>-250</v>
      </c>
      <c r="V1740" s="112">
        <f>'Run Rate'!Y177</f>
        <v>38</v>
      </c>
      <c r="W1740" s="112">
        <f>'Run Rate'!Z177</f>
        <v>37</v>
      </c>
      <c r="X1740" s="112">
        <f>'Run Rate'!AA177</f>
        <v>25</v>
      </c>
      <c r="Y1740" s="112">
        <f>'Run Rate'!AB177</f>
        <v>36</v>
      </c>
      <c r="Z1740" s="112">
        <f>'Run Rate'!AC177</f>
        <v>33</v>
      </c>
      <c r="AA1740" s="112">
        <f>'Run Rate'!AD177</f>
        <v>43</v>
      </c>
      <c r="AB1740" s="113">
        <v>37</v>
      </c>
      <c r="AC1740" s="112">
        <v>37</v>
      </c>
      <c r="AD1740" s="112">
        <v>37</v>
      </c>
      <c r="AE1740" s="112">
        <v>37</v>
      </c>
      <c r="AF1740" s="112">
        <v>37</v>
      </c>
      <c r="AG1740" s="112">
        <v>37</v>
      </c>
      <c r="AH1740" s="112">
        <v>37</v>
      </c>
      <c r="AI1740" s="112">
        <v>37</v>
      </c>
      <c r="AJ1740" s="112">
        <v>37</v>
      </c>
      <c r="AK1740" s="112">
        <v>37</v>
      </c>
      <c r="AL1740" s="112">
        <v>37</v>
      </c>
      <c r="AM1740" s="112">
        <v>37</v>
      </c>
      <c r="AN1740" s="112">
        <v>37</v>
      </c>
      <c r="AQ1740" t="str">
        <f>AQ1738</f>
        <v/>
      </c>
    </row>
    <row r="1741" spans="1:43" ht="14.25" customHeight="1" x14ac:dyDescent="0.25">
      <c r="A1741" s="99" t="s">
        <v>1165</v>
      </c>
      <c r="B1741" s="114"/>
      <c r="C1741" s="114"/>
      <c r="D1741" s="114"/>
      <c r="E1741" s="114"/>
      <c r="F1741" s="114"/>
      <c r="G1741" s="114"/>
      <c r="H1741" s="114"/>
      <c r="I1741" s="114"/>
      <c r="J1741" s="114"/>
      <c r="K1741" s="114"/>
      <c r="L1741" s="114"/>
      <c r="M1741" s="114"/>
      <c r="N1741" s="114"/>
      <c r="O1741" s="114"/>
      <c r="P1741" s="114"/>
      <c r="Q1741" s="114"/>
      <c r="R1741" s="114"/>
      <c r="S1741" s="114"/>
      <c r="T1741" s="114"/>
      <c r="U1741" s="114"/>
      <c r="V1741" s="114"/>
      <c r="W1741" s="115"/>
      <c r="X1741" s="115"/>
      <c r="Y1741" s="115"/>
      <c r="Z1741" s="115"/>
      <c r="AA1741" s="112" t="s">
        <v>1166</v>
      </c>
      <c r="AB1741" s="113"/>
      <c r="AC1741" s="112"/>
      <c r="AD1741" s="112"/>
      <c r="AE1741" s="112"/>
      <c r="AF1741" s="112"/>
      <c r="AG1741" s="112"/>
      <c r="AH1741" s="112"/>
      <c r="AI1741" s="112"/>
      <c r="AJ1741" s="112"/>
      <c r="AK1741" s="112"/>
      <c r="AL1741" s="112"/>
      <c r="AM1741" s="112"/>
      <c r="AN1741" s="112"/>
      <c r="AQ1741" t="str">
        <f>AQ1738</f>
        <v/>
      </c>
    </row>
    <row r="1742" spans="1:43" ht="14.25" customHeight="1" x14ac:dyDescent="0.25">
      <c r="A1742" s="99" t="s">
        <v>1167</v>
      </c>
      <c r="B1742" s="114"/>
      <c r="C1742" s="114"/>
      <c r="D1742" s="114"/>
      <c r="E1742" s="114"/>
      <c r="F1742" s="114"/>
      <c r="G1742" s="114"/>
      <c r="H1742" s="114"/>
      <c r="I1742" s="114"/>
      <c r="J1742" s="114"/>
      <c r="K1742" s="114"/>
      <c r="L1742" s="114"/>
      <c r="M1742" s="114"/>
      <c r="N1742" s="114"/>
      <c r="O1742" s="114"/>
      <c r="P1742" s="114"/>
      <c r="Q1742" s="114"/>
      <c r="R1742" s="114"/>
      <c r="S1742" s="114"/>
      <c r="T1742" s="114"/>
      <c r="U1742" s="114"/>
      <c r="V1742" s="114"/>
      <c r="W1742" s="115"/>
      <c r="X1742" s="116"/>
      <c r="Y1742" s="117"/>
      <c r="Z1742" s="115"/>
      <c r="AA1742" s="112" t="s">
        <v>1168</v>
      </c>
      <c r="AB1742" s="113">
        <f>'Demand Input VP'!B874</f>
        <v>0</v>
      </c>
      <c r="AC1742" s="112">
        <f>'Demand Input VP'!C874</f>
        <v>0</v>
      </c>
      <c r="AD1742" s="112">
        <f>'Demand Input VP'!D874</f>
        <v>0</v>
      </c>
      <c r="AE1742" s="112">
        <f>'Demand Input VP'!E874</f>
        <v>0</v>
      </c>
      <c r="AF1742" s="112">
        <f>'Demand Input VP'!F874</f>
        <v>0</v>
      </c>
      <c r="AG1742" s="112">
        <f>'Demand Input VP'!G874</f>
        <v>0</v>
      </c>
      <c r="AH1742" s="112">
        <f>'Demand Input VP'!H874</f>
        <v>0</v>
      </c>
      <c r="AI1742" s="112">
        <f>'Demand Input VP'!I874</f>
        <v>0</v>
      </c>
      <c r="AJ1742" s="112">
        <f>'Demand Input VP'!J874</f>
        <v>0</v>
      </c>
      <c r="AK1742" s="112">
        <f>'Demand Input VP'!K874</f>
        <v>0</v>
      </c>
      <c r="AL1742" s="112">
        <f>'Demand Input VP'!L874</f>
        <v>0</v>
      </c>
      <c r="AM1742" s="112">
        <f>'Demand Input VP'!M874</f>
        <v>0</v>
      </c>
      <c r="AN1742" s="112">
        <f>'Demand Input VP'!N874</f>
        <v>0</v>
      </c>
      <c r="AQ1742" t="str">
        <f>AQ1738</f>
        <v/>
      </c>
    </row>
    <row r="1743" spans="1:43" ht="14.25" customHeight="1" x14ac:dyDescent="0.25">
      <c r="A1743" s="99" t="s">
        <v>1169</v>
      </c>
      <c r="B1743" s="118"/>
      <c r="C1743" s="118"/>
      <c r="D1743" s="118"/>
      <c r="E1743" s="118"/>
      <c r="F1743" s="118"/>
      <c r="G1743" s="118"/>
      <c r="H1743" s="118"/>
      <c r="I1743" s="118"/>
      <c r="J1743" s="118"/>
      <c r="K1743" s="118"/>
      <c r="L1743" s="118"/>
      <c r="M1743" s="118"/>
      <c r="N1743" s="118"/>
      <c r="O1743" s="118"/>
      <c r="P1743" s="118"/>
      <c r="Q1743" s="118"/>
      <c r="R1743" s="118"/>
      <c r="S1743" s="118"/>
      <c r="T1743" s="118"/>
      <c r="U1743" s="118"/>
      <c r="V1743" s="118"/>
      <c r="W1743" s="115"/>
      <c r="X1743" s="116"/>
      <c r="Y1743" s="117"/>
      <c r="Z1743" s="119"/>
      <c r="AA1743" s="120" t="s">
        <v>1170</v>
      </c>
      <c r="AB1743" s="121">
        <f>'Demand Input VP'!B873</f>
        <v>0</v>
      </c>
      <c r="AC1743" s="120">
        <f>'Demand Input VP'!C873</f>
        <v>0</v>
      </c>
      <c r="AD1743" s="120">
        <f>'Demand Input VP'!D873</f>
        <v>0</v>
      </c>
      <c r="AE1743" s="120">
        <f>'Demand Input VP'!E873</f>
        <v>0</v>
      </c>
      <c r="AF1743" s="120">
        <f>'Demand Input VP'!F873</f>
        <v>0</v>
      </c>
      <c r="AG1743" s="120">
        <f>'Demand Input VP'!G873</f>
        <v>0</v>
      </c>
      <c r="AH1743" s="120">
        <f>'Demand Input VP'!H873</f>
        <v>0</v>
      </c>
      <c r="AI1743" s="120">
        <f>'Demand Input VP'!I873</f>
        <v>0</v>
      </c>
      <c r="AJ1743" s="120">
        <f>'Demand Input VP'!J873</f>
        <v>0</v>
      </c>
      <c r="AK1743" s="120">
        <f>'Demand Input VP'!K873</f>
        <v>0</v>
      </c>
      <c r="AL1743" s="120">
        <f>'Demand Input VP'!L873</f>
        <v>0</v>
      </c>
      <c r="AM1743" s="120">
        <f>'Demand Input VP'!M873</f>
        <v>0</v>
      </c>
      <c r="AN1743" s="120">
        <f>'Demand Input VP'!N873</f>
        <v>0</v>
      </c>
      <c r="AQ1743" t="str">
        <f>AQ1738</f>
        <v/>
      </c>
    </row>
    <row r="1744" spans="1:43" ht="14.25" customHeight="1" x14ac:dyDescent="0.25">
      <c r="A1744" s="1"/>
      <c r="B1744" s="122"/>
      <c r="C1744" s="122"/>
      <c r="D1744" s="122"/>
      <c r="E1744" s="122"/>
      <c r="F1744" s="122"/>
      <c r="G1744" s="122"/>
      <c r="H1744" s="122"/>
      <c r="I1744" s="122"/>
      <c r="J1744" s="122"/>
      <c r="K1744" s="122"/>
      <c r="L1744" s="122"/>
      <c r="M1744" s="122"/>
      <c r="N1744" s="122"/>
      <c r="O1744" s="122"/>
      <c r="P1744" s="122"/>
      <c r="Q1744" s="122"/>
      <c r="R1744" s="122"/>
      <c r="S1744" s="122"/>
      <c r="T1744" s="122"/>
      <c r="U1744" s="122"/>
      <c r="V1744" s="122"/>
      <c r="W1744" s="123"/>
      <c r="X1744" s="116"/>
      <c r="Y1744" s="117"/>
      <c r="Z1744" s="123"/>
      <c r="AA1744" s="112" t="s">
        <v>1171</v>
      </c>
      <c r="AB1744" s="113">
        <f>'Demand Input MP'!B874</f>
        <v>0</v>
      </c>
      <c r="AC1744" s="112">
        <f>'Demand Input MP'!C874</f>
        <v>0</v>
      </c>
      <c r="AD1744" s="112">
        <f>'Demand Input MP'!D874</f>
        <v>0</v>
      </c>
      <c r="AE1744" s="112">
        <f>'Demand Input MP'!E874</f>
        <v>0</v>
      </c>
      <c r="AF1744" s="112">
        <f>'Demand Input MP'!F874</f>
        <v>0</v>
      </c>
      <c r="AG1744" s="112">
        <f>'Demand Input MP'!G874</f>
        <v>0</v>
      </c>
      <c r="AH1744" s="112">
        <f>'Demand Input MP'!H874</f>
        <v>0</v>
      </c>
      <c r="AI1744" s="112">
        <f>'Demand Input MP'!I874</f>
        <v>0</v>
      </c>
      <c r="AJ1744" s="112">
        <f>'Demand Input MP'!J874</f>
        <v>0</v>
      </c>
      <c r="AK1744" s="112">
        <f>'Demand Input MP'!K874</f>
        <v>0</v>
      </c>
      <c r="AL1744" s="112">
        <f>'Demand Input MP'!L874</f>
        <v>0</v>
      </c>
      <c r="AM1744" s="112">
        <f>'Demand Input MP'!M874</f>
        <v>0</v>
      </c>
      <c r="AN1744" s="112">
        <f>'Demand Input MP'!N874</f>
        <v>0</v>
      </c>
      <c r="AQ1744" t="str">
        <f>AQ1738</f>
        <v/>
      </c>
    </row>
    <row r="1745" spans="1:43" ht="14.25" customHeight="1" x14ac:dyDescent="0.25">
      <c r="A1745" s="1"/>
      <c r="B1745" s="122"/>
      <c r="C1745" s="122"/>
      <c r="D1745" s="122"/>
      <c r="E1745" s="122"/>
      <c r="F1745" s="122"/>
      <c r="G1745" s="122"/>
      <c r="H1745" s="122"/>
      <c r="I1745" s="122"/>
      <c r="J1745" s="122"/>
      <c r="K1745" s="122"/>
      <c r="L1745" s="122"/>
      <c r="M1745" s="122"/>
      <c r="N1745" s="122"/>
      <c r="O1745" s="122"/>
      <c r="P1745" s="122"/>
      <c r="Q1745" s="122"/>
      <c r="R1745" s="122"/>
      <c r="S1745" s="122"/>
      <c r="T1745" s="122"/>
      <c r="U1745" s="122"/>
      <c r="V1745" s="124" t="s">
        <v>91</v>
      </c>
      <c r="W1745" s="125">
        <f>IFERROR(IF(SUM('Run Rate History'!E177:AD177)&gt;0,(SUMPRODUCT((B1740:AA1740&gt;=PERCENTILE(B1740:AA1740,0.1))*(B1740:AA1740&lt;=PERCENTILE(B1740:AA1740,0.9))*B1740:AA1740)+SUMPRODUCT(('Run Rate History'!E177:AD177&gt;=PERCENTILE(B1740:AA1740,0.1))*('Run Rate History'!E177:AD177&lt;=PERCENTILE(B1740:AA1740,0.9))*'Run Rate History'!E177:AD177))/(SUMPRODUCT((B1740:AA1740&gt;=PERCENTILE(B1740:AA1740,0.1))*(B1740:AA1740&lt;=PERCENTILE(B1740:AA1740,0.9))*1)+SUMPRODUCT(('Run Rate History'!E177:AD177&gt;=PERCENTILE(B1740:AA1740,0.1))*('Run Rate History'!E177:AD177&lt;=PERCENTILE(B1740:AA1740,0.9))*1)),TRIMMEAN(B1740:AA1740,0.15)),0)</f>
        <v>37.029411764705884</v>
      </c>
      <c r="X1745" s="126" t="s">
        <v>1172</v>
      </c>
      <c r="Y1745" s="127">
        <f>SUM(B1740:AA1740)/26</f>
        <v>26.153846153846153</v>
      </c>
      <c r="Z1745" s="128"/>
      <c r="AA1745" s="112" t="s">
        <v>1173</v>
      </c>
      <c r="AB1745" s="113">
        <f>'Demand Input MP'!B873</f>
        <v>0</v>
      </c>
      <c r="AC1745" s="112">
        <f>'Demand Input MP'!C873</f>
        <v>0</v>
      </c>
      <c r="AD1745" s="112">
        <f>'Demand Input MP'!D873</f>
        <v>0</v>
      </c>
      <c r="AE1745" s="112">
        <f>'Demand Input MP'!E873</f>
        <v>0</v>
      </c>
      <c r="AF1745" s="112">
        <f>'Demand Input MP'!F873</f>
        <v>0</v>
      </c>
      <c r="AG1745" s="112">
        <f>'Demand Input MP'!G873</f>
        <v>0</v>
      </c>
      <c r="AH1745" s="112">
        <f>'Demand Input MP'!H873</f>
        <v>0</v>
      </c>
      <c r="AI1745" s="112">
        <f>'Demand Input MP'!I873</f>
        <v>0</v>
      </c>
      <c r="AJ1745" s="112">
        <f>'Demand Input MP'!J873</f>
        <v>0</v>
      </c>
      <c r="AK1745" s="112">
        <f>'Demand Input MP'!K873</f>
        <v>0</v>
      </c>
      <c r="AL1745" s="112">
        <f>'Demand Input MP'!L873</f>
        <v>0</v>
      </c>
      <c r="AM1745" s="112">
        <f>'Demand Input MP'!M873</f>
        <v>0</v>
      </c>
      <c r="AN1745" s="112">
        <f>'Demand Input MP'!N873</f>
        <v>0</v>
      </c>
      <c r="AQ1745" t="str">
        <f>AQ1738</f>
        <v/>
      </c>
    </row>
    <row r="1746" spans="1:43" ht="14.25" customHeight="1" x14ac:dyDescent="0.25">
      <c r="A1746" s="1"/>
      <c r="B1746" s="122"/>
      <c r="C1746" s="122"/>
      <c r="D1746" s="122"/>
      <c r="E1746" s="122"/>
      <c r="F1746" s="122"/>
      <c r="G1746" s="122"/>
      <c r="H1746" s="122"/>
      <c r="I1746" s="122"/>
      <c r="J1746" s="122"/>
      <c r="K1746" s="122"/>
      <c r="L1746" s="122"/>
      <c r="M1746" s="122"/>
      <c r="N1746" s="122"/>
      <c r="O1746" s="122"/>
      <c r="P1746" s="122"/>
      <c r="Q1746" s="122"/>
      <c r="R1746" s="122"/>
      <c r="S1746" s="122"/>
      <c r="T1746" s="122"/>
      <c r="U1746" s="122"/>
      <c r="V1746" s="124" t="s">
        <v>94</v>
      </c>
      <c r="W1746" s="125">
        <f>IFERROR((1*MIN(MAX(X1740,0.5*IF(SUM('Run Rate History'!E177:AD177)&gt;0,(MEDIAN(IF(B1740:AA1740&gt;0,B1740:AA1740))+MEDIAN(IF('Run Rate History'!E177:AD177&gt;0,'Run Rate History'!E177:AD177)))/2,MEDIAN(IF(B1740:AA1740&gt;0,B1740:AA1740)))),2*IF(SUM('Run Rate History'!E177:AD177)&gt;0,(MEDIAN(IF(B1740:AA1740&gt;0,B1740:AA1740))+MEDIAN(IF('Run Rate History'!E177:AD177&gt;0,'Run Rate History'!E177:AD177)))/2,MEDIAN(IF(B1740:AA1740&gt;0,B1740:AA1740))))+2*MIN(MAX(Y1740,0.5*IF(SUM('Run Rate History'!E177:AD177)&gt;0,(MEDIAN(IF(B1740:AA1740&gt;0,B1740:AA1740))+MEDIAN(IF('Run Rate History'!E177:AD177&gt;0,'Run Rate History'!E177:AD177)))/2,MEDIAN(IF(B1740:AA1740&gt;0,B1740:AA1740)))),2*IF(SUM('Run Rate History'!E177:AD177)&gt;0,(MEDIAN(IF(B1740:AA1740&gt;0,B1740:AA1740))+MEDIAN(IF('Run Rate History'!E177:AD177&gt;0,'Run Rate History'!E177:AD177)))/2,MEDIAN(IF(B1740:AA1740&gt;0,B1740:AA1740))))+3*MIN(MAX(Z1740,0.5*IF(SUM('Run Rate History'!E177:AD177)&gt;0,(MEDIAN(IF(B1740:AA1740&gt;0,B1740:AA1740))+MEDIAN(IF('Run Rate History'!E177:AD177&gt;0,'Run Rate History'!E177:AD177)))/2,MEDIAN(IF(B1740:AA1740&gt;0,B1740:AA1740)))),2*IF(SUM('Run Rate History'!E177:AD177)&gt;0,(MEDIAN(IF(B1740:AA1740&gt;0,B1740:AA1740))+MEDIAN(IF('Run Rate History'!E177:AD177&gt;0,'Run Rate History'!E177:AD177)))/2,MEDIAN(IF(B1740:AA1740&gt;0,B1740:AA1740))))+4*MIN(MAX(AA1740,0.5*IF(SUM('Run Rate History'!E177:AD177)&gt;0,(MEDIAN(IF(B1740:AA1740&gt;0,B1740:AA1740))+MEDIAN(IF('Run Rate History'!E177:AD177&gt;0,'Run Rate History'!E177:AD177)))/2,MEDIAN(IF(B1740:AA1740&gt;0,B1740:AA1740)))),2*IF(SUM('Run Rate History'!E177:AD177)&gt;0,(MEDIAN(IF(B1740:AA1740&gt;0,B1740:AA1740))+MEDIAN(IF('Run Rate History'!E177:AD177&gt;0,'Run Rate History'!E177:AD177)))/2,MEDIAN(IF(B1740:AA1740&gt;0,B1740:AA1740)))))/10,0)</f>
        <v>36.799999999999997</v>
      </c>
      <c r="X1746" s="129" t="s">
        <v>1174</v>
      </c>
      <c r="Y1746" s="130">
        <f>IFERROR(VLOOKUP(A1738,'Stanje zaliha'!A:E,5,FALSE()),0)</f>
        <v>461</v>
      </c>
      <c r="Z1746" s="131"/>
      <c r="AA1746" s="113" t="s">
        <v>1175</v>
      </c>
      <c r="AB1746" s="118">
        <f t="shared" ref="AB1746:AN1746" si="346">SUM(AB1742:AB1745)</f>
        <v>0</v>
      </c>
      <c r="AC1746" s="118">
        <f t="shared" si="346"/>
        <v>0</v>
      </c>
      <c r="AD1746" s="118">
        <f t="shared" si="346"/>
        <v>0</v>
      </c>
      <c r="AE1746" s="118">
        <f t="shared" si="346"/>
        <v>0</v>
      </c>
      <c r="AF1746" s="118">
        <f t="shared" si="346"/>
        <v>0</v>
      </c>
      <c r="AG1746" s="118">
        <f t="shared" si="346"/>
        <v>0</v>
      </c>
      <c r="AH1746" s="118">
        <f t="shared" si="346"/>
        <v>0</v>
      </c>
      <c r="AI1746" s="118">
        <f t="shared" si="346"/>
        <v>0</v>
      </c>
      <c r="AJ1746" s="118">
        <f t="shared" si="346"/>
        <v>0</v>
      </c>
      <c r="AK1746" s="118">
        <f t="shared" si="346"/>
        <v>0</v>
      </c>
      <c r="AL1746" s="118">
        <f t="shared" si="346"/>
        <v>0</v>
      </c>
      <c r="AM1746" s="118">
        <f t="shared" si="346"/>
        <v>0</v>
      </c>
      <c r="AN1746" s="118">
        <f t="shared" si="346"/>
        <v>0</v>
      </c>
      <c r="AQ1746" t="str">
        <f>AQ1738</f>
        <v/>
      </c>
    </row>
    <row r="1747" spans="1:43" ht="14.25" customHeight="1" x14ac:dyDescent="0.25">
      <c r="A1747" s="1"/>
      <c r="B1747" s="122"/>
      <c r="C1747" s="122"/>
      <c r="D1747" s="122"/>
      <c r="E1747" s="122"/>
      <c r="F1747" s="122"/>
      <c r="G1747" s="122"/>
      <c r="H1747" s="122"/>
      <c r="I1747" s="122"/>
      <c r="J1747" s="122"/>
      <c r="K1747" s="122"/>
      <c r="L1747" s="122"/>
      <c r="M1747" s="122"/>
      <c r="N1747" s="122"/>
      <c r="O1747" s="122"/>
      <c r="P1747" s="122"/>
      <c r="Q1747" s="122"/>
      <c r="R1747" s="122"/>
      <c r="S1747" s="122"/>
      <c r="T1747" s="122"/>
      <c r="U1747" s="122"/>
      <c r="V1747" s="124" t="s">
        <v>95</v>
      </c>
      <c r="W1747" s="125">
        <f>IFERROR(0.6*W1746+0.4*W1745,0)</f>
        <v>36.891764705882352</v>
      </c>
      <c r="X1747" s="132" t="s">
        <v>1176</v>
      </c>
      <c r="Y1747" s="133">
        <f>IFERROR(SUMIF('Popis poslanih narudžbi'!A:A,A1738,'Popis poslanih narudžbi'!C:C),0)</f>
        <v>0</v>
      </c>
      <c r="Z1747" s="131"/>
      <c r="AA1747" s="134" t="s">
        <v>1177</v>
      </c>
      <c r="AB1747" s="118">
        <f t="shared" ref="AB1747:AN1747" si="347">AB1740+AB1746</f>
        <v>37</v>
      </c>
      <c r="AC1747" s="118">
        <f t="shared" si="347"/>
        <v>37</v>
      </c>
      <c r="AD1747" s="118">
        <f t="shared" si="347"/>
        <v>37</v>
      </c>
      <c r="AE1747" s="118">
        <f t="shared" si="347"/>
        <v>37</v>
      </c>
      <c r="AF1747" s="118">
        <f t="shared" si="347"/>
        <v>37</v>
      </c>
      <c r="AG1747" s="118">
        <f t="shared" si="347"/>
        <v>37</v>
      </c>
      <c r="AH1747" s="118">
        <f t="shared" si="347"/>
        <v>37</v>
      </c>
      <c r="AI1747" s="118">
        <f t="shared" si="347"/>
        <v>37</v>
      </c>
      <c r="AJ1747" s="118">
        <f t="shared" si="347"/>
        <v>37</v>
      </c>
      <c r="AK1747" s="118">
        <f t="shared" si="347"/>
        <v>37</v>
      </c>
      <c r="AL1747" s="118">
        <f t="shared" si="347"/>
        <v>37</v>
      </c>
      <c r="AM1747" s="118">
        <f t="shared" si="347"/>
        <v>37</v>
      </c>
      <c r="AN1747" s="118">
        <f t="shared" si="347"/>
        <v>37</v>
      </c>
      <c r="AQ1747" t="str">
        <f>AQ1738</f>
        <v/>
      </c>
    </row>
    <row r="1748" spans="1:43" ht="14.25" customHeight="1" x14ac:dyDescent="0.25">
      <c r="A1748" s="107" t="str">
        <f>'Run Rate'!A178</f>
        <v>POL09855</v>
      </c>
      <c r="B1748" s="135" t="str">
        <f>'Run Rate'!B178</f>
        <v>Polleo Melatonin Sleep 200 tabs</v>
      </c>
      <c r="C1748" s="135" t="str">
        <f>'Run Rate'!C178</f>
        <v>SPORTSKA PREHRANA</v>
      </c>
      <c r="D1748" s="135" t="str">
        <f>'Run Rate'!D178</f>
        <v>02 SILVER</v>
      </c>
      <c r="E1748" s="122"/>
      <c r="F1748" s="122"/>
      <c r="G1748" s="122"/>
      <c r="H1748" s="122"/>
      <c r="I1748" s="122"/>
      <c r="J1748" s="122"/>
      <c r="K1748" s="122"/>
      <c r="L1748" s="122"/>
      <c r="M1748" s="122"/>
      <c r="N1748" s="122"/>
      <c r="O1748" s="122"/>
      <c r="P1748" s="122"/>
      <c r="Q1748" s="122"/>
      <c r="R1748" s="122"/>
      <c r="S1748" s="122"/>
      <c r="T1748" s="122"/>
      <c r="U1748" s="122"/>
      <c r="V1748" s="122"/>
      <c r="W1748" s="122"/>
      <c r="X1748" s="122"/>
      <c r="Y1748" s="122"/>
      <c r="Z1748" s="122"/>
      <c r="AA1748" s="122"/>
      <c r="AB1748" s="122"/>
      <c r="AC1748" s="122"/>
      <c r="AD1748" s="122"/>
      <c r="AE1748" s="122"/>
      <c r="AF1748" s="122"/>
      <c r="AG1748" s="122"/>
      <c r="AH1748" s="122"/>
      <c r="AI1748" s="122"/>
      <c r="AJ1748" s="122"/>
      <c r="AK1748" s="122"/>
      <c r="AL1748" s="122"/>
      <c r="AM1748" s="122"/>
      <c r="AN1748" s="122"/>
      <c r="AQ1748" t="str">
        <f>IF(AND(OR($B$1="ALL",$B$1=C1748),OR($E$1="ALL",$E$1=D1748),OR($B$2="ALL",$B$2=A1748),OR($E$2="ALL",IFERROR(SEARCH($E$2,B1748),0)&gt;0)),"MATCH","")</f>
        <v/>
      </c>
    </row>
    <row r="1749" spans="1:43" ht="14.25" customHeight="1" x14ac:dyDescent="0.25">
      <c r="A1749" s="108" t="s">
        <v>1137</v>
      </c>
      <c r="B1749" s="136" t="s">
        <v>1138</v>
      </c>
      <c r="C1749" s="136" t="s">
        <v>1139</v>
      </c>
      <c r="D1749" s="136" t="s">
        <v>1140</v>
      </c>
      <c r="E1749" s="136" t="s">
        <v>1141</v>
      </c>
      <c r="F1749" s="136" t="s">
        <v>1142</v>
      </c>
      <c r="G1749" s="136" t="s">
        <v>1143</v>
      </c>
      <c r="H1749" s="136" t="s">
        <v>1144</v>
      </c>
      <c r="I1749" s="136" t="s">
        <v>1145</v>
      </c>
      <c r="J1749" s="136" t="s">
        <v>1146</v>
      </c>
      <c r="K1749" s="136" t="s">
        <v>1147</v>
      </c>
      <c r="L1749" s="136" t="s">
        <v>1148</v>
      </c>
      <c r="M1749" s="136" t="s">
        <v>1149</v>
      </c>
      <c r="N1749" s="136" t="s">
        <v>1150</v>
      </c>
      <c r="O1749" s="136" t="s">
        <v>1151</v>
      </c>
      <c r="P1749" s="136" t="s">
        <v>1152</v>
      </c>
      <c r="Q1749" s="136" t="s">
        <v>1153</v>
      </c>
      <c r="R1749" s="136" t="s">
        <v>1154</v>
      </c>
      <c r="S1749" s="136" t="s">
        <v>1155</v>
      </c>
      <c r="T1749" s="136" t="s">
        <v>1156</v>
      </c>
      <c r="U1749" s="136" t="s">
        <v>1157</v>
      </c>
      <c r="V1749" s="136" t="s">
        <v>1158</v>
      </c>
      <c r="W1749" s="136" t="s">
        <v>1159</v>
      </c>
      <c r="X1749" s="136" t="s">
        <v>1160</v>
      </c>
      <c r="Y1749" s="136" t="s">
        <v>1161</v>
      </c>
      <c r="Z1749" s="136" t="s">
        <v>1162</v>
      </c>
      <c r="AA1749" s="136" t="s">
        <v>1163</v>
      </c>
      <c r="AB1749" s="137" t="s">
        <v>156</v>
      </c>
      <c r="AC1749" s="137" t="s">
        <v>157</v>
      </c>
      <c r="AD1749" s="137" t="s">
        <v>158</v>
      </c>
      <c r="AE1749" s="137" t="s">
        <v>139</v>
      </c>
      <c r="AF1749" s="138" t="s">
        <v>140</v>
      </c>
      <c r="AG1749" s="138" t="s">
        <v>141</v>
      </c>
      <c r="AH1749" s="138" t="s">
        <v>142</v>
      </c>
      <c r="AI1749" s="138" t="s">
        <v>143</v>
      </c>
      <c r="AJ1749" s="139" t="s">
        <v>144</v>
      </c>
      <c r="AK1749" s="139" t="s">
        <v>145</v>
      </c>
      <c r="AL1749" s="139" t="s">
        <v>146</v>
      </c>
      <c r="AM1749" s="140" t="s">
        <v>147</v>
      </c>
      <c r="AN1749" s="140" t="s">
        <v>148</v>
      </c>
      <c r="AQ1749" t="str">
        <f>AQ1748</f>
        <v/>
      </c>
    </row>
    <row r="1750" spans="1:43" ht="14.25" customHeight="1" x14ac:dyDescent="0.25">
      <c r="A1750" s="99" t="s">
        <v>1164</v>
      </c>
      <c r="B1750" s="112">
        <f>'Run Rate'!E178</f>
        <v>30</v>
      </c>
      <c r="C1750" s="112">
        <f>'Run Rate'!F178</f>
        <v>27</v>
      </c>
      <c r="D1750" s="112">
        <f>'Run Rate'!G178</f>
        <v>26</v>
      </c>
      <c r="E1750" s="112">
        <f>'Run Rate'!H178</f>
        <v>35</v>
      </c>
      <c r="F1750" s="112">
        <f>'Run Rate'!I178</f>
        <v>10</v>
      </c>
      <c r="G1750" s="112">
        <f>'Run Rate'!J178</f>
        <v>23</v>
      </c>
      <c r="H1750" s="112">
        <f>'Run Rate'!K178</f>
        <v>40</v>
      </c>
      <c r="I1750" s="112">
        <f>'Run Rate'!L178</f>
        <v>35</v>
      </c>
      <c r="J1750" s="112">
        <f>'Run Rate'!M178</f>
        <v>48</v>
      </c>
      <c r="K1750" s="112">
        <f>'Run Rate'!N178</f>
        <v>26</v>
      </c>
      <c r="L1750" s="112">
        <f>'Run Rate'!O178</f>
        <v>30</v>
      </c>
      <c r="M1750" s="112">
        <f>'Run Rate'!P178</f>
        <v>49</v>
      </c>
      <c r="N1750" s="112">
        <f>'Run Rate'!Q178</f>
        <v>50</v>
      </c>
      <c r="O1750" s="112">
        <f>'Run Rate'!R178</f>
        <v>21</v>
      </c>
      <c r="P1750" s="112">
        <f>'Run Rate'!S178</f>
        <v>8</v>
      </c>
      <c r="Q1750" s="112">
        <f>'Run Rate'!T178</f>
        <v>28</v>
      </c>
      <c r="R1750" s="112">
        <f>'Run Rate'!U178</f>
        <v>34</v>
      </c>
      <c r="S1750" s="112">
        <f>'Run Rate'!V178</f>
        <v>39</v>
      </c>
      <c r="T1750" s="112">
        <f>'Run Rate'!W178</f>
        <v>29</v>
      </c>
      <c r="U1750" s="112">
        <f>'Run Rate'!X178</f>
        <v>-288</v>
      </c>
      <c r="V1750" s="112">
        <f>'Run Rate'!Y178</f>
        <v>23</v>
      </c>
      <c r="W1750" s="112">
        <f>'Run Rate'!Z178</f>
        <v>22</v>
      </c>
      <c r="X1750" s="112">
        <f>'Run Rate'!AA178</f>
        <v>23</v>
      </c>
      <c r="Y1750" s="112">
        <f>'Run Rate'!AB178</f>
        <v>26</v>
      </c>
      <c r="Z1750" s="112">
        <f>'Run Rate'!AC178</f>
        <v>17</v>
      </c>
      <c r="AA1750" s="112">
        <f>'Run Rate'!AD178</f>
        <v>21</v>
      </c>
      <c r="AB1750" s="113">
        <v>21</v>
      </c>
      <c r="AC1750" s="112">
        <v>21</v>
      </c>
      <c r="AD1750" s="112">
        <v>21</v>
      </c>
      <c r="AE1750" s="112">
        <v>21</v>
      </c>
      <c r="AF1750" s="112">
        <v>21</v>
      </c>
      <c r="AG1750" s="112">
        <v>21</v>
      </c>
      <c r="AH1750" s="112">
        <v>21</v>
      </c>
      <c r="AI1750" s="112">
        <v>21</v>
      </c>
      <c r="AJ1750" s="112">
        <v>21</v>
      </c>
      <c r="AK1750" s="112">
        <v>21</v>
      </c>
      <c r="AL1750" s="112">
        <v>21</v>
      </c>
      <c r="AM1750" s="112">
        <v>21</v>
      </c>
      <c r="AN1750" s="112">
        <v>21</v>
      </c>
      <c r="AQ1750" t="str">
        <f>AQ1748</f>
        <v/>
      </c>
    </row>
    <row r="1751" spans="1:43" ht="14.25" customHeight="1" x14ac:dyDescent="0.25">
      <c r="A1751" s="99" t="s">
        <v>1165</v>
      </c>
      <c r="B1751" s="114"/>
      <c r="C1751" s="114"/>
      <c r="D1751" s="114"/>
      <c r="E1751" s="114"/>
      <c r="F1751" s="114"/>
      <c r="G1751" s="114"/>
      <c r="H1751" s="114"/>
      <c r="I1751" s="114"/>
      <c r="J1751" s="114"/>
      <c r="K1751" s="114"/>
      <c r="L1751" s="114"/>
      <c r="M1751" s="114"/>
      <c r="N1751" s="114"/>
      <c r="O1751" s="114"/>
      <c r="P1751" s="114"/>
      <c r="Q1751" s="114"/>
      <c r="R1751" s="114"/>
      <c r="S1751" s="114"/>
      <c r="T1751" s="114"/>
      <c r="U1751" s="114"/>
      <c r="V1751" s="114"/>
      <c r="W1751" s="115"/>
      <c r="X1751" s="115"/>
      <c r="Y1751" s="115"/>
      <c r="Z1751" s="115"/>
      <c r="AA1751" s="112" t="s">
        <v>1166</v>
      </c>
      <c r="AB1751" s="113"/>
      <c r="AC1751" s="112"/>
      <c r="AD1751" s="112"/>
      <c r="AE1751" s="112"/>
      <c r="AF1751" s="112"/>
      <c r="AG1751" s="112"/>
      <c r="AH1751" s="112"/>
      <c r="AI1751" s="112"/>
      <c r="AJ1751" s="112"/>
      <c r="AK1751" s="112"/>
      <c r="AL1751" s="112"/>
      <c r="AM1751" s="112"/>
      <c r="AN1751" s="112"/>
      <c r="AQ1751" t="str">
        <f>AQ1748</f>
        <v/>
      </c>
    </row>
    <row r="1752" spans="1:43" ht="14.25" customHeight="1" x14ac:dyDescent="0.25">
      <c r="A1752" s="99" t="s">
        <v>1167</v>
      </c>
      <c r="B1752" s="114"/>
      <c r="C1752" s="114"/>
      <c r="D1752" s="114"/>
      <c r="E1752" s="114"/>
      <c r="F1752" s="114"/>
      <c r="G1752" s="114"/>
      <c r="H1752" s="114"/>
      <c r="I1752" s="114"/>
      <c r="J1752" s="114"/>
      <c r="K1752" s="114"/>
      <c r="L1752" s="114"/>
      <c r="M1752" s="114"/>
      <c r="N1752" s="114"/>
      <c r="O1752" s="114"/>
      <c r="P1752" s="114"/>
      <c r="Q1752" s="114"/>
      <c r="R1752" s="114"/>
      <c r="S1752" s="114"/>
      <c r="T1752" s="114"/>
      <c r="U1752" s="114"/>
      <c r="V1752" s="114"/>
      <c r="W1752" s="115"/>
      <c r="X1752" s="116"/>
      <c r="Y1752" s="117"/>
      <c r="Z1752" s="115"/>
      <c r="AA1752" s="112" t="s">
        <v>1168</v>
      </c>
      <c r="AB1752" s="113">
        <f>'Demand Input VP'!B879</f>
        <v>0</v>
      </c>
      <c r="AC1752" s="112">
        <f>'Demand Input VP'!C879</f>
        <v>0</v>
      </c>
      <c r="AD1752" s="112">
        <f>'Demand Input VP'!D879</f>
        <v>0</v>
      </c>
      <c r="AE1752" s="112">
        <f>'Demand Input VP'!E879</f>
        <v>0</v>
      </c>
      <c r="AF1752" s="112">
        <f>'Demand Input VP'!F879</f>
        <v>0</v>
      </c>
      <c r="AG1752" s="112">
        <f>'Demand Input VP'!G879</f>
        <v>0</v>
      </c>
      <c r="AH1752" s="112">
        <f>'Demand Input VP'!H879</f>
        <v>0</v>
      </c>
      <c r="AI1752" s="112">
        <f>'Demand Input VP'!I879</f>
        <v>0</v>
      </c>
      <c r="AJ1752" s="112">
        <f>'Demand Input VP'!J879</f>
        <v>0</v>
      </c>
      <c r="AK1752" s="112">
        <f>'Demand Input VP'!K879</f>
        <v>0</v>
      </c>
      <c r="AL1752" s="112">
        <f>'Demand Input VP'!L879</f>
        <v>0</v>
      </c>
      <c r="AM1752" s="112">
        <f>'Demand Input VP'!M879</f>
        <v>0</v>
      </c>
      <c r="AN1752" s="112">
        <f>'Demand Input VP'!N879</f>
        <v>0</v>
      </c>
      <c r="AQ1752" t="str">
        <f>AQ1748</f>
        <v/>
      </c>
    </row>
    <row r="1753" spans="1:43" ht="14.25" customHeight="1" x14ac:dyDescent="0.25">
      <c r="A1753" s="99" t="s">
        <v>1169</v>
      </c>
      <c r="B1753" s="118"/>
      <c r="C1753" s="118"/>
      <c r="D1753" s="118"/>
      <c r="E1753" s="118"/>
      <c r="F1753" s="118"/>
      <c r="G1753" s="118"/>
      <c r="H1753" s="118"/>
      <c r="I1753" s="118"/>
      <c r="J1753" s="118"/>
      <c r="K1753" s="118"/>
      <c r="L1753" s="118"/>
      <c r="M1753" s="118"/>
      <c r="N1753" s="118"/>
      <c r="O1753" s="118"/>
      <c r="P1753" s="118"/>
      <c r="Q1753" s="118"/>
      <c r="R1753" s="118"/>
      <c r="S1753" s="118"/>
      <c r="T1753" s="118"/>
      <c r="U1753" s="118"/>
      <c r="V1753" s="118"/>
      <c r="W1753" s="115"/>
      <c r="X1753" s="116"/>
      <c r="Y1753" s="117"/>
      <c r="Z1753" s="119"/>
      <c r="AA1753" s="120" t="s">
        <v>1170</v>
      </c>
      <c r="AB1753" s="121">
        <f>'Demand Input VP'!B878</f>
        <v>0</v>
      </c>
      <c r="AC1753" s="120">
        <f>'Demand Input VP'!C878</f>
        <v>0</v>
      </c>
      <c r="AD1753" s="120">
        <f>'Demand Input VP'!D878</f>
        <v>0</v>
      </c>
      <c r="AE1753" s="120">
        <f>'Demand Input VP'!E878</f>
        <v>0</v>
      </c>
      <c r="AF1753" s="120">
        <f>'Demand Input VP'!F878</f>
        <v>0</v>
      </c>
      <c r="AG1753" s="120">
        <f>'Demand Input VP'!G878</f>
        <v>0</v>
      </c>
      <c r="AH1753" s="120">
        <f>'Demand Input VP'!H878</f>
        <v>0</v>
      </c>
      <c r="AI1753" s="120">
        <f>'Demand Input VP'!I878</f>
        <v>0</v>
      </c>
      <c r="AJ1753" s="120">
        <f>'Demand Input VP'!J878</f>
        <v>0</v>
      </c>
      <c r="AK1753" s="120">
        <f>'Demand Input VP'!K878</f>
        <v>0</v>
      </c>
      <c r="AL1753" s="120">
        <f>'Demand Input VP'!L878</f>
        <v>0</v>
      </c>
      <c r="AM1753" s="120">
        <f>'Demand Input VP'!M878</f>
        <v>0</v>
      </c>
      <c r="AN1753" s="120">
        <f>'Demand Input VP'!N878</f>
        <v>0</v>
      </c>
      <c r="AQ1753" t="str">
        <f>AQ1748</f>
        <v/>
      </c>
    </row>
    <row r="1754" spans="1:43" ht="14.25" customHeight="1" x14ac:dyDescent="0.25">
      <c r="A1754" s="1"/>
      <c r="B1754" s="122"/>
      <c r="C1754" s="122"/>
      <c r="D1754" s="122"/>
      <c r="E1754" s="122"/>
      <c r="F1754" s="122"/>
      <c r="G1754" s="122"/>
      <c r="H1754" s="122"/>
      <c r="I1754" s="122"/>
      <c r="J1754" s="122"/>
      <c r="K1754" s="122"/>
      <c r="L1754" s="122"/>
      <c r="M1754" s="122"/>
      <c r="N1754" s="122"/>
      <c r="O1754" s="122"/>
      <c r="P1754" s="122"/>
      <c r="Q1754" s="122"/>
      <c r="R1754" s="122"/>
      <c r="S1754" s="122"/>
      <c r="T1754" s="122"/>
      <c r="U1754" s="122"/>
      <c r="V1754" s="122"/>
      <c r="W1754" s="123"/>
      <c r="X1754" s="116"/>
      <c r="Y1754" s="117"/>
      <c r="Z1754" s="123"/>
      <c r="AA1754" s="112" t="s">
        <v>1171</v>
      </c>
      <c r="AB1754" s="113">
        <f>'Demand Input MP'!B879</f>
        <v>0</v>
      </c>
      <c r="AC1754" s="112">
        <f>'Demand Input MP'!C879</f>
        <v>0</v>
      </c>
      <c r="AD1754" s="112">
        <f>'Demand Input MP'!D879</f>
        <v>0</v>
      </c>
      <c r="AE1754" s="112">
        <f>'Demand Input MP'!E879</f>
        <v>0</v>
      </c>
      <c r="AF1754" s="112">
        <f>'Demand Input MP'!F879</f>
        <v>0</v>
      </c>
      <c r="AG1754" s="112">
        <f>'Demand Input MP'!G879</f>
        <v>0</v>
      </c>
      <c r="AH1754" s="112">
        <f>'Demand Input MP'!H879</f>
        <v>0</v>
      </c>
      <c r="AI1754" s="112">
        <f>'Demand Input MP'!I879</f>
        <v>0</v>
      </c>
      <c r="AJ1754" s="112">
        <f>'Demand Input MP'!J879</f>
        <v>0</v>
      </c>
      <c r="AK1754" s="112">
        <f>'Demand Input MP'!K879</f>
        <v>0</v>
      </c>
      <c r="AL1754" s="112">
        <f>'Demand Input MP'!L879</f>
        <v>0</v>
      </c>
      <c r="AM1754" s="112">
        <f>'Demand Input MP'!M879</f>
        <v>0</v>
      </c>
      <c r="AN1754" s="112">
        <f>'Demand Input MP'!N879</f>
        <v>0</v>
      </c>
      <c r="AQ1754" t="str">
        <f>AQ1748</f>
        <v/>
      </c>
    </row>
    <row r="1755" spans="1:43" ht="14.25" customHeight="1" x14ac:dyDescent="0.25">
      <c r="A1755" s="1"/>
      <c r="B1755" s="122"/>
      <c r="C1755" s="122"/>
      <c r="D1755" s="122"/>
      <c r="E1755" s="122"/>
      <c r="F1755" s="122"/>
      <c r="G1755" s="122"/>
      <c r="H1755" s="122"/>
      <c r="I1755" s="122"/>
      <c r="J1755" s="122"/>
      <c r="K1755" s="122"/>
      <c r="L1755" s="122"/>
      <c r="M1755" s="122"/>
      <c r="N1755" s="122"/>
      <c r="O1755" s="122"/>
      <c r="P1755" s="122"/>
      <c r="Q1755" s="122"/>
      <c r="R1755" s="122"/>
      <c r="S1755" s="122"/>
      <c r="T1755" s="122"/>
      <c r="U1755" s="122"/>
      <c r="V1755" s="124" t="s">
        <v>91</v>
      </c>
      <c r="W1755" s="125">
        <f>IFERROR(IF(SUM('Run Rate History'!E178:AD178)&gt;0,(SUMPRODUCT((B1750:AA1750&gt;=PERCENTILE(B1750:AA1750,0.1))*(B1750:AA1750&lt;=PERCENTILE(B1750:AA1750,0.9))*B1750:AA1750)+SUMPRODUCT(('Run Rate History'!E178:AD178&gt;=PERCENTILE(B1750:AA1750,0.1))*('Run Rate History'!E178:AD178&lt;=PERCENTILE(B1750:AA1750,0.9))*'Run Rate History'!E178:AD178))/(SUMPRODUCT((B1750:AA1750&gt;=PERCENTILE(B1750:AA1750,0.1))*(B1750:AA1750&lt;=PERCENTILE(B1750:AA1750,0.9))*1)+SUMPRODUCT(('Run Rate History'!E178:AD178&gt;=PERCENTILE(B1750:AA1750,0.1))*('Run Rate History'!E178:AD178&lt;=PERCENTILE(B1750:AA1750,0.9))*1)),TRIMMEAN(B1750:AA1750,0.15)),0)</f>
        <v>26.744186046511629</v>
      </c>
      <c r="X1755" s="126" t="s">
        <v>1172</v>
      </c>
      <c r="Y1755" s="127">
        <f>SUM(B1750:AA1750)/26</f>
        <v>16.615384615384617</v>
      </c>
      <c r="Z1755" s="128"/>
      <c r="AA1755" s="112" t="s">
        <v>1173</v>
      </c>
      <c r="AB1755" s="113">
        <f>'Demand Input MP'!B878</f>
        <v>0</v>
      </c>
      <c r="AC1755" s="112">
        <f>'Demand Input MP'!C878</f>
        <v>0</v>
      </c>
      <c r="AD1755" s="112">
        <f>'Demand Input MP'!D878</f>
        <v>0</v>
      </c>
      <c r="AE1755" s="112">
        <f>'Demand Input MP'!E878</f>
        <v>0</v>
      </c>
      <c r="AF1755" s="112">
        <f>'Demand Input MP'!F878</f>
        <v>0</v>
      </c>
      <c r="AG1755" s="112">
        <f>'Demand Input MP'!G878</f>
        <v>0</v>
      </c>
      <c r="AH1755" s="112">
        <f>'Demand Input MP'!H878</f>
        <v>0</v>
      </c>
      <c r="AI1755" s="112">
        <f>'Demand Input MP'!I878</f>
        <v>0</v>
      </c>
      <c r="AJ1755" s="112">
        <f>'Demand Input MP'!J878</f>
        <v>0</v>
      </c>
      <c r="AK1755" s="112">
        <f>'Demand Input MP'!K878</f>
        <v>0</v>
      </c>
      <c r="AL1755" s="112">
        <f>'Demand Input MP'!L878</f>
        <v>0</v>
      </c>
      <c r="AM1755" s="112">
        <f>'Demand Input MP'!M878</f>
        <v>0</v>
      </c>
      <c r="AN1755" s="112">
        <f>'Demand Input MP'!N878</f>
        <v>0</v>
      </c>
      <c r="AQ1755" t="str">
        <f>AQ1748</f>
        <v/>
      </c>
    </row>
    <row r="1756" spans="1:43" ht="14.25" customHeight="1" x14ac:dyDescent="0.25">
      <c r="A1756" s="1"/>
      <c r="B1756" s="122"/>
      <c r="C1756" s="122"/>
      <c r="D1756" s="122"/>
      <c r="E1756" s="122"/>
      <c r="F1756" s="122"/>
      <c r="G1756" s="122"/>
      <c r="H1756" s="122"/>
      <c r="I1756" s="122"/>
      <c r="J1756" s="122"/>
      <c r="K1756" s="122"/>
      <c r="L1756" s="122"/>
      <c r="M1756" s="122"/>
      <c r="N1756" s="122"/>
      <c r="O1756" s="122"/>
      <c r="P1756" s="122"/>
      <c r="Q1756" s="122"/>
      <c r="R1756" s="122"/>
      <c r="S1756" s="122"/>
      <c r="T1756" s="122"/>
      <c r="U1756" s="122"/>
      <c r="V1756" s="124" t="s">
        <v>94</v>
      </c>
      <c r="W1756" s="125">
        <f>IFERROR((1*MIN(MAX(X1750,0.5*IF(SUM('Run Rate History'!E178:AD178)&gt;0,(MEDIAN(IF(B1750:AA1750&gt;0,B1750:AA1750))+MEDIAN(IF('Run Rate History'!E178:AD178&gt;0,'Run Rate History'!E178:AD178)))/2,MEDIAN(IF(B1750:AA1750&gt;0,B1750:AA1750)))),2*IF(SUM('Run Rate History'!E178:AD178)&gt;0,(MEDIAN(IF(B1750:AA1750&gt;0,B1750:AA1750))+MEDIAN(IF('Run Rate History'!E178:AD178&gt;0,'Run Rate History'!E178:AD178)))/2,MEDIAN(IF(B1750:AA1750&gt;0,B1750:AA1750))))+2*MIN(MAX(Y1750,0.5*IF(SUM('Run Rate History'!E178:AD178)&gt;0,(MEDIAN(IF(B1750:AA1750&gt;0,B1750:AA1750))+MEDIAN(IF('Run Rate History'!E178:AD178&gt;0,'Run Rate History'!E178:AD178)))/2,MEDIAN(IF(B1750:AA1750&gt;0,B1750:AA1750)))),2*IF(SUM('Run Rate History'!E178:AD178)&gt;0,(MEDIAN(IF(B1750:AA1750&gt;0,B1750:AA1750))+MEDIAN(IF('Run Rate History'!E178:AD178&gt;0,'Run Rate History'!E178:AD178)))/2,MEDIAN(IF(B1750:AA1750&gt;0,B1750:AA1750))))+3*MIN(MAX(Z1750,0.5*IF(SUM('Run Rate History'!E178:AD178)&gt;0,(MEDIAN(IF(B1750:AA1750&gt;0,B1750:AA1750))+MEDIAN(IF('Run Rate History'!E178:AD178&gt;0,'Run Rate History'!E178:AD178)))/2,MEDIAN(IF(B1750:AA1750&gt;0,B1750:AA1750)))),2*IF(SUM('Run Rate History'!E178:AD178)&gt;0,(MEDIAN(IF(B1750:AA1750&gt;0,B1750:AA1750))+MEDIAN(IF('Run Rate History'!E178:AD178&gt;0,'Run Rate History'!E178:AD178)))/2,MEDIAN(IF(B1750:AA1750&gt;0,B1750:AA1750))))+4*MIN(MAX(AA1750,0.5*IF(SUM('Run Rate History'!E178:AD178)&gt;0,(MEDIAN(IF(B1750:AA1750&gt;0,B1750:AA1750))+MEDIAN(IF('Run Rate History'!E178:AD178&gt;0,'Run Rate History'!E178:AD178)))/2,MEDIAN(IF(B1750:AA1750&gt;0,B1750:AA1750)))),2*IF(SUM('Run Rate History'!E178:AD178)&gt;0,(MEDIAN(IF(B1750:AA1750&gt;0,B1750:AA1750))+MEDIAN(IF('Run Rate History'!E178:AD178&gt;0,'Run Rate History'!E178:AD178)))/2,MEDIAN(IF(B1750:AA1750&gt;0,B1750:AA1750)))))/10,0)</f>
        <v>21</v>
      </c>
      <c r="X1756" s="129" t="s">
        <v>1174</v>
      </c>
      <c r="Y1756" s="130">
        <f>IFERROR(VLOOKUP(A1748,'Stanje zaliha'!A:E,5,FALSE()),0)</f>
        <v>872</v>
      </c>
      <c r="Z1756" s="131"/>
      <c r="AA1756" s="113" t="s">
        <v>1175</v>
      </c>
      <c r="AB1756" s="118">
        <f t="shared" ref="AB1756:AN1756" si="348">SUM(AB1752:AB1755)</f>
        <v>0</v>
      </c>
      <c r="AC1756" s="118">
        <f t="shared" si="348"/>
        <v>0</v>
      </c>
      <c r="AD1756" s="118">
        <f t="shared" si="348"/>
        <v>0</v>
      </c>
      <c r="AE1756" s="118">
        <f t="shared" si="348"/>
        <v>0</v>
      </c>
      <c r="AF1756" s="118">
        <f t="shared" si="348"/>
        <v>0</v>
      </c>
      <c r="AG1756" s="118">
        <f t="shared" si="348"/>
        <v>0</v>
      </c>
      <c r="AH1756" s="118">
        <f t="shared" si="348"/>
        <v>0</v>
      </c>
      <c r="AI1756" s="118">
        <f t="shared" si="348"/>
        <v>0</v>
      </c>
      <c r="AJ1756" s="118">
        <f t="shared" si="348"/>
        <v>0</v>
      </c>
      <c r="AK1756" s="118">
        <f t="shared" si="348"/>
        <v>0</v>
      </c>
      <c r="AL1756" s="118">
        <f t="shared" si="348"/>
        <v>0</v>
      </c>
      <c r="AM1756" s="118">
        <f t="shared" si="348"/>
        <v>0</v>
      </c>
      <c r="AN1756" s="118">
        <f t="shared" si="348"/>
        <v>0</v>
      </c>
      <c r="AQ1756" t="str">
        <f>AQ1748</f>
        <v/>
      </c>
    </row>
    <row r="1757" spans="1:43" ht="14.25" customHeight="1" x14ac:dyDescent="0.25">
      <c r="A1757" s="1"/>
      <c r="B1757" s="122"/>
      <c r="C1757" s="122"/>
      <c r="D1757" s="122"/>
      <c r="E1757" s="122"/>
      <c r="F1757" s="122"/>
      <c r="G1757" s="122"/>
      <c r="H1757" s="122"/>
      <c r="I1757" s="122"/>
      <c r="J1757" s="122"/>
      <c r="K1757" s="122"/>
      <c r="L1757" s="122"/>
      <c r="M1757" s="122"/>
      <c r="N1757" s="122"/>
      <c r="O1757" s="122"/>
      <c r="P1757" s="122"/>
      <c r="Q1757" s="122"/>
      <c r="R1757" s="122"/>
      <c r="S1757" s="122"/>
      <c r="T1757" s="122"/>
      <c r="U1757" s="122"/>
      <c r="V1757" s="124" t="s">
        <v>95</v>
      </c>
      <c r="W1757" s="125">
        <f>IFERROR(0.6*W1756+0.4*W1755,0)</f>
        <v>23.29767441860465</v>
      </c>
      <c r="X1757" s="132" t="s">
        <v>1176</v>
      </c>
      <c r="Y1757" s="133">
        <f>IFERROR(SUMIF('Popis poslanih narudžbi'!A:A,A1748,'Popis poslanih narudžbi'!C:C),0)</f>
        <v>0</v>
      </c>
      <c r="Z1757" s="131"/>
      <c r="AA1757" s="134" t="s">
        <v>1177</v>
      </c>
      <c r="AB1757" s="118">
        <f t="shared" ref="AB1757:AN1757" si="349">AB1750+AB1756</f>
        <v>21</v>
      </c>
      <c r="AC1757" s="118">
        <f t="shared" si="349"/>
        <v>21</v>
      </c>
      <c r="AD1757" s="118">
        <f t="shared" si="349"/>
        <v>21</v>
      </c>
      <c r="AE1757" s="118">
        <f t="shared" si="349"/>
        <v>21</v>
      </c>
      <c r="AF1757" s="118">
        <f t="shared" si="349"/>
        <v>21</v>
      </c>
      <c r="AG1757" s="118">
        <f t="shared" si="349"/>
        <v>21</v>
      </c>
      <c r="AH1757" s="118">
        <f t="shared" si="349"/>
        <v>21</v>
      </c>
      <c r="AI1757" s="118">
        <f t="shared" si="349"/>
        <v>21</v>
      </c>
      <c r="AJ1757" s="118">
        <f t="shared" si="349"/>
        <v>21</v>
      </c>
      <c r="AK1757" s="118">
        <f t="shared" si="349"/>
        <v>21</v>
      </c>
      <c r="AL1757" s="118">
        <f t="shared" si="349"/>
        <v>21</v>
      </c>
      <c r="AM1757" s="118">
        <f t="shared" si="349"/>
        <v>21</v>
      </c>
      <c r="AN1757" s="118">
        <f t="shared" si="349"/>
        <v>21</v>
      </c>
      <c r="AQ1757" t="str">
        <f>AQ1748</f>
        <v/>
      </c>
    </row>
    <row r="1758" spans="1:43" ht="14.25" customHeight="1" x14ac:dyDescent="0.25">
      <c r="A1758" s="107" t="str">
        <f>'Run Rate'!A179</f>
        <v>POL09759</v>
      </c>
      <c r="B1758" s="135" t="str">
        <f>'Run Rate'!B179</f>
        <v>Polleo Instantized BCAA 2:1:1 500g</v>
      </c>
      <c r="C1758" s="135" t="str">
        <f>'Run Rate'!C179</f>
        <v>SPORTSKA PREHRANA</v>
      </c>
      <c r="D1758" s="135" t="str">
        <f>'Run Rate'!D179</f>
        <v>02 SILVER</v>
      </c>
      <c r="E1758" s="122"/>
      <c r="F1758" s="122"/>
      <c r="G1758" s="122"/>
      <c r="H1758" s="122"/>
      <c r="I1758" s="122"/>
      <c r="J1758" s="122"/>
      <c r="K1758" s="122"/>
      <c r="L1758" s="122"/>
      <c r="M1758" s="122"/>
      <c r="N1758" s="122"/>
      <c r="O1758" s="122"/>
      <c r="P1758" s="122"/>
      <c r="Q1758" s="122"/>
      <c r="R1758" s="122"/>
      <c r="S1758" s="122"/>
      <c r="T1758" s="122"/>
      <c r="U1758" s="122"/>
      <c r="V1758" s="122"/>
      <c r="W1758" s="122"/>
      <c r="X1758" s="122"/>
      <c r="Y1758" s="122"/>
      <c r="Z1758" s="122"/>
      <c r="AA1758" s="122"/>
      <c r="AB1758" s="122"/>
      <c r="AC1758" s="122"/>
      <c r="AD1758" s="122"/>
      <c r="AE1758" s="122"/>
      <c r="AF1758" s="122"/>
      <c r="AG1758" s="122"/>
      <c r="AH1758" s="122"/>
      <c r="AI1758" s="122"/>
      <c r="AJ1758" s="122"/>
      <c r="AK1758" s="122"/>
      <c r="AL1758" s="122"/>
      <c r="AM1758" s="122"/>
      <c r="AN1758" s="122"/>
      <c r="AQ1758" t="str">
        <f>IF(AND(OR($B$1="ALL",$B$1=C1758),OR($E$1="ALL",$E$1=D1758),OR($B$2="ALL",$B$2=A1758),OR($E$2="ALL",IFERROR(SEARCH($E$2,B1758),0)&gt;0)),"MATCH","")</f>
        <v/>
      </c>
    </row>
    <row r="1759" spans="1:43" ht="14.25" customHeight="1" x14ac:dyDescent="0.25">
      <c r="A1759" s="108" t="s">
        <v>1137</v>
      </c>
      <c r="B1759" s="136" t="s">
        <v>1138</v>
      </c>
      <c r="C1759" s="136" t="s">
        <v>1139</v>
      </c>
      <c r="D1759" s="136" t="s">
        <v>1140</v>
      </c>
      <c r="E1759" s="136" t="s">
        <v>1141</v>
      </c>
      <c r="F1759" s="136" t="s">
        <v>1142</v>
      </c>
      <c r="G1759" s="136" t="s">
        <v>1143</v>
      </c>
      <c r="H1759" s="136" t="s">
        <v>1144</v>
      </c>
      <c r="I1759" s="136" t="s">
        <v>1145</v>
      </c>
      <c r="J1759" s="136" t="s">
        <v>1146</v>
      </c>
      <c r="K1759" s="136" t="s">
        <v>1147</v>
      </c>
      <c r="L1759" s="136" t="s">
        <v>1148</v>
      </c>
      <c r="M1759" s="136" t="s">
        <v>1149</v>
      </c>
      <c r="N1759" s="136" t="s">
        <v>1150</v>
      </c>
      <c r="O1759" s="136" t="s">
        <v>1151</v>
      </c>
      <c r="P1759" s="136" t="s">
        <v>1152</v>
      </c>
      <c r="Q1759" s="136" t="s">
        <v>1153</v>
      </c>
      <c r="R1759" s="136" t="s">
        <v>1154</v>
      </c>
      <c r="S1759" s="136" t="s">
        <v>1155</v>
      </c>
      <c r="T1759" s="136" t="s">
        <v>1156</v>
      </c>
      <c r="U1759" s="136" t="s">
        <v>1157</v>
      </c>
      <c r="V1759" s="136" t="s">
        <v>1158</v>
      </c>
      <c r="W1759" s="136" t="s">
        <v>1159</v>
      </c>
      <c r="X1759" s="136" t="s">
        <v>1160</v>
      </c>
      <c r="Y1759" s="136" t="s">
        <v>1161</v>
      </c>
      <c r="Z1759" s="136" t="s">
        <v>1162</v>
      </c>
      <c r="AA1759" s="136" t="s">
        <v>1163</v>
      </c>
      <c r="AB1759" s="137" t="s">
        <v>156</v>
      </c>
      <c r="AC1759" s="137" t="s">
        <v>157</v>
      </c>
      <c r="AD1759" s="137" t="s">
        <v>158</v>
      </c>
      <c r="AE1759" s="137" t="s">
        <v>139</v>
      </c>
      <c r="AF1759" s="138" t="s">
        <v>140</v>
      </c>
      <c r="AG1759" s="138" t="s">
        <v>141</v>
      </c>
      <c r="AH1759" s="138" t="s">
        <v>142</v>
      </c>
      <c r="AI1759" s="138" t="s">
        <v>143</v>
      </c>
      <c r="AJ1759" s="139" t="s">
        <v>144</v>
      </c>
      <c r="AK1759" s="139" t="s">
        <v>145</v>
      </c>
      <c r="AL1759" s="139" t="s">
        <v>146</v>
      </c>
      <c r="AM1759" s="140" t="s">
        <v>147</v>
      </c>
      <c r="AN1759" s="140" t="s">
        <v>148</v>
      </c>
      <c r="AQ1759" t="str">
        <f>AQ1758</f>
        <v/>
      </c>
    </row>
    <row r="1760" spans="1:43" ht="14.25" customHeight="1" x14ac:dyDescent="0.25">
      <c r="A1760" s="99" t="s">
        <v>1164</v>
      </c>
      <c r="B1760" s="112">
        <f>'Run Rate'!E179</f>
        <v>16</v>
      </c>
      <c r="C1760" s="112">
        <f>'Run Rate'!F179</f>
        <v>8</v>
      </c>
      <c r="D1760" s="112">
        <f>'Run Rate'!G179</f>
        <v>10</v>
      </c>
      <c r="E1760" s="112">
        <f>'Run Rate'!H179</f>
        <v>7</v>
      </c>
      <c r="F1760" s="112">
        <f>'Run Rate'!I179</f>
        <v>9</v>
      </c>
      <c r="G1760" s="112">
        <f>'Run Rate'!J179</f>
        <v>6</v>
      </c>
      <c r="H1760" s="112">
        <f>'Run Rate'!K179</f>
        <v>6</v>
      </c>
      <c r="I1760" s="112">
        <f>'Run Rate'!L179</f>
        <v>16</v>
      </c>
      <c r="J1760" s="112">
        <f>'Run Rate'!M179</f>
        <v>13</v>
      </c>
      <c r="K1760" s="112">
        <f>'Run Rate'!N179</f>
        <v>11</v>
      </c>
      <c r="L1760" s="112">
        <f>'Run Rate'!O179</f>
        <v>9</v>
      </c>
      <c r="M1760" s="112">
        <f>'Run Rate'!P179</f>
        <v>10</v>
      </c>
      <c r="N1760" s="112">
        <f>'Run Rate'!Q179</f>
        <v>12</v>
      </c>
      <c r="O1760" s="112">
        <f>'Run Rate'!R179</f>
        <v>4</v>
      </c>
      <c r="P1760" s="112">
        <f>'Run Rate'!S179</f>
        <v>4</v>
      </c>
      <c r="Q1760" s="112">
        <f>'Run Rate'!T179</f>
        <v>11</v>
      </c>
      <c r="R1760" s="112">
        <f>'Run Rate'!U179</f>
        <v>13</v>
      </c>
      <c r="S1760" s="112">
        <f>'Run Rate'!V179</f>
        <v>18</v>
      </c>
      <c r="T1760" s="112">
        <f>'Run Rate'!W179</f>
        <v>12</v>
      </c>
      <c r="U1760" s="112">
        <f>'Run Rate'!X179</f>
        <v>20</v>
      </c>
      <c r="V1760" s="112">
        <f>'Run Rate'!Y179</f>
        <v>22</v>
      </c>
      <c r="W1760" s="112">
        <f>'Run Rate'!Z179</f>
        <v>17</v>
      </c>
      <c r="X1760" s="112">
        <f>'Run Rate'!AA179</f>
        <v>16</v>
      </c>
      <c r="Y1760" s="112">
        <f>'Run Rate'!AB179</f>
        <v>29</v>
      </c>
      <c r="Z1760" s="112">
        <f>'Run Rate'!AC179</f>
        <v>25</v>
      </c>
      <c r="AA1760" s="112">
        <f>'Run Rate'!AD179</f>
        <v>29</v>
      </c>
      <c r="AB1760" s="113">
        <v>29</v>
      </c>
      <c r="AC1760" s="112">
        <v>30</v>
      </c>
      <c r="AD1760" s="112">
        <v>31</v>
      </c>
      <c r="AE1760" s="112">
        <v>32</v>
      </c>
      <c r="AF1760" s="112">
        <v>33</v>
      </c>
      <c r="AG1760" s="112">
        <v>34</v>
      </c>
      <c r="AH1760" s="112">
        <v>34</v>
      </c>
      <c r="AI1760" s="112">
        <v>35</v>
      </c>
      <c r="AJ1760" s="112">
        <v>35</v>
      </c>
      <c r="AK1760" s="112">
        <v>35</v>
      </c>
      <c r="AL1760" s="112">
        <v>36</v>
      </c>
      <c r="AM1760" s="112">
        <v>36</v>
      </c>
      <c r="AN1760" s="112">
        <v>36</v>
      </c>
      <c r="AQ1760" t="str">
        <f>AQ1758</f>
        <v/>
      </c>
    </row>
    <row r="1761" spans="1:43" ht="14.25" customHeight="1" x14ac:dyDescent="0.25">
      <c r="A1761" s="99" t="s">
        <v>1165</v>
      </c>
      <c r="B1761" s="114"/>
      <c r="C1761" s="114"/>
      <c r="D1761" s="114"/>
      <c r="E1761" s="114"/>
      <c r="F1761" s="114"/>
      <c r="G1761" s="114"/>
      <c r="H1761" s="114"/>
      <c r="I1761" s="114"/>
      <c r="J1761" s="114"/>
      <c r="K1761" s="114"/>
      <c r="L1761" s="114"/>
      <c r="M1761" s="114"/>
      <c r="N1761" s="114"/>
      <c r="O1761" s="114"/>
      <c r="P1761" s="114"/>
      <c r="Q1761" s="114"/>
      <c r="R1761" s="114"/>
      <c r="S1761" s="114"/>
      <c r="T1761" s="114"/>
      <c r="U1761" s="114"/>
      <c r="V1761" s="114"/>
      <c r="W1761" s="115"/>
      <c r="X1761" s="115"/>
      <c r="Y1761" s="115"/>
      <c r="Z1761" s="115"/>
      <c r="AA1761" s="112" t="s">
        <v>1166</v>
      </c>
      <c r="AB1761" s="113"/>
      <c r="AC1761" s="112"/>
      <c r="AD1761" s="112"/>
      <c r="AE1761" s="112"/>
      <c r="AF1761" s="112"/>
      <c r="AG1761" s="112"/>
      <c r="AH1761" s="112"/>
      <c r="AI1761" s="112"/>
      <c r="AJ1761" s="112"/>
      <c r="AK1761" s="112"/>
      <c r="AL1761" s="112"/>
      <c r="AM1761" s="112"/>
      <c r="AN1761" s="112"/>
      <c r="AQ1761" t="str">
        <f>AQ1758</f>
        <v/>
      </c>
    </row>
    <row r="1762" spans="1:43" ht="14.25" customHeight="1" x14ac:dyDescent="0.25">
      <c r="A1762" s="99" t="s">
        <v>1167</v>
      </c>
      <c r="B1762" s="114"/>
      <c r="C1762" s="114"/>
      <c r="D1762" s="114"/>
      <c r="E1762" s="114"/>
      <c r="F1762" s="114"/>
      <c r="G1762" s="114"/>
      <c r="H1762" s="114"/>
      <c r="I1762" s="114"/>
      <c r="J1762" s="114"/>
      <c r="K1762" s="114"/>
      <c r="L1762" s="114"/>
      <c r="M1762" s="114"/>
      <c r="N1762" s="114"/>
      <c r="O1762" s="114"/>
      <c r="P1762" s="114"/>
      <c r="Q1762" s="114"/>
      <c r="R1762" s="114"/>
      <c r="S1762" s="114"/>
      <c r="T1762" s="114"/>
      <c r="U1762" s="114"/>
      <c r="V1762" s="114"/>
      <c r="W1762" s="115"/>
      <c r="X1762" s="116"/>
      <c r="Y1762" s="117"/>
      <c r="Z1762" s="115"/>
      <c r="AA1762" s="112" t="s">
        <v>1168</v>
      </c>
      <c r="AB1762" s="113">
        <f>'Demand Input VP'!B884</f>
        <v>0</v>
      </c>
      <c r="AC1762" s="112">
        <f>'Demand Input VP'!C884</f>
        <v>0</v>
      </c>
      <c r="AD1762" s="112">
        <f>'Demand Input VP'!D884</f>
        <v>0</v>
      </c>
      <c r="AE1762" s="112">
        <f>'Demand Input VP'!E884</f>
        <v>0</v>
      </c>
      <c r="AF1762" s="112">
        <f>'Demand Input VP'!F884</f>
        <v>0</v>
      </c>
      <c r="AG1762" s="112">
        <f>'Demand Input VP'!G884</f>
        <v>0</v>
      </c>
      <c r="AH1762" s="112">
        <f>'Demand Input VP'!H884</f>
        <v>0</v>
      </c>
      <c r="AI1762" s="112">
        <f>'Demand Input VP'!I884</f>
        <v>0</v>
      </c>
      <c r="AJ1762" s="112">
        <f>'Demand Input VP'!J884</f>
        <v>0</v>
      </c>
      <c r="AK1762" s="112">
        <f>'Demand Input VP'!K884</f>
        <v>0</v>
      </c>
      <c r="AL1762" s="112">
        <f>'Demand Input VP'!L884</f>
        <v>0</v>
      </c>
      <c r="AM1762" s="112">
        <f>'Demand Input VP'!M884</f>
        <v>0</v>
      </c>
      <c r="AN1762" s="112">
        <f>'Demand Input VP'!N884</f>
        <v>0</v>
      </c>
      <c r="AQ1762" t="str">
        <f>AQ1758</f>
        <v/>
      </c>
    </row>
    <row r="1763" spans="1:43" ht="14.25" customHeight="1" x14ac:dyDescent="0.25">
      <c r="A1763" s="99" t="s">
        <v>1169</v>
      </c>
      <c r="B1763" s="118"/>
      <c r="C1763" s="118"/>
      <c r="D1763" s="118"/>
      <c r="E1763" s="118"/>
      <c r="F1763" s="118"/>
      <c r="G1763" s="118"/>
      <c r="H1763" s="118"/>
      <c r="I1763" s="118"/>
      <c r="J1763" s="118"/>
      <c r="K1763" s="118"/>
      <c r="L1763" s="118"/>
      <c r="M1763" s="118"/>
      <c r="N1763" s="118"/>
      <c r="O1763" s="118"/>
      <c r="P1763" s="118"/>
      <c r="Q1763" s="118"/>
      <c r="R1763" s="118"/>
      <c r="S1763" s="118"/>
      <c r="T1763" s="118"/>
      <c r="U1763" s="118"/>
      <c r="V1763" s="118"/>
      <c r="W1763" s="115"/>
      <c r="X1763" s="116"/>
      <c r="Y1763" s="117"/>
      <c r="Z1763" s="119"/>
      <c r="AA1763" s="120" t="s">
        <v>1170</v>
      </c>
      <c r="AB1763" s="121">
        <f>'Demand Input VP'!B883</f>
        <v>0</v>
      </c>
      <c r="AC1763" s="120">
        <f>'Demand Input VP'!C883</f>
        <v>0</v>
      </c>
      <c r="AD1763" s="120">
        <f>'Demand Input VP'!D883</f>
        <v>0</v>
      </c>
      <c r="AE1763" s="120">
        <f>'Demand Input VP'!E883</f>
        <v>0</v>
      </c>
      <c r="AF1763" s="120">
        <f>'Demand Input VP'!F883</f>
        <v>0</v>
      </c>
      <c r="AG1763" s="120">
        <f>'Demand Input VP'!G883</f>
        <v>0</v>
      </c>
      <c r="AH1763" s="120">
        <f>'Demand Input VP'!H883</f>
        <v>0</v>
      </c>
      <c r="AI1763" s="120">
        <f>'Demand Input VP'!I883</f>
        <v>0</v>
      </c>
      <c r="AJ1763" s="120">
        <f>'Demand Input VP'!J883</f>
        <v>0</v>
      </c>
      <c r="AK1763" s="120">
        <f>'Demand Input VP'!K883</f>
        <v>0</v>
      </c>
      <c r="AL1763" s="120">
        <f>'Demand Input VP'!L883</f>
        <v>0</v>
      </c>
      <c r="AM1763" s="120">
        <f>'Demand Input VP'!M883</f>
        <v>0</v>
      </c>
      <c r="AN1763" s="120">
        <f>'Demand Input VP'!N883</f>
        <v>0</v>
      </c>
      <c r="AQ1763" t="str">
        <f>AQ1758</f>
        <v/>
      </c>
    </row>
    <row r="1764" spans="1:43" ht="14.25" customHeight="1" x14ac:dyDescent="0.25">
      <c r="A1764" s="1"/>
      <c r="B1764" s="122"/>
      <c r="C1764" s="122"/>
      <c r="D1764" s="122"/>
      <c r="E1764" s="122"/>
      <c r="F1764" s="122"/>
      <c r="G1764" s="122"/>
      <c r="H1764" s="122"/>
      <c r="I1764" s="122"/>
      <c r="J1764" s="122"/>
      <c r="K1764" s="122"/>
      <c r="L1764" s="122"/>
      <c r="M1764" s="122"/>
      <c r="N1764" s="122"/>
      <c r="O1764" s="122"/>
      <c r="P1764" s="122"/>
      <c r="Q1764" s="122"/>
      <c r="R1764" s="122"/>
      <c r="S1764" s="122"/>
      <c r="T1764" s="122"/>
      <c r="U1764" s="122"/>
      <c r="V1764" s="122"/>
      <c r="W1764" s="123"/>
      <c r="X1764" s="116"/>
      <c r="Y1764" s="117"/>
      <c r="Z1764" s="123"/>
      <c r="AA1764" s="112" t="s">
        <v>1171</v>
      </c>
      <c r="AB1764" s="113">
        <f>'Demand Input MP'!B884</f>
        <v>0</v>
      </c>
      <c r="AC1764" s="112">
        <f>'Demand Input MP'!C884</f>
        <v>0</v>
      </c>
      <c r="AD1764" s="112">
        <f>'Demand Input MP'!D884</f>
        <v>0</v>
      </c>
      <c r="AE1764" s="112">
        <f>'Demand Input MP'!E884</f>
        <v>0</v>
      </c>
      <c r="AF1764" s="112">
        <f>'Demand Input MP'!F884</f>
        <v>0</v>
      </c>
      <c r="AG1764" s="112">
        <f>'Demand Input MP'!G884</f>
        <v>0</v>
      </c>
      <c r="AH1764" s="112">
        <f>'Demand Input MP'!H884</f>
        <v>0</v>
      </c>
      <c r="AI1764" s="112">
        <f>'Demand Input MP'!I884</f>
        <v>0</v>
      </c>
      <c r="AJ1764" s="112">
        <f>'Demand Input MP'!J884</f>
        <v>0</v>
      </c>
      <c r="AK1764" s="112">
        <f>'Demand Input MP'!K884</f>
        <v>0</v>
      </c>
      <c r="AL1764" s="112">
        <f>'Demand Input MP'!L884</f>
        <v>0</v>
      </c>
      <c r="AM1764" s="112">
        <f>'Demand Input MP'!M884</f>
        <v>0</v>
      </c>
      <c r="AN1764" s="112">
        <f>'Demand Input MP'!N884</f>
        <v>0</v>
      </c>
      <c r="AQ1764" t="str">
        <f>AQ1758</f>
        <v/>
      </c>
    </row>
    <row r="1765" spans="1:43" ht="14.25" customHeight="1" x14ac:dyDescent="0.25">
      <c r="A1765" s="1"/>
      <c r="B1765" s="122"/>
      <c r="C1765" s="122"/>
      <c r="D1765" s="122"/>
      <c r="E1765" s="122"/>
      <c r="F1765" s="122"/>
      <c r="G1765" s="122"/>
      <c r="H1765" s="122"/>
      <c r="I1765" s="122"/>
      <c r="J1765" s="122"/>
      <c r="K1765" s="122"/>
      <c r="L1765" s="122"/>
      <c r="M1765" s="122"/>
      <c r="N1765" s="122"/>
      <c r="O1765" s="122"/>
      <c r="P1765" s="122"/>
      <c r="Q1765" s="122"/>
      <c r="R1765" s="122"/>
      <c r="S1765" s="122"/>
      <c r="T1765" s="122"/>
      <c r="U1765" s="122"/>
      <c r="V1765" s="124" t="s">
        <v>91</v>
      </c>
      <c r="W1765" s="125">
        <f>IFERROR(IF(SUM('Run Rate History'!E179:AD179)&gt;0,(SUMPRODUCT((B1760:AA1760&gt;=PERCENTILE(B1760:AA1760,0.1))*(B1760:AA1760&lt;=PERCENTILE(B1760:AA1760,0.9))*B1760:AA1760)+SUMPRODUCT(('Run Rate History'!E179:AD179&gt;=PERCENTILE(B1760:AA1760,0.1))*('Run Rate History'!E179:AD179&lt;=PERCENTILE(B1760:AA1760,0.9))*'Run Rate History'!E179:AD179))/(SUMPRODUCT((B1760:AA1760&gt;=PERCENTILE(B1760:AA1760,0.1))*(B1760:AA1760&lt;=PERCENTILE(B1760:AA1760,0.9))*1)+SUMPRODUCT(('Run Rate History'!E179:AD179&gt;=PERCENTILE(B1760:AA1760,0.1))*('Run Rate History'!E179:AD179&lt;=PERCENTILE(B1760:AA1760,0.9))*1)),TRIMMEAN(B1760:AA1760,0.15)),0)</f>
        <v>13.526315789473685</v>
      </c>
      <c r="X1765" s="126" t="s">
        <v>1172</v>
      </c>
      <c r="Y1765" s="127">
        <f>SUM(B1760:AA1760)/26</f>
        <v>13.576923076923077</v>
      </c>
      <c r="Z1765" s="128"/>
      <c r="AA1765" s="112" t="s">
        <v>1173</v>
      </c>
      <c r="AB1765" s="113">
        <f>'Demand Input MP'!B883</f>
        <v>0</v>
      </c>
      <c r="AC1765" s="112">
        <f>'Demand Input MP'!C883</f>
        <v>0</v>
      </c>
      <c r="AD1765" s="112">
        <f>'Demand Input MP'!D883</f>
        <v>0</v>
      </c>
      <c r="AE1765" s="112">
        <f>'Demand Input MP'!E883</f>
        <v>0</v>
      </c>
      <c r="AF1765" s="112">
        <f>'Demand Input MP'!F883</f>
        <v>0</v>
      </c>
      <c r="AG1765" s="112">
        <f>'Demand Input MP'!G883</f>
        <v>0</v>
      </c>
      <c r="AH1765" s="112">
        <f>'Demand Input MP'!H883</f>
        <v>0</v>
      </c>
      <c r="AI1765" s="112">
        <f>'Demand Input MP'!I883</f>
        <v>0</v>
      </c>
      <c r="AJ1765" s="112">
        <f>'Demand Input MP'!J883</f>
        <v>0</v>
      </c>
      <c r="AK1765" s="112">
        <f>'Demand Input MP'!K883</f>
        <v>0</v>
      </c>
      <c r="AL1765" s="112">
        <f>'Demand Input MP'!L883</f>
        <v>0</v>
      </c>
      <c r="AM1765" s="112">
        <f>'Demand Input MP'!M883</f>
        <v>0</v>
      </c>
      <c r="AN1765" s="112">
        <f>'Demand Input MP'!N883</f>
        <v>0</v>
      </c>
      <c r="AQ1765" t="str">
        <f>AQ1758</f>
        <v/>
      </c>
    </row>
    <row r="1766" spans="1:43" ht="14.25" customHeight="1" x14ac:dyDescent="0.25">
      <c r="A1766" s="1"/>
      <c r="B1766" s="122"/>
      <c r="C1766" s="122"/>
      <c r="D1766" s="122"/>
      <c r="E1766" s="122"/>
      <c r="F1766" s="122"/>
      <c r="G1766" s="122"/>
      <c r="H1766" s="122"/>
      <c r="I1766" s="122"/>
      <c r="J1766" s="122"/>
      <c r="K1766" s="122"/>
      <c r="L1766" s="122"/>
      <c r="M1766" s="122"/>
      <c r="N1766" s="122"/>
      <c r="O1766" s="122"/>
      <c r="P1766" s="122"/>
      <c r="Q1766" s="122"/>
      <c r="R1766" s="122"/>
      <c r="S1766" s="122"/>
      <c r="T1766" s="122"/>
      <c r="U1766" s="122"/>
      <c r="V1766" s="124" t="s">
        <v>94</v>
      </c>
      <c r="W1766" s="125">
        <f>IFERROR((1*MIN(MAX(X1760,0.5*IF(SUM('Run Rate History'!E179:AD179)&gt;0,(MEDIAN(IF(B1760:AA1760&gt;0,B1760:AA1760))+MEDIAN(IF('Run Rate History'!E179:AD179&gt;0,'Run Rate History'!E179:AD179)))/2,MEDIAN(IF(B1760:AA1760&gt;0,B1760:AA1760)))),2*IF(SUM('Run Rate History'!E179:AD179)&gt;0,(MEDIAN(IF(B1760:AA1760&gt;0,B1760:AA1760))+MEDIAN(IF('Run Rate History'!E179:AD179&gt;0,'Run Rate History'!E179:AD179)))/2,MEDIAN(IF(B1760:AA1760&gt;0,B1760:AA1760))))+2*MIN(MAX(Y1760,0.5*IF(SUM('Run Rate History'!E179:AD179)&gt;0,(MEDIAN(IF(B1760:AA1760&gt;0,B1760:AA1760))+MEDIAN(IF('Run Rate History'!E179:AD179&gt;0,'Run Rate History'!E179:AD179)))/2,MEDIAN(IF(B1760:AA1760&gt;0,B1760:AA1760)))),2*IF(SUM('Run Rate History'!E179:AD179)&gt;0,(MEDIAN(IF(B1760:AA1760&gt;0,B1760:AA1760))+MEDIAN(IF('Run Rate History'!E179:AD179&gt;0,'Run Rate History'!E179:AD179)))/2,MEDIAN(IF(B1760:AA1760&gt;0,B1760:AA1760))))+3*MIN(MAX(Z1760,0.5*IF(SUM('Run Rate History'!E179:AD179)&gt;0,(MEDIAN(IF(B1760:AA1760&gt;0,B1760:AA1760))+MEDIAN(IF('Run Rate History'!E179:AD179&gt;0,'Run Rate History'!E179:AD179)))/2,MEDIAN(IF(B1760:AA1760&gt;0,B1760:AA1760)))),2*IF(SUM('Run Rate History'!E179:AD179)&gt;0,(MEDIAN(IF(B1760:AA1760&gt;0,B1760:AA1760))+MEDIAN(IF('Run Rate History'!E179:AD179&gt;0,'Run Rate History'!E179:AD179)))/2,MEDIAN(IF(B1760:AA1760&gt;0,B1760:AA1760))))+4*MIN(MAX(AA1760,0.5*IF(SUM('Run Rate History'!E179:AD179)&gt;0,(MEDIAN(IF(B1760:AA1760&gt;0,B1760:AA1760))+MEDIAN(IF('Run Rate History'!E179:AD179&gt;0,'Run Rate History'!E179:AD179)))/2,MEDIAN(IF(B1760:AA1760&gt;0,B1760:AA1760)))),2*IF(SUM('Run Rate History'!E179:AD179)&gt;0,(MEDIAN(IF(B1760:AA1760&gt;0,B1760:AA1760))+MEDIAN(IF('Run Rate History'!E179:AD179&gt;0,'Run Rate History'!E179:AD179)))/2,MEDIAN(IF(B1760:AA1760&gt;0,B1760:AA1760)))))/10,0)</f>
        <v>25.9</v>
      </c>
      <c r="X1766" s="129" t="s">
        <v>1174</v>
      </c>
      <c r="Y1766" s="130">
        <f>IFERROR(VLOOKUP(A1758,'Stanje zaliha'!A:E,5,FALSE()),0)</f>
        <v>652</v>
      </c>
      <c r="Z1766" s="131"/>
      <c r="AA1766" s="113" t="s">
        <v>1175</v>
      </c>
      <c r="AB1766" s="118">
        <f t="shared" ref="AB1766:AN1766" si="350">SUM(AB1762:AB1765)</f>
        <v>0</v>
      </c>
      <c r="AC1766" s="118">
        <f t="shared" si="350"/>
        <v>0</v>
      </c>
      <c r="AD1766" s="118">
        <f t="shared" si="350"/>
        <v>0</v>
      </c>
      <c r="AE1766" s="118">
        <f t="shared" si="350"/>
        <v>0</v>
      </c>
      <c r="AF1766" s="118">
        <f t="shared" si="350"/>
        <v>0</v>
      </c>
      <c r="AG1766" s="118">
        <f t="shared" si="350"/>
        <v>0</v>
      </c>
      <c r="AH1766" s="118">
        <f t="shared" si="350"/>
        <v>0</v>
      </c>
      <c r="AI1766" s="118">
        <f t="shared" si="350"/>
        <v>0</v>
      </c>
      <c r="AJ1766" s="118">
        <f t="shared" si="350"/>
        <v>0</v>
      </c>
      <c r="AK1766" s="118">
        <f t="shared" si="350"/>
        <v>0</v>
      </c>
      <c r="AL1766" s="118">
        <f t="shared" si="350"/>
        <v>0</v>
      </c>
      <c r="AM1766" s="118">
        <f t="shared" si="350"/>
        <v>0</v>
      </c>
      <c r="AN1766" s="118">
        <f t="shared" si="350"/>
        <v>0</v>
      </c>
      <c r="AQ1766" t="str">
        <f>AQ1758</f>
        <v/>
      </c>
    </row>
    <row r="1767" spans="1:43" ht="14.25" customHeight="1" x14ac:dyDescent="0.25">
      <c r="A1767" s="1"/>
      <c r="B1767" s="122"/>
      <c r="C1767" s="122"/>
      <c r="D1767" s="122"/>
      <c r="E1767" s="122"/>
      <c r="F1767" s="122"/>
      <c r="G1767" s="122"/>
      <c r="H1767" s="122"/>
      <c r="I1767" s="122"/>
      <c r="J1767" s="122"/>
      <c r="K1767" s="122"/>
      <c r="L1767" s="122"/>
      <c r="M1767" s="122"/>
      <c r="N1767" s="122"/>
      <c r="O1767" s="122"/>
      <c r="P1767" s="122"/>
      <c r="Q1767" s="122"/>
      <c r="R1767" s="122"/>
      <c r="S1767" s="122"/>
      <c r="T1767" s="122"/>
      <c r="U1767" s="122"/>
      <c r="V1767" s="124" t="s">
        <v>95</v>
      </c>
      <c r="W1767" s="125">
        <f>IFERROR(0.6*W1766+0.4*W1765,0)</f>
        <v>20.950526315789475</v>
      </c>
      <c r="X1767" s="132" t="s">
        <v>1176</v>
      </c>
      <c r="Y1767" s="133">
        <f>IFERROR(SUMIF('Popis poslanih narudžbi'!A:A,A1758,'Popis poslanih narudžbi'!C:C),0)</f>
        <v>0</v>
      </c>
      <c r="Z1767" s="131"/>
      <c r="AA1767" s="134" t="s">
        <v>1177</v>
      </c>
      <c r="AB1767" s="118">
        <f t="shared" ref="AB1767:AN1767" si="351">AB1760+AB1766</f>
        <v>29</v>
      </c>
      <c r="AC1767" s="118">
        <f t="shared" si="351"/>
        <v>30</v>
      </c>
      <c r="AD1767" s="118">
        <f t="shared" si="351"/>
        <v>31</v>
      </c>
      <c r="AE1767" s="118">
        <f t="shared" si="351"/>
        <v>32</v>
      </c>
      <c r="AF1767" s="118">
        <f t="shared" si="351"/>
        <v>33</v>
      </c>
      <c r="AG1767" s="118">
        <f t="shared" si="351"/>
        <v>34</v>
      </c>
      <c r="AH1767" s="118">
        <f t="shared" si="351"/>
        <v>34</v>
      </c>
      <c r="AI1767" s="118">
        <f t="shared" si="351"/>
        <v>35</v>
      </c>
      <c r="AJ1767" s="118">
        <f t="shared" si="351"/>
        <v>35</v>
      </c>
      <c r="AK1767" s="118">
        <f t="shared" si="351"/>
        <v>35</v>
      </c>
      <c r="AL1767" s="118">
        <f t="shared" si="351"/>
        <v>36</v>
      </c>
      <c r="AM1767" s="118">
        <f t="shared" si="351"/>
        <v>36</v>
      </c>
      <c r="AN1767" s="118">
        <f t="shared" si="351"/>
        <v>36</v>
      </c>
      <c r="AQ1767" t="str">
        <f>AQ1758</f>
        <v/>
      </c>
    </row>
    <row r="1768" spans="1:43" ht="14.25" customHeight="1" x14ac:dyDescent="0.25">
      <c r="A1768" s="107" t="str">
        <f>'Run Rate'!A180</f>
        <v>ZOE12368</v>
      </c>
      <c r="B1768" s="135" t="str">
        <f>'Run Rate'!B180</f>
        <v>ZOE Boss Protein Fusion 454g Chocolate Rhapsody</v>
      </c>
      <c r="C1768" s="135" t="str">
        <f>'Run Rate'!C180</f>
        <v>PROTEINI</v>
      </c>
      <c r="D1768" s="135" t="str">
        <f>'Run Rate'!D180</f>
        <v>02 SILVER</v>
      </c>
      <c r="E1768" s="122"/>
      <c r="F1768" s="122"/>
      <c r="G1768" s="122"/>
      <c r="H1768" s="122"/>
      <c r="I1768" s="122"/>
      <c r="J1768" s="122"/>
      <c r="K1768" s="122"/>
      <c r="L1768" s="122"/>
      <c r="M1768" s="122"/>
      <c r="N1768" s="122"/>
      <c r="O1768" s="122"/>
      <c r="P1768" s="122"/>
      <c r="Q1768" s="122"/>
      <c r="R1768" s="122"/>
      <c r="S1768" s="122"/>
      <c r="T1768" s="122"/>
      <c r="U1768" s="122"/>
      <c r="V1768" s="122"/>
      <c r="W1768" s="122"/>
      <c r="X1768" s="122"/>
      <c r="Y1768" s="122"/>
      <c r="Z1768" s="122"/>
      <c r="AA1768" s="122"/>
      <c r="AB1768" s="122"/>
      <c r="AC1768" s="122"/>
      <c r="AD1768" s="122"/>
      <c r="AE1768" s="122"/>
      <c r="AF1768" s="122"/>
      <c r="AG1768" s="122"/>
      <c r="AH1768" s="122"/>
      <c r="AI1768" s="122"/>
      <c r="AJ1768" s="122"/>
      <c r="AK1768" s="122"/>
      <c r="AL1768" s="122"/>
      <c r="AM1768" s="122"/>
      <c r="AN1768" s="122"/>
      <c r="AQ1768" t="str">
        <f>IF(AND(OR($B$1="ALL",$B$1=C1768),OR($E$1="ALL",$E$1=D1768),OR($B$2="ALL",$B$2=A1768),OR($E$2="ALL",IFERROR(SEARCH($E$2,B1768),0)&gt;0)),"MATCH","")</f>
        <v/>
      </c>
    </row>
    <row r="1769" spans="1:43" ht="14.25" customHeight="1" x14ac:dyDescent="0.25">
      <c r="A1769" s="108" t="s">
        <v>1137</v>
      </c>
      <c r="B1769" s="136" t="s">
        <v>1138</v>
      </c>
      <c r="C1769" s="136" t="s">
        <v>1139</v>
      </c>
      <c r="D1769" s="136" t="s">
        <v>1140</v>
      </c>
      <c r="E1769" s="136" t="s">
        <v>1141</v>
      </c>
      <c r="F1769" s="136" t="s">
        <v>1142</v>
      </c>
      <c r="G1769" s="136" t="s">
        <v>1143</v>
      </c>
      <c r="H1769" s="136" t="s">
        <v>1144</v>
      </c>
      <c r="I1769" s="136" t="s">
        <v>1145</v>
      </c>
      <c r="J1769" s="136" t="s">
        <v>1146</v>
      </c>
      <c r="K1769" s="136" t="s">
        <v>1147</v>
      </c>
      <c r="L1769" s="136" t="s">
        <v>1148</v>
      </c>
      <c r="M1769" s="136" t="s">
        <v>1149</v>
      </c>
      <c r="N1769" s="136" t="s">
        <v>1150</v>
      </c>
      <c r="O1769" s="136" t="s">
        <v>1151</v>
      </c>
      <c r="P1769" s="136" t="s">
        <v>1152</v>
      </c>
      <c r="Q1769" s="136" t="s">
        <v>1153</v>
      </c>
      <c r="R1769" s="136" t="s">
        <v>1154</v>
      </c>
      <c r="S1769" s="136" t="s">
        <v>1155</v>
      </c>
      <c r="T1769" s="136" t="s">
        <v>1156</v>
      </c>
      <c r="U1769" s="136" t="s">
        <v>1157</v>
      </c>
      <c r="V1769" s="136" t="s">
        <v>1158</v>
      </c>
      <c r="W1769" s="136" t="s">
        <v>1159</v>
      </c>
      <c r="X1769" s="136" t="s">
        <v>1160</v>
      </c>
      <c r="Y1769" s="136" t="s">
        <v>1161</v>
      </c>
      <c r="Z1769" s="136" t="s">
        <v>1162</v>
      </c>
      <c r="AA1769" s="136" t="s">
        <v>1163</v>
      </c>
      <c r="AB1769" s="137" t="s">
        <v>156</v>
      </c>
      <c r="AC1769" s="137" t="s">
        <v>157</v>
      </c>
      <c r="AD1769" s="137" t="s">
        <v>158</v>
      </c>
      <c r="AE1769" s="137" t="s">
        <v>139</v>
      </c>
      <c r="AF1769" s="138" t="s">
        <v>140</v>
      </c>
      <c r="AG1769" s="138" t="s">
        <v>141</v>
      </c>
      <c r="AH1769" s="138" t="s">
        <v>142</v>
      </c>
      <c r="AI1769" s="138" t="s">
        <v>143</v>
      </c>
      <c r="AJ1769" s="139" t="s">
        <v>144</v>
      </c>
      <c r="AK1769" s="139" t="s">
        <v>145</v>
      </c>
      <c r="AL1769" s="139" t="s">
        <v>146</v>
      </c>
      <c r="AM1769" s="140" t="s">
        <v>147</v>
      </c>
      <c r="AN1769" s="140" t="s">
        <v>148</v>
      </c>
      <c r="AQ1769" t="str">
        <f>AQ1768</f>
        <v/>
      </c>
    </row>
    <row r="1770" spans="1:43" ht="14.25" customHeight="1" x14ac:dyDescent="0.25">
      <c r="A1770" s="99" t="s">
        <v>1164</v>
      </c>
      <c r="B1770" s="112">
        <f>'Run Rate'!E180</f>
        <v>11</v>
      </c>
      <c r="C1770" s="112">
        <f>'Run Rate'!F180</f>
        <v>40</v>
      </c>
      <c r="D1770" s="112">
        <f>'Run Rate'!G180</f>
        <v>15</v>
      </c>
      <c r="E1770" s="112">
        <f>'Run Rate'!H180</f>
        <v>17</v>
      </c>
      <c r="F1770" s="112">
        <f>'Run Rate'!I180</f>
        <v>5</v>
      </c>
      <c r="G1770" s="112">
        <f>'Run Rate'!J180</f>
        <v>56</v>
      </c>
      <c r="H1770" s="112">
        <f>'Run Rate'!K180</f>
        <v>64</v>
      </c>
      <c r="I1770" s="112">
        <f>'Run Rate'!L180</f>
        <v>24</v>
      </c>
      <c r="J1770" s="112">
        <f>'Run Rate'!M180</f>
        <v>16</v>
      </c>
      <c r="K1770" s="112">
        <f>'Run Rate'!N180</f>
        <v>14</v>
      </c>
      <c r="L1770" s="112">
        <f>'Run Rate'!O180</f>
        <v>34</v>
      </c>
      <c r="M1770" s="112">
        <f>'Run Rate'!P180</f>
        <v>7</v>
      </c>
      <c r="N1770" s="112">
        <f>'Run Rate'!Q180</f>
        <v>24</v>
      </c>
      <c r="O1770" s="112">
        <f>'Run Rate'!R180</f>
        <v>1</v>
      </c>
      <c r="P1770" s="112">
        <f>'Run Rate'!S180</f>
        <v>5</v>
      </c>
      <c r="Q1770" s="112">
        <f>'Run Rate'!T180</f>
        <v>9</v>
      </c>
      <c r="R1770" s="112">
        <f>'Run Rate'!U180</f>
        <v>151</v>
      </c>
      <c r="S1770" s="112">
        <f>'Run Rate'!V180</f>
        <v>110</v>
      </c>
      <c r="T1770" s="112">
        <f>'Run Rate'!W180</f>
        <v>173</v>
      </c>
      <c r="U1770" s="112">
        <f>'Run Rate'!X180</f>
        <v>188</v>
      </c>
      <c r="V1770" s="112">
        <f>'Run Rate'!Y180</f>
        <v>38</v>
      </c>
      <c r="W1770" s="112">
        <f>'Run Rate'!Z180</f>
        <v>46</v>
      </c>
      <c r="X1770" s="112">
        <f>'Run Rate'!AA180</f>
        <v>76</v>
      </c>
      <c r="Y1770" s="112">
        <f>'Run Rate'!AB180</f>
        <v>100</v>
      </c>
      <c r="Z1770" s="112">
        <f>'Run Rate'!AC180</f>
        <v>73</v>
      </c>
      <c r="AA1770" s="112">
        <f>'Run Rate'!AD180</f>
        <v>60</v>
      </c>
      <c r="AB1770" s="113">
        <v>75</v>
      </c>
      <c r="AC1770" s="112">
        <v>75</v>
      </c>
      <c r="AD1770" s="112">
        <v>75</v>
      </c>
      <c r="AE1770" s="112">
        <v>75</v>
      </c>
      <c r="AF1770" s="112">
        <v>75</v>
      </c>
      <c r="AG1770" s="112">
        <v>75</v>
      </c>
      <c r="AH1770" s="112">
        <v>75</v>
      </c>
      <c r="AI1770" s="112">
        <v>75</v>
      </c>
      <c r="AJ1770" s="112">
        <v>75</v>
      </c>
      <c r="AK1770" s="112">
        <v>75</v>
      </c>
      <c r="AL1770" s="112">
        <v>75</v>
      </c>
      <c r="AM1770" s="112">
        <v>75</v>
      </c>
      <c r="AN1770" s="112">
        <v>75</v>
      </c>
      <c r="AQ1770" t="str">
        <f>AQ1768</f>
        <v/>
      </c>
    </row>
    <row r="1771" spans="1:43" ht="14.25" customHeight="1" x14ac:dyDescent="0.25">
      <c r="A1771" s="99" t="s">
        <v>1165</v>
      </c>
      <c r="B1771" s="114"/>
      <c r="C1771" s="114"/>
      <c r="D1771" s="114"/>
      <c r="E1771" s="114"/>
      <c r="F1771" s="114"/>
      <c r="G1771" s="114"/>
      <c r="H1771" s="114"/>
      <c r="I1771" s="114"/>
      <c r="J1771" s="114"/>
      <c r="K1771" s="114"/>
      <c r="L1771" s="114"/>
      <c r="M1771" s="114"/>
      <c r="N1771" s="114"/>
      <c r="O1771" s="114"/>
      <c r="P1771" s="114"/>
      <c r="Q1771" s="114"/>
      <c r="R1771" s="114"/>
      <c r="S1771" s="114"/>
      <c r="T1771" s="114"/>
      <c r="U1771" s="114"/>
      <c r="V1771" s="114"/>
      <c r="W1771" s="115"/>
      <c r="X1771" s="115"/>
      <c r="Y1771" s="115"/>
      <c r="Z1771" s="115"/>
      <c r="AA1771" s="112" t="s">
        <v>1166</v>
      </c>
      <c r="AB1771" s="113"/>
      <c r="AC1771" s="112"/>
      <c r="AD1771" s="112"/>
      <c r="AE1771" s="112"/>
      <c r="AF1771" s="112"/>
      <c r="AG1771" s="112"/>
      <c r="AH1771" s="112"/>
      <c r="AI1771" s="112"/>
      <c r="AJ1771" s="112"/>
      <c r="AK1771" s="112"/>
      <c r="AL1771" s="112"/>
      <c r="AM1771" s="112"/>
      <c r="AN1771" s="112"/>
      <c r="AQ1771" t="str">
        <f>AQ1768</f>
        <v/>
      </c>
    </row>
    <row r="1772" spans="1:43" ht="14.25" customHeight="1" x14ac:dyDescent="0.25">
      <c r="A1772" s="99" t="s">
        <v>1167</v>
      </c>
      <c r="B1772" s="114"/>
      <c r="C1772" s="114"/>
      <c r="D1772" s="114"/>
      <c r="E1772" s="114"/>
      <c r="F1772" s="114"/>
      <c r="G1772" s="114"/>
      <c r="H1772" s="114"/>
      <c r="I1772" s="114"/>
      <c r="J1772" s="114"/>
      <c r="K1772" s="114"/>
      <c r="L1772" s="114"/>
      <c r="M1772" s="114"/>
      <c r="N1772" s="114"/>
      <c r="O1772" s="114"/>
      <c r="P1772" s="114"/>
      <c r="Q1772" s="114"/>
      <c r="R1772" s="114"/>
      <c r="S1772" s="114"/>
      <c r="T1772" s="114"/>
      <c r="U1772" s="114"/>
      <c r="V1772" s="114"/>
      <c r="W1772" s="115"/>
      <c r="X1772" s="116"/>
      <c r="Y1772" s="117"/>
      <c r="Z1772" s="115"/>
      <c r="AA1772" s="112" t="s">
        <v>1168</v>
      </c>
      <c r="AB1772" s="113">
        <f>'Demand Input VP'!B889</f>
        <v>0</v>
      </c>
      <c r="AC1772" s="112">
        <f>'Demand Input VP'!C889</f>
        <v>0</v>
      </c>
      <c r="AD1772" s="112">
        <f>'Demand Input VP'!D889</f>
        <v>0</v>
      </c>
      <c r="AE1772" s="112">
        <f>'Demand Input VP'!E889</f>
        <v>0</v>
      </c>
      <c r="AF1772" s="112">
        <f>'Demand Input VP'!F889</f>
        <v>0</v>
      </c>
      <c r="AG1772" s="112">
        <f>'Demand Input VP'!G889</f>
        <v>0</v>
      </c>
      <c r="AH1772" s="112">
        <f>'Demand Input VP'!H889</f>
        <v>0</v>
      </c>
      <c r="AI1772" s="112">
        <f>'Demand Input VP'!I889</f>
        <v>0</v>
      </c>
      <c r="AJ1772" s="112">
        <f>'Demand Input VP'!J889</f>
        <v>0</v>
      </c>
      <c r="AK1772" s="112">
        <f>'Demand Input VP'!K889</f>
        <v>0</v>
      </c>
      <c r="AL1772" s="112">
        <f>'Demand Input VP'!L889</f>
        <v>0</v>
      </c>
      <c r="AM1772" s="112">
        <f>'Demand Input VP'!M889</f>
        <v>0</v>
      </c>
      <c r="AN1772" s="112">
        <f>'Demand Input VP'!N889</f>
        <v>0</v>
      </c>
      <c r="AQ1772" t="str">
        <f>AQ1768</f>
        <v/>
      </c>
    </row>
    <row r="1773" spans="1:43" ht="14.25" customHeight="1" x14ac:dyDescent="0.25">
      <c r="A1773" s="99" t="s">
        <v>1169</v>
      </c>
      <c r="B1773" s="118"/>
      <c r="C1773" s="118"/>
      <c r="D1773" s="118"/>
      <c r="E1773" s="118"/>
      <c r="F1773" s="118"/>
      <c r="G1773" s="118"/>
      <c r="H1773" s="118"/>
      <c r="I1773" s="118"/>
      <c r="J1773" s="118"/>
      <c r="K1773" s="118"/>
      <c r="L1773" s="118"/>
      <c r="M1773" s="118"/>
      <c r="N1773" s="118"/>
      <c r="O1773" s="118"/>
      <c r="P1773" s="118"/>
      <c r="Q1773" s="118"/>
      <c r="R1773" s="118"/>
      <c r="S1773" s="118"/>
      <c r="T1773" s="118"/>
      <c r="U1773" s="118"/>
      <c r="V1773" s="118"/>
      <c r="W1773" s="115"/>
      <c r="X1773" s="116"/>
      <c r="Y1773" s="117"/>
      <c r="Z1773" s="119"/>
      <c r="AA1773" s="120" t="s">
        <v>1170</v>
      </c>
      <c r="AB1773" s="121">
        <f>'Demand Input VP'!B888</f>
        <v>0</v>
      </c>
      <c r="AC1773" s="120">
        <f>'Demand Input VP'!C888</f>
        <v>0</v>
      </c>
      <c r="AD1773" s="120">
        <f>'Demand Input VP'!D888</f>
        <v>0</v>
      </c>
      <c r="AE1773" s="120">
        <f>'Demand Input VP'!E888</f>
        <v>0</v>
      </c>
      <c r="AF1773" s="120">
        <f>'Demand Input VP'!F888</f>
        <v>0</v>
      </c>
      <c r="AG1773" s="120">
        <f>'Demand Input VP'!G888</f>
        <v>0</v>
      </c>
      <c r="AH1773" s="120">
        <f>'Demand Input VP'!H888</f>
        <v>0</v>
      </c>
      <c r="AI1773" s="120">
        <f>'Demand Input VP'!I888</f>
        <v>0</v>
      </c>
      <c r="AJ1773" s="120">
        <f>'Demand Input VP'!J888</f>
        <v>0</v>
      </c>
      <c r="AK1773" s="120">
        <f>'Demand Input VP'!K888</f>
        <v>0</v>
      </c>
      <c r="AL1773" s="120">
        <f>'Demand Input VP'!L888</f>
        <v>0</v>
      </c>
      <c r="AM1773" s="120">
        <f>'Demand Input VP'!M888</f>
        <v>0</v>
      </c>
      <c r="AN1773" s="120">
        <f>'Demand Input VP'!N888</f>
        <v>0</v>
      </c>
      <c r="AQ1773" t="str">
        <f>AQ1768</f>
        <v/>
      </c>
    </row>
    <row r="1774" spans="1:43" ht="14.25" customHeight="1" x14ac:dyDescent="0.25">
      <c r="A1774" s="1"/>
      <c r="B1774" s="122"/>
      <c r="C1774" s="122"/>
      <c r="D1774" s="122"/>
      <c r="E1774" s="122"/>
      <c r="F1774" s="122"/>
      <c r="G1774" s="122"/>
      <c r="H1774" s="122"/>
      <c r="I1774" s="122"/>
      <c r="J1774" s="122"/>
      <c r="K1774" s="122"/>
      <c r="L1774" s="122"/>
      <c r="M1774" s="122"/>
      <c r="N1774" s="122"/>
      <c r="O1774" s="122"/>
      <c r="P1774" s="122"/>
      <c r="Q1774" s="122"/>
      <c r="R1774" s="122"/>
      <c r="S1774" s="122"/>
      <c r="T1774" s="122"/>
      <c r="U1774" s="122"/>
      <c r="V1774" s="122"/>
      <c r="W1774" s="123"/>
      <c r="X1774" s="116"/>
      <c r="Y1774" s="117"/>
      <c r="Z1774" s="123"/>
      <c r="AA1774" s="112" t="s">
        <v>1171</v>
      </c>
      <c r="AB1774" s="113">
        <f>'Demand Input MP'!B889</f>
        <v>0</v>
      </c>
      <c r="AC1774" s="112">
        <f>'Demand Input MP'!C889</f>
        <v>0</v>
      </c>
      <c r="AD1774" s="112">
        <f>'Demand Input MP'!D889</f>
        <v>0</v>
      </c>
      <c r="AE1774" s="112">
        <f>'Demand Input MP'!E889</f>
        <v>0</v>
      </c>
      <c r="AF1774" s="112">
        <f>'Demand Input MP'!F889</f>
        <v>0</v>
      </c>
      <c r="AG1774" s="112">
        <f>'Demand Input MP'!G889</f>
        <v>0</v>
      </c>
      <c r="AH1774" s="112">
        <f>'Demand Input MP'!H889</f>
        <v>0</v>
      </c>
      <c r="AI1774" s="112">
        <f>'Demand Input MP'!I889</f>
        <v>0</v>
      </c>
      <c r="AJ1774" s="112">
        <f>'Demand Input MP'!J889</f>
        <v>0</v>
      </c>
      <c r="AK1774" s="112">
        <f>'Demand Input MP'!K889</f>
        <v>0</v>
      </c>
      <c r="AL1774" s="112">
        <f>'Demand Input MP'!L889</f>
        <v>0</v>
      </c>
      <c r="AM1774" s="112">
        <f>'Demand Input MP'!M889</f>
        <v>0</v>
      </c>
      <c r="AN1774" s="112">
        <f>'Demand Input MP'!N889</f>
        <v>0</v>
      </c>
      <c r="AQ1774" t="str">
        <f>AQ1768</f>
        <v/>
      </c>
    </row>
    <row r="1775" spans="1:43" ht="14.25" customHeight="1" x14ac:dyDescent="0.25">
      <c r="A1775" s="1"/>
      <c r="B1775" s="122"/>
      <c r="C1775" s="122"/>
      <c r="D1775" s="122"/>
      <c r="E1775" s="122"/>
      <c r="F1775" s="122"/>
      <c r="G1775" s="122"/>
      <c r="H1775" s="122"/>
      <c r="I1775" s="122"/>
      <c r="J1775" s="122"/>
      <c r="K1775" s="122"/>
      <c r="L1775" s="122"/>
      <c r="M1775" s="122"/>
      <c r="N1775" s="122"/>
      <c r="O1775" s="122"/>
      <c r="P1775" s="122"/>
      <c r="Q1775" s="122"/>
      <c r="R1775" s="122"/>
      <c r="S1775" s="122"/>
      <c r="T1775" s="122"/>
      <c r="U1775" s="122"/>
      <c r="V1775" s="124" t="s">
        <v>91</v>
      </c>
      <c r="W1775" s="125">
        <f>IFERROR(IF(SUM('Run Rate History'!E180:AD180)&gt;0,(SUMPRODUCT((B1770:AA1770&gt;=PERCENTILE(B1770:AA1770,0.1))*(B1770:AA1770&lt;=PERCENTILE(B1770:AA1770,0.9))*B1770:AA1770)+SUMPRODUCT(('Run Rate History'!E180:AD180&gt;=PERCENTILE(B1770:AA1770,0.1))*('Run Rate History'!E180:AD180&lt;=PERCENTILE(B1770:AA1770,0.9))*'Run Rate History'!E180:AD180))/(SUMPRODUCT((B1770:AA1770&gt;=PERCENTILE(B1770:AA1770,0.1))*(B1770:AA1770&lt;=PERCENTILE(B1770:AA1770,0.9))*1)+SUMPRODUCT(('Run Rate History'!E180:AD180&gt;=PERCENTILE(B1770:AA1770,0.1))*('Run Rate History'!E180:AD180&lt;=PERCENTILE(B1770:AA1770,0.9))*1)),TRIMMEAN(B1770:AA1770,0.15)),0)</f>
        <v>36.289473684210527</v>
      </c>
      <c r="X1775" s="126" t="s">
        <v>1172</v>
      </c>
      <c r="Y1775" s="127">
        <f>SUM(B1770:AA1770)/26</f>
        <v>52.192307692307693</v>
      </c>
      <c r="Z1775" s="128"/>
      <c r="AA1775" s="112" t="s">
        <v>1173</v>
      </c>
      <c r="AB1775" s="113">
        <f>'Demand Input MP'!B888</f>
        <v>0</v>
      </c>
      <c r="AC1775" s="112">
        <f>'Demand Input MP'!C888</f>
        <v>0</v>
      </c>
      <c r="AD1775" s="112">
        <f>'Demand Input MP'!D888</f>
        <v>0</v>
      </c>
      <c r="AE1775" s="112">
        <f>'Demand Input MP'!E888</f>
        <v>0</v>
      </c>
      <c r="AF1775" s="112">
        <f>'Demand Input MP'!F888</f>
        <v>0</v>
      </c>
      <c r="AG1775" s="112">
        <f>'Demand Input MP'!G888</f>
        <v>0</v>
      </c>
      <c r="AH1775" s="112">
        <f>'Demand Input MP'!H888</f>
        <v>0</v>
      </c>
      <c r="AI1775" s="112">
        <f>'Demand Input MP'!I888</f>
        <v>0</v>
      </c>
      <c r="AJ1775" s="112">
        <f>'Demand Input MP'!J888</f>
        <v>0</v>
      </c>
      <c r="AK1775" s="112">
        <f>'Demand Input MP'!K888</f>
        <v>0</v>
      </c>
      <c r="AL1775" s="112">
        <f>'Demand Input MP'!L888</f>
        <v>0</v>
      </c>
      <c r="AM1775" s="112">
        <f>'Demand Input MP'!M888</f>
        <v>0</v>
      </c>
      <c r="AN1775" s="112">
        <f>'Demand Input MP'!N888</f>
        <v>0</v>
      </c>
      <c r="AQ1775" t="str">
        <f>AQ1768</f>
        <v/>
      </c>
    </row>
    <row r="1776" spans="1:43" ht="14.25" customHeight="1" x14ac:dyDescent="0.25">
      <c r="A1776" s="1"/>
      <c r="B1776" s="122"/>
      <c r="C1776" s="122"/>
      <c r="D1776" s="122"/>
      <c r="E1776" s="122"/>
      <c r="F1776" s="122"/>
      <c r="G1776" s="122"/>
      <c r="H1776" s="122"/>
      <c r="I1776" s="122"/>
      <c r="J1776" s="122"/>
      <c r="K1776" s="122"/>
      <c r="L1776" s="122"/>
      <c r="M1776" s="122"/>
      <c r="N1776" s="122"/>
      <c r="O1776" s="122"/>
      <c r="P1776" s="122"/>
      <c r="Q1776" s="122"/>
      <c r="R1776" s="122"/>
      <c r="S1776" s="122"/>
      <c r="T1776" s="122"/>
      <c r="U1776" s="122"/>
      <c r="V1776" s="124" t="s">
        <v>94</v>
      </c>
      <c r="W1776" s="125">
        <f>IFERROR((1*MIN(MAX(X1770,0.5*IF(SUM('Run Rate History'!E180:AD180)&gt;0,(MEDIAN(IF(B1770:AA1770&gt;0,B1770:AA1770))+MEDIAN(IF('Run Rate History'!E180:AD180&gt;0,'Run Rate History'!E180:AD180)))/2,MEDIAN(IF(B1770:AA1770&gt;0,B1770:AA1770)))),2*IF(SUM('Run Rate History'!E180:AD180)&gt;0,(MEDIAN(IF(B1770:AA1770&gt;0,B1770:AA1770))+MEDIAN(IF('Run Rate History'!E180:AD180&gt;0,'Run Rate History'!E180:AD180)))/2,MEDIAN(IF(B1770:AA1770&gt;0,B1770:AA1770))))+2*MIN(MAX(Y1770,0.5*IF(SUM('Run Rate History'!E180:AD180)&gt;0,(MEDIAN(IF(B1770:AA1770&gt;0,B1770:AA1770))+MEDIAN(IF('Run Rate History'!E180:AD180&gt;0,'Run Rate History'!E180:AD180)))/2,MEDIAN(IF(B1770:AA1770&gt;0,B1770:AA1770)))),2*IF(SUM('Run Rate History'!E180:AD180)&gt;0,(MEDIAN(IF(B1770:AA1770&gt;0,B1770:AA1770))+MEDIAN(IF('Run Rate History'!E180:AD180&gt;0,'Run Rate History'!E180:AD180)))/2,MEDIAN(IF(B1770:AA1770&gt;0,B1770:AA1770))))+3*MIN(MAX(Z1770,0.5*IF(SUM('Run Rate History'!E180:AD180)&gt;0,(MEDIAN(IF(B1770:AA1770&gt;0,B1770:AA1770))+MEDIAN(IF('Run Rate History'!E180:AD180&gt;0,'Run Rate History'!E180:AD180)))/2,MEDIAN(IF(B1770:AA1770&gt;0,B1770:AA1770)))),2*IF(SUM('Run Rate History'!E180:AD180)&gt;0,(MEDIAN(IF(B1770:AA1770&gt;0,B1770:AA1770))+MEDIAN(IF('Run Rate History'!E180:AD180&gt;0,'Run Rate History'!E180:AD180)))/2,MEDIAN(IF(B1770:AA1770&gt;0,B1770:AA1770))))+4*MIN(MAX(AA1770,0.5*IF(SUM('Run Rate History'!E180:AD180)&gt;0,(MEDIAN(IF(B1770:AA1770&gt;0,B1770:AA1770))+MEDIAN(IF('Run Rate History'!E180:AD180&gt;0,'Run Rate History'!E180:AD180)))/2,MEDIAN(IF(B1770:AA1770&gt;0,B1770:AA1770)))),2*IF(SUM('Run Rate History'!E180:AD180)&gt;0,(MEDIAN(IF(B1770:AA1770&gt;0,B1770:AA1770))+MEDIAN(IF('Run Rate History'!E180:AD180&gt;0,'Run Rate History'!E180:AD180)))/2,MEDIAN(IF(B1770:AA1770&gt;0,B1770:AA1770)))))/10,0)</f>
        <v>48</v>
      </c>
      <c r="X1776" s="129" t="s">
        <v>1174</v>
      </c>
      <c r="Y1776" s="130">
        <f>IFERROR(VLOOKUP(A1768,'Stanje zaliha'!A:E,5,FALSE()),0)</f>
        <v>784</v>
      </c>
      <c r="Z1776" s="131"/>
      <c r="AA1776" s="113" t="s">
        <v>1175</v>
      </c>
      <c r="AB1776" s="118">
        <f t="shared" ref="AB1776:AN1776" si="352">SUM(AB1772:AB1775)</f>
        <v>0</v>
      </c>
      <c r="AC1776" s="118">
        <f t="shared" si="352"/>
        <v>0</v>
      </c>
      <c r="AD1776" s="118">
        <f t="shared" si="352"/>
        <v>0</v>
      </c>
      <c r="AE1776" s="118">
        <f t="shared" si="352"/>
        <v>0</v>
      </c>
      <c r="AF1776" s="118">
        <f t="shared" si="352"/>
        <v>0</v>
      </c>
      <c r="AG1776" s="118">
        <f t="shared" si="352"/>
        <v>0</v>
      </c>
      <c r="AH1776" s="118">
        <f t="shared" si="352"/>
        <v>0</v>
      </c>
      <c r="AI1776" s="118">
        <f t="shared" si="352"/>
        <v>0</v>
      </c>
      <c r="AJ1776" s="118">
        <f t="shared" si="352"/>
        <v>0</v>
      </c>
      <c r="AK1776" s="118">
        <f t="shared" si="352"/>
        <v>0</v>
      </c>
      <c r="AL1776" s="118">
        <f t="shared" si="352"/>
        <v>0</v>
      </c>
      <c r="AM1776" s="118">
        <f t="shared" si="352"/>
        <v>0</v>
      </c>
      <c r="AN1776" s="118">
        <f t="shared" si="352"/>
        <v>0</v>
      </c>
      <c r="AQ1776" t="str">
        <f>AQ1768</f>
        <v/>
      </c>
    </row>
    <row r="1777" spans="1:43" ht="14.25" customHeight="1" x14ac:dyDescent="0.25">
      <c r="A1777" s="1"/>
      <c r="B1777" s="122"/>
      <c r="C1777" s="122"/>
      <c r="D1777" s="122"/>
      <c r="E1777" s="122"/>
      <c r="F1777" s="122"/>
      <c r="G1777" s="122"/>
      <c r="H1777" s="122"/>
      <c r="I1777" s="122"/>
      <c r="J1777" s="122"/>
      <c r="K1777" s="122"/>
      <c r="L1777" s="122"/>
      <c r="M1777" s="122"/>
      <c r="N1777" s="122"/>
      <c r="O1777" s="122"/>
      <c r="P1777" s="122"/>
      <c r="Q1777" s="122"/>
      <c r="R1777" s="122"/>
      <c r="S1777" s="122"/>
      <c r="T1777" s="122"/>
      <c r="U1777" s="122"/>
      <c r="V1777" s="124" t="s">
        <v>95</v>
      </c>
      <c r="W1777" s="125">
        <f>IFERROR(0.6*W1776+0.4*W1775,0)</f>
        <v>43.315789473684205</v>
      </c>
      <c r="X1777" s="132" t="s">
        <v>1176</v>
      </c>
      <c r="Y1777" s="133">
        <f>IFERROR(SUMIF('Popis poslanih narudžbi'!A:A,A1768,'Popis poslanih narudžbi'!C:C),0)</f>
        <v>0</v>
      </c>
      <c r="Z1777" s="131"/>
      <c r="AA1777" s="134" t="s">
        <v>1177</v>
      </c>
      <c r="AB1777" s="118">
        <f t="shared" ref="AB1777:AN1777" si="353">AB1770+AB1776</f>
        <v>75</v>
      </c>
      <c r="AC1777" s="118">
        <f t="shared" si="353"/>
        <v>75</v>
      </c>
      <c r="AD1777" s="118">
        <f t="shared" si="353"/>
        <v>75</v>
      </c>
      <c r="AE1777" s="118">
        <f t="shared" si="353"/>
        <v>75</v>
      </c>
      <c r="AF1777" s="118">
        <f t="shared" si="353"/>
        <v>75</v>
      </c>
      <c r="AG1777" s="118">
        <f t="shared" si="353"/>
        <v>75</v>
      </c>
      <c r="AH1777" s="118">
        <f t="shared" si="353"/>
        <v>75</v>
      </c>
      <c r="AI1777" s="118">
        <f t="shared" si="353"/>
        <v>75</v>
      </c>
      <c r="AJ1777" s="118">
        <f t="shared" si="353"/>
        <v>75</v>
      </c>
      <c r="AK1777" s="118">
        <f t="shared" si="353"/>
        <v>75</v>
      </c>
      <c r="AL1777" s="118">
        <f t="shared" si="353"/>
        <v>75</v>
      </c>
      <c r="AM1777" s="118">
        <f t="shared" si="353"/>
        <v>75</v>
      </c>
      <c r="AN1777" s="118">
        <f t="shared" si="353"/>
        <v>75</v>
      </c>
      <c r="AQ1777" t="str">
        <f>AQ1768</f>
        <v/>
      </c>
    </row>
    <row r="1778" spans="1:43" ht="14.25" customHeight="1" x14ac:dyDescent="0.25">
      <c r="A1778" s="107" t="str">
        <f>'Run Rate'!A181</f>
        <v>SHM00013</v>
      </c>
      <c r="B1778" s="135" t="str">
        <f>'Run Rate'!B181</f>
        <v>Shieldmixer Hero Pro Joker</v>
      </c>
      <c r="C1778" s="135" t="str">
        <f>'Run Rate'!C181</f>
        <v>DRINKWARE I HOME</v>
      </c>
      <c r="D1778" s="135" t="str">
        <f>'Run Rate'!D181</f>
        <v>02 SILVER</v>
      </c>
      <c r="E1778" s="122"/>
      <c r="F1778" s="122"/>
      <c r="G1778" s="122"/>
      <c r="H1778" s="122"/>
      <c r="I1778" s="122"/>
      <c r="J1778" s="122"/>
      <c r="K1778" s="122"/>
      <c r="L1778" s="122"/>
      <c r="M1778" s="122"/>
      <c r="N1778" s="122"/>
      <c r="O1778" s="122"/>
      <c r="P1778" s="122"/>
      <c r="Q1778" s="122"/>
      <c r="R1778" s="122"/>
      <c r="S1778" s="122"/>
      <c r="T1778" s="122"/>
      <c r="U1778" s="122"/>
      <c r="V1778" s="122"/>
      <c r="W1778" s="122"/>
      <c r="X1778" s="122"/>
      <c r="Y1778" s="122"/>
      <c r="Z1778" s="122"/>
      <c r="AA1778" s="122"/>
      <c r="AB1778" s="122"/>
      <c r="AC1778" s="122"/>
      <c r="AD1778" s="122"/>
      <c r="AE1778" s="122"/>
      <c r="AF1778" s="122"/>
      <c r="AG1778" s="122"/>
      <c r="AH1778" s="122"/>
      <c r="AI1778" s="122"/>
      <c r="AJ1778" s="122"/>
      <c r="AK1778" s="122"/>
      <c r="AL1778" s="122"/>
      <c r="AM1778" s="122"/>
      <c r="AN1778" s="122"/>
      <c r="AQ1778" t="str">
        <f>IF(AND(OR($B$1="ALL",$B$1=C1778),OR($E$1="ALL",$E$1=D1778),OR($B$2="ALL",$B$2=A1778),OR($E$2="ALL",IFERROR(SEARCH($E$2,B1778),0)&gt;0)),"MATCH","")</f>
        <v/>
      </c>
    </row>
    <row r="1779" spans="1:43" ht="14.25" customHeight="1" x14ac:dyDescent="0.25">
      <c r="A1779" s="108" t="s">
        <v>1137</v>
      </c>
      <c r="B1779" s="136" t="s">
        <v>1138</v>
      </c>
      <c r="C1779" s="136" t="s">
        <v>1139</v>
      </c>
      <c r="D1779" s="136" t="s">
        <v>1140</v>
      </c>
      <c r="E1779" s="136" t="s">
        <v>1141</v>
      </c>
      <c r="F1779" s="136" t="s">
        <v>1142</v>
      </c>
      <c r="G1779" s="136" t="s">
        <v>1143</v>
      </c>
      <c r="H1779" s="136" t="s">
        <v>1144</v>
      </c>
      <c r="I1779" s="136" t="s">
        <v>1145</v>
      </c>
      <c r="J1779" s="136" t="s">
        <v>1146</v>
      </c>
      <c r="K1779" s="136" t="s">
        <v>1147</v>
      </c>
      <c r="L1779" s="136" t="s">
        <v>1148</v>
      </c>
      <c r="M1779" s="136" t="s">
        <v>1149</v>
      </c>
      <c r="N1779" s="136" t="s">
        <v>1150</v>
      </c>
      <c r="O1779" s="136" t="s">
        <v>1151</v>
      </c>
      <c r="P1779" s="136" t="s">
        <v>1152</v>
      </c>
      <c r="Q1779" s="136" t="s">
        <v>1153</v>
      </c>
      <c r="R1779" s="136" t="s">
        <v>1154</v>
      </c>
      <c r="S1779" s="136" t="s">
        <v>1155</v>
      </c>
      <c r="T1779" s="136" t="s">
        <v>1156</v>
      </c>
      <c r="U1779" s="136" t="s">
        <v>1157</v>
      </c>
      <c r="V1779" s="136" t="s">
        <v>1158</v>
      </c>
      <c r="W1779" s="136" t="s">
        <v>1159</v>
      </c>
      <c r="X1779" s="136" t="s">
        <v>1160</v>
      </c>
      <c r="Y1779" s="136" t="s">
        <v>1161</v>
      </c>
      <c r="Z1779" s="136" t="s">
        <v>1162</v>
      </c>
      <c r="AA1779" s="136" t="s">
        <v>1163</v>
      </c>
      <c r="AB1779" s="137" t="s">
        <v>156</v>
      </c>
      <c r="AC1779" s="137" t="s">
        <v>157</v>
      </c>
      <c r="AD1779" s="137" t="s">
        <v>158</v>
      </c>
      <c r="AE1779" s="137" t="s">
        <v>139</v>
      </c>
      <c r="AF1779" s="138" t="s">
        <v>140</v>
      </c>
      <c r="AG1779" s="138" t="s">
        <v>141</v>
      </c>
      <c r="AH1779" s="138" t="s">
        <v>142</v>
      </c>
      <c r="AI1779" s="138" t="s">
        <v>143</v>
      </c>
      <c r="AJ1779" s="139" t="s">
        <v>144</v>
      </c>
      <c r="AK1779" s="139" t="s">
        <v>145</v>
      </c>
      <c r="AL1779" s="139" t="s">
        <v>146</v>
      </c>
      <c r="AM1779" s="140" t="s">
        <v>147</v>
      </c>
      <c r="AN1779" s="140" t="s">
        <v>148</v>
      </c>
      <c r="AQ1779" t="str">
        <f>AQ1778</f>
        <v/>
      </c>
    </row>
    <row r="1780" spans="1:43" ht="14.25" customHeight="1" x14ac:dyDescent="0.25">
      <c r="A1780" s="99" t="s">
        <v>1164</v>
      </c>
      <c r="B1780" s="112">
        <f>'Run Rate'!E181</f>
        <v>7</v>
      </c>
      <c r="C1780" s="112">
        <f>'Run Rate'!F181</f>
        <v>12</v>
      </c>
      <c r="D1780" s="112">
        <f>'Run Rate'!G181</f>
        <v>12</v>
      </c>
      <c r="E1780" s="112">
        <f>'Run Rate'!H181</f>
        <v>114</v>
      </c>
      <c r="F1780" s="112">
        <f>'Run Rate'!I181</f>
        <v>7</v>
      </c>
      <c r="G1780" s="112">
        <f>'Run Rate'!J181</f>
        <v>33</v>
      </c>
      <c r="H1780" s="112">
        <f>'Run Rate'!K181</f>
        <v>55</v>
      </c>
      <c r="I1780" s="112">
        <f>'Run Rate'!L181</f>
        <v>435</v>
      </c>
      <c r="J1780" s="112">
        <f>'Run Rate'!M181</f>
        <v>44</v>
      </c>
      <c r="K1780" s="112">
        <f>'Run Rate'!N181</f>
        <v>44</v>
      </c>
      <c r="L1780" s="112">
        <f>'Run Rate'!O181</f>
        <v>412</v>
      </c>
      <c r="M1780" s="112">
        <f>'Run Rate'!P181</f>
        <v>18</v>
      </c>
      <c r="N1780" s="112">
        <f>'Run Rate'!Q181</f>
        <v>20</v>
      </c>
      <c r="O1780" s="112">
        <f>'Run Rate'!R181</f>
        <v>7</v>
      </c>
      <c r="P1780" s="112">
        <f>'Run Rate'!S181</f>
        <v>3</v>
      </c>
      <c r="Q1780" s="112">
        <f>'Run Rate'!T181</f>
        <v>17</v>
      </c>
      <c r="R1780" s="112">
        <f>'Run Rate'!U181</f>
        <v>12</v>
      </c>
      <c r="S1780" s="112">
        <f>'Run Rate'!V181</f>
        <v>14</v>
      </c>
      <c r="T1780" s="112">
        <f>'Run Rate'!W181</f>
        <v>77</v>
      </c>
      <c r="U1780" s="112">
        <f>'Run Rate'!X181</f>
        <v>30</v>
      </c>
      <c r="V1780" s="112">
        <f>'Run Rate'!Y181</f>
        <v>14</v>
      </c>
      <c r="W1780" s="112">
        <f>'Run Rate'!Z181</f>
        <v>8</v>
      </c>
      <c r="X1780" s="112">
        <f>'Run Rate'!AA181</f>
        <v>8</v>
      </c>
      <c r="Y1780" s="112">
        <f>'Run Rate'!AB181</f>
        <v>15</v>
      </c>
      <c r="Z1780" s="112">
        <f>'Run Rate'!AC181</f>
        <v>11</v>
      </c>
      <c r="AA1780" s="112">
        <f>'Run Rate'!AD181</f>
        <v>11</v>
      </c>
      <c r="AB1780" s="113">
        <v>12</v>
      </c>
      <c r="AC1780" s="112">
        <v>12</v>
      </c>
      <c r="AD1780" s="112">
        <v>12</v>
      </c>
      <c r="AE1780" s="112">
        <v>12</v>
      </c>
      <c r="AF1780" s="112">
        <v>12</v>
      </c>
      <c r="AG1780" s="112">
        <v>11</v>
      </c>
      <c r="AH1780" s="112">
        <v>11</v>
      </c>
      <c r="AI1780" s="112">
        <v>11</v>
      </c>
      <c r="AJ1780" s="112">
        <v>11</v>
      </c>
      <c r="AK1780" s="112">
        <v>11</v>
      </c>
      <c r="AL1780" s="112">
        <v>11</v>
      </c>
      <c r="AM1780" s="112">
        <v>11</v>
      </c>
      <c r="AN1780" s="112">
        <v>11</v>
      </c>
      <c r="AQ1780" t="str">
        <f>AQ1778</f>
        <v/>
      </c>
    </row>
    <row r="1781" spans="1:43" ht="14.25" customHeight="1" x14ac:dyDescent="0.25">
      <c r="A1781" s="99" t="s">
        <v>1165</v>
      </c>
      <c r="B1781" s="114"/>
      <c r="C1781" s="114"/>
      <c r="D1781" s="114"/>
      <c r="E1781" s="114"/>
      <c r="F1781" s="114"/>
      <c r="G1781" s="114"/>
      <c r="H1781" s="114"/>
      <c r="I1781" s="114"/>
      <c r="J1781" s="114"/>
      <c r="K1781" s="114"/>
      <c r="L1781" s="114"/>
      <c r="M1781" s="114"/>
      <c r="N1781" s="114"/>
      <c r="O1781" s="114"/>
      <c r="P1781" s="114"/>
      <c r="Q1781" s="114"/>
      <c r="R1781" s="114"/>
      <c r="S1781" s="114"/>
      <c r="T1781" s="114"/>
      <c r="U1781" s="114"/>
      <c r="V1781" s="114"/>
      <c r="W1781" s="115"/>
      <c r="X1781" s="115"/>
      <c r="Y1781" s="115"/>
      <c r="Z1781" s="115"/>
      <c r="AA1781" s="112" t="s">
        <v>1166</v>
      </c>
      <c r="AB1781" s="113"/>
      <c r="AC1781" s="112"/>
      <c r="AD1781" s="112"/>
      <c r="AE1781" s="112"/>
      <c r="AF1781" s="112"/>
      <c r="AG1781" s="112"/>
      <c r="AH1781" s="112"/>
      <c r="AI1781" s="112"/>
      <c r="AJ1781" s="112"/>
      <c r="AK1781" s="112"/>
      <c r="AL1781" s="112"/>
      <c r="AM1781" s="112"/>
      <c r="AN1781" s="112"/>
      <c r="AQ1781" t="str">
        <f>AQ1778</f>
        <v/>
      </c>
    </row>
    <row r="1782" spans="1:43" ht="14.25" customHeight="1" x14ac:dyDescent="0.25">
      <c r="A1782" s="99" t="s">
        <v>1167</v>
      </c>
      <c r="B1782" s="114"/>
      <c r="C1782" s="114"/>
      <c r="D1782" s="114"/>
      <c r="E1782" s="114"/>
      <c r="F1782" s="114"/>
      <c r="G1782" s="114"/>
      <c r="H1782" s="114"/>
      <c r="I1782" s="114"/>
      <c r="J1782" s="114"/>
      <c r="K1782" s="114"/>
      <c r="L1782" s="114"/>
      <c r="M1782" s="114"/>
      <c r="N1782" s="114"/>
      <c r="O1782" s="114"/>
      <c r="P1782" s="114"/>
      <c r="Q1782" s="114"/>
      <c r="R1782" s="114"/>
      <c r="S1782" s="114"/>
      <c r="T1782" s="114"/>
      <c r="U1782" s="114"/>
      <c r="V1782" s="114"/>
      <c r="W1782" s="115"/>
      <c r="X1782" s="116"/>
      <c r="Y1782" s="117"/>
      <c r="Z1782" s="115"/>
      <c r="AA1782" s="112" t="s">
        <v>1168</v>
      </c>
      <c r="AB1782" s="113">
        <f>'Demand Input VP'!B894</f>
        <v>0</v>
      </c>
      <c r="AC1782" s="112">
        <f>'Demand Input VP'!C894</f>
        <v>0</v>
      </c>
      <c r="AD1782" s="112">
        <f>'Demand Input VP'!D894</f>
        <v>0</v>
      </c>
      <c r="AE1782" s="112">
        <f>'Demand Input VP'!E894</f>
        <v>0</v>
      </c>
      <c r="AF1782" s="112">
        <f>'Demand Input VP'!F894</f>
        <v>0</v>
      </c>
      <c r="AG1782" s="112">
        <f>'Demand Input VP'!G894</f>
        <v>0</v>
      </c>
      <c r="AH1782" s="112">
        <f>'Demand Input VP'!H894</f>
        <v>0</v>
      </c>
      <c r="AI1782" s="112">
        <f>'Demand Input VP'!I894</f>
        <v>0</v>
      </c>
      <c r="AJ1782" s="112">
        <f>'Demand Input VP'!J894</f>
        <v>0</v>
      </c>
      <c r="AK1782" s="112">
        <f>'Demand Input VP'!K894</f>
        <v>0</v>
      </c>
      <c r="AL1782" s="112">
        <f>'Demand Input VP'!L894</f>
        <v>0</v>
      </c>
      <c r="AM1782" s="112">
        <f>'Demand Input VP'!M894</f>
        <v>0</v>
      </c>
      <c r="AN1782" s="112">
        <f>'Demand Input VP'!N894</f>
        <v>0</v>
      </c>
      <c r="AQ1782" t="str">
        <f>AQ1778</f>
        <v/>
      </c>
    </row>
    <row r="1783" spans="1:43" ht="14.25" customHeight="1" x14ac:dyDescent="0.25">
      <c r="A1783" s="99" t="s">
        <v>1169</v>
      </c>
      <c r="B1783" s="118"/>
      <c r="C1783" s="118"/>
      <c r="D1783" s="118"/>
      <c r="E1783" s="118"/>
      <c r="F1783" s="118"/>
      <c r="G1783" s="118"/>
      <c r="H1783" s="118"/>
      <c r="I1783" s="118"/>
      <c r="J1783" s="118"/>
      <c r="K1783" s="118"/>
      <c r="L1783" s="118"/>
      <c r="M1783" s="118"/>
      <c r="N1783" s="118"/>
      <c r="O1783" s="118"/>
      <c r="P1783" s="118"/>
      <c r="Q1783" s="118"/>
      <c r="R1783" s="118"/>
      <c r="S1783" s="118"/>
      <c r="T1783" s="118"/>
      <c r="U1783" s="118"/>
      <c r="V1783" s="118"/>
      <c r="W1783" s="115"/>
      <c r="X1783" s="116"/>
      <c r="Y1783" s="117"/>
      <c r="Z1783" s="119"/>
      <c r="AA1783" s="120" t="s">
        <v>1170</v>
      </c>
      <c r="AB1783" s="121">
        <f>'Demand Input VP'!B893</f>
        <v>0</v>
      </c>
      <c r="AC1783" s="120">
        <f>'Demand Input VP'!C893</f>
        <v>0</v>
      </c>
      <c r="AD1783" s="120">
        <f>'Demand Input VP'!D893</f>
        <v>0</v>
      </c>
      <c r="AE1783" s="120">
        <f>'Demand Input VP'!E893</f>
        <v>0</v>
      </c>
      <c r="AF1783" s="120">
        <f>'Demand Input VP'!F893</f>
        <v>0</v>
      </c>
      <c r="AG1783" s="120">
        <f>'Demand Input VP'!G893</f>
        <v>0</v>
      </c>
      <c r="AH1783" s="120">
        <f>'Demand Input VP'!H893</f>
        <v>0</v>
      </c>
      <c r="AI1783" s="120">
        <f>'Demand Input VP'!I893</f>
        <v>0</v>
      </c>
      <c r="AJ1783" s="120">
        <f>'Demand Input VP'!J893</f>
        <v>0</v>
      </c>
      <c r="AK1783" s="120">
        <f>'Demand Input VP'!K893</f>
        <v>0</v>
      </c>
      <c r="AL1783" s="120">
        <f>'Demand Input VP'!L893</f>
        <v>0</v>
      </c>
      <c r="AM1783" s="120">
        <f>'Demand Input VP'!M893</f>
        <v>0</v>
      </c>
      <c r="AN1783" s="120">
        <f>'Demand Input VP'!N893</f>
        <v>0</v>
      </c>
      <c r="AQ1783" t="str">
        <f>AQ1778</f>
        <v/>
      </c>
    </row>
    <row r="1784" spans="1:43" ht="14.25" customHeight="1" x14ac:dyDescent="0.25">
      <c r="A1784" s="1"/>
      <c r="B1784" s="122"/>
      <c r="C1784" s="122"/>
      <c r="D1784" s="122"/>
      <c r="E1784" s="122"/>
      <c r="F1784" s="122"/>
      <c r="G1784" s="122"/>
      <c r="H1784" s="122"/>
      <c r="I1784" s="122"/>
      <c r="J1784" s="122"/>
      <c r="K1784" s="122"/>
      <c r="L1784" s="122"/>
      <c r="M1784" s="122"/>
      <c r="N1784" s="122"/>
      <c r="O1784" s="122"/>
      <c r="P1784" s="122"/>
      <c r="Q1784" s="122"/>
      <c r="R1784" s="122"/>
      <c r="S1784" s="122"/>
      <c r="T1784" s="122"/>
      <c r="U1784" s="122"/>
      <c r="V1784" s="122"/>
      <c r="W1784" s="123"/>
      <c r="X1784" s="116"/>
      <c r="Y1784" s="117"/>
      <c r="Z1784" s="123"/>
      <c r="AA1784" s="112" t="s">
        <v>1171</v>
      </c>
      <c r="AB1784" s="113">
        <f>'Demand Input MP'!B894</f>
        <v>0</v>
      </c>
      <c r="AC1784" s="112">
        <f>'Demand Input MP'!C894</f>
        <v>0</v>
      </c>
      <c r="AD1784" s="112">
        <f>'Demand Input MP'!D894</f>
        <v>0</v>
      </c>
      <c r="AE1784" s="112">
        <f>'Demand Input MP'!E894</f>
        <v>0</v>
      </c>
      <c r="AF1784" s="112">
        <f>'Demand Input MP'!F894</f>
        <v>0</v>
      </c>
      <c r="AG1784" s="112">
        <f>'Demand Input MP'!G894</f>
        <v>0</v>
      </c>
      <c r="AH1784" s="112">
        <f>'Demand Input MP'!H894</f>
        <v>0</v>
      </c>
      <c r="AI1784" s="112">
        <f>'Demand Input MP'!I894</f>
        <v>0</v>
      </c>
      <c r="AJ1784" s="112">
        <f>'Demand Input MP'!J894</f>
        <v>0</v>
      </c>
      <c r="AK1784" s="112">
        <f>'Demand Input MP'!K894</f>
        <v>0</v>
      </c>
      <c r="AL1784" s="112">
        <f>'Demand Input MP'!L894</f>
        <v>0</v>
      </c>
      <c r="AM1784" s="112">
        <f>'Demand Input MP'!M894</f>
        <v>0</v>
      </c>
      <c r="AN1784" s="112">
        <f>'Demand Input MP'!N894</f>
        <v>0</v>
      </c>
      <c r="AQ1784" t="str">
        <f>AQ1778</f>
        <v/>
      </c>
    </row>
    <row r="1785" spans="1:43" ht="14.25" customHeight="1" x14ac:dyDescent="0.25">
      <c r="A1785" s="1"/>
      <c r="B1785" s="122"/>
      <c r="C1785" s="122"/>
      <c r="D1785" s="122"/>
      <c r="E1785" s="122"/>
      <c r="F1785" s="122"/>
      <c r="G1785" s="122"/>
      <c r="H1785" s="122"/>
      <c r="I1785" s="122"/>
      <c r="J1785" s="122"/>
      <c r="K1785" s="122"/>
      <c r="L1785" s="122"/>
      <c r="M1785" s="122"/>
      <c r="N1785" s="122"/>
      <c r="O1785" s="122"/>
      <c r="P1785" s="122"/>
      <c r="Q1785" s="122"/>
      <c r="R1785" s="122"/>
      <c r="S1785" s="122"/>
      <c r="T1785" s="122"/>
      <c r="U1785" s="122"/>
      <c r="V1785" s="124" t="s">
        <v>91</v>
      </c>
      <c r="W1785" s="125">
        <f>IFERROR(IF(SUM('Run Rate History'!E181:AD181)&gt;0,(SUMPRODUCT((B1780:AA1780&gt;=PERCENTILE(B1780:AA1780,0.1))*(B1780:AA1780&lt;=PERCENTILE(B1780:AA1780,0.9))*B1780:AA1780)+SUMPRODUCT(('Run Rate History'!E181:AD181&gt;=PERCENTILE(B1780:AA1780,0.1))*('Run Rate History'!E181:AD181&lt;=PERCENTILE(B1780:AA1780,0.9))*'Run Rate History'!E181:AD181))/(SUMPRODUCT((B1780:AA1780&gt;=PERCENTILE(B1780:AA1780,0.1))*(B1780:AA1780&lt;=PERCENTILE(B1780:AA1780,0.9))*1)+SUMPRODUCT(('Run Rate History'!E181:AD181&gt;=PERCENTILE(B1780:AA1780,0.1))*('Run Rate History'!E181:AD181&lt;=PERCENTILE(B1780:AA1780,0.9))*1)),TRIMMEAN(B1780:AA1780,0.15)),0)</f>
        <v>22.317073170731707</v>
      </c>
      <c r="X1785" s="126" t="s">
        <v>1172</v>
      </c>
      <c r="Y1785" s="127">
        <f>SUM(B1780:AA1780)/26</f>
        <v>55.384615384615387</v>
      </c>
      <c r="Z1785" s="128"/>
      <c r="AA1785" s="112" t="s">
        <v>1173</v>
      </c>
      <c r="AB1785" s="113">
        <f>'Demand Input MP'!B893</f>
        <v>0</v>
      </c>
      <c r="AC1785" s="112">
        <f>'Demand Input MP'!C893</f>
        <v>0</v>
      </c>
      <c r="AD1785" s="112">
        <f>'Demand Input MP'!D893</f>
        <v>0</v>
      </c>
      <c r="AE1785" s="112">
        <f>'Demand Input MP'!E893</f>
        <v>0</v>
      </c>
      <c r="AF1785" s="112">
        <f>'Demand Input MP'!F893</f>
        <v>0</v>
      </c>
      <c r="AG1785" s="112">
        <f>'Demand Input MP'!G893</f>
        <v>0</v>
      </c>
      <c r="AH1785" s="112">
        <f>'Demand Input MP'!H893</f>
        <v>0</v>
      </c>
      <c r="AI1785" s="112">
        <f>'Demand Input MP'!I893</f>
        <v>0</v>
      </c>
      <c r="AJ1785" s="112">
        <f>'Demand Input MP'!J893</f>
        <v>0</v>
      </c>
      <c r="AK1785" s="112">
        <f>'Demand Input MP'!K893</f>
        <v>0</v>
      </c>
      <c r="AL1785" s="112">
        <f>'Demand Input MP'!L893</f>
        <v>0</v>
      </c>
      <c r="AM1785" s="112">
        <f>'Demand Input MP'!M893</f>
        <v>0</v>
      </c>
      <c r="AN1785" s="112">
        <f>'Demand Input MP'!N893</f>
        <v>0</v>
      </c>
      <c r="AQ1785" t="str">
        <f>AQ1778</f>
        <v/>
      </c>
    </row>
    <row r="1786" spans="1:43" ht="14.25" customHeight="1" x14ac:dyDescent="0.25">
      <c r="A1786" s="1"/>
      <c r="B1786" s="122"/>
      <c r="C1786" s="122"/>
      <c r="D1786" s="122"/>
      <c r="E1786" s="122"/>
      <c r="F1786" s="122"/>
      <c r="G1786" s="122"/>
      <c r="H1786" s="122"/>
      <c r="I1786" s="122"/>
      <c r="J1786" s="122"/>
      <c r="K1786" s="122"/>
      <c r="L1786" s="122"/>
      <c r="M1786" s="122"/>
      <c r="N1786" s="122"/>
      <c r="O1786" s="122"/>
      <c r="P1786" s="122"/>
      <c r="Q1786" s="122"/>
      <c r="R1786" s="122"/>
      <c r="S1786" s="122"/>
      <c r="T1786" s="122"/>
      <c r="U1786" s="122"/>
      <c r="V1786" s="124" t="s">
        <v>94</v>
      </c>
      <c r="W1786" s="125">
        <f>IFERROR((1*MIN(MAX(X1780,0.5*IF(SUM('Run Rate History'!E181:AD181)&gt;0,(MEDIAN(IF(B1780:AA1780&gt;0,B1780:AA1780))+MEDIAN(IF('Run Rate History'!E181:AD181&gt;0,'Run Rate History'!E181:AD181)))/2,MEDIAN(IF(B1780:AA1780&gt;0,B1780:AA1780)))),2*IF(SUM('Run Rate History'!E181:AD181)&gt;0,(MEDIAN(IF(B1780:AA1780&gt;0,B1780:AA1780))+MEDIAN(IF('Run Rate History'!E181:AD181&gt;0,'Run Rate History'!E181:AD181)))/2,MEDIAN(IF(B1780:AA1780&gt;0,B1780:AA1780))))+2*MIN(MAX(Y1780,0.5*IF(SUM('Run Rate History'!E181:AD181)&gt;0,(MEDIAN(IF(B1780:AA1780&gt;0,B1780:AA1780))+MEDIAN(IF('Run Rate History'!E181:AD181&gt;0,'Run Rate History'!E181:AD181)))/2,MEDIAN(IF(B1780:AA1780&gt;0,B1780:AA1780)))),2*IF(SUM('Run Rate History'!E181:AD181)&gt;0,(MEDIAN(IF(B1780:AA1780&gt;0,B1780:AA1780))+MEDIAN(IF('Run Rate History'!E181:AD181&gt;0,'Run Rate History'!E181:AD181)))/2,MEDIAN(IF(B1780:AA1780&gt;0,B1780:AA1780))))+3*MIN(MAX(Z1780,0.5*IF(SUM('Run Rate History'!E181:AD181)&gt;0,(MEDIAN(IF(B1780:AA1780&gt;0,B1780:AA1780))+MEDIAN(IF('Run Rate History'!E181:AD181&gt;0,'Run Rate History'!E181:AD181)))/2,MEDIAN(IF(B1780:AA1780&gt;0,B1780:AA1780)))),2*IF(SUM('Run Rate History'!E181:AD181)&gt;0,(MEDIAN(IF(B1780:AA1780&gt;0,B1780:AA1780))+MEDIAN(IF('Run Rate History'!E181:AD181&gt;0,'Run Rate History'!E181:AD181)))/2,MEDIAN(IF(B1780:AA1780&gt;0,B1780:AA1780))))+4*MIN(MAX(AA1780,0.5*IF(SUM('Run Rate History'!E181:AD181)&gt;0,(MEDIAN(IF(B1780:AA1780&gt;0,B1780:AA1780))+MEDIAN(IF('Run Rate History'!E181:AD181&gt;0,'Run Rate History'!E181:AD181)))/2,MEDIAN(IF(B1780:AA1780&gt;0,B1780:AA1780)))),2*IF(SUM('Run Rate History'!E181:AD181)&gt;0,(MEDIAN(IF(B1780:AA1780&gt;0,B1780:AA1780))+MEDIAN(IF('Run Rate History'!E181:AD181&gt;0,'Run Rate History'!E181:AD181)))/2,MEDIAN(IF(B1780:AA1780&gt;0,B1780:AA1780)))))/10,0)</f>
        <v>11.5</v>
      </c>
      <c r="X1786" s="129" t="s">
        <v>1174</v>
      </c>
      <c r="Y1786" s="130">
        <f>IFERROR(VLOOKUP(A1778,'Stanje zaliha'!A:E,5,FALSE()),0)</f>
        <v>634</v>
      </c>
      <c r="Z1786" s="131"/>
      <c r="AA1786" s="113" t="s">
        <v>1175</v>
      </c>
      <c r="AB1786" s="118">
        <f t="shared" ref="AB1786:AN1786" si="354">SUM(AB1782:AB1785)</f>
        <v>0</v>
      </c>
      <c r="AC1786" s="118">
        <f t="shared" si="354"/>
        <v>0</v>
      </c>
      <c r="AD1786" s="118">
        <f t="shared" si="354"/>
        <v>0</v>
      </c>
      <c r="AE1786" s="118">
        <f t="shared" si="354"/>
        <v>0</v>
      </c>
      <c r="AF1786" s="118">
        <f t="shared" si="354"/>
        <v>0</v>
      </c>
      <c r="AG1786" s="118">
        <f t="shared" si="354"/>
        <v>0</v>
      </c>
      <c r="AH1786" s="118">
        <f t="shared" si="354"/>
        <v>0</v>
      </c>
      <c r="AI1786" s="118">
        <f t="shared" si="354"/>
        <v>0</v>
      </c>
      <c r="AJ1786" s="118">
        <f t="shared" si="354"/>
        <v>0</v>
      </c>
      <c r="AK1786" s="118">
        <f t="shared" si="354"/>
        <v>0</v>
      </c>
      <c r="AL1786" s="118">
        <f t="shared" si="354"/>
        <v>0</v>
      </c>
      <c r="AM1786" s="118">
        <f t="shared" si="354"/>
        <v>0</v>
      </c>
      <c r="AN1786" s="118">
        <f t="shared" si="354"/>
        <v>0</v>
      </c>
      <c r="AQ1786" t="str">
        <f>AQ1778</f>
        <v/>
      </c>
    </row>
    <row r="1787" spans="1:43" ht="14.25" customHeight="1" x14ac:dyDescent="0.25">
      <c r="A1787" s="1"/>
      <c r="B1787" s="122"/>
      <c r="C1787" s="122"/>
      <c r="D1787" s="122"/>
      <c r="E1787" s="122"/>
      <c r="F1787" s="122"/>
      <c r="G1787" s="122"/>
      <c r="H1787" s="122"/>
      <c r="I1787" s="122"/>
      <c r="J1787" s="122"/>
      <c r="K1787" s="122"/>
      <c r="L1787" s="122"/>
      <c r="M1787" s="122"/>
      <c r="N1787" s="122"/>
      <c r="O1787" s="122"/>
      <c r="P1787" s="122"/>
      <c r="Q1787" s="122"/>
      <c r="R1787" s="122"/>
      <c r="S1787" s="122"/>
      <c r="T1787" s="122"/>
      <c r="U1787" s="122"/>
      <c r="V1787" s="124" t="s">
        <v>95</v>
      </c>
      <c r="W1787" s="125">
        <f>IFERROR(0.6*W1786+0.4*W1785,0)</f>
        <v>15.826829268292684</v>
      </c>
      <c r="X1787" s="132" t="s">
        <v>1176</v>
      </c>
      <c r="Y1787" s="133">
        <f>IFERROR(SUMIF('Popis poslanih narudžbi'!A:A,A1778,'Popis poslanih narudžbi'!C:C),0)</f>
        <v>0</v>
      </c>
      <c r="Z1787" s="131"/>
      <c r="AA1787" s="134" t="s">
        <v>1177</v>
      </c>
      <c r="AB1787" s="118">
        <f t="shared" ref="AB1787:AN1787" si="355">AB1780+AB1786</f>
        <v>12</v>
      </c>
      <c r="AC1787" s="118">
        <f t="shared" si="355"/>
        <v>12</v>
      </c>
      <c r="AD1787" s="118">
        <f t="shared" si="355"/>
        <v>12</v>
      </c>
      <c r="AE1787" s="118">
        <f t="shared" si="355"/>
        <v>12</v>
      </c>
      <c r="AF1787" s="118">
        <f t="shared" si="355"/>
        <v>12</v>
      </c>
      <c r="AG1787" s="118">
        <f t="shared" si="355"/>
        <v>11</v>
      </c>
      <c r="AH1787" s="118">
        <f t="shared" si="355"/>
        <v>11</v>
      </c>
      <c r="AI1787" s="118">
        <f t="shared" si="355"/>
        <v>11</v>
      </c>
      <c r="AJ1787" s="118">
        <f t="shared" si="355"/>
        <v>11</v>
      </c>
      <c r="AK1787" s="118">
        <f t="shared" si="355"/>
        <v>11</v>
      </c>
      <c r="AL1787" s="118">
        <f t="shared" si="355"/>
        <v>11</v>
      </c>
      <c r="AM1787" s="118">
        <f t="shared" si="355"/>
        <v>11</v>
      </c>
      <c r="AN1787" s="118">
        <f t="shared" si="355"/>
        <v>11</v>
      </c>
      <c r="AQ1787" t="str">
        <f>AQ1778</f>
        <v/>
      </c>
    </row>
    <row r="1788" spans="1:43" ht="14.25" customHeight="1" x14ac:dyDescent="0.25">
      <c r="A1788" s="107" t="str">
        <f>'Run Rate'!A182</f>
        <v>POL09930</v>
      </c>
      <c r="B1788" s="135" t="str">
        <f>'Run Rate'!B182</f>
        <v>Polleo SHOT Magnesium + Vitamin B6 80ml Jagoda</v>
      </c>
      <c r="C1788" s="135" t="str">
        <f>'Run Rate'!C182</f>
        <v>SPORTSKA PREHRANA</v>
      </c>
      <c r="D1788" s="135" t="str">
        <f>'Run Rate'!D182</f>
        <v>02 SILVER</v>
      </c>
      <c r="E1788" s="122"/>
      <c r="F1788" s="122"/>
      <c r="G1788" s="122"/>
      <c r="H1788" s="122"/>
      <c r="I1788" s="122"/>
      <c r="J1788" s="122"/>
      <c r="K1788" s="122"/>
      <c r="L1788" s="122"/>
      <c r="M1788" s="122"/>
      <c r="N1788" s="122"/>
      <c r="O1788" s="122"/>
      <c r="P1788" s="122"/>
      <c r="Q1788" s="122"/>
      <c r="R1788" s="122"/>
      <c r="S1788" s="122"/>
      <c r="T1788" s="122"/>
      <c r="U1788" s="122"/>
      <c r="V1788" s="122"/>
      <c r="W1788" s="122"/>
      <c r="X1788" s="122"/>
      <c r="Y1788" s="122"/>
      <c r="Z1788" s="122"/>
      <c r="AA1788" s="122"/>
      <c r="AB1788" s="122"/>
      <c r="AC1788" s="122"/>
      <c r="AD1788" s="122"/>
      <c r="AE1788" s="122"/>
      <c r="AF1788" s="122"/>
      <c r="AG1788" s="122"/>
      <c r="AH1788" s="122"/>
      <c r="AI1788" s="122"/>
      <c r="AJ1788" s="122"/>
      <c r="AK1788" s="122"/>
      <c r="AL1788" s="122"/>
      <c r="AM1788" s="122"/>
      <c r="AN1788" s="122"/>
      <c r="AQ1788" t="str">
        <f>IF(AND(OR($B$1="ALL",$B$1=C1788),OR($E$1="ALL",$E$1=D1788),OR($B$2="ALL",$B$2=A1788),OR($E$2="ALL",IFERROR(SEARCH($E$2,B1788),0)&gt;0)),"MATCH","")</f>
        <v/>
      </c>
    </row>
    <row r="1789" spans="1:43" ht="14.25" customHeight="1" x14ac:dyDescent="0.25">
      <c r="A1789" s="108" t="s">
        <v>1137</v>
      </c>
      <c r="B1789" s="136" t="s">
        <v>1138</v>
      </c>
      <c r="C1789" s="136" t="s">
        <v>1139</v>
      </c>
      <c r="D1789" s="136" t="s">
        <v>1140</v>
      </c>
      <c r="E1789" s="136" t="s">
        <v>1141</v>
      </c>
      <c r="F1789" s="136" t="s">
        <v>1142</v>
      </c>
      <c r="G1789" s="136" t="s">
        <v>1143</v>
      </c>
      <c r="H1789" s="136" t="s">
        <v>1144</v>
      </c>
      <c r="I1789" s="136" t="s">
        <v>1145</v>
      </c>
      <c r="J1789" s="136" t="s">
        <v>1146</v>
      </c>
      <c r="K1789" s="136" t="s">
        <v>1147</v>
      </c>
      <c r="L1789" s="136" t="s">
        <v>1148</v>
      </c>
      <c r="M1789" s="136" t="s">
        <v>1149</v>
      </c>
      <c r="N1789" s="136" t="s">
        <v>1150</v>
      </c>
      <c r="O1789" s="136" t="s">
        <v>1151</v>
      </c>
      <c r="P1789" s="136" t="s">
        <v>1152</v>
      </c>
      <c r="Q1789" s="136" t="s">
        <v>1153</v>
      </c>
      <c r="R1789" s="136" t="s">
        <v>1154</v>
      </c>
      <c r="S1789" s="136" t="s">
        <v>1155</v>
      </c>
      <c r="T1789" s="136" t="s">
        <v>1156</v>
      </c>
      <c r="U1789" s="136" t="s">
        <v>1157</v>
      </c>
      <c r="V1789" s="136" t="s">
        <v>1158</v>
      </c>
      <c r="W1789" s="136" t="s">
        <v>1159</v>
      </c>
      <c r="X1789" s="136" t="s">
        <v>1160</v>
      </c>
      <c r="Y1789" s="136" t="s">
        <v>1161</v>
      </c>
      <c r="Z1789" s="136" t="s">
        <v>1162</v>
      </c>
      <c r="AA1789" s="136" t="s">
        <v>1163</v>
      </c>
      <c r="AB1789" s="137" t="s">
        <v>156</v>
      </c>
      <c r="AC1789" s="137" t="s">
        <v>157</v>
      </c>
      <c r="AD1789" s="137" t="s">
        <v>158</v>
      </c>
      <c r="AE1789" s="137" t="s">
        <v>139</v>
      </c>
      <c r="AF1789" s="138" t="s">
        <v>140</v>
      </c>
      <c r="AG1789" s="138" t="s">
        <v>141</v>
      </c>
      <c r="AH1789" s="138" t="s">
        <v>142</v>
      </c>
      <c r="AI1789" s="138" t="s">
        <v>143</v>
      </c>
      <c r="AJ1789" s="139" t="s">
        <v>144</v>
      </c>
      <c r="AK1789" s="139" t="s">
        <v>145</v>
      </c>
      <c r="AL1789" s="139" t="s">
        <v>146</v>
      </c>
      <c r="AM1789" s="140" t="s">
        <v>147</v>
      </c>
      <c r="AN1789" s="140" t="s">
        <v>148</v>
      </c>
      <c r="AQ1789" t="str">
        <f>AQ1788</f>
        <v/>
      </c>
    </row>
    <row r="1790" spans="1:43" ht="14.25" customHeight="1" x14ac:dyDescent="0.25">
      <c r="A1790" s="99" t="s">
        <v>1164</v>
      </c>
      <c r="B1790" s="112">
        <f>'Run Rate'!E182</f>
        <v>24</v>
      </c>
      <c r="C1790" s="112">
        <f>'Run Rate'!F182</f>
        <v>17</v>
      </c>
      <c r="D1790" s="112">
        <f>'Run Rate'!G182</f>
        <v>200</v>
      </c>
      <c r="E1790" s="112">
        <f>'Run Rate'!H182</f>
        <v>952</v>
      </c>
      <c r="F1790" s="112">
        <f>'Run Rate'!I182</f>
        <v>515</v>
      </c>
      <c r="G1790" s="112">
        <f>'Run Rate'!J182</f>
        <v>303</v>
      </c>
      <c r="H1790" s="112">
        <f>'Run Rate'!K182</f>
        <v>294</v>
      </c>
      <c r="I1790" s="112">
        <f>'Run Rate'!L182</f>
        <v>206</v>
      </c>
      <c r="J1790" s="112">
        <f>'Run Rate'!M182</f>
        <v>409</v>
      </c>
      <c r="K1790" s="112">
        <f>'Run Rate'!N182</f>
        <v>189</v>
      </c>
      <c r="L1790" s="112">
        <f>'Run Rate'!O182</f>
        <v>263</v>
      </c>
      <c r="M1790" s="112">
        <f>'Run Rate'!P182</f>
        <v>350</v>
      </c>
      <c r="N1790" s="112">
        <f>'Run Rate'!Q182</f>
        <v>219</v>
      </c>
      <c r="O1790" s="112">
        <f>'Run Rate'!R182</f>
        <v>248</v>
      </c>
      <c r="P1790" s="112">
        <f>'Run Rate'!S182</f>
        <v>58</v>
      </c>
      <c r="Q1790" s="112">
        <f>'Run Rate'!T182</f>
        <v>465</v>
      </c>
      <c r="R1790" s="112">
        <f>'Run Rate'!U182</f>
        <v>325</v>
      </c>
      <c r="S1790" s="112">
        <f>'Run Rate'!V182</f>
        <v>546</v>
      </c>
      <c r="T1790" s="112">
        <f>'Run Rate'!W182</f>
        <v>333</v>
      </c>
      <c r="U1790" s="112">
        <f>'Run Rate'!X182</f>
        <v>719</v>
      </c>
      <c r="V1790" s="112">
        <f>'Run Rate'!Y182</f>
        <v>1217</v>
      </c>
      <c r="W1790" s="112">
        <f>'Run Rate'!Z182</f>
        <v>498</v>
      </c>
      <c r="X1790" s="112">
        <f>'Run Rate'!AA182</f>
        <v>1150</v>
      </c>
      <c r="Y1790" s="112">
        <f>'Run Rate'!AB182</f>
        <v>571</v>
      </c>
      <c r="Z1790" s="112">
        <f>'Run Rate'!AC182</f>
        <v>442</v>
      </c>
      <c r="AA1790" s="112">
        <f>'Run Rate'!AD182</f>
        <v>793</v>
      </c>
      <c r="AB1790" s="113">
        <v>690</v>
      </c>
      <c r="AC1790" s="112">
        <v>690</v>
      </c>
      <c r="AD1790" s="112">
        <v>690</v>
      </c>
      <c r="AE1790" s="112">
        <v>690</v>
      </c>
      <c r="AF1790" s="112">
        <v>690</v>
      </c>
      <c r="AG1790" s="112">
        <v>621</v>
      </c>
      <c r="AH1790" s="112">
        <v>621</v>
      </c>
      <c r="AI1790" s="112">
        <v>621</v>
      </c>
      <c r="AJ1790" s="112">
        <v>621</v>
      </c>
      <c r="AK1790" s="112">
        <v>690</v>
      </c>
      <c r="AL1790" s="112">
        <v>690</v>
      </c>
      <c r="AM1790" s="112">
        <v>621</v>
      </c>
      <c r="AN1790" s="112">
        <v>621</v>
      </c>
      <c r="AQ1790" t="str">
        <f>AQ1788</f>
        <v/>
      </c>
    </row>
    <row r="1791" spans="1:43" ht="14.25" customHeight="1" x14ac:dyDescent="0.25">
      <c r="A1791" s="99" t="s">
        <v>1165</v>
      </c>
      <c r="B1791" s="114"/>
      <c r="C1791" s="114"/>
      <c r="D1791" s="114"/>
      <c r="E1791" s="114"/>
      <c r="F1791" s="114"/>
      <c r="G1791" s="114"/>
      <c r="H1791" s="114"/>
      <c r="I1791" s="114"/>
      <c r="J1791" s="114"/>
      <c r="K1791" s="114"/>
      <c r="L1791" s="114"/>
      <c r="M1791" s="114"/>
      <c r="N1791" s="114"/>
      <c r="O1791" s="114"/>
      <c r="P1791" s="114"/>
      <c r="Q1791" s="114"/>
      <c r="R1791" s="114"/>
      <c r="S1791" s="114"/>
      <c r="T1791" s="114"/>
      <c r="U1791" s="114"/>
      <c r="V1791" s="114"/>
      <c r="W1791" s="115"/>
      <c r="X1791" s="115"/>
      <c r="Y1791" s="115"/>
      <c r="Z1791" s="115"/>
      <c r="AA1791" s="112" t="s">
        <v>1166</v>
      </c>
      <c r="AB1791" s="113"/>
      <c r="AC1791" s="112"/>
      <c r="AD1791" s="112"/>
      <c r="AE1791" s="112"/>
      <c r="AF1791" s="112"/>
      <c r="AG1791" s="112"/>
      <c r="AH1791" s="112"/>
      <c r="AI1791" s="112"/>
      <c r="AJ1791" s="112"/>
      <c r="AK1791" s="112"/>
      <c r="AL1791" s="112"/>
      <c r="AM1791" s="112"/>
      <c r="AN1791" s="112"/>
      <c r="AQ1791" t="str">
        <f>AQ1788</f>
        <v/>
      </c>
    </row>
    <row r="1792" spans="1:43" ht="14.25" customHeight="1" x14ac:dyDescent="0.25">
      <c r="A1792" s="99" t="s">
        <v>1167</v>
      </c>
      <c r="B1792" s="114"/>
      <c r="C1792" s="114"/>
      <c r="D1792" s="114"/>
      <c r="E1792" s="114"/>
      <c r="F1792" s="114"/>
      <c r="G1792" s="114"/>
      <c r="H1792" s="114"/>
      <c r="I1792" s="114"/>
      <c r="J1792" s="114"/>
      <c r="K1792" s="114"/>
      <c r="L1792" s="114"/>
      <c r="M1792" s="114"/>
      <c r="N1792" s="114"/>
      <c r="O1792" s="114"/>
      <c r="P1792" s="114"/>
      <c r="Q1792" s="114"/>
      <c r="R1792" s="114"/>
      <c r="S1792" s="114"/>
      <c r="T1792" s="114"/>
      <c r="U1792" s="114"/>
      <c r="V1792" s="114"/>
      <c r="W1792" s="115"/>
      <c r="X1792" s="116"/>
      <c r="Y1792" s="117"/>
      <c r="Z1792" s="115"/>
      <c r="AA1792" s="112" t="s">
        <v>1168</v>
      </c>
      <c r="AB1792" s="113">
        <f>'Demand Input VP'!B899</f>
        <v>0</v>
      </c>
      <c r="AC1792" s="112">
        <f>'Demand Input VP'!C899</f>
        <v>0</v>
      </c>
      <c r="AD1792" s="112">
        <f>'Demand Input VP'!D899</f>
        <v>0</v>
      </c>
      <c r="AE1792" s="112">
        <f>'Demand Input VP'!E899</f>
        <v>0</v>
      </c>
      <c r="AF1792" s="112">
        <f>'Demand Input VP'!F899</f>
        <v>0</v>
      </c>
      <c r="AG1792" s="112">
        <f>'Demand Input VP'!G899</f>
        <v>240</v>
      </c>
      <c r="AH1792" s="112">
        <f>'Demand Input VP'!H899</f>
        <v>240</v>
      </c>
      <c r="AI1792" s="112">
        <f>'Demand Input VP'!I899</f>
        <v>240</v>
      </c>
      <c r="AJ1792" s="112">
        <f>'Demand Input VP'!J899</f>
        <v>240</v>
      </c>
      <c r="AK1792" s="112">
        <f>'Demand Input VP'!K899</f>
        <v>0</v>
      </c>
      <c r="AL1792" s="112">
        <f>'Demand Input VP'!L899</f>
        <v>0</v>
      </c>
      <c r="AM1792" s="112">
        <f>'Demand Input VP'!M899</f>
        <v>0</v>
      </c>
      <c r="AN1792" s="112">
        <f>'Demand Input VP'!N899</f>
        <v>0</v>
      </c>
      <c r="AQ1792" t="str">
        <f>AQ1788</f>
        <v/>
      </c>
    </row>
    <row r="1793" spans="1:43" ht="14.25" customHeight="1" x14ac:dyDescent="0.25">
      <c r="A1793" s="99" t="s">
        <v>1169</v>
      </c>
      <c r="B1793" s="118"/>
      <c r="C1793" s="118"/>
      <c r="D1793" s="118"/>
      <c r="E1793" s="118"/>
      <c r="F1793" s="118"/>
      <c r="G1793" s="118"/>
      <c r="H1793" s="118"/>
      <c r="I1793" s="118"/>
      <c r="J1793" s="118"/>
      <c r="K1793" s="118"/>
      <c r="L1793" s="118"/>
      <c r="M1793" s="118"/>
      <c r="N1793" s="118"/>
      <c r="O1793" s="118"/>
      <c r="P1793" s="118"/>
      <c r="Q1793" s="118"/>
      <c r="R1793" s="118"/>
      <c r="S1793" s="118"/>
      <c r="T1793" s="118"/>
      <c r="U1793" s="118"/>
      <c r="V1793" s="118"/>
      <c r="W1793" s="115"/>
      <c r="X1793" s="116"/>
      <c r="Y1793" s="117"/>
      <c r="Z1793" s="119"/>
      <c r="AA1793" s="120" t="s">
        <v>1170</v>
      </c>
      <c r="AB1793" s="121">
        <f>'Demand Input VP'!B898</f>
        <v>0</v>
      </c>
      <c r="AC1793" s="120">
        <f>'Demand Input VP'!C898</f>
        <v>0</v>
      </c>
      <c r="AD1793" s="120">
        <f>'Demand Input VP'!D898</f>
        <v>0</v>
      </c>
      <c r="AE1793" s="120">
        <f>'Demand Input VP'!E898</f>
        <v>0</v>
      </c>
      <c r="AF1793" s="120">
        <f>'Demand Input VP'!F898</f>
        <v>0</v>
      </c>
      <c r="AG1793" s="120">
        <f>'Demand Input VP'!G898</f>
        <v>0</v>
      </c>
      <c r="AH1793" s="120">
        <f>'Demand Input VP'!H898</f>
        <v>0</v>
      </c>
      <c r="AI1793" s="120">
        <f>'Demand Input VP'!I898</f>
        <v>0</v>
      </c>
      <c r="AJ1793" s="120">
        <f>'Demand Input VP'!J898</f>
        <v>0</v>
      </c>
      <c r="AK1793" s="120">
        <f>'Demand Input VP'!K898</f>
        <v>0</v>
      </c>
      <c r="AL1793" s="120">
        <f>'Demand Input VP'!L898</f>
        <v>0</v>
      </c>
      <c r="AM1793" s="120">
        <f>'Demand Input VP'!M898</f>
        <v>24</v>
      </c>
      <c r="AN1793" s="120">
        <f>'Demand Input VP'!N898</f>
        <v>24</v>
      </c>
      <c r="AQ1793" t="str">
        <f>AQ1788</f>
        <v/>
      </c>
    </row>
    <row r="1794" spans="1:43" ht="14.25" customHeight="1" x14ac:dyDescent="0.25">
      <c r="A1794" s="1"/>
      <c r="B1794" s="122"/>
      <c r="C1794" s="122"/>
      <c r="D1794" s="122"/>
      <c r="E1794" s="122"/>
      <c r="F1794" s="122"/>
      <c r="G1794" s="122"/>
      <c r="H1794" s="122"/>
      <c r="I1794" s="122"/>
      <c r="J1794" s="122"/>
      <c r="K1794" s="122"/>
      <c r="L1794" s="122"/>
      <c r="M1794" s="122"/>
      <c r="N1794" s="122"/>
      <c r="O1794" s="122"/>
      <c r="P1794" s="122"/>
      <c r="Q1794" s="122"/>
      <c r="R1794" s="122"/>
      <c r="S1794" s="122"/>
      <c r="T1794" s="122"/>
      <c r="U1794" s="122"/>
      <c r="V1794" s="122"/>
      <c r="W1794" s="123"/>
      <c r="X1794" s="116"/>
      <c r="Y1794" s="117"/>
      <c r="Z1794" s="123"/>
      <c r="AA1794" s="112" t="s">
        <v>1171</v>
      </c>
      <c r="AB1794" s="113">
        <f>'Demand Input MP'!B899</f>
        <v>0</v>
      </c>
      <c r="AC1794" s="112">
        <f>'Demand Input MP'!C899</f>
        <v>0</v>
      </c>
      <c r="AD1794" s="112">
        <f>'Demand Input MP'!D899</f>
        <v>0</v>
      </c>
      <c r="AE1794" s="112">
        <f>'Demand Input MP'!E899</f>
        <v>0</v>
      </c>
      <c r="AF1794" s="112">
        <f>'Demand Input MP'!F899</f>
        <v>0</v>
      </c>
      <c r="AG1794" s="112">
        <f>'Demand Input MP'!G899</f>
        <v>0</v>
      </c>
      <c r="AH1794" s="112">
        <f>'Demand Input MP'!H899</f>
        <v>0</v>
      </c>
      <c r="AI1794" s="112">
        <f>'Demand Input MP'!I899</f>
        <v>0</v>
      </c>
      <c r="AJ1794" s="112">
        <f>'Demand Input MP'!J899</f>
        <v>0</v>
      </c>
      <c r="AK1794" s="112">
        <f>'Demand Input MP'!K899</f>
        <v>0</v>
      </c>
      <c r="AL1794" s="112">
        <f>'Demand Input MP'!L899</f>
        <v>0</v>
      </c>
      <c r="AM1794" s="112">
        <f>'Demand Input MP'!M899</f>
        <v>0</v>
      </c>
      <c r="AN1794" s="112">
        <f>'Demand Input MP'!N899</f>
        <v>0</v>
      </c>
      <c r="AQ1794" t="str">
        <f>AQ1788</f>
        <v/>
      </c>
    </row>
    <row r="1795" spans="1:43" ht="14.25" customHeight="1" x14ac:dyDescent="0.25">
      <c r="A1795" s="1"/>
      <c r="B1795" s="122"/>
      <c r="C1795" s="122"/>
      <c r="D1795" s="122"/>
      <c r="E1795" s="122"/>
      <c r="F1795" s="122"/>
      <c r="G1795" s="122"/>
      <c r="H1795" s="122"/>
      <c r="I1795" s="122"/>
      <c r="J1795" s="122"/>
      <c r="K1795" s="122"/>
      <c r="L1795" s="122"/>
      <c r="M1795" s="122"/>
      <c r="N1795" s="122"/>
      <c r="O1795" s="122"/>
      <c r="P1795" s="122"/>
      <c r="Q1795" s="122"/>
      <c r="R1795" s="122"/>
      <c r="S1795" s="122"/>
      <c r="T1795" s="122"/>
      <c r="U1795" s="122"/>
      <c r="V1795" s="124" t="s">
        <v>91</v>
      </c>
      <c r="W1795" s="125">
        <f>IFERROR(IF(SUM('Run Rate History'!E182:AD182)&gt;0,(SUMPRODUCT((B1790:AA1790&gt;=PERCENTILE(B1790:AA1790,0.1))*(B1790:AA1790&lt;=PERCENTILE(B1790:AA1790,0.9))*B1790:AA1790)+SUMPRODUCT(('Run Rate History'!E182:AD182&gt;=PERCENTILE(B1790:AA1790,0.1))*('Run Rate History'!E182:AD182&lt;=PERCENTILE(B1790:AA1790,0.9))*'Run Rate History'!E182:AD182))/(SUMPRODUCT((B1790:AA1790&gt;=PERCENTILE(B1790:AA1790,0.1))*(B1790:AA1790&lt;=PERCENTILE(B1790:AA1790,0.9))*1)+SUMPRODUCT(('Run Rate History'!E182:AD182&gt;=PERCENTILE(B1790:AA1790,0.1))*('Run Rate History'!E182:AD182&lt;=PERCENTILE(B1790:AA1790,0.9))*1)),TRIMMEAN(B1790:AA1790,0.15)),0)</f>
        <v>463.51111111111112</v>
      </c>
      <c r="X1795" s="126" t="s">
        <v>1172</v>
      </c>
      <c r="Y1795" s="127">
        <f>SUM(B1790:AA1790)/26</f>
        <v>434.84615384615387</v>
      </c>
      <c r="Z1795" s="128"/>
      <c r="AA1795" s="112" t="s">
        <v>1173</v>
      </c>
      <c r="AB1795" s="113">
        <f>'Demand Input MP'!B898</f>
        <v>0</v>
      </c>
      <c r="AC1795" s="112">
        <f>'Demand Input MP'!C898</f>
        <v>0</v>
      </c>
      <c r="AD1795" s="112">
        <f>'Demand Input MP'!D898</f>
        <v>0</v>
      </c>
      <c r="AE1795" s="112">
        <f>'Demand Input MP'!E898</f>
        <v>0</v>
      </c>
      <c r="AF1795" s="112">
        <f>'Demand Input MP'!F898</f>
        <v>0</v>
      </c>
      <c r="AG1795" s="112">
        <f>'Demand Input MP'!G898</f>
        <v>0</v>
      </c>
      <c r="AH1795" s="112">
        <f>'Demand Input MP'!H898</f>
        <v>0</v>
      </c>
      <c r="AI1795" s="112">
        <f>'Demand Input MP'!I898</f>
        <v>0</v>
      </c>
      <c r="AJ1795" s="112">
        <f>'Demand Input MP'!J898</f>
        <v>0</v>
      </c>
      <c r="AK1795" s="112">
        <f>'Demand Input MP'!K898</f>
        <v>0</v>
      </c>
      <c r="AL1795" s="112">
        <f>'Demand Input MP'!L898</f>
        <v>0</v>
      </c>
      <c r="AM1795" s="112">
        <f>'Demand Input MP'!M898</f>
        <v>0</v>
      </c>
      <c r="AN1795" s="112">
        <f>'Demand Input MP'!N898</f>
        <v>0</v>
      </c>
      <c r="AQ1795" t="str">
        <f>AQ1788</f>
        <v/>
      </c>
    </row>
    <row r="1796" spans="1:43" ht="14.25" customHeight="1" x14ac:dyDescent="0.25">
      <c r="A1796" s="1"/>
      <c r="B1796" s="122"/>
      <c r="C1796" s="122"/>
      <c r="D1796" s="122"/>
      <c r="E1796" s="122"/>
      <c r="F1796" s="122"/>
      <c r="G1796" s="122"/>
      <c r="H1796" s="122"/>
      <c r="I1796" s="122"/>
      <c r="J1796" s="122"/>
      <c r="K1796" s="122"/>
      <c r="L1796" s="122"/>
      <c r="M1796" s="122"/>
      <c r="N1796" s="122"/>
      <c r="O1796" s="122"/>
      <c r="P1796" s="122"/>
      <c r="Q1796" s="122"/>
      <c r="R1796" s="122"/>
      <c r="S1796" s="122"/>
      <c r="T1796" s="122"/>
      <c r="U1796" s="122"/>
      <c r="V1796" s="124" t="s">
        <v>94</v>
      </c>
      <c r="W1796" s="125">
        <f>IFERROR((1*MIN(MAX(X1790,0.5*IF(SUM('Run Rate History'!E182:AD182)&gt;0,(MEDIAN(IF(B1790:AA1790&gt;0,B1790:AA1790))+MEDIAN(IF('Run Rate History'!E182:AD182&gt;0,'Run Rate History'!E182:AD182)))/2,MEDIAN(IF(B1790:AA1790&gt;0,B1790:AA1790)))),2*IF(SUM('Run Rate History'!E182:AD182)&gt;0,(MEDIAN(IF(B1790:AA1790&gt;0,B1790:AA1790))+MEDIAN(IF('Run Rate History'!E182:AD182&gt;0,'Run Rate History'!E182:AD182)))/2,MEDIAN(IF(B1790:AA1790&gt;0,B1790:AA1790))))+2*MIN(MAX(Y1790,0.5*IF(SUM('Run Rate History'!E182:AD182)&gt;0,(MEDIAN(IF(B1790:AA1790&gt;0,B1790:AA1790))+MEDIAN(IF('Run Rate History'!E182:AD182&gt;0,'Run Rate History'!E182:AD182)))/2,MEDIAN(IF(B1790:AA1790&gt;0,B1790:AA1790)))),2*IF(SUM('Run Rate History'!E182:AD182)&gt;0,(MEDIAN(IF(B1790:AA1790&gt;0,B1790:AA1790))+MEDIAN(IF('Run Rate History'!E182:AD182&gt;0,'Run Rate History'!E182:AD182)))/2,MEDIAN(IF(B1790:AA1790&gt;0,B1790:AA1790))))+3*MIN(MAX(Z1790,0.5*IF(SUM('Run Rate History'!E182:AD182)&gt;0,(MEDIAN(IF(B1790:AA1790&gt;0,B1790:AA1790))+MEDIAN(IF('Run Rate History'!E182:AD182&gt;0,'Run Rate History'!E182:AD182)))/2,MEDIAN(IF(B1790:AA1790&gt;0,B1790:AA1790)))),2*IF(SUM('Run Rate History'!E182:AD182)&gt;0,(MEDIAN(IF(B1790:AA1790&gt;0,B1790:AA1790))+MEDIAN(IF('Run Rate History'!E182:AD182&gt;0,'Run Rate History'!E182:AD182)))/2,MEDIAN(IF(B1790:AA1790&gt;0,B1790:AA1790))))+4*MIN(MAX(AA1790,0.5*IF(SUM('Run Rate History'!E182:AD182)&gt;0,(MEDIAN(IF(B1790:AA1790&gt;0,B1790:AA1790))+MEDIAN(IF('Run Rate History'!E182:AD182&gt;0,'Run Rate History'!E182:AD182)))/2,MEDIAN(IF(B1790:AA1790&gt;0,B1790:AA1790)))),2*IF(SUM('Run Rate History'!E182:AD182)&gt;0,(MEDIAN(IF(B1790:AA1790&gt;0,B1790:AA1790))+MEDIAN(IF('Run Rate History'!E182:AD182&gt;0,'Run Rate History'!E182:AD182)))/2,MEDIAN(IF(B1790:AA1790&gt;0,B1790:AA1790)))))/10,0)</f>
        <v>654</v>
      </c>
      <c r="X1796" s="129" t="s">
        <v>1174</v>
      </c>
      <c r="Y1796" s="130">
        <f>IFERROR(VLOOKUP(A1788,'Stanje zaliha'!A:E,5,FALSE()),0)</f>
        <v>3266</v>
      </c>
      <c r="Z1796" s="131"/>
      <c r="AA1796" s="113" t="s">
        <v>1175</v>
      </c>
      <c r="AB1796" s="118">
        <f t="shared" ref="AB1796:AN1796" si="356">SUM(AB1792:AB1795)</f>
        <v>0</v>
      </c>
      <c r="AC1796" s="118">
        <f t="shared" si="356"/>
        <v>0</v>
      </c>
      <c r="AD1796" s="118">
        <f t="shared" si="356"/>
        <v>0</v>
      </c>
      <c r="AE1796" s="118">
        <f t="shared" si="356"/>
        <v>0</v>
      </c>
      <c r="AF1796" s="118">
        <f t="shared" si="356"/>
        <v>0</v>
      </c>
      <c r="AG1796" s="118">
        <f t="shared" si="356"/>
        <v>240</v>
      </c>
      <c r="AH1796" s="118">
        <f t="shared" si="356"/>
        <v>240</v>
      </c>
      <c r="AI1796" s="118">
        <f t="shared" si="356"/>
        <v>240</v>
      </c>
      <c r="AJ1796" s="118">
        <f t="shared" si="356"/>
        <v>240</v>
      </c>
      <c r="AK1796" s="118">
        <f t="shared" si="356"/>
        <v>0</v>
      </c>
      <c r="AL1796" s="118">
        <f t="shared" si="356"/>
        <v>0</v>
      </c>
      <c r="AM1796" s="118">
        <f t="shared" si="356"/>
        <v>24</v>
      </c>
      <c r="AN1796" s="118">
        <f t="shared" si="356"/>
        <v>24</v>
      </c>
      <c r="AQ1796" t="str">
        <f>AQ1788</f>
        <v/>
      </c>
    </row>
    <row r="1797" spans="1:43" ht="14.25" customHeight="1" x14ac:dyDescent="0.25">
      <c r="A1797" s="1"/>
      <c r="B1797" s="122"/>
      <c r="C1797" s="122"/>
      <c r="D1797" s="122"/>
      <c r="E1797" s="122"/>
      <c r="F1797" s="122"/>
      <c r="G1797" s="122"/>
      <c r="H1797" s="122"/>
      <c r="I1797" s="122"/>
      <c r="J1797" s="122"/>
      <c r="K1797" s="122"/>
      <c r="L1797" s="122"/>
      <c r="M1797" s="122"/>
      <c r="N1797" s="122"/>
      <c r="O1797" s="122"/>
      <c r="P1797" s="122"/>
      <c r="Q1797" s="122"/>
      <c r="R1797" s="122"/>
      <c r="S1797" s="122"/>
      <c r="T1797" s="122"/>
      <c r="U1797" s="122"/>
      <c r="V1797" s="124" t="s">
        <v>95</v>
      </c>
      <c r="W1797" s="125">
        <f>IFERROR(0.6*W1796+0.4*W1795,0)</f>
        <v>577.80444444444447</v>
      </c>
      <c r="X1797" s="132" t="s">
        <v>1176</v>
      </c>
      <c r="Y1797" s="133">
        <f>IFERROR(SUMIF('Popis poslanih narudžbi'!A:A,A1788,'Popis poslanih narudžbi'!C:C),0)</f>
        <v>0</v>
      </c>
      <c r="Z1797" s="131"/>
      <c r="AA1797" s="134" t="s">
        <v>1177</v>
      </c>
      <c r="AB1797" s="118">
        <f t="shared" ref="AB1797:AN1797" si="357">AB1790+AB1796</f>
        <v>690</v>
      </c>
      <c r="AC1797" s="118">
        <f t="shared" si="357"/>
        <v>690</v>
      </c>
      <c r="AD1797" s="118">
        <f t="shared" si="357"/>
        <v>690</v>
      </c>
      <c r="AE1797" s="118">
        <f t="shared" si="357"/>
        <v>690</v>
      </c>
      <c r="AF1797" s="118">
        <f t="shared" si="357"/>
        <v>690</v>
      </c>
      <c r="AG1797" s="118">
        <f t="shared" si="357"/>
        <v>861</v>
      </c>
      <c r="AH1797" s="118">
        <f t="shared" si="357"/>
        <v>861</v>
      </c>
      <c r="AI1797" s="118">
        <f t="shared" si="357"/>
        <v>861</v>
      </c>
      <c r="AJ1797" s="118">
        <f t="shared" si="357"/>
        <v>861</v>
      </c>
      <c r="AK1797" s="118">
        <f t="shared" si="357"/>
        <v>690</v>
      </c>
      <c r="AL1797" s="118">
        <f t="shared" si="357"/>
        <v>690</v>
      </c>
      <c r="AM1797" s="118">
        <f t="shared" si="357"/>
        <v>645</v>
      </c>
      <c r="AN1797" s="118">
        <f t="shared" si="357"/>
        <v>645</v>
      </c>
      <c r="AQ1797" t="str">
        <f>AQ1788</f>
        <v/>
      </c>
    </row>
    <row r="1798" spans="1:43" ht="14.25" customHeight="1" x14ac:dyDescent="0.25">
      <c r="A1798" s="107" t="str">
        <f>'Run Rate'!A183</f>
        <v>POL09799</v>
      </c>
      <c r="B1798" s="135" t="str">
        <f>'Run Rate'!B183</f>
        <v>Polleo Vitamin C Complex 90 caps</v>
      </c>
      <c r="C1798" s="135" t="str">
        <f>'Run Rate'!C183</f>
        <v>SPORTSKA PREHRANA</v>
      </c>
      <c r="D1798" s="135" t="str">
        <f>'Run Rate'!D183</f>
        <v>02 SILVER</v>
      </c>
      <c r="E1798" s="122"/>
      <c r="F1798" s="122"/>
      <c r="G1798" s="122"/>
      <c r="H1798" s="122"/>
      <c r="I1798" s="122"/>
      <c r="J1798" s="122"/>
      <c r="K1798" s="122"/>
      <c r="L1798" s="122"/>
      <c r="M1798" s="122"/>
      <c r="N1798" s="122"/>
      <c r="O1798" s="122"/>
      <c r="P1798" s="122"/>
      <c r="Q1798" s="122"/>
      <c r="R1798" s="122"/>
      <c r="S1798" s="122"/>
      <c r="T1798" s="122"/>
      <c r="U1798" s="122"/>
      <c r="V1798" s="122"/>
      <c r="W1798" s="122"/>
      <c r="X1798" s="122"/>
      <c r="Y1798" s="122"/>
      <c r="Z1798" s="122"/>
      <c r="AA1798" s="122"/>
      <c r="AB1798" s="122"/>
      <c r="AC1798" s="122"/>
      <c r="AD1798" s="122"/>
      <c r="AE1798" s="122"/>
      <c r="AF1798" s="122"/>
      <c r="AG1798" s="122"/>
      <c r="AH1798" s="122"/>
      <c r="AI1798" s="122"/>
      <c r="AJ1798" s="122"/>
      <c r="AK1798" s="122"/>
      <c r="AL1798" s="122"/>
      <c r="AM1798" s="122"/>
      <c r="AN1798" s="122"/>
      <c r="AQ1798" t="str">
        <f>IF(AND(OR($B$1="ALL",$B$1=C1798),OR($E$1="ALL",$E$1=D1798),OR($B$2="ALL",$B$2=A1798),OR($E$2="ALL",IFERROR(SEARCH($E$2,B1798),0)&gt;0)),"MATCH","")</f>
        <v/>
      </c>
    </row>
    <row r="1799" spans="1:43" ht="14.25" customHeight="1" x14ac:dyDescent="0.25">
      <c r="A1799" s="108" t="s">
        <v>1137</v>
      </c>
      <c r="B1799" s="136" t="s">
        <v>1138</v>
      </c>
      <c r="C1799" s="136" t="s">
        <v>1139</v>
      </c>
      <c r="D1799" s="136" t="s">
        <v>1140</v>
      </c>
      <c r="E1799" s="136" t="s">
        <v>1141</v>
      </c>
      <c r="F1799" s="136" t="s">
        <v>1142</v>
      </c>
      <c r="G1799" s="136" t="s">
        <v>1143</v>
      </c>
      <c r="H1799" s="136" t="s">
        <v>1144</v>
      </c>
      <c r="I1799" s="136" t="s">
        <v>1145</v>
      </c>
      <c r="J1799" s="136" t="s">
        <v>1146</v>
      </c>
      <c r="K1799" s="136" t="s">
        <v>1147</v>
      </c>
      <c r="L1799" s="136" t="s">
        <v>1148</v>
      </c>
      <c r="M1799" s="136" t="s">
        <v>1149</v>
      </c>
      <c r="N1799" s="136" t="s">
        <v>1150</v>
      </c>
      <c r="O1799" s="136" t="s">
        <v>1151</v>
      </c>
      <c r="P1799" s="136" t="s">
        <v>1152</v>
      </c>
      <c r="Q1799" s="136" t="s">
        <v>1153</v>
      </c>
      <c r="R1799" s="136" t="s">
        <v>1154</v>
      </c>
      <c r="S1799" s="136" t="s">
        <v>1155</v>
      </c>
      <c r="T1799" s="136" t="s">
        <v>1156</v>
      </c>
      <c r="U1799" s="136" t="s">
        <v>1157</v>
      </c>
      <c r="V1799" s="136" t="s">
        <v>1158</v>
      </c>
      <c r="W1799" s="136" t="s">
        <v>1159</v>
      </c>
      <c r="X1799" s="136" t="s">
        <v>1160</v>
      </c>
      <c r="Y1799" s="136" t="s">
        <v>1161</v>
      </c>
      <c r="Z1799" s="136" t="s">
        <v>1162</v>
      </c>
      <c r="AA1799" s="136" t="s">
        <v>1163</v>
      </c>
      <c r="AB1799" s="137" t="s">
        <v>156</v>
      </c>
      <c r="AC1799" s="137" t="s">
        <v>157</v>
      </c>
      <c r="AD1799" s="137" t="s">
        <v>158</v>
      </c>
      <c r="AE1799" s="137" t="s">
        <v>139</v>
      </c>
      <c r="AF1799" s="138" t="s">
        <v>140</v>
      </c>
      <c r="AG1799" s="138" t="s">
        <v>141</v>
      </c>
      <c r="AH1799" s="138" t="s">
        <v>142</v>
      </c>
      <c r="AI1799" s="138" t="s">
        <v>143</v>
      </c>
      <c r="AJ1799" s="139" t="s">
        <v>144</v>
      </c>
      <c r="AK1799" s="139" t="s">
        <v>145</v>
      </c>
      <c r="AL1799" s="139" t="s">
        <v>146</v>
      </c>
      <c r="AM1799" s="140" t="s">
        <v>147</v>
      </c>
      <c r="AN1799" s="140" t="s">
        <v>148</v>
      </c>
      <c r="AQ1799" t="str">
        <f>AQ1798</f>
        <v/>
      </c>
    </row>
    <row r="1800" spans="1:43" ht="14.25" customHeight="1" x14ac:dyDescent="0.25">
      <c r="A1800" s="99" t="s">
        <v>1164</v>
      </c>
      <c r="B1800" s="112">
        <f>'Run Rate'!E183</f>
        <v>13</v>
      </c>
      <c r="C1800" s="112">
        <f>'Run Rate'!F183</f>
        <v>13</v>
      </c>
      <c r="D1800" s="112">
        <f>'Run Rate'!G183</f>
        <v>11</v>
      </c>
      <c r="E1800" s="112">
        <f>'Run Rate'!H183</f>
        <v>7</v>
      </c>
      <c r="F1800" s="112">
        <f>'Run Rate'!I183</f>
        <v>14</v>
      </c>
      <c r="G1800" s="112">
        <f>'Run Rate'!J183</f>
        <v>43</v>
      </c>
      <c r="H1800" s="112">
        <f>'Run Rate'!K183</f>
        <v>81</v>
      </c>
      <c r="I1800" s="112">
        <f>'Run Rate'!L183</f>
        <v>79</v>
      </c>
      <c r="J1800" s="112">
        <f>'Run Rate'!M183</f>
        <v>115</v>
      </c>
      <c r="K1800" s="112">
        <f>'Run Rate'!N183</f>
        <v>49</v>
      </c>
      <c r="L1800" s="112">
        <f>'Run Rate'!O183</f>
        <v>54</v>
      </c>
      <c r="M1800" s="112">
        <f>'Run Rate'!P183</f>
        <v>60</v>
      </c>
      <c r="N1800" s="112">
        <f>'Run Rate'!Q183</f>
        <v>73</v>
      </c>
      <c r="O1800" s="112">
        <f>'Run Rate'!R183</f>
        <v>35</v>
      </c>
      <c r="P1800" s="112">
        <f>'Run Rate'!S183</f>
        <v>19</v>
      </c>
      <c r="Q1800" s="112">
        <f>'Run Rate'!T183</f>
        <v>59</v>
      </c>
      <c r="R1800" s="112">
        <f>'Run Rate'!U183</f>
        <v>44</v>
      </c>
      <c r="S1800" s="112">
        <f>'Run Rate'!V183</f>
        <v>70</v>
      </c>
      <c r="T1800" s="112">
        <f>'Run Rate'!W183</f>
        <v>41</v>
      </c>
      <c r="U1800" s="112">
        <f>'Run Rate'!X183</f>
        <v>55</v>
      </c>
      <c r="V1800" s="112">
        <f>'Run Rate'!Y183</f>
        <v>43</v>
      </c>
      <c r="W1800" s="112">
        <f>'Run Rate'!Z183</f>
        <v>43</v>
      </c>
      <c r="X1800" s="112">
        <f>'Run Rate'!AA183</f>
        <v>45</v>
      </c>
      <c r="Y1800" s="112">
        <f>'Run Rate'!AB183</f>
        <v>51</v>
      </c>
      <c r="Z1800" s="112">
        <f>'Run Rate'!AC183</f>
        <v>52</v>
      </c>
      <c r="AA1800" s="112">
        <f>'Run Rate'!AD183</f>
        <v>40</v>
      </c>
      <c r="AB1800" s="113">
        <v>46</v>
      </c>
      <c r="AC1800" s="112">
        <v>47</v>
      </c>
      <c r="AD1800" s="112">
        <v>48</v>
      </c>
      <c r="AE1800" s="112">
        <v>46</v>
      </c>
      <c r="AF1800" s="112">
        <v>41</v>
      </c>
      <c r="AG1800" s="112">
        <v>45</v>
      </c>
      <c r="AH1800" s="112">
        <v>45</v>
      </c>
      <c r="AI1800" s="112">
        <v>45</v>
      </c>
      <c r="AJ1800" s="112">
        <v>42</v>
      </c>
      <c r="AK1800" s="112">
        <v>41</v>
      </c>
      <c r="AL1800" s="112">
        <v>41</v>
      </c>
      <c r="AM1800" s="112">
        <v>41</v>
      </c>
      <c r="AN1800" s="112">
        <v>39</v>
      </c>
      <c r="AQ1800" t="str">
        <f>AQ1798</f>
        <v/>
      </c>
    </row>
    <row r="1801" spans="1:43" ht="14.25" customHeight="1" x14ac:dyDescent="0.25">
      <c r="A1801" s="99" t="s">
        <v>1165</v>
      </c>
      <c r="B1801" s="114"/>
      <c r="C1801" s="114"/>
      <c r="D1801" s="114"/>
      <c r="E1801" s="114"/>
      <c r="F1801" s="114"/>
      <c r="G1801" s="114"/>
      <c r="H1801" s="114"/>
      <c r="I1801" s="114"/>
      <c r="J1801" s="114"/>
      <c r="K1801" s="114"/>
      <c r="L1801" s="114"/>
      <c r="M1801" s="114"/>
      <c r="N1801" s="114"/>
      <c r="O1801" s="114"/>
      <c r="P1801" s="114"/>
      <c r="Q1801" s="114"/>
      <c r="R1801" s="114"/>
      <c r="S1801" s="114"/>
      <c r="T1801" s="114"/>
      <c r="U1801" s="114"/>
      <c r="V1801" s="114"/>
      <c r="W1801" s="115"/>
      <c r="X1801" s="115"/>
      <c r="Y1801" s="115"/>
      <c r="Z1801" s="115"/>
      <c r="AA1801" s="112" t="s">
        <v>1166</v>
      </c>
      <c r="AB1801" s="113"/>
      <c r="AC1801" s="112"/>
      <c r="AD1801" s="112"/>
      <c r="AE1801" s="112"/>
      <c r="AF1801" s="112"/>
      <c r="AG1801" s="112"/>
      <c r="AH1801" s="112"/>
      <c r="AI1801" s="112"/>
      <c r="AJ1801" s="112"/>
      <c r="AK1801" s="112"/>
      <c r="AL1801" s="112"/>
      <c r="AM1801" s="112"/>
      <c r="AN1801" s="112"/>
      <c r="AQ1801" t="str">
        <f>AQ1798</f>
        <v/>
      </c>
    </row>
    <row r="1802" spans="1:43" ht="14.25" customHeight="1" x14ac:dyDescent="0.25">
      <c r="A1802" s="99" t="s">
        <v>1167</v>
      </c>
      <c r="B1802" s="114"/>
      <c r="C1802" s="114"/>
      <c r="D1802" s="114"/>
      <c r="E1802" s="114"/>
      <c r="F1802" s="114"/>
      <c r="G1802" s="114"/>
      <c r="H1802" s="114"/>
      <c r="I1802" s="114"/>
      <c r="J1802" s="114"/>
      <c r="K1802" s="114"/>
      <c r="L1802" s="114"/>
      <c r="M1802" s="114"/>
      <c r="N1802" s="114"/>
      <c r="O1802" s="114"/>
      <c r="P1802" s="114"/>
      <c r="Q1802" s="114"/>
      <c r="R1802" s="114"/>
      <c r="S1802" s="114"/>
      <c r="T1802" s="114"/>
      <c r="U1802" s="114"/>
      <c r="V1802" s="114"/>
      <c r="W1802" s="115"/>
      <c r="X1802" s="116"/>
      <c r="Y1802" s="117"/>
      <c r="Z1802" s="115"/>
      <c r="AA1802" s="112" t="s">
        <v>1168</v>
      </c>
      <c r="AB1802" s="113">
        <f>'Demand Input VP'!B904</f>
        <v>0</v>
      </c>
      <c r="AC1802" s="112">
        <f>'Demand Input VP'!C904</f>
        <v>0</v>
      </c>
      <c r="AD1802" s="112">
        <f>'Demand Input VP'!D904</f>
        <v>0</v>
      </c>
      <c r="AE1802" s="112">
        <f>'Demand Input VP'!E904</f>
        <v>0</v>
      </c>
      <c r="AF1802" s="112">
        <f>'Demand Input VP'!F904</f>
        <v>0</v>
      </c>
      <c r="AG1802" s="112">
        <f>'Demand Input VP'!G904</f>
        <v>0</v>
      </c>
      <c r="AH1802" s="112">
        <f>'Demand Input VP'!H904</f>
        <v>0</v>
      </c>
      <c r="AI1802" s="112">
        <f>'Demand Input VP'!I904</f>
        <v>0</v>
      </c>
      <c r="AJ1802" s="112">
        <f>'Demand Input VP'!J904</f>
        <v>0</v>
      </c>
      <c r="AK1802" s="112">
        <f>'Demand Input VP'!K904</f>
        <v>0</v>
      </c>
      <c r="AL1802" s="112">
        <f>'Demand Input VP'!L904</f>
        <v>0</v>
      </c>
      <c r="AM1802" s="112">
        <f>'Demand Input VP'!M904</f>
        <v>0</v>
      </c>
      <c r="AN1802" s="112">
        <f>'Demand Input VP'!N904</f>
        <v>0</v>
      </c>
      <c r="AQ1802" t="str">
        <f>AQ1798</f>
        <v/>
      </c>
    </row>
    <row r="1803" spans="1:43" ht="14.25" customHeight="1" x14ac:dyDescent="0.25">
      <c r="A1803" s="99" t="s">
        <v>1169</v>
      </c>
      <c r="B1803" s="118"/>
      <c r="C1803" s="118"/>
      <c r="D1803" s="118"/>
      <c r="E1803" s="118"/>
      <c r="F1803" s="118"/>
      <c r="G1803" s="118"/>
      <c r="H1803" s="118"/>
      <c r="I1803" s="118"/>
      <c r="J1803" s="118"/>
      <c r="K1803" s="118"/>
      <c r="L1803" s="118"/>
      <c r="M1803" s="118"/>
      <c r="N1803" s="118"/>
      <c r="O1803" s="118"/>
      <c r="P1803" s="118"/>
      <c r="Q1803" s="118"/>
      <c r="R1803" s="118"/>
      <c r="S1803" s="118"/>
      <c r="T1803" s="118"/>
      <c r="U1803" s="118"/>
      <c r="V1803" s="118"/>
      <c r="W1803" s="115"/>
      <c r="X1803" s="116"/>
      <c r="Y1803" s="117"/>
      <c r="Z1803" s="119"/>
      <c r="AA1803" s="120" t="s">
        <v>1170</v>
      </c>
      <c r="AB1803" s="121">
        <f>'Demand Input VP'!B903</f>
        <v>0</v>
      </c>
      <c r="AC1803" s="120">
        <f>'Demand Input VP'!C903</f>
        <v>0</v>
      </c>
      <c r="AD1803" s="120">
        <f>'Demand Input VP'!D903</f>
        <v>0</v>
      </c>
      <c r="AE1803" s="120">
        <f>'Demand Input VP'!E903</f>
        <v>0</v>
      </c>
      <c r="AF1803" s="120">
        <f>'Demand Input VP'!F903</f>
        <v>0</v>
      </c>
      <c r="AG1803" s="120">
        <f>'Demand Input VP'!G903</f>
        <v>0</v>
      </c>
      <c r="AH1803" s="120">
        <f>'Demand Input VP'!H903</f>
        <v>0</v>
      </c>
      <c r="AI1803" s="120">
        <f>'Demand Input VP'!I903</f>
        <v>0</v>
      </c>
      <c r="AJ1803" s="120">
        <f>'Demand Input VP'!J903</f>
        <v>0</v>
      </c>
      <c r="AK1803" s="120">
        <f>'Demand Input VP'!K903</f>
        <v>0</v>
      </c>
      <c r="AL1803" s="120">
        <f>'Demand Input VP'!L903</f>
        <v>0</v>
      </c>
      <c r="AM1803" s="120">
        <f>'Demand Input VP'!M903</f>
        <v>0</v>
      </c>
      <c r="AN1803" s="120">
        <f>'Demand Input VP'!N903</f>
        <v>0</v>
      </c>
      <c r="AQ1803" t="str">
        <f>AQ1798</f>
        <v/>
      </c>
    </row>
    <row r="1804" spans="1:43" ht="14.25" customHeight="1" x14ac:dyDescent="0.25">
      <c r="A1804" s="1"/>
      <c r="B1804" s="122"/>
      <c r="C1804" s="122"/>
      <c r="D1804" s="122"/>
      <c r="E1804" s="122"/>
      <c r="F1804" s="122"/>
      <c r="G1804" s="122"/>
      <c r="H1804" s="122"/>
      <c r="I1804" s="122"/>
      <c r="J1804" s="122"/>
      <c r="K1804" s="122"/>
      <c r="L1804" s="122"/>
      <c r="M1804" s="122"/>
      <c r="N1804" s="122"/>
      <c r="O1804" s="122"/>
      <c r="P1804" s="122"/>
      <c r="Q1804" s="122"/>
      <c r="R1804" s="122"/>
      <c r="S1804" s="122"/>
      <c r="T1804" s="122"/>
      <c r="U1804" s="122"/>
      <c r="V1804" s="122"/>
      <c r="W1804" s="123"/>
      <c r="X1804" s="116"/>
      <c r="Y1804" s="117"/>
      <c r="Z1804" s="123"/>
      <c r="AA1804" s="112" t="s">
        <v>1171</v>
      </c>
      <c r="AB1804" s="113">
        <f>'Demand Input MP'!B904</f>
        <v>0</v>
      </c>
      <c r="AC1804" s="112">
        <f>'Demand Input MP'!C904</f>
        <v>0</v>
      </c>
      <c r="AD1804" s="112">
        <f>'Demand Input MP'!D904</f>
        <v>0</v>
      </c>
      <c r="AE1804" s="112">
        <f>'Demand Input MP'!E904</f>
        <v>0</v>
      </c>
      <c r="AF1804" s="112">
        <f>'Demand Input MP'!F904</f>
        <v>0</v>
      </c>
      <c r="AG1804" s="112">
        <f>'Demand Input MP'!G904</f>
        <v>0</v>
      </c>
      <c r="AH1804" s="112">
        <f>'Demand Input MP'!H904</f>
        <v>0</v>
      </c>
      <c r="AI1804" s="112">
        <f>'Demand Input MP'!I904</f>
        <v>0</v>
      </c>
      <c r="AJ1804" s="112">
        <f>'Demand Input MP'!J904</f>
        <v>0</v>
      </c>
      <c r="AK1804" s="112">
        <f>'Demand Input MP'!K904</f>
        <v>0</v>
      </c>
      <c r="AL1804" s="112">
        <f>'Demand Input MP'!L904</f>
        <v>0</v>
      </c>
      <c r="AM1804" s="112">
        <f>'Demand Input MP'!M904</f>
        <v>0</v>
      </c>
      <c r="AN1804" s="112">
        <f>'Demand Input MP'!N904</f>
        <v>0</v>
      </c>
      <c r="AQ1804" t="str">
        <f>AQ1798</f>
        <v/>
      </c>
    </row>
    <row r="1805" spans="1:43" ht="14.25" customHeight="1" x14ac:dyDescent="0.25">
      <c r="A1805" s="1"/>
      <c r="B1805" s="122"/>
      <c r="C1805" s="122"/>
      <c r="D1805" s="122"/>
      <c r="E1805" s="122"/>
      <c r="F1805" s="122"/>
      <c r="G1805" s="122"/>
      <c r="H1805" s="122"/>
      <c r="I1805" s="122"/>
      <c r="J1805" s="122"/>
      <c r="K1805" s="122"/>
      <c r="L1805" s="122"/>
      <c r="M1805" s="122"/>
      <c r="N1805" s="122"/>
      <c r="O1805" s="122"/>
      <c r="P1805" s="122"/>
      <c r="Q1805" s="122"/>
      <c r="R1805" s="122"/>
      <c r="S1805" s="122"/>
      <c r="T1805" s="122"/>
      <c r="U1805" s="122"/>
      <c r="V1805" s="124" t="s">
        <v>91</v>
      </c>
      <c r="W1805" s="125">
        <f>IFERROR(IF(SUM('Run Rate History'!E183:AD183)&gt;0,(SUMPRODUCT((B1800:AA1800&gt;=PERCENTILE(B1800:AA1800,0.1))*(B1800:AA1800&lt;=PERCENTILE(B1800:AA1800,0.9))*B1800:AA1800)+SUMPRODUCT(('Run Rate History'!E183:AD183&gt;=PERCENTILE(B1800:AA1800,0.1))*('Run Rate History'!E183:AD183&lt;=PERCENTILE(B1800:AA1800,0.9))*'Run Rate History'!E183:AD183))/(SUMPRODUCT((B1800:AA1800&gt;=PERCENTILE(B1800:AA1800,0.1))*(B1800:AA1800&lt;=PERCENTILE(B1800:AA1800,0.9))*1)+SUMPRODUCT(('Run Rate History'!E183:AD183&gt;=PERCENTILE(B1800:AA1800,0.1))*('Run Rate History'!E183:AD183&lt;=PERCENTILE(B1800:AA1800,0.9))*1)),TRIMMEAN(B1800:AA1800,0.15)),0)</f>
        <v>41.857142857142854</v>
      </c>
      <c r="X1805" s="126" t="s">
        <v>1172</v>
      </c>
      <c r="Y1805" s="127">
        <f>SUM(B1800:AA1800)/26</f>
        <v>46.5</v>
      </c>
      <c r="Z1805" s="128"/>
      <c r="AA1805" s="112" t="s">
        <v>1173</v>
      </c>
      <c r="AB1805" s="113">
        <f>'Demand Input MP'!B903</f>
        <v>0</v>
      </c>
      <c r="AC1805" s="112">
        <f>'Demand Input MP'!C903</f>
        <v>0</v>
      </c>
      <c r="AD1805" s="112">
        <f>'Demand Input MP'!D903</f>
        <v>0</v>
      </c>
      <c r="AE1805" s="112">
        <f>'Demand Input MP'!E903</f>
        <v>0</v>
      </c>
      <c r="AF1805" s="112">
        <f>'Demand Input MP'!F903</f>
        <v>0</v>
      </c>
      <c r="AG1805" s="112">
        <f>'Demand Input MP'!G903</f>
        <v>0</v>
      </c>
      <c r="AH1805" s="112">
        <f>'Demand Input MP'!H903</f>
        <v>0</v>
      </c>
      <c r="AI1805" s="112">
        <f>'Demand Input MP'!I903</f>
        <v>0</v>
      </c>
      <c r="AJ1805" s="112">
        <f>'Demand Input MP'!J903</f>
        <v>0</v>
      </c>
      <c r="AK1805" s="112">
        <f>'Demand Input MP'!K903</f>
        <v>0</v>
      </c>
      <c r="AL1805" s="112">
        <f>'Demand Input MP'!L903</f>
        <v>0</v>
      </c>
      <c r="AM1805" s="112">
        <f>'Demand Input MP'!M903</f>
        <v>0</v>
      </c>
      <c r="AN1805" s="112">
        <f>'Demand Input MP'!N903</f>
        <v>0</v>
      </c>
      <c r="AQ1805" t="str">
        <f>AQ1798</f>
        <v/>
      </c>
    </row>
    <row r="1806" spans="1:43" ht="14.25" customHeight="1" x14ac:dyDescent="0.25">
      <c r="A1806" s="1"/>
      <c r="B1806" s="122"/>
      <c r="C1806" s="122"/>
      <c r="D1806" s="122"/>
      <c r="E1806" s="122"/>
      <c r="F1806" s="122"/>
      <c r="G1806" s="122"/>
      <c r="H1806" s="122"/>
      <c r="I1806" s="122"/>
      <c r="J1806" s="122"/>
      <c r="K1806" s="122"/>
      <c r="L1806" s="122"/>
      <c r="M1806" s="122"/>
      <c r="N1806" s="122"/>
      <c r="O1806" s="122"/>
      <c r="P1806" s="122"/>
      <c r="Q1806" s="122"/>
      <c r="R1806" s="122"/>
      <c r="S1806" s="122"/>
      <c r="T1806" s="122"/>
      <c r="U1806" s="122"/>
      <c r="V1806" s="124" t="s">
        <v>94</v>
      </c>
      <c r="W1806" s="125">
        <f>IFERROR((1*MIN(MAX(X1800,0.5*IF(SUM('Run Rate History'!E183:AD183)&gt;0,(MEDIAN(IF(B1800:AA1800&gt;0,B1800:AA1800))+MEDIAN(IF('Run Rate History'!E183:AD183&gt;0,'Run Rate History'!E183:AD183)))/2,MEDIAN(IF(B1800:AA1800&gt;0,B1800:AA1800)))),2*IF(SUM('Run Rate History'!E183:AD183)&gt;0,(MEDIAN(IF(B1800:AA1800&gt;0,B1800:AA1800))+MEDIAN(IF('Run Rate History'!E183:AD183&gt;0,'Run Rate History'!E183:AD183)))/2,MEDIAN(IF(B1800:AA1800&gt;0,B1800:AA1800))))+2*MIN(MAX(Y1800,0.5*IF(SUM('Run Rate History'!E183:AD183)&gt;0,(MEDIAN(IF(B1800:AA1800&gt;0,B1800:AA1800))+MEDIAN(IF('Run Rate History'!E183:AD183&gt;0,'Run Rate History'!E183:AD183)))/2,MEDIAN(IF(B1800:AA1800&gt;0,B1800:AA1800)))),2*IF(SUM('Run Rate History'!E183:AD183)&gt;0,(MEDIAN(IF(B1800:AA1800&gt;0,B1800:AA1800))+MEDIAN(IF('Run Rate History'!E183:AD183&gt;0,'Run Rate History'!E183:AD183)))/2,MEDIAN(IF(B1800:AA1800&gt;0,B1800:AA1800))))+3*MIN(MAX(Z1800,0.5*IF(SUM('Run Rate History'!E183:AD183)&gt;0,(MEDIAN(IF(B1800:AA1800&gt;0,B1800:AA1800))+MEDIAN(IF('Run Rate History'!E183:AD183&gt;0,'Run Rate History'!E183:AD183)))/2,MEDIAN(IF(B1800:AA1800&gt;0,B1800:AA1800)))),2*IF(SUM('Run Rate History'!E183:AD183)&gt;0,(MEDIAN(IF(B1800:AA1800&gt;0,B1800:AA1800))+MEDIAN(IF('Run Rate History'!E183:AD183&gt;0,'Run Rate History'!E183:AD183)))/2,MEDIAN(IF(B1800:AA1800&gt;0,B1800:AA1800))))+4*MIN(MAX(AA1800,0.5*IF(SUM('Run Rate History'!E183:AD183)&gt;0,(MEDIAN(IF(B1800:AA1800&gt;0,B1800:AA1800))+MEDIAN(IF('Run Rate History'!E183:AD183&gt;0,'Run Rate History'!E183:AD183)))/2,MEDIAN(IF(B1800:AA1800&gt;0,B1800:AA1800)))),2*IF(SUM('Run Rate History'!E183:AD183)&gt;0,(MEDIAN(IF(B1800:AA1800&gt;0,B1800:AA1800))+MEDIAN(IF('Run Rate History'!E183:AD183&gt;0,'Run Rate History'!E183:AD183)))/2,MEDIAN(IF(B1800:AA1800&gt;0,B1800:AA1800)))))/10,0)</f>
        <v>46.3</v>
      </c>
      <c r="X1806" s="129" t="s">
        <v>1174</v>
      </c>
      <c r="Y1806" s="130">
        <f>IFERROR(VLOOKUP(A1798,'Stanje zaliha'!A:E,5,FALSE()),0)</f>
        <v>764</v>
      </c>
      <c r="Z1806" s="131"/>
      <c r="AA1806" s="113" t="s">
        <v>1175</v>
      </c>
      <c r="AB1806" s="118">
        <f t="shared" ref="AB1806:AN1806" si="358">SUM(AB1802:AB1805)</f>
        <v>0</v>
      </c>
      <c r="AC1806" s="118">
        <f t="shared" si="358"/>
        <v>0</v>
      </c>
      <c r="AD1806" s="118">
        <f t="shared" si="358"/>
        <v>0</v>
      </c>
      <c r="AE1806" s="118">
        <f t="shared" si="358"/>
        <v>0</v>
      </c>
      <c r="AF1806" s="118">
        <f t="shared" si="358"/>
        <v>0</v>
      </c>
      <c r="AG1806" s="118">
        <f t="shared" si="358"/>
        <v>0</v>
      </c>
      <c r="AH1806" s="118">
        <f t="shared" si="358"/>
        <v>0</v>
      </c>
      <c r="AI1806" s="118">
        <f t="shared" si="358"/>
        <v>0</v>
      </c>
      <c r="AJ1806" s="118">
        <f t="shared" si="358"/>
        <v>0</v>
      </c>
      <c r="AK1806" s="118">
        <f t="shared" si="358"/>
        <v>0</v>
      </c>
      <c r="AL1806" s="118">
        <f t="shared" si="358"/>
        <v>0</v>
      </c>
      <c r="AM1806" s="118">
        <f t="shared" si="358"/>
        <v>0</v>
      </c>
      <c r="AN1806" s="118">
        <f t="shared" si="358"/>
        <v>0</v>
      </c>
      <c r="AQ1806" t="str">
        <f>AQ1798</f>
        <v/>
      </c>
    </row>
    <row r="1807" spans="1:43" ht="14.25" customHeight="1" x14ac:dyDescent="0.25">
      <c r="A1807" s="1"/>
      <c r="B1807" s="122"/>
      <c r="C1807" s="122"/>
      <c r="D1807" s="122"/>
      <c r="E1807" s="122"/>
      <c r="F1807" s="122"/>
      <c r="G1807" s="122"/>
      <c r="H1807" s="122"/>
      <c r="I1807" s="122"/>
      <c r="J1807" s="122"/>
      <c r="K1807" s="122"/>
      <c r="L1807" s="122"/>
      <c r="M1807" s="122"/>
      <c r="N1807" s="122"/>
      <c r="O1807" s="122"/>
      <c r="P1807" s="122"/>
      <c r="Q1807" s="122"/>
      <c r="R1807" s="122"/>
      <c r="S1807" s="122"/>
      <c r="T1807" s="122"/>
      <c r="U1807" s="122"/>
      <c r="V1807" s="124" t="s">
        <v>95</v>
      </c>
      <c r="W1807" s="125">
        <f>IFERROR(0.6*W1806+0.4*W1805,0)</f>
        <v>44.522857142857141</v>
      </c>
      <c r="X1807" s="132" t="s">
        <v>1176</v>
      </c>
      <c r="Y1807" s="133">
        <f>IFERROR(SUMIF('Popis poslanih narudžbi'!A:A,A1798,'Popis poslanih narudžbi'!C:C),0)</f>
        <v>0</v>
      </c>
      <c r="Z1807" s="131"/>
      <c r="AA1807" s="134" t="s">
        <v>1177</v>
      </c>
      <c r="AB1807" s="118">
        <f t="shared" ref="AB1807:AN1807" si="359">AB1800+AB1806</f>
        <v>46</v>
      </c>
      <c r="AC1807" s="118">
        <f t="shared" si="359"/>
        <v>47</v>
      </c>
      <c r="AD1807" s="118">
        <f t="shared" si="359"/>
        <v>48</v>
      </c>
      <c r="AE1807" s="118">
        <f t="shared" si="359"/>
        <v>46</v>
      </c>
      <c r="AF1807" s="118">
        <f t="shared" si="359"/>
        <v>41</v>
      </c>
      <c r="AG1807" s="118">
        <f t="shared" si="359"/>
        <v>45</v>
      </c>
      <c r="AH1807" s="118">
        <f t="shared" si="359"/>
        <v>45</v>
      </c>
      <c r="AI1807" s="118">
        <f t="shared" si="359"/>
        <v>45</v>
      </c>
      <c r="AJ1807" s="118">
        <f t="shared" si="359"/>
        <v>42</v>
      </c>
      <c r="AK1807" s="118">
        <f t="shared" si="359"/>
        <v>41</v>
      </c>
      <c r="AL1807" s="118">
        <f t="shared" si="359"/>
        <v>41</v>
      </c>
      <c r="AM1807" s="118">
        <f t="shared" si="359"/>
        <v>41</v>
      </c>
      <c r="AN1807" s="118">
        <f t="shared" si="359"/>
        <v>39</v>
      </c>
      <c r="AQ1807" t="str">
        <f>AQ1798</f>
        <v/>
      </c>
    </row>
    <row r="1808" spans="1:43" ht="14.25" customHeight="1" x14ac:dyDescent="0.25">
      <c r="A1808" s="107" t="str">
        <f>'Run Rate'!A184</f>
        <v>ZOE12362</v>
      </c>
      <c r="B1808" s="135" t="str">
        <f>'Run Rate'!B184</f>
        <v>ZOE Clear Hydrowhey 454g Peach Iced Tea</v>
      </c>
      <c r="C1808" s="135" t="str">
        <f>'Run Rate'!C184</f>
        <v>PROTEINI</v>
      </c>
      <c r="D1808" s="135" t="str">
        <f>'Run Rate'!D184</f>
        <v>02 SILVER</v>
      </c>
      <c r="E1808" s="122"/>
      <c r="F1808" s="122"/>
      <c r="G1808" s="122"/>
      <c r="H1808" s="122"/>
      <c r="I1808" s="122"/>
      <c r="J1808" s="122"/>
      <c r="K1808" s="122"/>
      <c r="L1808" s="122"/>
      <c r="M1808" s="122"/>
      <c r="N1808" s="122"/>
      <c r="O1808" s="122"/>
      <c r="P1808" s="122"/>
      <c r="Q1808" s="122"/>
      <c r="R1808" s="122"/>
      <c r="S1808" s="122"/>
      <c r="T1808" s="122"/>
      <c r="U1808" s="122"/>
      <c r="V1808" s="122"/>
      <c r="W1808" s="122"/>
      <c r="X1808" s="122"/>
      <c r="Y1808" s="122"/>
      <c r="Z1808" s="122"/>
      <c r="AA1808" s="122"/>
      <c r="AB1808" s="122"/>
      <c r="AC1808" s="122"/>
      <c r="AD1808" s="122"/>
      <c r="AE1808" s="122"/>
      <c r="AF1808" s="122"/>
      <c r="AG1808" s="122"/>
      <c r="AH1808" s="122"/>
      <c r="AI1808" s="122"/>
      <c r="AJ1808" s="122"/>
      <c r="AK1808" s="122"/>
      <c r="AL1808" s="122"/>
      <c r="AM1808" s="122"/>
      <c r="AN1808" s="122"/>
      <c r="AQ1808" t="str">
        <f>IF(AND(OR($B$1="ALL",$B$1=C1808),OR($E$1="ALL",$E$1=D1808),OR($B$2="ALL",$B$2=A1808),OR($E$2="ALL",IFERROR(SEARCH($E$2,B1808),0)&gt;0)),"MATCH","")</f>
        <v/>
      </c>
    </row>
    <row r="1809" spans="1:43" ht="14.25" customHeight="1" x14ac:dyDescent="0.25">
      <c r="A1809" s="108" t="s">
        <v>1137</v>
      </c>
      <c r="B1809" s="136" t="s">
        <v>1138</v>
      </c>
      <c r="C1809" s="136" t="s">
        <v>1139</v>
      </c>
      <c r="D1809" s="136" t="s">
        <v>1140</v>
      </c>
      <c r="E1809" s="136" t="s">
        <v>1141</v>
      </c>
      <c r="F1809" s="136" t="s">
        <v>1142</v>
      </c>
      <c r="G1809" s="136" t="s">
        <v>1143</v>
      </c>
      <c r="H1809" s="136" t="s">
        <v>1144</v>
      </c>
      <c r="I1809" s="136" t="s">
        <v>1145</v>
      </c>
      <c r="J1809" s="136" t="s">
        <v>1146</v>
      </c>
      <c r="K1809" s="136" t="s">
        <v>1147</v>
      </c>
      <c r="L1809" s="136" t="s">
        <v>1148</v>
      </c>
      <c r="M1809" s="136" t="s">
        <v>1149</v>
      </c>
      <c r="N1809" s="136" t="s">
        <v>1150</v>
      </c>
      <c r="O1809" s="136" t="s">
        <v>1151</v>
      </c>
      <c r="P1809" s="136" t="s">
        <v>1152</v>
      </c>
      <c r="Q1809" s="136" t="s">
        <v>1153</v>
      </c>
      <c r="R1809" s="136" t="s">
        <v>1154</v>
      </c>
      <c r="S1809" s="136" t="s">
        <v>1155</v>
      </c>
      <c r="T1809" s="136" t="s">
        <v>1156</v>
      </c>
      <c r="U1809" s="136" t="s">
        <v>1157</v>
      </c>
      <c r="V1809" s="136" t="s">
        <v>1158</v>
      </c>
      <c r="W1809" s="136" t="s">
        <v>1159</v>
      </c>
      <c r="X1809" s="136" t="s">
        <v>1160</v>
      </c>
      <c r="Y1809" s="136" t="s">
        <v>1161</v>
      </c>
      <c r="Z1809" s="136" t="s">
        <v>1162</v>
      </c>
      <c r="AA1809" s="136" t="s">
        <v>1163</v>
      </c>
      <c r="AB1809" s="137" t="s">
        <v>156</v>
      </c>
      <c r="AC1809" s="137" t="s">
        <v>157</v>
      </c>
      <c r="AD1809" s="137" t="s">
        <v>158</v>
      </c>
      <c r="AE1809" s="137" t="s">
        <v>139</v>
      </c>
      <c r="AF1809" s="138" t="s">
        <v>140</v>
      </c>
      <c r="AG1809" s="138" t="s">
        <v>141</v>
      </c>
      <c r="AH1809" s="138" t="s">
        <v>142</v>
      </c>
      <c r="AI1809" s="138" t="s">
        <v>143</v>
      </c>
      <c r="AJ1809" s="139" t="s">
        <v>144</v>
      </c>
      <c r="AK1809" s="139" t="s">
        <v>145</v>
      </c>
      <c r="AL1809" s="139" t="s">
        <v>146</v>
      </c>
      <c r="AM1809" s="140" t="s">
        <v>147</v>
      </c>
      <c r="AN1809" s="140" t="s">
        <v>148</v>
      </c>
      <c r="AQ1809" t="str">
        <f>AQ1808</f>
        <v/>
      </c>
    </row>
    <row r="1810" spans="1:43" ht="14.25" customHeight="1" x14ac:dyDescent="0.25">
      <c r="A1810" s="99" t="s">
        <v>1164</v>
      </c>
      <c r="B1810" s="112">
        <f>'Run Rate'!E184</f>
        <v>39</v>
      </c>
      <c r="C1810" s="112">
        <f>'Run Rate'!F184</f>
        <v>31</v>
      </c>
      <c r="D1810" s="112">
        <f>'Run Rate'!G184</f>
        <v>25</v>
      </c>
      <c r="E1810" s="112">
        <f>'Run Rate'!H184</f>
        <v>15</v>
      </c>
      <c r="F1810" s="112">
        <f>'Run Rate'!I184</f>
        <v>27</v>
      </c>
      <c r="G1810" s="112">
        <f>'Run Rate'!J184</f>
        <v>35</v>
      </c>
      <c r="H1810" s="112">
        <f>'Run Rate'!K184</f>
        <v>31</v>
      </c>
      <c r="I1810" s="112">
        <f>'Run Rate'!L184</f>
        <v>22</v>
      </c>
      <c r="J1810" s="112">
        <f>'Run Rate'!M184</f>
        <v>154</v>
      </c>
      <c r="K1810" s="112">
        <f>'Run Rate'!N184</f>
        <v>12</v>
      </c>
      <c r="L1810" s="112">
        <f>'Run Rate'!O184</f>
        <v>-477</v>
      </c>
      <c r="M1810" s="112">
        <f>'Run Rate'!P184</f>
        <v>21</v>
      </c>
      <c r="N1810" s="112">
        <f>'Run Rate'!Q184</f>
        <v>19</v>
      </c>
      <c r="O1810" s="112">
        <f>'Run Rate'!R184</f>
        <v>21</v>
      </c>
      <c r="P1810" s="112">
        <f>'Run Rate'!S184</f>
        <v>1</v>
      </c>
      <c r="Q1810" s="112">
        <f>'Run Rate'!T184</f>
        <v>16</v>
      </c>
      <c r="R1810" s="112">
        <f>'Run Rate'!U184</f>
        <v>20</v>
      </c>
      <c r="S1810" s="112">
        <f>'Run Rate'!V184</f>
        <v>53</v>
      </c>
      <c r="T1810" s="112">
        <f>'Run Rate'!W184</f>
        <v>86</v>
      </c>
      <c r="U1810" s="112">
        <f>'Run Rate'!X184</f>
        <v>66</v>
      </c>
      <c r="V1810" s="112">
        <f>'Run Rate'!Y184</f>
        <v>65</v>
      </c>
      <c r="W1810" s="112">
        <f>'Run Rate'!Z184</f>
        <v>43</v>
      </c>
      <c r="X1810" s="112">
        <f>'Run Rate'!AA184</f>
        <v>75</v>
      </c>
      <c r="Y1810" s="112">
        <f>'Run Rate'!AB184</f>
        <v>34</v>
      </c>
      <c r="Z1810" s="112">
        <f>'Run Rate'!AC184</f>
        <v>57</v>
      </c>
      <c r="AA1810" s="112">
        <f>'Run Rate'!AD184</f>
        <v>29</v>
      </c>
      <c r="AB1810" s="113">
        <v>37</v>
      </c>
      <c r="AC1810" s="112">
        <v>34</v>
      </c>
      <c r="AD1810" s="112">
        <v>37</v>
      </c>
      <c r="AE1810" s="112">
        <v>36</v>
      </c>
      <c r="AF1810" s="112">
        <v>34</v>
      </c>
      <c r="AG1810" s="112">
        <v>34</v>
      </c>
      <c r="AH1810" s="112">
        <v>34</v>
      </c>
      <c r="AI1810" s="112">
        <v>35</v>
      </c>
      <c r="AJ1810" s="112">
        <v>33</v>
      </c>
      <c r="AK1810" s="112">
        <v>35</v>
      </c>
      <c r="AL1810" s="112">
        <v>34</v>
      </c>
      <c r="AM1810" s="112">
        <v>28</v>
      </c>
      <c r="AN1810" s="112">
        <v>31</v>
      </c>
      <c r="AQ1810" t="str">
        <f>AQ1808</f>
        <v/>
      </c>
    </row>
    <row r="1811" spans="1:43" ht="14.25" customHeight="1" x14ac:dyDescent="0.25">
      <c r="A1811" s="99" t="s">
        <v>1165</v>
      </c>
      <c r="B1811" s="114"/>
      <c r="C1811" s="114"/>
      <c r="D1811" s="114"/>
      <c r="E1811" s="114"/>
      <c r="F1811" s="114"/>
      <c r="G1811" s="114"/>
      <c r="H1811" s="114"/>
      <c r="I1811" s="114"/>
      <c r="J1811" s="114"/>
      <c r="K1811" s="114"/>
      <c r="L1811" s="114"/>
      <c r="M1811" s="114"/>
      <c r="N1811" s="114"/>
      <c r="O1811" s="114"/>
      <c r="P1811" s="114"/>
      <c r="Q1811" s="114"/>
      <c r="R1811" s="114"/>
      <c r="S1811" s="114"/>
      <c r="T1811" s="114"/>
      <c r="U1811" s="114"/>
      <c r="V1811" s="114"/>
      <c r="W1811" s="115"/>
      <c r="X1811" s="115"/>
      <c r="Y1811" s="115"/>
      <c r="Z1811" s="115"/>
      <c r="AA1811" s="112" t="s">
        <v>1166</v>
      </c>
      <c r="AB1811" s="113"/>
      <c r="AC1811" s="112"/>
      <c r="AD1811" s="112"/>
      <c r="AE1811" s="112"/>
      <c r="AF1811" s="112"/>
      <c r="AG1811" s="112"/>
      <c r="AH1811" s="112"/>
      <c r="AI1811" s="112"/>
      <c r="AJ1811" s="112"/>
      <c r="AK1811" s="112"/>
      <c r="AL1811" s="112"/>
      <c r="AM1811" s="112"/>
      <c r="AN1811" s="112"/>
      <c r="AQ1811" t="str">
        <f>AQ1808</f>
        <v/>
      </c>
    </row>
    <row r="1812" spans="1:43" ht="14.25" customHeight="1" x14ac:dyDescent="0.25">
      <c r="A1812" s="99" t="s">
        <v>1167</v>
      </c>
      <c r="B1812" s="114"/>
      <c r="C1812" s="114"/>
      <c r="D1812" s="114"/>
      <c r="E1812" s="114"/>
      <c r="F1812" s="114"/>
      <c r="G1812" s="114"/>
      <c r="H1812" s="114"/>
      <c r="I1812" s="114"/>
      <c r="J1812" s="114"/>
      <c r="K1812" s="114"/>
      <c r="L1812" s="114"/>
      <c r="M1812" s="114"/>
      <c r="N1812" s="114"/>
      <c r="O1812" s="114"/>
      <c r="P1812" s="114"/>
      <c r="Q1812" s="114"/>
      <c r="R1812" s="114"/>
      <c r="S1812" s="114"/>
      <c r="T1812" s="114"/>
      <c r="U1812" s="114"/>
      <c r="V1812" s="114"/>
      <c r="W1812" s="115"/>
      <c r="X1812" s="116"/>
      <c r="Y1812" s="117"/>
      <c r="Z1812" s="115"/>
      <c r="AA1812" s="112" t="s">
        <v>1168</v>
      </c>
      <c r="AB1812" s="113">
        <f>'Demand Input VP'!B909</f>
        <v>0</v>
      </c>
      <c r="AC1812" s="112">
        <f>'Demand Input VP'!C909</f>
        <v>0</v>
      </c>
      <c r="AD1812" s="112">
        <f>'Demand Input VP'!D909</f>
        <v>0</v>
      </c>
      <c r="AE1812" s="112">
        <f>'Demand Input VP'!E909</f>
        <v>0</v>
      </c>
      <c r="AF1812" s="112">
        <f>'Demand Input VP'!F909</f>
        <v>0</v>
      </c>
      <c r="AG1812" s="112">
        <f>'Demand Input VP'!G909</f>
        <v>0</v>
      </c>
      <c r="AH1812" s="112">
        <f>'Demand Input VP'!H909</f>
        <v>0</v>
      </c>
      <c r="AI1812" s="112">
        <f>'Demand Input VP'!I909</f>
        <v>0</v>
      </c>
      <c r="AJ1812" s="112">
        <f>'Demand Input VP'!J909</f>
        <v>0</v>
      </c>
      <c r="AK1812" s="112">
        <f>'Demand Input VP'!K909</f>
        <v>0</v>
      </c>
      <c r="AL1812" s="112">
        <f>'Demand Input VP'!L909</f>
        <v>0</v>
      </c>
      <c r="AM1812" s="112">
        <f>'Demand Input VP'!M909</f>
        <v>0</v>
      </c>
      <c r="AN1812" s="112">
        <f>'Demand Input VP'!N909</f>
        <v>0</v>
      </c>
      <c r="AQ1812" t="str">
        <f>AQ1808</f>
        <v/>
      </c>
    </row>
    <row r="1813" spans="1:43" ht="14.25" customHeight="1" x14ac:dyDescent="0.25">
      <c r="A1813" s="99" t="s">
        <v>1169</v>
      </c>
      <c r="B1813" s="118"/>
      <c r="C1813" s="118"/>
      <c r="D1813" s="118"/>
      <c r="E1813" s="118"/>
      <c r="F1813" s="118"/>
      <c r="G1813" s="118"/>
      <c r="H1813" s="118"/>
      <c r="I1813" s="118"/>
      <c r="J1813" s="118"/>
      <c r="K1813" s="118"/>
      <c r="L1813" s="118"/>
      <c r="M1813" s="118"/>
      <c r="N1813" s="118"/>
      <c r="O1813" s="118"/>
      <c r="P1813" s="118"/>
      <c r="Q1813" s="118"/>
      <c r="R1813" s="118"/>
      <c r="S1813" s="118"/>
      <c r="T1813" s="118"/>
      <c r="U1813" s="118"/>
      <c r="V1813" s="118"/>
      <c r="W1813" s="115"/>
      <c r="X1813" s="116"/>
      <c r="Y1813" s="117"/>
      <c r="Z1813" s="119"/>
      <c r="AA1813" s="120" t="s">
        <v>1170</v>
      </c>
      <c r="AB1813" s="121">
        <f>'Demand Input VP'!B908</f>
        <v>0</v>
      </c>
      <c r="AC1813" s="120">
        <f>'Demand Input VP'!C908</f>
        <v>0</v>
      </c>
      <c r="AD1813" s="120">
        <f>'Demand Input VP'!D908</f>
        <v>0</v>
      </c>
      <c r="AE1813" s="120">
        <f>'Demand Input VP'!E908</f>
        <v>0</v>
      </c>
      <c r="AF1813" s="120">
        <f>'Demand Input VP'!F908</f>
        <v>0</v>
      </c>
      <c r="AG1813" s="120">
        <f>'Demand Input VP'!G908</f>
        <v>0</v>
      </c>
      <c r="AH1813" s="120">
        <f>'Demand Input VP'!H908</f>
        <v>0</v>
      </c>
      <c r="AI1813" s="120">
        <f>'Demand Input VP'!I908</f>
        <v>0</v>
      </c>
      <c r="AJ1813" s="120">
        <f>'Demand Input VP'!J908</f>
        <v>0</v>
      </c>
      <c r="AK1813" s="120">
        <f>'Demand Input VP'!K908</f>
        <v>0</v>
      </c>
      <c r="AL1813" s="120">
        <f>'Demand Input VP'!L908</f>
        <v>0</v>
      </c>
      <c r="AM1813" s="120">
        <f>'Demand Input VP'!M908</f>
        <v>0</v>
      </c>
      <c r="AN1813" s="120">
        <f>'Demand Input VP'!N908</f>
        <v>0</v>
      </c>
      <c r="AQ1813" t="str">
        <f>AQ1808</f>
        <v/>
      </c>
    </row>
    <row r="1814" spans="1:43" ht="14.25" customHeight="1" x14ac:dyDescent="0.25">
      <c r="A1814" s="1"/>
      <c r="B1814" s="122"/>
      <c r="C1814" s="122"/>
      <c r="D1814" s="122"/>
      <c r="E1814" s="122"/>
      <c r="F1814" s="122"/>
      <c r="G1814" s="122"/>
      <c r="H1814" s="122"/>
      <c r="I1814" s="122"/>
      <c r="J1814" s="122"/>
      <c r="K1814" s="122"/>
      <c r="L1814" s="122"/>
      <c r="M1814" s="122"/>
      <c r="N1814" s="122"/>
      <c r="O1814" s="122"/>
      <c r="P1814" s="122"/>
      <c r="Q1814" s="122"/>
      <c r="R1814" s="122"/>
      <c r="S1814" s="122"/>
      <c r="T1814" s="122"/>
      <c r="U1814" s="122"/>
      <c r="V1814" s="122"/>
      <c r="W1814" s="123"/>
      <c r="X1814" s="116"/>
      <c r="Y1814" s="117"/>
      <c r="Z1814" s="123"/>
      <c r="AA1814" s="112" t="s">
        <v>1171</v>
      </c>
      <c r="AB1814" s="113">
        <f>'Demand Input MP'!B909</f>
        <v>0</v>
      </c>
      <c r="AC1814" s="112">
        <f>'Demand Input MP'!C909</f>
        <v>0</v>
      </c>
      <c r="AD1814" s="112">
        <f>'Demand Input MP'!D909</f>
        <v>0</v>
      </c>
      <c r="AE1814" s="112">
        <f>'Demand Input MP'!E909</f>
        <v>0</v>
      </c>
      <c r="AF1814" s="112">
        <f>'Demand Input MP'!F909</f>
        <v>0</v>
      </c>
      <c r="AG1814" s="112">
        <f>'Demand Input MP'!G909</f>
        <v>0</v>
      </c>
      <c r="AH1814" s="112">
        <f>'Demand Input MP'!H909</f>
        <v>0</v>
      </c>
      <c r="AI1814" s="112">
        <f>'Demand Input MP'!I909</f>
        <v>0</v>
      </c>
      <c r="AJ1814" s="112">
        <f>'Demand Input MP'!J909</f>
        <v>0</v>
      </c>
      <c r="AK1814" s="112">
        <f>'Demand Input MP'!K909</f>
        <v>0</v>
      </c>
      <c r="AL1814" s="112">
        <f>'Demand Input MP'!L909</f>
        <v>0</v>
      </c>
      <c r="AM1814" s="112">
        <f>'Demand Input MP'!M909</f>
        <v>0</v>
      </c>
      <c r="AN1814" s="112">
        <f>'Demand Input MP'!N909</f>
        <v>0</v>
      </c>
      <c r="AQ1814" t="str">
        <f>AQ1808</f>
        <v/>
      </c>
    </row>
    <row r="1815" spans="1:43" ht="14.25" customHeight="1" x14ac:dyDescent="0.25">
      <c r="A1815" s="1"/>
      <c r="B1815" s="122"/>
      <c r="C1815" s="122"/>
      <c r="D1815" s="122"/>
      <c r="E1815" s="122"/>
      <c r="F1815" s="122"/>
      <c r="G1815" s="122"/>
      <c r="H1815" s="122"/>
      <c r="I1815" s="122"/>
      <c r="J1815" s="122"/>
      <c r="K1815" s="122"/>
      <c r="L1815" s="122"/>
      <c r="M1815" s="122"/>
      <c r="N1815" s="122"/>
      <c r="O1815" s="122"/>
      <c r="P1815" s="122"/>
      <c r="Q1815" s="122"/>
      <c r="R1815" s="122"/>
      <c r="S1815" s="122"/>
      <c r="T1815" s="122"/>
      <c r="U1815" s="122"/>
      <c r="V1815" s="124" t="s">
        <v>91</v>
      </c>
      <c r="W1815" s="125">
        <f>IFERROR(IF(SUM('Run Rate History'!E184:AD184)&gt;0,(SUMPRODUCT((B1810:AA1810&gt;=PERCENTILE(B1810:AA1810,0.1))*(B1810:AA1810&lt;=PERCENTILE(B1810:AA1810,0.9))*B1810:AA1810)+SUMPRODUCT(('Run Rate History'!E184:AD184&gt;=PERCENTILE(B1810:AA1810,0.1))*('Run Rate History'!E184:AD184&lt;=PERCENTILE(B1810:AA1810,0.9))*'Run Rate History'!E184:AD184))/(SUMPRODUCT((B1810:AA1810&gt;=PERCENTILE(B1810:AA1810,0.1))*(B1810:AA1810&lt;=PERCENTILE(B1810:AA1810,0.9))*1)+SUMPRODUCT(('Run Rate History'!E184:AD184&gt;=PERCENTILE(B1810:AA1810,0.1))*('Run Rate History'!E184:AD184&lt;=PERCENTILE(B1810:AA1810,0.9))*1)),TRIMMEAN(B1810:AA1810,0.15)),0)</f>
        <v>34.846153846153847</v>
      </c>
      <c r="X1815" s="126" t="s">
        <v>1172</v>
      </c>
      <c r="Y1815" s="127">
        <f>SUM(B1810:AA1810)/26</f>
        <v>20</v>
      </c>
      <c r="Z1815" s="128"/>
      <c r="AA1815" s="112" t="s">
        <v>1173</v>
      </c>
      <c r="AB1815" s="113">
        <f>'Demand Input MP'!B908</f>
        <v>0</v>
      </c>
      <c r="AC1815" s="112">
        <f>'Demand Input MP'!C908</f>
        <v>0</v>
      </c>
      <c r="AD1815" s="112">
        <f>'Demand Input MP'!D908</f>
        <v>0</v>
      </c>
      <c r="AE1815" s="112">
        <f>'Demand Input MP'!E908</f>
        <v>0</v>
      </c>
      <c r="AF1815" s="112">
        <f>'Demand Input MP'!F908</f>
        <v>0</v>
      </c>
      <c r="AG1815" s="112">
        <f>'Demand Input MP'!G908</f>
        <v>0</v>
      </c>
      <c r="AH1815" s="112">
        <f>'Demand Input MP'!H908</f>
        <v>0</v>
      </c>
      <c r="AI1815" s="112">
        <f>'Demand Input MP'!I908</f>
        <v>0</v>
      </c>
      <c r="AJ1815" s="112">
        <f>'Demand Input MP'!J908</f>
        <v>0</v>
      </c>
      <c r="AK1815" s="112">
        <f>'Demand Input MP'!K908</f>
        <v>0</v>
      </c>
      <c r="AL1815" s="112">
        <f>'Demand Input MP'!L908</f>
        <v>0</v>
      </c>
      <c r="AM1815" s="112">
        <f>'Demand Input MP'!M908</f>
        <v>0</v>
      </c>
      <c r="AN1815" s="112">
        <f>'Demand Input MP'!N908</f>
        <v>0</v>
      </c>
      <c r="AQ1815" t="str">
        <f>AQ1808</f>
        <v/>
      </c>
    </row>
    <row r="1816" spans="1:43" ht="14.25" customHeight="1" x14ac:dyDescent="0.25">
      <c r="A1816" s="1"/>
      <c r="B1816" s="122"/>
      <c r="C1816" s="122"/>
      <c r="D1816" s="122"/>
      <c r="E1816" s="122"/>
      <c r="F1816" s="122"/>
      <c r="G1816" s="122"/>
      <c r="H1816" s="122"/>
      <c r="I1816" s="122"/>
      <c r="J1816" s="122"/>
      <c r="K1816" s="122"/>
      <c r="L1816" s="122"/>
      <c r="M1816" s="122"/>
      <c r="N1816" s="122"/>
      <c r="O1816" s="122"/>
      <c r="P1816" s="122"/>
      <c r="Q1816" s="122"/>
      <c r="R1816" s="122"/>
      <c r="S1816" s="122"/>
      <c r="T1816" s="122"/>
      <c r="U1816" s="122"/>
      <c r="V1816" s="124" t="s">
        <v>94</v>
      </c>
      <c r="W1816" s="125">
        <f>IFERROR((1*MIN(MAX(X1810,0.5*IF(SUM('Run Rate History'!E184:AD184)&gt;0,(MEDIAN(IF(B1810:AA1810&gt;0,B1810:AA1810))+MEDIAN(IF('Run Rate History'!E184:AD184&gt;0,'Run Rate History'!E184:AD184)))/2,MEDIAN(IF(B1810:AA1810&gt;0,B1810:AA1810)))),2*IF(SUM('Run Rate History'!E184:AD184)&gt;0,(MEDIAN(IF(B1810:AA1810&gt;0,B1810:AA1810))+MEDIAN(IF('Run Rate History'!E184:AD184&gt;0,'Run Rate History'!E184:AD184)))/2,MEDIAN(IF(B1810:AA1810&gt;0,B1810:AA1810))))+2*MIN(MAX(Y1810,0.5*IF(SUM('Run Rate History'!E184:AD184)&gt;0,(MEDIAN(IF(B1810:AA1810&gt;0,B1810:AA1810))+MEDIAN(IF('Run Rate History'!E184:AD184&gt;0,'Run Rate History'!E184:AD184)))/2,MEDIAN(IF(B1810:AA1810&gt;0,B1810:AA1810)))),2*IF(SUM('Run Rate History'!E184:AD184)&gt;0,(MEDIAN(IF(B1810:AA1810&gt;0,B1810:AA1810))+MEDIAN(IF('Run Rate History'!E184:AD184&gt;0,'Run Rate History'!E184:AD184)))/2,MEDIAN(IF(B1810:AA1810&gt;0,B1810:AA1810))))+3*MIN(MAX(Z1810,0.5*IF(SUM('Run Rate History'!E184:AD184)&gt;0,(MEDIAN(IF(B1810:AA1810&gt;0,B1810:AA1810))+MEDIAN(IF('Run Rate History'!E184:AD184&gt;0,'Run Rate History'!E184:AD184)))/2,MEDIAN(IF(B1810:AA1810&gt;0,B1810:AA1810)))),2*IF(SUM('Run Rate History'!E184:AD184)&gt;0,(MEDIAN(IF(B1810:AA1810&gt;0,B1810:AA1810))+MEDIAN(IF('Run Rate History'!E184:AD184&gt;0,'Run Rate History'!E184:AD184)))/2,MEDIAN(IF(B1810:AA1810&gt;0,B1810:AA1810))))+4*MIN(MAX(AA1810,0.5*IF(SUM('Run Rate History'!E184:AD184)&gt;0,(MEDIAN(IF(B1810:AA1810&gt;0,B1810:AA1810))+MEDIAN(IF('Run Rate History'!E184:AD184&gt;0,'Run Rate History'!E184:AD184)))/2,MEDIAN(IF(B1810:AA1810&gt;0,B1810:AA1810)))),2*IF(SUM('Run Rate History'!E184:AD184)&gt;0,(MEDIAN(IF(B1810:AA1810&gt;0,B1810:AA1810))+MEDIAN(IF('Run Rate History'!E184:AD184&gt;0,'Run Rate History'!E184:AD184)))/2,MEDIAN(IF(B1810:AA1810&gt;0,B1810:AA1810)))))/10,0)</f>
        <v>42.05</v>
      </c>
      <c r="X1816" s="129" t="s">
        <v>1174</v>
      </c>
      <c r="Y1816" s="130">
        <f>IFERROR(VLOOKUP(A1808,'Stanje zaliha'!A:E,5,FALSE()),0)</f>
        <v>1215</v>
      </c>
      <c r="Z1816" s="131"/>
      <c r="AA1816" s="113" t="s">
        <v>1175</v>
      </c>
      <c r="AB1816" s="118">
        <f t="shared" ref="AB1816:AN1816" si="360">SUM(AB1812:AB1815)</f>
        <v>0</v>
      </c>
      <c r="AC1816" s="118">
        <f t="shared" si="360"/>
        <v>0</v>
      </c>
      <c r="AD1816" s="118">
        <f t="shared" si="360"/>
        <v>0</v>
      </c>
      <c r="AE1816" s="118">
        <f t="shared" si="360"/>
        <v>0</v>
      </c>
      <c r="AF1816" s="118">
        <f t="shared" si="360"/>
        <v>0</v>
      </c>
      <c r="AG1816" s="118">
        <f t="shared" si="360"/>
        <v>0</v>
      </c>
      <c r="AH1816" s="118">
        <f t="shared" si="360"/>
        <v>0</v>
      </c>
      <c r="AI1816" s="118">
        <f t="shared" si="360"/>
        <v>0</v>
      </c>
      <c r="AJ1816" s="118">
        <f t="shared" si="360"/>
        <v>0</v>
      </c>
      <c r="AK1816" s="118">
        <f t="shared" si="360"/>
        <v>0</v>
      </c>
      <c r="AL1816" s="118">
        <f t="shared" si="360"/>
        <v>0</v>
      </c>
      <c r="AM1816" s="118">
        <f t="shared" si="360"/>
        <v>0</v>
      </c>
      <c r="AN1816" s="118">
        <f t="shared" si="360"/>
        <v>0</v>
      </c>
      <c r="AQ1816" t="str">
        <f>AQ1808</f>
        <v/>
      </c>
    </row>
    <row r="1817" spans="1:43" ht="14.25" customHeight="1" x14ac:dyDescent="0.25">
      <c r="A1817" s="1"/>
      <c r="B1817" s="122"/>
      <c r="C1817" s="122"/>
      <c r="D1817" s="122"/>
      <c r="E1817" s="122"/>
      <c r="F1817" s="122"/>
      <c r="G1817" s="122"/>
      <c r="H1817" s="122"/>
      <c r="I1817" s="122"/>
      <c r="J1817" s="122"/>
      <c r="K1817" s="122"/>
      <c r="L1817" s="122"/>
      <c r="M1817" s="122"/>
      <c r="N1817" s="122"/>
      <c r="O1817" s="122"/>
      <c r="P1817" s="122"/>
      <c r="Q1817" s="122"/>
      <c r="R1817" s="122"/>
      <c r="S1817" s="122"/>
      <c r="T1817" s="122"/>
      <c r="U1817" s="122"/>
      <c r="V1817" s="124" t="s">
        <v>95</v>
      </c>
      <c r="W1817" s="125">
        <f>IFERROR(0.6*W1816+0.4*W1815,0)</f>
        <v>39.168461538461536</v>
      </c>
      <c r="X1817" s="132" t="s">
        <v>1176</v>
      </c>
      <c r="Y1817" s="133">
        <f>IFERROR(SUMIF('Popis poslanih narudžbi'!A:A,A1808,'Popis poslanih narudžbi'!C:C),0)</f>
        <v>0</v>
      </c>
      <c r="Z1817" s="131"/>
      <c r="AA1817" s="134" t="s">
        <v>1177</v>
      </c>
      <c r="AB1817" s="118">
        <f t="shared" ref="AB1817:AN1817" si="361">AB1810+AB1816</f>
        <v>37</v>
      </c>
      <c r="AC1817" s="118">
        <f t="shared" si="361"/>
        <v>34</v>
      </c>
      <c r="AD1817" s="118">
        <f t="shared" si="361"/>
        <v>37</v>
      </c>
      <c r="AE1817" s="118">
        <f t="shared" si="361"/>
        <v>36</v>
      </c>
      <c r="AF1817" s="118">
        <f t="shared" si="361"/>
        <v>34</v>
      </c>
      <c r="AG1817" s="118">
        <f t="shared" si="361"/>
        <v>34</v>
      </c>
      <c r="AH1817" s="118">
        <f t="shared" si="361"/>
        <v>34</v>
      </c>
      <c r="AI1817" s="118">
        <f t="shared" si="361"/>
        <v>35</v>
      </c>
      <c r="AJ1817" s="118">
        <f t="shared" si="361"/>
        <v>33</v>
      </c>
      <c r="AK1817" s="118">
        <f t="shared" si="361"/>
        <v>35</v>
      </c>
      <c r="AL1817" s="118">
        <f t="shared" si="361"/>
        <v>34</v>
      </c>
      <c r="AM1817" s="118">
        <f t="shared" si="361"/>
        <v>28</v>
      </c>
      <c r="AN1817" s="118">
        <f t="shared" si="361"/>
        <v>31</v>
      </c>
      <c r="AQ1817" t="str">
        <f>AQ1808</f>
        <v/>
      </c>
    </row>
    <row r="1818" spans="1:43" ht="14.25" customHeight="1" x14ac:dyDescent="0.25">
      <c r="A1818" s="107" t="str">
        <f>'Run Rate'!A185</f>
        <v>ZOE12355</v>
      </c>
      <c r="B1818" s="135" t="str">
        <f>'Run Rate'!B185</f>
        <v>ZOE Whey 454g Strawberry Milkshake</v>
      </c>
      <c r="C1818" s="135" t="str">
        <f>'Run Rate'!C185</f>
        <v>PROTEINI</v>
      </c>
      <c r="D1818" s="135" t="str">
        <f>'Run Rate'!D185</f>
        <v>02 SILVER</v>
      </c>
      <c r="E1818" s="122"/>
      <c r="F1818" s="122"/>
      <c r="G1818" s="122"/>
      <c r="H1818" s="122"/>
      <c r="I1818" s="122"/>
      <c r="J1818" s="122"/>
      <c r="K1818" s="122"/>
      <c r="L1818" s="122"/>
      <c r="M1818" s="122"/>
      <c r="N1818" s="122"/>
      <c r="O1818" s="122"/>
      <c r="P1818" s="122"/>
      <c r="Q1818" s="122"/>
      <c r="R1818" s="122"/>
      <c r="S1818" s="122"/>
      <c r="T1818" s="122"/>
      <c r="U1818" s="122"/>
      <c r="V1818" s="122"/>
      <c r="W1818" s="122"/>
      <c r="X1818" s="122"/>
      <c r="Y1818" s="122"/>
      <c r="Z1818" s="122"/>
      <c r="AA1818" s="122"/>
      <c r="AB1818" s="122"/>
      <c r="AC1818" s="122"/>
      <c r="AD1818" s="122"/>
      <c r="AE1818" s="122"/>
      <c r="AF1818" s="122"/>
      <c r="AG1818" s="122"/>
      <c r="AH1818" s="122"/>
      <c r="AI1818" s="122"/>
      <c r="AJ1818" s="122"/>
      <c r="AK1818" s="122"/>
      <c r="AL1818" s="122"/>
      <c r="AM1818" s="122"/>
      <c r="AN1818" s="122"/>
      <c r="AQ1818" t="str">
        <f>IF(AND(OR($B$1="ALL",$B$1=C1818),OR($E$1="ALL",$E$1=D1818),OR($B$2="ALL",$B$2=A1818),OR($E$2="ALL",IFERROR(SEARCH($E$2,B1818),0)&gt;0)),"MATCH","")</f>
        <v/>
      </c>
    </row>
    <row r="1819" spans="1:43" ht="14.25" customHeight="1" x14ac:dyDescent="0.25">
      <c r="A1819" s="108" t="s">
        <v>1137</v>
      </c>
      <c r="B1819" s="136" t="s">
        <v>1138</v>
      </c>
      <c r="C1819" s="136" t="s">
        <v>1139</v>
      </c>
      <c r="D1819" s="136" t="s">
        <v>1140</v>
      </c>
      <c r="E1819" s="136" t="s">
        <v>1141</v>
      </c>
      <c r="F1819" s="136" t="s">
        <v>1142</v>
      </c>
      <c r="G1819" s="136" t="s">
        <v>1143</v>
      </c>
      <c r="H1819" s="136" t="s">
        <v>1144</v>
      </c>
      <c r="I1819" s="136" t="s">
        <v>1145</v>
      </c>
      <c r="J1819" s="136" t="s">
        <v>1146</v>
      </c>
      <c r="K1819" s="136" t="s">
        <v>1147</v>
      </c>
      <c r="L1819" s="136" t="s">
        <v>1148</v>
      </c>
      <c r="M1819" s="136" t="s">
        <v>1149</v>
      </c>
      <c r="N1819" s="136" t="s">
        <v>1150</v>
      </c>
      <c r="O1819" s="136" t="s">
        <v>1151</v>
      </c>
      <c r="P1819" s="136" t="s">
        <v>1152</v>
      </c>
      <c r="Q1819" s="136" t="s">
        <v>1153</v>
      </c>
      <c r="R1819" s="136" t="s">
        <v>1154</v>
      </c>
      <c r="S1819" s="136" t="s">
        <v>1155</v>
      </c>
      <c r="T1819" s="136" t="s">
        <v>1156</v>
      </c>
      <c r="U1819" s="136" t="s">
        <v>1157</v>
      </c>
      <c r="V1819" s="136" t="s">
        <v>1158</v>
      </c>
      <c r="W1819" s="136" t="s">
        <v>1159</v>
      </c>
      <c r="X1819" s="136" t="s">
        <v>1160</v>
      </c>
      <c r="Y1819" s="136" t="s">
        <v>1161</v>
      </c>
      <c r="Z1819" s="136" t="s">
        <v>1162</v>
      </c>
      <c r="AA1819" s="136" t="s">
        <v>1163</v>
      </c>
      <c r="AB1819" s="137" t="s">
        <v>156</v>
      </c>
      <c r="AC1819" s="137" t="s">
        <v>157</v>
      </c>
      <c r="AD1819" s="137" t="s">
        <v>158</v>
      </c>
      <c r="AE1819" s="137" t="s">
        <v>139</v>
      </c>
      <c r="AF1819" s="138" t="s">
        <v>140</v>
      </c>
      <c r="AG1819" s="138" t="s">
        <v>141</v>
      </c>
      <c r="AH1819" s="138" t="s">
        <v>142</v>
      </c>
      <c r="AI1819" s="138" t="s">
        <v>143</v>
      </c>
      <c r="AJ1819" s="139" t="s">
        <v>144</v>
      </c>
      <c r="AK1819" s="139" t="s">
        <v>145</v>
      </c>
      <c r="AL1819" s="139" t="s">
        <v>146</v>
      </c>
      <c r="AM1819" s="140" t="s">
        <v>147</v>
      </c>
      <c r="AN1819" s="140" t="s">
        <v>148</v>
      </c>
      <c r="AQ1819" t="str">
        <f>AQ1818</f>
        <v/>
      </c>
    </row>
    <row r="1820" spans="1:43" ht="14.25" customHeight="1" x14ac:dyDescent="0.25">
      <c r="A1820" s="99" t="s">
        <v>1164</v>
      </c>
      <c r="B1820" s="112">
        <f>'Run Rate'!E185</f>
        <v>48</v>
      </c>
      <c r="C1820" s="112">
        <f>'Run Rate'!F185</f>
        <v>38</v>
      </c>
      <c r="D1820" s="112">
        <f>'Run Rate'!G185</f>
        <v>43</v>
      </c>
      <c r="E1820" s="112">
        <f>'Run Rate'!H185</f>
        <v>42</v>
      </c>
      <c r="F1820" s="112">
        <f>'Run Rate'!I185</f>
        <v>45</v>
      </c>
      <c r="G1820" s="112">
        <f>'Run Rate'!J185</f>
        <v>32</v>
      </c>
      <c r="H1820" s="112">
        <f>'Run Rate'!K185</f>
        <v>23</v>
      </c>
      <c r="I1820" s="112">
        <f>'Run Rate'!L185</f>
        <v>34</v>
      </c>
      <c r="J1820" s="112">
        <f>'Run Rate'!M185</f>
        <v>37</v>
      </c>
      <c r="K1820" s="112">
        <f>'Run Rate'!N185</f>
        <v>13</v>
      </c>
      <c r="L1820" s="112">
        <f>'Run Rate'!O185</f>
        <v>26</v>
      </c>
      <c r="M1820" s="112">
        <f>'Run Rate'!P185</f>
        <v>23</v>
      </c>
      <c r="N1820" s="112">
        <f>'Run Rate'!Q185</f>
        <v>20</v>
      </c>
      <c r="O1820" s="112">
        <f>'Run Rate'!R185</f>
        <v>7</v>
      </c>
      <c r="P1820" s="112">
        <f>'Run Rate'!S185</f>
        <v>4</v>
      </c>
      <c r="Q1820" s="112">
        <f>'Run Rate'!T185</f>
        <v>11</v>
      </c>
      <c r="R1820" s="112">
        <f>'Run Rate'!U185</f>
        <v>12</v>
      </c>
      <c r="S1820" s="112">
        <f>'Run Rate'!V185</f>
        <v>9</v>
      </c>
      <c r="T1820" s="112">
        <f>'Run Rate'!W185</f>
        <v>24</v>
      </c>
      <c r="U1820" s="112">
        <f>'Run Rate'!X185</f>
        <v>82</v>
      </c>
      <c r="V1820" s="112">
        <f>'Run Rate'!Y185</f>
        <v>55</v>
      </c>
      <c r="W1820" s="112">
        <f>'Run Rate'!Z185</f>
        <v>41</v>
      </c>
      <c r="X1820" s="112">
        <f>'Run Rate'!AA185</f>
        <v>67</v>
      </c>
      <c r="Y1820" s="112">
        <f>'Run Rate'!AB185</f>
        <v>22</v>
      </c>
      <c r="Z1820" s="112">
        <f>'Run Rate'!AC185</f>
        <v>20</v>
      </c>
      <c r="AA1820" s="112">
        <f>'Run Rate'!AD185</f>
        <v>31</v>
      </c>
      <c r="AB1820" s="113">
        <v>26</v>
      </c>
      <c r="AC1820" s="112">
        <v>25</v>
      </c>
      <c r="AD1820" s="112">
        <v>25</v>
      </c>
      <c r="AE1820" s="112">
        <v>25</v>
      </c>
      <c r="AF1820" s="112">
        <v>23</v>
      </c>
      <c r="AG1820" s="112">
        <v>23</v>
      </c>
      <c r="AH1820" s="112">
        <v>23</v>
      </c>
      <c r="AI1820" s="112">
        <v>23</v>
      </c>
      <c r="AJ1820" s="112">
        <v>23</v>
      </c>
      <c r="AK1820" s="112">
        <v>23</v>
      </c>
      <c r="AL1820" s="112">
        <v>24</v>
      </c>
      <c r="AM1820" s="112">
        <v>22</v>
      </c>
      <c r="AN1820" s="112">
        <v>23</v>
      </c>
      <c r="AQ1820" t="str">
        <f>AQ1818</f>
        <v/>
      </c>
    </row>
    <row r="1821" spans="1:43" ht="14.25" customHeight="1" x14ac:dyDescent="0.25">
      <c r="A1821" s="99" t="s">
        <v>1165</v>
      </c>
      <c r="B1821" s="114"/>
      <c r="C1821" s="114"/>
      <c r="D1821" s="114"/>
      <c r="E1821" s="114"/>
      <c r="F1821" s="114"/>
      <c r="G1821" s="114"/>
      <c r="H1821" s="114"/>
      <c r="I1821" s="114"/>
      <c r="J1821" s="114"/>
      <c r="K1821" s="114"/>
      <c r="L1821" s="114"/>
      <c r="M1821" s="114"/>
      <c r="N1821" s="114"/>
      <c r="O1821" s="114"/>
      <c r="P1821" s="114"/>
      <c r="Q1821" s="114"/>
      <c r="R1821" s="114"/>
      <c r="S1821" s="114"/>
      <c r="T1821" s="114"/>
      <c r="U1821" s="114"/>
      <c r="V1821" s="114"/>
      <c r="W1821" s="115"/>
      <c r="X1821" s="115"/>
      <c r="Y1821" s="115"/>
      <c r="Z1821" s="115"/>
      <c r="AA1821" s="112" t="s">
        <v>1166</v>
      </c>
      <c r="AB1821" s="113"/>
      <c r="AC1821" s="112"/>
      <c r="AD1821" s="112"/>
      <c r="AE1821" s="112"/>
      <c r="AF1821" s="112"/>
      <c r="AG1821" s="112"/>
      <c r="AH1821" s="112"/>
      <c r="AI1821" s="112"/>
      <c r="AJ1821" s="112"/>
      <c r="AK1821" s="112"/>
      <c r="AL1821" s="112"/>
      <c r="AM1821" s="112"/>
      <c r="AN1821" s="112"/>
      <c r="AQ1821" t="str">
        <f>AQ1818</f>
        <v/>
      </c>
    </row>
    <row r="1822" spans="1:43" ht="14.25" customHeight="1" x14ac:dyDescent="0.25">
      <c r="A1822" s="99" t="s">
        <v>1167</v>
      </c>
      <c r="B1822" s="114"/>
      <c r="C1822" s="114"/>
      <c r="D1822" s="114"/>
      <c r="E1822" s="114"/>
      <c r="F1822" s="114"/>
      <c r="G1822" s="114"/>
      <c r="H1822" s="114"/>
      <c r="I1822" s="114"/>
      <c r="J1822" s="114"/>
      <c r="K1822" s="114"/>
      <c r="L1822" s="114"/>
      <c r="M1822" s="114"/>
      <c r="N1822" s="114"/>
      <c r="O1822" s="114"/>
      <c r="P1822" s="114"/>
      <c r="Q1822" s="114"/>
      <c r="R1822" s="114"/>
      <c r="S1822" s="114"/>
      <c r="T1822" s="114"/>
      <c r="U1822" s="114"/>
      <c r="V1822" s="114"/>
      <c r="W1822" s="115"/>
      <c r="X1822" s="116"/>
      <c r="Y1822" s="117"/>
      <c r="Z1822" s="115"/>
      <c r="AA1822" s="112" t="s">
        <v>1168</v>
      </c>
      <c r="AB1822" s="113">
        <f>'Demand Input VP'!B914</f>
        <v>0</v>
      </c>
      <c r="AC1822" s="112">
        <f>'Demand Input VP'!C914</f>
        <v>0</v>
      </c>
      <c r="AD1822" s="112">
        <f>'Demand Input VP'!D914</f>
        <v>0</v>
      </c>
      <c r="AE1822" s="112">
        <f>'Demand Input VP'!E914</f>
        <v>0</v>
      </c>
      <c r="AF1822" s="112">
        <f>'Demand Input VP'!F914</f>
        <v>0</v>
      </c>
      <c r="AG1822" s="112">
        <f>'Demand Input VP'!G914</f>
        <v>0</v>
      </c>
      <c r="AH1822" s="112">
        <f>'Demand Input VP'!H914</f>
        <v>0</v>
      </c>
      <c r="AI1822" s="112">
        <f>'Demand Input VP'!I914</f>
        <v>0</v>
      </c>
      <c r="AJ1822" s="112">
        <f>'Demand Input VP'!J914</f>
        <v>0</v>
      </c>
      <c r="AK1822" s="112">
        <f>'Demand Input VP'!K914</f>
        <v>0</v>
      </c>
      <c r="AL1822" s="112">
        <f>'Demand Input VP'!L914</f>
        <v>0</v>
      </c>
      <c r="AM1822" s="112">
        <f>'Demand Input VP'!M914</f>
        <v>0</v>
      </c>
      <c r="AN1822" s="112">
        <f>'Demand Input VP'!N914</f>
        <v>0</v>
      </c>
      <c r="AQ1822" t="str">
        <f>AQ1818</f>
        <v/>
      </c>
    </row>
    <row r="1823" spans="1:43" ht="14.25" customHeight="1" x14ac:dyDescent="0.25">
      <c r="A1823" s="99" t="s">
        <v>1169</v>
      </c>
      <c r="B1823" s="118"/>
      <c r="C1823" s="118"/>
      <c r="D1823" s="118"/>
      <c r="E1823" s="118"/>
      <c r="F1823" s="118"/>
      <c r="G1823" s="118"/>
      <c r="H1823" s="118"/>
      <c r="I1823" s="118"/>
      <c r="J1823" s="118"/>
      <c r="K1823" s="118"/>
      <c r="L1823" s="118"/>
      <c r="M1823" s="118"/>
      <c r="N1823" s="118"/>
      <c r="O1823" s="118"/>
      <c r="P1823" s="118"/>
      <c r="Q1823" s="118"/>
      <c r="R1823" s="118"/>
      <c r="S1823" s="118"/>
      <c r="T1823" s="118"/>
      <c r="U1823" s="118"/>
      <c r="V1823" s="118"/>
      <c r="W1823" s="115"/>
      <c r="X1823" s="116"/>
      <c r="Y1823" s="117"/>
      <c r="Z1823" s="119"/>
      <c r="AA1823" s="120" t="s">
        <v>1170</v>
      </c>
      <c r="AB1823" s="121">
        <f>'Demand Input VP'!B913</f>
        <v>0</v>
      </c>
      <c r="AC1823" s="120">
        <f>'Demand Input VP'!C913</f>
        <v>0</v>
      </c>
      <c r="AD1823" s="120">
        <f>'Demand Input VP'!D913</f>
        <v>0</v>
      </c>
      <c r="AE1823" s="120">
        <f>'Demand Input VP'!E913</f>
        <v>0</v>
      </c>
      <c r="AF1823" s="120">
        <f>'Demand Input VP'!F913</f>
        <v>0</v>
      </c>
      <c r="AG1823" s="120">
        <f>'Demand Input VP'!G913</f>
        <v>0</v>
      </c>
      <c r="AH1823" s="120">
        <f>'Demand Input VP'!H913</f>
        <v>0</v>
      </c>
      <c r="AI1823" s="120">
        <f>'Demand Input VP'!I913</f>
        <v>0</v>
      </c>
      <c r="AJ1823" s="120">
        <f>'Demand Input VP'!J913</f>
        <v>0</v>
      </c>
      <c r="AK1823" s="120">
        <f>'Demand Input VP'!K913</f>
        <v>0</v>
      </c>
      <c r="AL1823" s="120">
        <f>'Demand Input VP'!L913</f>
        <v>0</v>
      </c>
      <c r="AM1823" s="120">
        <f>'Demand Input VP'!M913</f>
        <v>0</v>
      </c>
      <c r="AN1823" s="120">
        <f>'Demand Input VP'!N913</f>
        <v>0</v>
      </c>
      <c r="AQ1823" t="str">
        <f>AQ1818</f>
        <v/>
      </c>
    </row>
    <row r="1824" spans="1:43" ht="14.25" customHeight="1" x14ac:dyDescent="0.25">
      <c r="A1824" s="1"/>
      <c r="B1824" s="122"/>
      <c r="C1824" s="122"/>
      <c r="D1824" s="122"/>
      <c r="E1824" s="122"/>
      <c r="F1824" s="122"/>
      <c r="G1824" s="122"/>
      <c r="H1824" s="122"/>
      <c r="I1824" s="122"/>
      <c r="J1824" s="122"/>
      <c r="K1824" s="122"/>
      <c r="L1824" s="122"/>
      <c r="M1824" s="122"/>
      <c r="N1824" s="122"/>
      <c r="O1824" s="122"/>
      <c r="P1824" s="122"/>
      <c r="Q1824" s="122"/>
      <c r="R1824" s="122"/>
      <c r="S1824" s="122"/>
      <c r="T1824" s="122"/>
      <c r="U1824" s="122"/>
      <c r="V1824" s="122"/>
      <c r="W1824" s="123"/>
      <c r="X1824" s="116"/>
      <c r="Y1824" s="117"/>
      <c r="Z1824" s="123"/>
      <c r="AA1824" s="112" t="s">
        <v>1171</v>
      </c>
      <c r="AB1824" s="113">
        <f>'Demand Input MP'!B914</f>
        <v>0</v>
      </c>
      <c r="AC1824" s="112">
        <f>'Demand Input MP'!C914</f>
        <v>0</v>
      </c>
      <c r="AD1824" s="112">
        <f>'Demand Input MP'!D914</f>
        <v>0</v>
      </c>
      <c r="AE1824" s="112">
        <f>'Demand Input MP'!E914</f>
        <v>0</v>
      </c>
      <c r="AF1824" s="112">
        <f>'Demand Input MP'!F914</f>
        <v>0</v>
      </c>
      <c r="AG1824" s="112">
        <f>'Demand Input MP'!G914</f>
        <v>0</v>
      </c>
      <c r="AH1824" s="112">
        <f>'Demand Input MP'!H914</f>
        <v>0</v>
      </c>
      <c r="AI1824" s="112">
        <f>'Demand Input MP'!I914</f>
        <v>0</v>
      </c>
      <c r="AJ1824" s="112">
        <f>'Demand Input MP'!J914</f>
        <v>0</v>
      </c>
      <c r="AK1824" s="112">
        <f>'Demand Input MP'!K914</f>
        <v>0</v>
      </c>
      <c r="AL1824" s="112">
        <f>'Demand Input MP'!L914</f>
        <v>0</v>
      </c>
      <c r="AM1824" s="112">
        <f>'Demand Input MP'!M914</f>
        <v>0</v>
      </c>
      <c r="AN1824" s="112">
        <f>'Demand Input MP'!N914</f>
        <v>0</v>
      </c>
      <c r="AQ1824" t="str">
        <f>AQ1818</f>
        <v/>
      </c>
    </row>
    <row r="1825" spans="1:43" ht="14.25" customHeight="1" x14ac:dyDescent="0.25">
      <c r="A1825" s="1"/>
      <c r="B1825" s="122"/>
      <c r="C1825" s="122"/>
      <c r="D1825" s="122"/>
      <c r="E1825" s="122"/>
      <c r="F1825" s="122"/>
      <c r="G1825" s="122"/>
      <c r="H1825" s="122"/>
      <c r="I1825" s="122"/>
      <c r="J1825" s="122"/>
      <c r="K1825" s="122"/>
      <c r="L1825" s="122"/>
      <c r="M1825" s="122"/>
      <c r="N1825" s="122"/>
      <c r="O1825" s="122"/>
      <c r="P1825" s="122"/>
      <c r="Q1825" s="122"/>
      <c r="R1825" s="122"/>
      <c r="S1825" s="122"/>
      <c r="T1825" s="122"/>
      <c r="U1825" s="122"/>
      <c r="V1825" s="124" t="s">
        <v>91</v>
      </c>
      <c r="W1825" s="125">
        <f>IFERROR(IF(SUM('Run Rate History'!E185:AD185)&gt;0,(SUMPRODUCT((B1820:AA1820&gt;=PERCENTILE(B1820:AA1820,0.1))*(B1820:AA1820&lt;=PERCENTILE(B1820:AA1820,0.9))*B1820:AA1820)+SUMPRODUCT(('Run Rate History'!E185:AD185&gt;=PERCENTILE(B1820:AA1820,0.1))*('Run Rate History'!E185:AD185&lt;=PERCENTILE(B1820:AA1820,0.9))*'Run Rate History'!E185:AD185))/(SUMPRODUCT((B1820:AA1820&gt;=PERCENTILE(B1820:AA1820,0.1))*(B1820:AA1820&lt;=PERCENTILE(B1820:AA1820,0.9))*1)+SUMPRODUCT(('Run Rate History'!E185:AD185&gt;=PERCENTILE(B1820:AA1820,0.1))*('Run Rate History'!E185:AD185&lt;=PERCENTILE(B1820:AA1820,0.9))*1)),TRIMMEAN(B1820:AA1820,0.15)),0)</f>
        <v>26.30952380952381</v>
      </c>
      <c r="X1825" s="126" t="s">
        <v>1172</v>
      </c>
      <c r="Y1825" s="127">
        <f>SUM(B1820:AA1820)/26</f>
        <v>31.115384615384617</v>
      </c>
      <c r="Z1825" s="128"/>
      <c r="AA1825" s="112" t="s">
        <v>1173</v>
      </c>
      <c r="AB1825" s="113">
        <f>'Demand Input MP'!B913</f>
        <v>0</v>
      </c>
      <c r="AC1825" s="112">
        <f>'Demand Input MP'!C913</f>
        <v>0</v>
      </c>
      <c r="AD1825" s="112">
        <f>'Demand Input MP'!D913</f>
        <v>0</v>
      </c>
      <c r="AE1825" s="112">
        <f>'Demand Input MP'!E913</f>
        <v>0</v>
      </c>
      <c r="AF1825" s="112">
        <f>'Demand Input MP'!F913</f>
        <v>0</v>
      </c>
      <c r="AG1825" s="112">
        <f>'Demand Input MP'!G913</f>
        <v>0</v>
      </c>
      <c r="AH1825" s="112">
        <f>'Demand Input MP'!H913</f>
        <v>0</v>
      </c>
      <c r="AI1825" s="112">
        <f>'Demand Input MP'!I913</f>
        <v>0</v>
      </c>
      <c r="AJ1825" s="112">
        <f>'Demand Input MP'!J913</f>
        <v>0</v>
      </c>
      <c r="AK1825" s="112">
        <f>'Demand Input MP'!K913</f>
        <v>0</v>
      </c>
      <c r="AL1825" s="112">
        <f>'Demand Input MP'!L913</f>
        <v>0</v>
      </c>
      <c r="AM1825" s="112">
        <f>'Demand Input MP'!M913</f>
        <v>0</v>
      </c>
      <c r="AN1825" s="112">
        <f>'Demand Input MP'!N913</f>
        <v>0</v>
      </c>
      <c r="AQ1825" t="str">
        <f>AQ1818</f>
        <v/>
      </c>
    </row>
    <row r="1826" spans="1:43" ht="14.25" customHeight="1" x14ac:dyDescent="0.25">
      <c r="A1826" s="1"/>
      <c r="B1826" s="122"/>
      <c r="C1826" s="122"/>
      <c r="D1826" s="122"/>
      <c r="E1826" s="122"/>
      <c r="F1826" s="122"/>
      <c r="G1826" s="122"/>
      <c r="H1826" s="122"/>
      <c r="I1826" s="122"/>
      <c r="J1826" s="122"/>
      <c r="K1826" s="122"/>
      <c r="L1826" s="122"/>
      <c r="M1826" s="122"/>
      <c r="N1826" s="122"/>
      <c r="O1826" s="122"/>
      <c r="P1826" s="122"/>
      <c r="Q1826" s="122"/>
      <c r="R1826" s="122"/>
      <c r="S1826" s="122"/>
      <c r="T1826" s="122"/>
      <c r="U1826" s="122"/>
      <c r="V1826" s="124" t="s">
        <v>94</v>
      </c>
      <c r="W1826" s="125">
        <f>IFERROR((1*MIN(MAX(X1820,0.5*IF(SUM('Run Rate History'!E185:AD185)&gt;0,(MEDIAN(IF(B1820:AA1820&gt;0,B1820:AA1820))+MEDIAN(IF('Run Rate History'!E185:AD185&gt;0,'Run Rate History'!E185:AD185)))/2,MEDIAN(IF(B1820:AA1820&gt;0,B1820:AA1820)))),2*IF(SUM('Run Rate History'!E185:AD185)&gt;0,(MEDIAN(IF(B1820:AA1820&gt;0,B1820:AA1820))+MEDIAN(IF('Run Rate History'!E185:AD185&gt;0,'Run Rate History'!E185:AD185)))/2,MEDIAN(IF(B1820:AA1820&gt;0,B1820:AA1820))))+2*MIN(MAX(Y1820,0.5*IF(SUM('Run Rate History'!E185:AD185)&gt;0,(MEDIAN(IF(B1820:AA1820&gt;0,B1820:AA1820))+MEDIAN(IF('Run Rate History'!E185:AD185&gt;0,'Run Rate History'!E185:AD185)))/2,MEDIAN(IF(B1820:AA1820&gt;0,B1820:AA1820)))),2*IF(SUM('Run Rate History'!E185:AD185)&gt;0,(MEDIAN(IF(B1820:AA1820&gt;0,B1820:AA1820))+MEDIAN(IF('Run Rate History'!E185:AD185&gt;0,'Run Rate History'!E185:AD185)))/2,MEDIAN(IF(B1820:AA1820&gt;0,B1820:AA1820))))+3*MIN(MAX(Z1820,0.5*IF(SUM('Run Rate History'!E185:AD185)&gt;0,(MEDIAN(IF(B1820:AA1820&gt;0,B1820:AA1820))+MEDIAN(IF('Run Rate History'!E185:AD185&gt;0,'Run Rate History'!E185:AD185)))/2,MEDIAN(IF(B1820:AA1820&gt;0,B1820:AA1820)))),2*IF(SUM('Run Rate History'!E185:AD185)&gt;0,(MEDIAN(IF(B1820:AA1820&gt;0,B1820:AA1820))+MEDIAN(IF('Run Rate History'!E185:AD185&gt;0,'Run Rate History'!E185:AD185)))/2,MEDIAN(IF(B1820:AA1820&gt;0,B1820:AA1820))))+4*MIN(MAX(AA1820,0.5*IF(SUM('Run Rate History'!E185:AD185)&gt;0,(MEDIAN(IF(B1820:AA1820&gt;0,B1820:AA1820))+MEDIAN(IF('Run Rate History'!E185:AD185&gt;0,'Run Rate History'!E185:AD185)))/2,MEDIAN(IF(B1820:AA1820&gt;0,B1820:AA1820)))),2*IF(SUM('Run Rate History'!E185:AD185)&gt;0,(MEDIAN(IF(B1820:AA1820&gt;0,B1820:AA1820))+MEDIAN(IF('Run Rate History'!E185:AD185&gt;0,'Run Rate History'!E185:AD185)))/2,MEDIAN(IF(B1820:AA1820&gt;0,B1820:AA1820)))))/10,0)</f>
        <v>27.9</v>
      </c>
      <c r="X1826" s="129" t="s">
        <v>1174</v>
      </c>
      <c r="Y1826" s="130">
        <f>IFERROR(VLOOKUP(A1818,'Stanje zaliha'!A:E,5,FALSE()),0)</f>
        <v>568</v>
      </c>
      <c r="Z1826" s="131"/>
      <c r="AA1826" s="113" t="s">
        <v>1175</v>
      </c>
      <c r="AB1826" s="118">
        <f t="shared" ref="AB1826:AN1826" si="362">SUM(AB1822:AB1825)</f>
        <v>0</v>
      </c>
      <c r="AC1826" s="118">
        <f t="shared" si="362"/>
        <v>0</v>
      </c>
      <c r="AD1826" s="118">
        <f t="shared" si="362"/>
        <v>0</v>
      </c>
      <c r="AE1826" s="118">
        <f t="shared" si="362"/>
        <v>0</v>
      </c>
      <c r="AF1826" s="118">
        <f t="shared" si="362"/>
        <v>0</v>
      </c>
      <c r="AG1826" s="118">
        <f t="shared" si="362"/>
        <v>0</v>
      </c>
      <c r="AH1826" s="118">
        <f t="shared" si="362"/>
        <v>0</v>
      </c>
      <c r="AI1826" s="118">
        <f t="shared" si="362"/>
        <v>0</v>
      </c>
      <c r="AJ1826" s="118">
        <f t="shared" si="362"/>
        <v>0</v>
      </c>
      <c r="AK1826" s="118">
        <f t="shared" si="362"/>
        <v>0</v>
      </c>
      <c r="AL1826" s="118">
        <f t="shared" si="362"/>
        <v>0</v>
      </c>
      <c r="AM1826" s="118">
        <f t="shared" si="362"/>
        <v>0</v>
      </c>
      <c r="AN1826" s="118">
        <f t="shared" si="362"/>
        <v>0</v>
      </c>
      <c r="AQ1826" t="str">
        <f>AQ1818</f>
        <v/>
      </c>
    </row>
    <row r="1827" spans="1:43" ht="14.25" customHeight="1" x14ac:dyDescent="0.25">
      <c r="A1827" s="1"/>
      <c r="B1827" s="122"/>
      <c r="C1827" s="122"/>
      <c r="D1827" s="122"/>
      <c r="E1827" s="122"/>
      <c r="F1827" s="122"/>
      <c r="G1827" s="122"/>
      <c r="H1827" s="122"/>
      <c r="I1827" s="122"/>
      <c r="J1827" s="122"/>
      <c r="K1827" s="122"/>
      <c r="L1827" s="122"/>
      <c r="M1827" s="122"/>
      <c r="N1827" s="122"/>
      <c r="O1827" s="122"/>
      <c r="P1827" s="122"/>
      <c r="Q1827" s="122"/>
      <c r="R1827" s="122"/>
      <c r="S1827" s="122"/>
      <c r="T1827" s="122"/>
      <c r="U1827" s="122"/>
      <c r="V1827" s="124" t="s">
        <v>95</v>
      </c>
      <c r="W1827" s="125">
        <f>IFERROR(0.6*W1826+0.4*W1825,0)</f>
        <v>27.263809523809524</v>
      </c>
      <c r="X1827" s="132" t="s">
        <v>1176</v>
      </c>
      <c r="Y1827" s="133">
        <f>IFERROR(SUMIF('Popis poslanih narudžbi'!A:A,A1818,'Popis poslanih narudžbi'!C:C),0)</f>
        <v>0</v>
      </c>
      <c r="Z1827" s="131"/>
      <c r="AA1827" s="134" t="s">
        <v>1177</v>
      </c>
      <c r="AB1827" s="118">
        <f t="shared" ref="AB1827:AN1827" si="363">AB1820+AB1826</f>
        <v>26</v>
      </c>
      <c r="AC1827" s="118">
        <f t="shared" si="363"/>
        <v>25</v>
      </c>
      <c r="AD1827" s="118">
        <f t="shared" si="363"/>
        <v>25</v>
      </c>
      <c r="AE1827" s="118">
        <f t="shared" si="363"/>
        <v>25</v>
      </c>
      <c r="AF1827" s="118">
        <f t="shared" si="363"/>
        <v>23</v>
      </c>
      <c r="AG1827" s="118">
        <f t="shared" si="363"/>
        <v>23</v>
      </c>
      <c r="AH1827" s="118">
        <f t="shared" si="363"/>
        <v>23</v>
      </c>
      <c r="AI1827" s="118">
        <f t="shared" si="363"/>
        <v>23</v>
      </c>
      <c r="AJ1827" s="118">
        <f t="shared" si="363"/>
        <v>23</v>
      </c>
      <c r="AK1827" s="118">
        <f t="shared" si="363"/>
        <v>23</v>
      </c>
      <c r="AL1827" s="118">
        <f t="shared" si="363"/>
        <v>24</v>
      </c>
      <c r="AM1827" s="118">
        <f t="shared" si="363"/>
        <v>22</v>
      </c>
      <c r="AN1827" s="118">
        <f t="shared" si="363"/>
        <v>23</v>
      </c>
      <c r="AQ1827" t="str">
        <f>AQ1818</f>
        <v/>
      </c>
    </row>
    <row r="1828" spans="1:43" ht="14.25" customHeight="1" x14ac:dyDescent="0.25">
      <c r="A1828" s="107" t="str">
        <f>'Run Rate'!A186</f>
        <v>SHM00012</v>
      </c>
      <c r="B1828" s="135" t="str">
        <f>'Run Rate'!B186</f>
        <v>Shieldmixer Hero Pro Superman Classic</v>
      </c>
      <c r="C1828" s="135" t="str">
        <f>'Run Rate'!C186</f>
        <v>DRINKWARE I HOME</v>
      </c>
      <c r="D1828" s="135" t="str">
        <f>'Run Rate'!D186</f>
        <v>02 SILVER</v>
      </c>
      <c r="E1828" s="122"/>
      <c r="F1828" s="122"/>
      <c r="G1828" s="122"/>
      <c r="H1828" s="122"/>
      <c r="I1828" s="122"/>
      <c r="J1828" s="122"/>
      <c r="K1828" s="122"/>
      <c r="L1828" s="122"/>
      <c r="M1828" s="122"/>
      <c r="N1828" s="122"/>
      <c r="O1828" s="122"/>
      <c r="P1828" s="122"/>
      <c r="Q1828" s="122"/>
      <c r="R1828" s="122"/>
      <c r="S1828" s="122"/>
      <c r="T1828" s="122"/>
      <c r="U1828" s="122"/>
      <c r="V1828" s="122"/>
      <c r="W1828" s="122"/>
      <c r="X1828" s="122"/>
      <c r="Y1828" s="122"/>
      <c r="Z1828" s="122"/>
      <c r="AA1828" s="122"/>
      <c r="AB1828" s="122"/>
      <c r="AC1828" s="122"/>
      <c r="AD1828" s="122"/>
      <c r="AE1828" s="122"/>
      <c r="AF1828" s="122"/>
      <c r="AG1828" s="122"/>
      <c r="AH1828" s="122"/>
      <c r="AI1828" s="122"/>
      <c r="AJ1828" s="122"/>
      <c r="AK1828" s="122"/>
      <c r="AL1828" s="122"/>
      <c r="AM1828" s="122"/>
      <c r="AN1828" s="122"/>
      <c r="AQ1828" t="str">
        <f>IF(AND(OR($B$1="ALL",$B$1=C1828),OR($E$1="ALL",$E$1=D1828),OR($B$2="ALL",$B$2=A1828),OR($E$2="ALL",IFERROR(SEARCH($E$2,B1828),0)&gt;0)),"MATCH","")</f>
        <v/>
      </c>
    </row>
    <row r="1829" spans="1:43" ht="14.25" customHeight="1" x14ac:dyDescent="0.25">
      <c r="A1829" s="108" t="s">
        <v>1137</v>
      </c>
      <c r="B1829" s="136" t="s">
        <v>1138</v>
      </c>
      <c r="C1829" s="136" t="s">
        <v>1139</v>
      </c>
      <c r="D1829" s="136" t="s">
        <v>1140</v>
      </c>
      <c r="E1829" s="136" t="s">
        <v>1141</v>
      </c>
      <c r="F1829" s="136" t="s">
        <v>1142</v>
      </c>
      <c r="G1829" s="136" t="s">
        <v>1143</v>
      </c>
      <c r="H1829" s="136" t="s">
        <v>1144</v>
      </c>
      <c r="I1829" s="136" t="s">
        <v>1145</v>
      </c>
      <c r="J1829" s="136" t="s">
        <v>1146</v>
      </c>
      <c r="K1829" s="136" t="s">
        <v>1147</v>
      </c>
      <c r="L1829" s="136" t="s">
        <v>1148</v>
      </c>
      <c r="M1829" s="136" t="s">
        <v>1149</v>
      </c>
      <c r="N1829" s="136" t="s">
        <v>1150</v>
      </c>
      <c r="O1829" s="136" t="s">
        <v>1151</v>
      </c>
      <c r="P1829" s="136" t="s">
        <v>1152</v>
      </c>
      <c r="Q1829" s="136" t="s">
        <v>1153</v>
      </c>
      <c r="R1829" s="136" t="s">
        <v>1154</v>
      </c>
      <c r="S1829" s="136" t="s">
        <v>1155</v>
      </c>
      <c r="T1829" s="136" t="s">
        <v>1156</v>
      </c>
      <c r="U1829" s="136" t="s">
        <v>1157</v>
      </c>
      <c r="V1829" s="136" t="s">
        <v>1158</v>
      </c>
      <c r="W1829" s="136" t="s">
        <v>1159</v>
      </c>
      <c r="X1829" s="136" t="s">
        <v>1160</v>
      </c>
      <c r="Y1829" s="136" t="s">
        <v>1161</v>
      </c>
      <c r="Z1829" s="136" t="s">
        <v>1162</v>
      </c>
      <c r="AA1829" s="136" t="s">
        <v>1163</v>
      </c>
      <c r="AB1829" s="137" t="s">
        <v>156</v>
      </c>
      <c r="AC1829" s="137" t="s">
        <v>157</v>
      </c>
      <c r="AD1829" s="137" t="s">
        <v>158</v>
      </c>
      <c r="AE1829" s="137" t="s">
        <v>139</v>
      </c>
      <c r="AF1829" s="138" t="s">
        <v>140</v>
      </c>
      <c r="AG1829" s="138" t="s">
        <v>141</v>
      </c>
      <c r="AH1829" s="138" t="s">
        <v>142</v>
      </c>
      <c r="AI1829" s="138" t="s">
        <v>143</v>
      </c>
      <c r="AJ1829" s="139" t="s">
        <v>144</v>
      </c>
      <c r="AK1829" s="139" t="s">
        <v>145</v>
      </c>
      <c r="AL1829" s="139" t="s">
        <v>146</v>
      </c>
      <c r="AM1829" s="140" t="s">
        <v>147</v>
      </c>
      <c r="AN1829" s="140" t="s">
        <v>148</v>
      </c>
      <c r="AQ1829" t="str">
        <f>AQ1828</f>
        <v/>
      </c>
    </row>
    <row r="1830" spans="1:43" ht="14.25" customHeight="1" x14ac:dyDescent="0.25">
      <c r="A1830" s="99" t="s">
        <v>1164</v>
      </c>
      <c r="B1830" s="112">
        <f>'Run Rate'!E186</f>
        <v>29</v>
      </c>
      <c r="C1830" s="112">
        <f>'Run Rate'!F186</f>
        <v>10</v>
      </c>
      <c r="D1830" s="112">
        <f>'Run Rate'!G186</f>
        <v>173</v>
      </c>
      <c r="E1830" s="112">
        <f>'Run Rate'!H186</f>
        <v>103</v>
      </c>
      <c r="F1830" s="112">
        <f>'Run Rate'!I186</f>
        <v>19</v>
      </c>
      <c r="G1830" s="112">
        <f>'Run Rate'!J186</f>
        <v>10</v>
      </c>
      <c r="H1830" s="112">
        <f>'Run Rate'!K186</f>
        <v>14</v>
      </c>
      <c r="I1830" s="112">
        <f>'Run Rate'!L186</f>
        <v>886</v>
      </c>
      <c r="J1830" s="112">
        <f>'Run Rate'!M186</f>
        <v>12</v>
      </c>
      <c r="K1830" s="112">
        <f>'Run Rate'!N186</f>
        <v>12</v>
      </c>
      <c r="L1830" s="112">
        <f>'Run Rate'!O186</f>
        <v>17</v>
      </c>
      <c r="M1830" s="112">
        <f>'Run Rate'!P186</f>
        <v>28</v>
      </c>
      <c r="N1830" s="112">
        <f>'Run Rate'!Q186</f>
        <v>26</v>
      </c>
      <c r="O1830" s="112">
        <f>'Run Rate'!R186</f>
        <v>8</v>
      </c>
      <c r="P1830" s="112">
        <f>'Run Rate'!S186</f>
        <v>2</v>
      </c>
      <c r="Q1830" s="112">
        <f>'Run Rate'!T186</f>
        <v>20</v>
      </c>
      <c r="R1830" s="112">
        <f>'Run Rate'!U186</f>
        <v>19</v>
      </c>
      <c r="S1830" s="112">
        <f>'Run Rate'!V186</f>
        <v>16</v>
      </c>
      <c r="T1830" s="112">
        <f>'Run Rate'!W186</f>
        <v>84</v>
      </c>
      <c r="U1830" s="112">
        <f>'Run Rate'!X186</f>
        <v>11</v>
      </c>
      <c r="V1830" s="112">
        <f>'Run Rate'!Y186</f>
        <v>117</v>
      </c>
      <c r="W1830" s="112">
        <f>'Run Rate'!Z186</f>
        <v>19</v>
      </c>
      <c r="X1830" s="112">
        <f>'Run Rate'!AA186</f>
        <v>41</v>
      </c>
      <c r="Y1830" s="112">
        <f>'Run Rate'!AB186</f>
        <v>14</v>
      </c>
      <c r="Z1830" s="112">
        <f>'Run Rate'!AC186</f>
        <v>13</v>
      </c>
      <c r="AA1830" s="112">
        <f>'Run Rate'!AD186</f>
        <v>24</v>
      </c>
      <c r="AB1830" s="113">
        <v>20</v>
      </c>
      <c r="AC1830" s="112">
        <v>18</v>
      </c>
      <c r="AD1830" s="112">
        <v>19</v>
      </c>
      <c r="AE1830" s="112">
        <v>18</v>
      </c>
      <c r="AF1830" s="112">
        <v>17</v>
      </c>
      <c r="AG1830" s="112">
        <v>16</v>
      </c>
      <c r="AH1830" s="112">
        <v>16</v>
      </c>
      <c r="AI1830" s="112">
        <v>17</v>
      </c>
      <c r="AJ1830" s="112">
        <v>17</v>
      </c>
      <c r="AK1830" s="112">
        <v>16</v>
      </c>
      <c r="AL1830" s="112">
        <v>16</v>
      </c>
      <c r="AM1830" s="112">
        <v>16</v>
      </c>
      <c r="AN1830" s="112">
        <v>16</v>
      </c>
      <c r="AQ1830" t="str">
        <f>AQ1828</f>
        <v/>
      </c>
    </row>
    <row r="1831" spans="1:43" ht="14.25" customHeight="1" x14ac:dyDescent="0.25">
      <c r="A1831" s="99" t="s">
        <v>1165</v>
      </c>
      <c r="B1831" s="114"/>
      <c r="C1831" s="114"/>
      <c r="D1831" s="114"/>
      <c r="E1831" s="114"/>
      <c r="F1831" s="114"/>
      <c r="G1831" s="114"/>
      <c r="H1831" s="114"/>
      <c r="I1831" s="114"/>
      <c r="J1831" s="114"/>
      <c r="K1831" s="114"/>
      <c r="L1831" s="114"/>
      <c r="M1831" s="114"/>
      <c r="N1831" s="114"/>
      <c r="O1831" s="114"/>
      <c r="P1831" s="114"/>
      <c r="Q1831" s="114"/>
      <c r="R1831" s="114"/>
      <c r="S1831" s="114"/>
      <c r="T1831" s="114"/>
      <c r="U1831" s="114"/>
      <c r="V1831" s="114"/>
      <c r="W1831" s="115"/>
      <c r="X1831" s="115"/>
      <c r="Y1831" s="115"/>
      <c r="Z1831" s="115"/>
      <c r="AA1831" s="112" t="s">
        <v>1166</v>
      </c>
      <c r="AB1831" s="113"/>
      <c r="AC1831" s="112"/>
      <c r="AD1831" s="112"/>
      <c r="AE1831" s="112"/>
      <c r="AF1831" s="112"/>
      <c r="AG1831" s="112"/>
      <c r="AH1831" s="112"/>
      <c r="AI1831" s="112"/>
      <c r="AJ1831" s="112"/>
      <c r="AK1831" s="112"/>
      <c r="AL1831" s="112"/>
      <c r="AM1831" s="112"/>
      <c r="AN1831" s="112"/>
      <c r="AQ1831" t="str">
        <f>AQ1828</f>
        <v/>
      </c>
    </row>
    <row r="1832" spans="1:43" ht="14.25" customHeight="1" x14ac:dyDescent="0.25">
      <c r="A1832" s="99" t="s">
        <v>1167</v>
      </c>
      <c r="B1832" s="114"/>
      <c r="C1832" s="114"/>
      <c r="D1832" s="114"/>
      <c r="E1832" s="114"/>
      <c r="F1832" s="114"/>
      <c r="G1832" s="114"/>
      <c r="H1832" s="114"/>
      <c r="I1832" s="114"/>
      <c r="J1832" s="114"/>
      <c r="K1832" s="114"/>
      <c r="L1832" s="114"/>
      <c r="M1832" s="114"/>
      <c r="N1832" s="114"/>
      <c r="O1832" s="114"/>
      <c r="P1832" s="114"/>
      <c r="Q1832" s="114"/>
      <c r="R1832" s="114"/>
      <c r="S1832" s="114"/>
      <c r="T1832" s="114"/>
      <c r="U1832" s="114"/>
      <c r="V1832" s="114"/>
      <c r="W1832" s="115"/>
      <c r="X1832" s="116"/>
      <c r="Y1832" s="117"/>
      <c r="Z1832" s="115"/>
      <c r="AA1832" s="112" t="s">
        <v>1168</v>
      </c>
      <c r="AB1832" s="113">
        <f>'Demand Input VP'!B919</f>
        <v>0</v>
      </c>
      <c r="AC1832" s="112">
        <f>'Demand Input VP'!C919</f>
        <v>0</v>
      </c>
      <c r="AD1832" s="112">
        <f>'Demand Input VP'!D919</f>
        <v>0</v>
      </c>
      <c r="AE1832" s="112">
        <f>'Demand Input VP'!E919</f>
        <v>0</v>
      </c>
      <c r="AF1832" s="112">
        <f>'Demand Input VP'!F919</f>
        <v>0</v>
      </c>
      <c r="AG1832" s="112">
        <f>'Demand Input VP'!G919</f>
        <v>0</v>
      </c>
      <c r="AH1832" s="112">
        <f>'Demand Input VP'!H919</f>
        <v>0</v>
      </c>
      <c r="AI1832" s="112">
        <f>'Demand Input VP'!I919</f>
        <v>0</v>
      </c>
      <c r="AJ1832" s="112">
        <f>'Demand Input VP'!J919</f>
        <v>0</v>
      </c>
      <c r="AK1832" s="112">
        <f>'Demand Input VP'!K919</f>
        <v>0</v>
      </c>
      <c r="AL1832" s="112">
        <f>'Demand Input VP'!L919</f>
        <v>0</v>
      </c>
      <c r="AM1832" s="112">
        <f>'Demand Input VP'!M919</f>
        <v>0</v>
      </c>
      <c r="AN1832" s="112">
        <f>'Demand Input VP'!N919</f>
        <v>0</v>
      </c>
      <c r="AQ1832" t="str">
        <f>AQ1828</f>
        <v/>
      </c>
    </row>
    <row r="1833" spans="1:43" ht="14.25" customHeight="1" x14ac:dyDescent="0.25">
      <c r="A1833" s="99" t="s">
        <v>1169</v>
      </c>
      <c r="B1833" s="118"/>
      <c r="C1833" s="118"/>
      <c r="D1833" s="118"/>
      <c r="E1833" s="118"/>
      <c r="F1833" s="118"/>
      <c r="G1833" s="118"/>
      <c r="H1833" s="118"/>
      <c r="I1833" s="118"/>
      <c r="J1833" s="118"/>
      <c r="K1833" s="118"/>
      <c r="L1833" s="118"/>
      <c r="M1833" s="118"/>
      <c r="N1833" s="118"/>
      <c r="O1833" s="118"/>
      <c r="P1833" s="118"/>
      <c r="Q1833" s="118"/>
      <c r="R1833" s="118"/>
      <c r="S1833" s="118"/>
      <c r="T1833" s="118"/>
      <c r="U1833" s="118"/>
      <c r="V1833" s="118"/>
      <c r="W1833" s="115"/>
      <c r="X1833" s="116"/>
      <c r="Y1833" s="117"/>
      <c r="Z1833" s="119"/>
      <c r="AA1833" s="120" t="s">
        <v>1170</v>
      </c>
      <c r="AB1833" s="121">
        <f>'Demand Input VP'!B918</f>
        <v>0</v>
      </c>
      <c r="AC1833" s="120">
        <f>'Demand Input VP'!C918</f>
        <v>0</v>
      </c>
      <c r="AD1833" s="120">
        <f>'Demand Input VP'!D918</f>
        <v>0</v>
      </c>
      <c r="AE1833" s="120">
        <f>'Demand Input VP'!E918</f>
        <v>0</v>
      </c>
      <c r="AF1833" s="120">
        <f>'Demand Input VP'!F918</f>
        <v>0</v>
      </c>
      <c r="AG1833" s="120">
        <f>'Demand Input VP'!G918</f>
        <v>0</v>
      </c>
      <c r="AH1833" s="120">
        <f>'Demand Input VP'!H918</f>
        <v>0</v>
      </c>
      <c r="AI1833" s="120">
        <f>'Demand Input VP'!I918</f>
        <v>0</v>
      </c>
      <c r="AJ1833" s="120">
        <f>'Demand Input VP'!J918</f>
        <v>0</v>
      </c>
      <c r="AK1833" s="120">
        <f>'Demand Input VP'!K918</f>
        <v>0</v>
      </c>
      <c r="AL1833" s="120">
        <f>'Demand Input VP'!L918</f>
        <v>0</v>
      </c>
      <c r="AM1833" s="120">
        <f>'Demand Input VP'!M918</f>
        <v>0</v>
      </c>
      <c r="AN1833" s="120">
        <f>'Demand Input VP'!N918</f>
        <v>0</v>
      </c>
      <c r="AQ1833" t="str">
        <f>AQ1828</f>
        <v/>
      </c>
    </row>
    <row r="1834" spans="1:43" ht="14.25" customHeight="1" x14ac:dyDescent="0.25">
      <c r="A1834" s="1"/>
      <c r="B1834" s="122"/>
      <c r="C1834" s="122"/>
      <c r="D1834" s="122"/>
      <c r="E1834" s="122"/>
      <c r="F1834" s="122"/>
      <c r="G1834" s="122"/>
      <c r="H1834" s="122"/>
      <c r="I1834" s="122"/>
      <c r="J1834" s="122"/>
      <c r="K1834" s="122"/>
      <c r="L1834" s="122"/>
      <c r="M1834" s="122"/>
      <c r="N1834" s="122"/>
      <c r="O1834" s="122"/>
      <c r="P1834" s="122"/>
      <c r="Q1834" s="122"/>
      <c r="R1834" s="122"/>
      <c r="S1834" s="122"/>
      <c r="T1834" s="122"/>
      <c r="U1834" s="122"/>
      <c r="V1834" s="122"/>
      <c r="W1834" s="123"/>
      <c r="X1834" s="116"/>
      <c r="Y1834" s="117"/>
      <c r="Z1834" s="123"/>
      <c r="AA1834" s="112" t="s">
        <v>1171</v>
      </c>
      <c r="AB1834" s="113">
        <f>'Demand Input MP'!B919</f>
        <v>0</v>
      </c>
      <c r="AC1834" s="112">
        <f>'Demand Input MP'!C919</f>
        <v>0</v>
      </c>
      <c r="AD1834" s="112">
        <f>'Demand Input MP'!D919</f>
        <v>0</v>
      </c>
      <c r="AE1834" s="112">
        <f>'Demand Input MP'!E919</f>
        <v>0</v>
      </c>
      <c r="AF1834" s="112">
        <f>'Demand Input MP'!F919</f>
        <v>0</v>
      </c>
      <c r="AG1834" s="112">
        <f>'Demand Input MP'!G919</f>
        <v>0</v>
      </c>
      <c r="AH1834" s="112">
        <f>'Demand Input MP'!H919</f>
        <v>0</v>
      </c>
      <c r="AI1834" s="112">
        <f>'Demand Input MP'!I919</f>
        <v>0</v>
      </c>
      <c r="AJ1834" s="112">
        <f>'Demand Input MP'!J919</f>
        <v>0</v>
      </c>
      <c r="AK1834" s="112">
        <f>'Demand Input MP'!K919</f>
        <v>0</v>
      </c>
      <c r="AL1834" s="112">
        <f>'Demand Input MP'!L919</f>
        <v>0</v>
      </c>
      <c r="AM1834" s="112">
        <f>'Demand Input MP'!M919</f>
        <v>0</v>
      </c>
      <c r="AN1834" s="112">
        <f>'Demand Input MP'!N919</f>
        <v>0</v>
      </c>
      <c r="AQ1834" t="str">
        <f>AQ1828</f>
        <v/>
      </c>
    </row>
    <row r="1835" spans="1:43" ht="14.25" customHeight="1" x14ac:dyDescent="0.25">
      <c r="A1835" s="1"/>
      <c r="B1835" s="122"/>
      <c r="C1835" s="122"/>
      <c r="D1835" s="122"/>
      <c r="E1835" s="122"/>
      <c r="F1835" s="122"/>
      <c r="G1835" s="122"/>
      <c r="H1835" s="122"/>
      <c r="I1835" s="122"/>
      <c r="J1835" s="122"/>
      <c r="K1835" s="122"/>
      <c r="L1835" s="122"/>
      <c r="M1835" s="122"/>
      <c r="N1835" s="122"/>
      <c r="O1835" s="122"/>
      <c r="P1835" s="122"/>
      <c r="Q1835" s="122"/>
      <c r="R1835" s="122"/>
      <c r="S1835" s="122"/>
      <c r="T1835" s="122"/>
      <c r="U1835" s="122"/>
      <c r="V1835" s="124" t="s">
        <v>91</v>
      </c>
      <c r="W1835" s="125">
        <f>IFERROR(IF(SUM('Run Rate History'!E186:AD186)&gt;0,(SUMPRODUCT((B1830:AA1830&gt;=PERCENTILE(B1830:AA1830,0.1))*(B1830:AA1830&lt;=PERCENTILE(B1830:AA1830,0.9))*B1830:AA1830)+SUMPRODUCT(('Run Rate History'!E186:AD186&gt;=PERCENTILE(B1830:AA1830,0.1))*('Run Rate History'!E186:AD186&lt;=PERCENTILE(B1830:AA1830,0.9))*'Run Rate History'!E186:AD186))/(SUMPRODUCT((B1830:AA1830&gt;=PERCENTILE(B1830:AA1830,0.1))*(B1830:AA1830&lt;=PERCENTILE(B1830:AA1830,0.9))*1)+SUMPRODUCT(('Run Rate History'!E186:AD186&gt;=PERCENTILE(B1830:AA1830,0.1))*('Run Rate History'!E186:AD186&lt;=PERCENTILE(B1830:AA1830,0.9))*1)),TRIMMEAN(B1830:AA1830,0.15)),0)</f>
        <v>27.526315789473685</v>
      </c>
      <c r="X1835" s="126" t="s">
        <v>1172</v>
      </c>
      <c r="Y1835" s="127">
        <f>SUM(B1830:AA1830)/26</f>
        <v>66.42307692307692</v>
      </c>
      <c r="Z1835" s="128"/>
      <c r="AA1835" s="112" t="s">
        <v>1173</v>
      </c>
      <c r="AB1835" s="113">
        <f>'Demand Input MP'!B918</f>
        <v>0</v>
      </c>
      <c r="AC1835" s="112">
        <f>'Demand Input MP'!C918</f>
        <v>0</v>
      </c>
      <c r="AD1835" s="112">
        <f>'Demand Input MP'!D918</f>
        <v>0</v>
      </c>
      <c r="AE1835" s="112">
        <f>'Demand Input MP'!E918</f>
        <v>0</v>
      </c>
      <c r="AF1835" s="112">
        <f>'Demand Input MP'!F918</f>
        <v>0</v>
      </c>
      <c r="AG1835" s="112">
        <f>'Demand Input MP'!G918</f>
        <v>0</v>
      </c>
      <c r="AH1835" s="112">
        <f>'Demand Input MP'!H918</f>
        <v>0</v>
      </c>
      <c r="AI1835" s="112">
        <f>'Demand Input MP'!I918</f>
        <v>0</v>
      </c>
      <c r="AJ1835" s="112">
        <f>'Demand Input MP'!J918</f>
        <v>0</v>
      </c>
      <c r="AK1835" s="112">
        <f>'Demand Input MP'!K918</f>
        <v>0</v>
      </c>
      <c r="AL1835" s="112">
        <f>'Demand Input MP'!L918</f>
        <v>0</v>
      </c>
      <c r="AM1835" s="112">
        <f>'Demand Input MP'!M918</f>
        <v>0</v>
      </c>
      <c r="AN1835" s="112">
        <f>'Demand Input MP'!N918</f>
        <v>0</v>
      </c>
      <c r="AQ1835" t="str">
        <f>AQ1828</f>
        <v/>
      </c>
    </row>
    <row r="1836" spans="1:43" ht="14.25" customHeight="1" x14ac:dyDescent="0.25">
      <c r="A1836" s="1"/>
      <c r="B1836" s="122"/>
      <c r="C1836" s="122"/>
      <c r="D1836" s="122"/>
      <c r="E1836" s="122"/>
      <c r="F1836" s="122"/>
      <c r="G1836" s="122"/>
      <c r="H1836" s="122"/>
      <c r="I1836" s="122"/>
      <c r="J1836" s="122"/>
      <c r="K1836" s="122"/>
      <c r="L1836" s="122"/>
      <c r="M1836" s="122"/>
      <c r="N1836" s="122"/>
      <c r="O1836" s="122"/>
      <c r="P1836" s="122"/>
      <c r="Q1836" s="122"/>
      <c r="R1836" s="122"/>
      <c r="S1836" s="122"/>
      <c r="T1836" s="122"/>
      <c r="U1836" s="122"/>
      <c r="V1836" s="124" t="s">
        <v>94</v>
      </c>
      <c r="W1836" s="125">
        <f>IFERROR((1*MIN(MAX(X1830,0.5*IF(SUM('Run Rate History'!E186:AD186)&gt;0,(MEDIAN(IF(B1830:AA1830&gt;0,B1830:AA1830))+MEDIAN(IF('Run Rate History'!E186:AD186&gt;0,'Run Rate History'!E186:AD186)))/2,MEDIAN(IF(B1830:AA1830&gt;0,B1830:AA1830)))),2*IF(SUM('Run Rate History'!E186:AD186)&gt;0,(MEDIAN(IF(B1830:AA1830&gt;0,B1830:AA1830))+MEDIAN(IF('Run Rate History'!E186:AD186&gt;0,'Run Rate History'!E186:AD186)))/2,MEDIAN(IF(B1830:AA1830&gt;0,B1830:AA1830))))+2*MIN(MAX(Y1830,0.5*IF(SUM('Run Rate History'!E186:AD186)&gt;0,(MEDIAN(IF(B1830:AA1830&gt;0,B1830:AA1830))+MEDIAN(IF('Run Rate History'!E186:AD186&gt;0,'Run Rate History'!E186:AD186)))/2,MEDIAN(IF(B1830:AA1830&gt;0,B1830:AA1830)))),2*IF(SUM('Run Rate History'!E186:AD186)&gt;0,(MEDIAN(IF(B1830:AA1830&gt;0,B1830:AA1830))+MEDIAN(IF('Run Rate History'!E186:AD186&gt;0,'Run Rate History'!E186:AD186)))/2,MEDIAN(IF(B1830:AA1830&gt;0,B1830:AA1830))))+3*MIN(MAX(Z1830,0.5*IF(SUM('Run Rate History'!E186:AD186)&gt;0,(MEDIAN(IF(B1830:AA1830&gt;0,B1830:AA1830))+MEDIAN(IF('Run Rate History'!E186:AD186&gt;0,'Run Rate History'!E186:AD186)))/2,MEDIAN(IF(B1830:AA1830&gt;0,B1830:AA1830)))),2*IF(SUM('Run Rate History'!E186:AD186)&gt;0,(MEDIAN(IF(B1830:AA1830&gt;0,B1830:AA1830))+MEDIAN(IF('Run Rate History'!E186:AD186&gt;0,'Run Rate History'!E186:AD186)))/2,MEDIAN(IF(B1830:AA1830&gt;0,B1830:AA1830))))+4*MIN(MAX(AA1830,0.5*IF(SUM('Run Rate History'!E186:AD186)&gt;0,(MEDIAN(IF(B1830:AA1830&gt;0,B1830:AA1830))+MEDIAN(IF('Run Rate History'!E186:AD186&gt;0,'Run Rate History'!E186:AD186)))/2,MEDIAN(IF(B1830:AA1830&gt;0,B1830:AA1830)))),2*IF(SUM('Run Rate History'!E186:AD186)&gt;0,(MEDIAN(IF(B1830:AA1830&gt;0,B1830:AA1830))+MEDIAN(IF('Run Rate History'!E186:AD186&gt;0,'Run Rate History'!E186:AD186)))/2,MEDIAN(IF(B1830:AA1830&gt;0,B1830:AA1830)))))/10,0)</f>
        <v>20</v>
      </c>
      <c r="X1836" s="129" t="s">
        <v>1174</v>
      </c>
      <c r="Y1836" s="130">
        <f>IFERROR(VLOOKUP(A1828,'Stanje zaliha'!A:E,5,FALSE()),0)</f>
        <v>1346</v>
      </c>
      <c r="Z1836" s="131"/>
      <c r="AA1836" s="113" t="s">
        <v>1175</v>
      </c>
      <c r="AB1836" s="118">
        <f t="shared" ref="AB1836:AN1836" si="364">SUM(AB1832:AB1835)</f>
        <v>0</v>
      </c>
      <c r="AC1836" s="118">
        <f t="shared" si="364"/>
        <v>0</v>
      </c>
      <c r="AD1836" s="118">
        <f t="shared" si="364"/>
        <v>0</v>
      </c>
      <c r="AE1836" s="118">
        <f t="shared" si="364"/>
        <v>0</v>
      </c>
      <c r="AF1836" s="118">
        <f t="shared" si="364"/>
        <v>0</v>
      </c>
      <c r="AG1836" s="118">
        <f t="shared" si="364"/>
        <v>0</v>
      </c>
      <c r="AH1836" s="118">
        <f t="shared" si="364"/>
        <v>0</v>
      </c>
      <c r="AI1836" s="118">
        <f t="shared" si="364"/>
        <v>0</v>
      </c>
      <c r="AJ1836" s="118">
        <f t="shared" si="364"/>
        <v>0</v>
      </c>
      <c r="AK1836" s="118">
        <f t="shared" si="364"/>
        <v>0</v>
      </c>
      <c r="AL1836" s="118">
        <f t="shared" si="364"/>
        <v>0</v>
      </c>
      <c r="AM1836" s="118">
        <f t="shared" si="364"/>
        <v>0</v>
      </c>
      <c r="AN1836" s="118">
        <f t="shared" si="364"/>
        <v>0</v>
      </c>
      <c r="AQ1836" t="str">
        <f>AQ1828</f>
        <v/>
      </c>
    </row>
    <row r="1837" spans="1:43" ht="14.25" customHeight="1" x14ac:dyDescent="0.25">
      <c r="A1837" s="1"/>
      <c r="B1837" s="122"/>
      <c r="C1837" s="122"/>
      <c r="D1837" s="122"/>
      <c r="E1837" s="122"/>
      <c r="F1837" s="122"/>
      <c r="G1837" s="122"/>
      <c r="H1837" s="122"/>
      <c r="I1837" s="122"/>
      <c r="J1837" s="122"/>
      <c r="K1837" s="122"/>
      <c r="L1837" s="122"/>
      <c r="M1837" s="122"/>
      <c r="N1837" s="122"/>
      <c r="O1837" s="122"/>
      <c r="P1837" s="122"/>
      <c r="Q1837" s="122"/>
      <c r="R1837" s="122"/>
      <c r="S1837" s="122"/>
      <c r="T1837" s="122"/>
      <c r="U1837" s="122"/>
      <c r="V1837" s="124" t="s">
        <v>95</v>
      </c>
      <c r="W1837" s="125">
        <f>IFERROR(0.6*W1836+0.4*W1835,0)</f>
        <v>23.010526315789477</v>
      </c>
      <c r="X1837" s="132" t="s">
        <v>1176</v>
      </c>
      <c r="Y1837" s="133">
        <f>IFERROR(SUMIF('Popis poslanih narudžbi'!A:A,A1828,'Popis poslanih narudžbi'!C:C),0)</f>
        <v>0</v>
      </c>
      <c r="Z1837" s="131"/>
      <c r="AA1837" s="134" t="s">
        <v>1177</v>
      </c>
      <c r="AB1837" s="118">
        <f t="shared" ref="AB1837:AN1837" si="365">AB1830+AB1836</f>
        <v>20</v>
      </c>
      <c r="AC1837" s="118">
        <f t="shared" si="365"/>
        <v>18</v>
      </c>
      <c r="AD1837" s="118">
        <f t="shared" si="365"/>
        <v>19</v>
      </c>
      <c r="AE1837" s="118">
        <f t="shared" si="365"/>
        <v>18</v>
      </c>
      <c r="AF1837" s="118">
        <f t="shared" si="365"/>
        <v>17</v>
      </c>
      <c r="AG1837" s="118">
        <f t="shared" si="365"/>
        <v>16</v>
      </c>
      <c r="AH1837" s="118">
        <f t="shared" si="365"/>
        <v>16</v>
      </c>
      <c r="AI1837" s="118">
        <f t="shared" si="365"/>
        <v>17</v>
      </c>
      <c r="AJ1837" s="118">
        <f t="shared" si="365"/>
        <v>17</v>
      </c>
      <c r="AK1837" s="118">
        <f t="shared" si="365"/>
        <v>16</v>
      </c>
      <c r="AL1837" s="118">
        <f t="shared" si="365"/>
        <v>16</v>
      </c>
      <c r="AM1837" s="118">
        <f t="shared" si="365"/>
        <v>16</v>
      </c>
      <c r="AN1837" s="118">
        <f t="shared" si="365"/>
        <v>16</v>
      </c>
      <c r="AQ1837" t="str">
        <f>AQ1828</f>
        <v/>
      </c>
    </row>
    <row r="1838" spans="1:43" ht="14.25" customHeight="1" x14ac:dyDescent="0.25">
      <c r="A1838" s="107" t="str">
        <f>'Run Rate'!A187</f>
        <v>POL12603</v>
      </c>
      <c r="B1838" s="135" t="str">
        <f>'Run Rate'!B187</f>
        <v>Polleo Protein Cream 200g Delicious Duo</v>
      </c>
      <c r="C1838" s="135" t="str">
        <f>'Run Rate'!C187</f>
        <v>BIO I SUPERFOODS</v>
      </c>
      <c r="D1838" s="135" t="str">
        <f>'Run Rate'!D187</f>
        <v>02 SILVER</v>
      </c>
      <c r="E1838" s="122"/>
      <c r="F1838" s="122"/>
      <c r="G1838" s="122"/>
      <c r="H1838" s="122"/>
      <c r="I1838" s="122"/>
      <c r="J1838" s="122"/>
      <c r="K1838" s="122"/>
      <c r="L1838" s="122"/>
      <c r="M1838" s="122"/>
      <c r="N1838" s="122"/>
      <c r="O1838" s="122"/>
      <c r="P1838" s="122"/>
      <c r="Q1838" s="122"/>
      <c r="R1838" s="122"/>
      <c r="S1838" s="122"/>
      <c r="T1838" s="122"/>
      <c r="U1838" s="122"/>
      <c r="V1838" s="122"/>
      <c r="W1838" s="122"/>
      <c r="X1838" s="122"/>
      <c r="Y1838" s="122"/>
      <c r="Z1838" s="122"/>
      <c r="AA1838" s="122"/>
      <c r="AB1838" s="122"/>
      <c r="AC1838" s="122"/>
      <c r="AD1838" s="122"/>
      <c r="AE1838" s="122"/>
      <c r="AF1838" s="122"/>
      <c r="AG1838" s="122"/>
      <c r="AH1838" s="122"/>
      <c r="AI1838" s="122"/>
      <c r="AJ1838" s="122"/>
      <c r="AK1838" s="122"/>
      <c r="AL1838" s="122"/>
      <c r="AM1838" s="122"/>
      <c r="AN1838" s="122"/>
      <c r="AQ1838" t="str">
        <f>IF(AND(OR($B$1="ALL",$B$1=C1838),OR($E$1="ALL",$E$1=D1838),OR($B$2="ALL",$B$2=A1838),OR($E$2="ALL",IFERROR(SEARCH($E$2,B1838),0)&gt;0)),"MATCH","")</f>
        <v/>
      </c>
    </row>
    <row r="1839" spans="1:43" ht="14.25" customHeight="1" x14ac:dyDescent="0.25">
      <c r="A1839" s="108" t="s">
        <v>1137</v>
      </c>
      <c r="B1839" s="136" t="s">
        <v>1138</v>
      </c>
      <c r="C1839" s="136" t="s">
        <v>1139</v>
      </c>
      <c r="D1839" s="136" t="s">
        <v>1140</v>
      </c>
      <c r="E1839" s="136" t="s">
        <v>1141</v>
      </c>
      <c r="F1839" s="136" t="s">
        <v>1142</v>
      </c>
      <c r="G1839" s="136" t="s">
        <v>1143</v>
      </c>
      <c r="H1839" s="136" t="s">
        <v>1144</v>
      </c>
      <c r="I1839" s="136" t="s">
        <v>1145</v>
      </c>
      <c r="J1839" s="136" t="s">
        <v>1146</v>
      </c>
      <c r="K1839" s="136" t="s">
        <v>1147</v>
      </c>
      <c r="L1839" s="136" t="s">
        <v>1148</v>
      </c>
      <c r="M1839" s="136" t="s">
        <v>1149</v>
      </c>
      <c r="N1839" s="136" t="s">
        <v>1150</v>
      </c>
      <c r="O1839" s="136" t="s">
        <v>1151</v>
      </c>
      <c r="P1839" s="136" t="s">
        <v>1152</v>
      </c>
      <c r="Q1839" s="136" t="s">
        <v>1153</v>
      </c>
      <c r="R1839" s="136" t="s">
        <v>1154</v>
      </c>
      <c r="S1839" s="136" t="s">
        <v>1155</v>
      </c>
      <c r="T1839" s="136" t="s">
        <v>1156</v>
      </c>
      <c r="U1839" s="136" t="s">
        <v>1157</v>
      </c>
      <c r="V1839" s="136" t="s">
        <v>1158</v>
      </c>
      <c r="W1839" s="136" t="s">
        <v>1159</v>
      </c>
      <c r="X1839" s="136" t="s">
        <v>1160</v>
      </c>
      <c r="Y1839" s="136" t="s">
        <v>1161</v>
      </c>
      <c r="Z1839" s="136" t="s">
        <v>1162</v>
      </c>
      <c r="AA1839" s="136" t="s">
        <v>1163</v>
      </c>
      <c r="AB1839" s="137" t="s">
        <v>156</v>
      </c>
      <c r="AC1839" s="137" t="s">
        <v>157</v>
      </c>
      <c r="AD1839" s="137" t="s">
        <v>158</v>
      </c>
      <c r="AE1839" s="137" t="s">
        <v>139</v>
      </c>
      <c r="AF1839" s="138" t="s">
        <v>140</v>
      </c>
      <c r="AG1839" s="138" t="s">
        <v>141</v>
      </c>
      <c r="AH1839" s="138" t="s">
        <v>142</v>
      </c>
      <c r="AI1839" s="138" t="s">
        <v>143</v>
      </c>
      <c r="AJ1839" s="139" t="s">
        <v>144</v>
      </c>
      <c r="AK1839" s="139" t="s">
        <v>145</v>
      </c>
      <c r="AL1839" s="139" t="s">
        <v>146</v>
      </c>
      <c r="AM1839" s="140" t="s">
        <v>147</v>
      </c>
      <c r="AN1839" s="140" t="s">
        <v>148</v>
      </c>
      <c r="AQ1839" t="str">
        <f>AQ1838</f>
        <v/>
      </c>
    </row>
    <row r="1840" spans="1:43" ht="14.25" customHeight="1" x14ac:dyDescent="0.25">
      <c r="A1840" s="99" t="s">
        <v>1164</v>
      </c>
      <c r="B1840" s="112">
        <f>'Run Rate'!E187</f>
        <v>282</v>
      </c>
      <c r="C1840" s="112">
        <f>'Run Rate'!F187</f>
        <v>171</v>
      </c>
      <c r="D1840" s="112">
        <f>'Run Rate'!G187</f>
        <v>274</v>
      </c>
      <c r="E1840" s="112">
        <f>'Run Rate'!H187</f>
        <v>139</v>
      </c>
      <c r="F1840" s="112">
        <f>'Run Rate'!I187</f>
        <v>212</v>
      </c>
      <c r="G1840" s="112">
        <f>'Run Rate'!J187</f>
        <v>127</v>
      </c>
      <c r="H1840" s="112">
        <f>'Run Rate'!K187</f>
        <v>329</v>
      </c>
      <c r="I1840" s="112">
        <f>'Run Rate'!L187</f>
        <v>248</v>
      </c>
      <c r="J1840" s="112">
        <f>'Run Rate'!M187</f>
        <v>342</v>
      </c>
      <c r="K1840" s="112">
        <f>'Run Rate'!N187</f>
        <v>128</v>
      </c>
      <c r="L1840" s="112">
        <f>'Run Rate'!O187</f>
        <v>196</v>
      </c>
      <c r="M1840" s="112">
        <f>'Run Rate'!P187</f>
        <v>124</v>
      </c>
      <c r="N1840" s="112">
        <f>'Run Rate'!Q187</f>
        <v>51</v>
      </c>
      <c r="O1840" s="112">
        <f>'Run Rate'!R187</f>
        <v>145</v>
      </c>
      <c r="P1840" s="112">
        <f>'Run Rate'!S187</f>
        <v>7</v>
      </c>
      <c r="Q1840" s="112">
        <f>'Run Rate'!T187</f>
        <v>100</v>
      </c>
      <c r="R1840" s="112">
        <f>'Run Rate'!U187</f>
        <v>211</v>
      </c>
      <c r="S1840" s="112">
        <f>'Run Rate'!V187</f>
        <v>199</v>
      </c>
      <c r="T1840" s="112">
        <f>'Run Rate'!W187</f>
        <v>34</v>
      </c>
      <c r="U1840" s="112">
        <f>'Run Rate'!X187</f>
        <v>42</v>
      </c>
      <c r="V1840" s="112">
        <f>'Run Rate'!Y187</f>
        <v>29</v>
      </c>
      <c r="W1840" s="112">
        <f>'Run Rate'!Z187</f>
        <v>422</v>
      </c>
      <c r="X1840" s="112">
        <f>'Run Rate'!AA187</f>
        <v>271</v>
      </c>
      <c r="Y1840" s="112">
        <f>'Run Rate'!AB187</f>
        <v>190</v>
      </c>
      <c r="Z1840" s="112">
        <f>'Run Rate'!AC187</f>
        <v>145</v>
      </c>
      <c r="AA1840" s="112">
        <f>'Run Rate'!AD187</f>
        <v>350</v>
      </c>
      <c r="AB1840" s="113">
        <v>295</v>
      </c>
      <c r="AC1840" s="112">
        <v>314</v>
      </c>
      <c r="AD1840" s="112">
        <v>330</v>
      </c>
      <c r="AE1840" s="112">
        <v>344</v>
      </c>
      <c r="AF1840" s="112">
        <v>356</v>
      </c>
      <c r="AG1840" s="112">
        <v>366</v>
      </c>
      <c r="AH1840" s="112">
        <v>374</v>
      </c>
      <c r="AI1840" s="112">
        <v>381</v>
      </c>
      <c r="AJ1840" s="112">
        <v>388</v>
      </c>
      <c r="AK1840" s="112">
        <v>393</v>
      </c>
      <c r="AL1840" s="112">
        <v>397</v>
      </c>
      <c r="AM1840" s="112">
        <v>401</v>
      </c>
      <c r="AN1840" s="112">
        <v>404</v>
      </c>
      <c r="AQ1840" t="str">
        <f>AQ1838</f>
        <v/>
      </c>
    </row>
    <row r="1841" spans="1:43" ht="14.25" customHeight="1" x14ac:dyDescent="0.25">
      <c r="A1841" s="99" t="s">
        <v>1165</v>
      </c>
      <c r="B1841" s="114"/>
      <c r="C1841" s="114"/>
      <c r="D1841" s="114"/>
      <c r="E1841" s="114"/>
      <c r="F1841" s="114"/>
      <c r="G1841" s="114"/>
      <c r="H1841" s="114"/>
      <c r="I1841" s="114"/>
      <c r="J1841" s="114"/>
      <c r="K1841" s="114"/>
      <c r="L1841" s="114"/>
      <c r="M1841" s="114"/>
      <c r="N1841" s="114"/>
      <c r="O1841" s="114"/>
      <c r="P1841" s="114"/>
      <c r="Q1841" s="114"/>
      <c r="R1841" s="114"/>
      <c r="S1841" s="114"/>
      <c r="T1841" s="114"/>
      <c r="U1841" s="114"/>
      <c r="V1841" s="114"/>
      <c r="W1841" s="115"/>
      <c r="X1841" s="115"/>
      <c r="Y1841" s="115"/>
      <c r="Z1841" s="115"/>
      <c r="AA1841" s="112" t="s">
        <v>1166</v>
      </c>
      <c r="AB1841" s="113"/>
      <c r="AC1841" s="112"/>
      <c r="AD1841" s="112"/>
      <c r="AE1841" s="112"/>
      <c r="AF1841" s="112"/>
      <c r="AG1841" s="112"/>
      <c r="AH1841" s="112"/>
      <c r="AI1841" s="112"/>
      <c r="AJ1841" s="112"/>
      <c r="AK1841" s="112"/>
      <c r="AL1841" s="112"/>
      <c r="AM1841" s="112"/>
      <c r="AN1841" s="112"/>
      <c r="AQ1841" t="str">
        <f>AQ1838</f>
        <v/>
      </c>
    </row>
    <row r="1842" spans="1:43" ht="14.25" customHeight="1" x14ac:dyDescent="0.25">
      <c r="A1842" s="99" t="s">
        <v>1167</v>
      </c>
      <c r="B1842" s="114"/>
      <c r="C1842" s="114"/>
      <c r="D1842" s="114"/>
      <c r="E1842" s="114"/>
      <c r="F1842" s="114"/>
      <c r="G1842" s="114"/>
      <c r="H1842" s="114"/>
      <c r="I1842" s="114"/>
      <c r="J1842" s="114"/>
      <c r="K1842" s="114"/>
      <c r="L1842" s="114"/>
      <c r="M1842" s="114"/>
      <c r="N1842" s="114"/>
      <c r="O1842" s="114"/>
      <c r="P1842" s="114"/>
      <c r="Q1842" s="114"/>
      <c r="R1842" s="114"/>
      <c r="S1842" s="114"/>
      <c r="T1842" s="114"/>
      <c r="U1842" s="114"/>
      <c r="V1842" s="114"/>
      <c r="W1842" s="115"/>
      <c r="X1842" s="116"/>
      <c r="Y1842" s="117"/>
      <c r="Z1842" s="115"/>
      <c r="AA1842" s="112" t="s">
        <v>1168</v>
      </c>
      <c r="AB1842" s="113">
        <f>'Demand Input VP'!B924</f>
        <v>0</v>
      </c>
      <c r="AC1842" s="112">
        <f>'Demand Input VP'!C924</f>
        <v>0</v>
      </c>
      <c r="AD1842" s="112">
        <f>'Demand Input VP'!D924</f>
        <v>0</v>
      </c>
      <c r="AE1842" s="112">
        <f>'Demand Input VP'!E924</f>
        <v>0</v>
      </c>
      <c r="AF1842" s="112">
        <f>'Demand Input VP'!F924</f>
        <v>0</v>
      </c>
      <c r="AG1842" s="112">
        <f>'Demand Input VP'!G924</f>
        <v>0</v>
      </c>
      <c r="AH1842" s="112">
        <f>'Demand Input VP'!H924</f>
        <v>0</v>
      </c>
      <c r="AI1842" s="112">
        <f>'Demand Input VP'!I924</f>
        <v>0</v>
      </c>
      <c r="AJ1842" s="112">
        <f>'Demand Input VP'!J924</f>
        <v>0</v>
      </c>
      <c r="AK1842" s="112">
        <f>'Demand Input VP'!K924</f>
        <v>0</v>
      </c>
      <c r="AL1842" s="112">
        <f>'Demand Input VP'!L924</f>
        <v>0</v>
      </c>
      <c r="AM1842" s="112">
        <f>'Demand Input VP'!M924</f>
        <v>0</v>
      </c>
      <c r="AN1842" s="112">
        <f>'Demand Input VP'!N924</f>
        <v>0</v>
      </c>
      <c r="AQ1842" t="str">
        <f>AQ1838</f>
        <v/>
      </c>
    </row>
    <row r="1843" spans="1:43" ht="14.25" customHeight="1" x14ac:dyDescent="0.25">
      <c r="A1843" s="99" t="s">
        <v>1169</v>
      </c>
      <c r="B1843" s="118"/>
      <c r="C1843" s="118"/>
      <c r="D1843" s="118"/>
      <c r="E1843" s="118"/>
      <c r="F1843" s="118"/>
      <c r="G1843" s="118"/>
      <c r="H1843" s="118"/>
      <c r="I1843" s="118"/>
      <c r="J1843" s="118"/>
      <c r="K1843" s="118"/>
      <c r="L1843" s="118"/>
      <c r="M1843" s="118"/>
      <c r="N1843" s="118"/>
      <c r="O1843" s="118"/>
      <c r="P1843" s="118"/>
      <c r="Q1843" s="118"/>
      <c r="R1843" s="118"/>
      <c r="S1843" s="118"/>
      <c r="T1843" s="118"/>
      <c r="U1843" s="118"/>
      <c r="V1843" s="118"/>
      <c r="W1843" s="115"/>
      <c r="X1843" s="116"/>
      <c r="Y1843" s="117"/>
      <c r="Z1843" s="119"/>
      <c r="AA1843" s="120" t="s">
        <v>1170</v>
      </c>
      <c r="AB1843" s="121">
        <f>'Demand Input VP'!B923</f>
        <v>0</v>
      </c>
      <c r="AC1843" s="120">
        <f>'Demand Input VP'!C923</f>
        <v>0</v>
      </c>
      <c r="AD1843" s="120">
        <f>'Demand Input VP'!D923</f>
        <v>0</v>
      </c>
      <c r="AE1843" s="120">
        <f>'Demand Input VP'!E923</f>
        <v>0</v>
      </c>
      <c r="AF1843" s="120">
        <f>'Demand Input VP'!F923</f>
        <v>0</v>
      </c>
      <c r="AG1843" s="120">
        <f>'Demand Input VP'!G923</f>
        <v>0</v>
      </c>
      <c r="AH1843" s="120">
        <f>'Demand Input VP'!H923</f>
        <v>0</v>
      </c>
      <c r="AI1843" s="120">
        <f>'Demand Input VP'!I923</f>
        <v>0</v>
      </c>
      <c r="AJ1843" s="120">
        <f>'Demand Input VP'!J923</f>
        <v>0</v>
      </c>
      <c r="AK1843" s="120">
        <f>'Demand Input VP'!K923</f>
        <v>0</v>
      </c>
      <c r="AL1843" s="120">
        <f>'Demand Input VP'!L923</f>
        <v>0</v>
      </c>
      <c r="AM1843" s="120">
        <f>'Demand Input VP'!M923</f>
        <v>0</v>
      </c>
      <c r="AN1843" s="120">
        <f>'Demand Input VP'!N923</f>
        <v>0</v>
      </c>
      <c r="AQ1843" t="str">
        <f>AQ1838</f>
        <v/>
      </c>
    </row>
    <row r="1844" spans="1:43" ht="14.25" customHeight="1" x14ac:dyDescent="0.25">
      <c r="A1844" s="1"/>
      <c r="B1844" s="122"/>
      <c r="C1844" s="122"/>
      <c r="D1844" s="122"/>
      <c r="E1844" s="122"/>
      <c r="F1844" s="122"/>
      <c r="G1844" s="122"/>
      <c r="H1844" s="122"/>
      <c r="I1844" s="122"/>
      <c r="J1844" s="122"/>
      <c r="K1844" s="122"/>
      <c r="L1844" s="122"/>
      <c r="M1844" s="122"/>
      <c r="N1844" s="122"/>
      <c r="O1844" s="122"/>
      <c r="P1844" s="122"/>
      <c r="Q1844" s="122"/>
      <c r="R1844" s="122"/>
      <c r="S1844" s="122"/>
      <c r="T1844" s="122"/>
      <c r="U1844" s="122"/>
      <c r="V1844" s="122"/>
      <c r="W1844" s="123"/>
      <c r="X1844" s="116"/>
      <c r="Y1844" s="117"/>
      <c r="Z1844" s="123"/>
      <c r="AA1844" s="112" t="s">
        <v>1171</v>
      </c>
      <c r="AB1844" s="113">
        <f>'Demand Input MP'!B924</f>
        <v>0</v>
      </c>
      <c r="AC1844" s="112">
        <f>'Demand Input MP'!C924</f>
        <v>0</v>
      </c>
      <c r="AD1844" s="112">
        <f>'Demand Input MP'!D924</f>
        <v>0</v>
      </c>
      <c r="AE1844" s="112">
        <f>'Demand Input MP'!E924</f>
        <v>0</v>
      </c>
      <c r="AF1844" s="112">
        <f>'Demand Input MP'!F924</f>
        <v>0</v>
      </c>
      <c r="AG1844" s="112">
        <f>'Demand Input MP'!G924</f>
        <v>0</v>
      </c>
      <c r="AH1844" s="112">
        <f>'Demand Input MP'!H924</f>
        <v>0</v>
      </c>
      <c r="AI1844" s="112">
        <f>'Demand Input MP'!I924</f>
        <v>0</v>
      </c>
      <c r="AJ1844" s="112">
        <f>'Demand Input MP'!J924</f>
        <v>0</v>
      </c>
      <c r="AK1844" s="112">
        <f>'Demand Input MP'!K924</f>
        <v>0</v>
      </c>
      <c r="AL1844" s="112">
        <f>'Demand Input MP'!L924</f>
        <v>0</v>
      </c>
      <c r="AM1844" s="112">
        <f>'Demand Input MP'!M924</f>
        <v>0</v>
      </c>
      <c r="AN1844" s="112">
        <f>'Demand Input MP'!N924</f>
        <v>0</v>
      </c>
      <c r="AQ1844" t="str">
        <f>AQ1838</f>
        <v/>
      </c>
    </row>
    <row r="1845" spans="1:43" ht="14.25" customHeight="1" x14ac:dyDescent="0.25">
      <c r="A1845" s="1"/>
      <c r="B1845" s="122"/>
      <c r="C1845" s="122"/>
      <c r="D1845" s="122"/>
      <c r="E1845" s="122"/>
      <c r="F1845" s="122"/>
      <c r="G1845" s="122"/>
      <c r="H1845" s="122"/>
      <c r="I1845" s="122"/>
      <c r="J1845" s="122"/>
      <c r="K1845" s="122"/>
      <c r="L1845" s="122"/>
      <c r="M1845" s="122"/>
      <c r="N1845" s="122"/>
      <c r="O1845" s="122"/>
      <c r="P1845" s="122"/>
      <c r="Q1845" s="122"/>
      <c r="R1845" s="122"/>
      <c r="S1845" s="122"/>
      <c r="T1845" s="122"/>
      <c r="U1845" s="122"/>
      <c r="V1845" s="124" t="s">
        <v>91</v>
      </c>
      <c r="W1845" s="125">
        <f>IFERROR(IF(SUM('Run Rate History'!E187:AD187)&gt;0,(SUMPRODUCT((B1840:AA1840&gt;=PERCENTILE(B1840:AA1840,0.1))*(B1840:AA1840&lt;=PERCENTILE(B1840:AA1840,0.9))*B1840:AA1840)+SUMPRODUCT(('Run Rate History'!E187:AD187&gt;=PERCENTILE(B1840:AA1840,0.1))*('Run Rate History'!E187:AD187&lt;=PERCENTILE(B1840:AA1840,0.9))*'Run Rate History'!E187:AD187))/(SUMPRODUCT((B1840:AA1840&gt;=PERCENTILE(B1840:AA1840,0.1))*(B1840:AA1840&lt;=PERCENTILE(B1840:AA1840,0.9))*1)+SUMPRODUCT(('Run Rate History'!E187:AD187&gt;=PERCENTILE(B1840:AA1840,0.1))*('Run Rate History'!E187:AD187&lt;=PERCENTILE(B1840:AA1840,0.9))*1)),TRIMMEAN(B1840:AA1840,0.15)),0)</f>
        <v>164.52173913043478</v>
      </c>
      <c r="X1845" s="126" t="s">
        <v>1172</v>
      </c>
      <c r="Y1845" s="127">
        <f>SUM(B1840:AA1840)/26</f>
        <v>183.38461538461539</v>
      </c>
      <c r="Z1845" s="128"/>
      <c r="AA1845" s="112" t="s">
        <v>1173</v>
      </c>
      <c r="AB1845" s="113">
        <f>'Demand Input MP'!B923</f>
        <v>0</v>
      </c>
      <c r="AC1845" s="112">
        <f>'Demand Input MP'!C923</f>
        <v>0</v>
      </c>
      <c r="AD1845" s="112">
        <f>'Demand Input MP'!D923</f>
        <v>0</v>
      </c>
      <c r="AE1845" s="112">
        <f>'Demand Input MP'!E923</f>
        <v>0</v>
      </c>
      <c r="AF1845" s="112">
        <f>'Demand Input MP'!F923</f>
        <v>0</v>
      </c>
      <c r="AG1845" s="112">
        <f>'Demand Input MP'!G923</f>
        <v>0</v>
      </c>
      <c r="AH1845" s="112">
        <f>'Demand Input MP'!H923</f>
        <v>0</v>
      </c>
      <c r="AI1845" s="112">
        <f>'Demand Input MP'!I923</f>
        <v>0</v>
      </c>
      <c r="AJ1845" s="112">
        <f>'Demand Input MP'!J923</f>
        <v>0</v>
      </c>
      <c r="AK1845" s="112">
        <f>'Demand Input MP'!K923</f>
        <v>0</v>
      </c>
      <c r="AL1845" s="112">
        <f>'Demand Input MP'!L923</f>
        <v>0</v>
      </c>
      <c r="AM1845" s="112">
        <f>'Demand Input MP'!M923</f>
        <v>0</v>
      </c>
      <c r="AN1845" s="112">
        <f>'Demand Input MP'!N923</f>
        <v>0</v>
      </c>
      <c r="AQ1845" t="str">
        <f>AQ1838</f>
        <v/>
      </c>
    </row>
    <row r="1846" spans="1:43" ht="14.25" customHeight="1" x14ac:dyDescent="0.25">
      <c r="A1846" s="1"/>
      <c r="B1846" s="122"/>
      <c r="C1846" s="122"/>
      <c r="D1846" s="122"/>
      <c r="E1846" s="122"/>
      <c r="F1846" s="122"/>
      <c r="G1846" s="122"/>
      <c r="H1846" s="122"/>
      <c r="I1846" s="122"/>
      <c r="J1846" s="122"/>
      <c r="K1846" s="122"/>
      <c r="L1846" s="122"/>
      <c r="M1846" s="122"/>
      <c r="N1846" s="122"/>
      <c r="O1846" s="122"/>
      <c r="P1846" s="122"/>
      <c r="Q1846" s="122"/>
      <c r="R1846" s="122"/>
      <c r="S1846" s="122"/>
      <c r="T1846" s="122"/>
      <c r="U1846" s="122"/>
      <c r="V1846" s="124" t="s">
        <v>94</v>
      </c>
      <c r="W1846" s="125">
        <f>IFERROR((1*MIN(MAX(X1840,0.5*IF(SUM('Run Rate History'!E187:AD187)&gt;0,(MEDIAN(IF(B1840:AA1840&gt;0,B1840:AA1840))+MEDIAN(IF('Run Rate History'!E187:AD187&gt;0,'Run Rate History'!E187:AD187)))/2,MEDIAN(IF(B1840:AA1840&gt;0,B1840:AA1840)))),2*IF(SUM('Run Rate History'!E187:AD187)&gt;0,(MEDIAN(IF(B1840:AA1840&gt;0,B1840:AA1840))+MEDIAN(IF('Run Rate History'!E187:AD187&gt;0,'Run Rate History'!E187:AD187)))/2,MEDIAN(IF(B1840:AA1840&gt;0,B1840:AA1840))))+2*MIN(MAX(Y1840,0.5*IF(SUM('Run Rate History'!E187:AD187)&gt;0,(MEDIAN(IF(B1840:AA1840&gt;0,B1840:AA1840))+MEDIAN(IF('Run Rate History'!E187:AD187&gt;0,'Run Rate History'!E187:AD187)))/2,MEDIAN(IF(B1840:AA1840&gt;0,B1840:AA1840)))),2*IF(SUM('Run Rate History'!E187:AD187)&gt;0,(MEDIAN(IF(B1840:AA1840&gt;0,B1840:AA1840))+MEDIAN(IF('Run Rate History'!E187:AD187&gt;0,'Run Rate History'!E187:AD187)))/2,MEDIAN(IF(B1840:AA1840&gt;0,B1840:AA1840))))+3*MIN(MAX(Z1840,0.5*IF(SUM('Run Rate History'!E187:AD187)&gt;0,(MEDIAN(IF(B1840:AA1840&gt;0,B1840:AA1840))+MEDIAN(IF('Run Rate History'!E187:AD187&gt;0,'Run Rate History'!E187:AD187)))/2,MEDIAN(IF(B1840:AA1840&gt;0,B1840:AA1840)))),2*IF(SUM('Run Rate History'!E187:AD187)&gt;0,(MEDIAN(IF(B1840:AA1840&gt;0,B1840:AA1840))+MEDIAN(IF('Run Rate History'!E187:AD187&gt;0,'Run Rate History'!E187:AD187)))/2,MEDIAN(IF(B1840:AA1840&gt;0,B1840:AA1840))))+4*MIN(MAX(AA1840,0.5*IF(SUM('Run Rate History'!E187:AD187)&gt;0,(MEDIAN(IF(B1840:AA1840&gt;0,B1840:AA1840))+MEDIAN(IF('Run Rate History'!E187:AD187&gt;0,'Run Rate History'!E187:AD187)))/2,MEDIAN(IF(B1840:AA1840&gt;0,B1840:AA1840)))),2*IF(SUM('Run Rate History'!E187:AD187)&gt;0,(MEDIAN(IF(B1840:AA1840&gt;0,B1840:AA1840))+MEDIAN(IF('Run Rate History'!E187:AD187&gt;0,'Run Rate History'!E187:AD187)))/2,MEDIAN(IF(B1840:AA1840&gt;0,B1840:AA1840)))))/10,0)</f>
        <v>234.8</v>
      </c>
      <c r="X1846" s="129" t="s">
        <v>1174</v>
      </c>
      <c r="Y1846" s="130">
        <f>IFERROR(VLOOKUP(A1838,'Stanje zaliha'!A:E,5,FALSE()),0)</f>
        <v>4139</v>
      </c>
      <c r="Z1846" s="131"/>
      <c r="AA1846" s="113" t="s">
        <v>1175</v>
      </c>
      <c r="AB1846" s="118">
        <f t="shared" ref="AB1846:AN1846" si="366">SUM(AB1842:AB1845)</f>
        <v>0</v>
      </c>
      <c r="AC1846" s="118">
        <f t="shared" si="366"/>
        <v>0</v>
      </c>
      <c r="AD1846" s="118">
        <f t="shared" si="366"/>
        <v>0</v>
      </c>
      <c r="AE1846" s="118">
        <f t="shared" si="366"/>
        <v>0</v>
      </c>
      <c r="AF1846" s="118">
        <f t="shared" si="366"/>
        <v>0</v>
      </c>
      <c r="AG1846" s="118">
        <f t="shared" si="366"/>
        <v>0</v>
      </c>
      <c r="AH1846" s="118">
        <f t="shared" si="366"/>
        <v>0</v>
      </c>
      <c r="AI1846" s="118">
        <f t="shared" si="366"/>
        <v>0</v>
      </c>
      <c r="AJ1846" s="118">
        <f t="shared" si="366"/>
        <v>0</v>
      </c>
      <c r="AK1846" s="118">
        <f t="shared" si="366"/>
        <v>0</v>
      </c>
      <c r="AL1846" s="118">
        <f t="shared" si="366"/>
        <v>0</v>
      </c>
      <c r="AM1846" s="118">
        <f t="shared" si="366"/>
        <v>0</v>
      </c>
      <c r="AN1846" s="118">
        <f t="shared" si="366"/>
        <v>0</v>
      </c>
      <c r="AQ1846" t="str">
        <f>AQ1838</f>
        <v/>
      </c>
    </row>
    <row r="1847" spans="1:43" ht="14.25" customHeight="1" x14ac:dyDescent="0.25">
      <c r="A1847" s="1"/>
      <c r="B1847" s="122"/>
      <c r="C1847" s="122"/>
      <c r="D1847" s="122"/>
      <c r="E1847" s="122"/>
      <c r="F1847" s="122"/>
      <c r="G1847" s="122"/>
      <c r="H1847" s="122"/>
      <c r="I1847" s="122"/>
      <c r="J1847" s="122"/>
      <c r="K1847" s="122"/>
      <c r="L1847" s="122"/>
      <c r="M1847" s="122"/>
      <c r="N1847" s="122"/>
      <c r="O1847" s="122"/>
      <c r="P1847" s="122"/>
      <c r="Q1847" s="122"/>
      <c r="R1847" s="122"/>
      <c r="S1847" s="122"/>
      <c r="T1847" s="122"/>
      <c r="U1847" s="122"/>
      <c r="V1847" s="124" t="s">
        <v>95</v>
      </c>
      <c r="W1847" s="125">
        <f>IFERROR(0.6*W1846+0.4*W1845,0)</f>
        <v>206.68869565217392</v>
      </c>
      <c r="X1847" s="132" t="s">
        <v>1176</v>
      </c>
      <c r="Y1847" s="133">
        <f>IFERROR(SUMIF('Popis poslanih narudžbi'!A:A,A1838,'Popis poslanih narudžbi'!C:C),0)</f>
        <v>0</v>
      </c>
      <c r="Z1847" s="131"/>
      <c r="AA1847" s="134" t="s">
        <v>1177</v>
      </c>
      <c r="AB1847" s="118">
        <f t="shared" ref="AB1847:AN1847" si="367">AB1840+AB1846</f>
        <v>295</v>
      </c>
      <c r="AC1847" s="118">
        <f t="shared" si="367"/>
        <v>314</v>
      </c>
      <c r="AD1847" s="118">
        <f t="shared" si="367"/>
        <v>330</v>
      </c>
      <c r="AE1847" s="118">
        <f t="shared" si="367"/>
        <v>344</v>
      </c>
      <c r="AF1847" s="118">
        <f t="shared" si="367"/>
        <v>356</v>
      </c>
      <c r="AG1847" s="118">
        <f t="shared" si="367"/>
        <v>366</v>
      </c>
      <c r="AH1847" s="118">
        <f t="shared" si="367"/>
        <v>374</v>
      </c>
      <c r="AI1847" s="118">
        <f t="shared" si="367"/>
        <v>381</v>
      </c>
      <c r="AJ1847" s="118">
        <f t="shared" si="367"/>
        <v>388</v>
      </c>
      <c r="AK1847" s="118">
        <f t="shared" si="367"/>
        <v>393</v>
      </c>
      <c r="AL1847" s="118">
        <f t="shared" si="367"/>
        <v>397</v>
      </c>
      <c r="AM1847" s="118">
        <f t="shared" si="367"/>
        <v>401</v>
      </c>
      <c r="AN1847" s="118">
        <f t="shared" si="367"/>
        <v>404</v>
      </c>
      <c r="AQ1847" t="str">
        <f>AQ1838</f>
        <v/>
      </c>
    </row>
    <row r="1848" spans="1:43" ht="14.25" customHeight="1" x14ac:dyDescent="0.25">
      <c r="A1848" s="107" t="str">
        <f>'Run Rate'!A188</f>
        <v>POL09732</v>
      </c>
      <c r="B1848" s="135" t="str">
        <f>'Run Rate'!B188</f>
        <v>Polleo 1st Whey 30,4g SACHET Vanilla Madagascar</v>
      </c>
      <c r="C1848" s="135" t="str">
        <f>'Run Rate'!C188</f>
        <v>PROTEINI</v>
      </c>
      <c r="D1848" s="135" t="str">
        <f>'Run Rate'!D188</f>
        <v>02 SILVER</v>
      </c>
      <c r="E1848" s="122"/>
      <c r="F1848" s="122"/>
      <c r="G1848" s="122"/>
      <c r="H1848" s="122"/>
      <c r="I1848" s="122"/>
      <c r="J1848" s="122"/>
      <c r="K1848" s="122"/>
      <c r="L1848" s="122"/>
      <c r="M1848" s="122"/>
      <c r="N1848" s="122"/>
      <c r="O1848" s="122"/>
      <c r="P1848" s="122"/>
      <c r="Q1848" s="122"/>
      <c r="R1848" s="122"/>
      <c r="S1848" s="122"/>
      <c r="T1848" s="122"/>
      <c r="U1848" s="122"/>
      <c r="V1848" s="122"/>
      <c r="W1848" s="122"/>
      <c r="X1848" s="122"/>
      <c r="Y1848" s="122"/>
      <c r="Z1848" s="122"/>
      <c r="AA1848" s="122"/>
      <c r="AB1848" s="122"/>
      <c r="AC1848" s="122"/>
      <c r="AD1848" s="122"/>
      <c r="AE1848" s="122"/>
      <c r="AF1848" s="122"/>
      <c r="AG1848" s="122"/>
      <c r="AH1848" s="122"/>
      <c r="AI1848" s="122"/>
      <c r="AJ1848" s="122"/>
      <c r="AK1848" s="122"/>
      <c r="AL1848" s="122"/>
      <c r="AM1848" s="122"/>
      <c r="AN1848" s="122"/>
      <c r="AQ1848" t="str">
        <f>IF(AND(OR($B$1="ALL",$B$1=C1848),OR($E$1="ALL",$E$1=D1848),OR($B$2="ALL",$B$2=A1848),OR($E$2="ALL",IFERROR(SEARCH($E$2,B1848),0)&gt;0)),"MATCH","")</f>
        <v/>
      </c>
    </row>
    <row r="1849" spans="1:43" ht="14.25" customHeight="1" x14ac:dyDescent="0.25">
      <c r="A1849" s="108" t="s">
        <v>1137</v>
      </c>
      <c r="B1849" s="136" t="s">
        <v>1138</v>
      </c>
      <c r="C1849" s="136" t="s">
        <v>1139</v>
      </c>
      <c r="D1849" s="136" t="s">
        <v>1140</v>
      </c>
      <c r="E1849" s="136" t="s">
        <v>1141</v>
      </c>
      <c r="F1849" s="136" t="s">
        <v>1142</v>
      </c>
      <c r="G1849" s="136" t="s">
        <v>1143</v>
      </c>
      <c r="H1849" s="136" t="s">
        <v>1144</v>
      </c>
      <c r="I1849" s="136" t="s">
        <v>1145</v>
      </c>
      <c r="J1849" s="136" t="s">
        <v>1146</v>
      </c>
      <c r="K1849" s="136" t="s">
        <v>1147</v>
      </c>
      <c r="L1849" s="136" t="s">
        <v>1148</v>
      </c>
      <c r="M1849" s="136" t="s">
        <v>1149</v>
      </c>
      <c r="N1849" s="136" t="s">
        <v>1150</v>
      </c>
      <c r="O1849" s="136" t="s">
        <v>1151</v>
      </c>
      <c r="P1849" s="136" t="s">
        <v>1152</v>
      </c>
      <c r="Q1849" s="136" t="s">
        <v>1153</v>
      </c>
      <c r="R1849" s="136" t="s">
        <v>1154</v>
      </c>
      <c r="S1849" s="136" t="s">
        <v>1155</v>
      </c>
      <c r="T1849" s="136" t="s">
        <v>1156</v>
      </c>
      <c r="U1849" s="136" t="s">
        <v>1157</v>
      </c>
      <c r="V1849" s="136" t="s">
        <v>1158</v>
      </c>
      <c r="W1849" s="136" t="s">
        <v>1159</v>
      </c>
      <c r="X1849" s="136" t="s">
        <v>1160</v>
      </c>
      <c r="Y1849" s="136" t="s">
        <v>1161</v>
      </c>
      <c r="Z1849" s="136" t="s">
        <v>1162</v>
      </c>
      <c r="AA1849" s="136" t="s">
        <v>1163</v>
      </c>
      <c r="AB1849" s="137" t="s">
        <v>156</v>
      </c>
      <c r="AC1849" s="137" t="s">
        <v>157</v>
      </c>
      <c r="AD1849" s="137" t="s">
        <v>158</v>
      </c>
      <c r="AE1849" s="137" t="s">
        <v>139</v>
      </c>
      <c r="AF1849" s="138" t="s">
        <v>140</v>
      </c>
      <c r="AG1849" s="138" t="s">
        <v>141</v>
      </c>
      <c r="AH1849" s="138" t="s">
        <v>142</v>
      </c>
      <c r="AI1849" s="138" t="s">
        <v>143</v>
      </c>
      <c r="AJ1849" s="139" t="s">
        <v>144</v>
      </c>
      <c r="AK1849" s="139" t="s">
        <v>145</v>
      </c>
      <c r="AL1849" s="139" t="s">
        <v>146</v>
      </c>
      <c r="AM1849" s="140" t="s">
        <v>147</v>
      </c>
      <c r="AN1849" s="140" t="s">
        <v>148</v>
      </c>
      <c r="AQ1849" t="str">
        <f>AQ1848</f>
        <v/>
      </c>
    </row>
    <row r="1850" spans="1:43" ht="14.25" customHeight="1" x14ac:dyDescent="0.25">
      <c r="A1850" s="99" t="s">
        <v>1164</v>
      </c>
      <c r="B1850" s="112">
        <f>'Run Rate'!E188</f>
        <v>248</v>
      </c>
      <c r="C1850" s="112">
        <f>'Run Rate'!F188</f>
        <v>678</v>
      </c>
      <c r="D1850" s="112">
        <f>'Run Rate'!G188</f>
        <v>812</v>
      </c>
      <c r="E1850" s="112">
        <f>'Run Rate'!H188</f>
        <v>205</v>
      </c>
      <c r="F1850" s="112">
        <f>'Run Rate'!I188</f>
        <v>407</v>
      </c>
      <c r="G1850" s="112">
        <f>'Run Rate'!J188</f>
        <v>329</v>
      </c>
      <c r="H1850" s="112">
        <f>'Run Rate'!K188</f>
        <v>529</v>
      </c>
      <c r="I1850" s="112">
        <f>'Run Rate'!L188</f>
        <v>418</v>
      </c>
      <c r="J1850" s="112">
        <f>'Run Rate'!M188</f>
        <v>1566</v>
      </c>
      <c r="K1850" s="112">
        <f>'Run Rate'!N188</f>
        <v>370</v>
      </c>
      <c r="L1850" s="112">
        <f>'Run Rate'!O188</f>
        <v>399</v>
      </c>
      <c r="M1850" s="112">
        <f>'Run Rate'!P188</f>
        <v>266</v>
      </c>
      <c r="N1850" s="112">
        <f>'Run Rate'!Q188</f>
        <v>124</v>
      </c>
      <c r="O1850" s="112">
        <f>'Run Rate'!R188</f>
        <v>159</v>
      </c>
      <c r="P1850" s="112">
        <f>'Run Rate'!S188</f>
        <v>13</v>
      </c>
      <c r="Q1850" s="112">
        <f>'Run Rate'!T188</f>
        <v>120</v>
      </c>
      <c r="R1850" s="112">
        <f>'Run Rate'!U188</f>
        <v>65</v>
      </c>
      <c r="S1850" s="112">
        <f>'Run Rate'!V188</f>
        <v>45</v>
      </c>
      <c r="T1850" s="112">
        <f>'Run Rate'!W188</f>
        <v>47</v>
      </c>
      <c r="U1850" s="112">
        <f>'Run Rate'!X188</f>
        <v>25</v>
      </c>
      <c r="V1850" s="112">
        <f>'Run Rate'!Y188</f>
        <v>72</v>
      </c>
      <c r="W1850" s="112">
        <f>'Run Rate'!Z188</f>
        <v>18</v>
      </c>
      <c r="X1850" s="112">
        <f>'Run Rate'!AA188</f>
        <v>12</v>
      </c>
      <c r="Y1850" s="112">
        <f>'Run Rate'!AB188</f>
        <v>12</v>
      </c>
      <c r="Z1850" s="112">
        <f>'Run Rate'!AC188</f>
        <v>-34</v>
      </c>
      <c r="AA1850" s="112">
        <f>'Run Rate'!AD188</f>
        <v>9</v>
      </c>
      <c r="AB1850" s="113">
        <v>0</v>
      </c>
      <c r="AC1850" s="112">
        <v>0</v>
      </c>
      <c r="AD1850" s="112">
        <v>0</v>
      </c>
      <c r="AE1850" s="112">
        <v>0</v>
      </c>
      <c r="AF1850" s="112">
        <v>0</v>
      </c>
      <c r="AG1850" s="112">
        <v>0</v>
      </c>
      <c r="AH1850" s="112">
        <v>0</v>
      </c>
      <c r="AI1850" s="112">
        <v>0</v>
      </c>
      <c r="AJ1850" s="112">
        <v>0</v>
      </c>
      <c r="AK1850" s="112">
        <v>0</v>
      </c>
      <c r="AL1850" s="112">
        <v>0</v>
      </c>
      <c r="AM1850" s="112">
        <v>0</v>
      </c>
      <c r="AN1850" s="112">
        <v>0</v>
      </c>
      <c r="AQ1850" t="str">
        <f>AQ1848</f>
        <v/>
      </c>
    </row>
    <row r="1851" spans="1:43" ht="14.25" customHeight="1" x14ac:dyDescent="0.25">
      <c r="A1851" s="99" t="s">
        <v>1165</v>
      </c>
      <c r="B1851" s="114"/>
      <c r="C1851" s="114"/>
      <c r="D1851" s="114"/>
      <c r="E1851" s="114"/>
      <c r="F1851" s="114"/>
      <c r="G1851" s="114"/>
      <c r="H1851" s="114"/>
      <c r="I1851" s="114"/>
      <c r="J1851" s="114"/>
      <c r="K1851" s="114"/>
      <c r="L1851" s="114"/>
      <c r="M1851" s="114"/>
      <c r="N1851" s="114"/>
      <c r="O1851" s="114"/>
      <c r="P1851" s="114"/>
      <c r="Q1851" s="114"/>
      <c r="R1851" s="114"/>
      <c r="S1851" s="114"/>
      <c r="T1851" s="114"/>
      <c r="U1851" s="114"/>
      <c r="V1851" s="114"/>
      <c r="W1851" s="115"/>
      <c r="X1851" s="115"/>
      <c r="Y1851" s="115"/>
      <c r="Z1851" s="115"/>
      <c r="AA1851" s="112" t="s">
        <v>1166</v>
      </c>
      <c r="AB1851" s="113"/>
      <c r="AC1851" s="112"/>
      <c r="AD1851" s="112"/>
      <c r="AE1851" s="112"/>
      <c r="AF1851" s="112"/>
      <c r="AG1851" s="112"/>
      <c r="AH1851" s="112"/>
      <c r="AI1851" s="112"/>
      <c r="AJ1851" s="112"/>
      <c r="AK1851" s="112"/>
      <c r="AL1851" s="112"/>
      <c r="AM1851" s="112"/>
      <c r="AN1851" s="112"/>
      <c r="AQ1851" t="str">
        <f>AQ1848</f>
        <v/>
      </c>
    </row>
    <row r="1852" spans="1:43" ht="14.25" customHeight="1" x14ac:dyDescent="0.25">
      <c r="A1852" s="99" t="s">
        <v>1167</v>
      </c>
      <c r="B1852" s="114"/>
      <c r="C1852" s="114"/>
      <c r="D1852" s="114"/>
      <c r="E1852" s="114"/>
      <c r="F1852" s="114"/>
      <c r="G1852" s="114"/>
      <c r="H1852" s="114"/>
      <c r="I1852" s="114"/>
      <c r="J1852" s="114"/>
      <c r="K1852" s="114"/>
      <c r="L1852" s="114"/>
      <c r="M1852" s="114"/>
      <c r="N1852" s="114"/>
      <c r="O1852" s="114"/>
      <c r="P1852" s="114"/>
      <c r="Q1852" s="114"/>
      <c r="R1852" s="114"/>
      <c r="S1852" s="114"/>
      <c r="T1852" s="114"/>
      <c r="U1852" s="114"/>
      <c r="V1852" s="114"/>
      <c r="W1852" s="115"/>
      <c r="X1852" s="116"/>
      <c r="Y1852" s="117"/>
      <c r="Z1852" s="115"/>
      <c r="AA1852" s="112" t="s">
        <v>1168</v>
      </c>
      <c r="AB1852" s="113">
        <f>'Demand Input VP'!B929</f>
        <v>0</v>
      </c>
      <c r="AC1852" s="112">
        <f>'Demand Input VP'!C929</f>
        <v>0</v>
      </c>
      <c r="AD1852" s="112">
        <f>'Demand Input VP'!D929</f>
        <v>0</v>
      </c>
      <c r="AE1852" s="112">
        <f>'Demand Input VP'!E929</f>
        <v>0</v>
      </c>
      <c r="AF1852" s="112">
        <f>'Demand Input VP'!F929</f>
        <v>0</v>
      </c>
      <c r="AG1852" s="112">
        <f>'Demand Input VP'!G929</f>
        <v>0</v>
      </c>
      <c r="AH1852" s="112">
        <f>'Demand Input VP'!H929</f>
        <v>0</v>
      </c>
      <c r="AI1852" s="112">
        <f>'Demand Input VP'!I929</f>
        <v>0</v>
      </c>
      <c r="AJ1852" s="112">
        <f>'Demand Input VP'!J929</f>
        <v>0</v>
      </c>
      <c r="AK1852" s="112">
        <f>'Demand Input VP'!K929</f>
        <v>0</v>
      </c>
      <c r="AL1852" s="112">
        <f>'Demand Input VP'!L929</f>
        <v>0</v>
      </c>
      <c r="AM1852" s="112">
        <f>'Demand Input VP'!M929</f>
        <v>0</v>
      </c>
      <c r="AN1852" s="112">
        <f>'Demand Input VP'!N929</f>
        <v>0</v>
      </c>
      <c r="AQ1852" t="str">
        <f>AQ1848</f>
        <v/>
      </c>
    </row>
    <row r="1853" spans="1:43" ht="14.25" customHeight="1" x14ac:dyDescent="0.25">
      <c r="A1853" s="99" t="s">
        <v>1169</v>
      </c>
      <c r="B1853" s="118"/>
      <c r="C1853" s="118"/>
      <c r="D1853" s="118"/>
      <c r="E1853" s="118"/>
      <c r="F1853" s="118"/>
      <c r="G1853" s="118"/>
      <c r="H1853" s="118"/>
      <c r="I1853" s="118"/>
      <c r="J1853" s="118"/>
      <c r="K1853" s="118"/>
      <c r="L1853" s="118"/>
      <c r="M1853" s="118"/>
      <c r="N1853" s="118"/>
      <c r="O1853" s="118"/>
      <c r="P1853" s="118"/>
      <c r="Q1853" s="118"/>
      <c r="R1853" s="118"/>
      <c r="S1853" s="118"/>
      <c r="T1853" s="118"/>
      <c r="U1853" s="118"/>
      <c r="V1853" s="118"/>
      <c r="W1853" s="115"/>
      <c r="X1853" s="116"/>
      <c r="Y1853" s="117"/>
      <c r="Z1853" s="119"/>
      <c r="AA1853" s="120" t="s">
        <v>1170</v>
      </c>
      <c r="AB1853" s="121">
        <f>'Demand Input VP'!B928</f>
        <v>0</v>
      </c>
      <c r="AC1853" s="120">
        <f>'Demand Input VP'!C928</f>
        <v>0</v>
      </c>
      <c r="AD1853" s="120">
        <f>'Demand Input VP'!D928</f>
        <v>0</v>
      </c>
      <c r="AE1853" s="120">
        <f>'Demand Input VP'!E928</f>
        <v>0</v>
      </c>
      <c r="AF1853" s="120">
        <f>'Demand Input VP'!F928</f>
        <v>0</v>
      </c>
      <c r="AG1853" s="120">
        <f>'Demand Input VP'!G928</f>
        <v>0</v>
      </c>
      <c r="AH1853" s="120">
        <f>'Demand Input VP'!H928</f>
        <v>0</v>
      </c>
      <c r="AI1853" s="120">
        <f>'Demand Input VP'!I928</f>
        <v>0</v>
      </c>
      <c r="AJ1853" s="120">
        <f>'Demand Input VP'!J928</f>
        <v>0</v>
      </c>
      <c r="AK1853" s="120">
        <f>'Demand Input VP'!K928</f>
        <v>0</v>
      </c>
      <c r="AL1853" s="120">
        <f>'Demand Input VP'!L928</f>
        <v>0</v>
      </c>
      <c r="AM1853" s="120">
        <f>'Demand Input VP'!M928</f>
        <v>0</v>
      </c>
      <c r="AN1853" s="120">
        <f>'Demand Input VP'!N928</f>
        <v>0</v>
      </c>
      <c r="AQ1853" t="str">
        <f>AQ1848</f>
        <v/>
      </c>
    </row>
    <row r="1854" spans="1:43" ht="14.25" customHeight="1" x14ac:dyDescent="0.25">
      <c r="A1854" s="1"/>
      <c r="B1854" s="122"/>
      <c r="C1854" s="122"/>
      <c r="D1854" s="122"/>
      <c r="E1854" s="122"/>
      <c r="F1854" s="122"/>
      <c r="G1854" s="122"/>
      <c r="H1854" s="122"/>
      <c r="I1854" s="122"/>
      <c r="J1854" s="122"/>
      <c r="K1854" s="122"/>
      <c r="L1854" s="122"/>
      <c r="M1854" s="122"/>
      <c r="N1854" s="122"/>
      <c r="O1854" s="122"/>
      <c r="P1854" s="122"/>
      <c r="Q1854" s="122"/>
      <c r="R1854" s="122"/>
      <c r="S1854" s="122"/>
      <c r="T1854" s="122"/>
      <c r="U1854" s="122"/>
      <c r="V1854" s="122"/>
      <c r="W1854" s="123"/>
      <c r="X1854" s="116"/>
      <c r="Y1854" s="117"/>
      <c r="Z1854" s="123"/>
      <c r="AA1854" s="112" t="s">
        <v>1171</v>
      </c>
      <c r="AB1854" s="113">
        <f>'Demand Input MP'!B929</f>
        <v>0</v>
      </c>
      <c r="AC1854" s="112">
        <f>'Demand Input MP'!C929</f>
        <v>0</v>
      </c>
      <c r="AD1854" s="112">
        <f>'Demand Input MP'!D929</f>
        <v>0</v>
      </c>
      <c r="AE1854" s="112">
        <f>'Demand Input MP'!E929</f>
        <v>0</v>
      </c>
      <c r="AF1854" s="112">
        <f>'Demand Input MP'!F929</f>
        <v>0</v>
      </c>
      <c r="AG1854" s="112">
        <f>'Demand Input MP'!G929</f>
        <v>0</v>
      </c>
      <c r="AH1854" s="112">
        <f>'Demand Input MP'!H929</f>
        <v>0</v>
      </c>
      <c r="AI1854" s="112">
        <f>'Demand Input MP'!I929</f>
        <v>0</v>
      </c>
      <c r="AJ1854" s="112">
        <f>'Demand Input MP'!J929</f>
        <v>0</v>
      </c>
      <c r="AK1854" s="112">
        <f>'Demand Input MP'!K929</f>
        <v>0</v>
      </c>
      <c r="AL1854" s="112">
        <f>'Demand Input MP'!L929</f>
        <v>0</v>
      </c>
      <c r="AM1854" s="112">
        <f>'Demand Input MP'!M929</f>
        <v>0</v>
      </c>
      <c r="AN1854" s="112">
        <f>'Demand Input MP'!N929</f>
        <v>0</v>
      </c>
      <c r="AQ1854" t="str">
        <f>AQ1848</f>
        <v/>
      </c>
    </row>
    <row r="1855" spans="1:43" ht="14.25" customHeight="1" x14ac:dyDescent="0.25">
      <c r="A1855" s="1"/>
      <c r="B1855" s="122"/>
      <c r="C1855" s="122"/>
      <c r="D1855" s="122"/>
      <c r="E1855" s="122"/>
      <c r="F1855" s="122"/>
      <c r="G1855" s="122"/>
      <c r="H1855" s="122"/>
      <c r="I1855" s="122"/>
      <c r="J1855" s="122"/>
      <c r="K1855" s="122"/>
      <c r="L1855" s="122"/>
      <c r="M1855" s="122"/>
      <c r="N1855" s="122"/>
      <c r="O1855" s="122"/>
      <c r="P1855" s="122"/>
      <c r="Q1855" s="122"/>
      <c r="R1855" s="122"/>
      <c r="S1855" s="122"/>
      <c r="T1855" s="122"/>
      <c r="U1855" s="122"/>
      <c r="V1855" s="124" t="s">
        <v>91</v>
      </c>
      <c r="W1855" s="125">
        <f>IFERROR(IF(SUM('Run Rate History'!E188:AD188)&gt;0,(SUMPRODUCT((B1850:AA1850&gt;=PERCENTILE(B1850:AA1850,0.1))*(B1850:AA1850&lt;=PERCENTILE(B1850:AA1850,0.9))*B1850:AA1850)+SUMPRODUCT(('Run Rate History'!E188:AD188&gt;=PERCENTILE(B1850:AA1850,0.1))*('Run Rate History'!E188:AD188&lt;=PERCENTILE(B1850:AA1850,0.9))*'Run Rate History'!E188:AD188))/(SUMPRODUCT((B1850:AA1850&gt;=PERCENTILE(B1850:AA1850,0.1))*(B1850:AA1850&lt;=PERCENTILE(B1850:AA1850,0.9))*1)+SUMPRODUCT(('Run Rate History'!E188:AD188&gt;=PERCENTILE(B1850:AA1850,0.1))*('Run Rate History'!E188:AD188&lt;=PERCENTILE(B1850:AA1850,0.9))*1)),TRIMMEAN(B1850:AA1850,0.15)),0)</f>
        <v>237.21052631578948</v>
      </c>
      <c r="X1855" s="126" t="s">
        <v>1172</v>
      </c>
      <c r="Y1855" s="127">
        <f>SUM(B1850:AA1850)/26</f>
        <v>265.92307692307691</v>
      </c>
      <c r="Z1855" s="128"/>
      <c r="AA1855" s="112" t="s">
        <v>1173</v>
      </c>
      <c r="AB1855" s="113">
        <f>'Demand Input MP'!B928</f>
        <v>0</v>
      </c>
      <c r="AC1855" s="112">
        <f>'Demand Input MP'!C928</f>
        <v>0</v>
      </c>
      <c r="AD1855" s="112">
        <f>'Demand Input MP'!D928</f>
        <v>0</v>
      </c>
      <c r="AE1855" s="112">
        <f>'Demand Input MP'!E928</f>
        <v>0</v>
      </c>
      <c r="AF1855" s="112">
        <f>'Demand Input MP'!F928</f>
        <v>0</v>
      </c>
      <c r="AG1855" s="112">
        <f>'Demand Input MP'!G928</f>
        <v>0</v>
      </c>
      <c r="AH1855" s="112">
        <f>'Demand Input MP'!H928</f>
        <v>0</v>
      </c>
      <c r="AI1855" s="112">
        <f>'Demand Input MP'!I928</f>
        <v>0</v>
      </c>
      <c r="AJ1855" s="112">
        <f>'Demand Input MP'!J928</f>
        <v>0</v>
      </c>
      <c r="AK1855" s="112">
        <f>'Demand Input MP'!K928</f>
        <v>0</v>
      </c>
      <c r="AL1855" s="112">
        <f>'Demand Input MP'!L928</f>
        <v>0</v>
      </c>
      <c r="AM1855" s="112">
        <f>'Demand Input MP'!M928</f>
        <v>0</v>
      </c>
      <c r="AN1855" s="112">
        <f>'Demand Input MP'!N928</f>
        <v>0</v>
      </c>
      <c r="AQ1855" t="str">
        <f>AQ1848</f>
        <v/>
      </c>
    </row>
    <row r="1856" spans="1:43" ht="14.25" customHeight="1" x14ac:dyDescent="0.25">
      <c r="A1856" s="1"/>
      <c r="B1856" s="122"/>
      <c r="C1856" s="122"/>
      <c r="D1856" s="122"/>
      <c r="E1856" s="122"/>
      <c r="F1856" s="122"/>
      <c r="G1856" s="122"/>
      <c r="H1856" s="122"/>
      <c r="I1856" s="122"/>
      <c r="J1856" s="122"/>
      <c r="K1856" s="122"/>
      <c r="L1856" s="122"/>
      <c r="M1856" s="122"/>
      <c r="N1856" s="122"/>
      <c r="O1856" s="122"/>
      <c r="P1856" s="122"/>
      <c r="Q1856" s="122"/>
      <c r="R1856" s="122"/>
      <c r="S1856" s="122"/>
      <c r="T1856" s="122"/>
      <c r="U1856" s="122"/>
      <c r="V1856" s="124" t="s">
        <v>94</v>
      </c>
      <c r="W1856" s="125">
        <f>IFERROR((1*MIN(MAX(X1850,0.5*IF(SUM('Run Rate History'!E188:AD188)&gt;0,(MEDIAN(IF(B1850:AA1850&gt;0,B1850:AA1850))+MEDIAN(IF('Run Rate History'!E188:AD188&gt;0,'Run Rate History'!E188:AD188)))/2,MEDIAN(IF(B1850:AA1850&gt;0,B1850:AA1850)))),2*IF(SUM('Run Rate History'!E188:AD188)&gt;0,(MEDIAN(IF(B1850:AA1850&gt;0,B1850:AA1850))+MEDIAN(IF('Run Rate History'!E188:AD188&gt;0,'Run Rate History'!E188:AD188)))/2,MEDIAN(IF(B1850:AA1850&gt;0,B1850:AA1850))))+2*MIN(MAX(Y1850,0.5*IF(SUM('Run Rate History'!E188:AD188)&gt;0,(MEDIAN(IF(B1850:AA1850&gt;0,B1850:AA1850))+MEDIAN(IF('Run Rate History'!E188:AD188&gt;0,'Run Rate History'!E188:AD188)))/2,MEDIAN(IF(B1850:AA1850&gt;0,B1850:AA1850)))),2*IF(SUM('Run Rate History'!E188:AD188)&gt;0,(MEDIAN(IF(B1850:AA1850&gt;0,B1850:AA1850))+MEDIAN(IF('Run Rate History'!E188:AD188&gt;0,'Run Rate History'!E188:AD188)))/2,MEDIAN(IF(B1850:AA1850&gt;0,B1850:AA1850))))+3*MIN(MAX(Z1850,0.5*IF(SUM('Run Rate History'!E188:AD188)&gt;0,(MEDIAN(IF(B1850:AA1850&gt;0,B1850:AA1850))+MEDIAN(IF('Run Rate History'!E188:AD188&gt;0,'Run Rate History'!E188:AD188)))/2,MEDIAN(IF(B1850:AA1850&gt;0,B1850:AA1850)))),2*IF(SUM('Run Rate History'!E188:AD188)&gt;0,(MEDIAN(IF(B1850:AA1850&gt;0,B1850:AA1850))+MEDIAN(IF('Run Rate History'!E188:AD188&gt;0,'Run Rate History'!E188:AD188)))/2,MEDIAN(IF(B1850:AA1850&gt;0,B1850:AA1850))))+4*MIN(MAX(AA1850,0.5*IF(SUM('Run Rate History'!E188:AD188)&gt;0,(MEDIAN(IF(B1850:AA1850&gt;0,B1850:AA1850))+MEDIAN(IF('Run Rate History'!E188:AD188&gt;0,'Run Rate History'!E188:AD188)))/2,MEDIAN(IF(B1850:AA1850&gt;0,B1850:AA1850)))),2*IF(SUM('Run Rate History'!E188:AD188)&gt;0,(MEDIAN(IF(B1850:AA1850&gt;0,B1850:AA1850))+MEDIAN(IF('Run Rate History'!E188:AD188&gt;0,'Run Rate History'!E188:AD188)))/2,MEDIAN(IF(B1850:AA1850&gt;0,B1850:AA1850)))))/10,0)</f>
        <v>134.875</v>
      </c>
      <c r="X1856" s="129" t="s">
        <v>1174</v>
      </c>
      <c r="Y1856" s="130">
        <f>IFERROR(VLOOKUP(A1848,'Stanje zaliha'!A:E,5,FALSE()),0)</f>
        <v>0</v>
      </c>
      <c r="Z1856" s="131"/>
      <c r="AA1856" s="113" t="s">
        <v>1175</v>
      </c>
      <c r="AB1856" s="118">
        <f t="shared" ref="AB1856:AN1856" si="368">SUM(AB1852:AB1855)</f>
        <v>0</v>
      </c>
      <c r="AC1856" s="118">
        <f t="shared" si="368"/>
        <v>0</v>
      </c>
      <c r="AD1856" s="118">
        <f t="shared" si="368"/>
        <v>0</v>
      </c>
      <c r="AE1856" s="118">
        <f t="shared" si="368"/>
        <v>0</v>
      </c>
      <c r="AF1856" s="118">
        <f t="shared" si="368"/>
        <v>0</v>
      </c>
      <c r="AG1856" s="118">
        <f t="shared" si="368"/>
        <v>0</v>
      </c>
      <c r="AH1856" s="118">
        <f t="shared" si="368"/>
        <v>0</v>
      </c>
      <c r="AI1856" s="118">
        <f t="shared" si="368"/>
        <v>0</v>
      </c>
      <c r="AJ1856" s="118">
        <f t="shared" si="368"/>
        <v>0</v>
      </c>
      <c r="AK1856" s="118">
        <f t="shared" si="368"/>
        <v>0</v>
      </c>
      <c r="AL1856" s="118">
        <f t="shared" si="368"/>
        <v>0</v>
      </c>
      <c r="AM1856" s="118">
        <f t="shared" si="368"/>
        <v>0</v>
      </c>
      <c r="AN1856" s="118">
        <f t="shared" si="368"/>
        <v>0</v>
      </c>
      <c r="AQ1856" t="str">
        <f>AQ1848</f>
        <v/>
      </c>
    </row>
    <row r="1857" spans="1:43" ht="14.25" customHeight="1" x14ac:dyDescent="0.25">
      <c r="A1857" s="1"/>
      <c r="B1857" s="122"/>
      <c r="C1857" s="122"/>
      <c r="D1857" s="122"/>
      <c r="E1857" s="122"/>
      <c r="F1857" s="122"/>
      <c r="G1857" s="122"/>
      <c r="H1857" s="122"/>
      <c r="I1857" s="122"/>
      <c r="J1857" s="122"/>
      <c r="K1857" s="122"/>
      <c r="L1857" s="122"/>
      <c r="M1857" s="122"/>
      <c r="N1857" s="122"/>
      <c r="O1857" s="122"/>
      <c r="P1857" s="122"/>
      <c r="Q1857" s="122"/>
      <c r="R1857" s="122"/>
      <c r="S1857" s="122"/>
      <c r="T1857" s="122"/>
      <c r="U1857" s="122"/>
      <c r="V1857" s="124" t="s">
        <v>95</v>
      </c>
      <c r="W1857" s="125">
        <f>IFERROR(0.6*W1856+0.4*W1855,0)</f>
        <v>175.80921052631578</v>
      </c>
      <c r="X1857" s="132" t="s">
        <v>1176</v>
      </c>
      <c r="Y1857" s="133">
        <f>IFERROR(SUMIF('Popis poslanih narudžbi'!A:A,A1848,'Popis poslanih narudžbi'!C:C),0)</f>
        <v>8000</v>
      </c>
      <c r="Z1857" s="131"/>
      <c r="AA1857" s="134" t="s">
        <v>1177</v>
      </c>
      <c r="AB1857" s="118">
        <f t="shared" ref="AB1857:AN1857" si="369">AB1850+AB1856</f>
        <v>0</v>
      </c>
      <c r="AC1857" s="118">
        <f t="shared" si="369"/>
        <v>0</v>
      </c>
      <c r="AD1857" s="118">
        <f t="shared" si="369"/>
        <v>0</v>
      </c>
      <c r="AE1857" s="118">
        <f t="shared" si="369"/>
        <v>0</v>
      </c>
      <c r="AF1857" s="118">
        <f t="shared" si="369"/>
        <v>0</v>
      </c>
      <c r="AG1857" s="118">
        <f t="shared" si="369"/>
        <v>0</v>
      </c>
      <c r="AH1857" s="118">
        <f t="shared" si="369"/>
        <v>0</v>
      </c>
      <c r="AI1857" s="118">
        <f t="shared" si="369"/>
        <v>0</v>
      </c>
      <c r="AJ1857" s="118">
        <f t="shared" si="369"/>
        <v>0</v>
      </c>
      <c r="AK1857" s="118">
        <f t="shared" si="369"/>
        <v>0</v>
      </c>
      <c r="AL1857" s="118">
        <f t="shared" si="369"/>
        <v>0</v>
      </c>
      <c r="AM1857" s="118">
        <f t="shared" si="369"/>
        <v>0</v>
      </c>
      <c r="AN1857" s="118">
        <f t="shared" si="369"/>
        <v>0</v>
      </c>
      <c r="AQ1857" t="str">
        <f>AQ1848</f>
        <v/>
      </c>
    </row>
    <row r="1858" spans="1:43" ht="14.25" customHeight="1" x14ac:dyDescent="0.25">
      <c r="A1858" s="107" t="str">
        <f>'Run Rate'!A189</f>
        <v>ON00281</v>
      </c>
      <c r="B1858" s="135" t="str">
        <f>'Run Rate'!B189</f>
        <v>Serious Mass 5,45kg Chocolate</v>
      </c>
      <c r="C1858" s="135" t="str">
        <f>'Run Rate'!C189</f>
        <v>SPORTSKA PREHRANA</v>
      </c>
      <c r="D1858" s="135" t="str">
        <f>'Run Rate'!D189</f>
        <v>02 SILVER</v>
      </c>
      <c r="E1858" s="122"/>
      <c r="F1858" s="122"/>
      <c r="G1858" s="122"/>
      <c r="H1858" s="122"/>
      <c r="I1858" s="122"/>
      <c r="J1858" s="122"/>
      <c r="K1858" s="122"/>
      <c r="L1858" s="122"/>
      <c r="M1858" s="122"/>
      <c r="N1858" s="122"/>
      <c r="O1858" s="122"/>
      <c r="P1858" s="122"/>
      <c r="Q1858" s="122"/>
      <c r="R1858" s="122"/>
      <c r="S1858" s="122"/>
      <c r="T1858" s="122"/>
      <c r="U1858" s="122"/>
      <c r="V1858" s="122"/>
      <c r="W1858" s="122"/>
      <c r="X1858" s="122"/>
      <c r="Y1858" s="122"/>
      <c r="Z1858" s="122"/>
      <c r="AA1858" s="122"/>
      <c r="AB1858" s="122"/>
      <c r="AC1858" s="122"/>
      <c r="AD1858" s="122"/>
      <c r="AE1858" s="122"/>
      <c r="AF1858" s="122"/>
      <c r="AG1858" s="122"/>
      <c r="AH1858" s="122"/>
      <c r="AI1858" s="122"/>
      <c r="AJ1858" s="122"/>
      <c r="AK1858" s="122"/>
      <c r="AL1858" s="122"/>
      <c r="AM1858" s="122"/>
      <c r="AN1858" s="122"/>
      <c r="AQ1858" t="str">
        <f>IF(AND(OR($B$1="ALL",$B$1=C1858),OR($E$1="ALL",$E$1=D1858),OR($B$2="ALL",$B$2=A1858),OR($E$2="ALL",IFERROR(SEARCH($E$2,B1858),0)&gt;0)),"MATCH","")</f>
        <v/>
      </c>
    </row>
    <row r="1859" spans="1:43" ht="14.25" customHeight="1" x14ac:dyDescent="0.25">
      <c r="A1859" s="108" t="s">
        <v>1137</v>
      </c>
      <c r="B1859" s="136" t="s">
        <v>1138</v>
      </c>
      <c r="C1859" s="136" t="s">
        <v>1139</v>
      </c>
      <c r="D1859" s="136" t="s">
        <v>1140</v>
      </c>
      <c r="E1859" s="136" t="s">
        <v>1141</v>
      </c>
      <c r="F1859" s="136" t="s">
        <v>1142</v>
      </c>
      <c r="G1859" s="136" t="s">
        <v>1143</v>
      </c>
      <c r="H1859" s="136" t="s">
        <v>1144</v>
      </c>
      <c r="I1859" s="136" t="s">
        <v>1145</v>
      </c>
      <c r="J1859" s="136" t="s">
        <v>1146</v>
      </c>
      <c r="K1859" s="136" t="s">
        <v>1147</v>
      </c>
      <c r="L1859" s="136" t="s">
        <v>1148</v>
      </c>
      <c r="M1859" s="136" t="s">
        <v>1149</v>
      </c>
      <c r="N1859" s="136" t="s">
        <v>1150</v>
      </c>
      <c r="O1859" s="136" t="s">
        <v>1151</v>
      </c>
      <c r="P1859" s="136" t="s">
        <v>1152</v>
      </c>
      <c r="Q1859" s="136" t="s">
        <v>1153</v>
      </c>
      <c r="R1859" s="136" t="s">
        <v>1154</v>
      </c>
      <c r="S1859" s="136" t="s">
        <v>1155</v>
      </c>
      <c r="T1859" s="136" t="s">
        <v>1156</v>
      </c>
      <c r="U1859" s="136" t="s">
        <v>1157</v>
      </c>
      <c r="V1859" s="136" t="s">
        <v>1158</v>
      </c>
      <c r="W1859" s="136" t="s">
        <v>1159</v>
      </c>
      <c r="X1859" s="136" t="s">
        <v>1160</v>
      </c>
      <c r="Y1859" s="136" t="s">
        <v>1161</v>
      </c>
      <c r="Z1859" s="136" t="s">
        <v>1162</v>
      </c>
      <c r="AA1859" s="136" t="s">
        <v>1163</v>
      </c>
      <c r="AB1859" s="137" t="s">
        <v>156</v>
      </c>
      <c r="AC1859" s="137" t="s">
        <v>157</v>
      </c>
      <c r="AD1859" s="137" t="s">
        <v>158</v>
      </c>
      <c r="AE1859" s="137" t="s">
        <v>139</v>
      </c>
      <c r="AF1859" s="138" t="s">
        <v>140</v>
      </c>
      <c r="AG1859" s="138" t="s">
        <v>141</v>
      </c>
      <c r="AH1859" s="138" t="s">
        <v>142</v>
      </c>
      <c r="AI1859" s="138" t="s">
        <v>143</v>
      </c>
      <c r="AJ1859" s="139" t="s">
        <v>144</v>
      </c>
      <c r="AK1859" s="139" t="s">
        <v>145</v>
      </c>
      <c r="AL1859" s="139" t="s">
        <v>146</v>
      </c>
      <c r="AM1859" s="140" t="s">
        <v>147</v>
      </c>
      <c r="AN1859" s="140" t="s">
        <v>148</v>
      </c>
      <c r="AQ1859" t="str">
        <f>AQ1858</f>
        <v/>
      </c>
    </row>
    <row r="1860" spans="1:43" ht="14.25" customHeight="1" x14ac:dyDescent="0.25">
      <c r="A1860" s="99" t="s">
        <v>1164</v>
      </c>
      <c r="B1860" s="112">
        <f>'Run Rate'!E189</f>
        <v>5</v>
      </c>
      <c r="C1860" s="112">
        <f>'Run Rate'!F189</f>
        <v>8</v>
      </c>
      <c r="D1860" s="112">
        <f>'Run Rate'!G189</f>
        <v>9</v>
      </c>
      <c r="E1860" s="112">
        <f>'Run Rate'!H189</f>
        <v>3</v>
      </c>
      <c r="F1860" s="112">
        <f>'Run Rate'!I189</f>
        <v>6</v>
      </c>
      <c r="G1860" s="112">
        <f>'Run Rate'!J189</f>
        <v>7</v>
      </c>
      <c r="H1860" s="112">
        <f>'Run Rate'!K189</f>
        <v>7</v>
      </c>
      <c r="I1860" s="112">
        <f>'Run Rate'!L189</f>
        <v>4</v>
      </c>
      <c r="J1860" s="112">
        <f>'Run Rate'!M189</f>
        <v>7</v>
      </c>
      <c r="K1860" s="112">
        <f>'Run Rate'!N189</f>
        <v>5</v>
      </c>
      <c r="L1860" s="112">
        <f>'Run Rate'!O189</f>
        <v>4</v>
      </c>
      <c r="M1860" s="112">
        <f>'Run Rate'!P189</f>
        <v>7</v>
      </c>
      <c r="N1860" s="112">
        <f>'Run Rate'!Q189</f>
        <v>9</v>
      </c>
      <c r="O1860" s="112">
        <f>'Run Rate'!R189</f>
        <v>1</v>
      </c>
      <c r="P1860" s="112">
        <f>'Run Rate'!S189</f>
        <v>2</v>
      </c>
      <c r="Q1860" s="112">
        <f>'Run Rate'!T189</f>
        <v>6</v>
      </c>
      <c r="R1860" s="112">
        <f>'Run Rate'!U189</f>
        <v>8</v>
      </c>
      <c r="S1860" s="112">
        <f>'Run Rate'!V189</f>
        <v>11</v>
      </c>
      <c r="T1860" s="112">
        <f>'Run Rate'!W189</f>
        <v>7</v>
      </c>
      <c r="U1860" s="112">
        <f>'Run Rate'!X189</f>
        <v>9</v>
      </c>
      <c r="V1860" s="112">
        <f>'Run Rate'!Y189</f>
        <v>7</v>
      </c>
      <c r="W1860" s="112">
        <f>'Run Rate'!Z189</f>
        <v>6</v>
      </c>
      <c r="X1860" s="112">
        <f>'Run Rate'!AA189</f>
        <v>9</v>
      </c>
      <c r="Y1860" s="112">
        <f>'Run Rate'!AB189</f>
        <v>7</v>
      </c>
      <c r="Z1860" s="112">
        <f>'Run Rate'!AC189</f>
        <v>9</v>
      </c>
      <c r="AA1860" s="112">
        <f>'Run Rate'!AD189</f>
        <v>6</v>
      </c>
      <c r="AB1860" s="113">
        <v>7</v>
      </c>
      <c r="AC1860" s="112">
        <v>7</v>
      </c>
      <c r="AD1860" s="112">
        <v>7</v>
      </c>
      <c r="AE1860" s="112">
        <v>7</v>
      </c>
      <c r="AF1860" s="112">
        <v>7</v>
      </c>
      <c r="AG1860" s="112">
        <v>7</v>
      </c>
      <c r="AH1860" s="112">
        <v>7</v>
      </c>
      <c r="AI1860" s="112">
        <v>7</v>
      </c>
      <c r="AJ1860" s="112">
        <v>7</v>
      </c>
      <c r="AK1860" s="112">
        <v>7</v>
      </c>
      <c r="AL1860" s="112">
        <v>7</v>
      </c>
      <c r="AM1860" s="112">
        <v>7</v>
      </c>
      <c r="AN1860" s="112">
        <v>7</v>
      </c>
      <c r="AQ1860" t="str">
        <f>AQ1858</f>
        <v/>
      </c>
    </row>
    <row r="1861" spans="1:43" ht="14.25" customHeight="1" x14ac:dyDescent="0.25">
      <c r="A1861" s="99" t="s">
        <v>1165</v>
      </c>
      <c r="B1861" s="114"/>
      <c r="C1861" s="114"/>
      <c r="D1861" s="114"/>
      <c r="E1861" s="114"/>
      <c r="F1861" s="114"/>
      <c r="G1861" s="114"/>
      <c r="H1861" s="114"/>
      <c r="I1861" s="114"/>
      <c r="J1861" s="114"/>
      <c r="K1861" s="114"/>
      <c r="L1861" s="114"/>
      <c r="M1861" s="114"/>
      <c r="N1861" s="114"/>
      <c r="O1861" s="114"/>
      <c r="P1861" s="114"/>
      <c r="Q1861" s="114"/>
      <c r="R1861" s="114"/>
      <c r="S1861" s="114"/>
      <c r="T1861" s="114"/>
      <c r="U1861" s="114"/>
      <c r="V1861" s="114"/>
      <c r="W1861" s="115"/>
      <c r="X1861" s="115"/>
      <c r="Y1861" s="115"/>
      <c r="Z1861" s="115"/>
      <c r="AA1861" s="112" t="s">
        <v>1166</v>
      </c>
      <c r="AB1861" s="113"/>
      <c r="AC1861" s="112"/>
      <c r="AD1861" s="112"/>
      <c r="AE1861" s="112"/>
      <c r="AF1861" s="112"/>
      <c r="AG1861" s="112"/>
      <c r="AH1861" s="112"/>
      <c r="AI1861" s="112"/>
      <c r="AJ1861" s="112"/>
      <c r="AK1861" s="112"/>
      <c r="AL1861" s="112"/>
      <c r="AM1861" s="112"/>
      <c r="AN1861" s="112"/>
      <c r="AQ1861" t="str">
        <f>AQ1858</f>
        <v/>
      </c>
    </row>
    <row r="1862" spans="1:43" ht="14.25" customHeight="1" x14ac:dyDescent="0.25">
      <c r="A1862" s="99" t="s">
        <v>1167</v>
      </c>
      <c r="B1862" s="114"/>
      <c r="C1862" s="114"/>
      <c r="D1862" s="114"/>
      <c r="E1862" s="114"/>
      <c r="F1862" s="114"/>
      <c r="G1862" s="114"/>
      <c r="H1862" s="114"/>
      <c r="I1862" s="114"/>
      <c r="J1862" s="114"/>
      <c r="K1862" s="114"/>
      <c r="L1862" s="114"/>
      <c r="M1862" s="114"/>
      <c r="N1862" s="114"/>
      <c r="O1862" s="114"/>
      <c r="P1862" s="114"/>
      <c r="Q1862" s="114"/>
      <c r="R1862" s="114"/>
      <c r="S1862" s="114"/>
      <c r="T1862" s="114"/>
      <c r="U1862" s="114"/>
      <c r="V1862" s="114"/>
      <c r="W1862" s="115"/>
      <c r="X1862" s="116"/>
      <c r="Y1862" s="117"/>
      <c r="Z1862" s="115"/>
      <c r="AA1862" s="112" t="s">
        <v>1168</v>
      </c>
      <c r="AB1862" s="113">
        <f>'Demand Input VP'!B934</f>
        <v>0</v>
      </c>
      <c r="AC1862" s="112">
        <f>'Demand Input VP'!C934</f>
        <v>0</v>
      </c>
      <c r="AD1862" s="112">
        <f>'Demand Input VP'!D934</f>
        <v>0</v>
      </c>
      <c r="AE1862" s="112">
        <f>'Demand Input VP'!E934</f>
        <v>0</v>
      </c>
      <c r="AF1862" s="112">
        <f>'Demand Input VP'!F934</f>
        <v>0</v>
      </c>
      <c r="AG1862" s="112">
        <f>'Demand Input VP'!G934</f>
        <v>0</v>
      </c>
      <c r="AH1862" s="112">
        <f>'Demand Input VP'!H934</f>
        <v>0</v>
      </c>
      <c r="AI1862" s="112">
        <f>'Demand Input VP'!I934</f>
        <v>0</v>
      </c>
      <c r="AJ1862" s="112">
        <f>'Demand Input VP'!J934</f>
        <v>0</v>
      </c>
      <c r="AK1862" s="112">
        <f>'Demand Input VP'!K934</f>
        <v>0</v>
      </c>
      <c r="AL1862" s="112">
        <f>'Demand Input VP'!L934</f>
        <v>0</v>
      </c>
      <c r="AM1862" s="112">
        <f>'Demand Input VP'!M934</f>
        <v>0</v>
      </c>
      <c r="AN1862" s="112">
        <f>'Demand Input VP'!N934</f>
        <v>0</v>
      </c>
      <c r="AQ1862" t="str">
        <f>AQ1858</f>
        <v/>
      </c>
    </row>
    <row r="1863" spans="1:43" ht="14.25" customHeight="1" x14ac:dyDescent="0.25">
      <c r="A1863" s="99" t="s">
        <v>1169</v>
      </c>
      <c r="B1863" s="118"/>
      <c r="C1863" s="118"/>
      <c r="D1863" s="118"/>
      <c r="E1863" s="118"/>
      <c r="F1863" s="118"/>
      <c r="G1863" s="118"/>
      <c r="H1863" s="118"/>
      <c r="I1863" s="118"/>
      <c r="J1863" s="118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5"/>
      <c r="X1863" s="116"/>
      <c r="Y1863" s="117"/>
      <c r="Z1863" s="119"/>
      <c r="AA1863" s="120" t="s">
        <v>1170</v>
      </c>
      <c r="AB1863" s="121">
        <f>'Demand Input VP'!B933</f>
        <v>0</v>
      </c>
      <c r="AC1863" s="120">
        <f>'Demand Input VP'!C933</f>
        <v>0</v>
      </c>
      <c r="AD1863" s="120">
        <f>'Demand Input VP'!D933</f>
        <v>0</v>
      </c>
      <c r="AE1863" s="120">
        <f>'Demand Input VP'!E933</f>
        <v>0</v>
      </c>
      <c r="AF1863" s="120">
        <f>'Demand Input VP'!F933</f>
        <v>0</v>
      </c>
      <c r="AG1863" s="120">
        <f>'Demand Input VP'!G933</f>
        <v>0</v>
      </c>
      <c r="AH1863" s="120">
        <f>'Demand Input VP'!H933</f>
        <v>0</v>
      </c>
      <c r="AI1863" s="120">
        <f>'Demand Input VP'!I933</f>
        <v>0</v>
      </c>
      <c r="AJ1863" s="120">
        <f>'Demand Input VP'!J933</f>
        <v>0</v>
      </c>
      <c r="AK1863" s="120">
        <f>'Demand Input VP'!K933</f>
        <v>0</v>
      </c>
      <c r="AL1863" s="120">
        <f>'Demand Input VP'!L933</f>
        <v>0</v>
      </c>
      <c r="AM1863" s="120">
        <f>'Demand Input VP'!M933</f>
        <v>0</v>
      </c>
      <c r="AN1863" s="120">
        <f>'Demand Input VP'!N933</f>
        <v>0</v>
      </c>
      <c r="AQ1863" t="str">
        <f>AQ1858</f>
        <v/>
      </c>
    </row>
    <row r="1864" spans="1:43" ht="14.25" customHeight="1" x14ac:dyDescent="0.25">
      <c r="A1864" s="1"/>
      <c r="B1864" s="122"/>
      <c r="C1864" s="122"/>
      <c r="D1864" s="122"/>
      <c r="E1864" s="122"/>
      <c r="F1864" s="122"/>
      <c r="G1864" s="122"/>
      <c r="H1864" s="122"/>
      <c r="I1864" s="122"/>
      <c r="J1864" s="122"/>
      <c r="K1864" s="122"/>
      <c r="L1864" s="122"/>
      <c r="M1864" s="122"/>
      <c r="N1864" s="122"/>
      <c r="O1864" s="122"/>
      <c r="P1864" s="122"/>
      <c r="Q1864" s="122"/>
      <c r="R1864" s="122"/>
      <c r="S1864" s="122"/>
      <c r="T1864" s="122"/>
      <c r="U1864" s="122"/>
      <c r="V1864" s="122"/>
      <c r="W1864" s="123"/>
      <c r="X1864" s="116"/>
      <c r="Y1864" s="117"/>
      <c r="Z1864" s="123"/>
      <c r="AA1864" s="112" t="s">
        <v>1171</v>
      </c>
      <c r="AB1864" s="113">
        <f>'Demand Input MP'!B934</f>
        <v>0</v>
      </c>
      <c r="AC1864" s="112">
        <f>'Demand Input MP'!C934</f>
        <v>0</v>
      </c>
      <c r="AD1864" s="112">
        <f>'Demand Input MP'!D934</f>
        <v>0</v>
      </c>
      <c r="AE1864" s="112">
        <f>'Demand Input MP'!E934</f>
        <v>0</v>
      </c>
      <c r="AF1864" s="112">
        <f>'Demand Input MP'!F934</f>
        <v>0</v>
      </c>
      <c r="AG1864" s="112">
        <f>'Demand Input MP'!G934</f>
        <v>0</v>
      </c>
      <c r="AH1864" s="112">
        <f>'Demand Input MP'!H934</f>
        <v>0</v>
      </c>
      <c r="AI1864" s="112">
        <f>'Demand Input MP'!I934</f>
        <v>0</v>
      </c>
      <c r="AJ1864" s="112">
        <f>'Demand Input MP'!J934</f>
        <v>0</v>
      </c>
      <c r="AK1864" s="112">
        <f>'Demand Input MP'!K934</f>
        <v>0</v>
      </c>
      <c r="AL1864" s="112">
        <f>'Demand Input MP'!L934</f>
        <v>0</v>
      </c>
      <c r="AM1864" s="112">
        <f>'Demand Input MP'!M934</f>
        <v>0</v>
      </c>
      <c r="AN1864" s="112">
        <f>'Demand Input MP'!N934</f>
        <v>0</v>
      </c>
      <c r="AQ1864" t="str">
        <f>AQ1858</f>
        <v/>
      </c>
    </row>
    <row r="1865" spans="1:43" ht="14.25" customHeight="1" x14ac:dyDescent="0.25">
      <c r="A1865" s="1"/>
      <c r="B1865" s="122"/>
      <c r="C1865" s="122"/>
      <c r="D1865" s="122"/>
      <c r="E1865" s="122"/>
      <c r="F1865" s="122"/>
      <c r="G1865" s="122"/>
      <c r="H1865" s="122"/>
      <c r="I1865" s="122"/>
      <c r="J1865" s="122"/>
      <c r="K1865" s="122"/>
      <c r="L1865" s="122"/>
      <c r="M1865" s="122"/>
      <c r="N1865" s="122"/>
      <c r="O1865" s="122"/>
      <c r="P1865" s="122"/>
      <c r="Q1865" s="122"/>
      <c r="R1865" s="122"/>
      <c r="S1865" s="122"/>
      <c r="T1865" s="122"/>
      <c r="U1865" s="122"/>
      <c r="V1865" s="124" t="s">
        <v>91</v>
      </c>
      <c r="W1865" s="125">
        <f>IFERROR(IF(SUM('Run Rate History'!E189:AD189)&gt;0,(SUMPRODUCT((B1860:AA1860&gt;=PERCENTILE(B1860:AA1860,0.1))*(B1860:AA1860&lt;=PERCENTILE(B1860:AA1860,0.9))*B1860:AA1860)+SUMPRODUCT(('Run Rate History'!E189:AD189&gt;=PERCENTILE(B1860:AA1860,0.1))*('Run Rate History'!E189:AD189&lt;=PERCENTILE(B1860:AA1860,0.9))*'Run Rate History'!E189:AD189))/(SUMPRODUCT((B1860:AA1860&gt;=PERCENTILE(B1860:AA1860,0.1))*(B1860:AA1860&lt;=PERCENTILE(B1860:AA1860,0.9))*1)+SUMPRODUCT(('Run Rate History'!E189:AD189&gt;=PERCENTILE(B1860:AA1860,0.1))*('Run Rate History'!E189:AD189&lt;=PERCENTILE(B1860:AA1860,0.9))*1)),TRIMMEAN(B1860:AA1860,0.15)),0)</f>
        <v>6.806451612903226</v>
      </c>
      <c r="X1865" s="126" t="s">
        <v>1172</v>
      </c>
      <c r="Y1865" s="127">
        <f>SUM(B1860:AA1860)/26</f>
        <v>6.5</v>
      </c>
      <c r="Z1865" s="128"/>
      <c r="AA1865" s="112" t="s">
        <v>1173</v>
      </c>
      <c r="AB1865" s="113">
        <f>'Demand Input MP'!B933</f>
        <v>0</v>
      </c>
      <c r="AC1865" s="112">
        <f>'Demand Input MP'!C933</f>
        <v>0</v>
      </c>
      <c r="AD1865" s="112">
        <f>'Demand Input MP'!D933</f>
        <v>0</v>
      </c>
      <c r="AE1865" s="112">
        <f>'Demand Input MP'!E933</f>
        <v>0</v>
      </c>
      <c r="AF1865" s="112">
        <f>'Demand Input MP'!F933</f>
        <v>0</v>
      </c>
      <c r="AG1865" s="112">
        <f>'Demand Input MP'!G933</f>
        <v>0</v>
      </c>
      <c r="AH1865" s="112">
        <f>'Demand Input MP'!H933</f>
        <v>0</v>
      </c>
      <c r="AI1865" s="112">
        <f>'Demand Input MP'!I933</f>
        <v>0</v>
      </c>
      <c r="AJ1865" s="112">
        <f>'Demand Input MP'!J933</f>
        <v>0</v>
      </c>
      <c r="AK1865" s="112">
        <f>'Demand Input MP'!K933</f>
        <v>0</v>
      </c>
      <c r="AL1865" s="112">
        <f>'Demand Input MP'!L933</f>
        <v>0</v>
      </c>
      <c r="AM1865" s="112">
        <f>'Demand Input MP'!M933</f>
        <v>0</v>
      </c>
      <c r="AN1865" s="112">
        <f>'Demand Input MP'!N933</f>
        <v>0</v>
      </c>
      <c r="AQ1865" t="str">
        <f>AQ1858</f>
        <v/>
      </c>
    </row>
    <row r="1866" spans="1:43" ht="14.25" customHeight="1" x14ac:dyDescent="0.25">
      <c r="A1866" s="1"/>
      <c r="B1866" s="122"/>
      <c r="C1866" s="122"/>
      <c r="D1866" s="122"/>
      <c r="E1866" s="122"/>
      <c r="F1866" s="122"/>
      <c r="G1866" s="122"/>
      <c r="H1866" s="122"/>
      <c r="I1866" s="122"/>
      <c r="J1866" s="122"/>
      <c r="K1866" s="122"/>
      <c r="L1866" s="122"/>
      <c r="M1866" s="122"/>
      <c r="N1866" s="122"/>
      <c r="O1866" s="122"/>
      <c r="P1866" s="122"/>
      <c r="Q1866" s="122"/>
      <c r="R1866" s="122"/>
      <c r="S1866" s="122"/>
      <c r="T1866" s="122"/>
      <c r="U1866" s="122"/>
      <c r="V1866" s="124" t="s">
        <v>94</v>
      </c>
      <c r="W1866" s="125">
        <f>IFERROR((1*MIN(MAX(X1860,0.5*IF(SUM('Run Rate History'!E189:AD189)&gt;0,(MEDIAN(IF(B1860:AA1860&gt;0,B1860:AA1860))+MEDIAN(IF('Run Rate History'!E189:AD189&gt;0,'Run Rate History'!E189:AD189)))/2,MEDIAN(IF(B1860:AA1860&gt;0,B1860:AA1860)))),2*IF(SUM('Run Rate History'!E189:AD189)&gt;0,(MEDIAN(IF(B1860:AA1860&gt;0,B1860:AA1860))+MEDIAN(IF('Run Rate History'!E189:AD189&gt;0,'Run Rate History'!E189:AD189)))/2,MEDIAN(IF(B1860:AA1860&gt;0,B1860:AA1860))))+2*MIN(MAX(Y1860,0.5*IF(SUM('Run Rate History'!E189:AD189)&gt;0,(MEDIAN(IF(B1860:AA1860&gt;0,B1860:AA1860))+MEDIAN(IF('Run Rate History'!E189:AD189&gt;0,'Run Rate History'!E189:AD189)))/2,MEDIAN(IF(B1860:AA1860&gt;0,B1860:AA1860)))),2*IF(SUM('Run Rate History'!E189:AD189)&gt;0,(MEDIAN(IF(B1860:AA1860&gt;0,B1860:AA1860))+MEDIAN(IF('Run Rate History'!E189:AD189&gt;0,'Run Rate History'!E189:AD189)))/2,MEDIAN(IF(B1860:AA1860&gt;0,B1860:AA1860))))+3*MIN(MAX(Z1860,0.5*IF(SUM('Run Rate History'!E189:AD189)&gt;0,(MEDIAN(IF(B1860:AA1860&gt;0,B1860:AA1860))+MEDIAN(IF('Run Rate History'!E189:AD189&gt;0,'Run Rate History'!E189:AD189)))/2,MEDIAN(IF(B1860:AA1860&gt;0,B1860:AA1860)))),2*IF(SUM('Run Rate History'!E189:AD189)&gt;0,(MEDIAN(IF(B1860:AA1860&gt;0,B1860:AA1860))+MEDIAN(IF('Run Rate History'!E189:AD189&gt;0,'Run Rate History'!E189:AD189)))/2,MEDIAN(IF(B1860:AA1860&gt;0,B1860:AA1860))))+4*MIN(MAX(AA1860,0.5*IF(SUM('Run Rate History'!E189:AD189)&gt;0,(MEDIAN(IF(B1860:AA1860&gt;0,B1860:AA1860))+MEDIAN(IF('Run Rate History'!E189:AD189&gt;0,'Run Rate History'!E189:AD189)))/2,MEDIAN(IF(B1860:AA1860&gt;0,B1860:AA1860)))),2*IF(SUM('Run Rate History'!E189:AD189)&gt;0,(MEDIAN(IF(B1860:AA1860&gt;0,B1860:AA1860))+MEDIAN(IF('Run Rate History'!E189:AD189&gt;0,'Run Rate History'!E189:AD189)))/2,MEDIAN(IF(B1860:AA1860&gt;0,B1860:AA1860)))))/10,0)</f>
        <v>7.4</v>
      </c>
      <c r="X1866" s="129" t="s">
        <v>1174</v>
      </c>
      <c r="Y1866" s="130">
        <f>IFERROR(VLOOKUP(A1858,'Stanje zaliha'!A:E,5,FALSE()),0)</f>
        <v>19</v>
      </c>
      <c r="Z1866" s="131"/>
      <c r="AA1866" s="113" t="s">
        <v>1175</v>
      </c>
      <c r="AB1866" s="118">
        <f t="shared" ref="AB1866:AN1866" si="370">SUM(AB1862:AB1865)</f>
        <v>0</v>
      </c>
      <c r="AC1866" s="118">
        <f t="shared" si="370"/>
        <v>0</v>
      </c>
      <c r="AD1866" s="118">
        <f t="shared" si="370"/>
        <v>0</v>
      </c>
      <c r="AE1866" s="118">
        <f t="shared" si="370"/>
        <v>0</v>
      </c>
      <c r="AF1866" s="118">
        <f t="shared" si="370"/>
        <v>0</v>
      </c>
      <c r="AG1866" s="118">
        <f t="shared" si="370"/>
        <v>0</v>
      </c>
      <c r="AH1866" s="118">
        <f t="shared" si="370"/>
        <v>0</v>
      </c>
      <c r="AI1866" s="118">
        <f t="shared" si="370"/>
        <v>0</v>
      </c>
      <c r="AJ1866" s="118">
        <f t="shared" si="370"/>
        <v>0</v>
      </c>
      <c r="AK1866" s="118">
        <f t="shared" si="370"/>
        <v>0</v>
      </c>
      <c r="AL1866" s="118">
        <f t="shared" si="370"/>
        <v>0</v>
      </c>
      <c r="AM1866" s="118">
        <f t="shared" si="370"/>
        <v>0</v>
      </c>
      <c r="AN1866" s="118">
        <f t="shared" si="370"/>
        <v>0</v>
      </c>
      <c r="AQ1866" t="str">
        <f>AQ1858</f>
        <v/>
      </c>
    </row>
    <row r="1867" spans="1:43" ht="14.25" customHeight="1" x14ac:dyDescent="0.25">
      <c r="A1867" s="1"/>
      <c r="B1867" s="122"/>
      <c r="C1867" s="122"/>
      <c r="D1867" s="122"/>
      <c r="E1867" s="122"/>
      <c r="F1867" s="122"/>
      <c r="G1867" s="122"/>
      <c r="H1867" s="122"/>
      <c r="I1867" s="122"/>
      <c r="J1867" s="122"/>
      <c r="K1867" s="122"/>
      <c r="L1867" s="122"/>
      <c r="M1867" s="122"/>
      <c r="N1867" s="122"/>
      <c r="O1867" s="122"/>
      <c r="P1867" s="122"/>
      <c r="Q1867" s="122"/>
      <c r="R1867" s="122"/>
      <c r="S1867" s="122"/>
      <c r="T1867" s="122"/>
      <c r="U1867" s="122"/>
      <c r="V1867" s="124" t="s">
        <v>95</v>
      </c>
      <c r="W1867" s="125">
        <f>IFERROR(0.6*W1866+0.4*W1865,0)</f>
        <v>7.1625806451612908</v>
      </c>
      <c r="X1867" s="132" t="s">
        <v>1176</v>
      </c>
      <c r="Y1867" s="133">
        <f>IFERROR(SUMIF('Popis poslanih narudžbi'!A:A,A1858,'Popis poslanih narudžbi'!C:C),0)</f>
        <v>0</v>
      </c>
      <c r="Z1867" s="131"/>
      <c r="AA1867" s="134" t="s">
        <v>1177</v>
      </c>
      <c r="AB1867" s="118">
        <f t="shared" ref="AB1867:AN1867" si="371">AB1860+AB1866</f>
        <v>7</v>
      </c>
      <c r="AC1867" s="118">
        <f t="shared" si="371"/>
        <v>7</v>
      </c>
      <c r="AD1867" s="118">
        <f t="shared" si="371"/>
        <v>7</v>
      </c>
      <c r="AE1867" s="118">
        <f t="shared" si="371"/>
        <v>7</v>
      </c>
      <c r="AF1867" s="118">
        <f t="shared" si="371"/>
        <v>7</v>
      </c>
      <c r="AG1867" s="118">
        <f t="shared" si="371"/>
        <v>7</v>
      </c>
      <c r="AH1867" s="118">
        <f t="shared" si="371"/>
        <v>7</v>
      </c>
      <c r="AI1867" s="118">
        <f t="shared" si="371"/>
        <v>7</v>
      </c>
      <c r="AJ1867" s="118">
        <f t="shared" si="371"/>
        <v>7</v>
      </c>
      <c r="AK1867" s="118">
        <f t="shared" si="371"/>
        <v>7</v>
      </c>
      <c r="AL1867" s="118">
        <f t="shared" si="371"/>
        <v>7</v>
      </c>
      <c r="AM1867" s="118">
        <f t="shared" si="371"/>
        <v>7</v>
      </c>
      <c r="AN1867" s="118">
        <f t="shared" si="371"/>
        <v>7</v>
      </c>
      <c r="AQ1867" t="str">
        <f>AQ1858</f>
        <v/>
      </c>
    </row>
    <row r="1868" spans="1:43" ht="14.25" customHeight="1" x14ac:dyDescent="0.25">
      <c r="A1868" s="107" t="str">
        <f>'Run Rate'!A190</f>
        <v>ZOE08757</v>
      </c>
      <c r="B1868" s="135" t="str">
        <f>'Run Rate'!B190</f>
        <v>Zoe Nutrition Protein Cream Pistachio 200g</v>
      </c>
      <c r="C1868" s="135" t="str">
        <f>'Run Rate'!C190</f>
        <v>BIO I SUPERFOODS</v>
      </c>
      <c r="D1868" s="135" t="str">
        <f>'Run Rate'!D190</f>
        <v>02 SILVER</v>
      </c>
      <c r="E1868" s="122"/>
      <c r="F1868" s="122"/>
      <c r="G1868" s="122"/>
      <c r="H1868" s="122"/>
      <c r="I1868" s="122"/>
      <c r="J1868" s="122"/>
      <c r="K1868" s="122"/>
      <c r="L1868" s="122"/>
      <c r="M1868" s="122"/>
      <c r="N1868" s="122"/>
      <c r="O1868" s="122"/>
      <c r="P1868" s="122"/>
      <c r="Q1868" s="122"/>
      <c r="R1868" s="122"/>
      <c r="S1868" s="122"/>
      <c r="T1868" s="122"/>
      <c r="U1868" s="122"/>
      <c r="V1868" s="122"/>
      <c r="W1868" s="122"/>
      <c r="X1868" s="122"/>
      <c r="Y1868" s="122"/>
      <c r="Z1868" s="122"/>
      <c r="AA1868" s="122"/>
      <c r="AB1868" s="122"/>
      <c r="AC1868" s="122"/>
      <c r="AD1868" s="122"/>
      <c r="AE1868" s="122"/>
      <c r="AF1868" s="122"/>
      <c r="AG1868" s="122"/>
      <c r="AH1868" s="122"/>
      <c r="AI1868" s="122"/>
      <c r="AJ1868" s="122"/>
      <c r="AK1868" s="122"/>
      <c r="AL1868" s="122"/>
      <c r="AM1868" s="122"/>
      <c r="AN1868" s="122"/>
      <c r="AQ1868" t="str">
        <f>IF(AND(OR($B$1="ALL",$B$1=C1868),OR($E$1="ALL",$E$1=D1868),OR($B$2="ALL",$B$2=A1868),OR($E$2="ALL",IFERROR(SEARCH($E$2,B1868),0)&gt;0)),"MATCH","")</f>
        <v/>
      </c>
    </row>
    <row r="1869" spans="1:43" ht="14.25" customHeight="1" x14ac:dyDescent="0.25">
      <c r="A1869" s="108" t="s">
        <v>1137</v>
      </c>
      <c r="B1869" s="136" t="s">
        <v>1138</v>
      </c>
      <c r="C1869" s="136" t="s">
        <v>1139</v>
      </c>
      <c r="D1869" s="136" t="s">
        <v>1140</v>
      </c>
      <c r="E1869" s="136" t="s">
        <v>1141</v>
      </c>
      <c r="F1869" s="136" t="s">
        <v>1142</v>
      </c>
      <c r="G1869" s="136" t="s">
        <v>1143</v>
      </c>
      <c r="H1869" s="136" t="s">
        <v>1144</v>
      </c>
      <c r="I1869" s="136" t="s">
        <v>1145</v>
      </c>
      <c r="J1869" s="136" t="s">
        <v>1146</v>
      </c>
      <c r="K1869" s="136" t="s">
        <v>1147</v>
      </c>
      <c r="L1869" s="136" t="s">
        <v>1148</v>
      </c>
      <c r="M1869" s="136" t="s">
        <v>1149</v>
      </c>
      <c r="N1869" s="136" t="s">
        <v>1150</v>
      </c>
      <c r="O1869" s="136" t="s">
        <v>1151</v>
      </c>
      <c r="P1869" s="136" t="s">
        <v>1152</v>
      </c>
      <c r="Q1869" s="136" t="s">
        <v>1153</v>
      </c>
      <c r="R1869" s="136" t="s">
        <v>1154</v>
      </c>
      <c r="S1869" s="136" t="s">
        <v>1155</v>
      </c>
      <c r="T1869" s="136" t="s">
        <v>1156</v>
      </c>
      <c r="U1869" s="136" t="s">
        <v>1157</v>
      </c>
      <c r="V1869" s="136" t="s">
        <v>1158</v>
      </c>
      <c r="W1869" s="136" t="s">
        <v>1159</v>
      </c>
      <c r="X1869" s="136" t="s">
        <v>1160</v>
      </c>
      <c r="Y1869" s="136" t="s">
        <v>1161</v>
      </c>
      <c r="Z1869" s="136" t="s">
        <v>1162</v>
      </c>
      <c r="AA1869" s="136" t="s">
        <v>1163</v>
      </c>
      <c r="AB1869" s="137" t="s">
        <v>156</v>
      </c>
      <c r="AC1869" s="137" t="s">
        <v>157</v>
      </c>
      <c r="AD1869" s="137" t="s">
        <v>158</v>
      </c>
      <c r="AE1869" s="137" t="s">
        <v>139</v>
      </c>
      <c r="AF1869" s="138" t="s">
        <v>140</v>
      </c>
      <c r="AG1869" s="138" t="s">
        <v>141</v>
      </c>
      <c r="AH1869" s="138" t="s">
        <v>142</v>
      </c>
      <c r="AI1869" s="138" t="s">
        <v>143</v>
      </c>
      <c r="AJ1869" s="139" t="s">
        <v>144</v>
      </c>
      <c r="AK1869" s="139" t="s">
        <v>145</v>
      </c>
      <c r="AL1869" s="139" t="s">
        <v>146</v>
      </c>
      <c r="AM1869" s="140" t="s">
        <v>147</v>
      </c>
      <c r="AN1869" s="140" t="s">
        <v>148</v>
      </c>
      <c r="AQ1869" t="str">
        <f>AQ1868</f>
        <v/>
      </c>
    </row>
    <row r="1870" spans="1:43" ht="14.25" customHeight="1" x14ac:dyDescent="0.25">
      <c r="A1870" s="99" t="s">
        <v>1164</v>
      </c>
      <c r="B1870" s="112">
        <f>'Run Rate'!E190</f>
        <v>709</v>
      </c>
      <c r="C1870" s="112">
        <f>'Run Rate'!F190</f>
        <v>89</v>
      </c>
      <c r="D1870" s="112">
        <f>'Run Rate'!G190</f>
        <v>328</v>
      </c>
      <c r="E1870" s="112">
        <f>'Run Rate'!H190</f>
        <v>68</v>
      </c>
      <c r="F1870" s="112">
        <f>'Run Rate'!I190</f>
        <v>52</v>
      </c>
      <c r="G1870" s="112">
        <f>'Run Rate'!J190</f>
        <v>42</v>
      </c>
      <c r="H1870" s="112">
        <f>'Run Rate'!K190</f>
        <v>25</v>
      </c>
      <c r="I1870" s="112">
        <f>'Run Rate'!L190</f>
        <v>51</v>
      </c>
      <c r="J1870" s="112">
        <f>'Run Rate'!M190</f>
        <v>17</v>
      </c>
      <c r="K1870" s="112">
        <f>'Run Rate'!N190</f>
        <v>8</v>
      </c>
      <c r="L1870" s="112">
        <f>'Run Rate'!O190</f>
        <v>401</v>
      </c>
      <c r="M1870" s="112">
        <f>'Run Rate'!P190</f>
        <v>123</v>
      </c>
      <c r="N1870" s="112">
        <f>'Run Rate'!Q190</f>
        <v>91</v>
      </c>
      <c r="O1870" s="112">
        <f>'Run Rate'!R190</f>
        <v>158</v>
      </c>
      <c r="P1870" s="112">
        <f>'Run Rate'!S190</f>
        <v>17</v>
      </c>
      <c r="Q1870" s="112">
        <f>'Run Rate'!T190</f>
        <v>77</v>
      </c>
      <c r="R1870" s="112">
        <f>'Run Rate'!U190</f>
        <v>95</v>
      </c>
      <c r="S1870" s="112">
        <f>'Run Rate'!V190</f>
        <v>130</v>
      </c>
      <c r="T1870" s="112">
        <f>'Run Rate'!W190</f>
        <v>106</v>
      </c>
      <c r="U1870" s="112">
        <f>'Run Rate'!X190</f>
        <v>194</v>
      </c>
      <c r="V1870" s="112">
        <f>'Run Rate'!Y190</f>
        <v>192</v>
      </c>
      <c r="W1870" s="112">
        <f>'Run Rate'!Z190</f>
        <v>126</v>
      </c>
      <c r="X1870" s="112">
        <f>'Run Rate'!AA190</f>
        <v>217</v>
      </c>
      <c r="Y1870" s="112">
        <f>'Run Rate'!AB190</f>
        <v>196</v>
      </c>
      <c r="Z1870" s="112">
        <f>'Run Rate'!AC190</f>
        <v>104</v>
      </c>
      <c r="AA1870" s="112">
        <f>'Run Rate'!AD190</f>
        <v>295</v>
      </c>
      <c r="AB1870" s="113">
        <v>186</v>
      </c>
      <c r="AC1870" s="112">
        <v>186</v>
      </c>
      <c r="AD1870" s="112">
        <v>186</v>
      </c>
      <c r="AE1870" s="112">
        <v>186</v>
      </c>
      <c r="AF1870" s="112">
        <v>186</v>
      </c>
      <c r="AG1870" s="112">
        <v>167</v>
      </c>
      <c r="AH1870" s="112">
        <v>167</v>
      </c>
      <c r="AI1870" s="112">
        <v>167</v>
      </c>
      <c r="AJ1870" s="112">
        <v>167</v>
      </c>
      <c r="AK1870" s="112">
        <v>186</v>
      </c>
      <c r="AL1870" s="112">
        <v>186</v>
      </c>
      <c r="AM1870" s="112">
        <v>167</v>
      </c>
      <c r="AN1870" s="112">
        <v>167</v>
      </c>
      <c r="AQ1870" t="str">
        <f>AQ1868</f>
        <v/>
      </c>
    </row>
    <row r="1871" spans="1:43" ht="14.25" customHeight="1" x14ac:dyDescent="0.25">
      <c r="A1871" s="99" t="s">
        <v>1165</v>
      </c>
      <c r="B1871" s="114"/>
      <c r="C1871" s="114"/>
      <c r="D1871" s="114"/>
      <c r="E1871" s="114"/>
      <c r="F1871" s="114"/>
      <c r="G1871" s="114"/>
      <c r="H1871" s="114"/>
      <c r="I1871" s="114"/>
      <c r="J1871" s="114"/>
      <c r="K1871" s="114"/>
      <c r="L1871" s="114"/>
      <c r="M1871" s="114"/>
      <c r="N1871" s="114"/>
      <c r="O1871" s="114"/>
      <c r="P1871" s="114"/>
      <c r="Q1871" s="114"/>
      <c r="R1871" s="114"/>
      <c r="S1871" s="114"/>
      <c r="T1871" s="114"/>
      <c r="U1871" s="114"/>
      <c r="V1871" s="114"/>
      <c r="W1871" s="115"/>
      <c r="X1871" s="115"/>
      <c r="Y1871" s="115"/>
      <c r="Z1871" s="115"/>
      <c r="AA1871" s="112" t="s">
        <v>1166</v>
      </c>
      <c r="AB1871" s="113"/>
      <c r="AC1871" s="112"/>
      <c r="AD1871" s="112"/>
      <c r="AE1871" s="112"/>
      <c r="AF1871" s="112"/>
      <c r="AG1871" s="112"/>
      <c r="AH1871" s="112"/>
      <c r="AI1871" s="112"/>
      <c r="AJ1871" s="112"/>
      <c r="AK1871" s="112"/>
      <c r="AL1871" s="112"/>
      <c r="AM1871" s="112"/>
      <c r="AN1871" s="112"/>
      <c r="AQ1871" t="str">
        <f>AQ1868</f>
        <v/>
      </c>
    </row>
    <row r="1872" spans="1:43" ht="14.25" customHeight="1" x14ac:dyDescent="0.25">
      <c r="A1872" s="99" t="s">
        <v>1167</v>
      </c>
      <c r="B1872" s="114"/>
      <c r="C1872" s="114"/>
      <c r="D1872" s="114"/>
      <c r="E1872" s="114"/>
      <c r="F1872" s="114"/>
      <c r="G1872" s="114"/>
      <c r="H1872" s="114"/>
      <c r="I1872" s="114"/>
      <c r="J1872" s="114"/>
      <c r="K1872" s="114"/>
      <c r="L1872" s="114"/>
      <c r="M1872" s="114"/>
      <c r="N1872" s="114"/>
      <c r="O1872" s="114"/>
      <c r="P1872" s="114"/>
      <c r="Q1872" s="114"/>
      <c r="R1872" s="114"/>
      <c r="S1872" s="114"/>
      <c r="T1872" s="114"/>
      <c r="U1872" s="114"/>
      <c r="V1872" s="114"/>
      <c r="W1872" s="115"/>
      <c r="X1872" s="116"/>
      <c r="Y1872" s="117"/>
      <c r="Z1872" s="115"/>
      <c r="AA1872" s="112" t="s">
        <v>1168</v>
      </c>
      <c r="AB1872" s="113">
        <f>'Demand Input VP'!B939</f>
        <v>0</v>
      </c>
      <c r="AC1872" s="112">
        <f>'Demand Input VP'!C939</f>
        <v>0</v>
      </c>
      <c r="AD1872" s="112">
        <f>'Demand Input VP'!D939</f>
        <v>0</v>
      </c>
      <c r="AE1872" s="112">
        <f>'Demand Input VP'!E939</f>
        <v>0</v>
      </c>
      <c r="AF1872" s="112">
        <f>'Demand Input VP'!F939</f>
        <v>0</v>
      </c>
      <c r="AG1872" s="112">
        <f>'Demand Input VP'!G939</f>
        <v>180</v>
      </c>
      <c r="AH1872" s="112">
        <f>'Demand Input VP'!H939</f>
        <v>180</v>
      </c>
      <c r="AI1872" s="112">
        <f>'Demand Input VP'!I939</f>
        <v>180</v>
      </c>
      <c r="AJ1872" s="112">
        <f>'Demand Input VP'!J939</f>
        <v>180</v>
      </c>
      <c r="AK1872" s="112">
        <f>'Demand Input VP'!K939</f>
        <v>0</v>
      </c>
      <c r="AL1872" s="112">
        <f>'Demand Input VP'!L939</f>
        <v>0</v>
      </c>
      <c r="AM1872" s="112">
        <f>'Demand Input VP'!M939</f>
        <v>0</v>
      </c>
      <c r="AN1872" s="112">
        <f>'Demand Input VP'!N939</f>
        <v>0</v>
      </c>
      <c r="AQ1872" t="str">
        <f>AQ1868</f>
        <v/>
      </c>
    </row>
    <row r="1873" spans="1:43" ht="14.25" customHeight="1" x14ac:dyDescent="0.25">
      <c r="A1873" s="99" t="s">
        <v>1169</v>
      </c>
      <c r="B1873" s="118"/>
      <c r="C1873" s="118"/>
      <c r="D1873" s="118"/>
      <c r="E1873" s="118"/>
      <c r="F1873" s="118"/>
      <c r="G1873" s="118"/>
      <c r="H1873" s="118"/>
      <c r="I1873" s="118"/>
      <c r="J1873" s="118"/>
      <c r="K1873" s="118"/>
      <c r="L1873" s="118"/>
      <c r="M1873" s="118"/>
      <c r="N1873" s="118"/>
      <c r="O1873" s="118"/>
      <c r="P1873" s="118"/>
      <c r="Q1873" s="118"/>
      <c r="R1873" s="118"/>
      <c r="S1873" s="118"/>
      <c r="T1873" s="118"/>
      <c r="U1873" s="118"/>
      <c r="V1873" s="118"/>
      <c r="W1873" s="115"/>
      <c r="X1873" s="116"/>
      <c r="Y1873" s="117"/>
      <c r="Z1873" s="119"/>
      <c r="AA1873" s="120" t="s">
        <v>1170</v>
      </c>
      <c r="AB1873" s="121">
        <f>'Demand Input VP'!B938</f>
        <v>0</v>
      </c>
      <c r="AC1873" s="120">
        <f>'Demand Input VP'!C938</f>
        <v>0</v>
      </c>
      <c r="AD1873" s="120">
        <f>'Demand Input VP'!D938</f>
        <v>0</v>
      </c>
      <c r="AE1873" s="120">
        <f>'Demand Input VP'!E938</f>
        <v>0</v>
      </c>
      <c r="AF1873" s="120">
        <f>'Demand Input VP'!F938</f>
        <v>0</v>
      </c>
      <c r="AG1873" s="120">
        <f>'Demand Input VP'!G938</f>
        <v>0</v>
      </c>
      <c r="AH1873" s="120">
        <f>'Demand Input VP'!H938</f>
        <v>0</v>
      </c>
      <c r="AI1873" s="120">
        <f>'Demand Input VP'!I938</f>
        <v>0</v>
      </c>
      <c r="AJ1873" s="120">
        <f>'Demand Input VP'!J938</f>
        <v>0</v>
      </c>
      <c r="AK1873" s="120">
        <f>'Demand Input VP'!K938</f>
        <v>0</v>
      </c>
      <c r="AL1873" s="120">
        <f>'Demand Input VP'!L938</f>
        <v>0</v>
      </c>
      <c r="AM1873" s="120">
        <f>'Demand Input VP'!M938</f>
        <v>18</v>
      </c>
      <c r="AN1873" s="120">
        <f>'Demand Input VP'!N938</f>
        <v>18</v>
      </c>
      <c r="AQ1873" t="str">
        <f>AQ1868</f>
        <v/>
      </c>
    </row>
    <row r="1874" spans="1:43" ht="14.25" customHeight="1" x14ac:dyDescent="0.25">
      <c r="A1874" s="1"/>
      <c r="B1874" s="122"/>
      <c r="C1874" s="122"/>
      <c r="D1874" s="122"/>
      <c r="E1874" s="122"/>
      <c r="F1874" s="122"/>
      <c r="G1874" s="122"/>
      <c r="H1874" s="122"/>
      <c r="I1874" s="122"/>
      <c r="J1874" s="122"/>
      <c r="K1874" s="122"/>
      <c r="L1874" s="122"/>
      <c r="M1874" s="122"/>
      <c r="N1874" s="122"/>
      <c r="O1874" s="122"/>
      <c r="P1874" s="122"/>
      <c r="Q1874" s="122"/>
      <c r="R1874" s="122"/>
      <c r="S1874" s="122"/>
      <c r="T1874" s="122"/>
      <c r="U1874" s="122"/>
      <c r="V1874" s="122"/>
      <c r="W1874" s="123"/>
      <c r="X1874" s="116"/>
      <c r="Y1874" s="117"/>
      <c r="Z1874" s="123"/>
      <c r="AA1874" s="112" t="s">
        <v>1171</v>
      </c>
      <c r="AB1874" s="113">
        <f>'Demand Input MP'!B939</f>
        <v>0</v>
      </c>
      <c r="AC1874" s="112">
        <f>'Demand Input MP'!C939</f>
        <v>0</v>
      </c>
      <c r="AD1874" s="112">
        <f>'Demand Input MP'!D939</f>
        <v>0</v>
      </c>
      <c r="AE1874" s="112">
        <f>'Demand Input MP'!E939</f>
        <v>0</v>
      </c>
      <c r="AF1874" s="112">
        <f>'Demand Input MP'!F939</f>
        <v>0</v>
      </c>
      <c r="AG1874" s="112">
        <f>'Demand Input MP'!G939</f>
        <v>0</v>
      </c>
      <c r="AH1874" s="112">
        <f>'Demand Input MP'!H939</f>
        <v>0</v>
      </c>
      <c r="AI1874" s="112">
        <f>'Demand Input MP'!I939</f>
        <v>0</v>
      </c>
      <c r="AJ1874" s="112">
        <f>'Demand Input MP'!J939</f>
        <v>0</v>
      </c>
      <c r="AK1874" s="112">
        <f>'Demand Input MP'!K939</f>
        <v>0</v>
      </c>
      <c r="AL1874" s="112">
        <f>'Demand Input MP'!L939</f>
        <v>0</v>
      </c>
      <c r="AM1874" s="112">
        <f>'Demand Input MP'!M939</f>
        <v>0</v>
      </c>
      <c r="AN1874" s="112">
        <f>'Demand Input MP'!N939</f>
        <v>0</v>
      </c>
      <c r="AQ1874" t="str">
        <f>AQ1868</f>
        <v/>
      </c>
    </row>
    <row r="1875" spans="1:43" ht="14.25" customHeight="1" x14ac:dyDescent="0.25">
      <c r="A1875" s="1"/>
      <c r="B1875" s="122"/>
      <c r="C1875" s="122"/>
      <c r="D1875" s="122"/>
      <c r="E1875" s="122"/>
      <c r="F1875" s="122"/>
      <c r="G1875" s="122"/>
      <c r="H1875" s="122"/>
      <c r="I1875" s="122"/>
      <c r="J1875" s="122"/>
      <c r="K1875" s="122"/>
      <c r="L1875" s="122"/>
      <c r="M1875" s="122"/>
      <c r="N1875" s="122"/>
      <c r="O1875" s="122"/>
      <c r="P1875" s="122"/>
      <c r="Q1875" s="122"/>
      <c r="R1875" s="122"/>
      <c r="S1875" s="122"/>
      <c r="T1875" s="122"/>
      <c r="U1875" s="122"/>
      <c r="V1875" s="124" t="s">
        <v>91</v>
      </c>
      <c r="W1875" s="125">
        <f>IFERROR(IF(SUM('Run Rate History'!E190:AD190)&gt;0,(SUMPRODUCT((B1870:AA1870&gt;=PERCENTILE(B1870:AA1870,0.1))*(B1870:AA1870&lt;=PERCENTILE(B1870:AA1870,0.9))*B1870:AA1870)+SUMPRODUCT(('Run Rate History'!E190:AD190&gt;=PERCENTILE(B1870:AA1870,0.1))*('Run Rate History'!E190:AD190&lt;=PERCENTILE(B1870:AA1870,0.9))*'Run Rate History'!E190:AD190))/(SUMPRODUCT((B1870:AA1870&gt;=PERCENTILE(B1870:AA1870,0.1))*(B1870:AA1870&lt;=PERCENTILE(B1870:AA1870,0.9))*1)+SUMPRODUCT(('Run Rate History'!E190:AD190&gt;=PERCENTILE(B1870:AA1870,0.1))*('Run Rate History'!E190:AD190&lt;=PERCENTILE(B1870:AA1870,0.9))*1)),TRIMMEAN(B1870:AA1870,0.15)),0)</f>
        <v>122.20930232558139</v>
      </c>
      <c r="X1875" s="126" t="s">
        <v>1172</v>
      </c>
      <c r="Y1875" s="127">
        <f>SUM(B1870:AA1870)/26</f>
        <v>150.42307692307693</v>
      </c>
      <c r="Z1875" s="128"/>
      <c r="AA1875" s="112" t="s">
        <v>1173</v>
      </c>
      <c r="AB1875" s="113">
        <f>'Demand Input MP'!B938</f>
        <v>0</v>
      </c>
      <c r="AC1875" s="112">
        <f>'Demand Input MP'!C938</f>
        <v>0</v>
      </c>
      <c r="AD1875" s="112">
        <f>'Demand Input MP'!D938</f>
        <v>0</v>
      </c>
      <c r="AE1875" s="112">
        <f>'Demand Input MP'!E938</f>
        <v>0</v>
      </c>
      <c r="AF1875" s="112">
        <f>'Demand Input MP'!F938</f>
        <v>0</v>
      </c>
      <c r="AG1875" s="112">
        <f>'Demand Input MP'!G938</f>
        <v>0</v>
      </c>
      <c r="AH1875" s="112">
        <f>'Demand Input MP'!H938</f>
        <v>0</v>
      </c>
      <c r="AI1875" s="112">
        <f>'Demand Input MP'!I938</f>
        <v>0</v>
      </c>
      <c r="AJ1875" s="112">
        <f>'Demand Input MP'!J938</f>
        <v>0</v>
      </c>
      <c r="AK1875" s="112">
        <f>'Demand Input MP'!K938</f>
        <v>0</v>
      </c>
      <c r="AL1875" s="112">
        <f>'Demand Input MP'!L938</f>
        <v>0</v>
      </c>
      <c r="AM1875" s="112">
        <f>'Demand Input MP'!M938</f>
        <v>0</v>
      </c>
      <c r="AN1875" s="112">
        <f>'Demand Input MP'!N938</f>
        <v>0</v>
      </c>
      <c r="AQ1875" t="str">
        <f>AQ1868</f>
        <v/>
      </c>
    </row>
    <row r="1876" spans="1:43" ht="14.25" customHeight="1" x14ac:dyDescent="0.25">
      <c r="A1876" s="1"/>
      <c r="B1876" s="122"/>
      <c r="C1876" s="122"/>
      <c r="D1876" s="122"/>
      <c r="E1876" s="122"/>
      <c r="F1876" s="122"/>
      <c r="G1876" s="122"/>
      <c r="H1876" s="122"/>
      <c r="I1876" s="122"/>
      <c r="J1876" s="122"/>
      <c r="K1876" s="122"/>
      <c r="L1876" s="122"/>
      <c r="M1876" s="122"/>
      <c r="N1876" s="122"/>
      <c r="O1876" s="122"/>
      <c r="P1876" s="122"/>
      <c r="Q1876" s="122"/>
      <c r="R1876" s="122"/>
      <c r="S1876" s="122"/>
      <c r="T1876" s="122"/>
      <c r="U1876" s="122"/>
      <c r="V1876" s="124" t="s">
        <v>94</v>
      </c>
      <c r="W1876" s="125">
        <f>IFERROR((1*MIN(MAX(X1870,0.5*IF(SUM('Run Rate History'!E190:AD190)&gt;0,(MEDIAN(IF(B1870:AA1870&gt;0,B1870:AA1870))+MEDIAN(IF('Run Rate History'!E190:AD190&gt;0,'Run Rate History'!E190:AD190)))/2,MEDIAN(IF(B1870:AA1870&gt;0,B1870:AA1870)))),2*IF(SUM('Run Rate History'!E190:AD190)&gt;0,(MEDIAN(IF(B1870:AA1870&gt;0,B1870:AA1870))+MEDIAN(IF('Run Rate History'!E190:AD190&gt;0,'Run Rate History'!E190:AD190)))/2,MEDIAN(IF(B1870:AA1870&gt;0,B1870:AA1870))))+2*MIN(MAX(Y1870,0.5*IF(SUM('Run Rate History'!E190:AD190)&gt;0,(MEDIAN(IF(B1870:AA1870&gt;0,B1870:AA1870))+MEDIAN(IF('Run Rate History'!E190:AD190&gt;0,'Run Rate History'!E190:AD190)))/2,MEDIAN(IF(B1870:AA1870&gt;0,B1870:AA1870)))),2*IF(SUM('Run Rate History'!E190:AD190)&gt;0,(MEDIAN(IF(B1870:AA1870&gt;0,B1870:AA1870))+MEDIAN(IF('Run Rate History'!E190:AD190&gt;0,'Run Rate History'!E190:AD190)))/2,MEDIAN(IF(B1870:AA1870&gt;0,B1870:AA1870))))+3*MIN(MAX(Z1870,0.5*IF(SUM('Run Rate History'!E190:AD190)&gt;0,(MEDIAN(IF(B1870:AA1870&gt;0,B1870:AA1870))+MEDIAN(IF('Run Rate History'!E190:AD190&gt;0,'Run Rate History'!E190:AD190)))/2,MEDIAN(IF(B1870:AA1870&gt;0,B1870:AA1870)))),2*IF(SUM('Run Rate History'!E190:AD190)&gt;0,(MEDIAN(IF(B1870:AA1870&gt;0,B1870:AA1870))+MEDIAN(IF('Run Rate History'!E190:AD190&gt;0,'Run Rate History'!E190:AD190)))/2,MEDIAN(IF(B1870:AA1870&gt;0,B1870:AA1870))))+4*MIN(MAX(AA1870,0.5*IF(SUM('Run Rate History'!E190:AD190)&gt;0,(MEDIAN(IF(B1870:AA1870&gt;0,B1870:AA1870))+MEDIAN(IF('Run Rate History'!E190:AD190&gt;0,'Run Rate History'!E190:AD190)))/2,MEDIAN(IF(B1870:AA1870&gt;0,B1870:AA1870)))),2*IF(SUM('Run Rate History'!E190:AD190)&gt;0,(MEDIAN(IF(B1870:AA1870&gt;0,B1870:AA1870))+MEDIAN(IF('Run Rate History'!E190:AD190&gt;0,'Run Rate History'!E190:AD190)))/2,MEDIAN(IF(B1870:AA1870&gt;0,B1870:AA1870)))))/10,0)</f>
        <v>181.3</v>
      </c>
      <c r="X1876" s="129" t="s">
        <v>1174</v>
      </c>
      <c r="Y1876" s="130">
        <f>IFERROR(VLOOKUP(A1868,'Stanje zaliha'!A:E,5,FALSE()),0)</f>
        <v>2389</v>
      </c>
      <c r="Z1876" s="131"/>
      <c r="AA1876" s="113" t="s">
        <v>1175</v>
      </c>
      <c r="AB1876" s="118">
        <f t="shared" ref="AB1876:AN1876" si="372">SUM(AB1872:AB1875)</f>
        <v>0</v>
      </c>
      <c r="AC1876" s="118">
        <f t="shared" si="372"/>
        <v>0</v>
      </c>
      <c r="AD1876" s="118">
        <f t="shared" si="372"/>
        <v>0</v>
      </c>
      <c r="AE1876" s="118">
        <f t="shared" si="372"/>
        <v>0</v>
      </c>
      <c r="AF1876" s="118">
        <f t="shared" si="372"/>
        <v>0</v>
      </c>
      <c r="AG1876" s="118">
        <f t="shared" si="372"/>
        <v>180</v>
      </c>
      <c r="AH1876" s="118">
        <f t="shared" si="372"/>
        <v>180</v>
      </c>
      <c r="AI1876" s="118">
        <f t="shared" si="372"/>
        <v>180</v>
      </c>
      <c r="AJ1876" s="118">
        <f t="shared" si="372"/>
        <v>180</v>
      </c>
      <c r="AK1876" s="118">
        <f t="shared" si="372"/>
        <v>0</v>
      </c>
      <c r="AL1876" s="118">
        <f t="shared" si="372"/>
        <v>0</v>
      </c>
      <c r="AM1876" s="118">
        <f t="shared" si="372"/>
        <v>18</v>
      </c>
      <c r="AN1876" s="118">
        <f t="shared" si="372"/>
        <v>18</v>
      </c>
      <c r="AQ1876" t="str">
        <f>AQ1868</f>
        <v/>
      </c>
    </row>
    <row r="1877" spans="1:43" ht="14.25" customHeight="1" x14ac:dyDescent="0.25">
      <c r="A1877" s="1"/>
      <c r="B1877" s="122"/>
      <c r="C1877" s="122"/>
      <c r="D1877" s="122"/>
      <c r="E1877" s="122"/>
      <c r="F1877" s="122"/>
      <c r="G1877" s="122"/>
      <c r="H1877" s="122"/>
      <c r="I1877" s="122"/>
      <c r="J1877" s="122"/>
      <c r="K1877" s="122"/>
      <c r="L1877" s="122"/>
      <c r="M1877" s="122"/>
      <c r="N1877" s="122"/>
      <c r="O1877" s="122"/>
      <c r="P1877" s="122"/>
      <c r="Q1877" s="122"/>
      <c r="R1877" s="122"/>
      <c r="S1877" s="122"/>
      <c r="T1877" s="122"/>
      <c r="U1877" s="122"/>
      <c r="V1877" s="124" t="s">
        <v>95</v>
      </c>
      <c r="W1877" s="125">
        <f>IFERROR(0.6*W1876+0.4*W1875,0)</f>
        <v>157.66372093023256</v>
      </c>
      <c r="X1877" s="132" t="s">
        <v>1176</v>
      </c>
      <c r="Y1877" s="133">
        <f>IFERROR(SUMIF('Popis poslanih narudžbi'!A:A,A1868,'Popis poslanih narudžbi'!C:C),0)</f>
        <v>0</v>
      </c>
      <c r="Z1877" s="131"/>
      <c r="AA1877" s="134" t="s">
        <v>1177</v>
      </c>
      <c r="AB1877" s="118">
        <f t="shared" ref="AB1877:AN1877" si="373">AB1870+AB1876</f>
        <v>186</v>
      </c>
      <c r="AC1877" s="118">
        <f t="shared" si="373"/>
        <v>186</v>
      </c>
      <c r="AD1877" s="118">
        <f t="shared" si="373"/>
        <v>186</v>
      </c>
      <c r="AE1877" s="118">
        <f t="shared" si="373"/>
        <v>186</v>
      </c>
      <c r="AF1877" s="118">
        <f t="shared" si="373"/>
        <v>186</v>
      </c>
      <c r="AG1877" s="118">
        <f t="shared" si="373"/>
        <v>347</v>
      </c>
      <c r="AH1877" s="118">
        <f t="shared" si="373"/>
        <v>347</v>
      </c>
      <c r="AI1877" s="118">
        <f t="shared" si="373"/>
        <v>347</v>
      </c>
      <c r="AJ1877" s="118">
        <f t="shared" si="373"/>
        <v>347</v>
      </c>
      <c r="AK1877" s="118">
        <f t="shared" si="373"/>
        <v>186</v>
      </c>
      <c r="AL1877" s="118">
        <f t="shared" si="373"/>
        <v>186</v>
      </c>
      <c r="AM1877" s="118">
        <f t="shared" si="373"/>
        <v>185</v>
      </c>
      <c r="AN1877" s="118">
        <f t="shared" si="373"/>
        <v>185</v>
      </c>
      <c r="AQ1877" t="str">
        <f>AQ1868</f>
        <v/>
      </c>
    </row>
    <row r="1878" spans="1:43" ht="14.25" customHeight="1" x14ac:dyDescent="0.25">
      <c r="A1878" s="107" t="str">
        <f>'Run Rate'!A191</f>
        <v>SHM00075</v>
      </c>
      <c r="B1878" s="135" t="str">
        <f>'Run Rate'!B191</f>
        <v>DEFENDER, Go Hard or Go Home, 600 ml</v>
      </c>
      <c r="C1878" s="135" t="str">
        <f>'Run Rate'!C191</f>
        <v>DRINKWARE I HOME</v>
      </c>
      <c r="D1878" s="135" t="str">
        <f>'Run Rate'!D191</f>
        <v>02 SILVER</v>
      </c>
      <c r="E1878" s="122"/>
      <c r="F1878" s="122"/>
      <c r="G1878" s="122"/>
      <c r="H1878" s="122"/>
      <c r="I1878" s="122"/>
      <c r="J1878" s="122"/>
      <c r="K1878" s="122"/>
      <c r="L1878" s="122"/>
      <c r="M1878" s="122"/>
      <c r="N1878" s="122"/>
      <c r="O1878" s="122"/>
      <c r="P1878" s="122"/>
      <c r="Q1878" s="122"/>
      <c r="R1878" s="122"/>
      <c r="S1878" s="122"/>
      <c r="T1878" s="122"/>
      <c r="U1878" s="122"/>
      <c r="V1878" s="122"/>
      <c r="W1878" s="122"/>
      <c r="X1878" s="122"/>
      <c r="Y1878" s="122"/>
      <c r="Z1878" s="122"/>
      <c r="AA1878" s="122"/>
      <c r="AB1878" s="122"/>
      <c r="AC1878" s="122"/>
      <c r="AD1878" s="122"/>
      <c r="AE1878" s="122"/>
      <c r="AF1878" s="122"/>
      <c r="AG1878" s="122"/>
      <c r="AH1878" s="122"/>
      <c r="AI1878" s="122"/>
      <c r="AJ1878" s="122"/>
      <c r="AK1878" s="122"/>
      <c r="AL1878" s="122"/>
      <c r="AM1878" s="122"/>
      <c r="AN1878" s="122"/>
      <c r="AQ1878" t="str">
        <f>IF(AND(OR($B$1="ALL",$B$1=C1878),OR($E$1="ALL",$E$1=D1878),OR($B$2="ALL",$B$2=A1878),OR($E$2="ALL",IFERROR(SEARCH($E$2,B1878),0)&gt;0)),"MATCH","")</f>
        <v/>
      </c>
    </row>
    <row r="1879" spans="1:43" ht="14.25" customHeight="1" x14ac:dyDescent="0.25">
      <c r="A1879" s="108" t="s">
        <v>1137</v>
      </c>
      <c r="B1879" s="136" t="s">
        <v>1138</v>
      </c>
      <c r="C1879" s="136" t="s">
        <v>1139</v>
      </c>
      <c r="D1879" s="136" t="s">
        <v>1140</v>
      </c>
      <c r="E1879" s="136" t="s">
        <v>1141</v>
      </c>
      <c r="F1879" s="136" t="s">
        <v>1142</v>
      </c>
      <c r="G1879" s="136" t="s">
        <v>1143</v>
      </c>
      <c r="H1879" s="136" t="s">
        <v>1144</v>
      </c>
      <c r="I1879" s="136" t="s">
        <v>1145</v>
      </c>
      <c r="J1879" s="136" t="s">
        <v>1146</v>
      </c>
      <c r="K1879" s="136" t="s">
        <v>1147</v>
      </c>
      <c r="L1879" s="136" t="s">
        <v>1148</v>
      </c>
      <c r="M1879" s="136" t="s">
        <v>1149</v>
      </c>
      <c r="N1879" s="136" t="s">
        <v>1150</v>
      </c>
      <c r="O1879" s="136" t="s">
        <v>1151</v>
      </c>
      <c r="P1879" s="136" t="s">
        <v>1152</v>
      </c>
      <c r="Q1879" s="136" t="s">
        <v>1153</v>
      </c>
      <c r="R1879" s="136" t="s">
        <v>1154</v>
      </c>
      <c r="S1879" s="136" t="s">
        <v>1155</v>
      </c>
      <c r="T1879" s="136" t="s">
        <v>1156</v>
      </c>
      <c r="U1879" s="136" t="s">
        <v>1157</v>
      </c>
      <c r="V1879" s="136" t="s">
        <v>1158</v>
      </c>
      <c r="W1879" s="136" t="s">
        <v>1159</v>
      </c>
      <c r="X1879" s="136" t="s">
        <v>1160</v>
      </c>
      <c r="Y1879" s="136" t="s">
        <v>1161</v>
      </c>
      <c r="Z1879" s="136" t="s">
        <v>1162</v>
      </c>
      <c r="AA1879" s="136" t="s">
        <v>1163</v>
      </c>
      <c r="AB1879" s="137" t="s">
        <v>156</v>
      </c>
      <c r="AC1879" s="137" t="s">
        <v>157</v>
      </c>
      <c r="AD1879" s="137" t="s">
        <v>158</v>
      </c>
      <c r="AE1879" s="137" t="s">
        <v>139</v>
      </c>
      <c r="AF1879" s="138" t="s">
        <v>140</v>
      </c>
      <c r="AG1879" s="138" t="s">
        <v>141</v>
      </c>
      <c r="AH1879" s="138" t="s">
        <v>142</v>
      </c>
      <c r="AI1879" s="138" t="s">
        <v>143</v>
      </c>
      <c r="AJ1879" s="139" t="s">
        <v>144</v>
      </c>
      <c r="AK1879" s="139" t="s">
        <v>145</v>
      </c>
      <c r="AL1879" s="139" t="s">
        <v>146</v>
      </c>
      <c r="AM1879" s="140" t="s">
        <v>147</v>
      </c>
      <c r="AN1879" s="140" t="s">
        <v>148</v>
      </c>
      <c r="AQ1879" t="str">
        <f>AQ1878</f>
        <v/>
      </c>
    </row>
    <row r="1880" spans="1:43" ht="14.25" customHeight="1" x14ac:dyDescent="0.25">
      <c r="A1880" s="99" t="s">
        <v>1164</v>
      </c>
      <c r="B1880" s="112">
        <f>'Run Rate'!E191</f>
        <v>227</v>
      </c>
      <c r="C1880" s="112">
        <f>'Run Rate'!F191</f>
        <v>49</v>
      </c>
      <c r="D1880" s="112">
        <f>'Run Rate'!G191</f>
        <v>42</v>
      </c>
      <c r="E1880" s="112">
        <f>'Run Rate'!H191</f>
        <v>104</v>
      </c>
      <c r="F1880" s="112">
        <f>'Run Rate'!I191</f>
        <v>108</v>
      </c>
      <c r="G1880" s="112">
        <f>'Run Rate'!J191</f>
        <v>76</v>
      </c>
      <c r="H1880" s="112">
        <f>'Run Rate'!K191</f>
        <v>49</v>
      </c>
      <c r="I1880" s="112">
        <f>'Run Rate'!L191</f>
        <v>41</v>
      </c>
      <c r="J1880" s="112">
        <f>'Run Rate'!M191</f>
        <v>1950</v>
      </c>
      <c r="K1880" s="112">
        <f>'Run Rate'!N191</f>
        <v>36</v>
      </c>
      <c r="L1880" s="112">
        <f>'Run Rate'!O191</f>
        <v>130</v>
      </c>
      <c r="M1880" s="112">
        <f>'Run Rate'!P191</f>
        <v>144</v>
      </c>
      <c r="N1880" s="112">
        <f>'Run Rate'!Q191</f>
        <v>60</v>
      </c>
      <c r="O1880" s="112">
        <f>'Run Rate'!R191</f>
        <v>24</v>
      </c>
      <c r="P1880" s="112">
        <f>'Run Rate'!S191</f>
        <v>14</v>
      </c>
      <c r="Q1880" s="112">
        <f>'Run Rate'!T191</f>
        <v>85</v>
      </c>
      <c r="R1880" s="112">
        <f>'Run Rate'!U191</f>
        <v>51</v>
      </c>
      <c r="S1880" s="112">
        <f>'Run Rate'!V191</f>
        <v>105</v>
      </c>
      <c r="T1880" s="112">
        <f>'Run Rate'!W191</f>
        <v>172</v>
      </c>
      <c r="U1880" s="112">
        <f>'Run Rate'!X191</f>
        <v>75</v>
      </c>
      <c r="V1880" s="112">
        <f>'Run Rate'!Y191</f>
        <v>105</v>
      </c>
      <c r="W1880" s="112">
        <f>'Run Rate'!Z191</f>
        <v>96</v>
      </c>
      <c r="X1880" s="112">
        <f>'Run Rate'!AA191</f>
        <v>291</v>
      </c>
      <c r="Y1880" s="112">
        <f>'Run Rate'!AB191</f>
        <v>114</v>
      </c>
      <c r="Z1880" s="112">
        <f>'Run Rate'!AC191</f>
        <v>71</v>
      </c>
      <c r="AA1880" s="112">
        <f>'Run Rate'!AD191</f>
        <v>248</v>
      </c>
      <c r="AB1880" s="113">
        <v>168</v>
      </c>
      <c r="AC1880" s="112">
        <v>168</v>
      </c>
      <c r="AD1880" s="112">
        <v>168</v>
      </c>
      <c r="AE1880" s="112">
        <v>168</v>
      </c>
      <c r="AF1880" s="112">
        <v>168</v>
      </c>
      <c r="AG1880" s="112">
        <v>168</v>
      </c>
      <c r="AH1880" s="112">
        <v>168</v>
      </c>
      <c r="AI1880" s="112">
        <v>168</v>
      </c>
      <c r="AJ1880" s="112">
        <v>168</v>
      </c>
      <c r="AK1880" s="112">
        <v>168</v>
      </c>
      <c r="AL1880" s="112">
        <v>168</v>
      </c>
      <c r="AM1880" s="112">
        <v>168</v>
      </c>
      <c r="AN1880" s="112">
        <v>168</v>
      </c>
      <c r="AQ1880" t="str">
        <f>AQ1878</f>
        <v/>
      </c>
    </row>
    <row r="1881" spans="1:43" ht="14.25" customHeight="1" x14ac:dyDescent="0.25">
      <c r="A1881" s="99" t="s">
        <v>1165</v>
      </c>
      <c r="B1881" s="114"/>
      <c r="C1881" s="114"/>
      <c r="D1881" s="114"/>
      <c r="E1881" s="114"/>
      <c r="F1881" s="114"/>
      <c r="G1881" s="114"/>
      <c r="H1881" s="114"/>
      <c r="I1881" s="114"/>
      <c r="J1881" s="114"/>
      <c r="K1881" s="114"/>
      <c r="L1881" s="114"/>
      <c r="M1881" s="114"/>
      <c r="N1881" s="114"/>
      <c r="O1881" s="114"/>
      <c r="P1881" s="114"/>
      <c r="Q1881" s="114"/>
      <c r="R1881" s="114"/>
      <c r="S1881" s="114"/>
      <c r="T1881" s="114"/>
      <c r="U1881" s="114"/>
      <c r="V1881" s="114"/>
      <c r="W1881" s="115"/>
      <c r="X1881" s="115"/>
      <c r="Y1881" s="115"/>
      <c r="Z1881" s="115"/>
      <c r="AA1881" s="112" t="s">
        <v>1166</v>
      </c>
      <c r="AB1881" s="113"/>
      <c r="AC1881" s="112"/>
      <c r="AD1881" s="112"/>
      <c r="AE1881" s="112"/>
      <c r="AF1881" s="112"/>
      <c r="AG1881" s="112"/>
      <c r="AH1881" s="112"/>
      <c r="AI1881" s="112"/>
      <c r="AJ1881" s="112"/>
      <c r="AK1881" s="112"/>
      <c r="AL1881" s="112"/>
      <c r="AM1881" s="112"/>
      <c r="AN1881" s="112"/>
      <c r="AQ1881" t="str">
        <f>AQ1878</f>
        <v/>
      </c>
    </row>
    <row r="1882" spans="1:43" ht="14.25" customHeight="1" x14ac:dyDescent="0.25">
      <c r="A1882" s="99" t="s">
        <v>1167</v>
      </c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5"/>
      <c r="X1882" s="116"/>
      <c r="Y1882" s="117"/>
      <c r="Z1882" s="115"/>
      <c r="AA1882" s="112" t="s">
        <v>1168</v>
      </c>
      <c r="AB1882" s="113">
        <f>'Demand Input VP'!B944</f>
        <v>0</v>
      </c>
      <c r="AC1882" s="112">
        <f>'Demand Input VP'!C944</f>
        <v>0</v>
      </c>
      <c r="AD1882" s="112">
        <f>'Demand Input VP'!D944</f>
        <v>0</v>
      </c>
      <c r="AE1882" s="112">
        <f>'Demand Input VP'!E944</f>
        <v>0</v>
      </c>
      <c r="AF1882" s="112">
        <f>'Demand Input VP'!F944</f>
        <v>0</v>
      </c>
      <c r="AG1882" s="112">
        <f>'Demand Input VP'!G944</f>
        <v>0</v>
      </c>
      <c r="AH1882" s="112">
        <f>'Demand Input VP'!H944</f>
        <v>0</v>
      </c>
      <c r="AI1882" s="112">
        <f>'Demand Input VP'!I944</f>
        <v>0</v>
      </c>
      <c r="AJ1882" s="112">
        <f>'Demand Input VP'!J944</f>
        <v>0</v>
      </c>
      <c r="AK1882" s="112">
        <f>'Demand Input VP'!K944</f>
        <v>0</v>
      </c>
      <c r="AL1882" s="112">
        <f>'Demand Input VP'!L944</f>
        <v>0</v>
      </c>
      <c r="AM1882" s="112">
        <f>'Demand Input VP'!M944</f>
        <v>0</v>
      </c>
      <c r="AN1882" s="112">
        <f>'Demand Input VP'!N944</f>
        <v>0</v>
      </c>
      <c r="AQ1882" t="str">
        <f>AQ1878</f>
        <v/>
      </c>
    </row>
    <row r="1883" spans="1:43" ht="14.25" customHeight="1" x14ac:dyDescent="0.25">
      <c r="A1883" s="99" t="s">
        <v>1169</v>
      </c>
      <c r="B1883" s="118"/>
      <c r="C1883" s="118"/>
      <c r="D1883" s="118"/>
      <c r="E1883" s="118"/>
      <c r="F1883" s="118"/>
      <c r="G1883" s="118"/>
      <c r="H1883" s="118"/>
      <c r="I1883" s="118"/>
      <c r="J1883" s="118"/>
      <c r="K1883" s="118"/>
      <c r="L1883" s="118"/>
      <c r="M1883" s="118"/>
      <c r="N1883" s="118"/>
      <c r="O1883" s="118"/>
      <c r="P1883" s="118"/>
      <c r="Q1883" s="118"/>
      <c r="R1883" s="118"/>
      <c r="S1883" s="118"/>
      <c r="T1883" s="118"/>
      <c r="U1883" s="118"/>
      <c r="V1883" s="118"/>
      <c r="W1883" s="115"/>
      <c r="X1883" s="116"/>
      <c r="Y1883" s="117"/>
      <c r="Z1883" s="119"/>
      <c r="AA1883" s="120" t="s">
        <v>1170</v>
      </c>
      <c r="AB1883" s="121">
        <f>'Demand Input VP'!B943</f>
        <v>0</v>
      </c>
      <c r="AC1883" s="120">
        <f>'Demand Input VP'!C943</f>
        <v>0</v>
      </c>
      <c r="AD1883" s="120">
        <f>'Demand Input VP'!D943</f>
        <v>0</v>
      </c>
      <c r="AE1883" s="120">
        <f>'Demand Input VP'!E943</f>
        <v>0</v>
      </c>
      <c r="AF1883" s="120">
        <f>'Demand Input VP'!F943</f>
        <v>0</v>
      </c>
      <c r="AG1883" s="120">
        <f>'Demand Input VP'!G943</f>
        <v>0</v>
      </c>
      <c r="AH1883" s="120">
        <f>'Demand Input VP'!H943</f>
        <v>0</v>
      </c>
      <c r="AI1883" s="120">
        <f>'Demand Input VP'!I943</f>
        <v>0</v>
      </c>
      <c r="AJ1883" s="120">
        <f>'Demand Input VP'!J943</f>
        <v>0</v>
      </c>
      <c r="AK1883" s="120">
        <f>'Demand Input VP'!K943</f>
        <v>0</v>
      </c>
      <c r="AL1883" s="120">
        <f>'Demand Input VP'!L943</f>
        <v>0</v>
      </c>
      <c r="AM1883" s="120">
        <f>'Demand Input VP'!M943</f>
        <v>0</v>
      </c>
      <c r="AN1883" s="120">
        <f>'Demand Input VP'!N943</f>
        <v>0</v>
      </c>
      <c r="AQ1883" t="str">
        <f>AQ1878</f>
        <v/>
      </c>
    </row>
    <row r="1884" spans="1:43" ht="14.25" customHeight="1" x14ac:dyDescent="0.25">
      <c r="A1884" s="1"/>
      <c r="B1884" s="122"/>
      <c r="C1884" s="122"/>
      <c r="D1884" s="122"/>
      <c r="E1884" s="122"/>
      <c r="F1884" s="122"/>
      <c r="G1884" s="122"/>
      <c r="H1884" s="122"/>
      <c r="I1884" s="122"/>
      <c r="J1884" s="122"/>
      <c r="K1884" s="122"/>
      <c r="L1884" s="122"/>
      <c r="M1884" s="122"/>
      <c r="N1884" s="122"/>
      <c r="O1884" s="122"/>
      <c r="P1884" s="122"/>
      <c r="Q1884" s="122"/>
      <c r="R1884" s="122"/>
      <c r="S1884" s="122"/>
      <c r="T1884" s="122"/>
      <c r="U1884" s="122"/>
      <c r="V1884" s="122"/>
      <c r="W1884" s="123"/>
      <c r="X1884" s="116"/>
      <c r="Y1884" s="117"/>
      <c r="Z1884" s="123"/>
      <c r="AA1884" s="112" t="s">
        <v>1171</v>
      </c>
      <c r="AB1884" s="113">
        <f>'Demand Input MP'!B944</f>
        <v>0</v>
      </c>
      <c r="AC1884" s="112">
        <f>'Demand Input MP'!C944</f>
        <v>0</v>
      </c>
      <c r="AD1884" s="112">
        <f>'Demand Input MP'!D944</f>
        <v>0</v>
      </c>
      <c r="AE1884" s="112">
        <f>'Demand Input MP'!E944</f>
        <v>0</v>
      </c>
      <c r="AF1884" s="112">
        <f>'Demand Input MP'!F944</f>
        <v>0</v>
      </c>
      <c r="AG1884" s="112">
        <f>'Demand Input MP'!G944</f>
        <v>0</v>
      </c>
      <c r="AH1884" s="112">
        <f>'Demand Input MP'!H944</f>
        <v>0</v>
      </c>
      <c r="AI1884" s="112">
        <f>'Demand Input MP'!I944</f>
        <v>0</v>
      </c>
      <c r="AJ1884" s="112">
        <f>'Demand Input MP'!J944</f>
        <v>0</v>
      </c>
      <c r="AK1884" s="112">
        <f>'Demand Input MP'!K944</f>
        <v>0</v>
      </c>
      <c r="AL1884" s="112">
        <f>'Demand Input MP'!L944</f>
        <v>0</v>
      </c>
      <c r="AM1884" s="112">
        <f>'Demand Input MP'!M944</f>
        <v>0</v>
      </c>
      <c r="AN1884" s="112">
        <f>'Demand Input MP'!N944</f>
        <v>0</v>
      </c>
      <c r="AQ1884" t="str">
        <f>AQ1878</f>
        <v/>
      </c>
    </row>
    <row r="1885" spans="1:43" ht="14.25" customHeight="1" x14ac:dyDescent="0.25">
      <c r="A1885" s="1"/>
      <c r="B1885" s="122"/>
      <c r="C1885" s="122"/>
      <c r="D1885" s="122"/>
      <c r="E1885" s="122"/>
      <c r="F1885" s="122"/>
      <c r="G1885" s="122"/>
      <c r="H1885" s="122"/>
      <c r="I1885" s="122"/>
      <c r="J1885" s="122"/>
      <c r="K1885" s="122"/>
      <c r="L1885" s="122"/>
      <c r="M1885" s="122"/>
      <c r="N1885" s="122"/>
      <c r="O1885" s="122"/>
      <c r="P1885" s="122"/>
      <c r="Q1885" s="122"/>
      <c r="R1885" s="122"/>
      <c r="S1885" s="122"/>
      <c r="T1885" s="122"/>
      <c r="U1885" s="122"/>
      <c r="V1885" s="124" t="s">
        <v>91</v>
      </c>
      <c r="W1885" s="125">
        <f>IFERROR(IF(SUM('Run Rate History'!E191:AD191)&gt;0,(SUMPRODUCT((B1880:AA1880&gt;=PERCENTILE(B1880:AA1880,0.1))*(B1880:AA1880&lt;=PERCENTILE(B1880:AA1880,0.9))*B1880:AA1880)+SUMPRODUCT(('Run Rate History'!E191:AD191&gt;=PERCENTILE(B1880:AA1880,0.1))*('Run Rate History'!E191:AD191&lt;=PERCENTILE(B1880:AA1880,0.9))*'Run Rate History'!E191:AD191))/(SUMPRODUCT((B1880:AA1880&gt;=PERCENTILE(B1880:AA1880,0.1))*(B1880:AA1880&lt;=PERCENTILE(B1880:AA1880,0.9))*1)+SUMPRODUCT(('Run Rate History'!E191:AD191&gt;=PERCENTILE(B1880:AA1880,0.1))*('Run Rate History'!E191:AD191&lt;=PERCENTILE(B1880:AA1880,0.9))*1)),TRIMMEAN(B1880:AA1880,0.15)),0)</f>
        <v>100.85</v>
      </c>
      <c r="X1885" s="126" t="s">
        <v>1172</v>
      </c>
      <c r="Y1885" s="127">
        <f>SUM(B1880:AA1880)/26</f>
        <v>171.80769230769232</v>
      </c>
      <c r="Z1885" s="128"/>
      <c r="AA1885" s="112" t="s">
        <v>1173</v>
      </c>
      <c r="AB1885" s="113">
        <f>'Demand Input MP'!B943</f>
        <v>0</v>
      </c>
      <c r="AC1885" s="112">
        <f>'Demand Input MP'!C943</f>
        <v>0</v>
      </c>
      <c r="AD1885" s="112">
        <f>'Demand Input MP'!D943</f>
        <v>0</v>
      </c>
      <c r="AE1885" s="112">
        <f>'Demand Input MP'!E943</f>
        <v>0</v>
      </c>
      <c r="AF1885" s="112">
        <f>'Demand Input MP'!F943</f>
        <v>0</v>
      </c>
      <c r="AG1885" s="112">
        <f>'Demand Input MP'!G943</f>
        <v>0</v>
      </c>
      <c r="AH1885" s="112">
        <f>'Demand Input MP'!H943</f>
        <v>0</v>
      </c>
      <c r="AI1885" s="112">
        <f>'Demand Input MP'!I943</f>
        <v>0</v>
      </c>
      <c r="AJ1885" s="112">
        <f>'Demand Input MP'!J943</f>
        <v>0</v>
      </c>
      <c r="AK1885" s="112">
        <f>'Demand Input MP'!K943</f>
        <v>0</v>
      </c>
      <c r="AL1885" s="112">
        <f>'Demand Input MP'!L943</f>
        <v>0</v>
      </c>
      <c r="AM1885" s="112">
        <f>'Demand Input MP'!M943</f>
        <v>0</v>
      </c>
      <c r="AN1885" s="112">
        <f>'Demand Input MP'!N943</f>
        <v>0</v>
      </c>
      <c r="AQ1885" t="str">
        <f>AQ1878</f>
        <v/>
      </c>
    </row>
    <row r="1886" spans="1:43" ht="14.25" customHeight="1" x14ac:dyDescent="0.25">
      <c r="A1886" s="1"/>
      <c r="B1886" s="122"/>
      <c r="C1886" s="122"/>
      <c r="D1886" s="122"/>
      <c r="E1886" s="122"/>
      <c r="F1886" s="122"/>
      <c r="G1886" s="122"/>
      <c r="H1886" s="122"/>
      <c r="I1886" s="122"/>
      <c r="J1886" s="122"/>
      <c r="K1886" s="122"/>
      <c r="L1886" s="122"/>
      <c r="M1886" s="122"/>
      <c r="N1886" s="122"/>
      <c r="O1886" s="122"/>
      <c r="P1886" s="122"/>
      <c r="Q1886" s="122"/>
      <c r="R1886" s="122"/>
      <c r="S1886" s="122"/>
      <c r="T1886" s="122"/>
      <c r="U1886" s="122"/>
      <c r="V1886" s="124" t="s">
        <v>94</v>
      </c>
      <c r="W1886" s="125">
        <f>IFERROR((1*MIN(MAX(X1880,0.5*IF(SUM('Run Rate History'!E191:AD191)&gt;0,(MEDIAN(IF(B1880:AA1880&gt;0,B1880:AA1880))+MEDIAN(IF('Run Rate History'!E191:AD191&gt;0,'Run Rate History'!E191:AD191)))/2,MEDIAN(IF(B1880:AA1880&gt;0,B1880:AA1880)))),2*IF(SUM('Run Rate History'!E191:AD191)&gt;0,(MEDIAN(IF(B1880:AA1880&gt;0,B1880:AA1880))+MEDIAN(IF('Run Rate History'!E191:AD191&gt;0,'Run Rate History'!E191:AD191)))/2,MEDIAN(IF(B1880:AA1880&gt;0,B1880:AA1880))))+2*MIN(MAX(Y1880,0.5*IF(SUM('Run Rate History'!E191:AD191)&gt;0,(MEDIAN(IF(B1880:AA1880&gt;0,B1880:AA1880))+MEDIAN(IF('Run Rate History'!E191:AD191&gt;0,'Run Rate History'!E191:AD191)))/2,MEDIAN(IF(B1880:AA1880&gt;0,B1880:AA1880)))),2*IF(SUM('Run Rate History'!E191:AD191)&gt;0,(MEDIAN(IF(B1880:AA1880&gt;0,B1880:AA1880))+MEDIAN(IF('Run Rate History'!E191:AD191&gt;0,'Run Rate History'!E191:AD191)))/2,MEDIAN(IF(B1880:AA1880&gt;0,B1880:AA1880))))+3*MIN(MAX(Z1880,0.5*IF(SUM('Run Rate History'!E191:AD191)&gt;0,(MEDIAN(IF(B1880:AA1880&gt;0,B1880:AA1880))+MEDIAN(IF('Run Rate History'!E191:AD191&gt;0,'Run Rate History'!E191:AD191)))/2,MEDIAN(IF(B1880:AA1880&gt;0,B1880:AA1880)))),2*IF(SUM('Run Rate History'!E191:AD191)&gt;0,(MEDIAN(IF(B1880:AA1880&gt;0,B1880:AA1880))+MEDIAN(IF('Run Rate History'!E191:AD191&gt;0,'Run Rate History'!E191:AD191)))/2,MEDIAN(IF(B1880:AA1880&gt;0,B1880:AA1880))))+4*MIN(MAX(AA1880,0.5*IF(SUM('Run Rate History'!E191:AD191)&gt;0,(MEDIAN(IF(B1880:AA1880&gt;0,B1880:AA1880))+MEDIAN(IF('Run Rate History'!E191:AD191&gt;0,'Run Rate History'!E191:AD191)))/2,MEDIAN(IF(B1880:AA1880&gt;0,B1880:AA1880)))),2*IF(SUM('Run Rate History'!E191:AD191)&gt;0,(MEDIAN(IF(B1880:AA1880&gt;0,B1880:AA1880))+MEDIAN(IF('Run Rate History'!E191:AD191&gt;0,'Run Rate History'!E191:AD191)))/2,MEDIAN(IF(B1880:AA1880&gt;0,B1880:AA1880)))))/10,0)</f>
        <v>138.6</v>
      </c>
      <c r="X1886" s="129" t="s">
        <v>1174</v>
      </c>
      <c r="Y1886" s="130">
        <f>IFERROR(VLOOKUP(A1878,'Stanje zaliha'!A:E,5,FALSE()),0)</f>
        <v>2298</v>
      </c>
      <c r="Z1886" s="131"/>
      <c r="AA1886" s="113" t="s">
        <v>1175</v>
      </c>
      <c r="AB1886" s="118">
        <f t="shared" ref="AB1886:AN1886" si="374">SUM(AB1882:AB1885)</f>
        <v>0</v>
      </c>
      <c r="AC1886" s="118">
        <f t="shared" si="374"/>
        <v>0</v>
      </c>
      <c r="AD1886" s="118">
        <f t="shared" si="374"/>
        <v>0</v>
      </c>
      <c r="AE1886" s="118">
        <f t="shared" si="374"/>
        <v>0</v>
      </c>
      <c r="AF1886" s="118">
        <f t="shared" si="374"/>
        <v>0</v>
      </c>
      <c r="AG1886" s="118">
        <f t="shared" si="374"/>
        <v>0</v>
      </c>
      <c r="AH1886" s="118">
        <f t="shared" si="374"/>
        <v>0</v>
      </c>
      <c r="AI1886" s="118">
        <f t="shared" si="374"/>
        <v>0</v>
      </c>
      <c r="AJ1886" s="118">
        <f t="shared" si="374"/>
        <v>0</v>
      </c>
      <c r="AK1886" s="118">
        <f t="shared" si="374"/>
        <v>0</v>
      </c>
      <c r="AL1886" s="118">
        <f t="shared" si="374"/>
        <v>0</v>
      </c>
      <c r="AM1886" s="118">
        <f t="shared" si="374"/>
        <v>0</v>
      </c>
      <c r="AN1886" s="118">
        <f t="shared" si="374"/>
        <v>0</v>
      </c>
      <c r="AQ1886" t="str">
        <f>AQ1878</f>
        <v/>
      </c>
    </row>
    <row r="1887" spans="1:43" ht="14.25" customHeight="1" x14ac:dyDescent="0.25">
      <c r="A1887" s="1"/>
      <c r="B1887" s="122"/>
      <c r="C1887" s="122"/>
      <c r="D1887" s="122"/>
      <c r="E1887" s="122"/>
      <c r="F1887" s="122"/>
      <c r="G1887" s="122"/>
      <c r="H1887" s="122"/>
      <c r="I1887" s="122"/>
      <c r="J1887" s="122"/>
      <c r="K1887" s="122"/>
      <c r="L1887" s="122"/>
      <c r="M1887" s="122"/>
      <c r="N1887" s="122"/>
      <c r="O1887" s="122"/>
      <c r="P1887" s="122"/>
      <c r="Q1887" s="122"/>
      <c r="R1887" s="122"/>
      <c r="S1887" s="122"/>
      <c r="T1887" s="122"/>
      <c r="U1887" s="122"/>
      <c r="V1887" s="124" t="s">
        <v>95</v>
      </c>
      <c r="W1887" s="125">
        <f>IFERROR(0.6*W1886+0.4*W1885,0)</f>
        <v>123.5</v>
      </c>
      <c r="X1887" s="132" t="s">
        <v>1176</v>
      </c>
      <c r="Y1887" s="133">
        <f>IFERROR(SUMIF('Popis poslanih narudžbi'!A:A,A1878,'Popis poslanih narudžbi'!C:C),0)</f>
        <v>0</v>
      </c>
      <c r="Z1887" s="131"/>
      <c r="AA1887" s="134" t="s">
        <v>1177</v>
      </c>
      <c r="AB1887" s="118">
        <f t="shared" ref="AB1887:AN1887" si="375">AB1880+AB1886</f>
        <v>168</v>
      </c>
      <c r="AC1887" s="118">
        <f t="shared" si="375"/>
        <v>168</v>
      </c>
      <c r="AD1887" s="118">
        <f t="shared" si="375"/>
        <v>168</v>
      </c>
      <c r="AE1887" s="118">
        <f t="shared" si="375"/>
        <v>168</v>
      </c>
      <c r="AF1887" s="118">
        <f t="shared" si="375"/>
        <v>168</v>
      </c>
      <c r="AG1887" s="118">
        <f t="shared" si="375"/>
        <v>168</v>
      </c>
      <c r="AH1887" s="118">
        <f t="shared" si="375"/>
        <v>168</v>
      </c>
      <c r="AI1887" s="118">
        <f t="shared" si="375"/>
        <v>168</v>
      </c>
      <c r="AJ1887" s="118">
        <f t="shared" si="375"/>
        <v>168</v>
      </c>
      <c r="AK1887" s="118">
        <f t="shared" si="375"/>
        <v>168</v>
      </c>
      <c r="AL1887" s="118">
        <f t="shared" si="375"/>
        <v>168</v>
      </c>
      <c r="AM1887" s="118">
        <f t="shared" si="375"/>
        <v>168</v>
      </c>
      <c r="AN1887" s="118">
        <f t="shared" si="375"/>
        <v>168</v>
      </c>
      <c r="AQ1887" t="str">
        <f>AQ1878</f>
        <v/>
      </c>
    </row>
    <row r="1888" spans="1:43" ht="14.25" customHeight="1" x14ac:dyDescent="0.25">
      <c r="A1888" s="107" t="str">
        <f>'Run Rate'!A192</f>
        <v>ZOE12412</v>
      </c>
      <c r="B1888" s="135" t="str">
        <f>'Run Rate'!B192</f>
        <v>ZOE Complete Meal Replacement 1kg Vanilla Gelato</v>
      </c>
      <c r="C1888" s="135" t="str">
        <f>'Run Rate'!C192</f>
        <v>PROTEINI</v>
      </c>
      <c r="D1888" s="135" t="str">
        <f>'Run Rate'!D192</f>
        <v>02 SILVER</v>
      </c>
      <c r="E1888" s="122"/>
      <c r="F1888" s="122"/>
      <c r="G1888" s="122"/>
      <c r="H1888" s="122"/>
      <c r="I1888" s="122"/>
      <c r="J1888" s="122"/>
      <c r="K1888" s="122"/>
      <c r="L1888" s="122"/>
      <c r="M1888" s="122"/>
      <c r="N1888" s="122"/>
      <c r="O1888" s="122"/>
      <c r="P1888" s="122"/>
      <c r="Q1888" s="122"/>
      <c r="R1888" s="122"/>
      <c r="S1888" s="122"/>
      <c r="T1888" s="122"/>
      <c r="U1888" s="122"/>
      <c r="V1888" s="122"/>
      <c r="W1888" s="122"/>
      <c r="X1888" s="122"/>
      <c r="Y1888" s="122"/>
      <c r="Z1888" s="122"/>
      <c r="AA1888" s="122"/>
      <c r="AB1888" s="122"/>
      <c r="AC1888" s="122"/>
      <c r="AD1888" s="122"/>
      <c r="AE1888" s="122"/>
      <c r="AF1888" s="122"/>
      <c r="AG1888" s="122"/>
      <c r="AH1888" s="122"/>
      <c r="AI1888" s="122"/>
      <c r="AJ1888" s="122"/>
      <c r="AK1888" s="122"/>
      <c r="AL1888" s="122"/>
      <c r="AM1888" s="122"/>
      <c r="AN1888" s="122"/>
      <c r="AQ1888" t="str">
        <f>IF(AND(OR($B$1="ALL",$B$1=C1888),OR($E$1="ALL",$E$1=D1888),OR($B$2="ALL",$B$2=A1888),OR($E$2="ALL",IFERROR(SEARCH($E$2,B1888),0)&gt;0)),"MATCH","")</f>
        <v/>
      </c>
    </row>
    <row r="1889" spans="1:43" ht="14.25" customHeight="1" x14ac:dyDescent="0.25">
      <c r="A1889" s="108" t="s">
        <v>1137</v>
      </c>
      <c r="B1889" s="136" t="s">
        <v>1138</v>
      </c>
      <c r="C1889" s="136" t="s">
        <v>1139</v>
      </c>
      <c r="D1889" s="136" t="s">
        <v>1140</v>
      </c>
      <c r="E1889" s="136" t="s">
        <v>1141</v>
      </c>
      <c r="F1889" s="136" t="s">
        <v>1142</v>
      </c>
      <c r="G1889" s="136" t="s">
        <v>1143</v>
      </c>
      <c r="H1889" s="136" t="s">
        <v>1144</v>
      </c>
      <c r="I1889" s="136" t="s">
        <v>1145</v>
      </c>
      <c r="J1889" s="136" t="s">
        <v>1146</v>
      </c>
      <c r="K1889" s="136" t="s">
        <v>1147</v>
      </c>
      <c r="L1889" s="136" t="s">
        <v>1148</v>
      </c>
      <c r="M1889" s="136" t="s">
        <v>1149</v>
      </c>
      <c r="N1889" s="136" t="s">
        <v>1150</v>
      </c>
      <c r="O1889" s="136" t="s">
        <v>1151</v>
      </c>
      <c r="P1889" s="136" t="s">
        <v>1152</v>
      </c>
      <c r="Q1889" s="136" t="s">
        <v>1153</v>
      </c>
      <c r="R1889" s="136" t="s">
        <v>1154</v>
      </c>
      <c r="S1889" s="136" t="s">
        <v>1155</v>
      </c>
      <c r="T1889" s="136" t="s">
        <v>1156</v>
      </c>
      <c r="U1889" s="136" t="s">
        <v>1157</v>
      </c>
      <c r="V1889" s="136" t="s">
        <v>1158</v>
      </c>
      <c r="W1889" s="136" t="s">
        <v>1159</v>
      </c>
      <c r="X1889" s="136" t="s">
        <v>1160</v>
      </c>
      <c r="Y1889" s="136" t="s">
        <v>1161</v>
      </c>
      <c r="Z1889" s="136" t="s">
        <v>1162</v>
      </c>
      <c r="AA1889" s="136" t="s">
        <v>1163</v>
      </c>
      <c r="AB1889" s="137" t="s">
        <v>156</v>
      </c>
      <c r="AC1889" s="137" t="s">
        <v>157</v>
      </c>
      <c r="AD1889" s="137" t="s">
        <v>158</v>
      </c>
      <c r="AE1889" s="137" t="s">
        <v>139</v>
      </c>
      <c r="AF1889" s="138" t="s">
        <v>140</v>
      </c>
      <c r="AG1889" s="138" t="s">
        <v>141</v>
      </c>
      <c r="AH1889" s="138" t="s">
        <v>142</v>
      </c>
      <c r="AI1889" s="138" t="s">
        <v>143</v>
      </c>
      <c r="AJ1889" s="139" t="s">
        <v>144</v>
      </c>
      <c r="AK1889" s="139" t="s">
        <v>145</v>
      </c>
      <c r="AL1889" s="139" t="s">
        <v>146</v>
      </c>
      <c r="AM1889" s="140" t="s">
        <v>147</v>
      </c>
      <c r="AN1889" s="140" t="s">
        <v>148</v>
      </c>
      <c r="AQ1889" t="str">
        <f>AQ1888</f>
        <v/>
      </c>
    </row>
    <row r="1890" spans="1:43" ht="14.25" customHeight="1" x14ac:dyDescent="0.25">
      <c r="A1890" s="99" t="s">
        <v>1164</v>
      </c>
      <c r="B1890" s="112">
        <f>'Run Rate'!E192</f>
        <v>12</v>
      </c>
      <c r="C1890" s="112">
        <f>'Run Rate'!F192</f>
        <v>15</v>
      </c>
      <c r="D1890" s="112">
        <f>'Run Rate'!G192</f>
        <v>16</v>
      </c>
      <c r="E1890" s="112">
        <f>'Run Rate'!H192</f>
        <v>15</v>
      </c>
      <c r="F1890" s="112">
        <f>'Run Rate'!I192</f>
        <v>10</v>
      </c>
      <c r="G1890" s="112">
        <f>'Run Rate'!J192</f>
        <v>19</v>
      </c>
      <c r="H1890" s="112">
        <f>'Run Rate'!K192</f>
        <v>14</v>
      </c>
      <c r="I1890" s="112">
        <f>'Run Rate'!L192</f>
        <v>21</v>
      </c>
      <c r="J1890" s="112">
        <f>'Run Rate'!M192</f>
        <v>20</v>
      </c>
      <c r="K1890" s="112">
        <f>'Run Rate'!N192</f>
        <v>19</v>
      </c>
      <c r="L1890" s="112">
        <f>'Run Rate'!O192</f>
        <v>13</v>
      </c>
      <c r="M1890" s="112">
        <f>'Run Rate'!P192</f>
        <v>10</v>
      </c>
      <c r="N1890" s="112">
        <f>'Run Rate'!Q192</f>
        <v>7</v>
      </c>
      <c r="O1890" s="112">
        <f>'Run Rate'!R192</f>
        <v>6</v>
      </c>
      <c r="P1890" s="112">
        <f>'Run Rate'!S192</f>
        <v>7</v>
      </c>
      <c r="Q1890" s="112">
        <f>'Run Rate'!T192</f>
        <v>13</v>
      </c>
      <c r="R1890" s="112">
        <f>'Run Rate'!U192</f>
        <v>12</v>
      </c>
      <c r="S1890" s="112">
        <f>'Run Rate'!V192</f>
        <v>16</v>
      </c>
      <c r="T1890" s="112">
        <f>'Run Rate'!W192</f>
        <v>8</v>
      </c>
      <c r="U1890" s="112">
        <f>'Run Rate'!X192</f>
        <v>8</v>
      </c>
      <c r="V1890" s="112">
        <f>'Run Rate'!Y192</f>
        <v>15</v>
      </c>
      <c r="W1890" s="112">
        <f>'Run Rate'!Z192</f>
        <v>7</v>
      </c>
      <c r="X1890" s="112">
        <f>'Run Rate'!AA192</f>
        <v>7</v>
      </c>
      <c r="Y1890" s="112">
        <f>'Run Rate'!AB192</f>
        <v>26</v>
      </c>
      <c r="Z1890" s="112">
        <f>'Run Rate'!AC192</f>
        <v>20</v>
      </c>
      <c r="AA1890" s="112">
        <f>'Run Rate'!AD192</f>
        <v>11</v>
      </c>
      <c r="AB1890" s="113">
        <v>13</v>
      </c>
      <c r="AC1890" s="112">
        <v>14</v>
      </c>
      <c r="AD1890" s="112">
        <v>14</v>
      </c>
      <c r="AE1890" s="112">
        <v>15</v>
      </c>
      <c r="AF1890" s="112">
        <v>14</v>
      </c>
      <c r="AG1890" s="112">
        <v>14</v>
      </c>
      <c r="AH1890" s="112">
        <v>14</v>
      </c>
      <c r="AI1890" s="112">
        <v>14</v>
      </c>
      <c r="AJ1890" s="112">
        <v>14</v>
      </c>
      <c r="AK1890" s="112">
        <v>14</v>
      </c>
      <c r="AL1890" s="112">
        <v>14</v>
      </c>
      <c r="AM1890" s="112">
        <v>14</v>
      </c>
      <c r="AN1890" s="112">
        <v>14</v>
      </c>
      <c r="AQ1890" t="str">
        <f>AQ1888</f>
        <v/>
      </c>
    </row>
    <row r="1891" spans="1:43" ht="14.25" customHeight="1" x14ac:dyDescent="0.25">
      <c r="A1891" s="99" t="s">
        <v>1165</v>
      </c>
      <c r="B1891" s="114"/>
      <c r="C1891" s="114"/>
      <c r="D1891" s="114"/>
      <c r="E1891" s="114"/>
      <c r="F1891" s="114"/>
      <c r="G1891" s="114"/>
      <c r="H1891" s="114"/>
      <c r="I1891" s="114"/>
      <c r="J1891" s="114"/>
      <c r="K1891" s="114"/>
      <c r="L1891" s="114"/>
      <c r="M1891" s="114"/>
      <c r="N1891" s="114"/>
      <c r="O1891" s="114"/>
      <c r="P1891" s="114"/>
      <c r="Q1891" s="114"/>
      <c r="R1891" s="114"/>
      <c r="S1891" s="114"/>
      <c r="T1891" s="114"/>
      <c r="U1891" s="114"/>
      <c r="V1891" s="114"/>
      <c r="W1891" s="115"/>
      <c r="X1891" s="115"/>
      <c r="Y1891" s="115"/>
      <c r="Z1891" s="115"/>
      <c r="AA1891" s="112" t="s">
        <v>1166</v>
      </c>
      <c r="AB1891" s="113"/>
      <c r="AC1891" s="112"/>
      <c r="AD1891" s="112"/>
      <c r="AE1891" s="112"/>
      <c r="AF1891" s="112"/>
      <c r="AG1891" s="112"/>
      <c r="AH1891" s="112"/>
      <c r="AI1891" s="112"/>
      <c r="AJ1891" s="112"/>
      <c r="AK1891" s="112"/>
      <c r="AL1891" s="112"/>
      <c r="AM1891" s="112"/>
      <c r="AN1891" s="112"/>
      <c r="AQ1891" t="str">
        <f>AQ1888</f>
        <v/>
      </c>
    </row>
    <row r="1892" spans="1:43" ht="14.25" customHeight="1" x14ac:dyDescent="0.25">
      <c r="A1892" s="99" t="s">
        <v>1167</v>
      </c>
      <c r="B1892" s="114"/>
      <c r="C1892" s="114"/>
      <c r="D1892" s="114"/>
      <c r="E1892" s="114"/>
      <c r="F1892" s="114"/>
      <c r="G1892" s="114"/>
      <c r="H1892" s="114"/>
      <c r="I1892" s="114"/>
      <c r="J1892" s="114"/>
      <c r="K1892" s="114"/>
      <c r="L1892" s="114"/>
      <c r="M1892" s="114"/>
      <c r="N1892" s="114"/>
      <c r="O1892" s="114"/>
      <c r="P1892" s="114"/>
      <c r="Q1892" s="114"/>
      <c r="R1892" s="114"/>
      <c r="S1892" s="114"/>
      <c r="T1892" s="114"/>
      <c r="U1892" s="114"/>
      <c r="V1892" s="114"/>
      <c r="W1892" s="115"/>
      <c r="X1892" s="116"/>
      <c r="Y1892" s="117"/>
      <c r="Z1892" s="115"/>
      <c r="AA1892" s="112" t="s">
        <v>1168</v>
      </c>
      <c r="AB1892" s="113">
        <f>'Demand Input VP'!B949</f>
        <v>0</v>
      </c>
      <c r="AC1892" s="112">
        <f>'Demand Input VP'!C949</f>
        <v>0</v>
      </c>
      <c r="AD1892" s="112">
        <f>'Demand Input VP'!D949</f>
        <v>0</v>
      </c>
      <c r="AE1892" s="112">
        <f>'Demand Input VP'!E949</f>
        <v>0</v>
      </c>
      <c r="AF1892" s="112">
        <f>'Demand Input VP'!F949</f>
        <v>0</v>
      </c>
      <c r="AG1892" s="112">
        <f>'Demand Input VP'!G949</f>
        <v>0</v>
      </c>
      <c r="AH1892" s="112">
        <f>'Demand Input VP'!H949</f>
        <v>0</v>
      </c>
      <c r="AI1892" s="112">
        <f>'Demand Input VP'!I949</f>
        <v>0</v>
      </c>
      <c r="AJ1892" s="112">
        <f>'Demand Input VP'!J949</f>
        <v>0</v>
      </c>
      <c r="AK1892" s="112">
        <f>'Demand Input VP'!K949</f>
        <v>0</v>
      </c>
      <c r="AL1892" s="112">
        <f>'Demand Input VP'!L949</f>
        <v>0</v>
      </c>
      <c r="AM1892" s="112">
        <f>'Demand Input VP'!M949</f>
        <v>0</v>
      </c>
      <c r="AN1892" s="112">
        <f>'Demand Input VP'!N949</f>
        <v>0</v>
      </c>
      <c r="AQ1892" t="str">
        <f>AQ1888</f>
        <v/>
      </c>
    </row>
    <row r="1893" spans="1:43" ht="14.25" customHeight="1" x14ac:dyDescent="0.25">
      <c r="A1893" s="99" t="s">
        <v>1169</v>
      </c>
      <c r="B1893" s="118"/>
      <c r="C1893" s="118"/>
      <c r="D1893" s="118"/>
      <c r="E1893" s="118"/>
      <c r="F1893" s="118"/>
      <c r="G1893" s="118"/>
      <c r="H1893" s="118"/>
      <c r="I1893" s="118"/>
      <c r="J1893" s="118"/>
      <c r="K1893" s="118"/>
      <c r="L1893" s="118"/>
      <c r="M1893" s="118"/>
      <c r="N1893" s="118"/>
      <c r="O1893" s="118"/>
      <c r="P1893" s="118"/>
      <c r="Q1893" s="118"/>
      <c r="R1893" s="118"/>
      <c r="S1893" s="118"/>
      <c r="T1893" s="118"/>
      <c r="U1893" s="118"/>
      <c r="V1893" s="118"/>
      <c r="W1893" s="115"/>
      <c r="X1893" s="116"/>
      <c r="Y1893" s="117"/>
      <c r="Z1893" s="119"/>
      <c r="AA1893" s="120" t="s">
        <v>1170</v>
      </c>
      <c r="AB1893" s="121">
        <f>'Demand Input VP'!B948</f>
        <v>0</v>
      </c>
      <c r="AC1893" s="120">
        <f>'Demand Input VP'!C948</f>
        <v>0</v>
      </c>
      <c r="AD1893" s="120">
        <f>'Demand Input VP'!D948</f>
        <v>0</v>
      </c>
      <c r="AE1893" s="120">
        <f>'Demand Input VP'!E948</f>
        <v>0</v>
      </c>
      <c r="AF1893" s="120">
        <f>'Demand Input VP'!F948</f>
        <v>0</v>
      </c>
      <c r="AG1893" s="120">
        <f>'Demand Input VP'!G948</f>
        <v>0</v>
      </c>
      <c r="AH1893" s="120">
        <f>'Demand Input VP'!H948</f>
        <v>0</v>
      </c>
      <c r="AI1893" s="120">
        <f>'Demand Input VP'!I948</f>
        <v>0</v>
      </c>
      <c r="AJ1893" s="120">
        <f>'Demand Input VP'!J948</f>
        <v>0</v>
      </c>
      <c r="AK1893" s="120">
        <f>'Demand Input VP'!K948</f>
        <v>0</v>
      </c>
      <c r="AL1893" s="120">
        <f>'Demand Input VP'!L948</f>
        <v>0</v>
      </c>
      <c r="AM1893" s="120">
        <f>'Demand Input VP'!M948</f>
        <v>0</v>
      </c>
      <c r="AN1893" s="120">
        <f>'Demand Input VP'!N948</f>
        <v>0</v>
      </c>
      <c r="AQ1893" t="str">
        <f>AQ1888</f>
        <v/>
      </c>
    </row>
    <row r="1894" spans="1:43" ht="14.25" customHeight="1" x14ac:dyDescent="0.25">
      <c r="A1894" s="1"/>
      <c r="B1894" s="122"/>
      <c r="C1894" s="122"/>
      <c r="D1894" s="122"/>
      <c r="E1894" s="122"/>
      <c r="F1894" s="122"/>
      <c r="G1894" s="122"/>
      <c r="H1894" s="122"/>
      <c r="I1894" s="122"/>
      <c r="J1894" s="122"/>
      <c r="K1894" s="122"/>
      <c r="L1894" s="122"/>
      <c r="M1894" s="122"/>
      <c r="N1894" s="122"/>
      <c r="O1894" s="122"/>
      <c r="P1894" s="122"/>
      <c r="Q1894" s="122"/>
      <c r="R1894" s="122"/>
      <c r="S1894" s="122"/>
      <c r="T1894" s="122"/>
      <c r="U1894" s="122"/>
      <c r="V1894" s="122"/>
      <c r="W1894" s="123"/>
      <c r="X1894" s="116"/>
      <c r="Y1894" s="117"/>
      <c r="Z1894" s="123"/>
      <c r="AA1894" s="112" t="s">
        <v>1171</v>
      </c>
      <c r="AB1894" s="113">
        <f>'Demand Input MP'!B949</f>
        <v>0</v>
      </c>
      <c r="AC1894" s="112">
        <f>'Demand Input MP'!C949</f>
        <v>0</v>
      </c>
      <c r="AD1894" s="112">
        <f>'Demand Input MP'!D949</f>
        <v>0</v>
      </c>
      <c r="AE1894" s="112">
        <f>'Demand Input MP'!E949</f>
        <v>0</v>
      </c>
      <c r="AF1894" s="112">
        <f>'Demand Input MP'!F949</f>
        <v>0</v>
      </c>
      <c r="AG1894" s="112">
        <f>'Demand Input MP'!G949</f>
        <v>0</v>
      </c>
      <c r="AH1894" s="112">
        <f>'Demand Input MP'!H949</f>
        <v>0</v>
      </c>
      <c r="AI1894" s="112">
        <f>'Demand Input MP'!I949</f>
        <v>0</v>
      </c>
      <c r="AJ1894" s="112">
        <f>'Demand Input MP'!J949</f>
        <v>0</v>
      </c>
      <c r="AK1894" s="112">
        <f>'Demand Input MP'!K949</f>
        <v>0</v>
      </c>
      <c r="AL1894" s="112">
        <f>'Demand Input MP'!L949</f>
        <v>0</v>
      </c>
      <c r="AM1894" s="112">
        <f>'Demand Input MP'!M949</f>
        <v>0</v>
      </c>
      <c r="AN1894" s="112">
        <f>'Demand Input MP'!N949</f>
        <v>0</v>
      </c>
      <c r="AQ1894" t="str">
        <f>AQ1888</f>
        <v/>
      </c>
    </row>
    <row r="1895" spans="1:43" ht="14.25" customHeight="1" x14ac:dyDescent="0.25">
      <c r="A1895" s="1"/>
      <c r="B1895" s="122"/>
      <c r="C1895" s="122"/>
      <c r="D1895" s="122"/>
      <c r="E1895" s="122"/>
      <c r="F1895" s="122"/>
      <c r="G1895" s="122"/>
      <c r="H1895" s="122"/>
      <c r="I1895" s="122"/>
      <c r="J1895" s="122"/>
      <c r="K1895" s="122"/>
      <c r="L1895" s="122"/>
      <c r="M1895" s="122"/>
      <c r="N1895" s="122"/>
      <c r="O1895" s="122"/>
      <c r="P1895" s="122"/>
      <c r="Q1895" s="122"/>
      <c r="R1895" s="122"/>
      <c r="S1895" s="122"/>
      <c r="T1895" s="122"/>
      <c r="U1895" s="122"/>
      <c r="V1895" s="124" t="s">
        <v>91</v>
      </c>
      <c r="W1895" s="125">
        <f>IFERROR(IF(SUM('Run Rate History'!E192:AD192)&gt;0,(SUMPRODUCT((B1890:AA1890&gt;=PERCENTILE(B1890:AA1890,0.1))*(B1890:AA1890&lt;=PERCENTILE(B1890:AA1890,0.9))*B1890:AA1890)+SUMPRODUCT(('Run Rate History'!E192:AD192&gt;=PERCENTILE(B1890:AA1890,0.1))*('Run Rate History'!E192:AD192&lt;=PERCENTILE(B1890:AA1890,0.9))*'Run Rate History'!E192:AD192))/(SUMPRODUCT((B1890:AA1890&gt;=PERCENTILE(B1890:AA1890,0.1))*(B1890:AA1890&lt;=PERCENTILE(B1890:AA1890,0.9))*1)+SUMPRODUCT(('Run Rate History'!E192:AD192&gt;=PERCENTILE(B1890:AA1890,0.1))*('Run Rate History'!E192:AD192&lt;=PERCENTILE(B1890:AA1890,0.9))*1)),TRIMMEAN(B1890:AA1890,0.15)),0)</f>
        <v>12.930232558139535</v>
      </c>
      <c r="X1895" s="126" t="s">
        <v>1172</v>
      </c>
      <c r="Y1895" s="127">
        <f>SUM(B1890:AA1890)/26</f>
        <v>13.346153846153847</v>
      </c>
      <c r="Z1895" s="128"/>
      <c r="AA1895" s="112" t="s">
        <v>1173</v>
      </c>
      <c r="AB1895" s="113">
        <f>'Demand Input MP'!B948</f>
        <v>0</v>
      </c>
      <c r="AC1895" s="112">
        <f>'Demand Input MP'!C948</f>
        <v>0</v>
      </c>
      <c r="AD1895" s="112">
        <f>'Demand Input MP'!D948</f>
        <v>0</v>
      </c>
      <c r="AE1895" s="112">
        <f>'Demand Input MP'!E948</f>
        <v>0</v>
      </c>
      <c r="AF1895" s="112">
        <f>'Demand Input MP'!F948</f>
        <v>0</v>
      </c>
      <c r="AG1895" s="112">
        <f>'Demand Input MP'!G948</f>
        <v>0</v>
      </c>
      <c r="AH1895" s="112">
        <f>'Demand Input MP'!H948</f>
        <v>0</v>
      </c>
      <c r="AI1895" s="112">
        <f>'Demand Input MP'!I948</f>
        <v>0</v>
      </c>
      <c r="AJ1895" s="112">
        <f>'Demand Input MP'!J948</f>
        <v>0</v>
      </c>
      <c r="AK1895" s="112">
        <f>'Demand Input MP'!K948</f>
        <v>0</v>
      </c>
      <c r="AL1895" s="112">
        <f>'Demand Input MP'!L948</f>
        <v>0</v>
      </c>
      <c r="AM1895" s="112">
        <f>'Demand Input MP'!M948</f>
        <v>0</v>
      </c>
      <c r="AN1895" s="112">
        <f>'Demand Input MP'!N948</f>
        <v>0</v>
      </c>
      <c r="AQ1895" t="str">
        <f>AQ1888</f>
        <v/>
      </c>
    </row>
    <row r="1896" spans="1:43" ht="14.25" customHeight="1" x14ac:dyDescent="0.25">
      <c r="A1896" s="1"/>
      <c r="B1896" s="122"/>
      <c r="C1896" s="122"/>
      <c r="D1896" s="122"/>
      <c r="E1896" s="122"/>
      <c r="F1896" s="122"/>
      <c r="G1896" s="122"/>
      <c r="H1896" s="122"/>
      <c r="I1896" s="122"/>
      <c r="J1896" s="122"/>
      <c r="K1896" s="122"/>
      <c r="L1896" s="122"/>
      <c r="M1896" s="122"/>
      <c r="N1896" s="122"/>
      <c r="O1896" s="122"/>
      <c r="P1896" s="122"/>
      <c r="Q1896" s="122"/>
      <c r="R1896" s="122"/>
      <c r="S1896" s="122"/>
      <c r="T1896" s="122"/>
      <c r="U1896" s="122"/>
      <c r="V1896" s="124" t="s">
        <v>94</v>
      </c>
      <c r="W1896" s="125">
        <f>IFERROR((1*MIN(MAX(X1890,0.5*IF(SUM('Run Rate History'!E192:AD192)&gt;0,(MEDIAN(IF(B1890:AA1890&gt;0,B1890:AA1890))+MEDIAN(IF('Run Rate History'!E192:AD192&gt;0,'Run Rate History'!E192:AD192)))/2,MEDIAN(IF(B1890:AA1890&gt;0,B1890:AA1890)))),2*IF(SUM('Run Rate History'!E192:AD192)&gt;0,(MEDIAN(IF(B1890:AA1890&gt;0,B1890:AA1890))+MEDIAN(IF('Run Rate History'!E192:AD192&gt;0,'Run Rate History'!E192:AD192)))/2,MEDIAN(IF(B1890:AA1890&gt;0,B1890:AA1890))))+2*MIN(MAX(Y1890,0.5*IF(SUM('Run Rate History'!E192:AD192)&gt;0,(MEDIAN(IF(B1890:AA1890&gt;0,B1890:AA1890))+MEDIAN(IF('Run Rate History'!E192:AD192&gt;0,'Run Rate History'!E192:AD192)))/2,MEDIAN(IF(B1890:AA1890&gt;0,B1890:AA1890)))),2*IF(SUM('Run Rate History'!E192:AD192)&gt;0,(MEDIAN(IF(B1890:AA1890&gt;0,B1890:AA1890))+MEDIAN(IF('Run Rate History'!E192:AD192&gt;0,'Run Rate History'!E192:AD192)))/2,MEDIAN(IF(B1890:AA1890&gt;0,B1890:AA1890))))+3*MIN(MAX(Z1890,0.5*IF(SUM('Run Rate History'!E192:AD192)&gt;0,(MEDIAN(IF(B1890:AA1890&gt;0,B1890:AA1890))+MEDIAN(IF('Run Rate History'!E192:AD192&gt;0,'Run Rate History'!E192:AD192)))/2,MEDIAN(IF(B1890:AA1890&gt;0,B1890:AA1890)))),2*IF(SUM('Run Rate History'!E192:AD192)&gt;0,(MEDIAN(IF(B1890:AA1890&gt;0,B1890:AA1890))+MEDIAN(IF('Run Rate History'!E192:AD192&gt;0,'Run Rate History'!E192:AD192)))/2,MEDIAN(IF(B1890:AA1890&gt;0,B1890:AA1890))))+4*MIN(MAX(AA1890,0.5*IF(SUM('Run Rate History'!E192:AD192)&gt;0,(MEDIAN(IF(B1890:AA1890&gt;0,B1890:AA1890))+MEDIAN(IF('Run Rate History'!E192:AD192&gt;0,'Run Rate History'!E192:AD192)))/2,MEDIAN(IF(B1890:AA1890&gt;0,B1890:AA1890)))),2*IF(SUM('Run Rate History'!E192:AD192)&gt;0,(MEDIAN(IF(B1890:AA1890&gt;0,B1890:AA1890))+MEDIAN(IF('Run Rate History'!E192:AD192&gt;0,'Run Rate History'!E192:AD192)))/2,MEDIAN(IF(B1890:AA1890&gt;0,B1890:AA1890)))))/10,0)</f>
        <v>16.3</v>
      </c>
      <c r="X1896" s="129" t="s">
        <v>1174</v>
      </c>
      <c r="Y1896" s="130">
        <f>IFERROR(VLOOKUP(A1888,'Stanje zaliha'!A:E,5,FALSE()),0)</f>
        <v>459</v>
      </c>
      <c r="Z1896" s="131"/>
      <c r="AA1896" s="113" t="s">
        <v>1175</v>
      </c>
      <c r="AB1896" s="118">
        <f t="shared" ref="AB1896:AN1896" si="376">SUM(AB1892:AB1895)</f>
        <v>0</v>
      </c>
      <c r="AC1896" s="118">
        <f t="shared" si="376"/>
        <v>0</v>
      </c>
      <c r="AD1896" s="118">
        <f t="shared" si="376"/>
        <v>0</v>
      </c>
      <c r="AE1896" s="118">
        <f t="shared" si="376"/>
        <v>0</v>
      </c>
      <c r="AF1896" s="118">
        <f t="shared" si="376"/>
        <v>0</v>
      </c>
      <c r="AG1896" s="118">
        <f t="shared" si="376"/>
        <v>0</v>
      </c>
      <c r="AH1896" s="118">
        <f t="shared" si="376"/>
        <v>0</v>
      </c>
      <c r="AI1896" s="118">
        <f t="shared" si="376"/>
        <v>0</v>
      </c>
      <c r="AJ1896" s="118">
        <f t="shared" si="376"/>
        <v>0</v>
      </c>
      <c r="AK1896" s="118">
        <f t="shared" si="376"/>
        <v>0</v>
      </c>
      <c r="AL1896" s="118">
        <f t="shared" si="376"/>
        <v>0</v>
      </c>
      <c r="AM1896" s="118">
        <f t="shared" si="376"/>
        <v>0</v>
      </c>
      <c r="AN1896" s="118">
        <f t="shared" si="376"/>
        <v>0</v>
      </c>
      <c r="AQ1896" t="str">
        <f>AQ1888</f>
        <v/>
      </c>
    </row>
    <row r="1897" spans="1:43" ht="14.25" customHeight="1" x14ac:dyDescent="0.25">
      <c r="A1897" s="1"/>
      <c r="B1897" s="122"/>
      <c r="C1897" s="122"/>
      <c r="D1897" s="122"/>
      <c r="E1897" s="122"/>
      <c r="F1897" s="122"/>
      <c r="G1897" s="122"/>
      <c r="H1897" s="122"/>
      <c r="I1897" s="122"/>
      <c r="J1897" s="122"/>
      <c r="K1897" s="122"/>
      <c r="L1897" s="122"/>
      <c r="M1897" s="122"/>
      <c r="N1897" s="122"/>
      <c r="O1897" s="122"/>
      <c r="P1897" s="122"/>
      <c r="Q1897" s="122"/>
      <c r="R1897" s="122"/>
      <c r="S1897" s="122"/>
      <c r="T1897" s="122"/>
      <c r="U1897" s="122"/>
      <c r="V1897" s="124" t="s">
        <v>95</v>
      </c>
      <c r="W1897" s="125">
        <f>IFERROR(0.6*W1896+0.4*W1895,0)</f>
        <v>14.952093023255813</v>
      </c>
      <c r="X1897" s="132" t="s">
        <v>1176</v>
      </c>
      <c r="Y1897" s="133">
        <f>IFERROR(SUMIF('Popis poslanih narudžbi'!A:A,A1888,'Popis poslanih narudžbi'!C:C),0)</f>
        <v>0</v>
      </c>
      <c r="Z1897" s="131"/>
      <c r="AA1897" s="134" t="s">
        <v>1177</v>
      </c>
      <c r="AB1897" s="118">
        <f t="shared" ref="AB1897:AN1897" si="377">AB1890+AB1896</f>
        <v>13</v>
      </c>
      <c r="AC1897" s="118">
        <f t="shared" si="377"/>
        <v>14</v>
      </c>
      <c r="AD1897" s="118">
        <f t="shared" si="377"/>
        <v>14</v>
      </c>
      <c r="AE1897" s="118">
        <f t="shared" si="377"/>
        <v>15</v>
      </c>
      <c r="AF1897" s="118">
        <f t="shared" si="377"/>
        <v>14</v>
      </c>
      <c r="AG1897" s="118">
        <f t="shared" si="377"/>
        <v>14</v>
      </c>
      <c r="AH1897" s="118">
        <f t="shared" si="377"/>
        <v>14</v>
      </c>
      <c r="AI1897" s="118">
        <f t="shared" si="377"/>
        <v>14</v>
      </c>
      <c r="AJ1897" s="118">
        <f t="shared" si="377"/>
        <v>14</v>
      </c>
      <c r="AK1897" s="118">
        <f t="shared" si="377"/>
        <v>14</v>
      </c>
      <c r="AL1897" s="118">
        <f t="shared" si="377"/>
        <v>14</v>
      </c>
      <c r="AM1897" s="118">
        <f t="shared" si="377"/>
        <v>14</v>
      </c>
      <c r="AN1897" s="118">
        <f t="shared" si="377"/>
        <v>14</v>
      </c>
      <c r="AQ1897" t="str">
        <f>AQ1888</f>
        <v/>
      </c>
    </row>
    <row r="1898" spans="1:43" ht="14.25" customHeight="1" x14ac:dyDescent="0.25">
      <c r="A1898" s="107" t="str">
        <f>'Run Rate'!A193</f>
        <v>POL12849</v>
      </c>
      <c r="B1898" s="135" t="str">
        <f>'Run Rate'!B193</f>
        <v>Polleo Premium HydroX Whey 1,8kg Chocolate Hazelnut</v>
      </c>
      <c r="C1898" s="135" t="str">
        <f>'Run Rate'!C193</f>
        <v>PROTEINI</v>
      </c>
      <c r="D1898" s="135" t="str">
        <f>'Run Rate'!D193</f>
        <v>02 SILVER</v>
      </c>
      <c r="E1898" s="122"/>
      <c r="F1898" s="122"/>
      <c r="G1898" s="122"/>
      <c r="H1898" s="122"/>
      <c r="I1898" s="122"/>
      <c r="J1898" s="122"/>
      <c r="K1898" s="122"/>
      <c r="L1898" s="122"/>
      <c r="M1898" s="122"/>
      <c r="N1898" s="122"/>
      <c r="O1898" s="122"/>
      <c r="P1898" s="122"/>
      <c r="Q1898" s="122"/>
      <c r="R1898" s="122"/>
      <c r="S1898" s="122"/>
      <c r="T1898" s="122"/>
      <c r="U1898" s="122"/>
      <c r="V1898" s="122"/>
      <c r="W1898" s="122"/>
      <c r="X1898" s="122"/>
      <c r="Y1898" s="122"/>
      <c r="Z1898" s="122"/>
      <c r="AA1898" s="122"/>
      <c r="AB1898" s="122"/>
      <c r="AC1898" s="122"/>
      <c r="AD1898" s="122"/>
      <c r="AE1898" s="122"/>
      <c r="AF1898" s="122"/>
      <c r="AG1898" s="122"/>
      <c r="AH1898" s="122"/>
      <c r="AI1898" s="122"/>
      <c r="AJ1898" s="122"/>
      <c r="AK1898" s="122"/>
      <c r="AL1898" s="122"/>
      <c r="AM1898" s="122"/>
      <c r="AN1898" s="122"/>
      <c r="AQ1898" t="str">
        <f>IF(AND(OR($B$1="ALL",$B$1=C1898),OR($E$1="ALL",$E$1=D1898),OR($B$2="ALL",$B$2=A1898),OR($E$2="ALL",IFERROR(SEARCH($E$2,B1898),0)&gt;0)),"MATCH","")</f>
        <v/>
      </c>
    </row>
    <row r="1899" spans="1:43" ht="14.25" customHeight="1" x14ac:dyDescent="0.25">
      <c r="A1899" s="108" t="s">
        <v>1137</v>
      </c>
      <c r="B1899" s="136" t="s">
        <v>1138</v>
      </c>
      <c r="C1899" s="136" t="s">
        <v>1139</v>
      </c>
      <c r="D1899" s="136" t="s">
        <v>1140</v>
      </c>
      <c r="E1899" s="136" t="s">
        <v>1141</v>
      </c>
      <c r="F1899" s="136" t="s">
        <v>1142</v>
      </c>
      <c r="G1899" s="136" t="s">
        <v>1143</v>
      </c>
      <c r="H1899" s="136" t="s">
        <v>1144</v>
      </c>
      <c r="I1899" s="136" t="s">
        <v>1145</v>
      </c>
      <c r="J1899" s="136" t="s">
        <v>1146</v>
      </c>
      <c r="K1899" s="136" t="s">
        <v>1147</v>
      </c>
      <c r="L1899" s="136" t="s">
        <v>1148</v>
      </c>
      <c r="M1899" s="136" t="s">
        <v>1149</v>
      </c>
      <c r="N1899" s="136" t="s">
        <v>1150</v>
      </c>
      <c r="O1899" s="136" t="s">
        <v>1151</v>
      </c>
      <c r="P1899" s="136" t="s">
        <v>1152</v>
      </c>
      <c r="Q1899" s="136" t="s">
        <v>1153</v>
      </c>
      <c r="R1899" s="136" t="s">
        <v>1154</v>
      </c>
      <c r="S1899" s="136" t="s">
        <v>1155</v>
      </c>
      <c r="T1899" s="136" t="s">
        <v>1156</v>
      </c>
      <c r="U1899" s="136" t="s">
        <v>1157</v>
      </c>
      <c r="V1899" s="136" t="s">
        <v>1158</v>
      </c>
      <c r="W1899" s="136" t="s">
        <v>1159</v>
      </c>
      <c r="X1899" s="136" t="s">
        <v>1160</v>
      </c>
      <c r="Y1899" s="136" t="s">
        <v>1161</v>
      </c>
      <c r="Z1899" s="136" t="s">
        <v>1162</v>
      </c>
      <c r="AA1899" s="136" t="s">
        <v>1163</v>
      </c>
      <c r="AB1899" s="137" t="s">
        <v>156</v>
      </c>
      <c r="AC1899" s="137" t="s">
        <v>157</v>
      </c>
      <c r="AD1899" s="137" t="s">
        <v>158</v>
      </c>
      <c r="AE1899" s="137" t="s">
        <v>139</v>
      </c>
      <c r="AF1899" s="138" t="s">
        <v>140</v>
      </c>
      <c r="AG1899" s="138" t="s">
        <v>141</v>
      </c>
      <c r="AH1899" s="138" t="s">
        <v>142</v>
      </c>
      <c r="AI1899" s="138" t="s">
        <v>143</v>
      </c>
      <c r="AJ1899" s="139" t="s">
        <v>144</v>
      </c>
      <c r="AK1899" s="139" t="s">
        <v>145</v>
      </c>
      <c r="AL1899" s="139" t="s">
        <v>146</v>
      </c>
      <c r="AM1899" s="140" t="s">
        <v>147</v>
      </c>
      <c r="AN1899" s="140" t="s">
        <v>148</v>
      </c>
      <c r="AQ1899" t="str">
        <f>AQ1898</f>
        <v/>
      </c>
    </row>
    <row r="1900" spans="1:43" ht="14.25" customHeight="1" x14ac:dyDescent="0.25">
      <c r="A1900" s="99" t="s">
        <v>1164</v>
      </c>
      <c r="B1900" s="112">
        <f>'Run Rate'!E193</f>
        <v>1</v>
      </c>
      <c r="C1900" s="112">
        <f>'Run Rate'!F193</f>
        <v>19</v>
      </c>
      <c r="D1900" s="112">
        <f>'Run Rate'!G193</f>
        <v>17</v>
      </c>
      <c r="E1900" s="112">
        <f>'Run Rate'!H193</f>
        <v>14</v>
      </c>
      <c r="F1900" s="112">
        <f>'Run Rate'!I193</f>
        <v>42</v>
      </c>
      <c r="G1900" s="112">
        <f>'Run Rate'!J193</f>
        <v>17</v>
      </c>
      <c r="H1900" s="112">
        <f>'Run Rate'!K193</f>
        <v>8</v>
      </c>
      <c r="I1900" s="112">
        <f>'Run Rate'!L193</f>
        <v>5</v>
      </c>
      <c r="J1900" s="112">
        <f>'Run Rate'!M193</f>
        <v>44</v>
      </c>
      <c r="K1900" s="112">
        <f>'Run Rate'!N193</f>
        <v>49</v>
      </c>
      <c r="L1900" s="112">
        <f>'Run Rate'!O193</f>
        <v>31</v>
      </c>
      <c r="M1900" s="112">
        <f>'Run Rate'!P193</f>
        <v>41</v>
      </c>
      <c r="N1900" s="112">
        <f>'Run Rate'!Q193</f>
        <v>29</v>
      </c>
      <c r="O1900" s="112">
        <f>'Run Rate'!R193</f>
        <v>11</v>
      </c>
      <c r="P1900" s="112">
        <f>'Run Rate'!S193</f>
        <v>2</v>
      </c>
      <c r="Q1900" s="112">
        <f>'Run Rate'!T193</f>
        <v>12</v>
      </c>
      <c r="R1900" s="112">
        <f>'Run Rate'!U193</f>
        <v>9</v>
      </c>
      <c r="S1900" s="112">
        <f>'Run Rate'!V193</f>
        <v>17</v>
      </c>
      <c r="T1900" s="112">
        <f>'Run Rate'!W193</f>
        <v>9</v>
      </c>
      <c r="U1900" s="112">
        <f>'Run Rate'!X193</f>
        <v>26</v>
      </c>
      <c r="V1900" s="112">
        <f>'Run Rate'!Y193</f>
        <v>19</v>
      </c>
      <c r="W1900" s="112">
        <f>'Run Rate'!Z193</f>
        <v>22</v>
      </c>
      <c r="X1900" s="112">
        <f>'Run Rate'!AA193</f>
        <v>14</v>
      </c>
      <c r="Y1900" s="112">
        <f>'Run Rate'!AB193</f>
        <v>13</v>
      </c>
      <c r="Z1900" s="112">
        <f>'Run Rate'!AC193</f>
        <v>23</v>
      </c>
      <c r="AA1900" s="112">
        <f>'Run Rate'!AD193</f>
        <v>30</v>
      </c>
      <c r="AB1900" s="113">
        <v>22</v>
      </c>
      <c r="AC1900" s="112">
        <v>21</v>
      </c>
      <c r="AD1900" s="112">
        <v>20</v>
      </c>
      <c r="AE1900" s="112">
        <v>19</v>
      </c>
      <c r="AF1900" s="112">
        <v>19</v>
      </c>
      <c r="AG1900" s="112">
        <v>18</v>
      </c>
      <c r="AH1900" s="112">
        <v>17</v>
      </c>
      <c r="AI1900" s="112">
        <v>17</v>
      </c>
      <c r="AJ1900" s="112">
        <v>16</v>
      </c>
      <c r="AK1900" s="112">
        <v>16</v>
      </c>
      <c r="AL1900" s="112">
        <v>17</v>
      </c>
      <c r="AM1900" s="112">
        <v>17</v>
      </c>
      <c r="AN1900" s="112">
        <v>17</v>
      </c>
      <c r="AQ1900" t="str">
        <f>AQ1898</f>
        <v/>
      </c>
    </row>
    <row r="1901" spans="1:43" ht="14.25" customHeight="1" x14ac:dyDescent="0.25">
      <c r="A1901" s="99" t="s">
        <v>1165</v>
      </c>
      <c r="B1901" s="114"/>
      <c r="C1901" s="114"/>
      <c r="D1901" s="114"/>
      <c r="E1901" s="114"/>
      <c r="F1901" s="114"/>
      <c r="G1901" s="114"/>
      <c r="H1901" s="114"/>
      <c r="I1901" s="114"/>
      <c r="J1901" s="114"/>
      <c r="K1901" s="114"/>
      <c r="L1901" s="114"/>
      <c r="M1901" s="114"/>
      <c r="N1901" s="114"/>
      <c r="O1901" s="114"/>
      <c r="P1901" s="114"/>
      <c r="Q1901" s="114"/>
      <c r="R1901" s="114"/>
      <c r="S1901" s="114"/>
      <c r="T1901" s="114"/>
      <c r="U1901" s="114"/>
      <c r="V1901" s="114"/>
      <c r="W1901" s="115"/>
      <c r="X1901" s="115"/>
      <c r="Y1901" s="115"/>
      <c r="Z1901" s="115"/>
      <c r="AA1901" s="112" t="s">
        <v>1166</v>
      </c>
      <c r="AB1901" s="113"/>
      <c r="AC1901" s="112"/>
      <c r="AD1901" s="112"/>
      <c r="AE1901" s="112"/>
      <c r="AF1901" s="112"/>
      <c r="AG1901" s="112"/>
      <c r="AH1901" s="112"/>
      <c r="AI1901" s="112"/>
      <c r="AJ1901" s="112"/>
      <c r="AK1901" s="112"/>
      <c r="AL1901" s="112"/>
      <c r="AM1901" s="112"/>
      <c r="AN1901" s="112"/>
      <c r="AQ1901" t="str">
        <f>AQ1898</f>
        <v/>
      </c>
    </row>
    <row r="1902" spans="1:43" ht="14.25" customHeight="1" x14ac:dyDescent="0.25">
      <c r="A1902" s="99" t="s">
        <v>1167</v>
      </c>
      <c r="B1902" s="114"/>
      <c r="C1902" s="114"/>
      <c r="D1902" s="114"/>
      <c r="E1902" s="114"/>
      <c r="F1902" s="114"/>
      <c r="G1902" s="114"/>
      <c r="H1902" s="114"/>
      <c r="I1902" s="114"/>
      <c r="J1902" s="114"/>
      <c r="K1902" s="114"/>
      <c r="L1902" s="114"/>
      <c r="M1902" s="114"/>
      <c r="N1902" s="114"/>
      <c r="O1902" s="114"/>
      <c r="P1902" s="114"/>
      <c r="Q1902" s="114"/>
      <c r="R1902" s="114"/>
      <c r="S1902" s="114"/>
      <c r="T1902" s="114"/>
      <c r="U1902" s="114"/>
      <c r="V1902" s="114"/>
      <c r="W1902" s="115"/>
      <c r="X1902" s="116"/>
      <c r="Y1902" s="117"/>
      <c r="Z1902" s="115"/>
      <c r="AA1902" s="112" t="s">
        <v>1168</v>
      </c>
      <c r="AB1902" s="113">
        <f>'Demand Input VP'!B954</f>
        <v>0</v>
      </c>
      <c r="AC1902" s="112">
        <f>'Demand Input VP'!C954</f>
        <v>0</v>
      </c>
      <c r="AD1902" s="112">
        <f>'Demand Input VP'!D954</f>
        <v>0</v>
      </c>
      <c r="AE1902" s="112">
        <f>'Demand Input VP'!E954</f>
        <v>0</v>
      </c>
      <c r="AF1902" s="112">
        <f>'Demand Input VP'!F954</f>
        <v>0</v>
      </c>
      <c r="AG1902" s="112">
        <f>'Demand Input VP'!G954</f>
        <v>0</v>
      </c>
      <c r="AH1902" s="112">
        <f>'Demand Input VP'!H954</f>
        <v>0</v>
      </c>
      <c r="AI1902" s="112">
        <f>'Demand Input VP'!I954</f>
        <v>0</v>
      </c>
      <c r="AJ1902" s="112">
        <f>'Demand Input VP'!J954</f>
        <v>0</v>
      </c>
      <c r="AK1902" s="112">
        <f>'Demand Input VP'!K954</f>
        <v>0</v>
      </c>
      <c r="AL1902" s="112">
        <f>'Demand Input VP'!L954</f>
        <v>0</v>
      </c>
      <c r="AM1902" s="112">
        <f>'Demand Input VP'!M954</f>
        <v>0</v>
      </c>
      <c r="AN1902" s="112">
        <f>'Demand Input VP'!N954</f>
        <v>0</v>
      </c>
      <c r="AQ1902" t="str">
        <f>AQ1898</f>
        <v/>
      </c>
    </row>
    <row r="1903" spans="1:43" ht="14.25" customHeight="1" x14ac:dyDescent="0.25">
      <c r="A1903" s="99" t="s">
        <v>1169</v>
      </c>
      <c r="B1903" s="118"/>
      <c r="C1903" s="118"/>
      <c r="D1903" s="118"/>
      <c r="E1903" s="118"/>
      <c r="F1903" s="118"/>
      <c r="G1903" s="118"/>
      <c r="H1903" s="118"/>
      <c r="I1903" s="118"/>
      <c r="J1903" s="118"/>
      <c r="K1903" s="118"/>
      <c r="L1903" s="118"/>
      <c r="M1903" s="118"/>
      <c r="N1903" s="118"/>
      <c r="O1903" s="118"/>
      <c r="P1903" s="118"/>
      <c r="Q1903" s="118"/>
      <c r="R1903" s="118"/>
      <c r="S1903" s="118"/>
      <c r="T1903" s="118"/>
      <c r="U1903" s="118"/>
      <c r="V1903" s="118"/>
      <c r="W1903" s="115"/>
      <c r="X1903" s="116"/>
      <c r="Y1903" s="117"/>
      <c r="Z1903" s="119"/>
      <c r="AA1903" s="120" t="s">
        <v>1170</v>
      </c>
      <c r="AB1903" s="121">
        <f>'Demand Input VP'!B953</f>
        <v>0</v>
      </c>
      <c r="AC1903" s="120">
        <f>'Demand Input VP'!C953</f>
        <v>0</v>
      </c>
      <c r="AD1903" s="120">
        <f>'Demand Input VP'!D953</f>
        <v>0</v>
      </c>
      <c r="AE1903" s="120">
        <f>'Demand Input VP'!E953</f>
        <v>0</v>
      </c>
      <c r="AF1903" s="120">
        <f>'Demand Input VP'!F953</f>
        <v>0</v>
      </c>
      <c r="AG1903" s="120">
        <f>'Demand Input VP'!G953</f>
        <v>0</v>
      </c>
      <c r="AH1903" s="120">
        <f>'Demand Input VP'!H953</f>
        <v>0</v>
      </c>
      <c r="AI1903" s="120">
        <f>'Demand Input VP'!I953</f>
        <v>0</v>
      </c>
      <c r="AJ1903" s="120">
        <f>'Demand Input VP'!J953</f>
        <v>0</v>
      </c>
      <c r="AK1903" s="120">
        <f>'Demand Input VP'!K953</f>
        <v>0</v>
      </c>
      <c r="AL1903" s="120">
        <f>'Demand Input VP'!L953</f>
        <v>0</v>
      </c>
      <c r="AM1903" s="120">
        <f>'Demand Input VP'!M953</f>
        <v>0</v>
      </c>
      <c r="AN1903" s="120">
        <f>'Demand Input VP'!N953</f>
        <v>0</v>
      </c>
      <c r="AQ1903" t="str">
        <f>AQ1898</f>
        <v/>
      </c>
    </row>
    <row r="1904" spans="1:43" ht="14.25" customHeight="1" x14ac:dyDescent="0.25">
      <c r="A1904" s="1"/>
      <c r="B1904" s="122"/>
      <c r="C1904" s="122"/>
      <c r="D1904" s="122"/>
      <c r="E1904" s="122"/>
      <c r="F1904" s="122"/>
      <c r="G1904" s="122"/>
      <c r="H1904" s="122"/>
      <c r="I1904" s="122"/>
      <c r="J1904" s="122"/>
      <c r="K1904" s="122"/>
      <c r="L1904" s="122"/>
      <c r="M1904" s="122"/>
      <c r="N1904" s="122"/>
      <c r="O1904" s="122"/>
      <c r="P1904" s="122"/>
      <c r="Q1904" s="122"/>
      <c r="R1904" s="122"/>
      <c r="S1904" s="122"/>
      <c r="T1904" s="122"/>
      <c r="U1904" s="122"/>
      <c r="V1904" s="122"/>
      <c r="W1904" s="123"/>
      <c r="X1904" s="116"/>
      <c r="Y1904" s="117"/>
      <c r="Z1904" s="123"/>
      <c r="AA1904" s="112" t="s">
        <v>1171</v>
      </c>
      <c r="AB1904" s="113">
        <f>'Demand Input MP'!B954</f>
        <v>0</v>
      </c>
      <c r="AC1904" s="112">
        <f>'Demand Input MP'!C954</f>
        <v>0</v>
      </c>
      <c r="AD1904" s="112">
        <f>'Demand Input MP'!D954</f>
        <v>0</v>
      </c>
      <c r="AE1904" s="112">
        <f>'Demand Input MP'!E954</f>
        <v>0</v>
      </c>
      <c r="AF1904" s="112">
        <f>'Demand Input MP'!F954</f>
        <v>0</v>
      </c>
      <c r="AG1904" s="112">
        <f>'Demand Input MP'!G954</f>
        <v>0</v>
      </c>
      <c r="AH1904" s="112">
        <f>'Demand Input MP'!H954</f>
        <v>0</v>
      </c>
      <c r="AI1904" s="112">
        <f>'Demand Input MP'!I954</f>
        <v>0</v>
      </c>
      <c r="AJ1904" s="112">
        <f>'Demand Input MP'!J954</f>
        <v>0</v>
      </c>
      <c r="AK1904" s="112">
        <f>'Demand Input MP'!K954</f>
        <v>0</v>
      </c>
      <c r="AL1904" s="112">
        <f>'Demand Input MP'!L954</f>
        <v>0</v>
      </c>
      <c r="AM1904" s="112">
        <f>'Demand Input MP'!M954</f>
        <v>0</v>
      </c>
      <c r="AN1904" s="112">
        <f>'Demand Input MP'!N954</f>
        <v>0</v>
      </c>
      <c r="AQ1904" t="str">
        <f>AQ1898</f>
        <v/>
      </c>
    </row>
    <row r="1905" spans="1:43" ht="14.25" customHeight="1" x14ac:dyDescent="0.25">
      <c r="A1905" s="1"/>
      <c r="B1905" s="122"/>
      <c r="C1905" s="122"/>
      <c r="D1905" s="122"/>
      <c r="E1905" s="122"/>
      <c r="F1905" s="122"/>
      <c r="G1905" s="122"/>
      <c r="H1905" s="122"/>
      <c r="I1905" s="122"/>
      <c r="J1905" s="122"/>
      <c r="K1905" s="122"/>
      <c r="L1905" s="122"/>
      <c r="M1905" s="122"/>
      <c r="N1905" s="122"/>
      <c r="O1905" s="122"/>
      <c r="P1905" s="122"/>
      <c r="Q1905" s="122"/>
      <c r="R1905" s="122"/>
      <c r="S1905" s="122"/>
      <c r="T1905" s="122"/>
      <c r="U1905" s="122"/>
      <c r="V1905" s="124" t="s">
        <v>91</v>
      </c>
      <c r="W1905" s="125">
        <f>IFERROR(IF(SUM('Run Rate History'!E193:AD193)&gt;0,(SUMPRODUCT((B1900:AA1900&gt;=PERCENTILE(B1900:AA1900,0.1))*(B1900:AA1900&lt;=PERCENTILE(B1900:AA1900,0.9))*B1900:AA1900)+SUMPRODUCT(('Run Rate History'!E193:AD193&gt;=PERCENTILE(B1900:AA1900,0.1))*('Run Rate History'!E193:AD193&lt;=PERCENTILE(B1900:AA1900,0.9))*'Run Rate History'!E193:AD193))/(SUMPRODUCT((B1900:AA1900&gt;=PERCENTILE(B1900:AA1900,0.1))*(B1900:AA1900&lt;=PERCENTILE(B1900:AA1900,0.9))*1)+SUMPRODUCT(('Run Rate History'!E193:AD193&gt;=PERCENTILE(B1900:AA1900,0.1))*('Run Rate History'!E193:AD193&lt;=PERCENTILE(B1900:AA1900,0.9))*1)),TRIMMEAN(B1900:AA1900,0.15)),0)</f>
        <v>19.75</v>
      </c>
      <c r="X1905" s="126" t="s">
        <v>1172</v>
      </c>
      <c r="Y1905" s="127">
        <f>SUM(B1900:AA1900)/26</f>
        <v>20.153846153846153</v>
      </c>
      <c r="Z1905" s="128"/>
      <c r="AA1905" s="112" t="s">
        <v>1173</v>
      </c>
      <c r="AB1905" s="113">
        <f>'Demand Input MP'!B953</f>
        <v>0</v>
      </c>
      <c r="AC1905" s="112">
        <f>'Demand Input MP'!C953</f>
        <v>0</v>
      </c>
      <c r="AD1905" s="112">
        <f>'Demand Input MP'!D953</f>
        <v>0</v>
      </c>
      <c r="AE1905" s="112">
        <f>'Demand Input MP'!E953</f>
        <v>0</v>
      </c>
      <c r="AF1905" s="112">
        <f>'Demand Input MP'!F953</f>
        <v>0</v>
      </c>
      <c r="AG1905" s="112">
        <f>'Demand Input MP'!G953</f>
        <v>0</v>
      </c>
      <c r="AH1905" s="112">
        <f>'Demand Input MP'!H953</f>
        <v>0</v>
      </c>
      <c r="AI1905" s="112">
        <f>'Demand Input MP'!I953</f>
        <v>0</v>
      </c>
      <c r="AJ1905" s="112">
        <f>'Demand Input MP'!J953</f>
        <v>0</v>
      </c>
      <c r="AK1905" s="112">
        <f>'Demand Input MP'!K953</f>
        <v>0</v>
      </c>
      <c r="AL1905" s="112">
        <f>'Demand Input MP'!L953</f>
        <v>0</v>
      </c>
      <c r="AM1905" s="112">
        <f>'Demand Input MP'!M953</f>
        <v>0</v>
      </c>
      <c r="AN1905" s="112">
        <f>'Demand Input MP'!N953</f>
        <v>0</v>
      </c>
      <c r="AQ1905" t="str">
        <f>AQ1898</f>
        <v/>
      </c>
    </row>
    <row r="1906" spans="1:43" ht="14.25" customHeight="1" x14ac:dyDescent="0.25">
      <c r="A1906" s="1"/>
      <c r="B1906" s="122"/>
      <c r="C1906" s="122"/>
      <c r="D1906" s="122"/>
      <c r="E1906" s="122"/>
      <c r="F1906" s="122"/>
      <c r="G1906" s="122"/>
      <c r="H1906" s="122"/>
      <c r="I1906" s="122"/>
      <c r="J1906" s="122"/>
      <c r="K1906" s="122"/>
      <c r="L1906" s="122"/>
      <c r="M1906" s="122"/>
      <c r="N1906" s="122"/>
      <c r="O1906" s="122"/>
      <c r="P1906" s="122"/>
      <c r="Q1906" s="122"/>
      <c r="R1906" s="122"/>
      <c r="S1906" s="122"/>
      <c r="T1906" s="122"/>
      <c r="U1906" s="122"/>
      <c r="V1906" s="124" t="s">
        <v>94</v>
      </c>
      <c r="W1906" s="125">
        <f>IFERROR((1*MIN(MAX(X1900,0.5*IF(SUM('Run Rate History'!E193:AD193)&gt;0,(MEDIAN(IF(B1900:AA1900&gt;0,B1900:AA1900))+MEDIAN(IF('Run Rate History'!E193:AD193&gt;0,'Run Rate History'!E193:AD193)))/2,MEDIAN(IF(B1900:AA1900&gt;0,B1900:AA1900)))),2*IF(SUM('Run Rate History'!E193:AD193)&gt;0,(MEDIAN(IF(B1900:AA1900&gt;0,B1900:AA1900))+MEDIAN(IF('Run Rate History'!E193:AD193&gt;0,'Run Rate History'!E193:AD193)))/2,MEDIAN(IF(B1900:AA1900&gt;0,B1900:AA1900))))+2*MIN(MAX(Y1900,0.5*IF(SUM('Run Rate History'!E193:AD193)&gt;0,(MEDIAN(IF(B1900:AA1900&gt;0,B1900:AA1900))+MEDIAN(IF('Run Rate History'!E193:AD193&gt;0,'Run Rate History'!E193:AD193)))/2,MEDIAN(IF(B1900:AA1900&gt;0,B1900:AA1900)))),2*IF(SUM('Run Rate History'!E193:AD193)&gt;0,(MEDIAN(IF(B1900:AA1900&gt;0,B1900:AA1900))+MEDIAN(IF('Run Rate History'!E193:AD193&gt;0,'Run Rate History'!E193:AD193)))/2,MEDIAN(IF(B1900:AA1900&gt;0,B1900:AA1900))))+3*MIN(MAX(Z1900,0.5*IF(SUM('Run Rate History'!E193:AD193)&gt;0,(MEDIAN(IF(B1900:AA1900&gt;0,B1900:AA1900))+MEDIAN(IF('Run Rate History'!E193:AD193&gt;0,'Run Rate History'!E193:AD193)))/2,MEDIAN(IF(B1900:AA1900&gt;0,B1900:AA1900)))),2*IF(SUM('Run Rate History'!E193:AD193)&gt;0,(MEDIAN(IF(B1900:AA1900&gt;0,B1900:AA1900))+MEDIAN(IF('Run Rate History'!E193:AD193&gt;0,'Run Rate History'!E193:AD193)))/2,MEDIAN(IF(B1900:AA1900&gt;0,B1900:AA1900))))+4*MIN(MAX(AA1900,0.5*IF(SUM('Run Rate History'!E193:AD193)&gt;0,(MEDIAN(IF(B1900:AA1900&gt;0,B1900:AA1900))+MEDIAN(IF('Run Rate History'!E193:AD193&gt;0,'Run Rate History'!E193:AD193)))/2,MEDIAN(IF(B1900:AA1900&gt;0,B1900:AA1900)))),2*IF(SUM('Run Rate History'!E193:AD193)&gt;0,(MEDIAN(IF(B1900:AA1900&gt;0,B1900:AA1900))+MEDIAN(IF('Run Rate History'!E193:AD193&gt;0,'Run Rate History'!E193:AD193)))/2,MEDIAN(IF(B1900:AA1900&gt;0,B1900:AA1900)))))/10,0)</f>
        <v>22.9</v>
      </c>
      <c r="X1906" s="129" t="s">
        <v>1174</v>
      </c>
      <c r="Y1906" s="130">
        <f>IFERROR(VLOOKUP(A1898,'Stanje zaliha'!A:E,5,FALSE()),0)</f>
        <v>272</v>
      </c>
      <c r="Z1906" s="131"/>
      <c r="AA1906" s="113" t="s">
        <v>1175</v>
      </c>
      <c r="AB1906" s="118">
        <f t="shared" ref="AB1906:AN1906" si="378">SUM(AB1902:AB1905)</f>
        <v>0</v>
      </c>
      <c r="AC1906" s="118">
        <f t="shared" si="378"/>
        <v>0</v>
      </c>
      <c r="AD1906" s="118">
        <f t="shared" si="378"/>
        <v>0</v>
      </c>
      <c r="AE1906" s="118">
        <f t="shared" si="378"/>
        <v>0</v>
      </c>
      <c r="AF1906" s="118">
        <f t="shared" si="378"/>
        <v>0</v>
      </c>
      <c r="AG1906" s="118">
        <f t="shared" si="378"/>
        <v>0</v>
      </c>
      <c r="AH1906" s="118">
        <f t="shared" si="378"/>
        <v>0</v>
      </c>
      <c r="AI1906" s="118">
        <f t="shared" si="378"/>
        <v>0</v>
      </c>
      <c r="AJ1906" s="118">
        <f t="shared" si="378"/>
        <v>0</v>
      </c>
      <c r="AK1906" s="118">
        <f t="shared" si="378"/>
        <v>0</v>
      </c>
      <c r="AL1906" s="118">
        <f t="shared" si="378"/>
        <v>0</v>
      </c>
      <c r="AM1906" s="118">
        <f t="shared" si="378"/>
        <v>0</v>
      </c>
      <c r="AN1906" s="118">
        <f t="shared" si="378"/>
        <v>0</v>
      </c>
      <c r="AQ1906" t="str">
        <f>AQ1898</f>
        <v/>
      </c>
    </row>
    <row r="1907" spans="1:43" ht="14.25" customHeight="1" x14ac:dyDescent="0.25">
      <c r="A1907" s="1"/>
      <c r="B1907" s="122"/>
      <c r="C1907" s="122"/>
      <c r="D1907" s="122"/>
      <c r="E1907" s="122"/>
      <c r="F1907" s="122"/>
      <c r="G1907" s="122"/>
      <c r="H1907" s="122"/>
      <c r="I1907" s="122"/>
      <c r="J1907" s="122"/>
      <c r="K1907" s="122"/>
      <c r="L1907" s="122"/>
      <c r="M1907" s="122"/>
      <c r="N1907" s="122"/>
      <c r="O1907" s="122"/>
      <c r="P1907" s="122"/>
      <c r="Q1907" s="122"/>
      <c r="R1907" s="122"/>
      <c r="S1907" s="122"/>
      <c r="T1907" s="122"/>
      <c r="U1907" s="122"/>
      <c r="V1907" s="124" t="s">
        <v>95</v>
      </c>
      <c r="W1907" s="125">
        <f>IFERROR(0.6*W1906+0.4*W1905,0)</f>
        <v>21.64</v>
      </c>
      <c r="X1907" s="132" t="s">
        <v>1176</v>
      </c>
      <c r="Y1907" s="133">
        <f>IFERROR(SUMIF('Popis poslanih narudžbi'!A:A,A1898,'Popis poslanih narudžbi'!C:C),0)</f>
        <v>0</v>
      </c>
      <c r="Z1907" s="131"/>
      <c r="AA1907" s="134" t="s">
        <v>1177</v>
      </c>
      <c r="AB1907" s="118">
        <f t="shared" ref="AB1907:AN1907" si="379">AB1900+AB1906</f>
        <v>22</v>
      </c>
      <c r="AC1907" s="118">
        <f t="shared" si="379"/>
        <v>21</v>
      </c>
      <c r="AD1907" s="118">
        <f t="shared" si="379"/>
        <v>20</v>
      </c>
      <c r="AE1907" s="118">
        <f t="shared" si="379"/>
        <v>19</v>
      </c>
      <c r="AF1907" s="118">
        <f t="shared" si="379"/>
        <v>19</v>
      </c>
      <c r="AG1907" s="118">
        <f t="shared" si="379"/>
        <v>18</v>
      </c>
      <c r="AH1907" s="118">
        <f t="shared" si="379"/>
        <v>17</v>
      </c>
      <c r="AI1907" s="118">
        <f t="shared" si="379"/>
        <v>17</v>
      </c>
      <c r="AJ1907" s="118">
        <f t="shared" si="379"/>
        <v>16</v>
      </c>
      <c r="AK1907" s="118">
        <f t="shared" si="379"/>
        <v>16</v>
      </c>
      <c r="AL1907" s="118">
        <f t="shared" si="379"/>
        <v>17</v>
      </c>
      <c r="AM1907" s="118">
        <f t="shared" si="379"/>
        <v>17</v>
      </c>
      <c r="AN1907" s="118">
        <f t="shared" si="379"/>
        <v>17</v>
      </c>
      <c r="AQ1907" t="str">
        <f>AQ1898</f>
        <v/>
      </c>
    </row>
    <row r="1908" spans="1:43" ht="14.25" customHeight="1" x14ac:dyDescent="0.25">
      <c r="A1908" s="107" t="str">
        <f>'Run Rate'!A194</f>
        <v>NUT00846</v>
      </c>
      <c r="B1908" s="135" t="str">
        <f>'Run Rate'!B194</f>
        <v>ElastiJoint 384g Fruit Punch</v>
      </c>
      <c r="C1908" s="135" t="str">
        <f>'Run Rate'!C194</f>
        <v>SPORTSKA PREHRANA</v>
      </c>
      <c r="D1908" s="135" t="str">
        <f>'Run Rate'!D194</f>
        <v>02 SILVER</v>
      </c>
      <c r="E1908" s="122"/>
      <c r="F1908" s="122"/>
      <c r="G1908" s="122"/>
      <c r="H1908" s="122"/>
      <c r="I1908" s="122"/>
      <c r="J1908" s="122"/>
      <c r="K1908" s="122"/>
      <c r="L1908" s="122"/>
      <c r="M1908" s="122"/>
      <c r="N1908" s="122"/>
      <c r="O1908" s="122"/>
      <c r="P1908" s="122"/>
      <c r="Q1908" s="122"/>
      <c r="R1908" s="122"/>
      <c r="S1908" s="122"/>
      <c r="T1908" s="122"/>
      <c r="U1908" s="122"/>
      <c r="V1908" s="122"/>
      <c r="W1908" s="122"/>
      <c r="X1908" s="122"/>
      <c r="Y1908" s="122"/>
      <c r="Z1908" s="122"/>
      <c r="AA1908" s="122"/>
      <c r="AB1908" s="122"/>
      <c r="AC1908" s="122"/>
      <c r="AD1908" s="122"/>
      <c r="AE1908" s="122"/>
      <c r="AF1908" s="122"/>
      <c r="AG1908" s="122"/>
      <c r="AH1908" s="122"/>
      <c r="AI1908" s="122"/>
      <c r="AJ1908" s="122"/>
      <c r="AK1908" s="122"/>
      <c r="AL1908" s="122"/>
      <c r="AM1908" s="122"/>
      <c r="AN1908" s="122"/>
      <c r="AQ1908" t="str">
        <f>IF(AND(OR($B$1="ALL",$B$1=C1908),OR($E$1="ALL",$E$1=D1908),OR($B$2="ALL",$B$2=A1908),OR($E$2="ALL",IFERROR(SEARCH($E$2,B1908),0)&gt;0)),"MATCH","")</f>
        <v/>
      </c>
    </row>
    <row r="1909" spans="1:43" ht="14.25" customHeight="1" x14ac:dyDescent="0.25">
      <c r="A1909" s="108" t="s">
        <v>1137</v>
      </c>
      <c r="B1909" s="136" t="s">
        <v>1138</v>
      </c>
      <c r="C1909" s="136" t="s">
        <v>1139</v>
      </c>
      <c r="D1909" s="136" t="s">
        <v>1140</v>
      </c>
      <c r="E1909" s="136" t="s">
        <v>1141</v>
      </c>
      <c r="F1909" s="136" t="s">
        <v>1142</v>
      </c>
      <c r="G1909" s="136" t="s">
        <v>1143</v>
      </c>
      <c r="H1909" s="136" t="s">
        <v>1144</v>
      </c>
      <c r="I1909" s="136" t="s">
        <v>1145</v>
      </c>
      <c r="J1909" s="136" t="s">
        <v>1146</v>
      </c>
      <c r="K1909" s="136" t="s">
        <v>1147</v>
      </c>
      <c r="L1909" s="136" t="s">
        <v>1148</v>
      </c>
      <c r="M1909" s="136" t="s">
        <v>1149</v>
      </c>
      <c r="N1909" s="136" t="s">
        <v>1150</v>
      </c>
      <c r="O1909" s="136" t="s">
        <v>1151</v>
      </c>
      <c r="P1909" s="136" t="s">
        <v>1152</v>
      </c>
      <c r="Q1909" s="136" t="s">
        <v>1153</v>
      </c>
      <c r="R1909" s="136" t="s">
        <v>1154</v>
      </c>
      <c r="S1909" s="136" t="s">
        <v>1155</v>
      </c>
      <c r="T1909" s="136" t="s">
        <v>1156</v>
      </c>
      <c r="U1909" s="136" t="s">
        <v>1157</v>
      </c>
      <c r="V1909" s="136" t="s">
        <v>1158</v>
      </c>
      <c r="W1909" s="136" t="s">
        <v>1159</v>
      </c>
      <c r="X1909" s="136" t="s">
        <v>1160</v>
      </c>
      <c r="Y1909" s="136" t="s">
        <v>1161</v>
      </c>
      <c r="Z1909" s="136" t="s">
        <v>1162</v>
      </c>
      <c r="AA1909" s="136" t="s">
        <v>1163</v>
      </c>
      <c r="AB1909" s="137" t="s">
        <v>156</v>
      </c>
      <c r="AC1909" s="137" t="s">
        <v>157</v>
      </c>
      <c r="AD1909" s="137" t="s">
        <v>158</v>
      </c>
      <c r="AE1909" s="137" t="s">
        <v>139</v>
      </c>
      <c r="AF1909" s="138" t="s">
        <v>140</v>
      </c>
      <c r="AG1909" s="138" t="s">
        <v>141</v>
      </c>
      <c r="AH1909" s="138" t="s">
        <v>142</v>
      </c>
      <c r="AI1909" s="138" t="s">
        <v>143</v>
      </c>
      <c r="AJ1909" s="139" t="s">
        <v>144</v>
      </c>
      <c r="AK1909" s="139" t="s">
        <v>145</v>
      </c>
      <c r="AL1909" s="139" t="s">
        <v>146</v>
      </c>
      <c r="AM1909" s="140" t="s">
        <v>147</v>
      </c>
      <c r="AN1909" s="140" t="s">
        <v>148</v>
      </c>
      <c r="AQ1909" t="str">
        <f>AQ1908</f>
        <v/>
      </c>
    </row>
    <row r="1910" spans="1:43" ht="14.25" customHeight="1" x14ac:dyDescent="0.25">
      <c r="A1910" s="99" t="s">
        <v>1164</v>
      </c>
      <c r="B1910" s="112">
        <f>'Run Rate'!E194</f>
        <v>12</v>
      </c>
      <c r="C1910" s="112">
        <f>'Run Rate'!F194</f>
        <v>12</v>
      </c>
      <c r="D1910" s="112">
        <f>'Run Rate'!G194</f>
        <v>18</v>
      </c>
      <c r="E1910" s="112">
        <f>'Run Rate'!H194</f>
        <v>13</v>
      </c>
      <c r="F1910" s="112">
        <f>'Run Rate'!I194</f>
        <v>15</v>
      </c>
      <c r="G1910" s="112">
        <f>'Run Rate'!J194</f>
        <v>18</v>
      </c>
      <c r="H1910" s="112">
        <f>'Run Rate'!K194</f>
        <v>24</v>
      </c>
      <c r="I1910" s="112">
        <f>'Run Rate'!L194</f>
        <v>19</v>
      </c>
      <c r="J1910" s="112">
        <f>'Run Rate'!M194</f>
        <v>16</v>
      </c>
      <c r="K1910" s="112">
        <f>'Run Rate'!N194</f>
        <v>22</v>
      </c>
      <c r="L1910" s="112">
        <f>'Run Rate'!O194</f>
        <v>16</v>
      </c>
      <c r="M1910" s="112">
        <f>'Run Rate'!P194</f>
        <v>18</v>
      </c>
      <c r="N1910" s="112">
        <f>'Run Rate'!Q194</f>
        <v>14</v>
      </c>
      <c r="O1910" s="112">
        <f>'Run Rate'!R194</f>
        <v>1</v>
      </c>
      <c r="P1910" s="112">
        <f>'Run Rate'!S194</f>
        <v>1</v>
      </c>
      <c r="Q1910" s="112">
        <f>'Run Rate'!T194</f>
        <v>1</v>
      </c>
      <c r="R1910" s="112">
        <f>'Run Rate'!U194</f>
        <v>2</v>
      </c>
      <c r="S1910" s="112">
        <f>'Run Rate'!V194</f>
        <v>10</v>
      </c>
      <c r="T1910" s="112">
        <f>'Run Rate'!W194</f>
        <v>10</v>
      </c>
      <c r="U1910" s="112">
        <f>'Run Rate'!X194</f>
        <v>10</v>
      </c>
      <c r="V1910" s="112">
        <f>'Run Rate'!Y194</f>
        <v>10</v>
      </c>
      <c r="W1910" s="112">
        <f>'Run Rate'!Z194</f>
        <v>4</v>
      </c>
      <c r="X1910" s="112">
        <f>'Run Rate'!AA194</f>
        <v>5</v>
      </c>
      <c r="Y1910" s="112">
        <f>'Run Rate'!AB194</f>
        <v>6</v>
      </c>
      <c r="Z1910" s="112">
        <f>'Run Rate'!AC194</f>
        <v>6</v>
      </c>
      <c r="AA1910" s="112">
        <f>'Run Rate'!AD194</f>
        <v>7</v>
      </c>
      <c r="AB1910" s="113">
        <v>7</v>
      </c>
      <c r="AC1910" s="112">
        <v>7</v>
      </c>
      <c r="AD1910" s="112">
        <v>7</v>
      </c>
      <c r="AE1910" s="112">
        <v>7</v>
      </c>
      <c r="AF1910" s="112">
        <v>7</v>
      </c>
      <c r="AG1910" s="112">
        <v>7</v>
      </c>
      <c r="AH1910" s="112">
        <v>7</v>
      </c>
      <c r="AI1910" s="112">
        <v>7</v>
      </c>
      <c r="AJ1910" s="112">
        <v>7</v>
      </c>
      <c r="AK1910" s="112">
        <v>7</v>
      </c>
      <c r="AL1910" s="112">
        <v>7</v>
      </c>
      <c r="AM1910" s="112">
        <v>7</v>
      </c>
      <c r="AN1910" s="112">
        <v>7</v>
      </c>
      <c r="AQ1910" t="str">
        <f>AQ1908</f>
        <v/>
      </c>
    </row>
    <row r="1911" spans="1:43" ht="14.25" customHeight="1" x14ac:dyDescent="0.25">
      <c r="A1911" s="99" t="s">
        <v>1165</v>
      </c>
      <c r="B1911" s="114"/>
      <c r="C1911" s="114"/>
      <c r="D1911" s="114"/>
      <c r="E1911" s="114"/>
      <c r="F1911" s="114"/>
      <c r="G1911" s="114"/>
      <c r="H1911" s="114"/>
      <c r="I1911" s="114"/>
      <c r="J1911" s="114"/>
      <c r="K1911" s="114"/>
      <c r="L1911" s="114"/>
      <c r="M1911" s="114"/>
      <c r="N1911" s="114"/>
      <c r="O1911" s="114"/>
      <c r="P1911" s="114"/>
      <c r="Q1911" s="114"/>
      <c r="R1911" s="114"/>
      <c r="S1911" s="114"/>
      <c r="T1911" s="114"/>
      <c r="U1911" s="114"/>
      <c r="V1911" s="114"/>
      <c r="W1911" s="115"/>
      <c r="X1911" s="115"/>
      <c r="Y1911" s="115"/>
      <c r="Z1911" s="115"/>
      <c r="AA1911" s="112" t="s">
        <v>1166</v>
      </c>
      <c r="AB1911" s="113"/>
      <c r="AC1911" s="112"/>
      <c r="AD1911" s="112"/>
      <c r="AE1911" s="112"/>
      <c r="AF1911" s="112"/>
      <c r="AG1911" s="112"/>
      <c r="AH1911" s="112"/>
      <c r="AI1911" s="112"/>
      <c r="AJ1911" s="112"/>
      <c r="AK1911" s="112"/>
      <c r="AL1911" s="112"/>
      <c r="AM1911" s="112"/>
      <c r="AN1911" s="112"/>
      <c r="AQ1911" t="str">
        <f>AQ1908</f>
        <v/>
      </c>
    </row>
    <row r="1912" spans="1:43" ht="14.25" customHeight="1" x14ac:dyDescent="0.25">
      <c r="A1912" s="99" t="s">
        <v>1167</v>
      </c>
      <c r="B1912" s="114"/>
      <c r="C1912" s="114"/>
      <c r="D1912" s="114"/>
      <c r="E1912" s="114"/>
      <c r="F1912" s="114"/>
      <c r="G1912" s="114"/>
      <c r="H1912" s="114"/>
      <c r="I1912" s="114"/>
      <c r="J1912" s="114"/>
      <c r="K1912" s="114"/>
      <c r="L1912" s="114"/>
      <c r="M1912" s="114"/>
      <c r="N1912" s="114"/>
      <c r="O1912" s="114"/>
      <c r="P1912" s="114"/>
      <c r="Q1912" s="114"/>
      <c r="R1912" s="114"/>
      <c r="S1912" s="114"/>
      <c r="T1912" s="114"/>
      <c r="U1912" s="114"/>
      <c r="V1912" s="114"/>
      <c r="W1912" s="115"/>
      <c r="X1912" s="116"/>
      <c r="Y1912" s="117"/>
      <c r="Z1912" s="115"/>
      <c r="AA1912" s="112" t="s">
        <v>1168</v>
      </c>
      <c r="AB1912" s="113">
        <f>'Demand Input VP'!B959</f>
        <v>0</v>
      </c>
      <c r="AC1912" s="112">
        <f>'Demand Input VP'!C959</f>
        <v>0</v>
      </c>
      <c r="AD1912" s="112">
        <f>'Demand Input VP'!D959</f>
        <v>0</v>
      </c>
      <c r="AE1912" s="112">
        <f>'Demand Input VP'!E959</f>
        <v>0</v>
      </c>
      <c r="AF1912" s="112">
        <f>'Demand Input VP'!F959</f>
        <v>0</v>
      </c>
      <c r="AG1912" s="112">
        <f>'Demand Input VP'!G959</f>
        <v>0</v>
      </c>
      <c r="AH1912" s="112">
        <f>'Demand Input VP'!H959</f>
        <v>0</v>
      </c>
      <c r="AI1912" s="112">
        <f>'Demand Input VP'!I959</f>
        <v>0</v>
      </c>
      <c r="AJ1912" s="112">
        <f>'Demand Input VP'!J959</f>
        <v>0</v>
      </c>
      <c r="AK1912" s="112">
        <f>'Demand Input VP'!K959</f>
        <v>0</v>
      </c>
      <c r="AL1912" s="112">
        <f>'Demand Input VP'!L959</f>
        <v>0</v>
      </c>
      <c r="AM1912" s="112">
        <f>'Demand Input VP'!M959</f>
        <v>0</v>
      </c>
      <c r="AN1912" s="112">
        <f>'Demand Input VP'!N959</f>
        <v>0</v>
      </c>
      <c r="AQ1912" t="str">
        <f>AQ1908</f>
        <v/>
      </c>
    </row>
    <row r="1913" spans="1:43" ht="14.25" customHeight="1" x14ac:dyDescent="0.25">
      <c r="A1913" s="99" t="s">
        <v>1169</v>
      </c>
      <c r="B1913" s="118"/>
      <c r="C1913" s="118"/>
      <c r="D1913" s="118"/>
      <c r="E1913" s="118"/>
      <c r="F1913" s="118"/>
      <c r="G1913" s="118"/>
      <c r="H1913" s="118"/>
      <c r="I1913" s="118"/>
      <c r="J1913" s="118"/>
      <c r="K1913" s="118"/>
      <c r="L1913" s="118"/>
      <c r="M1913" s="118"/>
      <c r="N1913" s="118"/>
      <c r="O1913" s="118"/>
      <c r="P1913" s="118"/>
      <c r="Q1913" s="118"/>
      <c r="R1913" s="118"/>
      <c r="S1913" s="118"/>
      <c r="T1913" s="118"/>
      <c r="U1913" s="118"/>
      <c r="V1913" s="118"/>
      <c r="W1913" s="115"/>
      <c r="X1913" s="116"/>
      <c r="Y1913" s="117"/>
      <c r="Z1913" s="119"/>
      <c r="AA1913" s="120" t="s">
        <v>1170</v>
      </c>
      <c r="AB1913" s="121">
        <f>'Demand Input VP'!B958</f>
        <v>0</v>
      </c>
      <c r="AC1913" s="120">
        <f>'Demand Input VP'!C958</f>
        <v>0</v>
      </c>
      <c r="AD1913" s="120">
        <f>'Demand Input VP'!D958</f>
        <v>0</v>
      </c>
      <c r="AE1913" s="120">
        <f>'Demand Input VP'!E958</f>
        <v>0</v>
      </c>
      <c r="AF1913" s="120">
        <f>'Demand Input VP'!F958</f>
        <v>0</v>
      </c>
      <c r="AG1913" s="120">
        <f>'Demand Input VP'!G958</f>
        <v>0</v>
      </c>
      <c r="AH1913" s="120">
        <f>'Demand Input VP'!H958</f>
        <v>0</v>
      </c>
      <c r="AI1913" s="120">
        <f>'Demand Input VP'!I958</f>
        <v>0</v>
      </c>
      <c r="AJ1913" s="120">
        <f>'Demand Input VP'!J958</f>
        <v>0</v>
      </c>
      <c r="AK1913" s="120">
        <f>'Demand Input VP'!K958</f>
        <v>0</v>
      </c>
      <c r="AL1913" s="120">
        <f>'Demand Input VP'!L958</f>
        <v>0</v>
      </c>
      <c r="AM1913" s="120">
        <f>'Demand Input VP'!M958</f>
        <v>0</v>
      </c>
      <c r="AN1913" s="120">
        <f>'Demand Input VP'!N958</f>
        <v>0</v>
      </c>
      <c r="AQ1913" t="str">
        <f>AQ1908</f>
        <v/>
      </c>
    </row>
    <row r="1914" spans="1:43" ht="14.25" customHeight="1" x14ac:dyDescent="0.25">
      <c r="A1914" s="1"/>
      <c r="B1914" s="122"/>
      <c r="C1914" s="122"/>
      <c r="D1914" s="122"/>
      <c r="E1914" s="122"/>
      <c r="F1914" s="122"/>
      <c r="G1914" s="122"/>
      <c r="H1914" s="122"/>
      <c r="I1914" s="122"/>
      <c r="J1914" s="122"/>
      <c r="K1914" s="122"/>
      <c r="L1914" s="122"/>
      <c r="M1914" s="122"/>
      <c r="N1914" s="122"/>
      <c r="O1914" s="122"/>
      <c r="P1914" s="122"/>
      <c r="Q1914" s="122"/>
      <c r="R1914" s="122"/>
      <c r="S1914" s="122"/>
      <c r="T1914" s="122"/>
      <c r="U1914" s="122"/>
      <c r="V1914" s="122"/>
      <c r="W1914" s="123"/>
      <c r="X1914" s="116"/>
      <c r="Y1914" s="117"/>
      <c r="Z1914" s="123"/>
      <c r="AA1914" s="112" t="s">
        <v>1171</v>
      </c>
      <c r="AB1914" s="113">
        <f>'Demand Input MP'!B959</f>
        <v>0</v>
      </c>
      <c r="AC1914" s="112">
        <f>'Demand Input MP'!C959</f>
        <v>0</v>
      </c>
      <c r="AD1914" s="112">
        <f>'Demand Input MP'!D959</f>
        <v>0</v>
      </c>
      <c r="AE1914" s="112">
        <f>'Demand Input MP'!E959</f>
        <v>0</v>
      </c>
      <c r="AF1914" s="112">
        <f>'Demand Input MP'!F959</f>
        <v>0</v>
      </c>
      <c r="AG1914" s="112">
        <f>'Demand Input MP'!G959</f>
        <v>0</v>
      </c>
      <c r="AH1914" s="112">
        <f>'Demand Input MP'!H959</f>
        <v>0</v>
      </c>
      <c r="AI1914" s="112">
        <f>'Demand Input MP'!I959</f>
        <v>0</v>
      </c>
      <c r="AJ1914" s="112">
        <f>'Demand Input MP'!J959</f>
        <v>0</v>
      </c>
      <c r="AK1914" s="112">
        <f>'Demand Input MP'!K959</f>
        <v>0</v>
      </c>
      <c r="AL1914" s="112">
        <f>'Demand Input MP'!L959</f>
        <v>0</v>
      </c>
      <c r="AM1914" s="112">
        <f>'Demand Input MP'!M959</f>
        <v>0</v>
      </c>
      <c r="AN1914" s="112">
        <f>'Demand Input MP'!N959</f>
        <v>0</v>
      </c>
      <c r="AQ1914" t="str">
        <f>AQ1908</f>
        <v/>
      </c>
    </row>
    <row r="1915" spans="1:43" ht="14.25" customHeight="1" x14ac:dyDescent="0.25">
      <c r="A1915" s="1"/>
      <c r="B1915" s="122"/>
      <c r="C1915" s="122"/>
      <c r="D1915" s="122"/>
      <c r="E1915" s="122"/>
      <c r="F1915" s="122"/>
      <c r="G1915" s="122"/>
      <c r="H1915" s="122"/>
      <c r="I1915" s="122"/>
      <c r="J1915" s="122"/>
      <c r="K1915" s="122"/>
      <c r="L1915" s="122"/>
      <c r="M1915" s="122"/>
      <c r="N1915" s="122"/>
      <c r="O1915" s="122"/>
      <c r="P1915" s="122"/>
      <c r="Q1915" s="122"/>
      <c r="R1915" s="122"/>
      <c r="S1915" s="122"/>
      <c r="T1915" s="122"/>
      <c r="U1915" s="122"/>
      <c r="V1915" s="124" t="s">
        <v>91</v>
      </c>
      <c r="W1915" s="125">
        <f>IFERROR(IF(SUM('Run Rate History'!E194:AD194)&gt;0,(SUMPRODUCT((B1910:AA1910&gt;=PERCENTILE(B1910:AA1910,0.1))*(B1910:AA1910&lt;=PERCENTILE(B1910:AA1910,0.9))*B1910:AA1910)+SUMPRODUCT(('Run Rate History'!E194:AD194&gt;=PERCENTILE(B1910:AA1910,0.1))*('Run Rate History'!E194:AD194&lt;=PERCENTILE(B1910:AA1910,0.9))*'Run Rate History'!E194:AD194))/(SUMPRODUCT((B1910:AA1910&gt;=PERCENTILE(B1910:AA1910,0.1))*(B1910:AA1910&lt;=PERCENTILE(B1910:AA1910,0.9))*1)+SUMPRODUCT(('Run Rate History'!E194:AD194&gt;=PERCENTILE(B1910:AA1910,0.1))*('Run Rate History'!E194:AD194&lt;=PERCENTILE(B1910:AA1910,0.9))*1)),TRIMMEAN(B1910:AA1910,0.15)),0)</f>
        <v>12.121951219512194</v>
      </c>
      <c r="X1915" s="126" t="s">
        <v>1172</v>
      </c>
      <c r="Y1915" s="127">
        <f>SUM(B1910:AA1910)/26</f>
        <v>11.153846153846153</v>
      </c>
      <c r="Z1915" s="128"/>
      <c r="AA1915" s="112" t="s">
        <v>1173</v>
      </c>
      <c r="AB1915" s="113">
        <f>'Demand Input MP'!B958</f>
        <v>0</v>
      </c>
      <c r="AC1915" s="112">
        <f>'Demand Input MP'!C958</f>
        <v>0</v>
      </c>
      <c r="AD1915" s="112">
        <f>'Demand Input MP'!D958</f>
        <v>0</v>
      </c>
      <c r="AE1915" s="112">
        <f>'Demand Input MP'!E958</f>
        <v>0</v>
      </c>
      <c r="AF1915" s="112">
        <f>'Demand Input MP'!F958</f>
        <v>0</v>
      </c>
      <c r="AG1915" s="112">
        <f>'Demand Input MP'!G958</f>
        <v>0</v>
      </c>
      <c r="AH1915" s="112">
        <f>'Demand Input MP'!H958</f>
        <v>0</v>
      </c>
      <c r="AI1915" s="112">
        <f>'Demand Input MP'!I958</f>
        <v>0</v>
      </c>
      <c r="AJ1915" s="112">
        <f>'Demand Input MP'!J958</f>
        <v>0</v>
      </c>
      <c r="AK1915" s="112">
        <f>'Demand Input MP'!K958</f>
        <v>0</v>
      </c>
      <c r="AL1915" s="112">
        <f>'Demand Input MP'!L958</f>
        <v>0</v>
      </c>
      <c r="AM1915" s="112">
        <f>'Demand Input MP'!M958</f>
        <v>0</v>
      </c>
      <c r="AN1915" s="112">
        <f>'Demand Input MP'!N958</f>
        <v>0</v>
      </c>
      <c r="AQ1915" t="str">
        <f>AQ1908</f>
        <v/>
      </c>
    </row>
    <row r="1916" spans="1:43" ht="14.25" customHeight="1" x14ac:dyDescent="0.25">
      <c r="A1916" s="1"/>
      <c r="B1916" s="122"/>
      <c r="C1916" s="122"/>
      <c r="D1916" s="122"/>
      <c r="E1916" s="122"/>
      <c r="F1916" s="122"/>
      <c r="G1916" s="122"/>
      <c r="H1916" s="122"/>
      <c r="I1916" s="122"/>
      <c r="J1916" s="122"/>
      <c r="K1916" s="122"/>
      <c r="L1916" s="122"/>
      <c r="M1916" s="122"/>
      <c r="N1916" s="122"/>
      <c r="O1916" s="122"/>
      <c r="P1916" s="122"/>
      <c r="Q1916" s="122"/>
      <c r="R1916" s="122"/>
      <c r="S1916" s="122"/>
      <c r="T1916" s="122"/>
      <c r="U1916" s="122"/>
      <c r="V1916" s="124" t="s">
        <v>94</v>
      </c>
      <c r="W1916" s="125">
        <f>IFERROR((1*MIN(MAX(X1910,0.5*IF(SUM('Run Rate History'!E194:AD194)&gt;0,(MEDIAN(IF(B1910:AA1910&gt;0,B1910:AA1910))+MEDIAN(IF('Run Rate History'!E194:AD194&gt;0,'Run Rate History'!E194:AD194)))/2,MEDIAN(IF(B1910:AA1910&gt;0,B1910:AA1910)))),2*IF(SUM('Run Rate History'!E194:AD194)&gt;0,(MEDIAN(IF(B1910:AA1910&gt;0,B1910:AA1910))+MEDIAN(IF('Run Rate History'!E194:AD194&gt;0,'Run Rate History'!E194:AD194)))/2,MEDIAN(IF(B1910:AA1910&gt;0,B1910:AA1910))))+2*MIN(MAX(Y1910,0.5*IF(SUM('Run Rate History'!E194:AD194)&gt;0,(MEDIAN(IF(B1910:AA1910&gt;0,B1910:AA1910))+MEDIAN(IF('Run Rate History'!E194:AD194&gt;0,'Run Rate History'!E194:AD194)))/2,MEDIAN(IF(B1910:AA1910&gt;0,B1910:AA1910)))),2*IF(SUM('Run Rate History'!E194:AD194)&gt;0,(MEDIAN(IF(B1910:AA1910&gt;0,B1910:AA1910))+MEDIAN(IF('Run Rate History'!E194:AD194&gt;0,'Run Rate History'!E194:AD194)))/2,MEDIAN(IF(B1910:AA1910&gt;0,B1910:AA1910))))+3*MIN(MAX(Z1910,0.5*IF(SUM('Run Rate History'!E194:AD194)&gt;0,(MEDIAN(IF(B1910:AA1910&gt;0,B1910:AA1910))+MEDIAN(IF('Run Rate History'!E194:AD194&gt;0,'Run Rate History'!E194:AD194)))/2,MEDIAN(IF(B1910:AA1910&gt;0,B1910:AA1910)))),2*IF(SUM('Run Rate History'!E194:AD194)&gt;0,(MEDIAN(IF(B1910:AA1910&gt;0,B1910:AA1910))+MEDIAN(IF('Run Rate History'!E194:AD194&gt;0,'Run Rate History'!E194:AD194)))/2,MEDIAN(IF(B1910:AA1910&gt;0,B1910:AA1910))))+4*MIN(MAX(AA1910,0.5*IF(SUM('Run Rate History'!E194:AD194)&gt;0,(MEDIAN(IF(B1910:AA1910&gt;0,B1910:AA1910))+MEDIAN(IF('Run Rate History'!E194:AD194&gt;0,'Run Rate History'!E194:AD194)))/2,MEDIAN(IF(B1910:AA1910&gt;0,B1910:AA1910)))),2*IF(SUM('Run Rate History'!E194:AD194)&gt;0,(MEDIAN(IF(B1910:AA1910&gt;0,B1910:AA1910))+MEDIAN(IF('Run Rate History'!E194:AD194&gt;0,'Run Rate History'!E194:AD194)))/2,MEDIAN(IF(B1910:AA1910&gt;0,B1910:AA1910)))))/10,0)</f>
        <v>6.7</v>
      </c>
      <c r="X1916" s="129" t="s">
        <v>1174</v>
      </c>
      <c r="Y1916" s="130">
        <f>IFERROR(VLOOKUP(A1908,'Stanje zaliha'!A:E,5,FALSE()),0)</f>
        <v>69</v>
      </c>
      <c r="Z1916" s="131"/>
      <c r="AA1916" s="113" t="s">
        <v>1175</v>
      </c>
      <c r="AB1916" s="118">
        <f t="shared" ref="AB1916:AN1916" si="380">SUM(AB1912:AB1915)</f>
        <v>0</v>
      </c>
      <c r="AC1916" s="118">
        <f t="shared" si="380"/>
        <v>0</v>
      </c>
      <c r="AD1916" s="118">
        <f t="shared" si="380"/>
        <v>0</v>
      </c>
      <c r="AE1916" s="118">
        <f t="shared" si="380"/>
        <v>0</v>
      </c>
      <c r="AF1916" s="118">
        <f t="shared" si="380"/>
        <v>0</v>
      </c>
      <c r="AG1916" s="118">
        <f t="shared" si="380"/>
        <v>0</v>
      </c>
      <c r="AH1916" s="118">
        <f t="shared" si="380"/>
        <v>0</v>
      </c>
      <c r="AI1916" s="118">
        <f t="shared" si="380"/>
        <v>0</v>
      </c>
      <c r="AJ1916" s="118">
        <f t="shared" si="380"/>
        <v>0</v>
      </c>
      <c r="AK1916" s="118">
        <f t="shared" si="380"/>
        <v>0</v>
      </c>
      <c r="AL1916" s="118">
        <f t="shared" si="380"/>
        <v>0</v>
      </c>
      <c r="AM1916" s="118">
        <f t="shared" si="380"/>
        <v>0</v>
      </c>
      <c r="AN1916" s="118">
        <f t="shared" si="380"/>
        <v>0</v>
      </c>
      <c r="AQ1916" t="str">
        <f>AQ1908</f>
        <v/>
      </c>
    </row>
    <row r="1917" spans="1:43" ht="14.25" customHeight="1" x14ac:dyDescent="0.25">
      <c r="A1917" s="1"/>
      <c r="B1917" s="122"/>
      <c r="C1917" s="122"/>
      <c r="D1917" s="122"/>
      <c r="E1917" s="122"/>
      <c r="F1917" s="122"/>
      <c r="G1917" s="122"/>
      <c r="H1917" s="122"/>
      <c r="I1917" s="122"/>
      <c r="J1917" s="122"/>
      <c r="K1917" s="122"/>
      <c r="L1917" s="122"/>
      <c r="M1917" s="122"/>
      <c r="N1917" s="122"/>
      <c r="O1917" s="122"/>
      <c r="P1917" s="122"/>
      <c r="Q1917" s="122"/>
      <c r="R1917" s="122"/>
      <c r="S1917" s="122"/>
      <c r="T1917" s="122"/>
      <c r="U1917" s="122"/>
      <c r="V1917" s="124" t="s">
        <v>95</v>
      </c>
      <c r="W1917" s="125">
        <f>IFERROR(0.6*W1916+0.4*W1915,0)</f>
        <v>8.8687804878048766</v>
      </c>
      <c r="X1917" s="132" t="s">
        <v>1176</v>
      </c>
      <c r="Y1917" s="133">
        <f>IFERROR(SUMIF('Popis poslanih narudžbi'!A:A,A1908,'Popis poslanih narudžbi'!C:C),0)</f>
        <v>0</v>
      </c>
      <c r="Z1917" s="131"/>
      <c r="AA1917" s="134" t="s">
        <v>1177</v>
      </c>
      <c r="AB1917" s="118">
        <f t="shared" ref="AB1917:AN1917" si="381">AB1910+AB1916</f>
        <v>7</v>
      </c>
      <c r="AC1917" s="118">
        <f t="shared" si="381"/>
        <v>7</v>
      </c>
      <c r="AD1917" s="118">
        <f t="shared" si="381"/>
        <v>7</v>
      </c>
      <c r="AE1917" s="118">
        <f t="shared" si="381"/>
        <v>7</v>
      </c>
      <c r="AF1917" s="118">
        <f t="shared" si="381"/>
        <v>7</v>
      </c>
      <c r="AG1917" s="118">
        <f t="shared" si="381"/>
        <v>7</v>
      </c>
      <c r="AH1917" s="118">
        <f t="shared" si="381"/>
        <v>7</v>
      </c>
      <c r="AI1917" s="118">
        <f t="shared" si="381"/>
        <v>7</v>
      </c>
      <c r="AJ1917" s="118">
        <f t="shared" si="381"/>
        <v>7</v>
      </c>
      <c r="AK1917" s="118">
        <f t="shared" si="381"/>
        <v>7</v>
      </c>
      <c r="AL1917" s="118">
        <f t="shared" si="381"/>
        <v>7</v>
      </c>
      <c r="AM1917" s="118">
        <f t="shared" si="381"/>
        <v>7</v>
      </c>
      <c r="AN1917" s="118">
        <f t="shared" si="381"/>
        <v>7</v>
      </c>
      <c r="AQ1917" t="str">
        <f>AQ1908</f>
        <v/>
      </c>
    </row>
    <row r="1918" spans="1:43" ht="14.25" customHeight="1" x14ac:dyDescent="0.25">
      <c r="A1918" s="107" t="str">
        <f>'Run Rate'!A195</f>
        <v>FIT05826</v>
      </c>
      <c r="B1918" s="135" t="str">
        <f>'Run Rate'!B195</f>
        <v>Tatami strunjača crveno-plava 2 cm</v>
      </c>
      <c r="C1918" s="135" t="str">
        <f>'Run Rate'!C195</f>
        <v>FITNESS OPREMA</v>
      </c>
      <c r="D1918" s="135" t="str">
        <f>'Run Rate'!D195</f>
        <v>02 SILVER</v>
      </c>
      <c r="E1918" s="122"/>
      <c r="F1918" s="122"/>
      <c r="G1918" s="122"/>
      <c r="H1918" s="122"/>
      <c r="I1918" s="122"/>
      <c r="J1918" s="122"/>
      <c r="K1918" s="122"/>
      <c r="L1918" s="122"/>
      <c r="M1918" s="122"/>
      <c r="N1918" s="122"/>
      <c r="O1918" s="122"/>
      <c r="P1918" s="122"/>
      <c r="Q1918" s="122"/>
      <c r="R1918" s="122"/>
      <c r="S1918" s="122"/>
      <c r="T1918" s="122"/>
      <c r="U1918" s="122"/>
      <c r="V1918" s="122"/>
      <c r="W1918" s="122"/>
      <c r="X1918" s="122"/>
      <c r="Y1918" s="122"/>
      <c r="Z1918" s="122"/>
      <c r="AA1918" s="122"/>
      <c r="AB1918" s="122"/>
      <c r="AC1918" s="122"/>
      <c r="AD1918" s="122"/>
      <c r="AE1918" s="122"/>
      <c r="AF1918" s="122"/>
      <c r="AG1918" s="122"/>
      <c r="AH1918" s="122"/>
      <c r="AI1918" s="122"/>
      <c r="AJ1918" s="122"/>
      <c r="AK1918" s="122"/>
      <c r="AL1918" s="122"/>
      <c r="AM1918" s="122"/>
      <c r="AN1918" s="122"/>
      <c r="AQ1918" t="str">
        <f>IF(AND(OR($B$1="ALL",$B$1=C1918),OR($E$1="ALL",$E$1=D1918),OR($B$2="ALL",$B$2=A1918),OR($E$2="ALL",IFERROR(SEARCH($E$2,B1918),0)&gt;0)),"MATCH","")</f>
        <v/>
      </c>
    </row>
    <row r="1919" spans="1:43" ht="14.25" customHeight="1" x14ac:dyDescent="0.25">
      <c r="A1919" s="108" t="s">
        <v>1137</v>
      </c>
      <c r="B1919" s="136" t="s">
        <v>1138</v>
      </c>
      <c r="C1919" s="136" t="s">
        <v>1139</v>
      </c>
      <c r="D1919" s="136" t="s">
        <v>1140</v>
      </c>
      <c r="E1919" s="136" t="s">
        <v>1141</v>
      </c>
      <c r="F1919" s="136" t="s">
        <v>1142</v>
      </c>
      <c r="G1919" s="136" t="s">
        <v>1143</v>
      </c>
      <c r="H1919" s="136" t="s">
        <v>1144</v>
      </c>
      <c r="I1919" s="136" t="s">
        <v>1145</v>
      </c>
      <c r="J1919" s="136" t="s">
        <v>1146</v>
      </c>
      <c r="K1919" s="136" t="s">
        <v>1147</v>
      </c>
      <c r="L1919" s="136" t="s">
        <v>1148</v>
      </c>
      <c r="M1919" s="136" t="s">
        <v>1149</v>
      </c>
      <c r="N1919" s="136" t="s">
        <v>1150</v>
      </c>
      <c r="O1919" s="136" t="s">
        <v>1151</v>
      </c>
      <c r="P1919" s="136" t="s">
        <v>1152</v>
      </c>
      <c r="Q1919" s="136" t="s">
        <v>1153</v>
      </c>
      <c r="R1919" s="136" t="s">
        <v>1154</v>
      </c>
      <c r="S1919" s="136" t="s">
        <v>1155</v>
      </c>
      <c r="T1919" s="136" t="s">
        <v>1156</v>
      </c>
      <c r="U1919" s="136" t="s">
        <v>1157</v>
      </c>
      <c r="V1919" s="136" t="s">
        <v>1158</v>
      </c>
      <c r="W1919" s="136" t="s">
        <v>1159</v>
      </c>
      <c r="X1919" s="136" t="s">
        <v>1160</v>
      </c>
      <c r="Y1919" s="136" t="s">
        <v>1161</v>
      </c>
      <c r="Z1919" s="136" t="s">
        <v>1162</v>
      </c>
      <c r="AA1919" s="136" t="s">
        <v>1163</v>
      </c>
      <c r="AB1919" s="137" t="s">
        <v>156</v>
      </c>
      <c r="AC1919" s="137" t="s">
        <v>157</v>
      </c>
      <c r="AD1919" s="137" t="s">
        <v>158</v>
      </c>
      <c r="AE1919" s="137" t="s">
        <v>139</v>
      </c>
      <c r="AF1919" s="138" t="s">
        <v>140</v>
      </c>
      <c r="AG1919" s="138" t="s">
        <v>141</v>
      </c>
      <c r="AH1919" s="138" t="s">
        <v>142</v>
      </c>
      <c r="AI1919" s="138" t="s">
        <v>143</v>
      </c>
      <c r="AJ1919" s="139" t="s">
        <v>144</v>
      </c>
      <c r="AK1919" s="139" t="s">
        <v>145</v>
      </c>
      <c r="AL1919" s="139" t="s">
        <v>146</v>
      </c>
      <c r="AM1919" s="140" t="s">
        <v>147</v>
      </c>
      <c r="AN1919" s="140" t="s">
        <v>148</v>
      </c>
      <c r="AQ1919" t="str">
        <f>AQ1918</f>
        <v/>
      </c>
    </row>
    <row r="1920" spans="1:43" ht="14.25" customHeight="1" x14ac:dyDescent="0.25">
      <c r="A1920" s="99" t="s">
        <v>1164</v>
      </c>
      <c r="B1920" s="112">
        <f>'Run Rate'!E195</f>
        <v>3</v>
      </c>
      <c r="C1920" s="112">
        <f>'Run Rate'!F195</f>
        <v>11</v>
      </c>
      <c r="D1920" s="112">
        <f>'Run Rate'!G195</f>
        <v>1</v>
      </c>
      <c r="E1920" s="112">
        <f>'Run Rate'!H195</f>
        <v>0</v>
      </c>
      <c r="F1920" s="112">
        <f>'Run Rate'!I195</f>
        <v>2</v>
      </c>
      <c r="G1920" s="112">
        <f>'Run Rate'!J195</f>
        <v>2</v>
      </c>
      <c r="H1920" s="112">
        <f>'Run Rate'!K195</f>
        <v>318</v>
      </c>
      <c r="I1920" s="112">
        <f>'Run Rate'!L195</f>
        <v>126</v>
      </c>
      <c r="J1920" s="112">
        <f>'Run Rate'!M195</f>
        <v>105</v>
      </c>
      <c r="K1920" s="112">
        <f>'Run Rate'!N195</f>
        <v>50</v>
      </c>
      <c r="L1920" s="112">
        <f>'Run Rate'!O195</f>
        <v>28</v>
      </c>
      <c r="M1920" s="112">
        <f>'Run Rate'!P195</f>
        <v>49</v>
      </c>
      <c r="N1920" s="112">
        <f>'Run Rate'!Q195</f>
        <v>24</v>
      </c>
      <c r="O1920" s="112">
        <f>'Run Rate'!R195</f>
        <v>34</v>
      </c>
      <c r="P1920" s="112">
        <f>'Run Rate'!S195</f>
        <v>0</v>
      </c>
      <c r="Q1920" s="112">
        <f>'Run Rate'!T195</f>
        <v>13</v>
      </c>
      <c r="R1920" s="112">
        <f>'Run Rate'!U195</f>
        <v>27</v>
      </c>
      <c r="S1920" s="112">
        <f>'Run Rate'!V195</f>
        <v>73</v>
      </c>
      <c r="T1920" s="112">
        <f>'Run Rate'!W195</f>
        <v>7</v>
      </c>
      <c r="U1920" s="112">
        <f>'Run Rate'!X195</f>
        <v>43</v>
      </c>
      <c r="V1920" s="112">
        <f>'Run Rate'!Y195</f>
        <v>5</v>
      </c>
      <c r="W1920" s="112">
        <f>'Run Rate'!Z195</f>
        <v>5</v>
      </c>
      <c r="X1920" s="112">
        <f>'Run Rate'!AA195</f>
        <v>3</v>
      </c>
      <c r="Y1920" s="112">
        <f>'Run Rate'!AB195</f>
        <v>31</v>
      </c>
      <c r="Z1920" s="112">
        <f>'Run Rate'!AC195</f>
        <v>0</v>
      </c>
      <c r="AA1920" s="112">
        <f>'Run Rate'!AD195</f>
        <v>11</v>
      </c>
      <c r="AB1920" s="113">
        <v>13</v>
      </c>
      <c r="AC1920" s="112">
        <v>13</v>
      </c>
      <c r="AD1920" s="112">
        <v>13</v>
      </c>
      <c r="AE1920" s="112">
        <v>13</v>
      </c>
      <c r="AF1920" s="112">
        <v>13</v>
      </c>
      <c r="AG1920" s="112">
        <v>13</v>
      </c>
      <c r="AH1920" s="112">
        <v>13</v>
      </c>
      <c r="AI1920" s="112">
        <v>13</v>
      </c>
      <c r="AJ1920" s="112">
        <v>13</v>
      </c>
      <c r="AK1920" s="112">
        <v>13</v>
      </c>
      <c r="AL1920" s="112">
        <v>13</v>
      </c>
      <c r="AM1920" s="112">
        <v>13</v>
      </c>
      <c r="AN1920" s="112">
        <v>13</v>
      </c>
      <c r="AQ1920" t="str">
        <f>AQ1918</f>
        <v/>
      </c>
    </row>
    <row r="1921" spans="1:43" ht="14.25" customHeight="1" x14ac:dyDescent="0.25">
      <c r="A1921" s="99" t="s">
        <v>1165</v>
      </c>
      <c r="B1921" s="114"/>
      <c r="C1921" s="114"/>
      <c r="D1921" s="114"/>
      <c r="E1921" s="114"/>
      <c r="F1921" s="114"/>
      <c r="G1921" s="114"/>
      <c r="H1921" s="114"/>
      <c r="I1921" s="114"/>
      <c r="J1921" s="114"/>
      <c r="K1921" s="114"/>
      <c r="L1921" s="114"/>
      <c r="M1921" s="114"/>
      <c r="N1921" s="114"/>
      <c r="O1921" s="114"/>
      <c r="P1921" s="114"/>
      <c r="Q1921" s="114"/>
      <c r="R1921" s="114"/>
      <c r="S1921" s="114"/>
      <c r="T1921" s="114"/>
      <c r="U1921" s="114"/>
      <c r="V1921" s="114"/>
      <c r="W1921" s="115"/>
      <c r="X1921" s="115"/>
      <c r="Y1921" s="115"/>
      <c r="Z1921" s="115"/>
      <c r="AA1921" s="112" t="s">
        <v>1166</v>
      </c>
      <c r="AB1921" s="113"/>
      <c r="AC1921" s="112"/>
      <c r="AD1921" s="112"/>
      <c r="AE1921" s="112"/>
      <c r="AF1921" s="112"/>
      <c r="AG1921" s="112"/>
      <c r="AH1921" s="112"/>
      <c r="AI1921" s="112"/>
      <c r="AJ1921" s="112"/>
      <c r="AK1921" s="112"/>
      <c r="AL1921" s="112"/>
      <c r="AM1921" s="112"/>
      <c r="AN1921" s="112"/>
      <c r="AQ1921" t="str">
        <f>AQ1918</f>
        <v/>
      </c>
    </row>
    <row r="1922" spans="1:43" ht="14.25" customHeight="1" x14ac:dyDescent="0.25">
      <c r="A1922" s="99" t="s">
        <v>1167</v>
      </c>
      <c r="B1922" s="114"/>
      <c r="C1922" s="114"/>
      <c r="D1922" s="114"/>
      <c r="E1922" s="114"/>
      <c r="F1922" s="114"/>
      <c r="G1922" s="114"/>
      <c r="H1922" s="114"/>
      <c r="I1922" s="114"/>
      <c r="J1922" s="114"/>
      <c r="K1922" s="114"/>
      <c r="L1922" s="114"/>
      <c r="M1922" s="114"/>
      <c r="N1922" s="114"/>
      <c r="O1922" s="114"/>
      <c r="P1922" s="114"/>
      <c r="Q1922" s="114"/>
      <c r="R1922" s="114"/>
      <c r="S1922" s="114"/>
      <c r="T1922" s="114"/>
      <c r="U1922" s="114"/>
      <c r="V1922" s="114"/>
      <c r="W1922" s="115"/>
      <c r="X1922" s="116"/>
      <c r="Y1922" s="117"/>
      <c r="Z1922" s="115"/>
      <c r="AA1922" s="112" t="s">
        <v>1168</v>
      </c>
      <c r="AB1922" s="113">
        <f>'Demand Input VP'!B964</f>
        <v>0</v>
      </c>
      <c r="AC1922" s="112">
        <f>'Demand Input VP'!C964</f>
        <v>0</v>
      </c>
      <c r="AD1922" s="112">
        <f>'Demand Input VP'!D964</f>
        <v>0</v>
      </c>
      <c r="AE1922" s="112">
        <f>'Demand Input VP'!E964</f>
        <v>0</v>
      </c>
      <c r="AF1922" s="112">
        <f>'Demand Input VP'!F964</f>
        <v>0</v>
      </c>
      <c r="AG1922" s="112">
        <f>'Demand Input VP'!G964</f>
        <v>0</v>
      </c>
      <c r="AH1922" s="112">
        <f>'Demand Input VP'!H964</f>
        <v>0</v>
      </c>
      <c r="AI1922" s="112">
        <f>'Demand Input VP'!I964</f>
        <v>0</v>
      </c>
      <c r="AJ1922" s="112">
        <f>'Demand Input VP'!J964</f>
        <v>0</v>
      </c>
      <c r="AK1922" s="112">
        <f>'Demand Input VP'!K964</f>
        <v>0</v>
      </c>
      <c r="AL1922" s="112">
        <f>'Demand Input VP'!L964</f>
        <v>0</v>
      </c>
      <c r="AM1922" s="112">
        <f>'Demand Input VP'!M964</f>
        <v>0</v>
      </c>
      <c r="AN1922" s="112">
        <f>'Demand Input VP'!N964</f>
        <v>0</v>
      </c>
      <c r="AQ1922" t="str">
        <f>AQ1918</f>
        <v/>
      </c>
    </row>
    <row r="1923" spans="1:43" ht="14.25" customHeight="1" x14ac:dyDescent="0.25">
      <c r="A1923" s="99" t="s">
        <v>1169</v>
      </c>
      <c r="B1923" s="118"/>
      <c r="C1923" s="118"/>
      <c r="D1923" s="118"/>
      <c r="E1923" s="118"/>
      <c r="F1923" s="118"/>
      <c r="G1923" s="118"/>
      <c r="H1923" s="118"/>
      <c r="I1923" s="118"/>
      <c r="J1923" s="118"/>
      <c r="K1923" s="118"/>
      <c r="L1923" s="118"/>
      <c r="M1923" s="118"/>
      <c r="N1923" s="118"/>
      <c r="O1923" s="118"/>
      <c r="P1923" s="118"/>
      <c r="Q1923" s="118"/>
      <c r="R1923" s="118"/>
      <c r="S1923" s="118"/>
      <c r="T1923" s="118"/>
      <c r="U1923" s="118"/>
      <c r="V1923" s="118"/>
      <c r="W1923" s="115"/>
      <c r="X1923" s="116"/>
      <c r="Y1923" s="117"/>
      <c r="Z1923" s="119"/>
      <c r="AA1923" s="120" t="s">
        <v>1170</v>
      </c>
      <c r="AB1923" s="121">
        <f>'Demand Input VP'!B963</f>
        <v>0</v>
      </c>
      <c r="AC1923" s="120">
        <f>'Demand Input VP'!C963</f>
        <v>0</v>
      </c>
      <c r="AD1923" s="120">
        <f>'Demand Input VP'!D963</f>
        <v>0</v>
      </c>
      <c r="AE1923" s="120">
        <f>'Demand Input VP'!E963</f>
        <v>0</v>
      </c>
      <c r="AF1923" s="120">
        <f>'Demand Input VP'!F963</f>
        <v>0</v>
      </c>
      <c r="AG1923" s="120">
        <f>'Demand Input VP'!G963</f>
        <v>0</v>
      </c>
      <c r="AH1923" s="120">
        <f>'Demand Input VP'!H963</f>
        <v>0</v>
      </c>
      <c r="AI1923" s="120">
        <f>'Demand Input VP'!I963</f>
        <v>0</v>
      </c>
      <c r="AJ1923" s="120">
        <f>'Demand Input VP'!J963</f>
        <v>0</v>
      </c>
      <c r="AK1923" s="120">
        <f>'Demand Input VP'!K963</f>
        <v>0</v>
      </c>
      <c r="AL1923" s="120">
        <f>'Demand Input VP'!L963</f>
        <v>0</v>
      </c>
      <c r="AM1923" s="120">
        <f>'Demand Input VP'!M963</f>
        <v>0</v>
      </c>
      <c r="AN1923" s="120">
        <f>'Demand Input VP'!N963</f>
        <v>0</v>
      </c>
      <c r="AQ1923" t="str">
        <f>AQ1918</f>
        <v/>
      </c>
    </row>
    <row r="1924" spans="1:43" ht="14.25" customHeight="1" x14ac:dyDescent="0.25">
      <c r="A1924" s="1"/>
      <c r="B1924" s="122"/>
      <c r="C1924" s="122"/>
      <c r="D1924" s="122"/>
      <c r="E1924" s="122"/>
      <c r="F1924" s="122"/>
      <c r="G1924" s="122"/>
      <c r="H1924" s="122"/>
      <c r="I1924" s="122"/>
      <c r="J1924" s="122"/>
      <c r="K1924" s="122"/>
      <c r="L1924" s="122"/>
      <c r="M1924" s="122"/>
      <c r="N1924" s="122"/>
      <c r="O1924" s="122"/>
      <c r="P1924" s="122"/>
      <c r="Q1924" s="122"/>
      <c r="R1924" s="122"/>
      <c r="S1924" s="122"/>
      <c r="T1924" s="122"/>
      <c r="U1924" s="122"/>
      <c r="V1924" s="122"/>
      <c r="W1924" s="123"/>
      <c r="X1924" s="116"/>
      <c r="Y1924" s="117"/>
      <c r="Z1924" s="123"/>
      <c r="AA1924" s="112" t="s">
        <v>1171</v>
      </c>
      <c r="AB1924" s="113">
        <f>'Demand Input MP'!B964</f>
        <v>0</v>
      </c>
      <c r="AC1924" s="112">
        <f>'Demand Input MP'!C964</f>
        <v>0</v>
      </c>
      <c r="AD1924" s="112">
        <f>'Demand Input MP'!D964</f>
        <v>0</v>
      </c>
      <c r="AE1924" s="112">
        <f>'Demand Input MP'!E964</f>
        <v>0</v>
      </c>
      <c r="AF1924" s="112">
        <f>'Demand Input MP'!F964</f>
        <v>0</v>
      </c>
      <c r="AG1924" s="112">
        <f>'Demand Input MP'!G964</f>
        <v>0</v>
      </c>
      <c r="AH1924" s="112">
        <f>'Demand Input MP'!H964</f>
        <v>0</v>
      </c>
      <c r="AI1924" s="112">
        <f>'Demand Input MP'!I964</f>
        <v>0</v>
      </c>
      <c r="AJ1924" s="112">
        <f>'Demand Input MP'!J964</f>
        <v>0</v>
      </c>
      <c r="AK1924" s="112">
        <f>'Demand Input MP'!K964</f>
        <v>0</v>
      </c>
      <c r="AL1924" s="112">
        <f>'Demand Input MP'!L964</f>
        <v>0</v>
      </c>
      <c r="AM1924" s="112">
        <f>'Demand Input MP'!M964</f>
        <v>0</v>
      </c>
      <c r="AN1924" s="112">
        <f>'Demand Input MP'!N964</f>
        <v>0</v>
      </c>
      <c r="AQ1924" t="str">
        <f>AQ1918</f>
        <v/>
      </c>
    </row>
    <row r="1925" spans="1:43" ht="14.25" customHeight="1" x14ac:dyDescent="0.25">
      <c r="A1925" s="1"/>
      <c r="B1925" s="122"/>
      <c r="C1925" s="122"/>
      <c r="D1925" s="122"/>
      <c r="E1925" s="122"/>
      <c r="F1925" s="122"/>
      <c r="G1925" s="122"/>
      <c r="H1925" s="122"/>
      <c r="I1925" s="122"/>
      <c r="J1925" s="122"/>
      <c r="K1925" s="122"/>
      <c r="L1925" s="122"/>
      <c r="M1925" s="122"/>
      <c r="N1925" s="122"/>
      <c r="O1925" s="122"/>
      <c r="P1925" s="122"/>
      <c r="Q1925" s="122"/>
      <c r="R1925" s="122"/>
      <c r="S1925" s="122"/>
      <c r="T1925" s="122"/>
      <c r="U1925" s="122"/>
      <c r="V1925" s="124" t="s">
        <v>91</v>
      </c>
      <c r="W1925" s="125">
        <f>IFERROR(IF(SUM('Run Rate History'!E195:AD195)&gt;0,(SUMPRODUCT((B1920:AA1920&gt;=PERCENTILE(B1920:AA1920,0.1))*(B1920:AA1920&lt;=PERCENTILE(B1920:AA1920,0.9))*B1920:AA1920)+SUMPRODUCT(('Run Rate History'!E195:AD195&gt;=PERCENTILE(B1920:AA1920,0.1))*('Run Rate History'!E195:AD195&lt;=PERCENTILE(B1920:AA1920,0.9))*'Run Rate History'!E195:AD195))/(SUMPRODUCT((B1920:AA1920&gt;=PERCENTILE(B1920:AA1920,0.1))*(B1920:AA1920&lt;=PERCENTILE(B1920:AA1920,0.9))*1)+SUMPRODUCT(('Run Rate History'!E195:AD195&gt;=PERCENTILE(B1920:AA1920,0.1))*('Run Rate History'!E195:AD195&lt;=PERCENTILE(B1920:AA1920,0.9))*1)),TRIMMEAN(B1920:AA1920,0.15)),0)</f>
        <v>19.674418604651162</v>
      </c>
      <c r="X1925" s="126" t="s">
        <v>1172</v>
      </c>
      <c r="Y1925" s="127">
        <f>SUM(B1920:AA1920)/26</f>
        <v>37.346153846153847</v>
      </c>
      <c r="Z1925" s="128"/>
      <c r="AA1925" s="112" t="s">
        <v>1173</v>
      </c>
      <c r="AB1925" s="113">
        <f>'Demand Input MP'!B963</f>
        <v>0</v>
      </c>
      <c r="AC1925" s="112">
        <f>'Demand Input MP'!C963</f>
        <v>0</v>
      </c>
      <c r="AD1925" s="112">
        <f>'Demand Input MP'!D963</f>
        <v>0</v>
      </c>
      <c r="AE1925" s="112">
        <f>'Demand Input MP'!E963</f>
        <v>0</v>
      </c>
      <c r="AF1925" s="112">
        <f>'Demand Input MP'!F963</f>
        <v>0</v>
      </c>
      <c r="AG1925" s="112">
        <f>'Demand Input MP'!G963</f>
        <v>0</v>
      </c>
      <c r="AH1925" s="112">
        <f>'Demand Input MP'!H963</f>
        <v>0</v>
      </c>
      <c r="AI1925" s="112">
        <f>'Demand Input MP'!I963</f>
        <v>0</v>
      </c>
      <c r="AJ1925" s="112">
        <f>'Demand Input MP'!J963</f>
        <v>0</v>
      </c>
      <c r="AK1925" s="112">
        <f>'Demand Input MP'!K963</f>
        <v>0</v>
      </c>
      <c r="AL1925" s="112">
        <f>'Demand Input MP'!L963</f>
        <v>0</v>
      </c>
      <c r="AM1925" s="112">
        <f>'Demand Input MP'!M963</f>
        <v>0</v>
      </c>
      <c r="AN1925" s="112">
        <f>'Demand Input MP'!N963</f>
        <v>0</v>
      </c>
      <c r="AQ1925" t="str">
        <f>AQ1918</f>
        <v/>
      </c>
    </row>
    <row r="1926" spans="1:43" ht="14.25" customHeight="1" x14ac:dyDescent="0.25">
      <c r="A1926" s="1"/>
      <c r="B1926" s="122"/>
      <c r="C1926" s="122"/>
      <c r="D1926" s="122"/>
      <c r="E1926" s="122"/>
      <c r="F1926" s="122"/>
      <c r="G1926" s="122"/>
      <c r="H1926" s="122"/>
      <c r="I1926" s="122"/>
      <c r="J1926" s="122"/>
      <c r="K1926" s="122"/>
      <c r="L1926" s="122"/>
      <c r="M1926" s="122"/>
      <c r="N1926" s="122"/>
      <c r="O1926" s="122"/>
      <c r="P1926" s="122"/>
      <c r="Q1926" s="122"/>
      <c r="R1926" s="122"/>
      <c r="S1926" s="122"/>
      <c r="T1926" s="122"/>
      <c r="U1926" s="122"/>
      <c r="V1926" s="124" t="s">
        <v>94</v>
      </c>
      <c r="W1926" s="125">
        <f>IFERROR((1*MIN(MAX(X1920,0.5*IF(SUM('Run Rate History'!E195:AD195)&gt;0,(MEDIAN(IF(B1920:AA1920&gt;0,B1920:AA1920))+MEDIAN(IF('Run Rate History'!E195:AD195&gt;0,'Run Rate History'!E195:AD195)))/2,MEDIAN(IF(B1920:AA1920&gt;0,B1920:AA1920)))),2*IF(SUM('Run Rate History'!E195:AD195)&gt;0,(MEDIAN(IF(B1920:AA1920&gt;0,B1920:AA1920))+MEDIAN(IF('Run Rate History'!E195:AD195&gt;0,'Run Rate History'!E195:AD195)))/2,MEDIAN(IF(B1920:AA1920&gt;0,B1920:AA1920))))+2*MIN(MAX(Y1920,0.5*IF(SUM('Run Rate History'!E195:AD195)&gt;0,(MEDIAN(IF(B1920:AA1920&gt;0,B1920:AA1920))+MEDIAN(IF('Run Rate History'!E195:AD195&gt;0,'Run Rate History'!E195:AD195)))/2,MEDIAN(IF(B1920:AA1920&gt;0,B1920:AA1920)))),2*IF(SUM('Run Rate History'!E195:AD195)&gt;0,(MEDIAN(IF(B1920:AA1920&gt;0,B1920:AA1920))+MEDIAN(IF('Run Rate History'!E195:AD195&gt;0,'Run Rate History'!E195:AD195)))/2,MEDIAN(IF(B1920:AA1920&gt;0,B1920:AA1920))))+3*MIN(MAX(Z1920,0.5*IF(SUM('Run Rate History'!E195:AD195)&gt;0,(MEDIAN(IF(B1920:AA1920&gt;0,B1920:AA1920))+MEDIAN(IF('Run Rate History'!E195:AD195&gt;0,'Run Rate History'!E195:AD195)))/2,MEDIAN(IF(B1920:AA1920&gt;0,B1920:AA1920)))),2*IF(SUM('Run Rate History'!E195:AD195)&gt;0,(MEDIAN(IF(B1920:AA1920&gt;0,B1920:AA1920))+MEDIAN(IF('Run Rate History'!E195:AD195&gt;0,'Run Rate History'!E195:AD195)))/2,MEDIAN(IF(B1920:AA1920&gt;0,B1920:AA1920))))+4*MIN(MAX(AA1920,0.5*IF(SUM('Run Rate History'!E195:AD195)&gt;0,(MEDIAN(IF(B1920:AA1920&gt;0,B1920:AA1920))+MEDIAN(IF('Run Rate History'!E195:AD195&gt;0,'Run Rate History'!E195:AD195)))/2,MEDIAN(IF(B1920:AA1920&gt;0,B1920:AA1920)))),2*IF(SUM('Run Rate History'!E195:AD195)&gt;0,(MEDIAN(IF(B1920:AA1920&gt;0,B1920:AA1920))+MEDIAN(IF('Run Rate History'!E195:AD195&gt;0,'Run Rate History'!E195:AD195)))/2,MEDIAN(IF(B1920:AA1920&gt;0,B1920:AA1920)))))/10,0)</f>
        <v>11.3</v>
      </c>
      <c r="X1926" s="129" t="s">
        <v>1174</v>
      </c>
      <c r="Y1926" s="130">
        <f>IFERROR(VLOOKUP(A1918,'Stanje zaliha'!A:E,5,FALSE()),0)</f>
        <v>549</v>
      </c>
      <c r="Z1926" s="131"/>
      <c r="AA1926" s="113" t="s">
        <v>1175</v>
      </c>
      <c r="AB1926" s="118">
        <f t="shared" ref="AB1926:AN1926" si="382">SUM(AB1922:AB1925)</f>
        <v>0</v>
      </c>
      <c r="AC1926" s="118">
        <f t="shared" si="382"/>
        <v>0</v>
      </c>
      <c r="AD1926" s="118">
        <f t="shared" si="382"/>
        <v>0</v>
      </c>
      <c r="AE1926" s="118">
        <f t="shared" si="382"/>
        <v>0</v>
      </c>
      <c r="AF1926" s="118">
        <f t="shared" si="382"/>
        <v>0</v>
      </c>
      <c r="AG1926" s="118">
        <f t="shared" si="382"/>
        <v>0</v>
      </c>
      <c r="AH1926" s="118">
        <f t="shared" si="382"/>
        <v>0</v>
      </c>
      <c r="AI1926" s="118">
        <f t="shared" si="382"/>
        <v>0</v>
      </c>
      <c r="AJ1926" s="118">
        <f t="shared" si="382"/>
        <v>0</v>
      </c>
      <c r="AK1926" s="118">
        <f t="shared" si="382"/>
        <v>0</v>
      </c>
      <c r="AL1926" s="118">
        <f t="shared" si="382"/>
        <v>0</v>
      </c>
      <c r="AM1926" s="118">
        <f t="shared" si="382"/>
        <v>0</v>
      </c>
      <c r="AN1926" s="118">
        <f t="shared" si="382"/>
        <v>0</v>
      </c>
      <c r="AQ1926" t="str">
        <f>AQ1918</f>
        <v/>
      </c>
    </row>
    <row r="1927" spans="1:43" ht="14.25" customHeight="1" x14ac:dyDescent="0.25">
      <c r="A1927" s="1"/>
      <c r="B1927" s="122"/>
      <c r="C1927" s="122"/>
      <c r="D1927" s="122"/>
      <c r="E1927" s="122"/>
      <c r="F1927" s="122"/>
      <c r="G1927" s="122"/>
      <c r="H1927" s="122"/>
      <c r="I1927" s="122"/>
      <c r="J1927" s="122"/>
      <c r="K1927" s="122"/>
      <c r="L1927" s="122"/>
      <c r="M1927" s="122"/>
      <c r="N1927" s="122"/>
      <c r="O1927" s="122"/>
      <c r="P1927" s="122"/>
      <c r="Q1927" s="122"/>
      <c r="R1927" s="122"/>
      <c r="S1927" s="122"/>
      <c r="T1927" s="122"/>
      <c r="U1927" s="122"/>
      <c r="V1927" s="124" t="s">
        <v>95</v>
      </c>
      <c r="W1927" s="125">
        <f>IFERROR(0.6*W1926+0.4*W1925,0)</f>
        <v>14.649767441860465</v>
      </c>
      <c r="X1927" s="132" t="s">
        <v>1176</v>
      </c>
      <c r="Y1927" s="133">
        <f>IFERROR(SUMIF('Popis poslanih narudžbi'!A:A,A1918,'Popis poslanih narudžbi'!C:C),0)</f>
        <v>2000</v>
      </c>
      <c r="Z1927" s="131"/>
      <c r="AA1927" s="134" t="s">
        <v>1177</v>
      </c>
      <c r="AB1927" s="118">
        <f t="shared" ref="AB1927:AN1927" si="383">AB1920+AB1926</f>
        <v>13</v>
      </c>
      <c r="AC1927" s="118">
        <f t="shared" si="383"/>
        <v>13</v>
      </c>
      <c r="AD1927" s="118">
        <f t="shared" si="383"/>
        <v>13</v>
      </c>
      <c r="AE1927" s="118">
        <f t="shared" si="383"/>
        <v>13</v>
      </c>
      <c r="AF1927" s="118">
        <f t="shared" si="383"/>
        <v>13</v>
      </c>
      <c r="AG1927" s="118">
        <f t="shared" si="383"/>
        <v>13</v>
      </c>
      <c r="AH1927" s="118">
        <f t="shared" si="383"/>
        <v>13</v>
      </c>
      <c r="AI1927" s="118">
        <f t="shared" si="383"/>
        <v>13</v>
      </c>
      <c r="AJ1927" s="118">
        <f t="shared" si="383"/>
        <v>13</v>
      </c>
      <c r="AK1927" s="118">
        <f t="shared" si="383"/>
        <v>13</v>
      </c>
      <c r="AL1927" s="118">
        <f t="shared" si="383"/>
        <v>13</v>
      </c>
      <c r="AM1927" s="118">
        <f t="shared" si="383"/>
        <v>13</v>
      </c>
      <c r="AN1927" s="118">
        <f t="shared" si="383"/>
        <v>13</v>
      </c>
      <c r="AQ1927" t="str">
        <f>AQ1918</f>
        <v/>
      </c>
    </row>
    <row r="1928" spans="1:43" ht="14.25" customHeight="1" x14ac:dyDescent="0.25">
      <c r="A1928" s="107" t="str">
        <f>'Run Rate'!A196</f>
        <v>POL12860</v>
      </c>
      <c r="B1928" s="135" t="str">
        <f>'Run Rate'!B196</f>
        <v>Polleo &amp; AP KO SHOT Pre-Workout 80ml Orange-cherry</v>
      </c>
      <c r="C1928" s="135" t="str">
        <f>'Run Rate'!C196</f>
        <v>SPORTSKA PREHRANA</v>
      </c>
      <c r="D1928" s="135" t="str">
        <f>'Run Rate'!D196</f>
        <v>02 SILVER</v>
      </c>
      <c r="E1928" s="122"/>
      <c r="F1928" s="122"/>
      <c r="G1928" s="122"/>
      <c r="H1928" s="122"/>
      <c r="I1928" s="122"/>
      <c r="J1928" s="122"/>
      <c r="K1928" s="122"/>
      <c r="L1928" s="122"/>
      <c r="M1928" s="122"/>
      <c r="N1928" s="122"/>
      <c r="O1928" s="122"/>
      <c r="P1928" s="122"/>
      <c r="Q1928" s="122"/>
      <c r="R1928" s="122"/>
      <c r="S1928" s="122"/>
      <c r="T1928" s="122"/>
      <c r="U1928" s="122"/>
      <c r="V1928" s="122"/>
      <c r="W1928" s="122"/>
      <c r="X1928" s="122"/>
      <c r="Y1928" s="122"/>
      <c r="Z1928" s="122"/>
      <c r="AA1928" s="122"/>
      <c r="AB1928" s="122"/>
      <c r="AC1928" s="122"/>
      <c r="AD1928" s="122"/>
      <c r="AE1928" s="122"/>
      <c r="AF1928" s="122"/>
      <c r="AG1928" s="122"/>
      <c r="AH1928" s="122"/>
      <c r="AI1928" s="122"/>
      <c r="AJ1928" s="122"/>
      <c r="AK1928" s="122"/>
      <c r="AL1928" s="122"/>
      <c r="AM1928" s="122"/>
      <c r="AN1928" s="122"/>
      <c r="AQ1928" t="str">
        <f>IF(AND(OR($B$1="ALL",$B$1=C1928),OR($E$1="ALL",$E$1=D1928),OR($B$2="ALL",$B$2=A1928),OR($E$2="ALL",IFERROR(SEARCH($E$2,B1928),0)&gt;0)),"MATCH","")</f>
        <v/>
      </c>
    </row>
    <row r="1929" spans="1:43" ht="14.25" customHeight="1" x14ac:dyDescent="0.25">
      <c r="A1929" s="108" t="s">
        <v>1137</v>
      </c>
      <c r="B1929" s="136" t="s">
        <v>1138</v>
      </c>
      <c r="C1929" s="136" t="s">
        <v>1139</v>
      </c>
      <c r="D1929" s="136" t="s">
        <v>1140</v>
      </c>
      <c r="E1929" s="136" t="s">
        <v>1141</v>
      </c>
      <c r="F1929" s="136" t="s">
        <v>1142</v>
      </c>
      <c r="G1929" s="136" t="s">
        <v>1143</v>
      </c>
      <c r="H1929" s="136" t="s">
        <v>1144</v>
      </c>
      <c r="I1929" s="136" t="s">
        <v>1145</v>
      </c>
      <c r="J1929" s="136" t="s">
        <v>1146</v>
      </c>
      <c r="K1929" s="136" t="s">
        <v>1147</v>
      </c>
      <c r="L1929" s="136" t="s">
        <v>1148</v>
      </c>
      <c r="M1929" s="136" t="s">
        <v>1149</v>
      </c>
      <c r="N1929" s="136" t="s">
        <v>1150</v>
      </c>
      <c r="O1929" s="136" t="s">
        <v>1151</v>
      </c>
      <c r="P1929" s="136" t="s">
        <v>1152</v>
      </c>
      <c r="Q1929" s="136" t="s">
        <v>1153</v>
      </c>
      <c r="R1929" s="136" t="s">
        <v>1154</v>
      </c>
      <c r="S1929" s="136" t="s">
        <v>1155</v>
      </c>
      <c r="T1929" s="136" t="s">
        <v>1156</v>
      </c>
      <c r="U1929" s="136" t="s">
        <v>1157</v>
      </c>
      <c r="V1929" s="136" t="s">
        <v>1158</v>
      </c>
      <c r="W1929" s="136" t="s">
        <v>1159</v>
      </c>
      <c r="X1929" s="136" t="s">
        <v>1160</v>
      </c>
      <c r="Y1929" s="136" t="s">
        <v>1161</v>
      </c>
      <c r="Z1929" s="136" t="s">
        <v>1162</v>
      </c>
      <c r="AA1929" s="136" t="s">
        <v>1163</v>
      </c>
      <c r="AB1929" s="137" t="s">
        <v>156</v>
      </c>
      <c r="AC1929" s="137" t="s">
        <v>157</v>
      </c>
      <c r="AD1929" s="137" t="s">
        <v>158</v>
      </c>
      <c r="AE1929" s="137" t="s">
        <v>139</v>
      </c>
      <c r="AF1929" s="138" t="s">
        <v>140</v>
      </c>
      <c r="AG1929" s="138" t="s">
        <v>141</v>
      </c>
      <c r="AH1929" s="138" t="s">
        <v>142</v>
      </c>
      <c r="AI1929" s="138" t="s">
        <v>143</v>
      </c>
      <c r="AJ1929" s="139" t="s">
        <v>144</v>
      </c>
      <c r="AK1929" s="139" t="s">
        <v>145</v>
      </c>
      <c r="AL1929" s="139" t="s">
        <v>146</v>
      </c>
      <c r="AM1929" s="140" t="s">
        <v>147</v>
      </c>
      <c r="AN1929" s="140" t="s">
        <v>148</v>
      </c>
      <c r="AQ1929" t="str">
        <f>AQ1928</f>
        <v/>
      </c>
    </row>
    <row r="1930" spans="1:43" ht="14.25" customHeight="1" x14ac:dyDescent="0.25">
      <c r="A1930" s="99" t="s">
        <v>1164</v>
      </c>
      <c r="B1930" s="112">
        <f>'Run Rate'!E196</f>
        <v>0</v>
      </c>
      <c r="C1930" s="112">
        <f>'Run Rate'!F196</f>
        <v>0</v>
      </c>
      <c r="D1930" s="112">
        <f>'Run Rate'!G196</f>
        <v>0</v>
      </c>
      <c r="E1930" s="112">
        <f>'Run Rate'!H196</f>
        <v>426</v>
      </c>
      <c r="F1930" s="112">
        <f>'Run Rate'!I196</f>
        <v>971</v>
      </c>
      <c r="G1930" s="112">
        <f>'Run Rate'!J196</f>
        <v>205</v>
      </c>
      <c r="H1930" s="112">
        <f>'Run Rate'!K196</f>
        <v>352</v>
      </c>
      <c r="I1930" s="112">
        <f>'Run Rate'!L196</f>
        <v>252</v>
      </c>
      <c r="J1930" s="112">
        <f>'Run Rate'!M196</f>
        <v>299</v>
      </c>
      <c r="K1930" s="112">
        <f>'Run Rate'!N196</f>
        <v>249</v>
      </c>
      <c r="L1930" s="112">
        <f>'Run Rate'!O196</f>
        <v>283</v>
      </c>
      <c r="M1930" s="112">
        <f>'Run Rate'!P196</f>
        <v>311</v>
      </c>
      <c r="N1930" s="112">
        <f>'Run Rate'!Q196</f>
        <v>212</v>
      </c>
      <c r="O1930" s="112">
        <f>'Run Rate'!R196</f>
        <v>172</v>
      </c>
      <c r="P1930" s="112">
        <f>'Run Rate'!S196</f>
        <v>43</v>
      </c>
      <c r="Q1930" s="112">
        <f>'Run Rate'!T196</f>
        <v>238</v>
      </c>
      <c r="R1930" s="112">
        <f>'Run Rate'!U196</f>
        <v>310</v>
      </c>
      <c r="S1930" s="112">
        <f>'Run Rate'!V196</f>
        <v>552</v>
      </c>
      <c r="T1930" s="112">
        <f>'Run Rate'!W196</f>
        <v>292</v>
      </c>
      <c r="U1930" s="112">
        <f>'Run Rate'!X196</f>
        <v>1228</v>
      </c>
      <c r="V1930" s="112">
        <f>'Run Rate'!Y196</f>
        <v>609</v>
      </c>
      <c r="W1930" s="112">
        <f>'Run Rate'!Z196</f>
        <v>274</v>
      </c>
      <c r="X1930" s="112">
        <f>'Run Rate'!AA196</f>
        <v>549</v>
      </c>
      <c r="Y1930" s="112">
        <f>'Run Rate'!AB196</f>
        <v>694</v>
      </c>
      <c r="Z1930" s="112">
        <f>'Run Rate'!AC196</f>
        <v>437</v>
      </c>
      <c r="AA1930" s="112">
        <f>'Run Rate'!AD196</f>
        <v>774</v>
      </c>
      <c r="AB1930" s="113">
        <v>691</v>
      </c>
      <c r="AC1930" s="112">
        <v>710</v>
      </c>
      <c r="AD1930" s="112">
        <v>727</v>
      </c>
      <c r="AE1930" s="112">
        <v>742</v>
      </c>
      <c r="AF1930" s="112">
        <v>754</v>
      </c>
      <c r="AG1930" s="112">
        <v>688</v>
      </c>
      <c r="AH1930" s="112">
        <v>696</v>
      </c>
      <c r="AI1930" s="112">
        <v>703</v>
      </c>
      <c r="AJ1930" s="112">
        <v>709</v>
      </c>
      <c r="AK1930" s="112">
        <v>793</v>
      </c>
      <c r="AL1930" s="112">
        <v>797</v>
      </c>
      <c r="AM1930" s="112">
        <v>721</v>
      </c>
      <c r="AN1930" s="112">
        <v>724</v>
      </c>
      <c r="AQ1930" t="str">
        <f>AQ1928</f>
        <v/>
      </c>
    </row>
    <row r="1931" spans="1:43" ht="14.25" customHeight="1" x14ac:dyDescent="0.25">
      <c r="A1931" s="99" t="s">
        <v>1165</v>
      </c>
      <c r="B1931" s="114"/>
      <c r="C1931" s="114"/>
      <c r="D1931" s="114"/>
      <c r="E1931" s="114"/>
      <c r="F1931" s="114"/>
      <c r="G1931" s="114"/>
      <c r="H1931" s="114"/>
      <c r="I1931" s="114"/>
      <c r="J1931" s="114"/>
      <c r="K1931" s="114"/>
      <c r="L1931" s="114"/>
      <c r="M1931" s="114"/>
      <c r="N1931" s="114"/>
      <c r="O1931" s="114"/>
      <c r="P1931" s="114"/>
      <c r="Q1931" s="114"/>
      <c r="R1931" s="114"/>
      <c r="S1931" s="114"/>
      <c r="T1931" s="114"/>
      <c r="U1931" s="114"/>
      <c r="V1931" s="114"/>
      <c r="W1931" s="115"/>
      <c r="X1931" s="115"/>
      <c r="Y1931" s="115"/>
      <c r="Z1931" s="115"/>
      <c r="AA1931" s="112" t="s">
        <v>1166</v>
      </c>
      <c r="AB1931" s="113"/>
      <c r="AC1931" s="112"/>
      <c r="AD1931" s="112"/>
      <c r="AE1931" s="112"/>
      <c r="AF1931" s="112"/>
      <c r="AG1931" s="112"/>
      <c r="AH1931" s="112"/>
      <c r="AI1931" s="112"/>
      <c r="AJ1931" s="112"/>
      <c r="AK1931" s="112"/>
      <c r="AL1931" s="112"/>
      <c r="AM1931" s="112"/>
      <c r="AN1931" s="112"/>
      <c r="AQ1931" t="str">
        <f>AQ1928</f>
        <v/>
      </c>
    </row>
    <row r="1932" spans="1:43" ht="14.25" customHeight="1" x14ac:dyDescent="0.25">
      <c r="A1932" s="99" t="s">
        <v>1167</v>
      </c>
      <c r="B1932" s="114"/>
      <c r="C1932" s="114"/>
      <c r="D1932" s="114"/>
      <c r="E1932" s="114"/>
      <c r="F1932" s="114"/>
      <c r="G1932" s="114"/>
      <c r="H1932" s="114"/>
      <c r="I1932" s="114"/>
      <c r="J1932" s="114"/>
      <c r="K1932" s="114"/>
      <c r="L1932" s="114"/>
      <c r="M1932" s="114"/>
      <c r="N1932" s="114"/>
      <c r="O1932" s="114"/>
      <c r="P1932" s="114"/>
      <c r="Q1932" s="114"/>
      <c r="R1932" s="114"/>
      <c r="S1932" s="114"/>
      <c r="T1932" s="114"/>
      <c r="U1932" s="114"/>
      <c r="V1932" s="114"/>
      <c r="W1932" s="115"/>
      <c r="X1932" s="116"/>
      <c r="Y1932" s="117"/>
      <c r="Z1932" s="115"/>
      <c r="AA1932" s="112" t="s">
        <v>1168</v>
      </c>
      <c r="AB1932" s="113">
        <f>'Demand Input VP'!B969</f>
        <v>0</v>
      </c>
      <c r="AC1932" s="112">
        <f>'Demand Input VP'!C969</f>
        <v>0</v>
      </c>
      <c r="AD1932" s="112">
        <f>'Demand Input VP'!D969</f>
        <v>0</v>
      </c>
      <c r="AE1932" s="112">
        <f>'Demand Input VP'!E969</f>
        <v>0</v>
      </c>
      <c r="AF1932" s="112">
        <f>'Demand Input VP'!F969</f>
        <v>0</v>
      </c>
      <c r="AG1932" s="112">
        <f>'Demand Input VP'!G969</f>
        <v>240</v>
      </c>
      <c r="AH1932" s="112">
        <f>'Demand Input VP'!H969</f>
        <v>240</v>
      </c>
      <c r="AI1932" s="112">
        <f>'Demand Input VP'!I969</f>
        <v>240</v>
      </c>
      <c r="AJ1932" s="112">
        <f>'Demand Input VP'!J969</f>
        <v>240</v>
      </c>
      <c r="AK1932" s="112">
        <f>'Demand Input VP'!K969</f>
        <v>0</v>
      </c>
      <c r="AL1932" s="112">
        <f>'Demand Input VP'!L969</f>
        <v>0</v>
      </c>
      <c r="AM1932" s="112">
        <f>'Demand Input VP'!M969</f>
        <v>0</v>
      </c>
      <c r="AN1932" s="112">
        <f>'Demand Input VP'!N969</f>
        <v>0</v>
      </c>
      <c r="AQ1932" t="str">
        <f>AQ1928</f>
        <v/>
      </c>
    </row>
    <row r="1933" spans="1:43" ht="14.25" customHeight="1" x14ac:dyDescent="0.25">
      <c r="A1933" s="99" t="s">
        <v>1169</v>
      </c>
      <c r="B1933" s="118"/>
      <c r="C1933" s="118"/>
      <c r="D1933" s="118"/>
      <c r="E1933" s="118"/>
      <c r="F1933" s="118"/>
      <c r="G1933" s="118"/>
      <c r="H1933" s="118"/>
      <c r="I1933" s="118"/>
      <c r="J1933" s="118"/>
      <c r="K1933" s="118"/>
      <c r="L1933" s="118"/>
      <c r="M1933" s="118"/>
      <c r="N1933" s="118"/>
      <c r="O1933" s="118"/>
      <c r="P1933" s="118"/>
      <c r="Q1933" s="118"/>
      <c r="R1933" s="118"/>
      <c r="S1933" s="118"/>
      <c r="T1933" s="118"/>
      <c r="U1933" s="118"/>
      <c r="V1933" s="118"/>
      <c r="W1933" s="115"/>
      <c r="X1933" s="116"/>
      <c r="Y1933" s="117"/>
      <c r="Z1933" s="119"/>
      <c r="AA1933" s="120" t="s">
        <v>1170</v>
      </c>
      <c r="AB1933" s="121">
        <f>'Demand Input VP'!B968</f>
        <v>0</v>
      </c>
      <c r="AC1933" s="120">
        <f>'Demand Input VP'!C968</f>
        <v>0</v>
      </c>
      <c r="AD1933" s="120">
        <f>'Demand Input VP'!D968</f>
        <v>0</v>
      </c>
      <c r="AE1933" s="120">
        <f>'Demand Input VP'!E968</f>
        <v>0</v>
      </c>
      <c r="AF1933" s="120">
        <f>'Demand Input VP'!F968</f>
        <v>0</v>
      </c>
      <c r="AG1933" s="120">
        <f>'Demand Input VP'!G968</f>
        <v>0</v>
      </c>
      <c r="AH1933" s="120">
        <f>'Demand Input VP'!H968</f>
        <v>0</v>
      </c>
      <c r="AI1933" s="120">
        <f>'Demand Input VP'!I968</f>
        <v>0</v>
      </c>
      <c r="AJ1933" s="120">
        <f>'Demand Input VP'!J968</f>
        <v>0</v>
      </c>
      <c r="AK1933" s="120">
        <f>'Demand Input VP'!K968</f>
        <v>0</v>
      </c>
      <c r="AL1933" s="120">
        <f>'Demand Input VP'!L968</f>
        <v>0</v>
      </c>
      <c r="AM1933" s="120">
        <f>'Demand Input VP'!M968</f>
        <v>24</v>
      </c>
      <c r="AN1933" s="120">
        <f>'Demand Input VP'!N968</f>
        <v>24</v>
      </c>
      <c r="AQ1933" t="str">
        <f>AQ1928</f>
        <v/>
      </c>
    </row>
    <row r="1934" spans="1:43" ht="14.25" customHeight="1" x14ac:dyDescent="0.25">
      <c r="A1934" s="1"/>
      <c r="B1934" s="122"/>
      <c r="C1934" s="122"/>
      <c r="D1934" s="122"/>
      <c r="E1934" s="122"/>
      <c r="F1934" s="122"/>
      <c r="G1934" s="122"/>
      <c r="H1934" s="122"/>
      <c r="I1934" s="122"/>
      <c r="J1934" s="122"/>
      <c r="K1934" s="122"/>
      <c r="L1934" s="122"/>
      <c r="M1934" s="122"/>
      <c r="N1934" s="122"/>
      <c r="O1934" s="122"/>
      <c r="P1934" s="122"/>
      <c r="Q1934" s="122"/>
      <c r="R1934" s="122"/>
      <c r="S1934" s="122"/>
      <c r="T1934" s="122"/>
      <c r="U1934" s="122"/>
      <c r="V1934" s="122"/>
      <c r="W1934" s="123"/>
      <c r="X1934" s="116"/>
      <c r="Y1934" s="117"/>
      <c r="Z1934" s="123"/>
      <c r="AA1934" s="112" t="s">
        <v>1171</v>
      </c>
      <c r="AB1934" s="113">
        <f>'Demand Input MP'!B969</f>
        <v>0</v>
      </c>
      <c r="AC1934" s="112">
        <f>'Demand Input MP'!C969</f>
        <v>0</v>
      </c>
      <c r="AD1934" s="112">
        <f>'Demand Input MP'!D969</f>
        <v>0</v>
      </c>
      <c r="AE1934" s="112">
        <f>'Demand Input MP'!E969</f>
        <v>0</v>
      </c>
      <c r="AF1934" s="112">
        <f>'Demand Input MP'!F969</f>
        <v>0</v>
      </c>
      <c r="AG1934" s="112">
        <f>'Demand Input MP'!G969</f>
        <v>0</v>
      </c>
      <c r="AH1934" s="112">
        <f>'Demand Input MP'!H969</f>
        <v>0</v>
      </c>
      <c r="AI1934" s="112">
        <f>'Demand Input MP'!I969</f>
        <v>0</v>
      </c>
      <c r="AJ1934" s="112">
        <f>'Demand Input MP'!J969</f>
        <v>0</v>
      </c>
      <c r="AK1934" s="112">
        <f>'Demand Input MP'!K969</f>
        <v>0</v>
      </c>
      <c r="AL1934" s="112">
        <f>'Demand Input MP'!L969</f>
        <v>0</v>
      </c>
      <c r="AM1934" s="112">
        <f>'Demand Input MP'!M969</f>
        <v>0</v>
      </c>
      <c r="AN1934" s="112">
        <f>'Demand Input MP'!N969</f>
        <v>0</v>
      </c>
      <c r="AQ1934" t="str">
        <f>AQ1928</f>
        <v/>
      </c>
    </row>
    <row r="1935" spans="1:43" ht="14.25" customHeight="1" x14ac:dyDescent="0.25">
      <c r="A1935" s="1"/>
      <c r="B1935" s="122"/>
      <c r="C1935" s="122"/>
      <c r="D1935" s="122"/>
      <c r="E1935" s="122"/>
      <c r="F1935" s="122"/>
      <c r="G1935" s="122"/>
      <c r="H1935" s="122"/>
      <c r="I1935" s="122"/>
      <c r="J1935" s="122"/>
      <c r="K1935" s="122"/>
      <c r="L1935" s="122"/>
      <c r="M1935" s="122"/>
      <c r="N1935" s="122"/>
      <c r="O1935" s="122"/>
      <c r="P1935" s="122"/>
      <c r="Q1935" s="122"/>
      <c r="R1935" s="122"/>
      <c r="S1935" s="122"/>
      <c r="T1935" s="122"/>
      <c r="U1935" s="122"/>
      <c r="V1935" s="124" t="s">
        <v>91</v>
      </c>
      <c r="W1935" s="125">
        <f>IFERROR(IF(SUM('Run Rate History'!E196:AD196)&gt;0,(SUMPRODUCT((B1930:AA1930&gt;=PERCENTILE(B1930:AA1930,0.1))*(B1930:AA1930&lt;=PERCENTILE(B1930:AA1930,0.9))*B1930:AA1930)+SUMPRODUCT(('Run Rate History'!E196:AD196&gt;=PERCENTILE(B1930:AA1930,0.1))*('Run Rate History'!E196:AD196&lt;=PERCENTILE(B1930:AA1930,0.9))*'Run Rate History'!E196:AD196))/(SUMPRODUCT((B1930:AA1930&gt;=PERCENTILE(B1930:AA1930,0.1))*(B1930:AA1930&lt;=PERCENTILE(B1930:AA1930,0.9))*1)+SUMPRODUCT(('Run Rate History'!E196:AD196&gt;=PERCENTILE(B1930:AA1930,0.1))*('Run Rate History'!E196:AD196&lt;=PERCENTILE(B1930:AA1930,0.9))*1)),TRIMMEAN(B1930:AA1930,0.15)),0)</f>
        <v>354.33333333333331</v>
      </c>
      <c r="X1935" s="126" t="s">
        <v>1172</v>
      </c>
      <c r="Y1935" s="127">
        <f>SUM(B1930:AA1930)/26</f>
        <v>374.30769230769232</v>
      </c>
      <c r="Z1935" s="128"/>
      <c r="AA1935" s="112" t="s">
        <v>1173</v>
      </c>
      <c r="AB1935" s="113">
        <f>'Demand Input MP'!B968</f>
        <v>0</v>
      </c>
      <c r="AC1935" s="112">
        <f>'Demand Input MP'!C968</f>
        <v>0</v>
      </c>
      <c r="AD1935" s="112">
        <f>'Demand Input MP'!D968</f>
        <v>0</v>
      </c>
      <c r="AE1935" s="112">
        <f>'Demand Input MP'!E968</f>
        <v>0</v>
      </c>
      <c r="AF1935" s="112">
        <f>'Demand Input MP'!F968</f>
        <v>0</v>
      </c>
      <c r="AG1935" s="112">
        <f>'Demand Input MP'!G968</f>
        <v>0</v>
      </c>
      <c r="AH1935" s="112">
        <f>'Demand Input MP'!H968</f>
        <v>0</v>
      </c>
      <c r="AI1935" s="112">
        <f>'Demand Input MP'!I968</f>
        <v>0</v>
      </c>
      <c r="AJ1935" s="112">
        <f>'Demand Input MP'!J968</f>
        <v>0</v>
      </c>
      <c r="AK1935" s="112">
        <f>'Demand Input MP'!K968</f>
        <v>0</v>
      </c>
      <c r="AL1935" s="112">
        <f>'Demand Input MP'!L968</f>
        <v>0</v>
      </c>
      <c r="AM1935" s="112">
        <f>'Demand Input MP'!M968</f>
        <v>0</v>
      </c>
      <c r="AN1935" s="112">
        <f>'Demand Input MP'!N968</f>
        <v>0</v>
      </c>
      <c r="AQ1935" t="str">
        <f>AQ1928</f>
        <v/>
      </c>
    </row>
    <row r="1936" spans="1:43" ht="14.25" customHeight="1" x14ac:dyDescent="0.25">
      <c r="A1936" s="1"/>
      <c r="B1936" s="122"/>
      <c r="C1936" s="122"/>
      <c r="D1936" s="122"/>
      <c r="E1936" s="122"/>
      <c r="F1936" s="122"/>
      <c r="G1936" s="122"/>
      <c r="H1936" s="122"/>
      <c r="I1936" s="122"/>
      <c r="J1936" s="122"/>
      <c r="K1936" s="122"/>
      <c r="L1936" s="122"/>
      <c r="M1936" s="122"/>
      <c r="N1936" s="122"/>
      <c r="O1936" s="122"/>
      <c r="P1936" s="122"/>
      <c r="Q1936" s="122"/>
      <c r="R1936" s="122"/>
      <c r="S1936" s="122"/>
      <c r="T1936" s="122"/>
      <c r="U1936" s="122"/>
      <c r="V1936" s="124" t="s">
        <v>94</v>
      </c>
      <c r="W1936" s="125">
        <f>IFERROR((1*MIN(MAX(X1930,0.5*IF(SUM('Run Rate History'!E196:AD196)&gt;0,(MEDIAN(IF(B1930:AA1930&gt;0,B1930:AA1930))+MEDIAN(IF('Run Rate History'!E196:AD196&gt;0,'Run Rate History'!E196:AD196)))/2,MEDIAN(IF(B1930:AA1930&gt;0,B1930:AA1930)))),2*IF(SUM('Run Rate History'!E196:AD196)&gt;0,(MEDIAN(IF(B1930:AA1930&gt;0,B1930:AA1930))+MEDIAN(IF('Run Rate History'!E196:AD196&gt;0,'Run Rate History'!E196:AD196)))/2,MEDIAN(IF(B1930:AA1930&gt;0,B1930:AA1930))))+2*MIN(MAX(Y1930,0.5*IF(SUM('Run Rate History'!E196:AD196)&gt;0,(MEDIAN(IF(B1930:AA1930&gt;0,B1930:AA1930))+MEDIAN(IF('Run Rate History'!E196:AD196&gt;0,'Run Rate History'!E196:AD196)))/2,MEDIAN(IF(B1930:AA1930&gt;0,B1930:AA1930)))),2*IF(SUM('Run Rate History'!E196:AD196)&gt;0,(MEDIAN(IF(B1930:AA1930&gt;0,B1930:AA1930))+MEDIAN(IF('Run Rate History'!E196:AD196&gt;0,'Run Rate History'!E196:AD196)))/2,MEDIAN(IF(B1930:AA1930&gt;0,B1930:AA1930))))+3*MIN(MAX(Z1930,0.5*IF(SUM('Run Rate History'!E196:AD196)&gt;0,(MEDIAN(IF(B1930:AA1930&gt;0,B1930:AA1930))+MEDIAN(IF('Run Rate History'!E196:AD196&gt;0,'Run Rate History'!E196:AD196)))/2,MEDIAN(IF(B1930:AA1930&gt;0,B1930:AA1930)))),2*IF(SUM('Run Rate History'!E196:AD196)&gt;0,(MEDIAN(IF(B1930:AA1930&gt;0,B1930:AA1930))+MEDIAN(IF('Run Rate History'!E196:AD196&gt;0,'Run Rate History'!E196:AD196)))/2,MEDIAN(IF(B1930:AA1930&gt;0,B1930:AA1930))))+4*MIN(MAX(AA1930,0.5*IF(SUM('Run Rate History'!E196:AD196)&gt;0,(MEDIAN(IF(B1930:AA1930&gt;0,B1930:AA1930))+MEDIAN(IF('Run Rate History'!E196:AD196&gt;0,'Run Rate History'!E196:AD196)))/2,MEDIAN(IF(B1930:AA1930&gt;0,B1930:AA1930)))),2*IF(SUM('Run Rate History'!E196:AD196)&gt;0,(MEDIAN(IF(B1930:AA1930&gt;0,B1930:AA1930))+MEDIAN(IF('Run Rate History'!E196:AD196&gt;0,'Run Rate History'!E196:AD196)))/2,MEDIAN(IF(B1930:AA1930&gt;0,B1930:AA1930)))))/10,0)</f>
        <v>540.6</v>
      </c>
      <c r="X1936" s="129" t="s">
        <v>1174</v>
      </c>
      <c r="Y1936" s="130">
        <f>IFERROR(VLOOKUP(A1928,'Stanje zaliha'!A:E,5,FALSE()),0)</f>
        <v>8033</v>
      </c>
      <c r="Z1936" s="131"/>
      <c r="AA1936" s="113" t="s">
        <v>1175</v>
      </c>
      <c r="AB1936" s="118">
        <f t="shared" ref="AB1936:AN1936" si="384">SUM(AB1932:AB1935)</f>
        <v>0</v>
      </c>
      <c r="AC1936" s="118">
        <f t="shared" si="384"/>
        <v>0</v>
      </c>
      <c r="AD1936" s="118">
        <f t="shared" si="384"/>
        <v>0</v>
      </c>
      <c r="AE1936" s="118">
        <f t="shared" si="384"/>
        <v>0</v>
      </c>
      <c r="AF1936" s="118">
        <f t="shared" si="384"/>
        <v>0</v>
      </c>
      <c r="AG1936" s="118">
        <f t="shared" si="384"/>
        <v>240</v>
      </c>
      <c r="AH1936" s="118">
        <f t="shared" si="384"/>
        <v>240</v>
      </c>
      <c r="AI1936" s="118">
        <f t="shared" si="384"/>
        <v>240</v>
      </c>
      <c r="AJ1936" s="118">
        <f t="shared" si="384"/>
        <v>240</v>
      </c>
      <c r="AK1936" s="118">
        <f t="shared" si="384"/>
        <v>0</v>
      </c>
      <c r="AL1936" s="118">
        <f t="shared" si="384"/>
        <v>0</v>
      </c>
      <c r="AM1936" s="118">
        <f t="shared" si="384"/>
        <v>24</v>
      </c>
      <c r="AN1936" s="118">
        <f t="shared" si="384"/>
        <v>24</v>
      </c>
      <c r="AQ1936" t="str">
        <f>AQ1928</f>
        <v/>
      </c>
    </row>
    <row r="1937" spans="1:43" ht="14.25" customHeight="1" x14ac:dyDescent="0.25">
      <c r="A1937" s="1"/>
      <c r="B1937" s="122"/>
      <c r="C1937" s="122"/>
      <c r="D1937" s="122"/>
      <c r="E1937" s="122"/>
      <c r="F1937" s="122"/>
      <c r="G1937" s="122"/>
      <c r="H1937" s="122"/>
      <c r="I1937" s="122"/>
      <c r="J1937" s="122"/>
      <c r="K1937" s="122"/>
      <c r="L1937" s="122"/>
      <c r="M1937" s="122"/>
      <c r="N1937" s="122"/>
      <c r="O1937" s="122"/>
      <c r="P1937" s="122"/>
      <c r="Q1937" s="122"/>
      <c r="R1937" s="122"/>
      <c r="S1937" s="122"/>
      <c r="T1937" s="122"/>
      <c r="U1937" s="122"/>
      <c r="V1937" s="124" t="s">
        <v>95</v>
      </c>
      <c r="W1937" s="125">
        <f>IFERROR(0.6*W1936+0.4*W1935,0)</f>
        <v>466.09333333333336</v>
      </c>
      <c r="X1937" s="132" t="s">
        <v>1176</v>
      </c>
      <c r="Y1937" s="133">
        <f>IFERROR(SUMIF('Popis poslanih narudžbi'!A:A,A1928,'Popis poslanih narudžbi'!C:C),0)</f>
        <v>0</v>
      </c>
      <c r="Z1937" s="131"/>
      <c r="AA1937" s="134" t="s">
        <v>1177</v>
      </c>
      <c r="AB1937" s="118">
        <f t="shared" ref="AB1937:AN1937" si="385">AB1930+AB1936</f>
        <v>691</v>
      </c>
      <c r="AC1937" s="118">
        <f t="shared" si="385"/>
        <v>710</v>
      </c>
      <c r="AD1937" s="118">
        <f t="shared" si="385"/>
        <v>727</v>
      </c>
      <c r="AE1937" s="118">
        <f t="shared" si="385"/>
        <v>742</v>
      </c>
      <c r="AF1937" s="118">
        <f t="shared" si="385"/>
        <v>754</v>
      </c>
      <c r="AG1937" s="118">
        <f t="shared" si="385"/>
        <v>928</v>
      </c>
      <c r="AH1937" s="118">
        <f t="shared" si="385"/>
        <v>936</v>
      </c>
      <c r="AI1937" s="118">
        <f t="shared" si="385"/>
        <v>943</v>
      </c>
      <c r="AJ1937" s="118">
        <f t="shared" si="385"/>
        <v>949</v>
      </c>
      <c r="AK1937" s="118">
        <f t="shared" si="385"/>
        <v>793</v>
      </c>
      <c r="AL1937" s="118">
        <f t="shared" si="385"/>
        <v>797</v>
      </c>
      <c r="AM1937" s="118">
        <f t="shared" si="385"/>
        <v>745</v>
      </c>
      <c r="AN1937" s="118">
        <f t="shared" si="385"/>
        <v>748</v>
      </c>
      <c r="AQ1937" t="str">
        <f>AQ1928</f>
        <v/>
      </c>
    </row>
    <row r="1938" spans="1:43" ht="14.25" customHeight="1" x14ac:dyDescent="0.25">
      <c r="A1938" s="107" t="str">
        <f>'Run Rate'!A197</f>
        <v>CON23207</v>
      </c>
      <c r="B1938" s="135" t="str">
        <f>'Run Rate'!B197</f>
        <v>Concept2 Bikeerg</v>
      </c>
      <c r="C1938" s="135" t="str">
        <f>'Run Rate'!C197</f>
        <v>FITNESS OPREMA</v>
      </c>
      <c r="D1938" s="135" t="str">
        <f>'Run Rate'!D197</f>
        <v>02 SILVER</v>
      </c>
      <c r="E1938" s="122"/>
      <c r="F1938" s="122"/>
      <c r="G1938" s="122"/>
      <c r="H1938" s="122"/>
      <c r="I1938" s="122"/>
      <c r="J1938" s="122"/>
      <c r="K1938" s="122"/>
      <c r="L1938" s="122"/>
      <c r="M1938" s="122"/>
      <c r="N1938" s="122"/>
      <c r="O1938" s="122"/>
      <c r="P1938" s="122"/>
      <c r="Q1938" s="122"/>
      <c r="R1938" s="122"/>
      <c r="S1938" s="122"/>
      <c r="T1938" s="122"/>
      <c r="U1938" s="122"/>
      <c r="V1938" s="122"/>
      <c r="W1938" s="122"/>
      <c r="X1938" s="122"/>
      <c r="Y1938" s="122"/>
      <c r="Z1938" s="122"/>
      <c r="AA1938" s="122"/>
      <c r="AB1938" s="122"/>
      <c r="AC1938" s="122"/>
      <c r="AD1938" s="122"/>
      <c r="AE1938" s="122"/>
      <c r="AF1938" s="122"/>
      <c r="AG1938" s="122"/>
      <c r="AH1938" s="122"/>
      <c r="AI1938" s="122"/>
      <c r="AJ1938" s="122"/>
      <c r="AK1938" s="122"/>
      <c r="AL1938" s="122"/>
      <c r="AM1938" s="122"/>
      <c r="AN1938" s="122"/>
      <c r="AQ1938" t="str">
        <f>IF(AND(OR($B$1="ALL",$B$1=C1938),OR($E$1="ALL",$E$1=D1938),OR($B$2="ALL",$B$2=A1938),OR($E$2="ALL",IFERROR(SEARCH($E$2,B1938),0)&gt;0)),"MATCH","")</f>
        <v/>
      </c>
    </row>
    <row r="1939" spans="1:43" ht="14.25" customHeight="1" x14ac:dyDescent="0.25">
      <c r="A1939" s="108" t="s">
        <v>1137</v>
      </c>
      <c r="B1939" s="136" t="s">
        <v>1138</v>
      </c>
      <c r="C1939" s="136" t="s">
        <v>1139</v>
      </c>
      <c r="D1939" s="136" t="s">
        <v>1140</v>
      </c>
      <c r="E1939" s="136" t="s">
        <v>1141</v>
      </c>
      <c r="F1939" s="136" t="s">
        <v>1142</v>
      </c>
      <c r="G1939" s="136" t="s">
        <v>1143</v>
      </c>
      <c r="H1939" s="136" t="s">
        <v>1144</v>
      </c>
      <c r="I1939" s="136" t="s">
        <v>1145</v>
      </c>
      <c r="J1939" s="136" t="s">
        <v>1146</v>
      </c>
      <c r="K1939" s="136" t="s">
        <v>1147</v>
      </c>
      <c r="L1939" s="136" t="s">
        <v>1148</v>
      </c>
      <c r="M1939" s="136" t="s">
        <v>1149</v>
      </c>
      <c r="N1939" s="136" t="s">
        <v>1150</v>
      </c>
      <c r="O1939" s="136" t="s">
        <v>1151</v>
      </c>
      <c r="P1939" s="136" t="s">
        <v>1152</v>
      </c>
      <c r="Q1939" s="136" t="s">
        <v>1153</v>
      </c>
      <c r="R1939" s="136" t="s">
        <v>1154</v>
      </c>
      <c r="S1939" s="136" t="s">
        <v>1155</v>
      </c>
      <c r="T1939" s="136" t="s">
        <v>1156</v>
      </c>
      <c r="U1939" s="136" t="s">
        <v>1157</v>
      </c>
      <c r="V1939" s="136" t="s">
        <v>1158</v>
      </c>
      <c r="W1939" s="136" t="s">
        <v>1159</v>
      </c>
      <c r="X1939" s="136" t="s">
        <v>1160</v>
      </c>
      <c r="Y1939" s="136" t="s">
        <v>1161</v>
      </c>
      <c r="Z1939" s="136" t="s">
        <v>1162</v>
      </c>
      <c r="AA1939" s="136" t="s">
        <v>1163</v>
      </c>
      <c r="AB1939" s="137" t="s">
        <v>156</v>
      </c>
      <c r="AC1939" s="137" t="s">
        <v>157</v>
      </c>
      <c r="AD1939" s="137" t="s">
        <v>158</v>
      </c>
      <c r="AE1939" s="137" t="s">
        <v>139</v>
      </c>
      <c r="AF1939" s="138" t="s">
        <v>140</v>
      </c>
      <c r="AG1939" s="138" t="s">
        <v>141</v>
      </c>
      <c r="AH1939" s="138" t="s">
        <v>142</v>
      </c>
      <c r="AI1939" s="138" t="s">
        <v>143</v>
      </c>
      <c r="AJ1939" s="139" t="s">
        <v>144</v>
      </c>
      <c r="AK1939" s="139" t="s">
        <v>145</v>
      </c>
      <c r="AL1939" s="139" t="s">
        <v>146</v>
      </c>
      <c r="AM1939" s="140" t="s">
        <v>147</v>
      </c>
      <c r="AN1939" s="140" t="s">
        <v>148</v>
      </c>
      <c r="AQ1939" t="str">
        <f>AQ1938</f>
        <v/>
      </c>
    </row>
    <row r="1940" spans="1:43" ht="14.25" customHeight="1" x14ac:dyDescent="0.25">
      <c r="A1940" s="99" t="s">
        <v>1164</v>
      </c>
      <c r="B1940" s="112">
        <f>'Run Rate'!E197</f>
        <v>0</v>
      </c>
      <c r="C1940" s="112">
        <f>'Run Rate'!F197</f>
        <v>0</v>
      </c>
      <c r="D1940" s="112">
        <f>'Run Rate'!G197</f>
        <v>1</v>
      </c>
      <c r="E1940" s="112">
        <f>'Run Rate'!H197</f>
        <v>2</v>
      </c>
      <c r="F1940" s="112">
        <f>'Run Rate'!I197</f>
        <v>0</v>
      </c>
      <c r="G1940" s="112">
        <f>'Run Rate'!J197</f>
        <v>0</v>
      </c>
      <c r="H1940" s="112">
        <f>'Run Rate'!K197</f>
        <v>2</v>
      </c>
      <c r="I1940" s="112">
        <f>'Run Rate'!L197</f>
        <v>3</v>
      </c>
      <c r="J1940" s="112">
        <f>'Run Rate'!M197</f>
        <v>3</v>
      </c>
      <c r="K1940" s="112">
        <f>'Run Rate'!N197</f>
        <v>5</v>
      </c>
      <c r="L1940" s="112">
        <f>'Run Rate'!O197</f>
        <v>0</v>
      </c>
      <c r="M1940" s="112">
        <f>'Run Rate'!P197</f>
        <v>4</v>
      </c>
      <c r="N1940" s="112">
        <f>'Run Rate'!Q197</f>
        <v>2</v>
      </c>
      <c r="O1940" s="112">
        <f>'Run Rate'!R197</f>
        <v>1</v>
      </c>
      <c r="P1940" s="112">
        <f>'Run Rate'!S197</f>
        <v>0</v>
      </c>
      <c r="Q1940" s="112">
        <f>'Run Rate'!T197</f>
        <v>0</v>
      </c>
      <c r="R1940" s="112">
        <f>'Run Rate'!U197</f>
        <v>0</v>
      </c>
      <c r="S1940" s="112">
        <f>'Run Rate'!V197</f>
        <v>4</v>
      </c>
      <c r="T1940" s="112">
        <f>'Run Rate'!W197</f>
        <v>0</v>
      </c>
      <c r="U1940" s="112">
        <f>'Run Rate'!X197</f>
        <v>0</v>
      </c>
      <c r="V1940" s="112">
        <f>'Run Rate'!Y197</f>
        <v>1</v>
      </c>
      <c r="W1940" s="112">
        <f>'Run Rate'!Z197</f>
        <v>0</v>
      </c>
      <c r="X1940" s="112">
        <f>'Run Rate'!AA197</f>
        <v>0</v>
      </c>
      <c r="Y1940" s="112">
        <f>'Run Rate'!AB197</f>
        <v>2</v>
      </c>
      <c r="Z1940" s="112">
        <f>'Run Rate'!AC197</f>
        <v>2</v>
      </c>
      <c r="AA1940" s="112">
        <f>'Run Rate'!AD197</f>
        <v>0</v>
      </c>
      <c r="AB1940" s="113">
        <v>1</v>
      </c>
      <c r="AC1940" s="112">
        <v>1</v>
      </c>
      <c r="AD1940" s="112">
        <v>1</v>
      </c>
      <c r="AE1940" s="112">
        <v>1</v>
      </c>
      <c r="AF1940" s="112">
        <v>1</v>
      </c>
      <c r="AG1940" s="112">
        <v>1</v>
      </c>
      <c r="AH1940" s="112">
        <v>1</v>
      </c>
      <c r="AI1940" s="112">
        <v>1</v>
      </c>
      <c r="AJ1940" s="112">
        <v>1</v>
      </c>
      <c r="AK1940" s="112">
        <v>1</v>
      </c>
      <c r="AL1940" s="112">
        <v>1</v>
      </c>
      <c r="AM1940" s="112">
        <v>1</v>
      </c>
      <c r="AN1940" s="112">
        <v>1</v>
      </c>
      <c r="AQ1940" t="str">
        <f>AQ1938</f>
        <v/>
      </c>
    </row>
    <row r="1941" spans="1:43" ht="14.25" customHeight="1" x14ac:dyDescent="0.25">
      <c r="A1941" s="99" t="s">
        <v>1165</v>
      </c>
      <c r="B1941" s="114"/>
      <c r="C1941" s="114"/>
      <c r="D1941" s="114"/>
      <c r="E1941" s="114"/>
      <c r="F1941" s="114"/>
      <c r="G1941" s="114"/>
      <c r="H1941" s="114"/>
      <c r="I1941" s="114"/>
      <c r="J1941" s="114"/>
      <c r="K1941" s="114"/>
      <c r="L1941" s="114"/>
      <c r="M1941" s="114"/>
      <c r="N1941" s="114"/>
      <c r="O1941" s="114"/>
      <c r="P1941" s="114"/>
      <c r="Q1941" s="114"/>
      <c r="R1941" s="114"/>
      <c r="S1941" s="114"/>
      <c r="T1941" s="114"/>
      <c r="U1941" s="114"/>
      <c r="V1941" s="114"/>
      <c r="W1941" s="115"/>
      <c r="X1941" s="115"/>
      <c r="Y1941" s="115"/>
      <c r="Z1941" s="115"/>
      <c r="AA1941" s="112" t="s">
        <v>1166</v>
      </c>
      <c r="AB1941" s="113"/>
      <c r="AC1941" s="112"/>
      <c r="AD1941" s="112"/>
      <c r="AE1941" s="112"/>
      <c r="AF1941" s="112"/>
      <c r="AG1941" s="112"/>
      <c r="AH1941" s="112"/>
      <c r="AI1941" s="112"/>
      <c r="AJ1941" s="112"/>
      <c r="AK1941" s="112"/>
      <c r="AL1941" s="112"/>
      <c r="AM1941" s="112"/>
      <c r="AN1941" s="112"/>
      <c r="AQ1941" t="str">
        <f>AQ1938</f>
        <v/>
      </c>
    </row>
    <row r="1942" spans="1:43" ht="14.25" customHeight="1" x14ac:dyDescent="0.25">
      <c r="A1942" s="99" t="s">
        <v>1167</v>
      </c>
      <c r="B1942" s="114"/>
      <c r="C1942" s="114"/>
      <c r="D1942" s="114"/>
      <c r="E1942" s="114"/>
      <c r="F1942" s="114"/>
      <c r="G1942" s="114"/>
      <c r="H1942" s="114"/>
      <c r="I1942" s="114"/>
      <c r="J1942" s="114"/>
      <c r="K1942" s="114"/>
      <c r="L1942" s="114"/>
      <c r="M1942" s="114"/>
      <c r="N1942" s="114"/>
      <c r="O1942" s="114"/>
      <c r="P1942" s="114"/>
      <c r="Q1942" s="114"/>
      <c r="R1942" s="114"/>
      <c r="S1942" s="114"/>
      <c r="T1942" s="114"/>
      <c r="U1942" s="114"/>
      <c r="V1942" s="114"/>
      <c r="W1942" s="115"/>
      <c r="X1942" s="116"/>
      <c r="Y1942" s="117"/>
      <c r="Z1942" s="115"/>
      <c r="AA1942" s="112" t="s">
        <v>1168</v>
      </c>
      <c r="AB1942" s="113">
        <f>'Demand Input VP'!B974</f>
        <v>0</v>
      </c>
      <c r="AC1942" s="112">
        <f>'Demand Input VP'!C974</f>
        <v>0</v>
      </c>
      <c r="AD1942" s="112">
        <f>'Demand Input VP'!D974</f>
        <v>0</v>
      </c>
      <c r="AE1942" s="112">
        <f>'Demand Input VP'!E974</f>
        <v>0</v>
      </c>
      <c r="AF1942" s="112">
        <f>'Demand Input VP'!F974</f>
        <v>0</v>
      </c>
      <c r="AG1942" s="112">
        <f>'Demand Input VP'!G974</f>
        <v>0</v>
      </c>
      <c r="AH1942" s="112">
        <f>'Demand Input VP'!H974</f>
        <v>0</v>
      </c>
      <c r="AI1942" s="112">
        <f>'Demand Input VP'!I974</f>
        <v>0</v>
      </c>
      <c r="AJ1942" s="112">
        <f>'Demand Input VP'!J974</f>
        <v>0</v>
      </c>
      <c r="AK1942" s="112">
        <f>'Demand Input VP'!K974</f>
        <v>0</v>
      </c>
      <c r="AL1942" s="112">
        <f>'Demand Input VP'!L974</f>
        <v>0</v>
      </c>
      <c r="AM1942" s="112">
        <f>'Demand Input VP'!M974</f>
        <v>0</v>
      </c>
      <c r="AN1942" s="112">
        <f>'Demand Input VP'!N974</f>
        <v>0</v>
      </c>
      <c r="AQ1942" t="str">
        <f>AQ1938</f>
        <v/>
      </c>
    </row>
    <row r="1943" spans="1:43" ht="14.25" customHeight="1" x14ac:dyDescent="0.25">
      <c r="A1943" s="99" t="s">
        <v>1169</v>
      </c>
      <c r="B1943" s="118"/>
      <c r="C1943" s="118"/>
      <c r="D1943" s="118"/>
      <c r="E1943" s="118"/>
      <c r="F1943" s="118"/>
      <c r="G1943" s="118"/>
      <c r="H1943" s="118"/>
      <c r="I1943" s="118"/>
      <c r="J1943" s="118"/>
      <c r="K1943" s="118"/>
      <c r="L1943" s="118"/>
      <c r="M1943" s="118"/>
      <c r="N1943" s="118"/>
      <c r="O1943" s="118"/>
      <c r="P1943" s="118"/>
      <c r="Q1943" s="118"/>
      <c r="R1943" s="118"/>
      <c r="S1943" s="118"/>
      <c r="T1943" s="118"/>
      <c r="U1943" s="118"/>
      <c r="V1943" s="118"/>
      <c r="W1943" s="115"/>
      <c r="X1943" s="116"/>
      <c r="Y1943" s="117"/>
      <c r="Z1943" s="119"/>
      <c r="AA1943" s="120" t="s">
        <v>1170</v>
      </c>
      <c r="AB1943" s="121">
        <f>'Demand Input VP'!B973</f>
        <v>0</v>
      </c>
      <c r="AC1943" s="120">
        <f>'Demand Input VP'!C973</f>
        <v>0</v>
      </c>
      <c r="AD1943" s="120">
        <f>'Demand Input VP'!D973</f>
        <v>0</v>
      </c>
      <c r="AE1943" s="120">
        <f>'Demand Input VP'!E973</f>
        <v>0</v>
      </c>
      <c r="AF1943" s="120">
        <f>'Demand Input VP'!F973</f>
        <v>0</v>
      </c>
      <c r="AG1943" s="120">
        <f>'Demand Input VP'!G973</f>
        <v>0</v>
      </c>
      <c r="AH1943" s="120">
        <f>'Demand Input VP'!H973</f>
        <v>0</v>
      </c>
      <c r="AI1943" s="120">
        <f>'Demand Input VP'!I973</f>
        <v>0</v>
      </c>
      <c r="AJ1943" s="120">
        <f>'Demand Input VP'!J973</f>
        <v>0</v>
      </c>
      <c r="AK1943" s="120">
        <f>'Demand Input VP'!K973</f>
        <v>0</v>
      </c>
      <c r="AL1943" s="120">
        <f>'Demand Input VP'!L973</f>
        <v>0</v>
      </c>
      <c r="AM1943" s="120">
        <f>'Demand Input VP'!M973</f>
        <v>0</v>
      </c>
      <c r="AN1943" s="120">
        <f>'Demand Input VP'!N973</f>
        <v>0</v>
      </c>
      <c r="AQ1943" t="str">
        <f>AQ1938</f>
        <v/>
      </c>
    </row>
    <row r="1944" spans="1:43" ht="14.25" customHeight="1" x14ac:dyDescent="0.25">
      <c r="A1944" s="1"/>
      <c r="B1944" s="122"/>
      <c r="C1944" s="122"/>
      <c r="D1944" s="122"/>
      <c r="E1944" s="122"/>
      <c r="F1944" s="122"/>
      <c r="G1944" s="122"/>
      <c r="H1944" s="122"/>
      <c r="I1944" s="122"/>
      <c r="J1944" s="122"/>
      <c r="K1944" s="122"/>
      <c r="L1944" s="122"/>
      <c r="M1944" s="122"/>
      <c r="N1944" s="122"/>
      <c r="O1944" s="122"/>
      <c r="P1944" s="122"/>
      <c r="Q1944" s="122"/>
      <c r="R1944" s="122"/>
      <c r="S1944" s="122"/>
      <c r="T1944" s="122"/>
      <c r="U1944" s="122"/>
      <c r="V1944" s="122"/>
      <c r="W1944" s="123"/>
      <c r="X1944" s="116"/>
      <c r="Y1944" s="117"/>
      <c r="Z1944" s="123"/>
      <c r="AA1944" s="112" t="s">
        <v>1171</v>
      </c>
      <c r="AB1944" s="113">
        <f>'Demand Input MP'!B974</f>
        <v>0</v>
      </c>
      <c r="AC1944" s="112">
        <f>'Demand Input MP'!C974</f>
        <v>0</v>
      </c>
      <c r="AD1944" s="112">
        <f>'Demand Input MP'!D974</f>
        <v>0</v>
      </c>
      <c r="AE1944" s="112">
        <f>'Demand Input MP'!E974</f>
        <v>0</v>
      </c>
      <c r="AF1944" s="112">
        <f>'Demand Input MP'!F974</f>
        <v>0</v>
      </c>
      <c r="AG1944" s="112">
        <f>'Demand Input MP'!G974</f>
        <v>0</v>
      </c>
      <c r="AH1944" s="112">
        <f>'Demand Input MP'!H974</f>
        <v>0</v>
      </c>
      <c r="AI1944" s="112">
        <f>'Demand Input MP'!I974</f>
        <v>0</v>
      </c>
      <c r="AJ1944" s="112">
        <f>'Demand Input MP'!J974</f>
        <v>0</v>
      </c>
      <c r="AK1944" s="112">
        <f>'Demand Input MP'!K974</f>
        <v>0</v>
      </c>
      <c r="AL1944" s="112">
        <f>'Demand Input MP'!L974</f>
        <v>0</v>
      </c>
      <c r="AM1944" s="112">
        <f>'Demand Input MP'!M974</f>
        <v>0</v>
      </c>
      <c r="AN1944" s="112">
        <f>'Demand Input MP'!N974</f>
        <v>0</v>
      </c>
      <c r="AQ1944" t="str">
        <f>AQ1938</f>
        <v/>
      </c>
    </row>
    <row r="1945" spans="1:43" ht="14.25" customHeight="1" x14ac:dyDescent="0.25">
      <c r="A1945" s="1"/>
      <c r="B1945" s="122"/>
      <c r="C1945" s="122"/>
      <c r="D1945" s="122"/>
      <c r="E1945" s="122"/>
      <c r="F1945" s="122"/>
      <c r="G1945" s="122"/>
      <c r="H1945" s="122"/>
      <c r="I1945" s="122"/>
      <c r="J1945" s="122"/>
      <c r="K1945" s="122"/>
      <c r="L1945" s="122"/>
      <c r="M1945" s="122"/>
      <c r="N1945" s="122"/>
      <c r="O1945" s="122"/>
      <c r="P1945" s="122"/>
      <c r="Q1945" s="122"/>
      <c r="R1945" s="122"/>
      <c r="S1945" s="122"/>
      <c r="T1945" s="122"/>
      <c r="U1945" s="122"/>
      <c r="V1945" s="124" t="s">
        <v>91</v>
      </c>
      <c r="W1945" s="125">
        <f>IFERROR(IF(SUM('Run Rate History'!E197:AD197)&gt;0,(SUMPRODUCT((B1940:AA1940&gt;=PERCENTILE(B1940:AA1940,0.1))*(B1940:AA1940&lt;=PERCENTILE(B1940:AA1940,0.9))*B1940:AA1940)+SUMPRODUCT(('Run Rate History'!E197:AD197&gt;=PERCENTILE(B1940:AA1940,0.1))*('Run Rate History'!E197:AD197&lt;=PERCENTILE(B1940:AA1940,0.9))*'Run Rate History'!E197:AD197))/(SUMPRODUCT((B1940:AA1940&gt;=PERCENTILE(B1940:AA1940,0.1))*(B1940:AA1940&lt;=PERCENTILE(B1940:AA1940,0.9))*1)+SUMPRODUCT(('Run Rate History'!E197:AD197&gt;=PERCENTILE(B1940:AA1940,0.1))*('Run Rate History'!E197:AD197&lt;=PERCENTILE(B1940:AA1940,0.9))*1)),TRIMMEAN(B1940:AA1940,0.15)),0)</f>
        <v>0.79166666666666663</v>
      </c>
      <c r="X1945" s="126" t="s">
        <v>1172</v>
      </c>
      <c r="Y1945" s="127">
        <f>SUM(B1940:AA1940)/26</f>
        <v>1.2307692307692308</v>
      </c>
      <c r="Z1945" s="128"/>
      <c r="AA1945" s="112" t="s">
        <v>1173</v>
      </c>
      <c r="AB1945" s="113">
        <f>'Demand Input MP'!B973</f>
        <v>0</v>
      </c>
      <c r="AC1945" s="112">
        <f>'Demand Input MP'!C973</f>
        <v>0</v>
      </c>
      <c r="AD1945" s="112">
        <f>'Demand Input MP'!D973</f>
        <v>0</v>
      </c>
      <c r="AE1945" s="112">
        <f>'Demand Input MP'!E973</f>
        <v>0</v>
      </c>
      <c r="AF1945" s="112">
        <f>'Demand Input MP'!F973</f>
        <v>0</v>
      </c>
      <c r="AG1945" s="112">
        <f>'Demand Input MP'!G973</f>
        <v>0</v>
      </c>
      <c r="AH1945" s="112">
        <f>'Demand Input MP'!H973</f>
        <v>0</v>
      </c>
      <c r="AI1945" s="112">
        <f>'Demand Input MP'!I973</f>
        <v>0</v>
      </c>
      <c r="AJ1945" s="112">
        <f>'Demand Input MP'!J973</f>
        <v>0</v>
      </c>
      <c r="AK1945" s="112">
        <f>'Demand Input MP'!K973</f>
        <v>0</v>
      </c>
      <c r="AL1945" s="112">
        <f>'Demand Input MP'!L973</f>
        <v>0</v>
      </c>
      <c r="AM1945" s="112">
        <f>'Demand Input MP'!M973</f>
        <v>0</v>
      </c>
      <c r="AN1945" s="112">
        <f>'Demand Input MP'!N973</f>
        <v>0</v>
      </c>
      <c r="AQ1945" t="str">
        <f>AQ1938</f>
        <v/>
      </c>
    </row>
    <row r="1946" spans="1:43" ht="14.25" customHeight="1" x14ac:dyDescent="0.25">
      <c r="A1946" s="1"/>
      <c r="B1946" s="122"/>
      <c r="C1946" s="122"/>
      <c r="D1946" s="122"/>
      <c r="E1946" s="122"/>
      <c r="F1946" s="122"/>
      <c r="G1946" s="122"/>
      <c r="H1946" s="122"/>
      <c r="I1946" s="122"/>
      <c r="J1946" s="122"/>
      <c r="K1946" s="122"/>
      <c r="L1946" s="122"/>
      <c r="M1946" s="122"/>
      <c r="N1946" s="122"/>
      <c r="O1946" s="122"/>
      <c r="P1946" s="122"/>
      <c r="Q1946" s="122"/>
      <c r="R1946" s="122"/>
      <c r="S1946" s="122"/>
      <c r="T1946" s="122"/>
      <c r="U1946" s="122"/>
      <c r="V1946" s="124" t="s">
        <v>94</v>
      </c>
      <c r="W1946" s="125">
        <f>IFERROR((1*MIN(MAX(X1940,0.5*IF(SUM('Run Rate History'!E197:AD197)&gt;0,(MEDIAN(IF(B1940:AA1940&gt;0,B1940:AA1940))+MEDIAN(IF('Run Rate History'!E197:AD197&gt;0,'Run Rate History'!E197:AD197)))/2,MEDIAN(IF(B1940:AA1940&gt;0,B1940:AA1940)))),2*IF(SUM('Run Rate History'!E197:AD197)&gt;0,(MEDIAN(IF(B1940:AA1940&gt;0,B1940:AA1940))+MEDIAN(IF('Run Rate History'!E197:AD197&gt;0,'Run Rate History'!E197:AD197)))/2,MEDIAN(IF(B1940:AA1940&gt;0,B1940:AA1940))))+2*MIN(MAX(Y1940,0.5*IF(SUM('Run Rate History'!E197:AD197)&gt;0,(MEDIAN(IF(B1940:AA1940&gt;0,B1940:AA1940))+MEDIAN(IF('Run Rate History'!E197:AD197&gt;0,'Run Rate History'!E197:AD197)))/2,MEDIAN(IF(B1940:AA1940&gt;0,B1940:AA1940)))),2*IF(SUM('Run Rate History'!E197:AD197)&gt;0,(MEDIAN(IF(B1940:AA1940&gt;0,B1940:AA1940))+MEDIAN(IF('Run Rate History'!E197:AD197&gt;0,'Run Rate History'!E197:AD197)))/2,MEDIAN(IF(B1940:AA1940&gt;0,B1940:AA1940))))+3*MIN(MAX(Z1940,0.5*IF(SUM('Run Rate History'!E197:AD197)&gt;0,(MEDIAN(IF(B1940:AA1940&gt;0,B1940:AA1940))+MEDIAN(IF('Run Rate History'!E197:AD197&gt;0,'Run Rate History'!E197:AD197)))/2,MEDIAN(IF(B1940:AA1940&gt;0,B1940:AA1940)))),2*IF(SUM('Run Rate History'!E197:AD197)&gt;0,(MEDIAN(IF(B1940:AA1940&gt;0,B1940:AA1940))+MEDIAN(IF('Run Rate History'!E197:AD197&gt;0,'Run Rate History'!E197:AD197)))/2,MEDIAN(IF(B1940:AA1940&gt;0,B1940:AA1940))))+4*MIN(MAX(AA1940,0.5*IF(SUM('Run Rate History'!E197:AD197)&gt;0,(MEDIAN(IF(B1940:AA1940&gt;0,B1940:AA1940))+MEDIAN(IF('Run Rate History'!E197:AD197&gt;0,'Run Rate History'!E197:AD197)))/2,MEDIAN(IF(B1940:AA1940&gt;0,B1940:AA1940)))),2*IF(SUM('Run Rate History'!E197:AD197)&gt;0,(MEDIAN(IF(B1940:AA1940&gt;0,B1940:AA1940))+MEDIAN(IF('Run Rate History'!E197:AD197&gt;0,'Run Rate History'!E197:AD197)))/2,MEDIAN(IF(B1940:AA1940&gt;0,B1940:AA1940)))))/10,0)</f>
        <v>0</v>
      </c>
      <c r="X1946" s="129" t="s">
        <v>1174</v>
      </c>
      <c r="Y1946" s="130">
        <f>IFERROR(VLOOKUP(A1938,'Stanje zaliha'!A:E,5,FALSE()),0)</f>
        <v>18</v>
      </c>
      <c r="Z1946" s="131"/>
      <c r="AA1946" s="113" t="s">
        <v>1175</v>
      </c>
      <c r="AB1946" s="118">
        <f t="shared" ref="AB1946:AN1946" si="386">SUM(AB1942:AB1945)</f>
        <v>0</v>
      </c>
      <c r="AC1946" s="118">
        <f t="shared" si="386"/>
        <v>0</v>
      </c>
      <c r="AD1946" s="118">
        <f t="shared" si="386"/>
        <v>0</v>
      </c>
      <c r="AE1946" s="118">
        <f t="shared" si="386"/>
        <v>0</v>
      </c>
      <c r="AF1946" s="118">
        <f t="shared" si="386"/>
        <v>0</v>
      </c>
      <c r="AG1946" s="118">
        <f t="shared" si="386"/>
        <v>0</v>
      </c>
      <c r="AH1946" s="118">
        <f t="shared" si="386"/>
        <v>0</v>
      </c>
      <c r="AI1946" s="118">
        <f t="shared" si="386"/>
        <v>0</v>
      </c>
      <c r="AJ1946" s="118">
        <f t="shared" si="386"/>
        <v>0</v>
      </c>
      <c r="AK1946" s="118">
        <f t="shared" si="386"/>
        <v>0</v>
      </c>
      <c r="AL1946" s="118">
        <f t="shared" si="386"/>
        <v>0</v>
      </c>
      <c r="AM1946" s="118">
        <f t="shared" si="386"/>
        <v>0</v>
      </c>
      <c r="AN1946" s="118">
        <f t="shared" si="386"/>
        <v>0</v>
      </c>
      <c r="AQ1946" t="str">
        <f>AQ1938</f>
        <v/>
      </c>
    </row>
    <row r="1947" spans="1:43" ht="14.25" customHeight="1" x14ac:dyDescent="0.25">
      <c r="A1947" s="1"/>
      <c r="B1947" s="122"/>
      <c r="C1947" s="122"/>
      <c r="D1947" s="122"/>
      <c r="E1947" s="122"/>
      <c r="F1947" s="122"/>
      <c r="G1947" s="122"/>
      <c r="H1947" s="122"/>
      <c r="I1947" s="122"/>
      <c r="J1947" s="122"/>
      <c r="K1947" s="122"/>
      <c r="L1947" s="122"/>
      <c r="M1947" s="122"/>
      <c r="N1947" s="122"/>
      <c r="O1947" s="122"/>
      <c r="P1947" s="122"/>
      <c r="Q1947" s="122"/>
      <c r="R1947" s="122"/>
      <c r="S1947" s="122"/>
      <c r="T1947" s="122"/>
      <c r="U1947" s="122"/>
      <c r="V1947" s="124" t="s">
        <v>95</v>
      </c>
      <c r="W1947" s="125">
        <f>IFERROR(0.6*W1946+0.4*W1945,0)</f>
        <v>0.31666666666666665</v>
      </c>
      <c r="X1947" s="132" t="s">
        <v>1176</v>
      </c>
      <c r="Y1947" s="133">
        <f>IFERROR(SUMIF('Popis poslanih narudžbi'!A:A,A1938,'Popis poslanih narudžbi'!C:C),0)</f>
        <v>0</v>
      </c>
      <c r="Z1947" s="131"/>
      <c r="AA1947" s="134" t="s">
        <v>1177</v>
      </c>
      <c r="AB1947" s="118">
        <f t="shared" ref="AB1947:AN1947" si="387">AB1940+AB1946</f>
        <v>1</v>
      </c>
      <c r="AC1947" s="118">
        <f t="shared" si="387"/>
        <v>1</v>
      </c>
      <c r="AD1947" s="118">
        <f t="shared" si="387"/>
        <v>1</v>
      </c>
      <c r="AE1947" s="118">
        <f t="shared" si="387"/>
        <v>1</v>
      </c>
      <c r="AF1947" s="118">
        <f t="shared" si="387"/>
        <v>1</v>
      </c>
      <c r="AG1947" s="118">
        <f t="shared" si="387"/>
        <v>1</v>
      </c>
      <c r="AH1947" s="118">
        <f t="shared" si="387"/>
        <v>1</v>
      </c>
      <c r="AI1947" s="118">
        <f t="shared" si="387"/>
        <v>1</v>
      </c>
      <c r="AJ1947" s="118">
        <f t="shared" si="387"/>
        <v>1</v>
      </c>
      <c r="AK1947" s="118">
        <f t="shared" si="387"/>
        <v>1</v>
      </c>
      <c r="AL1947" s="118">
        <f t="shared" si="387"/>
        <v>1</v>
      </c>
      <c r="AM1947" s="118">
        <f t="shared" si="387"/>
        <v>1</v>
      </c>
      <c r="AN1947" s="118">
        <f t="shared" si="387"/>
        <v>1</v>
      </c>
      <c r="AQ1947" t="str">
        <f>AQ1938</f>
        <v/>
      </c>
    </row>
    <row r="1948" spans="1:43" ht="14.25" customHeight="1" x14ac:dyDescent="0.25">
      <c r="A1948" s="107" t="str">
        <f>'Run Rate'!A198</f>
        <v>ON00216</v>
      </c>
      <c r="B1948" s="135" t="str">
        <f>'Run Rate'!B198</f>
        <v>Amino Energy 270g fruit fusion</v>
      </c>
      <c r="C1948" s="135" t="str">
        <f>'Run Rate'!C198</f>
        <v>SPORTSKA PREHRANA</v>
      </c>
      <c r="D1948" s="135" t="str">
        <f>'Run Rate'!D198</f>
        <v>02 SILVER</v>
      </c>
      <c r="E1948" s="122"/>
      <c r="F1948" s="122"/>
      <c r="G1948" s="122"/>
      <c r="H1948" s="122"/>
      <c r="I1948" s="122"/>
      <c r="J1948" s="122"/>
      <c r="K1948" s="122"/>
      <c r="L1948" s="122"/>
      <c r="M1948" s="122"/>
      <c r="N1948" s="122"/>
      <c r="O1948" s="122"/>
      <c r="P1948" s="122"/>
      <c r="Q1948" s="122"/>
      <c r="R1948" s="122"/>
      <c r="S1948" s="122"/>
      <c r="T1948" s="122"/>
      <c r="U1948" s="122"/>
      <c r="V1948" s="122"/>
      <c r="W1948" s="122"/>
      <c r="X1948" s="122"/>
      <c r="Y1948" s="122"/>
      <c r="Z1948" s="122"/>
      <c r="AA1948" s="122"/>
      <c r="AB1948" s="122"/>
      <c r="AC1948" s="122"/>
      <c r="AD1948" s="122"/>
      <c r="AE1948" s="122"/>
      <c r="AF1948" s="122"/>
      <c r="AG1948" s="122"/>
      <c r="AH1948" s="122"/>
      <c r="AI1948" s="122"/>
      <c r="AJ1948" s="122"/>
      <c r="AK1948" s="122"/>
      <c r="AL1948" s="122"/>
      <c r="AM1948" s="122"/>
      <c r="AN1948" s="122"/>
      <c r="AQ1948" t="str">
        <f>IF(AND(OR($B$1="ALL",$B$1=C1948),OR($E$1="ALL",$E$1=D1948),OR($B$2="ALL",$B$2=A1948),OR($E$2="ALL",IFERROR(SEARCH($E$2,B1948),0)&gt;0)),"MATCH","")</f>
        <v/>
      </c>
    </row>
    <row r="1949" spans="1:43" ht="14.25" customHeight="1" x14ac:dyDescent="0.25">
      <c r="A1949" s="108" t="s">
        <v>1137</v>
      </c>
      <c r="B1949" s="136" t="s">
        <v>1138</v>
      </c>
      <c r="C1949" s="136" t="s">
        <v>1139</v>
      </c>
      <c r="D1949" s="136" t="s">
        <v>1140</v>
      </c>
      <c r="E1949" s="136" t="s">
        <v>1141</v>
      </c>
      <c r="F1949" s="136" t="s">
        <v>1142</v>
      </c>
      <c r="G1949" s="136" t="s">
        <v>1143</v>
      </c>
      <c r="H1949" s="136" t="s">
        <v>1144</v>
      </c>
      <c r="I1949" s="136" t="s">
        <v>1145</v>
      </c>
      <c r="J1949" s="136" t="s">
        <v>1146</v>
      </c>
      <c r="K1949" s="136" t="s">
        <v>1147</v>
      </c>
      <c r="L1949" s="136" t="s">
        <v>1148</v>
      </c>
      <c r="M1949" s="136" t="s">
        <v>1149</v>
      </c>
      <c r="N1949" s="136" t="s">
        <v>1150</v>
      </c>
      <c r="O1949" s="136" t="s">
        <v>1151</v>
      </c>
      <c r="P1949" s="136" t="s">
        <v>1152</v>
      </c>
      <c r="Q1949" s="136" t="s">
        <v>1153</v>
      </c>
      <c r="R1949" s="136" t="s">
        <v>1154</v>
      </c>
      <c r="S1949" s="136" t="s">
        <v>1155</v>
      </c>
      <c r="T1949" s="136" t="s">
        <v>1156</v>
      </c>
      <c r="U1949" s="136" t="s">
        <v>1157</v>
      </c>
      <c r="V1949" s="136" t="s">
        <v>1158</v>
      </c>
      <c r="W1949" s="136" t="s">
        <v>1159</v>
      </c>
      <c r="X1949" s="136" t="s">
        <v>1160</v>
      </c>
      <c r="Y1949" s="136" t="s">
        <v>1161</v>
      </c>
      <c r="Z1949" s="136" t="s">
        <v>1162</v>
      </c>
      <c r="AA1949" s="136" t="s">
        <v>1163</v>
      </c>
      <c r="AB1949" s="137" t="s">
        <v>156</v>
      </c>
      <c r="AC1949" s="137" t="s">
        <v>157</v>
      </c>
      <c r="AD1949" s="137" t="s">
        <v>158</v>
      </c>
      <c r="AE1949" s="137" t="s">
        <v>139</v>
      </c>
      <c r="AF1949" s="138" t="s">
        <v>140</v>
      </c>
      <c r="AG1949" s="138" t="s">
        <v>141</v>
      </c>
      <c r="AH1949" s="138" t="s">
        <v>142</v>
      </c>
      <c r="AI1949" s="138" t="s">
        <v>143</v>
      </c>
      <c r="AJ1949" s="139" t="s">
        <v>144</v>
      </c>
      <c r="AK1949" s="139" t="s">
        <v>145</v>
      </c>
      <c r="AL1949" s="139" t="s">
        <v>146</v>
      </c>
      <c r="AM1949" s="140" t="s">
        <v>147</v>
      </c>
      <c r="AN1949" s="140" t="s">
        <v>148</v>
      </c>
      <c r="AQ1949" t="str">
        <f>AQ1948</f>
        <v/>
      </c>
    </row>
    <row r="1950" spans="1:43" ht="14.25" customHeight="1" x14ac:dyDescent="0.25">
      <c r="A1950" s="99" t="s">
        <v>1164</v>
      </c>
      <c r="B1950" s="112">
        <f>'Run Rate'!E198</f>
        <v>13</v>
      </c>
      <c r="C1950" s="112">
        <f>'Run Rate'!F198</f>
        <v>9</v>
      </c>
      <c r="D1950" s="112">
        <f>'Run Rate'!G198</f>
        <v>10</v>
      </c>
      <c r="E1950" s="112">
        <f>'Run Rate'!H198</f>
        <v>11</v>
      </c>
      <c r="F1950" s="112">
        <f>'Run Rate'!I198</f>
        <v>7</v>
      </c>
      <c r="G1950" s="112">
        <f>'Run Rate'!J198</f>
        <v>8</v>
      </c>
      <c r="H1950" s="112">
        <f>'Run Rate'!K198</f>
        <v>6</v>
      </c>
      <c r="I1950" s="112">
        <f>'Run Rate'!L198</f>
        <v>5</v>
      </c>
      <c r="J1950" s="112">
        <f>'Run Rate'!M198</f>
        <v>9</v>
      </c>
      <c r="K1950" s="112">
        <f>'Run Rate'!N198</f>
        <v>6</v>
      </c>
      <c r="L1950" s="112">
        <f>'Run Rate'!O198</f>
        <v>5</v>
      </c>
      <c r="M1950" s="112">
        <f>'Run Rate'!P198</f>
        <v>10</v>
      </c>
      <c r="N1950" s="112">
        <f>'Run Rate'!Q198</f>
        <v>10</v>
      </c>
      <c r="O1950" s="112">
        <f>'Run Rate'!R198</f>
        <v>6</v>
      </c>
      <c r="P1950" s="112">
        <f>'Run Rate'!S198</f>
        <v>2</v>
      </c>
      <c r="Q1950" s="112">
        <f>'Run Rate'!T198</f>
        <v>8</v>
      </c>
      <c r="R1950" s="112">
        <f>'Run Rate'!U198</f>
        <v>5</v>
      </c>
      <c r="S1950" s="112">
        <f>'Run Rate'!V198</f>
        <v>7</v>
      </c>
      <c r="T1950" s="112">
        <f>'Run Rate'!W198</f>
        <v>8</v>
      </c>
      <c r="U1950" s="112">
        <f>'Run Rate'!X198</f>
        <v>7</v>
      </c>
      <c r="V1950" s="112">
        <f>'Run Rate'!Y198</f>
        <v>9</v>
      </c>
      <c r="W1950" s="112">
        <f>'Run Rate'!Z198</f>
        <v>12</v>
      </c>
      <c r="X1950" s="112">
        <f>'Run Rate'!AA198</f>
        <v>6</v>
      </c>
      <c r="Y1950" s="112">
        <f>'Run Rate'!AB198</f>
        <v>10</v>
      </c>
      <c r="Z1950" s="112">
        <f>'Run Rate'!AC198</f>
        <v>13</v>
      </c>
      <c r="AA1950" s="112">
        <f>'Run Rate'!AD198</f>
        <v>3</v>
      </c>
      <c r="AB1950" s="113">
        <v>7</v>
      </c>
      <c r="AC1950" s="112">
        <v>7</v>
      </c>
      <c r="AD1950" s="112">
        <v>7</v>
      </c>
      <c r="AE1950" s="112">
        <v>7</v>
      </c>
      <c r="AF1950" s="112">
        <v>7</v>
      </c>
      <c r="AG1950" s="112">
        <v>7</v>
      </c>
      <c r="AH1950" s="112">
        <v>7</v>
      </c>
      <c r="AI1950" s="112">
        <v>7</v>
      </c>
      <c r="AJ1950" s="112">
        <v>7</v>
      </c>
      <c r="AK1950" s="112">
        <v>7</v>
      </c>
      <c r="AL1950" s="112">
        <v>7</v>
      </c>
      <c r="AM1950" s="112">
        <v>7</v>
      </c>
      <c r="AN1950" s="112">
        <v>7</v>
      </c>
      <c r="AQ1950" t="str">
        <f>AQ1948</f>
        <v/>
      </c>
    </row>
    <row r="1951" spans="1:43" ht="14.25" customHeight="1" x14ac:dyDescent="0.25">
      <c r="A1951" s="99" t="s">
        <v>1165</v>
      </c>
      <c r="B1951" s="114"/>
      <c r="C1951" s="114"/>
      <c r="D1951" s="114"/>
      <c r="E1951" s="114"/>
      <c r="F1951" s="114"/>
      <c r="G1951" s="114"/>
      <c r="H1951" s="114"/>
      <c r="I1951" s="114"/>
      <c r="J1951" s="114"/>
      <c r="K1951" s="114"/>
      <c r="L1951" s="114"/>
      <c r="M1951" s="114"/>
      <c r="N1951" s="114"/>
      <c r="O1951" s="114"/>
      <c r="P1951" s="114"/>
      <c r="Q1951" s="114"/>
      <c r="R1951" s="114"/>
      <c r="S1951" s="114"/>
      <c r="T1951" s="114"/>
      <c r="U1951" s="114"/>
      <c r="V1951" s="114"/>
      <c r="W1951" s="115"/>
      <c r="X1951" s="115"/>
      <c r="Y1951" s="115"/>
      <c r="Z1951" s="115"/>
      <c r="AA1951" s="112" t="s">
        <v>1166</v>
      </c>
      <c r="AB1951" s="113"/>
      <c r="AC1951" s="112"/>
      <c r="AD1951" s="112"/>
      <c r="AE1951" s="112"/>
      <c r="AF1951" s="112"/>
      <c r="AG1951" s="112"/>
      <c r="AH1951" s="112"/>
      <c r="AI1951" s="112"/>
      <c r="AJ1951" s="112"/>
      <c r="AK1951" s="112"/>
      <c r="AL1951" s="112"/>
      <c r="AM1951" s="112"/>
      <c r="AN1951" s="112"/>
      <c r="AQ1951" t="str">
        <f>AQ1948</f>
        <v/>
      </c>
    </row>
    <row r="1952" spans="1:43" ht="14.25" customHeight="1" x14ac:dyDescent="0.25">
      <c r="A1952" s="99" t="s">
        <v>1167</v>
      </c>
      <c r="B1952" s="114"/>
      <c r="C1952" s="114"/>
      <c r="D1952" s="114"/>
      <c r="E1952" s="114"/>
      <c r="F1952" s="114"/>
      <c r="G1952" s="114"/>
      <c r="H1952" s="114"/>
      <c r="I1952" s="114"/>
      <c r="J1952" s="114"/>
      <c r="K1952" s="114"/>
      <c r="L1952" s="114"/>
      <c r="M1952" s="114"/>
      <c r="N1952" s="114"/>
      <c r="O1952" s="114"/>
      <c r="P1952" s="114"/>
      <c r="Q1952" s="114"/>
      <c r="R1952" s="114"/>
      <c r="S1952" s="114"/>
      <c r="T1952" s="114"/>
      <c r="U1952" s="114"/>
      <c r="V1952" s="114"/>
      <c r="W1952" s="115"/>
      <c r="X1952" s="116"/>
      <c r="Y1952" s="117"/>
      <c r="Z1952" s="115"/>
      <c r="AA1952" s="112" t="s">
        <v>1168</v>
      </c>
      <c r="AB1952" s="113">
        <f>'Demand Input VP'!B979</f>
        <v>0</v>
      </c>
      <c r="AC1952" s="112">
        <f>'Demand Input VP'!C979</f>
        <v>0</v>
      </c>
      <c r="AD1952" s="112">
        <f>'Demand Input VP'!D979</f>
        <v>0</v>
      </c>
      <c r="AE1952" s="112">
        <f>'Demand Input VP'!E979</f>
        <v>0</v>
      </c>
      <c r="AF1952" s="112">
        <f>'Demand Input VP'!F979</f>
        <v>0</v>
      </c>
      <c r="AG1952" s="112">
        <f>'Demand Input VP'!G979</f>
        <v>0</v>
      </c>
      <c r="AH1952" s="112">
        <f>'Demand Input VP'!H979</f>
        <v>0</v>
      </c>
      <c r="AI1952" s="112">
        <f>'Demand Input VP'!I979</f>
        <v>0</v>
      </c>
      <c r="AJ1952" s="112">
        <f>'Demand Input VP'!J979</f>
        <v>0</v>
      </c>
      <c r="AK1952" s="112">
        <f>'Demand Input VP'!K979</f>
        <v>0</v>
      </c>
      <c r="AL1952" s="112">
        <f>'Demand Input VP'!L979</f>
        <v>0</v>
      </c>
      <c r="AM1952" s="112">
        <f>'Demand Input VP'!M979</f>
        <v>0</v>
      </c>
      <c r="AN1952" s="112">
        <f>'Demand Input VP'!N979</f>
        <v>0</v>
      </c>
      <c r="AQ1952" t="str">
        <f>AQ1948</f>
        <v/>
      </c>
    </row>
    <row r="1953" spans="1:43" ht="14.25" customHeight="1" x14ac:dyDescent="0.25">
      <c r="A1953" s="99" t="s">
        <v>1169</v>
      </c>
      <c r="B1953" s="118"/>
      <c r="C1953" s="118"/>
      <c r="D1953" s="118"/>
      <c r="E1953" s="118"/>
      <c r="F1953" s="118"/>
      <c r="G1953" s="118"/>
      <c r="H1953" s="118"/>
      <c r="I1953" s="118"/>
      <c r="J1953" s="118"/>
      <c r="K1953" s="118"/>
      <c r="L1953" s="118"/>
      <c r="M1953" s="118"/>
      <c r="N1953" s="118"/>
      <c r="O1953" s="118"/>
      <c r="P1953" s="118"/>
      <c r="Q1953" s="118"/>
      <c r="R1953" s="118"/>
      <c r="S1953" s="118"/>
      <c r="T1953" s="118"/>
      <c r="U1953" s="118"/>
      <c r="V1953" s="118"/>
      <c r="W1953" s="115"/>
      <c r="X1953" s="116"/>
      <c r="Y1953" s="117"/>
      <c r="Z1953" s="119"/>
      <c r="AA1953" s="120" t="s">
        <v>1170</v>
      </c>
      <c r="AB1953" s="121">
        <f>'Demand Input VP'!B978</f>
        <v>0</v>
      </c>
      <c r="AC1953" s="120">
        <f>'Demand Input VP'!C978</f>
        <v>0</v>
      </c>
      <c r="AD1953" s="120">
        <f>'Demand Input VP'!D978</f>
        <v>0</v>
      </c>
      <c r="AE1953" s="120">
        <f>'Demand Input VP'!E978</f>
        <v>0</v>
      </c>
      <c r="AF1953" s="120">
        <f>'Demand Input VP'!F978</f>
        <v>0</v>
      </c>
      <c r="AG1953" s="120">
        <f>'Demand Input VP'!G978</f>
        <v>0</v>
      </c>
      <c r="AH1953" s="120">
        <f>'Demand Input VP'!H978</f>
        <v>0</v>
      </c>
      <c r="AI1953" s="120">
        <f>'Demand Input VP'!I978</f>
        <v>0</v>
      </c>
      <c r="AJ1953" s="120">
        <f>'Demand Input VP'!J978</f>
        <v>0</v>
      </c>
      <c r="AK1953" s="120">
        <f>'Demand Input VP'!K978</f>
        <v>0</v>
      </c>
      <c r="AL1953" s="120">
        <f>'Demand Input VP'!L978</f>
        <v>0</v>
      </c>
      <c r="AM1953" s="120">
        <f>'Demand Input VP'!M978</f>
        <v>0</v>
      </c>
      <c r="AN1953" s="120">
        <f>'Demand Input VP'!N978</f>
        <v>0</v>
      </c>
      <c r="AQ1953" t="str">
        <f>AQ1948</f>
        <v/>
      </c>
    </row>
    <row r="1954" spans="1:43" ht="14.25" customHeight="1" x14ac:dyDescent="0.25">
      <c r="A1954" s="1"/>
      <c r="B1954" s="122"/>
      <c r="C1954" s="122"/>
      <c r="D1954" s="122"/>
      <c r="E1954" s="122"/>
      <c r="F1954" s="122"/>
      <c r="G1954" s="122"/>
      <c r="H1954" s="122"/>
      <c r="I1954" s="122"/>
      <c r="J1954" s="122"/>
      <c r="K1954" s="122"/>
      <c r="L1954" s="122"/>
      <c r="M1954" s="122"/>
      <c r="N1954" s="122"/>
      <c r="O1954" s="122"/>
      <c r="P1954" s="122"/>
      <c r="Q1954" s="122"/>
      <c r="R1954" s="122"/>
      <c r="S1954" s="122"/>
      <c r="T1954" s="122"/>
      <c r="U1954" s="122"/>
      <c r="V1954" s="122"/>
      <c r="W1954" s="123"/>
      <c r="X1954" s="116"/>
      <c r="Y1954" s="117"/>
      <c r="Z1954" s="123"/>
      <c r="AA1954" s="112" t="s">
        <v>1171</v>
      </c>
      <c r="AB1954" s="113">
        <f>'Demand Input MP'!B979</f>
        <v>0</v>
      </c>
      <c r="AC1954" s="112">
        <f>'Demand Input MP'!C979</f>
        <v>0</v>
      </c>
      <c r="AD1954" s="112">
        <f>'Demand Input MP'!D979</f>
        <v>0</v>
      </c>
      <c r="AE1954" s="112">
        <f>'Demand Input MP'!E979</f>
        <v>0</v>
      </c>
      <c r="AF1954" s="112">
        <f>'Demand Input MP'!F979</f>
        <v>0</v>
      </c>
      <c r="AG1954" s="112">
        <f>'Demand Input MP'!G979</f>
        <v>0</v>
      </c>
      <c r="AH1954" s="112">
        <f>'Demand Input MP'!H979</f>
        <v>0</v>
      </c>
      <c r="AI1954" s="112">
        <f>'Demand Input MP'!I979</f>
        <v>0</v>
      </c>
      <c r="AJ1954" s="112">
        <f>'Demand Input MP'!J979</f>
        <v>0</v>
      </c>
      <c r="AK1954" s="112">
        <f>'Demand Input MP'!K979</f>
        <v>0</v>
      </c>
      <c r="AL1954" s="112">
        <f>'Demand Input MP'!L979</f>
        <v>0</v>
      </c>
      <c r="AM1954" s="112">
        <f>'Demand Input MP'!M979</f>
        <v>0</v>
      </c>
      <c r="AN1954" s="112">
        <f>'Demand Input MP'!N979</f>
        <v>0</v>
      </c>
      <c r="AQ1954" t="str">
        <f>AQ1948</f>
        <v/>
      </c>
    </row>
    <row r="1955" spans="1:43" ht="14.25" customHeight="1" x14ac:dyDescent="0.25">
      <c r="A1955" s="1"/>
      <c r="B1955" s="122"/>
      <c r="C1955" s="122"/>
      <c r="D1955" s="122"/>
      <c r="E1955" s="122"/>
      <c r="F1955" s="122"/>
      <c r="G1955" s="122"/>
      <c r="H1955" s="122"/>
      <c r="I1955" s="122"/>
      <c r="J1955" s="122"/>
      <c r="K1955" s="122"/>
      <c r="L1955" s="122"/>
      <c r="M1955" s="122"/>
      <c r="N1955" s="122"/>
      <c r="O1955" s="122"/>
      <c r="P1955" s="122"/>
      <c r="Q1955" s="122"/>
      <c r="R1955" s="122"/>
      <c r="S1955" s="122"/>
      <c r="T1955" s="122"/>
      <c r="U1955" s="122"/>
      <c r="V1955" s="124" t="s">
        <v>91</v>
      </c>
      <c r="W1955" s="125">
        <f>IFERROR(IF(SUM('Run Rate History'!E198:AD198)&gt;0,(SUMPRODUCT((B1950:AA1950&gt;=PERCENTILE(B1950:AA1950,0.1))*(B1950:AA1950&lt;=PERCENTILE(B1950:AA1950,0.9))*B1950:AA1950)+SUMPRODUCT(('Run Rate History'!E198:AD198&gt;=PERCENTILE(B1950:AA1950,0.1))*('Run Rate History'!E198:AD198&lt;=PERCENTILE(B1950:AA1950,0.9))*'Run Rate History'!E198:AD198))/(SUMPRODUCT((B1950:AA1950&gt;=PERCENTILE(B1950:AA1950,0.1))*(B1950:AA1950&lt;=PERCENTILE(B1950:AA1950,0.9))*1)+SUMPRODUCT(('Run Rate History'!E198:AD198&gt;=PERCENTILE(B1950:AA1950,0.1))*('Run Rate History'!E198:AD198&lt;=PERCENTILE(B1950:AA1950,0.9))*1)),TRIMMEAN(B1950:AA1950,0.15)),0)</f>
        <v>8.0270270270270263</v>
      </c>
      <c r="X1955" s="126" t="s">
        <v>1172</v>
      </c>
      <c r="Y1955" s="127">
        <f>SUM(B1950:AA1950)/26</f>
        <v>7.884615384615385</v>
      </c>
      <c r="Z1955" s="128"/>
      <c r="AA1955" s="112" t="s">
        <v>1173</v>
      </c>
      <c r="AB1955" s="113">
        <f>'Demand Input MP'!B978</f>
        <v>0</v>
      </c>
      <c r="AC1955" s="112">
        <f>'Demand Input MP'!C978</f>
        <v>0</v>
      </c>
      <c r="AD1955" s="112">
        <f>'Demand Input MP'!D978</f>
        <v>0</v>
      </c>
      <c r="AE1955" s="112">
        <f>'Demand Input MP'!E978</f>
        <v>0</v>
      </c>
      <c r="AF1955" s="112">
        <f>'Demand Input MP'!F978</f>
        <v>0</v>
      </c>
      <c r="AG1955" s="112">
        <f>'Demand Input MP'!G978</f>
        <v>0</v>
      </c>
      <c r="AH1955" s="112">
        <f>'Demand Input MP'!H978</f>
        <v>0</v>
      </c>
      <c r="AI1955" s="112">
        <f>'Demand Input MP'!I978</f>
        <v>0</v>
      </c>
      <c r="AJ1955" s="112">
        <f>'Demand Input MP'!J978</f>
        <v>0</v>
      </c>
      <c r="AK1955" s="112">
        <f>'Demand Input MP'!K978</f>
        <v>0</v>
      </c>
      <c r="AL1955" s="112">
        <f>'Demand Input MP'!L978</f>
        <v>0</v>
      </c>
      <c r="AM1955" s="112">
        <f>'Demand Input MP'!M978</f>
        <v>0</v>
      </c>
      <c r="AN1955" s="112">
        <f>'Demand Input MP'!N978</f>
        <v>0</v>
      </c>
      <c r="AQ1955" t="str">
        <f>AQ1948</f>
        <v/>
      </c>
    </row>
    <row r="1956" spans="1:43" ht="14.25" customHeight="1" x14ac:dyDescent="0.25">
      <c r="A1956" s="1"/>
      <c r="B1956" s="122"/>
      <c r="C1956" s="122"/>
      <c r="D1956" s="122"/>
      <c r="E1956" s="122"/>
      <c r="F1956" s="122"/>
      <c r="G1956" s="122"/>
      <c r="H1956" s="122"/>
      <c r="I1956" s="122"/>
      <c r="J1956" s="122"/>
      <c r="K1956" s="122"/>
      <c r="L1956" s="122"/>
      <c r="M1956" s="122"/>
      <c r="N1956" s="122"/>
      <c r="O1956" s="122"/>
      <c r="P1956" s="122"/>
      <c r="Q1956" s="122"/>
      <c r="R1956" s="122"/>
      <c r="S1956" s="122"/>
      <c r="T1956" s="122"/>
      <c r="U1956" s="122"/>
      <c r="V1956" s="124" t="s">
        <v>94</v>
      </c>
      <c r="W1956" s="125">
        <f>IFERROR((1*MIN(MAX(X1950,0.5*IF(SUM('Run Rate History'!E198:AD198)&gt;0,(MEDIAN(IF(B1950:AA1950&gt;0,B1950:AA1950))+MEDIAN(IF('Run Rate History'!E198:AD198&gt;0,'Run Rate History'!E198:AD198)))/2,MEDIAN(IF(B1950:AA1950&gt;0,B1950:AA1950)))),2*IF(SUM('Run Rate History'!E198:AD198)&gt;0,(MEDIAN(IF(B1950:AA1950&gt;0,B1950:AA1950))+MEDIAN(IF('Run Rate History'!E198:AD198&gt;0,'Run Rate History'!E198:AD198)))/2,MEDIAN(IF(B1950:AA1950&gt;0,B1950:AA1950))))+2*MIN(MAX(Y1950,0.5*IF(SUM('Run Rate History'!E198:AD198)&gt;0,(MEDIAN(IF(B1950:AA1950&gt;0,B1950:AA1950))+MEDIAN(IF('Run Rate History'!E198:AD198&gt;0,'Run Rate History'!E198:AD198)))/2,MEDIAN(IF(B1950:AA1950&gt;0,B1950:AA1950)))),2*IF(SUM('Run Rate History'!E198:AD198)&gt;0,(MEDIAN(IF(B1950:AA1950&gt;0,B1950:AA1950))+MEDIAN(IF('Run Rate History'!E198:AD198&gt;0,'Run Rate History'!E198:AD198)))/2,MEDIAN(IF(B1950:AA1950&gt;0,B1950:AA1950))))+3*MIN(MAX(Z1950,0.5*IF(SUM('Run Rate History'!E198:AD198)&gt;0,(MEDIAN(IF(B1950:AA1950&gt;0,B1950:AA1950))+MEDIAN(IF('Run Rate History'!E198:AD198&gt;0,'Run Rate History'!E198:AD198)))/2,MEDIAN(IF(B1950:AA1950&gt;0,B1950:AA1950)))),2*IF(SUM('Run Rate History'!E198:AD198)&gt;0,(MEDIAN(IF(B1950:AA1950&gt;0,B1950:AA1950))+MEDIAN(IF('Run Rate History'!E198:AD198&gt;0,'Run Rate History'!E198:AD198)))/2,MEDIAN(IF(B1950:AA1950&gt;0,B1950:AA1950))))+4*MIN(MAX(AA1950,0.5*IF(SUM('Run Rate History'!E198:AD198)&gt;0,(MEDIAN(IF(B1950:AA1950&gt;0,B1950:AA1950))+MEDIAN(IF('Run Rate History'!E198:AD198&gt;0,'Run Rate History'!E198:AD198)))/2,MEDIAN(IF(B1950:AA1950&gt;0,B1950:AA1950)))),2*IF(SUM('Run Rate History'!E198:AD198)&gt;0,(MEDIAN(IF(B1950:AA1950&gt;0,B1950:AA1950))+MEDIAN(IF('Run Rate History'!E198:AD198&gt;0,'Run Rate History'!E198:AD198)))/2,MEDIAN(IF(B1950:AA1950&gt;0,B1950:AA1950)))))/10,0)</f>
        <v>8.1999999999999993</v>
      </c>
      <c r="X1956" s="129" t="s">
        <v>1174</v>
      </c>
      <c r="Y1956" s="130">
        <f>IFERROR(VLOOKUP(A1948,'Stanje zaliha'!A:E,5,FALSE()),0)</f>
        <v>142</v>
      </c>
      <c r="Z1956" s="131"/>
      <c r="AA1956" s="113" t="s">
        <v>1175</v>
      </c>
      <c r="AB1956" s="118">
        <f t="shared" ref="AB1956:AN1956" si="388">SUM(AB1952:AB1955)</f>
        <v>0</v>
      </c>
      <c r="AC1956" s="118">
        <f t="shared" si="388"/>
        <v>0</v>
      </c>
      <c r="AD1956" s="118">
        <f t="shared" si="388"/>
        <v>0</v>
      </c>
      <c r="AE1956" s="118">
        <f t="shared" si="388"/>
        <v>0</v>
      </c>
      <c r="AF1956" s="118">
        <f t="shared" si="388"/>
        <v>0</v>
      </c>
      <c r="AG1956" s="118">
        <f t="shared" si="388"/>
        <v>0</v>
      </c>
      <c r="AH1956" s="118">
        <f t="shared" si="388"/>
        <v>0</v>
      </c>
      <c r="AI1956" s="118">
        <f t="shared" si="388"/>
        <v>0</v>
      </c>
      <c r="AJ1956" s="118">
        <f t="shared" si="388"/>
        <v>0</v>
      </c>
      <c r="AK1956" s="118">
        <f t="shared" si="388"/>
        <v>0</v>
      </c>
      <c r="AL1956" s="118">
        <f t="shared" si="388"/>
        <v>0</v>
      </c>
      <c r="AM1956" s="118">
        <f t="shared" si="388"/>
        <v>0</v>
      </c>
      <c r="AN1956" s="118">
        <f t="shared" si="388"/>
        <v>0</v>
      </c>
      <c r="AQ1956" t="str">
        <f>AQ1948</f>
        <v/>
      </c>
    </row>
    <row r="1957" spans="1:43" ht="14.25" customHeight="1" x14ac:dyDescent="0.25">
      <c r="A1957" s="1"/>
      <c r="B1957" s="122"/>
      <c r="C1957" s="122"/>
      <c r="D1957" s="122"/>
      <c r="E1957" s="122"/>
      <c r="F1957" s="122"/>
      <c r="G1957" s="122"/>
      <c r="H1957" s="122"/>
      <c r="I1957" s="122"/>
      <c r="J1957" s="122"/>
      <c r="K1957" s="122"/>
      <c r="L1957" s="122"/>
      <c r="M1957" s="122"/>
      <c r="N1957" s="122"/>
      <c r="O1957" s="122"/>
      <c r="P1957" s="122"/>
      <c r="Q1957" s="122"/>
      <c r="R1957" s="122"/>
      <c r="S1957" s="122"/>
      <c r="T1957" s="122"/>
      <c r="U1957" s="122"/>
      <c r="V1957" s="124" t="s">
        <v>95</v>
      </c>
      <c r="W1957" s="125">
        <f>IFERROR(0.6*W1956+0.4*W1955,0)</f>
        <v>8.1308108108108108</v>
      </c>
      <c r="X1957" s="132" t="s">
        <v>1176</v>
      </c>
      <c r="Y1957" s="133">
        <f>IFERROR(SUMIF('Popis poslanih narudžbi'!A:A,A1948,'Popis poslanih narudžbi'!C:C),0)</f>
        <v>0</v>
      </c>
      <c r="Z1957" s="131"/>
      <c r="AA1957" s="134" t="s">
        <v>1177</v>
      </c>
      <c r="AB1957" s="118">
        <f t="shared" ref="AB1957:AN1957" si="389">AB1950+AB1956</f>
        <v>7</v>
      </c>
      <c r="AC1957" s="118">
        <f t="shared" si="389"/>
        <v>7</v>
      </c>
      <c r="AD1957" s="118">
        <f t="shared" si="389"/>
        <v>7</v>
      </c>
      <c r="AE1957" s="118">
        <f t="shared" si="389"/>
        <v>7</v>
      </c>
      <c r="AF1957" s="118">
        <f t="shared" si="389"/>
        <v>7</v>
      </c>
      <c r="AG1957" s="118">
        <f t="shared" si="389"/>
        <v>7</v>
      </c>
      <c r="AH1957" s="118">
        <f t="shared" si="389"/>
        <v>7</v>
      </c>
      <c r="AI1957" s="118">
        <f t="shared" si="389"/>
        <v>7</v>
      </c>
      <c r="AJ1957" s="118">
        <f t="shared" si="389"/>
        <v>7</v>
      </c>
      <c r="AK1957" s="118">
        <f t="shared" si="389"/>
        <v>7</v>
      </c>
      <c r="AL1957" s="118">
        <f t="shared" si="389"/>
        <v>7</v>
      </c>
      <c r="AM1957" s="118">
        <f t="shared" si="389"/>
        <v>7</v>
      </c>
      <c r="AN1957" s="118">
        <f t="shared" si="389"/>
        <v>7</v>
      </c>
      <c r="AQ1957" t="str">
        <f>AQ1948</f>
        <v/>
      </c>
    </row>
    <row r="1958" spans="1:43" ht="14.25" customHeight="1" x14ac:dyDescent="0.25">
      <c r="A1958" s="107" t="str">
        <f>'Run Rate'!A199</f>
        <v>POL09731</v>
      </c>
      <c r="B1958" s="135" t="str">
        <f>'Run Rate'!B199</f>
        <v>Polleo 1st Whey 30,4g SACHET Swiss Chocolate Supreme</v>
      </c>
      <c r="C1958" s="135" t="str">
        <f>'Run Rate'!C199</f>
        <v>PROTEINI</v>
      </c>
      <c r="D1958" s="135" t="str">
        <f>'Run Rate'!D199</f>
        <v>02 SILVER</v>
      </c>
      <c r="E1958" s="122"/>
      <c r="F1958" s="122"/>
      <c r="G1958" s="122"/>
      <c r="H1958" s="122"/>
      <c r="I1958" s="122"/>
      <c r="J1958" s="122"/>
      <c r="K1958" s="122"/>
      <c r="L1958" s="122"/>
      <c r="M1958" s="122"/>
      <c r="N1958" s="122"/>
      <c r="O1958" s="122"/>
      <c r="P1958" s="122"/>
      <c r="Q1958" s="122"/>
      <c r="R1958" s="122"/>
      <c r="S1958" s="122"/>
      <c r="T1958" s="122"/>
      <c r="U1958" s="122"/>
      <c r="V1958" s="122"/>
      <c r="W1958" s="122"/>
      <c r="X1958" s="122"/>
      <c r="Y1958" s="122"/>
      <c r="Z1958" s="122"/>
      <c r="AA1958" s="122"/>
      <c r="AB1958" s="122"/>
      <c r="AC1958" s="122"/>
      <c r="AD1958" s="122"/>
      <c r="AE1958" s="122"/>
      <c r="AF1958" s="122"/>
      <c r="AG1958" s="122"/>
      <c r="AH1958" s="122"/>
      <c r="AI1958" s="122"/>
      <c r="AJ1958" s="122"/>
      <c r="AK1958" s="122"/>
      <c r="AL1958" s="122"/>
      <c r="AM1958" s="122"/>
      <c r="AN1958" s="122"/>
      <c r="AQ1958" t="str">
        <f>IF(AND(OR($B$1="ALL",$B$1=C1958),OR($E$1="ALL",$E$1=D1958),OR($B$2="ALL",$B$2=A1958),OR($E$2="ALL",IFERROR(SEARCH($E$2,B1958),0)&gt;0)),"MATCH","")</f>
        <v/>
      </c>
    </row>
    <row r="1959" spans="1:43" ht="14.25" customHeight="1" x14ac:dyDescent="0.25">
      <c r="A1959" s="108" t="s">
        <v>1137</v>
      </c>
      <c r="B1959" s="136" t="s">
        <v>1138</v>
      </c>
      <c r="C1959" s="136" t="s">
        <v>1139</v>
      </c>
      <c r="D1959" s="136" t="s">
        <v>1140</v>
      </c>
      <c r="E1959" s="136" t="s">
        <v>1141</v>
      </c>
      <c r="F1959" s="136" t="s">
        <v>1142</v>
      </c>
      <c r="G1959" s="136" t="s">
        <v>1143</v>
      </c>
      <c r="H1959" s="136" t="s">
        <v>1144</v>
      </c>
      <c r="I1959" s="136" t="s">
        <v>1145</v>
      </c>
      <c r="J1959" s="136" t="s">
        <v>1146</v>
      </c>
      <c r="K1959" s="136" t="s">
        <v>1147</v>
      </c>
      <c r="L1959" s="136" t="s">
        <v>1148</v>
      </c>
      <c r="M1959" s="136" t="s">
        <v>1149</v>
      </c>
      <c r="N1959" s="136" t="s">
        <v>1150</v>
      </c>
      <c r="O1959" s="136" t="s">
        <v>1151</v>
      </c>
      <c r="P1959" s="136" t="s">
        <v>1152</v>
      </c>
      <c r="Q1959" s="136" t="s">
        <v>1153</v>
      </c>
      <c r="R1959" s="136" t="s">
        <v>1154</v>
      </c>
      <c r="S1959" s="136" t="s">
        <v>1155</v>
      </c>
      <c r="T1959" s="136" t="s">
        <v>1156</v>
      </c>
      <c r="U1959" s="136" t="s">
        <v>1157</v>
      </c>
      <c r="V1959" s="136" t="s">
        <v>1158</v>
      </c>
      <c r="W1959" s="136" t="s">
        <v>1159</v>
      </c>
      <c r="X1959" s="136" t="s">
        <v>1160</v>
      </c>
      <c r="Y1959" s="136" t="s">
        <v>1161</v>
      </c>
      <c r="Z1959" s="136" t="s">
        <v>1162</v>
      </c>
      <c r="AA1959" s="136" t="s">
        <v>1163</v>
      </c>
      <c r="AB1959" s="137" t="s">
        <v>156</v>
      </c>
      <c r="AC1959" s="137" t="s">
        <v>157</v>
      </c>
      <c r="AD1959" s="137" t="s">
        <v>158</v>
      </c>
      <c r="AE1959" s="137" t="s">
        <v>139</v>
      </c>
      <c r="AF1959" s="138" t="s">
        <v>140</v>
      </c>
      <c r="AG1959" s="138" t="s">
        <v>141</v>
      </c>
      <c r="AH1959" s="138" t="s">
        <v>142</v>
      </c>
      <c r="AI1959" s="138" t="s">
        <v>143</v>
      </c>
      <c r="AJ1959" s="139" t="s">
        <v>144</v>
      </c>
      <c r="AK1959" s="139" t="s">
        <v>145</v>
      </c>
      <c r="AL1959" s="139" t="s">
        <v>146</v>
      </c>
      <c r="AM1959" s="140" t="s">
        <v>147</v>
      </c>
      <c r="AN1959" s="140" t="s">
        <v>148</v>
      </c>
      <c r="AQ1959" t="str">
        <f>AQ1958</f>
        <v/>
      </c>
    </row>
    <row r="1960" spans="1:43" ht="14.25" customHeight="1" x14ac:dyDescent="0.25">
      <c r="A1960" s="99" t="s">
        <v>1164</v>
      </c>
      <c r="B1960" s="112">
        <f>'Run Rate'!E199</f>
        <v>285</v>
      </c>
      <c r="C1960" s="112">
        <f>'Run Rate'!F199</f>
        <v>363</v>
      </c>
      <c r="D1960" s="112">
        <f>'Run Rate'!G199</f>
        <v>423</v>
      </c>
      <c r="E1960" s="112">
        <f>'Run Rate'!H199</f>
        <v>210</v>
      </c>
      <c r="F1960" s="112">
        <f>'Run Rate'!I199</f>
        <v>362</v>
      </c>
      <c r="G1960" s="112">
        <f>'Run Rate'!J199</f>
        <v>173</v>
      </c>
      <c r="H1960" s="112">
        <f>'Run Rate'!K199</f>
        <v>258</v>
      </c>
      <c r="I1960" s="112">
        <f>'Run Rate'!L199</f>
        <v>399</v>
      </c>
      <c r="J1960" s="112">
        <f>'Run Rate'!M199</f>
        <v>1553</v>
      </c>
      <c r="K1960" s="112">
        <f>'Run Rate'!N199</f>
        <v>269</v>
      </c>
      <c r="L1960" s="112">
        <f>'Run Rate'!O199</f>
        <v>303</v>
      </c>
      <c r="M1960" s="112">
        <f>'Run Rate'!P199</f>
        <v>208</v>
      </c>
      <c r="N1960" s="112">
        <f>'Run Rate'!Q199</f>
        <v>98</v>
      </c>
      <c r="O1960" s="112">
        <f>'Run Rate'!R199</f>
        <v>313</v>
      </c>
      <c r="P1960" s="112">
        <f>'Run Rate'!S199</f>
        <v>17</v>
      </c>
      <c r="Q1960" s="112">
        <f>'Run Rate'!T199</f>
        <v>450</v>
      </c>
      <c r="R1960" s="112">
        <f>'Run Rate'!U199</f>
        <v>147</v>
      </c>
      <c r="S1960" s="112">
        <f>'Run Rate'!V199</f>
        <v>436</v>
      </c>
      <c r="T1960" s="112">
        <f>'Run Rate'!W199</f>
        <v>305</v>
      </c>
      <c r="U1960" s="112">
        <f>'Run Rate'!X199</f>
        <v>161</v>
      </c>
      <c r="V1960" s="112">
        <f>'Run Rate'!Y199</f>
        <v>163</v>
      </c>
      <c r="W1960" s="112">
        <f>'Run Rate'!Z199</f>
        <v>75</v>
      </c>
      <c r="X1960" s="112">
        <f>'Run Rate'!AA199</f>
        <v>49</v>
      </c>
      <c r="Y1960" s="112">
        <f>'Run Rate'!AB199</f>
        <v>62</v>
      </c>
      <c r="Z1960" s="112">
        <f>'Run Rate'!AC199</f>
        <v>40</v>
      </c>
      <c r="AA1960" s="112">
        <f>'Run Rate'!AD199</f>
        <v>63</v>
      </c>
      <c r="AB1960" s="113">
        <v>17</v>
      </c>
      <c r="AC1960" s="112">
        <v>0</v>
      </c>
      <c r="AD1960" s="112">
        <v>0</v>
      </c>
      <c r="AE1960" s="112">
        <v>0</v>
      </c>
      <c r="AF1960" s="112">
        <v>0</v>
      </c>
      <c r="AG1960" s="112">
        <v>0</v>
      </c>
      <c r="AH1960" s="112">
        <v>0</v>
      </c>
      <c r="AI1960" s="112">
        <v>0</v>
      </c>
      <c r="AJ1960" s="112">
        <v>0</v>
      </c>
      <c r="AK1960" s="112">
        <v>0</v>
      </c>
      <c r="AL1960" s="112">
        <v>0</v>
      </c>
      <c r="AM1960" s="112">
        <v>0</v>
      </c>
      <c r="AN1960" s="112">
        <v>0</v>
      </c>
      <c r="AQ1960" t="str">
        <f>AQ1958</f>
        <v/>
      </c>
    </row>
    <row r="1961" spans="1:43" ht="14.25" customHeight="1" x14ac:dyDescent="0.25">
      <c r="A1961" s="99" t="s">
        <v>1165</v>
      </c>
      <c r="B1961" s="114"/>
      <c r="C1961" s="114"/>
      <c r="D1961" s="114"/>
      <c r="E1961" s="114"/>
      <c r="F1961" s="114"/>
      <c r="G1961" s="114"/>
      <c r="H1961" s="114"/>
      <c r="I1961" s="114"/>
      <c r="J1961" s="114"/>
      <c r="K1961" s="114"/>
      <c r="L1961" s="114"/>
      <c r="M1961" s="114"/>
      <c r="N1961" s="114"/>
      <c r="O1961" s="114"/>
      <c r="P1961" s="114"/>
      <c r="Q1961" s="114"/>
      <c r="R1961" s="114"/>
      <c r="S1961" s="114"/>
      <c r="T1961" s="114"/>
      <c r="U1961" s="114"/>
      <c r="V1961" s="114"/>
      <c r="W1961" s="115"/>
      <c r="X1961" s="115"/>
      <c r="Y1961" s="115"/>
      <c r="Z1961" s="115"/>
      <c r="AA1961" s="112" t="s">
        <v>1166</v>
      </c>
      <c r="AB1961" s="113"/>
      <c r="AC1961" s="112"/>
      <c r="AD1961" s="112"/>
      <c r="AE1961" s="112"/>
      <c r="AF1961" s="112"/>
      <c r="AG1961" s="112"/>
      <c r="AH1961" s="112"/>
      <c r="AI1961" s="112"/>
      <c r="AJ1961" s="112"/>
      <c r="AK1961" s="112"/>
      <c r="AL1961" s="112"/>
      <c r="AM1961" s="112"/>
      <c r="AN1961" s="112"/>
      <c r="AQ1961" t="str">
        <f>AQ1958</f>
        <v/>
      </c>
    </row>
    <row r="1962" spans="1:43" ht="14.25" customHeight="1" x14ac:dyDescent="0.25">
      <c r="A1962" s="99" t="s">
        <v>1167</v>
      </c>
      <c r="B1962" s="114"/>
      <c r="C1962" s="114"/>
      <c r="D1962" s="114"/>
      <c r="E1962" s="114"/>
      <c r="F1962" s="114"/>
      <c r="G1962" s="114"/>
      <c r="H1962" s="114"/>
      <c r="I1962" s="114"/>
      <c r="J1962" s="114"/>
      <c r="K1962" s="114"/>
      <c r="L1962" s="114"/>
      <c r="M1962" s="114"/>
      <c r="N1962" s="114"/>
      <c r="O1962" s="114"/>
      <c r="P1962" s="114"/>
      <c r="Q1962" s="114"/>
      <c r="R1962" s="114"/>
      <c r="S1962" s="114"/>
      <c r="T1962" s="114"/>
      <c r="U1962" s="114"/>
      <c r="V1962" s="114"/>
      <c r="W1962" s="115"/>
      <c r="X1962" s="116"/>
      <c r="Y1962" s="117"/>
      <c r="Z1962" s="115"/>
      <c r="AA1962" s="112" t="s">
        <v>1168</v>
      </c>
      <c r="AB1962" s="113">
        <f>'Demand Input VP'!B984</f>
        <v>0</v>
      </c>
      <c r="AC1962" s="112">
        <f>'Demand Input VP'!C984</f>
        <v>0</v>
      </c>
      <c r="AD1962" s="112">
        <f>'Demand Input VP'!D984</f>
        <v>0</v>
      </c>
      <c r="AE1962" s="112">
        <f>'Demand Input VP'!E984</f>
        <v>0</v>
      </c>
      <c r="AF1962" s="112">
        <f>'Demand Input VP'!F984</f>
        <v>0</v>
      </c>
      <c r="AG1962" s="112">
        <f>'Demand Input VP'!G984</f>
        <v>0</v>
      </c>
      <c r="AH1962" s="112">
        <f>'Demand Input VP'!H984</f>
        <v>0</v>
      </c>
      <c r="AI1962" s="112">
        <f>'Demand Input VP'!I984</f>
        <v>0</v>
      </c>
      <c r="AJ1962" s="112">
        <f>'Demand Input VP'!J984</f>
        <v>0</v>
      </c>
      <c r="AK1962" s="112">
        <f>'Demand Input VP'!K984</f>
        <v>0</v>
      </c>
      <c r="AL1962" s="112">
        <f>'Demand Input VP'!L984</f>
        <v>0</v>
      </c>
      <c r="AM1962" s="112">
        <f>'Demand Input VP'!M984</f>
        <v>0</v>
      </c>
      <c r="AN1962" s="112">
        <f>'Demand Input VP'!N984</f>
        <v>0</v>
      </c>
      <c r="AQ1962" t="str">
        <f>AQ1958</f>
        <v/>
      </c>
    </row>
    <row r="1963" spans="1:43" ht="14.25" customHeight="1" x14ac:dyDescent="0.25">
      <c r="A1963" s="99" t="s">
        <v>1169</v>
      </c>
      <c r="B1963" s="118"/>
      <c r="C1963" s="118"/>
      <c r="D1963" s="118"/>
      <c r="E1963" s="118"/>
      <c r="F1963" s="118"/>
      <c r="G1963" s="118"/>
      <c r="H1963" s="118"/>
      <c r="I1963" s="118"/>
      <c r="J1963" s="118"/>
      <c r="K1963" s="118"/>
      <c r="L1963" s="118"/>
      <c r="M1963" s="118"/>
      <c r="N1963" s="118"/>
      <c r="O1963" s="118"/>
      <c r="P1963" s="118"/>
      <c r="Q1963" s="118"/>
      <c r="R1963" s="118"/>
      <c r="S1963" s="118"/>
      <c r="T1963" s="118"/>
      <c r="U1963" s="118"/>
      <c r="V1963" s="118"/>
      <c r="W1963" s="115"/>
      <c r="X1963" s="116"/>
      <c r="Y1963" s="117"/>
      <c r="Z1963" s="119"/>
      <c r="AA1963" s="120" t="s">
        <v>1170</v>
      </c>
      <c r="AB1963" s="121">
        <f>'Demand Input VP'!B983</f>
        <v>0</v>
      </c>
      <c r="AC1963" s="120">
        <f>'Demand Input VP'!C983</f>
        <v>0</v>
      </c>
      <c r="AD1963" s="120">
        <f>'Demand Input VP'!D983</f>
        <v>0</v>
      </c>
      <c r="AE1963" s="120">
        <f>'Demand Input VP'!E983</f>
        <v>0</v>
      </c>
      <c r="AF1963" s="120">
        <f>'Demand Input VP'!F983</f>
        <v>0</v>
      </c>
      <c r="AG1963" s="120">
        <f>'Demand Input VP'!G983</f>
        <v>0</v>
      </c>
      <c r="AH1963" s="120">
        <f>'Demand Input VP'!H983</f>
        <v>0</v>
      </c>
      <c r="AI1963" s="120">
        <f>'Demand Input VP'!I983</f>
        <v>0</v>
      </c>
      <c r="AJ1963" s="120">
        <f>'Demand Input VP'!J983</f>
        <v>0</v>
      </c>
      <c r="AK1963" s="120">
        <f>'Demand Input VP'!K983</f>
        <v>0</v>
      </c>
      <c r="AL1963" s="120">
        <f>'Demand Input VP'!L983</f>
        <v>0</v>
      </c>
      <c r="AM1963" s="120">
        <f>'Demand Input VP'!M983</f>
        <v>0</v>
      </c>
      <c r="AN1963" s="120">
        <f>'Demand Input VP'!N983</f>
        <v>0</v>
      </c>
      <c r="AQ1963" t="str">
        <f>AQ1958</f>
        <v/>
      </c>
    </row>
    <row r="1964" spans="1:43" ht="14.25" customHeight="1" x14ac:dyDescent="0.25">
      <c r="A1964" s="1"/>
      <c r="B1964" s="122"/>
      <c r="C1964" s="122"/>
      <c r="D1964" s="122"/>
      <c r="E1964" s="122"/>
      <c r="F1964" s="122"/>
      <c r="G1964" s="122"/>
      <c r="H1964" s="122"/>
      <c r="I1964" s="122"/>
      <c r="J1964" s="122"/>
      <c r="K1964" s="122"/>
      <c r="L1964" s="122"/>
      <c r="M1964" s="122"/>
      <c r="N1964" s="122"/>
      <c r="O1964" s="122"/>
      <c r="P1964" s="122"/>
      <c r="Q1964" s="122"/>
      <c r="R1964" s="122"/>
      <c r="S1964" s="122"/>
      <c r="T1964" s="122"/>
      <c r="U1964" s="122"/>
      <c r="V1964" s="122"/>
      <c r="W1964" s="123"/>
      <c r="X1964" s="116"/>
      <c r="Y1964" s="117"/>
      <c r="Z1964" s="123"/>
      <c r="AA1964" s="112" t="s">
        <v>1171</v>
      </c>
      <c r="AB1964" s="113">
        <f>'Demand Input MP'!B984</f>
        <v>0</v>
      </c>
      <c r="AC1964" s="112">
        <f>'Demand Input MP'!C984</f>
        <v>0</v>
      </c>
      <c r="AD1964" s="112">
        <f>'Demand Input MP'!D984</f>
        <v>0</v>
      </c>
      <c r="AE1964" s="112">
        <f>'Demand Input MP'!E984</f>
        <v>0</v>
      </c>
      <c r="AF1964" s="112">
        <f>'Demand Input MP'!F984</f>
        <v>0</v>
      </c>
      <c r="AG1964" s="112">
        <f>'Demand Input MP'!G984</f>
        <v>0</v>
      </c>
      <c r="AH1964" s="112">
        <f>'Demand Input MP'!H984</f>
        <v>0</v>
      </c>
      <c r="AI1964" s="112">
        <f>'Demand Input MP'!I984</f>
        <v>0</v>
      </c>
      <c r="AJ1964" s="112">
        <f>'Demand Input MP'!J984</f>
        <v>0</v>
      </c>
      <c r="AK1964" s="112">
        <f>'Demand Input MP'!K984</f>
        <v>0</v>
      </c>
      <c r="AL1964" s="112">
        <f>'Demand Input MP'!L984</f>
        <v>0</v>
      </c>
      <c r="AM1964" s="112">
        <f>'Demand Input MP'!M984</f>
        <v>0</v>
      </c>
      <c r="AN1964" s="112">
        <f>'Demand Input MP'!N984</f>
        <v>0</v>
      </c>
      <c r="AQ1964" t="str">
        <f>AQ1958</f>
        <v/>
      </c>
    </row>
    <row r="1965" spans="1:43" ht="14.25" customHeight="1" x14ac:dyDescent="0.25">
      <c r="A1965" s="1"/>
      <c r="B1965" s="122"/>
      <c r="C1965" s="122"/>
      <c r="D1965" s="122"/>
      <c r="E1965" s="122"/>
      <c r="F1965" s="122"/>
      <c r="G1965" s="122"/>
      <c r="H1965" s="122"/>
      <c r="I1965" s="122"/>
      <c r="J1965" s="122"/>
      <c r="K1965" s="122"/>
      <c r="L1965" s="122"/>
      <c r="M1965" s="122"/>
      <c r="N1965" s="122"/>
      <c r="O1965" s="122"/>
      <c r="P1965" s="122"/>
      <c r="Q1965" s="122"/>
      <c r="R1965" s="122"/>
      <c r="S1965" s="122"/>
      <c r="T1965" s="122"/>
      <c r="U1965" s="122"/>
      <c r="V1965" s="124" t="s">
        <v>91</v>
      </c>
      <c r="W1965" s="125">
        <f>IFERROR(IF(SUM('Run Rate History'!E199:AD199)&gt;0,(SUMPRODUCT((B1960:AA1960&gt;=PERCENTILE(B1960:AA1960,0.1))*(B1960:AA1960&lt;=PERCENTILE(B1960:AA1960,0.9))*B1960:AA1960)+SUMPRODUCT(('Run Rate History'!E199:AD199&gt;=PERCENTILE(B1960:AA1960,0.1))*('Run Rate History'!E199:AD199&lt;=PERCENTILE(B1960:AA1960,0.9))*'Run Rate History'!E199:AD199))/(SUMPRODUCT((B1960:AA1960&gt;=PERCENTILE(B1960:AA1960,0.1))*(B1960:AA1960&lt;=PERCENTILE(B1960:AA1960,0.9))*1)+SUMPRODUCT(('Run Rate History'!E199:AD199&gt;=PERCENTILE(B1960:AA1960,0.1))*('Run Rate History'!E199:AD199&lt;=PERCENTILE(B1960:AA1960,0.9))*1)),TRIMMEAN(B1960:AA1960,0.15)),0)</f>
        <v>234.73684210526315</v>
      </c>
      <c r="X1965" s="126" t="s">
        <v>1172</v>
      </c>
      <c r="Y1965" s="127">
        <f>SUM(B1960:AA1960)/26</f>
        <v>276.34615384615387</v>
      </c>
      <c r="Z1965" s="128"/>
      <c r="AA1965" s="112" t="s">
        <v>1173</v>
      </c>
      <c r="AB1965" s="113">
        <f>'Demand Input MP'!B983</f>
        <v>0</v>
      </c>
      <c r="AC1965" s="112">
        <f>'Demand Input MP'!C983</f>
        <v>0</v>
      </c>
      <c r="AD1965" s="112">
        <f>'Demand Input MP'!D983</f>
        <v>0</v>
      </c>
      <c r="AE1965" s="112">
        <f>'Demand Input MP'!E983</f>
        <v>0</v>
      </c>
      <c r="AF1965" s="112">
        <f>'Demand Input MP'!F983</f>
        <v>0</v>
      </c>
      <c r="AG1965" s="112">
        <f>'Demand Input MP'!G983</f>
        <v>0</v>
      </c>
      <c r="AH1965" s="112">
        <f>'Demand Input MP'!H983</f>
        <v>0</v>
      </c>
      <c r="AI1965" s="112">
        <f>'Demand Input MP'!I983</f>
        <v>0</v>
      </c>
      <c r="AJ1965" s="112">
        <f>'Demand Input MP'!J983</f>
        <v>0</v>
      </c>
      <c r="AK1965" s="112">
        <f>'Demand Input MP'!K983</f>
        <v>0</v>
      </c>
      <c r="AL1965" s="112">
        <f>'Demand Input MP'!L983</f>
        <v>0</v>
      </c>
      <c r="AM1965" s="112">
        <f>'Demand Input MP'!M983</f>
        <v>0</v>
      </c>
      <c r="AN1965" s="112">
        <f>'Demand Input MP'!N983</f>
        <v>0</v>
      </c>
      <c r="AQ1965" t="str">
        <f>AQ1958</f>
        <v/>
      </c>
    </row>
    <row r="1966" spans="1:43" ht="14.25" customHeight="1" x14ac:dyDescent="0.25">
      <c r="A1966" s="1"/>
      <c r="B1966" s="122"/>
      <c r="C1966" s="122"/>
      <c r="D1966" s="122"/>
      <c r="E1966" s="122"/>
      <c r="F1966" s="122"/>
      <c r="G1966" s="122"/>
      <c r="H1966" s="122"/>
      <c r="I1966" s="122"/>
      <c r="J1966" s="122"/>
      <c r="K1966" s="122"/>
      <c r="L1966" s="122"/>
      <c r="M1966" s="122"/>
      <c r="N1966" s="122"/>
      <c r="O1966" s="122"/>
      <c r="P1966" s="122"/>
      <c r="Q1966" s="122"/>
      <c r="R1966" s="122"/>
      <c r="S1966" s="122"/>
      <c r="T1966" s="122"/>
      <c r="U1966" s="122"/>
      <c r="V1966" s="124" t="s">
        <v>94</v>
      </c>
      <c r="W1966" s="125">
        <f>IFERROR((1*MIN(MAX(X1960,0.5*IF(SUM('Run Rate History'!E199:AD199)&gt;0,(MEDIAN(IF(B1960:AA1960&gt;0,B1960:AA1960))+MEDIAN(IF('Run Rate History'!E199:AD199&gt;0,'Run Rate History'!E199:AD199)))/2,MEDIAN(IF(B1960:AA1960&gt;0,B1960:AA1960)))),2*IF(SUM('Run Rate History'!E199:AD199)&gt;0,(MEDIAN(IF(B1960:AA1960&gt;0,B1960:AA1960))+MEDIAN(IF('Run Rate History'!E199:AD199&gt;0,'Run Rate History'!E199:AD199)))/2,MEDIAN(IF(B1960:AA1960&gt;0,B1960:AA1960))))+2*MIN(MAX(Y1960,0.5*IF(SUM('Run Rate History'!E199:AD199)&gt;0,(MEDIAN(IF(B1960:AA1960&gt;0,B1960:AA1960))+MEDIAN(IF('Run Rate History'!E199:AD199&gt;0,'Run Rate History'!E199:AD199)))/2,MEDIAN(IF(B1960:AA1960&gt;0,B1960:AA1960)))),2*IF(SUM('Run Rate History'!E199:AD199)&gt;0,(MEDIAN(IF(B1960:AA1960&gt;0,B1960:AA1960))+MEDIAN(IF('Run Rate History'!E199:AD199&gt;0,'Run Rate History'!E199:AD199)))/2,MEDIAN(IF(B1960:AA1960&gt;0,B1960:AA1960))))+3*MIN(MAX(Z1960,0.5*IF(SUM('Run Rate History'!E199:AD199)&gt;0,(MEDIAN(IF(B1960:AA1960&gt;0,B1960:AA1960))+MEDIAN(IF('Run Rate History'!E199:AD199&gt;0,'Run Rate History'!E199:AD199)))/2,MEDIAN(IF(B1960:AA1960&gt;0,B1960:AA1960)))),2*IF(SUM('Run Rate History'!E199:AD199)&gt;0,(MEDIAN(IF(B1960:AA1960&gt;0,B1960:AA1960))+MEDIAN(IF('Run Rate History'!E199:AD199&gt;0,'Run Rate History'!E199:AD199)))/2,MEDIAN(IF(B1960:AA1960&gt;0,B1960:AA1960))))+4*MIN(MAX(AA1960,0.5*IF(SUM('Run Rate History'!E199:AD199)&gt;0,(MEDIAN(IF(B1960:AA1960&gt;0,B1960:AA1960))+MEDIAN(IF('Run Rate History'!E199:AD199&gt;0,'Run Rate History'!E199:AD199)))/2,MEDIAN(IF(B1960:AA1960&gt;0,B1960:AA1960)))),2*IF(SUM('Run Rate History'!E199:AD199)&gt;0,(MEDIAN(IF(B1960:AA1960&gt;0,B1960:AA1960))+MEDIAN(IF('Run Rate History'!E199:AD199&gt;0,'Run Rate History'!E199:AD199)))/2,MEDIAN(IF(B1960:AA1960&gt;0,B1960:AA1960)))))/10,0)</f>
        <v>124.125</v>
      </c>
      <c r="X1966" s="129" t="s">
        <v>1174</v>
      </c>
      <c r="Y1966" s="130">
        <f>IFERROR(VLOOKUP(A1958,'Stanje zaliha'!A:E,5,FALSE()),0)</f>
        <v>2</v>
      </c>
      <c r="Z1966" s="131"/>
      <c r="AA1966" s="113" t="s">
        <v>1175</v>
      </c>
      <c r="AB1966" s="118">
        <f t="shared" ref="AB1966:AN1966" si="390">SUM(AB1962:AB1965)</f>
        <v>0</v>
      </c>
      <c r="AC1966" s="118">
        <f t="shared" si="390"/>
        <v>0</v>
      </c>
      <c r="AD1966" s="118">
        <f t="shared" si="390"/>
        <v>0</v>
      </c>
      <c r="AE1966" s="118">
        <f t="shared" si="390"/>
        <v>0</v>
      </c>
      <c r="AF1966" s="118">
        <f t="shared" si="390"/>
        <v>0</v>
      </c>
      <c r="AG1966" s="118">
        <f t="shared" si="390"/>
        <v>0</v>
      </c>
      <c r="AH1966" s="118">
        <f t="shared" si="390"/>
        <v>0</v>
      </c>
      <c r="AI1966" s="118">
        <f t="shared" si="390"/>
        <v>0</v>
      </c>
      <c r="AJ1966" s="118">
        <f t="shared" si="390"/>
        <v>0</v>
      </c>
      <c r="AK1966" s="118">
        <f t="shared" si="390"/>
        <v>0</v>
      </c>
      <c r="AL1966" s="118">
        <f t="shared" si="390"/>
        <v>0</v>
      </c>
      <c r="AM1966" s="118">
        <f t="shared" si="390"/>
        <v>0</v>
      </c>
      <c r="AN1966" s="118">
        <f t="shared" si="390"/>
        <v>0</v>
      </c>
      <c r="AQ1966" t="str">
        <f>AQ1958</f>
        <v/>
      </c>
    </row>
    <row r="1967" spans="1:43" ht="14.25" customHeight="1" x14ac:dyDescent="0.25">
      <c r="A1967" s="1"/>
      <c r="B1967" s="122"/>
      <c r="C1967" s="122"/>
      <c r="D1967" s="122"/>
      <c r="E1967" s="122"/>
      <c r="F1967" s="122"/>
      <c r="G1967" s="122"/>
      <c r="H1967" s="122"/>
      <c r="I1967" s="122"/>
      <c r="J1967" s="122"/>
      <c r="K1967" s="122"/>
      <c r="L1967" s="122"/>
      <c r="M1967" s="122"/>
      <c r="N1967" s="122"/>
      <c r="O1967" s="122"/>
      <c r="P1967" s="122"/>
      <c r="Q1967" s="122"/>
      <c r="R1967" s="122"/>
      <c r="S1967" s="122"/>
      <c r="T1967" s="122"/>
      <c r="U1967" s="122"/>
      <c r="V1967" s="124" t="s">
        <v>95</v>
      </c>
      <c r="W1967" s="125">
        <f>IFERROR(0.6*W1966+0.4*W1965,0)</f>
        <v>168.36973684210525</v>
      </c>
      <c r="X1967" s="132" t="s">
        <v>1176</v>
      </c>
      <c r="Y1967" s="133">
        <f>IFERROR(SUMIF('Popis poslanih narudžbi'!A:A,A1958,'Popis poslanih narudžbi'!C:C),0)</f>
        <v>8000</v>
      </c>
      <c r="Z1967" s="131"/>
      <c r="AA1967" s="134" t="s">
        <v>1177</v>
      </c>
      <c r="AB1967" s="118">
        <f t="shared" ref="AB1967:AN1967" si="391">AB1960+AB1966</f>
        <v>17</v>
      </c>
      <c r="AC1967" s="118">
        <f t="shared" si="391"/>
        <v>0</v>
      </c>
      <c r="AD1967" s="118">
        <f t="shared" si="391"/>
        <v>0</v>
      </c>
      <c r="AE1967" s="118">
        <f t="shared" si="391"/>
        <v>0</v>
      </c>
      <c r="AF1967" s="118">
        <f t="shared" si="391"/>
        <v>0</v>
      </c>
      <c r="AG1967" s="118">
        <f t="shared" si="391"/>
        <v>0</v>
      </c>
      <c r="AH1967" s="118">
        <f t="shared" si="391"/>
        <v>0</v>
      </c>
      <c r="AI1967" s="118">
        <f t="shared" si="391"/>
        <v>0</v>
      </c>
      <c r="AJ1967" s="118">
        <f t="shared" si="391"/>
        <v>0</v>
      </c>
      <c r="AK1967" s="118">
        <f t="shared" si="391"/>
        <v>0</v>
      </c>
      <c r="AL1967" s="118">
        <f t="shared" si="391"/>
        <v>0</v>
      </c>
      <c r="AM1967" s="118">
        <f t="shared" si="391"/>
        <v>0</v>
      </c>
      <c r="AN1967" s="118">
        <f t="shared" si="391"/>
        <v>0</v>
      </c>
      <c r="AQ1967" t="str">
        <f>AQ1958</f>
        <v/>
      </c>
    </row>
    <row r="1968" spans="1:43" ht="14.25" customHeight="1" x14ac:dyDescent="0.25">
      <c r="A1968" s="107" t="str">
        <f>'Run Rate'!A200</f>
        <v>POL09796</v>
      </c>
      <c r="B1968" s="135" t="str">
        <f>'Run Rate'!B200</f>
        <v>Polleo Beta Glucan 90 caps</v>
      </c>
      <c r="C1968" s="135" t="str">
        <f>'Run Rate'!C200</f>
        <v>SPORTSKA PREHRANA</v>
      </c>
      <c r="D1968" s="135" t="str">
        <f>'Run Rate'!D200</f>
        <v>02 SILVER</v>
      </c>
      <c r="E1968" s="122"/>
      <c r="F1968" s="122"/>
      <c r="G1968" s="122"/>
      <c r="H1968" s="122"/>
      <c r="I1968" s="122"/>
      <c r="J1968" s="122"/>
      <c r="K1968" s="122"/>
      <c r="L1968" s="122"/>
      <c r="M1968" s="122"/>
      <c r="N1968" s="122"/>
      <c r="O1968" s="122"/>
      <c r="P1968" s="122"/>
      <c r="Q1968" s="122"/>
      <c r="R1968" s="122"/>
      <c r="S1968" s="122"/>
      <c r="T1968" s="122"/>
      <c r="U1968" s="122"/>
      <c r="V1968" s="122"/>
      <c r="W1968" s="122"/>
      <c r="X1968" s="122"/>
      <c r="Y1968" s="122"/>
      <c r="Z1968" s="122"/>
      <c r="AA1968" s="122"/>
      <c r="AB1968" s="122"/>
      <c r="AC1968" s="122"/>
      <c r="AD1968" s="122"/>
      <c r="AE1968" s="122"/>
      <c r="AF1968" s="122"/>
      <c r="AG1968" s="122"/>
      <c r="AH1968" s="122"/>
      <c r="AI1968" s="122"/>
      <c r="AJ1968" s="122"/>
      <c r="AK1968" s="122"/>
      <c r="AL1968" s="122"/>
      <c r="AM1968" s="122"/>
      <c r="AN1968" s="122"/>
      <c r="AQ1968" t="str">
        <f>IF(AND(OR($B$1="ALL",$B$1=C1968),OR($E$1="ALL",$E$1=D1968),OR($B$2="ALL",$B$2=A1968),OR($E$2="ALL",IFERROR(SEARCH($E$2,B1968),0)&gt;0)),"MATCH","")</f>
        <v/>
      </c>
    </row>
    <row r="1969" spans="1:43" ht="14.25" customHeight="1" x14ac:dyDescent="0.25">
      <c r="A1969" s="108" t="s">
        <v>1137</v>
      </c>
      <c r="B1969" s="136" t="s">
        <v>1138</v>
      </c>
      <c r="C1969" s="136" t="s">
        <v>1139</v>
      </c>
      <c r="D1969" s="136" t="s">
        <v>1140</v>
      </c>
      <c r="E1969" s="136" t="s">
        <v>1141</v>
      </c>
      <c r="F1969" s="136" t="s">
        <v>1142</v>
      </c>
      <c r="G1969" s="136" t="s">
        <v>1143</v>
      </c>
      <c r="H1969" s="136" t="s">
        <v>1144</v>
      </c>
      <c r="I1969" s="136" t="s">
        <v>1145</v>
      </c>
      <c r="J1969" s="136" t="s">
        <v>1146</v>
      </c>
      <c r="K1969" s="136" t="s">
        <v>1147</v>
      </c>
      <c r="L1969" s="136" t="s">
        <v>1148</v>
      </c>
      <c r="M1969" s="136" t="s">
        <v>1149</v>
      </c>
      <c r="N1969" s="136" t="s">
        <v>1150</v>
      </c>
      <c r="O1969" s="136" t="s">
        <v>1151</v>
      </c>
      <c r="P1969" s="136" t="s">
        <v>1152</v>
      </c>
      <c r="Q1969" s="136" t="s">
        <v>1153</v>
      </c>
      <c r="R1969" s="136" t="s">
        <v>1154</v>
      </c>
      <c r="S1969" s="136" t="s">
        <v>1155</v>
      </c>
      <c r="T1969" s="136" t="s">
        <v>1156</v>
      </c>
      <c r="U1969" s="136" t="s">
        <v>1157</v>
      </c>
      <c r="V1969" s="136" t="s">
        <v>1158</v>
      </c>
      <c r="W1969" s="136" t="s">
        <v>1159</v>
      </c>
      <c r="X1969" s="136" t="s">
        <v>1160</v>
      </c>
      <c r="Y1969" s="136" t="s">
        <v>1161</v>
      </c>
      <c r="Z1969" s="136" t="s">
        <v>1162</v>
      </c>
      <c r="AA1969" s="136" t="s">
        <v>1163</v>
      </c>
      <c r="AB1969" s="137" t="s">
        <v>156</v>
      </c>
      <c r="AC1969" s="137" t="s">
        <v>157</v>
      </c>
      <c r="AD1969" s="137" t="s">
        <v>158</v>
      </c>
      <c r="AE1969" s="137" t="s">
        <v>139</v>
      </c>
      <c r="AF1969" s="138" t="s">
        <v>140</v>
      </c>
      <c r="AG1969" s="138" t="s">
        <v>141</v>
      </c>
      <c r="AH1969" s="138" t="s">
        <v>142</v>
      </c>
      <c r="AI1969" s="138" t="s">
        <v>143</v>
      </c>
      <c r="AJ1969" s="139" t="s">
        <v>144</v>
      </c>
      <c r="AK1969" s="139" t="s">
        <v>145</v>
      </c>
      <c r="AL1969" s="139" t="s">
        <v>146</v>
      </c>
      <c r="AM1969" s="140" t="s">
        <v>147</v>
      </c>
      <c r="AN1969" s="140" t="s">
        <v>148</v>
      </c>
      <c r="AQ1969" t="str">
        <f>AQ1968</f>
        <v/>
      </c>
    </row>
    <row r="1970" spans="1:43" ht="14.25" customHeight="1" x14ac:dyDescent="0.25">
      <c r="A1970" s="99" t="s">
        <v>1164</v>
      </c>
      <c r="B1970" s="112">
        <f>'Run Rate'!E200</f>
        <v>20</v>
      </c>
      <c r="C1970" s="112">
        <f>'Run Rate'!F200</f>
        <v>11</v>
      </c>
      <c r="D1970" s="112">
        <f>'Run Rate'!G200</f>
        <v>11</v>
      </c>
      <c r="E1970" s="112">
        <f>'Run Rate'!H200</f>
        <v>12</v>
      </c>
      <c r="F1970" s="112">
        <f>'Run Rate'!I200</f>
        <v>13</v>
      </c>
      <c r="G1970" s="112">
        <f>'Run Rate'!J200</f>
        <v>4</v>
      </c>
      <c r="H1970" s="112">
        <f>'Run Rate'!K200</f>
        <v>15</v>
      </c>
      <c r="I1970" s="112">
        <f>'Run Rate'!L200</f>
        <v>21</v>
      </c>
      <c r="J1970" s="112">
        <f>'Run Rate'!M200</f>
        <v>37</v>
      </c>
      <c r="K1970" s="112">
        <f>'Run Rate'!N200</f>
        <v>15</v>
      </c>
      <c r="L1970" s="112">
        <f>'Run Rate'!O200</f>
        <v>7</v>
      </c>
      <c r="M1970" s="112">
        <f>'Run Rate'!P200</f>
        <v>29</v>
      </c>
      <c r="N1970" s="112">
        <f>'Run Rate'!Q200</f>
        <v>8</v>
      </c>
      <c r="O1970" s="112">
        <f>'Run Rate'!R200</f>
        <v>11</v>
      </c>
      <c r="P1970" s="112">
        <f>'Run Rate'!S200</f>
        <v>4</v>
      </c>
      <c r="Q1970" s="112">
        <f>'Run Rate'!T200</f>
        <v>11</v>
      </c>
      <c r="R1970" s="112">
        <f>'Run Rate'!U200</f>
        <v>9</v>
      </c>
      <c r="S1970" s="112">
        <f>'Run Rate'!V200</f>
        <v>12</v>
      </c>
      <c r="T1970" s="112">
        <f>'Run Rate'!W200</f>
        <v>2</v>
      </c>
      <c r="U1970" s="112">
        <f>'Run Rate'!X200</f>
        <v>6</v>
      </c>
      <c r="V1970" s="112">
        <f>'Run Rate'!Y200</f>
        <v>14</v>
      </c>
      <c r="W1970" s="112">
        <f>'Run Rate'!Z200</f>
        <v>3</v>
      </c>
      <c r="X1970" s="112">
        <f>'Run Rate'!AA200</f>
        <v>9</v>
      </c>
      <c r="Y1970" s="112">
        <f>'Run Rate'!AB200</f>
        <v>3</v>
      </c>
      <c r="Z1970" s="112">
        <f>'Run Rate'!AC200</f>
        <v>5</v>
      </c>
      <c r="AA1970" s="112">
        <f>'Run Rate'!AD200</f>
        <v>9</v>
      </c>
      <c r="AB1970" s="113">
        <v>8</v>
      </c>
      <c r="AC1970" s="112">
        <v>8</v>
      </c>
      <c r="AD1970" s="112">
        <v>8</v>
      </c>
      <c r="AE1970" s="112">
        <v>8</v>
      </c>
      <c r="AF1970" s="112">
        <v>8</v>
      </c>
      <c r="AG1970" s="112">
        <v>8</v>
      </c>
      <c r="AH1970" s="112">
        <v>8</v>
      </c>
      <c r="AI1970" s="112">
        <v>8</v>
      </c>
      <c r="AJ1970" s="112">
        <v>8</v>
      </c>
      <c r="AK1970" s="112">
        <v>8</v>
      </c>
      <c r="AL1970" s="112">
        <v>8</v>
      </c>
      <c r="AM1970" s="112">
        <v>8</v>
      </c>
      <c r="AN1970" s="112">
        <v>8</v>
      </c>
      <c r="AQ1970" t="str">
        <f>AQ1968</f>
        <v/>
      </c>
    </row>
    <row r="1971" spans="1:43" ht="14.25" customHeight="1" x14ac:dyDescent="0.25">
      <c r="A1971" s="99" t="s">
        <v>1165</v>
      </c>
      <c r="B1971" s="114"/>
      <c r="C1971" s="114"/>
      <c r="D1971" s="114"/>
      <c r="E1971" s="114"/>
      <c r="F1971" s="114"/>
      <c r="G1971" s="114"/>
      <c r="H1971" s="114"/>
      <c r="I1971" s="114"/>
      <c r="J1971" s="114"/>
      <c r="K1971" s="114"/>
      <c r="L1971" s="114"/>
      <c r="M1971" s="114"/>
      <c r="N1971" s="114"/>
      <c r="O1971" s="114"/>
      <c r="P1971" s="114"/>
      <c r="Q1971" s="114"/>
      <c r="R1971" s="114"/>
      <c r="S1971" s="114"/>
      <c r="T1971" s="114"/>
      <c r="U1971" s="114"/>
      <c r="V1971" s="114"/>
      <c r="W1971" s="115"/>
      <c r="X1971" s="115"/>
      <c r="Y1971" s="115"/>
      <c r="Z1971" s="115"/>
      <c r="AA1971" s="112" t="s">
        <v>1166</v>
      </c>
      <c r="AB1971" s="113"/>
      <c r="AC1971" s="112"/>
      <c r="AD1971" s="112"/>
      <c r="AE1971" s="112"/>
      <c r="AF1971" s="112"/>
      <c r="AG1971" s="112"/>
      <c r="AH1971" s="112"/>
      <c r="AI1971" s="112"/>
      <c r="AJ1971" s="112"/>
      <c r="AK1971" s="112"/>
      <c r="AL1971" s="112"/>
      <c r="AM1971" s="112"/>
      <c r="AN1971" s="112"/>
      <c r="AQ1971" t="str">
        <f>AQ1968</f>
        <v/>
      </c>
    </row>
    <row r="1972" spans="1:43" ht="14.25" customHeight="1" x14ac:dyDescent="0.25">
      <c r="A1972" s="99" t="s">
        <v>1167</v>
      </c>
      <c r="B1972" s="114"/>
      <c r="C1972" s="114"/>
      <c r="D1972" s="114"/>
      <c r="E1972" s="114"/>
      <c r="F1972" s="114"/>
      <c r="G1972" s="114"/>
      <c r="H1972" s="114"/>
      <c r="I1972" s="114"/>
      <c r="J1972" s="114"/>
      <c r="K1972" s="114"/>
      <c r="L1972" s="114"/>
      <c r="M1972" s="114"/>
      <c r="N1972" s="114"/>
      <c r="O1972" s="114"/>
      <c r="P1972" s="114"/>
      <c r="Q1972" s="114"/>
      <c r="R1972" s="114"/>
      <c r="S1972" s="114"/>
      <c r="T1972" s="114"/>
      <c r="U1972" s="114"/>
      <c r="V1972" s="114"/>
      <c r="W1972" s="115"/>
      <c r="X1972" s="116"/>
      <c r="Y1972" s="117"/>
      <c r="Z1972" s="115"/>
      <c r="AA1972" s="112" t="s">
        <v>1168</v>
      </c>
      <c r="AB1972" s="113">
        <f>'Demand Input VP'!B989</f>
        <v>0</v>
      </c>
      <c r="AC1972" s="112">
        <f>'Demand Input VP'!C989</f>
        <v>0</v>
      </c>
      <c r="AD1972" s="112">
        <f>'Demand Input VP'!D989</f>
        <v>0</v>
      </c>
      <c r="AE1972" s="112">
        <f>'Demand Input VP'!E989</f>
        <v>0</v>
      </c>
      <c r="AF1972" s="112">
        <f>'Demand Input VP'!F989</f>
        <v>0</v>
      </c>
      <c r="AG1972" s="112">
        <f>'Demand Input VP'!G989</f>
        <v>0</v>
      </c>
      <c r="AH1972" s="112">
        <f>'Demand Input VP'!H989</f>
        <v>0</v>
      </c>
      <c r="AI1972" s="112">
        <f>'Demand Input VP'!I989</f>
        <v>0</v>
      </c>
      <c r="AJ1972" s="112">
        <f>'Demand Input VP'!J989</f>
        <v>0</v>
      </c>
      <c r="AK1972" s="112">
        <f>'Demand Input VP'!K989</f>
        <v>0</v>
      </c>
      <c r="AL1972" s="112">
        <f>'Demand Input VP'!L989</f>
        <v>0</v>
      </c>
      <c r="AM1972" s="112">
        <f>'Demand Input VP'!M989</f>
        <v>0</v>
      </c>
      <c r="AN1972" s="112">
        <f>'Demand Input VP'!N989</f>
        <v>0</v>
      </c>
      <c r="AQ1972" t="str">
        <f>AQ1968</f>
        <v/>
      </c>
    </row>
    <row r="1973" spans="1:43" ht="14.25" customHeight="1" x14ac:dyDescent="0.25">
      <c r="A1973" s="99" t="s">
        <v>1169</v>
      </c>
      <c r="B1973" s="118"/>
      <c r="C1973" s="118"/>
      <c r="D1973" s="118"/>
      <c r="E1973" s="118"/>
      <c r="F1973" s="118"/>
      <c r="G1973" s="118"/>
      <c r="H1973" s="118"/>
      <c r="I1973" s="118"/>
      <c r="J1973" s="118"/>
      <c r="K1973" s="118"/>
      <c r="L1973" s="118"/>
      <c r="M1973" s="118"/>
      <c r="N1973" s="118"/>
      <c r="O1973" s="118"/>
      <c r="P1973" s="118"/>
      <c r="Q1973" s="118"/>
      <c r="R1973" s="118"/>
      <c r="S1973" s="118"/>
      <c r="T1973" s="118"/>
      <c r="U1973" s="118"/>
      <c r="V1973" s="118"/>
      <c r="W1973" s="115"/>
      <c r="X1973" s="116"/>
      <c r="Y1973" s="117"/>
      <c r="Z1973" s="119"/>
      <c r="AA1973" s="120" t="s">
        <v>1170</v>
      </c>
      <c r="AB1973" s="121">
        <f>'Demand Input VP'!B988</f>
        <v>0</v>
      </c>
      <c r="AC1973" s="120">
        <f>'Demand Input VP'!C988</f>
        <v>0</v>
      </c>
      <c r="AD1973" s="120">
        <f>'Demand Input VP'!D988</f>
        <v>0</v>
      </c>
      <c r="AE1973" s="120">
        <f>'Demand Input VP'!E988</f>
        <v>0</v>
      </c>
      <c r="AF1973" s="120">
        <f>'Demand Input VP'!F988</f>
        <v>0</v>
      </c>
      <c r="AG1973" s="120">
        <f>'Demand Input VP'!G988</f>
        <v>0</v>
      </c>
      <c r="AH1973" s="120">
        <f>'Demand Input VP'!H988</f>
        <v>0</v>
      </c>
      <c r="AI1973" s="120">
        <f>'Demand Input VP'!I988</f>
        <v>0</v>
      </c>
      <c r="AJ1973" s="120">
        <f>'Demand Input VP'!J988</f>
        <v>0</v>
      </c>
      <c r="AK1973" s="120">
        <f>'Demand Input VP'!K988</f>
        <v>0</v>
      </c>
      <c r="AL1973" s="120">
        <f>'Demand Input VP'!L988</f>
        <v>0</v>
      </c>
      <c r="AM1973" s="120">
        <f>'Demand Input VP'!M988</f>
        <v>0</v>
      </c>
      <c r="AN1973" s="120">
        <f>'Demand Input VP'!N988</f>
        <v>0</v>
      </c>
      <c r="AQ1973" t="str">
        <f>AQ1968</f>
        <v/>
      </c>
    </row>
    <row r="1974" spans="1:43" ht="14.25" customHeight="1" x14ac:dyDescent="0.25">
      <c r="A1974" s="1"/>
      <c r="B1974" s="122"/>
      <c r="C1974" s="122"/>
      <c r="D1974" s="122"/>
      <c r="E1974" s="122"/>
      <c r="F1974" s="122"/>
      <c r="G1974" s="122"/>
      <c r="H1974" s="122"/>
      <c r="I1974" s="122"/>
      <c r="J1974" s="122"/>
      <c r="K1974" s="122"/>
      <c r="L1974" s="122"/>
      <c r="M1974" s="122"/>
      <c r="N1974" s="122"/>
      <c r="O1974" s="122"/>
      <c r="P1974" s="122"/>
      <c r="Q1974" s="122"/>
      <c r="R1974" s="122"/>
      <c r="S1974" s="122"/>
      <c r="T1974" s="122"/>
      <c r="U1974" s="122"/>
      <c r="V1974" s="122"/>
      <c r="W1974" s="123"/>
      <c r="X1974" s="116"/>
      <c r="Y1974" s="117"/>
      <c r="Z1974" s="123"/>
      <c r="AA1974" s="112" t="s">
        <v>1171</v>
      </c>
      <c r="AB1974" s="113">
        <f>'Demand Input MP'!B989</f>
        <v>0</v>
      </c>
      <c r="AC1974" s="112">
        <f>'Demand Input MP'!C989</f>
        <v>0</v>
      </c>
      <c r="AD1974" s="112">
        <f>'Demand Input MP'!D989</f>
        <v>0</v>
      </c>
      <c r="AE1974" s="112">
        <f>'Demand Input MP'!E989</f>
        <v>0</v>
      </c>
      <c r="AF1974" s="112">
        <f>'Demand Input MP'!F989</f>
        <v>0</v>
      </c>
      <c r="AG1974" s="112">
        <f>'Demand Input MP'!G989</f>
        <v>0</v>
      </c>
      <c r="AH1974" s="112">
        <f>'Demand Input MP'!H989</f>
        <v>0</v>
      </c>
      <c r="AI1974" s="112">
        <f>'Demand Input MP'!I989</f>
        <v>0</v>
      </c>
      <c r="AJ1974" s="112">
        <f>'Demand Input MP'!J989</f>
        <v>0</v>
      </c>
      <c r="AK1974" s="112">
        <f>'Demand Input MP'!K989</f>
        <v>0</v>
      </c>
      <c r="AL1974" s="112">
        <f>'Demand Input MP'!L989</f>
        <v>0</v>
      </c>
      <c r="AM1974" s="112">
        <f>'Demand Input MP'!M989</f>
        <v>0</v>
      </c>
      <c r="AN1974" s="112">
        <f>'Demand Input MP'!N989</f>
        <v>0</v>
      </c>
      <c r="AQ1974" t="str">
        <f>AQ1968</f>
        <v/>
      </c>
    </row>
    <row r="1975" spans="1:43" ht="14.25" customHeight="1" x14ac:dyDescent="0.25">
      <c r="A1975" s="1"/>
      <c r="B1975" s="122"/>
      <c r="C1975" s="122"/>
      <c r="D1975" s="122"/>
      <c r="E1975" s="122"/>
      <c r="F1975" s="122"/>
      <c r="G1975" s="122"/>
      <c r="H1975" s="122"/>
      <c r="I1975" s="122"/>
      <c r="J1975" s="122"/>
      <c r="K1975" s="122"/>
      <c r="L1975" s="122"/>
      <c r="M1975" s="122"/>
      <c r="N1975" s="122"/>
      <c r="O1975" s="122"/>
      <c r="P1975" s="122"/>
      <c r="Q1975" s="122"/>
      <c r="R1975" s="122"/>
      <c r="S1975" s="122"/>
      <c r="T1975" s="122"/>
      <c r="U1975" s="122"/>
      <c r="V1975" s="124" t="s">
        <v>91</v>
      </c>
      <c r="W1975" s="125">
        <f>IFERROR(IF(SUM('Run Rate History'!E200:AD200)&gt;0,(SUMPRODUCT((B1970:AA1970&gt;=PERCENTILE(B1970:AA1970,0.1))*(B1970:AA1970&lt;=PERCENTILE(B1970:AA1970,0.9))*B1970:AA1970)+SUMPRODUCT(('Run Rate History'!E200:AD200&gt;=PERCENTILE(B1970:AA1970,0.1))*('Run Rate History'!E200:AD200&lt;=PERCENTILE(B1970:AA1970,0.9))*'Run Rate History'!E200:AD200))/(SUMPRODUCT((B1970:AA1970&gt;=PERCENTILE(B1970:AA1970,0.1))*(B1970:AA1970&lt;=PERCENTILE(B1970:AA1970,0.9))*1)+SUMPRODUCT(('Run Rate History'!E200:AD200&gt;=PERCENTILE(B1970:AA1970,0.1))*('Run Rate History'!E200:AD200&lt;=PERCENTILE(B1970:AA1970,0.9))*1)),TRIMMEAN(B1970:AA1970,0.15)),0)</f>
        <v>9.5833333333333339</v>
      </c>
      <c r="X1975" s="126" t="s">
        <v>1172</v>
      </c>
      <c r="Y1975" s="127">
        <f>SUM(B1970:AA1970)/26</f>
        <v>11.576923076923077</v>
      </c>
      <c r="Z1975" s="128"/>
      <c r="AA1975" s="112" t="s">
        <v>1173</v>
      </c>
      <c r="AB1975" s="113">
        <f>'Demand Input MP'!B988</f>
        <v>0</v>
      </c>
      <c r="AC1975" s="112">
        <f>'Demand Input MP'!C988</f>
        <v>0</v>
      </c>
      <c r="AD1975" s="112">
        <f>'Demand Input MP'!D988</f>
        <v>0</v>
      </c>
      <c r="AE1975" s="112">
        <f>'Demand Input MP'!E988</f>
        <v>0</v>
      </c>
      <c r="AF1975" s="112">
        <f>'Demand Input MP'!F988</f>
        <v>0</v>
      </c>
      <c r="AG1975" s="112">
        <f>'Demand Input MP'!G988</f>
        <v>0</v>
      </c>
      <c r="AH1975" s="112">
        <f>'Demand Input MP'!H988</f>
        <v>0</v>
      </c>
      <c r="AI1975" s="112">
        <f>'Demand Input MP'!I988</f>
        <v>0</v>
      </c>
      <c r="AJ1975" s="112">
        <f>'Demand Input MP'!J988</f>
        <v>0</v>
      </c>
      <c r="AK1975" s="112">
        <f>'Demand Input MP'!K988</f>
        <v>0</v>
      </c>
      <c r="AL1975" s="112">
        <f>'Demand Input MP'!L988</f>
        <v>0</v>
      </c>
      <c r="AM1975" s="112">
        <f>'Demand Input MP'!M988</f>
        <v>0</v>
      </c>
      <c r="AN1975" s="112">
        <f>'Demand Input MP'!N988</f>
        <v>0</v>
      </c>
      <c r="AQ1975" t="str">
        <f>AQ1968</f>
        <v/>
      </c>
    </row>
    <row r="1976" spans="1:43" ht="14.25" customHeight="1" x14ac:dyDescent="0.25">
      <c r="A1976" s="1"/>
      <c r="B1976" s="122"/>
      <c r="C1976" s="122"/>
      <c r="D1976" s="122"/>
      <c r="E1976" s="122"/>
      <c r="F1976" s="122"/>
      <c r="G1976" s="122"/>
      <c r="H1976" s="122"/>
      <c r="I1976" s="122"/>
      <c r="J1976" s="122"/>
      <c r="K1976" s="122"/>
      <c r="L1976" s="122"/>
      <c r="M1976" s="122"/>
      <c r="N1976" s="122"/>
      <c r="O1976" s="122"/>
      <c r="P1976" s="122"/>
      <c r="Q1976" s="122"/>
      <c r="R1976" s="122"/>
      <c r="S1976" s="122"/>
      <c r="T1976" s="122"/>
      <c r="U1976" s="122"/>
      <c r="V1976" s="124" t="s">
        <v>94</v>
      </c>
      <c r="W1976" s="125">
        <f>IFERROR((1*MIN(MAX(X1970,0.5*IF(SUM('Run Rate History'!E200:AD200)&gt;0,(MEDIAN(IF(B1970:AA1970&gt;0,B1970:AA1970))+MEDIAN(IF('Run Rate History'!E200:AD200&gt;0,'Run Rate History'!E200:AD200)))/2,MEDIAN(IF(B1970:AA1970&gt;0,B1970:AA1970)))),2*IF(SUM('Run Rate History'!E200:AD200)&gt;0,(MEDIAN(IF(B1970:AA1970&gt;0,B1970:AA1970))+MEDIAN(IF('Run Rate History'!E200:AD200&gt;0,'Run Rate History'!E200:AD200)))/2,MEDIAN(IF(B1970:AA1970&gt;0,B1970:AA1970))))+2*MIN(MAX(Y1970,0.5*IF(SUM('Run Rate History'!E200:AD200)&gt;0,(MEDIAN(IF(B1970:AA1970&gt;0,B1970:AA1970))+MEDIAN(IF('Run Rate History'!E200:AD200&gt;0,'Run Rate History'!E200:AD200)))/2,MEDIAN(IF(B1970:AA1970&gt;0,B1970:AA1970)))),2*IF(SUM('Run Rate History'!E200:AD200)&gt;0,(MEDIAN(IF(B1970:AA1970&gt;0,B1970:AA1970))+MEDIAN(IF('Run Rate History'!E200:AD200&gt;0,'Run Rate History'!E200:AD200)))/2,MEDIAN(IF(B1970:AA1970&gt;0,B1970:AA1970))))+3*MIN(MAX(Z1970,0.5*IF(SUM('Run Rate History'!E200:AD200)&gt;0,(MEDIAN(IF(B1970:AA1970&gt;0,B1970:AA1970))+MEDIAN(IF('Run Rate History'!E200:AD200&gt;0,'Run Rate History'!E200:AD200)))/2,MEDIAN(IF(B1970:AA1970&gt;0,B1970:AA1970)))),2*IF(SUM('Run Rate History'!E200:AD200)&gt;0,(MEDIAN(IF(B1970:AA1970&gt;0,B1970:AA1970))+MEDIAN(IF('Run Rate History'!E200:AD200&gt;0,'Run Rate History'!E200:AD200)))/2,MEDIAN(IF(B1970:AA1970&gt;0,B1970:AA1970))))+4*MIN(MAX(AA1970,0.5*IF(SUM('Run Rate History'!E200:AD200)&gt;0,(MEDIAN(IF(B1970:AA1970&gt;0,B1970:AA1970))+MEDIAN(IF('Run Rate History'!E200:AD200&gt;0,'Run Rate History'!E200:AD200)))/2,MEDIAN(IF(B1970:AA1970&gt;0,B1970:AA1970)))),2*IF(SUM('Run Rate History'!E200:AD200)&gt;0,(MEDIAN(IF(B1970:AA1970&gt;0,B1970:AA1970))+MEDIAN(IF('Run Rate History'!E200:AD200&gt;0,'Run Rate History'!E200:AD200)))/2,MEDIAN(IF(B1970:AA1970&gt;0,B1970:AA1970)))))/10,0)</f>
        <v>7</v>
      </c>
      <c r="X1976" s="129" t="s">
        <v>1174</v>
      </c>
      <c r="Y1976" s="130">
        <f>IFERROR(VLOOKUP(A1968,'Stanje zaliha'!A:E,5,FALSE()),0)</f>
        <v>214</v>
      </c>
      <c r="Z1976" s="131"/>
      <c r="AA1976" s="113" t="s">
        <v>1175</v>
      </c>
      <c r="AB1976" s="118">
        <f t="shared" ref="AB1976:AN1976" si="392">SUM(AB1972:AB1975)</f>
        <v>0</v>
      </c>
      <c r="AC1976" s="118">
        <f t="shared" si="392"/>
        <v>0</v>
      </c>
      <c r="AD1976" s="118">
        <f t="shared" si="392"/>
        <v>0</v>
      </c>
      <c r="AE1976" s="118">
        <f t="shared" si="392"/>
        <v>0</v>
      </c>
      <c r="AF1976" s="118">
        <f t="shared" si="392"/>
        <v>0</v>
      </c>
      <c r="AG1976" s="118">
        <f t="shared" si="392"/>
        <v>0</v>
      </c>
      <c r="AH1976" s="118">
        <f t="shared" si="392"/>
        <v>0</v>
      </c>
      <c r="AI1976" s="118">
        <f t="shared" si="392"/>
        <v>0</v>
      </c>
      <c r="AJ1976" s="118">
        <f t="shared" si="392"/>
        <v>0</v>
      </c>
      <c r="AK1976" s="118">
        <f t="shared" si="392"/>
        <v>0</v>
      </c>
      <c r="AL1976" s="118">
        <f t="shared" si="392"/>
        <v>0</v>
      </c>
      <c r="AM1976" s="118">
        <f t="shared" si="392"/>
        <v>0</v>
      </c>
      <c r="AN1976" s="118">
        <f t="shared" si="392"/>
        <v>0</v>
      </c>
      <c r="AQ1976" t="str">
        <f>AQ1968</f>
        <v/>
      </c>
    </row>
    <row r="1977" spans="1:43" ht="14.25" customHeight="1" x14ac:dyDescent="0.25">
      <c r="A1977" s="1"/>
      <c r="B1977" s="122"/>
      <c r="C1977" s="122"/>
      <c r="D1977" s="122"/>
      <c r="E1977" s="122"/>
      <c r="F1977" s="122"/>
      <c r="G1977" s="122"/>
      <c r="H1977" s="122"/>
      <c r="I1977" s="122"/>
      <c r="J1977" s="122"/>
      <c r="K1977" s="122"/>
      <c r="L1977" s="122"/>
      <c r="M1977" s="122"/>
      <c r="N1977" s="122"/>
      <c r="O1977" s="122"/>
      <c r="P1977" s="122"/>
      <c r="Q1977" s="122"/>
      <c r="R1977" s="122"/>
      <c r="S1977" s="122"/>
      <c r="T1977" s="122"/>
      <c r="U1977" s="122"/>
      <c r="V1977" s="124" t="s">
        <v>95</v>
      </c>
      <c r="W1977" s="125">
        <f>IFERROR(0.6*W1976+0.4*W1975,0)</f>
        <v>8.033333333333335</v>
      </c>
      <c r="X1977" s="132" t="s">
        <v>1176</v>
      </c>
      <c r="Y1977" s="133">
        <f>IFERROR(SUMIF('Popis poslanih narudžbi'!A:A,A1968,'Popis poslanih narudžbi'!C:C),0)</f>
        <v>0</v>
      </c>
      <c r="Z1977" s="131"/>
      <c r="AA1977" s="134" t="s">
        <v>1177</v>
      </c>
      <c r="AB1977" s="118">
        <f t="shared" ref="AB1977:AN1977" si="393">AB1970+AB1976</f>
        <v>8</v>
      </c>
      <c r="AC1977" s="118">
        <f t="shared" si="393"/>
        <v>8</v>
      </c>
      <c r="AD1977" s="118">
        <f t="shared" si="393"/>
        <v>8</v>
      </c>
      <c r="AE1977" s="118">
        <f t="shared" si="393"/>
        <v>8</v>
      </c>
      <c r="AF1977" s="118">
        <f t="shared" si="393"/>
        <v>8</v>
      </c>
      <c r="AG1977" s="118">
        <f t="shared" si="393"/>
        <v>8</v>
      </c>
      <c r="AH1977" s="118">
        <f t="shared" si="393"/>
        <v>8</v>
      </c>
      <c r="AI1977" s="118">
        <f t="shared" si="393"/>
        <v>8</v>
      </c>
      <c r="AJ1977" s="118">
        <f t="shared" si="393"/>
        <v>8</v>
      </c>
      <c r="AK1977" s="118">
        <f t="shared" si="393"/>
        <v>8</v>
      </c>
      <c r="AL1977" s="118">
        <f t="shared" si="393"/>
        <v>8</v>
      </c>
      <c r="AM1977" s="118">
        <f t="shared" si="393"/>
        <v>8</v>
      </c>
      <c r="AN1977" s="118">
        <f t="shared" si="393"/>
        <v>8</v>
      </c>
      <c r="AQ1977" t="str">
        <f>AQ1968</f>
        <v/>
      </c>
    </row>
    <row r="1978" spans="1:43" ht="14.25" customHeight="1" x14ac:dyDescent="0.25">
      <c r="A1978" s="107" t="str">
        <f>'Run Rate'!A201</f>
        <v>POL12879</v>
      </c>
      <c r="B1978" s="135" t="str">
        <f>'Run Rate'!B201</f>
        <v>Polleo NextGen Protein 2 kg Chocolate</v>
      </c>
      <c r="C1978" s="135" t="str">
        <f>'Run Rate'!C201</f>
        <v>PROTEINI</v>
      </c>
      <c r="D1978" s="135" t="str">
        <f>'Run Rate'!D201</f>
        <v>02 SILVER</v>
      </c>
      <c r="E1978" s="122"/>
      <c r="F1978" s="122"/>
      <c r="G1978" s="122"/>
      <c r="H1978" s="122"/>
      <c r="I1978" s="122"/>
      <c r="J1978" s="122"/>
      <c r="K1978" s="122"/>
      <c r="L1978" s="122"/>
      <c r="M1978" s="122"/>
      <c r="N1978" s="122"/>
      <c r="O1978" s="122"/>
      <c r="P1978" s="122"/>
      <c r="Q1978" s="122"/>
      <c r="R1978" s="122"/>
      <c r="S1978" s="122"/>
      <c r="T1978" s="122"/>
      <c r="U1978" s="122"/>
      <c r="V1978" s="122"/>
      <c r="W1978" s="122"/>
      <c r="X1978" s="122"/>
      <c r="Y1978" s="122"/>
      <c r="Z1978" s="122"/>
      <c r="AA1978" s="122"/>
      <c r="AB1978" s="122"/>
      <c r="AC1978" s="122"/>
      <c r="AD1978" s="122"/>
      <c r="AE1978" s="122"/>
      <c r="AF1978" s="122"/>
      <c r="AG1978" s="122"/>
      <c r="AH1978" s="122"/>
      <c r="AI1978" s="122"/>
      <c r="AJ1978" s="122"/>
      <c r="AK1978" s="122"/>
      <c r="AL1978" s="122"/>
      <c r="AM1978" s="122"/>
      <c r="AN1978" s="122"/>
      <c r="AQ1978" t="str">
        <f>IF(AND(OR($B$1="ALL",$B$1=C1978),OR($E$1="ALL",$E$1=D1978),OR($B$2="ALL",$B$2=A1978),OR($E$2="ALL",IFERROR(SEARCH($E$2,B1978),0)&gt;0)),"MATCH","")</f>
        <v/>
      </c>
    </row>
    <row r="1979" spans="1:43" ht="14.25" customHeight="1" x14ac:dyDescent="0.25">
      <c r="A1979" s="108" t="s">
        <v>1137</v>
      </c>
      <c r="B1979" s="136" t="s">
        <v>1138</v>
      </c>
      <c r="C1979" s="136" t="s">
        <v>1139</v>
      </c>
      <c r="D1979" s="136" t="s">
        <v>1140</v>
      </c>
      <c r="E1979" s="136" t="s">
        <v>1141</v>
      </c>
      <c r="F1979" s="136" t="s">
        <v>1142</v>
      </c>
      <c r="G1979" s="136" t="s">
        <v>1143</v>
      </c>
      <c r="H1979" s="136" t="s">
        <v>1144</v>
      </c>
      <c r="I1979" s="136" t="s">
        <v>1145</v>
      </c>
      <c r="J1979" s="136" t="s">
        <v>1146</v>
      </c>
      <c r="K1979" s="136" t="s">
        <v>1147</v>
      </c>
      <c r="L1979" s="136" t="s">
        <v>1148</v>
      </c>
      <c r="M1979" s="136" t="s">
        <v>1149</v>
      </c>
      <c r="N1979" s="136" t="s">
        <v>1150</v>
      </c>
      <c r="O1979" s="136" t="s">
        <v>1151</v>
      </c>
      <c r="P1979" s="136" t="s">
        <v>1152</v>
      </c>
      <c r="Q1979" s="136" t="s">
        <v>1153</v>
      </c>
      <c r="R1979" s="136" t="s">
        <v>1154</v>
      </c>
      <c r="S1979" s="136" t="s">
        <v>1155</v>
      </c>
      <c r="T1979" s="136" t="s">
        <v>1156</v>
      </c>
      <c r="U1979" s="136" t="s">
        <v>1157</v>
      </c>
      <c r="V1979" s="136" t="s">
        <v>1158</v>
      </c>
      <c r="W1979" s="136" t="s">
        <v>1159</v>
      </c>
      <c r="X1979" s="136" t="s">
        <v>1160</v>
      </c>
      <c r="Y1979" s="136" t="s">
        <v>1161</v>
      </c>
      <c r="Z1979" s="136" t="s">
        <v>1162</v>
      </c>
      <c r="AA1979" s="136" t="s">
        <v>1163</v>
      </c>
      <c r="AB1979" s="137" t="s">
        <v>156</v>
      </c>
      <c r="AC1979" s="137" t="s">
        <v>157</v>
      </c>
      <c r="AD1979" s="137" t="s">
        <v>158</v>
      </c>
      <c r="AE1979" s="137" t="s">
        <v>139</v>
      </c>
      <c r="AF1979" s="138" t="s">
        <v>140</v>
      </c>
      <c r="AG1979" s="138" t="s">
        <v>141</v>
      </c>
      <c r="AH1979" s="138" t="s">
        <v>142</v>
      </c>
      <c r="AI1979" s="138" t="s">
        <v>143</v>
      </c>
      <c r="AJ1979" s="139" t="s">
        <v>144</v>
      </c>
      <c r="AK1979" s="139" t="s">
        <v>145</v>
      </c>
      <c r="AL1979" s="139" t="s">
        <v>146</v>
      </c>
      <c r="AM1979" s="140" t="s">
        <v>147</v>
      </c>
      <c r="AN1979" s="140" t="s">
        <v>148</v>
      </c>
      <c r="AQ1979" t="str">
        <f>AQ1978</f>
        <v/>
      </c>
    </row>
    <row r="1980" spans="1:43" ht="14.25" customHeight="1" x14ac:dyDescent="0.25">
      <c r="A1980" s="99" t="s">
        <v>1164</v>
      </c>
      <c r="B1980" s="112">
        <f>'Run Rate'!E201</f>
        <v>0</v>
      </c>
      <c r="C1980" s="112">
        <f>'Run Rate'!F201</f>
        <v>0</v>
      </c>
      <c r="D1980" s="112">
        <f>'Run Rate'!G201</f>
        <v>0</v>
      </c>
      <c r="E1980" s="112">
        <f>'Run Rate'!H201</f>
        <v>0</v>
      </c>
      <c r="F1980" s="112">
        <f>'Run Rate'!I201</f>
        <v>0</v>
      </c>
      <c r="G1980" s="112">
        <f>'Run Rate'!J201</f>
        <v>0</v>
      </c>
      <c r="H1980" s="112">
        <f>'Run Rate'!K201</f>
        <v>94</v>
      </c>
      <c r="I1980" s="112">
        <f>'Run Rate'!L201</f>
        <v>103</v>
      </c>
      <c r="J1980" s="112">
        <f>'Run Rate'!M201</f>
        <v>140</v>
      </c>
      <c r="K1980" s="112">
        <f>'Run Rate'!N201</f>
        <v>29</v>
      </c>
      <c r="L1980" s="112">
        <f>'Run Rate'!O201</f>
        <v>3</v>
      </c>
      <c r="M1980" s="112">
        <f>'Run Rate'!P201</f>
        <v>4</v>
      </c>
      <c r="N1980" s="112">
        <f>'Run Rate'!Q201</f>
        <v>7</v>
      </c>
      <c r="O1980" s="112">
        <f>'Run Rate'!R201</f>
        <v>0</v>
      </c>
      <c r="P1980" s="112">
        <f>'Run Rate'!S201</f>
        <v>3</v>
      </c>
      <c r="Q1980" s="112">
        <f>'Run Rate'!T201</f>
        <v>10</v>
      </c>
      <c r="R1980" s="112">
        <f>'Run Rate'!U201</f>
        <v>9</v>
      </c>
      <c r="S1980" s="112">
        <f>'Run Rate'!V201</f>
        <v>11</v>
      </c>
      <c r="T1980" s="112">
        <f>'Run Rate'!W201</f>
        <v>10</v>
      </c>
      <c r="U1980" s="112">
        <f>'Run Rate'!X201</f>
        <v>11</v>
      </c>
      <c r="V1980" s="112">
        <f>'Run Rate'!Y201</f>
        <v>14</v>
      </c>
      <c r="W1980" s="112">
        <f>'Run Rate'!Z201</f>
        <v>32</v>
      </c>
      <c r="X1980" s="112">
        <f>'Run Rate'!AA201</f>
        <v>12</v>
      </c>
      <c r="Y1980" s="112">
        <f>'Run Rate'!AB201</f>
        <v>35</v>
      </c>
      <c r="Z1980" s="112">
        <f>'Run Rate'!AC201</f>
        <v>14</v>
      </c>
      <c r="AA1980" s="112">
        <f>'Run Rate'!AD201</f>
        <v>60</v>
      </c>
      <c r="AB1980" s="113">
        <v>48</v>
      </c>
      <c r="AC1980" s="112">
        <v>48</v>
      </c>
      <c r="AD1980" s="112">
        <v>49</v>
      </c>
      <c r="AE1980" s="112">
        <v>49</v>
      </c>
      <c r="AF1980" s="112">
        <v>49</v>
      </c>
      <c r="AG1980" s="112">
        <v>44</v>
      </c>
      <c r="AH1980" s="112">
        <v>44</v>
      </c>
      <c r="AI1980" s="112">
        <v>44</v>
      </c>
      <c r="AJ1980" s="112">
        <v>45</v>
      </c>
      <c r="AK1980" s="112">
        <v>50</v>
      </c>
      <c r="AL1980" s="112">
        <v>50</v>
      </c>
      <c r="AM1980" s="112">
        <v>45</v>
      </c>
      <c r="AN1980" s="112">
        <v>45</v>
      </c>
      <c r="AQ1980" t="str">
        <f>AQ1978</f>
        <v/>
      </c>
    </row>
    <row r="1981" spans="1:43" ht="14.25" customHeight="1" x14ac:dyDescent="0.25">
      <c r="A1981" s="99" t="s">
        <v>1165</v>
      </c>
      <c r="B1981" s="114"/>
      <c r="C1981" s="114"/>
      <c r="D1981" s="114"/>
      <c r="E1981" s="114"/>
      <c r="F1981" s="114"/>
      <c r="G1981" s="114"/>
      <c r="H1981" s="114"/>
      <c r="I1981" s="114"/>
      <c r="J1981" s="114"/>
      <c r="K1981" s="114"/>
      <c r="L1981" s="114"/>
      <c r="M1981" s="114"/>
      <c r="N1981" s="114"/>
      <c r="O1981" s="114"/>
      <c r="P1981" s="114"/>
      <c r="Q1981" s="114"/>
      <c r="R1981" s="114"/>
      <c r="S1981" s="114"/>
      <c r="T1981" s="114"/>
      <c r="U1981" s="114"/>
      <c r="V1981" s="114"/>
      <c r="W1981" s="115"/>
      <c r="X1981" s="115"/>
      <c r="Y1981" s="115"/>
      <c r="Z1981" s="115"/>
      <c r="AA1981" s="112" t="s">
        <v>1166</v>
      </c>
      <c r="AB1981" s="113"/>
      <c r="AC1981" s="112"/>
      <c r="AD1981" s="112"/>
      <c r="AE1981" s="112"/>
      <c r="AF1981" s="112"/>
      <c r="AG1981" s="112"/>
      <c r="AH1981" s="112"/>
      <c r="AI1981" s="112"/>
      <c r="AJ1981" s="112"/>
      <c r="AK1981" s="112"/>
      <c r="AL1981" s="112"/>
      <c r="AM1981" s="112"/>
      <c r="AN1981" s="112"/>
      <c r="AQ1981" t="str">
        <f>AQ1978</f>
        <v/>
      </c>
    </row>
    <row r="1982" spans="1:43" ht="14.25" customHeight="1" x14ac:dyDescent="0.25">
      <c r="A1982" s="99" t="s">
        <v>1167</v>
      </c>
      <c r="B1982" s="114"/>
      <c r="C1982" s="114"/>
      <c r="D1982" s="114"/>
      <c r="E1982" s="114"/>
      <c r="F1982" s="114"/>
      <c r="G1982" s="114"/>
      <c r="H1982" s="114"/>
      <c r="I1982" s="114"/>
      <c r="J1982" s="114"/>
      <c r="K1982" s="114"/>
      <c r="L1982" s="114"/>
      <c r="M1982" s="114"/>
      <c r="N1982" s="114"/>
      <c r="O1982" s="114"/>
      <c r="P1982" s="114"/>
      <c r="Q1982" s="114"/>
      <c r="R1982" s="114"/>
      <c r="S1982" s="114"/>
      <c r="T1982" s="114"/>
      <c r="U1982" s="114"/>
      <c r="V1982" s="114"/>
      <c r="W1982" s="115"/>
      <c r="X1982" s="116"/>
      <c r="Y1982" s="117"/>
      <c r="Z1982" s="115"/>
      <c r="AA1982" s="112" t="s">
        <v>1168</v>
      </c>
      <c r="AB1982" s="113">
        <f>'Demand Input VP'!B994</f>
        <v>0</v>
      </c>
      <c r="AC1982" s="112">
        <f>'Demand Input VP'!C994</f>
        <v>0</v>
      </c>
      <c r="AD1982" s="112">
        <f>'Demand Input VP'!D994</f>
        <v>0</v>
      </c>
      <c r="AE1982" s="112">
        <f>'Demand Input VP'!E994</f>
        <v>0</v>
      </c>
      <c r="AF1982" s="112">
        <f>'Demand Input VP'!F994</f>
        <v>0</v>
      </c>
      <c r="AG1982" s="112">
        <f>'Demand Input VP'!G994</f>
        <v>60</v>
      </c>
      <c r="AH1982" s="112">
        <f>'Demand Input VP'!H994</f>
        <v>60</v>
      </c>
      <c r="AI1982" s="112">
        <f>'Demand Input VP'!I994</f>
        <v>60</v>
      </c>
      <c r="AJ1982" s="112">
        <f>'Demand Input VP'!J994</f>
        <v>60</v>
      </c>
      <c r="AK1982" s="112">
        <f>'Demand Input VP'!K994</f>
        <v>0</v>
      </c>
      <c r="AL1982" s="112">
        <f>'Demand Input VP'!L994</f>
        <v>0</v>
      </c>
      <c r="AM1982" s="112">
        <f>'Demand Input VP'!M994</f>
        <v>0</v>
      </c>
      <c r="AN1982" s="112">
        <f>'Demand Input VP'!N994</f>
        <v>0</v>
      </c>
      <c r="AQ1982" t="str">
        <f>AQ1978</f>
        <v/>
      </c>
    </row>
    <row r="1983" spans="1:43" ht="14.25" customHeight="1" x14ac:dyDescent="0.25">
      <c r="A1983" s="99" t="s">
        <v>1169</v>
      </c>
      <c r="B1983" s="118"/>
      <c r="C1983" s="118"/>
      <c r="D1983" s="118"/>
      <c r="E1983" s="118"/>
      <c r="F1983" s="118"/>
      <c r="G1983" s="118"/>
      <c r="H1983" s="118"/>
      <c r="I1983" s="118"/>
      <c r="J1983" s="118"/>
      <c r="K1983" s="118"/>
      <c r="L1983" s="118"/>
      <c r="M1983" s="118"/>
      <c r="N1983" s="118"/>
      <c r="O1983" s="118"/>
      <c r="P1983" s="118"/>
      <c r="Q1983" s="118"/>
      <c r="R1983" s="118"/>
      <c r="S1983" s="118"/>
      <c r="T1983" s="118"/>
      <c r="U1983" s="118"/>
      <c r="V1983" s="118"/>
      <c r="W1983" s="115"/>
      <c r="X1983" s="116"/>
      <c r="Y1983" s="117"/>
      <c r="Z1983" s="119"/>
      <c r="AA1983" s="120" t="s">
        <v>1170</v>
      </c>
      <c r="AB1983" s="121">
        <f>'Demand Input VP'!B993</f>
        <v>0</v>
      </c>
      <c r="AC1983" s="120">
        <f>'Demand Input VP'!C993</f>
        <v>0</v>
      </c>
      <c r="AD1983" s="120">
        <f>'Demand Input VP'!D993</f>
        <v>0</v>
      </c>
      <c r="AE1983" s="120">
        <f>'Demand Input VP'!E993</f>
        <v>0</v>
      </c>
      <c r="AF1983" s="120">
        <f>'Demand Input VP'!F993</f>
        <v>0</v>
      </c>
      <c r="AG1983" s="120">
        <f>'Demand Input VP'!G993</f>
        <v>0</v>
      </c>
      <c r="AH1983" s="120">
        <f>'Demand Input VP'!H993</f>
        <v>0</v>
      </c>
      <c r="AI1983" s="120">
        <f>'Demand Input VP'!I993</f>
        <v>0</v>
      </c>
      <c r="AJ1983" s="120">
        <f>'Demand Input VP'!J993</f>
        <v>0</v>
      </c>
      <c r="AK1983" s="120">
        <f>'Demand Input VP'!K993</f>
        <v>0</v>
      </c>
      <c r="AL1983" s="120">
        <f>'Demand Input VP'!L993</f>
        <v>0</v>
      </c>
      <c r="AM1983" s="120">
        <f>'Demand Input VP'!M993</f>
        <v>6</v>
      </c>
      <c r="AN1983" s="120">
        <f>'Demand Input VP'!N993</f>
        <v>6</v>
      </c>
      <c r="AQ1983" t="str">
        <f>AQ1978</f>
        <v/>
      </c>
    </row>
    <row r="1984" spans="1:43" ht="14.25" customHeight="1" x14ac:dyDescent="0.25">
      <c r="A1984" s="1"/>
      <c r="B1984" s="122"/>
      <c r="C1984" s="122"/>
      <c r="D1984" s="122"/>
      <c r="E1984" s="122"/>
      <c r="F1984" s="122"/>
      <c r="G1984" s="122"/>
      <c r="H1984" s="122"/>
      <c r="I1984" s="122"/>
      <c r="J1984" s="122"/>
      <c r="K1984" s="122"/>
      <c r="L1984" s="122"/>
      <c r="M1984" s="122"/>
      <c r="N1984" s="122"/>
      <c r="O1984" s="122"/>
      <c r="P1984" s="122"/>
      <c r="Q1984" s="122"/>
      <c r="R1984" s="122"/>
      <c r="S1984" s="122"/>
      <c r="T1984" s="122"/>
      <c r="U1984" s="122"/>
      <c r="V1984" s="122"/>
      <c r="W1984" s="123"/>
      <c r="X1984" s="116"/>
      <c r="Y1984" s="117"/>
      <c r="Z1984" s="123"/>
      <c r="AA1984" s="112" t="s">
        <v>1171</v>
      </c>
      <c r="AB1984" s="113">
        <f>'Demand Input MP'!B994</f>
        <v>0</v>
      </c>
      <c r="AC1984" s="112">
        <f>'Demand Input MP'!C994</f>
        <v>0</v>
      </c>
      <c r="AD1984" s="112">
        <f>'Demand Input MP'!D994</f>
        <v>0</v>
      </c>
      <c r="AE1984" s="112">
        <f>'Demand Input MP'!E994</f>
        <v>0</v>
      </c>
      <c r="AF1984" s="112">
        <f>'Demand Input MP'!F994</f>
        <v>0</v>
      </c>
      <c r="AG1984" s="112">
        <f>'Demand Input MP'!G994</f>
        <v>0</v>
      </c>
      <c r="AH1984" s="112">
        <f>'Demand Input MP'!H994</f>
        <v>0</v>
      </c>
      <c r="AI1984" s="112">
        <f>'Demand Input MP'!I994</f>
        <v>0</v>
      </c>
      <c r="AJ1984" s="112">
        <f>'Demand Input MP'!J994</f>
        <v>0</v>
      </c>
      <c r="AK1984" s="112">
        <f>'Demand Input MP'!K994</f>
        <v>0</v>
      </c>
      <c r="AL1984" s="112">
        <f>'Demand Input MP'!L994</f>
        <v>0</v>
      </c>
      <c r="AM1984" s="112">
        <f>'Demand Input MP'!M994</f>
        <v>0</v>
      </c>
      <c r="AN1984" s="112">
        <f>'Demand Input MP'!N994</f>
        <v>0</v>
      </c>
      <c r="AQ1984" t="str">
        <f>AQ1978</f>
        <v/>
      </c>
    </row>
    <row r="1985" spans="1:43" ht="14.25" customHeight="1" x14ac:dyDescent="0.25">
      <c r="A1985" s="1"/>
      <c r="B1985" s="122"/>
      <c r="C1985" s="122"/>
      <c r="D1985" s="122"/>
      <c r="E1985" s="122"/>
      <c r="F1985" s="122"/>
      <c r="G1985" s="122"/>
      <c r="H1985" s="122"/>
      <c r="I1985" s="122"/>
      <c r="J1985" s="122"/>
      <c r="K1985" s="122"/>
      <c r="L1985" s="122"/>
      <c r="M1985" s="122"/>
      <c r="N1985" s="122"/>
      <c r="O1985" s="122"/>
      <c r="P1985" s="122"/>
      <c r="Q1985" s="122"/>
      <c r="R1985" s="122"/>
      <c r="S1985" s="122"/>
      <c r="T1985" s="122"/>
      <c r="U1985" s="122"/>
      <c r="V1985" s="124" t="s">
        <v>91</v>
      </c>
      <c r="W1985" s="125">
        <f>IFERROR(IF(SUM('Run Rate History'!E201:AD201)&gt;0,(SUMPRODUCT((B1980:AA1980&gt;=PERCENTILE(B1980:AA1980,0.1))*(B1980:AA1980&lt;=PERCENTILE(B1980:AA1980,0.9))*B1980:AA1980)+SUMPRODUCT(('Run Rate History'!E201:AD201&gt;=PERCENTILE(B1980:AA1980,0.1))*('Run Rate History'!E201:AD201&lt;=PERCENTILE(B1980:AA1980,0.9))*'Run Rate History'!E201:AD201))/(SUMPRODUCT((B1980:AA1980&gt;=PERCENTILE(B1980:AA1980,0.1))*(B1980:AA1980&lt;=PERCENTILE(B1980:AA1980,0.9))*1)+SUMPRODUCT(('Run Rate History'!E201:AD201&gt;=PERCENTILE(B1980:AA1980,0.1))*('Run Rate History'!E201:AD201&lt;=PERCENTILE(B1980:AA1980,0.9))*1)),TRIMMEAN(B1980:AA1980,0.15)),0)</f>
        <v>19.208333333333332</v>
      </c>
      <c r="X1985" s="126" t="s">
        <v>1172</v>
      </c>
      <c r="Y1985" s="127">
        <f>SUM(B1980:AA1980)/26</f>
        <v>23.115384615384617</v>
      </c>
      <c r="Z1985" s="128"/>
      <c r="AA1985" s="112" t="s">
        <v>1173</v>
      </c>
      <c r="AB1985" s="113">
        <f>'Demand Input MP'!B993</f>
        <v>0</v>
      </c>
      <c r="AC1985" s="112">
        <f>'Demand Input MP'!C993</f>
        <v>0</v>
      </c>
      <c r="AD1985" s="112">
        <f>'Demand Input MP'!D993</f>
        <v>0</v>
      </c>
      <c r="AE1985" s="112">
        <f>'Demand Input MP'!E993</f>
        <v>0</v>
      </c>
      <c r="AF1985" s="112">
        <f>'Demand Input MP'!F993</f>
        <v>0</v>
      </c>
      <c r="AG1985" s="112">
        <f>'Demand Input MP'!G993</f>
        <v>0</v>
      </c>
      <c r="AH1985" s="112">
        <f>'Demand Input MP'!H993</f>
        <v>0</v>
      </c>
      <c r="AI1985" s="112">
        <f>'Demand Input MP'!I993</f>
        <v>0</v>
      </c>
      <c r="AJ1985" s="112">
        <f>'Demand Input MP'!J993</f>
        <v>0</v>
      </c>
      <c r="AK1985" s="112">
        <f>'Demand Input MP'!K993</f>
        <v>0</v>
      </c>
      <c r="AL1985" s="112">
        <f>'Demand Input MP'!L993</f>
        <v>0</v>
      </c>
      <c r="AM1985" s="112">
        <f>'Demand Input MP'!M993</f>
        <v>0</v>
      </c>
      <c r="AN1985" s="112">
        <f>'Demand Input MP'!N993</f>
        <v>0</v>
      </c>
      <c r="AQ1985" t="str">
        <f>AQ1978</f>
        <v/>
      </c>
    </row>
    <row r="1986" spans="1:43" ht="14.25" customHeight="1" x14ac:dyDescent="0.25">
      <c r="A1986" s="1"/>
      <c r="B1986" s="122"/>
      <c r="C1986" s="122"/>
      <c r="D1986" s="122"/>
      <c r="E1986" s="122"/>
      <c r="F1986" s="122"/>
      <c r="G1986" s="122"/>
      <c r="H1986" s="122"/>
      <c r="I1986" s="122"/>
      <c r="J1986" s="122"/>
      <c r="K1986" s="122"/>
      <c r="L1986" s="122"/>
      <c r="M1986" s="122"/>
      <c r="N1986" s="122"/>
      <c r="O1986" s="122"/>
      <c r="P1986" s="122"/>
      <c r="Q1986" s="122"/>
      <c r="R1986" s="122"/>
      <c r="S1986" s="122"/>
      <c r="T1986" s="122"/>
      <c r="U1986" s="122"/>
      <c r="V1986" s="124" t="s">
        <v>94</v>
      </c>
      <c r="W1986" s="125">
        <f>IFERROR((1*MIN(MAX(X1980,0.5*IF(SUM('Run Rate History'!E201:AD201)&gt;0,(MEDIAN(IF(B1980:AA1980&gt;0,B1980:AA1980))+MEDIAN(IF('Run Rate History'!E201:AD201&gt;0,'Run Rate History'!E201:AD201)))/2,MEDIAN(IF(B1980:AA1980&gt;0,B1980:AA1980)))),2*IF(SUM('Run Rate History'!E201:AD201)&gt;0,(MEDIAN(IF(B1980:AA1980&gt;0,B1980:AA1980))+MEDIAN(IF('Run Rate History'!E201:AD201&gt;0,'Run Rate History'!E201:AD201)))/2,MEDIAN(IF(B1980:AA1980&gt;0,B1980:AA1980))))+2*MIN(MAX(Y1980,0.5*IF(SUM('Run Rate History'!E201:AD201)&gt;0,(MEDIAN(IF(B1980:AA1980&gt;0,B1980:AA1980))+MEDIAN(IF('Run Rate History'!E201:AD201&gt;0,'Run Rate History'!E201:AD201)))/2,MEDIAN(IF(B1980:AA1980&gt;0,B1980:AA1980)))),2*IF(SUM('Run Rate History'!E201:AD201)&gt;0,(MEDIAN(IF(B1980:AA1980&gt;0,B1980:AA1980))+MEDIAN(IF('Run Rate History'!E201:AD201&gt;0,'Run Rate History'!E201:AD201)))/2,MEDIAN(IF(B1980:AA1980&gt;0,B1980:AA1980))))+3*MIN(MAX(Z1980,0.5*IF(SUM('Run Rate History'!E201:AD201)&gt;0,(MEDIAN(IF(B1980:AA1980&gt;0,B1980:AA1980))+MEDIAN(IF('Run Rate History'!E201:AD201&gt;0,'Run Rate History'!E201:AD201)))/2,MEDIAN(IF(B1980:AA1980&gt;0,B1980:AA1980)))),2*IF(SUM('Run Rate History'!E201:AD201)&gt;0,(MEDIAN(IF(B1980:AA1980&gt;0,B1980:AA1980))+MEDIAN(IF('Run Rate History'!E201:AD201&gt;0,'Run Rate History'!E201:AD201)))/2,MEDIAN(IF(B1980:AA1980&gt;0,B1980:AA1980))))+4*MIN(MAX(AA1980,0.5*IF(SUM('Run Rate History'!E201:AD201)&gt;0,(MEDIAN(IF(B1980:AA1980&gt;0,B1980:AA1980))+MEDIAN(IF('Run Rate History'!E201:AD201&gt;0,'Run Rate History'!E201:AD201)))/2,MEDIAN(IF(B1980:AA1980&gt;0,B1980:AA1980)))),2*IF(SUM('Run Rate History'!E201:AD201)&gt;0,(MEDIAN(IF(B1980:AA1980&gt;0,B1980:AA1980))+MEDIAN(IF('Run Rate History'!E201:AD201&gt;0,'Run Rate History'!E201:AD201)))/2,MEDIAN(IF(B1980:AA1980&gt;0,B1980:AA1980)))))/10,0)</f>
        <v>17.399999999999999</v>
      </c>
      <c r="X1986" s="129" t="s">
        <v>1174</v>
      </c>
      <c r="Y1986" s="130">
        <f>IFERROR(VLOOKUP(A1978,'Stanje zaliha'!A:E,5,FALSE()),0)</f>
        <v>533</v>
      </c>
      <c r="Z1986" s="131"/>
      <c r="AA1986" s="113" t="s">
        <v>1175</v>
      </c>
      <c r="AB1986" s="118">
        <f t="shared" ref="AB1986:AN1986" si="394">SUM(AB1982:AB1985)</f>
        <v>0</v>
      </c>
      <c r="AC1986" s="118">
        <f t="shared" si="394"/>
        <v>0</v>
      </c>
      <c r="AD1986" s="118">
        <f t="shared" si="394"/>
        <v>0</v>
      </c>
      <c r="AE1986" s="118">
        <f t="shared" si="394"/>
        <v>0</v>
      </c>
      <c r="AF1986" s="118">
        <f t="shared" si="394"/>
        <v>0</v>
      </c>
      <c r="AG1986" s="118">
        <f t="shared" si="394"/>
        <v>60</v>
      </c>
      <c r="AH1986" s="118">
        <f t="shared" si="394"/>
        <v>60</v>
      </c>
      <c r="AI1986" s="118">
        <f t="shared" si="394"/>
        <v>60</v>
      </c>
      <c r="AJ1986" s="118">
        <f t="shared" si="394"/>
        <v>60</v>
      </c>
      <c r="AK1986" s="118">
        <f t="shared" si="394"/>
        <v>0</v>
      </c>
      <c r="AL1986" s="118">
        <f t="shared" si="394"/>
        <v>0</v>
      </c>
      <c r="AM1986" s="118">
        <f t="shared" si="394"/>
        <v>6</v>
      </c>
      <c r="AN1986" s="118">
        <f t="shared" si="394"/>
        <v>6</v>
      </c>
      <c r="AQ1986" t="str">
        <f>AQ1978</f>
        <v/>
      </c>
    </row>
    <row r="1987" spans="1:43" ht="14.25" customHeight="1" x14ac:dyDescent="0.25">
      <c r="A1987" s="1"/>
      <c r="B1987" s="122"/>
      <c r="C1987" s="122"/>
      <c r="D1987" s="122"/>
      <c r="E1987" s="122"/>
      <c r="F1987" s="122"/>
      <c r="G1987" s="122"/>
      <c r="H1987" s="122"/>
      <c r="I1987" s="122"/>
      <c r="J1987" s="122"/>
      <c r="K1987" s="122"/>
      <c r="L1987" s="122"/>
      <c r="M1987" s="122"/>
      <c r="N1987" s="122"/>
      <c r="O1987" s="122"/>
      <c r="P1987" s="122"/>
      <c r="Q1987" s="122"/>
      <c r="R1987" s="122"/>
      <c r="S1987" s="122"/>
      <c r="T1987" s="122"/>
      <c r="U1987" s="122"/>
      <c r="V1987" s="124" t="s">
        <v>95</v>
      </c>
      <c r="W1987" s="125">
        <f>IFERROR(0.6*W1986+0.4*W1985,0)</f>
        <v>18.123333333333335</v>
      </c>
      <c r="X1987" s="132" t="s">
        <v>1176</v>
      </c>
      <c r="Y1987" s="133">
        <f>IFERROR(SUMIF('Popis poslanih narudžbi'!A:A,A1978,'Popis poslanih narudžbi'!C:C),0)</f>
        <v>0</v>
      </c>
      <c r="Z1987" s="131"/>
      <c r="AA1987" s="134" t="s">
        <v>1177</v>
      </c>
      <c r="AB1987" s="118">
        <f t="shared" ref="AB1987:AN1987" si="395">AB1980+AB1986</f>
        <v>48</v>
      </c>
      <c r="AC1987" s="118">
        <f t="shared" si="395"/>
        <v>48</v>
      </c>
      <c r="AD1987" s="118">
        <f t="shared" si="395"/>
        <v>49</v>
      </c>
      <c r="AE1987" s="118">
        <f t="shared" si="395"/>
        <v>49</v>
      </c>
      <c r="AF1987" s="118">
        <f t="shared" si="395"/>
        <v>49</v>
      </c>
      <c r="AG1987" s="118">
        <f t="shared" si="395"/>
        <v>104</v>
      </c>
      <c r="AH1987" s="118">
        <f t="shared" si="395"/>
        <v>104</v>
      </c>
      <c r="AI1987" s="118">
        <f t="shared" si="395"/>
        <v>104</v>
      </c>
      <c r="AJ1987" s="118">
        <f t="shared" si="395"/>
        <v>105</v>
      </c>
      <c r="AK1987" s="118">
        <f t="shared" si="395"/>
        <v>50</v>
      </c>
      <c r="AL1987" s="118">
        <f t="shared" si="395"/>
        <v>50</v>
      </c>
      <c r="AM1987" s="118">
        <f t="shared" si="395"/>
        <v>51</v>
      </c>
      <c r="AN1987" s="118">
        <f t="shared" si="395"/>
        <v>51</v>
      </c>
      <c r="AQ1987" t="str">
        <f>AQ1978</f>
        <v/>
      </c>
    </row>
    <row r="1988" spans="1:43" ht="14.25" customHeight="1" x14ac:dyDescent="0.25">
      <c r="A1988" s="107" t="str">
        <f>'Run Rate'!A202</f>
        <v>SHM00030</v>
      </c>
      <c r="B1988" s="135" t="str">
        <f>'Run Rate'!B202</f>
        <v>Shieldmixer Hero Pro Supergirl Classic</v>
      </c>
      <c r="C1988" s="135" t="str">
        <f>'Run Rate'!C202</f>
        <v>DRINKWARE I HOME</v>
      </c>
      <c r="D1988" s="135" t="str">
        <f>'Run Rate'!D202</f>
        <v>02 SILVER</v>
      </c>
      <c r="E1988" s="122"/>
      <c r="F1988" s="122"/>
      <c r="G1988" s="122"/>
      <c r="H1988" s="122"/>
      <c r="I1988" s="122"/>
      <c r="J1988" s="122"/>
      <c r="K1988" s="122"/>
      <c r="L1988" s="122"/>
      <c r="M1988" s="122"/>
      <c r="N1988" s="122"/>
      <c r="O1988" s="122"/>
      <c r="P1988" s="122"/>
      <c r="Q1988" s="122"/>
      <c r="R1988" s="122"/>
      <c r="S1988" s="122"/>
      <c r="T1988" s="122"/>
      <c r="U1988" s="122"/>
      <c r="V1988" s="122"/>
      <c r="W1988" s="122"/>
      <c r="X1988" s="122"/>
      <c r="Y1988" s="122"/>
      <c r="Z1988" s="122"/>
      <c r="AA1988" s="122"/>
      <c r="AB1988" s="122"/>
      <c r="AC1988" s="122"/>
      <c r="AD1988" s="122"/>
      <c r="AE1988" s="122"/>
      <c r="AF1988" s="122"/>
      <c r="AG1988" s="122"/>
      <c r="AH1988" s="122"/>
      <c r="AI1988" s="122"/>
      <c r="AJ1988" s="122"/>
      <c r="AK1988" s="122"/>
      <c r="AL1988" s="122"/>
      <c r="AM1988" s="122"/>
      <c r="AN1988" s="122"/>
      <c r="AQ1988" t="str">
        <f>IF(AND(OR($B$1="ALL",$B$1=C1988),OR($E$1="ALL",$E$1=D1988),OR($B$2="ALL",$B$2=A1988),OR($E$2="ALL",IFERROR(SEARCH($E$2,B1988),0)&gt;0)),"MATCH","")</f>
        <v/>
      </c>
    </row>
    <row r="1989" spans="1:43" ht="14.25" customHeight="1" x14ac:dyDescent="0.25">
      <c r="A1989" s="108" t="s">
        <v>1137</v>
      </c>
      <c r="B1989" s="136" t="s">
        <v>1138</v>
      </c>
      <c r="C1989" s="136" t="s">
        <v>1139</v>
      </c>
      <c r="D1989" s="136" t="s">
        <v>1140</v>
      </c>
      <c r="E1989" s="136" t="s">
        <v>1141</v>
      </c>
      <c r="F1989" s="136" t="s">
        <v>1142</v>
      </c>
      <c r="G1989" s="136" t="s">
        <v>1143</v>
      </c>
      <c r="H1989" s="136" t="s">
        <v>1144</v>
      </c>
      <c r="I1989" s="136" t="s">
        <v>1145</v>
      </c>
      <c r="J1989" s="136" t="s">
        <v>1146</v>
      </c>
      <c r="K1989" s="136" t="s">
        <v>1147</v>
      </c>
      <c r="L1989" s="136" t="s">
        <v>1148</v>
      </c>
      <c r="M1989" s="136" t="s">
        <v>1149</v>
      </c>
      <c r="N1989" s="136" t="s">
        <v>1150</v>
      </c>
      <c r="O1989" s="136" t="s">
        <v>1151</v>
      </c>
      <c r="P1989" s="136" t="s">
        <v>1152</v>
      </c>
      <c r="Q1989" s="136" t="s">
        <v>1153</v>
      </c>
      <c r="R1989" s="136" t="s">
        <v>1154</v>
      </c>
      <c r="S1989" s="136" t="s">
        <v>1155</v>
      </c>
      <c r="T1989" s="136" t="s">
        <v>1156</v>
      </c>
      <c r="U1989" s="136" t="s">
        <v>1157</v>
      </c>
      <c r="V1989" s="136" t="s">
        <v>1158</v>
      </c>
      <c r="W1989" s="136" t="s">
        <v>1159</v>
      </c>
      <c r="X1989" s="136" t="s">
        <v>1160</v>
      </c>
      <c r="Y1989" s="136" t="s">
        <v>1161</v>
      </c>
      <c r="Z1989" s="136" t="s">
        <v>1162</v>
      </c>
      <c r="AA1989" s="136" t="s">
        <v>1163</v>
      </c>
      <c r="AB1989" s="137" t="s">
        <v>156</v>
      </c>
      <c r="AC1989" s="137" t="s">
        <v>157</v>
      </c>
      <c r="AD1989" s="137" t="s">
        <v>158</v>
      </c>
      <c r="AE1989" s="137" t="s">
        <v>139</v>
      </c>
      <c r="AF1989" s="138" t="s">
        <v>140</v>
      </c>
      <c r="AG1989" s="138" t="s">
        <v>141</v>
      </c>
      <c r="AH1989" s="138" t="s">
        <v>142</v>
      </c>
      <c r="AI1989" s="138" t="s">
        <v>143</v>
      </c>
      <c r="AJ1989" s="139" t="s">
        <v>144</v>
      </c>
      <c r="AK1989" s="139" t="s">
        <v>145</v>
      </c>
      <c r="AL1989" s="139" t="s">
        <v>146</v>
      </c>
      <c r="AM1989" s="140" t="s">
        <v>147</v>
      </c>
      <c r="AN1989" s="140" t="s">
        <v>148</v>
      </c>
      <c r="AQ1989" t="str">
        <f>AQ1988</f>
        <v/>
      </c>
    </row>
    <row r="1990" spans="1:43" ht="14.25" customHeight="1" x14ac:dyDescent="0.25">
      <c r="A1990" s="99" t="s">
        <v>1164</v>
      </c>
      <c r="B1990" s="112">
        <f>'Run Rate'!E202</f>
        <v>11</v>
      </c>
      <c r="C1990" s="112">
        <f>'Run Rate'!F202</f>
        <v>4</v>
      </c>
      <c r="D1990" s="112">
        <f>'Run Rate'!G202</f>
        <v>165</v>
      </c>
      <c r="E1990" s="112">
        <f>'Run Rate'!H202</f>
        <v>104</v>
      </c>
      <c r="F1990" s="112">
        <f>'Run Rate'!I202</f>
        <v>9</v>
      </c>
      <c r="G1990" s="112">
        <f>'Run Rate'!J202</f>
        <v>6</v>
      </c>
      <c r="H1990" s="112">
        <f>'Run Rate'!K202</f>
        <v>6</v>
      </c>
      <c r="I1990" s="112">
        <f>'Run Rate'!L202</f>
        <v>536</v>
      </c>
      <c r="J1990" s="112">
        <f>'Run Rate'!M202</f>
        <v>108</v>
      </c>
      <c r="K1990" s="112">
        <f>'Run Rate'!N202</f>
        <v>3</v>
      </c>
      <c r="L1990" s="112">
        <f>'Run Rate'!O202</f>
        <v>393</v>
      </c>
      <c r="M1990" s="112">
        <f>'Run Rate'!P202</f>
        <v>20</v>
      </c>
      <c r="N1990" s="112">
        <f>'Run Rate'!Q202</f>
        <v>15</v>
      </c>
      <c r="O1990" s="112">
        <f>'Run Rate'!R202</f>
        <v>7</v>
      </c>
      <c r="P1990" s="112">
        <f>'Run Rate'!S202</f>
        <v>2</v>
      </c>
      <c r="Q1990" s="112">
        <f>'Run Rate'!T202</f>
        <v>7</v>
      </c>
      <c r="R1990" s="112">
        <f>'Run Rate'!U202</f>
        <v>11</v>
      </c>
      <c r="S1990" s="112">
        <f>'Run Rate'!V202</f>
        <v>28</v>
      </c>
      <c r="T1990" s="112">
        <f>'Run Rate'!W202</f>
        <v>86</v>
      </c>
      <c r="U1990" s="112">
        <f>'Run Rate'!X202</f>
        <v>1</v>
      </c>
      <c r="V1990" s="112">
        <f>'Run Rate'!Y202</f>
        <v>74</v>
      </c>
      <c r="W1990" s="112">
        <f>'Run Rate'!Z202</f>
        <v>7</v>
      </c>
      <c r="X1990" s="112">
        <f>'Run Rate'!AA202</f>
        <v>30</v>
      </c>
      <c r="Y1990" s="112">
        <f>'Run Rate'!AB202</f>
        <v>14</v>
      </c>
      <c r="Z1990" s="112">
        <f>'Run Rate'!AC202</f>
        <v>18</v>
      </c>
      <c r="AA1990" s="112">
        <f>'Run Rate'!AD202</f>
        <v>16</v>
      </c>
      <c r="AB1990" s="113">
        <v>17</v>
      </c>
      <c r="AC1990" s="112">
        <v>17</v>
      </c>
      <c r="AD1990" s="112">
        <v>17</v>
      </c>
      <c r="AE1990" s="112">
        <v>17</v>
      </c>
      <c r="AF1990" s="112">
        <v>17</v>
      </c>
      <c r="AG1990" s="112">
        <v>17</v>
      </c>
      <c r="AH1990" s="112">
        <v>17</v>
      </c>
      <c r="AI1990" s="112">
        <v>17</v>
      </c>
      <c r="AJ1990" s="112">
        <v>17</v>
      </c>
      <c r="AK1990" s="112">
        <v>17</v>
      </c>
      <c r="AL1990" s="112">
        <v>17</v>
      </c>
      <c r="AM1990" s="112">
        <v>17</v>
      </c>
      <c r="AN1990" s="112">
        <v>17</v>
      </c>
      <c r="AQ1990" t="str">
        <f>AQ1988</f>
        <v/>
      </c>
    </row>
    <row r="1991" spans="1:43" ht="14.25" customHeight="1" x14ac:dyDescent="0.25">
      <c r="A1991" s="99" t="s">
        <v>1165</v>
      </c>
      <c r="B1991" s="114"/>
      <c r="C1991" s="114"/>
      <c r="D1991" s="114"/>
      <c r="E1991" s="114"/>
      <c r="F1991" s="114"/>
      <c r="G1991" s="114"/>
      <c r="H1991" s="114"/>
      <c r="I1991" s="114"/>
      <c r="J1991" s="114"/>
      <c r="K1991" s="114"/>
      <c r="L1991" s="114"/>
      <c r="M1991" s="114"/>
      <c r="N1991" s="114"/>
      <c r="O1991" s="114"/>
      <c r="P1991" s="114"/>
      <c r="Q1991" s="114"/>
      <c r="R1991" s="114"/>
      <c r="S1991" s="114"/>
      <c r="T1991" s="114"/>
      <c r="U1991" s="114"/>
      <c r="V1991" s="114"/>
      <c r="W1991" s="115"/>
      <c r="X1991" s="115"/>
      <c r="Y1991" s="115"/>
      <c r="Z1991" s="115"/>
      <c r="AA1991" s="112" t="s">
        <v>1166</v>
      </c>
      <c r="AB1991" s="113"/>
      <c r="AC1991" s="112"/>
      <c r="AD1991" s="112"/>
      <c r="AE1991" s="112"/>
      <c r="AF1991" s="112"/>
      <c r="AG1991" s="112"/>
      <c r="AH1991" s="112"/>
      <c r="AI1991" s="112"/>
      <c r="AJ1991" s="112"/>
      <c r="AK1991" s="112"/>
      <c r="AL1991" s="112"/>
      <c r="AM1991" s="112"/>
      <c r="AN1991" s="112"/>
      <c r="AQ1991" t="str">
        <f>AQ1988</f>
        <v/>
      </c>
    </row>
    <row r="1992" spans="1:43" ht="14.25" customHeight="1" x14ac:dyDescent="0.25">
      <c r="A1992" s="99" t="s">
        <v>1167</v>
      </c>
      <c r="B1992" s="114"/>
      <c r="C1992" s="114"/>
      <c r="D1992" s="114"/>
      <c r="E1992" s="114"/>
      <c r="F1992" s="114"/>
      <c r="G1992" s="114"/>
      <c r="H1992" s="114"/>
      <c r="I1992" s="114"/>
      <c r="J1992" s="114"/>
      <c r="K1992" s="114"/>
      <c r="L1992" s="114"/>
      <c r="M1992" s="114"/>
      <c r="N1992" s="114"/>
      <c r="O1992" s="114"/>
      <c r="P1992" s="114"/>
      <c r="Q1992" s="114"/>
      <c r="R1992" s="114"/>
      <c r="S1992" s="114"/>
      <c r="T1992" s="114"/>
      <c r="U1992" s="114"/>
      <c r="V1992" s="114"/>
      <c r="W1992" s="115"/>
      <c r="X1992" s="116"/>
      <c r="Y1992" s="117"/>
      <c r="Z1992" s="115"/>
      <c r="AA1992" s="112" t="s">
        <v>1168</v>
      </c>
      <c r="AB1992" s="113">
        <f>'Demand Input VP'!B999</f>
        <v>0</v>
      </c>
      <c r="AC1992" s="112">
        <f>'Demand Input VP'!C999</f>
        <v>0</v>
      </c>
      <c r="AD1992" s="112">
        <f>'Demand Input VP'!D999</f>
        <v>0</v>
      </c>
      <c r="AE1992" s="112">
        <f>'Demand Input VP'!E999</f>
        <v>0</v>
      </c>
      <c r="AF1992" s="112">
        <f>'Demand Input VP'!F999</f>
        <v>0</v>
      </c>
      <c r="AG1992" s="112">
        <f>'Demand Input VP'!G999</f>
        <v>0</v>
      </c>
      <c r="AH1992" s="112">
        <f>'Demand Input VP'!H999</f>
        <v>0</v>
      </c>
      <c r="AI1992" s="112">
        <f>'Demand Input VP'!I999</f>
        <v>0</v>
      </c>
      <c r="AJ1992" s="112">
        <f>'Demand Input VP'!J999</f>
        <v>0</v>
      </c>
      <c r="AK1992" s="112">
        <f>'Demand Input VP'!K999</f>
        <v>0</v>
      </c>
      <c r="AL1992" s="112">
        <f>'Demand Input VP'!L999</f>
        <v>0</v>
      </c>
      <c r="AM1992" s="112">
        <f>'Demand Input VP'!M999</f>
        <v>0</v>
      </c>
      <c r="AN1992" s="112">
        <f>'Demand Input VP'!N999</f>
        <v>0</v>
      </c>
      <c r="AQ1992" t="str">
        <f>AQ1988</f>
        <v/>
      </c>
    </row>
    <row r="1993" spans="1:43" ht="14.25" customHeight="1" x14ac:dyDescent="0.25">
      <c r="A1993" s="99" t="s">
        <v>1169</v>
      </c>
      <c r="B1993" s="118"/>
      <c r="C1993" s="118"/>
      <c r="D1993" s="118"/>
      <c r="E1993" s="118"/>
      <c r="F1993" s="118"/>
      <c r="G1993" s="118"/>
      <c r="H1993" s="118"/>
      <c r="I1993" s="118"/>
      <c r="J1993" s="118"/>
      <c r="K1993" s="118"/>
      <c r="L1993" s="118"/>
      <c r="M1993" s="118"/>
      <c r="N1993" s="118"/>
      <c r="O1993" s="118"/>
      <c r="P1993" s="118"/>
      <c r="Q1993" s="118"/>
      <c r="R1993" s="118"/>
      <c r="S1993" s="118"/>
      <c r="T1993" s="118"/>
      <c r="U1993" s="118"/>
      <c r="V1993" s="118"/>
      <c r="W1993" s="115"/>
      <c r="X1993" s="116"/>
      <c r="Y1993" s="117"/>
      <c r="Z1993" s="119"/>
      <c r="AA1993" s="120" t="s">
        <v>1170</v>
      </c>
      <c r="AB1993" s="121">
        <f>'Demand Input VP'!B998</f>
        <v>0</v>
      </c>
      <c r="AC1993" s="120">
        <f>'Demand Input VP'!C998</f>
        <v>0</v>
      </c>
      <c r="AD1993" s="120">
        <f>'Demand Input VP'!D998</f>
        <v>0</v>
      </c>
      <c r="AE1993" s="120">
        <f>'Demand Input VP'!E998</f>
        <v>0</v>
      </c>
      <c r="AF1993" s="120">
        <f>'Demand Input VP'!F998</f>
        <v>0</v>
      </c>
      <c r="AG1993" s="120">
        <f>'Demand Input VP'!G998</f>
        <v>0</v>
      </c>
      <c r="AH1993" s="120">
        <f>'Demand Input VP'!H998</f>
        <v>0</v>
      </c>
      <c r="AI1993" s="120">
        <f>'Demand Input VP'!I998</f>
        <v>0</v>
      </c>
      <c r="AJ1993" s="120">
        <f>'Demand Input VP'!J998</f>
        <v>0</v>
      </c>
      <c r="AK1993" s="120">
        <f>'Demand Input VP'!K998</f>
        <v>0</v>
      </c>
      <c r="AL1993" s="120">
        <f>'Demand Input VP'!L998</f>
        <v>0</v>
      </c>
      <c r="AM1993" s="120">
        <f>'Demand Input VP'!M998</f>
        <v>0</v>
      </c>
      <c r="AN1993" s="120">
        <f>'Demand Input VP'!N998</f>
        <v>0</v>
      </c>
      <c r="AQ1993" t="str">
        <f>AQ1988</f>
        <v/>
      </c>
    </row>
    <row r="1994" spans="1:43" ht="14.25" customHeight="1" x14ac:dyDescent="0.25">
      <c r="A1994" s="1"/>
      <c r="B1994" s="122"/>
      <c r="C1994" s="122"/>
      <c r="D1994" s="122"/>
      <c r="E1994" s="122"/>
      <c r="F1994" s="122"/>
      <c r="G1994" s="122"/>
      <c r="H1994" s="122"/>
      <c r="I1994" s="122"/>
      <c r="J1994" s="122"/>
      <c r="K1994" s="122"/>
      <c r="L1994" s="122"/>
      <c r="M1994" s="122"/>
      <c r="N1994" s="122"/>
      <c r="O1994" s="122"/>
      <c r="P1994" s="122"/>
      <c r="Q1994" s="122"/>
      <c r="R1994" s="122"/>
      <c r="S1994" s="122"/>
      <c r="T1994" s="122"/>
      <c r="U1994" s="122"/>
      <c r="V1994" s="122"/>
      <c r="W1994" s="123"/>
      <c r="X1994" s="116"/>
      <c r="Y1994" s="117"/>
      <c r="Z1994" s="123"/>
      <c r="AA1994" s="112" t="s">
        <v>1171</v>
      </c>
      <c r="AB1994" s="113">
        <f>'Demand Input MP'!B999</f>
        <v>0</v>
      </c>
      <c r="AC1994" s="112">
        <f>'Demand Input MP'!C999</f>
        <v>0</v>
      </c>
      <c r="AD1994" s="112">
        <f>'Demand Input MP'!D999</f>
        <v>0</v>
      </c>
      <c r="AE1994" s="112">
        <f>'Demand Input MP'!E999</f>
        <v>0</v>
      </c>
      <c r="AF1994" s="112">
        <f>'Demand Input MP'!F999</f>
        <v>0</v>
      </c>
      <c r="AG1994" s="112">
        <f>'Demand Input MP'!G999</f>
        <v>0</v>
      </c>
      <c r="AH1994" s="112">
        <f>'Demand Input MP'!H999</f>
        <v>0</v>
      </c>
      <c r="AI1994" s="112">
        <f>'Demand Input MP'!I999</f>
        <v>0</v>
      </c>
      <c r="AJ1994" s="112">
        <f>'Demand Input MP'!J999</f>
        <v>0</v>
      </c>
      <c r="AK1994" s="112">
        <f>'Demand Input MP'!K999</f>
        <v>0</v>
      </c>
      <c r="AL1994" s="112">
        <f>'Demand Input MP'!L999</f>
        <v>0</v>
      </c>
      <c r="AM1994" s="112">
        <f>'Demand Input MP'!M999</f>
        <v>0</v>
      </c>
      <c r="AN1994" s="112">
        <f>'Demand Input MP'!N999</f>
        <v>0</v>
      </c>
      <c r="AQ1994" t="str">
        <f>AQ1988</f>
        <v/>
      </c>
    </row>
    <row r="1995" spans="1:43" ht="14.25" customHeight="1" x14ac:dyDescent="0.25">
      <c r="A1995" s="1"/>
      <c r="B1995" s="122"/>
      <c r="C1995" s="122"/>
      <c r="D1995" s="122"/>
      <c r="E1995" s="122"/>
      <c r="F1995" s="122"/>
      <c r="G1995" s="122"/>
      <c r="H1995" s="122"/>
      <c r="I1995" s="122"/>
      <c r="J1995" s="122"/>
      <c r="K1995" s="122"/>
      <c r="L1995" s="122"/>
      <c r="M1995" s="122"/>
      <c r="N1995" s="122"/>
      <c r="O1995" s="122"/>
      <c r="P1995" s="122"/>
      <c r="Q1995" s="122"/>
      <c r="R1995" s="122"/>
      <c r="S1995" s="122"/>
      <c r="T1995" s="122"/>
      <c r="U1995" s="122"/>
      <c r="V1995" s="124" t="s">
        <v>91</v>
      </c>
      <c r="W1995" s="125">
        <f>IFERROR(IF(SUM('Run Rate History'!E202:AD202)&gt;0,(SUMPRODUCT((B1990:AA1990&gt;=PERCENTILE(B1990:AA1990,0.1))*(B1990:AA1990&lt;=PERCENTILE(B1990:AA1990,0.9))*B1990:AA1990)+SUMPRODUCT(('Run Rate History'!E202:AD202&gt;=PERCENTILE(B1990:AA1990,0.1))*('Run Rate History'!E202:AD202&lt;=PERCENTILE(B1990:AA1990,0.9))*'Run Rate History'!E202:AD202))/(SUMPRODUCT((B1990:AA1990&gt;=PERCENTILE(B1990:AA1990,0.1))*(B1990:AA1990&lt;=PERCENTILE(B1990:AA1990,0.9))*1)+SUMPRODUCT(('Run Rate History'!E202:AD202&gt;=PERCENTILE(B1990:AA1990,0.1))*('Run Rate History'!E202:AD202&lt;=PERCENTILE(B1990:AA1990,0.9))*1)),TRIMMEAN(B1990:AA1990,0.15)),0)</f>
        <v>24.121951219512194</v>
      </c>
      <c r="X1995" s="126" t="s">
        <v>1172</v>
      </c>
      <c r="Y1995" s="127">
        <f>SUM(B1990:AA1990)/26</f>
        <v>64.65384615384616</v>
      </c>
      <c r="Z1995" s="128"/>
      <c r="AA1995" s="112" t="s">
        <v>1173</v>
      </c>
      <c r="AB1995" s="113">
        <f>'Demand Input MP'!B998</f>
        <v>0</v>
      </c>
      <c r="AC1995" s="112">
        <f>'Demand Input MP'!C998</f>
        <v>0</v>
      </c>
      <c r="AD1995" s="112">
        <f>'Demand Input MP'!D998</f>
        <v>0</v>
      </c>
      <c r="AE1995" s="112">
        <f>'Demand Input MP'!E998</f>
        <v>0</v>
      </c>
      <c r="AF1995" s="112">
        <f>'Demand Input MP'!F998</f>
        <v>0</v>
      </c>
      <c r="AG1995" s="112">
        <f>'Demand Input MP'!G998</f>
        <v>0</v>
      </c>
      <c r="AH1995" s="112">
        <f>'Demand Input MP'!H998</f>
        <v>0</v>
      </c>
      <c r="AI1995" s="112">
        <f>'Demand Input MP'!I998</f>
        <v>0</v>
      </c>
      <c r="AJ1995" s="112">
        <f>'Demand Input MP'!J998</f>
        <v>0</v>
      </c>
      <c r="AK1995" s="112">
        <f>'Demand Input MP'!K998</f>
        <v>0</v>
      </c>
      <c r="AL1995" s="112">
        <f>'Demand Input MP'!L998</f>
        <v>0</v>
      </c>
      <c r="AM1995" s="112">
        <f>'Demand Input MP'!M998</f>
        <v>0</v>
      </c>
      <c r="AN1995" s="112">
        <f>'Demand Input MP'!N998</f>
        <v>0</v>
      </c>
      <c r="AQ1995" t="str">
        <f>AQ1988</f>
        <v/>
      </c>
    </row>
    <row r="1996" spans="1:43" ht="14.25" customHeight="1" x14ac:dyDescent="0.25">
      <c r="A1996" s="1"/>
      <c r="B1996" s="122"/>
      <c r="C1996" s="122"/>
      <c r="D1996" s="122"/>
      <c r="E1996" s="122"/>
      <c r="F1996" s="122"/>
      <c r="G1996" s="122"/>
      <c r="H1996" s="122"/>
      <c r="I1996" s="122"/>
      <c r="J1996" s="122"/>
      <c r="K1996" s="122"/>
      <c r="L1996" s="122"/>
      <c r="M1996" s="122"/>
      <c r="N1996" s="122"/>
      <c r="O1996" s="122"/>
      <c r="P1996" s="122"/>
      <c r="Q1996" s="122"/>
      <c r="R1996" s="122"/>
      <c r="S1996" s="122"/>
      <c r="T1996" s="122"/>
      <c r="U1996" s="122"/>
      <c r="V1996" s="124" t="s">
        <v>94</v>
      </c>
      <c r="W1996" s="125">
        <f>IFERROR((1*MIN(MAX(X1990,0.5*IF(SUM('Run Rate History'!E202:AD202)&gt;0,(MEDIAN(IF(B1990:AA1990&gt;0,B1990:AA1990))+MEDIAN(IF('Run Rate History'!E202:AD202&gt;0,'Run Rate History'!E202:AD202)))/2,MEDIAN(IF(B1990:AA1990&gt;0,B1990:AA1990)))),2*IF(SUM('Run Rate History'!E202:AD202)&gt;0,(MEDIAN(IF(B1990:AA1990&gt;0,B1990:AA1990))+MEDIAN(IF('Run Rate History'!E202:AD202&gt;0,'Run Rate History'!E202:AD202)))/2,MEDIAN(IF(B1990:AA1990&gt;0,B1990:AA1990))))+2*MIN(MAX(Y1990,0.5*IF(SUM('Run Rate History'!E202:AD202)&gt;0,(MEDIAN(IF(B1990:AA1990&gt;0,B1990:AA1990))+MEDIAN(IF('Run Rate History'!E202:AD202&gt;0,'Run Rate History'!E202:AD202)))/2,MEDIAN(IF(B1990:AA1990&gt;0,B1990:AA1990)))),2*IF(SUM('Run Rate History'!E202:AD202)&gt;0,(MEDIAN(IF(B1990:AA1990&gt;0,B1990:AA1990))+MEDIAN(IF('Run Rate History'!E202:AD202&gt;0,'Run Rate History'!E202:AD202)))/2,MEDIAN(IF(B1990:AA1990&gt;0,B1990:AA1990))))+3*MIN(MAX(Z1990,0.5*IF(SUM('Run Rate History'!E202:AD202)&gt;0,(MEDIAN(IF(B1990:AA1990&gt;0,B1990:AA1990))+MEDIAN(IF('Run Rate History'!E202:AD202&gt;0,'Run Rate History'!E202:AD202)))/2,MEDIAN(IF(B1990:AA1990&gt;0,B1990:AA1990)))),2*IF(SUM('Run Rate History'!E202:AD202)&gt;0,(MEDIAN(IF(B1990:AA1990&gt;0,B1990:AA1990))+MEDIAN(IF('Run Rate History'!E202:AD202&gt;0,'Run Rate History'!E202:AD202)))/2,MEDIAN(IF(B1990:AA1990&gt;0,B1990:AA1990))))+4*MIN(MAX(AA1990,0.5*IF(SUM('Run Rate History'!E202:AD202)&gt;0,(MEDIAN(IF(B1990:AA1990&gt;0,B1990:AA1990))+MEDIAN(IF('Run Rate History'!E202:AD202&gt;0,'Run Rate History'!E202:AD202)))/2,MEDIAN(IF(B1990:AA1990&gt;0,B1990:AA1990)))),2*IF(SUM('Run Rate History'!E202:AD202)&gt;0,(MEDIAN(IF(B1990:AA1990&gt;0,B1990:AA1990))+MEDIAN(IF('Run Rate History'!E202:AD202&gt;0,'Run Rate History'!E202:AD202)))/2,MEDIAN(IF(B1990:AA1990&gt;0,B1990:AA1990)))))/10,0)</f>
        <v>17.45</v>
      </c>
      <c r="X1996" s="129" t="s">
        <v>1174</v>
      </c>
      <c r="Y1996" s="130">
        <f>IFERROR(VLOOKUP(A1988,'Stanje zaliha'!A:E,5,FALSE()),0)</f>
        <v>1043</v>
      </c>
      <c r="Z1996" s="131"/>
      <c r="AA1996" s="113" t="s">
        <v>1175</v>
      </c>
      <c r="AB1996" s="118">
        <f t="shared" ref="AB1996:AN1996" si="396">SUM(AB1992:AB1995)</f>
        <v>0</v>
      </c>
      <c r="AC1996" s="118">
        <f t="shared" si="396"/>
        <v>0</v>
      </c>
      <c r="AD1996" s="118">
        <f t="shared" si="396"/>
        <v>0</v>
      </c>
      <c r="AE1996" s="118">
        <f t="shared" si="396"/>
        <v>0</v>
      </c>
      <c r="AF1996" s="118">
        <f t="shared" si="396"/>
        <v>0</v>
      </c>
      <c r="AG1996" s="118">
        <f t="shared" si="396"/>
        <v>0</v>
      </c>
      <c r="AH1996" s="118">
        <f t="shared" si="396"/>
        <v>0</v>
      </c>
      <c r="AI1996" s="118">
        <f t="shared" si="396"/>
        <v>0</v>
      </c>
      <c r="AJ1996" s="118">
        <f t="shared" si="396"/>
        <v>0</v>
      </c>
      <c r="AK1996" s="118">
        <f t="shared" si="396"/>
        <v>0</v>
      </c>
      <c r="AL1996" s="118">
        <f t="shared" si="396"/>
        <v>0</v>
      </c>
      <c r="AM1996" s="118">
        <f t="shared" si="396"/>
        <v>0</v>
      </c>
      <c r="AN1996" s="118">
        <f t="shared" si="396"/>
        <v>0</v>
      </c>
      <c r="AQ1996" t="str">
        <f>AQ1988</f>
        <v/>
      </c>
    </row>
    <row r="1997" spans="1:43" ht="14.25" customHeight="1" x14ac:dyDescent="0.25">
      <c r="A1997" s="1"/>
      <c r="B1997" s="122"/>
      <c r="C1997" s="122"/>
      <c r="D1997" s="122"/>
      <c r="E1997" s="122"/>
      <c r="F1997" s="122"/>
      <c r="G1997" s="122"/>
      <c r="H1997" s="122"/>
      <c r="I1997" s="122"/>
      <c r="J1997" s="122"/>
      <c r="K1997" s="122"/>
      <c r="L1997" s="122"/>
      <c r="M1997" s="122"/>
      <c r="N1997" s="122"/>
      <c r="O1997" s="122"/>
      <c r="P1997" s="122"/>
      <c r="Q1997" s="122"/>
      <c r="R1997" s="122"/>
      <c r="S1997" s="122"/>
      <c r="T1997" s="122"/>
      <c r="U1997" s="122"/>
      <c r="V1997" s="124" t="s">
        <v>95</v>
      </c>
      <c r="W1997" s="125">
        <f>IFERROR(0.6*W1996+0.4*W1995,0)</f>
        <v>20.118780487804877</v>
      </c>
      <c r="X1997" s="132" t="s">
        <v>1176</v>
      </c>
      <c r="Y1997" s="133">
        <f>IFERROR(SUMIF('Popis poslanih narudžbi'!A:A,A1988,'Popis poslanih narudžbi'!C:C),0)</f>
        <v>0</v>
      </c>
      <c r="Z1997" s="131"/>
      <c r="AA1997" s="134" t="s">
        <v>1177</v>
      </c>
      <c r="AB1997" s="118">
        <f t="shared" ref="AB1997:AN1997" si="397">AB1990+AB1996</f>
        <v>17</v>
      </c>
      <c r="AC1997" s="118">
        <f t="shared" si="397"/>
        <v>17</v>
      </c>
      <c r="AD1997" s="118">
        <f t="shared" si="397"/>
        <v>17</v>
      </c>
      <c r="AE1997" s="118">
        <f t="shared" si="397"/>
        <v>17</v>
      </c>
      <c r="AF1997" s="118">
        <f t="shared" si="397"/>
        <v>17</v>
      </c>
      <c r="AG1997" s="118">
        <f t="shared" si="397"/>
        <v>17</v>
      </c>
      <c r="AH1997" s="118">
        <f t="shared" si="397"/>
        <v>17</v>
      </c>
      <c r="AI1997" s="118">
        <f t="shared" si="397"/>
        <v>17</v>
      </c>
      <c r="AJ1997" s="118">
        <f t="shared" si="397"/>
        <v>17</v>
      </c>
      <c r="AK1997" s="118">
        <f t="shared" si="397"/>
        <v>17</v>
      </c>
      <c r="AL1997" s="118">
        <f t="shared" si="397"/>
        <v>17</v>
      </c>
      <c r="AM1997" s="118">
        <f t="shared" si="397"/>
        <v>17</v>
      </c>
      <c r="AN1997" s="118">
        <f t="shared" si="397"/>
        <v>17</v>
      </c>
      <c r="AQ1997" t="str">
        <f>AQ1988</f>
        <v/>
      </c>
    </row>
    <row r="1998" spans="1:43" ht="14.25" customHeight="1" x14ac:dyDescent="0.25">
      <c r="A1998" s="107" t="str">
        <f>'Run Rate'!A203</f>
        <v>ON00371</v>
      </c>
      <c r="B1998" s="135" t="str">
        <f>'Run Rate'!B203</f>
        <v>Amino Energy 270g lemon lime</v>
      </c>
      <c r="C1998" s="135" t="str">
        <f>'Run Rate'!C203</f>
        <v>SPORTSKA PREHRANA</v>
      </c>
      <c r="D1998" s="135" t="str">
        <f>'Run Rate'!D203</f>
        <v>02 SILVER</v>
      </c>
      <c r="E1998" s="122"/>
      <c r="F1998" s="122"/>
      <c r="G1998" s="122"/>
      <c r="H1998" s="122"/>
      <c r="I1998" s="122"/>
      <c r="J1998" s="122"/>
      <c r="K1998" s="122"/>
      <c r="L1998" s="122"/>
      <c r="M1998" s="122"/>
      <c r="N1998" s="122"/>
      <c r="O1998" s="122"/>
      <c r="P1998" s="122"/>
      <c r="Q1998" s="122"/>
      <c r="R1998" s="122"/>
      <c r="S1998" s="122"/>
      <c r="T1998" s="122"/>
      <c r="U1998" s="122"/>
      <c r="V1998" s="122"/>
      <c r="W1998" s="122"/>
      <c r="X1998" s="122"/>
      <c r="Y1998" s="122"/>
      <c r="Z1998" s="122"/>
      <c r="AA1998" s="122"/>
      <c r="AB1998" s="122"/>
      <c r="AC1998" s="122"/>
      <c r="AD1998" s="122"/>
      <c r="AE1998" s="122"/>
      <c r="AF1998" s="122"/>
      <c r="AG1998" s="122"/>
      <c r="AH1998" s="122"/>
      <c r="AI1998" s="122"/>
      <c r="AJ1998" s="122"/>
      <c r="AK1998" s="122"/>
      <c r="AL1998" s="122"/>
      <c r="AM1998" s="122"/>
      <c r="AN1998" s="122"/>
      <c r="AQ1998" t="str">
        <f>IF(AND(OR($B$1="ALL",$B$1=C1998),OR($E$1="ALL",$E$1=D1998),OR($B$2="ALL",$B$2=A1998),OR($E$2="ALL",IFERROR(SEARCH($E$2,B1998),0)&gt;0)),"MATCH","")</f>
        <v/>
      </c>
    </row>
    <row r="1999" spans="1:43" ht="14.25" customHeight="1" x14ac:dyDescent="0.25">
      <c r="A1999" s="108" t="s">
        <v>1137</v>
      </c>
      <c r="B1999" s="136" t="s">
        <v>1138</v>
      </c>
      <c r="C1999" s="136" t="s">
        <v>1139</v>
      </c>
      <c r="D1999" s="136" t="s">
        <v>1140</v>
      </c>
      <c r="E1999" s="136" t="s">
        <v>1141</v>
      </c>
      <c r="F1999" s="136" t="s">
        <v>1142</v>
      </c>
      <c r="G1999" s="136" t="s">
        <v>1143</v>
      </c>
      <c r="H1999" s="136" t="s">
        <v>1144</v>
      </c>
      <c r="I1999" s="136" t="s">
        <v>1145</v>
      </c>
      <c r="J1999" s="136" t="s">
        <v>1146</v>
      </c>
      <c r="K1999" s="136" t="s">
        <v>1147</v>
      </c>
      <c r="L1999" s="136" t="s">
        <v>1148</v>
      </c>
      <c r="M1999" s="136" t="s">
        <v>1149</v>
      </c>
      <c r="N1999" s="136" t="s">
        <v>1150</v>
      </c>
      <c r="O1999" s="136" t="s">
        <v>1151</v>
      </c>
      <c r="P1999" s="136" t="s">
        <v>1152</v>
      </c>
      <c r="Q1999" s="136" t="s">
        <v>1153</v>
      </c>
      <c r="R1999" s="136" t="s">
        <v>1154</v>
      </c>
      <c r="S1999" s="136" t="s">
        <v>1155</v>
      </c>
      <c r="T1999" s="136" t="s">
        <v>1156</v>
      </c>
      <c r="U1999" s="136" t="s">
        <v>1157</v>
      </c>
      <c r="V1999" s="136" t="s">
        <v>1158</v>
      </c>
      <c r="W1999" s="136" t="s">
        <v>1159</v>
      </c>
      <c r="X1999" s="136" t="s">
        <v>1160</v>
      </c>
      <c r="Y1999" s="136" t="s">
        <v>1161</v>
      </c>
      <c r="Z1999" s="136" t="s">
        <v>1162</v>
      </c>
      <c r="AA1999" s="136" t="s">
        <v>1163</v>
      </c>
      <c r="AB1999" s="137" t="s">
        <v>156</v>
      </c>
      <c r="AC1999" s="137" t="s">
        <v>157</v>
      </c>
      <c r="AD1999" s="137" t="s">
        <v>158</v>
      </c>
      <c r="AE1999" s="137" t="s">
        <v>139</v>
      </c>
      <c r="AF1999" s="138" t="s">
        <v>140</v>
      </c>
      <c r="AG1999" s="138" t="s">
        <v>141</v>
      </c>
      <c r="AH1999" s="138" t="s">
        <v>142</v>
      </c>
      <c r="AI1999" s="138" t="s">
        <v>143</v>
      </c>
      <c r="AJ1999" s="139" t="s">
        <v>144</v>
      </c>
      <c r="AK1999" s="139" t="s">
        <v>145</v>
      </c>
      <c r="AL1999" s="139" t="s">
        <v>146</v>
      </c>
      <c r="AM1999" s="140" t="s">
        <v>147</v>
      </c>
      <c r="AN1999" s="140" t="s">
        <v>148</v>
      </c>
      <c r="AQ1999" t="str">
        <f>AQ1998</f>
        <v/>
      </c>
    </row>
    <row r="2000" spans="1:43" ht="14.25" customHeight="1" x14ac:dyDescent="0.25">
      <c r="A2000" s="99" t="s">
        <v>1164</v>
      </c>
      <c r="B2000" s="112">
        <f>'Run Rate'!E203</f>
        <v>8</v>
      </c>
      <c r="C2000" s="112">
        <f>'Run Rate'!F203</f>
        <v>20</v>
      </c>
      <c r="D2000" s="112">
        <f>'Run Rate'!G203</f>
        <v>11</v>
      </c>
      <c r="E2000" s="112">
        <f>'Run Rate'!H203</f>
        <v>13</v>
      </c>
      <c r="F2000" s="112">
        <f>'Run Rate'!I203</f>
        <v>6</v>
      </c>
      <c r="G2000" s="112">
        <f>'Run Rate'!J203</f>
        <v>10</v>
      </c>
      <c r="H2000" s="112">
        <f>'Run Rate'!K203</f>
        <v>11</v>
      </c>
      <c r="I2000" s="112">
        <f>'Run Rate'!L203</f>
        <v>6</v>
      </c>
      <c r="J2000" s="112">
        <f>'Run Rate'!M203</f>
        <v>6</v>
      </c>
      <c r="K2000" s="112">
        <f>'Run Rate'!N203</f>
        <v>8</v>
      </c>
      <c r="L2000" s="112">
        <f>'Run Rate'!O203</f>
        <v>9</v>
      </c>
      <c r="M2000" s="112">
        <f>'Run Rate'!P203</f>
        <v>12</v>
      </c>
      <c r="N2000" s="112">
        <f>'Run Rate'!Q203</f>
        <v>7</v>
      </c>
      <c r="O2000" s="112">
        <f>'Run Rate'!R203</f>
        <v>4</v>
      </c>
      <c r="P2000" s="112">
        <f>'Run Rate'!S203</f>
        <v>4</v>
      </c>
      <c r="Q2000" s="112">
        <f>'Run Rate'!T203</f>
        <v>10</v>
      </c>
      <c r="R2000" s="112">
        <f>'Run Rate'!U203</f>
        <v>11</v>
      </c>
      <c r="S2000" s="112">
        <f>'Run Rate'!V203</f>
        <v>10</v>
      </c>
      <c r="T2000" s="112">
        <f>'Run Rate'!W203</f>
        <v>7</v>
      </c>
      <c r="U2000" s="112">
        <f>'Run Rate'!X203</f>
        <v>9</v>
      </c>
      <c r="V2000" s="112">
        <f>'Run Rate'!Y203</f>
        <v>9</v>
      </c>
      <c r="W2000" s="112">
        <f>'Run Rate'!Z203</f>
        <v>6</v>
      </c>
      <c r="X2000" s="112">
        <f>'Run Rate'!AA203</f>
        <v>6</v>
      </c>
      <c r="Y2000" s="112">
        <f>'Run Rate'!AB203</f>
        <v>13</v>
      </c>
      <c r="Z2000" s="112">
        <f>'Run Rate'!AC203</f>
        <v>16</v>
      </c>
      <c r="AA2000" s="112">
        <f>'Run Rate'!AD203</f>
        <v>9</v>
      </c>
      <c r="AB2000" s="113">
        <v>11</v>
      </c>
      <c r="AC2000" s="112">
        <v>11</v>
      </c>
      <c r="AD2000" s="112">
        <v>11</v>
      </c>
      <c r="AE2000" s="112">
        <v>11</v>
      </c>
      <c r="AF2000" s="112">
        <v>11</v>
      </c>
      <c r="AG2000" s="112">
        <v>11</v>
      </c>
      <c r="AH2000" s="112">
        <v>11</v>
      </c>
      <c r="AI2000" s="112">
        <v>11</v>
      </c>
      <c r="AJ2000" s="112">
        <v>11</v>
      </c>
      <c r="AK2000" s="112">
        <v>11</v>
      </c>
      <c r="AL2000" s="112">
        <v>11</v>
      </c>
      <c r="AM2000" s="112">
        <v>11</v>
      </c>
      <c r="AN2000" s="112">
        <v>11</v>
      </c>
      <c r="AQ2000" t="str">
        <f>AQ1998</f>
        <v/>
      </c>
    </row>
    <row r="2001" spans="1:43" ht="14.25" customHeight="1" x14ac:dyDescent="0.25">
      <c r="A2001" s="99" t="s">
        <v>1165</v>
      </c>
      <c r="B2001" s="114"/>
      <c r="C2001" s="114"/>
      <c r="D2001" s="114"/>
      <c r="E2001" s="114"/>
      <c r="F2001" s="114"/>
      <c r="G2001" s="114"/>
      <c r="H2001" s="114"/>
      <c r="I2001" s="114"/>
      <c r="J2001" s="114"/>
      <c r="K2001" s="114"/>
      <c r="L2001" s="114"/>
      <c r="M2001" s="114"/>
      <c r="N2001" s="114"/>
      <c r="O2001" s="114"/>
      <c r="P2001" s="114"/>
      <c r="Q2001" s="114"/>
      <c r="R2001" s="114"/>
      <c r="S2001" s="114"/>
      <c r="T2001" s="114"/>
      <c r="U2001" s="114"/>
      <c r="V2001" s="114"/>
      <c r="W2001" s="115"/>
      <c r="X2001" s="115"/>
      <c r="Y2001" s="115"/>
      <c r="Z2001" s="115"/>
      <c r="AA2001" s="112" t="s">
        <v>1166</v>
      </c>
      <c r="AB2001" s="113"/>
      <c r="AC2001" s="112"/>
      <c r="AD2001" s="112"/>
      <c r="AE2001" s="112"/>
      <c r="AF2001" s="112"/>
      <c r="AG2001" s="112"/>
      <c r="AH2001" s="112"/>
      <c r="AI2001" s="112"/>
      <c r="AJ2001" s="112"/>
      <c r="AK2001" s="112"/>
      <c r="AL2001" s="112"/>
      <c r="AM2001" s="112"/>
      <c r="AN2001" s="112"/>
      <c r="AQ2001" t="str">
        <f>AQ1998</f>
        <v/>
      </c>
    </row>
    <row r="2002" spans="1:43" ht="14.25" customHeight="1" x14ac:dyDescent="0.25">
      <c r="A2002" s="99" t="s">
        <v>1167</v>
      </c>
      <c r="B2002" s="114"/>
      <c r="C2002" s="114"/>
      <c r="D2002" s="114"/>
      <c r="E2002" s="114"/>
      <c r="F2002" s="114"/>
      <c r="G2002" s="114"/>
      <c r="H2002" s="114"/>
      <c r="I2002" s="114"/>
      <c r="J2002" s="114"/>
      <c r="K2002" s="114"/>
      <c r="L2002" s="114"/>
      <c r="M2002" s="114"/>
      <c r="N2002" s="114"/>
      <c r="O2002" s="114"/>
      <c r="P2002" s="114"/>
      <c r="Q2002" s="114"/>
      <c r="R2002" s="114"/>
      <c r="S2002" s="114"/>
      <c r="T2002" s="114"/>
      <c r="U2002" s="114"/>
      <c r="V2002" s="114"/>
      <c r="W2002" s="115"/>
      <c r="X2002" s="116"/>
      <c r="Y2002" s="117"/>
      <c r="Z2002" s="115"/>
      <c r="AA2002" s="112" t="s">
        <v>1168</v>
      </c>
      <c r="AB2002" s="113">
        <f>'Demand Input VP'!B1004</f>
        <v>0</v>
      </c>
      <c r="AC2002" s="112">
        <f>'Demand Input VP'!C1004</f>
        <v>0</v>
      </c>
      <c r="AD2002" s="112">
        <f>'Demand Input VP'!D1004</f>
        <v>0</v>
      </c>
      <c r="AE2002" s="112">
        <f>'Demand Input VP'!E1004</f>
        <v>0</v>
      </c>
      <c r="AF2002" s="112">
        <f>'Demand Input VP'!F1004</f>
        <v>0</v>
      </c>
      <c r="AG2002" s="112">
        <f>'Demand Input VP'!G1004</f>
        <v>0</v>
      </c>
      <c r="AH2002" s="112">
        <f>'Demand Input VP'!H1004</f>
        <v>0</v>
      </c>
      <c r="AI2002" s="112">
        <f>'Demand Input VP'!I1004</f>
        <v>0</v>
      </c>
      <c r="AJ2002" s="112">
        <f>'Demand Input VP'!J1004</f>
        <v>0</v>
      </c>
      <c r="AK2002" s="112">
        <f>'Demand Input VP'!K1004</f>
        <v>0</v>
      </c>
      <c r="AL2002" s="112">
        <f>'Demand Input VP'!L1004</f>
        <v>0</v>
      </c>
      <c r="AM2002" s="112">
        <f>'Demand Input VP'!M1004</f>
        <v>0</v>
      </c>
      <c r="AN2002" s="112">
        <f>'Demand Input VP'!N1004</f>
        <v>0</v>
      </c>
      <c r="AQ2002" t="str">
        <f>AQ1998</f>
        <v/>
      </c>
    </row>
    <row r="2003" spans="1:43" ht="14.25" customHeight="1" x14ac:dyDescent="0.25">
      <c r="A2003" s="99" t="s">
        <v>1169</v>
      </c>
      <c r="B2003" s="118"/>
      <c r="C2003" s="118"/>
      <c r="D2003" s="118"/>
      <c r="E2003" s="118"/>
      <c r="F2003" s="118"/>
      <c r="G2003" s="118"/>
      <c r="H2003" s="118"/>
      <c r="I2003" s="118"/>
      <c r="J2003" s="118"/>
      <c r="K2003" s="118"/>
      <c r="L2003" s="118"/>
      <c r="M2003" s="118"/>
      <c r="N2003" s="118"/>
      <c r="O2003" s="118"/>
      <c r="P2003" s="118"/>
      <c r="Q2003" s="118"/>
      <c r="R2003" s="118"/>
      <c r="S2003" s="118"/>
      <c r="T2003" s="118"/>
      <c r="U2003" s="118"/>
      <c r="V2003" s="118"/>
      <c r="W2003" s="115"/>
      <c r="X2003" s="116"/>
      <c r="Y2003" s="117"/>
      <c r="Z2003" s="119"/>
      <c r="AA2003" s="120" t="s">
        <v>1170</v>
      </c>
      <c r="AB2003" s="121">
        <f>'Demand Input VP'!B1003</f>
        <v>0</v>
      </c>
      <c r="AC2003" s="120">
        <f>'Demand Input VP'!C1003</f>
        <v>0</v>
      </c>
      <c r="AD2003" s="120">
        <f>'Demand Input VP'!D1003</f>
        <v>0</v>
      </c>
      <c r="AE2003" s="120">
        <f>'Demand Input VP'!E1003</f>
        <v>0</v>
      </c>
      <c r="AF2003" s="120">
        <f>'Demand Input VP'!F1003</f>
        <v>0</v>
      </c>
      <c r="AG2003" s="120">
        <f>'Demand Input VP'!G1003</f>
        <v>0</v>
      </c>
      <c r="AH2003" s="120">
        <f>'Demand Input VP'!H1003</f>
        <v>0</v>
      </c>
      <c r="AI2003" s="120">
        <f>'Demand Input VP'!I1003</f>
        <v>0</v>
      </c>
      <c r="AJ2003" s="120">
        <f>'Demand Input VP'!J1003</f>
        <v>0</v>
      </c>
      <c r="AK2003" s="120">
        <f>'Demand Input VP'!K1003</f>
        <v>0</v>
      </c>
      <c r="AL2003" s="120">
        <f>'Demand Input VP'!L1003</f>
        <v>0</v>
      </c>
      <c r="AM2003" s="120">
        <f>'Demand Input VP'!M1003</f>
        <v>0</v>
      </c>
      <c r="AN2003" s="120">
        <f>'Demand Input VP'!N1003</f>
        <v>0</v>
      </c>
      <c r="AQ2003" t="str">
        <f>AQ1998</f>
        <v/>
      </c>
    </row>
    <row r="2004" spans="1:43" ht="14.25" customHeight="1" x14ac:dyDescent="0.25">
      <c r="A2004" s="1"/>
      <c r="B2004" s="122"/>
      <c r="C2004" s="122"/>
      <c r="D2004" s="122"/>
      <c r="E2004" s="122"/>
      <c r="F2004" s="122"/>
      <c r="G2004" s="122"/>
      <c r="H2004" s="122"/>
      <c r="I2004" s="122"/>
      <c r="J2004" s="122"/>
      <c r="K2004" s="122"/>
      <c r="L2004" s="122"/>
      <c r="M2004" s="122"/>
      <c r="N2004" s="122"/>
      <c r="O2004" s="122"/>
      <c r="P2004" s="122"/>
      <c r="Q2004" s="122"/>
      <c r="R2004" s="122"/>
      <c r="S2004" s="122"/>
      <c r="T2004" s="122"/>
      <c r="U2004" s="122"/>
      <c r="V2004" s="122"/>
      <c r="W2004" s="123"/>
      <c r="X2004" s="116"/>
      <c r="Y2004" s="117"/>
      <c r="Z2004" s="123"/>
      <c r="AA2004" s="112" t="s">
        <v>1171</v>
      </c>
      <c r="AB2004" s="113">
        <f>'Demand Input MP'!B1004</f>
        <v>0</v>
      </c>
      <c r="AC2004" s="112">
        <f>'Demand Input MP'!C1004</f>
        <v>0</v>
      </c>
      <c r="AD2004" s="112">
        <f>'Demand Input MP'!D1004</f>
        <v>0</v>
      </c>
      <c r="AE2004" s="112">
        <f>'Demand Input MP'!E1004</f>
        <v>0</v>
      </c>
      <c r="AF2004" s="112">
        <f>'Demand Input MP'!F1004</f>
        <v>0</v>
      </c>
      <c r="AG2004" s="112">
        <f>'Demand Input MP'!G1004</f>
        <v>0</v>
      </c>
      <c r="AH2004" s="112">
        <f>'Demand Input MP'!H1004</f>
        <v>0</v>
      </c>
      <c r="AI2004" s="112">
        <f>'Demand Input MP'!I1004</f>
        <v>0</v>
      </c>
      <c r="AJ2004" s="112">
        <f>'Demand Input MP'!J1004</f>
        <v>0</v>
      </c>
      <c r="AK2004" s="112">
        <f>'Demand Input MP'!K1004</f>
        <v>0</v>
      </c>
      <c r="AL2004" s="112">
        <f>'Demand Input MP'!L1004</f>
        <v>0</v>
      </c>
      <c r="AM2004" s="112">
        <f>'Demand Input MP'!M1004</f>
        <v>0</v>
      </c>
      <c r="AN2004" s="112">
        <f>'Demand Input MP'!N1004</f>
        <v>0</v>
      </c>
      <c r="AQ2004" t="str">
        <f>AQ1998</f>
        <v/>
      </c>
    </row>
    <row r="2005" spans="1:43" ht="14.25" customHeight="1" x14ac:dyDescent="0.25">
      <c r="A2005" s="1"/>
      <c r="B2005" s="122"/>
      <c r="C2005" s="122"/>
      <c r="D2005" s="122"/>
      <c r="E2005" s="122"/>
      <c r="F2005" s="122"/>
      <c r="G2005" s="122"/>
      <c r="H2005" s="122"/>
      <c r="I2005" s="122"/>
      <c r="J2005" s="122"/>
      <c r="K2005" s="122"/>
      <c r="L2005" s="122"/>
      <c r="M2005" s="122"/>
      <c r="N2005" s="122"/>
      <c r="O2005" s="122"/>
      <c r="P2005" s="122"/>
      <c r="Q2005" s="122"/>
      <c r="R2005" s="122"/>
      <c r="S2005" s="122"/>
      <c r="T2005" s="122"/>
      <c r="U2005" s="122"/>
      <c r="V2005" s="124" t="s">
        <v>91</v>
      </c>
      <c r="W2005" s="125">
        <f>IFERROR(IF(SUM('Run Rate History'!E203:AD203)&gt;0,(SUMPRODUCT((B2000:AA2000&gt;=PERCENTILE(B2000:AA2000,0.1))*(B2000:AA2000&lt;=PERCENTILE(B2000:AA2000,0.9))*B2000:AA2000)+SUMPRODUCT(('Run Rate History'!E203:AD203&gt;=PERCENTILE(B2000:AA2000,0.1))*('Run Rate History'!E203:AD203&lt;=PERCENTILE(B2000:AA2000,0.9))*'Run Rate History'!E203:AD203))/(SUMPRODUCT((B2000:AA2000&gt;=PERCENTILE(B2000:AA2000,0.1))*(B2000:AA2000&lt;=PERCENTILE(B2000:AA2000,0.9))*1)+SUMPRODUCT(('Run Rate History'!E203:AD203&gt;=PERCENTILE(B2000:AA2000,0.1))*('Run Rate History'!E203:AD203&lt;=PERCENTILE(B2000:AA2000,0.9))*1)),TRIMMEAN(B2000:AA2000,0.15)),0)</f>
        <v>9.4166666666666661</v>
      </c>
      <c r="X2005" s="126" t="s">
        <v>1172</v>
      </c>
      <c r="Y2005" s="127">
        <f>SUM(B2000:AA2000)/26</f>
        <v>9.2692307692307701</v>
      </c>
      <c r="Z2005" s="128"/>
      <c r="AA2005" s="112" t="s">
        <v>1173</v>
      </c>
      <c r="AB2005" s="113">
        <f>'Demand Input MP'!B1003</f>
        <v>0</v>
      </c>
      <c r="AC2005" s="112">
        <f>'Demand Input MP'!C1003</f>
        <v>0</v>
      </c>
      <c r="AD2005" s="112">
        <f>'Demand Input MP'!D1003</f>
        <v>0</v>
      </c>
      <c r="AE2005" s="112">
        <f>'Demand Input MP'!E1003</f>
        <v>0</v>
      </c>
      <c r="AF2005" s="112">
        <f>'Demand Input MP'!F1003</f>
        <v>0</v>
      </c>
      <c r="AG2005" s="112">
        <f>'Demand Input MP'!G1003</f>
        <v>0</v>
      </c>
      <c r="AH2005" s="112">
        <f>'Demand Input MP'!H1003</f>
        <v>0</v>
      </c>
      <c r="AI2005" s="112">
        <f>'Demand Input MP'!I1003</f>
        <v>0</v>
      </c>
      <c r="AJ2005" s="112">
        <f>'Demand Input MP'!J1003</f>
        <v>0</v>
      </c>
      <c r="AK2005" s="112">
        <f>'Demand Input MP'!K1003</f>
        <v>0</v>
      </c>
      <c r="AL2005" s="112">
        <f>'Demand Input MP'!L1003</f>
        <v>0</v>
      </c>
      <c r="AM2005" s="112">
        <f>'Demand Input MP'!M1003</f>
        <v>0</v>
      </c>
      <c r="AN2005" s="112">
        <f>'Demand Input MP'!N1003</f>
        <v>0</v>
      </c>
      <c r="AQ2005" t="str">
        <f>AQ1998</f>
        <v/>
      </c>
    </row>
    <row r="2006" spans="1:43" ht="14.25" customHeight="1" x14ac:dyDescent="0.25">
      <c r="A2006" s="1"/>
      <c r="B2006" s="122"/>
      <c r="C2006" s="122"/>
      <c r="D2006" s="122"/>
      <c r="E2006" s="122"/>
      <c r="F2006" s="122"/>
      <c r="G2006" s="122"/>
      <c r="H2006" s="122"/>
      <c r="I2006" s="122"/>
      <c r="J2006" s="122"/>
      <c r="K2006" s="122"/>
      <c r="L2006" s="122"/>
      <c r="M2006" s="122"/>
      <c r="N2006" s="122"/>
      <c r="O2006" s="122"/>
      <c r="P2006" s="122"/>
      <c r="Q2006" s="122"/>
      <c r="R2006" s="122"/>
      <c r="S2006" s="122"/>
      <c r="T2006" s="122"/>
      <c r="U2006" s="122"/>
      <c r="V2006" s="124" t="s">
        <v>94</v>
      </c>
      <c r="W2006" s="125">
        <f>IFERROR((1*MIN(MAX(X2000,0.5*IF(SUM('Run Rate History'!E203:AD203)&gt;0,(MEDIAN(IF(B2000:AA2000&gt;0,B2000:AA2000))+MEDIAN(IF('Run Rate History'!E203:AD203&gt;0,'Run Rate History'!E203:AD203)))/2,MEDIAN(IF(B2000:AA2000&gt;0,B2000:AA2000)))),2*IF(SUM('Run Rate History'!E203:AD203)&gt;0,(MEDIAN(IF(B2000:AA2000&gt;0,B2000:AA2000))+MEDIAN(IF('Run Rate History'!E203:AD203&gt;0,'Run Rate History'!E203:AD203)))/2,MEDIAN(IF(B2000:AA2000&gt;0,B2000:AA2000))))+2*MIN(MAX(Y2000,0.5*IF(SUM('Run Rate History'!E203:AD203)&gt;0,(MEDIAN(IF(B2000:AA2000&gt;0,B2000:AA2000))+MEDIAN(IF('Run Rate History'!E203:AD203&gt;0,'Run Rate History'!E203:AD203)))/2,MEDIAN(IF(B2000:AA2000&gt;0,B2000:AA2000)))),2*IF(SUM('Run Rate History'!E203:AD203)&gt;0,(MEDIAN(IF(B2000:AA2000&gt;0,B2000:AA2000))+MEDIAN(IF('Run Rate History'!E203:AD203&gt;0,'Run Rate History'!E203:AD203)))/2,MEDIAN(IF(B2000:AA2000&gt;0,B2000:AA2000))))+3*MIN(MAX(Z2000,0.5*IF(SUM('Run Rate History'!E203:AD203)&gt;0,(MEDIAN(IF(B2000:AA2000&gt;0,B2000:AA2000))+MEDIAN(IF('Run Rate History'!E203:AD203&gt;0,'Run Rate History'!E203:AD203)))/2,MEDIAN(IF(B2000:AA2000&gt;0,B2000:AA2000)))),2*IF(SUM('Run Rate History'!E203:AD203)&gt;0,(MEDIAN(IF(B2000:AA2000&gt;0,B2000:AA2000))+MEDIAN(IF('Run Rate History'!E203:AD203&gt;0,'Run Rate History'!E203:AD203)))/2,MEDIAN(IF(B2000:AA2000&gt;0,B2000:AA2000))))+4*MIN(MAX(AA2000,0.5*IF(SUM('Run Rate History'!E203:AD203)&gt;0,(MEDIAN(IF(B2000:AA2000&gt;0,B2000:AA2000))+MEDIAN(IF('Run Rate History'!E203:AD203&gt;0,'Run Rate History'!E203:AD203)))/2,MEDIAN(IF(B2000:AA2000&gt;0,B2000:AA2000)))),2*IF(SUM('Run Rate History'!E203:AD203)&gt;0,(MEDIAN(IF(B2000:AA2000&gt;0,B2000:AA2000))+MEDIAN(IF('Run Rate History'!E203:AD203&gt;0,'Run Rate History'!E203:AD203)))/2,MEDIAN(IF(B2000:AA2000&gt;0,B2000:AA2000)))))/10,0)</f>
        <v>11.6</v>
      </c>
      <c r="X2006" s="129" t="s">
        <v>1174</v>
      </c>
      <c r="Y2006" s="130">
        <f>IFERROR(VLOOKUP(A1998,'Stanje zaliha'!A:E,5,FALSE()),0)</f>
        <v>129</v>
      </c>
      <c r="Z2006" s="131"/>
      <c r="AA2006" s="113" t="s">
        <v>1175</v>
      </c>
      <c r="AB2006" s="118">
        <f t="shared" ref="AB2006:AN2006" si="398">SUM(AB2002:AB2005)</f>
        <v>0</v>
      </c>
      <c r="AC2006" s="118">
        <f t="shared" si="398"/>
        <v>0</v>
      </c>
      <c r="AD2006" s="118">
        <f t="shared" si="398"/>
        <v>0</v>
      </c>
      <c r="AE2006" s="118">
        <f t="shared" si="398"/>
        <v>0</v>
      </c>
      <c r="AF2006" s="118">
        <f t="shared" si="398"/>
        <v>0</v>
      </c>
      <c r="AG2006" s="118">
        <f t="shared" si="398"/>
        <v>0</v>
      </c>
      <c r="AH2006" s="118">
        <f t="shared" si="398"/>
        <v>0</v>
      </c>
      <c r="AI2006" s="118">
        <f t="shared" si="398"/>
        <v>0</v>
      </c>
      <c r="AJ2006" s="118">
        <f t="shared" si="398"/>
        <v>0</v>
      </c>
      <c r="AK2006" s="118">
        <f t="shared" si="398"/>
        <v>0</v>
      </c>
      <c r="AL2006" s="118">
        <f t="shared" si="398"/>
        <v>0</v>
      </c>
      <c r="AM2006" s="118">
        <f t="shared" si="398"/>
        <v>0</v>
      </c>
      <c r="AN2006" s="118">
        <f t="shared" si="398"/>
        <v>0</v>
      </c>
      <c r="AQ2006" t="str">
        <f>AQ1998</f>
        <v/>
      </c>
    </row>
    <row r="2007" spans="1:43" ht="14.25" customHeight="1" x14ac:dyDescent="0.25">
      <c r="A2007" s="1"/>
      <c r="B2007" s="122"/>
      <c r="C2007" s="122"/>
      <c r="D2007" s="122"/>
      <c r="E2007" s="122"/>
      <c r="F2007" s="122"/>
      <c r="G2007" s="122"/>
      <c r="H2007" s="122"/>
      <c r="I2007" s="122"/>
      <c r="J2007" s="122"/>
      <c r="K2007" s="122"/>
      <c r="L2007" s="122"/>
      <c r="M2007" s="122"/>
      <c r="N2007" s="122"/>
      <c r="O2007" s="122"/>
      <c r="P2007" s="122"/>
      <c r="Q2007" s="122"/>
      <c r="R2007" s="122"/>
      <c r="S2007" s="122"/>
      <c r="T2007" s="122"/>
      <c r="U2007" s="122"/>
      <c r="V2007" s="124" t="s">
        <v>95</v>
      </c>
      <c r="W2007" s="125">
        <f>IFERROR(0.6*W2006+0.4*W2005,0)</f>
        <v>10.726666666666667</v>
      </c>
      <c r="X2007" s="132" t="s">
        <v>1176</v>
      </c>
      <c r="Y2007" s="133">
        <f>IFERROR(SUMIF('Popis poslanih narudžbi'!A:A,A1998,'Popis poslanih narudžbi'!C:C),0)</f>
        <v>0</v>
      </c>
      <c r="Z2007" s="131"/>
      <c r="AA2007" s="134" t="s">
        <v>1177</v>
      </c>
      <c r="AB2007" s="118">
        <f t="shared" ref="AB2007:AN2007" si="399">AB2000+AB2006</f>
        <v>11</v>
      </c>
      <c r="AC2007" s="118">
        <f t="shared" si="399"/>
        <v>11</v>
      </c>
      <c r="AD2007" s="118">
        <f t="shared" si="399"/>
        <v>11</v>
      </c>
      <c r="AE2007" s="118">
        <f t="shared" si="399"/>
        <v>11</v>
      </c>
      <c r="AF2007" s="118">
        <f t="shared" si="399"/>
        <v>11</v>
      </c>
      <c r="AG2007" s="118">
        <f t="shared" si="399"/>
        <v>11</v>
      </c>
      <c r="AH2007" s="118">
        <f t="shared" si="399"/>
        <v>11</v>
      </c>
      <c r="AI2007" s="118">
        <f t="shared" si="399"/>
        <v>11</v>
      </c>
      <c r="AJ2007" s="118">
        <f t="shared" si="399"/>
        <v>11</v>
      </c>
      <c r="AK2007" s="118">
        <f t="shared" si="399"/>
        <v>11</v>
      </c>
      <c r="AL2007" s="118">
        <f t="shared" si="399"/>
        <v>11</v>
      </c>
      <c r="AM2007" s="118">
        <f t="shared" si="399"/>
        <v>11</v>
      </c>
      <c r="AN2007" s="118">
        <f t="shared" si="399"/>
        <v>11</v>
      </c>
      <c r="AQ2007" t="str">
        <f>AQ1998</f>
        <v/>
      </c>
    </row>
    <row r="2008" spans="1:43" ht="14.25" customHeight="1" x14ac:dyDescent="0.25">
      <c r="A2008" s="107" t="str">
        <f>'Run Rate'!A204</f>
        <v>GRN00001</v>
      </c>
      <c r="B2008" s="135" t="str">
        <f>'Run Rate'!B204</f>
        <v>Grenade Protein Bar Oreo Milk 60g Chocolate</v>
      </c>
      <c r="C2008" s="135" t="str">
        <f>'Run Rate'!C204</f>
        <v>RTD &amp; SNACKS</v>
      </c>
      <c r="D2008" s="135" t="str">
        <f>'Run Rate'!D204</f>
        <v>02 SILVER</v>
      </c>
      <c r="E2008" s="122"/>
      <c r="F2008" s="122"/>
      <c r="G2008" s="122"/>
      <c r="H2008" s="122"/>
      <c r="I2008" s="122"/>
      <c r="J2008" s="122"/>
      <c r="K2008" s="122"/>
      <c r="L2008" s="122"/>
      <c r="M2008" s="122"/>
      <c r="N2008" s="122"/>
      <c r="O2008" s="122"/>
      <c r="P2008" s="122"/>
      <c r="Q2008" s="122"/>
      <c r="R2008" s="122"/>
      <c r="S2008" s="122"/>
      <c r="T2008" s="122"/>
      <c r="U2008" s="122"/>
      <c r="V2008" s="122"/>
      <c r="W2008" s="122"/>
      <c r="X2008" s="122"/>
      <c r="Y2008" s="122"/>
      <c r="Z2008" s="122"/>
      <c r="AA2008" s="122"/>
      <c r="AB2008" s="122"/>
      <c r="AC2008" s="122"/>
      <c r="AD2008" s="122"/>
      <c r="AE2008" s="122"/>
      <c r="AF2008" s="122"/>
      <c r="AG2008" s="122"/>
      <c r="AH2008" s="122"/>
      <c r="AI2008" s="122"/>
      <c r="AJ2008" s="122"/>
      <c r="AK2008" s="122"/>
      <c r="AL2008" s="122"/>
      <c r="AM2008" s="122"/>
      <c r="AN2008" s="122"/>
      <c r="AQ2008" t="str">
        <f>IF(AND(OR($B$1="ALL",$B$1=C2008),OR($E$1="ALL",$E$1=D2008),OR($B$2="ALL",$B$2=A2008),OR($E$2="ALL",IFERROR(SEARCH($E$2,B2008),0)&gt;0)),"MATCH","")</f>
        <v/>
      </c>
    </row>
    <row r="2009" spans="1:43" ht="14.25" customHeight="1" x14ac:dyDescent="0.25">
      <c r="A2009" s="108" t="s">
        <v>1137</v>
      </c>
      <c r="B2009" s="136" t="s">
        <v>1138</v>
      </c>
      <c r="C2009" s="136" t="s">
        <v>1139</v>
      </c>
      <c r="D2009" s="136" t="s">
        <v>1140</v>
      </c>
      <c r="E2009" s="136" t="s">
        <v>1141</v>
      </c>
      <c r="F2009" s="136" t="s">
        <v>1142</v>
      </c>
      <c r="G2009" s="136" t="s">
        <v>1143</v>
      </c>
      <c r="H2009" s="136" t="s">
        <v>1144</v>
      </c>
      <c r="I2009" s="136" t="s">
        <v>1145</v>
      </c>
      <c r="J2009" s="136" t="s">
        <v>1146</v>
      </c>
      <c r="K2009" s="136" t="s">
        <v>1147</v>
      </c>
      <c r="L2009" s="136" t="s">
        <v>1148</v>
      </c>
      <c r="M2009" s="136" t="s">
        <v>1149</v>
      </c>
      <c r="N2009" s="136" t="s">
        <v>1150</v>
      </c>
      <c r="O2009" s="136" t="s">
        <v>1151</v>
      </c>
      <c r="P2009" s="136" t="s">
        <v>1152</v>
      </c>
      <c r="Q2009" s="136" t="s">
        <v>1153</v>
      </c>
      <c r="R2009" s="136" t="s">
        <v>1154</v>
      </c>
      <c r="S2009" s="136" t="s">
        <v>1155</v>
      </c>
      <c r="T2009" s="136" t="s">
        <v>1156</v>
      </c>
      <c r="U2009" s="136" t="s">
        <v>1157</v>
      </c>
      <c r="V2009" s="136" t="s">
        <v>1158</v>
      </c>
      <c r="W2009" s="136" t="s">
        <v>1159</v>
      </c>
      <c r="X2009" s="136" t="s">
        <v>1160</v>
      </c>
      <c r="Y2009" s="136" t="s">
        <v>1161</v>
      </c>
      <c r="Z2009" s="136" t="s">
        <v>1162</v>
      </c>
      <c r="AA2009" s="136" t="s">
        <v>1163</v>
      </c>
      <c r="AB2009" s="137" t="s">
        <v>156</v>
      </c>
      <c r="AC2009" s="137" t="s">
        <v>157</v>
      </c>
      <c r="AD2009" s="137" t="s">
        <v>158</v>
      </c>
      <c r="AE2009" s="137" t="s">
        <v>139</v>
      </c>
      <c r="AF2009" s="138" t="s">
        <v>140</v>
      </c>
      <c r="AG2009" s="138" t="s">
        <v>141</v>
      </c>
      <c r="AH2009" s="138" t="s">
        <v>142</v>
      </c>
      <c r="AI2009" s="138" t="s">
        <v>143</v>
      </c>
      <c r="AJ2009" s="139" t="s">
        <v>144</v>
      </c>
      <c r="AK2009" s="139" t="s">
        <v>145</v>
      </c>
      <c r="AL2009" s="139" t="s">
        <v>146</v>
      </c>
      <c r="AM2009" s="140" t="s">
        <v>147</v>
      </c>
      <c r="AN2009" s="140" t="s">
        <v>148</v>
      </c>
      <c r="AQ2009" t="str">
        <f>AQ2008</f>
        <v/>
      </c>
    </row>
    <row r="2010" spans="1:43" ht="14.25" customHeight="1" x14ac:dyDescent="0.25">
      <c r="A2010" s="99" t="s">
        <v>1164</v>
      </c>
      <c r="B2010" s="112">
        <f>'Run Rate'!E204</f>
        <v>674</v>
      </c>
      <c r="C2010" s="112">
        <f>'Run Rate'!F204</f>
        <v>144</v>
      </c>
      <c r="D2010" s="112">
        <f>'Run Rate'!G204</f>
        <v>230</v>
      </c>
      <c r="E2010" s="112">
        <f>'Run Rate'!H204</f>
        <v>320</v>
      </c>
      <c r="F2010" s="112">
        <f>'Run Rate'!I204</f>
        <v>558</v>
      </c>
      <c r="G2010" s="112">
        <f>'Run Rate'!J204</f>
        <v>235</v>
      </c>
      <c r="H2010" s="112">
        <f>'Run Rate'!K204</f>
        <v>141</v>
      </c>
      <c r="I2010" s="112">
        <f>'Run Rate'!L204</f>
        <v>79</v>
      </c>
      <c r="J2010" s="112">
        <f>'Run Rate'!M204</f>
        <v>317</v>
      </c>
      <c r="K2010" s="112">
        <f>'Run Rate'!N204</f>
        <v>86</v>
      </c>
      <c r="L2010" s="112">
        <f>'Run Rate'!O204</f>
        <v>120</v>
      </c>
      <c r="M2010" s="112">
        <f>'Run Rate'!P204</f>
        <v>153</v>
      </c>
      <c r="N2010" s="112">
        <f>'Run Rate'!Q204</f>
        <v>106</v>
      </c>
      <c r="O2010" s="112">
        <f>'Run Rate'!R204</f>
        <v>247</v>
      </c>
      <c r="P2010" s="112">
        <f>'Run Rate'!S204</f>
        <v>45</v>
      </c>
      <c r="Q2010" s="112">
        <f>'Run Rate'!T204</f>
        <v>199</v>
      </c>
      <c r="R2010" s="112">
        <f>'Run Rate'!U204</f>
        <v>101</v>
      </c>
      <c r="S2010" s="112">
        <f>'Run Rate'!V204</f>
        <v>136</v>
      </c>
      <c r="T2010" s="112">
        <f>'Run Rate'!W204</f>
        <v>298</v>
      </c>
      <c r="U2010" s="112">
        <f>'Run Rate'!X204</f>
        <v>198</v>
      </c>
      <c r="V2010" s="112">
        <f>'Run Rate'!Y204</f>
        <v>146</v>
      </c>
      <c r="W2010" s="112">
        <f>'Run Rate'!Z204</f>
        <v>121</v>
      </c>
      <c r="X2010" s="112">
        <f>'Run Rate'!AA204</f>
        <v>333</v>
      </c>
      <c r="Y2010" s="112">
        <f>'Run Rate'!AB204</f>
        <v>105</v>
      </c>
      <c r="Z2010" s="112">
        <f>'Run Rate'!AC204</f>
        <v>139</v>
      </c>
      <c r="AA2010" s="112">
        <f>'Run Rate'!AD204</f>
        <v>245</v>
      </c>
      <c r="AB2010" s="113">
        <v>197</v>
      </c>
      <c r="AC2010" s="112">
        <v>199</v>
      </c>
      <c r="AD2010" s="112">
        <v>201</v>
      </c>
      <c r="AE2010" s="112">
        <v>202</v>
      </c>
      <c r="AF2010" s="112">
        <v>204</v>
      </c>
      <c r="AG2010" s="112">
        <v>205</v>
      </c>
      <c r="AH2010" s="112">
        <v>206</v>
      </c>
      <c r="AI2010" s="112">
        <v>207</v>
      </c>
      <c r="AJ2010" s="112">
        <v>207</v>
      </c>
      <c r="AK2010" s="112">
        <v>208</v>
      </c>
      <c r="AL2010" s="112">
        <v>208</v>
      </c>
      <c r="AM2010" s="112">
        <v>209</v>
      </c>
      <c r="AN2010" s="112">
        <v>209</v>
      </c>
      <c r="AQ2010" t="str">
        <f>AQ2008</f>
        <v/>
      </c>
    </row>
    <row r="2011" spans="1:43" ht="14.25" customHeight="1" x14ac:dyDescent="0.25">
      <c r="A2011" s="99" t="s">
        <v>1165</v>
      </c>
      <c r="B2011" s="114"/>
      <c r="C2011" s="114"/>
      <c r="D2011" s="114"/>
      <c r="E2011" s="114"/>
      <c r="F2011" s="114"/>
      <c r="G2011" s="114"/>
      <c r="H2011" s="114"/>
      <c r="I2011" s="114"/>
      <c r="J2011" s="114"/>
      <c r="K2011" s="114"/>
      <c r="L2011" s="114"/>
      <c r="M2011" s="114"/>
      <c r="N2011" s="114"/>
      <c r="O2011" s="114"/>
      <c r="P2011" s="114"/>
      <c r="Q2011" s="114"/>
      <c r="R2011" s="114"/>
      <c r="S2011" s="114"/>
      <c r="T2011" s="114"/>
      <c r="U2011" s="114"/>
      <c r="V2011" s="114"/>
      <c r="W2011" s="115"/>
      <c r="X2011" s="115"/>
      <c r="Y2011" s="115"/>
      <c r="Z2011" s="115"/>
      <c r="AA2011" s="112" t="s">
        <v>1166</v>
      </c>
      <c r="AB2011" s="113"/>
      <c r="AC2011" s="112"/>
      <c r="AD2011" s="112"/>
      <c r="AE2011" s="112"/>
      <c r="AF2011" s="112"/>
      <c r="AG2011" s="112"/>
      <c r="AH2011" s="112"/>
      <c r="AI2011" s="112"/>
      <c r="AJ2011" s="112"/>
      <c r="AK2011" s="112"/>
      <c r="AL2011" s="112"/>
      <c r="AM2011" s="112"/>
      <c r="AN2011" s="112"/>
      <c r="AQ2011" t="str">
        <f>AQ2008</f>
        <v/>
      </c>
    </row>
    <row r="2012" spans="1:43" ht="14.25" customHeight="1" x14ac:dyDescent="0.25">
      <c r="A2012" s="99" t="s">
        <v>1167</v>
      </c>
      <c r="B2012" s="114"/>
      <c r="C2012" s="114"/>
      <c r="D2012" s="114"/>
      <c r="E2012" s="114"/>
      <c r="F2012" s="114"/>
      <c r="G2012" s="114"/>
      <c r="H2012" s="114"/>
      <c r="I2012" s="114"/>
      <c r="J2012" s="114"/>
      <c r="K2012" s="114"/>
      <c r="L2012" s="114"/>
      <c r="M2012" s="114"/>
      <c r="N2012" s="114"/>
      <c r="O2012" s="114"/>
      <c r="P2012" s="114"/>
      <c r="Q2012" s="114"/>
      <c r="R2012" s="114"/>
      <c r="S2012" s="114"/>
      <c r="T2012" s="114"/>
      <c r="U2012" s="114"/>
      <c r="V2012" s="114"/>
      <c r="W2012" s="115"/>
      <c r="X2012" s="116"/>
      <c r="Y2012" s="117"/>
      <c r="Z2012" s="115"/>
      <c r="AA2012" s="112" t="s">
        <v>1168</v>
      </c>
      <c r="AB2012" s="113">
        <f>'Demand Input VP'!B1009</f>
        <v>0</v>
      </c>
      <c r="AC2012" s="112">
        <f>'Demand Input VP'!C1009</f>
        <v>0</v>
      </c>
      <c r="AD2012" s="112">
        <f>'Demand Input VP'!D1009</f>
        <v>0</v>
      </c>
      <c r="AE2012" s="112">
        <f>'Demand Input VP'!E1009</f>
        <v>0</v>
      </c>
      <c r="AF2012" s="112">
        <f>'Demand Input VP'!F1009</f>
        <v>0</v>
      </c>
      <c r="AG2012" s="112">
        <f>'Demand Input VP'!G1009</f>
        <v>0</v>
      </c>
      <c r="AH2012" s="112">
        <f>'Demand Input VP'!H1009</f>
        <v>0</v>
      </c>
      <c r="AI2012" s="112">
        <f>'Demand Input VP'!I1009</f>
        <v>0</v>
      </c>
      <c r="AJ2012" s="112">
        <f>'Demand Input VP'!J1009</f>
        <v>0</v>
      </c>
      <c r="AK2012" s="112">
        <f>'Demand Input VP'!K1009</f>
        <v>0</v>
      </c>
      <c r="AL2012" s="112">
        <f>'Demand Input VP'!L1009</f>
        <v>0</v>
      </c>
      <c r="AM2012" s="112">
        <f>'Demand Input VP'!M1009</f>
        <v>0</v>
      </c>
      <c r="AN2012" s="112">
        <f>'Demand Input VP'!N1009</f>
        <v>0</v>
      </c>
      <c r="AQ2012" t="str">
        <f>AQ2008</f>
        <v/>
      </c>
    </row>
    <row r="2013" spans="1:43" ht="14.25" customHeight="1" x14ac:dyDescent="0.25">
      <c r="A2013" s="99" t="s">
        <v>1169</v>
      </c>
      <c r="B2013" s="118"/>
      <c r="C2013" s="118"/>
      <c r="D2013" s="118"/>
      <c r="E2013" s="118"/>
      <c r="F2013" s="118"/>
      <c r="G2013" s="118"/>
      <c r="H2013" s="118"/>
      <c r="I2013" s="118"/>
      <c r="J2013" s="118"/>
      <c r="K2013" s="118"/>
      <c r="L2013" s="118"/>
      <c r="M2013" s="118"/>
      <c r="N2013" s="118"/>
      <c r="O2013" s="118"/>
      <c r="P2013" s="118"/>
      <c r="Q2013" s="118"/>
      <c r="R2013" s="118"/>
      <c r="S2013" s="118"/>
      <c r="T2013" s="118"/>
      <c r="U2013" s="118"/>
      <c r="V2013" s="118"/>
      <c r="W2013" s="115"/>
      <c r="X2013" s="116"/>
      <c r="Y2013" s="117"/>
      <c r="Z2013" s="119"/>
      <c r="AA2013" s="120" t="s">
        <v>1170</v>
      </c>
      <c r="AB2013" s="121">
        <f>'Demand Input VP'!B1008</f>
        <v>0</v>
      </c>
      <c r="AC2013" s="120">
        <f>'Demand Input VP'!C1008</f>
        <v>0</v>
      </c>
      <c r="AD2013" s="120">
        <f>'Demand Input VP'!D1008</f>
        <v>0</v>
      </c>
      <c r="AE2013" s="120">
        <f>'Demand Input VP'!E1008</f>
        <v>0</v>
      </c>
      <c r="AF2013" s="120">
        <f>'Demand Input VP'!F1008</f>
        <v>0</v>
      </c>
      <c r="AG2013" s="120">
        <f>'Demand Input VP'!G1008</f>
        <v>0</v>
      </c>
      <c r="AH2013" s="120">
        <f>'Demand Input VP'!H1008</f>
        <v>0</v>
      </c>
      <c r="AI2013" s="120">
        <f>'Demand Input VP'!I1008</f>
        <v>0</v>
      </c>
      <c r="AJ2013" s="120">
        <f>'Demand Input VP'!J1008</f>
        <v>0</v>
      </c>
      <c r="AK2013" s="120">
        <f>'Demand Input VP'!K1008</f>
        <v>0</v>
      </c>
      <c r="AL2013" s="120">
        <f>'Demand Input VP'!L1008</f>
        <v>0</v>
      </c>
      <c r="AM2013" s="120">
        <f>'Demand Input VP'!M1008</f>
        <v>0</v>
      </c>
      <c r="AN2013" s="120">
        <f>'Demand Input VP'!N1008</f>
        <v>0</v>
      </c>
      <c r="AQ2013" t="str">
        <f>AQ2008</f>
        <v/>
      </c>
    </row>
    <row r="2014" spans="1:43" ht="14.25" customHeight="1" x14ac:dyDescent="0.25">
      <c r="A2014" s="1"/>
      <c r="B2014" s="122"/>
      <c r="C2014" s="122"/>
      <c r="D2014" s="122"/>
      <c r="E2014" s="122"/>
      <c r="F2014" s="122"/>
      <c r="G2014" s="122"/>
      <c r="H2014" s="122"/>
      <c r="I2014" s="122"/>
      <c r="J2014" s="122"/>
      <c r="K2014" s="122"/>
      <c r="L2014" s="122"/>
      <c r="M2014" s="122"/>
      <c r="N2014" s="122"/>
      <c r="O2014" s="122"/>
      <c r="P2014" s="122"/>
      <c r="Q2014" s="122"/>
      <c r="R2014" s="122"/>
      <c r="S2014" s="122"/>
      <c r="T2014" s="122"/>
      <c r="U2014" s="122"/>
      <c r="V2014" s="122"/>
      <c r="W2014" s="123"/>
      <c r="X2014" s="116"/>
      <c r="Y2014" s="117"/>
      <c r="Z2014" s="123"/>
      <c r="AA2014" s="112" t="s">
        <v>1171</v>
      </c>
      <c r="AB2014" s="113">
        <f>'Demand Input MP'!B1009</f>
        <v>0</v>
      </c>
      <c r="AC2014" s="112">
        <f>'Demand Input MP'!C1009</f>
        <v>0</v>
      </c>
      <c r="AD2014" s="112">
        <f>'Demand Input MP'!D1009</f>
        <v>0</v>
      </c>
      <c r="AE2014" s="112">
        <f>'Demand Input MP'!E1009</f>
        <v>0</v>
      </c>
      <c r="AF2014" s="112">
        <f>'Demand Input MP'!F1009</f>
        <v>0</v>
      </c>
      <c r="AG2014" s="112">
        <f>'Demand Input MP'!G1009</f>
        <v>0</v>
      </c>
      <c r="AH2014" s="112">
        <f>'Demand Input MP'!H1009</f>
        <v>0</v>
      </c>
      <c r="AI2014" s="112">
        <f>'Demand Input MP'!I1009</f>
        <v>0</v>
      </c>
      <c r="AJ2014" s="112">
        <f>'Demand Input MP'!J1009</f>
        <v>0</v>
      </c>
      <c r="AK2014" s="112">
        <f>'Demand Input MP'!K1009</f>
        <v>0</v>
      </c>
      <c r="AL2014" s="112">
        <f>'Demand Input MP'!L1009</f>
        <v>0</v>
      </c>
      <c r="AM2014" s="112">
        <f>'Demand Input MP'!M1009</f>
        <v>0</v>
      </c>
      <c r="AN2014" s="112">
        <f>'Demand Input MP'!N1009</f>
        <v>0</v>
      </c>
      <c r="AQ2014" t="str">
        <f>AQ2008</f>
        <v/>
      </c>
    </row>
    <row r="2015" spans="1:43" ht="14.25" customHeight="1" x14ac:dyDescent="0.25">
      <c r="A2015" s="1"/>
      <c r="B2015" s="122"/>
      <c r="C2015" s="122"/>
      <c r="D2015" s="122"/>
      <c r="E2015" s="122"/>
      <c r="F2015" s="122"/>
      <c r="G2015" s="122"/>
      <c r="H2015" s="122"/>
      <c r="I2015" s="122"/>
      <c r="J2015" s="122"/>
      <c r="K2015" s="122"/>
      <c r="L2015" s="122"/>
      <c r="M2015" s="122"/>
      <c r="N2015" s="122"/>
      <c r="O2015" s="122"/>
      <c r="P2015" s="122"/>
      <c r="Q2015" s="122"/>
      <c r="R2015" s="122"/>
      <c r="S2015" s="122"/>
      <c r="T2015" s="122"/>
      <c r="U2015" s="122"/>
      <c r="V2015" s="124" t="s">
        <v>91</v>
      </c>
      <c r="W2015" s="125">
        <f>IFERROR(IF(SUM('Run Rate History'!E204:AD204)&gt;0,(SUMPRODUCT((B2010:AA2010&gt;=PERCENTILE(B2010:AA2010,0.1))*(B2010:AA2010&lt;=PERCENTILE(B2010:AA2010,0.9))*B2010:AA2010)+SUMPRODUCT(('Run Rate History'!E204:AD204&gt;=PERCENTILE(B2010:AA2010,0.1))*('Run Rate History'!E204:AD204&lt;=PERCENTILE(B2010:AA2010,0.9))*'Run Rate History'!E204:AD204))/(SUMPRODUCT((B2010:AA2010&gt;=PERCENTILE(B2010:AA2010,0.1))*(B2010:AA2010&lt;=PERCENTILE(B2010:AA2010,0.9))*1)+SUMPRODUCT(('Run Rate History'!E204:AD204&gt;=PERCENTILE(B2010:AA2010,0.1))*('Run Rate History'!E204:AD204&lt;=PERCENTILE(B2010:AA2010,0.9))*1)),TRIMMEAN(B2010:AA2010,0.15)),0)</f>
        <v>194.45161290322579</v>
      </c>
      <c r="X2015" s="126" t="s">
        <v>1172</v>
      </c>
      <c r="Y2015" s="127">
        <f>SUM(B2010:AA2010)/26</f>
        <v>210.61538461538461</v>
      </c>
      <c r="Z2015" s="128"/>
      <c r="AA2015" s="112" t="s">
        <v>1173</v>
      </c>
      <c r="AB2015" s="113">
        <f>'Demand Input MP'!B1008</f>
        <v>0</v>
      </c>
      <c r="AC2015" s="112">
        <f>'Demand Input MP'!C1008</f>
        <v>0</v>
      </c>
      <c r="AD2015" s="112">
        <f>'Demand Input MP'!D1008</f>
        <v>0</v>
      </c>
      <c r="AE2015" s="112">
        <f>'Demand Input MP'!E1008</f>
        <v>0</v>
      </c>
      <c r="AF2015" s="112">
        <f>'Demand Input MP'!F1008</f>
        <v>0</v>
      </c>
      <c r="AG2015" s="112">
        <f>'Demand Input MP'!G1008</f>
        <v>0</v>
      </c>
      <c r="AH2015" s="112">
        <f>'Demand Input MP'!H1008</f>
        <v>0</v>
      </c>
      <c r="AI2015" s="112">
        <f>'Demand Input MP'!I1008</f>
        <v>0</v>
      </c>
      <c r="AJ2015" s="112">
        <f>'Demand Input MP'!J1008</f>
        <v>0</v>
      </c>
      <c r="AK2015" s="112">
        <f>'Demand Input MP'!K1008</f>
        <v>0</v>
      </c>
      <c r="AL2015" s="112">
        <f>'Demand Input MP'!L1008</f>
        <v>0</v>
      </c>
      <c r="AM2015" s="112">
        <f>'Demand Input MP'!M1008</f>
        <v>0</v>
      </c>
      <c r="AN2015" s="112">
        <f>'Demand Input MP'!N1008</f>
        <v>0</v>
      </c>
      <c r="AQ2015" t="str">
        <f>AQ2008</f>
        <v/>
      </c>
    </row>
    <row r="2016" spans="1:43" ht="14.25" customHeight="1" x14ac:dyDescent="0.25">
      <c r="A2016" s="1"/>
      <c r="B2016" s="122"/>
      <c r="C2016" s="122"/>
      <c r="D2016" s="122"/>
      <c r="E2016" s="122"/>
      <c r="F2016" s="122"/>
      <c r="G2016" s="122"/>
      <c r="H2016" s="122"/>
      <c r="I2016" s="122"/>
      <c r="J2016" s="122"/>
      <c r="K2016" s="122"/>
      <c r="L2016" s="122"/>
      <c r="M2016" s="122"/>
      <c r="N2016" s="122"/>
      <c r="O2016" s="122"/>
      <c r="P2016" s="122"/>
      <c r="Q2016" s="122"/>
      <c r="R2016" s="122"/>
      <c r="S2016" s="122"/>
      <c r="T2016" s="122"/>
      <c r="U2016" s="122"/>
      <c r="V2016" s="124" t="s">
        <v>94</v>
      </c>
      <c r="W2016" s="125">
        <f>IFERROR((1*MIN(MAX(X2010,0.5*IF(SUM('Run Rate History'!E204:AD204)&gt;0,(MEDIAN(IF(B2010:AA2010&gt;0,B2010:AA2010))+MEDIAN(IF('Run Rate History'!E204:AD204&gt;0,'Run Rate History'!E204:AD204)))/2,MEDIAN(IF(B2010:AA2010&gt;0,B2010:AA2010)))),2*IF(SUM('Run Rate History'!E204:AD204)&gt;0,(MEDIAN(IF(B2010:AA2010&gt;0,B2010:AA2010))+MEDIAN(IF('Run Rate History'!E204:AD204&gt;0,'Run Rate History'!E204:AD204)))/2,MEDIAN(IF(B2010:AA2010&gt;0,B2010:AA2010))))+2*MIN(MAX(Y2010,0.5*IF(SUM('Run Rate History'!E204:AD204)&gt;0,(MEDIAN(IF(B2010:AA2010&gt;0,B2010:AA2010))+MEDIAN(IF('Run Rate History'!E204:AD204&gt;0,'Run Rate History'!E204:AD204)))/2,MEDIAN(IF(B2010:AA2010&gt;0,B2010:AA2010)))),2*IF(SUM('Run Rate History'!E204:AD204)&gt;0,(MEDIAN(IF(B2010:AA2010&gt;0,B2010:AA2010))+MEDIAN(IF('Run Rate History'!E204:AD204&gt;0,'Run Rate History'!E204:AD204)))/2,MEDIAN(IF(B2010:AA2010&gt;0,B2010:AA2010))))+3*MIN(MAX(Z2010,0.5*IF(SUM('Run Rate History'!E204:AD204)&gt;0,(MEDIAN(IF(B2010:AA2010&gt;0,B2010:AA2010))+MEDIAN(IF('Run Rate History'!E204:AD204&gt;0,'Run Rate History'!E204:AD204)))/2,MEDIAN(IF(B2010:AA2010&gt;0,B2010:AA2010)))),2*IF(SUM('Run Rate History'!E204:AD204)&gt;0,(MEDIAN(IF(B2010:AA2010&gt;0,B2010:AA2010))+MEDIAN(IF('Run Rate History'!E204:AD204&gt;0,'Run Rate History'!E204:AD204)))/2,MEDIAN(IF(B2010:AA2010&gt;0,B2010:AA2010))))+4*MIN(MAX(AA2010,0.5*IF(SUM('Run Rate History'!E204:AD204)&gt;0,(MEDIAN(IF(B2010:AA2010&gt;0,B2010:AA2010))+MEDIAN(IF('Run Rate History'!E204:AD204&gt;0,'Run Rate History'!E204:AD204)))/2,MEDIAN(IF(B2010:AA2010&gt;0,B2010:AA2010)))),2*IF(SUM('Run Rate History'!E204:AD204)&gt;0,(MEDIAN(IF(B2010:AA2010&gt;0,B2010:AA2010))+MEDIAN(IF('Run Rate History'!E204:AD204&gt;0,'Run Rate History'!E204:AD204)))/2,MEDIAN(IF(B2010:AA2010&gt;0,B2010:AA2010)))))/10,0)</f>
        <v>194</v>
      </c>
      <c r="X2016" s="129" t="s">
        <v>1174</v>
      </c>
      <c r="Y2016" s="130">
        <f>IFERROR(VLOOKUP(A2008,'Stanje zaliha'!A:E,5,FALSE()),0)</f>
        <v>1143</v>
      </c>
      <c r="Z2016" s="131"/>
      <c r="AA2016" s="113" t="s">
        <v>1175</v>
      </c>
      <c r="AB2016" s="118">
        <f t="shared" ref="AB2016:AN2016" si="400">SUM(AB2012:AB2015)</f>
        <v>0</v>
      </c>
      <c r="AC2016" s="118">
        <f t="shared" si="400"/>
        <v>0</v>
      </c>
      <c r="AD2016" s="118">
        <f t="shared" si="400"/>
        <v>0</v>
      </c>
      <c r="AE2016" s="118">
        <f t="shared" si="400"/>
        <v>0</v>
      </c>
      <c r="AF2016" s="118">
        <f t="shared" si="400"/>
        <v>0</v>
      </c>
      <c r="AG2016" s="118">
        <f t="shared" si="400"/>
        <v>0</v>
      </c>
      <c r="AH2016" s="118">
        <f t="shared" si="400"/>
        <v>0</v>
      </c>
      <c r="AI2016" s="118">
        <f t="shared" si="400"/>
        <v>0</v>
      </c>
      <c r="AJ2016" s="118">
        <f t="shared" si="400"/>
        <v>0</v>
      </c>
      <c r="AK2016" s="118">
        <f t="shared" si="400"/>
        <v>0</v>
      </c>
      <c r="AL2016" s="118">
        <f t="shared" si="400"/>
        <v>0</v>
      </c>
      <c r="AM2016" s="118">
        <f t="shared" si="400"/>
        <v>0</v>
      </c>
      <c r="AN2016" s="118">
        <f t="shared" si="400"/>
        <v>0</v>
      </c>
      <c r="AQ2016" t="str">
        <f>AQ2008</f>
        <v/>
      </c>
    </row>
    <row r="2017" spans="1:43" ht="14.25" customHeight="1" x14ac:dyDescent="0.25">
      <c r="A2017" s="1"/>
      <c r="B2017" s="122"/>
      <c r="C2017" s="122"/>
      <c r="D2017" s="122"/>
      <c r="E2017" s="122"/>
      <c r="F2017" s="122"/>
      <c r="G2017" s="122"/>
      <c r="H2017" s="122"/>
      <c r="I2017" s="122"/>
      <c r="J2017" s="122"/>
      <c r="K2017" s="122"/>
      <c r="L2017" s="122"/>
      <c r="M2017" s="122"/>
      <c r="N2017" s="122"/>
      <c r="O2017" s="122"/>
      <c r="P2017" s="122"/>
      <c r="Q2017" s="122"/>
      <c r="R2017" s="122"/>
      <c r="S2017" s="122"/>
      <c r="T2017" s="122"/>
      <c r="U2017" s="122"/>
      <c r="V2017" s="124" t="s">
        <v>95</v>
      </c>
      <c r="W2017" s="125">
        <f>IFERROR(0.6*W2016+0.4*W2015,0)</f>
        <v>194.18064516129033</v>
      </c>
      <c r="X2017" s="132" t="s">
        <v>1176</v>
      </c>
      <c r="Y2017" s="133">
        <f>IFERROR(SUMIF('Popis poslanih narudžbi'!A:A,A2008,'Popis poslanih narudžbi'!C:C),0)</f>
        <v>0</v>
      </c>
      <c r="Z2017" s="131"/>
      <c r="AA2017" s="134" t="s">
        <v>1177</v>
      </c>
      <c r="AB2017" s="118">
        <f t="shared" ref="AB2017:AN2017" si="401">AB2010+AB2016</f>
        <v>197</v>
      </c>
      <c r="AC2017" s="118">
        <f t="shared" si="401"/>
        <v>199</v>
      </c>
      <c r="AD2017" s="118">
        <f t="shared" si="401"/>
        <v>201</v>
      </c>
      <c r="AE2017" s="118">
        <f t="shared" si="401"/>
        <v>202</v>
      </c>
      <c r="AF2017" s="118">
        <f t="shared" si="401"/>
        <v>204</v>
      </c>
      <c r="AG2017" s="118">
        <f t="shared" si="401"/>
        <v>205</v>
      </c>
      <c r="AH2017" s="118">
        <f t="shared" si="401"/>
        <v>206</v>
      </c>
      <c r="AI2017" s="118">
        <f t="shared" si="401"/>
        <v>207</v>
      </c>
      <c r="AJ2017" s="118">
        <f t="shared" si="401"/>
        <v>207</v>
      </c>
      <c r="AK2017" s="118">
        <f t="shared" si="401"/>
        <v>208</v>
      </c>
      <c r="AL2017" s="118">
        <f t="shared" si="401"/>
        <v>208</v>
      </c>
      <c r="AM2017" s="118">
        <f t="shared" si="401"/>
        <v>209</v>
      </c>
      <c r="AN2017" s="118">
        <f t="shared" si="401"/>
        <v>209</v>
      </c>
      <c r="AQ2017" t="str">
        <f>AQ2008</f>
        <v/>
      </c>
    </row>
    <row r="2018" spans="1:43" ht="14.25" customHeight="1" x14ac:dyDescent="0.25">
      <c r="A2018" s="107" t="str">
        <f>'Run Rate'!A205</f>
        <v>ATC06518</v>
      </c>
      <c r="B2018" s="135" t="str">
        <f>'Run Rate'!B205</f>
        <v>Girja gumirana 12 kg Atleticore</v>
      </c>
      <c r="C2018" s="135" t="str">
        <f>'Run Rate'!C205</f>
        <v>FITNESS OPREMA</v>
      </c>
      <c r="D2018" s="135" t="str">
        <f>'Run Rate'!D205</f>
        <v>02 SILVER</v>
      </c>
      <c r="E2018" s="122"/>
      <c r="F2018" s="122"/>
      <c r="G2018" s="122"/>
      <c r="H2018" s="122"/>
      <c r="I2018" s="122"/>
      <c r="J2018" s="122"/>
      <c r="K2018" s="122"/>
      <c r="L2018" s="122"/>
      <c r="M2018" s="122"/>
      <c r="N2018" s="122"/>
      <c r="O2018" s="122"/>
      <c r="P2018" s="122"/>
      <c r="Q2018" s="122"/>
      <c r="R2018" s="122"/>
      <c r="S2018" s="122"/>
      <c r="T2018" s="122"/>
      <c r="U2018" s="122"/>
      <c r="V2018" s="122"/>
      <c r="W2018" s="122"/>
      <c r="X2018" s="122"/>
      <c r="Y2018" s="122"/>
      <c r="Z2018" s="122"/>
      <c r="AA2018" s="122"/>
      <c r="AB2018" s="122"/>
      <c r="AC2018" s="122"/>
      <c r="AD2018" s="122"/>
      <c r="AE2018" s="122"/>
      <c r="AF2018" s="122"/>
      <c r="AG2018" s="122"/>
      <c r="AH2018" s="122"/>
      <c r="AI2018" s="122"/>
      <c r="AJ2018" s="122"/>
      <c r="AK2018" s="122"/>
      <c r="AL2018" s="122"/>
      <c r="AM2018" s="122"/>
      <c r="AN2018" s="122"/>
      <c r="AQ2018" t="str">
        <f>IF(AND(OR($B$1="ALL",$B$1=C2018),OR($E$1="ALL",$E$1=D2018),OR($B$2="ALL",$B$2=A2018),OR($E$2="ALL",IFERROR(SEARCH($E$2,B2018),0)&gt;0)),"MATCH","")</f>
        <v/>
      </c>
    </row>
    <row r="2019" spans="1:43" ht="14.25" customHeight="1" x14ac:dyDescent="0.25">
      <c r="A2019" s="108" t="s">
        <v>1137</v>
      </c>
      <c r="B2019" s="136" t="s">
        <v>1138</v>
      </c>
      <c r="C2019" s="136" t="s">
        <v>1139</v>
      </c>
      <c r="D2019" s="136" t="s">
        <v>1140</v>
      </c>
      <c r="E2019" s="136" t="s">
        <v>1141</v>
      </c>
      <c r="F2019" s="136" t="s">
        <v>1142</v>
      </c>
      <c r="G2019" s="136" t="s">
        <v>1143</v>
      </c>
      <c r="H2019" s="136" t="s">
        <v>1144</v>
      </c>
      <c r="I2019" s="136" t="s">
        <v>1145</v>
      </c>
      <c r="J2019" s="136" t="s">
        <v>1146</v>
      </c>
      <c r="K2019" s="136" t="s">
        <v>1147</v>
      </c>
      <c r="L2019" s="136" t="s">
        <v>1148</v>
      </c>
      <c r="M2019" s="136" t="s">
        <v>1149</v>
      </c>
      <c r="N2019" s="136" t="s">
        <v>1150</v>
      </c>
      <c r="O2019" s="136" t="s">
        <v>1151</v>
      </c>
      <c r="P2019" s="136" t="s">
        <v>1152</v>
      </c>
      <c r="Q2019" s="136" t="s">
        <v>1153</v>
      </c>
      <c r="R2019" s="136" t="s">
        <v>1154</v>
      </c>
      <c r="S2019" s="136" t="s">
        <v>1155</v>
      </c>
      <c r="T2019" s="136" t="s">
        <v>1156</v>
      </c>
      <c r="U2019" s="136" t="s">
        <v>1157</v>
      </c>
      <c r="V2019" s="136" t="s">
        <v>1158</v>
      </c>
      <c r="W2019" s="136" t="s">
        <v>1159</v>
      </c>
      <c r="X2019" s="136" t="s">
        <v>1160</v>
      </c>
      <c r="Y2019" s="136" t="s">
        <v>1161</v>
      </c>
      <c r="Z2019" s="136" t="s">
        <v>1162</v>
      </c>
      <c r="AA2019" s="136" t="s">
        <v>1163</v>
      </c>
      <c r="AB2019" s="137" t="s">
        <v>156</v>
      </c>
      <c r="AC2019" s="137" t="s">
        <v>157</v>
      </c>
      <c r="AD2019" s="137" t="s">
        <v>158</v>
      </c>
      <c r="AE2019" s="137" t="s">
        <v>139</v>
      </c>
      <c r="AF2019" s="138" t="s">
        <v>140</v>
      </c>
      <c r="AG2019" s="138" t="s">
        <v>141</v>
      </c>
      <c r="AH2019" s="138" t="s">
        <v>142</v>
      </c>
      <c r="AI2019" s="138" t="s">
        <v>143</v>
      </c>
      <c r="AJ2019" s="139" t="s">
        <v>144</v>
      </c>
      <c r="AK2019" s="139" t="s">
        <v>145</v>
      </c>
      <c r="AL2019" s="139" t="s">
        <v>146</v>
      </c>
      <c r="AM2019" s="140" t="s">
        <v>147</v>
      </c>
      <c r="AN2019" s="140" t="s">
        <v>148</v>
      </c>
      <c r="AQ2019" t="str">
        <f>AQ2018</f>
        <v/>
      </c>
    </row>
    <row r="2020" spans="1:43" ht="14.25" customHeight="1" x14ac:dyDescent="0.25">
      <c r="A2020" s="99" t="s">
        <v>1164</v>
      </c>
      <c r="B2020" s="112">
        <f>'Run Rate'!E205</f>
        <v>4</v>
      </c>
      <c r="C2020" s="112">
        <f>'Run Rate'!F205</f>
        <v>8</v>
      </c>
      <c r="D2020" s="112">
        <f>'Run Rate'!G205</f>
        <v>11</v>
      </c>
      <c r="E2020" s="112">
        <f>'Run Rate'!H205</f>
        <v>6</v>
      </c>
      <c r="F2020" s="112">
        <f>'Run Rate'!I205</f>
        <v>5</v>
      </c>
      <c r="G2020" s="112">
        <f>'Run Rate'!J205</f>
        <v>8</v>
      </c>
      <c r="H2020" s="112">
        <f>'Run Rate'!K205</f>
        <v>19</v>
      </c>
      <c r="I2020" s="112">
        <f>'Run Rate'!L205</f>
        <v>33</v>
      </c>
      <c r="J2020" s="112">
        <f>'Run Rate'!M205</f>
        <v>41</v>
      </c>
      <c r="K2020" s="112">
        <f>'Run Rate'!N205</f>
        <v>14</v>
      </c>
      <c r="L2020" s="112">
        <f>'Run Rate'!O205</f>
        <v>20</v>
      </c>
      <c r="M2020" s="112">
        <f>'Run Rate'!P205</f>
        <v>23</v>
      </c>
      <c r="N2020" s="112">
        <f>'Run Rate'!Q205</f>
        <v>22</v>
      </c>
      <c r="O2020" s="112">
        <f>'Run Rate'!R205</f>
        <v>26</v>
      </c>
      <c r="P2020" s="112">
        <f>'Run Rate'!S205</f>
        <v>13</v>
      </c>
      <c r="Q2020" s="112">
        <f>'Run Rate'!T205</f>
        <v>26</v>
      </c>
      <c r="R2020" s="112">
        <f>'Run Rate'!U205</f>
        <v>20</v>
      </c>
      <c r="S2020" s="112">
        <f>'Run Rate'!V205</f>
        <v>11</v>
      </c>
      <c r="T2020" s="112">
        <f>'Run Rate'!W205</f>
        <v>12</v>
      </c>
      <c r="U2020" s="112">
        <f>'Run Rate'!X205</f>
        <v>15</v>
      </c>
      <c r="V2020" s="112">
        <f>'Run Rate'!Y205</f>
        <v>17</v>
      </c>
      <c r="W2020" s="112">
        <f>'Run Rate'!Z205</f>
        <v>9</v>
      </c>
      <c r="X2020" s="112">
        <f>'Run Rate'!AA205</f>
        <v>13</v>
      </c>
      <c r="Y2020" s="112">
        <f>'Run Rate'!AB205</f>
        <v>9</v>
      </c>
      <c r="Z2020" s="112">
        <f>'Run Rate'!AC205</f>
        <v>13</v>
      </c>
      <c r="AA2020" s="112">
        <f>'Run Rate'!AD205</f>
        <v>10</v>
      </c>
      <c r="AB2020" s="113">
        <v>11</v>
      </c>
      <c r="AC2020" s="112">
        <v>11</v>
      </c>
      <c r="AD2020" s="112">
        <v>11</v>
      </c>
      <c r="AE2020" s="112">
        <v>11</v>
      </c>
      <c r="AF2020" s="112">
        <v>11</v>
      </c>
      <c r="AG2020" s="112">
        <v>11</v>
      </c>
      <c r="AH2020" s="112">
        <v>11</v>
      </c>
      <c r="AI2020" s="112">
        <v>11</v>
      </c>
      <c r="AJ2020" s="112">
        <v>11</v>
      </c>
      <c r="AK2020" s="112">
        <v>11</v>
      </c>
      <c r="AL2020" s="112">
        <v>11</v>
      </c>
      <c r="AM2020" s="112">
        <v>11</v>
      </c>
      <c r="AN2020" s="112">
        <v>11</v>
      </c>
      <c r="AQ2020" t="str">
        <f>AQ2018</f>
        <v/>
      </c>
    </row>
    <row r="2021" spans="1:43" ht="14.25" customHeight="1" x14ac:dyDescent="0.25">
      <c r="A2021" s="99" t="s">
        <v>1165</v>
      </c>
      <c r="B2021" s="114"/>
      <c r="C2021" s="114"/>
      <c r="D2021" s="114"/>
      <c r="E2021" s="114"/>
      <c r="F2021" s="114"/>
      <c r="G2021" s="114"/>
      <c r="H2021" s="114"/>
      <c r="I2021" s="114"/>
      <c r="J2021" s="114"/>
      <c r="K2021" s="114"/>
      <c r="L2021" s="114"/>
      <c r="M2021" s="114"/>
      <c r="N2021" s="114"/>
      <c r="O2021" s="114"/>
      <c r="P2021" s="114"/>
      <c r="Q2021" s="114"/>
      <c r="R2021" s="114"/>
      <c r="S2021" s="114"/>
      <c r="T2021" s="114"/>
      <c r="U2021" s="114"/>
      <c r="V2021" s="114"/>
      <c r="W2021" s="115"/>
      <c r="X2021" s="115"/>
      <c r="Y2021" s="115"/>
      <c r="Z2021" s="115"/>
      <c r="AA2021" s="112" t="s">
        <v>1166</v>
      </c>
      <c r="AB2021" s="113"/>
      <c r="AC2021" s="112"/>
      <c r="AD2021" s="112"/>
      <c r="AE2021" s="112"/>
      <c r="AF2021" s="112"/>
      <c r="AG2021" s="112"/>
      <c r="AH2021" s="112"/>
      <c r="AI2021" s="112"/>
      <c r="AJ2021" s="112"/>
      <c r="AK2021" s="112"/>
      <c r="AL2021" s="112"/>
      <c r="AM2021" s="112"/>
      <c r="AN2021" s="112"/>
      <c r="AQ2021" t="str">
        <f>AQ2018</f>
        <v/>
      </c>
    </row>
    <row r="2022" spans="1:43" ht="14.25" customHeight="1" x14ac:dyDescent="0.25">
      <c r="A2022" s="99" t="s">
        <v>1167</v>
      </c>
      <c r="B2022" s="114"/>
      <c r="C2022" s="114"/>
      <c r="D2022" s="114"/>
      <c r="E2022" s="114"/>
      <c r="F2022" s="114"/>
      <c r="G2022" s="114"/>
      <c r="H2022" s="114"/>
      <c r="I2022" s="114"/>
      <c r="J2022" s="114"/>
      <c r="K2022" s="114"/>
      <c r="L2022" s="114"/>
      <c r="M2022" s="114"/>
      <c r="N2022" s="114"/>
      <c r="O2022" s="114"/>
      <c r="P2022" s="114"/>
      <c r="Q2022" s="114"/>
      <c r="R2022" s="114"/>
      <c r="S2022" s="114"/>
      <c r="T2022" s="114"/>
      <c r="U2022" s="114"/>
      <c r="V2022" s="114"/>
      <c r="W2022" s="115"/>
      <c r="X2022" s="116"/>
      <c r="Y2022" s="117"/>
      <c r="Z2022" s="115"/>
      <c r="AA2022" s="112" t="s">
        <v>1168</v>
      </c>
      <c r="AB2022" s="113">
        <f>'Demand Input VP'!B1014</f>
        <v>0</v>
      </c>
      <c r="AC2022" s="112">
        <f>'Demand Input VP'!C1014</f>
        <v>0</v>
      </c>
      <c r="AD2022" s="112">
        <f>'Demand Input VP'!D1014</f>
        <v>0</v>
      </c>
      <c r="AE2022" s="112">
        <f>'Demand Input VP'!E1014</f>
        <v>0</v>
      </c>
      <c r="AF2022" s="112">
        <f>'Demand Input VP'!F1014</f>
        <v>0</v>
      </c>
      <c r="AG2022" s="112">
        <f>'Demand Input VP'!G1014</f>
        <v>0</v>
      </c>
      <c r="AH2022" s="112">
        <f>'Demand Input VP'!H1014</f>
        <v>0</v>
      </c>
      <c r="AI2022" s="112">
        <f>'Demand Input VP'!I1014</f>
        <v>0</v>
      </c>
      <c r="AJ2022" s="112">
        <f>'Demand Input VP'!J1014</f>
        <v>0</v>
      </c>
      <c r="AK2022" s="112">
        <f>'Demand Input VP'!K1014</f>
        <v>0</v>
      </c>
      <c r="AL2022" s="112">
        <f>'Demand Input VP'!L1014</f>
        <v>0</v>
      </c>
      <c r="AM2022" s="112">
        <f>'Demand Input VP'!M1014</f>
        <v>0</v>
      </c>
      <c r="AN2022" s="112">
        <f>'Demand Input VP'!N1014</f>
        <v>0</v>
      </c>
      <c r="AQ2022" t="str">
        <f>AQ2018</f>
        <v/>
      </c>
    </row>
    <row r="2023" spans="1:43" ht="14.25" customHeight="1" x14ac:dyDescent="0.25">
      <c r="A2023" s="99" t="s">
        <v>1169</v>
      </c>
      <c r="B2023" s="118"/>
      <c r="C2023" s="118"/>
      <c r="D2023" s="118"/>
      <c r="E2023" s="118"/>
      <c r="F2023" s="118"/>
      <c r="G2023" s="118"/>
      <c r="H2023" s="118"/>
      <c r="I2023" s="118"/>
      <c r="J2023" s="118"/>
      <c r="K2023" s="118"/>
      <c r="L2023" s="118"/>
      <c r="M2023" s="118"/>
      <c r="N2023" s="118"/>
      <c r="O2023" s="118"/>
      <c r="P2023" s="118"/>
      <c r="Q2023" s="118"/>
      <c r="R2023" s="118"/>
      <c r="S2023" s="118"/>
      <c r="T2023" s="118"/>
      <c r="U2023" s="118"/>
      <c r="V2023" s="118"/>
      <c r="W2023" s="115"/>
      <c r="X2023" s="116"/>
      <c r="Y2023" s="117"/>
      <c r="Z2023" s="119"/>
      <c r="AA2023" s="120" t="s">
        <v>1170</v>
      </c>
      <c r="AB2023" s="121">
        <f>'Demand Input VP'!B1013</f>
        <v>0</v>
      </c>
      <c r="AC2023" s="120">
        <f>'Demand Input VP'!C1013</f>
        <v>0</v>
      </c>
      <c r="AD2023" s="120">
        <f>'Demand Input VP'!D1013</f>
        <v>0</v>
      </c>
      <c r="AE2023" s="120">
        <f>'Demand Input VP'!E1013</f>
        <v>0</v>
      </c>
      <c r="AF2023" s="120">
        <f>'Demand Input VP'!F1013</f>
        <v>0</v>
      </c>
      <c r="AG2023" s="120">
        <f>'Demand Input VP'!G1013</f>
        <v>0</v>
      </c>
      <c r="AH2023" s="120">
        <f>'Demand Input VP'!H1013</f>
        <v>0</v>
      </c>
      <c r="AI2023" s="120">
        <f>'Demand Input VP'!I1013</f>
        <v>0</v>
      </c>
      <c r="AJ2023" s="120">
        <f>'Demand Input VP'!J1013</f>
        <v>0</v>
      </c>
      <c r="AK2023" s="120">
        <f>'Demand Input VP'!K1013</f>
        <v>0</v>
      </c>
      <c r="AL2023" s="120">
        <f>'Demand Input VP'!L1013</f>
        <v>0</v>
      </c>
      <c r="AM2023" s="120">
        <f>'Demand Input VP'!M1013</f>
        <v>0</v>
      </c>
      <c r="AN2023" s="120">
        <f>'Demand Input VP'!N1013</f>
        <v>0</v>
      </c>
      <c r="AQ2023" t="str">
        <f>AQ2018</f>
        <v/>
      </c>
    </row>
    <row r="2024" spans="1:43" ht="14.25" customHeight="1" x14ac:dyDescent="0.25">
      <c r="A2024" s="1"/>
      <c r="B2024" s="122"/>
      <c r="C2024" s="122"/>
      <c r="D2024" s="122"/>
      <c r="E2024" s="122"/>
      <c r="F2024" s="122"/>
      <c r="G2024" s="122"/>
      <c r="H2024" s="122"/>
      <c r="I2024" s="122"/>
      <c r="J2024" s="122"/>
      <c r="K2024" s="122"/>
      <c r="L2024" s="122"/>
      <c r="M2024" s="122"/>
      <c r="N2024" s="122"/>
      <c r="O2024" s="122"/>
      <c r="P2024" s="122"/>
      <c r="Q2024" s="122"/>
      <c r="R2024" s="122"/>
      <c r="S2024" s="122"/>
      <c r="T2024" s="122"/>
      <c r="U2024" s="122"/>
      <c r="V2024" s="122"/>
      <c r="W2024" s="123"/>
      <c r="X2024" s="116"/>
      <c r="Y2024" s="117"/>
      <c r="Z2024" s="123"/>
      <c r="AA2024" s="112" t="s">
        <v>1171</v>
      </c>
      <c r="AB2024" s="113">
        <f>'Demand Input MP'!B1014</f>
        <v>0</v>
      </c>
      <c r="AC2024" s="112">
        <f>'Demand Input MP'!C1014</f>
        <v>0</v>
      </c>
      <c r="AD2024" s="112">
        <f>'Demand Input MP'!D1014</f>
        <v>0</v>
      </c>
      <c r="AE2024" s="112">
        <f>'Demand Input MP'!E1014</f>
        <v>0</v>
      </c>
      <c r="AF2024" s="112">
        <f>'Demand Input MP'!F1014</f>
        <v>0</v>
      </c>
      <c r="AG2024" s="112">
        <f>'Demand Input MP'!G1014</f>
        <v>0</v>
      </c>
      <c r="AH2024" s="112">
        <f>'Demand Input MP'!H1014</f>
        <v>0</v>
      </c>
      <c r="AI2024" s="112">
        <f>'Demand Input MP'!I1014</f>
        <v>0</v>
      </c>
      <c r="AJ2024" s="112">
        <f>'Demand Input MP'!J1014</f>
        <v>0</v>
      </c>
      <c r="AK2024" s="112">
        <f>'Demand Input MP'!K1014</f>
        <v>0</v>
      </c>
      <c r="AL2024" s="112">
        <f>'Demand Input MP'!L1014</f>
        <v>0</v>
      </c>
      <c r="AM2024" s="112">
        <f>'Demand Input MP'!M1014</f>
        <v>0</v>
      </c>
      <c r="AN2024" s="112">
        <f>'Demand Input MP'!N1014</f>
        <v>0</v>
      </c>
      <c r="AQ2024" t="str">
        <f>AQ2018</f>
        <v/>
      </c>
    </row>
    <row r="2025" spans="1:43" ht="14.25" customHeight="1" x14ac:dyDescent="0.25">
      <c r="A2025" s="1"/>
      <c r="B2025" s="122"/>
      <c r="C2025" s="122"/>
      <c r="D2025" s="122"/>
      <c r="E2025" s="122"/>
      <c r="F2025" s="122"/>
      <c r="G2025" s="122"/>
      <c r="H2025" s="122"/>
      <c r="I2025" s="122"/>
      <c r="J2025" s="122"/>
      <c r="K2025" s="122"/>
      <c r="L2025" s="122"/>
      <c r="M2025" s="122"/>
      <c r="N2025" s="122"/>
      <c r="O2025" s="122"/>
      <c r="P2025" s="122"/>
      <c r="Q2025" s="122"/>
      <c r="R2025" s="122"/>
      <c r="S2025" s="122"/>
      <c r="T2025" s="122"/>
      <c r="U2025" s="122"/>
      <c r="V2025" s="124" t="s">
        <v>91</v>
      </c>
      <c r="W2025" s="125">
        <f>IFERROR(IF(SUM('Run Rate History'!E205:AD205)&gt;0,(SUMPRODUCT((B2020:AA2020&gt;=PERCENTILE(B2020:AA2020,0.1))*(B2020:AA2020&lt;=PERCENTILE(B2020:AA2020,0.9))*B2020:AA2020)+SUMPRODUCT(('Run Rate History'!E205:AD205&gt;=PERCENTILE(B2020:AA2020,0.1))*('Run Rate History'!E205:AD205&lt;=PERCENTILE(B2020:AA2020,0.9))*'Run Rate History'!E205:AD205))/(SUMPRODUCT((B2020:AA2020&gt;=PERCENTILE(B2020:AA2020,0.1))*(B2020:AA2020&lt;=PERCENTILE(B2020:AA2020,0.9))*1)+SUMPRODUCT(('Run Rate History'!E205:AD205&gt;=PERCENTILE(B2020:AA2020,0.1))*('Run Rate History'!E205:AD205&lt;=PERCENTILE(B2020:AA2020,0.9))*1)),TRIMMEAN(B2020:AA2020,0.15)),0)</f>
        <v>14.525</v>
      </c>
      <c r="X2025" s="126" t="s">
        <v>1172</v>
      </c>
      <c r="Y2025" s="127">
        <f>SUM(B2020:AA2020)/26</f>
        <v>15.692307692307692</v>
      </c>
      <c r="Z2025" s="128"/>
      <c r="AA2025" s="112" t="s">
        <v>1173</v>
      </c>
      <c r="AB2025" s="113">
        <f>'Demand Input MP'!B1013</f>
        <v>0</v>
      </c>
      <c r="AC2025" s="112">
        <f>'Demand Input MP'!C1013</f>
        <v>0</v>
      </c>
      <c r="AD2025" s="112">
        <f>'Demand Input MP'!D1013</f>
        <v>0</v>
      </c>
      <c r="AE2025" s="112">
        <f>'Demand Input MP'!E1013</f>
        <v>0</v>
      </c>
      <c r="AF2025" s="112">
        <f>'Demand Input MP'!F1013</f>
        <v>0</v>
      </c>
      <c r="AG2025" s="112">
        <f>'Demand Input MP'!G1013</f>
        <v>0</v>
      </c>
      <c r="AH2025" s="112">
        <f>'Demand Input MP'!H1013</f>
        <v>0</v>
      </c>
      <c r="AI2025" s="112">
        <f>'Demand Input MP'!I1013</f>
        <v>0</v>
      </c>
      <c r="AJ2025" s="112">
        <f>'Demand Input MP'!J1013</f>
        <v>0</v>
      </c>
      <c r="AK2025" s="112">
        <f>'Demand Input MP'!K1013</f>
        <v>0</v>
      </c>
      <c r="AL2025" s="112">
        <f>'Demand Input MP'!L1013</f>
        <v>0</v>
      </c>
      <c r="AM2025" s="112">
        <f>'Demand Input MP'!M1013</f>
        <v>0</v>
      </c>
      <c r="AN2025" s="112">
        <f>'Demand Input MP'!N1013</f>
        <v>0</v>
      </c>
      <c r="AQ2025" t="str">
        <f>AQ2018</f>
        <v/>
      </c>
    </row>
    <row r="2026" spans="1:43" ht="14.25" customHeight="1" x14ac:dyDescent="0.25">
      <c r="A2026" s="1"/>
      <c r="B2026" s="122"/>
      <c r="C2026" s="122"/>
      <c r="D2026" s="122"/>
      <c r="E2026" s="122"/>
      <c r="F2026" s="122"/>
      <c r="G2026" s="122"/>
      <c r="H2026" s="122"/>
      <c r="I2026" s="122"/>
      <c r="J2026" s="122"/>
      <c r="K2026" s="122"/>
      <c r="L2026" s="122"/>
      <c r="M2026" s="122"/>
      <c r="N2026" s="122"/>
      <c r="O2026" s="122"/>
      <c r="P2026" s="122"/>
      <c r="Q2026" s="122"/>
      <c r="R2026" s="122"/>
      <c r="S2026" s="122"/>
      <c r="T2026" s="122"/>
      <c r="U2026" s="122"/>
      <c r="V2026" s="124" t="s">
        <v>94</v>
      </c>
      <c r="W2026" s="125">
        <f>IFERROR((1*MIN(MAX(X2020,0.5*IF(SUM('Run Rate History'!E205:AD205)&gt;0,(MEDIAN(IF(B2020:AA2020&gt;0,B2020:AA2020))+MEDIAN(IF('Run Rate History'!E205:AD205&gt;0,'Run Rate History'!E205:AD205)))/2,MEDIAN(IF(B2020:AA2020&gt;0,B2020:AA2020)))),2*IF(SUM('Run Rate History'!E205:AD205)&gt;0,(MEDIAN(IF(B2020:AA2020&gt;0,B2020:AA2020))+MEDIAN(IF('Run Rate History'!E205:AD205&gt;0,'Run Rate History'!E205:AD205)))/2,MEDIAN(IF(B2020:AA2020&gt;0,B2020:AA2020))))+2*MIN(MAX(Y2020,0.5*IF(SUM('Run Rate History'!E205:AD205)&gt;0,(MEDIAN(IF(B2020:AA2020&gt;0,B2020:AA2020))+MEDIAN(IF('Run Rate History'!E205:AD205&gt;0,'Run Rate History'!E205:AD205)))/2,MEDIAN(IF(B2020:AA2020&gt;0,B2020:AA2020)))),2*IF(SUM('Run Rate History'!E205:AD205)&gt;0,(MEDIAN(IF(B2020:AA2020&gt;0,B2020:AA2020))+MEDIAN(IF('Run Rate History'!E205:AD205&gt;0,'Run Rate History'!E205:AD205)))/2,MEDIAN(IF(B2020:AA2020&gt;0,B2020:AA2020))))+3*MIN(MAX(Z2020,0.5*IF(SUM('Run Rate History'!E205:AD205)&gt;0,(MEDIAN(IF(B2020:AA2020&gt;0,B2020:AA2020))+MEDIAN(IF('Run Rate History'!E205:AD205&gt;0,'Run Rate History'!E205:AD205)))/2,MEDIAN(IF(B2020:AA2020&gt;0,B2020:AA2020)))),2*IF(SUM('Run Rate History'!E205:AD205)&gt;0,(MEDIAN(IF(B2020:AA2020&gt;0,B2020:AA2020))+MEDIAN(IF('Run Rate History'!E205:AD205&gt;0,'Run Rate History'!E205:AD205)))/2,MEDIAN(IF(B2020:AA2020&gt;0,B2020:AA2020))))+4*MIN(MAX(AA2020,0.5*IF(SUM('Run Rate History'!E205:AD205)&gt;0,(MEDIAN(IF(B2020:AA2020&gt;0,B2020:AA2020))+MEDIAN(IF('Run Rate History'!E205:AD205&gt;0,'Run Rate History'!E205:AD205)))/2,MEDIAN(IF(B2020:AA2020&gt;0,B2020:AA2020)))),2*IF(SUM('Run Rate History'!E205:AD205)&gt;0,(MEDIAN(IF(B2020:AA2020&gt;0,B2020:AA2020))+MEDIAN(IF('Run Rate History'!E205:AD205&gt;0,'Run Rate History'!E205:AD205)))/2,MEDIAN(IF(B2020:AA2020&gt;0,B2020:AA2020)))))/10,0)</f>
        <v>11</v>
      </c>
      <c r="X2026" s="129" t="s">
        <v>1174</v>
      </c>
      <c r="Y2026" s="130">
        <f>IFERROR(VLOOKUP(A2018,'Stanje zaliha'!A:E,5,FALSE()),0)</f>
        <v>0</v>
      </c>
      <c r="Z2026" s="131"/>
      <c r="AA2026" s="113" t="s">
        <v>1175</v>
      </c>
      <c r="AB2026" s="118">
        <f t="shared" ref="AB2026:AN2026" si="402">SUM(AB2022:AB2025)</f>
        <v>0</v>
      </c>
      <c r="AC2026" s="118">
        <f t="shared" si="402"/>
        <v>0</v>
      </c>
      <c r="AD2026" s="118">
        <f t="shared" si="402"/>
        <v>0</v>
      </c>
      <c r="AE2026" s="118">
        <f t="shared" si="402"/>
        <v>0</v>
      </c>
      <c r="AF2026" s="118">
        <f t="shared" si="402"/>
        <v>0</v>
      </c>
      <c r="AG2026" s="118">
        <f t="shared" si="402"/>
        <v>0</v>
      </c>
      <c r="AH2026" s="118">
        <f t="shared" si="402"/>
        <v>0</v>
      </c>
      <c r="AI2026" s="118">
        <f t="shared" si="402"/>
        <v>0</v>
      </c>
      <c r="AJ2026" s="118">
        <f t="shared" si="402"/>
        <v>0</v>
      </c>
      <c r="AK2026" s="118">
        <f t="shared" si="402"/>
        <v>0</v>
      </c>
      <c r="AL2026" s="118">
        <f t="shared" si="402"/>
        <v>0</v>
      </c>
      <c r="AM2026" s="118">
        <f t="shared" si="402"/>
        <v>0</v>
      </c>
      <c r="AN2026" s="118">
        <f t="shared" si="402"/>
        <v>0</v>
      </c>
      <c r="AQ2026" t="str">
        <f>AQ2018</f>
        <v/>
      </c>
    </row>
    <row r="2027" spans="1:43" ht="14.25" customHeight="1" x14ac:dyDescent="0.25">
      <c r="A2027" s="1"/>
      <c r="B2027" s="122"/>
      <c r="C2027" s="122"/>
      <c r="D2027" s="122"/>
      <c r="E2027" s="122"/>
      <c r="F2027" s="122"/>
      <c r="G2027" s="122"/>
      <c r="H2027" s="122"/>
      <c r="I2027" s="122"/>
      <c r="J2027" s="122"/>
      <c r="K2027" s="122"/>
      <c r="L2027" s="122"/>
      <c r="M2027" s="122"/>
      <c r="N2027" s="122"/>
      <c r="O2027" s="122"/>
      <c r="P2027" s="122"/>
      <c r="Q2027" s="122"/>
      <c r="R2027" s="122"/>
      <c r="S2027" s="122"/>
      <c r="T2027" s="122"/>
      <c r="U2027" s="122"/>
      <c r="V2027" s="124" t="s">
        <v>95</v>
      </c>
      <c r="W2027" s="125">
        <f>IFERROR(0.6*W2026+0.4*W2025,0)</f>
        <v>12.41</v>
      </c>
      <c r="X2027" s="132" t="s">
        <v>1176</v>
      </c>
      <c r="Y2027" s="133">
        <f>IFERROR(SUMIF('Popis poslanih narudžbi'!A:A,A2018,'Popis poslanih narudžbi'!C:C),0)</f>
        <v>0</v>
      </c>
      <c r="Z2027" s="131"/>
      <c r="AA2027" s="134" t="s">
        <v>1177</v>
      </c>
      <c r="AB2027" s="118">
        <f t="shared" ref="AB2027:AN2027" si="403">AB2020+AB2026</f>
        <v>11</v>
      </c>
      <c r="AC2027" s="118">
        <f t="shared" si="403"/>
        <v>11</v>
      </c>
      <c r="AD2027" s="118">
        <f t="shared" si="403"/>
        <v>11</v>
      </c>
      <c r="AE2027" s="118">
        <f t="shared" si="403"/>
        <v>11</v>
      </c>
      <c r="AF2027" s="118">
        <f t="shared" si="403"/>
        <v>11</v>
      </c>
      <c r="AG2027" s="118">
        <f t="shared" si="403"/>
        <v>11</v>
      </c>
      <c r="AH2027" s="118">
        <f t="shared" si="403"/>
        <v>11</v>
      </c>
      <c r="AI2027" s="118">
        <f t="shared" si="403"/>
        <v>11</v>
      </c>
      <c r="AJ2027" s="118">
        <f t="shared" si="403"/>
        <v>11</v>
      </c>
      <c r="AK2027" s="118">
        <f t="shared" si="403"/>
        <v>11</v>
      </c>
      <c r="AL2027" s="118">
        <f t="shared" si="403"/>
        <v>11</v>
      </c>
      <c r="AM2027" s="118">
        <f t="shared" si="403"/>
        <v>11</v>
      </c>
      <c r="AN2027" s="118">
        <f t="shared" si="403"/>
        <v>11</v>
      </c>
      <c r="AQ2027" t="str">
        <f>AQ2018</f>
        <v/>
      </c>
    </row>
    <row r="2028" spans="1:43" ht="14.25" customHeight="1" x14ac:dyDescent="0.25">
      <c r="A2028" s="107" t="str">
        <f>'Run Rate'!A206</f>
        <v>ZOE12400</v>
      </c>
      <c r="B2028" s="135" t="str">
        <f>'Run Rate'!B206</f>
        <v>ZOE Lean Burn 250g Raspberry</v>
      </c>
      <c r="C2028" s="135" t="str">
        <f>'Run Rate'!C206</f>
        <v>SPORTSKA PREHRANA</v>
      </c>
      <c r="D2028" s="135" t="str">
        <f>'Run Rate'!D206</f>
        <v>02 SILVER</v>
      </c>
      <c r="E2028" s="122"/>
      <c r="F2028" s="122"/>
      <c r="G2028" s="122"/>
      <c r="H2028" s="122"/>
      <c r="I2028" s="122"/>
      <c r="J2028" s="122"/>
      <c r="K2028" s="122"/>
      <c r="L2028" s="122"/>
      <c r="M2028" s="122"/>
      <c r="N2028" s="122"/>
      <c r="O2028" s="122"/>
      <c r="P2028" s="122"/>
      <c r="Q2028" s="122"/>
      <c r="R2028" s="122"/>
      <c r="S2028" s="122"/>
      <c r="T2028" s="122"/>
      <c r="U2028" s="122"/>
      <c r="V2028" s="122"/>
      <c r="W2028" s="122"/>
      <c r="X2028" s="122"/>
      <c r="Y2028" s="122"/>
      <c r="Z2028" s="122"/>
      <c r="AA2028" s="122"/>
      <c r="AB2028" s="122"/>
      <c r="AC2028" s="122"/>
      <c r="AD2028" s="122"/>
      <c r="AE2028" s="122"/>
      <c r="AF2028" s="122"/>
      <c r="AG2028" s="122"/>
      <c r="AH2028" s="122"/>
      <c r="AI2028" s="122"/>
      <c r="AJ2028" s="122"/>
      <c r="AK2028" s="122"/>
      <c r="AL2028" s="122"/>
      <c r="AM2028" s="122"/>
      <c r="AN2028" s="122"/>
      <c r="AQ2028" t="str">
        <f>IF(AND(OR($B$1="ALL",$B$1=C2028),OR($E$1="ALL",$E$1=D2028),OR($B$2="ALL",$B$2=A2028),OR($E$2="ALL",IFERROR(SEARCH($E$2,B2028),0)&gt;0)),"MATCH","")</f>
        <v/>
      </c>
    </row>
    <row r="2029" spans="1:43" ht="14.25" customHeight="1" x14ac:dyDescent="0.25">
      <c r="A2029" s="108" t="s">
        <v>1137</v>
      </c>
      <c r="B2029" s="136" t="s">
        <v>1138</v>
      </c>
      <c r="C2029" s="136" t="s">
        <v>1139</v>
      </c>
      <c r="D2029" s="136" t="s">
        <v>1140</v>
      </c>
      <c r="E2029" s="136" t="s">
        <v>1141</v>
      </c>
      <c r="F2029" s="136" t="s">
        <v>1142</v>
      </c>
      <c r="G2029" s="136" t="s">
        <v>1143</v>
      </c>
      <c r="H2029" s="136" t="s">
        <v>1144</v>
      </c>
      <c r="I2029" s="136" t="s">
        <v>1145</v>
      </c>
      <c r="J2029" s="136" t="s">
        <v>1146</v>
      </c>
      <c r="K2029" s="136" t="s">
        <v>1147</v>
      </c>
      <c r="L2029" s="136" t="s">
        <v>1148</v>
      </c>
      <c r="M2029" s="136" t="s">
        <v>1149</v>
      </c>
      <c r="N2029" s="136" t="s">
        <v>1150</v>
      </c>
      <c r="O2029" s="136" t="s">
        <v>1151</v>
      </c>
      <c r="P2029" s="136" t="s">
        <v>1152</v>
      </c>
      <c r="Q2029" s="136" t="s">
        <v>1153</v>
      </c>
      <c r="R2029" s="136" t="s">
        <v>1154</v>
      </c>
      <c r="S2029" s="136" t="s">
        <v>1155</v>
      </c>
      <c r="T2029" s="136" t="s">
        <v>1156</v>
      </c>
      <c r="U2029" s="136" t="s">
        <v>1157</v>
      </c>
      <c r="V2029" s="136" t="s">
        <v>1158</v>
      </c>
      <c r="W2029" s="136" t="s">
        <v>1159</v>
      </c>
      <c r="X2029" s="136" t="s">
        <v>1160</v>
      </c>
      <c r="Y2029" s="136" t="s">
        <v>1161</v>
      </c>
      <c r="Z2029" s="136" t="s">
        <v>1162</v>
      </c>
      <c r="AA2029" s="136" t="s">
        <v>1163</v>
      </c>
      <c r="AB2029" s="137" t="s">
        <v>156</v>
      </c>
      <c r="AC2029" s="137" t="s">
        <v>157</v>
      </c>
      <c r="AD2029" s="137" t="s">
        <v>158</v>
      </c>
      <c r="AE2029" s="137" t="s">
        <v>139</v>
      </c>
      <c r="AF2029" s="138" t="s">
        <v>140</v>
      </c>
      <c r="AG2029" s="138" t="s">
        <v>141</v>
      </c>
      <c r="AH2029" s="138" t="s">
        <v>142</v>
      </c>
      <c r="AI2029" s="138" t="s">
        <v>143</v>
      </c>
      <c r="AJ2029" s="139" t="s">
        <v>144</v>
      </c>
      <c r="AK2029" s="139" t="s">
        <v>145</v>
      </c>
      <c r="AL2029" s="139" t="s">
        <v>146</v>
      </c>
      <c r="AM2029" s="140" t="s">
        <v>147</v>
      </c>
      <c r="AN2029" s="140" t="s">
        <v>148</v>
      </c>
      <c r="AQ2029" t="str">
        <f>AQ2028</f>
        <v/>
      </c>
    </row>
    <row r="2030" spans="1:43" ht="14.25" customHeight="1" x14ac:dyDescent="0.25">
      <c r="A2030" s="99" t="s">
        <v>1164</v>
      </c>
      <c r="B2030" s="112">
        <f>'Run Rate'!E206</f>
        <v>6</v>
      </c>
      <c r="C2030" s="112">
        <f>'Run Rate'!F206</f>
        <v>4</v>
      </c>
      <c r="D2030" s="112">
        <f>'Run Rate'!G206</f>
        <v>9</v>
      </c>
      <c r="E2030" s="112">
        <f>'Run Rate'!H206</f>
        <v>16</v>
      </c>
      <c r="F2030" s="112">
        <f>'Run Rate'!I206</f>
        <v>6</v>
      </c>
      <c r="G2030" s="112">
        <f>'Run Rate'!J206</f>
        <v>9</v>
      </c>
      <c r="H2030" s="112">
        <f>'Run Rate'!K206</f>
        <v>18</v>
      </c>
      <c r="I2030" s="112">
        <f>'Run Rate'!L206</f>
        <v>13</v>
      </c>
      <c r="J2030" s="112">
        <f>'Run Rate'!M206</f>
        <v>15</v>
      </c>
      <c r="K2030" s="112">
        <f>'Run Rate'!N206</f>
        <v>7</v>
      </c>
      <c r="L2030" s="112">
        <f>'Run Rate'!O206</f>
        <v>10</v>
      </c>
      <c r="M2030" s="112">
        <f>'Run Rate'!P206</f>
        <v>12</v>
      </c>
      <c r="N2030" s="112">
        <f>'Run Rate'!Q206</f>
        <v>10</v>
      </c>
      <c r="O2030" s="112">
        <f>'Run Rate'!R206</f>
        <v>4</v>
      </c>
      <c r="P2030" s="112">
        <f>'Run Rate'!S206</f>
        <v>7</v>
      </c>
      <c r="Q2030" s="112">
        <f>'Run Rate'!T206</f>
        <v>9</v>
      </c>
      <c r="R2030" s="112">
        <f>'Run Rate'!U206</f>
        <v>15</v>
      </c>
      <c r="S2030" s="112">
        <f>'Run Rate'!V206</f>
        <v>15</v>
      </c>
      <c r="T2030" s="112">
        <f>'Run Rate'!W206</f>
        <v>8</v>
      </c>
      <c r="U2030" s="112">
        <f>'Run Rate'!X206</f>
        <v>8</v>
      </c>
      <c r="V2030" s="112">
        <f>'Run Rate'!Y206</f>
        <v>21</v>
      </c>
      <c r="W2030" s="112">
        <f>'Run Rate'!Z206</f>
        <v>14</v>
      </c>
      <c r="X2030" s="112">
        <f>'Run Rate'!AA206</f>
        <v>4</v>
      </c>
      <c r="Y2030" s="112">
        <f>'Run Rate'!AB206</f>
        <v>10</v>
      </c>
      <c r="Z2030" s="112">
        <f>'Run Rate'!AC206</f>
        <v>8</v>
      </c>
      <c r="AA2030" s="112">
        <f>'Run Rate'!AD206</f>
        <v>13</v>
      </c>
      <c r="AB2030" s="113">
        <v>10</v>
      </c>
      <c r="AC2030" s="112">
        <v>10</v>
      </c>
      <c r="AD2030" s="112">
        <v>10</v>
      </c>
      <c r="AE2030" s="112">
        <v>10</v>
      </c>
      <c r="AF2030" s="112">
        <v>10</v>
      </c>
      <c r="AG2030" s="112">
        <v>10</v>
      </c>
      <c r="AH2030" s="112">
        <v>10</v>
      </c>
      <c r="AI2030" s="112">
        <v>11</v>
      </c>
      <c r="AJ2030" s="112">
        <v>11</v>
      </c>
      <c r="AK2030" s="112">
        <v>11</v>
      </c>
      <c r="AL2030" s="112">
        <v>11</v>
      </c>
      <c r="AM2030" s="112">
        <v>11</v>
      </c>
      <c r="AN2030" s="112">
        <v>11</v>
      </c>
      <c r="AQ2030" t="str">
        <f>AQ2028</f>
        <v/>
      </c>
    </row>
    <row r="2031" spans="1:43" ht="14.25" customHeight="1" x14ac:dyDescent="0.25">
      <c r="A2031" s="99" t="s">
        <v>1165</v>
      </c>
      <c r="B2031" s="114"/>
      <c r="C2031" s="114"/>
      <c r="D2031" s="114"/>
      <c r="E2031" s="114"/>
      <c r="F2031" s="114"/>
      <c r="G2031" s="114"/>
      <c r="H2031" s="114"/>
      <c r="I2031" s="114"/>
      <c r="J2031" s="114"/>
      <c r="K2031" s="114"/>
      <c r="L2031" s="114"/>
      <c r="M2031" s="114"/>
      <c r="N2031" s="114"/>
      <c r="O2031" s="114"/>
      <c r="P2031" s="114"/>
      <c r="Q2031" s="114"/>
      <c r="R2031" s="114"/>
      <c r="S2031" s="114"/>
      <c r="T2031" s="114"/>
      <c r="U2031" s="114"/>
      <c r="V2031" s="114"/>
      <c r="W2031" s="115"/>
      <c r="X2031" s="115"/>
      <c r="Y2031" s="115"/>
      <c r="Z2031" s="115"/>
      <c r="AA2031" s="112" t="s">
        <v>1166</v>
      </c>
      <c r="AB2031" s="113"/>
      <c r="AC2031" s="112"/>
      <c r="AD2031" s="112"/>
      <c r="AE2031" s="112"/>
      <c r="AF2031" s="112"/>
      <c r="AG2031" s="112"/>
      <c r="AH2031" s="112"/>
      <c r="AI2031" s="112"/>
      <c r="AJ2031" s="112"/>
      <c r="AK2031" s="112"/>
      <c r="AL2031" s="112"/>
      <c r="AM2031" s="112"/>
      <c r="AN2031" s="112"/>
      <c r="AQ2031" t="str">
        <f>AQ2028</f>
        <v/>
      </c>
    </row>
    <row r="2032" spans="1:43" ht="14.25" customHeight="1" x14ac:dyDescent="0.25">
      <c r="A2032" s="99" t="s">
        <v>1167</v>
      </c>
      <c r="B2032" s="114"/>
      <c r="C2032" s="114"/>
      <c r="D2032" s="114"/>
      <c r="E2032" s="114"/>
      <c r="F2032" s="114"/>
      <c r="G2032" s="114"/>
      <c r="H2032" s="114"/>
      <c r="I2032" s="114"/>
      <c r="J2032" s="114"/>
      <c r="K2032" s="114"/>
      <c r="L2032" s="114"/>
      <c r="M2032" s="114"/>
      <c r="N2032" s="114"/>
      <c r="O2032" s="114"/>
      <c r="P2032" s="114"/>
      <c r="Q2032" s="114"/>
      <c r="R2032" s="114"/>
      <c r="S2032" s="114"/>
      <c r="T2032" s="114"/>
      <c r="U2032" s="114"/>
      <c r="V2032" s="114"/>
      <c r="W2032" s="115"/>
      <c r="X2032" s="116"/>
      <c r="Y2032" s="117"/>
      <c r="Z2032" s="115"/>
      <c r="AA2032" s="112" t="s">
        <v>1168</v>
      </c>
      <c r="AB2032" s="113">
        <f>'Demand Input VP'!B1019</f>
        <v>0</v>
      </c>
      <c r="AC2032" s="112">
        <f>'Demand Input VP'!C1019</f>
        <v>0</v>
      </c>
      <c r="AD2032" s="112">
        <f>'Demand Input VP'!D1019</f>
        <v>0</v>
      </c>
      <c r="AE2032" s="112">
        <f>'Demand Input VP'!E1019</f>
        <v>0</v>
      </c>
      <c r="AF2032" s="112">
        <f>'Demand Input VP'!F1019</f>
        <v>0</v>
      </c>
      <c r="AG2032" s="112">
        <f>'Demand Input VP'!G1019</f>
        <v>0</v>
      </c>
      <c r="AH2032" s="112">
        <f>'Demand Input VP'!H1019</f>
        <v>0</v>
      </c>
      <c r="AI2032" s="112">
        <f>'Demand Input VP'!I1019</f>
        <v>0</v>
      </c>
      <c r="AJ2032" s="112">
        <f>'Demand Input VP'!J1019</f>
        <v>0</v>
      </c>
      <c r="AK2032" s="112">
        <f>'Demand Input VP'!K1019</f>
        <v>0</v>
      </c>
      <c r="AL2032" s="112">
        <f>'Demand Input VP'!L1019</f>
        <v>0</v>
      </c>
      <c r="AM2032" s="112">
        <f>'Demand Input VP'!M1019</f>
        <v>0</v>
      </c>
      <c r="AN2032" s="112">
        <f>'Demand Input VP'!N1019</f>
        <v>0</v>
      </c>
      <c r="AQ2032" t="str">
        <f>AQ2028</f>
        <v/>
      </c>
    </row>
    <row r="2033" spans="1:43" ht="14.25" customHeight="1" x14ac:dyDescent="0.25">
      <c r="A2033" s="99" t="s">
        <v>1169</v>
      </c>
      <c r="B2033" s="118"/>
      <c r="C2033" s="118"/>
      <c r="D2033" s="118"/>
      <c r="E2033" s="118"/>
      <c r="F2033" s="118"/>
      <c r="G2033" s="118"/>
      <c r="H2033" s="118"/>
      <c r="I2033" s="118"/>
      <c r="J2033" s="118"/>
      <c r="K2033" s="118"/>
      <c r="L2033" s="118"/>
      <c r="M2033" s="118"/>
      <c r="N2033" s="118"/>
      <c r="O2033" s="118"/>
      <c r="P2033" s="118"/>
      <c r="Q2033" s="118"/>
      <c r="R2033" s="118"/>
      <c r="S2033" s="118"/>
      <c r="T2033" s="118"/>
      <c r="U2033" s="118"/>
      <c r="V2033" s="118"/>
      <c r="W2033" s="115"/>
      <c r="X2033" s="116"/>
      <c r="Y2033" s="117"/>
      <c r="Z2033" s="119"/>
      <c r="AA2033" s="120" t="s">
        <v>1170</v>
      </c>
      <c r="AB2033" s="121">
        <f>'Demand Input VP'!B1018</f>
        <v>0</v>
      </c>
      <c r="AC2033" s="120">
        <f>'Demand Input VP'!C1018</f>
        <v>0</v>
      </c>
      <c r="AD2033" s="120">
        <f>'Demand Input VP'!D1018</f>
        <v>0</v>
      </c>
      <c r="AE2033" s="120">
        <f>'Demand Input VP'!E1018</f>
        <v>0</v>
      </c>
      <c r="AF2033" s="120">
        <f>'Demand Input VP'!F1018</f>
        <v>0</v>
      </c>
      <c r="AG2033" s="120">
        <f>'Demand Input VP'!G1018</f>
        <v>0</v>
      </c>
      <c r="AH2033" s="120">
        <f>'Demand Input VP'!H1018</f>
        <v>0</v>
      </c>
      <c r="AI2033" s="120">
        <f>'Demand Input VP'!I1018</f>
        <v>0</v>
      </c>
      <c r="AJ2033" s="120">
        <f>'Demand Input VP'!J1018</f>
        <v>0</v>
      </c>
      <c r="AK2033" s="120">
        <f>'Demand Input VP'!K1018</f>
        <v>0</v>
      </c>
      <c r="AL2033" s="120">
        <f>'Demand Input VP'!L1018</f>
        <v>0</v>
      </c>
      <c r="AM2033" s="120">
        <f>'Demand Input VP'!M1018</f>
        <v>0</v>
      </c>
      <c r="AN2033" s="120">
        <f>'Demand Input VP'!N1018</f>
        <v>0</v>
      </c>
      <c r="AQ2033" t="str">
        <f>AQ2028</f>
        <v/>
      </c>
    </row>
    <row r="2034" spans="1:43" ht="14.25" customHeight="1" x14ac:dyDescent="0.25">
      <c r="A2034" s="1"/>
      <c r="B2034" s="122"/>
      <c r="C2034" s="122"/>
      <c r="D2034" s="122"/>
      <c r="E2034" s="122"/>
      <c r="F2034" s="122"/>
      <c r="G2034" s="122"/>
      <c r="H2034" s="122"/>
      <c r="I2034" s="122"/>
      <c r="J2034" s="122"/>
      <c r="K2034" s="122"/>
      <c r="L2034" s="122"/>
      <c r="M2034" s="122"/>
      <c r="N2034" s="122"/>
      <c r="O2034" s="122"/>
      <c r="P2034" s="122"/>
      <c r="Q2034" s="122"/>
      <c r="R2034" s="122"/>
      <c r="S2034" s="122"/>
      <c r="T2034" s="122"/>
      <c r="U2034" s="122"/>
      <c r="V2034" s="122"/>
      <c r="W2034" s="123"/>
      <c r="X2034" s="116"/>
      <c r="Y2034" s="117"/>
      <c r="Z2034" s="123"/>
      <c r="AA2034" s="112" t="s">
        <v>1171</v>
      </c>
      <c r="AB2034" s="113">
        <f>'Demand Input MP'!B1019</f>
        <v>0</v>
      </c>
      <c r="AC2034" s="112">
        <f>'Demand Input MP'!C1019</f>
        <v>0</v>
      </c>
      <c r="AD2034" s="112">
        <f>'Demand Input MP'!D1019</f>
        <v>0</v>
      </c>
      <c r="AE2034" s="112">
        <f>'Demand Input MP'!E1019</f>
        <v>0</v>
      </c>
      <c r="AF2034" s="112">
        <f>'Demand Input MP'!F1019</f>
        <v>0</v>
      </c>
      <c r="AG2034" s="112">
        <f>'Demand Input MP'!G1019</f>
        <v>0</v>
      </c>
      <c r="AH2034" s="112">
        <f>'Demand Input MP'!H1019</f>
        <v>0</v>
      </c>
      <c r="AI2034" s="112">
        <f>'Demand Input MP'!I1019</f>
        <v>0</v>
      </c>
      <c r="AJ2034" s="112">
        <f>'Demand Input MP'!J1019</f>
        <v>0</v>
      </c>
      <c r="AK2034" s="112">
        <f>'Demand Input MP'!K1019</f>
        <v>0</v>
      </c>
      <c r="AL2034" s="112">
        <f>'Demand Input MP'!L1019</f>
        <v>0</v>
      </c>
      <c r="AM2034" s="112">
        <f>'Demand Input MP'!M1019</f>
        <v>0</v>
      </c>
      <c r="AN2034" s="112">
        <f>'Demand Input MP'!N1019</f>
        <v>0</v>
      </c>
      <c r="AQ2034" t="str">
        <f>AQ2028</f>
        <v/>
      </c>
    </row>
    <row r="2035" spans="1:43" ht="14.25" customHeight="1" x14ac:dyDescent="0.25">
      <c r="A2035" s="1"/>
      <c r="B2035" s="122"/>
      <c r="C2035" s="122"/>
      <c r="D2035" s="122"/>
      <c r="E2035" s="122"/>
      <c r="F2035" s="122"/>
      <c r="G2035" s="122"/>
      <c r="H2035" s="122"/>
      <c r="I2035" s="122"/>
      <c r="J2035" s="122"/>
      <c r="K2035" s="122"/>
      <c r="L2035" s="122"/>
      <c r="M2035" s="122"/>
      <c r="N2035" s="122"/>
      <c r="O2035" s="122"/>
      <c r="P2035" s="122"/>
      <c r="Q2035" s="122"/>
      <c r="R2035" s="122"/>
      <c r="S2035" s="122"/>
      <c r="T2035" s="122"/>
      <c r="U2035" s="122"/>
      <c r="V2035" s="124" t="s">
        <v>91</v>
      </c>
      <c r="W2035" s="125">
        <f>IFERROR(IF(SUM('Run Rate History'!E206:AD206)&gt;0,(SUMPRODUCT((B2030:AA2030&gt;=PERCENTILE(B2030:AA2030,0.1))*(B2030:AA2030&lt;=PERCENTILE(B2030:AA2030,0.9))*B2030:AA2030)+SUMPRODUCT(('Run Rate History'!E206:AD206&gt;=PERCENTILE(B2030:AA2030,0.1))*('Run Rate History'!E206:AD206&lt;=PERCENTILE(B2030:AA2030,0.9))*'Run Rate History'!E206:AD206))/(SUMPRODUCT((B2030:AA2030&gt;=PERCENTILE(B2030:AA2030,0.1))*(B2030:AA2030&lt;=PERCENTILE(B2030:AA2030,0.9))*1)+SUMPRODUCT(('Run Rate History'!E206:AD206&gt;=PERCENTILE(B2030:AA2030,0.1))*('Run Rate History'!E206:AD206&lt;=PERCENTILE(B2030:AA2030,0.9))*1)),TRIMMEAN(B2030:AA2030,0.15)),0)</f>
        <v>10.317073170731707</v>
      </c>
      <c r="X2035" s="126" t="s">
        <v>1172</v>
      </c>
      <c r="Y2035" s="127">
        <f>SUM(B2030:AA2030)/26</f>
        <v>10.423076923076923</v>
      </c>
      <c r="Z2035" s="128"/>
      <c r="AA2035" s="112" t="s">
        <v>1173</v>
      </c>
      <c r="AB2035" s="113">
        <f>'Demand Input MP'!B1018</f>
        <v>0</v>
      </c>
      <c r="AC2035" s="112">
        <f>'Demand Input MP'!C1018</f>
        <v>0</v>
      </c>
      <c r="AD2035" s="112">
        <f>'Demand Input MP'!D1018</f>
        <v>0</v>
      </c>
      <c r="AE2035" s="112">
        <f>'Demand Input MP'!E1018</f>
        <v>0</v>
      </c>
      <c r="AF2035" s="112">
        <f>'Demand Input MP'!F1018</f>
        <v>0</v>
      </c>
      <c r="AG2035" s="112">
        <f>'Demand Input MP'!G1018</f>
        <v>0</v>
      </c>
      <c r="AH2035" s="112">
        <f>'Demand Input MP'!H1018</f>
        <v>0</v>
      </c>
      <c r="AI2035" s="112">
        <f>'Demand Input MP'!I1018</f>
        <v>0</v>
      </c>
      <c r="AJ2035" s="112">
        <f>'Demand Input MP'!J1018</f>
        <v>0</v>
      </c>
      <c r="AK2035" s="112">
        <f>'Demand Input MP'!K1018</f>
        <v>0</v>
      </c>
      <c r="AL2035" s="112">
        <f>'Demand Input MP'!L1018</f>
        <v>0</v>
      </c>
      <c r="AM2035" s="112">
        <f>'Demand Input MP'!M1018</f>
        <v>0</v>
      </c>
      <c r="AN2035" s="112">
        <f>'Demand Input MP'!N1018</f>
        <v>0</v>
      </c>
      <c r="AQ2035" t="str">
        <f>AQ2028</f>
        <v/>
      </c>
    </row>
    <row r="2036" spans="1:43" ht="14.25" customHeight="1" x14ac:dyDescent="0.25">
      <c r="A2036" s="1"/>
      <c r="B2036" s="122"/>
      <c r="C2036" s="122"/>
      <c r="D2036" s="122"/>
      <c r="E2036" s="122"/>
      <c r="F2036" s="122"/>
      <c r="G2036" s="122"/>
      <c r="H2036" s="122"/>
      <c r="I2036" s="122"/>
      <c r="J2036" s="122"/>
      <c r="K2036" s="122"/>
      <c r="L2036" s="122"/>
      <c r="M2036" s="122"/>
      <c r="N2036" s="122"/>
      <c r="O2036" s="122"/>
      <c r="P2036" s="122"/>
      <c r="Q2036" s="122"/>
      <c r="R2036" s="122"/>
      <c r="S2036" s="122"/>
      <c r="T2036" s="122"/>
      <c r="U2036" s="122"/>
      <c r="V2036" s="124" t="s">
        <v>94</v>
      </c>
      <c r="W2036" s="125">
        <f>IFERROR((1*MIN(MAX(X2030,0.5*IF(SUM('Run Rate History'!E206:AD206)&gt;0,(MEDIAN(IF(B2030:AA2030&gt;0,B2030:AA2030))+MEDIAN(IF('Run Rate History'!E206:AD206&gt;0,'Run Rate History'!E206:AD206)))/2,MEDIAN(IF(B2030:AA2030&gt;0,B2030:AA2030)))),2*IF(SUM('Run Rate History'!E206:AD206)&gt;0,(MEDIAN(IF(B2030:AA2030&gt;0,B2030:AA2030))+MEDIAN(IF('Run Rate History'!E206:AD206&gt;0,'Run Rate History'!E206:AD206)))/2,MEDIAN(IF(B2030:AA2030&gt;0,B2030:AA2030))))+2*MIN(MAX(Y2030,0.5*IF(SUM('Run Rate History'!E206:AD206)&gt;0,(MEDIAN(IF(B2030:AA2030&gt;0,B2030:AA2030))+MEDIAN(IF('Run Rate History'!E206:AD206&gt;0,'Run Rate History'!E206:AD206)))/2,MEDIAN(IF(B2030:AA2030&gt;0,B2030:AA2030)))),2*IF(SUM('Run Rate History'!E206:AD206)&gt;0,(MEDIAN(IF(B2030:AA2030&gt;0,B2030:AA2030))+MEDIAN(IF('Run Rate History'!E206:AD206&gt;0,'Run Rate History'!E206:AD206)))/2,MEDIAN(IF(B2030:AA2030&gt;0,B2030:AA2030))))+3*MIN(MAX(Z2030,0.5*IF(SUM('Run Rate History'!E206:AD206)&gt;0,(MEDIAN(IF(B2030:AA2030&gt;0,B2030:AA2030))+MEDIAN(IF('Run Rate History'!E206:AD206&gt;0,'Run Rate History'!E206:AD206)))/2,MEDIAN(IF(B2030:AA2030&gt;0,B2030:AA2030)))),2*IF(SUM('Run Rate History'!E206:AD206)&gt;0,(MEDIAN(IF(B2030:AA2030&gt;0,B2030:AA2030))+MEDIAN(IF('Run Rate History'!E206:AD206&gt;0,'Run Rate History'!E206:AD206)))/2,MEDIAN(IF(B2030:AA2030&gt;0,B2030:AA2030))))+4*MIN(MAX(AA2030,0.5*IF(SUM('Run Rate History'!E206:AD206)&gt;0,(MEDIAN(IF(B2030:AA2030&gt;0,B2030:AA2030))+MEDIAN(IF('Run Rate History'!E206:AD206&gt;0,'Run Rate History'!E206:AD206)))/2,MEDIAN(IF(B2030:AA2030&gt;0,B2030:AA2030)))),2*IF(SUM('Run Rate History'!E206:AD206)&gt;0,(MEDIAN(IF(B2030:AA2030&gt;0,B2030:AA2030))+MEDIAN(IF('Run Rate History'!E206:AD206&gt;0,'Run Rate History'!E206:AD206)))/2,MEDIAN(IF(B2030:AA2030&gt;0,B2030:AA2030)))))/10,0)</f>
        <v>10.125</v>
      </c>
      <c r="X2036" s="129" t="s">
        <v>1174</v>
      </c>
      <c r="Y2036" s="130">
        <f>IFERROR(VLOOKUP(A2028,'Stanje zaliha'!A:E,5,FALSE()),0)</f>
        <v>610</v>
      </c>
      <c r="Z2036" s="131"/>
      <c r="AA2036" s="113" t="s">
        <v>1175</v>
      </c>
      <c r="AB2036" s="118">
        <f t="shared" ref="AB2036:AN2036" si="404">SUM(AB2032:AB2035)</f>
        <v>0</v>
      </c>
      <c r="AC2036" s="118">
        <f t="shared" si="404"/>
        <v>0</v>
      </c>
      <c r="AD2036" s="118">
        <f t="shared" si="404"/>
        <v>0</v>
      </c>
      <c r="AE2036" s="118">
        <f t="shared" si="404"/>
        <v>0</v>
      </c>
      <c r="AF2036" s="118">
        <f t="shared" si="404"/>
        <v>0</v>
      </c>
      <c r="AG2036" s="118">
        <f t="shared" si="404"/>
        <v>0</v>
      </c>
      <c r="AH2036" s="118">
        <f t="shared" si="404"/>
        <v>0</v>
      </c>
      <c r="AI2036" s="118">
        <f t="shared" si="404"/>
        <v>0</v>
      </c>
      <c r="AJ2036" s="118">
        <f t="shared" si="404"/>
        <v>0</v>
      </c>
      <c r="AK2036" s="118">
        <f t="shared" si="404"/>
        <v>0</v>
      </c>
      <c r="AL2036" s="118">
        <f t="shared" si="404"/>
        <v>0</v>
      </c>
      <c r="AM2036" s="118">
        <f t="shared" si="404"/>
        <v>0</v>
      </c>
      <c r="AN2036" s="118">
        <f t="shared" si="404"/>
        <v>0</v>
      </c>
      <c r="AQ2036" t="str">
        <f>AQ2028</f>
        <v/>
      </c>
    </row>
    <row r="2037" spans="1:43" ht="14.25" customHeight="1" x14ac:dyDescent="0.25">
      <c r="A2037" s="1"/>
      <c r="B2037" s="122"/>
      <c r="C2037" s="122"/>
      <c r="D2037" s="122"/>
      <c r="E2037" s="122"/>
      <c r="F2037" s="122"/>
      <c r="G2037" s="122"/>
      <c r="H2037" s="122"/>
      <c r="I2037" s="122"/>
      <c r="J2037" s="122"/>
      <c r="K2037" s="122"/>
      <c r="L2037" s="122"/>
      <c r="M2037" s="122"/>
      <c r="N2037" s="122"/>
      <c r="O2037" s="122"/>
      <c r="P2037" s="122"/>
      <c r="Q2037" s="122"/>
      <c r="R2037" s="122"/>
      <c r="S2037" s="122"/>
      <c r="T2037" s="122"/>
      <c r="U2037" s="122"/>
      <c r="V2037" s="124" t="s">
        <v>95</v>
      </c>
      <c r="W2037" s="125">
        <f>IFERROR(0.6*W2036+0.4*W2035,0)</f>
        <v>10.201829268292684</v>
      </c>
      <c r="X2037" s="132" t="s">
        <v>1176</v>
      </c>
      <c r="Y2037" s="133">
        <f>IFERROR(SUMIF('Popis poslanih narudžbi'!A:A,A2028,'Popis poslanih narudžbi'!C:C),0)</f>
        <v>0</v>
      </c>
      <c r="Z2037" s="131"/>
      <c r="AA2037" s="134" t="s">
        <v>1177</v>
      </c>
      <c r="AB2037" s="118">
        <f t="shared" ref="AB2037:AN2037" si="405">AB2030+AB2036</f>
        <v>10</v>
      </c>
      <c r="AC2037" s="118">
        <f t="shared" si="405"/>
        <v>10</v>
      </c>
      <c r="AD2037" s="118">
        <f t="shared" si="405"/>
        <v>10</v>
      </c>
      <c r="AE2037" s="118">
        <f t="shared" si="405"/>
        <v>10</v>
      </c>
      <c r="AF2037" s="118">
        <f t="shared" si="405"/>
        <v>10</v>
      </c>
      <c r="AG2037" s="118">
        <f t="shared" si="405"/>
        <v>10</v>
      </c>
      <c r="AH2037" s="118">
        <f t="shared" si="405"/>
        <v>10</v>
      </c>
      <c r="AI2037" s="118">
        <f t="shared" si="405"/>
        <v>11</v>
      </c>
      <c r="AJ2037" s="118">
        <f t="shared" si="405"/>
        <v>11</v>
      </c>
      <c r="AK2037" s="118">
        <f t="shared" si="405"/>
        <v>11</v>
      </c>
      <c r="AL2037" s="118">
        <f t="shared" si="405"/>
        <v>11</v>
      </c>
      <c r="AM2037" s="118">
        <f t="shared" si="405"/>
        <v>11</v>
      </c>
      <c r="AN2037" s="118">
        <f t="shared" si="405"/>
        <v>11</v>
      </c>
      <c r="AQ2037" t="str">
        <f>AQ2028</f>
        <v/>
      </c>
    </row>
    <row r="2038" spans="1:43" ht="14.25" customHeight="1" x14ac:dyDescent="0.25">
      <c r="A2038" s="107" t="str">
        <f>'Run Rate'!A207</f>
        <v>ATC06520</v>
      </c>
      <c r="B2038" s="135" t="str">
        <f>'Run Rate'!B207</f>
        <v>Girja gumirana 20 kg Atleticore</v>
      </c>
      <c r="C2038" s="135" t="str">
        <f>'Run Rate'!C207</f>
        <v>FITNESS OPREMA</v>
      </c>
      <c r="D2038" s="135" t="str">
        <f>'Run Rate'!D207</f>
        <v>02 SILVER</v>
      </c>
      <c r="E2038" s="122"/>
      <c r="F2038" s="122"/>
      <c r="G2038" s="122"/>
      <c r="H2038" s="122"/>
      <c r="I2038" s="122"/>
      <c r="J2038" s="122"/>
      <c r="K2038" s="122"/>
      <c r="L2038" s="122"/>
      <c r="M2038" s="122"/>
      <c r="N2038" s="122"/>
      <c r="O2038" s="122"/>
      <c r="P2038" s="122"/>
      <c r="Q2038" s="122"/>
      <c r="R2038" s="122"/>
      <c r="S2038" s="122"/>
      <c r="T2038" s="122"/>
      <c r="U2038" s="122"/>
      <c r="V2038" s="122"/>
      <c r="W2038" s="122"/>
      <c r="X2038" s="122"/>
      <c r="Y2038" s="122"/>
      <c r="Z2038" s="122"/>
      <c r="AA2038" s="122"/>
      <c r="AB2038" s="122"/>
      <c r="AC2038" s="122"/>
      <c r="AD2038" s="122"/>
      <c r="AE2038" s="122"/>
      <c r="AF2038" s="122"/>
      <c r="AG2038" s="122"/>
      <c r="AH2038" s="122"/>
      <c r="AI2038" s="122"/>
      <c r="AJ2038" s="122"/>
      <c r="AK2038" s="122"/>
      <c r="AL2038" s="122"/>
      <c r="AM2038" s="122"/>
      <c r="AN2038" s="122"/>
      <c r="AQ2038" t="str">
        <f>IF(AND(OR($B$1="ALL",$B$1=C2038),OR($E$1="ALL",$E$1=D2038),OR($B$2="ALL",$B$2=A2038),OR($E$2="ALL",IFERROR(SEARCH($E$2,B2038),0)&gt;0)),"MATCH","")</f>
        <v/>
      </c>
    </row>
    <row r="2039" spans="1:43" ht="14.25" customHeight="1" x14ac:dyDescent="0.25">
      <c r="A2039" s="108" t="s">
        <v>1137</v>
      </c>
      <c r="B2039" s="136" t="s">
        <v>1138</v>
      </c>
      <c r="C2039" s="136" t="s">
        <v>1139</v>
      </c>
      <c r="D2039" s="136" t="s">
        <v>1140</v>
      </c>
      <c r="E2039" s="136" t="s">
        <v>1141</v>
      </c>
      <c r="F2039" s="136" t="s">
        <v>1142</v>
      </c>
      <c r="G2039" s="136" t="s">
        <v>1143</v>
      </c>
      <c r="H2039" s="136" t="s">
        <v>1144</v>
      </c>
      <c r="I2039" s="136" t="s">
        <v>1145</v>
      </c>
      <c r="J2039" s="136" t="s">
        <v>1146</v>
      </c>
      <c r="K2039" s="136" t="s">
        <v>1147</v>
      </c>
      <c r="L2039" s="136" t="s">
        <v>1148</v>
      </c>
      <c r="M2039" s="136" t="s">
        <v>1149</v>
      </c>
      <c r="N2039" s="136" t="s">
        <v>1150</v>
      </c>
      <c r="O2039" s="136" t="s">
        <v>1151</v>
      </c>
      <c r="P2039" s="136" t="s">
        <v>1152</v>
      </c>
      <c r="Q2039" s="136" t="s">
        <v>1153</v>
      </c>
      <c r="R2039" s="136" t="s">
        <v>1154</v>
      </c>
      <c r="S2039" s="136" t="s">
        <v>1155</v>
      </c>
      <c r="T2039" s="136" t="s">
        <v>1156</v>
      </c>
      <c r="U2039" s="136" t="s">
        <v>1157</v>
      </c>
      <c r="V2039" s="136" t="s">
        <v>1158</v>
      </c>
      <c r="W2039" s="136" t="s">
        <v>1159</v>
      </c>
      <c r="X2039" s="136" t="s">
        <v>1160</v>
      </c>
      <c r="Y2039" s="136" t="s">
        <v>1161</v>
      </c>
      <c r="Z2039" s="136" t="s">
        <v>1162</v>
      </c>
      <c r="AA2039" s="136" t="s">
        <v>1163</v>
      </c>
      <c r="AB2039" s="137" t="s">
        <v>156</v>
      </c>
      <c r="AC2039" s="137" t="s">
        <v>157</v>
      </c>
      <c r="AD2039" s="137" t="s">
        <v>158</v>
      </c>
      <c r="AE2039" s="137" t="s">
        <v>139</v>
      </c>
      <c r="AF2039" s="138" t="s">
        <v>140</v>
      </c>
      <c r="AG2039" s="138" t="s">
        <v>141</v>
      </c>
      <c r="AH2039" s="138" t="s">
        <v>142</v>
      </c>
      <c r="AI2039" s="138" t="s">
        <v>143</v>
      </c>
      <c r="AJ2039" s="139" t="s">
        <v>144</v>
      </c>
      <c r="AK2039" s="139" t="s">
        <v>145</v>
      </c>
      <c r="AL2039" s="139" t="s">
        <v>146</v>
      </c>
      <c r="AM2039" s="140" t="s">
        <v>147</v>
      </c>
      <c r="AN2039" s="140" t="s">
        <v>148</v>
      </c>
      <c r="AQ2039" t="str">
        <f>AQ2038</f>
        <v/>
      </c>
    </row>
    <row r="2040" spans="1:43" ht="14.25" customHeight="1" x14ac:dyDescent="0.25">
      <c r="A2040" s="99" t="s">
        <v>1164</v>
      </c>
      <c r="B2040" s="112">
        <f>'Run Rate'!E207</f>
        <v>2</v>
      </c>
      <c r="C2040" s="112">
        <f>'Run Rate'!F207</f>
        <v>5</v>
      </c>
      <c r="D2040" s="112">
        <f>'Run Rate'!G207</f>
        <v>2</v>
      </c>
      <c r="E2040" s="112">
        <f>'Run Rate'!H207</f>
        <v>3</v>
      </c>
      <c r="F2040" s="112">
        <f>'Run Rate'!I207</f>
        <v>2</v>
      </c>
      <c r="G2040" s="112">
        <f>'Run Rate'!J207</f>
        <v>2</v>
      </c>
      <c r="H2040" s="112">
        <f>'Run Rate'!K207</f>
        <v>9</v>
      </c>
      <c r="I2040" s="112">
        <f>'Run Rate'!L207</f>
        <v>20</v>
      </c>
      <c r="J2040" s="112">
        <f>'Run Rate'!M207</f>
        <v>36</v>
      </c>
      <c r="K2040" s="112">
        <f>'Run Rate'!N207</f>
        <v>15</v>
      </c>
      <c r="L2040" s="112">
        <f>'Run Rate'!O207</f>
        <v>11</v>
      </c>
      <c r="M2040" s="112">
        <f>'Run Rate'!P207</f>
        <v>14</v>
      </c>
      <c r="N2040" s="112">
        <f>'Run Rate'!Q207</f>
        <v>21</v>
      </c>
      <c r="O2040" s="112">
        <f>'Run Rate'!R207</f>
        <v>10</v>
      </c>
      <c r="P2040" s="112">
        <f>'Run Rate'!S207</f>
        <v>7</v>
      </c>
      <c r="Q2040" s="112">
        <f>'Run Rate'!T207</f>
        <v>16</v>
      </c>
      <c r="R2040" s="112">
        <f>'Run Rate'!U207</f>
        <v>10</v>
      </c>
      <c r="S2040" s="112">
        <f>'Run Rate'!V207</f>
        <v>9</v>
      </c>
      <c r="T2040" s="112">
        <f>'Run Rate'!W207</f>
        <v>6</v>
      </c>
      <c r="U2040" s="112">
        <f>'Run Rate'!X207</f>
        <v>8</v>
      </c>
      <c r="V2040" s="112">
        <f>'Run Rate'!Y207</f>
        <v>6</v>
      </c>
      <c r="W2040" s="112">
        <f>'Run Rate'!Z207</f>
        <v>9</v>
      </c>
      <c r="X2040" s="112">
        <f>'Run Rate'!AA207</f>
        <v>8</v>
      </c>
      <c r="Y2040" s="112">
        <f>'Run Rate'!AB207</f>
        <v>6</v>
      </c>
      <c r="Z2040" s="112">
        <f>'Run Rate'!AC207</f>
        <v>5</v>
      </c>
      <c r="AA2040" s="112">
        <f>'Run Rate'!AD207</f>
        <v>1</v>
      </c>
      <c r="AB2040" s="113">
        <v>5</v>
      </c>
      <c r="AC2040" s="112">
        <v>5</v>
      </c>
      <c r="AD2040" s="112">
        <v>5</v>
      </c>
      <c r="AE2040" s="112">
        <v>5</v>
      </c>
      <c r="AF2040" s="112">
        <v>5</v>
      </c>
      <c r="AG2040" s="112">
        <v>5</v>
      </c>
      <c r="AH2040" s="112">
        <v>5</v>
      </c>
      <c r="AI2040" s="112">
        <v>5</v>
      </c>
      <c r="AJ2040" s="112">
        <v>5</v>
      </c>
      <c r="AK2040" s="112">
        <v>5</v>
      </c>
      <c r="AL2040" s="112">
        <v>5</v>
      </c>
      <c r="AM2040" s="112">
        <v>5</v>
      </c>
      <c r="AN2040" s="112">
        <v>5</v>
      </c>
      <c r="AQ2040" t="str">
        <f>AQ2038</f>
        <v/>
      </c>
    </row>
    <row r="2041" spans="1:43" ht="14.25" customHeight="1" x14ac:dyDescent="0.25">
      <c r="A2041" s="99" t="s">
        <v>1165</v>
      </c>
      <c r="B2041" s="114"/>
      <c r="C2041" s="114"/>
      <c r="D2041" s="114"/>
      <c r="E2041" s="114"/>
      <c r="F2041" s="114"/>
      <c r="G2041" s="114"/>
      <c r="H2041" s="114"/>
      <c r="I2041" s="114"/>
      <c r="J2041" s="114"/>
      <c r="K2041" s="114"/>
      <c r="L2041" s="114"/>
      <c r="M2041" s="114"/>
      <c r="N2041" s="114"/>
      <c r="O2041" s="114"/>
      <c r="P2041" s="114"/>
      <c r="Q2041" s="114"/>
      <c r="R2041" s="114"/>
      <c r="S2041" s="114"/>
      <c r="T2041" s="114"/>
      <c r="U2041" s="114"/>
      <c r="V2041" s="114"/>
      <c r="W2041" s="115"/>
      <c r="X2041" s="115"/>
      <c r="Y2041" s="115"/>
      <c r="Z2041" s="115"/>
      <c r="AA2041" s="112" t="s">
        <v>1166</v>
      </c>
      <c r="AB2041" s="113"/>
      <c r="AC2041" s="112"/>
      <c r="AD2041" s="112"/>
      <c r="AE2041" s="112"/>
      <c r="AF2041" s="112"/>
      <c r="AG2041" s="112"/>
      <c r="AH2041" s="112"/>
      <c r="AI2041" s="112"/>
      <c r="AJ2041" s="112"/>
      <c r="AK2041" s="112"/>
      <c r="AL2041" s="112"/>
      <c r="AM2041" s="112"/>
      <c r="AN2041" s="112"/>
      <c r="AQ2041" t="str">
        <f>AQ2038</f>
        <v/>
      </c>
    </row>
    <row r="2042" spans="1:43" ht="14.25" customHeight="1" x14ac:dyDescent="0.25">
      <c r="A2042" s="99" t="s">
        <v>1167</v>
      </c>
      <c r="B2042" s="114"/>
      <c r="C2042" s="114"/>
      <c r="D2042" s="114"/>
      <c r="E2042" s="114"/>
      <c r="F2042" s="114"/>
      <c r="G2042" s="114"/>
      <c r="H2042" s="114"/>
      <c r="I2042" s="114"/>
      <c r="J2042" s="114"/>
      <c r="K2042" s="114"/>
      <c r="L2042" s="114"/>
      <c r="M2042" s="114"/>
      <c r="N2042" s="114"/>
      <c r="O2042" s="114"/>
      <c r="P2042" s="114"/>
      <c r="Q2042" s="114"/>
      <c r="R2042" s="114"/>
      <c r="S2042" s="114"/>
      <c r="T2042" s="114"/>
      <c r="U2042" s="114"/>
      <c r="V2042" s="114"/>
      <c r="W2042" s="115"/>
      <c r="X2042" s="116"/>
      <c r="Y2042" s="117"/>
      <c r="Z2042" s="115"/>
      <c r="AA2042" s="112" t="s">
        <v>1168</v>
      </c>
      <c r="AB2042" s="113">
        <f>'Demand Input VP'!B1024</f>
        <v>0</v>
      </c>
      <c r="AC2042" s="112">
        <f>'Demand Input VP'!C1024</f>
        <v>0</v>
      </c>
      <c r="AD2042" s="112">
        <f>'Demand Input VP'!D1024</f>
        <v>0</v>
      </c>
      <c r="AE2042" s="112">
        <f>'Demand Input VP'!E1024</f>
        <v>0</v>
      </c>
      <c r="AF2042" s="112">
        <f>'Demand Input VP'!F1024</f>
        <v>0</v>
      </c>
      <c r="AG2042" s="112">
        <f>'Demand Input VP'!G1024</f>
        <v>0</v>
      </c>
      <c r="AH2042" s="112">
        <f>'Demand Input VP'!H1024</f>
        <v>0</v>
      </c>
      <c r="AI2042" s="112">
        <f>'Demand Input VP'!I1024</f>
        <v>0</v>
      </c>
      <c r="AJ2042" s="112">
        <f>'Demand Input VP'!J1024</f>
        <v>0</v>
      </c>
      <c r="AK2042" s="112">
        <f>'Demand Input VP'!K1024</f>
        <v>0</v>
      </c>
      <c r="AL2042" s="112">
        <f>'Demand Input VP'!L1024</f>
        <v>0</v>
      </c>
      <c r="AM2042" s="112">
        <f>'Demand Input VP'!M1024</f>
        <v>0</v>
      </c>
      <c r="AN2042" s="112">
        <f>'Demand Input VP'!N1024</f>
        <v>0</v>
      </c>
      <c r="AQ2042" t="str">
        <f>AQ2038</f>
        <v/>
      </c>
    </row>
    <row r="2043" spans="1:43" ht="14.25" customHeight="1" x14ac:dyDescent="0.25">
      <c r="A2043" s="99" t="s">
        <v>1169</v>
      </c>
      <c r="B2043" s="118"/>
      <c r="C2043" s="118"/>
      <c r="D2043" s="118"/>
      <c r="E2043" s="118"/>
      <c r="F2043" s="118"/>
      <c r="G2043" s="118"/>
      <c r="H2043" s="118"/>
      <c r="I2043" s="118"/>
      <c r="J2043" s="118"/>
      <c r="K2043" s="118"/>
      <c r="L2043" s="118"/>
      <c r="M2043" s="118"/>
      <c r="N2043" s="118"/>
      <c r="O2043" s="118"/>
      <c r="P2043" s="118"/>
      <c r="Q2043" s="118"/>
      <c r="R2043" s="118"/>
      <c r="S2043" s="118"/>
      <c r="T2043" s="118"/>
      <c r="U2043" s="118"/>
      <c r="V2043" s="118"/>
      <c r="W2043" s="115"/>
      <c r="X2043" s="116"/>
      <c r="Y2043" s="117"/>
      <c r="Z2043" s="119"/>
      <c r="AA2043" s="120" t="s">
        <v>1170</v>
      </c>
      <c r="AB2043" s="121">
        <f>'Demand Input VP'!B1023</f>
        <v>0</v>
      </c>
      <c r="AC2043" s="120">
        <f>'Demand Input VP'!C1023</f>
        <v>0</v>
      </c>
      <c r="AD2043" s="120">
        <f>'Demand Input VP'!D1023</f>
        <v>0</v>
      </c>
      <c r="AE2043" s="120">
        <f>'Demand Input VP'!E1023</f>
        <v>0</v>
      </c>
      <c r="AF2043" s="120">
        <f>'Demand Input VP'!F1023</f>
        <v>0</v>
      </c>
      <c r="AG2043" s="120">
        <f>'Demand Input VP'!G1023</f>
        <v>0</v>
      </c>
      <c r="AH2043" s="120">
        <f>'Demand Input VP'!H1023</f>
        <v>0</v>
      </c>
      <c r="AI2043" s="120">
        <f>'Demand Input VP'!I1023</f>
        <v>0</v>
      </c>
      <c r="AJ2043" s="120">
        <f>'Demand Input VP'!J1023</f>
        <v>0</v>
      </c>
      <c r="AK2043" s="120">
        <f>'Demand Input VP'!K1023</f>
        <v>0</v>
      </c>
      <c r="AL2043" s="120">
        <f>'Demand Input VP'!L1023</f>
        <v>0</v>
      </c>
      <c r="AM2043" s="120">
        <f>'Demand Input VP'!M1023</f>
        <v>0</v>
      </c>
      <c r="AN2043" s="120">
        <f>'Demand Input VP'!N1023</f>
        <v>0</v>
      </c>
      <c r="AQ2043" t="str">
        <f>AQ2038</f>
        <v/>
      </c>
    </row>
    <row r="2044" spans="1:43" ht="14.25" customHeight="1" x14ac:dyDescent="0.25">
      <c r="A2044" s="1"/>
      <c r="B2044" s="122"/>
      <c r="C2044" s="122"/>
      <c r="D2044" s="122"/>
      <c r="E2044" s="122"/>
      <c r="F2044" s="122"/>
      <c r="G2044" s="122"/>
      <c r="H2044" s="122"/>
      <c r="I2044" s="122"/>
      <c r="J2044" s="122"/>
      <c r="K2044" s="122"/>
      <c r="L2044" s="122"/>
      <c r="M2044" s="122"/>
      <c r="N2044" s="122"/>
      <c r="O2044" s="122"/>
      <c r="P2044" s="122"/>
      <c r="Q2044" s="122"/>
      <c r="R2044" s="122"/>
      <c r="S2044" s="122"/>
      <c r="T2044" s="122"/>
      <c r="U2044" s="122"/>
      <c r="V2044" s="122"/>
      <c r="W2044" s="123"/>
      <c r="X2044" s="116"/>
      <c r="Y2044" s="117"/>
      <c r="Z2044" s="123"/>
      <c r="AA2044" s="112" t="s">
        <v>1171</v>
      </c>
      <c r="AB2044" s="113">
        <f>'Demand Input MP'!B1024</f>
        <v>0</v>
      </c>
      <c r="AC2044" s="112">
        <f>'Demand Input MP'!C1024</f>
        <v>0</v>
      </c>
      <c r="AD2044" s="112">
        <f>'Demand Input MP'!D1024</f>
        <v>0</v>
      </c>
      <c r="AE2044" s="112">
        <f>'Demand Input MP'!E1024</f>
        <v>0</v>
      </c>
      <c r="AF2044" s="112">
        <f>'Demand Input MP'!F1024</f>
        <v>0</v>
      </c>
      <c r="AG2044" s="112">
        <f>'Demand Input MP'!G1024</f>
        <v>0</v>
      </c>
      <c r="AH2044" s="112">
        <f>'Demand Input MP'!H1024</f>
        <v>0</v>
      </c>
      <c r="AI2044" s="112">
        <f>'Demand Input MP'!I1024</f>
        <v>0</v>
      </c>
      <c r="AJ2044" s="112">
        <f>'Demand Input MP'!J1024</f>
        <v>0</v>
      </c>
      <c r="AK2044" s="112">
        <f>'Demand Input MP'!K1024</f>
        <v>0</v>
      </c>
      <c r="AL2044" s="112">
        <f>'Demand Input MP'!L1024</f>
        <v>0</v>
      </c>
      <c r="AM2044" s="112">
        <f>'Demand Input MP'!M1024</f>
        <v>0</v>
      </c>
      <c r="AN2044" s="112">
        <f>'Demand Input MP'!N1024</f>
        <v>0</v>
      </c>
      <c r="AQ2044" t="str">
        <f>AQ2038</f>
        <v/>
      </c>
    </row>
    <row r="2045" spans="1:43" ht="14.25" customHeight="1" x14ac:dyDescent="0.25">
      <c r="A2045" s="1"/>
      <c r="B2045" s="122"/>
      <c r="C2045" s="122"/>
      <c r="D2045" s="122"/>
      <c r="E2045" s="122"/>
      <c r="F2045" s="122"/>
      <c r="G2045" s="122"/>
      <c r="H2045" s="122"/>
      <c r="I2045" s="122"/>
      <c r="J2045" s="122"/>
      <c r="K2045" s="122"/>
      <c r="L2045" s="122"/>
      <c r="M2045" s="122"/>
      <c r="N2045" s="122"/>
      <c r="O2045" s="122"/>
      <c r="P2045" s="122"/>
      <c r="Q2045" s="122"/>
      <c r="R2045" s="122"/>
      <c r="S2045" s="122"/>
      <c r="T2045" s="122"/>
      <c r="U2045" s="122"/>
      <c r="V2045" s="124" t="s">
        <v>91</v>
      </c>
      <c r="W2045" s="125">
        <f>IFERROR(IF(SUM('Run Rate History'!E207:AD207)&gt;0,(SUMPRODUCT((B2040:AA2040&gt;=PERCENTILE(B2040:AA2040,0.1))*(B2040:AA2040&lt;=PERCENTILE(B2040:AA2040,0.9))*B2040:AA2040)+SUMPRODUCT(('Run Rate History'!E207:AD207&gt;=PERCENTILE(B2040:AA2040,0.1))*('Run Rate History'!E207:AD207&lt;=PERCENTILE(B2040:AA2040,0.9))*'Run Rate History'!E207:AD207))/(SUMPRODUCT((B2040:AA2040&gt;=PERCENTILE(B2040:AA2040,0.1))*(B2040:AA2040&lt;=PERCENTILE(B2040:AA2040,0.9))*1)+SUMPRODUCT(('Run Rate History'!E207:AD207&gt;=PERCENTILE(B2040:AA2040,0.1))*('Run Rate History'!E207:AD207&lt;=PERCENTILE(B2040:AA2040,0.9))*1)),TRIMMEAN(B2040:AA2040,0.15)),0)</f>
        <v>7.1363636363636367</v>
      </c>
      <c r="X2045" s="126" t="s">
        <v>1172</v>
      </c>
      <c r="Y2045" s="127">
        <f>SUM(B2040:AA2040)/26</f>
        <v>9.3461538461538467</v>
      </c>
      <c r="Z2045" s="128"/>
      <c r="AA2045" s="112" t="s">
        <v>1173</v>
      </c>
      <c r="AB2045" s="113">
        <f>'Demand Input MP'!B1023</f>
        <v>0</v>
      </c>
      <c r="AC2045" s="112">
        <f>'Demand Input MP'!C1023</f>
        <v>0</v>
      </c>
      <c r="AD2045" s="112">
        <f>'Demand Input MP'!D1023</f>
        <v>0</v>
      </c>
      <c r="AE2045" s="112">
        <f>'Demand Input MP'!E1023</f>
        <v>0</v>
      </c>
      <c r="AF2045" s="112">
        <f>'Demand Input MP'!F1023</f>
        <v>0</v>
      </c>
      <c r="AG2045" s="112">
        <f>'Demand Input MP'!G1023</f>
        <v>0</v>
      </c>
      <c r="AH2045" s="112">
        <f>'Demand Input MP'!H1023</f>
        <v>0</v>
      </c>
      <c r="AI2045" s="112">
        <f>'Demand Input MP'!I1023</f>
        <v>0</v>
      </c>
      <c r="AJ2045" s="112">
        <f>'Demand Input MP'!J1023</f>
        <v>0</v>
      </c>
      <c r="AK2045" s="112">
        <f>'Demand Input MP'!K1023</f>
        <v>0</v>
      </c>
      <c r="AL2045" s="112">
        <f>'Demand Input MP'!L1023</f>
        <v>0</v>
      </c>
      <c r="AM2045" s="112">
        <f>'Demand Input MP'!M1023</f>
        <v>0</v>
      </c>
      <c r="AN2045" s="112">
        <f>'Demand Input MP'!N1023</f>
        <v>0</v>
      </c>
      <c r="AQ2045" t="str">
        <f>AQ2038</f>
        <v/>
      </c>
    </row>
    <row r="2046" spans="1:43" ht="14.25" customHeight="1" x14ac:dyDescent="0.25">
      <c r="A2046" s="1"/>
      <c r="B2046" s="122"/>
      <c r="C2046" s="122"/>
      <c r="D2046" s="122"/>
      <c r="E2046" s="122"/>
      <c r="F2046" s="122"/>
      <c r="G2046" s="122"/>
      <c r="H2046" s="122"/>
      <c r="I2046" s="122"/>
      <c r="J2046" s="122"/>
      <c r="K2046" s="122"/>
      <c r="L2046" s="122"/>
      <c r="M2046" s="122"/>
      <c r="N2046" s="122"/>
      <c r="O2046" s="122"/>
      <c r="P2046" s="122"/>
      <c r="Q2046" s="122"/>
      <c r="R2046" s="122"/>
      <c r="S2046" s="122"/>
      <c r="T2046" s="122"/>
      <c r="U2046" s="122"/>
      <c r="V2046" s="124" t="s">
        <v>94</v>
      </c>
      <c r="W2046" s="125">
        <f>IFERROR((1*MIN(MAX(X2040,0.5*IF(SUM('Run Rate History'!E207:AD207)&gt;0,(MEDIAN(IF(B2040:AA2040&gt;0,B2040:AA2040))+MEDIAN(IF('Run Rate History'!E207:AD207&gt;0,'Run Rate History'!E207:AD207)))/2,MEDIAN(IF(B2040:AA2040&gt;0,B2040:AA2040)))),2*IF(SUM('Run Rate History'!E207:AD207)&gt;0,(MEDIAN(IF(B2040:AA2040&gt;0,B2040:AA2040))+MEDIAN(IF('Run Rate History'!E207:AD207&gt;0,'Run Rate History'!E207:AD207)))/2,MEDIAN(IF(B2040:AA2040&gt;0,B2040:AA2040))))+2*MIN(MAX(Y2040,0.5*IF(SUM('Run Rate History'!E207:AD207)&gt;0,(MEDIAN(IF(B2040:AA2040&gt;0,B2040:AA2040))+MEDIAN(IF('Run Rate History'!E207:AD207&gt;0,'Run Rate History'!E207:AD207)))/2,MEDIAN(IF(B2040:AA2040&gt;0,B2040:AA2040)))),2*IF(SUM('Run Rate History'!E207:AD207)&gt;0,(MEDIAN(IF(B2040:AA2040&gt;0,B2040:AA2040))+MEDIAN(IF('Run Rate History'!E207:AD207&gt;0,'Run Rate History'!E207:AD207)))/2,MEDIAN(IF(B2040:AA2040&gt;0,B2040:AA2040))))+3*MIN(MAX(Z2040,0.5*IF(SUM('Run Rate History'!E207:AD207)&gt;0,(MEDIAN(IF(B2040:AA2040&gt;0,B2040:AA2040))+MEDIAN(IF('Run Rate History'!E207:AD207&gt;0,'Run Rate History'!E207:AD207)))/2,MEDIAN(IF(B2040:AA2040&gt;0,B2040:AA2040)))),2*IF(SUM('Run Rate History'!E207:AD207)&gt;0,(MEDIAN(IF(B2040:AA2040&gt;0,B2040:AA2040))+MEDIAN(IF('Run Rate History'!E207:AD207&gt;0,'Run Rate History'!E207:AD207)))/2,MEDIAN(IF(B2040:AA2040&gt;0,B2040:AA2040))))+4*MIN(MAX(AA2040,0.5*IF(SUM('Run Rate History'!E207:AD207)&gt;0,(MEDIAN(IF(B2040:AA2040&gt;0,B2040:AA2040))+MEDIAN(IF('Run Rate History'!E207:AD207&gt;0,'Run Rate History'!E207:AD207)))/2,MEDIAN(IF(B2040:AA2040&gt;0,B2040:AA2040)))),2*IF(SUM('Run Rate History'!E207:AD207)&gt;0,(MEDIAN(IF(B2040:AA2040&gt;0,B2040:AA2040))+MEDIAN(IF('Run Rate History'!E207:AD207&gt;0,'Run Rate History'!E207:AD207)))/2,MEDIAN(IF(B2040:AA2040&gt;0,B2040:AA2040)))))/10,0)</f>
        <v>4.9000000000000004</v>
      </c>
      <c r="X2046" s="129" t="s">
        <v>1174</v>
      </c>
      <c r="Y2046" s="130">
        <f>IFERROR(VLOOKUP(A2038,'Stanje zaliha'!A:E,5,FALSE()),0)</f>
        <v>0</v>
      </c>
      <c r="Z2046" s="131"/>
      <c r="AA2046" s="113" t="s">
        <v>1175</v>
      </c>
      <c r="AB2046" s="118">
        <f t="shared" ref="AB2046:AN2046" si="406">SUM(AB2042:AB2045)</f>
        <v>0</v>
      </c>
      <c r="AC2046" s="118">
        <f t="shared" si="406"/>
        <v>0</v>
      </c>
      <c r="AD2046" s="118">
        <f t="shared" si="406"/>
        <v>0</v>
      </c>
      <c r="AE2046" s="118">
        <f t="shared" si="406"/>
        <v>0</v>
      </c>
      <c r="AF2046" s="118">
        <f t="shared" si="406"/>
        <v>0</v>
      </c>
      <c r="AG2046" s="118">
        <f t="shared" si="406"/>
        <v>0</v>
      </c>
      <c r="AH2046" s="118">
        <f t="shared" si="406"/>
        <v>0</v>
      </c>
      <c r="AI2046" s="118">
        <f t="shared" si="406"/>
        <v>0</v>
      </c>
      <c r="AJ2046" s="118">
        <f t="shared" si="406"/>
        <v>0</v>
      </c>
      <c r="AK2046" s="118">
        <f t="shared" si="406"/>
        <v>0</v>
      </c>
      <c r="AL2046" s="118">
        <f t="shared" si="406"/>
        <v>0</v>
      </c>
      <c r="AM2046" s="118">
        <f t="shared" si="406"/>
        <v>0</v>
      </c>
      <c r="AN2046" s="118">
        <f t="shared" si="406"/>
        <v>0</v>
      </c>
      <c r="AQ2046" t="str">
        <f>AQ2038</f>
        <v/>
      </c>
    </row>
    <row r="2047" spans="1:43" ht="14.25" customHeight="1" x14ac:dyDescent="0.25">
      <c r="A2047" s="1"/>
      <c r="B2047" s="122"/>
      <c r="C2047" s="122"/>
      <c r="D2047" s="122"/>
      <c r="E2047" s="122"/>
      <c r="F2047" s="122"/>
      <c r="G2047" s="122"/>
      <c r="H2047" s="122"/>
      <c r="I2047" s="122"/>
      <c r="J2047" s="122"/>
      <c r="K2047" s="122"/>
      <c r="L2047" s="122"/>
      <c r="M2047" s="122"/>
      <c r="N2047" s="122"/>
      <c r="O2047" s="122"/>
      <c r="P2047" s="122"/>
      <c r="Q2047" s="122"/>
      <c r="R2047" s="122"/>
      <c r="S2047" s="122"/>
      <c r="T2047" s="122"/>
      <c r="U2047" s="122"/>
      <c r="V2047" s="124" t="s">
        <v>95</v>
      </c>
      <c r="W2047" s="125">
        <f>IFERROR(0.6*W2046+0.4*W2045,0)</f>
        <v>5.7945454545454549</v>
      </c>
      <c r="X2047" s="132" t="s">
        <v>1176</v>
      </c>
      <c r="Y2047" s="133">
        <f>IFERROR(SUMIF('Popis poslanih narudžbi'!A:A,A2038,'Popis poslanih narudžbi'!C:C),0)</f>
        <v>0</v>
      </c>
      <c r="Z2047" s="131"/>
      <c r="AA2047" s="134" t="s">
        <v>1177</v>
      </c>
      <c r="AB2047" s="118">
        <f t="shared" ref="AB2047:AN2047" si="407">AB2040+AB2046</f>
        <v>5</v>
      </c>
      <c r="AC2047" s="118">
        <f t="shared" si="407"/>
        <v>5</v>
      </c>
      <c r="AD2047" s="118">
        <f t="shared" si="407"/>
        <v>5</v>
      </c>
      <c r="AE2047" s="118">
        <f t="shared" si="407"/>
        <v>5</v>
      </c>
      <c r="AF2047" s="118">
        <f t="shared" si="407"/>
        <v>5</v>
      </c>
      <c r="AG2047" s="118">
        <f t="shared" si="407"/>
        <v>5</v>
      </c>
      <c r="AH2047" s="118">
        <f t="shared" si="407"/>
        <v>5</v>
      </c>
      <c r="AI2047" s="118">
        <f t="shared" si="407"/>
        <v>5</v>
      </c>
      <c r="AJ2047" s="118">
        <f t="shared" si="407"/>
        <v>5</v>
      </c>
      <c r="AK2047" s="118">
        <f t="shared" si="407"/>
        <v>5</v>
      </c>
      <c r="AL2047" s="118">
        <f t="shared" si="407"/>
        <v>5</v>
      </c>
      <c r="AM2047" s="118">
        <f t="shared" si="407"/>
        <v>5</v>
      </c>
      <c r="AN2047" s="118">
        <f t="shared" si="407"/>
        <v>5</v>
      </c>
      <c r="AQ2047" t="str">
        <f>AQ2038</f>
        <v/>
      </c>
    </row>
    <row r="2048" spans="1:43" ht="14.25" customHeight="1" x14ac:dyDescent="0.25">
      <c r="A2048" s="107" t="str">
        <f>'Run Rate'!A208</f>
        <v>POL09710</v>
      </c>
      <c r="B2048" s="135" t="str">
        <f>'Run Rate'!B208</f>
        <v>Polleo Protein Cream Hazelnut-Cocoa 200g</v>
      </c>
      <c r="C2048" s="135" t="str">
        <f>'Run Rate'!C208</f>
        <v>BIO I SUPERFOODS</v>
      </c>
      <c r="D2048" s="135" t="str">
        <f>'Run Rate'!D208</f>
        <v>02 SILVER</v>
      </c>
      <c r="E2048" s="122"/>
      <c r="F2048" s="122"/>
      <c r="G2048" s="122"/>
      <c r="H2048" s="122"/>
      <c r="I2048" s="122"/>
      <c r="J2048" s="122"/>
      <c r="K2048" s="122"/>
      <c r="L2048" s="122"/>
      <c r="M2048" s="122"/>
      <c r="N2048" s="122"/>
      <c r="O2048" s="122"/>
      <c r="P2048" s="122"/>
      <c r="Q2048" s="122"/>
      <c r="R2048" s="122"/>
      <c r="S2048" s="122"/>
      <c r="T2048" s="122"/>
      <c r="U2048" s="122"/>
      <c r="V2048" s="122"/>
      <c r="W2048" s="122"/>
      <c r="X2048" s="122"/>
      <c r="Y2048" s="122"/>
      <c r="Z2048" s="122"/>
      <c r="AA2048" s="122"/>
      <c r="AB2048" s="122"/>
      <c r="AC2048" s="122"/>
      <c r="AD2048" s="122"/>
      <c r="AE2048" s="122"/>
      <c r="AF2048" s="122"/>
      <c r="AG2048" s="122"/>
      <c r="AH2048" s="122"/>
      <c r="AI2048" s="122"/>
      <c r="AJ2048" s="122"/>
      <c r="AK2048" s="122"/>
      <c r="AL2048" s="122"/>
      <c r="AM2048" s="122"/>
      <c r="AN2048" s="122"/>
      <c r="AQ2048" t="str">
        <f>IF(AND(OR($B$1="ALL",$B$1=C2048),OR($E$1="ALL",$E$1=D2048),OR($B$2="ALL",$B$2=A2048),OR($E$2="ALL",IFERROR(SEARCH($E$2,B2048),0)&gt;0)),"MATCH","")</f>
        <v/>
      </c>
    </row>
    <row r="2049" spans="1:43" ht="14.25" customHeight="1" x14ac:dyDescent="0.25">
      <c r="A2049" s="108" t="s">
        <v>1137</v>
      </c>
      <c r="B2049" s="136" t="s">
        <v>1138</v>
      </c>
      <c r="C2049" s="136" t="s">
        <v>1139</v>
      </c>
      <c r="D2049" s="136" t="s">
        <v>1140</v>
      </c>
      <c r="E2049" s="136" t="s">
        <v>1141</v>
      </c>
      <c r="F2049" s="136" t="s">
        <v>1142</v>
      </c>
      <c r="G2049" s="136" t="s">
        <v>1143</v>
      </c>
      <c r="H2049" s="136" t="s">
        <v>1144</v>
      </c>
      <c r="I2049" s="136" t="s">
        <v>1145</v>
      </c>
      <c r="J2049" s="136" t="s">
        <v>1146</v>
      </c>
      <c r="K2049" s="136" t="s">
        <v>1147</v>
      </c>
      <c r="L2049" s="136" t="s">
        <v>1148</v>
      </c>
      <c r="M2049" s="136" t="s">
        <v>1149</v>
      </c>
      <c r="N2049" s="136" t="s">
        <v>1150</v>
      </c>
      <c r="O2049" s="136" t="s">
        <v>1151</v>
      </c>
      <c r="P2049" s="136" t="s">
        <v>1152</v>
      </c>
      <c r="Q2049" s="136" t="s">
        <v>1153</v>
      </c>
      <c r="R2049" s="136" t="s">
        <v>1154</v>
      </c>
      <c r="S2049" s="136" t="s">
        <v>1155</v>
      </c>
      <c r="T2049" s="136" t="s">
        <v>1156</v>
      </c>
      <c r="U2049" s="136" t="s">
        <v>1157</v>
      </c>
      <c r="V2049" s="136" t="s">
        <v>1158</v>
      </c>
      <c r="W2049" s="136" t="s">
        <v>1159</v>
      </c>
      <c r="X2049" s="136" t="s">
        <v>1160</v>
      </c>
      <c r="Y2049" s="136" t="s">
        <v>1161</v>
      </c>
      <c r="Z2049" s="136" t="s">
        <v>1162</v>
      </c>
      <c r="AA2049" s="136" t="s">
        <v>1163</v>
      </c>
      <c r="AB2049" s="137" t="s">
        <v>156</v>
      </c>
      <c r="AC2049" s="137" t="s">
        <v>157</v>
      </c>
      <c r="AD2049" s="137" t="s">
        <v>158</v>
      </c>
      <c r="AE2049" s="137" t="s">
        <v>139</v>
      </c>
      <c r="AF2049" s="138" t="s">
        <v>140</v>
      </c>
      <c r="AG2049" s="138" t="s">
        <v>141</v>
      </c>
      <c r="AH2049" s="138" t="s">
        <v>142</v>
      </c>
      <c r="AI2049" s="138" t="s">
        <v>143</v>
      </c>
      <c r="AJ2049" s="139" t="s">
        <v>144</v>
      </c>
      <c r="AK2049" s="139" t="s">
        <v>145</v>
      </c>
      <c r="AL2049" s="139" t="s">
        <v>146</v>
      </c>
      <c r="AM2049" s="140" t="s">
        <v>147</v>
      </c>
      <c r="AN2049" s="140" t="s">
        <v>148</v>
      </c>
      <c r="AQ2049" t="str">
        <f>AQ2048</f>
        <v/>
      </c>
    </row>
    <row r="2050" spans="1:43" ht="14.25" customHeight="1" x14ac:dyDescent="0.25">
      <c r="A2050" s="99" t="s">
        <v>1164</v>
      </c>
      <c r="B2050" s="112">
        <f>'Run Rate'!E208</f>
        <v>31</v>
      </c>
      <c r="C2050" s="112">
        <f>'Run Rate'!F208</f>
        <v>37</v>
      </c>
      <c r="D2050" s="112">
        <f>'Run Rate'!G208</f>
        <v>255</v>
      </c>
      <c r="E2050" s="112">
        <f>'Run Rate'!H208</f>
        <v>215</v>
      </c>
      <c r="F2050" s="112">
        <f>'Run Rate'!I208</f>
        <v>348</v>
      </c>
      <c r="G2050" s="112">
        <f>'Run Rate'!J208</f>
        <v>315</v>
      </c>
      <c r="H2050" s="112">
        <f>'Run Rate'!K208</f>
        <v>636</v>
      </c>
      <c r="I2050" s="112">
        <f>'Run Rate'!L208</f>
        <v>224</v>
      </c>
      <c r="J2050" s="112">
        <f>'Run Rate'!M208</f>
        <v>225</v>
      </c>
      <c r="K2050" s="112">
        <f>'Run Rate'!N208</f>
        <v>95</v>
      </c>
      <c r="L2050" s="112">
        <f>'Run Rate'!O208</f>
        <v>301</v>
      </c>
      <c r="M2050" s="112">
        <f>'Run Rate'!P208</f>
        <v>25</v>
      </c>
      <c r="N2050" s="112">
        <f>'Run Rate'!Q208</f>
        <v>31</v>
      </c>
      <c r="O2050" s="112">
        <f>'Run Rate'!R208</f>
        <v>24</v>
      </c>
      <c r="P2050" s="112">
        <f>'Run Rate'!S208</f>
        <v>28</v>
      </c>
      <c r="Q2050" s="112">
        <f>'Run Rate'!T208</f>
        <v>19</v>
      </c>
      <c r="R2050" s="112">
        <f>'Run Rate'!U208</f>
        <v>22</v>
      </c>
      <c r="S2050" s="112">
        <f>'Run Rate'!V208</f>
        <v>12</v>
      </c>
      <c r="T2050" s="112">
        <f>'Run Rate'!W208</f>
        <v>18</v>
      </c>
      <c r="U2050" s="112">
        <f>'Run Rate'!X208</f>
        <v>17</v>
      </c>
      <c r="V2050" s="112">
        <f>'Run Rate'!Y208</f>
        <v>43</v>
      </c>
      <c r="W2050" s="112">
        <f>'Run Rate'!Z208</f>
        <v>276</v>
      </c>
      <c r="X2050" s="112">
        <f>'Run Rate'!AA208</f>
        <v>721</v>
      </c>
      <c r="Y2050" s="112">
        <f>'Run Rate'!AB208</f>
        <v>359</v>
      </c>
      <c r="Z2050" s="112">
        <f>'Run Rate'!AC208</f>
        <v>101</v>
      </c>
      <c r="AA2050" s="112">
        <f>'Run Rate'!AD208</f>
        <v>296</v>
      </c>
      <c r="AB2050" s="113">
        <v>166</v>
      </c>
      <c r="AC2050" s="112">
        <v>154</v>
      </c>
      <c r="AD2050" s="112">
        <v>144</v>
      </c>
      <c r="AE2050" s="112">
        <v>149</v>
      </c>
      <c r="AF2050" s="112">
        <v>151</v>
      </c>
      <c r="AG2050" s="112">
        <v>151</v>
      </c>
      <c r="AH2050" s="112">
        <v>151</v>
      </c>
      <c r="AI2050" s="112">
        <v>148</v>
      </c>
      <c r="AJ2050" s="112">
        <v>148</v>
      </c>
      <c r="AK2050" s="112">
        <v>146</v>
      </c>
      <c r="AL2050" s="112">
        <v>165</v>
      </c>
      <c r="AM2050" s="112">
        <v>117</v>
      </c>
      <c r="AN2050" s="112">
        <v>125</v>
      </c>
      <c r="AQ2050" t="str">
        <f>AQ2048</f>
        <v/>
      </c>
    </row>
    <row r="2051" spans="1:43" ht="14.25" customHeight="1" x14ac:dyDescent="0.25">
      <c r="A2051" s="99" t="s">
        <v>1165</v>
      </c>
      <c r="B2051" s="114"/>
      <c r="C2051" s="114"/>
      <c r="D2051" s="114"/>
      <c r="E2051" s="114"/>
      <c r="F2051" s="114"/>
      <c r="G2051" s="114"/>
      <c r="H2051" s="114"/>
      <c r="I2051" s="114"/>
      <c r="J2051" s="114"/>
      <c r="K2051" s="114"/>
      <c r="L2051" s="114"/>
      <c r="M2051" s="114"/>
      <c r="N2051" s="114"/>
      <c r="O2051" s="114"/>
      <c r="P2051" s="114"/>
      <c r="Q2051" s="114"/>
      <c r="R2051" s="114"/>
      <c r="S2051" s="114"/>
      <c r="T2051" s="114"/>
      <c r="U2051" s="114"/>
      <c r="V2051" s="114"/>
      <c r="W2051" s="115"/>
      <c r="X2051" s="115"/>
      <c r="Y2051" s="115"/>
      <c r="Z2051" s="115"/>
      <c r="AA2051" s="112" t="s">
        <v>1166</v>
      </c>
      <c r="AB2051" s="113"/>
      <c r="AC2051" s="112"/>
      <c r="AD2051" s="112"/>
      <c r="AE2051" s="112"/>
      <c r="AF2051" s="112"/>
      <c r="AG2051" s="112"/>
      <c r="AH2051" s="112"/>
      <c r="AI2051" s="112"/>
      <c r="AJ2051" s="112"/>
      <c r="AK2051" s="112"/>
      <c r="AL2051" s="112"/>
      <c r="AM2051" s="112"/>
      <c r="AN2051" s="112"/>
      <c r="AQ2051" t="str">
        <f>AQ2048</f>
        <v/>
      </c>
    </row>
    <row r="2052" spans="1:43" ht="14.25" customHeight="1" x14ac:dyDescent="0.25">
      <c r="A2052" s="99" t="s">
        <v>1167</v>
      </c>
      <c r="B2052" s="114"/>
      <c r="C2052" s="114"/>
      <c r="D2052" s="114"/>
      <c r="E2052" s="114"/>
      <c r="F2052" s="114"/>
      <c r="G2052" s="114"/>
      <c r="H2052" s="114"/>
      <c r="I2052" s="114"/>
      <c r="J2052" s="114"/>
      <c r="K2052" s="114"/>
      <c r="L2052" s="114"/>
      <c r="M2052" s="114"/>
      <c r="N2052" s="114"/>
      <c r="O2052" s="114"/>
      <c r="P2052" s="114"/>
      <c r="Q2052" s="114"/>
      <c r="R2052" s="114"/>
      <c r="S2052" s="114"/>
      <c r="T2052" s="114"/>
      <c r="U2052" s="114"/>
      <c r="V2052" s="114"/>
      <c r="W2052" s="115"/>
      <c r="X2052" s="116"/>
      <c r="Y2052" s="117"/>
      <c r="Z2052" s="115"/>
      <c r="AA2052" s="112" t="s">
        <v>1168</v>
      </c>
      <c r="AB2052" s="113">
        <f>'Demand Input VP'!B1029</f>
        <v>0</v>
      </c>
      <c r="AC2052" s="112">
        <f>'Demand Input VP'!C1029</f>
        <v>0</v>
      </c>
      <c r="AD2052" s="112">
        <f>'Demand Input VP'!D1029</f>
        <v>0</v>
      </c>
      <c r="AE2052" s="112">
        <f>'Demand Input VP'!E1029</f>
        <v>0</v>
      </c>
      <c r="AF2052" s="112">
        <f>'Demand Input VP'!F1029</f>
        <v>0</v>
      </c>
      <c r="AG2052" s="112">
        <f>'Demand Input VP'!G1029</f>
        <v>0</v>
      </c>
      <c r="AH2052" s="112">
        <f>'Demand Input VP'!H1029</f>
        <v>0</v>
      </c>
      <c r="AI2052" s="112">
        <f>'Demand Input VP'!I1029</f>
        <v>0</v>
      </c>
      <c r="AJ2052" s="112">
        <f>'Demand Input VP'!J1029</f>
        <v>0</v>
      </c>
      <c r="AK2052" s="112">
        <f>'Demand Input VP'!K1029</f>
        <v>0</v>
      </c>
      <c r="AL2052" s="112">
        <f>'Demand Input VP'!L1029</f>
        <v>0</v>
      </c>
      <c r="AM2052" s="112">
        <f>'Demand Input VP'!M1029</f>
        <v>0</v>
      </c>
      <c r="AN2052" s="112">
        <f>'Demand Input VP'!N1029</f>
        <v>0</v>
      </c>
      <c r="AQ2052" t="str">
        <f>AQ2048</f>
        <v/>
      </c>
    </row>
    <row r="2053" spans="1:43" ht="14.25" customHeight="1" x14ac:dyDescent="0.25">
      <c r="A2053" s="99" t="s">
        <v>1169</v>
      </c>
      <c r="B2053" s="118"/>
      <c r="C2053" s="118"/>
      <c r="D2053" s="118"/>
      <c r="E2053" s="118"/>
      <c r="F2053" s="118"/>
      <c r="G2053" s="118"/>
      <c r="H2053" s="118"/>
      <c r="I2053" s="118"/>
      <c r="J2053" s="118"/>
      <c r="K2053" s="118"/>
      <c r="L2053" s="118"/>
      <c r="M2053" s="118"/>
      <c r="N2053" s="118"/>
      <c r="O2053" s="118"/>
      <c r="P2053" s="118"/>
      <c r="Q2053" s="118"/>
      <c r="R2053" s="118"/>
      <c r="S2053" s="118"/>
      <c r="T2053" s="118"/>
      <c r="U2053" s="118"/>
      <c r="V2053" s="118"/>
      <c r="W2053" s="115"/>
      <c r="X2053" s="116"/>
      <c r="Y2053" s="117"/>
      <c r="Z2053" s="119"/>
      <c r="AA2053" s="120" t="s">
        <v>1170</v>
      </c>
      <c r="AB2053" s="121">
        <f>'Demand Input VP'!B1028</f>
        <v>0</v>
      </c>
      <c r="AC2053" s="120">
        <f>'Demand Input VP'!C1028</f>
        <v>0</v>
      </c>
      <c r="AD2053" s="120">
        <f>'Demand Input VP'!D1028</f>
        <v>0</v>
      </c>
      <c r="AE2053" s="120">
        <f>'Demand Input VP'!E1028</f>
        <v>0</v>
      </c>
      <c r="AF2053" s="120">
        <f>'Demand Input VP'!F1028</f>
        <v>0</v>
      </c>
      <c r="AG2053" s="120">
        <f>'Demand Input VP'!G1028</f>
        <v>0</v>
      </c>
      <c r="AH2053" s="120">
        <f>'Demand Input VP'!H1028</f>
        <v>0</v>
      </c>
      <c r="AI2053" s="120">
        <f>'Demand Input VP'!I1028</f>
        <v>0</v>
      </c>
      <c r="AJ2053" s="120">
        <f>'Demand Input VP'!J1028</f>
        <v>0</v>
      </c>
      <c r="AK2053" s="120">
        <f>'Demand Input VP'!K1028</f>
        <v>0</v>
      </c>
      <c r="AL2053" s="120">
        <f>'Demand Input VP'!L1028</f>
        <v>0</v>
      </c>
      <c r="AM2053" s="120">
        <f>'Demand Input VP'!M1028</f>
        <v>0</v>
      </c>
      <c r="AN2053" s="120">
        <f>'Demand Input VP'!N1028</f>
        <v>0</v>
      </c>
      <c r="AQ2053" t="str">
        <f>AQ2048</f>
        <v/>
      </c>
    </row>
    <row r="2054" spans="1:43" ht="14.25" customHeight="1" x14ac:dyDescent="0.25">
      <c r="A2054" s="1"/>
      <c r="B2054" s="122"/>
      <c r="C2054" s="122"/>
      <c r="D2054" s="122"/>
      <c r="E2054" s="122"/>
      <c r="F2054" s="122"/>
      <c r="G2054" s="122"/>
      <c r="H2054" s="122"/>
      <c r="I2054" s="122"/>
      <c r="J2054" s="122"/>
      <c r="K2054" s="122"/>
      <c r="L2054" s="122"/>
      <c r="M2054" s="122"/>
      <c r="N2054" s="122"/>
      <c r="O2054" s="122"/>
      <c r="P2054" s="122"/>
      <c r="Q2054" s="122"/>
      <c r="R2054" s="122"/>
      <c r="S2054" s="122"/>
      <c r="T2054" s="122"/>
      <c r="U2054" s="122"/>
      <c r="V2054" s="122"/>
      <c r="W2054" s="123"/>
      <c r="X2054" s="116"/>
      <c r="Y2054" s="117"/>
      <c r="Z2054" s="123"/>
      <c r="AA2054" s="112" t="s">
        <v>1171</v>
      </c>
      <c r="AB2054" s="113">
        <f>'Demand Input MP'!B1029</f>
        <v>0</v>
      </c>
      <c r="AC2054" s="112">
        <f>'Demand Input MP'!C1029</f>
        <v>0</v>
      </c>
      <c r="AD2054" s="112">
        <f>'Demand Input MP'!D1029</f>
        <v>0</v>
      </c>
      <c r="AE2054" s="112">
        <f>'Demand Input MP'!E1029</f>
        <v>0</v>
      </c>
      <c r="AF2054" s="112">
        <f>'Demand Input MP'!F1029</f>
        <v>0</v>
      </c>
      <c r="AG2054" s="112">
        <f>'Demand Input MP'!G1029</f>
        <v>0</v>
      </c>
      <c r="AH2054" s="112">
        <f>'Demand Input MP'!H1029</f>
        <v>0</v>
      </c>
      <c r="AI2054" s="112">
        <f>'Demand Input MP'!I1029</f>
        <v>0</v>
      </c>
      <c r="AJ2054" s="112">
        <f>'Demand Input MP'!J1029</f>
        <v>0</v>
      </c>
      <c r="AK2054" s="112">
        <f>'Demand Input MP'!K1029</f>
        <v>0</v>
      </c>
      <c r="AL2054" s="112">
        <f>'Demand Input MP'!L1029</f>
        <v>0</v>
      </c>
      <c r="AM2054" s="112">
        <f>'Demand Input MP'!M1029</f>
        <v>0</v>
      </c>
      <c r="AN2054" s="112">
        <f>'Demand Input MP'!N1029</f>
        <v>0</v>
      </c>
      <c r="AQ2054" t="str">
        <f>AQ2048</f>
        <v/>
      </c>
    </row>
    <row r="2055" spans="1:43" ht="14.25" customHeight="1" x14ac:dyDescent="0.25">
      <c r="A2055" s="1"/>
      <c r="B2055" s="122"/>
      <c r="C2055" s="122"/>
      <c r="D2055" s="122"/>
      <c r="E2055" s="122"/>
      <c r="F2055" s="122"/>
      <c r="G2055" s="122"/>
      <c r="H2055" s="122"/>
      <c r="I2055" s="122"/>
      <c r="J2055" s="122"/>
      <c r="K2055" s="122"/>
      <c r="L2055" s="122"/>
      <c r="M2055" s="122"/>
      <c r="N2055" s="122"/>
      <c r="O2055" s="122"/>
      <c r="P2055" s="122"/>
      <c r="Q2055" s="122"/>
      <c r="R2055" s="122"/>
      <c r="S2055" s="122"/>
      <c r="T2055" s="122"/>
      <c r="U2055" s="122"/>
      <c r="V2055" s="124" t="s">
        <v>91</v>
      </c>
      <c r="W2055" s="125">
        <f>IFERROR(IF(SUM('Run Rate History'!E208:AD208)&gt;0,(SUMPRODUCT((B2050:AA2050&gt;=PERCENTILE(B2050:AA2050,0.1))*(B2050:AA2050&lt;=PERCENTILE(B2050:AA2050,0.9))*B2050:AA2050)+SUMPRODUCT(('Run Rate History'!E208:AD208&gt;=PERCENTILE(B2050:AA2050,0.1))*('Run Rate History'!E208:AD208&lt;=PERCENTILE(B2050:AA2050,0.9))*'Run Rate History'!E208:AD208))/(SUMPRODUCT((B2050:AA2050&gt;=PERCENTILE(B2050:AA2050,0.1))*(B2050:AA2050&lt;=PERCENTILE(B2050:AA2050,0.9))*1)+SUMPRODUCT(('Run Rate History'!E208:AD208&gt;=PERCENTILE(B2050:AA2050,0.1))*('Run Rate History'!E208:AD208&lt;=PERCENTILE(B2050:AA2050,0.9))*1)),TRIMMEAN(B2050:AA2050,0.15)),0)</f>
        <v>138.02325581395348</v>
      </c>
      <c r="X2055" s="126" t="s">
        <v>1172</v>
      </c>
      <c r="Y2055" s="127">
        <f>SUM(B2050:AA2050)/26</f>
        <v>179.76923076923077</v>
      </c>
      <c r="Z2055" s="128"/>
      <c r="AA2055" s="112" t="s">
        <v>1173</v>
      </c>
      <c r="AB2055" s="113">
        <f>'Demand Input MP'!B1028</f>
        <v>0</v>
      </c>
      <c r="AC2055" s="112">
        <f>'Demand Input MP'!C1028</f>
        <v>0</v>
      </c>
      <c r="AD2055" s="112">
        <f>'Demand Input MP'!D1028</f>
        <v>0</v>
      </c>
      <c r="AE2055" s="112">
        <f>'Demand Input MP'!E1028</f>
        <v>0</v>
      </c>
      <c r="AF2055" s="112">
        <f>'Demand Input MP'!F1028</f>
        <v>0</v>
      </c>
      <c r="AG2055" s="112">
        <f>'Demand Input MP'!G1028</f>
        <v>0</v>
      </c>
      <c r="AH2055" s="112">
        <f>'Demand Input MP'!H1028</f>
        <v>0</v>
      </c>
      <c r="AI2055" s="112">
        <f>'Demand Input MP'!I1028</f>
        <v>0</v>
      </c>
      <c r="AJ2055" s="112">
        <f>'Demand Input MP'!J1028</f>
        <v>0</v>
      </c>
      <c r="AK2055" s="112">
        <f>'Demand Input MP'!K1028</f>
        <v>0</v>
      </c>
      <c r="AL2055" s="112">
        <f>'Demand Input MP'!L1028</f>
        <v>0</v>
      </c>
      <c r="AM2055" s="112">
        <f>'Demand Input MP'!M1028</f>
        <v>0</v>
      </c>
      <c r="AN2055" s="112">
        <f>'Demand Input MP'!N1028</f>
        <v>0</v>
      </c>
      <c r="AQ2055" t="str">
        <f>AQ2048</f>
        <v/>
      </c>
    </row>
    <row r="2056" spans="1:43" ht="14.25" customHeight="1" x14ac:dyDescent="0.25">
      <c r="A2056" s="1"/>
      <c r="B2056" s="122"/>
      <c r="C2056" s="122"/>
      <c r="D2056" s="122"/>
      <c r="E2056" s="122"/>
      <c r="F2056" s="122"/>
      <c r="G2056" s="122"/>
      <c r="H2056" s="122"/>
      <c r="I2056" s="122"/>
      <c r="J2056" s="122"/>
      <c r="K2056" s="122"/>
      <c r="L2056" s="122"/>
      <c r="M2056" s="122"/>
      <c r="N2056" s="122"/>
      <c r="O2056" s="122"/>
      <c r="P2056" s="122"/>
      <c r="Q2056" s="122"/>
      <c r="R2056" s="122"/>
      <c r="S2056" s="122"/>
      <c r="T2056" s="122"/>
      <c r="U2056" s="122"/>
      <c r="V2056" s="124" t="s">
        <v>94</v>
      </c>
      <c r="W2056" s="125">
        <f>IFERROR((1*MIN(MAX(X2050,0.5*IF(SUM('Run Rate History'!E208:AD208)&gt;0,(MEDIAN(IF(B2050:AA2050&gt;0,B2050:AA2050))+MEDIAN(IF('Run Rate History'!E208:AD208&gt;0,'Run Rate History'!E208:AD208)))/2,MEDIAN(IF(B2050:AA2050&gt;0,B2050:AA2050)))),2*IF(SUM('Run Rate History'!E208:AD208)&gt;0,(MEDIAN(IF(B2050:AA2050&gt;0,B2050:AA2050))+MEDIAN(IF('Run Rate History'!E208:AD208&gt;0,'Run Rate History'!E208:AD208)))/2,MEDIAN(IF(B2050:AA2050&gt;0,B2050:AA2050))))+2*MIN(MAX(Y2050,0.5*IF(SUM('Run Rate History'!E208:AD208)&gt;0,(MEDIAN(IF(B2050:AA2050&gt;0,B2050:AA2050))+MEDIAN(IF('Run Rate History'!E208:AD208&gt;0,'Run Rate History'!E208:AD208)))/2,MEDIAN(IF(B2050:AA2050&gt;0,B2050:AA2050)))),2*IF(SUM('Run Rate History'!E208:AD208)&gt;0,(MEDIAN(IF(B2050:AA2050&gt;0,B2050:AA2050))+MEDIAN(IF('Run Rate History'!E208:AD208&gt;0,'Run Rate History'!E208:AD208)))/2,MEDIAN(IF(B2050:AA2050&gt;0,B2050:AA2050))))+3*MIN(MAX(Z2050,0.5*IF(SUM('Run Rate History'!E208:AD208)&gt;0,(MEDIAN(IF(B2050:AA2050&gt;0,B2050:AA2050))+MEDIAN(IF('Run Rate History'!E208:AD208&gt;0,'Run Rate History'!E208:AD208)))/2,MEDIAN(IF(B2050:AA2050&gt;0,B2050:AA2050)))),2*IF(SUM('Run Rate History'!E208:AD208)&gt;0,(MEDIAN(IF(B2050:AA2050&gt;0,B2050:AA2050))+MEDIAN(IF('Run Rate History'!E208:AD208&gt;0,'Run Rate History'!E208:AD208)))/2,MEDIAN(IF(B2050:AA2050&gt;0,B2050:AA2050))))+4*MIN(MAX(AA2050,0.5*IF(SUM('Run Rate History'!E208:AD208)&gt;0,(MEDIAN(IF(B2050:AA2050&gt;0,B2050:AA2050))+MEDIAN(IF('Run Rate History'!E208:AD208&gt;0,'Run Rate History'!E208:AD208)))/2,MEDIAN(IF(B2050:AA2050&gt;0,B2050:AA2050)))),2*IF(SUM('Run Rate History'!E208:AD208)&gt;0,(MEDIAN(IF(B2050:AA2050&gt;0,B2050:AA2050))+MEDIAN(IF('Run Rate History'!E208:AD208&gt;0,'Run Rate History'!E208:AD208)))/2,MEDIAN(IF(B2050:AA2050&gt;0,B2050:AA2050)))))/10,0)</f>
        <v>185</v>
      </c>
      <c r="X2056" s="129" t="s">
        <v>1174</v>
      </c>
      <c r="Y2056" s="130">
        <f>IFERROR(VLOOKUP(A2048,'Stanje zaliha'!A:E,5,FALSE()),0)</f>
        <v>3096</v>
      </c>
      <c r="Z2056" s="131"/>
      <c r="AA2056" s="113" t="s">
        <v>1175</v>
      </c>
      <c r="AB2056" s="118">
        <f t="shared" ref="AB2056:AN2056" si="408">SUM(AB2052:AB2055)</f>
        <v>0</v>
      </c>
      <c r="AC2056" s="118">
        <f t="shared" si="408"/>
        <v>0</v>
      </c>
      <c r="AD2056" s="118">
        <f t="shared" si="408"/>
        <v>0</v>
      </c>
      <c r="AE2056" s="118">
        <f t="shared" si="408"/>
        <v>0</v>
      </c>
      <c r="AF2056" s="118">
        <f t="shared" si="408"/>
        <v>0</v>
      </c>
      <c r="AG2056" s="118">
        <f t="shared" si="408"/>
        <v>0</v>
      </c>
      <c r="AH2056" s="118">
        <f t="shared" si="408"/>
        <v>0</v>
      </c>
      <c r="AI2056" s="118">
        <f t="shared" si="408"/>
        <v>0</v>
      </c>
      <c r="AJ2056" s="118">
        <f t="shared" si="408"/>
        <v>0</v>
      </c>
      <c r="AK2056" s="118">
        <f t="shared" si="408"/>
        <v>0</v>
      </c>
      <c r="AL2056" s="118">
        <f t="shared" si="408"/>
        <v>0</v>
      </c>
      <c r="AM2056" s="118">
        <f t="shared" si="408"/>
        <v>0</v>
      </c>
      <c r="AN2056" s="118">
        <f t="shared" si="408"/>
        <v>0</v>
      </c>
      <c r="AQ2056" t="str">
        <f>AQ2048</f>
        <v/>
      </c>
    </row>
    <row r="2057" spans="1:43" ht="14.25" customHeight="1" x14ac:dyDescent="0.25">
      <c r="A2057" s="1"/>
      <c r="B2057" s="122"/>
      <c r="C2057" s="122"/>
      <c r="D2057" s="122"/>
      <c r="E2057" s="122"/>
      <c r="F2057" s="122"/>
      <c r="G2057" s="122"/>
      <c r="H2057" s="122"/>
      <c r="I2057" s="122"/>
      <c r="J2057" s="122"/>
      <c r="K2057" s="122"/>
      <c r="L2057" s="122"/>
      <c r="M2057" s="122"/>
      <c r="N2057" s="122"/>
      <c r="O2057" s="122"/>
      <c r="P2057" s="122"/>
      <c r="Q2057" s="122"/>
      <c r="R2057" s="122"/>
      <c r="S2057" s="122"/>
      <c r="T2057" s="122"/>
      <c r="U2057" s="122"/>
      <c r="V2057" s="124" t="s">
        <v>95</v>
      </c>
      <c r="W2057" s="125">
        <f>IFERROR(0.6*W2056+0.4*W2055,0)</f>
        <v>166.2093023255814</v>
      </c>
      <c r="X2057" s="132" t="s">
        <v>1176</v>
      </c>
      <c r="Y2057" s="133">
        <f>IFERROR(SUMIF('Popis poslanih narudžbi'!A:A,A2048,'Popis poslanih narudžbi'!C:C),0)</f>
        <v>0</v>
      </c>
      <c r="Z2057" s="131"/>
      <c r="AA2057" s="134" t="s">
        <v>1177</v>
      </c>
      <c r="AB2057" s="118">
        <f t="shared" ref="AB2057:AN2057" si="409">AB2050+AB2056</f>
        <v>166</v>
      </c>
      <c r="AC2057" s="118">
        <f t="shared" si="409"/>
        <v>154</v>
      </c>
      <c r="AD2057" s="118">
        <f t="shared" si="409"/>
        <v>144</v>
      </c>
      <c r="AE2057" s="118">
        <f t="shared" si="409"/>
        <v>149</v>
      </c>
      <c r="AF2057" s="118">
        <f t="shared" si="409"/>
        <v>151</v>
      </c>
      <c r="AG2057" s="118">
        <f t="shared" si="409"/>
        <v>151</v>
      </c>
      <c r="AH2057" s="118">
        <f t="shared" si="409"/>
        <v>151</v>
      </c>
      <c r="AI2057" s="118">
        <f t="shared" si="409"/>
        <v>148</v>
      </c>
      <c r="AJ2057" s="118">
        <f t="shared" si="409"/>
        <v>148</v>
      </c>
      <c r="AK2057" s="118">
        <f t="shared" si="409"/>
        <v>146</v>
      </c>
      <c r="AL2057" s="118">
        <f t="shared" si="409"/>
        <v>165</v>
      </c>
      <c r="AM2057" s="118">
        <f t="shared" si="409"/>
        <v>117</v>
      </c>
      <c r="AN2057" s="118">
        <f t="shared" si="409"/>
        <v>125</v>
      </c>
      <c r="AQ2057" t="str">
        <f>AQ2048</f>
        <v/>
      </c>
    </row>
    <row r="2058" spans="1:43" ht="14.25" customHeight="1" x14ac:dyDescent="0.25">
      <c r="A2058" s="107" t="str">
        <f>'Run Rate'!A209</f>
        <v>POL12881</v>
      </c>
      <c r="B2058" s="135" t="str">
        <f>'Run Rate'!B209</f>
        <v>Polleo NextGen Protein 2 kg Cookies &amp; Cream</v>
      </c>
      <c r="C2058" s="135" t="str">
        <f>'Run Rate'!C209</f>
        <v>PROTEINI</v>
      </c>
      <c r="D2058" s="135" t="str">
        <f>'Run Rate'!D209</f>
        <v>02 SILVER</v>
      </c>
      <c r="E2058" s="122"/>
      <c r="F2058" s="122"/>
      <c r="G2058" s="122"/>
      <c r="H2058" s="122"/>
      <c r="I2058" s="122"/>
      <c r="J2058" s="122"/>
      <c r="K2058" s="122"/>
      <c r="L2058" s="122"/>
      <c r="M2058" s="122"/>
      <c r="N2058" s="122"/>
      <c r="O2058" s="122"/>
      <c r="P2058" s="122"/>
      <c r="Q2058" s="122"/>
      <c r="R2058" s="122"/>
      <c r="S2058" s="122"/>
      <c r="T2058" s="122"/>
      <c r="U2058" s="122"/>
      <c r="V2058" s="122"/>
      <c r="W2058" s="122"/>
      <c r="X2058" s="122"/>
      <c r="Y2058" s="122"/>
      <c r="Z2058" s="122"/>
      <c r="AA2058" s="122"/>
      <c r="AB2058" s="122"/>
      <c r="AC2058" s="122"/>
      <c r="AD2058" s="122"/>
      <c r="AE2058" s="122"/>
      <c r="AF2058" s="122"/>
      <c r="AG2058" s="122"/>
      <c r="AH2058" s="122"/>
      <c r="AI2058" s="122"/>
      <c r="AJ2058" s="122"/>
      <c r="AK2058" s="122"/>
      <c r="AL2058" s="122"/>
      <c r="AM2058" s="122"/>
      <c r="AN2058" s="122"/>
      <c r="AQ2058" t="str">
        <f>IF(AND(OR($B$1="ALL",$B$1=C2058),OR($E$1="ALL",$E$1=D2058),OR($B$2="ALL",$B$2=A2058),OR($E$2="ALL",IFERROR(SEARCH($E$2,B2058),0)&gt;0)),"MATCH","")</f>
        <v/>
      </c>
    </row>
    <row r="2059" spans="1:43" ht="14.25" customHeight="1" x14ac:dyDescent="0.25">
      <c r="A2059" s="108" t="s">
        <v>1137</v>
      </c>
      <c r="B2059" s="136" t="s">
        <v>1138</v>
      </c>
      <c r="C2059" s="136" t="s">
        <v>1139</v>
      </c>
      <c r="D2059" s="136" t="s">
        <v>1140</v>
      </c>
      <c r="E2059" s="136" t="s">
        <v>1141</v>
      </c>
      <c r="F2059" s="136" t="s">
        <v>1142</v>
      </c>
      <c r="G2059" s="136" t="s">
        <v>1143</v>
      </c>
      <c r="H2059" s="136" t="s">
        <v>1144</v>
      </c>
      <c r="I2059" s="136" t="s">
        <v>1145</v>
      </c>
      <c r="J2059" s="136" t="s">
        <v>1146</v>
      </c>
      <c r="K2059" s="136" t="s">
        <v>1147</v>
      </c>
      <c r="L2059" s="136" t="s">
        <v>1148</v>
      </c>
      <c r="M2059" s="136" t="s">
        <v>1149</v>
      </c>
      <c r="N2059" s="136" t="s">
        <v>1150</v>
      </c>
      <c r="O2059" s="136" t="s">
        <v>1151</v>
      </c>
      <c r="P2059" s="136" t="s">
        <v>1152</v>
      </c>
      <c r="Q2059" s="136" t="s">
        <v>1153</v>
      </c>
      <c r="R2059" s="136" t="s">
        <v>1154</v>
      </c>
      <c r="S2059" s="136" t="s">
        <v>1155</v>
      </c>
      <c r="T2059" s="136" t="s">
        <v>1156</v>
      </c>
      <c r="U2059" s="136" t="s">
        <v>1157</v>
      </c>
      <c r="V2059" s="136" t="s">
        <v>1158</v>
      </c>
      <c r="W2059" s="136" t="s">
        <v>1159</v>
      </c>
      <c r="X2059" s="136" t="s">
        <v>1160</v>
      </c>
      <c r="Y2059" s="136" t="s">
        <v>1161</v>
      </c>
      <c r="Z2059" s="136" t="s">
        <v>1162</v>
      </c>
      <c r="AA2059" s="136" t="s">
        <v>1163</v>
      </c>
      <c r="AB2059" s="137" t="s">
        <v>156</v>
      </c>
      <c r="AC2059" s="137" t="s">
        <v>157</v>
      </c>
      <c r="AD2059" s="137" t="s">
        <v>158</v>
      </c>
      <c r="AE2059" s="137" t="s">
        <v>139</v>
      </c>
      <c r="AF2059" s="138" t="s">
        <v>140</v>
      </c>
      <c r="AG2059" s="138" t="s">
        <v>141</v>
      </c>
      <c r="AH2059" s="138" t="s">
        <v>142</v>
      </c>
      <c r="AI2059" s="138" t="s">
        <v>143</v>
      </c>
      <c r="AJ2059" s="139" t="s">
        <v>144</v>
      </c>
      <c r="AK2059" s="139" t="s">
        <v>145</v>
      </c>
      <c r="AL2059" s="139" t="s">
        <v>146</v>
      </c>
      <c r="AM2059" s="140" t="s">
        <v>147</v>
      </c>
      <c r="AN2059" s="140" t="s">
        <v>148</v>
      </c>
      <c r="AQ2059" t="str">
        <f>AQ2058</f>
        <v/>
      </c>
    </row>
    <row r="2060" spans="1:43" ht="14.25" customHeight="1" x14ac:dyDescent="0.25">
      <c r="A2060" s="99" t="s">
        <v>1164</v>
      </c>
      <c r="B2060" s="112">
        <f>'Run Rate'!E209</f>
        <v>0</v>
      </c>
      <c r="C2060" s="112">
        <f>'Run Rate'!F209</f>
        <v>0</v>
      </c>
      <c r="D2060" s="112">
        <f>'Run Rate'!G209</f>
        <v>0</v>
      </c>
      <c r="E2060" s="112">
        <f>'Run Rate'!H209</f>
        <v>0</v>
      </c>
      <c r="F2060" s="112">
        <f>'Run Rate'!I209</f>
        <v>0</v>
      </c>
      <c r="G2060" s="112">
        <f>'Run Rate'!J209</f>
        <v>0</v>
      </c>
      <c r="H2060" s="112">
        <f>'Run Rate'!K209</f>
        <v>101</v>
      </c>
      <c r="I2060" s="112">
        <f>'Run Rate'!L209</f>
        <v>120</v>
      </c>
      <c r="J2060" s="112">
        <f>'Run Rate'!M209</f>
        <v>122</v>
      </c>
      <c r="K2060" s="112">
        <f>'Run Rate'!N209</f>
        <v>8</v>
      </c>
      <c r="L2060" s="112">
        <f>'Run Rate'!O209</f>
        <v>3</v>
      </c>
      <c r="M2060" s="112">
        <f>'Run Rate'!P209</f>
        <v>2</v>
      </c>
      <c r="N2060" s="112">
        <f>'Run Rate'!Q209</f>
        <v>2</v>
      </c>
      <c r="O2060" s="112">
        <f>'Run Rate'!R209</f>
        <v>1</v>
      </c>
      <c r="P2060" s="112">
        <f>'Run Rate'!S209</f>
        <v>1</v>
      </c>
      <c r="Q2060" s="112">
        <f>'Run Rate'!T209</f>
        <v>6</v>
      </c>
      <c r="R2060" s="112">
        <f>'Run Rate'!U209</f>
        <v>10</v>
      </c>
      <c r="S2060" s="112">
        <f>'Run Rate'!V209</f>
        <v>20</v>
      </c>
      <c r="T2060" s="112">
        <f>'Run Rate'!W209</f>
        <v>13</v>
      </c>
      <c r="U2060" s="112">
        <f>'Run Rate'!X209</f>
        <v>19</v>
      </c>
      <c r="V2060" s="112">
        <f>'Run Rate'!Y209</f>
        <v>20</v>
      </c>
      <c r="W2060" s="112">
        <f>'Run Rate'!Z209</f>
        <v>33</v>
      </c>
      <c r="X2060" s="112">
        <f>'Run Rate'!AA209</f>
        <v>14</v>
      </c>
      <c r="Y2060" s="112">
        <f>'Run Rate'!AB209</f>
        <v>38</v>
      </c>
      <c r="Z2060" s="112">
        <f>'Run Rate'!AC209</f>
        <v>27</v>
      </c>
      <c r="AA2060" s="112">
        <f>'Run Rate'!AD209</f>
        <v>17</v>
      </c>
      <c r="AB2060" s="113">
        <v>25</v>
      </c>
      <c r="AC2060" s="112">
        <v>25</v>
      </c>
      <c r="AD2060" s="112">
        <v>25</v>
      </c>
      <c r="AE2060" s="112">
        <v>25</v>
      </c>
      <c r="AF2060" s="112">
        <v>25</v>
      </c>
      <c r="AG2060" s="112">
        <v>25</v>
      </c>
      <c r="AH2060" s="112">
        <v>25</v>
      </c>
      <c r="AI2060" s="112">
        <v>25</v>
      </c>
      <c r="AJ2060" s="112">
        <v>25</v>
      </c>
      <c r="AK2060" s="112">
        <v>25</v>
      </c>
      <c r="AL2060" s="112">
        <v>25</v>
      </c>
      <c r="AM2060" s="112">
        <v>25</v>
      </c>
      <c r="AN2060" s="112">
        <v>25</v>
      </c>
      <c r="AQ2060" t="str">
        <f>AQ2058</f>
        <v/>
      </c>
    </row>
    <row r="2061" spans="1:43" ht="14.25" customHeight="1" x14ac:dyDescent="0.25">
      <c r="A2061" s="99" t="s">
        <v>1165</v>
      </c>
      <c r="B2061" s="114"/>
      <c r="C2061" s="114"/>
      <c r="D2061" s="114"/>
      <c r="E2061" s="114"/>
      <c r="F2061" s="114"/>
      <c r="G2061" s="114"/>
      <c r="H2061" s="114"/>
      <c r="I2061" s="114"/>
      <c r="J2061" s="114"/>
      <c r="K2061" s="114"/>
      <c r="L2061" s="114"/>
      <c r="M2061" s="114"/>
      <c r="N2061" s="114"/>
      <c r="O2061" s="114"/>
      <c r="P2061" s="114"/>
      <c r="Q2061" s="114"/>
      <c r="R2061" s="114"/>
      <c r="S2061" s="114"/>
      <c r="T2061" s="114"/>
      <c r="U2061" s="114"/>
      <c r="V2061" s="114"/>
      <c r="W2061" s="115"/>
      <c r="X2061" s="115"/>
      <c r="Y2061" s="115"/>
      <c r="Z2061" s="115"/>
      <c r="AA2061" s="112" t="s">
        <v>1166</v>
      </c>
      <c r="AB2061" s="113"/>
      <c r="AC2061" s="112"/>
      <c r="AD2061" s="112"/>
      <c r="AE2061" s="112"/>
      <c r="AF2061" s="112"/>
      <c r="AG2061" s="112"/>
      <c r="AH2061" s="112"/>
      <c r="AI2061" s="112"/>
      <c r="AJ2061" s="112"/>
      <c r="AK2061" s="112"/>
      <c r="AL2061" s="112"/>
      <c r="AM2061" s="112"/>
      <c r="AN2061" s="112"/>
      <c r="AQ2061" t="str">
        <f>AQ2058</f>
        <v/>
      </c>
    </row>
    <row r="2062" spans="1:43" ht="14.25" customHeight="1" x14ac:dyDescent="0.25">
      <c r="A2062" s="99" t="s">
        <v>1167</v>
      </c>
      <c r="B2062" s="114"/>
      <c r="C2062" s="114"/>
      <c r="D2062" s="114"/>
      <c r="E2062" s="114"/>
      <c r="F2062" s="114"/>
      <c r="G2062" s="114"/>
      <c r="H2062" s="114"/>
      <c r="I2062" s="114"/>
      <c r="J2062" s="114"/>
      <c r="K2062" s="114"/>
      <c r="L2062" s="114"/>
      <c r="M2062" s="114"/>
      <c r="N2062" s="114"/>
      <c r="O2062" s="114"/>
      <c r="P2062" s="114"/>
      <c r="Q2062" s="114"/>
      <c r="R2062" s="114"/>
      <c r="S2062" s="114"/>
      <c r="T2062" s="114"/>
      <c r="U2062" s="114"/>
      <c r="V2062" s="114"/>
      <c r="W2062" s="115"/>
      <c r="X2062" s="116"/>
      <c r="Y2062" s="117"/>
      <c r="Z2062" s="115"/>
      <c r="AA2062" s="112" t="s">
        <v>1168</v>
      </c>
      <c r="AB2062" s="113">
        <f>'Demand Input VP'!B1034</f>
        <v>0</v>
      </c>
      <c r="AC2062" s="112">
        <f>'Demand Input VP'!C1034</f>
        <v>0</v>
      </c>
      <c r="AD2062" s="112">
        <f>'Demand Input VP'!D1034</f>
        <v>0</v>
      </c>
      <c r="AE2062" s="112">
        <f>'Demand Input VP'!E1034</f>
        <v>0</v>
      </c>
      <c r="AF2062" s="112">
        <f>'Demand Input VP'!F1034</f>
        <v>0</v>
      </c>
      <c r="AG2062" s="112">
        <f>'Demand Input VP'!G1034</f>
        <v>0</v>
      </c>
      <c r="AH2062" s="112">
        <f>'Demand Input VP'!H1034</f>
        <v>0</v>
      </c>
      <c r="AI2062" s="112">
        <f>'Demand Input VP'!I1034</f>
        <v>0</v>
      </c>
      <c r="AJ2062" s="112">
        <f>'Demand Input VP'!J1034</f>
        <v>0</v>
      </c>
      <c r="AK2062" s="112">
        <f>'Demand Input VP'!K1034</f>
        <v>0</v>
      </c>
      <c r="AL2062" s="112">
        <f>'Demand Input VP'!L1034</f>
        <v>0</v>
      </c>
      <c r="AM2062" s="112">
        <f>'Demand Input VP'!M1034</f>
        <v>0</v>
      </c>
      <c r="AN2062" s="112">
        <f>'Demand Input VP'!N1034</f>
        <v>0</v>
      </c>
      <c r="AQ2062" t="str">
        <f>AQ2058</f>
        <v/>
      </c>
    </row>
    <row r="2063" spans="1:43" ht="14.25" customHeight="1" x14ac:dyDescent="0.25">
      <c r="A2063" s="99" t="s">
        <v>1169</v>
      </c>
      <c r="B2063" s="118"/>
      <c r="C2063" s="118"/>
      <c r="D2063" s="118"/>
      <c r="E2063" s="118"/>
      <c r="F2063" s="118"/>
      <c r="G2063" s="118"/>
      <c r="H2063" s="118"/>
      <c r="I2063" s="118"/>
      <c r="J2063" s="118"/>
      <c r="K2063" s="118"/>
      <c r="L2063" s="118"/>
      <c r="M2063" s="118"/>
      <c r="N2063" s="118"/>
      <c r="O2063" s="118"/>
      <c r="P2063" s="118"/>
      <c r="Q2063" s="118"/>
      <c r="R2063" s="118"/>
      <c r="S2063" s="118"/>
      <c r="T2063" s="118"/>
      <c r="U2063" s="118"/>
      <c r="V2063" s="118"/>
      <c r="W2063" s="115"/>
      <c r="X2063" s="116"/>
      <c r="Y2063" s="117"/>
      <c r="Z2063" s="119"/>
      <c r="AA2063" s="120" t="s">
        <v>1170</v>
      </c>
      <c r="AB2063" s="121">
        <f>'Demand Input VP'!B1033</f>
        <v>0</v>
      </c>
      <c r="AC2063" s="120">
        <f>'Demand Input VP'!C1033</f>
        <v>0</v>
      </c>
      <c r="AD2063" s="120">
        <f>'Demand Input VP'!D1033</f>
        <v>0</v>
      </c>
      <c r="AE2063" s="120">
        <f>'Demand Input VP'!E1033</f>
        <v>0</v>
      </c>
      <c r="AF2063" s="120">
        <f>'Demand Input VP'!F1033</f>
        <v>0</v>
      </c>
      <c r="AG2063" s="120">
        <f>'Demand Input VP'!G1033</f>
        <v>0</v>
      </c>
      <c r="AH2063" s="120">
        <f>'Demand Input VP'!H1033</f>
        <v>0</v>
      </c>
      <c r="AI2063" s="120">
        <f>'Demand Input VP'!I1033</f>
        <v>0</v>
      </c>
      <c r="AJ2063" s="120">
        <f>'Demand Input VP'!J1033</f>
        <v>0</v>
      </c>
      <c r="AK2063" s="120">
        <f>'Demand Input VP'!K1033</f>
        <v>0</v>
      </c>
      <c r="AL2063" s="120">
        <f>'Demand Input VP'!L1033</f>
        <v>0</v>
      </c>
      <c r="AM2063" s="120">
        <f>'Demand Input VP'!M1033</f>
        <v>0</v>
      </c>
      <c r="AN2063" s="120">
        <f>'Demand Input VP'!N1033</f>
        <v>0</v>
      </c>
      <c r="AQ2063" t="str">
        <f>AQ2058</f>
        <v/>
      </c>
    </row>
    <row r="2064" spans="1:43" ht="14.25" customHeight="1" x14ac:dyDescent="0.25">
      <c r="A2064" s="1"/>
      <c r="B2064" s="122"/>
      <c r="C2064" s="122"/>
      <c r="D2064" s="122"/>
      <c r="E2064" s="122"/>
      <c r="F2064" s="122"/>
      <c r="G2064" s="122"/>
      <c r="H2064" s="122"/>
      <c r="I2064" s="122"/>
      <c r="J2064" s="122"/>
      <c r="K2064" s="122"/>
      <c r="L2064" s="122"/>
      <c r="M2064" s="122"/>
      <c r="N2064" s="122"/>
      <c r="O2064" s="122"/>
      <c r="P2064" s="122"/>
      <c r="Q2064" s="122"/>
      <c r="R2064" s="122"/>
      <c r="S2064" s="122"/>
      <c r="T2064" s="122"/>
      <c r="U2064" s="122"/>
      <c r="V2064" s="122"/>
      <c r="W2064" s="123"/>
      <c r="X2064" s="116"/>
      <c r="Y2064" s="117"/>
      <c r="Z2064" s="123"/>
      <c r="AA2064" s="112" t="s">
        <v>1171</v>
      </c>
      <c r="AB2064" s="113">
        <f>'Demand Input MP'!B1034</f>
        <v>0</v>
      </c>
      <c r="AC2064" s="112">
        <f>'Demand Input MP'!C1034</f>
        <v>0</v>
      </c>
      <c r="AD2064" s="112">
        <f>'Demand Input MP'!D1034</f>
        <v>0</v>
      </c>
      <c r="AE2064" s="112">
        <f>'Demand Input MP'!E1034</f>
        <v>0</v>
      </c>
      <c r="AF2064" s="112">
        <f>'Demand Input MP'!F1034</f>
        <v>0</v>
      </c>
      <c r="AG2064" s="112">
        <f>'Demand Input MP'!G1034</f>
        <v>0</v>
      </c>
      <c r="AH2064" s="112">
        <f>'Demand Input MP'!H1034</f>
        <v>0</v>
      </c>
      <c r="AI2064" s="112">
        <f>'Demand Input MP'!I1034</f>
        <v>0</v>
      </c>
      <c r="AJ2064" s="112">
        <f>'Demand Input MP'!J1034</f>
        <v>0</v>
      </c>
      <c r="AK2064" s="112">
        <f>'Demand Input MP'!K1034</f>
        <v>0</v>
      </c>
      <c r="AL2064" s="112">
        <f>'Demand Input MP'!L1034</f>
        <v>0</v>
      </c>
      <c r="AM2064" s="112">
        <f>'Demand Input MP'!M1034</f>
        <v>0</v>
      </c>
      <c r="AN2064" s="112">
        <f>'Demand Input MP'!N1034</f>
        <v>0</v>
      </c>
      <c r="AQ2064" t="str">
        <f>AQ2058</f>
        <v/>
      </c>
    </row>
    <row r="2065" spans="1:43" ht="14.25" customHeight="1" x14ac:dyDescent="0.25">
      <c r="A2065" s="1"/>
      <c r="B2065" s="122"/>
      <c r="C2065" s="122"/>
      <c r="D2065" s="122"/>
      <c r="E2065" s="122"/>
      <c r="F2065" s="122"/>
      <c r="G2065" s="122"/>
      <c r="H2065" s="122"/>
      <c r="I2065" s="122"/>
      <c r="J2065" s="122"/>
      <c r="K2065" s="122"/>
      <c r="L2065" s="122"/>
      <c r="M2065" s="122"/>
      <c r="N2065" s="122"/>
      <c r="O2065" s="122"/>
      <c r="P2065" s="122"/>
      <c r="Q2065" s="122"/>
      <c r="R2065" s="122"/>
      <c r="S2065" s="122"/>
      <c r="T2065" s="122"/>
      <c r="U2065" s="122"/>
      <c r="V2065" s="124" t="s">
        <v>91</v>
      </c>
      <c r="W2065" s="125">
        <f>IFERROR(IF(SUM('Run Rate History'!E209:AD209)&gt;0,(SUMPRODUCT((B2060:AA2060&gt;=PERCENTILE(B2060:AA2060,0.1))*(B2060:AA2060&lt;=PERCENTILE(B2060:AA2060,0.9))*B2060:AA2060)+SUMPRODUCT(('Run Rate History'!E209:AD209&gt;=PERCENTILE(B2060:AA2060,0.1))*('Run Rate History'!E209:AD209&lt;=PERCENTILE(B2060:AA2060,0.9))*'Run Rate History'!E209:AD209))/(SUMPRODUCT((B2060:AA2060&gt;=PERCENTILE(B2060:AA2060,0.1))*(B2060:AA2060&lt;=PERCENTILE(B2060:AA2060,0.9))*1)+SUMPRODUCT(('Run Rate History'!E209:AD209&gt;=PERCENTILE(B2060:AA2060,0.1))*('Run Rate History'!E209:AD209&lt;=PERCENTILE(B2060:AA2060,0.9))*1)),TRIMMEAN(B2060:AA2060,0.15)),0)</f>
        <v>18.958333333333332</v>
      </c>
      <c r="X2065" s="126" t="s">
        <v>1172</v>
      </c>
      <c r="Y2065" s="127">
        <f>SUM(B2060:AA2060)/26</f>
        <v>22.192307692307693</v>
      </c>
      <c r="Z2065" s="128"/>
      <c r="AA2065" s="112" t="s">
        <v>1173</v>
      </c>
      <c r="AB2065" s="113">
        <f>'Demand Input MP'!B1033</f>
        <v>0</v>
      </c>
      <c r="AC2065" s="112">
        <f>'Demand Input MP'!C1033</f>
        <v>0</v>
      </c>
      <c r="AD2065" s="112">
        <f>'Demand Input MP'!D1033</f>
        <v>0</v>
      </c>
      <c r="AE2065" s="112">
        <f>'Demand Input MP'!E1033</f>
        <v>0</v>
      </c>
      <c r="AF2065" s="112">
        <f>'Demand Input MP'!F1033</f>
        <v>0</v>
      </c>
      <c r="AG2065" s="112">
        <f>'Demand Input MP'!G1033</f>
        <v>0</v>
      </c>
      <c r="AH2065" s="112">
        <f>'Demand Input MP'!H1033</f>
        <v>0</v>
      </c>
      <c r="AI2065" s="112">
        <f>'Demand Input MP'!I1033</f>
        <v>0</v>
      </c>
      <c r="AJ2065" s="112">
        <f>'Demand Input MP'!J1033</f>
        <v>0</v>
      </c>
      <c r="AK2065" s="112">
        <f>'Demand Input MP'!K1033</f>
        <v>0</v>
      </c>
      <c r="AL2065" s="112">
        <f>'Demand Input MP'!L1033</f>
        <v>0</v>
      </c>
      <c r="AM2065" s="112">
        <f>'Demand Input MP'!M1033</f>
        <v>0</v>
      </c>
      <c r="AN2065" s="112">
        <f>'Demand Input MP'!N1033</f>
        <v>0</v>
      </c>
      <c r="AQ2065" t="str">
        <f>AQ2058</f>
        <v/>
      </c>
    </row>
    <row r="2066" spans="1:43" ht="14.25" customHeight="1" x14ac:dyDescent="0.25">
      <c r="A2066" s="1"/>
      <c r="B2066" s="122"/>
      <c r="C2066" s="122"/>
      <c r="D2066" s="122"/>
      <c r="E2066" s="122"/>
      <c r="F2066" s="122"/>
      <c r="G2066" s="122"/>
      <c r="H2066" s="122"/>
      <c r="I2066" s="122"/>
      <c r="J2066" s="122"/>
      <c r="K2066" s="122"/>
      <c r="L2066" s="122"/>
      <c r="M2066" s="122"/>
      <c r="N2066" s="122"/>
      <c r="O2066" s="122"/>
      <c r="P2066" s="122"/>
      <c r="Q2066" s="122"/>
      <c r="R2066" s="122"/>
      <c r="S2066" s="122"/>
      <c r="T2066" s="122"/>
      <c r="U2066" s="122"/>
      <c r="V2066" s="124" t="s">
        <v>94</v>
      </c>
      <c r="W2066" s="125">
        <f>IFERROR((1*MIN(MAX(X2060,0.5*IF(SUM('Run Rate History'!E209:AD209)&gt;0,(MEDIAN(IF(B2060:AA2060&gt;0,B2060:AA2060))+MEDIAN(IF('Run Rate History'!E209:AD209&gt;0,'Run Rate History'!E209:AD209)))/2,MEDIAN(IF(B2060:AA2060&gt;0,B2060:AA2060)))),2*IF(SUM('Run Rate History'!E209:AD209)&gt;0,(MEDIAN(IF(B2060:AA2060&gt;0,B2060:AA2060))+MEDIAN(IF('Run Rate History'!E209:AD209&gt;0,'Run Rate History'!E209:AD209)))/2,MEDIAN(IF(B2060:AA2060&gt;0,B2060:AA2060))))+2*MIN(MAX(Y2060,0.5*IF(SUM('Run Rate History'!E209:AD209)&gt;0,(MEDIAN(IF(B2060:AA2060&gt;0,B2060:AA2060))+MEDIAN(IF('Run Rate History'!E209:AD209&gt;0,'Run Rate History'!E209:AD209)))/2,MEDIAN(IF(B2060:AA2060&gt;0,B2060:AA2060)))),2*IF(SUM('Run Rate History'!E209:AD209)&gt;0,(MEDIAN(IF(B2060:AA2060&gt;0,B2060:AA2060))+MEDIAN(IF('Run Rate History'!E209:AD209&gt;0,'Run Rate History'!E209:AD209)))/2,MEDIAN(IF(B2060:AA2060&gt;0,B2060:AA2060))))+3*MIN(MAX(Z2060,0.5*IF(SUM('Run Rate History'!E209:AD209)&gt;0,(MEDIAN(IF(B2060:AA2060&gt;0,B2060:AA2060))+MEDIAN(IF('Run Rate History'!E209:AD209&gt;0,'Run Rate History'!E209:AD209)))/2,MEDIAN(IF(B2060:AA2060&gt;0,B2060:AA2060)))),2*IF(SUM('Run Rate History'!E209:AD209)&gt;0,(MEDIAN(IF(B2060:AA2060&gt;0,B2060:AA2060))+MEDIAN(IF('Run Rate History'!E209:AD209&gt;0,'Run Rate History'!E209:AD209)))/2,MEDIAN(IF(B2060:AA2060&gt;0,B2060:AA2060))))+4*MIN(MAX(AA2060,0.5*IF(SUM('Run Rate History'!E209:AD209)&gt;0,(MEDIAN(IF(B2060:AA2060&gt;0,B2060:AA2060))+MEDIAN(IF('Run Rate History'!E209:AD209&gt;0,'Run Rate History'!E209:AD209)))/2,MEDIAN(IF(B2060:AA2060&gt;0,B2060:AA2060)))),2*IF(SUM('Run Rate History'!E209:AD209)&gt;0,(MEDIAN(IF(B2060:AA2060&gt;0,B2060:AA2060))+MEDIAN(IF('Run Rate History'!E209:AD209&gt;0,'Run Rate History'!E209:AD209)))/2,MEDIAN(IF(B2060:AA2060&gt;0,B2060:AA2060)))))/10,0)</f>
        <v>17.2</v>
      </c>
      <c r="X2066" s="129" t="s">
        <v>1174</v>
      </c>
      <c r="Y2066" s="130">
        <f>IFERROR(VLOOKUP(A2058,'Stanje zaliha'!A:E,5,FALSE()),0)</f>
        <v>433</v>
      </c>
      <c r="Z2066" s="131"/>
      <c r="AA2066" s="113" t="s">
        <v>1175</v>
      </c>
      <c r="AB2066" s="118">
        <f t="shared" ref="AB2066:AN2066" si="410">SUM(AB2062:AB2065)</f>
        <v>0</v>
      </c>
      <c r="AC2066" s="118">
        <f t="shared" si="410"/>
        <v>0</v>
      </c>
      <c r="AD2066" s="118">
        <f t="shared" si="410"/>
        <v>0</v>
      </c>
      <c r="AE2066" s="118">
        <f t="shared" si="410"/>
        <v>0</v>
      </c>
      <c r="AF2066" s="118">
        <f t="shared" si="410"/>
        <v>0</v>
      </c>
      <c r="AG2066" s="118">
        <f t="shared" si="410"/>
        <v>0</v>
      </c>
      <c r="AH2066" s="118">
        <f t="shared" si="410"/>
        <v>0</v>
      </c>
      <c r="AI2066" s="118">
        <f t="shared" si="410"/>
        <v>0</v>
      </c>
      <c r="AJ2066" s="118">
        <f t="shared" si="410"/>
        <v>0</v>
      </c>
      <c r="AK2066" s="118">
        <f t="shared" si="410"/>
        <v>0</v>
      </c>
      <c r="AL2066" s="118">
        <f t="shared" si="410"/>
        <v>0</v>
      </c>
      <c r="AM2066" s="118">
        <f t="shared" si="410"/>
        <v>0</v>
      </c>
      <c r="AN2066" s="118">
        <f t="shared" si="410"/>
        <v>0</v>
      </c>
      <c r="AQ2066" t="str">
        <f>AQ2058</f>
        <v/>
      </c>
    </row>
    <row r="2067" spans="1:43" ht="14.25" customHeight="1" x14ac:dyDescent="0.25">
      <c r="A2067" s="1"/>
      <c r="B2067" s="122"/>
      <c r="C2067" s="122"/>
      <c r="D2067" s="122"/>
      <c r="E2067" s="122"/>
      <c r="F2067" s="122"/>
      <c r="G2067" s="122"/>
      <c r="H2067" s="122"/>
      <c r="I2067" s="122"/>
      <c r="J2067" s="122"/>
      <c r="K2067" s="122"/>
      <c r="L2067" s="122"/>
      <c r="M2067" s="122"/>
      <c r="N2067" s="122"/>
      <c r="O2067" s="122"/>
      <c r="P2067" s="122"/>
      <c r="Q2067" s="122"/>
      <c r="R2067" s="122"/>
      <c r="S2067" s="122"/>
      <c r="T2067" s="122"/>
      <c r="U2067" s="122"/>
      <c r="V2067" s="124" t="s">
        <v>95</v>
      </c>
      <c r="W2067" s="125">
        <f>IFERROR(0.6*W2066+0.4*W2065,0)</f>
        <v>17.903333333333332</v>
      </c>
      <c r="X2067" s="132" t="s">
        <v>1176</v>
      </c>
      <c r="Y2067" s="133">
        <f>IFERROR(SUMIF('Popis poslanih narudžbi'!A:A,A2058,'Popis poslanih narudžbi'!C:C),0)</f>
        <v>0</v>
      </c>
      <c r="Z2067" s="131"/>
      <c r="AA2067" s="134" t="s">
        <v>1177</v>
      </c>
      <c r="AB2067" s="118">
        <f t="shared" ref="AB2067:AN2067" si="411">AB2060+AB2066</f>
        <v>25</v>
      </c>
      <c r="AC2067" s="118">
        <f t="shared" si="411"/>
        <v>25</v>
      </c>
      <c r="AD2067" s="118">
        <f t="shared" si="411"/>
        <v>25</v>
      </c>
      <c r="AE2067" s="118">
        <f t="shared" si="411"/>
        <v>25</v>
      </c>
      <c r="AF2067" s="118">
        <f t="shared" si="411"/>
        <v>25</v>
      </c>
      <c r="AG2067" s="118">
        <f t="shared" si="411"/>
        <v>25</v>
      </c>
      <c r="AH2067" s="118">
        <f t="shared" si="411"/>
        <v>25</v>
      </c>
      <c r="AI2067" s="118">
        <f t="shared" si="411"/>
        <v>25</v>
      </c>
      <c r="AJ2067" s="118">
        <f t="shared" si="411"/>
        <v>25</v>
      </c>
      <c r="AK2067" s="118">
        <f t="shared" si="411"/>
        <v>25</v>
      </c>
      <c r="AL2067" s="118">
        <f t="shared" si="411"/>
        <v>25</v>
      </c>
      <c r="AM2067" s="118">
        <f t="shared" si="411"/>
        <v>25</v>
      </c>
      <c r="AN2067" s="118">
        <f t="shared" si="411"/>
        <v>25</v>
      </c>
      <c r="AQ2067" t="str">
        <f>AQ2058</f>
        <v/>
      </c>
    </row>
    <row r="2068" spans="1:43" ht="14.25" customHeight="1" x14ac:dyDescent="0.25">
      <c r="A2068" s="107" t="str">
        <f>'Run Rate'!A210</f>
        <v>POL09862</v>
      </c>
      <c r="B2068" s="135" t="str">
        <f>'Run Rate'!B210</f>
        <v>Polleo Maca 60 caps</v>
      </c>
      <c r="C2068" s="135" t="str">
        <f>'Run Rate'!C210</f>
        <v>BIO I SUPERFOODS</v>
      </c>
      <c r="D2068" s="135" t="str">
        <f>'Run Rate'!D210</f>
        <v>02 SILVER</v>
      </c>
      <c r="E2068" s="122"/>
      <c r="F2068" s="122"/>
      <c r="G2068" s="122"/>
      <c r="H2068" s="122"/>
      <c r="I2068" s="122"/>
      <c r="J2068" s="122"/>
      <c r="K2068" s="122"/>
      <c r="L2068" s="122"/>
      <c r="M2068" s="122"/>
      <c r="N2068" s="122"/>
      <c r="O2068" s="122"/>
      <c r="P2068" s="122"/>
      <c r="Q2068" s="122"/>
      <c r="R2068" s="122"/>
      <c r="S2068" s="122"/>
      <c r="T2068" s="122"/>
      <c r="U2068" s="122"/>
      <c r="V2068" s="122"/>
      <c r="W2068" s="122"/>
      <c r="X2068" s="122"/>
      <c r="Y2068" s="122"/>
      <c r="Z2068" s="122"/>
      <c r="AA2068" s="122"/>
      <c r="AB2068" s="122"/>
      <c r="AC2068" s="122"/>
      <c r="AD2068" s="122"/>
      <c r="AE2068" s="122"/>
      <c r="AF2068" s="122"/>
      <c r="AG2068" s="122"/>
      <c r="AH2068" s="122"/>
      <c r="AI2068" s="122"/>
      <c r="AJ2068" s="122"/>
      <c r="AK2068" s="122"/>
      <c r="AL2068" s="122"/>
      <c r="AM2068" s="122"/>
      <c r="AN2068" s="122"/>
      <c r="AQ2068" t="str">
        <f>IF(AND(OR($B$1="ALL",$B$1=C2068),OR($E$1="ALL",$E$1=D2068),OR($B$2="ALL",$B$2=A2068),OR($E$2="ALL",IFERROR(SEARCH($E$2,B2068),0)&gt;0)),"MATCH","")</f>
        <v/>
      </c>
    </row>
    <row r="2069" spans="1:43" ht="14.25" customHeight="1" x14ac:dyDescent="0.25">
      <c r="A2069" s="108" t="s">
        <v>1137</v>
      </c>
      <c r="B2069" s="136" t="s">
        <v>1138</v>
      </c>
      <c r="C2069" s="136" t="s">
        <v>1139</v>
      </c>
      <c r="D2069" s="136" t="s">
        <v>1140</v>
      </c>
      <c r="E2069" s="136" t="s">
        <v>1141</v>
      </c>
      <c r="F2069" s="136" t="s">
        <v>1142</v>
      </c>
      <c r="G2069" s="136" t="s">
        <v>1143</v>
      </c>
      <c r="H2069" s="136" t="s">
        <v>1144</v>
      </c>
      <c r="I2069" s="136" t="s">
        <v>1145</v>
      </c>
      <c r="J2069" s="136" t="s">
        <v>1146</v>
      </c>
      <c r="K2069" s="136" t="s">
        <v>1147</v>
      </c>
      <c r="L2069" s="136" t="s">
        <v>1148</v>
      </c>
      <c r="M2069" s="136" t="s">
        <v>1149</v>
      </c>
      <c r="N2069" s="136" t="s">
        <v>1150</v>
      </c>
      <c r="O2069" s="136" t="s">
        <v>1151</v>
      </c>
      <c r="P2069" s="136" t="s">
        <v>1152</v>
      </c>
      <c r="Q2069" s="136" t="s">
        <v>1153</v>
      </c>
      <c r="R2069" s="136" t="s">
        <v>1154</v>
      </c>
      <c r="S2069" s="136" t="s">
        <v>1155</v>
      </c>
      <c r="T2069" s="136" t="s">
        <v>1156</v>
      </c>
      <c r="U2069" s="136" t="s">
        <v>1157</v>
      </c>
      <c r="V2069" s="136" t="s">
        <v>1158</v>
      </c>
      <c r="W2069" s="136" t="s">
        <v>1159</v>
      </c>
      <c r="X2069" s="136" t="s">
        <v>1160</v>
      </c>
      <c r="Y2069" s="136" t="s">
        <v>1161</v>
      </c>
      <c r="Z2069" s="136" t="s">
        <v>1162</v>
      </c>
      <c r="AA2069" s="136" t="s">
        <v>1163</v>
      </c>
      <c r="AB2069" s="137" t="s">
        <v>156</v>
      </c>
      <c r="AC2069" s="137" t="s">
        <v>157</v>
      </c>
      <c r="AD2069" s="137" t="s">
        <v>158</v>
      </c>
      <c r="AE2069" s="137" t="s">
        <v>139</v>
      </c>
      <c r="AF2069" s="138" t="s">
        <v>140</v>
      </c>
      <c r="AG2069" s="138" t="s">
        <v>141</v>
      </c>
      <c r="AH2069" s="138" t="s">
        <v>142</v>
      </c>
      <c r="AI2069" s="138" t="s">
        <v>143</v>
      </c>
      <c r="AJ2069" s="139" t="s">
        <v>144</v>
      </c>
      <c r="AK2069" s="139" t="s">
        <v>145</v>
      </c>
      <c r="AL2069" s="139" t="s">
        <v>146</v>
      </c>
      <c r="AM2069" s="140" t="s">
        <v>147</v>
      </c>
      <c r="AN2069" s="140" t="s">
        <v>148</v>
      </c>
      <c r="AQ2069" t="str">
        <f>AQ2068</f>
        <v/>
      </c>
    </row>
    <row r="2070" spans="1:43" ht="14.25" customHeight="1" x14ac:dyDescent="0.25">
      <c r="A2070" s="99" t="s">
        <v>1164</v>
      </c>
      <c r="B2070" s="112">
        <f>'Run Rate'!E210</f>
        <v>16</v>
      </c>
      <c r="C2070" s="112">
        <f>'Run Rate'!F210</f>
        <v>27</v>
      </c>
      <c r="D2070" s="112">
        <f>'Run Rate'!G210</f>
        <v>43</v>
      </c>
      <c r="E2070" s="112">
        <f>'Run Rate'!H210</f>
        <v>25</v>
      </c>
      <c r="F2070" s="112">
        <f>'Run Rate'!I210</f>
        <v>19</v>
      </c>
      <c r="G2070" s="112">
        <f>'Run Rate'!J210</f>
        <v>38</v>
      </c>
      <c r="H2070" s="112">
        <f>'Run Rate'!K210</f>
        <v>52</v>
      </c>
      <c r="I2070" s="112">
        <f>'Run Rate'!L210</f>
        <v>42</v>
      </c>
      <c r="J2070" s="112">
        <f>'Run Rate'!M210</f>
        <v>78</v>
      </c>
      <c r="K2070" s="112">
        <f>'Run Rate'!N210</f>
        <v>28</v>
      </c>
      <c r="L2070" s="112">
        <f>'Run Rate'!O210</f>
        <v>24</v>
      </c>
      <c r="M2070" s="112">
        <f>'Run Rate'!P210</f>
        <v>42</v>
      </c>
      <c r="N2070" s="112">
        <f>'Run Rate'!Q210</f>
        <v>27</v>
      </c>
      <c r="O2070" s="112">
        <f>'Run Rate'!R210</f>
        <v>24</v>
      </c>
      <c r="P2070" s="112">
        <f>'Run Rate'!S210</f>
        <v>14</v>
      </c>
      <c r="Q2070" s="112">
        <f>'Run Rate'!T210</f>
        <v>31</v>
      </c>
      <c r="R2070" s="112">
        <f>'Run Rate'!U210</f>
        <v>35</v>
      </c>
      <c r="S2070" s="112">
        <f>'Run Rate'!V210</f>
        <v>34</v>
      </c>
      <c r="T2070" s="112">
        <f>'Run Rate'!W210</f>
        <v>25</v>
      </c>
      <c r="U2070" s="112">
        <f>'Run Rate'!X210</f>
        <v>25</v>
      </c>
      <c r="V2070" s="112">
        <f>'Run Rate'!Y210</f>
        <v>34</v>
      </c>
      <c r="W2070" s="112">
        <f>'Run Rate'!Z210</f>
        <v>20</v>
      </c>
      <c r="X2070" s="112">
        <f>'Run Rate'!AA210</f>
        <v>18</v>
      </c>
      <c r="Y2070" s="112">
        <f>'Run Rate'!AB210</f>
        <v>25</v>
      </c>
      <c r="Z2070" s="112">
        <f>'Run Rate'!AC210</f>
        <v>17</v>
      </c>
      <c r="AA2070" s="112">
        <f>'Run Rate'!AD210</f>
        <v>36</v>
      </c>
      <c r="AB2070" s="113">
        <v>29</v>
      </c>
      <c r="AC2070" s="112">
        <v>29</v>
      </c>
      <c r="AD2070" s="112">
        <v>29</v>
      </c>
      <c r="AE2070" s="112">
        <v>29</v>
      </c>
      <c r="AF2070" s="112">
        <v>29</v>
      </c>
      <c r="AG2070" s="112">
        <v>29</v>
      </c>
      <c r="AH2070" s="112">
        <v>29</v>
      </c>
      <c r="AI2070" s="112">
        <v>29</v>
      </c>
      <c r="AJ2070" s="112">
        <v>29</v>
      </c>
      <c r="AK2070" s="112">
        <v>29</v>
      </c>
      <c r="AL2070" s="112">
        <v>29</v>
      </c>
      <c r="AM2070" s="112">
        <v>29</v>
      </c>
      <c r="AN2070" s="112">
        <v>29</v>
      </c>
      <c r="AQ2070" t="str">
        <f>AQ2068</f>
        <v/>
      </c>
    </row>
    <row r="2071" spans="1:43" ht="14.25" customHeight="1" x14ac:dyDescent="0.25">
      <c r="A2071" s="99" t="s">
        <v>1165</v>
      </c>
      <c r="B2071" s="114"/>
      <c r="C2071" s="114"/>
      <c r="D2071" s="114"/>
      <c r="E2071" s="114"/>
      <c r="F2071" s="114"/>
      <c r="G2071" s="114"/>
      <c r="H2071" s="114"/>
      <c r="I2071" s="114"/>
      <c r="J2071" s="114"/>
      <c r="K2071" s="114"/>
      <c r="L2071" s="114"/>
      <c r="M2071" s="114"/>
      <c r="N2071" s="114"/>
      <c r="O2071" s="114"/>
      <c r="P2071" s="114"/>
      <c r="Q2071" s="114"/>
      <c r="R2071" s="114"/>
      <c r="S2071" s="114"/>
      <c r="T2071" s="114"/>
      <c r="U2071" s="114"/>
      <c r="V2071" s="114"/>
      <c r="W2071" s="115"/>
      <c r="X2071" s="115"/>
      <c r="Y2071" s="115"/>
      <c r="Z2071" s="115"/>
      <c r="AA2071" s="112" t="s">
        <v>1166</v>
      </c>
      <c r="AB2071" s="113"/>
      <c r="AC2071" s="112"/>
      <c r="AD2071" s="112"/>
      <c r="AE2071" s="112"/>
      <c r="AF2071" s="112"/>
      <c r="AG2071" s="112"/>
      <c r="AH2071" s="112"/>
      <c r="AI2071" s="112"/>
      <c r="AJ2071" s="112"/>
      <c r="AK2071" s="112"/>
      <c r="AL2071" s="112"/>
      <c r="AM2071" s="112"/>
      <c r="AN2071" s="112"/>
      <c r="AQ2071" t="str">
        <f>AQ2068</f>
        <v/>
      </c>
    </row>
    <row r="2072" spans="1:43" ht="14.25" customHeight="1" x14ac:dyDescent="0.25">
      <c r="A2072" s="99" t="s">
        <v>1167</v>
      </c>
      <c r="B2072" s="114"/>
      <c r="C2072" s="114"/>
      <c r="D2072" s="114"/>
      <c r="E2072" s="114"/>
      <c r="F2072" s="114"/>
      <c r="G2072" s="114"/>
      <c r="H2072" s="114"/>
      <c r="I2072" s="114"/>
      <c r="J2072" s="114"/>
      <c r="K2072" s="114"/>
      <c r="L2072" s="114"/>
      <c r="M2072" s="114"/>
      <c r="N2072" s="114"/>
      <c r="O2072" s="114"/>
      <c r="P2072" s="114"/>
      <c r="Q2072" s="114"/>
      <c r="R2072" s="114"/>
      <c r="S2072" s="114"/>
      <c r="T2072" s="114"/>
      <c r="U2072" s="114"/>
      <c r="V2072" s="114"/>
      <c r="W2072" s="115"/>
      <c r="X2072" s="116"/>
      <c r="Y2072" s="117"/>
      <c r="Z2072" s="115"/>
      <c r="AA2072" s="112" t="s">
        <v>1168</v>
      </c>
      <c r="AB2072" s="113">
        <f>'Demand Input VP'!B1039</f>
        <v>0</v>
      </c>
      <c r="AC2072" s="112">
        <f>'Demand Input VP'!C1039</f>
        <v>0</v>
      </c>
      <c r="AD2072" s="112">
        <f>'Demand Input VP'!D1039</f>
        <v>0</v>
      </c>
      <c r="AE2072" s="112">
        <f>'Demand Input VP'!E1039</f>
        <v>0</v>
      </c>
      <c r="AF2072" s="112">
        <f>'Demand Input VP'!F1039</f>
        <v>0</v>
      </c>
      <c r="AG2072" s="112">
        <f>'Demand Input VP'!G1039</f>
        <v>0</v>
      </c>
      <c r="AH2072" s="112">
        <f>'Demand Input VP'!H1039</f>
        <v>0</v>
      </c>
      <c r="AI2072" s="112">
        <f>'Demand Input VP'!I1039</f>
        <v>0</v>
      </c>
      <c r="AJ2072" s="112">
        <f>'Demand Input VP'!J1039</f>
        <v>0</v>
      </c>
      <c r="AK2072" s="112">
        <f>'Demand Input VP'!K1039</f>
        <v>0</v>
      </c>
      <c r="AL2072" s="112">
        <f>'Demand Input VP'!L1039</f>
        <v>0</v>
      </c>
      <c r="AM2072" s="112">
        <f>'Demand Input VP'!M1039</f>
        <v>0</v>
      </c>
      <c r="AN2072" s="112">
        <f>'Demand Input VP'!N1039</f>
        <v>0</v>
      </c>
      <c r="AQ2072" t="str">
        <f>AQ2068</f>
        <v/>
      </c>
    </row>
    <row r="2073" spans="1:43" ht="14.25" customHeight="1" x14ac:dyDescent="0.25">
      <c r="A2073" s="99" t="s">
        <v>1169</v>
      </c>
      <c r="B2073" s="118"/>
      <c r="C2073" s="118"/>
      <c r="D2073" s="118"/>
      <c r="E2073" s="118"/>
      <c r="F2073" s="118"/>
      <c r="G2073" s="118"/>
      <c r="H2073" s="118"/>
      <c r="I2073" s="118"/>
      <c r="J2073" s="118"/>
      <c r="K2073" s="118"/>
      <c r="L2073" s="118"/>
      <c r="M2073" s="118"/>
      <c r="N2073" s="118"/>
      <c r="O2073" s="118"/>
      <c r="P2073" s="118"/>
      <c r="Q2073" s="118"/>
      <c r="R2073" s="118"/>
      <c r="S2073" s="118"/>
      <c r="T2073" s="118"/>
      <c r="U2073" s="118"/>
      <c r="V2073" s="118"/>
      <c r="W2073" s="115"/>
      <c r="X2073" s="116"/>
      <c r="Y2073" s="117"/>
      <c r="Z2073" s="119"/>
      <c r="AA2073" s="120" t="s">
        <v>1170</v>
      </c>
      <c r="AB2073" s="121">
        <f>'Demand Input VP'!B1038</f>
        <v>0</v>
      </c>
      <c r="AC2073" s="120">
        <f>'Demand Input VP'!C1038</f>
        <v>0</v>
      </c>
      <c r="AD2073" s="120">
        <f>'Demand Input VP'!D1038</f>
        <v>0</v>
      </c>
      <c r="AE2073" s="120">
        <f>'Demand Input VP'!E1038</f>
        <v>0</v>
      </c>
      <c r="AF2073" s="120">
        <f>'Demand Input VP'!F1038</f>
        <v>0</v>
      </c>
      <c r="AG2073" s="120">
        <f>'Demand Input VP'!G1038</f>
        <v>0</v>
      </c>
      <c r="AH2073" s="120">
        <f>'Demand Input VP'!H1038</f>
        <v>0</v>
      </c>
      <c r="AI2073" s="120">
        <f>'Demand Input VP'!I1038</f>
        <v>0</v>
      </c>
      <c r="AJ2073" s="120">
        <f>'Demand Input VP'!J1038</f>
        <v>0</v>
      </c>
      <c r="AK2073" s="120">
        <f>'Demand Input VP'!K1038</f>
        <v>0</v>
      </c>
      <c r="AL2073" s="120">
        <f>'Demand Input VP'!L1038</f>
        <v>0</v>
      </c>
      <c r="AM2073" s="120">
        <f>'Demand Input VP'!M1038</f>
        <v>0</v>
      </c>
      <c r="AN2073" s="120">
        <f>'Demand Input VP'!N1038</f>
        <v>0</v>
      </c>
      <c r="AQ2073" t="str">
        <f>AQ2068</f>
        <v/>
      </c>
    </row>
    <row r="2074" spans="1:43" ht="14.25" customHeight="1" x14ac:dyDescent="0.25">
      <c r="A2074" s="1"/>
      <c r="B2074" s="122"/>
      <c r="C2074" s="122"/>
      <c r="D2074" s="122"/>
      <c r="E2074" s="122"/>
      <c r="F2074" s="122"/>
      <c r="G2074" s="122"/>
      <c r="H2074" s="122"/>
      <c r="I2074" s="122"/>
      <c r="J2074" s="122"/>
      <c r="K2074" s="122"/>
      <c r="L2074" s="122"/>
      <c r="M2074" s="122"/>
      <c r="N2074" s="122"/>
      <c r="O2074" s="122"/>
      <c r="P2074" s="122"/>
      <c r="Q2074" s="122"/>
      <c r="R2074" s="122"/>
      <c r="S2074" s="122"/>
      <c r="T2074" s="122"/>
      <c r="U2074" s="122"/>
      <c r="V2074" s="122"/>
      <c r="W2074" s="123"/>
      <c r="X2074" s="116"/>
      <c r="Y2074" s="117"/>
      <c r="Z2074" s="123"/>
      <c r="AA2074" s="112" t="s">
        <v>1171</v>
      </c>
      <c r="AB2074" s="113">
        <f>'Demand Input MP'!B1039</f>
        <v>0</v>
      </c>
      <c r="AC2074" s="112">
        <f>'Demand Input MP'!C1039</f>
        <v>0</v>
      </c>
      <c r="AD2074" s="112">
        <f>'Demand Input MP'!D1039</f>
        <v>0</v>
      </c>
      <c r="AE2074" s="112">
        <f>'Demand Input MP'!E1039</f>
        <v>0</v>
      </c>
      <c r="AF2074" s="112">
        <f>'Demand Input MP'!F1039</f>
        <v>0</v>
      </c>
      <c r="AG2074" s="112">
        <f>'Demand Input MP'!G1039</f>
        <v>0</v>
      </c>
      <c r="AH2074" s="112">
        <f>'Demand Input MP'!H1039</f>
        <v>0</v>
      </c>
      <c r="AI2074" s="112">
        <f>'Demand Input MP'!I1039</f>
        <v>0</v>
      </c>
      <c r="AJ2074" s="112">
        <f>'Demand Input MP'!J1039</f>
        <v>0</v>
      </c>
      <c r="AK2074" s="112">
        <f>'Demand Input MP'!K1039</f>
        <v>0</v>
      </c>
      <c r="AL2074" s="112">
        <f>'Demand Input MP'!L1039</f>
        <v>0</v>
      </c>
      <c r="AM2074" s="112">
        <f>'Demand Input MP'!M1039</f>
        <v>0</v>
      </c>
      <c r="AN2074" s="112">
        <f>'Demand Input MP'!N1039</f>
        <v>0</v>
      </c>
      <c r="AQ2074" t="str">
        <f>AQ2068</f>
        <v/>
      </c>
    </row>
    <row r="2075" spans="1:43" ht="14.25" customHeight="1" x14ac:dyDescent="0.25">
      <c r="A2075" s="1"/>
      <c r="B2075" s="122"/>
      <c r="C2075" s="122"/>
      <c r="D2075" s="122"/>
      <c r="E2075" s="122"/>
      <c r="F2075" s="122"/>
      <c r="G2075" s="122"/>
      <c r="H2075" s="122"/>
      <c r="I2075" s="122"/>
      <c r="J2075" s="122"/>
      <c r="K2075" s="122"/>
      <c r="L2075" s="122"/>
      <c r="M2075" s="122"/>
      <c r="N2075" s="122"/>
      <c r="O2075" s="122"/>
      <c r="P2075" s="122"/>
      <c r="Q2075" s="122"/>
      <c r="R2075" s="122"/>
      <c r="S2075" s="122"/>
      <c r="T2075" s="122"/>
      <c r="U2075" s="122"/>
      <c r="V2075" s="124" t="s">
        <v>91</v>
      </c>
      <c r="W2075" s="125">
        <f>IFERROR(IF(SUM('Run Rate History'!E210:AD210)&gt;0,(SUMPRODUCT((B2070:AA2070&gt;=PERCENTILE(B2070:AA2070,0.1))*(B2070:AA2070&lt;=PERCENTILE(B2070:AA2070,0.9))*B2070:AA2070)+SUMPRODUCT(('Run Rate History'!E210:AD210&gt;=PERCENTILE(B2070:AA2070,0.1))*('Run Rate History'!E210:AD210&lt;=PERCENTILE(B2070:AA2070,0.9))*'Run Rate History'!E210:AD210))/(SUMPRODUCT((B2070:AA2070&gt;=PERCENTILE(B2070:AA2070,0.1))*(B2070:AA2070&lt;=PERCENTILE(B2070:AA2070,0.9))*1)+SUMPRODUCT(('Run Rate History'!E210:AD210&gt;=PERCENTILE(B2070:AA2070,0.1))*('Run Rate History'!E210:AD210&lt;=PERCENTILE(B2070:AA2070,0.9))*1)),TRIMMEAN(B2070:AA2070,0.15)),0)</f>
        <v>29.081081081081081</v>
      </c>
      <c r="X2075" s="126" t="s">
        <v>1172</v>
      </c>
      <c r="Y2075" s="127">
        <f>SUM(B2070:AA2070)/26</f>
        <v>30.73076923076923</v>
      </c>
      <c r="Z2075" s="128"/>
      <c r="AA2075" s="112" t="s">
        <v>1173</v>
      </c>
      <c r="AB2075" s="113">
        <f>'Demand Input MP'!B1038</f>
        <v>0</v>
      </c>
      <c r="AC2075" s="112">
        <f>'Demand Input MP'!C1038</f>
        <v>0</v>
      </c>
      <c r="AD2075" s="112">
        <f>'Demand Input MP'!D1038</f>
        <v>0</v>
      </c>
      <c r="AE2075" s="112">
        <f>'Demand Input MP'!E1038</f>
        <v>0</v>
      </c>
      <c r="AF2075" s="112">
        <f>'Demand Input MP'!F1038</f>
        <v>0</v>
      </c>
      <c r="AG2075" s="112">
        <f>'Demand Input MP'!G1038</f>
        <v>0</v>
      </c>
      <c r="AH2075" s="112">
        <f>'Demand Input MP'!H1038</f>
        <v>0</v>
      </c>
      <c r="AI2075" s="112">
        <f>'Demand Input MP'!I1038</f>
        <v>0</v>
      </c>
      <c r="AJ2075" s="112">
        <f>'Demand Input MP'!J1038</f>
        <v>0</v>
      </c>
      <c r="AK2075" s="112">
        <f>'Demand Input MP'!K1038</f>
        <v>0</v>
      </c>
      <c r="AL2075" s="112">
        <f>'Demand Input MP'!L1038</f>
        <v>0</v>
      </c>
      <c r="AM2075" s="112">
        <f>'Demand Input MP'!M1038</f>
        <v>0</v>
      </c>
      <c r="AN2075" s="112">
        <f>'Demand Input MP'!N1038</f>
        <v>0</v>
      </c>
      <c r="AQ2075" t="str">
        <f>AQ2068</f>
        <v/>
      </c>
    </row>
    <row r="2076" spans="1:43" ht="14.25" customHeight="1" x14ac:dyDescent="0.25">
      <c r="A2076" s="1"/>
      <c r="B2076" s="122"/>
      <c r="C2076" s="122"/>
      <c r="D2076" s="122"/>
      <c r="E2076" s="122"/>
      <c r="F2076" s="122"/>
      <c r="G2076" s="122"/>
      <c r="H2076" s="122"/>
      <c r="I2076" s="122"/>
      <c r="J2076" s="122"/>
      <c r="K2076" s="122"/>
      <c r="L2076" s="122"/>
      <c r="M2076" s="122"/>
      <c r="N2076" s="122"/>
      <c r="O2076" s="122"/>
      <c r="P2076" s="122"/>
      <c r="Q2076" s="122"/>
      <c r="R2076" s="122"/>
      <c r="S2076" s="122"/>
      <c r="T2076" s="122"/>
      <c r="U2076" s="122"/>
      <c r="V2076" s="124" t="s">
        <v>94</v>
      </c>
      <c r="W2076" s="125">
        <f>IFERROR((1*MIN(MAX(X2070,0.5*IF(SUM('Run Rate History'!E210:AD210)&gt;0,(MEDIAN(IF(B2070:AA2070&gt;0,B2070:AA2070))+MEDIAN(IF('Run Rate History'!E210:AD210&gt;0,'Run Rate History'!E210:AD210)))/2,MEDIAN(IF(B2070:AA2070&gt;0,B2070:AA2070)))),2*IF(SUM('Run Rate History'!E210:AD210)&gt;0,(MEDIAN(IF(B2070:AA2070&gt;0,B2070:AA2070))+MEDIAN(IF('Run Rate History'!E210:AD210&gt;0,'Run Rate History'!E210:AD210)))/2,MEDIAN(IF(B2070:AA2070&gt;0,B2070:AA2070))))+2*MIN(MAX(Y2070,0.5*IF(SUM('Run Rate History'!E210:AD210)&gt;0,(MEDIAN(IF(B2070:AA2070&gt;0,B2070:AA2070))+MEDIAN(IF('Run Rate History'!E210:AD210&gt;0,'Run Rate History'!E210:AD210)))/2,MEDIAN(IF(B2070:AA2070&gt;0,B2070:AA2070)))),2*IF(SUM('Run Rate History'!E210:AD210)&gt;0,(MEDIAN(IF(B2070:AA2070&gt;0,B2070:AA2070))+MEDIAN(IF('Run Rate History'!E210:AD210&gt;0,'Run Rate History'!E210:AD210)))/2,MEDIAN(IF(B2070:AA2070&gt;0,B2070:AA2070))))+3*MIN(MAX(Z2070,0.5*IF(SUM('Run Rate History'!E210:AD210)&gt;0,(MEDIAN(IF(B2070:AA2070&gt;0,B2070:AA2070))+MEDIAN(IF('Run Rate History'!E210:AD210&gt;0,'Run Rate History'!E210:AD210)))/2,MEDIAN(IF(B2070:AA2070&gt;0,B2070:AA2070)))),2*IF(SUM('Run Rate History'!E210:AD210)&gt;0,(MEDIAN(IF(B2070:AA2070&gt;0,B2070:AA2070))+MEDIAN(IF('Run Rate History'!E210:AD210&gt;0,'Run Rate History'!E210:AD210)))/2,MEDIAN(IF(B2070:AA2070&gt;0,B2070:AA2070))))+4*MIN(MAX(AA2070,0.5*IF(SUM('Run Rate History'!E210:AD210)&gt;0,(MEDIAN(IF(B2070:AA2070&gt;0,B2070:AA2070))+MEDIAN(IF('Run Rate History'!E210:AD210&gt;0,'Run Rate History'!E210:AD210)))/2,MEDIAN(IF(B2070:AA2070&gt;0,B2070:AA2070)))),2*IF(SUM('Run Rate History'!E210:AD210)&gt;0,(MEDIAN(IF(B2070:AA2070&gt;0,B2070:AA2070))+MEDIAN(IF('Run Rate History'!E210:AD210&gt;0,'Run Rate History'!E210:AD210)))/2,MEDIAN(IF(B2070:AA2070&gt;0,B2070:AA2070)))))/10,0)</f>
        <v>26.3</v>
      </c>
      <c r="X2076" s="129" t="s">
        <v>1174</v>
      </c>
      <c r="Y2076" s="130">
        <f>IFERROR(VLOOKUP(A2068,'Stanje zaliha'!A:E,5,FALSE()),0)</f>
        <v>780</v>
      </c>
      <c r="Z2076" s="131"/>
      <c r="AA2076" s="113" t="s">
        <v>1175</v>
      </c>
      <c r="AB2076" s="118">
        <f t="shared" ref="AB2076:AN2076" si="412">SUM(AB2072:AB2075)</f>
        <v>0</v>
      </c>
      <c r="AC2076" s="118">
        <f t="shared" si="412"/>
        <v>0</v>
      </c>
      <c r="AD2076" s="118">
        <f t="shared" si="412"/>
        <v>0</v>
      </c>
      <c r="AE2076" s="118">
        <f t="shared" si="412"/>
        <v>0</v>
      </c>
      <c r="AF2076" s="118">
        <f t="shared" si="412"/>
        <v>0</v>
      </c>
      <c r="AG2076" s="118">
        <f t="shared" si="412"/>
        <v>0</v>
      </c>
      <c r="AH2076" s="118">
        <f t="shared" si="412"/>
        <v>0</v>
      </c>
      <c r="AI2076" s="118">
        <f t="shared" si="412"/>
        <v>0</v>
      </c>
      <c r="AJ2076" s="118">
        <f t="shared" si="412"/>
        <v>0</v>
      </c>
      <c r="AK2076" s="118">
        <f t="shared" si="412"/>
        <v>0</v>
      </c>
      <c r="AL2076" s="118">
        <f t="shared" si="412"/>
        <v>0</v>
      </c>
      <c r="AM2076" s="118">
        <f t="shared" si="412"/>
        <v>0</v>
      </c>
      <c r="AN2076" s="118">
        <f t="shared" si="412"/>
        <v>0</v>
      </c>
      <c r="AQ2076" t="str">
        <f>AQ2068</f>
        <v/>
      </c>
    </row>
    <row r="2077" spans="1:43" ht="14.25" customHeight="1" x14ac:dyDescent="0.25">
      <c r="A2077" s="1"/>
      <c r="B2077" s="122"/>
      <c r="C2077" s="122"/>
      <c r="D2077" s="122"/>
      <c r="E2077" s="122"/>
      <c r="F2077" s="122"/>
      <c r="G2077" s="122"/>
      <c r="H2077" s="122"/>
      <c r="I2077" s="122"/>
      <c r="J2077" s="122"/>
      <c r="K2077" s="122"/>
      <c r="L2077" s="122"/>
      <c r="M2077" s="122"/>
      <c r="N2077" s="122"/>
      <c r="O2077" s="122"/>
      <c r="P2077" s="122"/>
      <c r="Q2077" s="122"/>
      <c r="R2077" s="122"/>
      <c r="S2077" s="122"/>
      <c r="T2077" s="122"/>
      <c r="U2077" s="122"/>
      <c r="V2077" s="124" t="s">
        <v>95</v>
      </c>
      <c r="W2077" s="125">
        <f>IFERROR(0.6*W2076+0.4*W2075,0)</f>
        <v>27.412432432432432</v>
      </c>
      <c r="X2077" s="132" t="s">
        <v>1176</v>
      </c>
      <c r="Y2077" s="133">
        <f>IFERROR(SUMIF('Popis poslanih narudžbi'!A:A,A2068,'Popis poslanih narudžbi'!C:C),0)</f>
        <v>0</v>
      </c>
      <c r="Z2077" s="131"/>
      <c r="AA2077" s="134" t="s">
        <v>1177</v>
      </c>
      <c r="AB2077" s="118">
        <f t="shared" ref="AB2077:AN2077" si="413">AB2070+AB2076</f>
        <v>29</v>
      </c>
      <c r="AC2077" s="118">
        <f t="shared" si="413"/>
        <v>29</v>
      </c>
      <c r="AD2077" s="118">
        <f t="shared" si="413"/>
        <v>29</v>
      </c>
      <c r="AE2077" s="118">
        <f t="shared" si="413"/>
        <v>29</v>
      </c>
      <c r="AF2077" s="118">
        <f t="shared" si="413"/>
        <v>29</v>
      </c>
      <c r="AG2077" s="118">
        <f t="shared" si="413"/>
        <v>29</v>
      </c>
      <c r="AH2077" s="118">
        <f t="shared" si="413"/>
        <v>29</v>
      </c>
      <c r="AI2077" s="118">
        <f t="shared" si="413"/>
        <v>29</v>
      </c>
      <c r="AJ2077" s="118">
        <f t="shared" si="413"/>
        <v>29</v>
      </c>
      <c r="AK2077" s="118">
        <f t="shared" si="413"/>
        <v>29</v>
      </c>
      <c r="AL2077" s="118">
        <f t="shared" si="413"/>
        <v>29</v>
      </c>
      <c r="AM2077" s="118">
        <f t="shared" si="413"/>
        <v>29</v>
      </c>
      <c r="AN2077" s="118">
        <f t="shared" si="413"/>
        <v>29</v>
      </c>
      <c r="AQ2077" t="str">
        <f>AQ2068</f>
        <v/>
      </c>
    </row>
    <row r="2078" spans="1:43" ht="14.25" customHeight="1" x14ac:dyDescent="0.25">
      <c r="A2078" s="107" t="str">
        <f>'Run Rate'!A211</f>
        <v>POL12690</v>
      </c>
      <c r="B2078" s="135" t="str">
        <f>'Run Rate'!B211</f>
        <v>Polleo Pro Whey 908g Milky Chocolate</v>
      </c>
      <c r="C2078" s="135" t="str">
        <f>'Run Rate'!C211</f>
        <v>PROTEINI</v>
      </c>
      <c r="D2078" s="135" t="str">
        <f>'Run Rate'!D211</f>
        <v>02 SILVER</v>
      </c>
      <c r="E2078" s="122"/>
      <c r="F2078" s="122"/>
      <c r="G2078" s="122"/>
      <c r="H2078" s="122"/>
      <c r="I2078" s="122"/>
      <c r="J2078" s="122"/>
      <c r="K2078" s="122"/>
      <c r="L2078" s="122"/>
      <c r="M2078" s="122"/>
      <c r="N2078" s="122"/>
      <c r="O2078" s="122"/>
      <c r="P2078" s="122"/>
      <c r="Q2078" s="122"/>
      <c r="R2078" s="122"/>
      <c r="S2078" s="122"/>
      <c r="T2078" s="122"/>
      <c r="U2078" s="122"/>
      <c r="V2078" s="122"/>
      <c r="W2078" s="122"/>
      <c r="X2078" s="122"/>
      <c r="Y2078" s="122"/>
      <c r="Z2078" s="122"/>
      <c r="AA2078" s="122"/>
      <c r="AB2078" s="122"/>
      <c r="AC2078" s="122"/>
      <c r="AD2078" s="122"/>
      <c r="AE2078" s="122"/>
      <c r="AF2078" s="122"/>
      <c r="AG2078" s="122"/>
      <c r="AH2078" s="122"/>
      <c r="AI2078" s="122"/>
      <c r="AJ2078" s="122"/>
      <c r="AK2078" s="122"/>
      <c r="AL2078" s="122"/>
      <c r="AM2078" s="122"/>
      <c r="AN2078" s="122"/>
      <c r="AQ2078" t="str">
        <f>IF(AND(OR($B$1="ALL",$B$1=C2078),OR($E$1="ALL",$E$1=D2078),OR($B$2="ALL",$B$2=A2078),OR($E$2="ALL",IFERROR(SEARCH($E$2,B2078),0)&gt;0)),"MATCH","")</f>
        <v/>
      </c>
    </row>
    <row r="2079" spans="1:43" ht="14.25" customHeight="1" x14ac:dyDescent="0.25">
      <c r="A2079" s="108" t="s">
        <v>1137</v>
      </c>
      <c r="B2079" s="136" t="s">
        <v>1138</v>
      </c>
      <c r="C2079" s="136" t="s">
        <v>1139</v>
      </c>
      <c r="D2079" s="136" t="s">
        <v>1140</v>
      </c>
      <c r="E2079" s="136" t="s">
        <v>1141</v>
      </c>
      <c r="F2079" s="136" t="s">
        <v>1142</v>
      </c>
      <c r="G2079" s="136" t="s">
        <v>1143</v>
      </c>
      <c r="H2079" s="136" t="s">
        <v>1144</v>
      </c>
      <c r="I2079" s="136" t="s">
        <v>1145</v>
      </c>
      <c r="J2079" s="136" t="s">
        <v>1146</v>
      </c>
      <c r="K2079" s="136" t="s">
        <v>1147</v>
      </c>
      <c r="L2079" s="136" t="s">
        <v>1148</v>
      </c>
      <c r="M2079" s="136" t="s">
        <v>1149</v>
      </c>
      <c r="N2079" s="136" t="s">
        <v>1150</v>
      </c>
      <c r="O2079" s="136" t="s">
        <v>1151</v>
      </c>
      <c r="P2079" s="136" t="s">
        <v>1152</v>
      </c>
      <c r="Q2079" s="136" t="s">
        <v>1153</v>
      </c>
      <c r="R2079" s="136" t="s">
        <v>1154</v>
      </c>
      <c r="S2079" s="136" t="s">
        <v>1155</v>
      </c>
      <c r="T2079" s="136" t="s">
        <v>1156</v>
      </c>
      <c r="U2079" s="136" t="s">
        <v>1157</v>
      </c>
      <c r="V2079" s="136" t="s">
        <v>1158</v>
      </c>
      <c r="W2079" s="136" t="s">
        <v>1159</v>
      </c>
      <c r="X2079" s="136" t="s">
        <v>1160</v>
      </c>
      <c r="Y2079" s="136" t="s">
        <v>1161</v>
      </c>
      <c r="Z2079" s="136" t="s">
        <v>1162</v>
      </c>
      <c r="AA2079" s="136" t="s">
        <v>1163</v>
      </c>
      <c r="AB2079" s="137" t="s">
        <v>156</v>
      </c>
      <c r="AC2079" s="137" t="s">
        <v>157</v>
      </c>
      <c r="AD2079" s="137" t="s">
        <v>158</v>
      </c>
      <c r="AE2079" s="137" t="s">
        <v>139</v>
      </c>
      <c r="AF2079" s="138" t="s">
        <v>140</v>
      </c>
      <c r="AG2079" s="138" t="s">
        <v>141</v>
      </c>
      <c r="AH2079" s="138" t="s">
        <v>142</v>
      </c>
      <c r="AI2079" s="138" t="s">
        <v>143</v>
      </c>
      <c r="AJ2079" s="139" t="s">
        <v>144</v>
      </c>
      <c r="AK2079" s="139" t="s">
        <v>145</v>
      </c>
      <c r="AL2079" s="139" t="s">
        <v>146</v>
      </c>
      <c r="AM2079" s="140" t="s">
        <v>147</v>
      </c>
      <c r="AN2079" s="140" t="s">
        <v>148</v>
      </c>
      <c r="AQ2079" t="str">
        <f>AQ2078</f>
        <v/>
      </c>
    </row>
    <row r="2080" spans="1:43" ht="14.25" customHeight="1" x14ac:dyDescent="0.25">
      <c r="A2080" s="99" t="s">
        <v>1164</v>
      </c>
      <c r="B2080" s="112">
        <f>'Run Rate'!E211</f>
        <v>32</v>
      </c>
      <c r="C2080" s="112">
        <f>'Run Rate'!F211</f>
        <v>11</v>
      </c>
      <c r="D2080" s="112">
        <f>'Run Rate'!G211</f>
        <v>5</v>
      </c>
      <c r="E2080" s="112">
        <f>'Run Rate'!H211</f>
        <v>6</v>
      </c>
      <c r="F2080" s="112">
        <f>'Run Rate'!I211</f>
        <v>3</v>
      </c>
      <c r="G2080" s="112">
        <f>'Run Rate'!J211</f>
        <v>73</v>
      </c>
      <c r="H2080" s="112">
        <f>'Run Rate'!K211</f>
        <v>84</v>
      </c>
      <c r="I2080" s="112">
        <f>'Run Rate'!L211</f>
        <v>33</v>
      </c>
      <c r="J2080" s="112">
        <f>'Run Rate'!M211</f>
        <v>119</v>
      </c>
      <c r="K2080" s="112">
        <f>'Run Rate'!N211</f>
        <v>20</v>
      </c>
      <c r="L2080" s="112">
        <f>'Run Rate'!O211</f>
        <v>27</v>
      </c>
      <c r="M2080" s="112">
        <f>'Run Rate'!P211</f>
        <v>18</v>
      </c>
      <c r="N2080" s="112">
        <f>'Run Rate'!Q211</f>
        <v>20</v>
      </c>
      <c r="O2080" s="112">
        <f>'Run Rate'!R211</f>
        <v>5</v>
      </c>
      <c r="P2080" s="112">
        <f>'Run Rate'!S211</f>
        <v>5</v>
      </c>
      <c r="Q2080" s="112">
        <f>'Run Rate'!T211</f>
        <v>26</v>
      </c>
      <c r="R2080" s="112">
        <f>'Run Rate'!U211</f>
        <v>16</v>
      </c>
      <c r="S2080" s="112">
        <f>'Run Rate'!V211</f>
        <v>11</v>
      </c>
      <c r="T2080" s="112">
        <f>'Run Rate'!W211</f>
        <v>8</v>
      </c>
      <c r="U2080" s="112">
        <f>'Run Rate'!X211</f>
        <v>5</v>
      </c>
      <c r="V2080" s="112">
        <f>'Run Rate'!Y211</f>
        <v>44</v>
      </c>
      <c r="W2080" s="112">
        <f>'Run Rate'!Z211</f>
        <v>24</v>
      </c>
      <c r="X2080" s="112">
        <f>'Run Rate'!AA211</f>
        <v>109</v>
      </c>
      <c r="Y2080" s="112">
        <f>'Run Rate'!AB211</f>
        <v>27</v>
      </c>
      <c r="Z2080" s="112">
        <f>'Run Rate'!AC211</f>
        <v>45</v>
      </c>
      <c r="AA2080" s="112">
        <f>'Run Rate'!AD211</f>
        <v>47</v>
      </c>
      <c r="AB2080" s="113">
        <v>38</v>
      </c>
      <c r="AC2080" s="112">
        <v>38</v>
      </c>
      <c r="AD2080" s="112">
        <v>38</v>
      </c>
      <c r="AE2080" s="112">
        <v>38</v>
      </c>
      <c r="AF2080" s="112">
        <v>38</v>
      </c>
      <c r="AG2080" s="112">
        <v>38</v>
      </c>
      <c r="AH2080" s="112">
        <v>38</v>
      </c>
      <c r="AI2080" s="112">
        <v>38</v>
      </c>
      <c r="AJ2080" s="112">
        <v>38</v>
      </c>
      <c r="AK2080" s="112">
        <v>38</v>
      </c>
      <c r="AL2080" s="112">
        <v>38</v>
      </c>
      <c r="AM2080" s="112">
        <v>38</v>
      </c>
      <c r="AN2080" s="112">
        <v>38</v>
      </c>
      <c r="AQ2080" t="str">
        <f>AQ2078</f>
        <v/>
      </c>
    </row>
    <row r="2081" spans="1:43" ht="14.25" customHeight="1" x14ac:dyDescent="0.25">
      <c r="A2081" s="99" t="s">
        <v>1165</v>
      </c>
      <c r="B2081" s="114"/>
      <c r="C2081" s="114"/>
      <c r="D2081" s="114"/>
      <c r="E2081" s="114"/>
      <c r="F2081" s="114"/>
      <c r="G2081" s="114"/>
      <c r="H2081" s="114"/>
      <c r="I2081" s="114"/>
      <c r="J2081" s="114"/>
      <c r="K2081" s="114"/>
      <c r="L2081" s="114"/>
      <c r="M2081" s="114"/>
      <c r="N2081" s="114"/>
      <c r="O2081" s="114"/>
      <c r="P2081" s="114"/>
      <c r="Q2081" s="114"/>
      <c r="R2081" s="114"/>
      <c r="S2081" s="114"/>
      <c r="T2081" s="114"/>
      <c r="U2081" s="114"/>
      <c r="V2081" s="114"/>
      <c r="W2081" s="115"/>
      <c r="X2081" s="115"/>
      <c r="Y2081" s="115"/>
      <c r="Z2081" s="115"/>
      <c r="AA2081" s="112" t="s">
        <v>1166</v>
      </c>
      <c r="AB2081" s="113"/>
      <c r="AC2081" s="112"/>
      <c r="AD2081" s="112"/>
      <c r="AE2081" s="112"/>
      <c r="AF2081" s="112"/>
      <c r="AG2081" s="112"/>
      <c r="AH2081" s="112"/>
      <c r="AI2081" s="112"/>
      <c r="AJ2081" s="112"/>
      <c r="AK2081" s="112"/>
      <c r="AL2081" s="112"/>
      <c r="AM2081" s="112"/>
      <c r="AN2081" s="112"/>
      <c r="AQ2081" t="str">
        <f>AQ2078</f>
        <v/>
      </c>
    </row>
    <row r="2082" spans="1:43" ht="14.25" customHeight="1" x14ac:dyDescent="0.25">
      <c r="A2082" s="99" t="s">
        <v>1167</v>
      </c>
      <c r="B2082" s="114"/>
      <c r="C2082" s="114"/>
      <c r="D2082" s="114"/>
      <c r="E2082" s="114"/>
      <c r="F2082" s="114"/>
      <c r="G2082" s="114"/>
      <c r="H2082" s="114"/>
      <c r="I2082" s="114"/>
      <c r="J2082" s="114"/>
      <c r="K2082" s="114"/>
      <c r="L2082" s="114"/>
      <c r="M2082" s="114"/>
      <c r="N2082" s="114"/>
      <c r="O2082" s="114"/>
      <c r="P2082" s="114"/>
      <c r="Q2082" s="114"/>
      <c r="R2082" s="114"/>
      <c r="S2082" s="114"/>
      <c r="T2082" s="114"/>
      <c r="U2082" s="114"/>
      <c r="V2082" s="114"/>
      <c r="W2082" s="115"/>
      <c r="X2082" s="116"/>
      <c r="Y2082" s="117"/>
      <c r="Z2082" s="115"/>
      <c r="AA2082" s="112" t="s">
        <v>1168</v>
      </c>
      <c r="AB2082" s="113">
        <f>'Demand Input VP'!B1044</f>
        <v>0</v>
      </c>
      <c r="AC2082" s="112">
        <f>'Demand Input VP'!C1044</f>
        <v>0</v>
      </c>
      <c r="AD2082" s="112">
        <f>'Demand Input VP'!D1044</f>
        <v>0</v>
      </c>
      <c r="AE2082" s="112">
        <f>'Demand Input VP'!E1044</f>
        <v>0</v>
      </c>
      <c r="AF2082" s="112">
        <f>'Demand Input VP'!F1044</f>
        <v>0</v>
      </c>
      <c r="AG2082" s="112">
        <f>'Demand Input VP'!G1044</f>
        <v>0</v>
      </c>
      <c r="AH2082" s="112">
        <f>'Demand Input VP'!H1044</f>
        <v>0</v>
      </c>
      <c r="AI2082" s="112">
        <f>'Demand Input VP'!I1044</f>
        <v>0</v>
      </c>
      <c r="AJ2082" s="112">
        <f>'Demand Input VP'!J1044</f>
        <v>0</v>
      </c>
      <c r="AK2082" s="112">
        <f>'Demand Input VP'!K1044</f>
        <v>0</v>
      </c>
      <c r="AL2082" s="112">
        <f>'Demand Input VP'!L1044</f>
        <v>0</v>
      </c>
      <c r="AM2082" s="112">
        <f>'Demand Input VP'!M1044</f>
        <v>0</v>
      </c>
      <c r="AN2082" s="112">
        <f>'Demand Input VP'!N1044</f>
        <v>0</v>
      </c>
      <c r="AQ2082" t="str">
        <f>AQ2078</f>
        <v/>
      </c>
    </row>
    <row r="2083" spans="1:43" ht="14.25" customHeight="1" x14ac:dyDescent="0.25">
      <c r="A2083" s="99" t="s">
        <v>1169</v>
      </c>
      <c r="B2083" s="118"/>
      <c r="C2083" s="118"/>
      <c r="D2083" s="118"/>
      <c r="E2083" s="118"/>
      <c r="F2083" s="118"/>
      <c r="G2083" s="118"/>
      <c r="H2083" s="118"/>
      <c r="I2083" s="118"/>
      <c r="J2083" s="118"/>
      <c r="K2083" s="118"/>
      <c r="L2083" s="118"/>
      <c r="M2083" s="118"/>
      <c r="N2083" s="118"/>
      <c r="O2083" s="118"/>
      <c r="P2083" s="118"/>
      <c r="Q2083" s="118"/>
      <c r="R2083" s="118"/>
      <c r="S2083" s="118"/>
      <c r="T2083" s="118"/>
      <c r="U2083" s="118"/>
      <c r="V2083" s="118"/>
      <c r="W2083" s="115"/>
      <c r="X2083" s="116"/>
      <c r="Y2083" s="117"/>
      <c r="Z2083" s="119"/>
      <c r="AA2083" s="120" t="s">
        <v>1170</v>
      </c>
      <c r="AB2083" s="121">
        <f>'Demand Input VP'!B1043</f>
        <v>0</v>
      </c>
      <c r="AC2083" s="120">
        <f>'Demand Input VP'!C1043</f>
        <v>0</v>
      </c>
      <c r="AD2083" s="120">
        <f>'Demand Input VP'!D1043</f>
        <v>0</v>
      </c>
      <c r="AE2083" s="120">
        <f>'Demand Input VP'!E1043</f>
        <v>0</v>
      </c>
      <c r="AF2083" s="120">
        <f>'Demand Input VP'!F1043</f>
        <v>0</v>
      </c>
      <c r="AG2083" s="120">
        <f>'Demand Input VP'!G1043</f>
        <v>0</v>
      </c>
      <c r="AH2083" s="120">
        <f>'Demand Input VP'!H1043</f>
        <v>0</v>
      </c>
      <c r="AI2083" s="120">
        <f>'Demand Input VP'!I1043</f>
        <v>0</v>
      </c>
      <c r="AJ2083" s="120">
        <f>'Demand Input VP'!J1043</f>
        <v>0</v>
      </c>
      <c r="AK2083" s="120">
        <f>'Demand Input VP'!K1043</f>
        <v>0</v>
      </c>
      <c r="AL2083" s="120">
        <f>'Demand Input VP'!L1043</f>
        <v>0</v>
      </c>
      <c r="AM2083" s="120">
        <f>'Demand Input VP'!M1043</f>
        <v>0</v>
      </c>
      <c r="AN2083" s="120">
        <f>'Demand Input VP'!N1043</f>
        <v>0</v>
      </c>
      <c r="AQ2083" t="str">
        <f>AQ2078</f>
        <v/>
      </c>
    </row>
    <row r="2084" spans="1:43" ht="14.25" customHeight="1" x14ac:dyDescent="0.25">
      <c r="A2084" s="1"/>
      <c r="B2084" s="122"/>
      <c r="C2084" s="122"/>
      <c r="D2084" s="122"/>
      <c r="E2084" s="122"/>
      <c r="F2084" s="122"/>
      <c r="G2084" s="122"/>
      <c r="H2084" s="122"/>
      <c r="I2084" s="122"/>
      <c r="J2084" s="122"/>
      <c r="K2084" s="122"/>
      <c r="L2084" s="122"/>
      <c r="M2084" s="122"/>
      <c r="N2084" s="122"/>
      <c r="O2084" s="122"/>
      <c r="P2084" s="122"/>
      <c r="Q2084" s="122"/>
      <c r="R2084" s="122"/>
      <c r="S2084" s="122"/>
      <c r="T2084" s="122"/>
      <c r="U2084" s="122"/>
      <c r="V2084" s="122"/>
      <c r="W2084" s="123"/>
      <c r="X2084" s="116"/>
      <c r="Y2084" s="117"/>
      <c r="Z2084" s="123"/>
      <c r="AA2084" s="112" t="s">
        <v>1171</v>
      </c>
      <c r="AB2084" s="113">
        <f>'Demand Input MP'!B1044</f>
        <v>0</v>
      </c>
      <c r="AC2084" s="112">
        <f>'Demand Input MP'!C1044</f>
        <v>0</v>
      </c>
      <c r="AD2084" s="112">
        <f>'Demand Input MP'!D1044</f>
        <v>0</v>
      </c>
      <c r="AE2084" s="112">
        <f>'Demand Input MP'!E1044</f>
        <v>0</v>
      </c>
      <c r="AF2084" s="112">
        <f>'Demand Input MP'!F1044</f>
        <v>0</v>
      </c>
      <c r="AG2084" s="112">
        <f>'Demand Input MP'!G1044</f>
        <v>0</v>
      </c>
      <c r="AH2084" s="112">
        <f>'Demand Input MP'!H1044</f>
        <v>0</v>
      </c>
      <c r="AI2084" s="112">
        <f>'Demand Input MP'!I1044</f>
        <v>0</v>
      </c>
      <c r="AJ2084" s="112">
        <f>'Demand Input MP'!J1044</f>
        <v>0</v>
      </c>
      <c r="AK2084" s="112">
        <f>'Demand Input MP'!K1044</f>
        <v>0</v>
      </c>
      <c r="AL2084" s="112">
        <f>'Demand Input MP'!L1044</f>
        <v>0</v>
      </c>
      <c r="AM2084" s="112">
        <f>'Demand Input MP'!M1044</f>
        <v>0</v>
      </c>
      <c r="AN2084" s="112">
        <f>'Demand Input MP'!N1044</f>
        <v>0</v>
      </c>
      <c r="AQ2084" t="str">
        <f>AQ2078</f>
        <v/>
      </c>
    </row>
    <row r="2085" spans="1:43" ht="14.25" customHeight="1" x14ac:dyDescent="0.25">
      <c r="A2085" s="1"/>
      <c r="B2085" s="122"/>
      <c r="C2085" s="122"/>
      <c r="D2085" s="122"/>
      <c r="E2085" s="122"/>
      <c r="F2085" s="122"/>
      <c r="G2085" s="122"/>
      <c r="H2085" s="122"/>
      <c r="I2085" s="122"/>
      <c r="J2085" s="122"/>
      <c r="K2085" s="122"/>
      <c r="L2085" s="122"/>
      <c r="M2085" s="122"/>
      <c r="N2085" s="122"/>
      <c r="O2085" s="122"/>
      <c r="P2085" s="122"/>
      <c r="Q2085" s="122"/>
      <c r="R2085" s="122"/>
      <c r="S2085" s="122"/>
      <c r="T2085" s="122"/>
      <c r="U2085" s="122"/>
      <c r="V2085" s="124" t="s">
        <v>91</v>
      </c>
      <c r="W2085" s="125">
        <f>IFERROR(IF(SUM('Run Rate History'!E211:AD211)&gt;0,(SUMPRODUCT((B2080:AA2080&gt;=PERCENTILE(B2080:AA2080,0.1))*(B2080:AA2080&lt;=PERCENTILE(B2080:AA2080,0.9))*B2080:AA2080)+SUMPRODUCT(('Run Rate History'!E211:AD211&gt;=PERCENTILE(B2080:AA2080,0.1))*('Run Rate History'!E211:AD211&lt;=PERCENTILE(B2080:AA2080,0.9))*'Run Rate History'!E211:AD211))/(SUMPRODUCT((B2080:AA2080&gt;=PERCENTILE(B2080:AA2080,0.1))*(B2080:AA2080&lt;=PERCENTILE(B2080:AA2080,0.9))*1)+SUMPRODUCT(('Run Rate History'!E211:AD211&gt;=PERCENTILE(B2080:AA2080,0.1))*('Run Rate History'!E211:AD211&lt;=PERCENTILE(B2080:AA2080,0.9))*1)),TRIMMEAN(B2080:AA2080,0.15)),0)</f>
        <v>30.266666666666666</v>
      </c>
      <c r="X2085" s="126" t="s">
        <v>1172</v>
      </c>
      <c r="Y2085" s="127">
        <f>SUM(B2080:AA2080)/26</f>
        <v>31.653846153846153</v>
      </c>
      <c r="Z2085" s="128"/>
      <c r="AA2085" s="112" t="s">
        <v>1173</v>
      </c>
      <c r="AB2085" s="113">
        <f>'Demand Input MP'!B1043</f>
        <v>0</v>
      </c>
      <c r="AC2085" s="112">
        <f>'Demand Input MP'!C1043</f>
        <v>0</v>
      </c>
      <c r="AD2085" s="112">
        <f>'Demand Input MP'!D1043</f>
        <v>0</v>
      </c>
      <c r="AE2085" s="112">
        <f>'Demand Input MP'!E1043</f>
        <v>0</v>
      </c>
      <c r="AF2085" s="112">
        <f>'Demand Input MP'!F1043</f>
        <v>0</v>
      </c>
      <c r="AG2085" s="112">
        <f>'Demand Input MP'!G1043</f>
        <v>0</v>
      </c>
      <c r="AH2085" s="112">
        <f>'Demand Input MP'!H1043</f>
        <v>0</v>
      </c>
      <c r="AI2085" s="112">
        <f>'Demand Input MP'!I1043</f>
        <v>0</v>
      </c>
      <c r="AJ2085" s="112">
        <f>'Demand Input MP'!J1043</f>
        <v>0</v>
      </c>
      <c r="AK2085" s="112">
        <f>'Demand Input MP'!K1043</f>
        <v>0</v>
      </c>
      <c r="AL2085" s="112">
        <f>'Demand Input MP'!L1043</f>
        <v>0</v>
      </c>
      <c r="AM2085" s="112">
        <f>'Demand Input MP'!M1043</f>
        <v>0</v>
      </c>
      <c r="AN2085" s="112">
        <f>'Demand Input MP'!N1043</f>
        <v>0</v>
      </c>
      <c r="AQ2085" t="str">
        <f>AQ2078</f>
        <v/>
      </c>
    </row>
    <row r="2086" spans="1:43" ht="14.25" customHeight="1" x14ac:dyDescent="0.25">
      <c r="A2086" s="1"/>
      <c r="B2086" s="122"/>
      <c r="C2086" s="122"/>
      <c r="D2086" s="122"/>
      <c r="E2086" s="122"/>
      <c r="F2086" s="122"/>
      <c r="G2086" s="122"/>
      <c r="H2086" s="122"/>
      <c r="I2086" s="122"/>
      <c r="J2086" s="122"/>
      <c r="K2086" s="122"/>
      <c r="L2086" s="122"/>
      <c r="M2086" s="122"/>
      <c r="N2086" s="122"/>
      <c r="O2086" s="122"/>
      <c r="P2086" s="122"/>
      <c r="Q2086" s="122"/>
      <c r="R2086" s="122"/>
      <c r="S2086" s="122"/>
      <c r="T2086" s="122"/>
      <c r="U2086" s="122"/>
      <c r="V2086" s="124" t="s">
        <v>94</v>
      </c>
      <c r="W2086" s="125">
        <f>IFERROR((1*MIN(MAX(X2080,0.5*IF(SUM('Run Rate History'!E211:AD211)&gt;0,(MEDIAN(IF(B2080:AA2080&gt;0,B2080:AA2080))+MEDIAN(IF('Run Rate History'!E211:AD211&gt;0,'Run Rate History'!E211:AD211)))/2,MEDIAN(IF(B2080:AA2080&gt;0,B2080:AA2080)))),2*IF(SUM('Run Rate History'!E211:AD211)&gt;0,(MEDIAN(IF(B2080:AA2080&gt;0,B2080:AA2080))+MEDIAN(IF('Run Rate History'!E211:AD211&gt;0,'Run Rate History'!E211:AD211)))/2,MEDIAN(IF(B2080:AA2080&gt;0,B2080:AA2080))))+2*MIN(MAX(Y2080,0.5*IF(SUM('Run Rate History'!E211:AD211)&gt;0,(MEDIAN(IF(B2080:AA2080&gt;0,B2080:AA2080))+MEDIAN(IF('Run Rate History'!E211:AD211&gt;0,'Run Rate History'!E211:AD211)))/2,MEDIAN(IF(B2080:AA2080&gt;0,B2080:AA2080)))),2*IF(SUM('Run Rate History'!E211:AD211)&gt;0,(MEDIAN(IF(B2080:AA2080&gt;0,B2080:AA2080))+MEDIAN(IF('Run Rate History'!E211:AD211&gt;0,'Run Rate History'!E211:AD211)))/2,MEDIAN(IF(B2080:AA2080&gt;0,B2080:AA2080))))+3*MIN(MAX(Z2080,0.5*IF(SUM('Run Rate History'!E211:AD211)&gt;0,(MEDIAN(IF(B2080:AA2080&gt;0,B2080:AA2080))+MEDIAN(IF('Run Rate History'!E211:AD211&gt;0,'Run Rate History'!E211:AD211)))/2,MEDIAN(IF(B2080:AA2080&gt;0,B2080:AA2080)))),2*IF(SUM('Run Rate History'!E211:AD211)&gt;0,(MEDIAN(IF(B2080:AA2080&gt;0,B2080:AA2080))+MEDIAN(IF('Run Rate History'!E211:AD211&gt;0,'Run Rate History'!E211:AD211)))/2,MEDIAN(IF(B2080:AA2080&gt;0,B2080:AA2080))))+4*MIN(MAX(AA2080,0.5*IF(SUM('Run Rate History'!E211:AD211)&gt;0,(MEDIAN(IF(B2080:AA2080&gt;0,B2080:AA2080))+MEDIAN(IF('Run Rate History'!E211:AD211&gt;0,'Run Rate History'!E211:AD211)))/2,MEDIAN(IF(B2080:AA2080&gt;0,B2080:AA2080)))),2*IF(SUM('Run Rate History'!E211:AD211)&gt;0,(MEDIAN(IF(B2080:AA2080&gt;0,B2080:AA2080))+MEDIAN(IF('Run Rate History'!E211:AD211&gt;0,'Run Rate History'!E211:AD211)))/2,MEDIAN(IF(B2080:AA2080&gt;0,B2080:AA2080)))))/10,0)</f>
        <v>42.85</v>
      </c>
      <c r="X2086" s="129" t="s">
        <v>1174</v>
      </c>
      <c r="Y2086" s="130">
        <f>IFERROR(VLOOKUP(A2078,'Stanje zaliha'!A:E,5,FALSE()),0)</f>
        <v>92</v>
      </c>
      <c r="Z2086" s="131"/>
      <c r="AA2086" s="113" t="s">
        <v>1175</v>
      </c>
      <c r="AB2086" s="118">
        <f t="shared" ref="AB2086:AN2086" si="414">SUM(AB2082:AB2085)</f>
        <v>0</v>
      </c>
      <c r="AC2086" s="118">
        <f t="shared" si="414"/>
        <v>0</v>
      </c>
      <c r="AD2086" s="118">
        <f t="shared" si="414"/>
        <v>0</v>
      </c>
      <c r="AE2086" s="118">
        <f t="shared" si="414"/>
        <v>0</v>
      </c>
      <c r="AF2086" s="118">
        <f t="shared" si="414"/>
        <v>0</v>
      </c>
      <c r="AG2086" s="118">
        <f t="shared" si="414"/>
        <v>0</v>
      </c>
      <c r="AH2086" s="118">
        <f t="shared" si="414"/>
        <v>0</v>
      </c>
      <c r="AI2086" s="118">
        <f t="shared" si="414"/>
        <v>0</v>
      </c>
      <c r="AJ2086" s="118">
        <f t="shared" si="414"/>
        <v>0</v>
      </c>
      <c r="AK2086" s="118">
        <f t="shared" si="414"/>
        <v>0</v>
      </c>
      <c r="AL2086" s="118">
        <f t="shared" si="414"/>
        <v>0</v>
      </c>
      <c r="AM2086" s="118">
        <f t="shared" si="414"/>
        <v>0</v>
      </c>
      <c r="AN2086" s="118">
        <f t="shared" si="414"/>
        <v>0</v>
      </c>
      <c r="AQ2086" t="str">
        <f>AQ2078</f>
        <v/>
      </c>
    </row>
    <row r="2087" spans="1:43" ht="14.25" customHeight="1" x14ac:dyDescent="0.25">
      <c r="A2087" s="1"/>
      <c r="B2087" s="122"/>
      <c r="C2087" s="122"/>
      <c r="D2087" s="122"/>
      <c r="E2087" s="122"/>
      <c r="F2087" s="122"/>
      <c r="G2087" s="122"/>
      <c r="H2087" s="122"/>
      <c r="I2087" s="122"/>
      <c r="J2087" s="122"/>
      <c r="K2087" s="122"/>
      <c r="L2087" s="122"/>
      <c r="M2087" s="122"/>
      <c r="N2087" s="122"/>
      <c r="O2087" s="122"/>
      <c r="P2087" s="122"/>
      <c r="Q2087" s="122"/>
      <c r="R2087" s="122"/>
      <c r="S2087" s="122"/>
      <c r="T2087" s="122"/>
      <c r="U2087" s="122"/>
      <c r="V2087" s="124" t="s">
        <v>95</v>
      </c>
      <c r="W2087" s="125">
        <f>IFERROR(0.6*W2086+0.4*W2085,0)</f>
        <v>37.81666666666667</v>
      </c>
      <c r="X2087" s="132" t="s">
        <v>1176</v>
      </c>
      <c r="Y2087" s="133">
        <f>IFERROR(SUMIF('Popis poslanih narudžbi'!A:A,A2078,'Popis poslanih narudžbi'!C:C),0)</f>
        <v>0</v>
      </c>
      <c r="Z2087" s="131"/>
      <c r="AA2087" s="134" t="s">
        <v>1177</v>
      </c>
      <c r="AB2087" s="118">
        <f t="shared" ref="AB2087:AN2087" si="415">AB2080+AB2086</f>
        <v>38</v>
      </c>
      <c r="AC2087" s="118">
        <f t="shared" si="415"/>
        <v>38</v>
      </c>
      <c r="AD2087" s="118">
        <f t="shared" si="415"/>
        <v>38</v>
      </c>
      <c r="AE2087" s="118">
        <f t="shared" si="415"/>
        <v>38</v>
      </c>
      <c r="AF2087" s="118">
        <f t="shared" si="415"/>
        <v>38</v>
      </c>
      <c r="AG2087" s="118">
        <f t="shared" si="415"/>
        <v>38</v>
      </c>
      <c r="AH2087" s="118">
        <f t="shared" si="415"/>
        <v>38</v>
      </c>
      <c r="AI2087" s="118">
        <f t="shared" si="415"/>
        <v>38</v>
      </c>
      <c r="AJ2087" s="118">
        <f t="shared" si="415"/>
        <v>38</v>
      </c>
      <c r="AK2087" s="118">
        <f t="shared" si="415"/>
        <v>38</v>
      </c>
      <c r="AL2087" s="118">
        <f t="shared" si="415"/>
        <v>38</v>
      </c>
      <c r="AM2087" s="118">
        <f t="shared" si="415"/>
        <v>38</v>
      </c>
      <c r="AN2087" s="118">
        <f t="shared" si="415"/>
        <v>38</v>
      </c>
      <c r="AQ2087" t="str">
        <f>AQ2078</f>
        <v/>
      </c>
    </row>
    <row r="2088" spans="1:43" ht="14.25" customHeight="1" x14ac:dyDescent="0.25">
      <c r="A2088" s="107" t="str">
        <f>'Run Rate'!A212</f>
        <v>ZOE12407</v>
      </c>
      <c r="B2088" s="135" t="str">
        <f>'Run Rate'!B212</f>
        <v>ZOE Sculpt Burn 60caps</v>
      </c>
      <c r="C2088" s="135" t="str">
        <f>'Run Rate'!C212</f>
        <v>SPORTSKA PREHRANA</v>
      </c>
      <c r="D2088" s="135" t="str">
        <f>'Run Rate'!D212</f>
        <v>02 SILVER</v>
      </c>
      <c r="E2088" s="122"/>
      <c r="F2088" s="122"/>
      <c r="G2088" s="122"/>
      <c r="H2088" s="122"/>
      <c r="I2088" s="122"/>
      <c r="J2088" s="122"/>
      <c r="K2088" s="122"/>
      <c r="L2088" s="122"/>
      <c r="M2088" s="122"/>
      <c r="N2088" s="122"/>
      <c r="O2088" s="122"/>
      <c r="P2088" s="122"/>
      <c r="Q2088" s="122"/>
      <c r="R2088" s="122"/>
      <c r="S2088" s="122"/>
      <c r="T2088" s="122"/>
      <c r="U2088" s="122"/>
      <c r="V2088" s="122"/>
      <c r="W2088" s="122"/>
      <c r="X2088" s="122"/>
      <c r="Y2088" s="122"/>
      <c r="Z2088" s="122"/>
      <c r="AA2088" s="122"/>
      <c r="AB2088" s="122"/>
      <c r="AC2088" s="122"/>
      <c r="AD2088" s="122"/>
      <c r="AE2088" s="122"/>
      <c r="AF2088" s="122"/>
      <c r="AG2088" s="122"/>
      <c r="AH2088" s="122"/>
      <c r="AI2088" s="122"/>
      <c r="AJ2088" s="122"/>
      <c r="AK2088" s="122"/>
      <c r="AL2088" s="122"/>
      <c r="AM2088" s="122"/>
      <c r="AN2088" s="122"/>
      <c r="AQ2088" t="str">
        <f>IF(AND(OR($B$1="ALL",$B$1=C2088),OR($E$1="ALL",$E$1=D2088),OR($B$2="ALL",$B$2=A2088),OR($E$2="ALL",IFERROR(SEARCH($E$2,B2088),0)&gt;0)),"MATCH","")</f>
        <v/>
      </c>
    </row>
    <row r="2089" spans="1:43" ht="14.25" customHeight="1" x14ac:dyDescent="0.25">
      <c r="A2089" s="108" t="s">
        <v>1137</v>
      </c>
      <c r="B2089" s="136" t="s">
        <v>1138</v>
      </c>
      <c r="C2089" s="136" t="s">
        <v>1139</v>
      </c>
      <c r="D2089" s="136" t="s">
        <v>1140</v>
      </c>
      <c r="E2089" s="136" t="s">
        <v>1141</v>
      </c>
      <c r="F2089" s="136" t="s">
        <v>1142</v>
      </c>
      <c r="G2089" s="136" t="s">
        <v>1143</v>
      </c>
      <c r="H2089" s="136" t="s">
        <v>1144</v>
      </c>
      <c r="I2089" s="136" t="s">
        <v>1145</v>
      </c>
      <c r="J2089" s="136" t="s">
        <v>1146</v>
      </c>
      <c r="K2089" s="136" t="s">
        <v>1147</v>
      </c>
      <c r="L2089" s="136" t="s">
        <v>1148</v>
      </c>
      <c r="M2089" s="136" t="s">
        <v>1149</v>
      </c>
      <c r="N2089" s="136" t="s">
        <v>1150</v>
      </c>
      <c r="O2089" s="136" t="s">
        <v>1151</v>
      </c>
      <c r="P2089" s="136" t="s">
        <v>1152</v>
      </c>
      <c r="Q2089" s="136" t="s">
        <v>1153</v>
      </c>
      <c r="R2089" s="136" t="s">
        <v>1154</v>
      </c>
      <c r="S2089" s="136" t="s">
        <v>1155</v>
      </c>
      <c r="T2089" s="136" t="s">
        <v>1156</v>
      </c>
      <c r="U2089" s="136" t="s">
        <v>1157</v>
      </c>
      <c r="V2089" s="136" t="s">
        <v>1158</v>
      </c>
      <c r="W2089" s="136" t="s">
        <v>1159</v>
      </c>
      <c r="X2089" s="136" t="s">
        <v>1160</v>
      </c>
      <c r="Y2089" s="136" t="s">
        <v>1161</v>
      </c>
      <c r="Z2089" s="136" t="s">
        <v>1162</v>
      </c>
      <c r="AA2089" s="136" t="s">
        <v>1163</v>
      </c>
      <c r="AB2089" s="137" t="s">
        <v>156</v>
      </c>
      <c r="AC2089" s="137" t="s">
        <v>157</v>
      </c>
      <c r="AD2089" s="137" t="s">
        <v>158</v>
      </c>
      <c r="AE2089" s="137" t="s">
        <v>139</v>
      </c>
      <c r="AF2089" s="138" t="s">
        <v>140</v>
      </c>
      <c r="AG2089" s="138" t="s">
        <v>141</v>
      </c>
      <c r="AH2089" s="138" t="s">
        <v>142</v>
      </c>
      <c r="AI2089" s="138" t="s">
        <v>143</v>
      </c>
      <c r="AJ2089" s="139" t="s">
        <v>144</v>
      </c>
      <c r="AK2089" s="139" t="s">
        <v>145</v>
      </c>
      <c r="AL2089" s="139" t="s">
        <v>146</v>
      </c>
      <c r="AM2089" s="140" t="s">
        <v>147</v>
      </c>
      <c r="AN2089" s="140" t="s">
        <v>148</v>
      </c>
      <c r="AQ2089" t="str">
        <f>AQ2088</f>
        <v/>
      </c>
    </row>
    <row r="2090" spans="1:43" ht="14.25" customHeight="1" x14ac:dyDescent="0.25">
      <c r="A2090" s="99" t="s">
        <v>1164</v>
      </c>
      <c r="B2090" s="112">
        <f>'Run Rate'!E212</f>
        <v>13</v>
      </c>
      <c r="C2090" s="112">
        <f>'Run Rate'!F212</f>
        <v>5</v>
      </c>
      <c r="D2090" s="112">
        <f>'Run Rate'!G212</f>
        <v>12</v>
      </c>
      <c r="E2090" s="112">
        <f>'Run Rate'!H212</f>
        <v>14</v>
      </c>
      <c r="F2090" s="112">
        <f>'Run Rate'!I212</f>
        <v>4</v>
      </c>
      <c r="G2090" s="112">
        <f>'Run Rate'!J212</f>
        <v>23</v>
      </c>
      <c r="H2090" s="112">
        <f>'Run Rate'!K212</f>
        <v>11</v>
      </c>
      <c r="I2090" s="112">
        <f>'Run Rate'!L212</f>
        <v>11</v>
      </c>
      <c r="J2090" s="112">
        <f>'Run Rate'!M212</f>
        <v>11</v>
      </c>
      <c r="K2090" s="112">
        <f>'Run Rate'!N212</f>
        <v>8</v>
      </c>
      <c r="L2090" s="112">
        <f>'Run Rate'!O212</f>
        <v>5</v>
      </c>
      <c r="M2090" s="112">
        <f>'Run Rate'!P212</f>
        <v>11</v>
      </c>
      <c r="N2090" s="112">
        <f>'Run Rate'!Q212</f>
        <v>5</v>
      </c>
      <c r="O2090" s="112">
        <f>'Run Rate'!R212</f>
        <v>6</v>
      </c>
      <c r="P2090" s="112">
        <f>'Run Rate'!S212</f>
        <v>6</v>
      </c>
      <c r="Q2090" s="112">
        <f>'Run Rate'!T212</f>
        <v>6</v>
      </c>
      <c r="R2090" s="112">
        <f>'Run Rate'!U212</f>
        <v>11</v>
      </c>
      <c r="S2090" s="112">
        <f>'Run Rate'!V212</f>
        <v>11</v>
      </c>
      <c r="T2090" s="112">
        <f>'Run Rate'!W212</f>
        <v>12</v>
      </c>
      <c r="U2090" s="112">
        <f>'Run Rate'!X212</f>
        <v>5</v>
      </c>
      <c r="V2090" s="112">
        <f>'Run Rate'!Y212</f>
        <v>7</v>
      </c>
      <c r="W2090" s="112">
        <f>'Run Rate'!Z212</f>
        <v>-5</v>
      </c>
      <c r="X2090" s="112">
        <f>'Run Rate'!AA212</f>
        <v>16</v>
      </c>
      <c r="Y2090" s="112">
        <f>'Run Rate'!AB212</f>
        <v>13</v>
      </c>
      <c r="Z2090" s="112">
        <f>'Run Rate'!AC212</f>
        <v>11</v>
      </c>
      <c r="AA2090" s="112">
        <f>'Run Rate'!AD212</f>
        <v>10</v>
      </c>
      <c r="AB2090" s="113">
        <v>12</v>
      </c>
      <c r="AC2090" s="112">
        <v>12</v>
      </c>
      <c r="AD2090" s="112">
        <v>12</v>
      </c>
      <c r="AE2090" s="112">
        <v>12</v>
      </c>
      <c r="AF2090" s="112">
        <v>12</v>
      </c>
      <c r="AG2090" s="112">
        <v>12</v>
      </c>
      <c r="AH2090" s="112">
        <v>12</v>
      </c>
      <c r="AI2090" s="112">
        <v>12</v>
      </c>
      <c r="AJ2090" s="112">
        <v>12</v>
      </c>
      <c r="AK2090" s="112">
        <v>12</v>
      </c>
      <c r="AL2090" s="112">
        <v>12</v>
      </c>
      <c r="AM2090" s="112">
        <v>12</v>
      </c>
      <c r="AN2090" s="112">
        <v>12</v>
      </c>
      <c r="AQ2090" t="str">
        <f>AQ2088</f>
        <v/>
      </c>
    </row>
    <row r="2091" spans="1:43" ht="14.25" customHeight="1" x14ac:dyDescent="0.25">
      <c r="A2091" s="99" t="s">
        <v>1165</v>
      </c>
      <c r="B2091" s="114"/>
      <c r="C2091" s="114"/>
      <c r="D2091" s="114"/>
      <c r="E2091" s="114"/>
      <c r="F2091" s="114"/>
      <c r="G2091" s="114"/>
      <c r="H2091" s="114"/>
      <c r="I2091" s="114"/>
      <c r="J2091" s="114"/>
      <c r="K2091" s="114"/>
      <c r="L2091" s="114"/>
      <c r="M2091" s="114"/>
      <c r="N2091" s="114"/>
      <c r="O2091" s="114"/>
      <c r="P2091" s="114"/>
      <c r="Q2091" s="114"/>
      <c r="R2091" s="114"/>
      <c r="S2091" s="114"/>
      <c r="T2091" s="114"/>
      <c r="U2091" s="114"/>
      <c r="V2091" s="114"/>
      <c r="W2091" s="115"/>
      <c r="X2091" s="115"/>
      <c r="Y2091" s="115"/>
      <c r="Z2091" s="115"/>
      <c r="AA2091" s="112" t="s">
        <v>1166</v>
      </c>
      <c r="AB2091" s="113"/>
      <c r="AC2091" s="112"/>
      <c r="AD2091" s="112"/>
      <c r="AE2091" s="112"/>
      <c r="AF2091" s="112"/>
      <c r="AG2091" s="112"/>
      <c r="AH2091" s="112"/>
      <c r="AI2091" s="112"/>
      <c r="AJ2091" s="112"/>
      <c r="AK2091" s="112"/>
      <c r="AL2091" s="112"/>
      <c r="AM2091" s="112"/>
      <c r="AN2091" s="112"/>
      <c r="AQ2091" t="str">
        <f>AQ2088</f>
        <v/>
      </c>
    </row>
    <row r="2092" spans="1:43" ht="14.25" customHeight="1" x14ac:dyDescent="0.25">
      <c r="A2092" s="99" t="s">
        <v>1167</v>
      </c>
      <c r="B2092" s="114"/>
      <c r="C2092" s="114"/>
      <c r="D2092" s="114"/>
      <c r="E2092" s="114"/>
      <c r="F2092" s="114"/>
      <c r="G2092" s="114"/>
      <c r="H2092" s="114"/>
      <c r="I2092" s="114"/>
      <c r="J2092" s="114"/>
      <c r="K2092" s="114"/>
      <c r="L2092" s="114"/>
      <c r="M2092" s="114"/>
      <c r="N2092" s="114"/>
      <c r="O2092" s="114"/>
      <c r="P2092" s="114"/>
      <c r="Q2092" s="114"/>
      <c r="R2092" s="114"/>
      <c r="S2092" s="114"/>
      <c r="T2092" s="114"/>
      <c r="U2092" s="114"/>
      <c r="V2092" s="114"/>
      <c r="W2092" s="115"/>
      <c r="X2092" s="116"/>
      <c r="Y2092" s="117"/>
      <c r="Z2092" s="115"/>
      <c r="AA2092" s="112" t="s">
        <v>1168</v>
      </c>
      <c r="AB2092" s="113">
        <f>'Demand Input VP'!B1049</f>
        <v>0</v>
      </c>
      <c r="AC2092" s="112">
        <f>'Demand Input VP'!C1049</f>
        <v>0</v>
      </c>
      <c r="AD2092" s="112">
        <f>'Demand Input VP'!D1049</f>
        <v>0</v>
      </c>
      <c r="AE2092" s="112">
        <f>'Demand Input VP'!E1049</f>
        <v>0</v>
      </c>
      <c r="AF2092" s="112">
        <f>'Demand Input VP'!F1049</f>
        <v>0</v>
      </c>
      <c r="AG2092" s="112">
        <f>'Demand Input VP'!G1049</f>
        <v>0</v>
      </c>
      <c r="AH2092" s="112">
        <f>'Demand Input VP'!H1049</f>
        <v>0</v>
      </c>
      <c r="AI2092" s="112">
        <f>'Demand Input VP'!I1049</f>
        <v>0</v>
      </c>
      <c r="AJ2092" s="112">
        <f>'Demand Input VP'!J1049</f>
        <v>0</v>
      </c>
      <c r="AK2092" s="112">
        <f>'Demand Input VP'!K1049</f>
        <v>0</v>
      </c>
      <c r="AL2092" s="112">
        <f>'Demand Input VP'!L1049</f>
        <v>0</v>
      </c>
      <c r="AM2092" s="112">
        <f>'Demand Input VP'!M1049</f>
        <v>0</v>
      </c>
      <c r="AN2092" s="112">
        <f>'Demand Input VP'!N1049</f>
        <v>0</v>
      </c>
      <c r="AQ2092" t="str">
        <f>AQ2088</f>
        <v/>
      </c>
    </row>
    <row r="2093" spans="1:43" ht="14.25" customHeight="1" x14ac:dyDescent="0.25">
      <c r="A2093" s="99" t="s">
        <v>1169</v>
      </c>
      <c r="B2093" s="118"/>
      <c r="C2093" s="118"/>
      <c r="D2093" s="118"/>
      <c r="E2093" s="118"/>
      <c r="F2093" s="118"/>
      <c r="G2093" s="118"/>
      <c r="H2093" s="118"/>
      <c r="I2093" s="118"/>
      <c r="J2093" s="118"/>
      <c r="K2093" s="118"/>
      <c r="L2093" s="118"/>
      <c r="M2093" s="118"/>
      <c r="N2093" s="118"/>
      <c r="O2093" s="118"/>
      <c r="P2093" s="118"/>
      <c r="Q2093" s="118"/>
      <c r="R2093" s="118"/>
      <c r="S2093" s="118"/>
      <c r="T2093" s="118"/>
      <c r="U2093" s="118"/>
      <c r="V2093" s="118"/>
      <c r="W2093" s="115"/>
      <c r="X2093" s="116"/>
      <c r="Y2093" s="117"/>
      <c r="Z2093" s="119"/>
      <c r="AA2093" s="120" t="s">
        <v>1170</v>
      </c>
      <c r="AB2093" s="121">
        <f>'Demand Input VP'!B1048</f>
        <v>0</v>
      </c>
      <c r="AC2093" s="120">
        <f>'Demand Input VP'!C1048</f>
        <v>0</v>
      </c>
      <c r="AD2093" s="120">
        <f>'Demand Input VP'!D1048</f>
        <v>0</v>
      </c>
      <c r="AE2093" s="120">
        <f>'Demand Input VP'!E1048</f>
        <v>0</v>
      </c>
      <c r="AF2093" s="120">
        <f>'Demand Input VP'!F1048</f>
        <v>0</v>
      </c>
      <c r="AG2093" s="120">
        <f>'Demand Input VP'!G1048</f>
        <v>0</v>
      </c>
      <c r="AH2093" s="120">
        <f>'Demand Input VP'!H1048</f>
        <v>0</v>
      </c>
      <c r="AI2093" s="120">
        <f>'Demand Input VP'!I1048</f>
        <v>0</v>
      </c>
      <c r="AJ2093" s="120">
        <f>'Demand Input VP'!J1048</f>
        <v>0</v>
      </c>
      <c r="AK2093" s="120">
        <f>'Demand Input VP'!K1048</f>
        <v>0</v>
      </c>
      <c r="AL2093" s="120">
        <f>'Demand Input VP'!L1048</f>
        <v>0</v>
      </c>
      <c r="AM2093" s="120">
        <f>'Demand Input VP'!M1048</f>
        <v>0</v>
      </c>
      <c r="AN2093" s="120">
        <f>'Demand Input VP'!N1048</f>
        <v>0</v>
      </c>
      <c r="AQ2093" t="str">
        <f>AQ2088</f>
        <v/>
      </c>
    </row>
    <row r="2094" spans="1:43" ht="14.25" customHeight="1" x14ac:dyDescent="0.25">
      <c r="A2094" s="1"/>
      <c r="B2094" s="122"/>
      <c r="C2094" s="122"/>
      <c r="D2094" s="122"/>
      <c r="E2094" s="122"/>
      <c r="F2094" s="122"/>
      <c r="G2094" s="122"/>
      <c r="H2094" s="122"/>
      <c r="I2094" s="122"/>
      <c r="J2094" s="122"/>
      <c r="K2094" s="122"/>
      <c r="L2094" s="122"/>
      <c r="M2094" s="122"/>
      <c r="N2094" s="122"/>
      <c r="O2094" s="122"/>
      <c r="P2094" s="122"/>
      <c r="Q2094" s="122"/>
      <c r="R2094" s="122"/>
      <c r="S2094" s="122"/>
      <c r="T2094" s="122"/>
      <c r="U2094" s="122"/>
      <c r="V2094" s="122"/>
      <c r="W2094" s="123"/>
      <c r="X2094" s="116"/>
      <c r="Y2094" s="117"/>
      <c r="Z2094" s="123"/>
      <c r="AA2094" s="112" t="s">
        <v>1171</v>
      </c>
      <c r="AB2094" s="113">
        <f>'Demand Input MP'!B1049</f>
        <v>0</v>
      </c>
      <c r="AC2094" s="112">
        <f>'Demand Input MP'!C1049</f>
        <v>0</v>
      </c>
      <c r="AD2094" s="112">
        <f>'Demand Input MP'!D1049</f>
        <v>0</v>
      </c>
      <c r="AE2094" s="112">
        <f>'Demand Input MP'!E1049</f>
        <v>0</v>
      </c>
      <c r="AF2094" s="112">
        <f>'Demand Input MP'!F1049</f>
        <v>0</v>
      </c>
      <c r="AG2094" s="112">
        <f>'Demand Input MP'!G1049</f>
        <v>0</v>
      </c>
      <c r="AH2094" s="112">
        <f>'Demand Input MP'!H1049</f>
        <v>0</v>
      </c>
      <c r="AI2094" s="112">
        <f>'Demand Input MP'!I1049</f>
        <v>0</v>
      </c>
      <c r="AJ2094" s="112">
        <f>'Demand Input MP'!J1049</f>
        <v>0</v>
      </c>
      <c r="AK2094" s="112">
        <f>'Demand Input MP'!K1049</f>
        <v>0</v>
      </c>
      <c r="AL2094" s="112">
        <f>'Demand Input MP'!L1049</f>
        <v>0</v>
      </c>
      <c r="AM2094" s="112">
        <f>'Demand Input MP'!M1049</f>
        <v>0</v>
      </c>
      <c r="AN2094" s="112">
        <f>'Demand Input MP'!N1049</f>
        <v>0</v>
      </c>
      <c r="AQ2094" t="str">
        <f>AQ2088</f>
        <v/>
      </c>
    </row>
    <row r="2095" spans="1:43" ht="14.25" customHeight="1" x14ac:dyDescent="0.25">
      <c r="A2095" s="1"/>
      <c r="B2095" s="122"/>
      <c r="C2095" s="122"/>
      <c r="D2095" s="122"/>
      <c r="E2095" s="122"/>
      <c r="F2095" s="122"/>
      <c r="G2095" s="122"/>
      <c r="H2095" s="122"/>
      <c r="I2095" s="122"/>
      <c r="J2095" s="122"/>
      <c r="K2095" s="122"/>
      <c r="L2095" s="122"/>
      <c r="M2095" s="122"/>
      <c r="N2095" s="122"/>
      <c r="O2095" s="122"/>
      <c r="P2095" s="122"/>
      <c r="Q2095" s="122"/>
      <c r="R2095" s="122"/>
      <c r="S2095" s="122"/>
      <c r="T2095" s="122"/>
      <c r="U2095" s="122"/>
      <c r="V2095" s="124" t="s">
        <v>91</v>
      </c>
      <c r="W2095" s="125">
        <f>IFERROR(IF(SUM('Run Rate History'!E212:AD212)&gt;0,(SUMPRODUCT((B2090:AA2090&gt;=PERCENTILE(B2090:AA2090,0.1))*(B2090:AA2090&lt;=PERCENTILE(B2090:AA2090,0.9))*B2090:AA2090)+SUMPRODUCT(('Run Rate History'!E212:AD212&gt;=PERCENTILE(B2090:AA2090,0.1))*('Run Rate History'!E212:AD212&lt;=PERCENTILE(B2090:AA2090,0.9))*'Run Rate History'!E212:AD212))/(SUMPRODUCT((B2090:AA2090&gt;=PERCENTILE(B2090:AA2090,0.1))*(B2090:AA2090&lt;=PERCENTILE(B2090:AA2090,0.9))*1)+SUMPRODUCT(('Run Rate History'!E212:AD212&gt;=PERCENTILE(B2090:AA2090,0.1))*('Run Rate History'!E212:AD212&lt;=PERCENTILE(B2090:AA2090,0.9))*1)),TRIMMEAN(B2090:AA2090,0.15)),0)</f>
        <v>9.4482758620689662</v>
      </c>
      <c r="X2095" s="126" t="s">
        <v>1172</v>
      </c>
      <c r="Y2095" s="127">
        <f>SUM(B2090:AA2090)/26</f>
        <v>9.3076923076923084</v>
      </c>
      <c r="Z2095" s="128"/>
      <c r="AA2095" s="112" t="s">
        <v>1173</v>
      </c>
      <c r="AB2095" s="113">
        <f>'Demand Input MP'!B1048</f>
        <v>0</v>
      </c>
      <c r="AC2095" s="112">
        <f>'Demand Input MP'!C1048</f>
        <v>0</v>
      </c>
      <c r="AD2095" s="112">
        <f>'Demand Input MP'!D1048</f>
        <v>0</v>
      </c>
      <c r="AE2095" s="112">
        <f>'Demand Input MP'!E1048</f>
        <v>0</v>
      </c>
      <c r="AF2095" s="112">
        <f>'Demand Input MP'!F1048</f>
        <v>0</v>
      </c>
      <c r="AG2095" s="112">
        <f>'Demand Input MP'!G1048</f>
        <v>0</v>
      </c>
      <c r="AH2095" s="112">
        <f>'Demand Input MP'!H1048</f>
        <v>0</v>
      </c>
      <c r="AI2095" s="112">
        <f>'Demand Input MP'!I1048</f>
        <v>0</v>
      </c>
      <c r="AJ2095" s="112">
        <f>'Demand Input MP'!J1048</f>
        <v>0</v>
      </c>
      <c r="AK2095" s="112">
        <f>'Demand Input MP'!K1048</f>
        <v>0</v>
      </c>
      <c r="AL2095" s="112">
        <f>'Demand Input MP'!L1048</f>
        <v>0</v>
      </c>
      <c r="AM2095" s="112">
        <f>'Demand Input MP'!M1048</f>
        <v>0</v>
      </c>
      <c r="AN2095" s="112">
        <f>'Demand Input MP'!N1048</f>
        <v>0</v>
      </c>
      <c r="AQ2095" t="str">
        <f>AQ2088</f>
        <v/>
      </c>
    </row>
    <row r="2096" spans="1:43" ht="14.25" customHeight="1" x14ac:dyDescent="0.25">
      <c r="A2096" s="1"/>
      <c r="B2096" s="122"/>
      <c r="C2096" s="122"/>
      <c r="D2096" s="122"/>
      <c r="E2096" s="122"/>
      <c r="F2096" s="122"/>
      <c r="G2096" s="122"/>
      <c r="H2096" s="122"/>
      <c r="I2096" s="122"/>
      <c r="J2096" s="122"/>
      <c r="K2096" s="122"/>
      <c r="L2096" s="122"/>
      <c r="M2096" s="122"/>
      <c r="N2096" s="122"/>
      <c r="O2096" s="122"/>
      <c r="P2096" s="122"/>
      <c r="Q2096" s="122"/>
      <c r="R2096" s="122"/>
      <c r="S2096" s="122"/>
      <c r="T2096" s="122"/>
      <c r="U2096" s="122"/>
      <c r="V2096" s="124" t="s">
        <v>94</v>
      </c>
      <c r="W2096" s="125">
        <f>IFERROR((1*MIN(MAX(X2090,0.5*IF(SUM('Run Rate History'!E212:AD212)&gt;0,(MEDIAN(IF(B2090:AA2090&gt;0,B2090:AA2090))+MEDIAN(IF('Run Rate History'!E212:AD212&gt;0,'Run Rate History'!E212:AD212)))/2,MEDIAN(IF(B2090:AA2090&gt;0,B2090:AA2090)))),2*IF(SUM('Run Rate History'!E212:AD212)&gt;0,(MEDIAN(IF(B2090:AA2090&gt;0,B2090:AA2090))+MEDIAN(IF('Run Rate History'!E212:AD212&gt;0,'Run Rate History'!E212:AD212)))/2,MEDIAN(IF(B2090:AA2090&gt;0,B2090:AA2090))))+2*MIN(MAX(Y2090,0.5*IF(SUM('Run Rate History'!E212:AD212)&gt;0,(MEDIAN(IF(B2090:AA2090&gt;0,B2090:AA2090))+MEDIAN(IF('Run Rate History'!E212:AD212&gt;0,'Run Rate History'!E212:AD212)))/2,MEDIAN(IF(B2090:AA2090&gt;0,B2090:AA2090)))),2*IF(SUM('Run Rate History'!E212:AD212)&gt;0,(MEDIAN(IF(B2090:AA2090&gt;0,B2090:AA2090))+MEDIAN(IF('Run Rate History'!E212:AD212&gt;0,'Run Rate History'!E212:AD212)))/2,MEDIAN(IF(B2090:AA2090&gt;0,B2090:AA2090))))+3*MIN(MAX(Z2090,0.5*IF(SUM('Run Rate History'!E212:AD212)&gt;0,(MEDIAN(IF(B2090:AA2090&gt;0,B2090:AA2090))+MEDIAN(IF('Run Rate History'!E212:AD212&gt;0,'Run Rate History'!E212:AD212)))/2,MEDIAN(IF(B2090:AA2090&gt;0,B2090:AA2090)))),2*IF(SUM('Run Rate History'!E212:AD212)&gt;0,(MEDIAN(IF(B2090:AA2090&gt;0,B2090:AA2090))+MEDIAN(IF('Run Rate History'!E212:AD212&gt;0,'Run Rate History'!E212:AD212)))/2,MEDIAN(IF(B2090:AA2090&gt;0,B2090:AA2090))))+4*MIN(MAX(AA2090,0.5*IF(SUM('Run Rate History'!E212:AD212)&gt;0,(MEDIAN(IF(B2090:AA2090&gt;0,B2090:AA2090))+MEDIAN(IF('Run Rate History'!E212:AD212&gt;0,'Run Rate History'!E212:AD212)))/2,MEDIAN(IF(B2090:AA2090&gt;0,B2090:AA2090)))),2*IF(SUM('Run Rate History'!E212:AD212)&gt;0,(MEDIAN(IF(B2090:AA2090&gt;0,B2090:AA2090))+MEDIAN(IF('Run Rate History'!E212:AD212&gt;0,'Run Rate History'!E212:AD212)))/2,MEDIAN(IF(B2090:AA2090&gt;0,B2090:AA2090)))))/10,0)</f>
        <v>11.5</v>
      </c>
      <c r="X2096" s="129" t="s">
        <v>1174</v>
      </c>
      <c r="Y2096" s="130">
        <f>IFERROR(VLOOKUP(A2088,'Stanje zaliha'!A:E,5,FALSE()),0)</f>
        <v>70</v>
      </c>
      <c r="Z2096" s="131"/>
      <c r="AA2096" s="113" t="s">
        <v>1175</v>
      </c>
      <c r="AB2096" s="118">
        <f t="shared" ref="AB2096:AN2096" si="416">SUM(AB2092:AB2095)</f>
        <v>0</v>
      </c>
      <c r="AC2096" s="118">
        <f t="shared" si="416"/>
        <v>0</v>
      </c>
      <c r="AD2096" s="118">
        <f t="shared" si="416"/>
        <v>0</v>
      </c>
      <c r="AE2096" s="118">
        <f t="shared" si="416"/>
        <v>0</v>
      </c>
      <c r="AF2096" s="118">
        <f t="shared" si="416"/>
        <v>0</v>
      </c>
      <c r="AG2096" s="118">
        <f t="shared" si="416"/>
        <v>0</v>
      </c>
      <c r="AH2096" s="118">
        <f t="shared" si="416"/>
        <v>0</v>
      </c>
      <c r="AI2096" s="118">
        <f t="shared" si="416"/>
        <v>0</v>
      </c>
      <c r="AJ2096" s="118">
        <f t="shared" si="416"/>
        <v>0</v>
      </c>
      <c r="AK2096" s="118">
        <f t="shared" si="416"/>
        <v>0</v>
      </c>
      <c r="AL2096" s="118">
        <f t="shared" si="416"/>
        <v>0</v>
      </c>
      <c r="AM2096" s="118">
        <f t="shared" si="416"/>
        <v>0</v>
      </c>
      <c r="AN2096" s="118">
        <f t="shared" si="416"/>
        <v>0</v>
      </c>
      <c r="AQ2096" t="str">
        <f>AQ2088</f>
        <v/>
      </c>
    </row>
    <row r="2097" spans="1:43" ht="14.25" customHeight="1" x14ac:dyDescent="0.25">
      <c r="A2097" s="1"/>
      <c r="B2097" s="122"/>
      <c r="C2097" s="122"/>
      <c r="D2097" s="122"/>
      <c r="E2097" s="122"/>
      <c r="F2097" s="122"/>
      <c r="G2097" s="122"/>
      <c r="H2097" s="122"/>
      <c r="I2097" s="122"/>
      <c r="J2097" s="122"/>
      <c r="K2097" s="122"/>
      <c r="L2097" s="122"/>
      <c r="M2097" s="122"/>
      <c r="N2097" s="122"/>
      <c r="O2097" s="122"/>
      <c r="P2097" s="122"/>
      <c r="Q2097" s="122"/>
      <c r="R2097" s="122"/>
      <c r="S2097" s="122"/>
      <c r="T2097" s="122"/>
      <c r="U2097" s="122"/>
      <c r="V2097" s="124" t="s">
        <v>95</v>
      </c>
      <c r="W2097" s="125">
        <f>IFERROR(0.6*W2096+0.4*W2095,0)</f>
        <v>10.679310344827586</v>
      </c>
      <c r="X2097" s="132" t="s">
        <v>1176</v>
      </c>
      <c r="Y2097" s="133">
        <f>IFERROR(SUMIF('Popis poslanih narudžbi'!A:A,A2088,'Popis poslanih narudžbi'!C:C),0)</f>
        <v>1000</v>
      </c>
      <c r="Z2097" s="131"/>
      <c r="AA2097" s="134" t="s">
        <v>1177</v>
      </c>
      <c r="AB2097" s="118">
        <f t="shared" ref="AB2097:AN2097" si="417">AB2090+AB2096</f>
        <v>12</v>
      </c>
      <c r="AC2097" s="118">
        <f t="shared" si="417"/>
        <v>12</v>
      </c>
      <c r="AD2097" s="118">
        <f t="shared" si="417"/>
        <v>12</v>
      </c>
      <c r="AE2097" s="118">
        <f t="shared" si="417"/>
        <v>12</v>
      </c>
      <c r="AF2097" s="118">
        <f t="shared" si="417"/>
        <v>12</v>
      </c>
      <c r="AG2097" s="118">
        <f t="shared" si="417"/>
        <v>12</v>
      </c>
      <c r="AH2097" s="118">
        <f t="shared" si="417"/>
        <v>12</v>
      </c>
      <c r="AI2097" s="118">
        <f t="shared" si="417"/>
        <v>12</v>
      </c>
      <c r="AJ2097" s="118">
        <f t="shared" si="417"/>
        <v>12</v>
      </c>
      <c r="AK2097" s="118">
        <f t="shared" si="417"/>
        <v>12</v>
      </c>
      <c r="AL2097" s="118">
        <f t="shared" si="417"/>
        <v>12</v>
      </c>
      <c r="AM2097" s="118">
        <f t="shared" si="417"/>
        <v>12</v>
      </c>
      <c r="AN2097" s="118">
        <f t="shared" si="417"/>
        <v>12</v>
      </c>
      <c r="AQ2097" t="str">
        <f>AQ2088</f>
        <v/>
      </c>
    </row>
    <row r="2098" spans="1:43" ht="14.25" customHeight="1" x14ac:dyDescent="0.25">
      <c r="A2098" s="107" t="str">
        <f>'Run Rate'!A213</f>
        <v>POL04372</v>
      </c>
      <c r="B2098" s="135" t="str">
        <f>'Run Rate'!B213</f>
        <v>Polleo Zero Syrup 425ml Cookies&amp;Cream</v>
      </c>
      <c r="C2098" s="135" t="str">
        <f>'Run Rate'!C213</f>
        <v>BIO I SUPERFOODS</v>
      </c>
      <c r="D2098" s="135" t="str">
        <f>'Run Rate'!D213</f>
        <v>02 SILVER</v>
      </c>
      <c r="E2098" s="122"/>
      <c r="F2098" s="122"/>
      <c r="G2098" s="122"/>
      <c r="H2098" s="122"/>
      <c r="I2098" s="122"/>
      <c r="J2098" s="122"/>
      <c r="K2098" s="122"/>
      <c r="L2098" s="122"/>
      <c r="M2098" s="122"/>
      <c r="N2098" s="122"/>
      <c r="O2098" s="122"/>
      <c r="P2098" s="122"/>
      <c r="Q2098" s="122"/>
      <c r="R2098" s="122"/>
      <c r="S2098" s="122"/>
      <c r="T2098" s="122"/>
      <c r="U2098" s="122"/>
      <c r="V2098" s="122"/>
      <c r="W2098" s="122"/>
      <c r="X2098" s="122"/>
      <c r="Y2098" s="122"/>
      <c r="Z2098" s="122"/>
      <c r="AA2098" s="122"/>
      <c r="AB2098" s="122"/>
      <c r="AC2098" s="122"/>
      <c r="AD2098" s="122"/>
      <c r="AE2098" s="122"/>
      <c r="AF2098" s="122"/>
      <c r="AG2098" s="122"/>
      <c r="AH2098" s="122"/>
      <c r="AI2098" s="122"/>
      <c r="AJ2098" s="122"/>
      <c r="AK2098" s="122"/>
      <c r="AL2098" s="122"/>
      <c r="AM2098" s="122"/>
      <c r="AN2098" s="122"/>
      <c r="AQ2098" t="str">
        <f>IF(AND(OR($B$1="ALL",$B$1=C2098),OR($E$1="ALL",$E$1=D2098),OR($B$2="ALL",$B$2=A2098),OR($E$2="ALL",IFERROR(SEARCH($E$2,B2098),0)&gt;0)),"MATCH","")</f>
        <v/>
      </c>
    </row>
    <row r="2099" spans="1:43" ht="14.25" customHeight="1" x14ac:dyDescent="0.25">
      <c r="A2099" s="108" t="s">
        <v>1137</v>
      </c>
      <c r="B2099" s="136" t="s">
        <v>1138</v>
      </c>
      <c r="C2099" s="136" t="s">
        <v>1139</v>
      </c>
      <c r="D2099" s="136" t="s">
        <v>1140</v>
      </c>
      <c r="E2099" s="136" t="s">
        <v>1141</v>
      </c>
      <c r="F2099" s="136" t="s">
        <v>1142</v>
      </c>
      <c r="G2099" s="136" t="s">
        <v>1143</v>
      </c>
      <c r="H2099" s="136" t="s">
        <v>1144</v>
      </c>
      <c r="I2099" s="136" t="s">
        <v>1145</v>
      </c>
      <c r="J2099" s="136" t="s">
        <v>1146</v>
      </c>
      <c r="K2099" s="136" t="s">
        <v>1147</v>
      </c>
      <c r="L2099" s="136" t="s">
        <v>1148</v>
      </c>
      <c r="M2099" s="136" t="s">
        <v>1149</v>
      </c>
      <c r="N2099" s="136" t="s">
        <v>1150</v>
      </c>
      <c r="O2099" s="136" t="s">
        <v>1151</v>
      </c>
      <c r="P2099" s="136" t="s">
        <v>1152</v>
      </c>
      <c r="Q2099" s="136" t="s">
        <v>1153</v>
      </c>
      <c r="R2099" s="136" t="s">
        <v>1154</v>
      </c>
      <c r="S2099" s="136" t="s">
        <v>1155</v>
      </c>
      <c r="T2099" s="136" t="s">
        <v>1156</v>
      </c>
      <c r="U2099" s="136" t="s">
        <v>1157</v>
      </c>
      <c r="V2099" s="136" t="s">
        <v>1158</v>
      </c>
      <c r="W2099" s="136" t="s">
        <v>1159</v>
      </c>
      <c r="X2099" s="136" t="s">
        <v>1160</v>
      </c>
      <c r="Y2099" s="136" t="s">
        <v>1161</v>
      </c>
      <c r="Z2099" s="136" t="s">
        <v>1162</v>
      </c>
      <c r="AA2099" s="136" t="s">
        <v>1163</v>
      </c>
      <c r="AB2099" s="137" t="s">
        <v>156</v>
      </c>
      <c r="AC2099" s="137" t="s">
        <v>157</v>
      </c>
      <c r="AD2099" s="137" t="s">
        <v>158</v>
      </c>
      <c r="AE2099" s="137" t="s">
        <v>139</v>
      </c>
      <c r="AF2099" s="138" t="s">
        <v>140</v>
      </c>
      <c r="AG2099" s="138" t="s">
        <v>141</v>
      </c>
      <c r="AH2099" s="138" t="s">
        <v>142</v>
      </c>
      <c r="AI2099" s="138" t="s">
        <v>143</v>
      </c>
      <c r="AJ2099" s="139" t="s">
        <v>144</v>
      </c>
      <c r="AK2099" s="139" t="s">
        <v>145</v>
      </c>
      <c r="AL2099" s="139" t="s">
        <v>146</v>
      </c>
      <c r="AM2099" s="140" t="s">
        <v>147</v>
      </c>
      <c r="AN2099" s="140" t="s">
        <v>148</v>
      </c>
      <c r="AQ2099" t="str">
        <f>AQ2098</f>
        <v/>
      </c>
    </row>
    <row r="2100" spans="1:43" ht="14.25" customHeight="1" x14ac:dyDescent="0.25">
      <c r="A2100" s="99" t="s">
        <v>1164</v>
      </c>
      <c r="B2100" s="112">
        <f>'Run Rate'!E213</f>
        <v>0</v>
      </c>
      <c r="C2100" s="112">
        <f>'Run Rate'!F213</f>
        <v>5</v>
      </c>
      <c r="D2100" s="112">
        <f>'Run Rate'!G213</f>
        <v>141</v>
      </c>
      <c r="E2100" s="112">
        <f>'Run Rate'!H213</f>
        <v>35</v>
      </c>
      <c r="F2100" s="112">
        <f>'Run Rate'!I213</f>
        <v>69</v>
      </c>
      <c r="G2100" s="112">
        <f>'Run Rate'!J213</f>
        <v>33</v>
      </c>
      <c r="H2100" s="112">
        <f>'Run Rate'!K213</f>
        <v>29</v>
      </c>
      <c r="I2100" s="112">
        <f>'Run Rate'!L213</f>
        <v>46</v>
      </c>
      <c r="J2100" s="112">
        <f>'Run Rate'!M213</f>
        <v>72</v>
      </c>
      <c r="K2100" s="112">
        <f>'Run Rate'!N213</f>
        <v>29</v>
      </c>
      <c r="L2100" s="112">
        <f>'Run Rate'!O213</f>
        <v>21</v>
      </c>
      <c r="M2100" s="112">
        <f>'Run Rate'!P213</f>
        <v>37</v>
      </c>
      <c r="N2100" s="112">
        <f>'Run Rate'!Q213</f>
        <v>20</v>
      </c>
      <c r="O2100" s="112">
        <f>'Run Rate'!R213</f>
        <v>26</v>
      </c>
      <c r="P2100" s="112">
        <f>'Run Rate'!S213</f>
        <v>7</v>
      </c>
      <c r="Q2100" s="112">
        <f>'Run Rate'!T213</f>
        <v>39</v>
      </c>
      <c r="R2100" s="112">
        <f>'Run Rate'!U213</f>
        <v>36</v>
      </c>
      <c r="S2100" s="112">
        <f>'Run Rate'!V213</f>
        <v>84</v>
      </c>
      <c r="T2100" s="112">
        <f>'Run Rate'!W213</f>
        <v>94</v>
      </c>
      <c r="U2100" s="112">
        <f>'Run Rate'!X213</f>
        <v>40</v>
      </c>
      <c r="V2100" s="112">
        <f>'Run Rate'!Y213</f>
        <v>45</v>
      </c>
      <c r="W2100" s="112">
        <f>'Run Rate'!Z213</f>
        <v>42</v>
      </c>
      <c r="X2100" s="112">
        <f>'Run Rate'!AA213</f>
        <v>79</v>
      </c>
      <c r="Y2100" s="112">
        <f>'Run Rate'!AB213</f>
        <v>55</v>
      </c>
      <c r="Z2100" s="112">
        <f>'Run Rate'!AC213</f>
        <v>53</v>
      </c>
      <c r="AA2100" s="112">
        <f>'Run Rate'!AD213</f>
        <v>64</v>
      </c>
      <c r="AB2100" s="113">
        <v>58</v>
      </c>
      <c r="AC2100" s="112">
        <v>58</v>
      </c>
      <c r="AD2100" s="112">
        <v>58</v>
      </c>
      <c r="AE2100" s="112">
        <v>58</v>
      </c>
      <c r="AF2100" s="112">
        <v>58</v>
      </c>
      <c r="AG2100" s="112">
        <v>58</v>
      </c>
      <c r="AH2100" s="112">
        <v>58</v>
      </c>
      <c r="AI2100" s="112">
        <v>58</v>
      </c>
      <c r="AJ2100" s="112">
        <v>58</v>
      </c>
      <c r="AK2100" s="112">
        <v>58</v>
      </c>
      <c r="AL2100" s="112">
        <v>58</v>
      </c>
      <c r="AM2100" s="112">
        <v>58</v>
      </c>
      <c r="AN2100" s="112">
        <v>58</v>
      </c>
      <c r="AQ2100" t="str">
        <f>AQ2098</f>
        <v/>
      </c>
    </row>
    <row r="2101" spans="1:43" ht="14.25" customHeight="1" x14ac:dyDescent="0.25">
      <c r="A2101" s="99" t="s">
        <v>1165</v>
      </c>
      <c r="B2101" s="114"/>
      <c r="C2101" s="114"/>
      <c r="D2101" s="114"/>
      <c r="E2101" s="114"/>
      <c r="F2101" s="114"/>
      <c r="G2101" s="114"/>
      <c r="H2101" s="114"/>
      <c r="I2101" s="114"/>
      <c r="J2101" s="114"/>
      <c r="K2101" s="114"/>
      <c r="L2101" s="114"/>
      <c r="M2101" s="114"/>
      <c r="N2101" s="114"/>
      <c r="O2101" s="114"/>
      <c r="P2101" s="114"/>
      <c r="Q2101" s="114"/>
      <c r="R2101" s="114"/>
      <c r="S2101" s="114"/>
      <c r="T2101" s="114"/>
      <c r="U2101" s="114"/>
      <c r="V2101" s="114"/>
      <c r="W2101" s="115"/>
      <c r="X2101" s="115"/>
      <c r="Y2101" s="115"/>
      <c r="Z2101" s="115"/>
      <c r="AA2101" s="112" t="s">
        <v>1166</v>
      </c>
      <c r="AB2101" s="113"/>
      <c r="AC2101" s="112"/>
      <c r="AD2101" s="112"/>
      <c r="AE2101" s="112"/>
      <c r="AF2101" s="112"/>
      <c r="AG2101" s="112"/>
      <c r="AH2101" s="112"/>
      <c r="AI2101" s="112"/>
      <c r="AJ2101" s="112"/>
      <c r="AK2101" s="112"/>
      <c r="AL2101" s="112"/>
      <c r="AM2101" s="112"/>
      <c r="AN2101" s="112"/>
      <c r="AQ2101" t="str">
        <f>AQ2098</f>
        <v/>
      </c>
    </row>
    <row r="2102" spans="1:43" ht="14.25" customHeight="1" x14ac:dyDescent="0.25">
      <c r="A2102" s="99" t="s">
        <v>1167</v>
      </c>
      <c r="B2102" s="114"/>
      <c r="C2102" s="114"/>
      <c r="D2102" s="114"/>
      <c r="E2102" s="114"/>
      <c r="F2102" s="114"/>
      <c r="G2102" s="114"/>
      <c r="H2102" s="114"/>
      <c r="I2102" s="114"/>
      <c r="J2102" s="114"/>
      <c r="K2102" s="114"/>
      <c r="L2102" s="114"/>
      <c r="M2102" s="114"/>
      <c r="N2102" s="114"/>
      <c r="O2102" s="114"/>
      <c r="P2102" s="114"/>
      <c r="Q2102" s="114"/>
      <c r="R2102" s="114"/>
      <c r="S2102" s="114"/>
      <c r="T2102" s="114"/>
      <c r="U2102" s="114"/>
      <c r="V2102" s="114"/>
      <c r="W2102" s="115"/>
      <c r="X2102" s="116"/>
      <c r="Y2102" s="117"/>
      <c r="Z2102" s="115"/>
      <c r="AA2102" s="112" t="s">
        <v>1168</v>
      </c>
      <c r="AB2102" s="113">
        <f>'Demand Input VP'!B1054</f>
        <v>0</v>
      </c>
      <c r="AC2102" s="112">
        <f>'Demand Input VP'!C1054</f>
        <v>0</v>
      </c>
      <c r="AD2102" s="112">
        <f>'Demand Input VP'!D1054</f>
        <v>0</v>
      </c>
      <c r="AE2102" s="112">
        <f>'Demand Input VP'!E1054</f>
        <v>0</v>
      </c>
      <c r="AF2102" s="112">
        <f>'Demand Input VP'!F1054</f>
        <v>0</v>
      </c>
      <c r="AG2102" s="112">
        <f>'Demand Input VP'!G1054</f>
        <v>0</v>
      </c>
      <c r="AH2102" s="112">
        <f>'Demand Input VP'!H1054</f>
        <v>0</v>
      </c>
      <c r="AI2102" s="112">
        <f>'Demand Input VP'!I1054</f>
        <v>0</v>
      </c>
      <c r="AJ2102" s="112">
        <f>'Demand Input VP'!J1054</f>
        <v>0</v>
      </c>
      <c r="AK2102" s="112">
        <f>'Demand Input VP'!K1054</f>
        <v>0</v>
      </c>
      <c r="AL2102" s="112">
        <f>'Demand Input VP'!L1054</f>
        <v>0</v>
      </c>
      <c r="AM2102" s="112">
        <f>'Demand Input VP'!M1054</f>
        <v>0</v>
      </c>
      <c r="AN2102" s="112">
        <f>'Demand Input VP'!N1054</f>
        <v>0</v>
      </c>
      <c r="AQ2102" t="str">
        <f>AQ2098</f>
        <v/>
      </c>
    </row>
    <row r="2103" spans="1:43" ht="14.25" customHeight="1" x14ac:dyDescent="0.25">
      <c r="A2103" s="99" t="s">
        <v>1169</v>
      </c>
      <c r="B2103" s="118"/>
      <c r="C2103" s="118"/>
      <c r="D2103" s="118"/>
      <c r="E2103" s="118"/>
      <c r="F2103" s="118"/>
      <c r="G2103" s="118"/>
      <c r="H2103" s="118"/>
      <c r="I2103" s="118"/>
      <c r="J2103" s="118"/>
      <c r="K2103" s="118"/>
      <c r="L2103" s="118"/>
      <c r="M2103" s="118"/>
      <c r="N2103" s="118"/>
      <c r="O2103" s="118"/>
      <c r="P2103" s="118"/>
      <c r="Q2103" s="118"/>
      <c r="R2103" s="118"/>
      <c r="S2103" s="118"/>
      <c r="T2103" s="118"/>
      <c r="U2103" s="118"/>
      <c r="V2103" s="118"/>
      <c r="W2103" s="115"/>
      <c r="X2103" s="116"/>
      <c r="Y2103" s="117"/>
      <c r="Z2103" s="119"/>
      <c r="AA2103" s="120" t="s">
        <v>1170</v>
      </c>
      <c r="AB2103" s="121">
        <f>'Demand Input VP'!B1053</f>
        <v>0</v>
      </c>
      <c r="AC2103" s="120">
        <f>'Demand Input VP'!C1053</f>
        <v>0</v>
      </c>
      <c r="AD2103" s="120">
        <f>'Demand Input VP'!D1053</f>
        <v>0</v>
      </c>
      <c r="AE2103" s="120">
        <f>'Demand Input VP'!E1053</f>
        <v>0</v>
      </c>
      <c r="AF2103" s="120">
        <f>'Demand Input VP'!F1053</f>
        <v>0</v>
      </c>
      <c r="AG2103" s="120">
        <f>'Demand Input VP'!G1053</f>
        <v>0</v>
      </c>
      <c r="AH2103" s="120">
        <f>'Demand Input VP'!H1053</f>
        <v>0</v>
      </c>
      <c r="AI2103" s="120">
        <f>'Demand Input VP'!I1053</f>
        <v>0</v>
      </c>
      <c r="AJ2103" s="120">
        <f>'Demand Input VP'!J1053</f>
        <v>0</v>
      </c>
      <c r="AK2103" s="120">
        <f>'Demand Input VP'!K1053</f>
        <v>0</v>
      </c>
      <c r="AL2103" s="120">
        <f>'Demand Input VP'!L1053</f>
        <v>0</v>
      </c>
      <c r="AM2103" s="120">
        <f>'Demand Input VP'!M1053</f>
        <v>0</v>
      </c>
      <c r="AN2103" s="120">
        <f>'Demand Input VP'!N1053</f>
        <v>0</v>
      </c>
      <c r="AQ2103" t="str">
        <f>AQ2098</f>
        <v/>
      </c>
    </row>
    <row r="2104" spans="1:43" ht="14.25" customHeight="1" x14ac:dyDescent="0.25">
      <c r="A2104" s="1"/>
      <c r="B2104" s="122"/>
      <c r="C2104" s="122"/>
      <c r="D2104" s="122"/>
      <c r="E2104" s="122"/>
      <c r="F2104" s="122"/>
      <c r="G2104" s="122"/>
      <c r="H2104" s="122"/>
      <c r="I2104" s="122"/>
      <c r="J2104" s="122"/>
      <c r="K2104" s="122"/>
      <c r="L2104" s="122"/>
      <c r="M2104" s="122"/>
      <c r="N2104" s="122"/>
      <c r="O2104" s="122"/>
      <c r="P2104" s="122"/>
      <c r="Q2104" s="122"/>
      <c r="R2104" s="122"/>
      <c r="S2104" s="122"/>
      <c r="T2104" s="122"/>
      <c r="U2104" s="122"/>
      <c r="V2104" s="122"/>
      <c r="W2104" s="123"/>
      <c r="X2104" s="116"/>
      <c r="Y2104" s="117"/>
      <c r="Z2104" s="123"/>
      <c r="AA2104" s="112" t="s">
        <v>1171</v>
      </c>
      <c r="AB2104" s="113">
        <f>'Demand Input MP'!B1054</f>
        <v>0</v>
      </c>
      <c r="AC2104" s="112">
        <f>'Demand Input MP'!C1054</f>
        <v>0</v>
      </c>
      <c r="AD2104" s="112">
        <f>'Demand Input MP'!D1054</f>
        <v>0</v>
      </c>
      <c r="AE2104" s="112">
        <f>'Demand Input MP'!E1054</f>
        <v>0</v>
      </c>
      <c r="AF2104" s="112">
        <f>'Demand Input MP'!F1054</f>
        <v>0</v>
      </c>
      <c r="AG2104" s="112">
        <f>'Demand Input MP'!G1054</f>
        <v>0</v>
      </c>
      <c r="AH2104" s="112">
        <f>'Demand Input MP'!H1054</f>
        <v>0</v>
      </c>
      <c r="AI2104" s="112">
        <f>'Demand Input MP'!I1054</f>
        <v>0</v>
      </c>
      <c r="AJ2104" s="112">
        <f>'Demand Input MP'!J1054</f>
        <v>0</v>
      </c>
      <c r="AK2104" s="112">
        <f>'Demand Input MP'!K1054</f>
        <v>0</v>
      </c>
      <c r="AL2104" s="112">
        <f>'Demand Input MP'!L1054</f>
        <v>0</v>
      </c>
      <c r="AM2104" s="112">
        <f>'Demand Input MP'!M1054</f>
        <v>0</v>
      </c>
      <c r="AN2104" s="112">
        <f>'Demand Input MP'!N1054</f>
        <v>0</v>
      </c>
      <c r="AQ2104" t="str">
        <f>AQ2098</f>
        <v/>
      </c>
    </row>
    <row r="2105" spans="1:43" ht="14.25" customHeight="1" x14ac:dyDescent="0.25">
      <c r="A2105" s="1"/>
      <c r="B2105" s="122"/>
      <c r="C2105" s="122"/>
      <c r="D2105" s="122"/>
      <c r="E2105" s="122"/>
      <c r="F2105" s="122"/>
      <c r="G2105" s="122"/>
      <c r="H2105" s="122"/>
      <c r="I2105" s="122"/>
      <c r="J2105" s="122"/>
      <c r="K2105" s="122"/>
      <c r="L2105" s="122"/>
      <c r="M2105" s="122"/>
      <c r="N2105" s="122"/>
      <c r="O2105" s="122"/>
      <c r="P2105" s="122"/>
      <c r="Q2105" s="122"/>
      <c r="R2105" s="122"/>
      <c r="S2105" s="122"/>
      <c r="T2105" s="122"/>
      <c r="U2105" s="122"/>
      <c r="V2105" s="124" t="s">
        <v>91</v>
      </c>
      <c r="W2105" s="125">
        <f>IFERROR(IF(SUM('Run Rate History'!E213:AD213)&gt;0,(SUMPRODUCT((B2100:AA2100&gt;=PERCENTILE(B2100:AA2100,0.1))*(B2100:AA2100&lt;=PERCENTILE(B2100:AA2100,0.9))*B2100:AA2100)+SUMPRODUCT(('Run Rate History'!E213:AD213&gt;=PERCENTILE(B2100:AA2100,0.1))*('Run Rate History'!E213:AD213&lt;=PERCENTILE(B2100:AA2100,0.9))*'Run Rate History'!E213:AD213))/(SUMPRODUCT((B2100:AA2100&gt;=PERCENTILE(B2100:AA2100,0.1))*(B2100:AA2100&lt;=PERCENTILE(B2100:AA2100,0.9))*1)+SUMPRODUCT(('Run Rate History'!E213:AD213&gt;=PERCENTILE(B2100:AA2100,0.1))*('Run Rate History'!E213:AD213&lt;=PERCENTILE(B2100:AA2100,0.9))*1)),TRIMMEAN(B2100:AA2100,0.15)),0)</f>
        <v>39.629629629629626</v>
      </c>
      <c r="X2105" s="126" t="s">
        <v>1172</v>
      </c>
      <c r="Y2105" s="127">
        <f>SUM(B2100:AA2100)/26</f>
        <v>46.192307692307693</v>
      </c>
      <c r="Z2105" s="128"/>
      <c r="AA2105" s="112" t="s">
        <v>1173</v>
      </c>
      <c r="AB2105" s="113">
        <f>'Demand Input MP'!B1053</f>
        <v>0</v>
      </c>
      <c r="AC2105" s="112">
        <f>'Demand Input MP'!C1053</f>
        <v>0</v>
      </c>
      <c r="AD2105" s="112">
        <f>'Demand Input MP'!D1053</f>
        <v>0</v>
      </c>
      <c r="AE2105" s="112">
        <f>'Demand Input MP'!E1053</f>
        <v>0</v>
      </c>
      <c r="AF2105" s="112">
        <f>'Demand Input MP'!F1053</f>
        <v>0</v>
      </c>
      <c r="AG2105" s="112">
        <f>'Demand Input MP'!G1053</f>
        <v>0</v>
      </c>
      <c r="AH2105" s="112">
        <f>'Demand Input MP'!H1053</f>
        <v>0</v>
      </c>
      <c r="AI2105" s="112">
        <f>'Demand Input MP'!I1053</f>
        <v>0</v>
      </c>
      <c r="AJ2105" s="112">
        <f>'Demand Input MP'!J1053</f>
        <v>0</v>
      </c>
      <c r="AK2105" s="112">
        <f>'Demand Input MP'!K1053</f>
        <v>0</v>
      </c>
      <c r="AL2105" s="112">
        <f>'Demand Input MP'!L1053</f>
        <v>0</v>
      </c>
      <c r="AM2105" s="112">
        <f>'Demand Input MP'!M1053</f>
        <v>0</v>
      </c>
      <c r="AN2105" s="112">
        <f>'Demand Input MP'!N1053</f>
        <v>0</v>
      </c>
      <c r="AQ2105" t="str">
        <f>AQ2098</f>
        <v/>
      </c>
    </row>
    <row r="2106" spans="1:43" ht="14.25" customHeight="1" x14ac:dyDescent="0.25">
      <c r="A2106" s="1"/>
      <c r="B2106" s="122"/>
      <c r="C2106" s="122"/>
      <c r="D2106" s="122"/>
      <c r="E2106" s="122"/>
      <c r="F2106" s="122"/>
      <c r="G2106" s="122"/>
      <c r="H2106" s="122"/>
      <c r="I2106" s="122"/>
      <c r="J2106" s="122"/>
      <c r="K2106" s="122"/>
      <c r="L2106" s="122"/>
      <c r="M2106" s="122"/>
      <c r="N2106" s="122"/>
      <c r="O2106" s="122"/>
      <c r="P2106" s="122"/>
      <c r="Q2106" s="122"/>
      <c r="R2106" s="122"/>
      <c r="S2106" s="122"/>
      <c r="T2106" s="122"/>
      <c r="U2106" s="122"/>
      <c r="V2106" s="124" t="s">
        <v>94</v>
      </c>
      <c r="W2106" s="125">
        <f>IFERROR((1*MIN(MAX(X2100,0.5*IF(SUM('Run Rate History'!E213:AD213)&gt;0,(MEDIAN(IF(B2100:AA2100&gt;0,B2100:AA2100))+MEDIAN(IF('Run Rate History'!E213:AD213&gt;0,'Run Rate History'!E213:AD213)))/2,MEDIAN(IF(B2100:AA2100&gt;0,B2100:AA2100)))),2*IF(SUM('Run Rate History'!E213:AD213)&gt;0,(MEDIAN(IF(B2100:AA2100&gt;0,B2100:AA2100))+MEDIAN(IF('Run Rate History'!E213:AD213&gt;0,'Run Rate History'!E213:AD213)))/2,MEDIAN(IF(B2100:AA2100&gt;0,B2100:AA2100))))+2*MIN(MAX(Y2100,0.5*IF(SUM('Run Rate History'!E213:AD213)&gt;0,(MEDIAN(IF(B2100:AA2100&gt;0,B2100:AA2100))+MEDIAN(IF('Run Rate History'!E213:AD213&gt;0,'Run Rate History'!E213:AD213)))/2,MEDIAN(IF(B2100:AA2100&gt;0,B2100:AA2100)))),2*IF(SUM('Run Rate History'!E213:AD213)&gt;0,(MEDIAN(IF(B2100:AA2100&gt;0,B2100:AA2100))+MEDIAN(IF('Run Rate History'!E213:AD213&gt;0,'Run Rate History'!E213:AD213)))/2,MEDIAN(IF(B2100:AA2100&gt;0,B2100:AA2100))))+3*MIN(MAX(Z2100,0.5*IF(SUM('Run Rate History'!E213:AD213)&gt;0,(MEDIAN(IF(B2100:AA2100&gt;0,B2100:AA2100))+MEDIAN(IF('Run Rate History'!E213:AD213&gt;0,'Run Rate History'!E213:AD213)))/2,MEDIAN(IF(B2100:AA2100&gt;0,B2100:AA2100)))),2*IF(SUM('Run Rate History'!E213:AD213)&gt;0,(MEDIAN(IF(B2100:AA2100&gt;0,B2100:AA2100))+MEDIAN(IF('Run Rate History'!E213:AD213&gt;0,'Run Rate History'!E213:AD213)))/2,MEDIAN(IF(B2100:AA2100&gt;0,B2100:AA2100))))+4*MIN(MAX(AA2100,0.5*IF(SUM('Run Rate History'!E213:AD213)&gt;0,(MEDIAN(IF(B2100:AA2100&gt;0,B2100:AA2100))+MEDIAN(IF('Run Rate History'!E213:AD213&gt;0,'Run Rate History'!E213:AD213)))/2,MEDIAN(IF(B2100:AA2100&gt;0,B2100:AA2100)))),2*IF(SUM('Run Rate History'!E213:AD213)&gt;0,(MEDIAN(IF(B2100:AA2100&gt;0,B2100:AA2100))+MEDIAN(IF('Run Rate History'!E213:AD213&gt;0,'Run Rate History'!E213:AD213)))/2,MEDIAN(IF(B2100:AA2100&gt;0,B2100:AA2100)))))/10,0)</f>
        <v>43</v>
      </c>
      <c r="X2106" s="129" t="s">
        <v>1174</v>
      </c>
      <c r="Y2106" s="130">
        <f>IFERROR(VLOOKUP(A2098,'Stanje zaliha'!A:E,5,FALSE()),0)</f>
        <v>400</v>
      </c>
      <c r="Z2106" s="131"/>
      <c r="AA2106" s="113" t="s">
        <v>1175</v>
      </c>
      <c r="AB2106" s="118">
        <f t="shared" ref="AB2106:AN2106" si="418">SUM(AB2102:AB2105)</f>
        <v>0</v>
      </c>
      <c r="AC2106" s="118">
        <f t="shared" si="418"/>
        <v>0</v>
      </c>
      <c r="AD2106" s="118">
        <f t="shared" si="418"/>
        <v>0</v>
      </c>
      <c r="AE2106" s="118">
        <f t="shared" si="418"/>
        <v>0</v>
      </c>
      <c r="AF2106" s="118">
        <f t="shared" si="418"/>
        <v>0</v>
      </c>
      <c r="AG2106" s="118">
        <f t="shared" si="418"/>
        <v>0</v>
      </c>
      <c r="AH2106" s="118">
        <f t="shared" si="418"/>
        <v>0</v>
      </c>
      <c r="AI2106" s="118">
        <f t="shared" si="418"/>
        <v>0</v>
      </c>
      <c r="AJ2106" s="118">
        <f t="shared" si="418"/>
        <v>0</v>
      </c>
      <c r="AK2106" s="118">
        <f t="shared" si="418"/>
        <v>0</v>
      </c>
      <c r="AL2106" s="118">
        <f t="shared" si="418"/>
        <v>0</v>
      </c>
      <c r="AM2106" s="118">
        <f t="shared" si="418"/>
        <v>0</v>
      </c>
      <c r="AN2106" s="118">
        <f t="shared" si="418"/>
        <v>0</v>
      </c>
      <c r="AQ2106" t="str">
        <f>AQ2098</f>
        <v/>
      </c>
    </row>
    <row r="2107" spans="1:43" ht="14.25" customHeight="1" x14ac:dyDescent="0.25">
      <c r="A2107" s="1"/>
      <c r="B2107" s="122"/>
      <c r="C2107" s="122"/>
      <c r="D2107" s="122"/>
      <c r="E2107" s="122"/>
      <c r="F2107" s="122"/>
      <c r="G2107" s="122"/>
      <c r="H2107" s="122"/>
      <c r="I2107" s="122"/>
      <c r="J2107" s="122"/>
      <c r="K2107" s="122"/>
      <c r="L2107" s="122"/>
      <c r="M2107" s="122"/>
      <c r="N2107" s="122"/>
      <c r="O2107" s="122"/>
      <c r="P2107" s="122"/>
      <c r="Q2107" s="122"/>
      <c r="R2107" s="122"/>
      <c r="S2107" s="122"/>
      <c r="T2107" s="122"/>
      <c r="U2107" s="122"/>
      <c r="V2107" s="124" t="s">
        <v>95</v>
      </c>
      <c r="W2107" s="125">
        <f>IFERROR(0.6*W2106+0.4*W2105,0)</f>
        <v>41.651851851851852</v>
      </c>
      <c r="X2107" s="132" t="s">
        <v>1176</v>
      </c>
      <c r="Y2107" s="133">
        <f>IFERROR(SUMIF('Popis poslanih narudžbi'!A:A,A2098,'Popis poslanih narudžbi'!C:C),0)</f>
        <v>0</v>
      </c>
      <c r="Z2107" s="131"/>
      <c r="AA2107" s="134" t="s">
        <v>1177</v>
      </c>
      <c r="AB2107" s="118">
        <f t="shared" ref="AB2107:AN2107" si="419">AB2100+AB2106</f>
        <v>58</v>
      </c>
      <c r="AC2107" s="118">
        <f t="shared" si="419"/>
        <v>58</v>
      </c>
      <c r="AD2107" s="118">
        <f t="shared" si="419"/>
        <v>58</v>
      </c>
      <c r="AE2107" s="118">
        <f t="shared" si="419"/>
        <v>58</v>
      </c>
      <c r="AF2107" s="118">
        <f t="shared" si="419"/>
        <v>58</v>
      </c>
      <c r="AG2107" s="118">
        <f t="shared" si="419"/>
        <v>58</v>
      </c>
      <c r="AH2107" s="118">
        <f t="shared" si="419"/>
        <v>58</v>
      </c>
      <c r="AI2107" s="118">
        <f t="shared" si="419"/>
        <v>58</v>
      </c>
      <c r="AJ2107" s="118">
        <f t="shared" si="419"/>
        <v>58</v>
      </c>
      <c r="AK2107" s="118">
        <f t="shared" si="419"/>
        <v>58</v>
      </c>
      <c r="AL2107" s="118">
        <f t="shared" si="419"/>
        <v>58</v>
      </c>
      <c r="AM2107" s="118">
        <f t="shared" si="419"/>
        <v>58</v>
      </c>
      <c r="AN2107" s="118">
        <f t="shared" si="419"/>
        <v>58</v>
      </c>
      <c r="AQ2107" t="str">
        <f>AQ2098</f>
        <v/>
      </c>
    </row>
    <row r="2108" spans="1:43" ht="14.25" customHeight="1" x14ac:dyDescent="0.25">
      <c r="A2108" s="107" t="str">
        <f>'Run Rate'!A214</f>
        <v>SCM04430</v>
      </c>
      <c r="B2108" s="135" t="str">
        <f>'Run Rate'!B214</f>
        <v>Viper Black 1,8 kg Chocolate</v>
      </c>
      <c r="C2108" s="135" t="str">
        <f>'Run Rate'!C214</f>
        <v>PROTEINI</v>
      </c>
      <c r="D2108" s="135" t="str">
        <f>'Run Rate'!D214</f>
        <v>02 SILVER</v>
      </c>
      <c r="E2108" s="122"/>
      <c r="F2108" s="122"/>
      <c r="G2108" s="122"/>
      <c r="H2108" s="122"/>
      <c r="I2108" s="122"/>
      <c r="J2108" s="122"/>
      <c r="K2108" s="122"/>
      <c r="L2108" s="122"/>
      <c r="M2108" s="122"/>
      <c r="N2108" s="122"/>
      <c r="O2108" s="122"/>
      <c r="P2108" s="122"/>
      <c r="Q2108" s="122"/>
      <c r="R2108" s="122"/>
      <c r="S2108" s="122"/>
      <c r="T2108" s="122"/>
      <c r="U2108" s="122"/>
      <c r="V2108" s="122"/>
      <c r="W2108" s="122"/>
      <c r="X2108" s="122"/>
      <c r="Y2108" s="122"/>
      <c r="Z2108" s="122"/>
      <c r="AA2108" s="122"/>
      <c r="AB2108" s="122"/>
      <c r="AC2108" s="122"/>
      <c r="AD2108" s="122"/>
      <c r="AE2108" s="122"/>
      <c r="AF2108" s="122"/>
      <c r="AG2108" s="122"/>
      <c r="AH2108" s="122"/>
      <c r="AI2108" s="122"/>
      <c r="AJ2108" s="122"/>
      <c r="AK2108" s="122"/>
      <c r="AL2108" s="122"/>
      <c r="AM2108" s="122"/>
      <c r="AN2108" s="122"/>
      <c r="AQ2108" t="str">
        <f>IF(AND(OR($B$1="ALL",$B$1=C2108),OR($E$1="ALL",$E$1=D2108),OR($B$2="ALL",$B$2=A2108),OR($E$2="ALL",IFERROR(SEARCH($E$2,B2108),0)&gt;0)),"MATCH","")</f>
        <v/>
      </c>
    </row>
    <row r="2109" spans="1:43" ht="14.25" customHeight="1" x14ac:dyDescent="0.25">
      <c r="A2109" s="108" t="s">
        <v>1137</v>
      </c>
      <c r="B2109" s="136" t="s">
        <v>1138</v>
      </c>
      <c r="C2109" s="136" t="s">
        <v>1139</v>
      </c>
      <c r="D2109" s="136" t="s">
        <v>1140</v>
      </c>
      <c r="E2109" s="136" t="s">
        <v>1141</v>
      </c>
      <c r="F2109" s="136" t="s">
        <v>1142</v>
      </c>
      <c r="G2109" s="136" t="s">
        <v>1143</v>
      </c>
      <c r="H2109" s="136" t="s">
        <v>1144</v>
      </c>
      <c r="I2109" s="136" t="s">
        <v>1145</v>
      </c>
      <c r="J2109" s="136" t="s">
        <v>1146</v>
      </c>
      <c r="K2109" s="136" t="s">
        <v>1147</v>
      </c>
      <c r="L2109" s="136" t="s">
        <v>1148</v>
      </c>
      <c r="M2109" s="136" t="s">
        <v>1149</v>
      </c>
      <c r="N2109" s="136" t="s">
        <v>1150</v>
      </c>
      <c r="O2109" s="136" t="s">
        <v>1151</v>
      </c>
      <c r="P2109" s="136" t="s">
        <v>1152</v>
      </c>
      <c r="Q2109" s="136" t="s">
        <v>1153</v>
      </c>
      <c r="R2109" s="136" t="s">
        <v>1154</v>
      </c>
      <c r="S2109" s="136" t="s">
        <v>1155</v>
      </c>
      <c r="T2109" s="136" t="s">
        <v>1156</v>
      </c>
      <c r="U2109" s="136" t="s">
        <v>1157</v>
      </c>
      <c r="V2109" s="136" t="s">
        <v>1158</v>
      </c>
      <c r="W2109" s="136" t="s">
        <v>1159</v>
      </c>
      <c r="X2109" s="136" t="s">
        <v>1160</v>
      </c>
      <c r="Y2109" s="136" t="s">
        <v>1161</v>
      </c>
      <c r="Z2109" s="136" t="s">
        <v>1162</v>
      </c>
      <c r="AA2109" s="136" t="s">
        <v>1163</v>
      </c>
      <c r="AB2109" s="137" t="s">
        <v>156</v>
      </c>
      <c r="AC2109" s="137" t="s">
        <v>157</v>
      </c>
      <c r="AD2109" s="137" t="s">
        <v>158</v>
      </c>
      <c r="AE2109" s="137" t="s">
        <v>139</v>
      </c>
      <c r="AF2109" s="138" t="s">
        <v>140</v>
      </c>
      <c r="AG2109" s="138" t="s">
        <v>141</v>
      </c>
      <c r="AH2109" s="138" t="s">
        <v>142</v>
      </c>
      <c r="AI2109" s="138" t="s">
        <v>143</v>
      </c>
      <c r="AJ2109" s="139" t="s">
        <v>144</v>
      </c>
      <c r="AK2109" s="139" t="s">
        <v>145</v>
      </c>
      <c r="AL2109" s="139" t="s">
        <v>146</v>
      </c>
      <c r="AM2109" s="140" t="s">
        <v>147</v>
      </c>
      <c r="AN2109" s="140" t="s">
        <v>148</v>
      </c>
      <c r="AQ2109" t="str">
        <f>AQ2108</f>
        <v/>
      </c>
    </row>
    <row r="2110" spans="1:43" ht="14.25" customHeight="1" x14ac:dyDescent="0.25">
      <c r="A2110" s="99" t="s">
        <v>1164</v>
      </c>
      <c r="B2110" s="112">
        <f>'Run Rate'!E214</f>
        <v>11</v>
      </c>
      <c r="C2110" s="112">
        <f>'Run Rate'!F214</f>
        <v>8</v>
      </c>
      <c r="D2110" s="112">
        <f>'Run Rate'!G214</f>
        <v>12</v>
      </c>
      <c r="E2110" s="112">
        <f>'Run Rate'!H214</f>
        <v>10</v>
      </c>
      <c r="F2110" s="112">
        <f>'Run Rate'!I214</f>
        <v>8</v>
      </c>
      <c r="G2110" s="112">
        <f>'Run Rate'!J214</f>
        <v>11</v>
      </c>
      <c r="H2110" s="112">
        <f>'Run Rate'!K214</f>
        <v>11</v>
      </c>
      <c r="I2110" s="112">
        <f>'Run Rate'!L214</f>
        <v>12</v>
      </c>
      <c r="J2110" s="112">
        <f>'Run Rate'!M214</f>
        <v>10</v>
      </c>
      <c r="K2110" s="112">
        <f>'Run Rate'!N214</f>
        <v>4</v>
      </c>
      <c r="L2110" s="112">
        <f>'Run Rate'!O214</f>
        <v>4</v>
      </c>
      <c r="M2110" s="112">
        <f>'Run Rate'!P214</f>
        <v>3</v>
      </c>
      <c r="N2110" s="112">
        <f>'Run Rate'!Q214</f>
        <v>4</v>
      </c>
      <c r="O2110" s="112">
        <f>'Run Rate'!R214</f>
        <v>4</v>
      </c>
      <c r="P2110" s="112">
        <f>'Run Rate'!S214</f>
        <v>8</v>
      </c>
      <c r="Q2110" s="112">
        <f>'Run Rate'!T214</f>
        <v>9</v>
      </c>
      <c r="R2110" s="112">
        <f>'Run Rate'!U214</f>
        <v>9</v>
      </c>
      <c r="S2110" s="112">
        <f>'Run Rate'!V214</f>
        <v>4</v>
      </c>
      <c r="T2110" s="112">
        <f>'Run Rate'!W214</f>
        <v>6</v>
      </c>
      <c r="U2110" s="112">
        <f>'Run Rate'!X214</f>
        <v>10</v>
      </c>
      <c r="V2110" s="112">
        <f>'Run Rate'!Y214</f>
        <v>10</v>
      </c>
      <c r="W2110" s="112">
        <f>'Run Rate'!Z214</f>
        <v>5</v>
      </c>
      <c r="X2110" s="112">
        <f>'Run Rate'!AA214</f>
        <v>5</v>
      </c>
      <c r="Y2110" s="112">
        <f>'Run Rate'!AB214</f>
        <v>10</v>
      </c>
      <c r="Z2110" s="112">
        <f>'Run Rate'!AC214</f>
        <v>7</v>
      </c>
      <c r="AA2110" s="112">
        <f>'Run Rate'!AD214</f>
        <v>2</v>
      </c>
      <c r="AB2110" s="113">
        <v>5</v>
      </c>
      <c r="AC2110" s="112">
        <v>6</v>
      </c>
      <c r="AD2110" s="112">
        <v>6</v>
      </c>
      <c r="AE2110" s="112">
        <v>6</v>
      </c>
      <c r="AF2110" s="112">
        <v>6</v>
      </c>
      <c r="AG2110" s="112">
        <v>7</v>
      </c>
      <c r="AH2110" s="112">
        <v>7</v>
      </c>
      <c r="AI2110" s="112">
        <v>8</v>
      </c>
      <c r="AJ2110" s="112">
        <v>8</v>
      </c>
      <c r="AK2110" s="112">
        <v>7</v>
      </c>
      <c r="AL2110" s="112">
        <v>8</v>
      </c>
      <c r="AM2110" s="112">
        <v>8</v>
      </c>
      <c r="AN2110" s="112">
        <v>8</v>
      </c>
      <c r="AQ2110" t="str">
        <f>AQ2108</f>
        <v/>
      </c>
    </row>
    <row r="2111" spans="1:43" ht="14.25" customHeight="1" x14ac:dyDescent="0.25">
      <c r="A2111" s="99" t="s">
        <v>1165</v>
      </c>
      <c r="B2111" s="114"/>
      <c r="C2111" s="114"/>
      <c r="D2111" s="114"/>
      <c r="E2111" s="114"/>
      <c r="F2111" s="114"/>
      <c r="G2111" s="114"/>
      <c r="H2111" s="114"/>
      <c r="I2111" s="114"/>
      <c r="J2111" s="114"/>
      <c r="K2111" s="114"/>
      <c r="L2111" s="114"/>
      <c r="M2111" s="114"/>
      <c r="N2111" s="114"/>
      <c r="O2111" s="114"/>
      <c r="P2111" s="114"/>
      <c r="Q2111" s="114"/>
      <c r="R2111" s="114"/>
      <c r="S2111" s="114"/>
      <c r="T2111" s="114"/>
      <c r="U2111" s="114"/>
      <c r="V2111" s="114"/>
      <c r="W2111" s="115"/>
      <c r="X2111" s="115"/>
      <c r="Y2111" s="115"/>
      <c r="Z2111" s="115"/>
      <c r="AA2111" s="112" t="s">
        <v>1166</v>
      </c>
      <c r="AB2111" s="113"/>
      <c r="AC2111" s="112"/>
      <c r="AD2111" s="112"/>
      <c r="AE2111" s="112"/>
      <c r="AF2111" s="112"/>
      <c r="AG2111" s="112"/>
      <c r="AH2111" s="112"/>
      <c r="AI2111" s="112"/>
      <c r="AJ2111" s="112"/>
      <c r="AK2111" s="112"/>
      <c r="AL2111" s="112"/>
      <c r="AM2111" s="112"/>
      <c r="AN2111" s="112"/>
      <c r="AQ2111" t="str">
        <f>AQ2108</f>
        <v/>
      </c>
    </row>
    <row r="2112" spans="1:43" ht="14.25" customHeight="1" x14ac:dyDescent="0.25">
      <c r="A2112" s="99" t="s">
        <v>1167</v>
      </c>
      <c r="B2112" s="114"/>
      <c r="C2112" s="114"/>
      <c r="D2112" s="114"/>
      <c r="E2112" s="114"/>
      <c r="F2112" s="114"/>
      <c r="G2112" s="114"/>
      <c r="H2112" s="114"/>
      <c r="I2112" s="114"/>
      <c r="J2112" s="114"/>
      <c r="K2112" s="114"/>
      <c r="L2112" s="114"/>
      <c r="M2112" s="114"/>
      <c r="N2112" s="114"/>
      <c r="O2112" s="114"/>
      <c r="P2112" s="114"/>
      <c r="Q2112" s="114"/>
      <c r="R2112" s="114"/>
      <c r="S2112" s="114"/>
      <c r="T2112" s="114"/>
      <c r="U2112" s="114"/>
      <c r="V2112" s="114"/>
      <c r="W2112" s="115"/>
      <c r="X2112" s="116"/>
      <c r="Y2112" s="117"/>
      <c r="Z2112" s="115"/>
      <c r="AA2112" s="112" t="s">
        <v>1168</v>
      </c>
      <c r="AB2112" s="113">
        <f>'Demand Input VP'!B1059</f>
        <v>0</v>
      </c>
      <c r="AC2112" s="112">
        <f>'Demand Input VP'!C1059</f>
        <v>0</v>
      </c>
      <c r="AD2112" s="112">
        <f>'Demand Input VP'!D1059</f>
        <v>0</v>
      </c>
      <c r="AE2112" s="112">
        <f>'Demand Input VP'!E1059</f>
        <v>0</v>
      </c>
      <c r="AF2112" s="112">
        <f>'Demand Input VP'!F1059</f>
        <v>0</v>
      </c>
      <c r="AG2112" s="112">
        <f>'Demand Input VP'!G1059</f>
        <v>0</v>
      </c>
      <c r="AH2112" s="112">
        <f>'Demand Input VP'!H1059</f>
        <v>0</v>
      </c>
      <c r="AI2112" s="112">
        <f>'Demand Input VP'!I1059</f>
        <v>0</v>
      </c>
      <c r="AJ2112" s="112">
        <f>'Demand Input VP'!J1059</f>
        <v>0</v>
      </c>
      <c r="AK2112" s="112">
        <f>'Demand Input VP'!K1059</f>
        <v>0</v>
      </c>
      <c r="AL2112" s="112">
        <f>'Demand Input VP'!L1059</f>
        <v>0</v>
      </c>
      <c r="AM2112" s="112">
        <f>'Demand Input VP'!M1059</f>
        <v>0</v>
      </c>
      <c r="AN2112" s="112">
        <f>'Demand Input VP'!N1059</f>
        <v>0</v>
      </c>
      <c r="AQ2112" t="str">
        <f>AQ2108</f>
        <v/>
      </c>
    </row>
    <row r="2113" spans="1:43" ht="14.25" customHeight="1" x14ac:dyDescent="0.25">
      <c r="A2113" s="99" t="s">
        <v>1169</v>
      </c>
      <c r="B2113" s="118"/>
      <c r="C2113" s="118"/>
      <c r="D2113" s="118"/>
      <c r="E2113" s="118"/>
      <c r="F2113" s="118"/>
      <c r="G2113" s="118"/>
      <c r="H2113" s="118"/>
      <c r="I2113" s="118"/>
      <c r="J2113" s="118"/>
      <c r="K2113" s="118"/>
      <c r="L2113" s="118"/>
      <c r="M2113" s="118"/>
      <c r="N2113" s="118"/>
      <c r="O2113" s="118"/>
      <c r="P2113" s="118"/>
      <c r="Q2113" s="118"/>
      <c r="R2113" s="118"/>
      <c r="S2113" s="118"/>
      <c r="T2113" s="118"/>
      <c r="U2113" s="118"/>
      <c r="V2113" s="118"/>
      <c r="W2113" s="115"/>
      <c r="X2113" s="116"/>
      <c r="Y2113" s="117"/>
      <c r="Z2113" s="119"/>
      <c r="AA2113" s="120" t="s">
        <v>1170</v>
      </c>
      <c r="AB2113" s="121">
        <f>'Demand Input VP'!B1058</f>
        <v>0</v>
      </c>
      <c r="AC2113" s="120">
        <f>'Demand Input VP'!C1058</f>
        <v>0</v>
      </c>
      <c r="AD2113" s="120">
        <f>'Demand Input VP'!D1058</f>
        <v>0</v>
      </c>
      <c r="AE2113" s="120">
        <f>'Demand Input VP'!E1058</f>
        <v>0</v>
      </c>
      <c r="AF2113" s="120">
        <f>'Demand Input VP'!F1058</f>
        <v>0</v>
      </c>
      <c r="AG2113" s="120">
        <f>'Demand Input VP'!G1058</f>
        <v>0</v>
      </c>
      <c r="AH2113" s="120">
        <f>'Demand Input VP'!H1058</f>
        <v>0</v>
      </c>
      <c r="AI2113" s="120">
        <f>'Demand Input VP'!I1058</f>
        <v>0</v>
      </c>
      <c r="AJ2113" s="120">
        <f>'Demand Input VP'!J1058</f>
        <v>0</v>
      </c>
      <c r="AK2113" s="120">
        <f>'Demand Input VP'!K1058</f>
        <v>0</v>
      </c>
      <c r="AL2113" s="120">
        <f>'Demand Input VP'!L1058</f>
        <v>0</v>
      </c>
      <c r="AM2113" s="120">
        <f>'Demand Input VP'!M1058</f>
        <v>0</v>
      </c>
      <c r="AN2113" s="120">
        <f>'Demand Input VP'!N1058</f>
        <v>0</v>
      </c>
      <c r="AQ2113" t="str">
        <f>AQ2108</f>
        <v/>
      </c>
    </row>
    <row r="2114" spans="1:43" ht="14.25" customHeight="1" x14ac:dyDescent="0.25">
      <c r="A2114" s="1"/>
      <c r="B2114" s="122"/>
      <c r="C2114" s="122"/>
      <c r="D2114" s="122"/>
      <c r="E2114" s="122"/>
      <c r="F2114" s="122"/>
      <c r="G2114" s="122"/>
      <c r="H2114" s="122"/>
      <c r="I2114" s="122"/>
      <c r="J2114" s="122"/>
      <c r="K2114" s="122"/>
      <c r="L2114" s="122"/>
      <c r="M2114" s="122"/>
      <c r="N2114" s="122"/>
      <c r="O2114" s="122"/>
      <c r="P2114" s="122"/>
      <c r="Q2114" s="122"/>
      <c r="R2114" s="122"/>
      <c r="S2114" s="122"/>
      <c r="T2114" s="122"/>
      <c r="U2114" s="122"/>
      <c r="V2114" s="122"/>
      <c r="W2114" s="123"/>
      <c r="X2114" s="116"/>
      <c r="Y2114" s="117"/>
      <c r="Z2114" s="123"/>
      <c r="AA2114" s="112" t="s">
        <v>1171</v>
      </c>
      <c r="AB2114" s="113">
        <f>'Demand Input MP'!B1059</f>
        <v>0</v>
      </c>
      <c r="AC2114" s="112">
        <f>'Demand Input MP'!C1059</f>
        <v>0</v>
      </c>
      <c r="AD2114" s="112">
        <f>'Demand Input MP'!D1059</f>
        <v>0</v>
      </c>
      <c r="AE2114" s="112">
        <f>'Demand Input MP'!E1059</f>
        <v>0</v>
      </c>
      <c r="AF2114" s="112">
        <f>'Demand Input MP'!F1059</f>
        <v>0</v>
      </c>
      <c r="AG2114" s="112">
        <f>'Demand Input MP'!G1059</f>
        <v>0</v>
      </c>
      <c r="AH2114" s="112">
        <f>'Demand Input MP'!H1059</f>
        <v>0</v>
      </c>
      <c r="AI2114" s="112">
        <f>'Demand Input MP'!I1059</f>
        <v>0</v>
      </c>
      <c r="AJ2114" s="112">
        <f>'Demand Input MP'!J1059</f>
        <v>0</v>
      </c>
      <c r="AK2114" s="112">
        <f>'Demand Input MP'!K1059</f>
        <v>0</v>
      </c>
      <c r="AL2114" s="112">
        <f>'Demand Input MP'!L1059</f>
        <v>0</v>
      </c>
      <c r="AM2114" s="112">
        <f>'Demand Input MP'!M1059</f>
        <v>0</v>
      </c>
      <c r="AN2114" s="112">
        <f>'Demand Input MP'!N1059</f>
        <v>0</v>
      </c>
      <c r="AQ2114" t="str">
        <f>AQ2108</f>
        <v/>
      </c>
    </row>
    <row r="2115" spans="1:43" ht="14.25" customHeight="1" x14ac:dyDescent="0.25">
      <c r="A2115" s="1"/>
      <c r="B2115" s="122"/>
      <c r="C2115" s="122"/>
      <c r="D2115" s="122"/>
      <c r="E2115" s="122"/>
      <c r="F2115" s="122"/>
      <c r="G2115" s="122"/>
      <c r="H2115" s="122"/>
      <c r="I2115" s="122"/>
      <c r="J2115" s="122"/>
      <c r="K2115" s="122"/>
      <c r="L2115" s="122"/>
      <c r="M2115" s="122"/>
      <c r="N2115" s="122"/>
      <c r="O2115" s="122"/>
      <c r="P2115" s="122"/>
      <c r="Q2115" s="122"/>
      <c r="R2115" s="122"/>
      <c r="S2115" s="122"/>
      <c r="T2115" s="122"/>
      <c r="U2115" s="122"/>
      <c r="V2115" s="124" t="s">
        <v>91</v>
      </c>
      <c r="W2115" s="125">
        <f>IFERROR(IF(SUM('Run Rate History'!E214:AD214)&gt;0,(SUMPRODUCT((B2110:AA2110&gt;=PERCENTILE(B2110:AA2110,0.1))*(B2110:AA2110&lt;=PERCENTILE(B2110:AA2110,0.9))*B2110:AA2110)+SUMPRODUCT(('Run Rate History'!E214:AD214&gt;=PERCENTILE(B2110:AA2110,0.1))*('Run Rate History'!E214:AD214&lt;=PERCENTILE(B2110:AA2110,0.9))*'Run Rate History'!E214:AD214))/(SUMPRODUCT((B2110:AA2110&gt;=PERCENTILE(B2110:AA2110,0.1))*(B2110:AA2110&lt;=PERCENTILE(B2110:AA2110,0.9))*1)+SUMPRODUCT(('Run Rate History'!E214:AD214&gt;=PERCENTILE(B2110:AA2110,0.1))*('Run Rate History'!E214:AD214&lt;=PERCENTILE(B2110:AA2110,0.9))*1)),TRIMMEAN(B2110:AA2110,0.15)),0)</f>
        <v>6.9743589743589745</v>
      </c>
      <c r="X2115" s="126" t="s">
        <v>1172</v>
      </c>
      <c r="Y2115" s="127">
        <f>SUM(B2110:AA2110)/26</f>
        <v>7.5769230769230766</v>
      </c>
      <c r="Z2115" s="128"/>
      <c r="AA2115" s="112" t="s">
        <v>1173</v>
      </c>
      <c r="AB2115" s="113">
        <f>'Demand Input MP'!B1058</f>
        <v>0</v>
      </c>
      <c r="AC2115" s="112">
        <f>'Demand Input MP'!C1058</f>
        <v>0</v>
      </c>
      <c r="AD2115" s="112">
        <f>'Demand Input MP'!D1058</f>
        <v>0</v>
      </c>
      <c r="AE2115" s="112">
        <f>'Demand Input MP'!E1058</f>
        <v>0</v>
      </c>
      <c r="AF2115" s="112">
        <f>'Demand Input MP'!F1058</f>
        <v>0</v>
      </c>
      <c r="AG2115" s="112">
        <f>'Demand Input MP'!G1058</f>
        <v>0</v>
      </c>
      <c r="AH2115" s="112">
        <f>'Demand Input MP'!H1058</f>
        <v>0</v>
      </c>
      <c r="AI2115" s="112">
        <f>'Demand Input MP'!I1058</f>
        <v>0</v>
      </c>
      <c r="AJ2115" s="112">
        <f>'Demand Input MP'!J1058</f>
        <v>0</v>
      </c>
      <c r="AK2115" s="112">
        <f>'Demand Input MP'!K1058</f>
        <v>0</v>
      </c>
      <c r="AL2115" s="112">
        <f>'Demand Input MP'!L1058</f>
        <v>0</v>
      </c>
      <c r="AM2115" s="112">
        <f>'Demand Input MP'!M1058</f>
        <v>0</v>
      </c>
      <c r="AN2115" s="112">
        <f>'Demand Input MP'!N1058</f>
        <v>0</v>
      </c>
      <c r="AQ2115" t="str">
        <f>AQ2108</f>
        <v/>
      </c>
    </row>
    <row r="2116" spans="1:43" ht="14.25" customHeight="1" x14ac:dyDescent="0.25">
      <c r="A2116" s="1"/>
      <c r="B2116" s="122"/>
      <c r="C2116" s="122"/>
      <c r="D2116" s="122"/>
      <c r="E2116" s="122"/>
      <c r="F2116" s="122"/>
      <c r="G2116" s="122"/>
      <c r="H2116" s="122"/>
      <c r="I2116" s="122"/>
      <c r="J2116" s="122"/>
      <c r="K2116" s="122"/>
      <c r="L2116" s="122"/>
      <c r="M2116" s="122"/>
      <c r="N2116" s="122"/>
      <c r="O2116" s="122"/>
      <c r="P2116" s="122"/>
      <c r="Q2116" s="122"/>
      <c r="R2116" s="122"/>
      <c r="S2116" s="122"/>
      <c r="T2116" s="122"/>
      <c r="U2116" s="122"/>
      <c r="V2116" s="124" t="s">
        <v>94</v>
      </c>
      <c r="W2116" s="125">
        <f>IFERROR((1*MIN(MAX(X2110,0.5*IF(SUM('Run Rate History'!E214:AD214)&gt;0,(MEDIAN(IF(B2110:AA2110&gt;0,B2110:AA2110))+MEDIAN(IF('Run Rate History'!E214:AD214&gt;0,'Run Rate History'!E214:AD214)))/2,MEDIAN(IF(B2110:AA2110&gt;0,B2110:AA2110)))),2*IF(SUM('Run Rate History'!E214:AD214)&gt;0,(MEDIAN(IF(B2110:AA2110&gt;0,B2110:AA2110))+MEDIAN(IF('Run Rate History'!E214:AD214&gt;0,'Run Rate History'!E214:AD214)))/2,MEDIAN(IF(B2110:AA2110&gt;0,B2110:AA2110))))+2*MIN(MAX(Y2110,0.5*IF(SUM('Run Rate History'!E214:AD214)&gt;0,(MEDIAN(IF(B2110:AA2110&gt;0,B2110:AA2110))+MEDIAN(IF('Run Rate History'!E214:AD214&gt;0,'Run Rate History'!E214:AD214)))/2,MEDIAN(IF(B2110:AA2110&gt;0,B2110:AA2110)))),2*IF(SUM('Run Rate History'!E214:AD214)&gt;0,(MEDIAN(IF(B2110:AA2110&gt;0,B2110:AA2110))+MEDIAN(IF('Run Rate History'!E214:AD214&gt;0,'Run Rate History'!E214:AD214)))/2,MEDIAN(IF(B2110:AA2110&gt;0,B2110:AA2110))))+3*MIN(MAX(Z2110,0.5*IF(SUM('Run Rate History'!E214:AD214)&gt;0,(MEDIAN(IF(B2110:AA2110&gt;0,B2110:AA2110))+MEDIAN(IF('Run Rate History'!E214:AD214&gt;0,'Run Rate History'!E214:AD214)))/2,MEDIAN(IF(B2110:AA2110&gt;0,B2110:AA2110)))),2*IF(SUM('Run Rate History'!E214:AD214)&gt;0,(MEDIAN(IF(B2110:AA2110&gt;0,B2110:AA2110))+MEDIAN(IF('Run Rate History'!E214:AD214&gt;0,'Run Rate History'!E214:AD214)))/2,MEDIAN(IF(B2110:AA2110&gt;0,B2110:AA2110))))+4*MIN(MAX(AA2110,0.5*IF(SUM('Run Rate History'!E214:AD214)&gt;0,(MEDIAN(IF(B2110:AA2110&gt;0,B2110:AA2110))+MEDIAN(IF('Run Rate History'!E214:AD214&gt;0,'Run Rate History'!E214:AD214)))/2,MEDIAN(IF(B2110:AA2110&gt;0,B2110:AA2110)))),2*IF(SUM('Run Rate History'!E214:AD214)&gt;0,(MEDIAN(IF(B2110:AA2110&gt;0,B2110:AA2110))+MEDIAN(IF('Run Rate History'!E214:AD214&gt;0,'Run Rate History'!E214:AD214)))/2,MEDIAN(IF(B2110:AA2110&gt;0,B2110:AA2110)))))/10,0)</f>
        <v>6</v>
      </c>
      <c r="X2116" s="129" t="s">
        <v>1174</v>
      </c>
      <c r="Y2116" s="130">
        <f>IFERROR(VLOOKUP(A2108,'Stanje zaliha'!A:E,5,FALSE()),0)</f>
        <v>78</v>
      </c>
      <c r="Z2116" s="131"/>
      <c r="AA2116" s="113" t="s">
        <v>1175</v>
      </c>
      <c r="AB2116" s="118">
        <f t="shared" ref="AB2116:AN2116" si="420">SUM(AB2112:AB2115)</f>
        <v>0</v>
      </c>
      <c r="AC2116" s="118">
        <f t="shared" si="420"/>
        <v>0</v>
      </c>
      <c r="AD2116" s="118">
        <f t="shared" si="420"/>
        <v>0</v>
      </c>
      <c r="AE2116" s="118">
        <f t="shared" si="420"/>
        <v>0</v>
      </c>
      <c r="AF2116" s="118">
        <f t="shared" si="420"/>
        <v>0</v>
      </c>
      <c r="AG2116" s="118">
        <f t="shared" si="420"/>
        <v>0</v>
      </c>
      <c r="AH2116" s="118">
        <f t="shared" si="420"/>
        <v>0</v>
      </c>
      <c r="AI2116" s="118">
        <f t="shared" si="420"/>
        <v>0</v>
      </c>
      <c r="AJ2116" s="118">
        <f t="shared" si="420"/>
        <v>0</v>
      </c>
      <c r="AK2116" s="118">
        <f t="shared" si="420"/>
        <v>0</v>
      </c>
      <c r="AL2116" s="118">
        <f t="shared" si="420"/>
        <v>0</v>
      </c>
      <c r="AM2116" s="118">
        <f t="shared" si="420"/>
        <v>0</v>
      </c>
      <c r="AN2116" s="118">
        <f t="shared" si="420"/>
        <v>0</v>
      </c>
      <c r="AQ2116" t="str">
        <f>AQ2108</f>
        <v/>
      </c>
    </row>
    <row r="2117" spans="1:43" ht="14.25" customHeight="1" x14ac:dyDescent="0.25">
      <c r="A2117" s="1"/>
      <c r="B2117" s="122"/>
      <c r="C2117" s="122"/>
      <c r="D2117" s="122"/>
      <c r="E2117" s="122"/>
      <c r="F2117" s="122"/>
      <c r="G2117" s="122"/>
      <c r="H2117" s="122"/>
      <c r="I2117" s="122"/>
      <c r="J2117" s="122"/>
      <c r="K2117" s="122"/>
      <c r="L2117" s="122"/>
      <c r="M2117" s="122"/>
      <c r="N2117" s="122"/>
      <c r="O2117" s="122"/>
      <c r="P2117" s="122"/>
      <c r="Q2117" s="122"/>
      <c r="R2117" s="122"/>
      <c r="S2117" s="122"/>
      <c r="T2117" s="122"/>
      <c r="U2117" s="122"/>
      <c r="V2117" s="124" t="s">
        <v>95</v>
      </c>
      <c r="W2117" s="125">
        <f>IFERROR(0.6*W2116+0.4*W2115,0)</f>
        <v>6.3897435897435901</v>
      </c>
      <c r="X2117" s="132" t="s">
        <v>1176</v>
      </c>
      <c r="Y2117" s="133">
        <f>IFERROR(SUMIF('Popis poslanih narudžbi'!A:A,A2108,'Popis poslanih narudžbi'!C:C),0)</f>
        <v>0</v>
      </c>
      <c r="Z2117" s="131"/>
      <c r="AA2117" s="134" t="s">
        <v>1177</v>
      </c>
      <c r="AB2117" s="118">
        <f t="shared" ref="AB2117:AN2117" si="421">AB2110+AB2116</f>
        <v>5</v>
      </c>
      <c r="AC2117" s="118">
        <f t="shared" si="421"/>
        <v>6</v>
      </c>
      <c r="AD2117" s="118">
        <f t="shared" si="421"/>
        <v>6</v>
      </c>
      <c r="AE2117" s="118">
        <f t="shared" si="421"/>
        <v>6</v>
      </c>
      <c r="AF2117" s="118">
        <f t="shared" si="421"/>
        <v>6</v>
      </c>
      <c r="AG2117" s="118">
        <f t="shared" si="421"/>
        <v>7</v>
      </c>
      <c r="AH2117" s="118">
        <f t="shared" si="421"/>
        <v>7</v>
      </c>
      <c r="AI2117" s="118">
        <f t="shared" si="421"/>
        <v>8</v>
      </c>
      <c r="AJ2117" s="118">
        <f t="shared" si="421"/>
        <v>8</v>
      </c>
      <c r="AK2117" s="118">
        <f t="shared" si="421"/>
        <v>7</v>
      </c>
      <c r="AL2117" s="118">
        <f t="shared" si="421"/>
        <v>8</v>
      </c>
      <c r="AM2117" s="118">
        <f t="shared" si="421"/>
        <v>8</v>
      </c>
      <c r="AN2117" s="118">
        <f t="shared" si="421"/>
        <v>8</v>
      </c>
      <c r="AQ2117" t="str">
        <f>AQ2108</f>
        <v/>
      </c>
    </row>
    <row r="2118" spans="1:43" ht="14.25" customHeight="1" x14ac:dyDescent="0.25">
      <c r="A2118" s="107" t="str">
        <f>'Run Rate'!A215</f>
        <v>POL09780</v>
      </c>
      <c r="B2118" s="135" t="str">
        <f>'Run Rate'!B215</f>
        <v>Polleo HydroX Micellar Casein 908g Vanilla Ice Cream</v>
      </c>
      <c r="C2118" s="135" t="str">
        <f>'Run Rate'!C215</f>
        <v>PROTEINI</v>
      </c>
      <c r="D2118" s="135" t="str">
        <f>'Run Rate'!D215</f>
        <v>02 SILVER</v>
      </c>
      <c r="E2118" s="122"/>
      <c r="F2118" s="122"/>
      <c r="G2118" s="122"/>
      <c r="H2118" s="122"/>
      <c r="I2118" s="122"/>
      <c r="J2118" s="122"/>
      <c r="K2118" s="122"/>
      <c r="L2118" s="122"/>
      <c r="M2118" s="122"/>
      <c r="N2118" s="122"/>
      <c r="O2118" s="122"/>
      <c r="P2118" s="122"/>
      <c r="Q2118" s="122"/>
      <c r="R2118" s="122"/>
      <c r="S2118" s="122"/>
      <c r="T2118" s="122"/>
      <c r="U2118" s="122"/>
      <c r="V2118" s="122"/>
      <c r="W2118" s="122"/>
      <c r="X2118" s="122"/>
      <c r="Y2118" s="122"/>
      <c r="Z2118" s="122"/>
      <c r="AA2118" s="122"/>
      <c r="AB2118" s="122"/>
      <c r="AC2118" s="122"/>
      <c r="AD2118" s="122"/>
      <c r="AE2118" s="122"/>
      <c r="AF2118" s="122"/>
      <c r="AG2118" s="122"/>
      <c r="AH2118" s="122"/>
      <c r="AI2118" s="122"/>
      <c r="AJ2118" s="122"/>
      <c r="AK2118" s="122"/>
      <c r="AL2118" s="122"/>
      <c r="AM2118" s="122"/>
      <c r="AN2118" s="122"/>
      <c r="AQ2118" t="str">
        <f>IF(AND(OR($B$1="ALL",$B$1=C2118),OR($E$1="ALL",$E$1=D2118),OR($B$2="ALL",$B$2=A2118),OR($E$2="ALL",IFERROR(SEARCH($E$2,B2118),0)&gt;0)),"MATCH","")</f>
        <v/>
      </c>
    </row>
    <row r="2119" spans="1:43" ht="14.25" customHeight="1" x14ac:dyDescent="0.25">
      <c r="A2119" s="108" t="s">
        <v>1137</v>
      </c>
      <c r="B2119" s="136" t="s">
        <v>1138</v>
      </c>
      <c r="C2119" s="136" t="s">
        <v>1139</v>
      </c>
      <c r="D2119" s="136" t="s">
        <v>1140</v>
      </c>
      <c r="E2119" s="136" t="s">
        <v>1141</v>
      </c>
      <c r="F2119" s="136" t="s">
        <v>1142</v>
      </c>
      <c r="G2119" s="136" t="s">
        <v>1143</v>
      </c>
      <c r="H2119" s="136" t="s">
        <v>1144</v>
      </c>
      <c r="I2119" s="136" t="s">
        <v>1145</v>
      </c>
      <c r="J2119" s="136" t="s">
        <v>1146</v>
      </c>
      <c r="K2119" s="136" t="s">
        <v>1147</v>
      </c>
      <c r="L2119" s="136" t="s">
        <v>1148</v>
      </c>
      <c r="M2119" s="136" t="s">
        <v>1149</v>
      </c>
      <c r="N2119" s="136" t="s">
        <v>1150</v>
      </c>
      <c r="O2119" s="136" t="s">
        <v>1151</v>
      </c>
      <c r="P2119" s="136" t="s">
        <v>1152</v>
      </c>
      <c r="Q2119" s="136" t="s">
        <v>1153</v>
      </c>
      <c r="R2119" s="136" t="s">
        <v>1154</v>
      </c>
      <c r="S2119" s="136" t="s">
        <v>1155</v>
      </c>
      <c r="T2119" s="136" t="s">
        <v>1156</v>
      </c>
      <c r="U2119" s="136" t="s">
        <v>1157</v>
      </c>
      <c r="V2119" s="136" t="s">
        <v>1158</v>
      </c>
      <c r="W2119" s="136" t="s">
        <v>1159</v>
      </c>
      <c r="X2119" s="136" t="s">
        <v>1160</v>
      </c>
      <c r="Y2119" s="136" t="s">
        <v>1161</v>
      </c>
      <c r="Z2119" s="136" t="s">
        <v>1162</v>
      </c>
      <c r="AA2119" s="136" t="s">
        <v>1163</v>
      </c>
      <c r="AB2119" s="137" t="s">
        <v>156</v>
      </c>
      <c r="AC2119" s="137" t="s">
        <v>157</v>
      </c>
      <c r="AD2119" s="137" t="s">
        <v>158</v>
      </c>
      <c r="AE2119" s="137" t="s">
        <v>139</v>
      </c>
      <c r="AF2119" s="138" t="s">
        <v>140</v>
      </c>
      <c r="AG2119" s="138" t="s">
        <v>141</v>
      </c>
      <c r="AH2119" s="138" t="s">
        <v>142</v>
      </c>
      <c r="AI2119" s="138" t="s">
        <v>143</v>
      </c>
      <c r="AJ2119" s="139" t="s">
        <v>144</v>
      </c>
      <c r="AK2119" s="139" t="s">
        <v>145</v>
      </c>
      <c r="AL2119" s="139" t="s">
        <v>146</v>
      </c>
      <c r="AM2119" s="140" t="s">
        <v>147</v>
      </c>
      <c r="AN2119" s="140" t="s">
        <v>148</v>
      </c>
      <c r="AQ2119" t="str">
        <f>AQ2118</f>
        <v/>
      </c>
    </row>
    <row r="2120" spans="1:43" ht="14.25" customHeight="1" x14ac:dyDescent="0.25">
      <c r="A2120" s="99" t="s">
        <v>1164</v>
      </c>
      <c r="B2120" s="112">
        <f>'Run Rate'!E215</f>
        <v>10</v>
      </c>
      <c r="C2120" s="112">
        <f>'Run Rate'!F215</f>
        <v>9</v>
      </c>
      <c r="D2120" s="112">
        <f>'Run Rate'!G215</f>
        <v>7</v>
      </c>
      <c r="E2120" s="112">
        <f>'Run Rate'!H215</f>
        <v>8</v>
      </c>
      <c r="F2120" s="112">
        <f>'Run Rate'!I215</f>
        <v>4</v>
      </c>
      <c r="G2120" s="112">
        <f>'Run Rate'!J215</f>
        <v>18</v>
      </c>
      <c r="H2120" s="112">
        <f>'Run Rate'!K215</f>
        <v>9</v>
      </c>
      <c r="I2120" s="112">
        <f>'Run Rate'!L215</f>
        <v>13</v>
      </c>
      <c r="J2120" s="112">
        <f>'Run Rate'!M215</f>
        <v>10</v>
      </c>
      <c r="K2120" s="112">
        <f>'Run Rate'!N215</f>
        <v>17</v>
      </c>
      <c r="L2120" s="112">
        <f>'Run Rate'!O215</f>
        <v>11</v>
      </c>
      <c r="M2120" s="112">
        <f>'Run Rate'!P215</f>
        <v>16</v>
      </c>
      <c r="N2120" s="112">
        <f>'Run Rate'!Q215</f>
        <v>20</v>
      </c>
      <c r="O2120" s="112">
        <f>'Run Rate'!R215</f>
        <v>9</v>
      </c>
      <c r="P2120" s="112">
        <f>'Run Rate'!S215</f>
        <v>2</v>
      </c>
      <c r="Q2120" s="112">
        <f>'Run Rate'!T215</f>
        <v>9</v>
      </c>
      <c r="R2120" s="112">
        <f>'Run Rate'!U215</f>
        <v>13</v>
      </c>
      <c r="S2120" s="112">
        <f>'Run Rate'!V215</f>
        <v>14</v>
      </c>
      <c r="T2120" s="112">
        <f>'Run Rate'!W215</f>
        <v>8</v>
      </c>
      <c r="U2120" s="112">
        <f>'Run Rate'!X215</f>
        <v>13</v>
      </c>
      <c r="V2120" s="112">
        <f>'Run Rate'!Y215</f>
        <v>14</v>
      </c>
      <c r="W2120" s="112">
        <f>'Run Rate'!Z215</f>
        <v>14</v>
      </c>
      <c r="X2120" s="112">
        <f>'Run Rate'!AA215</f>
        <v>13</v>
      </c>
      <c r="Y2120" s="112">
        <f>'Run Rate'!AB215</f>
        <v>28</v>
      </c>
      <c r="Z2120" s="112">
        <f>'Run Rate'!AC215</f>
        <v>23</v>
      </c>
      <c r="AA2120" s="112">
        <f>'Run Rate'!AD215</f>
        <v>13</v>
      </c>
      <c r="AB2120" s="113">
        <v>20</v>
      </c>
      <c r="AC2120" s="112">
        <v>21</v>
      </c>
      <c r="AD2120" s="112">
        <v>21</v>
      </c>
      <c r="AE2120" s="112">
        <v>22</v>
      </c>
      <c r="AF2120" s="112">
        <v>22</v>
      </c>
      <c r="AG2120" s="112">
        <v>22</v>
      </c>
      <c r="AH2120" s="112">
        <v>23</v>
      </c>
      <c r="AI2120" s="112">
        <v>23</v>
      </c>
      <c r="AJ2120" s="112">
        <v>23</v>
      </c>
      <c r="AK2120" s="112">
        <v>23</v>
      </c>
      <c r="AL2120" s="112">
        <v>23</v>
      </c>
      <c r="AM2120" s="112">
        <v>23</v>
      </c>
      <c r="AN2120" s="112">
        <v>24</v>
      </c>
      <c r="AQ2120" t="str">
        <f>AQ2118</f>
        <v/>
      </c>
    </row>
    <row r="2121" spans="1:43" ht="14.25" customHeight="1" x14ac:dyDescent="0.25">
      <c r="A2121" s="99" t="s">
        <v>1165</v>
      </c>
      <c r="B2121" s="114"/>
      <c r="C2121" s="114"/>
      <c r="D2121" s="114"/>
      <c r="E2121" s="114"/>
      <c r="F2121" s="114"/>
      <c r="G2121" s="114"/>
      <c r="H2121" s="114"/>
      <c r="I2121" s="114"/>
      <c r="J2121" s="114"/>
      <c r="K2121" s="114"/>
      <c r="L2121" s="114"/>
      <c r="M2121" s="114"/>
      <c r="N2121" s="114"/>
      <c r="O2121" s="114"/>
      <c r="P2121" s="114"/>
      <c r="Q2121" s="114"/>
      <c r="R2121" s="114"/>
      <c r="S2121" s="114"/>
      <c r="T2121" s="114"/>
      <c r="U2121" s="114"/>
      <c r="V2121" s="114"/>
      <c r="W2121" s="115"/>
      <c r="X2121" s="115"/>
      <c r="Y2121" s="115"/>
      <c r="Z2121" s="115"/>
      <c r="AA2121" s="112" t="s">
        <v>1166</v>
      </c>
      <c r="AB2121" s="113"/>
      <c r="AC2121" s="112"/>
      <c r="AD2121" s="112"/>
      <c r="AE2121" s="112"/>
      <c r="AF2121" s="112"/>
      <c r="AG2121" s="112"/>
      <c r="AH2121" s="112"/>
      <c r="AI2121" s="112"/>
      <c r="AJ2121" s="112"/>
      <c r="AK2121" s="112"/>
      <c r="AL2121" s="112"/>
      <c r="AM2121" s="112"/>
      <c r="AN2121" s="112"/>
      <c r="AQ2121" t="str">
        <f>AQ2118</f>
        <v/>
      </c>
    </row>
    <row r="2122" spans="1:43" ht="14.25" customHeight="1" x14ac:dyDescent="0.25">
      <c r="A2122" s="99" t="s">
        <v>1167</v>
      </c>
      <c r="B2122" s="114"/>
      <c r="C2122" s="114"/>
      <c r="D2122" s="114"/>
      <c r="E2122" s="114"/>
      <c r="F2122" s="114"/>
      <c r="G2122" s="114"/>
      <c r="H2122" s="114"/>
      <c r="I2122" s="114"/>
      <c r="J2122" s="114"/>
      <c r="K2122" s="114"/>
      <c r="L2122" s="114"/>
      <c r="M2122" s="114"/>
      <c r="N2122" s="114"/>
      <c r="O2122" s="114"/>
      <c r="P2122" s="114"/>
      <c r="Q2122" s="114"/>
      <c r="R2122" s="114"/>
      <c r="S2122" s="114"/>
      <c r="T2122" s="114"/>
      <c r="U2122" s="114"/>
      <c r="V2122" s="114"/>
      <c r="W2122" s="115"/>
      <c r="X2122" s="116"/>
      <c r="Y2122" s="117"/>
      <c r="Z2122" s="115"/>
      <c r="AA2122" s="112" t="s">
        <v>1168</v>
      </c>
      <c r="AB2122" s="113">
        <f>'Demand Input VP'!B1064</f>
        <v>0</v>
      </c>
      <c r="AC2122" s="112">
        <f>'Demand Input VP'!C1064</f>
        <v>0</v>
      </c>
      <c r="AD2122" s="112">
        <f>'Demand Input VP'!D1064</f>
        <v>0</v>
      </c>
      <c r="AE2122" s="112">
        <f>'Demand Input VP'!E1064</f>
        <v>0</v>
      </c>
      <c r="AF2122" s="112">
        <f>'Demand Input VP'!F1064</f>
        <v>0</v>
      </c>
      <c r="AG2122" s="112">
        <f>'Demand Input VP'!G1064</f>
        <v>0</v>
      </c>
      <c r="AH2122" s="112">
        <f>'Demand Input VP'!H1064</f>
        <v>0</v>
      </c>
      <c r="AI2122" s="112">
        <f>'Demand Input VP'!I1064</f>
        <v>0</v>
      </c>
      <c r="AJ2122" s="112">
        <f>'Demand Input VP'!J1064</f>
        <v>0</v>
      </c>
      <c r="AK2122" s="112">
        <f>'Demand Input VP'!K1064</f>
        <v>0</v>
      </c>
      <c r="AL2122" s="112">
        <f>'Demand Input VP'!L1064</f>
        <v>0</v>
      </c>
      <c r="AM2122" s="112">
        <f>'Demand Input VP'!M1064</f>
        <v>0</v>
      </c>
      <c r="AN2122" s="112">
        <f>'Demand Input VP'!N1064</f>
        <v>0</v>
      </c>
      <c r="AQ2122" t="str">
        <f>AQ2118</f>
        <v/>
      </c>
    </row>
    <row r="2123" spans="1:43" ht="14.25" customHeight="1" x14ac:dyDescent="0.25">
      <c r="A2123" s="99" t="s">
        <v>1169</v>
      </c>
      <c r="B2123" s="118"/>
      <c r="C2123" s="118"/>
      <c r="D2123" s="118"/>
      <c r="E2123" s="118"/>
      <c r="F2123" s="118"/>
      <c r="G2123" s="118"/>
      <c r="H2123" s="118"/>
      <c r="I2123" s="118"/>
      <c r="J2123" s="118"/>
      <c r="K2123" s="118"/>
      <c r="L2123" s="118"/>
      <c r="M2123" s="118"/>
      <c r="N2123" s="118"/>
      <c r="O2123" s="118"/>
      <c r="P2123" s="118"/>
      <c r="Q2123" s="118"/>
      <c r="R2123" s="118"/>
      <c r="S2123" s="118"/>
      <c r="T2123" s="118"/>
      <c r="U2123" s="118"/>
      <c r="V2123" s="118"/>
      <c r="W2123" s="115"/>
      <c r="X2123" s="116"/>
      <c r="Y2123" s="117"/>
      <c r="Z2123" s="119"/>
      <c r="AA2123" s="120" t="s">
        <v>1170</v>
      </c>
      <c r="AB2123" s="121">
        <f>'Demand Input VP'!B1063</f>
        <v>0</v>
      </c>
      <c r="AC2123" s="120">
        <f>'Demand Input VP'!C1063</f>
        <v>0</v>
      </c>
      <c r="AD2123" s="120">
        <f>'Demand Input VP'!D1063</f>
        <v>0</v>
      </c>
      <c r="AE2123" s="120">
        <f>'Demand Input VP'!E1063</f>
        <v>0</v>
      </c>
      <c r="AF2123" s="120">
        <f>'Demand Input VP'!F1063</f>
        <v>0</v>
      </c>
      <c r="AG2123" s="120">
        <f>'Demand Input VP'!G1063</f>
        <v>0</v>
      </c>
      <c r="AH2123" s="120">
        <f>'Demand Input VP'!H1063</f>
        <v>0</v>
      </c>
      <c r="AI2123" s="120">
        <f>'Demand Input VP'!I1063</f>
        <v>0</v>
      </c>
      <c r="AJ2123" s="120">
        <f>'Demand Input VP'!J1063</f>
        <v>0</v>
      </c>
      <c r="AK2123" s="120">
        <f>'Demand Input VP'!K1063</f>
        <v>0</v>
      </c>
      <c r="AL2123" s="120">
        <f>'Demand Input VP'!L1063</f>
        <v>0</v>
      </c>
      <c r="AM2123" s="120">
        <f>'Demand Input VP'!M1063</f>
        <v>0</v>
      </c>
      <c r="AN2123" s="120">
        <f>'Demand Input VP'!N1063</f>
        <v>0</v>
      </c>
      <c r="AQ2123" t="str">
        <f>AQ2118</f>
        <v/>
      </c>
    </row>
    <row r="2124" spans="1:43" ht="14.25" customHeight="1" x14ac:dyDescent="0.25">
      <c r="A2124" s="1"/>
      <c r="B2124" s="122"/>
      <c r="C2124" s="122"/>
      <c r="D2124" s="122"/>
      <c r="E2124" s="122"/>
      <c r="F2124" s="122"/>
      <c r="G2124" s="122"/>
      <c r="H2124" s="122"/>
      <c r="I2124" s="122"/>
      <c r="J2124" s="122"/>
      <c r="K2124" s="122"/>
      <c r="L2124" s="122"/>
      <c r="M2124" s="122"/>
      <c r="N2124" s="122"/>
      <c r="O2124" s="122"/>
      <c r="P2124" s="122"/>
      <c r="Q2124" s="122"/>
      <c r="R2124" s="122"/>
      <c r="S2124" s="122"/>
      <c r="T2124" s="122"/>
      <c r="U2124" s="122"/>
      <c r="V2124" s="122"/>
      <c r="W2124" s="123"/>
      <c r="X2124" s="116"/>
      <c r="Y2124" s="117"/>
      <c r="Z2124" s="123"/>
      <c r="AA2124" s="112" t="s">
        <v>1171</v>
      </c>
      <c r="AB2124" s="113">
        <f>'Demand Input MP'!B1064</f>
        <v>0</v>
      </c>
      <c r="AC2124" s="112">
        <f>'Demand Input MP'!C1064</f>
        <v>0</v>
      </c>
      <c r="AD2124" s="112">
        <f>'Demand Input MP'!D1064</f>
        <v>0</v>
      </c>
      <c r="AE2124" s="112">
        <f>'Demand Input MP'!E1064</f>
        <v>0</v>
      </c>
      <c r="AF2124" s="112">
        <f>'Demand Input MP'!F1064</f>
        <v>0</v>
      </c>
      <c r="AG2124" s="112">
        <f>'Demand Input MP'!G1064</f>
        <v>0</v>
      </c>
      <c r="AH2124" s="112">
        <f>'Demand Input MP'!H1064</f>
        <v>0</v>
      </c>
      <c r="AI2124" s="112">
        <f>'Demand Input MP'!I1064</f>
        <v>0</v>
      </c>
      <c r="AJ2124" s="112">
        <f>'Demand Input MP'!J1064</f>
        <v>0</v>
      </c>
      <c r="AK2124" s="112">
        <f>'Demand Input MP'!K1064</f>
        <v>0</v>
      </c>
      <c r="AL2124" s="112">
        <f>'Demand Input MP'!L1064</f>
        <v>0</v>
      </c>
      <c r="AM2124" s="112">
        <f>'Demand Input MP'!M1064</f>
        <v>0</v>
      </c>
      <c r="AN2124" s="112">
        <f>'Demand Input MP'!N1064</f>
        <v>0</v>
      </c>
      <c r="AQ2124" t="str">
        <f>AQ2118</f>
        <v/>
      </c>
    </row>
    <row r="2125" spans="1:43" ht="14.25" customHeight="1" x14ac:dyDescent="0.25">
      <c r="A2125" s="1"/>
      <c r="B2125" s="122"/>
      <c r="C2125" s="122"/>
      <c r="D2125" s="122"/>
      <c r="E2125" s="122"/>
      <c r="F2125" s="122"/>
      <c r="G2125" s="122"/>
      <c r="H2125" s="122"/>
      <c r="I2125" s="122"/>
      <c r="J2125" s="122"/>
      <c r="K2125" s="122"/>
      <c r="L2125" s="122"/>
      <c r="M2125" s="122"/>
      <c r="N2125" s="122"/>
      <c r="O2125" s="122"/>
      <c r="P2125" s="122"/>
      <c r="Q2125" s="122"/>
      <c r="R2125" s="122"/>
      <c r="S2125" s="122"/>
      <c r="T2125" s="122"/>
      <c r="U2125" s="122"/>
      <c r="V2125" s="124" t="s">
        <v>91</v>
      </c>
      <c r="W2125" s="125">
        <f>IFERROR(IF(SUM('Run Rate History'!E215:AD215)&gt;0,(SUMPRODUCT((B2120:AA2120&gt;=PERCENTILE(B2120:AA2120,0.1))*(B2120:AA2120&lt;=PERCENTILE(B2120:AA2120,0.9))*B2120:AA2120)+SUMPRODUCT(('Run Rate History'!E215:AD215&gt;=PERCENTILE(B2120:AA2120,0.1))*('Run Rate History'!E215:AD215&lt;=PERCENTILE(B2120:AA2120,0.9))*'Run Rate History'!E215:AD215))/(SUMPRODUCT((B2120:AA2120&gt;=PERCENTILE(B2120:AA2120,0.1))*(B2120:AA2120&lt;=PERCENTILE(B2120:AA2120,0.9))*1)+SUMPRODUCT(('Run Rate History'!E215:AD215&gt;=PERCENTILE(B2120:AA2120,0.1))*('Run Rate History'!E215:AD215&lt;=PERCENTILE(B2120:AA2120,0.9))*1)),TRIMMEAN(B2120:AA2120,0.15)),0)</f>
        <v>12.25</v>
      </c>
      <c r="X2125" s="126" t="s">
        <v>1172</v>
      </c>
      <c r="Y2125" s="127">
        <f>SUM(B2120:AA2120)/26</f>
        <v>12.5</v>
      </c>
      <c r="Z2125" s="128"/>
      <c r="AA2125" s="112" t="s">
        <v>1173</v>
      </c>
      <c r="AB2125" s="113">
        <f>'Demand Input MP'!B1063</f>
        <v>0</v>
      </c>
      <c r="AC2125" s="112">
        <f>'Demand Input MP'!C1063</f>
        <v>0</v>
      </c>
      <c r="AD2125" s="112">
        <f>'Demand Input MP'!D1063</f>
        <v>0</v>
      </c>
      <c r="AE2125" s="112">
        <f>'Demand Input MP'!E1063</f>
        <v>0</v>
      </c>
      <c r="AF2125" s="112">
        <f>'Demand Input MP'!F1063</f>
        <v>0</v>
      </c>
      <c r="AG2125" s="112">
        <f>'Demand Input MP'!G1063</f>
        <v>0</v>
      </c>
      <c r="AH2125" s="112">
        <f>'Demand Input MP'!H1063</f>
        <v>0</v>
      </c>
      <c r="AI2125" s="112">
        <f>'Demand Input MP'!I1063</f>
        <v>0</v>
      </c>
      <c r="AJ2125" s="112">
        <f>'Demand Input MP'!J1063</f>
        <v>0</v>
      </c>
      <c r="AK2125" s="112">
        <f>'Demand Input MP'!K1063</f>
        <v>0</v>
      </c>
      <c r="AL2125" s="112">
        <f>'Demand Input MP'!L1063</f>
        <v>0</v>
      </c>
      <c r="AM2125" s="112">
        <f>'Demand Input MP'!M1063</f>
        <v>0</v>
      </c>
      <c r="AN2125" s="112">
        <f>'Demand Input MP'!N1063</f>
        <v>0</v>
      </c>
      <c r="AQ2125" t="str">
        <f>AQ2118</f>
        <v/>
      </c>
    </row>
    <row r="2126" spans="1:43" ht="14.25" customHeight="1" x14ac:dyDescent="0.25">
      <c r="A2126" s="1"/>
      <c r="B2126" s="122"/>
      <c r="C2126" s="122"/>
      <c r="D2126" s="122"/>
      <c r="E2126" s="122"/>
      <c r="F2126" s="122"/>
      <c r="G2126" s="122"/>
      <c r="H2126" s="122"/>
      <c r="I2126" s="122"/>
      <c r="J2126" s="122"/>
      <c r="K2126" s="122"/>
      <c r="L2126" s="122"/>
      <c r="M2126" s="122"/>
      <c r="N2126" s="122"/>
      <c r="O2126" s="122"/>
      <c r="P2126" s="122"/>
      <c r="Q2126" s="122"/>
      <c r="R2126" s="122"/>
      <c r="S2126" s="122"/>
      <c r="T2126" s="122"/>
      <c r="U2126" s="122"/>
      <c r="V2126" s="124" t="s">
        <v>94</v>
      </c>
      <c r="W2126" s="125">
        <f>IFERROR((1*MIN(MAX(X2120,0.5*IF(SUM('Run Rate History'!E215:AD215)&gt;0,(MEDIAN(IF(B2120:AA2120&gt;0,B2120:AA2120))+MEDIAN(IF('Run Rate History'!E215:AD215&gt;0,'Run Rate History'!E215:AD215)))/2,MEDIAN(IF(B2120:AA2120&gt;0,B2120:AA2120)))),2*IF(SUM('Run Rate History'!E215:AD215)&gt;0,(MEDIAN(IF(B2120:AA2120&gt;0,B2120:AA2120))+MEDIAN(IF('Run Rate History'!E215:AD215&gt;0,'Run Rate History'!E215:AD215)))/2,MEDIAN(IF(B2120:AA2120&gt;0,B2120:AA2120))))+2*MIN(MAX(Y2120,0.5*IF(SUM('Run Rate History'!E215:AD215)&gt;0,(MEDIAN(IF(B2120:AA2120&gt;0,B2120:AA2120))+MEDIAN(IF('Run Rate History'!E215:AD215&gt;0,'Run Rate History'!E215:AD215)))/2,MEDIAN(IF(B2120:AA2120&gt;0,B2120:AA2120)))),2*IF(SUM('Run Rate History'!E215:AD215)&gt;0,(MEDIAN(IF(B2120:AA2120&gt;0,B2120:AA2120))+MEDIAN(IF('Run Rate History'!E215:AD215&gt;0,'Run Rate History'!E215:AD215)))/2,MEDIAN(IF(B2120:AA2120&gt;0,B2120:AA2120))))+3*MIN(MAX(Z2120,0.5*IF(SUM('Run Rate History'!E215:AD215)&gt;0,(MEDIAN(IF(B2120:AA2120&gt;0,B2120:AA2120))+MEDIAN(IF('Run Rate History'!E215:AD215&gt;0,'Run Rate History'!E215:AD215)))/2,MEDIAN(IF(B2120:AA2120&gt;0,B2120:AA2120)))),2*IF(SUM('Run Rate History'!E215:AD215)&gt;0,(MEDIAN(IF(B2120:AA2120&gt;0,B2120:AA2120))+MEDIAN(IF('Run Rate History'!E215:AD215&gt;0,'Run Rate History'!E215:AD215)))/2,MEDIAN(IF(B2120:AA2120&gt;0,B2120:AA2120))))+4*MIN(MAX(AA2120,0.5*IF(SUM('Run Rate History'!E215:AD215)&gt;0,(MEDIAN(IF(B2120:AA2120&gt;0,B2120:AA2120))+MEDIAN(IF('Run Rate History'!E215:AD215&gt;0,'Run Rate History'!E215:AD215)))/2,MEDIAN(IF(B2120:AA2120&gt;0,B2120:AA2120)))),2*IF(SUM('Run Rate History'!E215:AD215)&gt;0,(MEDIAN(IF(B2120:AA2120&gt;0,B2120:AA2120))+MEDIAN(IF('Run Rate History'!E215:AD215&gt;0,'Run Rate History'!E215:AD215)))/2,MEDIAN(IF(B2120:AA2120&gt;0,B2120:AA2120)))))/10,0)</f>
        <v>18.399999999999999</v>
      </c>
      <c r="X2126" s="129" t="s">
        <v>1174</v>
      </c>
      <c r="Y2126" s="130">
        <f>IFERROR(VLOOKUP(A2118,'Stanje zaliha'!A:E,5,FALSE()),0)</f>
        <v>275</v>
      </c>
      <c r="Z2126" s="131"/>
      <c r="AA2126" s="113" t="s">
        <v>1175</v>
      </c>
      <c r="AB2126" s="118">
        <f t="shared" ref="AB2126:AN2126" si="422">SUM(AB2122:AB2125)</f>
        <v>0</v>
      </c>
      <c r="AC2126" s="118">
        <f t="shared" si="422"/>
        <v>0</v>
      </c>
      <c r="AD2126" s="118">
        <f t="shared" si="422"/>
        <v>0</v>
      </c>
      <c r="AE2126" s="118">
        <f t="shared" si="422"/>
        <v>0</v>
      </c>
      <c r="AF2126" s="118">
        <f t="shared" si="422"/>
        <v>0</v>
      </c>
      <c r="AG2126" s="118">
        <f t="shared" si="422"/>
        <v>0</v>
      </c>
      <c r="AH2126" s="118">
        <f t="shared" si="422"/>
        <v>0</v>
      </c>
      <c r="AI2126" s="118">
        <f t="shared" si="422"/>
        <v>0</v>
      </c>
      <c r="AJ2126" s="118">
        <f t="shared" si="422"/>
        <v>0</v>
      </c>
      <c r="AK2126" s="118">
        <f t="shared" si="422"/>
        <v>0</v>
      </c>
      <c r="AL2126" s="118">
        <f t="shared" si="422"/>
        <v>0</v>
      </c>
      <c r="AM2126" s="118">
        <f t="shared" si="422"/>
        <v>0</v>
      </c>
      <c r="AN2126" s="118">
        <f t="shared" si="422"/>
        <v>0</v>
      </c>
      <c r="AQ2126" t="str">
        <f>AQ2118</f>
        <v/>
      </c>
    </row>
    <row r="2127" spans="1:43" ht="14.25" customHeight="1" x14ac:dyDescent="0.25">
      <c r="A2127" s="1"/>
      <c r="B2127" s="122"/>
      <c r="C2127" s="122"/>
      <c r="D2127" s="122"/>
      <c r="E2127" s="122"/>
      <c r="F2127" s="122"/>
      <c r="G2127" s="122"/>
      <c r="H2127" s="122"/>
      <c r="I2127" s="122"/>
      <c r="J2127" s="122"/>
      <c r="K2127" s="122"/>
      <c r="L2127" s="122"/>
      <c r="M2127" s="122"/>
      <c r="N2127" s="122"/>
      <c r="O2127" s="122"/>
      <c r="P2127" s="122"/>
      <c r="Q2127" s="122"/>
      <c r="R2127" s="122"/>
      <c r="S2127" s="122"/>
      <c r="T2127" s="122"/>
      <c r="U2127" s="122"/>
      <c r="V2127" s="124" t="s">
        <v>95</v>
      </c>
      <c r="W2127" s="125">
        <f>IFERROR(0.6*W2126+0.4*W2125,0)</f>
        <v>15.94</v>
      </c>
      <c r="X2127" s="132" t="s">
        <v>1176</v>
      </c>
      <c r="Y2127" s="133">
        <f>IFERROR(SUMIF('Popis poslanih narudžbi'!A:A,A2118,'Popis poslanih narudžbi'!C:C),0)</f>
        <v>0</v>
      </c>
      <c r="Z2127" s="131"/>
      <c r="AA2127" s="134" t="s">
        <v>1177</v>
      </c>
      <c r="AB2127" s="118">
        <f t="shared" ref="AB2127:AN2127" si="423">AB2120+AB2126</f>
        <v>20</v>
      </c>
      <c r="AC2127" s="118">
        <f t="shared" si="423"/>
        <v>21</v>
      </c>
      <c r="AD2127" s="118">
        <f t="shared" si="423"/>
        <v>21</v>
      </c>
      <c r="AE2127" s="118">
        <f t="shared" si="423"/>
        <v>22</v>
      </c>
      <c r="AF2127" s="118">
        <f t="shared" si="423"/>
        <v>22</v>
      </c>
      <c r="AG2127" s="118">
        <f t="shared" si="423"/>
        <v>22</v>
      </c>
      <c r="AH2127" s="118">
        <f t="shared" si="423"/>
        <v>23</v>
      </c>
      <c r="AI2127" s="118">
        <f t="shared" si="423"/>
        <v>23</v>
      </c>
      <c r="AJ2127" s="118">
        <f t="shared" si="423"/>
        <v>23</v>
      </c>
      <c r="AK2127" s="118">
        <f t="shared" si="423"/>
        <v>23</v>
      </c>
      <c r="AL2127" s="118">
        <f t="shared" si="423"/>
        <v>23</v>
      </c>
      <c r="AM2127" s="118">
        <f t="shared" si="423"/>
        <v>23</v>
      </c>
      <c r="AN2127" s="118">
        <f t="shared" si="423"/>
        <v>24</v>
      </c>
      <c r="AQ2127" t="str">
        <f>AQ2118</f>
        <v/>
      </c>
    </row>
    <row r="2128" spans="1:43" ht="14.25" customHeight="1" x14ac:dyDescent="0.25">
      <c r="A2128" s="107" t="str">
        <f>'Run Rate'!A216</f>
        <v>ON00246</v>
      </c>
      <c r="B2128" s="135" t="str">
        <f>'Run Rate'!B216</f>
        <v>Gold Whey 4,53kg Vanilla Ice Cream</v>
      </c>
      <c r="C2128" s="135" t="str">
        <f>'Run Rate'!C216</f>
        <v>PROTEINI</v>
      </c>
      <c r="D2128" s="135" t="str">
        <f>'Run Rate'!D216</f>
        <v>02 SILVER</v>
      </c>
      <c r="E2128" s="122"/>
      <c r="F2128" s="122"/>
      <c r="G2128" s="122"/>
      <c r="H2128" s="122"/>
      <c r="I2128" s="122"/>
      <c r="J2128" s="122"/>
      <c r="K2128" s="122"/>
      <c r="L2128" s="122"/>
      <c r="M2128" s="122"/>
      <c r="N2128" s="122"/>
      <c r="O2128" s="122"/>
      <c r="P2128" s="122"/>
      <c r="Q2128" s="122"/>
      <c r="R2128" s="122"/>
      <c r="S2128" s="122"/>
      <c r="T2128" s="122"/>
      <c r="U2128" s="122"/>
      <c r="V2128" s="122"/>
      <c r="W2128" s="122"/>
      <c r="X2128" s="122"/>
      <c r="Y2128" s="122"/>
      <c r="Z2128" s="122"/>
      <c r="AA2128" s="122"/>
      <c r="AB2128" s="122"/>
      <c r="AC2128" s="122"/>
      <c r="AD2128" s="122"/>
      <c r="AE2128" s="122"/>
      <c r="AF2128" s="122"/>
      <c r="AG2128" s="122"/>
      <c r="AH2128" s="122"/>
      <c r="AI2128" s="122"/>
      <c r="AJ2128" s="122"/>
      <c r="AK2128" s="122"/>
      <c r="AL2128" s="122"/>
      <c r="AM2128" s="122"/>
      <c r="AN2128" s="122"/>
      <c r="AQ2128" t="str">
        <f>IF(AND(OR($B$1="ALL",$B$1=C2128),OR($E$1="ALL",$E$1=D2128),OR($B$2="ALL",$B$2=A2128),OR($E$2="ALL",IFERROR(SEARCH($E$2,B2128),0)&gt;0)),"MATCH","")</f>
        <v/>
      </c>
    </row>
    <row r="2129" spans="1:43" ht="14.25" customHeight="1" x14ac:dyDescent="0.25">
      <c r="A2129" s="108" t="s">
        <v>1137</v>
      </c>
      <c r="B2129" s="136" t="s">
        <v>1138</v>
      </c>
      <c r="C2129" s="136" t="s">
        <v>1139</v>
      </c>
      <c r="D2129" s="136" t="s">
        <v>1140</v>
      </c>
      <c r="E2129" s="136" t="s">
        <v>1141</v>
      </c>
      <c r="F2129" s="136" t="s">
        <v>1142</v>
      </c>
      <c r="G2129" s="136" t="s">
        <v>1143</v>
      </c>
      <c r="H2129" s="136" t="s">
        <v>1144</v>
      </c>
      <c r="I2129" s="136" t="s">
        <v>1145</v>
      </c>
      <c r="J2129" s="136" t="s">
        <v>1146</v>
      </c>
      <c r="K2129" s="136" t="s">
        <v>1147</v>
      </c>
      <c r="L2129" s="136" t="s">
        <v>1148</v>
      </c>
      <c r="M2129" s="136" t="s">
        <v>1149</v>
      </c>
      <c r="N2129" s="136" t="s">
        <v>1150</v>
      </c>
      <c r="O2129" s="136" t="s">
        <v>1151</v>
      </c>
      <c r="P2129" s="136" t="s">
        <v>1152</v>
      </c>
      <c r="Q2129" s="136" t="s">
        <v>1153</v>
      </c>
      <c r="R2129" s="136" t="s">
        <v>1154</v>
      </c>
      <c r="S2129" s="136" t="s">
        <v>1155</v>
      </c>
      <c r="T2129" s="136" t="s">
        <v>1156</v>
      </c>
      <c r="U2129" s="136" t="s">
        <v>1157</v>
      </c>
      <c r="V2129" s="136" t="s">
        <v>1158</v>
      </c>
      <c r="W2129" s="136" t="s">
        <v>1159</v>
      </c>
      <c r="X2129" s="136" t="s">
        <v>1160</v>
      </c>
      <c r="Y2129" s="136" t="s">
        <v>1161</v>
      </c>
      <c r="Z2129" s="136" t="s">
        <v>1162</v>
      </c>
      <c r="AA2129" s="136" t="s">
        <v>1163</v>
      </c>
      <c r="AB2129" s="137" t="s">
        <v>156</v>
      </c>
      <c r="AC2129" s="137" t="s">
        <v>157</v>
      </c>
      <c r="AD2129" s="137" t="s">
        <v>158</v>
      </c>
      <c r="AE2129" s="137" t="s">
        <v>139</v>
      </c>
      <c r="AF2129" s="138" t="s">
        <v>140</v>
      </c>
      <c r="AG2129" s="138" t="s">
        <v>141</v>
      </c>
      <c r="AH2129" s="138" t="s">
        <v>142</v>
      </c>
      <c r="AI2129" s="138" t="s">
        <v>143</v>
      </c>
      <c r="AJ2129" s="139" t="s">
        <v>144</v>
      </c>
      <c r="AK2129" s="139" t="s">
        <v>145</v>
      </c>
      <c r="AL2129" s="139" t="s">
        <v>146</v>
      </c>
      <c r="AM2129" s="140" t="s">
        <v>147</v>
      </c>
      <c r="AN2129" s="140" t="s">
        <v>148</v>
      </c>
      <c r="AQ2129" t="str">
        <f>AQ2128</f>
        <v/>
      </c>
    </row>
    <row r="2130" spans="1:43" ht="14.25" customHeight="1" x14ac:dyDescent="0.25">
      <c r="A2130" s="99" t="s">
        <v>1164</v>
      </c>
      <c r="B2130" s="112">
        <f>'Run Rate'!E216</f>
        <v>14</v>
      </c>
      <c r="C2130" s="112">
        <f>'Run Rate'!F216</f>
        <v>16</v>
      </c>
      <c r="D2130" s="112">
        <f>'Run Rate'!G216</f>
        <v>8</v>
      </c>
      <c r="E2130" s="112">
        <f>'Run Rate'!H216</f>
        <v>10</v>
      </c>
      <c r="F2130" s="112">
        <f>'Run Rate'!I216</f>
        <v>8</v>
      </c>
      <c r="G2130" s="112">
        <f>'Run Rate'!J216</f>
        <v>8</v>
      </c>
      <c r="H2130" s="112">
        <f>'Run Rate'!K216</f>
        <v>8</v>
      </c>
      <c r="I2130" s="112">
        <f>'Run Rate'!L216</f>
        <v>5</v>
      </c>
      <c r="J2130" s="112">
        <f>'Run Rate'!M216</f>
        <v>28</v>
      </c>
      <c r="K2130" s="112">
        <f>'Run Rate'!N216</f>
        <v>13</v>
      </c>
      <c r="L2130" s="112">
        <f>'Run Rate'!O216</f>
        <v>3</v>
      </c>
      <c r="M2130" s="112">
        <f>'Run Rate'!P216</f>
        <v>5</v>
      </c>
      <c r="N2130" s="112">
        <f>'Run Rate'!Q216</f>
        <v>5</v>
      </c>
      <c r="O2130" s="112">
        <f>'Run Rate'!R216</f>
        <v>4</v>
      </c>
      <c r="P2130" s="112">
        <f>'Run Rate'!S216</f>
        <v>3</v>
      </c>
      <c r="Q2130" s="112">
        <f>'Run Rate'!T216</f>
        <v>5</v>
      </c>
      <c r="R2130" s="112">
        <f>'Run Rate'!U216</f>
        <v>8</v>
      </c>
      <c r="S2130" s="112">
        <f>'Run Rate'!V216</f>
        <v>12</v>
      </c>
      <c r="T2130" s="112">
        <f>'Run Rate'!W216</f>
        <v>7</v>
      </c>
      <c r="U2130" s="112">
        <f>'Run Rate'!X216</f>
        <v>8</v>
      </c>
      <c r="V2130" s="112">
        <f>'Run Rate'!Y216</f>
        <v>6</v>
      </c>
      <c r="W2130" s="112">
        <f>'Run Rate'!Z216</f>
        <v>9</v>
      </c>
      <c r="X2130" s="112">
        <f>'Run Rate'!AA216</f>
        <v>16</v>
      </c>
      <c r="Y2130" s="112">
        <f>'Run Rate'!AB216</f>
        <v>6</v>
      </c>
      <c r="Z2130" s="112">
        <f>'Run Rate'!AC216</f>
        <v>8</v>
      </c>
      <c r="AA2130" s="112">
        <f>'Run Rate'!AD216</f>
        <v>3</v>
      </c>
      <c r="AB2130" s="113">
        <v>7</v>
      </c>
      <c r="AC2130" s="112">
        <v>7</v>
      </c>
      <c r="AD2130" s="112">
        <v>7</v>
      </c>
      <c r="AE2130" s="112">
        <v>7</v>
      </c>
      <c r="AF2130" s="112">
        <v>7</v>
      </c>
      <c r="AG2130" s="112">
        <v>7</v>
      </c>
      <c r="AH2130" s="112">
        <v>7</v>
      </c>
      <c r="AI2130" s="112">
        <v>7</v>
      </c>
      <c r="AJ2130" s="112">
        <v>7</v>
      </c>
      <c r="AK2130" s="112">
        <v>7</v>
      </c>
      <c r="AL2130" s="112">
        <v>7</v>
      </c>
      <c r="AM2130" s="112">
        <v>7</v>
      </c>
      <c r="AN2130" s="112">
        <v>7</v>
      </c>
      <c r="AQ2130" t="str">
        <f>AQ2128</f>
        <v/>
      </c>
    </row>
    <row r="2131" spans="1:43" ht="14.25" customHeight="1" x14ac:dyDescent="0.25">
      <c r="A2131" s="99" t="s">
        <v>1165</v>
      </c>
      <c r="B2131" s="114"/>
      <c r="C2131" s="114"/>
      <c r="D2131" s="114"/>
      <c r="E2131" s="114"/>
      <c r="F2131" s="114"/>
      <c r="G2131" s="114"/>
      <c r="H2131" s="114"/>
      <c r="I2131" s="114"/>
      <c r="J2131" s="114"/>
      <c r="K2131" s="114"/>
      <c r="L2131" s="114"/>
      <c r="M2131" s="114"/>
      <c r="N2131" s="114"/>
      <c r="O2131" s="114"/>
      <c r="P2131" s="114"/>
      <c r="Q2131" s="114"/>
      <c r="R2131" s="114"/>
      <c r="S2131" s="114"/>
      <c r="T2131" s="114"/>
      <c r="U2131" s="114"/>
      <c r="V2131" s="114"/>
      <c r="W2131" s="115"/>
      <c r="X2131" s="115"/>
      <c r="Y2131" s="115"/>
      <c r="Z2131" s="115"/>
      <c r="AA2131" s="112" t="s">
        <v>1166</v>
      </c>
      <c r="AB2131" s="113"/>
      <c r="AC2131" s="112"/>
      <c r="AD2131" s="112"/>
      <c r="AE2131" s="112"/>
      <c r="AF2131" s="112"/>
      <c r="AG2131" s="112"/>
      <c r="AH2131" s="112"/>
      <c r="AI2131" s="112"/>
      <c r="AJ2131" s="112"/>
      <c r="AK2131" s="112"/>
      <c r="AL2131" s="112"/>
      <c r="AM2131" s="112"/>
      <c r="AN2131" s="112"/>
      <c r="AQ2131" t="str">
        <f>AQ2128</f>
        <v/>
      </c>
    </row>
    <row r="2132" spans="1:43" ht="14.25" customHeight="1" x14ac:dyDescent="0.25">
      <c r="A2132" s="99" t="s">
        <v>1167</v>
      </c>
      <c r="B2132" s="114"/>
      <c r="C2132" s="114"/>
      <c r="D2132" s="114"/>
      <c r="E2132" s="114"/>
      <c r="F2132" s="114"/>
      <c r="G2132" s="114"/>
      <c r="H2132" s="114"/>
      <c r="I2132" s="114"/>
      <c r="J2132" s="114"/>
      <c r="K2132" s="114"/>
      <c r="L2132" s="114"/>
      <c r="M2132" s="114"/>
      <c r="N2132" s="114"/>
      <c r="O2132" s="114"/>
      <c r="P2132" s="114"/>
      <c r="Q2132" s="114"/>
      <c r="R2132" s="114"/>
      <c r="S2132" s="114"/>
      <c r="T2132" s="114"/>
      <c r="U2132" s="114"/>
      <c r="V2132" s="114"/>
      <c r="W2132" s="115"/>
      <c r="X2132" s="116"/>
      <c r="Y2132" s="117"/>
      <c r="Z2132" s="115"/>
      <c r="AA2132" s="112" t="s">
        <v>1168</v>
      </c>
      <c r="AB2132" s="113">
        <f>'Demand Input VP'!B1069</f>
        <v>0</v>
      </c>
      <c r="AC2132" s="112">
        <f>'Demand Input VP'!C1069</f>
        <v>0</v>
      </c>
      <c r="AD2132" s="112">
        <f>'Demand Input VP'!D1069</f>
        <v>0</v>
      </c>
      <c r="AE2132" s="112">
        <f>'Demand Input VP'!E1069</f>
        <v>0</v>
      </c>
      <c r="AF2132" s="112">
        <f>'Demand Input VP'!F1069</f>
        <v>0</v>
      </c>
      <c r="AG2132" s="112">
        <f>'Demand Input VP'!G1069</f>
        <v>0</v>
      </c>
      <c r="AH2132" s="112">
        <f>'Demand Input VP'!H1069</f>
        <v>0</v>
      </c>
      <c r="AI2132" s="112">
        <f>'Demand Input VP'!I1069</f>
        <v>0</v>
      </c>
      <c r="AJ2132" s="112">
        <f>'Demand Input VP'!J1069</f>
        <v>0</v>
      </c>
      <c r="AK2132" s="112">
        <f>'Demand Input VP'!K1069</f>
        <v>0</v>
      </c>
      <c r="AL2132" s="112">
        <f>'Demand Input VP'!L1069</f>
        <v>0</v>
      </c>
      <c r="AM2132" s="112">
        <f>'Demand Input VP'!M1069</f>
        <v>0</v>
      </c>
      <c r="AN2132" s="112">
        <f>'Demand Input VP'!N1069</f>
        <v>0</v>
      </c>
      <c r="AQ2132" t="str">
        <f>AQ2128</f>
        <v/>
      </c>
    </row>
    <row r="2133" spans="1:43" ht="14.25" customHeight="1" x14ac:dyDescent="0.25">
      <c r="A2133" s="99" t="s">
        <v>1169</v>
      </c>
      <c r="B2133" s="118"/>
      <c r="C2133" s="118"/>
      <c r="D2133" s="118"/>
      <c r="E2133" s="118"/>
      <c r="F2133" s="118"/>
      <c r="G2133" s="118"/>
      <c r="H2133" s="118"/>
      <c r="I2133" s="118"/>
      <c r="J2133" s="118"/>
      <c r="K2133" s="118"/>
      <c r="L2133" s="118"/>
      <c r="M2133" s="118"/>
      <c r="N2133" s="118"/>
      <c r="O2133" s="118"/>
      <c r="P2133" s="118"/>
      <c r="Q2133" s="118"/>
      <c r="R2133" s="118"/>
      <c r="S2133" s="118"/>
      <c r="T2133" s="118"/>
      <c r="U2133" s="118"/>
      <c r="V2133" s="118"/>
      <c r="W2133" s="115"/>
      <c r="X2133" s="116"/>
      <c r="Y2133" s="117"/>
      <c r="Z2133" s="119"/>
      <c r="AA2133" s="120" t="s">
        <v>1170</v>
      </c>
      <c r="AB2133" s="121">
        <f>'Demand Input VP'!B1068</f>
        <v>0</v>
      </c>
      <c r="AC2133" s="120">
        <f>'Demand Input VP'!C1068</f>
        <v>0</v>
      </c>
      <c r="AD2133" s="120">
        <f>'Demand Input VP'!D1068</f>
        <v>0</v>
      </c>
      <c r="AE2133" s="120">
        <f>'Demand Input VP'!E1068</f>
        <v>0</v>
      </c>
      <c r="AF2133" s="120">
        <f>'Demand Input VP'!F1068</f>
        <v>0</v>
      </c>
      <c r="AG2133" s="120">
        <f>'Demand Input VP'!G1068</f>
        <v>0</v>
      </c>
      <c r="AH2133" s="120">
        <f>'Demand Input VP'!H1068</f>
        <v>0</v>
      </c>
      <c r="AI2133" s="120">
        <f>'Demand Input VP'!I1068</f>
        <v>0</v>
      </c>
      <c r="AJ2133" s="120">
        <f>'Demand Input VP'!J1068</f>
        <v>0</v>
      </c>
      <c r="AK2133" s="120">
        <f>'Demand Input VP'!K1068</f>
        <v>0</v>
      </c>
      <c r="AL2133" s="120">
        <f>'Demand Input VP'!L1068</f>
        <v>0</v>
      </c>
      <c r="AM2133" s="120">
        <f>'Demand Input VP'!M1068</f>
        <v>0</v>
      </c>
      <c r="AN2133" s="120">
        <f>'Demand Input VP'!N1068</f>
        <v>0</v>
      </c>
      <c r="AQ2133" t="str">
        <f>AQ2128</f>
        <v/>
      </c>
    </row>
    <row r="2134" spans="1:43" ht="14.25" customHeight="1" x14ac:dyDescent="0.25">
      <c r="A2134" s="1"/>
      <c r="B2134" s="122"/>
      <c r="C2134" s="122"/>
      <c r="D2134" s="122"/>
      <c r="E2134" s="122"/>
      <c r="F2134" s="122"/>
      <c r="G2134" s="122"/>
      <c r="H2134" s="122"/>
      <c r="I2134" s="122"/>
      <c r="J2134" s="122"/>
      <c r="K2134" s="122"/>
      <c r="L2134" s="122"/>
      <c r="M2134" s="122"/>
      <c r="N2134" s="122"/>
      <c r="O2134" s="122"/>
      <c r="P2134" s="122"/>
      <c r="Q2134" s="122"/>
      <c r="R2134" s="122"/>
      <c r="S2134" s="122"/>
      <c r="T2134" s="122"/>
      <c r="U2134" s="122"/>
      <c r="V2134" s="122"/>
      <c r="W2134" s="123"/>
      <c r="X2134" s="116"/>
      <c r="Y2134" s="117"/>
      <c r="Z2134" s="123"/>
      <c r="AA2134" s="112" t="s">
        <v>1171</v>
      </c>
      <c r="AB2134" s="113">
        <f>'Demand Input MP'!B1069</f>
        <v>0</v>
      </c>
      <c r="AC2134" s="112">
        <f>'Demand Input MP'!C1069</f>
        <v>0</v>
      </c>
      <c r="AD2134" s="112">
        <f>'Demand Input MP'!D1069</f>
        <v>0</v>
      </c>
      <c r="AE2134" s="112">
        <f>'Demand Input MP'!E1069</f>
        <v>0</v>
      </c>
      <c r="AF2134" s="112">
        <f>'Demand Input MP'!F1069</f>
        <v>0</v>
      </c>
      <c r="AG2134" s="112">
        <f>'Demand Input MP'!G1069</f>
        <v>0</v>
      </c>
      <c r="AH2134" s="112">
        <f>'Demand Input MP'!H1069</f>
        <v>0</v>
      </c>
      <c r="AI2134" s="112">
        <f>'Demand Input MP'!I1069</f>
        <v>0</v>
      </c>
      <c r="AJ2134" s="112">
        <f>'Demand Input MP'!J1069</f>
        <v>0</v>
      </c>
      <c r="AK2134" s="112">
        <f>'Demand Input MP'!K1069</f>
        <v>0</v>
      </c>
      <c r="AL2134" s="112">
        <f>'Demand Input MP'!L1069</f>
        <v>0</v>
      </c>
      <c r="AM2134" s="112">
        <f>'Demand Input MP'!M1069</f>
        <v>0</v>
      </c>
      <c r="AN2134" s="112">
        <f>'Demand Input MP'!N1069</f>
        <v>0</v>
      </c>
      <c r="AQ2134" t="str">
        <f>AQ2128</f>
        <v/>
      </c>
    </row>
    <row r="2135" spans="1:43" ht="14.25" customHeight="1" x14ac:dyDescent="0.25">
      <c r="A2135" s="1"/>
      <c r="B2135" s="122"/>
      <c r="C2135" s="122"/>
      <c r="D2135" s="122"/>
      <c r="E2135" s="122"/>
      <c r="F2135" s="122"/>
      <c r="G2135" s="122"/>
      <c r="H2135" s="122"/>
      <c r="I2135" s="122"/>
      <c r="J2135" s="122"/>
      <c r="K2135" s="122"/>
      <c r="L2135" s="122"/>
      <c r="M2135" s="122"/>
      <c r="N2135" s="122"/>
      <c r="O2135" s="122"/>
      <c r="P2135" s="122"/>
      <c r="Q2135" s="122"/>
      <c r="R2135" s="122"/>
      <c r="S2135" s="122"/>
      <c r="T2135" s="122"/>
      <c r="U2135" s="122"/>
      <c r="V2135" s="124" t="s">
        <v>91</v>
      </c>
      <c r="W2135" s="125">
        <f>IFERROR(IF(SUM('Run Rate History'!E216:AD216)&gt;0,(SUMPRODUCT((B2130:AA2130&gt;=PERCENTILE(B2130:AA2130,0.1))*(B2130:AA2130&lt;=PERCENTILE(B2130:AA2130,0.9))*B2130:AA2130)+SUMPRODUCT(('Run Rate History'!E216:AD216&gt;=PERCENTILE(B2130:AA2130,0.1))*('Run Rate History'!E216:AD216&lt;=PERCENTILE(B2130:AA2130,0.9))*'Run Rate History'!E216:AD216))/(SUMPRODUCT((B2130:AA2130&gt;=PERCENTILE(B2130:AA2130,0.1))*(B2130:AA2130&lt;=PERCENTILE(B2130:AA2130,0.9))*1)+SUMPRODUCT(('Run Rate History'!E216:AD216&gt;=PERCENTILE(B2130:AA2130,0.1))*('Run Rate History'!E216:AD216&lt;=PERCENTILE(B2130:AA2130,0.9))*1)),TRIMMEAN(B2130:AA2130,0.15)),0)</f>
        <v>8.9749999999999996</v>
      </c>
      <c r="X2135" s="126" t="s">
        <v>1172</v>
      </c>
      <c r="Y2135" s="127">
        <f>SUM(B2130:AA2130)/26</f>
        <v>8.6923076923076916</v>
      </c>
      <c r="Z2135" s="128"/>
      <c r="AA2135" s="112" t="s">
        <v>1173</v>
      </c>
      <c r="AB2135" s="113">
        <f>'Demand Input MP'!B1068</f>
        <v>0</v>
      </c>
      <c r="AC2135" s="112">
        <f>'Demand Input MP'!C1068</f>
        <v>0</v>
      </c>
      <c r="AD2135" s="112">
        <f>'Demand Input MP'!D1068</f>
        <v>0</v>
      </c>
      <c r="AE2135" s="112">
        <f>'Demand Input MP'!E1068</f>
        <v>0</v>
      </c>
      <c r="AF2135" s="112">
        <f>'Demand Input MP'!F1068</f>
        <v>0</v>
      </c>
      <c r="AG2135" s="112">
        <f>'Demand Input MP'!G1068</f>
        <v>0</v>
      </c>
      <c r="AH2135" s="112">
        <f>'Demand Input MP'!H1068</f>
        <v>0</v>
      </c>
      <c r="AI2135" s="112">
        <f>'Demand Input MP'!I1068</f>
        <v>0</v>
      </c>
      <c r="AJ2135" s="112">
        <f>'Demand Input MP'!J1068</f>
        <v>0</v>
      </c>
      <c r="AK2135" s="112">
        <f>'Demand Input MP'!K1068</f>
        <v>0</v>
      </c>
      <c r="AL2135" s="112">
        <f>'Demand Input MP'!L1068</f>
        <v>0</v>
      </c>
      <c r="AM2135" s="112">
        <f>'Demand Input MP'!M1068</f>
        <v>0</v>
      </c>
      <c r="AN2135" s="112">
        <f>'Demand Input MP'!N1068</f>
        <v>0</v>
      </c>
      <c r="AQ2135" t="str">
        <f>AQ2128</f>
        <v/>
      </c>
    </row>
    <row r="2136" spans="1:43" ht="14.25" customHeight="1" x14ac:dyDescent="0.25">
      <c r="A2136" s="1"/>
      <c r="B2136" s="122"/>
      <c r="C2136" s="122"/>
      <c r="D2136" s="122"/>
      <c r="E2136" s="122"/>
      <c r="F2136" s="122"/>
      <c r="G2136" s="122"/>
      <c r="H2136" s="122"/>
      <c r="I2136" s="122"/>
      <c r="J2136" s="122"/>
      <c r="K2136" s="122"/>
      <c r="L2136" s="122"/>
      <c r="M2136" s="122"/>
      <c r="N2136" s="122"/>
      <c r="O2136" s="122"/>
      <c r="P2136" s="122"/>
      <c r="Q2136" s="122"/>
      <c r="R2136" s="122"/>
      <c r="S2136" s="122"/>
      <c r="T2136" s="122"/>
      <c r="U2136" s="122"/>
      <c r="V2136" s="124" t="s">
        <v>94</v>
      </c>
      <c r="W2136" s="125">
        <f>IFERROR((1*MIN(MAX(X2130,0.5*IF(SUM('Run Rate History'!E216:AD216)&gt;0,(MEDIAN(IF(B2130:AA2130&gt;0,B2130:AA2130))+MEDIAN(IF('Run Rate History'!E216:AD216&gt;0,'Run Rate History'!E216:AD216)))/2,MEDIAN(IF(B2130:AA2130&gt;0,B2130:AA2130)))),2*IF(SUM('Run Rate History'!E216:AD216)&gt;0,(MEDIAN(IF(B2130:AA2130&gt;0,B2130:AA2130))+MEDIAN(IF('Run Rate History'!E216:AD216&gt;0,'Run Rate History'!E216:AD216)))/2,MEDIAN(IF(B2130:AA2130&gt;0,B2130:AA2130))))+2*MIN(MAX(Y2130,0.5*IF(SUM('Run Rate History'!E216:AD216)&gt;0,(MEDIAN(IF(B2130:AA2130&gt;0,B2130:AA2130))+MEDIAN(IF('Run Rate History'!E216:AD216&gt;0,'Run Rate History'!E216:AD216)))/2,MEDIAN(IF(B2130:AA2130&gt;0,B2130:AA2130)))),2*IF(SUM('Run Rate History'!E216:AD216)&gt;0,(MEDIAN(IF(B2130:AA2130&gt;0,B2130:AA2130))+MEDIAN(IF('Run Rate History'!E216:AD216&gt;0,'Run Rate History'!E216:AD216)))/2,MEDIAN(IF(B2130:AA2130&gt;0,B2130:AA2130))))+3*MIN(MAX(Z2130,0.5*IF(SUM('Run Rate History'!E216:AD216)&gt;0,(MEDIAN(IF(B2130:AA2130&gt;0,B2130:AA2130))+MEDIAN(IF('Run Rate History'!E216:AD216&gt;0,'Run Rate History'!E216:AD216)))/2,MEDIAN(IF(B2130:AA2130&gt;0,B2130:AA2130)))),2*IF(SUM('Run Rate History'!E216:AD216)&gt;0,(MEDIAN(IF(B2130:AA2130&gt;0,B2130:AA2130))+MEDIAN(IF('Run Rate History'!E216:AD216&gt;0,'Run Rate History'!E216:AD216)))/2,MEDIAN(IF(B2130:AA2130&gt;0,B2130:AA2130))))+4*MIN(MAX(AA2130,0.5*IF(SUM('Run Rate History'!E216:AD216)&gt;0,(MEDIAN(IF(B2130:AA2130&gt;0,B2130:AA2130))+MEDIAN(IF('Run Rate History'!E216:AD216&gt;0,'Run Rate History'!E216:AD216)))/2,MEDIAN(IF(B2130:AA2130&gt;0,B2130:AA2130)))),2*IF(SUM('Run Rate History'!E216:AD216)&gt;0,(MEDIAN(IF(B2130:AA2130&gt;0,B2130:AA2130))+MEDIAN(IF('Run Rate History'!E216:AD216&gt;0,'Run Rate History'!E216:AD216)))/2,MEDIAN(IF(B2130:AA2130&gt;0,B2130:AA2130)))))/10,0)</f>
        <v>7.15</v>
      </c>
      <c r="X2136" s="129" t="s">
        <v>1174</v>
      </c>
      <c r="Y2136" s="130">
        <f>IFERROR(VLOOKUP(A2128,'Stanje zaliha'!A:E,5,FALSE()),0)</f>
        <v>89</v>
      </c>
      <c r="Z2136" s="131"/>
      <c r="AA2136" s="113" t="s">
        <v>1175</v>
      </c>
      <c r="AB2136" s="118">
        <f t="shared" ref="AB2136:AN2136" si="424">SUM(AB2132:AB2135)</f>
        <v>0</v>
      </c>
      <c r="AC2136" s="118">
        <f t="shared" si="424"/>
        <v>0</v>
      </c>
      <c r="AD2136" s="118">
        <f t="shared" si="424"/>
        <v>0</v>
      </c>
      <c r="AE2136" s="118">
        <f t="shared" si="424"/>
        <v>0</v>
      </c>
      <c r="AF2136" s="118">
        <f t="shared" si="424"/>
        <v>0</v>
      </c>
      <c r="AG2136" s="118">
        <f t="shared" si="424"/>
        <v>0</v>
      </c>
      <c r="AH2136" s="118">
        <f t="shared" si="424"/>
        <v>0</v>
      </c>
      <c r="AI2136" s="118">
        <f t="shared" si="424"/>
        <v>0</v>
      </c>
      <c r="AJ2136" s="118">
        <f t="shared" si="424"/>
        <v>0</v>
      </c>
      <c r="AK2136" s="118">
        <f t="shared" si="424"/>
        <v>0</v>
      </c>
      <c r="AL2136" s="118">
        <f t="shared" si="424"/>
        <v>0</v>
      </c>
      <c r="AM2136" s="118">
        <f t="shared" si="424"/>
        <v>0</v>
      </c>
      <c r="AN2136" s="118">
        <f t="shared" si="424"/>
        <v>0</v>
      </c>
      <c r="AQ2136" t="str">
        <f>AQ2128</f>
        <v/>
      </c>
    </row>
    <row r="2137" spans="1:43" ht="14.25" customHeight="1" x14ac:dyDescent="0.25">
      <c r="A2137" s="1"/>
      <c r="B2137" s="122"/>
      <c r="C2137" s="122"/>
      <c r="D2137" s="122"/>
      <c r="E2137" s="122"/>
      <c r="F2137" s="122"/>
      <c r="G2137" s="122"/>
      <c r="H2137" s="122"/>
      <c r="I2137" s="122"/>
      <c r="J2137" s="122"/>
      <c r="K2137" s="122"/>
      <c r="L2137" s="122"/>
      <c r="M2137" s="122"/>
      <c r="N2137" s="122"/>
      <c r="O2137" s="122"/>
      <c r="P2137" s="122"/>
      <c r="Q2137" s="122"/>
      <c r="R2137" s="122"/>
      <c r="S2137" s="122"/>
      <c r="T2137" s="122"/>
      <c r="U2137" s="122"/>
      <c r="V2137" s="124" t="s">
        <v>95</v>
      </c>
      <c r="W2137" s="125">
        <f>IFERROR(0.6*W2136+0.4*W2135,0)</f>
        <v>7.88</v>
      </c>
      <c r="X2137" s="132" t="s">
        <v>1176</v>
      </c>
      <c r="Y2137" s="133">
        <f>IFERROR(SUMIF('Popis poslanih narudžbi'!A:A,A2128,'Popis poslanih narudžbi'!C:C),0)</f>
        <v>0</v>
      </c>
      <c r="Z2137" s="131"/>
      <c r="AA2137" s="134" t="s">
        <v>1177</v>
      </c>
      <c r="AB2137" s="118">
        <f t="shared" ref="AB2137:AN2137" si="425">AB2130+AB2136</f>
        <v>7</v>
      </c>
      <c r="AC2137" s="118">
        <f t="shared" si="425"/>
        <v>7</v>
      </c>
      <c r="AD2137" s="118">
        <f t="shared" si="425"/>
        <v>7</v>
      </c>
      <c r="AE2137" s="118">
        <f t="shared" si="425"/>
        <v>7</v>
      </c>
      <c r="AF2137" s="118">
        <f t="shared" si="425"/>
        <v>7</v>
      </c>
      <c r="AG2137" s="118">
        <f t="shared" si="425"/>
        <v>7</v>
      </c>
      <c r="AH2137" s="118">
        <f t="shared" si="425"/>
        <v>7</v>
      </c>
      <c r="AI2137" s="118">
        <f t="shared" si="425"/>
        <v>7</v>
      </c>
      <c r="AJ2137" s="118">
        <f t="shared" si="425"/>
        <v>7</v>
      </c>
      <c r="AK2137" s="118">
        <f t="shared" si="425"/>
        <v>7</v>
      </c>
      <c r="AL2137" s="118">
        <f t="shared" si="425"/>
        <v>7</v>
      </c>
      <c r="AM2137" s="118">
        <f t="shared" si="425"/>
        <v>7</v>
      </c>
      <c r="AN2137" s="118">
        <f t="shared" si="425"/>
        <v>7</v>
      </c>
      <c r="AQ2137" t="str">
        <f>AQ2128</f>
        <v/>
      </c>
    </row>
    <row r="2138" spans="1:43" ht="14.25" customHeight="1" x14ac:dyDescent="0.25">
      <c r="A2138" s="107" t="str">
        <f>'Run Rate'!A217</f>
        <v>POL12766</v>
      </c>
      <c r="B2138" s="135" t="str">
        <f>'Run Rate'!B217</f>
        <v>Polleo Smart Cookies 128g Brownie</v>
      </c>
      <c r="C2138" s="135" t="str">
        <f>'Run Rate'!C217</f>
        <v>RTD &amp; SNACKS</v>
      </c>
      <c r="D2138" s="135" t="str">
        <f>'Run Rate'!D217</f>
        <v>02 SILVER</v>
      </c>
      <c r="E2138" s="122"/>
      <c r="F2138" s="122"/>
      <c r="G2138" s="122"/>
      <c r="H2138" s="122"/>
      <c r="I2138" s="122"/>
      <c r="J2138" s="122"/>
      <c r="K2138" s="122"/>
      <c r="L2138" s="122"/>
      <c r="M2138" s="122"/>
      <c r="N2138" s="122"/>
      <c r="O2138" s="122"/>
      <c r="P2138" s="122"/>
      <c r="Q2138" s="122"/>
      <c r="R2138" s="122"/>
      <c r="S2138" s="122"/>
      <c r="T2138" s="122"/>
      <c r="U2138" s="122"/>
      <c r="V2138" s="122"/>
      <c r="W2138" s="122"/>
      <c r="X2138" s="122"/>
      <c r="Y2138" s="122"/>
      <c r="Z2138" s="122"/>
      <c r="AA2138" s="122"/>
      <c r="AB2138" s="122"/>
      <c r="AC2138" s="122"/>
      <c r="AD2138" s="122"/>
      <c r="AE2138" s="122"/>
      <c r="AF2138" s="122"/>
      <c r="AG2138" s="122"/>
      <c r="AH2138" s="122"/>
      <c r="AI2138" s="122"/>
      <c r="AJ2138" s="122"/>
      <c r="AK2138" s="122"/>
      <c r="AL2138" s="122"/>
      <c r="AM2138" s="122"/>
      <c r="AN2138" s="122"/>
      <c r="AQ2138" t="str">
        <f>IF(AND(OR($B$1="ALL",$B$1=C2138),OR($E$1="ALL",$E$1=D2138),OR($B$2="ALL",$B$2=A2138),OR($E$2="ALL",IFERROR(SEARCH($E$2,B2138),0)&gt;0)),"MATCH","")</f>
        <v/>
      </c>
    </row>
    <row r="2139" spans="1:43" ht="14.25" customHeight="1" x14ac:dyDescent="0.25">
      <c r="A2139" s="108" t="s">
        <v>1137</v>
      </c>
      <c r="B2139" s="136" t="s">
        <v>1138</v>
      </c>
      <c r="C2139" s="136" t="s">
        <v>1139</v>
      </c>
      <c r="D2139" s="136" t="s">
        <v>1140</v>
      </c>
      <c r="E2139" s="136" t="s">
        <v>1141</v>
      </c>
      <c r="F2139" s="136" t="s">
        <v>1142</v>
      </c>
      <c r="G2139" s="136" t="s">
        <v>1143</v>
      </c>
      <c r="H2139" s="136" t="s">
        <v>1144</v>
      </c>
      <c r="I2139" s="136" t="s">
        <v>1145</v>
      </c>
      <c r="J2139" s="136" t="s">
        <v>1146</v>
      </c>
      <c r="K2139" s="136" t="s">
        <v>1147</v>
      </c>
      <c r="L2139" s="136" t="s">
        <v>1148</v>
      </c>
      <c r="M2139" s="136" t="s">
        <v>1149</v>
      </c>
      <c r="N2139" s="136" t="s">
        <v>1150</v>
      </c>
      <c r="O2139" s="136" t="s">
        <v>1151</v>
      </c>
      <c r="P2139" s="136" t="s">
        <v>1152</v>
      </c>
      <c r="Q2139" s="136" t="s">
        <v>1153</v>
      </c>
      <c r="R2139" s="136" t="s">
        <v>1154</v>
      </c>
      <c r="S2139" s="136" t="s">
        <v>1155</v>
      </c>
      <c r="T2139" s="136" t="s">
        <v>1156</v>
      </c>
      <c r="U2139" s="136" t="s">
        <v>1157</v>
      </c>
      <c r="V2139" s="136" t="s">
        <v>1158</v>
      </c>
      <c r="W2139" s="136" t="s">
        <v>1159</v>
      </c>
      <c r="X2139" s="136" t="s">
        <v>1160</v>
      </c>
      <c r="Y2139" s="136" t="s">
        <v>1161</v>
      </c>
      <c r="Z2139" s="136" t="s">
        <v>1162</v>
      </c>
      <c r="AA2139" s="136" t="s">
        <v>1163</v>
      </c>
      <c r="AB2139" s="137" t="s">
        <v>156</v>
      </c>
      <c r="AC2139" s="137" t="s">
        <v>157</v>
      </c>
      <c r="AD2139" s="137" t="s">
        <v>158</v>
      </c>
      <c r="AE2139" s="137" t="s">
        <v>139</v>
      </c>
      <c r="AF2139" s="138" t="s">
        <v>140</v>
      </c>
      <c r="AG2139" s="138" t="s">
        <v>141</v>
      </c>
      <c r="AH2139" s="138" t="s">
        <v>142</v>
      </c>
      <c r="AI2139" s="138" t="s">
        <v>143</v>
      </c>
      <c r="AJ2139" s="139" t="s">
        <v>144</v>
      </c>
      <c r="AK2139" s="139" t="s">
        <v>145</v>
      </c>
      <c r="AL2139" s="139" t="s">
        <v>146</v>
      </c>
      <c r="AM2139" s="140" t="s">
        <v>147</v>
      </c>
      <c r="AN2139" s="140" t="s">
        <v>148</v>
      </c>
      <c r="AQ2139" t="str">
        <f>AQ2138</f>
        <v/>
      </c>
    </row>
    <row r="2140" spans="1:43" ht="14.25" customHeight="1" x14ac:dyDescent="0.25">
      <c r="A2140" s="99" t="s">
        <v>1164</v>
      </c>
      <c r="B2140" s="112">
        <f>'Run Rate'!E217</f>
        <v>1058</v>
      </c>
      <c r="C2140" s="112">
        <f>'Run Rate'!F217</f>
        <v>25</v>
      </c>
      <c r="D2140" s="112">
        <f>'Run Rate'!G217</f>
        <v>32</v>
      </c>
      <c r="E2140" s="112">
        <f>'Run Rate'!H217</f>
        <v>11</v>
      </c>
      <c r="F2140" s="112">
        <f>'Run Rate'!I217</f>
        <v>11</v>
      </c>
      <c r="G2140" s="112">
        <f>'Run Rate'!J217</f>
        <v>53</v>
      </c>
      <c r="H2140" s="112">
        <f>'Run Rate'!K217</f>
        <v>459</v>
      </c>
      <c r="I2140" s="112">
        <f>'Run Rate'!L217</f>
        <v>207</v>
      </c>
      <c r="J2140" s="112">
        <f>'Run Rate'!M217</f>
        <v>236</v>
      </c>
      <c r="K2140" s="112">
        <f>'Run Rate'!N217</f>
        <v>238</v>
      </c>
      <c r="L2140" s="112">
        <f>'Run Rate'!O217</f>
        <v>182</v>
      </c>
      <c r="M2140" s="112">
        <f>'Run Rate'!P217</f>
        <v>317</v>
      </c>
      <c r="N2140" s="112">
        <f>'Run Rate'!Q217</f>
        <v>239</v>
      </c>
      <c r="O2140" s="112">
        <f>'Run Rate'!R217</f>
        <v>108</v>
      </c>
      <c r="P2140" s="112">
        <f>'Run Rate'!S217</f>
        <v>44</v>
      </c>
      <c r="Q2140" s="112">
        <f>'Run Rate'!T217</f>
        <v>427</v>
      </c>
      <c r="R2140" s="112">
        <f>'Run Rate'!U217</f>
        <v>276</v>
      </c>
      <c r="S2140" s="112">
        <f>'Run Rate'!V217</f>
        <v>446</v>
      </c>
      <c r="T2140" s="112">
        <f>'Run Rate'!W217</f>
        <v>208</v>
      </c>
      <c r="U2140" s="112">
        <f>'Run Rate'!X217</f>
        <v>81</v>
      </c>
      <c r="V2140" s="112">
        <f>'Run Rate'!Y217</f>
        <v>235</v>
      </c>
      <c r="W2140" s="112">
        <f>'Run Rate'!Z217</f>
        <v>243</v>
      </c>
      <c r="X2140" s="112">
        <f>'Run Rate'!AA217</f>
        <v>135</v>
      </c>
      <c r="Y2140" s="112">
        <f>'Run Rate'!AB217</f>
        <v>330</v>
      </c>
      <c r="Z2140" s="112">
        <f>'Run Rate'!AC217</f>
        <v>234</v>
      </c>
      <c r="AA2140" s="112">
        <f>'Run Rate'!AD217</f>
        <v>209</v>
      </c>
      <c r="AB2140" s="113">
        <v>229</v>
      </c>
      <c r="AC2140" s="112">
        <v>229</v>
      </c>
      <c r="AD2140" s="112">
        <v>229</v>
      </c>
      <c r="AE2140" s="112">
        <v>229</v>
      </c>
      <c r="AF2140" s="112">
        <v>229</v>
      </c>
      <c r="AG2140" s="112">
        <v>229</v>
      </c>
      <c r="AH2140" s="112">
        <v>229</v>
      </c>
      <c r="AI2140" s="112">
        <v>229</v>
      </c>
      <c r="AJ2140" s="112">
        <v>229</v>
      </c>
      <c r="AK2140" s="112">
        <v>229</v>
      </c>
      <c r="AL2140" s="112">
        <v>229</v>
      </c>
      <c r="AM2140" s="112">
        <v>229</v>
      </c>
      <c r="AN2140" s="112">
        <v>229</v>
      </c>
      <c r="AQ2140" t="str">
        <f>AQ2138</f>
        <v/>
      </c>
    </row>
    <row r="2141" spans="1:43" ht="14.25" customHeight="1" x14ac:dyDescent="0.25">
      <c r="A2141" s="99" t="s">
        <v>1165</v>
      </c>
      <c r="B2141" s="114"/>
      <c r="C2141" s="114"/>
      <c r="D2141" s="114"/>
      <c r="E2141" s="114"/>
      <c r="F2141" s="114"/>
      <c r="G2141" s="114"/>
      <c r="H2141" s="114"/>
      <c r="I2141" s="114"/>
      <c r="J2141" s="114"/>
      <c r="K2141" s="114"/>
      <c r="L2141" s="114"/>
      <c r="M2141" s="114"/>
      <c r="N2141" s="114"/>
      <c r="O2141" s="114"/>
      <c r="P2141" s="114"/>
      <c r="Q2141" s="114"/>
      <c r="R2141" s="114"/>
      <c r="S2141" s="114"/>
      <c r="T2141" s="114"/>
      <c r="U2141" s="114"/>
      <c r="V2141" s="114"/>
      <c r="W2141" s="115"/>
      <c r="X2141" s="115"/>
      <c r="Y2141" s="115"/>
      <c r="Z2141" s="115"/>
      <c r="AA2141" s="112" t="s">
        <v>1166</v>
      </c>
      <c r="AB2141" s="113"/>
      <c r="AC2141" s="112"/>
      <c r="AD2141" s="112"/>
      <c r="AE2141" s="112"/>
      <c r="AF2141" s="112"/>
      <c r="AG2141" s="112"/>
      <c r="AH2141" s="112"/>
      <c r="AI2141" s="112"/>
      <c r="AJ2141" s="112"/>
      <c r="AK2141" s="112"/>
      <c r="AL2141" s="112"/>
      <c r="AM2141" s="112"/>
      <c r="AN2141" s="112"/>
      <c r="AQ2141" t="str">
        <f>AQ2138</f>
        <v/>
      </c>
    </row>
    <row r="2142" spans="1:43" ht="14.25" customHeight="1" x14ac:dyDescent="0.25">
      <c r="A2142" s="99" t="s">
        <v>1167</v>
      </c>
      <c r="B2142" s="114"/>
      <c r="C2142" s="114"/>
      <c r="D2142" s="114"/>
      <c r="E2142" s="114"/>
      <c r="F2142" s="114"/>
      <c r="G2142" s="114"/>
      <c r="H2142" s="114"/>
      <c r="I2142" s="114"/>
      <c r="J2142" s="114"/>
      <c r="K2142" s="114"/>
      <c r="L2142" s="114"/>
      <c r="M2142" s="114"/>
      <c r="N2142" s="114"/>
      <c r="O2142" s="114"/>
      <c r="P2142" s="114"/>
      <c r="Q2142" s="114"/>
      <c r="R2142" s="114"/>
      <c r="S2142" s="114"/>
      <c r="T2142" s="114"/>
      <c r="U2142" s="114"/>
      <c r="V2142" s="114"/>
      <c r="W2142" s="115"/>
      <c r="X2142" s="116"/>
      <c r="Y2142" s="117"/>
      <c r="Z2142" s="115"/>
      <c r="AA2142" s="112" t="s">
        <v>1168</v>
      </c>
      <c r="AB2142" s="113">
        <f>'Demand Input VP'!B1074</f>
        <v>0</v>
      </c>
      <c r="AC2142" s="112">
        <f>'Demand Input VP'!C1074</f>
        <v>0</v>
      </c>
      <c r="AD2142" s="112">
        <f>'Demand Input VP'!D1074</f>
        <v>0</v>
      </c>
      <c r="AE2142" s="112">
        <f>'Demand Input VP'!E1074</f>
        <v>0</v>
      </c>
      <c r="AF2142" s="112">
        <f>'Demand Input VP'!F1074</f>
        <v>0</v>
      </c>
      <c r="AG2142" s="112">
        <f>'Demand Input VP'!G1074</f>
        <v>0</v>
      </c>
      <c r="AH2142" s="112">
        <f>'Demand Input VP'!H1074</f>
        <v>0</v>
      </c>
      <c r="AI2142" s="112">
        <f>'Demand Input VP'!I1074</f>
        <v>0</v>
      </c>
      <c r="AJ2142" s="112">
        <f>'Demand Input VP'!J1074</f>
        <v>0</v>
      </c>
      <c r="AK2142" s="112">
        <f>'Demand Input VP'!K1074</f>
        <v>0</v>
      </c>
      <c r="AL2142" s="112">
        <f>'Demand Input VP'!L1074</f>
        <v>0</v>
      </c>
      <c r="AM2142" s="112">
        <f>'Demand Input VP'!M1074</f>
        <v>0</v>
      </c>
      <c r="AN2142" s="112">
        <f>'Demand Input VP'!N1074</f>
        <v>0</v>
      </c>
      <c r="AQ2142" t="str">
        <f>AQ2138</f>
        <v/>
      </c>
    </row>
    <row r="2143" spans="1:43" ht="14.25" customHeight="1" x14ac:dyDescent="0.25">
      <c r="A2143" s="99" t="s">
        <v>1169</v>
      </c>
      <c r="B2143" s="118"/>
      <c r="C2143" s="118"/>
      <c r="D2143" s="118"/>
      <c r="E2143" s="118"/>
      <c r="F2143" s="118"/>
      <c r="G2143" s="118"/>
      <c r="H2143" s="118"/>
      <c r="I2143" s="118"/>
      <c r="J2143" s="118"/>
      <c r="K2143" s="118"/>
      <c r="L2143" s="118"/>
      <c r="M2143" s="118"/>
      <c r="N2143" s="118"/>
      <c r="O2143" s="118"/>
      <c r="P2143" s="118"/>
      <c r="Q2143" s="118"/>
      <c r="R2143" s="118"/>
      <c r="S2143" s="118"/>
      <c r="T2143" s="118"/>
      <c r="U2143" s="118"/>
      <c r="V2143" s="118"/>
      <c r="W2143" s="115"/>
      <c r="X2143" s="116"/>
      <c r="Y2143" s="117"/>
      <c r="Z2143" s="119"/>
      <c r="AA2143" s="120" t="s">
        <v>1170</v>
      </c>
      <c r="AB2143" s="121">
        <f>'Demand Input VP'!B1073</f>
        <v>0</v>
      </c>
      <c r="AC2143" s="120">
        <f>'Demand Input VP'!C1073</f>
        <v>0</v>
      </c>
      <c r="AD2143" s="120">
        <f>'Demand Input VP'!D1073</f>
        <v>0</v>
      </c>
      <c r="AE2143" s="120">
        <f>'Demand Input VP'!E1073</f>
        <v>0</v>
      </c>
      <c r="AF2143" s="120">
        <f>'Demand Input VP'!F1073</f>
        <v>0</v>
      </c>
      <c r="AG2143" s="120">
        <f>'Demand Input VP'!G1073</f>
        <v>0</v>
      </c>
      <c r="AH2143" s="120">
        <f>'Demand Input VP'!H1073</f>
        <v>0</v>
      </c>
      <c r="AI2143" s="120">
        <f>'Demand Input VP'!I1073</f>
        <v>0</v>
      </c>
      <c r="AJ2143" s="120">
        <f>'Demand Input VP'!J1073</f>
        <v>0</v>
      </c>
      <c r="AK2143" s="120">
        <f>'Demand Input VP'!K1073</f>
        <v>0</v>
      </c>
      <c r="AL2143" s="120">
        <f>'Demand Input VP'!L1073</f>
        <v>0</v>
      </c>
      <c r="AM2143" s="120">
        <f>'Demand Input VP'!M1073</f>
        <v>0</v>
      </c>
      <c r="AN2143" s="120">
        <f>'Demand Input VP'!N1073</f>
        <v>0</v>
      </c>
      <c r="AQ2143" t="str">
        <f>AQ2138</f>
        <v/>
      </c>
    </row>
    <row r="2144" spans="1:43" ht="14.25" customHeight="1" x14ac:dyDescent="0.25">
      <c r="A2144" s="1"/>
      <c r="B2144" s="122"/>
      <c r="C2144" s="122"/>
      <c r="D2144" s="122"/>
      <c r="E2144" s="122"/>
      <c r="F2144" s="122"/>
      <c r="G2144" s="122"/>
      <c r="H2144" s="122"/>
      <c r="I2144" s="122"/>
      <c r="J2144" s="122"/>
      <c r="K2144" s="122"/>
      <c r="L2144" s="122"/>
      <c r="M2144" s="122"/>
      <c r="N2144" s="122"/>
      <c r="O2144" s="122"/>
      <c r="P2144" s="122"/>
      <c r="Q2144" s="122"/>
      <c r="R2144" s="122"/>
      <c r="S2144" s="122"/>
      <c r="T2144" s="122"/>
      <c r="U2144" s="122"/>
      <c r="V2144" s="122"/>
      <c r="W2144" s="123"/>
      <c r="X2144" s="116"/>
      <c r="Y2144" s="117"/>
      <c r="Z2144" s="123"/>
      <c r="AA2144" s="112" t="s">
        <v>1171</v>
      </c>
      <c r="AB2144" s="113">
        <f>'Demand Input MP'!B1074</f>
        <v>0</v>
      </c>
      <c r="AC2144" s="112">
        <f>'Demand Input MP'!C1074</f>
        <v>0</v>
      </c>
      <c r="AD2144" s="112">
        <f>'Demand Input MP'!D1074</f>
        <v>0</v>
      </c>
      <c r="AE2144" s="112">
        <f>'Demand Input MP'!E1074</f>
        <v>0</v>
      </c>
      <c r="AF2144" s="112">
        <f>'Demand Input MP'!F1074</f>
        <v>0</v>
      </c>
      <c r="AG2144" s="112">
        <f>'Demand Input MP'!G1074</f>
        <v>0</v>
      </c>
      <c r="AH2144" s="112">
        <f>'Demand Input MP'!H1074</f>
        <v>0</v>
      </c>
      <c r="AI2144" s="112">
        <f>'Demand Input MP'!I1074</f>
        <v>0</v>
      </c>
      <c r="AJ2144" s="112">
        <f>'Demand Input MP'!J1074</f>
        <v>0</v>
      </c>
      <c r="AK2144" s="112">
        <f>'Demand Input MP'!K1074</f>
        <v>0</v>
      </c>
      <c r="AL2144" s="112">
        <f>'Demand Input MP'!L1074</f>
        <v>0</v>
      </c>
      <c r="AM2144" s="112">
        <f>'Demand Input MP'!M1074</f>
        <v>0</v>
      </c>
      <c r="AN2144" s="112">
        <f>'Demand Input MP'!N1074</f>
        <v>0</v>
      </c>
      <c r="AQ2144" t="str">
        <f>AQ2138</f>
        <v/>
      </c>
    </row>
    <row r="2145" spans="1:43" ht="14.25" customHeight="1" x14ac:dyDescent="0.25">
      <c r="A2145" s="1"/>
      <c r="B2145" s="122"/>
      <c r="C2145" s="122"/>
      <c r="D2145" s="122"/>
      <c r="E2145" s="122"/>
      <c r="F2145" s="122"/>
      <c r="G2145" s="122"/>
      <c r="H2145" s="122"/>
      <c r="I2145" s="122"/>
      <c r="J2145" s="122"/>
      <c r="K2145" s="122"/>
      <c r="L2145" s="122"/>
      <c r="M2145" s="122"/>
      <c r="N2145" s="122"/>
      <c r="O2145" s="122"/>
      <c r="P2145" s="122"/>
      <c r="Q2145" s="122"/>
      <c r="R2145" s="122"/>
      <c r="S2145" s="122"/>
      <c r="T2145" s="122"/>
      <c r="U2145" s="122"/>
      <c r="V2145" s="124" t="s">
        <v>91</v>
      </c>
      <c r="W2145" s="125">
        <f>IFERROR(IF(SUM('Run Rate History'!E217:AD217)&gt;0,(SUMPRODUCT((B2140:AA2140&gt;=PERCENTILE(B2140:AA2140,0.1))*(B2140:AA2140&lt;=PERCENTILE(B2140:AA2140,0.9))*B2140:AA2140)+SUMPRODUCT(('Run Rate History'!E217:AD217&gt;=PERCENTILE(B2140:AA2140,0.1))*('Run Rate History'!E217:AD217&lt;=PERCENTILE(B2140:AA2140,0.9))*'Run Rate History'!E217:AD217))/(SUMPRODUCT((B2140:AA2140&gt;=PERCENTILE(B2140:AA2140,0.1))*(B2140:AA2140&lt;=PERCENTILE(B2140:AA2140,0.9))*1)+SUMPRODUCT(('Run Rate History'!E217:AD217&gt;=PERCENTILE(B2140:AA2140,0.1))*('Run Rate History'!E217:AD217&lt;=PERCENTILE(B2140:AA2140,0.9))*1)),TRIMMEAN(B2140:AA2140,0.15)),0)</f>
        <v>207.80434782608697</v>
      </c>
      <c r="X2145" s="126" t="s">
        <v>1172</v>
      </c>
      <c r="Y2145" s="127">
        <f>SUM(B2140:AA2140)/26</f>
        <v>232.46153846153845</v>
      </c>
      <c r="Z2145" s="128"/>
      <c r="AA2145" s="112" t="s">
        <v>1173</v>
      </c>
      <c r="AB2145" s="113">
        <f>'Demand Input MP'!B1073</f>
        <v>0</v>
      </c>
      <c r="AC2145" s="112">
        <f>'Demand Input MP'!C1073</f>
        <v>0</v>
      </c>
      <c r="AD2145" s="112">
        <f>'Demand Input MP'!D1073</f>
        <v>0</v>
      </c>
      <c r="AE2145" s="112">
        <f>'Demand Input MP'!E1073</f>
        <v>0</v>
      </c>
      <c r="AF2145" s="112">
        <f>'Demand Input MP'!F1073</f>
        <v>0</v>
      </c>
      <c r="AG2145" s="112">
        <f>'Demand Input MP'!G1073</f>
        <v>0</v>
      </c>
      <c r="AH2145" s="112">
        <f>'Demand Input MP'!H1073</f>
        <v>0</v>
      </c>
      <c r="AI2145" s="112">
        <f>'Demand Input MP'!I1073</f>
        <v>0</v>
      </c>
      <c r="AJ2145" s="112">
        <f>'Demand Input MP'!J1073</f>
        <v>0</v>
      </c>
      <c r="AK2145" s="112">
        <f>'Demand Input MP'!K1073</f>
        <v>0</v>
      </c>
      <c r="AL2145" s="112">
        <f>'Demand Input MP'!L1073</f>
        <v>0</v>
      </c>
      <c r="AM2145" s="112">
        <f>'Demand Input MP'!M1073</f>
        <v>0</v>
      </c>
      <c r="AN2145" s="112">
        <f>'Demand Input MP'!N1073</f>
        <v>0</v>
      </c>
      <c r="AQ2145" t="str">
        <f>AQ2138</f>
        <v/>
      </c>
    </row>
    <row r="2146" spans="1:43" ht="14.25" customHeight="1" x14ac:dyDescent="0.25">
      <c r="A2146" s="1"/>
      <c r="B2146" s="122"/>
      <c r="C2146" s="122"/>
      <c r="D2146" s="122"/>
      <c r="E2146" s="122"/>
      <c r="F2146" s="122"/>
      <c r="G2146" s="122"/>
      <c r="H2146" s="122"/>
      <c r="I2146" s="122"/>
      <c r="J2146" s="122"/>
      <c r="K2146" s="122"/>
      <c r="L2146" s="122"/>
      <c r="M2146" s="122"/>
      <c r="N2146" s="122"/>
      <c r="O2146" s="122"/>
      <c r="P2146" s="122"/>
      <c r="Q2146" s="122"/>
      <c r="R2146" s="122"/>
      <c r="S2146" s="122"/>
      <c r="T2146" s="122"/>
      <c r="U2146" s="122"/>
      <c r="V2146" s="124" t="s">
        <v>94</v>
      </c>
      <c r="W2146" s="125">
        <f>IFERROR((1*MIN(MAX(X2140,0.5*IF(SUM('Run Rate History'!E217:AD217)&gt;0,(MEDIAN(IF(B2140:AA2140&gt;0,B2140:AA2140))+MEDIAN(IF('Run Rate History'!E217:AD217&gt;0,'Run Rate History'!E217:AD217)))/2,MEDIAN(IF(B2140:AA2140&gt;0,B2140:AA2140)))),2*IF(SUM('Run Rate History'!E217:AD217)&gt;0,(MEDIAN(IF(B2140:AA2140&gt;0,B2140:AA2140))+MEDIAN(IF('Run Rate History'!E217:AD217&gt;0,'Run Rate History'!E217:AD217)))/2,MEDIAN(IF(B2140:AA2140&gt;0,B2140:AA2140))))+2*MIN(MAX(Y2140,0.5*IF(SUM('Run Rate History'!E217:AD217)&gt;0,(MEDIAN(IF(B2140:AA2140&gt;0,B2140:AA2140))+MEDIAN(IF('Run Rate History'!E217:AD217&gt;0,'Run Rate History'!E217:AD217)))/2,MEDIAN(IF(B2140:AA2140&gt;0,B2140:AA2140)))),2*IF(SUM('Run Rate History'!E217:AD217)&gt;0,(MEDIAN(IF(B2140:AA2140&gt;0,B2140:AA2140))+MEDIAN(IF('Run Rate History'!E217:AD217&gt;0,'Run Rate History'!E217:AD217)))/2,MEDIAN(IF(B2140:AA2140&gt;0,B2140:AA2140))))+3*MIN(MAX(Z2140,0.5*IF(SUM('Run Rate History'!E217:AD217)&gt;0,(MEDIAN(IF(B2140:AA2140&gt;0,B2140:AA2140))+MEDIAN(IF('Run Rate History'!E217:AD217&gt;0,'Run Rate History'!E217:AD217)))/2,MEDIAN(IF(B2140:AA2140&gt;0,B2140:AA2140)))),2*IF(SUM('Run Rate History'!E217:AD217)&gt;0,(MEDIAN(IF(B2140:AA2140&gt;0,B2140:AA2140))+MEDIAN(IF('Run Rate History'!E217:AD217&gt;0,'Run Rate History'!E217:AD217)))/2,MEDIAN(IF(B2140:AA2140&gt;0,B2140:AA2140))))+4*MIN(MAX(AA2140,0.5*IF(SUM('Run Rate History'!E217:AD217)&gt;0,(MEDIAN(IF(B2140:AA2140&gt;0,B2140:AA2140))+MEDIAN(IF('Run Rate History'!E217:AD217&gt;0,'Run Rate History'!E217:AD217)))/2,MEDIAN(IF(B2140:AA2140&gt;0,B2140:AA2140)))),2*IF(SUM('Run Rate History'!E217:AD217)&gt;0,(MEDIAN(IF(B2140:AA2140&gt;0,B2140:AA2140))+MEDIAN(IF('Run Rate History'!E217:AD217&gt;0,'Run Rate History'!E217:AD217)))/2,MEDIAN(IF(B2140:AA2140&gt;0,B2140:AA2140)))))/10,0)</f>
        <v>233.3</v>
      </c>
      <c r="X2146" s="129" t="s">
        <v>1174</v>
      </c>
      <c r="Y2146" s="130">
        <f>IFERROR(VLOOKUP(A2138,'Stanje zaliha'!A:E,5,FALSE()),0)</f>
        <v>2005</v>
      </c>
      <c r="Z2146" s="131"/>
      <c r="AA2146" s="113" t="s">
        <v>1175</v>
      </c>
      <c r="AB2146" s="118">
        <f t="shared" ref="AB2146:AN2146" si="426">SUM(AB2142:AB2145)</f>
        <v>0</v>
      </c>
      <c r="AC2146" s="118">
        <f t="shared" si="426"/>
        <v>0</v>
      </c>
      <c r="AD2146" s="118">
        <f t="shared" si="426"/>
        <v>0</v>
      </c>
      <c r="AE2146" s="118">
        <f t="shared" si="426"/>
        <v>0</v>
      </c>
      <c r="AF2146" s="118">
        <f t="shared" si="426"/>
        <v>0</v>
      </c>
      <c r="AG2146" s="118">
        <f t="shared" si="426"/>
        <v>0</v>
      </c>
      <c r="AH2146" s="118">
        <f t="shared" si="426"/>
        <v>0</v>
      </c>
      <c r="AI2146" s="118">
        <f t="shared" si="426"/>
        <v>0</v>
      </c>
      <c r="AJ2146" s="118">
        <f t="shared" si="426"/>
        <v>0</v>
      </c>
      <c r="AK2146" s="118">
        <f t="shared" si="426"/>
        <v>0</v>
      </c>
      <c r="AL2146" s="118">
        <f t="shared" si="426"/>
        <v>0</v>
      </c>
      <c r="AM2146" s="118">
        <f t="shared" si="426"/>
        <v>0</v>
      </c>
      <c r="AN2146" s="118">
        <f t="shared" si="426"/>
        <v>0</v>
      </c>
      <c r="AQ2146" t="str">
        <f>AQ2138</f>
        <v/>
      </c>
    </row>
    <row r="2147" spans="1:43" ht="14.25" customHeight="1" x14ac:dyDescent="0.25">
      <c r="A2147" s="1"/>
      <c r="B2147" s="122"/>
      <c r="C2147" s="122"/>
      <c r="D2147" s="122"/>
      <c r="E2147" s="122"/>
      <c r="F2147" s="122"/>
      <c r="G2147" s="122"/>
      <c r="H2147" s="122"/>
      <c r="I2147" s="122"/>
      <c r="J2147" s="122"/>
      <c r="K2147" s="122"/>
      <c r="L2147" s="122"/>
      <c r="M2147" s="122"/>
      <c r="N2147" s="122"/>
      <c r="O2147" s="122"/>
      <c r="P2147" s="122"/>
      <c r="Q2147" s="122"/>
      <c r="R2147" s="122"/>
      <c r="S2147" s="122"/>
      <c r="T2147" s="122"/>
      <c r="U2147" s="122"/>
      <c r="V2147" s="124" t="s">
        <v>95</v>
      </c>
      <c r="W2147" s="125">
        <f>IFERROR(0.6*W2146+0.4*W2145,0)</f>
        <v>223.10173913043479</v>
      </c>
      <c r="X2147" s="132" t="s">
        <v>1176</v>
      </c>
      <c r="Y2147" s="133">
        <f>IFERROR(SUMIF('Popis poslanih narudžbi'!A:A,A2138,'Popis poslanih narudžbi'!C:C),0)</f>
        <v>0</v>
      </c>
      <c r="Z2147" s="131"/>
      <c r="AA2147" s="134" t="s">
        <v>1177</v>
      </c>
      <c r="AB2147" s="118">
        <f t="shared" ref="AB2147:AN2147" si="427">AB2140+AB2146</f>
        <v>229</v>
      </c>
      <c r="AC2147" s="118">
        <f t="shared" si="427"/>
        <v>229</v>
      </c>
      <c r="AD2147" s="118">
        <f t="shared" si="427"/>
        <v>229</v>
      </c>
      <c r="AE2147" s="118">
        <f t="shared" si="427"/>
        <v>229</v>
      </c>
      <c r="AF2147" s="118">
        <f t="shared" si="427"/>
        <v>229</v>
      </c>
      <c r="AG2147" s="118">
        <f t="shared" si="427"/>
        <v>229</v>
      </c>
      <c r="AH2147" s="118">
        <f t="shared" si="427"/>
        <v>229</v>
      </c>
      <c r="AI2147" s="118">
        <f t="shared" si="427"/>
        <v>229</v>
      </c>
      <c r="AJ2147" s="118">
        <f t="shared" si="427"/>
        <v>229</v>
      </c>
      <c r="AK2147" s="118">
        <f t="shared" si="427"/>
        <v>229</v>
      </c>
      <c r="AL2147" s="118">
        <f t="shared" si="427"/>
        <v>229</v>
      </c>
      <c r="AM2147" s="118">
        <f t="shared" si="427"/>
        <v>229</v>
      </c>
      <c r="AN2147" s="118">
        <f t="shared" si="427"/>
        <v>229</v>
      </c>
      <c r="AQ2147" t="str">
        <f>AQ2138</f>
        <v/>
      </c>
    </row>
    <row r="2148" spans="1:43" ht="14.25" customHeight="1" x14ac:dyDescent="0.25">
      <c r="A2148" s="107" t="str">
        <f>'Run Rate'!A218</f>
        <v>NUT00888</v>
      </c>
      <c r="B2148" s="135" t="str">
        <f>'Run Rate'!B218</f>
        <v>ElastiJoint 384g Grape</v>
      </c>
      <c r="C2148" s="135" t="str">
        <f>'Run Rate'!C218</f>
        <v>SPORTSKA PREHRANA</v>
      </c>
      <c r="D2148" s="135" t="str">
        <f>'Run Rate'!D218</f>
        <v>02 SILVER</v>
      </c>
      <c r="E2148" s="122"/>
      <c r="F2148" s="122"/>
      <c r="G2148" s="122"/>
      <c r="H2148" s="122"/>
      <c r="I2148" s="122"/>
      <c r="J2148" s="122"/>
      <c r="K2148" s="122"/>
      <c r="L2148" s="122"/>
      <c r="M2148" s="122"/>
      <c r="N2148" s="122"/>
      <c r="O2148" s="122"/>
      <c r="P2148" s="122"/>
      <c r="Q2148" s="122"/>
      <c r="R2148" s="122"/>
      <c r="S2148" s="122"/>
      <c r="T2148" s="122"/>
      <c r="U2148" s="122"/>
      <c r="V2148" s="122"/>
      <c r="W2148" s="122"/>
      <c r="X2148" s="122"/>
      <c r="Y2148" s="122"/>
      <c r="Z2148" s="122"/>
      <c r="AA2148" s="122"/>
      <c r="AB2148" s="122"/>
      <c r="AC2148" s="122"/>
      <c r="AD2148" s="122"/>
      <c r="AE2148" s="122"/>
      <c r="AF2148" s="122"/>
      <c r="AG2148" s="122"/>
      <c r="AH2148" s="122"/>
      <c r="AI2148" s="122"/>
      <c r="AJ2148" s="122"/>
      <c r="AK2148" s="122"/>
      <c r="AL2148" s="122"/>
      <c r="AM2148" s="122"/>
      <c r="AN2148" s="122"/>
      <c r="AQ2148" t="str">
        <f>IF(AND(OR($B$1="ALL",$B$1=C2148),OR($E$1="ALL",$E$1=D2148),OR($B$2="ALL",$B$2=A2148),OR($E$2="ALL",IFERROR(SEARCH($E$2,B2148),0)&gt;0)),"MATCH","")</f>
        <v/>
      </c>
    </row>
    <row r="2149" spans="1:43" ht="14.25" customHeight="1" x14ac:dyDescent="0.25">
      <c r="A2149" s="108" t="s">
        <v>1137</v>
      </c>
      <c r="B2149" s="136" t="s">
        <v>1138</v>
      </c>
      <c r="C2149" s="136" t="s">
        <v>1139</v>
      </c>
      <c r="D2149" s="136" t="s">
        <v>1140</v>
      </c>
      <c r="E2149" s="136" t="s">
        <v>1141</v>
      </c>
      <c r="F2149" s="136" t="s">
        <v>1142</v>
      </c>
      <c r="G2149" s="136" t="s">
        <v>1143</v>
      </c>
      <c r="H2149" s="136" t="s">
        <v>1144</v>
      </c>
      <c r="I2149" s="136" t="s">
        <v>1145</v>
      </c>
      <c r="J2149" s="136" t="s">
        <v>1146</v>
      </c>
      <c r="K2149" s="136" t="s">
        <v>1147</v>
      </c>
      <c r="L2149" s="136" t="s">
        <v>1148</v>
      </c>
      <c r="M2149" s="136" t="s">
        <v>1149</v>
      </c>
      <c r="N2149" s="136" t="s">
        <v>1150</v>
      </c>
      <c r="O2149" s="136" t="s">
        <v>1151</v>
      </c>
      <c r="P2149" s="136" t="s">
        <v>1152</v>
      </c>
      <c r="Q2149" s="136" t="s">
        <v>1153</v>
      </c>
      <c r="R2149" s="136" t="s">
        <v>1154</v>
      </c>
      <c r="S2149" s="136" t="s">
        <v>1155</v>
      </c>
      <c r="T2149" s="136" t="s">
        <v>1156</v>
      </c>
      <c r="U2149" s="136" t="s">
        <v>1157</v>
      </c>
      <c r="V2149" s="136" t="s">
        <v>1158</v>
      </c>
      <c r="W2149" s="136" t="s">
        <v>1159</v>
      </c>
      <c r="X2149" s="136" t="s">
        <v>1160</v>
      </c>
      <c r="Y2149" s="136" t="s">
        <v>1161</v>
      </c>
      <c r="Z2149" s="136" t="s">
        <v>1162</v>
      </c>
      <c r="AA2149" s="136" t="s">
        <v>1163</v>
      </c>
      <c r="AB2149" s="137" t="s">
        <v>156</v>
      </c>
      <c r="AC2149" s="137" t="s">
        <v>157</v>
      </c>
      <c r="AD2149" s="137" t="s">
        <v>158</v>
      </c>
      <c r="AE2149" s="137" t="s">
        <v>139</v>
      </c>
      <c r="AF2149" s="138" t="s">
        <v>140</v>
      </c>
      <c r="AG2149" s="138" t="s">
        <v>141</v>
      </c>
      <c r="AH2149" s="138" t="s">
        <v>142</v>
      </c>
      <c r="AI2149" s="138" t="s">
        <v>143</v>
      </c>
      <c r="AJ2149" s="139" t="s">
        <v>144</v>
      </c>
      <c r="AK2149" s="139" t="s">
        <v>145</v>
      </c>
      <c r="AL2149" s="139" t="s">
        <v>146</v>
      </c>
      <c r="AM2149" s="140" t="s">
        <v>147</v>
      </c>
      <c r="AN2149" s="140" t="s">
        <v>148</v>
      </c>
      <c r="AQ2149" t="str">
        <f>AQ2148</f>
        <v/>
      </c>
    </row>
    <row r="2150" spans="1:43" ht="14.25" customHeight="1" x14ac:dyDescent="0.25">
      <c r="A2150" s="99" t="s">
        <v>1164</v>
      </c>
      <c r="B2150" s="112">
        <f>'Run Rate'!E218</f>
        <v>11</v>
      </c>
      <c r="C2150" s="112">
        <f>'Run Rate'!F218</f>
        <v>22</v>
      </c>
      <c r="D2150" s="112">
        <f>'Run Rate'!G218</f>
        <v>20</v>
      </c>
      <c r="E2150" s="112">
        <f>'Run Rate'!H218</f>
        <v>14</v>
      </c>
      <c r="F2150" s="112">
        <f>'Run Rate'!I218</f>
        <v>15</v>
      </c>
      <c r="G2150" s="112">
        <f>'Run Rate'!J218</f>
        <v>22</v>
      </c>
      <c r="H2150" s="112">
        <f>'Run Rate'!K218</f>
        <v>24</v>
      </c>
      <c r="I2150" s="112">
        <f>'Run Rate'!L218</f>
        <v>18</v>
      </c>
      <c r="J2150" s="112">
        <f>'Run Rate'!M218</f>
        <v>24</v>
      </c>
      <c r="K2150" s="112">
        <f>'Run Rate'!N218</f>
        <v>10</v>
      </c>
      <c r="L2150" s="112">
        <f>'Run Rate'!O218</f>
        <v>8</v>
      </c>
      <c r="M2150" s="112">
        <f>'Run Rate'!P218</f>
        <v>9</v>
      </c>
      <c r="N2150" s="112">
        <f>'Run Rate'!Q218</f>
        <v>5</v>
      </c>
      <c r="O2150" s="112">
        <f>'Run Rate'!R218</f>
        <v>0</v>
      </c>
      <c r="P2150" s="112">
        <f>'Run Rate'!S218</f>
        <v>0</v>
      </c>
      <c r="Q2150" s="112">
        <f>'Run Rate'!T218</f>
        <v>-1</v>
      </c>
      <c r="R2150" s="112">
        <f>'Run Rate'!U218</f>
        <v>4</v>
      </c>
      <c r="S2150" s="112">
        <f>'Run Rate'!V218</f>
        <v>6</v>
      </c>
      <c r="T2150" s="112">
        <f>'Run Rate'!W218</f>
        <v>11</v>
      </c>
      <c r="U2150" s="112">
        <f>'Run Rate'!X218</f>
        <v>11</v>
      </c>
      <c r="V2150" s="112">
        <f>'Run Rate'!Y218</f>
        <v>6</v>
      </c>
      <c r="W2150" s="112">
        <f>'Run Rate'!Z218</f>
        <v>17</v>
      </c>
      <c r="X2150" s="112">
        <f>'Run Rate'!AA218</f>
        <v>5</v>
      </c>
      <c r="Y2150" s="112">
        <f>'Run Rate'!AB218</f>
        <v>6</v>
      </c>
      <c r="Z2150" s="112">
        <f>'Run Rate'!AC218</f>
        <v>14</v>
      </c>
      <c r="AA2150" s="112">
        <f>'Run Rate'!AD218</f>
        <v>11</v>
      </c>
      <c r="AB2150" s="113">
        <v>10</v>
      </c>
      <c r="AC2150" s="112">
        <v>10</v>
      </c>
      <c r="AD2150" s="112">
        <v>10</v>
      </c>
      <c r="AE2150" s="112">
        <v>10</v>
      </c>
      <c r="AF2150" s="112">
        <v>10</v>
      </c>
      <c r="AG2150" s="112">
        <v>10</v>
      </c>
      <c r="AH2150" s="112">
        <v>10</v>
      </c>
      <c r="AI2150" s="112">
        <v>10</v>
      </c>
      <c r="AJ2150" s="112">
        <v>10</v>
      </c>
      <c r="AK2150" s="112">
        <v>10</v>
      </c>
      <c r="AL2150" s="112">
        <v>10</v>
      </c>
      <c r="AM2150" s="112">
        <v>10</v>
      </c>
      <c r="AN2150" s="112">
        <v>10</v>
      </c>
      <c r="AQ2150" t="str">
        <f>AQ2148</f>
        <v/>
      </c>
    </row>
    <row r="2151" spans="1:43" ht="14.25" customHeight="1" x14ac:dyDescent="0.25">
      <c r="A2151" s="99" t="s">
        <v>1165</v>
      </c>
      <c r="B2151" s="114"/>
      <c r="C2151" s="114"/>
      <c r="D2151" s="114"/>
      <c r="E2151" s="114"/>
      <c r="F2151" s="114"/>
      <c r="G2151" s="114"/>
      <c r="H2151" s="114"/>
      <c r="I2151" s="114"/>
      <c r="J2151" s="114"/>
      <c r="K2151" s="114"/>
      <c r="L2151" s="114"/>
      <c r="M2151" s="114"/>
      <c r="N2151" s="114"/>
      <c r="O2151" s="114"/>
      <c r="P2151" s="114"/>
      <c r="Q2151" s="114"/>
      <c r="R2151" s="114"/>
      <c r="S2151" s="114"/>
      <c r="T2151" s="114"/>
      <c r="U2151" s="114"/>
      <c r="V2151" s="114"/>
      <c r="W2151" s="115"/>
      <c r="X2151" s="115"/>
      <c r="Y2151" s="115"/>
      <c r="Z2151" s="115"/>
      <c r="AA2151" s="112" t="s">
        <v>1166</v>
      </c>
      <c r="AB2151" s="113"/>
      <c r="AC2151" s="112"/>
      <c r="AD2151" s="112"/>
      <c r="AE2151" s="112"/>
      <c r="AF2151" s="112"/>
      <c r="AG2151" s="112"/>
      <c r="AH2151" s="112"/>
      <c r="AI2151" s="112"/>
      <c r="AJ2151" s="112"/>
      <c r="AK2151" s="112"/>
      <c r="AL2151" s="112"/>
      <c r="AM2151" s="112"/>
      <c r="AN2151" s="112"/>
      <c r="AQ2151" t="str">
        <f>AQ2148</f>
        <v/>
      </c>
    </row>
    <row r="2152" spans="1:43" ht="14.25" customHeight="1" x14ac:dyDescent="0.25">
      <c r="A2152" s="99" t="s">
        <v>1167</v>
      </c>
      <c r="B2152" s="114"/>
      <c r="C2152" s="114"/>
      <c r="D2152" s="114"/>
      <c r="E2152" s="114"/>
      <c r="F2152" s="114"/>
      <c r="G2152" s="114"/>
      <c r="H2152" s="114"/>
      <c r="I2152" s="114"/>
      <c r="J2152" s="114"/>
      <c r="K2152" s="114"/>
      <c r="L2152" s="114"/>
      <c r="M2152" s="114"/>
      <c r="N2152" s="114"/>
      <c r="O2152" s="114"/>
      <c r="P2152" s="114"/>
      <c r="Q2152" s="114"/>
      <c r="R2152" s="114"/>
      <c r="S2152" s="114"/>
      <c r="T2152" s="114"/>
      <c r="U2152" s="114"/>
      <c r="V2152" s="114"/>
      <c r="W2152" s="115"/>
      <c r="X2152" s="116"/>
      <c r="Y2152" s="117"/>
      <c r="Z2152" s="115"/>
      <c r="AA2152" s="112" t="s">
        <v>1168</v>
      </c>
      <c r="AB2152" s="113">
        <f>'Demand Input VP'!B1079</f>
        <v>0</v>
      </c>
      <c r="AC2152" s="112">
        <f>'Demand Input VP'!C1079</f>
        <v>0</v>
      </c>
      <c r="AD2152" s="112">
        <f>'Demand Input VP'!D1079</f>
        <v>0</v>
      </c>
      <c r="AE2152" s="112">
        <f>'Demand Input VP'!E1079</f>
        <v>0</v>
      </c>
      <c r="AF2152" s="112">
        <f>'Demand Input VP'!F1079</f>
        <v>0</v>
      </c>
      <c r="AG2152" s="112">
        <f>'Demand Input VP'!G1079</f>
        <v>0</v>
      </c>
      <c r="AH2152" s="112">
        <f>'Demand Input VP'!H1079</f>
        <v>0</v>
      </c>
      <c r="AI2152" s="112">
        <f>'Demand Input VP'!I1079</f>
        <v>0</v>
      </c>
      <c r="AJ2152" s="112">
        <f>'Demand Input VP'!J1079</f>
        <v>0</v>
      </c>
      <c r="AK2152" s="112">
        <f>'Demand Input VP'!K1079</f>
        <v>0</v>
      </c>
      <c r="AL2152" s="112">
        <f>'Demand Input VP'!L1079</f>
        <v>0</v>
      </c>
      <c r="AM2152" s="112">
        <f>'Demand Input VP'!M1079</f>
        <v>0</v>
      </c>
      <c r="AN2152" s="112">
        <f>'Demand Input VP'!N1079</f>
        <v>0</v>
      </c>
      <c r="AQ2152" t="str">
        <f>AQ2148</f>
        <v/>
      </c>
    </row>
    <row r="2153" spans="1:43" ht="14.25" customHeight="1" x14ac:dyDescent="0.25">
      <c r="A2153" s="99" t="s">
        <v>1169</v>
      </c>
      <c r="B2153" s="118"/>
      <c r="C2153" s="118"/>
      <c r="D2153" s="118"/>
      <c r="E2153" s="118"/>
      <c r="F2153" s="118"/>
      <c r="G2153" s="118"/>
      <c r="H2153" s="118"/>
      <c r="I2153" s="118"/>
      <c r="J2153" s="118"/>
      <c r="K2153" s="118"/>
      <c r="L2153" s="118"/>
      <c r="M2153" s="118"/>
      <c r="N2153" s="118"/>
      <c r="O2153" s="118"/>
      <c r="P2153" s="118"/>
      <c r="Q2153" s="118"/>
      <c r="R2153" s="118"/>
      <c r="S2153" s="118"/>
      <c r="T2153" s="118"/>
      <c r="U2153" s="118"/>
      <c r="V2153" s="118"/>
      <c r="W2153" s="115"/>
      <c r="X2153" s="116"/>
      <c r="Y2153" s="117"/>
      <c r="Z2153" s="119"/>
      <c r="AA2153" s="120" t="s">
        <v>1170</v>
      </c>
      <c r="AB2153" s="121">
        <f>'Demand Input VP'!B1078</f>
        <v>0</v>
      </c>
      <c r="AC2153" s="120">
        <f>'Demand Input VP'!C1078</f>
        <v>0</v>
      </c>
      <c r="AD2153" s="120">
        <f>'Demand Input VP'!D1078</f>
        <v>0</v>
      </c>
      <c r="AE2153" s="120">
        <f>'Demand Input VP'!E1078</f>
        <v>0</v>
      </c>
      <c r="AF2153" s="120">
        <f>'Demand Input VP'!F1078</f>
        <v>0</v>
      </c>
      <c r="AG2153" s="120">
        <f>'Demand Input VP'!G1078</f>
        <v>0</v>
      </c>
      <c r="AH2153" s="120">
        <f>'Demand Input VP'!H1078</f>
        <v>0</v>
      </c>
      <c r="AI2153" s="120">
        <f>'Demand Input VP'!I1078</f>
        <v>0</v>
      </c>
      <c r="AJ2153" s="120">
        <f>'Demand Input VP'!J1078</f>
        <v>0</v>
      </c>
      <c r="AK2153" s="120">
        <f>'Demand Input VP'!K1078</f>
        <v>0</v>
      </c>
      <c r="AL2153" s="120">
        <f>'Demand Input VP'!L1078</f>
        <v>0</v>
      </c>
      <c r="AM2153" s="120">
        <f>'Demand Input VP'!M1078</f>
        <v>0</v>
      </c>
      <c r="AN2153" s="120">
        <f>'Demand Input VP'!N1078</f>
        <v>0</v>
      </c>
      <c r="AQ2153" t="str">
        <f>AQ2148</f>
        <v/>
      </c>
    </row>
    <row r="2154" spans="1:43" ht="14.25" customHeight="1" x14ac:dyDescent="0.25">
      <c r="A2154" s="1"/>
      <c r="B2154" s="122"/>
      <c r="C2154" s="122"/>
      <c r="D2154" s="122"/>
      <c r="E2154" s="122"/>
      <c r="F2154" s="122"/>
      <c r="G2154" s="122"/>
      <c r="H2154" s="122"/>
      <c r="I2154" s="122"/>
      <c r="J2154" s="122"/>
      <c r="K2154" s="122"/>
      <c r="L2154" s="122"/>
      <c r="M2154" s="122"/>
      <c r="N2154" s="122"/>
      <c r="O2154" s="122"/>
      <c r="P2154" s="122"/>
      <c r="Q2154" s="122"/>
      <c r="R2154" s="122"/>
      <c r="S2154" s="122"/>
      <c r="T2154" s="122"/>
      <c r="U2154" s="122"/>
      <c r="V2154" s="122"/>
      <c r="W2154" s="123"/>
      <c r="X2154" s="116"/>
      <c r="Y2154" s="117"/>
      <c r="Z2154" s="123"/>
      <c r="AA2154" s="112" t="s">
        <v>1171</v>
      </c>
      <c r="AB2154" s="113">
        <f>'Demand Input MP'!B1079</f>
        <v>0</v>
      </c>
      <c r="AC2154" s="112">
        <f>'Demand Input MP'!C1079</f>
        <v>0</v>
      </c>
      <c r="AD2154" s="112">
        <f>'Demand Input MP'!D1079</f>
        <v>0</v>
      </c>
      <c r="AE2154" s="112">
        <f>'Demand Input MP'!E1079</f>
        <v>0</v>
      </c>
      <c r="AF2154" s="112">
        <f>'Demand Input MP'!F1079</f>
        <v>0</v>
      </c>
      <c r="AG2154" s="112">
        <f>'Demand Input MP'!G1079</f>
        <v>0</v>
      </c>
      <c r="AH2154" s="112">
        <f>'Demand Input MP'!H1079</f>
        <v>0</v>
      </c>
      <c r="AI2154" s="112">
        <f>'Demand Input MP'!I1079</f>
        <v>0</v>
      </c>
      <c r="AJ2154" s="112">
        <f>'Demand Input MP'!J1079</f>
        <v>0</v>
      </c>
      <c r="AK2154" s="112">
        <f>'Demand Input MP'!K1079</f>
        <v>0</v>
      </c>
      <c r="AL2154" s="112">
        <f>'Demand Input MP'!L1079</f>
        <v>0</v>
      </c>
      <c r="AM2154" s="112">
        <f>'Demand Input MP'!M1079</f>
        <v>0</v>
      </c>
      <c r="AN2154" s="112">
        <f>'Demand Input MP'!N1079</f>
        <v>0</v>
      </c>
      <c r="AQ2154" t="str">
        <f>AQ2148</f>
        <v/>
      </c>
    </row>
    <row r="2155" spans="1:43" ht="14.25" customHeight="1" x14ac:dyDescent="0.25">
      <c r="A2155" s="1"/>
      <c r="B2155" s="122"/>
      <c r="C2155" s="122"/>
      <c r="D2155" s="122"/>
      <c r="E2155" s="122"/>
      <c r="F2155" s="122"/>
      <c r="G2155" s="122"/>
      <c r="H2155" s="122"/>
      <c r="I2155" s="122"/>
      <c r="J2155" s="122"/>
      <c r="K2155" s="122"/>
      <c r="L2155" s="122"/>
      <c r="M2155" s="122"/>
      <c r="N2155" s="122"/>
      <c r="O2155" s="122"/>
      <c r="P2155" s="122"/>
      <c r="Q2155" s="122"/>
      <c r="R2155" s="122"/>
      <c r="S2155" s="122"/>
      <c r="T2155" s="122"/>
      <c r="U2155" s="122"/>
      <c r="V2155" s="124" t="s">
        <v>91</v>
      </c>
      <c r="W2155" s="125">
        <f>IFERROR(IF(SUM('Run Rate History'!E218:AD218)&gt;0,(SUMPRODUCT((B2150:AA2150&gt;=PERCENTILE(B2150:AA2150,0.1))*(B2150:AA2150&lt;=PERCENTILE(B2150:AA2150,0.9))*B2150:AA2150)+SUMPRODUCT(('Run Rate History'!E218:AD218&gt;=PERCENTILE(B2150:AA2150,0.1))*('Run Rate History'!E218:AD218&lt;=PERCENTILE(B2150:AA2150,0.9))*'Run Rate History'!E218:AD218))/(SUMPRODUCT((B2150:AA2150&gt;=PERCENTILE(B2150:AA2150,0.1))*(B2150:AA2150&lt;=PERCENTILE(B2150:AA2150,0.9))*1)+SUMPRODUCT(('Run Rate History'!E218:AD218&gt;=PERCENTILE(B2150:AA2150,0.1))*('Run Rate History'!E218:AD218&lt;=PERCENTILE(B2150:AA2150,0.9))*1)),TRIMMEAN(B2150:AA2150,0.15)),0)</f>
        <v>13.422222222222222</v>
      </c>
      <c r="X2155" s="126" t="s">
        <v>1172</v>
      </c>
      <c r="Y2155" s="127">
        <f>SUM(B2150:AA2150)/26</f>
        <v>11.23076923076923</v>
      </c>
      <c r="Z2155" s="128"/>
      <c r="AA2155" s="112" t="s">
        <v>1173</v>
      </c>
      <c r="AB2155" s="113">
        <f>'Demand Input MP'!B1078</f>
        <v>0</v>
      </c>
      <c r="AC2155" s="112">
        <f>'Demand Input MP'!C1078</f>
        <v>0</v>
      </c>
      <c r="AD2155" s="112">
        <f>'Demand Input MP'!D1078</f>
        <v>0</v>
      </c>
      <c r="AE2155" s="112">
        <f>'Demand Input MP'!E1078</f>
        <v>0</v>
      </c>
      <c r="AF2155" s="112">
        <f>'Demand Input MP'!F1078</f>
        <v>0</v>
      </c>
      <c r="AG2155" s="112">
        <f>'Demand Input MP'!G1078</f>
        <v>0</v>
      </c>
      <c r="AH2155" s="112">
        <f>'Demand Input MP'!H1078</f>
        <v>0</v>
      </c>
      <c r="AI2155" s="112">
        <f>'Demand Input MP'!I1078</f>
        <v>0</v>
      </c>
      <c r="AJ2155" s="112">
        <f>'Demand Input MP'!J1078</f>
        <v>0</v>
      </c>
      <c r="AK2155" s="112">
        <f>'Demand Input MP'!K1078</f>
        <v>0</v>
      </c>
      <c r="AL2155" s="112">
        <f>'Demand Input MP'!L1078</f>
        <v>0</v>
      </c>
      <c r="AM2155" s="112">
        <f>'Demand Input MP'!M1078</f>
        <v>0</v>
      </c>
      <c r="AN2155" s="112">
        <f>'Demand Input MP'!N1078</f>
        <v>0</v>
      </c>
      <c r="AQ2155" t="str">
        <f>AQ2148</f>
        <v/>
      </c>
    </row>
    <row r="2156" spans="1:43" ht="14.25" customHeight="1" x14ac:dyDescent="0.25">
      <c r="A2156" s="1"/>
      <c r="B2156" s="122"/>
      <c r="C2156" s="122"/>
      <c r="D2156" s="122"/>
      <c r="E2156" s="122"/>
      <c r="F2156" s="122"/>
      <c r="G2156" s="122"/>
      <c r="H2156" s="122"/>
      <c r="I2156" s="122"/>
      <c r="J2156" s="122"/>
      <c r="K2156" s="122"/>
      <c r="L2156" s="122"/>
      <c r="M2156" s="122"/>
      <c r="N2156" s="122"/>
      <c r="O2156" s="122"/>
      <c r="P2156" s="122"/>
      <c r="Q2156" s="122"/>
      <c r="R2156" s="122"/>
      <c r="S2156" s="122"/>
      <c r="T2156" s="122"/>
      <c r="U2156" s="122"/>
      <c r="V2156" s="124" t="s">
        <v>94</v>
      </c>
      <c r="W2156" s="125">
        <f>IFERROR((1*MIN(MAX(X2150,0.5*IF(SUM('Run Rate History'!E218:AD218)&gt;0,(MEDIAN(IF(B2150:AA2150&gt;0,B2150:AA2150))+MEDIAN(IF('Run Rate History'!E218:AD218&gt;0,'Run Rate History'!E218:AD218)))/2,MEDIAN(IF(B2150:AA2150&gt;0,B2150:AA2150)))),2*IF(SUM('Run Rate History'!E218:AD218)&gt;0,(MEDIAN(IF(B2150:AA2150&gt;0,B2150:AA2150))+MEDIAN(IF('Run Rate History'!E218:AD218&gt;0,'Run Rate History'!E218:AD218)))/2,MEDIAN(IF(B2150:AA2150&gt;0,B2150:AA2150))))+2*MIN(MAX(Y2150,0.5*IF(SUM('Run Rate History'!E218:AD218)&gt;0,(MEDIAN(IF(B2150:AA2150&gt;0,B2150:AA2150))+MEDIAN(IF('Run Rate History'!E218:AD218&gt;0,'Run Rate History'!E218:AD218)))/2,MEDIAN(IF(B2150:AA2150&gt;0,B2150:AA2150)))),2*IF(SUM('Run Rate History'!E218:AD218)&gt;0,(MEDIAN(IF(B2150:AA2150&gt;0,B2150:AA2150))+MEDIAN(IF('Run Rate History'!E218:AD218&gt;0,'Run Rate History'!E218:AD218)))/2,MEDIAN(IF(B2150:AA2150&gt;0,B2150:AA2150))))+3*MIN(MAX(Z2150,0.5*IF(SUM('Run Rate History'!E218:AD218)&gt;0,(MEDIAN(IF(B2150:AA2150&gt;0,B2150:AA2150))+MEDIAN(IF('Run Rate History'!E218:AD218&gt;0,'Run Rate History'!E218:AD218)))/2,MEDIAN(IF(B2150:AA2150&gt;0,B2150:AA2150)))),2*IF(SUM('Run Rate History'!E218:AD218)&gt;0,(MEDIAN(IF(B2150:AA2150&gt;0,B2150:AA2150))+MEDIAN(IF('Run Rate History'!E218:AD218&gt;0,'Run Rate History'!E218:AD218)))/2,MEDIAN(IF(B2150:AA2150&gt;0,B2150:AA2150))))+4*MIN(MAX(AA2150,0.5*IF(SUM('Run Rate History'!E218:AD218)&gt;0,(MEDIAN(IF(B2150:AA2150&gt;0,B2150:AA2150))+MEDIAN(IF('Run Rate History'!E218:AD218&gt;0,'Run Rate History'!E218:AD218)))/2,MEDIAN(IF(B2150:AA2150&gt;0,B2150:AA2150)))),2*IF(SUM('Run Rate History'!E218:AD218)&gt;0,(MEDIAN(IF(B2150:AA2150&gt;0,B2150:AA2150))+MEDIAN(IF('Run Rate History'!E218:AD218&gt;0,'Run Rate History'!E218:AD218)))/2,MEDIAN(IF(B2150:AA2150&gt;0,B2150:AA2150)))))/10,0)</f>
        <v>10.5875</v>
      </c>
      <c r="X2156" s="129" t="s">
        <v>1174</v>
      </c>
      <c r="Y2156" s="130">
        <f>IFERROR(VLOOKUP(A2148,'Stanje zaliha'!A:E,5,FALSE()),0)</f>
        <v>59</v>
      </c>
      <c r="Z2156" s="131"/>
      <c r="AA2156" s="113" t="s">
        <v>1175</v>
      </c>
      <c r="AB2156" s="118">
        <f t="shared" ref="AB2156:AN2156" si="428">SUM(AB2152:AB2155)</f>
        <v>0</v>
      </c>
      <c r="AC2156" s="118">
        <f t="shared" si="428"/>
        <v>0</v>
      </c>
      <c r="AD2156" s="118">
        <f t="shared" si="428"/>
        <v>0</v>
      </c>
      <c r="AE2156" s="118">
        <f t="shared" si="428"/>
        <v>0</v>
      </c>
      <c r="AF2156" s="118">
        <f t="shared" si="428"/>
        <v>0</v>
      </c>
      <c r="AG2156" s="118">
        <f t="shared" si="428"/>
        <v>0</v>
      </c>
      <c r="AH2156" s="118">
        <f t="shared" si="428"/>
        <v>0</v>
      </c>
      <c r="AI2156" s="118">
        <f t="shared" si="428"/>
        <v>0</v>
      </c>
      <c r="AJ2156" s="118">
        <f t="shared" si="428"/>
        <v>0</v>
      </c>
      <c r="AK2156" s="118">
        <f t="shared" si="428"/>
        <v>0</v>
      </c>
      <c r="AL2156" s="118">
        <f t="shared" si="428"/>
        <v>0</v>
      </c>
      <c r="AM2156" s="118">
        <f t="shared" si="428"/>
        <v>0</v>
      </c>
      <c r="AN2156" s="118">
        <f t="shared" si="428"/>
        <v>0</v>
      </c>
      <c r="AQ2156" t="str">
        <f>AQ2148</f>
        <v/>
      </c>
    </row>
    <row r="2157" spans="1:43" ht="14.25" customHeight="1" x14ac:dyDescent="0.25">
      <c r="A2157" s="1"/>
      <c r="B2157" s="122"/>
      <c r="C2157" s="122"/>
      <c r="D2157" s="122"/>
      <c r="E2157" s="122"/>
      <c r="F2157" s="122"/>
      <c r="G2157" s="122"/>
      <c r="H2157" s="122"/>
      <c r="I2157" s="122"/>
      <c r="J2157" s="122"/>
      <c r="K2157" s="122"/>
      <c r="L2157" s="122"/>
      <c r="M2157" s="122"/>
      <c r="N2157" s="122"/>
      <c r="O2157" s="122"/>
      <c r="P2157" s="122"/>
      <c r="Q2157" s="122"/>
      <c r="R2157" s="122"/>
      <c r="S2157" s="122"/>
      <c r="T2157" s="122"/>
      <c r="U2157" s="122"/>
      <c r="V2157" s="124" t="s">
        <v>95</v>
      </c>
      <c r="W2157" s="125">
        <f>IFERROR(0.6*W2156+0.4*W2155,0)</f>
        <v>11.721388888888889</v>
      </c>
      <c r="X2157" s="132" t="s">
        <v>1176</v>
      </c>
      <c r="Y2157" s="133">
        <f>IFERROR(SUMIF('Popis poslanih narudžbi'!A:A,A2148,'Popis poslanih narudžbi'!C:C),0)</f>
        <v>0</v>
      </c>
      <c r="Z2157" s="131"/>
      <c r="AA2157" s="134" t="s">
        <v>1177</v>
      </c>
      <c r="AB2157" s="118">
        <f t="shared" ref="AB2157:AN2157" si="429">AB2150+AB2156</f>
        <v>10</v>
      </c>
      <c r="AC2157" s="118">
        <f t="shared" si="429"/>
        <v>10</v>
      </c>
      <c r="AD2157" s="118">
        <f t="shared" si="429"/>
        <v>10</v>
      </c>
      <c r="AE2157" s="118">
        <f t="shared" si="429"/>
        <v>10</v>
      </c>
      <c r="AF2157" s="118">
        <f t="shared" si="429"/>
        <v>10</v>
      </c>
      <c r="AG2157" s="118">
        <f t="shared" si="429"/>
        <v>10</v>
      </c>
      <c r="AH2157" s="118">
        <f t="shared" si="429"/>
        <v>10</v>
      </c>
      <c r="AI2157" s="118">
        <f t="shared" si="429"/>
        <v>10</v>
      </c>
      <c r="AJ2157" s="118">
        <f t="shared" si="429"/>
        <v>10</v>
      </c>
      <c r="AK2157" s="118">
        <f t="shared" si="429"/>
        <v>10</v>
      </c>
      <c r="AL2157" s="118">
        <f t="shared" si="429"/>
        <v>10</v>
      </c>
      <c r="AM2157" s="118">
        <f t="shared" si="429"/>
        <v>10</v>
      </c>
      <c r="AN2157" s="118">
        <f t="shared" si="429"/>
        <v>10</v>
      </c>
      <c r="AQ2157" t="str">
        <f>AQ2148</f>
        <v/>
      </c>
    </row>
    <row r="2158" spans="1:43" ht="14.25" customHeight="1" x14ac:dyDescent="0.25">
      <c r="A2158" s="107" t="str">
        <f>'Run Rate'!A219</f>
        <v>GAR04824</v>
      </c>
      <c r="B2158" s="135" t="str">
        <f>'Run Rate'!B219</f>
        <v>Forerunner 970 Carbon Gray DLC Titanium, Black</v>
      </c>
      <c r="C2158" s="135" t="str">
        <f>'Run Rate'!C219</f>
        <v>GADGETI</v>
      </c>
      <c r="D2158" s="135" t="str">
        <f>'Run Rate'!D219</f>
        <v>02 SILVER</v>
      </c>
      <c r="E2158" s="122"/>
      <c r="F2158" s="122"/>
      <c r="G2158" s="122"/>
      <c r="H2158" s="122"/>
      <c r="I2158" s="122"/>
      <c r="J2158" s="122"/>
      <c r="K2158" s="122"/>
      <c r="L2158" s="122"/>
      <c r="M2158" s="122"/>
      <c r="N2158" s="122"/>
      <c r="O2158" s="122"/>
      <c r="P2158" s="122"/>
      <c r="Q2158" s="122"/>
      <c r="R2158" s="122"/>
      <c r="S2158" s="122"/>
      <c r="T2158" s="122"/>
      <c r="U2158" s="122"/>
      <c r="V2158" s="122"/>
      <c r="W2158" s="122"/>
      <c r="X2158" s="122"/>
      <c r="Y2158" s="122"/>
      <c r="Z2158" s="122"/>
      <c r="AA2158" s="122"/>
      <c r="AB2158" s="122"/>
      <c r="AC2158" s="122"/>
      <c r="AD2158" s="122"/>
      <c r="AE2158" s="122"/>
      <c r="AF2158" s="122"/>
      <c r="AG2158" s="122"/>
      <c r="AH2158" s="122"/>
      <c r="AI2158" s="122"/>
      <c r="AJ2158" s="122"/>
      <c r="AK2158" s="122"/>
      <c r="AL2158" s="122"/>
      <c r="AM2158" s="122"/>
      <c r="AN2158" s="122"/>
      <c r="AQ2158" t="str">
        <f>IF(AND(OR($B$1="ALL",$B$1=C2158),OR($E$1="ALL",$E$1=D2158),OR($B$2="ALL",$B$2=A2158),OR($E$2="ALL",IFERROR(SEARCH($E$2,B2158),0)&gt;0)),"MATCH","")</f>
        <v/>
      </c>
    </row>
    <row r="2159" spans="1:43" ht="14.25" customHeight="1" x14ac:dyDescent="0.25">
      <c r="A2159" s="108" t="s">
        <v>1137</v>
      </c>
      <c r="B2159" s="136" t="s">
        <v>1138</v>
      </c>
      <c r="C2159" s="136" t="s">
        <v>1139</v>
      </c>
      <c r="D2159" s="136" t="s">
        <v>1140</v>
      </c>
      <c r="E2159" s="136" t="s">
        <v>1141</v>
      </c>
      <c r="F2159" s="136" t="s">
        <v>1142</v>
      </c>
      <c r="G2159" s="136" t="s">
        <v>1143</v>
      </c>
      <c r="H2159" s="136" t="s">
        <v>1144</v>
      </c>
      <c r="I2159" s="136" t="s">
        <v>1145</v>
      </c>
      <c r="J2159" s="136" t="s">
        <v>1146</v>
      </c>
      <c r="K2159" s="136" t="s">
        <v>1147</v>
      </c>
      <c r="L2159" s="136" t="s">
        <v>1148</v>
      </c>
      <c r="M2159" s="136" t="s">
        <v>1149</v>
      </c>
      <c r="N2159" s="136" t="s">
        <v>1150</v>
      </c>
      <c r="O2159" s="136" t="s">
        <v>1151</v>
      </c>
      <c r="P2159" s="136" t="s">
        <v>1152</v>
      </c>
      <c r="Q2159" s="136" t="s">
        <v>1153</v>
      </c>
      <c r="R2159" s="136" t="s">
        <v>1154</v>
      </c>
      <c r="S2159" s="136" t="s">
        <v>1155</v>
      </c>
      <c r="T2159" s="136" t="s">
        <v>1156</v>
      </c>
      <c r="U2159" s="136" t="s">
        <v>1157</v>
      </c>
      <c r="V2159" s="136" t="s">
        <v>1158</v>
      </c>
      <c r="W2159" s="136" t="s">
        <v>1159</v>
      </c>
      <c r="X2159" s="136" t="s">
        <v>1160</v>
      </c>
      <c r="Y2159" s="136" t="s">
        <v>1161</v>
      </c>
      <c r="Z2159" s="136" t="s">
        <v>1162</v>
      </c>
      <c r="AA2159" s="136" t="s">
        <v>1163</v>
      </c>
      <c r="AB2159" s="137" t="s">
        <v>156</v>
      </c>
      <c r="AC2159" s="137" t="s">
        <v>157</v>
      </c>
      <c r="AD2159" s="137" t="s">
        <v>158</v>
      </c>
      <c r="AE2159" s="137" t="s">
        <v>139</v>
      </c>
      <c r="AF2159" s="138" t="s">
        <v>140</v>
      </c>
      <c r="AG2159" s="138" t="s">
        <v>141</v>
      </c>
      <c r="AH2159" s="138" t="s">
        <v>142</v>
      </c>
      <c r="AI2159" s="138" t="s">
        <v>143</v>
      </c>
      <c r="AJ2159" s="139" t="s">
        <v>144</v>
      </c>
      <c r="AK2159" s="139" t="s">
        <v>145</v>
      </c>
      <c r="AL2159" s="139" t="s">
        <v>146</v>
      </c>
      <c r="AM2159" s="140" t="s">
        <v>147</v>
      </c>
      <c r="AN2159" s="140" t="s">
        <v>148</v>
      </c>
      <c r="AQ2159" t="str">
        <f>AQ2158</f>
        <v/>
      </c>
    </row>
    <row r="2160" spans="1:43" ht="14.25" customHeight="1" x14ac:dyDescent="0.25">
      <c r="A2160" s="99" t="s">
        <v>1164</v>
      </c>
      <c r="B2160" s="112">
        <f>'Run Rate'!E219</f>
        <v>2</v>
      </c>
      <c r="C2160" s="112">
        <f>'Run Rate'!F219</f>
        <v>1</v>
      </c>
      <c r="D2160" s="112">
        <f>'Run Rate'!G219</f>
        <v>0</v>
      </c>
      <c r="E2160" s="112">
        <f>'Run Rate'!H219</f>
        <v>2</v>
      </c>
      <c r="F2160" s="112">
        <f>'Run Rate'!I219</f>
        <v>0</v>
      </c>
      <c r="G2160" s="112">
        <f>'Run Rate'!J219</f>
        <v>6</v>
      </c>
      <c r="H2160" s="112">
        <f>'Run Rate'!K219</f>
        <v>5</v>
      </c>
      <c r="I2160" s="112">
        <f>'Run Rate'!L219</f>
        <v>4</v>
      </c>
      <c r="J2160" s="112">
        <f>'Run Rate'!M219</f>
        <v>7</v>
      </c>
      <c r="K2160" s="112">
        <f>'Run Rate'!N219</f>
        <v>2</v>
      </c>
      <c r="L2160" s="112">
        <f>'Run Rate'!O219</f>
        <v>3</v>
      </c>
      <c r="M2160" s="112">
        <f>'Run Rate'!P219</f>
        <v>3</v>
      </c>
      <c r="N2160" s="112">
        <f>'Run Rate'!Q219</f>
        <v>2</v>
      </c>
      <c r="O2160" s="112">
        <f>'Run Rate'!R219</f>
        <v>1</v>
      </c>
      <c r="P2160" s="112">
        <f>'Run Rate'!S219</f>
        <v>0</v>
      </c>
      <c r="Q2160" s="112">
        <f>'Run Rate'!T219</f>
        <v>0</v>
      </c>
      <c r="R2160" s="112">
        <f>'Run Rate'!U219</f>
        <v>0</v>
      </c>
      <c r="S2160" s="112">
        <f>'Run Rate'!V219</f>
        <v>0</v>
      </c>
      <c r="T2160" s="112">
        <f>'Run Rate'!W219</f>
        <v>0</v>
      </c>
      <c r="U2160" s="112">
        <f>'Run Rate'!X219</f>
        <v>0</v>
      </c>
      <c r="V2160" s="112">
        <f>'Run Rate'!Y219</f>
        <v>0</v>
      </c>
      <c r="W2160" s="112">
        <f>'Run Rate'!Z219</f>
        <v>0</v>
      </c>
      <c r="X2160" s="112">
        <f>'Run Rate'!AA219</f>
        <v>0</v>
      </c>
      <c r="Y2160" s="112">
        <f>'Run Rate'!AB219</f>
        <v>0</v>
      </c>
      <c r="Z2160" s="112">
        <f>'Run Rate'!AC219</f>
        <v>3</v>
      </c>
      <c r="AA2160" s="112">
        <f>'Run Rate'!AD219</f>
        <v>4</v>
      </c>
      <c r="AB2160" s="113">
        <v>3</v>
      </c>
      <c r="AC2160" s="112">
        <v>3</v>
      </c>
      <c r="AD2160" s="112">
        <v>3</v>
      </c>
      <c r="AE2160" s="112">
        <v>2</v>
      </c>
      <c r="AF2160" s="112">
        <v>2</v>
      </c>
      <c r="AG2160" s="112">
        <v>3</v>
      </c>
      <c r="AH2160" s="112">
        <v>2</v>
      </c>
      <c r="AI2160" s="112">
        <v>2</v>
      </c>
      <c r="AJ2160" s="112">
        <v>2</v>
      </c>
      <c r="AK2160" s="112">
        <v>2</v>
      </c>
      <c r="AL2160" s="112">
        <v>2</v>
      </c>
      <c r="AM2160" s="112">
        <v>2</v>
      </c>
      <c r="AN2160" s="112">
        <v>2</v>
      </c>
      <c r="AQ2160" t="str">
        <f>AQ2158</f>
        <v/>
      </c>
    </row>
    <row r="2161" spans="1:43" ht="14.25" customHeight="1" x14ac:dyDescent="0.25">
      <c r="A2161" s="99" t="s">
        <v>1165</v>
      </c>
      <c r="B2161" s="114"/>
      <c r="C2161" s="114"/>
      <c r="D2161" s="114"/>
      <c r="E2161" s="114"/>
      <c r="F2161" s="114"/>
      <c r="G2161" s="114"/>
      <c r="H2161" s="114"/>
      <c r="I2161" s="114"/>
      <c r="J2161" s="114"/>
      <c r="K2161" s="114"/>
      <c r="L2161" s="114"/>
      <c r="M2161" s="114"/>
      <c r="N2161" s="114"/>
      <c r="O2161" s="114"/>
      <c r="P2161" s="114"/>
      <c r="Q2161" s="114"/>
      <c r="R2161" s="114"/>
      <c r="S2161" s="114"/>
      <c r="T2161" s="114"/>
      <c r="U2161" s="114"/>
      <c r="V2161" s="114"/>
      <c r="W2161" s="115"/>
      <c r="X2161" s="115"/>
      <c r="Y2161" s="115"/>
      <c r="Z2161" s="115"/>
      <c r="AA2161" s="112" t="s">
        <v>1166</v>
      </c>
      <c r="AB2161" s="113"/>
      <c r="AC2161" s="112"/>
      <c r="AD2161" s="112"/>
      <c r="AE2161" s="112"/>
      <c r="AF2161" s="112"/>
      <c r="AG2161" s="112"/>
      <c r="AH2161" s="112"/>
      <c r="AI2161" s="112"/>
      <c r="AJ2161" s="112"/>
      <c r="AK2161" s="112"/>
      <c r="AL2161" s="112"/>
      <c r="AM2161" s="112"/>
      <c r="AN2161" s="112"/>
      <c r="AQ2161" t="str">
        <f>AQ2158</f>
        <v/>
      </c>
    </row>
    <row r="2162" spans="1:43" ht="14.25" customHeight="1" x14ac:dyDescent="0.25">
      <c r="A2162" s="99" t="s">
        <v>1167</v>
      </c>
      <c r="B2162" s="114"/>
      <c r="C2162" s="114"/>
      <c r="D2162" s="114"/>
      <c r="E2162" s="114"/>
      <c r="F2162" s="114"/>
      <c r="G2162" s="114"/>
      <c r="H2162" s="114"/>
      <c r="I2162" s="114"/>
      <c r="J2162" s="114"/>
      <c r="K2162" s="114"/>
      <c r="L2162" s="114"/>
      <c r="M2162" s="114"/>
      <c r="N2162" s="114"/>
      <c r="O2162" s="114"/>
      <c r="P2162" s="114"/>
      <c r="Q2162" s="114"/>
      <c r="R2162" s="114"/>
      <c r="S2162" s="114"/>
      <c r="T2162" s="114"/>
      <c r="U2162" s="114"/>
      <c r="V2162" s="114"/>
      <c r="W2162" s="115"/>
      <c r="X2162" s="116"/>
      <c r="Y2162" s="117"/>
      <c r="Z2162" s="115"/>
      <c r="AA2162" s="112" t="s">
        <v>1168</v>
      </c>
      <c r="AB2162" s="113">
        <f>'Demand Input VP'!B1084</f>
        <v>0</v>
      </c>
      <c r="AC2162" s="112">
        <f>'Demand Input VP'!C1084</f>
        <v>0</v>
      </c>
      <c r="AD2162" s="112">
        <f>'Demand Input VP'!D1084</f>
        <v>0</v>
      </c>
      <c r="AE2162" s="112">
        <f>'Demand Input VP'!E1084</f>
        <v>0</v>
      </c>
      <c r="AF2162" s="112">
        <f>'Demand Input VP'!F1084</f>
        <v>0</v>
      </c>
      <c r="AG2162" s="112">
        <f>'Demand Input VP'!G1084</f>
        <v>0</v>
      </c>
      <c r="AH2162" s="112">
        <f>'Demand Input VP'!H1084</f>
        <v>0</v>
      </c>
      <c r="AI2162" s="112">
        <f>'Demand Input VP'!I1084</f>
        <v>0</v>
      </c>
      <c r="AJ2162" s="112">
        <f>'Demand Input VP'!J1084</f>
        <v>0</v>
      </c>
      <c r="AK2162" s="112">
        <f>'Demand Input VP'!K1084</f>
        <v>0</v>
      </c>
      <c r="AL2162" s="112">
        <f>'Demand Input VP'!L1084</f>
        <v>0</v>
      </c>
      <c r="AM2162" s="112">
        <f>'Demand Input VP'!M1084</f>
        <v>0</v>
      </c>
      <c r="AN2162" s="112">
        <f>'Demand Input VP'!N1084</f>
        <v>0</v>
      </c>
      <c r="AQ2162" t="str">
        <f>AQ2158</f>
        <v/>
      </c>
    </row>
    <row r="2163" spans="1:43" ht="14.25" customHeight="1" x14ac:dyDescent="0.25">
      <c r="A2163" s="99" t="s">
        <v>1169</v>
      </c>
      <c r="B2163" s="118"/>
      <c r="C2163" s="118"/>
      <c r="D2163" s="118"/>
      <c r="E2163" s="118"/>
      <c r="F2163" s="118"/>
      <c r="G2163" s="118"/>
      <c r="H2163" s="118"/>
      <c r="I2163" s="118"/>
      <c r="J2163" s="118"/>
      <c r="K2163" s="118"/>
      <c r="L2163" s="118"/>
      <c r="M2163" s="118"/>
      <c r="N2163" s="118"/>
      <c r="O2163" s="118"/>
      <c r="P2163" s="118"/>
      <c r="Q2163" s="118"/>
      <c r="R2163" s="118"/>
      <c r="S2163" s="118"/>
      <c r="T2163" s="118"/>
      <c r="U2163" s="118"/>
      <c r="V2163" s="118"/>
      <c r="W2163" s="115"/>
      <c r="X2163" s="116"/>
      <c r="Y2163" s="117"/>
      <c r="Z2163" s="119"/>
      <c r="AA2163" s="120" t="s">
        <v>1170</v>
      </c>
      <c r="AB2163" s="121">
        <f>'Demand Input VP'!B1083</f>
        <v>0</v>
      </c>
      <c r="AC2163" s="120">
        <f>'Demand Input VP'!C1083</f>
        <v>0</v>
      </c>
      <c r="AD2163" s="120">
        <f>'Demand Input VP'!D1083</f>
        <v>0</v>
      </c>
      <c r="AE2163" s="120">
        <f>'Demand Input VP'!E1083</f>
        <v>0</v>
      </c>
      <c r="AF2163" s="120">
        <f>'Demand Input VP'!F1083</f>
        <v>0</v>
      </c>
      <c r="AG2163" s="120">
        <f>'Demand Input VP'!G1083</f>
        <v>0</v>
      </c>
      <c r="AH2163" s="120">
        <f>'Demand Input VP'!H1083</f>
        <v>0</v>
      </c>
      <c r="AI2163" s="120">
        <f>'Demand Input VP'!I1083</f>
        <v>0</v>
      </c>
      <c r="AJ2163" s="120">
        <f>'Demand Input VP'!J1083</f>
        <v>0</v>
      </c>
      <c r="AK2163" s="120">
        <f>'Demand Input VP'!K1083</f>
        <v>0</v>
      </c>
      <c r="AL2163" s="120">
        <f>'Demand Input VP'!L1083</f>
        <v>0</v>
      </c>
      <c r="AM2163" s="120">
        <f>'Demand Input VP'!M1083</f>
        <v>0</v>
      </c>
      <c r="AN2163" s="120">
        <f>'Demand Input VP'!N1083</f>
        <v>0</v>
      </c>
      <c r="AQ2163" t="str">
        <f>AQ2158</f>
        <v/>
      </c>
    </row>
    <row r="2164" spans="1:43" ht="14.25" customHeight="1" x14ac:dyDescent="0.25">
      <c r="A2164" s="1"/>
      <c r="B2164" s="122"/>
      <c r="C2164" s="122"/>
      <c r="D2164" s="122"/>
      <c r="E2164" s="122"/>
      <c r="F2164" s="122"/>
      <c r="G2164" s="122"/>
      <c r="H2164" s="122"/>
      <c r="I2164" s="122"/>
      <c r="J2164" s="122"/>
      <c r="K2164" s="122"/>
      <c r="L2164" s="122"/>
      <c r="M2164" s="122"/>
      <c r="N2164" s="122"/>
      <c r="O2164" s="122"/>
      <c r="P2164" s="122"/>
      <c r="Q2164" s="122"/>
      <c r="R2164" s="122"/>
      <c r="S2164" s="122"/>
      <c r="T2164" s="122"/>
      <c r="U2164" s="122"/>
      <c r="V2164" s="122"/>
      <c r="W2164" s="123"/>
      <c r="X2164" s="116"/>
      <c r="Y2164" s="117"/>
      <c r="Z2164" s="123"/>
      <c r="AA2164" s="112" t="s">
        <v>1171</v>
      </c>
      <c r="AB2164" s="113">
        <f>'Demand Input MP'!B1084</f>
        <v>0</v>
      </c>
      <c r="AC2164" s="112">
        <f>'Demand Input MP'!C1084</f>
        <v>0</v>
      </c>
      <c r="AD2164" s="112">
        <f>'Demand Input MP'!D1084</f>
        <v>0</v>
      </c>
      <c r="AE2164" s="112">
        <f>'Demand Input MP'!E1084</f>
        <v>0</v>
      </c>
      <c r="AF2164" s="112">
        <f>'Demand Input MP'!F1084</f>
        <v>0</v>
      </c>
      <c r="AG2164" s="112">
        <f>'Demand Input MP'!G1084</f>
        <v>0</v>
      </c>
      <c r="AH2164" s="112">
        <f>'Demand Input MP'!H1084</f>
        <v>0</v>
      </c>
      <c r="AI2164" s="112">
        <f>'Demand Input MP'!I1084</f>
        <v>0</v>
      </c>
      <c r="AJ2164" s="112">
        <f>'Demand Input MP'!J1084</f>
        <v>0</v>
      </c>
      <c r="AK2164" s="112">
        <f>'Demand Input MP'!K1084</f>
        <v>0</v>
      </c>
      <c r="AL2164" s="112">
        <f>'Demand Input MP'!L1084</f>
        <v>0</v>
      </c>
      <c r="AM2164" s="112">
        <f>'Demand Input MP'!M1084</f>
        <v>0</v>
      </c>
      <c r="AN2164" s="112">
        <f>'Demand Input MP'!N1084</f>
        <v>0</v>
      </c>
      <c r="AQ2164" t="str">
        <f>AQ2158</f>
        <v/>
      </c>
    </row>
    <row r="2165" spans="1:43" ht="14.25" customHeight="1" x14ac:dyDescent="0.25">
      <c r="A2165" s="1"/>
      <c r="B2165" s="122"/>
      <c r="C2165" s="122"/>
      <c r="D2165" s="122"/>
      <c r="E2165" s="122"/>
      <c r="F2165" s="122"/>
      <c r="G2165" s="122"/>
      <c r="H2165" s="122"/>
      <c r="I2165" s="122"/>
      <c r="J2165" s="122"/>
      <c r="K2165" s="122"/>
      <c r="L2165" s="122"/>
      <c r="M2165" s="122"/>
      <c r="N2165" s="122"/>
      <c r="O2165" s="122"/>
      <c r="P2165" s="122"/>
      <c r="Q2165" s="122"/>
      <c r="R2165" s="122"/>
      <c r="S2165" s="122"/>
      <c r="T2165" s="122"/>
      <c r="U2165" s="122"/>
      <c r="V2165" s="124" t="s">
        <v>91</v>
      </c>
      <c r="W2165" s="125">
        <f>IFERROR(IF(SUM('Run Rate History'!E219:AD219)&gt;0,(SUMPRODUCT((B2160:AA2160&gt;=PERCENTILE(B2160:AA2160,0.1))*(B2160:AA2160&lt;=PERCENTILE(B2160:AA2160,0.9))*B2160:AA2160)+SUMPRODUCT(('Run Rate History'!E219:AD219&gt;=PERCENTILE(B2160:AA2160,0.1))*('Run Rate History'!E219:AD219&lt;=PERCENTILE(B2160:AA2160,0.9))*'Run Rate History'!E219:AD219))/(SUMPRODUCT((B2160:AA2160&gt;=PERCENTILE(B2160:AA2160,0.1))*(B2160:AA2160&lt;=PERCENTILE(B2160:AA2160,0.9))*1)+SUMPRODUCT(('Run Rate History'!E219:AD219&gt;=PERCENTILE(B2160:AA2160,0.1))*('Run Rate History'!E219:AD219&lt;=PERCENTILE(B2160:AA2160,0.9))*1)),TRIMMEAN(B2160:AA2160,0.15)),0)</f>
        <v>1.0731707317073171</v>
      </c>
      <c r="X2165" s="126" t="s">
        <v>1172</v>
      </c>
      <c r="Y2165" s="127">
        <f>SUM(B2160:AA2160)/26</f>
        <v>1.7307692307692308</v>
      </c>
      <c r="Z2165" s="128"/>
      <c r="AA2165" s="112" t="s">
        <v>1173</v>
      </c>
      <c r="AB2165" s="113">
        <f>'Demand Input MP'!B1083</f>
        <v>0</v>
      </c>
      <c r="AC2165" s="112">
        <f>'Demand Input MP'!C1083</f>
        <v>0</v>
      </c>
      <c r="AD2165" s="112">
        <f>'Demand Input MP'!D1083</f>
        <v>0</v>
      </c>
      <c r="AE2165" s="112">
        <f>'Demand Input MP'!E1083</f>
        <v>0</v>
      </c>
      <c r="AF2165" s="112">
        <f>'Demand Input MP'!F1083</f>
        <v>0</v>
      </c>
      <c r="AG2165" s="112">
        <f>'Demand Input MP'!G1083</f>
        <v>0</v>
      </c>
      <c r="AH2165" s="112">
        <f>'Demand Input MP'!H1083</f>
        <v>0</v>
      </c>
      <c r="AI2165" s="112">
        <f>'Demand Input MP'!I1083</f>
        <v>0</v>
      </c>
      <c r="AJ2165" s="112">
        <f>'Demand Input MP'!J1083</f>
        <v>0</v>
      </c>
      <c r="AK2165" s="112">
        <f>'Demand Input MP'!K1083</f>
        <v>0</v>
      </c>
      <c r="AL2165" s="112">
        <f>'Demand Input MP'!L1083</f>
        <v>0</v>
      </c>
      <c r="AM2165" s="112">
        <f>'Demand Input MP'!M1083</f>
        <v>0</v>
      </c>
      <c r="AN2165" s="112">
        <f>'Demand Input MP'!N1083</f>
        <v>0</v>
      </c>
      <c r="AQ2165" t="str">
        <f>AQ2158</f>
        <v/>
      </c>
    </row>
    <row r="2166" spans="1:43" ht="14.25" customHeight="1" x14ac:dyDescent="0.25">
      <c r="A2166" s="1"/>
      <c r="B2166" s="122"/>
      <c r="C2166" s="122"/>
      <c r="D2166" s="122"/>
      <c r="E2166" s="122"/>
      <c r="F2166" s="122"/>
      <c r="G2166" s="122"/>
      <c r="H2166" s="122"/>
      <c r="I2166" s="122"/>
      <c r="J2166" s="122"/>
      <c r="K2166" s="122"/>
      <c r="L2166" s="122"/>
      <c r="M2166" s="122"/>
      <c r="N2166" s="122"/>
      <c r="O2166" s="122"/>
      <c r="P2166" s="122"/>
      <c r="Q2166" s="122"/>
      <c r="R2166" s="122"/>
      <c r="S2166" s="122"/>
      <c r="T2166" s="122"/>
      <c r="U2166" s="122"/>
      <c r="V2166" s="124" t="s">
        <v>94</v>
      </c>
      <c r="W2166" s="125">
        <f>IFERROR((1*MIN(MAX(X2160,0.5*IF(SUM('Run Rate History'!E219:AD219)&gt;0,(MEDIAN(IF(B2160:AA2160&gt;0,B2160:AA2160))+MEDIAN(IF('Run Rate History'!E219:AD219&gt;0,'Run Rate History'!E219:AD219)))/2,MEDIAN(IF(B2160:AA2160&gt;0,B2160:AA2160)))),2*IF(SUM('Run Rate History'!E219:AD219)&gt;0,(MEDIAN(IF(B2160:AA2160&gt;0,B2160:AA2160))+MEDIAN(IF('Run Rate History'!E219:AD219&gt;0,'Run Rate History'!E219:AD219)))/2,MEDIAN(IF(B2160:AA2160&gt;0,B2160:AA2160))))+2*MIN(MAX(Y2160,0.5*IF(SUM('Run Rate History'!E219:AD219)&gt;0,(MEDIAN(IF(B2160:AA2160&gt;0,B2160:AA2160))+MEDIAN(IF('Run Rate History'!E219:AD219&gt;0,'Run Rate History'!E219:AD219)))/2,MEDIAN(IF(B2160:AA2160&gt;0,B2160:AA2160)))),2*IF(SUM('Run Rate History'!E219:AD219)&gt;0,(MEDIAN(IF(B2160:AA2160&gt;0,B2160:AA2160))+MEDIAN(IF('Run Rate History'!E219:AD219&gt;0,'Run Rate History'!E219:AD219)))/2,MEDIAN(IF(B2160:AA2160&gt;0,B2160:AA2160))))+3*MIN(MAX(Z2160,0.5*IF(SUM('Run Rate History'!E219:AD219)&gt;0,(MEDIAN(IF(B2160:AA2160&gt;0,B2160:AA2160))+MEDIAN(IF('Run Rate History'!E219:AD219&gt;0,'Run Rate History'!E219:AD219)))/2,MEDIAN(IF(B2160:AA2160&gt;0,B2160:AA2160)))),2*IF(SUM('Run Rate History'!E219:AD219)&gt;0,(MEDIAN(IF(B2160:AA2160&gt;0,B2160:AA2160))+MEDIAN(IF('Run Rate History'!E219:AD219&gt;0,'Run Rate History'!E219:AD219)))/2,MEDIAN(IF(B2160:AA2160&gt;0,B2160:AA2160))))+4*MIN(MAX(AA2160,0.5*IF(SUM('Run Rate History'!E219:AD219)&gt;0,(MEDIAN(IF(B2160:AA2160&gt;0,B2160:AA2160))+MEDIAN(IF('Run Rate History'!E219:AD219&gt;0,'Run Rate History'!E219:AD219)))/2,MEDIAN(IF(B2160:AA2160&gt;0,B2160:AA2160)))),2*IF(SUM('Run Rate History'!E219:AD219)&gt;0,(MEDIAN(IF(B2160:AA2160&gt;0,B2160:AA2160))+MEDIAN(IF('Run Rate History'!E219:AD219&gt;0,'Run Rate History'!E219:AD219)))/2,MEDIAN(IF(B2160:AA2160&gt;0,B2160:AA2160)))))/10,0)</f>
        <v>0.77500000000000002</v>
      </c>
      <c r="X2166" s="129" t="s">
        <v>1174</v>
      </c>
      <c r="Y2166" s="130">
        <f>IFERROR(VLOOKUP(A2158,'Stanje zaliha'!A:E,5,FALSE()),0)</f>
        <v>5</v>
      </c>
      <c r="Z2166" s="131"/>
      <c r="AA2166" s="113" t="s">
        <v>1175</v>
      </c>
      <c r="AB2166" s="118">
        <f t="shared" ref="AB2166:AN2166" si="430">SUM(AB2162:AB2165)</f>
        <v>0</v>
      </c>
      <c r="AC2166" s="118">
        <f t="shared" si="430"/>
        <v>0</v>
      </c>
      <c r="AD2166" s="118">
        <f t="shared" si="430"/>
        <v>0</v>
      </c>
      <c r="AE2166" s="118">
        <f t="shared" si="430"/>
        <v>0</v>
      </c>
      <c r="AF2166" s="118">
        <f t="shared" si="430"/>
        <v>0</v>
      </c>
      <c r="AG2166" s="118">
        <f t="shared" si="430"/>
        <v>0</v>
      </c>
      <c r="AH2166" s="118">
        <f t="shared" si="430"/>
        <v>0</v>
      </c>
      <c r="AI2166" s="118">
        <f t="shared" si="430"/>
        <v>0</v>
      </c>
      <c r="AJ2166" s="118">
        <f t="shared" si="430"/>
        <v>0</v>
      </c>
      <c r="AK2166" s="118">
        <f t="shared" si="430"/>
        <v>0</v>
      </c>
      <c r="AL2166" s="118">
        <f t="shared" si="430"/>
        <v>0</v>
      </c>
      <c r="AM2166" s="118">
        <f t="shared" si="430"/>
        <v>0</v>
      </c>
      <c r="AN2166" s="118">
        <f t="shared" si="430"/>
        <v>0</v>
      </c>
      <c r="AQ2166" t="str">
        <f>AQ2158</f>
        <v/>
      </c>
    </row>
    <row r="2167" spans="1:43" ht="14.25" customHeight="1" x14ac:dyDescent="0.25">
      <c r="A2167" s="1"/>
      <c r="B2167" s="122"/>
      <c r="C2167" s="122"/>
      <c r="D2167" s="122"/>
      <c r="E2167" s="122"/>
      <c r="F2167" s="122"/>
      <c r="G2167" s="122"/>
      <c r="H2167" s="122"/>
      <c r="I2167" s="122"/>
      <c r="J2167" s="122"/>
      <c r="K2167" s="122"/>
      <c r="L2167" s="122"/>
      <c r="M2167" s="122"/>
      <c r="N2167" s="122"/>
      <c r="O2167" s="122"/>
      <c r="P2167" s="122"/>
      <c r="Q2167" s="122"/>
      <c r="R2167" s="122"/>
      <c r="S2167" s="122"/>
      <c r="T2167" s="122"/>
      <c r="U2167" s="122"/>
      <c r="V2167" s="124" t="s">
        <v>95</v>
      </c>
      <c r="W2167" s="125">
        <f>IFERROR(0.6*W2166+0.4*W2165,0)</f>
        <v>0.89426829268292685</v>
      </c>
      <c r="X2167" s="132" t="s">
        <v>1176</v>
      </c>
      <c r="Y2167" s="133">
        <f>IFERROR(SUMIF('Popis poslanih narudžbi'!A:A,A2158,'Popis poslanih narudžbi'!C:C),0)</f>
        <v>0</v>
      </c>
      <c r="Z2167" s="131"/>
      <c r="AA2167" s="134" t="s">
        <v>1177</v>
      </c>
      <c r="AB2167" s="118">
        <f t="shared" ref="AB2167:AN2167" si="431">AB2160+AB2166</f>
        <v>3</v>
      </c>
      <c r="AC2167" s="118">
        <f t="shared" si="431"/>
        <v>3</v>
      </c>
      <c r="AD2167" s="118">
        <f t="shared" si="431"/>
        <v>3</v>
      </c>
      <c r="AE2167" s="118">
        <f t="shared" si="431"/>
        <v>2</v>
      </c>
      <c r="AF2167" s="118">
        <f t="shared" si="431"/>
        <v>2</v>
      </c>
      <c r="AG2167" s="118">
        <f t="shared" si="431"/>
        <v>3</v>
      </c>
      <c r="AH2167" s="118">
        <f t="shared" si="431"/>
        <v>2</v>
      </c>
      <c r="AI2167" s="118">
        <f t="shared" si="431"/>
        <v>2</v>
      </c>
      <c r="AJ2167" s="118">
        <f t="shared" si="431"/>
        <v>2</v>
      </c>
      <c r="AK2167" s="118">
        <f t="shared" si="431"/>
        <v>2</v>
      </c>
      <c r="AL2167" s="118">
        <f t="shared" si="431"/>
        <v>2</v>
      </c>
      <c r="AM2167" s="118">
        <f t="shared" si="431"/>
        <v>2</v>
      </c>
      <c r="AN2167" s="118">
        <f t="shared" si="431"/>
        <v>2</v>
      </c>
      <c r="AQ2167" t="str">
        <f>AQ2158</f>
        <v/>
      </c>
    </row>
    <row r="2168" spans="1:43" ht="14.25" customHeight="1" x14ac:dyDescent="0.25">
      <c r="A2168" s="107" t="str">
        <f>'Run Rate'!A220</f>
        <v>POL09924</v>
      </c>
      <c r="B2168" s="135" t="str">
        <f>'Run Rate'!B220</f>
        <v>Polleo Protein pancake 500g unflavoured</v>
      </c>
      <c r="C2168" s="135" t="str">
        <f>'Run Rate'!C220</f>
        <v>PROTEINI</v>
      </c>
      <c r="D2168" s="135" t="str">
        <f>'Run Rate'!D220</f>
        <v>02 SILVER</v>
      </c>
      <c r="E2168" s="122"/>
      <c r="F2168" s="122"/>
      <c r="G2168" s="122"/>
      <c r="H2168" s="122"/>
      <c r="I2168" s="122"/>
      <c r="J2168" s="122"/>
      <c r="K2168" s="122"/>
      <c r="L2168" s="122"/>
      <c r="M2168" s="122"/>
      <c r="N2168" s="122"/>
      <c r="O2168" s="122"/>
      <c r="P2168" s="122"/>
      <c r="Q2168" s="122"/>
      <c r="R2168" s="122"/>
      <c r="S2168" s="122"/>
      <c r="T2168" s="122"/>
      <c r="U2168" s="122"/>
      <c r="V2168" s="122"/>
      <c r="W2168" s="122"/>
      <c r="X2168" s="122"/>
      <c r="Y2168" s="122"/>
      <c r="Z2168" s="122"/>
      <c r="AA2168" s="122"/>
      <c r="AB2168" s="122"/>
      <c r="AC2168" s="122"/>
      <c r="AD2168" s="122"/>
      <c r="AE2168" s="122"/>
      <c r="AF2168" s="122"/>
      <c r="AG2168" s="122"/>
      <c r="AH2168" s="122"/>
      <c r="AI2168" s="122"/>
      <c r="AJ2168" s="122"/>
      <c r="AK2168" s="122"/>
      <c r="AL2168" s="122"/>
      <c r="AM2168" s="122"/>
      <c r="AN2168" s="122"/>
      <c r="AQ2168" t="str">
        <f>IF(AND(OR($B$1="ALL",$B$1=C2168),OR($E$1="ALL",$E$1=D2168),OR($B$2="ALL",$B$2=A2168),OR($E$2="ALL",IFERROR(SEARCH($E$2,B2168),0)&gt;0)),"MATCH","")</f>
        <v/>
      </c>
    </row>
    <row r="2169" spans="1:43" ht="14.25" customHeight="1" x14ac:dyDescent="0.25">
      <c r="A2169" s="108" t="s">
        <v>1137</v>
      </c>
      <c r="B2169" s="136" t="s">
        <v>1138</v>
      </c>
      <c r="C2169" s="136" t="s">
        <v>1139</v>
      </c>
      <c r="D2169" s="136" t="s">
        <v>1140</v>
      </c>
      <c r="E2169" s="136" t="s">
        <v>1141</v>
      </c>
      <c r="F2169" s="136" t="s">
        <v>1142</v>
      </c>
      <c r="G2169" s="136" t="s">
        <v>1143</v>
      </c>
      <c r="H2169" s="136" t="s">
        <v>1144</v>
      </c>
      <c r="I2169" s="136" t="s">
        <v>1145</v>
      </c>
      <c r="J2169" s="136" t="s">
        <v>1146</v>
      </c>
      <c r="K2169" s="136" t="s">
        <v>1147</v>
      </c>
      <c r="L2169" s="136" t="s">
        <v>1148</v>
      </c>
      <c r="M2169" s="136" t="s">
        <v>1149</v>
      </c>
      <c r="N2169" s="136" t="s">
        <v>1150</v>
      </c>
      <c r="O2169" s="136" t="s">
        <v>1151</v>
      </c>
      <c r="P2169" s="136" t="s">
        <v>1152</v>
      </c>
      <c r="Q2169" s="136" t="s">
        <v>1153</v>
      </c>
      <c r="R2169" s="136" t="s">
        <v>1154</v>
      </c>
      <c r="S2169" s="136" t="s">
        <v>1155</v>
      </c>
      <c r="T2169" s="136" t="s">
        <v>1156</v>
      </c>
      <c r="U2169" s="136" t="s">
        <v>1157</v>
      </c>
      <c r="V2169" s="136" t="s">
        <v>1158</v>
      </c>
      <c r="W2169" s="136" t="s">
        <v>1159</v>
      </c>
      <c r="X2169" s="136" t="s">
        <v>1160</v>
      </c>
      <c r="Y2169" s="136" t="s">
        <v>1161</v>
      </c>
      <c r="Z2169" s="136" t="s">
        <v>1162</v>
      </c>
      <c r="AA2169" s="136" t="s">
        <v>1163</v>
      </c>
      <c r="AB2169" s="137" t="s">
        <v>156</v>
      </c>
      <c r="AC2169" s="137" t="s">
        <v>157</v>
      </c>
      <c r="AD2169" s="137" t="s">
        <v>158</v>
      </c>
      <c r="AE2169" s="137" t="s">
        <v>139</v>
      </c>
      <c r="AF2169" s="138" t="s">
        <v>140</v>
      </c>
      <c r="AG2169" s="138" t="s">
        <v>141</v>
      </c>
      <c r="AH2169" s="138" t="s">
        <v>142</v>
      </c>
      <c r="AI2169" s="138" t="s">
        <v>143</v>
      </c>
      <c r="AJ2169" s="139" t="s">
        <v>144</v>
      </c>
      <c r="AK2169" s="139" t="s">
        <v>145</v>
      </c>
      <c r="AL2169" s="139" t="s">
        <v>146</v>
      </c>
      <c r="AM2169" s="140" t="s">
        <v>147</v>
      </c>
      <c r="AN2169" s="140" t="s">
        <v>148</v>
      </c>
      <c r="AQ2169" t="str">
        <f>AQ2168</f>
        <v/>
      </c>
    </row>
    <row r="2170" spans="1:43" ht="14.25" customHeight="1" x14ac:dyDescent="0.25">
      <c r="A2170" s="99" t="s">
        <v>1164</v>
      </c>
      <c r="B2170" s="112">
        <f>'Run Rate'!E220</f>
        <v>73</v>
      </c>
      <c r="C2170" s="112">
        <f>'Run Rate'!F220</f>
        <v>32</v>
      </c>
      <c r="D2170" s="112">
        <f>'Run Rate'!G220</f>
        <v>25</v>
      </c>
      <c r="E2170" s="112">
        <f>'Run Rate'!H220</f>
        <v>28</v>
      </c>
      <c r="F2170" s="112">
        <f>'Run Rate'!I220</f>
        <v>66</v>
      </c>
      <c r="G2170" s="112">
        <f>'Run Rate'!J220</f>
        <v>53</v>
      </c>
      <c r="H2170" s="112">
        <f>'Run Rate'!K220</f>
        <v>225</v>
      </c>
      <c r="I2170" s="112">
        <f>'Run Rate'!L220</f>
        <v>12</v>
      </c>
      <c r="J2170" s="112">
        <f>'Run Rate'!M220</f>
        <v>19</v>
      </c>
      <c r="K2170" s="112">
        <f>'Run Rate'!N220</f>
        <v>9</v>
      </c>
      <c r="L2170" s="112">
        <f>'Run Rate'!O220</f>
        <v>131</v>
      </c>
      <c r="M2170" s="112">
        <f>'Run Rate'!P220</f>
        <v>50</v>
      </c>
      <c r="N2170" s="112">
        <f>'Run Rate'!Q220</f>
        <v>25</v>
      </c>
      <c r="O2170" s="112">
        <f>'Run Rate'!R220</f>
        <v>238</v>
      </c>
      <c r="P2170" s="112">
        <f>'Run Rate'!S220</f>
        <v>2</v>
      </c>
      <c r="Q2170" s="112">
        <f>'Run Rate'!T220</f>
        <v>4</v>
      </c>
      <c r="R2170" s="112">
        <f>'Run Rate'!U220</f>
        <v>10</v>
      </c>
      <c r="S2170" s="112">
        <f>'Run Rate'!V220</f>
        <v>13</v>
      </c>
      <c r="T2170" s="112">
        <f>'Run Rate'!W220</f>
        <v>69</v>
      </c>
      <c r="U2170" s="112">
        <f>'Run Rate'!X220</f>
        <v>88</v>
      </c>
      <c r="V2170" s="112">
        <f>'Run Rate'!Y220</f>
        <v>36</v>
      </c>
      <c r="W2170" s="112">
        <f>'Run Rate'!Z220</f>
        <v>44</v>
      </c>
      <c r="X2170" s="112">
        <f>'Run Rate'!AA220</f>
        <v>87</v>
      </c>
      <c r="Y2170" s="112">
        <f>'Run Rate'!AB220</f>
        <v>74</v>
      </c>
      <c r="Z2170" s="112">
        <f>'Run Rate'!AC220</f>
        <v>63</v>
      </c>
      <c r="AA2170" s="112">
        <f>'Run Rate'!AD220</f>
        <v>200</v>
      </c>
      <c r="AB2170" s="113">
        <v>69</v>
      </c>
      <c r="AC2170" s="112">
        <v>71</v>
      </c>
      <c r="AD2170" s="112">
        <v>72</v>
      </c>
      <c r="AE2170" s="112">
        <v>73</v>
      </c>
      <c r="AF2170" s="112">
        <v>74</v>
      </c>
      <c r="AG2170" s="112">
        <v>67</v>
      </c>
      <c r="AH2170" s="112">
        <v>68</v>
      </c>
      <c r="AI2170" s="112">
        <v>68</v>
      </c>
      <c r="AJ2170" s="112">
        <v>68</v>
      </c>
      <c r="AK2170" s="112">
        <v>76</v>
      </c>
      <c r="AL2170" s="112">
        <v>77</v>
      </c>
      <c r="AM2170" s="112">
        <v>69</v>
      </c>
      <c r="AN2170" s="112">
        <v>70</v>
      </c>
      <c r="AQ2170" t="str">
        <f>AQ2168</f>
        <v/>
      </c>
    </row>
    <row r="2171" spans="1:43" ht="14.25" customHeight="1" x14ac:dyDescent="0.25">
      <c r="A2171" s="99" t="s">
        <v>1165</v>
      </c>
      <c r="B2171" s="114"/>
      <c r="C2171" s="114"/>
      <c r="D2171" s="114"/>
      <c r="E2171" s="114"/>
      <c r="F2171" s="114"/>
      <c r="G2171" s="114"/>
      <c r="H2171" s="114"/>
      <c r="I2171" s="114"/>
      <c r="J2171" s="114"/>
      <c r="K2171" s="114"/>
      <c r="L2171" s="114"/>
      <c r="M2171" s="114"/>
      <c r="N2171" s="114"/>
      <c r="O2171" s="114"/>
      <c r="P2171" s="114"/>
      <c r="Q2171" s="114"/>
      <c r="R2171" s="114"/>
      <c r="S2171" s="114"/>
      <c r="T2171" s="114"/>
      <c r="U2171" s="114"/>
      <c r="V2171" s="114"/>
      <c r="W2171" s="115"/>
      <c r="X2171" s="115"/>
      <c r="Y2171" s="115"/>
      <c r="Z2171" s="115"/>
      <c r="AA2171" s="112" t="s">
        <v>1166</v>
      </c>
      <c r="AB2171" s="113"/>
      <c r="AC2171" s="112"/>
      <c r="AD2171" s="112"/>
      <c r="AE2171" s="112"/>
      <c r="AF2171" s="112"/>
      <c r="AG2171" s="112"/>
      <c r="AH2171" s="112"/>
      <c r="AI2171" s="112"/>
      <c r="AJ2171" s="112"/>
      <c r="AK2171" s="112"/>
      <c r="AL2171" s="112"/>
      <c r="AM2171" s="112"/>
      <c r="AN2171" s="112"/>
      <c r="AQ2171" t="str">
        <f>AQ2168</f>
        <v/>
      </c>
    </row>
    <row r="2172" spans="1:43" ht="14.25" customHeight="1" x14ac:dyDescent="0.25">
      <c r="A2172" s="99" t="s">
        <v>1167</v>
      </c>
      <c r="B2172" s="114"/>
      <c r="C2172" s="114"/>
      <c r="D2172" s="114"/>
      <c r="E2172" s="114"/>
      <c r="F2172" s="114"/>
      <c r="G2172" s="114"/>
      <c r="H2172" s="114"/>
      <c r="I2172" s="114"/>
      <c r="J2172" s="114"/>
      <c r="K2172" s="114"/>
      <c r="L2172" s="114"/>
      <c r="M2172" s="114"/>
      <c r="N2172" s="114"/>
      <c r="O2172" s="114"/>
      <c r="P2172" s="114"/>
      <c r="Q2172" s="114"/>
      <c r="R2172" s="114"/>
      <c r="S2172" s="114"/>
      <c r="T2172" s="114"/>
      <c r="U2172" s="114"/>
      <c r="V2172" s="114"/>
      <c r="W2172" s="115"/>
      <c r="X2172" s="116"/>
      <c r="Y2172" s="117"/>
      <c r="Z2172" s="115"/>
      <c r="AA2172" s="112" t="s">
        <v>1168</v>
      </c>
      <c r="AB2172" s="113">
        <f>'Demand Input VP'!B1089</f>
        <v>0</v>
      </c>
      <c r="AC2172" s="112">
        <f>'Demand Input VP'!C1089</f>
        <v>0</v>
      </c>
      <c r="AD2172" s="112">
        <f>'Demand Input VP'!D1089</f>
        <v>0</v>
      </c>
      <c r="AE2172" s="112">
        <f>'Demand Input VP'!E1089</f>
        <v>0</v>
      </c>
      <c r="AF2172" s="112">
        <f>'Demand Input VP'!F1089</f>
        <v>0</v>
      </c>
      <c r="AG2172" s="112">
        <f>'Demand Input VP'!G1089</f>
        <v>240</v>
      </c>
      <c r="AH2172" s="112">
        <f>'Demand Input VP'!H1089</f>
        <v>240</v>
      </c>
      <c r="AI2172" s="112">
        <f>'Demand Input VP'!I1089</f>
        <v>240</v>
      </c>
      <c r="AJ2172" s="112">
        <f>'Demand Input VP'!J1089</f>
        <v>240</v>
      </c>
      <c r="AK2172" s="112">
        <f>'Demand Input VP'!K1089</f>
        <v>0</v>
      </c>
      <c r="AL2172" s="112">
        <f>'Demand Input VP'!L1089</f>
        <v>0</v>
      </c>
      <c r="AM2172" s="112">
        <f>'Demand Input VP'!M1089</f>
        <v>0</v>
      </c>
      <c r="AN2172" s="112">
        <f>'Demand Input VP'!N1089</f>
        <v>0</v>
      </c>
      <c r="AQ2172" t="str">
        <f>AQ2168</f>
        <v/>
      </c>
    </row>
    <row r="2173" spans="1:43" ht="14.25" customHeight="1" x14ac:dyDescent="0.25">
      <c r="A2173" s="99" t="s">
        <v>1169</v>
      </c>
      <c r="B2173" s="118"/>
      <c r="C2173" s="118"/>
      <c r="D2173" s="118"/>
      <c r="E2173" s="118"/>
      <c r="F2173" s="118"/>
      <c r="G2173" s="118"/>
      <c r="H2173" s="118"/>
      <c r="I2173" s="118"/>
      <c r="J2173" s="118"/>
      <c r="K2173" s="118"/>
      <c r="L2173" s="118"/>
      <c r="M2173" s="118"/>
      <c r="N2173" s="118"/>
      <c r="O2173" s="118"/>
      <c r="P2173" s="118"/>
      <c r="Q2173" s="118"/>
      <c r="R2173" s="118"/>
      <c r="S2173" s="118"/>
      <c r="T2173" s="118"/>
      <c r="U2173" s="118"/>
      <c r="V2173" s="118"/>
      <c r="W2173" s="115"/>
      <c r="X2173" s="116"/>
      <c r="Y2173" s="117"/>
      <c r="Z2173" s="119"/>
      <c r="AA2173" s="120" t="s">
        <v>1170</v>
      </c>
      <c r="AB2173" s="121">
        <f>'Demand Input VP'!B1088</f>
        <v>0</v>
      </c>
      <c r="AC2173" s="120">
        <f>'Demand Input VP'!C1088</f>
        <v>0</v>
      </c>
      <c r="AD2173" s="120">
        <f>'Demand Input VP'!D1088</f>
        <v>0</v>
      </c>
      <c r="AE2173" s="120">
        <f>'Demand Input VP'!E1088</f>
        <v>0</v>
      </c>
      <c r="AF2173" s="120">
        <f>'Demand Input VP'!F1088</f>
        <v>0</v>
      </c>
      <c r="AG2173" s="120">
        <f>'Demand Input VP'!G1088</f>
        <v>0</v>
      </c>
      <c r="AH2173" s="120">
        <f>'Demand Input VP'!H1088</f>
        <v>0</v>
      </c>
      <c r="AI2173" s="120">
        <f>'Demand Input VP'!I1088</f>
        <v>0</v>
      </c>
      <c r="AJ2173" s="120">
        <f>'Demand Input VP'!J1088</f>
        <v>0</v>
      </c>
      <c r="AK2173" s="120">
        <f>'Demand Input VP'!K1088</f>
        <v>0</v>
      </c>
      <c r="AL2173" s="120">
        <f>'Demand Input VP'!L1088</f>
        <v>0</v>
      </c>
      <c r="AM2173" s="120">
        <f>'Demand Input VP'!M1088</f>
        <v>24</v>
      </c>
      <c r="AN2173" s="120">
        <f>'Demand Input VP'!N1088</f>
        <v>24</v>
      </c>
      <c r="AQ2173" t="str">
        <f>AQ2168</f>
        <v/>
      </c>
    </row>
    <row r="2174" spans="1:43" ht="14.25" customHeight="1" x14ac:dyDescent="0.25">
      <c r="A2174" s="1"/>
      <c r="B2174" s="122"/>
      <c r="C2174" s="122"/>
      <c r="D2174" s="122"/>
      <c r="E2174" s="122"/>
      <c r="F2174" s="122"/>
      <c r="G2174" s="122"/>
      <c r="H2174" s="122"/>
      <c r="I2174" s="122"/>
      <c r="J2174" s="122"/>
      <c r="K2174" s="122"/>
      <c r="L2174" s="122"/>
      <c r="M2174" s="122"/>
      <c r="N2174" s="122"/>
      <c r="O2174" s="122"/>
      <c r="P2174" s="122"/>
      <c r="Q2174" s="122"/>
      <c r="R2174" s="122"/>
      <c r="S2174" s="122"/>
      <c r="T2174" s="122"/>
      <c r="U2174" s="122"/>
      <c r="V2174" s="122"/>
      <c r="W2174" s="123"/>
      <c r="X2174" s="116"/>
      <c r="Y2174" s="117"/>
      <c r="Z2174" s="123"/>
      <c r="AA2174" s="112" t="s">
        <v>1171</v>
      </c>
      <c r="AB2174" s="113">
        <f>'Demand Input MP'!B1089</f>
        <v>0</v>
      </c>
      <c r="AC2174" s="112">
        <f>'Demand Input MP'!C1089</f>
        <v>0</v>
      </c>
      <c r="AD2174" s="112">
        <f>'Demand Input MP'!D1089</f>
        <v>0</v>
      </c>
      <c r="AE2174" s="112">
        <f>'Demand Input MP'!E1089</f>
        <v>0</v>
      </c>
      <c r="AF2174" s="112">
        <f>'Demand Input MP'!F1089</f>
        <v>0</v>
      </c>
      <c r="AG2174" s="112">
        <f>'Demand Input MP'!G1089</f>
        <v>0</v>
      </c>
      <c r="AH2174" s="112">
        <f>'Demand Input MP'!H1089</f>
        <v>0</v>
      </c>
      <c r="AI2174" s="112">
        <f>'Demand Input MP'!I1089</f>
        <v>0</v>
      </c>
      <c r="AJ2174" s="112">
        <f>'Demand Input MP'!J1089</f>
        <v>0</v>
      </c>
      <c r="AK2174" s="112">
        <f>'Demand Input MP'!K1089</f>
        <v>0</v>
      </c>
      <c r="AL2174" s="112">
        <f>'Demand Input MP'!L1089</f>
        <v>0</v>
      </c>
      <c r="AM2174" s="112">
        <f>'Demand Input MP'!M1089</f>
        <v>0</v>
      </c>
      <c r="AN2174" s="112">
        <f>'Demand Input MP'!N1089</f>
        <v>0</v>
      </c>
      <c r="AQ2174" t="str">
        <f>AQ2168</f>
        <v/>
      </c>
    </row>
    <row r="2175" spans="1:43" ht="14.25" customHeight="1" x14ac:dyDescent="0.25">
      <c r="A2175" s="1"/>
      <c r="B2175" s="122"/>
      <c r="C2175" s="122"/>
      <c r="D2175" s="122"/>
      <c r="E2175" s="122"/>
      <c r="F2175" s="122"/>
      <c r="G2175" s="122"/>
      <c r="H2175" s="122"/>
      <c r="I2175" s="122"/>
      <c r="J2175" s="122"/>
      <c r="K2175" s="122"/>
      <c r="L2175" s="122"/>
      <c r="M2175" s="122"/>
      <c r="N2175" s="122"/>
      <c r="O2175" s="122"/>
      <c r="P2175" s="122"/>
      <c r="Q2175" s="122"/>
      <c r="R2175" s="122"/>
      <c r="S2175" s="122"/>
      <c r="T2175" s="122"/>
      <c r="U2175" s="122"/>
      <c r="V2175" s="124" t="s">
        <v>91</v>
      </c>
      <c r="W2175" s="125">
        <f>IFERROR(IF(SUM('Run Rate History'!E220:AD220)&gt;0,(SUMPRODUCT((B2170:AA2170&gt;=PERCENTILE(B2170:AA2170,0.1))*(B2170:AA2170&lt;=PERCENTILE(B2170:AA2170,0.9))*B2170:AA2170)+SUMPRODUCT(('Run Rate History'!E220:AD220&gt;=PERCENTILE(B2170:AA2170,0.1))*('Run Rate History'!E220:AD220&lt;=PERCENTILE(B2170:AA2170,0.9))*'Run Rate History'!E220:AD220))/(SUMPRODUCT((B2170:AA2170&gt;=PERCENTILE(B2170:AA2170,0.1))*(B2170:AA2170&lt;=PERCENTILE(B2170:AA2170,0.9))*1)+SUMPRODUCT(('Run Rate History'!E220:AD220&gt;=PERCENTILE(B2170:AA2170,0.1))*('Run Rate History'!E220:AD220&lt;=PERCENTILE(B2170:AA2170,0.9))*1)),TRIMMEAN(B2170:AA2170,0.15)),0)</f>
        <v>40.704545454545453</v>
      </c>
      <c r="X2175" s="126" t="s">
        <v>1172</v>
      </c>
      <c r="Y2175" s="127">
        <f>SUM(B2170:AA2170)/26</f>
        <v>64.461538461538467</v>
      </c>
      <c r="Z2175" s="128"/>
      <c r="AA2175" s="112" t="s">
        <v>1173</v>
      </c>
      <c r="AB2175" s="113">
        <f>'Demand Input MP'!B1088</f>
        <v>0</v>
      </c>
      <c r="AC2175" s="112">
        <f>'Demand Input MP'!C1088</f>
        <v>0</v>
      </c>
      <c r="AD2175" s="112">
        <f>'Demand Input MP'!D1088</f>
        <v>0</v>
      </c>
      <c r="AE2175" s="112">
        <f>'Demand Input MP'!E1088</f>
        <v>0</v>
      </c>
      <c r="AF2175" s="112">
        <f>'Demand Input MP'!F1088</f>
        <v>0</v>
      </c>
      <c r="AG2175" s="112">
        <f>'Demand Input MP'!G1088</f>
        <v>0</v>
      </c>
      <c r="AH2175" s="112">
        <f>'Demand Input MP'!H1088</f>
        <v>0</v>
      </c>
      <c r="AI2175" s="112">
        <f>'Demand Input MP'!I1088</f>
        <v>0</v>
      </c>
      <c r="AJ2175" s="112">
        <f>'Demand Input MP'!J1088</f>
        <v>0</v>
      </c>
      <c r="AK2175" s="112">
        <f>'Demand Input MP'!K1088</f>
        <v>0</v>
      </c>
      <c r="AL2175" s="112">
        <f>'Demand Input MP'!L1088</f>
        <v>0</v>
      </c>
      <c r="AM2175" s="112">
        <f>'Demand Input MP'!M1088</f>
        <v>0</v>
      </c>
      <c r="AN2175" s="112">
        <f>'Demand Input MP'!N1088</f>
        <v>0</v>
      </c>
      <c r="AQ2175" t="str">
        <f>AQ2168</f>
        <v/>
      </c>
    </row>
    <row r="2176" spans="1:43" ht="14.25" customHeight="1" x14ac:dyDescent="0.25">
      <c r="A2176" s="1"/>
      <c r="B2176" s="122"/>
      <c r="C2176" s="122"/>
      <c r="D2176" s="122"/>
      <c r="E2176" s="122"/>
      <c r="F2176" s="122"/>
      <c r="G2176" s="122"/>
      <c r="H2176" s="122"/>
      <c r="I2176" s="122"/>
      <c r="J2176" s="122"/>
      <c r="K2176" s="122"/>
      <c r="L2176" s="122"/>
      <c r="M2176" s="122"/>
      <c r="N2176" s="122"/>
      <c r="O2176" s="122"/>
      <c r="P2176" s="122"/>
      <c r="Q2176" s="122"/>
      <c r="R2176" s="122"/>
      <c r="S2176" s="122"/>
      <c r="T2176" s="122"/>
      <c r="U2176" s="122"/>
      <c r="V2176" s="124" t="s">
        <v>94</v>
      </c>
      <c r="W2176" s="125">
        <f>IFERROR((1*MIN(MAX(X2170,0.5*IF(SUM('Run Rate History'!E220:AD220)&gt;0,(MEDIAN(IF(B2170:AA2170&gt;0,B2170:AA2170))+MEDIAN(IF('Run Rate History'!E220:AD220&gt;0,'Run Rate History'!E220:AD220)))/2,MEDIAN(IF(B2170:AA2170&gt;0,B2170:AA2170)))),2*IF(SUM('Run Rate History'!E220:AD220)&gt;0,(MEDIAN(IF(B2170:AA2170&gt;0,B2170:AA2170))+MEDIAN(IF('Run Rate History'!E220:AD220&gt;0,'Run Rate History'!E220:AD220)))/2,MEDIAN(IF(B2170:AA2170&gt;0,B2170:AA2170))))+2*MIN(MAX(Y2170,0.5*IF(SUM('Run Rate History'!E220:AD220)&gt;0,(MEDIAN(IF(B2170:AA2170&gt;0,B2170:AA2170))+MEDIAN(IF('Run Rate History'!E220:AD220&gt;0,'Run Rate History'!E220:AD220)))/2,MEDIAN(IF(B2170:AA2170&gt;0,B2170:AA2170)))),2*IF(SUM('Run Rate History'!E220:AD220)&gt;0,(MEDIAN(IF(B2170:AA2170&gt;0,B2170:AA2170))+MEDIAN(IF('Run Rate History'!E220:AD220&gt;0,'Run Rate History'!E220:AD220)))/2,MEDIAN(IF(B2170:AA2170&gt;0,B2170:AA2170))))+3*MIN(MAX(Z2170,0.5*IF(SUM('Run Rate History'!E220:AD220)&gt;0,(MEDIAN(IF(B2170:AA2170&gt;0,B2170:AA2170))+MEDIAN(IF('Run Rate History'!E220:AD220&gt;0,'Run Rate History'!E220:AD220)))/2,MEDIAN(IF(B2170:AA2170&gt;0,B2170:AA2170)))),2*IF(SUM('Run Rate History'!E220:AD220)&gt;0,(MEDIAN(IF(B2170:AA2170&gt;0,B2170:AA2170))+MEDIAN(IF('Run Rate History'!E220:AD220&gt;0,'Run Rate History'!E220:AD220)))/2,MEDIAN(IF(B2170:AA2170&gt;0,B2170:AA2170))))+4*MIN(MAX(AA2170,0.5*IF(SUM('Run Rate History'!E220:AD220)&gt;0,(MEDIAN(IF(B2170:AA2170&gt;0,B2170:AA2170))+MEDIAN(IF('Run Rate History'!E220:AD220&gt;0,'Run Rate History'!E220:AD220)))/2,MEDIAN(IF(B2170:AA2170&gt;0,B2170:AA2170)))),2*IF(SUM('Run Rate History'!E220:AD220)&gt;0,(MEDIAN(IF(B2170:AA2170&gt;0,B2170:AA2170))+MEDIAN(IF('Run Rate History'!E220:AD220&gt;0,'Run Rate History'!E220:AD220)))/2,MEDIAN(IF(B2170:AA2170&gt;0,B2170:AA2170)))))/10,0)</f>
        <v>71.2</v>
      </c>
      <c r="X2176" s="129" t="s">
        <v>1174</v>
      </c>
      <c r="Y2176" s="130">
        <f>IFERROR(VLOOKUP(A2168,'Stanje zaliha'!A:E,5,FALSE()),0)</f>
        <v>159</v>
      </c>
      <c r="Z2176" s="131"/>
      <c r="AA2176" s="113" t="s">
        <v>1175</v>
      </c>
      <c r="AB2176" s="118">
        <f t="shared" ref="AB2176:AN2176" si="432">SUM(AB2172:AB2175)</f>
        <v>0</v>
      </c>
      <c r="AC2176" s="118">
        <f t="shared" si="432"/>
        <v>0</v>
      </c>
      <c r="AD2176" s="118">
        <f t="shared" si="432"/>
        <v>0</v>
      </c>
      <c r="AE2176" s="118">
        <f t="shared" si="432"/>
        <v>0</v>
      </c>
      <c r="AF2176" s="118">
        <f t="shared" si="432"/>
        <v>0</v>
      </c>
      <c r="AG2176" s="118">
        <f t="shared" si="432"/>
        <v>240</v>
      </c>
      <c r="AH2176" s="118">
        <f t="shared" si="432"/>
        <v>240</v>
      </c>
      <c r="AI2176" s="118">
        <f t="shared" si="432"/>
        <v>240</v>
      </c>
      <c r="AJ2176" s="118">
        <f t="shared" si="432"/>
        <v>240</v>
      </c>
      <c r="AK2176" s="118">
        <f t="shared" si="432"/>
        <v>0</v>
      </c>
      <c r="AL2176" s="118">
        <f t="shared" si="432"/>
        <v>0</v>
      </c>
      <c r="AM2176" s="118">
        <f t="shared" si="432"/>
        <v>24</v>
      </c>
      <c r="AN2176" s="118">
        <f t="shared" si="432"/>
        <v>24</v>
      </c>
      <c r="AQ2176" t="str">
        <f>AQ2168</f>
        <v/>
      </c>
    </row>
    <row r="2177" spans="1:43" ht="14.25" customHeight="1" x14ac:dyDescent="0.25">
      <c r="A2177" s="1"/>
      <c r="B2177" s="122"/>
      <c r="C2177" s="122"/>
      <c r="D2177" s="122"/>
      <c r="E2177" s="122"/>
      <c r="F2177" s="122"/>
      <c r="G2177" s="122"/>
      <c r="H2177" s="122"/>
      <c r="I2177" s="122"/>
      <c r="J2177" s="122"/>
      <c r="K2177" s="122"/>
      <c r="L2177" s="122"/>
      <c r="M2177" s="122"/>
      <c r="N2177" s="122"/>
      <c r="O2177" s="122"/>
      <c r="P2177" s="122"/>
      <c r="Q2177" s="122"/>
      <c r="R2177" s="122"/>
      <c r="S2177" s="122"/>
      <c r="T2177" s="122"/>
      <c r="U2177" s="122"/>
      <c r="V2177" s="124" t="s">
        <v>95</v>
      </c>
      <c r="W2177" s="125">
        <f>IFERROR(0.6*W2176+0.4*W2175,0)</f>
        <v>59.00181818181818</v>
      </c>
      <c r="X2177" s="132" t="s">
        <v>1176</v>
      </c>
      <c r="Y2177" s="133">
        <f>IFERROR(SUMIF('Popis poslanih narudžbi'!A:A,A2168,'Popis poslanih narudžbi'!C:C),0)</f>
        <v>0</v>
      </c>
      <c r="Z2177" s="131"/>
      <c r="AA2177" s="134" t="s">
        <v>1177</v>
      </c>
      <c r="AB2177" s="118">
        <f t="shared" ref="AB2177:AN2177" si="433">AB2170+AB2176</f>
        <v>69</v>
      </c>
      <c r="AC2177" s="118">
        <f t="shared" si="433"/>
        <v>71</v>
      </c>
      <c r="AD2177" s="118">
        <f t="shared" si="433"/>
        <v>72</v>
      </c>
      <c r="AE2177" s="118">
        <f t="shared" si="433"/>
        <v>73</v>
      </c>
      <c r="AF2177" s="118">
        <f t="shared" si="433"/>
        <v>74</v>
      </c>
      <c r="AG2177" s="118">
        <f t="shared" si="433"/>
        <v>307</v>
      </c>
      <c r="AH2177" s="118">
        <f t="shared" si="433"/>
        <v>308</v>
      </c>
      <c r="AI2177" s="118">
        <f t="shared" si="433"/>
        <v>308</v>
      </c>
      <c r="AJ2177" s="118">
        <f t="shared" si="433"/>
        <v>308</v>
      </c>
      <c r="AK2177" s="118">
        <f t="shared" si="433"/>
        <v>76</v>
      </c>
      <c r="AL2177" s="118">
        <f t="shared" si="433"/>
        <v>77</v>
      </c>
      <c r="AM2177" s="118">
        <f t="shared" si="433"/>
        <v>93</v>
      </c>
      <c r="AN2177" s="118">
        <f t="shared" si="433"/>
        <v>94</v>
      </c>
      <c r="AQ2177" t="str">
        <f>AQ2168</f>
        <v/>
      </c>
    </row>
    <row r="2178" spans="1:43" ht="14.25" customHeight="1" x14ac:dyDescent="0.25">
      <c r="A2178" s="107" t="str">
        <f>'Run Rate'!A221</f>
        <v>THG03001</v>
      </c>
      <c r="B2178" s="135" t="str">
        <f>'Run Rate'!B221</f>
        <v>Theragun PRO PLUS</v>
      </c>
      <c r="C2178" s="135" t="str">
        <f>'Run Rate'!C221</f>
        <v>FITNESS OPREMA</v>
      </c>
      <c r="D2178" s="135" t="str">
        <f>'Run Rate'!D221</f>
        <v>02 SILVER</v>
      </c>
      <c r="E2178" s="122"/>
      <c r="F2178" s="122"/>
      <c r="G2178" s="122"/>
      <c r="H2178" s="122"/>
      <c r="I2178" s="122"/>
      <c r="J2178" s="122"/>
      <c r="K2178" s="122"/>
      <c r="L2178" s="122"/>
      <c r="M2178" s="122"/>
      <c r="N2178" s="122"/>
      <c r="O2178" s="122"/>
      <c r="P2178" s="122"/>
      <c r="Q2178" s="122"/>
      <c r="R2178" s="122"/>
      <c r="S2178" s="122"/>
      <c r="T2178" s="122"/>
      <c r="U2178" s="122"/>
      <c r="V2178" s="122"/>
      <c r="W2178" s="122"/>
      <c r="X2178" s="122"/>
      <c r="Y2178" s="122"/>
      <c r="Z2178" s="122"/>
      <c r="AA2178" s="122"/>
      <c r="AB2178" s="122"/>
      <c r="AC2178" s="122"/>
      <c r="AD2178" s="122"/>
      <c r="AE2178" s="122"/>
      <c r="AF2178" s="122"/>
      <c r="AG2178" s="122"/>
      <c r="AH2178" s="122"/>
      <c r="AI2178" s="122"/>
      <c r="AJ2178" s="122"/>
      <c r="AK2178" s="122"/>
      <c r="AL2178" s="122"/>
      <c r="AM2178" s="122"/>
      <c r="AN2178" s="122"/>
      <c r="AQ2178" t="str">
        <f>IF(AND(OR($B$1="ALL",$B$1=C2178),OR($E$1="ALL",$E$1=D2178),OR($B$2="ALL",$B$2=A2178),OR($E$2="ALL",IFERROR(SEARCH($E$2,B2178),0)&gt;0)),"MATCH","")</f>
        <v/>
      </c>
    </row>
    <row r="2179" spans="1:43" ht="14.25" customHeight="1" x14ac:dyDescent="0.25">
      <c r="A2179" s="108" t="s">
        <v>1137</v>
      </c>
      <c r="B2179" s="136" t="s">
        <v>1138</v>
      </c>
      <c r="C2179" s="136" t="s">
        <v>1139</v>
      </c>
      <c r="D2179" s="136" t="s">
        <v>1140</v>
      </c>
      <c r="E2179" s="136" t="s">
        <v>1141</v>
      </c>
      <c r="F2179" s="136" t="s">
        <v>1142</v>
      </c>
      <c r="G2179" s="136" t="s">
        <v>1143</v>
      </c>
      <c r="H2179" s="136" t="s">
        <v>1144</v>
      </c>
      <c r="I2179" s="136" t="s">
        <v>1145</v>
      </c>
      <c r="J2179" s="136" t="s">
        <v>1146</v>
      </c>
      <c r="K2179" s="136" t="s">
        <v>1147</v>
      </c>
      <c r="L2179" s="136" t="s">
        <v>1148</v>
      </c>
      <c r="M2179" s="136" t="s">
        <v>1149</v>
      </c>
      <c r="N2179" s="136" t="s">
        <v>1150</v>
      </c>
      <c r="O2179" s="136" t="s">
        <v>1151</v>
      </c>
      <c r="P2179" s="136" t="s">
        <v>1152</v>
      </c>
      <c r="Q2179" s="136" t="s">
        <v>1153</v>
      </c>
      <c r="R2179" s="136" t="s">
        <v>1154</v>
      </c>
      <c r="S2179" s="136" t="s">
        <v>1155</v>
      </c>
      <c r="T2179" s="136" t="s">
        <v>1156</v>
      </c>
      <c r="U2179" s="136" t="s">
        <v>1157</v>
      </c>
      <c r="V2179" s="136" t="s">
        <v>1158</v>
      </c>
      <c r="W2179" s="136" t="s">
        <v>1159</v>
      </c>
      <c r="X2179" s="136" t="s">
        <v>1160</v>
      </c>
      <c r="Y2179" s="136" t="s">
        <v>1161</v>
      </c>
      <c r="Z2179" s="136" t="s">
        <v>1162</v>
      </c>
      <c r="AA2179" s="136" t="s">
        <v>1163</v>
      </c>
      <c r="AB2179" s="137" t="s">
        <v>156</v>
      </c>
      <c r="AC2179" s="137" t="s">
        <v>157</v>
      </c>
      <c r="AD2179" s="137" t="s">
        <v>158</v>
      </c>
      <c r="AE2179" s="137" t="s">
        <v>139</v>
      </c>
      <c r="AF2179" s="138" t="s">
        <v>140</v>
      </c>
      <c r="AG2179" s="138" t="s">
        <v>141</v>
      </c>
      <c r="AH2179" s="138" t="s">
        <v>142</v>
      </c>
      <c r="AI2179" s="138" t="s">
        <v>143</v>
      </c>
      <c r="AJ2179" s="139" t="s">
        <v>144</v>
      </c>
      <c r="AK2179" s="139" t="s">
        <v>145</v>
      </c>
      <c r="AL2179" s="139" t="s">
        <v>146</v>
      </c>
      <c r="AM2179" s="140" t="s">
        <v>147</v>
      </c>
      <c r="AN2179" s="140" t="s">
        <v>148</v>
      </c>
      <c r="AQ2179" t="str">
        <f>AQ2178</f>
        <v/>
      </c>
    </row>
    <row r="2180" spans="1:43" ht="14.25" customHeight="1" x14ac:dyDescent="0.25">
      <c r="A2180" s="99" t="s">
        <v>1164</v>
      </c>
      <c r="B2180" s="112">
        <f>'Run Rate'!E221</f>
        <v>2</v>
      </c>
      <c r="C2180" s="112">
        <f>'Run Rate'!F221</f>
        <v>3</v>
      </c>
      <c r="D2180" s="112">
        <f>'Run Rate'!G221</f>
        <v>1</v>
      </c>
      <c r="E2180" s="112">
        <f>'Run Rate'!H221</f>
        <v>0</v>
      </c>
      <c r="F2180" s="112">
        <f>'Run Rate'!I221</f>
        <v>0</v>
      </c>
      <c r="G2180" s="112">
        <f>'Run Rate'!J221</f>
        <v>0</v>
      </c>
      <c r="H2180" s="112">
        <f>'Run Rate'!K221</f>
        <v>2</v>
      </c>
      <c r="I2180" s="112">
        <f>'Run Rate'!L221</f>
        <v>6</v>
      </c>
      <c r="J2180" s="112">
        <f>'Run Rate'!M221</f>
        <v>8</v>
      </c>
      <c r="K2180" s="112">
        <f>'Run Rate'!N221</f>
        <v>3</v>
      </c>
      <c r="L2180" s="112">
        <f>'Run Rate'!O221</f>
        <v>1</v>
      </c>
      <c r="M2180" s="112">
        <f>'Run Rate'!P221</f>
        <v>3</v>
      </c>
      <c r="N2180" s="112">
        <f>'Run Rate'!Q221</f>
        <v>2</v>
      </c>
      <c r="O2180" s="112">
        <f>'Run Rate'!R221</f>
        <v>3</v>
      </c>
      <c r="P2180" s="112">
        <f>'Run Rate'!S221</f>
        <v>2</v>
      </c>
      <c r="Q2180" s="112">
        <f>'Run Rate'!T221</f>
        <v>0</v>
      </c>
      <c r="R2180" s="112">
        <f>'Run Rate'!U221</f>
        <v>0</v>
      </c>
      <c r="S2180" s="112">
        <f>'Run Rate'!V221</f>
        <v>0</v>
      </c>
      <c r="T2180" s="112">
        <f>'Run Rate'!W221</f>
        <v>0</v>
      </c>
      <c r="U2180" s="112">
        <f>'Run Rate'!X221</f>
        <v>2</v>
      </c>
      <c r="V2180" s="112">
        <f>'Run Rate'!Y221</f>
        <v>1</v>
      </c>
      <c r="W2180" s="112">
        <f>'Run Rate'!Z221</f>
        <v>0</v>
      </c>
      <c r="X2180" s="112">
        <f>'Run Rate'!AA221</f>
        <v>0</v>
      </c>
      <c r="Y2180" s="112">
        <f>'Run Rate'!AB221</f>
        <v>1</v>
      </c>
      <c r="Z2180" s="112">
        <f>'Run Rate'!AC221</f>
        <v>0</v>
      </c>
      <c r="AA2180" s="112">
        <f>'Run Rate'!AD221</f>
        <v>0</v>
      </c>
      <c r="AB2180" s="113">
        <v>0</v>
      </c>
      <c r="AC2180" s="112">
        <v>0</v>
      </c>
      <c r="AD2180" s="112">
        <v>0</v>
      </c>
      <c r="AE2180" s="112">
        <v>0</v>
      </c>
      <c r="AF2180" s="112">
        <v>0</v>
      </c>
      <c r="AG2180" s="112">
        <v>0</v>
      </c>
      <c r="AH2180" s="112">
        <v>0</v>
      </c>
      <c r="AI2180" s="112">
        <v>0</v>
      </c>
      <c r="AJ2180" s="112">
        <v>0</v>
      </c>
      <c r="AK2180" s="112">
        <v>0</v>
      </c>
      <c r="AL2180" s="112">
        <v>0</v>
      </c>
      <c r="AM2180" s="112">
        <v>0</v>
      </c>
      <c r="AN2180" s="112">
        <v>0</v>
      </c>
      <c r="AQ2180" t="str">
        <f>AQ2178</f>
        <v/>
      </c>
    </row>
    <row r="2181" spans="1:43" ht="14.25" customHeight="1" x14ac:dyDescent="0.25">
      <c r="A2181" s="99" t="s">
        <v>1165</v>
      </c>
      <c r="B2181" s="114"/>
      <c r="C2181" s="114"/>
      <c r="D2181" s="114"/>
      <c r="E2181" s="114"/>
      <c r="F2181" s="114"/>
      <c r="G2181" s="114"/>
      <c r="H2181" s="114"/>
      <c r="I2181" s="114"/>
      <c r="J2181" s="114"/>
      <c r="K2181" s="114"/>
      <c r="L2181" s="114"/>
      <c r="M2181" s="114"/>
      <c r="N2181" s="114"/>
      <c r="O2181" s="114"/>
      <c r="P2181" s="114"/>
      <c r="Q2181" s="114"/>
      <c r="R2181" s="114"/>
      <c r="S2181" s="114"/>
      <c r="T2181" s="114"/>
      <c r="U2181" s="114"/>
      <c r="V2181" s="114"/>
      <c r="W2181" s="115"/>
      <c r="X2181" s="115"/>
      <c r="Y2181" s="115"/>
      <c r="Z2181" s="115"/>
      <c r="AA2181" s="112" t="s">
        <v>1166</v>
      </c>
      <c r="AB2181" s="113"/>
      <c r="AC2181" s="112"/>
      <c r="AD2181" s="112"/>
      <c r="AE2181" s="112"/>
      <c r="AF2181" s="112"/>
      <c r="AG2181" s="112"/>
      <c r="AH2181" s="112"/>
      <c r="AI2181" s="112"/>
      <c r="AJ2181" s="112"/>
      <c r="AK2181" s="112"/>
      <c r="AL2181" s="112"/>
      <c r="AM2181" s="112"/>
      <c r="AN2181" s="112"/>
      <c r="AQ2181" t="str">
        <f>AQ2178</f>
        <v/>
      </c>
    </row>
    <row r="2182" spans="1:43" ht="14.25" customHeight="1" x14ac:dyDescent="0.25">
      <c r="A2182" s="99" t="s">
        <v>1167</v>
      </c>
      <c r="B2182" s="114"/>
      <c r="C2182" s="114"/>
      <c r="D2182" s="114"/>
      <c r="E2182" s="114"/>
      <c r="F2182" s="114"/>
      <c r="G2182" s="114"/>
      <c r="H2182" s="114"/>
      <c r="I2182" s="114"/>
      <c r="J2182" s="114"/>
      <c r="K2182" s="114"/>
      <c r="L2182" s="114"/>
      <c r="M2182" s="114"/>
      <c r="N2182" s="114"/>
      <c r="O2182" s="114"/>
      <c r="P2182" s="114"/>
      <c r="Q2182" s="114"/>
      <c r="R2182" s="114"/>
      <c r="S2182" s="114"/>
      <c r="T2182" s="114"/>
      <c r="U2182" s="114"/>
      <c r="V2182" s="114"/>
      <c r="W2182" s="115"/>
      <c r="X2182" s="116"/>
      <c r="Y2182" s="117"/>
      <c r="Z2182" s="115"/>
      <c r="AA2182" s="112" t="s">
        <v>1168</v>
      </c>
      <c r="AB2182" s="113">
        <f>'Demand Input VP'!B1094</f>
        <v>0</v>
      </c>
      <c r="AC2182" s="112">
        <f>'Demand Input VP'!C1094</f>
        <v>0</v>
      </c>
      <c r="AD2182" s="112">
        <f>'Demand Input VP'!D1094</f>
        <v>0</v>
      </c>
      <c r="AE2182" s="112">
        <f>'Demand Input VP'!E1094</f>
        <v>0</v>
      </c>
      <c r="AF2182" s="112">
        <f>'Demand Input VP'!F1094</f>
        <v>0</v>
      </c>
      <c r="AG2182" s="112">
        <f>'Demand Input VP'!G1094</f>
        <v>0</v>
      </c>
      <c r="AH2182" s="112">
        <f>'Demand Input VP'!H1094</f>
        <v>0</v>
      </c>
      <c r="AI2182" s="112">
        <f>'Demand Input VP'!I1094</f>
        <v>0</v>
      </c>
      <c r="AJ2182" s="112">
        <f>'Demand Input VP'!J1094</f>
        <v>0</v>
      </c>
      <c r="AK2182" s="112">
        <f>'Demand Input VP'!K1094</f>
        <v>0</v>
      </c>
      <c r="AL2182" s="112">
        <f>'Demand Input VP'!L1094</f>
        <v>0</v>
      </c>
      <c r="AM2182" s="112">
        <f>'Demand Input VP'!M1094</f>
        <v>0</v>
      </c>
      <c r="AN2182" s="112">
        <f>'Demand Input VP'!N1094</f>
        <v>0</v>
      </c>
      <c r="AQ2182" t="str">
        <f>AQ2178</f>
        <v/>
      </c>
    </row>
    <row r="2183" spans="1:43" ht="14.25" customHeight="1" x14ac:dyDescent="0.25">
      <c r="A2183" s="99" t="s">
        <v>1169</v>
      </c>
      <c r="B2183" s="118"/>
      <c r="C2183" s="118"/>
      <c r="D2183" s="118"/>
      <c r="E2183" s="118"/>
      <c r="F2183" s="118"/>
      <c r="G2183" s="118"/>
      <c r="H2183" s="118"/>
      <c r="I2183" s="118"/>
      <c r="J2183" s="118"/>
      <c r="K2183" s="118"/>
      <c r="L2183" s="118"/>
      <c r="M2183" s="118"/>
      <c r="N2183" s="118"/>
      <c r="O2183" s="118"/>
      <c r="P2183" s="118"/>
      <c r="Q2183" s="118"/>
      <c r="R2183" s="118"/>
      <c r="S2183" s="118"/>
      <c r="T2183" s="118"/>
      <c r="U2183" s="118"/>
      <c r="V2183" s="118"/>
      <c r="W2183" s="115"/>
      <c r="X2183" s="116"/>
      <c r="Y2183" s="117"/>
      <c r="Z2183" s="119"/>
      <c r="AA2183" s="120" t="s">
        <v>1170</v>
      </c>
      <c r="AB2183" s="121">
        <f>'Demand Input VP'!B1093</f>
        <v>0</v>
      </c>
      <c r="AC2183" s="120">
        <f>'Demand Input VP'!C1093</f>
        <v>0</v>
      </c>
      <c r="AD2183" s="120">
        <f>'Demand Input VP'!D1093</f>
        <v>0</v>
      </c>
      <c r="AE2183" s="120">
        <f>'Demand Input VP'!E1093</f>
        <v>0</v>
      </c>
      <c r="AF2183" s="120">
        <f>'Demand Input VP'!F1093</f>
        <v>0</v>
      </c>
      <c r="AG2183" s="120">
        <f>'Demand Input VP'!G1093</f>
        <v>0</v>
      </c>
      <c r="AH2183" s="120">
        <f>'Demand Input VP'!H1093</f>
        <v>0</v>
      </c>
      <c r="AI2183" s="120">
        <f>'Demand Input VP'!I1093</f>
        <v>0</v>
      </c>
      <c r="AJ2183" s="120">
        <f>'Demand Input VP'!J1093</f>
        <v>0</v>
      </c>
      <c r="AK2183" s="120">
        <f>'Demand Input VP'!K1093</f>
        <v>0</v>
      </c>
      <c r="AL2183" s="120">
        <f>'Demand Input VP'!L1093</f>
        <v>0</v>
      </c>
      <c r="AM2183" s="120">
        <f>'Demand Input VP'!M1093</f>
        <v>0</v>
      </c>
      <c r="AN2183" s="120">
        <f>'Demand Input VP'!N1093</f>
        <v>0</v>
      </c>
      <c r="AQ2183" t="str">
        <f>AQ2178</f>
        <v/>
      </c>
    </row>
    <row r="2184" spans="1:43" ht="14.25" customHeight="1" x14ac:dyDescent="0.25">
      <c r="A2184" s="1"/>
      <c r="B2184" s="122"/>
      <c r="C2184" s="122"/>
      <c r="D2184" s="122"/>
      <c r="E2184" s="122"/>
      <c r="F2184" s="122"/>
      <c r="G2184" s="122"/>
      <c r="H2184" s="122"/>
      <c r="I2184" s="122"/>
      <c r="J2184" s="122"/>
      <c r="K2184" s="122"/>
      <c r="L2184" s="122"/>
      <c r="M2184" s="122"/>
      <c r="N2184" s="122"/>
      <c r="O2184" s="122"/>
      <c r="P2184" s="122"/>
      <c r="Q2184" s="122"/>
      <c r="R2184" s="122"/>
      <c r="S2184" s="122"/>
      <c r="T2184" s="122"/>
      <c r="U2184" s="122"/>
      <c r="V2184" s="122"/>
      <c r="W2184" s="123"/>
      <c r="X2184" s="116"/>
      <c r="Y2184" s="117"/>
      <c r="Z2184" s="123"/>
      <c r="AA2184" s="112" t="s">
        <v>1171</v>
      </c>
      <c r="AB2184" s="113">
        <f>'Demand Input MP'!B1094</f>
        <v>0</v>
      </c>
      <c r="AC2184" s="112">
        <f>'Demand Input MP'!C1094</f>
        <v>0</v>
      </c>
      <c r="AD2184" s="112">
        <f>'Demand Input MP'!D1094</f>
        <v>0</v>
      </c>
      <c r="AE2184" s="112">
        <f>'Demand Input MP'!E1094</f>
        <v>0</v>
      </c>
      <c r="AF2184" s="112">
        <f>'Demand Input MP'!F1094</f>
        <v>0</v>
      </c>
      <c r="AG2184" s="112">
        <f>'Demand Input MP'!G1094</f>
        <v>0</v>
      </c>
      <c r="AH2184" s="112">
        <f>'Demand Input MP'!H1094</f>
        <v>0</v>
      </c>
      <c r="AI2184" s="112">
        <f>'Demand Input MP'!I1094</f>
        <v>0</v>
      </c>
      <c r="AJ2184" s="112">
        <f>'Demand Input MP'!J1094</f>
        <v>0</v>
      </c>
      <c r="AK2184" s="112">
        <f>'Demand Input MP'!K1094</f>
        <v>0</v>
      </c>
      <c r="AL2184" s="112">
        <f>'Demand Input MP'!L1094</f>
        <v>0</v>
      </c>
      <c r="AM2184" s="112">
        <f>'Demand Input MP'!M1094</f>
        <v>0</v>
      </c>
      <c r="AN2184" s="112">
        <f>'Demand Input MP'!N1094</f>
        <v>0</v>
      </c>
      <c r="AQ2184" t="str">
        <f>AQ2178</f>
        <v/>
      </c>
    </row>
    <row r="2185" spans="1:43" ht="14.25" customHeight="1" x14ac:dyDescent="0.25">
      <c r="A2185" s="1"/>
      <c r="B2185" s="122"/>
      <c r="C2185" s="122"/>
      <c r="D2185" s="122"/>
      <c r="E2185" s="122"/>
      <c r="F2185" s="122"/>
      <c r="G2185" s="122"/>
      <c r="H2185" s="122"/>
      <c r="I2185" s="122"/>
      <c r="J2185" s="122"/>
      <c r="K2185" s="122"/>
      <c r="L2185" s="122"/>
      <c r="M2185" s="122"/>
      <c r="N2185" s="122"/>
      <c r="O2185" s="122"/>
      <c r="P2185" s="122"/>
      <c r="Q2185" s="122"/>
      <c r="R2185" s="122"/>
      <c r="S2185" s="122"/>
      <c r="T2185" s="122"/>
      <c r="U2185" s="122"/>
      <c r="V2185" s="124" t="s">
        <v>91</v>
      </c>
      <c r="W2185" s="125">
        <f>IFERROR(IF(SUM('Run Rate History'!E221:AD221)&gt;0,(SUMPRODUCT((B2180:AA2180&gt;=PERCENTILE(B2180:AA2180,0.1))*(B2180:AA2180&lt;=PERCENTILE(B2180:AA2180,0.9))*B2180:AA2180)+SUMPRODUCT(('Run Rate History'!E221:AD221&gt;=PERCENTILE(B2180:AA2180,0.1))*('Run Rate History'!E221:AD221&lt;=PERCENTILE(B2180:AA2180,0.9))*'Run Rate History'!E221:AD221))/(SUMPRODUCT((B2180:AA2180&gt;=PERCENTILE(B2180:AA2180,0.1))*(B2180:AA2180&lt;=PERCENTILE(B2180:AA2180,0.9))*1)+SUMPRODUCT(('Run Rate History'!E221:AD221&gt;=PERCENTILE(B2180:AA2180,0.1))*('Run Rate History'!E221:AD221&lt;=PERCENTILE(B2180:AA2180,0.9))*1)),TRIMMEAN(B2180:AA2180,0.15)),0)</f>
        <v>1.1063829787234043</v>
      </c>
      <c r="X2185" s="126" t="s">
        <v>1172</v>
      </c>
      <c r="Y2185" s="127">
        <f>SUM(B2180:AA2180)/26</f>
        <v>1.5384615384615385</v>
      </c>
      <c r="Z2185" s="128"/>
      <c r="AA2185" s="112" t="s">
        <v>1173</v>
      </c>
      <c r="AB2185" s="113">
        <f>'Demand Input MP'!B1093</f>
        <v>0</v>
      </c>
      <c r="AC2185" s="112">
        <f>'Demand Input MP'!C1093</f>
        <v>0</v>
      </c>
      <c r="AD2185" s="112">
        <f>'Demand Input MP'!D1093</f>
        <v>0</v>
      </c>
      <c r="AE2185" s="112">
        <f>'Demand Input MP'!E1093</f>
        <v>0</v>
      </c>
      <c r="AF2185" s="112">
        <f>'Demand Input MP'!F1093</f>
        <v>0</v>
      </c>
      <c r="AG2185" s="112">
        <f>'Demand Input MP'!G1093</f>
        <v>0</v>
      </c>
      <c r="AH2185" s="112">
        <f>'Demand Input MP'!H1093</f>
        <v>0</v>
      </c>
      <c r="AI2185" s="112">
        <f>'Demand Input MP'!I1093</f>
        <v>0</v>
      </c>
      <c r="AJ2185" s="112">
        <f>'Demand Input MP'!J1093</f>
        <v>0</v>
      </c>
      <c r="AK2185" s="112">
        <f>'Demand Input MP'!K1093</f>
        <v>0</v>
      </c>
      <c r="AL2185" s="112">
        <f>'Demand Input MP'!L1093</f>
        <v>0</v>
      </c>
      <c r="AM2185" s="112">
        <f>'Demand Input MP'!M1093</f>
        <v>0</v>
      </c>
      <c r="AN2185" s="112">
        <f>'Demand Input MP'!N1093</f>
        <v>0</v>
      </c>
      <c r="AQ2185" t="str">
        <f>AQ2178</f>
        <v/>
      </c>
    </row>
    <row r="2186" spans="1:43" ht="14.25" customHeight="1" x14ac:dyDescent="0.25">
      <c r="A2186" s="1"/>
      <c r="B2186" s="122"/>
      <c r="C2186" s="122"/>
      <c r="D2186" s="122"/>
      <c r="E2186" s="122"/>
      <c r="F2186" s="122"/>
      <c r="G2186" s="122"/>
      <c r="H2186" s="122"/>
      <c r="I2186" s="122"/>
      <c r="J2186" s="122"/>
      <c r="K2186" s="122"/>
      <c r="L2186" s="122"/>
      <c r="M2186" s="122"/>
      <c r="N2186" s="122"/>
      <c r="O2186" s="122"/>
      <c r="P2186" s="122"/>
      <c r="Q2186" s="122"/>
      <c r="R2186" s="122"/>
      <c r="S2186" s="122"/>
      <c r="T2186" s="122"/>
      <c r="U2186" s="122"/>
      <c r="V2186" s="124" t="s">
        <v>94</v>
      </c>
      <c r="W2186" s="125">
        <f>IFERROR((1*MIN(MAX(X2180,0.5*IF(SUM('Run Rate History'!E221:AD221)&gt;0,(MEDIAN(IF(B2180:AA2180&gt;0,B2180:AA2180))+MEDIAN(IF('Run Rate History'!E221:AD221&gt;0,'Run Rate History'!E221:AD221)))/2,MEDIAN(IF(B2180:AA2180&gt;0,B2180:AA2180)))),2*IF(SUM('Run Rate History'!E221:AD221)&gt;0,(MEDIAN(IF(B2180:AA2180&gt;0,B2180:AA2180))+MEDIAN(IF('Run Rate History'!E221:AD221&gt;0,'Run Rate History'!E221:AD221)))/2,MEDIAN(IF(B2180:AA2180&gt;0,B2180:AA2180))))+2*MIN(MAX(Y2180,0.5*IF(SUM('Run Rate History'!E221:AD221)&gt;0,(MEDIAN(IF(B2180:AA2180&gt;0,B2180:AA2180))+MEDIAN(IF('Run Rate History'!E221:AD221&gt;0,'Run Rate History'!E221:AD221)))/2,MEDIAN(IF(B2180:AA2180&gt;0,B2180:AA2180)))),2*IF(SUM('Run Rate History'!E221:AD221)&gt;0,(MEDIAN(IF(B2180:AA2180&gt;0,B2180:AA2180))+MEDIAN(IF('Run Rate History'!E221:AD221&gt;0,'Run Rate History'!E221:AD221)))/2,MEDIAN(IF(B2180:AA2180&gt;0,B2180:AA2180))))+3*MIN(MAX(Z2180,0.5*IF(SUM('Run Rate History'!E221:AD221)&gt;0,(MEDIAN(IF(B2180:AA2180&gt;0,B2180:AA2180))+MEDIAN(IF('Run Rate History'!E221:AD221&gt;0,'Run Rate History'!E221:AD221)))/2,MEDIAN(IF(B2180:AA2180&gt;0,B2180:AA2180)))),2*IF(SUM('Run Rate History'!E221:AD221)&gt;0,(MEDIAN(IF(B2180:AA2180&gt;0,B2180:AA2180))+MEDIAN(IF('Run Rate History'!E221:AD221&gt;0,'Run Rate History'!E221:AD221)))/2,MEDIAN(IF(B2180:AA2180&gt;0,B2180:AA2180))))+4*MIN(MAX(AA2180,0.5*IF(SUM('Run Rate History'!E221:AD221)&gt;0,(MEDIAN(IF(B2180:AA2180&gt;0,B2180:AA2180))+MEDIAN(IF('Run Rate History'!E221:AD221&gt;0,'Run Rate History'!E221:AD221)))/2,MEDIAN(IF(B2180:AA2180&gt;0,B2180:AA2180)))),2*IF(SUM('Run Rate History'!E221:AD221)&gt;0,(MEDIAN(IF(B2180:AA2180&gt;0,B2180:AA2180))+MEDIAN(IF('Run Rate History'!E221:AD221&gt;0,'Run Rate History'!E221:AD221)))/2,MEDIAN(IF(B2180:AA2180&gt;0,B2180:AA2180)))))/10,0)</f>
        <v>0</v>
      </c>
      <c r="X2186" s="129" t="s">
        <v>1174</v>
      </c>
      <c r="Y2186" s="130">
        <f>IFERROR(VLOOKUP(A2178,'Stanje zaliha'!A:E,5,FALSE()),0)</f>
        <v>14</v>
      </c>
      <c r="Z2186" s="131"/>
      <c r="AA2186" s="113" t="s">
        <v>1175</v>
      </c>
      <c r="AB2186" s="118">
        <f t="shared" ref="AB2186:AN2186" si="434">SUM(AB2182:AB2185)</f>
        <v>0</v>
      </c>
      <c r="AC2186" s="118">
        <f t="shared" si="434"/>
        <v>0</v>
      </c>
      <c r="AD2186" s="118">
        <f t="shared" si="434"/>
        <v>0</v>
      </c>
      <c r="AE2186" s="118">
        <f t="shared" si="434"/>
        <v>0</v>
      </c>
      <c r="AF2186" s="118">
        <f t="shared" si="434"/>
        <v>0</v>
      </c>
      <c r="AG2186" s="118">
        <f t="shared" si="434"/>
        <v>0</v>
      </c>
      <c r="AH2186" s="118">
        <f t="shared" si="434"/>
        <v>0</v>
      </c>
      <c r="AI2186" s="118">
        <f t="shared" si="434"/>
        <v>0</v>
      </c>
      <c r="AJ2186" s="118">
        <f t="shared" si="434"/>
        <v>0</v>
      </c>
      <c r="AK2186" s="118">
        <f t="shared" si="434"/>
        <v>0</v>
      </c>
      <c r="AL2186" s="118">
        <f t="shared" si="434"/>
        <v>0</v>
      </c>
      <c r="AM2186" s="118">
        <f t="shared" si="434"/>
        <v>0</v>
      </c>
      <c r="AN2186" s="118">
        <f t="shared" si="434"/>
        <v>0</v>
      </c>
      <c r="AQ2186" t="str">
        <f>AQ2178</f>
        <v/>
      </c>
    </row>
    <row r="2187" spans="1:43" ht="14.25" customHeight="1" x14ac:dyDescent="0.25">
      <c r="A2187" s="1"/>
      <c r="B2187" s="122"/>
      <c r="C2187" s="122"/>
      <c r="D2187" s="122"/>
      <c r="E2187" s="122"/>
      <c r="F2187" s="122"/>
      <c r="G2187" s="122"/>
      <c r="H2187" s="122"/>
      <c r="I2187" s="122"/>
      <c r="J2187" s="122"/>
      <c r="K2187" s="122"/>
      <c r="L2187" s="122"/>
      <c r="M2187" s="122"/>
      <c r="N2187" s="122"/>
      <c r="O2187" s="122"/>
      <c r="P2187" s="122"/>
      <c r="Q2187" s="122"/>
      <c r="R2187" s="122"/>
      <c r="S2187" s="122"/>
      <c r="T2187" s="122"/>
      <c r="U2187" s="122"/>
      <c r="V2187" s="124" t="s">
        <v>95</v>
      </c>
      <c r="W2187" s="125">
        <f>IFERROR(0.6*W2186+0.4*W2185,0)</f>
        <v>0.44255319148936173</v>
      </c>
      <c r="X2187" s="132" t="s">
        <v>1176</v>
      </c>
      <c r="Y2187" s="133">
        <f>IFERROR(SUMIF('Popis poslanih narudžbi'!A:A,A2178,'Popis poslanih narudžbi'!C:C),0)</f>
        <v>0</v>
      </c>
      <c r="Z2187" s="131"/>
      <c r="AA2187" s="134" t="s">
        <v>1177</v>
      </c>
      <c r="AB2187" s="118">
        <f t="shared" ref="AB2187:AN2187" si="435">AB2180+AB2186</f>
        <v>0</v>
      </c>
      <c r="AC2187" s="118">
        <f t="shared" si="435"/>
        <v>0</v>
      </c>
      <c r="AD2187" s="118">
        <f t="shared" si="435"/>
        <v>0</v>
      </c>
      <c r="AE2187" s="118">
        <f t="shared" si="435"/>
        <v>0</v>
      </c>
      <c r="AF2187" s="118">
        <f t="shared" si="435"/>
        <v>0</v>
      </c>
      <c r="AG2187" s="118">
        <f t="shared" si="435"/>
        <v>0</v>
      </c>
      <c r="AH2187" s="118">
        <f t="shared" si="435"/>
        <v>0</v>
      </c>
      <c r="AI2187" s="118">
        <f t="shared" si="435"/>
        <v>0</v>
      </c>
      <c r="AJ2187" s="118">
        <f t="shared" si="435"/>
        <v>0</v>
      </c>
      <c r="AK2187" s="118">
        <f t="shared" si="435"/>
        <v>0</v>
      </c>
      <c r="AL2187" s="118">
        <f t="shared" si="435"/>
        <v>0</v>
      </c>
      <c r="AM2187" s="118">
        <f t="shared" si="435"/>
        <v>0</v>
      </c>
      <c r="AN2187" s="118">
        <f t="shared" si="435"/>
        <v>0</v>
      </c>
      <c r="AQ2187" t="str">
        <f>AQ2178</f>
        <v/>
      </c>
    </row>
    <row r="2188" spans="1:43" ht="14.25" customHeight="1" x14ac:dyDescent="0.25">
      <c r="A2188" s="107" t="str">
        <f>'Run Rate'!A222</f>
        <v>SHM00081</v>
      </c>
      <c r="B2188" s="135" t="str">
        <f>'Run Rate'!B222</f>
        <v>DEFENDER, May the Gainz Be With You, 600 ml</v>
      </c>
      <c r="C2188" s="135" t="str">
        <f>'Run Rate'!C222</f>
        <v>DRINKWARE I HOME</v>
      </c>
      <c r="D2188" s="135" t="str">
        <f>'Run Rate'!D222</f>
        <v>02 SILVER</v>
      </c>
      <c r="E2188" s="122"/>
      <c r="F2188" s="122"/>
      <c r="G2188" s="122"/>
      <c r="H2188" s="122"/>
      <c r="I2188" s="122"/>
      <c r="J2188" s="122"/>
      <c r="K2188" s="122"/>
      <c r="L2188" s="122"/>
      <c r="M2188" s="122"/>
      <c r="N2188" s="122"/>
      <c r="O2188" s="122"/>
      <c r="P2188" s="122"/>
      <c r="Q2188" s="122"/>
      <c r="R2188" s="122"/>
      <c r="S2188" s="122"/>
      <c r="T2188" s="122"/>
      <c r="U2188" s="122"/>
      <c r="V2188" s="122"/>
      <c r="W2188" s="122"/>
      <c r="X2188" s="122"/>
      <c r="Y2188" s="122"/>
      <c r="Z2188" s="122"/>
      <c r="AA2188" s="122"/>
      <c r="AB2188" s="122"/>
      <c r="AC2188" s="122"/>
      <c r="AD2188" s="122"/>
      <c r="AE2188" s="122"/>
      <c r="AF2188" s="122"/>
      <c r="AG2188" s="122"/>
      <c r="AH2188" s="122"/>
      <c r="AI2188" s="122"/>
      <c r="AJ2188" s="122"/>
      <c r="AK2188" s="122"/>
      <c r="AL2188" s="122"/>
      <c r="AM2188" s="122"/>
      <c r="AN2188" s="122"/>
      <c r="AQ2188" t="str">
        <f>IF(AND(OR($B$1="ALL",$B$1=C2188),OR($E$1="ALL",$E$1=D2188),OR($B$2="ALL",$B$2=A2188),OR($E$2="ALL",IFERROR(SEARCH($E$2,B2188),0)&gt;0)),"MATCH","")</f>
        <v/>
      </c>
    </row>
    <row r="2189" spans="1:43" ht="14.25" customHeight="1" x14ac:dyDescent="0.25">
      <c r="A2189" s="108" t="s">
        <v>1137</v>
      </c>
      <c r="B2189" s="136" t="s">
        <v>1138</v>
      </c>
      <c r="C2189" s="136" t="s">
        <v>1139</v>
      </c>
      <c r="D2189" s="136" t="s">
        <v>1140</v>
      </c>
      <c r="E2189" s="136" t="s">
        <v>1141</v>
      </c>
      <c r="F2189" s="136" t="s">
        <v>1142</v>
      </c>
      <c r="G2189" s="136" t="s">
        <v>1143</v>
      </c>
      <c r="H2189" s="136" t="s">
        <v>1144</v>
      </c>
      <c r="I2189" s="136" t="s">
        <v>1145</v>
      </c>
      <c r="J2189" s="136" t="s">
        <v>1146</v>
      </c>
      <c r="K2189" s="136" t="s">
        <v>1147</v>
      </c>
      <c r="L2189" s="136" t="s">
        <v>1148</v>
      </c>
      <c r="M2189" s="136" t="s">
        <v>1149</v>
      </c>
      <c r="N2189" s="136" t="s">
        <v>1150</v>
      </c>
      <c r="O2189" s="136" t="s">
        <v>1151</v>
      </c>
      <c r="P2189" s="136" t="s">
        <v>1152</v>
      </c>
      <c r="Q2189" s="136" t="s">
        <v>1153</v>
      </c>
      <c r="R2189" s="136" t="s">
        <v>1154</v>
      </c>
      <c r="S2189" s="136" t="s">
        <v>1155</v>
      </c>
      <c r="T2189" s="136" t="s">
        <v>1156</v>
      </c>
      <c r="U2189" s="136" t="s">
        <v>1157</v>
      </c>
      <c r="V2189" s="136" t="s">
        <v>1158</v>
      </c>
      <c r="W2189" s="136" t="s">
        <v>1159</v>
      </c>
      <c r="X2189" s="136" t="s">
        <v>1160</v>
      </c>
      <c r="Y2189" s="136" t="s">
        <v>1161</v>
      </c>
      <c r="Z2189" s="136" t="s">
        <v>1162</v>
      </c>
      <c r="AA2189" s="136" t="s">
        <v>1163</v>
      </c>
      <c r="AB2189" s="137" t="s">
        <v>156</v>
      </c>
      <c r="AC2189" s="137" t="s">
        <v>157</v>
      </c>
      <c r="AD2189" s="137" t="s">
        <v>158</v>
      </c>
      <c r="AE2189" s="137" t="s">
        <v>139</v>
      </c>
      <c r="AF2189" s="138" t="s">
        <v>140</v>
      </c>
      <c r="AG2189" s="138" t="s">
        <v>141</v>
      </c>
      <c r="AH2189" s="138" t="s">
        <v>142</v>
      </c>
      <c r="AI2189" s="138" t="s">
        <v>143</v>
      </c>
      <c r="AJ2189" s="139" t="s">
        <v>144</v>
      </c>
      <c r="AK2189" s="139" t="s">
        <v>145</v>
      </c>
      <c r="AL2189" s="139" t="s">
        <v>146</v>
      </c>
      <c r="AM2189" s="140" t="s">
        <v>147</v>
      </c>
      <c r="AN2189" s="140" t="s">
        <v>148</v>
      </c>
      <c r="AQ2189" t="str">
        <f>AQ2188</f>
        <v/>
      </c>
    </row>
    <row r="2190" spans="1:43" ht="14.25" customHeight="1" x14ac:dyDescent="0.25">
      <c r="A2190" s="99" t="s">
        <v>1164</v>
      </c>
      <c r="B2190" s="112">
        <f>'Run Rate'!E222</f>
        <v>154</v>
      </c>
      <c r="C2190" s="112">
        <f>'Run Rate'!F222</f>
        <v>41</v>
      </c>
      <c r="D2190" s="112">
        <f>'Run Rate'!G222</f>
        <v>39</v>
      </c>
      <c r="E2190" s="112">
        <f>'Run Rate'!H222</f>
        <v>49</v>
      </c>
      <c r="F2190" s="112">
        <f>'Run Rate'!I222</f>
        <v>55</v>
      </c>
      <c r="G2190" s="112">
        <f>'Run Rate'!J222</f>
        <v>27</v>
      </c>
      <c r="H2190" s="112">
        <f>'Run Rate'!K222</f>
        <v>36</v>
      </c>
      <c r="I2190" s="112">
        <f>'Run Rate'!L222</f>
        <v>44</v>
      </c>
      <c r="J2190" s="112">
        <f>'Run Rate'!M222</f>
        <v>5295</v>
      </c>
      <c r="K2190" s="112">
        <f>'Run Rate'!N222</f>
        <v>16</v>
      </c>
      <c r="L2190" s="112">
        <f>'Run Rate'!O222</f>
        <v>25</v>
      </c>
      <c r="M2190" s="112">
        <f>'Run Rate'!P222</f>
        <v>45</v>
      </c>
      <c r="N2190" s="112">
        <f>'Run Rate'!Q222</f>
        <v>69</v>
      </c>
      <c r="O2190" s="112">
        <f>'Run Rate'!R222</f>
        <v>74</v>
      </c>
      <c r="P2190" s="112">
        <f>'Run Rate'!S222</f>
        <v>8</v>
      </c>
      <c r="Q2190" s="112">
        <f>'Run Rate'!T222</f>
        <v>37</v>
      </c>
      <c r="R2190" s="112">
        <f>'Run Rate'!U222</f>
        <v>32</v>
      </c>
      <c r="S2190" s="112">
        <f>'Run Rate'!V222</f>
        <v>19</v>
      </c>
      <c r="T2190" s="112">
        <f>'Run Rate'!W222</f>
        <v>36</v>
      </c>
      <c r="U2190" s="112">
        <f>'Run Rate'!X222</f>
        <v>11</v>
      </c>
      <c r="V2190" s="112">
        <f>'Run Rate'!Y222</f>
        <v>44</v>
      </c>
      <c r="W2190" s="112">
        <f>'Run Rate'!Z222</f>
        <v>72</v>
      </c>
      <c r="X2190" s="112">
        <f>'Run Rate'!AA222</f>
        <v>93</v>
      </c>
      <c r="Y2190" s="112">
        <f>'Run Rate'!AB222</f>
        <v>74</v>
      </c>
      <c r="Z2190" s="112">
        <f>'Run Rate'!AC222</f>
        <v>35</v>
      </c>
      <c r="AA2190" s="112">
        <f>'Run Rate'!AD222</f>
        <v>29</v>
      </c>
      <c r="AB2190" s="113">
        <v>36</v>
      </c>
      <c r="AC2190" s="112">
        <v>43</v>
      </c>
      <c r="AD2190" s="112">
        <v>45</v>
      </c>
      <c r="AE2190" s="112">
        <v>44</v>
      </c>
      <c r="AF2190" s="112">
        <v>44</v>
      </c>
      <c r="AG2190" s="112">
        <v>39</v>
      </c>
      <c r="AH2190" s="112">
        <v>42</v>
      </c>
      <c r="AI2190" s="112">
        <v>40</v>
      </c>
      <c r="AJ2190" s="112">
        <v>41</v>
      </c>
      <c r="AK2190" s="112">
        <v>39</v>
      </c>
      <c r="AL2190" s="112">
        <v>43</v>
      </c>
      <c r="AM2190" s="112">
        <v>34</v>
      </c>
      <c r="AN2190" s="112">
        <v>40</v>
      </c>
      <c r="AQ2190" t="str">
        <f>AQ2188</f>
        <v/>
      </c>
    </row>
    <row r="2191" spans="1:43" ht="14.25" customHeight="1" x14ac:dyDescent="0.25">
      <c r="A2191" s="99" t="s">
        <v>1165</v>
      </c>
      <c r="B2191" s="114"/>
      <c r="C2191" s="114"/>
      <c r="D2191" s="114"/>
      <c r="E2191" s="114"/>
      <c r="F2191" s="114"/>
      <c r="G2191" s="114"/>
      <c r="H2191" s="114"/>
      <c r="I2191" s="114"/>
      <c r="J2191" s="114"/>
      <c r="K2191" s="114"/>
      <c r="L2191" s="114"/>
      <c r="M2191" s="114"/>
      <c r="N2191" s="114"/>
      <c r="O2191" s="114"/>
      <c r="P2191" s="114"/>
      <c r="Q2191" s="114"/>
      <c r="R2191" s="114"/>
      <c r="S2191" s="114"/>
      <c r="T2191" s="114"/>
      <c r="U2191" s="114"/>
      <c r="V2191" s="114"/>
      <c r="W2191" s="115"/>
      <c r="X2191" s="115"/>
      <c r="Y2191" s="115"/>
      <c r="Z2191" s="115"/>
      <c r="AA2191" s="112" t="s">
        <v>1166</v>
      </c>
      <c r="AB2191" s="113"/>
      <c r="AC2191" s="112"/>
      <c r="AD2191" s="112"/>
      <c r="AE2191" s="112"/>
      <c r="AF2191" s="112"/>
      <c r="AG2191" s="112"/>
      <c r="AH2191" s="112"/>
      <c r="AI2191" s="112"/>
      <c r="AJ2191" s="112"/>
      <c r="AK2191" s="112"/>
      <c r="AL2191" s="112"/>
      <c r="AM2191" s="112"/>
      <c r="AN2191" s="112"/>
      <c r="AQ2191" t="str">
        <f>AQ2188</f>
        <v/>
      </c>
    </row>
    <row r="2192" spans="1:43" ht="14.25" customHeight="1" x14ac:dyDescent="0.25">
      <c r="A2192" s="99" t="s">
        <v>1167</v>
      </c>
      <c r="B2192" s="114"/>
      <c r="C2192" s="114"/>
      <c r="D2192" s="114"/>
      <c r="E2192" s="114"/>
      <c r="F2192" s="114"/>
      <c r="G2192" s="114"/>
      <c r="H2192" s="114"/>
      <c r="I2192" s="114"/>
      <c r="J2192" s="114"/>
      <c r="K2192" s="114"/>
      <c r="L2192" s="114"/>
      <c r="M2192" s="114"/>
      <c r="N2192" s="114"/>
      <c r="O2192" s="114"/>
      <c r="P2192" s="114"/>
      <c r="Q2192" s="114"/>
      <c r="R2192" s="114"/>
      <c r="S2192" s="114"/>
      <c r="T2192" s="114"/>
      <c r="U2192" s="114"/>
      <c r="V2192" s="114"/>
      <c r="W2192" s="115"/>
      <c r="X2192" s="116"/>
      <c r="Y2192" s="117"/>
      <c r="Z2192" s="115"/>
      <c r="AA2192" s="112" t="s">
        <v>1168</v>
      </c>
      <c r="AB2192" s="113">
        <f>'Demand Input VP'!B1099</f>
        <v>0</v>
      </c>
      <c r="AC2192" s="112">
        <f>'Demand Input VP'!C1099</f>
        <v>0</v>
      </c>
      <c r="AD2192" s="112">
        <f>'Demand Input VP'!D1099</f>
        <v>0</v>
      </c>
      <c r="AE2192" s="112">
        <f>'Demand Input VP'!E1099</f>
        <v>0</v>
      </c>
      <c r="AF2192" s="112">
        <f>'Demand Input VP'!F1099</f>
        <v>0</v>
      </c>
      <c r="AG2192" s="112">
        <f>'Demand Input VP'!G1099</f>
        <v>0</v>
      </c>
      <c r="AH2192" s="112">
        <f>'Demand Input VP'!H1099</f>
        <v>0</v>
      </c>
      <c r="AI2192" s="112">
        <f>'Demand Input VP'!I1099</f>
        <v>0</v>
      </c>
      <c r="AJ2192" s="112">
        <f>'Demand Input VP'!J1099</f>
        <v>0</v>
      </c>
      <c r="AK2192" s="112">
        <f>'Demand Input VP'!K1099</f>
        <v>0</v>
      </c>
      <c r="AL2192" s="112">
        <f>'Demand Input VP'!L1099</f>
        <v>0</v>
      </c>
      <c r="AM2192" s="112">
        <f>'Demand Input VP'!M1099</f>
        <v>0</v>
      </c>
      <c r="AN2192" s="112">
        <f>'Demand Input VP'!N1099</f>
        <v>0</v>
      </c>
      <c r="AQ2192" t="str">
        <f>AQ2188</f>
        <v/>
      </c>
    </row>
    <row r="2193" spans="1:43" ht="14.25" customHeight="1" x14ac:dyDescent="0.25">
      <c r="A2193" s="99" t="s">
        <v>1169</v>
      </c>
      <c r="B2193" s="118"/>
      <c r="C2193" s="118"/>
      <c r="D2193" s="118"/>
      <c r="E2193" s="118"/>
      <c r="F2193" s="118"/>
      <c r="G2193" s="118"/>
      <c r="H2193" s="118"/>
      <c r="I2193" s="118"/>
      <c r="J2193" s="118"/>
      <c r="K2193" s="118"/>
      <c r="L2193" s="118"/>
      <c r="M2193" s="118"/>
      <c r="N2193" s="118"/>
      <c r="O2193" s="118"/>
      <c r="P2193" s="118"/>
      <c r="Q2193" s="118"/>
      <c r="R2193" s="118"/>
      <c r="S2193" s="118"/>
      <c r="T2193" s="118"/>
      <c r="U2193" s="118"/>
      <c r="V2193" s="118"/>
      <c r="W2193" s="115"/>
      <c r="X2193" s="116"/>
      <c r="Y2193" s="117"/>
      <c r="Z2193" s="119"/>
      <c r="AA2193" s="120" t="s">
        <v>1170</v>
      </c>
      <c r="AB2193" s="121">
        <f>'Demand Input VP'!B1098</f>
        <v>0</v>
      </c>
      <c r="AC2193" s="120">
        <f>'Demand Input VP'!C1098</f>
        <v>0</v>
      </c>
      <c r="AD2193" s="120">
        <f>'Demand Input VP'!D1098</f>
        <v>0</v>
      </c>
      <c r="AE2193" s="120">
        <f>'Demand Input VP'!E1098</f>
        <v>0</v>
      </c>
      <c r="AF2193" s="120">
        <f>'Demand Input VP'!F1098</f>
        <v>0</v>
      </c>
      <c r="AG2193" s="120">
        <f>'Demand Input VP'!G1098</f>
        <v>0</v>
      </c>
      <c r="AH2193" s="120">
        <f>'Demand Input VP'!H1098</f>
        <v>0</v>
      </c>
      <c r="AI2193" s="120">
        <f>'Demand Input VP'!I1098</f>
        <v>0</v>
      </c>
      <c r="AJ2193" s="120">
        <f>'Demand Input VP'!J1098</f>
        <v>0</v>
      </c>
      <c r="AK2193" s="120">
        <f>'Demand Input VP'!K1098</f>
        <v>0</v>
      </c>
      <c r="AL2193" s="120">
        <f>'Demand Input VP'!L1098</f>
        <v>0</v>
      </c>
      <c r="AM2193" s="120">
        <f>'Demand Input VP'!M1098</f>
        <v>0</v>
      </c>
      <c r="AN2193" s="120">
        <f>'Demand Input VP'!N1098</f>
        <v>0</v>
      </c>
      <c r="AQ2193" t="str">
        <f>AQ2188</f>
        <v/>
      </c>
    </row>
    <row r="2194" spans="1:43" ht="14.25" customHeight="1" x14ac:dyDescent="0.25">
      <c r="A2194" s="1"/>
      <c r="B2194" s="122"/>
      <c r="C2194" s="122"/>
      <c r="D2194" s="122"/>
      <c r="E2194" s="122"/>
      <c r="F2194" s="122"/>
      <c r="G2194" s="122"/>
      <c r="H2194" s="122"/>
      <c r="I2194" s="122"/>
      <c r="J2194" s="122"/>
      <c r="K2194" s="122"/>
      <c r="L2194" s="122"/>
      <c r="M2194" s="122"/>
      <c r="N2194" s="122"/>
      <c r="O2194" s="122"/>
      <c r="P2194" s="122"/>
      <c r="Q2194" s="122"/>
      <c r="R2194" s="122"/>
      <c r="S2194" s="122"/>
      <c r="T2194" s="122"/>
      <c r="U2194" s="122"/>
      <c r="V2194" s="122"/>
      <c r="W2194" s="123"/>
      <c r="X2194" s="116"/>
      <c r="Y2194" s="117"/>
      <c r="Z2194" s="123"/>
      <c r="AA2194" s="112" t="s">
        <v>1171</v>
      </c>
      <c r="AB2194" s="113">
        <f>'Demand Input MP'!B1099</f>
        <v>0</v>
      </c>
      <c r="AC2194" s="112">
        <f>'Demand Input MP'!C1099</f>
        <v>0</v>
      </c>
      <c r="AD2194" s="112">
        <f>'Demand Input MP'!D1099</f>
        <v>0</v>
      </c>
      <c r="AE2194" s="112">
        <f>'Demand Input MP'!E1099</f>
        <v>0</v>
      </c>
      <c r="AF2194" s="112">
        <f>'Demand Input MP'!F1099</f>
        <v>0</v>
      </c>
      <c r="AG2194" s="112">
        <f>'Demand Input MP'!G1099</f>
        <v>0</v>
      </c>
      <c r="AH2194" s="112">
        <f>'Demand Input MP'!H1099</f>
        <v>0</v>
      </c>
      <c r="AI2194" s="112">
        <f>'Demand Input MP'!I1099</f>
        <v>0</v>
      </c>
      <c r="AJ2194" s="112">
        <f>'Demand Input MP'!J1099</f>
        <v>0</v>
      </c>
      <c r="AK2194" s="112">
        <f>'Demand Input MP'!K1099</f>
        <v>0</v>
      </c>
      <c r="AL2194" s="112">
        <f>'Demand Input MP'!L1099</f>
        <v>0</v>
      </c>
      <c r="AM2194" s="112">
        <f>'Demand Input MP'!M1099</f>
        <v>0</v>
      </c>
      <c r="AN2194" s="112">
        <f>'Demand Input MP'!N1099</f>
        <v>0</v>
      </c>
      <c r="AQ2194" t="str">
        <f>AQ2188</f>
        <v/>
      </c>
    </row>
    <row r="2195" spans="1:43" ht="14.25" customHeight="1" x14ac:dyDescent="0.25">
      <c r="A2195" s="1"/>
      <c r="B2195" s="122"/>
      <c r="C2195" s="122"/>
      <c r="D2195" s="122"/>
      <c r="E2195" s="122"/>
      <c r="F2195" s="122"/>
      <c r="G2195" s="122"/>
      <c r="H2195" s="122"/>
      <c r="I2195" s="122"/>
      <c r="J2195" s="122"/>
      <c r="K2195" s="122"/>
      <c r="L2195" s="122"/>
      <c r="M2195" s="122"/>
      <c r="N2195" s="122"/>
      <c r="O2195" s="122"/>
      <c r="P2195" s="122"/>
      <c r="Q2195" s="122"/>
      <c r="R2195" s="122"/>
      <c r="S2195" s="122"/>
      <c r="T2195" s="122"/>
      <c r="U2195" s="122"/>
      <c r="V2195" s="124" t="s">
        <v>91</v>
      </c>
      <c r="W2195" s="125">
        <f>IFERROR(IF(SUM('Run Rate History'!E222:AD222)&gt;0,(SUMPRODUCT((B2190:AA2190&gt;=PERCENTILE(B2190:AA2190,0.1))*(B2190:AA2190&lt;=PERCENTILE(B2190:AA2190,0.9))*B2190:AA2190)+SUMPRODUCT(('Run Rate History'!E222:AD222&gt;=PERCENTILE(B2190:AA2190,0.1))*('Run Rate History'!E222:AD222&lt;=PERCENTILE(B2190:AA2190,0.9))*'Run Rate History'!E222:AD222))/(SUMPRODUCT((B2190:AA2190&gt;=PERCENTILE(B2190:AA2190,0.1))*(B2190:AA2190&lt;=PERCENTILE(B2190:AA2190,0.9))*1)+SUMPRODUCT(('Run Rate History'!E222:AD222&gt;=PERCENTILE(B2190:AA2190,0.1))*('Run Rate History'!E222:AD222&lt;=PERCENTILE(B2190:AA2190,0.9))*1)),TRIMMEAN(B2190:AA2190,0.15)),0)</f>
        <v>47.475000000000001</v>
      </c>
      <c r="X2195" s="126" t="s">
        <v>1172</v>
      </c>
      <c r="Y2195" s="127">
        <f>SUM(B2190:AA2190)/26</f>
        <v>248.42307692307693</v>
      </c>
      <c r="Z2195" s="128"/>
      <c r="AA2195" s="112" t="s">
        <v>1173</v>
      </c>
      <c r="AB2195" s="113">
        <f>'Demand Input MP'!B1098</f>
        <v>0</v>
      </c>
      <c r="AC2195" s="112">
        <f>'Demand Input MP'!C1098</f>
        <v>0</v>
      </c>
      <c r="AD2195" s="112">
        <f>'Demand Input MP'!D1098</f>
        <v>0</v>
      </c>
      <c r="AE2195" s="112">
        <f>'Demand Input MP'!E1098</f>
        <v>0</v>
      </c>
      <c r="AF2195" s="112">
        <f>'Demand Input MP'!F1098</f>
        <v>0</v>
      </c>
      <c r="AG2195" s="112">
        <f>'Demand Input MP'!G1098</f>
        <v>0</v>
      </c>
      <c r="AH2195" s="112">
        <f>'Demand Input MP'!H1098</f>
        <v>0</v>
      </c>
      <c r="AI2195" s="112">
        <f>'Demand Input MP'!I1098</f>
        <v>0</v>
      </c>
      <c r="AJ2195" s="112">
        <f>'Demand Input MP'!J1098</f>
        <v>0</v>
      </c>
      <c r="AK2195" s="112">
        <f>'Demand Input MP'!K1098</f>
        <v>0</v>
      </c>
      <c r="AL2195" s="112">
        <f>'Demand Input MP'!L1098</f>
        <v>0</v>
      </c>
      <c r="AM2195" s="112">
        <f>'Demand Input MP'!M1098</f>
        <v>0</v>
      </c>
      <c r="AN2195" s="112">
        <f>'Demand Input MP'!N1098</f>
        <v>0</v>
      </c>
      <c r="AQ2195" t="str">
        <f>AQ2188</f>
        <v/>
      </c>
    </row>
    <row r="2196" spans="1:43" ht="14.25" customHeight="1" x14ac:dyDescent="0.25">
      <c r="A2196" s="1"/>
      <c r="B2196" s="122"/>
      <c r="C2196" s="122"/>
      <c r="D2196" s="122"/>
      <c r="E2196" s="122"/>
      <c r="F2196" s="122"/>
      <c r="G2196" s="122"/>
      <c r="H2196" s="122"/>
      <c r="I2196" s="122"/>
      <c r="J2196" s="122"/>
      <c r="K2196" s="122"/>
      <c r="L2196" s="122"/>
      <c r="M2196" s="122"/>
      <c r="N2196" s="122"/>
      <c r="O2196" s="122"/>
      <c r="P2196" s="122"/>
      <c r="Q2196" s="122"/>
      <c r="R2196" s="122"/>
      <c r="S2196" s="122"/>
      <c r="T2196" s="122"/>
      <c r="U2196" s="122"/>
      <c r="V2196" s="124" t="s">
        <v>94</v>
      </c>
      <c r="W2196" s="125">
        <f>IFERROR((1*MIN(MAX(X2190,0.5*IF(SUM('Run Rate History'!E222:AD222)&gt;0,(MEDIAN(IF(B2190:AA2190&gt;0,B2190:AA2190))+MEDIAN(IF('Run Rate History'!E222:AD222&gt;0,'Run Rate History'!E222:AD222)))/2,MEDIAN(IF(B2190:AA2190&gt;0,B2190:AA2190)))),2*IF(SUM('Run Rate History'!E222:AD222)&gt;0,(MEDIAN(IF(B2190:AA2190&gt;0,B2190:AA2190))+MEDIAN(IF('Run Rate History'!E222:AD222&gt;0,'Run Rate History'!E222:AD222)))/2,MEDIAN(IF(B2190:AA2190&gt;0,B2190:AA2190))))+2*MIN(MAX(Y2190,0.5*IF(SUM('Run Rate History'!E222:AD222)&gt;0,(MEDIAN(IF(B2190:AA2190&gt;0,B2190:AA2190))+MEDIAN(IF('Run Rate History'!E222:AD222&gt;0,'Run Rate History'!E222:AD222)))/2,MEDIAN(IF(B2190:AA2190&gt;0,B2190:AA2190)))),2*IF(SUM('Run Rate History'!E222:AD222)&gt;0,(MEDIAN(IF(B2190:AA2190&gt;0,B2190:AA2190))+MEDIAN(IF('Run Rate History'!E222:AD222&gt;0,'Run Rate History'!E222:AD222)))/2,MEDIAN(IF(B2190:AA2190&gt;0,B2190:AA2190))))+3*MIN(MAX(Z2190,0.5*IF(SUM('Run Rate History'!E222:AD222)&gt;0,(MEDIAN(IF(B2190:AA2190&gt;0,B2190:AA2190))+MEDIAN(IF('Run Rate History'!E222:AD222&gt;0,'Run Rate History'!E222:AD222)))/2,MEDIAN(IF(B2190:AA2190&gt;0,B2190:AA2190)))),2*IF(SUM('Run Rate History'!E222:AD222)&gt;0,(MEDIAN(IF(B2190:AA2190&gt;0,B2190:AA2190))+MEDIAN(IF('Run Rate History'!E222:AD222&gt;0,'Run Rate History'!E222:AD222)))/2,MEDIAN(IF(B2190:AA2190&gt;0,B2190:AA2190))))+4*MIN(MAX(AA2190,0.5*IF(SUM('Run Rate History'!E222:AD222)&gt;0,(MEDIAN(IF(B2190:AA2190&gt;0,B2190:AA2190))+MEDIAN(IF('Run Rate History'!E222:AD222&gt;0,'Run Rate History'!E222:AD222)))/2,MEDIAN(IF(B2190:AA2190&gt;0,B2190:AA2190)))),2*IF(SUM('Run Rate History'!E222:AD222)&gt;0,(MEDIAN(IF(B2190:AA2190&gt;0,B2190:AA2190))+MEDIAN(IF('Run Rate History'!E222:AD222&gt;0,'Run Rate History'!E222:AD222)))/2,MEDIAN(IF(B2190:AA2190&gt;0,B2190:AA2190)))))/10,0)</f>
        <v>46.2</v>
      </c>
      <c r="X2196" s="129" t="s">
        <v>1174</v>
      </c>
      <c r="Y2196" s="130">
        <f>IFERROR(VLOOKUP(A2188,'Stanje zaliha'!A:E,5,FALSE()),0)</f>
        <v>1296</v>
      </c>
      <c r="Z2196" s="131"/>
      <c r="AA2196" s="113" t="s">
        <v>1175</v>
      </c>
      <c r="AB2196" s="118">
        <f t="shared" ref="AB2196:AN2196" si="436">SUM(AB2192:AB2195)</f>
        <v>0</v>
      </c>
      <c r="AC2196" s="118">
        <f t="shared" si="436"/>
        <v>0</v>
      </c>
      <c r="AD2196" s="118">
        <f t="shared" si="436"/>
        <v>0</v>
      </c>
      <c r="AE2196" s="118">
        <f t="shared" si="436"/>
        <v>0</v>
      </c>
      <c r="AF2196" s="118">
        <f t="shared" si="436"/>
        <v>0</v>
      </c>
      <c r="AG2196" s="118">
        <f t="shared" si="436"/>
        <v>0</v>
      </c>
      <c r="AH2196" s="118">
        <f t="shared" si="436"/>
        <v>0</v>
      </c>
      <c r="AI2196" s="118">
        <f t="shared" si="436"/>
        <v>0</v>
      </c>
      <c r="AJ2196" s="118">
        <f t="shared" si="436"/>
        <v>0</v>
      </c>
      <c r="AK2196" s="118">
        <f t="shared" si="436"/>
        <v>0</v>
      </c>
      <c r="AL2196" s="118">
        <f t="shared" si="436"/>
        <v>0</v>
      </c>
      <c r="AM2196" s="118">
        <f t="shared" si="436"/>
        <v>0</v>
      </c>
      <c r="AN2196" s="118">
        <f t="shared" si="436"/>
        <v>0</v>
      </c>
      <c r="AQ2196" t="str">
        <f>AQ2188</f>
        <v/>
      </c>
    </row>
    <row r="2197" spans="1:43" ht="14.25" customHeight="1" x14ac:dyDescent="0.25">
      <c r="A2197" s="1"/>
      <c r="B2197" s="122"/>
      <c r="C2197" s="122"/>
      <c r="D2197" s="122"/>
      <c r="E2197" s="122"/>
      <c r="F2197" s="122"/>
      <c r="G2197" s="122"/>
      <c r="H2197" s="122"/>
      <c r="I2197" s="122"/>
      <c r="J2197" s="122"/>
      <c r="K2197" s="122"/>
      <c r="L2197" s="122"/>
      <c r="M2197" s="122"/>
      <c r="N2197" s="122"/>
      <c r="O2197" s="122"/>
      <c r="P2197" s="122"/>
      <c r="Q2197" s="122"/>
      <c r="R2197" s="122"/>
      <c r="S2197" s="122"/>
      <c r="T2197" s="122"/>
      <c r="U2197" s="122"/>
      <c r="V2197" s="124" t="s">
        <v>95</v>
      </c>
      <c r="W2197" s="125">
        <f>IFERROR(0.6*W2196+0.4*W2195,0)</f>
        <v>46.710000000000008</v>
      </c>
      <c r="X2197" s="132" t="s">
        <v>1176</v>
      </c>
      <c r="Y2197" s="133">
        <f>IFERROR(SUMIF('Popis poslanih narudžbi'!A:A,A2188,'Popis poslanih narudžbi'!C:C),0)</f>
        <v>0</v>
      </c>
      <c r="Z2197" s="131"/>
      <c r="AA2197" s="134" t="s">
        <v>1177</v>
      </c>
      <c r="AB2197" s="118">
        <f t="shared" ref="AB2197:AN2197" si="437">AB2190+AB2196</f>
        <v>36</v>
      </c>
      <c r="AC2197" s="118">
        <f t="shared" si="437"/>
        <v>43</v>
      </c>
      <c r="AD2197" s="118">
        <f t="shared" si="437"/>
        <v>45</v>
      </c>
      <c r="AE2197" s="118">
        <f t="shared" si="437"/>
        <v>44</v>
      </c>
      <c r="AF2197" s="118">
        <f t="shared" si="437"/>
        <v>44</v>
      </c>
      <c r="AG2197" s="118">
        <f t="shared" si="437"/>
        <v>39</v>
      </c>
      <c r="AH2197" s="118">
        <f t="shared" si="437"/>
        <v>42</v>
      </c>
      <c r="AI2197" s="118">
        <f t="shared" si="437"/>
        <v>40</v>
      </c>
      <c r="AJ2197" s="118">
        <f t="shared" si="437"/>
        <v>41</v>
      </c>
      <c r="AK2197" s="118">
        <f t="shared" si="437"/>
        <v>39</v>
      </c>
      <c r="AL2197" s="118">
        <f t="shared" si="437"/>
        <v>43</v>
      </c>
      <c r="AM2197" s="118">
        <f t="shared" si="437"/>
        <v>34</v>
      </c>
      <c r="AN2197" s="118">
        <f t="shared" si="437"/>
        <v>40</v>
      </c>
      <c r="AQ2197" t="str">
        <f>AQ2188</f>
        <v/>
      </c>
    </row>
    <row r="2198" spans="1:43" ht="14.25" customHeight="1" x14ac:dyDescent="0.25">
      <c r="A2198" s="107" t="str">
        <f>'Run Rate'!A223</f>
        <v>SCM04300</v>
      </c>
      <c r="B2198" s="135" t="str">
        <f>'Run Rate'!B223</f>
        <v>Lipofenom 90 kapsula</v>
      </c>
      <c r="C2198" s="135" t="str">
        <f>'Run Rate'!C223</f>
        <v>SPORTSKA PREHRANA</v>
      </c>
      <c r="D2198" s="135" t="str">
        <f>'Run Rate'!D223</f>
        <v>02 SILVER</v>
      </c>
      <c r="E2198" s="122"/>
      <c r="F2198" s="122"/>
      <c r="G2198" s="122"/>
      <c r="H2198" s="122"/>
      <c r="I2198" s="122"/>
      <c r="J2198" s="122"/>
      <c r="K2198" s="122"/>
      <c r="L2198" s="122"/>
      <c r="M2198" s="122"/>
      <c r="N2198" s="122"/>
      <c r="O2198" s="122"/>
      <c r="P2198" s="122"/>
      <c r="Q2198" s="122"/>
      <c r="R2198" s="122"/>
      <c r="S2198" s="122"/>
      <c r="T2198" s="122"/>
      <c r="U2198" s="122"/>
      <c r="V2198" s="122"/>
      <c r="W2198" s="122"/>
      <c r="X2198" s="122"/>
      <c r="Y2198" s="122"/>
      <c r="Z2198" s="122"/>
      <c r="AA2198" s="122"/>
      <c r="AB2198" s="122"/>
      <c r="AC2198" s="122"/>
      <c r="AD2198" s="122"/>
      <c r="AE2198" s="122"/>
      <c r="AF2198" s="122"/>
      <c r="AG2198" s="122"/>
      <c r="AH2198" s="122"/>
      <c r="AI2198" s="122"/>
      <c r="AJ2198" s="122"/>
      <c r="AK2198" s="122"/>
      <c r="AL2198" s="122"/>
      <c r="AM2198" s="122"/>
      <c r="AN2198" s="122"/>
      <c r="AQ2198" t="str">
        <f>IF(AND(OR($B$1="ALL",$B$1=C2198),OR($E$1="ALL",$E$1=D2198),OR($B$2="ALL",$B$2=A2198),OR($E$2="ALL",IFERROR(SEARCH($E$2,B2198),0)&gt;0)),"MATCH","")</f>
        <v/>
      </c>
    </row>
    <row r="2199" spans="1:43" ht="14.25" customHeight="1" x14ac:dyDescent="0.25">
      <c r="A2199" s="108" t="s">
        <v>1137</v>
      </c>
      <c r="B2199" s="136" t="s">
        <v>1138</v>
      </c>
      <c r="C2199" s="136" t="s">
        <v>1139</v>
      </c>
      <c r="D2199" s="136" t="s">
        <v>1140</v>
      </c>
      <c r="E2199" s="136" t="s">
        <v>1141</v>
      </c>
      <c r="F2199" s="136" t="s">
        <v>1142</v>
      </c>
      <c r="G2199" s="136" t="s">
        <v>1143</v>
      </c>
      <c r="H2199" s="136" t="s">
        <v>1144</v>
      </c>
      <c r="I2199" s="136" t="s">
        <v>1145</v>
      </c>
      <c r="J2199" s="136" t="s">
        <v>1146</v>
      </c>
      <c r="K2199" s="136" t="s">
        <v>1147</v>
      </c>
      <c r="L2199" s="136" t="s">
        <v>1148</v>
      </c>
      <c r="M2199" s="136" t="s">
        <v>1149</v>
      </c>
      <c r="N2199" s="136" t="s">
        <v>1150</v>
      </c>
      <c r="O2199" s="136" t="s">
        <v>1151</v>
      </c>
      <c r="P2199" s="136" t="s">
        <v>1152</v>
      </c>
      <c r="Q2199" s="136" t="s">
        <v>1153</v>
      </c>
      <c r="R2199" s="136" t="s">
        <v>1154</v>
      </c>
      <c r="S2199" s="136" t="s">
        <v>1155</v>
      </c>
      <c r="T2199" s="136" t="s">
        <v>1156</v>
      </c>
      <c r="U2199" s="136" t="s">
        <v>1157</v>
      </c>
      <c r="V2199" s="136" t="s">
        <v>1158</v>
      </c>
      <c r="W2199" s="136" t="s">
        <v>1159</v>
      </c>
      <c r="X2199" s="136" t="s">
        <v>1160</v>
      </c>
      <c r="Y2199" s="136" t="s">
        <v>1161</v>
      </c>
      <c r="Z2199" s="136" t="s">
        <v>1162</v>
      </c>
      <c r="AA2199" s="136" t="s">
        <v>1163</v>
      </c>
      <c r="AB2199" s="137" t="s">
        <v>156</v>
      </c>
      <c r="AC2199" s="137" t="s">
        <v>157</v>
      </c>
      <c r="AD2199" s="137" t="s">
        <v>158</v>
      </c>
      <c r="AE2199" s="137" t="s">
        <v>139</v>
      </c>
      <c r="AF2199" s="138" t="s">
        <v>140</v>
      </c>
      <c r="AG2199" s="138" t="s">
        <v>141</v>
      </c>
      <c r="AH2199" s="138" t="s">
        <v>142</v>
      </c>
      <c r="AI2199" s="138" t="s">
        <v>143</v>
      </c>
      <c r="AJ2199" s="139" t="s">
        <v>144</v>
      </c>
      <c r="AK2199" s="139" t="s">
        <v>145</v>
      </c>
      <c r="AL2199" s="139" t="s">
        <v>146</v>
      </c>
      <c r="AM2199" s="140" t="s">
        <v>147</v>
      </c>
      <c r="AN2199" s="140" t="s">
        <v>148</v>
      </c>
      <c r="AQ2199" t="str">
        <f>AQ2198</f>
        <v/>
      </c>
    </row>
    <row r="2200" spans="1:43" ht="14.25" customHeight="1" x14ac:dyDescent="0.25">
      <c r="A2200" s="99" t="s">
        <v>1164</v>
      </c>
      <c r="B2200" s="112">
        <f>'Run Rate'!E223</f>
        <v>5</v>
      </c>
      <c r="C2200" s="112">
        <f>'Run Rate'!F223</f>
        <v>4</v>
      </c>
      <c r="D2200" s="112">
        <f>'Run Rate'!G223</f>
        <v>12</v>
      </c>
      <c r="E2200" s="112">
        <f>'Run Rate'!H223</f>
        <v>9</v>
      </c>
      <c r="F2200" s="112">
        <f>'Run Rate'!I223</f>
        <v>4</v>
      </c>
      <c r="G2200" s="112">
        <f>'Run Rate'!J223</f>
        <v>10</v>
      </c>
      <c r="H2200" s="112">
        <f>'Run Rate'!K223</f>
        <v>6</v>
      </c>
      <c r="I2200" s="112">
        <f>'Run Rate'!L223</f>
        <v>18</v>
      </c>
      <c r="J2200" s="112">
        <f>'Run Rate'!M223</f>
        <v>17</v>
      </c>
      <c r="K2200" s="112">
        <f>'Run Rate'!N223</f>
        <v>6</v>
      </c>
      <c r="L2200" s="112">
        <f>'Run Rate'!O223</f>
        <v>6</v>
      </c>
      <c r="M2200" s="112">
        <f>'Run Rate'!P223</f>
        <v>6</v>
      </c>
      <c r="N2200" s="112">
        <f>'Run Rate'!Q223</f>
        <v>2</v>
      </c>
      <c r="O2200" s="112">
        <f>'Run Rate'!R223</f>
        <v>6</v>
      </c>
      <c r="P2200" s="112">
        <f>'Run Rate'!S223</f>
        <v>6</v>
      </c>
      <c r="Q2200" s="112">
        <f>'Run Rate'!T223</f>
        <v>10</v>
      </c>
      <c r="R2200" s="112">
        <f>'Run Rate'!U223</f>
        <v>11</v>
      </c>
      <c r="S2200" s="112">
        <f>'Run Rate'!V223</f>
        <v>11</v>
      </c>
      <c r="T2200" s="112">
        <f>'Run Rate'!W223</f>
        <v>9</v>
      </c>
      <c r="U2200" s="112">
        <f>'Run Rate'!X223</f>
        <v>9</v>
      </c>
      <c r="V2200" s="112">
        <f>'Run Rate'!Y223</f>
        <v>9</v>
      </c>
      <c r="W2200" s="112">
        <f>'Run Rate'!Z223</f>
        <v>9</v>
      </c>
      <c r="X2200" s="112">
        <f>'Run Rate'!AA223</f>
        <v>15</v>
      </c>
      <c r="Y2200" s="112">
        <f>'Run Rate'!AB223</f>
        <v>6</v>
      </c>
      <c r="Z2200" s="112">
        <f>'Run Rate'!AC223</f>
        <v>11</v>
      </c>
      <c r="AA2200" s="112">
        <f>'Run Rate'!AD223</f>
        <v>6</v>
      </c>
      <c r="AB2200" s="113">
        <v>9</v>
      </c>
      <c r="AC2200" s="112">
        <v>9</v>
      </c>
      <c r="AD2200" s="112">
        <v>9</v>
      </c>
      <c r="AE2200" s="112">
        <v>9</v>
      </c>
      <c r="AF2200" s="112">
        <v>9</v>
      </c>
      <c r="AG2200" s="112">
        <v>9</v>
      </c>
      <c r="AH2200" s="112">
        <v>9</v>
      </c>
      <c r="AI2200" s="112">
        <v>9</v>
      </c>
      <c r="AJ2200" s="112">
        <v>9</v>
      </c>
      <c r="AK2200" s="112">
        <v>9</v>
      </c>
      <c r="AL2200" s="112">
        <v>9</v>
      </c>
      <c r="AM2200" s="112">
        <v>9</v>
      </c>
      <c r="AN2200" s="112">
        <v>9</v>
      </c>
      <c r="AQ2200" t="str">
        <f>AQ2198</f>
        <v/>
      </c>
    </row>
    <row r="2201" spans="1:43" ht="14.25" customHeight="1" x14ac:dyDescent="0.25">
      <c r="A2201" s="99" t="s">
        <v>1165</v>
      </c>
      <c r="B2201" s="114"/>
      <c r="C2201" s="114"/>
      <c r="D2201" s="114"/>
      <c r="E2201" s="114"/>
      <c r="F2201" s="114"/>
      <c r="G2201" s="114"/>
      <c r="H2201" s="114"/>
      <c r="I2201" s="114"/>
      <c r="J2201" s="114"/>
      <c r="K2201" s="114"/>
      <c r="L2201" s="114"/>
      <c r="M2201" s="114"/>
      <c r="N2201" s="114"/>
      <c r="O2201" s="114"/>
      <c r="P2201" s="114"/>
      <c r="Q2201" s="114"/>
      <c r="R2201" s="114"/>
      <c r="S2201" s="114"/>
      <c r="T2201" s="114"/>
      <c r="U2201" s="114"/>
      <c r="V2201" s="114"/>
      <c r="W2201" s="115"/>
      <c r="X2201" s="115"/>
      <c r="Y2201" s="115"/>
      <c r="Z2201" s="115"/>
      <c r="AA2201" s="112" t="s">
        <v>1166</v>
      </c>
      <c r="AB2201" s="113"/>
      <c r="AC2201" s="112"/>
      <c r="AD2201" s="112"/>
      <c r="AE2201" s="112"/>
      <c r="AF2201" s="112"/>
      <c r="AG2201" s="112"/>
      <c r="AH2201" s="112"/>
      <c r="AI2201" s="112"/>
      <c r="AJ2201" s="112"/>
      <c r="AK2201" s="112"/>
      <c r="AL2201" s="112"/>
      <c r="AM2201" s="112"/>
      <c r="AN2201" s="112"/>
      <c r="AQ2201" t="str">
        <f>AQ2198</f>
        <v/>
      </c>
    </row>
    <row r="2202" spans="1:43" ht="14.25" customHeight="1" x14ac:dyDescent="0.25">
      <c r="A2202" s="99" t="s">
        <v>1167</v>
      </c>
      <c r="B2202" s="114"/>
      <c r="C2202" s="114"/>
      <c r="D2202" s="114"/>
      <c r="E2202" s="114"/>
      <c r="F2202" s="114"/>
      <c r="G2202" s="114"/>
      <c r="H2202" s="114"/>
      <c r="I2202" s="114"/>
      <c r="J2202" s="114"/>
      <c r="K2202" s="114"/>
      <c r="L2202" s="114"/>
      <c r="M2202" s="114"/>
      <c r="N2202" s="114"/>
      <c r="O2202" s="114"/>
      <c r="P2202" s="114"/>
      <c r="Q2202" s="114"/>
      <c r="R2202" s="114"/>
      <c r="S2202" s="114"/>
      <c r="T2202" s="114"/>
      <c r="U2202" s="114"/>
      <c r="V2202" s="114"/>
      <c r="W2202" s="115"/>
      <c r="X2202" s="116"/>
      <c r="Y2202" s="117"/>
      <c r="Z2202" s="115"/>
      <c r="AA2202" s="112" t="s">
        <v>1168</v>
      </c>
      <c r="AB2202" s="113">
        <f>'Demand Input VP'!B1104</f>
        <v>0</v>
      </c>
      <c r="AC2202" s="112">
        <f>'Demand Input VP'!C1104</f>
        <v>0</v>
      </c>
      <c r="AD2202" s="112">
        <f>'Demand Input VP'!D1104</f>
        <v>0</v>
      </c>
      <c r="AE2202" s="112">
        <f>'Demand Input VP'!E1104</f>
        <v>0</v>
      </c>
      <c r="AF2202" s="112">
        <f>'Demand Input VP'!F1104</f>
        <v>0</v>
      </c>
      <c r="AG2202" s="112">
        <f>'Demand Input VP'!G1104</f>
        <v>0</v>
      </c>
      <c r="AH2202" s="112">
        <f>'Demand Input VP'!H1104</f>
        <v>0</v>
      </c>
      <c r="AI2202" s="112">
        <f>'Demand Input VP'!I1104</f>
        <v>0</v>
      </c>
      <c r="AJ2202" s="112">
        <f>'Demand Input VP'!J1104</f>
        <v>0</v>
      </c>
      <c r="AK2202" s="112">
        <f>'Demand Input VP'!K1104</f>
        <v>0</v>
      </c>
      <c r="AL2202" s="112">
        <f>'Demand Input VP'!L1104</f>
        <v>0</v>
      </c>
      <c r="AM2202" s="112">
        <f>'Demand Input VP'!M1104</f>
        <v>0</v>
      </c>
      <c r="AN2202" s="112">
        <f>'Demand Input VP'!N1104</f>
        <v>0</v>
      </c>
      <c r="AQ2202" t="str">
        <f>AQ2198</f>
        <v/>
      </c>
    </row>
    <row r="2203" spans="1:43" ht="14.25" customHeight="1" x14ac:dyDescent="0.25">
      <c r="A2203" s="99" t="s">
        <v>1169</v>
      </c>
      <c r="B2203" s="118"/>
      <c r="C2203" s="118"/>
      <c r="D2203" s="118"/>
      <c r="E2203" s="118"/>
      <c r="F2203" s="118"/>
      <c r="G2203" s="118"/>
      <c r="H2203" s="118"/>
      <c r="I2203" s="118"/>
      <c r="J2203" s="118"/>
      <c r="K2203" s="118"/>
      <c r="L2203" s="118"/>
      <c r="M2203" s="118"/>
      <c r="N2203" s="118"/>
      <c r="O2203" s="118"/>
      <c r="P2203" s="118"/>
      <c r="Q2203" s="118"/>
      <c r="R2203" s="118"/>
      <c r="S2203" s="118"/>
      <c r="T2203" s="118"/>
      <c r="U2203" s="118"/>
      <c r="V2203" s="118"/>
      <c r="W2203" s="115"/>
      <c r="X2203" s="116"/>
      <c r="Y2203" s="117"/>
      <c r="Z2203" s="119"/>
      <c r="AA2203" s="120" t="s">
        <v>1170</v>
      </c>
      <c r="AB2203" s="121">
        <f>'Demand Input VP'!B1103</f>
        <v>0</v>
      </c>
      <c r="AC2203" s="120">
        <f>'Demand Input VP'!C1103</f>
        <v>0</v>
      </c>
      <c r="AD2203" s="120">
        <f>'Demand Input VP'!D1103</f>
        <v>0</v>
      </c>
      <c r="AE2203" s="120">
        <f>'Demand Input VP'!E1103</f>
        <v>0</v>
      </c>
      <c r="AF2203" s="120">
        <f>'Demand Input VP'!F1103</f>
        <v>0</v>
      </c>
      <c r="AG2203" s="120">
        <f>'Demand Input VP'!G1103</f>
        <v>0</v>
      </c>
      <c r="AH2203" s="120">
        <f>'Demand Input VP'!H1103</f>
        <v>0</v>
      </c>
      <c r="AI2203" s="120">
        <f>'Demand Input VP'!I1103</f>
        <v>0</v>
      </c>
      <c r="AJ2203" s="120">
        <f>'Demand Input VP'!J1103</f>
        <v>0</v>
      </c>
      <c r="AK2203" s="120">
        <f>'Demand Input VP'!K1103</f>
        <v>0</v>
      </c>
      <c r="AL2203" s="120">
        <f>'Demand Input VP'!L1103</f>
        <v>0</v>
      </c>
      <c r="AM2203" s="120">
        <f>'Demand Input VP'!M1103</f>
        <v>0</v>
      </c>
      <c r="AN2203" s="120">
        <f>'Demand Input VP'!N1103</f>
        <v>0</v>
      </c>
      <c r="AQ2203" t="str">
        <f>AQ2198</f>
        <v/>
      </c>
    </row>
    <row r="2204" spans="1:43" ht="14.25" customHeight="1" x14ac:dyDescent="0.25">
      <c r="A2204" s="1"/>
      <c r="B2204" s="122"/>
      <c r="C2204" s="122"/>
      <c r="D2204" s="122"/>
      <c r="E2204" s="122"/>
      <c r="F2204" s="122"/>
      <c r="G2204" s="122"/>
      <c r="H2204" s="122"/>
      <c r="I2204" s="122"/>
      <c r="J2204" s="122"/>
      <c r="K2204" s="122"/>
      <c r="L2204" s="122"/>
      <c r="M2204" s="122"/>
      <c r="N2204" s="122"/>
      <c r="O2204" s="122"/>
      <c r="P2204" s="122"/>
      <c r="Q2204" s="122"/>
      <c r="R2204" s="122"/>
      <c r="S2204" s="122"/>
      <c r="T2204" s="122"/>
      <c r="U2204" s="122"/>
      <c r="V2204" s="122"/>
      <c r="W2204" s="123"/>
      <c r="X2204" s="116"/>
      <c r="Y2204" s="117"/>
      <c r="Z2204" s="123"/>
      <c r="AA2204" s="112" t="s">
        <v>1171</v>
      </c>
      <c r="AB2204" s="113">
        <f>'Demand Input MP'!B1104</f>
        <v>0</v>
      </c>
      <c r="AC2204" s="112">
        <f>'Demand Input MP'!C1104</f>
        <v>0</v>
      </c>
      <c r="AD2204" s="112">
        <f>'Demand Input MP'!D1104</f>
        <v>0</v>
      </c>
      <c r="AE2204" s="112">
        <f>'Demand Input MP'!E1104</f>
        <v>0</v>
      </c>
      <c r="AF2204" s="112">
        <f>'Demand Input MP'!F1104</f>
        <v>0</v>
      </c>
      <c r="AG2204" s="112">
        <f>'Demand Input MP'!G1104</f>
        <v>0</v>
      </c>
      <c r="AH2204" s="112">
        <f>'Demand Input MP'!H1104</f>
        <v>0</v>
      </c>
      <c r="AI2204" s="112">
        <f>'Demand Input MP'!I1104</f>
        <v>0</v>
      </c>
      <c r="AJ2204" s="112">
        <f>'Demand Input MP'!J1104</f>
        <v>0</v>
      </c>
      <c r="AK2204" s="112">
        <f>'Demand Input MP'!K1104</f>
        <v>0</v>
      </c>
      <c r="AL2204" s="112">
        <f>'Demand Input MP'!L1104</f>
        <v>0</v>
      </c>
      <c r="AM2204" s="112">
        <f>'Demand Input MP'!M1104</f>
        <v>0</v>
      </c>
      <c r="AN2204" s="112">
        <f>'Demand Input MP'!N1104</f>
        <v>0</v>
      </c>
      <c r="AQ2204" t="str">
        <f>AQ2198</f>
        <v/>
      </c>
    </row>
    <row r="2205" spans="1:43" ht="14.25" customHeight="1" x14ac:dyDescent="0.25">
      <c r="A2205" s="1"/>
      <c r="B2205" s="122"/>
      <c r="C2205" s="122"/>
      <c r="D2205" s="122"/>
      <c r="E2205" s="122"/>
      <c r="F2205" s="122"/>
      <c r="G2205" s="122"/>
      <c r="H2205" s="122"/>
      <c r="I2205" s="122"/>
      <c r="J2205" s="122"/>
      <c r="K2205" s="122"/>
      <c r="L2205" s="122"/>
      <c r="M2205" s="122"/>
      <c r="N2205" s="122"/>
      <c r="O2205" s="122"/>
      <c r="P2205" s="122"/>
      <c r="Q2205" s="122"/>
      <c r="R2205" s="122"/>
      <c r="S2205" s="122"/>
      <c r="T2205" s="122"/>
      <c r="U2205" s="122"/>
      <c r="V2205" s="124" t="s">
        <v>91</v>
      </c>
      <c r="W2205" s="125">
        <f>IFERROR(IF(SUM('Run Rate History'!E223:AD223)&gt;0,(SUMPRODUCT((B2200:AA2200&gt;=PERCENTILE(B2200:AA2200,0.1))*(B2200:AA2200&lt;=PERCENTILE(B2200:AA2200,0.9))*B2200:AA2200)+SUMPRODUCT(('Run Rate History'!E223:AD223&gt;=PERCENTILE(B2200:AA2200,0.1))*('Run Rate History'!E223:AD223&lt;=PERCENTILE(B2200:AA2200,0.9))*'Run Rate History'!E223:AD223))/(SUMPRODUCT((B2200:AA2200&gt;=PERCENTILE(B2200:AA2200,0.1))*(B2200:AA2200&lt;=PERCENTILE(B2200:AA2200,0.9))*1)+SUMPRODUCT(('Run Rate History'!E223:AD223&gt;=PERCENTILE(B2200:AA2200,0.1))*('Run Rate History'!E223:AD223&lt;=PERCENTILE(B2200:AA2200,0.9))*1)),TRIMMEAN(B2200:AA2200,0.15)),0)</f>
        <v>8.4358974358974361</v>
      </c>
      <c r="X2205" s="126" t="s">
        <v>1172</v>
      </c>
      <c r="Y2205" s="127">
        <f>SUM(B2200:AA2200)/26</f>
        <v>8.5769230769230766</v>
      </c>
      <c r="Z2205" s="128"/>
      <c r="AA2205" s="112" t="s">
        <v>1173</v>
      </c>
      <c r="AB2205" s="113">
        <f>'Demand Input MP'!B1103</f>
        <v>0</v>
      </c>
      <c r="AC2205" s="112">
        <f>'Demand Input MP'!C1103</f>
        <v>0</v>
      </c>
      <c r="AD2205" s="112">
        <f>'Demand Input MP'!D1103</f>
        <v>0</v>
      </c>
      <c r="AE2205" s="112">
        <f>'Demand Input MP'!E1103</f>
        <v>0</v>
      </c>
      <c r="AF2205" s="112">
        <f>'Demand Input MP'!F1103</f>
        <v>0</v>
      </c>
      <c r="AG2205" s="112">
        <f>'Demand Input MP'!G1103</f>
        <v>0</v>
      </c>
      <c r="AH2205" s="112">
        <f>'Demand Input MP'!H1103</f>
        <v>0</v>
      </c>
      <c r="AI2205" s="112">
        <f>'Demand Input MP'!I1103</f>
        <v>0</v>
      </c>
      <c r="AJ2205" s="112">
        <f>'Demand Input MP'!J1103</f>
        <v>0</v>
      </c>
      <c r="AK2205" s="112">
        <f>'Demand Input MP'!K1103</f>
        <v>0</v>
      </c>
      <c r="AL2205" s="112">
        <f>'Demand Input MP'!L1103</f>
        <v>0</v>
      </c>
      <c r="AM2205" s="112">
        <f>'Demand Input MP'!M1103</f>
        <v>0</v>
      </c>
      <c r="AN2205" s="112">
        <f>'Demand Input MP'!N1103</f>
        <v>0</v>
      </c>
      <c r="AQ2205" t="str">
        <f>AQ2198</f>
        <v/>
      </c>
    </row>
    <row r="2206" spans="1:43" ht="14.25" customHeight="1" x14ac:dyDescent="0.25">
      <c r="A2206" s="1"/>
      <c r="B2206" s="122"/>
      <c r="C2206" s="122"/>
      <c r="D2206" s="122"/>
      <c r="E2206" s="122"/>
      <c r="F2206" s="122"/>
      <c r="G2206" s="122"/>
      <c r="H2206" s="122"/>
      <c r="I2206" s="122"/>
      <c r="J2206" s="122"/>
      <c r="K2206" s="122"/>
      <c r="L2206" s="122"/>
      <c r="M2206" s="122"/>
      <c r="N2206" s="122"/>
      <c r="O2206" s="122"/>
      <c r="P2206" s="122"/>
      <c r="Q2206" s="122"/>
      <c r="R2206" s="122"/>
      <c r="S2206" s="122"/>
      <c r="T2206" s="122"/>
      <c r="U2206" s="122"/>
      <c r="V2206" s="124" t="s">
        <v>94</v>
      </c>
      <c r="W2206" s="125">
        <f>IFERROR((1*MIN(MAX(X2200,0.5*IF(SUM('Run Rate History'!E223:AD223)&gt;0,(MEDIAN(IF(B2200:AA2200&gt;0,B2200:AA2200))+MEDIAN(IF('Run Rate History'!E223:AD223&gt;0,'Run Rate History'!E223:AD223)))/2,MEDIAN(IF(B2200:AA2200&gt;0,B2200:AA2200)))),2*IF(SUM('Run Rate History'!E223:AD223)&gt;0,(MEDIAN(IF(B2200:AA2200&gt;0,B2200:AA2200))+MEDIAN(IF('Run Rate History'!E223:AD223&gt;0,'Run Rate History'!E223:AD223)))/2,MEDIAN(IF(B2200:AA2200&gt;0,B2200:AA2200))))+2*MIN(MAX(Y2200,0.5*IF(SUM('Run Rate History'!E223:AD223)&gt;0,(MEDIAN(IF(B2200:AA2200&gt;0,B2200:AA2200))+MEDIAN(IF('Run Rate History'!E223:AD223&gt;0,'Run Rate History'!E223:AD223)))/2,MEDIAN(IF(B2200:AA2200&gt;0,B2200:AA2200)))),2*IF(SUM('Run Rate History'!E223:AD223)&gt;0,(MEDIAN(IF(B2200:AA2200&gt;0,B2200:AA2200))+MEDIAN(IF('Run Rate History'!E223:AD223&gt;0,'Run Rate History'!E223:AD223)))/2,MEDIAN(IF(B2200:AA2200&gt;0,B2200:AA2200))))+3*MIN(MAX(Z2200,0.5*IF(SUM('Run Rate History'!E223:AD223)&gt;0,(MEDIAN(IF(B2200:AA2200&gt;0,B2200:AA2200))+MEDIAN(IF('Run Rate History'!E223:AD223&gt;0,'Run Rate History'!E223:AD223)))/2,MEDIAN(IF(B2200:AA2200&gt;0,B2200:AA2200)))),2*IF(SUM('Run Rate History'!E223:AD223)&gt;0,(MEDIAN(IF(B2200:AA2200&gt;0,B2200:AA2200))+MEDIAN(IF('Run Rate History'!E223:AD223&gt;0,'Run Rate History'!E223:AD223)))/2,MEDIAN(IF(B2200:AA2200&gt;0,B2200:AA2200))))+4*MIN(MAX(AA2200,0.5*IF(SUM('Run Rate History'!E223:AD223)&gt;0,(MEDIAN(IF(B2200:AA2200&gt;0,B2200:AA2200))+MEDIAN(IF('Run Rate History'!E223:AD223&gt;0,'Run Rate History'!E223:AD223)))/2,MEDIAN(IF(B2200:AA2200&gt;0,B2200:AA2200)))),2*IF(SUM('Run Rate History'!E223:AD223)&gt;0,(MEDIAN(IF(B2200:AA2200&gt;0,B2200:AA2200))+MEDIAN(IF('Run Rate History'!E223:AD223&gt;0,'Run Rate History'!E223:AD223)))/2,MEDIAN(IF(B2200:AA2200&gt;0,B2200:AA2200)))))/10,0)</f>
        <v>8.4</v>
      </c>
      <c r="X2206" s="129" t="s">
        <v>1174</v>
      </c>
      <c r="Y2206" s="130">
        <f>IFERROR(VLOOKUP(A2198,'Stanje zaliha'!A:E,5,FALSE()),0)</f>
        <v>194</v>
      </c>
      <c r="Z2206" s="131"/>
      <c r="AA2206" s="113" t="s">
        <v>1175</v>
      </c>
      <c r="AB2206" s="118">
        <f t="shared" ref="AB2206:AN2206" si="438">SUM(AB2202:AB2205)</f>
        <v>0</v>
      </c>
      <c r="AC2206" s="118">
        <f t="shared" si="438"/>
        <v>0</v>
      </c>
      <c r="AD2206" s="118">
        <f t="shared" si="438"/>
        <v>0</v>
      </c>
      <c r="AE2206" s="118">
        <f t="shared" si="438"/>
        <v>0</v>
      </c>
      <c r="AF2206" s="118">
        <f t="shared" si="438"/>
        <v>0</v>
      </c>
      <c r="AG2206" s="118">
        <f t="shared" si="438"/>
        <v>0</v>
      </c>
      <c r="AH2206" s="118">
        <f t="shared" si="438"/>
        <v>0</v>
      </c>
      <c r="AI2206" s="118">
        <f t="shared" si="438"/>
        <v>0</v>
      </c>
      <c r="AJ2206" s="118">
        <f t="shared" si="438"/>
        <v>0</v>
      </c>
      <c r="AK2206" s="118">
        <f t="shared" si="438"/>
        <v>0</v>
      </c>
      <c r="AL2206" s="118">
        <f t="shared" si="438"/>
        <v>0</v>
      </c>
      <c r="AM2206" s="118">
        <f t="shared" si="438"/>
        <v>0</v>
      </c>
      <c r="AN2206" s="118">
        <f t="shared" si="438"/>
        <v>0</v>
      </c>
      <c r="AQ2206" t="str">
        <f>AQ2198</f>
        <v/>
      </c>
    </row>
    <row r="2207" spans="1:43" ht="14.25" customHeight="1" x14ac:dyDescent="0.25">
      <c r="A2207" s="1"/>
      <c r="B2207" s="122"/>
      <c r="C2207" s="122"/>
      <c r="D2207" s="122"/>
      <c r="E2207" s="122"/>
      <c r="F2207" s="122"/>
      <c r="G2207" s="122"/>
      <c r="H2207" s="122"/>
      <c r="I2207" s="122"/>
      <c r="J2207" s="122"/>
      <c r="K2207" s="122"/>
      <c r="L2207" s="122"/>
      <c r="M2207" s="122"/>
      <c r="N2207" s="122"/>
      <c r="O2207" s="122"/>
      <c r="P2207" s="122"/>
      <c r="Q2207" s="122"/>
      <c r="R2207" s="122"/>
      <c r="S2207" s="122"/>
      <c r="T2207" s="122"/>
      <c r="U2207" s="122"/>
      <c r="V2207" s="124" t="s">
        <v>95</v>
      </c>
      <c r="W2207" s="125">
        <f>IFERROR(0.6*W2206+0.4*W2205,0)</f>
        <v>8.4143589743589757</v>
      </c>
      <c r="X2207" s="132" t="s">
        <v>1176</v>
      </c>
      <c r="Y2207" s="133">
        <f>IFERROR(SUMIF('Popis poslanih narudžbi'!A:A,A2198,'Popis poslanih narudžbi'!C:C),0)</f>
        <v>0</v>
      </c>
      <c r="Z2207" s="131"/>
      <c r="AA2207" s="134" t="s">
        <v>1177</v>
      </c>
      <c r="AB2207" s="118">
        <f t="shared" ref="AB2207:AN2207" si="439">AB2200+AB2206</f>
        <v>9</v>
      </c>
      <c r="AC2207" s="118">
        <f t="shared" si="439"/>
        <v>9</v>
      </c>
      <c r="AD2207" s="118">
        <f t="shared" si="439"/>
        <v>9</v>
      </c>
      <c r="AE2207" s="118">
        <f t="shared" si="439"/>
        <v>9</v>
      </c>
      <c r="AF2207" s="118">
        <f t="shared" si="439"/>
        <v>9</v>
      </c>
      <c r="AG2207" s="118">
        <f t="shared" si="439"/>
        <v>9</v>
      </c>
      <c r="AH2207" s="118">
        <f t="shared" si="439"/>
        <v>9</v>
      </c>
      <c r="AI2207" s="118">
        <f t="shared" si="439"/>
        <v>9</v>
      </c>
      <c r="AJ2207" s="118">
        <f t="shared" si="439"/>
        <v>9</v>
      </c>
      <c r="AK2207" s="118">
        <f t="shared" si="439"/>
        <v>9</v>
      </c>
      <c r="AL2207" s="118">
        <f t="shared" si="439"/>
        <v>9</v>
      </c>
      <c r="AM2207" s="118">
        <f t="shared" si="439"/>
        <v>9</v>
      </c>
      <c r="AN2207" s="118">
        <f t="shared" si="439"/>
        <v>9</v>
      </c>
      <c r="AQ2207" t="str">
        <f>AQ2198</f>
        <v/>
      </c>
    </row>
    <row r="2208" spans="1:43" ht="14.25" customHeight="1" x14ac:dyDescent="0.25">
      <c r="A2208" s="107" t="str">
        <f>'Run Rate'!A224</f>
        <v>POL09835</v>
      </c>
      <c r="B2208" s="135" t="str">
        <f>'Run Rate'!B224</f>
        <v>Polleo Tonalin CLA 90 softgels</v>
      </c>
      <c r="C2208" s="135" t="str">
        <f>'Run Rate'!C224</f>
        <v>SPORTSKA PREHRANA</v>
      </c>
      <c r="D2208" s="135" t="str">
        <f>'Run Rate'!D224</f>
        <v>02 SILVER</v>
      </c>
      <c r="E2208" s="122"/>
      <c r="F2208" s="122"/>
      <c r="G2208" s="122"/>
      <c r="H2208" s="122"/>
      <c r="I2208" s="122"/>
      <c r="J2208" s="122"/>
      <c r="K2208" s="122"/>
      <c r="L2208" s="122"/>
      <c r="M2208" s="122"/>
      <c r="N2208" s="122"/>
      <c r="O2208" s="122"/>
      <c r="P2208" s="122"/>
      <c r="Q2208" s="122"/>
      <c r="R2208" s="122"/>
      <c r="S2208" s="122"/>
      <c r="T2208" s="122"/>
      <c r="U2208" s="122"/>
      <c r="V2208" s="122"/>
      <c r="W2208" s="122"/>
      <c r="X2208" s="122"/>
      <c r="Y2208" s="122"/>
      <c r="Z2208" s="122"/>
      <c r="AA2208" s="122"/>
      <c r="AB2208" s="122"/>
      <c r="AC2208" s="122"/>
      <c r="AD2208" s="122"/>
      <c r="AE2208" s="122"/>
      <c r="AF2208" s="122"/>
      <c r="AG2208" s="122"/>
      <c r="AH2208" s="122"/>
      <c r="AI2208" s="122"/>
      <c r="AJ2208" s="122"/>
      <c r="AK2208" s="122"/>
      <c r="AL2208" s="122"/>
      <c r="AM2208" s="122"/>
      <c r="AN2208" s="122"/>
      <c r="AQ2208" t="str">
        <f>IF(AND(OR($B$1="ALL",$B$1=C2208),OR($E$1="ALL",$E$1=D2208),OR($B$2="ALL",$B$2=A2208),OR($E$2="ALL",IFERROR(SEARCH($E$2,B2208),0)&gt;0)),"MATCH","")</f>
        <v/>
      </c>
    </row>
    <row r="2209" spans="1:43" ht="14.25" customHeight="1" x14ac:dyDescent="0.25">
      <c r="A2209" s="108" t="s">
        <v>1137</v>
      </c>
      <c r="B2209" s="136" t="s">
        <v>1138</v>
      </c>
      <c r="C2209" s="136" t="s">
        <v>1139</v>
      </c>
      <c r="D2209" s="136" t="s">
        <v>1140</v>
      </c>
      <c r="E2209" s="136" t="s">
        <v>1141</v>
      </c>
      <c r="F2209" s="136" t="s">
        <v>1142</v>
      </c>
      <c r="G2209" s="136" t="s">
        <v>1143</v>
      </c>
      <c r="H2209" s="136" t="s">
        <v>1144</v>
      </c>
      <c r="I2209" s="136" t="s">
        <v>1145</v>
      </c>
      <c r="J2209" s="136" t="s">
        <v>1146</v>
      </c>
      <c r="K2209" s="136" t="s">
        <v>1147</v>
      </c>
      <c r="L2209" s="136" t="s">
        <v>1148</v>
      </c>
      <c r="M2209" s="136" t="s">
        <v>1149</v>
      </c>
      <c r="N2209" s="136" t="s">
        <v>1150</v>
      </c>
      <c r="O2209" s="136" t="s">
        <v>1151</v>
      </c>
      <c r="P2209" s="136" t="s">
        <v>1152</v>
      </c>
      <c r="Q2209" s="136" t="s">
        <v>1153</v>
      </c>
      <c r="R2209" s="136" t="s">
        <v>1154</v>
      </c>
      <c r="S2209" s="136" t="s">
        <v>1155</v>
      </c>
      <c r="T2209" s="136" t="s">
        <v>1156</v>
      </c>
      <c r="U2209" s="136" t="s">
        <v>1157</v>
      </c>
      <c r="V2209" s="136" t="s">
        <v>1158</v>
      </c>
      <c r="W2209" s="136" t="s">
        <v>1159</v>
      </c>
      <c r="X2209" s="136" t="s">
        <v>1160</v>
      </c>
      <c r="Y2209" s="136" t="s">
        <v>1161</v>
      </c>
      <c r="Z2209" s="136" t="s">
        <v>1162</v>
      </c>
      <c r="AA2209" s="136" t="s">
        <v>1163</v>
      </c>
      <c r="AB2209" s="137" t="s">
        <v>156</v>
      </c>
      <c r="AC2209" s="137" t="s">
        <v>157</v>
      </c>
      <c r="AD2209" s="137" t="s">
        <v>158</v>
      </c>
      <c r="AE2209" s="137" t="s">
        <v>139</v>
      </c>
      <c r="AF2209" s="138" t="s">
        <v>140</v>
      </c>
      <c r="AG2209" s="138" t="s">
        <v>141</v>
      </c>
      <c r="AH2209" s="138" t="s">
        <v>142</v>
      </c>
      <c r="AI2209" s="138" t="s">
        <v>143</v>
      </c>
      <c r="AJ2209" s="139" t="s">
        <v>144</v>
      </c>
      <c r="AK2209" s="139" t="s">
        <v>145</v>
      </c>
      <c r="AL2209" s="139" t="s">
        <v>146</v>
      </c>
      <c r="AM2209" s="140" t="s">
        <v>147</v>
      </c>
      <c r="AN2209" s="140" t="s">
        <v>148</v>
      </c>
      <c r="AQ2209" t="str">
        <f>AQ2208</f>
        <v/>
      </c>
    </row>
    <row r="2210" spans="1:43" ht="14.25" customHeight="1" x14ac:dyDescent="0.25">
      <c r="A2210" s="99" t="s">
        <v>1164</v>
      </c>
      <c r="B2210" s="112">
        <f>'Run Rate'!E224</f>
        <v>10</v>
      </c>
      <c r="C2210" s="112">
        <f>'Run Rate'!F224</f>
        <v>12</v>
      </c>
      <c r="D2210" s="112">
        <f>'Run Rate'!G224</f>
        <v>10</v>
      </c>
      <c r="E2210" s="112">
        <f>'Run Rate'!H224</f>
        <v>8</v>
      </c>
      <c r="F2210" s="112">
        <f>'Run Rate'!I224</f>
        <v>10</v>
      </c>
      <c r="G2210" s="112">
        <f>'Run Rate'!J224</f>
        <v>13</v>
      </c>
      <c r="H2210" s="112">
        <f>'Run Rate'!K224</f>
        <v>17</v>
      </c>
      <c r="I2210" s="112">
        <f>'Run Rate'!L224</f>
        <v>18</v>
      </c>
      <c r="J2210" s="112">
        <f>'Run Rate'!M224</f>
        <v>28</v>
      </c>
      <c r="K2210" s="112">
        <f>'Run Rate'!N224</f>
        <v>15</v>
      </c>
      <c r="L2210" s="112">
        <f>'Run Rate'!O224</f>
        <v>17</v>
      </c>
      <c r="M2210" s="112">
        <f>'Run Rate'!P224</f>
        <v>20</v>
      </c>
      <c r="N2210" s="112">
        <f>'Run Rate'!Q224</f>
        <v>8</v>
      </c>
      <c r="O2210" s="112">
        <f>'Run Rate'!R224</f>
        <v>3</v>
      </c>
      <c r="P2210" s="112">
        <f>'Run Rate'!S224</f>
        <v>3</v>
      </c>
      <c r="Q2210" s="112">
        <f>'Run Rate'!T224</f>
        <v>13</v>
      </c>
      <c r="R2210" s="112">
        <f>'Run Rate'!U224</f>
        <v>15</v>
      </c>
      <c r="S2210" s="112">
        <f>'Run Rate'!V224</f>
        <v>6</v>
      </c>
      <c r="T2210" s="112">
        <f>'Run Rate'!W224</f>
        <v>3</v>
      </c>
      <c r="U2210" s="112">
        <f>'Run Rate'!X224</f>
        <v>-342</v>
      </c>
      <c r="V2210" s="112">
        <f>'Run Rate'!Y224</f>
        <v>16</v>
      </c>
      <c r="W2210" s="112">
        <f>'Run Rate'!Z224</f>
        <v>12</v>
      </c>
      <c r="X2210" s="112">
        <f>'Run Rate'!AA224</f>
        <v>4</v>
      </c>
      <c r="Y2210" s="112">
        <f>'Run Rate'!AB224</f>
        <v>214</v>
      </c>
      <c r="Z2210" s="112">
        <f>'Run Rate'!AC224</f>
        <v>245</v>
      </c>
      <c r="AA2210" s="112">
        <f>'Run Rate'!AD224</f>
        <v>231</v>
      </c>
      <c r="AB2210" s="113">
        <v>19</v>
      </c>
      <c r="AC2210" s="112">
        <v>14</v>
      </c>
      <c r="AD2210" s="112">
        <v>12</v>
      </c>
      <c r="AE2210" s="112">
        <v>17</v>
      </c>
      <c r="AF2210" s="112">
        <v>16</v>
      </c>
      <c r="AG2210" s="112">
        <v>16</v>
      </c>
      <c r="AH2210" s="112">
        <v>17</v>
      </c>
      <c r="AI2210" s="112">
        <v>16</v>
      </c>
      <c r="AJ2210" s="112">
        <v>17</v>
      </c>
      <c r="AK2210" s="112">
        <v>17</v>
      </c>
      <c r="AL2210" s="112">
        <v>17</v>
      </c>
      <c r="AM2210" s="112">
        <v>17</v>
      </c>
      <c r="AN2210" s="112">
        <v>17</v>
      </c>
      <c r="AQ2210" t="str">
        <f>AQ2208</f>
        <v/>
      </c>
    </row>
    <row r="2211" spans="1:43" ht="14.25" customHeight="1" x14ac:dyDescent="0.25">
      <c r="A2211" s="99" t="s">
        <v>1165</v>
      </c>
      <c r="B2211" s="114"/>
      <c r="C2211" s="114"/>
      <c r="D2211" s="114"/>
      <c r="E2211" s="114"/>
      <c r="F2211" s="114"/>
      <c r="G2211" s="114"/>
      <c r="H2211" s="114"/>
      <c r="I2211" s="114"/>
      <c r="J2211" s="114"/>
      <c r="K2211" s="114"/>
      <c r="L2211" s="114"/>
      <c r="M2211" s="114"/>
      <c r="N2211" s="114"/>
      <c r="O2211" s="114"/>
      <c r="P2211" s="114"/>
      <c r="Q2211" s="114"/>
      <c r="R2211" s="114"/>
      <c r="S2211" s="114"/>
      <c r="T2211" s="114"/>
      <c r="U2211" s="114"/>
      <c r="V2211" s="114"/>
      <c r="W2211" s="115"/>
      <c r="X2211" s="115"/>
      <c r="Y2211" s="115"/>
      <c r="Z2211" s="115"/>
      <c r="AA2211" s="112" t="s">
        <v>1166</v>
      </c>
      <c r="AB2211" s="113"/>
      <c r="AC2211" s="112"/>
      <c r="AD2211" s="112"/>
      <c r="AE2211" s="112"/>
      <c r="AF2211" s="112"/>
      <c r="AG2211" s="112"/>
      <c r="AH2211" s="112"/>
      <c r="AI2211" s="112"/>
      <c r="AJ2211" s="112"/>
      <c r="AK2211" s="112"/>
      <c r="AL2211" s="112"/>
      <c r="AM2211" s="112"/>
      <c r="AN2211" s="112"/>
      <c r="AQ2211" t="str">
        <f>AQ2208</f>
        <v/>
      </c>
    </row>
    <row r="2212" spans="1:43" ht="14.25" customHeight="1" x14ac:dyDescent="0.25">
      <c r="A2212" s="99" t="s">
        <v>1167</v>
      </c>
      <c r="B2212" s="114"/>
      <c r="C2212" s="114"/>
      <c r="D2212" s="114"/>
      <c r="E2212" s="114"/>
      <c r="F2212" s="114"/>
      <c r="G2212" s="114"/>
      <c r="H2212" s="114"/>
      <c r="I2212" s="114"/>
      <c r="J2212" s="114"/>
      <c r="K2212" s="114"/>
      <c r="L2212" s="114"/>
      <c r="M2212" s="114"/>
      <c r="N2212" s="114"/>
      <c r="O2212" s="114"/>
      <c r="P2212" s="114"/>
      <c r="Q2212" s="114"/>
      <c r="R2212" s="114"/>
      <c r="S2212" s="114"/>
      <c r="T2212" s="114"/>
      <c r="U2212" s="114"/>
      <c r="V2212" s="114"/>
      <c r="W2212" s="115"/>
      <c r="X2212" s="116"/>
      <c r="Y2212" s="117"/>
      <c r="Z2212" s="115"/>
      <c r="AA2212" s="112" t="s">
        <v>1168</v>
      </c>
      <c r="AB2212" s="113">
        <f>'Demand Input VP'!B1109</f>
        <v>0</v>
      </c>
      <c r="AC2212" s="112">
        <f>'Demand Input VP'!C1109</f>
        <v>0</v>
      </c>
      <c r="AD2212" s="112">
        <f>'Demand Input VP'!D1109</f>
        <v>0</v>
      </c>
      <c r="AE2212" s="112">
        <f>'Demand Input VP'!E1109</f>
        <v>0</v>
      </c>
      <c r="AF2212" s="112">
        <f>'Demand Input VP'!F1109</f>
        <v>0</v>
      </c>
      <c r="AG2212" s="112">
        <f>'Demand Input VP'!G1109</f>
        <v>0</v>
      </c>
      <c r="AH2212" s="112">
        <f>'Demand Input VP'!H1109</f>
        <v>0</v>
      </c>
      <c r="AI2212" s="112">
        <f>'Demand Input VP'!I1109</f>
        <v>0</v>
      </c>
      <c r="AJ2212" s="112">
        <f>'Demand Input VP'!J1109</f>
        <v>0</v>
      </c>
      <c r="AK2212" s="112">
        <f>'Demand Input VP'!K1109</f>
        <v>0</v>
      </c>
      <c r="AL2212" s="112">
        <f>'Demand Input VP'!L1109</f>
        <v>0</v>
      </c>
      <c r="AM2212" s="112">
        <f>'Demand Input VP'!M1109</f>
        <v>0</v>
      </c>
      <c r="AN2212" s="112">
        <f>'Demand Input VP'!N1109</f>
        <v>0</v>
      </c>
      <c r="AQ2212" t="str">
        <f>AQ2208</f>
        <v/>
      </c>
    </row>
    <row r="2213" spans="1:43" ht="14.25" customHeight="1" x14ac:dyDescent="0.25">
      <c r="A2213" s="99" t="s">
        <v>1169</v>
      </c>
      <c r="B2213" s="118"/>
      <c r="C2213" s="118"/>
      <c r="D2213" s="118"/>
      <c r="E2213" s="118"/>
      <c r="F2213" s="118"/>
      <c r="G2213" s="118"/>
      <c r="H2213" s="118"/>
      <c r="I2213" s="118"/>
      <c r="J2213" s="118"/>
      <c r="K2213" s="118"/>
      <c r="L2213" s="118"/>
      <c r="M2213" s="118"/>
      <c r="N2213" s="118"/>
      <c r="O2213" s="118"/>
      <c r="P2213" s="118"/>
      <c r="Q2213" s="118"/>
      <c r="R2213" s="118"/>
      <c r="S2213" s="118"/>
      <c r="T2213" s="118"/>
      <c r="U2213" s="118"/>
      <c r="V2213" s="118"/>
      <c r="W2213" s="115"/>
      <c r="X2213" s="116"/>
      <c r="Y2213" s="117"/>
      <c r="Z2213" s="119"/>
      <c r="AA2213" s="120" t="s">
        <v>1170</v>
      </c>
      <c r="AB2213" s="121">
        <f>'Demand Input VP'!B1108</f>
        <v>0</v>
      </c>
      <c r="AC2213" s="120">
        <f>'Demand Input VP'!C1108</f>
        <v>0</v>
      </c>
      <c r="AD2213" s="120">
        <f>'Demand Input VP'!D1108</f>
        <v>0</v>
      </c>
      <c r="AE2213" s="120">
        <f>'Demand Input VP'!E1108</f>
        <v>0</v>
      </c>
      <c r="AF2213" s="120">
        <f>'Demand Input VP'!F1108</f>
        <v>0</v>
      </c>
      <c r="AG2213" s="120">
        <f>'Demand Input VP'!G1108</f>
        <v>0</v>
      </c>
      <c r="AH2213" s="120">
        <f>'Demand Input VP'!H1108</f>
        <v>0</v>
      </c>
      <c r="AI2213" s="120">
        <f>'Demand Input VP'!I1108</f>
        <v>0</v>
      </c>
      <c r="AJ2213" s="120">
        <f>'Demand Input VP'!J1108</f>
        <v>0</v>
      </c>
      <c r="AK2213" s="120">
        <f>'Demand Input VP'!K1108</f>
        <v>0</v>
      </c>
      <c r="AL2213" s="120">
        <f>'Demand Input VP'!L1108</f>
        <v>0</v>
      </c>
      <c r="AM2213" s="120">
        <f>'Demand Input VP'!M1108</f>
        <v>0</v>
      </c>
      <c r="AN2213" s="120">
        <f>'Demand Input VP'!N1108</f>
        <v>0</v>
      </c>
      <c r="AQ2213" t="str">
        <f>AQ2208</f>
        <v/>
      </c>
    </row>
    <row r="2214" spans="1:43" ht="14.25" customHeight="1" x14ac:dyDescent="0.25">
      <c r="A2214" s="1"/>
      <c r="B2214" s="122"/>
      <c r="C2214" s="122"/>
      <c r="D2214" s="122"/>
      <c r="E2214" s="122"/>
      <c r="F2214" s="122"/>
      <c r="G2214" s="122"/>
      <c r="H2214" s="122"/>
      <c r="I2214" s="122"/>
      <c r="J2214" s="122"/>
      <c r="K2214" s="122"/>
      <c r="L2214" s="122"/>
      <c r="M2214" s="122"/>
      <c r="N2214" s="122"/>
      <c r="O2214" s="122"/>
      <c r="P2214" s="122"/>
      <c r="Q2214" s="122"/>
      <c r="R2214" s="122"/>
      <c r="S2214" s="122"/>
      <c r="T2214" s="122"/>
      <c r="U2214" s="122"/>
      <c r="V2214" s="122"/>
      <c r="W2214" s="123"/>
      <c r="X2214" s="116"/>
      <c r="Y2214" s="117"/>
      <c r="Z2214" s="123"/>
      <c r="AA2214" s="112" t="s">
        <v>1171</v>
      </c>
      <c r="AB2214" s="113">
        <f>'Demand Input MP'!B1109</f>
        <v>0</v>
      </c>
      <c r="AC2214" s="112">
        <f>'Demand Input MP'!C1109</f>
        <v>0</v>
      </c>
      <c r="AD2214" s="112">
        <f>'Demand Input MP'!D1109</f>
        <v>0</v>
      </c>
      <c r="AE2214" s="112">
        <f>'Demand Input MP'!E1109</f>
        <v>0</v>
      </c>
      <c r="AF2214" s="112">
        <f>'Demand Input MP'!F1109</f>
        <v>0</v>
      </c>
      <c r="AG2214" s="112">
        <f>'Demand Input MP'!G1109</f>
        <v>0</v>
      </c>
      <c r="AH2214" s="112">
        <f>'Demand Input MP'!H1109</f>
        <v>0</v>
      </c>
      <c r="AI2214" s="112">
        <f>'Demand Input MP'!I1109</f>
        <v>0</v>
      </c>
      <c r="AJ2214" s="112">
        <f>'Demand Input MP'!J1109</f>
        <v>0</v>
      </c>
      <c r="AK2214" s="112">
        <f>'Demand Input MP'!K1109</f>
        <v>0</v>
      </c>
      <c r="AL2214" s="112">
        <f>'Demand Input MP'!L1109</f>
        <v>0</v>
      </c>
      <c r="AM2214" s="112">
        <f>'Demand Input MP'!M1109</f>
        <v>0</v>
      </c>
      <c r="AN2214" s="112">
        <f>'Demand Input MP'!N1109</f>
        <v>0</v>
      </c>
      <c r="AQ2214" t="str">
        <f>AQ2208</f>
        <v/>
      </c>
    </row>
    <row r="2215" spans="1:43" ht="14.25" customHeight="1" x14ac:dyDescent="0.25">
      <c r="A2215" s="1"/>
      <c r="B2215" s="122"/>
      <c r="C2215" s="122"/>
      <c r="D2215" s="122"/>
      <c r="E2215" s="122"/>
      <c r="F2215" s="122"/>
      <c r="G2215" s="122"/>
      <c r="H2215" s="122"/>
      <c r="I2215" s="122"/>
      <c r="J2215" s="122"/>
      <c r="K2215" s="122"/>
      <c r="L2215" s="122"/>
      <c r="M2215" s="122"/>
      <c r="N2215" s="122"/>
      <c r="O2215" s="122"/>
      <c r="P2215" s="122"/>
      <c r="Q2215" s="122"/>
      <c r="R2215" s="122"/>
      <c r="S2215" s="122"/>
      <c r="T2215" s="122"/>
      <c r="U2215" s="122"/>
      <c r="V2215" s="124" t="s">
        <v>91</v>
      </c>
      <c r="W2215" s="125">
        <f>IFERROR(IF(SUM('Run Rate History'!E224:AD224)&gt;0,(SUMPRODUCT((B2210:AA2210&gt;=PERCENTILE(B2210:AA2210,0.1))*(B2210:AA2210&lt;=PERCENTILE(B2210:AA2210,0.9))*B2210:AA2210)+SUMPRODUCT(('Run Rate History'!E224:AD224&gt;=PERCENTILE(B2210:AA2210,0.1))*('Run Rate History'!E224:AD224&lt;=PERCENTILE(B2210:AA2210,0.9))*'Run Rate History'!E224:AD224))/(SUMPRODUCT((B2210:AA2210&gt;=PERCENTILE(B2210:AA2210,0.1))*(B2210:AA2210&lt;=PERCENTILE(B2210:AA2210,0.9))*1)+SUMPRODUCT(('Run Rate History'!E224:AD224&gt;=PERCENTILE(B2210:AA2210,0.1))*('Run Rate History'!E224:AD224&lt;=PERCENTILE(B2210:AA2210,0.9))*1)),TRIMMEAN(B2210:AA2210,0.15)),0)</f>
        <v>16.5</v>
      </c>
      <c r="X2215" s="126" t="s">
        <v>1172</v>
      </c>
      <c r="Y2215" s="127">
        <f>SUM(B2210:AA2210)/26</f>
        <v>23.423076923076923</v>
      </c>
      <c r="Z2215" s="128"/>
      <c r="AA2215" s="112" t="s">
        <v>1173</v>
      </c>
      <c r="AB2215" s="113">
        <f>'Demand Input MP'!B1108</f>
        <v>0</v>
      </c>
      <c r="AC2215" s="112">
        <f>'Demand Input MP'!C1108</f>
        <v>0</v>
      </c>
      <c r="AD2215" s="112">
        <f>'Demand Input MP'!D1108</f>
        <v>0</v>
      </c>
      <c r="AE2215" s="112">
        <f>'Demand Input MP'!E1108</f>
        <v>0</v>
      </c>
      <c r="AF2215" s="112">
        <f>'Demand Input MP'!F1108</f>
        <v>0</v>
      </c>
      <c r="AG2215" s="112">
        <f>'Demand Input MP'!G1108</f>
        <v>0</v>
      </c>
      <c r="AH2215" s="112">
        <f>'Demand Input MP'!H1108</f>
        <v>0</v>
      </c>
      <c r="AI2215" s="112">
        <f>'Demand Input MP'!I1108</f>
        <v>0</v>
      </c>
      <c r="AJ2215" s="112">
        <f>'Demand Input MP'!J1108</f>
        <v>0</v>
      </c>
      <c r="AK2215" s="112">
        <f>'Demand Input MP'!K1108</f>
        <v>0</v>
      </c>
      <c r="AL2215" s="112">
        <f>'Demand Input MP'!L1108</f>
        <v>0</v>
      </c>
      <c r="AM2215" s="112">
        <f>'Demand Input MP'!M1108</f>
        <v>0</v>
      </c>
      <c r="AN2215" s="112">
        <f>'Demand Input MP'!N1108</f>
        <v>0</v>
      </c>
      <c r="AQ2215" t="str">
        <f>AQ2208</f>
        <v/>
      </c>
    </row>
    <row r="2216" spans="1:43" ht="14.25" customHeight="1" x14ac:dyDescent="0.25">
      <c r="A2216" s="1"/>
      <c r="B2216" s="122"/>
      <c r="C2216" s="122"/>
      <c r="D2216" s="122"/>
      <c r="E2216" s="122"/>
      <c r="F2216" s="122"/>
      <c r="G2216" s="122"/>
      <c r="H2216" s="122"/>
      <c r="I2216" s="122"/>
      <c r="J2216" s="122"/>
      <c r="K2216" s="122"/>
      <c r="L2216" s="122"/>
      <c r="M2216" s="122"/>
      <c r="N2216" s="122"/>
      <c r="O2216" s="122"/>
      <c r="P2216" s="122"/>
      <c r="Q2216" s="122"/>
      <c r="R2216" s="122"/>
      <c r="S2216" s="122"/>
      <c r="T2216" s="122"/>
      <c r="U2216" s="122"/>
      <c r="V2216" s="124" t="s">
        <v>94</v>
      </c>
      <c r="W2216" s="125">
        <f>IFERROR((1*MIN(MAX(X2210,0.5*IF(SUM('Run Rate History'!E224:AD224)&gt;0,(MEDIAN(IF(B2210:AA2210&gt;0,B2210:AA2210))+MEDIAN(IF('Run Rate History'!E224:AD224&gt;0,'Run Rate History'!E224:AD224)))/2,MEDIAN(IF(B2210:AA2210&gt;0,B2210:AA2210)))),2*IF(SUM('Run Rate History'!E224:AD224)&gt;0,(MEDIAN(IF(B2210:AA2210&gt;0,B2210:AA2210))+MEDIAN(IF('Run Rate History'!E224:AD224&gt;0,'Run Rate History'!E224:AD224)))/2,MEDIAN(IF(B2210:AA2210&gt;0,B2210:AA2210))))+2*MIN(MAX(Y2210,0.5*IF(SUM('Run Rate History'!E224:AD224)&gt;0,(MEDIAN(IF(B2210:AA2210&gt;0,B2210:AA2210))+MEDIAN(IF('Run Rate History'!E224:AD224&gt;0,'Run Rate History'!E224:AD224)))/2,MEDIAN(IF(B2210:AA2210&gt;0,B2210:AA2210)))),2*IF(SUM('Run Rate History'!E224:AD224)&gt;0,(MEDIAN(IF(B2210:AA2210&gt;0,B2210:AA2210))+MEDIAN(IF('Run Rate History'!E224:AD224&gt;0,'Run Rate History'!E224:AD224)))/2,MEDIAN(IF(B2210:AA2210&gt;0,B2210:AA2210))))+3*MIN(MAX(Z2210,0.5*IF(SUM('Run Rate History'!E224:AD224)&gt;0,(MEDIAN(IF(B2210:AA2210&gt;0,B2210:AA2210))+MEDIAN(IF('Run Rate History'!E224:AD224&gt;0,'Run Rate History'!E224:AD224)))/2,MEDIAN(IF(B2210:AA2210&gt;0,B2210:AA2210)))),2*IF(SUM('Run Rate History'!E224:AD224)&gt;0,(MEDIAN(IF(B2210:AA2210&gt;0,B2210:AA2210))+MEDIAN(IF('Run Rate History'!E224:AD224&gt;0,'Run Rate History'!E224:AD224)))/2,MEDIAN(IF(B2210:AA2210&gt;0,B2210:AA2210))))+4*MIN(MAX(AA2210,0.5*IF(SUM('Run Rate History'!E224:AD224)&gt;0,(MEDIAN(IF(B2210:AA2210&gt;0,B2210:AA2210))+MEDIAN(IF('Run Rate History'!E224:AD224&gt;0,'Run Rate History'!E224:AD224)))/2,MEDIAN(IF(B2210:AA2210&gt;0,B2210:AA2210)))),2*IF(SUM('Run Rate History'!E224:AD224)&gt;0,(MEDIAN(IF(B2210:AA2210&gt;0,B2210:AA2210))+MEDIAN(IF('Run Rate History'!E224:AD224&gt;0,'Run Rate History'!E224:AD224)))/2,MEDIAN(IF(B2210:AA2210&gt;0,B2210:AA2210)))))/10,0)</f>
        <v>28.212499999999999</v>
      </c>
      <c r="X2216" s="129" t="s">
        <v>1174</v>
      </c>
      <c r="Y2216" s="130">
        <f>IFERROR(VLOOKUP(A2208,'Stanje zaliha'!A:E,5,FALSE()),0)</f>
        <v>1532</v>
      </c>
      <c r="Z2216" s="131"/>
      <c r="AA2216" s="113" t="s">
        <v>1175</v>
      </c>
      <c r="AB2216" s="118">
        <f t="shared" ref="AB2216:AN2216" si="440">SUM(AB2212:AB2215)</f>
        <v>0</v>
      </c>
      <c r="AC2216" s="118">
        <f t="shared" si="440"/>
        <v>0</v>
      </c>
      <c r="AD2216" s="118">
        <f t="shared" si="440"/>
        <v>0</v>
      </c>
      <c r="AE2216" s="118">
        <f t="shared" si="440"/>
        <v>0</v>
      </c>
      <c r="AF2216" s="118">
        <f t="shared" si="440"/>
        <v>0</v>
      </c>
      <c r="AG2216" s="118">
        <f t="shared" si="440"/>
        <v>0</v>
      </c>
      <c r="AH2216" s="118">
        <f t="shared" si="440"/>
        <v>0</v>
      </c>
      <c r="AI2216" s="118">
        <f t="shared" si="440"/>
        <v>0</v>
      </c>
      <c r="AJ2216" s="118">
        <f t="shared" si="440"/>
        <v>0</v>
      </c>
      <c r="AK2216" s="118">
        <f t="shared" si="440"/>
        <v>0</v>
      </c>
      <c r="AL2216" s="118">
        <f t="shared" si="440"/>
        <v>0</v>
      </c>
      <c r="AM2216" s="118">
        <f t="shared" si="440"/>
        <v>0</v>
      </c>
      <c r="AN2216" s="118">
        <f t="shared" si="440"/>
        <v>0</v>
      </c>
      <c r="AQ2216" t="str">
        <f>AQ2208</f>
        <v/>
      </c>
    </row>
    <row r="2217" spans="1:43" ht="14.25" customHeight="1" x14ac:dyDescent="0.25">
      <c r="A2217" s="1"/>
      <c r="B2217" s="122"/>
      <c r="C2217" s="122"/>
      <c r="D2217" s="122"/>
      <c r="E2217" s="122"/>
      <c r="F2217" s="122"/>
      <c r="G2217" s="122"/>
      <c r="H2217" s="122"/>
      <c r="I2217" s="122"/>
      <c r="J2217" s="122"/>
      <c r="K2217" s="122"/>
      <c r="L2217" s="122"/>
      <c r="M2217" s="122"/>
      <c r="N2217" s="122"/>
      <c r="O2217" s="122"/>
      <c r="P2217" s="122"/>
      <c r="Q2217" s="122"/>
      <c r="R2217" s="122"/>
      <c r="S2217" s="122"/>
      <c r="T2217" s="122"/>
      <c r="U2217" s="122"/>
      <c r="V2217" s="124" t="s">
        <v>95</v>
      </c>
      <c r="W2217" s="125">
        <f>IFERROR(0.6*W2216+0.4*W2215,0)</f>
        <v>23.5275</v>
      </c>
      <c r="X2217" s="132" t="s">
        <v>1176</v>
      </c>
      <c r="Y2217" s="133">
        <f>IFERROR(SUMIF('Popis poslanih narudžbi'!A:A,A2208,'Popis poslanih narudžbi'!C:C),0)</f>
        <v>0</v>
      </c>
      <c r="Z2217" s="131"/>
      <c r="AA2217" s="134" t="s">
        <v>1177</v>
      </c>
      <c r="AB2217" s="118">
        <f t="shared" ref="AB2217:AN2217" si="441">AB2210+AB2216</f>
        <v>19</v>
      </c>
      <c r="AC2217" s="118">
        <f t="shared" si="441"/>
        <v>14</v>
      </c>
      <c r="AD2217" s="118">
        <f t="shared" si="441"/>
        <v>12</v>
      </c>
      <c r="AE2217" s="118">
        <f t="shared" si="441"/>
        <v>17</v>
      </c>
      <c r="AF2217" s="118">
        <f t="shared" si="441"/>
        <v>16</v>
      </c>
      <c r="AG2217" s="118">
        <f t="shared" si="441"/>
        <v>16</v>
      </c>
      <c r="AH2217" s="118">
        <f t="shared" si="441"/>
        <v>17</v>
      </c>
      <c r="AI2217" s="118">
        <f t="shared" si="441"/>
        <v>16</v>
      </c>
      <c r="AJ2217" s="118">
        <f t="shared" si="441"/>
        <v>17</v>
      </c>
      <c r="AK2217" s="118">
        <f t="shared" si="441"/>
        <v>17</v>
      </c>
      <c r="AL2217" s="118">
        <f t="shared" si="441"/>
        <v>17</v>
      </c>
      <c r="AM2217" s="118">
        <f t="shared" si="441"/>
        <v>17</v>
      </c>
      <c r="AN2217" s="118">
        <f t="shared" si="441"/>
        <v>17</v>
      </c>
      <c r="AQ2217" t="str">
        <f>AQ2208</f>
        <v/>
      </c>
    </row>
    <row r="2218" spans="1:43" ht="14.25" customHeight="1" x14ac:dyDescent="0.25">
      <c r="A2218" s="107" t="str">
        <f>'Run Rate'!A225</f>
        <v>ON00499</v>
      </c>
      <c r="B2218" s="135" t="str">
        <f>'Run Rate'!B225</f>
        <v>ON GS 100% Isolate 930g Chocolate</v>
      </c>
      <c r="C2218" s="135" t="str">
        <f>'Run Rate'!C225</f>
        <v>PROTEINI</v>
      </c>
      <c r="D2218" s="135" t="str">
        <f>'Run Rate'!D225</f>
        <v>02 SILVER</v>
      </c>
      <c r="E2218" s="122"/>
      <c r="F2218" s="122"/>
      <c r="G2218" s="122"/>
      <c r="H2218" s="122"/>
      <c r="I2218" s="122"/>
      <c r="J2218" s="122"/>
      <c r="K2218" s="122"/>
      <c r="L2218" s="122"/>
      <c r="M2218" s="122"/>
      <c r="N2218" s="122"/>
      <c r="O2218" s="122"/>
      <c r="P2218" s="122"/>
      <c r="Q2218" s="122"/>
      <c r="R2218" s="122"/>
      <c r="S2218" s="122"/>
      <c r="T2218" s="122"/>
      <c r="U2218" s="122"/>
      <c r="V2218" s="122"/>
      <c r="W2218" s="122"/>
      <c r="X2218" s="122"/>
      <c r="Y2218" s="122"/>
      <c r="Z2218" s="122"/>
      <c r="AA2218" s="122"/>
      <c r="AB2218" s="122"/>
      <c r="AC2218" s="122"/>
      <c r="AD2218" s="122"/>
      <c r="AE2218" s="122"/>
      <c r="AF2218" s="122"/>
      <c r="AG2218" s="122"/>
      <c r="AH2218" s="122"/>
      <c r="AI2218" s="122"/>
      <c r="AJ2218" s="122"/>
      <c r="AK2218" s="122"/>
      <c r="AL2218" s="122"/>
      <c r="AM2218" s="122"/>
      <c r="AN2218" s="122"/>
      <c r="AQ2218" t="str">
        <f>IF(AND(OR($B$1="ALL",$B$1=C2218),OR($E$1="ALL",$E$1=D2218),OR($B$2="ALL",$B$2=A2218),OR($E$2="ALL",IFERROR(SEARCH($E$2,B2218),0)&gt;0)),"MATCH","")</f>
        <v/>
      </c>
    </row>
    <row r="2219" spans="1:43" ht="14.25" customHeight="1" x14ac:dyDescent="0.25">
      <c r="A2219" s="108" t="s">
        <v>1137</v>
      </c>
      <c r="B2219" s="136" t="s">
        <v>1138</v>
      </c>
      <c r="C2219" s="136" t="s">
        <v>1139</v>
      </c>
      <c r="D2219" s="136" t="s">
        <v>1140</v>
      </c>
      <c r="E2219" s="136" t="s">
        <v>1141</v>
      </c>
      <c r="F2219" s="136" t="s">
        <v>1142</v>
      </c>
      <c r="G2219" s="136" t="s">
        <v>1143</v>
      </c>
      <c r="H2219" s="136" t="s">
        <v>1144</v>
      </c>
      <c r="I2219" s="136" t="s">
        <v>1145</v>
      </c>
      <c r="J2219" s="136" t="s">
        <v>1146</v>
      </c>
      <c r="K2219" s="136" t="s">
        <v>1147</v>
      </c>
      <c r="L2219" s="136" t="s">
        <v>1148</v>
      </c>
      <c r="M2219" s="136" t="s">
        <v>1149</v>
      </c>
      <c r="N2219" s="136" t="s">
        <v>1150</v>
      </c>
      <c r="O2219" s="136" t="s">
        <v>1151</v>
      </c>
      <c r="P2219" s="136" t="s">
        <v>1152</v>
      </c>
      <c r="Q2219" s="136" t="s">
        <v>1153</v>
      </c>
      <c r="R2219" s="136" t="s">
        <v>1154</v>
      </c>
      <c r="S2219" s="136" t="s">
        <v>1155</v>
      </c>
      <c r="T2219" s="136" t="s">
        <v>1156</v>
      </c>
      <c r="U2219" s="136" t="s">
        <v>1157</v>
      </c>
      <c r="V2219" s="136" t="s">
        <v>1158</v>
      </c>
      <c r="W2219" s="136" t="s">
        <v>1159</v>
      </c>
      <c r="X2219" s="136" t="s">
        <v>1160</v>
      </c>
      <c r="Y2219" s="136" t="s">
        <v>1161</v>
      </c>
      <c r="Z2219" s="136" t="s">
        <v>1162</v>
      </c>
      <c r="AA2219" s="136" t="s">
        <v>1163</v>
      </c>
      <c r="AB2219" s="137" t="s">
        <v>156</v>
      </c>
      <c r="AC2219" s="137" t="s">
        <v>157</v>
      </c>
      <c r="AD2219" s="137" t="s">
        <v>158</v>
      </c>
      <c r="AE2219" s="137" t="s">
        <v>139</v>
      </c>
      <c r="AF2219" s="138" t="s">
        <v>140</v>
      </c>
      <c r="AG2219" s="138" t="s">
        <v>141</v>
      </c>
      <c r="AH2219" s="138" t="s">
        <v>142</v>
      </c>
      <c r="AI2219" s="138" t="s">
        <v>143</v>
      </c>
      <c r="AJ2219" s="139" t="s">
        <v>144</v>
      </c>
      <c r="AK2219" s="139" t="s">
        <v>145</v>
      </c>
      <c r="AL2219" s="139" t="s">
        <v>146</v>
      </c>
      <c r="AM2219" s="140" t="s">
        <v>147</v>
      </c>
      <c r="AN2219" s="140" t="s">
        <v>148</v>
      </c>
      <c r="AQ2219" t="str">
        <f>AQ2218</f>
        <v/>
      </c>
    </row>
    <row r="2220" spans="1:43" ht="14.25" customHeight="1" x14ac:dyDescent="0.25">
      <c r="A2220" s="99" t="s">
        <v>1164</v>
      </c>
      <c r="B2220" s="112">
        <f>'Run Rate'!E225</f>
        <v>19</v>
      </c>
      <c r="C2220" s="112">
        <f>'Run Rate'!F225</f>
        <v>35</v>
      </c>
      <c r="D2220" s="112">
        <f>'Run Rate'!G225</f>
        <v>27</v>
      </c>
      <c r="E2220" s="112">
        <f>'Run Rate'!H225</f>
        <v>22</v>
      </c>
      <c r="F2220" s="112">
        <f>'Run Rate'!I225</f>
        <v>13</v>
      </c>
      <c r="G2220" s="112">
        <f>'Run Rate'!J225</f>
        <v>9</v>
      </c>
      <c r="H2220" s="112">
        <f>'Run Rate'!K225</f>
        <v>4</v>
      </c>
      <c r="I2220" s="112">
        <f>'Run Rate'!L225</f>
        <v>1</v>
      </c>
      <c r="J2220" s="112">
        <f>'Run Rate'!M225</f>
        <v>1</v>
      </c>
      <c r="K2220" s="112">
        <f>'Run Rate'!N225</f>
        <v>13</v>
      </c>
      <c r="L2220" s="112">
        <f>'Run Rate'!O225</f>
        <v>24</v>
      </c>
      <c r="M2220" s="112">
        <f>'Run Rate'!P225</f>
        <v>27</v>
      </c>
      <c r="N2220" s="112">
        <f>'Run Rate'!Q225</f>
        <v>25</v>
      </c>
      <c r="O2220" s="112">
        <f>'Run Rate'!R225</f>
        <v>7</v>
      </c>
      <c r="P2220" s="112">
        <f>'Run Rate'!S225</f>
        <v>5</v>
      </c>
      <c r="Q2220" s="112">
        <f>'Run Rate'!T225</f>
        <v>32</v>
      </c>
      <c r="R2220" s="112">
        <f>'Run Rate'!U225</f>
        <v>28</v>
      </c>
      <c r="S2220" s="112">
        <f>'Run Rate'!V225</f>
        <v>29</v>
      </c>
      <c r="T2220" s="112">
        <f>'Run Rate'!W225</f>
        <v>23</v>
      </c>
      <c r="U2220" s="112">
        <f>'Run Rate'!X225</f>
        <v>43</v>
      </c>
      <c r="V2220" s="112">
        <f>'Run Rate'!Y225</f>
        <v>37</v>
      </c>
      <c r="W2220" s="112">
        <f>'Run Rate'!Z225</f>
        <v>36</v>
      </c>
      <c r="X2220" s="112">
        <f>'Run Rate'!AA225</f>
        <v>6</v>
      </c>
      <c r="Y2220" s="112">
        <f>'Run Rate'!AB225</f>
        <v>6</v>
      </c>
      <c r="Z2220" s="112">
        <f>'Run Rate'!AC225</f>
        <v>2</v>
      </c>
      <c r="AA2220" s="112">
        <f>'Run Rate'!AD225</f>
        <v>0</v>
      </c>
      <c r="AB2220" s="113">
        <v>7</v>
      </c>
      <c r="AC2220" s="112">
        <v>9</v>
      </c>
      <c r="AD2220" s="112">
        <v>12</v>
      </c>
      <c r="AE2220" s="112">
        <v>15</v>
      </c>
      <c r="AF2220" s="112">
        <v>16</v>
      </c>
      <c r="AG2220" s="112">
        <v>16</v>
      </c>
      <c r="AH2220" s="112">
        <v>16</v>
      </c>
      <c r="AI2220" s="112">
        <v>16</v>
      </c>
      <c r="AJ2220" s="112">
        <v>17</v>
      </c>
      <c r="AK2220" s="112">
        <v>17</v>
      </c>
      <c r="AL2220" s="112">
        <v>18</v>
      </c>
      <c r="AM2220" s="112">
        <v>17</v>
      </c>
      <c r="AN2220" s="112">
        <v>17</v>
      </c>
      <c r="AQ2220" t="str">
        <f>AQ2218</f>
        <v/>
      </c>
    </row>
    <row r="2221" spans="1:43" ht="14.25" customHeight="1" x14ac:dyDescent="0.25">
      <c r="A2221" s="99" t="s">
        <v>1165</v>
      </c>
      <c r="B2221" s="114"/>
      <c r="C2221" s="114"/>
      <c r="D2221" s="114"/>
      <c r="E2221" s="114"/>
      <c r="F2221" s="114"/>
      <c r="G2221" s="114"/>
      <c r="H2221" s="114"/>
      <c r="I2221" s="114"/>
      <c r="J2221" s="114"/>
      <c r="K2221" s="114"/>
      <c r="L2221" s="114"/>
      <c r="M2221" s="114"/>
      <c r="N2221" s="114"/>
      <c r="O2221" s="114"/>
      <c r="P2221" s="114"/>
      <c r="Q2221" s="114"/>
      <c r="R2221" s="114"/>
      <c r="S2221" s="114"/>
      <c r="T2221" s="114"/>
      <c r="U2221" s="114"/>
      <c r="V2221" s="114"/>
      <c r="W2221" s="115"/>
      <c r="X2221" s="115"/>
      <c r="Y2221" s="115"/>
      <c r="Z2221" s="115"/>
      <c r="AA2221" s="112" t="s">
        <v>1166</v>
      </c>
      <c r="AB2221" s="113"/>
      <c r="AC2221" s="112"/>
      <c r="AD2221" s="112"/>
      <c r="AE2221" s="112"/>
      <c r="AF2221" s="112"/>
      <c r="AG2221" s="112"/>
      <c r="AH2221" s="112"/>
      <c r="AI2221" s="112"/>
      <c r="AJ2221" s="112"/>
      <c r="AK2221" s="112"/>
      <c r="AL2221" s="112"/>
      <c r="AM2221" s="112"/>
      <c r="AN2221" s="112"/>
      <c r="AQ2221" t="str">
        <f>AQ2218</f>
        <v/>
      </c>
    </row>
    <row r="2222" spans="1:43" ht="14.25" customHeight="1" x14ac:dyDescent="0.25">
      <c r="A2222" s="99" t="s">
        <v>1167</v>
      </c>
      <c r="B2222" s="114"/>
      <c r="C2222" s="114"/>
      <c r="D2222" s="114"/>
      <c r="E2222" s="114"/>
      <c r="F2222" s="114"/>
      <c r="G2222" s="114"/>
      <c r="H2222" s="114"/>
      <c r="I2222" s="114"/>
      <c r="J2222" s="114"/>
      <c r="K2222" s="114"/>
      <c r="L2222" s="114"/>
      <c r="M2222" s="114"/>
      <c r="N2222" s="114"/>
      <c r="O2222" s="114"/>
      <c r="P2222" s="114"/>
      <c r="Q2222" s="114"/>
      <c r="R2222" s="114"/>
      <c r="S2222" s="114"/>
      <c r="T2222" s="114"/>
      <c r="U2222" s="114"/>
      <c r="V2222" s="114"/>
      <c r="W2222" s="115"/>
      <c r="X2222" s="116"/>
      <c r="Y2222" s="117"/>
      <c r="Z2222" s="115"/>
      <c r="AA2222" s="112" t="s">
        <v>1168</v>
      </c>
      <c r="AB2222" s="113">
        <f>'Demand Input VP'!B1114</f>
        <v>0</v>
      </c>
      <c r="AC2222" s="112">
        <f>'Demand Input VP'!C1114</f>
        <v>0</v>
      </c>
      <c r="AD2222" s="112">
        <f>'Demand Input VP'!D1114</f>
        <v>0</v>
      </c>
      <c r="AE2222" s="112">
        <f>'Demand Input VP'!E1114</f>
        <v>0</v>
      </c>
      <c r="AF2222" s="112">
        <f>'Demand Input VP'!F1114</f>
        <v>0</v>
      </c>
      <c r="AG2222" s="112">
        <f>'Demand Input VP'!G1114</f>
        <v>0</v>
      </c>
      <c r="AH2222" s="112">
        <f>'Demand Input VP'!H1114</f>
        <v>0</v>
      </c>
      <c r="AI2222" s="112">
        <f>'Demand Input VP'!I1114</f>
        <v>0</v>
      </c>
      <c r="AJ2222" s="112">
        <f>'Demand Input VP'!J1114</f>
        <v>0</v>
      </c>
      <c r="AK2222" s="112">
        <f>'Demand Input VP'!K1114</f>
        <v>0</v>
      </c>
      <c r="AL2222" s="112">
        <f>'Demand Input VP'!L1114</f>
        <v>0</v>
      </c>
      <c r="AM2222" s="112">
        <f>'Demand Input VP'!M1114</f>
        <v>0</v>
      </c>
      <c r="AN2222" s="112">
        <f>'Demand Input VP'!N1114</f>
        <v>0</v>
      </c>
      <c r="AQ2222" t="str">
        <f>AQ2218</f>
        <v/>
      </c>
    </row>
    <row r="2223" spans="1:43" ht="14.25" customHeight="1" x14ac:dyDescent="0.25">
      <c r="A2223" s="99" t="s">
        <v>1169</v>
      </c>
      <c r="B2223" s="118"/>
      <c r="C2223" s="118"/>
      <c r="D2223" s="118"/>
      <c r="E2223" s="118"/>
      <c r="F2223" s="118"/>
      <c r="G2223" s="118"/>
      <c r="H2223" s="118"/>
      <c r="I2223" s="118"/>
      <c r="J2223" s="118"/>
      <c r="K2223" s="118"/>
      <c r="L2223" s="118"/>
      <c r="M2223" s="118"/>
      <c r="N2223" s="118"/>
      <c r="O2223" s="118"/>
      <c r="P2223" s="118"/>
      <c r="Q2223" s="118"/>
      <c r="R2223" s="118"/>
      <c r="S2223" s="118"/>
      <c r="T2223" s="118"/>
      <c r="U2223" s="118"/>
      <c r="V2223" s="118"/>
      <c r="W2223" s="115"/>
      <c r="X2223" s="116"/>
      <c r="Y2223" s="117"/>
      <c r="Z2223" s="119"/>
      <c r="AA2223" s="120" t="s">
        <v>1170</v>
      </c>
      <c r="AB2223" s="121">
        <f>'Demand Input VP'!B1113</f>
        <v>0</v>
      </c>
      <c r="AC2223" s="120">
        <f>'Demand Input VP'!C1113</f>
        <v>0</v>
      </c>
      <c r="AD2223" s="120">
        <f>'Demand Input VP'!D1113</f>
        <v>0</v>
      </c>
      <c r="AE2223" s="120">
        <f>'Demand Input VP'!E1113</f>
        <v>0</v>
      </c>
      <c r="AF2223" s="120">
        <f>'Demand Input VP'!F1113</f>
        <v>0</v>
      </c>
      <c r="AG2223" s="120">
        <f>'Demand Input VP'!G1113</f>
        <v>0</v>
      </c>
      <c r="AH2223" s="120">
        <f>'Demand Input VP'!H1113</f>
        <v>0</v>
      </c>
      <c r="AI2223" s="120">
        <f>'Demand Input VP'!I1113</f>
        <v>0</v>
      </c>
      <c r="AJ2223" s="120">
        <f>'Demand Input VP'!J1113</f>
        <v>0</v>
      </c>
      <c r="AK2223" s="120">
        <f>'Demand Input VP'!K1113</f>
        <v>0</v>
      </c>
      <c r="AL2223" s="120">
        <f>'Demand Input VP'!L1113</f>
        <v>0</v>
      </c>
      <c r="AM2223" s="120">
        <f>'Demand Input VP'!M1113</f>
        <v>0</v>
      </c>
      <c r="AN2223" s="120">
        <f>'Demand Input VP'!N1113</f>
        <v>0</v>
      </c>
      <c r="AQ2223" t="str">
        <f>AQ2218</f>
        <v/>
      </c>
    </row>
    <row r="2224" spans="1:43" ht="14.25" customHeight="1" x14ac:dyDescent="0.25">
      <c r="A2224" s="1"/>
      <c r="B2224" s="122"/>
      <c r="C2224" s="122"/>
      <c r="D2224" s="122"/>
      <c r="E2224" s="122"/>
      <c r="F2224" s="122"/>
      <c r="G2224" s="122"/>
      <c r="H2224" s="122"/>
      <c r="I2224" s="122"/>
      <c r="J2224" s="122"/>
      <c r="K2224" s="122"/>
      <c r="L2224" s="122"/>
      <c r="M2224" s="122"/>
      <c r="N2224" s="122"/>
      <c r="O2224" s="122"/>
      <c r="P2224" s="122"/>
      <c r="Q2224" s="122"/>
      <c r="R2224" s="122"/>
      <c r="S2224" s="122"/>
      <c r="T2224" s="122"/>
      <c r="U2224" s="122"/>
      <c r="V2224" s="122"/>
      <c r="W2224" s="123"/>
      <c r="X2224" s="116"/>
      <c r="Y2224" s="117"/>
      <c r="Z2224" s="123"/>
      <c r="AA2224" s="112" t="s">
        <v>1171</v>
      </c>
      <c r="AB2224" s="113">
        <f>'Demand Input MP'!B1114</f>
        <v>0</v>
      </c>
      <c r="AC2224" s="112">
        <f>'Demand Input MP'!C1114</f>
        <v>0</v>
      </c>
      <c r="AD2224" s="112">
        <f>'Demand Input MP'!D1114</f>
        <v>0</v>
      </c>
      <c r="AE2224" s="112">
        <f>'Demand Input MP'!E1114</f>
        <v>0</v>
      </c>
      <c r="AF2224" s="112">
        <f>'Demand Input MP'!F1114</f>
        <v>0</v>
      </c>
      <c r="AG2224" s="112">
        <f>'Demand Input MP'!G1114</f>
        <v>0</v>
      </c>
      <c r="AH2224" s="112">
        <f>'Demand Input MP'!H1114</f>
        <v>0</v>
      </c>
      <c r="AI2224" s="112">
        <f>'Demand Input MP'!I1114</f>
        <v>0</v>
      </c>
      <c r="AJ2224" s="112">
        <f>'Demand Input MP'!J1114</f>
        <v>0</v>
      </c>
      <c r="AK2224" s="112">
        <f>'Demand Input MP'!K1114</f>
        <v>0</v>
      </c>
      <c r="AL2224" s="112">
        <f>'Demand Input MP'!L1114</f>
        <v>0</v>
      </c>
      <c r="AM2224" s="112">
        <f>'Demand Input MP'!M1114</f>
        <v>0</v>
      </c>
      <c r="AN2224" s="112">
        <f>'Demand Input MP'!N1114</f>
        <v>0</v>
      </c>
      <c r="AQ2224" t="str">
        <f>AQ2218</f>
        <v/>
      </c>
    </row>
    <row r="2225" spans="1:43" ht="14.25" customHeight="1" x14ac:dyDescent="0.25">
      <c r="A2225" s="1"/>
      <c r="B2225" s="122"/>
      <c r="C2225" s="122"/>
      <c r="D2225" s="122"/>
      <c r="E2225" s="122"/>
      <c r="F2225" s="122"/>
      <c r="G2225" s="122"/>
      <c r="H2225" s="122"/>
      <c r="I2225" s="122"/>
      <c r="J2225" s="122"/>
      <c r="K2225" s="122"/>
      <c r="L2225" s="122"/>
      <c r="M2225" s="122"/>
      <c r="N2225" s="122"/>
      <c r="O2225" s="122"/>
      <c r="P2225" s="122"/>
      <c r="Q2225" s="122"/>
      <c r="R2225" s="122"/>
      <c r="S2225" s="122"/>
      <c r="T2225" s="122"/>
      <c r="U2225" s="122"/>
      <c r="V2225" s="124" t="s">
        <v>91</v>
      </c>
      <c r="W2225" s="125">
        <f>IFERROR(IF(SUM('Run Rate History'!E225:AD225)&gt;0,(SUMPRODUCT((B2220:AA2220&gt;=PERCENTILE(B2220:AA2220,0.1))*(B2220:AA2220&lt;=PERCENTILE(B2220:AA2220,0.9))*B2220:AA2220)+SUMPRODUCT(('Run Rate History'!E225:AD225&gt;=PERCENTILE(B2220:AA2220,0.1))*('Run Rate History'!E225:AD225&lt;=PERCENTILE(B2220:AA2220,0.9))*'Run Rate History'!E225:AD225))/(SUMPRODUCT((B2220:AA2220&gt;=PERCENTILE(B2220:AA2220,0.1))*(B2220:AA2220&lt;=PERCENTILE(B2220:AA2220,0.9))*1)+SUMPRODUCT(('Run Rate History'!E225:AD225&gt;=PERCENTILE(B2220:AA2220,0.1))*('Run Rate History'!E225:AD225&lt;=PERCENTILE(B2220:AA2220,0.9))*1)),TRIMMEAN(B2220:AA2220,0.15)),0)</f>
        <v>17.088888888888889</v>
      </c>
      <c r="X2225" s="126" t="s">
        <v>1172</v>
      </c>
      <c r="Y2225" s="127">
        <f>SUM(B2220:AA2220)/26</f>
        <v>18.23076923076923</v>
      </c>
      <c r="Z2225" s="128"/>
      <c r="AA2225" s="112" t="s">
        <v>1173</v>
      </c>
      <c r="AB2225" s="113">
        <f>'Demand Input MP'!B1113</f>
        <v>0</v>
      </c>
      <c r="AC2225" s="112">
        <f>'Demand Input MP'!C1113</f>
        <v>0</v>
      </c>
      <c r="AD2225" s="112">
        <f>'Demand Input MP'!D1113</f>
        <v>0</v>
      </c>
      <c r="AE2225" s="112">
        <f>'Demand Input MP'!E1113</f>
        <v>0</v>
      </c>
      <c r="AF2225" s="112">
        <f>'Demand Input MP'!F1113</f>
        <v>0</v>
      </c>
      <c r="AG2225" s="112">
        <f>'Demand Input MP'!G1113</f>
        <v>0</v>
      </c>
      <c r="AH2225" s="112">
        <f>'Demand Input MP'!H1113</f>
        <v>0</v>
      </c>
      <c r="AI2225" s="112">
        <f>'Demand Input MP'!I1113</f>
        <v>0</v>
      </c>
      <c r="AJ2225" s="112">
        <f>'Demand Input MP'!J1113</f>
        <v>0</v>
      </c>
      <c r="AK2225" s="112">
        <f>'Demand Input MP'!K1113</f>
        <v>0</v>
      </c>
      <c r="AL2225" s="112">
        <f>'Demand Input MP'!L1113</f>
        <v>0</v>
      </c>
      <c r="AM2225" s="112">
        <f>'Demand Input MP'!M1113</f>
        <v>0</v>
      </c>
      <c r="AN2225" s="112">
        <f>'Demand Input MP'!N1113</f>
        <v>0</v>
      </c>
      <c r="AQ2225" t="str">
        <f>AQ2218</f>
        <v/>
      </c>
    </row>
    <row r="2226" spans="1:43" ht="14.25" customHeight="1" x14ac:dyDescent="0.25">
      <c r="A2226" s="1"/>
      <c r="B2226" s="122"/>
      <c r="C2226" s="122"/>
      <c r="D2226" s="122"/>
      <c r="E2226" s="122"/>
      <c r="F2226" s="122"/>
      <c r="G2226" s="122"/>
      <c r="H2226" s="122"/>
      <c r="I2226" s="122"/>
      <c r="J2226" s="122"/>
      <c r="K2226" s="122"/>
      <c r="L2226" s="122"/>
      <c r="M2226" s="122"/>
      <c r="N2226" s="122"/>
      <c r="O2226" s="122"/>
      <c r="P2226" s="122"/>
      <c r="Q2226" s="122"/>
      <c r="R2226" s="122"/>
      <c r="S2226" s="122"/>
      <c r="T2226" s="122"/>
      <c r="U2226" s="122"/>
      <c r="V2226" s="124" t="s">
        <v>94</v>
      </c>
      <c r="W2226" s="125">
        <f>IFERROR((1*MIN(MAX(X2220,0.5*IF(SUM('Run Rate History'!E225:AD225)&gt;0,(MEDIAN(IF(B2220:AA2220&gt;0,B2220:AA2220))+MEDIAN(IF('Run Rate History'!E225:AD225&gt;0,'Run Rate History'!E225:AD225)))/2,MEDIAN(IF(B2220:AA2220&gt;0,B2220:AA2220)))),2*IF(SUM('Run Rate History'!E225:AD225)&gt;0,(MEDIAN(IF(B2220:AA2220&gt;0,B2220:AA2220))+MEDIAN(IF('Run Rate History'!E225:AD225&gt;0,'Run Rate History'!E225:AD225)))/2,MEDIAN(IF(B2220:AA2220&gt;0,B2220:AA2220))))+2*MIN(MAX(Y2220,0.5*IF(SUM('Run Rate History'!E225:AD225)&gt;0,(MEDIAN(IF(B2220:AA2220&gt;0,B2220:AA2220))+MEDIAN(IF('Run Rate History'!E225:AD225&gt;0,'Run Rate History'!E225:AD225)))/2,MEDIAN(IF(B2220:AA2220&gt;0,B2220:AA2220)))),2*IF(SUM('Run Rate History'!E225:AD225)&gt;0,(MEDIAN(IF(B2220:AA2220&gt;0,B2220:AA2220))+MEDIAN(IF('Run Rate History'!E225:AD225&gt;0,'Run Rate History'!E225:AD225)))/2,MEDIAN(IF(B2220:AA2220&gt;0,B2220:AA2220))))+3*MIN(MAX(Z2220,0.5*IF(SUM('Run Rate History'!E225:AD225)&gt;0,(MEDIAN(IF(B2220:AA2220&gt;0,B2220:AA2220))+MEDIAN(IF('Run Rate History'!E225:AD225&gt;0,'Run Rate History'!E225:AD225)))/2,MEDIAN(IF(B2220:AA2220&gt;0,B2220:AA2220)))),2*IF(SUM('Run Rate History'!E225:AD225)&gt;0,(MEDIAN(IF(B2220:AA2220&gt;0,B2220:AA2220))+MEDIAN(IF('Run Rate History'!E225:AD225&gt;0,'Run Rate History'!E225:AD225)))/2,MEDIAN(IF(B2220:AA2220&gt;0,B2220:AA2220))))+4*MIN(MAX(AA2220,0.5*IF(SUM('Run Rate History'!E225:AD225)&gt;0,(MEDIAN(IF(B2220:AA2220&gt;0,B2220:AA2220))+MEDIAN(IF('Run Rate History'!E225:AD225&gt;0,'Run Rate History'!E225:AD225)))/2,MEDIAN(IF(B2220:AA2220&gt;0,B2220:AA2220)))),2*IF(SUM('Run Rate History'!E225:AD225)&gt;0,(MEDIAN(IF(B2220:AA2220&gt;0,B2220:AA2220))+MEDIAN(IF('Run Rate History'!E225:AD225&gt;0,'Run Rate History'!E225:AD225)))/2,MEDIAN(IF(B2220:AA2220&gt;0,B2220:AA2220)))))/10,0)</f>
        <v>8.875</v>
      </c>
      <c r="X2226" s="129" t="s">
        <v>1174</v>
      </c>
      <c r="Y2226" s="130">
        <f>IFERROR(VLOOKUP(A2218,'Stanje zaliha'!A:E,5,FALSE()),0)</f>
        <v>240</v>
      </c>
      <c r="Z2226" s="131"/>
      <c r="AA2226" s="113" t="s">
        <v>1175</v>
      </c>
      <c r="AB2226" s="118">
        <f t="shared" ref="AB2226:AN2226" si="442">SUM(AB2222:AB2225)</f>
        <v>0</v>
      </c>
      <c r="AC2226" s="118">
        <f t="shared" si="442"/>
        <v>0</v>
      </c>
      <c r="AD2226" s="118">
        <f t="shared" si="442"/>
        <v>0</v>
      </c>
      <c r="AE2226" s="118">
        <f t="shared" si="442"/>
        <v>0</v>
      </c>
      <c r="AF2226" s="118">
        <f t="shared" si="442"/>
        <v>0</v>
      </c>
      <c r="AG2226" s="118">
        <f t="shared" si="442"/>
        <v>0</v>
      </c>
      <c r="AH2226" s="118">
        <f t="shared" si="442"/>
        <v>0</v>
      </c>
      <c r="AI2226" s="118">
        <f t="shared" si="442"/>
        <v>0</v>
      </c>
      <c r="AJ2226" s="118">
        <f t="shared" si="442"/>
        <v>0</v>
      </c>
      <c r="AK2226" s="118">
        <f t="shared" si="442"/>
        <v>0</v>
      </c>
      <c r="AL2226" s="118">
        <f t="shared" si="442"/>
        <v>0</v>
      </c>
      <c r="AM2226" s="118">
        <f t="shared" si="442"/>
        <v>0</v>
      </c>
      <c r="AN2226" s="118">
        <f t="shared" si="442"/>
        <v>0</v>
      </c>
      <c r="AQ2226" t="str">
        <f>AQ2218</f>
        <v/>
      </c>
    </row>
    <row r="2227" spans="1:43" ht="14.25" customHeight="1" x14ac:dyDescent="0.25">
      <c r="A2227" s="1"/>
      <c r="B2227" s="122"/>
      <c r="C2227" s="122"/>
      <c r="D2227" s="122"/>
      <c r="E2227" s="122"/>
      <c r="F2227" s="122"/>
      <c r="G2227" s="122"/>
      <c r="H2227" s="122"/>
      <c r="I2227" s="122"/>
      <c r="J2227" s="122"/>
      <c r="K2227" s="122"/>
      <c r="L2227" s="122"/>
      <c r="M2227" s="122"/>
      <c r="N2227" s="122"/>
      <c r="O2227" s="122"/>
      <c r="P2227" s="122"/>
      <c r="Q2227" s="122"/>
      <c r="R2227" s="122"/>
      <c r="S2227" s="122"/>
      <c r="T2227" s="122"/>
      <c r="U2227" s="122"/>
      <c r="V2227" s="124" t="s">
        <v>95</v>
      </c>
      <c r="W2227" s="125">
        <f>IFERROR(0.6*W2226+0.4*W2225,0)</f>
        <v>12.160555555555556</v>
      </c>
      <c r="X2227" s="132" t="s">
        <v>1176</v>
      </c>
      <c r="Y2227" s="133">
        <f>IFERROR(SUMIF('Popis poslanih narudžbi'!A:A,A2218,'Popis poslanih narudžbi'!C:C),0)</f>
        <v>0</v>
      </c>
      <c r="Z2227" s="131"/>
      <c r="AA2227" s="134" t="s">
        <v>1177</v>
      </c>
      <c r="AB2227" s="118">
        <f t="shared" ref="AB2227:AN2227" si="443">AB2220+AB2226</f>
        <v>7</v>
      </c>
      <c r="AC2227" s="118">
        <f t="shared" si="443"/>
        <v>9</v>
      </c>
      <c r="AD2227" s="118">
        <f t="shared" si="443"/>
        <v>12</v>
      </c>
      <c r="AE2227" s="118">
        <f t="shared" si="443"/>
        <v>15</v>
      </c>
      <c r="AF2227" s="118">
        <f t="shared" si="443"/>
        <v>16</v>
      </c>
      <c r="AG2227" s="118">
        <f t="shared" si="443"/>
        <v>16</v>
      </c>
      <c r="AH2227" s="118">
        <f t="shared" si="443"/>
        <v>16</v>
      </c>
      <c r="AI2227" s="118">
        <f t="shared" si="443"/>
        <v>16</v>
      </c>
      <c r="AJ2227" s="118">
        <f t="shared" si="443"/>
        <v>17</v>
      </c>
      <c r="AK2227" s="118">
        <f t="shared" si="443"/>
        <v>17</v>
      </c>
      <c r="AL2227" s="118">
        <f t="shared" si="443"/>
        <v>18</v>
      </c>
      <c r="AM2227" s="118">
        <f t="shared" si="443"/>
        <v>17</v>
      </c>
      <c r="AN2227" s="118">
        <f t="shared" si="443"/>
        <v>17</v>
      </c>
      <c r="AQ2227" t="str">
        <f>AQ2218</f>
        <v/>
      </c>
    </row>
    <row r="2228" spans="1:43" ht="14.25" customHeight="1" x14ac:dyDescent="0.25">
      <c r="A2228" s="107" t="str">
        <f>'Run Rate'!A226</f>
        <v>POL12754</v>
      </c>
      <c r="B2228" s="135" t="str">
        <f>'Run Rate'!B226</f>
        <v>Polleo Isotonic Sports Drink 500g Pineapple Iced Tea</v>
      </c>
      <c r="C2228" s="135" t="str">
        <f>'Run Rate'!C226</f>
        <v>SPORTSKA PREHRANA</v>
      </c>
      <c r="D2228" s="135" t="str">
        <f>'Run Rate'!D226</f>
        <v>02 SILVER</v>
      </c>
      <c r="E2228" s="122"/>
      <c r="F2228" s="122"/>
      <c r="G2228" s="122"/>
      <c r="H2228" s="122"/>
      <c r="I2228" s="122"/>
      <c r="J2228" s="122"/>
      <c r="K2228" s="122"/>
      <c r="L2228" s="122"/>
      <c r="M2228" s="122"/>
      <c r="N2228" s="122"/>
      <c r="O2228" s="122"/>
      <c r="P2228" s="122"/>
      <c r="Q2228" s="122"/>
      <c r="R2228" s="122"/>
      <c r="S2228" s="122"/>
      <c r="T2228" s="122"/>
      <c r="U2228" s="122"/>
      <c r="V2228" s="122"/>
      <c r="W2228" s="122"/>
      <c r="X2228" s="122"/>
      <c r="Y2228" s="122"/>
      <c r="Z2228" s="122"/>
      <c r="AA2228" s="122"/>
      <c r="AB2228" s="122"/>
      <c r="AC2228" s="122"/>
      <c r="AD2228" s="122"/>
      <c r="AE2228" s="122"/>
      <c r="AF2228" s="122"/>
      <c r="AG2228" s="122"/>
      <c r="AH2228" s="122"/>
      <c r="AI2228" s="122"/>
      <c r="AJ2228" s="122"/>
      <c r="AK2228" s="122"/>
      <c r="AL2228" s="122"/>
      <c r="AM2228" s="122"/>
      <c r="AN2228" s="122"/>
      <c r="AQ2228" t="str">
        <f>IF(AND(OR($B$1="ALL",$B$1=C2228),OR($E$1="ALL",$E$1=D2228),OR($B$2="ALL",$B$2=A2228),OR($E$2="ALL",IFERROR(SEARCH($E$2,B2228),0)&gt;0)),"MATCH","")</f>
        <v/>
      </c>
    </row>
    <row r="2229" spans="1:43" ht="14.25" customHeight="1" x14ac:dyDescent="0.25">
      <c r="A2229" s="108" t="s">
        <v>1137</v>
      </c>
      <c r="B2229" s="136" t="s">
        <v>1138</v>
      </c>
      <c r="C2229" s="136" t="s">
        <v>1139</v>
      </c>
      <c r="D2229" s="136" t="s">
        <v>1140</v>
      </c>
      <c r="E2229" s="136" t="s">
        <v>1141</v>
      </c>
      <c r="F2229" s="136" t="s">
        <v>1142</v>
      </c>
      <c r="G2229" s="136" t="s">
        <v>1143</v>
      </c>
      <c r="H2229" s="136" t="s">
        <v>1144</v>
      </c>
      <c r="I2229" s="136" t="s">
        <v>1145</v>
      </c>
      <c r="J2229" s="136" t="s">
        <v>1146</v>
      </c>
      <c r="K2229" s="136" t="s">
        <v>1147</v>
      </c>
      <c r="L2229" s="136" t="s">
        <v>1148</v>
      </c>
      <c r="M2229" s="136" t="s">
        <v>1149</v>
      </c>
      <c r="N2229" s="136" t="s">
        <v>1150</v>
      </c>
      <c r="O2229" s="136" t="s">
        <v>1151</v>
      </c>
      <c r="P2229" s="136" t="s">
        <v>1152</v>
      </c>
      <c r="Q2229" s="136" t="s">
        <v>1153</v>
      </c>
      <c r="R2229" s="136" t="s">
        <v>1154</v>
      </c>
      <c r="S2229" s="136" t="s">
        <v>1155</v>
      </c>
      <c r="T2229" s="136" t="s">
        <v>1156</v>
      </c>
      <c r="U2229" s="136" t="s">
        <v>1157</v>
      </c>
      <c r="V2229" s="136" t="s">
        <v>1158</v>
      </c>
      <c r="W2229" s="136" t="s">
        <v>1159</v>
      </c>
      <c r="X2229" s="136" t="s">
        <v>1160</v>
      </c>
      <c r="Y2229" s="136" t="s">
        <v>1161</v>
      </c>
      <c r="Z2229" s="136" t="s">
        <v>1162</v>
      </c>
      <c r="AA2229" s="136" t="s">
        <v>1163</v>
      </c>
      <c r="AB2229" s="137" t="s">
        <v>156</v>
      </c>
      <c r="AC2229" s="137" t="s">
        <v>157</v>
      </c>
      <c r="AD2229" s="137" t="s">
        <v>158</v>
      </c>
      <c r="AE2229" s="137" t="s">
        <v>139</v>
      </c>
      <c r="AF2229" s="138" t="s">
        <v>140</v>
      </c>
      <c r="AG2229" s="138" t="s">
        <v>141</v>
      </c>
      <c r="AH2229" s="138" t="s">
        <v>142</v>
      </c>
      <c r="AI2229" s="138" t="s">
        <v>143</v>
      </c>
      <c r="AJ2229" s="139" t="s">
        <v>144</v>
      </c>
      <c r="AK2229" s="139" t="s">
        <v>145</v>
      </c>
      <c r="AL2229" s="139" t="s">
        <v>146</v>
      </c>
      <c r="AM2229" s="140" t="s">
        <v>147</v>
      </c>
      <c r="AN2229" s="140" t="s">
        <v>148</v>
      </c>
      <c r="AQ2229" t="str">
        <f>AQ2228</f>
        <v/>
      </c>
    </row>
    <row r="2230" spans="1:43" ht="14.25" customHeight="1" x14ac:dyDescent="0.25">
      <c r="A2230" s="99" t="s">
        <v>1164</v>
      </c>
      <c r="B2230" s="112">
        <f>'Run Rate'!E226</f>
        <v>27</v>
      </c>
      <c r="C2230" s="112">
        <f>'Run Rate'!F226</f>
        <v>13</v>
      </c>
      <c r="D2230" s="112">
        <f>'Run Rate'!G226</f>
        <v>11</v>
      </c>
      <c r="E2230" s="112">
        <f>'Run Rate'!H226</f>
        <v>2</v>
      </c>
      <c r="F2230" s="112">
        <f>'Run Rate'!I226</f>
        <v>0</v>
      </c>
      <c r="G2230" s="112">
        <f>'Run Rate'!J226</f>
        <v>6</v>
      </c>
      <c r="H2230" s="112">
        <f>'Run Rate'!K226</f>
        <v>6</v>
      </c>
      <c r="I2230" s="112">
        <f>'Run Rate'!L226</f>
        <v>5</v>
      </c>
      <c r="J2230" s="112">
        <f>'Run Rate'!M226</f>
        <v>2</v>
      </c>
      <c r="K2230" s="112">
        <f>'Run Rate'!N226</f>
        <v>9</v>
      </c>
      <c r="L2230" s="112">
        <f>'Run Rate'!O226</f>
        <v>18</v>
      </c>
      <c r="M2230" s="112">
        <f>'Run Rate'!P226</f>
        <v>29</v>
      </c>
      <c r="N2230" s="112">
        <f>'Run Rate'!Q226</f>
        <v>32</v>
      </c>
      <c r="O2230" s="112">
        <f>'Run Rate'!R226</f>
        <v>11</v>
      </c>
      <c r="P2230" s="112">
        <f>'Run Rate'!S226</f>
        <v>12</v>
      </c>
      <c r="Q2230" s="112">
        <f>'Run Rate'!T226</f>
        <v>14</v>
      </c>
      <c r="R2230" s="112">
        <f>'Run Rate'!U226</f>
        <v>31</v>
      </c>
      <c r="S2230" s="112">
        <f>'Run Rate'!V226</f>
        <v>31</v>
      </c>
      <c r="T2230" s="112">
        <f>'Run Rate'!W226</f>
        <v>28</v>
      </c>
      <c r="U2230" s="112">
        <f>'Run Rate'!X226</f>
        <v>89</v>
      </c>
      <c r="V2230" s="112">
        <f>'Run Rate'!Y226</f>
        <v>89</v>
      </c>
      <c r="W2230" s="112">
        <f>'Run Rate'!Z226</f>
        <v>82</v>
      </c>
      <c r="X2230" s="112">
        <f>'Run Rate'!AA226</f>
        <v>90</v>
      </c>
      <c r="Y2230" s="112">
        <f>'Run Rate'!AB226</f>
        <v>31</v>
      </c>
      <c r="Z2230" s="112">
        <f>'Run Rate'!AC226</f>
        <v>30</v>
      </c>
      <c r="AA2230" s="112">
        <f>'Run Rate'!AD226</f>
        <v>42</v>
      </c>
      <c r="AB2230" s="113">
        <v>39</v>
      </c>
      <c r="AC2230" s="112">
        <v>38</v>
      </c>
      <c r="AD2230" s="112">
        <v>35</v>
      </c>
      <c r="AE2230" s="112">
        <v>35</v>
      </c>
      <c r="AF2230" s="112">
        <v>34</v>
      </c>
      <c r="AG2230" s="112">
        <v>34</v>
      </c>
      <c r="AH2230" s="112">
        <v>31</v>
      </c>
      <c r="AI2230" s="112">
        <v>32</v>
      </c>
      <c r="AJ2230" s="112">
        <v>31</v>
      </c>
      <c r="AK2230" s="112">
        <v>31</v>
      </c>
      <c r="AL2230" s="112">
        <v>30</v>
      </c>
      <c r="AM2230" s="112">
        <v>28</v>
      </c>
      <c r="AN2230" s="112">
        <v>28</v>
      </c>
      <c r="AQ2230" t="str">
        <f>AQ2228</f>
        <v/>
      </c>
    </row>
    <row r="2231" spans="1:43" ht="14.25" customHeight="1" x14ac:dyDescent="0.25">
      <c r="A2231" s="99" t="s">
        <v>1165</v>
      </c>
      <c r="B2231" s="114"/>
      <c r="C2231" s="114"/>
      <c r="D2231" s="114"/>
      <c r="E2231" s="114"/>
      <c r="F2231" s="114"/>
      <c r="G2231" s="114"/>
      <c r="H2231" s="114"/>
      <c r="I2231" s="114"/>
      <c r="J2231" s="114"/>
      <c r="K2231" s="114"/>
      <c r="L2231" s="114"/>
      <c r="M2231" s="114"/>
      <c r="N2231" s="114"/>
      <c r="O2231" s="114"/>
      <c r="P2231" s="114"/>
      <c r="Q2231" s="114"/>
      <c r="R2231" s="114"/>
      <c r="S2231" s="114"/>
      <c r="T2231" s="114"/>
      <c r="U2231" s="114"/>
      <c r="V2231" s="114"/>
      <c r="W2231" s="115"/>
      <c r="X2231" s="115"/>
      <c r="Y2231" s="115"/>
      <c r="Z2231" s="115"/>
      <c r="AA2231" s="112" t="s">
        <v>1166</v>
      </c>
      <c r="AB2231" s="113"/>
      <c r="AC2231" s="112"/>
      <c r="AD2231" s="112"/>
      <c r="AE2231" s="112"/>
      <c r="AF2231" s="112"/>
      <c r="AG2231" s="112"/>
      <c r="AH2231" s="112"/>
      <c r="AI2231" s="112"/>
      <c r="AJ2231" s="112"/>
      <c r="AK2231" s="112"/>
      <c r="AL2231" s="112"/>
      <c r="AM2231" s="112"/>
      <c r="AN2231" s="112"/>
      <c r="AQ2231" t="str">
        <f>AQ2228</f>
        <v/>
      </c>
    </row>
    <row r="2232" spans="1:43" ht="14.25" customHeight="1" x14ac:dyDescent="0.25">
      <c r="A2232" s="99" t="s">
        <v>1167</v>
      </c>
      <c r="B2232" s="114"/>
      <c r="C2232" s="114"/>
      <c r="D2232" s="114"/>
      <c r="E2232" s="114"/>
      <c r="F2232" s="114"/>
      <c r="G2232" s="114"/>
      <c r="H2232" s="114"/>
      <c r="I2232" s="114"/>
      <c r="J2232" s="114"/>
      <c r="K2232" s="114"/>
      <c r="L2232" s="114"/>
      <c r="M2232" s="114"/>
      <c r="N2232" s="114"/>
      <c r="O2232" s="114"/>
      <c r="P2232" s="114"/>
      <c r="Q2232" s="114"/>
      <c r="R2232" s="114"/>
      <c r="S2232" s="114"/>
      <c r="T2232" s="114"/>
      <c r="U2232" s="114"/>
      <c r="V2232" s="114"/>
      <c r="W2232" s="115"/>
      <c r="X2232" s="116"/>
      <c r="Y2232" s="117"/>
      <c r="Z2232" s="115"/>
      <c r="AA2232" s="112" t="s">
        <v>1168</v>
      </c>
      <c r="AB2232" s="113">
        <f>'Demand Input VP'!B1119</f>
        <v>0</v>
      </c>
      <c r="AC2232" s="112">
        <f>'Demand Input VP'!C1119</f>
        <v>0</v>
      </c>
      <c r="AD2232" s="112">
        <f>'Demand Input VP'!D1119</f>
        <v>0</v>
      </c>
      <c r="AE2232" s="112">
        <f>'Demand Input VP'!E1119</f>
        <v>0</v>
      </c>
      <c r="AF2232" s="112">
        <f>'Demand Input VP'!F1119</f>
        <v>0</v>
      </c>
      <c r="AG2232" s="112">
        <f>'Demand Input VP'!G1119</f>
        <v>0</v>
      </c>
      <c r="AH2232" s="112">
        <f>'Demand Input VP'!H1119</f>
        <v>0</v>
      </c>
      <c r="AI2232" s="112">
        <f>'Demand Input VP'!I1119</f>
        <v>0</v>
      </c>
      <c r="AJ2232" s="112">
        <f>'Demand Input VP'!J1119</f>
        <v>0</v>
      </c>
      <c r="AK2232" s="112">
        <f>'Demand Input VP'!K1119</f>
        <v>0</v>
      </c>
      <c r="AL2232" s="112">
        <f>'Demand Input VP'!L1119</f>
        <v>0</v>
      </c>
      <c r="AM2232" s="112">
        <f>'Demand Input VP'!M1119</f>
        <v>0</v>
      </c>
      <c r="AN2232" s="112">
        <f>'Demand Input VP'!N1119</f>
        <v>0</v>
      </c>
      <c r="AQ2232" t="str">
        <f>AQ2228</f>
        <v/>
      </c>
    </row>
    <row r="2233" spans="1:43" ht="14.25" customHeight="1" x14ac:dyDescent="0.25">
      <c r="A2233" s="99" t="s">
        <v>1169</v>
      </c>
      <c r="B2233" s="118"/>
      <c r="C2233" s="118"/>
      <c r="D2233" s="118"/>
      <c r="E2233" s="118"/>
      <c r="F2233" s="118"/>
      <c r="G2233" s="118"/>
      <c r="H2233" s="118"/>
      <c r="I2233" s="118"/>
      <c r="J2233" s="118"/>
      <c r="K2233" s="118"/>
      <c r="L2233" s="118"/>
      <c r="M2233" s="118"/>
      <c r="N2233" s="118"/>
      <c r="O2233" s="118"/>
      <c r="P2233" s="118"/>
      <c r="Q2233" s="118"/>
      <c r="R2233" s="118"/>
      <c r="S2233" s="118"/>
      <c r="T2233" s="118"/>
      <c r="U2233" s="118"/>
      <c r="V2233" s="118"/>
      <c r="W2233" s="115"/>
      <c r="X2233" s="116"/>
      <c r="Y2233" s="117"/>
      <c r="Z2233" s="119"/>
      <c r="AA2233" s="120" t="s">
        <v>1170</v>
      </c>
      <c r="AB2233" s="121">
        <f>'Demand Input VP'!B1118</f>
        <v>0</v>
      </c>
      <c r="AC2233" s="120">
        <f>'Demand Input VP'!C1118</f>
        <v>0</v>
      </c>
      <c r="AD2233" s="120">
        <f>'Demand Input VP'!D1118</f>
        <v>0</v>
      </c>
      <c r="AE2233" s="120">
        <f>'Demand Input VP'!E1118</f>
        <v>0</v>
      </c>
      <c r="AF2233" s="120">
        <f>'Demand Input VP'!F1118</f>
        <v>0</v>
      </c>
      <c r="AG2233" s="120">
        <f>'Demand Input VP'!G1118</f>
        <v>0</v>
      </c>
      <c r="AH2233" s="120">
        <f>'Demand Input VP'!H1118</f>
        <v>0</v>
      </c>
      <c r="AI2233" s="120">
        <f>'Demand Input VP'!I1118</f>
        <v>0</v>
      </c>
      <c r="AJ2233" s="120">
        <f>'Demand Input VP'!J1118</f>
        <v>0</v>
      </c>
      <c r="AK2233" s="120">
        <f>'Demand Input VP'!K1118</f>
        <v>0</v>
      </c>
      <c r="AL2233" s="120">
        <f>'Demand Input VP'!L1118</f>
        <v>0</v>
      </c>
      <c r="AM2233" s="120">
        <f>'Demand Input VP'!M1118</f>
        <v>0</v>
      </c>
      <c r="AN2233" s="120">
        <f>'Demand Input VP'!N1118</f>
        <v>0</v>
      </c>
      <c r="AQ2233" t="str">
        <f>AQ2228</f>
        <v/>
      </c>
    </row>
    <row r="2234" spans="1:43" ht="14.25" customHeight="1" x14ac:dyDescent="0.25">
      <c r="A2234" s="1"/>
      <c r="B2234" s="122"/>
      <c r="C2234" s="122"/>
      <c r="D2234" s="122"/>
      <c r="E2234" s="122"/>
      <c r="F2234" s="122"/>
      <c r="G2234" s="122"/>
      <c r="H2234" s="122"/>
      <c r="I2234" s="122"/>
      <c r="J2234" s="122"/>
      <c r="K2234" s="122"/>
      <c r="L2234" s="122"/>
      <c r="M2234" s="122"/>
      <c r="N2234" s="122"/>
      <c r="O2234" s="122"/>
      <c r="P2234" s="122"/>
      <c r="Q2234" s="122"/>
      <c r="R2234" s="122"/>
      <c r="S2234" s="122"/>
      <c r="T2234" s="122"/>
      <c r="U2234" s="122"/>
      <c r="V2234" s="122"/>
      <c r="W2234" s="123"/>
      <c r="X2234" s="116"/>
      <c r="Y2234" s="117"/>
      <c r="Z2234" s="123"/>
      <c r="AA2234" s="112" t="s">
        <v>1171</v>
      </c>
      <c r="AB2234" s="113">
        <f>'Demand Input MP'!B1119</f>
        <v>0</v>
      </c>
      <c r="AC2234" s="112">
        <f>'Demand Input MP'!C1119</f>
        <v>0</v>
      </c>
      <c r="AD2234" s="112">
        <f>'Demand Input MP'!D1119</f>
        <v>0</v>
      </c>
      <c r="AE2234" s="112">
        <f>'Demand Input MP'!E1119</f>
        <v>0</v>
      </c>
      <c r="AF2234" s="112">
        <f>'Demand Input MP'!F1119</f>
        <v>0</v>
      </c>
      <c r="AG2234" s="112">
        <f>'Demand Input MP'!G1119</f>
        <v>0</v>
      </c>
      <c r="AH2234" s="112">
        <f>'Demand Input MP'!H1119</f>
        <v>0</v>
      </c>
      <c r="AI2234" s="112">
        <f>'Demand Input MP'!I1119</f>
        <v>0</v>
      </c>
      <c r="AJ2234" s="112">
        <f>'Demand Input MP'!J1119</f>
        <v>0</v>
      </c>
      <c r="AK2234" s="112">
        <f>'Demand Input MP'!K1119</f>
        <v>0</v>
      </c>
      <c r="AL2234" s="112">
        <f>'Demand Input MP'!L1119</f>
        <v>0</v>
      </c>
      <c r="AM2234" s="112">
        <f>'Demand Input MP'!M1119</f>
        <v>0</v>
      </c>
      <c r="AN2234" s="112">
        <f>'Demand Input MP'!N1119</f>
        <v>0</v>
      </c>
      <c r="AQ2234" t="str">
        <f>AQ2228</f>
        <v/>
      </c>
    </row>
    <row r="2235" spans="1:43" ht="14.25" customHeight="1" x14ac:dyDescent="0.25">
      <c r="A2235" s="1"/>
      <c r="B2235" s="122"/>
      <c r="C2235" s="122"/>
      <c r="D2235" s="122"/>
      <c r="E2235" s="122"/>
      <c r="F2235" s="122"/>
      <c r="G2235" s="122"/>
      <c r="H2235" s="122"/>
      <c r="I2235" s="122"/>
      <c r="J2235" s="122"/>
      <c r="K2235" s="122"/>
      <c r="L2235" s="122"/>
      <c r="M2235" s="122"/>
      <c r="N2235" s="122"/>
      <c r="O2235" s="122"/>
      <c r="P2235" s="122"/>
      <c r="Q2235" s="122"/>
      <c r="R2235" s="122"/>
      <c r="S2235" s="122"/>
      <c r="T2235" s="122"/>
      <c r="U2235" s="122"/>
      <c r="V2235" s="124" t="s">
        <v>91</v>
      </c>
      <c r="W2235" s="125">
        <f>IFERROR(IF(SUM('Run Rate History'!E226:AD226)&gt;0,(SUMPRODUCT((B2230:AA2230&gt;=PERCENTILE(B2230:AA2230,0.1))*(B2230:AA2230&lt;=PERCENTILE(B2230:AA2230,0.9))*B2230:AA2230)+SUMPRODUCT(('Run Rate History'!E226:AD226&gt;=PERCENTILE(B2230:AA2230,0.1))*('Run Rate History'!E226:AD226&lt;=PERCENTILE(B2230:AA2230,0.9))*'Run Rate History'!E226:AD226))/(SUMPRODUCT((B2230:AA2230&gt;=PERCENTILE(B2230:AA2230,0.1))*(B2230:AA2230&lt;=PERCENTILE(B2230:AA2230,0.9))*1)+SUMPRODUCT(('Run Rate History'!E226:AD226&gt;=PERCENTILE(B2230:AA2230,0.1))*('Run Rate History'!E226:AD226&lt;=PERCENTILE(B2230:AA2230,0.9))*1)),TRIMMEAN(B2230:AA2230,0.15)),0)</f>
        <v>33.142857142857146</v>
      </c>
      <c r="X2235" s="126" t="s">
        <v>1172</v>
      </c>
      <c r="Y2235" s="127">
        <f>SUM(B2230:AA2230)/26</f>
        <v>28.46153846153846</v>
      </c>
      <c r="Z2235" s="128"/>
      <c r="AA2235" s="112" t="s">
        <v>1173</v>
      </c>
      <c r="AB2235" s="113">
        <f>'Demand Input MP'!B1118</f>
        <v>0</v>
      </c>
      <c r="AC2235" s="112">
        <f>'Demand Input MP'!C1118</f>
        <v>0</v>
      </c>
      <c r="AD2235" s="112">
        <f>'Demand Input MP'!D1118</f>
        <v>0</v>
      </c>
      <c r="AE2235" s="112">
        <f>'Demand Input MP'!E1118</f>
        <v>0</v>
      </c>
      <c r="AF2235" s="112">
        <f>'Demand Input MP'!F1118</f>
        <v>0</v>
      </c>
      <c r="AG2235" s="112">
        <f>'Demand Input MP'!G1118</f>
        <v>0</v>
      </c>
      <c r="AH2235" s="112">
        <f>'Demand Input MP'!H1118</f>
        <v>0</v>
      </c>
      <c r="AI2235" s="112">
        <f>'Demand Input MP'!I1118</f>
        <v>0</v>
      </c>
      <c r="AJ2235" s="112">
        <f>'Demand Input MP'!J1118</f>
        <v>0</v>
      </c>
      <c r="AK2235" s="112">
        <f>'Demand Input MP'!K1118</f>
        <v>0</v>
      </c>
      <c r="AL2235" s="112">
        <f>'Demand Input MP'!L1118</f>
        <v>0</v>
      </c>
      <c r="AM2235" s="112">
        <f>'Demand Input MP'!M1118</f>
        <v>0</v>
      </c>
      <c r="AN2235" s="112">
        <f>'Demand Input MP'!N1118</f>
        <v>0</v>
      </c>
      <c r="AQ2235" t="str">
        <f>AQ2228</f>
        <v/>
      </c>
    </row>
    <row r="2236" spans="1:43" ht="14.25" customHeight="1" x14ac:dyDescent="0.25">
      <c r="A2236" s="1"/>
      <c r="B2236" s="122"/>
      <c r="C2236" s="122"/>
      <c r="D2236" s="122"/>
      <c r="E2236" s="122"/>
      <c r="F2236" s="122"/>
      <c r="G2236" s="122"/>
      <c r="H2236" s="122"/>
      <c r="I2236" s="122"/>
      <c r="J2236" s="122"/>
      <c r="K2236" s="122"/>
      <c r="L2236" s="122"/>
      <c r="M2236" s="122"/>
      <c r="N2236" s="122"/>
      <c r="O2236" s="122"/>
      <c r="P2236" s="122"/>
      <c r="Q2236" s="122"/>
      <c r="R2236" s="122"/>
      <c r="S2236" s="122"/>
      <c r="T2236" s="122"/>
      <c r="U2236" s="122"/>
      <c r="V2236" s="124" t="s">
        <v>94</v>
      </c>
      <c r="W2236" s="125">
        <f>IFERROR((1*MIN(MAX(X2230,0.5*IF(SUM('Run Rate History'!E226:AD226)&gt;0,(MEDIAN(IF(B2230:AA2230&gt;0,B2230:AA2230))+MEDIAN(IF('Run Rate History'!E226:AD226&gt;0,'Run Rate History'!E226:AD226)))/2,MEDIAN(IF(B2230:AA2230&gt;0,B2230:AA2230)))),2*IF(SUM('Run Rate History'!E226:AD226)&gt;0,(MEDIAN(IF(B2230:AA2230&gt;0,B2230:AA2230))+MEDIAN(IF('Run Rate History'!E226:AD226&gt;0,'Run Rate History'!E226:AD226)))/2,MEDIAN(IF(B2230:AA2230&gt;0,B2230:AA2230))))+2*MIN(MAX(Y2230,0.5*IF(SUM('Run Rate History'!E226:AD226)&gt;0,(MEDIAN(IF(B2230:AA2230&gt;0,B2230:AA2230))+MEDIAN(IF('Run Rate History'!E226:AD226&gt;0,'Run Rate History'!E226:AD226)))/2,MEDIAN(IF(B2230:AA2230&gt;0,B2230:AA2230)))),2*IF(SUM('Run Rate History'!E226:AD226)&gt;0,(MEDIAN(IF(B2230:AA2230&gt;0,B2230:AA2230))+MEDIAN(IF('Run Rate History'!E226:AD226&gt;0,'Run Rate History'!E226:AD226)))/2,MEDIAN(IF(B2230:AA2230&gt;0,B2230:AA2230))))+3*MIN(MAX(Z2230,0.5*IF(SUM('Run Rate History'!E226:AD226)&gt;0,(MEDIAN(IF(B2230:AA2230&gt;0,B2230:AA2230))+MEDIAN(IF('Run Rate History'!E226:AD226&gt;0,'Run Rate History'!E226:AD226)))/2,MEDIAN(IF(B2230:AA2230&gt;0,B2230:AA2230)))),2*IF(SUM('Run Rate History'!E226:AD226)&gt;0,(MEDIAN(IF(B2230:AA2230&gt;0,B2230:AA2230))+MEDIAN(IF('Run Rate History'!E226:AD226&gt;0,'Run Rate History'!E226:AD226)))/2,MEDIAN(IF(B2230:AA2230&gt;0,B2230:AA2230))))+4*MIN(MAX(AA2230,0.5*IF(SUM('Run Rate History'!E226:AD226)&gt;0,(MEDIAN(IF(B2230:AA2230&gt;0,B2230:AA2230))+MEDIAN(IF('Run Rate History'!E226:AD226&gt;0,'Run Rate History'!E226:AD226)))/2,MEDIAN(IF(B2230:AA2230&gt;0,B2230:AA2230)))),2*IF(SUM('Run Rate History'!E226:AD226)&gt;0,(MEDIAN(IF(B2230:AA2230&gt;0,B2230:AA2230))+MEDIAN(IF('Run Rate History'!E226:AD226&gt;0,'Run Rate History'!E226:AD226)))/2,MEDIAN(IF(B2230:AA2230&gt;0,B2230:AA2230)))))/10,0)</f>
        <v>38.549999999999997</v>
      </c>
      <c r="X2236" s="129" t="s">
        <v>1174</v>
      </c>
      <c r="Y2236" s="130">
        <f>IFERROR(VLOOKUP(A2228,'Stanje zaliha'!A:E,5,FALSE()),0)</f>
        <v>1060</v>
      </c>
      <c r="Z2236" s="131"/>
      <c r="AA2236" s="113" t="s">
        <v>1175</v>
      </c>
      <c r="AB2236" s="118">
        <f t="shared" ref="AB2236:AN2236" si="444">SUM(AB2232:AB2235)</f>
        <v>0</v>
      </c>
      <c r="AC2236" s="118">
        <f t="shared" si="444"/>
        <v>0</v>
      </c>
      <c r="AD2236" s="118">
        <f t="shared" si="444"/>
        <v>0</v>
      </c>
      <c r="AE2236" s="118">
        <f t="shared" si="444"/>
        <v>0</v>
      </c>
      <c r="AF2236" s="118">
        <f t="shared" si="444"/>
        <v>0</v>
      </c>
      <c r="AG2236" s="118">
        <f t="shared" si="444"/>
        <v>0</v>
      </c>
      <c r="AH2236" s="118">
        <f t="shared" si="444"/>
        <v>0</v>
      </c>
      <c r="AI2236" s="118">
        <f t="shared" si="444"/>
        <v>0</v>
      </c>
      <c r="AJ2236" s="118">
        <f t="shared" si="444"/>
        <v>0</v>
      </c>
      <c r="AK2236" s="118">
        <f t="shared" si="444"/>
        <v>0</v>
      </c>
      <c r="AL2236" s="118">
        <f t="shared" si="444"/>
        <v>0</v>
      </c>
      <c r="AM2236" s="118">
        <f t="shared" si="444"/>
        <v>0</v>
      </c>
      <c r="AN2236" s="118">
        <f t="shared" si="444"/>
        <v>0</v>
      </c>
      <c r="AQ2236" t="str">
        <f>AQ2228</f>
        <v/>
      </c>
    </row>
    <row r="2237" spans="1:43" ht="14.25" customHeight="1" x14ac:dyDescent="0.25">
      <c r="A2237" s="1"/>
      <c r="B2237" s="122"/>
      <c r="C2237" s="122"/>
      <c r="D2237" s="122"/>
      <c r="E2237" s="122"/>
      <c r="F2237" s="122"/>
      <c r="G2237" s="122"/>
      <c r="H2237" s="122"/>
      <c r="I2237" s="122"/>
      <c r="J2237" s="122"/>
      <c r="K2237" s="122"/>
      <c r="L2237" s="122"/>
      <c r="M2237" s="122"/>
      <c r="N2237" s="122"/>
      <c r="O2237" s="122"/>
      <c r="P2237" s="122"/>
      <c r="Q2237" s="122"/>
      <c r="R2237" s="122"/>
      <c r="S2237" s="122"/>
      <c r="T2237" s="122"/>
      <c r="U2237" s="122"/>
      <c r="V2237" s="124" t="s">
        <v>95</v>
      </c>
      <c r="W2237" s="125">
        <f>IFERROR(0.6*W2236+0.4*W2235,0)</f>
        <v>36.387142857142862</v>
      </c>
      <c r="X2237" s="132" t="s">
        <v>1176</v>
      </c>
      <c r="Y2237" s="133">
        <f>IFERROR(SUMIF('Popis poslanih narudžbi'!A:A,A2228,'Popis poslanih narudžbi'!C:C),0)</f>
        <v>150</v>
      </c>
      <c r="Z2237" s="131"/>
      <c r="AA2237" s="134" t="s">
        <v>1177</v>
      </c>
      <c r="AB2237" s="118">
        <f t="shared" ref="AB2237:AN2237" si="445">AB2230+AB2236</f>
        <v>39</v>
      </c>
      <c r="AC2237" s="118">
        <f t="shared" si="445"/>
        <v>38</v>
      </c>
      <c r="AD2237" s="118">
        <f t="shared" si="445"/>
        <v>35</v>
      </c>
      <c r="AE2237" s="118">
        <f t="shared" si="445"/>
        <v>35</v>
      </c>
      <c r="AF2237" s="118">
        <f t="shared" si="445"/>
        <v>34</v>
      </c>
      <c r="AG2237" s="118">
        <f t="shared" si="445"/>
        <v>34</v>
      </c>
      <c r="AH2237" s="118">
        <f t="shared" si="445"/>
        <v>31</v>
      </c>
      <c r="AI2237" s="118">
        <f t="shared" si="445"/>
        <v>32</v>
      </c>
      <c r="AJ2237" s="118">
        <f t="shared" si="445"/>
        <v>31</v>
      </c>
      <c r="AK2237" s="118">
        <f t="shared" si="445"/>
        <v>31</v>
      </c>
      <c r="AL2237" s="118">
        <f t="shared" si="445"/>
        <v>30</v>
      </c>
      <c r="AM2237" s="118">
        <f t="shared" si="445"/>
        <v>28</v>
      </c>
      <c r="AN2237" s="118">
        <f t="shared" si="445"/>
        <v>28</v>
      </c>
      <c r="AQ2237" t="str">
        <f>AQ2228</f>
        <v/>
      </c>
    </row>
    <row r="2238" spans="1:43" ht="14.25" customHeight="1" x14ac:dyDescent="0.25">
      <c r="A2238" s="107" t="str">
        <f>'Run Rate'!A227</f>
        <v>ZOE12441</v>
      </c>
      <c r="B2238" s="135" t="str">
        <f>'Run Rate'!B227</f>
        <v>ZOE Liquid Marine Collagen 5000 500ml</v>
      </c>
      <c r="C2238" s="135" t="str">
        <f>'Run Rate'!C227</f>
        <v>SPORTSKA PREHRANA</v>
      </c>
      <c r="D2238" s="135" t="str">
        <f>'Run Rate'!D227</f>
        <v>02 SILVER</v>
      </c>
      <c r="E2238" s="122"/>
      <c r="F2238" s="122"/>
      <c r="G2238" s="122"/>
      <c r="H2238" s="122"/>
      <c r="I2238" s="122"/>
      <c r="J2238" s="122"/>
      <c r="K2238" s="122"/>
      <c r="L2238" s="122"/>
      <c r="M2238" s="122"/>
      <c r="N2238" s="122"/>
      <c r="O2238" s="122"/>
      <c r="P2238" s="122"/>
      <c r="Q2238" s="122"/>
      <c r="R2238" s="122"/>
      <c r="S2238" s="122"/>
      <c r="T2238" s="122"/>
      <c r="U2238" s="122"/>
      <c r="V2238" s="122"/>
      <c r="W2238" s="122"/>
      <c r="X2238" s="122"/>
      <c r="Y2238" s="122"/>
      <c r="Z2238" s="122"/>
      <c r="AA2238" s="122"/>
      <c r="AB2238" s="122"/>
      <c r="AC2238" s="122"/>
      <c r="AD2238" s="122"/>
      <c r="AE2238" s="122"/>
      <c r="AF2238" s="122"/>
      <c r="AG2238" s="122"/>
      <c r="AH2238" s="122"/>
      <c r="AI2238" s="122"/>
      <c r="AJ2238" s="122"/>
      <c r="AK2238" s="122"/>
      <c r="AL2238" s="122"/>
      <c r="AM2238" s="122"/>
      <c r="AN2238" s="122"/>
      <c r="AQ2238" t="str">
        <f>IF(AND(OR($B$1="ALL",$B$1=C2238),OR($E$1="ALL",$E$1=D2238),OR($B$2="ALL",$B$2=A2238),OR($E$2="ALL",IFERROR(SEARCH($E$2,B2238),0)&gt;0)),"MATCH","")</f>
        <v/>
      </c>
    </row>
    <row r="2239" spans="1:43" ht="14.25" customHeight="1" x14ac:dyDescent="0.25">
      <c r="A2239" s="108" t="s">
        <v>1137</v>
      </c>
      <c r="B2239" s="136" t="s">
        <v>1138</v>
      </c>
      <c r="C2239" s="136" t="s">
        <v>1139</v>
      </c>
      <c r="D2239" s="136" t="s">
        <v>1140</v>
      </c>
      <c r="E2239" s="136" t="s">
        <v>1141</v>
      </c>
      <c r="F2239" s="136" t="s">
        <v>1142</v>
      </c>
      <c r="G2239" s="136" t="s">
        <v>1143</v>
      </c>
      <c r="H2239" s="136" t="s">
        <v>1144</v>
      </c>
      <c r="I2239" s="136" t="s">
        <v>1145</v>
      </c>
      <c r="J2239" s="136" t="s">
        <v>1146</v>
      </c>
      <c r="K2239" s="136" t="s">
        <v>1147</v>
      </c>
      <c r="L2239" s="136" t="s">
        <v>1148</v>
      </c>
      <c r="M2239" s="136" t="s">
        <v>1149</v>
      </c>
      <c r="N2239" s="136" t="s">
        <v>1150</v>
      </c>
      <c r="O2239" s="136" t="s">
        <v>1151</v>
      </c>
      <c r="P2239" s="136" t="s">
        <v>1152</v>
      </c>
      <c r="Q2239" s="136" t="s">
        <v>1153</v>
      </c>
      <c r="R2239" s="136" t="s">
        <v>1154</v>
      </c>
      <c r="S2239" s="136" t="s">
        <v>1155</v>
      </c>
      <c r="T2239" s="136" t="s">
        <v>1156</v>
      </c>
      <c r="U2239" s="136" t="s">
        <v>1157</v>
      </c>
      <c r="V2239" s="136" t="s">
        <v>1158</v>
      </c>
      <c r="W2239" s="136" t="s">
        <v>1159</v>
      </c>
      <c r="X2239" s="136" t="s">
        <v>1160</v>
      </c>
      <c r="Y2239" s="136" t="s">
        <v>1161</v>
      </c>
      <c r="Z2239" s="136" t="s">
        <v>1162</v>
      </c>
      <c r="AA2239" s="136" t="s">
        <v>1163</v>
      </c>
      <c r="AB2239" s="137" t="s">
        <v>156</v>
      </c>
      <c r="AC2239" s="137" t="s">
        <v>157</v>
      </c>
      <c r="AD2239" s="137" t="s">
        <v>158</v>
      </c>
      <c r="AE2239" s="137" t="s">
        <v>139</v>
      </c>
      <c r="AF2239" s="138" t="s">
        <v>140</v>
      </c>
      <c r="AG2239" s="138" t="s">
        <v>141</v>
      </c>
      <c r="AH2239" s="138" t="s">
        <v>142</v>
      </c>
      <c r="AI2239" s="138" t="s">
        <v>143</v>
      </c>
      <c r="AJ2239" s="139" t="s">
        <v>144</v>
      </c>
      <c r="AK2239" s="139" t="s">
        <v>145</v>
      </c>
      <c r="AL2239" s="139" t="s">
        <v>146</v>
      </c>
      <c r="AM2239" s="140" t="s">
        <v>147</v>
      </c>
      <c r="AN2239" s="140" t="s">
        <v>148</v>
      </c>
      <c r="AQ2239" t="str">
        <f>AQ2238</f>
        <v/>
      </c>
    </row>
    <row r="2240" spans="1:43" ht="14.25" customHeight="1" x14ac:dyDescent="0.25">
      <c r="A2240" s="99" t="s">
        <v>1164</v>
      </c>
      <c r="B2240" s="112">
        <f>'Run Rate'!E227</f>
        <v>5</v>
      </c>
      <c r="C2240" s="112">
        <f>'Run Rate'!F227</f>
        <v>6</v>
      </c>
      <c r="D2240" s="112">
        <f>'Run Rate'!G227</f>
        <v>2</v>
      </c>
      <c r="E2240" s="112">
        <f>'Run Rate'!H227</f>
        <v>9</v>
      </c>
      <c r="F2240" s="112">
        <f>'Run Rate'!I227</f>
        <v>8</v>
      </c>
      <c r="G2240" s="112">
        <f>'Run Rate'!J227</f>
        <v>97</v>
      </c>
      <c r="H2240" s="112">
        <f>'Run Rate'!K227</f>
        <v>87</v>
      </c>
      <c r="I2240" s="112">
        <f>'Run Rate'!L227</f>
        <v>82</v>
      </c>
      <c r="J2240" s="112">
        <f>'Run Rate'!M227</f>
        <v>113</v>
      </c>
      <c r="K2240" s="112">
        <f>'Run Rate'!N227</f>
        <v>39</v>
      </c>
      <c r="L2240" s="112">
        <f>'Run Rate'!O227</f>
        <v>7</v>
      </c>
      <c r="M2240" s="112">
        <f>'Run Rate'!P227</f>
        <v>12</v>
      </c>
      <c r="N2240" s="112">
        <f>'Run Rate'!Q227</f>
        <v>15</v>
      </c>
      <c r="O2240" s="112">
        <f>'Run Rate'!R227</f>
        <v>12</v>
      </c>
      <c r="P2240" s="112">
        <f>'Run Rate'!S227</f>
        <v>1</v>
      </c>
      <c r="Q2240" s="112">
        <f>'Run Rate'!T227</f>
        <v>15</v>
      </c>
      <c r="R2240" s="112">
        <f>'Run Rate'!U227</f>
        <v>32</v>
      </c>
      <c r="S2240" s="112">
        <f>'Run Rate'!V227</f>
        <v>8</v>
      </c>
      <c r="T2240" s="112">
        <f>'Run Rate'!W227</f>
        <v>11</v>
      </c>
      <c r="U2240" s="112">
        <f>'Run Rate'!X227</f>
        <v>11</v>
      </c>
      <c r="V2240" s="112">
        <f>'Run Rate'!Y227</f>
        <v>17</v>
      </c>
      <c r="W2240" s="112">
        <f>'Run Rate'!Z227</f>
        <v>-3</v>
      </c>
      <c r="X2240" s="112">
        <f>'Run Rate'!AA227</f>
        <v>17</v>
      </c>
      <c r="Y2240" s="112">
        <f>'Run Rate'!AB227</f>
        <v>13</v>
      </c>
      <c r="Z2240" s="112">
        <f>'Run Rate'!AC227</f>
        <v>12</v>
      </c>
      <c r="AA2240" s="112">
        <f>'Run Rate'!AD227</f>
        <v>9</v>
      </c>
      <c r="AB2240" s="113">
        <v>11</v>
      </c>
      <c r="AC2240" s="112">
        <v>11</v>
      </c>
      <c r="AD2240" s="112">
        <v>11</v>
      </c>
      <c r="AE2240" s="112">
        <v>11</v>
      </c>
      <c r="AF2240" s="112">
        <v>11</v>
      </c>
      <c r="AG2240" s="112">
        <v>11</v>
      </c>
      <c r="AH2240" s="112">
        <v>12</v>
      </c>
      <c r="AI2240" s="112">
        <v>12</v>
      </c>
      <c r="AJ2240" s="112">
        <v>12</v>
      </c>
      <c r="AK2240" s="112">
        <v>12</v>
      </c>
      <c r="AL2240" s="112">
        <v>12</v>
      </c>
      <c r="AM2240" s="112">
        <v>12</v>
      </c>
      <c r="AN2240" s="112">
        <v>11</v>
      </c>
      <c r="AQ2240" t="str">
        <f>AQ2238</f>
        <v/>
      </c>
    </row>
    <row r="2241" spans="1:43" ht="14.25" customHeight="1" x14ac:dyDescent="0.25">
      <c r="A2241" s="99" t="s">
        <v>1165</v>
      </c>
      <c r="B2241" s="114"/>
      <c r="C2241" s="114"/>
      <c r="D2241" s="114"/>
      <c r="E2241" s="114"/>
      <c r="F2241" s="114"/>
      <c r="G2241" s="114"/>
      <c r="H2241" s="114"/>
      <c r="I2241" s="114"/>
      <c r="J2241" s="114"/>
      <c r="K2241" s="114"/>
      <c r="L2241" s="114"/>
      <c r="M2241" s="114"/>
      <c r="N2241" s="114"/>
      <c r="O2241" s="114"/>
      <c r="P2241" s="114"/>
      <c r="Q2241" s="114"/>
      <c r="R2241" s="114"/>
      <c r="S2241" s="114"/>
      <c r="T2241" s="114"/>
      <c r="U2241" s="114"/>
      <c r="V2241" s="114"/>
      <c r="W2241" s="115"/>
      <c r="X2241" s="115"/>
      <c r="Y2241" s="115"/>
      <c r="Z2241" s="115"/>
      <c r="AA2241" s="112" t="s">
        <v>1166</v>
      </c>
      <c r="AB2241" s="113"/>
      <c r="AC2241" s="112"/>
      <c r="AD2241" s="112"/>
      <c r="AE2241" s="112"/>
      <c r="AF2241" s="112"/>
      <c r="AG2241" s="112"/>
      <c r="AH2241" s="112"/>
      <c r="AI2241" s="112"/>
      <c r="AJ2241" s="112"/>
      <c r="AK2241" s="112"/>
      <c r="AL2241" s="112"/>
      <c r="AM2241" s="112"/>
      <c r="AN2241" s="112"/>
      <c r="AQ2241" t="str">
        <f>AQ2238</f>
        <v/>
      </c>
    </row>
    <row r="2242" spans="1:43" ht="14.25" customHeight="1" x14ac:dyDescent="0.25">
      <c r="A2242" s="99" t="s">
        <v>1167</v>
      </c>
      <c r="B2242" s="114"/>
      <c r="C2242" s="114"/>
      <c r="D2242" s="114"/>
      <c r="E2242" s="114"/>
      <c r="F2242" s="114"/>
      <c r="G2242" s="114"/>
      <c r="H2242" s="114"/>
      <c r="I2242" s="114"/>
      <c r="J2242" s="114"/>
      <c r="K2242" s="114"/>
      <c r="L2242" s="114"/>
      <c r="M2242" s="114"/>
      <c r="N2242" s="114"/>
      <c r="O2242" s="114"/>
      <c r="P2242" s="114"/>
      <c r="Q2242" s="114"/>
      <c r="R2242" s="114"/>
      <c r="S2242" s="114"/>
      <c r="T2242" s="114"/>
      <c r="U2242" s="114"/>
      <c r="V2242" s="114"/>
      <c r="W2242" s="115"/>
      <c r="X2242" s="116"/>
      <c r="Y2242" s="117"/>
      <c r="Z2242" s="115"/>
      <c r="AA2242" s="112" t="s">
        <v>1168</v>
      </c>
      <c r="AB2242" s="113">
        <f>'Demand Input VP'!B1124</f>
        <v>0</v>
      </c>
      <c r="AC2242" s="112">
        <f>'Demand Input VP'!C1124</f>
        <v>0</v>
      </c>
      <c r="AD2242" s="112">
        <f>'Demand Input VP'!D1124</f>
        <v>0</v>
      </c>
      <c r="AE2242" s="112">
        <f>'Demand Input VP'!E1124</f>
        <v>0</v>
      </c>
      <c r="AF2242" s="112">
        <f>'Demand Input VP'!F1124</f>
        <v>0</v>
      </c>
      <c r="AG2242" s="112">
        <f>'Demand Input VP'!G1124</f>
        <v>0</v>
      </c>
      <c r="AH2242" s="112">
        <f>'Demand Input VP'!H1124</f>
        <v>0</v>
      </c>
      <c r="AI2242" s="112">
        <f>'Demand Input VP'!I1124</f>
        <v>0</v>
      </c>
      <c r="AJ2242" s="112">
        <f>'Demand Input VP'!J1124</f>
        <v>0</v>
      </c>
      <c r="AK2242" s="112">
        <f>'Demand Input VP'!K1124</f>
        <v>0</v>
      </c>
      <c r="AL2242" s="112">
        <f>'Demand Input VP'!L1124</f>
        <v>0</v>
      </c>
      <c r="AM2242" s="112">
        <f>'Demand Input VP'!M1124</f>
        <v>0</v>
      </c>
      <c r="AN2242" s="112">
        <f>'Demand Input VP'!N1124</f>
        <v>0</v>
      </c>
      <c r="AQ2242" t="str">
        <f>AQ2238</f>
        <v/>
      </c>
    </row>
    <row r="2243" spans="1:43" ht="14.25" customHeight="1" x14ac:dyDescent="0.25">
      <c r="A2243" s="99" t="s">
        <v>1169</v>
      </c>
      <c r="B2243" s="118"/>
      <c r="C2243" s="118"/>
      <c r="D2243" s="118"/>
      <c r="E2243" s="118"/>
      <c r="F2243" s="118"/>
      <c r="G2243" s="118"/>
      <c r="H2243" s="118"/>
      <c r="I2243" s="118"/>
      <c r="J2243" s="118"/>
      <c r="K2243" s="118"/>
      <c r="L2243" s="118"/>
      <c r="M2243" s="118"/>
      <c r="N2243" s="118"/>
      <c r="O2243" s="118"/>
      <c r="P2243" s="118"/>
      <c r="Q2243" s="118"/>
      <c r="R2243" s="118"/>
      <c r="S2243" s="118"/>
      <c r="T2243" s="118"/>
      <c r="U2243" s="118"/>
      <c r="V2243" s="118"/>
      <c r="W2243" s="115"/>
      <c r="X2243" s="116"/>
      <c r="Y2243" s="117"/>
      <c r="Z2243" s="119"/>
      <c r="AA2243" s="120" t="s">
        <v>1170</v>
      </c>
      <c r="AB2243" s="121">
        <f>'Demand Input VP'!B1123</f>
        <v>0</v>
      </c>
      <c r="AC2243" s="120">
        <f>'Demand Input VP'!C1123</f>
        <v>0</v>
      </c>
      <c r="AD2243" s="120">
        <f>'Demand Input VP'!D1123</f>
        <v>0</v>
      </c>
      <c r="AE2243" s="120">
        <f>'Demand Input VP'!E1123</f>
        <v>0</v>
      </c>
      <c r="AF2243" s="120">
        <f>'Demand Input VP'!F1123</f>
        <v>0</v>
      </c>
      <c r="AG2243" s="120">
        <f>'Demand Input VP'!G1123</f>
        <v>0</v>
      </c>
      <c r="AH2243" s="120">
        <f>'Demand Input VP'!H1123</f>
        <v>0</v>
      </c>
      <c r="AI2243" s="120">
        <f>'Demand Input VP'!I1123</f>
        <v>0</v>
      </c>
      <c r="AJ2243" s="120">
        <f>'Demand Input VP'!J1123</f>
        <v>0</v>
      </c>
      <c r="AK2243" s="120">
        <f>'Demand Input VP'!K1123</f>
        <v>0</v>
      </c>
      <c r="AL2243" s="120">
        <f>'Demand Input VP'!L1123</f>
        <v>0</v>
      </c>
      <c r="AM2243" s="120">
        <f>'Demand Input VP'!M1123</f>
        <v>0</v>
      </c>
      <c r="AN2243" s="120">
        <f>'Demand Input VP'!N1123</f>
        <v>0</v>
      </c>
      <c r="AQ2243" t="str">
        <f>AQ2238</f>
        <v/>
      </c>
    </row>
    <row r="2244" spans="1:43" ht="14.25" customHeight="1" x14ac:dyDescent="0.25">
      <c r="A2244" s="1"/>
      <c r="B2244" s="122"/>
      <c r="C2244" s="122"/>
      <c r="D2244" s="122"/>
      <c r="E2244" s="122"/>
      <c r="F2244" s="122"/>
      <c r="G2244" s="122"/>
      <c r="H2244" s="122"/>
      <c r="I2244" s="122"/>
      <c r="J2244" s="122"/>
      <c r="K2244" s="122"/>
      <c r="L2244" s="122"/>
      <c r="M2244" s="122"/>
      <c r="N2244" s="122"/>
      <c r="O2244" s="122"/>
      <c r="P2244" s="122"/>
      <c r="Q2244" s="122"/>
      <c r="R2244" s="122"/>
      <c r="S2244" s="122"/>
      <c r="T2244" s="122"/>
      <c r="U2244" s="122"/>
      <c r="V2244" s="122"/>
      <c r="W2244" s="123"/>
      <c r="X2244" s="116"/>
      <c r="Y2244" s="117"/>
      <c r="Z2244" s="123"/>
      <c r="AA2244" s="112" t="s">
        <v>1171</v>
      </c>
      <c r="AB2244" s="113">
        <f>'Demand Input MP'!B1124</f>
        <v>0</v>
      </c>
      <c r="AC2244" s="112">
        <f>'Demand Input MP'!C1124</f>
        <v>0</v>
      </c>
      <c r="AD2244" s="112">
        <f>'Demand Input MP'!D1124</f>
        <v>0</v>
      </c>
      <c r="AE2244" s="112">
        <f>'Demand Input MP'!E1124</f>
        <v>0</v>
      </c>
      <c r="AF2244" s="112">
        <f>'Demand Input MP'!F1124</f>
        <v>0</v>
      </c>
      <c r="AG2244" s="112">
        <f>'Demand Input MP'!G1124</f>
        <v>0</v>
      </c>
      <c r="AH2244" s="112">
        <f>'Demand Input MP'!H1124</f>
        <v>0</v>
      </c>
      <c r="AI2244" s="112">
        <f>'Demand Input MP'!I1124</f>
        <v>0</v>
      </c>
      <c r="AJ2244" s="112">
        <f>'Demand Input MP'!J1124</f>
        <v>0</v>
      </c>
      <c r="AK2244" s="112">
        <f>'Demand Input MP'!K1124</f>
        <v>0</v>
      </c>
      <c r="AL2244" s="112">
        <f>'Demand Input MP'!L1124</f>
        <v>0</v>
      </c>
      <c r="AM2244" s="112">
        <f>'Demand Input MP'!M1124</f>
        <v>0</v>
      </c>
      <c r="AN2244" s="112">
        <f>'Demand Input MP'!N1124</f>
        <v>0</v>
      </c>
      <c r="AQ2244" t="str">
        <f>AQ2238</f>
        <v/>
      </c>
    </row>
    <row r="2245" spans="1:43" ht="14.25" customHeight="1" x14ac:dyDescent="0.25">
      <c r="A2245" s="1"/>
      <c r="B2245" s="122"/>
      <c r="C2245" s="122"/>
      <c r="D2245" s="122"/>
      <c r="E2245" s="122"/>
      <c r="F2245" s="122"/>
      <c r="G2245" s="122"/>
      <c r="H2245" s="122"/>
      <c r="I2245" s="122"/>
      <c r="J2245" s="122"/>
      <c r="K2245" s="122"/>
      <c r="L2245" s="122"/>
      <c r="M2245" s="122"/>
      <c r="N2245" s="122"/>
      <c r="O2245" s="122"/>
      <c r="P2245" s="122"/>
      <c r="Q2245" s="122"/>
      <c r="R2245" s="122"/>
      <c r="S2245" s="122"/>
      <c r="T2245" s="122"/>
      <c r="U2245" s="122"/>
      <c r="V2245" s="124" t="s">
        <v>91</v>
      </c>
      <c r="W2245" s="125">
        <f>IFERROR(IF(SUM('Run Rate History'!E227:AD227)&gt;0,(SUMPRODUCT((B2240:AA2240&gt;=PERCENTILE(B2240:AA2240,0.1))*(B2240:AA2240&lt;=PERCENTILE(B2240:AA2240,0.9))*B2240:AA2240)+SUMPRODUCT(('Run Rate History'!E227:AD227&gt;=PERCENTILE(B2240:AA2240,0.1))*('Run Rate History'!E227:AD227&lt;=PERCENTILE(B2240:AA2240,0.9))*'Run Rate History'!E227:AD227))/(SUMPRODUCT((B2240:AA2240&gt;=PERCENTILE(B2240:AA2240,0.1))*(B2240:AA2240&lt;=PERCENTILE(B2240:AA2240,0.9))*1)+SUMPRODUCT(('Run Rate History'!E227:AD227&gt;=PERCENTILE(B2240:AA2240,0.1))*('Run Rate History'!E227:AD227&lt;=PERCENTILE(B2240:AA2240,0.9))*1)),TRIMMEAN(B2240:AA2240,0.15)),0)</f>
        <v>19.111111111111111</v>
      </c>
      <c r="X2245" s="126" t="s">
        <v>1172</v>
      </c>
      <c r="Y2245" s="127">
        <f>SUM(B2240:AA2240)/26</f>
        <v>24.5</v>
      </c>
      <c r="Z2245" s="128"/>
      <c r="AA2245" s="112" t="s">
        <v>1173</v>
      </c>
      <c r="AB2245" s="113">
        <f>'Demand Input MP'!B1123</f>
        <v>0</v>
      </c>
      <c r="AC2245" s="112">
        <f>'Demand Input MP'!C1123</f>
        <v>0</v>
      </c>
      <c r="AD2245" s="112">
        <f>'Demand Input MP'!D1123</f>
        <v>0</v>
      </c>
      <c r="AE2245" s="112">
        <f>'Demand Input MP'!E1123</f>
        <v>0</v>
      </c>
      <c r="AF2245" s="112">
        <f>'Demand Input MP'!F1123</f>
        <v>0</v>
      </c>
      <c r="AG2245" s="112">
        <f>'Demand Input MP'!G1123</f>
        <v>0</v>
      </c>
      <c r="AH2245" s="112">
        <f>'Demand Input MP'!H1123</f>
        <v>0</v>
      </c>
      <c r="AI2245" s="112">
        <f>'Demand Input MP'!I1123</f>
        <v>0</v>
      </c>
      <c r="AJ2245" s="112">
        <f>'Demand Input MP'!J1123</f>
        <v>0</v>
      </c>
      <c r="AK2245" s="112">
        <f>'Demand Input MP'!K1123</f>
        <v>0</v>
      </c>
      <c r="AL2245" s="112">
        <f>'Demand Input MP'!L1123</f>
        <v>0</v>
      </c>
      <c r="AM2245" s="112">
        <f>'Demand Input MP'!M1123</f>
        <v>0</v>
      </c>
      <c r="AN2245" s="112">
        <f>'Demand Input MP'!N1123</f>
        <v>0</v>
      </c>
      <c r="AQ2245" t="str">
        <f>AQ2238</f>
        <v/>
      </c>
    </row>
    <row r="2246" spans="1:43" ht="14.25" customHeight="1" x14ac:dyDescent="0.25">
      <c r="A2246" s="1"/>
      <c r="B2246" s="122"/>
      <c r="C2246" s="122"/>
      <c r="D2246" s="122"/>
      <c r="E2246" s="122"/>
      <c r="F2246" s="122"/>
      <c r="G2246" s="122"/>
      <c r="H2246" s="122"/>
      <c r="I2246" s="122"/>
      <c r="J2246" s="122"/>
      <c r="K2246" s="122"/>
      <c r="L2246" s="122"/>
      <c r="M2246" s="122"/>
      <c r="N2246" s="122"/>
      <c r="O2246" s="122"/>
      <c r="P2246" s="122"/>
      <c r="Q2246" s="122"/>
      <c r="R2246" s="122"/>
      <c r="S2246" s="122"/>
      <c r="T2246" s="122"/>
      <c r="U2246" s="122"/>
      <c r="V2246" s="124" t="s">
        <v>94</v>
      </c>
      <c r="W2246" s="125">
        <f>IFERROR((1*MIN(MAX(X2240,0.5*IF(SUM('Run Rate History'!E227:AD227)&gt;0,(MEDIAN(IF(B2240:AA2240&gt;0,B2240:AA2240))+MEDIAN(IF('Run Rate History'!E227:AD227&gt;0,'Run Rate History'!E227:AD227)))/2,MEDIAN(IF(B2240:AA2240&gt;0,B2240:AA2240)))),2*IF(SUM('Run Rate History'!E227:AD227)&gt;0,(MEDIAN(IF(B2240:AA2240&gt;0,B2240:AA2240))+MEDIAN(IF('Run Rate History'!E227:AD227&gt;0,'Run Rate History'!E227:AD227)))/2,MEDIAN(IF(B2240:AA2240&gt;0,B2240:AA2240))))+2*MIN(MAX(Y2240,0.5*IF(SUM('Run Rate History'!E227:AD227)&gt;0,(MEDIAN(IF(B2240:AA2240&gt;0,B2240:AA2240))+MEDIAN(IF('Run Rate History'!E227:AD227&gt;0,'Run Rate History'!E227:AD227)))/2,MEDIAN(IF(B2240:AA2240&gt;0,B2240:AA2240)))),2*IF(SUM('Run Rate History'!E227:AD227)&gt;0,(MEDIAN(IF(B2240:AA2240&gt;0,B2240:AA2240))+MEDIAN(IF('Run Rate History'!E227:AD227&gt;0,'Run Rate History'!E227:AD227)))/2,MEDIAN(IF(B2240:AA2240&gt;0,B2240:AA2240))))+3*MIN(MAX(Z2240,0.5*IF(SUM('Run Rate History'!E227:AD227)&gt;0,(MEDIAN(IF(B2240:AA2240&gt;0,B2240:AA2240))+MEDIAN(IF('Run Rate History'!E227:AD227&gt;0,'Run Rate History'!E227:AD227)))/2,MEDIAN(IF(B2240:AA2240&gt;0,B2240:AA2240)))),2*IF(SUM('Run Rate History'!E227:AD227)&gt;0,(MEDIAN(IF(B2240:AA2240&gt;0,B2240:AA2240))+MEDIAN(IF('Run Rate History'!E227:AD227&gt;0,'Run Rate History'!E227:AD227)))/2,MEDIAN(IF(B2240:AA2240&gt;0,B2240:AA2240))))+4*MIN(MAX(AA2240,0.5*IF(SUM('Run Rate History'!E227:AD227)&gt;0,(MEDIAN(IF(B2240:AA2240&gt;0,B2240:AA2240))+MEDIAN(IF('Run Rate History'!E227:AD227&gt;0,'Run Rate History'!E227:AD227)))/2,MEDIAN(IF(B2240:AA2240&gt;0,B2240:AA2240)))),2*IF(SUM('Run Rate History'!E227:AD227)&gt;0,(MEDIAN(IF(B2240:AA2240&gt;0,B2240:AA2240))+MEDIAN(IF('Run Rate History'!E227:AD227&gt;0,'Run Rate History'!E227:AD227)))/2,MEDIAN(IF(B2240:AA2240&gt;0,B2240:AA2240)))))/10,0)</f>
        <v>10.5</v>
      </c>
      <c r="X2246" s="129" t="s">
        <v>1174</v>
      </c>
      <c r="Y2246" s="130">
        <f>IFERROR(VLOOKUP(A2238,'Stanje zaliha'!A:E,5,FALSE()),0)</f>
        <v>1308</v>
      </c>
      <c r="Z2246" s="131"/>
      <c r="AA2246" s="113" t="s">
        <v>1175</v>
      </c>
      <c r="AB2246" s="118">
        <f t="shared" ref="AB2246:AN2246" si="446">SUM(AB2242:AB2245)</f>
        <v>0</v>
      </c>
      <c r="AC2246" s="118">
        <f t="shared" si="446"/>
        <v>0</v>
      </c>
      <c r="AD2246" s="118">
        <f t="shared" si="446"/>
        <v>0</v>
      </c>
      <c r="AE2246" s="118">
        <f t="shared" si="446"/>
        <v>0</v>
      </c>
      <c r="AF2246" s="118">
        <f t="shared" si="446"/>
        <v>0</v>
      </c>
      <c r="AG2246" s="118">
        <f t="shared" si="446"/>
        <v>0</v>
      </c>
      <c r="AH2246" s="118">
        <f t="shared" si="446"/>
        <v>0</v>
      </c>
      <c r="AI2246" s="118">
        <f t="shared" si="446"/>
        <v>0</v>
      </c>
      <c r="AJ2246" s="118">
        <f t="shared" si="446"/>
        <v>0</v>
      </c>
      <c r="AK2246" s="118">
        <f t="shared" si="446"/>
        <v>0</v>
      </c>
      <c r="AL2246" s="118">
        <f t="shared" si="446"/>
        <v>0</v>
      </c>
      <c r="AM2246" s="118">
        <f t="shared" si="446"/>
        <v>0</v>
      </c>
      <c r="AN2246" s="118">
        <f t="shared" si="446"/>
        <v>0</v>
      </c>
      <c r="AQ2246" t="str">
        <f>AQ2238</f>
        <v/>
      </c>
    </row>
    <row r="2247" spans="1:43" ht="14.25" customHeight="1" x14ac:dyDescent="0.25">
      <c r="A2247" s="1"/>
      <c r="B2247" s="122"/>
      <c r="C2247" s="122"/>
      <c r="D2247" s="122"/>
      <c r="E2247" s="122"/>
      <c r="F2247" s="122"/>
      <c r="G2247" s="122"/>
      <c r="H2247" s="122"/>
      <c r="I2247" s="122"/>
      <c r="J2247" s="122"/>
      <c r="K2247" s="122"/>
      <c r="L2247" s="122"/>
      <c r="M2247" s="122"/>
      <c r="N2247" s="122"/>
      <c r="O2247" s="122"/>
      <c r="P2247" s="122"/>
      <c r="Q2247" s="122"/>
      <c r="R2247" s="122"/>
      <c r="S2247" s="122"/>
      <c r="T2247" s="122"/>
      <c r="U2247" s="122"/>
      <c r="V2247" s="124" t="s">
        <v>95</v>
      </c>
      <c r="W2247" s="125">
        <f>IFERROR(0.6*W2246+0.4*W2245,0)</f>
        <v>13.944444444444445</v>
      </c>
      <c r="X2247" s="132" t="s">
        <v>1176</v>
      </c>
      <c r="Y2247" s="133">
        <f>IFERROR(SUMIF('Popis poslanih narudžbi'!A:A,A2238,'Popis poslanih narudžbi'!C:C),0)</f>
        <v>0</v>
      </c>
      <c r="Z2247" s="131"/>
      <c r="AA2247" s="134" t="s">
        <v>1177</v>
      </c>
      <c r="AB2247" s="118">
        <f t="shared" ref="AB2247:AN2247" si="447">AB2240+AB2246</f>
        <v>11</v>
      </c>
      <c r="AC2247" s="118">
        <f t="shared" si="447"/>
        <v>11</v>
      </c>
      <c r="AD2247" s="118">
        <f t="shared" si="447"/>
        <v>11</v>
      </c>
      <c r="AE2247" s="118">
        <f t="shared" si="447"/>
        <v>11</v>
      </c>
      <c r="AF2247" s="118">
        <f t="shared" si="447"/>
        <v>11</v>
      </c>
      <c r="AG2247" s="118">
        <f t="shared" si="447"/>
        <v>11</v>
      </c>
      <c r="AH2247" s="118">
        <f t="shared" si="447"/>
        <v>12</v>
      </c>
      <c r="AI2247" s="118">
        <f t="shared" si="447"/>
        <v>12</v>
      </c>
      <c r="AJ2247" s="118">
        <f t="shared" si="447"/>
        <v>12</v>
      </c>
      <c r="AK2247" s="118">
        <f t="shared" si="447"/>
        <v>12</v>
      </c>
      <c r="AL2247" s="118">
        <f t="shared" si="447"/>
        <v>12</v>
      </c>
      <c r="AM2247" s="118">
        <f t="shared" si="447"/>
        <v>12</v>
      </c>
      <c r="AN2247" s="118">
        <f t="shared" si="447"/>
        <v>11</v>
      </c>
      <c r="AQ2247" t="str">
        <f>AQ2238</f>
        <v/>
      </c>
    </row>
    <row r="2248" spans="1:43" ht="14.25" customHeight="1" x14ac:dyDescent="0.25">
      <c r="A2248" s="107" t="str">
        <f>'Run Rate'!A228</f>
        <v>SCM04312</v>
      </c>
      <c r="B2248" s="135" t="str">
        <f>'Run Rate'!B228</f>
        <v>Hemocell 250g</v>
      </c>
      <c r="C2248" s="135" t="str">
        <f>'Run Rate'!C228</f>
        <v>SPORTSKA PREHRANA</v>
      </c>
      <c r="D2248" s="135" t="str">
        <f>'Run Rate'!D228</f>
        <v>02 SILVER</v>
      </c>
      <c r="E2248" s="122"/>
      <c r="F2248" s="122"/>
      <c r="G2248" s="122"/>
      <c r="H2248" s="122"/>
      <c r="I2248" s="122"/>
      <c r="J2248" s="122"/>
      <c r="K2248" s="122"/>
      <c r="L2248" s="122"/>
      <c r="M2248" s="122"/>
      <c r="N2248" s="122"/>
      <c r="O2248" s="122"/>
      <c r="P2248" s="122"/>
      <c r="Q2248" s="122"/>
      <c r="R2248" s="122"/>
      <c r="S2248" s="122"/>
      <c r="T2248" s="122"/>
      <c r="U2248" s="122"/>
      <c r="V2248" s="122"/>
      <c r="W2248" s="122"/>
      <c r="X2248" s="122"/>
      <c r="Y2248" s="122"/>
      <c r="Z2248" s="122"/>
      <c r="AA2248" s="122"/>
      <c r="AB2248" s="122"/>
      <c r="AC2248" s="122"/>
      <c r="AD2248" s="122"/>
      <c r="AE2248" s="122"/>
      <c r="AF2248" s="122"/>
      <c r="AG2248" s="122"/>
      <c r="AH2248" s="122"/>
      <c r="AI2248" s="122"/>
      <c r="AJ2248" s="122"/>
      <c r="AK2248" s="122"/>
      <c r="AL2248" s="122"/>
      <c r="AM2248" s="122"/>
      <c r="AN2248" s="122"/>
      <c r="AQ2248" t="str">
        <f>IF(AND(OR($B$1="ALL",$B$1=C2248),OR($E$1="ALL",$E$1=D2248),OR($B$2="ALL",$B$2=A2248),OR($E$2="ALL",IFERROR(SEARCH($E$2,B2248),0)&gt;0)),"MATCH","")</f>
        <v/>
      </c>
    </row>
    <row r="2249" spans="1:43" ht="14.25" customHeight="1" x14ac:dyDescent="0.25">
      <c r="A2249" s="108" t="s">
        <v>1137</v>
      </c>
      <c r="B2249" s="136" t="s">
        <v>1138</v>
      </c>
      <c r="C2249" s="136" t="s">
        <v>1139</v>
      </c>
      <c r="D2249" s="136" t="s">
        <v>1140</v>
      </c>
      <c r="E2249" s="136" t="s">
        <v>1141</v>
      </c>
      <c r="F2249" s="136" t="s">
        <v>1142</v>
      </c>
      <c r="G2249" s="136" t="s">
        <v>1143</v>
      </c>
      <c r="H2249" s="136" t="s">
        <v>1144</v>
      </c>
      <c r="I2249" s="136" t="s">
        <v>1145</v>
      </c>
      <c r="J2249" s="136" t="s">
        <v>1146</v>
      </c>
      <c r="K2249" s="136" t="s">
        <v>1147</v>
      </c>
      <c r="L2249" s="136" t="s">
        <v>1148</v>
      </c>
      <c r="M2249" s="136" t="s">
        <v>1149</v>
      </c>
      <c r="N2249" s="136" t="s">
        <v>1150</v>
      </c>
      <c r="O2249" s="136" t="s">
        <v>1151</v>
      </c>
      <c r="P2249" s="136" t="s">
        <v>1152</v>
      </c>
      <c r="Q2249" s="136" t="s">
        <v>1153</v>
      </c>
      <c r="R2249" s="136" t="s">
        <v>1154</v>
      </c>
      <c r="S2249" s="136" t="s">
        <v>1155</v>
      </c>
      <c r="T2249" s="136" t="s">
        <v>1156</v>
      </c>
      <c r="U2249" s="136" t="s">
        <v>1157</v>
      </c>
      <c r="V2249" s="136" t="s">
        <v>1158</v>
      </c>
      <c r="W2249" s="136" t="s">
        <v>1159</v>
      </c>
      <c r="X2249" s="136" t="s">
        <v>1160</v>
      </c>
      <c r="Y2249" s="136" t="s">
        <v>1161</v>
      </c>
      <c r="Z2249" s="136" t="s">
        <v>1162</v>
      </c>
      <c r="AA2249" s="136" t="s">
        <v>1163</v>
      </c>
      <c r="AB2249" s="137" t="s">
        <v>156</v>
      </c>
      <c r="AC2249" s="137" t="s">
        <v>157</v>
      </c>
      <c r="AD2249" s="137" t="s">
        <v>158</v>
      </c>
      <c r="AE2249" s="137" t="s">
        <v>139</v>
      </c>
      <c r="AF2249" s="138" t="s">
        <v>140</v>
      </c>
      <c r="AG2249" s="138" t="s">
        <v>141</v>
      </c>
      <c r="AH2249" s="138" t="s">
        <v>142</v>
      </c>
      <c r="AI2249" s="138" t="s">
        <v>143</v>
      </c>
      <c r="AJ2249" s="139" t="s">
        <v>144</v>
      </c>
      <c r="AK2249" s="139" t="s">
        <v>145</v>
      </c>
      <c r="AL2249" s="139" t="s">
        <v>146</v>
      </c>
      <c r="AM2249" s="140" t="s">
        <v>147</v>
      </c>
      <c r="AN2249" s="140" t="s">
        <v>148</v>
      </c>
      <c r="AQ2249" t="str">
        <f>AQ2248</f>
        <v/>
      </c>
    </row>
    <row r="2250" spans="1:43" ht="14.25" customHeight="1" x14ac:dyDescent="0.25">
      <c r="A2250" s="99" t="s">
        <v>1164</v>
      </c>
      <c r="B2250" s="112">
        <f>'Run Rate'!E228</f>
        <v>4</v>
      </c>
      <c r="C2250" s="112">
        <f>'Run Rate'!F228</f>
        <v>23</v>
      </c>
      <c r="D2250" s="112">
        <f>'Run Rate'!G228</f>
        <v>17</v>
      </c>
      <c r="E2250" s="112">
        <f>'Run Rate'!H228</f>
        <v>139</v>
      </c>
      <c r="F2250" s="112">
        <f>'Run Rate'!I228</f>
        <v>5</v>
      </c>
      <c r="G2250" s="112">
        <f>'Run Rate'!J228</f>
        <v>8</v>
      </c>
      <c r="H2250" s="112">
        <f>'Run Rate'!K228</f>
        <v>5</v>
      </c>
      <c r="I2250" s="112">
        <f>'Run Rate'!L228</f>
        <v>10</v>
      </c>
      <c r="J2250" s="112">
        <f>'Run Rate'!M228</f>
        <v>2</v>
      </c>
      <c r="K2250" s="112">
        <f>'Run Rate'!N228</f>
        <v>4</v>
      </c>
      <c r="L2250" s="112">
        <f>'Run Rate'!O228</f>
        <v>4</v>
      </c>
      <c r="M2250" s="112">
        <f>'Run Rate'!P228</f>
        <v>4</v>
      </c>
      <c r="N2250" s="112">
        <f>'Run Rate'!Q228</f>
        <v>4</v>
      </c>
      <c r="O2250" s="112">
        <f>'Run Rate'!R228</f>
        <v>8</v>
      </c>
      <c r="P2250" s="112">
        <f>'Run Rate'!S228</f>
        <v>4</v>
      </c>
      <c r="Q2250" s="112">
        <f>'Run Rate'!T228</f>
        <v>5</v>
      </c>
      <c r="R2250" s="112">
        <f>'Run Rate'!U228</f>
        <v>1</v>
      </c>
      <c r="S2250" s="112">
        <f>'Run Rate'!V228</f>
        <v>8</v>
      </c>
      <c r="T2250" s="112">
        <f>'Run Rate'!W228</f>
        <v>11</v>
      </c>
      <c r="U2250" s="112">
        <f>'Run Rate'!X228</f>
        <v>7</v>
      </c>
      <c r="V2250" s="112">
        <f>'Run Rate'!Y228</f>
        <v>10</v>
      </c>
      <c r="W2250" s="112">
        <f>'Run Rate'!Z228</f>
        <v>58</v>
      </c>
      <c r="X2250" s="112">
        <f>'Run Rate'!AA228</f>
        <v>5</v>
      </c>
      <c r="Y2250" s="112">
        <f>'Run Rate'!AB228</f>
        <v>16</v>
      </c>
      <c r="Z2250" s="112">
        <f>'Run Rate'!AC228</f>
        <v>4</v>
      </c>
      <c r="AA2250" s="112">
        <f>'Run Rate'!AD228</f>
        <v>2</v>
      </c>
      <c r="AB2250" s="113">
        <v>7</v>
      </c>
      <c r="AC2250" s="112">
        <v>8</v>
      </c>
      <c r="AD2250" s="112">
        <v>8</v>
      </c>
      <c r="AE2250" s="112">
        <v>9</v>
      </c>
      <c r="AF2250" s="112">
        <v>9</v>
      </c>
      <c r="AG2250" s="112">
        <v>9</v>
      </c>
      <c r="AH2250" s="112">
        <v>10</v>
      </c>
      <c r="AI2250" s="112">
        <v>10</v>
      </c>
      <c r="AJ2250" s="112">
        <v>10</v>
      </c>
      <c r="AK2250" s="112">
        <v>10</v>
      </c>
      <c r="AL2250" s="112">
        <v>10</v>
      </c>
      <c r="AM2250" s="112">
        <v>10</v>
      </c>
      <c r="AN2250" s="112">
        <v>10</v>
      </c>
      <c r="AQ2250" t="str">
        <f>AQ2248</f>
        <v/>
      </c>
    </row>
    <row r="2251" spans="1:43" ht="14.25" customHeight="1" x14ac:dyDescent="0.25">
      <c r="A2251" s="99" t="s">
        <v>1165</v>
      </c>
      <c r="B2251" s="114"/>
      <c r="C2251" s="114"/>
      <c r="D2251" s="114"/>
      <c r="E2251" s="114"/>
      <c r="F2251" s="114"/>
      <c r="G2251" s="114"/>
      <c r="H2251" s="114"/>
      <c r="I2251" s="114"/>
      <c r="J2251" s="114"/>
      <c r="K2251" s="114"/>
      <c r="L2251" s="114"/>
      <c r="M2251" s="114"/>
      <c r="N2251" s="114"/>
      <c r="O2251" s="114"/>
      <c r="P2251" s="114"/>
      <c r="Q2251" s="114"/>
      <c r="R2251" s="114"/>
      <c r="S2251" s="114"/>
      <c r="T2251" s="114"/>
      <c r="U2251" s="114"/>
      <c r="V2251" s="114"/>
      <c r="W2251" s="115"/>
      <c r="X2251" s="115"/>
      <c r="Y2251" s="115"/>
      <c r="Z2251" s="115"/>
      <c r="AA2251" s="112" t="s">
        <v>1166</v>
      </c>
      <c r="AB2251" s="113"/>
      <c r="AC2251" s="112"/>
      <c r="AD2251" s="112"/>
      <c r="AE2251" s="112"/>
      <c r="AF2251" s="112"/>
      <c r="AG2251" s="112"/>
      <c r="AH2251" s="112"/>
      <c r="AI2251" s="112"/>
      <c r="AJ2251" s="112"/>
      <c r="AK2251" s="112"/>
      <c r="AL2251" s="112"/>
      <c r="AM2251" s="112"/>
      <c r="AN2251" s="112"/>
      <c r="AQ2251" t="str">
        <f>AQ2248</f>
        <v/>
      </c>
    </row>
    <row r="2252" spans="1:43" ht="14.25" customHeight="1" x14ac:dyDescent="0.25">
      <c r="A2252" s="99" t="s">
        <v>1167</v>
      </c>
      <c r="B2252" s="114"/>
      <c r="C2252" s="114"/>
      <c r="D2252" s="114"/>
      <c r="E2252" s="114"/>
      <c r="F2252" s="114"/>
      <c r="G2252" s="114"/>
      <c r="H2252" s="114"/>
      <c r="I2252" s="114"/>
      <c r="J2252" s="114"/>
      <c r="K2252" s="114"/>
      <c r="L2252" s="114"/>
      <c r="M2252" s="114"/>
      <c r="N2252" s="114"/>
      <c r="O2252" s="114"/>
      <c r="P2252" s="114"/>
      <c r="Q2252" s="114"/>
      <c r="R2252" s="114"/>
      <c r="S2252" s="114"/>
      <c r="T2252" s="114"/>
      <c r="U2252" s="114"/>
      <c r="V2252" s="114"/>
      <c r="W2252" s="115"/>
      <c r="X2252" s="116"/>
      <c r="Y2252" s="117"/>
      <c r="Z2252" s="115"/>
      <c r="AA2252" s="112" t="s">
        <v>1168</v>
      </c>
      <c r="AB2252" s="113">
        <f>'Demand Input VP'!B1129</f>
        <v>0</v>
      </c>
      <c r="AC2252" s="112">
        <f>'Demand Input VP'!C1129</f>
        <v>0</v>
      </c>
      <c r="AD2252" s="112">
        <f>'Demand Input VP'!D1129</f>
        <v>0</v>
      </c>
      <c r="AE2252" s="112">
        <f>'Demand Input VP'!E1129</f>
        <v>0</v>
      </c>
      <c r="AF2252" s="112">
        <f>'Demand Input VP'!F1129</f>
        <v>0</v>
      </c>
      <c r="AG2252" s="112">
        <f>'Demand Input VP'!G1129</f>
        <v>0</v>
      </c>
      <c r="AH2252" s="112">
        <f>'Demand Input VP'!H1129</f>
        <v>0</v>
      </c>
      <c r="AI2252" s="112">
        <f>'Demand Input VP'!I1129</f>
        <v>0</v>
      </c>
      <c r="AJ2252" s="112">
        <f>'Demand Input VP'!J1129</f>
        <v>0</v>
      </c>
      <c r="AK2252" s="112">
        <f>'Demand Input VP'!K1129</f>
        <v>0</v>
      </c>
      <c r="AL2252" s="112">
        <f>'Demand Input VP'!L1129</f>
        <v>0</v>
      </c>
      <c r="AM2252" s="112">
        <f>'Demand Input VP'!M1129</f>
        <v>0</v>
      </c>
      <c r="AN2252" s="112">
        <f>'Demand Input VP'!N1129</f>
        <v>0</v>
      </c>
      <c r="AQ2252" t="str">
        <f>AQ2248</f>
        <v/>
      </c>
    </row>
    <row r="2253" spans="1:43" ht="14.25" customHeight="1" x14ac:dyDescent="0.25">
      <c r="A2253" s="99" t="s">
        <v>1169</v>
      </c>
      <c r="B2253" s="118"/>
      <c r="C2253" s="118"/>
      <c r="D2253" s="118"/>
      <c r="E2253" s="118"/>
      <c r="F2253" s="118"/>
      <c r="G2253" s="118"/>
      <c r="H2253" s="118"/>
      <c r="I2253" s="118"/>
      <c r="J2253" s="118"/>
      <c r="K2253" s="118"/>
      <c r="L2253" s="118"/>
      <c r="M2253" s="118"/>
      <c r="N2253" s="118"/>
      <c r="O2253" s="118"/>
      <c r="P2253" s="118"/>
      <c r="Q2253" s="118"/>
      <c r="R2253" s="118"/>
      <c r="S2253" s="118"/>
      <c r="T2253" s="118"/>
      <c r="U2253" s="118"/>
      <c r="V2253" s="118"/>
      <c r="W2253" s="115"/>
      <c r="X2253" s="116"/>
      <c r="Y2253" s="117"/>
      <c r="Z2253" s="119"/>
      <c r="AA2253" s="120" t="s">
        <v>1170</v>
      </c>
      <c r="AB2253" s="121">
        <f>'Demand Input VP'!B1128</f>
        <v>0</v>
      </c>
      <c r="AC2253" s="120">
        <f>'Demand Input VP'!C1128</f>
        <v>0</v>
      </c>
      <c r="AD2253" s="120">
        <f>'Demand Input VP'!D1128</f>
        <v>0</v>
      </c>
      <c r="AE2253" s="120">
        <f>'Demand Input VP'!E1128</f>
        <v>0</v>
      </c>
      <c r="AF2253" s="120">
        <f>'Demand Input VP'!F1128</f>
        <v>0</v>
      </c>
      <c r="AG2253" s="120">
        <f>'Demand Input VP'!G1128</f>
        <v>0</v>
      </c>
      <c r="AH2253" s="120">
        <f>'Demand Input VP'!H1128</f>
        <v>0</v>
      </c>
      <c r="AI2253" s="120">
        <f>'Demand Input VP'!I1128</f>
        <v>0</v>
      </c>
      <c r="AJ2253" s="120">
        <f>'Demand Input VP'!J1128</f>
        <v>0</v>
      </c>
      <c r="AK2253" s="120">
        <f>'Demand Input VP'!K1128</f>
        <v>0</v>
      </c>
      <c r="AL2253" s="120">
        <f>'Demand Input VP'!L1128</f>
        <v>0</v>
      </c>
      <c r="AM2253" s="120">
        <f>'Demand Input VP'!M1128</f>
        <v>0</v>
      </c>
      <c r="AN2253" s="120">
        <f>'Demand Input VP'!N1128</f>
        <v>0</v>
      </c>
      <c r="AQ2253" t="str">
        <f>AQ2248</f>
        <v/>
      </c>
    </row>
    <row r="2254" spans="1:43" ht="14.25" customHeight="1" x14ac:dyDescent="0.25">
      <c r="A2254" s="1"/>
      <c r="B2254" s="122"/>
      <c r="C2254" s="122"/>
      <c r="D2254" s="122"/>
      <c r="E2254" s="122"/>
      <c r="F2254" s="122"/>
      <c r="G2254" s="122"/>
      <c r="H2254" s="122"/>
      <c r="I2254" s="122"/>
      <c r="J2254" s="122"/>
      <c r="K2254" s="122"/>
      <c r="L2254" s="122"/>
      <c r="M2254" s="122"/>
      <c r="N2254" s="122"/>
      <c r="O2254" s="122"/>
      <c r="P2254" s="122"/>
      <c r="Q2254" s="122"/>
      <c r="R2254" s="122"/>
      <c r="S2254" s="122"/>
      <c r="T2254" s="122"/>
      <c r="U2254" s="122"/>
      <c r="V2254" s="122"/>
      <c r="W2254" s="123"/>
      <c r="X2254" s="116"/>
      <c r="Y2254" s="117"/>
      <c r="Z2254" s="123"/>
      <c r="AA2254" s="112" t="s">
        <v>1171</v>
      </c>
      <c r="AB2254" s="113">
        <f>'Demand Input MP'!B1129</f>
        <v>0</v>
      </c>
      <c r="AC2254" s="112">
        <f>'Demand Input MP'!C1129</f>
        <v>0</v>
      </c>
      <c r="AD2254" s="112">
        <f>'Demand Input MP'!D1129</f>
        <v>0</v>
      </c>
      <c r="AE2254" s="112">
        <f>'Demand Input MP'!E1129</f>
        <v>0</v>
      </c>
      <c r="AF2254" s="112">
        <f>'Demand Input MP'!F1129</f>
        <v>0</v>
      </c>
      <c r="AG2254" s="112">
        <f>'Demand Input MP'!G1129</f>
        <v>0</v>
      </c>
      <c r="AH2254" s="112">
        <f>'Demand Input MP'!H1129</f>
        <v>0</v>
      </c>
      <c r="AI2254" s="112">
        <f>'Demand Input MP'!I1129</f>
        <v>0</v>
      </c>
      <c r="AJ2254" s="112">
        <f>'Demand Input MP'!J1129</f>
        <v>0</v>
      </c>
      <c r="AK2254" s="112">
        <f>'Demand Input MP'!K1129</f>
        <v>0</v>
      </c>
      <c r="AL2254" s="112">
        <f>'Demand Input MP'!L1129</f>
        <v>0</v>
      </c>
      <c r="AM2254" s="112">
        <f>'Demand Input MP'!M1129</f>
        <v>0</v>
      </c>
      <c r="AN2254" s="112">
        <f>'Demand Input MP'!N1129</f>
        <v>0</v>
      </c>
      <c r="AQ2254" t="str">
        <f>AQ2248</f>
        <v/>
      </c>
    </row>
    <row r="2255" spans="1:43" ht="14.25" customHeight="1" x14ac:dyDescent="0.25">
      <c r="A2255" s="1"/>
      <c r="B2255" s="122"/>
      <c r="C2255" s="122"/>
      <c r="D2255" s="122"/>
      <c r="E2255" s="122"/>
      <c r="F2255" s="122"/>
      <c r="G2255" s="122"/>
      <c r="H2255" s="122"/>
      <c r="I2255" s="122"/>
      <c r="J2255" s="122"/>
      <c r="K2255" s="122"/>
      <c r="L2255" s="122"/>
      <c r="M2255" s="122"/>
      <c r="N2255" s="122"/>
      <c r="O2255" s="122"/>
      <c r="P2255" s="122"/>
      <c r="Q2255" s="122"/>
      <c r="R2255" s="122"/>
      <c r="S2255" s="122"/>
      <c r="T2255" s="122"/>
      <c r="U2255" s="122"/>
      <c r="V2255" s="124" t="s">
        <v>91</v>
      </c>
      <c r="W2255" s="125">
        <f>IFERROR(IF(SUM('Run Rate History'!E228:AD228)&gt;0,(SUMPRODUCT((B2250:AA2250&gt;=PERCENTILE(B2250:AA2250,0.1))*(B2250:AA2250&lt;=PERCENTILE(B2250:AA2250,0.9))*B2250:AA2250)+SUMPRODUCT(('Run Rate History'!E228:AD228&gt;=PERCENTILE(B2250:AA2250,0.1))*('Run Rate History'!E228:AD228&lt;=PERCENTILE(B2250:AA2250,0.9))*'Run Rate History'!E228:AD228))/(SUMPRODUCT((B2250:AA2250&gt;=PERCENTILE(B2250:AA2250,0.1))*(B2250:AA2250&lt;=PERCENTILE(B2250:AA2250,0.9))*1)+SUMPRODUCT(('Run Rate History'!E228:AD228&gt;=PERCENTILE(B2250:AA2250,0.1))*('Run Rate History'!E228:AD228&lt;=PERCENTILE(B2250:AA2250,0.9))*1)),TRIMMEAN(B2250:AA2250,0.15)),0)</f>
        <v>8.7619047619047628</v>
      </c>
      <c r="X2255" s="126" t="s">
        <v>1172</v>
      </c>
      <c r="Y2255" s="127">
        <f>SUM(B2250:AA2250)/26</f>
        <v>14.153846153846153</v>
      </c>
      <c r="Z2255" s="128"/>
      <c r="AA2255" s="112" t="s">
        <v>1173</v>
      </c>
      <c r="AB2255" s="113">
        <f>'Demand Input MP'!B1128</f>
        <v>0</v>
      </c>
      <c r="AC2255" s="112">
        <f>'Demand Input MP'!C1128</f>
        <v>0</v>
      </c>
      <c r="AD2255" s="112">
        <f>'Demand Input MP'!D1128</f>
        <v>0</v>
      </c>
      <c r="AE2255" s="112">
        <f>'Demand Input MP'!E1128</f>
        <v>0</v>
      </c>
      <c r="AF2255" s="112">
        <f>'Demand Input MP'!F1128</f>
        <v>0</v>
      </c>
      <c r="AG2255" s="112">
        <f>'Demand Input MP'!G1128</f>
        <v>0</v>
      </c>
      <c r="AH2255" s="112">
        <f>'Demand Input MP'!H1128</f>
        <v>0</v>
      </c>
      <c r="AI2255" s="112">
        <f>'Demand Input MP'!I1128</f>
        <v>0</v>
      </c>
      <c r="AJ2255" s="112">
        <f>'Demand Input MP'!J1128</f>
        <v>0</v>
      </c>
      <c r="AK2255" s="112">
        <f>'Demand Input MP'!K1128</f>
        <v>0</v>
      </c>
      <c r="AL2255" s="112">
        <f>'Demand Input MP'!L1128</f>
        <v>0</v>
      </c>
      <c r="AM2255" s="112">
        <f>'Demand Input MP'!M1128</f>
        <v>0</v>
      </c>
      <c r="AN2255" s="112">
        <f>'Demand Input MP'!N1128</f>
        <v>0</v>
      </c>
      <c r="AQ2255" t="str">
        <f>AQ2248</f>
        <v/>
      </c>
    </row>
    <row r="2256" spans="1:43" ht="14.25" customHeight="1" x14ac:dyDescent="0.25">
      <c r="A2256" s="1"/>
      <c r="B2256" s="122"/>
      <c r="C2256" s="122"/>
      <c r="D2256" s="122"/>
      <c r="E2256" s="122"/>
      <c r="F2256" s="122"/>
      <c r="G2256" s="122"/>
      <c r="H2256" s="122"/>
      <c r="I2256" s="122"/>
      <c r="J2256" s="122"/>
      <c r="K2256" s="122"/>
      <c r="L2256" s="122"/>
      <c r="M2256" s="122"/>
      <c r="N2256" s="122"/>
      <c r="O2256" s="122"/>
      <c r="P2256" s="122"/>
      <c r="Q2256" s="122"/>
      <c r="R2256" s="122"/>
      <c r="S2256" s="122"/>
      <c r="T2256" s="122"/>
      <c r="U2256" s="122"/>
      <c r="V2256" s="124" t="s">
        <v>94</v>
      </c>
      <c r="W2256" s="125">
        <f>IFERROR((1*MIN(MAX(X2250,0.5*IF(SUM('Run Rate History'!E228:AD228)&gt;0,(MEDIAN(IF(B2250:AA2250&gt;0,B2250:AA2250))+MEDIAN(IF('Run Rate History'!E228:AD228&gt;0,'Run Rate History'!E228:AD228)))/2,MEDIAN(IF(B2250:AA2250&gt;0,B2250:AA2250)))),2*IF(SUM('Run Rate History'!E228:AD228)&gt;0,(MEDIAN(IF(B2250:AA2250&gt;0,B2250:AA2250))+MEDIAN(IF('Run Rate History'!E228:AD228&gt;0,'Run Rate History'!E228:AD228)))/2,MEDIAN(IF(B2250:AA2250&gt;0,B2250:AA2250))))+2*MIN(MAX(Y2250,0.5*IF(SUM('Run Rate History'!E228:AD228)&gt;0,(MEDIAN(IF(B2250:AA2250&gt;0,B2250:AA2250))+MEDIAN(IF('Run Rate History'!E228:AD228&gt;0,'Run Rate History'!E228:AD228)))/2,MEDIAN(IF(B2250:AA2250&gt;0,B2250:AA2250)))),2*IF(SUM('Run Rate History'!E228:AD228)&gt;0,(MEDIAN(IF(B2250:AA2250&gt;0,B2250:AA2250))+MEDIAN(IF('Run Rate History'!E228:AD228&gt;0,'Run Rate History'!E228:AD228)))/2,MEDIAN(IF(B2250:AA2250&gt;0,B2250:AA2250))))+3*MIN(MAX(Z2250,0.5*IF(SUM('Run Rate History'!E228:AD228)&gt;0,(MEDIAN(IF(B2250:AA2250&gt;0,B2250:AA2250))+MEDIAN(IF('Run Rate History'!E228:AD228&gt;0,'Run Rate History'!E228:AD228)))/2,MEDIAN(IF(B2250:AA2250&gt;0,B2250:AA2250)))),2*IF(SUM('Run Rate History'!E228:AD228)&gt;0,(MEDIAN(IF(B2250:AA2250&gt;0,B2250:AA2250))+MEDIAN(IF('Run Rate History'!E228:AD228&gt;0,'Run Rate History'!E228:AD228)))/2,MEDIAN(IF(B2250:AA2250&gt;0,B2250:AA2250))))+4*MIN(MAX(AA2250,0.5*IF(SUM('Run Rate History'!E228:AD228)&gt;0,(MEDIAN(IF(B2250:AA2250&gt;0,B2250:AA2250))+MEDIAN(IF('Run Rate History'!E228:AD228&gt;0,'Run Rate History'!E228:AD228)))/2,MEDIAN(IF(B2250:AA2250&gt;0,B2250:AA2250)))),2*IF(SUM('Run Rate History'!E228:AD228)&gt;0,(MEDIAN(IF(B2250:AA2250&gt;0,B2250:AA2250))+MEDIAN(IF('Run Rate History'!E228:AD228&gt;0,'Run Rate History'!E228:AD228)))/2,MEDIAN(IF(B2250:AA2250&gt;0,B2250:AA2250)))))/10,0)</f>
        <v>6.5</v>
      </c>
      <c r="X2256" s="129" t="s">
        <v>1174</v>
      </c>
      <c r="Y2256" s="130">
        <f>IFERROR(VLOOKUP(A2248,'Stanje zaliha'!A:E,5,FALSE()),0)</f>
        <v>208</v>
      </c>
      <c r="Z2256" s="131"/>
      <c r="AA2256" s="113" t="s">
        <v>1175</v>
      </c>
      <c r="AB2256" s="118">
        <f t="shared" ref="AB2256:AN2256" si="448">SUM(AB2252:AB2255)</f>
        <v>0</v>
      </c>
      <c r="AC2256" s="118">
        <f t="shared" si="448"/>
        <v>0</v>
      </c>
      <c r="AD2256" s="118">
        <f t="shared" si="448"/>
        <v>0</v>
      </c>
      <c r="AE2256" s="118">
        <f t="shared" si="448"/>
        <v>0</v>
      </c>
      <c r="AF2256" s="118">
        <f t="shared" si="448"/>
        <v>0</v>
      </c>
      <c r="AG2256" s="118">
        <f t="shared" si="448"/>
        <v>0</v>
      </c>
      <c r="AH2256" s="118">
        <f t="shared" si="448"/>
        <v>0</v>
      </c>
      <c r="AI2256" s="118">
        <f t="shared" si="448"/>
        <v>0</v>
      </c>
      <c r="AJ2256" s="118">
        <f t="shared" si="448"/>
        <v>0</v>
      </c>
      <c r="AK2256" s="118">
        <f t="shared" si="448"/>
        <v>0</v>
      </c>
      <c r="AL2256" s="118">
        <f t="shared" si="448"/>
        <v>0</v>
      </c>
      <c r="AM2256" s="118">
        <f t="shared" si="448"/>
        <v>0</v>
      </c>
      <c r="AN2256" s="118">
        <f t="shared" si="448"/>
        <v>0</v>
      </c>
      <c r="AQ2256" t="str">
        <f>AQ2248</f>
        <v/>
      </c>
    </row>
    <row r="2257" spans="1:43" ht="14.25" customHeight="1" x14ac:dyDescent="0.25">
      <c r="A2257" s="1"/>
      <c r="B2257" s="122"/>
      <c r="C2257" s="122"/>
      <c r="D2257" s="122"/>
      <c r="E2257" s="122"/>
      <c r="F2257" s="122"/>
      <c r="G2257" s="122"/>
      <c r="H2257" s="122"/>
      <c r="I2257" s="122"/>
      <c r="J2257" s="122"/>
      <c r="K2257" s="122"/>
      <c r="L2257" s="122"/>
      <c r="M2257" s="122"/>
      <c r="N2257" s="122"/>
      <c r="O2257" s="122"/>
      <c r="P2257" s="122"/>
      <c r="Q2257" s="122"/>
      <c r="R2257" s="122"/>
      <c r="S2257" s="122"/>
      <c r="T2257" s="122"/>
      <c r="U2257" s="122"/>
      <c r="V2257" s="124" t="s">
        <v>95</v>
      </c>
      <c r="W2257" s="125">
        <f>IFERROR(0.6*W2256+0.4*W2255,0)</f>
        <v>7.4047619047619051</v>
      </c>
      <c r="X2257" s="132" t="s">
        <v>1176</v>
      </c>
      <c r="Y2257" s="133">
        <f>IFERROR(SUMIF('Popis poslanih narudžbi'!A:A,A2248,'Popis poslanih narudžbi'!C:C),0)</f>
        <v>0</v>
      </c>
      <c r="Z2257" s="131"/>
      <c r="AA2257" s="134" t="s">
        <v>1177</v>
      </c>
      <c r="AB2257" s="118">
        <f t="shared" ref="AB2257:AN2257" si="449">AB2250+AB2256</f>
        <v>7</v>
      </c>
      <c r="AC2257" s="118">
        <f t="shared" si="449"/>
        <v>8</v>
      </c>
      <c r="AD2257" s="118">
        <f t="shared" si="449"/>
        <v>8</v>
      </c>
      <c r="AE2257" s="118">
        <f t="shared" si="449"/>
        <v>9</v>
      </c>
      <c r="AF2257" s="118">
        <f t="shared" si="449"/>
        <v>9</v>
      </c>
      <c r="AG2257" s="118">
        <f t="shared" si="449"/>
        <v>9</v>
      </c>
      <c r="AH2257" s="118">
        <f t="shared" si="449"/>
        <v>10</v>
      </c>
      <c r="AI2257" s="118">
        <f t="shared" si="449"/>
        <v>10</v>
      </c>
      <c r="AJ2257" s="118">
        <f t="shared" si="449"/>
        <v>10</v>
      </c>
      <c r="AK2257" s="118">
        <f t="shared" si="449"/>
        <v>10</v>
      </c>
      <c r="AL2257" s="118">
        <f t="shared" si="449"/>
        <v>10</v>
      </c>
      <c r="AM2257" s="118">
        <f t="shared" si="449"/>
        <v>10</v>
      </c>
      <c r="AN2257" s="118">
        <f t="shared" si="449"/>
        <v>10</v>
      </c>
      <c r="AQ2257" t="str">
        <f>AQ2248</f>
        <v/>
      </c>
    </row>
    <row r="2258" spans="1:43" ht="14.25" customHeight="1" x14ac:dyDescent="0.25">
      <c r="A2258" s="107" t="str">
        <f>'Run Rate'!A229</f>
        <v>ZOE12361</v>
      </c>
      <c r="B2258" s="135" t="str">
        <f>'Run Rate'!B229</f>
        <v>ZOE Clear Hydrowhey 454g Summer Raspberry</v>
      </c>
      <c r="C2258" s="135" t="str">
        <f>'Run Rate'!C229</f>
        <v>PROTEINI</v>
      </c>
      <c r="D2258" s="135" t="str">
        <f>'Run Rate'!D229</f>
        <v>02 SILVER</v>
      </c>
      <c r="E2258" s="122"/>
      <c r="F2258" s="122"/>
      <c r="G2258" s="122"/>
      <c r="H2258" s="122"/>
      <c r="I2258" s="122"/>
      <c r="J2258" s="122"/>
      <c r="K2258" s="122"/>
      <c r="L2258" s="122"/>
      <c r="M2258" s="122"/>
      <c r="N2258" s="122"/>
      <c r="O2258" s="122"/>
      <c r="P2258" s="122"/>
      <c r="Q2258" s="122"/>
      <c r="R2258" s="122"/>
      <c r="S2258" s="122"/>
      <c r="T2258" s="122"/>
      <c r="U2258" s="122"/>
      <c r="V2258" s="122"/>
      <c r="W2258" s="122"/>
      <c r="X2258" s="122"/>
      <c r="Y2258" s="122"/>
      <c r="Z2258" s="122"/>
      <c r="AA2258" s="122"/>
      <c r="AB2258" s="122"/>
      <c r="AC2258" s="122"/>
      <c r="AD2258" s="122"/>
      <c r="AE2258" s="122"/>
      <c r="AF2258" s="122"/>
      <c r="AG2258" s="122"/>
      <c r="AH2258" s="122"/>
      <c r="AI2258" s="122"/>
      <c r="AJ2258" s="122"/>
      <c r="AK2258" s="122"/>
      <c r="AL2258" s="122"/>
      <c r="AM2258" s="122"/>
      <c r="AN2258" s="122"/>
      <c r="AQ2258" t="str">
        <f>IF(AND(OR($B$1="ALL",$B$1=C2258),OR($E$1="ALL",$E$1=D2258),OR($B$2="ALL",$B$2=A2258),OR($E$2="ALL",IFERROR(SEARCH($E$2,B2258),0)&gt;0)),"MATCH","")</f>
        <v/>
      </c>
    </row>
    <row r="2259" spans="1:43" ht="14.25" customHeight="1" x14ac:dyDescent="0.25">
      <c r="A2259" s="108" t="s">
        <v>1137</v>
      </c>
      <c r="B2259" s="136" t="s">
        <v>1138</v>
      </c>
      <c r="C2259" s="136" t="s">
        <v>1139</v>
      </c>
      <c r="D2259" s="136" t="s">
        <v>1140</v>
      </c>
      <c r="E2259" s="136" t="s">
        <v>1141</v>
      </c>
      <c r="F2259" s="136" t="s">
        <v>1142</v>
      </c>
      <c r="G2259" s="136" t="s">
        <v>1143</v>
      </c>
      <c r="H2259" s="136" t="s">
        <v>1144</v>
      </c>
      <c r="I2259" s="136" t="s">
        <v>1145</v>
      </c>
      <c r="J2259" s="136" t="s">
        <v>1146</v>
      </c>
      <c r="K2259" s="136" t="s">
        <v>1147</v>
      </c>
      <c r="L2259" s="136" t="s">
        <v>1148</v>
      </c>
      <c r="M2259" s="136" t="s">
        <v>1149</v>
      </c>
      <c r="N2259" s="136" t="s">
        <v>1150</v>
      </c>
      <c r="O2259" s="136" t="s">
        <v>1151</v>
      </c>
      <c r="P2259" s="136" t="s">
        <v>1152</v>
      </c>
      <c r="Q2259" s="136" t="s">
        <v>1153</v>
      </c>
      <c r="R2259" s="136" t="s">
        <v>1154</v>
      </c>
      <c r="S2259" s="136" t="s">
        <v>1155</v>
      </c>
      <c r="T2259" s="136" t="s">
        <v>1156</v>
      </c>
      <c r="U2259" s="136" t="s">
        <v>1157</v>
      </c>
      <c r="V2259" s="136" t="s">
        <v>1158</v>
      </c>
      <c r="W2259" s="136" t="s">
        <v>1159</v>
      </c>
      <c r="X2259" s="136" t="s">
        <v>1160</v>
      </c>
      <c r="Y2259" s="136" t="s">
        <v>1161</v>
      </c>
      <c r="Z2259" s="136" t="s">
        <v>1162</v>
      </c>
      <c r="AA2259" s="136" t="s">
        <v>1163</v>
      </c>
      <c r="AB2259" s="137" t="s">
        <v>156</v>
      </c>
      <c r="AC2259" s="137" t="s">
        <v>157</v>
      </c>
      <c r="AD2259" s="137" t="s">
        <v>158</v>
      </c>
      <c r="AE2259" s="137" t="s">
        <v>139</v>
      </c>
      <c r="AF2259" s="138" t="s">
        <v>140</v>
      </c>
      <c r="AG2259" s="138" t="s">
        <v>141</v>
      </c>
      <c r="AH2259" s="138" t="s">
        <v>142</v>
      </c>
      <c r="AI2259" s="138" t="s">
        <v>143</v>
      </c>
      <c r="AJ2259" s="139" t="s">
        <v>144</v>
      </c>
      <c r="AK2259" s="139" t="s">
        <v>145</v>
      </c>
      <c r="AL2259" s="139" t="s">
        <v>146</v>
      </c>
      <c r="AM2259" s="140" t="s">
        <v>147</v>
      </c>
      <c r="AN2259" s="140" t="s">
        <v>148</v>
      </c>
      <c r="AQ2259" t="str">
        <f>AQ2258</f>
        <v/>
      </c>
    </row>
    <row r="2260" spans="1:43" ht="14.25" customHeight="1" x14ac:dyDescent="0.25">
      <c r="A2260" s="99" t="s">
        <v>1164</v>
      </c>
      <c r="B2260" s="112">
        <f>'Run Rate'!E229</f>
        <v>6</v>
      </c>
      <c r="C2260" s="112">
        <f>'Run Rate'!F229</f>
        <v>2</v>
      </c>
      <c r="D2260" s="112">
        <f>'Run Rate'!G229</f>
        <v>2</v>
      </c>
      <c r="E2260" s="112">
        <f>'Run Rate'!H229</f>
        <v>2</v>
      </c>
      <c r="F2260" s="112">
        <f>'Run Rate'!I229</f>
        <v>1</v>
      </c>
      <c r="G2260" s="112">
        <f>'Run Rate'!J229</f>
        <v>3</v>
      </c>
      <c r="H2260" s="112">
        <f>'Run Rate'!K229</f>
        <v>27</v>
      </c>
      <c r="I2260" s="112">
        <f>'Run Rate'!L229</f>
        <v>45</v>
      </c>
      <c r="J2260" s="112">
        <f>'Run Rate'!M229</f>
        <v>47</v>
      </c>
      <c r="K2260" s="112">
        <f>'Run Rate'!N229</f>
        <v>33</v>
      </c>
      <c r="L2260" s="112">
        <f>'Run Rate'!O229</f>
        <v>-404</v>
      </c>
      <c r="M2260" s="112">
        <f>'Run Rate'!P229</f>
        <v>38</v>
      </c>
      <c r="N2260" s="112">
        <f>'Run Rate'!Q229</f>
        <v>40</v>
      </c>
      <c r="O2260" s="112">
        <f>'Run Rate'!R229</f>
        <v>13</v>
      </c>
      <c r="P2260" s="112">
        <f>'Run Rate'!S229</f>
        <v>11</v>
      </c>
      <c r="Q2260" s="112">
        <f>'Run Rate'!T229</f>
        <v>24</v>
      </c>
      <c r="R2260" s="112">
        <f>'Run Rate'!U229</f>
        <v>15</v>
      </c>
      <c r="S2260" s="112">
        <f>'Run Rate'!V229</f>
        <v>35</v>
      </c>
      <c r="T2260" s="112">
        <f>'Run Rate'!W229</f>
        <v>25</v>
      </c>
      <c r="U2260" s="112">
        <f>'Run Rate'!X229</f>
        <v>68</v>
      </c>
      <c r="V2260" s="112">
        <f>'Run Rate'!Y229</f>
        <v>90</v>
      </c>
      <c r="W2260" s="112">
        <f>'Run Rate'!Z229</f>
        <v>52</v>
      </c>
      <c r="X2260" s="112">
        <f>'Run Rate'!AA229</f>
        <v>67</v>
      </c>
      <c r="Y2260" s="112">
        <f>'Run Rate'!AB229</f>
        <v>42</v>
      </c>
      <c r="Z2260" s="112">
        <f>'Run Rate'!AC229</f>
        <v>49</v>
      </c>
      <c r="AA2260" s="112">
        <f>'Run Rate'!AD229</f>
        <v>36</v>
      </c>
      <c r="AB2260" s="113">
        <v>46</v>
      </c>
      <c r="AC2260" s="112">
        <v>47</v>
      </c>
      <c r="AD2260" s="112">
        <v>48</v>
      </c>
      <c r="AE2260" s="112">
        <v>48</v>
      </c>
      <c r="AF2260" s="112">
        <v>45</v>
      </c>
      <c r="AG2260" s="112">
        <v>46</v>
      </c>
      <c r="AH2260" s="112">
        <v>46</v>
      </c>
      <c r="AI2260" s="112">
        <v>45</v>
      </c>
      <c r="AJ2260" s="112">
        <v>45</v>
      </c>
      <c r="AK2260" s="112">
        <v>44</v>
      </c>
      <c r="AL2260" s="112">
        <v>48</v>
      </c>
      <c r="AM2260" s="112">
        <v>37</v>
      </c>
      <c r="AN2260" s="112">
        <v>40</v>
      </c>
      <c r="AQ2260" t="str">
        <f>AQ2258</f>
        <v/>
      </c>
    </row>
    <row r="2261" spans="1:43" ht="14.25" customHeight="1" x14ac:dyDescent="0.25">
      <c r="A2261" s="99" t="s">
        <v>1165</v>
      </c>
      <c r="B2261" s="114"/>
      <c r="C2261" s="114"/>
      <c r="D2261" s="114"/>
      <c r="E2261" s="114"/>
      <c r="F2261" s="114"/>
      <c r="G2261" s="114"/>
      <c r="H2261" s="114"/>
      <c r="I2261" s="114"/>
      <c r="J2261" s="114"/>
      <c r="K2261" s="114"/>
      <c r="L2261" s="114"/>
      <c r="M2261" s="114"/>
      <c r="N2261" s="114"/>
      <c r="O2261" s="114"/>
      <c r="P2261" s="114"/>
      <c r="Q2261" s="114"/>
      <c r="R2261" s="114"/>
      <c r="S2261" s="114"/>
      <c r="T2261" s="114"/>
      <c r="U2261" s="114"/>
      <c r="V2261" s="114"/>
      <c r="W2261" s="115"/>
      <c r="X2261" s="115"/>
      <c r="Y2261" s="115"/>
      <c r="Z2261" s="115"/>
      <c r="AA2261" s="112" t="s">
        <v>1166</v>
      </c>
      <c r="AB2261" s="113"/>
      <c r="AC2261" s="112"/>
      <c r="AD2261" s="112"/>
      <c r="AE2261" s="112"/>
      <c r="AF2261" s="112"/>
      <c r="AG2261" s="112"/>
      <c r="AH2261" s="112"/>
      <c r="AI2261" s="112"/>
      <c r="AJ2261" s="112"/>
      <c r="AK2261" s="112"/>
      <c r="AL2261" s="112"/>
      <c r="AM2261" s="112"/>
      <c r="AN2261" s="112"/>
      <c r="AQ2261" t="str">
        <f>AQ2258</f>
        <v/>
      </c>
    </row>
    <row r="2262" spans="1:43" ht="14.25" customHeight="1" x14ac:dyDescent="0.25">
      <c r="A2262" s="99" t="s">
        <v>1167</v>
      </c>
      <c r="B2262" s="114"/>
      <c r="C2262" s="114"/>
      <c r="D2262" s="114"/>
      <c r="E2262" s="114"/>
      <c r="F2262" s="114"/>
      <c r="G2262" s="114"/>
      <c r="H2262" s="114"/>
      <c r="I2262" s="114"/>
      <c r="J2262" s="114"/>
      <c r="K2262" s="114"/>
      <c r="L2262" s="114"/>
      <c r="M2262" s="114"/>
      <c r="N2262" s="114"/>
      <c r="O2262" s="114"/>
      <c r="P2262" s="114"/>
      <c r="Q2262" s="114"/>
      <c r="R2262" s="114"/>
      <c r="S2262" s="114"/>
      <c r="T2262" s="114"/>
      <c r="U2262" s="114"/>
      <c r="V2262" s="114"/>
      <c r="W2262" s="115"/>
      <c r="X2262" s="116"/>
      <c r="Y2262" s="117"/>
      <c r="Z2262" s="115"/>
      <c r="AA2262" s="112" t="s">
        <v>1168</v>
      </c>
      <c r="AB2262" s="113">
        <f>'Demand Input VP'!B1134</f>
        <v>0</v>
      </c>
      <c r="AC2262" s="112">
        <f>'Demand Input VP'!C1134</f>
        <v>0</v>
      </c>
      <c r="AD2262" s="112">
        <f>'Demand Input VP'!D1134</f>
        <v>0</v>
      </c>
      <c r="AE2262" s="112">
        <f>'Demand Input VP'!E1134</f>
        <v>0</v>
      </c>
      <c r="AF2262" s="112">
        <f>'Demand Input VP'!F1134</f>
        <v>0</v>
      </c>
      <c r="AG2262" s="112">
        <f>'Demand Input VP'!G1134</f>
        <v>0</v>
      </c>
      <c r="AH2262" s="112">
        <f>'Demand Input VP'!H1134</f>
        <v>0</v>
      </c>
      <c r="AI2262" s="112">
        <f>'Demand Input VP'!I1134</f>
        <v>0</v>
      </c>
      <c r="AJ2262" s="112">
        <f>'Demand Input VP'!J1134</f>
        <v>0</v>
      </c>
      <c r="AK2262" s="112">
        <f>'Demand Input VP'!K1134</f>
        <v>0</v>
      </c>
      <c r="AL2262" s="112">
        <f>'Demand Input VP'!L1134</f>
        <v>0</v>
      </c>
      <c r="AM2262" s="112">
        <f>'Demand Input VP'!M1134</f>
        <v>0</v>
      </c>
      <c r="AN2262" s="112">
        <f>'Demand Input VP'!N1134</f>
        <v>0</v>
      </c>
      <c r="AQ2262" t="str">
        <f>AQ2258</f>
        <v/>
      </c>
    </row>
    <row r="2263" spans="1:43" ht="14.25" customHeight="1" x14ac:dyDescent="0.25">
      <c r="A2263" s="99" t="s">
        <v>1169</v>
      </c>
      <c r="B2263" s="118"/>
      <c r="C2263" s="118"/>
      <c r="D2263" s="118"/>
      <c r="E2263" s="118"/>
      <c r="F2263" s="118"/>
      <c r="G2263" s="118"/>
      <c r="H2263" s="118"/>
      <c r="I2263" s="118"/>
      <c r="J2263" s="118"/>
      <c r="K2263" s="118"/>
      <c r="L2263" s="118"/>
      <c r="M2263" s="118"/>
      <c r="N2263" s="118"/>
      <c r="O2263" s="118"/>
      <c r="P2263" s="118"/>
      <c r="Q2263" s="118"/>
      <c r="R2263" s="118"/>
      <c r="S2263" s="118"/>
      <c r="T2263" s="118"/>
      <c r="U2263" s="118"/>
      <c r="V2263" s="118"/>
      <c r="W2263" s="115"/>
      <c r="X2263" s="116"/>
      <c r="Y2263" s="117"/>
      <c r="Z2263" s="119"/>
      <c r="AA2263" s="120" t="s">
        <v>1170</v>
      </c>
      <c r="AB2263" s="121">
        <f>'Demand Input VP'!B1133</f>
        <v>0</v>
      </c>
      <c r="AC2263" s="120">
        <f>'Demand Input VP'!C1133</f>
        <v>0</v>
      </c>
      <c r="AD2263" s="120">
        <f>'Demand Input VP'!D1133</f>
        <v>0</v>
      </c>
      <c r="AE2263" s="120">
        <f>'Demand Input VP'!E1133</f>
        <v>0</v>
      </c>
      <c r="AF2263" s="120">
        <f>'Demand Input VP'!F1133</f>
        <v>0</v>
      </c>
      <c r="AG2263" s="120">
        <f>'Demand Input VP'!G1133</f>
        <v>0</v>
      </c>
      <c r="AH2263" s="120">
        <f>'Demand Input VP'!H1133</f>
        <v>0</v>
      </c>
      <c r="AI2263" s="120">
        <f>'Demand Input VP'!I1133</f>
        <v>0</v>
      </c>
      <c r="AJ2263" s="120">
        <f>'Demand Input VP'!J1133</f>
        <v>0</v>
      </c>
      <c r="AK2263" s="120">
        <f>'Demand Input VP'!K1133</f>
        <v>0</v>
      </c>
      <c r="AL2263" s="120">
        <f>'Demand Input VP'!L1133</f>
        <v>0</v>
      </c>
      <c r="AM2263" s="120">
        <f>'Demand Input VP'!M1133</f>
        <v>0</v>
      </c>
      <c r="AN2263" s="120">
        <f>'Demand Input VP'!N1133</f>
        <v>0</v>
      </c>
      <c r="AQ2263" t="str">
        <f>AQ2258</f>
        <v/>
      </c>
    </row>
    <row r="2264" spans="1:43" ht="14.25" customHeight="1" x14ac:dyDescent="0.25">
      <c r="A2264" s="1"/>
      <c r="B2264" s="122"/>
      <c r="C2264" s="122"/>
      <c r="D2264" s="122"/>
      <c r="E2264" s="122"/>
      <c r="F2264" s="122"/>
      <c r="G2264" s="122"/>
      <c r="H2264" s="122"/>
      <c r="I2264" s="122"/>
      <c r="J2264" s="122"/>
      <c r="K2264" s="122"/>
      <c r="L2264" s="122"/>
      <c r="M2264" s="122"/>
      <c r="N2264" s="122"/>
      <c r="O2264" s="122"/>
      <c r="P2264" s="122"/>
      <c r="Q2264" s="122"/>
      <c r="R2264" s="122"/>
      <c r="S2264" s="122"/>
      <c r="T2264" s="122"/>
      <c r="U2264" s="122"/>
      <c r="V2264" s="122"/>
      <c r="W2264" s="123"/>
      <c r="X2264" s="116"/>
      <c r="Y2264" s="117"/>
      <c r="Z2264" s="123"/>
      <c r="AA2264" s="112" t="s">
        <v>1171</v>
      </c>
      <c r="AB2264" s="113">
        <f>'Demand Input MP'!B1134</f>
        <v>0</v>
      </c>
      <c r="AC2264" s="112">
        <f>'Demand Input MP'!C1134</f>
        <v>0</v>
      </c>
      <c r="AD2264" s="112">
        <f>'Demand Input MP'!D1134</f>
        <v>0</v>
      </c>
      <c r="AE2264" s="112">
        <f>'Demand Input MP'!E1134</f>
        <v>0</v>
      </c>
      <c r="AF2264" s="112">
        <f>'Demand Input MP'!F1134</f>
        <v>0</v>
      </c>
      <c r="AG2264" s="112">
        <f>'Demand Input MP'!G1134</f>
        <v>0</v>
      </c>
      <c r="AH2264" s="112">
        <f>'Demand Input MP'!H1134</f>
        <v>0</v>
      </c>
      <c r="AI2264" s="112">
        <f>'Demand Input MP'!I1134</f>
        <v>0</v>
      </c>
      <c r="AJ2264" s="112">
        <f>'Demand Input MP'!J1134</f>
        <v>0</v>
      </c>
      <c r="AK2264" s="112">
        <f>'Demand Input MP'!K1134</f>
        <v>0</v>
      </c>
      <c r="AL2264" s="112">
        <f>'Demand Input MP'!L1134</f>
        <v>0</v>
      </c>
      <c r="AM2264" s="112">
        <f>'Demand Input MP'!M1134</f>
        <v>0</v>
      </c>
      <c r="AN2264" s="112">
        <f>'Demand Input MP'!N1134</f>
        <v>0</v>
      </c>
      <c r="AQ2264" t="str">
        <f>AQ2258</f>
        <v/>
      </c>
    </row>
    <row r="2265" spans="1:43" ht="14.25" customHeight="1" x14ac:dyDescent="0.25">
      <c r="A2265" s="1"/>
      <c r="B2265" s="122"/>
      <c r="C2265" s="122"/>
      <c r="D2265" s="122"/>
      <c r="E2265" s="122"/>
      <c r="F2265" s="122"/>
      <c r="G2265" s="122"/>
      <c r="H2265" s="122"/>
      <c r="I2265" s="122"/>
      <c r="J2265" s="122"/>
      <c r="K2265" s="122"/>
      <c r="L2265" s="122"/>
      <c r="M2265" s="122"/>
      <c r="N2265" s="122"/>
      <c r="O2265" s="122"/>
      <c r="P2265" s="122"/>
      <c r="Q2265" s="122"/>
      <c r="R2265" s="122"/>
      <c r="S2265" s="122"/>
      <c r="T2265" s="122"/>
      <c r="U2265" s="122"/>
      <c r="V2265" s="124" t="s">
        <v>91</v>
      </c>
      <c r="W2265" s="125">
        <f>IFERROR(IF(SUM('Run Rate History'!E229:AD229)&gt;0,(SUMPRODUCT((B2260:AA2260&gt;=PERCENTILE(B2260:AA2260,0.1))*(B2260:AA2260&lt;=PERCENTILE(B2260:AA2260,0.9))*B2260:AA2260)+SUMPRODUCT(('Run Rate History'!E229:AD229&gt;=PERCENTILE(B2260:AA2260,0.1))*('Run Rate History'!E229:AD229&lt;=PERCENTILE(B2260:AA2260,0.9))*'Run Rate History'!E229:AD229))/(SUMPRODUCT((B2260:AA2260&gt;=PERCENTILE(B2260:AA2260,0.1))*(B2260:AA2260&lt;=PERCENTILE(B2260:AA2260,0.9))*1)+SUMPRODUCT(('Run Rate History'!E229:AD229&gt;=PERCENTILE(B2260:AA2260,0.1))*('Run Rate History'!E229:AD229&lt;=PERCENTILE(B2260:AA2260,0.9))*1)),TRIMMEAN(B2260:AA2260,0.15)),0)</f>
        <v>32</v>
      </c>
      <c r="X2265" s="126" t="s">
        <v>1172</v>
      </c>
      <c r="Y2265" s="127">
        <f>SUM(B2260:AA2260)/26</f>
        <v>14.192307692307692</v>
      </c>
      <c r="Z2265" s="128"/>
      <c r="AA2265" s="112" t="s">
        <v>1173</v>
      </c>
      <c r="AB2265" s="113">
        <f>'Demand Input MP'!B1133</f>
        <v>0</v>
      </c>
      <c r="AC2265" s="112">
        <f>'Demand Input MP'!C1133</f>
        <v>0</v>
      </c>
      <c r="AD2265" s="112">
        <f>'Demand Input MP'!D1133</f>
        <v>0</v>
      </c>
      <c r="AE2265" s="112">
        <f>'Demand Input MP'!E1133</f>
        <v>0</v>
      </c>
      <c r="AF2265" s="112">
        <f>'Demand Input MP'!F1133</f>
        <v>0</v>
      </c>
      <c r="AG2265" s="112">
        <f>'Demand Input MP'!G1133</f>
        <v>0</v>
      </c>
      <c r="AH2265" s="112">
        <f>'Demand Input MP'!H1133</f>
        <v>0</v>
      </c>
      <c r="AI2265" s="112">
        <f>'Demand Input MP'!I1133</f>
        <v>0</v>
      </c>
      <c r="AJ2265" s="112">
        <f>'Demand Input MP'!J1133</f>
        <v>0</v>
      </c>
      <c r="AK2265" s="112">
        <f>'Demand Input MP'!K1133</f>
        <v>0</v>
      </c>
      <c r="AL2265" s="112">
        <f>'Demand Input MP'!L1133</f>
        <v>0</v>
      </c>
      <c r="AM2265" s="112">
        <f>'Demand Input MP'!M1133</f>
        <v>0</v>
      </c>
      <c r="AN2265" s="112">
        <f>'Demand Input MP'!N1133</f>
        <v>0</v>
      </c>
      <c r="AQ2265" t="str">
        <f>AQ2258</f>
        <v/>
      </c>
    </row>
    <row r="2266" spans="1:43" ht="14.25" customHeight="1" x14ac:dyDescent="0.25">
      <c r="A2266" s="1"/>
      <c r="B2266" s="122"/>
      <c r="C2266" s="122"/>
      <c r="D2266" s="122"/>
      <c r="E2266" s="122"/>
      <c r="F2266" s="122"/>
      <c r="G2266" s="122"/>
      <c r="H2266" s="122"/>
      <c r="I2266" s="122"/>
      <c r="J2266" s="122"/>
      <c r="K2266" s="122"/>
      <c r="L2266" s="122"/>
      <c r="M2266" s="122"/>
      <c r="N2266" s="122"/>
      <c r="O2266" s="122"/>
      <c r="P2266" s="122"/>
      <c r="Q2266" s="122"/>
      <c r="R2266" s="122"/>
      <c r="S2266" s="122"/>
      <c r="T2266" s="122"/>
      <c r="U2266" s="122"/>
      <c r="V2266" s="124" t="s">
        <v>94</v>
      </c>
      <c r="W2266" s="125">
        <f>IFERROR((1*MIN(MAX(X2260,0.5*IF(SUM('Run Rate History'!E229:AD229)&gt;0,(MEDIAN(IF(B2260:AA2260&gt;0,B2260:AA2260))+MEDIAN(IF('Run Rate History'!E229:AD229&gt;0,'Run Rate History'!E229:AD229)))/2,MEDIAN(IF(B2260:AA2260&gt;0,B2260:AA2260)))),2*IF(SUM('Run Rate History'!E229:AD229)&gt;0,(MEDIAN(IF(B2260:AA2260&gt;0,B2260:AA2260))+MEDIAN(IF('Run Rate History'!E229:AD229&gt;0,'Run Rate History'!E229:AD229)))/2,MEDIAN(IF(B2260:AA2260&gt;0,B2260:AA2260))))+2*MIN(MAX(Y2260,0.5*IF(SUM('Run Rate History'!E229:AD229)&gt;0,(MEDIAN(IF(B2260:AA2260&gt;0,B2260:AA2260))+MEDIAN(IF('Run Rate History'!E229:AD229&gt;0,'Run Rate History'!E229:AD229)))/2,MEDIAN(IF(B2260:AA2260&gt;0,B2260:AA2260)))),2*IF(SUM('Run Rate History'!E229:AD229)&gt;0,(MEDIAN(IF(B2260:AA2260&gt;0,B2260:AA2260))+MEDIAN(IF('Run Rate History'!E229:AD229&gt;0,'Run Rate History'!E229:AD229)))/2,MEDIAN(IF(B2260:AA2260&gt;0,B2260:AA2260))))+3*MIN(MAX(Z2260,0.5*IF(SUM('Run Rate History'!E229:AD229)&gt;0,(MEDIAN(IF(B2260:AA2260&gt;0,B2260:AA2260))+MEDIAN(IF('Run Rate History'!E229:AD229&gt;0,'Run Rate History'!E229:AD229)))/2,MEDIAN(IF(B2260:AA2260&gt;0,B2260:AA2260)))),2*IF(SUM('Run Rate History'!E229:AD229)&gt;0,(MEDIAN(IF(B2260:AA2260&gt;0,B2260:AA2260))+MEDIAN(IF('Run Rate History'!E229:AD229&gt;0,'Run Rate History'!E229:AD229)))/2,MEDIAN(IF(B2260:AA2260&gt;0,B2260:AA2260))))+4*MIN(MAX(AA2260,0.5*IF(SUM('Run Rate History'!E229:AD229)&gt;0,(MEDIAN(IF(B2260:AA2260&gt;0,B2260:AA2260))+MEDIAN(IF('Run Rate History'!E229:AD229&gt;0,'Run Rate History'!E229:AD229)))/2,MEDIAN(IF(B2260:AA2260&gt;0,B2260:AA2260)))),2*IF(SUM('Run Rate History'!E229:AD229)&gt;0,(MEDIAN(IF(B2260:AA2260&gt;0,B2260:AA2260))+MEDIAN(IF('Run Rate History'!E229:AD229&gt;0,'Run Rate History'!E229:AD229)))/2,MEDIAN(IF(B2260:AA2260&gt;0,B2260:AA2260)))))/10,0)</f>
        <v>44.2</v>
      </c>
      <c r="X2266" s="129" t="s">
        <v>1174</v>
      </c>
      <c r="Y2266" s="130">
        <f>IFERROR(VLOOKUP(A2258,'Stanje zaliha'!A:E,5,FALSE()),0)</f>
        <v>531</v>
      </c>
      <c r="Z2266" s="131"/>
      <c r="AA2266" s="113" t="s">
        <v>1175</v>
      </c>
      <c r="AB2266" s="118">
        <f t="shared" ref="AB2266:AN2266" si="450">SUM(AB2262:AB2265)</f>
        <v>0</v>
      </c>
      <c r="AC2266" s="118">
        <f t="shared" si="450"/>
        <v>0</v>
      </c>
      <c r="AD2266" s="118">
        <f t="shared" si="450"/>
        <v>0</v>
      </c>
      <c r="AE2266" s="118">
        <f t="shared" si="450"/>
        <v>0</v>
      </c>
      <c r="AF2266" s="118">
        <f t="shared" si="450"/>
        <v>0</v>
      </c>
      <c r="AG2266" s="118">
        <f t="shared" si="450"/>
        <v>0</v>
      </c>
      <c r="AH2266" s="118">
        <f t="shared" si="450"/>
        <v>0</v>
      </c>
      <c r="AI2266" s="118">
        <f t="shared" si="450"/>
        <v>0</v>
      </c>
      <c r="AJ2266" s="118">
        <f t="shared" si="450"/>
        <v>0</v>
      </c>
      <c r="AK2266" s="118">
        <f t="shared" si="450"/>
        <v>0</v>
      </c>
      <c r="AL2266" s="118">
        <f t="shared" si="450"/>
        <v>0</v>
      </c>
      <c r="AM2266" s="118">
        <f t="shared" si="450"/>
        <v>0</v>
      </c>
      <c r="AN2266" s="118">
        <f t="shared" si="450"/>
        <v>0</v>
      </c>
      <c r="AQ2266" t="str">
        <f>AQ2258</f>
        <v/>
      </c>
    </row>
    <row r="2267" spans="1:43" ht="14.25" customHeight="1" x14ac:dyDescent="0.25">
      <c r="A2267" s="1"/>
      <c r="B2267" s="122"/>
      <c r="C2267" s="122"/>
      <c r="D2267" s="122"/>
      <c r="E2267" s="122"/>
      <c r="F2267" s="122"/>
      <c r="G2267" s="122"/>
      <c r="H2267" s="122"/>
      <c r="I2267" s="122"/>
      <c r="J2267" s="122"/>
      <c r="K2267" s="122"/>
      <c r="L2267" s="122"/>
      <c r="M2267" s="122"/>
      <c r="N2267" s="122"/>
      <c r="O2267" s="122"/>
      <c r="P2267" s="122"/>
      <c r="Q2267" s="122"/>
      <c r="R2267" s="122"/>
      <c r="S2267" s="122"/>
      <c r="T2267" s="122"/>
      <c r="U2267" s="122"/>
      <c r="V2267" s="124" t="s">
        <v>95</v>
      </c>
      <c r="W2267" s="125">
        <f>IFERROR(0.6*W2266+0.4*W2265,0)</f>
        <v>39.32</v>
      </c>
      <c r="X2267" s="132" t="s">
        <v>1176</v>
      </c>
      <c r="Y2267" s="133">
        <f>IFERROR(SUMIF('Popis poslanih narudžbi'!A:A,A2258,'Popis poslanih narudžbi'!C:C),0)</f>
        <v>1440</v>
      </c>
      <c r="Z2267" s="131"/>
      <c r="AA2267" s="134" t="s">
        <v>1177</v>
      </c>
      <c r="AB2267" s="118">
        <f t="shared" ref="AB2267:AN2267" si="451">AB2260+AB2266</f>
        <v>46</v>
      </c>
      <c r="AC2267" s="118">
        <f t="shared" si="451"/>
        <v>47</v>
      </c>
      <c r="AD2267" s="118">
        <f t="shared" si="451"/>
        <v>48</v>
      </c>
      <c r="AE2267" s="118">
        <f t="shared" si="451"/>
        <v>48</v>
      </c>
      <c r="AF2267" s="118">
        <f t="shared" si="451"/>
        <v>45</v>
      </c>
      <c r="AG2267" s="118">
        <f t="shared" si="451"/>
        <v>46</v>
      </c>
      <c r="AH2267" s="118">
        <f t="shared" si="451"/>
        <v>46</v>
      </c>
      <c r="AI2267" s="118">
        <f t="shared" si="451"/>
        <v>45</v>
      </c>
      <c r="AJ2267" s="118">
        <f t="shared" si="451"/>
        <v>45</v>
      </c>
      <c r="AK2267" s="118">
        <f t="shared" si="451"/>
        <v>44</v>
      </c>
      <c r="AL2267" s="118">
        <f t="shared" si="451"/>
        <v>48</v>
      </c>
      <c r="AM2267" s="118">
        <f t="shared" si="451"/>
        <v>37</v>
      </c>
      <c r="AN2267" s="118">
        <f t="shared" si="451"/>
        <v>40</v>
      </c>
      <c r="AQ2267" t="str">
        <f>AQ2258</f>
        <v/>
      </c>
    </row>
    <row r="2268" spans="1:43" ht="14.25" customHeight="1" x14ac:dyDescent="0.25">
      <c r="A2268" s="107" t="str">
        <f>'Run Rate'!A230</f>
        <v>POL09927</v>
      </c>
      <c r="B2268" s="135" t="str">
        <f>'Run Rate'!B230</f>
        <v>Polleo Protein oatmeal 60g chocolate hazelnut</v>
      </c>
      <c r="C2268" s="135" t="str">
        <f>'Run Rate'!C230</f>
        <v>BIO I SUPERFOODS</v>
      </c>
      <c r="D2268" s="135" t="str">
        <f>'Run Rate'!D230</f>
        <v>02 SILVER</v>
      </c>
      <c r="E2268" s="122"/>
      <c r="F2268" s="122"/>
      <c r="G2268" s="122"/>
      <c r="H2268" s="122"/>
      <c r="I2268" s="122"/>
      <c r="J2268" s="122"/>
      <c r="K2268" s="122"/>
      <c r="L2268" s="122"/>
      <c r="M2268" s="122"/>
      <c r="N2268" s="122"/>
      <c r="O2268" s="122"/>
      <c r="P2268" s="122"/>
      <c r="Q2268" s="122"/>
      <c r="R2268" s="122"/>
      <c r="S2268" s="122"/>
      <c r="T2268" s="122"/>
      <c r="U2268" s="122"/>
      <c r="V2268" s="122"/>
      <c r="W2268" s="122"/>
      <c r="X2268" s="122"/>
      <c r="Y2268" s="122"/>
      <c r="Z2268" s="122"/>
      <c r="AA2268" s="122"/>
      <c r="AB2268" s="122"/>
      <c r="AC2268" s="122"/>
      <c r="AD2268" s="122"/>
      <c r="AE2268" s="122"/>
      <c r="AF2268" s="122"/>
      <c r="AG2268" s="122"/>
      <c r="AH2268" s="122"/>
      <c r="AI2268" s="122"/>
      <c r="AJ2268" s="122"/>
      <c r="AK2268" s="122"/>
      <c r="AL2268" s="122"/>
      <c r="AM2268" s="122"/>
      <c r="AN2268" s="122"/>
      <c r="AQ2268" t="str">
        <f>IF(AND(OR($B$1="ALL",$B$1=C2268),OR($E$1="ALL",$E$1=D2268),OR($B$2="ALL",$B$2=A2268),OR($E$2="ALL",IFERROR(SEARCH($E$2,B2268),0)&gt;0)),"MATCH","")</f>
        <v/>
      </c>
    </row>
    <row r="2269" spans="1:43" ht="14.25" customHeight="1" x14ac:dyDescent="0.25">
      <c r="A2269" s="108" t="s">
        <v>1137</v>
      </c>
      <c r="B2269" s="136" t="s">
        <v>1138</v>
      </c>
      <c r="C2269" s="136" t="s">
        <v>1139</v>
      </c>
      <c r="D2269" s="136" t="s">
        <v>1140</v>
      </c>
      <c r="E2269" s="136" t="s">
        <v>1141</v>
      </c>
      <c r="F2269" s="136" t="s">
        <v>1142</v>
      </c>
      <c r="G2269" s="136" t="s">
        <v>1143</v>
      </c>
      <c r="H2269" s="136" t="s">
        <v>1144</v>
      </c>
      <c r="I2269" s="136" t="s">
        <v>1145</v>
      </c>
      <c r="J2269" s="136" t="s">
        <v>1146</v>
      </c>
      <c r="K2269" s="136" t="s">
        <v>1147</v>
      </c>
      <c r="L2269" s="136" t="s">
        <v>1148</v>
      </c>
      <c r="M2269" s="136" t="s">
        <v>1149</v>
      </c>
      <c r="N2269" s="136" t="s">
        <v>1150</v>
      </c>
      <c r="O2269" s="136" t="s">
        <v>1151</v>
      </c>
      <c r="P2269" s="136" t="s">
        <v>1152</v>
      </c>
      <c r="Q2269" s="136" t="s">
        <v>1153</v>
      </c>
      <c r="R2269" s="136" t="s">
        <v>1154</v>
      </c>
      <c r="S2269" s="136" t="s">
        <v>1155</v>
      </c>
      <c r="T2269" s="136" t="s">
        <v>1156</v>
      </c>
      <c r="U2269" s="136" t="s">
        <v>1157</v>
      </c>
      <c r="V2269" s="136" t="s">
        <v>1158</v>
      </c>
      <c r="W2269" s="136" t="s">
        <v>1159</v>
      </c>
      <c r="X2269" s="136" t="s">
        <v>1160</v>
      </c>
      <c r="Y2269" s="136" t="s">
        <v>1161</v>
      </c>
      <c r="Z2269" s="136" t="s">
        <v>1162</v>
      </c>
      <c r="AA2269" s="136" t="s">
        <v>1163</v>
      </c>
      <c r="AB2269" s="137" t="s">
        <v>156</v>
      </c>
      <c r="AC2269" s="137" t="s">
        <v>157</v>
      </c>
      <c r="AD2269" s="137" t="s">
        <v>158</v>
      </c>
      <c r="AE2269" s="137" t="s">
        <v>139</v>
      </c>
      <c r="AF2269" s="138" t="s">
        <v>140</v>
      </c>
      <c r="AG2269" s="138" t="s">
        <v>141</v>
      </c>
      <c r="AH2269" s="138" t="s">
        <v>142</v>
      </c>
      <c r="AI2269" s="138" t="s">
        <v>143</v>
      </c>
      <c r="AJ2269" s="139" t="s">
        <v>144</v>
      </c>
      <c r="AK2269" s="139" t="s">
        <v>145</v>
      </c>
      <c r="AL2269" s="139" t="s">
        <v>146</v>
      </c>
      <c r="AM2269" s="140" t="s">
        <v>147</v>
      </c>
      <c r="AN2269" s="140" t="s">
        <v>148</v>
      </c>
      <c r="AQ2269" t="str">
        <f>AQ2268</f>
        <v/>
      </c>
    </row>
    <row r="2270" spans="1:43" ht="14.25" customHeight="1" x14ac:dyDescent="0.25">
      <c r="A2270" s="99" t="s">
        <v>1164</v>
      </c>
      <c r="B2270" s="112">
        <f>'Run Rate'!E230</f>
        <v>513</v>
      </c>
      <c r="C2270" s="112">
        <f>'Run Rate'!F230</f>
        <v>91</v>
      </c>
      <c r="D2270" s="112">
        <f>'Run Rate'!G230</f>
        <v>89</v>
      </c>
      <c r="E2270" s="112">
        <f>'Run Rate'!H230</f>
        <v>71</v>
      </c>
      <c r="F2270" s="112">
        <f>'Run Rate'!I230</f>
        <v>32</v>
      </c>
      <c r="G2270" s="112">
        <f>'Run Rate'!J230</f>
        <v>152</v>
      </c>
      <c r="H2270" s="112">
        <f>'Run Rate'!K230</f>
        <v>2557</v>
      </c>
      <c r="I2270" s="112">
        <f>'Run Rate'!L230</f>
        <v>584</v>
      </c>
      <c r="J2270" s="112">
        <f>'Run Rate'!M230</f>
        <v>1158</v>
      </c>
      <c r="K2270" s="112">
        <f>'Run Rate'!N230</f>
        <v>588</v>
      </c>
      <c r="L2270" s="112">
        <f>'Run Rate'!O230</f>
        <v>1072</v>
      </c>
      <c r="M2270" s="112">
        <f>'Run Rate'!P230</f>
        <v>184</v>
      </c>
      <c r="N2270" s="112">
        <f>'Run Rate'!Q230</f>
        <v>61</v>
      </c>
      <c r="O2270" s="112">
        <f>'Run Rate'!R230</f>
        <v>537</v>
      </c>
      <c r="P2270" s="112">
        <f>'Run Rate'!S230</f>
        <v>32</v>
      </c>
      <c r="Q2270" s="112">
        <f>'Run Rate'!T230</f>
        <v>532</v>
      </c>
      <c r="R2270" s="112">
        <f>'Run Rate'!U230</f>
        <v>320</v>
      </c>
      <c r="S2270" s="112">
        <f>'Run Rate'!V230</f>
        <v>318</v>
      </c>
      <c r="T2270" s="112">
        <f>'Run Rate'!W230</f>
        <v>818</v>
      </c>
      <c r="U2270" s="112">
        <f>'Run Rate'!X230</f>
        <v>1088</v>
      </c>
      <c r="V2270" s="112">
        <f>'Run Rate'!Y230</f>
        <v>358</v>
      </c>
      <c r="W2270" s="112">
        <f>'Run Rate'!Z230</f>
        <v>192</v>
      </c>
      <c r="X2270" s="112">
        <f>'Run Rate'!AA230</f>
        <v>408</v>
      </c>
      <c r="Y2270" s="112">
        <f>'Run Rate'!AB230</f>
        <v>518</v>
      </c>
      <c r="Z2270" s="112">
        <f>'Run Rate'!AC230</f>
        <v>196</v>
      </c>
      <c r="AA2270" s="112">
        <f>'Run Rate'!AD230</f>
        <v>1266</v>
      </c>
      <c r="AB2270" s="113">
        <v>530</v>
      </c>
      <c r="AC2270" s="112">
        <v>530</v>
      </c>
      <c r="AD2270" s="112">
        <v>530</v>
      </c>
      <c r="AE2270" s="112">
        <v>530</v>
      </c>
      <c r="AF2270" s="112">
        <v>530</v>
      </c>
      <c r="AG2270" s="112">
        <v>477</v>
      </c>
      <c r="AH2270" s="112">
        <v>477</v>
      </c>
      <c r="AI2270" s="112">
        <v>477</v>
      </c>
      <c r="AJ2270" s="112">
        <v>477</v>
      </c>
      <c r="AK2270" s="112">
        <v>530</v>
      </c>
      <c r="AL2270" s="112">
        <v>530</v>
      </c>
      <c r="AM2270" s="112">
        <v>477</v>
      </c>
      <c r="AN2270" s="112">
        <v>477</v>
      </c>
      <c r="AQ2270" t="str">
        <f>AQ2268</f>
        <v/>
      </c>
    </row>
    <row r="2271" spans="1:43" ht="14.25" customHeight="1" x14ac:dyDescent="0.25">
      <c r="A2271" s="99" t="s">
        <v>1165</v>
      </c>
      <c r="B2271" s="114"/>
      <c r="C2271" s="114"/>
      <c r="D2271" s="114"/>
      <c r="E2271" s="114"/>
      <c r="F2271" s="114"/>
      <c r="G2271" s="114"/>
      <c r="H2271" s="114"/>
      <c r="I2271" s="114"/>
      <c r="J2271" s="114"/>
      <c r="K2271" s="114"/>
      <c r="L2271" s="114"/>
      <c r="M2271" s="114"/>
      <c r="N2271" s="114"/>
      <c r="O2271" s="114"/>
      <c r="P2271" s="114"/>
      <c r="Q2271" s="114"/>
      <c r="R2271" s="114"/>
      <c r="S2271" s="114"/>
      <c r="T2271" s="114"/>
      <c r="U2271" s="114"/>
      <c r="V2271" s="114"/>
      <c r="W2271" s="115"/>
      <c r="X2271" s="115"/>
      <c r="Y2271" s="115"/>
      <c r="Z2271" s="115"/>
      <c r="AA2271" s="112" t="s">
        <v>1166</v>
      </c>
      <c r="AB2271" s="113"/>
      <c r="AC2271" s="112"/>
      <c r="AD2271" s="112"/>
      <c r="AE2271" s="112"/>
      <c r="AF2271" s="112"/>
      <c r="AG2271" s="112"/>
      <c r="AH2271" s="112"/>
      <c r="AI2271" s="112"/>
      <c r="AJ2271" s="112"/>
      <c r="AK2271" s="112"/>
      <c r="AL2271" s="112"/>
      <c r="AM2271" s="112"/>
      <c r="AN2271" s="112"/>
      <c r="AQ2271" t="str">
        <f>AQ2268</f>
        <v/>
      </c>
    </row>
    <row r="2272" spans="1:43" ht="14.25" customHeight="1" x14ac:dyDescent="0.25">
      <c r="A2272" s="99" t="s">
        <v>1167</v>
      </c>
      <c r="B2272" s="114"/>
      <c r="C2272" s="114"/>
      <c r="D2272" s="114"/>
      <c r="E2272" s="114"/>
      <c r="F2272" s="114"/>
      <c r="G2272" s="114"/>
      <c r="H2272" s="114"/>
      <c r="I2272" s="114"/>
      <c r="J2272" s="114"/>
      <c r="K2272" s="114"/>
      <c r="L2272" s="114"/>
      <c r="M2272" s="114"/>
      <c r="N2272" s="114"/>
      <c r="O2272" s="114"/>
      <c r="P2272" s="114"/>
      <c r="Q2272" s="114"/>
      <c r="R2272" s="114"/>
      <c r="S2272" s="114"/>
      <c r="T2272" s="114"/>
      <c r="U2272" s="114"/>
      <c r="V2272" s="114"/>
      <c r="W2272" s="115"/>
      <c r="X2272" s="116"/>
      <c r="Y2272" s="117"/>
      <c r="Z2272" s="115"/>
      <c r="AA2272" s="112" t="s">
        <v>1168</v>
      </c>
      <c r="AB2272" s="113">
        <f>'Demand Input VP'!B1139</f>
        <v>0</v>
      </c>
      <c r="AC2272" s="112">
        <f>'Demand Input VP'!C1139</f>
        <v>0</v>
      </c>
      <c r="AD2272" s="112">
        <f>'Demand Input VP'!D1139</f>
        <v>0</v>
      </c>
      <c r="AE2272" s="112">
        <f>'Demand Input VP'!E1139</f>
        <v>0</v>
      </c>
      <c r="AF2272" s="112">
        <f>'Demand Input VP'!F1139</f>
        <v>0</v>
      </c>
      <c r="AG2272" s="112">
        <f>'Demand Input VP'!G1139</f>
        <v>300</v>
      </c>
      <c r="AH2272" s="112">
        <f>'Demand Input VP'!H1139</f>
        <v>300</v>
      </c>
      <c r="AI2272" s="112">
        <f>'Demand Input VP'!I1139</f>
        <v>300</v>
      </c>
      <c r="AJ2272" s="112">
        <f>'Demand Input VP'!J1139</f>
        <v>300</v>
      </c>
      <c r="AK2272" s="112">
        <f>'Demand Input VP'!K1139</f>
        <v>0</v>
      </c>
      <c r="AL2272" s="112">
        <f>'Demand Input VP'!L1139</f>
        <v>0</v>
      </c>
      <c r="AM2272" s="112">
        <f>'Demand Input VP'!M1139</f>
        <v>0</v>
      </c>
      <c r="AN2272" s="112">
        <f>'Demand Input VP'!N1139</f>
        <v>0</v>
      </c>
      <c r="AQ2272" t="str">
        <f>AQ2268</f>
        <v/>
      </c>
    </row>
    <row r="2273" spans="1:43" ht="14.25" customHeight="1" x14ac:dyDescent="0.25">
      <c r="A2273" s="99" t="s">
        <v>1169</v>
      </c>
      <c r="B2273" s="118"/>
      <c r="C2273" s="118"/>
      <c r="D2273" s="118"/>
      <c r="E2273" s="118"/>
      <c r="F2273" s="118"/>
      <c r="G2273" s="118"/>
      <c r="H2273" s="118"/>
      <c r="I2273" s="118"/>
      <c r="J2273" s="118"/>
      <c r="K2273" s="118"/>
      <c r="L2273" s="118"/>
      <c r="M2273" s="118"/>
      <c r="N2273" s="118"/>
      <c r="O2273" s="118"/>
      <c r="P2273" s="118"/>
      <c r="Q2273" s="118"/>
      <c r="R2273" s="118"/>
      <c r="S2273" s="118"/>
      <c r="T2273" s="118"/>
      <c r="U2273" s="118"/>
      <c r="V2273" s="118"/>
      <c r="W2273" s="115"/>
      <c r="X2273" s="116"/>
      <c r="Y2273" s="117"/>
      <c r="Z2273" s="119"/>
      <c r="AA2273" s="120" t="s">
        <v>1170</v>
      </c>
      <c r="AB2273" s="121">
        <f>'Demand Input VP'!B1138</f>
        <v>0</v>
      </c>
      <c r="AC2273" s="120">
        <f>'Demand Input VP'!C1138</f>
        <v>0</v>
      </c>
      <c r="AD2273" s="120">
        <f>'Demand Input VP'!D1138</f>
        <v>0</v>
      </c>
      <c r="AE2273" s="120">
        <f>'Demand Input VP'!E1138</f>
        <v>0</v>
      </c>
      <c r="AF2273" s="120">
        <f>'Demand Input VP'!F1138</f>
        <v>0</v>
      </c>
      <c r="AG2273" s="120">
        <f>'Demand Input VP'!G1138</f>
        <v>0</v>
      </c>
      <c r="AH2273" s="120">
        <f>'Demand Input VP'!H1138</f>
        <v>0</v>
      </c>
      <c r="AI2273" s="120">
        <f>'Demand Input VP'!I1138</f>
        <v>0</v>
      </c>
      <c r="AJ2273" s="120">
        <f>'Demand Input VP'!J1138</f>
        <v>0</v>
      </c>
      <c r="AK2273" s="120">
        <f>'Demand Input VP'!K1138</f>
        <v>0</v>
      </c>
      <c r="AL2273" s="120">
        <f>'Demand Input VP'!L1138</f>
        <v>0</v>
      </c>
      <c r="AM2273" s="120">
        <f>'Demand Input VP'!M1138</f>
        <v>30</v>
      </c>
      <c r="AN2273" s="120">
        <f>'Demand Input VP'!N1138</f>
        <v>30</v>
      </c>
      <c r="AQ2273" t="str">
        <f>AQ2268</f>
        <v/>
      </c>
    </row>
    <row r="2274" spans="1:43" ht="14.25" customHeight="1" x14ac:dyDescent="0.25">
      <c r="A2274" s="1"/>
      <c r="B2274" s="122"/>
      <c r="C2274" s="122"/>
      <c r="D2274" s="122"/>
      <c r="E2274" s="122"/>
      <c r="F2274" s="122"/>
      <c r="G2274" s="122"/>
      <c r="H2274" s="122"/>
      <c r="I2274" s="122"/>
      <c r="J2274" s="122"/>
      <c r="K2274" s="122"/>
      <c r="L2274" s="122"/>
      <c r="M2274" s="122"/>
      <c r="N2274" s="122"/>
      <c r="O2274" s="122"/>
      <c r="P2274" s="122"/>
      <c r="Q2274" s="122"/>
      <c r="R2274" s="122"/>
      <c r="S2274" s="122"/>
      <c r="T2274" s="122"/>
      <c r="U2274" s="122"/>
      <c r="V2274" s="122"/>
      <c r="W2274" s="123"/>
      <c r="X2274" s="116"/>
      <c r="Y2274" s="117"/>
      <c r="Z2274" s="123"/>
      <c r="AA2274" s="112" t="s">
        <v>1171</v>
      </c>
      <c r="AB2274" s="113">
        <f>'Demand Input MP'!B1139</f>
        <v>0</v>
      </c>
      <c r="AC2274" s="112">
        <f>'Demand Input MP'!C1139</f>
        <v>0</v>
      </c>
      <c r="AD2274" s="112">
        <f>'Demand Input MP'!D1139</f>
        <v>0</v>
      </c>
      <c r="AE2274" s="112">
        <f>'Demand Input MP'!E1139</f>
        <v>0</v>
      </c>
      <c r="AF2274" s="112">
        <f>'Demand Input MP'!F1139</f>
        <v>0</v>
      </c>
      <c r="AG2274" s="112">
        <f>'Demand Input MP'!G1139</f>
        <v>0</v>
      </c>
      <c r="AH2274" s="112">
        <f>'Demand Input MP'!H1139</f>
        <v>0</v>
      </c>
      <c r="AI2274" s="112">
        <f>'Demand Input MP'!I1139</f>
        <v>0</v>
      </c>
      <c r="AJ2274" s="112">
        <f>'Demand Input MP'!J1139</f>
        <v>0</v>
      </c>
      <c r="AK2274" s="112">
        <f>'Demand Input MP'!K1139</f>
        <v>0</v>
      </c>
      <c r="AL2274" s="112">
        <f>'Demand Input MP'!L1139</f>
        <v>0</v>
      </c>
      <c r="AM2274" s="112">
        <f>'Demand Input MP'!M1139</f>
        <v>0</v>
      </c>
      <c r="AN2274" s="112">
        <f>'Demand Input MP'!N1139</f>
        <v>0</v>
      </c>
      <c r="AQ2274" t="str">
        <f>AQ2268</f>
        <v/>
      </c>
    </row>
    <row r="2275" spans="1:43" ht="14.25" customHeight="1" x14ac:dyDescent="0.25">
      <c r="A2275" s="1"/>
      <c r="B2275" s="122"/>
      <c r="C2275" s="122"/>
      <c r="D2275" s="122"/>
      <c r="E2275" s="122"/>
      <c r="F2275" s="122"/>
      <c r="G2275" s="122"/>
      <c r="H2275" s="122"/>
      <c r="I2275" s="122"/>
      <c r="J2275" s="122"/>
      <c r="K2275" s="122"/>
      <c r="L2275" s="122"/>
      <c r="M2275" s="122"/>
      <c r="N2275" s="122"/>
      <c r="O2275" s="122"/>
      <c r="P2275" s="122"/>
      <c r="Q2275" s="122"/>
      <c r="R2275" s="122"/>
      <c r="S2275" s="122"/>
      <c r="T2275" s="122"/>
      <c r="U2275" s="122"/>
      <c r="V2275" s="124" t="s">
        <v>91</v>
      </c>
      <c r="W2275" s="125">
        <f>IFERROR(IF(SUM('Run Rate History'!E230:AD230)&gt;0,(SUMPRODUCT((B2270:AA2270&gt;=PERCENTILE(B2270:AA2270,0.1))*(B2270:AA2270&lt;=PERCENTILE(B2270:AA2270,0.9))*B2270:AA2270)+SUMPRODUCT(('Run Rate History'!E230:AD230&gt;=PERCENTILE(B2270:AA2270,0.1))*('Run Rate History'!E230:AD230&lt;=PERCENTILE(B2270:AA2270,0.9))*'Run Rate History'!E230:AD230))/(SUMPRODUCT((B2270:AA2270&gt;=PERCENTILE(B2270:AA2270,0.1))*(B2270:AA2270&lt;=PERCENTILE(B2270:AA2270,0.9))*1)+SUMPRODUCT(('Run Rate History'!E230:AD230&gt;=PERCENTILE(B2270:AA2270,0.1))*('Run Rate History'!E230:AD230&lt;=PERCENTILE(B2270:AA2270,0.9))*1)),TRIMMEAN(B2270:AA2270,0.15)),0)</f>
        <v>410.52380952380952</v>
      </c>
      <c r="X2275" s="126" t="s">
        <v>1172</v>
      </c>
      <c r="Y2275" s="127">
        <f>SUM(B2270:AA2270)/26</f>
        <v>528.26923076923072</v>
      </c>
      <c r="Z2275" s="128"/>
      <c r="AA2275" s="112" t="s">
        <v>1173</v>
      </c>
      <c r="AB2275" s="113">
        <f>'Demand Input MP'!B1138</f>
        <v>0</v>
      </c>
      <c r="AC2275" s="112">
        <f>'Demand Input MP'!C1138</f>
        <v>0</v>
      </c>
      <c r="AD2275" s="112">
        <f>'Demand Input MP'!D1138</f>
        <v>0</v>
      </c>
      <c r="AE2275" s="112">
        <f>'Demand Input MP'!E1138</f>
        <v>0</v>
      </c>
      <c r="AF2275" s="112">
        <f>'Demand Input MP'!F1138</f>
        <v>0</v>
      </c>
      <c r="AG2275" s="112">
        <f>'Demand Input MP'!G1138</f>
        <v>0</v>
      </c>
      <c r="AH2275" s="112">
        <f>'Demand Input MP'!H1138</f>
        <v>0</v>
      </c>
      <c r="AI2275" s="112">
        <f>'Demand Input MP'!I1138</f>
        <v>0</v>
      </c>
      <c r="AJ2275" s="112">
        <f>'Demand Input MP'!J1138</f>
        <v>0</v>
      </c>
      <c r="AK2275" s="112">
        <f>'Demand Input MP'!K1138</f>
        <v>0</v>
      </c>
      <c r="AL2275" s="112">
        <f>'Demand Input MP'!L1138</f>
        <v>0</v>
      </c>
      <c r="AM2275" s="112">
        <f>'Demand Input MP'!M1138</f>
        <v>0</v>
      </c>
      <c r="AN2275" s="112">
        <f>'Demand Input MP'!N1138</f>
        <v>0</v>
      </c>
      <c r="AQ2275" t="str">
        <f>AQ2268</f>
        <v/>
      </c>
    </row>
    <row r="2276" spans="1:43" ht="14.25" customHeight="1" x14ac:dyDescent="0.25">
      <c r="A2276" s="1"/>
      <c r="B2276" s="122"/>
      <c r="C2276" s="122"/>
      <c r="D2276" s="122"/>
      <c r="E2276" s="122"/>
      <c r="F2276" s="122"/>
      <c r="G2276" s="122"/>
      <c r="H2276" s="122"/>
      <c r="I2276" s="122"/>
      <c r="J2276" s="122"/>
      <c r="K2276" s="122"/>
      <c r="L2276" s="122"/>
      <c r="M2276" s="122"/>
      <c r="N2276" s="122"/>
      <c r="O2276" s="122"/>
      <c r="P2276" s="122"/>
      <c r="Q2276" s="122"/>
      <c r="R2276" s="122"/>
      <c r="S2276" s="122"/>
      <c r="T2276" s="122"/>
      <c r="U2276" s="122"/>
      <c r="V2276" s="124" t="s">
        <v>94</v>
      </c>
      <c r="W2276" s="125">
        <f>IFERROR((1*MIN(MAX(X2270,0.5*IF(SUM('Run Rate History'!E230:AD230)&gt;0,(MEDIAN(IF(B2270:AA2270&gt;0,B2270:AA2270))+MEDIAN(IF('Run Rate History'!E230:AD230&gt;0,'Run Rate History'!E230:AD230)))/2,MEDIAN(IF(B2270:AA2270&gt;0,B2270:AA2270)))),2*IF(SUM('Run Rate History'!E230:AD230)&gt;0,(MEDIAN(IF(B2270:AA2270&gt;0,B2270:AA2270))+MEDIAN(IF('Run Rate History'!E230:AD230&gt;0,'Run Rate History'!E230:AD230)))/2,MEDIAN(IF(B2270:AA2270&gt;0,B2270:AA2270))))+2*MIN(MAX(Y2270,0.5*IF(SUM('Run Rate History'!E230:AD230)&gt;0,(MEDIAN(IF(B2270:AA2270&gt;0,B2270:AA2270))+MEDIAN(IF('Run Rate History'!E230:AD230&gt;0,'Run Rate History'!E230:AD230)))/2,MEDIAN(IF(B2270:AA2270&gt;0,B2270:AA2270)))),2*IF(SUM('Run Rate History'!E230:AD230)&gt;0,(MEDIAN(IF(B2270:AA2270&gt;0,B2270:AA2270))+MEDIAN(IF('Run Rate History'!E230:AD230&gt;0,'Run Rate History'!E230:AD230)))/2,MEDIAN(IF(B2270:AA2270&gt;0,B2270:AA2270))))+3*MIN(MAX(Z2270,0.5*IF(SUM('Run Rate History'!E230:AD230)&gt;0,(MEDIAN(IF(B2270:AA2270&gt;0,B2270:AA2270))+MEDIAN(IF('Run Rate History'!E230:AD230&gt;0,'Run Rate History'!E230:AD230)))/2,MEDIAN(IF(B2270:AA2270&gt;0,B2270:AA2270)))),2*IF(SUM('Run Rate History'!E230:AD230)&gt;0,(MEDIAN(IF(B2270:AA2270&gt;0,B2270:AA2270))+MEDIAN(IF('Run Rate History'!E230:AD230&gt;0,'Run Rate History'!E230:AD230)))/2,MEDIAN(IF(B2270:AA2270&gt;0,B2270:AA2270))))+4*MIN(MAX(AA2270,0.5*IF(SUM('Run Rate History'!E230:AD230)&gt;0,(MEDIAN(IF(B2270:AA2270&gt;0,B2270:AA2270))+MEDIAN(IF('Run Rate History'!E230:AD230&gt;0,'Run Rate History'!E230:AD230)))/2,MEDIAN(IF(B2270:AA2270&gt;0,B2270:AA2270)))),2*IF(SUM('Run Rate History'!E230:AD230)&gt;0,(MEDIAN(IF(B2270:AA2270&gt;0,B2270:AA2270))+MEDIAN(IF('Run Rate History'!E230:AD230&gt;0,'Run Rate History'!E230:AD230)))/2,MEDIAN(IF(B2270:AA2270&gt;0,B2270:AA2270)))))/10,0)</f>
        <v>497</v>
      </c>
      <c r="X2276" s="129" t="s">
        <v>1174</v>
      </c>
      <c r="Y2276" s="130">
        <f>IFERROR(VLOOKUP(A2268,'Stanje zaliha'!A:E,5,FALSE()),0)</f>
        <v>1497</v>
      </c>
      <c r="Z2276" s="131"/>
      <c r="AA2276" s="113" t="s">
        <v>1175</v>
      </c>
      <c r="AB2276" s="118">
        <f t="shared" ref="AB2276:AN2276" si="452">SUM(AB2272:AB2275)</f>
        <v>0</v>
      </c>
      <c r="AC2276" s="118">
        <f t="shared" si="452"/>
        <v>0</v>
      </c>
      <c r="AD2276" s="118">
        <f t="shared" si="452"/>
        <v>0</v>
      </c>
      <c r="AE2276" s="118">
        <f t="shared" si="452"/>
        <v>0</v>
      </c>
      <c r="AF2276" s="118">
        <f t="shared" si="452"/>
        <v>0</v>
      </c>
      <c r="AG2276" s="118">
        <f t="shared" si="452"/>
        <v>300</v>
      </c>
      <c r="AH2276" s="118">
        <f t="shared" si="452"/>
        <v>300</v>
      </c>
      <c r="AI2276" s="118">
        <f t="shared" si="452"/>
        <v>300</v>
      </c>
      <c r="AJ2276" s="118">
        <f t="shared" si="452"/>
        <v>300</v>
      </c>
      <c r="AK2276" s="118">
        <f t="shared" si="452"/>
        <v>0</v>
      </c>
      <c r="AL2276" s="118">
        <f t="shared" si="452"/>
        <v>0</v>
      </c>
      <c r="AM2276" s="118">
        <f t="shared" si="452"/>
        <v>30</v>
      </c>
      <c r="AN2276" s="118">
        <f t="shared" si="452"/>
        <v>30</v>
      </c>
      <c r="AQ2276" t="str">
        <f>AQ2268</f>
        <v/>
      </c>
    </row>
    <row r="2277" spans="1:43" ht="14.25" customHeight="1" x14ac:dyDescent="0.25">
      <c r="A2277" s="1"/>
      <c r="B2277" s="122"/>
      <c r="C2277" s="122"/>
      <c r="D2277" s="122"/>
      <c r="E2277" s="122"/>
      <c r="F2277" s="122"/>
      <c r="G2277" s="122"/>
      <c r="H2277" s="122"/>
      <c r="I2277" s="122"/>
      <c r="J2277" s="122"/>
      <c r="K2277" s="122"/>
      <c r="L2277" s="122"/>
      <c r="M2277" s="122"/>
      <c r="N2277" s="122"/>
      <c r="O2277" s="122"/>
      <c r="P2277" s="122"/>
      <c r="Q2277" s="122"/>
      <c r="R2277" s="122"/>
      <c r="S2277" s="122"/>
      <c r="T2277" s="122"/>
      <c r="U2277" s="122"/>
      <c r="V2277" s="124" t="s">
        <v>95</v>
      </c>
      <c r="W2277" s="125">
        <f>IFERROR(0.6*W2276+0.4*W2275,0)</f>
        <v>462.40952380952382</v>
      </c>
      <c r="X2277" s="132" t="s">
        <v>1176</v>
      </c>
      <c r="Y2277" s="133">
        <f>IFERROR(SUMIF('Popis poslanih narudžbi'!A:A,A2268,'Popis poslanih narudžbi'!C:C),0)</f>
        <v>0</v>
      </c>
      <c r="Z2277" s="131"/>
      <c r="AA2277" s="134" t="s">
        <v>1177</v>
      </c>
      <c r="AB2277" s="118">
        <f t="shared" ref="AB2277:AN2277" si="453">AB2270+AB2276</f>
        <v>530</v>
      </c>
      <c r="AC2277" s="118">
        <f t="shared" si="453"/>
        <v>530</v>
      </c>
      <c r="AD2277" s="118">
        <f t="shared" si="453"/>
        <v>530</v>
      </c>
      <c r="AE2277" s="118">
        <f t="shared" si="453"/>
        <v>530</v>
      </c>
      <c r="AF2277" s="118">
        <f t="shared" si="453"/>
        <v>530</v>
      </c>
      <c r="AG2277" s="118">
        <f t="shared" si="453"/>
        <v>777</v>
      </c>
      <c r="AH2277" s="118">
        <f t="shared" si="453"/>
        <v>777</v>
      </c>
      <c r="AI2277" s="118">
        <f t="shared" si="453"/>
        <v>777</v>
      </c>
      <c r="AJ2277" s="118">
        <f t="shared" si="453"/>
        <v>777</v>
      </c>
      <c r="AK2277" s="118">
        <f t="shared" si="453"/>
        <v>530</v>
      </c>
      <c r="AL2277" s="118">
        <f t="shared" si="453"/>
        <v>530</v>
      </c>
      <c r="AM2277" s="118">
        <f t="shared" si="453"/>
        <v>507</v>
      </c>
      <c r="AN2277" s="118">
        <f t="shared" si="453"/>
        <v>507</v>
      </c>
      <c r="AQ2277" t="str">
        <f>AQ2268</f>
        <v/>
      </c>
    </row>
    <row r="2278" spans="1:43" ht="14.25" customHeight="1" x14ac:dyDescent="0.25">
      <c r="A2278" s="107" t="str">
        <f>'Run Rate'!A231</f>
        <v>GAR04752</v>
      </c>
      <c r="B2278" s="135" t="str">
        <f>'Run Rate'!B231</f>
        <v>Fenix 8, 51 mm, AMOLED Sapphire, Carbon Gray DLC Tit., Black/Pebble Gray remen</v>
      </c>
      <c r="C2278" s="135" t="str">
        <f>'Run Rate'!C231</f>
        <v>GADGETI</v>
      </c>
      <c r="D2278" s="135" t="str">
        <f>'Run Rate'!D231</f>
        <v>02 SILVER</v>
      </c>
      <c r="E2278" s="122"/>
      <c r="F2278" s="122"/>
      <c r="G2278" s="122"/>
      <c r="H2278" s="122"/>
      <c r="I2278" s="122"/>
      <c r="J2278" s="122"/>
      <c r="K2278" s="122"/>
      <c r="L2278" s="122"/>
      <c r="M2278" s="122"/>
      <c r="N2278" s="122"/>
      <c r="O2278" s="122"/>
      <c r="P2278" s="122"/>
      <c r="Q2278" s="122"/>
      <c r="R2278" s="122"/>
      <c r="S2278" s="122"/>
      <c r="T2278" s="122"/>
      <c r="U2278" s="122"/>
      <c r="V2278" s="122"/>
      <c r="W2278" s="122"/>
      <c r="X2278" s="122"/>
      <c r="Y2278" s="122"/>
      <c r="Z2278" s="122"/>
      <c r="AA2278" s="122"/>
      <c r="AB2278" s="122"/>
      <c r="AC2278" s="122"/>
      <c r="AD2278" s="122"/>
      <c r="AE2278" s="122"/>
      <c r="AF2278" s="122"/>
      <c r="AG2278" s="122"/>
      <c r="AH2278" s="122"/>
      <c r="AI2278" s="122"/>
      <c r="AJ2278" s="122"/>
      <c r="AK2278" s="122"/>
      <c r="AL2278" s="122"/>
      <c r="AM2278" s="122"/>
      <c r="AN2278" s="122"/>
      <c r="AQ2278" t="str">
        <f>IF(AND(OR($B$1="ALL",$B$1=C2278),OR($E$1="ALL",$E$1=D2278),OR($B$2="ALL",$B$2=A2278),OR($E$2="ALL",IFERROR(SEARCH($E$2,B2278),0)&gt;0)),"MATCH","")</f>
        <v/>
      </c>
    </row>
    <row r="2279" spans="1:43" ht="14.25" customHeight="1" x14ac:dyDescent="0.25">
      <c r="A2279" s="108" t="s">
        <v>1137</v>
      </c>
      <c r="B2279" s="136" t="s">
        <v>1138</v>
      </c>
      <c r="C2279" s="136" t="s">
        <v>1139</v>
      </c>
      <c r="D2279" s="136" t="s">
        <v>1140</v>
      </c>
      <c r="E2279" s="136" t="s">
        <v>1141</v>
      </c>
      <c r="F2279" s="136" t="s">
        <v>1142</v>
      </c>
      <c r="G2279" s="136" t="s">
        <v>1143</v>
      </c>
      <c r="H2279" s="136" t="s">
        <v>1144</v>
      </c>
      <c r="I2279" s="136" t="s">
        <v>1145</v>
      </c>
      <c r="J2279" s="136" t="s">
        <v>1146</v>
      </c>
      <c r="K2279" s="136" t="s">
        <v>1147</v>
      </c>
      <c r="L2279" s="136" t="s">
        <v>1148</v>
      </c>
      <c r="M2279" s="136" t="s">
        <v>1149</v>
      </c>
      <c r="N2279" s="136" t="s">
        <v>1150</v>
      </c>
      <c r="O2279" s="136" t="s">
        <v>1151</v>
      </c>
      <c r="P2279" s="136" t="s">
        <v>1152</v>
      </c>
      <c r="Q2279" s="136" t="s">
        <v>1153</v>
      </c>
      <c r="R2279" s="136" t="s">
        <v>1154</v>
      </c>
      <c r="S2279" s="136" t="s">
        <v>1155</v>
      </c>
      <c r="T2279" s="136" t="s">
        <v>1156</v>
      </c>
      <c r="U2279" s="136" t="s">
        <v>1157</v>
      </c>
      <c r="V2279" s="136" t="s">
        <v>1158</v>
      </c>
      <c r="W2279" s="136" t="s">
        <v>1159</v>
      </c>
      <c r="X2279" s="136" t="s">
        <v>1160</v>
      </c>
      <c r="Y2279" s="136" t="s">
        <v>1161</v>
      </c>
      <c r="Z2279" s="136" t="s">
        <v>1162</v>
      </c>
      <c r="AA2279" s="136" t="s">
        <v>1163</v>
      </c>
      <c r="AB2279" s="137" t="s">
        <v>156</v>
      </c>
      <c r="AC2279" s="137" t="s">
        <v>157</v>
      </c>
      <c r="AD2279" s="137" t="s">
        <v>158</v>
      </c>
      <c r="AE2279" s="137" t="s">
        <v>139</v>
      </c>
      <c r="AF2279" s="138" t="s">
        <v>140</v>
      </c>
      <c r="AG2279" s="138" t="s">
        <v>141</v>
      </c>
      <c r="AH2279" s="138" t="s">
        <v>142</v>
      </c>
      <c r="AI2279" s="138" t="s">
        <v>143</v>
      </c>
      <c r="AJ2279" s="139" t="s">
        <v>144</v>
      </c>
      <c r="AK2279" s="139" t="s">
        <v>145</v>
      </c>
      <c r="AL2279" s="139" t="s">
        <v>146</v>
      </c>
      <c r="AM2279" s="140" t="s">
        <v>147</v>
      </c>
      <c r="AN2279" s="140" t="s">
        <v>148</v>
      </c>
      <c r="AQ2279" t="str">
        <f>AQ2278</f>
        <v/>
      </c>
    </row>
    <row r="2280" spans="1:43" ht="14.25" customHeight="1" x14ac:dyDescent="0.25">
      <c r="A2280" s="99" t="s">
        <v>1164</v>
      </c>
      <c r="B2280" s="112">
        <f>'Run Rate'!E231</f>
        <v>0</v>
      </c>
      <c r="C2280" s="112">
        <f>'Run Rate'!F231</f>
        <v>1</v>
      </c>
      <c r="D2280" s="112">
        <f>'Run Rate'!G231</f>
        <v>2</v>
      </c>
      <c r="E2280" s="112">
        <f>'Run Rate'!H231</f>
        <v>2</v>
      </c>
      <c r="F2280" s="112">
        <f>'Run Rate'!I231</f>
        <v>0</v>
      </c>
      <c r="G2280" s="112">
        <f>'Run Rate'!J231</f>
        <v>6</v>
      </c>
      <c r="H2280" s="112">
        <f>'Run Rate'!K231</f>
        <v>2</v>
      </c>
      <c r="I2280" s="112">
        <f>'Run Rate'!L231</f>
        <v>3</v>
      </c>
      <c r="J2280" s="112">
        <f>'Run Rate'!M231</f>
        <v>5</v>
      </c>
      <c r="K2280" s="112">
        <f>'Run Rate'!N231</f>
        <v>3</v>
      </c>
      <c r="L2280" s="112">
        <f>'Run Rate'!O231</f>
        <v>2</v>
      </c>
      <c r="M2280" s="112">
        <f>'Run Rate'!P231</f>
        <v>2</v>
      </c>
      <c r="N2280" s="112">
        <f>'Run Rate'!Q231</f>
        <v>4</v>
      </c>
      <c r="O2280" s="112">
        <f>'Run Rate'!R231</f>
        <v>1</v>
      </c>
      <c r="P2280" s="112">
        <f>'Run Rate'!S231</f>
        <v>0</v>
      </c>
      <c r="Q2280" s="112">
        <f>'Run Rate'!T231</f>
        <v>1</v>
      </c>
      <c r="R2280" s="112">
        <f>'Run Rate'!U231</f>
        <v>1</v>
      </c>
      <c r="S2280" s="112">
        <f>'Run Rate'!V231</f>
        <v>0</v>
      </c>
      <c r="T2280" s="112">
        <f>'Run Rate'!W231</f>
        <v>1</v>
      </c>
      <c r="U2280" s="112">
        <f>'Run Rate'!X231</f>
        <v>0</v>
      </c>
      <c r="V2280" s="112">
        <f>'Run Rate'!Y231</f>
        <v>2</v>
      </c>
      <c r="W2280" s="112">
        <f>'Run Rate'!Z231</f>
        <v>0</v>
      </c>
      <c r="X2280" s="112">
        <f>'Run Rate'!AA231</f>
        <v>1</v>
      </c>
      <c r="Y2280" s="112">
        <f>'Run Rate'!AB231</f>
        <v>0</v>
      </c>
      <c r="Z2280" s="112">
        <f>'Run Rate'!AC231</f>
        <v>2</v>
      </c>
      <c r="AA2280" s="112">
        <f>'Run Rate'!AD231</f>
        <v>5</v>
      </c>
      <c r="AB2280" s="113">
        <v>3</v>
      </c>
      <c r="AC2280" s="112">
        <v>3</v>
      </c>
      <c r="AD2280" s="112">
        <v>3</v>
      </c>
      <c r="AE2280" s="112">
        <v>3</v>
      </c>
      <c r="AF2280" s="112">
        <v>3</v>
      </c>
      <c r="AG2280" s="112">
        <v>2</v>
      </c>
      <c r="AH2280" s="112">
        <v>2</v>
      </c>
      <c r="AI2280" s="112">
        <v>2</v>
      </c>
      <c r="AJ2280" s="112">
        <v>2</v>
      </c>
      <c r="AK2280" s="112">
        <v>2</v>
      </c>
      <c r="AL2280" s="112">
        <v>2</v>
      </c>
      <c r="AM2280" s="112">
        <v>2</v>
      </c>
      <c r="AN2280" s="112">
        <v>2</v>
      </c>
      <c r="AQ2280" t="str">
        <f>AQ2278</f>
        <v/>
      </c>
    </row>
    <row r="2281" spans="1:43" ht="14.25" customHeight="1" x14ac:dyDescent="0.25">
      <c r="A2281" s="99" t="s">
        <v>1165</v>
      </c>
      <c r="B2281" s="114"/>
      <c r="C2281" s="114"/>
      <c r="D2281" s="114"/>
      <c r="E2281" s="114"/>
      <c r="F2281" s="114"/>
      <c r="G2281" s="114"/>
      <c r="H2281" s="114"/>
      <c r="I2281" s="114"/>
      <c r="J2281" s="114"/>
      <c r="K2281" s="114"/>
      <c r="L2281" s="114"/>
      <c r="M2281" s="114"/>
      <c r="N2281" s="114"/>
      <c r="O2281" s="114"/>
      <c r="P2281" s="114"/>
      <c r="Q2281" s="114"/>
      <c r="R2281" s="114"/>
      <c r="S2281" s="114"/>
      <c r="T2281" s="114"/>
      <c r="U2281" s="114"/>
      <c r="V2281" s="114"/>
      <c r="W2281" s="115"/>
      <c r="X2281" s="115"/>
      <c r="Y2281" s="115"/>
      <c r="Z2281" s="115"/>
      <c r="AA2281" s="112" t="s">
        <v>1166</v>
      </c>
      <c r="AB2281" s="113"/>
      <c r="AC2281" s="112"/>
      <c r="AD2281" s="112"/>
      <c r="AE2281" s="112"/>
      <c r="AF2281" s="112"/>
      <c r="AG2281" s="112"/>
      <c r="AH2281" s="112"/>
      <c r="AI2281" s="112"/>
      <c r="AJ2281" s="112"/>
      <c r="AK2281" s="112"/>
      <c r="AL2281" s="112"/>
      <c r="AM2281" s="112"/>
      <c r="AN2281" s="112"/>
      <c r="AQ2281" t="str">
        <f>AQ2278</f>
        <v/>
      </c>
    </row>
    <row r="2282" spans="1:43" ht="14.25" customHeight="1" x14ac:dyDescent="0.25">
      <c r="A2282" s="99" t="s">
        <v>1167</v>
      </c>
      <c r="B2282" s="114"/>
      <c r="C2282" s="114"/>
      <c r="D2282" s="114"/>
      <c r="E2282" s="114"/>
      <c r="F2282" s="114"/>
      <c r="G2282" s="114"/>
      <c r="H2282" s="114"/>
      <c r="I2282" s="114"/>
      <c r="J2282" s="114"/>
      <c r="K2282" s="114"/>
      <c r="L2282" s="114"/>
      <c r="M2282" s="114"/>
      <c r="N2282" s="114"/>
      <c r="O2282" s="114"/>
      <c r="P2282" s="114"/>
      <c r="Q2282" s="114"/>
      <c r="R2282" s="114"/>
      <c r="S2282" s="114"/>
      <c r="T2282" s="114"/>
      <c r="U2282" s="114"/>
      <c r="V2282" s="114"/>
      <c r="W2282" s="115"/>
      <c r="X2282" s="116"/>
      <c r="Y2282" s="117"/>
      <c r="Z2282" s="115"/>
      <c r="AA2282" s="112" t="s">
        <v>1168</v>
      </c>
      <c r="AB2282" s="113">
        <f>'Demand Input VP'!B1144</f>
        <v>0</v>
      </c>
      <c r="AC2282" s="112">
        <f>'Demand Input VP'!C1144</f>
        <v>0</v>
      </c>
      <c r="AD2282" s="112">
        <f>'Demand Input VP'!D1144</f>
        <v>0</v>
      </c>
      <c r="AE2282" s="112">
        <f>'Demand Input VP'!E1144</f>
        <v>0</v>
      </c>
      <c r="AF2282" s="112">
        <f>'Demand Input VP'!F1144</f>
        <v>0</v>
      </c>
      <c r="AG2282" s="112">
        <f>'Demand Input VP'!G1144</f>
        <v>0</v>
      </c>
      <c r="AH2282" s="112">
        <f>'Demand Input VP'!H1144</f>
        <v>0</v>
      </c>
      <c r="AI2282" s="112">
        <f>'Demand Input VP'!I1144</f>
        <v>0</v>
      </c>
      <c r="AJ2282" s="112">
        <f>'Demand Input VP'!J1144</f>
        <v>0</v>
      </c>
      <c r="AK2282" s="112">
        <f>'Demand Input VP'!K1144</f>
        <v>0</v>
      </c>
      <c r="AL2282" s="112">
        <f>'Demand Input VP'!L1144</f>
        <v>0</v>
      </c>
      <c r="AM2282" s="112">
        <f>'Demand Input VP'!M1144</f>
        <v>0</v>
      </c>
      <c r="AN2282" s="112">
        <f>'Demand Input VP'!N1144</f>
        <v>0</v>
      </c>
      <c r="AQ2282" t="str">
        <f>AQ2278</f>
        <v/>
      </c>
    </row>
    <row r="2283" spans="1:43" ht="14.25" customHeight="1" x14ac:dyDescent="0.25">
      <c r="A2283" s="99" t="s">
        <v>1169</v>
      </c>
      <c r="B2283" s="118"/>
      <c r="C2283" s="118"/>
      <c r="D2283" s="118"/>
      <c r="E2283" s="118"/>
      <c r="F2283" s="118"/>
      <c r="G2283" s="118"/>
      <c r="H2283" s="118"/>
      <c r="I2283" s="118"/>
      <c r="J2283" s="118"/>
      <c r="K2283" s="118"/>
      <c r="L2283" s="118"/>
      <c r="M2283" s="118"/>
      <c r="N2283" s="118"/>
      <c r="O2283" s="118"/>
      <c r="P2283" s="118"/>
      <c r="Q2283" s="118"/>
      <c r="R2283" s="118"/>
      <c r="S2283" s="118"/>
      <c r="T2283" s="118"/>
      <c r="U2283" s="118"/>
      <c r="V2283" s="118"/>
      <c r="W2283" s="115"/>
      <c r="X2283" s="116"/>
      <c r="Y2283" s="117"/>
      <c r="Z2283" s="119"/>
      <c r="AA2283" s="120" t="s">
        <v>1170</v>
      </c>
      <c r="AB2283" s="121">
        <f>'Demand Input VP'!B1143</f>
        <v>0</v>
      </c>
      <c r="AC2283" s="120">
        <f>'Demand Input VP'!C1143</f>
        <v>0</v>
      </c>
      <c r="AD2283" s="120">
        <f>'Demand Input VP'!D1143</f>
        <v>0</v>
      </c>
      <c r="AE2283" s="120">
        <f>'Demand Input VP'!E1143</f>
        <v>0</v>
      </c>
      <c r="AF2283" s="120">
        <f>'Demand Input VP'!F1143</f>
        <v>0</v>
      </c>
      <c r="AG2283" s="120">
        <f>'Demand Input VP'!G1143</f>
        <v>0</v>
      </c>
      <c r="AH2283" s="120">
        <f>'Demand Input VP'!H1143</f>
        <v>0</v>
      </c>
      <c r="AI2283" s="120">
        <f>'Demand Input VP'!I1143</f>
        <v>0</v>
      </c>
      <c r="AJ2283" s="120">
        <f>'Demand Input VP'!J1143</f>
        <v>0</v>
      </c>
      <c r="AK2283" s="120">
        <f>'Demand Input VP'!K1143</f>
        <v>0</v>
      </c>
      <c r="AL2283" s="120">
        <f>'Demand Input VP'!L1143</f>
        <v>0</v>
      </c>
      <c r="AM2283" s="120">
        <f>'Demand Input VP'!M1143</f>
        <v>0</v>
      </c>
      <c r="AN2283" s="120">
        <f>'Demand Input VP'!N1143</f>
        <v>0</v>
      </c>
      <c r="AQ2283" t="str">
        <f>AQ2278</f>
        <v/>
      </c>
    </row>
    <row r="2284" spans="1:43" ht="14.25" customHeight="1" x14ac:dyDescent="0.25">
      <c r="A2284" s="1"/>
      <c r="B2284" s="122"/>
      <c r="C2284" s="122"/>
      <c r="D2284" s="122"/>
      <c r="E2284" s="122"/>
      <c r="F2284" s="122"/>
      <c r="G2284" s="122"/>
      <c r="H2284" s="122"/>
      <c r="I2284" s="122"/>
      <c r="J2284" s="122"/>
      <c r="K2284" s="122"/>
      <c r="L2284" s="122"/>
      <c r="M2284" s="122"/>
      <c r="N2284" s="122"/>
      <c r="O2284" s="122"/>
      <c r="P2284" s="122"/>
      <c r="Q2284" s="122"/>
      <c r="R2284" s="122"/>
      <c r="S2284" s="122"/>
      <c r="T2284" s="122"/>
      <c r="U2284" s="122"/>
      <c r="V2284" s="122"/>
      <c r="W2284" s="123"/>
      <c r="X2284" s="116"/>
      <c r="Y2284" s="117"/>
      <c r="Z2284" s="123"/>
      <c r="AA2284" s="112" t="s">
        <v>1171</v>
      </c>
      <c r="AB2284" s="113">
        <f>'Demand Input MP'!B1144</f>
        <v>0</v>
      </c>
      <c r="AC2284" s="112">
        <f>'Demand Input MP'!C1144</f>
        <v>0</v>
      </c>
      <c r="AD2284" s="112">
        <f>'Demand Input MP'!D1144</f>
        <v>0</v>
      </c>
      <c r="AE2284" s="112">
        <f>'Demand Input MP'!E1144</f>
        <v>0</v>
      </c>
      <c r="AF2284" s="112">
        <f>'Demand Input MP'!F1144</f>
        <v>0</v>
      </c>
      <c r="AG2284" s="112">
        <f>'Demand Input MP'!G1144</f>
        <v>0</v>
      </c>
      <c r="AH2284" s="112">
        <f>'Demand Input MP'!H1144</f>
        <v>0</v>
      </c>
      <c r="AI2284" s="112">
        <f>'Demand Input MP'!I1144</f>
        <v>0</v>
      </c>
      <c r="AJ2284" s="112">
        <f>'Demand Input MP'!J1144</f>
        <v>0</v>
      </c>
      <c r="AK2284" s="112">
        <f>'Demand Input MP'!K1144</f>
        <v>0</v>
      </c>
      <c r="AL2284" s="112">
        <f>'Demand Input MP'!L1144</f>
        <v>0</v>
      </c>
      <c r="AM2284" s="112">
        <f>'Demand Input MP'!M1144</f>
        <v>0</v>
      </c>
      <c r="AN2284" s="112">
        <f>'Demand Input MP'!N1144</f>
        <v>0</v>
      </c>
      <c r="AQ2284" t="str">
        <f>AQ2278</f>
        <v/>
      </c>
    </row>
    <row r="2285" spans="1:43" ht="14.25" customHeight="1" x14ac:dyDescent="0.25">
      <c r="A2285" s="1"/>
      <c r="B2285" s="122"/>
      <c r="C2285" s="122"/>
      <c r="D2285" s="122"/>
      <c r="E2285" s="122"/>
      <c r="F2285" s="122"/>
      <c r="G2285" s="122"/>
      <c r="H2285" s="122"/>
      <c r="I2285" s="122"/>
      <c r="J2285" s="122"/>
      <c r="K2285" s="122"/>
      <c r="L2285" s="122"/>
      <c r="M2285" s="122"/>
      <c r="N2285" s="122"/>
      <c r="O2285" s="122"/>
      <c r="P2285" s="122"/>
      <c r="Q2285" s="122"/>
      <c r="R2285" s="122"/>
      <c r="S2285" s="122"/>
      <c r="T2285" s="122"/>
      <c r="U2285" s="122"/>
      <c r="V2285" s="124" t="s">
        <v>91</v>
      </c>
      <c r="W2285" s="125">
        <f>IFERROR(IF(SUM('Run Rate History'!E231:AD231)&gt;0,(SUMPRODUCT((B2280:AA2280&gt;=PERCENTILE(B2280:AA2280,0.1))*(B2280:AA2280&lt;=PERCENTILE(B2280:AA2280,0.9))*B2280:AA2280)+SUMPRODUCT(('Run Rate History'!E231:AD231&gt;=PERCENTILE(B2280:AA2280,0.1))*('Run Rate History'!E231:AD231&lt;=PERCENTILE(B2280:AA2280,0.9))*'Run Rate History'!E231:AD231))/(SUMPRODUCT((B2280:AA2280&gt;=PERCENTILE(B2280:AA2280,0.1))*(B2280:AA2280&lt;=PERCENTILE(B2280:AA2280,0.9))*1)+SUMPRODUCT(('Run Rate History'!E231:AD231&gt;=PERCENTILE(B2280:AA2280,0.1))*('Run Rate History'!E231:AD231&lt;=PERCENTILE(B2280:AA2280,0.9))*1)),TRIMMEAN(B2280:AA2280,0.15)),0)</f>
        <v>1.8936170212765957</v>
      </c>
      <c r="X2285" s="126" t="s">
        <v>1172</v>
      </c>
      <c r="Y2285" s="127">
        <f>SUM(B2280:AA2280)/26</f>
        <v>1.7692307692307692</v>
      </c>
      <c r="Z2285" s="128"/>
      <c r="AA2285" s="112" t="s">
        <v>1173</v>
      </c>
      <c r="AB2285" s="113">
        <f>'Demand Input MP'!B1143</f>
        <v>0</v>
      </c>
      <c r="AC2285" s="112">
        <f>'Demand Input MP'!C1143</f>
        <v>0</v>
      </c>
      <c r="AD2285" s="112">
        <f>'Demand Input MP'!D1143</f>
        <v>0</v>
      </c>
      <c r="AE2285" s="112">
        <f>'Demand Input MP'!E1143</f>
        <v>0</v>
      </c>
      <c r="AF2285" s="112">
        <f>'Demand Input MP'!F1143</f>
        <v>0</v>
      </c>
      <c r="AG2285" s="112">
        <f>'Demand Input MP'!G1143</f>
        <v>0</v>
      </c>
      <c r="AH2285" s="112">
        <f>'Demand Input MP'!H1143</f>
        <v>0</v>
      </c>
      <c r="AI2285" s="112">
        <f>'Demand Input MP'!I1143</f>
        <v>0</v>
      </c>
      <c r="AJ2285" s="112">
        <f>'Demand Input MP'!J1143</f>
        <v>0</v>
      </c>
      <c r="AK2285" s="112">
        <f>'Demand Input MP'!K1143</f>
        <v>0</v>
      </c>
      <c r="AL2285" s="112">
        <f>'Demand Input MP'!L1143</f>
        <v>0</v>
      </c>
      <c r="AM2285" s="112">
        <f>'Demand Input MP'!M1143</f>
        <v>0</v>
      </c>
      <c r="AN2285" s="112">
        <f>'Demand Input MP'!N1143</f>
        <v>0</v>
      </c>
      <c r="AQ2285" t="str">
        <f>AQ2278</f>
        <v/>
      </c>
    </row>
    <row r="2286" spans="1:43" ht="14.25" customHeight="1" x14ac:dyDescent="0.25">
      <c r="A2286" s="1"/>
      <c r="B2286" s="122"/>
      <c r="C2286" s="122"/>
      <c r="D2286" s="122"/>
      <c r="E2286" s="122"/>
      <c r="F2286" s="122"/>
      <c r="G2286" s="122"/>
      <c r="H2286" s="122"/>
      <c r="I2286" s="122"/>
      <c r="J2286" s="122"/>
      <c r="K2286" s="122"/>
      <c r="L2286" s="122"/>
      <c r="M2286" s="122"/>
      <c r="N2286" s="122"/>
      <c r="O2286" s="122"/>
      <c r="P2286" s="122"/>
      <c r="Q2286" s="122"/>
      <c r="R2286" s="122"/>
      <c r="S2286" s="122"/>
      <c r="T2286" s="122"/>
      <c r="U2286" s="122"/>
      <c r="V2286" s="124" t="s">
        <v>94</v>
      </c>
      <c r="W2286" s="125">
        <f>IFERROR((1*MIN(MAX(X2280,0.5*IF(SUM('Run Rate History'!E231:AD231)&gt;0,(MEDIAN(IF(B2280:AA2280&gt;0,B2280:AA2280))+MEDIAN(IF('Run Rate History'!E231:AD231&gt;0,'Run Rate History'!E231:AD231)))/2,MEDIAN(IF(B2280:AA2280&gt;0,B2280:AA2280)))),2*IF(SUM('Run Rate History'!E231:AD231)&gt;0,(MEDIAN(IF(B2280:AA2280&gt;0,B2280:AA2280))+MEDIAN(IF('Run Rate History'!E231:AD231&gt;0,'Run Rate History'!E231:AD231)))/2,MEDIAN(IF(B2280:AA2280&gt;0,B2280:AA2280))))+2*MIN(MAX(Y2280,0.5*IF(SUM('Run Rate History'!E231:AD231)&gt;0,(MEDIAN(IF(B2280:AA2280&gt;0,B2280:AA2280))+MEDIAN(IF('Run Rate History'!E231:AD231&gt;0,'Run Rate History'!E231:AD231)))/2,MEDIAN(IF(B2280:AA2280&gt;0,B2280:AA2280)))),2*IF(SUM('Run Rate History'!E231:AD231)&gt;0,(MEDIAN(IF(B2280:AA2280&gt;0,B2280:AA2280))+MEDIAN(IF('Run Rate History'!E231:AD231&gt;0,'Run Rate History'!E231:AD231)))/2,MEDIAN(IF(B2280:AA2280&gt;0,B2280:AA2280))))+3*MIN(MAX(Z2280,0.5*IF(SUM('Run Rate History'!E231:AD231)&gt;0,(MEDIAN(IF(B2280:AA2280&gt;0,B2280:AA2280))+MEDIAN(IF('Run Rate History'!E231:AD231&gt;0,'Run Rate History'!E231:AD231)))/2,MEDIAN(IF(B2280:AA2280&gt;0,B2280:AA2280)))),2*IF(SUM('Run Rate History'!E231:AD231)&gt;0,(MEDIAN(IF(B2280:AA2280&gt;0,B2280:AA2280))+MEDIAN(IF('Run Rate History'!E231:AD231&gt;0,'Run Rate History'!E231:AD231)))/2,MEDIAN(IF(B2280:AA2280&gt;0,B2280:AA2280))))+4*MIN(MAX(AA2280,0.5*IF(SUM('Run Rate History'!E231:AD231)&gt;0,(MEDIAN(IF(B2280:AA2280&gt;0,B2280:AA2280))+MEDIAN(IF('Run Rate History'!E231:AD231&gt;0,'Run Rate History'!E231:AD231)))/2,MEDIAN(IF(B2280:AA2280&gt;0,B2280:AA2280)))),2*IF(SUM('Run Rate History'!E231:AD231)&gt;0,(MEDIAN(IF(B2280:AA2280&gt;0,B2280:AA2280))+MEDIAN(IF('Run Rate History'!E231:AD231&gt;0,'Run Rate History'!E231:AD231)))/2,MEDIAN(IF(B2280:AA2280&gt;0,B2280:AA2280)))))/10,0)</f>
        <v>2.0499999999999998</v>
      </c>
      <c r="X2286" s="129" t="s">
        <v>1174</v>
      </c>
      <c r="Y2286" s="130">
        <f>IFERROR(VLOOKUP(A2278,'Stanje zaliha'!A:E,5,FALSE()),0)</f>
        <v>3</v>
      </c>
      <c r="Z2286" s="131"/>
      <c r="AA2286" s="113" t="s">
        <v>1175</v>
      </c>
      <c r="AB2286" s="118">
        <f t="shared" ref="AB2286:AN2286" si="454">SUM(AB2282:AB2285)</f>
        <v>0</v>
      </c>
      <c r="AC2286" s="118">
        <f t="shared" si="454"/>
        <v>0</v>
      </c>
      <c r="AD2286" s="118">
        <f t="shared" si="454"/>
        <v>0</v>
      </c>
      <c r="AE2286" s="118">
        <f t="shared" si="454"/>
        <v>0</v>
      </c>
      <c r="AF2286" s="118">
        <f t="shared" si="454"/>
        <v>0</v>
      </c>
      <c r="AG2286" s="118">
        <f t="shared" si="454"/>
        <v>0</v>
      </c>
      <c r="AH2286" s="118">
        <f t="shared" si="454"/>
        <v>0</v>
      </c>
      <c r="AI2286" s="118">
        <f t="shared" si="454"/>
        <v>0</v>
      </c>
      <c r="AJ2286" s="118">
        <f t="shared" si="454"/>
        <v>0</v>
      </c>
      <c r="AK2286" s="118">
        <f t="shared" si="454"/>
        <v>0</v>
      </c>
      <c r="AL2286" s="118">
        <f t="shared" si="454"/>
        <v>0</v>
      </c>
      <c r="AM2286" s="118">
        <f t="shared" si="454"/>
        <v>0</v>
      </c>
      <c r="AN2286" s="118">
        <f t="shared" si="454"/>
        <v>0</v>
      </c>
      <c r="AQ2286" t="str">
        <f>AQ2278</f>
        <v/>
      </c>
    </row>
    <row r="2287" spans="1:43" ht="14.25" customHeight="1" x14ac:dyDescent="0.25">
      <c r="A2287" s="1"/>
      <c r="B2287" s="122"/>
      <c r="C2287" s="122"/>
      <c r="D2287" s="122"/>
      <c r="E2287" s="122"/>
      <c r="F2287" s="122"/>
      <c r="G2287" s="122"/>
      <c r="H2287" s="122"/>
      <c r="I2287" s="122"/>
      <c r="J2287" s="122"/>
      <c r="K2287" s="122"/>
      <c r="L2287" s="122"/>
      <c r="M2287" s="122"/>
      <c r="N2287" s="122"/>
      <c r="O2287" s="122"/>
      <c r="P2287" s="122"/>
      <c r="Q2287" s="122"/>
      <c r="R2287" s="122"/>
      <c r="S2287" s="122"/>
      <c r="T2287" s="122"/>
      <c r="U2287" s="122"/>
      <c r="V2287" s="124" t="s">
        <v>95</v>
      </c>
      <c r="W2287" s="125">
        <f>IFERROR(0.6*W2286+0.4*W2285,0)</f>
        <v>1.987446808510638</v>
      </c>
      <c r="X2287" s="132" t="s">
        <v>1176</v>
      </c>
      <c r="Y2287" s="133">
        <f>IFERROR(SUMIF('Popis poslanih narudžbi'!A:A,A2278,'Popis poslanih narudžbi'!C:C),0)</f>
        <v>0</v>
      </c>
      <c r="Z2287" s="131"/>
      <c r="AA2287" s="134" t="s">
        <v>1177</v>
      </c>
      <c r="AB2287" s="118">
        <f t="shared" ref="AB2287:AN2287" si="455">AB2280+AB2286</f>
        <v>3</v>
      </c>
      <c r="AC2287" s="118">
        <f t="shared" si="455"/>
        <v>3</v>
      </c>
      <c r="AD2287" s="118">
        <f t="shared" si="455"/>
        <v>3</v>
      </c>
      <c r="AE2287" s="118">
        <f t="shared" si="455"/>
        <v>3</v>
      </c>
      <c r="AF2287" s="118">
        <f t="shared" si="455"/>
        <v>3</v>
      </c>
      <c r="AG2287" s="118">
        <f t="shared" si="455"/>
        <v>2</v>
      </c>
      <c r="AH2287" s="118">
        <f t="shared" si="455"/>
        <v>2</v>
      </c>
      <c r="AI2287" s="118">
        <f t="shared" si="455"/>
        <v>2</v>
      </c>
      <c r="AJ2287" s="118">
        <f t="shared" si="455"/>
        <v>2</v>
      </c>
      <c r="AK2287" s="118">
        <f t="shared" si="455"/>
        <v>2</v>
      </c>
      <c r="AL2287" s="118">
        <f t="shared" si="455"/>
        <v>2</v>
      </c>
      <c r="AM2287" s="118">
        <f t="shared" si="455"/>
        <v>2</v>
      </c>
      <c r="AN2287" s="118">
        <f t="shared" si="455"/>
        <v>2</v>
      </c>
      <c r="AQ2287" t="str">
        <f>AQ2278</f>
        <v/>
      </c>
    </row>
    <row r="2288" spans="1:43" ht="14.25" customHeight="1" x14ac:dyDescent="0.25">
      <c r="A2288" s="107" t="str">
        <f>'Run Rate'!A232</f>
        <v>SHM00006</v>
      </c>
      <c r="B2288" s="135" t="str">
        <f>'Run Rate'!B232</f>
        <v>Shieldmixer Hero Pro Logo Black</v>
      </c>
      <c r="C2288" s="135" t="str">
        <f>'Run Rate'!C232</f>
        <v>DRINKWARE I HOME</v>
      </c>
      <c r="D2288" s="135" t="str">
        <f>'Run Rate'!D232</f>
        <v>02 SILVER</v>
      </c>
      <c r="E2288" s="122"/>
      <c r="F2288" s="122"/>
      <c r="G2288" s="122"/>
      <c r="H2288" s="122"/>
      <c r="I2288" s="122"/>
      <c r="J2288" s="122"/>
      <c r="K2288" s="122"/>
      <c r="L2288" s="122"/>
      <c r="M2288" s="122"/>
      <c r="N2288" s="122"/>
      <c r="O2288" s="122"/>
      <c r="P2288" s="122"/>
      <c r="Q2288" s="122"/>
      <c r="R2288" s="122"/>
      <c r="S2288" s="122"/>
      <c r="T2288" s="122"/>
      <c r="U2288" s="122"/>
      <c r="V2288" s="122"/>
      <c r="W2288" s="122"/>
      <c r="X2288" s="122"/>
      <c r="Y2288" s="122"/>
      <c r="Z2288" s="122"/>
      <c r="AA2288" s="122"/>
      <c r="AB2288" s="122"/>
      <c r="AC2288" s="122"/>
      <c r="AD2288" s="122"/>
      <c r="AE2288" s="122"/>
      <c r="AF2288" s="122"/>
      <c r="AG2288" s="122"/>
      <c r="AH2288" s="122"/>
      <c r="AI2288" s="122"/>
      <c r="AJ2288" s="122"/>
      <c r="AK2288" s="122"/>
      <c r="AL2288" s="122"/>
      <c r="AM2288" s="122"/>
      <c r="AN2288" s="122"/>
      <c r="AQ2288" t="str">
        <f>IF(AND(OR($B$1="ALL",$B$1=C2288),OR($E$1="ALL",$E$1=D2288),OR($B$2="ALL",$B$2=A2288),OR($E$2="ALL",IFERROR(SEARCH($E$2,B2288),0)&gt;0)),"MATCH","")</f>
        <v/>
      </c>
    </row>
    <row r="2289" spans="1:43" ht="14.25" customHeight="1" x14ac:dyDescent="0.25">
      <c r="A2289" s="108" t="s">
        <v>1137</v>
      </c>
      <c r="B2289" s="136" t="s">
        <v>1138</v>
      </c>
      <c r="C2289" s="136" t="s">
        <v>1139</v>
      </c>
      <c r="D2289" s="136" t="s">
        <v>1140</v>
      </c>
      <c r="E2289" s="136" t="s">
        <v>1141</v>
      </c>
      <c r="F2289" s="136" t="s">
        <v>1142</v>
      </c>
      <c r="G2289" s="136" t="s">
        <v>1143</v>
      </c>
      <c r="H2289" s="136" t="s">
        <v>1144</v>
      </c>
      <c r="I2289" s="136" t="s">
        <v>1145</v>
      </c>
      <c r="J2289" s="136" t="s">
        <v>1146</v>
      </c>
      <c r="K2289" s="136" t="s">
        <v>1147</v>
      </c>
      <c r="L2289" s="136" t="s">
        <v>1148</v>
      </c>
      <c r="M2289" s="136" t="s">
        <v>1149</v>
      </c>
      <c r="N2289" s="136" t="s">
        <v>1150</v>
      </c>
      <c r="O2289" s="136" t="s">
        <v>1151</v>
      </c>
      <c r="P2289" s="136" t="s">
        <v>1152</v>
      </c>
      <c r="Q2289" s="136" t="s">
        <v>1153</v>
      </c>
      <c r="R2289" s="136" t="s">
        <v>1154</v>
      </c>
      <c r="S2289" s="136" t="s">
        <v>1155</v>
      </c>
      <c r="T2289" s="136" t="s">
        <v>1156</v>
      </c>
      <c r="U2289" s="136" t="s">
        <v>1157</v>
      </c>
      <c r="V2289" s="136" t="s">
        <v>1158</v>
      </c>
      <c r="W2289" s="136" t="s">
        <v>1159</v>
      </c>
      <c r="X2289" s="136" t="s">
        <v>1160</v>
      </c>
      <c r="Y2289" s="136" t="s">
        <v>1161</v>
      </c>
      <c r="Z2289" s="136" t="s">
        <v>1162</v>
      </c>
      <c r="AA2289" s="136" t="s">
        <v>1163</v>
      </c>
      <c r="AB2289" s="137" t="s">
        <v>156</v>
      </c>
      <c r="AC2289" s="137" t="s">
        <v>157</v>
      </c>
      <c r="AD2289" s="137" t="s">
        <v>158</v>
      </c>
      <c r="AE2289" s="137" t="s">
        <v>139</v>
      </c>
      <c r="AF2289" s="138" t="s">
        <v>140</v>
      </c>
      <c r="AG2289" s="138" t="s">
        <v>141</v>
      </c>
      <c r="AH2289" s="138" t="s">
        <v>142</v>
      </c>
      <c r="AI2289" s="138" t="s">
        <v>143</v>
      </c>
      <c r="AJ2289" s="139" t="s">
        <v>144</v>
      </c>
      <c r="AK2289" s="139" t="s">
        <v>145</v>
      </c>
      <c r="AL2289" s="139" t="s">
        <v>146</v>
      </c>
      <c r="AM2289" s="140" t="s">
        <v>147</v>
      </c>
      <c r="AN2289" s="140" t="s">
        <v>148</v>
      </c>
      <c r="AQ2289" t="str">
        <f>AQ2288</f>
        <v/>
      </c>
    </row>
    <row r="2290" spans="1:43" ht="14.25" customHeight="1" x14ac:dyDescent="0.25">
      <c r="A2290" s="99" t="s">
        <v>1164</v>
      </c>
      <c r="B2290" s="112">
        <f>'Run Rate'!E232</f>
        <v>16</v>
      </c>
      <c r="C2290" s="112">
        <f>'Run Rate'!F232</f>
        <v>14</v>
      </c>
      <c r="D2290" s="112">
        <f>'Run Rate'!G232</f>
        <v>12</v>
      </c>
      <c r="E2290" s="112">
        <f>'Run Rate'!H232</f>
        <v>108</v>
      </c>
      <c r="F2290" s="112">
        <f>'Run Rate'!I232</f>
        <v>14</v>
      </c>
      <c r="G2290" s="112">
        <f>'Run Rate'!J232</f>
        <v>18</v>
      </c>
      <c r="H2290" s="112">
        <f>'Run Rate'!K232</f>
        <v>17</v>
      </c>
      <c r="I2290" s="112">
        <f>'Run Rate'!L232</f>
        <v>19</v>
      </c>
      <c r="J2290" s="112">
        <f>'Run Rate'!M232</f>
        <v>34</v>
      </c>
      <c r="K2290" s="112">
        <f>'Run Rate'!N232</f>
        <v>27</v>
      </c>
      <c r="L2290" s="112">
        <f>'Run Rate'!O232</f>
        <v>23</v>
      </c>
      <c r="M2290" s="112">
        <f>'Run Rate'!P232</f>
        <v>40</v>
      </c>
      <c r="N2290" s="112">
        <f>'Run Rate'!Q232</f>
        <v>30</v>
      </c>
      <c r="O2290" s="112">
        <f>'Run Rate'!R232</f>
        <v>4</v>
      </c>
      <c r="P2290" s="112">
        <f>'Run Rate'!S232</f>
        <v>8</v>
      </c>
      <c r="Q2290" s="112">
        <f>'Run Rate'!T232</f>
        <v>16</v>
      </c>
      <c r="R2290" s="112">
        <f>'Run Rate'!U232</f>
        <v>20</v>
      </c>
      <c r="S2290" s="112">
        <f>'Run Rate'!V232</f>
        <v>26</v>
      </c>
      <c r="T2290" s="112">
        <f>'Run Rate'!W232</f>
        <v>24</v>
      </c>
      <c r="U2290" s="112">
        <f>'Run Rate'!X232</f>
        <v>44</v>
      </c>
      <c r="V2290" s="112">
        <f>'Run Rate'!Y232</f>
        <v>28</v>
      </c>
      <c r="W2290" s="112">
        <f>'Run Rate'!Z232</f>
        <v>26</v>
      </c>
      <c r="X2290" s="112">
        <f>'Run Rate'!AA232</f>
        <v>16</v>
      </c>
      <c r="Y2290" s="112">
        <f>'Run Rate'!AB232</f>
        <v>14</v>
      </c>
      <c r="Z2290" s="112">
        <f>'Run Rate'!AC232</f>
        <v>22</v>
      </c>
      <c r="AA2290" s="112">
        <f>'Run Rate'!AD232</f>
        <v>19</v>
      </c>
      <c r="AB2290" s="113">
        <v>18</v>
      </c>
      <c r="AC2290" s="112">
        <v>18</v>
      </c>
      <c r="AD2290" s="112">
        <v>18</v>
      </c>
      <c r="AE2290" s="112">
        <v>16</v>
      </c>
      <c r="AF2290" s="112">
        <v>16</v>
      </c>
      <c r="AG2290" s="112">
        <v>16</v>
      </c>
      <c r="AH2290" s="112">
        <v>17</v>
      </c>
      <c r="AI2290" s="112">
        <v>16</v>
      </c>
      <c r="AJ2290" s="112">
        <v>16</v>
      </c>
      <c r="AK2290" s="112">
        <v>16</v>
      </c>
      <c r="AL2290" s="112">
        <v>16</v>
      </c>
      <c r="AM2290" s="112">
        <v>16</v>
      </c>
      <c r="AN2290" s="112">
        <v>16</v>
      </c>
      <c r="AQ2290" t="str">
        <f>AQ2288</f>
        <v/>
      </c>
    </row>
    <row r="2291" spans="1:43" ht="14.25" customHeight="1" x14ac:dyDescent="0.25">
      <c r="A2291" s="99" t="s">
        <v>1165</v>
      </c>
      <c r="B2291" s="114"/>
      <c r="C2291" s="114"/>
      <c r="D2291" s="114"/>
      <c r="E2291" s="114"/>
      <c r="F2291" s="114"/>
      <c r="G2291" s="114"/>
      <c r="H2291" s="114"/>
      <c r="I2291" s="114"/>
      <c r="J2291" s="114"/>
      <c r="K2291" s="114"/>
      <c r="L2291" s="114"/>
      <c r="M2291" s="114"/>
      <c r="N2291" s="114"/>
      <c r="O2291" s="114"/>
      <c r="P2291" s="114"/>
      <c r="Q2291" s="114"/>
      <c r="R2291" s="114"/>
      <c r="S2291" s="114"/>
      <c r="T2291" s="114"/>
      <c r="U2291" s="114"/>
      <c r="V2291" s="114"/>
      <c r="W2291" s="115"/>
      <c r="X2291" s="115"/>
      <c r="Y2291" s="115"/>
      <c r="Z2291" s="115"/>
      <c r="AA2291" s="112" t="s">
        <v>1166</v>
      </c>
      <c r="AB2291" s="113"/>
      <c r="AC2291" s="112"/>
      <c r="AD2291" s="112"/>
      <c r="AE2291" s="112"/>
      <c r="AF2291" s="112"/>
      <c r="AG2291" s="112"/>
      <c r="AH2291" s="112"/>
      <c r="AI2291" s="112"/>
      <c r="AJ2291" s="112"/>
      <c r="AK2291" s="112"/>
      <c r="AL2291" s="112"/>
      <c r="AM2291" s="112"/>
      <c r="AN2291" s="112"/>
      <c r="AQ2291" t="str">
        <f>AQ2288</f>
        <v/>
      </c>
    </row>
    <row r="2292" spans="1:43" ht="14.25" customHeight="1" x14ac:dyDescent="0.25">
      <c r="A2292" s="99" t="s">
        <v>1167</v>
      </c>
      <c r="B2292" s="114"/>
      <c r="C2292" s="114"/>
      <c r="D2292" s="114"/>
      <c r="E2292" s="114"/>
      <c r="F2292" s="114"/>
      <c r="G2292" s="114"/>
      <c r="H2292" s="114"/>
      <c r="I2292" s="114"/>
      <c r="J2292" s="114"/>
      <c r="K2292" s="114"/>
      <c r="L2292" s="114"/>
      <c r="M2292" s="114"/>
      <c r="N2292" s="114"/>
      <c r="O2292" s="114"/>
      <c r="P2292" s="114"/>
      <c r="Q2292" s="114"/>
      <c r="R2292" s="114"/>
      <c r="S2292" s="114"/>
      <c r="T2292" s="114"/>
      <c r="U2292" s="114"/>
      <c r="V2292" s="114"/>
      <c r="W2292" s="115"/>
      <c r="X2292" s="116"/>
      <c r="Y2292" s="117"/>
      <c r="Z2292" s="115"/>
      <c r="AA2292" s="112" t="s">
        <v>1168</v>
      </c>
      <c r="AB2292" s="113">
        <f>'Demand Input VP'!B1149</f>
        <v>0</v>
      </c>
      <c r="AC2292" s="112">
        <f>'Demand Input VP'!C1149</f>
        <v>0</v>
      </c>
      <c r="AD2292" s="112">
        <f>'Demand Input VP'!D1149</f>
        <v>0</v>
      </c>
      <c r="AE2292" s="112">
        <f>'Demand Input VP'!E1149</f>
        <v>0</v>
      </c>
      <c r="AF2292" s="112">
        <f>'Demand Input VP'!F1149</f>
        <v>0</v>
      </c>
      <c r="AG2292" s="112">
        <f>'Demand Input VP'!G1149</f>
        <v>0</v>
      </c>
      <c r="AH2292" s="112">
        <f>'Demand Input VP'!H1149</f>
        <v>0</v>
      </c>
      <c r="AI2292" s="112">
        <f>'Demand Input VP'!I1149</f>
        <v>0</v>
      </c>
      <c r="AJ2292" s="112">
        <f>'Demand Input VP'!J1149</f>
        <v>0</v>
      </c>
      <c r="AK2292" s="112">
        <f>'Demand Input VP'!K1149</f>
        <v>0</v>
      </c>
      <c r="AL2292" s="112">
        <f>'Demand Input VP'!L1149</f>
        <v>0</v>
      </c>
      <c r="AM2292" s="112">
        <f>'Demand Input VP'!M1149</f>
        <v>0</v>
      </c>
      <c r="AN2292" s="112">
        <f>'Demand Input VP'!N1149</f>
        <v>0</v>
      </c>
      <c r="AQ2292" t="str">
        <f>AQ2288</f>
        <v/>
      </c>
    </row>
    <row r="2293" spans="1:43" ht="14.25" customHeight="1" x14ac:dyDescent="0.25">
      <c r="A2293" s="99" t="s">
        <v>1169</v>
      </c>
      <c r="B2293" s="118"/>
      <c r="C2293" s="118"/>
      <c r="D2293" s="118"/>
      <c r="E2293" s="118"/>
      <c r="F2293" s="118"/>
      <c r="G2293" s="118"/>
      <c r="H2293" s="118"/>
      <c r="I2293" s="118"/>
      <c r="J2293" s="118"/>
      <c r="K2293" s="118"/>
      <c r="L2293" s="118"/>
      <c r="M2293" s="118"/>
      <c r="N2293" s="118"/>
      <c r="O2293" s="118"/>
      <c r="P2293" s="118"/>
      <c r="Q2293" s="118"/>
      <c r="R2293" s="118"/>
      <c r="S2293" s="118"/>
      <c r="T2293" s="118"/>
      <c r="U2293" s="118"/>
      <c r="V2293" s="118"/>
      <c r="W2293" s="115"/>
      <c r="X2293" s="116"/>
      <c r="Y2293" s="117"/>
      <c r="Z2293" s="119"/>
      <c r="AA2293" s="120" t="s">
        <v>1170</v>
      </c>
      <c r="AB2293" s="121">
        <f>'Demand Input VP'!B1148</f>
        <v>0</v>
      </c>
      <c r="AC2293" s="120">
        <f>'Demand Input VP'!C1148</f>
        <v>0</v>
      </c>
      <c r="AD2293" s="120">
        <f>'Demand Input VP'!D1148</f>
        <v>0</v>
      </c>
      <c r="AE2293" s="120">
        <f>'Demand Input VP'!E1148</f>
        <v>0</v>
      </c>
      <c r="AF2293" s="120">
        <f>'Demand Input VP'!F1148</f>
        <v>0</v>
      </c>
      <c r="AG2293" s="120">
        <f>'Demand Input VP'!G1148</f>
        <v>0</v>
      </c>
      <c r="AH2293" s="120">
        <f>'Demand Input VP'!H1148</f>
        <v>0</v>
      </c>
      <c r="AI2293" s="120">
        <f>'Demand Input VP'!I1148</f>
        <v>0</v>
      </c>
      <c r="AJ2293" s="120">
        <f>'Demand Input VP'!J1148</f>
        <v>0</v>
      </c>
      <c r="AK2293" s="120">
        <f>'Demand Input VP'!K1148</f>
        <v>0</v>
      </c>
      <c r="AL2293" s="120">
        <f>'Demand Input VP'!L1148</f>
        <v>0</v>
      </c>
      <c r="AM2293" s="120">
        <f>'Demand Input VP'!M1148</f>
        <v>0</v>
      </c>
      <c r="AN2293" s="120">
        <f>'Demand Input VP'!N1148</f>
        <v>0</v>
      </c>
      <c r="AQ2293" t="str">
        <f>AQ2288</f>
        <v/>
      </c>
    </row>
    <row r="2294" spans="1:43" ht="14.25" customHeight="1" x14ac:dyDescent="0.25">
      <c r="A2294" s="1"/>
      <c r="B2294" s="122"/>
      <c r="C2294" s="122"/>
      <c r="D2294" s="122"/>
      <c r="E2294" s="122"/>
      <c r="F2294" s="122"/>
      <c r="G2294" s="122"/>
      <c r="H2294" s="122"/>
      <c r="I2294" s="122"/>
      <c r="J2294" s="122"/>
      <c r="K2294" s="122"/>
      <c r="L2294" s="122"/>
      <c r="M2294" s="122"/>
      <c r="N2294" s="122"/>
      <c r="O2294" s="122"/>
      <c r="P2294" s="122"/>
      <c r="Q2294" s="122"/>
      <c r="R2294" s="122"/>
      <c r="S2294" s="122"/>
      <c r="T2294" s="122"/>
      <c r="U2294" s="122"/>
      <c r="V2294" s="122"/>
      <c r="W2294" s="123"/>
      <c r="X2294" s="116"/>
      <c r="Y2294" s="117"/>
      <c r="Z2294" s="123"/>
      <c r="AA2294" s="112" t="s">
        <v>1171</v>
      </c>
      <c r="AB2294" s="113">
        <f>'Demand Input MP'!B1149</f>
        <v>0</v>
      </c>
      <c r="AC2294" s="112">
        <f>'Demand Input MP'!C1149</f>
        <v>0</v>
      </c>
      <c r="AD2294" s="112">
        <f>'Demand Input MP'!D1149</f>
        <v>0</v>
      </c>
      <c r="AE2294" s="112">
        <f>'Demand Input MP'!E1149</f>
        <v>0</v>
      </c>
      <c r="AF2294" s="112">
        <f>'Demand Input MP'!F1149</f>
        <v>0</v>
      </c>
      <c r="AG2294" s="112">
        <f>'Demand Input MP'!G1149</f>
        <v>0</v>
      </c>
      <c r="AH2294" s="112">
        <f>'Demand Input MP'!H1149</f>
        <v>0</v>
      </c>
      <c r="AI2294" s="112">
        <f>'Demand Input MP'!I1149</f>
        <v>0</v>
      </c>
      <c r="AJ2294" s="112">
        <f>'Demand Input MP'!J1149</f>
        <v>0</v>
      </c>
      <c r="AK2294" s="112">
        <f>'Demand Input MP'!K1149</f>
        <v>0</v>
      </c>
      <c r="AL2294" s="112">
        <f>'Demand Input MP'!L1149</f>
        <v>0</v>
      </c>
      <c r="AM2294" s="112">
        <f>'Demand Input MP'!M1149</f>
        <v>0</v>
      </c>
      <c r="AN2294" s="112">
        <f>'Demand Input MP'!N1149</f>
        <v>0</v>
      </c>
      <c r="AQ2294" t="str">
        <f>AQ2288</f>
        <v/>
      </c>
    </row>
    <row r="2295" spans="1:43" ht="14.25" customHeight="1" x14ac:dyDescent="0.25">
      <c r="A2295" s="1"/>
      <c r="B2295" s="122"/>
      <c r="C2295" s="122"/>
      <c r="D2295" s="122"/>
      <c r="E2295" s="122"/>
      <c r="F2295" s="122"/>
      <c r="G2295" s="122"/>
      <c r="H2295" s="122"/>
      <c r="I2295" s="122"/>
      <c r="J2295" s="122"/>
      <c r="K2295" s="122"/>
      <c r="L2295" s="122"/>
      <c r="M2295" s="122"/>
      <c r="N2295" s="122"/>
      <c r="O2295" s="122"/>
      <c r="P2295" s="122"/>
      <c r="Q2295" s="122"/>
      <c r="R2295" s="122"/>
      <c r="S2295" s="122"/>
      <c r="T2295" s="122"/>
      <c r="U2295" s="122"/>
      <c r="V2295" s="124" t="s">
        <v>91</v>
      </c>
      <c r="W2295" s="125">
        <f>IFERROR(IF(SUM('Run Rate History'!E232:AD232)&gt;0,(SUMPRODUCT((B2290:AA2290&gt;=PERCENTILE(B2290:AA2290,0.1))*(B2290:AA2290&lt;=PERCENTILE(B2290:AA2290,0.9))*B2290:AA2290)+SUMPRODUCT(('Run Rate History'!E232:AD232&gt;=PERCENTILE(B2290:AA2290,0.1))*('Run Rate History'!E232:AD232&lt;=PERCENTILE(B2290:AA2290,0.9))*'Run Rate History'!E232:AD232))/(SUMPRODUCT((B2290:AA2290&gt;=PERCENTILE(B2290:AA2290,0.1))*(B2290:AA2290&lt;=PERCENTILE(B2290:AA2290,0.9))*1)+SUMPRODUCT(('Run Rate History'!E232:AD232&gt;=PERCENTILE(B2290:AA2290,0.1))*('Run Rate History'!E232:AD232&lt;=PERCENTILE(B2290:AA2290,0.9))*1)),TRIMMEAN(B2290:AA2290,0.15)),0)</f>
        <v>19.416666666666668</v>
      </c>
      <c r="X2295" s="126" t="s">
        <v>1172</v>
      </c>
      <c r="Y2295" s="127">
        <f>SUM(B2290:AA2290)/26</f>
        <v>24.576923076923077</v>
      </c>
      <c r="Z2295" s="128"/>
      <c r="AA2295" s="112" t="s">
        <v>1173</v>
      </c>
      <c r="AB2295" s="113">
        <f>'Demand Input MP'!B1148</f>
        <v>0</v>
      </c>
      <c r="AC2295" s="112">
        <f>'Demand Input MP'!C1148</f>
        <v>0</v>
      </c>
      <c r="AD2295" s="112">
        <f>'Demand Input MP'!D1148</f>
        <v>0</v>
      </c>
      <c r="AE2295" s="112">
        <f>'Demand Input MP'!E1148</f>
        <v>0</v>
      </c>
      <c r="AF2295" s="112">
        <f>'Demand Input MP'!F1148</f>
        <v>0</v>
      </c>
      <c r="AG2295" s="112">
        <f>'Demand Input MP'!G1148</f>
        <v>0</v>
      </c>
      <c r="AH2295" s="112">
        <f>'Demand Input MP'!H1148</f>
        <v>0</v>
      </c>
      <c r="AI2295" s="112">
        <f>'Demand Input MP'!I1148</f>
        <v>0</v>
      </c>
      <c r="AJ2295" s="112">
        <f>'Demand Input MP'!J1148</f>
        <v>0</v>
      </c>
      <c r="AK2295" s="112">
        <f>'Demand Input MP'!K1148</f>
        <v>0</v>
      </c>
      <c r="AL2295" s="112">
        <f>'Demand Input MP'!L1148</f>
        <v>0</v>
      </c>
      <c r="AM2295" s="112">
        <f>'Demand Input MP'!M1148</f>
        <v>0</v>
      </c>
      <c r="AN2295" s="112">
        <f>'Demand Input MP'!N1148</f>
        <v>0</v>
      </c>
      <c r="AQ2295" t="str">
        <f>AQ2288</f>
        <v/>
      </c>
    </row>
    <row r="2296" spans="1:43" ht="14.25" customHeight="1" x14ac:dyDescent="0.25">
      <c r="A2296" s="1"/>
      <c r="B2296" s="122"/>
      <c r="C2296" s="122"/>
      <c r="D2296" s="122"/>
      <c r="E2296" s="122"/>
      <c r="F2296" s="122"/>
      <c r="G2296" s="122"/>
      <c r="H2296" s="122"/>
      <c r="I2296" s="122"/>
      <c r="J2296" s="122"/>
      <c r="K2296" s="122"/>
      <c r="L2296" s="122"/>
      <c r="M2296" s="122"/>
      <c r="N2296" s="122"/>
      <c r="O2296" s="122"/>
      <c r="P2296" s="122"/>
      <c r="Q2296" s="122"/>
      <c r="R2296" s="122"/>
      <c r="S2296" s="122"/>
      <c r="T2296" s="122"/>
      <c r="U2296" s="122"/>
      <c r="V2296" s="124" t="s">
        <v>94</v>
      </c>
      <c r="W2296" s="125">
        <f>IFERROR((1*MIN(MAX(X2290,0.5*IF(SUM('Run Rate History'!E232:AD232)&gt;0,(MEDIAN(IF(B2290:AA2290&gt;0,B2290:AA2290))+MEDIAN(IF('Run Rate History'!E232:AD232&gt;0,'Run Rate History'!E232:AD232)))/2,MEDIAN(IF(B2290:AA2290&gt;0,B2290:AA2290)))),2*IF(SUM('Run Rate History'!E232:AD232)&gt;0,(MEDIAN(IF(B2290:AA2290&gt;0,B2290:AA2290))+MEDIAN(IF('Run Rate History'!E232:AD232&gt;0,'Run Rate History'!E232:AD232)))/2,MEDIAN(IF(B2290:AA2290&gt;0,B2290:AA2290))))+2*MIN(MAX(Y2290,0.5*IF(SUM('Run Rate History'!E232:AD232)&gt;0,(MEDIAN(IF(B2290:AA2290&gt;0,B2290:AA2290))+MEDIAN(IF('Run Rate History'!E232:AD232&gt;0,'Run Rate History'!E232:AD232)))/2,MEDIAN(IF(B2290:AA2290&gt;0,B2290:AA2290)))),2*IF(SUM('Run Rate History'!E232:AD232)&gt;0,(MEDIAN(IF(B2290:AA2290&gt;0,B2290:AA2290))+MEDIAN(IF('Run Rate History'!E232:AD232&gt;0,'Run Rate History'!E232:AD232)))/2,MEDIAN(IF(B2290:AA2290&gt;0,B2290:AA2290))))+3*MIN(MAX(Z2290,0.5*IF(SUM('Run Rate History'!E232:AD232)&gt;0,(MEDIAN(IF(B2290:AA2290&gt;0,B2290:AA2290))+MEDIAN(IF('Run Rate History'!E232:AD232&gt;0,'Run Rate History'!E232:AD232)))/2,MEDIAN(IF(B2290:AA2290&gt;0,B2290:AA2290)))),2*IF(SUM('Run Rate History'!E232:AD232)&gt;0,(MEDIAN(IF(B2290:AA2290&gt;0,B2290:AA2290))+MEDIAN(IF('Run Rate History'!E232:AD232&gt;0,'Run Rate History'!E232:AD232)))/2,MEDIAN(IF(B2290:AA2290&gt;0,B2290:AA2290))))+4*MIN(MAX(AA2290,0.5*IF(SUM('Run Rate History'!E232:AD232)&gt;0,(MEDIAN(IF(B2290:AA2290&gt;0,B2290:AA2290))+MEDIAN(IF('Run Rate History'!E232:AD232&gt;0,'Run Rate History'!E232:AD232)))/2,MEDIAN(IF(B2290:AA2290&gt;0,B2290:AA2290)))),2*IF(SUM('Run Rate History'!E232:AD232)&gt;0,(MEDIAN(IF(B2290:AA2290&gt;0,B2290:AA2290))+MEDIAN(IF('Run Rate History'!E232:AD232&gt;0,'Run Rate History'!E232:AD232)))/2,MEDIAN(IF(B2290:AA2290&gt;0,B2290:AA2290)))))/10,0)</f>
        <v>18.600000000000001</v>
      </c>
      <c r="X2296" s="129" t="s">
        <v>1174</v>
      </c>
      <c r="Y2296" s="130">
        <f>IFERROR(VLOOKUP(A2288,'Stanje zaliha'!A:E,5,FALSE()),0)</f>
        <v>279</v>
      </c>
      <c r="Z2296" s="131"/>
      <c r="AA2296" s="113" t="s">
        <v>1175</v>
      </c>
      <c r="AB2296" s="118">
        <f t="shared" ref="AB2296:AN2296" si="456">SUM(AB2292:AB2295)</f>
        <v>0</v>
      </c>
      <c r="AC2296" s="118">
        <f t="shared" si="456"/>
        <v>0</v>
      </c>
      <c r="AD2296" s="118">
        <f t="shared" si="456"/>
        <v>0</v>
      </c>
      <c r="AE2296" s="118">
        <f t="shared" si="456"/>
        <v>0</v>
      </c>
      <c r="AF2296" s="118">
        <f t="shared" si="456"/>
        <v>0</v>
      </c>
      <c r="AG2296" s="118">
        <f t="shared" si="456"/>
        <v>0</v>
      </c>
      <c r="AH2296" s="118">
        <f t="shared" si="456"/>
        <v>0</v>
      </c>
      <c r="AI2296" s="118">
        <f t="shared" si="456"/>
        <v>0</v>
      </c>
      <c r="AJ2296" s="118">
        <f t="shared" si="456"/>
        <v>0</v>
      </c>
      <c r="AK2296" s="118">
        <f t="shared" si="456"/>
        <v>0</v>
      </c>
      <c r="AL2296" s="118">
        <f t="shared" si="456"/>
        <v>0</v>
      </c>
      <c r="AM2296" s="118">
        <f t="shared" si="456"/>
        <v>0</v>
      </c>
      <c r="AN2296" s="118">
        <f t="shared" si="456"/>
        <v>0</v>
      </c>
      <c r="AQ2296" t="str">
        <f>AQ2288</f>
        <v/>
      </c>
    </row>
    <row r="2297" spans="1:43" ht="14.25" customHeight="1" x14ac:dyDescent="0.25">
      <c r="A2297" s="1"/>
      <c r="B2297" s="122"/>
      <c r="C2297" s="122"/>
      <c r="D2297" s="122"/>
      <c r="E2297" s="122"/>
      <c r="F2297" s="122"/>
      <c r="G2297" s="122"/>
      <c r="H2297" s="122"/>
      <c r="I2297" s="122"/>
      <c r="J2297" s="122"/>
      <c r="K2297" s="122"/>
      <c r="L2297" s="122"/>
      <c r="M2297" s="122"/>
      <c r="N2297" s="122"/>
      <c r="O2297" s="122"/>
      <c r="P2297" s="122"/>
      <c r="Q2297" s="122"/>
      <c r="R2297" s="122"/>
      <c r="S2297" s="122"/>
      <c r="T2297" s="122"/>
      <c r="U2297" s="122"/>
      <c r="V2297" s="124" t="s">
        <v>95</v>
      </c>
      <c r="W2297" s="125">
        <f>IFERROR(0.6*W2296+0.4*W2295,0)</f>
        <v>18.926666666666669</v>
      </c>
      <c r="X2297" s="132" t="s">
        <v>1176</v>
      </c>
      <c r="Y2297" s="133">
        <f>IFERROR(SUMIF('Popis poslanih narudžbi'!A:A,A2288,'Popis poslanih narudžbi'!C:C),0)</f>
        <v>0</v>
      </c>
      <c r="Z2297" s="131"/>
      <c r="AA2297" s="134" t="s">
        <v>1177</v>
      </c>
      <c r="AB2297" s="118">
        <f t="shared" ref="AB2297:AN2297" si="457">AB2290+AB2296</f>
        <v>18</v>
      </c>
      <c r="AC2297" s="118">
        <f t="shared" si="457"/>
        <v>18</v>
      </c>
      <c r="AD2297" s="118">
        <f t="shared" si="457"/>
        <v>18</v>
      </c>
      <c r="AE2297" s="118">
        <f t="shared" si="457"/>
        <v>16</v>
      </c>
      <c r="AF2297" s="118">
        <f t="shared" si="457"/>
        <v>16</v>
      </c>
      <c r="AG2297" s="118">
        <f t="shared" si="457"/>
        <v>16</v>
      </c>
      <c r="AH2297" s="118">
        <f t="shared" si="457"/>
        <v>17</v>
      </c>
      <c r="AI2297" s="118">
        <f t="shared" si="457"/>
        <v>16</v>
      </c>
      <c r="AJ2297" s="118">
        <f t="shared" si="457"/>
        <v>16</v>
      </c>
      <c r="AK2297" s="118">
        <f t="shared" si="457"/>
        <v>16</v>
      </c>
      <c r="AL2297" s="118">
        <f t="shared" si="457"/>
        <v>16</v>
      </c>
      <c r="AM2297" s="118">
        <f t="shared" si="457"/>
        <v>16</v>
      </c>
      <c r="AN2297" s="118">
        <f t="shared" si="457"/>
        <v>16</v>
      </c>
      <c r="AQ2297" t="str">
        <f>AQ2288</f>
        <v/>
      </c>
    </row>
    <row r="2298" spans="1:43" ht="14.25" customHeight="1" x14ac:dyDescent="0.25">
      <c r="A2298" s="107" t="str">
        <f>'Run Rate'!A233</f>
        <v>SCM04317</v>
      </c>
      <c r="B2298" s="135" t="str">
        <f>'Run Rate'!B233</f>
        <v>100R Whey - 2 kg Čokolada</v>
      </c>
      <c r="C2298" s="135" t="str">
        <f>'Run Rate'!C233</f>
        <v>PROTEINI</v>
      </c>
      <c r="D2298" s="135" t="str">
        <f>'Run Rate'!D233</f>
        <v>02 SILVER</v>
      </c>
      <c r="E2298" s="122"/>
      <c r="F2298" s="122"/>
      <c r="G2298" s="122"/>
      <c r="H2298" s="122"/>
      <c r="I2298" s="122"/>
      <c r="J2298" s="122"/>
      <c r="K2298" s="122"/>
      <c r="L2298" s="122"/>
      <c r="M2298" s="122"/>
      <c r="N2298" s="122"/>
      <c r="O2298" s="122"/>
      <c r="P2298" s="122"/>
      <c r="Q2298" s="122"/>
      <c r="R2298" s="122"/>
      <c r="S2298" s="122"/>
      <c r="T2298" s="122"/>
      <c r="U2298" s="122"/>
      <c r="V2298" s="122"/>
      <c r="W2298" s="122"/>
      <c r="X2298" s="122"/>
      <c r="Y2298" s="122"/>
      <c r="Z2298" s="122"/>
      <c r="AA2298" s="122"/>
      <c r="AB2298" s="122"/>
      <c r="AC2298" s="122"/>
      <c r="AD2298" s="122"/>
      <c r="AE2298" s="122"/>
      <c r="AF2298" s="122"/>
      <c r="AG2298" s="122"/>
      <c r="AH2298" s="122"/>
      <c r="AI2298" s="122"/>
      <c r="AJ2298" s="122"/>
      <c r="AK2298" s="122"/>
      <c r="AL2298" s="122"/>
      <c r="AM2298" s="122"/>
      <c r="AN2298" s="122"/>
      <c r="AQ2298" t="str">
        <f>IF(AND(OR($B$1="ALL",$B$1=C2298),OR($E$1="ALL",$E$1=D2298),OR($B$2="ALL",$B$2=A2298),OR($E$2="ALL",IFERROR(SEARCH($E$2,B2298),0)&gt;0)),"MATCH","")</f>
        <v/>
      </c>
    </row>
    <row r="2299" spans="1:43" ht="14.25" customHeight="1" x14ac:dyDescent="0.25">
      <c r="A2299" s="108" t="s">
        <v>1137</v>
      </c>
      <c r="B2299" s="136" t="s">
        <v>1138</v>
      </c>
      <c r="C2299" s="136" t="s">
        <v>1139</v>
      </c>
      <c r="D2299" s="136" t="s">
        <v>1140</v>
      </c>
      <c r="E2299" s="136" t="s">
        <v>1141</v>
      </c>
      <c r="F2299" s="136" t="s">
        <v>1142</v>
      </c>
      <c r="G2299" s="136" t="s">
        <v>1143</v>
      </c>
      <c r="H2299" s="136" t="s">
        <v>1144</v>
      </c>
      <c r="I2299" s="136" t="s">
        <v>1145</v>
      </c>
      <c r="J2299" s="136" t="s">
        <v>1146</v>
      </c>
      <c r="K2299" s="136" t="s">
        <v>1147</v>
      </c>
      <c r="L2299" s="136" t="s">
        <v>1148</v>
      </c>
      <c r="M2299" s="136" t="s">
        <v>1149</v>
      </c>
      <c r="N2299" s="136" t="s">
        <v>1150</v>
      </c>
      <c r="O2299" s="136" t="s">
        <v>1151</v>
      </c>
      <c r="P2299" s="136" t="s">
        <v>1152</v>
      </c>
      <c r="Q2299" s="136" t="s">
        <v>1153</v>
      </c>
      <c r="R2299" s="136" t="s">
        <v>1154</v>
      </c>
      <c r="S2299" s="136" t="s">
        <v>1155</v>
      </c>
      <c r="T2299" s="136" t="s">
        <v>1156</v>
      </c>
      <c r="U2299" s="136" t="s">
        <v>1157</v>
      </c>
      <c r="V2299" s="136" t="s">
        <v>1158</v>
      </c>
      <c r="W2299" s="136" t="s">
        <v>1159</v>
      </c>
      <c r="X2299" s="136" t="s">
        <v>1160</v>
      </c>
      <c r="Y2299" s="136" t="s">
        <v>1161</v>
      </c>
      <c r="Z2299" s="136" t="s">
        <v>1162</v>
      </c>
      <c r="AA2299" s="136" t="s">
        <v>1163</v>
      </c>
      <c r="AB2299" s="137" t="s">
        <v>156</v>
      </c>
      <c r="AC2299" s="137" t="s">
        <v>157</v>
      </c>
      <c r="AD2299" s="137" t="s">
        <v>158</v>
      </c>
      <c r="AE2299" s="137" t="s">
        <v>139</v>
      </c>
      <c r="AF2299" s="138" t="s">
        <v>140</v>
      </c>
      <c r="AG2299" s="138" t="s">
        <v>141</v>
      </c>
      <c r="AH2299" s="138" t="s">
        <v>142</v>
      </c>
      <c r="AI2299" s="138" t="s">
        <v>143</v>
      </c>
      <c r="AJ2299" s="139" t="s">
        <v>144</v>
      </c>
      <c r="AK2299" s="139" t="s">
        <v>145</v>
      </c>
      <c r="AL2299" s="139" t="s">
        <v>146</v>
      </c>
      <c r="AM2299" s="140" t="s">
        <v>147</v>
      </c>
      <c r="AN2299" s="140" t="s">
        <v>148</v>
      </c>
      <c r="AQ2299" t="str">
        <f>AQ2298</f>
        <v/>
      </c>
    </row>
    <row r="2300" spans="1:43" ht="14.25" customHeight="1" x14ac:dyDescent="0.25">
      <c r="A2300" s="99" t="s">
        <v>1164</v>
      </c>
      <c r="B2300" s="112">
        <f>'Run Rate'!E233</f>
        <v>9</v>
      </c>
      <c r="C2300" s="112">
        <f>'Run Rate'!F233</f>
        <v>12</v>
      </c>
      <c r="D2300" s="112">
        <f>'Run Rate'!G233</f>
        <v>11</v>
      </c>
      <c r="E2300" s="112">
        <f>'Run Rate'!H233</f>
        <v>55</v>
      </c>
      <c r="F2300" s="112">
        <f>'Run Rate'!I233</f>
        <v>10</v>
      </c>
      <c r="G2300" s="112">
        <f>'Run Rate'!J233</f>
        <v>16</v>
      </c>
      <c r="H2300" s="112">
        <f>'Run Rate'!K233</f>
        <v>17</v>
      </c>
      <c r="I2300" s="112">
        <f>'Run Rate'!L233</f>
        <v>11</v>
      </c>
      <c r="J2300" s="112">
        <f>'Run Rate'!M233</f>
        <v>2</v>
      </c>
      <c r="K2300" s="112">
        <f>'Run Rate'!N233</f>
        <v>0</v>
      </c>
      <c r="L2300" s="112">
        <f>'Run Rate'!O233</f>
        <v>1</v>
      </c>
      <c r="M2300" s="112">
        <f>'Run Rate'!P233</f>
        <v>4</v>
      </c>
      <c r="N2300" s="112">
        <f>'Run Rate'!Q233</f>
        <v>7</v>
      </c>
      <c r="O2300" s="112">
        <f>'Run Rate'!R233</f>
        <v>6</v>
      </c>
      <c r="P2300" s="112">
        <f>'Run Rate'!S233</f>
        <v>8</v>
      </c>
      <c r="Q2300" s="112">
        <f>'Run Rate'!T233</f>
        <v>21</v>
      </c>
      <c r="R2300" s="112">
        <f>'Run Rate'!U233</f>
        <v>21</v>
      </c>
      <c r="S2300" s="112">
        <f>'Run Rate'!V233</f>
        <v>11</v>
      </c>
      <c r="T2300" s="112">
        <f>'Run Rate'!W233</f>
        <v>9</v>
      </c>
      <c r="U2300" s="112">
        <f>'Run Rate'!X233</f>
        <v>7</v>
      </c>
      <c r="V2300" s="112">
        <f>'Run Rate'!Y233</f>
        <v>20</v>
      </c>
      <c r="W2300" s="112">
        <f>'Run Rate'!Z233</f>
        <v>9</v>
      </c>
      <c r="X2300" s="112">
        <f>'Run Rate'!AA233</f>
        <v>7</v>
      </c>
      <c r="Y2300" s="112">
        <f>'Run Rate'!AB233</f>
        <v>7</v>
      </c>
      <c r="Z2300" s="112">
        <f>'Run Rate'!AC233</f>
        <v>12</v>
      </c>
      <c r="AA2300" s="112">
        <f>'Run Rate'!AD233</f>
        <v>6</v>
      </c>
      <c r="AB2300" s="113">
        <v>8</v>
      </c>
      <c r="AC2300" s="112">
        <v>8</v>
      </c>
      <c r="AD2300" s="112">
        <v>8</v>
      </c>
      <c r="AE2300" s="112">
        <v>7</v>
      </c>
      <c r="AF2300" s="112">
        <v>7</v>
      </c>
      <c r="AG2300" s="112">
        <v>7</v>
      </c>
      <c r="AH2300" s="112">
        <v>7</v>
      </c>
      <c r="AI2300" s="112">
        <v>7</v>
      </c>
      <c r="AJ2300" s="112">
        <v>7</v>
      </c>
      <c r="AK2300" s="112">
        <v>7</v>
      </c>
      <c r="AL2300" s="112">
        <v>7</v>
      </c>
      <c r="AM2300" s="112">
        <v>7</v>
      </c>
      <c r="AN2300" s="112">
        <v>7</v>
      </c>
      <c r="AQ2300" t="str">
        <f>AQ2298</f>
        <v/>
      </c>
    </row>
    <row r="2301" spans="1:43" ht="14.25" customHeight="1" x14ac:dyDescent="0.25">
      <c r="A2301" s="99" t="s">
        <v>1165</v>
      </c>
      <c r="B2301" s="114"/>
      <c r="C2301" s="114"/>
      <c r="D2301" s="114"/>
      <c r="E2301" s="114"/>
      <c r="F2301" s="114"/>
      <c r="G2301" s="114"/>
      <c r="H2301" s="114"/>
      <c r="I2301" s="114"/>
      <c r="J2301" s="114"/>
      <c r="K2301" s="114"/>
      <c r="L2301" s="114"/>
      <c r="M2301" s="114"/>
      <c r="N2301" s="114"/>
      <c r="O2301" s="114"/>
      <c r="P2301" s="114"/>
      <c r="Q2301" s="114"/>
      <c r="R2301" s="114"/>
      <c r="S2301" s="114"/>
      <c r="T2301" s="114"/>
      <c r="U2301" s="114"/>
      <c r="V2301" s="114"/>
      <c r="W2301" s="115"/>
      <c r="X2301" s="115"/>
      <c r="Y2301" s="115"/>
      <c r="Z2301" s="115"/>
      <c r="AA2301" s="112" t="s">
        <v>1166</v>
      </c>
      <c r="AB2301" s="113"/>
      <c r="AC2301" s="112"/>
      <c r="AD2301" s="112"/>
      <c r="AE2301" s="112"/>
      <c r="AF2301" s="112"/>
      <c r="AG2301" s="112"/>
      <c r="AH2301" s="112"/>
      <c r="AI2301" s="112"/>
      <c r="AJ2301" s="112"/>
      <c r="AK2301" s="112"/>
      <c r="AL2301" s="112"/>
      <c r="AM2301" s="112"/>
      <c r="AN2301" s="112"/>
      <c r="AQ2301" t="str">
        <f>AQ2298</f>
        <v/>
      </c>
    </row>
    <row r="2302" spans="1:43" ht="14.25" customHeight="1" x14ac:dyDescent="0.25">
      <c r="A2302" s="99" t="s">
        <v>1167</v>
      </c>
      <c r="B2302" s="114"/>
      <c r="C2302" s="114"/>
      <c r="D2302" s="114"/>
      <c r="E2302" s="114"/>
      <c r="F2302" s="114"/>
      <c r="G2302" s="114"/>
      <c r="H2302" s="114"/>
      <c r="I2302" s="114"/>
      <c r="J2302" s="114"/>
      <c r="K2302" s="114"/>
      <c r="L2302" s="114"/>
      <c r="M2302" s="114"/>
      <c r="N2302" s="114"/>
      <c r="O2302" s="114"/>
      <c r="P2302" s="114"/>
      <c r="Q2302" s="114"/>
      <c r="R2302" s="114"/>
      <c r="S2302" s="114"/>
      <c r="T2302" s="114"/>
      <c r="U2302" s="114"/>
      <c r="V2302" s="114"/>
      <c r="W2302" s="115"/>
      <c r="X2302" s="116"/>
      <c r="Y2302" s="117"/>
      <c r="Z2302" s="115"/>
      <c r="AA2302" s="112" t="s">
        <v>1168</v>
      </c>
      <c r="AB2302" s="113">
        <f>'Demand Input VP'!B1154</f>
        <v>0</v>
      </c>
      <c r="AC2302" s="112">
        <f>'Demand Input VP'!C1154</f>
        <v>0</v>
      </c>
      <c r="AD2302" s="112">
        <f>'Demand Input VP'!D1154</f>
        <v>0</v>
      </c>
      <c r="AE2302" s="112">
        <f>'Demand Input VP'!E1154</f>
        <v>0</v>
      </c>
      <c r="AF2302" s="112">
        <f>'Demand Input VP'!F1154</f>
        <v>0</v>
      </c>
      <c r="AG2302" s="112">
        <f>'Demand Input VP'!G1154</f>
        <v>0</v>
      </c>
      <c r="AH2302" s="112">
        <f>'Demand Input VP'!H1154</f>
        <v>0</v>
      </c>
      <c r="AI2302" s="112">
        <f>'Demand Input VP'!I1154</f>
        <v>0</v>
      </c>
      <c r="AJ2302" s="112">
        <f>'Demand Input VP'!J1154</f>
        <v>0</v>
      </c>
      <c r="AK2302" s="112">
        <f>'Demand Input VP'!K1154</f>
        <v>0</v>
      </c>
      <c r="AL2302" s="112">
        <f>'Demand Input VP'!L1154</f>
        <v>0</v>
      </c>
      <c r="AM2302" s="112">
        <f>'Demand Input VP'!M1154</f>
        <v>0</v>
      </c>
      <c r="AN2302" s="112">
        <f>'Demand Input VP'!N1154</f>
        <v>0</v>
      </c>
      <c r="AQ2302" t="str">
        <f>AQ2298</f>
        <v/>
      </c>
    </row>
    <row r="2303" spans="1:43" ht="14.25" customHeight="1" x14ac:dyDescent="0.25">
      <c r="A2303" s="99" t="s">
        <v>1169</v>
      </c>
      <c r="B2303" s="118"/>
      <c r="C2303" s="118"/>
      <c r="D2303" s="118"/>
      <c r="E2303" s="118"/>
      <c r="F2303" s="118"/>
      <c r="G2303" s="118"/>
      <c r="H2303" s="118"/>
      <c r="I2303" s="118"/>
      <c r="J2303" s="118"/>
      <c r="K2303" s="118"/>
      <c r="L2303" s="118"/>
      <c r="M2303" s="118"/>
      <c r="N2303" s="118"/>
      <c r="O2303" s="118"/>
      <c r="P2303" s="118"/>
      <c r="Q2303" s="118"/>
      <c r="R2303" s="118"/>
      <c r="S2303" s="118"/>
      <c r="T2303" s="118"/>
      <c r="U2303" s="118"/>
      <c r="V2303" s="118"/>
      <c r="W2303" s="115"/>
      <c r="X2303" s="116"/>
      <c r="Y2303" s="117"/>
      <c r="Z2303" s="119"/>
      <c r="AA2303" s="120" t="s">
        <v>1170</v>
      </c>
      <c r="AB2303" s="121">
        <f>'Demand Input VP'!B1153</f>
        <v>0</v>
      </c>
      <c r="AC2303" s="120">
        <f>'Demand Input VP'!C1153</f>
        <v>0</v>
      </c>
      <c r="AD2303" s="120">
        <f>'Demand Input VP'!D1153</f>
        <v>0</v>
      </c>
      <c r="AE2303" s="120">
        <f>'Demand Input VP'!E1153</f>
        <v>0</v>
      </c>
      <c r="AF2303" s="120">
        <f>'Demand Input VP'!F1153</f>
        <v>0</v>
      </c>
      <c r="AG2303" s="120">
        <f>'Demand Input VP'!G1153</f>
        <v>0</v>
      </c>
      <c r="AH2303" s="120">
        <f>'Demand Input VP'!H1153</f>
        <v>0</v>
      </c>
      <c r="AI2303" s="120">
        <f>'Demand Input VP'!I1153</f>
        <v>0</v>
      </c>
      <c r="AJ2303" s="120">
        <f>'Demand Input VP'!J1153</f>
        <v>0</v>
      </c>
      <c r="AK2303" s="120">
        <f>'Demand Input VP'!K1153</f>
        <v>0</v>
      </c>
      <c r="AL2303" s="120">
        <f>'Demand Input VP'!L1153</f>
        <v>0</v>
      </c>
      <c r="AM2303" s="120">
        <f>'Demand Input VP'!M1153</f>
        <v>0</v>
      </c>
      <c r="AN2303" s="120">
        <f>'Demand Input VP'!N1153</f>
        <v>0</v>
      </c>
      <c r="AQ2303" t="str">
        <f>AQ2298</f>
        <v/>
      </c>
    </row>
    <row r="2304" spans="1:43" ht="14.25" customHeight="1" x14ac:dyDescent="0.25">
      <c r="A2304" s="1"/>
      <c r="B2304" s="122"/>
      <c r="C2304" s="122"/>
      <c r="D2304" s="122"/>
      <c r="E2304" s="122"/>
      <c r="F2304" s="122"/>
      <c r="G2304" s="122"/>
      <c r="H2304" s="122"/>
      <c r="I2304" s="122"/>
      <c r="J2304" s="122"/>
      <c r="K2304" s="122"/>
      <c r="L2304" s="122"/>
      <c r="M2304" s="122"/>
      <c r="N2304" s="122"/>
      <c r="O2304" s="122"/>
      <c r="P2304" s="122"/>
      <c r="Q2304" s="122"/>
      <c r="R2304" s="122"/>
      <c r="S2304" s="122"/>
      <c r="T2304" s="122"/>
      <c r="U2304" s="122"/>
      <c r="V2304" s="122"/>
      <c r="W2304" s="123"/>
      <c r="X2304" s="116"/>
      <c r="Y2304" s="117"/>
      <c r="Z2304" s="123"/>
      <c r="AA2304" s="112" t="s">
        <v>1171</v>
      </c>
      <c r="AB2304" s="113">
        <f>'Demand Input MP'!B1154</f>
        <v>0</v>
      </c>
      <c r="AC2304" s="112">
        <f>'Demand Input MP'!C1154</f>
        <v>0</v>
      </c>
      <c r="AD2304" s="112">
        <f>'Demand Input MP'!D1154</f>
        <v>0</v>
      </c>
      <c r="AE2304" s="112">
        <f>'Demand Input MP'!E1154</f>
        <v>0</v>
      </c>
      <c r="AF2304" s="112">
        <f>'Demand Input MP'!F1154</f>
        <v>0</v>
      </c>
      <c r="AG2304" s="112">
        <f>'Demand Input MP'!G1154</f>
        <v>0</v>
      </c>
      <c r="AH2304" s="112">
        <f>'Demand Input MP'!H1154</f>
        <v>0</v>
      </c>
      <c r="AI2304" s="112">
        <f>'Demand Input MP'!I1154</f>
        <v>0</v>
      </c>
      <c r="AJ2304" s="112">
        <f>'Demand Input MP'!J1154</f>
        <v>0</v>
      </c>
      <c r="AK2304" s="112">
        <f>'Demand Input MP'!K1154</f>
        <v>0</v>
      </c>
      <c r="AL2304" s="112">
        <f>'Demand Input MP'!L1154</f>
        <v>0</v>
      </c>
      <c r="AM2304" s="112">
        <f>'Demand Input MP'!M1154</f>
        <v>0</v>
      </c>
      <c r="AN2304" s="112">
        <f>'Demand Input MP'!N1154</f>
        <v>0</v>
      </c>
      <c r="AQ2304" t="str">
        <f>AQ2298</f>
        <v/>
      </c>
    </row>
    <row r="2305" spans="1:43" ht="14.25" customHeight="1" x14ac:dyDescent="0.25">
      <c r="A2305" s="1"/>
      <c r="B2305" s="122"/>
      <c r="C2305" s="122"/>
      <c r="D2305" s="122"/>
      <c r="E2305" s="122"/>
      <c r="F2305" s="122"/>
      <c r="G2305" s="122"/>
      <c r="H2305" s="122"/>
      <c r="I2305" s="122"/>
      <c r="J2305" s="122"/>
      <c r="K2305" s="122"/>
      <c r="L2305" s="122"/>
      <c r="M2305" s="122"/>
      <c r="N2305" s="122"/>
      <c r="O2305" s="122"/>
      <c r="P2305" s="122"/>
      <c r="Q2305" s="122"/>
      <c r="R2305" s="122"/>
      <c r="S2305" s="122"/>
      <c r="T2305" s="122"/>
      <c r="U2305" s="122"/>
      <c r="V2305" s="124" t="s">
        <v>91</v>
      </c>
      <c r="W2305" s="125">
        <f>IFERROR(IF(SUM('Run Rate History'!E233:AD233)&gt;0,(SUMPRODUCT((B2300:AA2300&gt;=PERCENTILE(B2300:AA2300,0.1))*(B2300:AA2300&lt;=PERCENTILE(B2300:AA2300,0.9))*B2300:AA2300)+SUMPRODUCT(('Run Rate History'!E233:AD233&gt;=PERCENTILE(B2300:AA2300,0.1))*('Run Rate History'!E233:AD233&lt;=PERCENTILE(B2300:AA2300,0.9))*'Run Rate History'!E233:AD233))/(SUMPRODUCT((B2300:AA2300&gt;=PERCENTILE(B2300:AA2300,0.1))*(B2300:AA2300&lt;=PERCENTILE(B2300:AA2300,0.9))*1)+SUMPRODUCT(('Run Rate History'!E233:AD233&gt;=PERCENTILE(B2300:AA2300,0.1))*('Run Rate History'!E233:AD233&lt;=PERCENTILE(B2300:AA2300,0.9))*1)),TRIMMEAN(B2300:AA2300,0.15)),0)</f>
        <v>11.511627906976743</v>
      </c>
      <c r="X2305" s="126" t="s">
        <v>1172</v>
      </c>
      <c r="Y2305" s="127">
        <f>SUM(B2300:AA2300)/26</f>
        <v>11.5</v>
      </c>
      <c r="Z2305" s="128"/>
      <c r="AA2305" s="112" t="s">
        <v>1173</v>
      </c>
      <c r="AB2305" s="113">
        <f>'Demand Input MP'!B1153</f>
        <v>0</v>
      </c>
      <c r="AC2305" s="112">
        <f>'Demand Input MP'!C1153</f>
        <v>0</v>
      </c>
      <c r="AD2305" s="112">
        <f>'Demand Input MP'!D1153</f>
        <v>0</v>
      </c>
      <c r="AE2305" s="112">
        <f>'Demand Input MP'!E1153</f>
        <v>0</v>
      </c>
      <c r="AF2305" s="112">
        <f>'Demand Input MP'!F1153</f>
        <v>0</v>
      </c>
      <c r="AG2305" s="112">
        <f>'Demand Input MP'!G1153</f>
        <v>0</v>
      </c>
      <c r="AH2305" s="112">
        <f>'Demand Input MP'!H1153</f>
        <v>0</v>
      </c>
      <c r="AI2305" s="112">
        <f>'Demand Input MP'!I1153</f>
        <v>0</v>
      </c>
      <c r="AJ2305" s="112">
        <f>'Demand Input MP'!J1153</f>
        <v>0</v>
      </c>
      <c r="AK2305" s="112">
        <f>'Demand Input MP'!K1153</f>
        <v>0</v>
      </c>
      <c r="AL2305" s="112">
        <f>'Demand Input MP'!L1153</f>
        <v>0</v>
      </c>
      <c r="AM2305" s="112">
        <f>'Demand Input MP'!M1153</f>
        <v>0</v>
      </c>
      <c r="AN2305" s="112">
        <f>'Demand Input MP'!N1153</f>
        <v>0</v>
      </c>
      <c r="AQ2305" t="str">
        <f>AQ2298</f>
        <v/>
      </c>
    </row>
    <row r="2306" spans="1:43" ht="14.25" customHeight="1" x14ac:dyDescent="0.25">
      <c r="A2306" s="1"/>
      <c r="B2306" s="122"/>
      <c r="C2306" s="122"/>
      <c r="D2306" s="122"/>
      <c r="E2306" s="122"/>
      <c r="F2306" s="122"/>
      <c r="G2306" s="122"/>
      <c r="H2306" s="122"/>
      <c r="I2306" s="122"/>
      <c r="J2306" s="122"/>
      <c r="K2306" s="122"/>
      <c r="L2306" s="122"/>
      <c r="M2306" s="122"/>
      <c r="N2306" s="122"/>
      <c r="O2306" s="122"/>
      <c r="P2306" s="122"/>
      <c r="Q2306" s="122"/>
      <c r="R2306" s="122"/>
      <c r="S2306" s="122"/>
      <c r="T2306" s="122"/>
      <c r="U2306" s="122"/>
      <c r="V2306" s="124" t="s">
        <v>94</v>
      </c>
      <c r="W2306" s="125">
        <f>IFERROR((1*MIN(MAX(X2300,0.5*IF(SUM('Run Rate History'!E233:AD233)&gt;0,(MEDIAN(IF(B2300:AA2300&gt;0,B2300:AA2300))+MEDIAN(IF('Run Rate History'!E233:AD233&gt;0,'Run Rate History'!E233:AD233)))/2,MEDIAN(IF(B2300:AA2300&gt;0,B2300:AA2300)))),2*IF(SUM('Run Rate History'!E233:AD233)&gt;0,(MEDIAN(IF(B2300:AA2300&gt;0,B2300:AA2300))+MEDIAN(IF('Run Rate History'!E233:AD233&gt;0,'Run Rate History'!E233:AD233)))/2,MEDIAN(IF(B2300:AA2300&gt;0,B2300:AA2300))))+2*MIN(MAX(Y2300,0.5*IF(SUM('Run Rate History'!E233:AD233)&gt;0,(MEDIAN(IF(B2300:AA2300&gt;0,B2300:AA2300))+MEDIAN(IF('Run Rate History'!E233:AD233&gt;0,'Run Rate History'!E233:AD233)))/2,MEDIAN(IF(B2300:AA2300&gt;0,B2300:AA2300)))),2*IF(SUM('Run Rate History'!E233:AD233)&gt;0,(MEDIAN(IF(B2300:AA2300&gt;0,B2300:AA2300))+MEDIAN(IF('Run Rate History'!E233:AD233&gt;0,'Run Rate History'!E233:AD233)))/2,MEDIAN(IF(B2300:AA2300&gt;0,B2300:AA2300))))+3*MIN(MAX(Z2300,0.5*IF(SUM('Run Rate History'!E233:AD233)&gt;0,(MEDIAN(IF(B2300:AA2300&gt;0,B2300:AA2300))+MEDIAN(IF('Run Rate History'!E233:AD233&gt;0,'Run Rate History'!E233:AD233)))/2,MEDIAN(IF(B2300:AA2300&gt;0,B2300:AA2300)))),2*IF(SUM('Run Rate History'!E233:AD233)&gt;0,(MEDIAN(IF(B2300:AA2300&gt;0,B2300:AA2300))+MEDIAN(IF('Run Rate History'!E233:AD233&gt;0,'Run Rate History'!E233:AD233)))/2,MEDIAN(IF(B2300:AA2300&gt;0,B2300:AA2300))))+4*MIN(MAX(AA2300,0.5*IF(SUM('Run Rate History'!E233:AD233)&gt;0,(MEDIAN(IF(B2300:AA2300&gt;0,B2300:AA2300))+MEDIAN(IF('Run Rate History'!E233:AD233&gt;0,'Run Rate History'!E233:AD233)))/2,MEDIAN(IF(B2300:AA2300&gt;0,B2300:AA2300)))),2*IF(SUM('Run Rate History'!E233:AD233)&gt;0,(MEDIAN(IF(B2300:AA2300&gt;0,B2300:AA2300))+MEDIAN(IF('Run Rate History'!E233:AD233&gt;0,'Run Rate History'!E233:AD233)))/2,MEDIAN(IF(B2300:AA2300&gt;0,B2300:AA2300)))))/10,0)</f>
        <v>8.1</v>
      </c>
      <c r="X2306" s="129" t="s">
        <v>1174</v>
      </c>
      <c r="Y2306" s="130">
        <f>IFERROR(VLOOKUP(A2298,'Stanje zaliha'!A:E,5,FALSE()),0)</f>
        <v>158</v>
      </c>
      <c r="Z2306" s="131"/>
      <c r="AA2306" s="113" t="s">
        <v>1175</v>
      </c>
      <c r="AB2306" s="118">
        <f t="shared" ref="AB2306:AN2306" si="458">SUM(AB2302:AB2305)</f>
        <v>0</v>
      </c>
      <c r="AC2306" s="118">
        <f t="shared" si="458"/>
        <v>0</v>
      </c>
      <c r="AD2306" s="118">
        <f t="shared" si="458"/>
        <v>0</v>
      </c>
      <c r="AE2306" s="118">
        <f t="shared" si="458"/>
        <v>0</v>
      </c>
      <c r="AF2306" s="118">
        <f t="shared" si="458"/>
        <v>0</v>
      </c>
      <c r="AG2306" s="118">
        <f t="shared" si="458"/>
        <v>0</v>
      </c>
      <c r="AH2306" s="118">
        <f t="shared" si="458"/>
        <v>0</v>
      </c>
      <c r="AI2306" s="118">
        <f t="shared" si="458"/>
        <v>0</v>
      </c>
      <c r="AJ2306" s="118">
        <f t="shared" si="458"/>
        <v>0</v>
      </c>
      <c r="AK2306" s="118">
        <f t="shared" si="458"/>
        <v>0</v>
      </c>
      <c r="AL2306" s="118">
        <f t="shared" si="458"/>
        <v>0</v>
      </c>
      <c r="AM2306" s="118">
        <f t="shared" si="458"/>
        <v>0</v>
      </c>
      <c r="AN2306" s="118">
        <f t="shared" si="458"/>
        <v>0</v>
      </c>
      <c r="AQ2306" t="str">
        <f>AQ2298</f>
        <v/>
      </c>
    </row>
    <row r="2307" spans="1:43" ht="14.25" customHeight="1" x14ac:dyDescent="0.25">
      <c r="A2307" s="1"/>
      <c r="B2307" s="122"/>
      <c r="C2307" s="122"/>
      <c r="D2307" s="122"/>
      <c r="E2307" s="122"/>
      <c r="F2307" s="122"/>
      <c r="G2307" s="122"/>
      <c r="H2307" s="122"/>
      <c r="I2307" s="122"/>
      <c r="J2307" s="122"/>
      <c r="K2307" s="122"/>
      <c r="L2307" s="122"/>
      <c r="M2307" s="122"/>
      <c r="N2307" s="122"/>
      <c r="O2307" s="122"/>
      <c r="P2307" s="122"/>
      <c r="Q2307" s="122"/>
      <c r="R2307" s="122"/>
      <c r="S2307" s="122"/>
      <c r="T2307" s="122"/>
      <c r="U2307" s="122"/>
      <c r="V2307" s="124" t="s">
        <v>95</v>
      </c>
      <c r="W2307" s="125">
        <f>IFERROR(0.6*W2306+0.4*W2305,0)</f>
        <v>9.4646511627906982</v>
      </c>
      <c r="X2307" s="132" t="s">
        <v>1176</v>
      </c>
      <c r="Y2307" s="133">
        <f>IFERROR(SUMIF('Popis poslanih narudžbi'!A:A,A2298,'Popis poslanih narudžbi'!C:C),0)</f>
        <v>0</v>
      </c>
      <c r="Z2307" s="131"/>
      <c r="AA2307" s="134" t="s">
        <v>1177</v>
      </c>
      <c r="AB2307" s="118">
        <f t="shared" ref="AB2307:AN2307" si="459">AB2300+AB2306</f>
        <v>8</v>
      </c>
      <c r="AC2307" s="118">
        <f t="shared" si="459"/>
        <v>8</v>
      </c>
      <c r="AD2307" s="118">
        <f t="shared" si="459"/>
        <v>8</v>
      </c>
      <c r="AE2307" s="118">
        <f t="shared" si="459"/>
        <v>7</v>
      </c>
      <c r="AF2307" s="118">
        <f t="shared" si="459"/>
        <v>7</v>
      </c>
      <c r="AG2307" s="118">
        <f t="shared" si="459"/>
        <v>7</v>
      </c>
      <c r="AH2307" s="118">
        <f t="shared" si="459"/>
        <v>7</v>
      </c>
      <c r="AI2307" s="118">
        <f t="shared" si="459"/>
        <v>7</v>
      </c>
      <c r="AJ2307" s="118">
        <f t="shared" si="459"/>
        <v>7</v>
      </c>
      <c r="AK2307" s="118">
        <f t="shared" si="459"/>
        <v>7</v>
      </c>
      <c r="AL2307" s="118">
        <f t="shared" si="459"/>
        <v>7</v>
      </c>
      <c r="AM2307" s="118">
        <f t="shared" si="459"/>
        <v>7</v>
      </c>
      <c r="AN2307" s="118">
        <f t="shared" si="459"/>
        <v>7</v>
      </c>
      <c r="AQ2307" t="str">
        <f>AQ2298</f>
        <v/>
      </c>
    </row>
    <row r="2308" spans="1:43" ht="14.25" customHeight="1" x14ac:dyDescent="0.25">
      <c r="A2308" s="107" t="str">
        <f>'Run Rate'!A234</f>
        <v>POL09915</v>
      </c>
      <c r="B2308" s="135" t="str">
        <f>'Run Rate'!B234</f>
        <v>Polleo Revive 1kg Lemon lime</v>
      </c>
      <c r="C2308" s="135" t="str">
        <f>'Run Rate'!C234</f>
        <v>SPORTSKA PREHRANA</v>
      </c>
      <c r="D2308" s="135" t="str">
        <f>'Run Rate'!D234</f>
        <v>02 SILVER</v>
      </c>
      <c r="E2308" s="122"/>
      <c r="F2308" s="122"/>
      <c r="G2308" s="122"/>
      <c r="H2308" s="122"/>
      <c r="I2308" s="122"/>
      <c r="J2308" s="122"/>
      <c r="K2308" s="122"/>
      <c r="L2308" s="122"/>
      <c r="M2308" s="122"/>
      <c r="N2308" s="122"/>
      <c r="O2308" s="122"/>
      <c r="P2308" s="122"/>
      <c r="Q2308" s="122"/>
      <c r="R2308" s="122"/>
      <c r="S2308" s="122"/>
      <c r="T2308" s="122"/>
      <c r="U2308" s="122"/>
      <c r="V2308" s="122"/>
      <c r="W2308" s="122"/>
      <c r="X2308" s="122"/>
      <c r="Y2308" s="122"/>
      <c r="Z2308" s="122"/>
      <c r="AA2308" s="122"/>
      <c r="AB2308" s="122"/>
      <c r="AC2308" s="122"/>
      <c r="AD2308" s="122"/>
      <c r="AE2308" s="122"/>
      <c r="AF2308" s="122"/>
      <c r="AG2308" s="122"/>
      <c r="AH2308" s="122"/>
      <c r="AI2308" s="122"/>
      <c r="AJ2308" s="122"/>
      <c r="AK2308" s="122"/>
      <c r="AL2308" s="122"/>
      <c r="AM2308" s="122"/>
      <c r="AN2308" s="122"/>
      <c r="AQ2308" t="str">
        <f>IF(AND(OR($B$1="ALL",$B$1=C2308),OR($E$1="ALL",$E$1=D2308),OR($B$2="ALL",$B$2=A2308),OR($E$2="ALL",IFERROR(SEARCH($E$2,B2308),0)&gt;0)),"MATCH","")</f>
        <v/>
      </c>
    </row>
    <row r="2309" spans="1:43" ht="14.25" customHeight="1" x14ac:dyDescent="0.25">
      <c r="A2309" s="108" t="s">
        <v>1137</v>
      </c>
      <c r="B2309" s="136" t="s">
        <v>1138</v>
      </c>
      <c r="C2309" s="136" t="s">
        <v>1139</v>
      </c>
      <c r="D2309" s="136" t="s">
        <v>1140</v>
      </c>
      <c r="E2309" s="136" t="s">
        <v>1141</v>
      </c>
      <c r="F2309" s="136" t="s">
        <v>1142</v>
      </c>
      <c r="G2309" s="136" t="s">
        <v>1143</v>
      </c>
      <c r="H2309" s="136" t="s">
        <v>1144</v>
      </c>
      <c r="I2309" s="136" t="s">
        <v>1145</v>
      </c>
      <c r="J2309" s="136" t="s">
        <v>1146</v>
      </c>
      <c r="K2309" s="136" t="s">
        <v>1147</v>
      </c>
      <c r="L2309" s="136" t="s">
        <v>1148</v>
      </c>
      <c r="M2309" s="136" t="s">
        <v>1149</v>
      </c>
      <c r="N2309" s="136" t="s">
        <v>1150</v>
      </c>
      <c r="O2309" s="136" t="s">
        <v>1151</v>
      </c>
      <c r="P2309" s="136" t="s">
        <v>1152</v>
      </c>
      <c r="Q2309" s="136" t="s">
        <v>1153</v>
      </c>
      <c r="R2309" s="136" t="s">
        <v>1154</v>
      </c>
      <c r="S2309" s="136" t="s">
        <v>1155</v>
      </c>
      <c r="T2309" s="136" t="s">
        <v>1156</v>
      </c>
      <c r="U2309" s="136" t="s">
        <v>1157</v>
      </c>
      <c r="V2309" s="136" t="s">
        <v>1158</v>
      </c>
      <c r="W2309" s="136" t="s">
        <v>1159</v>
      </c>
      <c r="X2309" s="136" t="s">
        <v>1160</v>
      </c>
      <c r="Y2309" s="136" t="s">
        <v>1161</v>
      </c>
      <c r="Z2309" s="136" t="s">
        <v>1162</v>
      </c>
      <c r="AA2309" s="136" t="s">
        <v>1163</v>
      </c>
      <c r="AB2309" s="137" t="s">
        <v>156</v>
      </c>
      <c r="AC2309" s="137" t="s">
        <v>157</v>
      </c>
      <c r="AD2309" s="137" t="s">
        <v>158</v>
      </c>
      <c r="AE2309" s="137" t="s">
        <v>139</v>
      </c>
      <c r="AF2309" s="138" t="s">
        <v>140</v>
      </c>
      <c r="AG2309" s="138" t="s">
        <v>141</v>
      </c>
      <c r="AH2309" s="138" t="s">
        <v>142</v>
      </c>
      <c r="AI2309" s="138" t="s">
        <v>143</v>
      </c>
      <c r="AJ2309" s="139" t="s">
        <v>144</v>
      </c>
      <c r="AK2309" s="139" t="s">
        <v>145</v>
      </c>
      <c r="AL2309" s="139" t="s">
        <v>146</v>
      </c>
      <c r="AM2309" s="140" t="s">
        <v>147</v>
      </c>
      <c r="AN2309" s="140" t="s">
        <v>148</v>
      </c>
      <c r="AQ2309" t="str">
        <f>AQ2308</f>
        <v/>
      </c>
    </row>
    <row r="2310" spans="1:43" ht="14.25" customHeight="1" x14ac:dyDescent="0.25">
      <c r="A2310" s="99" t="s">
        <v>1164</v>
      </c>
      <c r="B2310" s="112">
        <f>'Run Rate'!E234</f>
        <v>8</v>
      </c>
      <c r="C2310" s="112">
        <f>'Run Rate'!F234</f>
        <v>14</v>
      </c>
      <c r="D2310" s="112">
        <f>'Run Rate'!G234</f>
        <v>9</v>
      </c>
      <c r="E2310" s="112">
        <f>'Run Rate'!H234</f>
        <v>5</v>
      </c>
      <c r="F2310" s="112">
        <f>'Run Rate'!I234</f>
        <v>3</v>
      </c>
      <c r="G2310" s="112">
        <f>'Run Rate'!J234</f>
        <v>10</v>
      </c>
      <c r="H2310" s="112">
        <f>'Run Rate'!K234</f>
        <v>9</v>
      </c>
      <c r="I2310" s="112">
        <f>'Run Rate'!L234</f>
        <v>12</v>
      </c>
      <c r="J2310" s="112">
        <f>'Run Rate'!M234</f>
        <v>7</v>
      </c>
      <c r="K2310" s="112">
        <f>'Run Rate'!N234</f>
        <v>7</v>
      </c>
      <c r="L2310" s="112">
        <f>'Run Rate'!O234</f>
        <v>8</v>
      </c>
      <c r="M2310" s="112">
        <f>'Run Rate'!P234</f>
        <v>10</v>
      </c>
      <c r="N2310" s="112">
        <f>'Run Rate'!Q234</f>
        <v>10</v>
      </c>
      <c r="O2310" s="112">
        <f>'Run Rate'!R234</f>
        <v>4</v>
      </c>
      <c r="P2310" s="112">
        <f>'Run Rate'!S234</f>
        <v>3</v>
      </c>
      <c r="Q2310" s="112">
        <f>'Run Rate'!T234</f>
        <v>9</v>
      </c>
      <c r="R2310" s="112">
        <f>'Run Rate'!U234</f>
        <v>12</v>
      </c>
      <c r="S2310" s="112">
        <f>'Run Rate'!V234</f>
        <v>28</v>
      </c>
      <c r="T2310" s="112">
        <f>'Run Rate'!W234</f>
        <v>5</v>
      </c>
      <c r="U2310" s="112">
        <f>'Run Rate'!X234</f>
        <v>8</v>
      </c>
      <c r="V2310" s="112">
        <f>'Run Rate'!Y234</f>
        <v>13</v>
      </c>
      <c r="W2310" s="112">
        <f>'Run Rate'!Z234</f>
        <v>9</v>
      </c>
      <c r="X2310" s="112">
        <f>'Run Rate'!AA234</f>
        <v>3</v>
      </c>
      <c r="Y2310" s="112">
        <f>'Run Rate'!AB234</f>
        <v>5</v>
      </c>
      <c r="Z2310" s="112">
        <f>'Run Rate'!AC234</f>
        <v>8</v>
      </c>
      <c r="AA2310" s="112">
        <f>'Run Rate'!AD234</f>
        <v>7</v>
      </c>
      <c r="AB2310" s="113">
        <v>7</v>
      </c>
      <c r="AC2310" s="112">
        <v>7</v>
      </c>
      <c r="AD2310" s="112">
        <v>7</v>
      </c>
      <c r="AE2310" s="112">
        <v>7</v>
      </c>
      <c r="AF2310" s="112">
        <v>7</v>
      </c>
      <c r="AG2310" s="112">
        <v>7</v>
      </c>
      <c r="AH2310" s="112">
        <v>7</v>
      </c>
      <c r="AI2310" s="112">
        <v>7</v>
      </c>
      <c r="AJ2310" s="112">
        <v>7</v>
      </c>
      <c r="AK2310" s="112">
        <v>7</v>
      </c>
      <c r="AL2310" s="112">
        <v>7</v>
      </c>
      <c r="AM2310" s="112">
        <v>7</v>
      </c>
      <c r="AN2310" s="112">
        <v>7</v>
      </c>
      <c r="AQ2310" t="str">
        <f>AQ2308</f>
        <v/>
      </c>
    </row>
    <row r="2311" spans="1:43" ht="14.25" customHeight="1" x14ac:dyDescent="0.25">
      <c r="A2311" s="99" t="s">
        <v>1165</v>
      </c>
      <c r="B2311" s="114"/>
      <c r="C2311" s="114"/>
      <c r="D2311" s="114"/>
      <c r="E2311" s="114"/>
      <c r="F2311" s="114"/>
      <c r="G2311" s="114"/>
      <c r="H2311" s="114"/>
      <c r="I2311" s="114"/>
      <c r="J2311" s="114"/>
      <c r="K2311" s="114"/>
      <c r="L2311" s="114"/>
      <c r="M2311" s="114"/>
      <c r="N2311" s="114"/>
      <c r="O2311" s="114"/>
      <c r="P2311" s="114"/>
      <c r="Q2311" s="114"/>
      <c r="R2311" s="114"/>
      <c r="S2311" s="114"/>
      <c r="T2311" s="114"/>
      <c r="U2311" s="114"/>
      <c r="V2311" s="114"/>
      <c r="W2311" s="115"/>
      <c r="X2311" s="115"/>
      <c r="Y2311" s="115"/>
      <c r="Z2311" s="115"/>
      <c r="AA2311" s="112" t="s">
        <v>1166</v>
      </c>
      <c r="AB2311" s="113"/>
      <c r="AC2311" s="112"/>
      <c r="AD2311" s="112"/>
      <c r="AE2311" s="112"/>
      <c r="AF2311" s="112"/>
      <c r="AG2311" s="112"/>
      <c r="AH2311" s="112"/>
      <c r="AI2311" s="112"/>
      <c r="AJ2311" s="112"/>
      <c r="AK2311" s="112"/>
      <c r="AL2311" s="112"/>
      <c r="AM2311" s="112"/>
      <c r="AN2311" s="112"/>
      <c r="AQ2311" t="str">
        <f>AQ2308</f>
        <v/>
      </c>
    </row>
    <row r="2312" spans="1:43" ht="14.25" customHeight="1" x14ac:dyDescent="0.25">
      <c r="A2312" s="99" t="s">
        <v>1167</v>
      </c>
      <c r="B2312" s="114"/>
      <c r="C2312" s="114"/>
      <c r="D2312" s="114"/>
      <c r="E2312" s="114"/>
      <c r="F2312" s="114"/>
      <c r="G2312" s="114"/>
      <c r="H2312" s="114"/>
      <c r="I2312" s="114"/>
      <c r="J2312" s="114"/>
      <c r="K2312" s="114"/>
      <c r="L2312" s="114"/>
      <c r="M2312" s="114"/>
      <c r="N2312" s="114"/>
      <c r="O2312" s="114"/>
      <c r="P2312" s="114"/>
      <c r="Q2312" s="114"/>
      <c r="R2312" s="114"/>
      <c r="S2312" s="114"/>
      <c r="T2312" s="114"/>
      <c r="U2312" s="114"/>
      <c r="V2312" s="114"/>
      <c r="W2312" s="115"/>
      <c r="X2312" s="116"/>
      <c r="Y2312" s="117"/>
      <c r="Z2312" s="115"/>
      <c r="AA2312" s="112" t="s">
        <v>1168</v>
      </c>
      <c r="AB2312" s="113">
        <f>'Demand Input VP'!B1159</f>
        <v>0</v>
      </c>
      <c r="AC2312" s="112">
        <f>'Demand Input VP'!C1159</f>
        <v>0</v>
      </c>
      <c r="AD2312" s="112">
        <f>'Demand Input VP'!D1159</f>
        <v>0</v>
      </c>
      <c r="AE2312" s="112">
        <f>'Demand Input VP'!E1159</f>
        <v>0</v>
      </c>
      <c r="AF2312" s="112">
        <f>'Demand Input VP'!F1159</f>
        <v>0</v>
      </c>
      <c r="AG2312" s="112">
        <f>'Demand Input VP'!G1159</f>
        <v>0</v>
      </c>
      <c r="AH2312" s="112">
        <f>'Demand Input VP'!H1159</f>
        <v>0</v>
      </c>
      <c r="AI2312" s="112">
        <f>'Demand Input VP'!I1159</f>
        <v>0</v>
      </c>
      <c r="AJ2312" s="112">
        <f>'Demand Input VP'!J1159</f>
        <v>0</v>
      </c>
      <c r="AK2312" s="112">
        <f>'Demand Input VP'!K1159</f>
        <v>0</v>
      </c>
      <c r="AL2312" s="112">
        <f>'Demand Input VP'!L1159</f>
        <v>0</v>
      </c>
      <c r="AM2312" s="112">
        <f>'Demand Input VP'!M1159</f>
        <v>0</v>
      </c>
      <c r="AN2312" s="112">
        <f>'Demand Input VP'!N1159</f>
        <v>0</v>
      </c>
      <c r="AQ2312" t="str">
        <f>AQ2308</f>
        <v/>
      </c>
    </row>
    <row r="2313" spans="1:43" ht="14.25" customHeight="1" x14ac:dyDescent="0.25">
      <c r="A2313" s="99" t="s">
        <v>1169</v>
      </c>
      <c r="B2313" s="118"/>
      <c r="C2313" s="118"/>
      <c r="D2313" s="118"/>
      <c r="E2313" s="118"/>
      <c r="F2313" s="118"/>
      <c r="G2313" s="118"/>
      <c r="H2313" s="118"/>
      <c r="I2313" s="118"/>
      <c r="J2313" s="118"/>
      <c r="K2313" s="118"/>
      <c r="L2313" s="118"/>
      <c r="M2313" s="118"/>
      <c r="N2313" s="118"/>
      <c r="O2313" s="118"/>
      <c r="P2313" s="118"/>
      <c r="Q2313" s="118"/>
      <c r="R2313" s="118"/>
      <c r="S2313" s="118"/>
      <c r="T2313" s="118"/>
      <c r="U2313" s="118"/>
      <c r="V2313" s="118"/>
      <c r="W2313" s="115"/>
      <c r="X2313" s="116"/>
      <c r="Y2313" s="117"/>
      <c r="Z2313" s="119"/>
      <c r="AA2313" s="120" t="s">
        <v>1170</v>
      </c>
      <c r="AB2313" s="121">
        <f>'Demand Input VP'!B1158</f>
        <v>0</v>
      </c>
      <c r="AC2313" s="120">
        <f>'Demand Input VP'!C1158</f>
        <v>0</v>
      </c>
      <c r="AD2313" s="120">
        <f>'Demand Input VP'!D1158</f>
        <v>0</v>
      </c>
      <c r="AE2313" s="120">
        <f>'Demand Input VP'!E1158</f>
        <v>0</v>
      </c>
      <c r="AF2313" s="120">
        <f>'Demand Input VP'!F1158</f>
        <v>0</v>
      </c>
      <c r="AG2313" s="120">
        <f>'Demand Input VP'!G1158</f>
        <v>0</v>
      </c>
      <c r="AH2313" s="120">
        <f>'Demand Input VP'!H1158</f>
        <v>0</v>
      </c>
      <c r="AI2313" s="120">
        <f>'Demand Input VP'!I1158</f>
        <v>0</v>
      </c>
      <c r="AJ2313" s="120">
        <f>'Demand Input VP'!J1158</f>
        <v>0</v>
      </c>
      <c r="AK2313" s="120">
        <f>'Demand Input VP'!K1158</f>
        <v>0</v>
      </c>
      <c r="AL2313" s="120">
        <f>'Demand Input VP'!L1158</f>
        <v>0</v>
      </c>
      <c r="AM2313" s="120">
        <f>'Demand Input VP'!M1158</f>
        <v>0</v>
      </c>
      <c r="AN2313" s="120">
        <f>'Demand Input VP'!N1158</f>
        <v>0</v>
      </c>
      <c r="AQ2313" t="str">
        <f>AQ2308</f>
        <v/>
      </c>
    </row>
    <row r="2314" spans="1:43" ht="14.25" customHeight="1" x14ac:dyDescent="0.25">
      <c r="A2314" s="1"/>
      <c r="B2314" s="122"/>
      <c r="C2314" s="122"/>
      <c r="D2314" s="122"/>
      <c r="E2314" s="122"/>
      <c r="F2314" s="122"/>
      <c r="G2314" s="122"/>
      <c r="H2314" s="122"/>
      <c r="I2314" s="122"/>
      <c r="J2314" s="122"/>
      <c r="K2314" s="122"/>
      <c r="L2314" s="122"/>
      <c r="M2314" s="122"/>
      <c r="N2314" s="122"/>
      <c r="O2314" s="122"/>
      <c r="P2314" s="122"/>
      <c r="Q2314" s="122"/>
      <c r="R2314" s="122"/>
      <c r="S2314" s="122"/>
      <c r="T2314" s="122"/>
      <c r="U2314" s="122"/>
      <c r="V2314" s="122"/>
      <c r="W2314" s="123"/>
      <c r="X2314" s="116"/>
      <c r="Y2314" s="117"/>
      <c r="Z2314" s="123"/>
      <c r="AA2314" s="112" t="s">
        <v>1171</v>
      </c>
      <c r="AB2314" s="113">
        <f>'Demand Input MP'!B1159</f>
        <v>0</v>
      </c>
      <c r="AC2314" s="112">
        <f>'Demand Input MP'!C1159</f>
        <v>0</v>
      </c>
      <c r="AD2314" s="112">
        <f>'Demand Input MP'!D1159</f>
        <v>0</v>
      </c>
      <c r="AE2314" s="112">
        <f>'Demand Input MP'!E1159</f>
        <v>0</v>
      </c>
      <c r="AF2314" s="112">
        <f>'Demand Input MP'!F1159</f>
        <v>0</v>
      </c>
      <c r="AG2314" s="112">
        <f>'Demand Input MP'!G1159</f>
        <v>0</v>
      </c>
      <c r="AH2314" s="112">
        <f>'Demand Input MP'!H1159</f>
        <v>0</v>
      </c>
      <c r="AI2314" s="112">
        <f>'Demand Input MP'!I1159</f>
        <v>0</v>
      </c>
      <c r="AJ2314" s="112">
        <f>'Demand Input MP'!J1159</f>
        <v>0</v>
      </c>
      <c r="AK2314" s="112">
        <f>'Demand Input MP'!K1159</f>
        <v>0</v>
      </c>
      <c r="AL2314" s="112">
        <f>'Demand Input MP'!L1159</f>
        <v>0</v>
      </c>
      <c r="AM2314" s="112">
        <f>'Demand Input MP'!M1159</f>
        <v>0</v>
      </c>
      <c r="AN2314" s="112">
        <f>'Demand Input MP'!N1159</f>
        <v>0</v>
      </c>
      <c r="AQ2314" t="str">
        <f>AQ2308</f>
        <v/>
      </c>
    </row>
    <row r="2315" spans="1:43" ht="14.25" customHeight="1" x14ac:dyDescent="0.25">
      <c r="A2315" s="1"/>
      <c r="B2315" s="122"/>
      <c r="C2315" s="122"/>
      <c r="D2315" s="122"/>
      <c r="E2315" s="122"/>
      <c r="F2315" s="122"/>
      <c r="G2315" s="122"/>
      <c r="H2315" s="122"/>
      <c r="I2315" s="122"/>
      <c r="J2315" s="122"/>
      <c r="K2315" s="122"/>
      <c r="L2315" s="122"/>
      <c r="M2315" s="122"/>
      <c r="N2315" s="122"/>
      <c r="O2315" s="122"/>
      <c r="P2315" s="122"/>
      <c r="Q2315" s="122"/>
      <c r="R2315" s="122"/>
      <c r="S2315" s="122"/>
      <c r="T2315" s="122"/>
      <c r="U2315" s="122"/>
      <c r="V2315" s="124" t="s">
        <v>91</v>
      </c>
      <c r="W2315" s="125">
        <f>IFERROR(IF(SUM('Run Rate History'!E234:AD234)&gt;0,(SUMPRODUCT((B2310:AA2310&gt;=PERCENTILE(B2310:AA2310,0.1))*(B2310:AA2310&lt;=PERCENTILE(B2310:AA2310,0.9))*B2310:AA2310)+SUMPRODUCT(('Run Rate History'!E234:AD234&gt;=PERCENTILE(B2310:AA2310,0.1))*('Run Rate History'!E234:AD234&lt;=PERCENTILE(B2310:AA2310,0.9))*'Run Rate History'!E234:AD234))/(SUMPRODUCT((B2310:AA2310&gt;=PERCENTILE(B2310:AA2310,0.1))*(B2310:AA2310&lt;=PERCENTILE(B2310:AA2310,0.9))*1)+SUMPRODUCT(('Run Rate History'!E234:AD234&gt;=PERCENTILE(B2310:AA2310,0.1))*('Run Rate History'!E234:AD234&lt;=PERCENTILE(B2310:AA2310,0.9))*1)),TRIMMEAN(B2310:AA2310,0.15)),0)</f>
        <v>7.9142857142857146</v>
      </c>
      <c r="X2315" s="126" t="s">
        <v>1172</v>
      </c>
      <c r="Y2315" s="127">
        <f>SUM(B2310:AA2310)/26</f>
        <v>8.6923076923076916</v>
      </c>
      <c r="Z2315" s="128"/>
      <c r="AA2315" s="112" t="s">
        <v>1173</v>
      </c>
      <c r="AB2315" s="113">
        <f>'Demand Input MP'!B1158</f>
        <v>0</v>
      </c>
      <c r="AC2315" s="112">
        <f>'Demand Input MP'!C1158</f>
        <v>0</v>
      </c>
      <c r="AD2315" s="112">
        <f>'Demand Input MP'!D1158</f>
        <v>0</v>
      </c>
      <c r="AE2315" s="112">
        <f>'Demand Input MP'!E1158</f>
        <v>0</v>
      </c>
      <c r="AF2315" s="112">
        <f>'Demand Input MP'!F1158</f>
        <v>0</v>
      </c>
      <c r="AG2315" s="112">
        <f>'Demand Input MP'!G1158</f>
        <v>0</v>
      </c>
      <c r="AH2315" s="112">
        <f>'Demand Input MP'!H1158</f>
        <v>0</v>
      </c>
      <c r="AI2315" s="112">
        <f>'Demand Input MP'!I1158</f>
        <v>0</v>
      </c>
      <c r="AJ2315" s="112">
        <f>'Demand Input MP'!J1158</f>
        <v>0</v>
      </c>
      <c r="AK2315" s="112">
        <f>'Demand Input MP'!K1158</f>
        <v>0</v>
      </c>
      <c r="AL2315" s="112">
        <f>'Demand Input MP'!L1158</f>
        <v>0</v>
      </c>
      <c r="AM2315" s="112">
        <f>'Demand Input MP'!M1158</f>
        <v>0</v>
      </c>
      <c r="AN2315" s="112">
        <f>'Demand Input MP'!N1158</f>
        <v>0</v>
      </c>
      <c r="AQ2315" t="str">
        <f>AQ2308</f>
        <v/>
      </c>
    </row>
    <row r="2316" spans="1:43" ht="14.25" customHeight="1" x14ac:dyDescent="0.25">
      <c r="A2316" s="1"/>
      <c r="B2316" s="122"/>
      <c r="C2316" s="122"/>
      <c r="D2316" s="122"/>
      <c r="E2316" s="122"/>
      <c r="F2316" s="122"/>
      <c r="G2316" s="122"/>
      <c r="H2316" s="122"/>
      <c r="I2316" s="122"/>
      <c r="J2316" s="122"/>
      <c r="K2316" s="122"/>
      <c r="L2316" s="122"/>
      <c r="M2316" s="122"/>
      <c r="N2316" s="122"/>
      <c r="O2316" s="122"/>
      <c r="P2316" s="122"/>
      <c r="Q2316" s="122"/>
      <c r="R2316" s="122"/>
      <c r="S2316" s="122"/>
      <c r="T2316" s="122"/>
      <c r="U2316" s="122"/>
      <c r="V2316" s="124" t="s">
        <v>94</v>
      </c>
      <c r="W2316" s="125">
        <f>IFERROR((1*MIN(MAX(X2310,0.5*IF(SUM('Run Rate History'!E234:AD234)&gt;0,(MEDIAN(IF(B2310:AA2310&gt;0,B2310:AA2310))+MEDIAN(IF('Run Rate History'!E234:AD234&gt;0,'Run Rate History'!E234:AD234)))/2,MEDIAN(IF(B2310:AA2310&gt;0,B2310:AA2310)))),2*IF(SUM('Run Rate History'!E234:AD234)&gt;0,(MEDIAN(IF(B2310:AA2310&gt;0,B2310:AA2310))+MEDIAN(IF('Run Rate History'!E234:AD234&gt;0,'Run Rate History'!E234:AD234)))/2,MEDIAN(IF(B2310:AA2310&gt;0,B2310:AA2310))))+2*MIN(MAX(Y2310,0.5*IF(SUM('Run Rate History'!E234:AD234)&gt;0,(MEDIAN(IF(B2310:AA2310&gt;0,B2310:AA2310))+MEDIAN(IF('Run Rate History'!E234:AD234&gt;0,'Run Rate History'!E234:AD234)))/2,MEDIAN(IF(B2310:AA2310&gt;0,B2310:AA2310)))),2*IF(SUM('Run Rate History'!E234:AD234)&gt;0,(MEDIAN(IF(B2310:AA2310&gt;0,B2310:AA2310))+MEDIAN(IF('Run Rate History'!E234:AD234&gt;0,'Run Rate History'!E234:AD234)))/2,MEDIAN(IF(B2310:AA2310&gt;0,B2310:AA2310))))+3*MIN(MAX(Z2310,0.5*IF(SUM('Run Rate History'!E234:AD234)&gt;0,(MEDIAN(IF(B2310:AA2310&gt;0,B2310:AA2310))+MEDIAN(IF('Run Rate History'!E234:AD234&gt;0,'Run Rate History'!E234:AD234)))/2,MEDIAN(IF(B2310:AA2310&gt;0,B2310:AA2310)))),2*IF(SUM('Run Rate History'!E234:AD234)&gt;0,(MEDIAN(IF(B2310:AA2310&gt;0,B2310:AA2310))+MEDIAN(IF('Run Rate History'!E234:AD234&gt;0,'Run Rate History'!E234:AD234)))/2,MEDIAN(IF(B2310:AA2310&gt;0,B2310:AA2310))))+4*MIN(MAX(AA2310,0.5*IF(SUM('Run Rate History'!E234:AD234)&gt;0,(MEDIAN(IF(B2310:AA2310&gt;0,B2310:AA2310))+MEDIAN(IF('Run Rate History'!E234:AD234&gt;0,'Run Rate History'!E234:AD234)))/2,MEDIAN(IF(B2310:AA2310&gt;0,B2310:AA2310)))),2*IF(SUM('Run Rate History'!E234:AD234)&gt;0,(MEDIAN(IF(B2310:AA2310&gt;0,B2310:AA2310))+MEDIAN(IF('Run Rate History'!E234:AD234&gt;0,'Run Rate History'!E234:AD234)))/2,MEDIAN(IF(B2310:AA2310&gt;0,B2310:AA2310)))))/10,0)</f>
        <v>6.6749999999999998</v>
      </c>
      <c r="X2316" s="129" t="s">
        <v>1174</v>
      </c>
      <c r="Y2316" s="130">
        <f>IFERROR(VLOOKUP(A2308,'Stanje zaliha'!A:E,5,FALSE()),0)</f>
        <v>44</v>
      </c>
      <c r="Z2316" s="131"/>
      <c r="AA2316" s="113" t="s">
        <v>1175</v>
      </c>
      <c r="AB2316" s="118">
        <f t="shared" ref="AB2316:AN2316" si="460">SUM(AB2312:AB2315)</f>
        <v>0</v>
      </c>
      <c r="AC2316" s="118">
        <f t="shared" si="460"/>
        <v>0</v>
      </c>
      <c r="AD2316" s="118">
        <f t="shared" si="460"/>
        <v>0</v>
      </c>
      <c r="AE2316" s="118">
        <f t="shared" si="460"/>
        <v>0</v>
      </c>
      <c r="AF2316" s="118">
        <f t="shared" si="460"/>
        <v>0</v>
      </c>
      <c r="AG2316" s="118">
        <f t="shared" si="460"/>
        <v>0</v>
      </c>
      <c r="AH2316" s="118">
        <f t="shared" si="460"/>
        <v>0</v>
      </c>
      <c r="AI2316" s="118">
        <f t="shared" si="460"/>
        <v>0</v>
      </c>
      <c r="AJ2316" s="118">
        <f t="shared" si="460"/>
        <v>0</v>
      </c>
      <c r="AK2316" s="118">
        <f t="shared" si="460"/>
        <v>0</v>
      </c>
      <c r="AL2316" s="118">
        <f t="shared" si="460"/>
        <v>0</v>
      </c>
      <c r="AM2316" s="118">
        <f t="shared" si="460"/>
        <v>0</v>
      </c>
      <c r="AN2316" s="118">
        <f t="shared" si="460"/>
        <v>0</v>
      </c>
      <c r="AQ2316" t="str">
        <f>AQ2308</f>
        <v/>
      </c>
    </row>
    <row r="2317" spans="1:43" ht="14.25" customHeight="1" x14ac:dyDescent="0.25">
      <c r="A2317" s="1"/>
      <c r="B2317" s="122"/>
      <c r="C2317" s="122"/>
      <c r="D2317" s="122"/>
      <c r="E2317" s="122"/>
      <c r="F2317" s="122"/>
      <c r="G2317" s="122"/>
      <c r="H2317" s="122"/>
      <c r="I2317" s="122"/>
      <c r="J2317" s="122"/>
      <c r="K2317" s="122"/>
      <c r="L2317" s="122"/>
      <c r="M2317" s="122"/>
      <c r="N2317" s="122"/>
      <c r="O2317" s="122"/>
      <c r="P2317" s="122"/>
      <c r="Q2317" s="122"/>
      <c r="R2317" s="122"/>
      <c r="S2317" s="122"/>
      <c r="T2317" s="122"/>
      <c r="U2317" s="122"/>
      <c r="V2317" s="124" t="s">
        <v>95</v>
      </c>
      <c r="W2317" s="125">
        <f>IFERROR(0.6*W2316+0.4*W2315,0)</f>
        <v>7.1707142857142863</v>
      </c>
      <c r="X2317" s="132" t="s">
        <v>1176</v>
      </c>
      <c r="Y2317" s="133">
        <f>IFERROR(SUMIF('Popis poslanih narudžbi'!A:A,A2308,'Popis poslanih narudžbi'!C:C),0)</f>
        <v>0</v>
      </c>
      <c r="Z2317" s="131"/>
      <c r="AA2317" s="134" t="s">
        <v>1177</v>
      </c>
      <c r="AB2317" s="118">
        <f t="shared" ref="AB2317:AN2317" si="461">AB2310+AB2316</f>
        <v>7</v>
      </c>
      <c r="AC2317" s="118">
        <f t="shared" si="461"/>
        <v>7</v>
      </c>
      <c r="AD2317" s="118">
        <f t="shared" si="461"/>
        <v>7</v>
      </c>
      <c r="AE2317" s="118">
        <f t="shared" si="461"/>
        <v>7</v>
      </c>
      <c r="AF2317" s="118">
        <f t="shared" si="461"/>
        <v>7</v>
      </c>
      <c r="AG2317" s="118">
        <f t="shared" si="461"/>
        <v>7</v>
      </c>
      <c r="AH2317" s="118">
        <f t="shared" si="461"/>
        <v>7</v>
      </c>
      <c r="AI2317" s="118">
        <f t="shared" si="461"/>
        <v>7</v>
      </c>
      <c r="AJ2317" s="118">
        <f t="shared" si="461"/>
        <v>7</v>
      </c>
      <c r="AK2317" s="118">
        <f t="shared" si="461"/>
        <v>7</v>
      </c>
      <c r="AL2317" s="118">
        <f t="shared" si="461"/>
        <v>7</v>
      </c>
      <c r="AM2317" s="118">
        <f t="shared" si="461"/>
        <v>7</v>
      </c>
      <c r="AN2317" s="118">
        <f t="shared" si="461"/>
        <v>7</v>
      </c>
      <c r="AQ2317" t="str">
        <f>AQ2308</f>
        <v/>
      </c>
    </row>
    <row r="2318" spans="1:43" ht="14.25" customHeight="1" x14ac:dyDescent="0.25">
      <c r="A2318" s="107" t="str">
        <f>'Run Rate'!A235</f>
        <v>ON00283</v>
      </c>
      <c r="B2318" s="135" t="str">
        <f>'Run Rate'!B235</f>
        <v>Serious Mass 5,45kg Vanilla</v>
      </c>
      <c r="C2318" s="135" t="str">
        <f>'Run Rate'!C235</f>
        <v>SPORTSKA PREHRANA</v>
      </c>
      <c r="D2318" s="135" t="str">
        <f>'Run Rate'!D235</f>
        <v>02 SILVER</v>
      </c>
      <c r="E2318" s="122"/>
      <c r="F2318" s="122"/>
      <c r="G2318" s="122"/>
      <c r="H2318" s="122"/>
      <c r="I2318" s="122"/>
      <c r="J2318" s="122"/>
      <c r="K2318" s="122"/>
      <c r="L2318" s="122"/>
      <c r="M2318" s="122"/>
      <c r="N2318" s="122"/>
      <c r="O2318" s="122"/>
      <c r="P2318" s="122"/>
      <c r="Q2318" s="122"/>
      <c r="R2318" s="122"/>
      <c r="S2318" s="122"/>
      <c r="T2318" s="122"/>
      <c r="U2318" s="122"/>
      <c r="V2318" s="122"/>
      <c r="W2318" s="122"/>
      <c r="X2318" s="122"/>
      <c r="Y2318" s="122"/>
      <c r="Z2318" s="122"/>
      <c r="AA2318" s="122"/>
      <c r="AB2318" s="122"/>
      <c r="AC2318" s="122"/>
      <c r="AD2318" s="122"/>
      <c r="AE2318" s="122"/>
      <c r="AF2318" s="122"/>
      <c r="AG2318" s="122"/>
      <c r="AH2318" s="122"/>
      <c r="AI2318" s="122"/>
      <c r="AJ2318" s="122"/>
      <c r="AK2318" s="122"/>
      <c r="AL2318" s="122"/>
      <c r="AM2318" s="122"/>
      <c r="AN2318" s="122"/>
      <c r="AQ2318" t="str">
        <f>IF(AND(OR($B$1="ALL",$B$1=C2318),OR($E$1="ALL",$E$1=D2318),OR($B$2="ALL",$B$2=A2318),OR($E$2="ALL",IFERROR(SEARCH($E$2,B2318),0)&gt;0)),"MATCH","")</f>
        <v/>
      </c>
    </row>
    <row r="2319" spans="1:43" ht="14.25" customHeight="1" x14ac:dyDescent="0.25">
      <c r="A2319" s="108" t="s">
        <v>1137</v>
      </c>
      <c r="B2319" s="136" t="s">
        <v>1138</v>
      </c>
      <c r="C2319" s="136" t="s">
        <v>1139</v>
      </c>
      <c r="D2319" s="136" t="s">
        <v>1140</v>
      </c>
      <c r="E2319" s="136" t="s">
        <v>1141</v>
      </c>
      <c r="F2319" s="136" t="s">
        <v>1142</v>
      </c>
      <c r="G2319" s="136" t="s">
        <v>1143</v>
      </c>
      <c r="H2319" s="136" t="s">
        <v>1144</v>
      </c>
      <c r="I2319" s="136" t="s">
        <v>1145</v>
      </c>
      <c r="J2319" s="136" t="s">
        <v>1146</v>
      </c>
      <c r="K2319" s="136" t="s">
        <v>1147</v>
      </c>
      <c r="L2319" s="136" t="s">
        <v>1148</v>
      </c>
      <c r="M2319" s="136" t="s">
        <v>1149</v>
      </c>
      <c r="N2319" s="136" t="s">
        <v>1150</v>
      </c>
      <c r="O2319" s="136" t="s">
        <v>1151</v>
      </c>
      <c r="P2319" s="136" t="s">
        <v>1152</v>
      </c>
      <c r="Q2319" s="136" t="s">
        <v>1153</v>
      </c>
      <c r="R2319" s="136" t="s">
        <v>1154</v>
      </c>
      <c r="S2319" s="136" t="s">
        <v>1155</v>
      </c>
      <c r="T2319" s="136" t="s">
        <v>1156</v>
      </c>
      <c r="U2319" s="136" t="s">
        <v>1157</v>
      </c>
      <c r="V2319" s="136" t="s">
        <v>1158</v>
      </c>
      <c r="W2319" s="136" t="s">
        <v>1159</v>
      </c>
      <c r="X2319" s="136" t="s">
        <v>1160</v>
      </c>
      <c r="Y2319" s="136" t="s">
        <v>1161</v>
      </c>
      <c r="Z2319" s="136" t="s">
        <v>1162</v>
      </c>
      <c r="AA2319" s="136" t="s">
        <v>1163</v>
      </c>
      <c r="AB2319" s="137" t="s">
        <v>156</v>
      </c>
      <c r="AC2319" s="137" t="s">
        <v>157</v>
      </c>
      <c r="AD2319" s="137" t="s">
        <v>158</v>
      </c>
      <c r="AE2319" s="137" t="s">
        <v>139</v>
      </c>
      <c r="AF2319" s="138" t="s">
        <v>140</v>
      </c>
      <c r="AG2319" s="138" t="s">
        <v>141</v>
      </c>
      <c r="AH2319" s="138" t="s">
        <v>142</v>
      </c>
      <c r="AI2319" s="138" t="s">
        <v>143</v>
      </c>
      <c r="AJ2319" s="139" t="s">
        <v>144</v>
      </c>
      <c r="AK2319" s="139" t="s">
        <v>145</v>
      </c>
      <c r="AL2319" s="139" t="s">
        <v>146</v>
      </c>
      <c r="AM2319" s="140" t="s">
        <v>147</v>
      </c>
      <c r="AN2319" s="140" t="s">
        <v>148</v>
      </c>
      <c r="AQ2319" t="str">
        <f>AQ2318</f>
        <v/>
      </c>
    </row>
    <row r="2320" spans="1:43" ht="14.25" customHeight="1" x14ac:dyDescent="0.25">
      <c r="A2320" s="99" t="s">
        <v>1164</v>
      </c>
      <c r="B2320" s="112">
        <f>'Run Rate'!E235</f>
        <v>2</v>
      </c>
      <c r="C2320" s="112">
        <f>'Run Rate'!F235</f>
        <v>11</v>
      </c>
      <c r="D2320" s="112">
        <f>'Run Rate'!G235</f>
        <v>1</v>
      </c>
      <c r="E2320" s="112">
        <f>'Run Rate'!H235</f>
        <v>7</v>
      </c>
      <c r="F2320" s="112">
        <f>'Run Rate'!I235</f>
        <v>4</v>
      </c>
      <c r="G2320" s="112">
        <f>'Run Rate'!J235</f>
        <v>7</v>
      </c>
      <c r="H2320" s="112">
        <f>'Run Rate'!K235</f>
        <v>2</v>
      </c>
      <c r="I2320" s="112">
        <f>'Run Rate'!L235</f>
        <v>9</v>
      </c>
      <c r="J2320" s="112">
        <f>'Run Rate'!M235</f>
        <v>8</v>
      </c>
      <c r="K2320" s="112">
        <f>'Run Rate'!N235</f>
        <v>5</v>
      </c>
      <c r="L2320" s="112">
        <f>'Run Rate'!O235</f>
        <v>2</v>
      </c>
      <c r="M2320" s="112">
        <f>'Run Rate'!P235</f>
        <v>7</v>
      </c>
      <c r="N2320" s="112">
        <f>'Run Rate'!Q235</f>
        <v>4</v>
      </c>
      <c r="O2320" s="112">
        <f>'Run Rate'!R235</f>
        <v>2</v>
      </c>
      <c r="P2320" s="112">
        <f>'Run Rate'!S235</f>
        <v>1</v>
      </c>
      <c r="Q2320" s="112">
        <f>'Run Rate'!T235</f>
        <v>2</v>
      </c>
      <c r="R2320" s="112">
        <f>'Run Rate'!U235</f>
        <v>4</v>
      </c>
      <c r="S2320" s="112">
        <f>'Run Rate'!V235</f>
        <v>7</v>
      </c>
      <c r="T2320" s="112">
        <f>'Run Rate'!W235</f>
        <v>2</v>
      </c>
      <c r="U2320" s="112">
        <f>'Run Rate'!X235</f>
        <v>5</v>
      </c>
      <c r="V2320" s="112">
        <f>'Run Rate'!Y235</f>
        <v>2</v>
      </c>
      <c r="W2320" s="112">
        <f>'Run Rate'!Z235</f>
        <v>2</v>
      </c>
      <c r="X2320" s="112">
        <f>'Run Rate'!AA235</f>
        <v>3</v>
      </c>
      <c r="Y2320" s="112">
        <f>'Run Rate'!AB235</f>
        <v>3</v>
      </c>
      <c r="Z2320" s="112">
        <f>'Run Rate'!AC235</f>
        <v>4</v>
      </c>
      <c r="AA2320" s="112">
        <f>'Run Rate'!AD235</f>
        <v>3</v>
      </c>
      <c r="AB2320" s="113">
        <v>3</v>
      </c>
      <c r="AC2320" s="112">
        <v>3</v>
      </c>
      <c r="AD2320" s="112">
        <v>3</v>
      </c>
      <c r="AE2320" s="112">
        <v>3</v>
      </c>
      <c r="AF2320" s="112">
        <v>3</v>
      </c>
      <c r="AG2320" s="112">
        <v>3</v>
      </c>
      <c r="AH2320" s="112">
        <v>3</v>
      </c>
      <c r="AI2320" s="112">
        <v>3</v>
      </c>
      <c r="AJ2320" s="112">
        <v>3</v>
      </c>
      <c r="AK2320" s="112">
        <v>3</v>
      </c>
      <c r="AL2320" s="112">
        <v>3</v>
      </c>
      <c r="AM2320" s="112">
        <v>3</v>
      </c>
      <c r="AN2320" s="112">
        <v>3</v>
      </c>
      <c r="AQ2320" t="str">
        <f>AQ2318</f>
        <v/>
      </c>
    </row>
    <row r="2321" spans="1:43" ht="14.25" customHeight="1" x14ac:dyDescent="0.25">
      <c r="A2321" s="99" t="s">
        <v>1165</v>
      </c>
      <c r="B2321" s="114"/>
      <c r="C2321" s="114"/>
      <c r="D2321" s="114"/>
      <c r="E2321" s="114"/>
      <c r="F2321" s="114"/>
      <c r="G2321" s="114"/>
      <c r="H2321" s="114"/>
      <c r="I2321" s="114"/>
      <c r="J2321" s="114"/>
      <c r="K2321" s="114"/>
      <c r="L2321" s="114"/>
      <c r="M2321" s="114"/>
      <c r="N2321" s="114"/>
      <c r="O2321" s="114"/>
      <c r="P2321" s="114"/>
      <c r="Q2321" s="114"/>
      <c r="R2321" s="114"/>
      <c r="S2321" s="114"/>
      <c r="T2321" s="114"/>
      <c r="U2321" s="114"/>
      <c r="V2321" s="114"/>
      <c r="W2321" s="115"/>
      <c r="X2321" s="115"/>
      <c r="Y2321" s="115"/>
      <c r="Z2321" s="115"/>
      <c r="AA2321" s="112" t="s">
        <v>1166</v>
      </c>
      <c r="AB2321" s="113"/>
      <c r="AC2321" s="112"/>
      <c r="AD2321" s="112"/>
      <c r="AE2321" s="112"/>
      <c r="AF2321" s="112"/>
      <c r="AG2321" s="112"/>
      <c r="AH2321" s="112"/>
      <c r="AI2321" s="112"/>
      <c r="AJ2321" s="112"/>
      <c r="AK2321" s="112"/>
      <c r="AL2321" s="112"/>
      <c r="AM2321" s="112"/>
      <c r="AN2321" s="112"/>
      <c r="AQ2321" t="str">
        <f>AQ2318</f>
        <v/>
      </c>
    </row>
    <row r="2322" spans="1:43" ht="14.25" customHeight="1" x14ac:dyDescent="0.25">
      <c r="A2322" s="99" t="s">
        <v>1167</v>
      </c>
      <c r="B2322" s="114"/>
      <c r="C2322" s="114"/>
      <c r="D2322" s="114"/>
      <c r="E2322" s="114"/>
      <c r="F2322" s="114"/>
      <c r="G2322" s="114"/>
      <c r="H2322" s="114"/>
      <c r="I2322" s="114"/>
      <c r="J2322" s="114"/>
      <c r="K2322" s="114"/>
      <c r="L2322" s="114"/>
      <c r="M2322" s="114"/>
      <c r="N2322" s="114"/>
      <c r="O2322" s="114"/>
      <c r="P2322" s="114"/>
      <c r="Q2322" s="114"/>
      <c r="R2322" s="114"/>
      <c r="S2322" s="114"/>
      <c r="T2322" s="114"/>
      <c r="U2322" s="114"/>
      <c r="V2322" s="114"/>
      <c r="W2322" s="115"/>
      <c r="X2322" s="116"/>
      <c r="Y2322" s="117"/>
      <c r="Z2322" s="115"/>
      <c r="AA2322" s="112" t="s">
        <v>1168</v>
      </c>
      <c r="AB2322" s="113">
        <f>'Demand Input VP'!B1164</f>
        <v>0</v>
      </c>
      <c r="AC2322" s="112">
        <f>'Demand Input VP'!C1164</f>
        <v>0</v>
      </c>
      <c r="AD2322" s="112">
        <f>'Demand Input VP'!D1164</f>
        <v>0</v>
      </c>
      <c r="AE2322" s="112">
        <f>'Demand Input VP'!E1164</f>
        <v>0</v>
      </c>
      <c r="AF2322" s="112">
        <f>'Demand Input VP'!F1164</f>
        <v>0</v>
      </c>
      <c r="AG2322" s="112">
        <f>'Demand Input VP'!G1164</f>
        <v>0</v>
      </c>
      <c r="AH2322" s="112">
        <f>'Demand Input VP'!H1164</f>
        <v>0</v>
      </c>
      <c r="AI2322" s="112">
        <f>'Demand Input VP'!I1164</f>
        <v>0</v>
      </c>
      <c r="AJ2322" s="112">
        <f>'Demand Input VP'!J1164</f>
        <v>0</v>
      </c>
      <c r="AK2322" s="112">
        <f>'Demand Input VP'!K1164</f>
        <v>0</v>
      </c>
      <c r="AL2322" s="112">
        <f>'Demand Input VP'!L1164</f>
        <v>0</v>
      </c>
      <c r="AM2322" s="112">
        <f>'Demand Input VP'!M1164</f>
        <v>0</v>
      </c>
      <c r="AN2322" s="112">
        <f>'Demand Input VP'!N1164</f>
        <v>0</v>
      </c>
      <c r="AQ2322" t="str">
        <f>AQ2318</f>
        <v/>
      </c>
    </row>
    <row r="2323" spans="1:43" ht="14.25" customHeight="1" x14ac:dyDescent="0.25">
      <c r="A2323" s="99" t="s">
        <v>1169</v>
      </c>
      <c r="B2323" s="118"/>
      <c r="C2323" s="118"/>
      <c r="D2323" s="118"/>
      <c r="E2323" s="118"/>
      <c r="F2323" s="118"/>
      <c r="G2323" s="118"/>
      <c r="H2323" s="118"/>
      <c r="I2323" s="118"/>
      <c r="J2323" s="118"/>
      <c r="K2323" s="118"/>
      <c r="L2323" s="118"/>
      <c r="M2323" s="118"/>
      <c r="N2323" s="118"/>
      <c r="O2323" s="118"/>
      <c r="P2323" s="118"/>
      <c r="Q2323" s="118"/>
      <c r="R2323" s="118"/>
      <c r="S2323" s="118"/>
      <c r="T2323" s="118"/>
      <c r="U2323" s="118"/>
      <c r="V2323" s="118"/>
      <c r="W2323" s="115"/>
      <c r="X2323" s="116"/>
      <c r="Y2323" s="117"/>
      <c r="Z2323" s="119"/>
      <c r="AA2323" s="120" t="s">
        <v>1170</v>
      </c>
      <c r="AB2323" s="121">
        <f>'Demand Input VP'!B1163</f>
        <v>0</v>
      </c>
      <c r="AC2323" s="120">
        <f>'Demand Input VP'!C1163</f>
        <v>0</v>
      </c>
      <c r="AD2323" s="120">
        <f>'Demand Input VP'!D1163</f>
        <v>0</v>
      </c>
      <c r="AE2323" s="120">
        <f>'Demand Input VP'!E1163</f>
        <v>0</v>
      </c>
      <c r="AF2323" s="120">
        <f>'Demand Input VP'!F1163</f>
        <v>0</v>
      </c>
      <c r="AG2323" s="120">
        <f>'Demand Input VP'!G1163</f>
        <v>0</v>
      </c>
      <c r="AH2323" s="120">
        <f>'Demand Input VP'!H1163</f>
        <v>0</v>
      </c>
      <c r="AI2323" s="120">
        <f>'Demand Input VP'!I1163</f>
        <v>0</v>
      </c>
      <c r="AJ2323" s="120">
        <f>'Demand Input VP'!J1163</f>
        <v>0</v>
      </c>
      <c r="AK2323" s="120">
        <f>'Demand Input VP'!K1163</f>
        <v>0</v>
      </c>
      <c r="AL2323" s="120">
        <f>'Demand Input VP'!L1163</f>
        <v>0</v>
      </c>
      <c r="AM2323" s="120">
        <f>'Demand Input VP'!M1163</f>
        <v>0</v>
      </c>
      <c r="AN2323" s="120">
        <f>'Demand Input VP'!N1163</f>
        <v>0</v>
      </c>
      <c r="AQ2323" t="str">
        <f>AQ2318</f>
        <v/>
      </c>
    </row>
    <row r="2324" spans="1:43" ht="14.25" customHeight="1" x14ac:dyDescent="0.25">
      <c r="A2324" s="1"/>
      <c r="B2324" s="122"/>
      <c r="C2324" s="122"/>
      <c r="D2324" s="122"/>
      <c r="E2324" s="122"/>
      <c r="F2324" s="122"/>
      <c r="G2324" s="122"/>
      <c r="H2324" s="122"/>
      <c r="I2324" s="122"/>
      <c r="J2324" s="122"/>
      <c r="K2324" s="122"/>
      <c r="L2324" s="122"/>
      <c r="M2324" s="122"/>
      <c r="N2324" s="122"/>
      <c r="O2324" s="122"/>
      <c r="P2324" s="122"/>
      <c r="Q2324" s="122"/>
      <c r="R2324" s="122"/>
      <c r="S2324" s="122"/>
      <c r="T2324" s="122"/>
      <c r="U2324" s="122"/>
      <c r="V2324" s="122"/>
      <c r="W2324" s="123"/>
      <c r="X2324" s="116"/>
      <c r="Y2324" s="117"/>
      <c r="Z2324" s="123"/>
      <c r="AA2324" s="112" t="s">
        <v>1171</v>
      </c>
      <c r="AB2324" s="113">
        <f>'Demand Input MP'!B1164</f>
        <v>0</v>
      </c>
      <c r="AC2324" s="112">
        <f>'Demand Input MP'!C1164</f>
        <v>0</v>
      </c>
      <c r="AD2324" s="112">
        <f>'Demand Input MP'!D1164</f>
        <v>0</v>
      </c>
      <c r="AE2324" s="112">
        <f>'Demand Input MP'!E1164</f>
        <v>0</v>
      </c>
      <c r="AF2324" s="112">
        <f>'Demand Input MP'!F1164</f>
        <v>0</v>
      </c>
      <c r="AG2324" s="112">
        <f>'Demand Input MP'!G1164</f>
        <v>0</v>
      </c>
      <c r="AH2324" s="112">
        <f>'Demand Input MP'!H1164</f>
        <v>0</v>
      </c>
      <c r="AI2324" s="112">
        <f>'Demand Input MP'!I1164</f>
        <v>0</v>
      </c>
      <c r="AJ2324" s="112">
        <f>'Demand Input MP'!J1164</f>
        <v>0</v>
      </c>
      <c r="AK2324" s="112">
        <f>'Demand Input MP'!K1164</f>
        <v>0</v>
      </c>
      <c r="AL2324" s="112">
        <f>'Demand Input MP'!L1164</f>
        <v>0</v>
      </c>
      <c r="AM2324" s="112">
        <f>'Demand Input MP'!M1164</f>
        <v>0</v>
      </c>
      <c r="AN2324" s="112">
        <f>'Demand Input MP'!N1164</f>
        <v>0</v>
      </c>
      <c r="AQ2324" t="str">
        <f>AQ2318</f>
        <v/>
      </c>
    </row>
    <row r="2325" spans="1:43" ht="14.25" customHeight="1" x14ac:dyDescent="0.25">
      <c r="A2325" s="1"/>
      <c r="B2325" s="122"/>
      <c r="C2325" s="122"/>
      <c r="D2325" s="122"/>
      <c r="E2325" s="122"/>
      <c r="F2325" s="122"/>
      <c r="G2325" s="122"/>
      <c r="H2325" s="122"/>
      <c r="I2325" s="122"/>
      <c r="J2325" s="122"/>
      <c r="K2325" s="122"/>
      <c r="L2325" s="122"/>
      <c r="M2325" s="122"/>
      <c r="N2325" s="122"/>
      <c r="O2325" s="122"/>
      <c r="P2325" s="122"/>
      <c r="Q2325" s="122"/>
      <c r="R2325" s="122"/>
      <c r="S2325" s="122"/>
      <c r="T2325" s="122"/>
      <c r="U2325" s="122"/>
      <c r="V2325" s="124" t="s">
        <v>91</v>
      </c>
      <c r="W2325" s="125">
        <f>IFERROR(IF(SUM('Run Rate History'!E235:AD235)&gt;0,(SUMPRODUCT((B2320:AA2320&gt;=PERCENTILE(B2320:AA2320,0.1))*(B2320:AA2320&lt;=PERCENTILE(B2320:AA2320,0.9))*B2320:AA2320)+SUMPRODUCT(('Run Rate History'!E235:AD235&gt;=PERCENTILE(B2320:AA2320,0.1))*('Run Rate History'!E235:AD235&lt;=PERCENTILE(B2320:AA2320,0.9))*'Run Rate History'!E235:AD235))/(SUMPRODUCT((B2320:AA2320&gt;=PERCENTILE(B2320:AA2320,0.1))*(B2320:AA2320&lt;=PERCENTILE(B2320:AA2320,0.9))*1)+SUMPRODUCT(('Run Rate History'!E235:AD235&gt;=PERCENTILE(B2320:AA2320,0.1))*('Run Rate History'!E235:AD235&lt;=PERCENTILE(B2320:AA2320,0.9))*1)),TRIMMEAN(B2320:AA2320,0.15)),0)</f>
        <v>4.1707317073170733</v>
      </c>
      <c r="X2325" s="126" t="s">
        <v>1172</v>
      </c>
      <c r="Y2325" s="127">
        <f>SUM(B2320:AA2320)/26</f>
        <v>4.1923076923076925</v>
      </c>
      <c r="Z2325" s="128"/>
      <c r="AA2325" s="112" t="s">
        <v>1173</v>
      </c>
      <c r="AB2325" s="113">
        <f>'Demand Input MP'!B1163</f>
        <v>0</v>
      </c>
      <c r="AC2325" s="112">
        <f>'Demand Input MP'!C1163</f>
        <v>0</v>
      </c>
      <c r="AD2325" s="112">
        <f>'Demand Input MP'!D1163</f>
        <v>0</v>
      </c>
      <c r="AE2325" s="112">
        <f>'Demand Input MP'!E1163</f>
        <v>0</v>
      </c>
      <c r="AF2325" s="112">
        <f>'Demand Input MP'!F1163</f>
        <v>0</v>
      </c>
      <c r="AG2325" s="112">
        <f>'Demand Input MP'!G1163</f>
        <v>0</v>
      </c>
      <c r="AH2325" s="112">
        <f>'Demand Input MP'!H1163</f>
        <v>0</v>
      </c>
      <c r="AI2325" s="112">
        <f>'Demand Input MP'!I1163</f>
        <v>0</v>
      </c>
      <c r="AJ2325" s="112">
        <f>'Demand Input MP'!J1163</f>
        <v>0</v>
      </c>
      <c r="AK2325" s="112">
        <f>'Demand Input MP'!K1163</f>
        <v>0</v>
      </c>
      <c r="AL2325" s="112">
        <f>'Demand Input MP'!L1163</f>
        <v>0</v>
      </c>
      <c r="AM2325" s="112">
        <f>'Demand Input MP'!M1163</f>
        <v>0</v>
      </c>
      <c r="AN2325" s="112">
        <f>'Demand Input MP'!N1163</f>
        <v>0</v>
      </c>
      <c r="AQ2325" t="str">
        <f>AQ2318</f>
        <v/>
      </c>
    </row>
    <row r="2326" spans="1:43" ht="14.25" customHeight="1" x14ac:dyDescent="0.25">
      <c r="A2326" s="1"/>
      <c r="B2326" s="122"/>
      <c r="C2326" s="122"/>
      <c r="D2326" s="122"/>
      <c r="E2326" s="122"/>
      <c r="F2326" s="122"/>
      <c r="G2326" s="122"/>
      <c r="H2326" s="122"/>
      <c r="I2326" s="122"/>
      <c r="J2326" s="122"/>
      <c r="K2326" s="122"/>
      <c r="L2326" s="122"/>
      <c r="M2326" s="122"/>
      <c r="N2326" s="122"/>
      <c r="O2326" s="122"/>
      <c r="P2326" s="122"/>
      <c r="Q2326" s="122"/>
      <c r="R2326" s="122"/>
      <c r="S2326" s="122"/>
      <c r="T2326" s="122"/>
      <c r="U2326" s="122"/>
      <c r="V2326" s="124" t="s">
        <v>94</v>
      </c>
      <c r="W2326" s="125">
        <f>IFERROR((1*MIN(MAX(X2320,0.5*IF(SUM('Run Rate History'!E235:AD235)&gt;0,(MEDIAN(IF(B2320:AA2320&gt;0,B2320:AA2320))+MEDIAN(IF('Run Rate History'!E235:AD235&gt;0,'Run Rate History'!E235:AD235)))/2,MEDIAN(IF(B2320:AA2320&gt;0,B2320:AA2320)))),2*IF(SUM('Run Rate History'!E235:AD235)&gt;0,(MEDIAN(IF(B2320:AA2320&gt;0,B2320:AA2320))+MEDIAN(IF('Run Rate History'!E235:AD235&gt;0,'Run Rate History'!E235:AD235)))/2,MEDIAN(IF(B2320:AA2320&gt;0,B2320:AA2320))))+2*MIN(MAX(Y2320,0.5*IF(SUM('Run Rate History'!E235:AD235)&gt;0,(MEDIAN(IF(B2320:AA2320&gt;0,B2320:AA2320))+MEDIAN(IF('Run Rate History'!E235:AD235&gt;0,'Run Rate History'!E235:AD235)))/2,MEDIAN(IF(B2320:AA2320&gt;0,B2320:AA2320)))),2*IF(SUM('Run Rate History'!E235:AD235)&gt;0,(MEDIAN(IF(B2320:AA2320&gt;0,B2320:AA2320))+MEDIAN(IF('Run Rate History'!E235:AD235&gt;0,'Run Rate History'!E235:AD235)))/2,MEDIAN(IF(B2320:AA2320&gt;0,B2320:AA2320))))+3*MIN(MAX(Z2320,0.5*IF(SUM('Run Rate History'!E235:AD235)&gt;0,(MEDIAN(IF(B2320:AA2320&gt;0,B2320:AA2320))+MEDIAN(IF('Run Rate History'!E235:AD235&gt;0,'Run Rate History'!E235:AD235)))/2,MEDIAN(IF(B2320:AA2320&gt;0,B2320:AA2320)))),2*IF(SUM('Run Rate History'!E235:AD235)&gt;0,(MEDIAN(IF(B2320:AA2320&gt;0,B2320:AA2320))+MEDIAN(IF('Run Rate History'!E235:AD235&gt;0,'Run Rate History'!E235:AD235)))/2,MEDIAN(IF(B2320:AA2320&gt;0,B2320:AA2320))))+4*MIN(MAX(AA2320,0.5*IF(SUM('Run Rate History'!E235:AD235)&gt;0,(MEDIAN(IF(B2320:AA2320&gt;0,B2320:AA2320))+MEDIAN(IF('Run Rate History'!E235:AD235&gt;0,'Run Rate History'!E235:AD235)))/2,MEDIAN(IF(B2320:AA2320&gt;0,B2320:AA2320)))),2*IF(SUM('Run Rate History'!E235:AD235)&gt;0,(MEDIAN(IF(B2320:AA2320&gt;0,B2320:AA2320))+MEDIAN(IF('Run Rate History'!E235:AD235&gt;0,'Run Rate History'!E235:AD235)))/2,MEDIAN(IF(B2320:AA2320&gt;0,B2320:AA2320)))))/10,0)</f>
        <v>3.3</v>
      </c>
      <c r="X2326" s="129" t="s">
        <v>1174</v>
      </c>
      <c r="Y2326" s="130">
        <f>IFERROR(VLOOKUP(A2318,'Stanje zaliha'!A:E,5,FALSE()),0)</f>
        <v>37</v>
      </c>
      <c r="Z2326" s="131"/>
      <c r="AA2326" s="113" t="s">
        <v>1175</v>
      </c>
      <c r="AB2326" s="118">
        <f t="shared" ref="AB2326:AN2326" si="462">SUM(AB2322:AB2325)</f>
        <v>0</v>
      </c>
      <c r="AC2326" s="118">
        <f t="shared" si="462"/>
        <v>0</v>
      </c>
      <c r="AD2326" s="118">
        <f t="shared" si="462"/>
        <v>0</v>
      </c>
      <c r="AE2326" s="118">
        <f t="shared" si="462"/>
        <v>0</v>
      </c>
      <c r="AF2326" s="118">
        <f t="shared" si="462"/>
        <v>0</v>
      </c>
      <c r="AG2326" s="118">
        <f t="shared" si="462"/>
        <v>0</v>
      </c>
      <c r="AH2326" s="118">
        <f t="shared" si="462"/>
        <v>0</v>
      </c>
      <c r="AI2326" s="118">
        <f t="shared" si="462"/>
        <v>0</v>
      </c>
      <c r="AJ2326" s="118">
        <f t="shared" si="462"/>
        <v>0</v>
      </c>
      <c r="AK2326" s="118">
        <f t="shared" si="462"/>
        <v>0</v>
      </c>
      <c r="AL2326" s="118">
        <f t="shared" si="462"/>
        <v>0</v>
      </c>
      <c r="AM2326" s="118">
        <f t="shared" si="462"/>
        <v>0</v>
      </c>
      <c r="AN2326" s="118">
        <f t="shared" si="462"/>
        <v>0</v>
      </c>
      <c r="AQ2326" t="str">
        <f>AQ2318</f>
        <v/>
      </c>
    </row>
    <row r="2327" spans="1:43" ht="14.25" customHeight="1" x14ac:dyDescent="0.25">
      <c r="A2327" s="1"/>
      <c r="B2327" s="122"/>
      <c r="C2327" s="122"/>
      <c r="D2327" s="122"/>
      <c r="E2327" s="122"/>
      <c r="F2327" s="122"/>
      <c r="G2327" s="122"/>
      <c r="H2327" s="122"/>
      <c r="I2327" s="122"/>
      <c r="J2327" s="122"/>
      <c r="K2327" s="122"/>
      <c r="L2327" s="122"/>
      <c r="M2327" s="122"/>
      <c r="N2327" s="122"/>
      <c r="O2327" s="122"/>
      <c r="P2327" s="122"/>
      <c r="Q2327" s="122"/>
      <c r="R2327" s="122"/>
      <c r="S2327" s="122"/>
      <c r="T2327" s="122"/>
      <c r="U2327" s="122"/>
      <c r="V2327" s="124" t="s">
        <v>95</v>
      </c>
      <c r="W2327" s="125">
        <f>IFERROR(0.6*W2326+0.4*W2325,0)</f>
        <v>3.6482926829268294</v>
      </c>
      <c r="X2327" s="132" t="s">
        <v>1176</v>
      </c>
      <c r="Y2327" s="133">
        <f>IFERROR(SUMIF('Popis poslanih narudžbi'!A:A,A2318,'Popis poslanih narudžbi'!C:C),0)</f>
        <v>0</v>
      </c>
      <c r="Z2327" s="131"/>
      <c r="AA2327" s="134" t="s">
        <v>1177</v>
      </c>
      <c r="AB2327" s="118">
        <f t="shared" ref="AB2327:AN2327" si="463">AB2320+AB2326</f>
        <v>3</v>
      </c>
      <c r="AC2327" s="118">
        <f t="shared" si="463"/>
        <v>3</v>
      </c>
      <c r="AD2327" s="118">
        <f t="shared" si="463"/>
        <v>3</v>
      </c>
      <c r="AE2327" s="118">
        <f t="shared" si="463"/>
        <v>3</v>
      </c>
      <c r="AF2327" s="118">
        <f t="shared" si="463"/>
        <v>3</v>
      </c>
      <c r="AG2327" s="118">
        <f t="shared" si="463"/>
        <v>3</v>
      </c>
      <c r="AH2327" s="118">
        <f t="shared" si="463"/>
        <v>3</v>
      </c>
      <c r="AI2327" s="118">
        <f t="shared" si="463"/>
        <v>3</v>
      </c>
      <c r="AJ2327" s="118">
        <f t="shared" si="463"/>
        <v>3</v>
      </c>
      <c r="AK2327" s="118">
        <f t="shared" si="463"/>
        <v>3</v>
      </c>
      <c r="AL2327" s="118">
        <f t="shared" si="463"/>
        <v>3</v>
      </c>
      <c r="AM2327" s="118">
        <f t="shared" si="463"/>
        <v>3</v>
      </c>
      <c r="AN2327" s="118">
        <f t="shared" si="463"/>
        <v>3</v>
      </c>
      <c r="AQ2327" t="str">
        <f>AQ2318</f>
        <v/>
      </c>
    </row>
    <row r="2328" spans="1:43" ht="14.25" customHeight="1" x14ac:dyDescent="0.25">
      <c r="A2328" s="107" t="str">
        <f>'Run Rate'!A236</f>
        <v>POL04474</v>
      </c>
      <c r="B2328" s="135" t="str">
        <f>'Run Rate'!B236</f>
        <v>Polleo BCAA 750 ml Orange- Lemon- Lime</v>
      </c>
      <c r="C2328" s="135" t="str">
        <f>'Run Rate'!C236</f>
        <v>RTD &amp; SNACKS</v>
      </c>
      <c r="D2328" s="135" t="str">
        <f>'Run Rate'!D236</f>
        <v>02 SILVER</v>
      </c>
      <c r="E2328" s="122"/>
      <c r="F2328" s="122"/>
      <c r="G2328" s="122"/>
      <c r="H2328" s="122"/>
      <c r="I2328" s="122"/>
      <c r="J2328" s="122"/>
      <c r="K2328" s="122"/>
      <c r="L2328" s="122"/>
      <c r="M2328" s="122"/>
      <c r="N2328" s="122"/>
      <c r="O2328" s="122"/>
      <c r="P2328" s="122"/>
      <c r="Q2328" s="122"/>
      <c r="R2328" s="122"/>
      <c r="S2328" s="122"/>
      <c r="T2328" s="122"/>
      <c r="U2328" s="122"/>
      <c r="V2328" s="122"/>
      <c r="W2328" s="122"/>
      <c r="X2328" s="122"/>
      <c r="Y2328" s="122"/>
      <c r="Z2328" s="122"/>
      <c r="AA2328" s="122"/>
      <c r="AB2328" s="122"/>
      <c r="AC2328" s="122"/>
      <c r="AD2328" s="122"/>
      <c r="AE2328" s="122"/>
      <c r="AF2328" s="122"/>
      <c r="AG2328" s="122"/>
      <c r="AH2328" s="122"/>
      <c r="AI2328" s="122"/>
      <c r="AJ2328" s="122"/>
      <c r="AK2328" s="122"/>
      <c r="AL2328" s="122"/>
      <c r="AM2328" s="122"/>
      <c r="AN2328" s="122"/>
      <c r="AQ2328" t="str">
        <f>IF(AND(OR($B$1="ALL",$B$1=C2328),OR($E$1="ALL",$E$1=D2328),OR($B$2="ALL",$B$2=A2328),OR($E$2="ALL",IFERROR(SEARCH($E$2,B2328),0)&gt;0)),"MATCH","")</f>
        <v/>
      </c>
    </row>
    <row r="2329" spans="1:43" ht="14.25" customHeight="1" x14ac:dyDescent="0.25">
      <c r="A2329" s="108" t="s">
        <v>1137</v>
      </c>
      <c r="B2329" s="136" t="s">
        <v>1138</v>
      </c>
      <c r="C2329" s="136" t="s">
        <v>1139</v>
      </c>
      <c r="D2329" s="136" t="s">
        <v>1140</v>
      </c>
      <c r="E2329" s="136" t="s">
        <v>1141</v>
      </c>
      <c r="F2329" s="136" t="s">
        <v>1142</v>
      </c>
      <c r="G2329" s="136" t="s">
        <v>1143</v>
      </c>
      <c r="H2329" s="136" t="s">
        <v>1144</v>
      </c>
      <c r="I2329" s="136" t="s">
        <v>1145</v>
      </c>
      <c r="J2329" s="136" t="s">
        <v>1146</v>
      </c>
      <c r="K2329" s="136" t="s">
        <v>1147</v>
      </c>
      <c r="L2329" s="136" t="s">
        <v>1148</v>
      </c>
      <c r="M2329" s="136" t="s">
        <v>1149</v>
      </c>
      <c r="N2329" s="136" t="s">
        <v>1150</v>
      </c>
      <c r="O2329" s="136" t="s">
        <v>1151</v>
      </c>
      <c r="P2329" s="136" t="s">
        <v>1152</v>
      </c>
      <c r="Q2329" s="136" t="s">
        <v>1153</v>
      </c>
      <c r="R2329" s="136" t="s">
        <v>1154</v>
      </c>
      <c r="S2329" s="136" t="s">
        <v>1155</v>
      </c>
      <c r="T2329" s="136" t="s">
        <v>1156</v>
      </c>
      <c r="U2329" s="136" t="s">
        <v>1157</v>
      </c>
      <c r="V2329" s="136" t="s">
        <v>1158</v>
      </c>
      <c r="W2329" s="136" t="s">
        <v>1159</v>
      </c>
      <c r="X2329" s="136" t="s">
        <v>1160</v>
      </c>
      <c r="Y2329" s="136" t="s">
        <v>1161</v>
      </c>
      <c r="Z2329" s="136" t="s">
        <v>1162</v>
      </c>
      <c r="AA2329" s="136" t="s">
        <v>1163</v>
      </c>
      <c r="AB2329" s="137" t="s">
        <v>156</v>
      </c>
      <c r="AC2329" s="137" t="s">
        <v>157</v>
      </c>
      <c r="AD2329" s="137" t="s">
        <v>158</v>
      </c>
      <c r="AE2329" s="137" t="s">
        <v>139</v>
      </c>
      <c r="AF2329" s="138" t="s">
        <v>140</v>
      </c>
      <c r="AG2329" s="138" t="s">
        <v>141</v>
      </c>
      <c r="AH2329" s="138" t="s">
        <v>142</v>
      </c>
      <c r="AI2329" s="138" t="s">
        <v>143</v>
      </c>
      <c r="AJ2329" s="139" t="s">
        <v>144</v>
      </c>
      <c r="AK2329" s="139" t="s">
        <v>145</v>
      </c>
      <c r="AL2329" s="139" t="s">
        <v>146</v>
      </c>
      <c r="AM2329" s="140" t="s">
        <v>147</v>
      </c>
      <c r="AN2329" s="140" t="s">
        <v>148</v>
      </c>
      <c r="AQ2329" t="str">
        <f>AQ2328</f>
        <v/>
      </c>
    </row>
    <row r="2330" spans="1:43" ht="14.25" customHeight="1" x14ac:dyDescent="0.25">
      <c r="A2330" s="99" t="s">
        <v>1164</v>
      </c>
      <c r="B2330" s="112">
        <f>'Run Rate'!E236</f>
        <v>528</v>
      </c>
      <c r="C2330" s="112">
        <f>'Run Rate'!F236</f>
        <v>347</v>
      </c>
      <c r="D2330" s="112">
        <f>'Run Rate'!G236</f>
        <v>342</v>
      </c>
      <c r="E2330" s="112">
        <f>'Run Rate'!H236</f>
        <v>704</v>
      </c>
      <c r="F2330" s="112">
        <f>'Run Rate'!I236</f>
        <v>1030</v>
      </c>
      <c r="G2330" s="112">
        <f>'Run Rate'!J236</f>
        <v>844</v>
      </c>
      <c r="H2330" s="112">
        <f>'Run Rate'!K236</f>
        <v>844</v>
      </c>
      <c r="I2330" s="112">
        <f>'Run Rate'!L236</f>
        <v>378</v>
      </c>
      <c r="J2330" s="112">
        <f>'Run Rate'!M236</f>
        <v>825</v>
      </c>
      <c r="K2330" s="112">
        <f>'Run Rate'!N236</f>
        <v>399</v>
      </c>
      <c r="L2330" s="112">
        <f>'Run Rate'!O236</f>
        <v>1179</v>
      </c>
      <c r="M2330" s="112">
        <f>'Run Rate'!P236</f>
        <v>243</v>
      </c>
      <c r="N2330" s="112">
        <f>'Run Rate'!Q236</f>
        <v>234</v>
      </c>
      <c r="O2330" s="112">
        <f>'Run Rate'!R236</f>
        <v>141</v>
      </c>
      <c r="P2330" s="112">
        <f>'Run Rate'!S236</f>
        <v>41</v>
      </c>
      <c r="Q2330" s="112">
        <f>'Run Rate'!T236</f>
        <v>216</v>
      </c>
      <c r="R2330" s="112">
        <f>'Run Rate'!U236</f>
        <v>504</v>
      </c>
      <c r="S2330" s="112">
        <f>'Run Rate'!V236</f>
        <v>292</v>
      </c>
      <c r="T2330" s="112">
        <f>'Run Rate'!W236</f>
        <v>156</v>
      </c>
      <c r="U2330" s="112">
        <f>'Run Rate'!X236</f>
        <v>2063</v>
      </c>
      <c r="V2330" s="112">
        <f>'Run Rate'!Y236</f>
        <v>1505</v>
      </c>
      <c r="W2330" s="112">
        <f>'Run Rate'!Z236</f>
        <v>543</v>
      </c>
      <c r="X2330" s="112">
        <f>'Run Rate'!AA236</f>
        <v>956</v>
      </c>
      <c r="Y2330" s="112">
        <f>'Run Rate'!AB236</f>
        <v>607</v>
      </c>
      <c r="Z2330" s="112">
        <f>'Run Rate'!AC236</f>
        <v>832</v>
      </c>
      <c r="AA2330" s="112">
        <f>'Run Rate'!AD236</f>
        <v>589</v>
      </c>
      <c r="AB2330" s="113">
        <v>724</v>
      </c>
      <c r="AC2330" s="112">
        <v>724</v>
      </c>
      <c r="AD2330" s="112">
        <v>724</v>
      </c>
      <c r="AE2330" s="112">
        <v>724</v>
      </c>
      <c r="AF2330" s="112">
        <v>724</v>
      </c>
      <c r="AG2330" s="112">
        <v>724</v>
      </c>
      <c r="AH2330" s="112">
        <v>724</v>
      </c>
      <c r="AI2330" s="112">
        <v>724</v>
      </c>
      <c r="AJ2330" s="112">
        <v>724</v>
      </c>
      <c r="AK2330" s="112">
        <v>724</v>
      </c>
      <c r="AL2330" s="112">
        <v>724</v>
      </c>
      <c r="AM2330" s="112">
        <v>724</v>
      </c>
      <c r="AN2330" s="112">
        <v>724</v>
      </c>
      <c r="AQ2330" t="str">
        <f>AQ2328</f>
        <v/>
      </c>
    </row>
    <row r="2331" spans="1:43" ht="14.25" customHeight="1" x14ac:dyDescent="0.25">
      <c r="A2331" s="99" t="s">
        <v>1165</v>
      </c>
      <c r="B2331" s="114"/>
      <c r="C2331" s="114"/>
      <c r="D2331" s="114"/>
      <c r="E2331" s="114"/>
      <c r="F2331" s="114"/>
      <c r="G2331" s="114"/>
      <c r="H2331" s="114"/>
      <c r="I2331" s="114"/>
      <c r="J2331" s="114"/>
      <c r="K2331" s="114"/>
      <c r="L2331" s="114"/>
      <c r="M2331" s="114"/>
      <c r="N2331" s="114"/>
      <c r="O2331" s="114"/>
      <c r="P2331" s="114"/>
      <c r="Q2331" s="114"/>
      <c r="R2331" s="114"/>
      <c r="S2331" s="114"/>
      <c r="T2331" s="114"/>
      <c r="U2331" s="114"/>
      <c r="V2331" s="114"/>
      <c r="W2331" s="115"/>
      <c r="X2331" s="115"/>
      <c r="Y2331" s="115"/>
      <c r="Z2331" s="115"/>
      <c r="AA2331" s="112" t="s">
        <v>1166</v>
      </c>
      <c r="AB2331" s="113"/>
      <c r="AC2331" s="112"/>
      <c r="AD2331" s="112"/>
      <c r="AE2331" s="112"/>
      <c r="AF2331" s="112"/>
      <c r="AG2331" s="112"/>
      <c r="AH2331" s="112"/>
      <c r="AI2331" s="112"/>
      <c r="AJ2331" s="112"/>
      <c r="AK2331" s="112"/>
      <c r="AL2331" s="112"/>
      <c r="AM2331" s="112"/>
      <c r="AN2331" s="112"/>
      <c r="AQ2331" t="str">
        <f>AQ2328</f>
        <v/>
      </c>
    </row>
    <row r="2332" spans="1:43" ht="14.25" customHeight="1" x14ac:dyDescent="0.25">
      <c r="A2332" s="99" t="s">
        <v>1167</v>
      </c>
      <c r="B2332" s="114"/>
      <c r="C2332" s="114"/>
      <c r="D2332" s="114"/>
      <c r="E2332" s="114"/>
      <c r="F2332" s="114"/>
      <c r="G2332" s="114"/>
      <c r="H2332" s="114"/>
      <c r="I2332" s="114"/>
      <c r="J2332" s="114"/>
      <c r="K2332" s="114"/>
      <c r="L2332" s="114"/>
      <c r="M2332" s="114"/>
      <c r="N2332" s="114"/>
      <c r="O2332" s="114"/>
      <c r="P2332" s="114"/>
      <c r="Q2332" s="114"/>
      <c r="R2332" s="114"/>
      <c r="S2332" s="114"/>
      <c r="T2332" s="114"/>
      <c r="U2332" s="114"/>
      <c r="V2332" s="114"/>
      <c r="W2332" s="115"/>
      <c r="X2332" s="116"/>
      <c r="Y2332" s="117"/>
      <c r="Z2332" s="115"/>
      <c r="AA2332" s="112" t="s">
        <v>1168</v>
      </c>
      <c r="AB2332" s="113">
        <f>'Demand Input VP'!B1169</f>
        <v>0</v>
      </c>
      <c r="AC2332" s="112">
        <f>'Demand Input VP'!C1169</f>
        <v>0</v>
      </c>
      <c r="AD2332" s="112">
        <f>'Demand Input VP'!D1169</f>
        <v>0</v>
      </c>
      <c r="AE2332" s="112">
        <f>'Demand Input VP'!E1169</f>
        <v>0</v>
      </c>
      <c r="AF2332" s="112">
        <f>'Demand Input VP'!F1169</f>
        <v>0</v>
      </c>
      <c r="AG2332" s="112">
        <f>'Demand Input VP'!G1169</f>
        <v>0</v>
      </c>
      <c r="AH2332" s="112">
        <f>'Demand Input VP'!H1169</f>
        <v>0</v>
      </c>
      <c r="AI2332" s="112">
        <f>'Demand Input VP'!I1169</f>
        <v>0</v>
      </c>
      <c r="AJ2332" s="112">
        <f>'Demand Input VP'!J1169</f>
        <v>0</v>
      </c>
      <c r="AK2332" s="112">
        <f>'Demand Input VP'!K1169</f>
        <v>0</v>
      </c>
      <c r="AL2332" s="112">
        <f>'Demand Input VP'!L1169</f>
        <v>0</v>
      </c>
      <c r="AM2332" s="112">
        <f>'Demand Input VP'!M1169</f>
        <v>0</v>
      </c>
      <c r="AN2332" s="112">
        <f>'Demand Input VP'!N1169</f>
        <v>0</v>
      </c>
      <c r="AQ2332" t="str">
        <f>AQ2328</f>
        <v/>
      </c>
    </row>
    <row r="2333" spans="1:43" ht="14.25" customHeight="1" x14ac:dyDescent="0.25">
      <c r="A2333" s="99" t="s">
        <v>1169</v>
      </c>
      <c r="B2333" s="118"/>
      <c r="C2333" s="118"/>
      <c r="D2333" s="118"/>
      <c r="E2333" s="118"/>
      <c r="F2333" s="118"/>
      <c r="G2333" s="118"/>
      <c r="H2333" s="118"/>
      <c r="I2333" s="118"/>
      <c r="J2333" s="118"/>
      <c r="K2333" s="118"/>
      <c r="L2333" s="118"/>
      <c r="M2333" s="118"/>
      <c r="N2333" s="118"/>
      <c r="O2333" s="118"/>
      <c r="P2333" s="118"/>
      <c r="Q2333" s="118"/>
      <c r="R2333" s="118"/>
      <c r="S2333" s="118"/>
      <c r="T2333" s="118"/>
      <c r="U2333" s="118"/>
      <c r="V2333" s="118"/>
      <c r="W2333" s="115"/>
      <c r="X2333" s="116"/>
      <c r="Y2333" s="117"/>
      <c r="Z2333" s="119"/>
      <c r="AA2333" s="120" t="s">
        <v>1170</v>
      </c>
      <c r="AB2333" s="121">
        <f>'Demand Input VP'!B1168</f>
        <v>0</v>
      </c>
      <c r="AC2333" s="120">
        <f>'Demand Input VP'!C1168</f>
        <v>0</v>
      </c>
      <c r="AD2333" s="120">
        <f>'Demand Input VP'!D1168</f>
        <v>0</v>
      </c>
      <c r="AE2333" s="120">
        <f>'Demand Input VP'!E1168</f>
        <v>0</v>
      </c>
      <c r="AF2333" s="120">
        <f>'Demand Input VP'!F1168</f>
        <v>0</v>
      </c>
      <c r="AG2333" s="120">
        <f>'Demand Input VP'!G1168</f>
        <v>0</v>
      </c>
      <c r="AH2333" s="120">
        <f>'Demand Input VP'!H1168</f>
        <v>0</v>
      </c>
      <c r="AI2333" s="120">
        <f>'Demand Input VP'!I1168</f>
        <v>0</v>
      </c>
      <c r="AJ2333" s="120">
        <f>'Demand Input VP'!J1168</f>
        <v>0</v>
      </c>
      <c r="AK2333" s="120">
        <f>'Demand Input VP'!K1168</f>
        <v>0</v>
      </c>
      <c r="AL2333" s="120">
        <f>'Demand Input VP'!L1168</f>
        <v>0</v>
      </c>
      <c r="AM2333" s="120">
        <f>'Demand Input VP'!M1168</f>
        <v>0</v>
      </c>
      <c r="AN2333" s="120">
        <f>'Demand Input VP'!N1168</f>
        <v>0</v>
      </c>
      <c r="AQ2333" t="str">
        <f>AQ2328</f>
        <v/>
      </c>
    </row>
    <row r="2334" spans="1:43" ht="14.25" customHeight="1" x14ac:dyDescent="0.25">
      <c r="A2334" s="1"/>
      <c r="B2334" s="122"/>
      <c r="C2334" s="122"/>
      <c r="D2334" s="122"/>
      <c r="E2334" s="122"/>
      <c r="F2334" s="122"/>
      <c r="G2334" s="122"/>
      <c r="H2334" s="122"/>
      <c r="I2334" s="122"/>
      <c r="J2334" s="122"/>
      <c r="K2334" s="122"/>
      <c r="L2334" s="122"/>
      <c r="M2334" s="122"/>
      <c r="N2334" s="122"/>
      <c r="O2334" s="122"/>
      <c r="P2334" s="122"/>
      <c r="Q2334" s="122"/>
      <c r="R2334" s="122"/>
      <c r="S2334" s="122"/>
      <c r="T2334" s="122"/>
      <c r="U2334" s="122"/>
      <c r="V2334" s="122"/>
      <c r="W2334" s="123"/>
      <c r="X2334" s="116"/>
      <c r="Y2334" s="117"/>
      <c r="Z2334" s="123"/>
      <c r="AA2334" s="112" t="s">
        <v>1171</v>
      </c>
      <c r="AB2334" s="113">
        <f>'Demand Input MP'!B1169</f>
        <v>0</v>
      </c>
      <c r="AC2334" s="112">
        <f>'Demand Input MP'!C1169</f>
        <v>0</v>
      </c>
      <c r="AD2334" s="112">
        <f>'Demand Input MP'!D1169</f>
        <v>0</v>
      </c>
      <c r="AE2334" s="112">
        <f>'Demand Input MP'!E1169</f>
        <v>0</v>
      </c>
      <c r="AF2334" s="112">
        <f>'Demand Input MP'!F1169</f>
        <v>0</v>
      </c>
      <c r="AG2334" s="112">
        <f>'Demand Input MP'!G1169</f>
        <v>0</v>
      </c>
      <c r="AH2334" s="112">
        <f>'Demand Input MP'!H1169</f>
        <v>0</v>
      </c>
      <c r="AI2334" s="112">
        <f>'Demand Input MP'!I1169</f>
        <v>0</v>
      </c>
      <c r="AJ2334" s="112">
        <f>'Demand Input MP'!J1169</f>
        <v>0</v>
      </c>
      <c r="AK2334" s="112">
        <f>'Demand Input MP'!K1169</f>
        <v>0</v>
      </c>
      <c r="AL2334" s="112">
        <f>'Demand Input MP'!L1169</f>
        <v>0</v>
      </c>
      <c r="AM2334" s="112">
        <f>'Demand Input MP'!M1169</f>
        <v>0</v>
      </c>
      <c r="AN2334" s="112">
        <f>'Demand Input MP'!N1169</f>
        <v>0</v>
      </c>
      <c r="AQ2334" t="str">
        <f>AQ2328</f>
        <v/>
      </c>
    </row>
    <row r="2335" spans="1:43" ht="14.25" customHeight="1" x14ac:dyDescent="0.25">
      <c r="A2335" s="1"/>
      <c r="B2335" s="122"/>
      <c r="C2335" s="122"/>
      <c r="D2335" s="122"/>
      <c r="E2335" s="122"/>
      <c r="F2335" s="122"/>
      <c r="G2335" s="122"/>
      <c r="H2335" s="122"/>
      <c r="I2335" s="122"/>
      <c r="J2335" s="122"/>
      <c r="K2335" s="122"/>
      <c r="L2335" s="122"/>
      <c r="M2335" s="122"/>
      <c r="N2335" s="122"/>
      <c r="O2335" s="122"/>
      <c r="P2335" s="122"/>
      <c r="Q2335" s="122"/>
      <c r="R2335" s="122"/>
      <c r="S2335" s="122"/>
      <c r="T2335" s="122"/>
      <c r="U2335" s="122"/>
      <c r="V2335" s="124" t="s">
        <v>91</v>
      </c>
      <c r="W2335" s="125">
        <f>IFERROR(IF(SUM('Run Rate History'!E236:AD236)&gt;0,(SUMPRODUCT((B2330:AA2330&gt;=PERCENTILE(B2330:AA2330,0.1))*(B2330:AA2330&lt;=PERCENTILE(B2330:AA2330,0.9))*B2330:AA2330)+SUMPRODUCT(('Run Rate History'!E236:AD236&gt;=PERCENTILE(B2330:AA2330,0.1))*('Run Rate History'!E236:AD236&lt;=PERCENTILE(B2330:AA2330,0.9))*'Run Rate History'!E236:AD236))/(SUMPRODUCT((B2330:AA2330&gt;=PERCENTILE(B2330:AA2330,0.1))*(B2330:AA2330&lt;=PERCENTILE(B2330:AA2330,0.9))*1)+SUMPRODUCT(('Run Rate History'!E236:AD236&gt;=PERCENTILE(B2330:AA2330,0.1))*('Run Rate History'!E236:AD236&lt;=PERCENTILE(B2330:AA2330,0.9))*1)),TRIMMEAN(B2330:AA2330,0.15)),0)</f>
        <v>570.51162790697674</v>
      </c>
      <c r="X2335" s="126" t="s">
        <v>1172</v>
      </c>
      <c r="Y2335" s="127">
        <f>SUM(B2330:AA2330)/26</f>
        <v>628.53846153846155</v>
      </c>
      <c r="Z2335" s="128"/>
      <c r="AA2335" s="112" t="s">
        <v>1173</v>
      </c>
      <c r="AB2335" s="113">
        <f>'Demand Input MP'!B1168</f>
        <v>0</v>
      </c>
      <c r="AC2335" s="112">
        <f>'Demand Input MP'!C1168</f>
        <v>0</v>
      </c>
      <c r="AD2335" s="112">
        <f>'Demand Input MP'!D1168</f>
        <v>0</v>
      </c>
      <c r="AE2335" s="112">
        <f>'Demand Input MP'!E1168</f>
        <v>0</v>
      </c>
      <c r="AF2335" s="112">
        <f>'Demand Input MP'!F1168</f>
        <v>0</v>
      </c>
      <c r="AG2335" s="112">
        <f>'Demand Input MP'!G1168</f>
        <v>0</v>
      </c>
      <c r="AH2335" s="112">
        <f>'Demand Input MP'!H1168</f>
        <v>0</v>
      </c>
      <c r="AI2335" s="112">
        <f>'Demand Input MP'!I1168</f>
        <v>0</v>
      </c>
      <c r="AJ2335" s="112">
        <f>'Demand Input MP'!J1168</f>
        <v>0</v>
      </c>
      <c r="AK2335" s="112">
        <f>'Demand Input MP'!K1168</f>
        <v>0</v>
      </c>
      <c r="AL2335" s="112">
        <f>'Demand Input MP'!L1168</f>
        <v>0</v>
      </c>
      <c r="AM2335" s="112">
        <f>'Demand Input MP'!M1168</f>
        <v>0</v>
      </c>
      <c r="AN2335" s="112">
        <f>'Demand Input MP'!N1168</f>
        <v>0</v>
      </c>
      <c r="AQ2335" t="str">
        <f>AQ2328</f>
        <v/>
      </c>
    </row>
    <row r="2336" spans="1:43" ht="14.25" customHeight="1" x14ac:dyDescent="0.25">
      <c r="A2336" s="1"/>
      <c r="B2336" s="122"/>
      <c r="C2336" s="122"/>
      <c r="D2336" s="122"/>
      <c r="E2336" s="122"/>
      <c r="F2336" s="122"/>
      <c r="G2336" s="122"/>
      <c r="H2336" s="122"/>
      <c r="I2336" s="122"/>
      <c r="J2336" s="122"/>
      <c r="K2336" s="122"/>
      <c r="L2336" s="122"/>
      <c r="M2336" s="122"/>
      <c r="N2336" s="122"/>
      <c r="O2336" s="122"/>
      <c r="P2336" s="122"/>
      <c r="Q2336" s="122"/>
      <c r="R2336" s="122"/>
      <c r="S2336" s="122"/>
      <c r="T2336" s="122"/>
      <c r="U2336" s="122"/>
      <c r="V2336" s="124" t="s">
        <v>94</v>
      </c>
      <c r="W2336" s="125">
        <f>IFERROR((1*MIN(MAX(X2330,0.5*IF(SUM('Run Rate History'!E236:AD236)&gt;0,(MEDIAN(IF(B2330:AA2330&gt;0,B2330:AA2330))+MEDIAN(IF('Run Rate History'!E236:AD236&gt;0,'Run Rate History'!E236:AD236)))/2,MEDIAN(IF(B2330:AA2330&gt;0,B2330:AA2330)))),2*IF(SUM('Run Rate History'!E236:AD236)&gt;0,(MEDIAN(IF(B2330:AA2330&gt;0,B2330:AA2330))+MEDIAN(IF('Run Rate History'!E236:AD236&gt;0,'Run Rate History'!E236:AD236)))/2,MEDIAN(IF(B2330:AA2330&gt;0,B2330:AA2330))))+2*MIN(MAX(Y2330,0.5*IF(SUM('Run Rate History'!E236:AD236)&gt;0,(MEDIAN(IF(B2330:AA2330&gt;0,B2330:AA2330))+MEDIAN(IF('Run Rate History'!E236:AD236&gt;0,'Run Rate History'!E236:AD236)))/2,MEDIAN(IF(B2330:AA2330&gt;0,B2330:AA2330)))),2*IF(SUM('Run Rate History'!E236:AD236)&gt;0,(MEDIAN(IF(B2330:AA2330&gt;0,B2330:AA2330))+MEDIAN(IF('Run Rate History'!E236:AD236&gt;0,'Run Rate History'!E236:AD236)))/2,MEDIAN(IF(B2330:AA2330&gt;0,B2330:AA2330))))+3*MIN(MAX(Z2330,0.5*IF(SUM('Run Rate History'!E236:AD236)&gt;0,(MEDIAN(IF(B2330:AA2330&gt;0,B2330:AA2330))+MEDIAN(IF('Run Rate History'!E236:AD236&gt;0,'Run Rate History'!E236:AD236)))/2,MEDIAN(IF(B2330:AA2330&gt;0,B2330:AA2330)))),2*IF(SUM('Run Rate History'!E236:AD236)&gt;0,(MEDIAN(IF(B2330:AA2330&gt;0,B2330:AA2330))+MEDIAN(IF('Run Rate History'!E236:AD236&gt;0,'Run Rate History'!E236:AD236)))/2,MEDIAN(IF(B2330:AA2330&gt;0,B2330:AA2330))))+4*MIN(MAX(AA2330,0.5*IF(SUM('Run Rate History'!E236:AD236)&gt;0,(MEDIAN(IF(B2330:AA2330&gt;0,B2330:AA2330))+MEDIAN(IF('Run Rate History'!E236:AD236&gt;0,'Run Rate History'!E236:AD236)))/2,MEDIAN(IF(B2330:AA2330&gt;0,B2330:AA2330)))),2*IF(SUM('Run Rate History'!E236:AD236)&gt;0,(MEDIAN(IF(B2330:AA2330&gt;0,B2330:AA2330))+MEDIAN(IF('Run Rate History'!E236:AD236&gt;0,'Run Rate History'!E236:AD236)))/2,MEDIAN(IF(B2330:AA2330&gt;0,B2330:AA2330)))))/10,0)</f>
        <v>702.2</v>
      </c>
      <c r="X2336" s="129" t="s">
        <v>1174</v>
      </c>
      <c r="Y2336" s="130">
        <f>IFERROR(VLOOKUP(A2328,'Stanje zaliha'!A:E,5,FALSE()),0)</f>
        <v>7639</v>
      </c>
      <c r="Z2336" s="131"/>
      <c r="AA2336" s="113" t="s">
        <v>1175</v>
      </c>
      <c r="AB2336" s="118">
        <f t="shared" ref="AB2336:AN2336" si="464">SUM(AB2332:AB2335)</f>
        <v>0</v>
      </c>
      <c r="AC2336" s="118">
        <f t="shared" si="464"/>
        <v>0</v>
      </c>
      <c r="AD2336" s="118">
        <f t="shared" si="464"/>
        <v>0</v>
      </c>
      <c r="AE2336" s="118">
        <f t="shared" si="464"/>
        <v>0</v>
      </c>
      <c r="AF2336" s="118">
        <f t="shared" si="464"/>
        <v>0</v>
      </c>
      <c r="AG2336" s="118">
        <f t="shared" si="464"/>
        <v>0</v>
      </c>
      <c r="AH2336" s="118">
        <f t="shared" si="464"/>
        <v>0</v>
      </c>
      <c r="AI2336" s="118">
        <f t="shared" si="464"/>
        <v>0</v>
      </c>
      <c r="AJ2336" s="118">
        <f t="shared" si="464"/>
        <v>0</v>
      </c>
      <c r="AK2336" s="118">
        <f t="shared" si="464"/>
        <v>0</v>
      </c>
      <c r="AL2336" s="118">
        <f t="shared" si="464"/>
        <v>0</v>
      </c>
      <c r="AM2336" s="118">
        <f t="shared" si="464"/>
        <v>0</v>
      </c>
      <c r="AN2336" s="118">
        <f t="shared" si="464"/>
        <v>0</v>
      </c>
      <c r="AQ2336" t="str">
        <f>AQ2328</f>
        <v/>
      </c>
    </row>
    <row r="2337" spans="1:43" ht="14.25" customHeight="1" x14ac:dyDescent="0.25">
      <c r="A2337" s="1"/>
      <c r="B2337" s="122"/>
      <c r="C2337" s="122"/>
      <c r="D2337" s="122"/>
      <c r="E2337" s="122"/>
      <c r="F2337" s="122"/>
      <c r="G2337" s="122"/>
      <c r="H2337" s="122"/>
      <c r="I2337" s="122"/>
      <c r="J2337" s="122"/>
      <c r="K2337" s="122"/>
      <c r="L2337" s="122"/>
      <c r="M2337" s="122"/>
      <c r="N2337" s="122"/>
      <c r="O2337" s="122"/>
      <c r="P2337" s="122"/>
      <c r="Q2337" s="122"/>
      <c r="R2337" s="122"/>
      <c r="S2337" s="122"/>
      <c r="T2337" s="122"/>
      <c r="U2337" s="122"/>
      <c r="V2337" s="124" t="s">
        <v>95</v>
      </c>
      <c r="W2337" s="125">
        <f>IFERROR(0.6*W2336+0.4*W2335,0)</f>
        <v>649.52465116279063</v>
      </c>
      <c r="X2337" s="132" t="s">
        <v>1176</v>
      </c>
      <c r="Y2337" s="133">
        <f>IFERROR(SUMIF('Popis poslanih narudžbi'!A:A,A2328,'Popis poslanih narudžbi'!C:C),0)</f>
        <v>0</v>
      </c>
      <c r="Z2337" s="131"/>
      <c r="AA2337" s="134" t="s">
        <v>1177</v>
      </c>
      <c r="AB2337" s="118">
        <f t="shared" ref="AB2337:AN2337" si="465">AB2330+AB2336</f>
        <v>724</v>
      </c>
      <c r="AC2337" s="118">
        <f t="shared" si="465"/>
        <v>724</v>
      </c>
      <c r="AD2337" s="118">
        <f t="shared" si="465"/>
        <v>724</v>
      </c>
      <c r="AE2337" s="118">
        <f t="shared" si="465"/>
        <v>724</v>
      </c>
      <c r="AF2337" s="118">
        <f t="shared" si="465"/>
        <v>724</v>
      </c>
      <c r="AG2337" s="118">
        <f t="shared" si="465"/>
        <v>724</v>
      </c>
      <c r="AH2337" s="118">
        <f t="shared" si="465"/>
        <v>724</v>
      </c>
      <c r="AI2337" s="118">
        <f t="shared" si="465"/>
        <v>724</v>
      </c>
      <c r="AJ2337" s="118">
        <f t="shared" si="465"/>
        <v>724</v>
      </c>
      <c r="AK2337" s="118">
        <f t="shared" si="465"/>
        <v>724</v>
      </c>
      <c r="AL2337" s="118">
        <f t="shared" si="465"/>
        <v>724</v>
      </c>
      <c r="AM2337" s="118">
        <f t="shared" si="465"/>
        <v>724</v>
      </c>
      <c r="AN2337" s="118">
        <f t="shared" si="465"/>
        <v>724</v>
      </c>
      <c r="AQ2337" t="str">
        <f>AQ2328</f>
        <v/>
      </c>
    </row>
    <row r="2338" spans="1:43" ht="14.25" customHeight="1" x14ac:dyDescent="0.25">
      <c r="A2338" s="107" t="str">
        <f>'Run Rate'!A237</f>
        <v>ON00217</v>
      </c>
      <c r="B2338" s="135" t="str">
        <f>'Run Rate'!B237</f>
        <v>Amino Energy 270g orange cooler</v>
      </c>
      <c r="C2338" s="135" t="str">
        <f>'Run Rate'!C237</f>
        <v>SPORTSKA PREHRANA</v>
      </c>
      <c r="D2338" s="135" t="str">
        <f>'Run Rate'!D237</f>
        <v>02 SILVER</v>
      </c>
      <c r="E2338" s="122"/>
      <c r="F2338" s="122"/>
      <c r="G2338" s="122"/>
      <c r="H2338" s="122"/>
      <c r="I2338" s="122"/>
      <c r="J2338" s="122"/>
      <c r="K2338" s="122"/>
      <c r="L2338" s="122"/>
      <c r="M2338" s="122"/>
      <c r="N2338" s="122"/>
      <c r="O2338" s="122"/>
      <c r="P2338" s="122"/>
      <c r="Q2338" s="122"/>
      <c r="R2338" s="122"/>
      <c r="S2338" s="122"/>
      <c r="T2338" s="122"/>
      <c r="U2338" s="122"/>
      <c r="V2338" s="122"/>
      <c r="W2338" s="122"/>
      <c r="X2338" s="122"/>
      <c r="Y2338" s="122"/>
      <c r="Z2338" s="122"/>
      <c r="AA2338" s="122"/>
      <c r="AB2338" s="122"/>
      <c r="AC2338" s="122"/>
      <c r="AD2338" s="122"/>
      <c r="AE2338" s="122"/>
      <c r="AF2338" s="122"/>
      <c r="AG2338" s="122"/>
      <c r="AH2338" s="122"/>
      <c r="AI2338" s="122"/>
      <c r="AJ2338" s="122"/>
      <c r="AK2338" s="122"/>
      <c r="AL2338" s="122"/>
      <c r="AM2338" s="122"/>
      <c r="AN2338" s="122"/>
      <c r="AQ2338" t="str">
        <f>IF(AND(OR($B$1="ALL",$B$1=C2338),OR($E$1="ALL",$E$1=D2338),OR($B$2="ALL",$B$2=A2338),OR($E$2="ALL",IFERROR(SEARCH($E$2,B2338),0)&gt;0)),"MATCH","")</f>
        <v/>
      </c>
    </row>
    <row r="2339" spans="1:43" ht="14.25" customHeight="1" x14ac:dyDescent="0.25">
      <c r="A2339" s="108" t="s">
        <v>1137</v>
      </c>
      <c r="B2339" s="136" t="s">
        <v>1138</v>
      </c>
      <c r="C2339" s="136" t="s">
        <v>1139</v>
      </c>
      <c r="D2339" s="136" t="s">
        <v>1140</v>
      </c>
      <c r="E2339" s="136" t="s">
        <v>1141</v>
      </c>
      <c r="F2339" s="136" t="s">
        <v>1142</v>
      </c>
      <c r="G2339" s="136" t="s">
        <v>1143</v>
      </c>
      <c r="H2339" s="136" t="s">
        <v>1144</v>
      </c>
      <c r="I2339" s="136" t="s">
        <v>1145</v>
      </c>
      <c r="J2339" s="136" t="s">
        <v>1146</v>
      </c>
      <c r="K2339" s="136" t="s">
        <v>1147</v>
      </c>
      <c r="L2339" s="136" t="s">
        <v>1148</v>
      </c>
      <c r="M2339" s="136" t="s">
        <v>1149</v>
      </c>
      <c r="N2339" s="136" t="s">
        <v>1150</v>
      </c>
      <c r="O2339" s="136" t="s">
        <v>1151</v>
      </c>
      <c r="P2339" s="136" t="s">
        <v>1152</v>
      </c>
      <c r="Q2339" s="136" t="s">
        <v>1153</v>
      </c>
      <c r="R2339" s="136" t="s">
        <v>1154</v>
      </c>
      <c r="S2339" s="136" t="s">
        <v>1155</v>
      </c>
      <c r="T2339" s="136" t="s">
        <v>1156</v>
      </c>
      <c r="U2339" s="136" t="s">
        <v>1157</v>
      </c>
      <c r="V2339" s="136" t="s">
        <v>1158</v>
      </c>
      <c r="W2339" s="136" t="s">
        <v>1159</v>
      </c>
      <c r="X2339" s="136" t="s">
        <v>1160</v>
      </c>
      <c r="Y2339" s="136" t="s">
        <v>1161</v>
      </c>
      <c r="Z2339" s="136" t="s">
        <v>1162</v>
      </c>
      <c r="AA2339" s="136" t="s">
        <v>1163</v>
      </c>
      <c r="AB2339" s="137" t="s">
        <v>156</v>
      </c>
      <c r="AC2339" s="137" t="s">
        <v>157</v>
      </c>
      <c r="AD2339" s="137" t="s">
        <v>158</v>
      </c>
      <c r="AE2339" s="137" t="s">
        <v>139</v>
      </c>
      <c r="AF2339" s="138" t="s">
        <v>140</v>
      </c>
      <c r="AG2339" s="138" t="s">
        <v>141</v>
      </c>
      <c r="AH2339" s="138" t="s">
        <v>142</v>
      </c>
      <c r="AI2339" s="138" t="s">
        <v>143</v>
      </c>
      <c r="AJ2339" s="139" t="s">
        <v>144</v>
      </c>
      <c r="AK2339" s="139" t="s">
        <v>145</v>
      </c>
      <c r="AL2339" s="139" t="s">
        <v>146</v>
      </c>
      <c r="AM2339" s="140" t="s">
        <v>147</v>
      </c>
      <c r="AN2339" s="140" t="s">
        <v>148</v>
      </c>
      <c r="AQ2339" t="str">
        <f>AQ2338</f>
        <v/>
      </c>
    </row>
    <row r="2340" spans="1:43" ht="14.25" customHeight="1" x14ac:dyDescent="0.25">
      <c r="A2340" s="99" t="s">
        <v>1164</v>
      </c>
      <c r="B2340" s="112">
        <f>'Run Rate'!E237</f>
        <v>6</v>
      </c>
      <c r="C2340" s="112">
        <f>'Run Rate'!F237</f>
        <v>13</v>
      </c>
      <c r="D2340" s="112">
        <f>'Run Rate'!G237</f>
        <v>4</v>
      </c>
      <c r="E2340" s="112">
        <f>'Run Rate'!H237</f>
        <v>8</v>
      </c>
      <c r="F2340" s="112">
        <f>'Run Rate'!I237</f>
        <v>8</v>
      </c>
      <c r="G2340" s="112">
        <f>'Run Rate'!J237</f>
        <v>8</v>
      </c>
      <c r="H2340" s="112">
        <f>'Run Rate'!K237</f>
        <v>3</v>
      </c>
      <c r="I2340" s="112">
        <f>'Run Rate'!L237</f>
        <v>8</v>
      </c>
      <c r="J2340" s="112">
        <f>'Run Rate'!M237</f>
        <v>6</v>
      </c>
      <c r="K2340" s="112">
        <f>'Run Rate'!N237</f>
        <v>4</v>
      </c>
      <c r="L2340" s="112">
        <f>'Run Rate'!O237</f>
        <v>6</v>
      </c>
      <c r="M2340" s="112">
        <f>'Run Rate'!P237</f>
        <v>7</v>
      </c>
      <c r="N2340" s="112">
        <f>'Run Rate'!Q237</f>
        <v>3</v>
      </c>
      <c r="O2340" s="112">
        <f>'Run Rate'!R237</f>
        <v>3</v>
      </c>
      <c r="P2340" s="112">
        <f>'Run Rate'!S237</f>
        <v>0</v>
      </c>
      <c r="Q2340" s="112">
        <f>'Run Rate'!T237</f>
        <v>4</v>
      </c>
      <c r="R2340" s="112">
        <f>'Run Rate'!U237</f>
        <v>3</v>
      </c>
      <c r="S2340" s="112">
        <f>'Run Rate'!V237</f>
        <v>5</v>
      </c>
      <c r="T2340" s="112">
        <f>'Run Rate'!W237</f>
        <v>6</v>
      </c>
      <c r="U2340" s="112">
        <f>'Run Rate'!X237</f>
        <v>10</v>
      </c>
      <c r="V2340" s="112">
        <f>'Run Rate'!Y237</f>
        <v>12</v>
      </c>
      <c r="W2340" s="112">
        <f>'Run Rate'!Z237</f>
        <v>4</v>
      </c>
      <c r="X2340" s="112">
        <f>'Run Rate'!AA237</f>
        <v>3</v>
      </c>
      <c r="Y2340" s="112">
        <f>'Run Rate'!AB237</f>
        <v>4</v>
      </c>
      <c r="Z2340" s="112">
        <f>'Run Rate'!AC237</f>
        <v>7</v>
      </c>
      <c r="AA2340" s="112">
        <f>'Run Rate'!AD237</f>
        <v>4</v>
      </c>
      <c r="AB2340" s="113">
        <v>5</v>
      </c>
      <c r="AC2340" s="112">
        <v>5</v>
      </c>
      <c r="AD2340" s="112">
        <v>5</v>
      </c>
      <c r="AE2340" s="112">
        <v>5</v>
      </c>
      <c r="AF2340" s="112">
        <v>5</v>
      </c>
      <c r="AG2340" s="112">
        <v>5</v>
      </c>
      <c r="AH2340" s="112">
        <v>5</v>
      </c>
      <c r="AI2340" s="112">
        <v>5</v>
      </c>
      <c r="AJ2340" s="112">
        <v>5</v>
      </c>
      <c r="AK2340" s="112">
        <v>5</v>
      </c>
      <c r="AL2340" s="112">
        <v>5</v>
      </c>
      <c r="AM2340" s="112">
        <v>5</v>
      </c>
      <c r="AN2340" s="112">
        <v>5</v>
      </c>
      <c r="AQ2340" t="str">
        <f>AQ2338</f>
        <v/>
      </c>
    </row>
    <row r="2341" spans="1:43" ht="14.25" customHeight="1" x14ac:dyDescent="0.25">
      <c r="A2341" s="99" t="s">
        <v>1165</v>
      </c>
      <c r="B2341" s="114"/>
      <c r="C2341" s="114"/>
      <c r="D2341" s="114"/>
      <c r="E2341" s="114"/>
      <c r="F2341" s="114"/>
      <c r="G2341" s="114"/>
      <c r="H2341" s="114"/>
      <c r="I2341" s="114"/>
      <c r="J2341" s="114"/>
      <c r="K2341" s="114"/>
      <c r="L2341" s="114"/>
      <c r="M2341" s="114"/>
      <c r="N2341" s="114"/>
      <c r="O2341" s="114"/>
      <c r="P2341" s="114"/>
      <c r="Q2341" s="114"/>
      <c r="R2341" s="114"/>
      <c r="S2341" s="114"/>
      <c r="T2341" s="114"/>
      <c r="U2341" s="114"/>
      <c r="V2341" s="114"/>
      <c r="W2341" s="115"/>
      <c r="X2341" s="115"/>
      <c r="Y2341" s="115"/>
      <c r="Z2341" s="115"/>
      <c r="AA2341" s="112" t="s">
        <v>1166</v>
      </c>
      <c r="AB2341" s="113"/>
      <c r="AC2341" s="112"/>
      <c r="AD2341" s="112"/>
      <c r="AE2341" s="112"/>
      <c r="AF2341" s="112"/>
      <c r="AG2341" s="112"/>
      <c r="AH2341" s="112"/>
      <c r="AI2341" s="112"/>
      <c r="AJ2341" s="112"/>
      <c r="AK2341" s="112"/>
      <c r="AL2341" s="112"/>
      <c r="AM2341" s="112"/>
      <c r="AN2341" s="112"/>
      <c r="AQ2341" t="str">
        <f>AQ2338</f>
        <v/>
      </c>
    </row>
    <row r="2342" spans="1:43" ht="14.25" customHeight="1" x14ac:dyDescent="0.25">
      <c r="A2342" s="99" t="s">
        <v>1167</v>
      </c>
      <c r="B2342" s="114"/>
      <c r="C2342" s="114"/>
      <c r="D2342" s="114"/>
      <c r="E2342" s="114"/>
      <c r="F2342" s="114"/>
      <c r="G2342" s="114"/>
      <c r="H2342" s="114"/>
      <c r="I2342" s="114"/>
      <c r="J2342" s="114"/>
      <c r="K2342" s="114"/>
      <c r="L2342" s="114"/>
      <c r="M2342" s="114"/>
      <c r="N2342" s="114"/>
      <c r="O2342" s="114"/>
      <c r="P2342" s="114"/>
      <c r="Q2342" s="114"/>
      <c r="R2342" s="114"/>
      <c r="S2342" s="114"/>
      <c r="T2342" s="114"/>
      <c r="U2342" s="114"/>
      <c r="V2342" s="114"/>
      <c r="W2342" s="115"/>
      <c r="X2342" s="116"/>
      <c r="Y2342" s="117"/>
      <c r="Z2342" s="115"/>
      <c r="AA2342" s="112" t="s">
        <v>1168</v>
      </c>
      <c r="AB2342" s="113">
        <f>'Demand Input VP'!B1174</f>
        <v>0</v>
      </c>
      <c r="AC2342" s="112">
        <f>'Demand Input VP'!C1174</f>
        <v>0</v>
      </c>
      <c r="AD2342" s="112">
        <f>'Demand Input VP'!D1174</f>
        <v>0</v>
      </c>
      <c r="AE2342" s="112">
        <f>'Demand Input VP'!E1174</f>
        <v>0</v>
      </c>
      <c r="AF2342" s="112">
        <f>'Demand Input VP'!F1174</f>
        <v>0</v>
      </c>
      <c r="AG2342" s="112">
        <f>'Demand Input VP'!G1174</f>
        <v>0</v>
      </c>
      <c r="AH2342" s="112">
        <f>'Demand Input VP'!H1174</f>
        <v>0</v>
      </c>
      <c r="AI2342" s="112">
        <f>'Demand Input VP'!I1174</f>
        <v>0</v>
      </c>
      <c r="AJ2342" s="112">
        <f>'Demand Input VP'!J1174</f>
        <v>0</v>
      </c>
      <c r="AK2342" s="112">
        <f>'Demand Input VP'!K1174</f>
        <v>0</v>
      </c>
      <c r="AL2342" s="112">
        <f>'Demand Input VP'!L1174</f>
        <v>0</v>
      </c>
      <c r="AM2342" s="112">
        <f>'Demand Input VP'!M1174</f>
        <v>0</v>
      </c>
      <c r="AN2342" s="112">
        <f>'Demand Input VP'!N1174</f>
        <v>0</v>
      </c>
      <c r="AQ2342" t="str">
        <f>AQ2338</f>
        <v/>
      </c>
    </row>
    <row r="2343" spans="1:43" ht="14.25" customHeight="1" x14ac:dyDescent="0.25">
      <c r="A2343" s="99" t="s">
        <v>1169</v>
      </c>
      <c r="B2343" s="118"/>
      <c r="C2343" s="118"/>
      <c r="D2343" s="118"/>
      <c r="E2343" s="118"/>
      <c r="F2343" s="118"/>
      <c r="G2343" s="118"/>
      <c r="H2343" s="118"/>
      <c r="I2343" s="118"/>
      <c r="J2343" s="118"/>
      <c r="K2343" s="118"/>
      <c r="L2343" s="118"/>
      <c r="M2343" s="118"/>
      <c r="N2343" s="118"/>
      <c r="O2343" s="118"/>
      <c r="P2343" s="118"/>
      <c r="Q2343" s="118"/>
      <c r="R2343" s="118"/>
      <c r="S2343" s="118"/>
      <c r="T2343" s="118"/>
      <c r="U2343" s="118"/>
      <c r="V2343" s="118"/>
      <c r="W2343" s="115"/>
      <c r="X2343" s="116"/>
      <c r="Y2343" s="117"/>
      <c r="Z2343" s="119"/>
      <c r="AA2343" s="120" t="s">
        <v>1170</v>
      </c>
      <c r="AB2343" s="121">
        <f>'Demand Input VP'!B1173</f>
        <v>0</v>
      </c>
      <c r="AC2343" s="120">
        <f>'Demand Input VP'!C1173</f>
        <v>0</v>
      </c>
      <c r="AD2343" s="120">
        <f>'Demand Input VP'!D1173</f>
        <v>0</v>
      </c>
      <c r="AE2343" s="120">
        <f>'Demand Input VP'!E1173</f>
        <v>0</v>
      </c>
      <c r="AF2343" s="120">
        <f>'Demand Input VP'!F1173</f>
        <v>0</v>
      </c>
      <c r="AG2343" s="120">
        <f>'Demand Input VP'!G1173</f>
        <v>0</v>
      </c>
      <c r="AH2343" s="120">
        <f>'Demand Input VP'!H1173</f>
        <v>0</v>
      </c>
      <c r="AI2343" s="120">
        <f>'Demand Input VP'!I1173</f>
        <v>0</v>
      </c>
      <c r="AJ2343" s="120">
        <f>'Demand Input VP'!J1173</f>
        <v>0</v>
      </c>
      <c r="AK2343" s="120">
        <f>'Demand Input VP'!K1173</f>
        <v>0</v>
      </c>
      <c r="AL2343" s="120">
        <f>'Demand Input VP'!L1173</f>
        <v>0</v>
      </c>
      <c r="AM2343" s="120">
        <f>'Demand Input VP'!M1173</f>
        <v>0</v>
      </c>
      <c r="AN2343" s="120">
        <f>'Demand Input VP'!N1173</f>
        <v>0</v>
      </c>
      <c r="AQ2343" t="str">
        <f>AQ2338</f>
        <v/>
      </c>
    </row>
    <row r="2344" spans="1:43" ht="14.25" customHeight="1" x14ac:dyDescent="0.25">
      <c r="A2344" s="1"/>
      <c r="B2344" s="122"/>
      <c r="C2344" s="122"/>
      <c r="D2344" s="122"/>
      <c r="E2344" s="122"/>
      <c r="F2344" s="122"/>
      <c r="G2344" s="122"/>
      <c r="H2344" s="122"/>
      <c r="I2344" s="122"/>
      <c r="J2344" s="122"/>
      <c r="K2344" s="122"/>
      <c r="L2344" s="122"/>
      <c r="M2344" s="122"/>
      <c r="N2344" s="122"/>
      <c r="O2344" s="122"/>
      <c r="P2344" s="122"/>
      <c r="Q2344" s="122"/>
      <c r="R2344" s="122"/>
      <c r="S2344" s="122"/>
      <c r="T2344" s="122"/>
      <c r="U2344" s="122"/>
      <c r="V2344" s="122"/>
      <c r="W2344" s="123"/>
      <c r="X2344" s="116"/>
      <c r="Y2344" s="117"/>
      <c r="Z2344" s="123"/>
      <c r="AA2344" s="112" t="s">
        <v>1171</v>
      </c>
      <c r="AB2344" s="113">
        <f>'Demand Input MP'!B1174</f>
        <v>0</v>
      </c>
      <c r="AC2344" s="112">
        <f>'Demand Input MP'!C1174</f>
        <v>0</v>
      </c>
      <c r="AD2344" s="112">
        <f>'Demand Input MP'!D1174</f>
        <v>0</v>
      </c>
      <c r="AE2344" s="112">
        <f>'Demand Input MP'!E1174</f>
        <v>0</v>
      </c>
      <c r="AF2344" s="112">
        <f>'Demand Input MP'!F1174</f>
        <v>0</v>
      </c>
      <c r="AG2344" s="112">
        <f>'Demand Input MP'!G1174</f>
        <v>0</v>
      </c>
      <c r="AH2344" s="112">
        <f>'Demand Input MP'!H1174</f>
        <v>0</v>
      </c>
      <c r="AI2344" s="112">
        <f>'Demand Input MP'!I1174</f>
        <v>0</v>
      </c>
      <c r="AJ2344" s="112">
        <f>'Demand Input MP'!J1174</f>
        <v>0</v>
      </c>
      <c r="AK2344" s="112">
        <f>'Demand Input MP'!K1174</f>
        <v>0</v>
      </c>
      <c r="AL2344" s="112">
        <f>'Demand Input MP'!L1174</f>
        <v>0</v>
      </c>
      <c r="AM2344" s="112">
        <f>'Demand Input MP'!M1174</f>
        <v>0</v>
      </c>
      <c r="AN2344" s="112">
        <f>'Demand Input MP'!N1174</f>
        <v>0</v>
      </c>
      <c r="AQ2344" t="str">
        <f>AQ2338</f>
        <v/>
      </c>
    </row>
    <row r="2345" spans="1:43" ht="14.25" customHeight="1" x14ac:dyDescent="0.25">
      <c r="A2345" s="1"/>
      <c r="B2345" s="122"/>
      <c r="C2345" s="122"/>
      <c r="D2345" s="122"/>
      <c r="E2345" s="122"/>
      <c r="F2345" s="122"/>
      <c r="G2345" s="122"/>
      <c r="H2345" s="122"/>
      <c r="I2345" s="122"/>
      <c r="J2345" s="122"/>
      <c r="K2345" s="122"/>
      <c r="L2345" s="122"/>
      <c r="M2345" s="122"/>
      <c r="N2345" s="122"/>
      <c r="O2345" s="122"/>
      <c r="P2345" s="122"/>
      <c r="Q2345" s="122"/>
      <c r="R2345" s="122"/>
      <c r="S2345" s="122"/>
      <c r="T2345" s="122"/>
      <c r="U2345" s="122"/>
      <c r="V2345" s="124" t="s">
        <v>91</v>
      </c>
      <c r="W2345" s="125">
        <f>IFERROR(IF(SUM('Run Rate History'!E237:AD237)&gt;0,(SUMPRODUCT((B2340:AA2340&gt;=PERCENTILE(B2340:AA2340,0.1))*(B2340:AA2340&lt;=PERCENTILE(B2340:AA2340,0.9))*B2340:AA2340)+SUMPRODUCT(('Run Rate History'!E237:AD237&gt;=PERCENTILE(B2340:AA2340,0.1))*('Run Rate History'!E237:AD237&lt;=PERCENTILE(B2340:AA2340,0.9))*'Run Rate History'!E237:AD237))/(SUMPRODUCT((B2340:AA2340&gt;=PERCENTILE(B2340:AA2340,0.1))*(B2340:AA2340&lt;=PERCENTILE(B2340:AA2340,0.9))*1)+SUMPRODUCT(('Run Rate History'!E237:AD237&gt;=PERCENTILE(B2340:AA2340,0.1))*('Run Rate History'!E237:AD237&lt;=PERCENTILE(B2340:AA2340,0.9))*1)),TRIMMEAN(B2340:AA2340,0.15)),0)</f>
        <v>5.6363636363636367</v>
      </c>
      <c r="X2345" s="126" t="s">
        <v>1172</v>
      </c>
      <c r="Y2345" s="127">
        <f>SUM(B2340:AA2340)/26</f>
        <v>5.7307692307692308</v>
      </c>
      <c r="Z2345" s="128"/>
      <c r="AA2345" s="112" t="s">
        <v>1173</v>
      </c>
      <c r="AB2345" s="113">
        <f>'Demand Input MP'!B1173</f>
        <v>0</v>
      </c>
      <c r="AC2345" s="112">
        <f>'Demand Input MP'!C1173</f>
        <v>0</v>
      </c>
      <c r="AD2345" s="112">
        <f>'Demand Input MP'!D1173</f>
        <v>0</v>
      </c>
      <c r="AE2345" s="112">
        <f>'Demand Input MP'!E1173</f>
        <v>0</v>
      </c>
      <c r="AF2345" s="112">
        <f>'Demand Input MP'!F1173</f>
        <v>0</v>
      </c>
      <c r="AG2345" s="112">
        <f>'Demand Input MP'!G1173</f>
        <v>0</v>
      </c>
      <c r="AH2345" s="112">
        <f>'Demand Input MP'!H1173</f>
        <v>0</v>
      </c>
      <c r="AI2345" s="112">
        <f>'Demand Input MP'!I1173</f>
        <v>0</v>
      </c>
      <c r="AJ2345" s="112">
        <f>'Demand Input MP'!J1173</f>
        <v>0</v>
      </c>
      <c r="AK2345" s="112">
        <f>'Demand Input MP'!K1173</f>
        <v>0</v>
      </c>
      <c r="AL2345" s="112">
        <f>'Demand Input MP'!L1173</f>
        <v>0</v>
      </c>
      <c r="AM2345" s="112">
        <f>'Demand Input MP'!M1173</f>
        <v>0</v>
      </c>
      <c r="AN2345" s="112">
        <f>'Demand Input MP'!N1173</f>
        <v>0</v>
      </c>
      <c r="AQ2345" t="str">
        <f>AQ2338</f>
        <v/>
      </c>
    </row>
    <row r="2346" spans="1:43" ht="14.25" customHeight="1" x14ac:dyDescent="0.25">
      <c r="A2346" s="1"/>
      <c r="B2346" s="122"/>
      <c r="C2346" s="122"/>
      <c r="D2346" s="122"/>
      <c r="E2346" s="122"/>
      <c r="F2346" s="122"/>
      <c r="G2346" s="122"/>
      <c r="H2346" s="122"/>
      <c r="I2346" s="122"/>
      <c r="J2346" s="122"/>
      <c r="K2346" s="122"/>
      <c r="L2346" s="122"/>
      <c r="M2346" s="122"/>
      <c r="N2346" s="122"/>
      <c r="O2346" s="122"/>
      <c r="P2346" s="122"/>
      <c r="Q2346" s="122"/>
      <c r="R2346" s="122"/>
      <c r="S2346" s="122"/>
      <c r="T2346" s="122"/>
      <c r="U2346" s="122"/>
      <c r="V2346" s="124" t="s">
        <v>94</v>
      </c>
      <c r="W2346" s="125">
        <f>IFERROR((1*MIN(MAX(X2340,0.5*IF(SUM('Run Rate History'!E237:AD237)&gt;0,(MEDIAN(IF(B2340:AA2340&gt;0,B2340:AA2340))+MEDIAN(IF('Run Rate History'!E237:AD237&gt;0,'Run Rate History'!E237:AD237)))/2,MEDIAN(IF(B2340:AA2340&gt;0,B2340:AA2340)))),2*IF(SUM('Run Rate History'!E237:AD237)&gt;0,(MEDIAN(IF(B2340:AA2340&gt;0,B2340:AA2340))+MEDIAN(IF('Run Rate History'!E237:AD237&gt;0,'Run Rate History'!E237:AD237)))/2,MEDIAN(IF(B2340:AA2340&gt;0,B2340:AA2340))))+2*MIN(MAX(Y2340,0.5*IF(SUM('Run Rate History'!E237:AD237)&gt;0,(MEDIAN(IF(B2340:AA2340&gt;0,B2340:AA2340))+MEDIAN(IF('Run Rate History'!E237:AD237&gt;0,'Run Rate History'!E237:AD237)))/2,MEDIAN(IF(B2340:AA2340&gt;0,B2340:AA2340)))),2*IF(SUM('Run Rate History'!E237:AD237)&gt;0,(MEDIAN(IF(B2340:AA2340&gt;0,B2340:AA2340))+MEDIAN(IF('Run Rate History'!E237:AD237&gt;0,'Run Rate History'!E237:AD237)))/2,MEDIAN(IF(B2340:AA2340&gt;0,B2340:AA2340))))+3*MIN(MAX(Z2340,0.5*IF(SUM('Run Rate History'!E237:AD237)&gt;0,(MEDIAN(IF(B2340:AA2340&gt;0,B2340:AA2340))+MEDIAN(IF('Run Rate History'!E237:AD237&gt;0,'Run Rate History'!E237:AD237)))/2,MEDIAN(IF(B2340:AA2340&gt;0,B2340:AA2340)))),2*IF(SUM('Run Rate History'!E237:AD237)&gt;0,(MEDIAN(IF(B2340:AA2340&gt;0,B2340:AA2340))+MEDIAN(IF('Run Rate History'!E237:AD237&gt;0,'Run Rate History'!E237:AD237)))/2,MEDIAN(IF(B2340:AA2340&gt;0,B2340:AA2340))))+4*MIN(MAX(AA2340,0.5*IF(SUM('Run Rate History'!E237:AD237)&gt;0,(MEDIAN(IF(B2340:AA2340&gt;0,B2340:AA2340))+MEDIAN(IF('Run Rate History'!E237:AD237&gt;0,'Run Rate History'!E237:AD237)))/2,MEDIAN(IF(B2340:AA2340&gt;0,B2340:AA2340)))),2*IF(SUM('Run Rate History'!E237:AD237)&gt;0,(MEDIAN(IF(B2340:AA2340&gt;0,B2340:AA2340))+MEDIAN(IF('Run Rate History'!E237:AD237&gt;0,'Run Rate History'!E237:AD237)))/2,MEDIAN(IF(B2340:AA2340&gt;0,B2340:AA2340)))))/10,0)</f>
        <v>4.875</v>
      </c>
      <c r="X2346" s="129" t="s">
        <v>1174</v>
      </c>
      <c r="Y2346" s="130">
        <f>IFERROR(VLOOKUP(A2338,'Stanje zaliha'!A:E,5,FALSE()),0)</f>
        <v>172</v>
      </c>
      <c r="Z2346" s="131"/>
      <c r="AA2346" s="113" t="s">
        <v>1175</v>
      </c>
      <c r="AB2346" s="118">
        <f t="shared" ref="AB2346:AN2346" si="466">SUM(AB2342:AB2345)</f>
        <v>0</v>
      </c>
      <c r="AC2346" s="118">
        <f t="shared" si="466"/>
        <v>0</v>
      </c>
      <c r="AD2346" s="118">
        <f t="shared" si="466"/>
        <v>0</v>
      </c>
      <c r="AE2346" s="118">
        <f t="shared" si="466"/>
        <v>0</v>
      </c>
      <c r="AF2346" s="118">
        <f t="shared" si="466"/>
        <v>0</v>
      </c>
      <c r="AG2346" s="118">
        <f t="shared" si="466"/>
        <v>0</v>
      </c>
      <c r="AH2346" s="118">
        <f t="shared" si="466"/>
        <v>0</v>
      </c>
      <c r="AI2346" s="118">
        <f t="shared" si="466"/>
        <v>0</v>
      </c>
      <c r="AJ2346" s="118">
        <f t="shared" si="466"/>
        <v>0</v>
      </c>
      <c r="AK2346" s="118">
        <f t="shared" si="466"/>
        <v>0</v>
      </c>
      <c r="AL2346" s="118">
        <f t="shared" si="466"/>
        <v>0</v>
      </c>
      <c r="AM2346" s="118">
        <f t="shared" si="466"/>
        <v>0</v>
      </c>
      <c r="AN2346" s="118">
        <f t="shared" si="466"/>
        <v>0</v>
      </c>
      <c r="AQ2346" t="str">
        <f>AQ2338</f>
        <v/>
      </c>
    </row>
    <row r="2347" spans="1:43" ht="14.25" customHeight="1" x14ac:dyDescent="0.25">
      <c r="A2347" s="1"/>
      <c r="B2347" s="122"/>
      <c r="C2347" s="122"/>
      <c r="D2347" s="122"/>
      <c r="E2347" s="122"/>
      <c r="F2347" s="122"/>
      <c r="G2347" s="122"/>
      <c r="H2347" s="122"/>
      <c r="I2347" s="122"/>
      <c r="J2347" s="122"/>
      <c r="K2347" s="122"/>
      <c r="L2347" s="122"/>
      <c r="M2347" s="122"/>
      <c r="N2347" s="122"/>
      <c r="O2347" s="122"/>
      <c r="P2347" s="122"/>
      <c r="Q2347" s="122"/>
      <c r="R2347" s="122"/>
      <c r="S2347" s="122"/>
      <c r="T2347" s="122"/>
      <c r="U2347" s="122"/>
      <c r="V2347" s="124" t="s">
        <v>95</v>
      </c>
      <c r="W2347" s="125">
        <f>IFERROR(0.6*W2346+0.4*W2345,0)</f>
        <v>5.1795454545454547</v>
      </c>
      <c r="X2347" s="132" t="s">
        <v>1176</v>
      </c>
      <c r="Y2347" s="133">
        <f>IFERROR(SUMIF('Popis poslanih narudžbi'!A:A,A2338,'Popis poslanih narudžbi'!C:C),0)</f>
        <v>0</v>
      </c>
      <c r="Z2347" s="131"/>
      <c r="AA2347" s="134" t="s">
        <v>1177</v>
      </c>
      <c r="AB2347" s="118">
        <f t="shared" ref="AB2347:AN2347" si="467">AB2340+AB2346</f>
        <v>5</v>
      </c>
      <c r="AC2347" s="118">
        <f t="shared" si="467"/>
        <v>5</v>
      </c>
      <c r="AD2347" s="118">
        <f t="shared" si="467"/>
        <v>5</v>
      </c>
      <c r="AE2347" s="118">
        <f t="shared" si="467"/>
        <v>5</v>
      </c>
      <c r="AF2347" s="118">
        <f t="shared" si="467"/>
        <v>5</v>
      </c>
      <c r="AG2347" s="118">
        <f t="shared" si="467"/>
        <v>5</v>
      </c>
      <c r="AH2347" s="118">
        <f t="shared" si="467"/>
        <v>5</v>
      </c>
      <c r="AI2347" s="118">
        <f t="shared" si="467"/>
        <v>5</v>
      </c>
      <c r="AJ2347" s="118">
        <f t="shared" si="467"/>
        <v>5</v>
      </c>
      <c r="AK2347" s="118">
        <f t="shared" si="467"/>
        <v>5</v>
      </c>
      <c r="AL2347" s="118">
        <f t="shared" si="467"/>
        <v>5</v>
      </c>
      <c r="AM2347" s="118">
        <f t="shared" si="467"/>
        <v>5</v>
      </c>
      <c r="AN2347" s="118">
        <f t="shared" si="467"/>
        <v>5</v>
      </c>
      <c r="AQ2347" t="str">
        <f>AQ2338</f>
        <v/>
      </c>
    </row>
    <row r="2348" spans="1:43" ht="14.25" customHeight="1" x14ac:dyDescent="0.25">
      <c r="A2348" s="107" t="str">
        <f>'Run Rate'!A238</f>
        <v>CEL11615</v>
      </c>
      <c r="B2348" s="135" t="str">
        <f>'Run Rate'!B238</f>
        <v>C4 Energy Crb Twisted Limeade 500 ML</v>
      </c>
      <c r="C2348" s="135" t="str">
        <f>'Run Rate'!C238</f>
        <v>RTD &amp; SNACKS</v>
      </c>
      <c r="D2348" s="135" t="str">
        <f>'Run Rate'!D238</f>
        <v>02 SILVER</v>
      </c>
      <c r="E2348" s="122"/>
      <c r="F2348" s="122"/>
      <c r="G2348" s="122"/>
      <c r="H2348" s="122"/>
      <c r="I2348" s="122"/>
      <c r="J2348" s="122"/>
      <c r="K2348" s="122"/>
      <c r="L2348" s="122"/>
      <c r="M2348" s="122"/>
      <c r="N2348" s="122"/>
      <c r="O2348" s="122"/>
      <c r="P2348" s="122"/>
      <c r="Q2348" s="122"/>
      <c r="R2348" s="122"/>
      <c r="S2348" s="122"/>
      <c r="T2348" s="122"/>
      <c r="U2348" s="122"/>
      <c r="V2348" s="122"/>
      <c r="W2348" s="122"/>
      <c r="X2348" s="122"/>
      <c r="Y2348" s="122"/>
      <c r="Z2348" s="122"/>
      <c r="AA2348" s="122"/>
      <c r="AB2348" s="122"/>
      <c r="AC2348" s="122"/>
      <c r="AD2348" s="122"/>
      <c r="AE2348" s="122"/>
      <c r="AF2348" s="122"/>
      <c r="AG2348" s="122"/>
      <c r="AH2348" s="122"/>
      <c r="AI2348" s="122"/>
      <c r="AJ2348" s="122"/>
      <c r="AK2348" s="122"/>
      <c r="AL2348" s="122"/>
      <c r="AM2348" s="122"/>
      <c r="AN2348" s="122"/>
      <c r="AQ2348" t="str">
        <f>IF(AND(OR($B$1="ALL",$B$1=C2348),OR($E$1="ALL",$E$1=D2348),OR($B$2="ALL",$B$2=A2348),OR($E$2="ALL",IFERROR(SEARCH($E$2,B2348),0)&gt;0)),"MATCH","")</f>
        <v/>
      </c>
    </row>
    <row r="2349" spans="1:43" ht="14.25" customHeight="1" x14ac:dyDescent="0.25">
      <c r="A2349" s="108" t="s">
        <v>1137</v>
      </c>
      <c r="B2349" s="136" t="s">
        <v>1138</v>
      </c>
      <c r="C2349" s="136" t="s">
        <v>1139</v>
      </c>
      <c r="D2349" s="136" t="s">
        <v>1140</v>
      </c>
      <c r="E2349" s="136" t="s">
        <v>1141</v>
      </c>
      <c r="F2349" s="136" t="s">
        <v>1142</v>
      </c>
      <c r="G2349" s="136" t="s">
        <v>1143</v>
      </c>
      <c r="H2349" s="136" t="s">
        <v>1144</v>
      </c>
      <c r="I2349" s="136" t="s">
        <v>1145</v>
      </c>
      <c r="J2349" s="136" t="s">
        <v>1146</v>
      </c>
      <c r="K2349" s="136" t="s">
        <v>1147</v>
      </c>
      <c r="L2349" s="136" t="s">
        <v>1148</v>
      </c>
      <c r="M2349" s="136" t="s">
        <v>1149</v>
      </c>
      <c r="N2349" s="136" t="s">
        <v>1150</v>
      </c>
      <c r="O2349" s="136" t="s">
        <v>1151</v>
      </c>
      <c r="P2349" s="136" t="s">
        <v>1152</v>
      </c>
      <c r="Q2349" s="136" t="s">
        <v>1153</v>
      </c>
      <c r="R2349" s="136" t="s">
        <v>1154</v>
      </c>
      <c r="S2349" s="136" t="s">
        <v>1155</v>
      </c>
      <c r="T2349" s="136" t="s">
        <v>1156</v>
      </c>
      <c r="U2349" s="136" t="s">
        <v>1157</v>
      </c>
      <c r="V2349" s="136" t="s">
        <v>1158</v>
      </c>
      <c r="W2349" s="136" t="s">
        <v>1159</v>
      </c>
      <c r="X2349" s="136" t="s">
        <v>1160</v>
      </c>
      <c r="Y2349" s="136" t="s">
        <v>1161</v>
      </c>
      <c r="Z2349" s="136" t="s">
        <v>1162</v>
      </c>
      <c r="AA2349" s="136" t="s">
        <v>1163</v>
      </c>
      <c r="AB2349" s="137" t="s">
        <v>156</v>
      </c>
      <c r="AC2349" s="137" t="s">
        <v>157</v>
      </c>
      <c r="AD2349" s="137" t="s">
        <v>158</v>
      </c>
      <c r="AE2349" s="137" t="s">
        <v>139</v>
      </c>
      <c r="AF2349" s="138" t="s">
        <v>140</v>
      </c>
      <c r="AG2349" s="138" t="s">
        <v>141</v>
      </c>
      <c r="AH2349" s="138" t="s">
        <v>142</v>
      </c>
      <c r="AI2349" s="138" t="s">
        <v>143</v>
      </c>
      <c r="AJ2349" s="139" t="s">
        <v>144</v>
      </c>
      <c r="AK2349" s="139" t="s">
        <v>145</v>
      </c>
      <c r="AL2349" s="139" t="s">
        <v>146</v>
      </c>
      <c r="AM2349" s="140" t="s">
        <v>147</v>
      </c>
      <c r="AN2349" s="140" t="s">
        <v>148</v>
      </c>
      <c r="AQ2349" t="str">
        <f>AQ2348</f>
        <v/>
      </c>
    </row>
    <row r="2350" spans="1:43" ht="14.25" customHeight="1" x14ac:dyDescent="0.25">
      <c r="A2350" s="99" t="s">
        <v>1164</v>
      </c>
      <c r="B2350" s="112">
        <f>'Run Rate'!E238</f>
        <v>216</v>
      </c>
      <c r="C2350" s="112">
        <f>'Run Rate'!F238</f>
        <v>66</v>
      </c>
      <c r="D2350" s="112">
        <f>'Run Rate'!G238</f>
        <v>53</v>
      </c>
      <c r="E2350" s="112">
        <f>'Run Rate'!H238</f>
        <v>248</v>
      </c>
      <c r="F2350" s="112">
        <f>'Run Rate'!I238</f>
        <v>252</v>
      </c>
      <c r="G2350" s="112">
        <f>'Run Rate'!J238</f>
        <v>159</v>
      </c>
      <c r="H2350" s="112">
        <f>'Run Rate'!K238</f>
        <v>335</v>
      </c>
      <c r="I2350" s="112">
        <f>'Run Rate'!L238</f>
        <v>142</v>
      </c>
      <c r="J2350" s="112">
        <f>'Run Rate'!M238</f>
        <v>200</v>
      </c>
      <c r="K2350" s="112">
        <f>'Run Rate'!N238</f>
        <v>203</v>
      </c>
      <c r="L2350" s="112">
        <f>'Run Rate'!O238</f>
        <v>419</v>
      </c>
      <c r="M2350" s="112">
        <f>'Run Rate'!P238</f>
        <v>199</v>
      </c>
      <c r="N2350" s="112">
        <f>'Run Rate'!Q238</f>
        <v>144</v>
      </c>
      <c r="O2350" s="112">
        <f>'Run Rate'!R238</f>
        <v>154</v>
      </c>
      <c r="P2350" s="112">
        <f>'Run Rate'!S238</f>
        <v>39</v>
      </c>
      <c r="Q2350" s="112">
        <f>'Run Rate'!T238</f>
        <v>195</v>
      </c>
      <c r="R2350" s="112">
        <f>'Run Rate'!U238</f>
        <v>226</v>
      </c>
      <c r="S2350" s="112">
        <f>'Run Rate'!V238</f>
        <v>201</v>
      </c>
      <c r="T2350" s="112">
        <f>'Run Rate'!W238</f>
        <v>85</v>
      </c>
      <c r="U2350" s="112">
        <f>'Run Rate'!X238</f>
        <v>48</v>
      </c>
      <c r="V2350" s="112">
        <f>'Run Rate'!Y238</f>
        <v>361</v>
      </c>
      <c r="W2350" s="112">
        <f>'Run Rate'!Z238</f>
        <v>233</v>
      </c>
      <c r="X2350" s="112">
        <f>'Run Rate'!AA238</f>
        <v>291</v>
      </c>
      <c r="Y2350" s="112">
        <f>'Run Rate'!AB238</f>
        <v>379</v>
      </c>
      <c r="Z2350" s="112">
        <f>'Run Rate'!AC238</f>
        <v>192</v>
      </c>
      <c r="AA2350" s="112">
        <f>'Run Rate'!AD238</f>
        <v>194</v>
      </c>
      <c r="AB2350" s="113">
        <v>213</v>
      </c>
      <c r="AC2350" s="112">
        <v>200</v>
      </c>
      <c r="AD2350" s="112">
        <v>221</v>
      </c>
      <c r="AE2350" s="112">
        <v>219</v>
      </c>
      <c r="AF2350" s="112">
        <v>221</v>
      </c>
      <c r="AG2350" s="112">
        <v>221</v>
      </c>
      <c r="AH2350" s="112">
        <v>217</v>
      </c>
      <c r="AI2350" s="112">
        <v>218</v>
      </c>
      <c r="AJ2350" s="112">
        <v>218</v>
      </c>
      <c r="AK2350" s="112">
        <v>218</v>
      </c>
      <c r="AL2350" s="112">
        <v>257</v>
      </c>
      <c r="AM2350" s="112">
        <v>198</v>
      </c>
      <c r="AN2350" s="112">
        <v>237</v>
      </c>
      <c r="AQ2350" t="str">
        <f>AQ2348</f>
        <v/>
      </c>
    </row>
    <row r="2351" spans="1:43" ht="14.25" customHeight="1" x14ac:dyDescent="0.25">
      <c r="A2351" s="99" t="s">
        <v>1165</v>
      </c>
      <c r="B2351" s="114"/>
      <c r="C2351" s="114"/>
      <c r="D2351" s="114"/>
      <c r="E2351" s="114"/>
      <c r="F2351" s="114"/>
      <c r="G2351" s="114"/>
      <c r="H2351" s="114"/>
      <c r="I2351" s="114"/>
      <c r="J2351" s="114"/>
      <c r="K2351" s="114"/>
      <c r="L2351" s="114"/>
      <c r="M2351" s="114"/>
      <c r="N2351" s="114"/>
      <c r="O2351" s="114"/>
      <c r="P2351" s="114"/>
      <c r="Q2351" s="114"/>
      <c r="R2351" s="114"/>
      <c r="S2351" s="114"/>
      <c r="T2351" s="114"/>
      <c r="U2351" s="114"/>
      <c r="V2351" s="114"/>
      <c r="W2351" s="115"/>
      <c r="X2351" s="115"/>
      <c r="Y2351" s="115"/>
      <c r="Z2351" s="115"/>
      <c r="AA2351" s="112" t="s">
        <v>1166</v>
      </c>
      <c r="AB2351" s="113"/>
      <c r="AC2351" s="112"/>
      <c r="AD2351" s="112"/>
      <c r="AE2351" s="112"/>
      <c r="AF2351" s="112"/>
      <c r="AG2351" s="112"/>
      <c r="AH2351" s="112"/>
      <c r="AI2351" s="112"/>
      <c r="AJ2351" s="112"/>
      <c r="AK2351" s="112"/>
      <c r="AL2351" s="112"/>
      <c r="AM2351" s="112"/>
      <c r="AN2351" s="112"/>
      <c r="AQ2351" t="str">
        <f>AQ2348</f>
        <v/>
      </c>
    </row>
    <row r="2352" spans="1:43" ht="14.25" customHeight="1" x14ac:dyDescent="0.25">
      <c r="A2352" s="99" t="s">
        <v>1167</v>
      </c>
      <c r="B2352" s="114"/>
      <c r="C2352" s="114"/>
      <c r="D2352" s="114"/>
      <c r="E2352" s="114"/>
      <c r="F2352" s="114"/>
      <c r="G2352" s="114"/>
      <c r="H2352" s="114"/>
      <c r="I2352" s="114"/>
      <c r="J2352" s="114"/>
      <c r="K2352" s="114"/>
      <c r="L2352" s="114"/>
      <c r="M2352" s="114"/>
      <c r="N2352" s="114"/>
      <c r="O2352" s="114"/>
      <c r="P2352" s="114"/>
      <c r="Q2352" s="114"/>
      <c r="R2352" s="114"/>
      <c r="S2352" s="114"/>
      <c r="T2352" s="114"/>
      <c r="U2352" s="114"/>
      <c r="V2352" s="114"/>
      <c r="W2352" s="115"/>
      <c r="X2352" s="116"/>
      <c r="Y2352" s="117"/>
      <c r="Z2352" s="115"/>
      <c r="AA2352" s="112" t="s">
        <v>1168</v>
      </c>
      <c r="AB2352" s="113">
        <f>'Demand Input VP'!B1179</f>
        <v>0</v>
      </c>
      <c r="AC2352" s="112">
        <f>'Demand Input VP'!C1179</f>
        <v>0</v>
      </c>
      <c r="AD2352" s="112">
        <f>'Demand Input VP'!D1179</f>
        <v>0</v>
      </c>
      <c r="AE2352" s="112">
        <f>'Demand Input VP'!E1179</f>
        <v>0</v>
      </c>
      <c r="AF2352" s="112">
        <f>'Demand Input VP'!F1179</f>
        <v>0</v>
      </c>
      <c r="AG2352" s="112">
        <f>'Demand Input VP'!G1179</f>
        <v>0</v>
      </c>
      <c r="AH2352" s="112">
        <f>'Demand Input VP'!H1179</f>
        <v>0</v>
      </c>
      <c r="AI2352" s="112">
        <f>'Demand Input VP'!I1179</f>
        <v>0</v>
      </c>
      <c r="AJ2352" s="112">
        <f>'Demand Input VP'!J1179</f>
        <v>0</v>
      </c>
      <c r="AK2352" s="112">
        <f>'Demand Input VP'!K1179</f>
        <v>0</v>
      </c>
      <c r="AL2352" s="112">
        <f>'Demand Input VP'!L1179</f>
        <v>0</v>
      </c>
      <c r="AM2352" s="112">
        <f>'Demand Input VP'!M1179</f>
        <v>0</v>
      </c>
      <c r="AN2352" s="112">
        <f>'Demand Input VP'!N1179</f>
        <v>0</v>
      </c>
      <c r="AQ2352" t="str">
        <f>AQ2348</f>
        <v/>
      </c>
    </row>
    <row r="2353" spans="1:43" ht="14.25" customHeight="1" x14ac:dyDescent="0.25">
      <c r="A2353" s="99" t="s">
        <v>1169</v>
      </c>
      <c r="B2353" s="118"/>
      <c r="C2353" s="118"/>
      <c r="D2353" s="118"/>
      <c r="E2353" s="118"/>
      <c r="F2353" s="118"/>
      <c r="G2353" s="118"/>
      <c r="H2353" s="118"/>
      <c r="I2353" s="118"/>
      <c r="J2353" s="118"/>
      <c r="K2353" s="118"/>
      <c r="L2353" s="118"/>
      <c r="M2353" s="118"/>
      <c r="N2353" s="118"/>
      <c r="O2353" s="118"/>
      <c r="P2353" s="118"/>
      <c r="Q2353" s="118"/>
      <c r="R2353" s="118"/>
      <c r="S2353" s="118"/>
      <c r="T2353" s="118"/>
      <c r="U2353" s="118"/>
      <c r="V2353" s="118"/>
      <c r="W2353" s="115"/>
      <c r="X2353" s="116"/>
      <c r="Y2353" s="117"/>
      <c r="Z2353" s="119"/>
      <c r="AA2353" s="120" t="s">
        <v>1170</v>
      </c>
      <c r="AB2353" s="121">
        <f>'Demand Input VP'!B1178</f>
        <v>0</v>
      </c>
      <c r="AC2353" s="120">
        <f>'Demand Input VP'!C1178</f>
        <v>0</v>
      </c>
      <c r="AD2353" s="120">
        <f>'Demand Input VP'!D1178</f>
        <v>0</v>
      </c>
      <c r="AE2353" s="120">
        <f>'Demand Input VP'!E1178</f>
        <v>0</v>
      </c>
      <c r="AF2353" s="120">
        <f>'Demand Input VP'!F1178</f>
        <v>0</v>
      </c>
      <c r="AG2353" s="120">
        <f>'Demand Input VP'!G1178</f>
        <v>0</v>
      </c>
      <c r="AH2353" s="120">
        <f>'Demand Input VP'!H1178</f>
        <v>0</v>
      </c>
      <c r="AI2353" s="120">
        <f>'Demand Input VP'!I1178</f>
        <v>0</v>
      </c>
      <c r="AJ2353" s="120">
        <f>'Demand Input VP'!J1178</f>
        <v>0</v>
      </c>
      <c r="AK2353" s="120">
        <f>'Demand Input VP'!K1178</f>
        <v>0</v>
      </c>
      <c r="AL2353" s="120">
        <f>'Demand Input VP'!L1178</f>
        <v>0</v>
      </c>
      <c r="AM2353" s="120">
        <f>'Demand Input VP'!M1178</f>
        <v>0</v>
      </c>
      <c r="AN2353" s="120">
        <f>'Demand Input VP'!N1178</f>
        <v>0</v>
      </c>
      <c r="AQ2353" t="str">
        <f>AQ2348</f>
        <v/>
      </c>
    </row>
    <row r="2354" spans="1:43" ht="14.25" customHeight="1" x14ac:dyDescent="0.25">
      <c r="A2354" s="1"/>
      <c r="B2354" s="122"/>
      <c r="C2354" s="122"/>
      <c r="D2354" s="122"/>
      <c r="E2354" s="122"/>
      <c r="F2354" s="122"/>
      <c r="G2354" s="122"/>
      <c r="H2354" s="122"/>
      <c r="I2354" s="122"/>
      <c r="J2354" s="122"/>
      <c r="K2354" s="122"/>
      <c r="L2354" s="122"/>
      <c r="M2354" s="122"/>
      <c r="N2354" s="122"/>
      <c r="O2354" s="122"/>
      <c r="P2354" s="122"/>
      <c r="Q2354" s="122"/>
      <c r="R2354" s="122"/>
      <c r="S2354" s="122"/>
      <c r="T2354" s="122"/>
      <c r="U2354" s="122"/>
      <c r="V2354" s="122"/>
      <c r="W2354" s="123"/>
      <c r="X2354" s="116"/>
      <c r="Y2354" s="117"/>
      <c r="Z2354" s="123"/>
      <c r="AA2354" s="112" t="s">
        <v>1171</v>
      </c>
      <c r="AB2354" s="113">
        <f>'Demand Input MP'!B1179</f>
        <v>0</v>
      </c>
      <c r="AC2354" s="112">
        <f>'Demand Input MP'!C1179</f>
        <v>0</v>
      </c>
      <c r="AD2354" s="112">
        <f>'Demand Input MP'!D1179</f>
        <v>0</v>
      </c>
      <c r="AE2354" s="112">
        <f>'Demand Input MP'!E1179</f>
        <v>0</v>
      </c>
      <c r="AF2354" s="112">
        <f>'Demand Input MP'!F1179</f>
        <v>0</v>
      </c>
      <c r="AG2354" s="112">
        <f>'Demand Input MP'!G1179</f>
        <v>0</v>
      </c>
      <c r="AH2354" s="112">
        <f>'Demand Input MP'!H1179</f>
        <v>0</v>
      </c>
      <c r="AI2354" s="112">
        <f>'Demand Input MP'!I1179</f>
        <v>0</v>
      </c>
      <c r="AJ2354" s="112">
        <f>'Demand Input MP'!J1179</f>
        <v>0</v>
      </c>
      <c r="AK2354" s="112">
        <f>'Demand Input MP'!K1179</f>
        <v>0</v>
      </c>
      <c r="AL2354" s="112">
        <f>'Demand Input MP'!L1179</f>
        <v>0</v>
      </c>
      <c r="AM2354" s="112">
        <f>'Demand Input MP'!M1179</f>
        <v>0</v>
      </c>
      <c r="AN2354" s="112">
        <f>'Demand Input MP'!N1179</f>
        <v>0</v>
      </c>
      <c r="AQ2354" t="str">
        <f>AQ2348</f>
        <v/>
      </c>
    </row>
    <row r="2355" spans="1:43" ht="14.25" customHeight="1" x14ac:dyDescent="0.25">
      <c r="A2355" s="1"/>
      <c r="B2355" s="122"/>
      <c r="C2355" s="122"/>
      <c r="D2355" s="122"/>
      <c r="E2355" s="122"/>
      <c r="F2355" s="122"/>
      <c r="G2355" s="122"/>
      <c r="H2355" s="122"/>
      <c r="I2355" s="122"/>
      <c r="J2355" s="122"/>
      <c r="K2355" s="122"/>
      <c r="L2355" s="122"/>
      <c r="M2355" s="122"/>
      <c r="N2355" s="122"/>
      <c r="O2355" s="122"/>
      <c r="P2355" s="122"/>
      <c r="Q2355" s="122"/>
      <c r="R2355" s="122"/>
      <c r="S2355" s="122"/>
      <c r="T2355" s="122"/>
      <c r="U2355" s="122"/>
      <c r="V2355" s="124" t="s">
        <v>91</v>
      </c>
      <c r="W2355" s="125">
        <f>IFERROR(IF(SUM('Run Rate History'!E238:AD238)&gt;0,(SUMPRODUCT((B2350:AA2350&gt;=PERCENTILE(B2350:AA2350,0.1))*(B2350:AA2350&lt;=PERCENTILE(B2350:AA2350,0.9))*B2350:AA2350)+SUMPRODUCT(('Run Rate History'!E238:AD238&gt;=PERCENTILE(B2350:AA2350,0.1))*('Run Rate History'!E238:AD238&lt;=PERCENTILE(B2350:AA2350,0.9))*'Run Rate History'!E238:AD238))/(SUMPRODUCT((B2350:AA2350&gt;=PERCENTILE(B2350:AA2350,0.1))*(B2350:AA2350&lt;=PERCENTILE(B2350:AA2350,0.9))*1)+SUMPRODUCT(('Run Rate History'!E238:AD238&gt;=PERCENTILE(B2350:AA2350,0.1))*('Run Rate History'!E238:AD238&lt;=PERCENTILE(B2350:AA2350,0.9))*1)),TRIMMEAN(B2350:AA2350,0.15)),0)</f>
        <v>210.38095238095238</v>
      </c>
      <c r="X2355" s="126" t="s">
        <v>1172</v>
      </c>
      <c r="Y2355" s="127">
        <f>SUM(B2350:AA2350)/26</f>
        <v>201.30769230769232</v>
      </c>
      <c r="Z2355" s="128"/>
      <c r="AA2355" s="112" t="s">
        <v>1173</v>
      </c>
      <c r="AB2355" s="113">
        <f>'Demand Input MP'!B1178</f>
        <v>0</v>
      </c>
      <c r="AC2355" s="112">
        <f>'Demand Input MP'!C1178</f>
        <v>0</v>
      </c>
      <c r="AD2355" s="112">
        <f>'Demand Input MP'!D1178</f>
        <v>0</v>
      </c>
      <c r="AE2355" s="112">
        <f>'Demand Input MP'!E1178</f>
        <v>0</v>
      </c>
      <c r="AF2355" s="112">
        <f>'Demand Input MP'!F1178</f>
        <v>0</v>
      </c>
      <c r="AG2355" s="112">
        <f>'Demand Input MP'!G1178</f>
        <v>0</v>
      </c>
      <c r="AH2355" s="112">
        <f>'Demand Input MP'!H1178</f>
        <v>0</v>
      </c>
      <c r="AI2355" s="112">
        <f>'Demand Input MP'!I1178</f>
        <v>0</v>
      </c>
      <c r="AJ2355" s="112">
        <f>'Demand Input MP'!J1178</f>
        <v>0</v>
      </c>
      <c r="AK2355" s="112">
        <f>'Demand Input MP'!K1178</f>
        <v>0</v>
      </c>
      <c r="AL2355" s="112">
        <f>'Demand Input MP'!L1178</f>
        <v>0</v>
      </c>
      <c r="AM2355" s="112">
        <f>'Demand Input MP'!M1178</f>
        <v>0</v>
      </c>
      <c r="AN2355" s="112">
        <f>'Demand Input MP'!N1178</f>
        <v>0</v>
      </c>
      <c r="AQ2355" t="str">
        <f>AQ2348</f>
        <v/>
      </c>
    </row>
    <row r="2356" spans="1:43" ht="14.25" customHeight="1" x14ac:dyDescent="0.25">
      <c r="A2356" s="1"/>
      <c r="B2356" s="122"/>
      <c r="C2356" s="122"/>
      <c r="D2356" s="122"/>
      <c r="E2356" s="122"/>
      <c r="F2356" s="122"/>
      <c r="G2356" s="122"/>
      <c r="H2356" s="122"/>
      <c r="I2356" s="122"/>
      <c r="J2356" s="122"/>
      <c r="K2356" s="122"/>
      <c r="L2356" s="122"/>
      <c r="M2356" s="122"/>
      <c r="N2356" s="122"/>
      <c r="O2356" s="122"/>
      <c r="P2356" s="122"/>
      <c r="Q2356" s="122"/>
      <c r="R2356" s="122"/>
      <c r="S2356" s="122"/>
      <c r="T2356" s="122"/>
      <c r="U2356" s="122"/>
      <c r="V2356" s="124" t="s">
        <v>94</v>
      </c>
      <c r="W2356" s="125">
        <f>IFERROR((1*MIN(MAX(X2350,0.5*IF(SUM('Run Rate History'!E238:AD238)&gt;0,(MEDIAN(IF(B2350:AA2350&gt;0,B2350:AA2350))+MEDIAN(IF('Run Rate History'!E238:AD238&gt;0,'Run Rate History'!E238:AD238)))/2,MEDIAN(IF(B2350:AA2350&gt;0,B2350:AA2350)))),2*IF(SUM('Run Rate History'!E238:AD238)&gt;0,(MEDIAN(IF(B2350:AA2350&gt;0,B2350:AA2350))+MEDIAN(IF('Run Rate History'!E238:AD238&gt;0,'Run Rate History'!E238:AD238)))/2,MEDIAN(IF(B2350:AA2350&gt;0,B2350:AA2350))))+2*MIN(MAX(Y2350,0.5*IF(SUM('Run Rate History'!E238:AD238)&gt;0,(MEDIAN(IF(B2350:AA2350&gt;0,B2350:AA2350))+MEDIAN(IF('Run Rate History'!E238:AD238&gt;0,'Run Rate History'!E238:AD238)))/2,MEDIAN(IF(B2350:AA2350&gt;0,B2350:AA2350)))),2*IF(SUM('Run Rate History'!E238:AD238)&gt;0,(MEDIAN(IF(B2350:AA2350&gt;0,B2350:AA2350))+MEDIAN(IF('Run Rate History'!E238:AD238&gt;0,'Run Rate History'!E238:AD238)))/2,MEDIAN(IF(B2350:AA2350&gt;0,B2350:AA2350))))+3*MIN(MAX(Z2350,0.5*IF(SUM('Run Rate History'!E238:AD238)&gt;0,(MEDIAN(IF(B2350:AA2350&gt;0,B2350:AA2350))+MEDIAN(IF('Run Rate History'!E238:AD238&gt;0,'Run Rate History'!E238:AD238)))/2,MEDIAN(IF(B2350:AA2350&gt;0,B2350:AA2350)))),2*IF(SUM('Run Rate History'!E238:AD238)&gt;0,(MEDIAN(IF(B2350:AA2350&gt;0,B2350:AA2350))+MEDIAN(IF('Run Rate History'!E238:AD238&gt;0,'Run Rate History'!E238:AD238)))/2,MEDIAN(IF(B2350:AA2350&gt;0,B2350:AA2350))))+4*MIN(MAX(AA2350,0.5*IF(SUM('Run Rate History'!E238:AD238)&gt;0,(MEDIAN(IF(B2350:AA2350&gt;0,B2350:AA2350))+MEDIAN(IF('Run Rate History'!E238:AD238&gt;0,'Run Rate History'!E238:AD238)))/2,MEDIAN(IF(B2350:AA2350&gt;0,B2350:AA2350)))),2*IF(SUM('Run Rate History'!E238:AD238)&gt;0,(MEDIAN(IF(B2350:AA2350&gt;0,B2350:AA2350))+MEDIAN(IF('Run Rate History'!E238:AD238&gt;0,'Run Rate History'!E238:AD238)))/2,MEDIAN(IF(B2350:AA2350&gt;0,B2350:AA2350)))))/10,0)</f>
        <v>240.1</v>
      </c>
      <c r="X2356" s="129" t="s">
        <v>1174</v>
      </c>
      <c r="Y2356" s="130">
        <f>IFERROR(VLOOKUP(A2348,'Stanje zaliha'!A:E,5,FALSE()),0)</f>
        <v>1726</v>
      </c>
      <c r="Z2356" s="131"/>
      <c r="AA2356" s="113" t="s">
        <v>1175</v>
      </c>
      <c r="AB2356" s="118">
        <f t="shared" ref="AB2356:AN2356" si="468">SUM(AB2352:AB2355)</f>
        <v>0</v>
      </c>
      <c r="AC2356" s="118">
        <f t="shared" si="468"/>
        <v>0</v>
      </c>
      <c r="AD2356" s="118">
        <f t="shared" si="468"/>
        <v>0</v>
      </c>
      <c r="AE2356" s="118">
        <f t="shared" si="468"/>
        <v>0</v>
      </c>
      <c r="AF2356" s="118">
        <f t="shared" si="468"/>
        <v>0</v>
      </c>
      <c r="AG2356" s="118">
        <f t="shared" si="468"/>
        <v>0</v>
      </c>
      <c r="AH2356" s="118">
        <f t="shared" si="468"/>
        <v>0</v>
      </c>
      <c r="AI2356" s="118">
        <f t="shared" si="468"/>
        <v>0</v>
      </c>
      <c r="AJ2356" s="118">
        <f t="shared" si="468"/>
        <v>0</v>
      </c>
      <c r="AK2356" s="118">
        <f t="shared" si="468"/>
        <v>0</v>
      </c>
      <c r="AL2356" s="118">
        <f t="shared" si="468"/>
        <v>0</v>
      </c>
      <c r="AM2356" s="118">
        <f t="shared" si="468"/>
        <v>0</v>
      </c>
      <c r="AN2356" s="118">
        <f t="shared" si="468"/>
        <v>0</v>
      </c>
      <c r="AQ2356" t="str">
        <f>AQ2348</f>
        <v/>
      </c>
    </row>
    <row r="2357" spans="1:43" ht="14.25" customHeight="1" x14ac:dyDescent="0.25">
      <c r="A2357" s="1"/>
      <c r="B2357" s="122"/>
      <c r="C2357" s="122"/>
      <c r="D2357" s="122"/>
      <c r="E2357" s="122"/>
      <c r="F2357" s="122"/>
      <c r="G2357" s="122"/>
      <c r="H2357" s="122"/>
      <c r="I2357" s="122"/>
      <c r="J2357" s="122"/>
      <c r="K2357" s="122"/>
      <c r="L2357" s="122"/>
      <c r="M2357" s="122"/>
      <c r="N2357" s="122"/>
      <c r="O2357" s="122"/>
      <c r="P2357" s="122"/>
      <c r="Q2357" s="122"/>
      <c r="R2357" s="122"/>
      <c r="S2357" s="122"/>
      <c r="T2357" s="122"/>
      <c r="U2357" s="122"/>
      <c r="V2357" s="124" t="s">
        <v>95</v>
      </c>
      <c r="W2357" s="125">
        <f>IFERROR(0.6*W2356+0.4*W2355,0)</f>
        <v>228.21238095238095</v>
      </c>
      <c r="X2357" s="132" t="s">
        <v>1176</v>
      </c>
      <c r="Y2357" s="133">
        <f>IFERROR(SUMIF('Popis poslanih narudžbi'!A:A,A2348,'Popis poslanih narudžbi'!C:C),0)</f>
        <v>0</v>
      </c>
      <c r="Z2357" s="131"/>
      <c r="AA2357" s="134" t="s">
        <v>1177</v>
      </c>
      <c r="AB2357" s="118">
        <f t="shared" ref="AB2357:AN2357" si="469">AB2350+AB2356</f>
        <v>213</v>
      </c>
      <c r="AC2357" s="118">
        <f t="shared" si="469"/>
        <v>200</v>
      </c>
      <c r="AD2357" s="118">
        <f t="shared" si="469"/>
        <v>221</v>
      </c>
      <c r="AE2357" s="118">
        <f t="shared" si="469"/>
        <v>219</v>
      </c>
      <c r="AF2357" s="118">
        <f t="shared" si="469"/>
        <v>221</v>
      </c>
      <c r="AG2357" s="118">
        <f t="shared" si="469"/>
        <v>221</v>
      </c>
      <c r="AH2357" s="118">
        <f t="shared" si="469"/>
        <v>217</v>
      </c>
      <c r="AI2357" s="118">
        <f t="shared" si="469"/>
        <v>218</v>
      </c>
      <c r="AJ2357" s="118">
        <f t="shared" si="469"/>
        <v>218</v>
      </c>
      <c r="AK2357" s="118">
        <f t="shared" si="469"/>
        <v>218</v>
      </c>
      <c r="AL2357" s="118">
        <f t="shared" si="469"/>
        <v>257</v>
      </c>
      <c r="AM2357" s="118">
        <f t="shared" si="469"/>
        <v>198</v>
      </c>
      <c r="AN2357" s="118">
        <f t="shared" si="469"/>
        <v>237</v>
      </c>
      <c r="AQ2357" t="str">
        <f>AQ2348</f>
        <v/>
      </c>
    </row>
    <row r="2358" spans="1:43" ht="14.25" customHeight="1" x14ac:dyDescent="0.25">
      <c r="A2358" s="107" t="str">
        <f>'Run Rate'!A239</f>
        <v>POL09501</v>
      </c>
      <c r="B2358" s="135" t="str">
        <f>'Run Rate'!B239</f>
        <v>Mumyo 60 tableta Numbers Are Good</v>
      </c>
      <c r="C2358" s="135" t="str">
        <f>'Run Rate'!C239</f>
        <v>SPORTSKA PREHRANA</v>
      </c>
      <c r="D2358" s="135" t="str">
        <f>'Run Rate'!D239</f>
        <v>02 SILVER</v>
      </c>
      <c r="E2358" s="122"/>
      <c r="F2358" s="122"/>
      <c r="G2358" s="122"/>
      <c r="H2358" s="122"/>
      <c r="I2358" s="122"/>
      <c r="J2358" s="122"/>
      <c r="K2358" s="122"/>
      <c r="L2358" s="122"/>
      <c r="M2358" s="122"/>
      <c r="N2358" s="122"/>
      <c r="O2358" s="122"/>
      <c r="P2358" s="122"/>
      <c r="Q2358" s="122"/>
      <c r="R2358" s="122"/>
      <c r="S2358" s="122"/>
      <c r="T2358" s="122"/>
      <c r="U2358" s="122"/>
      <c r="V2358" s="122"/>
      <c r="W2358" s="122"/>
      <c r="X2358" s="122"/>
      <c r="Y2358" s="122"/>
      <c r="Z2358" s="122"/>
      <c r="AA2358" s="122"/>
      <c r="AB2358" s="122"/>
      <c r="AC2358" s="122"/>
      <c r="AD2358" s="122"/>
      <c r="AE2358" s="122"/>
      <c r="AF2358" s="122"/>
      <c r="AG2358" s="122"/>
      <c r="AH2358" s="122"/>
      <c r="AI2358" s="122"/>
      <c r="AJ2358" s="122"/>
      <c r="AK2358" s="122"/>
      <c r="AL2358" s="122"/>
      <c r="AM2358" s="122"/>
      <c r="AN2358" s="122"/>
      <c r="AQ2358" t="str">
        <f>IF(AND(OR($B$1="ALL",$B$1=C2358),OR($E$1="ALL",$E$1=D2358),OR($B$2="ALL",$B$2=A2358),OR($E$2="ALL",IFERROR(SEARCH($E$2,B2358),0)&gt;0)),"MATCH","")</f>
        <v/>
      </c>
    </row>
    <row r="2359" spans="1:43" ht="14.25" customHeight="1" x14ac:dyDescent="0.25">
      <c r="A2359" s="108" t="s">
        <v>1137</v>
      </c>
      <c r="B2359" s="136" t="s">
        <v>1138</v>
      </c>
      <c r="C2359" s="136" t="s">
        <v>1139</v>
      </c>
      <c r="D2359" s="136" t="s">
        <v>1140</v>
      </c>
      <c r="E2359" s="136" t="s">
        <v>1141</v>
      </c>
      <c r="F2359" s="136" t="s">
        <v>1142</v>
      </c>
      <c r="G2359" s="136" t="s">
        <v>1143</v>
      </c>
      <c r="H2359" s="136" t="s">
        <v>1144</v>
      </c>
      <c r="I2359" s="136" t="s">
        <v>1145</v>
      </c>
      <c r="J2359" s="136" t="s">
        <v>1146</v>
      </c>
      <c r="K2359" s="136" t="s">
        <v>1147</v>
      </c>
      <c r="L2359" s="136" t="s">
        <v>1148</v>
      </c>
      <c r="M2359" s="136" t="s">
        <v>1149</v>
      </c>
      <c r="N2359" s="136" t="s">
        <v>1150</v>
      </c>
      <c r="O2359" s="136" t="s">
        <v>1151</v>
      </c>
      <c r="P2359" s="136" t="s">
        <v>1152</v>
      </c>
      <c r="Q2359" s="136" t="s">
        <v>1153</v>
      </c>
      <c r="R2359" s="136" t="s">
        <v>1154</v>
      </c>
      <c r="S2359" s="136" t="s">
        <v>1155</v>
      </c>
      <c r="T2359" s="136" t="s">
        <v>1156</v>
      </c>
      <c r="U2359" s="136" t="s">
        <v>1157</v>
      </c>
      <c r="V2359" s="136" t="s">
        <v>1158</v>
      </c>
      <c r="W2359" s="136" t="s">
        <v>1159</v>
      </c>
      <c r="X2359" s="136" t="s">
        <v>1160</v>
      </c>
      <c r="Y2359" s="136" t="s">
        <v>1161</v>
      </c>
      <c r="Z2359" s="136" t="s">
        <v>1162</v>
      </c>
      <c r="AA2359" s="136" t="s">
        <v>1163</v>
      </c>
      <c r="AB2359" s="137" t="s">
        <v>156</v>
      </c>
      <c r="AC2359" s="137" t="s">
        <v>157</v>
      </c>
      <c r="AD2359" s="137" t="s">
        <v>158</v>
      </c>
      <c r="AE2359" s="137" t="s">
        <v>139</v>
      </c>
      <c r="AF2359" s="138" t="s">
        <v>140</v>
      </c>
      <c r="AG2359" s="138" t="s">
        <v>141</v>
      </c>
      <c r="AH2359" s="138" t="s">
        <v>142</v>
      </c>
      <c r="AI2359" s="138" t="s">
        <v>143</v>
      </c>
      <c r="AJ2359" s="139" t="s">
        <v>144</v>
      </c>
      <c r="AK2359" s="139" t="s">
        <v>145</v>
      </c>
      <c r="AL2359" s="139" t="s">
        <v>146</v>
      </c>
      <c r="AM2359" s="140" t="s">
        <v>147</v>
      </c>
      <c r="AN2359" s="140" t="s">
        <v>148</v>
      </c>
      <c r="AQ2359" t="str">
        <f>AQ2358</f>
        <v/>
      </c>
    </row>
    <row r="2360" spans="1:43" ht="14.25" customHeight="1" x14ac:dyDescent="0.25">
      <c r="A2360" s="99" t="s">
        <v>1164</v>
      </c>
      <c r="B2360" s="112">
        <f>'Run Rate'!E239</f>
        <v>19</v>
      </c>
      <c r="C2360" s="112">
        <f>'Run Rate'!F239</f>
        <v>27</v>
      </c>
      <c r="D2360" s="112">
        <f>'Run Rate'!G239</f>
        <v>27</v>
      </c>
      <c r="E2360" s="112">
        <f>'Run Rate'!H239</f>
        <v>21</v>
      </c>
      <c r="F2360" s="112">
        <f>'Run Rate'!I239</f>
        <v>8</v>
      </c>
      <c r="G2360" s="112">
        <f>'Run Rate'!J239</f>
        <v>11</v>
      </c>
      <c r="H2360" s="112">
        <f>'Run Rate'!K239</f>
        <v>12</v>
      </c>
      <c r="I2360" s="112">
        <f>'Run Rate'!L239</f>
        <v>6</v>
      </c>
      <c r="J2360" s="112">
        <f>'Run Rate'!M239</f>
        <v>26</v>
      </c>
      <c r="K2360" s="112">
        <f>'Run Rate'!N239</f>
        <v>10</v>
      </c>
      <c r="L2360" s="112">
        <f>'Run Rate'!O239</f>
        <v>12</v>
      </c>
      <c r="M2360" s="112">
        <f>'Run Rate'!P239</f>
        <v>17</v>
      </c>
      <c r="N2360" s="112">
        <f>'Run Rate'!Q239</f>
        <v>11</v>
      </c>
      <c r="O2360" s="112">
        <f>'Run Rate'!R239</f>
        <v>5</v>
      </c>
      <c r="P2360" s="112">
        <f>'Run Rate'!S239</f>
        <v>7</v>
      </c>
      <c r="Q2360" s="112">
        <f>'Run Rate'!T239</f>
        <v>13</v>
      </c>
      <c r="R2360" s="112">
        <f>'Run Rate'!U239</f>
        <v>15</v>
      </c>
      <c r="S2360" s="112">
        <f>'Run Rate'!V239</f>
        <v>23</v>
      </c>
      <c r="T2360" s="112">
        <f>'Run Rate'!W239</f>
        <v>8</v>
      </c>
      <c r="U2360" s="112">
        <f>'Run Rate'!X239</f>
        <v>22</v>
      </c>
      <c r="V2360" s="112">
        <f>'Run Rate'!Y239</f>
        <v>9</v>
      </c>
      <c r="W2360" s="112">
        <f>'Run Rate'!Z239</f>
        <v>10</v>
      </c>
      <c r="X2360" s="112">
        <f>'Run Rate'!AA239</f>
        <v>9</v>
      </c>
      <c r="Y2360" s="112">
        <f>'Run Rate'!AB239</f>
        <v>9</v>
      </c>
      <c r="Z2360" s="112">
        <f>'Run Rate'!AC239</f>
        <v>15</v>
      </c>
      <c r="AA2360" s="112">
        <f>'Run Rate'!AD239</f>
        <v>9</v>
      </c>
      <c r="AB2360" s="113">
        <v>10</v>
      </c>
      <c r="AC2360" s="112">
        <v>10</v>
      </c>
      <c r="AD2360" s="112">
        <v>10</v>
      </c>
      <c r="AE2360" s="112">
        <v>10</v>
      </c>
      <c r="AF2360" s="112">
        <v>10</v>
      </c>
      <c r="AG2360" s="112">
        <v>10</v>
      </c>
      <c r="AH2360" s="112">
        <v>10</v>
      </c>
      <c r="AI2360" s="112">
        <v>10</v>
      </c>
      <c r="AJ2360" s="112">
        <v>10</v>
      </c>
      <c r="AK2360" s="112">
        <v>10</v>
      </c>
      <c r="AL2360" s="112">
        <v>10</v>
      </c>
      <c r="AM2360" s="112">
        <v>10</v>
      </c>
      <c r="AN2360" s="112">
        <v>10</v>
      </c>
      <c r="AQ2360" t="str">
        <f>AQ2358</f>
        <v/>
      </c>
    </row>
    <row r="2361" spans="1:43" ht="14.25" customHeight="1" x14ac:dyDescent="0.25">
      <c r="A2361" s="99" t="s">
        <v>1165</v>
      </c>
      <c r="B2361" s="114"/>
      <c r="C2361" s="114"/>
      <c r="D2361" s="114"/>
      <c r="E2361" s="114"/>
      <c r="F2361" s="114"/>
      <c r="G2361" s="114"/>
      <c r="H2361" s="114"/>
      <c r="I2361" s="114"/>
      <c r="J2361" s="114"/>
      <c r="K2361" s="114"/>
      <c r="L2361" s="114"/>
      <c r="M2361" s="114"/>
      <c r="N2361" s="114"/>
      <c r="O2361" s="114"/>
      <c r="P2361" s="114"/>
      <c r="Q2361" s="114"/>
      <c r="R2361" s="114"/>
      <c r="S2361" s="114"/>
      <c r="T2361" s="114"/>
      <c r="U2361" s="114"/>
      <c r="V2361" s="114"/>
      <c r="W2361" s="115"/>
      <c r="X2361" s="115"/>
      <c r="Y2361" s="115"/>
      <c r="Z2361" s="115"/>
      <c r="AA2361" s="112" t="s">
        <v>1166</v>
      </c>
      <c r="AB2361" s="113"/>
      <c r="AC2361" s="112"/>
      <c r="AD2361" s="112"/>
      <c r="AE2361" s="112"/>
      <c r="AF2361" s="112"/>
      <c r="AG2361" s="112"/>
      <c r="AH2361" s="112"/>
      <c r="AI2361" s="112"/>
      <c r="AJ2361" s="112"/>
      <c r="AK2361" s="112"/>
      <c r="AL2361" s="112"/>
      <c r="AM2361" s="112"/>
      <c r="AN2361" s="112"/>
      <c r="AQ2361" t="str">
        <f>AQ2358</f>
        <v/>
      </c>
    </row>
    <row r="2362" spans="1:43" ht="14.25" customHeight="1" x14ac:dyDescent="0.25">
      <c r="A2362" s="99" t="s">
        <v>1167</v>
      </c>
      <c r="B2362" s="114"/>
      <c r="C2362" s="114"/>
      <c r="D2362" s="114"/>
      <c r="E2362" s="114"/>
      <c r="F2362" s="114"/>
      <c r="G2362" s="114"/>
      <c r="H2362" s="114"/>
      <c r="I2362" s="114"/>
      <c r="J2362" s="114"/>
      <c r="K2362" s="114"/>
      <c r="L2362" s="114"/>
      <c r="M2362" s="114"/>
      <c r="N2362" s="114"/>
      <c r="O2362" s="114"/>
      <c r="P2362" s="114"/>
      <c r="Q2362" s="114"/>
      <c r="R2362" s="114"/>
      <c r="S2362" s="114"/>
      <c r="T2362" s="114"/>
      <c r="U2362" s="114"/>
      <c r="V2362" s="114"/>
      <c r="W2362" s="115"/>
      <c r="X2362" s="116"/>
      <c r="Y2362" s="117"/>
      <c r="Z2362" s="115"/>
      <c r="AA2362" s="112" t="s">
        <v>1168</v>
      </c>
      <c r="AB2362" s="113">
        <f>'Demand Input VP'!B1184</f>
        <v>0</v>
      </c>
      <c r="AC2362" s="112">
        <f>'Demand Input VP'!C1184</f>
        <v>0</v>
      </c>
      <c r="AD2362" s="112">
        <f>'Demand Input VP'!D1184</f>
        <v>0</v>
      </c>
      <c r="AE2362" s="112">
        <f>'Demand Input VP'!E1184</f>
        <v>0</v>
      </c>
      <c r="AF2362" s="112">
        <f>'Demand Input VP'!F1184</f>
        <v>0</v>
      </c>
      <c r="AG2362" s="112">
        <f>'Demand Input VP'!G1184</f>
        <v>0</v>
      </c>
      <c r="AH2362" s="112">
        <f>'Demand Input VP'!H1184</f>
        <v>0</v>
      </c>
      <c r="AI2362" s="112">
        <f>'Demand Input VP'!I1184</f>
        <v>0</v>
      </c>
      <c r="AJ2362" s="112">
        <f>'Demand Input VP'!J1184</f>
        <v>0</v>
      </c>
      <c r="AK2362" s="112">
        <f>'Demand Input VP'!K1184</f>
        <v>0</v>
      </c>
      <c r="AL2362" s="112">
        <f>'Demand Input VP'!L1184</f>
        <v>0</v>
      </c>
      <c r="AM2362" s="112">
        <f>'Demand Input VP'!M1184</f>
        <v>0</v>
      </c>
      <c r="AN2362" s="112">
        <f>'Demand Input VP'!N1184</f>
        <v>0</v>
      </c>
      <c r="AQ2362" t="str">
        <f>AQ2358</f>
        <v/>
      </c>
    </row>
    <row r="2363" spans="1:43" ht="14.25" customHeight="1" x14ac:dyDescent="0.25">
      <c r="A2363" s="99" t="s">
        <v>1169</v>
      </c>
      <c r="B2363" s="118"/>
      <c r="C2363" s="118"/>
      <c r="D2363" s="118"/>
      <c r="E2363" s="118"/>
      <c r="F2363" s="118"/>
      <c r="G2363" s="118"/>
      <c r="H2363" s="118"/>
      <c r="I2363" s="118"/>
      <c r="J2363" s="118"/>
      <c r="K2363" s="118"/>
      <c r="L2363" s="118"/>
      <c r="M2363" s="118"/>
      <c r="N2363" s="118"/>
      <c r="O2363" s="118"/>
      <c r="P2363" s="118"/>
      <c r="Q2363" s="118"/>
      <c r="R2363" s="118"/>
      <c r="S2363" s="118"/>
      <c r="T2363" s="118"/>
      <c r="U2363" s="118"/>
      <c r="V2363" s="118"/>
      <c r="W2363" s="115"/>
      <c r="X2363" s="116"/>
      <c r="Y2363" s="117"/>
      <c r="Z2363" s="119"/>
      <c r="AA2363" s="120" t="s">
        <v>1170</v>
      </c>
      <c r="AB2363" s="121">
        <f>'Demand Input VP'!B1183</f>
        <v>0</v>
      </c>
      <c r="AC2363" s="120">
        <f>'Demand Input VP'!C1183</f>
        <v>0</v>
      </c>
      <c r="AD2363" s="120">
        <f>'Demand Input VP'!D1183</f>
        <v>0</v>
      </c>
      <c r="AE2363" s="120">
        <f>'Demand Input VP'!E1183</f>
        <v>0</v>
      </c>
      <c r="AF2363" s="120">
        <f>'Demand Input VP'!F1183</f>
        <v>0</v>
      </c>
      <c r="AG2363" s="120">
        <f>'Demand Input VP'!G1183</f>
        <v>0</v>
      </c>
      <c r="AH2363" s="120">
        <f>'Demand Input VP'!H1183</f>
        <v>0</v>
      </c>
      <c r="AI2363" s="120">
        <f>'Demand Input VP'!I1183</f>
        <v>0</v>
      </c>
      <c r="AJ2363" s="120">
        <f>'Demand Input VP'!J1183</f>
        <v>0</v>
      </c>
      <c r="AK2363" s="120">
        <f>'Demand Input VP'!K1183</f>
        <v>0</v>
      </c>
      <c r="AL2363" s="120">
        <f>'Demand Input VP'!L1183</f>
        <v>0</v>
      </c>
      <c r="AM2363" s="120">
        <f>'Demand Input VP'!M1183</f>
        <v>0</v>
      </c>
      <c r="AN2363" s="120">
        <f>'Demand Input VP'!N1183</f>
        <v>0</v>
      </c>
      <c r="AQ2363" t="str">
        <f>AQ2358</f>
        <v/>
      </c>
    </row>
    <row r="2364" spans="1:43" ht="14.25" customHeight="1" x14ac:dyDescent="0.25">
      <c r="A2364" s="1"/>
      <c r="B2364" s="122"/>
      <c r="C2364" s="122"/>
      <c r="D2364" s="122"/>
      <c r="E2364" s="122"/>
      <c r="F2364" s="122"/>
      <c r="G2364" s="122"/>
      <c r="H2364" s="122"/>
      <c r="I2364" s="122"/>
      <c r="J2364" s="122"/>
      <c r="K2364" s="122"/>
      <c r="L2364" s="122"/>
      <c r="M2364" s="122"/>
      <c r="N2364" s="122"/>
      <c r="O2364" s="122"/>
      <c r="P2364" s="122"/>
      <c r="Q2364" s="122"/>
      <c r="R2364" s="122"/>
      <c r="S2364" s="122"/>
      <c r="T2364" s="122"/>
      <c r="U2364" s="122"/>
      <c r="V2364" s="122"/>
      <c r="W2364" s="123"/>
      <c r="X2364" s="116"/>
      <c r="Y2364" s="117"/>
      <c r="Z2364" s="123"/>
      <c r="AA2364" s="112" t="s">
        <v>1171</v>
      </c>
      <c r="AB2364" s="113">
        <f>'Demand Input MP'!B1184</f>
        <v>0</v>
      </c>
      <c r="AC2364" s="112">
        <f>'Demand Input MP'!C1184</f>
        <v>0</v>
      </c>
      <c r="AD2364" s="112">
        <f>'Demand Input MP'!D1184</f>
        <v>0</v>
      </c>
      <c r="AE2364" s="112">
        <f>'Demand Input MP'!E1184</f>
        <v>0</v>
      </c>
      <c r="AF2364" s="112">
        <f>'Demand Input MP'!F1184</f>
        <v>0</v>
      </c>
      <c r="AG2364" s="112">
        <f>'Demand Input MP'!G1184</f>
        <v>0</v>
      </c>
      <c r="AH2364" s="112">
        <f>'Demand Input MP'!H1184</f>
        <v>0</v>
      </c>
      <c r="AI2364" s="112">
        <f>'Demand Input MP'!I1184</f>
        <v>0</v>
      </c>
      <c r="AJ2364" s="112">
        <f>'Demand Input MP'!J1184</f>
        <v>0</v>
      </c>
      <c r="AK2364" s="112">
        <f>'Demand Input MP'!K1184</f>
        <v>0</v>
      </c>
      <c r="AL2364" s="112">
        <f>'Demand Input MP'!L1184</f>
        <v>0</v>
      </c>
      <c r="AM2364" s="112">
        <f>'Demand Input MP'!M1184</f>
        <v>0</v>
      </c>
      <c r="AN2364" s="112">
        <f>'Demand Input MP'!N1184</f>
        <v>0</v>
      </c>
      <c r="AQ2364" t="str">
        <f>AQ2358</f>
        <v/>
      </c>
    </row>
    <row r="2365" spans="1:43" ht="14.25" customHeight="1" x14ac:dyDescent="0.25">
      <c r="A2365" s="1"/>
      <c r="B2365" s="122"/>
      <c r="C2365" s="122"/>
      <c r="D2365" s="122"/>
      <c r="E2365" s="122"/>
      <c r="F2365" s="122"/>
      <c r="G2365" s="122"/>
      <c r="H2365" s="122"/>
      <c r="I2365" s="122"/>
      <c r="J2365" s="122"/>
      <c r="K2365" s="122"/>
      <c r="L2365" s="122"/>
      <c r="M2365" s="122"/>
      <c r="N2365" s="122"/>
      <c r="O2365" s="122"/>
      <c r="P2365" s="122"/>
      <c r="Q2365" s="122"/>
      <c r="R2365" s="122"/>
      <c r="S2365" s="122"/>
      <c r="T2365" s="122"/>
      <c r="U2365" s="122"/>
      <c r="V2365" s="124" t="s">
        <v>91</v>
      </c>
      <c r="W2365" s="125">
        <f>IFERROR(IF(SUM('Run Rate History'!E239:AD239)&gt;0,(SUMPRODUCT((B2360:AA2360&gt;=PERCENTILE(B2360:AA2360,0.1))*(B2360:AA2360&lt;=PERCENTILE(B2360:AA2360,0.9))*B2360:AA2360)+SUMPRODUCT(('Run Rate History'!E239:AD239&gt;=PERCENTILE(B2360:AA2360,0.1))*('Run Rate History'!E239:AD239&lt;=PERCENTILE(B2360:AA2360,0.9))*'Run Rate History'!E239:AD239))/(SUMPRODUCT((B2360:AA2360&gt;=PERCENTILE(B2360:AA2360,0.1))*(B2360:AA2360&lt;=PERCENTILE(B2360:AA2360,0.9))*1)+SUMPRODUCT(('Run Rate History'!E239:AD239&gt;=PERCENTILE(B2360:AA2360,0.1))*('Run Rate History'!E239:AD239&lt;=PERCENTILE(B2360:AA2360,0.9))*1)),TRIMMEAN(B2360:AA2360,0.15)),0)</f>
        <v>13.642857142857142</v>
      </c>
      <c r="X2365" s="126" t="s">
        <v>1172</v>
      </c>
      <c r="Y2365" s="127">
        <f>SUM(B2360:AA2360)/26</f>
        <v>13.884615384615385</v>
      </c>
      <c r="Z2365" s="128"/>
      <c r="AA2365" s="112" t="s">
        <v>1173</v>
      </c>
      <c r="AB2365" s="113">
        <f>'Demand Input MP'!B1183</f>
        <v>0</v>
      </c>
      <c r="AC2365" s="112">
        <f>'Demand Input MP'!C1183</f>
        <v>0</v>
      </c>
      <c r="AD2365" s="112">
        <f>'Demand Input MP'!D1183</f>
        <v>0</v>
      </c>
      <c r="AE2365" s="112">
        <f>'Demand Input MP'!E1183</f>
        <v>0</v>
      </c>
      <c r="AF2365" s="112">
        <f>'Demand Input MP'!F1183</f>
        <v>0</v>
      </c>
      <c r="AG2365" s="112">
        <f>'Demand Input MP'!G1183</f>
        <v>0</v>
      </c>
      <c r="AH2365" s="112">
        <f>'Demand Input MP'!H1183</f>
        <v>0</v>
      </c>
      <c r="AI2365" s="112">
        <f>'Demand Input MP'!I1183</f>
        <v>0</v>
      </c>
      <c r="AJ2365" s="112">
        <f>'Demand Input MP'!J1183</f>
        <v>0</v>
      </c>
      <c r="AK2365" s="112">
        <f>'Demand Input MP'!K1183</f>
        <v>0</v>
      </c>
      <c r="AL2365" s="112">
        <f>'Demand Input MP'!L1183</f>
        <v>0</v>
      </c>
      <c r="AM2365" s="112">
        <f>'Demand Input MP'!M1183</f>
        <v>0</v>
      </c>
      <c r="AN2365" s="112">
        <f>'Demand Input MP'!N1183</f>
        <v>0</v>
      </c>
      <c r="AQ2365" t="str">
        <f>AQ2358</f>
        <v/>
      </c>
    </row>
    <row r="2366" spans="1:43" ht="14.25" customHeight="1" x14ac:dyDescent="0.25">
      <c r="A2366" s="1"/>
      <c r="B2366" s="122"/>
      <c r="C2366" s="122"/>
      <c r="D2366" s="122"/>
      <c r="E2366" s="122"/>
      <c r="F2366" s="122"/>
      <c r="G2366" s="122"/>
      <c r="H2366" s="122"/>
      <c r="I2366" s="122"/>
      <c r="J2366" s="122"/>
      <c r="K2366" s="122"/>
      <c r="L2366" s="122"/>
      <c r="M2366" s="122"/>
      <c r="N2366" s="122"/>
      <c r="O2366" s="122"/>
      <c r="P2366" s="122"/>
      <c r="Q2366" s="122"/>
      <c r="R2366" s="122"/>
      <c r="S2366" s="122"/>
      <c r="T2366" s="122"/>
      <c r="U2366" s="122"/>
      <c r="V2366" s="124" t="s">
        <v>94</v>
      </c>
      <c r="W2366" s="125">
        <f>IFERROR((1*MIN(MAX(X2360,0.5*IF(SUM('Run Rate History'!E239:AD239)&gt;0,(MEDIAN(IF(B2360:AA2360&gt;0,B2360:AA2360))+MEDIAN(IF('Run Rate History'!E239:AD239&gt;0,'Run Rate History'!E239:AD239)))/2,MEDIAN(IF(B2360:AA2360&gt;0,B2360:AA2360)))),2*IF(SUM('Run Rate History'!E239:AD239)&gt;0,(MEDIAN(IF(B2360:AA2360&gt;0,B2360:AA2360))+MEDIAN(IF('Run Rate History'!E239:AD239&gt;0,'Run Rate History'!E239:AD239)))/2,MEDIAN(IF(B2360:AA2360&gt;0,B2360:AA2360))))+2*MIN(MAX(Y2360,0.5*IF(SUM('Run Rate History'!E239:AD239)&gt;0,(MEDIAN(IF(B2360:AA2360&gt;0,B2360:AA2360))+MEDIAN(IF('Run Rate History'!E239:AD239&gt;0,'Run Rate History'!E239:AD239)))/2,MEDIAN(IF(B2360:AA2360&gt;0,B2360:AA2360)))),2*IF(SUM('Run Rate History'!E239:AD239)&gt;0,(MEDIAN(IF(B2360:AA2360&gt;0,B2360:AA2360))+MEDIAN(IF('Run Rate History'!E239:AD239&gt;0,'Run Rate History'!E239:AD239)))/2,MEDIAN(IF(B2360:AA2360&gt;0,B2360:AA2360))))+3*MIN(MAX(Z2360,0.5*IF(SUM('Run Rate History'!E239:AD239)&gt;0,(MEDIAN(IF(B2360:AA2360&gt;0,B2360:AA2360))+MEDIAN(IF('Run Rate History'!E239:AD239&gt;0,'Run Rate History'!E239:AD239)))/2,MEDIAN(IF(B2360:AA2360&gt;0,B2360:AA2360)))),2*IF(SUM('Run Rate History'!E239:AD239)&gt;0,(MEDIAN(IF(B2360:AA2360&gt;0,B2360:AA2360))+MEDIAN(IF('Run Rate History'!E239:AD239&gt;0,'Run Rate History'!E239:AD239)))/2,MEDIAN(IF(B2360:AA2360&gt;0,B2360:AA2360))))+4*MIN(MAX(AA2360,0.5*IF(SUM('Run Rate History'!E239:AD239)&gt;0,(MEDIAN(IF(B2360:AA2360&gt;0,B2360:AA2360))+MEDIAN(IF('Run Rate History'!E239:AD239&gt;0,'Run Rate History'!E239:AD239)))/2,MEDIAN(IF(B2360:AA2360&gt;0,B2360:AA2360)))),2*IF(SUM('Run Rate History'!E239:AD239)&gt;0,(MEDIAN(IF(B2360:AA2360&gt;0,B2360:AA2360))+MEDIAN(IF('Run Rate History'!E239:AD239&gt;0,'Run Rate History'!E239:AD239)))/2,MEDIAN(IF(B2360:AA2360&gt;0,B2360:AA2360)))))/10,0)</f>
        <v>10.8</v>
      </c>
      <c r="X2366" s="129" t="s">
        <v>1174</v>
      </c>
      <c r="Y2366" s="130">
        <f>IFERROR(VLOOKUP(A2358,'Stanje zaliha'!A:E,5,FALSE()),0)</f>
        <v>125</v>
      </c>
      <c r="Z2366" s="131"/>
      <c r="AA2366" s="113" t="s">
        <v>1175</v>
      </c>
      <c r="AB2366" s="118">
        <f t="shared" ref="AB2366:AN2366" si="470">SUM(AB2362:AB2365)</f>
        <v>0</v>
      </c>
      <c r="AC2366" s="118">
        <f t="shared" si="470"/>
        <v>0</v>
      </c>
      <c r="AD2366" s="118">
        <f t="shared" si="470"/>
        <v>0</v>
      </c>
      <c r="AE2366" s="118">
        <f t="shared" si="470"/>
        <v>0</v>
      </c>
      <c r="AF2366" s="118">
        <f t="shared" si="470"/>
        <v>0</v>
      </c>
      <c r="AG2366" s="118">
        <f t="shared" si="470"/>
        <v>0</v>
      </c>
      <c r="AH2366" s="118">
        <f t="shared" si="470"/>
        <v>0</v>
      </c>
      <c r="AI2366" s="118">
        <f t="shared" si="470"/>
        <v>0</v>
      </c>
      <c r="AJ2366" s="118">
        <f t="shared" si="470"/>
        <v>0</v>
      </c>
      <c r="AK2366" s="118">
        <f t="shared" si="470"/>
        <v>0</v>
      </c>
      <c r="AL2366" s="118">
        <f t="shared" si="470"/>
        <v>0</v>
      </c>
      <c r="AM2366" s="118">
        <f t="shared" si="470"/>
        <v>0</v>
      </c>
      <c r="AN2366" s="118">
        <f t="shared" si="470"/>
        <v>0</v>
      </c>
      <c r="AQ2366" t="str">
        <f>AQ2358</f>
        <v/>
      </c>
    </row>
    <row r="2367" spans="1:43" ht="14.25" customHeight="1" x14ac:dyDescent="0.25">
      <c r="A2367" s="1"/>
      <c r="B2367" s="122"/>
      <c r="C2367" s="122"/>
      <c r="D2367" s="122"/>
      <c r="E2367" s="122"/>
      <c r="F2367" s="122"/>
      <c r="G2367" s="122"/>
      <c r="H2367" s="122"/>
      <c r="I2367" s="122"/>
      <c r="J2367" s="122"/>
      <c r="K2367" s="122"/>
      <c r="L2367" s="122"/>
      <c r="M2367" s="122"/>
      <c r="N2367" s="122"/>
      <c r="O2367" s="122"/>
      <c r="P2367" s="122"/>
      <c r="Q2367" s="122"/>
      <c r="R2367" s="122"/>
      <c r="S2367" s="122"/>
      <c r="T2367" s="122"/>
      <c r="U2367" s="122"/>
      <c r="V2367" s="124" t="s">
        <v>95</v>
      </c>
      <c r="W2367" s="125">
        <f>IFERROR(0.6*W2366+0.4*W2365,0)</f>
        <v>11.937142857142858</v>
      </c>
      <c r="X2367" s="132" t="s">
        <v>1176</v>
      </c>
      <c r="Y2367" s="133">
        <f>IFERROR(SUMIF('Popis poslanih narudžbi'!A:A,A2358,'Popis poslanih narudžbi'!C:C),0)</f>
        <v>0</v>
      </c>
      <c r="Z2367" s="131"/>
      <c r="AA2367" s="134" t="s">
        <v>1177</v>
      </c>
      <c r="AB2367" s="118">
        <f t="shared" ref="AB2367:AN2367" si="471">AB2360+AB2366</f>
        <v>10</v>
      </c>
      <c r="AC2367" s="118">
        <f t="shared" si="471"/>
        <v>10</v>
      </c>
      <c r="AD2367" s="118">
        <f t="shared" si="471"/>
        <v>10</v>
      </c>
      <c r="AE2367" s="118">
        <f t="shared" si="471"/>
        <v>10</v>
      </c>
      <c r="AF2367" s="118">
        <f t="shared" si="471"/>
        <v>10</v>
      </c>
      <c r="AG2367" s="118">
        <f t="shared" si="471"/>
        <v>10</v>
      </c>
      <c r="AH2367" s="118">
        <f t="shared" si="471"/>
        <v>10</v>
      </c>
      <c r="AI2367" s="118">
        <f t="shared" si="471"/>
        <v>10</v>
      </c>
      <c r="AJ2367" s="118">
        <f t="shared" si="471"/>
        <v>10</v>
      </c>
      <c r="AK2367" s="118">
        <f t="shared" si="471"/>
        <v>10</v>
      </c>
      <c r="AL2367" s="118">
        <f t="shared" si="471"/>
        <v>10</v>
      </c>
      <c r="AM2367" s="118">
        <f t="shared" si="471"/>
        <v>10</v>
      </c>
      <c r="AN2367" s="118">
        <f t="shared" si="471"/>
        <v>10</v>
      </c>
      <c r="AQ2367" t="str">
        <f>AQ2358</f>
        <v/>
      </c>
    </row>
    <row r="2368" spans="1:43" ht="14.25" customHeight="1" x14ac:dyDescent="0.25">
      <c r="A2368" s="107" t="str">
        <f>'Run Rate'!A240</f>
        <v>SHM00026</v>
      </c>
      <c r="B2368" s="135" t="str">
        <f>'Run Rate'!B240</f>
        <v>Shieldmixer Hero Pro Batman Dark</v>
      </c>
      <c r="C2368" s="135" t="str">
        <f>'Run Rate'!C240</f>
        <v>DRINKWARE I HOME</v>
      </c>
      <c r="D2368" s="135" t="str">
        <f>'Run Rate'!D240</f>
        <v>02 SILVER</v>
      </c>
      <c r="E2368" s="122"/>
      <c r="F2368" s="122"/>
      <c r="G2368" s="122"/>
      <c r="H2368" s="122"/>
      <c r="I2368" s="122"/>
      <c r="J2368" s="122"/>
      <c r="K2368" s="122"/>
      <c r="L2368" s="122"/>
      <c r="M2368" s="122"/>
      <c r="N2368" s="122"/>
      <c r="O2368" s="122"/>
      <c r="P2368" s="122"/>
      <c r="Q2368" s="122"/>
      <c r="R2368" s="122"/>
      <c r="S2368" s="122"/>
      <c r="T2368" s="122"/>
      <c r="U2368" s="122"/>
      <c r="V2368" s="122"/>
      <c r="W2368" s="122"/>
      <c r="X2368" s="122"/>
      <c r="Y2368" s="122"/>
      <c r="Z2368" s="122"/>
      <c r="AA2368" s="122"/>
      <c r="AB2368" s="122"/>
      <c r="AC2368" s="122"/>
      <c r="AD2368" s="122"/>
      <c r="AE2368" s="122"/>
      <c r="AF2368" s="122"/>
      <c r="AG2368" s="122"/>
      <c r="AH2368" s="122"/>
      <c r="AI2368" s="122"/>
      <c r="AJ2368" s="122"/>
      <c r="AK2368" s="122"/>
      <c r="AL2368" s="122"/>
      <c r="AM2368" s="122"/>
      <c r="AN2368" s="122"/>
      <c r="AQ2368" t="str">
        <f>IF(AND(OR($B$1="ALL",$B$1=C2368),OR($E$1="ALL",$E$1=D2368),OR($B$2="ALL",$B$2=A2368),OR($E$2="ALL",IFERROR(SEARCH($E$2,B2368),0)&gt;0)),"MATCH","")</f>
        <v/>
      </c>
    </row>
    <row r="2369" spans="1:43" ht="14.25" customHeight="1" x14ac:dyDescent="0.25">
      <c r="A2369" s="108" t="s">
        <v>1137</v>
      </c>
      <c r="B2369" s="136" t="s">
        <v>1138</v>
      </c>
      <c r="C2369" s="136" t="s">
        <v>1139</v>
      </c>
      <c r="D2369" s="136" t="s">
        <v>1140</v>
      </c>
      <c r="E2369" s="136" t="s">
        <v>1141</v>
      </c>
      <c r="F2369" s="136" t="s">
        <v>1142</v>
      </c>
      <c r="G2369" s="136" t="s">
        <v>1143</v>
      </c>
      <c r="H2369" s="136" t="s">
        <v>1144</v>
      </c>
      <c r="I2369" s="136" t="s">
        <v>1145</v>
      </c>
      <c r="J2369" s="136" t="s">
        <v>1146</v>
      </c>
      <c r="K2369" s="136" t="s">
        <v>1147</v>
      </c>
      <c r="L2369" s="136" t="s">
        <v>1148</v>
      </c>
      <c r="M2369" s="136" t="s">
        <v>1149</v>
      </c>
      <c r="N2369" s="136" t="s">
        <v>1150</v>
      </c>
      <c r="O2369" s="136" t="s">
        <v>1151</v>
      </c>
      <c r="P2369" s="136" t="s">
        <v>1152</v>
      </c>
      <c r="Q2369" s="136" t="s">
        <v>1153</v>
      </c>
      <c r="R2369" s="136" t="s">
        <v>1154</v>
      </c>
      <c r="S2369" s="136" t="s">
        <v>1155</v>
      </c>
      <c r="T2369" s="136" t="s">
        <v>1156</v>
      </c>
      <c r="U2369" s="136" t="s">
        <v>1157</v>
      </c>
      <c r="V2369" s="136" t="s">
        <v>1158</v>
      </c>
      <c r="W2369" s="136" t="s">
        <v>1159</v>
      </c>
      <c r="X2369" s="136" t="s">
        <v>1160</v>
      </c>
      <c r="Y2369" s="136" t="s">
        <v>1161</v>
      </c>
      <c r="Z2369" s="136" t="s">
        <v>1162</v>
      </c>
      <c r="AA2369" s="136" t="s">
        <v>1163</v>
      </c>
      <c r="AB2369" s="137" t="s">
        <v>156</v>
      </c>
      <c r="AC2369" s="137" t="s">
        <v>157</v>
      </c>
      <c r="AD2369" s="137" t="s">
        <v>158</v>
      </c>
      <c r="AE2369" s="137" t="s">
        <v>139</v>
      </c>
      <c r="AF2369" s="138" t="s">
        <v>140</v>
      </c>
      <c r="AG2369" s="138" t="s">
        <v>141</v>
      </c>
      <c r="AH2369" s="138" t="s">
        <v>142</v>
      </c>
      <c r="AI2369" s="138" t="s">
        <v>143</v>
      </c>
      <c r="AJ2369" s="139" t="s">
        <v>144</v>
      </c>
      <c r="AK2369" s="139" t="s">
        <v>145</v>
      </c>
      <c r="AL2369" s="139" t="s">
        <v>146</v>
      </c>
      <c r="AM2369" s="140" t="s">
        <v>147</v>
      </c>
      <c r="AN2369" s="140" t="s">
        <v>148</v>
      </c>
      <c r="AQ2369" t="str">
        <f>AQ2368</f>
        <v/>
      </c>
    </row>
    <row r="2370" spans="1:43" ht="14.25" customHeight="1" x14ac:dyDescent="0.25">
      <c r="A2370" s="99" t="s">
        <v>1164</v>
      </c>
      <c r="B2370" s="112">
        <f>'Run Rate'!E240</f>
        <v>22</v>
      </c>
      <c r="C2370" s="112">
        <f>'Run Rate'!F240</f>
        <v>15</v>
      </c>
      <c r="D2370" s="112">
        <f>'Run Rate'!G240</f>
        <v>74</v>
      </c>
      <c r="E2370" s="112">
        <f>'Run Rate'!H240</f>
        <v>108</v>
      </c>
      <c r="F2370" s="112">
        <f>'Run Rate'!I240</f>
        <v>10</v>
      </c>
      <c r="G2370" s="112">
        <f>'Run Rate'!J240</f>
        <v>14</v>
      </c>
      <c r="H2370" s="112">
        <f>'Run Rate'!K240</f>
        <v>20</v>
      </c>
      <c r="I2370" s="112">
        <f>'Run Rate'!L240</f>
        <v>173</v>
      </c>
      <c r="J2370" s="112">
        <f>'Run Rate'!M240</f>
        <v>10</v>
      </c>
      <c r="K2370" s="112">
        <f>'Run Rate'!N240</f>
        <v>11</v>
      </c>
      <c r="L2370" s="112">
        <f>'Run Rate'!O240</f>
        <v>13</v>
      </c>
      <c r="M2370" s="112">
        <f>'Run Rate'!P240</f>
        <v>27</v>
      </c>
      <c r="N2370" s="112">
        <f>'Run Rate'!Q240</f>
        <v>27</v>
      </c>
      <c r="O2370" s="112">
        <f>'Run Rate'!R240</f>
        <v>8</v>
      </c>
      <c r="P2370" s="112">
        <f>'Run Rate'!S240</f>
        <v>3</v>
      </c>
      <c r="Q2370" s="112">
        <f>'Run Rate'!T240</f>
        <v>12</v>
      </c>
      <c r="R2370" s="112">
        <f>'Run Rate'!U240</f>
        <v>13</v>
      </c>
      <c r="S2370" s="112">
        <f>'Run Rate'!V240</f>
        <v>23</v>
      </c>
      <c r="T2370" s="112">
        <f>'Run Rate'!W240</f>
        <v>76</v>
      </c>
      <c r="U2370" s="112">
        <f>'Run Rate'!X240</f>
        <v>16</v>
      </c>
      <c r="V2370" s="112">
        <f>'Run Rate'!Y240</f>
        <v>25</v>
      </c>
      <c r="W2370" s="112">
        <f>'Run Rate'!Z240</f>
        <v>22</v>
      </c>
      <c r="X2370" s="112">
        <f>'Run Rate'!AA240</f>
        <v>13</v>
      </c>
      <c r="Y2370" s="112">
        <f>'Run Rate'!AB240</f>
        <v>18</v>
      </c>
      <c r="Z2370" s="112">
        <f>'Run Rate'!AC240</f>
        <v>20</v>
      </c>
      <c r="AA2370" s="112">
        <f>'Run Rate'!AD240</f>
        <v>17</v>
      </c>
      <c r="AB2370" s="113">
        <v>14</v>
      </c>
      <c r="AC2370" s="112">
        <v>14</v>
      </c>
      <c r="AD2370" s="112">
        <v>13</v>
      </c>
      <c r="AE2370" s="112">
        <v>13</v>
      </c>
      <c r="AF2370" s="112">
        <v>13</v>
      </c>
      <c r="AG2370" s="112">
        <v>12</v>
      </c>
      <c r="AH2370" s="112">
        <v>12</v>
      </c>
      <c r="AI2370" s="112">
        <v>12</v>
      </c>
      <c r="AJ2370" s="112">
        <v>12</v>
      </c>
      <c r="AK2370" s="112">
        <v>12</v>
      </c>
      <c r="AL2370" s="112">
        <v>12</v>
      </c>
      <c r="AM2370" s="112">
        <v>12</v>
      </c>
      <c r="AN2370" s="112">
        <v>12</v>
      </c>
      <c r="AQ2370" t="str">
        <f>AQ2368</f>
        <v/>
      </c>
    </row>
    <row r="2371" spans="1:43" ht="14.25" customHeight="1" x14ac:dyDescent="0.25">
      <c r="A2371" s="99" t="s">
        <v>1165</v>
      </c>
      <c r="B2371" s="114"/>
      <c r="C2371" s="114"/>
      <c r="D2371" s="114"/>
      <c r="E2371" s="114"/>
      <c r="F2371" s="114"/>
      <c r="G2371" s="114"/>
      <c r="H2371" s="114"/>
      <c r="I2371" s="114"/>
      <c r="J2371" s="114"/>
      <c r="K2371" s="114"/>
      <c r="L2371" s="114"/>
      <c r="M2371" s="114"/>
      <c r="N2371" s="114"/>
      <c r="O2371" s="114"/>
      <c r="P2371" s="114"/>
      <c r="Q2371" s="114"/>
      <c r="R2371" s="114"/>
      <c r="S2371" s="114"/>
      <c r="T2371" s="114"/>
      <c r="U2371" s="114"/>
      <c r="V2371" s="114"/>
      <c r="W2371" s="115"/>
      <c r="X2371" s="115"/>
      <c r="Y2371" s="115"/>
      <c r="Z2371" s="115"/>
      <c r="AA2371" s="112" t="s">
        <v>1166</v>
      </c>
      <c r="AB2371" s="113"/>
      <c r="AC2371" s="112"/>
      <c r="AD2371" s="112"/>
      <c r="AE2371" s="112"/>
      <c r="AF2371" s="112"/>
      <c r="AG2371" s="112"/>
      <c r="AH2371" s="112"/>
      <c r="AI2371" s="112"/>
      <c r="AJ2371" s="112"/>
      <c r="AK2371" s="112"/>
      <c r="AL2371" s="112"/>
      <c r="AM2371" s="112"/>
      <c r="AN2371" s="112"/>
      <c r="AQ2371" t="str">
        <f>AQ2368</f>
        <v/>
      </c>
    </row>
    <row r="2372" spans="1:43" ht="14.25" customHeight="1" x14ac:dyDescent="0.25">
      <c r="A2372" s="99" t="s">
        <v>1167</v>
      </c>
      <c r="B2372" s="114"/>
      <c r="C2372" s="114"/>
      <c r="D2372" s="114"/>
      <c r="E2372" s="114"/>
      <c r="F2372" s="114"/>
      <c r="G2372" s="114"/>
      <c r="H2372" s="114"/>
      <c r="I2372" s="114"/>
      <c r="J2372" s="114"/>
      <c r="K2372" s="114"/>
      <c r="L2372" s="114"/>
      <c r="M2372" s="114"/>
      <c r="N2372" s="114"/>
      <c r="O2372" s="114"/>
      <c r="P2372" s="114"/>
      <c r="Q2372" s="114"/>
      <c r="R2372" s="114"/>
      <c r="S2372" s="114"/>
      <c r="T2372" s="114"/>
      <c r="U2372" s="114"/>
      <c r="V2372" s="114"/>
      <c r="W2372" s="115"/>
      <c r="X2372" s="116"/>
      <c r="Y2372" s="117"/>
      <c r="Z2372" s="115"/>
      <c r="AA2372" s="112" t="s">
        <v>1168</v>
      </c>
      <c r="AB2372" s="113">
        <f>'Demand Input VP'!B1189</f>
        <v>0</v>
      </c>
      <c r="AC2372" s="112">
        <f>'Demand Input VP'!C1189</f>
        <v>0</v>
      </c>
      <c r="AD2372" s="112">
        <f>'Demand Input VP'!D1189</f>
        <v>0</v>
      </c>
      <c r="AE2372" s="112">
        <f>'Demand Input VP'!E1189</f>
        <v>0</v>
      </c>
      <c r="AF2372" s="112">
        <f>'Demand Input VP'!F1189</f>
        <v>0</v>
      </c>
      <c r="AG2372" s="112">
        <f>'Demand Input VP'!G1189</f>
        <v>0</v>
      </c>
      <c r="AH2372" s="112">
        <f>'Demand Input VP'!H1189</f>
        <v>0</v>
      </c>
      <c r="AI2372" s="112">
        <f>'Demand Input VP'!I1189</f>
        <v>0</v>
      </c>
      <c r="AJ2372" s="112">
        <f>'Demand Input VP'!J1189</f>
        <v>0</v>
      </c>
      <c r="AK2372" s="112">
        <f>'Demand Input VP'!K1189</f>
        <v>0</v>
      </c>
      <c r="AL2372" s="112">
        <f>'Demand Input VP'!L1189</f>
        <v>0</v>
      </c>
      <c r="AM2372" s="112">
        <f>'Demand Input VP'!M1189</f>
        <v>0</v>
      </c>
      <c r="AN2372" s="112">
        <f>'Demand Input VP'!N1189</f>
        <v>0</v>
      </c>
      <c r="AQ2372" t="str">
        <f>AQ2368</f>
        <v/>
      </c>
    </row>
    <row r="2373" spans="1:43" ht="14.25" customHeight="1" x14ac:dyDescent="0.25">
      <c r="A2373" s="99" t="s">
        <v>1169</v>
      </c>
      <c r="B2373" s="118"/>
      <c r="C2373" s="118"/>
      <c r="D2373" s="118"/>
      <c r="E2373" s="118"/>
      <c r="F2373" s="118"/>
      <c r="G2373" s="118"/>
      <c r="H2373" s="118"/>
      <c r="I2373" s="118"/>
      <c r="J2373" s="118"/>
      <c r="K2373" s="118"/>
      <c r="L2373" s="118"/>
      <c r="M2373" s="118"/>
      <c r="N2373" s="118"/>
      <c r="O2373" s="118"/>
      <c r="P2373" s="118"/>
      <c r="Q2373" s="118"/>
      <c r="R2373" s="118"/>
      <c r="S2373" s="118"/>
      <c r="T2373" s="118"/>
      <c r="U2373" s="118"/>
      <c r="V2373" s="118"/>
      <c r="W2373" s="115"/>
      <c r="X2373" s="116"/>
      <c r="Y2373" s="117"/>
      <c r="Z2373" s="119"/>
      <c r="AA2373" s="120" t="s">
        <v>1170</v>
      </c>
      <c r="AB2373" s="121">
        <f>'Demand Input VP'!B1188</f>
        <v>0</v>
      </c>
      <c r="AC2373" s="120">
        <f>'Demand Input VP'!C1188</f>
        <v>0</v>
      </c>
      <c r="AD2373" s="120">
        <f>'Demand Input VP'!D1188</f>
        <v>0</v>
      </c>
      <c r="AE2373" s="120">
        <f>'Demand Input VP'!E1188</f>
        <v>0</v>
      </c>
      <c r="AF2373" s="120">
        <f>'Demand Input VP'!F1188</f>
        <v>0</v>
      </c>
      <c r="AG2373" s="120">
        <f>'Demand Input VP'!G1188</f>
        <v>0</v>
      </c>
      <c r="AH2373" s="120">
        <f>'Demand Input VP'!H1188</f>
        <v>0</v>
      </c>
      <c r="AI2373" s="120">
        <f>'Demand Input VP'!I1188</f>
        <v>0</v>
      </c>
      <c r="AJ2373" s="120">
        <f>'Demand Input VP'!J1188</f>
        <v>0</v>
      </c>
      <c r="AK2373" s="120">
        <f>'Demand Input VP'!K1188</f>
        <v>0</v>
      </c>
      <c r="AL2373" s="120">
        <f>'Demand Input VP'!L1188</f>
        <v>0</v>
      </c>
      <c r="AM2373" s="120">
        <f>'Demand Input VP'!M1188</f>
        <v>0</v>
      </c>
      <c r="AN2373" s="120">
        <f>'Demand Input VP'!N1188</f>
        <v>0</v>
      </c>
      <c r="AQ2373" t="str">
        <f>AQ2368</f>
        <v/>
      </c>
    </row>
    <row r="2374" spans="1:43" ht="14.25" customHeight="1" x14ac:dyDescent="0.25">
      <c r="A2374" s="1"/>
      <c r="B2374" s="122"/>
      <c r="C2374" s="122"/>
      <c r="D2374" s="122"/>
      <c r="E2374" s="122"/>
      <c r="F2374" s="122"/>
      <c r="G2374" s="122"/>
      <c r="H2374" s="122"/>
      <c r="I2374" s="122"/>
      <c r="J2374" s="122"/>
      <c r="K2374" s="122"/>
      <c r="L2374" s="122"/>
      <c r="M2374" s="122"/>
      <c r="N2374" s="122"/>
      <c r="O2374" s="122"/>
      <c r="P2374" s="122"/>
      <c r="Q2374" s="122"/>
      <c r="R2374" s="122"/>
      <c r="S2374" s="122"/>
      <c r="T2374" s="122"/>
      <c r="U2374" s="122"/>
      <c r="V2374" s="122"/>
      <c r="W2374" s="123"/>
      <c r="X2374" s="116"/>
      <c r="Y2374" s="117"/>
      <c r="Z2374" s="123"/>
      <c r="AA2374" s="112" t="s">
        <v>1171</v>
      </c>
      <c r="AB2374" s="113">
        <f>'Demand Input MP'!B1189</f>
        <v>0</v>
      </c>
      <c r="AC2374" s="112">
        <f>'Demand Input MP'!C1189</f>
        <v>0</v>
      </c>
      <c r="AD2374" s="112">
        <f>'Demand Input MP'!D1189</f>
        <v>0</v>
      </c>
      <c r="AE2374" s="112">
        <f>'Demand Input MP'!E1189</f>
        <v>0</v>
      </c>
      <c r="AF2374" s="112">
        <f>'Demand Input MP'!F1189</f>
        <v>0</v>
      </c>
      <c r="AG2374" s="112">
        <f>'Demand Input MP'!G1189</f>
        <v>0</v>
      </c>
      <c r="AH2374" s="112">
        <f>'Demand Input MP'!H1189</f>
        <v>0</v>
      </c>
      <c r="AI2374" s="112">
        <f>'Demand Input MP'!I1189</f>
        <v>0</v>
      </c>
      <c r="AJ2374" s="112">
        <f>'Demand Input MP'!J1189</f>
        <v>0</v>
      </c>
      <c r="AK2374" s="112">
        <f>'Demand Input MP'!K1189</f>
        <v>0</v>
      </c>
      <c r="AL2374" s="112">
        <f>'Demand Input MP'!L1189</f>
        <v>0</v>
      </c>
      <c r="AM2374" s="112">
        <f>'Demand Input MP'!M1189</f>
        <v>0</v>
      </c>
      <c r="AN2374" s="112">
        <f>'Demand Input MP'!N1189</f>
        <v>0</v>
      </c>
      <c r="AQ2374" t="str">
        <f>AQ2368</f>
        <v/>
      </c>
    </row>
    <row r="2375" spans="1:43" ht="14.25" customHeight="1" x14ac:dyDescent="0.25">
      <c r="A2375" s="1"/>
      <c r="B2375" s="122"/>
      <c r="C2375" s="122"/>
      <c r="D2375" s="122"/>
      <c r="E2375" s="122"/>
      <c r="F2375" s="122"/>
      <c r="G2375" s="122"/>
      <c r="H2375" s="122"/>
      <c r="I2375" s="122"/>
      <c r="J2375" s="122"/>
      <c r="K2375" s="122"/>
      <c r="L2375" s="122"/>
      <c r="M2375" s="122"/>
      <c r="N2375" s="122"/>
      <c r="O2375" s="122"/>
      <c r="P2375" s="122"/>
      <c r="Q2375" s="122"/>
      <c r="R2375" s="122"/>
      <c r="S2375" s="122"/>
      <c r="T2375" s="122"/>
      <c r="U2375" s="122"/>
      <c r="V2375" s="124" t="s">
        <v>91</v>
      </c>
      <c r="W2375" s="125">
        <f>IFERROR(IF(SUM('Run Rate History'!E240:AD240)&gt;0,(SUMPRODUCT((B2370:AA2370&gt;=PERCENTILE(B2370:AA2370,0.1))*(B2370:AA2370&lt;=PERCENTILE(B2370:AA2370,0.9))*B2370:AA2370)+SUMPRODUCT(('Run Rate History'!E240:AD240&gt;=PERCENTILE(B2370:AA2370,0.1))*('Run Rate History'!E240:AD240&lt;=PERCENTILE(B2370:AA2370,0.9))*'Run Rate History'!E240:AD240))/(SUMPRODUCT((B2370:AA2370&gt;=PERCENTILE(B2370:AA2370,0.1))*(B2370:AA2370&lt;=PERCENTILE(B2370:AA2370,0.9))*1)+SUMPRODUCT(('Run Rate History'!E240:AD240&gt;=PERCENTILE(B2370:AA2370,0.1))*('Run Rate History'!E240:AD240&lt;=PERCENTILE(B2370:AA2370,0.9))*1)),TRIMMEAN(B2370:AA2370,0.15)),0)</f>
        <v>18.666666666666668</v>
      </c>
      <c r="X2375" s="126" t="s">
        <v>1172</v>
      </c>
      <c r="Y2375" s="127">
        <f>SUM(B2370:AA2370)/26</f>
        <v>30.384615384615383</v>
      </c>
      <c r="Z2375" s="128"/>
      <c r="AA2375" s="112" t="s">
        <v>1173</v>
      </c>
      <c r="AB2375" s="113">
        <f>'Demand Input MP'!B1188</f>
        <v>0</v>
      </c>
      <c r="AC2375" s="112">
        <f>'Demand Input MP'!C1188</f>
        <v>0</v>
      </c>
      <c r="AD2375" s="112">
        <f>'Demand Input MP'!D1188</f>
        <v>0</v>
      </c>
      <c r="AE2375" s="112">
        <f>'Demand Input MP'!E1188</f>
        <v>0</v>
      </c>
      <c r="AF2375" s="112">
        <f>'Demand Input MP'!F1188</f>
        <v>0</v>
      </c>
      <c r="AG2375" s="112">
        <f>'Demand Input MP'!G1188</f>
        <v>0</v>
      </c>
      <c r="AH2375" s="112">
        <f>'Demand Input MP'!H1188</f>
        <v>0</v>
      </c>
      <c r="AI2375" s="112">
        <f>'Demand Input MP'!I1188</f>
        <v>0</v>
      </c>
      <c r="AJ2375" s="112">
        <f>'Demand Input MP'!J1188</f>
        <v>0</v>
      </c>
      <c r="AK2375" s="112">
        <f>'Demand Input MP'!K1188</f>
        <v>0</v>
      </c>
      <c r="AL2375" s="112">
        <f>'Demand Input MP'!L1188</f>
        <v>0</v>
      </c>
      <c r="AM2375" s="112">
        <f>'Demand Input MP'!M1188</f>
        <v>0</v>
      </c>
      <c r="AN2375" s="112">
        <f>'Demand Input MP'!N1188</f>
        <v>0</v>
      </c>
      <c r="AQ2375" t="str">
        <f>AQ2368</f>
        <v/>
      </c>
    </row>
    <row r="2376" spans="1:43" ht="14.25" customHeight="1" x14ac:dyDescent="0.25">
      <c r="A2376" s="1"/>
      <c r="B2376" s="122"/>
      <c r="C2376" s="122"/>
      <c r="D2376" s="122"/>
      <c r="E2376" s="122"/>
      <c r="F2376" s="122"/>
      <c r="G2376" s="122"/>
      <c r="H2376" s="122"/>
      <c r="I2376" s="122"/>
      <c r="J2376" s="122"/>
      <c r="K2376" s="122"/>
      <c r="L2376" s="122"/>
      <c r="M2376" s="122"/>
      <c r="N2376" s="122"/>
      <c r="O2376" s="122"/>
      <c r="P2376" s="122"/>
      <c r="Q2376" s="122"/>
      <c r="R2376" s="122"/>
      <c r="S2376" s="122"/>
      <c r="T2376" s="122"/>
      <c r="U2376" s="122"/>
      <c r="V2376" s="124" t="s">
        <v>94</v>
      </c>
      <c r="W2376" s="125">
        <f>IFERROR((1*MIN(MAX(X2370,0.5*IF(SUM('Run Rate History'!E240:AD240)&gt;0,(MEDIAN(IF(B2370:AA2370&gt;0,B2370:AA2370))+MEDIAN(IF('Run Rate History'!E240:AD240&gt;0,'Run Rate History'!E240:AD240)))/2,MEDIAN(IF(B2370:AA2370&gt;0,B2370:AA2370)))),2*IF(SUM('Run Rate History'!E240:AD240)&gt;0,(MEDIAN(IF(B2370:AA2370&gt;0,B2370:AA2370))+MEDIAN(IF('Run Rate History'!E240:AD240&gt;0,'Run Rate History'!E240:AD240)))/2,MEDIAN(IF(B2370:AA2370&gt;0,B2370:AA2370))))+2*MIN(MAX(Y2370,0.5*IF(SUM('Run Rate History'!E240:AD240)&gt;0,(MEDIAN(IF(B2370:AA2370&gt;0,B2370:AA2370))+MEDIAN(IF('Run Rate History'!E240:AD240&gt;0,'Run Rate History'!E240:AD240)))/2,MEDIAN(IF(B2370:AA2370&gt;0,B2370:AA2370)))),2*IF(SUM('Run Rate History'!E240:AD240)&gt;0,(MEDIAN(IF(B2370:AA2370&gt;0,B2370:AA2370))+MEDIAN(IF('Run Rate History'!E240:AD240&gt;0,'Run Rate History'!E240:AD240)))/2,MEDIAN(IF(B2370:AA2370&gt;0,B2370:AA2370))))+3*MIN(MAX(Z2370,0.5*IF(SUM('Run Rate History'!E240:AD240)&gt;0,(MEDIAN(IF(B2370:AA2370&gt;0,B2370:AA2370))+MEDIAN(IF('Run Rate History'!E240:AD240&gt;0,'Run Rate History'!E240:AD240)))/2,MEDIAN(IF(B2370:AA2370&gt;0,B2370:AA2370)))),2*IF(SUM('Run Rate History'!E240:AD240)&gt;0,(MEDIAN(IF(B2370:AA2370&gt;0,B2370:AA2370))+MEDIAN(IF('Run Rate History'!E240:AD240&gt;0,'Run Rate History'!E240:AD240)))/2,MEDIAN(IF(B2370:AA2370&gt;0,B2370:AA2370))))+4*MIN(MAX(AA2370,0.5*IF(SUM('Run Rate History'!E240:AD240)&gt;0,(MEDIAN(IF(B2370:AA2370&gt;0,B2370:AA2370))+MEDIAN(IF('Run Rate History'!E240:AD240&gt;0,'Run Rate History'!E240:AD240)))/2,MEDIAN(IF(B2370:AA2370&gt;0,B2370:AA2370)))),2*IF(SUM('Run Rate History'!E240:AD240)&gt;0,(MEDIAN(IF(B2370:AA2370&gt;0,B2370:AA2370))+MEDIAN(IF('Run Rate History'!E240:AD240&gt;0,'Run Rate History'!E240:AD240)))/2,MEDIAN(IF(B2370:AA2370&gt;0,B2370:AA2370)))))/10,0)</f>
        <v>17.7</v>
      </c>
      <c r="X2376" s="129" t="s">
        <v>1174</v>
      </c>
      <c r="Y2376" s="130">
        <f>IFERROR(VLOOKUP(A2368,'Stanje zaliha'!A:E,5,FALSE()),0)</f>
        <v>312</v>
      </c>
      <c r="Z2376" s="131"/>
      <c r="AA2376" s="113" t="s">
        <v>1175</v>
      </c>
      <c r="AB2376" s="118">
        <f t="shared" ref="AB2376:AN2376" si="472">SUM(AB2372:AB2375)</f>
        <v>0</v>
      </c>
      <c r="AC2376" s="118">
        <f t="shared" si="472"/>
        <v>0</v>
      </c>
      <c r="AD2376" s="118">
        <f t="shared" si="472"/>
        <v>0</v>
      </c>
      <c r="AE2376" s="118">
        <f t="shared" si="472"/>
        <v>0</v>
      </c>
      <c r="AF2376" s="118">
        <f t="shared" si="472"/>
        <v>0</v>
      </c>
      <c r="AG2376" s="118">
        <f t="shared" si="472"/>
        <v>0</v>
      </c>
      <c r="AH2376" s="118">
        <f t="shared" si="472"/>
        <v>0</v>
      </c>
      <c r="AI2376" s="118">
        <f t="shared" si="472"/>
        <v>0</v>
      </c>
      <c r="AJ2376" s="118">
        <f t="shared" si="472"/>
        <v>0</v>
      </c>
      <c r="AK2376" s="118">
        <f t="shared" si="472"/>
        <v>0</v>
      </c>
      <c r="AL2376" s="118">
        <f t="shared" si="472"/>
        <v>0</v>
      </c>
      <c r="AM2376" s="118">
        <f t="shared" si="472"/>
        <v>0</v>
      </c>
      <c r="AN2376" s="118">
        <f t="shared" si="472"/>
        <v>0</v>
      </c>
      <c r="AQ2376" t="str">
        <f>AQ2368</f>
        <v/>
      </c>
    </row>
    <row r="2377" spans="1:43" ht="14.25" customHeight="1" x14ac:dyDescent="0.25">
      <c r="A2377" s="1"/>
      <c r="B2377" s="122"/>
      <c r="C2377" s="122"/>
      <c r="D2377" s="122"/>
      <c r="E2377" s="122"/>
      <c r="F2377" s="122"/>
      <c r="G2377" s="122"/>
      <c r="H2377" s="122"/>
      <c r="I2377" s="122"/>
      <c r="J2377" s="122"/>
      <c r="K2377" s="122"/>
      <c r="L2377" s="122"/>
      <c r="M2377" s="122"/>
      <c r="N2377" s="122"/>
      <c r="O2377" s="122"/>
      <c r="P2377" s="122"/>
      <c r="Q2377" s="122"/>
      <c r="R2377" s="122"/>
      <c r="S2377" s="122"/>
      <c r="T2377" s="122"/>
      <c r="U2377" s="122"/>
      <c r="V2377" s="124" t="s">
        <v>95</v>
      </c>
      <c r="W2377" s="125">
        <f>IFERROR(0.6*W2376+0.4*W2375,0)</f>
        <v>18.086666666666666</v>
      </c>
      <c r="X2377" s="132" t="s">
        <v>1176</v>
      </c>
      <c r="Y2377" s="133">
        <f>IFERROR(SUMIF('Popis poslanih narudžbi'!A:A,A2368,'Popis poslanih narudžbi'!C:C),0)</f>
        <v>0</v>
      </c>
      <c r="Z2377" s="131"/>
      <c r="AA2377" s="134" t="s">
        <v>1177</v>
      </c>
      <c r="AB2377" s="118">
        <f t="shared" ref="AB2377:AN2377" si="473">AB2370+AB2376</f>
        <v>14</v>
      </c>
      <c r="AC2377" s="118">
        <f t="shared" si="473"/>
        <v>14</v>
      </c>
      <c r="AD2377" s="118">
        <f t="shared" si="473"/>
        <v>13</v>
      </c>
      <c r="AE2377" s="118">
        <f t="shared" si="473"/>
        <v>13</v>
      </c>
      <c r="AF2377" s="118">
        <f t="shared" si="473"/>
        <v>13</v>
      </c>
      <c r="AG2377" s="118">
        <f t="shared" si="473"/>
        <v>12</v>
      </c>
      <c r="AH2377" s="118">
        <f t="shared" si="473"/>
        <v>12</v>
      </c>
      <c r="AI2377" s="118">
        <f t="shared" si="473"/>
        <v>12</v>
      </c>
      <c r="AJ2377" s="118">
        <f t="shared" si="473"/>
        <v>12</v>
      </c>
      <c r="AK2377" s="118">
        <f t="shared" si="473"/>
        <v>12</v>
      </c>
      <c r="AL2377" s="118">
        <f t="shared" si="473"/>
        <v>12</v>
      </c>
      <c r="AM2377" s="118">
        <f t="shared" si="473"/>
        <v>12</v>
      </c>
      <c r="AN2377" s="118">
        <f t="shared" si="473"/>
        <v>12</v>
      </c>
      <c r="AQ2377" t="str">
        <f>AQ2368</f>
        <v/>
      </c>
    </row>
    <row r="2378" spans="1:43" ht="14.25" customHeight="1" x14ac:dyDescent="0.25">
      <c r="A2378" s="107" t="str">
        <f>'Run Rate'!A241</f>
        <v>POL09779</v>
      </c>
      <c r="B2378" s="135" t="str">
        <f>'Run Rate'!B241</f>
        <v>Polleo HydroX Micellar Casein 908g Double Chocolate Cream</v>
      </c>
      <c r="C2378" s="135" t="str">
        <f>'Run Rate'!C241</f>
        <v>PROTEINI</v>
      </c>
      <c r="D2378" s="135" t="str">
        <f>'Run Rate'!D241</f>
        <v>02 SILVER</v>
      </c>
      <c r="E2378" s="122"/>
      <c r="F2378" s="122"/>
      <c r="G2378" s="122"/>
      <c r="H2378" s="122"/>
      <c r="I2378" s="122"/>
      <c r="J2378" s="122"/>
      <c r="K2378" s="122"/>
      <c r="L2378" s="122"/>
      <c r="M2378" s="122"/>
      <c r="N2378" s="122"/>
      <c r="O2378" s="122"/>
      <c r="P2378" s="122"/>
      <c r="Q2378" s="122"/>
      <c r="R2378" s="122"/>
      <c r="S2378" s="122"/>
      <c r="T2378" s="122"/>
      <c r="U2378" s="122"/>
      <c r="V2378" s="122"/>
      <c r="W2378" s="122"/>
      <c r="X2378" s="122"/>
      <c r="Y2378" s="122"/>
      <c r="Z2378" s="122"/>
      <c r="AA2378" s="122"/>
      <c r="AB2378" s="122"/>
      <c r="AC2378" s="122"/>
      <c r="AD2378" s="122"/>
      <c r="AE2378" s="122"/>
      <c r="AF2378" s="122"/>
      <c r="AG2378" s="122"/>
      <c r="AH2378" s="122"/>
      <c r="AI2378" s="122"/>
      <c r="AJ2378" s="122"/>
      <c r="AK2378" s="122"/>
      <c r="AL2378" s="122"/>
      <c r="AM2378" s="122"/>
      <c r="AN2378" s="122"/>
      <c r="AQ2378" t="str">
        <f>IF(AND(OR($B$1="ALL",$B$1=C2378),OR($E$1="ALL",$E$1=D2378),OR($B$2="ALL",$B$2=A2378),OR($E$2="ALL",IFERROR(SEARCH($E$2,B2378),0)&gt;0)),"MATCH","")</f>
        <v/>
      </c>
    </row>
    <row r="2379" spans="1:43" ht="14.25" customHeight="1" x14ac:dyDescent="0.25">
      <c r="A2379" s="108" t="s">
        <v>1137</v>
      </c>
      <c r="B2379" s="136" t="s">
        <v>1138</v>
      </c>
      <c r="C2379" s="136" t="s">
        <v>1139</v>
      </c>
      <c r="D2379" s="136" t="s">
        <v>1140</v>
      </c>
      <c r="E2379" s="136" t="s">
        <v>1141</v>
      </c>
      <c r="F2379" s="136" t="s">
        <v>1142</v>
      </c>
      <c r="G2379" s="136" t="s">
        <v>1143</v>
      </c>
      <c r="H2379" s="136" t="s">
        <v>1144</v>
      </c>
      <c r="I2379" s="136" t="s">
        <v>1145</v>
      </c>
      <c r="J2379" s="136" t="s">
        <v>1146</v>
      </c>
      <c r="K2379" s="136" t="s">
        <v>1147</v>
      </c>
      <c r="L2379" s="136" t="s">
        <v>1148</v>
      </c>
      <c r="M2379" s="136" t="s">
        <v>1149</v>
      </c>
      <c r="N2379" s="136" t="s">
        <v>1150</v>
      </c>
      <c r="O2379" s="136" t="s">
        <v>1151</v>
      </c>
      <c r="P2379" s="136" t="s">
        <v>1152</v>
      </c>
      <c r="Q2379" s="136" t="s">
        <v>1153</v>
      </c>
      <c r="R2379" s="136" t="s">
        <v>1154</v>
      </c>
      <c r="S2379" s="136" t="s">
        <v>1155</v>
      </c>
      <c r="T2379" s="136" t="s">
        <v>1156</v>
      </c>
      <c r="U2379" s="136" t="s">
        <v>1157</v>
      </c>
      <c r="V2379" s="136" t="s">
        <v>1158</v>
      </c>
      <c r="W2379" s="136" t="s">
        <v>1159</v>
      </c>
      <c r="X2379" s="136" t="s">
        <v>1160</v>
      </c>
      <c r="Y2379" s="136" t="s">
        <v>1161</v>
      </c>
      <c r="Z2379" s="136" t="s">
        <v>1162</v>
      </c>
      <c r="AA2379" s="136" t="s">
        <v>1163</v>
      </c>
      <c r="AB2379" s="137" t="s">
        <v>156</v>
      </c>
      <c r="AC2379" s="137" t="s">
        <v>157</v>
      </c>
      <c r="AD2379" s="137" t="s">
        <v>158</v>
      </c>
      <c r="AE2379" s="137" t="s">
        <v>139</v>
      </c>
      <c r="AF2379" s="138" t="s">
        <v>140</v>
      </c>
      <c r="AG2379" s="138" t="s">
        <v>141</v>
      </c>
      <c r="AH2379" s="138" t="s">
        <v>142</v>
      </c>
      <c r="AI2379" s="138" t="s">
        <v>143</v>
      </c>
      <c r="AJ2379" s="139" t="s">
        <v>144</v>
      </c>
      <c r="AK2379" s="139" t="s">
        <v>145</v>
      </c>
      <c r="AL2379" s="139" t="s">
        <v>146</v>
      </c>
      <c r="AM2379" s="140" t="s">
        <v>147</v>
      </c>
      <c r="AN2379" s="140" t="s">
        <v>148</v>
      </c>
      <c r="AQ2379" t="str">
        <f>AQ2378</f>
        <v/>
      </c>
    </row>
    <row r="2380" spans="1:43" ht="14.25" customHeight="1" x14ac:dyDescent="0.25">
      <c r="A2380" s="99" t="s">
        <v>1164</v>
      </c>
      <c r="B2380" s="112">
        <f>'Run Rate'!E241</f>
        <v>7</v>
      </c>
      <c r="C2380" s="112">
        <f>'Run Rate'!F241</f>
        <v>2</v>
      </c>
      <c r="D2380" s="112">
        <f>'Run Rate'!G241</f>
        <v>8</v>
      </c>
      <c r="E2380" s="112">
        <f>'Run Rate'!H241</f>
        <v>4</v>
      </c>
      <c r="F2380" s="112">
        <f>'Run Rate'!I241</f>
        <v>2</v>
      </c>
      <c r="G2380" s="112">
        <f>'Run Rate'!J241</f>
        <v>8</v>
      </c>
      <c r="H2380" s="112">
        <f>'Run Rate'!K241</f>
        <v>14</v>
      </c>
      <c r="I2380" s="112">
        <f>'Run Rate'!L241</f>
        <v>8</v>
      </c>
      <c r="J2380" s="112">
        <f>'Run Rate'!M241</f>
        <v>8</v>
      </c>
      <c r="K2380" s="112">
        <f>'Run Rate'!N241</f>
        <v>9</v>
      </c>
      <c r="L2380" s="112">
        <f>'Run Rate'!O241</f>
        <v>7</v>
      </c>
      <c r="M2380" s="112">
        <f>'Run Rate'!P241</f>
        <v>24</v>
      </c>
      <c r="N2380" s="112">
        <f>'Run Rate'!Q241</f>
        <v>15</v>
      </c>
      <c r="O2380" s="112">
        <f>'Run Rate'!R241</f>
        <v>6</v>
      </c>
      <c r="P2380" s="112">
        <f>'Run Rate'!S241</f>
        <v>5</v>
      </c>
      <c r="Q2380" s="112">
        <f>'Run Rate'!T241</f>
        <v>14</v>
      </c>
      <c r="R2380" s="112">
        <f>'Run Rate'!U241</f>
        <v>9</v>
      </c>
      <c r="S2380" s="112">
        <f>'Run Rate'!V241</f>
        <v>6</v>
      </c>
      <c r="T2380" s="112">
        <f>'Run Rate'!W241</f>
        <v>9</v>
      </c>
      <c r="U2380" s="112">
        <f>'Run Rate'!X241</f>
        <v>15</v>
      </c>
      <c r="V2380" s="112">
        <f>'Run Rate'!Y241</f>
        <v>10</v>
      </c>
      <c r="W2380" s="112">
        <f>'Run Rate'!Z241</f>
        <v>14</v>
      </c>
      <c r="X2380" s="112">
        <f>'Run Rate'!AA241</f>
        <v>12</v>
      </c>
      <c r="Y2380" s="112">
        <f>'Run Rate'!AB241</f>
        <v>26</v>
      </c>
      <c r="Z2380" s="112">
        <f>'Run Rate'!AC241</f>
        <v>19</v>
      </c>
      <c r="AA2380" s="112">
        <f>'Run Rate'!AD241</f>
        <v>11</v>
      </c>
      <c r="AB2380" s="113">
        <v>16</v>
      </c>
      <c r="AC2380" s="112">
        <v>17</v>
      </c>
      <c r="AD2380" s="112">
        <v>17</v>
      </c>
      <c r="AE2380" s="112">
        <v>17</v>
      </c>
      <c r="AF2380" s="112">
        <v>17</v>
      </c>
      <c r="AG2380" s="112">
        <v>17</v>
      </c>
      <c r="AH2380" s="112">
        <v>18</v>
      </c>
      <c r="AI2380" s="112">
        <v>18</v>
      </c>
      <c r="AJ2380" s="112">
        <v>18</v>
      </c>
      <c r="AK2380" s="112">
        <v>18</v>
      </c>
      <c r="AL2380" s="112">
        <v>18</v>
      </c>
      <c r="AM2380" s="112">
        <v>18</v>
      </c>
      <c r="AN2380" s="112">
        <v>18</v>
      </c>
      <c r="AQ2380" t="str">
        <f>AQ2378</f>
        <v/>
      </c>
    </row>
    <row r="2381" spans="1:43" ht="14.25" customHeight="1" x14ac:dyDescent="0.25">
      <c r="A2381" s="99" t="s">
        <v>1165</v>
      </c>
      <c r="B2381" s="114"/>
      <c r="C2381" s="114"/>
      <c r="D2381" s="114"/>
      <c r="E2381" s="114"/>
      <c r="F2381" s="114"/>
      <c r="G2381" s="114"/>
      <c r="H2381" s="114"/>
      <c r="I2381" s="114"/>
      <c r="J2381" s="114"/>
      <c r="K2381" s="114"/>
      <c r="L2381" s="114"/>
      <c r="M2381" s="114"/>
      <c r="N2381" s="114"/>
      <c r="O2381" s="114"/>
      <c r="P2381" s="114"/>
      <c r="Q2381" s="114"/>
      <c r="R2381" s="114"/>
      <c r="S2381" s="114"/>
      <c r="T2381" s="114"/>
      <c r="U2381" s="114"/>
      <c r="V2381" s="114"/>
      <c r="W2381" s="115"/>
      <c r="X2381" s="115"/>
      <c r="Y2381" s="115"/>
      <c r="Z2381" s="115"/>
      <c r="AA2381" s="112" t="s">
        <v>1166</v>
      </c>
      <c r="AB2381" s="113"/>
      <c r="AC2381" s="112"/>
      <c r="AD2381" s="112"/>
      <c r="AE2381" s="112"/>
      <c r="AF2381" s="112"/>
      <c r="AG2381" s="112"/>
      <c r="AH2381" s="112"/>
      <c r="AI2381" s="112"/>
      <c r="AJ2381" s="112"/>
      <c r="AK2381" s="112"/>
      <c r="AL2381" s="112"/>
      <c r="AM2381" s="112"/>
      <c r="AN2381" s="112"/>
      <c r="AQ2381" t="str">
        <f>AQ2378</f>
        <v/>
      </c>
    </row>
    <row r="2382" spans="1:43" ht="14.25" customHeight="1" x14ac:dyDescent="0.25">
      <c r="A2382" s="99" t="s">
        <v>1167</v>
      </c>
      <c r="B2382" s="114"/>
      <c r="C2382" s="114"/>
      <c r="D2382" s="114"/>
      <c r="E2382" s="114"/>
      <c r="F2382" s="114"/>
      <c r="G2382" s="114"/>
      <c r="H2382" s="114"/>
      <c r="I2382" s="114"/>
      <c r="J2382" s="114"/>
      <c r="K2382" s="114"/>
      <c r="L2382" s="114"/>
      <c r="M2382" s="114"/>
      <c r="N2382" s="114"/>
      <c r="O2382" s="114"/>
      <c r="P2382" s="114"/>
      <c r="Q2382" s="114"/>
      <c r="R2382" s="114"/>
      <c r="S2382" s="114"/>
      <c r="T2382" s="114"/>
      <c r="U2382" s="114"/>
      <c r="V2382" s="114"/>
      <c r="W2382" s="115"/>
      <c r="X2382" s="116"/>
      <c r="Y2382" s="117"/>
      <c r="Z2382" s="115"/>
      <c r="AA2382" s="112" t="s">
        <v>1168</v>
      </c>
      <c r="AB2382" s="113">
        <f>'Demand Input VP'!B1194</f>
        <v>0</v>
      </c>
      <c r="AC2382" s="112">
        <f>'Demand Input VP'!C1194</f>
        <v>0</v>
      </c>
      <c r="AD2382" s="112">
        <f>'Demand Input VP'!D1194</f>
        <v>0</v>
      </c>
      <c r="AE2382" s="112">
        <f>'Demand Input VP'!E1194</f>
        <v>0</v>
      </c>
      <c r="AF2382" s="112">
        <f>'Demand Input VP'!F1194</f>
        <v>0</v>
      </c>
      <c r="AG2382" s="112">
        <f>'Demand Input VP'!G1194</f>
        <v>0</v>
      </c>
      <c r="AH2382" s="112">
        <f>'Demand Input VP'!H1194</f>
        <v>0</v>
      </c>
      <c r="AI2382" s="112">
        <f>'Demand Input VP'!I1194</f>
        <v>0</v>
      </c>
      <c r="AJ2382" s="112">
        <f>'Demand Input VP'!J1194</f>
        <v>0</v>
      </c>
      <c r="AK2382" s="112">
        <f>'Demand Input VP'!K1194</f>
        <v>0</v>
      </c>
      <c r="AL2382" s="112">
        <f>'Demand Input VP'!L1194</f>
        <v>0</v>
      </c>
      <c r="AM2382" s="112">
        <f>'Demand Input VP'!M1194</f>
        <v>0</v>
      </c>
      <c r="AN2382" s="112">
        <f>'Demand Input VP'!N1194</f>
        <v>0</v>
      </c>
      <c r="AQ2382" t="str">
        <f>AQ2378</f>
        <v/>
      </c>
    </row>
    <row r="2383" spans="1:43" ht="14.25" customHeight="1" x14ac:dyDescent="0.25">
      <c r="A2383" s="99" t="s">
        <v>1169</v>
      </c>
      <c r="B2383" s="118"/>
      <c r="C2383" s="118"/>
      <c r="D2383" s="118"/>
      <c r="E2383" s="118"/>
      <c r="F2383" s="118"/>
      <c r="G2383" s="118"/>
      <c r="H2383" s="118"/>
      <c r="I2383" s="118"/>
      <c r="J2383" s="118"/>
      <c r="K2383" s="118"/>
      <c r="L2383" s="118"/>
      <c r="M2383" s="118"/>
      <c r="N2383" s="118"/>
      <c r="O2383" s="118"/>
      <c r="P2383" s="118"/>
      <c r="Q2383" s="118"/>
      <c r="R2383" s="118"/>
      <c r="S2383" s="118"/>
      <c r="T2383" s="118"/>
      <c r="U2383" s="118"/>
      <c r="V2383" s="118"/>
      <c r="W2383" s="115"/>
      <c r="X2383" s="116"/>
      <c r="Y2383" s="117"/>
      <c r="Z2383" s="119"/>
      <c r="AA2383" s="120" t="s">
        <v>1170</v>
      </c>
      <c r="AB2383" s="121">
        <f>'Demand Input VP'!B1193</f>
        <v>0</v>
      </c>
      <c r="AC2383" s="120">
        <f>'Demand Input VP'!C1193</f>
        <v>0</v>
      </c>
      <c r="AD2383" s="120">
        <f>'Demand Input VP'!D1193</f>
        <v>0</v>
      </c>
      <c r="AE2383" s="120">
        <f>'Demand Input VP'!E1193</f>
        <v>0</v>
      </c>
      <c r="AF2383" s="120">
        <f>'Demand Input VP'!F1193</f>
        <v>0</v>
      </c>
      <c r="AG2383" s="120">
        <f>'Demand Input VP'!G1193</f>
        <v>0</v>
      </c>
      <c r="AH2383" s="120">
        <f>'Demand Input VP'!H1193</f>
        <v>0</v>
      </c>
      <c r="AI2383" s="120">
        <f>'Demand Input VP'!I1193</f>
        <v>0</v>
      </c>
      <c r="AJ2383" s="120">
        <f>'Demand Input VP'!J1193</f>
        <v>0</v>
      </c>
      <c r="AK2383" s="120">
        <f>'Demand Input VP'!K1193</f>
        <v>0</v>
      </c>
      <c r="AL2383" s="120">
        <f>'Demand Input VP'!L1193</f>
        <v>0</v>
      </c>
      <c r="AM2383" s="120">
        <f>'Demand Input VP'!M1193</f>
        <v>0</v>
      </c>
      <c r="AN2383" s="120">
        <f>'Demand Input VP'!N1193</f>
        <v>0</v>
      </c>
      <c r="AQ2383" t="str">
        <f>AQ2378</f>
        <v/>
      </c>
    </row>
    <row r="2384" spans="1:43" ht="14.25" customHeight="1" x14ac:dyDescent="0.25">
      <c r="A2384" s="1"/>
      <c r="B2384" s="122"/>
      <c r="C2384" s="122"/>
      <c r="D2384" s="122"/>
      <c r="E2384" s="122"/>
      <c r="F2384" s="122"/>
      <c r="G2384" s="122"/>
      <c r="H2384" s="122"/>
      <c r="I2384" s="122"/>
      <c r="J2384" s="122"/>
      <c r="K2384" s="122"/>
      <c r="L2384" s="122"/>
      <c r="M2384" s="122"/>
      <c r="N2384" s="122"/>
      <c r="O2384" s="122"/>
      <c r="P2384" s="122"/>
      <c r="Q2384" s="122"/>
      <c r="R2384" s="122"/>
      <c r="S2384" s="122"/>
      <c r="T2384" s="122"/>
      <c r="U2384" s="122"/>
      <c r="V2384" s="122"/>
      <c r="W2384" s="123"/>
      <c r="X2384" s="116"/>
      <c r="Y2384" s="117"/>
      <c r="Z2384" s="123"/>
      <c r="AA2384" s="112" t="s">
        <v>1171</v>
      </c>
      <c r="AB2384" s="113">
        <f>'Demand Input MP'!B1194</f>
        <v>0</v>
      </c>
      <c r="AC2384" s="112">
        <f>'Demand Input MP'!C1194</f>
        <v>0</v>
      </c>
      <c r="AD2384" s="112">
        <f>'Demand Input MP'!D1194</f>
        <v>0</v>
      </c>
      <c r="AE2384" s="112">
        <f>'Demand Input MP'!E1194</f>
        <v>0</v>
      </c>
      <c r="AF2384" s="112">
        <f>'Demand Input MP'!F1194</f>
        <v>0</v>
      </c>
      <c r="AG2384" s="112">
        <f>'Demand Input MP'!G1194</f>
        <v>0</v>
      </c>
      <c r="AH2384" s="112">
        <f>'Demand Input MP'!H1194</f>
        <v>0</v>
      </c>
      <c r="AI2384" s="112">
        <f>'Demand Input MP'!I1194</f>
        <v>0</v>
      </c>
      <c r="AJ2384" s="112">
        <f>'Demand Input MP'!J1194</f>
        <v>0</v>
      </c>
      <c r="AK2384" s="112">
        <f>'Demand Input MP'!K1194</f>
        <v>0</v>
      </c>
      <c r="AL2384" s="112">
        <f>'Demand Input MP'!L1194</f>
        <v>0</v>
      </c>
      <c r="AM2384" s="112">
        <f>'Demand Input MP'!M1194</f>
        <v>0</v>
      </c>
      <c r="AN2384" s="112">
        <f>'Demand Input MP'!N1194</f>
        <v>0</v>
      </c>
      <c r="AQ2384" t="str">
        <f>AQ2378</f>
        <v/>
      </c>
    </row>
    <row r="2385" spans="1:43" ht="14.25" customHeight="1" x14ac:dyDescent="0.25">
      <c r="A2385" s="1"/>
      <c r="B2385" s="122"/>
      <c r="C2385" s="122"/>
      <c r="D2385" s="122"/>
      <c r="E2385" s="122"/>
      <c r="F2385" s="122"/>
      <c r="G2385" s="122"/>
      <c r="H2385" s="122"/>
      <c r="I2385" s="122"/>
      <c r="J2385" s="122"/>
      <c r="K2385" s="122"/>
      <c r="L2385" s="122"/>
      <c r="M2385" s="122"/>
      <c r="N2385" s="122"/>
      <c r="O2385" s="122"/>
      <c r="P2385" s="122"/>
      <c r="Q2385" s="122"/>
      <c r="R2385" s="122"/>
      <c r="S2385" s="122"/>
      <c r="T2385" s="122"/>
      <c r="U2385" s="122"/>
      <c r="V2385" s="124" t="s">
        <v>91</v>
      </c>
      <c r="W2385" s="125">
        <f>IFERROR(IF(SUM('Run Rate History'!E241:AD241)&gt;0,(SUMPRODUCT((B2380:AA2380&gt;=PERCENTILE(B2380:AA2380,0.1))*(B2380:AA2380&lt;=PERCENTILE(B2380:AA2380,0.9))*B2380:AA2380)+SUMPRODUCT(('Run Rate History'!E241:AD241&gt;=PERCENTILE(B2380:AA2380,0.1))*('Run Rate History'!E241:AD241&lt;=PERCENTILE(B2380:AA2380,0.9))*'Run Rate History'!E241:AD241))/(SUMPRODUCT((B2380:AA2380&gt;=PERCENTILE(B2380:AA2380,0.1))*(B2380:AA2380&lt;=PERCENTILE(B2380:AA2380,0.9))*1)+SUMPRODUCT(('Run Rate History'!E241:AD241&gt;=PERCENTILE(B2380:AA2380,0.1))*('Run Rate History'!E241:AD241&lt;=PERCENTILE(B2380:AA2380,0.9))*1)),TRIMMEAN(B2380:AA2380,0.15)),0)</f>
        <v>9.8780487804878057</v>
      </c>
      <c r="X2385" s="126" t="s">
        <v>1172</v>
      </c>
      <c r="Y2385" s="127">
        <f>SUM(B2380:AA2380)/26</f>
        <v>10.461538461538462</v>
      </c>
      <c r="Z2385" s="128"/>
      <c r="AA2385" s="112" t="s">
        <v>1173</v>
      </c>
      <c r="AB2385" s="113">
        <f>'Demand Input MP'!B1193</f>
        <v>0</v>
      </c>
      <c r="AC2385" s="112">
        <f>'Demand Input MP'!C1193</f>
        <v>0</v>
      </c>
      <c r="AD2385" s="112">
        <f>'Demand Input MP'!D1193</f>
        <v>0</v>
      </c>
      <c r="AE2385" s="112">
        <f>'Demand Input MP'!E1193</f>
        <v>0</v>
      </c>
      <c r="AF2385" s="112">
        <f>'Demand Input MP'!F1193</f>
        <v>0</v>
      </c>
      <c r="AG2385" s="112">
        <f>'Demand Input MP'!G1193</f>
        <v>0</v>
      </c>
      <c r="AH2385" s="112">
        <f>'Demand Input MP'!H1193</f>
        <v>0</v>
      </c>
      <c r="AI2385" s="112">
        <f>'Demand Input MP'!I1193</f>
        <v>0</v>
      </c>
      <c r="AJ2385" s="112">
        <f>'Demand Input MP'!J1193</f>
        <v>0</v>
      </c>
      <c r="AK2385" s="112">
        <f>'Demand Input MP'!K1193</f>
        <v>0</v>
      </c>
      <c r="AL2385" s="112">
        <f>'Demand Input MP'!L1193</f>
        <v>0</v>
      </c>
      <c r="AM2385" s="112">
        <f>'Demand Input MP'!M1193</f>
        <v>0</v>
      </c>
      <c r="AN2385" s="112">
        <f>'Demand Input MP'!N1193</f>
        <v>0</v>
      </c>
      <c r="AQ2385" t="str">
        <f>AQ2378</f>
        <v/>
      </c>
    </row>
    <row r="2386" spans="1:43" ht="14.25" customHeight="1" x14ac:dyDescent="0.25">
      <c r="A2386" s="1"/>
      <c r="B2386" s="122"/>
      <c r="C2386" s="122"/>
      <c r="D2386" s="122"/>
      <c r="E2386" s="122"/>
      <c r="F2386" s="122"/>
      <c r="G2386" s="122"/>
      <c r="H2386" s="122"/>
      <c r="I2386" s="122"/>
      <c r="J2386" s="122"/>
      <c r="K2386" s="122"/>
      <c r="L2386" s="122"/>
      <c r="M2386" s="122"/>
      <c r="N2386" s="122"/>
      <c r="O2386" s="122"/>
      <c r="P2386" s="122"/>
      <c r="Q2386" s="122"/>
      <c r="R2386" s="122"/>
      <c r="S2386" s="122"/>
      <c r="T2386" s="122"/>
      <c r="U2386" s="122"/>
      <c r="V2386" s="124" t="s">
        <v>94</v>
      </c>
      <c r="W2386" s="125">
        <f>IFERROR((1*MIN(MAX(X2380,0.5*IF(SUM('Run Rate History'!E241:AD241)&gt;0,(MEDIAN(IF(B2380:AA2380&gt;0,B2380:AA2380))+MEDIAN(IF('Run Rate History'!E241:AD241&gt;0,'Run Rate History'!E241:AD241)))/2,MEDIAN(IF(B2380:AA2380&gt;0,B2380:AA2380)))),2*IF(SUM('Run Rate History'!E241:AD241)&gt;0,(MEDIAN(IF(B2380:AA2380&gt;0,B2380:AA2380))+MEDIAN(IF('Run Rate History'!E241:AD241&gt;0,'Run Rate History'!E241:AD241)))/2,MEDIAN(IF(B2380:AA2380&gt;0,B2380:AA2380))))+2*MIN(MAX(Y2380,0.5*IF(SUM('Run Rate History'!E241:AD241)&gt;0,(MEDIAN(IF(B2380:AA2380&gt;0,B2380:AA2380))+MEDIAN(IF('Run Rate History'!E241:AD241&gt;0,'Run Rate History'!E241:AD241)))/2,MEDIAN(IF(B2380:AA2380&gt;0,B2380:AA2380)))),2*IF(SUM('Run Rate History'!E241:AD241)&gt;0,(MEDIAN(IF(B2380:AA2380&gt;0,B2380:AA2380))+MEDIAN(IF('Run Rate History'!E241:AD241&gt;0,'Run Rate History'!E241:AD241)))/2,MEDIAN(IF(B2380:AA2380&gt;0,B2380:AA2380))))+3*MIN(MAX(Z2380,0.5*IF(SUM('Run Rate History'!E241:AD241)&gt;0,(MEDIAN(IF(B2380:AA2380&gt;0,B2380:AA2380))+MEDIAN(IF('Run Rate History'!E241:AD241&gt;0,'Run Rate History'!E241:AD241)))/2,MEDIAN(IF(B2380:AA2380&gt;0,B2380:AA2380)))),2*IF(SUM('Run Rate History'!E241:AD241)&gt;0,(MEDIAN(IF(B2380:AA2380&gt;0,B2380:AA2380))+MEDIAN(IF('Run Rate History'!E241:AD241&gt;0,'Run Rate History'!E241:AD241)))/2,MEDIAN(IF(B2380:AA2380&gt;0,B2380:AA2380))))+4*MIN(MAX(AA2380,0.5*IF(SUM('Run Rate History'!E241:AD241)&gt;0,(MEDIAN(IF(B2380:AA2380&gt;0,B2380:AA2380))+MEDIAN(IF('Run Rate History'!E241:AD241&gt;0,'Run Rate History'!E241:AD241)))/2,MEDIAN(IF(B2380:AA2380&gt;0,B2380:AA2380)))),2*IF(SUM('Run Rate History'!E241:AD241)&gt;0,(MEDIAN(IF(B2380:AA2380&gt;0,B2380:AA2380))+MEDIAN(IF('Run Rate History'!E241:AD241&gt;0,'Run Rate History'!E241:AD241)))/2,MEDIAN(IF(B2380:AA2380&gt;0,B2380:AA2380)))))/10,0)</f>
        <v>15.1</v>
      </c>
      <c r="X2386" s="129" t="s">
        <v>1174</v>
      </c>
      <c r="Y2386" s="130">
        <f>IFERROR(VLOOKUP(A2378,'Stanje zaliha'!A:E,5,FALSE()),0)</f>
        <v>345</v>
      </c>
      <c r="Z2386" s="131"/>
      <c r="AA2386" s="113" t="s">
        <v>1175</v>
      </c>
      <c r="AB2386" s="118">
        <f t="shared" ref="AB2386:AN2386" si="474">SUM(AB2382:AB2385)</f>
        <v>0</v>
      </c>
      <c r="AC2386" s="118">
        <f t="shared" si="474"/>
        <v>0</v>
      </c>
      <c r="AD2386" s="118">
        <f t="shared" si="474"/>
        <v>0</v>
      </c>
      <c r="AE2386" s="118">
        <f t="shared" si="474"/>
        <v>0</v>
      </c>
      <c r="AF2386" s="118">
        <f t="shared" si="474"/>
        <v>0</v>
      </c>
      <c r="AG2386" s="118">
        <f t="shared" si="474"/>
        <v>0</v>
      </c>
      <c r="AH2386" s="118">
        <f t="shared" si="474"/>
        <v>0</v>
      </c>
      <c r="AI2386" s="118">
        <f t="shared" si="474"/>
        <v>0</v>
      </c>
      <c r="AJ2386" s="118">
        <f t="shared" si="474"/>
        <v>0</v>
      </c>
      <c r="AK2386" s="118">
        <f t="shared" si="474"/>
        <v>0</v>
      </c>
      <c r="AL2386" s="118">
        <f t="shared" si="474"/>
        <v>0</v>
      </c>
      <c r="AM2386" s="118">
        <f t="shared" si="474"/>
        <v>0</v>
      </c>
      <c r="AN2386" s="118">
        <f t="shared" si="474"/>
        <v>0</v>
      </c>
      <c r="AQ2386" t="str">
        <f>AQ2378</f>
        <v/>
      </c>
    </row>
    <row r="2387" spans="1:43" ht="14.25" customHeight="1" x14ac:dyDescent="0.25">
      <c r="A2387" s="1"/>
      <c r="B2387" s="122"/>
      <c r="C2387" s="122"/>
      <c r="D2387" s="122"/>
      <c r="E2387" s="122"/>
      <c r="F2387" s="122"/>
      <c r="G2387" s="122"/>
      <c r="H2387" s="122"/>
      <c r="I2387" s="122"/>
      <c r="J2387" s="122"/>
      <c r="K2387" s="122"/>
      <c r="L2387" s="122"/>
      <c r="M2387" s="122"/>
      <c r="N2387" s="122"/>
      <c r="O2387" s="122"/>
      <c r="P2387" s="122"/>
      <c r="Q2387" s="122"/>
      <c r="R2387" s="122"/>
      <c r="S2387" s="122"/>
      <c r="T2387" s="122"/>
      <c r="U2387" s="122"/>
      <c r="V2387" s="124" t="s">
        <v>95</v>
      </c>
      <c r="W2387" s="125">
        <f>IFERROR(0.6*W2386+0.4*W2385,0)</f>
        <v>13.011219512195121</v>
      </c>
      <c r="X2387" s="132" t="s">
        <v>1176</v>
      </c>
      <c r="Y2387" s="133">
        <f>IFERROR(SUMIF('Popis poslanih narudžbi'!A:A,A2378,'Popis poslanih narudžbi'!C:C),0)</f>
        <v>0</v>
      </c>
      <c r="Z2387" s="131"/>
      <c r="AA2387" s="134" t="s">
        <v>1177</v>
      </c>
      <c r="AB2387" s="118">
        <f t="shared" ref="AB2387:AN2387" si="475">AB2380+AB2386</f>
        <v>16</v>
      </c>
      <c r="AC2387" s="118">
        <f t="shared" si="475"/>
        <v>17</v>
      </c>
      <c r="AD2387" s="118">
        <f t="shared" si="475"/>
        <v>17</v>
      </c>
      <c r="AE2387" s="118">
        <f t="shared" si="475"/>
        <v>17</v>
      </c>
      <c r="AF2387" s="118">
        <f t="shared" si="475"/>
        <v>17</v>
      </c>
      <c r="AG2387" s="118">
        <f t="shared" si="475"/>
        <v>17</v>
      </c>
      <c r="AH2387" s="118">
        <f t="shared" si="475"/>
        <v>18</v>
      </c>
      <c r="AI2387" s="118">
        <f t="shared" si="475"/>
        <v>18</v>
      </c>
      <c r="AJ2387" s="118">
        <f t="shared" si="475"/>
        <v>18</v>
      </c>
      <c r="AK2387" s="118">
        <f t="shared" si="475"/>
        <v>18</v>
      </c>
      <c r="AL2387" s="118">
        <f t="shared" si="475"/>
        <v>18</v>
      </c>
      <c r="AM2387" s="118">
        <f t="shared" si="475"/>
        <v>18</v>
      </c>
      <c r="AN2387" s="118">
        <f t="shared" si="475"/>
        <v>18</v>
      </c>
      <c r="AQ2387" t="str">
        <f>AQ2378</f>
        <v/>
      </c>
    </row>
    <row r="2388" spans="1:43" ht="14.25" customHeight="1" x14ac:dyDescent="0.25">
      <c r="A2388" s="107" t="str">
        <f>'Run Rate'!A242</f>
        <v>SHM00068</v>
      </c>
      <c r="B2388" s="135" t="str">
        <f>'Run Rate'!B242</f>
        <v>DEFENDER, Polleo Logo White, 600 ml</v>
      </c>
      <c r="C2388" s="135" t="str">
        <f>'Run Rate'!C242</f>
        <v>DRINKWARE I HOME</v>
      </c>
      <c r="D2388" s="135" t="str">
        <f>'Run Rate'!D242</f>
        <v>02 SILVER</v>
      </c>
      <c r="E2388" s="122"/>
      <c r="F2388" s="122"/>
      <c r="G2388" s="122"/>
      <c r="H2388" s="122"/>
      <c r="I2388" s="122"/>
      <c r="J2388" s="122"/>
      <c r="K2388" s="122"/>
      <c r="L2388" s="122"/>
      <c r="M2388" s="122"/>
      <c r="N2388" s="122"/>
      <c r="O2388" s="122"/>
      <c r="P2388" s="122"/>
      <c r="Q2388" s="122"/>
      <c r="R2388" s="122"/>
      <c r="S2388" s="122"/>
      <c r="T2388" s="122"/>
      <c r="U2388" s="122"/>
      <c r="V2388" s="122"/>
      <c r="W2388" s="122"/>
      <c r="X2388" s="122"/>
      <c r="Y2388" s="122"/>
      <c r="Z2388" s="122"/>
      <c r="AA2388" s="122"/>
      <c r="AB2388" s="122"/>
      <c r="AC2388" s="122"/>
      <c r="AD2388" s="122"/>
      <c r="AE2388" s="122"/>
      <c r="AF2388" s="122"/>
      <c r="AG2388" s="122"/>
      <c r="AH2388" s="122"/>
      <c r="AI2388" s="122"/>
      <c r="AJ2388" s="122"/>
      <c r="AK2388" s="122"/>
      <c r="AL2388" s="122"/>
      <c r="AM2388" s="122"/>
      <c r="AN2388" s="122"/>
      <c r="AQ2388" t="str">
        <f>IF(AND(OR($B$1="ALL",$B$1=C2388),OR($E$1="ALL",$E$1=D2388),OR($B$2="ALL",$B$2=A2388),OR($E$2="ALL",IFERROR(SEARCH($E$2,B2388),0)&gt;0)),"MATCH","")</f>
        <v/>
      </c>
    </row>
    <row r="2389" spans="1:43" ht="14.25" customHeight="1" x14ac:dyDescent="0.25">
      <c r="A2389" s="108" t="s">
        <v>1137</v>
      </c>
      <c r="B2389" s="136" t="s">
        <v>1138</v>
      </c>
      <c r="C2389" s="136" t="s">
        <v>1139</v>
      </c>
      <c r="D2389" s="136" t="s">
        <v>1140</v>
      </c>
      <c r="E2389" s="136" t="s">
        <v>1141</v>
      </c>
      <c r="F2389" s="136" t="s">
        <v>1142</v>
      </c>
      <c r="G2389" s="136" t="s">
        <v>1143</v>
      </c>
      <c r="H2389" s="136" t="s">
        <v>1144</v>
      </c>
      <c r="I2389" s="136" t="s">
        <v>1145</v>
      </c>
      <c r="J2389" s="136" t="s">
        <v>1146</v>
      </c>
      <c r="K2389" s="136" t="s">
        <v>1147</v>
      </c>
      <c r="L2389" s="136" t="s">
        <v>1148</v>
      </c>
      <c r="M2389" s="136" t="s">
        <v>1149</v>
      </c>
      <c r="N2389" s="136" t="s">
        <v>1150</v>
      </c>
      <c r="O2389" s="136" t="s">
        <v>1151</v>
      </c>
      <c r="P2389" s="136" t="s">
        <v>1152</v>
      </c>
      <c r="Q2389" s="136" t="s">
        <v>1153</v>
      </c>
      <c r="R2389" s="136" t="s">
        <v>1154</v>
      </c>
      <c r="S2389" s="136" t="s">
        <v>1155</v>
      </c>
      <c r="T2389" s="136" t="s">
        <v>1156</v>
      </c>
      <c r="U2389" s="136" t="s">
        <v>1157</v>
      </c>
      <c r="V2389" s="136" t="s">
        <v>1158</v>
      </c>
      <c r="W2389" s="136" t="s">
        <v>1159</v>
      </c>
      <c r="X2389" s="136" t="s">
        <v>1160</v>
      </c>
      <c r="Y2389" s="136" t="s">
        <v>1161</v>
      </c>
      <c r="Z2389" s="136" t="s">
        <v>1162</v>
      </c>
      <c r="AA2389" s="136" t="s">
        <v>1163</v>
      </c>
      <c r="AB2389" s="137" t="s">
        <v>156</v>
      </c>
      <c r="AC2389" s="137" t="s">
        <v>157</v>
      </c>
      <c r="AD2389" s="137" t="s">
        <v>158</v>
      </c>
      <c r="AE2389" s="137" t="s">
        <v>139</v>
      </c>
      <c r="AF2389" s="138" t="s">
        <v>140</v>
      </c>
      <c r="AG2389" s="138" t="s">
        <v>141</v>
      </c>
      <c r="AH2389" s="138" t="s">
        <v>142</v>
      </c>
      <c r="AI2389" s="138" t="s">
        <v>143</v>
      </c>
      <c r="AJ2389" s="139" t="s">
        <v>144</v>
      </c>
      <c r="AK2389" s="139" t="s">
        <v>145</v>
      </c>
      <c r="AL2389" s="139" t="s">
        <v>146</v>
      </c>
      <c r="AM2389" s="140" t="s">
        <v>147</v>
      </c>
      <c r="AN2389" s="140" t="s">
        <v>148</v>
      </c>
      <c r="AQ2389" t="str">
        <f>AQ2388</f>
        <v/>
      </c>
    </row>
    <row r="2390" spans="1:43" ht="14.25" customHeight="1" x14ac:dyDescent="0.25">
      <c r="A2390" s="99" t="s">
        <v>1164</v>
      </c>
      <c r="B2390" s="112">
        <f>'Run Rate'!E242</f>
        <v>59</v>
      </c>
      <c r="C2390" s="112">
        <f>'Run Rate'!F242</f>
        <v>67</v>
      </c>
      <c r="D2390" s="112">
        <f>'Run Rate'!G242</f>
        <v>67</v>
      </c>
      <c r="E2390" s="112">
        <f>'Run Rate'!H242</f>
        <v>48</v>
      </c>
      <c r="F2390" s="112">
        <f>'Run Rate'!I242</f>
        <v>46</v>
      </c>
      <c r="G2390" s="112">
        <f>'Run Rate'!J242</f>
        <v>46</v>
      </c>
      <c r="H2390" s="112">
        <f>'Run Rate'!K242</f>
        <v>62</v>
      </c>
      <c r="I2390" s="112">
        <f>'Run Rate'!L242</f>
        <v>70</v>
      </c>
      <c r="J2390" s="112">
        <f>'Run Rate'!M242</f>
        <v>65</v>
      </c>
      <c r="K2390" s="112">
        <f>'Run Rate'!N242</f>
        <v>57</v>
      </c>
      <c r="L2390" s="112">
        <f>'Run Rate'!O242</f>
        <v>34</v>
      </c>
      <c r="M2390" s="112">
        <f>'Run Rate'!P242</f>
        <v>56</v>
      </c>
      <c r="N2390" s="112">
        <f>'Run Rate'!Q242</f>
        <v>35</v>
      </c>
      <c r="O2390" s="112">
        <f>'Run Rate'!R242</f>
        <v>14</v>
      </c>
      <c r="P2390" s="112">
        <f>'Run Rate'!S242</f>
        <v>9</v>
      </c>
      <c r="Q2390" s="112">
        <f>'Run Rate'!T242</f>
        <v>41</v>
      </c>
      <c r="R2390" s="112">
        <f>'Run Rate'!U242</f>
        <v>75</v>
      </c>
      <c r="S2390" s="112">
        <f>'Run Rate'!V242</f>
        <v>63</v>
      </c>
      <c r="T2390" s="112">
        <f>'Run Rate'!W242</f>
        <v>63</v>
      </c>
      <c r="U2390" s="112">
        <f>'Run Rate'!X242</f>
        <v>66</v>
      </c>
      <c r="V2390" s="112">
        <f>'Run Rate'!Y242</f>
        <v>75</v>
      </c>
      <c r="W2390" s="112">
        <f>'Run Rate'!Z242</f>
        <v>56</v>
      </c>
      <c r="X2390" s="112">
        <f>'Run Rate'!AA242</f>
        <v>61</v>
      </c>
      <c r="Y2390" s="112">
        <f>'Run Rate'!AB242</f>
        <v>82</v>
      </c>
      <c r="Z2390" s="112">
        <f>'Run Rate'!AC242</f>
        <v>60</v>
      </c>
      <c r="AA2390" s="112">
        <f>'Run Rate'!AD242</f>
        <v>73</v>
      </c>
      <c r="AB2390" s="113">
        <v>72</v>
      </c>
      <c r="AC2390" s="112">
        <v>72</v>
      </c>
      <c r="AD2390" s="112">
        <v>73</v>
      </c>
      <c r="AE2390" s="112">
        <v>74</v>
      </c>
      <c r="AF2390" s="112">
        <v>74</v>
      </c>
      <c r="AG2390" s="112">
        <v>75</v>
      </c>
      <c r="AH2390" s="112">
        <v>75</v>
      </c>
      <c r="AI2390" s="112">
        <v>75</v>
      </c>
      <c r="AJ2390" s="112">
        <v>75</v>
      </c>
      <c r="AK2390" s="112">
        <v>76</v>
      </c>
      <c r="AL2390" s="112">
        <v>76</v>
      </c>
      <c r="AM2390" s="112">
        <v>76</v>
      </c>
      <c r="AN2390" s="112">
        <v>76</v>
      </c>
      <c r="AQ2390" t="str">
        <f>AQ2388</f>
        <v/>
      </c>
    </row>
    <row r="2391" spans="1:43" ht="14.25" customHeight="1" x14ac:dyDescent="0.25">
      <c r="A2391" s="99" t="s">
        <v>1165</v>
      </c>
      <c r="B2391" s="114"/>
      <c r="C2391" s="114"/>
      <c r="D2391" s="114"/>
      <c r="E2391" s="114"/>
      <c r="F2391" s="114"/>
      <c r="G2391" s="114"/>
      <c r="H2391" s="114"/>
      <c r="I2391" s="114"/>
      <c r="J2391" s="114"/>
      <c r="K2391" s="114"/>
      <c r="L2391" s="114"/>
      <c r="M2391" s="114"/>
      <c r="N2391" s="114"/>
      <c r="O2391" s="114"/>
      <c r="P2391" s="114"/>
      <c r="Q2391" s="114"/>
      <c r="R2391" s="114"/>
      <c r="S2391" s="114"/>
      <c r="T2391" s="114"/>
      <c r="U2391" s="114"/>
      <c r="V2391" s="114"/>
      <c r="W2391" s="115"/>
      <c r="X2391" s="115"/>
      <c r="Y2391" s="115"/>
      <c r="Z2391" s="115"/>
      <c r="AA2391" s="112" t="s">
        <v>1166</v>
      </c>
      <c r="AB2391" s="113"/>
      <c r="AC2391" s="112"/>
      <c r="AD2391" s="112"/>
      <c r="AE2391" s="112"/>
      <c r="AF2391" s="112"/>
      <c r="AG2391" s="112"/>
      <c r="AH2391" s="112"/>
      <c r="AI2391" s="112"/>
      <c r="AJ2391" s="112"/>
      <c r="AK2391" s="112"/>
      <c r="AL2391" s="112"/>
      <c r="AM2391" s="112"/>
      <c r="AN2391" s="112"/>
      <c r="AQ2391" t="str">
        <f>AQ2388</f>
        <v/>
      </c>
    </row>
    <row r="2392" spans="1:43" ht="14.25" customHeight="1" x14ac:dyDescent="0.25">
      <c r="A2392" s="99" t="s">
        <v>1167</v>
      </c>
      <c r="B2392" s="114"/>
      <c r="C2392" s="114"/>
      <c r="D2392" s="114"/>
      <c r="E2392" s="114"/>
      <c r="F2392" s="114"/>
      <c r="G2392" s="114"/>
      <c r="H2392" s="114"/>
      <c r="I2392" s="114"/>
      <c r="J2392" s="114"/>
      <c r="K2392" s="114"/>
      <c r="L2392" s="114"/>
      <c r="M2392" s="114"/>
      <c r="N2392" s="114"/>
      <c r="O2392" s="114"/>
      <c r="P2392" s="114"/>
      <c r="Q2392" s="114"/>
      <c r="R2392" s="114"/>
      <c r="S2392" s="114"/>
      <c r="T2392" s="114"/>
      <c r="U2392" s="114"/>
      <c r="V2392" s="114"/>
      <c r="W2392" s="115"/>
      <c r="X2392" s="116"/>
      <c r="Y2392" s="117"/>
      <c r="Z2392" s="115"/>
      <c r="AA2392" s="112" t="s">
        <v>1168</v>
      </c>
      <c r="AB2392" s="113">
        <f>'Demand Input VP'!B1199</f>
        <v>0</v>
      </c>
      <c r="AC2392" s="112">
        <f>'Demand Input VP'!C1199</f>
        <v>0</v>
      </c>
      <c r="AD2392" s="112">
        <f>'Demand Input VP'!D1199</f>
        <v>0</v>
      </c>
      <c r="AE2392" s="112">
        <f>'Demand Input VP'!E1199</f>
        <v>0</v>
      </c>
      <c r="AF2392" s="112">
        <f>'Demand Input VP'!F1199</f>
        <v>0</v>
      </c>
      <c r="AG2392" s="112">
        <f>'Demand Input VP'!G1199</f>
        <v>0</v>
      </c>
      <c r="AH2392" s="112">
        <f>'Demand Input VP'!H1199</f>
        <v>0</v>
      </c>
      <c r="AI2392" s="112">
        <f>'Demand Input VP'!I1199</f>
        <v>0</v>
      </c>
      <c r="AJ2392" s="112">
        <f>'Demand Input VP'!J1199</f>
        <v>0</v>
      </c>
      <c r="AK2392" s="112">
        <f>'Demand Input VP'!K1199</f>
        <v>0</v>
      </c>
      <c r="AL2392" s="112">
        <f>'Demand Input VP'!L1199</f>
        <v>0</v>
      </c>
      <c r="AM2392" s="112">
        <f>'Demand Input VP'!M1199</f>
        <v>0</v>
      </c>
      <c r="AN2392" s="112">
        <f>'Demand Input VP'!N1199</f>
        <v>0</v>
      </c>
      <c r="AQ2392" t="str">
        <f>AQ2388</f>
        <v/>
      </c>
    </row>
    <row r="2393" spans="1:43" ht="14.25" customHeight="1" x14ac:dyDescent="0.25">
      <c r="A2393" s="99" t="s">
        <v>1169</v>
      </c>
      <c r="B2393" s="118"/>
      <c r="C2393" s="118"/>
      <c r="D2393" s="118"/>
      <c r="E2393" s="118"/>
      <c r="F2393" s="118"/>
      <c r="G2393" s="118"/>
      <c r="H2393" s="118"/>
      <c r="I2393" s="118"/>
      <c r="J2393" s="118"/>
      <c r="K2393" s="118"/>
      <c r="L2393" s="118"/>
      <c r="M2393" s="118"/>
      <c r="N2393" s="118"/>
      <c r="O2393" s="118"/>
      <c r="P2393" s="118"/>
      <c r="Q2393" s="118"/>
      <c r="R2393" s="118"/>
      <c r="S2393" s="118"/>
      <c r="T2393" s="118"/>
      <c r="U2393" s="118"/>
      <c r="V2393" s="118"/>
      <c r="W2393" s="115"/>
      <c r="X2393" s="116"/>
      <c r="Y2393" s="117"/>
      <c r="Z2393" s="119"/>
      <c r="AA2393" s="120" t="s">
        <v>1170</v>
      </c>
      <c r="AB2393" s="121">
        <f>'Demand Input VP'!B1198</f>
        <v>0</v>
      </c>
      <c r="AC2393" s="120">
        <f>'Demand Input VP'!C1198</f>
        <v>0</v>
      </c>
      <c r="AD2393" s="120">
        <f>'Demand Input VP'!D1198</f>
        <v>0</v>
      </c>
      <c r="AE2393" s="120">
        <f>'Demand Input VP'!E1198</f>
        <v>0</v>
      </c>
      <c r="AF2393" s="120">
        <f>'Demand Input VP'!F1198</f>
        <v>0</v>
      </c>
      <c r="AG2393" s="120">
        <f>'Demand Input VP'!G1198</f>
        <v>0</v>
      </c>
      <c r="AH2393" s="120">
        <f>'Demand Input VP'!H1198</f>
        <v>0</v>
      </c>
      <c r="AI2393" s="120">
        <f>'Demand Input VP'!I1198</f>
        <v>0</v>
      </c>
      <c r="AJ2393" s="120">
        <f>'Demand Input VP'!J1198</f>
        <v>0</v>
      </c>
      <c r="AK2393" s="120">
        <f>'Demand Input VP'!K1198</f>
        <v>0</v>
      </c>
      <c r="AL2393" s="120">
        <f>'Demand Input VP'!L1198</f>
        <v>0</v>
      </c>
      <c r="AM2393" s="120">
        <f>'Demand Input VP'!M1198</f>
        <v>0</v>
      </c>
      <c r="AN2393" s="120">
        <f>'Demand Input VP'!N1198</f>
        <v>0</v>
      </c>
      <c r="AQ2393" t="str">
        <f>AQ2388</f>
        <v/>
      </c>
    </row>
    <row r="2394" spans="1:43" ht="14.25" customHeight="1" x14ac:dyDescent="0.25">
      <c r="A2394" s="1"/>
      <c r="B2394" s="122"/>
      <c r="C2394" s="122"/>
      <c r="D2394" s="122"/>
      <c r="E2394" s="122"/>
      <c r="F2394" s="122"/>
      <c r="G2394" s="122"/>
      <c r="H2394" s="122"/>
      <c r="I2394" s="122"/>
      <c r="J2394" s="122"/>
      <c r="K2394" s="122"/>
      <c r="L2394" s="122"/>
      <c r="M2394" s="122"/>
      <c r="N2394" s="122"/>
      <c r="O2394" s="122"/>
      <c r="P2394" s="122"/>
      <c r="Q2394" s="122"/>
      <c r="R2394" s="122"/>
      <c r="S2394" s="122"/>
      <c r="T2394" s="122"/>
      <c r="U2394" s="122"/>
      <c r="V2394" s="122"/>
      <c r="W2394" s="123"/>
      <c r="X2394" s="116"/>
      <c r="Y2394" s="117"/>
      <c r="Z2394" s="123"/>
      <c r="AA2394" s="112" t="s">
        <v>1171</v>
      </c>
      <c r="AB2394" s="113">
        <f>'Demand Input MP'!B1199</f>
        <v>0</v>
      </c>
      <c r="AC2394" s="112">
        <f>'Demand Input MP'!C1199</f>
        <v>0</v>
      </c>
      <c r="AD2394" s="112">
        <f>'Demand Input MP'!D1199</f>
        <v>0</v>
      </c>
      <c r="AE2394" s="112">
        <f>'Demand Input MP'!E1199</f>
        <v>0</v>
      </c>
      <c r="AF2394" s="112">
        <f>'Demand Input MP'!F1199</f>
        <v>0</v>
      </c>
      <c r="AG2394" s="112">
        <f>'Demand Input MP'!G1199</f>
        <v>0</v>
      </c>
      <c r="AH2394" s="112">
        <f>'Demand Input MP'!H1199</f>
        <v>0</v>
      </c>
      <c r="AI2394" s="112">
        <f>'Demand Input MP'!I1199</f>
        <v>0</v>
      </c>
      <c r="AJ2394" s="112">
        <f>'Demand Input MP'!J1199</f>
        <v>0</v>
      </c>
      <c r="AK2394" s="112">
        <f>'Demand Input MP'!K1199</f>
        <v>0</v>
      </c>
      <c r="AL2394" s="112">
        <f>'Demand Input MP'!L1199</f>
        <v>0</v>
      </c>
      <c r="AM2394" s="112">
        <f>'Demand Input MP'!M1199</f>
        <v>0</v>
      </c>
      <c r="AN2394" s="112">
        <f>'Demand Input MP'!N1199</f>
        <v>0</v>
      </c>
      <c r="AQ2394" t="str">
        <f>AQ2388</f>
        <v/>
      </c>
    </row>
    <row r="2395" spans="1:43" ht="14.25" customHeight="1" x14ac:dyDescent="0.25">
      <c r="A2395" s="1"/>
      <c r="B2395" s="122"/>
      <c r="C2395" s="122"/>
      <c r="D2395" s="122"/>
      <c r="E2395" s="122"/>
      <c r="F2395" s="122"/>
      <c r="G2395" s="122"/>
      <c r="H2395" s="122"/>
      <c r="I2395" s="122"/>
      <c r="J2395" s="122"/>
      <c r="K2395" s="122"/>
      <c r="L2395" s="122"/>
      <c r="M2395" s="122"/>
      <c r="N2395" s="122"/>
      <c r="O2395" s="122"/>
      <c r="P2395" s="122"/>
      <c r="Q2395" s="122"/>
      <c r="R2395" s="122"/>
      <c r="S2395" s="122"/>
      <c r="T2395" s="122"/>
      <c r="U2395" s="122"/>
      <c r="V2395" s="124" t="s">
        <v>91</v>
      </c>
      <c r="W2395" s="125">
        <f>IFERROR(IF(SUM('Run Rate History'!E242:AD242)&gt;0,(SUMPRODUCT((B2390:AA2390&gt;=PERCENTILE(B2390:AA2390,0.1))*(B2390:AA2390&lt;=PERCENTILE(B2390:AA2390,0.9))*B2390:AA2390)+SUMPRODUCT(('Run Rate History'!E242:AD242&gt;=PERCENTILE(B2390:AA2390,0.1))*('Run Rate History'!E242:AD242&lt;=PERCENTILE(B2390:AA2390,0.9))*'Run Rate History'!E242:AD242))/(SUMPRODUCT((B2390:AA2390&gt;=PERCENTILE(B2390:AA2390,0.1))*(B2390:AA2390&lt;=PERCENTILE(B2390:AA2390,0.9))*1)+SUMPRODUCT(('Run Rate History'!E242:AD242&gt;=PERCENTILE(B2390:AA2390,0.1))*('Run Rate History'!E242:AD242&lt;=PERCENTILE(B2390:AA2390,0.9))*1)),TRIMMEAN(B2390:AA2390,0.15)),0)</f>
        <v>54.953488372093027</v>
      </c>
      <c r="X2395" s="126" t="s">
        <v>1172</v>
      </c>
      <c r="Y2395" s="127">
        <f>SUM(B2390:AA2390)/26</f>
        <v>55.769230769230766</v>
      </c>
      <c r="Z2395" s="128"/>
      <c r="AA2395" s="112" t="s">
        <v>1173</v>
      </c>
      <c r="AB2395" s="113">
        <f>'Demand Input MP'!B1198</f>
        <v>0</v>
      </c>
      <c r="AC2395" s="112">
        <f>'Demand Input MP'!C1198</f>
        <v>0</v>
      </c>
      <c r="AD2395" s="112">
        <f>'Demand Input MP'!D1198</f>
        <v>0</v>
      </c>
      <c r="AE2395" s="112">
        <f>'Demand Input MP'!E1198</f>
        <v>0</v>
      </c>
      <c r="AF2395" s="112">
        <f>'Demand Input MP'!F1198</f>
        <v>0</v>
      </c>
      <c r="AG2395" s="112">
        <f>'Demand Input MP'!G1198</f>
        <v>0</v>
      </c>
      <c r="AH2395" s="112">
        <f>'Demand Input MP'!H1198</f>
        <v>0</v>
      </c>
      <c r="AI2395" s="112">
        <f>'Demand Input MP'!I1198</f>
        <v>0</v>
      </c>
      <c r="AJ2395" s="112">
        <f>'Demand Input MP'!J1198</f>
        <v>0</v>
      </c>
      <c r="AK2395" s="112">
        <f>'Demand Input MP'!K1198</f>
        <v>0</v>
      </c>
      <c r="AL2395" s="112">
        <f>'Demand Input MP'!L1198</f>
        <v>0</v>
      </c>
      <c r="AM2395" s="112">
        <f>'Demand Input MP'!M1198</f>
        <v>0</v>
      </c>
      <c r="AN2395" s="112">
        <f>'Demand Input MP'!N1198</f>
        <v>0</v>
      </c>
      <c r="AQ2395" t="str">
        <f>AQ2388</f>
        <v/>
      </c>
    </row>
    <row r="2396" spans="1:43" ht="14.25" customHeight="1" x14ac:dyDescent="0.25">
      <c r="A2396" s="1"/>
      <c r="B2396" s="122"/>
      <c r="C2396" s="122"/>
      <c r="D2396" s="122"/>
      <c r="E2396" s="122"/>
      <c r="F2396" s="122"/>
      <c r="G2396" s="122"/>
      <c r="H2396" s="122"/>
      <c r="I2396" s="122"/>
      <c r="J2396" s="122"/>
      <c r="K2396" s="122"/>
      <c r="L2396" s="122"/>
      <c r="M2396" s="122"/>
      <c r="N2396" s="122"/>
      <c r="O2396" s="122"/>
      <c r="P2396" s="122"/>
      <c r="Q2396" s="122"/>
      <c r="R2396" s="122"/>
      <c r="S2396" s="122"/>
      <c r="T2396" s="122"/>
      <c r="U2396" s="122"/>
      <c r="V2396" s="124" t="s">
        <v>94</v>
      </c>
      <c r="W2396" s="125">
        <f>IFERROR((1*MIN(MAX(X2390,0.5*IF(SUM('Run Rate History'!E242:AD242)&gt;0,(MEDIAN(IF(B2390:AA2390&gt;0,B2390:AA2390))+MEDIAN(IF('Run Rate History'!E242:AD242&gt;0,'Run Rate History'!E242:AD242)))/2,MEDIAN(IF(B2390:AA2390&gt;0,B2390:AA2390)))),2*IF(SUM('Run Rate History'!E242:AD242)&gt;0,(MEDIAN(IF(B2390:AA2390&gt;0,B2390:AA2390))+MEDIAN(IF('Run Rate History'!E242:AD242&gt;0,'Run Rate History'!E242:AD242)))/2,MEDIAN(IF(B2390:AA2390&gt;0,B2390:AA2390))))+2*MIN(MAX(Y2390,0.5*IF(SUM('Run Rate History'!E242:AD242)&gt;0,(MEDIAN(IF(B2390:AA2390&gt;0,B2390:AA2390))+MEDIAN(IF('Run Rate History'!E242:AD242&gt;0,'Run Rate History'!E242:AD242)))/2,MEDIAN(IF(B2390:AA2390&gt;0,B2390:AA2390)))),2*IF(SUM('Run Rate History'!E242:AD242)&gt;0,(MEDIAN(IF(B2390:AA2390&gt;0,B2390:AA2390))+MEDIAN(IF('Run Rate History'!E242:AD242&gt;0,'Run Rate History'!E242:AD242)))/2,MEDIAN(IF(B2390:AA2390&gt;0,B2390:AA2390))))+3*MIN(MAX(Z2390,0.5*IF(SUM('Run Rate History'!E242:AD242)&gt;0,(MEDIAN(IF(B2390:AA2390&gt;0,B2390:AA2390))+MEDIAN(IF('Run Rate History'!E242:AD242&gt;0,'Run Rate History'!E242:AD242)))/2,MEDIAN(IF(B2390:AA2390&gt;0,B2390:AA2390)))),2*IF(SUM('Run Rate History'!E242:AD242)&gt;0,(MEDIAN(IF(B2390:AA2390&gt;0,B2390:AA2390))+MEDIAN(IF('Run Rate History'!E242:AD242&gt;0,'Run Rate History'!E242:AD242)))/2,MEDIAN(IF(B2390:AA2390&gt;0,B2390:AA2390))))+4*MIN(MAX(AA2390,0.5*IF(SUM('Run Rate History'!E242:AD242)&gt;0,(MEDIAN(IF(B2390:AA2390&gt;0,B2390:AA2390))+MEDIAN(IF('Run Rate History'!E242:AD242&gt;0,'Run Rate History'!E242:AD242)))/2,MEDIAN(IF(B2390:AA2390&gt;0,B2390:AA2390)))),2*IF(SUM('Run Rate History'!E242:AD242)&gt;0,(MEDIAN(IF(B2390:AA2390&gt;0,B2390:AA2390))+MEDIAN(IF('Run Rate History'!E242:AD242&gt;0,'Run Rate History'!E242:AD242)))/2,MEDIAN(IF(B2390:AA2390&gt;0,B2390:AA2390)))))/10,0)</f>
        <v>69.7</v>
      </c>
      <c r="X2396" s="129" t="s">
        <v>1174</v>
      </c>
      <c r="Y2396" s="130">
        <f>IFERROR(VLOOKUP(A2388,'Stanje zaliha'!A:E,5,FALSE()),0)</f>
        <v>1594</v>
      </c>
      <c r="Z2396" s="131"/>
      <c r="AA2396" s="113" t="s">
        <v>1175</v>
      </c>
      <c r="AB2396" s="118">
        <f t="shared" ref="AB2396:AN2396" si="476">SUM(AB2392:AB2395)</f>
        <v>0</v>
      </c>
      <c r="AC2396" s="118">
        <f t="shared" si="476"/>
        <v>0</v>
      </c>
      <c r="AD2396" s="118">
        <f t="shared" si="476"/>
        <v>0</v>
      </c>
      <c r="AE2396" s="118">
        <f t="shared" si="476"/>
        <v>0</v>
      </c>
      <c r="AF2396" s="118">
        <f t="shared" si="476"/>
        <v>0</v>
      </c>
      <c r="AG2396" s="118">
        <f t="shared" si="476"/>
        <v>0</v>
      </c>
      <c r="AH2396" s="118">
        <f t="shared" si="476"/>
        <v>0</v>
      </c>
      <c r="AI2396" s="118">
        <f t="shared" si="476"/>
        <v>0</v>
      </c>
      <c r="AJ2396" s="118">
        <f t="shared" si="476"/>
        <v>0</v>
      </c>
      <c r="AK2396" s="118">
        <f t="shared" si="476"/>
        <v>0</v>
      </c>
      <c r="AL2396" s="118">
        <f t="shared" si="476"/>
        <v>0</v>
      </c>
      <c r="AM2396" s="118">
        <f t="shared" si="476"/>
        <v>0</v>
      </c>
      <c r="AN2396" s="118">
        <f t="shared" si="476"/>
        <v>0</v>
      </c>
      <c r="AQ2396" t="str">
        <f>AQ2388</f>
        <v/>
      </c>
    </row>
    <row r="2397" spans="1:43" ht="14.25" customHeight="1" x14ac:dyDescent="0.25">
      <c r="A2397" s="1"/>
      <c r="B2397" s="122"/>
      <c r="C2397" s="122"/>
      <c r="D2397" s="122"/>
      <c r="E2397" s="122"/>
      <c r="F2397" s="122"/>
      <c r="G2397" s="122"/>
      <c r="H2397" s="122"/>
      <c r="I2397" s="122"/>
      <c r="J2397" s="122"/>
      <c r="K2397" s="122"/>
      <c r="L2397" s="122"/>
      <c r="M2397" s="122"/>
      <c r="N2397" s="122"/>
      <c r="O2397" s="122"/>
      <c r="P2397" s="122"/>
      <c r="Q2397" s="122"/>
      <c r="R2397" s="122"/>
      <c r="S2397" s="122"/>
      <c r="T2397" s="122"/>
      <c r="U2397" s="122"/>
      <c r="V2397" s="124" t="s">
        <v>95</v>
      </c>
      <c r="W2397" s="125">
        <f>IFERROR(0.6*W2396+0.4*W2395,0)</f>
        <v>63.801395348837211</v>
      </c>
      <c r="X2397" s="132" t="s">
        <v>1176</v>
      </c>
      <c r="Y2397" s="133">
        <f>IFERROR(SUMIF('Popis poslanih narudžbi'!A:A,A2388,'Popis poslanih narudžbi'!C:C),0)</f>
        <v>0</v>
      </c>
      <c r="Z2397" s="131"/>
      <c r="AA2397" s="134" t="s">
        <v>1177</v>
      </c>
      <c r="AB2397" s="118">
        <f t="shared" ref="AB2397:AN2397" si="477">AB2390+AB2396</f>
        <v>72</v>
      </c>
      <c r="AC2397" s="118">
        <f t="shared" si="477"/>
        <v>72</v>
      </c>
      <c r="AD2397" s="118">
        <f t="shared" si="477"/>
        <v>73</v>
      </c>
      <c r="AE2397" s="118">
        <f t="shared" si="477"/>
        <v>74</v>
      </c>
      <c r="AF2397" s="118">
        <f t="shared" si="477"/>
        <v>74</v>
      </c>
      <c r="AG2397" s="118">
        <f t="shared" si="477"/>
        <v>75</v>
      </c>
      <c r="AH2397" s="118">
        <f t="shared" si="477"/>
        <v>75</v>
      </c>
      <c r="AI2397" s="118">
        <f t="shared" si="477"/>
        <v>75</v>
      </c>
      <c r="AJ2397" s="118">
        <f t="shared" si="477"/>
        <v>75</v>
      </c>
      <c r="AK2397" s="118">
        <f t="shared" si="477"/>
        <v>76</v>
      </c>
      <c r="AL2397" s="118">
        <f t="shared" si="477"/>
        <v>76</v>
      </c>
      <c r="AM2397" s="118">
        <f t="shared" si="477"/>
        <v>76</v>
      </c>
      <c r="AN2397" s="118">
        <f t="shared" si="477"/>
        <v>76</v>
      </c>
      <c r="AQ2397" t="str">
        <f>AQ2388</f>
        <v/>
      </c>
    </row>
    <row r="2398" spans="1:43" ht="14.25" customHeight="1" x14ac:dyDescent="0.25">
      <c r="A2398" s="107" t="str">
        <f>'Run Rate'!A243</f>
        <v>ON00272</v>
      </c>
      <c r="B2398" s="135" t="str">
        <f>'Run Rate'!B243</f>
        <v>Platinum Hydrowhey 1,6kg Vanilla Bean</v>
      </c>
      <c r="C2398" s="135" t="str">
        <f>'Run Rate'!C243</f>
        <v>PROTEINI</v>
      </c>
      <c r="D2398" s="135" t="str">
        <f>'Run Rate'!D243</f>
        <v>02 SILVER</v>
      </c>
      <c r="E2398" s="122"/>
      <c r="F2398" s="122"/>
      <c r="G2398" s="122"/>
      <c r="H2398" s="122"/>
      <c r="I2398" s="122"/>
      <c r="J2398" s="122"/>
      <c r="K2398" s="122"/>
      <c r="L2398" s="122"/>
      <c r="M2398" s="122"/>
      <c r="N2398" s="122"/>
      <c r="O2398" s="122"/>
      <c r="P2398" s="122"/>
      <c r="Q2398" s="122"/>
      <c r="R2398" s="122"/>
      <c r="S2398" s="122"/>
      <c r="T2398" s="122"/>
      <c r="U2398" s="122"/>
      <c r="V2398" s="122"/>
      <c r="W2398" s="122"/>
      <c r="X2398" s="122"/>
      <c r="Y2398" s="122"/>
      <c r="Z2398" s="122"/>
      <c r="AA2398" s="122"/>
      <c r="AB2398" s="122"/>
      <c r="AC2398" s="122"/>
      <c r="AD2398" s="122"/>
      <c r="AE2398" s="122"/>
      <c r="AF2398" s="122"/>
      <c r="AG2398" s="122"/>
      <c r="AH2398" s="122"/>
      <c r="AI2398" s="122"/>
      <c r="AJ2398" s="122"/>
      <c r="AK2398" s="122"/>
      <c r="AL2398" s="122"/>
      <c r="AM2398" s="122"/>
      <c r="AN2398" s="122"/>
      <c r="AQ2398" t="str">
        <f>IF(AND(OR($B$1="ALL",$B$1=C2398),OR($E$1="ALL",$E$1=D2398),OR($B$2="ALL",$B$2=A2398),OR($E$2="ALL",IFERROR(SEARCH($E$2,B2398),0)&gt;0)),"MATCH","")</f>
        <v/>
      </c>
    </row>
    <row r="2399" spans="1:43" ht="14.25" customHeight="1" x14ac:dyDescent="0.25">
      <c r="A2399" s="108" t="s">
        <v>1137</v>
      </c>
      <c r="B2399" s="136" t="s">
        <v>1138</v>
      </c>
      <c r="C2399" s="136" t="s">
        <v>1139</v>
      </c>
      <c r="D2399" s="136" t="s">
        <v>1140</v>
      </c>
      <c r="E2399" s="136" t="s">
        <v>1141</v>
      </c>
      <c r="F2399" s="136" t="s">
        <v>1142</v>
      </c>
      <c r="G2399" s="136" t="s">
        <v>1143</v>
      </c>
      <c r="H2399" s="136" t="s">
        <v>1144</v>
      </c>
      <c r="I2399" s="136" t="s">
        <v>1145</v>
      </c>
      <c r="J2399" s="136" t="s">
        <v>1146</v>
      </c>
      <c r="K2399" s="136" t="s">
        <v>1147</v>
      </c>
      <c r="L2399" s="136" t="s">
        <v>1148</v>
      </c>
      <c r="M2399" s="136" t="s">
        <v>1149</v>
      </c>
      <c r="N2399" s="136" t="s">
        <v>1150</v>
      </c>
      <c r="O2399" s="136" t="s">
        <v>1151</v>
      </c>
      <c r="P2399" s="136" t="s">
        <v>1152</v>
      </c>
      <c r="Q2399" s="136" t="s">
        <v>1153</v>
      </c>
      <c r="R2399" s="136" t="s">
        <v>1154</v>
      </c>
      <c r="S2399" s="136" t="s">
        <v>1155</v>
      </c>
      <c r="T2399" s="136" t="s">
        <v>1156</v>
      </c>
      <c r="U2399" s="136" t="s">
        <v>1157</v>
      </c>
      <c r="V2399" s="136" t="s">
        <v>1158</v>
      </c>
      <c r="W2399" s="136" t="s">
        <v>1159</v>
      </c>
      <c r="X2399" s="136" t="s">
        <v>1160</v>
      </c>
      <c r="Y2399" s="136" t="s">
        <v>1161</v>
      </c>
      <c r="Z2399" s="136" t="s">
        <v>1162</v>
      </c>
      <c r="AA2399" s="136" t="s">
        <v>1163</v>
      </c>
      <c r="AB2399" s="137" t="s">
        <v>156</v>
      </c>
      <c r="AC2399" s="137" t="s">
        <v>157</v>
      </c>
      <c r="AD2399" s="137" t="s">
        <v>158</v>
      </c>
      <c r="AE2399" s="137" t="s">
        <v>139</v>
      </c>
      <c r="AF2399" s="138" t="s">
        <v>140</v>
      </c>
      <c r="AG2399" s="138" t="s">
        <v>141</v>
      </c>
      <c r="AH2399" s="138" t="s">
        <v>142</v>
      </c>
      <c r="AI2399" s="138" t="s">
        <v>143</v>
      </c>
      <c r="AJ2399" s="139" t="s">
        <v>144</v>
      </c>
      <c r="AK2399" s="139" t="s">
        <v>145</v>
      </c>
      <c r="AL2399" s="139" t="s">
        <v>146</v>
      </c>
      <c r="AM2399" s="140" t="s">
        <v>147</v>
      </c>
      <c r="AN2399" s="140" t="s">
        <v>148</v>
      </c>
      <c r="AQ2399" t="str">
        <f>AQ2398</f>
        <v/>
      </c>
    </row>
    <row r="2400" spans="1:43" ht="14.25" customHeight="1" x14ac:dyDescent="0.25">
      <c r="A2400" s="99" t="s">
        <v>1164</v>
      </c>
      <c r="B2400" s="112">
        <f>'Run Rate'!E243</f>
        <v>9</v>
      </c>
      <c r="C2400" s="112">
        <f>'Run Rate'!F243</f>
        <v>9</v>
      </c>
      <c r="D2400" s="112">
        <f>'Run Rate'!G243</f>
        <v>10</v>
      </c>
      <c r="E2400" s="112">
        <f>'Run Rate'!H243</f>
        <v>8</v>
      </c>
      <c r="F2400" s="112">
        <f>'Run Rate'!I243</f>
        <v>10</v>
      </c>
      <c r="G2400" s="112">
        <f>'Run Rate'!J243</f>
        <v>11</v>
      </c>
      <c r="H2400" s="112">
        <f>'Run Rate'!K243</f>
        <v>15</v>
      </c>
      <c r="I2400" s="112">
        <f>'Run Rate'!L243</f>
        <v>16</v>
      </c>
      <c r="J2400" s="112">
        <f>'Run Rate'!M243</f>
        <v>7</v>
      </c>
      <c r="K2400" s="112">
        <f>'Run Rate'!N243</f>
        <v>1</v>
      </c>
      <c r="L2400" s="112">
        <f>'Run Rate'!O243</f>
        <v>6</v>
      </c>
      <c r="M2400" s="112">
        <f>'Run Rate'!P243</f>
        <v>13</v>
      </c>
      <c r="N2400" s="112">
        <f>'Run Rate'!Q243</f>
        <v>9</v>
      </c>
      <c r="O2400" s="112">
        <f>'Run Rate'!R243</f>
        <v>3</v>
      </c>
      <c r="P2400" s="112">
        <f>'Run Rate'!S243</f>
        <v>5</v>
      </c>
      <c r="Q2400" s="112">
        <f>'Run Rate'!T243</f>
        <v>9</v>
      </c>
      <c r="R2400" s="112">
        <f>'Run Rate'!U243</f>
        <v>3</v>
      </c>
      <c r="S2400" s="112">
        <f>'Run Rate'!V243</f>
        <v>6</v>
      </c>
      <c r="T2400" s="112">
        <f>'Run Rate'!W243</f>
        <v>10</v>
      </c>
      <c r="U2400" s="112">
        <f>'Run Rate'!X243</f>
        <v>15</v>
      </c>
      <c r="V2400" s="112">
        <f>'Run Rate'!Y243</f>
        <v>10</v>
      </c>
      <c r="W2400" s="112">
        <f>'Run Rate'!Z243</f>
        <v>14</v>
      </c>
      <c r="X2400" s="112">
        <f>'Run Rate'!AA243</f>
        <v>7</v>
      </c>
      <c r="Y2400" s="112">
        <f>'Run Rate'!AB243</f>
        <v>25</v>
      </c>
      <c r="Z2400" s="112">
        <f>'Run Rate'!AC243</f>
        <v>11</v>
      </c>
      <c r="AA2400" s="112">
        <f>'Run Rate'!AD243</f>
        <v>11</v>
      </c>
      <c r="AB2400" s="113">
        <v>10</v>
      </c>
      <c r="AC2400" s="112">
        <v>10</v>
      </c>
      <c r="AD2400" s="112">
        <v>10</v>
      </c>
      <c r="AE2400" s="112">
        <v>10</v>
      </c>
      <c r="AF2400" s="112">
        <v>10</v>
      </c>
      <c r="AG2400" s="112">
        <v>10</v>
      </c>
      <c r="AH2400" s="112">
        <v>10</v>
      </c>
      <c r="AI2400" s="112">
        <v>10</v>
      </c>
      <c r="AJ2400" s="112">
        <v>10</v>
      </c>
      <c r="AK2400" s="112">
        <v>10</v>
      </c>
      <c r="AL2400" s="112">
        <v>10</v>
      </c>
      <c r="AM2400" s="112">
        <v>10</v>
      </c>
      <c r="AN2400" s="112">
        <v>10</v>
      </c>
      <c r="AQ2400" t="str">
        <f>AQ2398</f>
        <v/>
      </c>
    </row>
    <row r="2401" spans="1:43" ht="14.25" customHeight="1" x14ac:dyDescent="0.25">
      <c r="A2401" s="99" t="s">
        <v>1165</v>
      </c>
      <c r="B2401" s="114"/>
      <c r="C2401" s="114"/>
      <c r="D2401" s="114"/>
      <c r="E2401" s="114"/>
      <c r="F2401" s="114"/>
      <c r="G2401" s="114"/>
      <c r="H2401" s="114"/>
      <c r="I2401" s="114"/>
      <c r="J2401" s="114"/>
      <c r="K2401" s="114"/>
      <c r="L2401" s="114"/>
      <c r="M2401" s="114"/>
      <c r="N2401" s="114"/>
      <c r="O2401" s="114"/>
      <c r="P2401" s="114"/>
      <c r="Q2401" s="114"/>
      <c r="R2401" s="114"/>
      <c r="S2401" s="114"/>
      <c r="T2401" s="114"/>
      <c r="U2401" s="114"/>
      <c r="V2401" s="114"/>
      <c r="W2401" s="115"/>
      <c r="X2401" s="115"/>
      <c r="Y2401" s="115"/>
      <c r="Z2401" s="115"/>
      <c r="AA2401" s="112" t="s">
        <v>1166</v>
      </c>
      <c r="AB2401" s="113"/>
      <c r="AC2401" s="112"/>
      <c r="AD2401" s="112"/>
      <c r="AE2401" s="112"/>
      <c r="AF2401" s="112"/>
      <c r="AG2401" s="112"/>
      <c r="AH2401" s="112"/>
      <c r="AI2401" s="112"/>
      <c r="AJ2401" s="112"/>
      <c r="AK2401" s="112"/>
      <c r="AL2401" s="112"/>
      <c r="AM2401" s="112"/>
      <c r="AN2401" s="112"/>
      <c r="AQ2401" t="str">
        <f>AQ2398</f>
        <v/>
      </c>
    </row>
    <row r="2402" spans="1:43" ht="14.25" customHeight="1" x14ac:dyDescent="0.25">
      <c r="A2402" s="99" t="s">
        <v>1167</v>
      </c>
      <c r="B2402" s="114"/>
      <c r="C2402" s="114"/>
      <c r="D2402" s="114"/>
      <c r="E2402" s="114"/>
      <c r="F2402" s="114"/>
      <c r="G2402" s="114"/>
      <c r="H2402" s="114"/>
      <c r="I2402" s="114"/>
      <c r="J2402" s="114"/>
      <c r="K2402" s="114"/>
      <c r="L2402" s="114"/>
      <c r="M2402" s="114"/>
      <c r="N2402" s="114"/>
      <c r="O2402" s="114"/>
      <c r="P2402" s="114"/>
      <c r="Q2402" s="114"/>
      <c r="R2402" s="114"/>
      <c r="S2402" s="114"/>
      <c r="T2402" s="114"/>
      <c r="U2402" s="114"/>
      <c r="V2402" s="114"/>
      <c r="W2402" s="115"/>
      <c r="X2402" s="116"/>
      <c r="Y2402" s="117"/>
      <c r="Z2402" s="115"/>
      <c r="AA2402" s="112" t="s">
        <v>1168</v>
      </c>
      <c r="AB2402" s="113">
        <f>'Demand Input VP'!B1204</f>
        <v>0</v>
      </c>
      <c r="AC2402" s="112">
        <f>'Demand Input VP'!C1204</f>
        <v>0</v>
      </c>
      <c r="AD2402" s="112">
        <f>'Demand Input VP'!D1204</f>
        <v>0</v>
      </c>
      <c r="AE2402" s="112">
        <f>'Demand Input VP'!E1204</f>
        <v>0</v>
      </c>
      <c r="AF2402" s="112">
        <f>'Demand Input VP'!F1204</f>
        <v>0</v>
      </c>
      <c r="AG2402" s="112">
        <f>'Demand Input VP'!G1204</f>
        <v>0</v>
      </c>
      <c r="AH2402" s="112">
        <f>'Demand Input VP'!H1204</f>
        <v>0</v>
      </c>
      <c r="AI2402" s="112">
        <f>'Demand Input VP'!I1204</f>
        <v>0</v>
      </c>
      <c r="AJ2402" s="112">
        <f>'Demand Input VP'!J1204</f>
        <v>0</v>
      </c>
      <c r="AK2402" s="112">
        <f>'Demand Input VP'!K1204</f>
        <v>0</v>
      </c>
      <c r="AL2402" s="112">
        <f>'Demand Input VP'!L1204</f>
        <v>0</v>
      </c>
      <c r="AM2402" s="112">
        <f>'Demand Input VP'!M1204</f>
        <v>0</v>
      </c>
      <c r="AN2402" s="112">
        <f>'Demand Input VP'!N1204</f>
        <v>0</v>
      </c>
      <c r="AQ2402" t="str">
        <f>AQ2398</f>
        <v/>
      </c>
    </row>
    <row r="2403" spans="1:43" ht="14.25" customHeight="1" x14ac:dyDescent="0.25">
      <c r="A2403" s="99" t="s">
        <v>1169</v>
      </c>
      <c r="B2403" s="118"/>
      <c r="C2403" s="118"/>
      <c r="D2403" s="118"/>
      <c r="E2403" s="118"/>
      <c r="F2403" s="118"/>
      <c r="G2403" s="118"/>
      <c r="H2403" s="118"/>
      <c r="I2403" s="118"/>
      <c r="J2403" s="118"/>
      <c r="K2403" s="118"/>
      <c r="L2403" s="118"/>
      <c r="M2403" s="118"/>
      <c r="N2403" s="118"/>
      <c r="O2403" s="118"/>
      <c r="P2403" s="118"/>
      <c r="Q2403" s="118"/>
      <c r="R2403" s="118"/>
      <c r="S2403" s="118"/>
      <c r="T2403" s="118"/>
      <c r="U2403" s="118"/>
      <c r="V2403" s="118"/>
      <c r="W2403" s="115"/>
      <c r="X2403" s="116"/>
      <c r="Y2403" s="117"/>
      <c r="Z2403" s="119"/>
      <c r="AA2403" s="120" t="s">
        <v>1170</v>
      </c>
      <c r="AB2403" s="121">
        <f>'Demand Input VP'!B1203</f>
        <v>0</v>
      </c>
      <c r="AC2403" s="120">
        <f>'Demand Input VP'!C1203</f>
        <v>0</v>
      </c>
      <c r="AD2403" s="120">
        <f>'Demand Input VP'!D1203</f>
        <v>0</v>
      </c>
      <c r="AE2403" s="120">
        <f>'Demand Input VP'!E1203</f>
        <v>0</v>
      </c>
      <c r="AF2403" s="120">
        <f>'Demand Input VP'!F1203</f>
        <v>0</v>
      </c>
      <c r="AG2403" s="120">
        <f>'Demand Input VP'!G1203</f>
        <v>0</v>
      </c>
      <c r="AH2403" s="120">
        <f>'Demand Input VP'!H1203</f>
        <v>0</v>
      </c>
      <c r="AI2403" s="120">
        <f>'Demand Input VP'!I1203</f>
        <v>0</v>
      </c>
      <c r="AJ2403" s="120">
        <f>'Demand Input VP'!J1203</f>
        <v>0</v>
      </c>
      <c r="AK2403" s="120">
        <f>'Demand Input VP'!K1203</f>
        <v>0</v>
      </c>
      <c r="AL2403" s="120">
        <f>'Demand Input VP'!L1203</f>
        <v>0</v>
      </c>
      <c r="AM2403" s="120">
        <f>'Demand Input VP'!M1203</f>
        <v>0</v>
      </c>
      <c r="AN2403" s="120">
        <f>'Demand Input VP'!N1203</f>
        <v>0</v>
      </c>
      <c r="AQ2403" t="str">
        <f>AQ2398</f>
        <v/>
      </c>
    </row>
    <row r="2404" spans="1:43" ht="14.25" customHeight="1" x14ac:dyDescent="0.25">
      <c r="A2404" s="1"/>
      <c r="B2404" s="122"/>
      <c r="C2404" s="122"/>
      <c r="D2404" s="122"/>
      <c r="E2404" s="122"/>
      <c r="F2404" s="122"/>
      <c r="G2404" s="122"/>
      <c r="H2404" s="122"/>
      <c r="I2404" s="122"/>
      <c r="J2404" s="122"/>
      <c r="K2404" s="122"/>
      <c r="L2404" s="122"/>
      <c r="M2404" s="122"/>
      <c r="N2404" s="122"/>
      <c r="O2404" s="122"/>
      <c r="P2404" s="122"/>
      <c r="Q2404" s="122"/>
      <c r="R2404" s="122"/>
      <c r="S2404" s="122"/>
      <c r="T2404" s="122"/>
      <c r="U2404" s="122"/>
      <c r="V2404" s="122"/>
      <c r="W2404" s="123"/>
      <c r="X2404" s="116"/>
      <c r="Y2404" s="117"/>
      <c r="Z2404" s="123"/>
      <c r="AA2404" s="112" t="s">
        <v>1171</v>
      </c>
      <c r="AB2404" s="113">
        <f>'Demand Input MP'!B1204</f>
        <v>0</v>
      </c>
      <c r="AC2404" s="112">
        <f>'Demand Input MP'!C1204</f>
        <v>0</v>
      </c>
      <c r="AD2404" s="112">
        <f>'Demand Input MP'!D1204</f>
        <v>0</v>
      </c>
      <c r="AE2404" s="112">
        <f>'Demand Input MP'!E1204</f>
        <v>0</v>
      </c>
      <c r="AF2404" s="112">
        <f>'Demand Input MP'!F1204</f>
        <v>0</v>
      </c>
      <c r="AG2404" s="112">
        <f>'Demand Input MP'!G1204</f>
        <v>0</v>
      </c>
      <c r="AH2404" s="112">
        <f>'Demand Input MP'!H1204</f>
        <v>0</v>
      </c>
      <c r="AI2404" s="112">
        <f>'Demand Input MP'!I1204</f>
        <v>0</v>
      </c>
      <c r="AJ2404" s="112">
        <f>'Demand Input MP'!J1204</f>
        <v>0</v>
      </c>
      <c r="AK2404" s="112">
        <f>'Demand Input MP'!K1204</f>
        <v>0</v>
      </c>
      <c r="AL2404" s="112">
        <f>'Demand Input MP'!L1204</f>
        <v>0</v>
      </c>
      <c r="AM2404" s="112">
        <f>'Demand Input MP'!M1204</f>
        <v>0</v>
      </c>
      <c r="AN2404" s="112">
        <f>'Demand Input MP'!N1204</f>
        <v>0</v>
      </c>
      <c r="AQ2404" t="str">
        <f>AQ2398</f>
        <v/>
      </c>
    </row>
    <row r="2405" spans="1:43" ht="14.25" customHeight="1" x14ac:dyDescent="0.25">
      <c r="A2405" s="1"/>
      <c r="B2405" s="122"/>
      <c r="C2405" s="122"/>
      <c r="D2405" s="122"/>
      <c r="E2405" s="122"/>
      <c r="F2405" s="122"/>
      <c r="G2405" s="122"/>
      <c r="H2405" s="122"/>
      <c r="I2405" s="122"/>
      <c r="J2405" s="122"/>
      <c r="K2405" s="122"/>
      <c r="L2405" s="122"/>
      <c r="M2405" s="122"/>
      <c r="N2405" s="122"/>
      <c r="O2405" s="122"/>
      <c r="P2405" s="122"/>
      <c r="Q2405" s="122"/>
      <c r="R2405" s="122"/>
      <c r="S2405" s="122"/>
      <c r="T2405" s="122"/>
      <c r="U2405" s="122"/>
      <c r="V2405" s="124" t="s">
        <v>91</v>
      </c>
      <c r="W2405" s="125">
        <f>IFERROR(IF(SUM('Run Rate History'!E243:AD243)&gt;0,(SUMPRODUCT((B2400:AA2400&gt;=PERCENTILE(B2400:AA2400,0.1))*(B2400:AA2400&lt;=PERCENTILE(B2400:AA2400,0.9))*B2400:AA2400)+SUMPRODUCT(('Run Rate History'!E243:AD243&gt;=PERCENTILE(B2400:AA2400,0.1))*('Run Rate History'!E243:AD243&lt;=PERCENTILE(B2400:AA2400,0.9))*'Run Rate History'!E243:AD243))/(SUMPRODUCT((B2400:AA2400&gt;=PERCENTILE(B2400:AA2400,0.1))*(B2400:AA2400&lt;=PERCENTILE(B2400:AA2400,0.9))*1)+SUMPRODUCT(('Run Rate History'!E243:AD243&gt;=PERCENTILE(B2400:AA2400,0.1))*('Run Rate History'!E243:AD243&lt;=PERCENTILE(B2400:AA2400,0.9))*1)),TRIMMEAN(B2400:AA2400,0.15)),0)</f>
        <v>9.0476190476190474</v>
      </c>
      <c r="X2405" s="126" t="s">
        <v>1172</v>
      </c>
      <c r="Y2405" s="127">
        <f>SUM(B2400:AA2400)/26</f>
        <v>9.7307692307692299</v>
      </c>
      <c r="Z2405" s="128"/>
      <c r="AA2405" s="112" t="s">
        <v>1173</v>
      </c>
      <c r="AB2405" s="113">
        <f>'Demand Input MP'!B1203</f>
        <v>0</v>
      </c>
      <c r="AC2405" s="112">
        <f>'Demand Input MP'!C1203</f>
        <v>0</v>
      </c>
      <c r="AD2405" s="112">
        <f>'Demand Input MP'!D1203</f>
        <v>0</v>
      </c>
      <c r="AE2405" s="112">
        <f>'Demand Input MP'!E1203</f>
        <v>0</v>
      </c>
      <c r="AF2405" s="112">
        <f>'Demand Input MP'!F1203</f>
        <v>0</v>
      </c>
      <c r="AG2405" s="112">
        <f>'Demand Input MP'!G1203</f>
        <v>0</v>
      </c>
      <c r="AH2405" s="112">
        <f>'Demand Input MP'!H1203</f>
        <v>0</v>
      </c>
      <c r="AI2405" s="112">
        <f>'Demand Input MP'!I1203</f>
        <v>0</v>
      </c>
      <c r="AJ2405" s="112">
        <f>'Demand Input MP'!J1203</f>
        <v>0</v>
      </c>
      <c r="AK2405" s="112">
        <f>'Demand Input MP'!K1203</f>
        <v>0</v>
      </c>
      <c r="AL2405" s="112">
        <f>'Demand Input MP'!L1203</f>
        <v>0</v>
      </c>
      <c r="AM2405" s="112">
        <f>'Demand Input MP'!M1203</f>
        <v>0</v>
      </c>
      <c r="AN2405" s="112">
        <f>'Demand Input MP'!N1203</f>
        <v>0</v>
      </c>
      <c r="AQ2405" t="str">
        <f>AQ2398</f>
        <v/>
      </c>
    </row>
    <row r="2406" spans="1:43" ht="14.25" customHeight="1" x14ac:dyDescent="0.25">
      <c r="A2406" s="1"/>
      <c r="B2406" s="122"/>
      <c r="C2406" s="122"/>
      <c r="D2406" s="122"/>
      <c r="E2406" s="122"/>
      <c r="F2406" s="122"/>
      <c r="G2406" s="122"/>
      <c r="H2406" s="122"/>
      <c r="I2406" s="122"/>
      <c r="J2406" s="122"/>
      <c r="K2406" s="122"/>
      <c r="L2406" s="122"/>
      <c r="M2406" s="122"/>
      <c r="N2406" s="122"/>
      <c r="O2406" s="122"/>
      <c r="P2406" s="122"/>
      <c r="Q2406" s="122"/>
      <c r="R2406" s="122"/>
      <c r="S2406" s="122"/>
      <c r="T2406" s="122"/>
      <c r="U2406" s="122"/>
      <c r="V2406" s="124" t="s">
        <v>94</v>
      </c>
      <c r="W2406" s="125">
        <f>IFERROR((1*MIN(MAX(X2400,0.5*IF(SUM('Run Rate History'!E243:AD243)&gt;0,(MEDIAN(IF(B2400:AA2400&gt;0,B2400:AA2400))+MEDIAN(IF('Run Rate History'!E243:AD243&gt;0,'Run Rate History'!E243:AD243)))/2,MEDIAN(IF(B2400:AA2400&gt;0,B2400:AA2400)))),2*IF(SUM('Run Rate History'!E243:AD243)&gt;0,(MEDIAN(IF(B2400:AA2400&gt;0,B2400:AA2400))+MEDIAN(IF('Run Rate History'!E243:AD243&gt;0,'Run Rate History'!E243:AD243)))/2,MEDIAN(IF(B2400:AA2400&gt;0,B2400:AA2400))))+2*MIN(MAX(Y2400,0.5*IF(SUM('Run Rate History'!E243:AD243)&gt;0,(MEDIAN(IF(B2400:AA2400&gt;0,B2400:AA2400))+MEDIAN(IF('Run Rate History'!E243:AD243&gt;0,'Run Rate History'!E243:AD243)))/2,MEDIAN(IF(B2400:AA2400&gt;0,B2400:AA2400)))),2*IF(SUM('Run Rate History'!E243:AD243)&gt;0,(MEDIAN(IF(B2400:AA2400&gt;0,B2400:AA2400))+MEDIAN(IF('Run Rate History'!E243:AD243&gt;0,'Run Rate History'!E243:AD243)))/2,MEDIAN(IF(B2400:AA2400&gt;0,B2400:AA2400))))+3*MIN(MAX(Z2400,0.5*IF(SUM('Run Rate History'!E243:AD243)&gt;0,(MEDIAN(IF(B2400:AA2400&gt;0,B2400:AA2400))+MEDIAN(IF('Run Rate History'!E243:AD243&gt;0,'Run Rate History'!E243:AD243)))/2,MEDIAN(IF(B2400:AA2400&gt;0,B2400:AA2400)))),2*IF(SUM('Run Rate History'!E243:AD243)&gt;0,(MEDIAN(IF(B2400:AA2400&gt;0,B2400:AA2400))+MEDIAN(IF('Run Rate History'!E243:AD243&gt;0,'Run Rate History'!E243:AD243)))/2,MEDIAN(IF(B2400:AA2400&gt;0,B2400:AA2400))))+4*MIN(MAX(AA2400,0.5*IF(SUM('Run Rate History'!E243:AD243)&gt;0,(MEDIAN(IF(B2400:AA2400&gt;0,B2400:AA2400))+MEDIAN(IF('Run Rate History'!E243:AD243&gt;0,'Run Rate History'!E243:AD243)))/2,MEDIAN(IF(B2400:AA2400&gt;0,B2400:AA2400)))),2*IF(SUM('Run Rate History'!E243:AD243)&gt;0,(MEDIAN(IF(B2400:AA2400&gt;0,B2400:AA2400))+MEDIAN(IF('Run Rate History'!E243:AD243&gt;0,'Run Rate History'!E243:AD243)))/2,MEDIAN(IF(B2400:AA2400&gt;0,B2400:AA2400)))))/10,0)</f>
        <v>11.6</v>
      </c>
      <c r="X2406" s="129" t="s">
        <v>1174</v>
      </c>
      <c r="Y2406" s="130">
        <f>IFERROR(VLOOKUP(A2398,'Stanje zaliha'!A:E,5,FALSE()),0)</f>
        <v>68</v>
      </c>
      <c r="Z2406" s="131"/>
      <c r="AA2406" s="113" t="s">
        <v>1175</v>
      </c>
      <c r="AB2406" s="118">
        <f t="shared" ref="AB2406:AN2406" si="478">SUM(AB2402:AB2405)</f>
        <v>0</v>
      </c>
      <c r="AC2406" s="118">
        <f t="shared" si="478"/>
        <v>0</v>
      </c>
      <c r="AD2406" s="118">
        <f t="shared" si="478"/>
        <v>0</v>
      </c>
      <c r="AE2406" s="118">
        <f t="shared" si="478"/>
        <v>0</v>
      </c>
      <c r="AF2406" s="118">
        <f t="shared" si="478"/>
        <v>0</v>
      </c>
      <c r="AG2406" s="118">
        <f t="shared" si="478"/>
        <v>0</v>
      </c>
      <c r="AH2406" s="118">
        <f t="shared" si="478"/>
        <v>0</v>
      </c>
      <c r="AI2406" s="118">
        <f t="shared" si="478"/>
        <v>0</v>
      </c>
      <c r="AJ2406" s="118">
        <f t="shared" si="478"/>
        <v>0</v>
      </c>
      <c r="AK2406" s="118">
        <f t="shared" si="478"/>
        <v>0</v>
      </c>
      <c r="AL2406" s="118">
        <f t="shared" si="478"/>
        <v>0</v>
      </c>
      <c r="AM2406" s="118">
        <f t="shared" si="478"/>
        <v>0</v>
      </c>
      <c r="AN2406" s="118">
        <f t="shared" si="478"/>
        <v>0</v>
      </c>
      <c r="AQ2406" t="str">
        <f>AQ2398</f>
        <v/>
      </c>
    </row>
    <row r="2407" spans="1:43" ht="14.25" customHeight="1" x14ac:dyDescent="0.25">
      <c r="A2407" s="1"/>
      <c r="B2407" s="122"/>
      <c r="C2407" s="122"/>
      <c r="D2407" s="122"/>
      <c r="E2407" s="122"/>
      <c r="F2407" s="122"/>
      <c r="G2407" s="122"/>
      <c r="H2407" s="122"/>
      <c r="I2407" s="122"/>
      <c r="J2407" s="122"/>
      <c r="K2407" s="122"/>
      <c r="L2407" s="122"/>
      <c r="M2407" s="122"/>
      <c r="N2407" s="122"/>
      <c r="O2407" s="122"/>
      <c r="P2407" s="122"/>
      <c r="Q2407" s="122"/>
      <c r="R2407" s="122"/>
      <c r="S2407" s="122"/>
      <c r="T2407" s="122"/>
      <c r="U2407" s="122"/>
      <c r="V2407" s="124" t="s">
        <v>95</v>
      </c>
      <c r="W2407" s="125">
        <f>IFERROR(0.6*W2406+0.4*W2405,0)</f>
        <v>10.579047619047619</v>
      </c>
      <c r="X2407" s="132" t="s">
        <v>1176</v>
      </c>
      <c r="Y2407" s="133">
        <f>IFERROR(SUMIF('Popis poslanih narudžbi'!A:A,A2398,'Popis poslanih narudžbi'!C:C),0)</f>
        <v>0</v>
      </c>
      <c r="Z2407" s="131"/>
      <c r="AA2407" s="134" t="s">
        <v>1177</v>
      </c>
      <c r="AB2407" s="118">
        <f t="shared" ref="AB2407:AN2407" si="479">AB2400+AB2406</f>
        <v>10</v>
      </c>
      <c r="AC2407" s="118">
        <f t="shared" si="479"/>
        <v>10</v>
      </c>
      <c r="AD2407" s="118">
        <f t="shared" si="479"/>
        <v>10</v>
      </c>
      <c r="AE2407" s="118">
        <f t="shared" si="479"/>
        <v>10</v>
      </c>
      <c r="AF2407" s="118">
        <f t="shared" si="479"/>
        <v>10</v>
      </c>
      <c r="AG2407" s="118">
        <f t="shared" si="479"/>
        <v>10</v>
      </c>
      <c r="AH2407" s="118">
        <f t="shared" si="479"/>
        <v>10</v>
      </c>
      <c r="AI2407" s="118">
        <f t="shared" si="479"/>
        <v>10</v>
      </c>
      <c r="AJ2407" s="118">
        <f t="shared" si="479"/>
        <v>10</v>
      </c>
      <c r="AK2407" s="118">
        <f t="shared" si="479"/>
        <v>10</v>
      </c>
      <c r="AL2407" s="118">
        <f t="shared" si="479"/>
        <v>10</v>
      </c>
      <c r="AM2407" s="118">
        <f t="shared" si="479"/>
        <v>10</v>
      </c>
      <c r="AN2407" s="118">
        <f t="shared" si="479"/>
        <v>10</v>
      </c>
      <c r="AQ2407" t="str">
        <f>AQ2398</f>
        <v/>
      </c>
    </row>
    <row r="2408" spans="1:43" ht="14.25" customHeight="1" x14ac:dyDescent="0.25">
      <c r="A2408" s="107" t="str">
        <f>'Run Rate'!A244</f>
        <v>POL12880</v>
      </c>
      <c r="B2408" s="135" t="str">
        <f>'Run Rate'!B244</f>
        <v>Polleo NextGen Protein 2 kg Vanilla</v>
      </c>
      <c r="C2408" s="135" t="str">
        <f>'Run Rate'!C244</f>
        <v>PROTEINI</v>
      </c>
      <c r="D2408" s="135" t="str">
        <f>'Run Rate'!D244</f>
        <v>02 SILVER</v>
      </c>
      <c r="E2408" s="122"/>
      <c r="F2408" s="122"/>
      <c r="G2408" s="122"/>
      <c r="H2408" s="122"/>
      <c r="I2408" s="122"/>
      <c r="J2408" s="122"/>
      <c r="K2408" s="122"/>
      <c r="L2408" s="122"/>
      <c r="M2408" s="122"/>
      <c r="N2408" s="122"/>
      <c r="O2408" s="122"/>
      <c r="P2408" s="122"/>
      <c r="Q2408" s="122"/>
      <c r="R2408" s="122"/>
      <c r="S2408" s="122"/>
      <c r="T2408" s="122"/>
      <c r="U2408" s="122"/>
      <c r="V2408" s="122"/>
      <c r="W2408" s="122"/>
      <c r="X2408" s="122"/>
      <c r="Y2408" s="122"/>
      <c r="Z2408" s="122"/>
      <c r="AA2408" s="122"/>
      <c r="AB2408" s="122"/>
      <c r="AC2408" s="122"/>
      <c r="AD2408" s="122"/>
      <c r="AE2408" s="122"/>
      <c r="AF2408" s="122"/>
      <c r="AG2408" s="122"/>
      <c r="AH2408" s="122"/>
      <c r="AI2408" s="122"/>
      <c r="AJ2408" s="122"/>
      <c r="AK2408" s="122"/>
      <c r="AL2408" s="122"/>
      <c r="AM2408" s="122"/>
      <c r="AN2408" s="122"/>
      <c r="AQ2408" t="str">
        <f>IF(AND(OR($B$1="ALL",$B$1=C2408),OR($E$1="ALL",$E$1=D2408),OR($B$2="ALL",$B$2=A2408),OR($E$2="ALL",IFERROR(SEARCH($E$2,B2408),0)&gt;0)),"MATCH","")</f>
        <v/>
      </c>
    </row>
    <row r="2409" spans="1:43" ht="14.25" customHeight="1" x14ac:dyDescent="0.25">
      <c r="A2409" s="108" t="s">
        <v>1137</v>
      </c>
      <c r="B2409" s="136" t="s">
        <v>1138</v>
      </c>
      <c r="C2409" s="136" t="s">
        <v>1139</v>
      </c>
      <c r="D2409" s="136" t="s">
        <v>1140</v>
      </c>
      <c r="E2409" s="136" t="s">
        <v>1141</v>
      </c>
      <c r="F2409" s="136" t="s">
        <v>1142</v>
      </c>
      <c r="G2409" s="136" t="s">
        <v>1143</v>
      </c>
      <c r="H2409" s="136" t="s">
        <v>1144</v>
      </c>
      <c r="I2409" s="136" t="s">
        <v>1145</v>
      </c>
      <c r="J2409" s="136" t="s">
        <v>1146</v>
      </c>
      <c r="K2409" s="136" t="s">
        <v>1147</v>
      </c>
      <c r="L2409" s="136" t="s">
        <v>1148</v>
      </c>
      <c r="M2409" s="136" t="s">
        <v>1149</v>
      </c>
      <c r="N2409" s="136" t="s">
        <v>1150</v>
      </c>
      <c r="O2409" s="136" t="s">
        <v>1151</v>
      </c>
      <c r="P2409" s="136" t="s">
        <v>1152</v>
      </c>
      <c r="Q2409" s="136" t="s">
        <v>1153</v>
      </c>
      <c r="R2409" s="136" t="s">
        <v>1154</v>
      </c>
      <c r="S2409" s="136" t="s">
        <v>1155</v>
      </c>
      <c r="T2409" s="136" t="s">
        <v>1156</v>
      </c>
      <c r="U2409" s="136" t="s">
        <v>1157</v>
      </c>
      <c r="V2409" s="136" t="s">
        <v>1158</v>
      </c>
      <c r="W2409" s="136" t="s">
        <v>1159</v>
      </c>
      <c r="X2409" s="136" t="s">
        <v>1160</v>
      </c>
      <c r="Y2409" s="136" t="s">
        <v>1161</v>
      </c>
      <c r="Z2409" s="136" t="s">
        <v>1162</v>
      </c>
      <c r="AA2409" s="136" t="s">
        <v>1163</v>
      </c>
      <c r="AB2409" s="137" t="s">
        <v>156</v>
      </c>
      <c r="AC2409" s="137" t="s">
        <v>157</v>
      </c>
      <c r="AD2409" s="137" t="s">
        <v>158</v>
      </c>
      <c r="AE2409" s="137" t="s">
        <v>139</v>
      </c>
      <c r="AF2409" s="138" t="s">
        <v>140</v>
      </c>
      <c r="AG2409" s="138" t="s">
        <v>141</v>
      </c>
      <c r="AH2409" s="138" t="s">
        <v>142</v>
      </c>
      <c r="AI2409" s="138" t="s">
        <v>143</v>
      </c>
      <c r="AJ2409" s="139" t="s">
        <v>144</v>
      </c>
      <c r="AK2409" s="139" t="s">
        <v>145</v>
      </c>
      <c r="AL2409" s="139" t="s">
        <v>146</v>
      </c>
      <c r="AM2409" s="140" t="s">
        <v>147</v>
      </c>
      <c r="AN2409" s="140" t="s">
        <v>148</v>
      </c>
      <c r="AQ2409" t="str">
        <f>AQ2408</f>
        <v/>
      </c>
    </row>
    <row r="2410" spans="1:43" ht="14.25" customHeight="1" x14ac:dyDescent="0.25">
      <c r="A2410" s="99" t="s">
        <v>1164</v>
      </c>
      <c r="B2410" s="112">
        <f>'Run Rate'!E244</f>
        <v>0</v>
      </c>
      <c r="C2410" s="112">
        <f>'Run Rate'!F244</f>
        <v>0</v>
      </c>
      <c r="D2410" s="112">
        <f>'Run Rate'!G244</f>
        <v>0</v>
      </c>
      <c r="E2410" s="112">
        <f>'Run Rate'!H244</f>
        <v>0</v>
      </c>
      <c r="F2410" s="112">
        <f>'Run Rate'!I244</f>
        <v>0</v>
      </c>
      <c r="G2410" s="112">
        <f>'Run Rate'!J244</f>
        <v>2</v>
      </c>
      <c r="H2410" s="112">
        <f>'Run Rate'!K244</f>
        <v>69</v>
      </c>
      <c r="I2410" s="112">
        <f>'Run Rate'!L244</f>
        <v>71</v>
      </c>
      <c r="J2410" s="112">
        <f>'Run Rate'!M244</f>
        <v>106</v>
      </c>
      <c r="K2410" s="112">
        <f>'Run Rate'!N244</f>
        <v>29</v>
      </c>
      <c r="L2410" s="112">
        <f>'Run Rate'!O244</f>
        <v>6</v>
      </c>
      <c r="M2410" s="112">
        <f>'Run Rate'!P244</f>
        <v>2</v>
      </c>
      <c r="N2410" s="112">
        <f>'Run Rate'!Q244</f>
        <v>3</v>
      </c>
      <c r="O2410" s="112">
        <f>'Run Rate'!R244</f>
        <v>1</v>
      </c>
      <c r="P2410" s="112">
        <f>'Run Rate'!S244</f>
        <v>1</v>
      </c>
      <c r="Q2410" s="112">
        <f>'Run Rate'!T244</f>
        <v>2</v>
      </c>
      <c r="R2410" s="112">
        <f>'Run Rate'!U244</f>
        <v>9</v>
      </c>
      <c r="S2410" s="112">
        <f>'Run Rate'!V244</f>
        <v>13</v>
      </c>
      <c r="T2410" s="112">
        <f>'Run Rate'!W244</f>
        <v>17</v>
      </c>
      <c r="U2410" s="112">
        <f>'Run Rate'!X244</f>
        <v>13</v>
      </c>
      <c r="V2410" s="112">
        <f>'Run Rate'!Y244</f>
        <v>12</v>
      </c>
      <c r="W2410" s="112">
        <f>'Run Rate'!Z244</f>
        <v>25</v>
      </c>
      <c r="X2410" s="112">
        <f>'Run Rate'!AA244</f>
        <v>12</v>
      </c>
      <c r="Y2410" s="112">
        <f>'Run Rate'!AB244</f>
        <v>36</v>
      </c>
      <c r="Z2410" s="112">
        <f>'Run Rate'!AC244</f>
        <v>14</v>
      </c>
      <c r="AA2410" s="112">
        <f>'Run Rate'!AD244</f>
        <v>62</v>
      </c>
      <c r="AB2410" s="113">
        <v>49</v>
      </c>
      <c r="AC2410" s="112">
        <v>50</v>
      </c>
      <c r="AD2410" s="112">
        <v>50</v>
      </c>
      <c r="AE2410" s="112">
        <v>50</v>
      </c>
      <c r="AF2410" s="112">
        <v>51</v>
      </c>
      <c r="AG2410" s="112">
        <v>46</v>
      </c>
      <c r="AH2410" s="112">
        <v>46</v>
      </c>
      <c r="AI2410" s="112">
        <v>46</v>
      </c>
      <c r="AJ2410" s="112">
        <v>46</v>
      </c>
      <c r="AK2410" s="112">
        <v>51</v>
      </c>
      <c r="AL2410" s="112">
        <v>51</v>
      </c>
      <c r="AM2410" s="112">
        <v>46</v>
      </c>
      <c r="AN2410" s="112">
        <v>46</v>
      </c>
      <c r="AQ2410" t="str">
        <f>AQ2408</f>
        <v/>
      </c>
    </row>
    <row r="2411" spans="1:43" ht="14.25" customHeight="1" x14ac:dyDescent="0.25">
      <c r="A2411" s="99" t="s">
        <v>1165</v>
      </c>
      <c r="B2411" s="114"/>
      <c r="C2411" s="114"/>
      <c r="D2411" s="114"/>
      <c r="E2411" s="114"/>
      <c r="F2411" s="114"/>
      <c r="G2411" s="114"/>
      <c r="H2411" s="114"/>
      <c r="I2411" s="114"/>
      <c r="J2411" s="114"/>
      <c r="K2411" s="114"/>
      <c r="L2411" s="114"/>
      <c r="M2411" s="114"/>
      <c r="N2411" s="114"/>
      <c r="O2411" s="114"/>
      <c r="P2411" s="114"/>
      <c r="Q2411" s="114"/>
      <c r="R2411" s="114"/>
      <c r="S2411" s="114"/>
      <c r="T2411" s="114"/>
      <c r="U2411" s="114"/>
      <c r="V2411" s="114"/>
      <c r="W2411" s="115"/>
      <c r="X2411" s="115"/>
      <c r="Y2411" s="115"/>
      <c r="Z2411" s="115"/>
      <c r="AA2411" s="112" t="s">
        <v>1166</v>
      </c>
      <c r="AB2411" s="113"/>
      <c r="AC2411" s="112"/>
      <c r="AD2411" s="112"/>
      <c r="AE2411" s="112"/>
      <c r="AF2411" s="112"/>
      <c r="AG2411" s="112"/>
      <c r="AH2411" s="112"/>
      <c r="AI2411" s="112"/>
      <c r="AJ2411" s="112"/>
      <c r="AK2411" s="112"/>
      <c r="AL2411" s="112"/>
      <c r="AM2411" s="112"/>
      <c r="AN2411" s="112"/>
      <c r="AQ2411" t="str">
        <f>AQ2408</f>
        <v/>
      </c>
    </row>
    <row r="2412" spans="1:43" ht="14.25" customHeight="1" x14ac:dyDescent="0.25">
      <c r="A2412" s="99" t="s">
        <v>1167</v>
      </c>
      <c r="B2412" s="114"/>
      <c r="C2412" s="114"/>
      <c r="D2412" s="114"/>
      <c r="E2412" s="114"/>
      <c r="F2412" s="114"/>
      <c r="G2412" s="114"/>
      <c r="H2412" s="114"/>
      <c r="I2412" s="114"/>
      <c r="J2412" s="114"/>
      <c r="K2412" s="114"/>
      <c r="L2412" s="114"/>
      <c r="M2412" s="114"/>
      <c r="N2412" s="114"/>
      <c r="O2412" s="114"/>
      <c r="P2412" s="114"/>
      <c r="Q2412" s="114"/>
      <c r="R2412" s="114"/>
      <c r="S2412" s="114"/>
      <c r="T2412" s="114"/>
      <c r="U2412" s="114"/>
      <c r="V2412" s="114"/>
      <c r="W2412" s="115"/>
      <c r="X2412" s="116"/>
      <c r="Y2412" s="117"/>
      <c r="Z2412" s="115"/>
      <c r="AA2412" s="112" t="s">
        <v>1168</v>
      </c>
      <c r="AB2412" s="113">
        <f>'Demand Input VP'!B1209</f>
        <v>0</v>
      </c>
      <c r="AC2412" s="112">
        <f>'Demand Input VP'!C1209</f>
        <v>0</v>
      </c>
      <c r="AD2412" s="112">
        <f>'Demand Input VP'!D1209</f>
        <v>0</v>
      </c>
      <c r="AE2412" s="112">
        <f>'Demand Input VP'!E1209</f>
        <v>0</v>
      </c>
      <c r="AF2412" s="112">
        <f>'Demand Input VP'!F1209</f>
        <v>0</v>
      </c>
      <c r="AG2412" s="112">
        <f>'Demand Input VP'!G1209</f>
        <v>60</v>
      </c>
      <c r="AH2412" s="112">
        <f>'Demand Input VP'!H1209</f>
        <v>60</v>
      </c>
      <c r="AI2412" s="112">
        <f>'Demand Input VP'!I1209</f>
        <v>60</v>
      </c>
      <c r="AJ2412" s="112">
        <f>'Demand Input VP'!J1209</f>
        <v>60</v>
      </c>
      <c r="AK2412" s="112">
        <f>'Demand Input VP'!K1209</f>
        <v>0</v>
      </c>
      <c r="AL2412" s="112">
        <f>'Demand Input VP'!L1209</f>
        <v>0</v>
      </c>
      <c r="AM2412" s="112">
        <f>'Demand Input VP'!M1209</f>
        <v>0</v>
      </c>
      <c r="AN2412" s="112">
        <f>'Demand Input VP'!N1209</f>
        <v>0</v>
      </c>
      <c r="AQ2412" t="str">
        <f>AQ2408</f>
        <v/>
      </c>
    </row>
    <row r="2413" spans="1:43" ht="14.25" customHeight="1" x14ac:dyDescent="0.25">
      <c r="A2413" s="99" t="s">
        <v>1169</v>
      </c>
      <c r="B2413" s="118"/>
      <c r="C2413" s="118"/>
      <c r="D2413" s="118"/>
      <c r="E2413" s="118"/>
      <c r="F2413" s="118"/>
      <c r="G2413" s="118"/>
      <c r="H2413" s="118"/>
      <c r="I2413" s="118"/>
      <c r="J2413" s="118"/>
      <c r="K2413" s="118"/>
      <c r="L2413" s="118"/>
      <c r="M2413" s="118"/>
      <c r="N2413" s="118"/>
      <c r="O2413" s="118"/>
      <c r="P2413" s="118"/>
      <c r="Q2413" s="118"/>
      <c r="R2413" s="118"/>
      <c r="S2413" s="118"/>
      <c r="T2413" s="118"/>
      <c r="U2413" s="118"/>
      <c r="V2413" s="118"/>
      <c r="W2413" s="115"/>
      <c r="X2413" s="116"/>
      <c r="Y2413" s="117"/>
      <c r="Z2413" s="119"/>
      <c r="AA2413" s="120" t="s">
        <v>1170</v>
      </c>
      <c r="AB2413" s="121">
        <f>'Demand Input VP'!B1208</f>
        <v>0</v>
      </c>
      <c r="AC2413" s="120">
        <f>'Demand Input VP'!C1208</f>
        <v>0</v>
      </c>
      <c r="AD2413" s="120">
        <f>'Demand Input VP'!D1208</f>
        <v>0</v>
      </c>
      <c r="AE2413" s="120">
        <f>'Demand Input VP'!E1208</f>
        <v>0</v>
      </c>
      <c r="AF2413" s="120">
        <f>'Demand Input VP'!F1208</f>
        <v>0</v>
      </c>
      <c r="AG2413" s="120">
        <f>'Demand Input VP'!G1208</f>
        <v>0</v>
      </c>
      <c r="AH2413" s="120">
        <f>'Demand Input VP'!H1208</f>
        <v>0</v>
      </c>
      <c r="AI2413" s="120">
        <f>'Demand Input VP'!I1208</f>
        <v>0</v>
      </c>
      <c r="AJ2413" s="120">
        <f>'Demand Input VP'!J1208</f>
        <v>0</v>
      </c>
      <c r="AK2413" s="120">
        <f>'Demand Input VP'!K1208</f>
        <v>0</v>
      </c>
      <c r="AL2413" s="120">
        <f>'Demand Input VP'!L1208</f>
        <v>0</v>
      </c>
      <c r="AM2413" s="120">
        <f>'Demand Input VP'!M1208</f>
        <v>6</v>
      </c>
      <c r="AN2413" s="120">
        <f>'Demand Input VP'!N1208</f>
        <v>6</v>
      </c>
      <c r="AQ2413" t="str">
        <f>AQ2408</f>
        <v/>
      </c>
    </row>
    <row r="2414" spans="1:43" ht="14.25" customHeight="1" x14ac:dyDescent="0.25">
      <c r="A2414" s="1"/>
      <c r="B2414" s="122"/>
      <c r="C2414" s="122"/>
      <c r="D2414" s="122"/>
      <c r="E2414" s="122"/>
      <c r="F2414" s="122"/>
      <c r="G2414" s="122"/>
      <c r="H2414" s="122"/>
      <c r="I2414" s="122"/>
      <c r="J2414" s="122"/>
      <c r="K2414" s="122"/>
      <c r="L2414" s="122"/>
      <c r="M2414" s="122"/>
      <c r="N2414" s="122"/>
      <c r="O2414" s="122"/>
      <c r="P2414" s="122"/>
      <c r="Q2414" s="122"/>
      <c r="R2414" s="122"/>
      <c r="S2414" s="122"/>
      <c r="T2414" s="122"/>
      <c r="U2414" s="122"/>
      <c r="V2414" s="122"/>
      <c r="W2414" s="123"/>
      <c r="X2414" s="116"/>
      <c r="Y2414" s="117"/>
      <c r="Z2414" s="123"/>
      <c r="AA2414" s="112" t="s">
        <v>1171</v>
      </c>
      <c r="AB2414" s="113">
        <f>'Demand Input MP'!B1209</f>
        <v>0</v>
      </c>
      <c r="AC2414" s="112">
        <f>'Demand Input MP'!C1209</f>
        <v>0</v>
      </c>
      <c r="AD2414" s="112">
        <f>'Demand Input MP'!D1209</f>
        <v>0</v>
      </c>
      <c r="AE2414" s="112">
        <f>'Demand Input MP'!E1209</f>
        <v>0</v>
      </c>
      <c r="AF2414" s="112">
        <f>'Demand Input MP'!F1209</f>
        <v>0</v>
      </c>
      <c r="AG2414" s="112">
        <f>'Demand Input MP'!G1209</f>
        <v>0</v>
      </c>
      <c r="AH2414" s="112">
        <f>'Demand Input MP'!H1209</f>
        <v>0</v>
      </c>
      <c r="AI2414" s="112">
        <f>'Demand Input MP'!I1209</f>
        <v>0</v>
      </c>
      <c r="AJ2414" s="112">
        <f>'Demand Input MP'!J1209</f>
        <v>0</v>
      </c>
      <c r="AK2414" s="112">
        <f>'Demand Input MP'!K1209</f>
        <v>0</v>
      </c>
      <c r="AL2414" s="112">
        <f>'Demand Input MP'!L1209</f>
        <v>0</v>
      </c>
      <c r="AM2414" s="112">
        <f>'Demand Input MP'!M1209</f>
        <v>0</v>
      </c>
      <c r="AN2414" s="112">
        <f>'Demand Input MP'!N1209</f>
        <v>0</v>
      </c>
      <c r="AQ2414" t="str">
        <f>AQ2408</f>
        <v/>
      </c>
    </row>
    <row r="2415" spans="1:43" ht="14.25" customHeight="1" x14ac:dyDescent="0.25">
      <c r="A2415" s="1"/>
      <c r="B2415" s="122"/>
      <c r="C2415" s="122"/>
      <c r="D2415" s="122"/>
      <c r="E2415" s="122"/>
      <c r="F2415" s="122"/>
      <c r="G2415" s="122"/>
      <c r="H2415" s="122"/>
      <c r="I2415" s="122"/>
      <c r="J2415" s="122"/>
      <c r="K2415" s="122"/>
      <c r="L2415" s="122"/>
      <c r="M2415" s="122"/>
      <c r="N2415" s="122"/>
      <c r="O2415" s="122"/>
      <c r="P2415" s="122"/>
      <c r="Q2415" s="122"/>
      <c r="R2415" s="122"/>
      <c r="S2415" s="122"/>
      <c r="T2415" s="122"/>
      <c r="U2415" s="122"/>
      <c r="V2415" s="124" t="s">
        <v>91</v>
      </c>
      <c r="W2415" s="125">
        <f>IFERROR(IF(SUM('Run Rate History'!E244:AD244)&gt;0,(SUMPRODUCT((B2410:AA2410&gt;=PERCENTILE(B2410:AA2410,0.1))*(B2410:AA2410&lt;=PERCENTILE(B2410:AA2410,0.9))*B2410:AA2410)+SUMPRODUCT(('Run Rate History'!E244:AD244&gt;=PERCENTILE(B2410:AA2410,0.1))*('Run Rate History'!E244:AD244&lt;=PERCENTILE(B2410:AA2410,0.9))*'Run Rate History'!E244:AD244))/(SUMPRODUCT((B2410:AA2410&gt;=PERCENTILE(B2410:AA2410,0.1))*(B2410:AA2410&lt;=PERCENTILE(B2410:AA2410,0.9))*1)+SUMPRODUCT(('Run Rate History'!E244:AD244&gt;=PERCENTILE(B2410:AA2410,0.1))*('Run Rate History'!E244:AD244&lt;=PERCENTILE(B2410:AA2410,0.9))*1)),TRIMMEAN(B2410:AA2410,0.15)),0)</f>
        <v>16.625</v>
      </c>
      <c r="X2415" s="126" t="s">
        <v>1172</v>
      </c>
      <c r="Y2415" s="127">
        <f>SUM(B2410:AA2410)/26</f>
        <v>19.423076923076923</v>
      </c>
      <c r="Z2415" s="128"/>
      <c r="AA2415" s="112" t="s">
        <v>1173</v>
      </c>
      <c r="AB2415" s="113">
        <f>'Demand Input MP'!B1208</f>
        <v>0</v>
      </c>
      <c r="AC2415" s="112">
        <f>'Demand Input MP'!C1208</f>
        <v>0</v>
      </c>
      <c r="AD2415" s="112">
        <f>'Demand Input MP'!D1208</f>
        <v>0</v>
      </c>
      <c r="AE2415" s="112">
        <f>'Demand Input MP'!E1208</f>
        <v>0</v>
      </c>
      <c r="AF2415" s="112">
        <f>'Demand Input MP'!F1208</f>
        <v>0</v>
      </c>
      <c r="AG2415" s="112">
        <f>'Demand Input MP'!G1208</f>
        <v>0</v>
      </c>
      <c r="AH2415" s="112">
        <f>'Demand Input MP'!H1208</f>
        <v>0</v>
      </c>
      <c r="AI2415" s="112">
        <f>'Demand Input MP'!I1208</f>
        <v>0</v>
      </c>
      <c r="AJ2415" s="112">
        <f>'Demand Input MP'!J1208</f>
        <v>0</v>
      </c>
      <c r="AK2415" s="112">
        <f>'Demand Input MP'!K1208</f>
        <v>0</v>
      </c>
      <c r="AL2415" s="112">
        <f>'Demand Input MP'!L1208</f>
        <v>0</v>
      </c>
      <c r="AM2415" s="112">
        <f>'Demand Input MP'!M1208</f>
        <v>0</v>
      </c>
      <c r="AN2415" s="112">
        <f>'Demand Input MP'!N1208</f>
        <v>0</v>
      </c>
      <c r="AQ2415" t="str">
        <f>AQ2408</f>
        <v/>
      </c>
    </row>
    <row r="2416" spans="1:43" ht="14.25" customHeight="1" x14ac:dyDescent="0.25">
      <c r="A2416" s="1"/>
      <c r="B2416" s="122"/>
      <c r="C2416" s="122"/>
      <c r="D2416" s="122"/>
      <c r="E2416" s="122"/>
      <c r="F2416" s="122"/>
      <c r="G2416" s="122"/>
      <c r="H2416" s="122"/>
      <c r="I2416" s="122"/>
      <c r="J2416" s="122"/>
      <c r="K2416" s="122"/>
      <c r="L2416" s="122"/>
      <c r="M2416" s="122"/>
      <c r="N2416" s="122"/>
      <c r="O2416" s="122"/>
      <c r="P2416" s="122"/>
      <c r="Q2416" s="122"/>
      <c r="R2416" s="122"/>
      <c r="S2416" s="122"/>
      <c r="T2416" s="122"/>
      <c r="U2416" s="122"/>
      <c r="V2416" s="124" t="s">
        <v>94</v>
      </c>
      <c r="W2416" s="125">
        <f>IFERROR((1*MIN(MAX(X2410,0.5*IF(SUM('Run Rate History'!E244:AD244)&gt;0,(MEDIAN(IF(B2410:AA2410&gt;0,B2410:AA2410))+MEDIAN(IF('Run Rate History'!E244:AD244&gt;0,'Run Rate History'!E244:AD244)))/2,MEDIAN(IF(B2410:AA2410&gt;0,B2410:AA2410)))),2*IF(SUM('Run Rate History'!E244:AD244)&gt;0,(MEDIAN(IF(B2410:AA2410&gt;0,B2410:AA2410))+MEDIAN(IF('Run Rate History'!E244:AD244&gt;0,'Run Rate History'!E244:AD244)))/2,MEDIAN(IF(B2410:AA2410&gt;0,B2410:AA2410))))+2*MIN(MAX(Y2410,0.5*IF(SUM('Run Rate History'!E244:AD244)&gt;0,(MEDIAN(IF(B2410:AA2410&gt;0,B2410:AA2410))+MEDIAN(IF('Run Rate History'!E244:AD244&gt;0,'Run Rate History'!E244:AD244)))/2,MEDIAN(IF(B2410:AA2410&gt;0,B2410:AA2410)))),2*IF(SUM('Run Rate History'!E244:AD244)&gt;0,(MEDIAN(IF(B2410:AA2410&gt;0,B2410:AA2410))+MEDIAN(IF('Run Rate History'!E244:AD244&gt;0,'Run Rate History'!E244:AD244)))/2,MEDIAN(IF(B2410:AA2410&gt;0,B2410:AA2410))))+3*MIN(MAX(Z2410,0.5*IF(SUM('Run Rate History'!E244:AD244)&gt;0,(MEDIAN(IF(B2410:AA2410&gt;0,B2410:AA2410))+MEDIAN(IF('Run Rate History'!E244:AD244&gt;0,'Run Rate History'!E244:AD244)))/2,MEDIAN(IF(B2410:AA2410&gt;0,B2410:AA2410)))),2*IF(SUM('Run Rate History'!E244:AD244)&gt;0,(MEDIAN(IF(B2410:AA2410&gt;0,B2410:AA2410))+MEDIAN(IF('Run Rate History'!E244:AD244&gt;0,'Run Rate History'!E244:AD244)))/2,MEDIAN(IF(B2410:AA2410&gt;0,B2410:AA2410))))+4*MIN(MAX(AA2410,0.5*IF(SUM('Run Rate History'!E244:AD244)&gt;0,(MEDIAN(IF(B2410:AA2410&gt;0,B2410:AA2410))+MEDIAN(IF('Run Rate History'!E244:AD244&gt;0,'Run Rate History'!E244:AD244)))/2,MEDIAN(IF(B2410:AA2410&gt;0,B2410:AA2410)))),2*IF(SUM('Run Rate History'!E244:AD244)&gt;0,(MEDIAN(IF(B2410:AA2410&gt;0,B2410:AA2410))+MEDIAN(IF('Run Rate History'!E244:AD244&gt;0,'Run Rate History'!E244:AD244)))/2,MEDIAN(IF(B2410:AA2410&gt;0,B2410:AA2410)))))/10,0)</f>
        <v>18</v>
      </c>
      <c r="X2416" s="129" t="s">
        <v>1174</v>
      </c>
      <c r="Y2416" s="130">
        <f>IFERROR(VLOOKUP(A2408,'Stanje zaliha'!A:E,5,FALSE()),0)</f>
        <v>594</v>
      </c>
      <c r="Z2416" s="131"/>
      <c r="AA2416" s="113" t="s">
        <v>1175</v>
      </c>
      <c r="AB2416" s="118">
        <f t="shared" ref="AB2416:AN2416" si="480">SUM(AB2412:AB2415)</f>
        <v>0</v>
      </c>
      <c r="AC2416" s="118">
        <f t="shared" si="480"/>
        <v>0</v>
      </c>
      <c r="AD2416" s="118">
        <f t="shared" si="480"/>
        <v>0</v>
      </c>
      <c r="AE2416" s="118">
        <f t="shared" si="480"/>
        <v>0</v>
      </c>
      <c r="AF2416" s="118">
        <f t="shared" si="480"/>
        <v>0</v>
      </c>
      <c r="AG2416" s="118">
        <f t="shared" si="480"/>
        <v>60</v>
      </c>
      <c r="AH2416" s="118">
        <f t="shared" si="480"/>
        <v>60</v>
      </c>
      <c r="AI2416" s="118">
        <f t="shared" si="480"/>
        <v>60</v>
      </c>
      <c r="AJ2416" s="118">
        <f t="shared" si="480"/>
        <v>60</v>
      </c>
      <c r="AK2416" s="118">
        <f t="shared" si="480"/>
        <v>0</v>
      </c>
      <c r="AL2416" s="118">
        <f t="shared" si="480"/>
        <v>0</v>
      </c>
      <c r="AM2416" s="118">
        <f t="shared" si="480"/>
        <v>6</v>
      </c>
      <c r="AN2416" s="118">
        <f t="shared" si="480"/>
        <v>6</v>
      </c>
      <c r="AQ2416" t="str">
        <f>AQ2408</f>
        <v/>
      </c>
    </row>
    <row r="2417" spans="1:43" ht="14.25" customHeight="1" x14ac:dyDescent="0.25">
      <c r="A2417" s="1"/>
      <c r="B2417" s="122"/>
      <c r="C2417" s="122"/>
      <c r="D2417" s="122"/>
      <c r="E2417" s="122"/>
      <c r="F2417" s="122"/>
      <c r="G2417" s="122"/>
      <c r="H2417" s="122"/>
      <c r="I2417" s="122"/>
      <c r="J2417" s="122"/>
      <c r="K2417" s="122"/>
      <c r="L2417" s="122"/>
      <c r="M2417" s="122"/>
      <c r="N2417" s="122"/>
      <c r="O2417" s="122"/>
      <c r="P2417" s="122"/>
      <c r="Q2417" s="122"/>
      <c r="R2417" s="122"/>
      <c r="S2417" s="122"/>
      <c r="T2417" s="122"/>
      <c r="U2417" s="122"/>
      <c r="V2417" s="124" t="s">
        <v>95</v>
      </c>
      <c r="W2417" s="125">
        <f>IFERROR(0.6*W2416+0.4*W2415,0)</f>
        <v>17.45</v>
      </c>
      <c r="X2417" s="132" t="s">
        <v>1176</v>
      </c>
      <c r="Y2417" s="133">
        <f>IFERROR(SUMIF('Popis poslanih narudžbi'!A:A,A2408,'Popis poslanih narudžbi'!C:C),0)</f>
        <v>0</v>
      </c>
      <c r="Z2417" s="131"/>
      <c r="AA2417" s="134" t="s">
        <v>1177</v>
      </c>
      <c r="AB2417" s="118">
        <f t="shared" ref="AB2417:AN2417" si="481">AB2410+AB2416</f>
        <v>49</v>
      </c>
      <c r="AC2417" s="118">
        <f t="shared" si="481"/>
        <v>50</v>
      </c>
      <c r="AD2417" s="118">
        <f t="shared" si="481"/>
        <v>50</v>
      </c>
      <c r="AE2417" s="118">
        <f t="shared" si="481"/>
        <v>50</v>
      </c>
      <c r="AF2417" s="118">
        <f t="shared" si="481"/>
        <v>51</v>
      </c>
      <c r="AG2417" s="118">
        <f t="shared" si="481"/>
        <v>106</v>
      </c>
      <c r="AH2417" s="118">
        <f t="shared" si="481"/>
        <v>106</v>
      </c>
      <c r="AI2417" s="118">
        <f t="shared" si="481"/>
        <v>106</v>
      </c>
      <c r="AJ2417" s="118">
        <f t="shared" si="481"/>
        <v>106</v>
      </c>
      <c r="AK2417" s="118">
        <f t="shared" si="481"/>
        <v>51</v>
      </c>
      <c r="AL2417" s="118">
        <f t="shared" si="481"/>
        <v>51</v>
      </c>
      <c r="AM2417" s="118">
        <f t="shared" si="481"/>
        <v>52</v>
      </c>
      <c r="AN2417" s="118">
        <f t="shared" si="481"/>
        <v>52</v>
      </c>
      <c r="AQ2417" t="str">
        <f>AQ2408</f>
        <v/>
      </c>
    </row>
    <row r="2418" spans="1:43" ht="14.25" customHeight="1" x14ac:dyDescent="0.25">
      <c r="A2418" s="107" t="str">
        <f>'Run Rate'!A245</f>
        <v>ON00230</v>
      </c>
      <c r="B2418" s="135" t="str">
        <f>'Run Rate'!B245</f>
        <v>Glutamine 630g ON</v>
      </c>
      <c r="C2418" s="135" t="str">
        <f>'Run Rate'!C245</f>
        <v>SPORTSKA PREHRANA</v>
      </c>
      <c r="D2418" s="135" t="str">
        <f>'Run Rate'!D245</f>
        <v>02 SILVER</v>
      </c>
      <c r="E2418" s="122"/>
      <c r="F2418" s="122"/>
      <c r="G2418" s="122"/>
      <c r="H2418" s="122"/>
      <c r="I2418" s="122"/>
      <c r="J2418" s="122"/>
      <c r="K2418" s="122"/>
      <c r="L2418" s="122"/>
      <c r="M2418" s="122"/>
      <c r="N2418" s="122"/>
      <c r="O2418" s="122"/>
      <c r="P2418" s="122"/>
      <c r="Q2418" s="122"/>
      <c r="R2418" s="122"/>
      <c r="S2418" s="122"/>
      <c r="T2418" s="122"/>
      <c r="U2418" s="122"/>
      <c r="V2418" s="122"/>
      <c r="W2418" s="122"/>
      <c r="X2418" s="122"/>
      <c r="Y2418" s="122"/>
      <c r="Z2418" s="122"/>
      <c r="AA2418" s="122"/>
      <c r="AB2418" s="122"/>
      <c r="AC2418" s="122"/>
      <c r="AD2418" s="122"/>
      <c r="AE2418" s="122"/>
      <c r="AF2418" s="122"/>
      <c r="AG2418" s="122"/>
      <c r="AH2418" s="122"/>
      <c r="AI2418" s="122"/>
      <c r="AJ2418" s="122"/>
      <c r="AK2418" s="122"/>
      <c r="AL2418" s="122"/>
      <c r="AM2418" s="122"/>
      <c r="AN2418" s="122"/>
      <c r="AQ2418" t="str">
        <f>IF(AND(OR($B$1="ALL",$B$1=C2418),OR($E$1="ALL",$E$1=D2418),OR($B$2="ALL",$B$2=A2418),OR($E$2="ALL",IFERROR(SEARCH($E$2,B2418),0)&gt;0)),"MATCH","")</f>
        <v/>
      </c>
    </row>
    <row r="2419" spans="1:43" ht="14.25" customHeight="1" x14ac:dyDescent="0.25">
      <c r="A2419" s="108" t="s">
        <v>1137</v>
      </c>
      <c r="B2419" s="136" t="s">
        <v>1138</v>
      </c>
      <c r="C2419" s="136" t="s">
        <v>1139</v>
      </c>
      <c r="D2419" s="136" t="s">
        <v>1140</v>
      </c>
      <c r="E2419" s="136" t="s">
        <v>1141</v>
      </c>
      <c r="F2419" s="136" t="s">
        <v>1142</v>
      </c>
      <c r="G2419" s="136" t="s">
        <v>1143</v>
      </c>
      <c r="H2419" s="136" t="s">
        <v>1144</v>
      </c>
      <c r="I2419" s="136" t="s">
        <v>1145</v>
      </c>
      <c r="J2419" s="136" t="s">
        <v>1146</v>
      </c>
      <c r="K2419" s="136" t="s">
        <v>1147</v>
      </c>
      <c r="L2419" s="136" t="s">
        <v>1148</v>
      </c>
      <c r="M2419" s="136" t="s">
        <v>1149</v>
      </c>
      <c r="N2419" s="136" t="s">
        <v>1150</v>
      </c>
      <c r="O2419" s="136" t="s">
        <v>1151</v>
      </c>
      <c r="P2419" s="136" t="s">
        <v>1152</v>
      </c>
      <c r="Q2419" s="136" t="s">
        <v>1153</v>
      </c>
      <c r="R2419" s="136" t="s">
        <v>1154</v>
      </c>
      <c r="S2419" s="136" t="s">
        <v>1155</v>
      </c>
      <c r="T2419" s="136" t="s">
        <v>1156</v>
      </c>
      <c r="U2419" s="136" t="s">
        <v>1157</v>
      </c>
      <c r="V2419" s="136" t="s">
        <v>1158</v>
      </c>
      <c r="W2419" s="136" t="s">
        <v>1159</v>
      </c>
      <c r="X2419" s="136" t="s">
        <v>1160</v>
      </c>
      <c r="Y2419" s="136" t="s">
        <v>1161</v>
      </c>
      <c r="Z2419" s="136" t="s">
        <v>1162</v>
      </c>
      <c r="AA2419" s="136" t="s">
        <v>1163</v>
      </c>
      <c r="AB2419" s="137" t="s">
        <v>156</v>
      </c>
      <c r="AC2419" s="137" t="s">
        <v>157</v>
      </c>
      <c r="AD2419" s="137" t="s">
        <v>158</v>
      </c>
      <c r="AE2419" s="137" t="s">
        <v>139</v>
      </c>
      <c r="AF2419" s="138" t="s">
        <v>140</v>
      </c>
      <c r="AG2419" s="138" t="s">
        <v>141</v>
      </c>
      <c r="AH2419" s="138" t="s">
        <v>142</v>
      </c>
      <c r="AI2419" s="138" t="s">
        <v>143</v>
      </c>
      <c r="AJ2419" s="139" t="s">
        <v>144</v>
      </c>
      <c r="AK2419" s="139" t="s">
        <v>145</v>
      </c>
      <c r="AL2419" s="139" t="s">
        <v>146</v>
      </c>
      <c r="AM2419" s="140" t="s">
        <v>147</v>
      </c>
      <c r="AN2419" s="140" t="s">
        <v>148</v>
      </c>
      <c r="AQ2419" t="str">
        <f>AQ2418</f>
        <v/>
      </c>
    </row>
    <row r="2420" spans="1:43" ht="14.25" customHeight="1" x14ac:dyDescent="0.25">
      <c r="A2420" s="99" t="s">
        <v>1164</v>
      </c>
      <c r="B2420" s="112">
        <f>'Run Rate'!E245</f>
        <v>7</v>
      </c>
      <c r="C2420" s="112">
        <f>'Run Rate'!F245</f>
        <v>14</v>
      </c>
      <c r="D2420" s="112">
        <f>'Run Rate'!G245</f>
        <v>9</v>
      </c>
      <c r="E2420" s="112">
        <f>'Run Rate'!H245</f>
        <v>12</v>
      </c>
      <c r="F2420" s="112">
        <f>'Run Rate'!I245</f>
        <v>8</v>
      </c>
      <c r="G2420" s="112">
        <f>'Run Rate'!J245</f>
        <v>9</v>
      </c>
      <c r="H2420" s="112">
        <f>'Run Rate'!K245</f>
        <v>9</v>
      </c>
      <c r="I2420" s="112">
        <f>'Run Rate'!L245</f>
        <v>5</v>
      </c>
      <c r="J2420" s="112">
        <f>'Run Rate'!M245</f>
        <v>0</v>
      </c>
      <c r="K2420" s="112">
        <f>'Run Rate'!N245</f>
        <v>1</v>
      </c>
      <c r="L2420" s="112">
        <f>'Run Rate'!O245</f>
        <v>6</v>
      </c>
      <c r="M2420" s="112">
        <f>'Run Rate'!P245</f>
        <v>9</v>
      </c>
      <c r="N2420" s="112">
        <f>'Run Rate'!Q245</f>
        <v>10</v>
      </c>
      <c r="O2420" s="112">
        <f>'Run Rate'!R245</f>
        <v>5</v>
      </c>
      <c r="P2420" s="112">
        <f>'Run Rate'!S245</f>
        <v>3</v>
      </c>
      <c r="Q2420" s="112">
        <f>'Run Rate'!T245</f>
        <v>6</v>
      </c>
      <c r="R2420" s="112">
        <f>'Run Rate'!U245</f>
        <v>10</v>
      </c>
      <c r="S2420" s="112">
        <f>'Run Rate'!V245</f>
        <v>41</v>
      </c>
      <c r="T2420" s="112">
        <f>'Run Rate'!W245</f>
        <v>7</v>
      </c>
      <c r="U2420" s="112">
        <f>'Run Rate'!X245</f>
        <v>13</v>
      </c>
      <c r="V2420" s="112">
        <f>'Run Rate'!Y245</f>
        <v>15</v>
      </c>
      <c r="W2420" s="112">
        <f>'Run Rate'!Z245</f>
        <v>9</v>
      </c>
      <c r="X2420" s="112">
        <f>'Run Rate'!AA245</f>
        <v>5</v>
      </c>
      <c r="Y2420" s="112">
        <f>'Run Rate'!AB245</f>
        <v>5</v>
      </c>
      <c r="Z2420" s="112">
        <f>'Run Rate'!AC245</f>
        <v>7</v>
      </c>
      <c r="AA2420" s="112">
        <f>'Run Rate'!AD245</f>
        <v>7</v>
      </c>
      <c r="AB2420" s="113">
        <v>8</v>
      </c>
      <c r="AC2420" s="112">
        <v>9</v>
      </c>
      <c r="AD2420" s="112">
        <v>9</v>
      </c>
      <c r="AE2420" s="112">
        <v>9</v>
      </c>
      <c r="AF2420" s="112">
        <v>10</v>
      </c>
      <c r="AG2420" s="112">
        <v>10</v>
      </c>
      <c r="AH2420" s="112">
        <v>10</v>
      </c>
      <c r="AI2420" s="112">
        <v>10</v>
      </c>
      <c r="AJ2420" s="112">
        <v>10</v>
      </c>
      <c r="AK2420" s="112">
        <v>10</v>
      </c>
      <c r="AL2420" s="112">
        <v>10</v>
      </c>
      <c r="AM2420" s="112">
        <v>10</v>
      </c>
      <c r="AN2420" s="112">
        <v>10</v>
      </c>
      <c r="AQ2420" t="str">
        <f>AQ2418</f>
        <v/>
      </c>
    </row>
    <row r="2421" spans="1:43" ht="14.25" customHeight="1" x14ac:dyDescent="0.25">
      <c r="A2421" s="99" t="s">
        <v>1165</v>
      </c>
      <c r="B2421" s="114"/>
      <c r="C2421" s="114"/>
      <c r="D2421" s="114"/>
      <c r="E2421" s="114"/>
      <c r="F2421" s="114"/>
      <c r="G2421" s="114"/>
      <c r="H2421" s="114"/>
      <c r="I2421" s="114"/>
      <c r="J2421" s="114"/>
      <c r="K2421" s="114"/>
      <c r="L2421" s="114"/>
      <c r="M2421" s="114"/>
      <c r="N2421" s="114"/>
      <c r="O2421" s="114"/>
      <c r="P2421" s="114"/>
      <c r="Q2421" s="114"/>
      <c r="R2421" s="114"/>
      <c r="S2421" s="114"/>
      <c r="T2421" s="114"/>
      <c r="U2421" s="114"/>
      <c r="V2421" s="114"/>
      <c r="W2421" s="115"/>
      <c r="X2421" s="115"/>
      <c r="Y2421" s="115"/>
      <c r="Z2421" s="115"/>
      <c r="AA2421" s="112" t="s">
        <v>1166</v>
      </c>
      <c r="AB2421" s="113"/>
      <c r="AC2421" s="112"/>
      <c r="AD2421" s="112"/>
      <c r="AE2421" s="112"/>
      <c r="AF2421" s="112"/>
      <c r="AG2421" s="112"/>
      <c r="AH2421" s="112"/>
      <c r="AI2421" s="112"/>
      <c r="AJ2421" s="112"/>
      <c r="AK2421" s="112"/>
      <c r="AL2421" s="112"/>
      <c r="AM2421" s="112"/>
      <c r="AN2421" s="112"/>
      <c r="AQ2421" t="str">
        <f>AQ2418</f>
        <v/>
      </c>
    </row>
    <row r="2422" spans="1:43" ht="14.25" customHeight="1" x14ac:dyDescent="0.25">
      <c r="A2422" s="99" t="s">
        <v>1167</v>
      </c>
      <c r="B2422" s="114"/>
      <c r="C2422" s="114"/>
      <c r="D2422" s="114"/>
      <c r="E2422" s="114"/>
      <c r="F2422" s="114"/>
      <c r="G2422" s="114"/>
      <c r="H2422" s="114"/>
      <c r="I2422" s="114"/>
      <c r="J2422" s="114"/>
      <c r="K2422" s="114"/>
      <c r="L2422" s="114"/>
      <c r="M2422" s="114"/>
      <c r="N2422" s="114"/>
      <c r="O2422" s="114"/>
      <c r="P2422" s="114"/>
      <c r="Q2422" s="114"/>
      <c r="R2422" s="114"/>
      <c r="S2422" s="114"/>
      <c r="T2422" s="114"/>
      <c r="U2422" s="114"/>
      <c r="V2422" s="114"/>
      <c r="W2422" s="115"/>
      <c r="X2422" s="116"/>
      <c r="Y2422" s="117"/>
      <c r="Z2422" s="115"/>
      <c r="AA2422" s="112" t="s">
        <v>1168</v>
      </c>
      <c r="AB2422" s="113">
        <f>'Demand Input VP'!B1214</f>
        <v>0</v>
      </c>
      <c r="AC2422" s="112">
        <f>'Demand Input VP'!C1214</f>
        <v>0</v>
      </c>
      <c r="AD2422" s="112">
        <f>'Demand Input VP'!D1214</f>
        <v>0</v>
      </c>
      <c r="AE2422" s="112">
        <f>'Demand Input VP'!E1214</f>
        <v>0</v>
      </c>
      <c r="AF2422" s="112">
        <f>'Demand Input VP'!F1214</f>
        <v>0</v>
      </c>
      <c r="AG2422" s="112">
        <f>'Demand Input VP'!G1214</f>
        <v>0</v>
      </c>
      <c r="AH2422" s="112">
        <f>'Demand Input VP'!H1214</f>
        <v>0</v>
      </c>
      <c r="AI2422" s="112">
        <f>'Demand Input VP'!I1214</f>
        <v>0</v>
      </c>
      <c r="AJ2422" s="112">
        <f>'Demand Input VP'!J1214</f>
        <v>0</v>
      </c>
      <c r="AK2422" s="112">
        <f>'Demand Input VP'!K1214</f>
        <v>0</v>
      </c>
      <c r="AL2422" s="112">
        <f>'Demand Input VP'!L1214</f>
        <v>0</v>
      </c>
      <c r="AM2422" s="112">
        <f>'Demand Input VP'!M1214</f>
        <v>0</v>
      </c>
      <c r="AN2422" s="112">
        <f>'Demand Input VP'!N1214</f>
        <v>0</v>
      </c>
      <c r="AQ2422" t="str">
        <f>AQ2418</f>
        <v/>
      </c>
    </row>
    <row r="2423" spans="1:43" ht="14.25" customHeight="1" x14ac:dyDescent="0.25">
      <c r="A2423" s="99" t="s">
        <v>1169</v>
      </c>
      <c r="B2423" s="118"/>
      <c r="C2423" s="118"/>
      <c r="D2423" s="118"/>
      <c r="E2423" s="118"/>
      <c r="F2423" s="118"/>
      <c r="G2423" s="118"/>
      <c r="H2423" s="118"/>
      <c r="I2423" s="118"/>
      <c r="J2423" s="118"/>
      <c r="K2423" s="118"/>
      <c r="L2423" s="118"/>
      <c r="M2423" s="118"/>
      <c r="N2423" s="118"/>
      <c r="O2423" s="118"/>
      <c r="P2423" s="118"/>
      <c r="Q2423" s="118"/>
      <c r="R2423" s="118"/>
      <c r="S2423" s="118"/>
      <c r="T2423" s="118"/>
      <c r="U2423" s="118"/>
      <c r="V2423" s="118"/>
      <c r="W2423" s="115"/>
      <c r="X2423" s="116"/>
      <c r="Y2423" s="117"/>
      <c r="Z2423" s="119"/>
      <c r="AA2423" s="120" t="s">
        <v>1170</v>
      </c>
      <c r="AB2423" s="121">
        <f>'Demand Input VP'!B1213</f>
        <v>0</v>
      </c>
      <c r="AC2423" s="120">
        <f>'Demand Input VP'!C1213</f>
        <v>0</v>
      </c>
      <c r="AD2423" s="120">
        <f>'Demand Input VP'!D1213</f>
        <v>0</v>
      </c>
      <c r="AE2423" s="120">
        <f>'Demand Input VP'!E1213</f>
        <v>0</v>
      </c>
      <c r="AF2423" s="120">
        <f>'Demand Input VP'!F1213</f>
        <v>0</v>
      </c>
      <c r="AG2423" s="120">
        <f>'Demand Input VP'!G1213</f>
        <v>0</v>
      </c>
      <c r="AH2423" s="120">
        <f>'Demand Input VP'!H1213</f>
        <v>0</v>
      </c>
      <c r="AI2423" s="120">
        <f>'Demand Input VP'!I1213</f>
        <v>0</v>
      </c>
      <c r="AJ2423" s="120">
        <f>'Demand Input VP'!J1213</f>
        <v>0</v>
      </c>
      <c r="AK2423" s="120">
        <f>'Demand Input VP'!K1213</f>
        <v>0</v>
      </c>
      <c r="AL2423" s="120">
        <f>'Demand Input VP'!L1213</f>
        <v>0</v>
      </c>
      <c r="AM2423" s="120">
        <f>'Demand Input VP'!M1213</f>
        <v>0</v>
      </c>
      <c r="AN2423" s="120">
        <f>'Demand Input VP'!N1213</f>
        <v>0</v>
      </c>
      <c r="AQ2423" t="str">
        <f>AQ2418</f>
        <v/>
      </c>
    </row>
    <row r="2424" spans="1:43" ht="14.25" customHeight="1" x14ac:dyDescent="0.25">
      <c r="A2424" s="1"/>
      <c r="B2424" s="122"/>
      <c r="C2424" s="122"/>
      <c r="D2424" s="122"/>
      <c r="E2424" s="122"/>
      <c r="F2424" s="122"/>
      <c r="G2424" s="122"/>
      <c r="H2424" s="122"/>
      <c r="I2424" s="122"/>
      <c r="J2424" s="122"/>
      <c r="K2424" s="122"/>
      <c r="L2424" s="122"/>
      <c r="M2424" s="122"/>
      <c r="N2424" s="122"/>
      <c r="O2424" s="122"/>
      <c r="P2424" s="122"/>
      <c r="Q2424" s="122"/>
      <c r="R2424" s="122"/>
      <c r="S2424" s="122"/>
      <c r="T2424" s="122"/>
      <c r="U2424" s="122"/>
      <c r="V2424" s="122"/>
      <c r="W2424" s="123"/>
      <c r="X2424" s="116"/>
      <c r="Y2424" s="117"/>
      <c r="Z2424" s="123"/>
      <c r="AA2424" s="112" t="s">
        <v>1171</v>
      </c>
      <c r="AB2424" s="113">
        <f>'Demand Input MP'!B1214</f>
        <v>0</v>
      </c>
      <c r="AC2424" s="112">
        <f>'Demand Input MP'!C1214</f>
        <v>0</v>
      </c>
      <c r="AD2424" s="112">
        <f>'Demand Input MP'!D1214</f>
        <v>0</v>
      </c>
      <c r="AE2424" s="112">
        <f>'Demand Input MP'!E1214</f>
        <v>0</v>
      </c>
      <c r="AF2424" s="112">
        <f>'Demand Input MP'!F1214</f>
        <v>0</v>
      </c>
      <c r="AG2424" s="112">
        <f>'Demand Input MP'!G1214</f>
        <v>0</v>
      </c>
      <c r="AH2424" s="112">
        <f>'Demand Input MP'!H1214</f>
        <v>0</v>
      </c>
      <c r="AI2424" s="112">
        <f>'Demand Input MP'!I1214</f>
        <v>0</v>
      </c>
      <c r="AJ2424" s="112">
        <f>'Demand Input MP'!J1214</f>
        <v>0</v>
      </c>
      <c r="AK2424" s="112">
        <f>'Demand Input MP'!K1214</f>
        <v>0</v>
      </c>
      <c r="AL2424" s="112">
        <f>'Demand Input MP'!L1214</f>
        <v>0</v>
      </c>
      <c r="AM2424" s="112">
        <f>'Demand Input MP'!M1214</f>
        <v>0</v>
      </c>
      <c r="AN2424" s="112">
        <f>'Demand Input MP'!N1214</f>
        <v>0</v>
      </c>
      <c r="AQ2424" t="str">
        <f>AQ2418</f>
        <v/>
      </c>
    </row>
    <row r="2425" spans="1:43" ht="14.25" customHeight="1" x14ac:dyDescent="0.25">
      <c r="A2425" s="1"/>
      <c r="B2425" s="122"/>
      <c r="C2425" s="122"/>
      <c r="D2425" s="122"/>
      <c r="E2425" s="122"/>
      <c r="F2425" s="122"/>
      <c r="G2425" s="122"/>
      <c r="H2425" s="122"/>
      <c r="I2425" s="122"/>
      <c r="J2425" s="122"/>
      <c r="K2425" s="122"/>
      <c r="L2425" s="122"/>
      <c r="M2425" s="122"/>
      <c r="N2425" s="122"/>
      <c r="O2425" s="122"/>
      <c r="P2425" s="122"/>
      <c r="Q2425" s="122"/>
      <c r="R2425" s="122"/>
      <c r="S2425" s="122"/>
      <c r="T2425" s="122"/>
      <c r="U2425" s="122"/>
      <c r="V2425" s="124" t="s">
        <v>91</v>
      </c>
      <c r="W2425" s="125">
        <f>IFERROR(IF(SUM('Run Rate History'!E245:AD245)&gt;0,(SUMPRODUCT((B2420:AA2420&gt;=PERCENTILE(B2420:AA2420,0.1))*(B2420:AA2420&lt;=PERCENTILE(B2420:AA2420,0.9))*B2420:AA2420)+SUMPRODUCT(('Run Rate History'!E245:AD245&gt;=PERCENTILE(B2420:AA2420,0.1))*('Run Rate History'!E245:AD245&lt;=PERCENTILE(B2420:AA2420,0.9))*'Run Rate History'!E245:AD245))/(SUMPRODUCT((B2420:AA2420&gt;=PERCENTILE(B2420:AA2420,0.1))*(B2420:AA2420&lt;=PERCENTILE(B2420:AA2420,0.9))*1)+SUMPRODUCT(('Run Rate History'!E245:AD245&gt;=PERCENTILE(B2420:AA2420,0.1))*('Run Rate History'!E245:AD245&lt;=PERCENTILE(B2420:AA2420,0.9))*1)),TRIMMEAN(B2420:AA2420,0.15)),0)</f>
        <v>8</v>
      </c>
      <c r="X2425" s="126" t="s">
        <v>1172</v>
      </c>
      <c r="Y2425" s="127">
        <f>SUM(B2420:AA2420)/26</f>
        <v>8.9230769230769234</v>
      </c>
      <c r="Z2425" s="128"/>
      <c r="AA2425" s="112" t="s">
        <v>1173</v>
      </c>
      <c r="AB2425" s="113">
        <f>'Demand Input MP'!B1213</f>
        <v>0</v>
      </c>
      <c r="AC2425" s="112">
        <f>'Demand Input MP'!C1213</f>
        <v>0</v>
      </c>
      <c r="AD2425" s="112">
        <f>'Demand Input MP'!D1213</f>
        <v>0</v>
      </c>
      <c r="AE2425" s="112">
        <f>'Demand Input MP'!E1213</f>
        <v>0</v>
      </c>
      <c r="AF2425" s="112">
        <f>'Demand Input MP'!F1213</f>
        <v>0</v>
      </c>
      <c r="AG2425" s="112">
        <f>'Demand Input MP'!G1213</f>
        <v>0</v>
      </c>
      <c r="AH2425" s="112">
        <f>'Demand Input MP'!H1213</f>
        <v>0</v>
      </c>
      <c r="AI2425" s="112">
        <f>'Demand Input MP'!I1213</f>
        <v>0</v>
      </c>
      <c r="AJ2425" s="112">
        <f>'Demand Input MP'!J1213</f>
        <v>0</v>
      </c>
      <c r="AK2425" s="112">
        <f>'Demand Input MP'!K1213</f>
        <v>0</v>
      </c>
      <c r="AL2425" s="112">
        <f>'Demand Input MP'!L1213</f>
        <v>0</v>
      </c>
      <c r="AM2425" s="112">
        <f>'Demand Input MP'!M1213</f>
        <v>0</v>
      </c>
      <c r="AN2425" s="112">
        <f>'Demand Input MP'!N1213</f>
        <v>0</v>
      </c>
      <c r="AQ2425" t="str">
        <f>AQ2418</f>
        <v/>
      </c>
    </row>
    <row r="2426" spans="1:43" ht="14.25" customHeight="1" x14ac:dyDescent="0.25">
      <c r="A2426" s="1"/>
      <c r="B2426" s="122"/>
      <c r="C2426" s="122"/>
      <c r="D2426" s="122"/>
      <c r="E2426" s="122"/>
      <c r="F2426" s="122"/>
      <c r="G2426" s="122"/>
      <c r="H2426" s="122"/>
      <c r="I2426" s="122"/>
      <c r="J2426" s="122"/>
      <c r="K2426" s="122"/>
      <c r="L2426" s="122"/>
      <c r="M2426" s="122"/>
      <c r="N2426" s="122"/>
      <c r="O2426" s="122"/>
      <c r="P2426" s="122"/>
      <c r="Q2426" s="122"/>
      <c r="R2426" s="122"/>
      <c r="S2426" s="122"/>
      <c r="T2426" s="122"/>
      <c r="U2426" s="122"/>
      <c r="V2426" s="124" t="s">
        <v>94</v>
      </c>
      <c r="W2426" s="125">
        <f>IFERROR((1*MIN(MAX(X2420,0.5*IF(SUM('Run Rate History'!E245:AD245)&gt;0,(MEDIAN(IF(B2420:AA2420&gt;0,B2420:AA2420))+MEDIAN(IF('Run Rate History'!E245:AD245&gt;0,'Run Rate History'!E245:AD245)))/2,MEDIAN(IF(B2420:AA2420&gt;0,B2420:AA2420)))),2*IF(SUM('Run Rate History'!E245:AD245)&gt;0,(MEDIAN(IF(B2420:AA2420&gt;0,B2420:AA2420))+MEDIAN(IF('Run Rate History'!E245:AD245&gt;0,'Run Rate History'!E245:AD245)))/2,MEDIAN(IF(B2420:AA2420&gt;0,B2420:AA2420))))+2*MIN(MAX(Y2420,0.5*IF(SUM('Run Rate History'!E245:AD245)&gt;0,(MEDIAN(IF(B2420:AA2420&gt;0,B2420:AA2420))+MEDIAN(IF('Run Rate History'!E245:AD245&gt;0,'Run Rate History'!E245:AD245)))/2,MEDIAN(IF(B2420:AA2420&gt;0,B2420:AA2420)))),2*IF(SUM('Run Rate History'!E245:AD245)&gt;0,(MEDIAN(IF(B2420:AA2420&gt;0,B2420:AA2420))+MEDIAN(IF('Run Rate History'!E245:AD245&gt;0,'Run Rate History'!E245:AD245)))/2,MEDIAN(IF(B2420:AA2420&gt;0,B2420:AA2420))))+3*MIN(MAX(Z2420,0.5*IF(SUM('Run Rate History'!E245:AD245)&gt;0,(MEDIAN(IF(B2420:AA2420&gt;0,B2420:AA2420))+MEDIAN(IF('Run Rate History'!E245:AD245&gt;0,'Run Rate History'!E245:AD245)))/2,MEDIAN(IF(B2420:AA2420&gt;0,B2420:AA2420)))),2*IF(SUM('Run Rate History'!E245:AD245)&gt;0,(MEDIAN(IF(B2420:AA2420&gt;0,B2420:AA2420))+MEDIAN(IF('Run Rate History'!E245:AD245&gt;0,'Run Rate History'!E245:AD245)))/2,MEDIAN(IF(B2420:AA2420&gt;0,B2420:AA2420))))+4*MIN(MAX(AA2420,0.5*IF(SUM('Run Rate History'!E245:AD245)&gt;0,(MEDIAN(IF(B2420:AA2420&gt;0,B2420:AA2420))+MEDIAN(IF('Run Rate History'!E245:AD245&gt;0,'Run Rate History'!E245:AD245)))/2,MEDIAN(IF(B2420:AA2420&gt;0,B2420:AA2420)))),2*IF(SUM('Run Rate History'!E245:AD245)&gt;0,(MEDIAN(IF(B2420:AA2420&gt;0,B2420:AA2420))+MEDIAN(IF('Run Rate History'!E245:AD245&gt;0,'Run Rate History'!E245:AD245)))/2,MEDIAN(IF(B2420:AA2420&gt;0,B2420:AA2420)))))/10,0)</f>
        <v>6.4</v>
      </c>
      <c r="X2426" s="129" t="s">
        <v>1174</v>
      </c>
      <c r="Y2426" s="130">
        <f>IFERROR(VLOOKUP(A2418,'Stanje zaliha'!A:E,5,FALSE()),0)</f>
        <v>85</v>
      </c>
      <c r="Z2426" s="131"/>
      <c r="AA2426" s="113" t="s">
        <v>1175</v>
      </c>
      <c r="AB2426" s="118">
        <f t="shared" ref="AB2426:AN2426" si="482">SUM(AB2422:AB2425)</f>
        <v>0</v>
      </c>
      <c r="AC2426" s="118">
        <f t="shared" si="482"/>
        <v>0</v>
      </c>
      <c r="AD2426" s="118">
        <f t="shared" si="482"/>
        <v>0</v>
      </c>
      <c r="AE2426" s="118">
        <f t="shared" si="482"/>
        <v>0</v>
      </c>
      <c r="AF2426" s="118">
        <f t="shared" si="482"/>
        <v>0</v>
      </c>
      <c r="AG2426" s="118">
        <f t="shared" si="482"/>
        <v>0</v>
      </c>
      <c r="AH2426" s="118">
        <f t="shared" si="482"/>
        <v>0</v>
      </c>
      <c r="AI2426" s="118">
        <f t="shared" si="482"/>
        <v>0</v>
      </c>
      <c r="AJ2426" s="118">
        <f t="shared" si="482"/>
        <v>0</v>
      </c>
      <c r="AK2426" s="118">
        <f t="shared" si="482"/>
        <v>0</v>
      </c>
      <c r="AL2426" s="118">
        <f t="shared" si="482"/>
        <v>0</v>
      </c>
      <c r="AM2426" s="118">
        <f t="shared" si="482"/>
        <v>0</v>
      </c>
      <c r="AN2426" s="118">
        <f t="shared" si="482"/>
        <v>0</v>
      </c>
      <c r="AQ2426" t="str">
        <f>AQ2418</f>
        <v/>
      </c>
    </row>
    <row r="2427" spans="1:43" ht="14.25" customHeight="1" x14ac:dyDescent="0.25">
      <c r="A2427" s="1"/>
      <c r="B2427" s="122"/>
      <c r="C2427" s="122"/>
      <c r="D2427" s="122"/>
      <c r="E2427" s="122"/>
      <c r="F2427" s="122"/>
      <c r="G2427" s="122"/>
      <c r="H2427" s="122"/>
      <c r="I2427" s="122"/>
      <c r="J2427" s="122"/>
      <c r="K2427" s="122"/>
      <c r="L2427" s="122"/>
      <c r="M2427" s="122"/>
      <c r="N2427" s="122"/>
      <c r="O2427" s="122"/>
      <c r="P2427" s="122"/>
      <c r="Q2427" s="122"/>
      <c r="R2427" s="122"/>
      <c r="S2427" s="122"/>
      <c r="T2427" s="122"/>
      <c r="U2427" s="122"/>
      <c r="V2427" s="124" t="s">
        <v>95</v>
      </c>
      <c r="W2427" s="125">
        <f>IFERROR(0.6*W2426+0.4*W2425,0)</f>
        <v>7.04</v>
      </c>
      <c r="X2427" s="132" t="s">
        <v>1176</v>
      </c>
      <c r="Y2427" s="133">
        <f>IFERROR(SUMIF('Popis poslanih narudžbi'!A:A,A2418,'Popis poslanih narudžbi'!C:C),0)</f>
        <v>0</v>
      </c>
      <c r="Z2427" s="131"/>
      <c r="AA2427" s="134" t="s">
        <v>1177</v>
      </c>
      <c r="AB2427" s="118">
        <f t="shared" ref="AB2427:AN2427" si="483">AB2420+AB2426</f>
        <v>8</v>
      </c>
      <c r="AC2427" s="118">
        <f t="shared" si="483"/>
        <v>9</v>
      </c>
      <c r="AD2427" s="118">
        <f t="shared" si="483"/>
        <v>9</v>
      </c>
      <c r="AE2427" s="118">
        <f t="shared" si="483"/>
        <v>9</v>
      </c>
      <c r="AF2427" s="118">
        <f t="shared" si="483"/>
        <v>10</v>
      </c>
      <c r="AG2427" s="118">
        <f t="shared" si="483"/>
        <v>10</v>
      </c>
      <c r="AH2427" s="118">
        <f t="shared" si="483"/>
        <v>10</v>
      </c>
      <c r="AI2427" s="118">
        <f t="shared" si="483"/>
        <v>10</v>
      </c>
      <c r="AJ2427" s="118">
        <f t="shared" si="483"/>
        <v>10</v>
      </c>
      <c r="AK2427" s="118">
        <f t="shared" si="483"/>
        <v>10</v>
      </c>
      <c r="AL2427" s="118">
        <f t="shared" si="483"/>
        <v>10</v>
      </c>
      <c r="AM2427" s="118">
        <f t="shared" si="483"/>
        <v>10</v>
      </c>
      <c r="AN2427" s="118">
        <f t="shared" si="483"/>
        <v>10</v>
      </c>
      <c r="AQ2427" t="str">
        <f>AQ2418</f>
        <v/>
      </c>
    </row>
    <row r="2428" spans="1:43" ht="14.25" customHeight="1" x14ac:dyDescent="0.25">
      <c r="A2428" s="107" t="str">
        <f>'Run Rate'!A246</f>
        <v>POL04475</v>
      </c>
      <c r="B2428" s="135" t="str">
        <f>'Run Rate'!B246</f>
        <v>Polleo L-Carnitine 750 ml Pineapple</v>
      </c>
      <c r="C2428" s="135" t="str">
        <f>'Run Rate'!C246</f>
        <v>RTD &amp; SNACKS</v>
      </c>
      <c r="D2428" s="135" t="str">
        <f>'Run Rate'!D246</f>
        <v>02 SILVER</v>
      </c>
      <c r="E2428" s="122"/>
      <c r="F2428" s="122"/>
      <c r="G2428" s="122"/>
      <c r="H2428" s="122"/>
      <c r="I2428" s="122"/>
      <c r="J2428" s="122"/>
      <c r="K2428" s="122"/>
      <c r="L2428" s="122"/>
      <c r="M2428" s="122"/>
      <c r="N2428" s="122"/>
      <c r="O2428" s="122"/>
      <c r="P2428" s="122"/>
      <c r="Q2428" s="122"/>
      <c r="R2428" s="122"/>
      <c r="S2428" s="122"/>
      <c r="T2428" s="122"/>
      <c r="U2428" s="122"/>
      <c r="V2428" s="122"/>
      <c r="W2428" s="122"/>
      <c r="X2428" s="122"/>
      <c r="Y2428" s="122"/>
      <c r="Z2428" s="122"/>
      <c r="AA2428" s="122"/>
      <c r="AB2428" s="122"/>
      <c r="AC2428" s="122"/>
      <c r="AD2428" s="122"/>
      <c r="AE2428" s="122"/>
      <c r="AF2428" s="122"/>
      <c r="AG2428" s="122"/>
      <c r="AH2428" s="122"/>
      <c r="AI2428" s="122"/>
      <c r="AJ2428" s="122"/>
      <c r="AK2428" s="122"/>
      <c r="AL2428" s="122"/>
      <c r="AM2428" s="122"/>
      <c r="AN2428" s="122"/>
      <c r="AQ2428" t="str">
        <f>IF(AND(OR($B$1="ALL",$B$1=C2428),OR($E$1="ALL",$E$1=D2428),OR($B$2="ALL",$B$2=A2428),OR($E$2="ALL",IFERROR(SEARCH($E$2,B2428),0)&gt;0)),"MATCH","")</f>
        <v/>
      </c>
    </row>
    <row r="2429" spans="1:43" ht="14.25" customHeight="1" x14ac:dyDescent="0.25">
      <c r="A2429" s="108" t="s">
        <v>1137</v>
      </c>
      <c r="B2429" s="136" t="s">
        <v>1138</v>
      </c>
      <c r="C2429" s="136" t="s">
        <v>1139</v>
      </c>
      <c r="D2429" s="136" t="s">
        <v>1140</v>
      </c>
      <c r="E2429" s="136" t="s">
        <v>1141</v>
      </c>
      <c r="F2429" s="136" t="s">
        <v>1142</v>
      </c>
      <c r="G2429" s="136" t="s">
        <v>1143</v>
      </c>
      <c r="H2429" s="136" t="s">
        <v>1144</v>
      </c>
      <c r="I2429" s="136" t="s">
        <v>1145</v>
      </c>
      <c r="J2429" s="136" t="s">
        <v>1146</v>
      </c>
      <c r="K2429" s="136" t="s">
        <v>1147</v>
      </c>
      <c r="L2429" s="136" t="s">
        <v>1148</v>
      </c>
      <c r="M2429" s="136" t="s">
        <v>1149</v>
      </c>
      <c r="N2429" s="136" t="s">
        <v>1150</v>
      </c>
      <c r="O2429" s="136" t="s">
        <v>1151</v>
      </c>
      <c r="P2429" s="136" t="s">
        <v>1152</v>
      </c>
      <c r="Q2429" s="136" t="s">
        <v>1153</v>
      </c>
      <c r="R2429" s="136" t="s">
        <v>1154</v>
      </c>
      <c r="S2429" s="136" t="s">
        <v>1155</v>
      </c>
      <c r="T2429" s="136" t="s">
        <v>1156</v>
      </c>
      <c r="U2429" s="136" t="s">
        <v>1157</v>
      </c>
      <c r="V2429" s="136" t="s">
        <v>1158</v>
      </c>
      <c r="W2429" s="136" t="s">
        <v>1159</v>
      </c>
      <c r="X2429" s="136" t="s">
        <v>1160</v>
      </c>
      <c r="Y2429" s="136" t="s">
        <v>1161</v>
      </c>
      <c r="Z2429" s="136" t="s">
        <v>1162</v>
      </c>
      <c r="AA2429" s="136" t="s">
        <v>1163</v>
      </c>
      <c r="AB2429" s="137" t="s">
        <v>156</v>
      </c>
      <c r="AC2429" s="137" t="s">
        <v>157</v>
      </c>
      <c r="AD2429" s="137" t="s">
        <v>158</v>
      </c>
      <c r="AE2429" s="137" t="s">
        <v>139</v>
      </c>
      <c r="AF2429" s="138" t="s">
        <v>140</v>
      </c>
      <c r="AG2429" s="138" t="s">
        <v>141</v>
      </c>
      <c r="AH2429" s="138" t="s">
        <v>142</v>
      </c>
      <c r="AI2429" s="138" t="s">
        <v>143</v>
      </c>
      <c r="AJ2429" s="139" t="s">
        <v>144</v>
      </c>
      <c r="AK2429" s="139" t="s">
        <v>145</v>
      </c>
      <c r="AL2429" s="139" t="s">
        <v>146</v>
      </c>
      <c r="AM2429" s="140" t="s">
        <v>147</v>
      </c>
      <c r="AN2429" s="140" t="s">
        <v>148</v>
      </c>
      <c r="AQ2429" t="str">
        <f>AQ2428</f>
        <v/>
      </c>
    </row>
    <row r="2430" spans="1:43" ht="14.25" customHeight="1" x14ac:dyDescent="0.25">
      <c r="A2430" s="99" t="s">
        <v>1164</v>
      </c>
      <c r="B2430" s="112">
        <f>'Run Rate'!E246</f>
        <v>541</v>
      </c>
      <c r="C2430" s="112">
        <f>'Run Rate'!F246</f>
        <v>428</v>
      </c>
      <c r="D2430" s="112">
        <f>'Run Rate'!G246</f>
        <v>434</v>
      </c>
      <c r="E2430" s="112">
        <f>'Run Rate'!H246</f>
        <v>590</v>
      </c>
      <c r="F2430" s="112">
        <f>'Run Rate'!I246</f>
        <v>918</v>
      </c>
      <c r="G2430" s="112">
        <f>'Run Rate'!J246</f>
        <v>583</v>
      </c>
      <c r="H2430" s="112">
        <f>'Run Rate'!K246</f>
        <v>599</v>
      </c>
      <c r="I2430" s="112">
        <f>'Run Rate'!L246</f>
        <v>339</v>
      </c>
      <c r="J2430" s="112">
        <f>'Run Rate'!M246</f>
        <v>882</v>
      </c>
      <c r="K2430" s="112">
        <f>'Run Rate'!N246</f>
        <v>335</v>
      </c>
      <c r="L2430" s="112">
        <f>'Run Rate'!O246</f>
        <v>515</v>
      </c>
      <c r="M2430" s="112">
        <f>'Run Rate'!P246</f>
        <v>519</v>
      </c>
      <c r="N2430" s="112">
        <f>'Run Rate'!Q246</f>
        <v>372</v>
      </c>
      <c r="O2430" s="112">
        <f>'Run Rate'!R246</f>
        <v>239</v>
      </c>
      <c r="P2430" s="112">
        <f>'Run Rate'!S246</f>
        <v>25</v>
      </c>
      <c r="Q2430" s="112">
        <f>'Run Rate'!T246</f>
        <v>237</v>
      </c>
      <c r="R2430" s="112">
        <f>'Run Rate'!U246</f>
        <v>496</v>
      </c>
      <c r="S2430" s="112">
        <f>'Run Rate'!V246</f>
        <v>640</v>
      </c>
      <c r="T2430" s="112">
        <f>'Run Rate'!W246</f>
        <v>628</v>
      </c>
      <c r="U2430" s="112">
        <f>'Run Rate'!X246</f>
        <v>1369</v>
      </c>
      <c r="V2430" s="112">
        <f>'Run Rate'!Y246</f>
        <v>450</v>
      </c>
      <c r="W2430" s="112">
        <f>'Run Rate'!Z246</f>
        <v>311</v>
      </c>
      <c r="X2430" s="112">
        <f>'Run Rate'!AA246</f>
        <v>112</v>
      </c>
      <c r="Y2430" s="112">
        <f>'Run Rate'!AB246</f>
        <v>396</v>
      </c>
      <c r="Z2430" s="112">
        <f>'Run Rate'!AC246</f>
        <v>1345</v>
      </c>
      <c r="AA2430" s="112">
        <f>'Run Rate'!AD246</f>
        <v>713</v>
      </c>
      <c r="AB2430" s="113">
        <v>587</v>
      </c>
      <c r="AC2430" s="112">
        <v>587</v>
      </c>
      <c r="AD2430" s="112">
        <v>587</v>
      </c>
      <c r="AE2430" s="112">
        <v>587</v>
      </c>
      <c r="AF2430" s="112">
        <v>587</v>
      </c>
      <c r="AG2430" s="112">
        <v>587</v>
      </c>
      <c r="AH2430" s="112">
        <v>587</v>
      </c>
      <c r="AI2430" s="112">
        <v>587</v>
      </c>
      <c r="AJ2430" s="112">
        <v>587</v>
      </c>
      <c r="AK2430" s="112">
        <v>587</v>
      </c>
      <c r="AL2430" s="112">
        <v>587</v>
      </c>
      <c r="AM2430" s="112">
        <v>587</v>
      </c>
      <c r="AN2430" s="112">
        <v>587</v>
      </c>
      <c r="AQ2430" t="str">
        <f>AQ2428</f>
        <v/>
      </c>
    </row>
    <row r="2431" spans="1:43" ht="14.25" customHeight="1" x14ac:dyDescent="0.25">
      <c r="A2431" s="99" t="s">
        <v>1165</v>
      </c>
      <c r="B2431" s="114"/>
      <c r="C2431" s="114"/>
      <c r="D2431" s="114"/>
      <c r="E2431" s="114"/>
      <c r="F2431" s="114"/>
      <c r="G2431" s="114"/>
      <c r="H2431" s="114"/>
      <c r="I2431" s="114"/>
      <c r="J2431" s="114"/>
      <c r="K2431" s="114"/>
      <c r="L2431" s="114"/>
      <c r="M2431" s="114"/>
      <c r="N2431" s="114"/>
      <c r="O2431" s="114"/>
      <c r="P2431" s="114"/>
      <c r="Q2431" s="114"/>
      <c r="R2431" s="114"/>
      <c r="S2431" s="114"/>
      <c r="T2431" s="114"/>
      <c r="U2431" s="114"/>
      <c r="V2431" s="114"/>
      <c r="W2431" s="115"/>
      <c r="X2431" s="115"/>
      <c r="Y2431" s="115"/>
      <c r="Z2431" s="115"/>
      <c r="AA2431" s="112" t="s">
        <v>1166</v>
      </c>
      <c r="AB2431" s="113"/>
      <c r="AC2431" s="112"/>
      <c r="AD2431" s="112"/>
      <c r="AE2431" s="112"/>
      <c r="AF2431" s="112"/>
      <c r="AG2431" s="112"/>
      <c r="AH2431" s="112"/>
      <c r="AI2431" s="112"/>
      <c r="AJ2431" s="112"/>
      <c r="AK2431" s="112"/>
      <c r="AL2431" s="112"/>
      <c r="AM2431" s="112"/>
      <c r="AN2431" s="112"/>
      <c r="AQ2431" t="str">
        <f>AQ2428</f>
        <v/>
      </c>
    </row>
    <row r="2432" spans="1:43" ht="14.25" customHeight="1" x14ac:dyDescent="0.25">
      <c r="A2432" s="99" t="s">
        <v>1167</v>
      </c>
      <c r="B2432" s="114"/>
      <c r="C2432" s="114"/>
      <c r="D2432" s="114"/>
      <c r="E2432" s="114"/>
      <c r="F2432" s="114"/>
      <c r="G2432" s="114"/>
      <c r="H2432" s="114"/>
      <c r="I2432" s="114"/>
      <c r="J2432" s="114"/>
      <c r="K2432" s="114"/>
      <c r="L2432" s="114"/>
      <c r="M2432" s="114"/>
      <c r="N2432" s="114"/>
      <c r="O2432" s="114"/>
      <c r="P2432" s="114"/>
      <c r="Q2432" s="114"/>
      <c r="R2432" s="114"/>
      <c r="S2432" s="114"/>
      <c r="T2432" s="114"/>
      <c r="U2432" s="114"/>
      <c r="V2432" s="114"/>
      <c r="W2432" s="115"/>
      <c r="X2432" s="116"/>
      <c r="Y2432" s="117"/>
      <c r="Z2432" s="115"/>
      <c r="AA2432" s="112" t="s">
        <v>1168</v>
      </c>
      <c r="AB2432" s="113">
        <f>'Demand Input VP'!B1219</f>
        <v>0</v>
      </c>
      <c r="AC2432" s="112">
        <f>'Demand Input VP'!C1219</f>
        <v>0</v>
      </c>
      <c r="AD2432" s="112">
        <f>'Demand Input VP'!D1219</f>
        <v>0</v>
      </c>
      <c r="AE2432" s="112">
        <f>'Demand Input VP'!E1219</f>
        <v>0</v>
      </c>
      <c r="AF2432" s="112">
        <f>'Demand Input VP'!F1219</f>
        <v>0</v>
      </c>
      <c r="AG2432" s="112">
        <f>'Demand Input VP'!G1219</f>
        <v>0</v>
      </c>
      <c r="AH2432" s="112">
        <f>'Demand Input VP'!H1219</f>
        <v>0</v>
      </c>
      <c r="AI2432" s="112">
        <f>'Demand Input VP'!I1219</f>
        <v>0</v>
      </c>
      <c r="AJ2432" s="112">
        <f>'Demand Input VP'!J1219</f>
        <v>0</v>
      </c>
      <c r="AK2432" s="112">
        <f>'Demand Input VP'!K1219</f>
        <v>0</v>
      </c>
      <c r="AL2432" s="112">
        <f>'Demand Input VP'!L1219</f>
        <v>0</v>
      </c>
      <c r="AM2432" s="112">
        <f>'Demand Input VP'!M1219</f>
        <v>0</v>
      </c>
      <c r="AN2432" s="112">
        <f>'Demand Input VP'!N1219</f>
        <v>0</v>
      </c>
      <c r="AQ2432" t="str">
        <f>AQ2428</f>
        <v/>
      </c>
    </row>
    <row r="2433" spans="1:43" ht="14.25" customHeight="1" x14ac:dyDescent="0.25">
      <c r="A2433" s="99" t="s">
        <v>1169</v>
      </c>
      <c r="B2433" s="118"/>
      <c r="C2433" s="118"/>
      <c r="D2433" s="118"/>
      <c r="E2433" s="118"/>
      <c r="F2433" s="118"/>
      <c r="G2433" s="118"/>
      <c r="H2433" s="118"/>
      <c r="I2433" s="118"/>
      <c r="J2433" s="118"/>
      <c r="K2433" s="118"/>
      <c r="L2433" s="118"/>
      <c r="M2433" s="118"/>
      <c r="N2433" s="118"/>
      <c r="O2433" s="118"/>
      <c r="P2433" s="118"/>
      <c r="Q2433" s="118"/>
      <c r="R2433" s="118"/>
      <c r="S2433" s="118"/>
      <c r="T2433" s="118"/>
      <c r="U2433" s="118"/>
      <c r="V2433" s="118"/>
      <c r="W2433" s="115"/>
      <c r="X2433" s="116"/>
      <c r="Y2433" s="117"/>
      <c r="Z2433" s="119"/>
      <c r="AA2433" s="120" t="s">
        <v>1170</v>
      </c>
      <c r="AB2433" s="121">
        <f>'Demand Input VP'!B1218</f>
        <v>0</v>
      </c>
      <c r="AC2433" s="120">
        <f>'Demand Input VP'!C1218</f>
        <v>0</v>
      </c>
      <c r="AD2433" s="120">
        <f>'Demand Input VP'!D1218</f>
        <v>0</v>
      </c>
      <c r="AE2433" s="120">
        <f>'Demand Input VP'!E1218</f>
        <v>0</v>
      </c>
      <c r="AF2433" s="120">
        <f>'Demand Input VP'!F1218</f>
        <v>0</v>
      </c>
      <c r="AG2433" s="120">
        <f>'Demand Input VP'!G1218</f>
        <v>0</v>
      </c>
      <c r="AH2433" s="120">
        <f>'Demand Input VP'!H1218</f>
        <v>0</v>
      </c>
      <c r="AI2433" s="120">
        <f>'Demand Input VP'!I1218</f>
        <v>0</v>
      </c>
      <c r="AJ2433" s="120">
        <f>'Demand Input VP'!J1218</f>
        <v>0</v>
      </c>
      <c r="AK2433" s="120">
        <f>'Demand Input VP'!K1218</f>
        <v>0</v>
      </c>
      <c r="AL2433" s="120">
        <f>'Demand Input VP'!L1218</f>
        <v>0</v>
      </c>
      <c r="AM2433" s="120">
        <f>'Demand Input VP'!M1218</f>
        <v>0</v>
      </c>
      <c r="AN2433" s="120">
        <f>'Demand Input VP'!N1218</f>
        <v>0</v>
      </c>
      <c r="AQ2433" t="str">
        <f>AQ2428</f>
        <v/>
      </c>
    </row>
    <row r="2434" spans="1:43" ht="14.25" customHeight="1" x14ac:dyDescent="0.25">
      <c r="A2434" s="1"/>
      <c r="B2434" s="122"/>
      <c r="C2434" s="122"/>
      <c r="D2434" s="122"/>
      <c r="E2434" s="122"/>
      <c r="F2434" s="122"/>
      <c r="G2434" s="122"/>
      <c r="H2434" s="122"/>
      <c r="I2434" s="122"/>
      <c r="J2434" s="122"/>
      <c r="K2434" s="122"/>
      <c r="L2434" s="122"/>
      <c r="M2434" s="122"/>
      <c r="N2434" s="122"/>
      <c r="O2434" s="122"/>
      <c r="P2434" s="122"/>
      <c r="Q2434" s="122"/>
      <c r="R2434" s="122"/>
      <c r="S2434" s="122"/>
      <c r="T2434" s="122"/>
      <c r="U2434" s="122"/>
      <c r="V2434" s="122"/>
      <c r="W2434" s="123"/>
      <c r="X2434" s="116"/>
      <c r="Y2434" s="117"/>
      <c r="Z2434" s="123"/>
      <c r="AA2434" s="112" t="s">
        <v>1171</v>
      </c>
      <c r="AB2434" s="113">
        <f>'Demand Input MP'!B1219</f>
        <v>0</v>
      </c>
      <c r="AC2434" s="112">
        <f>'Demand Input MP'!C1219</f>
        <v>0</v>
      </c>
      <c r="AD2434" s="112">
        <f>'Demand Input MP'!D1219</f>
        <v>0</v>
      </c>
      <c r="AE2434" s="112">
        <f>'Demand Input MP'!E1219</f>
        <v>0</v>
      </c>
      <c r="AF2434" s="112">
        <f>'Demand Input MP'!F1219</f>
        <v>0</v>
      </c>
      <c r="AG2434" s="112">
        <f>'Demand Input MP'!G1219</f>
        <v>0</v>
      </c>
      <c r="AH2434" s="112">
        <f>'Demand Input MP'!H1219</f>
        <v>0</v>
      </c>
      <c r="AI2434" s="112">
        <f>'Demand Input MP'!I1219</f>
        <v>0</v>
      </c>
      <c r="AJ2434" s="112">
        <f>'Demand Input MP'!J1219</f>
        <v>0</v>
      </c>
      <c r="AK2434" s="112">
        <f>'Demand Input MP'!K1219</f>
        <v>0</v>
      </c>
      <c r="AL2434" s="112">
        <f>'Demand Input MP'!L1219</f>
        <v>0</v>
      </c>
      <c r="AM2434" s="112">
        <f>'Demand Input MP'!M1219</f>
        <v>0</v>
      </c>
      <c r="AN2434" s="112">
        <f>'Demand Input MP'!N1219</f>
        <v>0</v>
      </c>
      <c r="AQ2434" t="str">
        <f>AQ2428</f>
        <v/>
      </c>
    </row>
    <row r="2435" spans="1:43" ht="14.25" customHeight="1" x14ac:dyDescent="0.25">
      <c r="A2435" s="1"/>
      <c r="B2435" s="122"/>
      <c r="C2435" s="122"/>
      <c r="D2435" s="122"/>
      <c r="E2435" s="122"/>
      <c r="F2435" s="122"/>
      <c r="G2435" s="122"/>
      <c r="H2435" s="122"/>
      <c r="I2435" s="122"/>
      <c r="J2435" s="122"/>
      <c r="K2435" s="122"/>
      <c r="L2435" s="122"/>
      <c r="M2435" s="122"/>
      <c r="N2435" s="122"/>
      <c r="O2435" s="122"/>
      <c r="P2435" s="122"/>
      <c r="Q2435" s="122"/>
      <c r="R2435" s="122"/>
      <c r="S2435" s="122"/>
      <c r="T2435" s="122"/>
      <c r="U2435" s="122"/>
      <c r="V2435" s="124" t="s">
        <v>91</v>
      </c>
      <c r="W2435" s="125">
        <f>IFERROR(IF(SUM('Run Rate History'!E246:AD246)&gt;0,(SUMPRODUCT((B2430:AA2430&gt;=PERCENTILE(B2430:AA2430,0.1))*(B2430:AA2430&lt;=PERCENTILE(B2430:AA2430,0.9))*B2430:AA2430)+SUMPRODUCT(('Run Rate History'!E246:AD246&gt;=PERCENTILE(B2430:AA2430,0.1))*('Run Rate History'!E246:AD246&lt;=PERCENTILE(B2430:AA2430,0.9))*'Run Rate History'!E246:AD246))/(SUMPRODUCT((B2430:AA2430&gt;=PERCENTILE(B2430:AA2430,0.1))*(B2430:AA2430&lt;=PERCENTILE(B2430:AA2430,0.9))*1)+SUMPRODUCT(('Run Rate History'!E246:AD246&gt;=PERCENTILE(B2430:AA2430,0.1))*('Run Rate History'!E246:AD246&lt;=PERCENTILE(B2430:AA2430,0.9))*1)),TRIMMEAN(B2430:AA2430,0.15)),0)</f>
        <v>542.67499999999995</v>
      </c>
      <c r="X2435" s="126" t="s">
        <v>1172</v>
      </c>
      <c r="Y2435" s="127">
        <f>SUM(B2430:AA2430)/26</f>
        <v>539.07692307692309</v>
      </c>
      <c r="Z2435" s="128"/>
      <c r="AA2435" s="112" t="s">
        <v>1173</v>
      </c>
      <c r="AB2435" s="113">
        <f>'Demand Input MP'!B1218</f>
        <v>0</v>
      </c>
      <c r="AC2435" s="112">
        <f>'Demand Input MP'!C1218</f>
        <v>0</v>
      </c>
      <c r="AD2435" s="112">
        <f>'Demand Input MP'!D1218</f>
        <v>0</v>
      </c>
      <c r="AE2435" s="112">
        <f>'Demand Input MP'!E1218</f>
        <v>0</v>
      </c>
      <c r="AF2435" s="112">
        <f>'Demand Input MP'!F1218</f>
        <v>0</v>
      </c>
      <c r="AG2435" s="112">
        <f>'Demand Input MP'!G1218</f>
        <v>0</v>
      </c>
      <c r="AH2435" s="112">
        <f>'Demand Input MP'!H1218</f>
        <v>0</v>
      </c>
      <c r="AI2435" s="112">
        <f>'Demand Input MP'!I1218</f>
        <v>0</v>
      </c>
      <c r="AJ2435" s="112">
        <f>'Demand Input MP'!J1218</f>
        <v>0</v>
      </c>
      <c r="AK2435" s="112">
        <f>'Demand Input MP'!K1218</f>
        <v>0</v>
      </c>
      <c r="AL2435" s="112">
        <f>'Demand Input MP'!L1218</f>
        <v>0</v>
      </c>
      <c r="AM2435" s="112">
        <f>'Demand Input MP'!M1218</f>
        <v>0</v>
      </c>
      <c r="AN2435" s="112">
        <f>'Demand Input MP'!N1218</f>
        <v>0</v>
      </c>
      <c r="AQ2435" t="str">
        <f>AQ2428</f>
        <v/>
      </c>
    </row>
    <row r="2436" spans="1:43" ht="14.25" customHeight="1" x14ac:dyDescent="0.25">
      <c r="A2436" s="1"/>
      <c r="B2436" s="122"/>
      <c r="C2436" s="122"/>
      <c r="D2436" s="122"/>
      <c r="E2436" s="122"/>
      <c r="F2436" s="122"/>
      <c r="G2436" s="122"/>
      <c r="H2436" s="122"/>
      <c r="I2436" s="122"/>
      <c r="J2436" s="122"/>
      <c r="K2436" s="122"/>
      <c r="L2436" s="122"/>
      <c r="M2436" s="122"/>
      <c r="N2436" s="122"/>
      <c r="O2436" s="122"/>
      <c r="P2436" s="122"/>
      <c r="Q2436" s="122"/>
      <c r="R2436" s="122"/>
      <c r="S2436" s="122"/>
      <c r="T2436" s="122"/>
      <c r="U2436" s="122"/>
      <c r="V2436" s="124" t="s">
        <v>94</v>
      </c>
      <c r="W2436" s="125">
        <f>IFERROR((1*MIN(MAX(X2430,0.5*IF(SUM('Run Rate History'!E246:AD246)&gt;0,(MEDIAN(IF(B2430:AA2430&gt;0,B2430:AA2430))+MEDIAN(IF('Run Rate History'!E246:AD246&gt;0,'Run Rate History'!E246:AD246)))/2,MEDIAN(IF(B2430:AA2430&gt;0,B2430:AA2430)))),2*IF(SUM('Run Rate History'!E246:AD246)&gt;0,(MEDIAN(IF(B2430:AA2430&gt;0,B2430:AA2430))+MEDIAN(IF('Run Rate History'!E246:AD246&gt;0,'Run Rate History'!E246:AD246)))/2,MEDIAN(IF(B2430:AA2430&gt;0,B2430:AA2430))))+2*MIN(MAX(Y2430,0.5*IF(SUM('Run Rate History'!E246:AD246)&gt;0,(MEDIAN(IF(B2430:AA2430&gt;0,B2430:AA2430))+MEDIAN(IF('Run Rate History'!E246:AD246&gt;0,'Run Rate History'!E246:AD246)))/2,MEDIAN(IF(B2430:AA2430&gt;0,B2430:AA2430)))),2*IF(SUM('Run Rate History'!E246:AD246)&gt;0,(MEDIAN(IF(B2430:AA2430&gt;0,B2430:AA2430))+MEDIAN(IF('Run Rate History'!E246:AD246&gt;0,'Run Rate History'!E246:AD246)))/2,MEDIAN(IF(B2430:AA2430&gt;0,B2430:AA2430))))+3*MIN(MAX(Z2430,0.5*IF(SUM('Run Rate History'!E246:AD246)&gt;0,(MEDIAN(IF(B2430:AA2430&gt;0,B2430:AA2430))+MEDIAN(IF('Run Rate History'!E246:AD246&gt;0,'Run Rate History'!E246:AD246)))/2,MEDIAN(IF(B2430:AA2430&gt;0,B2430:AA2430)))),2*IF(SUM('Run Rate History'!E246:AD246)&gt;0,(MEDIAN(IF(B2430:AA2430&gt;0,B2430:AA2430))+MEDIAN(IF('Run Rate History'!E246:AD246&gt;0,'Run Rate History'!E246:AD246)))/2,MEDIAN(IF(B2430:AA2430&gt;0,B2430:AA2430))))+4*MIN(MAX(AA2430,0.5*IF(SUM('Run Rate History'!E246:AD246)&gt;0,(MEDIAN(IF(B2430:AA2430&gt;0,B2430:AA2430))+MEDIAN(IF('Run Rate History'!E246:AD246&gt;0,'Run Rate History'!E246:AD246)))/2,MEDIAN(IF(B2430:AA2430&gt;0,B2430:AA2430)))),2*IF(SUM('Run Rate History'!E246:AD246)&gt;0,(MEDIAN(IF(B2430:AA2430&gt;0,B2430:AA2430))+MEDIAN(IF('Run Rate History'!E246:AD246&gt;0,'Run Rate History'!E246:AD246)))/2,MEDIAN(IF(B2430:AA2430&gt;0,B2430:AA2430)))))/10,0)</f>
        <v>700.61249999999995</v>
      </c>
      <c r="X2436" s="129" t="s">
        <v>1174</v>
      </c>
      <c r="Y2436" s="130">
        <f>IFERROR(VLOOKUP(A2428,'Stanje zaliha'!A:E,5,FALSE()),0)</f>
        <v>27911</v>
      </c>
      <c r="Z2436" s="131"/>
      <c r="AA2436" s="113" t="s">
        <v>1175</v>
      </c>
      <c r="AB2436" s="118">
        <f t="shared" ref="AB2436:AN2436" si="484">SUM(AB2432:AB2435)</f>
        <v>0</v>
      </c>
      <c r="AC2436" s="118">
        <f t="shared" si="484"/>
        <v>0</v>
      </c>
      <c r="AD2436" s="118">
        <f t="shared" si="484"/>
        <v>0</v>
      </c>
      <c r="AE2436" s="118">
        <f t="shared" si="484"/>
        <v>0</v>
      </c>
      <c r="AF2436" s="118">
        <f t="shared" si="484"/>
        <v>0</v>
      </c>
      <c r="AG2436" s="118">
        <f t="shared" si="484"/>
        <v>0</v>
      </c>
      <c r="AH2436" s="118">
        <f t="shared" si="484"/>
        <v>0</v>
      </c>
      <c r="AI2436" s="118">
        <f t="shared" si="484"/>
        <v>0</v>
      </c>
      <c r="AJ2436" s="118">
        <f t="shared" si="484"/>
        <v>0</v>
      </c>
      <c r="AK2436" s="118">
        <f t="shared" si="484"/>
        <v>0</v>
      </c>
      <c r="AL2436" s="118">
        <f t="shared" si="484"/>
        <v>0</v>
      </c>
      <c r="AM2436" s="118">
        <f t="shared" si="484"/>
        <v>0</v>
      </c>
      <c r="AN2436" s="118">
        <f t="shared" si="484"/>
        <v>0</v>
      </c>
      <c r="AQ2436" t="str">
        <f>AQ2428</f>
        <v/>
      </c>
    </row>
    <row r="2437" spans="1:43" ht="14.25" customHeight="1" x14ac:dyDescent="0.25">
      <c r="A2437" s="1"/>
      <c r="B2437" s="122"/>
      <c r="C2437" s="122"/>
      <c r="D2437" s="122"/>
      <c r="E2437" s="122"/>
      <c r="F2437" s="122"/>
      <c r="G2437" s="122"/>
      <c r="H2437" s="122"/>
      <c r="I2437" s="122"/>
      <c r="J2437" s="122"/>
      <c r="K2437" s="122"/>
      <c r="L2437" s="122"/>
      <c r="M2437" s="122"/>
      <c r="N2437" s="122"/>
      <c r="O2437" s="122"/>
      <c r="P2437" s="122"/>
      <c r="Q2437" s="122"/>
      <c r="R2437" s="122"/>
      <c r="S2437" s="122"/>
      <c r="T2437" s="122"/>
      <c r="U2437" s="122"/>
      <c r="V2437" s="124" t="s">
        <v>95</v>
      </c>
      <c r="W2437" s="125">
        <f>IFERROR(0.6*W2436+0.4*W2435,0)</f>
        <v>637.4375</v>
      </c>
      <c r="X2437" s="132" t="s">
        <v>1176</v>
      </c>
      <c r="Y2437" s="133">
        <f>IFERROR(SUMIF('Popis poslanih narudžbi'!A:A,A2428,'Popis poslanih narudžbi'!C:C),0)</f>
        <v>0</v>
      </c>
      <c r="Z2437" s="131"/>
      <c r="AA2437" s="134" t="s">
        <v>1177</v>
      </c>
      <c r="AB2437" s="118">
        <f t="shared" ref="AB2437:AN2437" si="485">AB2430+AB2436</f>
        <v>587</v>
      </c>
      <c r="AC2437" s="118">
        <f t="shared" si="485"/>
        <v>587</v>
      </c>
      <c r="AD2437" s="118">
        <f t="shared" si="485"/>
        <v>587</v>
      </c>
      <c r="AE2437" s="118">
        <f t="shared" si="485"/>
        <v>587</v>
      </c>
      <c r="AF2437" s="118">
        <f t="shared" si="485"/>
        <v>587</v>
      </c>
      <c r="AG2437" s="118">
        <f t="shared" si="485"/>
        <v>587</v>
      </c>
      <c r="AH2437" s="118">
        <f t="shared" si="485"/>
        <v>587</v>
      </c>
      <c r="AI2437" s="118">
        <f t="shared" si="485"/>
        <v>587</v>
      </c>
      <c r="AJ2437" s="118">
        <f t="shared" si="485"/>
        <v>587</v>
      </c>
      <c r="AK2437" s="118">
        <f t="shared" si="485"/>
        <v>587</v>
      </c>
      <c r="AL2437" s="118">
        <f t="shared" si="485"/>
        <v>587</v>
      </c>
      <c r="AM2437" s="118">
        <f t="shared" si="485"/>
        <v>587</v>
      </c>
      <c r="AN2437" s="118">
        <f t="shared" si="485"/>
        <v>587</v>
      </c>
      <c r="AQ2437" t="str">
        <f>AQ2428</f>
        <v/>
      </c>
    </row>
    <row r="2438" spans="1:43" ht="14.25" customHeight="1" x14ac:dyDescent="0.25">
      <c r="A2438" s="107" t="str">
        <f>'Run Rate'!A247</f>
        <v>POL09848</v>
      </c>
      <c r="B2438" s="135" t="str">
        <f>'Run Rate'!B247</f>
        <v>Polleo Protein Woppers Break 21,5g chocolate</v>
      </c>
      <c r="C2438" s="135" t="str">
        <f>'Run Rate'!C247</f>
        <v>RTD &amp; SNACKS</v>
      </c>
      <c r="D2438" s="135" t="str">
        <f>'Run Rate'!D247</f>
        <v>02 SILVER</v>
      </c>
      <c r="E2438" s="122"/>
      <c r="F2438" s="122"/>
      <c r="G2438" s="122"/>
      <c r="H2438" s="122"/>
      <c r="I2438" s="122"/>
      <c r="J2438" s="122"/>
      <c r="K2438" s="122"/>
      <c r="L2438" s="122"/>
      <c r="M2438" s="122"/>
      <c r="N2438" s="122"/>
      <c r="O2438" s="122"/>
      <c r="P2438" s="122"/>
      <c r="Q2438" s="122"/>
      <c r="R2438" s="122"/>
      <c r="S2438" s="122"/>
      <c r="T2438" s="122"/>
      <c r="U2438" s="122"/>
      <c r="V2438" s="122"/>
      <c r="W2438" s="122"/>
      <c r="X2438" s="122"/>
      <c r="Y2438" s="122"/>
      <c r="Z2438" s="122"/>
      <c r="AA2438" s="122"/>
      <c r="AB2438" s="122"/>
      <c r="AC2438" s="122"/>
      <c r="AD2438" s="122"/>
      <c r="AE2438" s="122"/>
      <c r="AF2438" s="122"/>
      <c r="AG2438" s="122"/>
      <c r="AH2438" s="122"/>
      <c r="AI2438" s="122"/>
      <c r="AJ2438" s="122"/>
      <c r="AK2438" s="122"/>
      <c r="AL2438" s="122"/>
      <c r="AM2438" s="122"/>
      <c r="AN2438" s="122"/>
      <c r="AQ2438" t="str">
        <f>IF(AND(OR($B$1="ALL",$B$1=C2438),OR($E$1="ALL",$E$1=D2438),OR($B$2="ALL",$B$2=A2438),OR($E$2="ALL",IFERROR(SEARCH($E$2,B2438),0)&gt;0)),"MATCH","")</f>
        <v/>
      </c>
    </row>
    <row r="2439" spans="1:43" ht="14.25" customHeight="1" x14ac:dyDescent="0.25">
      <c r="A2439" s="108" t="s">
        <v>1137</v>
      </c>
      <c r="B2439" s="136" t="s">
        <v>1138</v>
      </c>
      <c r="C2439" s="136" t="s">
        <v>1139</v>
      </c>
      <c r="D2439" s="136" t="s">
        <v>1140</v>
      </c>
      <c r="E2439" s="136" t="s">
        <v>1141</v>
      </c>
      <c r="F2439" s="136" t="s">
        <v>1142</v>
      </c>
      <c r="G2439" s="136" t="s">
        <v>1143</v>
      </c>
      <c r="H2439" s="136" t="s">
        <v>1144</v>
      </c>
      <c r="I2439" s="136" t="s">
        <v>1145</v>
      </c>
      <c r="J2439" s="136" t="s">
        <v>1146</v>
      </c>
      <c r="K2439" s="136" t="s">
        <v>1147</v>
      </c>
      <c r="L2439" s="136" t="s">
        <v>1148</v>
      </c>
      <c r="M2439" s="136" t="s">
        <v>1149</v>
      </c>
      <c r="N2439" s="136" t="s">
        <v>1150</v>
      </c>
      <c r="O2439" s="136" t="s">
        <v>1151</v>
      </c>
      <c r="P2439" s="136" t="s">
        <v>1152</v>
      </c>
      <c r="Q2439" s="136" t="s">
        <v>1153</v>
      </c>
      <c r="R2439" s="136" t="s">
        <v>1154</v>
      </c>
      <c r="S2439" s="136" t="s">
        <v>1155</v>
      </c>
      <c r="T2439" s="136" t="s">
        <v>1156</v>
      </c>
      <c r="U2439" s="136" t="s">
        <v>1157</v>
      </c>
      <c r="V2439" s="136" t="s">
        <v>1158</v>
      </c>
      <c r="W2439" s="136" t="s">
        <v>1159</v>
      </c>
      <c r="X2439" s="136" t="s">
        <v>1160</v>
      </c>
      <c r="Y2439" s="136" t="s">
        <v>1161</v>
      </c>
      <c r="Z2439" s="136" t="s">
        <v>1162</v>
      </c>
      <c r="AA2439" s="136" t="s">
        <v>1163</v>
      </c>
      <c r="AB2439" s="137" t="s">
        <v>156</v>
      </c>
      <c r="AC2439" s="137" t="s">
        <v>157</v>
      </c>
      <c r="AD2439" s="137" t="s">
        <v>158</v>
      </c>
      <c r="AE2439" s="137" t="s">
        <v>139</v>
      </c>
      <c r="AF2439" s="138" t="s">
        <v>140</v>
      </c>
      <c r="AG2439" s="138" t="s">
        <v>141</v>
      </c>
      <c r="AH2439" s="138" t="s">
        <v>142</v>
      </c>
      <c r="AI2439" s="138" t="s">
        <v>143</v>
      </c>
      <c r="AJ2439" s="139" t="s">
        <v>144</v>
      </c>
      <c r="AK2439" s="139" t="s">
        <v>145</v>
      </c>
      <c r="AL2439" s="139" t="s">
        <v>146</v>
      </c>
      <c r="AM2439" s="140" t="s">
        <v>147</v>
      </c>
      <c r="AN2439" s="140" t="s">
        <v>148</v>
      </c>
      <c r="AQ2439" t="str">
        <f>AQ2438</f>
        <v/>
      </c>
    </row>
    <row r="2440" spans="1:43" ht="14.25" customHeight="1" x14ac:dyDescent="0.25">
      <c r="A2440" s="99" t="s">
        <v>1164</v>
      </c>
      <c r="B2440" s="112">
        <f>'Run Rate'!E247</f>
        <v>1246</v>
      </c>
      <c r="C2440" s="112">
        <f>'Run Rate'!F247</f>
        <v>286</v>
      </c>
      <c r="D2440" s="112">
        <f>'Run Rate'!G247</f>
        <v>430</v>
      </c>
      <c r="E2440" s="112">
        <f>'Run Rate'!H247</f>
        <v>391</v>
      </c>
      <c r="F2440" s="112">
        <f>'Run Rate'!I247</f>
        <v>266</v>
      </c>
      <c r="G2440" s="112">
        <f>'Run Rate'!J247</f>
        <v>228</v>
      </c>
      <c r="H2440" s="112">
        <f>'Run Rate'!K247</f>
        <v>264</v>
      </c>
      <c r="I2440" s="112">
        <f>'Run Rate'!L247</f>
        <v>309</v>
      </c>
      <c r="J2440" s="112">
        <f>'Run Rate'!M247</f>
        <v>647</v>
      </c>
      <c r="K2440" s="112">
        <f>'Run Rate'!N247</f>
        <v>523</v>
      </c>
      <c r="L2440" s="112">
        <f>'Run Rate'!O247</f>
        <v>373</v>
      </c>
      <c r="M2440" s="112">
        <f>'Run Rate'!P247</f>
        <v>357</v>
      </c>
      <c r="N2440" s="112">
        <f>'Run Rate'!Q247</f>
        <v>201</v>
      </c>
      <c r="O2440" s="112">
        <f>'Run Rate'!R247</f>
        <v>327</v>
      </c>
      <c r="P2440" s="112">
        <f>'Run Rate'!S247</f>
        <v>80</v>
      </c>
      <c r="Q2440" s="112">
        <f>'Run Rate'!T247</f>
        <v>252</v>
      </c>
      <c r="R2440" s="112">
        <f>'Run Rate'!U247</f>
        <v>259</v>
      </c>
      <c r="S2440" s="112">
        <f>'Run Rate'!V247</f>
        <v>519</v>
      </c>
      <c r="T2440" s="112">
        <f>'Run Rate'!W247</f>
        <v>496</v>
      </c>
      <c r="U2440" s="112">
        <f>'Run Rate'!X247</f>
        <v>281</v>
      </c>
      <c r="V2440" s="112">
        <f>'Run Rate'!Y247</f>
        <v>336</v>
      </c>
      <c r="W2440" s="112">
        <f>'Run Rate'!Z247</f>
        <v>383</v>
      </c>
      <c r="X2440" s="112">
        <f>'Run Rate'!AA247</f>
        <v>618</v>
      </c>
      <c r="Y2440" s="112">
        <f>'Run Rate'!AB247</f>
        <v>724</v>
      </c>
      <c r="Z2440" s="112">
        <f>'Run Rate'!AC247</f>
        <v>704</v>
      </c>
      <c r="AA2440" s="112">
        <f>'Run Rate'!AD247</f>
        <v>2829</v>
      </c>
      <c r="AB2440" s="113">
        <v>593</v>
      </c>
      <c r="AC2440" s="112">
        <v>533</v>
      </c>
      <c r="AD2440" s="112">
        <v>423</v>
      </c>
      <c r="AE2440" s="112">
        <v>545</v>
      </c>
      <c r="AF2440" s="112">
        <v>432</v>
      </c>
      <c r="AG2440" s="112">
        <v>432</v>
      </c>
      <c r="AH2440" s="112">
        <v>432</v>
      </c>
      <c r="AI2440" s="112">
        <v>432</v>
      </c>
      <c r="AJ2440" s="112">
        <v>411</v>
      </c>
      <c r="AK2440" s="112">
        <v>439</v>
      </c>
      <c r="AL2440" s="112">
        <v>493</v>
      </c>
      <c r="AM2440" s="112">
        <v>378</v>
      </c>
      <c r="AN2440" s="112">
        <v>386</v>
      </c>
      <c r="AQ2440" t="str">
        <f>AQ2438</f>
        <v/>
      </c>
    </row>
    <row r="2441" spans="1:43" ht="14.25" customHeight="1" x14ac:dyDescent="0.25">
      <c r="A2441" s="99" t="s">
        <v>1165</v>
      </c>
      <c r="B2441" s="114"/>
      <c r="C2441" s="114"/>
      <c r="D2441" s="114"/>
      <c r="E2441" s="114"/>
      <c r="F2441" s="114"/>
      <c r="G2441" s="114"/>
      <c r="H2441" s="114"/>
      <c r="I2441" s="114"/>
      <c r="J2441" s="114"/>
      <c r="K2441" s="114"/>
      <c r="L2441" s="114"/>
      <c r="M2441" s="114"/>
      <c r="N2441" s="114"/>
      <c r="O2441" s="114"/>
      <c r="P2441" s="114"/>
      <c r="Q2441" s="114"/>
      <c r="R2441" s="114"/>
      <c r="S2441" s="114"/>
      <c r="T2441" s="114"/>
      <c r="U2441" s="114"/>
      <c r="V2441" s="114"/>
      <c r="W2441" s="115"/>
      <c r="X2441" s="115"/>
      <c r="Y2441" s="115"/>
      <c r="Z2441" s="115"/>
      <c r="AA2441" s="112" t="s">
        <v>1166</v>
      </c>
      <c r="AB2441" s="113"/>
      <c r="AC2441" s="112"/>
      <c r="AD2441" s="112"/>
      <c r="AE2441" s="112"/>
      <c r="AF2441" s="112"/>
      <c r="AG2441" s="112"/>
      <c r="AH2441" s="112"/>
      <c r="AI2441" s="112"/>
      <c r="AJ2441" s="112"/>
      <c r="AK2441" s="112"/>
      <c r="AL2441" s="112"/>
      <c r="AM2441" s="112"/>
      <c r="AN2441" s="112"/>
      <c r="AQ2441" t="str">
        <f>AQ2438</f>
        <v/>
      </c>
    </row>
    <row r="2442" spans="1:43" ht="14.25" customHeight="1" x14ac:dyDescent="0.25">
      <c r="A2442" s="99" t="s">
        <v>1167</v>
      </c>
      <c r="B2442" s="114"/>
      <c r="C2442" s="114"/>
      <c r="D2442" s="114"/>
      <c r="E2442" s="114"/>
      <c r="F2442" s="114"/>
      <c r="G2442" s="114"/>
      <c r="H2442" s="114"/>
      <c r="I2442" s="114"/>
      <c r="J2442" s="114"/>
      <c r="K2442" s="114"/>
      <c r="L2442" s="114"/>
      <c r="M2442" s="114"/>
      <c r="N2442" s="114"/>
      <c r="O2442" s="114"/>
      <c r="P2442" s="114"/>
      <c r="Q2442" s="114"/>
      <c r="R2442" s="114"/>
      <c r="S2442" s="114"/>
      <c r="T2442" s="114"/>
      <c r="U2442" s="114"/>
      <c r="V2442" s="114"/>
      <c r="W2442" s="115"/>
      <c r="X2442" s="116"/>
      <c r="Y2442" s="117"/>
      <c r="Z2442" s="115"/>
      <c r="AA2442" s="112" t="s">
        <v>1168</v>
      </c>
      <c r="AB2442" s="113">
        <f>'Demand Input VP'!B1224</f>
        <v>0</v>
      </c>
      <c r="AC2442" s="112">
        <f>'Demand Input VP'!C1224</f>
        <v>0</v>
      </c>
      <c r="AD2442" s="112">
        <f>'Demand Input VP'!D1224</f>
        <v>0</v>
      </c>
      <c r="AE2442" s="112">
        <f>'Demand Input VP'!E1224</f>
        <v>0</v>
      </c>
      <c r="AF2442" s="112">
        <f>'Demand Input VP'!F1224</f>
        <v>0</v>
      </c>
      <c r="AG2442" s="112">
        <f>'Demand Input VP'!G1224</f>
        <v>0</v>
      </c>
      <c r="AH2442" s="112">
        <f>'Demand Input VP'!H1224</f>
        <v>0</v>
      </c>
      <c r="AI2442" s="112">
        <f>'Demand Input VP'!I1224</f>
        <v>0</v>
      </c>
      <c r="AJ2442" s="112">
        <f>'Demand Input VP'!J1224</f>
        <v>0</v>
      </c>
      <c r="AK2442" s="112">
        <f>'Demand Input VP'!K1224</f>
        <v>0</v>
      </c>
      <c r="AL2442" s="112">
        <f>'Demand Input VP'!L1224</f>
        <v>0</v>
      </c>
      <c r="AM2442" s="112">
        <f>'Demand Input VP'!M1224</f>
        <v>0</v>
      </c>
      <c r="AN2442" s="112">
        <f>'Demand Input VP'!N1224</f>
        <v>0</v>
      </c>
      <c r="AQ2442" t="str">
        <f>AQ2438</f>
        <v/>
      </c>
    </row>
    <row r="2443" spans="1:43" ht="14.25" customHeight="1" x14ac:dyDescent="0.25">
      <c r="A2443" s="99" t="s">
        <v>1169</v>
      </c>
      <c r="B2443" s="118"/>
      <c r="C2443" s="118"/>
      <c r="D2443" s="118"/>
      <c r="E2443" s="118"/>
      <c r="F2443" s="118"/>
      <c r="G2443" s="118"/>
      <c r="H2443" s="118"/>
      <c r="I2443" s="118"/>
      <c r="J2443" s="118"/>
      <c r="K2443" s="118"/>
      <c r="L2443" s="118"/>
      <c r="M2443" s="118"/>
      <c r="N2443" s="118"/>
      <c r="O2443" s="118"/>
      <c r="P2443" s="118"/>
      <c r="Q2443" s="118"/>
      <c r="R2443" s="118"/>
      <c r="S2443" s="118"/>
      <c r="T2443" s="118"/>
      <c r="U2443" s="118"/>
      <c r="V2443" s="118"/>
      <c r="W2443" s="115"/>
      <c r="X2443" s="116"/>
      <c r="Y2443" s="117"/>
      <c r="Z2443" s="119"/>
      <c r="AA2443" s="120" t="s">
        <v>1170</v>
      </c>
      <c r="AB2443" s="121">
        <f>'Demand Input VP'!B1223</f>
        <v>0</v>
      </c>
      <c r="AC2443" s="120">
        <f>'Demand Input VP'!C1223</f>
        <v>0</v>
      </c>
      <c r="AD2443" s="120">
        <f>'Demand Input VP'!D1223</f>
        <v>0</v>
      </c>
      <c r="AE2443" s="120">
        <f>'Demand Input VP'!E1223</f>
        <v>0</v>
      </c>
      <c r="AF2443" s="120">
        <f>'Demand Input VP'!F1223</f>
        <v>0</v>
      </c>
      <c r="AG2443" s="120">
        <f>'Demand Input VP'!G1223</f>
        <v>0</v>
      </c>
      <c r="AH2443" s="120">
        <f>'Demand Input VP'!H1223</f>
        <v>0</v>
      </c>
      <c r="AI2443" s="120">
        <f>'Demand Input VP'!I1223</f>
        <v>0</v>
      </c>
      <c r="AJ2443" s="120">
        <f>'Demand Input VP'!J1223</f>
        <v>0</v>
      </c>
      <c r="AK2443" s="120">
        <f>'Demand Input VP'!K1223</f>
        <v>0</v>
      </c>
      <c r="AL2443" s="120">
        <f>'Demand Input VP'!L1223</f>
        <v>0</v>
      </c>
      <c r="AM2443" s="120">
        <f>'Demand Input VP'!M1223</f>
        <v>0</v>
      </c>
      <c r="AN2443" s="120">
        <f>'Demand Input VP'!N1223</f>
        <v>0</v>
      </c>
      <c r="AQ2443" t="str">
        <f>AQ2438</f>
        <v/>
      </c>
    </row>
    <row r="2444" spans="1:43" ht="14.25" customHeight="1" x14ac:dyDescent="0.25">
      <c r="A2444" s="1"/>
      <c r="B2444" s="122"/>
      <c r="C2444" s="122"/>
      <c r="D2444" s="122"/>
      <c r="E2444" s="122"/>
      <c r="F2444" s="122"/>
      <c r="G2444" s="122"/>
      <c r="H2444" s="122"/>
      <c r="I2444" s="122"/>
      <c r="J2444" s="122"/>
      <c r="K2444" s="122"/>
      <c r="L2444" s="122"/>
      <c r="M2444" s="122"/>
      <c r="N2444" s="122"/>
      <c r="O2444" s="122"/>
      <c r="P2444" s="122"/>
      <c r="Q2444" s="122"/>
      <c r="R2444" s="122"/>
      <c r="S2444" s="122"/>
      <c r="T2444" s="122"/>
      <c r="U2444" s="122"/>
      <c r="V2444" s="122"/>
      <c r="W2444" s="123"/>
      <c r="X2444" s="116"/>
      <c r="Y2444" s="117"/>
      <c r="Z2444" s="123"/>
      <c r="AA2444" s="112" t="s">
        <v>1171</v>
      </c>
      <c r="AB2444" s="113">
        <f>'Demand Input MP'!B1224</f>
        <v>0</v>
      </c>
      <c r="AC2444" s="112">
        <f>'Demand Input MP'!C1224</f>
        <v>0</v>
      </c>
      <c r="AD2444" s="112">
        <f>'Demand Input MP'!D1224</f>
        <v>0</v>
      </c>
      <c r="AE2444" s="112">
        <f>'Demand Input MP'!E1224</f>
        <v>0</v>
      </c>
      <c r="AF2444" s="112">
        <f>'Demand Input MP'!F1224</f>
        <v>0</v>
      </c>
      <c r="AG2444" s="112">
        <f>'Demand Input MP'!G1224</f>
        <v>0</v>
      </c>
      <c r="AH2444" s="112">
        <f>'Demand Input MP'!H1224</f>
        <v>0</v>
      </c>
      <c r="AI2444" s="112">
        <f>'Demand Input MP'!I1224</f>
        <v>0</v>
      </c>
      <c r="AJ2444" s="112">
        <f>'Demand Input MP'!J1224</f>
        <v>0</v>
      </c>
      <c r="AK2444" s="112">
        <f>'Demand Input MP'!K1224</f>
        <v>0</v>
      </c>
      <c r="AL2444" s="112">
        <f>'Demand Input MP'!L1224</f>
        <v>0</v>
      </c>
      <c r="AM2444" s="112">
        <f>'Demand Input MP'!M1224</f>
        <v>0</v>
      </c>
      <c r="AN2444" s="112">
        <f>'Demand Input MP'!N1224</f>
        <v>0</v>
      </c>
      <c r="AQ2444" t="str">
        <f>AQ2438</f>
        <v/>
      </c>
    </row>
    <row r="2445" spans="1:43" ht="14.25" customHeight="1" x14ac:dyDescent="0.25">
      <c r="A2445" s="1"/>
      <c r="B2445" s="122"/>
      <c r="C2445" s="122"/>
      <c r="D2445" s="122"/>
      <c r="E2445" s="122"/>
      <c r="F2445" s="122"/>
      <c r="G2445" s="122"/>
      <c r="H2445" s="122"/>
      <c r="I2445" s="122"/>
      <c r="J2445" s="122"/>
      <c r="K2445" s="122"/>
      <c r="L2445" s="122"/>
      <c r="M2445" s="122"/>
      <c r="N2445" s="122"/>
      <c r="O2445" s="122"/>
      <c r="P2445" s="122"/>
      <c r="Q2445" s="122"/>
      <c r="R2445" s="122"/>
      <c r="S2445" s="122"/>
      <c r="T2445" s="122"/>
      <c r="U2445" s="122"/>
      <c r="V2445" s="124" t="s">
        <v>91</v>
      </c>
      <c r="W2445" s="125">
        <f>IFERROR(IF(SUM('Run Rate History'!E247:AD247)&gt;0,(SUMPRODUCT((B2440:AA2440&gt;=PERCENTILE(B2440:AA2440,0.1))*(B2440:AA2440&lt;=PERCENTILE(B2440:AA2440,0.9))*B2440:AA2440)+SUMPRODUCT(('Run Rate History'!E247:AD247&gt;=PERCENTILE(B2440:AA2440,0.1))*('Run Rate History'!E247:AD247&lt;=PERCENTILE(B2440:AA2440,0.9))*'Run Rate History'!E247:AD247))/(SUMPRODUCT((B2440:AA2440&gt;=PERCENTILE(B2440:AA2440,0.1))*(B2440:AA2440&lt;=PERCENTILE(B2440:AA2440,0.9))*1)+SUMPRODUCT(('Run Rate History'!E247:AD247&gt;=PERCENTILE(B2440:AA2440,0.1))*('Run Rate History'!E247:AD247&lt;=PERCENTILE(B2440:AA2440,0.9))*1)),TRIMMEAN(B2440:AA2440,0.15)),0)</f>
        <v>432.70588235294116</v>
      </c>
      <c r="X2445" s="126" t="s">
        <v>1172</v>
      </c>
      <c r="Y2445" s="127">
        <f>SUM(B2440:AA2440)/26</f>
        <v>512.65384615384619</v>
      </c>
      <c r="Z2445" s="128"/>
      <c r="AA2445" s="112" t="s">
        <v>1173</v>
      </c>
      <c r="AB2445" s="113">
        <f>'Demand Input MP'!B1223</f>
        <v>0</v>
      </c>
      <c r="AC2445" s="112">
        <f>'Demand Input MP'!C1223</f>
        <v>0</v>
      </c>
      <c r="AD2445" s="112">
        <f>'Demand Input MP'!D1223</f>
        <v>0</v>
      </c>
      <c r="AE2445" s="112">
        <f>'Demand Input MP'!E1223</f>
        <v>0</v>
      </c>
      <c r="AF2445" s="112">
        <f>'Demand Input MP'!F1223</f>
        <v>0</v>
      </c>
      <c r="AG2445" s="112">
        <f>'Demand Input MP'!G1223</f>
        <v>0</v>
      </c>
      <c r="AH2445" s="112">
        <f>'Demand Input MP'!H1223</f>
        <v>0</v>
      </c>
      <c r="AI2445" s="112">
        <f>'Demand Input MP'!I1223</f>
        <v>0</v>
      </c>
      <c r="AJ2445" s="112">
        <f>'Demand Input MP'!J1223</f>
        <v>0</v>
      </c>
      <c r="AK2445" s="112">
        <f>'Demand Input MP'!K1223</f>
        <v>0</v>
      </c>
      <c r="AL2445" s="112">
        <f>'Demand Input MP'!L1223</f>
        <v>0</v>
      </c>
      <c r="AM2445" s="112">
        <f>'Demand Input MP'!M1223</f>
        <v>0</v>
      </c>
      <c r="AN2445" s="112">
        <f>'Demand Input MP'!N1223</f>
        <v>0</v>
      </c>
      <c r="AQ2445" t="str">
        <f>AQ2438</f>
        <v/>
      </c>
    </row>
    <row r="2446" spans="1:43" ht="14.25" customHeight="1" x14ac:dyDescent="0.25">
      <c r="A2446" s="1"/>
      <c r="B2446" s="122"/>
      <c r="C2446" s="122"/>
      <c r="D2446" s="122"/>
      <c r="E2446" s="122"/>
      <c r="F2446" s="122"/>
      <c r="G2446" s="122"/>
      <c r="H2446" s="122"/>
      <c r="I2446" s="122"/>
      <c r="J2446" s="122"/>
      <c r="K2446" s="122"/>
      <c r="L2446" s="122"/>
      <c r="M2446" s="122"/>
      <c r="N2446" s="122"/>
      <c r="O2446" s="122"/>
      <c r="P2446" s="122"/>
      <c r="Q2446" s="122"/>
      <c r="R2446" s="122"/>
      <c r="S2446" s="122"/>
      <c r="T2446" s="122"/>
      <c r="U2446" s="122"/>
      <c r="V2446" s="124" t="s">
        <v>94</v>
      </c>
      <c r="W2446" s="125">
        <f>IFERROR((1*MIN(MAX(X2440,0.5*IF(SUM('Run Rate History'!E247:AD247)&gt;0,(MEDIAN(IF(B2440:AA2440&gt;0,B2440:AA2440))+MEDIAN(IF('Run Rate History'!E247:AD247&gt;0,'Run Rate History'!E247:AD247)))/2,MEDIAN(IF(B2440:AA2440&gt;0,B2440:AA2440)))),2*IF(SUM('Run Rate History'!E247:AD247)&gt;0,(MEDIAN(IF(B2440:AA2440&gt;0,B2440:AA2440))+MEDIAN(IF('Run Rate History'!E247:AD247&gt;0,'Run Rate History'!E247:AD247)))/2,MEDIAN(IF(B2440:AA2440&gt;0,B2440:AA2440))))+2*MIN(MAX(Y2440,0.5*IF(SUM('Run Rate History'!E247:AD247)&gt;0,(MEDIAN(IF(B2440:AA2440&gt;0,B2440:AA2440))+MEDIAN(IF('Run Rate History'!E247:AD247&gt;0,'Run Rate History'!E247:AD247)))/2,MEDIAN(IF(B2440:AA2440&gt;0,B2440:AA2440)))),2*IF(SUM('Run Rate History'!E247:AD247)&gt;0,(MEDIAN(IF(B2440:AA2440&gt;0,B2440:AA2440))+MEDIAN(IF('Run Rate History'!E247:AD247&gt;0,'Run Rate History'!E247:AD247)))/2,MEDIAN(IF(B2440:AA2440&gt;0,B2440:AA2440))))+3*MIN(MAX(Z2440,0.5*IF(SUM('Run Rate History'!E247:AD247)&gt;0,(MEDIAN(IF(B2440:AA2440&gt;0,B2440:AA2440))+MEDIAN(IF('Run Rate History'!E247:AD247&gt;0,'Run Rate History'!E247:AD247)))/2,MEDIAN(IF(B2440:AA2440&gt;0,B2440:AA2440)))),2*IF(SUM('Run Rate History'!E247:AD247)&gt;0,(MEDIAN(IF(B2440:AA2440&gt;0,B2440:AA2440))+MEDIAN(IF('Run Rate History'!E247:AD247&gt;0,'Run Rate History'!E247:AD247)))/2,MEDIAN(IF(B2440:AA2440&gt;0,B2440:AA2440))))+4*MIN(MAX(AA2440,0.5*IF(SUM('Run Rate History'!E247:AD247)&gt;0,(MEDIAN(IF(B2440:AA2440&gt;0,B2440:AA2440))+MEDIAN(IF('Run Rate History'!E247:AD247&gt;0,'Run Rate History'!E247:AD247)))/2,MEDIAN(IF(B2440:AA2440&gt;0,B2440:AA2440)))),2*IF(SUM('Run Rate History'!E247:AD247)&gt;0,(MEDIAN(IF(B2440:AA2440&gt;0,B2440:AA2440))+MEDIAN(IF('Run Rate History'!E247:AD247&gt;0,'Run Rate History'!E247:AD247)))/2,MEDIAN(IF(B2440:AA2440&gt;0,B2440:AA2440)))))/10,0)</f>
        <v>771.6</v>
      </c>
      <c r="X2446" s="129" t="s">
        <v>1174</v>
      </c>
      <c r="Y2446" s="130">
        <f>IFERROR(VLOOKUP(A2438,'Stanje zaliha'!A:E,5,FALSE()),0)</f>
        <v>29946</v>
      </c>
      <c r="Z2446" s="131"/>
      <c r="AA2446" s="113" t="s">
        <v>1175</v>
      </c>
      <c r="AB2446" s="118">
        <f t="shared" ref="AB2446:AN2446" si="486">SUM(AB2442:AB2445)</f>
        <v>0</v>
      </c>
      <c r="AC2446" s="118">
        <f t="shared" si="486"/>
        <v>0</v>
      </c>
      <c r="AD2446" s="118">
        <f t="shared" si="486"/>
        <v>0</v>
      </c>
      <c r="AE2446" s="118">
        <f t="shared" si="486"/>
        <v>0</v>
      </c>
      <c r="AF2446" s="118">
        <f t="shared" si="486"/>
        <v>0</v>
      </c>
      <c r="AG2446" s="118">
        <f t="shared" si="486"/>
        <v>0</v>
      </c>
      <c r="AH2446" s="118">
        <f t="shared" si="486"/>
        <v>0</v>
      </c>
      <c r="AI2446" s="118">
        <f t="shared" si="486"/>
        <v>0</v>
      </c>
      <c r="AJ2446" s="118">
        <f t="shared" si="486"/>
        <v>0</v>
      </c>
      <c r="AK2446" s="118">
        <f t="shared" si="486"/>
        <v>0</v>
      </c>
      <c r="AL2446" s="118">
        <f t="shared" si="486"/>
        <v>0</v>
      </c>
      <c r="AM2446" s="118">
        <f t="shared" si="486"/>
        <v>0</v>
      </c>
      <c r="AN2446" s="118">
        <f t="shared" si="486"/>
        <v>0</v>
      </c>
      <c r="AQ2446" t="str">
        <f>AQ2438</f>
        <v/>
      </c>
    </row>
    <row r="2447" spans="1:43" ht="14.25" customHeight="1" x14ac:dyDescent="0.25">
      <c r="A2447" s="1"/>
      <c r="B2447" s="122"/>
      <c r="C2447" s="122"/>
      <c r="D2447" s="122"/>
      <c r="E2447" s="122"/>
      <c r="F2447" s="122"/>
      <c r="G2447" s="122"/>
      <c r="H2447" s="122"/>
      <c r="I2447" s="122"/>
      <c r="J2447" s="122"/>
      <c r="K2447" s="122"/>
      <c r="L2447" s="122"/>
      <c r="M2447" s="122"/>
      <c r="N2447" s="122"/>
      <c r="O2447" s="122"/>
      <c r="P2447" s="122"/>
      <c r="Q2447" s="122"/>
      <c r="R2447" s="122"/>
      <c r="S2447" s="122"/>
      <c r="T2447" s="122"/>
      <c r="U2447" s="122"/>
      <c r="V2447" s="124" t="s">
        <v>95</v>
      </c>
      <c r="W2447" s="125">
        <f>IFERROR(0.6*W2446+0.4*W2445,0)</f>
        <v>636.04235294117643</v>
      </c>
      <c r="X2447" s="132" t="s">
        <v>1176</v>
      </c>
      <c r="Y2447" s="133">
        <f>IFERROR(SUMIF('Popis poslanih narudžbi'!A:A,A2438,'Popis poslanih narudžbi'!C:C),0)</f>
        <v>0</v>
      </c>
      <c r="Z2447" s="131"/>
      <c r="AA2447" s="134" t="s">
        <v>1177</v>
      </c>
      <c r="AB2447" s="118">
        <f t="shared" ref="AB2447:AN2447" si="487">AB2440+AB2446</f>
        <v>593</v>
      </c>
      <c r="AC2447" s="118">
        <f t="shared" si="487"/>
        <v>533</v>
      </c>
      <c r="AD2447" s="118">
        <f t="shared" si="487"/>
        <v>423</v>
      </c>
      <c r="AE2447" s="118">
        <f t="shared" si="487"/>
        <v>545</v>
      </c>
      <c r="AF2447" s="118">
        <f t="shared" si="487"/>
        <v>432</v>
      </c>
      <c r="AG2447" s="118">
        <f t="shared" si="487"/>
        <v>432</v>
      </c>
      <c r="AH2447" s="118">
        <f t="shared" si="487"/>
        <v>432</v>
      </c>
      <c r="AI2447" s="118">
        <f t="shared" si="487"/>
        <v>432</v>
      </c>
      <c r="AJ2447" s="118">
        <f t="shared" si="487"/>
        <v>411</v>
      </c>
      <c r="AK2447" s="118">
        <f t="shared" si="487"/>
        <v>439</v>
      </c>
      <c r="AL2447" s="118">
        <f t="shared" si="487"/>
        <v>493</v>
      </c>
      <c r="AM2447" s="118">
        <f t="shared" si="487"/>
        <v>378</v>
      </c>
      <c r="AN2447" s="118">
        <f t="shared" si="487"/>
        <v>386</v>
      </c>
      <c r="AQ2447" t="str">
        <f>AQ2438</f>
        <v/>
      </c>
    </row>
    <row r="2448" spans="1:43" ht="14.25" customHeight="1" x14ac:dyDescent="0.25">
      <c r="A2448" s="107" t="str">
        <f>'Run Rate'!A248</f>
        <v>POL09856</v>
      </c>
      <c r="B2448" s="135" t="str">
        <f>'Run Rate'!B248</f>
        <v>Polleo Potassium 120 tabs</v>
      </c>
      <c r="C2448" s="135" t="str">
        <f>'Run Rate'!C248</f>
        <v>SPORTSKA PREHRANA</v>
      </c>
      <c r="D2448" s="135" t="str">
        <f>'Run Rate'!D248</f>
        <v>02 SILVER</v>
      </c>
      <c r="E2448" s="122"/>
      <c r="F2448" s="122"/>
      <c r="G2448" s="122"/>
      <c r="H2448" s="122"/>
      <c r="I2448" s="122"/>
      <c r="J2448" s="122"/>
      <c r="K2448" s="122"/>
      <c r="L2448" s="122"/>
      <c r="M2448" s="122"/>
      <c r="N2448" s="122"/>
      <c r="O2448" s="122"/>
      <c r="P2448" s="122"/>
      <c r="Q2448" s="122"/>
      <c r="R2448" s="122"/>
      <c r="S2448" s="122"/>
      <c r="T2448" s="122"/>
      <c r="U2448" s="122"/>
      <c r="V2448" s="122"/>
      <c r="W2448" s="122"/>
      <c r="X2448" s="122"/>
      <c r="Y2448" s="122"/>
      <c r="Z2448" s="122"/>
      <c r="AA2448" s="122"/>
      <c r="AB2448" s="122"/>
      <c r="AC2448" s="122"/>
      <c r="AD2448" s="122"/>
      <c r="AE2448" s="122"/>
      <c r="AF2448" s="122"/>
      <c r="AG2448" s="122"/>
      <c r="AH2448" s="122"/>
      <c r="AI2448" s="122"/>
      <c r="AJ2448" s="122"/>
      <c r="AK2448" s="122"/>
      <c r="AL2448" s="122"/>
      <c r="AM2448" s="122"/>
      <c r="AN2448" s="122"/>
      <c r="AQ2448" t="str">
        <f>IF(AND(OR($B$1="ALL",$B$1=C2448),OR($E$1="ALL",$E$1=D2448),OR($B$2="ALL",$B$2=A2448),OR($E$2="ALL",IFERROR(SEARCH($E$2,B2448),0)&gt;0)),"MATCH","")</f>
        <v/>
      </c>
    </row>
    <row r="2449" spans="1:43" ht="14.25" customHeight="1" x14ac:dyDescent="0.25">
      <c r="A2449" s="108" t="s">
        <v>1137</v>
      </c>
      <c r="B2449" s="136" t="s">
        <v>1138</v>
      </c>
      <c r="C2449" s="136" t="s">
        <v>1139</v>
      </c>
      <c r="D2449" s="136" t="s">
        <v>1140</v>
      </c>
      <c r="E2449" s="136" t="s">
        <v>1141</v>
      </c>
      <c r="F2449" s="136" t="s">
        <v>1142</v>
      </c>
      <c r="G2449" s="136" t="s">
        <v>1143</v>
      </c>
      <c r="H2449" s="136" t="s">
        <v>1144</v>
      </c>
      <c r="I2449" s="136" t="s">
        <v>1145</v>
      </c>
      <c r="J2449" s="136" t="s">
        <v>1146</v>
      </c>
      <c r="K2449" s="136" t="s">
        <v>1147</v>
      </c>
      <c r="L2449" s="136" t="s">
        <v>1148</v>
      </c>
      <c r="M2449" s="136" t="s">
        <v>1149</v>
      </c>
      <c r="N2449" s="136" t="s">
        <v>1150</v>
      </c>
      <c r="O2449" s="136" t="s">
        <v>1151</v>
      </c>
      <c r="P2449" s="136" t="s">
        <v>1152</v>
      </c>
      <c r="Q2449" s="136" t="s">
        <v>1153</v>
      </c>
      <c r="R2449" s="136" t="s">
        <v>1154</v>
      </c>
      <c r="S2449" s="136" t="s">
        <v>1155</v>
      </c>
      <c r="T2449" s="136" t="s">
        <v>1156</v>
      </c>
      <c r="U2449" s="136" t="s">
        <v>1157</v>
      </c>
      <c r="V2449" s="136" t="s">
        <v>1158</v>
      </c>
      <c r="W2449" s="136" t="s">
        <v>1159</v>
      </c>
      <c r="X2449" s="136" t="s">
        <v>1160</v>
      </c>
      <c r="Y2449" s="136" t="s">
        <v>1161</v>
      </c>
      <c r="Z2449" s="136" t="s">
        <v>1162</v>
      </c>
      <c r="AA2449" s="136" t="s">
        <v>1163</v>
      </c>
      <c r="AB2449" s="137" t="s">
        <v>156</v>
      </c>
      <c r="AC2449" s="137" t="s">
        <v>157</v>
      </c>
      <c r="AD2449" s="137" t="s">
        <v>158</v>
      </c>
      <c r="AE2449" s="137" t="s">
        <v>139</v>
      </c>
      <c r="AF2449" s="138" t="s">
        <v>140</v>
      </c>
      <c r="AG2449" s="138" t="s">
        <v>141</v>
      </c>
      <c r="AH2449" s="138" t="s">
        <v>142</v>
      </c>
      <c r="AI2449" s="138" t="s">
        <v>143</v>
      </c>
      <c r="AJ2449" s="139" t="s">
        <v>144</v>
      </c>
      <c r="AK2449" s="139" t="s">
        <v>145</v>
      </c>
      <c r="AL2449" s="139" t="s">
        <v>146</v>
      </c>
      <c r="AM2449" s="140" t="s">
        <v>147</v>
      </c>
      <c r="AN2449" s="140" t="s">
        <v>148</v>
      </c>
      <c r="AQ2449" t="str">
        <f>AQ2448</f>
        <v/>
      </c>
    </row>
    <row r="2450" spans="1:43" ht="14.25" customHeight="1" x14ac:dyDescent="0.25">
      <c r="A2450" s="99" t="s">
        <v>1164</v>
      </c>
      <c r="B2450" s="112">
        <f>'Run Rate'!E248</f>
        <v>33</v>
      </c>
      <c r="C2450" s="112">
        <f>'Run Rate'!F248</f>
        <v>30</v>
      </c>
      <c r="D2450" s="112">
        <f>'Run Rate'!G248</f>
        <v>24</v>
      </c>
      <c r="E2450" s="112">
        <f>'Run Rate'!H248</f>
        <v>34</v>
      </c>
      <c r="F2450" s="112">
        <f>'Run Rate'!I248</f>
        <v>17</v>
      </c>
      <c r="G2450" s="112">
        <f>'Run Rate'!J248</f>
        <v>101</v>
      </c>
      <c r="H2450" s="112">
        <f>'Run Rate'!K248</f>
        <v>102</v>
      </c>
      <c r="I2450" s="112">
        <f>'Run Rate'!L248</f>
        <v>72</v>
      </c>
      <c r="J2450" s="112">
        <f>'Run Rate'!M248</f>
        <v>91</v>
      </c>
      <c r="K2450" s="112">
        <f>'Run Rate'!N248</f>
        <v>18</v>
      </c>
      <c r="L2450" s="112">
        <f>'Run Rate'!O248</f>
        <v>27</v>
      </c>
      <c r="M2450" s="112">
        <f>'Run Rate'!P248</f>
        <v>33</v>
      </c>
      <c r="N2450" s="112">
        <f>'Run Rate'!Q248</f>
        <v>26</v>
      </c>
      <c r="O2450" s="112">
        <f>'Run Rate'!R248</f>
        <v>13</v>
      </c>
      <c r="P2450" s="112">
        <f>'Run Rate'!S248</f>
        <v>13</v>
      </c>
      <c r="Q2450" s="112">
        <f>'Run Rate'!T248</f>
        <v>18</v>
      </c>
      <c r="R2450" s="112">
        <f>'Run Rate'!U248</f>
        <v>27</v>
      </c>
      <c r="S2450" s="112">
        <f>'Run Rate'!V248</f>
        <v>36</v>
      </c>
      <c r="T2450" s="112">
        <f>'Run Rate'!W248</f>
        <v>21</v>
      </c>
      <c r="U2450" s="112">
        <f>'Run Rate'!X248</f>
        <v>-265</v>
      </c>
      <c r="V2450" s="112">
        <f>'Run Rate'!Y248</f>
        <v>22</v>
      </c>
      <c r="W2450" s="112">
        <f>'Run Rate'!Z248</f>
        <v>16</v>
      </c>
      <c r="X2450" s="112">
        <f>'Run Rate'!AA248</f>
        <v>28</v>
      </c>
      <c r="Y2450" s="112">
        <f>'Run Rate'!AB248</f>
        <v>15</v>
      </c>
      <c r="Z2450" s="112">
        <f>'Run Rate'!AC248</f>
        <v>21</v>
      </c>
      <c r="AA2450" s="112">
        <f>'Run Rate'!AD248</f>
        <v>16</v>
      </c>
      <c r="AB2450" s="113">
        <v>18</v>
      </c>
      <c r="AC2450" s="112">
        <v>18</v>
      </c>
      <c r="AD2450" s="112">
        <v>18</v>
      </c>
      <c r="AE2450" s="112">
        <v>18</v>
      </c>
      <c r="AF2450" s="112">
        <v>18</v>
      </c>
      <c r="AG2450" s="112">
        <v>18</v>
      </c>
      <c r="AH2450" s="112">
        <v>18</v>
      </c>
      <c r="AI2450" s="112">
        <v>18</v>
      </c>
      <c r="AJ2450" s="112">
        <v>18</v>
      </c>
      <c r="AK2450" s="112">
        <v>18</v>
      </c>
      <c r="AL2450" s="112">
        <v>18</v>
      </c>
      <c r="AM2450" s="112">
        <v>18</v>
      </c>
      <c r="AN2450" s="112">
        <v>18</v>
      </c>
      <c r="AQ2450" t="str">
        <f>AQ2448</f>
        <v/>
      </c>
    </row>
    <row r="2451" spans="1:43" ht="14.25" customHeight="1" x14ac:dyDescent="0.25">
      <c r="A2451" s="99" t="s">
        <v>1165</v>
      </c>
      <c r="B2451" s="114"/>
      <c r="C2451" s="114"/>
      <c r="D2451" s="114"/>
      <c r="E2451" s="114"/>
      <c r="F2451" s="114"/>
      <c r="G2451" s="114"/>
      <c r="H2451" s="114"/>
      <c r="I2451" s="114"/>
      <c r="J2451" s="114"/>
      <c r="K2451" s="114"/>
      <c r="L2451" s="114"/>
      <c r="M2451" s="114"/>
      <c r="N2451" s="114"/>
      <c r="O2451" s="114"/>
      <c r="P2451" s="114"/>
      <c r="Q2451" s="114"/>
      <c r="R2451" s="114"/>
      <c r="S2451" s="114"/>
      <c r="T2451" s="114"/>
      <c r="U2451" s="114"/>
      <c r="V2451" s="114"/>
      <c r="W2451" s="115"/>
      <c r="X2451" s="115"/>
      <c r="Y2451" s="115"/>
      <c r="Z2451" s="115"/>
      <c r="AA2451" s="112" t="s">
        <v>1166</v>
      </c>
      <c r="AB2451" s="113"/>
      <c r="AC2451" s="112"/>
      <c r="AD2451" s="112"/>
      <c r="AE2451" s="112"/>
      <c r="AF2451" s="112"/>
      <c r="AG2451" s="112"/>
      <c r="AH2451" s="112"/>
      <c r="AI2451" s="112"/>
      <c r="AJ2451" s="112"/>
      <c r="AK2451" s="112"/>
      <c r="AL2451" s="112"/>
      <c r="AM2451" s="112"/>
      <c r="AN2451" s="112"/>
      <c r="AQ2451" t="str">
        <f>AQ2448</f>
        <v/>
      </c>
    </row>
    <row r="2452" spans="1:43" ht="14.25" customHeight="1" x14ac:dyDescent="0.25">
      <c r="A2452" s="99" t="s">
        <v>1167</v>
      </c>
      <c r="B2452" s="114"/>
      <c r="C2452" s="114"/>
      <c r="D2452" s="114"/>
      <c r="E2452" s="114"/>
      <c r="F2452" s="114"/>
      <c r="G2452" s="114"/>
      <c r="H2452" s="114"/>
      <c r="I2452" s="114"/>
      <c r="J2452" s="114"/>
      <c r="K2452" s="114"/>
      <c r="L2452" s="114"/>
      <c r="M2452" s="114"/>
      <c r="N2452" s="114"/>
      <c r="O2452" s="114"/>
      <c r="P2452" s="114"/>
      <c r="Q2452" s="114"/>
      <c r="R2452" s="114"/>
      <c r="S2452" s="114"/>
      <c r="T2452" s="114"/>
      <c r="U2452" s="114"/>
      <c r="V2452" s="114"/>
      <c r="W2452" s="115"/>
      <c r="X2452" s="116"/>
      <c r="Y2452" s="117"/>
      <c r="Z2452" s="115"/>
      <c r="AA2452" s="112" t="s">
        <v>1168</v>
      </c>
      <c r="AB2452" s="113">
        <f>'Demand Input VP'!B1229</f>
        <v>0</v>
      </c>
      <c r="AC2452" s="112">
        <f>'Demand Input VP'!C1229</f>
        <v>0</v>
      </c>
      <c r="AD2452" s="112">
        <f>'Demand Input VP'!D1229</f>
        <v>0</v>
      </c>
      <c r="AE2452" s="112">
        <f>'Demand Input VP'!E1229</f>
        <v>0</v>
      </c>
      <c r="AF2452" s="112">
        <f>'Demand Input VP'!F1229</f>
        <v>0</v>
      </c>
      <c r="AG2452" s="112">
        <f>'Demand Input VP'!G1229</f>
        <v>0</v>
      </c>
      <c r="AH2452" s="112">
        <f>'Demand Input VP'!H1229</f>
        <v>0</v>
      </c>
      <c r="AI2452" s="112">
        <f>'Demand Input VP'!I1229</f>
        <v>0</v>
      </c>
      <c r="AJ2452" s="112">
        <f>'Demand Input VP'!J1229</f>
        <v>0</v>
      </c>
      <c r="AK2452" s="112">
        <f>'Demand Input VP'!K1229</f>
        <v>0</v>
      </c>
      <c r="AL2452" s="112">
        <f>'Demand Input VP'!L1229</f>
        <v>0</v>
      </c>
      <c r="AM2452" s="112">
        <f>'Demand Input VP'!M1229</f>
        <v>0</v>
      </c>
      <c r="AN2452" s="112">
        <f>'Demand Input VP'!N1229</f>
        <v>0</v>
      </c>
      <c r="AQ2452" t="str">
        <f>AQ2448</f>
        <v/>
      </c>
    </row>
    <row r="2453" spans="1:43" ht="14.25" customHeight="1" x14ac:dyDescent="0.25">
      <c r="A2453" s="99" t="s">
        <v>1169</v>
      </c>
      <c r="B2453" s="118"/>
      <c r="C2453" s="118"/>
      <c r="D2453" s="118"/>
      <c r="E2453" s="118"/>
      <c r="F2453" s="118"/>
      <c r="G2453" s="118"/>
      <c r="H2453" s="118"/>
      <c r="I2453" s="118"/>
      <c r="J2453" s="118"/>
      <c r="K2453" s="118"/>
      <c r="L2453" s="118"/>
      <c r="M2453" s="118"/>
      <c r="N2453" s="118"/>
      <c r="O2453" s="118"/>
      <c r="P2453" s="118"/>
      <c r="Q2453" s="118"/>
      <c r="R2453" s="118"/>
      <c r="S2453" s="118"/>
      <c r="T2453" s="118"/>
      <c r="U2453" s="118"/>
      <c r="V2453" s="118"/>
      <c r="W2453" s="115"/>
      <c r="X2453" s="116"/>
      <c r="Y2453" s="117"/>
      <c r="Z2453" s="119"/>
      <c r="AA2453" s="120" t="s">
        <v>1170</v>
      </c>
      <c r="AB2453" s="121">
        <f>'Demand Input VP'!B1228</f>
        <v>0</v>
      </c>
      <c r="AC2453" s="120">
        <f>'Demand Input VP'!C1228</f>
        <v>0</v>
      </c>
      <c r="AD2453" s="120">
        <f>'Demand Input VP'!D1228</f>
        <v>0</v>
      </c>
      <c r="AE2453" s="120">
        <f>'Demand Input VP'!E1228</f>
        <v>0</v>
      </c>
      <c r="AF2453" s="120">
        <f>'Demand Input VP'!F1228</f>
        <v>0</v>
      </c>
      <c r="AG2453" s="120">
        <f>'Demand Input VP'!G1228</f>
        <v>0</v>
      </c>
      <c r="AH2453" s="120">
        <f>'Demand Input VP'!H1228</f>
        <v>0</v>
      </c>
      <c r="AI2453" s="120">
        <f>'Demand Input VP'!I1228</f>
        <v>0</v>
      </c>
      <c r="AJ2453" s="120">
        <f>'Demand Input VP'!J1228</f>
        <v>0</v>
      </c>
      <c r="AK2453" s="120">
        <f>'Demand Input VP'!K1228</f>
        <v>0</v>
      </c>
      <c r="AL2453" s="120">
        <f>'Demand Input VP'!L1228</f>
        <v>0</v>
      </c>
      <c r="AM2453" s="120">
        <f>'Demand Input VP'!M1228</f>
        <v>0</v>
      </c>
      <c r="AN2453" s="120">
        <f>'Demand Input VP'!N1228</f>
        <v>0</v>
      </c>
      <c r="AQ2453" t="str">
        <f>AQ2448</f>
        <v/>
      </c>
    </row>
    <row r="2454" spans="1:43" ht="14.25" customHeight="1" x14ac:dyDescent="0.25">
      <c r="A2454" s="1"/>
      <c r="B2454" s="122"/>
      <c r="C2454" s="122"/>
      <c r="D2454" s="122"/>
      <c r="E2454" s="122"/>
      <c r="F2454" s="122"/>
      <c r="G2454" s="122"/>
      <c r="H2454" s="122"/>
      <c r="I2454" s="122"/>
      <c r="J2454" s="122"/>
      <c r="K2454" s="122"/>
      <c r="L2454" s="122"/>
      <c r="M2454" s="122"/>
      <c r="N2454" s="122"/>
      <c r="O2454" s="122"/>
      <c r="P2454" s="122"/>
      <c r="Q2454" s="122"/>
      <c r="R2454" s="122"/>
      <c r="S2454" s="122"/>
      <c r="T2454" s="122"/>
      <c r="U2454" s="122"/>
      <c r="V2454" s="122"/>
      <c r="W2454" s="123"/>
      <c r="X2454" s="116"/>
      <c r="Y2454" s="117"/>
      <c r="Z2454" s="123"/>
      <c r="AA2454" s="112" t="s">
        <v>1171</v>
      </c>
      <c r="AB2454" s="113">
        <f>'Demand Input MP'!B1229</f>
        <v>0</v>
      </c>
      <c r="AC2454" s="112">
        <f>'Demand Input MP'!C1229</f>
        <v>0</v>
      </c>
      <c r="AD2454" s="112">
        <f>'Demand Input MP'!D1229</f>
        <v>0</v>
      </c>
      <c r="AE2454" s="112">
        <f>'Demand Input MP'!E1229</f>
        <v>0</v>
      </c>
      <c r="AF2454" s="112">
        <f>'Demand Input MP'!F1229</f>
        <v>0</v>
      </c>
      <c r="AG2454" s="112">
        <f>'Demand Input MP'!G1229</f>
        <v>0</v>
      </c>
      <c r="AH2454" s="112">
        <f>'Demand Input MP'!H1229</f>
        <v>0</v>
      </c>
      <c r="AI2454" s="112">
        <f>'Demand Input MP'!I1229</f>
        <v>0</v>
      </c>
      <c r="AJ2454" s="112">
        <f>'Demand Input MP'!J1229</f>
        <v>0</v>
      </c>
      <c r="AK2454" s="112">
        <f>'Demand Input MP'!K1229</f>
        <v>0</v>
      </c>
      <c r="AL2454" s="112">
        <f>'Demand Input MP'!L1229</f>
        <v>0</v>
      </c>
      <c r="AM2454" s="112">
        <f>'Demand Input MP'!M1229</f>
        <v>0</v>
      </c>
      <c r="AN2454" s="112">
        <f>'Demand Input MP'!N1229</f>
        <v>0</v>
      </c>
      <c r="AQ2454" t="str">
        <f>AQ2448</f>
        <v/>
      </c>
    </row>
    <row r="2455" spans="1:43" ht="14.25" customHeight="1" x14ac:dyDescent="0.25">
      <c r="A2455" s="1"/>
      <c r="B2455" s="122"/>
      <c r="C2455" s="122"/>
      <c r="D2455" s="122"/>
      <c r="E2455" s="122"/>
      <c r="F2455" s="122"/>
      <c r="G2455" s="122"/>
      <c r="H2455" s="122"/>
      <c r="I2455" s="122"/>
      <c r="J2455" s="122"/>
      <c r="K2455" s="122"/>
      <c r="L2455" s="122"/>
      <c r="M2455" s="122"/>
      <c r="N2455" s="122"/>
      <c r="O2455" s="122"/>
      <c r="P2455" s="122"/>
      <c r="Q2455" s="122"/>
      <c r="R2455" s="122"/>
      <c r="S2455" s="122"/>
      <c r="T2455" s="122"/>
      <c r="U2455" s="122"/>
      <c r="V2455" s="124" t="s">
        <v>91</v>
      </c>
      <c r="W2455" s="125">
        <f>IFERROR(IF(SUM('Run Rate History'!E248:AD248)&gt;0,(SUMPRODUCT((B2450:AA2450&gt;=PERCENTILE(B2450:AA2450,0.1))*(B2450:AA2450&lt;=PERCENTILE(B2450:AA2450,0.9))*B2450:AA2450)+SUMPRODUCT(('Run Rate History'!E248:AD248&gt;=PERCENTILE(B2450:AA2450,0.1))*('Run Rate History'!E248:AD248&lt;=PERCENTILE(B2450:AA2450,0.9))*'Run Rate History'!E248:AD248))/(SUMPRODUCT((B2450:AA2450&gt;=PERCENTILE(B2450:AA2450,0.1))*(B2450:AA2450&lt;=PERCENTILE(B2450:AA2450,0.9))*1)+SUMPRODUCT(('Run Rate History'!E248:AD248&gt;=PERCENTILE(B2450:AA2450,0.1))*('Run Rate History'!E248:AD248&lt;=PERCENTILE(B2450:AA2450,0.9))*1)),TRIMMEAN(B2450:AA2450,0.15)),0)</f>
        <v>26.608695652173914</v>
      </c>
      <c r="X2455" s="126" t="s">
        <v>1172</v>
      </c>
      <c r="Y2455" s="127">
        <f>SUM(B2450:AA2450)/26</f>
        <v>22.653846153846153</v>
      </c>
      <c r="Z2455" s="128"/>
      <c r="AA2455" s="112" t="s">
        <v>1173</v>
      </c>
      <c r="AB2455" s="113">
        <f>'Demand Input MP'!B1228</f>
        <v>0</v>
      </c>
      <c r="AC2455" s="112">
        <f>'Demand Input MP'!C1228</f>
        <v>0</v>
      </c>
      <c r="AD2455" s="112">
        <f>'Demand Input MP'!D1228</f>
        <v>0</v>
      </c>
      <c r="AE2455" s="112">
        <f>'Demand Input MP'!E1228</f>
        <v>0</v>
      </c>
      <c r="AF2455" s="112">
        <f>'Demand Input MP'!F1228</f>
        <v>0</v>
      </c>
      <c r="AG2455" s="112">
        <f>'Demand Input MP'!G1228</f>
        <v>0</v>
      </c>
      <c r="AH2455" s="112">
        <f>'Demand Input MP'!H1228</f>
        <v>0</v>
      </c>
      <c r="AI2455" s="112">
        <f>'Demand Input MP'!I1228</f>
        <v>0</v>
      </c>
      <c r="AJ2455" s="112">
        <f>'Demand Input MP'!J1228</f>
        <v>0</v>
      </c>
      <c r="AK2455" s="112">
        <f>'Demand Input MP'!K1228</f>
        <v>0</v>
      </c>
      <c r="AL2455" s="112">
        <f>'Demand Input MP'!L1228</f>
        <v>0</v>
      </c>
      <c r="AM2455" s="112">
        <f>'Demand Input MP'!M1228</f>
        <v>0</v>
      </c>
      <c r="AN2455" s="112">
        <f>'Demand Input MP'!N1228</f>
        <v>0</v>
      </c>
      <c r="AQ2455" t="str">
        <f>AQ2448</f>
        <v/>
      </c>
    </row>
    <row r="2456" spans="1:43" ht="14.25" customHeight="1" x14ac:dyDescent="0.25">
      <c r="A2456" s="1"/>
      <c r="B2456" s="122"/>
      <c r="C2456" s="122"/>
      <c r="D2456" s="122"/>
      <c r="E2456" s="122"/>
      <c r="F2456" s="122"/>
      <c r="G2456" s="122"/>
      <c r="H2456" s="122"/>
      <c r="I2456" s="122"/>
      <c r="J2456" s="122"/>
      <c r="K2456" s="122"/>
      <c r="L2456" s="122"/>
      <c r="M2456" s="122"/>
      <c r="N2456" s="122"/>
      <c r="O2456" s="122"/>
      <c r="P2456" s="122"/>
      <c r="Q2456" s="122"/>
      <c r="R2456" s="122"/>
      <c r="S2456" s="122"/>
      <c r="T2456" s="122"/>
      <c r="U2456" s="122"/>
      <c r="V2456" s="124" t="s">
        <v>94</v>
      </c>
      <c r="W2456" s="125">
        <f>IFERROR((1*MIN(MAX(X2450,0.5*IF(SUM('Run Rate History'!E248:AD248)&gt;0,(MEDIAN(IF(B2450:AA2450&gt;0,B2450:AA2450))+MEDIAN(IF('Run Rate History'!E248:AD248&gt;0,'Run Rate History'!E248:AD248)))/2,MEDIAN(IF(B2450:AA2450&gt;0,B2450:AA2450)))),2*IF(SUM('Run Rate History'!E248:AD248)&gt;0,(MEDIAN(IF(B2450:AA2450&gt;0,B2450:AA2450))+MEDIAN(IF('Run Rate History'!E248:AD248&gt;0,'Run Rate History'!E248:AD248)))/2,MEDIAN(IF(B2450:AA2450&gt;0,B2450:AA2450))))+2*MIN(MAX(Y2450,0.5*IF(SUM('Run Rate History'!E248:AD248)&gt;0,(MEDIAN(IF(B2450:AA2450&gt;0,B2450:AA2450))+MEDIAN(IF('Run Rate History'!E248:AD248&gt;0,'Run Rate History'!E248:AD248)))/2,MEDIAN(IF(B2450:AA2450&gt;0,B2450:AA2450)))),2*IF(SUM('Run Rate History'!E248:AD248)&gt;0,(MEDIAN(IF(B2450:AA2450&gt;0,B2450:AA2450))+MEDIAN(IF('Run Rate History'!E248:AD248&gt;0,'Run Rate History'!E248:AD248)))/2,MEDIAN(IF(B2450:AA2450&gt;0,B2450:AA2450))))+3*MIN(MAX(Z2450,0.5*IF(SUM('Run Rate History'!E248:AD248)&gt;0,(MEDIAN(IF(B2450:AA2450&gt;0,B2450:AA2450))+MEDIAN(IF('Run Rate History'!E248:AD248&gt;0,'Run Rate History'!E248:AD248)))/2,MEDIAN(IF(B2450:AA2450&gt;0,B2450:AA2450)))),2*IF(SUM('Run Rate History'!E248:AD248)&gt;0,(MEDIAN(IF(B2450:AA2450&gt;0,B2450:AA2450))+MEDIAN(IF('Run Rate History'!E248:AD248&gt;0,'Run Rate History'!E248:AD248)))/2,MEDIAN(IF(B2450:AA2450&gt;0,B2450:AA2450))))+4*MIN(MAX(AA2450,0.5*IF(SUM('Run Rate History'!E248:AD248)&gt;0,(MEDIAN(IF(B2450:AA2450&gt;0,B2450:AA2450))+MEDIAN(IF('Run Rate History'!E248:AD248&gt;0,'Run Rate History'!E248:AD248)))/2,MEDIAN(IF(B2450:AA2450&gt;0,B2450:AA2450)))),2*IF(SUM('Run Rate History'!E248:AD248)&gt;0,(MEDIAN(IF(B2450:AA2450&gt;0,B2450:AA2450))+MEDIAN(IF('Run Rate History'!E248:AD248&gt;0,'Run Rate History'!E248:AD248)))/2,MEDIAN(IF(B2450:AA2450&gt;0,B2450:AA2450)))))/10,0)</f>
        <v>18.5</v>
      </c>
      <c r="X2456" s="129" t="s">
        <v>1174</v>
      </c>
      <c r="Y2456" s="130">
        <f>IFERROR(VLOOKUP(A2448,'Stanje zaliha'!A:E,5,FALSE()),0)</f>
        <v>784</v>
      </c>
      <c r="Z2456" s="131"/>
      <c r="AA2456" s="113" t="s">
        <v>1175</v>
      </c>
      <c r="AB2456" s="118">
        <f t="shared" ref="AB2456:AN2456" si="488">SUM(AB2452:AB2455)</f>
        <v>0</v>
      </c>
      <c r="AC2456" s="118">
        <f t="shared" si="488"/>
        <v>0</v>
      </c>
      <c r="AD2456" s="118">
        <f t="shared" si="488"/>
        <v>0</v>
      </c>
      <c r="AE2456" s="118">
        <f t="shared" si="488"/>
        <v>0</v>
      </c>
      <c r="AF2456" s="118">
        <f t="shared" si="488"/>
        <v>0</v>
      </c>
      <c r="AG2456" s="118">
        <f t="shared" si="488"/>
        <v>0</v>
      </c>
      <c r="AH2456" s="118">
        <f t="shared" si="488"/>
        <v>0</v>
      </c>
      <c r="AI2456" s="118">
        <f t="shared" si="488"/>
        <v>0</v>
      </c>
      <c r="AJ2456" s="118">
        <f t="shared" si="488"/>
        <v>0</v>
      </c>
      <c r="AK2456" s="118">
        <f t="shared" si="488"/>
        <v>0</v>
      </c>
      <c r="AL2456" s="118">
        <f t="shared" si="488"/>
        <v>0</v>
      </c>
      <c r="AM2456" s="118">
        <f t="shared" si="488"/>
        <v>0</v>
      </c>
      <c r="AN2456" s="118">
        <f t="shared" si="488"/>
        <v>0</v>
      </c>
      <c r="AQ2456" t="str">
        <f>AQ2448</f>
        <v/>
      </c>
    </row>
    <row r="2457" spans="1:43" ht="14.25" customHeight="1" x14ac:dyDescent="0.25">
      <c r="A2457" s="1"/>
      <c r="B2457" s="122"/>
      <c r="C2457" s="122"/>
      <c r="D2457" s="122"/>
      <c r="E2457" s="122"/>
      <c r="F2457" s="122"/>
      <c r="G2457" s="122"/>
      <c r="H2457" s="122"/>
      <c r="I2457" s="122"/>
      <c r="J2457" s="122"/>
      <c r="K2457" s="122"/>
      <c r="L2457" s="122"/>
      <c r="M2457" s="122"/>
      <c r="N2457" s="122"/>
      <c r="O2457" s="122"/>
      <c r="P2457" s="122"/>
      <c r="Q2457" s="122"/>
      <c r="R2457" s="122"/>
      <c r="S2457" s="122"/>
      <c r="T2457" s="122"/>
      <c r="U2457" s="122"/>
      <c r="V2457" s="124" t="s">
        <v>95</v>
      </c>
      <c r="W2457" s="125">
        <f>IFERROR(0.6*W2456+0.4*W2455,0)</f>
        <v>21.743478260869566</v>
      </c>
      <c r="X2457" s="132" t="s">
        <v>1176</v>
      </c>
      <c r="Y2457" s="133">
        <f>IFERROR(SUMIF('Popis poslanih narudžbi'!A:A,A2448,'Popis poslanih narudžbi'!C:C),0)</f>
        <v>0</v>
      </c>
      <c r="Z2457" s="131"/>
      <c r="AA2457" s="134" t="s">
        <v>1177</v>
      </c>
      <c r="AB2457" s="118">
        <f t="shared" ref="AB2457:AN2457" si="489">AB2450+AB2456</f>
        <v>18</v>
      </c>
      <c r="AC2457" s="118">
        <f t="shared" si="489"/>
        <v>18</v>
      </c>
      <c r="AD2457" s="118">
        <f t="shared" si="489"/>
        <v>18</v>
      </c>
      <c r="AE2457" s="118">
        <f t="shared" si="489"/>
        <v>18</v>
      </c>
      <c r="AF2457" s="118">
        <f t="shared" si="489"/>
        <v>18</v>
      </c>
      <c r="AG2457" s="118">
        <f t="shared" si="489"/>
        <v>18</v>
      </c>
      <c r="AH2457" s="118">
        <f t="shared" si="489"/>
        <v>18</v>
      </c>
      <c r="AI2457" s="118">
        <f t="shared" si="489"/>
        <v>18</v>
      </c>
      <c r="AJ2457" s="118">
        <f t="shared" si="489"/>
        <v>18</v>
      </c>
      <c r="AK2457" s="118">
        <f t="shared" si="489"/>
        <v>18</v>
      </c>
      <c r="AL2457" s="118">
        <f t="shared" si="489"/>
        <v>18</v>
      </c>
      <c r="AM2457" s="118">
        <f t="shared" si="489"/>
        <v>18</v>
      </c>
      <c r="AN2457" s="118">
        <f t="shared" si="489"/>
        <v>18</v>
      </c>
      <c r="AQ2457" t="str">
        <f>AQ2448</f>
        <v/>
      </c>
    </row>
    <row r="2458" spans="1:43" ht="14.25" customHeight="1" x14ac:dyDescent="0.25">
      <c r="A2458" s="107" t="str">
        <f>'Run Rate'!A249</f>
        <v>SHM00069</v>
      </c>
      <c r="B2458" s="135" t="str">
        <f>'Run Rate'!B249</f>
        <v>DEFENDER, Polleo Logo Light Blue, 600 ml</v>
      </c>
      <c r="C2458" s="135" t="str">
        <f>'Run Rate'!C249</f>
        <v>DRINKWARE I HOME</v>
      </c>
      <c r="D2458" s="135" t="str">
        <f>'Run Rate'!D249</f>
        <v>02 SILVER</v>
      </c>
      <c r="E2458" s="122"/>
      <c r="F2458" s="122"/>
      <c r="G2458" s="122"/>
      <c r="H2458" s="122"/>
      <c r="I2458" s="122"/>
      <c r="J2458" s="122"/>
      <c r="K2458" s="122"/>
      <c r="L2458" s="122"/>
      <c r="M2458" s="122"/>
      <c r="N2458" s="122"/>
      <c r="O2458" s="122"/>
      <c r="P2458" s="122"/>
      <c r="Q2458" s="122"/>
      <c r="R2458" s="122"/>
      <c r="S2458" s="122"/>
      <c r="T2458" s="122"/>
      <c r="U2458" s="122"/>
      <c r="V2458" s="122"/>
      <c r="W2458" s="122"/>
      <c r="X2458" s="122"/>
      <c r="Y2458" s="122"/>
      <c r="Z2458" s="122"/>
      <c r="AA2458" s="122"/>
      <c r="AB2458" s="122"/>
      <c r="AC2458" s="122"/>
      <c r="AD2458" s="122"/>
      <c r="AE2458" s="122"/>
      <c r="AF2458" s="122"/>
      <c r="AG2458" s="122"/>
      <c r="AH2458" s="122"/>
      <c r="AI2458" s="122"/>
      <c r="AJ2458" s="122"/>
      <c r="AK2458" s="122"/>
      <c r="AL2458" s="122"/>
      <c r="AM2458" s="122"/>
      <c r="AN2458" s="122"/>
      <c r="AQ2458" t="str">
        <f>IF(AND(OR($B$1="ALL",$B$1=C2458),OR($E$1="ALL",$E$1=D2458),OR($B$2="ALL",$B$2=A2458),OR($E$2="ALL",IFERROR(SEARCH($E$2,B2458),0)&gt;0)),"MATCH","")</f>
        <v/>
      </c>
    </row>
    <row r="2459" spans="1:43" ht="14.25" customHeight="1" x14ac:dyDescent="0.25">
      <c r="A2459" s="108" t="s">
        <v>1137</v>
      </c>
      <c r="B2459" s="136" t="s">
        <v>1138</v>
      </c>
      <c r="C2459" s="136" t="s">
        <v>1139</v>
      </c>
      <c r="D2459" s="136" t="s">
        <v>1140</v>
      </c>
      <c r="E2459" s="136" t="s">
        <v>1141</v>
      </c>
      <c r="F2459" s="136" t="s">
        <v>1142</v>
      </c>
      <c r="G2459" s="136" t="s">
        <v>1143</v>
      </c>
      <c r="H2459" s="136" t="s">
        <v>1144</v>
      </c>
      <c r="I2459" s="136" t="s">
        <v>1145</v>
      </c>
      <c r="J2459" s="136" t="s">
        <v>1146</v>
      </c>
      <c r="K2459" s="136" t="s">
        <v>1147</v>
      </c>
      <c r="L2459" s="136" t="s">
        <v>1148</v>
      </c>
      <c r="M2459" s="136" t="s">
        <v>1149</v>
      </c>
      <c r="N2459" s="136" t="s">
        <v>1150</v>
      </c>
      <c r="O2459" s="136" t="s">
        <v>1151</v>
      </c>
      <c r="P2459" s="136" t="s">
        <v>1152</v>
      </c>
      <c r="Q2459" s="136" t="s">
        <v>1153</v>
      </c>
      <c r="R2459" s="136" t="s">
        <v>1154</v>
      </c>
      <c r="S2459" s="136" t="s">
        <v>1155</v>
      </c>
      <c r="T2459" s="136" t="s">
        <v>1156</v>
      </c>
      <c r="U2459" s="136" t="s">
        <v>1157</v>
      </c>
      <c r="V2459" s="136" t="s">
        <v>1158</v>
      </c>
      <c r="W2459" s="136" t="s">
        <v>1159</v>
      </c>
      <c r="X2459" s="136" t="s">
        <v>1160</v>
      </c>
      <c r="Y2459" s="136" t="s">
        <v>1161</v>
      </c>
      <c r="Z2459" s="136" t="s">
        <v>1162</v>
      </c>
      <c r="AA2459" s="136" t="s">
        <v>1163</v>
      </c>
      <c r="AB2459" s="137" t="s">
        <v>156</v>
      </c>
      <c r="AC2459" s="137" t="s">
        <v>157</v>
      </c>
      <c r="AD2459" s="137" t="s">
        <v>158</v>
      </c>
      <c r="AE2459" s="137" t="s">
        <v>139</v>
      </c>
      <c r="AF2459" s="138" t="s">
        <v>140</v>
      </c>
      <c r="AG2459" s="138" t="s">
        <v>141</v>
      </c>
      <c r="AH2459" s="138" t="s">
        <v>142</v>
      </c>
      <c r="AI2459" s="138" t="s">
        <v>143</v>
      </c>
      <c r="AJ2459" s="139" t="s">
        <v>144</v>
      </c>
      <c r="AK2459" s="139" t="s">
        <v>145</v>
      </c>
      <c r="AL2459" s="139" t="s">
        <v>146</v>
      </c>
      <c r="AM2459" s="140" t="s">
        <v>147</v>
      </c>
      <c r="AN2459" s="140" t="s">
        <v>148</v>
      </c>
      <c r="AQ2459" t="str">
        <f>AQ2458</f>
        <v/>
      </c>
    </row>
    <row r="2460" spans="1:43" ht="14.25" customHeight="1" x14ac:dyDescent="0.25">
      <c r="A2460" s="99" t="s">
        <v>1164</v>
      </c>
      <c r="B2460" s="112">
        <f>'Run Rate'!E249</f>
        <v>204</v>
      </c>
      <c r="C2460" s="112">
        <f>'Run Rate'!F249</f>
        <v>27</v>
      </c>
      <c r="D2460" s="112">
        <f>'Run Rate'!G249</f>
        <v>63</v>
      </c>
      <c r="E2460" s="112">
        <f>'Run Rate'!H249</f>
        <v>48</v>
      </c>
      <c r="F2460" s="112">
        <f>'Run Rate'!I249</f>
        <v>100</v>
      </c>
      <c r="G2460" s="112">
        <f>'Run Rate'!J249</f>
        <v>56</v>
      </c>
      <c r="H2460" s="112">
        <f>'Run Rate'!K249</f>
        <v>77</v>
      </c>
      <c r="I2460" s="112">
        <f>'Run Rate'!L249</f>
        <v>41</v>
      </c>
      <c r="J2460" s="112">
        <f>'Run Rate'!M249</f>
        <v>134</v>
      </c>
      <c r="K2460" s="112">
        <f>'Run Rate'!N249</f>
        <v>32</v>
      </c>
      <c r="L2460" s="112">
        <f>'Run Rate'!O249</f>
        <v>47</v>
      </c>
      <c r="M2460" s="112">
        <f>'Run Rate'!P249</f>
        <v>68</v>
      </c>
      <c r="N2460" s="112">
        <f>'Run Rate'!Q249</f>
        <v>37</v>
      </c>
      <c r="O2460" s="112">
        <f>'Run Rate'!R249</f>
        <v>25</v>
      </c>
      <c r="P2460" s="112">
        <f>'Run Rate'!S249</f>
        <v>6</v>
      </c>
      <c r="Q2460" s="112">
        <f>'Run Rate'!T249</f>
        <v>113</v>
      </c>
      <c r="R2460" s="112">
        <f>'Run Rate'!U249</f>
        <v>59</v>
      </c>
      <c r="S2460" s="112">
        <f>'Run Rate'!V249</f>
        <v>79</v>
      </c>
      <c r="T2460" s="112">
        <f>'Run Rate'!W249</f>
        <v>159</v>
      </c>
      <c r="U2460" s="112">
        <f>'Run Rate'!X249</f>
        <v>82</v>
      </c>
      <c r="V2460" s="112">
        <f>'Run Rate'!Y249</f>
        <v>58</v>
      </c>
      <c r="W2460" s="112">
        <f>'Run Rate'!Z249</f>
        <v>76</v>
      </c>
      <c r="X2460" s="112">
        <f>'Run Rate'!AA249</f>
        <v>168</v>
      </c>
      <c r="Y2460" s="112">
        <f>'Run Rate'!AB249</f>
        <v>122</v>
      </c>
      <c r="Z2460" s="112">
        <f>'Run Rate'!AC249</f>
        <v>69</v>
      </c>
      <c r="AA2460" s="112">
        <f>'Run Rate'!AD249</f>
        <v>69</v>
      </c>
      <c r="AB2460" s="113">
        <v>85</v>
      </c>
      <c r="AC2460" s="112">
        <v>85</v>
      </c>
      <c r="AD2460" s="112">
        <v>85</v>
      </c>
      <c r="AE2460" s="112">
        <v>85</v>
      </c>
      <c r="AF2460" s="112">
        <v>85</v>
      </c>
      <c r="AG2460" s="112">
        <v>85</v>
      </c>
      <c r="AH2460" s="112">
        <v>85</v>
      </c>
      <c r="AI2460" s="112">
        <v>85</v>
      </c>
      <c r="AJ2460" s="112">
        <v>85</v>
      </c>
      <c r="AK2460" s="112">
        <v>85</v>
      </c>
      <c r="AL2460" s="112">
        <v>85</v>
      </c>
      <c r="AM2460" s="112">
        <v>85</v>
      </c>
      <c r="AN2460" s="112">
        <v>85</v>
      </c>
      <c r="AQ2460" t="str">
        <f>AQ2458</f>
        <v/>
      </c>
    </row>
    <row r="2461" spans="1:43" ht="14.25" customHeight="1" x14ac:dyDescent="0.25">
      <c r="A2461" s="99" t="s">
        <v>1165</v>
      </c>
      <c r="B2461" s="114"/>
      <c r="C2461" s="114"/>
      <c r="D2461" s="114"/>
      <c r="E2461" s="114"/>
      <c r="F2461" s="114"/>
      <c r="G2461" s="114"/>
      <c r="H2461" s="114"/>
      <c r="I2461" s="114"/>
      <c r="J2461" s="114"/>
      <c r="K2461" s="114"/>
      <c r="L2461" s="114"/>
      <c r="M2461" s="114"/>
      <c r="N2461" s="114"/>
      <c r="O2461" s="114"/>
      <c r="P2461" s="114"/>
      <c r="Q2461" s="114"/>
      <c r="R2461" s="114"/>
      <c r="S2461" s="114"/>
      <c r="T2461" s="114"/>
      <c r="U2461" s="114"/>
      <c r="V2461" s="114"/>
      <c r="W2461" s="115"/>
      <c r="X2461" s="115"/>
      <c r="Y2461" s="115"/>
      <c r="Z2461" s="115"/>
      <c r="AA2461" s="112" t="s">
        <v>1166</v>
      </c>
      <c r="AB2461" s="113"/>
      <c r="AC2461" s="112"/>
      <c r="AD2461" s="112"/>
      <c r="AE2461" s="112"/>
      <c r="AF2461" s="112"/>
      <c r="AG2461" s="112"/>
      <c r="AH2461" s="112"/>
      <c r="AI2461" s="112"/>
      <c r="AJ2461" s="112"/>
      <c r="AK2461" s="112"/>
      <c r="AL2461" s="112"/>
      <c r="AM2461" s="112"/>
      <c r="AN2461" s="112"/>
      <c r="AQ2461" t="str">
        <f>AQ2458</f>
        <v/>
      </c>
    </row>
    <row r="2462" spans="1:43" ht="14.25" customHeight="1" x14ac:dyDescent="0.25">
      <c r="A2462" s="99" t="s">
        <v>1167</v>
      </c>
      <c r="B2462" s="114"/>
      <c r="C2462" s="114"/>
      <c r="D2462" s="114"/>
      <c r="E2462" s="114"/>
      <c r="F2462" s="114"/>
      <c r="G2462" s="114"/>
      <c r="H2462" s="114"/>
      <c r="I2462" s="114"/>
      <c r="J2462" s="114"/>
      <c r="K2462" s="114"/>
      <c r="L2462" s="114"/>
      <c r="M2462" s="114"/>
      <c r="N2462" s="114"/>
      <c r="O2462" s="114"/>
      <c r="P2462" s="114"/>
      <c r="Q2462" s="114"/>
      <c r="R2462" s="114"/>
      <c r="S2462" s="114"/>
      <c r="T2462" s="114"/>
      <c r="U2462" s="114"/>
      <c r="V2462" s="114"/>
      <c r="W2462" s="115"/>
      <c r="X2462" s="116"/>
      <c r="Y2462" s="117"/>
      <c r="Z2462" s="115"/>
      <c r="AA2462" s="112" t="s">
        <v>1168</v>
      </c>
      <c r="AB2462" s="113">
        <f>'Demand Input VP'!B1234</f>
        <v>0</v>
      </c>
      <c r="AC2462" s="112">
        <f>'Demand Input VP'!C1234</f>
        <v>0</v>
      </c>
      <c r="AD2462" s="112">
        <f>'Demand Input VP'!D1234</f>
        <v>0</v>
      </c>
      <c r="AE2462" s="112">
        <f>'Demand Input VP'!E1234</f>
        <v>0</v>
      </c>
      <c r="AF2462" s="112">
        <f>'Demand Input VP'!F1234</f>
        <v>0</v>
      </c>
      <c r="AG2462" s="112">
        <f>'Demand Input VP'!G1234</f>
        <v>0</v>
      </c>
      <c r="AH2462" s="112">
        <f>'Demand Input VP'!H1234</f>
        <v>0</v>
      </c>
      <c r="AI2462" s="112">
        <f>'Demand Input VP'!I1234</f>
        <v>0</v>
      </c>
      <c r="AJ2462" s="112">
        <f>'Demand Input VP'!J1234</f>
        <v>0</v>
      </c>
      <c r="AK2462" s="112">
        <f>'Demand Input VP'!K1234</f>
        <v>0</v>
      </c>
      <c r="AL2462" s="112">
        <f>'Demand Input VP'!L1234</f>
        <v>0</v>
      </c>
      <c r="AM2462" s="112">
        <f>'Demand Input VP'!M1234</f>
        <v>0</v>
      </c>
      <c r="AN2462" s="112">
        <f>'Demand Input VP'!N1234</f>
        <v>0</v>
      </c>
      <c r="AQ2462" t="str">
        <f>AQ2458</f>
        <v/>
      </c>
    </row>
    <row r="2463" spans="1:43" ht="14.25" customHeight="1" x14ac:dyDescent="0.25">
      <c r="A2463" s="99" t="s">
        <v>1169</v>
      </c>
      <c r="B2463" s="118"/>
      <c r="C2463" s="118"/>
      <c r="D2463" s="118"/>
      <c r="E2463" s="118"/>
      <c r="F2463" s="118"/>
      <c r="G2463" s="118"/>
      <c r="H2463" s="118"/>
      <c r="I2463" s="118"/>
      <c r="J2463" s="118"/>
      <c r="K2463" s="118"/>
      <c r="L2463" s="118"/>
      <c r="M2463" s="118"/>
      <c r="N2463" s="118"/>
      <c r="O2463" s="118"/>
      <c r="P2463" s="118"/>
      <c r="Q2463" s="118"/>
      <c r="R2463" s="118"/>
      <c r="S2463" s="118"/>
      <c r="T2463" s="118"/>
      <c r="U2463" s="118"/>
      <c r="V2463" s="118"/>
      <c r="W2463" s="115"/>
      <c r="X2463" s="116"/>
      <c r="Y2463" s="117"/>
      <c r="Z2463" s="119"/>
      <c r="AA2463" s="120" t="s">
        <v>1170</v>
      </c>
      <c r="AB2463" s="121">
        <f>'Demand Input VP'!B1233</f>
        <v>0</v>
      </c>
      <c r="AC2463" s="120">
        <f>'Demand Input VP'!C1233</f>
        <v>0</v>
      </c>
      <c r="AD2463" s="120">
        <f>'Demand Input VP'!D1233</f>
        <v>0</v>
      </c>
      <c r="AE2463" s="120">
        <f>'Demand Input VP'!E1233</f>
        <v>0</v>
      </c>
      <c r="AF2463" s="120">
        <f>'Demand Input VP'!F1233</f>
        <v>0</v>
      </c>
      <c r="AG2463" s="120">
        <f>'Demand Input VP'!G1233</f>
        <v>0</v>
      </c>
      <c r="AH2463" s="120">
        <f>'Demand Input VP'!H1233</f>
        <v>0</v>
      </c>
      <c r="AI2463" s="120">
        <f>'Demand Input VP'!I1233</f>
        <v>0</v>
      </c>
      <c r="AJ2463" s="120">
        <f>'Demand Input VP'!J1233</f>
        <v>0</v>
      </c>
      <c r="AK2463" s="120">
        <f>'Demand Input VP'!K1233</f>
        <v>0</v>
      </c>
      <c r="AL2463" s="120">
        <f>'Demand Input VP'!L1233</f>
        <v>0</v>
      </c>
      <c r="AM2463" s="120">
        <f>'Demand Input VP'!M1233</f>
        <v>0</v>
      </c>
      <c r="AN2463" s="120">
        <f>'Demand Input VP'!N1233</f>
        <v>0</v>
      </c>
      <c r="AQ2463" t="str">
        <f>AQ2458</f>
        <v/>
      </c>
    </row>
    <row r="2464" spans="1:43" ht="14.25" customHeight="1" x14ac:dyDescent="0.25">
      <c r="A2464" s="1"/>
      <c r="B2464" s="122"/>
      <c r="C2464" s="122"/>
      <c r="D2464" s="122"/>
      <c r="E2464" s="122"/>
      <c r="F2464" s="122"/>
      <c r="G2464" s="122"/>
      <c r="H2464" s="122"/>
      <c r="I2464" s="122"/>
      <c r="J2464" s="122"/>
      <c r="K2464" s="122"/>
      <c r="L2464" s="122"/>
      <c r="M2464" s="122"/>
      <c r="N2464" s="122"/>
      <c r="O2464" s="122"/>
      <c r="P2464" s="122"/>
      <c r="Q2464" s="122"/>
      <c r="R2464" s="122"/>
      <c r="S2464" s="122"/>
      <c r="T2464" s="122"/>
      <c r="U2464" s="122"/>
      <c r="V2464" s="122"/>
      <c r="W2464" s="123"/>
      <c r="X2464" s="116"/>
      <c r="Y2464" s="117"/>
      <c r="Z2464" s="123"/>
      <c r="AA2464" s="112" t="s">
        <v>1171</v>
      </c>
      <c r="AB2464" s="113">
        <f>'Demand Input MP'!B1234</f>
        <v>0</v>
      </c>
      <c r="AC2464" s="112">
        <f>'Demand Input MP'!C1234</f>
        <v>0</v>
      </c>
      <c r="AD2464" s="112">
        <f>'Demand Input MP'!D1234</f>
        <v>0</v>
      </c>
      <c r="AE2464" s="112">
        <f>'Demand Input MP'!E1234</f>
        <v>0</v>
      </c>
      <c r="AF2464" s="112">
        <f>'Demand Input MP'!F1234</f>
        <v>0</v>
      </c>
      <c r="AG2464" s="112">
        <f>'Demand Input MP'!G1234</f>
        <v>0</v>
      </c>
      <c r="AH2464" s="112">
        <f>'Demand Input MP'!H1234</f>
        <v>0</v>
      </c>
      <c r="AI2464" s="112">
        <f>'Demand Input MP'!I1234</f>
        <v>0</v>
      </c>
      <c r="AJ2464" s="112">
        <f>'Demand Input MP'!J1234</f>
        <v>0</v>
      </c>
      <c r="AK2464" s="112">
        <f>'Demand Input MP'!K1234</f>
        <v>0</v>
      </c>
      <c r="AL2464" s="112">
        <f>'Demand Input MP'!L1234</f>
        <v>0</v>
      </c>
      <c r="AM2464" s="112">
        <f>'Demand Input MP'!M1234</f>
        <v>0</v>
      </c>
      <c r="AN2464" s="112">
        <f>'Demand Input MP'!N1234</f>
        <v>0</v>
      </c>
      <c r="AQ2464" t="str">
        <f>AQ2458</f>
        <v/>
      </c>
    </row>
    <row r="2465" spans="1:43" ht="14.25" customHeight="1" x14ac:dyDescent="0.25">
      <c r="A2465" s="1"/>
      <c r="B2465" s="122"/>
      <c r="C2465" s="122"/>
      <c r="D2465" s="122"/>
      <c r="E2465" s="122"/>
      <c r="F2465" s="122"/>
      <c r="G2465" s="122"/>
      <c r="H2465" s="122"/>
      <c r="I2465" s="122"/>
      <c r="J2465" s="122"/>
      <c r="K2465" s="122"/>
      <c r="L2465" s="122"/>
      <c r="M2465" s="122"/>
      <c r="N2465" s="122"/>
      <c r="O2465" s="122"/>
      <c r="P2465" s="122"/>
      <c r="Q2465" s="122"/>
      <c r="R2465" s="122"/>
      <c r="S2465" s="122"/>
      <c r="T2465" s="122"/>
      <c r="U2465" s="122"/>
      <c r="V2465" s="124" t="s">
        <v>91</v>
      </c>
      <c r="W2465" s="125">
        <f>IFERROR(IF(SUM('Run Rate History'!E249:AD249)&gt;0,(SUMPRODUCT((B2460:AA2460&gt;=PERCENTILE(B2460:AA2460,0.1))*(B2460:AA2460&lt;=PERCENTILE(B2460:AA2460,0.9))*B2460:AA2460)+SUMPRODUCT(('Run Rate History'!E249:AD249&gt;=PERCENTILE(B2460:AA2460,0.1))*('Run Rate History'!E249:AD249&lt;=PERCENTILE(B2460:AA2460,0.9))*'Run Rate History'!E249:AD249))/(SUMPRODUCT((B2460:AA2460&gt;=PERCENTILE(B2460:AA2460,0.1))*(B2460:AA2460&lt;=PERCENTILE(B2460:AA2460,0.9))*1)+SUMPRODUCT(('Run Rate History'!E249:AD249&gt;=PERCENTILE(B2460:AA2460,0.1))*('Run Rate History'!E249:AD249&lt;=PERCENTILE(B2460:AA2460,0.9))*1)),TRIMMEAN(B2460:AA2460,0.15)),0)</f>
        <v>69.19047619047619</v>
      </c>
      <c r="X2465" s="126" t="s">
        <v>1172</v>
      </c>
      <c r="Y2465" s="127">
        <f>SUM(B2460:AA2460)/26</f>
        <v>77.65384615384616</v>
      </c>
      <c r="Z2465" s="128"/>
      <c r="AA2465" s="112" t="s">
        <v>1173</v>
      </c>
      <c r="AB2465" s="113">
        <f>'Demand Input MP'!B1233</f>
        <v>0</v>
      </c>
      <c r="AC2465" s="112">
        <f>'Demand Input MP'!C1233</f>
        <v>0</v>
      </c>
      <c r="AD2465" s="112">
        <f>'Demand Input MP'!D1233</f>
        <v>0</v>
      </c>
      <c r="AE2465" s="112">
        <f>'Demand Input MP'!E1233</f>
        <v>0</v>
      </c>
      <c r="AF2465" s="112">
        <f>'Demand Input MP'!F1233</f>
        <v>0</v>
      </c>
      <c r="AG2465" s="112">
        <f>'Demand Input MP'!G1233</f>
        <v>0</v>
      </c>
      <c r="AH2465" s="112">
        <f>'Demand Input MP'!H1233</f>
        <v>0</v>
      </c>
      <c r="AI2465" s="112">
        <f>'Demand Input MP'!I1233</f>
        <v>0</v>
      </c>
      <c r="AJ2465" s="112">
        <f>'Demand Input MP'!J1233</f>
        <v>0</v>
      </c>
      <c r="AK2465" s="112">
        <f>'Demand Input MP'!K1233</f>
        <v>0</v>
      </c>
      <c r="AL2465" s="112">
        <f>'Demand Input MP'!L1233</f>
        <v>0</v>
      </c>
      <c r="AM2465" s="112">
        <f>'Demand Input MP'!M1233</f>
        <v>0</v>
      </c>
      <c r="AN2465" s="112">
        <f>'Demand Input MP'!N1233</f>
        <v>0</v>
      </c>
      <c r="AQ2465" t="str">
        <f>AQ2458</f>
        <v/>
      </c>
    </row>
    <row r="2466" spans="1:43" ht="14.25" customHeight="1" x14ac:dyDescent="0.25">
      <c r="A2466" s="1"/>
      <c r="B2466" s="122"/>
      <c r="C2466" s="122"/>
      <c r="D2466" s="122"/>
      <c r="E2466" s="122"/>
      <c r="F2466" s="122"/>
      <c r="G2466" s="122"/>
      <c r="H2466" s="122"/>
      <c r="I2466" s="122"/>
      <c r="J2466" s="122"/>
      <c r="K2466" s="122"/>
      <c r="L2466" s="122"/>
      <c r="M2466" s="122"/>
      <c r="N2466" s="122"/>
      <c r="O2466" s="122"/>
      <c r="P2466" s="122"/>
      <c r="Q2466" s="122"/>
      <c r="R2466" s="122"/>
      <c r="S2466" s="122"/>
      <c r="T2466" s="122"/>
      <c r="U2466" s="122"/>
      <c r="V2466" s="124" t="s">
        <v>94</v>
      </c>
      <c r="W2466" s="125">
        <f>IFERROR((1*MIN(MAX(X2460,0.5*IF(SUM('Run Rate History'!E249:AD249)&gt;0,(MEDIAN(IF(B2460:AA2460&gt;0,B2460:AA2460))+MEDIAN(IF('Run Rate History'!E249:AD249&gt;0,'Run Rate History'!E249:AD249)))/2,MEDIAN(IF(B2460:AA2460&gt;0,B2460:AA2460)))),2*IF(SUM('Run Rate History'!E249:AD249)&gt;0,(MEDIAN(IF(B2460:AA2460&gt;0,B2460:AA2460))+MEDIAN(IF('Run Rate History'!E249:AD249&gt;0,'Run Rate History'!E249:AD249)))/2,MEDIAN(IF(B2460:AA2460&gt;0,B2460:AA2460))))+2*MIN(MAX(Y2460,0.5*IF(SUM('Run Rate History'!E249:AD249)&gt;0,(MEDIAN(IF(B2460:AA2460&gt;0,B2460:AA2460))+MEDIAN(IF('Run Rate History'!E249:AD249&gt;0,'Run Rate History'!E249:AD249)))/2,MEDIAN(IF(B2460:AA2460&gt;0,B2460:AA2460)))),2*IF(SUM('Run Rate History'!E249:AD249)&gt;0,(MEDIAN(IF(B2460:AA2460&gt;0,B2460:AA2460))+MEDIAN(IF('Run Rate History'!E249:AD249&gt;0,'Run Rate History'!E249:AD249)))/2,MEDIAN(IF(B2460:AA2460&gt;0,B2460:AA2460))))+3*MIN(MAX(Z2460,0.5*IF(SUM('Run Rate History'!E249:AD249)&gt;0,(MEDIAN(IF(B2460:AA2460&gt;0,B2460:AA2460))+MEDIAN(IF('Run Rate History'!E249:AD249&gt;0,'Run Rate History'!E249:AD249)))/2,MEDIAN(IF(B2460:AA2460&gt;0,B2460:AA2460)))),2*IF(SUM('Run Rate History'!E249:AD249)&gt;0,(MEDIAN(IF(B2460:AA2460&gt;0,B2460:AA2460))+MEDIAN(IF('Run Rate History'!E249:AD249&gt;0,'Run Rate History'!E249:AD249)))/2,MEDIAN(IF(B2460:AA2460&gt;0,B2460:AA2460))))+4*MIN(MAX(AA2460,0.5*IF(SUM('Run Rate History'!E249:AD249)&gt;0,(MEDIAN(IF(B2460:AA2460&gt;0,B2460:AA2460))+MEDIAN(IF('Run Rate History'!E249:AD249&gt;0,'Run Rate History'!E249:AD249)))/2,MEDIAN(IF(B2460:AA2460&gt;0,B2460:AA2460)))),2*IF(SUM('Run Rate History'!E249:AD249)&gt;0,(MEDIAN(IF(B2460:AA2460&gt;0,B2460:AA2460))+MEDIAN(IF('Run Rate History'!E249:AD249&gt;0,'Run Rate History'!E249:AD249)))/2,MEDIAN(IF(B2460:AA2460&gt;0,B2460:AA2460)))))/10,0)</f>
        <v>86.4</v>
      </c>
      <c r="X2466" s="129" t="s">
        <v>1174</v>
      </c>
      <c r="Y2466" s="130">
        <f>IFERROR(VLOOKUP(A2458,'Stanje zaliha'!A:E,5,FALSE()),0)</f>
        <v>2425</v>
      </c>
      <c r="Z2466" s="131"/>
      <c r="AA2466" s="113" t="s">
        <v>1175</v>
      </c>
      <c r="AB2466" s="118">
        <f t="shared" ref="AB2466:AN2466" si="490">SUM(AB2462:AB2465)</f>
        <v>0</v>
      </c>
      <c r="AC2466" s="118">
        <f t="shared" si="490"/>
        <v>0</v>
      </c>
      <c r="AD2466" s="118">
        <f t="shared" si="490"/>
        <v>0</v>
      </c>
      <c r="AE2466" s="118">
        <f t="shared" si="490"/>
        <v>0</v>
      </c>
      <c r="AF2466" s="118">
        <f t="shared" si="490"/>
        <v>0</v>
      </c>
      <c r="AG2466" s="118">
        <f t="shared" si="490"/>
        <v>0</v>
      </c>
      <c r="AH2466" s="118">
        <f t="shared" si="490"/>
        <v>0</v>
      </c>
      <c r="AI2466" s="118">
        <f t="shared" si="490"/>
        <v>0</v>
      </c>
      <c r="AJ2466" s="118">
        <f t="shared" si="490"/>
        <v>0</v>
      </c>
      <c r="AK2466" s="118">
        <f t="shared" si="490"/>
        <v>0</v>
      </c>
      <c r="AL2466" s="118">
        <f t="shared" si="490"/>
        <v>0</v>
      </c>
      <c r="AM2466" s="118">
        <f t="shared" si="490"/>
        <v>0</v>
      </c>
      <c r="AN2466" s="118">
        <f t="shared" si="490"/>
        <v>0</v>
      </c>
      <c r="AQ2466" t="str">
        <f>AQ2458</f>
        <v/>
      </c>
    </row>
    <row r="2467" spans="1:43" ht="14.25" customHeight="1" x14ac:dyDescent="0.25">
      <c r="A2467" s="1"/>
      <c r="B2467" s="122"/>
      <c r="C2467" s="122"/>
      <c r="D2467" s="122"/>
      <c r="E2467" s="122"/>
      <c r="F2467" s="122"/>
      <c r="G2467" s="122"/>
      <c r="H2467" s="122"/>
      <c r="I2467" s="122"/>
      <c r="J2467" s="122"/>
      <c r="K2467" s="122"/>
      <c r="L2467" s="122"/>
      <c r="M2467" s="122"/>
      <c r="N2467" s="122"/>
      <c r="O2467" s="122"/>
      <c r="P2467" s="122"/>
      <c r="Q2467" s="122"/>
      <c r="R2467" s="122"/>
      <c r="S2467" s="122"/>
      <c r="T2467" s="122"/>
      <c r="U2467" s="122"/>
      <c r="V2467" s="124" t="s">
        <v>95</v>
      </c>
      <c r="W2467" s="125">
        <f>IFERROR(0.6*W2466+0.4*W2465,0)</f>
        <v>79.516190476190474</v>
      </c>
      <c r="X2467" s="132" t="s">
        <v>1176</v>
      </c>
      <c r="Y2467" s="133">
        <f>IFERROR(SUMIF('Popis poslanih narudžbi'!A:A,A2458,'Popis poslanih narudžbi'!C:C),0)</f>
        <v>0</v>
      </c>
      <c r="Z2467" s="131"/>
      <c r="AA2467" s="134" t="s">
        <v>1177</v>
      </c>
      <c r="AB2467" s="118">
        <f t="shared" ref="AB2467:AN2467" si="491">AB2460+AB2466</f>
        <v>85</v>
      </c>
      <c r="AC2467" s="118">
        <f t="shared" si="491"/>
        <v>85</v>
      </c>
      <c r="AD2467" s="118">
        <f t="shared" si="491"/>
        <v>85</v>
      </c>
      <c r="AE2467" s="118">
        <f t="shared" si="491"/>
        <v>85</v>
      </c>
      <c r="AF2467" s="118">
        <f t="shared" si="491"/>
        <v>85</v>
      </c>
      <c r="AG2467" s="118">
        <f t="shared" si="491"/>
        <v>85</v>
      </c>
      <c r="AH2467" s="118">
        <f t="shared" si="491"/>
        <v>85</v>
      </c>
      <c r="AI2467" s="118">
        <f t="shared" si="491"/>
        <v>85</v>
      </c>
      <c r="AJ2467" s="118">
        <f t="shared" si="491"/>
        <v>85</v>
      </c>
      <c r="AK2467" s="118">
        <f t="shared" si="491"/>
        <v>85</v>
      </c>
      <c r="AL2467" s="118">
        <f t="shared" si="491"/>
        <v>85</v>
      </c>
      <c r="AM2467" s="118">
        <f t="shared" si="491"/>
        <v>85</v>
      </c>
      <c r="AN2467" s="118">
        <f t="shared" si="491"/>
        <v>85</v>
      </c>
      <c r="AQ2467" t="str">
        <f>AQ2458</f>
        <v/>
      </c>
    </row>
    <row r="2468" spans="1:43" ht="14.25" customHeight="1" x14ac:dyDescent="0.25">
      <c r="A2468" s="107" t="str">
        <f>'Run Rate'!A250</f>
        <v>ZOE12403</v>
      </c>
      <c r="B2468" s="135" t="str">
        <f>'Run Rate'!B250</f>
        <v>ZOE Daily Lift 60caps</v>
      </c>
      <c r="C2468" s="135" t="str">
        <f>'Run Rate'!C250</f>
        <v>SPORTSKA PREHRANA</v>
      </c>
      <c r="D2468" s="135" t="str">
        <f>'Run Rate'!D250</f>
        <v>02 SILVER</v>
      </c>
      <c r="E2468" s="122"/>
      <c r="F2468" s="122"/>
      <c r="G2468" s="122"/>
      <c r="H2468" s="122"/>
      <c r="I2468" s="122"/>
      <c r="J2468" s="122"/>
      <c r="K2468" s="122"/>
      <c r="L2468" s="122"/>
      <c r="M2468" s="122"/>
      <c r="N2468" s="122"/>
      <c r="O2468" s="122"/>
      <c r="P2468" s="122"/>
      <c r="Q2468" s="122"/>
      <c r="R2468" s="122"/>
      <c r="S2468" s="122"/>
      <c r="T2468" s="122"/>
      <c r="U2468" s="122"/>
      <c r="V2468" s="122"/>
      <c r="W2468" s="122"/>
      <c r="X2468" s="122"/>
      <c r="Y2468" s="122"/>
      <c r="Z2468" s="122"/>
      <c r="AA2468" s="122"/>
      <c r="AB2468" s="122"/>
      <c r="AC2468" s="122"/>
      <c r="AD2468" s="122"/>
      <c r="AE2468" s="122"/>
      <c r="AF2468" s="122"/>
      <c r="AG2468" s="122"/>
      <c r="AH2468" s="122"/>
      <c r="AI2468" s="122"/>
      <c r="AJ2468" s="122"/>
      <c r="AK2468" s="122"/>
      <c r="AL2468" s="122"/>
      <c r="AM2468" s="122"/>
      <c r="AN2468" s="122"/>
      <c r="AQ2468" t="str">
        <f>IF(AND(OR($B$1="ALL",$B$1=C2468),OR($E$1="ALL",$E$1=D2468),OR($B$2="ALL",$B$2=A2468),OR($E$2="ALL",IFERROR(SEARCH($E$2,B2468),0)&gt;0)),"MATCH","")</f>
        <v/>
      </c>
    </row>
    <row r="2469" spans="1:43" ht="14.25" customHeight="1" x14ac:dyDescent="0.25">
      <c r="A2469" s="108" t="s">
        <v>1137</v>
      </c>
      <c r="B2469" s="136" t="s">
        <v>1138</v>
      </c>
      <c r="C2469" s="136" t="s">
        <v>1139</v>
      </c>
      <c r="D2469" s="136" t="s">
        <v>1140</v>
      </c>
      <c r="E2469" s="136" t="s">
        <v>1141</v>
      </c>
      <c r="F2469" s="136" t="s">
        <v>1142</v>
      </c>
      <c r="G2469" s="136" t="s">
        <v>1143</v>
      </c>
      <c r="H2469" s="136" t="s">
        <v>1144</v>
      </c>
      <c r="I2469" s="136" t="s">
        <v>1145</v>
      </c>
      <c r="J2469" s="136" t="s">
        <v>1146</v>
      </c>
      <c r="K2469" s="136" t="s">
        <v>1147</v>
      </c>
      <c r="L2469" s="136" t="s">
        <v>1148</v>
      </c>
      <c r="M2469" s="136" t="s">
        <v>1149</v>
      </c>
      <c r="N2469" s="136" t="s">
        <v>1150</v>
      </c>
      <c r="O2469" s="136" t="s">
        <v>1151</v>
      </c>
      <c r="P2469" s="136" t="s">
        <v>1152</v>
      </c>
      <c r="Q2469" s="136" t="s">
        <v>1153</v>
      </c>
      <c r="R2469" s="136" t="s">
        <v>1154</v>
      </c>
      <c r="S2469" s="136" t="s">
        <v>1155</v>
      </c>
      <c r="T2469" s="136" t="s">
        <v>1156</v>
      </c>
      <c r="U2469" s="136" t="s">
        <v>1157</v>
      </c>
      <c r="V2469" s="136" t="s">
        <v>1158</v>
      </c>
      <c r="W2469" s="136" t="s">
        <v>1159</v>
      </c>
      <c r="X2469" s="136" t="s">
        <v>1160</v>
      </c>
      <c r="Y2469" s="136" t="s">
        <v>1161</v>
      </c>
      <c r="Z2469" s="136" t="s">
        <v>1162</v>
      </c>
      <c r="AA2469" s="136" t="s">
        <v>1163</v>
      </c>
      <c r="AB2469" s="137" t="s">
        <v>156</v>
      </c>
      <c r="AC2469" s="137" t="s">
        <v>157</v>
      </c>
      <c r="AD2469" s="137" t="s">
        <v>158</v>
      </c>
      <c r="AE2469" s="137" t="s">
        <v>139</v>
      </c>
      <c r="AF2469" s="138" t="s">
        <v>140</v>
      </c>
      <c r="AG2469" s="138" t="s">
        <v>141</v>
      </c>
      <c r="AH2469" s="138" t="s">
        <v>142</v>
      </c>
      <c r="AI2469" s="138" t="s">
        <v>143</v>
      </c>
      <c r="AJ2469" s="139" t="s">
        <v>144</v>
      </c>
      <c r="AK2469" s="139" t="s">
        <v>145</v>
      </c>
      <c r="AL2469" s="139" t="s">
        <v>146</v>
      </c>
      <c r="AM2469" s="140" t="s">
        <v>147</v>
      </c>
      <c r="AN2469" s="140" t="s">
        <v>148</v>
      </c>
      <c r="AQ2469" t="str">
        <f>AQ2468</f>
        <v/>
      </c>
    </row>
    <row r="2470" spans="1:43" ht="14.25" customHeight="1" x14ac:dyDescent="0.25">
      <c r="A2470" s="99" t="s">
        <v>1164</v>
      </c>
      <c r="B2470" s="112">
        <f>'Run Rate'!E250</f>
        <v>5</v>
      </c>
      <c r="C2470" s="112">
        <f>'Run Rate'!F250</f>
        <v>3</v>
      </c>
      <c r="D2470" s="112">
        <f>'Run Rate'!G250</f>
        <v>4</v>
      </c>
      <c r="E2470" s="112">
        <f>'Run Rate'!H250</f>
        <v>2</v>
      </c>
      <c r="F2470" s="112">
        <f>'Run Rate'!I250</f>
        <v>3</v>
      </c>
      <c r="G2470" s="112">
        <f>'Run Rate'!J250</f>
        <v>6</v>
      </c>
      <c r="H2470" s="112">
        <f>'Run Rate'!K250</f>
        <v>7</v>
      </c>
      <c r="I2470" s="112">
        <f>'Run Rate'!L250</f>
        <v>146</v>
      </c>
      <c r="J2470" s="112">
        <f>'Run Rate'!M250</f>
        <v>213</v>
      </c>
      <c r="K2470" s="112">
        <f>'Run Rate'!N250</f>
        <v>51</v>
      </c>
      <c r="L2470" s="112">
        <f>'Run Rate'!O250</f>
        <v>4</v>
      </c>
      <c r="M2470" s="112">
        <f>'Run Rate'!P250</f>
        <v>8</v>
      </c>
      <c r="N2470" s="112">
        <f>'Run Rate'!Q250</f>
        <v>13</v>
      </c>
      <c r="O2470" s="112">
        <f>'Run Rate'!R250</f>
        <v>3</v>
      </c>
      <c r="P2470" s="112">
        <f>'Run Rate'!S250</f>
        <v>4</v>
      </c>
      <c r="Q2470" s="112">
        <f>'Run Rate'!T250</f>
        <v>9</v>
      </c>
      <c r="R2470" s="112">
        <f>'Run Rate'!U250</f>
        <v>8</v>
      </c>
      <c r="S2470" s="112">
        <f>'Run Rate'!V250</f>
        <v>8</v>
      </c>
      <c r="T2470" s="112">
        <f>'Run Rate'!W250</f>
        <v>1</v>
      </c>
      <c r="U2470" s="112">
        <f>'Run Rate'!X250</f>
        <v>8</v>
      </c>
      <c r="V2470" s="112">
        <f>'Run Rate'!Y250</f>
        <v>13</v>
      </c>
      <c r="W2470" s="112">
        <f>'Run Rate'!Z250</f>
        <v>-14</v>
      </c>
      <c r="X2470" s="112">
        <f>'Run Rate'!AA250</f>
        <v>23</v>
      </c>
      <c r="Y2470" s="112">
        <f>'Run Rate'!AB250</f>
        <v>13</v>
      </c>
      <c r="Z2470" s="112">
        <f>'Run Rate'!AC250</f>
        <v>7</v>
      </c>
      <c r="AA2470" s="112">
        <f>'Run Rate'!AD250</f>
        <v>5</v>
      </c>
      <c r="AB2470" s="113">
        <v>6</v>
      </c>
      <c r="AC2470" s="112">
        <v>7</v>
      </c>
      <c r="AD2470" s="112">
        <v>7</v>
      </c>
      <c r="AE2470" s="112">
        <v>7</v>
      </c>
      <c r="AF2470" s="112">
        <v>7</v>
      </c>
      <c r="AG2470" s="112">
        <v>7</v>
      </c>
      <c r="AH2470" s="112">
        <v>7</v>
      </c>
      <c r="AI2470" s="112">
        <v>7</v>
      </c>
      <c r="AJ2470" s="112">
        <v>7</v>
      </c>
      <c r="AK2470" s="112">
        <v>6</v>
      </c>
      <c r="AL2470" s="112">
        <v>6</v>
      </c>
      <c r="AM2470" s="112">
        <v>6</v>
      </c>
      <c r="AN2470" s="112">
        <v>6</v>
      </c>
      <c r="AQ2470" t="str">
        <f>AQ2468</f>
        <v/>
      </c>
    </row>
    <row r="2471" spans="1:43" ht="14.25" customHeight="1" x14ac:dyDescent="0.25">
      <c r="A2471" s="99" t="s">
        <v>1165</v>
      </c>
      <c r="B2471" s="114"/>
      <c r="C2471" s="114"/>
      <c r="D2471" s="114"/>
      <c r="E2471" s="114"/>
      <c r="F2471" s="114"/>
      <c r="G2471" s="114"/>
      <c r="H2471" s="114"/>
      <c r="I2471" s="114"/>
      <c r="J2471" s="114"/>
      <c r="K2471" s="114"/>
      <c r="L2471" s="114"/>
      <c r="M2471" s="114"/>
      <c r="N2471" s="114"/>
      <c r="O2471" s="114"/>
      <c r="P2471" s="114"/>
      <c r="Q2471" s="114"/>
      <c r="R2471" s="114"/>
      <c r="S2471" s="114"/>
      <c r="T2471" s="114"/>
      <c r="U2471" s="114"/>
      <c r="V2471" s="114"/>
      <c r="W2471" s="115"/>
      <c r="X2471" s="115"/>
      <c r="Y2471" s="115"/>
      <c r="Z2471" s="115"/>
      <c r="AA2471" s="112" t="s">
        <v>1166</v>
      </c>
      <c r="AB2471" s="113"/>
      <c r="AC2471" s="112"/>
      <c r="AD2471" s="112"/>
      <c r="AE2471" s="112"/>
      <c r="AF2471" s="112"/>
      <c r="AG2471" s="112"/>
      <c r="AH2471" s="112"/>
      <c r="AI2471" s="112"/>
      <c r="AJ2471" s="112"/>
      <c r="AK2471" s="112"/>
      <c r="AL2471" s="112"/>
      <c r="AM2471" s="112"/>
      <c r="AN2471" s="112"/>
      <c r="AQ2471" t="str">
        <f>AQ2468</f>
        <v/>
      </c>
    </row>
    <row r="2472" spans="1:43" ht="14.25" customHeight="1" x14ac:dyDescent="0.25">
      <c r="A2472" s="99" t="s">
        <v>1167</v>
      </c>
      <c r="B2472" s="114"/>
      <c r="C2472" s="114"/>
      <c r="D2472" s="114"/>
      <c r="E2472" s="114"/>
      <c r="F2472" s="114"/>
      <c r="G2472" s="114"/>
      <c r="H2472" s="114"/>
      <c r="I2472" s="114"/>
      <c r="J2472" s="114"/>
      <c r="K2472" s="114"/>
      <c r="L2472" s="114"/>
      <c r="M2472" s="114"/>
      <c r="N2472" s="114"/>
      <c r="O2472" s="114"/>
      <c r="P2472" s="114"/>
      <c r="Q2472" s="114"/>
      <c r="R2472" s="114"/>
      <c r="S2472" s="114"/>
      <c r="T2472" s="114"/>
      <c r="U2472" s="114"/>
      <c r="V2472" s="114"/>
      <c r="W2472" s="115"/>
      <c r="X2472" s="116"/>
      <c r="Y2472" s="117"/>
      <c r="Z2472" s="115"/>
      <c r="AA2472" s="112" t="s">
        <v>1168</v>
      </c>
      <c r="AB2472" s="113">
        <f>'Demand Input VP'!B1239</f>
        <v>0</v>
      </c>
      <c r="AC2472" s="112">
        <f>'Demand Input VP'!C1239</f>
        <v>0</v>
      </c>
      <c r="AD2472" s="112">
        <f>'Demand Input VP'!D1239</f>
        <v>0</v>
      </c>
      <c r="AE2472" s="112">
        <f>'Demand Input VP'!E1239</f>
        <v>0</v>
      </c>
      <c r="AF2472" s="112">
        <f>'Demand Input VP'!F1239</f>
        <v>0</v>
      </c>
      <c r="AG2472" s="112">
        <f>'Demand Input VP'!G1239</f>
        <v>0</v>
      </c>
      <c r="AH2472" s="112">
        <f>'Demand Input VP'!H1239</f>
        <v>0</v>
      </c>
      <c r="AI2472" s="112">
        <f>'Demand Input VP'!I1239</f>
        <v>0</v>
      </c>
      <c r="AJ2472" s="112">
        <f>'Demand Input VP'!J1239</f>
        <v>0</v>
      </c>
      <c r="AK2472" s="112">
        <f>'Demand Input VP'!K1239</f>
        <v>0</v>
      </c>
      <c r="AL2472" s="112">
        <f>'Demand Input VP'!L1239</f>
        <v>0</v>
      </c>
      <c r="AM2472" s="112">
        <f>'Demand Input VP'!M1239</f>
        <v>0</v>
      </c>
      <c r="AN2472" s="112">
        <f>'Demand Input VP'!N1239</f>
        <v>0</v>
      </c>
      <c r="AQ2472" t="str">
        <f>AQ2468</f>
        <v/>
      </c>
    </row>
    <row r="2473" spans="1:43" ht="14.25" customHeight="1" x14ac:dyDescent="0.25">
      <c r="A2473" s="99" t="s">
        <v>1169</v>
      </c>
      <c r="B2473" s="118"/>
      <c r="C2473" s="118"/>
      <c r="D2473" s="118"/>
      <c r="E2473" s="118"/>
      <c r="F2473" s="118"/>
      <c r="G2473" s="118"/>
      <c r="H2473" s="118"/>
      <c r="I2473" s="118"/>
      <c r="J2473" s="118"/>
      <c r="K2473" s="118"/>
      <c r="L2473" s="118"/>
      <c r="M2473" s="118"/>
      <c r="N2473" s="118"/>
      <c r="O2473" s="118"/>
      <c r="P2473" s="118"/>
      <c r="Q2473" s="118"/>
      <c r="R2473" s="118"/>
      <c r="S2473" s="118"/>
      <c r="T2473" s="118"/>
      <c r="U2473" s="118"/>
      <c r="V2473" s="118"/>
      <c r="W2473" s="115"/>
      <c r="X2473" s="116"/>
      <c r="Y2473" s="117"/>
      <c r="Z2473" s="119"/>
      <c r="AA2473" s="120" t="s">
        <v>1170</v>
      </c>
      <c r="AB2473" s="121">
        <f>'Demand Input VP'!B1238</f>
        <v>0</v>
      </c>
      <c r="AC2473" s="120">
        <f>'Demand Input VP'!C1238</f>
        <v>0</v>
      </c>
      <c r="AD2473" s="120">
        <f>'Demand Input VP'!D1238</f>
        <v>0</v>
      </c>
      <c r="AE2473" s="120">
        <f>'Demand Input VP'!E1238</f>
        <v>0</v>
      </c>
      <c r="AF2473" s="120">
        <f>'Demand Input VP'!F1238</f>
        <v>0</v>
      </c>
      <c r="AG2473" s="120">
        <f>'Demand Input VP'!G1238</f>
        <v>0</v>
      </c>
      <c r="AH2473" s="120">
        <f>'Demand Input VP'!H1238</f>
        <v>0</v>
      </c>
      <c r="AI2473" s="120">
        <f>'Demand Input VP'!I1238</f>
        <v>0</v>
      </c>
      <c r="AJ2473" s="120">
        <f>'Demand Input VP'!J1238</f>
        <v>0</v>
      </c>
      <c r="AK2473" s="120">
        <f>'Demand Input VP'!K1238</f>
        <v>0</v>
      </c>
      <c r="AL2473" s="120">
        <f>'Demand Input VP'!L1238</f>
        <v>0</v>
      </c>
      <c r="AM2473" s="120">
        <f>'Demand Input VP'!M1238</f>
        <v>0</v>
      </c>
      <c r="AN2473" s="120">
        <f>'Demand Input VP'!N1238</f>
        <v>0</v>
      </c>
      <c r="AQ2473" t="str">
        <f>AQ2468</f>
        <v/>
      </c>
    </row>
    <row r="2474" spans="1:43" ht="14.25" customHeight="1" x14ac:dyDescent="0.25">
      <c r="A2474" s="1"/>
      <c r="B2474" s="122"/>
      <c r="C2474" s="122"/>
      <c r="D2474" s="122"/>
      <c r="E2474" s="122"/>
      <c r="F2474" s="122"/>
      <c r="G2474" s="122"/>
      <c r="H2474" s="122"/>
      <c r="I2474" s="122"/>
      <c r="J2474" s="122"/>
      <c r="K2474" s="122"/>
      <c r="L2474" s="122"/>
      <c r="M2474" s="122"/>
      <c r="N2474" s="122"/>
      <c r="O2474" s="122"/>
      <c r="P2474" s="122"/>
      <c r="Q2474" s="122"/>
      <c r="R2474" s="122"/>
      <c r="S2474" s="122"/>
      <c r="T2474" s="122"/>
      <c r="U2474" s="122"/>
      <c r="V2474" s="122"/>
      <c r="W2474" s="123"/>
      <c r="X2474" s="116"/>
      <c r="Y2474" s="117"/>
      <c r="Z2474" s="123"/>
      <c r="AA2474" s="112" t="s">
        <v>1171</v>
      </c>
      <c r="AB2474" s="113">
        <f>'Demand Input MP'!B1239</f>
        <v>0</v>
      </c>
      <c r="AC2474" s="112">
        <f>'Demand Input MP'!C1239</f>
        <v>0</v>
      </c>
      <c r="AD2474" s="112">
        <f>'Demand Input MP'!D1239</f>
        <v>0</v>
      </c>
      <c r="AE2474" s="112">
        <f>'Demand Input MP'!E1239</f>
        <v>0</v>
      </c>
      <c r="AF2474" s="112">
        <f>'Demand Input MP'!F1239</f>
        <v>0</v>
      </c>
      <c r="AG2474" s="112">
        <f>'Demand Input MP'!G1239</f>
        <v>0</v>
      </c>
      <c r="AH2474" s="112">
        <f>'Demand Input MP'!H1239</f>
        <v>0</v>
      </c>
      <c r="AI2474" s="112">
        <f>'Demand Input MP'!I1239</f>
        <v>0</v>
      </c>
      <c r="AJ2474" s="112">
        <f>'Demand Input MP'!J1239</f>
        <v>0</v>
      </c>
      <c r="AK2474" s="112">
        <f>'Demand Input MP'!K1239</f>
        <v>0</v>
      </c>
      <c r="AL2474" s="112">
        <f>'Demand Input MP'!L1239</f>
        <v>0</v>
      </c>
      <c r="AM2474" s="112">
        <f>'Demand Input MP'!M1239</f>
        <v>0</v>
      </c>
      <c r="AN2474" s="112">
        <f>'Demand Input MP'!N1239</f>
        <v>0</v>
      </c>
      <c r="AQ2474" t="str">
        <f>AQ2468</f>
        <v/>
      </c>
    </row>
    <row r="2475" spans="1:43" ht="14.25" customHeight="1" x14ac:dyDescent="0.25">
      <c r="A2475" s="1"/>
      <c r="B2475" s="122"/>
      <c r="C2475" s="122"/>
      <c r="D2475" s="122"/>
      <c r="E2475" s="122"/>
      <c r="F2475" s="122"/>
      <c r="G2475" s="122"/>
      <c r="H2475" s="122"/>
      <c r="I2475" s="122"/>
      <c r="J2475" s="122"/>
      <c r="K2475" s="122"/>
      <c r="L2475" s="122"/>
      <c r="M2475" s="122"/>
      <c r="N2475" s="122"/>
      <c r="O2475" s="122"/>
      <c r="P2475" s="122"/>
      <c r="Q2475" s="122"/>
      <c r="R2475" s="122"/>
      <c r="S2475" s="122"/>
      <c r="T2475" s="122"/>
      <c r="U2475" s="122"/>
      <c r="V2475" s="124" t="s">
        <v>91</v>
      </c>
      <c r="W2475" s="125">
        <f>IFERROR(IF(SUM('Run Rate History'!E250:AD250)&gt;0,(SUMPRODUCT((B2470:AA2470&gt;=PERCENTILE(B2470:AA2470,0.1))*(B2470:AA2470&lt;=PERCENTILE(B2470:AA2470,0.9))*B2470:AA2470)+SUMPRODUCT(('Run Rate History'!E250:AD250&gt;=PERCENTILE(B2470:AA2470,0.1))*('Run Rate History'!E250:AD250&lt;=PERCENTILE(B2470:AA2470,0.9))*'Run Rate History'!E250:AD250))/(SUMPRODUCT((B2470:AA2470&gt;=PERCENTILE(B2470:AA2470,0.1))*(B2470:AA2470&lt;=PERCENTILE(B2470:AA2470,0.9))*1)+SUMPRODUCT(('Run Rate History'!E250:AD250&gt;=PERCENTILE(B2470:AA2470,0.1))*('Run Rate History'!E250:AD250&lt;=PERCENTILE(B2470:AA2470,0.9))*1)),TRIMMEAN(B2470:AA2470,0.15)),0)</f>
        <v>7.822222222222222</v>
      </c>
      <c r="X2475" s="126" t="s">
        <v>1172</v>
      </c>
      <c r="Y2475" s="127">
        <f>SUM(B2470:AA2470)/26</f>
        <v>21.26923076923077</v>
      </c>
      <c r="Z2475" s="128"/>
      <c r="AA2475" s="112" t="s">
        <v>1173</v>
      </c>
      <c r="AB2475" s="113">
        <f>'Demand Input MP'!B1238</f>
        <v>0</v>
      </c>
      <c r="AC2475" s="112">
        <f>'Demand Input MP'!C1238</f>
        <v>0</v>
      </c>
      <c r="AD2475" s="112">
        <f>'Demand Input MP'!D1238</f>
        <v>0</v>
      </c>
      <c r="AE2475" s="112">
        <f>'Demand Input MP'!E1238</f>
        <v>0</v>
      </c>
      <c r="AF2475" s="112">
        <f>'Demand Input MP'!F1238</f>
        <v>0</v>
      </c>
      <c r="AG2475" s="112">
        <f>'Demand Input MP'!G1238</f>
        <v>0</v>
      </c>
      <c r="AH2475" s="112">
        <f>'Demand Input MP'!H1238</f>
        <v>0</v>
      </c>
      <c r="AI2475" s="112">
        <f>'Demand Input MP'!I1238</f>
        <v>0</v>
      </c>
      <c r="AJ2475" s="112">
        <f>'Demand Input MP'!J1238</f>
        <v>0</v>
      </c>
      <c r="AK2475" s="112">
        <f>'Demand Input MP'!K1238</f>
        <v>0</v>
      </c>
      <c r="AL2475" s="112">
        <f>'Demand Input MP'!L1238</f>
        <v>0</v>
      </c>
      <c r="AM2475" s="112">
        <f>'Demand Input MP'!M1238</f>
        <v>0</v>
      </c>
      <c r="AN2475" s="112">
        <f>'Demand Input MP'!N1238</f>
        <v>0</v>
      </c>
      <c r="AQ2475" t="str">
        <f>AQ2468</f>
        <v/>
      </c>
    </row>
    <row r="2476" spans="1:43" ht="14.25" customHeight="1" x14ac:dyDescent="0.25">
      <c r="A2476" s="1"/>
      <c r="B2476" s="122"/>
      <c r="C2476" s="122"/>
      <c r="D2476" s="122"/>
      <c r="E2476" s="122"/>
      <c r="F2476" s="122"/>
      <c r="G2476" s="122"/>
      <c r="H2476" s="122"/>
      <c r="I2476" s="122"/>
      <c r="J2476" s="122"/>
      <c r="K2476" s="122"/>
      <c r="L2476" s="122"/>
      <c r="M2476" s="122"/>
      <c r="N2476" s="122"/>
      <c r="O2476" s="122"/>
      <c r="P2476" s="122"/>
      <c r="Q2476" s="122"/>
      <c r="R2476" s="122"/>
      <c r="S2476" s="122"/>
      <c r="T2476" s="122"/>
      <c r="U2476" s="122"/>
      <c r="V2476" s="124" t="s">
        <v>94</v>
      </c>
      <c r="W2476" s="125">
        <f>IFERROR((1*MIN(MAX(X2470,0.5*IF(SUM('Run Rate History'!E250:AD250)&gt;0,(MEDIAN(IF(B2470:AA2470&gt;0,B2470:AA2470))+MEDIAN(IF('Run Rate History'!E250:AD250&gt;0,'Run Rate History'!E250:AD250)))/2,MEDIAN(IF(B2470:AA2470&gt;0,B2470:AA2470)))),2*IF(SUM('Run Rate History'!E250:AD250)&gt;0,(MEDIAN(IF(B2470:AA2470&gt;0,B2470:AA2470))+MEDIAN(IF('Run Rate History'!E250:AD250&gt;0,'Run Rate History'!E250:AD250)))/2,MEDIAN(IF(B2470:AA2470&gt;0,B2470:AA2470))))+2*MIN(MAX(Y2470,0.5*IF(SUM('Run Rate History'!E250:AD250)&gt;0,(MEDIAN(IF(B2470:AA2470&gt;0,B2470:AA2470))+MEDIAN(IF('Run Rate History'!E250:AD250&gt;0,'Run Rate History'!E250:AD250)))/2,MEDIAN(IF(B2470:AA2470&gt;0,B2470:AA2470)))),2*IF(SUM('Run Rate History'!E250:AD250)&gt;0,(MEDIAN(IF(B2470:AA2470&gt;0,B2470:AA2470))+MEDIAN(IF('Run Rate History'!E250:AD250&gt;0,'Run Rate History'!E250:AD250)))/2,MEDIAN(IF(B2470:AA2470&gt;0,B2470:AA2470))))+3*MIN(MAX(Z2470,0.5*IF(SUM('Run Rate History'!E250:AD250)&gt;0,(MEDIAN(IF(B2470:AA2470&gt;0,B2470:AA2470))+MEDIAN(IF('Run Rate History'!E250:AD250&gt;0,'Run Rate History'!E250:AD250)))/2,MEDIAN(IF(B2470:AA2470&gt;0,B2470:AA2470)))),2*IF(SUM('Run Rate History'!E250:AD250)&gt;0,(MEDIAN(IF(B2470:AA2470&gt;0,B2470:AA2470))+MEDIAN(IF('Run Rate History'!E250:AD250&gt;0,'Run Rate History'!E250:AD250)))/2,MEDIAN(IF(B2470:AA2470&gt;0,B2470:AA2470))))+4*MIN(MAX(AA2470,0.5*IF(SUM('Run Rate History'!E250:AD250)&gt;0,(MEDIAN(IF(B2470:AA2470&gt;0,B2470:AA2470))+MEDIAN(IF('Run Rate History'!E250:AD250&gt;0,'Run Rate History'!E250:AD250)))/2,MEDIAN(IF(B2470:AA2470&gt;0,B2470:AA2470)))),2*IF(SUM('Run Rate History'!E250:AD250)&gt;0,(MEDIAN(IF(B2470:AA2470&gt;0,B2470:AA2470))+MEDIAN(IF('Run Rate History'!E250:AD250&gt;0,'Run Rate History'!E250:AD250)))/2,MEDIAN(IF(B2470:AA2470&gt;0,B2470:AA2470)))))/10,0)</f>
        <v>5.3</v>
      </c>
      <c r="X2476" s="129" t="s">
        <v>1174</v>
      </c>
      <c r="Y2476" s="130">
        <f>IFERROR(VLOOKUP(A2468,'Stanje zaliha'!A:E,5,FALSE()),0)</f>
        <v>185</v>
      </c>
      <c r="Z2476" s="131"/>
      <c r="AA2476" s="113" t="s">
        <v>1175</v>
      </c>
      <c r="AB2476" s="118">
        <f t="shared" ref="AB2476:AN2476" si="492">SUM(AB2472:AB2475)</f>
        <v>0</v>
      </c>
      <c r="AC2476" s="118">
        <f t="shared" si="492"/>
        <v>0</v>
      </c>
      <c r="AD2476" s="118">
        <f t="shared" si="492"/>
        <v>0</v>
      </c>
      <c r="AE2476" s="118">
        <f t="shared" si="492"/>
        <v>0</v>
      </c>
      <c r="AF2476" s="118">
        <f t="shared" si="492"/>
        <v>0</v>
      </c>
      <c r="AG2476" s="118">
        <f t="shared" si="492"/>
        <v>0</v>
      </c>
      <c r="AH2476" s="118">
        <f t="shared" si="492"/>
        <v>0</v>
      </c>
      <c r="AI2476" s="118">
        <f t="shared" si="492"/>
        <v>0</v>
      </c>
      <c r="AJ2476" s="118">
        <f t="shared" si="492"/>
        <v>0</v>
      </c>
      <c r="AK2476" s="118">
        <f t="shared" si="492"/>
        <v>0</v>
      </c>
      <c r="AL2476" s="118">
        <f t="shared" si="492"/>
        <v>0</v>
      </c>
      <c r="AM2476" s="118">
        <f t="shared" si="492"/>
        <v>0</v>
      </c>
      <c r="AN2476" s="118">
        <f t="shared" si="492"/>
        <v>0</v>
      </c>
      <c r="AQ2476" t="str">
        <f>AQ2468</f>
        <v/>
      </c>
    </row>
    <row r="2477" spans="1:43" ht="14.25" customHeight="1" x14ac:dyDescent="0.25">
      <c r="A2477" s="1"/>
      <c r="B2477" s="122"/>
      <c r="C2477" s="122"/>
      <c r="D2477" s="122"/>
      <c r="E2477" s="122"/>
      <c r="F2477" s="122"/>
      <c r="G2477" s="122"/>
      <c r="H2477" s="122"/>
      <c r="I2477" s="122"/>
      <c r="J2477" s="122"/>
      <c r="K2477" s="122"/>
      <c r="L2477" s="122"/>
      <c r="M2477" s="122"/>
      <c r="N2477" s="122"/>
      <c r="O2477" s="122"/>
      <c r="P2477" s="122"/>
      <c r="Q2477" s="122"/>
      <c r="R2477" s="122"/>
      <c r="S2477" s="122"/>
      <c r="T2477" s="122"/>
      <c r="U2477" s="122"/>
      <c r="V2477" s="124" t="s">
        <v>95</v>
      </c>
      <c r="W2477" s="125">
        <f>IFERROR(0.6*W2476+0.4*W2475,0)</f>
        <v>6.3088888888888892</v>
      </c>
      <c r="X2477" s="132" t="s">
        <v>1176</v>
      </c>
      <c r="Y2477" s="133">
        <f>IFERROR(SUMIF('Popis poslanih narudžbi'!A:A,A2468,'Popis poslanih narudžbi'!C:C),0)</f>
        <v>1000</v>
      </c>
      <c r="Z2477" s="131"/>
      <c r="AA2477" s="134" t="s">
        <v>1177</v>
      </c>
      <c r="AB2477" s="118">
        <f t="shared" ref="AB2477:AN2477" si="493">AB2470+AB2476</f>
        <v>6</v>
      </c>
      <c r="AC2477" s="118">
        <f t="shared" si="493"/>
        <v>7</v>
      </c>
      <c r="AD2477" s="118">
        <f t="shared" si="493"/>
        <v>7</v>
      </c>
      <c r="AE2477" s="118">
        <f t="shared" si="493"/>
        <v>7</v>
      </c>
      <c r="AF2477" s="118">
        <f t="shared" si="493"/>
        <v>7</v>
      </c>
      <c r="AG2477" s="118">
        <f t="shared" si="493"/>
        <v>7</v>
      </c>
      <c r="AH2477" s="118">
        <f t="shared" si="493"/>
        <v>7</v>
      </c>
      <c r="AI2477" s="118">
        <f t="shared" si="493"/>
        <v>7</v>
      </c>
      <c r="AJ2477" s="118">
        <f t="shared" si="493"/>
        <v>7</v>
      </c>
      <c r="AK2477" s="118">
        <f t="shared" si="493"/>
        <v>6</v>
      </c>
      <c r="AL2477" s="118">
        <f t="shared" si="493"/>
        <v>6</v>
      </c>
      <c r="AM2477" s="118">
        <f t="shared" si="493"/>
        <v>6</v>
      </c>
      <c r="AN2477" s="118">
        <f t="shared" si="493"/>
        <v>6</v>
      </c>
      <c r="AQ2477" t="str">
        <f>AQ2468</f>
        <v/>
      </c>
    </row>
    <row r="2478" spans="1:43" ht="14.25" customHeight="1" x14ac:dyDescent="0.25">
      <c r="A2478" s="107" t="str">
        <f>'Run Rate'!A251</f>
        <v>SHM00172</v>
      </c>
      <c r="B2478" s="135" t="str">
        <f>'Run Rate'!B251</f>
        <v>Shieldmixer Hero Pro GymHub</v>
      </c>
      <c r="C2478" s="135" t="str">
        <f>'Run Rate'!C251</f>
        <v>DRINKWARE I HOME</v>
      </c>
      <c r="D2478" s="135" t="str">
        <f>'Run Rate'!D251</f>
        <v>02 SILVER</v>
      </c>
      <c r="E2478" s="122"/>
      <c r="F2478" s="122"/>
      <c r="G2478" s="122"/>
      <c r="H2478" s="122"/>
      <c r="I2478" s="122"/>
      <c r="J2478" s="122"/>
      <c r="K2478" s="122"/>
      <c r="L2478" s="122"/>
      <c r="M2478" s="122"/>
      <c r="N2478" s="122"/>
      <c r="O2478" s="122"/>
      <c r="P2478" s="122"/>
      <c r="Q2478" s="122"/>
      <c r="R2478" s="122"/>
      <c r="S2478" s="122"/>
      <c r="T2478" s="122"/>
      <c r="U2478" s="122"/>
      <c r="V2478" s="122"/>
      <c r="W2478" s="122"/>
      <c r="X2478" s="122"/>
      <c r="Y2478" s="122"/>
      <c r="Z2478" s="122"/>
      <c r="AA2478" s="122"/>
      <c r="AB2478" s="122"/>
      <c r="AC2478" s="122"/>
      <c r="AD2478" s="122"/>
      <c r="AE2478" s="122"/>
      <c r="AF2478" s="122"/>
      <c r="AG2478" s="122"/>
      <c r="AH2478" s="122"/>
      <c r="AI2478" s="122"/>
      <c r="AJ2478" s="122"/>
      <c r="AK2478" s="122"/>
      <c r="AL2478" s="122"/>
      <c r="AM2478" s="122"/>
      <c r="AN2478" s="122"/>
      <c r="AQ2478" t="str">
        <f>IF(AND(OR($B$1="ALL",$B$1=C2478),OR($E$1="ALL",$E$1=D2478),OR($B$2="ALL",$B$2=A2478),OR($E$2="ALL",IFERROR(SEARCH($E$2,B2478),0)&gt;0)),"MATCH","")</f>
        <v/>
      </c>
    </row>
    <row r="2479" spans="1:43" ht="14.25" customHeight="1" x14ac:dyDescent="0.25">
      <c r="A2479" s="108" t="s">
        <v>1137</v>
      </c>
      <c r="B2479" s="136" t="s">
        <v>1138</v>
      </c>
      <c r="C2479" s="136" t="s">
        <v>1139</v>
      </c>
      <c r="D2479" s="136" t="s">
        <v>1140</v>
      </c>
      <c r="E2479" s="136" t="s">
        <v>1141</v>
      </c>
      <c r="F2479" s="136" t="s">
        <v>1142</v>
      </c>
      <c r="G2479" s="136" t="s">
        <v>1143</v>
      </c>
      <c r="H2479" s="136" t="s">
        <v>1144</v>
      </c>
      <c r="I2479" s="136" t="s">
        <v>1145</v>
      </c>
      <c r="J2479" s="136" t="s">
        <v>1146</v>
      </c>
      <c r="K2479" s="136" t="s">
        <v>1147</v>
      </c>
      <c r="L2479" s="136" t="s">
        <v>1148</v>
      </c>
      <c r="M2479" s="136" t="s">
        <v>1149</v>
      </c>
      <c r="N2479" s="136" t="s">
        <v>1150</v>
      </c>
      <c r="O2479" s="136" t="s">
        <v>1151</v>
      </c>
      <c r="P2479" s="136" t="s">
        <v>1152</v>
      </c>
      <c r="Q2479" s="136" t="s">
        <v>1153</v>
      </c>
      <c r="R2479" s="136" t="s">
        <v>1154</v>
      </c>
      <c r="S2479" s="136" t="s">
        <v>1155</v>
      </c>
      <c r="T2479" s="136" t="s">
        <v>1156</v>
      </c>
      <c r="U2479" s="136" t="s">
        <v>1157</v>
      </c>
      <c r="V2479" s="136" t="s">
        <v>1158</v>
      </c>
      <c r="W2479" s="136" t="s">
        <v>1159</v>
      </c>
      <c r="X2479" s="136" t="s">
        <v>1160</v>
      </c>
      <c r="Y2479" s="136" t="s">
        <v>1161</v>
      </c>
      <c r="Z2479" s="136" t="s">
        <v>1162</v>
      </c>
      <c r="AA2479" s="136" t="s">
        <v>1163</v>
      </c>
      <c r="AB2479" s="137" t="s">
        <v>156</v>
      </c>
      <c r="AC2479" s="137" t="s">
        <v>157</v>
      </c>
      <c r="AD2479" s="137" t="s">
        <v>158</v>
      </c>
      <c r="AE2479" s="137" t="s">
        <v>139</v>
      </c>
      <c r="AF2479" s="138" t="s">
        <v>140</v>
      </c>
      <c r="AG2479" s="138" t="s">
        <v>141</v>
      </c>
      <c r="AH2479" s="138" t="s">
        <v>142</v>
      </c>
      <c r="AI2479" s="138" t="s">
        <v>143</v>
      </c>
      <c r="AJ2479" s="139" t="s">
        <v>144</v>
      </c>
      <c r="AK2479" s="139" t="s">
        <v>145</v>
      </c>
      <c r="AL2479" s="139" t="s">
        <v>146</v>
      </c>
      <c r="AM2479" s="140" t="s">
        <v>147</v>
      </c>
      <c r="AN2479" s="140" t="s">
        <v>148</v>
      </c>
      <c r="AQ2479" t="str">
        <f>AQ2478</f>
        <v/>
      </c>
    </row>
    <row r="2480" spans="1:43" ht="14.25" customHeight="1" x14ac:dyDescent="0.25">
      <c r="A2480" s="99" t="s">
        <v>1164</v>
      </c>
      <c r="B2480" s="112">
        <f>'Run Rate'!E251</f>
        <v>12</v>
      </c>
      <c r="C2480" s="112">
        <f>'Run Rate'!F251</f>
        <v>13</v>
      </c>
      <c r="D2480" s="112">
        <f>'Run Rate'!G251</f>
        <v>42</v>
      </c>
      <c r="E2480" s="112">
        <f>'Run Rate'!H251</f>
        <v>8</v>
      </c>
      <c r="F2480" s="112">
        <f>'Run Rate'!I251</f>
        <v>7</v>
      </c>
      <c r="G2480" s="112">
        <f>'Run Rate'!J251</f>
        <v>13</v>
      </c>
      <c r="H2480" s="112">
        <f>'Run Rate'!K251</f>
        <v>15</v>
      </c>
      <c r="I2480" s="112">
        <f>'Run Rate'!L251</f>
        <v>257</v>
      </c>
      <c r="J2480" s="112">
        <f>'Run Rate'!M251</f>
        <v>18</v>
      </c>
      <c r="K2480" s="112">
        <f>'Run Rate'!N251</f>
        <v>16</v>
      </c>
      <c r="L2480" s="112">
        <f>'Run Rate'!O251</f>
        <v>19</v>
      </c>
      <c r="M2480" s="112">
        <f>'Run Rate'!P251</f>
        <v>39</v>
      </c>
      <c r="N2480" s="112">
        <f>'Run Rate'!Q251</f>
        <v>24</v>
      </c>
      <c r="O2480" s="112">
        <f>'Run Rate'!R251</f>
        <v>3</v>
      </c>
      <c r="P2480" s="112">
        <f>'Run Rate'!S251</f>
        <v>6</v>
      </c>
      <c r="Q2480" s="112">
        <f>'Run Rate'!T251</f>
        <v>7</v>
      </c>
      <c r="R2480" s="112">
        <f>'Run Rate'!U251</f>
        <v>15</v>
      </c>
      <c r="S2480" s="112">
        <f>'Run Rate'!V251</f>
        <v>10</v>
      </c>
      <c r="T2480" s="112">
        <f>'Run Rate'!W251</f>
        <v>12</v>
      </c>
      <c r="U2480" s="112">
        <f>'Run Rate'!X251</f>
        <v>8</v>
      </c>
      <c r="V2480" s="112">
        <f>'Run Rate'!Y251</f>
        <v>17</v>
      </c>
      <c r="W2480" s="112">
        <f>'Run Rate'!Z251</f>
        <v>17</v>
      </c>
      <c r="X2480" s="112">
        <f>'Run Rate'!AA251</f>
        <v>17</v>
      </c>
      <c r="Y2480" s="112">
        <f>'Run Rate'!AB251</f>
        <v>16</v>
      </c>
      <c r="Z2480" s="112">
        <f>'Run Rate'!AC251</f>
        <v>27</v>
      </c>
      <c r="AA2480" s="112">
        <f>'Run Rate'!AD251</f>
        <v>18</v>
      </c>
      <c r="AB2480" s="113">
        <v>19</v>
      </c>
      <c r="AC2480" s="112">
        <v>19</v>
      </c>
      <c r="AD2480" s="112">
        <v>19</v>
      </c>
      <c r="AE2480" s="112">
        <v>19</v>
      </c>
      <c r="AF2480" s="112">
        <v>19</v>
      </c>
      <c r="AG2480" s="112">
        <v>19</v>
      </c>
      <c r="AH2480" s="112">
        <v>19</v>
      </c>
      <c r="AI2480" s="112">
        <v>19</v>
      </c>
      <c r="AJ2480" s="112">
        <v>19</v>
      </c>
      <c r="AK2480" s="112">
        <v>19</v>
      </c>
      <c r="AL2480" s="112">
        <v>19</v>
      </c>
      <c r="AM2480" s="112">
        <v>19</v>
      </c>
      <c r="AN2480" s="112">
        <v>19</v>
      </c>
      <c r="AQ2480" t="str">
        <f>AQ2478</f>
        <v/>
      </c>
    </row>
    <row r="2481" spans="1:43" ht="14.25" customHeight="1" x14ac:dyDescent="0.25">
      <c r="A2481" s="99" t="s">
        <v>1165</v>
      </c>
      <c r="B2481" s="114"/>
      <c r="C2481" s="114"/>
      <c r="D2481" s="114"/>
      <c r="E2481" s="114"/>
      <c r="F2481" s="114"/>
      <c r="G2481" s="114"/>
      <c r="H2481" s="114"/>
      <c r="I2481" s="114"/>
      <c r="J2481" s="114"/>
      <c r="K2481" s="114"/>
      <c r="L2481" s="114"/>
      <c r="M2481" s="114"/>
      <c r="N2481" s="114"/>
      <c r="O2481" s="114"/>
      <c r="P2481" s="114"/>
      <c r="Q2481" s="114"/>
      <c r="R2481" s="114"/>
      <c r="S2481" s="114"/>
      <c r="T2481" s="114"/>
      <c r="U2481" s="114"/>
      <c r="V2481" s="114"/>
      <c r="W2481" s="115"/>
      <c r="X2481" s="115"/>
      <c r="Y2481" s="115"/>
      <c r="Z2481" s="115"/>
      <c r="AA2481" s="112" t="s">
        <v>1166</v>
      </c>
      <c r="AB2481" s="113"/>
      <c r="AC2481" s="112"/>
      <c r="AD2481" s="112"/>
      <c r="AE2481" s="112"/>
      <c r="AF2481" s="112"/>
      <c r="AG2481" s="112"/>
      <c r="AH2481" s="112"/>
      <c r="AI2481" s="112"/>
      <c r="AJ2481" s="112"/>
      <c r="AK2481" s="112"/>
      <c r="AL2481" s="112"/>
      <c r="AM2481" s="112"/>
      <c r="AN2481" s="112"/>
      <c r="AQ2481" t="str">
        <f>AQ2478</f>
        <v/>
      </c>
    </row>
    <row r="2482" spans="1:43" ht="14.25" customHeight="1" x14ac:dyDescent="0.25">
      <c r="A2482" s="99" t="s">
        <v>1167</v>
      </c>
      <c r="B2482" s="114"/>
      <c r="C2482" s="114"/>
      <c r="D2482" s="114"/>
      <c r="E2482" s="114"/>
      <c r="F2482" s="114"/>
      <c r="G2482" s="114"/>
      <c r="H2482" s="114"/>
      <c r="I2482" s="114"/>
      <c r="J2482" s="114"/>
      <c r="K2482" s="114"/>
      <c r="L2482" s="114"/>
      <c r="M2482" s="114"/>
      <c r="N2482" s="114"/>
      <c r="O2482" s="114"/>
      <c r="P2482" s="114"/>
      <c r="Q2482" s="114"/>
      <c r="R2482" s="114"/>
      <c r="S2482" s="114"/>
      <c r="T2482" s="114"/>
      <c r="U2482" s="114"/>
      <c r="V2482" s="114"/>
      <c r="W2482" s="115"/>
      <c r="X2482" s="116"/>
      <c r="Y2482" s="117"/>
      <c r="Z2482" s="115"/>
      <c r="AA2482" s="112" t="s">
        <v>1168</v>
      </c>
      <c r="AB2482" s="113">
        <f>'Demand Input VP'!B1244</f>
        <v>0</v>
      </c>
      <c r="AC2482" s="112">
        <f>'Demand Input VP'!C1244</f>
        <v>0</v>
      </c>
      <c r="AD2482" s="112">
        <f>'Demand Input VP'!D1244</f>
        <v>0</v>
      </c>
      <c r="AE2482" s="112">
        <f>'Demand Input VP'!E1244</f>
        <v>0</v>
      </c>
      <c r="AF2482" s="112">
        <f>'Demand Input VP'!F1244</f>
        <v>0</v>
      </c>
      <c r="AG2482" s="112">
        <f>'Demand Input VP'!G1244</f>
        <v>0</v>
      </c>
      <c r="AH2482" s="112">
        <f>'Demand Input VP'!H1244</f>
        <v>0</v>
      </c>
      <c r="AI2482" s="112">
        <f>'Demand Input VP'!I1244</f>
        <v>0</v>
      </c>
      <c r="AJ2482" s="112">
        <f>'Demand Input VP'!J1244</f>
        <v>0</v>
      </c>
      <c r="AK2482" s="112">
        <f>'Demand Input VP'!K1244</f>
        <v>0</v>
      </c>
      <c r="AL2482" s="112">
        <f>'Demand Input VP'!L1244</f>
        <v>0</v>
      </c>
      <c r="AM2482" s="112">
        <f>'Demand Input VP'!M1244</f>
        <v>0</v>
      </c>
      <c r="AN2482" s="112">
        <f>'Demand Input VP'!N1244</f>
        <v>0</v>
      </c>
      <c r="AQ2482" t="str">
        <f>AQ2478</f>
        <v/>
      </c>
    </row>
    <row r="2483" spans="1:43" ht="14.25" customHeight="1" x14ac:dyDescent="0.25">
      <c r="A2483" s="99" t="s">
        <v>1169</v>
      </c>
      <c r="B2483" s="118"/>
      <c r="C2483" s="118"/>
      <c r="D2483" s="118"/>
      <c r="E2483" s="118"/>
      <c r="F2483" s="118"/>
      <c r="G2483" s="118"/>
      <c r="H2483" s="118"/>
      <c r="I2483" s="118"/>
      <c r="J2483" s="118"/>
      <c r="K2483" s="118"/>
      <c r="L2483" s="118"/>
      <c r="M2483" s="118"/>
      <c r="N2483" s="118"/>
      <c r="O2483" s="118"/>
      <c r="P2483" s="118"/>
      <c r="Q2483" s="118"/>
      <c r="R2483" s="118"/>
      <c r="S2483" s="118"/>
      <c r="T2483" s="118"/>
      <c r="U2483" s="118"/>
      <c r="V2483" s="118"/>
      <c r="W2483" s="115"/>
      <c r="X2483" s="116"/>
      <c r="Y2483" s="117"/>
      <c r="Z2483" s="119"/>
      <c r="AA2483" s="120" t="s">
        <v>1170</v>
      </c>
      <c r="AB2483" s="121">
        <f>'Demand Input VP'!B1243</f>
        <v>0</v>
      </c>
      <c r="AC2483" s="120">
        <f>'Demand Input VP'!C1243</f>
        <v>0</v>
      </c>
      <c r="AD2483" s="120">
        <f>'Demand Input VP'!D1243</f>
        <v>0</v>
      </c>
      <c r="AE2483" s="120">
        <f>'Demand Input VP'!E1243</f>
        <v>0</v>
      </c>
      <c r="AF2483" s="120">
        <f>'Demand Input VP'!F1243</f>
        <v>0</v>
      </c>
      <c r="AG2483" s="120">
        <f>'Demand Input VP'!G1243</f>
        <v>0</v>
      </c>
      <c r="AH2483" s="120">
        <f>'Demand Input VP'!H1243</f>
        <v>0</v>
      </c>
      <c r="AI2483" s="120">
        <f>'Demand Input VP'!I1243</f>
        <v>0</v>
      </c>
      <c r="AJ2483" s="120">
        <f>'Demand Input VP'!J1243</f>
        <v>0</v>
      </c>
      <c r="AK2483" s="120">
        <f>'Demand Input VP'!K1243</f>
        <v>0</v>
      </c>
      <c r="AL2483" s="120">
        <f>'Demand Input VP'!L1243</f>
        <v>0</v>
      </c>
      <c r="AM2483" s="120">
        <f>'Demand Input VP'!M1243</f>
        <v>0</v>
      </c>
      <c r="AN2483" s="120">
        <f>'Demand Input VP'!N1243</f>
        <v>0</v>
      </c>
      <c r="AQ2483" t="str">
        <f>AQ2478</f>
        <v/>
      </c>
    </row>
    <row r="2484" spans="1:43" ht="14.25" customHeight="1" x14ac:dyDescent="0.25">
      <c r="A2484" s="1"/>
      <c r="B2484" s="122"/>
      <c r="C2484" s="122"/>
      <c r="D2484" s="122"/>
      <c r="E2484" s="122"/>
      <c r="F2484" s="122"/>
      <c r="G2484" s="122"/>
      <c r="H2484" s="122"/>
      <c r="I2484" s="122"/>
      <c r="J2484" s="122"/>
      <c r="K2484" s="122"/>
      <c r="L2484" s="122"/>
      <c r="M2484" s="122"/>
      <c r="N2484" s="122"/>
      <c r="O2484" s="122"/>
      <c r="P2484" s="122"/>
      <c r="Q2484" s="122"/>
      <c r="R2484" s="122"/>
      <c r="S2484" s="122"/>
      <c r="T2484" s="122"/>
      <c r="U2484" s="122"/>
      <c r="V2484" s="122"/>
      <c r="W2484" s="123"/>
      <c r="X2484" s="116"/>
      <c r="Y2484" s="117"/>
      <c r="Z2484" s="123"/>
      <c r="AA2484" s="112" t="s">
        <v>1171</v>
      </c>
      <c r="AB2484" s="113">
        <f>'Demand Input MP'!B1244</f>
        <v>0</v>
      </c>
      <c r="AC2484" s="112">
        <f>'Demand Input MP'!C1244</f>
        <v>0</v>
      </c>
      <c r="AD2484" s="112">
        <f>'Demand Input MP'!D1244</f>
        <v>0</v>
      </c>
      <c r="AE2484" s="112">
        <f>'Demand Input MP'!E1244</f>
        <v>0</v>
      </c>
      <c r="AF2484" s="112">
        <f>'Demand Input MP'!F1244</f>
        <v>0</v>
      </c>
      <c r="AG2484" s="112">
        <f>'Demand Input MP'!G1244</f>
        <v>0</v>
      </c>
      <c r="AH2484" s="112">
        <f>'Demand Input MP'!H1244</f>
        <v>0</v>
      </c>
      <c r="AI2484" s="112">
        <f>'Demand Input MP'!I1244</f>
        <v>0</v>
      </c>
      <c r="AJ2484" s="112">
        <f>'Demand Input MP'!J1244</f>
        <v>0</v>
      </c>
      <c r="AK2484" s="112">
        <f>'Demand Input MP'!K1244</f>
        <v>0</v>
      </c>
      <c r="AL2484" s="112">
        <f>'Demand Input MP'!L1244</f>
        <v>0</v>
      </c>
      <c r="AM2484" s="112">
        <f>'Demand Input MP'!M1244</f>
        <v>0</v>
      </c>
      <c r="AN2484" s="112">
        <f>'Demand Input MP'!N1244</f>
        <v>0</v>
      </c>
      <c r="AQ2484" t="str">
        <f>AQ2478</f>
        <v/>
      </c>
    </row>
    <row r="2485" spans="1:43" ht="14.25" customHeight="1" x14ac:dyDescent="0.25">
      <c r="A2485" s="1"/>
      <c r="B2485" s="122"/>
      <c r="C2485" s="122"/>
      <c r="D2485" s="122"/>
      <c r="E2485" s="122"/>
      <c r="F2485" s="122"/>
      <c r="G2485" s="122"/>
      <c r="H2485" s="122"/>
      <c r="I2485" s="122"/>
      <c r="J2485" s="122"/>
      <c r="K2485" s="122"/>
      <c r="L2485" s="122"/>
      <c r="M2485" s="122"/>
      <c r="N2485" s="122"/>
      <c r="O2485" s="122"/>
      <c r="P2485" s="122"/>
      <c r="Q2485" s="122"/>
      <c r="R2485" s="122"/>
      <c r="S2485" s="122"/>
      <c r="T2485" s="122"/>
      <c r="U2485" s="122"/>
      <c r="V2485" s="124" t="s">
        <v>91</v>
      </c>
      <c r="W2485" s="125">
        <f>IFERROR(IF(SUM('Run Rate History'!E251:AD251)&gt;0,(SUMPRODUCT((B2480:AA2480&gt;=PERCENTILE(B2480:AA2480,0.1))*(B2480:AA2480&lt;=PERCENTILE(B2480:AA2480,0.9))*B2480:AA2480)+SUMPRODUCT(('Run Rate History'!E251:AD251&gt;=PERCENTILE(B2480:AA2480,0.1))*('Run Rate History'!E251:AD251&lt;=PERCENTILE(B2480:AA2480,0.9))*'Run Rate History'!E251:AD251))/(SUMPRODUCT((B2480:AA2480&gt;=PERCENTILE(B2480:AA2480,0.1))*(B2480:AA2480&lt;=PERCENTILE(B2480:AA2480,0.9))*1)+SUMPRODUCT(('Run Rate History'!E251:AD251&gt;=PERCENTILE(B2480:AA2480,0.1))*('Run Rate History'!E251:AD251&lt;=PERCENTILE(B2480:AA2480,0.9))*1)),TRIMMEAN(B2480:AA2480,0.15)),0)</f>
        <v>14.780487804878049</v>
      </c>
      <c r="X2485" s="126" t="s">
        <v>1172</v>
      </c>
      <c r="Y2485" s="127">
        <f>SUM(B2480:AA2480)/26</f>
        <v>25.23076923076923</v>
      </c>
      <c r="Z2485" s="128"/>
      <c r="AA2485" s="112" t="s">
        <v>1173</v>
      </c>
      <c r="AB2485" s="113">
        <f>'Demand Input MP'!B1243</f>
        <v>0</v>
      </c>
      <c r="AC2485" s="112">
        <f>'Demand Input MP'!C1243</f>
        <v>0</v>
      </c>
      <c r="AD2485" s="112">
        <f>'Demand Input MP'!D1243</f>
        <v>0</v>
      </c>
      <c r="AE2485" s="112">
        <f>'Demand Input MP'!E1243</f>
        <v>0</v>
      </c>
      <c r="AF2485" s="112">
        <f>'Demand Input MP'!F1243</f>
        <v>0</v>
      </c>
      <c r="AG2485" s="112">
        <f>'Demand Input MP'!G1243</f>
        <v>0</v>
      </c>
      <c r="AH2485" s="112">
        <f>'Demand Input MP'!H1243</f>
        <v>0</v>
      </c>
      <c r="AI2485" s="112">
        <f>'Demand Input MP'!I1243</f>
        <v>0</v>
      </c>
      <c r="AJ2485" s="112">
        <f>'Demand Input MP'!J1243</f>
        <v>0</v>
      </c>
      <c r="AK2485" s="112">
        <f>'Demand Input MP'!K1243</f>
        <v>0</v>
      </c>
      <c r="AL2485" s="112">
        <f>'Demand Input MP'!L1243</f>
        <v>0</v>
      </c>
      <c r="AM2485" s="112">
        <f>'Demand Input MP'!M1243</f>
        <v>0</v>
      </c>
      <c r="AN2485" s="112">
        <f>'Demand Input MP'!N1243</f>
        <v>0</v>
      </c>
      <c r="AQ2485" t="str">
        <f>AQ2478</f>
        <v/>
      </c>
    </row>
    <row r="2486" spans="1:43" ht="14.25" customHeight="1" x14ac:dyDescent="0.25">
      <c r="A2486" s="1"/>
      <c r="B2486" s="122"/>
      <c r="C2486" s="122"/>
      <c r="D2486" s="122"/>
      <c r="E2486" s="122"/>
      <c r="F2486" s="122"/>
      <c r="G2486" s="122"/>
      <c r="H2486" s="122"/>
      <c r="I2486" s="122"/>
      <c r="J2486" s="122"/>
      <c r="K2486" s="122"/>
      <c r="L2486" s="122"/>
      <c r="M2486" s="122"/>
      <c r="N2486" s="122"/>
      <c r="O2486" s="122"/>
      <c r="P2486" s="122"/>
      <c r="Q2486" s="122"/>
      <c r="R2486" s="122"/>
      <c r="S2486" s="122"/>
      <c r="T2486" s="122"/>
      <c r="U2486" s="122"/>
      <c r="V2486" s="124" t="s">
        <v>94</v>
      </c>
      <c r="W2486" s="125">
        <f>IFERROR((1*MIN(MAX(X2480,0.5*IF(SUM('Run Rate History'!E251:AD251)&gt;0,(MEDIAN(IF(B2480:AA2480&gt;0,B2480:AA2480))+MEDIAN(IF('Run Rate History'!E251:AD251&gt;0,'Run Rate History'!E251:AD251)))/2,MEDIAN(IF(B2480:AA2480&gt;0,B2480:AA2480)))),2*IF(SUM('Run Rate History'!E251:AD251)&gt;0,(MEDIAN(IF(B2480:AA2480&gt;0,B2480:AA2480))+MEDIAN(IF('Run Rate History'!E251:AD251&gt;0,'Run Rate History'!E251:AD251)))/2,MEDIAN(IF(B2480:AA2480&gt;0,B2480:AA2480))))+2*MIN(MAX(Y2480,0.5*IF(SUM('Run Rate History'!E251:AD251)&gt;0,(MEDIAN(IF(B2480:AA2480&gt;0,B2480:AA2480))+MEDIAN(IF('Run Rate History'!E251:AD251&gt;0,'Run Rate History'!E251:AD251)))/2,MEDIAN(IF(B2480:AA2480&gt;0,B2480:AA2480)))),2*IF(SUM('Run Rate History'!E251:AD251)&gt;0,(MEDIAN(IF(B2480:AA2480&gt;0,B2480:AA2480))+MEDIAN(IF('Run Rate History'!E251:AD251&gt;0,'Run Rate History'!E251:AD251)))/2,MEDIAN(IF(B2480:AA2480&gt;0,B2480:AA2480))))+3*MIN(MAX(Z2480,0.5*IF(SUM('Run Rate History'!E251:AD251)&gt;0,(MEDIAN(IF(B2480:AA2480&gt;0,B2480:AA2480))+MEDIAN(IF('Run Rate History'!E251:AD251&gt;0,'Run Rate History'!E251:AD251)))/2,MEDIAN(IF(B2480:AA2480&gt;0,B2480:AA2480)))),2*IF(SUM('Run Rate History'!E251:AD251)&gt;0,(MEDIAN(IF(B2480:AA2480&gt;0,B2480:AA2480))+MEDIAN(IF('Run Rate History'!E251:AD251&gt;0,'Run Rate History'!E251:AD251)))/2,MEDIAN(IF(B2480:AA2480&gt;0,B2480:AA2480))))+4*MIN(MAX(AA2480,0.5*IF(SUM('Run Rate History'!E251:AD251)&gt;0,(MEDIAN(IF(B2480:AA2480&gt;0,B2480:AA2480))+MEDIAN(IF('Run Rate History'!E251:AD251&gt;0,'Run Rate History'!E251:AD251)))/2,MEDIAN(IF(B2480:AA2480&gt;0,B2480:AA2480)))),2*IF(SUM('Run Rate History'!E251:AD251)&gt;0,(MEDIAN(IF(B2480:AA2480&gt;0,B2480:AA2480))+MEDIAN(IF('Run Rate History'!E251:AD251&gt;0,'Run Rate History'!E251:AD251)))/2,MEDIAN(IF(B2480:AA2480&gt;0,B2480:AA2480)))))/10,0)</f>
        <v>20.2</v>
      </c>
      <c r="X2486" s="129" t="s">
        <v>1174</v>
      </c>
      <c r="Y2486" s="130">
        <f>IFERROR(VLOOKUP(A2478,'Stanje zaliha'!A:E,5,FALSE()),0)</f>
        <v>610</v>
      </c>
      <c r="Z2486" s="131"/>
      <c r="AA2486" s="113" t="s">
        <v>1175</v>
      </c>
      <c r="AB2486" s="118">
        <f t="shared" ref="AB2486:AN2486" si="494">SUM(AB2482:AB2485)</f>
        <v>0</v>
      </c>
      <c r="AC2486" s="118">
        <f t="shared" si="494"/>
        <v>0</v>
      </c>
      <c r="AD2486" s="118">
        <f t="shared" si="494"/>
        <v>0</v>
      </c>
      <c r="AE2486" s="118">
        <f t="shared" si="494"/>
        <v>0</v>
      </c>
      <c r="AF2486" s="118">
        <f t="shared" si="494"/>
        <v>0</v>
      </c>
      <c r="AG2486" s="118">
        <f t="shared" si="494"/>
        <v>0</v>
      </c>
      <c r="AH2486" s="118">
        <f t="shared" si="494"/>
        <v>0</v>
      </c>
      <c r="AI2486" s="118">
        <f t="shared" si="494"/>
        <v>0</v>
      </c>
      <c r="AJ2486" s="118">
        <f t="shared" si="494"/>
        <v>0</v>
      </c>
      <c r="AK2486" s="118">
        <f t="shared" si="494"/>
        <v>0</v>
      </c>
      <c r="AL2486" s="118">
        <f t="shared" si="494"/>
        <v>0</v>
      </c>
      <c r="AM2486" s="118">
        <f t="shared" si="494"/>
        <v>0</v>
      </c>
      <c r="AN2486" s="118">
        <f t="shared" si="494"/>
        <v>0</v>
      </c>
      <c r="AQ2486" t="str">
        <f>AQ2478</f>
        <v/>
      </c>
    </row>
    <row r="2487" spans="1:43" ht="14.25" customHeight="1" x14ac:dyDescent="0.25">
      <c r="A2487" s="1"/>
      <c r="B2487" s="122"/>
      <c r="C2487" s="122"/>
      <c r="D2487" s="122"/>
      <c r="E2487" s="122"/>
      <c r="F2487" s="122"/>
      <c r="G2487" s="122"/>
      <c r="H2487" s="122"/>
      <c r="I2487" s="122"/>
      <c r="J2487" s="122"/>
      <c r="K2487" s="122"/>
      <c r="L2487" s="122"/>
      <c r="M2487" s="122"/>
      <c r="N2487" s="122"/>
      <c r="O2487" s="122"/>
      <c r="P2487" s="122"/>
      <c r="Q2487" s="122"/>
      <c r="R2487" s="122"/>
      <c r="S2487" s="122"/>
      <c r="T2487" s="122"/>
      <c r="U2487" s="122"/>
      <c r="V2487" s="124" t="s">
        <v>95</v>
      </c>
      <c r="W2487" s="125">
        <f>IFERROR(0.6*W2486+0.4*W2485,0)</f>
        <v>18.032195121951219</v>
      </c>
      <c r="X2487" s="132" t="s">
        <v>1176</v>
      </c>
      <c r="Y2487" s="133">
        <f>IFERROR(SUMIF('Popis poslanih narudžbi'!A:A,A2478,'Popis poslanih narudžbi'!C:C),0)</f>
        <v>0</v>
      </c>
      <c r="Z2487" s="131"/>
      <c r="AA2487" s="134" t="s">
        <v>1177</v>
      </c>
      <c r="AB2487" s="118">
        <f t="shared" ref="AB2487:AN2487" si="495">AB2480+AB2486</f>
        <v>19</v>
      </c>
      <c r="AC2487" s="118">
        <f t="shared" si="495"/>
        <v>19</v>
      </c>
      <c r="AD2487" s="118">
        <f t="shared" si="495"/>
        <v>19</v>
      </c>
      <c r="AE2487" s="118">
        <f t="shared" si="495"/>
        <v>19</v>
      </c>
      <c r="AF2487" s="118">
        <f t="shared" si="495"/>
        <v>19</v>
      </c>
      <c r="AG2487" s="118">
        <f t="shared" si="495"/>
        <v>19</v>
      </c>
      <c r="AH2487" s="118">
        <f t="shared" si="495"/>
        <v>19</v>
      </c>
      <c r="AI2487" s="118">
        <f t="shared" si="495"/>
        <v>19</v>
      </c>
      <c r="AJ2487" s="118">
        <f t="shared" si="495"/>
        <v>19</v>
      </c>
      <c r="AK2487" s="118">
        <f t="shared" si="495"/>
        <v>19</v>
      </c>
      <c r="AL2487" s="118">
        <f t="shared" si="495"/>
        <v>19</v>
      </c>
      <c r="AM2487" s="118">
        <f t="shared" si="495"/>
        <v>19</v>
      </c>
      <c r="AN2487" s="118">
        <f t="shared" si="495"/>
        <v>19</v>
      </c>
      <c r="AQ2487" t="str">
        <f>AQ2478</f>
        <v/>
      </c>
    </row>
    <row r="2488" spans="1:43" ht="14.25" customHeight="1" x14ac:dyDescent="0.25">
      <c r="A2488" s="107" t="str">
        <f>'Run Rate'!A252</f>
        <v>POL12833</v>
      </c>
      <c r="B2488" s="135" t="str">
        <f>'Run Rate'!B252</f>
        <v>Polleo Bulk Gainer 1kg Chocolate</v>
      </c>
      <c r="C2488" s="135" t="str">
        <f>'Run Rate'!C252</f>
        <v>SPORTSKA PREHRANA</v>
      </c>
      <c r="D2488" s="135" t="str">
        <f>'Run Rate'!D252</f>
        <v>02 SILVER</v>
      </c>
      <c r="E2488" s="122"/>
      <c r="F2488" s="122"/>
      <c r="G2488" s="122"/>
      <c r="H2488" s="122"/>
      <c r="I2488" s="122"/>
      <c r="J2488" s="122"/>
      <c r="K2488" s="122"/>
      <c r="L2488" s="122"/>
      <c r="M2488" s="122"/>
      <c r="N2488" s="122"/>
      <c r="O2488" s="122"/>
      <c r="P2488" s="122"/>
      <c r="Q2488" s="122"/>
      <c r="R2488" s="122"/>
      <c r="S2488" s="122"/>
      <c r="T2488" s="122"/>
      <c r="U2488" s="122"/>
      <c r="V2488" s="122"/>
      <c r="W2488" s="122"/>
      <c r="X2488" s="122"/>
      <c r="Y2488" s="122"/>
      <c r="Z2488" s="122"/>
      <c r="AA2488" s="122"/>
      <c r="AB2488" s="122"/>
      <c r="AC2488" s="122"/>
      <c r="AD2488" s="122"/>
      <c r="AE2488" s="122"/>
      <c r="AF2488" s="122"/>
      <c r="AG2488" s="122"/>
      <c r="AH2488" s="122"/>
      <c r="AI2488" s="122"/>
      <c r="AJ2488" s="122"/>
      <c r="AK2488" s="122"/>
      <c r="AL2488" s="122"/>
      <c r="AM2488" s="122"/>
      <c r="AN2488" s="122"/>
      <c r="AQ2488" t="str">
        <f>IF(AND(OR($B$1="ALL",$B$1=C2488),OR($E$1="ALL",$E$1=D2488),OR($B$2="ALL",$B$2=A2488),OR($E$2="ALL",IFERROR(SEARCH($E$2,B2488),0)&gt;0)),"MATCH","")</f>
        <v/>
      </c>
    </row>
    <row r="2489" spans="1:43" ht="14.25" customHeight="1" x14ac:dyDescent="0.25">
      <c r="A2489" s="108" t="s">
        <v>1137</v>
      </c>
      <c r="B2489" s="136" t="s">
        <v>1138</v>
      </c>
      <c r="C2489" s="136" t="s">
        <v>1139</v>
      </c>
      <c r="D2489" s="136" t="s">
        <v>1140</v>
      </c>
      <c r="E2489" s="136" t="s">
        <v>1141</v>
      </c>
      <c r="F2489" s="136" t="s">
        <v>1142</v>
      </c>
      <c r="G2489" s="136" t="s">
        <v>1143</v>
      </c>
      <c r="H2489" s="136" t="s">
        <v>1144</v>
      </c>
      <c r="I2489" s="136" t="s">
        <v>1145</v>
      </c>
      <c r="J2489" s="136" t="s">
        <v>1146</v>
      </c>
      <c r="K2489" s="136" t="s">
        <v>1147</v>
      </c>
      <c r="L2489" s="136" t="s">
        <v>1148</v>
      </c>
      <c r="M2489" s="136" t="s">
        <v>1149</v>
      </c>
      <c r="N2489" s="136" t="s">
        <v>1150</v>
      </c>
      <c r="O2489" s="136" t="s">
        <v>1151</v>
      </c>
      <c r="P2489" s="136" t="s">
        <v>1152</v>
      </c>
      <c r="Q2489" s="136" t="s">
        <v>1153</v>
      </c>
      <c r="R2489" s="136" t="s">
        <v>1154</v>
      </c>
      <c r="S2489" s="136" t="s">
        <v>1155</v>
      </c>
      <c r="T2489" s="136" t="s">
        <v>1156</v>
      </c>
      <c r="U2489" s="136" t="s">
        <v>1157</v>
      </c>
      <c r="V2489" s="136" t="s">
        <v>1158</v>
      </c>
      <c r="W2489" s="136" t="s">
        <v>1159</v>
      </c>
      <c r="X2489" s="136" t="s">
        <v>1160</v>
      </c>
      <c r="Y2489" s="136" t="s">
        <v>1161</v>
      </c>
      <c r="Z2489" s="136" t="s">
        <v>1162</v>
      </c>
      <c r="AA2489" s="136" t="s">
        <v>1163</v>
      </c>
      <c r="AB2489" s="137" t="s">
        <v>156</v>
      </c>
      <c r="AC2489" s="137" t="s">
        <v>157</v>
      </c>
      <c r="AD2489" s="137" t="s">
        <v>158</v>
      </c>
      <c r="AE2489" s="137" t="s">
        <v>139</v>
      </c>
      <c r="AF2489" s="138" t="s">
        <v>140</v>
      </c>
      <c r="AG2489" s="138" t="s">
        <v>141</v>
      </c>
      <c r="AH2489" s="138" t="s">
        <v>142</v>
      </c>
      <c r="AI2489" s="138" t="s">
        <v>143</v>
      </c>
      <c r="AJ2489" s="139" t="s">
        <v>144</v>
      </c>
      <c r="AK2489" s="139" t="s">
        <v>145</v>
      </c>
      <c r="AL2489" s="139" t="s">
        <v>146</v>
      </c>
      <c r="AM2489" s="140" t="s">
        <v>147</v>
      </c>
      <c r="AN2489" s="140" t="s">
        <v>148</v>
      </c>
      <c r="AQ2489" t="str">
        <f>AQ2488</f>
        <v/>
      </c>
    </row>
    <row r="2490" spans="1:43" ht="14.25" customHeight="1" x14ac:dyDescent="0.25">
      <c r="A2490" s="99" t="s">
        <v>1164</v>
      </c>
      <c r="B2490" s="112">
        <f>'Run Rate'!E252</f>
        <v>24</v>
      </c>
      <c r="C2490" s="112">
        <f>'Run Rate'!F252</f>
        <v>23</v>
      </c>
      <c r="D2490" s="112">
        <f>'Run Rate'!G252</f>
        <v>21</v>
      </c>
      <c r="E2490" s="112">
        <f>'Run Rate'!H252</f>
        <v>14</v>
      </c>
      <c r="F2490" s="112">
        <f>'Run Rate'!I252</f>
        <v>10</v>
      </c>
      <c r="G2490" s="112">
        <f>'Run Rate'!J252</f>
        <v>14</v>
      </c>
      <c r="H2490" s="112">
        <f>'Run Rate'!K252</f>
        <v>21</v>
      </c>
      <c r="I2490" s="112">
        <f>'Run Rate'!L252</f>
        <v>26</v>
      </c>
      <c r="J2490" s="112">
        <f>'Run Rate'!M252</f>
        <v>28</v>
      </c>
      <c r="K2490" s="112">
        <f>'Run Rate'!N252</f>
        <v>17</v>
      </c>
      <c r="L2490" s="112">
        <f>'Run Rate'!O252</f>
        <v>27</v>
      </c>
      <c r="M2490" s="112">
        <f>'Run Rate'!P252</f>
        <v>22</v>
      </c>
      <c r="N2490" s="112">
        <f>'Run Rate'!Q252</f>
        <v>16</v>
      </c>
      <c r="O2490" s="112">
        <f>'Run Rate'!R252</f>
        <v>7</v>
      </c>
      <c r="P2490" s="112">
        <f>'Run Rate'!S252</f>
        <v>9</v>
      </c>
      <c r="Q2490" s="112">
        <f>'Run Rate'!T252</f>
        <v>26</v>
      </c>
      <c r="R2490" s="112">
        <f>'Run Rate'!U252</f>
        <v>27</v>
      </c>
      <c r="S2490" s="112">
        <f>'Run Rate'!V252</f>
        <v>34</v>
      </c>
      <c r="T2490" s="112">
        <f>'Run Rate'!W252</f>
        <v>21</v>
      </c>
      <c r="U2490" s="112">
        <f>'Run Rate'!X252</f>
        <v>29</v>
      </c>
      <c r="V2490" s="112">
        <f>'Run Rate'!Y252</f>
        <v>30</v>
      </c>
      <c r="W2490" s="112">
        <f>'Run Rate'!Z252</f>
        <v>41</v>
      </c>
      <c r="X2490" s="112">
        <f>'Run Rate'!AA252</f>
        <v>28</v>
      </c>
      <c r="Y2490" s="112">
        <f>'Run Rate'!AB252</f>
        <v>49</v>
      </c>
      <c r="Z2490" s="112">
        <f>'Run Rate'!AC252</f>
        <v>24</v>
      </c>
      <c r="AA2490" s="112">
        <f>'Run Rate'!AD252</f>
        <v>105</v>
      </c>
      <c r="AB2490" s="113">
        <v>61</v>
      </c>
      <c r="AC2490" s="112">
        <v>66</v>
      </c>
      <c r="AD2490" s="112">
        <v>70</v>
      </c>
      <c r="AE2490" s="112">
        <v>73</v>
      </c>
      <c r="AF2490" s="112">
        <v>76</v>
      </c>
      <c r="AG2490" s="112">
        <v>71</v>
      </c>
      <c r="AH2490" s="112">
        <v>73</v>
      </c>
      <c r="AI2490" s="112">
        <v>74</v>
      </c>
      <c r="AJ2490" s="112">
        <v>76</v>
      </c>
      <c r="AK2490" s="112">
        <v>85</v>
      </c>
      <c r="AL2490" s="112">
        <v>87</v>
      </c>
      <c r="AM2490" s="112">
        <v>79</v>
      </c>
      <c r="AN2490" s="112">
        <v>79</v>
      </c>
      <c r="AQ2490" t="str">
        <f>AQ2488</f>
        <v/>
      </c>
    </row>
    <row r="2491" spans="1:43" ht="14.25" customHeight="1" x14ac:dyDescent="0.25">
      <c r="A2491" s="99" t="s">
        <v>1165</v>
      </c>
      <c r="B2491" s="114"/>
      <c r="C2491" s="114"/>
      <c r="D2491" s="114"/>
      <c r="E2491" s="114"/>
      <c r="F2491" s="114"/>
      <c r="G2491" s="114"/>
      <c r="H2491" s="114"/>
      <c r="I2491" s="114"/>
      <c r="J2491" s="114"/>
      <c r="K2491" s="114"/>
      <c r="L2491" s="114"/>
      <c r="M2491" s="114"/>
      <c r="N2491" s="114"/>
      <c r="O2491" s="114"/>
      <c r="P2491" s="114"/>
      <c r="Q2491" s="114"/>
      <c r="R2491" s="114"/>
      <c r="S2491" s="114"/>
      <c r="T2491" s="114"/>
      <c r="U2491" s="114"/>
      <c r="V2491" s="114"/>
      <c r="W2491" s="115"/>
      <c r="X2491" s="115"/>
      <c r="Y2491" s="115"/>
      <c r="Z2491" s="115"/>
      <c r="AA2491" s="112" t="s">
        <v>1166</v>
      </c>
      <c r="AB2491" s="113"/>
      <c r="AC2491" s="112"/>
      <c r="AD2491" s="112"/>
      <c r="AE2491" s="112"/>
      <c r="AF2491" s="112"/>
      <c r="AG2491" s="112"/>
      <c r="AH2491" s="112"/>
      <c r="AI2491" s="112"/>
      <c r="AJ2491" s="112"/>
      <c r="AK2491" s="112"/>
      <c r="AL2491" s="112"/>
      <c r="AM2491" s="112"/>
      <c r="AN2491" s="112"/>
      <c r="AQ2491" t="str">
        <f>AQ2488</f>
        <v/>
      </c>
    </row>
    <row r="2492" spans="1:43" ht="14.25" customHeight="1" x14ac:dyDescent="0.25">
      <c r="A2492" s="99" t="s">
        <v>1167</v>
      </c>
      <c r="B2492" s="114"/>
      <c r="C2492" s="114"/>
      <c r="D2492" s="114"/>
      <c r="E2492" s="114"/>
      <c r="F2492" s="114"/>
      <c r="G2492" s="114"/>
      <c r="H2492" s="114"/>
      <c r="I2492" s="114"/>
      <c r="J2492" s="114"/>
      <c r="K2492" s="114"/>
      <c r="L2492" s="114"/>
      <c r="M2492" s="114"/>
      <c r="N2492" s="114"/>
      <c r="O2492" s="114"/>
      <c r="P2492" s="114"/>
      <c r="Q2492" s="114"/>
      <c r="R2492" s="114"/>
      <c r="S2492" s="114"/>
      <c r="T2492" s="114"/>
      <c r="U2492" s="114"/>
      <c r="V2492" s="114"/>
      <c r="W2492" s="115"/>
      <c r="X2492" s="116"/>
      <c r="Y2492" s="117"/>
      <c r="Z2492" s="115"/>
      <c r="AA2492" s="112" t="s">
        <v>1168</v>
      </c>
      <c r="AB2492" s="113">
        <f>'Demand Input VP'!B1249</f>
        <v>0</v>
      </c>
      <c r="AC2492" s="112">
        <f>'Demand Input VP'!C1249</f>
        <v>0</v>
      </c>
      <c r="AD2492" s="112">
        <f>'Demand Input VP'!D1249</f>
        <v>0</v>
      </c>
      <c r="AE2492" s="112">
        <f>'Demand Input VP'!E1249</f>
        <v>0</v>
      </c>
      <c r="AF2492" s="112">
        <f>'Demand Input VP'!F1249</f>
        <v>0</v>
      </c>
      <c r="AG2492" s="112">
        <f>'Demand Input VP'!G1249</f>
        <v>120</v>
      </c>
      <c r="AH2492" s="112">
        <f>'Demand Input VP'!H1249</f>
        <v>120</v>
      </c>
      <c r="AI2492" s="112">
        <f>'Demand Input VP'!I1249</f>
        <v>120</v>
      </c>
      <c r="AJ2492" s="112">
        <f>'Demand Input VP'!J1249</f>
        <v>120</v>
      </c>
      <c r="AK2492" s="112">
        <f>'Demand Input VP'!K1249</f>
        <v>0</v>
      </c>
      <c r="AL2492" s="112">
        <f>'Demand Input VP'!L1249</f>
        <v>0</v>
      </c>
      <c r="AM2492" s="112">
        <f>'Demand Input VP'!M1249</f>
        <v>0</v>
      </c>
      <c r="AN2492" s="112">
        <f>'Demand Input VP'!N1249</f>
        <v>0</v>
      </c>
      <c r="AQ2492" t="str">
        <f>AQ2488</f>
        <v/>
      </c>
    </row>
    <row r="2493" spans="1:43" ht="14.25" customHeight="1" x14ac:dyDescent="0.25">
      <c r="A2493" s="99" t="s">
        <v>1169</v>
      </c>
      <c r="B2493" s="118"/>
      <c r="C2493" s="118"/>
      <c r="D2493" s="118"/>
      <c r="E2493" s="118"/>
      <c r="F2493" s="118"/>
      <c r="G2493" s="118"/>
      <c r="H2493" s="118"/>
      <c r="I2493" s="118"/>
      <c r="J2493" s="118"/>
      <c r="K2493" s="118"/>
      <c r="L2493" s="118"/>
      <c r="M2493" s="118"/>
      <c r="N2493" s="118"/>
      <c r="O2493" s="118"/>
      <c r="P2493" s="118"/>
      <c r="Q2493" s="118"/>
      <c r="R2493" s="118"/>
      <c r="S2493" s="118"/>
      <c r="T2493" s="118"/>
      <c r="U2493" s="118"/>
      <c r="V2493" s="118"/>
      <c r="W2493" s="115"/>
      <c r="X2493" s="116"/>
      <c r="Y2493" s="117"/>
      <c r="Z2493" s="119"/>
      <c r="AA2493" s="120" t="s">
        <v>1170</v>
      </c>
      <c r="AB2493" s="121">
        <f>'Demand Input VP'!B1248</f>
        <v>0</v>
      </c>
      <c r="AC2493" s="120">
        <f>'Demand Input VP'!C1248</f>
        <v>0</v>
      </c>
      <c r="AD2493" s="120">
        <f>'Demand Input VP'!D1248</f>
        <v>0</v>
      </c>
      <c r="AE2493" s="120">
        <f>'Demand Input VP'!E1248</f>
        <v>0</v>
      </c>
      <c r="AF2493" s="120">
        <f>'Demand Input VP'!F1248</f>
        <v>0</v>
      </c>
      <c r="AG2493" s="120">
        <f>'Demand Input VP'!G1248</f>
        <v>0</v>
      </c>
      <c r="AH2493" s="120">
        <f>'Demand Input VP'!H1248</f>
        <v>0</v>
      </c>
      <c r="AI2493" s="120">
        <f>'Demand Input VP'!I1248</f>
        <v>0</v>
      </c>
      <c r="AJ2493" s="120">
        <f>'Demand Input VP'!J1248</f>
        <v>0</v>
      </c>
      <c r="AK2493" s="120">
        <f>'Demand Input VP'!K1248</f>
        <v>0</v>
      </c>
      <c r="AL2493" s="120">
        <f>'Demand Input VP'!L1248</f>
        <v>0</v>
      </c>
      <c r="AM2493" s="120">
        <f>'Demand Input VP'!M1248</f>
        <v>12</v>
      </c>
      <c r="AN2493" s="120">
        <f>'Demand Input VP'!N1248</f>
        <v>12</v>
      </c>
      <c r="AQ2493" t="str">
        <f>AQ2488</f>
        <v/>
      </c>
    </row>
    <row r="2494" spans="1:43" ht="14.25" customHeight="1" x14ac:dyDescent="0.25">
      <c r="A2494" s="1"/>
      <c r="B2494" s="122"/>
      <c r="C2494" s="122"/>
      <c r="D2494" s="122"/>
      <c r="E2494" s="122"/>
      <c r="F2494" s="122"/>
      <c r="G2494" s="122"/>
      <c r="H2494" s="122"/>
      <c r="I2494" s="122"/>
      <c r="J2494" s="122"/>
      <c r="K2494" s="122"/>
      <c r="L2494" s="122"/>
      <c r="M2494" s="122"/>
      <c r="N2494" s="122"/>
      <c r="O2494" s="122"/>
      <c r="P2494" s="122"/>
      <c r="Q2494" s="122"/>
      <c r="R2494" s="122"/>
      <c r="S2494" s="122"/>
      <c r="T2494" s="122"/>
      <c r="U2494" s="122"/>
      <c r="V2494" s="122"/>
      <c r="W2494" s="123"/>
      <c r="X2494" s="116"/>
      <c r="Y2494" s="117"/>
      <c r="Z2494" s="123"/>
      <c r="AA2494" s="112" t="s">
        <v>1171</v>
      </c>
      <c r="AB2494" s="113">
        <f>'Demand Input MP'!B1249</f>
        <v>0</v>
      </c>
      <c r="AC2494" s="112">
        <f>'Demand Input MP'!C1249</f>
        <v>0</v>
      </c>
      <c r="AD2494" s="112">
        <f>'Demand Input MP'!D1249</f>
        <v>0</v>
      </c>
      <c r="AE2494" s="112">
        <f>'Demand Input MP'!E1249</f>
        <v>0</v>
      </c>
      <c r="AF2494" s="112">
        <f>'Demand Input MP'!F1249</f>
        <v>0</v>
      </c>
      <c r="AG2494" s="112">
        <f>'Demand Input MP'!G1249</f>
        <v>0</v>
      </c>
      <c r="AH2494" s="112">
        <f>'Demand Input MP'!H1249</f>
        <v>0</v>
      </c>
      <c r="AI2494" s="112">
        <f>'Demand Input MP'!I1249</f>
        <v>0</v>
      </c>
      <c r="AJ2494" s="112">
        <f>'Demand Input MP'!J1249</f>
        <v>0</v>
      </c>
      <c r="AK2494" s="112">
        <f>'Demand Input MP'!K1249</f>
        <v>0</v>
      </c>
      <c r="AL2494" s="112">
        <f>'Demand Input MP'!L1249</f>
        <v>0</v>
      </c>
      <c r="AM2494" s="112">
        <f>'Demand Input MP'!M1249</f>
        <v>0</v>
      </c>
      <c r="AN2494" s="112">
        <f>'Demand Input MP'!N1249</f>
        <v>0</v>
      </c>
      <c r="AQ2494" t="str">
        <f>AQ2488</f>
        <v/>
      </c>
    </row>
    <row r="2495" spans="1:43" ht="14.25" customHeight="1" x14ac:dyDescent="0.25">
      <c r="A2495" s="1"/>
      <c r="B2495" s="122"/>
      <c r="C2495" s="122"/>
      <c r="D2495" s="122"/>
      <c r="E2495" s="122"/>
      <c r="F2495" s="122"/>
      <c r="G2495" s="122"/>
      <c r="H2495" s="122"/>
      <c r="I2495" s="122"/>
      <c r="J2495" s="122"/>
      <c r="K2495" s="122"/>
      <c r="L2495" s="122"/>
      <c r="M2495" s="122"/>
      <c r="N2495" s="122"/>
      <c r="O2495" s="122"/>
      <c r="P2495" s="122"/>
      <c r="Q2495" s="122"/>
      <c r="R2495" s="122"/>
      <c r="S2495" s="122"/>
      <c r="T2495" s="122"/>
      <c r="U2495" s="122"/>
      <c r="V2495" s="124" t="s">
        <v>91</v>
      </c>
      <c r="W2495" s="125">
        <f>IFERROR(IF(SUM('Run Rate History'!E252:AD252)&gt;0,(SUMPRODUCT((B2490:AA2490&gt;=PERCENTILE(B2490:AA2490,0.1))*(B2490:AA2490&lt;=PERCENTILE(B2490:AA2490,0.9))*B2490:AA2490)+SUMPRODUCT(('Run Rate History'!E252:AD252&gt;=PERCENTILE(B2490:AA2490,0.1))*('Run Rate History'!E252:AD252&lt;=PERCENTILE(B2490:AA2490,0.9))*'Run Rate History'!E252:AD252))/(SUMPRODUCT((B2490:AA2490&gt;=PERCENTILE(B2490:AA2490,0.1))*(B2490:AA2490&lt;=PERCENTILE(B2490:AA2490,0.9))*1)+SUMPRODUCT(('Run Rate History'!E252:AD252&gt;=PERCENTILE(B2490:AA2490,0.1))*('Run Rate History'!E252:AD252&lt;=PERCENTILE(B2490:AA2490,0.9))*1)),TRIMMEAN(B2490:AA2490,0.15)),0)</f>
        <v>21.53846153846154</v>
      </c>
      <c r="X2495" s="126" t="s">
        <v>1172</v>
      </c>
      <c r="Y2495" s="127">
        <f>SUM(B2490:AA2490)/26</f>
        <v>26.653846153846153</v>
      </c>
      <c r="Z2495" s="128"/>
      <c r="AA2495" s="112" t="s">
        <v>1173</v>
      </c>
      <c r="AB2495" s="113">
        <f>'Demand Input MP'!B1248</f>
        <v>0</v>
      </c>
      <c r="AC2495" s="112">
        <f>'Demand Input MP'!C1248</f>
        <v>0</v>
      </c>
      <c r="AD2495" s="112">
        <f>'Demand Input MP'!D1248</f>
        <v>0</v>
      </c>
      <c r="AE2495" s="112">
        <f>'Demand Input MP'!E1248</f>
        <v>0</v>
      </c>
      <c r="AF2495" s="112">
        <f>'Demand Input MP'!F1248</f>
        <v>0</v>
      </c>
      <c r="AG2495" s="112">
        <f>'Demand Input MP'!G1248</f>
        <v>0</v>
      </c>
      <c r="AH2495" s="112">
        <f>'Demand Input MP'!H1248</f>
        <v>0</v>
      </c>
      <c r="AI2495" s="112">
        <f>'Demand Input MP'!I1248</f>
        <v>0</v>
      </c>
      <c r="AJ2495" s="112">
        <f>'Demand Input MP'!J1248</f>
        <v>0</v>
      </c>
      <c r="AK2495" s="112">
        <f>'Demand Input MP'!K1248</f>
        <v>0</v>
      </c>
      <c r="AL2495" s="112">
        <f>'Demand Input MP'!L1248</f>
        <v>0</v>
      </c>
      <c r="AM2495" s="112">
        <f>'Demand Input MP'!M1248</f>
        <v>0</v>
      </c>
      <c r="AN2495" s="112">
        <f>'Demand Input MP'!N1248</f>
        <v>0</v>
      </c>
      <c r="AQ2495" t="str">
        <f>AQ2488</f>
        <v/>
      </c>
    </row>
    <row r="2496" spans="1:43" ht="14.25" customHeight="1" x14ac:dyDescent="0.25">
      <c r="A2496" s="1"/>
      <c r="B2496" s="122"/>
      <c r="C2496" s="122"/>
      <c r="D2496" s="122"/>
      <c r="E2496" s="122"/>
      <c r="F2496" s="122"/>
      <c r="G2496" s="122"/>
      <c r="H2496" s="122"/>
      <c r="I2496" s="122"/>
      <c r="J2496" s="122"/>
      <c r="K2496" s="122"/>
      <c r="L2496" s="122"/>
      <c r="M2496" s="122"/>
      <c r="N2496" s="122"/>
      <c r="O2496" s="122"/>
      <c r="P2496" s="122"/>
      <c r="Q2496" s="122"/>
      <c r="R2496" s="122"/>
      <c r="S2496" s="122"/>
      <c r="T2496" s="122"/>
      <c r="U2496" s="122"/>
      <c r="V2496" s="124" t="s">
        <v>94</v>
      </c>
      <c r="W2496" s="125">
        <f>IFERROR((1*MIN(MAX(X2490,0.5*IF(SUM('Run Rate History'!E252:AD252)&gt;0,(MEDIAN(IF(B2490:AA2490&gt;0,B2490:AA2490))+MEDIAN(IF('Run Rate History'!E252:AD252&gt;0,'Run Rate History'!E252:AD252)))/2,MEDIAN(IF(B2490:AA2490&gt;0,B2490:AA2490)))),2*IF(SUM('Run Rate History'!E252:AD252)&gt;0,(MEDIAN(IF(B2490:AA2490&gt;0,B2490:AA2490))+MEDIAN(IF('Run Rate History'!E252:AD252&gt;0,'Run Rate History'!E252:AD252)))/2,MEDIAN(IF(B2490:AA2490&gt;0,B2490:AA2490))))+2*MIN(MAX(Y2490,0.5*IF(SUM('Run Rate History'!E252:AD252)&gt;0,(MEDIAN(IF(B2490:AA2490&gt;0,B2490:AA2490))+MEDIAN(IF('Run Rate History'!E252:AD252&gt;0,'Run Rate History'!E252:AD252)))/2,MEDIAN(IF(B2490:AA2490&gt;0,B2490:AA2490)))),2*IF(SUM('Run Rate History'!E252:AD252)&gt;0,(MEDIAN(IF(B2490:AA2490&gt;0,B2490:AA2490))+MEDIAN(IF('Run Rate History'!E252:AD252&gt;0,'Run Rate History'!E252:AD252)))/2,MEDIAN(IF(B2490:AA2490&gt;0,B2490:AA2490))))+3*MIN(MAX(Z2490,0.5*IF(SUM('Run Rate History'!E252:AD252)&gt;0,(MEDIAN(IF(B2490:AA2490&gt;0,B2490:AA2490))+MEDIAN(IF('Run Rate History'!E252:AD252&gt;0,'Run Rate History'!E252:AD252)))/2,MEDIAN(IF(B2490:AA2490&gt;0,B2490:AA2490)))),2*IF(SUM('Run Rate History'!E252:AD252)&gt;0,(MEDIAN(IF(B2490:AA2490&gt;0,B2490:AA2490))+MEDIAN(IF('Run Rate History'!E252:AD252&gt;0,'Run Rate History'!E252:AD252)))/2,MEDIAN(IF(B2490:AA2490&gt;0,B2490:AA2490))))+4*MIN(MAX(AA2490,0.5*IF(SUM('Run Rate History'!E252:AD252)&gt;0,(MEDIAN(IF(B2490:AA2490&gt;0,B2490:AA2490))+MEDIAN(IF('Run Rate History'!E252:AD252&gt;0,'Run Rate History'!E252:AD252)))/2,MEDIAN(IF(B2490:AA2490&gt;0,B2490:AA2490)))),2*IF(SUM('Run Rate History'!E252:AD252)&gt;0,(MEDIAN(IF(B2490:AA2490&gt;0,B2490:AA2490))+MEDIAN(IF('Run Rate History'!E252:AD252&gt;0,'Run Rate History'!E252:AD252)))/2,MEDIAN(IF(B2490:AA2490&gt;0,B2490:AA2490)))))/10,0)</f>
        <v>25.05</v>
      </c>
      <c r="X2496" s="129" t="s">
        <v>1174</v>
      </c>
      <c r="Y2496" s="130">
        <f>IFERROR(VLOOKUP(A2488,'Stanje zaliha'!A:E,5,FALSE()),0)</f>
        <v>0</v>
      </c>
      <c r="Z2496" s="131"/>
      <c r="AA2496" s="113" t="s">
        <v>1175</v>
      </c>
      <c r="AB2496" s="118">
        <f t="shared" ref="AB2496:AN2496" si="496">SUM(AB2492:AB2495)</f>
        <v>0</v>
      </c>
      <c r="AC2496" s="118">
        <f t="shared" si="496"/>
        <v>0</v>
      </c>
      <c r="AD2496" s="118">
        <f t="shared" si="496"/>
        <v>0</v>
      </c>
      <c r="AE2496" s="118">
        <f t="shared" si="496"/>
        <v>0</v>
      </c>
      <c r="AF2496" s="118">
        <f t="shared" si="496"/>
        <v>0</v>
      </c>
      <c r="AG2496" s="118">
        <f t="shared" si="496"/>
        <v>120</v>
      </c>
      <c r="AH2496" s="118">
        <f t="shared" si="496"/>
        <v>120</v>
      </c>
      <c r="AI2496" s="118">
        <f t="shared" si="496"/>
        <v>120</v>
      </c>
      <c r="AJ2496" s="118">
        <f t="shared" si="496"/>
        <v>120</v>
      </c>
      <c r="AK2496" s="118">
        <f t="shared" si="496"/>
        <v>0</v>
      </c>
      <c r="AL2496" s="118">
        <f t="shared" si="496"/>
        <v>0</v>
      </c>
      <c r="AM2496" s="118">
        <f t="shared" si="496"/>
        <v>12</v>
      </c>
      <c r="AN2496" s="118">
        <f t="shared" si="496"/>
        <v>12</v>
      </c>
      <c r="AQ2496" t="str">
        <f>AQ2488</f>
        <v/>
      </c>
    </row>
    <row r="2497" spans="1:43" ht="14.25" customHeight="1" x14ac:dyDescent="0.25">
      <c r="A2497" s="1"/>
      <c r="B2497" s="122"/>
      <c r="C2497" s="122"/>
      <c r="D2497" s="122"/>
      <c r="E2497" s="122"/>
      <c r="F2497" s="122"/>
      <c r="G2497" s="122"/>
      <c r="H2497" s="122"/>
      <c r="I2497" s="122"/>
      <c r="J2497" s="122"/>
      <c r="K2497" s="122"/>
      <c r="L2497" s="122"/>
      <c r="M2497" s="122"/>
      <c r="N2497" s="122"/>
      <c r="O2497" s="122"/>
      <c r="P2497" s="122"/>
      <c r="Q2497" s="122"/>
      <c r="R2497" s="122"/>
      <c r="S2497" s="122"/>
      <c r="T2497" s="122"/>
      <c r="U2497" s="122"/>
      <c r="V2497" s="124" t="s">
        <v>95</v>
      </c>
      <c r="W2497" s="125">
        <f>IFERROR(0.6*W2496+0.4*W2495,0)</f>
        <v>23.645384615384614</v>
      </c>
      <c r="X2497" s="132" t="s">
        <v>1176</v>
      </c>
      <c r="Y2497" s="133">
        <f>IFERROR(SUMIF('Popis poslanih narudžbi'!A:A,A2488,'Popis poslanih narudžbi'!C:C),0)</f>
        <v>0</v>
      </c>
      <c r="Z2497" s="131"/>
      <c r="AA2497" s="134" t="s">
        <v>1177</v>
      </c>
      <c r="AB2497" s="118">
        <f t="shared" ref="AB2497:AN2497" si="497">AB2490+AB2496</f>
        <v>61</v>
      </c>
      <c r="AC2497" s="118">
        <f t="shared" si="497"/>
        <v>66</v>
      </c>
      <c r="AD2497" s="118">
        <f t="shared" si="497"/>
        <v>70</v>
      </c>
      <c r="AE2497" s="118">
        <f t="shared" si="497"/>
        <v>73</v>
      </c>
      <c r="AF2497" s="118">
        <f t="shared" si="497"/>
        <v>76</v>
      </c>
      <c r="AG2497" s="118">
        <f t="shared" si="497"/>
        <v>191</v>
      </c>
      <c r="AH2497" s="118">
        <f t="shared" si="497"/>
        <v>193</v>
      </c>
      <c r="AI2497" s="118">
        <f t="shared" si="497"/>
        <v>194</v>
      </c>
      <c r="AJ2497" s="118">
        <f t="shared" si="497"/>
        <v>196</v>
      </c>
      <c r="AK2497" s="118">
        <f t="shared" si="497"/>
        <v>85</v>
      </c>
      <c r="AL2497" s="118">
        <f t="shared" si="497"/>
        <v>87</v>
      </c>
      <c r="AM2497" s="118">
        <f t="shared" si="497"/>
        <v>91</v>
      </c>
      <c r="AN2497" s="118">
        <f t="shared" si="497"/>
        <v>91</v>
      </c>
      <c r="AQ2497" t="str">
        <f>AQ2488</f>
        <v/>
      </c>
    </row>
    <row r="2498" spans="1:43" ht="14.25" customHeight="1" x14ac:dyDescent="0.25">
      <c r="A2498" s="107" t="str">
        <f>'Run Rate'!A253</f>
        <v>GAR04749</v>
      </c>
      <c r="B2498" s="135" t="str">
        <f>'Run Rate'!B253</f>
        <v>Fenix 8, 47 mm, AMOLED Sapphire Tit., Spark Orange/Graphite remen</v>
      </c>
      <c r="C2498" s="135" t="str">
        <f>'Run Rate'!C253</f>
        <v>GADGETI</v>
      </c>
      <c r="D2498" s="135" t="str">
        <f>'Run Rate'!D253</f>
        <v>02 SILVER</v>
      </c>
      <c r="E2498" s="122"/>
      <c r="F2498" s="122"/>
      <c r="G2498" s="122"/>
      <c r="H2498" s="122"/>
      <c r="I2498" s="122"/>
      <c r="J2498" s="122"/>
      <c r="K2498" s="122"/>
      <c r="L2498" s="122"/>
      <c r="M2498" s="122"/>
      <c r="N2498" s="122"/>
      <c r="O2498" s="122"/>
      <c r="P2498" s="122"/>
      <c r="Q2498" s="122"/>
      <c r="R2498" s="122"/>
      <c r="S2498" s="122"/>
      <c r="T2498" s="122"/>
      <c r="U2498" s="122"/>
      <c r="V2498" s="122"/>
      <c r="W2498" s="122"/>
      <c r="X2498" s="122"/>
      <c r="Y2498" s="122"/>
      <c r="Z2498" s="122"/>
      <c r="AA2498" s="122"/>
      <c r="AB2498" s="122"/>
      <c r="AC2498" s="122"/>
      <c r="AD2498" s="122"/>
      <c r="AE2498" s="122"/>
      <c r="AF2498" s="122"/>
      <c r="AG2498" s="122"/>
      <c r="AH2498" s="122"/>
      <c r="AI2498" s="122"/>
      <c r="AJ2498" s="122"/>
      <c r="AK2498" s="122"/>
      <c r="AL2498" s="122"/>
      <c r="AM2498" s="122"/>
      <c r="AN2498" s="122"/>
      <c r="AQ2498" t="str">
        <f>IF(AND(OR($B$1="ALL",$B$1=C2498),OR($E$1="ALL",$E$1=D2498),OR($B$2="ALL",$B$2=A2498),OR($E$2="ALL",IFERROR(SEARCH($E$2,B2498),0)&gt;0)),"MATCH","")</f>
        <v/>
      </c>
    </row>
    <row r="2499" spans="1:43" ht="14.25" customHeight="1" x14ac:dyDescent="0.25">
      <c r="A2499" s="108" t="s">
        <v>1137</v>
      </c>
      <c r="B2499" s="136" t="s">
        <v>1138</v>
      </c>
      <c r="C2499" s="136" t="s">
        <v>1139</v>
      </c>
      <c r="D2499" s="136" t="s">
        <v>1140</v>
      </c>
      <c r="E2499" s="136" t="s">
        <v>1141</v>
      </c>
      <c r="F2499" s="136" t="s">
        <v>1142</v>
      </c>
      <c r="G2499" s="136" t="s">
        <v>1143</v>
      </c>
      <c r="H2499" s="136" t="s">
        <v>1144</v>
      </c>
      <c r="I2499" s="136" t="s">
        <v>1145</v>
      </c>
      <c r="J2499" s="136" t="s">
        <v>1146</v>
      </c>
      <c r="K2499" s="136" t="s">
        <v>1147</v>
      </c>
      <c r="L2499" s="136" t="s">
        <v>1148</v>
      </c>
      <c r="M2499" s="136" t="s">
        <v>1149</v>
      </c>
      <c r="N2499" s="136" t="s">
        <v>1150</v>
      </c>
      <c r="O2499" s="136" t="s">
        <v>1151</v>
      </c>
      <c r="P2499" s="136" t="s">
        <v>1152</v>
      </c>
      <c r="Q2499" s="136" t="s">
        <v>1153</v>
      </c>
      <c r="R2499" s="136" t="s">
        <v>1154</v>
      </c>
      <c r="S2499" s="136" t="s">
        <v>1155</v>
      </c>
      <c r="T2499" s="136" t="s">
        <v>1156</v>
      </c>
      <c r="U2499" s="136" t="s">
        <v>1157</v>
      </c>
      <c r="V2499" s="136" t="s">
        <v>1158</v>
      </c>
      <c r="W2499" s="136" t="s">
        <v>1159</v>
      </c>
      <c r="X2499" s="136" t="s">
        <v>1160</v>
      </c>
      <c r="Y2499" s="136" t="s">
        <v>1161</v>
      </c>
      <c r="Z2499" s="136" t="s">
        <v>1162</v>
      </c>
      <c r="AA2499" s="136" t="s">
        <v>1163</v>
      </c>
      <c r="AB2499" s="137" t="s">
        <v>156</v>
      </c>
      <c r="AC2499" s="137" t="s">
        <v>157</v>
      </c>
      <c r="AD2499" s="137" t="s">
        <v>158</v>
      </c>
      <c r="AE2499" s="137" t="s">
        <v>139</v>
      </c>
      <c r="AF2499" s="138" t="s">
        <v>140</v>
      </c>
      <c r="AG2499" s="138" t="s">
        <v>141</v>
      </c>
      <c r="AH2499" s="138" t="s">
        <v>142</v>
      </c>
      <c r="AI2499" s="138" t="s">
        <v>143</v>
      </c>
      <c r="AJ2499" s="139" t="s">
        <v>144</v>
      </c>
      <c r="AK2499" s="139" t="s">
        <v>145</v>
      </c>
      <c r="AL2499" s="139" t="s">
        <v>146</v>
      </c>
      <c r="AM2499" s="140" t="s">
        <v>147</v>
      </c>
      <c r="AN2499" s="140" t="s">
        <v>148</v>
      </c>
      <c r="AQ2499" t="str">
        <f>AQ2498</f>
        <v/>
      </c>
    </row>
    <row r="2500" spans="1:43" ht="14.25" customHeight="1" x14ac:dyDescent="0.25">
      <c r="A2500" s="99" t="s">
        <v>1164</v>
      </c>
      <c r="B2500" s="112">
        <f>'Run Rate'!E253</f>
        <v>1</v>
      </c>
      <c r="C2500" s="112">
        <f>'Run Rate'!F253</f>
        <v>2</v>
      </c>
      <c r="D2500" s="112">
        <f>'Run Rate'!G253</f>
        <v>2</v>
      </c>
      <c r="E2500" s="112">
        <f>'Run Rate'!H253</f>
        <v>2</v>
      </c>
      <c r="F2500" s="112">
        <f>'Run Rate'!I253</f>
        <v>3</v>
      </c>
      <c r="G2500" s="112">
        <f>'Run Rate'!J253</f>
        <v>2</v>
      </c>
      <c r="H2500" s="112">
        <f>'Run Rate'!K253</f>
        <v>2</v>
      </c>
      <c r="I2500" s="112">
        <f>'Run Rate'!L253</f>
        <v>4</v>
      </c>
      <c r="J2500" s="112">
        <f>'Run Rate'!M253</f>
        <v>7</v>
      </c>
      <c r="K2500" s="112">
        <f>'Run Rate'!N253</f>
        <v>1</v>
      </c>
      <c r="L2500" s="112">
        <f>'Run Rate'!O253</f>
        <v>1</v>
      </c>
      <c r="M2500" s="112">
        <f>'Run Rate'!P253</f>
        <v>2</v>
      </c>
      <c r="N2500" s="112">
        <f>'Run Rate'!Q253</f>
        <v>0</v>
      </c>
      <c r="O2500" s="112">
        <f>'Run Rate'!R253</f>
        <v>0</v>
      </c>
      <c r="P2500" s="112">
        <f>'Run Rate'!S253</f>
        <v>3</v>
      </c>
      <c r="Q2500" s="112">
        <f>'Run Rate'!T253</f>
        <v>2</v>
      </c>
      <c r="R2500" s="112">
        <f>'Run Rate'!U253</f>
        <v>1</v>
      </c>
      <c r="S2500" s="112">
        <f>'Run Rate'!V253</f>
        <v>1</v>
      </c>
      <c r="T2500" s="112">
        <f>'Run Rate'!W253</f>
        <v>2</v>
      </c>
      <c r="U2500" s="112">
        <f>'Run Rate'!X253</f>
        <v>0</v>
      </c>
      <c r="V2500" s="112">
        <f>'Run Rate'!Y253</f>
        <v>0</v>
      </c>
      <c r="W2500" s="112">
        <f>'Run Rate'!Z253</f>
        <v>1</v>
      </c>
      <c r="X2500" s="112">
        <f>'Run Rate'!AA253</f>
        <v>0</v>
      </c>
      <c r="Y2500" s="112">
        <f>'Run Rate'!AB253</f>
        <v>0</v>
      </c>
      <c r="Z2500" s="112">
        <f>'Run Rate'!AC253</f>
        <v>1</v>
      </c>
      <c r="AA2500" s="112">
        <f>'Run Rate'!AD253</f>
        <v>4</v>
      </c>
      <c r="AB2500" s="113">
        <v>1</v>
      </c>
      <c r="AC2500" s="112">
        <v>1</v>
      </c>
      <c r="AD2500" s="112">
        <v>1</v>
      </c>
      <c r="AE2500" s="112">
        <v>1</v>
      </c>
      <c r="AF2500" s="112">
        <v>1</v>
      </c>
      <c r="AG2500" s="112">
        <v>1</v>
      </c>
      <c r="AH2500" s="112">
        <v>1</v>
      </c>
      <c r="AI2500" s="112">
        <v>1</v>
      </c>
      <c r="AJ2500" s="112">
        <v>1</v>
      </c>
      <c r="AK2500" s="112">
        <v>1</v>
      </c>
      <c r="AL2500" s="112">
        <v>1</v>
      </c>
      <c r="AM2500" s="112">
        <v>1</v>
      </c>
      <c r="AN2500" s="112">
        <v>1</v>
      </c>
      <c r="AQ2500" t="str">
        <f>AQ2498</f>
        <v/>
      </c>
    </row>
    <row r="2501" spans="1:43" ht="14.25" customHeight="1" x14ac:dyDescent="0.25">
      <c r="A2501" s="99" t="s">
        <v>1165</v>
      </c>
      <c r="B2501" s="114"/>
      <c r="C2501" s="114"/>
      <c r="D2501" s="114"/>
      <c r="E2501" s="114"/>
      <c r="F2501" s="114"/>
      <c r="G2501" s="114"/>
      <c r="H2501" s="114"/>
      <c r="I2501" s="114"/>
      <c r="J2501" s="114"/>
      <c r="K2501" s="114"/>
      <c r="L2501" s="114"/>
      <c r="M2501" s="114"/>
      <c r="N2501" s="114"/>
      <c r="O2501" s="114"/>
      <c r="P2501" s="114"/>
      <c r="Q2501" s="114"/>
      <c r="R2501" s="114"/>
      <c r="S2501" s="114"/>
      <c r="T2501" s="114"/>
      <c r="U2501" s="114"/>
      <c r="V2501" s="114"/>
      <c r="W2501" s="115"/>
      <c r="X2501" s="115"/>
      <c r="Y2501" s="115"/>
      <c r="Z2501" s="115"/>
      <c r="AA2501" s="112" t="s">
        <v>1166</v>
      </c>
      <c r="AB2501" s="113"/>
      <c r="AC2501" s="112"/>
      <c r="AD2501" s="112"/>
      <c r="AE2501" s="112"/>
      <c r="AF2501" s="112"/>
      <c r="AG2501" s="112"/>
      <c r="AH2501" s="112"/>
      <c r="AI2501" s="112"/>
      <c r="AJ2501" s="112"/>
      <c r="AK2501" s="112"/>
      <c r="AL2501" s="112"/>
      <c r="AM2501" s="112"/>
      <c r="AN2501" s="112"/>
      <c r="AQ2501" t="str">
        <f>AQ2498</f>
        <v/>
      </c>
    </row>
    <row r="2502" spans="1:43" ht="14.25" customHeight="1" x14ac:dyDescent="0.25">
      <c r="A2502" s="99" t="s">
        <v>1167</v>
      </c>
      <c r="B2502" s="114"/>
      <c r="C2502" s="114"/>
      <c r="D2502" s="114"/>
      <c r="E2502" s="114"/>
      <c r="F2502" s="114"/>
      <c r="G2502" s="114"/>
      <c r="H2502" s="114"/>
      <c r="I2502" s="114"/>
      <c r="J2502" s="114"/>
      <c r="K2502" s="114"/>
      <c r="L2502" s="114"/>
      <c r="M2502" s="114"/>
      <c r="N2502" s="114"/>
      <c r="O2502" s="114"/>
      <c r="P2502" s="114"/>
      <c r="Q2502" s="114"/>
      <c r="R2502" s="114"/>
      <c r="S2502" s="114"/>
      <c r="T2502" s="114"/>
      <c r="U2502" s="114"/>
      <c r="V2502" s="114"/>
      <c r="W2502" s="115"/>
      <c r="X2502" s="116"/>
      <c r="Y2502" s="117"/>
      <c r="Z2502" s="115"/>
      <c r="AA2502" s="112" t="s">
        <v>1168</v>
      </c>
      <c r="AB2502" s="113">
        <f>'Demand Input VP'!B1254</f>
        <v>0</v>
      </c>
      <c r="AC2502" s="112">
        <f>'Demand Input VP'!C1254</f>
        <v>0</v>
      </c>
      <c r="AD2502" s="112">
        <f>'Demand Input VP'!D1254</f>
        <v>0</v>
      </c>
      <c r="AE2502" s="112">
        <f>'Demand Input VP'!E1254</f>
        <v>0</v>
      </c>
      <c r="AF2502" s="112">
        <f>'Demand Input VP'!F1254</f>
        <v>0</v>
      </c>
      <c r="AG2502" s="112">
        <f>'Demand Input VP'!G1254</f>
        <v>0</v>
      </c>
      <c r="AH2502" s="112">
        <f>'Demand Input VP'!H1254</f>
        <v>0</v>
      </c>
      <c r="AI2502" s="112">
        <f>'Demand Input VP'!I1254</f>
        <v>0</v>
      </c>
      <c r="AJ2502" s="112">
        <f>'Demand Input VP'!J1254</f>
        <v>0</v>
      </c>
      <c r="AK2502" s="112">
        <f>'Demand Input VP'!K1254</f>
        <v>0</v>
      </c>
      <c r="AL2502" s="112">
        <f>'Demand Input VP'!L1254</f>
        <v>0</v>
      </c>
      <c r="AM2502" s="112">
        <f>'Demand Input VP'!M1254</f>
        <v>0</v>
      </c>
      <c r="AN2502" s="112">
        <f>'Demand Input VP'!N1254</f>
        <v>0</v>
      </c>
      <c r="AQ2502" t="str">
        <f>AQ2498</f>
        <v/>
      </c>
    </row>
    <row r="2503" spans="1:43" ht="14.25" customHeight="1" x14ac:dyDescent="0.25">
      <c r="A2503" s="99" t="s">
        <v>1169</v>
      </c>
      <c r="B2503" s="118"/>
      <c r="C2503" s="118"/>
      <c r="D2503" s="118"/>
      <c r="E2503" s="118"/>
      <c r="F2503" s="118"/>
      <c r="G2503" s="118"/>
      <c r="H2503" s="118"/>
      <c r="I2503" s="118"/>
      <c r="J2503" s="118"/>
      <c r="K2503" s="118"/>
      <c r="L2503" s="118"/>
      <c r="M2503" s="118"/>
      <c r="N2503" s="118"/>
      <c r="O2503" s="118"/>
      <c r="P2503" s="118"/>
      <c r="Q2503" s="118"/>
      <c r="R2503" s="118"/>
      <c r="S2503" s="118"/>
      <c r="T2503" s="118"/>
      <c r="U2503" s="118"/>
      <c r="V2503" s="118"/>
      <c r="W2503" s="115"/>
      <c r="X2503" s="116"/>
      <c r="Y2503" s="117"/>
      <c r="Z2503" s="119"/>
      <c r="AA2503" s="120" t="s">
        <v>1170</v>
      </c>
      <c r="AB2503" s="121">
        <f>'Demand Input VP'!B1253</f>
        <v>0</v>
      </c>
      <c r="AC2503" s="120">
        <f>'Demand Input VP'!C1253</f>
        <v>0</v>
      </c>
      <c r="AD2503" s="120">
        <f>'Demand Input VP'!D1253</f>
        <v>0</v>
      </c>
      <c r="AE2503" s="120">
        <f>'Demand Input VP'!E1253</f>
        <v>0</v>
      </c>
      <c r="AF2503" s="120">
        <f>'Demand Input VP'!F1253</f>
        <v>0</v>
      </c>
      <c r="AG2503" s="120">
        <f>'Demand Input VP'!G1253</f>
        <v>0</v>
      </c>
      <c r="AH2503" s="120">
        <f>'Demand Input VP'!H1253</f>
        <v>0</v>
      </c>
      <c r="AI2503" s="120">
        <f>'Demand Input VP'!I1253</f>
        <v>0</v>
      </c>
      <c r="AJ2503" s="120">
        <f>'Demand Input VP'!J1253</f>
        <v>0</v>
      </c>
      <c r="AK2503" s="120">
        <f>'Demand Input VP'!K1253</f>
        <v>0</v>
      </c>
      <c r="AL2503" s="120">
        <f>'Demand Input VP'!L1253</f>
        <v>0</v>
      </c>
      <c r="AM2503" s="120">
        <f>'Demand Input VP'!M1253</f>
        <v>0</v>
      </c>
      <c r="AN2503" s="120">
        <f>'Demand Input VP'!N1253</f>
        <v>0</v>
      </c>
      <c r="AQ2503" t="str">
        <f>AQ2498</f>
        <v/>
      </c>
    </row>
    <row r="2504" spans="1:43" ht="14.25" customHeight="1" x14ac:dyDescent="0.25">
      <c r="A2504" s="1"/>
      <c r="B2504" s="122"/>
      <c r="C2504" s="122"/>
      <c r="D2504" s="122"/>
      <c r="E2504" s="122"/>
      <c r="F2504" s="122"/>
      <c r="G2504" s="122"/>
      <c r="H2504" s="122"/>
      <c r="I2504" s="122"/>
      <c r="J2504" s="122"/>
      <c r="K2504" s="122"/>
      <c r="L2504" s="122"/>
      <c r="M2504" s="122"/>
      <c r="N2504" s="122"/>
      <c r="O2504" s="122"/>
      <c r="P2504" s="122"/>
      <c r="Q2504" s="122"/>
      <c r="R2504" s="122"/>
      <c r="S2504" s="122"/>
      <c r="T2504" s="122"/>
      <c r="U2504" s="122"/>
      <c r="V2504" s="122"/>
      <c r="W2504" s="123"/>
      <c r="X2504" s="116"/>
      <c r="Y2504" s="117"/>
      <c r="Z2504" s="123"/>
      <c r="AA2504" s="112" t="s">
        <v>1171</v>
      </c>
      <c r="AB2504" s="113">
        <f>'Demand Input MP'!B1254</f>
        <v>0</v>
      </c>
      <c r="AC2504" s="112">
        <f>'Demand Input MP'!C1254</f>
        <v>0</v>
      </c>
      <c r="AD2504" s="112">
        <f>'Demand Input MP'!D1254</f>
        <v>0</v>
      </c>
      <c r="AE2504" s="112">
        <f>'Demand Input MP'!E1254</f>
        <v>0</v>
      </c>
      <c r="AF2504" s="112">
        <f>'Demand Input MP'!F1254</f>
        <v>0</v>
      </c>
      <c r="AG2504" s="112">
        <f>'Demand Input MP'!G1254</f>
        <v>0</v>
      </c>
      <c r="AH2504" s="112">
        <f>'Demand Input MP'!H1254</f>
        <v>0</v>
      </c>
      <c r="AI2504" s="112">
        <f>'Demand Input MP'!I1254</f>
        <v>0</v>
      </c>
      <c r="AJ2504" s="112">
        <f>'Demand Input MP'!J1254</f>
        <v>0</v>
      </c>
      <c r="AK2504" s="112">
        <f>'Demand Input MP'!K1254</f>
        <v>0</v>
      </c>
      <c r="AL2504" s="112">
        <f>'Demand Input MP'!L1254</f>
        <v>0</v>
      </c>
      <c r="AM2504" s="112">
        <f>'Demand Input MP'!M1254</f>
        <v>0</v>
      </c>
      <c r="AN2504" s="112">
        <f>'Demand Input MP'!N1254</f>
        <v>0</v>
      </c>
      <c r="AQ2504" t="str">
        <f>AQ2498</f>
        <v/>
      </c>
    </row>
    <row r="2505" spans="1:43" ht="14.25" customHeight="1" x14ac:dyDescent="0.25">
      <c r="A2505" s="1"/>
      <c r="B2505" s="122"/>
      <c r="C2505" s="122"/>
      <c r="D2505" s="122"/>
      <c r="E2505" s="122"/>
      <c r="F2505" s="122"/>
      <c r="G2505" s="122"/>
      <c r="H2505" s="122"/>
      <c r="I2505" s="122"/>
      <c r="J2505" s="122"/>
      <c r="K2505" s="122"/>
      <c r="L2505" s="122"/>
      <c r="M2505" s="122"/>
      <c r="N2505" s="122"/>
      <c r="O2505" s="122"/>
      <c r="P2505" s="122"/>
      <c r="Q2505" s="122"/>
      <c r="R2505" s="122"/>
      <c r="S2505" s="122"/>
      <c r="T2505" s="122"/>
      <c r="U2505" s="122"/>
      <c r="V2505" s="124" t="s">
        <v>91</v>
      </c>
      <c r="W2505" s="125">
        <f>IFERROR(IF(SUM('Run Rate History'!E253:AD253)&gt;0,(SUMPRODUCT((B2500:AA2500&gt;=PERCENTILE(B2500:AA2500,0.1))*(B2500:AA2500&lt;=PERCENTILE(B2500:AA2500,0.9))*B2500:AA2500)+SUMPRODUCT(('Run Rate History'!E253:AD253&gt;=PERCENTILE(B2500:AA2500,0.1))*('Run Rate History'!E253:AD253&lt;=PERCENTILE(B2500:AA2500,0.9))*'Run Rate History'!E253:AD253))/(SUMPRODUCT((B2500:AA2500&gt;=PERCENTILE(B2500:AA2500,0.1))*(B2500:AA2500&lt;=PERCENTILE(B2500:AA2500,0.9))*1)+SUMPRODUCT(('Run Rate History'!E253:AD253&gt;=PERCENTILE(B2500:AA2500,0.1))*('Run Rate History'!E253:AD253&lt;=PERCENTILE(B2500:AA2500,0.9))*1)),TRIMMEAN(B2500:AA2500,0.15)),0)</f>
        <v>1.4761904761904763</v>
      </c>
      <c r="X2505" s="126" t="s">
        <v>1172</v>
      </c>
      <c r="Y2505" s="127">
        <f>SUM(B2500:AA2500)/26</f>
        <v>1.6923076923076923</v>
      </c>
      <c r="Z2505" s="128"/>
      <c r="AA2505" s="112" t="s">
        <v>1173</v>
      </c>
      <c r="AB2505" s="113">
        <f>'Demand Input MP'!B1253</f>
        <v>0</v>
      </c>
      <c r="AC2505" s="112">
        <f>'Demand Input MP'!C1253</f>
        <v>0</v>
      </c>
      <c r="AD2505" s="112">
        <f>'Demand Input MP'!D1253</f>
        <v>0</v>
      </c>
      <c r="AE2505" s="112">
        <f>'Demand Input MP'!E1253</f>
        <v>0</v>
      </c>
      <c r="AF2505" s="112">
        <f>'Demand Input MP'!F1253</f>
        <v>0</v>
      </c>
      <c r="AG2505" s="112">
        <f>'Demand Input MP'!G1253</f>
        <v>0</v>
      </c>
      <c r="AH2505" s="112">
        <f>'Demand Input MP'!H1253</f>
        <v>0</v>
      </c>
      <c r="AI2505" s="112">
        <f>'Demand Input MP'!I1253</f>
        <v>0</v>
      </c>
      <c r="AJ2505" s="112">
        <f>'Demand Input MP'!J1253</f>
        <v>0</v>
      </c>
      <c r="AK2505" s="112">
        <f>'Demand Input MP'!K1253</f>
        <v>0</v>
      </c>
      <c r="AL2505" s="112">
        <f>'Demand Input MP'!L1253</f>
        <v>0</v>
      </c>
      <c r="AM2505" s="112">
        <f>'Demand Input MP'!M1253</f>
        <v>0</v>
      </c>
      <c r="AN2505" s="112">
        <f>'Demand Input MP'!N1253</f>
        <v>0</v>
      </c>
      <c r="AQ2505" t="str">
        <f>AQ2498</f>
        <v/>
      </c>
    </row>
    <row r="2506" spans="1:43" ht="14.25" customHeight="1" x14ac:dyDescent="0.25">
      <c r="A2506" s="1"/>
      <c r="B2506" s="122"/>
      <c r="C2506" s="122"/>
      <c r="D2506" s="122"/>
      <c r="E2506" s="122"/>
      <c r="F2506" s="122"/>
      <c r="G2506" s="122"/>
      <c r="H2506" s="122"/>
      <c r="I2506" s="122"/>
      <c r="J2506" s="122"/>
      <c r="K2506" s="122"/>
      <c r="L2506" s="122"/>
      <c r="M2506" s="122"/>
      <c r="N2506" s="122"/>
      <c r="O2506" s="122"/>
      <c r="P2506" s="122"/>
      <c r="Q2506" s="122"/>
      <c r="R2506" s="122"/>
      <c r="S2506" s="122"/>
      <c r="T2506" s="122"/>
      <c r="U2506" s="122"/>
      <c r="V2506" s="124" t="s">
        <v>94</v>
      </c>
      <c r="W2506" s="125">
        <f>IFERROR((1*MIN(MAX(X2500,0.5*IF(SUM('Run Rate History'!E253:AD253)&gt;0,(MEDIAN(IF(B2500:AA2500&gt;0,B2500:AA2500))+MEDIAN(IF('Run Rate History'!E253:AD253&gt;0,'Run Rate History'!E253:AD253)))/2,MEDIAN(IF(B2500:AA2500&gt;0,B2500:AA2500)))),2*IF(SUM('Run Rate History'!E253:AD253)&gt;0,(MEDIAN(IF(B2500:AA2500&gt;0,B2500:AA2500))+MEDIAN(IF('Run Rate History'!E253:AD253&gt;0,'Run Rate History'!E253:AD253)))/2,MEDIAN(IF(B2500:AA2500&gt;0,B2500:AA2500))))+2*MIN(MAX(Y2500,0.5*IF(SUM('Run Rate History'!E253:AD253)&gt;0,(MEDIAN(IF(B2500:AA2500&gt;0,B2500:AA2500))+MEDIAN(IF('Run Rate History'!E253:AD253&gt;0,'Run Rate History'!E253:AD253)))/2,MEDIAN(IF(B2500:AA2500&gt;0,B2500:AA2500)))),2*IF(SUM('Run Rate History'!E253:AD253)&gt;0,(MEDIAN(IF(B2500:AA2500&gt;0,B2500:AA2500))+MEDIAN(IF('Run Rate History'!E253:AD253&gt;0,'Run Rate History'!E253:AD253)))/2,MEDIAN(IF(B2500:AA2500&gt;0,B2500:AA2500))))+3*MIN(MAX(Z2500,0.5*IF(SUM('Run Rate History'!E253:AD253)&gt;0,(MEDIAN(IF(B2500:AA2500&gt;0,B2500:AA2500))+MEDIAN(IF('Run Rate History'!E253:AD253&gt;0,'Run Rate History'!E253:AD253)))/2,MEDIAN(IF(B2500:AA2500&gt;0,B2500:AA2500)))),2*IF(SUM('Run Rate History'!E253:AD253)&gt;0,(MEDIAN(IF(B2500:AA2500&gt;0,B2500:AA2500))+MEDIAN(IF('Run Rate History'!E253:AD253&gt;0,'Run Rate History'!E253:AD253)))/2,MEDIAN(IF(B2500:AA2500&gt;0,B2500:AA2500))))+4*MIN(MAX(AA2500,0.5*IF(SUM('Run Rate History'!E253:AD253)&gt;0,(MEDIAN(IF(B2500:AA2500&gt;0,B2500:AA2500))+MEDIAN(IF('Run Rate History'!E253:AD253&gt;0,'Run Rate History'!E253:AD253)))/2,MEDIAN(IF(B2500:AA2500&gt;0,B2500:AA2500)))),2*IF(SUM('Run Rate History'!E253:AD253)&gt;0,(MEDIAN(IF(B2500:AA2500&gt;0,B2500:AA2500))+MEDIAN(IF('Run Rate History'!E253:AD253&gt;0,'Run Rate History'!E253:AD253)))/2,MEDIAN(IF(B2500:AA2500&gt;0,B2500:AA2500)))))/10,0)</f>
        <v>2.2000000000000002</v>
      </c>
      <c r="X2506" s="129" t="s">
        <v>1174</v>
      </c>
      <c r="Y2506" s="130">
        <f>IFERROR(VLOOKUP(A2498,'Stanje zaliha'!A:E,5,FALSE()),0)</f>
        <v>3</v>
      </c>
      <c r="Z2506" s="131"/>
      <c r="AA2506" s="113" t="s">
        <v>1175</v>
      </c>
      <c r="AB2506" s="118">
        <f t="shared" ref="AB2506:AN2506" si="498">SUM(AB2502:AB2505)</f>
        <v>0</v>
      </c>
      <c r="AC2506" s="118">
        <f t="shared" si="498"/>
        <v>0</v>
      </c>
      <c r="AD2506" s="118">
        <f t="shared" si="498"/>
        <v>0</v>
      </c>
      <c r="AE2506" s="118">
        <f t="shared" si="498"/>
        <v>0</v>
      </c>
      <c r="AF2506" s="118">
        <f t="shared" si="498"/>
        <v>0</v>
      </c>
      <c r="AG2506" s="118">
        <f t="shared" si="498"/>
        <v>0</v>
      </c>
      <c r="AH2506" s="118">
        <f t="shared" si="498"/>
        <v>0</v>
      </c>
      <c r="AI2506" s="118">
        <f t="shared" si="498"/>
        <v>0</v>
      </c>
      <c r="AJ2506" s="118">
        <f t="shared" si="498"/>
        <v>0</v>
      </c>
      <c r="AK2506" s="118">
        <f t="shared" si="498"/>
        <v>0</v>
      </c>
      <c r="AL2506" s="118">
        <f t="shared" si="498"/>
        <v>0</v>
      </c>
      <c r="AM2506" s="118">
        <f t="shared" si="498"/>
        <v>0</v>
      </c>
      <c r="AN2506" s="118">
        <f t="shared" si="498"/>
        <v>0</v>
      </c>
      <c r="AQ2506" t="str">
        <f>AQ2498</f>
        <v/>
      </c>
    </row>
    <row r="2507" spans="1:43" ht="14.25" customHeight="1" x14ac:dyDescent="0.25">
      <c r="A2507" s="1"/>
      <c r="B2507" s="122"/>
      <c r="C2507" s="122"/>
      <c r="D2507" s="122"/>
      <c r="E2507" s="122"/>
      <c r="F2507" s="122"/>
      <c r="G2507" s="122"/>
      <c r="H2507" s="122"/>
      <c r="I2507" s="122"/>
      <c r="J2507" s="122"/>
      <c r="K2507" s="122"/>
      <c r="L2507" s="122"/>
      <c r="M2507" s="122"/>
      <c r="N2507" s="122"/>
      <c r="O2507" s="122"/>
      <c r="P2507" s="122"/>
      <c r="Q2507" s="122"/>
      <c r="R2507" s="122"/>
      <c r="S2507" s="122"/>
      <c r="T2507" s="122"/>
      <c r="U2507" s="122"/>
      <c r="V2507" s="124" t="s">
        <v>95</v>
      </c>
      <c r="W2507" s="125">
        <f>IFERROR(0.6*W2506+0.4*W2505,0)</f>
        <v>1.9104761904761904</v>
      </c>
      <c r="X2507" s="132" t="s">
        <v>1176</v>
      </c>
      <c r="Y2507" s="133">
        <f>IFERROR(SUMIF('Popis poslanih narudžbi'!A:A,A2498,'Popis poslanih narudžbi'!C:C),0)</f>
        <v>0</v>
      </c>
      <c r="Z2507" s="131"/>
      <c r="AA2507" s="134" t="s">
        <v>1177</v>
      </c>
      <c r="AB2507" s="118">
        <f t="shared" ref="AB2507:AN2507" si="499">AB2500+AB2506</f>
        <v>1</v>
      </c>
      <c r="AC2507" s="118">
        <f t="shared" si="499"/>
        <v>1</v>
      </c>
      <c r="AD2507" s="118">
        <f t="shared" si="499"/>
        <v>1</v>
      </c>
      <c r="AE2507" s="118">
        <f t="shared" si="499"/>
        <v>1</v>
      </c>
      <c r="AF2507" s="118">
        <f t="shared" si="499"/>
        <v>1</v>
      </c>
      <c r="AG2507" s="118">
        <f t="shared" si="499"/>
        <v>1</v>
      </c>
      <c r="AH2507" s="118">
        <f t="shared" si="499"/>
        <v>1</v>
      </c>
      <c r="AI2507" s="118">
        <f t="shared" si="499"/>
        <v>1</v>
      </c>
      <c r="AJ2507" s="118">
        <f t="shared" si="499"/>
        <v>1</v>
      </c>
      <c r="AK2507" s="118">
        <f t="shared" si="499"/>
        <v>1</v>
      </c>
      <c r="AL2507" s="118">
        <f t="shared" si="499"/>
        <v>1</v>
      </c>
      <c r="AM2507" s="118">
        <f t="shared" si="499"/>
        <v>1</v>
      </c>
      <c r="AN2507" s="118">
        <f t="shared" si="499"/>
        <v>1</v>
      </c>
      <c r="AQ2507" t="str">
        <f>AQ2498</f>
        <v/>
      </c>
    </row>
    <row r="2508" spans="1:43" ht="14.25" customHeight="1" x14ac:dyDescent="0.25">
      <c r="A2508" s="107" t="str">
        <f>'Run Rate'!A254</f>
        <v>SHM00070</v>
      </c>
      <c r="B2508" s="135" t="str">
        <f>'Run Rate'!B254</f>
        <v>DEFENDER, Polleo Logo Black, 600 ml</v>
      </c>
      <c r="C2508" s="135" t="str">
        <f>'Run Rate'!C254</f>
        <v>DRINKWARE I HOME</v>
      </c>
      <c r="D2508" s="135" t="str">
        <f>'Run Rate'!D254</f>
        <v>02 SILVER</v>
      </c>
      <c r="E2508" s="122"/>
      <c r="F2508" s="122"/>
      <c r="G2508" s="122"/>
      <c r="H2508" s="122"/>
      <c r="I2508" s="122"/>
      <c r="J2508" s="122"/>
      <c r="K2508" s="122"/>
      <c r="L2508" s="122"/>
      <c r="M2508" s="122"/>
      <c r="N2508" s="122"/>
      <c r="O2508" s="122"/>
      <c r="P2508" s="122"/>
      <c r="Q2508" s="122"/>
      <c r="R2508" s="122"/>
      <c r="S2508" s="122"/>
      <c r="T2508" s="122"/>
      <c r="U2508" s="122"/>
      <c r="V2508" s="122"/>
      <c r="W2508" s="122"/>
      <c r="X2508" s="122"/>
      <c r="Y2508" s="122"/>
      <c r="Z2508" s="122"/>
      <c r="AA2508" s="122"/>
      <c r="AB2508" s="122"/>
      <c r="AC2508" s="122"/>
      <c r="AD2508" s="122"/>
      <c r="AE2508" s="122"/>
      <c r="AF2508" s="122"/>
      <c r="AG2508" s="122"/>
      <c r="AH2508" s="122"/>
      <c r="AI2508" s="122"/>
      <c r="AJ2508" s="122"/>
      <c r="AK2508" s="122"/>
      <c r="AL2508" s="122"/>
      <c r="AM2508" s="122"/>
      <c r="AN2508" s="122"/>
      <c r="AQ2508" t="str">
        <f>IF(AND(OR($B$1="ALL",$B$1=C2508),OR($E$1="ALL",$E$1=D2508),OR($B$2="ALL",$B$2=A2508),OR($E$2="ALL",IFERROR(SEARCH($E$2,B2508),0)&gt;0)),"MATCH","")</f>
        <v/>
      </c>
    </row>
    <row r="2509" spans="1:43" ht="14.25" customHeight="1" x14ac:dyDescent="0.25">
      <c r="A2509" s="108" t="s">
        <v>1137</v>
      </c>
      <c r="B2509" s="136" t="s">
        <v>1138</v>
      </c>
      <c r="C2509" s="136" t="s">
        <v>1139</v>
      </c>
      <c r="D2509" s="136" t="s">
        <v>1140</v>
      </c>
      <c r="E2509" s="136" t="s">
        <v>1141</v>
      </c>
      <c r="F2509" s="136" t="s">
        <v>1142</v>
      </c>
      <c r="G2509" s="136" t="s">
        <v>1143</v>
      </c>
      <c r="H2509" s="136" t="s">
        <v>1144</v>
      </c>
      <c r="I2509" s="136" t="s">
        <v>1145</v>
      </c>
      <c r="J2509" s="136" t="s">
        <v>1146</v>
      </c>
      <c r="K2509" s="136" t="s">
        <v>1147</v>
      </c>
      <c r="L2509" s="136" t="s">
        <v>1148</v>
      </c>
      <c r="M2509" s="136" t="s">
        <v>1149</v>
      </c>
      <c r="N2509" s="136" t="s">
        <v>1150</v>
      </c>
      <c r="O2509" s="136" t="s">
        <v>1151</v>
      </c>
      <c r="P2509" s="136" t="s">
        <v>1152</v>
      </c>
      <c r="Q2509" s="136" t="s">
        <v>1153</v>
      </c>
      <c r="R2509" s="136" t="s">
        <v>1154</v>
      </c>
      <c r="S2509" s="136" t="s">
        <v>1155</v>
      </c>
      <c r="T2509" s="136" t="s">
        <v>1156</v>
      </c>
      <c r="U2509" s="136" t="s">
        <v>1157</v>
      </c>
      <c r="V2509" s="136" t="s">
        <v>1158</v>
      </c>
      <c r="W2509" s="136" t="s">
        <v>1159</v>
      </c>
      <c r="X2509" s="136" t="s">
        <v>1160</v>
      </c>
      <c r="Y2509" s="136" t="s">
        <v>1161</v>
      </c>
      <c r="Z2509" s="136" t="s">
        <v>1162</v>
      </c>
      <c r="AA2509" s="136" t="s">
        <v>1163</v>
      </c>
      <c r="AB2509" s="137" t="s">
        <v>156</v>
      </c>
      <c r="AC2509" s="137" t="s">
        <v>157</v>
      </c>
      <c r="AD2509" s="137" t="s">
        <v>158</v>
      </c>
      <c r="AE2509" s="137" t="s">
        <v>139</v>
      </c>
      <c r="AF2509" s="138" t="s">
        <v>140</v>
      </c>
      <c r="AG2509" s="138" t="s">
        <v>141</v>
      </c>
      <c r="AH2509" s="138" t="s">
        <v>142</v>
      </c>
      <c r="AI2509" s="138" t="s">
        <v>143</v>
      </c>
      <c r="AJ2509" s="139" t="s">
        <v>144</v>
      </c>
      <c r="AK2509" s="139" t="s">
        <v>145</v>
      </c>
      <c r="AL2509" s="139" t="s">
        <v>146</v>
      </c>
      <c r="AM2509" s="140" t="s">
        <v>147</v>
      </c>
      <c r="AN2509" s="140" t="s">
        <v>148</v>
      </c>
      <c r="AQ2509" t="str">
        <f>AQ2508</f>
        <v/>
      </c>
    </row>
    <row r="2510" spans="1:43" ht="14.25" customHeight="1" x14ac:dyDescent="0.25">
      <c r="A2510" s="99" t="s">
        <v>1164</v>
      </c>
      <c r="B2510" s="112">
        <f>'Run Rate'!E254</f>
        <v>53</v>
      </c>
      <c r="C2510" s="112">
        <f>'Run Rate'!F254</f>
        <v>50</v>
      </c>
      <c r="D2510" s="112">
        <f>'Run Rate'!G254</f>
        <v>69</v>
      </c>
      <c r="E2510" s="112">
        <f>'Run Rate'!H254</f>
        <v>83</v>
      </c>
      <c r="F2510" s="112">
        <f>'Run Rate'!I254</f>
        <v>32</v>
      </c>
      <c r="G2510" s="112">
        <f>'Run Rate'!J254</f>
        <v>57</v>
      </c>
      <c r="H2510" s="112">
        <f>'Run Rate'!K254</f>
        <v>56</v>
      </c>
      <c r="I2510" s="112">
        <f>'Run Rate'!L254</f>
        <v>61</v>
      </c>
      <c r="J2510" s="112">
        <f>'Run Rate'!M254</f>
        <v>81</v>
      </c>
      <c r="K2510" s="112">
        <f>'Run Rate'!N254</f>
        <v>53</v>
      </c>
      <c r="L2510" s="112">
        <f>'Run Rate'!O254</f>
        <v>37</v>
      </c>
      <c r="M2510" s="112">
        <f>'Run Rate'!P254</f>
        <v>66</v>
      </c>
      <c r="N2510" s="112">
        <f>'Run Rate'!Q254</f>
        <v>57</v>
      </c>
      <c r="O2510" s="112">
        <f>'Run Rate'!R254</f>
        <v>16</v>
      </c>
      <c r="P2510" s="112">
        <f>'Run Rate'!S254</f>
        <v>14</v>
      </c>
      <c r="Q2510" s="112">
        <f>'Run Rate'!T254</f>
        <v>53</v>
      </c>
      <c r="R2510" s="112">
        <f>'Run Rate'!U254</f>
        <v>53</v>
      </c>
      <c r="S2510" s="112">
        <f>'Run Rate'!V254</f>
        <v>61</v>
      </c>
      <c r="T2510" s="112">
        <f>'Run Rate'!W254</f>
        <v>42</v>
      </c>
      <c r="U2510" s="112">
        <f>'Run Rate'!X254</f>
        <v>61</v>
      </c>
      <c r="V2510" s="112">
        <f>'Run Rate'!Y254</f>
        <v>66</v>
      </c>
      <c r="W2510" s="112">
        <f>'Run Rate'!Z254</f>
        <v>51</v>
      </c>
      <c r="X2510" s="112">
        <f>'Run Rate'!AA254</f>
        <v>56</v>
      </c>
      <c r="Y2510" s="112">
        <f>'Run Rate'!AB254</f>
        <v>94</v>
      </c>
      <c r="Z2510" s="112">
        <f>'Run Rate'!AC254</f>
        <v>59</v>
      </c>
      <c r="AA2510" s="112">
        <f>'Run Rate'!AD254</f>
        <v>63</v>
      </c>
      <c r="AB2510" s="113">
        <v>61</v>
      </c>
      <c r="AC2510" s="112">
        <v>64</v>
      </c>
      <c r="AD2510" s="112">
        <v>55</v>
      </c>
      <c r="AE2510" s="112">
        <v>57</v>
      </c>
      <c r="AF2510" s="112">
        <v>59</v>
      </c>
      <c r="AG2510" s="112">
        <v>58</v>
      </c>
      <c r="AH2510" s="112">
        <v>55</v>
      </c>
      <c r="AI2510" s="112">
        <v>54</v>
      </c>
      <c r="AJ2510" s="112">
        <v>54</v>
      </c>
      <c r="AK2510" s="112">
        <v>54</v>
      </c>
      <c r="AL2510" s="112">
        <v>53</v>
      </c>
      <c r="AM2510" s="112">
        <v>47</v>
      </c>
      <c r="AN2510" s="112">
        <v>55</v>
      </c>
      <c r="AQ2510" t="str">
        <f>AQ2508</f>
        <v/>
      </c>
    </row>
    <row r="2511" spans="1:43" ht="14.25" customHeight="1" x14ac:dyDescent="0.25">
      <c r="A2511" s="99" t="s">
        <v>1165</v>
      </c>
      <c r="B2511" s="114"/>
      <c r="C2511" s="114"/>
      <c r="D2511" s="114"/>
      <c r="E2511" s="114"/>
      <c r="F2511" s="114"/>
      <c r="G2511" s="114"/>
      <c r="H2511" s="114"/>
      <c r="I2511" s="114"/>
      <c r="J2511" s="114"/>
      <c r="K2511" s="114"/>
      <c r="L2511" s="114"/>
      <c r="M2511" s="114"/>
      <c r="N2511" s="114"/>
      <c r="O2511" s="114"/>
      <c r="P2511" s="114"/>
      <c r="Q2511" s="114"/>
      <c r="R2511" s="114"/>
      <c r="S2511" s="114"/>
      <c r="T2511" s="114"/>
      <c r="U2511" s="114"/>
      <c r="V2511" s="114"/>
      <c r="W2511" s="115"/>
      <c r="X2511" s="115"/>
      <c r="Y2511" s="115"/>
      <c r="Z2511" s="115"/>
      <c r="AA2511" s="112" t="s">
        <v>1166</v>
      </c>
      <c r="AB2511" s="113"/>
      <c r="AC2511" s="112"/>
      <c r="AD2511" s="112"/>
      <c r="AE2511" s="112"/>
      <c r="AF2511" s="112"/>
      <c r="AG2511" s="112"/>
      <c r="AH2511" s="112"/>
      <c r="AI2511" s="112"/>
      <c r="AJ2511" s="112"/>
      <c r="AK2511" s="112"/>
      <c r="AL2511" s="112"/>
      <c r="AM2511" s="112"/>
      <c r="AN2511" s="112"/>
      <c r="AQ2511" t="str">
        <f>AQ2508</f>
        <v/>
      </c>
    </row>
    <row r="2512" spans="1:43" ht="14.25" customHeight="1" x14ac:dyDescent="0.25">
      <c r="A2512" s="99" t="s">
        <v>1167</v>
      </c>
      <c r="B2512" s="114"/>
      <c r="C2512" s="114"/>
      <c r="D2512" s="114"/>
      <c r="E2512" s="114"/>
      <c r="F2512" s="114"/>
      <c r="G2512" s="114"/>
      <c r="H2512" s="114"/>
      <c r="I2512" s="114"/>
      <c r="J2512" s="114"/>
      <c r="K2512" s="114"/>
      <c r="L2512" s="114"/>
      <c r="M2512" s="114"/>
      <c r="N2512" s="114"/>
      <c r="O2512" s="114"/>
      <c r="P2512" s="114"/>
      <c r="Q2512" s="114"/>
      <c r="R2512" s="114"/>
      <c r="S2512" s="114"/>
      <c r="T2512" s="114"/>
      <c r="U2512" s="114"/>
      <c r="V2512" s="114"/>
      <c r="W2512" s="115"/>
      <c r="X2512" s="116"/>
      <c r="Y2512" s="117"/>
      <c r="Z2512" s="115"/>
      <c r="AA2512" s="112" t="s">
        <v>1168</v>
      </c>
      <c r="AB2512" s="113">
        <f>'Demand Input VP'!B1259</f>
        <v>0</v>
      </c>
      <c r="AC2512" s="112">
        <f>'Demand Input VP'!C1259</f>
        <v>0</v>
      </c>
      <c r="AD2512" s="112">
        <f>'Demand Input VP'!D1259</f>
        <v>0</v>
      </c>
      <c r="AE2512" s="112">
        <f>'Demand Input VP'!E1259</f>
        <v>0</v>
      </c>
      <c r="AF2512" s="112">
        <f>'Demand Input VP'!F1259</f>
        <v>0</v>
      </c>
      <c r="AG2512" s="112">
        <f>'Demand Input VP'!G1259</f>
        <v>0</v>
      </c>
      <c r="AH2512" s="112">
        <f>'Demand Input VP'!H1259</f>
        <v>0</v>
      </c>
      <c r="AI2512" s="112">
        <f>'Demand Input VP'!I1259</f>
        <v>0</v>
      </c>
      <c r="AJ2512" s="112">
        <f>'Demand Input VP'!J1259</f>
        <v>0</v>
      </c>
      <c r="AK2512" s="112">
        <f>'Demand Input VP'!K1259</f>
        <v>0</v>
      </c>
      <c r="AL2512" s="112">
        <f>'Demand Input VP'!L1259</f>
        <v>0</v>
      </c>
      <c r="AM2512" s="112">
        <f>'Demand Input VP'!M1259</f>
        <v>0</v>
      </c>
      <c r="AN2512" s="112">
        <f>'Demand Input VP'!N1259</f>
        <v>0</v>
      </c>
      <c r="AQ2512" t="str">
        <f>AQ2508</f>
        <v/>
      </c>
    </row>
    <row r="2513" spans="1:43" ht="14.25" customHeight="1" x14ac:dyDescent="0.25">
      <c r="A2513" s="99" t="s">
        <v>1169</v>
      </c>
      <c r="B2513" s="118"/>
      <c r="C2513" s="118"/>
      <c r="D2513" s="118"/>
      <c r="E2513" s="118"/>
      <c r="F2513" s="118"/>
      <c r="G2513" s="118"/>
      <c r="H2513" s="118"/>
      <c r="I2513" s="118"/>
      <c r="J2513" s="118"/>
      <c r="K2513" s="118"/>
      <c r="L2513" s="118"/>
      <c r="M2513" s="118"/>
      <c r="N2513" s="118"/>
      <c r="O2513" s="118"/>
      <c r="P2513" s="118"/>
      <c r="Q2513" s="118"/>
      <c r="R2513" s="118"/>
      <c r="S2513" s="118"/>
      <c r="T2513" s="118"/>
      <c r="U2513" s="118"/>
      <c r="V2513" s="118"/>
      <c r="W2513" s="115"/>
      <c r="X2513" s="116"/>
      <c r="Y2513" s="117"/>
      <c r="Z2513" s="119"/>
      <c r="AA2513" s="120" t="s">
        <v>1170</v>
      </c>
      <c r="AB2513" s="121">
        <f>'Demand Input VP'!B1258</f>
        <v>0</v>
      </c>
      <c r="AC2513" s="120">
        <f>'Demand Input VP'!C1258</f>
        <v>0</v>
      </c>
      <c r="AD2513" s="120">
        <f>'Demand Input VP'!D1258</f>
        <v>0</v>
      </c>
      <c r="AE2513" s="120">
        <f>'Demand Input VP'!E1258</f>
        <v>0</v>
      </c>
      <c r="AF2513" s="120">
        <f>'Demand Input VP'!F1258</f>
        <v>0</v>
      </c>
      <c r="AG2513" s="120">
        <f>'Demand Input VP'!G1258</f>
        <v>0</v>
      </c>
      <c r="AH2513" s="120">
        <f>'Demand Input VP'!H1258</f>
        <v>0</v>
      </c>
      <c r="AI2513" s="120">
        <f>'Demand Input VP'!I1258</f>
        <v>0</v>
      </c>
      <c r="AJ2513" s="120">
        <f>'Demand Input VP'!J1258</f>
        <v>0</v>
      </c>
      <c r="AK2513" s="120">
        <f>'Demand Input VP'!K1258</f>
        <v>0</v>
      </c>
      <c r="AL2513" s="120">
        <f>'Demand Input VP'!L1258</f>
        <v>0</v>
      </c>
      <c r="AM2513" s="120">
        <f>'Demand Input VP'!M1258</f>
        <v>0</v>
      </c>
      <c r="AN2513" s="120">
        <f>'Demand Input VP'!N1258</f>
        <v>0</v>
      </c>
      <c r="AQ2513" t="str">
        <f>AQ2508</f>
        <v/>
      </c>
    </row>
    <row r="2514" spans="1:43" ht="14.25" customHeight="1" x14ac:dyDescent="0.25">
      <c r="A2514" s="1"/>
      <c r="B2514" s="122"/>
      <c r="C2514" s="122"/>
      <c r="D2514" s="122"/>
      <c r="E2514" s="122"/>
      <c r="F2514" s="122"/>
      <c r="G2514" s="122"/>
      <c r="H2514" s="122"/>
      <c r="I2514" s="122"/>
      <c r="J2514" s="122"/>
      <c r="K2514" s="122"/>
      <c r="L2514" s="122"/>
      <c r="M2514" s="122"/>
      <c r="N2514" s="122"/>
      <c r="O2514" s="122"/>
      <c r="P2514" s="122"/>
      <c r="Q2514" s="122"/>
      <c r="R2514" s="122"/>
      <c r="S2514" s="122"/>
      <c r="T2514" s="122"/>
      <c r="U2514" s="122"/>
      <c r="V2514" s="122"/>
      <c r="W2514" s="123"/>
      <c r="X2514" s="116"/>
      <c r="Y2514" s="117"/>
      <c r="Z2514" s="123"/>
      <c r="AA2514" s="112" t="s">
        <v>1171</v>
      </c>
      <c r="AB2514" s="113">
        <f>'Demand Input MP'!B1259</f>
        <v>0</v>
      </c>
      <c r="AC2514" s="112">
        <f>'Demand Input MP'!C1259</f>
        <v>0</v>
      </c>
      <c r="AD2514" s="112">
        <f>'Demand Input MP'!D1259</f>
        <v>0</v>
      </c>
      <c r="AE2514" s="112">
        <f>'Demand Input MP'!E1259</f>
        <v>0</v>
      </c>
      <c r="AF2514" s="112">
        <f>'Demand Input MP'!F1259</f>
        <v>0</v>
      </c>
      <c r="AG2514" s="112">
        <f>'Demand Input MP'!G1259</f>
        <v>0</v>
      </c>
      <c r="AH2514" s="112">
        <f>'Demand Input MP'!H1259</f>
        <v>0</v>
      </c>
      <c r="AI2514" s="112">
        <f>'Demand Input MP'!I1259</f>
        <v>0</v>
      </c>
      <c r="AJ2514" s="112">
        <f>'Demand Input MP'!J1259</f>
        <v>0</v>
      </c>
      <c r="AK2514" s="112">
        <f>'Demand Input MP'!K1259</f>
        <v>0</v>
      </c>
      <c r="AL2514" s="112">
        <f>'Demand Input MP'!L1259</f>
        <v>0</v>
      </c>
      <c r="AM2514" s="112">
        <f>'Demand Input MP'!M1259</f>
        <v>0</v>
      </c>
      <c r="AN2514" s="112">
        <f>'Demand Input MP'!N1259</f>
        <v>0</v>
      </c>
      <c r="AQ2514" t="str">
        <f>AQ2508</f>
        <v/>
      </c>
    </row>
    <row r="2515" spans="1:43" ht="14.25" customHeight="1" x14ac:dyDescent="0.25">
      <c r="A2515" s="1"/>
      <c r="B2515" s="122"/>
      <c r="C2515" s="122"/>
      <c r="D2515" s="122"/>
      <c r="E2515" s="122"/>
      <c r="F2515" s="122"/>
      <c r="G2515" s="122"/>
      <c r="H2515" s="122"/>
      <c r="I2515" s="122"/>
      <c r="J2515" s="122"/>
      <c r="K2515" s="122"/>
      <c r="L2515" s="122"/>
      <c r="M2515" s="122"/>
      <c r="N2515" s="122"/>
      <c r="O2515" s="122"/>
      <c r="P2515" s="122"/>
      <c r="Q2515" s="122"/>
      <c r="R2515" s="122"/>
      <c r="S2515" s="122"/>
      <c r="T2515" s="122"/>
      <c r="U2515" s="122"/>
      <c r="V2515" s="124" t="s">
        <v>91</v>
      </c>
      <c r="W2515" s="125">
        <f>IFERROR(IF(SUM('Run Rate History'!E254:AD254)&gt;0,(SUMPRODUCT((B2510:AA2510&gt;=PERCENTILE(B2510:AA2510,0.1))*(B2510:AA2510&lt;=PERCENTILE(B2510:AA2510,0.9))*B2510:AA2510)+SUMPRODUCT(('Run Rate History'!E254:AD254&gt;=PERCENTILE(B2510:AA2510,0.1))*('Run Rate History'!E254:AD254&lt;=PERCENTILE(B2510:AA2510,0.9))*'Run Rate History'!E254:AD254))/(SUMPRODUCT((B2510:AA2510&gt;=PERCENTILE(B2510:AA2510,0.1))*(B2510:AA2510&lt;=PERCENTILE(B2510:AA2510,0.9))*1)+SUMPRODUCT(('Run Rate History'!E254:AD254&gt;=PERCENTILE(B2510:AA2510,0.1))*('Run Rate History'!E254:AD254&lt;=PERCENTILE(B2510:AA2510,0.9))*1)),TRIMMEAN(B2510:AA2510,0.15)),0)</f>
        <v>51.951219512195124</v>
      </c>
      <c r="X2515" s="126" t="s">
        <v>1172</v>
      </c>
      <c r="Y2515" s="127">
        <f>SUM(B2510:AA2510)/26</f>
        <v>55.53846153846154</v>
      </c>
      <c r="Z2515" s="128"/>
      <c r="AA2515" s="112" t="s">
        <v>1173</v>
      </c>
      <c r="AB2515" s="113">
        <f>'Demand Input MP'!B1258</f>
        <v>0</v>
      </c>
      <c r="AC2515" s="112">
        <f>'Demand Input MP'!C1258</f>
        <v>0</v>
      </c>
      <c r="AD2515" s="112">
        <f>'Demand Input MP'!D1258</f>
        <v>0</v>
      </c>
      <c r="AE2515" s="112">
        <f>'Demand Input MP'!E1258</f>
        <v>0</v>
      </c>
      <c r="AF2515" s="112">
        <f>'Demand Input MP'!F1258</f>
        <v>0</v>
      </c>
      <c r="AG2515" s="112">
        <f>'Demand Input MP'!G1258</f>
        <v>0</v>
      </c>
      <c r="AH2515" s="112">
        <f>'Demand Input MP'!H1258</f>
        <v>0</v>
      </c>
      <c r="AI2515" s="112">
        <f>'Demand Input MP'!I1258</f>
        <v>0</v>
      </c>
      <c r="AJ2515" s="112">
        <f>'Demand Input MP'!J1258</f>
        <v>0</v>
      </c>
      <c r="AK2515" s="112">
        <f>'Demand Input MP'!K1258</f>
        <v>0</v>
      </c>
      <c r="AL2515" s="112">
        <f>'Demand Input MP'!L1258</f>
        <v>0</v>
      </c>
      <c r="AM2515" s="112">
        <f>'Demand Input MP'!M1258</f>
        <v>0</v>
      </c>
      <c r="AN2515" s="112">
        <f>'Demand Input MP'!N1258</f>
        <v>0</v>
      </c>
      <c r="AQ2515" t="str">
        <f>AQ2508</f>
        <v/>
      </c>
    </row>
    <row r="2516" spans="1:43" ht="14.25" customHeight="1" x14ac:dyDescent="0.25">
      <c r="A2516" s="1"/>
      <c r="B2516" s="122"/>
      <c r="C2516" s="122"/>
      <c r="D2516" s="122"/>
      <c r="E2516" s="122"/>
      <c r="F2516" s="122"/>
      <c r="G2516" s="122"/>
      <c r="H2516" s="122"/>
      <c r="I2516" s="122"/>
      <c r="J2516" s="122"/>
      <c r="K2516" s="122"/>
      <c r="L2516" s="122"/>
      <c r="M2516" s="122"/>
      <c r="N2516" s="122"/>
      <c r="O2516" s="122"/>
      <c r="P2516" s="122"/>
      <c r="Q2516" s="122"/>
      <c r="R2516" s="122"/>
      <c r="S2516" s="122"/>
      <c r="T2516" s="122"/>
      <c r="U2516" s="122"/>
      <c r="V2516" s="124" t="s">
        <v>94</v>
      </c>
      <c r="W2516" s="125">
        <f>IFERROR((1*MIN(MAX(X2510,0.5*IF(SUM('Run Rate History'!E254:AD254)&gt;0,(MEDIAN(IF(B2510:AA2510&gt;0,B2510:AA2510))+MEDIAN(IF('Run Rate History'!E254:AD254&gt;0,'Run Rate History'!E254:AD254)))/2,MEDIAN(IF(B2510:AA2510&gt;0,B2510:AA2510)))),2*IF(SUM('Run Rate History'!E254:AD254)&gt;0,(MEDIAN(IF(B2510:AA2510&gt;0,B2510:AA2510))+MEDIAN(IF('Run Rate History'!E254:AD254&gt;0,'Run Rate History'!E254:AD254)))/2,MEDIAN(IF(B2510:AA2510&gt;0,B2510:AA2510))))+2*MIN(MAX(Y2510,0.5*IF(SUM('Run Rate History'!E254:AD254)&gt;0,(MEDIAN(IF(B2510:AA2510&gt;0,B2510:AA2510))+MEDIAN(IF('Run Rate History'!E254:AD254&gt;0,'Run Rate History'!E254:AD254)))/2,MEDIAN(IF(B2510:AA2510&gt;0,B2510:AA2510)))),2*IF(SUM('Run Rate History'!E254:AD254)&gt;0,(MEDIAN(IF(B2510:AA2510&gt;0,B2510:AA2510))+MEDIAN(IF('Run Rate History'!E254:AD254&gt;0,'Run Rate History'!E254:AD254)))/2,MEDIAN(IF(B2510:AA2510&gt;0,B2510:AA2510))))+3*MIN(MAX(Z2510,0.5*IF(SUM('Run Rate History'!E254:AD254)&gt;0,(MEDIAN(IF(B2510:AA2510&gt;0,B2510:AA2510))+MEDIAN(IF('Run Rate History'!E254:AD254&gt;0,'Run Rate History'!E254:AD254)))/2,MEDIAN(IF(B2510:AA2510&gt;0,B2510:AA2510)))),2*IF(SUM('Run Rate History'!E254:AD254)&gt;0,(MEDIAN(IF(B2510:AA2510&gt;0,B2510:AA2510))+MEDIAN(IF('Run Rate History'!E254:AD254&gt;0,'Run Rate History'!E254:AD254)))/2,MEDIAN(IF(B2510:AA2510&gt;0,B2510:AA2510))))+4*MIN(MAX(AA2510,0.5*IF(SUM('Run Rate History'!E254:AD254)&gt;0,(MEDIAN(IF(B2510:AA2510&gt;0,B2510:AA2510))+MEDIAN(IF('Run Rate History'!E254:AD254&gt;0,'Run Rate History'!E254:AD254)))/2,MEDIAN(IF(B2510:AA2510&gt;0,B2510:AA2510)))),2*IF(SUM('Run Rate History'!E254:AD254)&gt;0,(MEDIAN(IF(B2510:AA2510&gt;0,B2510:AA2510))+MEDIAN(IF('Run Rate History'!E254:AD254&gt;0,'Run Rate History'!E254:AD254)))/2,MEDIAN(IF(B2510:AA2510&gt;0,B2510:AA2510)))))/10,0)</f>
        <v>67.3</v>
      </c>
      <c r="X2516" s="129" t="s">
        <v>1174</v>
      </c>
      <c r="Y2516" s="130">
        <f>IFERROR(VLOOKUP(A2508,'Stanje zaliha'!A:E,5,FALSE()),0)</f>
        <v>2081</v>
      </c>
      <c r="Z2516" s="131"/>
      <c r="AA2516" s="113" t="s">
        <v>1175</v>
      </c>
      <c r="AB2516" s="118">
        <f t="shared" ref="AB2516:AN2516" si="500">SUM(AB2512:AB2515)</f>
        <v>0</v>
      </c>
      <c r="AC2516" s="118">
        <f t="shared" si="500"/>
        <v>0</v>
      </c>
      <c r="AD2516" s="118">
        <f t="shared" si="500"/>
        <v>0</v>
      </c>
      <c r="AE2516" s="118">
        <f t="shared" si="500"/>
        <v>0</v>
      </c>
      <c r="AF2516" s="118">
        <f t="shared" si="500"/>
        <v>0</v>
      </c>
      <c r="AG2516" s="118">
        <f t="shared" si="500"/>
        <v>0</v>
      </c>
      <c r="AH2516" s="118">
        <f t="shared" si="500"/>
        <v>0</v>
      </c>
      <c r="AI2516" s="118">
        <f t="shared" si="500"/>
        <v>0</v>
      </c>
      <c r="AJ2516" s="118">
        <f t="shared" si="500"/>
        <v>0</v>
      </c>
      <c r="AK2516" s="118">
        <f t="shared" si="500"/>
        <v>0</v>
      </c>
      <c r="AL2516" s="118">
        <f t="shared" si="500"/>
        <v>0</v>
      </c>
      <c r="AM2516" s="118">
        <f t="shared" si="500"/>
        <v>0</v>
      </c>
      <c r="AN2516" s="118">
        <f t="shared" si="500"/>
        <v>0</v>
      </c>
      <c r="AQ2516" t="str">
        <f>AQ2508</f>
        <v/>
      </c>
    </row>
    <row r="2517" spans="1:43" ht="14.25" customHeight="1" x14ac:dyDescent="0.25">
      <c r="A2517" s="1"/>
      <c r="B2517" s="122"/>
      <c r="C2517" s="122"/>
      <c r="D2517" s="122"/>
      <c r="E2517" s="122"/>
      <c r="F2517" s="122"/>
      <c r="G2517" s="122"/>
      <c r="H2517" s="122"/>
      <c r="I2517" s="122"/>
      <c r="J2517" s="122"/>
      <c r="K2517" s="122"/>
      <c r="L2517" s="122"/>
      <c r="M2517" s="122"/>
      <c r="N2517" s="122"/>
      <c r="O2517" s="122"/>
      <c r="P2517" s="122"/>
      <c r="Q2517" s="122"/>
      <c r="R2517" s="122"/>
      <c r="S2517" s="122"/>
      <c r="T2517" s="122"/>
      <c r="U2517" s="122"/>
      <c r="V2517" s="124" t="s">
        <v>95</v>
      </c>
      <c r="W2517" s="125">
        <f>IFERROR(0.6*W2516+0.4*W2515,0)</f>
        <v>61.160487804878045</v>
      </c>
      <c r="X2517" s="132" t="s">
        <v>1176</v>
      </c>
      <c r="Y2517" s="133">
        <f>IFERROR(SUMIF('Popis poslanih narudžbi'!A:A,A2508,'Popis poslanih narudžbi'!C:C),0)</f>
        <v>0</v>
      </c>
      <c r="Z2517" s="131"/>
      <c r="AA2517" s="134" t="s">
        <v>1177</v>
      </c>
      <c r="AB2517" s="118">
        <f t="shared" ref="AB2517:AN2517" si="501">AB2510+AB2516</f>
        <v>61</v>
      </c>
      <c r="AC2517" s="118">
        <f t="shared" si="501"/>
        <v>64</v>
      </c>
      <c r="AD2517" s="118">
        <f t="shared" si="501"/>
        <v>55</v>
      </c>
      <c r="AE2517" s="118">
        <f t="shared" si="501"/>
        <v>57</v>
      </c>
      <c r="AF2517" s="118">
        <f t="shared" si="501"/>
        <v>59</v>
      </c>
      <c r="AG2517" s="118">
        <f t="shared" si="501"/>
        <v>58</v>
      </c>
      <c r="AH2517" s="118">
        <f t="shared" si="501"/>
        <v>55</v>
      </c>
      <c r="AI2517" s="118">
        <f t="shared" si="501"/>
        <v>54</v>
      </c>
      <c r="AJ2517" s="118">
        <f t="shared" si="501"/>
        <v>54</v>
      </c>
      <c r="AK2517" s="118">
        <f t="shared" si="501"/>
        <v>54</v>
      </c>
      <c r="AL2517" s="118">
        <f t="shared" si="501"/>
        <v>53</v>
      </c>
      <c r="AM2517" s="118">
        <f t="shared" si="501"/>
        <v>47</v>
      </c>
      <c r="AN2517" s="118">
        <f t="shared" si="501"/>
        <v>55</v>
      </c>
      <c r="AQ2517" t="str">
        <f>AQ2508</f>
        <v/>
      </c>
    </row>
    <row r="2518" spans="1:43" ht="14.25" customHeight="1" x14ac:dyDescent="0.25">
      <c r="A2518" s="107" t="str">
        <f>'Run Rate'!A255</f>
        <v>ATC06521</v>
      </c>
      <c r="B2518" s="135" t="str">
        <f>'Run Rate'!B255</f>
        <v>Girja gumirana 24 kg Atleticore</v>
      </c>
      <c r="C2518" s="135" t="str">
        <f>'Run Rate'!C255</f>
        <v>FITNESS OPREMA</v>
      </c>
      <c r="D2518" s="135" t="str">
        <f>'Run Rate'!D255</f>
        <v>02 SILVER</v>
      </c>
      <c r="E2518" s="122"/>
      <c r="F2518" s="122"/>
      <c r="G2518" s="122"/>
      <c r="H2518" s="122"/>
      <c r="I2518" s="122"/>
      <c r="J2518" s="122"/>
      <c r="K2518" s="122"/>
      <c r="L2518" s="122"/>
      <c r="M2518" s="122"/>
      <c r="N2518" s="122"/>
      <c r="O2518" s="122"/>
      <c r="P2518" s="122"/>
      <c r="Q2518" s="122"/>
      <c r="R2518" s="122"/>
      <c r="S2518" s="122"/>
      <c r="T2518" s="122"/>
      <c r="U2518" s="122"/>
      <c r="V2518" s="122"/>
      <c r="W2518" s="122"/>
      <c r="X2518" s="122"/>
      <c r="Y2518" s="122"/>
      <c r="Z2518" s="122"/>
      <c r="AA2518" s="122"/>
      <c r="AB2518" s="122"/>
      <c r="AC2518" s="122"/>
      <c r="AD2518" s="122"/>
      <c r="AE2518" s="122"/>
      <c r="AF2518" s="122"/>
      <c r="AG2518" s="122"/>
      <c r="AH2518" s="122"/>
      <c r="AI2518" s="122"/>
      <c r="AJ2518" s="122"/>
      <c r="AK2518" s="122"/>
      <c r="AL2518" s="122"/>
      <c r="AM2518" s="122"/>
      <c r="AN2518" s="122"/>
      <c r="AQ2518" t="str">
        <f>IF(AND(OR($B$1="ALL",$B$1=C2518),OR($E$1="ALL",$E$1=D2518),OR($B$2="ALL",$B$2=A2518),OR($E$2="ALL",IFERROR(SEARCH($E$2,B2518),0)&gt;0)),"MATCH","")</f>
        <v/>
      </c>
    </row>
    <row r="2519" spans="1:43" ht="14.25" customHeight="1" x14ac:dyDescent="0.25">
      <c r="A2519" s="108" t="s">
        <v>1137</v>
      </c>
      <c r="B2519" s="136" t="s">
        <v>1138</v>
      </c>
      <c r="C2519" s="136" t="s">
        <v>1139</v>
      </c>
      <c r="D2519" s="136" t="s">
        <v>1140</v>
      </c>
      <c r="E2519" s="136" t="s">
        <v>1141</v>
      </c>
      <c r="F2519" s="136" t="s">
        <v>1142</v>
      </c>
      <c r="G2519" s="136" t="s">
        <v>1143</v>
      </c>
      <c r="H2519" s="136" t="s">
        <v>1144</v>
      </c>
      <c r="I2519" s="136" t="s">
        <v>1145</v>
      </c>
      <c r="J2519" s="136" t="s">
        <v>1146</v>
      </c>
      <c r="K2519" s="136" t="s">
        <v>1147</v>
      </c>
      <c r="L2519" s="136" t="s">
        <v>1148</v>
      </c>
      <c r="M2519" s="136" t="s">
        <v>1149</v>
      </c>
      <c r="N2519" s="136" t="s">
        <v>1150</v>
      </c>
      <c r="O2519" s="136" t="s">
        <v>1151</v>
      </c>
      <c r="P2519" s="136" t="s">
        <v>1152</v>
      </c>
      <c r="Q2519" s="136" t="s">
        <v>1153</v>
      </c>
      <c r="R2519" s="136" t="s">
        <v>1154</v>
      </c>
      <c r="S2519" s="136" t="s">
        <v>1155</v>
      </c>
      <c r="T2519" s="136" t="s">
        <v>1156</v>
      </c>
      <c r="U2519" s="136" t="s">
        <v>1157</v>
      </c>
      <c r="V2519" s="136" t="s">
        <v>1158</v>
      </c>
      <c r="W2519" s="136" t="s">
        <v>1159</v>
      </c>
      <c r="X2519" s="136" t="s">
        <v>1160</v>
      </c>
      <c r="Y2519" s="136" t="s">
        <v>1161</v>
      </c>
      <c r="Z2519" s="136" t="s">
        <v>1162</v>
      </c>
      <c r="AA2519" s="136" t="s">
        <v>1163</v>
      </c>
      <c r="AB2519" s="137" t="s">
        <v>156</v>
      </c>
      <c r="AC2519" s="137" t="s">
        <v>157</v>
      </c>
      <c r="AD2519" s="137" t="s">
        <v>158</v>
      </c>
      <c r="AE2519" s="137" t="s">
        <v>139</v>
      </c>
      <c r="AF2519" s="138" t="s">
        <v>140</v>
      </c>
      <c r="AG2519" s="138" t="s">
        <v>141</v>
      </c>
      <c r="AH2519" s="138" t="s">
        <v>142</v>
      </c>
      <c r="AI2519" s="138" t="s">
        <v>143</v>
      </c>
      <c r="AJ2519" s="139" t="s">
        <v>144</v>
      </c>
      <c r="AK2519" s="139" t="s">
        <v>145</v>
      </c>
      <c r="AL2519" s="139" t="s">
        <v>146</v>
      </c>
      <c r="AM2519" s="140" t="s">
        <v>147</v>
      </c>
      <c r="AN2519" s="140" t="s">
        <v>148</v>
      </c>
      <c r="AQ2519" t="str">
        <f>AQ2518</f>
        <v/>
      </c>
    </row>
    <row r="2520" spans="1:43" ht="14.25" customHeight="1" x14ac:dyDescent="0.25">
      <c r="A2520" s="99" t="s">
        <v>1164</v>
      </c>
      <c r="B2520" s="112">
        <f>'Run Rate'!E255</f>
        <v>3</v>
      </c>
      <c r="C2520" s="112">
        <f>'Run Rate'!F255</f>
        <v>2</v>
      </c>
      <c r="D2520" s="112">
        <f>'Run Rate'!G255</f>
        <v>0</v>
      </c>
      <c r="E2520" s="112">
        <f>'Run Rate'!H255</f>
        <v>2</v>
      </c>
      <c r="F2520" s="112">
        <f>'Run Rate'!I255</f>
        <v>1</v>
      </c>
      <c r="G2520" s="112">
        <f>'Run Rate'!J255</f>
        <v>1</v>
      </c>
      <c r="H2520" s="112">
        <f>'Run Rate'!K255</f>
        <v>4</v>
      </c>
      <c r="I2520" s="112">
        <f>'Run Rate'!L255</f>
        <v>10</v>
      </c>
      <c r="J2520" s="112">
        <f>'Run Rate'!M255</f>
        <v>33</v>
      </c>
      <c r="K2520" s="112">
        <f>'Run Rate'!N255</f>
        <v>3</v>
      </c>
      <c r="L2520" s="112">
        <f>'Run Rate'!O255</f>
        <v>7</v>
      </c>
      <c r="M2520" s="112">
        <f>'Run Rate'!P255</f>
        <v>20</v>
      </c>
      <c r="N2520" s="112">
        <f>'Run Rate'!Q255</f>
        <v>11</v>
      </c>
      <c r="O2520" s="112">
        <f>'Run Rate'!R255</f>
        <v>3</v>
      </c>
      <c r="P2520" s="112">
        <f>'Run Rate'!S255</f>
        <v>3</v>
      </c>
      <c r="Q2520" s="112">
        <f>'Run Rate'!T255</f>
        <v>9</v>
      </c>
      <c r="R2520" s="112">
        <f>'Run Rate'!U255</f>
        <v>3</v>
      </c>
      <c r="S2520" s="112">
        <f>'Run Rate'!V255</f>
        <v>1</v>
      </c>
      <c r="T2520" s="112">
        <f>'Run Rate'!W255</f>
        <v>3</v>
      </c>
      <c r="U2520" s="112">
        <f>'Run Rate'!X255</f>
        <v>0</v>
      </c>
      <c r="V2520" s="112">
        <f>'Run Rate'!Y255</f>
        <v>0</v>
      </c>
      <c r="W2520" s="112">
        <f>'Run Rate'!Z255</f>
        <v>1</v>
      </c>
      <c r="X2520" s="112">
        <f>'Run Rate'!AA255</f>
        <v>0</v>
      </c>
      <c r="Y2520" s="112">
        <f>'Run Rate'!AB255</f>
        <v>0</v>
      </c>
      <c r="Z2520" s="112">
        <f>'Run Rate'!AC255</f>
        <v>0</v>
      </c>
      <c r="AA2520" s="112">
        <f>'Run Rate'!AD255</f>
        <v>1</v>
      </c>
      <c r="AB2520" s="113">
        <v>0</v>
      </c>
      <c r="AC2520" s="112">
        <v>0</v>
      </c>
      <c r="AD2520" s="112">
        <v>0</v>
      </c>
      <c r="AE2520" s="112">
        <v>0</v>
      </c>
      <c r="AF2520" s="112">
        <v>0</v>
      </c>
      <c r="AG2520" s="112">
        <v>0</v>
      </c>
      <c r="AH2520" s="112">
        <v>0</v>
      </c>
      <c r="AI2520" s="112">
        <v>0</v>
      </c>
      <c r="AJ2520" s="112">
        <v>0</v>
      </c>
      <c r="AK2520" s="112">
        <v>0</v>
      </c>
      <c r="AL2520" s="112">
        <v>0</v>
      </c>
      <c r="AM2520" s="112">
        <v>0</v>
      </c>
      <c r="AN2520" s="112">
        <v>0</v>
      </c>
      <c r="AQ2520" t="str">
        <f>AQ2518</f>
        <v/>
      </c>
    </row>
    <row r="2521" spans="1:43" ht="14.25" customHeight="1" x14ac:dyDescent="0.25">
      <c r="A2521" s="99" t="s">
        <v>1165</v>
      </c>
      <c r="B2521" s="114"/>
      <c r="C2521" s="114"/>
      <c r="D2521" s="114"/>
      <c r="E2521" s="114"/>
      <c r="F2521" s="114"/>
      <c r="G2521" s="114"/>
      <c r="H2521" s="114"/>
      <c r="I2521" s="114"/>
      <c r="J2521" s="114"/>
      <c r="K2521" s="114"/>
      <c r="L2521" s="114"/>
      <c r="M2521" s="114"/>
      <c r="N2521" s="114"/>
      <c r="O2521" s="114"/>
      <c r="P2521" s="114"/>
      <c r="Q2521" s="114"/>
      <c r="R2521" s="114"/>
      <c r="S2521" s="114"/>
      <c r="T2521" s="114"/>
      <c r="U2521" s="114"/>
      <c r="V2521" s="114"/>
      <c r="W2521" s="115"/>
      <c r="X2521" s="115"/>
      <c r="Y2521" s="115"/>
      <c r="Z2521" s="115"/>
      <c r="AA2521" s="112" t="s">
        <v>1166</v>
      </c>
      <c r="AB2521" s="113"/>
      <c r="AC2521" s="112"/>
      <c r="AD2521" s="112"/>
      <c r="AE2521" s="112"/>
      <c r="AF2521" s="112"/>
      <c r="AG2521" s="112"/>
      <c r="AH2521" s="112"/>
      <c r="AI2521" s="112"/>
      <c r="AJ2521" s="112"/>
      <c r="AK2521" s="112"/>
      <c r="AL2521" s="112"/>
      <c r="AM2521" s="112"/>
      <c r="AN2521" s="112"/>
      <c r="AQ2521" t="str">
        <f>AQ2518</f>
        <v/>
      </c>
    </row>
    <row r="2522" spans="1:43" ht="14.25" customHeight="1" x14ac:dyDescent="0.25">
      <c r="A2522" s="99" t="s">
        <v>1167</v>
      </c>
      <c r="B2522" s="114"/>
      <c r="C2522" s="114"/>
      <c r="D2522" s="114"/>
      <c r="E2522" s="114"/>
      <c r="F2522" s="114"/>
      <c r="G2522" s="114"/>
      <c r="H2522" s="114"/>
      <c r="I2522" s="114"/>
      <c r="J2522" s="114"/>
      <c r="K2522" s="114"/>
      <c r="L2522" s="114"/>
      <c r="M2522" s="114"/>
      <c r="N2522" s="114"/>
      <c r="O2522" s="114"/>
      <c r="P2522" s="114"/>
      <c r="Q2522" s="114"/>
      <c r="R2522" s="114"/>
      <c r="S2522" s="114"/>
      <c r="T2522" s="114"/>
      <c r="U2522" s="114"/>
      <c r="V2522" s="114"/>
      <c r="W2522" s="115"/>
      <c r="X2522" s="116"/>
      <c r="Y2522" s="117"/>
      <c r="Z2522" s="115"/>
      <c r="AA2522" s="112" t="s">
        <v>1168</v>
      </c>
      <c r="AB2522" s="113">
        <f>'Demand Input VP'!B1264</f>
        <v>0</v>
      </c>
      <c r="AC2522" s="112">
        <f>'Demand Input VP'!C1264</f>
        <v>0</v>
      </c>
      <c r="AD2522" s="112">
        <f>'Demand Input VP'!D1264</f>
        <v>0</v>
      </c>
      <c r="AE2522" s="112">
        <f>'Demand Input VP'!E1264</f>
        <v>0</v>
      </c>
      <c r="AF2522" s="112">
        <f>'Demand Input VP'!F1264</f>
        <v>0</v>
      </c>
      <c r="AG2522" s="112">
        <f>'Demand Input VP'!G1264</f>
        <v>0</v>
      </c>
      <c r="AH2522" s="112">
        <f>'Demand Input VP'!H1264</f>
        <v>0</v>
      </c>
      <c r="AI2522" s="112">
        <f>'Demand Input VP'!I1264</f>
        <v>0</v>
      </c>
      <c r="AJ2522" s="112">
        <f>'Demand Input VP'!J1264</f>
        <v>0</v>
      </c>
      <c r="AK2522" s="112">
        <f>'Demand Input VP'!K1264</f>
        <v>0</v>
      </c>
      <c r="AL2522" s="112">
        <f>'Demand Input VP'!L1264</f>
        <v>0</v>
      </c>
      <c r="AM2522" s="112">
        <f>'Demand Input VP'!M1264</f>
        <v>0</v>
      </c>
      <c r="AN2522" s="112">
        <f>'Demand Input VP'!N1264</f>
        <v>0</v>
      </c>
      <c r="AQ2522" t="str">
        <f>AQ2518</f>
        <v/>
      </c>
    </row>
    <row r="2523" spans="1:43" ht="14.25" customHeight="1" x14ac:dyDescent="0.25">
      <c r="A2523" s="99" t="s">
        <v>1169</v>
      </c>
      <c r="B2523" s="118"/>
      <c r="C2523" s="118"/>
      <c r="D2523" s="118"/>
      <c r="E2523" s="118"/>
      <c r="F2523" s="118"/>
      <c r="G2523" s="118"/>
      <c r="H2523" s="118"/>
      <c r="I2523" s="118"/>
      <c r="J2523" s="118"/>
      <c r="K2523" s="118"/>
      <c r="L2523" s="118"/>
      <c r="M2523" s="118"/>
      <c r="N2523" s="118"/>
      <c r="O2523" s="118"/>
      <c r="P2523" s="118"/>
      <c r="Q2523" s="118"/>
      <c r="R2523" s="118"/>
      <c r="S2523" s="118"/>
      <c r="T2523" s="118"/>
      <c r="U2523" s="118"/>
      <c r="V2523" s="118"/>
      <c r="W2523" s="115"/>
      <c r="X2523" s="116"/>
      <c r="Y2523" s="117"/>
      <c r="Z2523" s="119"/>
      <c r="AA2523" s="120" t="s">
        <v>1170</v>
      </c>
      <c r="AB2523" s="121">
        <f>'Demand Input VP'!B1263</f>
        <v>0</v>
      </c>
      <c r="AC2523" s="120">
        <f>'Demand Input VP'!C1263</f>
        <v>0</v>
      </c>
      <c r="AD2523" s="120">
        <f>'Demand Input VP'!D1263</f>
        <v>0</v>
      </c>
      <c r="AE2523" s="120">
        <f>'Demand Input VP'!E1263</f>
        <v>0</v>
      </c>
      <c r="AF2523" s="120">
        <f>'Demand Input VP'!F1263</f>
        <v>0</v>
      </c>
      <c r="AG2523" s="120">
        <f>'Demand Input VP'!G1263</f>
        <v>0</v>
      </c>
      <c r="AH2523" s="120">
        <f>'Demand Input VP'!H1263</f>
        <v>0</v>
      </c>
      <c r="AI2523" s="120">
        <f>'Demand Input VP'!I1263</f>
        <v>0</v>
      </c>
      <c r="AJ2523" s="120">
        <f>'Demand Input VP'!J1263</f>
        <v>0</v>
      </c>
      <c r="AK2523" s="120">
        <f>'Demand Input VP'!K1263</f>
        <v>0</v>
      </c>
      <c r="AL2523" s="120">
        <f>'Demand Input VP'!L1263</f>
        <v>0</v>
      </c>
      <c r="AM2523" s="120">
        <f>'Demand Input VP'!M1263</f>
        <v>0</v>
      </c>
      <c r="AN2523" s="120">
        <f>'Demand Input VP'!N1263</f>
        <v>0</v>
      </c>
      <c r="AQ2523" t="str">
        <f>AQ2518</f>
        <v/>
      </c>
    </row>
    <row r="2524" spans="1:43" ht="14.25" customHeight="1" x14ac:dyDescent="0.25">
      <c r="A2524" s="1"/>
      <c r="B2524" s="122"/>
      <c r="C2524" s="122"/>
      <c r="D2524" s="122"/>
      <c r="E2524" s="122"/>
      <c r="F2524" s="122"/>
      <c r="G2524" s="122"/>
      <c r="H2524" s="122"/>
      <c r="I2524" s="122"/>
      <c r="J2524" s="122"/>
      <c r="K2524" s="122"/>
      <c r="L2524" s="122"/>
      <c r="M2524" s="122"/>
      <c r="N2524" s="122"/>
      <c r="O2524" s="122"/>
      <c r="P2524" s="122"/>
      <c r="Q2524" s="122"/>
      <c r="R2524" s="122"/>
      <c r="S2524" s="122"/>
      <c r="T2524" s="122"/>
      <c r="U2524" s="122"/>
      <c r="V2524" s="122"/>
      <c r="W2524" s="123"/>
      <c r="X2524" s="116"/>
      <c r="Y2524" s="117"/>
      <c r="Z2524" s="123"/>
      <c r="AA2524" s="112" t="s">
        <v>1171</v>
      </c>
      <c r="AB2524" s="113">
        <f>'Demand Input MP'!B1264</f>
        <v>0</v>
      </c>
      <c r="AC2524" s="112">
        <f>'Demand Input MP'!C1264</f>
        <v>0</v>
      </c>
      <c r="AD2524" s="112">
        <f>'Demand Input MP'!D1264</f>
        <v>0</v>
      </c>
      <c r="AE2524" s="112">
        <f>'Demand Input MP'!E1264</f>
        <v>0</v>
      </c>
      <c r="AF2524" s="112">
        <f>'Demand Input MP'!F1264</f>
        <v>0</v>
      </c>
      <c r="AG2524" s="112">
        <f>'Demand Input MP'!G1264</f>
        <v>0</v>
      </c>
      <c r="AH2524" s="112">
        <f>'Demand Input MP'!H1264</f>
        <v>0</v>
      </c>
      <c r="AI2524" s="112">
        <f>'Demand Input MP'!I1264</f>
        <v>0</v>
      </c>
      <c r="AJ2524" s="112">
        <f>'Demand Input MP'!J1264</f>
        <v>0</v>
      </c>
      <c r="AK2524" s="112">
        <f>'Demand Input MP'!K1264</f>
        <v>0</v>
      </c>
      <c r="AL2524" s="112">
        <f>'Demand Input MP'!L1264</f>
        <v>0</v>
      </c>
      <c r="AM2524" s="112">
        <f>'Demand Input MP'!M1264</f>
        <v>0</v>
      </c>
      <c r="AN2524" s="112">
        <f>'Demand Input MP'!N1264</f>
        <v>0</v>
      </c>
      <c r="AQ2524" t="str">
        <f>AQ2518</f>
        <v/>
      </c>
    </row>
    <row r="2525" spans="1:43" ht="14.25" customHeight="1" x14ac:dyDescent="0.25">
      <c r="A2525" s="1"/>
      <c r="B2525" s="122"/>
      <c r="C2525" s="122"/>
      <c r="D2525" s="122"/>
      <c r="E2525" s="122"/>
      <c r="F2525" s="122"/>
      <c r="G2525" s="122"/>
      <c r="H2525" s="122"/>
      <c r="I2525" s="122"/>
      <c r="J2525" s="122"/>
      <c r="K2525" s="122"/>
      <c r="L2525" s="122"/>
      <c r="M2525" s="122"/>
      <c r="N2525" s="122"/>
      <c r="O2525" s="122"/>
      <c r="P2525" s="122"/>
      <c r="Q2525" s="122"/>
      <c r="R2525" s="122"/>
      <c r="S2525" s="122"/>
      <c r="T2525" s="122"/>
      <c r="U2525" s="122"/>
      <c r="V2525" s="124" t="s">
        <v>91</v>
      </c>
      <c r="W2525" s="125">
        <f>IFERROR(IF(SUM('Run Rate History'!E255:AD255)&gt;0,(SUMPRODUCT((B2520:AA2520&gt;=PERCENTILE(B2520:AA2520,0.1))*(B2520:AA2520&lt;=PERCENTILE(B2520:AA2520,0.9))*B2520:AA2520)+SUMPRODUCT(('Run Rate History'!E255:AD255&gt;=PERCENTILE(B2520:AA2520,0.1))*('Run Rate History'!E255:AD255&lt;=PERCENTILE(B2520:AA2520,0.9))*'Run Rate History'!E255:AD255))/(SUMPRODUCT((B2520:AA2520&gt;=PERCENTILE(B2520:AA2520,0.1))*(B2520:AA2520&lt;=PERCENTILE(B2520:AA2520,0.9))*1)+SUMPRODUCT(('Run Rate History'!E255:AD255&gt;=PERCENTILE(B2520:AA2520,0.1))*('Run Rate History'!E255:AD255&lt;=PERCENTILE(B2520:AA2520,0.9))*1)),TRIMMEAN(B2520:AA2520,0.15)),0)</f>
        <v>3.4347826086956523</v>
      </c>
      <c r="X2525" s="126" t="s">
        <v>1172</v>
      </c>
      <c r="Y2525" s="127">
        <f>SUM(B2520:AA2520)/26</f>
        <v>4.6538461538461542</v>
      </c>
      <c r="Z2525" s="128"/>
      <c r="AA2525" s="112" t="s">
        <v>1173</v>
      </c>
      <c r="AB2525" s="113">
        <f>'Demand Input MP'!B1263</f>
        <v>0</v>
      </c>
      <c r="AC2525" s="112">
        <f>'Demand Input MP'!C1263</f>
        <v>0</v>
      </c>
      <c r="AD2525" s="112">
        <f>'Demand Input MP'!D1263</f>
        <v>0</v>
      </c>
      <c r="AE2525" s="112">
        <f>'Demand Input MP'!E1263</f>
        <v>0</v>
      </c>
      <c r="AF2525" s="112">
        <f>'Demand Input MP'!F1263</f>
        <v>0</v>
      </c>
      <c r="AG2525" s="112">
        <f>'Demand Input MP'!G1263</f>
        <v>0</v>
      </c>
      <c r="AH2525" s="112">
        <f>'Demand Input MP'!H1263</f>
        <v>0</v>
      </c>
      <c r="AI2525" s="112">
        <f>'Demand Input MP'!I1263</f>
        <v>0</v>
      </c>
      <c r="AJ2525" s="112">
        <f>'Demand Input MP'!J1263</f>
        <v>0</v>
      </c>
      <c r="AK2525" s="112">
        <f>'Demand Input MP'!K1263</f>
        <v>0</v>
      </c>
      <c r="AL2525" s="112">
        <f>'Demand Input MP'!L1263</f>
        <v>0</v>
      </c>
      <c r="AM2525" s="112">
        <f>'Demand Input MP'!M1263</f>
        <v>0</v>
      </c>
      <c r="AN2525" s="112">
        <f>'Demand Input MP'!N1263</f>
        <v>0</v>
      </c>
      <c r="AQ2525" t="str">
        <f>AQ2518</f>
        <v/>
      </c>
    </row>
    <row r="2526" spans="1:43" ht="14.25" customHeight="1" x14ac:dyDescent="0.25">
      <c r="A2526" s="1"/>
      <c r="B2526" s="122"/>
      <c r="C2526" s="122"/>
      <c r="D2526" s="122"/>
      <c r="E2526" s="122"/>
      <c r="F2526" s="122"/>
      <c r="G2526" s="122"/>
      <c r="H2526" s="122"/>
      <c r="I2526" s="122"/>
      <c r="J2526" s="122"/>
      <c r="K2526" s="122"/>
      <c r="L2526" s="122"/>
      <c r="M2526" s="122"/>
      <c r="N2526" s="122"/>
      <c r="O2526" s="122"/>
      <c r="P2526" s="122"/>
      <c r="Q2526" s="122"/>
      <c r="R2526" s="122"/>
      <c r="S2526" s="122"/>
      <c r="T2526" s="122"/>
      <c r="U2526" s="122"/>
      <c r="V2526" s="124" t="s">
        <v>94</v>
      </c>
      <c r="W2526" s="125">
        <f>IFERROR((1*MIN(MAX(X2520,0.5*IF(SUM('Run Rate History'!E255:AD255)&gt;0,(MEDIAN(IF(B2520:AA2520&gt;0,B2520:AA2520))+MEDIAN(IF('Run Rate History'!E255:AD255&gt;0,'Run Rate History'!E255:AD255)))/2,MEDIAN(IF(B2520:AA2520&gt;0,B2520:AA2520)))),2*IF(SUM('Run Rate History'!E255:AD255)&gt;0,(MEDIAN(IF(B2520:AA2520&gt;0,B2520:AA2520))+MEDIAN(IF('Run Rate History'!E255:AD255&gt;0,'Run Rate History'!E255:AD255)))/2,MEDIAN(IF(B2520:AA2520&gt;0,B2520:AA2520))))+2*MIN(MAX(Y2520,0.5*IF(SUM('Run Rate History'!E255:AD255)&gt;0,(MEDIAN(IF(B2520:AA2520&gt;0,B2520:AA2520))+MEDIAN(IF('Run Rate History'!E255:AD255&gt;0,'Run Rate History'!E255:AD255)))/2,MEDIAN(IF(B2520:AA2520&gt;0,B2520:AA2520)))),2*IF(SUM('Run Rate History'!E255:AD255)&gt;0,(MEDIAN(IF(B2520:AA2520&gt;0,B2520:AA2520))+MEDIAN(IF('Run Rate History'!E255:AD255&gt;0,'Run Rate History'!E255:AD255)))/2,MEDIAN(IF(B2520:AA2520&gt;0,B2520:AA2520))))+3*MIN(MAX(Z2520,0.5*IF(SUM('Run Rate History'!E255:AD255)&gt;0,(MEDIAN(IF(B2520:AA2520&gt;0,B2520:AA2520))+MEDIAN(IF('Run Rate History'!E255:AD255&gt;0,'Run Rate History'!E255:AD255)))/2,MEDIAN(IF(B2520:AA2520&gt;0,B2520:AA2520)))),2*IF(SUM('Run Rate History'!E255:AD255)&gt;0,(MEDIAN(IF(B2520:AA2520&gt;0,B2520:AA2520))+MEDIAN(IF('Run Rate History'!E255:AD255&gt;0,'Run Rate History'!E255:AD255)))/2,MEDIAN(IF(B2520:AA2520&gt;0,B2520:AA2520))))+4*MIN(MAX(AA2520,0.5*IF(SUM('Run Rate History'!E255:AD255)&gt;0,(MEDIAN(IF(B2520:AA2520&gt;0,B2520:AA2520))+MEDIAN(IF('Run Rate History'!E255:AD255&gt;0,'Run Rate History'!E255:AD255)))/2,MEDIAN(IF(B2520:AA2520&gt;0,B2520:AA2520)))),2*IF(SUM('Run Rate History'!E255:AD255)&gt;0,(MEDIAN(IF(B2520:AA2520&gt;0,B2520:AA2520))+MEDIAN(IF('Run Rate History'!E255:AD255&gt;0,'Run Rate History'!E255:AD255)))/2,MEDIAN(IF(B2520:AA2520&gt;0,B2520:AA2520)))))/10,0)</f>
        <v>1.875</v>
      </c>
      <c r="X2526" s="129" t="s">
        <v>1174</v>
      </c>
      <c r="Y2526" s="130">
        <f>IFERROR(VLOOKUP(A2518,'Stanje zaliha'!A:E,5,FALSE()),0)</f>
        <v>0</v>
      </c>
      <c r="Z2526" s="131"/>
      <c r="AA2526" s="113" t="s">
        <v>1175</v>
      </c>
      <c r="AB2526" s="118">
        <f t="shared" ref="AB2526:AN2526" si="502">SUM(AB2522:AB2525)</f>
        <v>0</v>
      </c>
      <c r="AC2526" s="118">
        <f t="shared" si="502"/>
        <v>0</v>
      </c>
      <c r="AD2526" s="118">
        <f t="shared" si="502"/>
        <v>0</v>
      </c>
      <c r="AE2526" s="118">
        <f t="shared" si="502"/>
        <v>0</v>
      </c>
      <c r="AF2526" s="118">
        <f t="shared" si="502"/>
        <v>0</v>
      </c>
      <c r="AG2526" s="118">
        <f t="shared" si="502"/>
        <v>0</v>
      </c>
      <c r="AH2526" s="118">
        <f t="shared" si="502"/>
        <v>0</v>
      </c>
      <c r="AI2526" s="118">
        <f t="shared" si="502"/>
        <v>0</v>
      </c>
      <c r="AJ2526" s="118">
        <f t="shared" si="502"/>
        <v>0</v>
      </c>
      <c r="AK2526" s="118">
        <f t="shared" si="502"/>
        <v>0</v>
      </c>
      <c r="AL2526" s="118">
        <f t="shared" si="502"/>
        <v>0</v>
      </c>
      <c r="AM2526" s="118">
        <f t="shared" si="502"/>
        <v>0</v>
      </c>
      <c r="AN2526" s="118">
        <f t="shared" si="502"/>
        <v>0</v>
      </c>
      <c r="AQ2526" t="str">
        <f>AQ2518</f>
        <v/>
      </c>
    </row>
    <row r="2527" spans="1:43" ht="14.25" customHeight="1" x14ac:dyDescent="0.25">
      <c r="A2527" s="1"/>
      <c r="B2527" s="122"/>
      <c r="C2527" s="122"/>
      <c r="D2527" s="122"/>
      <c r="E2527" s="122"/>
      <c r="F2527" s="122"/>
      <c r="G2527" s="122"/>
      <c r="H2527" s="122"/>
      <c r="I2527" s="122"/>
      <c r="J2527" s="122"/>
      <c r="K2527" s="122"/>
      <c r="L2527" s="122"/>
      <c r="M2527" s="122"/>
      <c r="N2527" s="122"/>
      <c r="O2527" s="122"/>
      <c r="P2527" s="122"/>
      <c r="Q2527" s="122"/>
      <c r="R2527" s="122"/>
      <c r="S2527" s="122"/>
      <c r="T2527" s="122"/>
      <c r="U2527" s="122"/>
      <c r="V2527" s="124" t="s">
        <v>95</v>
      </c>
      <c r="W2527" s="125">
        <f>IFERROR(0.6*W2526+0.4*W2525,0)</f>
        <v>2.4989130434782609</v>
      </c>
      <c r="X2527" s="132" t="s">
        <v>1176</v>
      </c>
      <c r="Y2527" s="133">
        <f>IFERROR(SUMIF('Popis poslanih narudžbi'!A:A,A2518,'Popis poslanih narudžbi'!C:C),0)</f>
        <v>0</v>
      </c>
      <c r="Z2527" s="131"/>
      <c r="AA2527" s="134" t="s">
        <v>1177</v>
      </c>
      <c r="AB2527" s="118">
        <f t="shared" ref="AB2527:AN2527" si="503">AB2520+AB2526</f>
        <v>0</v>
      </c>
      <c r="AC2527" s="118">
        <f t="shared" si="503"/>
        <v>0</v>
      </c>
      <c r="AD2527" s="118">
        <f t="shared" si="503"/>
        <v>0</v>
      </c>
      <c r="AE2527" s="118">
        <f t="shared" si="503"/>
        <v>0</v>
      </c>
      <c r="AF2527" s="118">
        <f t="shared" si="503"/>
        <v>0</v>
      </c>
      <c r="AG2527" s="118">
        <f t="shared" si="503"/>
        <v>0</v>
      </c>
      <c r="AH2527" s="118">
        <f t="shared" si="503"/>
        <v>0</v>
      </c>
      <c r="AI2527" s="118">
        <f t="shared" si="503"/>
        <v>0</v>
      </c>
      <c r="AJ2527" s="118">
        <f t="shared" si="503"/>
        <v>0</v>
      </c>
      <c r="AK2527" s="118">
        <f t="shared" si="503"/>
        <v>0</v>
      </c>
      <c r="AL2527" s="118">
        <f t="shared" si="503"/>
        <v>0</v>
      </c>
      <c r="AM2527" s="118">
        <f t="shared" si="503"/>
        <v>0</v>
      </c>
      <c r="AN2527" s="118">
        <f t="shared" si="503"/>
        <v>0</v>
      </c>
      <c r="AQ2527" t="str">
        <f>AQ2518</f>
        <v/>
      </c>
    </row>
    <row r="2528" spans="1:43" ht="14.25" customHeight="1" x14ac:dyDescent="0.25">
      <c r="A2528" s="107" t="str">
        <f>'Run Rate'!A256</f>
        <v>ASF25801</v>
      </c>
      <c r="B2528" s="135" t="str">
        <f>'Run Rate'!B256</f>
        <v>Sobni bicikl Assault AirBike Classic</v>
      </c>
      <c r="C2528" s="135" t="str">
        <f>'Run Rate'!C256</f>
        <v>FITNESS OPREMA</v>
      </c>
      <c r="D2528" s="135" t="str">
        <f>'Run Rate'!D256</f>
        <v>02 SILVER</v>
      </c>
      <c r="E2528" s="122"/>
      <c r="F2528" s="122"/>
      <c r="G2528" s="122"/>
      <c r="H2528" s="122"/>
      <c r="I2528" s="122"/>
      <c r="J2528" s="122"/>
      <c r="K2528" s="122"/>
      <c r="L2528" s="122"/>
      <c r="M2528" s="122"/>
      <c r="N2528" s="122"/>
      <c r="O2528" s="122"/>
      <c r="P2528" s="122"/>
      <c r="Q2528" s="122"/>
      <c r="R2528" s="122"/>
      <c r="S2528" s="122"/>
      <c r="T2528" s="122"/>
      <c r="U2528" s="122"/>
      <c r="V2528" s="122"/>
      <c r="W2528" s="122"/>
      <c r="X2528" s="122"/>
      <c r="Y2528" s="122"/>
      <c r="Z2528" s="122"/>
      <c r="AA2528" s="122"/>
      <c r="AB2528" s="122"/>
      <c r="AC2528" s="122"/>
      <c r="AD2528" s="122"/>
      <c r="AE2528" s="122"/>
      <c r="AF2528" s="122"/>
      <c r="AG2528" s="122"/>
      <c r="AH2528" s="122"/>
      <c r="AI2528" s="122"/>
      <c r="AJ2528" s="122"/>
      <c r="AK2528" s="122"/>
      <c r="AL2528" s="122"/>
      <c r="AM2528" s="122"/>
      <c r="AN2528" s="122"/>
      <c r="AQ2528" t="str">
        <f>IF(AND(OR($B$1="ALL",$B$1=C2528),OR($E$1="ALL",$E$1=D2528),OR($B$2="ALL",$B$2=A2528),OR($E$2="ALL",IFERROR(SEARCH($E$2,B2528),0)&gt;0)),"MATCH","")</f>
        <v/>
      </c>
    </row>
    <row r="2529" spans="1:43" ht="14.25" customHeight="1" x14ac:dyDescent="0.25">
      <c r="A2529" s="108" t="s">
        <v>1137</v>
      </c>
      <c r="B2529" s="136" t="s">
        <v>1138</v>
      </c>
      <c r="C2529" s="136" t="s">
        <v>1139</v>
      </c>
      <c r="D2529" s="136" t="s">
        <v>1140</v>
      </c>
      <c r="E2529" s="136" t="s">
        <v>1141</v>
      </c>
      <c r="F2529" s="136" t="s">
        <v>1142</v>
      </c>
      <c r="G2529" s="136" t="s">
        <v>1143</v>
      </c>
      <c r="H2529" s="136" t="s">
        <v>1144</v>
      </c>
      <c r="I2529" s="136" t="s">
        <v>1145</v>
      </c>
      <c r="J2529" s="136" t="s">
        <v>1146</v>
      </c>
      <c r="K2529" s="136" t="s">
        <v>1147</v>
      </c>
      <c r="L2529" s="136" t="s">
        <v>1148</v>
      </c>
      <c r="M2529" s="136" t="s">
        <v>1149</v>
      </c>
      <c r="N2529" s="136" t="s">
        <v>1150</v>
      </c>
      <c r="O2529" s="136" t="s">
        <v>1151</v>
      </c>
      <c r="P2529" s="136" t="s">
        <v>1152</v>
      </c>
      <c r="Q2529" s="136" t="s">
        <v>1153</v>
      </c>
      <c r="R2529" s="136" t="s">
        <v>1154</v>
      </c>
      <c r="S2529" s="136" t="s">
        <v>1155</v>
      </c>
      <c r="T2529" s="136" t="s">
        <v>1156</v>
      </c>
      <c r="U2529" s="136" t="s">
        <v>1157</v>
      </c>
      <c r="V2529" s="136" t="s">
        <v>1158</v>
      </c>
      <c r="W2529" s="136" t="s">
        <v>1159</v>
      </c>
      <c r="X2529" s="136" t="s">
        <v>1160</v>
      </c>
      <c r="Y2529" s="136" t="s">
        <v>1161</v>
      </c>
      <c r="Z2529" s="136" t="s">
        <v>1162</v>
      </c>
      <c r="AA2529" s="136" t="s">
        <v>1163</v>
      </c>
      <c r="AB2529" s="137" t="s">
        <v>156</v>
      </c>
      <c r="AC2529" s="137" t="s">
        <v>157</v>
      </c>
      <c r="AD2529" s="137" t="s">
        <v>158</v>
      </c>
      <c r="AE2529" s="137" t="s">
        <v>139</v>
      </c>
      <c r="AF2529" s="138" t="s">
        <v>140</v>
      </c>
      <c r="AG2529" s="138" t="s">
        <v>141</v>
      </c>
      <c r="AH2529" s="138" t="s">
        <v>142</v>
      </c>
      <c r="AI2529" s="138" t="s">
        <v>143</v>
      </c>
      <c r="AJ2529" s="139" t="s">
        <v>144</v>
      </c>
      <c r="AK2529" s="139" t="s">
        <v>145</v>
      </c>
      <c r="AL2529" s="139" t="s">
        <v>146</v>
      </c>
      <c r="AM2529" s="140" t="s">
        <v>147</v>
      </c>
      <c r="AN2529" s="140" t="s">
        <v>148</v>
      </c>
      <c r="AQ2529" t="str">
        <f>AQ2528</f>
        <v/>
      </c>
    </row>
    <row r="2530" spans="1:43" ht="14.25" customHeight="1" x14ac:dyDescent="0.25">
      <c r="A2530" s="99" t="s">
        <v>1164</v>
      </c>
      <c r="B2530" s="112">
        <f>'Run Rate'!E256</f>
        <v>1</v>
      </c>
      <c r="C2530" s="112">
        <f>'Run Rate'!F256</f>
        <v>1</v>
      </c>
      <c r="D2530" s="112">
        <f>'Run Rate'!G256</f>
        <v>0</v>
      </c>
      <c r="E2530" s="112">
        <f>'Run Rate'!H256</f>
        <v>1</v>
      </c>
      <c r="F2530" s="112">
        <f>'Run Rate'!I256</f>
        <v>0</v>
      </c>
      <c r="G2530" s="112">
        <f>'Run Rate'!J256</f>
        <v>0</v>
      </c>
      <c r="H2530" s="112">
        <f>'Run Rate'!K256</f>
        <v>0</v>
      </c>
      <c r="I2530" s="112">
        <f>'Run Rate'!L256</f>
        <v>0</v>
      </c>
      <c r="J2530" s="112">
        <f>'Run Rate'!M256</f>
        <v>1</v>
      </c>
      <c r="K2530" s="112">
        <f>'Run Rate'!N256</f>
        <v>7</v>
      </c>
      <c r="L2530" s="112">
        <f>'Run Rate'!O256</f>
        <v>0</v>
      </c>
      <c r="M2530" s="112">
        <f>'Run Rate'!P256</f>
        <v>2</v>
      </c>
      <c r="N2530" s="112">
        <f>'Run Rate'!Q256</f>
        <v>0</v>
      </c>
      <c r="O2530" s="112">
        <f>'Run Rate'!R256</f>
        <v>1</v>
      </c>
      <c r="P2530" s="112">
        <f>'Run Rate'!S256</f>
        <v>1</v>
      </c>
      <c r="Q2530" s="112">
        <f>'Run Rate'!T256</f>
        <v>0</v>
      </c>
      <c r="R2530" s="112">
        <f>'Run Rate'!U256</f>
        <v>0</v>
      </c>
      <c r="S2530" s="112">
        <f>'Run Rate'!V256</f>
        <v>0</v>
      </c>
      <c r="T2530" s="112">
        <f>'Run Rate'!W256</f>
        <v>0</v>
      </c>
      <c r="U2530" s="112">
        <f>'Run Rate'!X256</f>
        <v>1</v>
      </c>
      <c r="V2530" s="112">
        <f>'Run Rate'!Y256</f>
        <v>3</v>
      </c>
      <c r="W2530" s="112">
        <f>'Run Rate'!Z256</f>
        <v>0</v>
      </c>
      <c r="X2530" s="112">
        <f>'Run Rate'!AA256</f>
        <v>0</v>
      </c>
      <c r="Y2530" s="112">
        <f>'Run Rate'!AB256</f>
        <v>2</v>
      </c>
      <c r="Z2530" s="112">
        <f>'Run Rate'!AC256</f>
        <v>0</v>
      </c>
      <c r="AA2530" s="112">
        <f>'Run Rate'!AD256</f>
        <v>2</v>
      </c>
      <c r="AB2530" s="113">
        <v>1</v>
      </c>
      <c r="AC2530" s="112">
        <v>1</v>
      </c>
      <c r="AD2530" s="112">
        <v>1</v>
      </c>
      <c r="AE2530" s="112">
        <v>1</v>
      </c>
      <c r="AF2530" s="112">
        <v>2</v>
      </c>
      <c r="AG2530" s="112">
        <v>2</v>
      </c>
      <c r="AH2530" s="112">
        <v>2</v>
      </c>
      <c r="AI2530" s="112">
        <v>2</v>
      </c>
      <c r="AJ2530" s="112">
        <v>2</v>
      </c>
      <c r="AK2530" s="112">
        <v>2</v>
      </c>
      <c r="AL2530" s="112">
        <v>2</v>
      </c>
      <c r="AM2530" s="112">
        <v>2</v>
      </c>
      <c r="AN2530" s="112">
        <v>2</v>
      </c>
      <c r="AQ2530" t="str">
        <f>AQ2528</f>
        <v/>
      </c>
    </row>
    <row r="2531" spans="1:43" ht="14.25" customHeight="1" x14ac:dyDescent="0.25">
      <c r="A2531" s="99" t="s">
        <v>1165</v>
      </c>
      <c r="B2531" s="114"/>
      <c r="C2531" s="114"/>
      <c r="D2531" s="114"/>
      <c r="E2531" s="114"/>
      <c r="F2531" s="114"/>
      <c r="G2531" s="114"/>
      <c r="H2531" s="114"/>
      <c r="I2531" s="114"/>
      <c r="J2531" s="114"/>
      <c r="K2531" s="114"/>
      <c r="L2531" s="114"/>
      <c r="M2531" s="114"/>
      <c r="N2531" s="114"/>
      <c r="O2531" s="114"/>
      <c r="P2531" s="114"/>
      <c r="Q2531" s="114"/>
      <c r="R2531" s="114"/>
      <c r="S2531" s="114"/>
      <c r="T2531" s="114"/>
      <c r="U2531" s="114"/>
      <c r="V2531" s="114"/>
      <c r="W2531" s="115"/>
      <c r="X2531" s="115"/>
      <c r="Y2531" s="115"/>
      <c r="Z2531" s="115"/>
      <c r="AA2531" s="112" t="s">
        <v>1166</v>
      </c>
      <c r="AB2531" s="113"/>
      <c r="AC2531" s="112"/>
      <c r="AD2531" s="112"/>
      <c r="AE2531" s="112"/>
      <c r="AF2531" s="112"/>
      <c r="AG2531" s="112"/>
      <c r="AH2531" s="112"/>
      <c r="AI2531" s="112"/>
      <c r="AJ2531" s="112"/>
      <c r="AK2531" s="112"/>
      <c r="AL2531" s="112"/>
      <c r="AM2531" s="112"/>
      <c r="AN2531" s="112"/>
      <c r="AQ2531" t="str">
        <f>AQ2528</f>
        <v/>
      </c>
    </row>
    <row r="2532" spans="1:43" ht="14.25" customHeight="1" x14ac:dyDescent="0.25">
      <c r="A2532" s="99" t="s">
        <v>1167</v>
      </c>
      <c r="B2532" s="114"/>
      <c r="C2532" s="114"/>
      <c r="D2532" s="114"/>
      <c r="E2532" s="114"/>
      <c r="F2532" s="114"/>
      <c r="G2532" s="114"/>
      <c r="H2532" s="114"/>
      <c r="I2532" s="114"/>
      <c r="J2532" s="114"/>
      <c r="K2532" s="114"/>
      <c r="L2532" s="114"/>
      <c r="M2532" s="114"/>
      <c r="N2532" s="114"/>
      <c r="O2532" s="114"/>
      <c r="P2532" s="114"/>
      <c r="Q2532" s="114"/>
      <c r="R2532" s="114"/>
      <c r="S2532" s="114"/>
      <c r="T2532" s="114"/>
      <c r="U2532" s="114"/>
      <c r="V2532" s="114"/>
      <c r="W2532" s="115"/>
      <c r="X2532" s="116"/>
      <c r="Y2532" s="117"/>
      <c r="Z2532" s="115"/>
      <c r="AA2532" s="112" t="s">
        <v>1168</v>
      </c>
      <c r="AB2532" s="113">
        <f>'Demand Input VP'!B1269</f>
        <v>0</v>
      </c>
      <c r="AC2532" s="112">
        <f>'Demand Input VP'!C1269</f>
        <v>0</v>
      </c>
      <c r="AD2532" s="112">
        <f>'Demand Input VP'!D1269</f>
        <v>0</v>
      </c>
      <c r="AE2532" s="112">
        <f>'Demand Input VP'!E1269</f>
        <v>0</v>
      </c>
      <c r="AF2532" s="112">
        <f>'Demand Input VP'!F1269</f>
        <v>0</v>
      </c>
      <c r="AG2532" s="112">
        <f>'Demand Input VP'!G1269</f>
        <v>0</v>
      </c>
      <c r="AH2532" s="112">
        <f>'Demand Input VP'!H1269</f>
        <v>0</v>
      </c>
      <c r="AI2532" s="112">
        <f>'Demand Input VP'!I1269</f>
        <v>0</v>
      </c>
      <c r="AJ2532" s="112">
        <f>'Demand Input VP'!J1269</f>
        <v>0</v>
      </c>
      <c r="AK2532" s="112">
        <f>'Demand Input VP'!K1269</f>
        <v>0</v>
      </c>
      <c r="AL2532" s="112">
        <f>'Demand Input VP'!L1269</f>
        <v>0</v>
      </c>
      <c r="AM2532" s="112">
        <f>'Demand Input VP'!M1269</f>
        <v>0</v>
      </c>
      <c r="AN2532" s="112">
        <f>'Demand Input VP'!N1269</f>
        <v>0</v>
      </c>
      <c r="AQ2532" t="str">
        <f>AQ2528</f>
        <v/>
      </c>
    </row>
    <row r="2533" spans="1:43" ht="14.25" customHeight="1" x14ac:dyDescent="0.25">
      <c r="A2533" s="99" t="s">
        <v>1169</v>
      </c>
      <c r="B2533" s="118"/>
      <c r="C2533" s="118"/>
      <c r="D2533" s="118"/>
      <c r="E2533" s="118"/>
      <c r="F2533" s="118"/>
      <c r="G2533" s="118"/>
      <c r="H2533" s="118"/>
      <c r="I2533" s="118"/>
      <c r="J2533" s="118"/>
      <c r="K2533" s="118"/>
      <c r="L2533" s="118"/>
      <c r="M2533" s="118"/>
      <c r="N2533" s="118"/>
      <c r="O2533" s="118"/>
      <c r="P2533" s="118"/>
      <c r="Q2533" s="118"/>
      <c r="R2533" s="118"/>
      <c r="S2533" s="118"/>
      <c r="T2533" s="118"/>
      <c r="U2533" s="118"/>
      <c r="V2533" s="118"/>
      <c r="W2533" s="115"/>
      <c r="X2533" s="116"/>
      <c r="Y2533" s="117"/>
      <c r="Z2533" s="119"/>
      <c r="AA2533" s="120" t="s">
        <v>1170</v>
      </c>
      <c r="AB2533" s="121">
        <f>'Demand Input VP'!B1268</f>
        <v>0</v>
      </c>
      <c r="AC2533" s="120">
        <f>'Demand Input VP'!C1268</f>
        <v>0</v>
      </c>
      <c r="AD2533" s="120">
        <f>'Demand Input VP'!D1268</f>
        <v>0</v>
      </c>
      <c r="AE2533" s="120">
        <f>'Demand Input VP'!E1268</f>
        <v>0</v>
      </c>
      <c r="AF2533" s="120">
        <f>'Demand Input VP'!F1268</f>
        <v>0</v>
      </c>
      <c r="AG2533" s="120">
        <f>'Demand Input VP'!G1268</f>
        <v>0</v>
      </c>
      <c r="AH2533" s="120">
        <f>'Demand Input VP'!H1268</f>
        <v>0</v>
      </c>
      <c r="AI2533" s="120">
        <f>'Demand Input VP'!I1268</f>
        <v>0</v>
      </c>
      <c r="AJ2533" s="120">
        <f>'Demand Input VP'!J1268</f>
        <v>0</v>
      </c>
      <c r="AK2533" s="120">
        <f>'Demand Input VP'!K1268</f>
        <v>0</v>
      </c>
      <c r="AL2533" s="120">
        <f>'Demand Input VP'!L1268</f>
        <v>0</v>
      </c>
      <c r="AM2533" s="120">
        <f>'Demand Input VP'!M1268</f>
        <v>0</v>
      </c>
      <c r="AN2533" s="120">
        <f>'Demand Input VP'!N1268</f>
        <v>0</v>
      </c>
      <c r="AQ2533" t="str">
        <f>AQ2528</f>
        <v/>
      </c>
    </row>
    <row r="2534" spans="1:43" ht="14.25" customHeight="1" x14ac:dyDescent="0.25">
      <c r="A2534" s="1"/>
      <c r="B2534" s="122"/>
      <c r="C2534" s="122"/>
      <c r="D2534" s="122"/>
      <c r="E2534" s="122"/>
      <c r="F2534" s="122"/>
      <c r="G2534" s="122"/>
      <c r="H2534" s="122"/>
      <c r="I2534" s="122"/>
      <c r="J2534" s="122"/>
      <c r="K2534" s="122"/>
      <c r="L2534" s="122"/>
      <c r="M2534" s="122"/>
      <c r="N2534" s="122"/>
      <c r="O2534" s="122"/>
      <c r="P2534" s="122"/>
      <c r="Q2534" s="122"/>
      <c r="R2534" s="122"/>
      <c r="S2534" s="122"/>
      <c r="T2534" s="122"/>
      <c r="U2534" s="122"/>
      <c r="V2534" s="122"/>
      <c r="W2534" s="123"/>
      <c r="X2534" s="116"/>
      <c r="Y2534" s="117"/>
      <c r="Z2534" s="123"/>
      <c r="AA2534" s="112" t="s">
        <v>1171</v>
      </c>
      <c r="AB2534" s="113">
        <f>'Demand Input MP'!B1269</f>
        <v>0</v>
      </c>
      <c r="AC2534" s="112">
        <f>'Demand Input MP'!C1269</f>
        <v>0</v>
      </c>
      <c r="AD2534" s="112">
        <f>'Demand Input MP'!D1269</f>
        <v>0</v>
      </c>
      <c r="AE2534" s="112">
        <f>'Demand Input MP'!E1269</f>
        <v>0</v>
      </c>
      <c r="AF2534" s="112">
        <f>'Demand Input MP'!F1269</f>
        <v>0</v>
      </c>
      <c r="AG2534" s="112">
        <f>'Demand Input MP'!G1269</f>
        <v>0</v>
      </c>
      <c r="AH2534" s="112">
        <f>'Demand Input MP'!H1269</f>
        <v>0</v>
      </c>
      <c r="AI2534" s="112">
        <f>'Demand Input MP'!I1269</f>
        <v>0</v>
      </c>
      <c r="AJ2534" s="112">
        <f>'Demand Input MP'!J1269</f>
        <v>0</v>
      </c>
      <c r="AK2534" s="112">
        <f>'Demand Input MP'!K1269</f>
        <v>0</v>
      </c>
      <c r="AL2534" s="112">
        <f>'Demand Input MP'!L1269</f>
        <v>0</v>
      </c>
      <c r="AM2534" s="112">
        <f>'Demand Input MP'!M1269</f>
        <v>0</v>
      </c>
      <c r="AN2534" s="112">
        <f>'Demand Input MP'!N1269</f>
        <v>0</v>
      </c>
      <c r="AQ2534" t="str">
        <f>AQ2528</f>
        <v/>
      </c>
    </row>
    <row r="2535" spans="1:43" ht="14.25" customHeight="1" x14ac:dyDescent="0.25">
      <c r="A2535" s="1"/>
      <c r="B2535" s="122"/>
      <c r="C2535" s="122"/>
      <c r="D2535" s="122"/>
      <c r="E2535" s="122"/>
      <c r="F2535" s="122"/>
      <c r="G2535" s="122"/>
      <c r="H2535" s="122"/>
      <c r="I2535" s="122"/>
      <c r="J2535" s="122"/>
      <c r="K2535" s="122"/>
      <c r="L2535" s="122"/>
      <c r="M2535" s="122"/>
      <c r="N2535" s="122"/>
      <c r="O2535" s="122"/>
      <c r="P2535" s="122"/>
      <c r="Q2535" s="122"/>
      <c r="R2535" s="122"/>
      <c r="S2535" s="122"/>
      <c r="T2535" s="122"/>
      <c r="U2535" s="122"/>
      <c r="V2535" s="124" t="s">
        <v>91</v>
      </c>
      <c r="W2535" s="125">
        <f>IFERROR(IF(SUM('Run Rate History'!E256:AD256)&gt;0,(SUMPRODUCT((B2530:AA2530&gt;=PERCENTILE(B2530:AA2530,0.1))*(B2530:AA2530&lt;=PERCENTILE(B2530:AA2530,0.9))*B2530:AA2530)+SUMPRODUCT(('Run Rate History'!E256:AD256&gt;=PERCENTILE(B2530:AA2530,0.1))*('Run Rate History'!E256:AD256&lt;=PERCENTILE(B2530:AA2530,0.9))*'Run Rate History'!E256:AD256))/(SUMPRODUCT((B2530:AA2530&gt;=PERCENTILE(B2530:AA2530,0.1))*(B2530:AA2530&lt;=PERCENTILE(B2530:AA2530,0.9))*1)+SUMPRODUCT(('Run Rate History'!E256:AD256&gt;=PERCENTILE(B2530:AA2530,0.1))*('Run Rate History'!E256:AD256&lt;=PERCENTILE(B2530:AA2530,0.9))*1)),TRIMMEAN(B2530:AA2530,0.15)),0)</f>
        <v>0.46938775510204084</v>
      </c>
      <c r="X2535" s="126" t="s">
        <v>1172</v>
      </c>
      <c r="Y2535" s="127">
        <f>SUM(B2530:AA2530)/26</f>
        <v>0.88461538461538458</v>
      </c>
      <c r="Z2535" s="128"/>
      <c r="AA2535" s="112" t="s">
        <v>1173</v>
      </c>
      <c r="AB2535" s="113">
        <f>'Demand Input MP'!B1268</f>
        <v>0</v>
      </c>
      <c r="AC2535" s="112">
        <f>'Demand Input MP'!C1268</f>
        <v>0</v>
      </c>
      <c r="AD2535" s="112">
        <f>'Demand Input MP'!D1268</f>
        <v>0</v>
      </c>
      <c r="AE2535" s="112">
        <f>'Demand Input MP'!E1268</f>
        <v>0</v>
      </c>
      <c r="AF2535" s="112">
        <f>'Demand Input MP'!F1268</f>
        <v>0</v>
      </c>
      <c r="AG2535" s="112">
        <f>'Demand Input MP'!G1268</f>
        <v>0</v>
      </c>
      <c r="AH2535" s="112">
        <f>'Demand Input MP'!H1268</f>
        <v>0</v>
      </c>
      <c r="AI2535" s="112">
        <f>'Demand Input MP'!I1268</f>
        <v>0</v>
      </c>
      <c r="AJ2535" s="112">
        <f>'Demand Input MP'!J1268</f>
        <v>0</v>
      </c>
      <c r="AK2535" s="112">
        <f>'Demand Input MP'!K1268</f>
        <v>0</v>
      </c>
      <c r="AL2535" s="112">
        <f>'Demand Input MP'!L1268</f>
        <v>0</v>
      </c>
      <c r="AM2535" s="112">
        <f>'Demand Input MP'!M1268</f>
        <v>0</v>
      </c>
      <c r="AN2535" s="112">
        <f>'Demand Input MP'!N1268</f>
        <v>0</v>
      </c>
      <c r="AQ2535" t="str">
        <f>AQ2528</f>
        <v/>
      </c>
    </row>
    <row r="2536" spans="1:43" ht="14.25" customHeight="1" x14ac:dyDescent="0.25">
      <c r="A2536" s="1"/>
      <c r="B2536" s="122"/>
      <c r="C2536" s="122"/>
      <c r="D2536" s="122"/>
      <c r="E2536" s="122"/>
      <c r="F2536" s="122"/>
      <c r="G2536" s="122"/>
      <c r="H2536" s="122"/>
      <c r="I2536" s="122"/>
      <c r="J2536" s="122"/>
      <c r="K2536" s="122"/>
      <c r="L2536" s="122"/>
      <c r="M2536" s="122"/>
      <c r="N2536" s="122"/>
      <c r="O2536" s="122"/>
      <c r="P2536" s="122"/>
      <c r="Q2536" s="122"/>
      <c r="R2536" s="122"/>
      <c r="S2536" s="122"/>
      <c r="T2536" s="122"/>
      <c r="U2536" s="122"/>
      <c r="V2536" s="124" t="s">
        <v>94</v>
      </c>
      <c r="W2536" s="125">
        <f>IFERROR((1*MIN(MAX(X2530,0.5*IF(SUM('Run Rate History'!E256:AD256)&gt;0,(MEDIAN(IF(B2530:AA2530&gt;0,B2530:AA2530))+MEDIAN(IF('Run Rate History'!E256:AD256&gt;0,'Run Rate History'!E256:AD256)))/2,MEDIAN(IF(B2530:AA2530&gt;0,B2530:AA2530)))),2*IF(SUM('Run Rate History'!E256:AD256)&gt;0,(MEDIAN(IF(B2530:AA2530&gt;0,B2530:AA2530))+MEDIAN(IF('Run Rate History'!E256:AD256&gt;0,'Run Rate History'!E256:AD256)))/2,MEDIAN(IF(B2530:AA2530&gt;0,B2530:AA2530))))+2*MIN(MAX(Y2530,0.5*IF(SUM('Run Rate History'!E256:AD256)&gt;0,(MEDIAN(IF(B2530:AA2530&gt;0,B2530:AA2530))+MEDIAN(IF('Run Rate History'!E256:AD256&gt;0,'Run Rate History'!E256:AD256)))/2,MEDIAN(IF(B2530:AA2530&gt;0,B2530:AA2530)))),2*IF(SUM('Run Rate History'!E256:AD256)&gt;0,(MEDIAN(IF(B2530:AA2530&gt;0,B2530:AA2530))+MEDIAN(IF('Run Rate History'!E256:AD256&gt;0,'Run Rate History'!E256:AD256)))/2,MEDIAN(IF(B2530:AA2530&gt;0,B2530:AA2530))))+3*MIN(MAX(Z2530,0.5*IF(SUM('Run Rate History'!E256:AD256)&gt;0,(MEDIAN(IF(B2530:AA2530&gt;0,B2530:AA2530))+MEDIAN(IF('Run Rate History'!E256:AD256&gt;0,'Run Rate History'!E256:AD256)))/2,MEDIAN(IF(B2530:AA2530&gt;0,B2530:AA2530)))),2*IF(SUM('Run Rate History'!E256:AD256)&gt;0,(MEDIAN(IF(B2530:AA2530&gt;0,B2530:AA2530))+MEDIAN(IF('Run Rate History'!E256:AD256&gt;0,'Run Rate History'!E256:AD256)))/2,MEDIAN(IF(B2530:AA2530&gt;0,B2530:AA2530))))+4*MIN(MAX(AA2530,0.5*IF(SUM('Run Rate History'!E256:AD256)&gt;0,(MEDIAN(IF(B2530:AA2530&gt;0,B2530:AA2530))+MEDIAN(IF('Run Rate History'!E256:AD256&gt;0,'Run Rate History'!E256:AD256)))/2,MEDIAN(IF(B2530:AA2530&gt;0,B2530:AA2530)))),2*IF(SUM('Run Rate History'!E256:AD256)&gt;0,(MEDIAN(IF(B2530:AA2530&gt;0,B2530:AA2530))+MEDIAN(IF('Run Rate History'!E256:AD256&gt;0,'Run Rate History'!E256:AD256)))/2,MEDIAN(IF(B2530:AA2530&gt;0,B2530:AA2530)))))/10,0)</f>
        <v>0</v>
      </c>
      <c r="X2536" s="129" t="s">
        <v>1174</v>
      </c>
      <c r="Y2536" s="130">
        <f>IFERROR(VLOOKUP(A2528,'Stanje zaliha'!A:E,5,FALSE()),0)</f>
        <v>4</v>
      </c>
      <c r="Z2536" s="131"/>
      <c r="AA2536" s="113" t="s">
        <v>1175</v>
      </c>
      <c r="AB2536" s="118">
        <f t="shared" ref="AB2536:AN2536" si="504">SUM(AB2532:AB2535)</f>
        <v>0</v>
      </c>
      <c r="AC2536" s="118">
        <f t="shared" si="504"/>
        <v>0</v>
      </c>
      <c r="AD2536" s="118">
        <f t="shared" si="504"/>
        <v>0</v>
      </c>
      <c r="AE2536" s="118">
        <f t="shared" si="504"/>
        <v>0</v>
      </c>
      <c r="AF2536" s="118">
        <f t="shared" si="504"/>
        <v>0</v>
      </c>
      <c r="AG2536" s="118">
        <f t="shared" si="504"/>
        <v>0</v>
      </c>
      <c r="AH2536" s="118">
        <f t="shared" si="504"/>
        <v>0</v>
      </c>
      <c r="AI2536" s="118">
        <f t="shared" si="504"/>
        <v>0</v>
      </c>
      <c r="AJ2536" s="118">
        <f t="shared" si="504"/>
        <v>0</v>
      </c>
      <c r="AK2536" s="118">
        <f t="shared" si="504"/>
        <v>0</v>
      </c>
      <c r="AL2536" s="118">
        <f t="shared" si="504"/>
        <v>0</v>
      </c>
      <c r="AM2536" s="118">
        <f t="shared" si="504"/>
        <v>0</v>
      </c>
      <c r="AN2536" s="118">
        <f t="shared" si="504"/>
        <v>0</v>
      </c>
      <c r="AQ2536" t="str">
        <f>AQ2528</f>
        <v/>
      </c>
    </row>
    <row r="2537" spans="1:43" ht="14.25" customHeight="1" x14ac:dyDescent="0.25">
      <c r="A2537" s="1"/>
      <c r="B2537" s="122"/>
      <c r="C2537" s="122"/>
      <c r="D2537" s="122"/>
      <c r="E2537" s="122"/>
      <c r="F2537" s="122"/>
      <c r="G2537" s="122"/>
      <c r="H2537" s="122"/>
      <c r="I2537" s="122"/>
      <c r="J2537" s="122"/>
      <c r="K2537" s="122"/>
      <c r="L2537" s="122"/>
      <c r="M2537" s="122"/>
      <c r="N2537" s="122"/>
      <c r="O2537" s="122"/>
      <c r="P2537" s="122"/>
      <c r="Q2537" s="122"/>
      <c r="R2537" s="122"/>
      <c r="S2537" s="122"/>
      <c r="T2537" s="122"/>
      <c r="U2537" s="122"/>
      <c r="V2537" s="124" t="s">
        <v>95</v>
      </c>
      <c r="W2537" s="125">
        <f>IFERROR(0.6*W2536+0.4*W2535,0)</f>
        <v>0.18775510204081636</v>
      </c>
      <c r="X2537" s="132" t="s">
        <v>1176</v>
      </c>
      <c r="Y2537" s="133">
        <f>IFERROR(SUMIF('Popis poslanih narudžbi'!A:A,A2528,'Popis poslanih narudžbi'!C:C),0)</f>
        <v>0</v>
      </c>
      <c r="Z2537" s="131"/>
      <c r="AA2537" s="134" t="s">
        <v>1177</v>
      </c>
      <c r="AB2537" s="118">
        <f t="shared" ref="AB2537:AN2537" si="505">AB2530+AB2536</f>
        <v>1</v>
      </c>
      <c r="AC2537" s="118">
        <f t="shared" si="505"/>
        <v>1</v>
      </c>
      <c r="AD2537" s="118">
        <f t="shared" si="505"/>
        <v>1</v>
      </c>
      <c r="AE2537" s="118">
        <f t="shared" si="505"/>
        <v>1</v>
      </c>
      <c r="AF2537" s="118">
        <f t="shared" si="505"/>
        <v>2</v>
      </c>
      <c r="AG2537" s="118">
        <f t="shared" si="505"/>
        <v>2</v>
      </c>
      <c r="AH2537" s="118">
        <f t="shared" si="505"/>
        <v>2</v>
      </c>
      <c r="AI2537" s="118">
        <f t="shared" si="505"/>
        <v>2</v>
      </c>
      <c r="AJ2537" s="118">
        <f t="shared" si="505"/>
        <v>2</v>
      </c>
      <c r="AK2537" s="118">
        <f t="shared" si="505"/>
        <v>2</v>
      </c>
      <c r="AL2537" s="118">
        <f t="shared" si="505"/>
        <v>2</v>
      </c>
      <c r="AM2537" s="118">
        <f t="shared" si="505"/>
        <v>2</v>
      </c>
      <c r="AN2537" s="118">
        <f t="shared" si="505"/>
        <v>2</v>
      </c>
      <c r="AQ2537" t="str">
        <f>AQ2528</f>
        <v/>
      </c>
    </row>
    <row r="2538" spans="1:43" ht="14.25" customHeight="1" x14ac:dyDescent="0.25">
      <c r="A2538" s="107" t="str">
        <f>'Run Rate'!A257</f>
        <v>ON00554</v>
      </c>
      <c r="B2538" s="135" t="str">
        <f>'Run Rate'!B257</f>
        <v>Platinum PWO Lime 380g</v>
      </c>
      <c r="C2538" s="135" t="str">
        <f>'Run Rate'!C257</f>
        <v>SPORTSKA PREHRANA</v>
      </c>
      <c r="D2538" s="135" t="str">
        <f>'Run Rate'!D257</f>
        <v>02 SILVER</v>
      </c>
      <c r="E2538" s="122"/>
      <c r="F2538" s="122"/>
      <c r="G2538" s="122"/>
      <c r="H2538" s="122"/>
      <c r="I2538" s="122"/>
      <c r="J2538" s="122"/>
      <c r="K2538" s="122"/>
      <c r="L2538" s="122"/>
      <c r="M2538" s="122"/>
      <c r="N2538" s="122"/>
      <c r="O2538" s="122"/>
      <c r="P2538" s="122"/>
      <c r="Q2538" s="122"/>
      <c r="R2538" s="122"/>
      <c r="S2538" s="122"/>
      <c r="T2538" s="122"/>
      <c r="U2538" s="122"/>
      <c r="V2538" s="122"/>
      <c r="W2538" s="122"/>
      <c r="X2538" s="122"/>
      <c r="Y2538" s="122"/>
      <c r="Z2538" s="122"/>
      <c r="AA2538" s="122"/>
      <c r="AB2538" s="122"/>
      <c r="AC2538" s="122"/>
      <c r="AD2538" s="122"/>
      <c r="AE2538" s="122"/>
      <c r="AF2538" s="122"/>
      <c r="AG2538" s="122"/>
      <c r="AH2538" s="122"/>
      <c r="AI2538" s="122"/>
      <c r="AJ2538" s="122"/>
      <c r="AK2538" s="122"/>
      <c r="AL2538" s="122"/>
      <c r="AM2538" s="122"/>
      <c r="AN2538" s="122"/>
      <c r="AQ2538" t="str">
        <f>IF(AND(OR($B$1="ALL",$B$1=C2538),OR($E$1="ALL",$E$1=D2538),OR($B$2="ALL",$B$2=A2538),OR($E$2="ALL",IFERROR(SEARCH($E$2,B2538),0)&gt;0)),"MATCH","")</f>
        <v/>
      </c>
    </row>
    <row r="2539" spans="1:43" ht="14.25" customHeight="1" x14ac:dyDescent="0.25">
      <c r="A2539" s="108" t="s">
        <v>1137</v>
      </c>
      <c r="B2539" s="136" t="s">
        <v>1138</v>
      </c>
      <c r="C2539" s="136" t="s">
        <v>1139</v>
      </c>
      <c r="D2539" s="136" t="s">
        <v>1140</v>
      </c>
      <c r="E2539" s="136" t="s">
        <v>1141</v>
      </c>
      <c r="F2539" s="136" t="s">
        <v>1142</v>
      </c>
      <c r="G2539" s="136" t="s">
        <v>1143</v>
      </c>
      <c r="H2539" s="136" t="s">
        <v>1144</v>
      </c>
      <c r="I2539" s="136" t="s">
        <v>1145</v>
      </c>
      <c r="J2539" s="136" t="s">
        <v>1146</v>
      </c>
      <c r="K2539" s="136" t="s">
        <v>1147</v>
      </c>
      <c r="L2539" s="136" t="s">
        <v>1148</v>
      </c>
      <c r="M2539" s="136" t="s">
        <v>1149</v>
      </c>
      <c r="N2539" s="136" t="s">
        <v>1150</v>
      </c>
      <c r="O2539" s="136" t="s">
        <v>1151</v>
      </c>
      <c r="P2539" s="136" t="s">
        <v>1152</v>
      </c>
      <c r="Q2539" s="136" t="s">
        <v>1153</v>
      </c>
      <c r="R2539" s="136" t="s">
        <v>1154</v>
      </c>
      <c r="S2539" s="136" t="s">
        <v>1155</v>
      </c>
      <c r="T2539" s="136" t="s">
        <v>1156</v>
      </c>
      <c r="U2539" s="136" t="s">
        <v>1157</v>
      </c>
      <c r="V2539" s="136" t="s">
        <v>1158</v>
      </c>
      <c r="W2539" s="136" t="s">
        <v>1159</v>
      </c>
      <c r="X2539" s="136" t="s">
        <v>1160</v>
      </c>
      <c r="Y2539" s="136" t="s">
        <v>1161</v>
      </c>
      <c r="Z2539" s="136" t="s">
        <v>1162</v>
      </c>
      <c r="AA2539" s="136" t="s">
        <v>1163</v>
      </c>
      <c r="AB2539" s="137" t="s">
        <v>156</v>
      </c>
      <c r="AC2539" s="137" t="s">
        <v>157</v>
      </c>
      <c r="AD2539" s="137" t="s">
        <v>158</v>
      </c>
      <c r="AE2539" s="137" t="s">
        <v>139</v>
      </c>
      <c r="AF2539" s="138" t="s">
        <v>140</v>
      </c>
      <c r="AG2539" s="138" t="s">
        <v>141</v>
      </c>
      <c r="AH2539" s="138" t="s">
        <v>142</v>
      </c>
      <c r="AI2539" s="138" t="s">
        <v>143</v>
      </c>
      <c r="AJ2539" s="139" t="s">
        <v>144</v>
      </c>
      <c r="AK2539" s="139" t="s">
        <v>145</v>
      </c>
      <c r="AL2539" s="139" t="s">
        <v>146</v>
      </c>
      <c r="AM2539" s="140" t="s">
        <v>147</v>
      </c>
      <c r="AN2539" s="140" t="s">
        <v>148</v>
      </c>
      <c r="AQ2539" t="str">
        <f>AQ2538</f>
        <v/>
      </c>
    </row>
    <row r="2540" spans="1:43" ht="14.25" customHeight="1" x14ac:dyDescent="0.25">
      <c r="A2540" s="99" t="s">
        <v>1164</v>
      </c>
      <c r="B2540" s="112">
        <f>'Run Rate'!E257</f>
        <v>7</v>
      </c>
      <c r="C2540" s="112">
        <f>'Run Rate'!F257</f>
        <v>10</v>
      </c>
      <c r="D2540" s="112">
        <f>'Run Rate'!G257</f>
        <v>6</v>
      </c>
      <c r="E2540" s="112">
        <f>'Run Rate'!H257</f>
        <v>6</v>
      </c>
      <c r="F2540" s="112">
        <f>'Run Rate'!I257</f>
        <v>7</v>
      </c>
      <c r="G2540" s="112">
        <f>'Run Rate'!J257</f>
        <v>6</v>
      </c>
      <c r="H2540" s="112">
        <f>'Run Rate'!K257</f>
        <v>4</v>
      </c>
      <c r="I2540" s="112">
        <f>'Run Rate'!L257</f>
        <v>8</v>
      </c>
      <c r="J2540" s="112">
        <f>'Run Rate'!M257</f>
        <v>9</v>
      </c>
      <c r="K2540" s="112">
        <f>'Run Rate'!N257</f>
        <v>12</v>
      </c>
      <c r="L2540" s="112">
        <f>'Run Rate'!O257</f>
        <v>3</v>
      </c>
      <c r="M2540" s="112">
        <f>'Run Rate'!P257</f>
        <v>6</v>
      </c>
      <c r="N2540" s="112">
        <f>'Run Rate'!Q257</f>
        <v>8</v>
      </c>
      <c r="O2540" s="112">
        <f>'Run Rate'!R257</f>
        <v>3</v>
      </c>
      <c r="P2540" s="112">
        <f>'Run Rate'!S257</f>
        <v>2</v>
      </c>
      <c r="Q2540" s="112">
        <f>'Run Rate'!T257</f>
        <v>8</v>
      </c>
      <c r="R2540" s="112">
        <f>'Run Rate'!U257</f>
        <v>6</v>
      </c>
      <c r="S2540" s="112">
        <f>'Run Rate'!V257</f>
        <v>5</v>
      </c>
      <c r="T2540" s="112">
        <f>'Run Rate'!W257</f>
        <v>5</v>
      </c>
      <c r="U2540" s="112">
        <f>'Run Rate'!X257</f>
        <v>3</v>
      </c>
      <c r="V2540" s="112">
        <f>'Run Rate'!Y257</f>
        <v>3</v>
      </c>
      <c r="W2540" s="112">
        <f>'Run Rate'!Z257</f>
        <v>4</v>
      </c>
      <c r="X2540" s="112">
        <f>'Run Rate'!AA257</f>
        <v>6</v>
      </c>
      <c r="Y2540" s="112">
        <f>'Run Rate'!AB257</f>
        <v>12</v>
      </c>
      <c r="Z2540" s="112">
        <f>'Run Rate'!AC257</f>
        <v>7</v>
      </c>
      <c r="AA2540" s="112">
        <f>'Run Rate'!AD257</f>
        <v>6</v>
      </c>
      <c r="AB2540" s="113">
        <v>7</v>
      </c>
      <c r="AC2540" s="112">
        <v>7</v>
      </c>
      <c r="AD2540" s="112">
        <v>7</v>
      </c>
      <c r="AE2540" s="112">
        <v>7</v>
      </c>
      <c r="AF2540" s="112">
        <v>7</v>
      </c>
      <c r="AG2540" s="112">
        <v>6</v>
      </c>
      <c r="AH2540" s="112">
        <v>7</v>
      </c>
      <c r="AI2540" s="112">
        <v>7</v>
      </c>
      <c r="AJ2540" s="112">
        <v>6</v>
      </c>
      <c r="AK2540" s="112">
        <v>6</v>
      </c>
      <c r="AL2540" s="112">
        <v>6</v>
      </c>
      <c r="AM2540" s="112">
        <v>6</v>
      </c>
      <c r="AN2540" s="112">
        <v>6</v>
      </c>
      <c r="AQ2540" t="str">
        <f>AQ2538</f>
        <v/>
      </c>
    </row>
    <row r="2541" spans="1:43" ht="14.25" customHeight="1" x14ac:dyDescent="0.25">
      <c r="A2541" s="99" t="s">
        <v>1165</v>
      </c>
      <c r="B2541" s="114"/>
      <c r="C2541" s="114"/>
      <c r="D2541" s="114"/>
      <c r="E2541" s="114"/>
      <c r="F2541" s="114"/>
      <c r="G2541" s="114"/>
      <c r="H2541" s="114"/>
      <c r="I2541" s="114"/>
      <c r="J2541" s="114"/>
      <c r="K2541" s="114"/>
      <c r="L2541" s="114"/>
      <c r="M2541" s="114"/>
      <c r="N2541" s="114"/>
      <c r="O2541" s="114"/>
      <c r="P2541" s="114"/>
      <c r="Q2541" s="114"/>
      <c r="R2541" s="114"/>
      <c r="S2541" s="114"/>
      <c r="T2541" s="114"/>
      <c r="U2541" s="114"/>
      <c r="V2541" s="114"/>
      <c r="W2541" s="115"/>
      <c r="X2541" s="115"/>
      <c r="Y2541" s="115"/>
      <c r="Z2541" s="115"/>
      <c r="AA2541" s="112" t="s">
        <v>1166</v>
      </c>
      <c r="AB2541" s="113"/>
      <c r="AC2541" s="112"/>
      <c r="AD2541" s="112"/>
      <c r="AE2541" s="112"/>
      <c r="AF2541" s="112"/>
      <c r="AG2541" s="112"/>
      <c r="AH2541" s="112"/>
      <c r="AI2541" s="112"/>
      <c r="AJ2541" s="112"/>
      <c r="AK2541" s="112"/>
      <c r="AL2541" s="112"/>
      <c r="AM2541" s="112"/>
      <c r="AN2541" s="112"/>
      <c r="AQ2541" t="str">
        <f>AQ2538</f>
        <v/>
      </c>
    </row>
    <row r="2542" spans="1:43" ht="14.25" customHeight="1" x14ac:dyDescent="0.25">
      <c r="A2542" s="99" t="s">
        <v>1167</v>
      </c>
      <c r="B2542" s="114"/>
      <c r="C2542" s="114"/>
      <c r="D2542" s="114"/>
      <c r="E2542" s="114"/>
      <c r="F2542" s="114"/>
      <c r="G2542" s="114"/>
      <c r="H2542" s="114"/>
      <c r="I2542" s="114"/>
      <c r="J2542" s="114"/>
      <c r="K2542" s="114"/>
      <c r="L2542" s="114"/>
      <c r="M2542" s="114"/>
      <c r="N2542" s="114"/>
      <c r="O2542" s="114"/>
      <c r="P2542" s="114"/>
      <c r="Q2542" s="114"/>
      <c r="R2542" s="114"/>
      <c r="S2542" s="114"/>
      <c r="T2542" s="114"/>
      <c r="U2542" s="114"/>
      <c r="V2542" s="114"/>
      <c r="W2542" s="115"/>
      <c r="X2542" s="116"/>
      <c r="Y2542" s="117"/>
      <c r="Z2542" s="115"/>
      <c r="AA2542" s="112" t="s">
        <v>1168</v>
      </c>
      <c r="AB2542" s="113">
        <f>'Demand Input VP'!B1274</f>
        <v>0</v>
      </c>
      <c r="AC2542" s="112">
        <f>'Demand Input VP'!C1274</f>
        <v>0</v>
      </c>
      <c r="AD2542" s="112">
        <f>'Demand Input VP'!D1274</f>
        <v>0</v>
      </c>
      <c r="AE2542" s="112">
        <f>'Demand Input VP'!E1274</f>
        <v>0</v>
      </c>
      <c r="AF2542" s="112">
        <f>'Demand Input VP'!F1274</f>
        <v>0</v>
      </c>
      <c r="AG2542" s="112">
        <f>'Demand Input VP'!G1274</f>
        <v>0</v>
      </c>
      <c r="AH2542" s="112">
        <f>'Demand Input VP'!H1274</f>
        <v>0</v>
      </c>
      <c r="AI2542" s="112">
        <f>'Demand Input VP'!I1274</f>
        <v>0</v>
      </c>
      <c r="AJ2542" s="112">
        <f>'Demand Input VP'!J1274</f>
        <v>0</v>
      </c>
      <c r="AK2542" s="112">
        <f>'Demand Input VP'!K1274</f>
        <v>0</v>
      </c>
      <c r="AL2542" s="112">
        <f>'Demand Input VP'!L1274</f>
        <v>0</v>
      </c>
      <c r="AM2542" s="112">
        <f>'Demand Input VP'!M1274</f>
        <v>0</v>
      </c>
      <c r="AN2542" s="112">
        <f>'Demand Input VP'!N1274</f>
        <v>0</v>
      </c>
      <c r="AQ2542" t="str">
        <f>AQ2538</f>
        <v/>
      </c>
    </row>
    <row r="2543" spans="1:43" ht="14.25" customHeight="1" x14ac:dyDescent="0.25">
      <c r="A2543" s="99" t="s">
        <v>1169</v>
      </c>
      <c r="B2543" s="118"/>
      <c r="C2543" s="118"/>
      <c r="D2543" s="118"/>
      <c r="E2543" s="118"/>
      <c r="F2543" s="118"/>
      <c r="G2543" s="118"/>
      <c r="H2543" s="118"/>
      <c r="I2543" s="118"/>
      <c r="J2543" s="118"/>
      <c r="K2543" s="118"/>
      <c r="L2543" s="118"/>
      <c r="M2543" s="118"/>
      <c r="N2543" s="118"/>
      <c r="O2543" s="118"/>
      <c r="P2543" s="118"/>
      <c r="Q2543" s="118"/>
      <c r="R2543" s="118"/>
      <c r="S2543" s="118"/>
      <c r="T2543" s="118"/>
      <c r="U2543" s="118"/>
      <c r="V2543" s="118"/>
      <c r="W2543" s="115"/>
      <c r="X2543" s="116"/>
      <c r="Y2543" s="117"/>
      <c r="Z2543" s="119"/>
      <c r="AA2543" s="120" t="s">
        <v>1170</v>
      </c>
      <c r="AB2543" s="121">
        <f>'Demand Input VP'!B1273</f>
        <v>0</v>
      </c>
      <c r="AC2543" s="120">
        <f>'Demand Input VP'!C1273</f>
        <v>0</v>
      </c>
      <c r="AD2543" s="120">
        <f>'Demand Input VP'!D1273</f>
        <v>0</v>
      </c>
      <c r="AE2543" s="120">
        <f>'Demand Input VP'!E1273</f>
        <v>0</v>
      </c>
      <c r="AF2543" s="120">
        <f>'Demand Input VP'!F1273</f>
        <v>0</v>
      </c>
      <c r="AG2543" s="120">
        <f>'Demand Input VP'!G1273</f>
        <v>0</v>
      </c>
      <c r="AH2543" s="120">
        <f>'Demand Input VP'!H1273</f>
        <v>0</v>
      </c>
      <c r="AI2543" s="120">
        <f>'Demand Input VP'!I1273</f>
        <v>0</v>
      </c>
      <c r="AJ2543" s="120">
        <f>'Demand Input VP'!J1273</f>
        <v>0</v>
      </c>
      <c r="AK2543" s="120">
        <f>'Demand Input VP'!K1273</f>
        <v>0</v>
      </c>
      <c r="AL2543" s="120">
        <f>'Demand Input VP'!L1273</f>
        <v>0</v>
      </c>
      <c r="AM2543" s="120">
        <f>'Demand Input VP'!M1273</f>
        <v>0</v>
      </c>
      <c r="AN2543" s="120">
        <f>'Demand Input VP'!N1273</f>
        <v>0</v>
      </c>
      <c r="AQ2543" t="str">
        <f>AQ2538</f>
        <v/>
      </c>
    </row>
    <row r="2544" spans="1:43" ht="14.25" customHeight="1" x14ac:dyDescent="0.25">
      <c r="A2544" s="1"/>
      <c r="B2544" s="122"/>
      <c r="C2544" s="122"/>
      <c r="D2544" s="122"/>
      <c r="E2544" s="122"/>
      <c r="F2544" s="122"/>
      <c r="G2544" s="122"/>
      <c r="H2544" s="122"/>
      <c r="I2544" s="122"/>
      <c r="J2544" s="122"/>
      <c r="K2544" s="122"/>
      <c r="L2544" s="122"/>
      <c r="M2544" s="122"/>
      <c r="N2544" s="122"/>
      <c r="O2544" s="122"/>
      <c r="P2544" s="122"/>
      <c r="Q2544" s="122"/>
      <c r="R2544" s="122"/>
      <c r="S2544" s="122"/>
      <c r="T2544" s="122"/>
      <c r="U2544" s="122"/>
      <c r="V2544" s="122"/>
      <c r="W2544" s="123"/>
      <c r="X2544" s="116"/>
      <c r="Y2544" s="117"/>
      <c r="Z2544" s="123"/>
      <c r="AA2544" s="112" t="s">
        <v>1171</v>
      </c>
      <c r="AB2544" s="113">
        <f>'Demand Input MP'!B1274</f>
        <v>0</v>
      </c>
      <c r="AC2544" s="112">
        <f>'Demand Input MP'!C1274</f>
        <v>0</v>
      </c>
      <c r="AD2544" s="112">
        <f>'Demand Input MP'!D1274</f>
        <v>0</v>
      </c>
      <c r="AE2544" s="112">
        <f>'Demand Input MP'!E1274</f>
        <v>0</v>
      </c>
      <c r="AF2544" s="112">
        <f>'Demand Input MP'!F1274</f>
        <v>0</v>
      </c>
      <c r="AG2544" s="112">
        <f>'Demand Input MP'!G1274</f>
        <v>0</v>
      </c>
      <c r="AH2544" s="112">
        <f>'Demand Input MP'!H1274</f>
        <v>0</v>
      </c>
      <c r="AI2544" s="112">
        <f>'Demand Input MP'!I1274</f>
        <v>0</v>
      </c>
      <c r="AJ2544" s="112">
        <f>'Demand Input MP'!J1274</f>
        <v>0</v>
      </c>
      <c r="AK2544" s="112">
        <f>'Demand Input MP'!K1274</f>
        <v>0</v>
      </c>
      <c r="AL2544" s="112">
        <f>'Demand Input MP'!L1274</f>
        <v>0</v>
      </c>
      <c r="AM2544" s="112">
        <f>'Demand Input MP'!M1274</f>
        <v>0</v>
      </c>
      <c r="AN2544" s="112">
        <f>'Demand Input MP'!N1274</f>
        <v>0</v>
      </c>
      <c r="AQ2544" t="str">
        <f>AQ2538</f>
        <v/>
      </c>
    </row>
    <row r="2545" spans="1:43" ht="14.25" customHeight="1" x14ac:dyDescent="0.25">
      <c r="A2545" s="1"/>
      <c r="B2545" s="122"/>
      <c r="C2545" s="122"/>
      <c r="D2545" s="122"/>
      <c r="E2545" s="122"/>
      <c r="F2545" s="122"/>
      <c r="G2545" s="122"/>
      <c r="H2545" s="122"/>
      <c r="I2545" s="122"/>
      <c r="J2545" s="122"/>
      <c r="K2545" s="122"/>
      <c r="L2545" s="122"/>
      <c r="M2545" s="122"/>
      <c r="N2545" s="122"/>
      <c r="O2545" s="122"/>
      <c r="P2545" s="122"/>
      <c r="Q2545" s="122"/>
      <c r="R2545" s="122"/>
      <c r="S2545" s="122"/>
      <c r="T2545" s="122"/>
      <c r="U2545" s="122"/>
      <c r="V2545" s="124" t="s">
        <v>91</v>
      </c>
      <c r="W2545" s="125">
        <f>IFERROR(IF(SUM('Run Rate History'!E257:AD257)&gt;0,(SUMPRODUCT((B2540:AA2540&gt;=PERCENTILE(B2540:AA2540,0.1))*(B2540:AA2540&lt;=PERCENTILE(B2540:AA2540,0.9))*B2540:AA2540)+SUMPRODUCT(('Run Rate History'!E257:AD257&gt;=PERCENTILE(B2540:AA2540,0.1))*('Run Rate History'!E257:AD257&lt;=PERCENTILE(B2540:AA2540,0.9))*'Run Rate History'!E257:AD257))/(SUMPRODUCT((B2540:AA2540&gt;=PERCENTILE(B2540:AA2540,0.1))*(B2540:AA2540&lt;=PERCENTILE(B2540:AA2540,0.9))*1)+SUMPRODUCT(('Run Rate History'!E257:AD257&gt;=PERCENTILE(B2540:AA2540,0.1))*('Run Rate History'!E257:AD257&lt;=PERCENTILE(B2540:AA2540,0.9))*1)),TRIMMEAN(B2540:AA2540,0.15)),0)</f>
        <v>5.8108108108108105</v>
      </c>
      <c r="X2545" s="126" t="s">
        <v>1172</v>
      </c>
      <c r="Y2545" s="127">
        <f>SUM(B2540:AA2540)/26</f>
        <v>6.2307692307692308</v>
      </c>
      <c r="Z2545" s="128"/>
      <c r="AA2545" s="112" t="s">
        <v>1173</v>
      </c>
      <c r="AB2545" s="113">
        <f>'Demand Input MP'!B1273</f>
        <v>0</v>
      </c>
      <c r="AC2545" s="112">
        <f>'Demand Input MP'!C1273</f>
        <v>0</v>
      </c>
      <c r="AD2545" s="112">
        <f>'Demand Input MP'!D1273</f>
        <v>0</v>
      </c>
      <c r="AE2545" s="112">
        <f>'Demand Input MP'!E1273</f>
        <v>0</v>
      </c>
      <c r="AF2545" s="112">
        <f>'Demand Input MP'!F1273</f>
        <v>0</v>
      </c>
      <c r="AG2545" s="112">
        <f>'Demand Input MP'!G1273</f>
        <v>0</v>
      </c>
      <c r="AH2545" s="112">
        <f>'Demand Input MP'!H1273</f>
        <v>0</v>
      </c>
      <c r="AI2545" s="112">
        <f>'Demand Input MP'!I1273</f>
        <v>0</v>
      </c>
      <c r="AJ2545" s="112">
        <f>'Demand Input MP'!J1273</f>
        <v>0</v>
      </c>
      <c r="AK2545" s="112">
        <f>'Demand Input MP'!K1273</f>
        <v>0</v>
      </c>
      <c r="AL2545" s="112">
        <f>'Demand Input MP'!L1273</f>
        <v>0</v>
      </c>
      <c r="AM2545" s="112">
        <f>'Demand Input MP'!M1273</f>
        <v>0</v>
      </c>
      <c r="AN2545" s="112">
        <f>'Demand Input MP'!N1273</f>
        <v>0</v>
      </c>
      <c r="AQ2545" t="str">
        <f>AQ2538</f>
        <v/>
      </c>
    </row>
    <row r="2546" spans="1:43" ht="14.25" customHeight="1" x14ac:dyDescent="0.25">
      <c r="A2546" s="1"/>
      <c r="B2546" s="122"/>
      <c r="C2546" s="122"/>
      <c r="D2546" s="122"/>
      <c r="E2546" s="122"/>
      <c r="F2546" s="122"/>
      <c r="G2546" s="122"/>
      <c r="H2546" s="122"/>
      <c r="I2546" s="122"/>
      <c r="J2546" s="122"/>
      <c r="K2546" s="122"/>
      <c r="L2546" s="122"/>
      <c r="M2546" s="122"/>
      <c r="N2546" s="122"/>
      <c r="O2546" s="122"/>
      <c r="P2546" s="122"/>
      <c r="Q2546" s="122"/>
      <c r="R2546" s="122"/>
      <c r="S2546" s="122"/>
      <c r="T2546" s="122"/>
      <c r="U2546" s="122"/>
      <c r="V2546" s="124" t="s">
        <v>94</v>
      </c>
      <c r="W2546" s="125">
        <f>IFERROR((1*MIN(MAX(X2540,0.5*IF(SUM('Run Rate History'!E257:AD257)&gt;0,(MEDIAN(IF(B2540:AA2540&gt;0,B2540:AA2540))+MEDIAN(IF('Run Rate History'!E257:AD257&gt;0,'Run Rate History'!E257:AD257)))/2,MEDIAN(IF(B2540:AA2540&gt;0,B2540:AA2540)))),2*IF(SUM('Run Rate History'!E257:AD257)&gt;0,(MEDIAN(IF(B2540:AA2540&gt;0,B2540:AA2540))+MEDIAN(IF('Run Rate History'!E257:AD257&gt;0,'Run Rate History'!E257:AD257)))/2,MEDIAN(IF(B2540:AA2540&gt;0,B2540:AA2540))))+2*MIN(MAX(Y2540,0.5*IF(SUM('Run Rate History'!E257:AD257)&gt;0,(MEDIAN(IF(B2540:AA2540&gt;0,B2540:AA2540))+MEDIAN(IF('Run Rate History'!E257:AD257&gt;0,'Run Rate History'!E257:AD257)))/2,MEDIAN(IF(B2540:AA2540&gt;0,B2540:AA2540)))),2*IF(SUM('Run Rate History'!E257:AD257)&gt;0,(MEDIAN(IF(B2540:AA2540&gt;0,B2540:AA2540))+MEDIAN(IF('Run Rate History'!E257:AD257&gt;0,'Run Rate History'!E257:AD257)))/2,MEDIAN(IF(B2540:AA2540&gt;0,B2540:AA2540))))+3*MIN(MAX(Z2540,0.5*IF(SUM('Run Rate History'!E257:AD257)&gt;0,(MEDIAN(IF(B2540:AA2540&gt;0,B2540:AA2540))+MEDIAN(IF('Run Rate History'!E257:AD257&gt;0,'Run Rate History'!E257:AD257)))/2,MEDIAN(IF(B2540:AA2540&gt;0,B2540:AA2540)))),2*IF(SUM('Run Rate History'!E257:AD257)&gt;0,(MEDIAN(IF(B2540:AA2540&gt;0,B2540:AA2540))+MEDIAN(IF('Run Rate History'!E257:AD257&gt;0,'Run Rate History'!E257:AD257)))/2,MEDIAN(IF(B2540:AA2540&gt;0,B2540:AA2540))))+4*MIN(MAX(AA2540,0.5*IF(SUM('Run Rate History'!E257:AD257)&gt;0,(MEDIAN(IF(B2540:AA2540&gt;0,B2540:AA2540))+MEDIAN(IF('Run Rate History'!E257:AD257&gt;0,'Run Rate History'!E257:AD257)))/2,MEDIAN(IF(B2540:AA2540&gt;0,B2540:AA2540)))),2*IF(SUM('Run Rate History'!E257:AD257)&gt;0,(MEDIAN(IF(B2540:AA2540&gt;0,B2540:AA2540))+MEDIAN(IF('Run Rate History'!E257:AD257&gt;0,'Run Rate History'!E257:AD257)))/2,MEDIAN(IF(B2540:AA2540&gt;0,B2540:AA2540)))))/10,0)</f>
        <v>7.5</v>
      </c>
      <c r="X2546" s="129" t="s">
        <v>1174</v>
      </c>
      <c r="Y2546" s="130">
        <f>IFERROR(VLOOKUP(A2538,'Stanje zaliha'!A:E,5,FALSE()),0)</f>
        <v>85</v>
      </c>
      <c r="Z2546" s="131"/>
      <c r="AA2546" s="113" t="s">
        <v>1175</v>
      </c>
      <c r="AB2546" s="118">
        <f t="shared" ref="AB2546:AN2546" si="506">SUM(AB2542:AB2545)</f>
        <v>0</v>
      </c>
      <c r="AC2546" s="118">
        <f t="shared" si="506"/>
        <v>0</v>
      </c>
      <c r="AD2546" s="118">
        <f t="shared" si="506"/>
        <v>0</v>
      </c>
      <c r="AE2546" s="118">
        <f t="shared" si="506"/>
        <v>0</v>
      </c>
      <c r="AF2546" s="118">
        <f t="shared" si="506"/>
        <v>0</v>
      </c>
      <c r="AG2546" s="118">
        <f t="shared" si="506"/>
        <v>0</v>
      </c>
      <c r="AH2546" s="118">
        <f t="shared" si="506"/>
        <v>0</v>
      </c>
      <c r="AI2546" s="118">
        <f t="shared" si="506"/>
        <v>0</v>
      </c>
      <c r="AJ2546" s="118">
        <f t="shared" si="506"/>
        <v>0</v>
      </c>
      <c r="AK2546" s="118">
        <f t="shared" si="506"/>
        <v>0</v>
      </c>
      <c r="AL2546" s="118">
        <f t="shared" si="506"/>
        <v>0</v>
      </c>
      <c r="AM2546" s="118">
        <f t="shared" si="506"/>
        <v>0</v>
      </c>
      <c r="AN2546" s="118">
        <f t="shared" si="506"/>
        <v>0</v>
      </c>
      <c r="AQ2546" t="str">
        <f>AQ2538</f>
        <v/>
      </c>
    </row>
    <row r="2547" spans="1:43" ht="14.25" customHeight="1" x14ac:dyDescent="0.25">
      <c r="A2547" s="1"/>
      <c r="B2547" s="122"/>
      <c r="C2547" s="122"/>
      <c r="D2547" s="122"/>
      <c r="E2547" s="122"/>
      <c r="F2547" s="122"/>
      <c r="G2547" s="122"/>
      <c r="H2547" s="122"/>
      <c r="I2547" s="122"/>
      <c r="J2547" s="122"/>
      <c r="K2547" s="122"/>
      <c r="L2547" s="122"/>
      <c r="M2547" s="122"/>
      <c r="N2547" s="122"/>
      <c r="O2547" s="122"/>
      <c r="P2547" s="122"/>
      <c r="Q2547" s="122"/>
      <c r="R2547" s="122"/>
      <c r="S2547" s="122"/>
      <c r="T2547" s="122"/>
      <c r="U2547" s="122"/>
      <c r="V2547" s="124" t="s">
        <v>95</v>
      </c>
      <c r="W2547" s="125">
        <f>IFERROR(0.6*W2546+0.4*W2545,0)</f>
        <v>6.8243243243243246</v>
      </c>
      <c r="X2547" s="132" t="s">
        <v>1176</v>
      </c>
      <c r="Y2547" s="133">
        <f>IFERROR(SUMIF('Popis poslanih narudžbi'!A:A,A2538,'Popis poslanih narudžbi'!C:C),0)</f>
        <v>0</v>
      </c>
      <c r="Z2547" s="131"/>
      <c r="AA2547" s="134" t="s">
        <v>1177</v>
      </c>
      <c r="AB2547" s="118">
        <f t="shared" ref="AB2547:AN2547" si="507">AB2540+AB2546</f>
        <v>7</v>
      </c>
      <c r="AC2547" s="118">
        <f t="shared" si="507"/>
        <v>7</v>
      </c>
      <c r="AD2547" s="118">
        <f t="shared" si="507"/>
        <v>7</v>
      </c>
      <c r="AE2547" s="118">
        <f t="shared" si="507"/>
        <v>7</v>
      </c>
      <c r="AF2547" s="118">
        <f t="shared" si="507"/>
        <v>7</v>
      </c>
      <c r="AG2547" s="118">
        <f t="shared" si="507"/>
        <v>6</v>
      </c>
      <c r="AH2547" s="118">
        <f t="shared" si="507"/>
        <v>7</v>
      </c>
      <c r="AI2547" s="118">
        <f t="shared" si="507"/>
        <v>7</v>
      </c>
      <c r="AJ2547" s="118">
        <f t="shared" si="507"/>
        <v>6</v>
      </c>
      <c r="AK2547" s="118">
        <f t="shared" si="507"/>
        <v>6</v>
      </c>
      <c r="AL2547" s="118">
        <f t="shared" si="507"/>
        <v>6</v>
      </c>
      <c r="AM2547" s="118">
        <f t="shared" si="507"/>
        <v>6</v>
      </c>
      <c r="AN2547" s="118">
        <f t="shared" si="507"/>
        <v>6</v>
      </c>
      <c r="AQ2547" t="str">
        <f>AQ2538</f>
        <v/>
      </c>
    </row>
    <row r="2548" spans="1:43" ht="14.25" customHeight="1" x14ac:dyDescent="0.25">
      <c r="A2548" s="107" t="str">
        <f>'Run Rate'!A258</f>
        <v>ATC06517</v>
      </c>
      <c r="B2548" s="135" t="str">
        <f>'Run Rate'!B258</f>
        <v>Girja gumirana 8 kg Atleticore</v>
      </c>
      <c r="C2548" s="135" t="str">
        <f>'Run Rate'!C258</f>
        <v>FITNESS OPREMA</v>
      </c>
      <c r="D2548" s="135" t="str">
        <f>'Run Rate'!D258</f>
        <v>02 SILVER</v>
      </c>
      <c r="E2548" s="122"/>
      <c r="F2548" s="122"/>
      <c r="G2548" s="122"/>
      <c r="H2548" s="122"/>
      <c r="I2548" s="122"/>
      <c r="J2548" s="122"/>
      <c r="K2548" s="122"/>
      <c r="L2548" s="122"/>
      <c r="M2548" s="122"/>
      <c r="N2548" s="122"/>
      <c r="O2548" s="122"/>
      <c r="P2548" s="122"/>
      <c r="Q2548" s="122"/>
      <c r="R2548" s="122"/>
      <c r="S2548" s="122"/>
      <c r="T2548" s="122"/>
      <c r="U2548" s="122"/>
      <c r="V2548" s="122"/>
      <c r="W2548" s="122"/>
      <c r="X2548" s="122"/>
      <c r="Y2548" s="122"/>
      <c r="Z2548" s="122"/>
      <c r="AA2548" s="122"/>
      <c r="AB2548" s="122"/>
      <c r="AC2548" s="122"/>
      <c r="AD2548" s="122"/>
      <c r="AE2548" s="122"/>
      <c r="AF2548" s="122"/>
      <c r="AG2548" s="122"/>
      <c r="AH2548" s="122"/>
      <c r="AI2548" s="122"/>
      <c r="AJ2548" s="122"/>
      <c r="AK2548" s="122"/>
      <c r="AL2548" s="122"/>
      <c r="AM2548" s="122"/>
      <c r="AN2548" s="122"/>
      <c r="AQ2548" t="str">
        <f>IF(AND(OR($B$1="ALL",$B$1=C2548),OR($E$1="ALL",$E$1=D2548),OR($B$2="ALL",$B$2=A2548),OR($E$2="ALL",IFERROR(SEARCH($E$2,B2548),0)&gt;0)),"MATCH","")</f>
        <v/>
      </c>
    </row>
    <row r="2549" spans="1:43" ht="14.25" customHeight="1" x14ac:dyDescent="0.25">
      <c r="A2549" s="108" t="s">
        <v>1137</v>
      </c>
      <c r="B2549" s="136" t="s">
        <v>1138</v>
      </c>
      <c r="C2549" s="136" t="s">
        <v>1139</v>
      </c>
      <c r="D2549" s="136" t="s">
        <v>1140</v>
      </c>
      <c r="E2549" s="136" t="s">
        <v>1141</v>
      </c>
      <c r="F2549" s="136" t="s">
        <v>1142</v>
      </c>
      <c r="G2549" s="136" t="s">
        <v>1143</v>
      </c>
      <c r="H2549" s="136" t="s">
        <v>1144</v>
      </c>
      <c r="I2549" s="136" t="s">
        <v>1145</v>
      </c>
      <c r="J2549" s="136" t="s">
        <v>1146</v>
      </c>
      <c r="K2549" s="136" t="s">
        <v>1147</v>
      </c>
      <c r="L2549" s="136" t="s">
        <v>1148</v>
      </c>
      <c r="M2549" s="136" t="s">
        <v>1149</v>
      </c>
      <c r="N2549" s="136" t="s">
        <v>1150</v>
      </c>
      <c r="O2549" s="136" t="s">
        <v>1151</v>
      </c>
      <c r="P2549" s="136" t="s">
        <v>1152</v>
      </c>
      <c r="Q2549" s="136" t="s">
        <v>1153</v>
      </c>
      <c r="R2549" s="136" t="s">
        <v>1154</v>
      </c>
      <c r="S2549" s="136" t="s">
        <v>1155</v>
      </c>
      <c r="T2549" s="136" t="s">
        <v>1156</v>
      </c>
      <c r="U2549" s="136" t="s">
        <v>1157</v>
      </c>
      <c r="V2549" s="136" t="s">
        <v>1158</v>
      </c>
      <c r="W2549" s="136" t="s">
        <v>1159</v>
      </c>
      <c r="X2549" s="136" t="s">
        <v>1160</v>
      </c>
      <c r="Y2549" s="136" t="s">
        <v>1161</v>
      </c>
      <c r="Z2549" s="136" t="s">
        <v>1162</v>
      </c>
      <c r="AA2549" s="136" t="s">
        <v>1163</v>
      </c>
      <c r="AB2549" s="137" t="s">
        <v>156</v>
      </c>
      <c r="AC2549" s="137" t="s">
        <v>157</v>
      </c>
      <c r="AD2549" s="137" t="s">
        <v>158</v>
      </c>
      <c r="AE2549" s="137" t="s">
        <v>139</v>
      </c>
      <c r="AF2549" s="138" t="s">
        <v>140</v>
      </c>
      <c r="AG2549" s="138" t="s">
        <v>141</v>
      </c>
      <c r="AH2549" s="138" t="s">
        <v>142</v>
      </c>
      <c r="AI2549" s="138" t="s">
        <v>143</v>
      </c>
      <c r="AJ2549" s="139" t="s">
        <v>144</v>
      </c>
      <c r="AK2549" s="139" t="s">
        <v>145</v>
      </c>
      <c r="AL2549" s="139" t="s">
        <v>146</v>
      </c>
      <c r="AM2549" s="140" t="s">
        <v>147</v>
      </c>
      <c r="AN2549" s="140" t="s">
        <v>148</v>
      </c>
      <c r="AQ2549" t="str">
        <f>AQ2548</f>
        <v/>
      </c>
    </row>
    <row r="2550" spans="1:43" ht="14.25" customHeight="1" x14ac:dyDescent="0.25">
      <c r="A2550" s="99" t="s">
        <v>1164</v>
      </c>
      <c r="B2550" s="112">
        <f>'Run Rate'!E258</f>
        <v>14</v>
      </c>
      <c r="C2550" s="112">
        <f>'Run Rate'!F258</f>
        <v>10</v>
      </c>
      <c r="D2550" s="112">
        <f>'Run Rate'!G258</f>
        <v>13</v>
      </c>
      <c r="E2550" s="112">
        <f>'Run Rate'!H258</f>
        <v>8</v>
      </c>
      <c r="F2550" s="112">
        <f>'Run Rate'!I258</f>
        <v>3</v>
      </c>
      <c r="G2550" s="112">
        <f>'Run Rate'!J258</f>
        <v>8</v>
      </c>
      <c r="H2550" s="112">
        <f>'Run Rate'!K258</f>
        <v>16</v>
      </c>
      <c r="I2550" s="112">
        <f>'Run Rate'!L258</f>
        <v>31</v>
      </c>
      <c r="J2550" s="112">
        <f>'Run Rate'!M258</f>
        <v>44</v>
      </c>
      <c r="K2550" s="112">
        <f>'Run Rate'!N258</f>
        <v>23</v>
      </c>
      <c r="L2550" s="112">
        <f>'Run Rate'!O258</f>
        <v>11</v>
      </c>
      <c r="M2550" s="112">
        <f>'Run Rate'!P258</f>
        <v>30</v>
      </c>
      <c r="N2550" s="112">
        <f>'Run Rate'!Q258</f>
        <v>32</v>
      </c>
      <c r="O2550" s="112">
        <f>'Run Rate'!R258</f>
        <v>19</v>
      </c>
      <c r="P2550" s="112">
        <f>'Run Rate'!S258</f>
        <v>7</v>
      </c>
      <c r="Q2550" s="112">
        <f>'Run Rate'!T258</f>
        <v>22</v>
      </c>
      <c r="R2550" s="112">
        <f>'Run Rate'!U258</f>
        <v>18</v>
      </c>
      <c r="S2550" s="112">
        <f>'Run Rate'!V258</f>
        <v>16</v>
      </c>
      <c r="T2550" s="112">
        <f>'Run Rate'!W258</f>
        <v>17</v>
      </c>
      <c r="U2550" s="112">
        <f>'Run Rate'!X258</f>
        <v>15</v>
      </c>
      <c r="V2550" s="112">
        <f>'Run Rate'!Y258</f>
        <v>16</v>
      </c>
      <c r="W2550" s="112">
        <f>'Run Rate'!Z258</f>
        <v>12</v>
      </c>
      <c r="X2550" s="112">
        <f>'Run Rate'!AA258</f>
        <v>11</v>
      </c>
      <c r="Y2550" s="112">
        <f>'Run Rate'!AB258</f>
        <v>10</v>
      </c>
      <c r="Z2550" s="112">
        <f>'Run Rate'!AC258</f>
        <v>4</v>
      </c>
      <c r="AA2550" s="112">
        <f>'Run Rate'!AD258</f>
        <v>7</v>
      </c>
      <c r="AB2550" s="113">
        <v>5</v>
      </c>
      <c r="AC2550" s="112">
        <v>5</v>
      </c>
      <c r="AD2550" s="112">
        <v>4</v>
      </c>
      <c r="AE2550" s="112">
        <v>4</v>
      </c>
      <c r="AF2550" s="112">
        <v>3</v>
      </c>
      <c r="AG2550" s="112">
        <v>3</v>
      </c>
      <c r="AH2550" s="112">
        <v>3</v>
      </c>
      <c r="AI2550" s="112">
        <v>2</v>
      </c>
      <c r="AJ2550" s="112">
        <v>2</v>
      </c>
      <c r="AK2550" s="112">
        <v>2</v>
      </c>
      <c r="AL2550" s="112">
        <v>2</v>
      </c>
      <c r="AM2550" s="112">
        <v>2</v>
      </c>
      <c r="AN2550" s="112">
        <v>1</v>
      </c>
      <c r="AQ2550" t="str">
        <f>AQ2548</f>
        <v/>
      </c>
    </row>
    <row r="2551" spans="1:43" ht="14.25" customHeight="1" x14ac:dyDescent="0.25">
      <c r="A2551" s="99" t="s">
        <v>1165</v>
      </c>
      <c r="B2551" s="114"/>
      <c r="C2551" s="114"/>
      <c r="D2551" s="114"/>
      <c r="E2551" s="114"/>
      <c r="F2551" s="114"/>
      <c r="G2551" s="114"/>
      <c r="H2551" s="114"/>
      <c r="I2551" s="114"/>
      <c r="J2551" s="114"/>
      <c r="K2551" s="114"/>
      <c r="L2551" s="114"/>
      <c r="M2551" s="114"/>
      <c r="N2551" s="114"/>
      <c r="O2551" s="114"/>
      <c r="P2551" s="114"/>
      <c r="Q2551" s="114"/>
      <c r="R2551" s="114"/>
      <c r="S2551" s="114"/>
      <c r="T2551" s="114"/>
      <c r="U2551" s="114"/>
      <c r="V2551" s="114"/>
      <c r="W2551" s="115"/>
      <c r="X2551" s="115"/>
      <c r="Y2551" s="115"/>
      <c r="Z2551" s="115"/>
      <c r="AA2551" s="112" t="s">
        <v>1166</v>
      </c>
      <c r="AB2551" s="113"/>
      <c r="AC2551" s="112"/>
      <c r="AD2551" s="112"/>
      <c r="AE2551" s="112"/>
      <c r="AF2551" s="112"/>
      <c r="AG2551" s="112"/>
      <c r="AH2551" s="112"/>
      <c r="AI2551" s="112"/>
      <c r="AJ2551" s="112"/>
      <c r="AK2551" s="112"/>
      <c r="AL2551" s="112"/>
      <c r="AM2551" s="112"/>
      <c r="AN2551" s="112"/>
      <c r="AQ2551" t="str">
        <f>AQ2548</f>
        <v/>
      </c>
    </row>
    <row r="2552" spans="1:43" ht="14.25" customHeight="1" x14ac:dyDescent="0.25">
      <c r="A2552" s="99" t="s">
        <v>1167</v>
      </c>
      <c r="B2552" s="114"/>
      <c r="C2552" s="114"/>
      <c r="D2552" s="114"/>
      <c r="E2552" s="114"/>
      <c r="F2552" s="114"/>
      <c r="G2552" s="114"/>
      <c r="H2552" s="114"/>
      <c r="I2552" s="114"/>
      <c r="J2552" s="114"/>
      <c r="K2552" s="114"/>
      <c r="L2552" s="114"/>
      <c r="M2552" s="114"/>
      <c r="N2552" s="114"/>
      <c r="O2552" s="114"/>
      <c r="P2552" s="114"/>
      <c r="Q2552" s="114"/>
      <c r="R2552" s="114"/>
      <c r="S2552" s="114"/>
      <c r="T2552" s="114"/>
      <c r="U2552" s="114"/>
      <c r="V2552" s="114"/>
      <c r="W2552" s="115"/>
      <c r="X2552" s="116"/>
      <c r="Y2552" s="117"/>
      <c r="Z2552" s="115"/>
      <c r="AA2552" s="112" t="s">
        <v>1168</v>
      </c>
      <c r="AB2552" s="113">
        <f>'Demand Input VP'!B1279</f>
        <v>0</v>
      </c>
      <c r="AC2552" s="112">
        <f>'Demand Input VP'!C1279</f>
        <v>0</v>
      </c>
      <c r="AD2552" s="112">
        <f>'Demand Input VP'!D1279</f>
        <v>0</v>
      </c>
      <c r="AE2552" s="112">
        <f>'Demand Input VP'!E1279</f>
        <v>0</v>
      </c>
      <c r="AF2552" s="112">
        <f>'Demand Input VP'!F1279</f>
        <v>0</v>
      </c>
      <c r="AG2552" s="112">
        <f>'Demand Input VP'!G1279</f>
        <v>0</v>
      </c>
      <c r="AH2552" s="112">
        <f>'Demand Input VP'!H1279</f>
        <v>0</v>
      </c>
      <c r="AI2552" s="112">
        <f>'Demand Input VP'!I1279</f>
        <v>0</v>
      </c>
      <c r="AJ2552" s="112">
        <f>'Demand Input VP'!J1279</f>
        <v>0</v>
      </c>
      <c r="AK2552" s="112">
        <f>'Demand Input VP'!K1279</f>
        <v>0</v>
      </c>
      <c r="AL2552" s="112">
        <f>'Demand Input VP'!L1279</f>
        <v>0</v>
      </c>
      <c r="AM2552" s="112">
        <f>'Demand Input VP'!M1279</f>
        <v>0</v>
      </c>
      <c r="AN2552" s="112">
        <f>'Demand Input VP'!N1279</f>
        <v>0</v>
      </c>
      <c r="AQ2552" t="str">
        <f>AQ2548</f>
        <v/>
      </c>
    </row>
    <row r="2553" spans="1:43" ht="14.25" customHeight="1" x14ac:dyDescent="0.25">
      <c r="A2553" s="99" t="s">
        <v>1169</v>
      </c>
      <c r="B2553" s="118"/>
      <c r="C2553" s="118"/>
      <c r="D2553" s="118"/>
      <c r="E2553" s="118"/>
      <c r="F2553" s="118"/>
      <c r="G2553" s="118"/>
      <c r="H2553" s="118"/>
      <c r="I2553" s="118"/>
      <c r="J2553" s="118"/>
      <c r="K2553" s="118"/>
      <c r="L2553" s="118"/>
      <c r="M2553" s="118"/>
      <c r="N2553" s="118"/>
      <c r="O2553" s="118"/>
      <c r="P2553" s="118"/>
      <c r="Q2553" s="118"/>
      <c r="R2553" s="118"/>
      <c r="S2553" s="118"/>
      <c r="T2553" s="118"/>
      <c r="U2553" s="118"/>
      <c r="V2553" s="118"/>
      <c r="W2553" s="115"/>
      <c r="X2553" s="116"/>
      <c r="Y2553" s="117"/>
      <c r="Z2553" s="119"/>
      <c r="AA2553" s="120" t="s">
        <v>1170</v>
      </c>
      <c r="AB2553" s="121">
        <f>'Demand Input VP'!B1278</f>
        <v>0</v>
      </c>
      <c r="AC2553" s="120">
        <f>'Demand Input VP'!C1278</f>
        <v>0</v>
      </c>
      <c r="AD2553" s="120">
        <f>'Demand Input VP'!D1278</f>
        <v>0</v>
      </c>
      <c r="AE2553" s="120">
        <f>'Demand Input VP'!E1278</f>
        <v>0</v>
      </c>
      <c r="AF2553" s="120">
        <f>'Demand Input VP'!F1278</f>
        <v>0</v>
      </c>
      <c r="AG2553" s="120">
        <f>'Demand Input VP'!G1278</f>
        <v>0</v>
      </c>
      <c r="AH2553" s="120">
        <f>'Demand Input VP'!H1278</f>
        <v>0</v>
      </c>
      <c r="AI2553" s="120">
        <f>'Demand Input VP'!I1278</f>
        <v>0</v>
      </c>
      <c r="AJ2553" s="120">
        <f>'Demand Input VP'!J1278</f>
        <v>0</v>
      </c>
      <c r="AK2553" s="120">
        <f>'Demand Input VP'!K1278</f>
        <v>0</v>
      </c>
      <c r="AL2553" s="120">
        <f>'Demand Input VP'!L1278</f>
        <v>0</v>
      </c>
      <c r="AM2553" s="120">
        <f>'Demand Input VP'!M1278</f>
        <v>0</v>
      </c>
      <c r="AN2553" s="120">
        <f>'Demand Input VP'!N1278</f>
        <v>0</v>
      </c>
      <c r="AQ2553" t="str">
        <f>AQ2548</f>
        <v/>
      </c>
    </row>
    <row r="2554" spans="1:43" ht="14.25" customHeight="1" x14ac:dyDescent="0.25">
      <c r="A2554" s="1"/>
      <c r="B2554" s="122"/>
      <c r="C2554" s="122"/>
      <c r="D2554" s="122"/>
      <c r="E2554" s="122"/>
      <c r="F2554" s="122"/>
      <c r="G2554" s="122"/>
      <c r="H2554" s="122"/>
      <c r="I2554" s="122"/>
      <c r="J2554" s="122"/>
      <c r="K2554" s="122"/>
      <c r="L2554" s="122"/>
      <c r="M2554" s="122"/>
      <c r="N2554" s="122"/>
      <c r="O2554" s="122"/>
      <c r="P2554" s="122"/>
      <c r="Q2554" s="122"/>
      <c r="R2554" s="122"/>
      <c r="S2554" s="122"/>
      <c r="T2554" s="122"/>
      <c r="U2554" s="122"/>
      <c r="V2554" s="122"/>
      <c r="W2554" s="123"/>
      <c r="X2554" s="116"/>
      <c r="Y2554" s="117"/>
      <c r="Z2554" s="123"/>
      <c r="AA2554" s="112" t="s">
        <v>1171</v>
      </c>
      <c r="AB2554" s="113">
        <f>'Demand Input MP'!B1279</f>
        <v>0</v>
      </c>
      <c r="AC2554" s="112">
        <f>'Demand Input MP'!C1279</f>
        <v>0</v>
      </c>
      <c r="AD2554" s="112">
        <f>'Demand Input MP'!D1279</f>
        <v>0</v>
      </c>
      <c r="AE2554" s="112">
        <f>'Demand Input MP'!E1279</f>
        <v>0</v>
      </c>
      <c r="AF2554" s="112">
        <f>'Demand Input MP'!F1279</f>
        <v>0</v>
      </c>
      <c r="AG2554" s="112">
        <f>'Demand Input MP'!G1279</f>
        <v>0</v>
      </c>
      <c r="AH2554" s="112">
        <f>'Demand Input MP'!H1279</f>
        <v>0</v>
      </c>
      <c r="AI2554" s="112">
        <f>'Demand Input MP'!I1279</f>
        <v>0</v>
      </c>
      <c r="AJ2554" s="112">
        <f>'Demand Input MP'!J1279</f>
        <v>0</v>
      </c>
      <c r="AK2554" s="112">
        <f>'Demand Input MP'!K1279</f>
        <v>0</v>
      </c>
      <c r="AL2554" s="112">
        <f>'Demand Input MP'!L1279</f>
        <v>0</v>
      </c>
      <c r="AM2554" s="112">
        <f>'Demand Input MP'!M1279</f>
        <v>0</v>
      </c>
      <c r="AN2554" s="112">
        <f>'Demand Input MP'!N1279</f>
        <v>0</v>
      </c>
      <c r="AQ2554" t="str">
        <f>AQ2548</f>
        <v/>
      </c>
    </row>
    <row r="2555" spans="1:43" ht="14.25" customHeight="1" x14ac:dyDescent="0.25">
      <c r="A2555" s="1"/>
      <c r="B2555" s="122"/>
      <c r="C2555" s="122"/>
      <c r="D2555" s="122"/>
      <c r="E2555" s="122"/>
      <c r="F2555" s="122"/>
      <c r="G2555" s="122"/>
      <c r="H2555" s="122"/>
      <c r="I2555" s="122"/>
      <c r="J2555" s="122"/>
      <c r="K2555" s="122"/>
      <c r="L2555" s="122"/>
      <c r="M2555" s="122"/>
      <c r="N2555" s="122"/>
      <c r="O2555" s="122"/>
      <c r="P2555" s="122"/>
      <c r="Q2555" s="122"/>
      <c r="R2555" s="122"/>
      <c r="S2555" s="122"/>
      <c r="T2555" s="122"/>
      <c r="U2555" s="122"/>
      <c r="V2555" s="124" t="s">
        <v>91</v>
      </c>
      <c r="W2555" s="125">
        <f>IFERROR(IF(SUM('Run Rate History'!E258:AD258)&gt;0,(SUMPRODUCT((B2550:AA2550&gt;=PERCENTILE(B2550:AA2550,0.1))*(B2550:AA2550&lt;=PERCENTILE(B2550:AA2550,0.9))*B2550:AA2550)+SUMPRODUCT(('Run Rate History'!E258:AD258&gt;=PERCENTILE(B2550:AA2550,0.1))*('Run Rate History'!E258:AD258&lt;=PERCENTILE(B2550:AA2550,0.9))*'Run Rate History'!E258:AD258))/(SUMPRODUCT((B2550:AA2550&gt;=PERCENTILE(B2550:AA2550,0.1))*(B2550:AA2550&lt;=PERCENTILE(B2550:AA2550,0.9))*1)+SUMPRODUCT(('Run Rate History'!E258:AD258&gt;=PERCENTILE(B2550:AA2550,0.1))*('Run Rate History'!E258:AD258&lt;=PERCENTILE(B2550:AA2550,0.9))*1)),TRIMMEAN(B2550:AA2550,0.15)),0)</f>
        <v>16.046511627906977</v>
      </c>
      <c r="X2555" s="126" t="s">
        <v>1172</v>
      </c>
      <c r="Y2555" s="127">
        <f>SUM(B2550:AA2550)/26</f>
        <v>16.03846153846154</v>
      </c>
      <c r="Z2555" s="128"/>
      <c r="AA2555" s="112" t="s">
        <v>1173</v>
      </c>
      <c r="AB2555" s="113">
        <f>'Demand Input MP'!B1278</f>
        <v>0</v>
      </c>
      <c r="AC2555" s="112">
        <f>'Demand Input MP'!C1278</f>
        <v>0</v>
      </c>
      <c r="AD2555" s="112">
        <f>'Demand Input MP'!D1278</f>
        <v>0</v>
      </c>
      <c r="AE2555" s="112">
        <f>'Demand Input MP'!E1278</f>
        <v>0</v>
      </c>
      <c r="AF2555" s="112">
        <f>'Demand Input MP'!F1278</f>
        <v>0</v>
      </c>
      <c r="AG2555" s="112">
        <f>'Demand Input MP'!G1278</f>
        <v>0</v>
      </c>
      <c r="AH2555" s="112">
        <f>'Demand Input MP'!H1278</f>
        <v>0</v>
      </c>
      <c r="AI2555" s="112">
        <f>'Demand Input MP'!I1278</f>
        <v>0</v>
      </c>
      <c r="AJ2555" s="112">
        <f>'Demand Input MP'!J1278</f>
        <v>0</v>
      </c>
      <c r="AK2555" s="112">
        <f>'Demand Input MP'!K1278</f>
        <v>0</v>
      </c>
      <c r="AL2555" s="112">
        <f>'Demand Input MP'!L1278</f>
        <v>0</v>
      </c>
      <c r="AM2555" s="112">
        <f>'Demand Input MP'!M1278</f>
        <v>0</v>
      </c>
      <c r="AN2555" s="112">
        <f>'Demand Input MP'!N1278</f>
        <v>0</v>
      </c>
      <c r="AQ2555" t="str">
        <f>AQ2548</f>
        <v/>
      </c>
    </row>
    <row r="2556" spans="1:43" ht="14.25" customHeight="1" x14ac:dyDescent="0.25">
      <c r="A2556" s="1"/>
      <c r="B2556" s="122"/>
      <c r="C2556" s="122"/>
      <c r="D2556" s="122"/>
      <c r="E2556" s="122"/>
      <c r="F2556" s="122"/>
      <c r="G2556" s="122"/>
      <c r="H2556" s="122"/>
      <c r="I2556" s="122"/>
      <c r="J2556" s="122"/>
      <c r="K2556" s="122"/>
      <c r="L2556" s="122"/>
      <c r="M2556" s="122"/>
      <c r="N2556" s="122"/>
      <c r="O2556" s="122"/>
      <c r="P2556" s="122"/>
      <c r="Q2556" s="122"/>
      <c r="R2556" s="122"/>
      <c r="S2556" s="122"/>
      <c r="T2556" s="122"/>
      <c r="U2556" s="122"/>
      <c r="V2556" s="124" t="s">
        <v>94</v>
      </c>
      <c r="W2556" s="125">
        <f>IFERROR((1*MIN(MAX(X2550,0.5*IF(SUM('Run Rate History'!E258:AD258)&gt;0,(MEDIAN(IF(B2550:AA2550&gt;0,B2550:AA2550))+MEDIAN(IF('Run Rate History'!E258:AD258&gt;0,'Run Rate History'!E258:AD258)))/2,MEDIAN(IF(B2550:AA2550&gt;0,B2550:AA2550)))),2*IF(SUM('Run Rate History'!E258:AD258)&gt;0,(MEDIAN(IF(B2550:AA2550&gt;0,B2550:AA2550))+MEDIAN(IF('Run Rate History'!E258:AD258&gt;0,'Run Rate History'!E258:AD258)))/2,MEDIAN(IF(B2550:AA2550&gt;0,B2550:AA2550))))+2*MIN(MAX(Y2550,0.5*IF(SUM('Run Rate History'!E258:AD258)&gt;0,(MEDIAN(IF(B2550:AA2550&gt;0,B2550:AA2550))+MEDIAN(IF('Run Rate History'!E258:AD258&gt;0,'Run Rate History'!E258:AD258)))/2,MEDIAN(IF(B2550:AA2550&gt;0,B2550:AA2550)))),2*IF(SUM('Run Rate History'!E258:AD258)&gt;0,(MEDIAN(IF(B2550:AA2550&gt;0,B2550:AA2550))+MEDIAN(IF('Run Rate History'!E258:AD258&gt;0,'Run Rate History'!E258:AD258)))/2,MEDIAN(IF(B2550:AA2550&gt;0,B2550:AA2550))))+3*MIN(MAX(Z2550,0.5*IF(SUM('Run Rate History'!E258:AD258)&gt;0,(MEDIAN(IF(B2550:AA2550&gt;0,B2550:AA2550))+MEDIAN(IF('Run Rate History'!E258:AD258&gt;0,'Run Rate History'!E258:AD258)))/2,MEDIAN(IF(B2550:AA2550&gt;0,B2550:AA2550)))),2*IF(SUM('Run Rate History'!E258:AD258)&gt;0,(MEDIAN(IF(B2550:AA2550&gt;0,B2550:AA2550))+MEDIAN(IF('Run Rate History'!E258:AD258&gt;0,'Run Rate History'!E258:AD258)))/2,MEDIAN(IF(B2550:AA2550&gt;0,B2550:AA2550))))+4*MIN(MAX(AA2550,0.5*IF(SUM('Run Rate History'!E258:AD258)&gt;0,(MEDIAN(IF(B2550:AA2550&gt;0,B2550:AA2550))+MEDIAN(IF('Run Rate History'!E258:AD258&gt;0,'Run Rate History'!E258:AD258)))/2,MEDIAN(IF(B2550:AA2550&gt;0,B2550:AA2550)))),2*IF(SUM('Run Rate History'!E258:AD258)&gt;0,(MEDIAN(IF(B2550:AA2550&gt;0,B2550:AA2550))+MEDIAN(IF('Run Rate History'!E258:AD258&gt;0,'Run Rate History'!E258:AD258)))/2,MEDIAN(IF(B2550:AA2550&gt;0,B2550:AA2550)))))/10,0)</f>
        <v>8.0875000000000004</v>
      </c>
      <c r="X2556" s="129" t="s">
        <v>1174</v>
      </c>
      <c r="Y2556" s="130">
        <f>IFERROR(VLOOKUP(A2548,'Stanje zaliha'!A:E,5,FALSE()),0)</f>
        <v>0</v>
      </c>
      <c r="Z2556" s="131"/>
      <c r="AA2556" s="113" t="s">
        <v>1175</v>
      </c>
      <c r="AB2556" s="118">
        <f t="shared" ref="AB2556:AN2556" si="508">SUM(AB2552:AB2555)</f>
        <v>0</v>
      </c>
      <c r="AC2556" s="118">
        <f t="shared" si="508"/>
        <v>0</v>
      </c>
      <c r="AD2556" s="118">
        <f t="shared" si="508"/>
        <v>0</v>
      </c>
      <c r="AE2556" s="118">
        <f t="shared" si="508"/>
        <v>0</v>
      </c>
      <c r="AF2556" s="118">
        <f t="shared" si="508"/>
        <v>0</v>
      </c>
      <c r="AG2556" s="118">
        <f t="shared" si="508"/>
        <v>0</v>
      </c>
      <c r="AH2556" s="118">
        <f t="shared" si="508"/>
        <v>0</v>
      </c>
      <c r="AI2556" s="118">
        <f t="shared" si="508"/>
        <v>0</v>
      </c>
      <c r="AJ2556" s="118">
        <f t="shared" si="508"/>
        <v>0</v>
      </c>
      <c r="AK2556" s="118">
        <f t="shared" si="508"/>
        <v>0</v>
      </c>
      <c r="AL2556" s="118">
        <f t="shared" si="508"/>
        <v>0</v>
      </c>
      <c r="AM2556" s="118">
        <f t="shared" si="508"/>
        <v>0</v>
      </c>
      <c r="AN2556" s="118">
        <f t="shared" si="508"/>
        <v>0</v>
      </c>
      <c r="AQ2556" t="str">
        <f>AQ2548</f>
        <v/>
      </c>
    </row>
    <row r="2557" spans="1:43" ht="14.25" customHeight="1" x14ac:dyDescent="0.25">
      <c r="A2557" s="1"/>
      <c r="B2557" s="122"/>
      <c r="C2557" s="122"/>
      <c r="D2557" s="122"/>
      <c r="E2557" s="122"/>
      <c r="F2557" s="122"/>
      <c r="G2557" s="122"/>
      <c r="H2557" s="122"/>
      <c r="I2557" s="122"/>
      <c r="J2557" s="122"/>
      <c r="K2557" s="122"/>
      <c r="L2557" s="122"/>
      <c r="M2557" s="122"/>
      <c r="N2557" s="122"/>
      <c r="O2557" s="122"/>
      <c r="P2557" s="122"/>
      <c r="Q2557" s="122"/>
      <c r="R2557" s="122"/>
      <c r="S2557" s="122"/>
      <c r="T2557" s="122"/>
      <c r="U2557" s="122"/>
      <c r="V2557" s="124" t="s">
        <v>95</v>
      </c>
      <c r="W2557" s="125">
        <f>IFERROR(0.6*W2556+0.4*W2555,0)</f>
        <v>11.271104651162791</v>
      </c>
      <c r="X2557" s="132" t="s">
        <v>1176</v>
      </c>
      <c r="Y2557" s="133">
        <f>IFERROR(SUMIF('Popis poslanih narudžbi'!A:A,A2548,'Popis poslanih narudžbi'!C:C),0)</f>
        <v>0</v>
      </c>
      <c r="Z2557" s="131"/>
      <c r="AA2557" s="134" t="s">
        <v>1177</v>
      </c>
      <c r="AB2557" s="118">
        <f t="shared" ref="AB2557:AN2557" si="509">AB2550+AB2556</f>
        <v>5</v>
      </c>
      <c r="AC2557" s="118">
        <f t="shared" si="509"/>
        <v>5</v>
      </c>
      <c r="AD2557" s="118">
        <f t="shared" si="509"/>
        <v>4</v>
      </c>
      <c r="AE2557" s="118">
        <f t="shared" si="509"/>
        <v>4</v>
      </c>
      <c r="AF2557" s="118">
        <f t="shared" si="509"/>
        <v>3</v>
      </c>
      <c r="AG2557" s="118">
        <f t="shared" si="509"/>
        <v>3</v>
      </c>
      <c r="AH2557" s="118">
        <f t="shared" si="509"/>
        <v>3</v>
      </c>
      <c r="AI2557" s="118">
        <f t="shared" si="509"/>
        <v>2</v>
      </c>
      <c r="AJ2557" s="118">
        <f t="shared" si="509"/>
        <v>2</v>
      </c>
      <c r="AK2557" s="118">
        <f t="shared" si="509"/>
        <v>2</v>
      </c>
      <c r="AL2557" s="118">
        <f t="shared" si="509"/>
        <v>2</v>
      </c>
      <c r="AM2557" s="118">
        <f t="shared" si="509"/>
        <v>2</v>
      </c>
      <c r="AN2557" s="118">
        <f t="shared" si="509"/>
        <v>1</v>
      </c>
      <c r="AQ2557" t="str">
        <f>AQ2548</f>
        <v/>
      </c>
    </row>
    <row r="2558" spans="1:43" ht="14.25" customHeight="1" x14ac:dyDescent="0.25">
      <c r="A2558" s="107" t="str">
        <f>'Run Rate'!A259</f>
        <v>POL12861</v>
      </c>
      <c r="B2558" s="135" t="str">
        <f>'Run Rate'!B259</f>
        <v>Polleo L-Citrulline DL-Malate 250 g</v>
      </c>
      <c r="C2558" s="135" t="str">
        <f>'Run Rate'!C259</f>
        <v>SPORTSKA PREHRANA</v>
      </c>
      <c r="D2558" s="135" t="str">
        <f>'Run Rate'!D259</f>
        <v>02 SILVER</v>
      </c>
      <c r="E2558" s="122"/>
      <c r="F2558" s="122"/>
      <c r="G2558" s="122"/>
      <c r="H2558" s="122"/>
      <c r="I2558" s="122"/>
      <c r="J2558" s="122"/>
      <c r="K2558" s="122"/>
      <c r="L2558" s="122"/>
      <c r="M2558" s="122"/>
      <c r="N2558" s="122"/>
      <c r="O2558" s="122"/>
      <c r="P2558" s="122"/>
      <c r="Q2558" s="122"/>
      <c r="R2558" s="122"/>
      <c r="S2558" s="122"/>
      <c r="T2558" s="122"/>
      <c r="U2558" s="122"/>
      <c r="V2558" s="122"/>
      <c r="W2558" s="122"/>
      <c r="X2558" s="122"/>
      <c r="Y2558" s="122"/>
      <c r="Z2558" s="122"/>
      <c r="AA2558" s="122"/>
      <c r="AB2558" s="122"/>
      <c r="AC2558" s="122"/>
      <c r="AD2558" s="122"/>
      <c r="AE2558" s="122"/>
      <c r="AF2558" s="122"/>
      <c r="AG2558" s="122"/>
      <c r="AH2558" s="122"/>
      <c r="AI2558" s="122"/>
      <c r="AJ2558" s="122"/>
      <c r="AK2558" s="122"/>
      <c r="AL2558" s="122"/>
      <c r="AM2558" s="122"/>
      <c r="AN2558" s="122"/>
      <c r="AQ2558" t="str">
        <f>IF(AND(OR($B$1="ALL",$B$1=C2558),OR($E$1="ALL",$E$1=D2558),OR($B$2="ALL",$B$2=A2558),OR($E$2="ALL",IFERROR(SEARCH($E$2,B2558),0)&gt;0)),"MATCH","")</f>
        <v/>
      </c>
    </row>
    <row r="2559" spans="1:43" ht="14.25" customHeight="1" x14ac:dyDescent="0.25">
      <c r="A2559" s="108" t="s">
        <v>1137</v>
      </c>
      <c r="B2559" s="136" t="s">
        <v>1138</v>
      </c>
      <c r="C2559" s="136" t="s">
        <v>1139</v>
      </c>
      <c r="D2559" s="136" t="s">
        <v>1140</v>
      </c>
      <c r="E2559" s="136" t="s">
        <v>1141</v>
      </c>
      <c r="F2559" s="136" t="s">
        <v>1142</v>
      </c>
      <c r="G2559" s="136" t="s">
        <v>1143</v>
      </c>
      <c r="H2559" s="136" t="s">
        <v>1144</v>
      </c>
      <c r="I2559" s="136" t="s">
        <v>1145</v>
      </c>
      <c r="J2559" s="136" t="s">
        <v>1146</v>
      </c>
      <c r="K2559" s="136" t="s">
        <v>1147</v>
      </c>
      <c r="L2559" s="136" t="s">
        <v>1148</v>
      </c>
      <c r="M2559" s="136" t="s">
        <v>1149</v>
      </c>
      <c r="N2559" s="136" t="s">
        <v>1150</v>
      </c>
      <c r="O2559" s="136" t="s">
        <v>1151</v>
      </c>
      <c r="P2559" s="136" t="s">
        <v>1152</v>
      </c>
      <c r="Q2559" s="136" t="s">
        <v>1153</v>
      </c>
      <c r="R2559" s="136" t="s">
        <v>1154</v>
      </c>
      <c r="S2559" s="136" t="s">
        <v>1155</v>
      </c>
      <c r="T2559" s="136" t="s">
        <v>1156</v>
      </c>
      <c r="U2559" s="136" t="s">
        <v>1157</v>
      </c>
      <c r="V2559" s="136" t="s">
        <v>1158</v>
      </c>
      <c r="W2559" s="136" t="s">
        <v>1159</v>
      </c>
      <c r="X2559" s="136" t="s">
        <v>1160</v>
      </c>
      <c r="Y2559" s="136" t="s">
        <v>1161</v>
      </c>
      <c r="Z2559" s="136" t="s">
        <v>1162</v>
      </c>
      <c r="AA2559" s="136" t="s">
        <v>1163</v>
      </c>
      <c r="AB2559" s="137" t="s">
        <v>156</v>
      </c>
      <c r="AC2559" s="137" t="s">
        <v>157</v>
      </c>
      <c r="AD2559" s="137" t="s">
        <v>158</v>
      </c>
      <c r="AE2559" s="137" t="s">
        <v>139</v>
      </c>
      <c r="AF2559" s="138" t="s">
        <v>140</v>
      </c>
      <c r="AG2559" s="138" t="s">
        <v>141</v>
      </c>
      <c r="AH2559" s="138" t="s">
        <v>142</v>
      </c>
      <c r="AI2559" s="138" t="s">
        <v>143</v>
      </c>
      <c r="AJ2559" s="139" t="s">
        <v>144</v>
      </c>
      <c r="AK2559" s="139" t="s">
        <v>145</v>
      </c>
      <c r="AL2559" s="139" t="s">
        <v>146</v>
      </c>
      <c r="AM2559" s="140" t="s">
        <v>147</v>
      </c>
      <c r="AN2559" s="140" t="s">
        <v>148</v>
      </c>
      <c r="AQ2559" t="str">
        <f>AQ2558</f>
        <v/>
      </c>
    </row>
    <row r="2560" spans="1:43" ht="14.25" customHeight="1" x14ac:dyDescent="0.25">
      <c r="A2560" s="99" t="s">
        <v>1164</v>
      </c>
      <c r="B2560" s="112">
        <f>'Run Rate'!E259</f>
        <v>0</v>
      </c>
      <c r="C2560" s="112">
        <f>'Run Rate'!F259</f>
        <v>0</v>
      </c>
      <c r="D2560" s="112">
        <f>'Run Rate'!G259</f>
        <v>9</v>
      </c>
      <c r="E2560" s="112">
        <f>'Run Rate'!H259</f>
        <v>28</v>
      </c>
      <c r="F2560" s="112">
        <f>'Run Rate'!I259</f>
        <v>41</v>
      </c>
      <c r="G2560" s="112">
        <f>'Run Rate'!J259</f>
        <v>34</v>
      </c>
      <c r="H2560" s="112">
        <f>'Run Rate'!K259</f>
        <v>40</v>
      </c>
      <c r="I2560" s="112">
        <f>'Run Rate'!L259</f>
        <v>43</v>
      </c>
      <c r="J2560" s="112">
        <f>'Run Rate'!M259</f>
        <v>44</v>
      </c>
      <c r="K2560" s="112">
        <f>'Run Rate'!N259</f>
        <v>31</v>
      </c>
      <c r="L2560" s="112">
        <f>'Run Rate'!O259</f>
        <v>29</v>
      </c>
      <c r="M2560" s="112">
        <f>'Run Rate'!P259</f>
        <v>40</v>
      </c>
      <c r="N2560" s="112">
        <f>'Run Rate'!Q259</f>
        <v>10</v>
      </c>
      <c r="O2560" s="112">
        <f>'Run Rate'!R259</f>
        <v>15</v>
      </c>
      <c r="P2560" s="112">
        <f>'Run Rate'!S259</f>
        <v>6</v>
      </c>
      <c r="Q2560" s="112">
        <f>'Run Rate'!T259</f>
        <v>6</v>
      </c>
      <c r="R2560" s="112">
        <f>'Run Rate'!U259</f>
        <v>11</v>
      </c>
      <c r="S2560" s="112">
        <f>'Run Rate'!V259</f>
        <v>40</v>
      </c>
      <c r="T2560" s="112">
        <f>'Run Rate'!W259</f>
        <v>42</v>
      </c>
      <c r="U2560" s="112">
        <f>'Run Rate'!X259</f>
        <v>70</v>
      </c>
      <c r="V2560" s="112">
        <f>'Run Rate'!Y259</f>
        <v>59</v>
      </c>
      <c r="W2560" s="112">
        <f>'Run Rate'!Z259</f>
        <v>39</v>
      </c>
      <c r="X2560" s="112">
        <f>'Run Rate'!AA259</f>
        <v>122</v>
      </c>
      <c r="Y2560" s="112">
        <f>'Run Rate'!AB259</f>
        <v>17</v>
      </c>
      <c r="Z2560" s="112">
        <f>'Run Rate'!AC259</f>
        <v>40</v>
      </c>
      <c r="AA2560" s="112">
        <f>'Run Rate'!AD259</f>
        <v>87</v>
      </c>
      <c r="AB2560" s="113">
        <v>63</v>
      </c>
      <c r="AC2560" s="112">
        <v>63</v>
      </c>
      <c r="AD2560" s="112">
        <v>63</v>
      </c>
      <c r="AE2560" s="112">
        <v>63</v>
      </c>
      <c r="AF2560" s="112">
        <v>63</v>
      </c>
      <c r="AG2560" s="112">
        <v>63</v>
      </c>
      <c r="AH2560" s="112">
        <v>63</v>
      </c>
      <c r="AI2560" s="112">
        <v>63</v>
      </c>
      <c r="AJ2560" s="112">
        <v>63</v>
      </c>
      <c r="AK2560" s="112">
        <v>63</v>
      </c>
      <c r="AL2560" s="112">
        <v>63</v>
      </c>
      <c r="AM2560" s="112">
        <v>63</v>
      </c>
      <c r="AN2560" s="112">
        <v>63</v>
      </c>
      <c r="AQ2560" t="str">
        <f>AQ2558</f>
        <v/>
      </c>
    </row>
    <row r="2561" spans="1:43" ht="14.25" customHeight="1" x14ac:dyDescent="0.25">
      <c r="A2561" s="99" t="s">
        <v>1165</v>
      </c>
      <c r="B2561" s="114"/>
      <c r="C2561" s="114"/>
      <c r="D2561" s="114"/>
      <c r="E2561" s="114"/>
      <c r="F2561" s="114"/>
      <c r="G2561" s="114"/>
      <c r="H2561" s="114"/>
      <c r="I2561" s="114"/>
      <c r="J2561" s="114"/>
      <c r="K2561" s="114"/>
      <c r="L2561" s="114"/>
      <c r="M2561" s="114"/>
      <c r="N2561" s="114"/>
      <c r="O2561" s="114"/>
      <c r="P2561" s="114"/>
      <c r="Q2561" s="114"/>
      <c r="R2561" s="114"/>
      <c r="S2561" s="114"/>
      <c r="T2561" s="114"/>
      <c r="U2561" s="114"/>
      <c r="V2561" s="114"/>
      <c r="W2561" s="115"/>
      <c r="X2561" s="115"/>
      <c r="Y2561" s="115"/>
      <c r="Z2561" s="115"/>
      <c r="AA2561" s="112" t="s">
        <v>1166</v>
      </c>
      <c r="AB2561" s="113"/>
      <c r="AC2561" s="112"/>
      <c r="AD2561" s="112"/>
      <c r="AE2561" s="112"/>
      <c r="AF2561" s="112"/>
      <c r="AG2561" s="112"/>
      <c r="AH2561" s="112"/>
      <c r="AI2561" s="112"/>
      <c r="AJ2561" s="112"/>
      <c r="AK2561" s="112"/>
      <c r="AL2561" s="112"/>
      <c r="AM2561" s="112"/>
      <c r="AN2561" s="112"/>
      <c r="AQ2561" t="str">
        <f>AQ2558</f>
        <v/>
      </c>
    </row>
    <row r="2562" spans="1:43" ht="14.25" customHeight="1" x14ac:dyDescent="0.25">
      <c r="A2562" s="99" t="s">
        <v>1167</v>
      </c>
      <c r="B2562" s="114"/>
      <c r="C2562" s="114"/>
      <c r="D2562" s="114"/>
      <c r="E2562" s="114"/>
      <c r="F2562" s="114"/>
      <c r="G2562" s="114"/>
      <c r="H2562" s="114"/>
      <c r="I2562" s="114"/>
      <c r="J2562" s="114"/>
      <c r="K2562" s="114"/>
      <c r="L2562" s="114"/>
      <c r="M2562" s="114"/>
      <c r="N2562" s="114"/>
      <c r="O2562" s="114"/>
      <c r="P2562" s="114"/>
      <c r="Q2562" s="114"/>
      <c r="R2562" s="114"/>
      <c r="S2562" s="114"/>
      <c r="T2562" s="114"/>
      <c r="U2562" s="114"/>
      <c r="V2562" s="114"/>
      <c r="W2562" s="115"/>
      <c r="X2562" s="116"/>
      <c r="Y2562" s="117"/>
      <c r="Z2562" s="115"/>
      <c r="AA2562" s="112" t="s">
        <v>1168</v>
      </c>
      <c r="AB2562" s="113">
        <f>'Demand Input VP'!B1284</f>
        <v>0</v>
      </c>
      <c r="AC2562" s="112">
        <f>'Demand Input VP'!C1284</f>
        <v>0</v>
      </c>
      <c r="AD2562" s="112">
        <f>'Demand Input VP'!D1284</f>
        <v>0</v>
      </c>
      <c r="AE2562" s="112">
        <f>'Demand Input VP'!E1284</f>
        <v>0</v>
      </c>
      <c r="AF2562" s="112">
        <f>'Demand Input VP'!F1284</f>
        <v>0</v>
      </c>
      <c r="AG2562" s="112">
        <f>'Demand Input VP'!G1284</f>
        <v>0</v>
      </c>
      <c r="AH2562" s="112">
        <f>'Demand Input VP'!H1284</f>
        <v>0</v>
      </c>
      <c r="AI2562" s="112">
        <f>'Demand Input VP'!I1284</f>
        <v>0</v>
      </c>
      <c r="AJ2562" s="112">
        <f>'Demand Input VP'!J1284</f>
        <v>0</v>
      </c>
      <c r="AK2562" s="112">
        <f>'Demand Input VP'!K1284</f>
        <v>0</v>
      </c>
      <c r="AL2562" s="112">
        <f>'Demand Input VP'!L1284</f>
        <v>0</v>
      </c>
      <c r="AM2562" s="112">
        <f>'Demand Input VP'!M1284</f>
        <v>0</v>
      </c>
      <c r="AN2562" s="112">
        <f>'Demand Input VP'!N1284</f>
        <v>0</v>
      </c>
      <c r="AQ2562" t="str">
        <f>AQ2558</f>
        <v/>
      </c>
    </row>
    <row r="2563" spans="1:43" ht="14.25" customHeight="1" x14ac:dyDescent="0.25">
      <c r="A2563" s="99" t="s">
        <v>1169</v>
      </c>
      <c r="B2563" s="118"/>
      <c r="C2563" s="118"/>
      <c r="D2563" s="118"/>
      <c r="E2563" s="118"/>
      <c r="F2563" s="118"/>
      <c r="G2563" s="118"/>
      <c r="H2563" s="118"/>
      <c r="I2563" s="118"/>
      <c r="J2563" s="118"/>
      <c r="K2563" s="118"/>
      <c r="L2563" s="118"/>
      <c r="M2563" s="118"/>
      <c r="N2563" s="118"/>
      <c r="O2563" s="118"/>
      <c r="P2563" s="118"/>
      <c r="Q2563" s="118"/>
      <c r="R2563" s="118"/>
      <c r="S2563" s="118"/>
      <c r="T2563" s="118"/>
      <c r="U2563" s="118"/>
      <c r="V2563" s="118"/>
      <c r="W2563" s="115"/>
      <c r="X2563" s="116"/>
      <c r="Y2563" s="117"/>
      <c r="Z2563" s="119"/>
      <c r="AA2563" s="120" t="s">
        <v>1170</v>
      </c>
      <c r="AB2563" s="121">
        <f>'Demand Input VP'!B1283</f>
        <v>0</v>
      </c>
      <c r="AC2563" s="120">
        <f>'Demand Input VP'!C1283</f>
        <v>0</v>
      </c>
      <c r="AD2563" s="120">
        <f>'Demand Input VP'!D1283</f>
        <v>0</v>
      </c>
      <c r="AE2563" s="120">
        <f>'Demand Input VP'!E1283</f>
        <v>0</v>
      </c>
      <c r="AF2563" s="120">
        <f>'Demand Input VP'!F1283</f>
        <v>0</v>
      </c>
      <c r="AG2563" s="120">
        <f>'Demand Input VP'!G1283</f>
        <v>0</v>
      </c>
      <c r="AH2563" s="120">
        <f>'Demand Input VP'!H1283</f>
        <v>0</v>
      </c>
      <c r="AI2563" s="120">
        <f>'Demand Input VP'!I1283</f>
        <v>0</v>
      </c>
      <c r="AJ2563" s="120">
        <f>'Demand Input VP'!J1283</f>
        <v>0</v>
      </c>
      <c r="AK2563" s="120">
        <f>'Demand Input VP'!K1283</f>
        <v>0</v>
      </c>
      <c r="AL2563" s="120">
        <f>'Demand Input VP'!L1283</f>
        <v>0</v>
      </c>
      <c r="AM2563" s="120">
        <f>'Demand Input VP'!M1283</f>
        <v>0</v>
      </c>
      <c r="AN2563" s="120">
        <f>'Demand Input VP'!N1283</f>
        <v>0</v>
      </c>
      <c r="AQ2563" t="str">
        <f>AQ2558</f>
        <v/>
      </c>
    </row>
    <row r="2564" spans="1:43" ht="14.25" customHeight="1" x14ac:dyDescent="0.25">
      <c r="A2564" s="1"/>
      <c r="B2564" s="122"/>
      <c r="C2564" s="122"/>
      <c r="D2564" s="122"/>
      <c r="E2564" s="122"/>
      <c r="F2564" s="122"/>
      <c r="G2564" s="122"/>
      <c r="H2564" s="122"/>
      <c r="I2564" s="122"/>
      <c r="J2564" s="122"/>
      <c r="K2564" s="122"/>
      <c r="L2564" s="122"/>
      <c r="M2564" s="122"/>
      <c r="N2564" s="122"/>
      <c r="O2564" s="122"/>
      <c r="P2564" s="122"/>
      <c r="Q2564" s="122"/>
      <c r="R2564" s="122"/>
      <c r="S2564" s="122"/>
      <c r="T2564" s="122"/>
      <c r="U2564" s="122"/>
      <c r="V2564" s="122"/>
      <c r="W2564" s="123"/>
      <c r="X2564" s="116"/>
      <c r="Y2564" s="117"/>
      <c r="Z2564" s="123"/>
      <c r="AA2564" s="112" t="s">
        <v>1171</v>
      </c>
      <c r="AB2564" s="113">
        <f>'Demand Input MP'!B1284</f>
        <v>0</v>
      </c>
      <c r="AC2564" s="112">
        <f>'Demand Input MP'!C1284</f>
        <v>0</v>
      </c>
      <c r="AD2564" s="112">
        <f>'Demand Input MP'!D1284</f>
        <v>0</v>
      </c>
      <c r="AE2564" s="112">
        <f>'Demand Input MP'!E1284</f>
        <v>0</v>
      </c>
      <c r="AF2564" s="112">
        <f>'Demand Input MP'!F1284</f>
        <v>0</v>
      </c>
      <c r="AG2564" s="112">
        <f>'Demand Input MP'!G1284</f>
        <v>0</v>
      </c>
      <c r="AH2564" s="112">
        <f>'Demand Input MP'!H1284</f>
        <v>0</v>
      </c>
      <c r="AI2564" s="112">
        <f>'Demand Input MP'!I1284</f>
        <v>0</v>
      </c>
      <c r="AJ2564" s="112">
        <f>'Demand Input MP'!J1284</f>
        <v>0</v>
      </c>
      <c r="AK2564" s="112">
        <f>'Demand Input MP'!K1284</f>
        <v>0</v>
      </c>
      <c r="AL2564" s="112">
        <f>'Demand Input MP'!L1284</f>
        <v>0</v>
      </c>
      <c r="AM2564" s="112">
        <f>'Demand Input MP'!M1284</f>
        <v>0</v>
      </c>
      <c r="AN2564" s="112">
        <f>'Demand Input MP'!N1284</f>
        <v>0</v>
      </c>
      <c r="AQ2564" t="str">
        <f>AQ2558</f>
        <v/>
      </c>
    </row>
    <row r="2565" spans="1:43" ht="14.25" customHeight="1" x14ac:dyDescent="0.25">
      <c r="A2565" s="1"/>
      <c r="B2565" s="122"/>
      <c r="C2565" s="122"/>
      <c r="D2565" s="122"/>
      <c r="E2565" s="122"/>
      <c r="F2565" s="122"/>
      <c r="G2565" s="122"/>
      <c r="H2565" s="122"/>
      <c r="I2565" s="122"/>
      <c r="J2565" s="122"/>
      <c r="K2565" s="122"/>
      <c r="L2565" s="122"/>
      <c r="M2565" s="122"/>
      <c r="N2565" s="122"/>
      <c r="O2565" s="122"/>
      <c r="P2565" s="122"/>
      <c r="Q2565" s="122"/>
      <c r="R2565" s="122"/>
      <c r="S2565" s="122"/>
      <c r="T2565" s="122"/>
      <c r="U2565" s="122"/>
      <c r="V2565" s="124" t="s">
        <v>91</v>
      </c>
      <c r="W2565" s="125">
        <f>IFERROR(IF(SUM('Run Rate History'!E259:AD259)&gt;0,(SUMPRODUCT((B2560:AA2560&gt;=PERCENTILE(B2560:AA2560,0.1))*(B2560:AA2560&lt;=PERCENTILE(B2560:AA2560,0.9))*B2560:AA2560)+SUMPRODUCT(('Run Rate History'!E259:AD259&gt;=PERCENTILE(B2560:AA2560,0.1))*('Run Rate History'!E259:AD259&lt;=PERCENTILE(B2560:AA2560,0.9))*'Run Rate History'!E259:AD259))/(SUMPRODUCT((B2560:AA2560&gt;=PERCENTILE(B2560:AA2560,0.1))*(B2560:AA2560&lt;=PERCENTILE(B2560:AA2560,0.9))*1)+SUMPRODUCT(('Run Rate History'!E259:AD259&gt;=PERCENTILE(B2560:AA2560,0.1))*('Run Rate History'!E259:AD259&lt;=PERCENTILE(B2560:AA2560,0.9))*1)),TRIMMEAN(B2560:AA2560,0.15)),0)</f>
        <v>32.541666666666664</v>
      </c>
      <c r="X2565" s="126" t="s">
        <v>1172</v>
      </c>
      <c r="Y2565" s="127">
        <f>SUM(B2560:AA2560)/26</f>
        <v>34.730769230769234</v>
      </c>
      <c r="Z2565" s="128"/>
      <c r="AA2565" s="112" t="s">
        <v>1173</v>
      </c>
      <c r="AB2565" s="113">
        <f>'Demand Input MP'!B1283</f>
        <v>0</v>
      </c>
      <c r="AC2565" s="112">
        <f>'Demand Input MP'!C1283</f>
        <v>0</v>
      </c>
      <c r="AD2565" s="112">
        <f>'Demand Input MP'!D1283</f>
        <v>0</v>
      </c>
      <c r="AE2565" s="112">
        <f>'Demand Input MP'!E1283</f>
        <v>0</v>
      </c>
      <c r="AF2565" s="112">
        <f>'Demand Input MP'!F1283</f>
        <v>0</v>
      </c>
      <c r="AG2565" s="112">
        <f>'Demand Input MP'!G1283</f>
        <v>0</v>
      </c>
      <c r="AH2565" s="112">
        <f>'Demand Input MP'!H1283</f>
        <v>0</v>
      </c>
      <c r="AI2565" s="112">
        <f>'Demand Input MP'!I1283</f>
        <v>0</v>
      </c>
      <c r="AJ2565" s="112">
        <f>'Demand Input MP'!J1283</f>
        <v>0</v>
      </c>
      <c r="AK2565" s="112">
        <f>'Demand Input MP'!K1283</f>
        <v>0</v>
      </c>
      <c r="AL2565" s="112">
        <f>'Demand Input MP'!L1283</f>
        <v>0</v>
      </c>
      <c r="AM2565" s="112">
        <f>'Demand Input MP'!M1283</f>
        <v>0</v>
      </c>
      <c r="AN2565" s="112">
        <f>'Demand Input MP'!N1283</f>
        <v>0</v>
      </c>
      <c r="AQ2565" t="str">
        <f>AQ2558</f>
        <v/>
      </c>
    </row>
    <row r="2566" spans="1:43" ht="14.25" customHeight="1" x14ac:dyDescent="0.25">
      <c r="A2566" s="1"/>
      <c r="B2566" s="122"/>
      <c r="C2566" s="122"/>
      <c r="D2566" s="122"/>
      <c r="E2566" s="122"/>
      <c r="F2566" s="122"/>
      <c r="G2566" s="122"/>
      <c r="H2566" s="122"/>
      <c r="I2566" s="122"/>
      <c r="J2566" s="122"/>
      <c r="K2566" s="122"/>
      <c r="L2566" s="122"/>
      <c r="M2566" s="122"/>
      <c r="N2566" s="122"/>
      <c r="O2566" s="122"/>
      <c r="P2566" s="122"/>
      <c r="Q2566" s="122"/>
      <c r="R2566" s="122"/>
      <c r="S2566" s="122"/>
      <c r="T2566" s="122"/>
      <c r="U2566" s="122"/>
      <c r="V2566" s="124" t="s">
        <v>94</v>
      </c>
      <c r="W2566" s="125">
        <f>IFERROR((1*MIN(MAX(X2560,0.5*IF(SUM('Run Rate History'!E259:AD259)&gt;0,(MEDIAN(IF(B2560:AA2560&gt;0,B2560:AA2560))+MEDIAN(IF('Run Rate History'!E259:AD259&gt;0,'Run Rate History'!E259:AD259)))/2,MEDIAN(IF(B2560:AA2560&gt;0,B2560:AA2560)))),2*IF(SUM('Run Rate History'!E259:AD259)&gt;0,(MEDIAN(IF(B2560:AA2560&gt;0,B2560:AA2560))+MEDIAN(IF('Run Rate History'!E259:AD259&gt;0,'Run Rate History'!E259:AD259)))/2,MEDIAN(IF(B2560:AA2560&gt;0,B2560:AA2560))))+2*MIN(MAX(Y2560,0.5*IF(SUM('Run Rate History'!E259:AD259)&gt;0,(MEDIAN(IF(B2560:AA2560&gt;0,B2560:AA2560))+MEDIAN(IF('Run Rate History'!E259:AD259&gt;0,'Run Rate History'!E259:AD259)))/2,MEDIAN(IF(B2560:AA2560&gt;0,B2560:AA2560)))),2*IF(SUM('Run Rate History'!E259:AD259)&gt;0,(MEDIAN(IF(B2560:AA2560&gt;0,B2560:AA2560))+MEDIAN(IF('Run Rate History'!E259:AD259&gt;0,'Run Rate History'!E259:AD259)))/2,MEDIAN(IF(B2560:AA2560&gt;0,B2560:AA2560))))+3*MIN(MAX(Z2560,0.5*IF(SUM('Run Rate History'!E259:AD259)&gt;0,(MEDIAN(IF(B2560:AA2560&gt;0,B2560:AA2560))+MEDIAN(IF('Run Rate History'!E259:AD259&gt;0,'Run Rate History'!E259:AD259)))/2,MEDIAN(IF(B2560:AA2560&gt;0,B2560:AA2560)))),2*IF(SUM('Run Rate History'!E259:AD259)&gt;0,(MEDIAN(IF(B2560:AA2560&gt;0,B2560:AA2560))+MEDIAN(IF('Run Rate History'!E259:AD259&gt;0,'Run Rate History'!E259:AD259)))/2,MEDIAN(IF(B2560:AA2560&gt;0,B2560:AA2560))))+4*MIN(MAX(AA2560,0.5*IF(SUM('Run Rate History'!E259:AD259)&gt;0,(MEDIAN(IF(B2560:AA2560&gt;0,B2560:AA2560))+MEDIAN(IF('Run Rate History'!E259:AD259&gt;0,'Run Rate History'!E259:AD259)))/2,MEDIAN(IF(B2560:AA2560&gt;0,B2560:AA2560)))),2*IF(SUM('Run Rate History'!E259:AD259)&gt;0,(MEDIAN(IF(B2560:AA2560&gt;0,B2560:AA2560))+MEDIAN(IF('Run Rate History'!E259:AD259&gt;0,'Run Rate History'!E259:AD259)))/2,MEDIAN(IF(B2560:AA2560&gt;0,B2560:AA2560)))))/10,0)</f>
        <v>52.15</v>
      </c>
      <c r="X2566" s="129" t="s">
        <v>1174</v>
      </c>
      <c r="Y2566" s="130">
        <f>IFERROR(VLOOKUP(A2558,'Stanje zaliha'!A:E,5,FALSE()),0)</f>
        <v>102</v>
      </c>
      <c r="Z2566" s="131"/>
      <c r="AA2566" s="113" t="s">
        <v>1175</v>
      </c>
      <c r="AB2566" s="118">
        <f t="shared" ref="AB2566:AN2566" si="510">SUM(AB2562:AB2565)</f>
        <v>0</v>
      </c>
      <c r="AC2566" s="118">
        <f t="shared" si="510"/>
        <v>0</v>
      </c>
      <c r="AD2566" s="118">
        <f t="shared" si="510"/>
        <v>0</v>
      </c>
      <c r="AE2566" s="118">
        <f t="shared" si="510"/>
        <v>0</v>
      </c>
      <c r="AF2566" s="118">
        <f t="shared" si="510"/>
        <v>0</v>
      </c>
      <c r="AG2566" s="118">
        <f t="shared" si="510"/>
        <v>0</v>
      </c>
      <c r="AH2566" s="118">
        <f t="shared" si="510"/>
        <v>0</v>
      </c>
      <c r="AI2566" s="118">
        <f t="shared" si="510"/>
        <v>0</v>
      </c>
      <c r="AJ2566" s="118">
        <f t="shared" si="510"/>
        <v>0</v>
      </c>
      <c r="AK2566" s="118">
        <f t="shared" si="510"/>
        <v>0</v>
      </c>
      <c r="AL2566" s="118">
        <f t="shared" si="510"/>
        <v>0</v>
      </c>
      <c r="AM2566" s="118">
        <f t="shared" si="510"/>
        <v>0</v>
      </c>
      <c r="AN2566" s="118">
        <f t="shared" si="510"/>
        <v>0</v>
      </c>
      <c r="AQ2566" t="str">
        <f>AQ2558</f>
        <v/>
      </c>
    </row>
    <row r="2567" spans="1:43" ht="14.25" customHeight="1" x14ac:dyDescent="0.25">
      <c r="A2567" s="1"/>
      <c r="B2567" s="122"/>
      <c r="C2567" s="122"/>
      <c r="D2567" s="122"/>
      <c r="E2567" s="122"/>
      <c r="F2567" s="122"/>
      <c r="G2567" s="122"/>
      <c r="H2567" s="122"/>
      <c r="I2567" s="122"/>
      <c r="J2567" s="122"/>
      <c r="K2567" s="122"/>
      <c r="L2567" s="122"/>
      <c r="M2567" s="122"/>
      <c r="N2567" s="122"/>
      <c r="O2567" s="122"/>
      <c r="P2567" s="122"/>
      <c r="Q2567" s="122"/>
      <c r="R2567" s="122"/>
      <c r="S2567" s="122"/>
      <c r="T2567" s="122"/>
      <c r="U2567" s="122"/>
      <c r="V2567" s="124" t="s">
        <v>95</v>
      </c>
      <c r="W2567" s="125">
        <f>IFERROR(0.6*W2566+0.4*W2565,0)</f>
        <v>44.306666666666665</v>
      </c>
      <c r="X2567" s="132" t="s">
        <v>1176</v>
      </c>
      <c r="Y2567" s="133">
        <f>IFERROR(SUMIF('Popis poslanih narudžbi'!A:A,A2558,'Popis poslanih narudžbi'!C:C),0)</f>
        <v>0</v>
      </c>
      <c r="Z2567" s="131"/>
      <c r="AA2567" s="134" t="s">
        <v>1177</v>
      </c>
      <c r="AB2567" s="118">
        <f t="shared" ref="AB2567:AN2567" si="511">AB2560+AB2566</f>
        <v>63</v>
      </c>
      <c r="AC2567" s="118">
        <f t="shared" si="511"/>
        <v>63</v>
      </c>
      <c r="AD2567" s="118">
        <f t="shared" si="511"/>
        <v>63</v>
      </c>
      <c r="AE2567" s="118">
        <f t="shared" si="511"/>
        <v>63</v>
      </c>
      <c r="AF2567" s="118">
        <f t="shared" si="511"/>
        <v>63</v>
      </c>
      <c r="AG2567" s="118">
        <f t="shared" si="511"/>
        <v>63</v>
      </c>
      <c r="AH2567" s="118">
        <f t="shared" si="511"/>
        <v>63</v>
      </c>
      <c r="AI2567" s="118">
        <f t="shared" si="511"/>
        <v>63</v>
      </c>
      <c r="AJ2567" s="118">
        <f t="shared" si="511"/>
        <v>63</v>
      </c>
      <c r="AK2567" s="118">
        <f t="shared" si="511"/>
        <v>63</v>
      </c>
      <c r="AL2567" s="118">
        <f t="shared" si="511"/>
        <v>63</v>
      </c>
      <c r="AM2567" s="118">
        <f t="shared" si="511"/>
        <v>63</v>
      </c>
      <c r="AN2567" s="118">
        <f t="shared" si="511"/>
        <v>63</v>
      </c>
      <c r="AQ2567" t="str">
        <f>AQ2558</f>
        <v/>
      </c>
    </row>
    <row r="2568" spans="1:43" ht="14.25" customHeight="1" x14ac:dyDescent="0.25">
      <c r="A2568" s="107" t="str">
        <f>'Run Rate'!A260</f>
        <v>UFC16122</v>
      </c>
      <c r="B2568" s="135" t="str">
        <f>'Run Rate'!B260</f>
        <v>OPRO SELF-FIT GOLD UFC Braces Black Metal/Silver</v>
      </c>
      <c r="C2568" s="135" t="str">
        <f>'Run Rate'!C260</f>
        <v>BORILAČKA OPREMA</v>
      </c>
      <c r="D2568" s="135" t="str">
        <f>'Run Rate'!D260</f>
        <v>02 SILVER</v>
      </c>
      <c r="E2568" s="122"/>
      <c r="F2568" s="122"/>
      <c r="G2568" s="122"/>
      <c r="H2568" s="122"/>
      <c r="I2568" s="122"/>
      <c r="J2568" s="122"/>
      <c r="K2568" s="122"/>
      <c r="L2568" s="122"/>
      <c r="M2568" s="122"/>
      <c r="N2568" s="122"/>
      <c r="O2568" s="122"/>
      <c r="P2568" s="122"/>
      <c r="Q2568" s="122"/>
      <c r="R2568" s="122"/>
      <c r="S2568" s="122"/>
      <c r="T2568" s="122"/>
      <c r="U2568" s="122"/>
      <c r="V2568" s="122"/>
      <c r="W2568" s="122"/>
      <c r="X2568" s="122"/>
      <c r="Y2568" s="122"/>
      <c r="Z2568" s="122"/>
      <c r="AA2568" s="122"/>
      <c r="AB2568" s="122"/>
      <c r="AC2568" s="122"/>
      <c r="AD2568" s="122"/>
      <c r="AE2568" s="122"/>
      <c r="AF2568" s="122"/>
      <c r="AG2568" s="122"/>
      <c r="AH2568" s="122"/>
      <c r="AI2568" s="122"/>
      <c r="AJ2568" s="122"/>
      <c r="AK2568" s="122"/>
      <c r="AL2568" s="122"/>
      <c r="AM2568" s="122"/>
      <c r="AN2568" s="122"/>
      <c r="AQ2568" t="str">
        <f>IF(AND(OR($B$1="ALL",$B$1=C2568),OR($E$1="ALL",$E$1=D2568),OR($B$2="ALL",$B$2=A2568),OR($E$2="ALL",IFERROR(SEARCH($E$2,B2568),0)&gt;0)),"MATCH","")</f>
        <v/>
      </c>
    </row>
    <row r="2569" spans="1:43" ht="14.25" customHeight="1" x14ac:dyDescent="0.25">
      <c r="A2569" s="108" t="s">
        <v>1137</v>
      </c>
      <c r="B2569" s="136" t="s">
        <v>1138</v>
      </c>
      <c r="C2569" s="136" t="s">
        <v>1139</v>
      </c>
      <c r="D2569" s="136" t="s">
        <v>1140</v>
      </c>
      <c r="E2569" s="136" t="s">
        <v>1141</v>
      </c>
      <c r="F2569" s="136" t="s">
        <v>1142</v>
      </c>
      <c r="G2569" s="136" t="s">
        <v>1143</v>
      </c>
      <c r="H2569" s="136" t="s">
        <v>1144</v>
      </c>
      <c r="I2569" s="136" t="s">
        <v>1145</v>
      </c>
      <c r="J2569" s="136" t="s">
        <v>1146</v>
      </c>
      <c r="K2569" s="136" t="s">
        <v>1147</v>
      </c>
      <c r="L2569" s="136" t="s">
        <v>1148</v>
      </c>
      <c r="M2569" s="136" t="s">
        <v>1149</v>
      </c>
      <c r="N2569" s="136" t="s">
        <v>1150</v>
      </c>
      <c r="O2569" s="136" t="s">
        <v>1151</v>
      </c>
      <c r="P2569" s="136" t="s">
        <v>1152</v>
      </c>
      <c r="Q2569" s="136" t="s">
        <v>1153</v>
      </c>
      <c r="R2569" s="136" t="s">
        <v>1154</v>
      </c>
      <c r="S2569" s="136" t="s">
        <v>1155</v>
      </c>
      <c r="T2569" s="136" t="s">
        <v>1156</v>
      </c>
      <c r="U2569" s="136" t="s">
        <v>1157</v>
      </c>
      <c r="V2569" s="136" t="s">
        <v>1158</v>
      </c>
      <c r="W2569" s="136" t="s">
        <v>1159</v>
      </c>
      <c r="X2569" s="136" t="s">
        <v>1160</v>
      </c>
      <c r="Y2569" s="136" t="s">
        <v>1161</v>
      </c>
      <c r="Z2569" s="136" t="s">
        <v>1162</v>
      </c>
      <c r="AA2569" s="136" t="s">
        <v>1163</v>
      </c>
      <c r="AB2569" s="137" t="s">
        <v>156</v>
      </c>
      <c r="AC2569" s="137" t="s">
        <v>157</v>
      </c>
      <c r="AD2569" s="137" t="s">
        <v>158</v>
      </c>
      <c r="AE2569" s="137" t="s">
        <v>139</v>
      </c>
      <c r="AF2569" s="138" t="s">
        <v>140</v>
      </c>
      <c r="AG2569" s="138" t="s">
        <v>141</v>
      </c>
      <c r="AH2569" s="138" t="s">
        <v>142</v>
      </c>
      <c r="AI2569" s="138" t="s">
        <v>143</v>
      </c>
      <c r="AJ2569" s="139" t="s">
        <v>144</v>
      </c>
      <c r="AK2569" s="139" t="s">
        <v>145</v>
      </c>
      <c r="AL2569" s="139" t="s">
        <v>146</v>
      </c>
      <c r="AM2569" s="140" t="s">
        <v>147</v>
      </c>
      <c r="AN2569" s="140" t="s">
        <v>148</v>
      </c>
      <c r="AQ2569" t="str">
        <f>AQ2568</f>
        <v/>
      </c>
    </row>
    <row r="2570" spans="1:43" ht="14.25" customHeight="1" x14ac:dyDescent="0.25">
      <c r="A2570" s="99" t="s">
        <v>1164</v>
      </c>
      <c r="B2570" s="112">
        <f>'Run Rate'!E260</f>
        <v>20</v>
      </c>
      <c r="C2570" s="112">
        <f>'Run Rate'!F260</f>
        <v>22</v>
      </c>
      <c r="D2570" s="112">
        <f>'Run Rate'!G260</f>
        <v>26</v>
      </c>
      <c r="E2570" s="112">
        <f>'Run Rate'!H260</f>
        <v>16</v>
      </c>
      <c r="F2570" s="112">
        <f>'Run Rate'!I260</f>
        <v>18</v>
      </c>
      <c r="G2570" s="112">
        <f>'Run Rate'!J260</f>
        <v>25</v>
      </c>
      <c r="H2570" s="112">
        <f>'Run Rate'!K260</f>
        <v>13</v>
      </c>
      <c r="I2570" s="112">
        <f>'Run Rate'!L260</f>
        <v>12</v>
      </c>
      <c r="J2570" s="112">
        <f>'Run Rate'!M260</f>
        <v>11</v>
      </c>
      <c r="K2570" s="112">
        <f>'Run Rate'!N260</f>
        <v>10</v>
      </c>
      <c r="L2570" s="112">
        <f>'Run Rate'!O260</f>
        <v>21</v>
      </c>
      <c r="M2570" s="112">
        <f>'Run Rate'!P260</f>
        <v>17</v>
      </c>
      <c r="N2570" s="112">
        <f>'Run Rate'!Q260</f>
        <v>17</v>
      </c>
      <c r="O2570" s="112">
        <f>'Run Rate'!R260</f>
        <v>3</v>
      </c>
      <c r="P2570" s="112">
        <f>'Run Rate'!S260</f>
        <v>1</v>
      </c>
      <c r="Q2570" s="112">
        <f>'Run Rate'!T260</f>
        <v>11</v>
      </c>
      <c r="R2570" s="112">
        <f>'Run Rate'!U260</f>
        <v>15</v>
      </c>
      <c r="S2570" s="112">
        <f>'Run Rate'!V260</f>
        <v>12</v>
      </c>
      <c r="T2570" s="112">
        <f>'Run Rate'!W260</f>
        <v>9</v>
      </c>
      <c r="U2570" s="112">
        <f>'Run Rate'!X260</f>
        <v>14</v>
      </c>
      <c r="V2570" s="112">
        <f>'Run Rate'!Y260</f>
        <v>13</v>
      </c>
      <c r="W2570" s="112">
        <f>'Run Rate'!Z260</f>
        <v>13</v>
      </c>
      <c r="X2570" s="112">
        <f>'Run Rate'!AA260</f>
        <v>17</v>
      </c>
      <c r="Y2570" s="112">
        <f>'Run Rate'!AB260</f>
        <v>17</v>
      </c>
      <c r="Z2570" s="112">
        <f>'Run Rate'!AC260</f>
        <v>12</v>
      </c>
      <c r="AA2570" s="112">
        <f>'Run Rate'!AD260</f>
        <v>8</v>
      </c>
      <c r="AB2570" s="113">
        <v>11</v>
      </c>
      <c r="AC2570" s="112">
        <v>10</v>
      </c>
      <c r="AD2570" s="112">
        <v>11</v>
      </c>
      <c r="AE2570" s="112">
        <v>10</v>
      </c>
      <c r="AF2570" s="112">
        <v>11</v>
      </c>
      <c r="AG2570" s="112">
        <v>11</v>
      </c>
      <c r="AH2570" s="112">
        <v>11</v>
      </c>
      <c r="AI2570" s="112">
        <v>11</v>
      </c>
      <c r="AJ2570" s="112">
        <v>11</v>
      </c>
      <c r="AK2570" s="112">
        <v>11</v>
      </c>
      <c r="AL2570" s="112">
        <v>11</v>
      </c>
      <c r="AM2570" s="112">
        <v>11</v>
      </c>
      <c r="AN2570" s="112">
        <v>11</v>
      </c>
      <c r="AQ2570" t="str">
        <f>AQ2568</f>
        <v/>
      </c>
    </row>
    <row r="2571" spans="1:43" ht="14.25" customHeight="1" x14ac:dyDescent="0.25">
      <c r="A2571" s="99" t="s">
        <v>1165</v>
      </c>
      <c r="B2571" s="114"/>
      <c r="C2571" s="114"/>
      <c r="D2571" s="114"/>
      <c r="E2571" s="114"/>
      <c r="F2571" s="114"/>
      <c r="G2571" s="114"/>
      <c r="H2571" s="114"/>
      <c r="I2571" s="114"/>
      <c r="J2571" s="114"/>
      <c r="K2571" s="114"/>
      <c r="L2571" s="114"/>
      <c r="M2571" s="114"/>
      <c r="N2571" s="114"/>
      <c r="O2571" s="114"/>
      <c r="P2571" s="114"/>
      <c r="Q2571" s="114"/>
      <c r="R2571" s="114"/>
      <c r="S2571" s="114"/>
      <c r="T2571" s="114"/>
      <c r="U2571" s="114"/>
      <c r="V2571" s="114"/>
      <c r="W2571" s="115"/>
      <c r="X2571" s="115"/>
      <c r="Y2571" s="115"/>
      <c r="Z2571" s="115"/>
      <c r="AA2571" s="112" t="s">
        <v>1166</v>
      </c>
      <c r="AB2571" s="113"/>
      <c r="AC2571" s="112"/>
      <c r="AD2571" s="112"/>
      <c r="AE2571" s="112"/>
      <c r="AF2571" s="112"/>
      <c r="AG2571" s="112"/>
      <c r="AH2571" s="112"/>
      <c r="AI2571" s="112"/>
      <c r="AJ2571" s="112"/>
      <c r="AK2571" s="112"/>
      <c r="AL2571" s="112"/>
      <c r="AM2571" s="112"/>
      <c r="AN2571" s="112"/>
      <c r="AQ2571" t="str">
        <f>AQ2568</f>
        <v/>
      </c>
    </row>
    <row r="2572" spans="1:43" ht="14.25" customHeight="1" x14ac:dyDescent="0.25">
      <c r="A2572" s="99" t="s">
        <v>1167</v>
      </c>
      <c r="B2572" s="114"/>
      <c r="C2572" s="114"/>
      <c r="D2572" s="114"/>
      <c r="E2572" s="114"/>
      <c r="F2572" s="114"/>
      <c r="G2572" s="114"/>
      <c r="H2572" s="114"/>
      <c r="I2572" s="114"/>
      <c r="J2572" s="114"/>
      <c r="K2572" s="114"/>
      <c r="L2572" s="114"/>
      <c r="M2572" s="114"/>
      <c r="N2572" s="114"/>
      <c r="O2572" s="114"/>
      <c r="P2572" s="114"/>
      <c r="Q2572" s="114"/>
      <c r="R2572" s="114"/>
      <c r="S2572" s="114"/>
      <c r="T2572" s="114"/>
      <c r="U2572" s="114"/>
      <c r="V2572" s="114"/>
      <c r="W2572" s="115"/>
      <c r="X2572" s="116"/>
      <c r="Y2572" s="117"/>
      <c r="Z2572" s="115"/>
      <c r="AA2572" s="112" t="s">
        <v>1168</v>
      </c>
      <c r="AB2572" s="113">
        <f>'Demand Input VP'!B1289</f>
        <v>0</v>
      </c>
      <c r="AC2572" s="112">
        <f>'Demand Input VP'!C1289</f>
        <v>0</v>
      </c>
      <c r="AD2572" s="112">
        <f>'Demand Input VP'!D1289</f>
        <v>0</v>
      </c>
      <c r="AE2572" s="112">
        <f>'Demand Input VP'!E1289</f>
        <v>0</v>
      </c>
      <c r="AF2572" s="112">
        <f>'Demand Input VP'!F1289</f>
        <v>0</v>
      </c>
      <c r="AG2572" s="112">
        <f>'Demand Input VP'!G1289</f>
        <v>0</v>
      </c>
      <c r="AH2572" s="112">
        <f>'Demand Input VP'!H1289</f>
        <v>0</v>
      </c>
      <c r="AI2572" s="112">
        <f>'Demand Input VP'!I1289</f>
        <v>0</v>
      </c>
      <c r="AJ2572" s="112">
        <f>'Demand Input VP'!J1289</f>
        <v>0</v>
      </c>
      <c r="AK2572" s="112">
        <f>'Demand Input VP'!K1289</f>
        <v>0</v>
      </c>
      <c r="AL2572" s="112">
        <f>'Demand Input VP'!L1289</f>
        <v>0</v>
      </c>
      <c r="AM2572" s="112">
        <f>'Demand Input VP'!M1289</f>
        <v>0</v>
      </c>
      <c r="AN2572" s="112">
        <f>'Demand Input VP'!N1289</f>
        <v>0</v>
      </c>
      <c r="AQ2572" t="str">
        <f>AQ2568</f>
        <v/>
      </c>
    </row>
    <row r="2573" spans="1:43" ht="14.25" customHeight="1" x14ac:dyDescent="0.25">
      <c r="A2573" s="99" t="s">
        <v>1169</v>
      </c>
      <c r="B2573" s="118"/>
      <c r="C2573" s="118"/>
      <c r="D2573" s="118"/>
      <c r="E2573" s="118"/>
      <c r="F2573" s="118"/>
      <c r="G2573" s="118"/>
      <c r="H2573" s="118"/>
      <c r="I2573" s="118"/>
      <c r="J2573" s="118"/>
      <c r="K2573" s="118"/>
      <c r="L2573" s="118"/>
      <c r="M2573" s="118"/>
      <c r="N2573" s="118"/>
      <c r="O2573" s="118"/>
      <c r="P2573" s="118"/>
      <c r="Q2573" s="118"/>
      <c r="R2573" s="118"/>
      <c r="S2573" s="118"/>
      <c r="T2573" s="118"/>
      <c r="U2573" s="118"/>
      <c r="V2573" s="118"/>
      <c r="W2573" s="115"/>
      <c r="X2573" s="116"/>
      <c r="Y2573" s="117"/>
      <c r="Z2573" s="119"/>
      <c r="AA2573" s="120" t="s">
        <v>1170</v>
      </c>
      <c r="AB2573" s="121">
        <f>'Demand Input VP'!B1288</f>
        <v>0</v>
      </c>
      <c r="AC2573" s="120">
        <f>'Demand Input VP'!C1288</f>
        <v>0</v>
      </c>
      <c r="AD2573" s="120">
        <f>'Demand Input VP'!D1288</f>
        <v>0</v>
      </c>
      <c r="AE2573" s="120">
        <f>'Demand Input VP'!E1288</f>
        <v>0</v>
      </c>
      <c r="AF2573" s="120">
        <f>'Demand Input VP'!F1288</f>
        <v>0</v>
      </c>
      <c r="AG2573" s="120">
        <f>'Demand Input VP'!G1288</f>
        <v>0</v>
      </c>
      <c r="AH2573" s="120">
        <f>'Demand Input VP'!H1288</f>
        <v>0</v>
      </c>
      <c r="AI2573" s="120">
        <f>'Demand Input VP'!I1288</f>
        <v>0</v>
      </c>
      <c r="AJ2573" s="120">
        <f>'Demand Input VP'!J1288</f>
        <v>0</v>
      </c>
      <c r="AK2573" s="120">
        <f>'Demand Input VP'!K1288</f>
        <v>0</v>
      </c>
      <c r="AL2573" s="120">
        <f>'Demand Input VP'!L1288</f>
        <v>0</v>
      </c>
      <c r="AM2573" s="120">
        <f>'Demand Input VP'!M1288</f>
        <v>0</v>
      </c>
      <c r="AN2573" s="120">
        <f>'Demand Input VP'!N1288</f>
        <v>0</v>
      </c>
      <c r="AQ2573" t="str">
        <f>AQ2568</f>
        <v/>
      </c>
    </row>
    <row r="2574" spans="1:43" ht="14.25" customHeight="1" x14ac:dyDescent="0.25">
      <c r="A2574" s="1"/>
      <c r="B2574" s="122"/>
      <c r="C2574" s="122"/>
      <c r="D2574" s="122"/>
      <c r="E2574" s="122"/>
      <c r="F2574" s="122"/>
      <c r="G2574" s="122"/>
      <c r="H2574" s="122"/>
      <c r="I2574" s="122"/>
      <c r="J2574" s="122"/>
      <c r="K2574" s="122"/>
      <c r="L2574" s="122"/>
      <c r="M2574" s="122"/>
      <c r="N2574" s="122"/>
      <c r="O2574" s="122"/>
      <c r="P2574" s="122"/>
      <c r="Q2574" s="122"/>
      <c r="R2574" s="122"/>
      <c r="S2574" s="122"/>
      <c r="T2574" s="122"/>
      <c r="U2574" s="122"/>
      <c r="V2574" s="122"/>
      <c r="W2574" s="123"/>
      <c r="X2574" s="116"/>
      <c r="Y2574" s="117"/>
      <c r="Z2574" s="123"/>
      <c r="AA2574" s="112" t="s">
        <v>1171</v>
      </c>
      <c r="AB2574" s="113">
        <f>'Demand Input MP'!B1289</f>
        <v>0</v>
      </c>
      <c r="AC2574" s="112">
        <f>'Demand Input MP'!C1289</f>
        <v>0</v>
      </c>
      <c r="AD2574" s="112">
        <f>'Demand Input MP'!D1289</f>
        <v>0</v>
      </c>
      <c r="AE2574" s="112">
        <f>'Demand Input MP'!E1289</f>
        <v>0</v>
      </c>
      <c r="AF2574" s="112">
        <f>'Demand Input MP'!F1289</f>
        <v>0</v>
      </c>
      <c r="AG2574" s="112">
        <f>'Demand Input MP'!G1289</f>
        <v>0</v>
      </c>
      <c r="AH2574" s="112">
        <f>'Demand Input MP'!H1289</f>
        <v>0</v>
      </c>
      <c r="AI2574" s="112">
        <f>'Demand Input MP'!I1289</f>
        <v>0</v>
      </c>
      <c r="AJ2574" s="112">
        <f>'Demand Input MP'!J1289</f>
        <v>0</v>
      </c>
      <c r="AK2574" s="112">
        <f>'Demand Input MP'!K1289</f>
        <v>0</v>
      </c>
      <c r="AL2574" s="112">
        <f>'Demand Input MP'!L1289</f>
        <v>0</v>
      </c>
      <c r="AM2574" s="112">
        <f>'Demand Input MP'!M1289</f>
        <v>0</v>
      </c>
      <c r="AN2574" s="112">
        <f>'Demand Input MP'!N1289</f>
        <v>0</v>
      </c>
      <c r="AQ2574" t="str">
        <f>AQ2568</f>
        <v/>
      </c>
    </row>
    <row r="2575" spans="1:43" ht="14.25" customHeight="1" x14ac:dyDescent="0.25">
      <c r="A2575" s="1"/>
      <c r="B2575" s="122"/>
      <c r="C2575" s="122"/>
      <c r="D2575" s="122"/>
      <c r="E2575" s="122"/>
      <c r="F2575" s="122"/>
      <c r="G2575" s="122"/>
      <c r="H2575" s="122"/>
      <c r="I2575" s="122"/>
      <c r="J2575" s="122"/>
      <c r="K2575" s="122"/>
      <c r="L2575" s="122"/>
      <c r="M2575" s="122"/>
      <c r="N2575" s="122"/>
      <c r="O2575" s="122"/>
      <c r="P2575" s="122"/>
      <c r="Q2575" s="122"/>
      <c r="R2575" s="122"/>
      <c r="S2575" s="122"/>
      <c r="T2575" s="122"/>
      <c r="U2575" s="122"/>
      <c r="V2575" s="124" t="s">
        <v>91</v>
      </c>
      <c r="W2575" s="125">
        <f>IFERROR(IF(SUM('Run Rate History'!E260:AD260)&gt;0,(SUMPRODUCT((B2570:AA2570&gt;=PERCENTILE(B2570:AA2570,0.1))*(B2570:AA2570&lt;=PERCENTILE(B2570:AA2570,0.9))*B2570:AA2570)+SUMPRODUCT(('Run Rate History'!E260:AD260&gt;=PERCENTILE(B2570:AA2570,0.1))*('Run Rate History'!E260:AD260&lt;=PERCENTILE(B2570:AA2570,0.9))*'Run Rate History'!E260:AD260))/(SUMPRODUCT((B2570:AA2570&gt;=PERCENTILE(B2570:AA2570,0.1))*(B2570:AA2570&lt;=PERCENTILE(B2570:AA2570,0.9))*1)+SUMPRODUCT(('Run Rate History'!E260:AD260&gt;=PERCENTILE(B2570:AA2570,0.1))*('Run Rate History'!E260:AD260&lt;=PERCENTILE(B2570:AA2570,0.9))*1)),TRIMMEAN(B2570:AA2570,0.15)),0)</f>
        <v>13.777777777777779</v>
      </c>
      <c r="X2575" s="126" t="s">
        <v>1172</v>
      </c>
      <c r="Y2575" s="127">
        <f>SUM(B2570:AA2570)/26</f>
        <v>14.346153846153847</v>
      </c>
      <c r="Z2575" s="128"/>
      <c r="AA2575" s="112" t="s">
        <v>1173</v>
      </c>
      <c r="AB2575" s="113">
        <f>'Demand Input MP'!B1288</f>
        <v>0</v>
      </c>
      <c r="AC2575" s="112">
        <f>'Demand Input MP'!C1288</f>
        <v>0</v>
      </c>
      <c r="AD2575" s="112">
        <f>'Demand Input MP'!D1288</f>
        <v>0</v>
      </c>
      <c r="AE2575" s="112">
        <f>'Demand Input MP'!E1288</f>
        <v>0</v>
      </c>
      <c r="AF2575" s="112">
        <f>'Demand Input MP'!F1288</f>
        <v>0</v>
      </c>
      <c r="AG2575" s="112">
        <f>'Demand Input MP'!G1288</f>
        <v>0</v>
      </c>
      <c r="AH2575" s="112">
        <f>'Demand Input MP'!H1288</f>
        <v>0</v>
      </c>
      <c r="AI2575" s="112">
        <f>'Demand Input MP'!I1288</f>
        <v>0</v>
      </c>
      <c r="AJ2575" s="112">
        <f>'Demand Input MP'!J1288</f>
        <v>0</v>
      </c>
      <c r="AK2575" s="112">
        <f>'Demand Input MP'!K1288</f>
        <v>0</v>
      </c>
      <c r="AL2575" s="112">
        <f>'Demand Input MP'!L1288</f>
        <v>0</v>
      </c>
      <c r="AM2575" s="112">
        <f>'Demand Input MP'!M1288</f>
        <v>0</v>
      </c>
      <c r="AN2575" s="112">
        <f>'Demand Input MP'!N1288</f>
        <v>0</v>
      </c>
      <c r="AQ2575" t="str">
        <f>AQ2568</f>
        <v/>
      </c>
    </row>
    <row r="2576" spans="1:43" ht="14.25" customHeight="1" x14ac:dyDescent="0.25">
      <c r="A2576" s="1"/>
      <c r="B2576" s="122"/>
      <c r="C2576" s="122"/>
      <c r="D2576" s="122"/>
      <c r="E2576" s="122"/>
      <c r="F2576" s="122"/>
      <c r="G2576" s="122"/>
      <c r="H2576" s="122"/>
      <c r="I2576" s="122"/>
      <c r="J2576" s="122"/>
      <c r="K2576" s="122"/>
      <c r="L2576" s="122"/>
      <c r="M2576" s="122"/>
      <c r="N2576" s="122"/>
      <c r="O2576" s="122"/>
      <c r="P2576" s="122"/>
      <c r="Q2576" s="122"/>
      <c r="R2576" s="122"/>
      <c r="S2576" s="122"/>
      <c r="T2576" s="122"/>
      <c r="U2576" s="122"/>
      <c r="V2576" s="124" t="s">
        <v>94</v>
      </c>
      <c r="W2576" s="125">
        <f>IFERROR((1*MIN(MAX(X2570,0.5*IF(SUM('Run Rate History'!E260:AD260)&gt;0,(MEDIAN(IF(B2570:AA2570&gt;0,B2570:AA2570))+MEDIAN(IF('Run Rate History'!E260:AD260&gt;0,'Run Rate History'!E260:AD260)))/2,MEDIAN(IF(B2570:AA2570&gt;0,B2570:AA2570)))),2*IF(SUM('Run Rate History'!E260:AD260)&gt;0,(MEDIAN(IF(B2570:AA2570&gt;0,B2570:AA2570))+MEDIAN(IF('Run Rate History'!E260:AD260&gt;0,'Run Rate History'!E260:AD260)))/2,MEDIAN(IF(B2570:AA2570&gt;0,B2570:AA2570))))+2*MIN(MAX(Y2570,0.5*IF(SUM('Run Rate History'!E260:AD260)&gt;0,(MEDIAN(IF(B2570:AA2570&gt;0,B2570:AA2570))+MEDIAN(IF('Run Rate History'!E260:AD260&gt;0,'Run Rate History'!E260:AD260)))/2,MEDIAN(IF(B2570:AA2570&gt;0,B2570:AA2570)))),2*IF(SUM('Run Rate History'!E260:AD260)&gt;0,(MEDIAN(IF(B2570:AA2570&gt;0,B2570:AA2570))+MEDIAN(IF('Run Rate History'!E260:AD260&gt;0,'Run Rate History'!E260:AD260)))/2,MEDIAN(IF(B2570:AA2570&gt;0,B2570:AA2570))))+3*MIN(MAX(Z2570,0.5*IF(SUM('Run Rate History'!E260:AD260)&gt;0,(MEDIAN(IF(B2570:AA2570&gt;0,B2570:AA2570))+MEDIAN(IF('Run Rate History'!E260:AD260&gt;0,'Run Rate History'!E260:AD260)))/2,MEDIAN(IF(B2570:AA2570&gt;0,B2570:AA2570)))),2*IF(SUM('Run Rate History'!E260:AD260)&gt;0,(MEDIAN(IF(B2570:AA2570&gt;0,B2570:AA2570))+MEDIAN(IF('Run Rate History'!E260:AD260&gt;0,'Run Rate History'!E260:AD260)))/2,MEDIAN(IF(B2570:AA2570&gt;0,B2570:AA2570))))+4*MIN(MAX(AA2570,0.5*IF(SUM('Run Rate History'!E260:AD260)&gt;0,(MEDIAN(IF(B2570:AA2570&gt;0,B2570:AA2570))+MEDIAN(IF('Run Rate History'!E260:AD260&gt;0,'Run Rate History'!E260:AD260)))/2,MEDIAN(IF(B2570:AA2570&gt;0,B2570:AA2570)))),2*IF(SUM('Run Rate History'!E260:AD260)&gt;0,(MEDIAN(IF(B2570:AA2570&gt;0,B2570:AA2570))+MEDIAN(IF('Run Rate History'!E260:AD260&gt;0,'Run Rate History'!E260:AD260)))/2,MEDIAN(IF(B2570:AA2570&gt;0,B2570:AA2570)))))/10,0)</f>
        <v>11.75</v>
      </c>
      <c r="X2576" s="129" t="s">
        <v>1174</v>
      </c>
      <c r="Y2576" s="130">
        <f>IFERROR(VLOOKUP(A2568,'Stanje zaliha'!A:E,5,FALSE()),0)</f>
        <v>93</v>
      </c>
      <c r="Z2576" s="131"/>
      <c r="AA2576" s="113" t="s">
        <v>1175</v>
      </c>
      <c r="AB2576" s="118">
        <f t="shared" ref="AB2576:AN2576" si="512">SUM(AB2572:AB2575)</f>
        <v>0</v>
      </c>
      <c r="AC2576" s="118">
        <f t="shared" si="512"/>
        <v>0</v>
      </c>
      <c r="AD2576" s="118">
        <f t="shared" si="512"/>
        <v>0</v>
      </c>
      <c r="AE2576" s="118">
        <f t="shared" si="512"/>
        <v>0</v>
      </c>
      <c r="AF2576" s="118">
        <f t="shared" si="512"/>
        <v>0</v>
      </c>
      <c r="AG2576" s="118">
        <f t="shared" si="512"/>
        <v>0</v>
      </c>
      <c r="AH2576" s="118">
        <f t="shared" si="512"/>
        <v>0</v>
      </c>
      <c r="AI2576" s="118">
        <f t="shared" si="512"/>
        <v>0</v>
      </c>
      <c r="AJ2576" s="118">
        <f t="shared" si="512"/>
        <v>0</v>
      </c>
      <c r="AK2576" s="118">
        <f t="shared" si="512"/>
        <v>0</v>
      </c>
      <c r="AL2576" s="118">
        <f t="shared" si="512"/>
        <v>0</v>
      </c>
      <c r="AM2576" s="118">
        <f t="shared" si="512"/>
        <v>0</v>
      </c>
      <c r="AN2576" s="118">
        <f t="shared" si="512"/>
        <v>0</v>
      </c>
      <c r="AQ2576" t="str">
        <f>AQ2568</f>
        <v/>
      </c>
    </row>
    <row r="2577" spans="1:43" ht="14.25" customHeight="1" x14ac:dyDescent="0.25">
      <c r="A2577" s="1"/>
      <c r="B2577" s="122"/>
      <c r="C2577" s="122"/>
      <c r="D2577" s="122"/>
      <c r="E2577" s="122"/>
      <c r="F2577" s="122"/>
      <c r="G2577" s="122"/>
      <c r="H2577" s="122"/>
      <c r="I2577" s="122"/>
      <c r="J2577" s="122"/>
      <c r="K2577" s="122"/>
      <c r="L2577" s="122"/>
      <c r="M2577" s="122"/>
      <c r="N2577" s="122"/>
      <c r="O2577" s="122"/>
      <c r="P2577" s="122"/>
      <c r="Q2577" s="122"/>
      <c r="R2577" s="122"/>
      <c r="S2577" s="122"/>
      <c r="T2577" s="122"/>
      <c r="U2577" s="122"/>
      <c r="V2577" s="124" t="s">
        <v>95</v>
      </c>
      <c r="W2577" s="125">
        <f>IFERROR(0.6*W2576+0.4*W2575,0)</f>
        <v>12.561111111111112</v>
      </c>
      <c r="X2577" s="132" t="s">
        <v>1176</v>
      </c>
      <c r="Y2577" s="133">
        <f>IFERROR(SUMIF('Popis poslanih narudžbi'!A:A,A2568,'Popis poslanih narudžbi'!C:C),0)</f>
        <v>0</v>
      </c>
      <c r="Z2577" s="131"/>
      <c r="AA2577" s="134" t="s">
        <v>1177</v>
      </c>
      <c r="AB2577" s="118">
        <f t="shared" ref="AB2577:AN2577" si="513">AB2570+AB2576</f>
        <v>11</v>
      </c>
      <c r="AC2577" s="118">
        <f t="shared" si="513"/>
        <v>10</v>
      </c>
      <c r="AD2577" s="118">
        <f t="shared" si="513"/>
        <v>11</v>
      </c>
      <c r="AE2577" s="118">
        <f t="shared" si="513"/>
        <v>10</v>
      </c>
      <c r="AF2577" s="118">
        <f t="shared" si="513"/>
        <v>11</v>
      </c>
      <c r="AG2577" s="118">
        <f t="shared" si="513"/>
        <v>11</v>
      </c>
      <c r="AH2577" s="118">
        <f t="shared" si="513"/>
        <v>11</v>
      </c>
      <c r="AI2577" s="118">
        <f t="shared" si="513"/>
        <v>11</v>
      </c>
      <c r="AJ2577" s="118">
        <f t="shared" si="513"/>
        <v>11</v>
      </c>
      <c r="AK2577" s="118">
        <f t="shared" si="513"/>
        <v>11</v>
      </c>
      <c r="AL2577" s="118">
        <f t="shared" si="513"/>
        <v>11</v>
      </c>
      <c r="AM2577" s="118">
        <f t="shared" si="513"/>
        <v>11</v>
      </c>
      <c r="AN2577" s="118">
        <f t="shared" si="513"/>
        <v>11</v>
      </c>
      <c r="AQ2577" t="str">
        <f>AQ2568</f>
        <v/>
      </c>
    </row>
    <row r="2578" spans="1:43" ht="14.25" customHeight="1" x14ac:dyDescent="0.25">
      <c r="A2578" s="107" t="str">
        <f>'Run Rate'!A261</f>
        <v>SHM00078</v>
      </c>
      <c r="B2578" s="135" t="str">
        <f>'Run Rate'!B261</f>
        <v>DEFENDER, Blood Sweat Repeat, 600 ml</v>
      </c>
      <c r="C2578" s="135" t="str">
        <f>'Run Rate'!C261</f>
        <v>DRINKWARE I HOME</v>
      </c>
      <c r="D2578" s="135" t="str">
        <f>'Run Rate'!D261</f>
        <v>02 SILVER</v>
      </c>
      <c r="E2578" s="122"/>
      <c r="F2578" s="122"/>
      <c r="G2578" s="122"/>
      <c r="H2578" s="122"/>
      <c r="I2578" s="122"/>
      <c r="J2578" s="122"/>
      <c r="K2578" s="122"/>
      <c r="L2578" s="122"/>
      <c r="M2578" s="122"/>
      <c r="N2578" s="122"/>
      <c r="O2578" s="122"/>
      <c r="P2578" s="122"/>
      <c r="Q2578" s="122"/>
      <c r="R2578" s="122"/>
      <c r="S2578" s="122"/>
      <c r="T2578" s="122"/>
      <c r="U2578" s="122"/>
      <c r="V2578" s="122"/>
      <c r="W2578" s="122"/>
      <c r="X2578" s="122"/>
      <c r="Y2578" s="122"/>
      <c r="Z2578" s="122"/>
      <c r="AA2578" s="122"/>
      <c r="AB2578" s="122"/>
      <c r="AC2578" s="122"/>
      <c r="AD2578" s="122"/>
      <c r="AE2578" s="122"/>
      <c r="AF2578" s="122"/>
      <c r="AG2578" s="122"/>
      <c r="AH2578" s="122"/>
      <c r="AI2578" s="122"/>
      <c r="AJ2578" s="122"/>
      <c r="AK2578" s="122"/>
      <c r="AL2578" s="122"/>
      <c r="AM2578" s="122"/>
      <c r="AN2578" s="122"/>
      <c r="AQ2578" t="str">
        <f>IF(AND(OR($B$1="ALL",$B$1=C2578),OR($E$1="ALL",$E$1=D2578),OR($B$2="ALL",$B$2=A2578),OR($E$2="ALL",IFERROR(SEARCH($E$2,B2578),0)&gt;0)),"MATCH","")</f>
        <v/>
      </c>
    </row>
    <row r="2579" spans="1:43" ht="14.25" customHeight="1" x14ac:dyDescent="0.25">
      <c r="A2579" s="108" t="s">
        <v>1137</v>
      </c>
      <c r="B2579" s="136" t="s">
        <v>1138</v>
      </c>
      <c r="C2579" s="136" t="s">
        <v>1139</v>
      </c>
      <c r="D2579" s="136" t="s">
        <v>1140</v>
      </c>
      <c r="E2579" s="136" t="s">
        <v>1141</v>
      </c>
      <c r="F2579" s="136" t="s">
        <v>1142</v>
      </c>
      <c r="G2579" s="136" t="s">
        <v>1143</v>
      </c>
      <c r="H2579" s="136" t="s">
        <v>1144</v>
      </c>
      <c r="I2579" s="136" t="s">
        <v>1145</v>
      </c>
      <c r="J2579" s="136" t="s">
        <v>1146</v>
      </c>
      <c r="K2579" s="136" t="s">
        <v>1147</v>
      </c>
      <c r="L2579" s="136" t="s">
        <v>1148</v>
      </c>
      <c r="M2579" s="136" t="s">
        <v>1149</v>
      </c>
      <c r="N2579" s="136" t="s">
        <v>1150</v>
      </c>
      <c r="O2579" s="136" t="s">
        <v>1151</v>
      </c>
      <c r="P2579" s="136" t="s">
        <v>1152</v>
      </c>
      <c r="Q2579" s="136" t="s">
        <v>1153</v>
      </c>
      <c r="R2579" s="136" t="s">
        <v>1154</v>
      </c>
      <c r="S2579" s="136" t="s">
        <v>1155</v>
      </c>
      <c r="T2579" s="136" t="s">
        <v>1156</v>
      </c>
      <c r="U2579" s="136" t="s">
        <v>1157</v>
      </c>
      <c r="V2579" s="136" t="s">
        <v>1158</v>
      </c>
      <c r="W2579" s="136" t="s">
        <v>1159</v>
      </c>
      <c r="X2579" s="136" t="s">
        <v>1160</v>
      </c>
      <c r="Y2579" s="136" t="s">
        <v>1161</v>
      </c>
      <c r="Z2579" s="136" t="s">
        <v>1162</v>
      </c>
      <c r="AA2579" s="136" t="s">
        <v>1163</v>
      </c>
      <c r="AB2579" s="137" t="s">
        <v>156</v>
      </c>
      <c r="AC2579" s="137" t="s">
        <v>157</v>
      </c>
      <c r="AD2579" s="137" t="s">
        <v>158</v>
      </c>
      <c r="AE2579" s="137" t="s">
        <v>139</v>
      </c>
      <c r="AF2579" s="138" t="s">
        <v>140</v>
      </c>
      <c r="AG2579" s="138" t="s">
        <v>141</v>
      </c>
      <c r="AH2579" s="138" t="s">
        <v>142</v>
      </c>
      <c r="AI2579" s="138" t="s">
        <v>143</v>
      </c>
      <c r="AJ2579" s="139" t="s">
        <v>144</v>
      </c>
      <c r="AK2579" s="139" t="s">
        <v>145</v>
      </c>
      <c r="AL2579" s="139" t="s">
        <v>146</v>
      </c>
      <c r="AM2579" s="140" t="s">
        <v>147</v>
      </c>
      <c r="AN2579" s="140" t="s">
        <v>148</v>
      </c>
      <c r="AQ2579" t="str">
        <f>AQ2578</f>
        <v/>
      </c>
    </row>
    <row r="2580" spans="1:43" ht="14.25" customHeight="1" x14ac:dyDescent="0.25">
      <c r="A2580" s="99" t="s">
        <v>1164</v>
      </c>
      <c r="B2580" s="112">
        <f>'Run Rate'!E261</f>
        <v>26</v>
      </c>
      <c r="C2580" s="112">
        <f>'Run Rate'!F261</f>
        <v>30</v>
      </c>
      <c r="D2580" s="112">
        <f>'Run Rate'!G261</f>
        <v>23</v>
      </c>
      <c r="E2580" s="112">
        <f>'Run Rate'!H261</f>
        <v>37</v>
      </c>
      <c r="F2580" s="112">
        <f>'Run Rate'!I261</f>
        <v>16</v>
      </c>
      <c r="G2580" s="112">
        <f>'Run Rate'!J261</f>
        <v>25</v>
      </c>
      <c r="H2580" s="112">
        <f>'Run Rate'!K261</f>
        <v>28</v>
      </c>
      <c r="I2580" s="112">
        <f>'Run Rate'!L261</f>
        <v>31</v>
      </c>
      <c r="J2580" s="112">
        <f>'Run Rate'!M261</f>
        <v>5223</v>
      </c>
      <c r="K2580" s="112">
        <f>'Run Rate'!N261</f>
        <v>31</v>
      </c>
      <c r="L2580" s="112">
        <f>'Run Rate'!O261</f>
        <v>28</v>
      </c>
      <c r="M2580" s="112">
        <f>'Run Rate'!P261</f>
        <v>35</v>
      </c>
      <c r="N2580" s="112">
        <f>'Run Rate'!Q261</f>
        <v>41</v>
      </c>
      <c r="O2580" s="112">
        <f>'Run Rate'!R261</f>
        <v>13</v>
      </c>
      <c r="P2580" s="112">
        <f>'Run Rate'!S261</f>
        <v>9</v>
      </c>
      <c r="Q2580" s="112">
        <f>'Run Rate'!T261</f>
        <v>23</v>
      </c>
      <c r="R2580" s="112">
        <f>'Run Rate'!U261</f>
        <v>32</v>
      </c>
      <c r="S2580" s="112">
        <f>'Run Rate'!V261</f>
        <v>34</v>
      </c>
      <c r="T2580" s="112">
        <f>'Run Rate'!W261</f>
        <v>26</v>
      </c>
      <c r="U2580" s="112">
        <f>'Run Rate'!X261</f>
        <v>69</v>
      </c>
      <c r="V2580" s="112">
        <f>'Run Rate'!Y261</f>
        <v>46</v>
      </c>
      <c r="W2580" s="112">
        <f>'Run Rate'!Z261</f>
        <v>34</v>
      </c>
      <c r="X2580" s="112">
        <f>'Run Rate'!AA261</f>
        <v>25</v>
      </c>
      <c r="Y2580" s="112">
        <f>'Run Rate'!AB261</f>
        <v>62</v>
      </c>
      <c r="Z2580" s="112">
        <f>'Run Rate'!AC261</f>
        <v>31</v>
      </c>
      <c r="AA2580" s="112">
        <f>'Run Rate'!AD261</f>
        <v>25</v>
      </c>
      <c r="AB2580" s="113">
        <v>33</v>
      </c>
      <c r="AC2580" s="112">
        <v>35</v>
      </c>
      <c r="AD2580" s="112">
        <v>32</v>
      </c>
      <c r="AE2580" s="112">
        <v>32</v>
      </c>
      <c r="AF2580" s="112">
        <v>31</v>
      </c>
      <c r="AG2580" s="112">
        <v>31</v>
      </c>
      <c r="AH2580" s="112">
        <v>29</v>
      </c>
      <c r="AI2580" s="112">
        <v>29</v>
      </c>
      <c r="AJ2580" s="112">
        <v>28</v>
      </c>
      <c r="AK2580" s="112">
        <v>30</v>
      </c>
      <c r="AL2580" s="112">
        <v>30</v>
      </c>
      <c r="AM2580" s="112">
        <v>27</v>
      </c>
      <c r="AN2580" s="112">
        <v>27</v>
      </c>
      <c r="AQ2580" t="str">
        <f>AQ2578</f>
        <v/>
      </c>
    </row>
    <row r="2581" spans="1:43" ht="14.25" customHeight="1" x14ac:dyDescent="0.25">
      <c r="A2581" s="99" t="s">
        <v>1165</v>
      </c>
      <c r="B2581" s="114"/>
      <c r="C2581" s="114"/>
      <c r="D2581" s="114"/>
      <c r="E2581" s="114"/>
      <c r="F2581" s="114"/>
      <c r="G2581" s="114"/>
      <c r="H2581" s="114"/>
      <c r="I2581" s="114"/>
      <c r="J2581" s="114"/>
      <c r="K2581" s="114"/>
      <c r="L2581" s="114"/>
      <c r="M2581" s="114"/>
      <c r="N2581" s="114"/>
      <c r="O2581" s="114"/>
      <c r="P2581" s="114"/>
      <c r="Q2581" s="114"/>
      <c r="R2581" s="114"/>
      <c r="S2581" s="114"/>
      <c r="T2581" s="114"/>
      <c r="U2581" s="114"/>
      <c r="V2581" s="114"/>
      <c r="W2581" s="115"/>
      <c r="X2581" s="115"/>
      <c r="Y2581" s="115"/>
      <c r="Z2581" s="115"/>
      <c r="AA2581" s="112" t="s">
        <v>1166</v>
      </c>
      <c r="AB2581" s="113"/>
      <c r="AC2581" s="112"/>
      <c r="AD2581" s="112"/>
      <c r="AE2581" s="112"/>
      <c r="AF2581" s="112"/>
      <c r="AG2581" s="112"/>
      <c r="AH2581" s="112"/>
      <c r="AI2581" s="112"/>
      <c r="AJ2581" s="112"/>
      <c r="AK2581" s="112"/>
      <c r="AL2581" s="112"/>
      <c r="AM2581" s="112"/>
      <c r="AN2581" s="112"/>
      <c r="AQ2581" t="str">
        <f>AQ2578</f>
        <v/>
      </c>
    </row>
    <row r="2582" spans="1:43" ht="14.25" customHeight="1" x14ac:dyDescent="0.25">
      <c r="A2582" s="99" t="s">
        <v>1167</v>
      </c>
      <c r="B2582" s="114"/>
      <c r="C2582" s="114"/>
      <c r="D2582" s="114"/>
      <c r="E2582" s="114"/>
      <c r="F2582" s="114"/>
      <c r="G2582" s="114"/>
      <c r="H2582" s="114"/>
      <c r="I2582" s="114"/>
      <c r="J2582" s="114"/>
      <c r="K2582" s="114"/>
      <c r="L2582" s="114"/>
      <c r="M2582" s="114"/>
      <c r="N2582" s="114"/>
      <c r="O2582" s="114"/>
      <c r="P2582" s="114"/>
      <c r="Q2582" s="114"/>
      <c r="R2582" s="114"/>
      <c r="S2582" s="114"/>
      <c r="T2582" s="114"/>
      <c r="U2582" s="114"/>
      <c r="V2582" s="114"/>
      <c r="W2582" s="115"/>
      <c r="X2582" s="116"/>
      <c r="Y2582" s="117"/>
      <c r="Z2582" s="115"/>
      <c r="AA2582" s="112" t="s">
        <v>1168</v>
      </c>
      <c r="AB2582" s="113">
        <f>'Demand Input VP'!B1294</f>
        <v>0</v>
      </c>
      <c r="AC2582" s="112">
        <f>'Demand Input VP'!C1294</f>
        <v>0</v>
      </c>
      <c r="AD2582" s="112">
        <f>'Demand Input VP'!D1294</f>
        <v>0</v>
      </c>
      <c r="AE2582" s="112">
        <f>'Demand Input VP'!E1294</f>
        <v>0</v>
      </c>
      <c r="AF2582" s="112">
        <f>'Demand Input VP'!F1294</f>
        <v>0</v>
      </c>
      <c r="AG2582" s="112">
        <f>'Demand Input VP'!G1294</f>
        <v>0</v>
      </c>
      <c r="AH2582" s="112">
        <f>'Demand Input VP'!H1294</f>
        <v>0</v>
      </c>
      <c r="AI2582" s="112">
        <f>'Demand Input VP'!I1294</f>
        <v>0</v>
      </c>
      <c r="AJ2582" s="112">
        <f>'Demand Input VP'!J1294</f>
        <v>0</v>
      </c>
      <c r="AK2582" s="112">
        <f>'Demand Input VP'!K1294</f>
        <v>0</v>
      </c>
      <c r="AL2582" s="112">
        <f>'Demand Input VP'!L1294</f>
        <v>0</v>
      </c>
      <c r="AM2582" s="112">
        <f>'Demand Input VP'!M1294</f>
        <v>0</v>
      </c>
      <c r="AN2582" s="112">
        <f>'Demand Input VP'!N1294</f>
        <v>0</v>
      </c>
      <c r="AQ2582" t="str">
        <f>AQ2578</f>
        <v/>
      </c>
    </row>
    <row r="2583" spans="1:43" ht="14.25" customHeight="1" x14ac:dyDescent="0.25">
      <c r="A2583" s="99" t="s">
        <v>1169</v>
      </c>
      <c r="B2583" s="118"/>
      <c r="C2583" s="118"/>
      <c r="D2583" s="118"/>
      <c r="E2583" s="118"/>
      <c r="F2583" s="118"/>
      <c r="G2583" s="118"/>
      <c r="H2583" s="118"/>
      <c r="I2583" s="118"/>
      <c r="J2583" s="118"/>
      <c r="K2583" s="118"/>
      <c r="L2583" s="118"/>
      <c r="M2583" s="118"/>
      <c r="N2583" s="118"/>
      <c r="O2583" s="118"/>
      <c r="P2583" s="118"/>
      <c r="Q2583" s="118"/>
      <c r="R2583" s="118"/>
      <c r="S2583" s="118"/>
      <c r="T2583" s="118"/>
      <c r="U2583" s="118"/>
      <c r="V2583" s="118"/>
      <c r="W2583" s="115"/>
      <c r="X2583" s="116"/>
      <c r="Y2583" s="117"/>
      <c r="Z2583" s="119"/>
      <c r="AA2583" s="120" t="s">
        <v>1170</v>
      </c>
      <c r="AB2583" s="121">
        <f>'Demand Input VP'!B1293</f>
        <v>0</v>
      </c>
      <c r="AC2583" s="120">
        <f>'Demand Input VP'!C1293</f>
        <v>0</v>
      </c>
      <c r="AD2583" s="120">
        <f>'Demand Input VP'!D1293</f>
        <v>0</v>
      </c>
      <c r="AE2583" s="120">
        <f>'Demand Input VP'!E1293</f>
        <v>0</v>
      </c>
      <c r="AF2583" s="120">
        <f>'Demand Input VP'!F1293</f>
        <v>0</v>
      </c>
      <c r="AG2583" s="120">
        <f>'Demand Input VP'!G1293</f>
        <v>0</v>
      </c>
      <c r="AH2583" s="120">
        <f>'Demand Input VP'!H1293</f>
        <v>0</v>
      </c>
      <c r="AI2583" s="120">
        <f>'Demand Input VP'!I1293</f>
        <v>0</v>
      </c>
      <c r="AJ2583" s="120">
        <f>'Demand Input VP'!J1293</f>
        <v>0</v>
      </c>
      <c r="AK2583" s="120">
        <f>'Demand Input VP'!K1293</f>
        <v>0</v>
      </c>
      <c r="AL2583" s="120">
        <f>'Demand Input VP'!L1293</f>
        <v>0</v>
      </c>
      <c r="AM2583" s="120">
        <f>'Demand Input VP'!M1293</f>
        <v>0</v>
      </c>
      <c r="AN2583" s="120">
        <f>'Demand Input VP'!N1293</f>
        <v>0</v>
      </c>
      <c r="AQ2583" t="str">
        <f>AQ2578</f>
        <v/>
      </c>
    </row>
    <row r="2584" spans="1:43" ht="14.25" customHeight="1" x14ac:dyDescent="0.25">
      <c r="A2584" s="1"/>
      <c r="B2584" s="122"/>
      <c r="C2584" s="122"/>
      <c r="D2584" s="122"/>
      <c r="E2584" s="122"/>
      <c r="F2584" s="122"/>
      <c r="G2584" s="122"/>
      <c r="H2584" s="122"/>
      <c r="I2584" s="122"/>
      <c r="J2584" s="122"/>
      <c r="K2584" s="122"/>
      <c r="L2584" s="122"/>
      <c r="M2584" s="122"/>
      <c r="N2584" s="122"/>
      <c r="O2584" s="122"/>
      <c r="P2584" s="122"/>
      <c r="Q2584" s="122"/>
      <c r="R2584" s="122"/>
      <c r="S2584" s="122"/>
      <c r="T2584" s="122"/>
      <c r="U2584" s="122"/>
      <c r="V2584" s="122"/>
      <c r="W2584" s="123"/>
      <c r="X2584" s="116"/>
      <c r="Y2584" s="117"/>
      <c r="Z2584" s="123"/>
      <c r="AA2584" s="112" t="s">
        <v>1171</v>
      </c>
      <c r="AB2584" s="113">
        <f>'Demand Input MP'!B1294</f>
        <v>0</v>
      </c>
      <c r="AC2584" s="112">
        <f>'Demand Input MP'!C1294</f>
        <v>0</v>
      </c>
      <c r="AD2584" s="112">
        <f>'Demand Input MP'!D1294</f>
        <v>0</v>
      </c>
      <c r="AE2584" s="112">
        <f>'Demand Input MP'!E1294</f>
        <v>0</v>
      </c>
      <c r="AF2584" s="112">
        <f>'Demand Input MP'!F1294</f>
        <v>0</v>
      </c>
      <c r="AG2584" s="112">
        <f>'Demand Input MP'!G1294</f>
        <v>0</v>
      </c>
      <c r="AH2584" s="112">
        <f>'Demand Input MP'!H1294</f>
        <v>0</v>
      </c>
      <c r="AI2584" s="112">
        <f>'Demand Input MP'!I1294</f>
        <v>0</v>
      </c>
      <c r="AJ2584" s="112">
        <f>'Demand Input MP'!J1294</f>
        <v>0</v>
      </c>
      <c r="AK2584" s="112">
        <f>'Demand Input MP'!K1294</f>
        <v>0</v>
      </c>
      <c r="AL2584" s="112">
        <f>'Demand Input MP'!L1294</f>
        <v>0</v>
      </c>
      <c r="AM2584" s="112">
        <f>'Demand Input MP'!M1294</f>
        <v>0</v>
      </c>
      <c r="AN2584" s="112">
        <f>'Demand Input MP'!N1294</f>
        <v>0</v>
      </c>
      <c r="AQ2584" t="str">
        <f>AQ2578</f>
        <v/>
      </c>
    </row>
    <row r="2585" spans="1:43" ht="14.25" customHeight="1" x14ac:dyDescent="0.25">
      <c r="A2585" s="1"/>
      <c r="B2585" s="122"/>
      <c r="C2585" s="122"/>
      <c r="D2585" s="122"/>
      <c r="E2585" s="122"/>
      <c r="F2585" s="122"/>
      <c r="G2585" s="122"/>
      <c r="H2585" s="122"/>
      <c r="I2585" s="122"/>
      <c r="J2585" s="122"/>
      <c r="K2585" s="122"/>
      <c r="L2585" s="122"/>
      <c r="M2585" s="122"/>
      <c r="N2585" s="122"/>
      <c r="O2585" s="122"/>
      <c r="P2585" s="122"/>
      <c r="Q2585" s="122"/>
      <c r="R2585" s="122"/>
      <c r="S2585" s="122"/>
      <c r="T2585" s="122"/>
      <c r="U2585" s="122"/>
      <c r="V2585" s="124" t="s">
        <v>91</v>
      </c>
      <c r="W2585" s="125">
        <f>IFERROR(IF(SUM('Run Rate History'!E261:AD261)&gt;0,(SUMPRODUCT((B2580:AA2580&gt;=PERCENTILE(B2580:AA2580,0.1))*(B2580:AA2580&lt;=PERCENTILE(B2580:AA2580,0.9))*B2580:AA2580)+SUMPRODUCT(('Run Rate History'!E261:AD261&gt;=PERCENTILE(B2580:AA2580,0.1))*('Run Rate History'!E261:AD261&lt;=PERCENTILE(B2580:AA2580,0.9))*'Run Rate History'!E261:AD261))/(SUMPRODUCT((B2580:AA2580&gt;=PERCENTILE(B2580:AA2580,0.1))*(B2580:AA2580&lt;=PERCENTILE(B2580:AA2580,0.9))*1)+SUMPRODUCT(('Run Rate History'!E261:AD261&gt;=PERCENTILE(B2580:AA2580,0.1))*('Run Rate History'!E261:AD261&lt;=PERCENTILE(B2580:AA2580,0.9))*1)),TRIMMEAN(B2580:AA2580,0.15)),0)</f>
        <v>31.84090909090909</v>
      </c>
      <c r="X2585" s="126" t="s">
        <v>1172</v>
      </c>
      <c r="Y2585" s="127">
        <f>SUM(B2580:AA2580)/26</f>
        <v>230.88461538461539</v>
      </c>
      <c r="Z2585" s="128"/>
      <c r="AA2585" s="112" t="s">
        <v>1173</v>
      </c>
      <c r="AB2585" s="113">
        <f>'Demand Input MP'!B1293</f>
        <v>0</v>
      </c>
      <c r="AC2585" s="112">
        <f>'Demand Input MP'!C1293</f>
        <v>0</v>
      </c>
      <c r="AD2585" s="112">
        <f>'Demand Input MP'!D1293</f>
        <v>0</v>
      </c>
      <c r="AE2585" s="112">
        <f>'Demand Input MP'!E1293</f>
        <v>0</v>
      </c>
      <c r="AF2585" s="112">
        <f>'Demand Input MP'!F1293</f>
        <v>0</v>
      </c>
      <c r="AG2585" s="112">
        <f>'Demand Input MP'!G1293</f>
        <v>0</v>
      </c>
      <c r="AH2585" s="112">
        <f>'Demand Input MP'!H1293</f>
        <v>0</v>
      </c>
      <c r="AI2585" s="112">
        <f>'Demand Input MP'!I1293</f>
        <v>0</v>
      </c>
      <c r="AJ2585" s="112">
        <f>'Demand Input MP'!J1293</f>
        <v>0</v>
      </c>
      <c r="AK2585" s="112">
        <f>'Demand Input MP'!K1293</f>
        <v>0</v>
      </c>
      <c r="AL2585" s="112">
        <f>'Demand Input MP'!L1293</f>
        <v>0</v>
      </c>
      <c r="AM2585" s="112">
        <f>'Demand Input MP'!M1293</f>
        <v>0</v>
      </c>
      <c r="AN2585" s="112">
        <f>'Demand Input MP'!N1293</f>
        <v>0</v>
      </c>
      <c r="AQ2585" t="str">
        <f>AQ2578</f>
        <v/>
      </c>
    </row>
    <row r="2586" spans="1:43" ht="14.25" customHeight="1" x14ac:dyDescent="0.25">
      <c r="A2586" s="1"/>
      <c r="B2586" s="122"/>
      <c r="C2586" s="122"/>
      <c r="D2586" s="122"/>
      <c r="E2586" s="122"/>
      <c r="F2586" s="122"/>
      <c r="G2586" s="122"/>
      <c r="H2586" s="122"/>
      <c r="I2586" s="122"/>
      <c r="J2586" s="122"/>
      <c r="K2586" s="122"/>
      <c r="L2586" s="122"/>
      <c r="M2586" s="122"/>
      <c r="N2586" s="122"/>
      <c r="O2586" s="122"/>
      <c r="P2586" s="122"/>
      <c r="Q2586" s="122"/>
      <c r="R2586" s="122"/>
      <c r="S2586" s="122"/>
      <c r="T2586" s="122"/>
      <c r="U2586" s="122"/>
      <c r="V2586" s="124" t="s">
        <v>94</v>
      </c>
      <c r="W2586" s="125">
        <f>IFERROR((1*MIN(MAX(X2580,0.5*IF(SUM('Run Rate History'!E261:AD261)&gt;0,(MEDIAN(IF(B2580:AA2580&gt;0,B2580:AA2580))+MEDIAN(IF('Run Rate History'!E261:AD261&gt;0,'Run Rate History'!E261:AD261)))/2,MEDIAN(IF(B2580:AA2580&gt;0,B2580:AA2580)))),2*IF(SUM('Run Rate History'!E261:AD261)&gt;0,(MEDIAN(IF(B2580:AA2580&gt;0,B2580:AA2580))+MEDIAN(IF('Run Rate History'!E261:AD261&gt;0,'Run Rate History'!E261:AD261)))/2,MEDIAN(IF(B2580:AA2580&gt;0,B2580:AA2580))))+2*MIN(MAX(Y2580,0.5*IF(SUM('Run Rate History'!E261:AD261)&gt;0,(MEDIAN(IF(B2580:AA2580&gt;0,B2580:AA2580))+MEDIAN(IF('Run Rate History'!E261:AD261&gt;0,'Run Rate History'!E261:AD261)))/2,MEDIAN(IF(B2580:AA2580&gt;0,B2580:AA2580)))),2*IF(SUM('Run Rate History'!E261:AD261)&gt;0,(MEDIAN(IF(B2580:AA2580&gt;0,B2580:AA2580))+MEDIAN(IF('Run Rate History'!E261:AD261&gt;0,'Run Rate History'!E261:AD261)))/2,MEDIAN(IF(B2580:AA2580&gt;0,B2580:AA2580))))+3*MIN(MAX(Z2580,0.5*IF(SUM('Run Rate History'!E261:AD261)&gt;0,(MEDIAN(IF(B2580:AA2580&gt;0,B2580:AA2580))+MEDIAN(IF('Run Rate History'!E261:AD261&gt;0,'Run Rate History'!E261:AD261)))/2,MEDIAN(IF(B2580:AA2580&gt;0,B2580:AA2580)))),2*IF(SUM('Run Rate History'!E261:AD261)&gt;0,(MEDIAN(IF(B2580:AA2580&gt;0,B2580:AA2580))+MEDIAN(IF('Run Rate History'!E261:AD261&gt;0,'Run Rate History'!E261:AD261)))/2,MEDIAN(IF(B2580:AA2580&gt;0,B2580:AA2580))))+4*MIN(MAX(AA2580,0.5*IF(SUM('Run Rate History'!E261:AD261)&gt;0,(MEDIAN(IF(B2580:AA2580&gt;0,B2580:AA2580))+MEDIAN(IF('Run Rate History'!E261:AD261&gt;0,'Run Rate History'!E261:AD261)))/2,MEDIAN(IF(B2580:AA2580&gt;0,B2580:AA2580)))),2*IF(SUM('Run Rate History'!E261:AD261)&gt;0,(MEDIAN(IF(B2580:AA2580&gt;0,B2580:AA2580))+MEDIAN(IF('Run Rate History'!E261:AD261&gt;0,'Run Rate History'!E261:AD261)))/2,MEDIAN(IF(B2580:AA2580&gt;0,B2580:AA2580)))))/10,0)</f>
        <v>34.200000000000003</v>
      </c>
      <c r="X2586" s="129" t="s">
        <v>1174</v>
      </c>
      <c r="Y2586" s="130">
        <f>IFERROR(VLOOKUP(A2578,'Stanje zaliha'!A:E,5,FALSE()),0)</f>
        <v>601</v>
      </c>
      <c r="Z2586" s="131"/>
      <c r="AA2586" s="113" t="s">
        <v>1175</v>
      </c>
      <c r="AB2586" s="118">
        <f t="shared" ref="AB2586:AN2586" si="514">SUM(AB2582:AB2585)</f>
        <v>0</v>
      </c>
      <c r="AC2586" s="118">
        <f t="shared" si="514"/>
        <v>0</v>
      </c>
      <c r="AD2586" s="118">
        <f t="shared" si="514"/>
        <v>0</v>
      </c>
      <c r="AE2586" s="118">
        <f t="shared" si="514"/>
        <v>0</v>
      </c>
      <c r="AF2586" s="118">
        <f t="shared" si="514"/>
        <v>0</v>
      </c>
      <c r="AG2586" s="118">
        <f t="shared" si="514"/>
        <v>0</v>
      </c>
      <c r="AH2586" s="118">
        <f t="shared" si="514"/>
        <v>0</v>
      </c>
      <c r="AI2586" s="118">
        <f t="shared" si="514"/>
        <v>0</v>
      </c>
      <c r="AJ2586" s="118">
        <f t="shared" si="514"/>
        <v>0</v>
      </c>
      <c r="AK2586" s="118">
        <f t="shared" si="514"/>
        <v>0</v>
      </c>
      <c r="AL2586" s="118">
        <f t="shared" si="514"/>
        <v>0</v>
      </c>
      <c r="AM2586" s="118">
        <f t="shared" si="514"/>
        <v>0</v>
      </c>
      <c r="AN2586" s="118">
        <f t="shared" si="514"/>
        <v>0</v>
      </c>
      <c r="AQ2586" t="str">
        <f>AQ2578</f>
        <v/>
      </c>
    </row>
    <row r="2587" spans="1:43" ht="14.25" customHeight="1" x14ac:dyDescent="0.25">
      <c r="A2587" s="1"/>
      <c r="B2587" s="122"/>
      <c r="C2587" s="122"/>
      <c r="D2587" s="122"/>
      <c r="E2587" s="122"/>
      <c r="F2587" s="122"/>
      <c r="G2587" s="122"/>
      <c r="H2587" s="122"/>
      <c r="I2587" s="122"/>
      <c r="J2587" s="122"/>
      <c r="K2587" s="122"/>
      <c r="L2587" s="122"/>
      <c r="M2587" s="122"/>
      <c r="N2587" s="122"/>
      <c r="O2587" s="122"/>
      <c r="P2587" s="122"/>
      <c r="Q2587" s="122"/>
      <c r="R2587" s="122"/>
      <c r="S2587" s="122"/>
      <c r="T2587" s="122"/>
      <c r="U2587" s="122"/>
      <c r="V2587" s="124" t="s">
        <v>95</v>
      </c>
      <c r="W2587" s="125">
        <f>IFERROR(0.6*W2586+0.4*W2585,0)</f>
        <v>33.256363636363638</v>
      </c>
      <c r="X2587" s="132" t="s">
        <v>1176</v>
      </c>
      <c r="Y2587" s="133">
        <f>IFERROR(SUMIF('Popis poslanih narudžbi'!A:A,A2578,'Popis poslanih narudžbi'!C:C),0)</f>
        <v>0</v>
      </c>
      <c r="Z2587" s="131"/>
      <c r="AA2587" s="134" t="s">
        <v>1177</v>
      </c>
      <c r="AB2587" s="118">
        <f t="shared" ref="AB2587:AN2587" si="515">AB2580+AB2586</f>
        <v>33</v>
      </c>
      <c r="AC2587" s="118">
        <f t="shared" si="515"/>
        <v>35</v>
      </c>
      <c r="AD2587" s="118">
        <f t="shared" si="515"/>
        <v>32</v>
      </c>
      <c r="AE2587" s="118">
        <f t="shared" si="515"/>
        <v>32</v>
      </c>
      <c r="AF2587" s="118">
        <f t="shared" si="515"/>
        <v>31</v>
      </c>
      <c r="AG2587" s="118">
        <f t="shared" si="515"/>
        <v>31</v>
      </c>
      <c r="AH2587" s="118">
        <f t="shared" si="515"/>
        <v>29</v>
      </c>
      <c r="AI2587" s="118">
        <f t="shared" si="515"/>
        <v>29</v>
      </c>
      <c r="AJ2587" s="118">
        <f t="shared" si="515"/>
        <v>28</v>
      </c>
      <c r="AK2587" s="118">
        <f t="shared" si="515"/>
        <v>30</v>
      </c>
      <c r="AL2587" s="118">
        <f t="shared" si="515"/>
        <v>30</v>
      </c>
      <c r="AM2587" s="118">
        <f t="shared" si="515"/>
        <v>27</v>
      </c>
      <c r="AN2587" s="118">
        <f t="shared" si="515"/>
        <v>27</v>
      </c>
      <c r="AQ2587" t="str">
        <f>AQ2578</f>
        <v/>
      </c>
    </row>
    <row r="2588" spans="1:43" ht="14.25" customHeight="1" x14ac:dyDescent="0.25">
      <c r="A2588" s="107" t="str">
        <f>'Run Rate'!A262</f>
        <v>SHM00074</v>
      </c>
      <c r="B2588" s="135" t="str">
        <f>'Run Rate'!B262</f>
        <v>DEFENDER, I'm Not Here To Talk, 600 ml</v>
      </c>
      <c r="C2588" s="135" t="str">
        <f>'Run Rate'!C262</f>
        <v>DRINKWARE I HOME</v>
      </c>
      <c r="D2588" s="135" t="str">
        <f>'Run Rate'!D262</f>
        <v>02 SILVER</v>
      </c>
      <c r="E2588" s="122"/>
      <c r="F2588" s="122"/>
      <c r="G2588" s="122"/>
      <c r="H2588" s="122"/>
      <c r="I2588" s="122"/>
      <c r="J2588" s="122"/>
      <c r="K2588" s="122"/>
      <c r="L2588" s="122"/>
      <c r="M2588" s="122"/>
      <c r="N2588" s="122"/>
      <c r="O2588" s="122"/>
      <c r="P2588" s="122"/>
      <c r="Q2588" s="122"/>
      <c r="R2588" s="122"/>
      <c r="S2588" s="122"/>
      <c r="T2588" s="122"/>
      <c r="U2588" s="122"/>
      <c r="V2588" s="122"/>
      <c r="W2588" s="122"/>
      <c r="X2588" s="122"/>
      <c r="Y2588" s="122"/>
      <c r="Z2588" s="122"/>
      <c r="AA2588" s="122"/>
      <c r="AB2588" s="122"/>
      <c r="AC2588" s="122"/>
      <c r="AD2588" s="122"/>
      <c r="AE2588" s="122"/>
      <c r="AF2588" s="122"/>
      <c r="AG2588" s="122"/>
      <c r="AH2588" s="122"/>
      <c r="AI2588" s="122"/>
      <c r="AJ2588" s="122"/>
      <c r="AK2588" s="122"/>
      <c r="AL2588" s="122"/>
      <c r="AM2588" s="122"/>
      <c r="AN2588" s="122"/>
      <c r="AQ2588" t="str">
        <f>IF(AND(OR($B$1="ALL",$B$1=C2588),OR($E$1="ALL",$E$1=D2588),OR($B$2="ALL",$B$2=A2588),OR($E$2="ALL",IFERROR(SEARCH($E$2,B2588),0)&gt;0)),"MATCH","")</f>
        <v/>
      </c>
    </row>
    <row r="2589" spans="1:43" ht="14.25" customHeight="1" x14ac:dyDescent="0.25">
      <c r="A2589" s="108" t="s">
        <v>1137</v>
      </c>
      <c r="B2589" s="136" t="s">
        <v>1138</v>
      </c>
      <c r="C2589" s="136" t="s">
        <v>1139</v>
      </c>
      <c r="D2589" s="136" t="s">
        <v>1140</v>
      </c>
      <c r="E2589" s="136" t="s">
        <v>1141</v>
      </c>
      <c r="F2589" s="136" t="s">
        <v>1142</v>
      </c>
      <c r="G2589" s="136" t="s">
        <v>1143</v>
      </c>
      <c r="H2589" s="136" t="s">
        <v>1144</v>
      </c>
      <c r="I2589" s="136" t="s">
        <v>1145</v>
      </c>
      <c r="J2589" s="136" t="s">
        <v>1146</v>
      </c>
      <c r="K2589" s="136" t="s">
        <v>1147</v>
      </c>
      <c r="L2589" s="136" t="s">
        <v>1148</v>
      </c>
      <c r="M2589" s="136" t="s">
        <v>1149</v>
      </c>
      <c r="N2589" s="136" t="s">
        <v>1150</v>
      </c>
      <c r="O2589" s="136" t="s">
        <v>1151</v>
      </c>
      <c r="P2589" s="136" t="s">
        <v>1152</v>
      </c>
      <c r="Q2589" s="136" t="s">
        <v>1153</v>
      </c>
      <c r="R2589" s="136" t="s">
        <v>1154</v>
      </c>
      <c r="S2589" s="136" t="s">
        <v>1155</v>
      </c>
      <c r="T2589" s="136" t="s">
        <v>1156</v>
      </c>
      <c r="U2589" s="136" t="s">
        <v>1157</v>
      </c>
      <c r="V2589" s="136" t="s">
        <v>1158</v>
      </c>
      <c r="W2589" s="136" t="s">
        <v>1159</v>
      </c>
      <c r="X2589" s="136" t="s">
        <v>1160</v>
      </c>
      <c r="Y2589" s="136" t="s">
        <v>1161</v>
      </c>
      <c r="Z2589" s="136" t="s">
        <v>1162</v>
      </c>
      <c r="AA2589" s="136" t="s">
        <v>1163</v>
      </c>
      <c r="AB2589" s="137" t="s">
        <v>156</v>
      </c>
      <c r="AC2589" s="137" t="s">
        <v>157</v>
      </c>
      <c r="AD2589" s="137" t="s">
        <v>158</v>
      </c>
      <c r="AE2589" s="137" t="s">
        <v>139</v>
      </c>
      <c r="AF2589" s="138" t="s">
        <v>140</v>
      </c>
      <c r="AG2589" s="138" t="s">
        <v>141</v>
      </c>
      <c r="AH2589" s="138" t="s">
        <v>142</v>
      </c>
      <c r="AI2589" s="138" t="s">
        <v>143</v>
      </c>
      <c r="AJ2589" s="139" t="s">
        <v>144</v>
      </c>
      <c r="AK2589" s="139" t="s">
        <v>145</v>
      </c>
      <c r="AL2589" s="139" t="s">
        <v>146</v>
      </c>
      <c r="AM2589" s="140" t="s">
        <v>147</v>
      </c>
      <c r="AN2589" s="140" t="s">
        <v>148</v>
      </c>
      <c r="AQ2589" t="str">
        <f>AQ2588</f>
        <v/>
      </c>
    </row>
    <row r="2590" spans="1:43" ht="14.25" customHeight="1" x14ac:dyDescent="0.25">
      <c r="A2590" s="99" t="s">
        <v>1164</v>
      </c>
      <c r="B2590" s="112">
        <f>'Run Rate'!E262</f>
        <v>194</v>
      </c>
      <c r="C2590" s="112">
        <f>'Run Rate'!F262</f>
        <v>22</v>
      </c>
      <c r="D2590" s="112">
        <f>'Run Rate'!G262</f>
        <v>31</v>
      </c>
      <c r="E2590" s="112">
        <f>'Run Rate'!H262</f>
        <v>40</v>
      </c>
      <c r="F2590" s="112">
        <f>'Run Rate'!I262</f>
        <v>115</v>
      </c>
      <c r="G2590" s="112">
        <f>'Run Rate'!J262</f>
        <v>49</v>
      </c>
      <c r="H2590" s="112">
        <f>'Run Rate'!K262</f>
        <v>22</v>
      </c>
      <c r="I2590" s="112">
        <f>'Run Rate'!L262</f>
        <v>48</v>
      </c>
      <c r="J2590" s="112">
        <f>'Run Rate'!M262</f>
        <v>1869</v>
      </c>
      <c r="K2590" s="112">
        <f>'Run Rate'!N262</f>
        <v>14</v>
      </c>
      <c r="L2590" s="112">
        <f>'Run Rate'!O262</f>
        <v>97</v>
      </c>
      <c r="M2590" s="112">
        <f>'Run Rate'!P262</f>
        <v>85</v>
      </c>
      <c r="N2590" s="112">
        <f>'Run Rate'!Q262</f>
        <v>50</v>
      </c>
      <c r="O2590" s="112">
        <f>'Run Rate'!R262</f>
        <v>42</v>
      </c>
      <c r="P2590" s="112">
        <f>'Run Rate'!S262</f>
        <v>3</v>
      </c>
      <c r="Q2590" s="112">
        <f>'Run Rate'!T262</f>
        <v>69</v>
      </c>
      <c r="R2590" s="112">
        <f>'Run Rate'!U262</f>
        <v>26</v>
      </c>
      <c r="S2590" s="112">
        <f>'Run Rate'!V262</f>
        <v>34</v>
      </c>
      <c r="T2590" s="112">
        <f>'Run Rate'!W262</f>
        <v>184</v>
      </c>
      <c r="U2590" s="112">
        <f>'Run Rate'!X262</f>
        <v>42</v>
      </c>
      <c r="V2590" s="112">
        <f>'Run Rate'!Y262</f>
        <v>54</v>
      </c>
      <c r="W2590" s="112">
        <f>'Run Rate'!Z262</f>
        <v>99</v>
      </c>
      <c r="X2590" s="112">
        <f>'Run Rate'!AA262</f>
        <v>278</v>
      </c>
      <c r="Y2590" s="112">
        <f>'Run Rate'!AB262</f>
        <v>97</v>
      </c>
      <c r="Z2590" s="112">
        <f>'Run Rate'!AC262</f>
        <v>67</v>
      </c>
      <c r="AA2590" s="112">
        <f>'Run Rate'!AD262</f>
        <v>64</v>
      </c>
      <c r="AB2590" s="113">
        <v>44</v>
      </c>
      <c r="AC2590" s="112">
        <v>32</v>
      </c>
      <c r="AD2590" s="112">
        <v>21</v>
      </c>
      <c r="AE2590" s="112">
        <v>12</v>
      </c>
      <c r="AF2590" s="112">
        <v>4</v>
      </c>
      <c r="AG2590" s="112">
        <v>0</v>
      </c>
      <c r="AH2590" s="112">
        <v>0</v>
      </c>
      <c r="AI2590" s="112">
        <v>0</v>
      </c>
      <c r="AJ2590" s="112">
        <v>0</v>
      </c>
      <c r="AK2590" s="112">
        <v>0</v>
      </c>
      <c r="AL2590" s="112">
        <v>0</v>
      </c>
      <c r="AM2590" s="112">
        <v>0</v>
      </c>
      <c r="AN2590" s="112">
        <v>0</v>
      </c>
      <c r="AQ2590" t="str">
        <f>AQ2588</f>
        <v/>
      </c>
    </row>
    <row r="2591" spans="1:43" ht="14.25" customHeight="1" x14ac:dyDescent="0.25">
      <c r="A2591" s="99" t="s">
        <v>1165</v>
      </c>
      <c r="B2591" s="114"/>
      <c r="C2591" s="114"/>
      <c r="D2591" s="114"/>
      <c r="E2591" s="114"/>
      <c r="F2591" s="114"/>
      <c r="G2591" s="114"/>
      <c r="H2591" s="114"/>
      <c r="I2591" s="114"/>
      <c r="J2591" s="114"/>
      <c r="K2591" s="114"/>
      <c r="L2591" s="114"/>
      <c r="M2591" s="114"/>
      <c r="N2591" s="114"/>
      <c r="O2591" s="114"/>
      <c r="P2591" s="114"/>
      <c r="Q2591" s="114"/>
      <c r="R2591" s="114"/>
      <c r="S2591" s="114"/>
      <c r="T2591" s="114"/>
      <c r="U2591" s="114"/>
      <c r="V2591" s="114"/>
      <c r="W2591" s="115"/>
      <c r="X2591" s="115"/>
      <c r="Y2591" s="115"/>
      <c r="Z2591" s="115"/>
      <c r="AA2591" s="112" t="s">
        <v>1166</v>
      </c>
      <c r="AB2591" s="113"/>
      <c r="AC2591" s="112"/>
      <c r="AD2591" s="112"/>
      <c r="AE2591" s="112"/>
      <c r="AF2591" s="112"/>
      <c r="AG2591" s="112"/>
      <c r="AH2591" s="112"/>
      <c r="AI2591" s="112"/>
      <c r="AJ2591" s="112"/>
      <c r="AK2591" s="112"/>
      <c r="AL2591" s="112"/>
      <c r="AM2591" s="112"/>
      <c r="AN2591" s="112"/>
      <c r="AQ2591" t="str">
        <f>AQ2588</f>
        <v/>
      </c>
    </row>
    <row r="2592" spans="1:43" ht="14.25" customHeight="1" x14ac:dyDescent="0.25">
      <c r="A2592" s="99" t="s">
        <v>1167</v>
      </c>
      <c r="B2592" s="114"/>
      <c r="C2592" s="114"/>
      <c r="D2592" s="114"/>
      <c r="E2592" s="114"/>
      <c r="F2592" s="114"/>
      <c r="G2592" s="114"/>
      <c r="H2592" s="114"/>
      <c r="I2592" s="114"/>
      <c r="J2592" s="114"/>
      <c r="K2592" s="114"/>
      <c r="L2592" s="114"/>
      <c r="M2592" s="114"/>
      <c r="N2592" s="114"/>
      <c r="O2592" s="114"/>
      <c r="P2592" s="114"/>
      <c r="Q2592" s="114"/>
      <c r="R2592" s="114"/>
      <c r="S2592" s="114"/>
      <c r="T2592" s="114"/>
      <c r="U2592" s="114"/>
      <c r="V2592" s="114"/>
      <c r="W2592" s="115"/>
      <c r="X2592" s="116"/>
      <c r="Y2592" s="117"/>
      <c r="Z2592" s="115"/>
      <c r="AA2592" s="112" t="s">
        <v>1168</v>
      </c>
      <c r="AB2592" s="113">
        <f>'Demand Input VP'!B1299</f>
        <v>0</v>
      </c>
      <c r="AC2592" s="112">
        <f>'Demand Input VP'!C1299</f>
        <v>0</v>
      </c>
      <c r="AD2592" s="112">
        <f>'Demand Input VP'!D1299</f>
        <v>0</v>
      </c>
      <c r="AE2592" s="112">
        <f>'Demand Input VP'!E1299</f>
        <v>0</v>
      </c>
      <c r="AF2592" s="112">
        <f>'Demand Input VP'!F1299</f>
        <v>0</v>
      </c>
      <c r="AG2592" s="112">
        <f>'Demand Input VP'!G1299</f>
        <v>0</v>
      </c>
      <c r="AH2592" s="112">
        <f>'Demand Input VP'!H1299</f>
        <v>0</v>
      </c>
      <c r="AI2592" s="112">
        <f>'Demand Input VP'!I1299</f>
        <v>0</v>
      </c>
      <c r="AJ2592" s="112">
        <f>'Demand Input VP'!J1299</f>
        <v>0</v>
      </c>
      <c r="AK2592" s="112">
        <f>'Demand Input VP'!K1299</f>
        <v>0</v>
      </c>
      <c r="AL2592" s="112">
        <f>'Demand Input VP'!L1299</f>
        <v>0</v>
      </c>
      <c r="AM2592" s="112">
        <f>'Demand Input VP'!M1299</f>
        <v>0</v>
      </c>
      <c r="AN2592" s="112">
        <f>'Demand Input VP'!N1299</f>
        <v>0</v>
      </c>
      <c r="AQ2592" t="str">
        <f>AQ2588</f>
        <v/>
      </c>
    </row>
    <row r="2593" spans="1:43" ht="14.25" customHeight="1" x14ac:dyDescent="0.25">
      <c r="A2593" s="99" t="s">
        <v>1169</v>
      </c>
      <c r="B2593" s="118"/>
      <c r="C2593" s="118"/>
      <c r="D2593" s="118"/>
      <c r="E2593" s="118"/>
      <c r="F2593" s="118"/>
      <c r="G2593" s="118"/>
      <c r="H2593" s="118"/>
      <c r="I2593" s="118"/>
      <c r="J2593" s="118"/>
      <c r="K2593" s="118"/>
      <c r="L2593" s="118"/>
      <c r="M2593" s="118"/>
      <c r="N2593" s="118"/>
      <c r="O2593" s="118"/>
      <c r="P2593" s="118"/>
      <c r="Q2593" s="118"/>
      <c r="R2593" s="118"/>
      <c r="S2593" s="118"/>
      <c r="T2593" s="118"/>
      <c r="U2593" s="118"/>
      <c r="V2593" s="118"/>
      <c r="W2593" s="115"/>
      <c r="X2593" s="116"/>
      <c r="Y2593" s="117"/>
      <c r="Z2593" s="119"/>
      <c r="AA2593" s="120" t="s">
        <v>1170</v>
      </c>
      <c r="AB2593" s="121">
        <f>'Demand Input VP'!B1298</f>
        <v>0</v>
      </c>
      <c r="AC2593" s="120">
        <f>'Demand Input VP'!C1298</f>
        <v>0</v>
      </c>
      <c r="AD2593" s="120">
        <f>'Demand Input VP'!D1298</f>
        <v>0</v>
      </c>
      <c r="AE2593" s="120">
        <f>'Demand Input VP'!E1298</f>
        <v>0</v>
      </c>
      <c r="AF2593" s="120">
        <f>'Demand Input VP'!F1298</f>
        <v>0</v>
      </c>
      <c r="AG2593" s="120">
        <f>'Demand Input VP'!G1298</f>
        <v>0</v>
      </c>
      <c r="AH2593" s="120">
        <f>'Demand Input VP'!H1298</f>
        <v>0</v>
      </c>
      <c r="AI2593" s="120">
        <f>'Demand Input VP'!I1298</f>
        <v>0</v>
      </c>
      <c r="AJ2593" s="120">
        <f>'Demand Input VP'!J1298</f>
        <v>0</v>
      </c>
      <c r="AK2593" s="120">
        <f>'Demand Input VP'!K1298</f>
        <v>0</v>
      </c>
      <c r="AL2593" s="120">
        <f>'Demand Input VP'!L1298</f>
        <v>0</v>
      </c>
      <c r="AM2593" s="120">
        <f>'Demand Input VP'!M1298</f>
        <v>0</v>
      </c>
      <c r="AN2593" s="120">
        <f>'Demand Input VP'!N1298</f>
        <v>0</v>
      </c>
      <c r="AQ2593" t="str">
        <f>AQ2588</f>
        <v/>
      </c>
    </row>
    <row r="2594" spans="1:43" ht="14.25" customHeight="1" x14ac:dyDescent="0.25">
      <c r="A2594" s="1"/>
      <c r="B2594" s="122"/>
      <c r="C2594" s="122"/>
      <c r="D2594" s="122"/>
      <c r="E2594" s="122"/>
      <c r="F2594" s="122"/>
      <c r="G2594" s="122"/>
      <c r="H2594" s="122"/>
      <c r="I2594" s="122"/>
      <c r="J2594" s="122"/>
      <c r="K2594" s="122"/>
      <c r="L2594" s="122"/>
      <c r="M2594" s="122"/>
      <c r="N2594" s="122"/>
      <c r="O2594" s="122"/>
      <c r="P2594" s="122"/>
      <c r="Q2594" s="122"/>
      <c r="R2594" s="122"/>
      <c r="S2594" s="122"/>
      <c r="T2594" s="122"/>
      <c r="U2594" s="122"/>
      <c r="V2594" s="122"/>
      <c r="W2594" s="123"/>
      <c r="X2594" s="116"/>
      <c r="Y2594" s="117"/>
      <c r="Z2594" s="123"/>
      <c r="AA2594" s="112" t="s">
        <v>1171</v>
      </c>
      <c r="AB2594" s="113">
        <f>'Demand Input MP'!B1299</f>
        <v>0</v>
      </c>
      <c r="AC2594" s="112">
        <f>'Demand Input MP'!C1299</f>
        <v>0</v>
      </c>
      <c r="AD2594" s="112">
        <f>'Demand Input MP'!D1299</f>
        <v>0</v>
      </c>
      <c r="AE2594" s="112">
        <f>'Demand Input MP'!E1299</f>
        <v>0</v>
      </c>
      <c r="AF2594" s="112">
        <f>'Demand Input MP'!F1299</f>
        <v>0</v>
      </c>
      <c r="AG2594" s="112">
        <f>'Demand Input MP'!G1299</f>
        <v>0</v>
      </c>
      <c r="AH2594" s="112">
        <f>'Demand Input MP'!H1299</f>
        <v>0</v>
      </c>
      <c r="AI2594" s="112">
        <f>'Demand Input MP'!I1299</f>
        <v>0</v>
      </c>
      <c r="AJ2594" s="112">
        <f>'Demand Input MP'!J1299</f>
        <v>0</v>
      </c>
      <c r="AK2594" s="112">
        <f>'Demand Input MP'!K1299</f>
        <v>0</v>
      </c>
      <c r="AL2594" s="112">
        <f>'Demand Input MP'!L1299</f>
        <v>0</v>
      </c>
      <c r="AM2594" s="112">
        <f>'Demand Input MP'!M1299</f>
        <v>0</v>
      </c>
      <c r="AN2594" s="112">
        <f>'Demand Input MP'!N1299</f>
        <v>0</v>
      </c>
      <c r="AQ2594" t="str">
        <f>AQ2588</f>
        <v/>
      </c>
    </row>
    <row r="2595" spans="1:43" ht="14.25" customHeight="1" x14ac:dyDescent="0.25">
      <c r="A2595" s="1"/>
      <c r="B2595" s="122"/>
      <c r="C2595" s="122"/>
      <c r="D2595" s="122"/>
      <c r="E2595" s="122"/>
      <c r="F2595" s="122"/>
      <c r="G2595" s="122"/>
      <c r="H2595" s="122"/>
      <c r="I2595" s="122"/>
      <c r="J2595" s="122"/>
      <c r="K2595" s="122"/>
      <c r="L2595" s="122"/>
      <c r="M2595" s="122"/>
      <c r="N2595" s="122"/>
      <c r="O2595" s="122"/>
      <c r="P2595" s="122"/>
      <c r="Q2595" s="122"/>
      <c r="R2595" s="122"/>
      <c r="S2595" s="122"/>
      <c r="T2595" s="122"/>
      <c r="U2595" s="122"/>
      <c r="V2595" s="124" t="s">
        <v>91</v>
      </c>
      <c r="W2595" s="125">
        <f>IFERROR(IF(SUM('Run Rate History'!E262:AD262)&gt;0,(SUMPRODUCT((B2590:AA2590&gt;=PERCENTILE(B2590:AA2590,0.1))*(B2590:AA2590&lt;=PERCENTILE(B2590:AA2590,0.9))*B2590:AA2590)+SUMPRODUCT(('Run Rate History'!E262:AD262&gt;=PERCENTILE(B2590:AA2590,0.1))*('Run Rate History'!E262:AD262&lt;=PERCENTILE(B2590:AA2590,0.9))*'Run Rate History'!E262:AD262))/(SUMPRODUCT((B2590:AA2590&gt;=PERCENTILE(B2590:AA2590,0.1))*(B2590:AA2590&lt;=PERCENTILE(B2590:AA2590,0.9))*1)+SUMPRODUCT(('Run Rate History'!E262:AD262&gt;=PERCENTILE(B2590:AA2590,0.1))*('Run Rate History'!E262:AD262&lt;=PERCENTILE(B2590:AA2590,0.9))*1)),TRIMMEAN(B2590:AA2590,0.15)),0)</f>
        <v>70.521739130434781</v>
      </c>
      <c r="X2595" s="126" t="s">
        <v>1172</v>
      </c>
      <c r="Y2595" s="127">
        <f>SUM(B2590:AA2590)/26</f>
        <v>142.11538461538461</v>
      </c>
      <c r="Z2595" s="128"/>
      <c r="AA2595" s="112" t="s">
        <v>1173</v>
      </c>
      <c r="AB2595" s="113">
        <f>'Demand Input MP'!B1298</f>
        <v>0</v>
      </c>
      <c r="AC2595" s="112">
        <f>'Demand Input MP'!C1298</f>
        <v>0</v>
      </c>
      <c r="AD2595" s="112">
        <f>'Demand Input MP'!D1298</f>
        <v>0</v>
      </c>
      <c r="AE2595" s="112">
        <f>'Demand Input MP'!E1298</f>
        <v>0</v>
      </c>
      <c r="AF2595" s="112">
        <f>'Demand Input MP'!F1298</f>
        <v>0</v>
      </c>
      <c r="AG2595" s="112">
        <f>'Demand Input MP'!G1298</f>
        <v>0</v>
      </c>
      <c r="AH2595" s="112">
        <f>'Demand Input MP'!H1298</f>
        <v>0</v>
      </c>
      <c r="AI2595" s="112">
        <f>'Demand Input MP'!I1298</f>
        <v>0</v>
      </c>
      <c r="AJ2595" s="112">
        <f>'Demand Input MP'!J1298</f>
        <v>0</v>
      </c>
      <c r="AK2595" s="112">
        <f>'Demand Input MP'!K1298</f>
        <v>0</v>
      </c>
      <c r="AL2595" s="112">
        <f>'Demand Input MP'!L1298</f>
        <v>0</v>
      </c>
      <c r="AM2595" s="112">
        <f>'Demand Input MP'!M1298</f>
        <v>0</v>
      </c>
      <c r="AN2595" s="112">
        <f>'Demand Input MP'!N1298</f>
        <v>0</v>
      </c>
      <c r="AQ2595" t="str">
        <f>AQ2588</f>
        <v/>
      </c>
    </row>
    <row r="2596" spans="1:43" ht="14.25" customHeight="1" x14ac:dyDescent="0.25">
      <c r="A2596" s="1"/>
      <c r="B2596" s="122"/>
      <c r="C2596" s="122"/>
      <c r="D2596" s="122"/>
      <c r="E2596" s="122"/>
      <c r="F2596" s="122"/>
      <c r="G2596" s="122"/>
      <c r="H2596" s="122"/>
      <c r="I2596" s="122"/>
      <c r="J2596" s="122"/>
      <c r="K2596" s="122"/>
      <c r="L2596" s="122"/>
      <c r="M2596" s="122"/>
      <c r="N2596" s="122"/>
      <c r="O2596" s="122"/>
      <c r="P2596" s="122"/>
      <c r="Q2596" s="122"/>
      <c r="R2596" s="122"/>
      <c r="S2596" s="122"/>
      <c r="T2596" s="122"/>
      <c r="U2596" s="122"/>
      <c r="V2596" s="124" t="s">
        <v>94</v>
      </c>
      <c r="W2596" s="125">
        <f>IFERROR((1*MIN(MAX(X2590,0.5*IF(SUM('Run Rate History'!E262:AD262)&gt;0,(MEDIAN(IF(B2590:AA2590&gt;0,B2590:AA2590))+MEDIAN(IF('Run Rate History'!E262:AD262&gt;0,'Run Rate History'!E262:AD262)))/2,MEDIAN(IF(B2590:AA2590&gt;0,B2590:AA2590)))),2*IF(SUM('Run Rate History'!E262:AD262)&gt;0,(MEDIAN(IF(B2590:AA2590&gt;0,B2590:AA2590))+MEDIAN(IF('Run Rate History'!E262:AD262&gt;0,'Run Rate History'!E262:AD262)))/2,MEDIAN(IF(B2590:AA2590&gt;0,B2590:AA2590))))+2*MIN(MAX(Y2590,0.5*IF(SUM('Run Rate History'!E262:AD262)&gt;0,(MEDIAN(IF(B2590:AA2590&gt;0,B2590:AA2590))+MEDIAN(IF('Run Rate History'!E262:AD262&gt;0,'Run Rate History'!E262:AD262)))/2,MEDIAN(IF(B2590:AA2590&gt;0,B2590:AA2590)))),2*IF(SUM('Run Rate History'!E262:AD262)&gt;0,(MEDIAN(IF(B2590:AA2590&gt;0,B2590:AA2590))+MEDIAN(IF('Run Rate History'!E262:AD262&gt;0,'Run Rate History'!E262:AD262)))/2,MEDIAN(IF(B2590:AA2590&gt;0,B2590:AA2590))))+3*MIN(MAX(Z2590,0.5*IF(SUM('Run Rate History'!E262:AD262)&gt;0,(MEDIAN(IF(B2590:AA2590&gt;0,B2590:AA2590))+MEDIAN(IF('Run Rate History'!E262:AD262&gt;0,'Run Rate History'!E262:AD262)))/2,MEDIAN(IF(B2590:AA2590&gt;0,B2590:AA2590)))),2*IF(SUM('Run Rate History'!E262:AD262)&gt;0,(MEDIAN(IF(B2590:AA2590&gt;0,B2590:AA2590))+MEDIAN(IF('Run Rate History'!E262:AD262&gt;0,'Run Rate History'!E262:AD262)))/2,MEDIAN(IF(B2590:AA2590&gt;0,B2590:AA2590))))+4*MIN(MAX(AA2590,0.5*IF(SUM('Run Rate History'!E262:AD262)&gt;0,(MEDIAN(IF(B2590:AA2590&gt;0,B2590:AA2590))+MEDIAN(IF('Run Rate History'!E262:AD262&gt;0,'Run Rate History'!E262:AD262)))/2,MEDIAN(IF(B2590:AA2590&gt;0,B2590:AA2590)))),2*IF(SUM('Run Rate History'!E262:AD262)&gt;0,(MEDIAN(IF(B2590:AA2590&gt;0,B2590:AA2590))+MEDIAN(IF('Run Rate History'!E262:AD262&gt;0,'Run Rate History'!E262:AD262)))/2,MEDIAN(IF(B2590:AA2590&gt;0,B2590:AA2590)))))/10,0)</f>
        <v>76.25</v>
      </c>
      <c r="X2596" s="129" t="s">
        <v>1174</v>
      </c>
      <c r="Y2596" s="130">
        <f>IFERROR(VLOOKUP(A2588,'Stanje zaliha'!A:E,5,FALSE()),0)</f>
        <v>279</v>
      </c>
      <c r="Z2596" s="131"/>
      <c r="AA2596" s="113" t="s">
        <v>1175</v>
      </c>
      <c r="AB2596" s="118">
        <f t="shared" ref="AB2596:AN2596" si="516">SUM(AB2592:AB2595)</f>
        <v>0</v>
      </c>
      <c r="AC2596" s="118">
        <f t="shared" si="516"/>
        <v>0</v>
      </c>
      <c r="AD2596" s="118">
        <f t="shared" si="516"/>
        <v>0</v>
      </c>
      <c r="AE2596" s="118">
        <f t="shared" si="516"/>
        <v>0</v>
      </c>
      <c r="AF2596" s="118">
        <f t="shared" si="516"/>
        <v>0</v>
      </c>
      <c r="AG2596" s="118">
        <f t="shared" si="516"/>
        <v>0</v>
      </c>
      <c r="AH2596" s="118">
        <f t="shared" si="516"/>
        <v>0</v>
      </c>
      <c r="AI2596" s="118">
        <f t="shared" si="516"/>
        <v>0</v>
      </c>
      <c r="AJ2596" s="118">
        <f t="shared" si="516"/>
        <v>0</v>
      </c>
      <c r="AK2596" s="118">
        <f t="shared" si="516"/>
        <v>0</v>
      </c>
      <c r="AL2596" s="118">
        <f t="shared" si="516"/>
        <v>0</v>
      </c>
      <c r="AM2596" s="118">
        <f t="shared" si="516"/>
        <v>0</v>
      </c>
      <c r="AN2596" s="118">
        <f t="shared" si="516"/>
        <v>0</v>
      </c>
      <c r="AQ2596" t="str">
        <f>AQ2588</f>
        <v/>
      </c>
    </row>
    <row r="2597" spans="1:43" ht="14.25" customHeight="1" x14ac:dyDescent="0.25">
      <c r="A2597" s="1"/>
      <c r="B2597" s="122"/>
      <c r="C2597" s="122"/>
      <c r="D2597" s="122"/>
      <c r="E2597" s="122"/>
      <c r="F2597" s="122"/>
      <c r="G2597" s="122"/>
      <c r="H2597" s="122"/>
      <c r="I2597" s="122"/>
      <c r="J2597" s="122"/>
      <c r="K2597" s="122"/>
      <c r="L2597" s="122"/>
      <c r="M2597" s="122"/>
      <c r="N2597" s="122"/>
      <c r="O2597" s="122"/>
      <c r="P2597" s="122"/>
      <c r="Q2597" s="122"/>
      <c r="R2597" s="122"/>
      <c r="S2597" s="122"/>
      <c r="T2597" s="122"/>
      <c r="U2597" s="122"/>
      <c r="V2597" s="124" t="s">
        <v>95</v>
      </c>
      <c r="W2597" s="125">
        <f>IFERROR(0.6*W2596+0.4*W2595,0)</f>
        <v>73.958695652173915</v>
      </c>
      <c r="X2597" s="132" t="s">
        <v>1176</v>
      </c>
      <c r="Y2597" s="133">
        <f>IFERROR(SUMIF('Popis poslanih narudžbi'!A:A,A2588,'Popis poslanih narudžbi'!C:C),0)</f>
        <v>0</v>
      </c>
      <c r="Z2597" s="131"/>
      <c r="AA2597" s="134" t="s">
        <v>1177</v>
      </c>
      <c r="AB2597" s="118">
        <f t="shared" ref="AB2597:AN2597" si="517">AB2590+AB2596</f>
        <v>44</v>
      </c>
      <c r="AC2597" s="118">
        <f t="shared" si="517"/>
        <v>32</v>
      </c>
      <c r="AD2597" s="118">
        <f t="shared" si="517"/>
        <v>21</v>
      </c>
      <c r="AE2597" s="118">
        <f t="shared" si="517"/>
        <v>12</v>
      </c>
      <c r="AF2597" s="118">
        <f t="shared" si="517"/>
        <v>4</v>
      </c>
      <c r="AG2597" s="118">
        <f t="shared" si="517"/>
        <v>0</v>
      </c>
      <c r="AH2597" s="118">
        <f t="shared" si="517"/>
        <v>0</v>
      </c>
      <c r="AI2597" s="118">
        <f t="shared" si="517"/>
        <v>0</v>
      </c>
      <c r="AJ2597" s="118">
        <f t="shared" si="517"/>
        <v>0</v>
      </c>
      <c r="AK2597" s="118">
        <f t="shared" si="517"/>
        <v>0</v>
      </c>
      <c r="AL2597" s="118">
        <f t="shared" si="517"/>
        <v>0</v>
      </c>
      <c r="AM2597" s="118">
        <f t="shared" si="517"/>
        <v>0</v>
      </c>
      <c r="AN2597" s="118">
        <f t="shared" si="517"/>
        <v>0</v>
      </c>
      <c r="AQ2597" t="str">
        <f>AQ2588</f>
        <v/>
      </c>
    </row>
    <row r="2598" spans="1:43" ht="14.25" customHeight="1" x14ac:dyDescent="0.25">
      <c r="A2598" s="107" t="str">
        <f>'Run Rate'!A263</f>
        <v>SCM04431</v>
      </c>
      <c r="B2598" s="135" t="str">
        <f>'Run Rate'!B263</f>
        <v>Viper Black 1,8 kg Vanilla</v>
      </c>
      <c r="C2598" s="135" t="str">
        <f>'Run Rate'!C263</f>
        <v>PROTEINI</v>
      </c>
      <c r="D2598" s="135" t="str">
        <f>'Run Rate'!D263</f>
        <v>02 SILVER</v>
      </c>
      <c r="E2598" s="122"/>
      <c r="F2598" s="122"/>
      <c r="G2598" s="122"/>
      <c r="H2598" s="122"/>
      <c r="I2598" s="122"/>
      <c r="J2598" s="122"/>
      <c r="K2598" s="122"/>
      <c r="L2598" s="122"/>
      <c r="M2598" s="122"/>
      <c r="N2598" s="122"/>
      <c r="O2598" s="122"/>
      <c r="P2598" s="122"/>
      <c r="Q2598" s="122"/>
      <c r="R2598" s="122"/>
      <c r="S2598" s="122"/>
      <c r="T2598" s="122"/>
      <c r="U2598" s="122"/>
      <c r="V2598" s="122"/>
      <c r="W2598" s="122"/>
      <c r="X2598" s="122"/>
      <c r="Y2598" s="122"/>
      <c r="Z2598" s="122"/>
      <c r="AA2598" s="122"/>
      <c r="AB2598" s="122"/>
      <c r="AC2598" s="122"/>
      <c r="AD2598" s="122"/>
      <c r="AE2598" s="122"/>
      <c r="AF2598" s="122"/>
      <c r="AG2598" s="122"/>
      <c r="AH2598" s="122"/>
      <c r="AI2598" s="122"/>
      <c r="AJ2598" s="122"/>
      <c r="AK2598" s="122"/>
      <c r="AL2598" s="122"/>
      <c r="AM2598" s="122"/>
      <c r="AN2598" s="122"/>
      <c r="AQ2598" t="str">
        <f>IF(AND(OR($B$1="ALL",$B$1=C2598),OR($E$1="ALL",$E$1=D2598),OR($B$2="ALL",$B$2=A2598),OR($E$2="ALL",IFERROR(SEARCH($E$2,B2598),0)&gt;0)),"MATCH","")</f>
        <v/>
      </c>
    </row>
    <row r="2599" spans="1:43" ht="14.25" customHeight="1" x14ac:dyDescent="0.25">
      <c r="A2599" s="108" t="s">
        <v>1137</v>
      </c>
      <c r="B2599" s="136" t="s">
        <v>1138</v>
      </c>
      <c r="C2599" s="136" t="s">
        <v>1139</v>
      </c>
      <c r="D2599" s="136" t="s">
        <v>1140</v>
      </c>
      <c r="E2599" s="136" t="s">
        <v>1141</v>
      </c>
      <c r="F2599" s="136" t="s">
        <v>1142</v>
      </c>
      <c r="G2599" s="136" t="s">
        <v>1143</v>
      </c>
      <c r="H2599" s="136" t="s">
        <v>1144</v>
      </c>
      <c r="I2599" s="136" t="s">
        <v>1145</v>
      </c>
      <c r="J2599" s="136" t="s">
        <v>1146</v>
      </c>
      <c r="K2599" s="136" t="s">
        <v>1147</v>
      </c>
      <c r="L2599" s="136" t="s">
        <v>1148</v>
      </c>
      <c r="M2599" s="136" t="s">
        <v>1149</v>
      </c>
      <c r="N2599" s="136" t="s">
        <v>1150</v>
      </c>
      <c r="O2599" s="136" t="s">
        <v>1151</v>
      </c>
      <c r="P2599" s="136" t="s">
        <v>1152</v>
      </c>
      <c r="Q2599" s="136" t="s">
        <v>1153</v>
      </c>
      <c r="R2599" s="136" t="s">
        <v>1154</v>
      </c>
      <c r="S2599" s="136" t="s">
        <v>1155</v>
      </c>
      <c r="T2599" s="136" t="s">
        <v>1156</v>
      </c>
      <c r="U2599" s="136" t="s">
        <v>1157</v>
      </c>
      <c r="V2599" s="136" t="s">
        <v>1158</v>
      </c>
      <c r="W2599" s="136" t="s">
        <v>1159</v>
      </c>
      <c r="X2599" s="136" t="s">
        <v>1160</v>
      </c>
      <c r="Y2599" s="136" t="s">
        <v>1161</v>
      </c>
      <c r="Z2599" s="136" t="s">
        <v>1162</v>
      </c>
      <c r="AA2599" s="136" t="s">
        <v>1163</v>
      </c>
      <c r="AB2599" s="137" t="s">
        <v>156</v>
      </c>
      <c r="AC2599" s="137" t="s">
        <v>157</v>
      </c>
      <c r="AD2599" s="137" t="s">
        <v>158</v>
      </c>
      <c r="AE2599" s="137" t="s">
        <v>139</v>
      </c>
      <c r="AF2599" s="138" t="s">
        <v>140</v>
      </c>
      <c r="AG2599" s="138" t="s">
        <v>141</v>
      </c>
      <c r="AH2599" s="138" t="s">
        <v>142</v>
      </c>
      <c r="AI2599" s="138" t="s">
        <v>143</v>
      </c>
      <c r="AJ2599" s="139" t="s">
        <v>144</v>
      </c>
      <c r="AK2599" s="139" t="s">
        <v>145</v>
      </c>
      <c r="AL2599" s="139" t="s">
        <v>146</v>
      </c>
      <c r="AM2599" s="140" t="s">
        <v>147</v>
      </c>
      <c r="AN2599" s="140" t="s">
        <v>148</v>
      </c>
      <c r="AQ2599" t="str">
        <f>AQ2598</f>
        <v/>
      </c>
    </row>
    <row r="2600" spans="1:43" ht="14.25" customHeight="1" x14ac:dyDescent="0.25">
      <c r="A2600" s="99" t="s">
        <v>1164</v>
      </c>
      <c r="B2600" s="112">
        <f>'Run Rate'!E263</f>
        <v>5</v>
      </c>
      <c r="C2600" s="112">
        <f>'Run Rate'!F263</f>
        <v>8</v>
      </c>
      <c r="D2600" s="112">
        <f>'Run Rate'!G263</f>
        <v>9</v>
      </c>
      <c r="E2600" s="112">
        <f>'Run Rate'!H263</f>
        <v>3</v>
      </c>
      <c r="F2600" s="112">
        <f>'Run Rate'!I263</f>
        <v>5</v>
      </c>
      <c r="G2600" s="112">
        <f>'Run Rate'!J263</f>
        <v>3</v>
      </c>
      <c r="H2600" s="112">
        <f>'Run Rate'!K263</f>
        <v>22</v>
      </c>
      <c r="I2600" s="112">
        <f>'Run Rate'!L263</f>
        <v>11</v>
      </c>
      <c r="J2600" s="112">
        <f>'Run Rate'!M263</f>
        <v>14</v>
      </c>
      <c r="K2600" s="112">
        <f>'Run Rate'!N263</f>
        <v>8</v>
      </c>
      <c r="L2600" s="112">
        <f>'Run Rate'!O263</f>
        <v>3</v>
      </c>
      <c r="M2600" s="112">
        <f>'Run Rate'!P263</f>
        <v>2</v>
      </c>
      <c r="N2600" s="112">
        <f>'Run Rate'!Q263</f>
        <v>3</v>
      </c>
      <c r="O2600" s="112">
        <f>'Run Rate'!R263</f>
        <v>3</v>
      </c>
      <c r="P2600" s="112">
        <f>'Run Rate'!S263</f>
        <v>7</v>
      </c>
      <c r="Q2600" s="112">
        <f>'Run Rate'!T263</f>
        <v>5</v>
      </c>
      <c r="R2600" s="112">
        <f>'Run Rate'!U263</f>
        <v>4</v>
      </c>
      <c r="S2600" s="112">
        <f>'Run Rate'!V263</f>
        <v>2</v>
      </c>
      <c r="T2600" s="112">
        <f>'Run Rate'!W263</f>
        <v>5</v>
      </c>
      <c r="U2600" s="112">
        <f>'Run Rate'!X263</f>
        <v>9</v>
      </c>
      <c r="V2600" s="112">
        <f>'Run Rate'!Y263</f>
        <v>8</v>
      </c>
      <c r="W2600" s="112">
        <f>'Run Rate'!Z263</f>
        <v>4</v>
      </c>
      <c r="X2600" s="112">
        <f>'Run Rate'!AA263</f>
        <v>8</v>
      </c>
      <c r="Y2600" s="112">
        <f>'Run Rate'!AB263</f>
        <v>5</v>
      </c>
      <c r="Z2600" s="112">
        <f>'Run Rate'!AC263</f>
        <v>5</v>
      </c>
      <c r="AA2600" s="112">
        <f>'Run Rate'!AD263</f>
        <v>1</v>
      </c>
      <c r="AB2600" s="113">
        <v>4</v>
      </c>
      <c r="AC2600" s="112">
        <v>4</v>
      </c>
      <c r="AD2600" s="112">
        <v>5</v>
      </c>
      <c r="AE2600" s="112">
        <v>4</v>
      </c>
      <c r="AF2600" s="112">
        <v>5</v>
      </c>
      <c r="AG2600" s="112">
        <v>5</v>
      </c>
      <c r="AH2600" s="112">
        <v>6</v>
      </c>
      <c r="AI2600" s="112">
        <v>6</v>
      </c>
      <c r="AJ2600" s="112">
        <v>6</v>
      </c>
      <c r="AK2600" s="112">
        <v>6</v>
      </c>
      <c r="AL2600" s="112">
        <v>6</v>
      </c>
      <c r="AM2600" s="112">
        <v>6</v>
      </c>
      <c r="AN2600" s="112">
        <v>6</v>
      </c>
      <c r="AQ2600" t="str">
        <f>AQ2598</f>
        <v/>
      </c>
    </row>
    <row r="2601" spans="1:43" ht="14.25" customHeight="1" x14ac:dyDescent="0.25">
      <c r="A2601" s="99" t="s">
        <v>1165</v>
      </c>
      <c r="B2601" s="114"/>
      <c r="C2601" s="114"/>
      <c r="D2601" s="114"/>
      <c r="E2601" s="114"/>
      <c r="F2601" s="114"/>
      <c r="G2601" s="114"/>
      <c r="H2601" s="114"/>
      <c r="I2601" s="114"/>
      <c r="J2601" s="114"/>
      <c r="K2601" s="114"/>
      <c r="L2601" s="114"/>
      <c r="M2601" s="114"/>
      <c r="N2601" s="114"/>
      <c r="O2601" s="114"/>
      <c r="P2601" s="114"/>
      <c r="Q2601" s="114"/>
      <c r="R2601" s="114"/>
      <c r="S2601" s="114"/>
      <c r="T2601" s="114"/>
      <c r="U2601" s="114"/>
      <c r="V2601" s="114"/>
      <c r="W2601" s="115"/>
      <c r="X2601" s="115"/>
      <c r="Y2601" s="115"/>
      <c r="Z2601" s="115"/>
      <c r="AA2601" s="112" t="s">
        <v>1166</v>
      </c>
      <c r="AB2601" s="113"/>
      <c r="AC2601" s="112"/>
      <c r="AD2601" s="112"/>
      <c r="AE2601" s="112"/>
      <c r="AF2601" s="112"/>
      <c r="AG2601" s="112"/>
      <c r="AH2601" s="112"/>
      <c r="AI2601" s="112"/>
      <c r="AJ2601" s="112"/>
      <c r="AK2601" s="112"/>
      <c r="AL2601" s="112"/>
      <c r="AM2601" s="112"/>
      <c r="AN2601" s="112"/>
      <c r="AQ2601" t="str">
        <f>AQ2598</f>
        <v/>
      </c>
    </row>
    <row r="2602" spans="1:43" ht="14.25" customHeight="1" x14ac:dyDescent="0.25">
      <c r="A2602" s="99" t="s">
        <v>1167</v>
      </c>
      <c r="B2602" s="114"/>
      <c r="C2602" s="114"/>
      <c r="D2602" s="114"/>
      <c r="E2602" s="114"/>
      <c r="F2602" s="114"/>
      <c r="G2602" s="114"/>
      <c r="H2602" s="114"/>
      <c r="I2602" s="114"/>
      <c r="J2602" s="114"/>
      <c r="K2602" s="114"/>
      <c r="L2602" s="114"/>
      <c r="M2602" s="114"/>
      <c r="N2602" s="114"/>
      <c r="O2602" s="114"/>
      <c r="P2602" s="114"/>
      <c r="Q2602" s="114"/>
      <c r="R2602" s="114"/>
      <c r="S2602" s="114"/>
      <c r="T2602" s="114"/>
      <c r="U2602" s="114"/>
      <c r="V2602" s="114"/>
      <c r="W2602" s="115"/>
      <c r="X2602" s="116"/>
      <c r="Y2602" s="117"/>
      <c r="Z2602" s="115"/>
      <c r="AA2602" s="112" t="s">
        <v>1168</v>
      </c>
      <c r="AB2602" s="113">
        <f>'Demand Input VP'!B1304</f>
        <v>0</v>
      </c>
      <c r="AC2602" s="112">
        <f>'Demand Input VP'!C1304</f>
        <v>0</v>
      </c>
      <c r="AD2602" s="112">
        <f>'Demand Input VP'!D1304</f>
        <v>0</v>
      </c>
      <c r="AE2602" s="112">
        <f>'Demand Input VP'!E1304</f>
        <v>0</v>
      </c>
      <c r="AF2602" s="112">
        <f>'Demand Input VP'!F1304</f>
        <v>0</v>
      </c>
      <c r="AG2602" s="112">
        <f>'Demand Input VP'!G1304</f>
        <v>0</v>
      </c>
      <c r="AH2602" s="112">
        <f>'Demand Input VP'!H1304</f>
        <v>0</v>
      </c>
      <c r="AI2602" s="112">
        <f>'Demand Input VP'!I1304</f>
        <v>0</v>
      </c>
      <c r="AJ2602" s="112">
        <f>'Demand Input VP'!J1304</f>
        <v>0</v>
      </c>
      <c r="AK2602" s="112">
        <f>'Demand Input VP'!K1304</f>
        <v>0</v>
      </c>
      <c r="AL2602" s="112">
        <f>'Demand Input VP'!L1304</f>
        <v>0</v>
      </c>
      <c r="AM2602" s="112">
        <f>'Demand Input VP'!M1304</f>
        <v>0</v>
      </c>
      <c r="AN2602" s="112">
        <f>'Demand Input VP'!N1304</f>
        <v>0</v>
      </c>
      <c r="AQ2602" t="str">
        <f>AQ2598</f>
        <v/>
      </c>
    </row>
    <row r="2603" spans="1:43" ht="14.25" customHeight="1" x14ac:dyDescent="0.25">
      <c r="A2603" s="99" t="s">
        <v>1169</v>
      </c>
      <c r="B2603" s="118"/>
      <c r="C2603" s="118"/>
      <c r="D2603" s="118"/>
      <c r="E2603" s="118"/>
      <c r="F2603" s="118"/>
      <c r="G2603" s="118"/>
      <c r="H2603" s="118"/>
      <c r="I2603" s="118"/>
      <c r="J2603" s="118"/>
      <c r="K2603" s="118"/>
      <c r="L2603" s="118"/>
      <c r="M2603" s="118"/>
      <c r="N2603" s="118"/>
      <c r="O2603" s="118"/>
      <c r="P2603" s="118"/>
      <c r="Q2603" s="118"/>
      <c r="R2603" s="118"/>
      <c r="S2603" s="118"/>
      <c r="T2603" s="118"/>
      <c r="U2603" s="118"/>
      <c r="V2603" s="118"/>
      <c r="W2603" s="115"/>
      <c r="X2603" s="116"/>
      <c r="Y2603" s="117"/>
      <c r="Z2603" s="119"/>
      <c r="AA2603" s="120" t="s">
        <v>1170</v>
      </c>
      <c r="AB2603" s="121">
        <f>'Demand Input VP'!B1303</f>
        <v>0</v>
      </c>
      <c r="AC2603" s="120">
        <f>'Demand Input VP'!C1303</f>
        <v>0</v>
      </c>
      <c r="AD2603" s="120">
        <f>'Demand Input VP'!D1303</f>
        <v>0</v>
      </c>
      <c r="AE2603" s="120">
        <f>'Demand Input VP'!E1303</f>
        <v>0</v>
      </c>
      <c r="AF2603" s="120">
        <f>'Demand Input VP'!F1303</f>
        <v>0</v>
      </c>
      <c r="AG2603" s="120">
        <f>'Demand Input VP'!G1303</f>
        <v>0</v>
      </c>
      <c r="AH2603" s="120">
        <f>'Demand Input VP'!H1303</f>
        <v>0</v>
      </c>
      <c r="AI2603" s="120">
        <f>'Demand Input VP'!I1303</f>
        <v>0</v>
      </c>
      <c r="AJ2603" s="120">
        <f>'Demand Input VP'!J1303</f>
        <v>0</v>
      </c>
      <c r="AK2603" s="120">
        <f>'Demand Input VP'!K1303</f>
        <v>0</v>
      </c>
      <c r="AL2603" s="120">
        <f>'Demand Input VP'!L1303</f>
        <v>0</v>
      </c>
      <c r="AM2603" s="120">
        <f>'Demand Input VP'!M1303</f>
        <v>0</v>
      </c>
      <c r="AN2603" s="120">
        <f>'Demand Input VP'!N1303</f>
        <v>0</v>
      </c>
      <c r="AQ2603" t="str">
        <f>AQ2598</f>
        <v/>
      </c>
    </row>
    <row r="2604" spans="1:43" ht="14.25" customHeight="1" x14ac:dyDescent="0.25">
      <c r="A2604" s="1"/>
      <c r="B2604" s="122"/>
      <c r="C2604" s="122"/>
      <c r="D2604" s="122"/>
      <c r="E2604" s="122"/>
      <c r="F2604" s="122"/>
      <c r="G2604" s="122"/>
      <c r="H2604" s="122"/>
      <c r="I2604" s="122"/>
      <c r="J2604" s="122"/>
      <c r="K2604" s="122"/>
      <c r="L2604" s="122"/>
      <c r="M2604" s="122"/>
      <c r="N2604" s="122"/>
      <c r="O2604" s="122"/>
      <c r="P2604" s="122"/>
      <c r="Q2604" s="122"/>
      <c r="R2604" s="122"/>
      <c r="S2604" s="122"/>
      <c r="T2604" s="122"/>
      <c r="U2604" s="122"/>
      <c r="V2604" s="122"/>
      <c r="W2604" s="123"/>
      <c r="X2604" s="116"/>
      <c r="Y2604" s="117"/>
      <c r="Z2604" s="123"/>
      <c r="AA2604" s="112" t="s">
        <v>1171</v>
      </c>
      <c r="AB2604" s="113">
        <f>'Demand Input MP'!B1304</f>
        <v>0</v>
      </c>
      <c r="AC2604" s="112">
        <f>'Demand Input MP'!C1304</f>
        <v>0</v>
      </c>
      <c r="AD2604" s="112">
        <f>'Demand Input MP'!D1304</f>
        <v>0</v>
      </c>
      <c r="AE2604" s="112">
        <f>'Demand Input MP'!E1304</f>
        <v>0</v>
      </c>
      <c r="AF2604" s="112">
        <f>'Demand Input MP'!F1304</f>
        <v>0</v>
      </c>
      <c r="AG2604" s="112">
        <f>'Demand Input MP'!G1304</f>
        <v>0</v>
      </c>
      <c r="AH2604" s="112">
        <f>'Demand Input MP'!H1304</f>
        <v>0</v>
      </c>
      <c r="AI2604" s="112">
        <f>'Demand Input MP'!I1304</f>
        <v>0</v>
      </c>
      <c r="AJ2604" s="112">
        <f>'Demand Input MP'!J1304</f>
        <v>0</v>
      </c>
      <c r="AK2604" s="112">
        <f>'Demand Input MP'!K1304</f>
        <v>0</v>
      </c>
      <c r="AL2604" s="112">
        <f>'Demand Input MP'!L1304</f>
        <v>0</v>
      </c>
      <c r="AM2604" s="112">
        <f>'Demand Input MP'!M1304</f>
        <v>0</v>
      </c>
      <c r="AN2604" s="112">
        <f>'Demand Input MP'!N1304</f>
        <v>0</v>
      </c>
      <c r="AQ2604" t="str">
        <f>AQ2598</f>
        <v/>
      </c>
    </row>
    <row r="2605" spans="1:43" ht="14.25" customHeight="1" x14ac:dyDescent="0.25">
      <c r="A2605" s="1"/>
      <c r="B2605" s="122"/>
      <c r="C2605" s="122"/>
      <c r="D2605" s="122"/>
      <c r="E2605" s="122"/>
      <c r="F2605" s="122"/>
      <c r="G2605" s="122"/>
      <c r="H2605" s="122"/>
      <c r="I2605" s="122"/>
      <c r="J2605" s="122"/>
      <c r="K2605" s="122"/>
      <c r="L2605" s="122"/>
      <c r="M2605" s="122"/>
      <c r="N2605" s="122"/>
      <c r="O2605" s="122"/>
      <c r="P2605" s="122"/>
      <c r="Q2605" s="122"/>
      <c r="R2605" s="122"/>
      <c r="S2605" s="122"/>
      <c r="T2605" s="122"/>
      <c r="U2605" s="122"/>
      <c r="V2605" s="124" t="s">
        <v>91</v>
      </c>
      <c r="W2605" s="125">
        <f>IFERROR(IF(SUM('Run Rate History'!E263:AD263)&gt;0,(SUMPRODUCT((B2600:AA2600&gt;=PERCENTILE(B2600:AA2600,0.1))*(B2600:AA2600&lt;=PERCENTILE(B2600:AA2600,0.9))*B2600:AA2600)+SUMPRODUCT(('Run Rate History'!E263:AD263&gt;=PERCENTILE(B2600:AA2600,0.1))*('Run Rate History'!E263:AD263&lt;=PERCENTILE(B2600:AA2600,0.9))*'Run Rate History'!E263:AD263))/(SUMPRODUCT((B2600:AA2600&gt;=PERCENTILE(B2600:AA2600,0.1))*(B2600:AA2600&lt;=PERCENTILE(B2600:AA2600,0.9))*1)+SUMPRODUCT(('Run Rate History'!E263:AD263&gt;=PERCENTILE(B2600:AA2600,0.1))*('Run Rate History'!E263:AD263&lt;=PERCENTILE(B2600:AA2600,0.9))*1)),TRIMMEAN(B2600:AA2600,0.15)),0)</f>
        <v>5.243243243243243</v>
      </c>
      <c r="X2605" s="126" t="s">
        <v>1172</v>
      </c>
      <c r="Y2605" s="127">
        <f>SUM(B2600:AA2600)/26</f>
        <v>6.2307692307692308</v>
      </c>
      <c r="Z2605" s="128"/>
      <c r="AA2605" s="112" t="s">
        <v>1173</v>
      </c>
      <c r="AB2605" s="113">
        <f>'Demand Input MP'!B1303</f>
        <v>0</v>
      </c>
      <c r="AC2605" s="112">
        <f>'Demand Input MP'!C1303</f>
        <v>0</v>
      </c>
      <c r="AD2605" s="112">
        <f>'Demand Input MP'!D1303</f>
        <v>0</v>
      </c>
      <c r="AE2605" s="112">
        <f>'Demand Input MP'!E1303</f>
        <v>0</v>
      </c>
      <c r="AF2605" s="112">
        <f>'Demand Input MP'!F1303</f>
        <v>0</v>
      </c>
      <c r="AG2605" s="112">
        <f>'Demand Input MP'!G1303</f>
        <v>0</v>
      </c>
      <c r="AH2605" s="112">
        <f>'Demand Input MP'!H1303</f>
        <v>0</v>
      </c>
      <c r="AI2605" s="112">
        <f>'Demand Input MP'!I1303</f>
        <v>0</v>
      </c>
      <c r="AJ2605" s="112">
        <f>'Demand Input MP'!J1303</f>
        <v>0</v>
      </c>
      <c r="AK2605" s="112">
        <f>'Demand Input MP'!K1303</f>
        <v>0</v>
      </c>
      <c r="AL2605" s="112">
        <f>'Demand Input MP'!L1303</f>
        <v>0</v>
      </c>
      <c r="AM2605" s="112">
        <f>'Demand Input MP'!M1303</f>
        <v>0</v>
      </c>
      <c r="AN2605" s="112">
        <f>'Demand Input MP'!N1303</f>
        <v>0</v>
      </c>
      <c r="AQ2605" t="str">
        <f>AQ2598</f>
        <v/>
      </c>
    </row>
    <row r="2606" spans="1:43" ht="14.25" customHeight="1" x14ac:dyDescent="0.25">
      <c r="A2606" s="1"/>
      <c r="B2606" s="122"/>
      <c r="C2606" s="122"/>
      <c r="D2606" s="122"/>
      <c r="E2606" s="122"/>
      <c r="F2606" s="122"/>
      <c r="G2606" s="122"/>
      <c r="H2606" s="122"/>
      <c r="I2606" s="122"/>
      <c r="J2606" s="122"/>
      <c r="K2606" s="122"/>
      <c r="L2606" s="122"/>
      <c r="M2606" s="122"/>
      <c r="N2606" s="122"/>
      <c r="O2606" s="122"/>
      <c r="P2606" s="122"/>
      <c r="Q2606" s="122"/>
      <c r="R2606" s="122"/>
      <c r="S2606" s="122"/>
      <c r="T2606" s="122"/>
      <c r="U2606" s="122"/>
      <c r="V2606" s="124" t="s">
        <v>94</v>
      </c>
      <c r="W2606" s="125">
        <f>IFERROR((1*MIN(MAX(X2600,0.5*IF(SUM('Run Rate History'!E263:AD263)&gt;0,(MEDIAN(IF(B2600:AA2600&gt;0,B2600:AA2600))+MEDIAN(IF('Run Rate History'!E263:AD263&gt;0,'Run Rate History'!E263:AD263)))/2,MEDIAN(IF(B2600:AA2600&gt;0,B2600:AA2600)))),2*IF(SUM('Run Rate History'!E263:AD263)&gt;0,(MEDIAN(IF(B2600:AA2600&gt;0,B2600:AA2600))+MEDIAN(IF('Run Rate History'!E263:AD263&gt;0,'Run Rate History'!E263:AD263)))/2,MEDIAN(IF(B2600:AA2600&gt;0,B2600:AA2600))))+2*MIN(MAX(Y2600,0.5*IF(SUM('Run Rate History'!E263:AD263)&gt;0,(MEDIAN(IF(B2600:AA2600&gt;0,B2600:AA2600))+MEDIAN(IF('Run Rate History'!E263:AD263&gt;0,'Run Rate History'!E263:AD263)))/2,MEDIAN(IF(B2600:AA2600&gt;0,B2600:AA2600)))),2*IF(SUM('Run Rate History'!E263:AD263)&gt;0,(MEDIAN(IF(B2600:AA2600&gt;0,B2600:AA2600))+MEDIAN(IF('Run Rate History'!E263:AD263&gt;0,'Run Rate History'!E263:AD263)))/2,MEDIAN(IF(B2600:AA2600&gt;0,B2600:AA2600))))+3*MIN(MAX(Z2600,0.5*IF(SUM('Run Rate History'!E263:AD263)&gt;0,(MEDIAN(IF(B2600:AA2600&gt;0,B2600:AA2600))+MEDIAN(IF('Run Rate History'!E263:AD263&gt;0,'Run Rate History'!E263:AD263)))/2,MEDIAN(IF(B2600:AA2600&gt;0,B2600:AA2600)))),2*IF(SUM('Run Rate History'!E263:AD263)&gt;0,(MEDIAN(IF(B2600:AA2600&gt;0,B2600:AA2600))+MEDIAN(IF('Run Rate History'!E263:AD263&gt;0,'Run Rate History'!E263:AD263)))/2,MEDIAN(IF(B2600:AA2600&gt;0,B2600:AA2600))))+4*MIN(MAX(AA2600,0.5*IF(SUM('Run Rate History'!E263:AD263)&gt;0,(MEDIAN(IF(B2600:AA2600&gt;0,B2600:AA2600))+MEDIAN(IF('Run Rate History'!E263:AD263&gt;0,'Run Rate History'!E263:AD263)))/2,MEDIAN(IF(B2600:AA2600&gt;0,B2600:AA2600)))),2*IF(SUM('Run Rate History'!E263:AD263)&gt;0,(MEDIAN(IF(B2600:AA2600&gt;0,B2600:AA2600))+MEDIAN(IF('Run Rate History'!E263:AD263&gt;0,'Run Rate History'!E263:AD263)))/2,MEDIAN(IF(B2600:AA2600&gt;0,B2600:AA2600)))))/10,0)</f>
        <v>4.25</v>
      </c>
      <c r="X2606" s="129" t="s">
        <v>1174</v>
      </c>
      <c r="Y2606" s="130">
        <f>IFERROR(VLOOKUP(A2598,'Stanje zaliha'!A:E,5,FALSE()),0)</f>
        <v>83</v>
      </c>
      <c r="Z2606" s="131"/>
      <c r="AA2606" s="113" t="s">
        <v>1175</v>
      </c>
      <c r="AB2606" s="118">
        <f t="shared" ref="AB2606:AN2606" si="518">SUM(AB2602:AB2605)</f>
        <v>0</v>
      </c>
      <c r="AC2606" s="118">
        <f t="shared" si="518"/>
        <v>0</v>
      </c>
      <c r="AD2606" s="118">
        <f t="shared" si="518"/>
        <v>0</v>
      </c>
      <c r="AE2606" s="118">
        <f t="shared" si="518"/>
        <v>0</v>
      </c>
      <c r="AF2606" s="118">
        <f t="shared" si="518"/>
        <v>0</v>
      </c>
      <c r="AG2606" s="118">
        <f t="shared" si="518"/>
        <v>0</v>
      </c>
      <c r="AH2606" s="118">
        <f t="shared" si="518"/>
        <v>0</v>
      </c>
      <c r="AI2606" s="118">
        <f t="shared" si="518"/>
        <v>0</v>
      </c>
      <c r="AJ2606" s="118">
        <f t="shared" si="518"/>
        <v>0</v>
      </c>
      <c r="AK2606" s="118">
        <f t="shared" si="518"/>
        <v>0</v>
      </c>
      <c r="AL2606" s="118">
        <f t="shared" si="518"/>
        <v>0</v>
      </c>
      <c r="AM2606" s="118">
        <f t="shared" si="518"/>
        <v>0</v>
      </c>
      <c r="AN2606" s="118">
        <f t="shared" si="518"/>
        <v>0</v>
      </c>
      <c r="AQ2606" t="str">
        <f>AQ2598</f>
        <v/>
      </c>
    </row>
    <row r="2607" spans="1:43" ht="14.25" customHeight="1" x14ac:dyDescent="0.25">
      <c r="A2607" s="1"/>
      <c r="B2607" s="122"/>
      <c r="C2607" s="122"/>
      <c r="D2607" s="122"/>
      <c r="E2607" s="122"/>
      <c r="F2607" s="122"/>
      <c r="G2607" s="122"/>
      <c r="H2607" s="122"/>
      <c r="I2607" s="122"/>
      <c r="J2607" s="122"/>
      <c r="K2607" s="122"/>
      <c r="L2607" s="122"/>
      <c r="M2607" s="122"/>
      <c r="N2607" s="122"/>
      <c r="O2607" s="122"/>
      <c r="P2607" s="122"/>
      <c r="Q2607" s="122"/>
      <c r="R2607" s="122"/>
      <c r="S2607" s="122"/>
      <c r="T2607" s="122"/>
      <c r="U2607" s="122"/>
      <c r="V2607" s="124" t="s">
        <v>95</v>
      </c>
      <c r="W2607" s="125">
        <f>IFERROR(0.6*W2606+0.4*W2605,0)</f>
        <v>4.647297297297297</v>
      </c>
      <c r="X2607" s="132" t="s">
        <v>1176</v>
      </c>
      <c r="Y2607" s="133">
        <f>IFERROR(SUMIF('Popis poslanih narudžbi'!A:A,A2598,'Popis poslanih narudžbi'!C:C),0)</f>
        <v>0</v>
      </c>
      <c r="Z2607" s="131"/>
      <c r="AA2607" s="134" t="s">
        <v>1177</v>
      </c>
      <c r="AB2607" s="118">
        <f t="shared" ref="AB2607:AN2607" si="519">AB2600+AB2606</f>
        <v>4</v>
      </c>
      <c r="AC2607" s="118">
        <f t="shared" si="519"/>
        <v>4</v>
      </c>
      <c r="AD2607" s="118">
        <f t="shared" si="519"/>
        <v>5</v>
      </c>
      <c r="AE2607" s="118">
        <f t="shared" si="519"/>
        <v>4</v>
      </c>
      <c r="AF2607" s="118">
        <f t="shared" si="519"/>
        <v>5</v>
      </c>
      <c r="AG2607" s="118">
        <f t="shared" si="519"/>
        <v>5</v>
      </c>
      <c r="AH2607" s="118">
        <f t="shared" si="519"/>
        <v>6</v>
      </c>
      <c r="AI2607" s="118">
        <f t="shared" si="519"/>
        <v>6</v>
      </c>
      <c r="AJ2607" s="118">
        <f t="shared" si="519"/>
        <v>6</v>
      </c>
      <c r="AK2607" s="118">
        <f t="shared" si="519"/>
        <v>6</v>
      </c>
      <c r="AL2607" s="118">
        <f t="shared" si="519"/>
        <v>6</v>
      </c>
      <c r="AM2607" s="118">
        <f t="shared" si="519"/>
        <v>6</v>
      </c>
      <c r="AN2607" s="118">
        <f t="shared" si="519"/>
        <v>6</v>
      </c>
      <c r="AQ2607" t="str">
        <f>AQ2598</f>
        <v/>
      </c>
    </row>
    <row r="2608" spans="1:43" ht="14.25" customHeight="1" x14ac:dyDescent="0.25">
      <c r="A2608" s="107" t="str">
        <f>'Run Rate'!A264</f>
        <v>POL09711</v>
      </c>
      <c r="B2608" s="135" t="str">
        <f>'Run Rate'!B264</f>
        <v>Polleo Zero Syrup 425ml Triple choco</v>
      </c>
      <c r="C2608" s="135" t="str">
        <f>'Run Rate'!C264</f>
        <v>BIO I SUPERFOODS</v>
      </c>
      <c r="D2608" s="135" t="str">
        <f>'Run Rate'!D264</f>
        <v>02 SILVER</v>
      </c>
      <c r="E2608" s="122"/>
      <c r="F2608" s="122"/>
      <c r="G2608" s="122"/>
      <c r="H2608" s="122"/>
      <c r="I2608" s="122"/>
      <c r="J2608" s="122"/>
      <c r="K2608" s="122"/>
      <c r="L2608" s="122"/>
      <c r="M2608" s="122"/>
      <c r="N2608" s="122"/>
      <c r="O2608" s="122"/>
      <c r="P2608" s="122"/>
      <c r="Q2608" s="122"/>
      <c r="R2608" s="122"/>
      <c r="S2608" s="122"/>
      <c r="T2608" s="122"/>
      <c r="U2608" s="122"/>
      <c r="V2608" s="122"/>
      <c r="W2608" s="122"/>
      <c r="X2608" s="122"/>
      <c r="Y2608" s="122"/>
      <c r="Z2608" s="122"/>
      <c r="AA2608" s="122"/>
      <c r="AB2608" s="122"/>
      <c r="AC2608" s="122"/>
      <c r="AD2608" s="122"/>
      <c r="AE2608" s="122"/>
      <c r="AF2608" s="122"/>
      <c r="AG2608" s="122"/>
      <c r="AH2608" s="122"/>
      <c r="AI2608" s="122"/>
      <c r="AJ2608" s="122"/>
      <c r="AK2608" s="122"/>
      <c r="AL2608" s="122"/>
      <c r="AM2608" s="122"/>
      <c r="AN2608" s="122"/>
      <c r="AQ2608" t="str">
        <f>IF(AND(OR($B$1="ALL",$B$1=C2608),OR($E$1="ALL",$E$1=D2608),OR($B$2="ALL",$B$2=A2608),OR($E$2="ALL",IFERROR(SEARCH($E$2,B2608),0)&gt;0)),"MATCH","")</f>
        <v/>
      </c>
    </row>
    <row r="2609" spans="1:43" ht="14.25" customHeight="1" x14ac:dyDescent="0.25">
      <c r="A2609" s="108" t="s">
        <v>1137</v>
      </c>
      <c r="B2609" s="136" t="s">
        <v>1138</v>
      </c>
      <c r="C2609" s="136" t="s">
        <v>1139</v>
      </c>
      <c r="D2609" s="136" t="s">
        <v>1140</v>
      </c>
      <c r="E2609" s="136" t="s">
        <v>1141</v>
      </c>
      <c r="F2609" s="136" t="s">
        <v>1142</v>
      </c>
      <c r="G2609" s="136" t="s">
        <v>1143</v>
      </c>
      <c r="H2609" s="136" t="s">
        <v>1144</v>
      </c>
      <c r="I2609" s="136" t="s">
        <v>1145</v>
      </c>
      <c r="J2609" s="136" t="s">
        <v>1146</v>
      </c>
      <c r="K2609" s="136" t="s">
        <v>1147</v>
      </c>
      <c r="L2609" s="136" t="s">
        <v>1148</v>
      </c>
      <c r="M2609" s="136" t="s">
        <v>1149</v>
      </c>
      <c r="N2609" s="136" t="s">
        <v>1150</v>
      </c>
      <c r="O2609" s="136" t="s">
        <v>1151</v>
      </c>
      <c r="P2609" s="136" t="s">
        <v>1152</v>
      </c>
      <c r="Q2609" s="136" t="s">
        <v>1153</v>
      </c>
      <c r="R2609" s="136" t="s">
        <v>1154</v>
      </c>
      <c r="S2609" s="136" t="s">
        <v>1155</v>
      </c>
      <c r="T2609" s="136" t="s">
        <v>1156</v>
      </c>
      <c r="U2609" s="136" t="s">
        <v>1157</v>
      </c>
      <c r="V2609" s="136" t="s">
        <v>1158</v>
      </c>
      <c r="W2609" s="136" t="s">
        <v>1159</v>
      </c>
      <c r="X2609" s="136" t="s">
        <v>1160</v>
      </c>
      <c r="Y2609" s="136" t="s">
        <v>1161</v>
      </c>
      <c r="Z2609" s="136" t="s">
        <v>1162</v>
      </c>
      <c r="AA2609" s="136" t="s">
        <v>1163</v>
      </c>
      <c r="AB2609" s="137" t="s">
        <v>156</v>
      </c>
      <c r="AC2609" s="137" t="s">
        <v>157</v>
      </c>
      <c r="AD2609" s="137" t="s">
        <v>158</v>
      </c>
      <c r="AE2609" s="137" t="s">
        <v>139</v>
      </c>
      <c r="AF2609" s="138" t="s">
        <v>140</v>
      </c>
      <c r="AG2609" s="138" t="s">
        <v>141</v>
      </c>
      <c r="AH2609" s="138" t="s">
        <v>142</v>
      </c>
      <c r="AI2609" s="138" t="s">
        <v>143</v>
      </c>
      <c r="AJ2609" s="139" t="s">
        <v>144</v>
      </c>
      <c r="AK2609" s="139" t="s">
        <v>145</v>
      </c>
      <c r="AL2609" s="139" t="s">
        <v>146</v>
      </c>
      <c r="AM2609" s="140" t="s">
        <v>147</v>
      </c>
      <c r="AN2609" s="140" t="s">
        <v>148</v>
      </c>
      <c r="AQ2609" t="str">
        <f>AQ2608</f>
        <v/>
      </c>
    </row>
    <row r="2610" spans="1:43" ht="14.25" customHeight="1" x14ac:dyDescent="0.25">
      <c r="A2610" s="99" t="s">
        <v>1164</v>
      </c>
      <c r="B2610" s="112">
        <f>'Run Rate'!E264</f>
        <v>111</v>
      </c>
      <c r="C2610" s="112">
        <f>'Run Rate'!F264</f>
        <v>37</v>
      </c>
      <c r="D2610" s="112">
        <f>'Run Rate'!G264</f>
        <v>52</v>
      </c>
      <c r="E2610" s="112">
        <f>'Run Rate'!H264</f>
        <v>35</v>
      </c>
      <c r="F2610" s="112">
        <f>'Run Rate'!I264</f>
        <v>62</v>
      </c>
      <c r="G2610" s="112">
        <f>'Run Rate'!J264</f>
        <v>39</v>
      </c>
      <c r="H2610" s="112">
        <f>'Run Rate'!K264</f>
        <v>53</v>
      </c>
      <c r="I2610" s="112">
        <f>'Run Rate'!L264</f>
        <v>37</v>
      </c>
      <c r="J2610" s="112">
        <f>'Run Rate'!M264</f>
        <v>88</v>
      </c>
      <c r="K2610" s="112">
        <f>'Run Rate'!N264</f>
        <v>28</v>
      </c>
      <c r="L2610" s="112">
        <f>'Run Rate'!O264</f>
        <v>38</v>
      </c>
      <c r="M2610" s="112">
        <f>'Run Rate'!P264</f>
        <v>42</v>
      </c>
      <c r="N2610" s="112">
        <f>'Run Rate'!Q264</f>
        <v>31</v>
      </c>
      <c r="O2610" s="112">
        <f>'Run Rate'!R264</f>
        <v>27</v>
      </c>
      <c r="P2610" s="112">
        <f>'Run Rate'!S264</f>
        <v>7</v>
      </c>
      <c r="Q2610" s="112">
        <f>'Run Rate'!T264</f>
        <v>52</v>
      </c>
      <c r="R2610" s="112">
        <f>'Run Rate'!U264</f>
        <v>50</v>
      </c>
      <c r="S2610" s="112">
        <f>'Run Rate'!V264</f>
        <v>100</v>
      </c>
      <c r="T2610" s="112">
        <f>'Run Rate'!W264</f>
        <v>102</v>
      </c>
      <c r="U2610" s="112">
        <f>'Run Rate'!X264</f>
        <v>101</v>
      </c>
      <c r="V2610" s="112">
        <f>'Run Rate'!Y264</f>
        <v>82</v>
      </c>
      <c r="W2610" s="112">
        <f>'Run Rate'!Z264</f>
        <v>121</v>
      </c>
      <c r="X2610" s="112">
        <f>'Run Rate'!AA264</f>
        <v>157</v>
      </c>
      <c r="Y2610" s="112">
        <f>'Run Rate'!AB264</f>
        <v>76</v>
      </c>
      <c r="Z2610" s="112">
        <f>'Run Rate'!AC264</f>
        <v>100</v>
      </c>
      <c r="AA2610" s="112">
        <f>'Run Rate'!AD264</f>
        <v>134</v>
      </c>
      <c r="AB2610" s="113">
        <v>115</v>
      </c>
      <c r="AC2610" s="112">
        <v>115</v>
      </c>
      <c r="AD2610" s="112">
        <v>115</v>
      </c>
      <c r="AE2610" s="112">
        <v>115</v>
      </c>
      <c r="AF2610" s="112">
        <v>115</v>
      </c>
      <c r="AG2610" s="112">
        <v>115</v>
      </c>
      <c r="AH2610" s="112">
        <v>115</v>
      </c>
      <c r="AI2610" s="112">
        <v>115</v>
      </c>
      <c r="AJ2610" s="112">
        <v>115</v>
      </c>
      <c r="AK2610" s="112">
        <v>115</v>
      </c>
      <c r="AL2610" s="112">
        <v>115</v>
      </c>
      <c r="AM2610" s="112">
        <v>115</v>
      </c>
      <c r="AN2610" s="112">
        <v>115</v>
      </c>
      <c r="AQ2610" t="str">
        <f>AQ2608</f>
        <v/>
      </c>
    </row>
    <row r="2611" spans="1:43" ht="14.25" customHeight="1" x14ac:dyDescent="0.25">
      <c r="A2611" s="99" t="s">
        <v>1165</v>
      </c>
      <c r="B2611" s="114"/>
      <c r="C2611" s="114"/>
      <c r="D2611" s="114"/>
      <c r="E2611" s="114"/>
      <c r="F2611" s="114"/>
      <c r="G2611" s="114"/>
      <c r="H2611" s="114"/>
      <c r="I2611" s="114"/>
      <c r="J2611" s="114"/>
      <c r="K2611" s="114"/>
      <c r="L2611" s="114"/>
      <c r="M2611" s="114"/>
      <c r="N2611" s="114"/>
      <c r="O2611" s="114"/>
      <c r="P2611" s="114"/>
      <c r="Q2611" s="114"/>
      <c r="R2611" s="114"/>
      <c r="S2611" s="114"/>
      <c r="T2611" s="114"/>
      <c r="U2611" s="114"/>
      <c r="V2611" s="114"/>
      <c r="W2611" s="115"/>
      <c r="X2611" s="115"/>
      <c r="Y2611" s="115"/>
      <c r="Z2611" s="115"/>
      <c r="AA2611" s="112" t="s">
        <v>1166</v>
      </c>
      <c r="AB2611" s="113"/>
      <c r="AC2611" s="112"/>
      <c r="AD2611" s="112"/>
      <c r="AE2611" s="112"/>
      <c r="AF2611" s="112"/>
      <c r="AG2611" s="112"/>
      <c r="AH2611" s="112"/>
      <c r="AI2611" s="112"/>
      <c r="AJ2611" s="112"/>
      <c r="AK2611" s="112"/>
      <c r="AL2611" s="112"/>
      <c r="AM2611" s="112"/>
      <c r="AN2611" s="112"/>
      <c r="AQ2611" t="str">
        <f>AQ2608</f>
        <v/>
      </c>
    </row>
    <row r="2612" spans="1:43" ht="14.25" customHeight="1" x14ac:dyDescent="0.25">
      <c r="A2612" s="99" t="s">
        <v>1167</v>
      </c>
      <c r="B2612" s="114"/>
      <c r="C2612" s="114"/>
      <c r="D2612" s="114"/>
      <c r="E2612" s="114"/>
      <c r="F2612" s="114"/>
      <c r="G2612" s="114"/>
      <c r="H2612" s="114"/>
      <c r="I2612" s="114"/>
      <c r="J2612" s="114"/>
      <c r="K2612" s="114"/>
      <c r="L2612" s="114"/>
      <c r="M2612" s="114"/>
      <c r="N2612" s="114"/>
      <c r="O2612" s="114"/>
      <c r="P2612" s="114"/>
      <c r="Q2612" s="114"/>
      <c r="R2612" s="114"/>
      <c r="S2612" s="114"/>
      <c r="T2612" s="114"/>
      <c r="U2612" s="114"/>
      <c r="V2612" s="114"/>
      <c r="W2612" s="115"/>
      <c r="X2612" s="116"/>
      <c r="Y2612" s="117"/>
      <c r="Z2612" s="115"/>
      <c r="AA2612" s="112" t="s">
        <v>1168</v>
      </c>
      <c r="AB2612" s="113">
        <f>'Demand Input VP'!B1309</f>
        <v>0</v>
      </c>
      <c r="AC2612" s="112">
        <f>'Demand Input VP'!C1309</f>
        <v>0</v>
      </c>
      <c r="AD2612" s="112">
        <f>'Demand Input VP'!D1309</f>
        <v>0</v>
      </c>
      <c r="AE2612" s="112">
        <f>'Demand Input VP'!E1309</f>
        <v>0</v>
      </c>
      <c r="AF2612" s="112">
        <f>'Demand Input VP'!F1309</f>
        <v>0</v>
      </c>
      <c r="AG2612" s="112">
        <f>'Demand Input VP'!G1309</f>
        <v>0</v>
      </c>
      <c r="AH2612" s="112">
        <f>'Demand Input VP'!H1309</f>
        <v>0</v>
      </c>
      <c r="AI2612" s="112">
        <f>'Demand Input VP'!I1309</f>
        <v>0</v>
      </c>
      <c r="AJ2612" s="112">
        <f>'Demand Input VP'!J1309</f>
        <v>0</v>
      </c>
      <c r="AK2612" s="112">
        <f>'Demand Input VP'!K1309</f>
        <v>0</v>
      </c>
      <c r="AL2612" s="112">
        <f>'Demand Input VP'!L1309</f>
        <v>0</v>
      </c>
      <c r="AM2612" s="112">
        <f>'Demand Input VP'!M1309</f>
        <v>0</v>
      </c>
      <c r="AN2612" s="112">
        <f>'Demand Input VP'!N1309</f>
        <v>0</v>
      </c>
      <c r="AQ2612" t="str">
        <f>AQ2608</f>
        <v/>
      </c>
    </row>
    <row r="2613" spans="1:43" ht="14.25" customHeight="1" x14ac:dyDescent="0.25">
      <c r="A2613" s="99" t="s">
        <v>1169</v>
      </c>
      <c r="B2613" s="118"/>
      <c r="C2613" s="118"/>
      <c r="D2613" s="118"/>
      <c r="E2613" s="118"/>
      <c r="F2613" s="118"/>
      <c r="G2613" s="118"/>
      <c r="H2613" s="118"/>
      <c r="I2613" s="118"/>
      <c r="J2613" s="118"/>
      <c r="K2613" s="118"/>
      <c r="L2613" s="118"/>
      <c r="M2613" s="118"/>
      <c r="N2613" s="118"/>
      <c r="O2613" s="118"/>
      <c r="P2613" s="118"/>
      <c r="Q2613" s="118"/>
      <c r="R2613" s="118"/>
      <c r="S2613" s="118"/>
      <c r="T2613" s="118"/>
      <c r="U2613" s="118"/>
      <c r="V2613" s="118"/>
      <c r="W2613" s="115"/>
      <c r="X2613" s="116"/>
      <c r="Y2613" s="117"/>
      <c r="Z2613" s="119"/>
      <c r="AA2613" s="120" t="s">
        <v>1170</v>
      </c>
      <c r="AB2613" s="121">
        <f>'Demand Input VP'!B1308</f>
        <v>0</v>
      </c>
      <c r="AC2613" s="120">
        <f>'Demand Input VP'!C1308</f>
        <v>0</v>
      </c>
      <c r="AD2613" s="120">
        <f>'Demand Input VP'!D1308</f>
        <v>0</v>
      </c>
      <c r="AE2613" s="120">
        <f>'Demand Input VP'!E1308</f>
        <v>0</v>
      </c>
      <c r="AF2613" s="120">
        <f>'Demand Input VP'!F1308</f>
        <v>0</v>
      </c>
      <c r="AG2613" s="120">
        <f>'Demand Input VP'!G1308</f>
        <v>0</v>
      </c>
      <c r="AH2613" s="120">
        <f>'Demand Input VP'!H1308</f>
        <v>0</v>
      </c>
      <c r="AI2613" s="120">
        <f>'Demand Input VP'!I1308</f>
        <v>0</v>
      </c>
      <c r="AJ2613" s="120">
        <f>'Demand Input VP'!J1308</f>
        <v>0</v>
      </c>
      <c r="AK2613" s="120">
        <f>'Demand Input VP'!K1308</f>
        <v>0</v>
      </c>
      <c r="AL2613" s="120">
        <f>'Demand Input VP'!L1308</f>
        <v>0</v>
      </c>
      <c r="AM2613" s="120">
        <f>'Demand Input VP'!M1308</f>
        <v>0</v>
      </c>
      <c r="AN2613" s="120">
        <f>'Demand Input VP'!N1308</f>
        <v>0</v>
      </c>
      <c r="AQ2613" t="str">
        <f>AQ2608</f>
        <v/>
      </c>
    </row>
    <row r="2614" spans="1:43" ht="14.25" customHeight="1" x14ac:dyDescent="0.25">
      <c r="A2614" s="1"/>
      <c r="B2614" s="122"/>
      <c r="C2614" s="122"/>
      <c r="D2614" s="122"/>
      <c r="E2614" s="122"/>
      <c r="F2614" s="122"/>
      <c r="G2614" s="122"/>
      <c r="H2614" s="122"/>
      <c r="I2614" s="122"/>
      <c r="J2614" s="122"/>
      <c r="K2614" s="122"/>
      <c r="L2614" s="122"/>
      <c r="M2614" s="122"/>
      <c r="N2614" s="122"/>
      <c r="O2614" s="122"/>
      <c r="P2614" s="122"/>
      <c r="Q2614" s="122"/>
      <c r="R2614" s="122"/>
      <c r="S2614" s="122"/>
      <c r="T2614" s="122"/>
      <c r="U2614" s="122"/>
      <c r="V2614" s="122"/>
      <c r="W2614" s="123"/>
      <c r="X2614" s="116"/>
      <c r="Y2614" s="117"/>
      <c r="Z2614" s="123"/>
      <c r="AA2614" s="112" t="s">
        <v>1171</v>
      </c>
      <c r="AB2614" s="113">
        <f>'Demand Input MP'!B1309</f>
        <v>0</v>
      </c>
      <c r="AC2614" s="112">
        <f>'Demand Input MP'!C1309</f>
        <v>0</v>
      </c>
      <c r="AD2614" s="112">
        <f>'Demand Input MP'!D1309</f>
        <v>0</v>
      </c>
      <c r="AE2614" s="112">
        <f>'Demand Input MP'!E1309</f>
        <v>0</v>
      </c>
      <c r="AF2614" s="112">
        <f>'Demand Input MP'!F1309</f>
        <v>0</v>
      </c>
      <c r="AG2614" s="112">
        <f>'Demand Input MP'!G1309</f>
        <v>0</v>
      </c>
      <c r="AH2614" s="112">
        <f>'Demand Input MP'!H1309</f>
        <v>0</v>
      </c>
      <c r="AI2614" s="112">
        <f>'Demand Input MP'!I1309</f>
        <v>0</v>
      </c>
      <c r="AJ2614" s="112">
        <f>'Demand Input MP'!J1309</f>
        <v>0</v>
      </c>
      <c r="AK2614" s="112">
        <f>'Demand Input MP'!K1309</f>
        <v>0</v>
      </c>
      <c r="AL2614" s="112">
        <f>'Demand Input MP'!L1309</f>
        <v>0</v>
      </c>
      <c r="AM2614" s="112">
        <f>'Demand Input MP'!M1309</f>
        <v>0</v>
      </c>
      <c r="AN2614" s="112">
        <f>'Demand Input MP'!N1309</f>
        <v>0</v>
      </c>
      <c r="AQ2614" t="str">
        <f>AQ2608</f>
        <v/>
      </c>
    </row>
    <row r="2615" spans="1:43" ht="14.25" customHeight="1" x14ac:dyDescent="0.25">
      <c r="A2615" s="1"/>
      <c r="B2615" s="122"/>
      <c r="C2615" s="122"/>
      <c r="D2615" s="122"/>
      <c r="E2615" s="122"/>
      <c r="F2615" s="122"/>
      <c r="G2615" s="122"/>
      <c r="H2615" s="122"/>
      <c r="I2615" s="122"/>
      <c r="J2615" s="122"/>
      <c r="K2615" s="122"/>
      <c r="L2615" s="122"/>
      <c r="M2615" s="122"/>
      <c r="N2615" s="122"/>
      <c r="O2615" s="122"/>
      <c r="P2615" s="122"/>
      <c r="Q2615" s="122"/>
      <c r="R2615" s="122"/>
      <c r="S2615" s="122"/>
      <c r="T2615" s="122"/>
      <c r="U2615" s="122"/>
      <c r="V2615" s="124" t="s">
        <v>91</v>
      </c>
      <c r="W2615" s="125">
        <f>IFERROR(IF(SUM('Run Rate History'!E264:AD264)&gt;0,(SUMPRODUCT((B2610:AA2610&gt;=PERCENTILE(B2610:AA2610,0.1))*(B2610:AA2610&lt;=PERCENTILE(B2610:AA2610,0.9))*B2610:AA2610)+SUMPRODUCT(('Run Rate History'!E264:AD264&gt;=PERCENTILE(B2610:AA2610,0.1))*('Run Rate History'!E264:AD264&lt;=PERCENTILE(B2610:AA2610,0.9))*'Run Rate History'!E264:AD264))/(SUMPRODUCT((B2610:AA2610&gt;=PERCENTILE(B2610:AA2610,0.1))*(B2610:AA2610&lt;=PERCENTILE(B2610:AA2610,0.9))*1)+SUMPRODUCT(('Run Rate History'!E264:AD264&gt;=PERCENTILE(B2610:AA2610,0.1))*('Run Rate History'!E264:AD264&lt;=PERCENTILE(B2610:AA2610,0.9))*1)),TRIMMEAN(B2610:AA2610,0.15)),0)</f>
        <v>66.083333333333329</v>
      </c>
      <c r="X2615" s="126" t="s">
        <v>1172</v>
      </c>
      <c r="Y2615" s="127">
        <f>SUM(B2610:AA2610)/26</f>
        <v>67.769230769230774</v>
      </c>
      <c r="Z2615" s="128"/>
      <c r="AA2615" s="112" t="s">
        <v>1173</v>
      </c>
      <c r="AB2615" s="113">
        <f>'Demand Input MP'!B1308</f>
        <v>0</v>
      </c>
      <c r="AC2615" s="112">
        <f>'Demand Input MP'!C1308</f>
        <v>0</v>
      </c>
      <c r="AD2615" s="112">
        <f>'Demand Input MP'!D1308</f>
        <v>0</v>
      </c>
      <c r="AE2615" s="112">
        <f>'Demand Input MP'!E1308</f>
        <v>0</v>
      </c>
      <c r="AF2615" s="112">
        <f>'Demand Input MP'!F1308</f>
        <v>0</v>
      </c>
      <c r="AG2615" s="112">
        <f>'Demand Input MP'!G1308</f>
        <v>0</v>
      </c>
      <c r="AH2615" s="112">
        <f>'Demand Input MP'!H1308</f>
        <v>0</v>
      </c>
      <c r="AI2615" s="112">
        <f>'Demand Input MP'!I1308</f>
        <v>0</v>
      </c>
      <c r="AJ2615" s="112">
        <f>'Demand Input MP'!J1308</f>
        <v>0</v>
      </c>
      <c r="AK2615" s="112">
        <f>'Demand Input MP'!K1308</f>
        <v>0</v>
      </c>
      <c r="AL2615" s="112">
        <f>'Demand Input MP'!L1308</f>
        <v>0</v>
      </c>
      <c r="AM2615" s="112">
        <f>'Demand Input MP'!M1308</f>
        <v>0</v>
      </c>
      <c r="AN2615" s="112">
        <f>'Demand Input MP'!N1308</f>
        <v>0</v>
      </c>
      <c r="AQ2615" t="str">
        <f>AQ2608</f>
        <v/>
      </c>
    </row>
    <row r="2616" spans="1:43" ht="14.25" customHeight="1" x14ac:dyDescent="0.25">
      <c r="A2616" s="1"/>
      <c r="B2616" s="122"/>
      <c r="C2616" s="122"/>
      <c r="D2616" s="122"/>
      <c r="E2616" s="122"/>
      <c r="F2616" s="122"/>
      <c r="G2616" s="122"/>
      <c r="H2616" s="122"/>
      <c r="I2616" s="122"/>
      <c r="J2616" s="122"/>
      <c r="K2616" s="122"/>
      <c r="L2616" s="122"/>
      <c r="M2616" s="122"/>
      <c r="N2616" s="122"/>
      <c r="O2616" s="122"/>
      <c r="P2616" s="122"/>
      <c r="Q2616" s="122"/>
      <c r="R2616" s="122"/>
      <c r="S2616" s="122"/>
      <c r="T2616" s="122"/>
      <c r="U2616" s="122"/>
      <c r="V2616" s="124" t="s">
        <v>94</v>
      </c>
      <c r="W2616" s="125">
        <f>IFERROR((1*MIN(MAX(X2610,0.5*IF(SUM('Run Rate History'!E264:AD264)&gt;0,(MEDIAN(IF(B2610:AA2610&gt;0,B2610:AA2610))+MEDIAN(IF('Run Rate History'!E264:AD264&gt;0,'Run Rate History'!E264:AD264)))/2,MEDIAN(IF(B2610:AA2610&gt;0,B2610:AA2610)))),2*IF(SUM('Run Rate History'!E264:AD264)&gt;0,(MEDIAN(IF(B2610:AA2610&gt;0,B2610:AA2610))+MEDIAN(IF('Run Rate History'!E264:AD264&gt;0,'Run Rate History'!E264:AD264)))/2,MEDIAN(IF(B2610:AA2610&gt;0,B2610:AA2610))))+2*MIN(MAX(Y2610,0.5*IF(SUM('Run Rate History'!E264:AD264)&gt;0,(MEDIAN(IF(B2610:AA2610&gt;0,B2610:AA2610))+MEDIAN(IF('Run Rate History'!E264:AD264&gt;0,'Run Rate History'!E264:AD264)))/2,MEDIAN(IF(B2610:AA2610&gt;0,B2610:AA2610)))),2*IF(SUM('Run Rate History'!E264:AD264)&gt;0,(MEDIAN(IF(B2610:AA2610&gt;0,B2610:AA2610))+MEDIAN(IF('Run Rate History'!E264:AD264&gt;0,'Run Rate History'!E264:AD264)))/2,MEDIAN(IF(B2610:AA2610&gt;0,B2610:AA2610))))+3*MIN(MAX(Z2610,0.5*IF(SUM('Run Rate History'!E264:AD264)&gt;0,(MEDIAN(IF(B2610:AA2610&gt;0,B2610:AA2610))+MEDIAN(IF('Run Rate History'!E264:AD264&gt;0,'Run Rate History'!E264:AD264)))/2,MEDIAN(IF(B2610:AA2610&gt;0,B2610:AA2610)))),2*IF(SUM('Run Rate History'!E264:AD264)&gt;0,(MEDIAN(IF(B2610:AA2610&gt;0,B2610:AA2610))+MEDIAN(IF('Run Rate History'!E264:AD264&gt;0,'Run Rate History'!E264:AD264)))/2,MEDIAN(IF(B2610:AA2610&gt;0,B2610:AA2610))))+4*MIN(MAX(AA2610,0.5*IF(SUM('Run Rate History'!E264:AD264)&gt;0,(MEDIAN(IF(B2610:AA2610&gt;0,B2610:AA2610))+MEDIAN(IF('Run Rate History'!E264:AD264&gt;0,'Run Rate History'!E264:AD264)))/2,MEDIAN(IF(B2610:AA2610&gt;0,B2610:AA2610)))),2*IF(SUM('Run Rate History'!E264:AD264)&gt;0,(MEDIAN(IF(B2610:AA2610&gt;0,B2610:AA2610))+MEDIAN(IF('Run Rate History'!E264:AD264&gt;0,'Run Rate History'!E264:AD264)))/2,MEDIAN(IF(B2610:AA2610&gt;0,B2610:AA2610)))))/10,0)</f>
        <v>99.95</v>
      </c>
      <c r="X2616" s="129" t="s">
        <v>1174</v>
      </c>
      <c r="Y2616" s="130">
        <f>IFERROR(VLOOKUP(A2608,'Stanje zaliha'!A:E,5,FALSE()),0)</f>
        <v>2287</v>
      </c>
      <c r="Z2616" s="131"/>
      <c r="AA2616" s="113" t="s">
        <v>1175</v>
      </c>
      <c r="AB2616" s="118">
        <f t="shared" ref="AB2616:AN2616" si="520">SUM(AB2612:AB2615)</f>
        <v>0</v>
      </c>
      <c r="AC2616" s="118">
        <f t="shared" si="520"/>
        <v>0</v>
      </c>
      <c r="AD2616" s="118">
        <f t="shared" si="520"/>
        <v>0</v>
      </c>
      <c r="AE2616" s="118">
        <f t="shared" si="520"/>
        <v>0</v>
      </c>
      <c r="AF2616" s="118">
        <f t="shared" si="520"/>
        <v>0</v>
      </c>
      <c r="AG2616" s="118">
        <f t="shared" si="520"/>
        <v>0</v>
      </c>
      <c r="AH2616" s="118">
        <f t="shared" si="520"/>
        <v>0</v>
      </c>
      <c r="AI2616" s="118">
        <f t="shared" si="520"/>
        <v>0</v>
      </c>
      <c r="AJ2616" s="118">
        <f t="shared" si="520"/>
        <v>0</v>
      </c>
      <c r="AK2616" s="118">
        <f t="shared" si="520"/>
        <v>0</v>
      </c>
      <c r="AL2616" s="118">
        <f t="shared" si="520"/>
        <v>0</v>
      </c>
      <c r="AM2616" s="118">
        <f t="shared" si="520"/>
        <v>0</v>
      </c>
      <c r="AN2616" s="118">
        <f t="shared" si="520"/>
        <v>0</v>
      </c>
      <c r="AQ2616" t="str">
        <f>AQ2608</f>
        <v/>
      </c>
    </row>
    <row r="2617" spans="1:43" ht="14.25" customHeight="1" x14ac:dyDescent="0.25">
      <c r="A2617" s="1"/>
      <c r="B2617" s="122"/>
      <c r="C2617" s="122"/>
      <c r="D2617" s="122"/>
      <c r="E2617" s="122"/>
      <c r="F2617" s="122"/>
      <c r="G2617" s="122"/>
      <c r="H2617" s="122"/>
      <c r="I2617" s="122"/>
      <c r="J2617" s="122"/>
      <c r="K2617" s="122"/>
      <c r="L2617" s="122"/>
      <c r="M2617" s="122"/>
      <c r="N2617" s="122"/>
      <c r="O2617" s="122"/>
      <c r="P2617" s="122"/>
      <c r="Q2617" s="122"/>
      <c r="R2617" s="122"/>
      <c r="S2617" s="122"/>
      <c r="T2617" s="122"/>
      <c r="U2617" s="122"/>
      <c r="V2617" s="124" t="s">
        <v>95</v>
      </c>
      <c r="W2617" s="125">
        <f>IFERROR(0.6*W2616+0.4*W2615,0)</f>
        <v>86.403333333333336</v>
      </c>
      <c r="X2617" s="132" t="s">
        <v>1176</v>
      </c>
      <c r="Y2617" s="133">
        <f>IFERROR(SUMIF('Popis poslanih narudžbi'!A:A,A2608,'Popis poslanih narudžbi'!C:C),0)</f>
        <v>0</v>
      </c>
      <c r="Z2617" s="131"/>
      <c r="AA2617" s="134" t="s">
        <v>1177</v>
      </c>
      <c r="AB2617" s="118">
        <f t="shared" ref="AB2617:AN2617" si="521">AB2610+AB2616</f>
        <v>115</v>
      </c>
      <c r="AC2617" s="118">
        <f t="shared" si="521"/>
        <v>115</v>
      </c>
      <c r="AD2617" s="118">
        <f t="shared" si="521"/>
        <v>115</v>
      </c>
      <c r="AE2617" s="118">
        <f t="shared" si="521"/>
        <v>115</v>
      </c>
      <c r="AF2617" s="118">
        <f t="shared" si="521"/>
        <v>115</v>
      </c>
      <c r="AG2617" s="118">
        <f t="shared" si="521"/>
        <v>115</v>
      </c>
      <c r="AH2617" s="118">
        <f t="shared" si="521"/>
        <v>115</v>
      </c>
      <c r="AI2617" s="118">
        <f t="shared" si="521"/>
        <v>115</v>
      </c>
      <c r="AJ2617" s="118">
        <f t="shared" si="521"/>
        <v>115</v>
      </c>
      <c r="AK2617" s="118">
        <f t="shared" si="521"/>
        <v>115</v>
      </c>
      <c r="AL2617" s="118">
        <f t="shared" si="521"/>
        <v>115</v>
      </c>
      <c r="AM2617" s="118">
        <f t="shared" si="521"/>
        <v>115</v>
      </c>
      <c r="AN2617" s="118">
        <f t="shared" si="521"/>
        <v>115</v>
      </c>
      <c r="AQ2617" t="str">
        <f>AQ2608</f>
        <v/>
      </c>
    </row>
    <row r="2618" spans="1:43" ht="14.25" customHeight="1" x14ac:dyDescent="0.25">
      <c r="A2618" s="107" t="str">
        <f>'Run Rate'!A265</f>
        <v>ON00366</v>
      </c>
      <c r="B2618" s="135" t="str">
        <f>'Run Rate'!B265</f>
        <v>Gold BCAA Train + Sustain 266g Strawberry Kiwi</v>
      </c>
      <c r="C2618" s="135" t="str">
        <f>'Run Rate'!C265</f>
        <v>SPORTSKA PREHRANA</v>
      </c>
      <c r="D2618" s="135" t="str">
        <f>'Run Rate'!D265</f>
        <v>02 SILVER</v>
      </c>
      <c r="E2618" s="122"/>
      <c r="F2618" s="122"/>
      <c r="G2618" s="122"/>
      <c r="H2618" s="122"/>
      <c r="I2618" s="122"/>
      <c r="J2618" s="122"/>
      <c r="K2618" s="122"/>
      <c r="L2618" s="122"/>
      <c r="M2618" s="122"/>
      <c r="N2618" s="122"/>
      <c r="O2618" s="122"/>
      <c r="P2618" s="122"/>
      <c r="Q2618" s="122"/>
      <c r="R2618" s="122"/>
      <c r="S2618" s="122"/>
      <c r="T2618" s="122"/>
      <c r="U2618" s="122"/>
      <c r="V2618" s="122"/>
      <c r="W2618" s="122"/>
      <c r="X2618" s="122"/>
      <c r="Y2618" s="122"/>
      <c r="Z2618" s="122"/>
      <c r="AA2618" s="122"/>
      <c r="AB2618" s="122"/>
      <c r="AC2618" s="122"/>
      <c r="AD2618" s="122"/>
      <c r="AE2618" s="122"/>
      <c r="AF2618" s="122"/>
      <c r="AG2618" s="122"/>
      <c r="AH2618" s="122"/>
      <c r="AI2618" s="122"/>
      <c r="AJ2618" s="122"/>
      <c r="AK2618" s="122"/>
      <c r="AL2618" s="122"/>
      <c r="AM2618" s="122"/>
      <c r="AN2618" s="122"/>
      <c r="AQ2618" t="str">
        <f>IF(AND(OR($B$1="ALL",$B$1=C2618),OR($E$1="ALL",$E$1=D2618),OR($B$2="ALL",$B$2=A2618),OR($E$2="ALL",IFERROR(SEARCH($E$2,B2618),0)&gt;0)),"MATCH","")</f>
        <v/>
      </c>
    </row>
    <row r="2619" spans="1:43" ht="14.25" customHeight="1" x14ac:dyDescent="0.25">
      <c r="A2619" s="108" t="s">
        <v>1137</v>
      </c>
      <c r="B2619" s="136" t="s">
        <v>1138</v>
      </c>
      <c r="C2619" s="136" t="s">
        <v>1139</v>
      </c>
      <c r="D2619" s="136" t="s">
        <v>1140</v>
      </c>
      <c r="E2619" s="136" t="s">
        <v>1141</v>
      </c>
      <c r="F2619" s="136" t="s">
        <v>1142</v>
      </c>
      <c r="G2619" s="136" t="s">
        <v>1143</v>
      </c>
      <c r="H2619" s="136" t="s">
        <v>1144</v>
      </c>
      <c r="I2619" s="136" t="s">
        <v>1145</v>
      </c>
      <c r="J2619" s="136" t="s">
        <v>1146</v>
      </c>
      <c r="K2619" s="136" t="s">
        <v>1147</v>
      </c>
      <c r="L2619" s="136" t="s">
        <v>1148</v>
      </c>
      <c r="M2619" s="136" t="s">
        <v>1149</v>
      </c>
      <c r="N2619" s="136" t="s">
        <v>1150</v>
      </c>
      <c r="O2619" s="136" t="s">
        <v>1151</v>
      </c>
      <c r="P2619" s="136" t="s">
        <v>1152</v>
      </c>
      <c r="Q2619" s="136" t="s">
        <v>1153</v>
      </c>
      <c r="R2619" s="136" t="s">
        <v>1154</v>
      </c>
      <c r="S2619" s="136" t="s">
        <v>1155</v>
      </c>
      <c r="T2619" s="136" t="s">
        <v>1156</v>
      </c>
      <c r="U2619" s="136" t="s">
        <v>1157</v>
      </c>
      <c r="V2619" s="136" t="s">
        <v>1158</v>
      </c>
      <c r="W2619" s="136" t="s">
        <v>1159</v>
      </c>
      <c r="X2619" s="136" t="s">
        <v>1160</v>
      </c>
      <c r="Y2619" s="136" t="s">
        <v>1161</v>
      </c>
      <c r="Z2619" s="136" t="s">
        <v>1162</v>
      </c>
      <c r="AA2619" s="136" t="s">
        <v>1163</v>
      </c>
      <c r="AB2619" s="137" t="s">
        <v>156</v>
      </c>
      <c r="AC2619" s="137" t="s">
        <v>157</v>
      </c>
      <c r="AD2619" s="137" t="s">
        <v>158</v>
      </c>
      <c r="AE2619" s="137" t="s">
        <v>139</v>
      </c>
      <c r="AF2619" s="138" t="s">
        <v>140</v>
      </c>
      <c r="AG2619" s="138" t="s">
        <v>141</v>
      </c>
      <c r="AH2619" s="138" t="s">
        <v>142</v>
      </c>
      <c r="AI2619" s="138" t="s">
        <v>143</v>
      </c>
      <c r="AJ2619" s="139" t="s">
        <v>144</v>
      </c>
      <c r="AK2619" s="139" t="s">
        <v>145</v>
      </c>
      <c r="AL2619" s="139" t="s">
        <v>146</v>
      </c>
      <c r="AM2619" s="140" t="s">
        <v>147</v>
      </c>
      <c r="AN2619" s="140" t="s">
        <v>148</v>
      </c>
      <c r="AQ2619" t="str">
        <f>AQ2618</f>
        <v/>
      </c>
    </row>
    <row r="2620" spans="1:43" ht="14.25" customHeight="1" x14ac:dyDescent="0.25">
      <c r="A2620" s="99" t="s">
        <v>1164</v>
      </c>
      <c r="B2620" s="112">
        <f>'Run Rate'!E265</f>
        <v>9</v>
      </c>
      <c r="C2620" s="112">
        <f>'Run Rate'!F265</f>
        <v>9</v>
      </c>
      <c r="D2620" s="112">
        <f>'Run Rate'!G265</f>
        <v>9</v>
      </c>
      <c r="E2620" s="112">
        <f>'Run Rate'!H265</f>
        <v>6</v>
      </c>
      <c r="F2620" s="112">
        <f>'Run Rate'!I265</f>
        <v>8</v>
      </c>
      <c r="G2620" s="112">
        <f>'Run Rate'!J265</f>
        <v>10</v>
      </c>
      <c r="H2620" s="112">
        <f>'Run Rate'!K265</f>
        <v>8</v>
      </c>
      <c r="I2620" s="112">
        <f>'Run Rate'!L265</f>
        <v>17</v>
      </c>
      <c r="J2620" s="112">
        <f>'Run Rate'!M265</f>
        <v>15</v>
      </c>
      <c r="K2620" s="112">
        <f>'Run Rate'!N265</f>
        <v>7</v>
      </c>
      <c r="L2620" s="112">
        <f>'Run Rate'!O265</f>
        <v>11</v>
      </c>
      <c r="M2620" s="112">
        <f>'Run Rate'!P265</f>
        <v>14</v>
      </c>
      <c r="N2620" s="112">
        <f>'Run Rate'!Q265</f>
        <v>7</v>
      </c>
      <c r="O2620" s="112">
        <f>'Run Rate'!R265</f>
        <v>9</v>
      </c>
      <c r="P2620" s="112">
        <f>'Run Rate'!S265</f>
        <v>5</v>
      </c>
      <c r="Q2620" s="112">
        <f>'Run Rate'!T265</f>
        <v>11</v>
      </c>
      <c r="R2620" s="112">
        <f>'Run Rate'!U265</f>
        <v>9</v>
      </c>
      <c r="S2620" s="112">
        <f>'Run Rate'!V265</f>
        <v>8</v>
      </c>
      <c r="T2620" s="112">
        <f>'Run Rate'!W265</f>
        <v>18</v>
      </c>
      <c r="U2620" s="112">
        <f>'Run Rate'!X265</f>
        <v>10</v>
      </c>
      <c r="V2620" s="112">
        <f>'Run Rate'!Y265</f>
        <v>12</v>
      </c>
      <c r="W2620" s="112">
        <f>'Run Rate'!Z265</f>
        <v>6</v>
      </c>
      <c r="X2620" s="112">
        <f>'Run Rate'!AA265</f>
        <v>7</v>
      </c>
      <c r="Y2620" s="112">
        <f>'Run Rate'!AB265</f>
        <v>15</v>
      </c>
      <c r="Z2620" s="112">
        <f>'Run Rate'!AC265</f>
        <v>10</v>
      </c>
      <c r="AA2620" s="112">
        <f>'Run Rate'!AD265</f>
        <v>5</v>
      </c>
      <c r="AB2620" s="113">
        <v>8</v>
      </c>
      <c r="AC2620" s="112">
        <v>8</v>
      </c>
      <c r="AD2620" s="112">
        <v>9</v>
      </c>
      <c r="AE2620" s="112">
        <v>9</v>
      </c>
      <c r="AF2620" s="112">
        <v>9</v>
      </c>
      <c r="AG2620" s="112">
        <v>10</v>
      </c>
      <c r="AH2620" s="112">
        <v>10</v>
      </c>
      <c r="AI2620" s="112">
        <v>10</v>
      </c>
      <c r="AJ2620" s="112">
        <v>10</v>
      </c>
      <c r="AK2620" s="112">
        <v>10</v>
      </c>
      <c r="AL2620" s="112">
        <v>10</v>
      </c>
      <c r="AM2620" s="112">
        <v>9</v>
      </c>
      <c r="AN2620" s="112">
        <v>10</v>
      </c>
      <c r="AQ2620" t="str">
        <f>AQ2618</f>
        <v/>
      </c>
    </row>
    <row r="2621" spans="1:43" ht="14.25" customHeight="1" x14ac:dyDescent="0.25">
      <c r="A2621" s="99" t="s">
        <v>1165</v>
      </c>
      <c r="B2621" s="114"/>
      <c r="C2621" s="114"/>
      <c r="D2621" s="114"/>
      <c r="E2621" s="114"/>
      <c r="F2621" s="114"/>
      <c r="G2621" s="114"/>
      <c r="H2621" s="114"/>
      <c r="I2621" s="114"/>
      <c r="J2621" s="114"/>
      <c r="K2621" s="114"/>
      <c r="L2621" s="114"/>
      <c r="M2621" s="114"/>
      <c r="N2621" s="114"/>
      <c r="O2621" s="114"/>
      <c r="P2621" s="114"/>
      <c r="Q2621" s="114"/>
      <c r="R2621" s="114"/>
      <c r="S2621" s="114"/>
      <c r="T2621" s="114"/>
      <c r="U2621" s="114"/>
      <c r="V2621" s="114"/>
      <c r="W2621" s="115"/>
      <c r="X2621" s="115"/>
      <c r="Y2621" s="115"/>
      <c r="Z2621" s="115"/>
      <c r="AA2621" s="112" t="s">
        <v>1166</v>
      </c>
      <c r="AB2621" s="113"/>
      <c r="AC2621" s="112"/>
      <c r="AD2621" s="112"/>
      <c r="AE2621" s="112"/>
      <c r="AF2621" s="112"/>
      <c r="AG2621" s="112"/>
      <c r="AH2621" s="112"/>
      <c r="AI2621" s="112"/>
      <c r="AJ2621" s="112"/>
      <c r="AK2621" s="112"/>
      <c r="AL2621" s="112"/>
      <c r="AM2621" s="112"/>
      <c r="AN2621" s="112"/>
      <c r="AQ2621" t="str">
        <f>AQ2618</f>
        <v/>
      </c>
    </row>
    <row r="2622" spans="1:43" ht="14.25" customHeight="1" x14ac:dyDescent="0.25">
      <c r="A2622" s="99" t="s">
        <v>1167</v>
      </c>
      <c r="B2622" s="114"/>
      <c r="C2622" s="114"/>
      <c r="D2622" s="114"/>
      <c r="E2622" s="114"/>
      <c r="F2622" s="114"/>
      <c r="G2622" s="114"/>
      <c r="H2622" s="114"/>
      <c r="I2622" s="114"/>
      <c r="J2622" s="114"/>
      <c r="K2622" s="114"/>
      <c r="L2622" s="114"/>
      <c r="M2622" s="114"/>
      <c r="N2622" s="114"/>
      <c r="O2622" s="114"/>
      <c r="P2622" s="114"/>
      <c r="Q2622" s="114"/>
      <c r="R2622" s="114"/>
      <c r="S2622" s="114"/>
      <c r="T2622" s="114"/>
      <c r="U2622" s="114"/>
      <c r="V2622" s="114"/>
      <c r="W2622" s="115"/>
      <c r="X2622" s="116"/>
      <c r="Y2622" s="117"/>
      <c r="Z2622" s="115"/>
      <c r="AA2622" s="112" t="s">
        <v>1168</v>
      </c>
      <c r="AB2622" s="113">
        <f>'Demand Input VP'!B1314</f>
        <v>0</v>
      </c>
      <c r="AC2622" s="112">
        <f>'Demand Input VP'!C1314</f>
        <v>0</v>
      </c>
      <c r="AD2622" s="112">
        <f>'Demand Input VP'!D1314</f>
        <v>0</v>
      </c>
      <c r="AE2622" s="112">
        <f>'Demand Input VP'!E1314</f>
        <v>0</v>
      </c>
      <c r="AF2622" s="112">
        <f>'Demand Input VP'!F1314</f>
        <v>0</v>
      </c>
      <c r="AG2622" s="112">
        <f>'Demand Input VP'!G1314</f>
        <v>0</v>
      </c>
      <c r="AH2622" s="112">
        <f>'Demand Input VP'!H1314</f>
        <v>0</v>
      </c>
      <c r="AI2622" s="112">
        <f>'Demand Input VP'!I1314</f>
        <v>0</v>
      </c>
      <c r="AJ2622" s="112">
        <f>'Demand Input VP'!J1314</f>
        <v>0</v>
      </c>
      <c r="AK2622" s="112">
        <f>'Demand Input VP'!K1314</f>
        <v>0</v>
      </c>
      <c r="AL2622" s="112">
        <f>'Demand Input VP'!L1314</f>
        <v>0</v>
      </c>
      <c r="AM2622" s="112">
        <f>'Demand Input VP'!M1314</f>
        <v>0</v>
      </c>
      <c r="AN2622" s="112">
        <f>'Demand Input VP'!N1314</f>
        <v>0</v>
      </c>
      <c r="AQ2622" t="str">
        <f>AQ2618</f>
        <v/>
      </c>
    </row>
    <row r="2623" spans="1:43" ht="14.25" customHeight="1" x14ac:dyDescent="0.25">
      <c r="A2623" s="99" t="s">
        <v>1169</v>
      </c>
      <c r="B2623" s="118"/>
      <c r="C2623" s="118"/>
      <c r="D2623" s="118"/>
      <c r="E2623" s="118"/>
      <c r="F2623" s="118"/>
      <c r="G2623" s="118"/>
      <c r="H2623" s="118"/>
      <c r="I2623" s="118"/>
      <c r="J2623" s="118"/>
      <c r="K2623" s="118"/>
      <c r="L2623" s="118"/>
      <c r="M2623" s="118"/>
      <c r="N2623" s="118"/>
      <c r="O2623" s="118"/>
      <c r="P2623" s="118"/>
      <c r="Q2623" s="118"/>
      <c r="R2623" s="118"/>
      <c r="S2623" s="118"/>
      <c r="T2623" s="118"/>
      <c r="U2623" s="118"/>
      <c r="V2623" s="118"/>
      <c r="W2623" s="115"/>
      <c r="X2623" s="116"/>
      <c r="Y2623" s="117"/>
      <c r="Z2623" s="119"/>
      <c r="AA2623" s="120" t="s">
        <v>1170</v>
      </c>
      <c r="AB2623" s="121">
        <f>'Demand Input VP'!B1313</f>
        <v>0</v>
      </c>
      <c r="AC2623" s="120">
        <f>'Demand Input VP'!C1313</f>
        <v>0</v>
      </c>
      <c r="AD2623" s="120">
        <f>'Demand Input VP'!D1313</f>
        <v>0</v>
      </c>
      <c r="AE2623" s="120">
        <f>'Demand Input VP'!E1313</f>
        <v>0</v>
      </c>
      <c r="AF2623" s="120">
        <f>'Demand Input VP'!F1313</f>
        <v>0</v>
      </c>
      <c r="AG2623" s="120">
        <f>'Demand Input VP'!G1313</f>
        <v>0</v>
      </c>
      <c r="AH2623" s="120">
        <f>'Demand Input VP'!H1313</f>
        <v>0</v>
      </c>
      <c r="AI2623" s="120">
        <f>'Demand Input VP'!I1313</f>
        <v>0</v>
      </c>
      <c r="AJ2623" s="120">
        <f>'Demand Input VP'!J1313</f>
        <v>0</v>
      </c>
      <c r="AK2623" s="120">
        <f>'Demand Input VP'!K1313</f>
        <v>0</v>
      </c>
      <c r="AL2623" s="120">
        <f>'Demand Input VP'!L1313</f>
        <v>0</v>
      </c>
      <c r="AM2623" s="120">
        <f>'Demand Input VP'!M1313</f>
        <v>0</v>
      </c>
      <c r="AN2623" s="120">
        <f>'Demand Input VP'!N1313</f>
        <v>0</v>
      </c>
      <c r="AQ2623" t="str">
        <f>AQ2618</f>
        <v/>
      </c>
    </row>
    <row r="2624" spans="1:43" ht="14.25" customHeight="1" x14ac:dyDescent="0.25">
      <c r="A2624" s="1"/>
      <c r="B2624" s="122"/>
      <c r="C2624" s="122"/>
      <c r="D2624" s="122"/>
      <c r="E2624" s="122"/>
      <c r="F2624" s="122"/>
      <c r="G2624" s="122"/>
      <c r="H2624" s="122"/>
      <c r="I2624" s="122"/>
      <c r="J2624" s="122"/>
      <c r="K2624" s="122"/>
      <c r="L2624" s="122"/>
      <c r="M2624" s="122"/>
      <c r="N2624" s="122"/>
      <c r="O2624" s="122"/>
      <c r="P2624" s="122"/>
      <c r="Q2624" s="122"/>
      <c r="R2624" s="122"/>
      <c r="S2624" s="122"/>
      <c r="T2624" s="122"/>
      <c r="U2624" s="122"/>
      <c r="V2624" s="122"/>
      <c r="W2624" s="123"/>
      <c r="X2624" s="116"/>
      <c r="Y2624" s="117"/>
      <c r="Z2624" s="123"/>
      <c r="AA2624" s="112" t="s">
        <v>1171</v>
      </c>
      <c r="AB2624" s="113">
        <f>'Demand Input MP'!B1314</f>
        <v>0</v>
      </c>
      <c r="AC2624" s="112">
        <f>'Demand Input MP'!C1314</f>
        <v>0</v>
      </c>
      <c r="AD2624" s="112">
        <f>'Demand Input MP'!D1314</f>
        <v>0</v>
      </c>
      <c r="AE2624" s="112">
        <f>'Demand Input MP'!E1314</f>
        <v>0</v>
      </c>
      <c r="AF2624" s="112">
        <f>'Demand Input MP'!F1314</f>
        <v>0</v>
      </c>
      <c r="AG2624" s="112">
        <f>'Demand Input MP'!G1314</f>
        <v>0</v>
      </c>
      <c r="AH2624" s="112">
        <f>'Demand Input MP'!H1314</f>
        <v>0</v>
      </c>
      <c r="AI2624" s="112">
        <f>'Demand Input MP'!I1314</f>
        <v>0</v>
      </c>
      <c r="AJ2624" s="112">
        <f>'Demand Input MP'!J1314</f>
        <v>0</v>
      </c>
      <c r="AK2624" s="112">
        <f>'Demand Input MP'!K1314</f>
        <v>0</v>
      </c>
      <c r="AL2624" s="112">
        <f>'Demand Input MP'!L1314</f>
        <v>0</v>
      </c>
      <c r="AM2624" s="112">
        <f>'Demand Input MP'!M1314</f>
        <v>0</v>
      </c>
      <c r="AN2624" s="112">
        <f>'Demand Input MP'!N1314</f>
        <v>0</v>
      </c>
      <c r="AQ2624" t="str">
        <f>AQ2618</f>
        <v/>
      </c>
    </row>
    <row r="2625" spans="1:43" ht="14.25" customHeight="1" x14ac:dyDescent="0.25">
      <c r="A2625" s="1"/>
      <c r="B2625" s="122"/>
      <c r="C2625" s="122"/>
      <c r="D2625" s="122"/>
      <c r="E2625" s="122"/>
      <c r="F2625" s="122"/>
      <c r="G2625" s="122"/>
      <c r="H2625" s="122"/>
      <c r="I2625" s="122"/>
      <c r="J2625" s="122"/>
      <c r="K2625" s="122"/>
      <c r="L2625" s="122"/>
      <c r="M2625" s="122"/>
      <c r="N2625" s="122"/>
      <c r="O2625" s="122"/>
      <c r="P2625" s="122"/>
      <c r="Q2625" s="122"/>
      <c r="R2625" s="122"/>
      <c r="S2625" s="122"/>
      <c r="T2625" s="122"/>
      <c r="U2625" s="122"/>
      <c r="V2625" s="124" t="s">
        <v>91</v>
      </c>
      <c r="W2625" s="125">
        <f>IFERROR(IF(SUM('Run Rate History'!E265:AD265)&gt;0,(SUMPRODUCT((B2620:AA2620&gt;=PERCENTILE(B2620:AA2620,0.1))*(B2620:AA2620&lt;=PERCENTILE(B2620:AA2620,0.9))*B2620:AA2620)+SUMPRODUCT(('Run Rate History'!E265:AD265&gt;=PERCENTILE(B2620:AA2620,0.1))*('Run Rate History'!E265:AD265&lt;=PERCENTILE(B2620:AA2620,0.9))*'Run Rate History'!E265:AD265))/(SUMPRODUCT((B2620:AA2620&gt;=PERCENTILE(B2620:AA2620,0.1))*(B2620:AA2620&lt;=PERCENTILE(B2620:AA2620,0.9))*1)+SUMPRODUCT(('Run Rate History'!E265:AD265&gt;=PERCENTILE(B2620:AA2620,0.1))*('Run Rate History'!E265:AD265&lt;=PERCENTILE(B2620:AA2620,0.9))*1)),TRIMMEAN(B2620:AA2620,0.15)),0)</f>
        <v>9.9333333333333336</v>
      </c>
      <c r="X2625" s="126" t="s">
        <v>1172</v>
      </c>
      <c r="Y2625" s="127">
        <f>SUM(B2620:AA2620)/26</f>
        <v>9.8076923076923084</v>
      </c>
      <c r="Z2625" s="128"/>
      <c r="AA2625" s="112" t="s">
        <v>1173</v>
      </c>
      <c r="AB2625" s="113">
        <f>'Demand Input MP'!B1313</f>
        <v>0</v>
      </c>
      <c r="AC2625" s="112">
        <f>'Demand Input MP'!C1313</f>
        <v>0</v>
      </c>
      <c r="AD2625" s="112">
        <f>'Demand Input MP'!D1313</f>
        <v>0</v>
      </c>
      <c r="AE2625" s="112">
        <f>'Demand Input MP'!E1313</f>
        <v>0</v>
      </c>
      <c r="AF2625" s="112">
        <f>'Demand Input MP'!F1313</f>
        <v>0</v>
      </c>
      <c r="AG2625" s="112">
        <f>'Demand Input MP'!G1313</f>
        <v>0</v>
      </c>
      <c r="AH2625" s="112">
        <f>'Demand Input MP'!H1313</f>
        <v>0</v>
      </c>
      <c r="AI2625" s="112">
        <f>'Demand Input MP'!I1313</f>
        <v>0</v>
      </c>
      <c r="AJ2625" s="112">
        <f>'Demand Input MP'!J1313</f>
        <v>0</v>
      </c>
      <c r="AK2625" s="112">
        <f>'Demand Input MP'!K1313</f>
        <v>0</v>
      </c>
      <c r="AL2625" s="112">
        <f>'Demand Input MP'!L1313</f>
        <v>0</v>
      </c>
      <c r="AM2625" s="112">
        <f>'Demand Input MP'!M1313</f>
        <v>0</v>
      </c>
      <c r="AN2625" s="112">
        <f>'Demand Input MP'!N1313</f>
        <v>0</v>
      </c>
      <c r="AQ2625" t="str">
        <f>AQ2618</f>
        <v/>
      </c>
    </row>
    <row r="2626" spans="1:43" ht="14.25" customHeight="1" x14ac:dyDescent="0.25">
      <c r="A2626" s="1"/>
      <c r="B2626" s="122"/>
      <c r="C2626" s="122"/>
      <c r="D2626" s="122"/>
      <c r="E2626" s="122"/>
      <c r="F2626" s="122"/>
      <c r="G2626" s="122"/>
      <c r="H2626" s="122"/>
      <c r="I2626" s="122"/>
      <c r="J2626" s="122"/>
      <c r="K2626" s="122"/>
      <c r="L2626" s="122"/>
      <c r="M2626" s="122"/>
      <c r="N2626" s="122"/>
      <c r="O2626" s="122"/>
      <c r="P2626" s="122"/>
      <c r="Q2626" s="122"/>
      <c r="R2626" s="122"/>
      <c r="S2626" s="122"/>
      <c r="T2626" s="122"/>
      <c r="U2626" s="122"/>
      <c r="V2626" s="124" t="s">
        <v>94</v>
      </c>
      <c r="W2626" s="125">
        <f>IFERROR((1*MIN(MAX(X2620,0.5*IF(SUM('Run Rate History'!E265:AD265)&gt;0,(MEDIAN(IF(B2620:AA2620&gt;0,B2620:AA2620))+MEDIAN(IF('Run Rate History'!E265:AD265&gt;0,'Run Rate History'!E265:AD265)))/2,MEDIAN(IF(B2620:AA2620&gt;0,B2620:AA2620)))),2*IF(SUM('Run Rate History'!E265:AD265)&gt;0,(MEDIAN(IF(B2620:AA2620&gt;0,B2620:AA2620))+MEDIAN(IF('Run Rate History'!E265:AD265&gt;0,'Run Rate History'!E265:AD265)))/2,MEDIAN(IF(B2620:AA2620&gt;0,B2620:AA2620))))+2*MIN(MAX(Y2620,0.5*IF(SUM('Run Rate History'!E265:AD265)&gt;0,(MEDIAN(IF(B2620:AA2620&gt;0,B2620:AA2620))+MEDIAN(IF('Run Rate History'!E265:AD265&gt;0,'Run Rate History'!E265:AD265)))/2,MEDIAN(IF(B2620:AA2620&gt;0,B2620:AA2620)))),2*IF(SUM('Run Rate History'!E265:AD265)&gt;0,(MEDIAN(IF(B2620:AA2620&gt;0,B2620:AA2620))+MEDIAN(IF('Run Rate History'!E265:AD265&gt;0,'Run Rate History'!E265:AD265)))/2,MEDIAN(IF(B2620:AA2620&gt;0,B2620:AA2620))))+3*MIN(MAX(Z2620,0.5*IF(SUM('Run Rate History'!E265:AD265)&gt;0,(MEDIAN(IF(B2620:AA2620&gt;0,B2620:AA2620))+MEDIAN(IF('Run Rate History'!E265:AD265&gt;0,'Run Rate History'!E265:AD265)))/2,MEDIAN(IF(B2620:AA2620&gt;0,B2620:AA2620)))),2*IF(SUM('Run Rate History'!E265:AD265)&gt;0,(MEDIAN(IF(B2620:AA2620&gt;0,B2620:AA2620))+MEDIAN(IF('Run Rate History'!E265:AD265&gt;0,'Run Rate History'!E265:AD265)))/2,MEDIAN(IF(B2620:AA2620&gt;0,B2620:AA2620))))+4*MIN(MAX(AA2620,0.5*IF(SUM('Run Rate History'!E265:AD265)&gt;0,(MEDIAN(IF(B2620:AA2620&gt;0,B2620:AA2620))+MEDIAN(IF('Run Rate History'!E265:AD265&gt;0,'Run Rate History'!E265:AD265)))/2,MEDIAN(IF(B2620:AA2620&gt;0,B2620:AA2620)))),2*IF(SUM('Run Rate History'!E265:AD265)&gt;0,(MEDIAN(IF(B2620:AA2620&gt;0,B2620:AA2620))+MEDIAN(IF('Run Rate History'!E265:AD265&gt;0,'Run Rate History'!E265:AD265)))/2,MEDIAN(IF(B2620:AA2620&gt;0,B2620:AA2620)))))/10,0)</f>
        <v>8.6999999999999993</v>
      </c>
      <c r="X2626" s="129" t="s">
        <v>1174</v>
      </c>
      <c r="Y2626" s="130">
        <f>IFERROR(VLOOKUP(A2618,'Stanje zaliha'!A:E,5,FALSE()),0)</f>
        <v>96</v>
      </c>
      <c r="Z2626" s="131"/>
      <c r="AA2626" s="113" t="s">
        <v>1175</v>
      </c>
      <c r="AB2626" s="118">
        <f t="shared" ref="AB2626:AN2626" si="522">SUM(AB2622:AB2625)</f>
        <v>0</v>
      </c>
      <c r="AC2626" s="118">
        <f t="shared" si="522"/>
        <v>0</v>
      </c>
      <c r="AD2626" s="118">
        <f t="shared" si="522"/>
        <v>0</v>
      </c>
      <c r="AE2626" s="118">
        <f t="shared" si="522"/>
        <v>0</v>
      </c>
      <c r="AF2626" s="118">
        <f t="shared" si="522"/>
        <v>0</v>
      </c>
      <c r="AG2626" s="118">
        <f t="shared" si="522"/>
        <v>0</v>
      </c>
      <c r="AH2626" s="118">
        <f t="shared" si="522"/>
        <v>0</v>
      </c>
      <c r="AI2626" s="118">
        <f t="shared" si="522"/>
        <v>0</v>
      </c>
      <c r="AJ2626" s="118">
        <f t="shared" si="522"/>
        <v>0</v>
      </c>
      <c r="AK2626" s="118">
        <f t="shared" si="522"/>
        <v>0</v>
      </c>
      <c r="AL2626" s="118">
        <f t="shared" si="522"/>
        <v>0</v>
      </c>
      <c r="AM2626" s="118">
        <f t="shared" si="522"/>
        <v>0</v>
      </c>
      <c r="AN2626" s="118">
        <f t="shared" si="522"/>
        <v>0</v>
      </c>
      <c r="AQ2626" t="str">
        <f>AQ2618</f>
        <v/>
      </c>
    </row>
    <row r="2627" spans="1:43" ht="14.25" customHeight="1" x14ac:dyDescent="0.25">
      <c r="A2627" s="1"/>
      <c r="B2627" s="122"/>
      <c r="C2627" s="122"/>
      <c r="D2627" s="122"/>
      <c r="E2627" s="122"/>
      <c r="F2627" s="122"/>
      <c r="G2627" s="122"/>
      <c r="H2627" s="122"/>
      <c r="I2627" s="122"/>
      <c r="J2627" s="122"/>
      <c r="K2627" s="122"/>
      <c r="L2627" s="122"/>
      <c r="M2627" s="122"/>
      <c r="N2627" s="122"/>
      <c r="O2627" s="122"/>
      <c r="P2627" s="122"/>
      <c r="Q2627" s="122"/>
      <c r="R2627" s="122"/>
      <c r="S2627" s="122"/>
      <c r="T2627" s="122"/>
      <c r="U2627" s="122"/>
      <c r="V2627" s="124" t="s">
        <v>95</v>
      </c>
      <c r="W2627" s="125">
        <f>IFERROR(0.6*W2626+0.4*W2625,0)</f>
        <v>9.1933333333333334</v>
      </c>
      <c r="X2627" s="132" t="s">
        <v>1176</v>
      </c>
      <c r="Y2627" s="133">
        <f>IFERROR(SUMIF('Popis poslanih narudžbi'!A:A,A2618,'Popis poslanih narudžbi'!C:C),0)</f>
        <v>0</v>
      </c>
      <c r="Z2627" s="131"/>
      <c r="AA2627" s="134" t="s">
        <v>1177</v>
      </c>
      <c r="AB2627" s="118">
        <f t="shared" ref="AB2627:AN2627" si="523">AB2620+AB2626</f>
        <v>8</v>
      </c>
      <c r="AC2627" s="118">
        <f t="shared" si="523"/>
        <v>8</v>
      </c>
      <c r="AD2627" s="118">
        <f t="shared" si="523"/>
        <v>9</v>
      </c>
      <c r="AE2627" s="118">
        <f t="shared" si="523"/>
        <v>9</v>
      </c>
      <c r="AF2627" s="118">
        <f t="shared" si="523"/>
        <v>9</v>
      </c>
      <c r="AG2627" s="118">
        <f t="shared" si="523"/>
        <v>10</v>
      </c>
      <c r="AH2627" s="118">
        <f t="shared" si="523"/>
        <v>10</v>
      </c>
      <c r="AI2627" s="118">
        <f t="shared" si="523"/>
        <v>10</v>
      </c>
      <c r="AJ2627" s="118">
        <f t="shared" si="523"/>
        <v>10</v>
      </c>
      <c r="AK2627" s="118">
        <f t="shared" si="523"/>
        <v>10</v>
      </c>
      <c r="AL2627" s="118">
        <f t="shared" si="523"/>
        <v>10</v>
      </c>
      <c r="AM2627" s="118">
        <f t="shared" si="523"/>
        <v>9</v>
      </c>
      <c r="AN2627" s="118">
        <f t="shared" si="523"/>
        <v>10</v>
      </c>
      <c r="AQ2627" t="str">
        <f>AQ2618</f>
        <v/>
      </c>
    </row>
    <row r="2628" spans="1:43" ht="14.25" customHeight="1" x14ac:dyDescent="0.25">
      <c r="A2628" s="107" t="str">
        <f>'Run Rate'!A266</f>
        <v>UFC16118</v>
      </c>
      <c r="B2628" s="135" t="str">
        <f>'Run Rate'!B266</f>
        <v>OPRO SELF-FIT GOLD UFC Black Metal/Gold</v>
      </c>
      <c r="C2628" s="135" t="str">
        <f>'Run Rate'!C266</f>
        <v>BORILAČKA OPREMA</v>
      </c>
      <c r="D2628" s="135" t="str">
        <f>'Run Rate'!D266</f>
        <v>02 SILVER</v>
      </c>
      <c r="E2628" s="122"/>
      <c r="F2628" s="122"/>
      <c r="G2628" s="122"/>
      <c r="H2628" s="122"/>
      <c r="I2628" s="122"/>
      <c r="J2628" s="122"/>
      <c r="K2628" s="122"/>
      <c r="L2628" s="122"/>
      <c r="M2628" s="122"/>
      <c r="N2628" s="122"/>
      <c r="O2628" s="122"/>
      <c r="P2628" s="122"/>
      <c r="Q2628" s="122"/>
      <c r="R2628" s="122"/>
      <c r="S2628" s="122"/>
      <c r="T2628" s="122"/>
      <c r="U2628" s="122"/>
      <c r="V2628" s="122"/>
      <c r="W2628" s="122"/>
      <c r="X2628" s="122"/>
      <c r="Y2628" s="122"/>
      <c r="Z2628" s="122"/>
      <c r="AA2628" s="122"/>
      <c r="AB2628" s="122"/>
      <c r="AC2628" s="122"/>
      <c r="AD2628" s="122"/>
      <c r="AE2628" s="122"/>
      <c r="AF2628" s="122"/>
      <c r="AG2628" s="122"/>
      <c r="AH2628" s="122"/>
      <c r="AI2628" s="122"/>
      <c r="AJ2628" s="122"/>
      <c r="AK2628" s="122"/>
      <c r="AL2628" s="122"/>
      <c r="AM2628" s="122"/>
      <c r="AN2628" s="122"/>
      <c r="AQ2628" t="str">
        <f>IF(AND(OR($B$1="ALL",$B$1=C2628),OR($E$1="ALL",$E$1=D2628),OR($B$2="ALL",$B$2=A2628),OR($E$2="ALL",IFERROR(SEARCH($E$2,B2628),0)&gt;0)),"MATCH","")</f>
        <v/>
      </c>
    </row>
    <row r="2629" spans="1:43" ht="14.25" customHeight="1" x14ac:dyDescent="0.25">
      <c r="A2629" s="108" t="s">
        <v>1137</v>
      </c>
      <c r="B2629" s="136" t="s">
        <v>1138</v>
      </c>
      <c r="C2629" s="136" t="s">
        <v>1139</v>
      </c>
      <c r="D2629" s="136" t="s">
        <v>1140</v>
      </c>
      <c r="E2629" s="136" t="s">
        <v>1141</v>
      </c>
      <c r="F2629" s="136" t="s">
        <v>1142</v>
      </c>
      <c r="G2629" s="136" t="s">
        <v>1143</v>
      </c>
      <c r="H2629" s="136" t="s">
        <v>1144</v>
      </c>
      <c r="I2629" s="136" t="s">
        <v>1145</v>
      </c>
      <c r="J2629" s="136" t="s">
        <v>1146</v>
      </c>
      <c r="K2629" s="136" t="s">
        <v>1147</v>
      </c>
      <c r="L2629" s="136" t="s">
        <v>1148</v>
      </c>
      <c r="M2629" s="136" t="s">
        <v>1149</v>
      </c>
      <c r="N2629" s="136" t="s">
        <v>1150</v>
      </c>
      <c r="O2629" s="136" t="s">
        <v>1151</v>
      </c>
      <c r="P2629" s="136" t="s">
        <v>1152</v>
      </c>
      <c r="Q2629" s="136" t="s">
        <v>1153</v>
      </c>
      <c r="R2629" s="136" t="s">
        <v>1154</v>
      </c>
      <c r="S2629" s="136" t="s">
        <v>1155</v>
      </c>
      <c r="T2629" s="136" t="s">
        <v>1156</v>
      </c>
      <c r="U2629" s="136" t="s">
        <v>1157</v>
      </c>
      <c r="V2629" s="136" t="s">
        <v>1158</v>
      </c>
      <c r="W2629" s="136" t="s">
        <v>1159</v>
      </c>
      <c r="X2629" s="136" t="s">
        <v>1160</v>
      </c>
      <c r="Y2629" s="136" t="s">
        <v>1161</v>
      </c>
      <c r="Z2629" s="136" t="s">
        <v>1162</v>
      </c>
      <c r="AA2629" s="136" t="s">
        <v>1163</v>
      </c>
      <c r="AB2629" s="137" t="s">
        <v>156</v>
      </c>
      <c r="AC2629" s="137" t="s">
        <v>157</v>
      </c>
      <c r="AD2629" s="137" t="s">
        <v>158</v>
      </c>
      <c r="AE2629" s="137" t="s">
        <v>139</v>
      </c>
      <c r="AF2629" s="138" t="s">
        <v>140</v>
      </c>
      <c r="AG2629" s="138" t="s">
        <v>141</v>
      </c>
      <c r="AH2629" s="138" t="s">
        <v>142</v>
      </c>
      <c r="AI2629" s="138" t="s">
        <v>143</v>
      </c>
      <c r="AJ2629" s="139" t="s">
        <v>144</v>
      </c>
      <c r="AK2629" s="139" t="s">
        <v>145</v>
      </c>
      <c r="AL2629" s="139" t="s">
        <v>146</v>
      </c>
      <c r="AM2629" s="140" t="s">
        <v>147</v>
      </c>
      <c r="AN2629" s="140" t="s">
        <v>148</v>
      </c>
      <c r="AQ2629" t="str">
        <f>AQ2628</f>
        <v/>
      </c>
    </row>
    <row r="2630" spans="1:43" ht="14.25" customHeight="1" x14ac:dyDescent="0.25">
      <c r="A2630" s="99" t="s">
        <v>1164</v>
      </c>
      <c r="B2630" s="112">
        <f>'Run Rate'!E266</f>
        <v>19</v>
      </c>
      <c r="C2630" s="112">
        <f>'Run Rate'!F266</f>
        <v>16</v>
      </c>
      <c r="D2630" s="112">
        <f>'Run Rate'!G266</f>
        <v>21</v>
      </c>
      <c r="E2630" s="112">
        <f>'Run Rate'!H266</f>
        <v>13</v>
      </c>
      <c r="F2630" s="112">
        <f>'Run Rate'!I266</f>
        <v>17</v>
      </c>
      <c r="G2630" s="112">
        <f>'Run Rate'!J266</f>
        <v>34</v>
      </c>
      <c r="H2630" s="112">
        <f>'Run Rate'!K266</f>
        <v>12</v>
      </c>
      <c r="I2630" s="112">
        <f>'Run Rate'!L266</f>
        <v>14</v>
      </c>
      <c r="J2630" s="112">
        <f>'Run Rate'!M266</f>
        <v>7</v>
      </c>
      <c r="K2630" s="112">
        <f>'Run Rate'!N266</f>
        <v>13</v>
      </c>
      <c r="L2630" s="112">
        <f>'Run Rate'!O266</f>
        <v>16</v>
      </c>
      <c r="M2630" s="112">
        <f>'Run Rate'!P266</f>
        <v>20</v>
      </c>
      <c r="N2630" s="112">
        <f>'Run Rate'!Q266</f>
        <v>15</v>
      </c>
      <c r="O2630" s="112">
        <f>'Run Rate'!R266</f>
        <v>8</v>
      </c>
      <c r="P2630" s="112">
        <f>'Run Rate'!S266</f>
        <v>2</v>
      </c>
      <c r="Q2630" s="112">
        <f>'Run Rate'!T266</f>
        <v>15</v>
      </c>
      <c r="R2630" s="112">
        <f>'Run Rate'!U266</f>
        <v>14</v>
      </c>
      <c r="S2630" s="112">
        <f>'Run Rate'!V266</f>
        <v>6</v>
      </c>
      <c r="T2630" s="112">
        <f>'Run Rate'!W266</f>
        <v>5</v>
      </c>
      <c r="U2630" s="112">
        <f>'Run Rate'!X266</f>
        <v>9</v>
      </c>
      <c r="V2630" s="112">
        <f>'Run Rate'!Y266</f>
        <v>8</v>
      </c>
      <c r="W2630" s="112">
        <f>'Run Rate'!Z266</f>
        <v>17</v>
      </c>
      <c r="X2630" s="112">
        <f>'Run Rate'!AA266</f>
        <v>17</v>
      </c>
      <c r="Y2630" s="112">
        <f>'Run Rate'!AB266</f>
        <v>14</v>
      </c>
      <c r="Z2630" s="112">
        <f>'Run Rate'!AC266</f>
        <v>14</v>
      </c>
      <c r="AA2630" s="112">
        <f>'Run Rate'!AD266</f>
        <v>9</v>
      </c>
      <c r="AB2630" s="113">
        <v>11</v>
      </c>
      <c r="AC2630" s="112">
        <v>11</v>
      </c>
      <c r="AD2630" s="112">
        <v>11</v>
      </c>
      <c r="AE2630" s="112">
        <v>11</v>
      </c>
      <c r="AF2630" s="112">
        <v>11</v>
      </c>
      <c r="AG2630" s="112">
        <v>11</v>
      </c>
      <c r="AH2630" s="112">
        <v>11</v>
      </c>
      <c r="AI2630" s="112">
        <v>11</v>
      </c>
      <c r="AJ2630" s="112">
        <v>11</v>
      </c>
      <c r="AK2630" s="112">
        <v>11</v>
      </c>
      <c r="AL2630" s="112">
        <v>11</v>
      </c>
      <c r="AM2630" s="112">
        <v>11</v>
      </c>
      <c r="AN2630" s="112">
        <v>11</v>
      </c>
      <c r="AQ2630" t="str">
        <f>AQ2628</f>
        <v/>
      </c>
    </row>
    <row r="2631" spans="1:43" ht="14.25" customHeight="1" x14ac:dyDescent="0.25">
      <c r="A2631" s="99" t="s">
        <v>1165</v>
      </c>
      <c r="B2631" s="114"/>
      <c r="C2631" s="114"/>
      <c r="D2631" s="114"/>
      <c r="E2631" s="114"/>
      <c r="F2631" s="114"/>
      <c r="G2631" s="114"/>
      <c r="H2631" s="114"/>
      <c r="I2631" s="114"/>
      <c r="J2631" s="114"/>
      <c r="K2631" s="114"/>
      <c r="L2631" s="114"/>
      <c r="M2631" s="114"/>
      <c r="N2631" s="114"/>
      <c r="O2631" s="114"/>
      <c r="P2631" s="114"/>
      <c r="Q2631" s="114"/>
      <c r="R2631" s="114"/>
      <c r="S2631" s="114"/>
      <c r="T2631" s="114"/>
      <c r="U2631" s="114"/>
      <c r="V2631" s="114"/>
      <c r="W2631" s="115"/>
      <c r="X2631" s="115"/>
      <c r="Y2631" s="115"/>
      <c r="Z2631" s="115"/>
      <c r="AA2631" s="112" t="s">
        <v>1166</v>
      </c>
      <c r="AB2631" s="113"/>
      <c r="AC2631" s="112"/>
      <c r="AD2631" s="112"/>
      <c r="AE2631" s="112"/>
      <c r="AF2631" s="112"/>
      <c r="AG2631" s="112"/>
      <c r="AH2631" s="112"/>
      <c r="AI2631" s="112"/>
      <c r="AJ2631" s="112"/>
      <c r="AK2631" s="112"/>
      <c r="AL2631" s="112"/>
      <c r="AM2631" s="112"/>
      <c r="AN2631" s="112"/>
      <c r="AQ2631" t="str">
        <f>AQ2628</f>
        <v/>
      </c>
    </row>
    <row r="2632" spans="1:43" ht="14.25" customHeight="1" x14ac:dyDescent="0.25">
      <c r="A2632" s="99" t="s">
        <v>1167</v>
      </c>
      <c r="B2632" s="114"/>
      <c r="C2632" s="114"/>
      <c r="D2632" s="114"/>
      <c r="E2632" s="114"/>
      <c r="F2632" s="114"/>
      <c r="G2632" s="114"/>
      <c r="H2632" s="114"/>
      <c r="I2632" s="114"/>
      <c r="J2632" s="114"/>
      <c r="K2632" s="114"/>
      <c r="L2632" s="114"/>
      <c r="M2632" s="114"/>
      <c r="N2632" s="114"/>
      <c r="O2632" s="114"/>
      <c r="P2632" s="114"/>
      <c r="Q2632" s="114"/>
      <c r="R2632" s="114"/>
      <c r="S2632" s="114"/>
      <c r="T2632" s="114"/>
      <c r="U2632" s="114"/>
      <c r="V2632" s="114"/>
      <c r="W2632" s="115"/>
      <c r="X2632" s="116"/>
      <c r="Y2632" s="117"/>
      <c r="Z2632" s="115"/>
      <c r="AA2632" s="112" t="s">
        <v>1168</v>
      </c>
      <c r="AB2632" s="113">
        <f>'Demand Input VP'!B1319</f>
        <v>0</v>
      </c>
      <c r="AC2632" s="112">
        <f>'Demand Input VP'!C1319</f>
        <v>0</v>
      </c>
      <c r="AD2632" s="112">
        <f>'Demand Input VP'!D1319</f>
        <v>0</v>
      </c>
      <c r="AE2632" s="112">
        <f>'Demand Input VP'!E1319</f>
        <v>0</v>
      </c>
      <c r="AF2632" s="112">
        <f>'Demand Input VP'!F1319</f>
        <v>0</v>
      </c>
      <c r="AG2632" s="112">
        <f>'Demand Input VP'!G1319</f>
        <v>0</v>
      </c>
      <c r="AH2632" s="112">
        <f>'Demand Input VP'!H1319</f>
        <v>0</v>
      </c>
      <c r="AI2632" s="112">
        <f>'Demand Input VP'!I1319</f>
        <v>0</v>
      </c>
      <c r="AJ2632" s="112">
        <f>'Demand Input VP'!J1319</f>
        <v>0</v>
      </c>
      <c r="AK2632" s="112">
        <f>'Demand Input VP'!K1319</f>
        <v>0</v>
      </c>
      <c r="AL2632" s="112">
        <f>'Demand Input VP'!L1319</f>
        <v>0</v>
      </c>
      <c r="AM2632" s="112">
        <f>'Demand Input VP'!M1319</f>
        <v>0</v>
      </c>
      <c r="AN2632" s="112">
        <f>'Demand Input VP'!N1319</f>
        <v>0</v>
      </c>
      <c r="AQ2632" t="str">
        <f>AQ2628</f>
        <v/>
      </c>
    </row>
    <row r="2633" spans="1:43" ht="14.25" customHeight="1" x14ac:dyDescent="0.25">
      <c r="A2633" s="99" t="s">
        <v>1169</v>
      </c>
      <c r="B2633" s="118"/>
      <c r="C2633" s="118"/>
      <c r="D2633" s="118"/>
      <c r="E2633" s="118"/>
      <c r="F2633" s="118"/>
      <c r="G2633" s="118"/>
      <c r="H2633" s="118"/>
      <c r="I2633" s="118"/>
      <c r="J2633" s="118"/>
      <c r="K2633" s="118"/>
      <c r="L2633" s="118"/>
      <c r="M2633" s="118"/>
      <c r="N2633" s="118"/>
      <c r="O2633" s="118"/>
      <c r="P2633" s="118"/>
      <c r="Q2633" s="118"/>
      <c r="R2633" s="118"/>
      <c r="S2633" s="118"/>
      <c r="T2633" s="118"/>
      <c r="U2633" s="118"/>
      <c r="V2633" s="118"/>
      <c r="W2633" s="115"/>
      <c r="X2633" s="116"/>
      <c r="Y2633" s="117"/>
      <c r="Z2633" s="119"/>
      <c r="AA2633" s="120" t="s">
        <v>1170</v>
      </c>
      <c r="AB2633" s="121">
        <f>'Demand Input VP'!B1318</f>
        <v>0</v>
      </c>
      <c r="AC2633" s="120">
        <f>'Demand Input VP'!C1318</f>
        <v>0</v>
      </c>
      <c r="AD2633" s="120">
        <f>'Demand Input VP'!D1318</f>
        <v>0</v>
      </c>
      <c r="AE2633" s="120">
        <f>'Demand Input VP'!E1318</f>
        <v>0</v>
      </c>
      <c r="AF2633" s="120">
        <f>'Demand Input VP'!F1318</f>
        <v>0</v>
      </c>
      <c r="AG2633" s="120">
        <f>'Demand Input VP'!G1318</f>
        <v>0</v>
      </c>
      <c r="AH2633" s="120">
        <f>'Demand Input VP'!H1318</f>
        <v>0</v>
      </c>
      <c r="AI2633" s="120">
        <f>'Demand Input VP'!I1318</f>
        <v>0</v>
      </c>
      <c r="AJ2633" s="120">
        <f>'Demand Input VP'!J1318</f>
        <v>0</v>
      </c>
      <c r="AK2633" s="120">
        <f>'Demand Input VP'!K1318</f>
        <v>0</v>
      </c>
      <c r="AL2633" s="120">
        <f>'Demand Input VP'!L1318</f>
        <v>0</v>
      </c>
      <c r="AM2633" s="120">
        <f>'Demand Input VP'!M1318</f>
        <v>0</v>
      </c>
      <c r="AN2633" s="120">
        <f>'Demand Input VP'!N1318</f>
        <v>0</v>
      </c>
      <c r="AQ2633" t="str">
        <f>AQ2628</f>
        <v/>
      </c>
    </row>
    <row r="2634" spans="1:43" ht="14.25" customHeight="1" x14ac:dyDescent="0.25">
      <c r="A2634" s="1"/>
      <c r="B2634" s="122"/>
      <c r="C2634" s="122"/>
      <c r="D2634" s="122"/>
      <c r="E2634" s="122"/>
      <c r="F2634" s="122"/>
      <c r="G2634" s="122"/>
      <c r="H2634" s="122"/>
      <c r="I2634" s="122"/>
      <c r="J2634" s="122"/>
      <c r="K2634" s="122"/>
      <c r="L2634" s="122"/>
      <c r="M2634" s="122"/>
      <c r="N2634" s="122"/>
      <c r="O2634" s="122"/>
      <c r="P2634" s="122"/>
      <c r="Q2634" s="122"/>
      <c r="R2634" s="122"/>
      <c r="S2634" s="122"/>
      <c r="T2634" s="122"/>
      <c r="U2634" s="122"/>
      <c r="V2634" s="122"/>
      <c r="W2634" s="123"/>
      <c r="X2634" s="116"/>
      <c r="Y2634" s="117"/>
      <c r="Z2634" s="123"/>
      <c r="AA2634" s="112" t="s">
        <v>1171</v>
      </c>
      <c r="AB2634" s="113">
        <f>'Demand Input MP'!B1319</f>
        <v>0</v>
      </c>
      <c r="AC2634" s="112">
        <f>'Demand Input MP'!C1319</f>
        <v>0</v>
      </c>
      <c r="AD2634" s="112">
        <f>'Demand Input MP'!D1319</f>
        <v>0</v>
      </c>
      <c r="AE2634" s="112">
        <f>'Demand Input MP'!E1319</f>
        <v>0</v>
      </c>
      <c r="AF2634" s="112">
        <f>'Demand Input MP'!F1319</f>
        <v>0</v>
      </c>
      <c r="AG2634" s="112">
        <f>'Demand Input MP'!G1319</f>
        <v>0</v>
      </c>
      <c r="AH2634" s="112">
        <f>'Demand Input MP'!H1319</f>
        <v>0</v>
      </c>
      <c r="AI2634" s="112">
        <f>'Demand Input MP'!I1319</f>
        <v>0</v>
      </c>
      <c r="AJ2634" s="112">
        <f>'Demand Input MP'!J1319</f>
        <v>0</v>
      </c>
      <c r="AK2634" s="112">
        <f>'Demand Input MP'!K1319</f>
        <v>0</v>
      </c>
      <c r="AL2634" s="112">
        <f>'Demand Input MP'!L1319</f>
        <v>0</v>
      </c>
      <c r="AM2634" s="112">
        <f>'Demand Input MP'!M1319</f>
        <v>0</v>
      </c>
      <c r="AN2634" s="112">
        <f>'Demand Input MP'!N1319</f>
        <v>0</v>
      </c>
      <c r="AQ2634" t="str">
        <f>AQ2628</f>
        <v/>
      </c>
    </row>
    <row r="2635" spans="1:43" ht="14.25" customHeight="1" x14ac:dyDescent="0.25">
      <c r="A2635" s="1"/>
      <c r="B2635" s="122"/>
      <c r="C2635" s="122"/>
      <c r="D2635" s="122"/>
      <c r="E2635" s="122"/>
      <c r="F2635" s="122"/>
      <c r="G2635" s="122"/>
      <c r="H2635" s="122"/>
      <c r="I2635" s="122"/>
      <c r="J2635" s="122"/>
      <c r="K2635" s="122"/>
      <c r="L2635" s="122"/>
      <c r="M2635" s="122"/>
      <c r="N2635" s="122"/>
      <c r="O2635" s="122"/>
      <c r="P2635" s="122"/>
      <c r="Q2635" s="122"/>
      <c r="R2635" s="122"/>
      <c r="S2635" s="122"/>
      <c r="T2635" s="122"/>
      <c r="U2635" s="122"/>
      <c r="V2635" s="124" t="s">
        <v>91</v>
      </c>
      <c r="W2635" s="125">
        <f>IFERROR(IF(SUM('Run Rate History'!E266:AD266)&gt;0,(SUMPRODUCT((B2630:AA2630&gt;=PERCENTILE(B2630:AA2630,0.1))*(B2630:AA2630&lt;=PERCENTILE(B2630:AA2630,0.9))*B2630:AA2630)+SUMPRODUCT(('Run Rate History'!E266:AD266&gt;=PERCENTILE(B2630:AA2630,0.1))*('Run Rate History'!E266:AD266&lt;=PERCENTILE(B2630:AA2630,0.9))*'Run Rate History'!E266:AD266))/(SUMPRODUCT((B2630:AA2630&gt;=PERCENTILE(B2630:AA2630,0.1))*(B2630:AA2630&lt;=PERCENTILE(B2630:AA2630,0.9))*1)+SUMPRODUCT(('Run Rate History'!E266:AD266&gt;=PERCENTILE(B2630:AA2630,0.1))*('Run Rate History'!E266:AD266&lt;=PERCENTILE(B2630:AA2630,0.9))*1)),TRIMMEAN(B2630:AA2630,0.15)),0)</f>
        <v>12.685714285714285</v>
      </c>
      <c r="X2635" s="126" t="s">
        <v>1172</v>
      </c>
      <c r="Y2635" s="127">
        <f>SUM(B2630:AA2630)/26</f>
        <v>13.653846153846153</v>
      </c>
      <c r="Z2635" s="128"/>
      <c r="AA2635" s="112" t="s">
        <v>1173</v>
      </c>
      <c r="AB2635" s="113">
        <f>'Demand Input MP'!B1318</f>
        <v>0</v>
      </c>
      <c r="AC2635" s="112">
        <f>'Demand Input MP'!C1318</f>
        <v>0</v>
      </c>
      <c r="AD2635" s="112">
        <f>'Demand Input MP'!D1318</f>
        <v>0</v>
      </c>
      <c r="AE2635" s="112">
        <f>'Demand Input MP'!E1318</f>
        <v>0</v>
      </c>
      <c r="AF2635" s="112">
        <f>'Demand Input MP'!F1318</f>
        <v>0</v>
      </c>
      <c r="AG2635" s="112">
        <f>'Demand Input MP'!G1318</f>
        <v>0</v>
      </c>
      <c r="AH2635" s="112">
        <f>'Demand Input MP'!H1318</f>
        <v>0</v>
      </c>
      <c r="AI2635" s="112">
        <f>'Demand Input MP'!I1318</f>
        <v>0</v>
      </c>
      <c r="AJ2635" s="112">
        <f>'Demand Input MP'!J1318</f>
        <v>0</v>
      </c>
      <c r="AK2635" s="112">
        <f>'Demand Input MP'!K1318</f>
        <v>0</v>
      </c>
      <c r="AL2635" s="112">
        <f>'Demand Input MP'!L1318</f>
        <v>0</v>
      </c>
      <c r="AM2635" s="112">
        <f>'Demand Input MP'!M1318</f>
        <v>0</v>
      </c>
      <c r="AN2635" s="112">
        <f>'Demand Input MP'!N1318</f>
        <v>0</v>
      </c>
      <c r="AQ2635" t="str">
        <f>AQ2628</f>
        <v/>
      </c>
    </row>
    <row r="2636" spans="1:43" ht="14.25" customHeight="1" x14ac:dyDescent="0.25">
      <c r="A2636" s="1"/>
      <c r="B2636" s="122"/>
      <c r="C2636" s="122"/>
      <c r="D2636" s="122"/>
      <c r="E2636" s="122"/>
      <c r="F2636" s="122"/>
      <c r="G2636" s="122"/>
      <c r="H2636" s="122"/>
      <c r="I2636" s="122"/>
      <c r="J2636" s="122"/>
      <c r="K2636" s="122"/>
      <c r="L2636" s="122"/>
      <c r="M2636" s="122"/>
      <c r="N2636" s="122"/>
      <c r="O2636" s="122"/>
      <c r="P2636" s="122"/>
      <c r="Q2636" s="122"/>
      <c r="R2636" s="122"/>
      <c r="S2636" s="122"/>
      <c r="T2636" s="122"/>
      <c r="U2636" s="122"/>
      <c r="V2636" s="124" t="s">
        <v>94</v>
      </c>
      <c r="W2636" s="125">
        <f>IFERROR((1*MIN(MAX(X2630,0.5*IF(SUM('Run Rate History'!E266:AD266)&gt;0,(MEDIAN(IF(B2630:AA2630&gt;0,B2630:AA2630))+MEDIAN(IF('Run Rate History'!E266:AD266&gt;0,'Run Rate History'!E266:AD266)))/2,MEDIAN(IF(B2630:AA2630&gt;0,B2630:AA2630)))),2*IF(SUM('Run Rate History'!E266:AD266)&gt;0,(MEDIAN(IF(B2630:AA2630&gt;0,B2630:AA2630))+MEDIAN(IF('Run Rate History'!E266:AD266&gt;0,'Run Rate History'!E266:AD266)))/2,MEDIAN(IF(B2630:AA2630&gt;0,B2630:AA2630))))+2*MIN(MAX(Y2630,0.5*IF(SUM('Run Rate History'!E266:AD266)&gt;0,(MEDIAN(IF(B2630:AA2630&gt;0,B2630:AA2630))+MEDIAN(IF('Run Rate History'!E266:AD266&gt;0,'Run Rate History'!E266:AD266)))/2,MEDIAN(IF(B2630:AA2630&gt;0,B2630:AA2630)))),2*IF(SUM('Run Rate History'!E266:AD266)&gt;0,(MEDIAN(IF(B2630:AA2630&gt;0,B2630:AA2630))+MEDIAN(IF('Run Rate History'!E266:AD266&gt;0,'Run Rate History'!E266:AD266)))/2,MEDIAN(IF(B2630:AA2630&gt;0,B2630:AA2630))))+3*MIN(MAX(Z2630,0.5*IF(SUM('Run Rate History'!E266:AD266)&gt;0,(MEDIAN(IF(B2630:AA2630&gt;0,B2630:AA2630))+MEDIAN(IF('Run Rate History'!E266:AD266&gt;0,'Run Rate History'!E266:AD266)))/2,MEDIAN(IF(B2630:AA2630&gt;0,B2630:AA2630)))),2*IF(SUM('Run Rate History'!E266:AD266)&gt;0,(MEDIAN(IF(B2630:AA2630&gt;0,B2630:AA2630))+MEDIAN(IF('Run Rate History'!E266:AD266&gt;0,'Run Rate History'!E266:AD266)))/2,MEDIAN(IF(B2630:AA2630&gt;0,B2630:AA2630))))+4*MIN(MAX(AA2630,0.5*IF(SUM('Run Rate History'!E266:AD266)&gt;0,(MEDIAN(IF(B2630:AA2630&gt;0,B2630:AA2630))+MEDIAN(IF('Run Rate History'!E266:AD266&gt;0,'Run Rate History'!E266:AD266)))/2,MEDIAN(IF(B2630:AA2630&gt;0,B2630:AA2630)))),2*IF(SUM('Run Rate History'!E266:AD266)&gt;0,(MEDIAN(IF(B2630:AA2630&gt;0,B2630:AA2630))+MEDIAN(IF('Run Rate History'!E266:AD266&gt;0,'Run Rate History'!E266:AD266)))/2,MEDIAN(IF(B2630:AA2630&gt;0,B2630:AA2630)))))/10,0)</f>
        <v>12.3</v>
      </c>
      <c r="X2636" s="129" t="s">
        <v>1174</v>
      </c>
      <c r="Y2636" s="130">
        <f>IFERROR(VLOOKUP(A2628,'Stanje zaliha'!A:E,5,FALSE()),0)</f>
        <v>96</v>
      </c>
      <c r="Z2636" s="131"/>
      <c r="AA2636" s="113" t="s">
        <v>1175</v>
      </c>
      <c r="AB2636" s="118">
        <f t="shared" ref="AB2636:AN2636" si="524">SUM(AB2632:AB2635)</f>
        <v>0</v>
      </c>
      <c r="AC2636" s="118">
        <f t="shared" si="524"/>
        <v>0</v>
      </c>
      <c r="AD2636" s="118">
        <f t="shared" si="524"/>
        <v>0</v>
      </c>
      <c r="AE2636" s="118">
        <f t="shared" si="524"/>
        <v>0</v>
      </c>
      <c r="AF2636" s="118">
        <f t="shared" si="524"/>
        <v>0</v>
      </c>
      <c r="AG2636" s="118">
        <f t="shared" si="524"/>
        <v>0</v>
      </c>
      <c r="AH2636" s="118">
        <f t="shared" si="524"/>
        <v>0</v>
      </c>
      <c r="AI2636" s="118">
        <f t="shared" si="524"/>
        <v>0</v>
      </c>
      <c r="AJ2636" s="118">
        <f t="shared" si="524"/>
        <v>0</v>
      </c>
      <c r="AK2636" s="118">
        <f t="shared" si="524"/>
        <v>0</v>
      </c>
      <c r="AL2636" s="118">
        <f t="shared" si="524"/>
        <v>0</v>
      </c>
      <c r="AM2636" s="118">
        <f t="shared" si="524"/>
        <v>0</v>
      </c>
      <c r="AN2636" s="118">
        <f t="shared" si="524"/>
        <v>0</v>
      </c>
      <c r="AQ2636" t="str">
        <f>AQ2628</f>
        <v/>
      </c>
    </row>
    <row r="2637" spans="1:43" ht="14.25" customHeight="1" x14ac:dyDescent="0.25">
      <c r="A2637" s="1"/>
      <c r="B2637" s="122"/>
      <c r="C2637" s="122"/>
      <c r="D2637" s="122"/>
      <c r="E2637" s="122"/>
      <c r="F2637" s="122"/>
      <c r="G2637" s="122"/>
      <c r="H2637" s="122"/>
      <c r="I2637" s="122"/>
      <c r="J2637" s="122"/>
      <c r="K2637" s="122"/>
      <c r="L2637" s="122"/>
      <c r="M2637" s="122"/>
      <c r="N2637" s="122"/>
      <c r="O2637" s="122"/>
      <c r="P2637" s="122"/>
      <c r="Q2637" s="122"/>
      <c r="R2637" s="122"/>
      <c r="S2637" s="122"/>
      <c r="T2637" s="122"/>
      <c r="U2637" s="122"/>
      <c r="V2637" s="124" t="s">
        <v>95</v>
      </c>
      <c r="W2637" s="125">
        <f>IFERROR(0.6*W2636+0.4*W2635,0)</f>
        <v>12.454285714285714</v>
      </c>
      <c r="X2637" s="132" t="s">
        <v>1176</v>
      </c>
      <c r="Y2637" s="133">
        <f>IFERROR(SUMIF('Popis poslanih narudžbi'!A:A,A2628,'Popis poslanih narudžbi'!C:C),0)</f>
        <v>0</v>
      </c>
      <c r="Z2637" s="131"/>
      <c r="AA2637" s="134" t="s">
        <v>1177</v>
      </c>
      <c r="AB2637" s="118">
        <f t="shared" ref="AB2637:AN2637" si="525">AB2630+AB2636</f>
        <v>11</v>
      </c>
      <c r="AC2637" s="118">
        <f t="shared" si="525"/>
        <v>11</v>
      </c>
      <c r="AD2637" s="118">
        <f t="shared" si="525"/>
        <v>11</v>
      </c>
      <c r="AE2637" s="118">
        <f t="shared" si="525"/>
        <v>11</v>
      </c>
      <c r="AF2637" s="118">
        <f t="shared" si="525"/>
        <v>11</v>
      </c>
      <c r="AG2637" s="118">
        <f t="shared" si="525"/>
        <v>11</v>
      </c>
      <c r="AH2637" s="118">
        <f t="shared" si="525"/>
        <v>11</v>
      </c>
      <c r="AI2637" s="118">
        <f t="shared" si="525"/>
        <v>11</v>
      </c>
      <c r="AJ2637" s="118">
        <f t="shared" si="525"/>
        <v>11</v>
      </c>
      <c r="AK2637" s="118">
        <f t="shared" si="525"/>
        <v>11</v>
      </c>
      <c r="AL2637" s="118">
        <f t="shared" si="525"/>
        <v>11</v>
      </c>
      <c r="AM2637" s="118">
        <f t="shared" si="525"/>
        <v>11</v>
      </c>
      <c r="AN2637" s="118">
        <f t="shared" si="525"/>
        <v>11</v>
      </c>
      <c r="AQ2637" t="str">
        <f>AQ2628</f>
        <v/>
      </c>
    </row>
    <row r="2638" spans="1:43" ht="14.25" customHeight="1" x14ac:dyDescent="0.25">
      <c r="A2638" s="107" t="str">
        <f>'Run Rate'!A267</f>
        <v>GAR04685</v>
      </c>
      <c r="B2638" s="135" t="str">
        <f>'Run Rate'!B267</f>
        <v>Fenix 7X PRO Sapphire SOLAR Carbon Gray DLC Titanium Black</v>
      </c>
      <c r="C2638" s="135" t="str">
        <f>'Run Rate'!C267</f>
        <v>GADGETI</v>
      </c>
      <c r="D2638" s="135" t="str">
        <f>'Run Rate'!D267</f>
        <v>02 SILVER</v>
      </c>
      <c r="E2638" s="122"/>
      <c r="F2638" s="122"/>
      <c r="G2638" s="122"/>
      <c r="H2638" s="122"/>
      <c r="I2638" s="122"/>
      <c r="J2638" s="122"/>
      <c r="K2638" s="122"/>
      <c r="L2638" s="122"/>
      <c r="M2638" s="122"/>
      <c r="N2638" s="122"/>
      <c r="O2638" s="122"/>
      <c r="P2638" s="122"/>
      <c r="Q2638" s="122"/>
      <c r="R2638" s="122"/>
      <c r="S2638" s="122"/>
      <c r="T2638" s="122"/>
      <c r="U2638" s="122"/>
      <c r="V2638" s="122"/>
      <c r="W2638" s="122"/>
      <c r="X2638" s="122"/>
      <c r="Y2638" s="122"/>
      <c r="Z2638" s="122"/>
      <c r="AA2638" s="122"/>
      <c r="AB2638" s="122"/>
      <c r="AC2638" s="122"/>
      <c r="AD2638" s="122"/>
      <c r="AE2638" s="122"/>
      <c r="AF2638" s="122"/>
      <c r="AG2638" s="122"/>
      <c r="AH2638" s="122"/>
      <c r="AI2638" s="122"/>
      <c r="AJ2638" s="122"/>
      <c r="AK2638" s="122"/>
      <c r="AL2638" s="122"/>
      <c r="AM2638" s="122"/>
      <c r="AN2638" s="122"/>
      <c r="AQ2638" t="str">
        <f>IF(AND(OR($B$1="ALL",$B$1=C2638),OR($E$1="ALL",$E$1=D2638),OR($B$2="ALL",$B$2=A2638),OR($E$2="ALL",IFERROR(SEARCH($E$2,B2638),0)&gt;0)),"MATCH","")</f>
        <v/>
      </c>
    </row>
    <row r="2639" spans="1:43" ht="14.25" customHeight="1" x14ac:dyDescent="0.25">
      <c r="A2639" s="108" t="s">
        <v>1137</v>
      </c>
      <c r="B2639" s="136" t="s">
        <v>1138</v>
      </c>
      <c r="C2639" s="136" t="s">
        <v>1139</v>
      </c>
      <c r="D2639" s="136" t="s">
        <v>1140</v>
      </c>
      <c r="E2639" s="136" t="s">
        <v>1141</v>
      </c>
      <c r="F2639" s="136" t="s">
        <v>1142</v>
      </c>
      <c r="G2639" s="136" t="s">
        <v>1143</v>
      </c>
      <c r="H2639" s="136" t="s">
        <v>1144</v>
      </c>
      <c r="I2639" s="136" t="s">
        <v>1145</v>
      </c>
      <c r="J2639" s="136" t="s">
        <v>1146</v>
      </c>
      <c r="K2639" s="136" t="s">
        <v>1147</v>
      </c>
      <c r="L2639" s="136" t="s">
        <v>1148</v>
      </c>
      <c r="M2639" s="136" t="s">
        <v>1149</v>
      </c>
      <c r="N2639" s="136" t="s">
        <v>1150</v>
      </c>
      <c r="O2639" s="136" t="s">
        <v>1151</v>
      </c>
      <c r="P2639" s="136" t="s">
        <v>1152</v>
      </c>
      <c r="Q2639" s="136" t="s">
        <v>1153</v>
      </c>
      <c r="R2639" s="136" t="s">
        <v>1154</v>
      </c>
      <c r="S2639" s="136" t="s">
        <v>1155</v>
      </c>
      <c r="T2639" s="136" t="s">
        <v>1156</v>
      </c>
      <c r="U2639" s="136" t="s">
        <v>1157</v>
      </c>
      <c r="V2639" s="136" t="s">
        <v>1158</v>
      </c>
      <c r="W2639" s="136" t="s">
        <v>1159</v>
      </c>
      <c r="X2639" s="136" t="s">
        <v>1160</v>
      </c>
      <c r="Y2639" s="136" t="s">
        <v>1161</v>
      </c>
      <c r="Z2639" s="136" t="s">
        <v>1162</v>
      </c>
      <c r="AA2639" s="136" t="s">
        <v>1163</v>
      </c>
      <c r="AB2639" s="137" t="s">
        <v>156</v>
      </c>
      <c r="AC2639" s="137" t="s">
        <v>157</v>
      </c>
      <c r="AD2639" s="137" t="s">
        <v>158</v>
      </c>
      <c r="AE2639" s="137" t="s">
        <v>139</v>
      </c>
      <c r="AF2639" s="138" t="s">
        <v>140</v>
      </c>
      <c r="AG2639" s="138" t="s">
        <v>141</v>
      </c>
      <c r="AH2639" s="138" t="s">
        <v>142</v>
      </c>
      <c r="AI2639" s="138" t="s">
        <v>143</v>
      </c>
      <c r="AJ2639" s="139" t="s">
        <v>144</v>
      </c>
      <c r="AK2639" s="139" t="s">
        <v>145</v>
      </c>
      <c r="AL2639" s="139" t="s">
        <v>146</v>
      </c>
      <c r="AM2639" s="140" t="s">
        <v>147</v>
      </c>
      <c r="AN2639" s="140" t="s">
        <v>148</v>
      </c>
      <c r="AQ2639" t="str">
        <f>AQ2638</f>
        <v/>
      </c>
    </row>
    <row r="2640" spans="1:43" ht="14.25" customHeight="1" x14ac:dyDescent="0.25">
      <c r="A2640" s="99" t="s">
        <v>1164</v>
      </c>
      <c r="B2640" s="112">
        <f>'Run Rate'!E267</f>
        <v>8</v>
      </c>
      <c r="C2640" s="112">
        <f>'Run Rate'!F267</f>
        <v>2</v>
      </c>
      <c r="D2640" s="112">
        <f>'Run Rate'!G267</f>
        <v>2</v>
      </c>
      <c r="E2640" s="112">
        <f>'Run Rate'!H267</f>
        <v>3</v>
      </c>
      <c r="F2640" s="112">
        <f>'Run Rate'!I267</f>
        <v>2</v>
      </c>
      <c r="G2640" s="112">
        <f>'Run Rate'!J267</f>
        <v>2</v>
      </c>
      <c r="H2640" s="112">
        <f>'Run Rate'!K267</f>
        <v>5</v>
      </c>
      <c r="I2640" s="112">
        <f>'Run Rate'!L267</f>
        <v>11</v>
      </c>
      <c r="J2640" s="112">
        <f>'Run Rate'!M267</f>
        <v>5</v>
      </c>
      <c r="K2640" s="112">
        <f>'Run Rate'!N267</f>
        <v>8</v>
      </c>
      <c r="L2640" s="112">
        <f>'Run Rate'!O267</f>
        <v>6</v>
      </c>
      <c r="M2640" s="112">
        <f>'Run Rate'!P267</f>
        <v>8</v>
      </c>
      <c r="N2640" s="112">
        <f>'Run Rate'!Q267</f>
        <v>8</v>
      </c>
      <c r="O2640" s="112">
        <f>'Run Rate'!R267</f>
        <v>3</v>
      </c>
      <c r="P2640" s="112">
        <f>'Run Rate'!S267</f>
        <v>2</v>
      </c>
      <c r="Q2640" s="112">
        <f>'Run Rate'!T267</f>
        <v>0</v>
      </c>
      <c r="R2640" s="112">
        <f>'Run Rate'!U267</f>
        <v>4</v>
      </c>
      <c r="S2640" s="112">
        <f>'Run Rate'!V267</f>
        <v>3</v>
      </c>
      <c r="T2640" s="112">
        <f>'Run Rate'!W267</f>
        <v>3</v>
      </c>
      <c r="U2640" s="112">
        <f>'Run Rate'!X267</f>
        <v>1</v>
      </c>
      <c r="V2640" s="112">
        <f>'Run Rate'!Y267</f>
        <v>2</v>
      </c>
      <c r="W2640" s="112">
        <f>'Run Rate'!Z267</f>
        <v>6</v>
      </c>
      <c r="X2640" s="112">
        <f>'Run Rate'!AA267</f>
        <v>0</v>
      </c>
      <c r="Y2640" s="112">
        <f>'Run Rate'!AB267</f>
        <v>2</v>
      </c>
      <c r="Z2640" s="112">
        <f>'Run Rate'!AC267</f>
        <v>0</v>
      </c>
      <c r="AA2640" s="112">
        <f>'Run Rate'!AD267</f>
        <v>0</v>
      </c>
      <c r="AB2640" s="113">
        <v>3</v>
      </c>
      <c r="AC2640" s="112">
        <v>3</v>
      </c>
      <c r="AD2640" s="112">
        <v>3</v>
      </c>
      <c r="AE2640" s="112">
        <v>3</v>
      </c>
      <c r="AF2640" s="112">
        <v>3</v>
      </c>
      <c r="AG2640" s="112">
        <v>3</v>
      </c>
      <c r="AH2640" s="112">
        <v>3</v>
      </c>
      <c r="AI2640" s="112">
        <v>3</v>
      </c>
      <c r="AJ2640" s="112">
        <v>3</v>
      </c>
      <c r="AK2640" s="112">
        <v>3</v>
      </c>
      <c r="AL2640" s="112">
        <v>3</v>
      </c>
      <c r="AM2640" s="112">
        <v>3</v>
      </c>
      <c r="AN2640" s="112">
        <v>3</v>
      </c>
      <c r="AQ2640" t="str">
        <f>AQ2638</f>
        <v/>
      </c>
    </row>
    <row r="2641" spans="1:43" ht="14.25" customHeight="1" x14ac:dyDescent="0.25">
      <c r="A2641" s="99" t="s">
        <v>1165</v>
      </c>
      <c r="B2641" s="114"/>
      <c r="C2641" s="114"/>
      <c r="D2641" s="114"/>
      <c r="E2641" s="114"/>
      <c r="F2641" s="114"/>
      <c r="G2641" s="114"/>
      <c r="H2641" s="114"/>
      <c r="I2641" s="114"/>
      <c r="J2641" s="114"/>
      <c r="K2641" s="114"/>
      <c r="L2641" s="114"/>
      <c r="M2641" s="114"/>
      <c r="N2641" s="114"/>
      <c r="O2641" s="114"/>
      <c r="P2641" s="114"/>
      <c r="Q2641" s="114"/>
      <c r="R2641" s="114"/>
      <c r="S2641" s="114"/>
      <c r="T2641" s="114"/>
      <c r="U2641" s="114"/>
      <c r="V2641" s="114"/>
      <c r="W2641" s="115"/>
      <c r="X2641" s="115"/>
      <c r="Y2641" s="115"/>
      <c r="Z2641" s="115"/>
      <c r="AA2641" s="112" t="s">
        <v>1166</v>
      </c>
      <c r="AB2641" s="113"/>
      <c r="AC2641" s="112"/>
      <c r="AD2641" s="112"/>
      <c r="AE2641" s="112"/>
      <c r="AF2641" s="112"/>
      <c r="AG2641" s="112"/>
      <c r="AH2641" s="112"/>
      <c r="AI2641" s="112"/>
      <c r="AJ2641" s="112"/>
      <c r="AK2641" s="112"/>
      <c r="AL2641" s="112"/>
      <c r="AM2641" s="112"/>
      <c r="AN2641" s="112"/>
      <c r="AQ2641" t="str">
        <f>AQ2638</f>
        <v/>
      </c>
    </row>
    <row r="2642" spans="1:43" ht="14.25" customHeight="1" x14ac:dyDescent="0.25">
      <c r="A2642" s="99" t="s">
        <v>1167</v>
      </c>
      <c r="B2642" s="114"/>
      <c r="C2642" s="114"/>
      <c r="D2642" s="114"/>
      <c r="E2642" s="114"/>
      <c r="F2642" s="114"/>
      <c r="G2642" s="114"/>
      <c r="H2642" s="114"/>
      <c r="I2642" s="114"/>
      <c r="J2642" s="114"/>
      <c r="K2642" s="114"/>
      <c r="L2642" s="114"/>
      <c r="M2642" s="114"/>
      <c r="N2642" s="114"/>
      <c r="O2642" s="114"/>
      <c r="P2642" s="114"/>
      <c r="Q2642" s="114"/>
      <c r="R2642" s="114"/>
      <c r="S2642" s="114"/>
      <c r="T2642" s="114"/>
      <c r="U2642" s="114"/>
      <c r="V2642" s="114"/>
      <c r="W2642" s="115"/>
      <c r="X2642" s="116"/>
      <c r="Y2642" s="117"/>
      <c r="Z2642" s="115"/>
      <c r="AA2642" s="112" t="s">
        <v>1168</v>
      </c>
      <c r="AB2642" s="113">
        <f>'Demand Input VP'!B1324</f>
        <v>0</v>
      </c>
      <c r="AC2642" s="112">
        <f>'Demand Input VP'!C1324</f>
        <v>0</v>
      </c>
      <c r="AD2642" s="112">
        <f>'Demand Input VP'!D1324</f>
        <v>0</v>
      </c>
      <c r="AE2642" s="112">
        <f>'Demand Input VP'!E1324</f>
        <v>0</v>
      </c>
      <c r="AF2642" s="112">
        <f>'Demand Input VP'!F1324</f>
        <v>0</v>
      </c>
      <c r="AG2642" s="112">
        <f>'Demand Input VP'!G1324</f>
        <v>0</v>
      </c>
      <c r="AH2642" s="112">
        <f>'Demand Input VP'!H1324</f>
        <v>0</v>
      </c>
      <c r="AI2642" s="112">
        <f>'Demand Input VP'!I1324</f>
        <v>0</v>
      </c>
      <c r="AJ2642" s="112">
        <f>'Demand Input VP'!J1324</f>
        <v>0</v>
      </c>
      <c r="AK2642" s="112">
        <f>'Demand Input VP'!K1324</f>
        <v>0</v>
      </c>
      <c r="AL2642" s="112">
        <f>'Demand Input VP'!L1324</f>
        <v>0</v>
      </c>
      <c r="AM2642" s="112">
        <f>'Demand Input VP'!M1324</f>
        <v>0</v>
      </c>
      <c r="AN2642" s="112">
        <f>'Demand Input VP'!N1324</f>
        <v>0</v>
      </c>
      <c r="AQ2642" t="str">
        <f>AQ2638</f>
        <v/>
      </c>
    </row>
    <row r="2643" spans="1:43" ht="14.25" customHeight="1" x14ac:dyDescent="0.25">
      <c r="A2643" s="99" t="s">
        <v>1169</v>
      </c>
      <c r="B2643" s="118"/>
      <c r="C2643" s="118"/>
      <c r="D2643" s="118"/>
      <c r="E2643" s="118"/>
      <c r="F2643" s="118"/>
      <c r="G2643" s="118"/>
      <c r="H2643" s="118"/>
      <c r="I2643" s="118"/>
      <c r="J2643" s="118"/>
      <c r="K2643" s="118"/>
      <c r="L2643" s="118"/>
      <c r="M2643" s="118"/>
      <c r="N2643" s="118"/>
      <c r="O2643" s="118"/>
      <c r="P2643" s="118"/>
      <c r="Q2643" s="118"/>
      <c r="R2643" s="118"/>
      <c r="S2643" s="118"/>
      <c r="T2643" s="118"/>
      <c r="U2643" s="118"/>
      <c r="V2643" s="118"/>
      <c r="W2643" s="115"/>
      <c r="X2643" s="116"/>
      <c r="Y2643" s="117"/>
      <c r="Z2643" s="119"/>
      <c r="AA2643" s="120" t="s">
        <v>1170</v>
      </c>
      <c r="AB2643" s="121">
        <f>'Demand Input VP'!B1323</f>
        <v>0</v>
      </c>
      <c r="AC2643" s="120">
        <f>'Demand Input VP'!C1323</f>
        <v>0</v>
      </c>
      <c r="AD2643" s="120">
        <f>'Demand Input VP'!D1323</f>
        <v>0</v>
      </c>
      <c r="AE2643" s="120">
        <f>'Demand Input VP'!E1323</f>
        <v>0</v>
      </c>
      <c r="AF2643" s="120">
        <f>'Demand Input VP'!F1323</f>
        <v>0</v>
      </c>
      <c r="AG2643" s="120">
        <f>'Demand Input VP'!G1323</f>
        <v>0</v>
      </c>
      <c r="AH2643" s="120">
        <f>'Demand Input VP'!H1323</f>
        <v>0</v>
      </c>
      <c r="AI2643" s="120">
        <f>'Demand Input VP'!I1323</f>
        <v>0</v>
      </c>
      <c r="AJ2643" s="120">
        <f>'Demand Input VP'!J1323</f>
        <v>0</v>
      </c>
      <c r="AK2643" s="120">
        <f>'Demand Input VP'!K1323</f>
        <v>0</v>
      </c>
      <c r="AL2643" s="120">
        <f>'Demand Input VP'!L1323</f>
        <v>0</v>
      </c>
      <c r="AM2643" s="120">
        <f>'Demand Input VP'!M1323</f>
        <v>0</v>
      </c>
      <c r="AN2643" s="120">
        <f>'Demand Input VP'!N1323</f>
        <v>0</v>
      </c>
      <c r="AQ2643" t="str">
        <f>AQ2638</f>
        <v/>
      </c>
    </row>
    <row r="2644" spans="1:43" ht="14.25" customHeight="1" x14ac:dyDescent="0.25">
      <c r="A2644" s="1"/>
      <c r="B2644" s="122"/>
      <c r="C2644" s="122"/>
      <c r="D2644" s="122"/>
      <c r="E2644" s="122"/>
      <c r="F2644" s="122"/>
      <c r="G2644" s="122"/>
      <c r="H2644" s="122"/>
      <c r="I2644" s="122"/>
      <c r="J2644" s="122"/>
      <c r="K2644" s="122"/>
      <c r="L2644" s="122"/>
      <c r="M2644" s="122"/>
      <c r="N2644" s="122"/>
      <c r="O2644" s="122"/>
      <c r="P2644" s="122"/>
      <c r="Q2644" s="122"/>
      <c r="R2644" s="122"/>
      <c r="S2644" s="122"/>
      <c r="T2644" s="122"/>
      <c r="U2644" s="122"/>
      <c r="V2644" s="122"/>
      <c r="W2644" s="123"/>
      <c r="X2644" s="116"/>
      <c r="Y2644" s="117"/>
      <c r="Z2644" s="123"/>
      <c r="AA2644" s="112" t="s">
        <v>1171</v>
      </c>
      <c r="AB2644" s="113">
        <f>'Demand Input MP'!B1324</f>
        <v>0</v>
      </c>
      <c r="AC2644" s="112">
        <f>'Demand Input MP'!C1324</f>
        <v>0</v>
      </c>
      <c r="AD2644" s="112">
        <f>'Demand Input MP'!D1324</f>
        <v>0</v>
      </c>
      <c r="AE2644" s="112">
        <f>'Demand Input MP'!E1324</f>
        <v>0</v>
      </c>
      <c r="AF2644" s="112">
        <f>'Demand Input MP'!F1324</f>
        <v>0</v>
      </c>
      <c r="AG2644" s="112">
        <f>'Demand Input MP'!G1324</f>
        <v>0</v>
      </c>
      <c r="AH2644" s="112">
        <f>'Demand Input MP'!H1324</f>
        <v>0</v>
      </c>
      <c r="AI2644" s="112">
        <f>'Demand Input MP'!I1324</f>
        <v>0</v>
      </c>
      <c r="AJ2644" s="112">
        <f>'Demand Input MP'!J1324</f>
        <v>0</v>
      </c>
      <c r="AK2644" s="112">
        <f>'Demand Input MP'!K1324</f>
        <v>0</v>
      </c>
      <c r="AL2644" s="112">
        <f>'Demand Input MP'!L1324</f>
        <v>0</v>
      </c>
      <c r="AM2644" s="112">
        <f>'Demand Input MP'!M1324</f>
        <v>0</v>
      </c>
      <c r="AN2644" s="112">
        <f>'Demand Input MP'!N1324</f>
        <v>0</v>
      </c>
      <c r="AQ2644" t="str">
        <f>AQ2638</f>
        <v/>
      </c>
    </row>
    <row r="2645" spans="1:43" ht="14.25" customHeight="1" x14ac:dyDescent="0.25">
      <c r="A2645" s="1"/>
      <c r="B2645" s="122"/>
      <c r="C2645" s="122"/>
      <c r="D2645" s="122"/>
      <c r="E2645" s="122"/>
      <c r="F2645" s="122"/>
      <c r="G2645" s="122"/>
      <c r="H2645" s="122"/>
      <c r="I2645" s="122"/>
      <c r="J2645" s="122"/>
      <c r="K2645" s="122"/>
      <c r="L2645" s="122"/>
      <c r="M2645" s="122"/>
      <c r="N2645" s="122"/>
      <c r="O2645" s="122"/>
      <c r="P2645" s="122"/>
      <c r="Q2645" s="122"/>
      <c r="R2645" s="122"/>
      <c r="S2645" s="122"/>
      <c r="T2645" s="122"/>
      <c r="U2645" s="122"/>
      <c r="V2645" s="124" t="s">
        <v>91</v>
      </c>
      <c r="W2645" s="125">
        <f>IFERROR(IF(SUM('Run Rate History'!E267:AD267)&gt;0,(SUMPRODUCT((B2640:AA2640&gt;=PERCENTILE(B2640:AA2640,0.1))*(B2640:AA2640&lt;=PERCENTILE(B2640:AA2640,0.9))*B2640:AA2640)+SUMPRODUCT(('Run Rate History'!E267:AD267&gt;=PERCENTILE(B2640:AA2640,0.1))*('Run Rate History'!E267:AD267&lt;=PERCENTILE(B2640:AA2640,0.9))*'Run Rate History'!E267:AD267))/(SUMPRODUCT((B2640:AA2640&gt;=PERCENTILE(B2640:AA2640,0.1))*(B2640:AA2640&lt;=PERCENTILE(B2640:AA2640,0.9))*1)+SUMPRODUCT(('Run Rate History'!E267:AD267&gt;=PERCENTILE(B2640:AA2640,0.1))*('Run Rate History'!E267:AD267&lt;=PERCENTILE(B2640:AA2640,0.9))*1)),TRIMMEAN(B2640:AA2640,0.15)),0)</f>
        <v>3.3260869565217392</v>
      </c>
      <c r="X2645" s="126" t="s">
        <v>1172</v>
      </c>
      <c r="Y2645" s="127">
        <f>SUM(B2640:AA2640)/26</f>
        <v>3.6923076923076925</v>
      </c>
      <c r="Z2645" s="128"/>
      <c r="AA2645" s="112" t="s">
        <v>1173</v>
      </c>
      <c r="AB2645" s="113">
        <f>'Demand Input MP'!B1323</f>
        <v>0</v>
      </c>
      <c r="AC2645" s="112">
        <f>'Demand Input MP'!C1323</f>
        <v>0</v>
      </c>
      <c r="AD2645" s="112">
        <f>'Demand Input MP'!D1323</f>
        <v>0</v>
      </c>
      <c r="AE2645" s="112">
        <f>'Demand Input MP'!E1323</f>
        <v>0</v>
      </c>
      <c r="AF2645" s="112">
        <f>'Demand Input MP'!F1323</f>
        <v>0</v>
      </c>
      <c r="AG2645" s="112">
        <f>'Demand Input MP'!G1323</f>
        <v>0</v>
      </c>
      <c r="AH2645" s="112">
        <f>'Demand Input MP'!H1323</f>
        <v>0</v>
      </c>
      <c r="AI2645" s="112">
        <f>'Demand Input MP'!I1323</f>
        <v>0</v>
      </c>
      <c r="AJ2645" s="112">
        <f>'Demand Input MP'!J1323</f>
        <v>0</v>
      </c>
      <c r="AK2645" s="112">
        <f>'Demand Input MP'!K1323</f>
        <v>0</v>
      </c>
      <c r="AL2645" s="112">
        <f>'Demand Input MP'!L1323</f>
        <v>0</v>
      </c>
      <c r="AM2645" s="112">
        <f>'Demand Input MP'!M1323</f>
        <v>0</v>
      </c>
      <c r="AN2645" s="112">
        <f>'Demand Input MP'!N1323</f>
        <v>0</v>
      </c>
      <c r="AQ2645" t="str">
        <f>AQ2638</f>
        <v/>
      </c>
    </row>
    <row r="2646" spans="1:43" ht="14.25" customHeight="1" x14ac:dyDescent="0.25">
      <c r="A2646" s="1"/>
      <c r="B2646" s="122"/>
      <c r="C2646" s="122"/>
      <c r="D2646" s="122"/>
      <c r="E2646" s="122"/>
      <c r="F2646" s="122"/>
      <c r="G2646" s="122"/>
      <c r="H2646" s="122"/>
      <c r="I2646" s="122"/>
      <c r="J2646" s="122"/>
      <c r="K2646" s="122"/>
      <c r="L2646" s="122"/>
      <c r="M2646" s="122"/>
      <c r="N2646" s="122"/>
      <c r="O2646" s="122"/>
      <c r="P2646" s="122"/>
      <c r="Q2646" s="122"/>
      <c r="R2646" s="122"/>
      <c r="S2646" s="122"/>
      <c r="T2646" s="122"/>
      <c r="U2646" s="122"/>
      <c r="V2646" s="124" t="s">
        <v>94</v>
      </c>
      <c r="W2646" s="125">
        <f>IFERROR((1*MIN(MAX(X2640,0.5*IF(SUM('Run Rate History'!E267:AD267)&gt;0,(MEDIAN(IF(B2640:AA2640&gt;0,B2640:AA2640))+MEDIAN(IF('Run Rate History'!E267:AD267&gt;0,'Run Rate History'!E267:AD267)))/2,MEDIAN(IF(B2640:AA2640&gt;0,B2640:AA2640)))),2*IF(SUM('Run Rate History'!E267:AD267)&gt;0,(MEDIAN(IF(B2640:AA2640&gt;0,B2640:AA2640))+MEDIAN(IF('Run Rate History'!E267:AD267&gt;0,'Run Rate History'!E267:AD267)))/2,MEDIAN(IF(B2640:AA2640&gt;0,B2640:AA2640))))+2*MIN(MAX(Y2640,0.5*IF(SUM('Run Rate History'!E267:AD267)&gt;0,(MEDIAN(IF(B2640:AA2640&gt;0,B2640:AA2640))+MEDIAN(IF('Run Rate History'!E267:AD267&gt;0,'Run Rate History'!E267:AD267)))/2,MEDIAN(IF(B2640:AA2640&gt;0,B2640:AA2640)))),2*IF(SUM('Run Rate History'!E267:AD267)&gt;0,(MEDIAN(IF(B2640:AA2640&gt;0,B2640:AA2640))+MEDIAN(IF('Run Rate History'!E267:AD267&gt;0,'Run Rate History'!E267:AD267)))/2,MEDIAN(IF(B2640:AA2640&gt;0,B2640:AA2640))))+3*MIN(MAX(Z2640,0.5*IF(SUM('Run Rate History'!E267:AD267)&gt;0,(MEDIAN(IF(B2640:AA2640&gt;0,B2640:AA2640))+MEDIAN(IF('Run Rate History'!E267:AD267&gt;0,'Run Rate History'!E267:AD267)))/2,MEDIAN(IF(B2640:AA2640&gt;0,B2640:AA2640)))),2*IF(SUM('Run Rate History'!E267:AD267)&gt;0,(MEDIAN(IF(B2640:AA2640&gt;0,B2640:AA2640))+MEDIAN(IF('Run Rate History'!E267:AD267&gt;0,'Run Rate History'!E267:AD267)))/2,MEDIAN(IF(B2640:AA2640&gt;0,B2640:AA2640))))+4*MIN(MAX(AA2640,0.5*IF(SUM('Run Rate History'!E267:AD267)&gt;0,(MEDIAN(IF(B2640:AA2640&gt;0,B2640:AA2640))+MEDIAN(IF('Run Rate History'!E267:AD267&gt;0,'Run Rate History'!E267:AD267)))/2,MEDIAN(IF(B2640:AA2640&gt;0,B2640:AA2640)))),2*IF(SUM('Run Rate History'!E267:AD267)&gt;0,(MEDIAN(IF(B2640:AA2640&gt;0,B2640:AA2640))+MEDIAN(IF('Run Rate History'!E267:AD267&gt;0,'Run Rate History'!E267:AD267)))/2,MEDIAN(IF(B2640:AA2640&gt;0,B2640:AA2640)))))/10,0)</f>
        <v>1.7</v>
      </c>
      <c r="X2646" s="129" t="s">
        <v>1174</v>
      </c>
      <c r="Y2646" s="130">
        <f>IFERROR(VLOOKUP(A2638,'Stanje zaliha'!A:E,5,FALSE()),0)</f>
        <v>4</v>
      </c>
      <c r="Z2646" s="131"/>
      <c r="AA2646" s="113" t="s">
        <v>1175</v>
      </c>
      <c r="AB2646" s="118">
        <f t="shared" ref="AB2646:AN2646" si="526">SUM(AB2642:AB2645)</f>
        <v>0</v>
      </c>
      <c r="AC2646" s="118">
        <f t="shared" si="526"/>
        <v>0</v>
      </c>
      <c r="AD2646" s="118">
        <f t="shared" si="526"/>
        <v>0</v>
      </c>
      <c r="AE2646" s="118">
        <f t="shared" si="526"/>
        <v>0</v>
      </c>
      <c r="AF2646" s="118">
        <f t="shared" si="526"/>
        <v>0</v>
      </c>
      <c r="AG2646" s="118">
        <f t="shared" si="526"/>
        <v>0</v>
      </c>
      <c r="AH2646" s="118">
        <f t="shared" si="526"/>
        <v>0</v>
      </c>
      <c r="AI2646" s="118">
        <f t="shared" si="526"/>
        <v>0</v>
      </c>
      <c r="AJ2646" s="118">
        <f t="shared" si="526"/>
        <v>0</v>
      </c>
      <c r="AK2646" s="118">
        <f t="shared" si="526"/>
        <v>0</v>
      </c>
      <c r="AL2646" s="118">
        <f t="shared" si="526"/>
        <v>0</v>
      </c>
      <c r="AM2646" s="118">
        <f t="shared" si="526"/>
        <v>0</v>
      </c>
      <c r="AN2646" s="118">
        <f t="shared" si="526"/>
        <v>0</v>
      </c>
      <c r="AQ2646" t="str">
        <f>AQ2638</f>
        <v/>
      </c>
    </row>
    <row r="2647" spans="1:43" ht="14.25" customHeight="1" x14ac:dyDescent="0.25">
      <c r="A2647" s="1"/>
      <c r="B2647" s="122"/>
      <c r="C2647" s="122"/>
      <c r="D2647" s="122"/>
      <c r="E2647" s="122"/>
      <c r="F2647" s="122"/>
      <c r="G2647" s="122"/>
      <c r="H2647" s="122"/>
      <c r="I2647" s="122"/>
      <c r="J2647" s="122"/>
      <c r="K2647" s="122"/>
      <c r="L2647" s="122"/>
      <c r="M2647" s="122"/>
      <c r="N2647" s="122"/>
      <c r="O2647" s="122"/>
      <c r="P2647" s="122"/>
      <c r="Q2647" s="122"/>
      <c r="R2647" s="122"/>
      <c r="S2647" s="122"/>
      <c r="T2647" s="122"/>
      <c r="U2647" s="122"/>
      <c r="V2647" s="124" t="s">
        <v>95</v>
      </c>
      <c r="W2647" s="125">
        <f>IFERROR(0.6*W2646+0.4*W2645,0)</f>
        <v>2.350434782608696</v>
      </c>
      <c r="X2647" s="132" t="s">
        <v>1176</v>
      </c>
      <c r="Y2647" s="133">
        <f>IFERROR(SUMIF('Popis poslanih narudžbi'!A:A,A2638,'Popis poslanih narudžbi'!C:C),0)</f>
        <v>0</v>
      </c>
      <c r="Z2647" s="131"/>
      <c r="AA2647" s="134" t="s">
        <v>1177</v>
      </c>
      <c r="AB2647" s="118">
        <f t="shared" ref="AB2647:AN2647" si="527">AB2640+AB2646</f>
        <v>3</v>
      </c>
      <c r="AC2647" s="118">
        <f t="shared" si="527"/>
        <v>3</v>
      </c>
      <c r="AD2647" s="118">
        <f t="shared" si="527"/>
        <v>3</v>
      </c>
      <c r="AE2647" s="118">
        <f t="shared" si="527"/>
        <v>3</v>
      </c>
      <c r="AF2647" s="118">
        <f t="shared" si="527"/>
        <v>3</v>
      </c>
      <c r="AG2647" s="118">
        <f t="shared" si="527"/>
        <v>3</v>
      </c>
      <c r="AH2647" s="118">
        <f t="shared" si="527"/>
        <v>3</v>
      </c>
      <c r="AI2647" s="118">
        <f t="shared" si="527"/>
        <v>3</v>
      </c>
      <c r="AJ2647" s="118">
        <f t="shared" si="527"/>
        <v>3</v>
      </c>
      <c r="AK2647" s="118">
        <f t="shared" si="527"/>
        <v>3</v>
      </c>
      <c r="AL2647" s="118">
        <f t="shared" si="527"/>
        <v>3</v>
      </c>
      <c r="AM2647" s="118">
        <f t="shared" si="527"/>
        <v>3</v>
      </c>
      <c r="AN2647" s="118">
        <f t="shared" si="527"/>
        <v>3</v>
      </c>
      <c r="AQ2647" t="str">
        <f>AQ2638</f>
        <v/>
      </c>
    </row>
    <row r="2648" spans="1:43" ht="14.25" customHeight="1" x14ac:dyDescent="0.25">
      <c r="A2648" s="107" t="str">
        <f>'Run Rate'!A268</f>
        <v>ATC06613</v>
      </c>
      <c r="B2648" s="135" t="str">
        <f>'Run Rate'!B268</f>
        <v>Latex band 2cm Level 3 narančasta Atleticore</v>
      </c>
      <c r="C2648" s="135" t="str">
        <f>'Run Rate'!C268</f>
        <v>FITNESS OPREMA</v>
      </c>
      <c r="D2648" s="135" t="str">
        <f>'Run Rate'!D268</f>
        <v>02 SILVER</v>
      </c>
      <c r="E2648" s="122"/>
      <c r="F2648" s="122"/>
      <c r="G2648" s="122"/>
      <c r="H2648" s="122"/>
      <c r="I2648" s="122"/>
      <c r="J2648" s="122"/>
      <c r="K2648" s="122"/>
      <c r="L2648" s="122"/>
      <c r="M2648" s="122"/>
      <c r="N2648" s="122"/>
      <c r="O2648" s="122"/>
      <c r="P2648" s="122"/>
      <c r="Q2648" s="122"/>
      <c r="R2648" s="122"/>
      <c r="S2648" s="122"/>
      <c r="T2648" s="122"/>
      <c r="U2648" s="122"/>
      <c r="V2648" s="122"/>
      <c r="W2648" s="122"/>
      <c r="X2648" s="122"/>
      <c r="Y2648" s="122"/>
      <c r="Z2648" s="122"/>
      <c r="AA2648" s="122"/>
      <c r="AB2648" s="122"/>
      <c r="AC2648" s="122"/>
      <c r="AD2648" s="122"/>
      <c r="AE2648" s="122"/>
      <c r="AF2648" s="122"/>
      <c r="AG2648" s="122"/>
      <c r="AH2648" s="122"/>
      <c r="AI2648" s="122"/>
      <c r="AJ2648" s="122"/>
      <c r="AK2648" s="122"/>
      <c r="AL2648" s="122"/>
      <c r="AM2648" s="122"/>
      <c r="AN2648" s="122"/>
      <c r="AQ2648" t="str">
        <f>IF(AND(OR($B$1="ALL",$B$1=C2648),OR($E$1="ALL",$E$1=D2648),OR($B$2="ALL",$B$2=A2648),OR($E$2="ALL",IFERROR(SEARCH($E$2,B2648),0)&gt;0)),"MATCH","")</f>
        <v/>
      </c>
    </row>
    <row r="2649" spans="1:43" ht="14.25" customHeight="1" x14ac:dyDescent="0.25">
      <c r="A2649" s="108" t="s">
        <v>1137</v>
      </c>
      <c r="B2649" s="136" t="s">
        <v>1138</v>
      </c>
      <c r="C2649" s="136" t="s">
        <v>1139</v>
      </c>
      <c r="D2649" s="136" t="s">
        <v>1140</v>
      </c>
      <c r="E2649" s="136" t="s">
        <v>1141</v>
      </c>
      <c r="F2649" s="136" t="s">
        <v>1142</v>
      </c>
      <c r="G2649" s="136" t="s">
        <v>1143</v>
      </c>
      <c r="H2649" s="136" t="s">
        <v>1144</v>
      </c>
      <c r="I2649" s="136" t="s">
        <v>1145</v>
      </c>
      <c r="J2649" s="136" t="s">
        <v>1146</v>
      </c>
      <c r="K2649" s="136" t="s">
        <v>1147</v>
      </c>
      <c r="L2649" s="136" t="s">
        <v>1148</v>
      </c>
      <c r="M2649" s="136" t="s">
        <v>1149</v>
      </c>
      <c r="N2649" s="136" t="s">
        <v>1150</v>
      </c>
      <c r="O2649" s="136" t="s">
        <v>1151</v>
      </c>
      <c r="P2649" s="136" t="s">
        <v>1152</v>
      </c>
      <c r="Q2649" s="136" t="s">
        <v>1153</v>
      </c>
      <c r="R2649" s="136" t="s">
        <v>1154</v>
      </c>
      <c r="S2649" s="136" t="s">
        <v>1155</v>
      </c>
      <c r="T2649" s="136" t="s">
        <v>1156</v>
      </c>
      <c r="U2649" s="136" t="s">
        <v>1157</v>
      </c>
      <c r="V2649" s="136" t="s">
        <v>1158</v>
      </c>
      <c r="W2649" s="136" t="s">
        <v>1159</v>
      </c>
      <c r="X2649" s="136" t="s">
        <v>1160</v>
      </c>
      <c r="Y2649" s="136" t="s">
        <v>1161</v>
      </c>
      <c r="Z2649" s="136" t="s">
        <v>1162</v>
      </c>
      <c r="AA2649" s="136" t="s">
        <v>1163</v>
      </c>
      <c r="AB2649" s="137" t="s">
        <v>156</v>
      </c>
      <c r="AC2649" s="137" t="s">
        <v>157</v>
      </c>
      <c r="AD2649" s="137" t="s">
        <v>158</v>
      </c>
      <c r="AE2649" s="137" t="s">
        <v>139</v>
      </c>
      <c r="AF2649" s="138" t="s">
        <v>140</v>
      </c>
      <c r="AG2649" s="138" t="s">
        <v>141</v>
      </c>
      <c r="AH2649" s="138" t="s">
        <v>142</v>
      </c>
      <c r="AI2649" s="138" t="s">
        <v>143</v>
      </c>
      <c r="AJ2649" s="139" t="s">
        <v>144</v>
      </c>
      <c r="AK2649" s="139" t="s">
        <v>145</v>
      </c>
      <c r="AL2649" s="139" t="s">
        <v>146</v>
      </c>
      <c r="AM2649" s="140" t="s">
        <v>147</v>
      </c>
      <c r="AN2649" s="140" t="s">
        <v>148</v>
      </c>
      <c r="AQ2649" t="str">
        <f>AQ2648</f>
        <v/>
      </c>
    </row>
    <row r="2650" spans="1:43" ht="14.25" customHeight="1" x14ac:dyDescent="0.25">
      <c r="A2650" s="99" t="s">
        <v>1164</v>
      </c>
      <c r="B2650" s="112">
        <f>'Run Rate'!E268</f>
        <v>9</v>
      </c>
      <c r="C2650" s="112">
        <f>'Run Rate'!F268</f>
        <v>6</v>
      </c>
      <c r="D2650" s="112">
        <f>'Run Rate'!G268</f>
        <v>6</v>
      </c>
      <c r="E2650" s="112">
        <f>'Run Rate'!H268</f>
        <v>8</v>
      </c>
      <c r="F2650" s="112">
        <f>'Run Rate'!I268</f>
        <v>5</v>
      </c>
      <c r="G2650" s="112">
        <f>'Run Rate'!J268</f>
        <v>12</v>
      </c>
      <c r="H2650" s="112">
        <f>'Run Rate'!K268</f>
        <v>11</v>
      </c>
      <c r="I2650" s="112">
        <f>'Run Rate'!L268</f>
        <v>7</v>
      </c>
      <c r="J2650" s="112">
        <f>'Run Rate'!M268</f>
        <v>31</v>
      </c>
      <c r="K2650" s="112">
        <f>'Run Rate'!N268</f>
        <v>22</v>
      </c>
      <c r="L2650" s="112">
        <f>'Run Rate'!O268</f>
        <v>13</v>
      </c>
      <c r="M2650" s="112">
        <f>'Run Rate'!P268</f>
        <v>10</v>
      </c>
      <c r="N2650" s="112">
        <f>'Run Rate'!Q268</f>
        <v>8</v>
      </c>
      <c r="O2650" s="112">
        <f>'Run Rate'!R268</f>
        <v>5</v>
      </c>
      <c r="P2650" s="112">
        <f>'Run Rate'!S268</f>
        <v>2</v>
      </c>
      <c r="Q2650" s="112">
        <f>'Run Rate'!T268</f>
        <v>6</v>
      </c>
      <c r="R2650" s="112">
        <f>'Run Rate'!U268</f>
        <v>20</v>
      </c>
      <c r="S2650" s="112">
        <f>'Run Rate'!V268</f>
        <v>20</v>
      </c>
      <c r="T2650" s="112">
        <f>'Run Rate'!W268</f>
        <v>12</v>
      </c>
      <c r="U2650" s="112">
        <f>'Run Rate'!X268</f>
        <v>8</v>
      </c>
      <c r="V2650" s="112">
        <f>'Run Rate'!Y268</f>
        <v>5</v>
      </c>
      <c r="W2650" s="112">
        <f>'Run Rate'!Z268</f>
        <v>12</v>
      </c>
      <c r="X2650" s="112">
        <f>'Run Rate'!AA268</f>
        <v>9</v>
      </c>
      <c r="Y2650" s="112">
        <f>'Run Rate'!AB268</f>
        <v>11</v>
      </c>
      <c r="Z2650" s="112">
        <f>'Run Rate'!AC268</f>
        <v>10</v>
      </c>
      <c r="AA2650" s="112">
        <f>'Run Rate'!AD268</f>
        <v>9</v>
      </c>
      <c r="AB2650" s="113">
        <v>10</v>
      </c>
      <c r="AC2650" s="112">
        <v>10</v>
      </c>
      <c r="AD2650" s="112">
        <v>10</v>
      </c>
      <c r="AE2650" s="112">
        <v>10</v>
      </c>
      <c r="AF2650" s="112">
        <v>10</v>
      </c>
      <c r="AG2650" s="112">
        <v>10</v>
      </c>
      <c r="AH2650" s="112">
        <v>10</v>
      </c>
      <c r="AI2650" s="112">
        <v>10</v>
      </c>
      <c r="AJ2650" s="112">
        <v>10</v>
      </c>
      <c r="AK2650" s="112">
        <v>10</v>
      </c>
      <c r="AL2650" s="112">
        <v>10</v>
      </c>
      <c r="AM2650" s="112">
        <v>10</v>
      </c>
      <c r="AN2650" s="112">
        <v>10</v>
      </c>
      <c r="AQ2650" t="str">
        <f>AQ2648</f>
        <v/>
      </c>
    </row>
    <row r="2651" spans="1:43" ht="14.25" customHeight="1" x14ac:dyDescent="0.25">
      <c r="A2651" s="99" t="s">
        <v>1165</v>
      </c>
      <c r="B2651" s="114"/>
      <c r="C2651" s="114"/>
      <c r="D2651" s="114"/>
      <c r="E2651" s="114"/>
      <c r="F2651" s="114"/>
      <c r="G2651" s="114"/>
      <c r="H2651" s="114"/>
      <c r="I2651" s="114"/>
      <c r="J2651" s="114"/>
      <c r="K2651" s="114"/>
      <c r="L2651" s="114"/>
      <c r="M2651" s="114"/>
      <c r="N2651" s="114"/>
      <c r="O2651" s="114"/>
      <c r="P2651" s="114"/>
      <c r="Q2651" s="114"/>
      <c r="R2651" s="114"/>
      <c r="S2651" s="114"/>
      <c r="T2651" s="114"/>
      <c r="U2651" s="114"/>
      <c r="V2651" s="114"/>
      <c r="W2651" s="115"/>
      <c r="X2651" s="115"/>
      <c r="Y2651" s="115"/>
      <c r="Z2651" s="115"/>
      <c r="AA2651" s="112" t="s">
        <v>1166</v>
      </c>
      <c r="AB2651" s="113"/>
      <c r="AC2651" s="112"/>
      <c r="AD2651" s="112"/>
      <c r="AE2651" s="112"/>
      <c r="AF2651" s="112"/>
      <c r="AG2651" s="112"/>
      <c r="AH2651" s="112"/>
      <c r="AI2651" s="112"/>
      <c r="AJ2651" s="112"/>
      <c r="AK2651" s="112"/>
      <c r="AL2651" s="112"/>
      <c r="AM2651" s="112"/>
      <c r="AN2651" s="112"/>
      <c r="AQ2651" t="str">
        <f>AQ2648</f>
        <v/>
      </c>
    </row>
    <row r="2652" spans="1:43" ht="14.25" customHeight="1" x14ac:dyDescent="0.25">
      <c r="A2652" s="99" t="s">
        <v>1167</v>
      </c>
      <c r="B2652" s="114"/>
      <c r="C2652" s="114"/>
      <c r="D2652" s="114"/>
      <c r="E2652" s="114"/>
      <c r="F2652" s="114"/>
      <c r="G2652" s="114"/>
      <c r="H2652" s="114"/>
      <c r="I2652" s="114"/>
      <c r="J2652" s="114"/>
      <c r="K2652" s="114"/>
      <c r="L2652" s="114"/>
      <c r="M2652" s="114"/>
      <c r="N2652" s="114"/>
      <c r="O2652" s="114"/>
      <c r="P2652" s="114"/>
      <c r="Q2652" s="114"/>
      <c r="R2652" s="114"/>
      <c r="S2652" s="114"/>
      <c r="T2652" s="114"/>
      <c r="U2652" s="114"/>
      <c r="V2652" s="114"/>
      <c r="W2652" s="115"/>
      <c r="X2652" s="116"/>
      <c r="Y2652" s="117"/>
      <c r="Z2652" s="115"/>
      <c r="AA2652" s="112" t="s">
        <v>1168</v>
      </c>
      <c r="AB2652" s="113">
        <f>'Demand Input VP'!B1329</f>
        <v>0</v>
      </c>
      <c r="AC2652" s="112">
        <f>'Demand Input VP'!C1329</f>
        <v>0</v>
      </c>
      <c r="AD2652" s="112">
        <f>'Demand Input VP'!D1329</f>
        <v>0</v>
      </c>
      <c r="AE2652" s="112">
        <f>'Demand Input VP'!E1329</f>
        <v>0</v>
      </c>
      <c r="AF2652" s="112">
        <f>'Demand Input VP'!F1329</f>
        <v>0</v>
      </c>
      <c r="AG2652" s="112">
        <f>'Demand Input VP'!G1329</f>
        <v>0</v>
      </c>
      <c r="AH2652" s="112">
        <f>'Demand Input VP'!H1329</f>
        <v>0</v>
      </c>
      <c r="AI2652" s="112">
        <f>'Demand Input VP'!I1329</f>
        <v>0</v>
      </c>
      <c r="AJ2652" s="112">
        <f>'Demand Input VP'!J1329</f>
        <v>0</v>
      </c>
      <c r="AK2652" s="112">
        <f>'Demand Input VP'!K1329</f>
        <v>0</v>
      </c>
      <c r="AL2652" s="112">
        <f>'Demand Input VP'!L1329</f>
        <v>0</v>
      </c>
      <c r="AM2652" s="112">
        <f>'Demand Input VP'!M1329</f>
        <v>0</v>
      </c>
      <c r="AN2652" s="112">
        <f>'Demand Input VP'!N1329</f>
        <v>0</v>
      </c>
      <c r="AQ2652" t="str">
        <f>AQ2648</f>
        <v/>
      </c>
    </row>
    <row r="2653" spans="1:43" ht="14.25" customHeight="1" x14ac:dyDescent="0.25">
      <c r="A2653" s="99" t="s">
        <v>1169</v>
      </c>
      <c r="B2653" s="118"/>
      <c r="C2653" s="118"/>
      <c r="D2653" s="118"/>
      <c r="E2653" s="118"/>
      <c r="F2653" s="118"/>
      <c r="G2653" s="118"/>
      <c r="H2653" s="118"/>
      <c r="I2653" s="118"/>
      <c r="J2653" s="118"/>
      <c r="K2653" s="118"/>
      <c r="L2653" s="118"/>
      <c r="M2653" s="118"/>
      <c r="N2653" s="118"/>
      <c r="O2653" s="118"/>
      <c r="P2653" s="118"/>
      <c r="Q2653" s="118"/>
      <c r="R2653" s="118"/>
      <c r="S2653" s="118"/>
      <c r="T2653" s="118"/>
      <c r="U2653" s="118"/>
      <c r="V2653" s="118"/>
      <c r="W2653" s="115"/>
      <c r="X2653" s="116"/>
      <c r="Y2653" s="117"/>
      <c r="Z2653" s="119"/>
      <c r="AA2653" s="120" t="s">
        <v>1170</v>
      </c>
      <c r="AB2653" s="121">
        <f>'Demand Input VP'!B1328</f>
        <v>0</v>
      </c>
      <c r="AC2653" s="120">
        <f>'Demand Input VP'!C1328</f>
        <v>0</v>
      </c>
      <c r="AD2653" s="120">
        <f>'Demand Input VP'!D1328</f>
        <v>0</v>
      </c>
      <c r="AE2653" s="120">
        <f>'Demand Input VP'!E1328</f>
        <v>0</v>
      </c>
      <c r="AF2653" s="120">
        <f>'Demand Input VP'!F1328</f>
        <v>0</v>
      </c>
      <c r="AG2653" s="120">
        <f>'Demand Input VP'!G1328</f>
        <v>0</v>
      </c>
      <c r="AH2653" s="120">
        <f>'Demand Input VP'!H1328</f>
        <v>0</v>
      </c>
      <c r="AI2653" s="120">
        <f>'Demand Input VP'!I1328</f>
        <v>0</v>
      </c>
      <c r="AJ2653" s="120">
        <f>'Demand Input VP'!J1328</f>
        <v>0</v>
      </c>
      <c r="AK2653" s="120">
        <f>'Demand Input VP'!K1328</f>
        <v>0</v>
      </c>
      <c r="AL2653" s="120">
        <f>'Demand Input VP'!L1328</f>
        <v>0</v>
      </c>
      <c r="AM2653" s="120">
        <f>'Demand Input VP'!M1328</f>
        <v>0</v>
      </c>
      <c r="AN2653" s="120">
        <f>'Demand Input VP'!N1328</f>
        <v>0</v>
      </c>
      <c r="AQ2653" t="str">
        <f>AQ2648</f>
        <v/>
      </c>
    </row>
    <row r="2654" spans="1:43" ht="14.25" customHeight="1" x14ac:dyDescent="0.25">
      <c r="A2654" s="1"/>
      <c r="B2654" s="122"/>
      <c r="C2654" s="122"/>
      <c r="D2654" s="122"/>
      <c r="E2654" s="122"/>
      <c r="F2654" s="122"/>
      <c r="G2654" s="122"/>
      <c r="H2654" s="122"/>
      <c r="I2654" s="122"/>
      <c r="J2654" s="122"/>
      <c r="K2654" s="122"/>
      <c r="L2654" s="122"/>
      <c r="M2654" s="122"/>
      <c r="N2654" s="122"/>
      <c r="O2654" s="122"/>
      <c r="P2654" s="122"/>
      <c r="Q2654" s="122"/>
      <c r="R2654" s="122"/>
      <c r="S2654" s="122"/>
      <c r="T2654" s="122"/>
      <c r="U2654" s="122"/>
      <c r="V2654" s="122"/>
      <c r="W2654" s="123"/>
      <c r="X2654" s="116"/>
      <c r="Y2654" s="117"/>
      <c r="Z2654" s="123"/>
      <c r="AA2654" s="112" t="s">
        <v>1171</v>
      </c>
      <c r="AB2654" s="113">
        <f>'Demand Input MP'!B1329</f>
        <v>0</v>
      </c>
      <c r="AC2654" s="112">
        <f>'Demand Input MP'!C1329</f>
        <v>0</v>
      </c>
      <c r="AD2654" s="112">
        <f>'Demand Input MP'!D1329</f>
        <v>0</v>
      </c>
      <c r="AE2654" s="112">
        <f>'Demand Input MP'!E1329</f>
        <v>0</v>
      </c>
      <c r="AF2654" s="112">
        <f>'Demand Input MP'!F1329</f>
        <v>0</v>
      </c>
      <c r="AG2654" s="112">
        <f>'Demand Input MP'!G1329</f>
        <v>0</v>
      </c>
      <c r="AH2654" s="112">
        <f>'Demand Input MP'!H1329</f>
        <v>0</v>
      </c>
      <c r="AI2654" s="112">
        <f>'Demand Input MP'!I1329</f>
        <v>0</v>
      </c>
      <c r="AJ2654" s="112">
        <f>'Demand Input MP'!J1329</f>
        <v>0</v>
      </c>
      <c r="AK2654" s="112">
        <f>'Demand Input MP'!K1329</f>
        <v>0</v>
      </c>
      <c r="AL2654" s="112">
        <f>'Demand Input MP'!L1329</f>
        <v>0</v>
      </c>
      <c r="AM2654" s="112">
        <f>'Demand Input MP'!M1329</f>
        <v>0</v>
      </c>
      <c r="AN2654" s="112">
        <f>'Demand Input MP'!N1329</f>
        <v>0</v>
      </c>
      <c r="AQ2654" t="str">
        <f>AQ2648</f>
        <v/>
      </c>
    </row>
    <row r="2655" spans="1:43" ht="14.25" customHeight="1" x14ac:dyDescent="0.25">
      <c r="A2655" s="1"/>
      <c r="B2655" s="122"/>
      <c r="C2655" s="122"/>
      <c r="D2655" s="122"/>
      <c r="E2655" s="122"/>
      <c r="F2655" s="122"/>
      <c r="G2655" s="122"/>
      <c r="H2655" s="122"/>
      <c r="I2655" s="122"/>
      <c r="J2655" s="122"/>
      <c r="K2655" s="122"/>
      <c r="L2655" s="122"/>
      <c r="M2655" s="122"/>
      <c r="N2655" s="122"/>
      <c r="O2655" s="122"/>
      <c r="P2655" s="122"/>
      <c r="Q2655" s="122"/>
      <c r="R2655" s="122"/>
      <c r="S2655" s="122"/>
      <c r="T2655" s="122"/>
      <c r="U2655" s="122"/>
      <c r="V2655" s="124" t="s">
        <v>91</v>
      </c>
      <c r="W2655" s="125">
        <f>IFERROR(IF(SUM('Run Rate History'!E268:AD268)&gt;0,(SUMPRODUCT((B2650:AA2650&gt;=PERCENTILE(B2650:AA2650,0.1))*(B2650:AA2650&lt;=PERCENTILE(B2650:AA2650,0.9))*B2650:AA2650)+SUMPRODUCT(('Run Rate History'!E268:AD268&gt;=PERCENTILE(B2650:AA2650,0.1))*('Run Rate History'!E268:AD268&lt;=PERCENTILE(B2650:AA2650,0.9))*'Run Rate History'!E268:AD268))/(SUMPRODUCT((B2650:AA2650&gt;=PERCENTILE(B2650:AA2650,0.1))*(B2650:AA2650&lt;=PERCENTILE(B2650:AA2650,0.9))*1)+SUMPRODUCT(('Run Rate History'!E268:AD268&gt;=PERCENTILE(B2650:AA2650,0.1))*('Run Rate History'!E268:AD268&lt;=PERCENTILE(B2650:AA2650,0.9))*1)),TRIMMEAN(B2650:AA2650,0.15)),0)</f>
        <v>10.377777777777778</v>
      </c>
      <c r="X2655" s="126" t="s">
        <v>1172</v>
      </c>
      <c r="Y2655" s="127">
        <f>SUM(B2650:AA2650)/26</f>
        <v>10.653846153846153</v>
      </c>
      <c r="Z2655" s="128"/>
      <c r="AA2655" s="112" t="s">
        <v>1173</v>
      </c>
      <c r="AB2655" s="113">
        <f>'Demand Input MP'!B1328</f>
        <v>0</v>
      </c>
      <c r="AC2655" s="112">
        <f>'Demand Input MP'!C1328</f>
        <v>0</v>
      </c>
      <c r="AD2655" s="112">
        <f>'Demand Input MP'!D1328</f>
        <v>0</v>
      </c>
      <c r="AE2655" s="112">
        <f>'Demand Input MP'!E1328</f>
        <v>0</v>
      </c>
      <c r="AF2655" s="112">
        <f>'Demand Input MP'!F1328</f>
        <v>0</v>
      </c>
      <c r="AG2655" s="112">
        <f>'Demand Input MP'!G1328</f>
        <v>0</v>
      </c>
      <c r="AH2655" s="112">
        <f>'Demand Input MP'!H1328</f>
        <v>0</v>
      </c>
      <c r="AI2655" s="112">
        <f>'Demand Input MP'!I1328</f>
        <v>0</v>
      </c>
      <c r="AJ2655" s="112">
        <f>'Demand Input MP'!J1328</f>
        <v>0</v>
      </c>
      <c r="AK2655" s="112">
        <f>'Demand Input MP'!K1328</f>
        <v>0</v>
      </c>
      <c r="AL2655" s="112">
        <f>'Demand Input MP'!L1328</f>
        <v>0</v>
      </c>
      <c r="AM2655" s="112">
        <f>'Demand Input MP'!M1328</f>
        <v>0</v>
      </c>
      <c r="AN2655" s="112">
        <f>'Demand Input MP'!N1328</f>
        <v>0</v>
      </c>
      <c r="AQ2655" t="str">
        <f>AQ2648</f>
        <v/>
      </c>
    </row>
    <row r="2656" spans="1:43" ht="14.25" customHeight="1" x14ac:dyDescent="0.25">
      <c r="A2656" s="1"/>
      <c r="B2656" s="122"/>
      <c r="C2656" s="122"/>
      <c r="D2656" s="122"/>
      <c r="E2656" s="122"/>
      <c r="F2656" s="122"/>
      <c r="G2656" s="122"/>
      <c r="H2656" s="122"/>
      <c r="I2656" s="122"/>
      <c r="J2656" s="122"/>
      <c r="K2656" s="122"/>
      <c r="L2656" s="122"/>
      <c r="M2656" s="122"/>
      <c r="N2656" s="122"/>
      <c r="O2656" s="122"/>
      <c r="P2656" s="122"/>
      <c r="Q2656" s="122"/>
      <c r="R2656" s="122"/>
      <c r="S2656" s="122"/>
      <c r="T2656" s="122"/>
      <c r="U2656" s="122"/>
      <c r="V2656" s="124" t="s">
        <v>94</v>
      </c>
      <c r="W2656" s="125">
        <f>IFERROR((1*MIN(MAX(X2650,0.5*IF(SUM('Run Rate History'!E268:AD268)&gt;0,(MEDIAN(IF(B2650:AA2650&gt;0,B2650:AA2650))+MEDIAN(IF('Run Rate History'!E268:AD268&gt;0,'Run Rate History'!E268:AD268)))/2,MEDIAN(IF(B2650:AA2650&gt;0,B2650:AA2650)))),2*IF(SUM('Run Rate History'!E268:AD268)&gt;0,(MEDIAN(IF(B2650:AA2650&gt;0,B2650:AA2650))+MEDIAN(IF('Run Rate History'!E268:AD268&gt;0,'Run Rate History'!E268:AD268)))/2,MEDIAN(IF(B2650:AA2650&gt;0,B2650:AA2650))))+2*MIN(MAX(Y2650,0.5*IF(SUM('Run Rate History'!E268:AD268)&gt;0,(MEDIAN(IF(B2650:AA2650&gt;0,B2650:AA2650))+MEDIAN(IF('Run Rate History'!E268:AD268&gt;0,'Run Rate History'!E268:AD268)))/2,MEDIAN(IF(B2650:AA2650&gt;0,B2650:AA2650)))),2*IF(SUM('Run Rate History'!E268:AD268)&gt;0,(MEDIAN(IF(B2650:AA2650&gt;0,B2650:AA2650))+MEDIAN(IF('Run Rate History'!E268:AD268&gt;0,'Run Rate History'!E268:AD268)))/2,MEDIAN(IF(B2650:AA2650&gt;0,B2650:AA2650))))+3*MIN(MAX(Z2650,0.5*IF(SUM('Run Rate History'!E268:AD268)&gt;0,(MEDIAN(IF(B2650:AA2650&gt;0,B2650:AA2650))+MEDIAN(IF('Run Rate History'!E268:AD268&gt;0,'Run Rate History'!E268:AD268)))/2,MEDIAN(IF(B2650:AA2650&gt;0,B2650:AA2650)))),2*IF(SUM('Run Rate History'!E268:AD268)&gt;0,(MEDIAN(IF(B2650:AA2650&gt;0,B2650:AA2650))+MEDIAN(IF('Run Rate History'!E268:AD268&gt;0,'Run Rate History'!E268:AD268)))/2,MEDIAN(IF(B2650:AA2650&gt;0,B2650:AA2650))))+4*MIN(MAX(AA2650,0.5*IF(SUM('Run Rate History'!E268:AD268)&gt;0,(MEDIAN(IF(B2650:AA2650&gt;0,B2650:AA2650))+MEDIAN(IF('Run Rate History'!E268:AD268&gt;0,'Run Rate History'!E268:AD268)))/2,MEDIAN(IF(B2650:AA2650&gt;0,B2650:AA2650)))),2*IF(SUM('Run Rate History'!E268:AD268)&gt;0,(MEDIAN(IF(B2650:AA2650&gt;0,B2650:AA2650))+MEDIAN(IF('Run Rate History'!E268:AD268&gt;0,'Run Rate History'!E268:AD268)))/2,MEDIAN(IF(B2650:AA2650&gt;0,B2650:AA2650)))))/10,0)</f>
        <v>9.6999999999999993</v>
      </c>
      <c r="X2656" s="129" t="s">
        <v>1174</v>
      </c>
      <c r="Y2656" s="130">
        <f>IFERROR(VLOOKUP(A2648,'Stanje zaliha'!A:E,5,FALSE()),0)</f>
        <v>206</v>
      </c>
      <c r="Z2656" s="131"/>
      <c r="AA2656" s="113" t="s">
        <v>1175</v>
      </c>
      <c r="AB2656" s="118">
        <f t="shared" ref="AB2656:AN2656" si="528">SUM(AB2652:AB2655)</f>
        <v>0</v>
      </c>
      <c r="AC2656" s="118">
        <f t="shared" si="528"/>
        <v>0</v>
      </c>
      <c r="AD2656" s="118">
        <f t="shared" si="528"/>
        <v>0</v>
      </c>
      <c r="AE2656" s="118">
        <f t="shared" si="528"/>
        <v>0</v>
      </c>
      <c r="AF2656" s="118">
        <f t="shared" si="528"/>
        <v>0</v>
      </c>
      <c r="AG2656" s="118">
        <f t="shared" si="528"/>
        <v>0</v>
      </c>
      <c r="AH2656" s="118">
        <f t="shared" si="528"/>
        <v>0</v>
      </c>
      <c r="AI2656" s="118">
        <f t="shared" si="528"/>
        <v>0</v>
      </c>
      <c r="AJ2656" s="118">
        <f t="shared" si="528"/>
        <v>0</v>
      </c>
      <c r="AK2656" s="118">
        <f t="shared" si="528"/>
        <v>0</v>
      </c>
      <c r="AL2656" s="118">
        <f t="shared" si="528"/>
        <v>0</v>
      </c>
      <c r="AM2656" s="118">
        <f t="shared" si="528"/>
        <v>0</v>
      </c>
      <c r="AN2656" s="118">
        <f t="shared" si="528"/>
        <v>0</v>
      </c>
      <c r="AQ2656" t="str">
        <f>AQ2648</f>
        <v/>
      </c>
    </row>
    <row r="2657" spans="1:43" ht="14.25" customHeight="1" x14ac:dyDescent="0.25">
      <c r="A2657" s="1"/>
      <c r="B2657" s="122"/>
      <c r="C2657" s="122"/>
      <c r="D2657" s="122"/>
      <c r="E2657" s="122"/>
      <c r="F2657" s="122"/>
      <c r="G2657" s="122"/>
      <c r="H2657" s="122"/>
      <c r="I2657" s="122"/>
      <c r="J2657" s="122"/>
      <c r="K2657" s="122"/>
      <c r="L2657" s="122"/>
      <c r="M2657" s="122"/>
      <c r="N2657" s="122"/>
      <c r="O2657" s="122"/>
      <c r="P2657" s="122"/>
      <c r="Q2657" s="122"/>
      <c r="R2657" s="122"/>
      <c r="S2657" s="122"/>
      <c r="T2657" s="122"/>
      <c r="U2657" s="122"/>
      <c r="V2657" s="124" t="s">
        <v>95</v>
      </c>
      <c r="W2657" s="125">
        <f>IFERROR(0.6*W2656+0.4*W2655,0)</f>
        <v>9.9711111111111101</v>
      </c>
      <c r="X2657" s="132" t="s">
        <v>1176</v>
      </c>
      <c r="Y2657" s="133">
        <f>IFERROR(SUMIF('Popis poslanih narudžbi'!A:A,A2648,'Popis poslanih narudžbi'!C:C),0)</f>
        <v>0</v>
      </c>
      <c r="Z2657" s="131"/>
      <c r="AA2657" s="134" t="s">
        <v>1177</v>
      </c>
      <c r="AB2657" s="118">
        <f t="shared" ref="AB2657:AN2657" si="529">AB2650+AB2656</f>
        <v>10</v>
      </c>
      <c r="AC2657" s="118">
        <f t="shared" si="529"/>
        <v>10</v>
      </c>
      <c r="AD2657" s="118">
        <f t="shared" si="529"/>
        <v>10</v>
      </c>
      <c r="AE2657" s="118">
        <f t="shared" si="529"/>
        <v>10</v>
      </c>
      <c r="AF2657" s="118">
        <f t="shared" si="529"/>
        <v>10</v>
      </c>
      <c r="AG2657" s="118">
        <f t="shared" si="529"/>
        <v>10</v>
      </c>
      <c r="AH2657" s="118">
        <f t="shared" si="529"/>
        <v>10</v>
      </c>
      <c r="AI2657" s="118">
        <f t="shared" si="529"/>
        <v>10</v>
      </c>
      <c r="AJ2657" s="118">
        <f t="shared" si="529"/>
        <v>10</v>
      </c>
      <c r="AK2657" s="118">
        <f t="shared" si="529"/>
        <v>10</v>
      </c>
      <c r="AL2657" s="118">
        <f t="shared" si="529"/>
        <v>10</v>
      </c>
      <c r="AM2657" s="118">
        <f t="shared" si="529"/>
        <v>10</v>
      </c>
      <c r="AN2657" s="118">
        <f t="shared" si="529"/>
        <v>10</v>
      </c>
      <c r="AQ2657" t="str">
        <f>AQ2648</f>
        <v/>
      </c>
    </row>
    <row r="2658" spans="1:43" ht="14.25" customHeight="1" x14ac:dyDescent="0.25">
      <c r="A2658" s="107" t="str">
        <f>'Run Rate'!A269</f>
        <v>ON00500</v>
      </c>
      <c r="B2658" s="135" t="str">
        <f>'Run Rate'!B269</f>
        <v>ON GS 100% Isolate 930g Vanilla</v>
      </c>
      <c r="C2658" s="135" t="str">
        <f>'Run Rate'!C269</f>
        <v>PROTEINI</v>
      </c>
      <c r="D2658" s="135" t="str">
        <f>'Run Rate'!D269</f>
        <v>02 SILVER</v>
      </c>
      <c r="E2658" s="122"/>
      <c r="F2658" s="122"/>
      <c r="G2658" s="122"/>
      <c r="H2658" s="122"/>
      <c r="I2658" s="122"/>
      <c r="J2658" s="122"/>
      <c r="K2658" s="122"/>
      <c r="L2658" s="122"/>
      <c r="M2658" s="122"/>
      <c r="N2658" s="122"/>
      <c r="O2658" s="122"/>
      <c r="P2658" s="122"/>
      <c r="Q2658" s="122"/>
      <c r="R2658" s="122"/>
      <c r="S2658" s="122"/>
      <c r="T2658" s="122"/>
      <c r="U2658" s="122"/>
      <c r="V2658" s="122"/>
      <c r="W2658" s="122"/>
      <c r="X2658" s="122"/>
      <c r="Y2658" s="122"/>
      <c r="Z2658" s="122"/>
      <c r="AA2658" s="122"/>
      <c r="AB2658" s="122"/>
      <c r="AC2658" s="122"/>
      <c r="AD2658" s="122"/>
      <c r="AE2658" s="122"/>
      <c r="AF2658" s="122"/>
      <c r="AG2658" s="122"/>
      <c r="AH2658" s="122"/>
      <c r="AI2658" s="122"/>
      <c r="AJ2658" s="122"/>
      <c r="AK2658" s="122"/>
      <c r="AL2658" s="122"/>
      <c r="AM2658" s="122"/>
      <c r="AN2658" s="122"/>
      <c r="AQ2658" t="str">
        <f>IF(AND(OR($B$1="ALL",$B$1=C2658),OR($E$1="ALL",$E$1=D2658),OR($B$2="ALL",$B$2=A2658),OR($E$2="ALL",IFERROR(SEARCH($E$2,B2658),0)&gt;0)),"MATCH","")</f>
        <v/>
      </c>
    </row>
    <row r="2659" spans="1:43" ht="14.25" customHeight="1" x14ac:dyDescent="0.25">
      <c r="A2659" s="108" t="s">
        <v>1137</v>
      </c>
      <c r="B2659" s="136" t="s">
        <v>1138</v>
      </c>
      <c r="C2659" s="136" t="s">
        <v>1139</v>
      </c>
      <c r="D2659" s="136" t="s">
        <v>1140</v>
      </c>
      <c r="E2659" s="136" t="s">
        <v>1141</v>
      </c>
      <c r="F2659" s="136" t="s">
        <v>1142</v>
      </c>
      <c r="G2659" s="136" t="s">
        <v>1143</v>
      </c>
      <c r="H2659" s="136" t="s">
        <v>1144</v>
      </c>
      <c r="I2659" s="136" t="s">
        <v>1145</v>
      </c>
      <c r="J2659" s="136" t="s">
        <v>1146</v>
      </c>
      <c r="K2659" s="136" t="s">
        <v>1147</v>
      </c>
      <c r="L2659" s="136" t="s">
        <v>1148</v>
      </c>
      <c r="M2659" s="136" t="s">
        <v>1149</v>
      </c>
      <c r="N2659" s="136" t="s">
        <v>1150</v>
      </c>
      <c r="O2659" s="136" t="s">
        <v>1151</v>
      </c>
      <c r="P2659" s="136" t="s">
        <v>1152</v>
      </c>
      <c r="Q2659" s="136" t="s">
        <v>1153</v>
      </c>
      <c r="R2659" s="136" t="s">
        <v>1154</v>
      </c>
      <c r="S2659" s="136" t="s">
        <v>1155</v>
      </c>
      <c r="T2659" s="136" t="s">
        <v>1156</v>
      </c>
      <c r="U2659" s="136" t="s">
        <v>1157</v>
      </c>
      <c r="V2659" s="136" t="s">
        <v>1158</v>
      </c>
      <c r="W2659" s="136" t="s">
        <v>1159</v>
      </c>
      <c r="X2659" s="136" t="s">
        <v>1160</v>
      </c>
      <c r="Y2659" s="136" t="s">
        <v>1161</v>
      </c>
      <c r="Z2659" s="136" t="s">
        <v>1162</v>
      </c>
      <c r="AA2659" s="136" t="s">
        <v>1163</v>
      </c>
      <c r="AB2659" s="137" t="s">
        <v>156</v>
      </c>
      <c r="AC2659" s="137" t="s">
        <v>157</v>
      </c>
      <c r="AD2659" s="137" t="s">
        <v>158</v>
      </c>
      <c r="AE2659" s="137" t="s">
        <v>139</v>
      </c>
      <c r="AF2659" s="138" t="s">
        <v>140</v>
      </c>
      <c r="AG2659" s="138" t="s">
        <v>141</v>
      </c>
      <c r="AH2659" s="138" t="s">
        <v>142</v>
      </c>
      <c r="AI2659" s="138" t="s">
        <v>143</v>
      </c>
      <c r="AJ2659" s="139" t="s">
        <v>144</v>
      </c>
      <c r="AK2659" s="139" t="s">
        <v>145</v>
      </c>
      <c r="AL2659" s="139" t="s">
        <v>146</v>
      </c>
      <c r="AM2659" s="140" t="s">
        <v>147</v>
      </c>
      <c r="AN2659" s="140" t="s">
        <v>148</v>
      </c>
      <c r="AQ2659" t="str">
        <f>AQ2658</f>
        <v/>
      </c>
    </row>
    <row r="2660" spans="1:43" ht="14.25" customHeight="1" x14ac:dyDescent="0.25">
      <c r="A2660" s="99" t="s">
        <v>1164</v>
      </c>
      <c r="B2660" s="112">
        <f>'Run Rate'!E269</f>
        <v>15</v>
      </c>
      <c r="C2660" s="112">
        <f>'Run Rate'!F269</f>
        <v>15</v>
      </c>
      <c r="D2660" s="112">
        <f>'Run Rate'!G269</f>
        <v>20</v>
      </c>
      <c r="E2660" s="112">
        <f>'Run Rate'!H269</f>
        <v>18</v>
      </c>
      <c r="F2660" s="112">
        <f>'Run Rate'!I269</f>
        <v>24</v>
      </c>
      <c r="G2660" s="112">
        <f>'Run Rate'!J269</f>
        <v>19</v>
      </c>
      <c r="H2660" s="112">
        <f>'Run Rate'!K269</f>
        <v>16</v>
      </c>
      <c r="I2660" s="112">
        <f>'Run Rate'!L269</f>
        <v>5</v>
      </c>
      <c r="J2660" s="112">
        <f>'Run Rate'!M269</f>
        <v>1</v>
      </c>
      <c r="K2660" s="112">
        <f>'Run Rate'!N269</f>
        <v>12</v>
      </c>
      <c r="L2660" s="112">
        <f>'Run Rate'!O269</f>
        <v>17</v>
      </c>
      <c r="M2660" s="112">
        <f>'Run Rate'!P269</f>
        <v>25</v>
      </c>
      <c r="N2660" s="112">
        <f>'Run Rate'!Q269</f>
        <v>10</v>
      </c>
      <c r="O2660" s="112">
        <f>'Run Rate'!R269</f>
        <v>8</v>
      </c>
      <c r="P2660" s="112">
        <f>'Run Rate'!S269</f>
        <v>7</v>
      </c>
      <c r="Q2660" s="112">
        <f>'Run Rate'!T269</f>
        <v>13</v>
      </c>
      <c r="R2660" s="112">
        <f>'Run Rate'!U269</f>
        <v>19</v>
      </c>
      <c r="S2660" s="112">
        <f>'Run Rate'!V269</f>
        <v>15</v>
      </c>
      <c r="T2660" s="112">
        <f>'Run Rate'!W269</f>
        <v>11</v>
      </c>
      <c r="U2660" s="112">
        <f>'Run Rate'!X269</f>
        <v>4</v>
      </c>
      <c r="V2660" s="112">
        <f>'Run Rate'!Y269</f>
        <v>19</v>
      </c>
      <c r="W2660" s="112">
        <f>'Run Rate'!Z269</f>
        <v>41</v>
      </c>
      <c r="X2660" s="112">
        <f>'Run Rate'!AA269</f>
        <v>39</v>
      </c>
      <c r="Y2660" s="112">
        <f>'Run Rate'!AB269</f>
        <v>37</v>
      </c>
      <c r="Z2660" s="112">
        <f>'Run Rate'!AC269</f>
        <v>3</v>
      </c>
      <c r="AA2660" s="112">
        <f>'Run Rate'!AD269</f>
        <v>1</v>
      </c>
      <c r="AB2660" s="113">
        <v>7</v>
      </c>
      <c r="AC2660" s="112">
        <v>12</v>
      </c>
      <c r="AD2660" s="112">
        <v>14</v>
      </c>
      <c r="AE2660" s="112">
        <v>15</v>
      </c>
      <c r="AF2660" s="112">
        <v>16</v>
      </c>
      <c r="AG2660" s="112">
        <v>16</v>
      </c>
      <c r="AH2660" s="112">
        <v>16</v>
      </c>
      <c r="AI2660" s="112">
        <v>17</v>
      </c>
      <c r="AJ2660" s="112">
        <v>17</v>
      </c>
      <c r="AK2660" s="112">
        <v>18</v>
      </c>
      <c r="AL2660" s="112">
        <v>18</v>
      </c>
      <c r="AM2660" s="112">
        <v>17</v>
      </c>
      <c r="AN2660" s="112">
        <v>17</v>
      </c>
      <c r="AQ2660" t="str">
        <f>AQ2658</f>
        <v/>
      </c>
    </row>
    <row r="2661" spans="1:43" ht="14.25" customHeight="1" x14ac:dyDescent="0.25">
      <c r="A2661" s="99" t="s">
        <v>1165</v>
      </c>
      <c r="B2661" s="114"/>
      <c r="C2661" s="114"/>
      <c r="D2661" s="114"/>
      <c r="E2661" s="114"/>
      <c r="F2661" s="114"/>
      <c r="G2661" s="114"/>
      <c r="H2661" s="114"/>
      <c r="I2661" s="114"/>
      <c r="J2661" s="114"/>
      <c r="K2661" s="114"/>
      <c r="L2661" s="114"/>
      <c r="M2661" s="114"/>
      <c r="N2661" s="114"/>
      <c r="O2661" s="114"/>
      <c r="P2661" s="114"/>
      <c r="Q2661" s="114"/>
      <c r="R2661" s="114"/>
      <c r="S2661" s="114"/>
      <c r="T2661" s="114"/>
      <c r="U2661" s="114"/>
      <c r="V2661" s="114"/>
      <c r="W2661" s="115"/>
      <c r="X2661" s="115"/>
      <c r="Y2661" s="115"/>
      <c r="Z2661" s="115"/>
      <c r="AA2661" s="112" t="s">
        <v>1166</v>
      </c>
      <c r="AB2661" s="113"/>
      <c r="AC2661" s="112"/>
      <c r="AD2661" s="112"/>
      <c r="AE2661" s="112"/>
      <c r="AF2661" s="112"/>
      <c r="AG2661" s="112"/>
      <c r="AH2661" s="112"/>
      <c r="AI2661" s="112"/>
      <c r="AJ2661" s="112"/>
      <c r="AK2661" s="112"/>
      <c r="AL2661" s="112"/>
      <c r="AM2661" s="112"/>
      <c r="AN2661" s="112"/>
      <c r="AQ2661" t="str">
        <f>AQ2658</f>
        <v/>
      </c>
    </row>
    <row r="2662" spans="1:43" ht="14.25" customHeight="1" x14ac:dyDescent="0.25">
      <c r="A2662" s="99" t="s">
        <v>1167</v>
      </c>
      <c r="B2662" s="114"/>
      <c r="C2662" s="114"/>
      <c r="D2662" s="114"/>
      <c r="E2662" s="114"/>
      <c r="F2662" s="114"/>
      <c r="G2662" s="114"/>
      <c r="H2662" s="114"/>
      <c r="I2662" s="114"/>
      <c r="J2662" s="114"/>
      <c r="K2662" s="114"/>
      <c r="L2662" s="114"/>
      <c r="M2662" s="114"/>
      <c r="N2662" s="114"/>
      <c r="O2662" s="114"/>
      <c r="P2662" s="114"/>
      <c r="Q2662" s="114"/>
      <c r="R2662" s="114"/>
      <c r="S2662" s="114"/>
      <c r="T2662" s="114"/>
      <c r="U2662" s="114"/>
      <c r="V2662" s="114"/>
      <c r="W2662" s="115"/>
      <c r="X2662" s="116"/>
      <c r="Y2662" s="117"/>
      <c r="Z2662" s="115"/>
      <c r="AA2662" s="112" t="s">
        <v>1168</v>
      </c>
      <c r="AB2662" s="113">
        <f>'Demand Input VP'!B1334</f>
        <v>0</v>
      </c>
      <c r="AC2662" s="112">
        <f>'Demand Input VP'!C1334</f>
        <v>0</v>
      </c>
      <c r="AD2662" s="112">
        <f>'Demand Input VP'!D1334</f>
        <v>0</v>
      </c>
      <c r="AE2662" s="112">
        <f>'Demand Input VP'!E1334</f>
        <v>0</v>
      </c>
      <c r="AF2662" s="112">
        <f>'Demand Input VP'!F1334</f>
        <v>0</v>
      </c>
      <c r="AG2662" s="112">
        <f>'Demand Input VP'!G1334</f>
        <v>0</v>
      </c>
      <c r="AH2662" s="112">
        <f>'Demand Input VP'!H1334</f>
        <v>0</v>
      </c>
      <c r="AI2662" s="112">
        <f>'Demand Input VP'!I1334</f>
        <v>0</v>
      </c>
      <c r="AJ2662" s="112">
        <f>'Demand Input VP'!J1334</f>
        <v>0</v>
      </c>
      <c r="AK2662" s="112">
        <f>'Demand Input VP'!K1334</f>
        <v>0</v>
      </c>
      <c r="AL2662" s="112">
        <f>'Demand Input VP'!L1334</f>
        <v>0</v>
      </c>
      <c r="AM2662" s="112">
        <f>'Demand Input VP'!M1334</f>
        <v>0</v>
      </c>
      <c r="AN2662" s="112">
        <f>'Demand Input VP'!N1334</f>
        <v>0</v>
      </c>
      <c r="AQ2662" t="str">
        <f>AQ2658</f>
        <v/>
      </c>
    </row>
    <row r="2663" spans="1:43" ht="14.25" customHeight="1" x14ac:dyDescent="0.25">
      <c r="A2663" s="99" t="s">
        <v>1169</v>
      </c>
      <c r="B2663" s="118"/>
      <c r="C2663" s="118"/>
      <c r="D2663" s="118"/>
      <c r="E2663" s="118"/>
      <c r="F2663" s="118"/>
      <c r="G2663" s="118"/>
      <c r="H2663" s="118"/>
      <c r="I2663" s="118"/>
      <c r="J2663" s="118"/>
      <c r="K2663" s="118"/>
      <c r="L2663" s="118"/>
      <c r="M2663" s="118"/>
      <c r="N2663" s="118"/>
      <c r="O2663" s="118"/>
      <c r="P2663" s="118"/>
      <c r="Q2663" s="118"/>
      <c r="R2663" s="118"/>
      <c r="S2663" s="118"/>
      <c r="T2663" s="118"/>
      <c r="U2663" s="118"/>
      <c r="V2663" s="118"/>
      <c r="W2663" s="115"/>
      <c r="X2663" s="116"/>
      <c r="Y2663" s="117"/>
      <c r="Z2663" s="119"/>
      <c r="AA2663" s="120" t="s">
        <v>1170</v>
      </c>
      <c r="AB2663" s="121">
        <f>'Demand Input VP'!B1333</f>
        <v>0</v>
      </c>
      <c r="AC2663" s="120">
        <f>'Demand Input VP'!C1333</f>
        <v>0</v>
      </c>
      <c r="AD2663" s="120">
        <f>'Demand Input VP'!D1333</f>
        <v>0</v>
      </c>
      <c r="AE2663" s="120">
        <f>'Demand Input VP'!E1333</f>
        <v>0</v>
      </c>
      <c r="AF2663" s="120">
        <f>'Demand Input VP'!F1333</f>
        <v>0</v>
      </c>
      <c r="AG2663" s="120">
        <f>'Demand Input VP'!G1333</f>
        <v>0</v>
      </c>
      <c r="AH2663" s="120">
        <f>'Demand Input VP'!H1333</f>
        <v>0</v>
      </c>
      <c r="AI2663" s="120">
        <f>'Demand Input VP'!I1333</f>
        <v>0</v>
      </c>
      <c r="AJ2663" s="120">
        <f>'Demand Input VP'!J1333</f>
        <v>0</v>
      </c>
      <c r="AK2663" s="120">
        <f>'Demand Input VP'!K1333</f>
        <v>0</v>
      </c>
      <c r="AL2663" s="120">
        <f>'Demand Input VP'!L1333</f>
        <v>0</v>
      </c>
      <c r="AM2663" s="120">
        <f>'Demand Input VP'!M1333</f>
        <v>0</v>
      </c>
      <c r="AN2663" s="120">
        <f>'Demand Input VP'!N1333</f>
        <v>0</v>
      </c>
      <c r="AQ2663" t="str">
        <f>AQ2658</f>
        <v/>
      </c>
    </row>
    <row r="2664" spans="1:43" ht="14.25" customHeight="1" x14ac:dyDescent="0.25">
      <c r="A2664" s="1"/>
      <c r="B2664" s="122"/>
      <c r="C2664" s="122"/>
      <c r="D2664" s="122"/>
      <c r="E2664" s="122"/>
      <c r="F2664" s="122"/>
      <c r="G2664" s="122"/>
      <c r="H2664" s="122"/>
      <c r="I2664" s="122"/>
      <c r="J2664" s="122"/>
      <c r="K2664" s="122"/>
      <c r="L2664" s="122"/>
      <c r="M2664" s="122"/>
      <c r="N2664" s="122"/>
      <c r="O2664" s="122"/>
      <c r="P2664" s="122"/>
      <c r="Q2664" s="122"/>
      <c r="R2664" s="122"/>
      <c r="S2664" s="122"/>
      <c r="T2664" s="122"/>
      <c r="U2664" s="122"/>
      <c r="V2664" s="122"/>
      <c r="W2664" s="123"/>
      <c r="X2664" s="116"/>
      <c r="Y2664" s="117"/>
      <c r="Z2664" s="123"/>
      <c r="AA2664" s="112" t="s">
        <v>1171</v>
      </c>
      <c r="AB2664" s="113">
        <f>'Demand Input MP'!B1334</f>
        <v>0</v>
      </c>
      <c r="AC2664" s="112">
        <f>'Demand Input MP'!C1334</f>
        <v>0</v>
      </c>
      <c r="AD2664" s="112">
        <f>'Demand Input MP'!D1334</f>
        <v>0</v>
      </c>
      <c r="AE2664" s="112">
        <f>'Demand Input MP'!E1334</f>
        <v>0</v>
      </c>
      <c r="AF2664" s="112">
        <f>'Demand Input MP'!F1334</f>
        <v>0</v>
      </c>
      <c r="AG2664" s="112">
        <f>'Demand Input MP'!G1334</f>
        <v>0</v>
      </c>
      <c r="AH2664" s="112">
        <f>'Demand Input MP'!H1334</f>
        <v>0</v>
      </c>
      <c r="AI2664" s="112">
        <f>'Demand Input MP'!I1334</f>
        <v>0</v>
      </c>
      <c r="AJ2664" s="112">
        <f>'Demand Input MP'!J1334</f>
        <v>0</v>
      </c>
      <c r="AK2664" s="112">
        <f>'Demand Input MP'!K1334</f>
        <v>0</v>
      </c>
      <c r="AL2664" s="112">
        <f>'Demand Input MP'!L1334</f>
        <v>0</v>
      </c>
      <c r="AM2664" s="112">
        <f>'Demand Input MP'!M1334</f>
        <v>0</v>
      </c>
      <c r="AN2664" s="112">
        <f>'Demand Input MP'!N1334</f>
        <v>0</v>
      </c>
      <c r="AQ2664" t="str">
        <f>AQ2658</f>
        <v/>
      </c>
    </row>
    <row r="2665" spans="1:43" ht="14.25" customHeight="1" x14ac:dyDescent="0.25">
      <c r="A2665" s="1"/>
      <c r="B2665" s="122"/>
      <c r="C2665" s="122"/>
      <c r="D2665" s="122"/>
      <c r="E2665" s="122"/>
      <c r="F2665" s="122"/>
      <c r="G2665" s="122"/>
      <c r="H2665" s="122"/>
      <c r="I2665" s="122"/>
      <c r="J2665" s="122"/>
      <c r="K2665" s="122"/>
      <c r="L2665" s="122"/>
      <c r="M2665" s="122"/>
      <c r="N2665" s="122"/>
      <c r="O2665" s="122"/>
      <c r="P2665" s="122"/>
      <c r="Q2665" s="122"/>
      <c r="R2665" s="122"/>
      <c r="S2665" s="122"/>
      <c r="T2665" s="122"/>
      <c r="U2665" s="122"/>
      <c r="V2665" s="124" t="s">
        <v>91</v>
      </c>
      <c r="W2665" s="125">
        <f>IFERROR(IF(SUM('Run Rate History'!E269:AD269)&gt;0,(SUMPRODUCT((B2660:AA2660&gt;=PERCENTILE(B2660:AA2660,0.1))*(B2660:AA2660&lt;=PERCENTILE(B2660:AA2660,0.9))*B2660:AA2660)+SUMPRODUCT(('Run Rate History'!E269:AD269&gt;=PERCENTILE(B2660:AA2660,0.1))*('Run Rate History'!E269:AD269&lt;=PERCENTILE(B2660:AA2660,0.9))*'Run Rate History'!E269:AD269))/(SUMPRODUCT((B2660:AA2660&gt;=PERCENTILE(B2660:AA2660,0.1))*(B2660:AA2660&lt;=PERCENTILE(B2660:AA2660,0.9))*1)+SUMPRODUCT(('Run Rate History'!E269:AD269&gt;=PERCENTILE(B2660:AA2660,0.1))*('Run Rate History'!E269:AD269&lt;=PERCENTILE(B2660:AA2660,0.9))*1)),TRIMMEAN(B2660:AA2660,0.15)),0)</f>
        <v>15.261904761904763</v>
      </c>
      <c r="X2665" s="126" t="s">
        <v>1172</v>
      </c>
      <c r="Y2665" s="127">
        <f>SUM(B2660:AA2660)/26</f>
        <v>15.923076923076923</v>
      </c>
      <c r="Z2665" s="128"/>
      <c r="AA2665" s="112" t="s">
        <v>1173</v>
      </c>
      <c r="AB2665" s="113">
        <f>'Demand Input MP'!B1333</f>
        <v>0</v>
      </c>
      <c r="AC2665" s="112">
        <f>'Demand Input MP'!C1333</f>
        <v>0</v>
      </c>
      <c r="AD2665" s="112">
        <f>'Demand Input MP'!D1333</f>
        <v>0</v>
      </c>
      <c r="AE2665" s="112">
        <f>'Demand Input MP'!E1333</f>
        <v>0</v>
      </c>
      <c r="AF2665" s="112">
        <f>'Demand Input MP'!F1333</f>
        <v>0</v>
      </c>
      <c r="AG2665" s="112">
        <f>'Demand Input MP'!G1333</f>
        <v>0</v>
      </c>
      <c r="AH2665" s="112">
        <f>'Demand Input MP'!H1333</f>
        <v>0</v>
      </c>
      <c r="AI2665" s="112">
        <f>'Demand Input MP'!I1333</f>
        <v>0</v>
      </c>
      <c r="AJ2665" s="112">
        <f>'Demand Input MP'!J1333</f>
        <v>0</v>
      </c>
      <c r="AK2665" s="112">
        <f>'Demand Input MP'!K1333</f>
        <v>0</v>
      </c>
      <c r="AL2665" s="112">
        <f>'Demand Input MP'!L1333</f>
        <v>0</v>
      </c>
      <c r="AM2665" s="112">
        <f>'Demand Input MP'!M1333</f>
        <v>0</v>
      </c>
      <c r="AN2665" s="112">
        <f>'Demand Input MP'!N1333</f>
        <v>0</v>
      </c>
      <c r="AQ2665" t="str">
        <f>AQ2658</f>
        <v/>
      </c>
    </row>
    <row r="2666" spans="1:43" ht="14.25" customHeight="1" x14ac:dyDescent="0.25">
      <c r="A2666" s="1"/>
      <c r="B2666" s="122"/>
      <c r="C2666" s="122"/>
      <c r="D2666" s="122"/>
      <c r="E2666" s="122"/>
      <c r="F2666" s="122"/>
      <c r="G2666" s="122"/>
      <c r="H2666" s="122"/>
      <c r="I2666" s="122"/>
      <c r="J2666" s="122"/>
      <c r="K2666" s="122"/>
      <c r="L2666" s="122"/>
      <c r="M2666" s="122"/>
      <c r="N2666" s="122"/>
      <c r="O2666" s="122"/>
      <c r="P2666" s="122"/>
      <c r="Q2666" s="122"/>
      <c r="R2666" s="122"/>
      <c r="S2666" s="122"/>
      <c r="T2666" s="122"/>
      <c r="U2666" s="122"/>
      <c r="V2666" s="124" t="s">
        <v>94</v>
      </c>
      <c r="W2666" s="125">
        <f>IFERROR((1*MIN(MAX(X2660,0.5*IF(SUM('Run Rate History'!E269:AD269)&gt;0,(MEDIAN(IF(B2660:AA2660&gt;0,B2660:AA2660))+MEDIAN(IF('Run Rate History'!E269:AD269&gt;0,'Run Rate History'!E269:AD269)))/2,MEDIAN(IF(B2660:AA2660&gt;0,B2660:AA2660)))),2*IF(SUM('Run Rate History'!E269:AD269)&gt;0,(MEDIAN(IF(B2660:AA2660&gt;0,B2660:AA2660))+MEDIAN(IF('Run Rate History'!E269:AD269&gt;0,'Run Rate History'!E269:AD269)))/2,MEDIAN(IF(B2660:AA2660&gt;0,B2660:AA2660))))+2*MIN(MAX(Y2660,0.5*IF(SUM('Run Rate History'!E269:AD269)&gt;0,(MEDIAN(IF(B2660:AA2660&gt;0,B2660:AA2660))+MEDIAN(IF('Run Rate History'!E269:AD269&gt;0,'Run Rate History'!E269:AD269)))/2,MEDIAN(IF(B2660:AA2660&gt;0,B2660:AA2660)))),2*IF(SUM('Run Rate History'!E269:AD269)&gt;0,(MEDIAN(IF(B2660:AA2660&gt;0,B2660:AA2660))+MEDIAN(IF('Run Rate History'!E269:AD269&gt;0,'Run Rate History'!E269:AD269)))/2,MEDIAN(IF(B2660:AA2660&gt;0,B2660:AA2660))))+3*MIN(MAX(Z2660,0.5*IF(SUM('Run Rate History'!E269:AD269)&gt;0,(MEDIAN(IF(B2660:AA2660&gt;0,B2660:AA2660))+MEDIAN(IF('Run Rate History'!E269:AD269&gt;0,'Run Rate History'!E269:AD269)))/2,MEDIAN(IF(B2660:AA2660&gt;0,B2660:AA2660)))),2*IF(SUM('Run Rate History'!E269:AD269)&gt;0,(MEDIAN(IF(B2660:AA2660&gt;0,B2660:AA2660))+MEDIAN(IF('Run Rate History'!E269:AD269&gt;0,'Run Rate History'!E269:AD269)))/2,MEDIAN(IF(B2660:AA2660&gt;0,B2660:AA2660))))+4*MIN(MAX(AA2660,0.5*IF(SUM('Run Rate History'!E269:AD269)&gt;0,(MEDIAN(IF(B2660:AA2660&gt;0,B2660:AA2660))+MEDIAN(IF('Run Rate History'!E269:AD269&gt;0,'Run Rate History'!E269:AD269)))/2,MEDIAN(IF(B2660:AA2660&gt;0,B2660:AA2660)))),2*IF(SUM('Run Rate History'!E269:AD269)&gt;0,(MEDIAN(IF(B2660:AA2660&gt;0,B2660:AA2660))+MEDIAN(IF('Run Rate History'!E269:AD269&gt;0,'Run Rate History'!E269:AD269)))/2,MEDIAN(IF(B2660:AA2660&gt;0,B2660:AA2660)))))/10,0)</f>
        <v>14.487500000000001</v>
      </c>
      <c r="X2666" s="129" t="s">
        <v>1174</v>
      </c>
      <c r="Y2666" s="130">
        <f>IFERROR(VLOOKUP(A2658,'Stanje zaliha'!A:E,5,FALSE()),0)</f>
        <v>152</v>
      </c>
      <c r="Z2666" s="131"/>
      <c r="AA2666" s="113" t="s">
        <v>1175</v>
      </c>
      <c r="AB2666" s="118">
        <f t="shared" ref="AB2666:AN2666" si="530">SUM(AB2662:AB2665)</f>
        <v>0</v>
      </c>
      <c r="AC2666" s="118">
        <f t="shared" si="530"/>
        <v>0</v>
      </c>
      <c r="AD2666" s="118">
        <f t="shared" si="530"/>
        <v>0</v>
      </c>
      <c r="AE2666" s="118">
        <f t="shared" si="530"/>
        <v>0</v>
      </c>
      <c r="AF2666" s="118">
        <f t="shared" si="530"/>
        <v>0</v>
      </c>
      <c r="AG2666" s="118">
        <f t="shared" si="530"/>
        <v>0</v>
      </c>
      <c r="AH2666" s="118">
        <f t="shared" si="530"/>
        <v>0</v>
      </c>
      <c r="AI2666" s="118">
        <f t="shared" si="530"/>
        <v>0</v>
      </c>
      <c r="AJ2666" s="118">
        <f t="shared" si="530"/>
        <v>0</v>
      </c>
      <c r="AK2666" s="118">
        <f t="shared" si="530"/>
        <v>0</v>
      </c>
      <c r="AL2666" s="118">
        <f t="shared" si="530"/>
        <v>0</v>
      </c>
      <c r="AM2666" s="118">
        <f t="shared" si="530"/>
        <v>0</v>
      </c>
      <c r="AN2666" s="118">
        <f t="shared" si="530"/>
        <v>0</v>
      </c>
      <c r="AQ2666" t="str">
        <f>AQ2658</f>
        <v/>
      </c>
    </row>
    <row r="2667" spans="1:43" ht="14.25" customHeight="1" x14ac:dyDescent="0.25">
      <c r="A2667" s="1"/>
      <c r="B2667" s="122"/>
      <c r="C2667" s="122"/>
      <c r="D2667" s="122"/>
      <c r="E2667" s="122"/>
      <c r="F2667" s="122"/>
      <c r="G2667" s="122"/>
      <c r="H2667" s="122"/>
      <c r="I2667" s="122"/>
      <c r="J2667" s="122"/>
      <c r="K2667" s="122"/>
      <c r="L2667" s="122"/>
      <c r="M2667" s="122"/>
      <c r="N2667" s="122"/>
      <c r="O2667" s="122"/>
      <c r="P2667" s="122"/>
      <c r="Q2667" s="122"/>
      <c r="R2667" s="122"/>
      <c r="S2667" s="122"/>
      <c r="T2667" s="122"/>
      <c r="U2667" s="122"/>
      <c r="V2667" s="124" t="s">
        <v>95</v>
      </c>
      <c r="W2667" s="125">
        <f>IFERROR(0.6*W2666+0.4*W2665,0)</f>
        <v>14.797261904761907</v>
      </c>
      <c r="X2667" s="132" t="s">
        <v>1176</v>
      </c>
      <c r="Y2667" s="133">
        <f>IFERROR(SUMIF('Popis poslanih narudžbi'!A:A,A2658,'Popis poslanih narudžbi'!C:C),0)</f>
        <v>0</v>
      </c>
      <c r="Z2667" s="131"/>
      <c r="AA2667" s="134" t="s">
        <v>1177</v>
      </c>
      <c r="AB2667" s="118">
        <f t="shared" ref="AB2667:AN2667" si="531">AB2660+AB2666</f>
        <v>7</v>
      </c>
      <c r="AC2667" s="118">
        <f t="shared" si="531"/>
        <v>12</v>
      </c>
      <c r="AD2667" s="118">
        <f t="shared" si="531"/>
        <v>14</v>
      </c>
      <c r="AE2667" s="118">
        <f t="shared" si="531"/>
        <v>15</v>
      </c>
      <c r="AF2667" s="118">
        <f t="shared" si="531"/>
        <v>16</v>
      </c>
      <c r="AG2667" s="118">
        <f t="shared" si="531"/>
        <v>16</v>
      </c>
      <c r="AH2667" s="118">
        <f t="shared" si="531"/>
        <v>16</v>
      </c>
      <c r="AI2667" s="118">
        <f t="shared" si="531"/>
        <v>17</v>
      </c>
      <c r="AJ2667" s="118">
        <f t="shared" si="531"/>
        <v>17</v>
      </c>
      <c r="AK2667" s="118">
        <f t="shared" si="531"/>
        <v>18</v>
      </c>
      <c r="AL2667" s="118">
        <f t="shared" si="531"/>
        <v>18</v>
      </c>
      <c r="AM2667" s="118">
        <f t="shared" si="531"/>
        <v>17</v>
      </c>
      <c r="AN2667" s="118">
        <f t="shared" si="531"/>
        <v>17</v>
      </c>
      <c r="AQ2667" t="str">
        <f>AQ2658</f>
        <v/>
      </c>
    </row>
    <row r="2668" spans="1:43" ht="14.25" customHeight="1" x14ac:dyDescent="0.25">
      <c r="A2668" s="107" t="str">
        <f>'Run Rate'!A270</f>
        <v>SCM04426</v>
      </c>
      <c r="B2668" s="135" t="str">
        <f>'Run Rate'!B270</f>
        <v>The Beef 1,8 kg Chocolate</v>
      </c>
      <c r="C2668" s="135" t="str">
        <f>'Run Rate'!C270</f>
        <v>PROTEINI</v>
      </c>
      <c r="D2668" s="135" t="str">
        <f>'Run Rate'!D270</f>
        <v>02 SILVER</v>
      </c>
      <c r="E2668" s="122"/>
      <c r="F2668" s="122"/>
      <c r="G2668" s="122"/>
      <c r="H2668" s="122"/>
      <c r="I2668" s="122"/>
      <c r="J2668" s="122"/>
      <c r="K2668" s="122"/>
      <c r="L2668" s="122"/>
      <c r="M2668" s="122"/>
      <c r="N2668" s="122"/>
      <c r="O2668" s="122"/>
      <c r="P2668" s="122"/>
      <c r="Q2668" s="122"/>
      <c r="R2668" s="122"/>
      <c r="S2668" s="122"/>
      <c r="T2668" s="122"/>
      <c r="U2668" s="122"/>
      <c r="V2668" s="122"/>
      <c r="W2668" s="122"/>
      <c r="X2668" s="122"/>
      <c r="Y2668" s="122"/>
      <c r="Z2668" s="122"/>
      <c r="AA2668" s="122"/>
      <c r="AB2668" s="122"/>
      <c r="AC2668" s="122"/>
      <c r="AD2668" s="122"/>
      <c r="AE2668" s="122"/>
      <c r="AF2668" s="122"/>
      <c r="AG2668" s="122"/>
      <c r="AH2668" s="122"/>
      <c r="AI2668" s="122"/>
      <c r="AJ2668" s="122"/>
      <c r="AK2668" s="122"/>
      <c r="AL2668" s="122"/>
      <c r="AM2668" s="122"/>
      <c r="AN2668" s="122"/>
      <c r="AQ2668" t="str">
        <f>IF(AND(OR($B$1="ALL",$B$1=C2668),OR($E$1="ALL",$E$1=D2668),OR($B$2="ALL",$B$2=A2668),OR($E$2="ALL",IFERROR(SEARCH($E$2,B2668),0)&gt;0)),"MATCH","")</f>
        <v/>
      </c>
    </row>
    <row r="2669" spans="1:43" ht="14.25" customHeight="1" x14ac:dyDescent="0.25">
      <c r="A2669" s="108" t="s">
        <v>1137</v>
      </c>
      <c r="B2669" s="136" t="s">
        <v>1138</v>
      </c>
      <c r="C2669" s="136" t="s">
        <v>1139</v>
      </c>
      <c r="D2669" s="136" t="s">
        <v>1140</v>
      </c>
      <c r="E2669" s="136" t="s">
        <v>1141</v>
      </c>
      <c r="F2669" s="136" t="s">
        <v>1142</v>
      </c>
      <c r="G2669" s="136" t="s">
        <v>1143</v>
      </c>
      <c r="H2669" s="136" t="s">
        <v>1144</v>
      </c>
      <c r="I2669" s="136" t="s">
        <v>1145</v>
      </c>
      <c r="J2669" s="136" t="s">
        <v>1146</v>
      </c>
      <c r="K2669" s="136" t="s">
        <v>1147</v>
      </c>
      <c r="L2669" s="136" t="s">
        <v>1148</v>
      </c>
      <c r="M2669" s="136" t="s">
        <v>1149</v>
      </c>
      <c r="N2669" s="136" t="s">
        <v>1150</v>
      </c>
      <c r="O2669" s="136" t="s">
        <v>1151</v>
      </c>
      <c r="P2669" s="136" t="s">
        <v>1152</v>
      </c>
      <c r="Q2669" s="136" t="s">
        <v>1153</v>
      </c>
      <c r="R2669" s="136" t="s">
        <v>1154</v>
      </c>
      <c r="S2669" s="136" t="s">
        <v>1155</v>
      </c>
      <c r="T2669" s="136" t="s">
        <v>1156</v>
      </c>
      <c r="U2669" s="136" t="s">
        <v>1157</v>
      </c>
      <c r="V2669" s="136" t="s">
        <v>1158</v>
      </c>
      <c r="W2669" s="136" t="s">
        <v>1159</v>
      </c>
      <c r="X2669" s="136" t="s">
        <v>1160</v>
      </c>
      <c r="Y2669" s="136" t="s">
        <v>1161</v>
      </c>
      <c r="Z2669" s="136" t="s">
        <v>1162</v>
      </c>
      <c r="AA2669" s="136" t="s">
        <v>1163</v>
      </c>
      <c r="AB2669" s="137" t="s">
        <v>156</v>
      </c>
      <c r="AC2669" s="137" t="s">
        <v>157</v>
      </c>
      <c r="AD2669" s="137" t="s">
        <v>158</v>
      </c>
      <c r="AE2669" s="137" t="s">
        <v>139</v>
      </c>
      <c r="AF2669" s="138" t="s">
        <v>140</v>
      </c>
      <c r="AG2669" s="138" t="s">
        <v>141</v>
      </c>
      <c r="AH2669" s="138" t="s">
        <v>142</v>
      </c>
      <c r="AI2669" s="138" t="s">
        <v>143</v>
      </c>
      <c r="AJ2669" s="139" t="s">
        <v>144</v>
      </c>
      <c r="AK2669" s="139" t="s">
        <v>145</v>
      </c>
      <c r="AL2669" s="139" t="s">
        <v>146</v>
      </c>
      <c r="AM2669" s="140" t="s">
        <v>147</v>
      </c>
      <c r="AN2669" s="140" t="s">
        <v>148</v>
      </c>
      <c r="AQ2669" t="str">
        <f>AQ2668</f>
        <v/>
      </c>
    </row>
    <row r="2670" spans="1:43" ht="14.25" customHeight="1" x14ac:dyDescent="0.25">
      <c r="A2670" s="99" t="s">
        <v>1164</v>
      </c>
      <c r="B2670" s="112">
        <f>'Run Rate'!E270</f>
        <v>5</v>
      </c>
      <c r="C2670" s="112">
        <f>'Run Rate'!F270</f>
        <v>5</v>
      </c>
      <c r="D2670" s="112">
        <f>'Run Rate'!G270</f>
        <v>5</v>
      </c>
      <c r="E2670" s="112">
        <f>'Run Rate'!H270</f>
        <v>2</v>
      </c>
      <c r="F2670" s="112">
        <f>'Run Rate'!I270</f>
        <v>4</v>
      </c>
      <c r="G2670" s="112">
        <f>'Run Rate'!J270</f>
        <v>5</v>
      </c>
      <c r="H2670" s="112">
        <f>'Run Rate'!K270</f>
        <v>10</v>
      </c>
      <c r="I2670" s="112">
        <f>'Run Rate'!L270</f>
        <v>16</v>
      </c>
      <c r="J2670" s="112">
        <f>'Run Rate'!M270</f>
        <v>17</v>
      </c>
      <c r="K2670" s="112">
        <f>'Run Rate'!N270</f>
        <v>3</v>
      </c>
      <c r="L2670" s="112">
        <f>'Run Rate'!O270</f>
        <v>3</v>
      </c>
      <c r="M2670" s="112">
        <f>'Run Rate'!P270</f>
        <v>0</v>
      </c>
      <c r="N2670" s="112">
        <f>'Run Rate'!Q270</f>
        <v>0</v>
      </c>
      <c r="O2670" s="112">
        <f>'Run Rate'!R270</f>
        <v>1</v>
      </c>
      <c r="P2670" s="112">
        <f>'Run Rate'!S270</f>
        <v>0</v>
      </c>
      <c r="Q2670" s="112">
        <f>'Run Rate'!T270</f>
        <v>0</v>
      </c>
      <c r="R2670" s="112">
        <f>'Run Rate'!U270</f>
        <v>2</v>
      </c>
      <c r="S2670" s="112">
        <f>'Run Rate'!V270</f>
        <v>7</v>
      </c>
      <c r="T2670" s="112">
        <f>'Run Rate'!W270</f>
        <v>8</v>
      </c>
      <c r="U2670" s="112">
        <f>'Run Rate'!X270</f>
        <v>5</v>
      </c>
      <c r="V2670" s="112">
        <f>'Run Rate'!Y270</f>
        <v>4</v>
      </c>
      <c r="W2670" s="112">
        <f>'Run Rate'!Z270</f>
        <v>6</v>
      </c>
      <c r="X2670" s="112">
        <f>'Run Rate'!AA270</f>
        <v>9</v>
      </c>
      <c r="Y2670" s="112">
        <f>'Run Rate'!AB270</f>
        <v>12</v>
      </c>
      <c r="Z2670" s="112">
        <f>'Run Rate'!AC270</f>
        <v>2</v>
      </c>
      <c r="AA2670" s="112">
        <f>'Run Rate'!AD270</f>
        <v>7</v>
      </c>
      <c r="AB2670" s="113">
        <v>5</v>
      </c>
      <c r="AC2670" s="112">
        <v>5</v>
      </c>
      <c r="AD2670" s="112">
        <v>5</v>
      </c>
      <c r="AE2670" s="112">
        <v>5</v>
      </c>
      <c r="AF2670" s="112">
        <v>5</v>
      </c>
      <c r="AG2670" s="112">
        <v>5</v>
      </c>
      <c r="AH2670" s="112">
        <v>6</v>
      </c>
      <c r="AI2670" s="112">
        <v>5</v>
      </c>
      <c r="AJ2670" s="112">
        <v>6</v>
      </c>
      <c r="AK2670" s="112">
        <v>6</v>
      </c>
      <c r="AL2670" s="112">
        <v>6</v>
      </c>
      <c r="AM2670" s="112">
        <v>6</v>
      </c>
      <c r="AN2670" s="112">
        <v>5</v>
      </c>
      <c r="AQ2670" t="str">
        <f>AQ2668</f>
        <v/>
      </c>
    </row>
    <row r="2671" spans="1:43" ht="14.25" customHeight="1" x14ac:dyDescent="0.25">
      <c r="A2671" s="99" t="s">
        <v>1165</v>
      </c>
      <c r="B2671" s="114"/>
      <c r="C2671" s="114"/>
      <c r="D2671" s="114"/>
      <c r="E2671" s="114"/>
      <c r="F2671" s="114"/>
      <c r="G2671" s="114"/>
      <c r="H2671" s="114"/>
      <c r="I2671" s="114"/>
      <c r="J2671" s="114"/>
      <c r="K2671" s="114"/>
      <c r="L2671" s="114"/>
      <c r="M2671" s="114"/>
      <c r="N2671" s="114"/>
      <c r="O2671" s="114"/>
      <c r="P2671" s="114"/>
      <c r="Q2671" s="114"/>
      <c r="R2671" s="114"/>
      <c r="S2671" s="114"/>
      <c r="T2671" s="114"/>
      <c r="U2671" s="114"/>
      <c r="V2671" s="114"/>
      <c r="W2671" s="115"/>
      <c r="X2671" s="115"/>
      <c r="Y2671" s="115"/>
      <c r="Z2671" s="115"/>
      <c r="AA2671" s="112" t="s">
        <v>1166</v>
      </c>
      <c r="AB2671" s="113"/>
      <c r="AC2671" s="112"/>
      <c r="AD2671" s="112"/>
      <c r="AE2671" s="112"/>
      <c r="AF2671" s="112"/>
      <c r="AG2671" s="112"/>
      <c r="AH2671" s="112"/>
      <c r="AI2671" s="112"/>
      <c r="AJ2671" s="112"/>
      <c r="AK2671" s="112"/>
      <c r="AL2671" s="112"/>
      <c r="AM2671" s="112"/>
      <c r="AN2671" s="112"/>
      <c r="AQ2671" t="str">
        <f>AQ2668</f>
        <v/>
      </c>
    </row>
    <row r="2672" spans="1:43" ht="14.25" customHeight="1" x14ac:dyDescent="0.25">
      <c r="A2672" s="99" t="s">
        <v>1167</v>
      </c>
      <c r="B2672" s="114"/>
      <c r="C2672" s="114"/>
      <c r="D2672" s="114"/>
      <c r="E2672" s="114"/>
      <c r="F2672" s="114"/>
      <c r="G2672" s="114"/>
      <c r="H2672" s="114"/>
      <c r="I2672" s="114"/>
      <c r="J2672" s="114"/>
      <c r="K2672" s="114"/>
      <c r="L2672" s="114"/>
      <c r="M2672" s="114"/>
      <c r="N2672" s="114"/>
      <c r="O2672" s="114"/>
      <c r="P2672" s="114"/>
      <c r="Q2672" s="114"/>
      <c r="R2672" s="114"/>
      <c r="S2672" s="114"/>
      <c r="T2672" s="114"/>
      <c r="U2672" s="114"/>
      <c r="V2672" s="114"/>
      <c r="W2672" s="115"/>
      <c r="X2672" s="116"/>
      <c r="Y2672" s="117"/>
      <c r="Z2672" s="115"/>
      <c r="AA2672" s="112" t="s">
        <v>1168</v>
      </c>
      <c r="AB2672" s="113">
        <f>'Demand Input VP'!B1339</f>
        <v>0</v>
      </c>
      <c r="AC2672" s="112">
        <f>'Demand Input VP'!C1339</f>
        <v>0</v>
      </c>
      <c r="AD2672" s="112">
        <f>'Demand Input VP'!D1339</f>
        <v>0</v>
      </c>
      <c r="AE2672" s="112">
        <f>'Demand Input VP'!E1339</f>
        <v>0</v>
      </c>
      <c r="AF2672" s="112">
        <f>'Demand Input VP'!F1339</f>
        <v>0</v>
      </c>
      <c r="AG2672" s="112">
        <f>'Demand Input VP'!G1339</f>
        <v>0</v>
      </c>
      <c r="AH2672" s="112">
        <f>'Demand Input VP'!H1339</f>
        <v>0</v>
      </c>
      <c r="AI2672" s="112">
        <f>'Demand Input VP'!I1339</f>
        <v>0</v>
      </c>
      <c r="AJ2672" s="112">
        <f>'Demand Input VP'!J1339</f>
        <v>0</v>
      </c>
      <c r="AK2672" s="112">
        <f>'Demand Input VP'!K1339</f>
        <v>0</v>
      </c>
      <c r="AL2672" s="112">
        <f>'Demand Input VP'!L1339</f>
        <v>0</v>
      </c>
      <c r="AM2672" s="112">
        <f>'Demand Input VP'!M1339</f>
        <v>0</v>
      </c>
      <c r="AN2672" s="112">
        <f>'Demand Input VP'!N1339</f>
        <v>0</v>
      </c>
      <c r="AQ2672" t="str">
        <f>AQ2668</f>
        <v/>
      </c>
    </row>
    <row r="2673" spans="1:43" ht="14.25" customHeight="1" x14ac:dyDescent="0.25">
      <c r="A2673" s="99" t="s">
        <v>1169</v>
      </c>
      <c r="B2673" s="118"/>
      <c r="C2673" s="118"/>
      <c r="D2673" s="118"/>
      <c r="E2673" s="118"/>
      <c r="F2673" s="118"/>
      <c r="G2673" s="118"/>
      <c r="H2673" s="118"/>
      <c r="I2673" s="118"/>
      <c r="J2673" s="118"/>
      <c r="K2673" s="118"/>
      <c r="L2673" s="118"/>
      <c r="M2673" s="118"/>
      <c r="N2673" s="118"/>
      <c r="O2673" s="118"/>
      <c r="P2673" s="118"/>
      <c r="Q2673" s="118"/>
      <c r="R2673" s="118"/>
      <c r="S2673" s="118"/>
      <c r="T2673" s="118"/>
      <c r="U2673" s="118"/>
      <c r="V2673" s="118"/>
      <c r="W2673" s="115"/>
      <c r="X2673" s="116"/>
      <c r="Y2673" s="117"/>
      <c r="Z2673" s="119"/>
      <c r="AA2673" s="120" t="s">
        <v>1170</v>
      </c>
      <c r="AB2673" s="121">
        <f>'Demand Input VP'!B1338</f>
        <v>0</v>
      </c>
      <c r="AC2673" s="120">
        <f>'Demand Input VP'!C1338</f>
        <v>0</v>
      </c>
      <c r="AD2673" s="120">
        <f>'Demand Input VP'!D1338</f>
        <v>0</v>
      </c>
      <c r="AE2673" s="120">
        <f>'Demand Input VP'!E1338</f>
        <v>0</v>
      </c>
      <c r="AF2673" s="120">
        <f>'Demand Input VP'!F1338</f>
        <v>0</v>
      </c>
      <c r="AG2673" s="120">
        <f>'Demand Input VP'!G1338</f>
        <v>0</v>
      </c>
      <c r="AH2673" s="120">
        <f>'Demand Input VP'!H1338</f>
        <v>0</v>
      </c>
      <c r="AI2673" s="120">
        <f>'Demand Input VP'!I1338</f>
        <v>0</v>
      </c>
      <c r="AJ2673" s="120">
        <f>'Demand Input VP'!J1338</f>
        <v>0</v>
      </c>
      <c r="AK2673" s="120">
        <f>'Demand Input VP'!K1338</f>
        <v>0</v>
      </c>
      <c r="AL2673" s="120">
        <f>'Demand Input VP'!L1338</f>
        <v>0</v>
      </c>
      <c r="AM2673" s="120">
        <f>'Demand Input VP'!M1338</f>
        <v>0</v>
      </c>
      <c r="AN2673" s="120">
        <f>'Demand Input VP'!N1338</f>
        <v>0</v>
      </c>
      <c r="AQ2673" t="str">
        <f>AQ2668</f>
        <v/>
      </c>
    </row>
    <row r="2674" spans="1:43" ht="14.25" customHeight="1" x14ac:dyDescent="0.25">
      <c r="A2674" s="1"/>
      <c r="B2674" s="122"/>
      <c r="C2674" s="122"/>
      <c r="D2674" s="122"/>
      <c r="E2674" s="122"/>
      <c r="F2674" s="122"/>
      <c r="G2674" s="122"/>
      <c r="H2674" s="122"/>
      <c r="I2674" s="122"/>
      <c r="J2674" s="122"/>
      <c r="K2674" s="122"/>
      <c r="L2674" s="122"/>
      <c r="M2674" s="122"/>
      <c r="N2674" s="122"/>
      <c r="O2674" s="122"/>
      <c r="P2674" s="122"/>
      <c r="Q2674" s="122"/>
      <c r="R2674" s="122"/>
      <c r="S2674" s="122"/>
      <c r="T2674" s="122"/>
      <c r="U2674" s="122"/>
      <c r="V2674" s="122"/>
      <c r="W2674" s="123"/>
      <c r="X2674" s="116"/>
      <c r="Y2674" s="117"/>
      <c r="Z2674" s="123"/>
      <c r="AA2674" s="112" t="s">
        <v>1171</v>
      </c>
      <c r="AB2674" s="113">
        <f>'Demand Input MP'!B1339</f>
        <v>0</v>
      </c>
      <c r="AC2674" s="112">
        <f>'Demand Input MP'!C1339</f>
        <v>0</v>
      </c>
      <c r="AD2674" s="112">
        <f>'Demand Input MP'!D1339</f>
        <v>0</v>
      </c>
      <c r="AE2674" s="112">
        <f>'Demand Input MP'!E1339</f>
        <v>0</v>
      </c>
      <c r="AF2674" s="112">
        <f>'Demand Input MP'!F1339</f>
        <v>0</v>
      </c>
      <c r="AG2674" s="112">
        <f>'Demand Input MP'!G1339</f>
        <v>0</v>
      </c>
      <c r="AH2674" s="112">
        <f>'Demand Input MP'!H1339</f>
        <v>0</v>
      </c>
      <c r="AI2674" s="112">
        <f>'Demand Input MP'!I1339</f>
        <v>0</v>
      </c>
      <c r="AJ2674" s="112">
        <f>'Demand Input MP'!J1339</f>
        <v>0</v>
      </c>
      <c r="AK2674" s="112">
        <f>'Demand Input MP'!K1339</f>
        <v>0</v>
      </c>
      <c r="AL2674" s="112">
        <f>'Demand Input MP'!L1339</f>
        <v>0</v>
      </c>
      <c r="AM2674" s="112">
        <f>'Demand Input MP'!M1339</f>
        <v>0</v>
      </c>
      <c r="AN2674" s="112">
        <f>'Demand Input MP'!N1339</f>
        <v>0</v>
      </c>
      <c r="AQ2674" t="str">
        <f>AQ2668</f>
        <v/>
      </c>
    </row>
    <row r="2675" spans="1:43" ht="14.25" customHeight="1" x14ac:dyDescent="0.25">
      <c r="A2675" s="1"/>
      <c r="B2675" s="122"/>
      <c r="C2675" s="122"/>
      <c r="D2675" s="122"/>
      <c r="E2675" s="122"/>
      <c r="F2675" s="122"/>
      <c r="G2675" s="122"/>
      <c r="H2675" s="122"/>
      <c r="I2675" s="122"/>
      <c r="J2675" s="122"/>
      <c r="K2675" s="122"/>
      <c r="L2675" s="122"/>
      <c r="M2675" s="122"/>
      <c r="N2675" s="122"/>
      <c r="O2675" s="122"/>
      <c r="P2675" s="122"/>
      <c r="Q2675" s="122"/>
      <c r="R2675" s="122"/>
      <c r="S2675" s="122"/>
      <c r="T2675" s="122"/>
      <c r="U2675" s="122"/>
      <c r="V2675" s="124" t="s">
        <v>91</v>
      </c>
      <c r="W2675" s="125">
        <f>IFERROR(IF(SUM('Run Rate History'!E270:AD270)&gt;0,(SUMPRODUCT((B2670:AA2670&gt;=PERCENTILE(B2670:AA2670,0.1))*(B2670:AA2670&lt;=PERCENTILE(B2670:AA2670,0.9))*B2670:AA2670)+SUMPRODUCT(('Run Rate History'!E270:AD270&gt;=PERCENTILE(B2670:AA2670,0.1))*('Run Rate History'!E270:AD270&lt;=PERCENTILE(B2670:AA2670,0.9))*'Run Rate History'!E270:AD270))/(SUMPRODUCT((B2670:AA2670&gt;=PERCENTILE(B2670:AA2670,0.1))*(B2670:AA2670&lt;=PERCENTILE(B2670:AA2670,0.9))*1)+SUMPRODUCT(('Run Rate History'!E270:AD270&gt;=PERCENTILE(B2670:AA2670,0.1))*('Run Rate History'!E270:AD270&lt;=PERCENTILE(B2670:AA2670,0.9))*1)),TRIMMEAN(B2670:AA2670,0.15)),0)</f>
        <v>4.4000000000000004</v>
      </c>
      <c r="X2675" s="126" t="s">
        <v>1172</v>
      </c>
      <c r="Y2675" s="127">
        <f>SUM(B2670:AA2670)/26</f>
        <v>5.3076923076923075</v>
      </c>
      <c r="Z2675" s="128"/>
      <c r="AA2675" s="112" t="s">
        <v>1173</v>
      </c>
      <c r="AB2675" s="113">
        <f>'Demand Input MP'!B1338</f>
        <v>0</v>
      </c>
      <c r="AC2675" s="112">
        <f>'Demand Input MP'!C1338</f>
        <v>0</v>
      </c>
      <c r="AD2675" s="112">
        <f>'Demand Input MP'!D1338</f>
        <v>0</v>
      </c>
      <c r="AE2675" s="112">
        <f>'Demand Input MP'!E1338</f>
        <v>0</v>
      </c>
      <c r="AF2675" s="112">
        <f>'Demand Input MP'!F1338</f>
        <v>0</v>
      </c>
      <c r="AG2675" s="112">
        <f>'Demand Input MP'!G1338</f>
        <v>0</v>
      </c>
      <c r="AH2675" s="112">
        <f>'Demand Input MP'!H1338</f>
        <v>0</v>
      </c>
      <c r="AI2675" s="112">
        <f>'Demand Input MP'!I1338</f>
        <v>0</v>
      </c>
      <c r="AJ2675" s="112">
        <f>'Demand Input MP'!J1338</f>
        <v>0</v>
      </c>
      <c r="AK2675" s="112">
        <f>'Demand Input MP'!K1338</f>
        <v>0</v>
      </c>
      <c r="AL2675" s="112">
        <f>'Demand Input MP'!L1338</f>
        <v>0</v>
      </c>
      <c r="AM2675" s="112">
        <f>'Demand Input MP'!M1338</f>
        <v>0</v>
      </c>
      <c r="AN2675" s="112">
        <f>'Demand Input MP'!N1338</f>
        <v>0</v>
      </c>
      <c r="AQ2675" t="str">
        <f>AQ2668</f>
        <v/>
      </c>
    </row>
    <row r="2676" spans="1:43" ht="14.25" customHeight="1" x14ac:dyDescent="0.25">
      <c r="A2676" s="1"/>
      <c r="B2676" s="122"/>
      <c r="C2676" s="122"/>
      <c r="D2676" s="122"/>
      <c r="E2676" s="122"/>
      <c r="F2676" s="122"/>
      <c r="G2676" s="122"/>
      <c r="H2676" s="122"/>
      <c r="I2676" s="122"/>
      <c r="J2676" s="122"/>
      <c r="K2676" s="122"/>
      <c r="L2676" s="122"/>
      <c r="M2676" s="122"/>
      <c r="N2676" s="122"/>
      <c r="O2676" s="122"/>
      <c r="P2676" s="122"/>
      <c r="Q2676" s="122"/>
      <c r="R2676" s="122"/>
      <c r="S2676" s="122"/>
      <c r="T2676" s="122"/>
      <c r="U2676" s="122"/>
      <c r="V2676" s="124" t="s">
        <v>94</v>
      </c>
      <c r="W2676" s="125">
        <f>IFERROR((1*MIN(MAX(X2670,0.5*IF(SUM('Run Rate History'!E270:AD270)&gt;0,(MEDIAN(IF(B2670:AA2670&gt;0,B2670:AA2670))+MEDIAN(IF('Run Rate History'!E270:AD270&gt;0,'Run Rate History'!E270:AD270)))/2,MEDIAN(IF(B2670:AA2670&gt;0,B2670:AA2670)))),2*IF(SUM('Run Rate History'!E270:AD270)&gt;0,(MEDIAN(IF(B2670:AA2670&gt;0,B2670:AA2670))+MEDIAN(IF('Run Rate History'!E270:AD270&gt;0,'Run Rate History'!E270:AD270)))/2,MEDIAN(IF(B2670:AA2670&gt;0,B2670:AA2670))))+2*MIN(MAX(Y2670,0.5*IF(SUM('Run Rate History'!E270:AD270)&gt;0,(MEDIAN(IF(B2670:AA2670&gt;0,B2670:AA2670))+MEDIAN(IF('Run Rate History'!E270:AD270&gt;0,'Run Rate History'!E270:AD270)))/2,MEDIAN(IF(B2670:AA2670&gt;0,B2670:AA2670)))),2*IF(SUM('Run Rate History'!E270:AD270)&gt;0,(MEDIAN(IF(B2670:AA2670&gt;0,B2670:AA2670))+MEDIAN(IF('Run Rate History'!E270:AD270&gt;0,'Run Rate History'!E270:AD270)))/2,MEDIAN(IF(B2670:AA2670&gt;0,B2670:AA2670))))+3*MIN(MAX(Z2670,0.5*IF(SUM('Run Rate History'!E270:AD270)&gt;0,(MEDIAN(IF(B2670:AA2670&gt;0,B2670:AA2670))+MEDIAN(IF('Run Rate History'!E270:AD270&gt;0,'Run Rate History'!E270:AD270)))/2,MEDIAN(IF(B2670:AA2670&gt;0,B2670:AA2670)))),2*IF(SUM('Run Rate History'!E270:AD270)&gt;0,(MEDIAN(IF(B2670:AA2670&gt;0,B2670:AA2670))+MEDIAN(IF('Run Rate History'!E270:AD270&gt;0,'Run Rate History'!E270:AD270)))/2,MEDIAN(IF(B2670:AA2670&gt;0,B2670:AA2670))))+4*MIN(MAX(AA2670,0.5*IF(SUM('Run Rate History'!E270:AD270)&gt;0,(MEDIAN(IF(B2670:AA2670&gt;0,B2670:AA2670))+MEDIAN(IF('Run Rate History'!E270:AD270&gt;0,'Run Rate History'!E270:AD270)))/2,MEDIAN(IF(B2670:AA2670&gt;0,B2670:AA2670)))),2*IF(SUM('Run Rate History'!E270:AD270)&gt;0,(MEDIAN(IF(B2670:AA2670&gt;0,B2670:AA2670))+MEDIAN(IF('Run Rate History'!E270:AD270&gt;0,'Run Rate History'!E270:AD270)))/2,MEDIAN(IF(B2670:AA2670&gt;0,B2670:AA2670)))))/10,0)</f>
        <v>6.1749999999999998</v>
      </c>
      <c r="X2676" s="129" t="s">
        <v>1174</v>
      </c>
      <c r="Y2676" s="130">
        <f>IFERROR(VLOOKUP(A2668,'Stanje zaliha'!A:E,5,FALSE()),0)</f>
        <v>31</v>
      </c>
      <c r="Z2676" s="131"/>
      <c r="AA2676" s="113" t="s">
        <v>1175</v>
      </c>
      <c r="AB2676" s="118">
        <f t="shared" ref="AB2676:AN2676" si="532">SUM(AB2672:AB2675)</f>
        <v>0</v>
      </c>
      <c r="AC2676" s="118">
        <f t="shared" si="532"/>
        <v>0</v>
      </c>
      <c r="AD2676" s="118">
        <f t="shared" si="532"/>
        <v>0</v>
      </c>
      <c r="AE2676" s="118">
        <f t="shared" si="532"/>
        <v>0</v>
      </c>
      <c r="AF2676" s="118">
        <f t="shared" si="532"/>
        <v>0</v>
      </c>
      <c r="AG2676" s="118">
        <f t="shared" si="532"/>
        <v>0</v>
      </c>
      <c r="AH2676" s="118">
        <f t="shared" si="532"/>
        <v>0</v>
      </c>
      <c r="AI2676" s="118">
        <f t="shared" si="532"/>
        <v>0</v>
      </c>
      <c r="AJ2676" s="118">
        <f t="shared" si="532"/>
        <v>0</v>
      </c>
      <c r="AK2676" s="118">
        <f t="shared" si="532"/>
        <v>0</v>
      </c>
      <c r="AL2676" s="118">
        <f t="shared" si="532"/>
        <v>0</v>
      </c>
      <c r="AM2676" s="118">
        <f t="shared" si="532"/>
        <v>0</v>
      </c>
      <c r="AN2676" s="118">
        <f t="shared" si="532"/>
        <v>0</v>
      </c>
      <c r="AQ2676" t="str">
        <f>AQ2668</f>
        <v/>
      </c>
    </row>
    <row r="2677" spans="1:43" ht="14.25" customHeight="1" x14ac:dyDescent="0.25">
      <c r="A2677" s="1"/>
      <c r="B2677" s="122"/>
      <c r="C2677" s="122"/>
      <c r="D2677" s="122"/>
      <c r="E2677" s="122"/>
      <c r="F2677" s="122"/>
      <c r="G2677" s="122"/>
      <c r="H2677" s="122"/>
      <c r="I2677" s="122"/>
      <c r="J2677" s="122"/>
      <c r="K2677" s="122"/>
      <c r="L2677" s="122"/>
      <c r="M2677" s="122"/>
      <c r="N2677" s="122"/>
      <c r="O2677" s="122"/>
      <c r="P2677" s="122"/>
      <c r="Q2677" s="122"/>
      <c r="R2677" s="122"/>
      <c r="S2677" s="122"/>
      <c r="T2677" s="122"/>
      <c r="U2677" s="122"/>
      <c r="V2677" s="124" t="s">
        <v>95</v>
      </c>
      <c r="W2677" s="125">
        <f>IFERROR(0.6*W2676+0.4*W2675,0)</f>
        <v>5.4649999999999999</v>
      </c>
      <c r="X2677" s="132" t="s">
        <v>1176</v>
      </c>
      <c r="Y2677" s="133">
        <f>IFERROR(SUMIF('Popis poslanih narudžbi'!A:A,A2668,'Popis poslanih narudžbi'!C:C),0)</f>
        <v>0</v>
      </c>
      <c r="Z2677" s="131"/>
      <c r="AA2677" s="134" t="s">
        <v>1177</v>
      </c>
      <c r="AB2677" s="118">
        <f t="shared" ref="AB2677:AN2677" si="533">AB2670+AB2676</f>
        <v>5</v>
      </c>
      <c r="AC2677" s="118">
        <f t="shared" si="533"/>
        <v>5</v>
      </c>
      <c r="AD2677" s="118">
        <f t="shared" si="533"/>
        <v>5</v>
      </c>
      <c r="AE2677" s="118">
        <f t="shared" si="533"/>
        <v>5</v>
      </c>
      <c r="AF2677" s="118">
        <f t="shared" si="533"/>
        <v>5</v>
      </c>
      <c r="AG2677" s="118">
        <f t="shared" si="533"/>
        <v>5</v>
      </c>
      <c r="AH2677" s="118">
        <f t="shared" si="533"/>
        <v>6</v>
      </c>
      <c r="AI2677" s="118">
        <f t="shared" si="533"/>
        <v>5</v>
      </c>
      <c r="AJ2677" s="118">
        <f t="shared" si="533"/>
        <v>6</v>
      </c>
      <c r="AK2677" s="118">
        <f t="shared" si="533"/>
        <v>6</v>
      </c>
      <c r="AL2677" s="118">
        <f t="shared" si="533"/>
        <v>6</v>
      </c>
      <c r="AM2677" s="118">
        <f t="shared" si="533"/>
        <v>6</v>
      </c>
      <c r="AN2677" s="118">
        <f t="shared" si="533"/>
        <v>5</v>
      </c>
      <c r="AQ2677" t="str">
        <f>AQ2668</f>
        <v/>
      </c>
    </row>
    <row r="2678" spans="1:43" ht="14.25" customHeight="1" x14ac:dyDescent="0.25">
      <c r="A2678" s="107" t="str">
        <f>'Run Rate'!A271</f>
        <v>ATC06638</v>
      </c>
      <c r="B2678" s="135" t="str">
        <f>'Run Rate'!B271</f>
        <v>Trening prsluk Professional 30kg Atleticore</v>
      </c>
      <c r="C2678" s="135" t="str">
        <f>'Run Rate'!C271</f>
        <v>FITNESS OPREMA</v>
      </c>
      <c r="D2678" s="135" t="str">
        <f>'Run Rate'!D271</f>
        <v>02 SILVER</v>
      </c>
      <c r="E2678" s="122"/>
      <c r="F2678" s="122"/>
      <c r="G2678" s="122"/>
      <c r="H2678" s="122"/>
      <c r="I2678" s="122"/>
      <c r="J2678" s="122"/>
      <c r="K2678" s="122"/>
      <c r="L2678" s="122"/>
      <c r="M2678" s="122"/>
      <c r="N2678" s="122"/>
      <c r="O2678" s="122"/>
      <c r="P2678" s="122"/>
      <c r="Q2678" s="122"/>
      <c r="R2678" s="122"/>
      <c r="S2678" s="122"/>
      <c r="T2678" s="122"/>
      <c r="U2678" s="122"/>
      <c r="V2678" s="122"/>
      <c r="W2678" s="122"/>
      <c r="X2678" s="122"/>
      <c r="Y2678" s="122"/>
      <c r="Z2678" s="122"/>
      <c r="AA2678" s="122"/>
      <c r="AB2678" s="122"/>
      <c r="AC2678" s="122"/>
      <c r="AD2678" s="122"/>
      <c r="AE2678" s="122"/>
      <c r="AF2678" s="122"/>
      <c r="AG2678" s="122"/>
      <c r="AH2678" s="122"/>
      <c r="AI2678" s="122"/>
      <c r="AJ2678" s="122"/>
      <c r="AK2678" s="122"/>
      <c r="AL2678" s="122"/>
      <c r="AM2678" s="122"/>
      <c r="AN2678" s="122"/>
      <c r="AQ2678" t="str">
        <f>IF(AND(OR($B$1="ALL",$B$1=C2678),OR($E$1="ALL",$E$1=D2678),OR($B$2="ALL",$B$2=A2678),OR($E$2="ALL",IFERROR(SEARCH($E$2,B2678),0)&gt;0)),"MATCH","")</f>
        <v/>
      </c>
    </row>
    <row r="2679" spans="1:43" ht="14.25" customHeight="1" x14ac:dyDescent="0.25">
      <c r="A2679" s="108" t="s">
        <v>1137</v>
      </c>
      <c r="B2679" s="136" t="s">
        <v>1138</v>
      </c>
      <c r="C2679" s="136" t="s">
        <v>1139</v>
      </c>
      <c r="D2679" s="136" t="s">
        <v>1140</v>
      </c>
      <c r="E2679" s="136" t="s">
        <v>1141</v>
      </c>
      <c r="F2679" s="136" t="s">
        <v>1142</v>
      </c>
      <c r="G2679" s="136" t="s">
        <v>1143</v>
      </c>
      <c r="H2679" s="136" t="s">
        <v>1144</v>
      </c>
      <c r="I2679" s="136" t="s">
        <v>1145</v>
      </c>
      <c r="J2679" s="136" t="s">
        <v>1146</v>
      </c>
      <c r="K2679" s="136" t="s">
        <v>1147</v>
      </c>
      <c r="L2679" s="136" t="s">
        <v>1148</v>
      </c>
      <c r="M2679" s="136" t="s">
        <v>1149</v>
      </c>
      <c r="N2679" s="136" t="s">
        <v>1150</v>
      </c>
      <c r="O2679" s="136" t="s">
        <v>1151</v>
      </c>
      <c r="P2679" s="136" t="s">
        <v>1152</v>
      </c>
      <c r="Q2679" s="136" t="s">
        <v>1153</v>
      </c>
      <c r="R2679" s="136" t="s">
        <v>1154</v>
      </c>
      <c r="S2679" s="136" t="s">
        <v>1155</v>
      </c>
      <c r="T2679" s="136" t="s">
        <v>1156</v>
      </c>
      <c r="U2679" s="136" t="s">
        <v>1157</v>
      </c>
      <c r="V2679" s="136" t="s">
        <v>1158</v>
      </c>
      <c r="W2679" s="136" t="s">
        <v>1159</v>
      </c>
      <c r="X2679" s="136" t="s">
        <v>1160</v>
      </c>
      <c r="Y2679" s="136" t="s">
        <v>1161</v>
      </c>
      <c r="Z2679" s="136" t="s">
        <v>1162</v>
      </c>
      <c r="AA2679" s="136" t="s">
        <v>1163</v>
      </c>
      <c r="AB2679" s="137" t="s">
        <v>156</v>
      </c>
      <c r="AC2679" s="137" t="s">
        <v>157</v>
      </c>
      <c r="AD2679" s="137" t="s">
        <v>158</v>
      </c>
      <c r="AE2679" s="137" t="s">
        <v>139</v>
      </c>
      <c r="AF2679" s="138" t="s">
        <v>140</v>
      </c>
      <c r="AG2679" s="138" t="s">
        <v>141</v>
      </c>
      <c r="AH2679" s="138" t="s">
        <v>142</v>
      </c>
      <c r="AI2679" s="138" t="s">
        <v>143</v>
      </c>
      <c r="AJ2679" s="139" t="s">
        <v>144</v>
      </c>
      <c r="AK2679" s="139" t="s">
        <v>145</v>
      </c>
      <c r="AL2679" s="139" t="s">
        <v>146</v>
      </c>
      <c r="AM2679" s="140" t="s">
        <v>147</v>
      </c>
      <c r="AN2679" s="140" t="s">
        <v>148</v>
      </c>
      <c r="AQ2679" t="str">
        <f>AQ2678</f>
        <v/>
      </c>
    </row>
    <row r="2680" spans="1:43" ht="14.25" customHeight="1" x14ac:dyDescent="0.25">
      <c r="A2680" s="99" t="s">
        <v>1164</v>
      </c>
      <c r="B2680" s="112">
        <f>'Run Rate'!E271</f>
        <v>4</v>
      </c>
      <c r="C2680" s="112">
        <f>'Run Rate'!F271</f>
        <v>2</v>
      </c>
      <c r="D2680" s="112">
        <f>'Run Rate'!G271</f>
        <v>3</v>
      </c>
      <c r="E2680" s="112">
        <f>'Run Rate'!H271</f>
        <v>2</v>
      </c>
      <c r="F2680" s="112">
        <f>'Run Rate'!I271</f>
        <v>2</v>
      </c>
      <c r="G2680" s="112">
        <f>'Run Rate'!J271</f>
        <v>4</v>
      </c>
      <c r="H2680" s="112">
        <f>'Run Rate'!K271</f>
        <v>2</v>
      </c>
      <c r="I2680" s="112">
        <f>'Run Rate'!L271</f>
        <v>4</v>
      </c>
      <c r="J2680" s="112">
        <f>'Run Rate'!M271</f>
        <v>9</v>
      </c>
      <c r="K2680" s="112">
        <f>'Run Rate'!N271</f>
        <v>1</v>
      </c>
      <c r="L2680" s="112">
        <f>'Run Rate'!O271</f>
        <v>3</v>
      </c>
      <c r="M2680" s="112">
        <f>'Run Rate'!P271</f>
        <v>10</v>
      </c>
      <c r="N2680" s="112">
        <f>'Run Rate'!Q271</f>
        <v>4</v>
      </c>
      <c r="O2680" s="112">
        <f>'Run Rate'!R271</f>
        <v>5</v>
      </c>
      <c r="P2680" s="112">
        <f>'Run Rate'!S271</f>
        <v>0</v>
      </c>
      <c r="Q2680" s="112">
        <f>'Run Rate'!T271</f>
        <v>9</v>
      </c>
      <c r="R2680" s="112">
        <f>'Run Rate'!U271</f>
        <v>1</v>
      </c>
      <c r="S2680" s="112">
        <f>'Run Rate'!V271</f>
        <v>3</v>
      </c>
      <c r="T2680" s="112">
        <f>'Run Rate'!W271</f>
        <v>7</v>
      </c>
      <c r="U2680" s="112">
        <f>'Run Rate'!X271</f>
        <v>5</v>
      </c>
      <c r="V2680" s="112">
        <f>'Run Rate'!Y271</f>
        <v>4</v>
      </c>
      <c r="W2680" s="112">
        <f>'Run Rate'!Z271</f>
        <v>3</v>
      </c>
      <c r="X2680" s="112">
        <f>'Run Rate'!AA271</f>
        <v>3</v>
      </c>
      <c r="Y2680" s="112">
        <f>'Run Rate'!AB271</f>
        <v>2</v>
      </c>
      <c r="Z2680" s="112">
        <f>'Run Rate'!AC271</f>
        <v>1</v>
      </c>
      <c r="AA2680" s="112">
        <f>'Run Rate'!AD271</f>
        <v>4</v>
      </c>
      <c r="AB2680" s="113">
        <v>3</v>
      </c>
      <c r="AC2680" s="112">
        <v>3</v>
      </c>
      <c r="AD2680" s="112">
        <v>3</v>
      </c>
      <c r="AE2680" s="112">
        <v>3</v>
      </c>
      <c r="AF2680" s="112">
        <v>2</v>
      </c>
      <c r="AG2680" s="112">
        <v>3</v>
      </c>
      <c r="AH2680" s="112">
        <v>3</v>
      </c>
      <c r="AI2680" s="112">
        <v>3</v>
      </c>
      <c r="AJ2680" s="112">
        <v>3</v>
      </c>
      <c r="AK2680" s="112">
        <v>3</v>
      </c>
      <c r="AL2680" s="112">
        <v>3</v>
      </c>
      <c r="AM2680" s="112">
        <v>3</v>
      </c>
      <c r="AN2680" s="112">
        <v>3</v>
      </c>
      <c r="AQ2680" t="str">
        <f>AQ2678</f>
        <v/>
      </c>
    </row>
    <row r="2681" spans="1:43" ht="14.25" customHeight="1" x14ac:dyDescent="0.25">
      <c r="A2681" s="99" t="s">
        <v>1165</v>
      </c>
      <c r="B2681" s="114"/>
      <c r="C2681" s="114"/>
      <c r="D2681" s="114"/>
      <c r="E2681" s="114"/>
      <c r="F2681" s="114"/>
      <c r="G2681" s="114"/>
      <c r="H2681" s="114"/>
      <c r="I2681" s="114"/>
      <c r="J2681" s="114"/>
      <c r="K2681" s="114"/>
      <c r="L2681" s="114"/>
      <c r="M2681" s="114"/>
      <c r="N2681" s="114"/>
      <c r="O2681" s="114"/>
      <c r="P2681" s="114"/>
      <c r="Q2681" s="114"/>
      <c r="R2681" s="114"/>
      <c r="S2681" s="114"/>
      <c r="T2681" s="114"/>
      <c r="U2681" s="114"/>
      <c r="V2681" s="114"/>
      <c r="W2681" s="115"/>
      <c r="X2681" s="115"/>
      <c r="Y2681" s="115"/>
      <c r="Z2681" s="115"/>
      <c r="AA2681" s="112" t="s">
        <v>1166</v>
      </c>
      <c r="AB2681" s="113"/>
      <c r="AC2681" s="112"/>
      <c r="AD2681" s="112"/>
      <c r="AE2681" s="112"/>
      <c r="AF2681" s="112"/>
      <c r="AG2681" s="112"/>
      <c r="AH2681" s="112"/>
      <c r="AI2681" s="112"/>
      <c r="AJ2681" s="112"/>
      <c r="AK2681" s="112"/>
      <c r="AL2681" s="112"/>
      <c r="AM2681" s="112"/>
      <c r="AN2681" s="112"/>
      <c r="AQ2681" t="str">
        <f>AQ2678</f>
        <v/>
      </c>
    </row>
    <row r="2682" spans="1:43" ht="14.25" customHeight="1" x14ac:dyDescent="0.25">
      <c r="A2682" s="99" t="s">
        <v>1167</v>
      </c>
      <c r="B2682" s="114"/>
      <c r="C2682" s="114"/>
      <c r="D2682" s="114"/>
      <c r="E2682" s="114"/>
      <c r="F2682" s="114"/>
      <c r="G2682" s="114"/>
      <c r="H2682" s="114"/>
      <c r="I2682" s="114"/>
      <c r="J2682" s="114"/>
      <c r="K2682" s="114"/>
      <c r="L2682" s="114"/>
      <c r="M2682" s="114"/>
      <c r="N2682" s="114"/>
      <c r="O2682" s="114"/>
      <c r="P2682" s="114"/>
      <c r="Q2682" s="114"/>
      <c r="R2682" s="114"/>
      <c r="S2682" s="114"/>
      <c r="T2682" s="114"/>
      <c r="U2682" s="114"/>
      <c r="V2682" s="114"/>
      <c r="W2682" s="115"/>
      <c r="X2682" s="116"/>
      <c r="Y2682" s="117"/>
      <c r="Z2682" s="115"/>
      <c r="AA2682" s="112" t="s">
        <v>1168</v>
      </c>
      <c r="AB2682" s="113">
        <f>'Demand Input VP'!B1344</f>
        <v>0</v>
      </c>
      <c r="AC2682" s="112">
        <f>'Demand Input VP'!C1344</f>
        <v>0</v>
      </c>
      <c r="AD2682" s="112">
        <f>'Demand Input VP'!D1344</f>
        <v>0</v>
      </c>
      <c r="AE2682" s="112">
        <f>'Demand Input VP'!E1344</f>
        <v>0</v>
      </c>
      <c r="AF2682" s="112">
        <f>'Demand Input VP'!F1344</f>
        <v>0</v>
      </c>
      <c r="AG2682" s="112">
        <f>'Demand Input VP'!G1344</f>
        <v>0</v>
      </c>
      <c r="AH2682" s="112">
        <f>'Demand Input VP'!H1344</f>
        <v>0</v>
      </c>
      <c r="AI2682" s="112">
        <f>'Demand Input VP'!I1344</f>
        <v>0</v>
      </c>
      <c r="AJ2682" s="112">
        <f>'Demand Input VP'!J1344</f>
        <v>0</v>
      </c>
      <c r="AK2682" s="112">
        <f>'Demand Input VP'!K1344</f>
        <v>0</v>
      </c>
      <c r="AL2682" s="112">
        <f>'Demand Input VP'!L1344</f>
        <v>0</v>
      </c>
      <c r="AM2682" s="112">
        <f>'Demand Input VP'!M1344</f>
        <v>0</v>
      </c>
      <c r="AN2682" s="112">
        <f>'Demand Input VP'!N1344</f>
        <v>0</v>
      </c>
      <c r="AQ2682" t="str">
        <f>AQ2678</f>
        <v/>
      </c>
    </row>
    <row r="2683" spans="1:43" ht="14.25" customHeight="1" x14ac:dyDescent="0.25">
      <c r="A2683" s="99" t="s">
        <v>1169</v>
      </c>
      <c r="B2683" s="118"/>
      <c r="C2683" s="118"/>
      <c r="D2683" s="118"/>
      <c r="E2683" s="118"/>
      <c r="F2683" s="118"/>
      <c r="G2683" s="118"/>
      <c r="H2683" s="118"/>
      <c r="I2683" s="118"/>
      <c r="J2683" s="118"/>
      <c r="K2683" s="118"/>
      <c r="L2683" s="118"/>
      <c r="M2683" s="118"/>
      <c r="N2683" s="118"/>
      <c r="O2683" s="118"/>
      <c r="P2683" s="118"/>
      <c r="Q2683" s="118"/>
      <c r="R2683" s="118"/>
      <c r="S2683" s="118"/>
      <c r="T2683" s="118"/>
      <c r="U2683" s="118"/>
      <c r="V2683" s="118"/>
      <c r="W2683" s="115"/>
      <c r="X2683" s="116"/>
      <c r="Y2683" s="117"/>
      <c r="Z2683" s="119"/>
      <c r="AA2683" s="120" t="s">
        <v>1170</v>
      </c>
      <c r="AB2683" s="121">
        <f>'Demand Input VP'!B1343</f>
        <v>0</v>
      </c>
      <c r="AC2683" s="120">
        <f>'Demand Input VP'!C1343</f>
        <v>0</v>
      </c>
      <c r="AD2683" s="120">
        <f>'Demand Input VP'!D1343</f>
        <v>0</v>
      </c>
      <c r="AE2683" s="120">
        <f>'Demand Input VP'!E1343</f>
        <v>0</v>
      </c>
      <c r="AF2683" s="120">
        <f>'Demand Input VP'!F1343</f>
        <v>0</v>
      </c>
      <c r="AG2683" s="120">
        <f>'Demand Input VP'!G1343</f>
        <v>0</v>
      </c>
      <c r="AH2683" s="120">
        <f>'Demand Input VP'!H1343</f>
        <v>0</v>
      </c>
      <c r="AI2683" s="120">
        <f>'Demand Input VP'!I1343</f>
        <v>0</v>
      </c>
      <c r="AJ2683" s="120">
        <f>'Demand Input VP'!J1343</f>
        <v>0</v>
      </c>
      <c r="AK2683" s="120">
        <f>'Demand Input VP'!K1343</f>
        <v>0</v>
      </c>
      <c r="AL2683" s="120">
        <f>'Demand Input VP'!L1343</f>
        <v>0</v>
      </c>
      <c r="AM2683" s="120">
        <f>'Demand Input VP'!M1343</f>
        <v>0</v>
      </c>
      <c r="AN2683" s="120">
        <f>'Demand Input VP'!N1343</f>
        <v>0</v>
      </c>
      <c r="AQ2683" t="str">
        <f>AQ2678</f>
        <v/>
      </c>
    </row>
    <row r="2684" spans="1:43" ht="14.25" customHeight="1" x14ac:dyDescent="0.25">
      <c r="A2684" s="1"/>
      <c r="B2684" s="122"/>
      <c r="C2684" s="122"/>
      <c r="D2684" s="122"/>
      <c r="E2684" s="122"/>
      <c r="F2684" s="122"/>
      <c r="G2684" s="122"/>
      <c r="H2684" s="122"/>
      <c r="I2684" s="122"/>
      <c r="J2684" s="122"/>
      <c r="K2684" s="122"/>
      <c r="L2684" s="122"/>
      <c r="M2684" s="122"/>
      <c r="N2684" s="122"/>
      <c r="O2684" s="122"/>
      <c r="P2684" s="122"/>
      <c r="Q2684" s="122"/>
      <c r="R2684" s="122"/>
      <c r="S2684" s="122"/>
      <c r="T2684" s="122"/>
      <c r="U2684" s="122"/>
      <c r="V2684" s="122"/>
      <c r="W2684" s="123"/>
      <c r="X2684" s="116"/>
      <c r="Y2684" s="117"/>
      <c r="Z2684" s="123"/>
      <c r="AA2684" s="112" t="s">
        <v>1171</v>
      </c>
      <c r="AB2684" s="113">
        <f>'Demand Input MP'!B1344</f>
        <v>0</v>
      </c>
      <c r="AC2684" s="112">
        <f>'Demand Input MP'!C1344</f>
        <v>0</v>
      </c>
      <c r="AD2684" s="112">
        <f>'Demand Input MP'!D1344</f>
        <v>0</v>
      </c>
      <c r="AE2684" s="112">
        <f>'Demand Input MP'!E1344</f>
        <v>0</v>
      </c>
      <c r="AF2684" s="112">
        <f>'Demand Input MP'!F1344</f>
        <v>0</v>
      </c>
      <c r="AG2684" s="112">
        <f>'Demand Input MP'!G1344</f>
        <v>0</v>
      </c>
      <c r="AH2684" s="112">
        <f>'Demand Input MP'!H1344</f>
        <v>0</v>
      </c>
      <c r="AI2684" s="112">
        <f>'Demand Input MP'!I1344</f>
        <v>0</v>
      </c>
      <c r="AJ2684" s="112">
        <f>'Demand Input MP'!J1344</f>
        <v>0</v>
      </c>
      <c r="AK2684" s="112">
        <f>'Demand Input MP'!K1344</f>
        <v>0</v>
      </c>
      <c r="AL2684" s="112">
        <f>'Demand Input MP'!L1344</f>
        <v>0</v>
      </c>
      <c r="AM2684" s="112">
        <f>'Demand Input MP'!M1344</f>
        <v>0</v>
      </c>
      <c r="AN2684" s="112">
        <f>'Demand Input MP'!N1344</f>
        <v>0</v>
      </c>
      <c r="AQ2684" t="str">
        <f>AQ2678</f>
        <v/>
      </c>
    </row>
    <row r="2685" spans="1:43" ht="14.25" customHeight="1" x14ac:dyDescent="0.25">
      <c r="A2685" s="1"/>
      <c r="B2685" s="122"/>
      <c r="C2685" s="122"/>
      <c r="D2685" s="122"/>
      <c r="E2685" s="122"/>
      <c r="F2685" s="122"/>
      <c r="G2685" s="122"/>
      <c r="H2685" s="122"/>
      <c r="I2685" s="122"/>
      <c r="J2685" s="122"/>
      <c r="K2685" s="122"/>
      <c r="L2685" s="122"/>
      <c r="M2685" s="122"/>
      <c r="N2685" s="122"/>
      <c r="O2685" s="122"/>
      <c r="P2685" s="122"/>
      <c r="Q2685" s="122"/>
      <c r="R2685" s="122"/>
      <c r="S2685" s="122"/>
      <c r="T2685" s="122"/>
      <c r="U2685" s="122"/>
      <c r="V2685" s="124" t="s">
        <v>91</v>
      </c>
      <c r="W2685" s="125">
        <f>IFERROR(IF(SUM('Run Rate History'!E271:AD271)&gt;0,(SUMPRODUCT((B2680:AA2680&gt;=PERCENTILE(B2680:AA2680,0.1))*(B2680:AA2680&lt;=PERCENTILE(B2680:AA2680,0.9))*B2680:AA2680)+SUMPRODUCT(('Run Rate History'!E271:AD271&gt;=PERCENTILE(B2680:AA2680,0.1))*('Run Rate History'!E271:AD271&lt;=PERCENTILE(B2680:AA2680,0.9))*'Run Rate History'!E271:AD271))/(SUMPRODUCT((B2680:AA2680&gt;=PERCENTILE(B2680:AA2680,0.1))*(B2680:AA2680&lt;=PERCENTILE(B2680:AA2680,0.9))*1)+SUMPRODUCT(('Run Rate History'!E271:AD271&gt;=PERCENTILE(B2680:AA2680,0.1))*('Run Rate History'!E271:AD271&lt;=PERCENTILE(B2680:AA2680,0.9))*1)),TRIMMEAN(B2680:AA2680,0.15)),0)</f>
        <v>2.8250000000000002</v>
      </c>
      <c r="X2685" s="126" t="s">
        <v>1172</v>
      </c>
      <c r="Y2685" s="127">
        <f>SUM(B2680:AA2680)/26</f>
        <v>3.7307692307692308</v>
      </c>
      <c r="Z2685" s="128"/>
      <c r="AA2685" s="112" t="s">
        <v>1173</v>
      </c>
      <c r="AB2685" s="113">
        <f>'Demand Input MP'!B1343</f>
        <v>0</v>
      </c>
      <c r="AC2685" s="112">
        <f>'Demand Input MP'!C1343</f>
        <v>0</v>
      </c>
      <c r="AD2685" s="112">
        <f>'Demand Input MP'!D1343</f>
        <v>0</v>
      </c>
      <c r="AE2685" s="112">
        <f>'Demand Input MP'!E1343</f>
        <v>0</v>
      </c>
      <c r="AF2685" s="112">
        <f>'Demand Input MP'!F1343</f>
        <v>0</v>
      </c>
      <c r="AG2685" s="112">
        <f>'Demand Input MP'!G1343</f>
        <v>0</v>
      </c>
      <c r="AH2685" s="112">
        <f>'Demand Input MP'!H1343</f>
        <v>0</v>
      </c>
      <c r="AI2685" s="112">
        <f>'Demand Input MP'!I1343</f>
        <v>0</v>
      </c>
      <c r="AJ2685" s="112">
        <f>'Demand Input MP'!J1343</f>
        <v>0</v>
      </c>
      <c r="AK2685" s="112">
        <f>'Demand Input MP'!K1343</f>
        <v>0</v>
      </c>
      <c r="AL2685" s="112">
        <f>'Demand Input MP'!L1343</f>
        <v>0</v>
      </c>
      <c r="AM2685" s="112">
        <f>'Demand Input MP'!M1343</f>
        <v>0</v>
      </c>
      <c r="AN2685" s="112">
        <f>'Demand Input MP'!N1343</f>
        <v>0</v>
      </c>
      <c r="AQ2685" t="str">
        <f>AQ2678</f>
        <v/>
      </c>
    </row>
    <row r="2686" spans="1:43" ht="14.25" customHeight="1" x14ac:dyDescent="0.25">
      <c r="A2686" s="1"/>
      <c r="B2686" s="122"/>
      <c r="C2686" s="122"/>
      <c r="D2686" s="122"/>
      <c r="E2686" s="122"/>
      <c r="F2686" s="122"/>
      <c r="G2686" s="122"/>
      <c r="H2686" s="122"/>
      <c r="I2686" s="122"/>
      <c r="J2686" s="122"/>
      <c r="K2686" s="122"/>
      <c r="L2686" s="122"/>
      <c r="M2686" s="122"/>
      <c r="N2686" s="122"/>
      <c r="O2686" s="122"/>
      <c r="P2686" s="122"/>
      <c r="Q2686" s="122"/>
      <c r="R2686" s="122"/>
      <c r="S2686" s="122"/>
      <c r="T2686" s="122"/>
      <c r="U2686" s="122"/>
      <c r="V2686" s="124" t="s">
        <v>94</v>
      </c>
      <c r="W2686" s="125">
        <f>IFERROR((1*MIN(MAX(X2680,0.5*IF(SUM('Run Rate History'!E271:AD271)&gt;0,(MEDIAN(IF(B2680:AA2680&gt;0,B2680:AA2680))+MEDIAN(IF('Run Rate History'!E271:AD271&gt;0,'Run Rate History'!E271:AD271)))/2,MEDIAN(IF(B2680:AA2680&gt;0,B2680:AA2680)))),2*IF(SUM('Run Rate History'!E271:AD271)&gt;0,(MEDIAN(IF(B2680:AA2680&gt;0,B2680:AA2680))+MEDIAN(IF('Run Rate History'!E271:AD271&gt;0,'Run Rate History'!E271:AD271)))/2,MEDIAN(IF(B2680:AA2680&gt;0,B2680:AA2680))))+2*MIN(MAX(Y2680,0.5*IF(SUM('Run Rate History'!E271:AD271)&gt;0,(MEDIAN(IF(B2680:AA2680&gt;0,B2680:AA2680))+MEDIAN(IF('Run Rate History'!E271:AD271&gt;0,'Run Rate History'!E271:AD271)))/2,MEDIAN(IF(B2680:AA2680&gt;0,B2680:AA2680)))),2*IF(SUM('Run Rate History'!E271:AD271)&gt;0,(MEDIAN(IF(B2680:AA2680&gt;0,B2680:AA2680))+MEDIAN(IF('Run Rate History'!E271:AD271&gt;0,'Run Rate History'!E271:AD271)))/2,MEDIAN(IF(B2680:AA2680&gt;0,B2680:AA2680))))+3*MIN(MAX(Z2680,0.5*IF(SUM('Run Rate History'!E271:AD271)&gt;0,(MEDIAN(IF(B2680:AA2680&gt;0,B2680:AA2680))+MEDIAN(IF('Run Rate History'!E271:AD271&gt;0,'Run Rate History'!E271:AD271)))/2,MEDIAN(IF(B2680:AA2680&gt;0,B2680:AA2680)))),2*IF(SUM('Run Rate History'!E271:AD271)&gt;0,(MEDIAN(IF(B2680:AA2680&gt;0,B2680:AA2680))+MEDIAN(IF('Run Rate History'!E271:AD271&gt;0,'Run Rate History'!E271:AD271)))/2,MEDIAN(IF(B2680:AA2680&gt;0,B2680:AA2680))))+4*MIN(MAX(AA2680,0.5*IF(SUM('Run Rate History'!E271:AD271)&gt;0,(MEDIAN(IF(B2680:AA2680&gt;0,B2680:AA2680))+MEDIAN(IF('Run Rate History'!E271:AD271&gt;0,'Run Rate History'!E271:AD271)))/2,MEDIAN(IF(B2680:AA2680&gt;0,B2680:AA2680)))),2*IF(SUM('Run Rate History'!E271:AD271)&gt;0,(MEDIAN(IF(B2680:AA2680&gt;0,B2680:AA2680))+MEDIAN(IF('Run Rate History'!E271:AD271&gt;0,'Run Rate History'!E271:AD271)))/2,MEDIAN(IF(B2680:AA2680&gt;0,B2680:AA2680)))))/10,0)</f>
        <v>2.2000000000000002</v>
      </c>
      <c r="X2686" s="129" t="s">
        <v>1174</v>
      </c>
      <c r="Y2686" s="130">
        <f>IFERROR(VLOOKUP(A2678,'Stanje zaliha'!A:E,5,FALSE()),0)</f>
        <v>52</v>
      </c>
      <c r="Z2686" s="131"/>
      <c r="AA2686" s="113" t="s">
        <v>1175</v>
      </c>
      <c r="AB2686" s="118">
        <f t="shared" ref="AB2686:AN2686" si="534">SUM(AB2682:AB2685)</f>
        <v>0</v>
      </c>
      <c r="AC2686" s="118">
        <f t="shared" si="534"/>
        <v>0</v>
      </c>
      <c r="AD2686" s="118">
        <f t="shared" si="534"/>
        <v>0</v>
      </c>
      <c r="AE2686" s="118">
        <f t="shared" si="534"/>
        <v>0</v>
      </c>
      <c r="AF2686" s="118">
        <f t="shared" si="534"/>
        <v>0</v>
      </c>
      <c r="AG2686" s="118">
        <f t="shared" si="534"/>
        <v>0</v>
      </c>
      <c r="AH2686" s="118">
        <f t="shared" si="534"/>
        <v>0</v>
      </c>
      <c r="AI2686" s="118">
        <f t="shared" si="534"/>
        <v>0</v>
      </c>
      <c r="AJ2686" s="118">
        <f t="shared" si="534"/>
        <v>0</v>
      </c>
      <c r="AK2686" s="118">
        <f t="shared" si="534"/>
        <v>0</v>
      </c>
      <c r="AL2686" s="118">
        <f t="shared" si="534"/>
        <v>0</v>
      </c>
      <c r="AM2686" s="118">
        <f t="shared" si="534"/>
        <v>0</v>
      </c>
      <c r="AN2686" s="118">
        <f t="shared" si="534"/>
        <v>0</v>
      </c>
      <c r="AQ2686" t="str">
        <f>AQ2678</f>
        <v/>
      </c>
    </row>
    <row r="2687" spans="1:43" ht="14.25" customHeight="1" x14ac:dyDescent="0.25">
      <c r="A2687" s="1"/>
      <c r="B2687" s="122"/>
      <c r="C2687" s="122"/>
      <c r="D2687" s="122"/>
      <c r="E2687" s="122"/>
      <c r="F2687" s="122"/>
      <c r="G2687" s="122"/>
      <c r="H2687" s="122"/>
      <c r="I2687" s="122"/>
      <c r="J2687" s="122"/>
      <c r="K2687" s="122"/>
      <c r="L2687" s="122"/>
      <c r="M2687" s="122"/>
      <c r="N2687" s="122"/>
      <c r="O2687" s="122"/>
      <c r="P2687" s="122"/>
      <c r="Q2687" s="122"/>
      <c r="R2687" s="122"/>
      <c r="S2687" s="122"/>
      <c r="T2687" s="122"/>
      <c r="U2687" s="122"/>
      <c r="V2687" s="124" t="s">
        <v>95</v>
      </c>
      <c r="W2687" s="125">
        <f>IFERROR(0.6*W2686+0.4*W2685,0)</f>
        <v>2.4500000000000002</v>
      </c>
      <c r="X2687" s="132" t="s">
        <v>1176</v>
      </c>
      <c r="Y2687" s="133">
        <f>IFERROR(SUMIF('Popis poslanih narudžbi'!A:A,A2678,'Popis poslanih narudžbi'!C:C),0)</f>
        <v>0</v>
      </c>
      <c r="Z2687" s="131"/>
      <c r="AA2687" s="134" t="s">
        <v>1177</v>
      </c>
      <c r="AB2687" s="118">
        <f t="shared" ref="AB2687:AN2687" si="535">AB2680+AB2686</f>
        <v>3</v>
      </c>
      <c r="AC2687" s="118">
        <f t="shared" si="535"/>
        <v>3</v>
      </c>
      <c r="AD2687" s="118">
        <f t="shared" si="535"/>
        <v>3</v>
      </c>
      <c r="AE2687" s="118">
        <f t="shared" si="535"/>
        <v>3</v>
      </c>
      <c r="AF2687" s="118">
        <f t="shared" si="535"/>
        <v>2</v>
      </c>
      <c r="AG2687" s="118">
        <f t="shared" si="535"/>
        <v>3</v>
      </c>
      <c r="AH2687" s="118">
        <f t="shared" si="535"/>
        <v>3</v>
      </c>
      <c r="AI2687" s="118">
        <f t="shared" si="535"/>
        <v>3</v>
      </c>
      <c r="AJ2687" s="118">
        <f t="shared" si="535"/>
        <v>3</v>
      </c>
      <c r="AK2687" s="118">
        <f t="shared" si="535"/>
        <v>3</v>
      </c>
      <c r="AL2687" s="118">
        <f t="shared" si="535"/>
        <v>3</v>
      </c>
      <c r="AM2687" s="118">
        <f t="shared" si="535"/>
        <v>3</v>
      </c>
      <c r="AN2687" s="118">
        <f t="shared" si="535"/>
        <v>3</v>
      </c>
      <c r="AQ2687" t="str">
        <f>AQ2678</f>
        <v/>
      </c>
    </row>
    <row r="2688" spans="1:43" ht="14.25" customHeight="1" x14ac:dyDescent="0.25">
      <c r="A2688" s="107" t="str">
        <f>'Run Rate'!A272</f>
        <v>GAR04843</v>
      </c>
      <c r="B2688" s="135" t="str">
        <f>'Run Rate'!B272</f>
        <v>Fenix 8 Pro 51 mm LTE AMOLED Sapphire Carbon Gray DLC Tit. Black Strap</v>
      </c>
      <c r="C2688" s="135" t="str">
        <f>'Run Rate'!C272</f>
        <v>GADGETI</v>
      </c>
      <c r="D2688" s="135" t="str">
        <f>'Run Rate'!D272</f>
        <v>02 SILVER</v>
      </c>
      <c r="E2688" s="122"/>
      <c r="F2688" s="122"/>
      <c r="G2688" s="122"/>
      <c r="H2688" s="122"/>
      <c r="I2688" s="122"/>
      <c r="J2688" s="122"/>
      <c r="K2688" s="122"/>
      <c r="L2688" s="122"/>
      <c r="M2688" s="122"/>
      <c r="N2688" s="122"/>
      <c r="O2688" s="122"/>
      <c r="P2688" s="122"/>
      <c r="Q2688" s="122"/>
      <c r="R2688" s="122"/>
      <c r="S2688" s="122"/>
      <c r="T2688" s="122"/>
      <c r="U2688" s="122"/>
      <c r="V2688" s="122"/>
      <c r="W2688" s="122"/>
      <c r="X2688" s="122"/>
      <c r="Y2688" s="122"/>
      <c r="Z2688" s="122"/>
      <c r="AA2688" s="122"/>
      <c r="AB2688" s="122"/>
      <c r="AC2688" s="122"/>
      <c r="AD2688" s="122"/>
      <c r="AE2688" s="122"/>
      <c r="AF2688" s="122"/>
      <c r="AG2688" s="122"/>
      <c r="AH2688" s="122"/>
      <c r="AI2688" s="122"/>
      <c r="AJ2688" s="122"/>
      <c r="AK2688" s="122"/>
      <c r="AL2688" s="122"/>
      <c r="AM2688" s="122"/>
      <c r="AN2688" s="122"/>
      <c r="AQ2688" t="str">
        <f>IF(AND(OR($B$1="ALL",$B$1=C2688),OR($E$1="ALL",$E$1=D2688),OR($B$2="ALL",$B$2=A2688),OR($E$2="ALL",IFERROR(SEARCH($E$2,B2688),0)&gt;0)),"MATCH","")</f>
        <v/>
      </c>
    </row>
    <row r="2689" spans="1:43" ht="14.25" customHeight="1" x14ac:dyDescent="0.25">
      <c r="A2689" s="108" t="s">
        <v>1137</v>
      </c>
      <c r="B2689" s="136" t="s">
        <v>1138</v>
      </c>
      <c r="C2689" s="136" t="s">
        <v>1139</v>
      </c>
      <c r="D2689" s="136" t="s">
        <v>1140</v>
      </c>
      <c r="E2689" s="136" t="s">
        <v>1141</v>
      </c>
      <c r="F2689" s="136" t="s">
        <v>1142</v>
      </c>
      <c r="G2689" s="136" t="s">
        <v>1143</v>
      </c>
      <c r="H2689" s="136" t="s">
        <v>1144</v>
      </c>
      <c r="I2689" s="136" t="s">
        <v>1145</v>
      </c>
      <c r="J2689" s="136" t="s">
        <v>1146</v>
      </c>
      <c r="K2689" s="136" t="s">
        <v>1147</v>
      </c>
      <c r="L2689" s="136" t="s">
        <v>1148</v>
      </c>
      <c r="M2689" s="136" t="s">
        <v>1149</v>
      </c>
      <c r="N2689" s="136" t="s">
        <v>1150</v>
      </c>
      <c r="O2689" s="136" t="s">
        <v>1151</v>
      </c>
      <c r="P2689" s="136" t="s">
        <v>1152</v>
      </c>
      <c r="Q2689" s="136" t="s">
        <v>1153</v>
      </c>
      <c r="R2689" s="136" t="s">
        <v>1154</v>
      </c>
      <c r="S2689" s="136" t="s">
        <v>1155</v>
      </c>
      <c r="T2689" s="136" t="s">
        <v>1156</v>
      </c>
      <c r="U2689" s="136" t="s">
        <v>1157</v>
      </c>
      <c r="V2689" s="136" t="s">
        <v>1158</v>
      </c>
      <c r="W2689" s="136" t="s">
        <v>1159</v>
      </c>
      <c r="X2689" s="136" t="s">
        <v>1160</v>
      </c>
      <c r="Y2689" s="136" t="s">
        <v>1161</v>
      </c>
      <c r="Z2689" s="136" t="s">
        <v>1162</v>
      </c>
      <c r="AA2689" s="136" t="s">
        <v>1163</v>
      </c>
      <c r="AB2689" s="137" t="s">
        <v>156</v>
      </c>
      <c r="AC2689" s="137" t="s">
        <v>157</v>
      </c>
      <c r="AD2689" s="137" t="s">
        <v>158</v>
      </c>
      <c r="AE2689" s="137" t="s">
        <v>139</v>
      </c>
      <c r="AF2689" s="138" t="s">
        <v>140</v>
      </c>
      <c r="AG2689" s="138" t="s">
        <v>141</v>
      </c>
      <c r="AH2689" s="138" t="s">
        <v>142</v>
      </c>
      <c r="AI2689" s="138" t="s">
        <v>143</v>
      </c>
      <c r="AJ2689" s="139" t="s">
        <v>144</v>
      </c>
      <c r="AK2689" s="139" t="s">
        <v>145</v>
      </c>
      <c r="AL2689" s="139" t="s">
        <v>146</v>
      </c>
      <c r="AM2689" s="140" t="s">
        <v>147</v>
      </c>
      <c r="AN2689" s="140" t="s">
        <v>148</v>
      </c>
      <c r="AQ2689" t="str">
        <f>AQ2688</f>
        <v/>
      </c>
    </row>
    <row r="2690" spans="1:43" ht="14.25" customHeight="1" x14ac:dyDescent="0.25">
      <c r="A2690" s="99" t="s">
        <v>1164</v>
      </c>
      <c r="B2690" s="112">
        <f>'Run Rate'!E272</f>
        <v>0</v>
      </c>
      <c r="C2690" s="112">
        <f>'Run Rate'!F272</f>
        <v>2</v>
      </c>
      <c r="D2690" s="112">
        <f>'Run Rate'!G272</f>
        <v>2</v>
      </c>
      <c r="E2690" s="112">
        <f>'Run Rate'!H272</f>
        <v>2</v>
      </c>
      <c r="F2690" s="112">
        <f>'Run Rate'!I272</f>
        <v>0</v>
      </c>
      <c r="G2690" s="112">
        <f>'Run Rate'!J272</f>
        <v>3</v>
      </c>
      <c r="H2690" s="112">
        <f>'Run Rate'!K272</f>
        <v>3</v>
      </c>
      <c r="I2690" s="112">
        <f>'Run Rate'!L272</f>
        <v>5</v>
      </c>
      <c r="J2690" s="112">
        <f>'Run Rate'!M272</f>
        <v>1</v>
      </c>
      <c r="K2690" s="112">
        <f>'Run Rate'!N272</f>
        <v>1</v>
      </c>
      <c r="L2690" s="112">
        <f>'Run Rate'!O272</f>
        <v>0</v>
      </c>
      <c r="M2690" s="112">
        <f>'Run Rate'!P272</f>
        <v>2</v>
      </c>
      <c r="N2690" s="112">
        <f>'Run Rate'!Q272</f>
        <v>3</v>
      </c>
      <c r="O2690" s="112">
        <f>'Run Rate'!R272</f>
        <v>4</v>
      </c>
      <c r="P2690" s="112">
        <f>'Run Rate'!S272</f>
        <v>0</v>
      </c>
      <c r="Q2690" s="112">
        <f>'Run Rate'!T272</f>
        <v>0</v>
      </c>
      <c r="R2690" s="112">
        <f>'Run Rate'!U272</f>
        <v>1</v>
      </c>
      <c r="S2690" s="112">
        <f>'Run Rate'!V272</f>
        <v>0</v>
      </c>
      <c r="T2690" s="112">
        <f>'Run Rate'!W272</f>
        <v>0</v>
      </c>
      <c r="U2690" s="112">
        <f>'Run Rate'!X272</f>
        <v>0</v>
      </c>
      <c r="V2690" s="112">
        <f>'Run Rate'!Y272</f>
        <v>0</v>
      </c>
      <c r="W2690" s="112">
        <f>'Run Rate'!Z272</f>
        <v>0</v>
      </c>
      <c r="X2690" s="112">
        <f>'Run Rate'!AA272</f>
        <v>1</v>
      </c>
      <c r="Y2690" s="112">
        <f>'Run Rate'!AB272</f>
        <v>0</v>
      </c>
      <c r="Z2690" s="112">
        <f>'Run Rate'!AC272</f>
        <v>0</v>
      </c>
      <c r="AA2690" s="112">
        <f>'Run Rate'!AD272</f>
        <v>0</v>
      </c>
      <c r="AB2690" s="113">
        <v>0</v>
      </c>
      <c r="AC2690" s="112">
        <v>0</v>
      </c>
      <c r="AD2690" s="112">
        <v>0</v>
      </c>
      <c r="AE2690" s="112">
        <v>0</v>
      </c>
      <c r="AF2690" s="112">
        <v>0</v>
      </c>
      <c r="AG2690" s="112">
        <v>0</v>
      </c>
      <c r="AH2690" s="112">
        <v>0</v>
      </c>
      <c r="AI2690" s="112">
        <v>0</v>
      </c>
      <c r="AJ2690" s="112">
        <v>0</v>
      </c>
      <c r="AK2690" s="112">
        <v>0</v>
      </c>
      <c r="AL2690" s="112">
        <v>0</v>
      </c>
      <c r="AM2690" s="112">
        <v>0</v>
      </c>
      <c r="AN2690" s="112">
        <v>0</v>
      </c>
      <c r="AQ2690" t="str">
        <f>AQ2688</f>
        <v/>
      </c>
    </row>
    <row r="2691" spans="1:43" ht="14.25" customHeight="1" x14ac:dyDescent="0.25">
      <c r="A2691" s="99" t="s">
        <v>1165</v>
      </c>
      <c r="B2691" s="114"/>
      <c r="C2691" s="114"/>
      <c r="D2691" s="114"/>
      <c r="E2691" s="114"/>
      <c r="F2691" s="114"/>
      <c r="G2691" s="114"/>
      <c r="H2691" s="114"/>
      <c r="I2691" s="114"/>
      <c r="J2691" s="114"/>
      <c r="K2691" s="114"/>
      <c r="L2691" s="114"/>
      <c r="M2691" s="114"/>
      <c r="N2691" s="114"/>
      <c r="O2691" s="114"/>
      <c r="P2691" s="114"/>
      <c r="Q2691" s="114"/>
      <c r="R2691" s="114"/>
      <c r="S2691" s="114"/>
      <c r="T2691" s="114"/>
      <c r="U2691" s="114"/>
      <c r="V2691" s="114"/>
      <c r="W2691" s="115"/>
      <c r="X2691" s="115"/>
      <c r="Y2691" s="115"/>
      <c r="Z2691" s="115"/>
      <c r="AA2691" s="112" t="s">
        <v>1166</v>
      </c>
      <c r="AB2691" s="113"/>
      <c r="AC2691" s="112"/>
      <c r="AD2691" s="112"/>
      <c r="AE2691" s="112"/>
      <c r="AF2691" s="112"/>
      <c r="AG2691" s="112"/>
      <c r="AH2691" s="112"/>
      <c r="AI2691" s="112"/>
      <c r="AJ2691" s="112"/>
      <c r="AK2691" s="112"/>
      <c r="AL2691" s="112"/>
      <c r="AM2691" s="112"/>
      <c r="AN2691" s="112"/>
      <c r="AQ2691" t="str">
        <f>AQ2688</f>
        <v/>
      </c>
    </row>
    <row r="2692" spans="1:43" ht="14.25" customHeight="1" x14ac:dyDescent="0.25">
      <c r="A2692" s="99" t="s">
        <v>1167</v>
      </c>
      <c r="B2692" s="114"/>
      <c r="C2692" s="114"/>
      <c r="D2692" s="114"/>
      <c r="E2692" s="114"/>
      <c r="F2692" s="114"/>
      <c r="G2692" s="114"/>
      <c r="H2692" s="114"/>
      <c r="I2692" s="114"/>
      <c r="J2692" s="114"/>
      <c r="K2692" s="114"/>
      <c r="L2692" s="114"/>
      <c r="M2692" s="114"/>
      <c r="N2692" s="114"/>
      <c r="O2692" s="114"/>
      <c r="P2692" s="114"/>
      <c r="Q2692" s="114"/>
      <c r="R2692" s="114"/>
      <c r="S2692" s="114"/>
      <c r="T2692" s="114"/>
      <c r="U2692" s="114"/>
      <c r="V2692" s="114"/>
      <c r="W2692" s="115"/>
      <c r="X2692" s="116"/>
      <c r="Y2692" s="117"/>
      <c r="Z2692" s="115"/>
      <c r="AA2692" s="112" t="s">
        <v>1168</v>
      </c>
      <c r="AB2692" s="113">
        <f>'Demand Input VP'!B1349</f>
        <v>0</v>
      </c>
      <c r="AC2692" s="112">
        <f>'Demand Input VP'!C1349</f>
        <v>0</v>
      </c>
      <c r="AD2692" s="112">
        <f>'Demand Input VP'!D1349</f>
        <v>0</v>
      </c>
      <c r="AE2692" s="112">
        <f>'Demand Input VP'!E1349</f>
        <v>0</v>
      </c>
      <c r="AF2692" s="112">
        <f>'Demand Input VP'!F1349</f>
        <v>0</v>
      </c>
      <c r="AG2692" s="112">
        <f>'Demand Input VP'!G1349</f>
        <v>0</v>
      </c>
      <c r="AH2692" s="112">
        <f>'Demand Input VP'!H1349</f>
        <v>0</v>
      </c>
      <c r="AI2692" s="112">
        <f>'Demand Input VP'!I1349</f>
        <v>0</v>
      </c>
      <c r="AJ2692" s="112">
        <f>'Demand Input VP'!J1349</f>
        <v>0</v>
      </c>
      <c r="AK2692" s="112">
        <f>'Demand Input VP'!K1349</f>
        <v>0</v>
      </c>
      <c r="AL2692" s="112">
        <f>'Demand Input VP'!L1349</f>
        <v>0</v>
      </c>
      <c r="AM2692" s="112">
        <f>'Demand Input VP'!M1349</f>
        <v>0</v>
      </c>
      <c r="AN2692" s="112">
        <f>'Demand Input VP'!N1349</f>
        <v>0</v>
      </c>
      <c r="AQ2692" t="str">
        <f>AQ2688</f>
        <v/>
      </c>
    </row>
    <row r="2693" spans="1:43" ht="14.25" customHeight="1" x14ac:dyDescent="0.25">
      <c r="A2693" s="99" t="s">
        <v>1169</v>
      </c>
      <c r="B2693" s="118"/>
      <c r="C2693" s="118"/>
      <c r="D2693" s="118"/>
      <c r="E2693" s="118"/>
      <c r="F2693" s="118"/>
      <c r="G2693" s="118"/>
      <c r="H2693" s="118"/>
      <c r="I2693" s="118"/>
      <c r="J2693" s="118"/>
      <c r="K2693" s="118"/>
      <c r="L2693" s="118"/>
      <c r="M2693" s="118"/>
      <c r="N2693" s="118"/>
      <c r="O2693" s="118"/>
      <c r="P2693" s="118"/>
      <c r="Q2693" s="118"/>
      <c r="R2693" s="118"/>
      <c r="S2693" s="118"/>
      <c r="T2693" s="118"/>
      <c r="U2693" s="118"/>
      <c r="V2693" s="118"/>
      <c r="W2693" s="115"/>
      <c r="X2693" s="116"/>
      <c r="Y2693" s="117"/>
      <c r="Z2693" s="119"/>
      <c r="AA2693" s="120" t="s">
        <v>1170</v>
      </c>
      <c r="AB2693" s="121">
        <f>'Demand Input VP'!B1348</f>
        <v>0</v>
      </c>
      <c r="AC2693" s="120">
        <f>'Demand Input VP'!C1348</f>
        <v>0</v>
      </c>
      <c r="AD2693" s="120">
        <f>'Demand Input VP'!D1348</f>
        <v>0</v>
      </c>
      <c r="AE2693" s="120">
        <f>'Demand Input VP'!E1348</f>
        <v>0</v>
      </c>
      <c r="AF2693" s="120">
        <f>'Demand Input VP'!F1348</f>
        <v>0</v>
      </c>
      <c r="AG2693" s="120">
        <f>'Demand Input VP'!G1348</f>
        <v>0</v>
      </c>
      <c r="AH2693" s="120">
        <f>'Demand Input VP'!H1348</f>
        <v>0</v>
      </c>
      <c r="AI2693" s="120">
        <f>'Demand Input VP'!I1348</f>
        <v>0</v>
      </c>
      <c r="AJ2693" s="120">
        <f>'Demand Input VP'!J1348</f>
        <v>0</v>
      </c>
      <c r="AK2693" s="120">
        <f>'Demand Input VP'!K1348</f>
        <v>0</v>
      </c>
      <c r="AL2693" s="120">
        <f>'Demand Input VP'!L1348</f>
        <v>0</v>
      </c>
      <c r="AM2693" s="120">
        <f>'Demand Input VP'!M1348</f>
        <v>0</v>
      </c>
      <c r="AN2693" s="120">
        <f>'Demand Input VP'!N1348</f>
        <v>0</v>
      </c>
      <c r="AQ2693" t="str">
        <f>AQ2688</f>
        <v/>
      </c>
    </row>
    <row r="2694" spans="1:43" ht="14.25" customHeight="1" x14ac:dyDescent="0.25">
      <c r="A2694" s="1"/>
      <c r="B2694" s="122"/>
      <c r="C2694" s="122"/>
      <c r="D2694" s="122"/>
      <c r="E2694" s="122"/>
      <c r="F2694" s="122"/>
      <c r="G2694" s="122"/>
      <c r="H2694" s="122"/>
      <c r="I2694" s="122"/>
      <c r="J2694" s="122"/>
      <c r="K2694" s="122"/>
      <c r="L2694" s="122"/>
      <c r="M2694" s="122"/>
      <c r="N2694" s="122"/>
      <c r="O2694" s="122"/>
      <c r="P2694" s="122"/>
      <c r="Q2694" s="122"/>
      <c r="R2694" s="122"/>
      <c r="S2694" s="122"/>
      <c r="T2694" s="122"/>
      <c r="U2694" s="122"/>
      <c r="V2694" s="122"/>
      <c r="W2694" s="123"/>
      <c r="X2694" s="116"/>
      <c r="Y2694" s="117"/>
      <c r="Z2694" s="123"/>
      <c r="AA2694" s="112" t="s">
        <v>1171</v>
      </c>
      <c r="AB2694" s="113">
        <f>'Demand Input MP'!B1349</f>
        <v>0</v>
      </c>
      <c r="AC2694" s="112">
        <f>'Demand Input MP'!C1349</f>
        <v>0</v>
      </c>
      <c r="AD2694" s="112">
        <f>'Demand Input MP'!D1349</f>
        <v>0</v>
      </c>
      <c r="AE2694" s="112">
        <f>'Demand Input MP'!E1349</f>
        <v>0</v>
      </c>
      <c r="AF2694" s="112">
        <f>'Demand Input MP'!F1349</f>
        <v>0</v>
      </c>
      <c r="AG2694" s="112">
        <f>'Demand Input MP'!G1349</f>
        <v>0</v>
      </c>
      <c r="AH2694" s="112">
        <f>'Demand Input MP'!H1349</f>
        <v>0</v>
      </c>
      <c r="AI2694" s="112">
        <f>'Demand Input MP'!I1349</f>
        <v>0</v>
      </c>
      <c r="AJ2694" s="112">
        <f>'Demand Input MP'!J1349</f>
        <v>0</v>
      </c>
      <c r="AK2694" s="112">
        <f>'Demand Input MP'!K1349</f>
        <v>0</v>
      </c>
      <c r="AL2694" s="112">
        <f>'Demand Input MP'!L1349</f>
        <v>0</v>
      </c>
      <c r="AM2694" s="112">
        <f>'Demand Input MP'!M1349</f>
        <v>0</v>
      </c>
      <c r="AN2694" s="112">
        <f>'Demand Input MP'!N1349</f>
        <v>0</v>
      </c>
      <c r="AQ2694" t="str">
        <f>AQ2688</f>
        <v/>
      </c>
    </row>
    <row r="2695" spans="1:43" ht="14.25" customHeight="1" x14ac:dyDescent="0.25">
      <c r="A2695" s="1"/>
      <c r="B2695" s="122"/>
      <c r="C2695" s="122"/>
      <c r="D2695" s="122"/>
      <c r="E2695" s="122"/>
      <c r="F2695" s="122"/>
      <c r="G2695" s="122"/>
      <c r="H2695" s="122"/>
      <c r="I2695" s="122"/>
      <c r="J2695" s="122"/>
      <c r="K2695" s="122"/>
      <c r="L2695" s="122"/>
      <c r="M2695" s="122"/>
      <c r="N2695" s="122"/>
      <c r="O2695" s="122"/>
      <c r="P2695" s="122"/>
      <c r="Q2695" s="122"/>
      <c r="R2695" s="122"/>
      <c r="S2695" s="122"/>
      <c r="T2695" s="122"/>
      <c r="U2695" s="122"/>
      <c r="V2695" s="124" t="s">
        <v>91</v>
      </c>
      <c r="W2695" s="125">
        <f>IFERROR(IF(SUM('Run Rate History'!E272:AD272)&gt;0,(SUMPRODUCT((B2690:AA2690&gt;=PERCENTILE(B2690:AA2690,0.1))*(B2690:AA2690&lt;=PERCENTILE(B2690:AA2690,0.9))*B2690:AA2690)+SUMPRODUCT(('Run Rate History'!E272:AD272&gt;=PERCENTILE(B2690:AA2690,0.1))*('Run Rate History'!E272:AD272&lt;=PERCENTILE(B2690:AA2690,0.9))*'Run Rate History'!E272:AD272))/(SUMPRODUCT((B2690:AA2690&gt;=PERCENTILE(B2690:AA2690,0.1))*(B2690:AA2690&lt;=PERCENTILE(B2690:AA2690,0.9))*1)+SUMPRODUCT(('Run Rate History'!E272:AD272&gt;=PERCENTILE(B2690:AA2690,0.1))*('Run Rate History'!E272:AD272&lt;=PERCENTILE(B2690:AA2690,0.9))*1)),TRIMMEAN(B2690:AA2690,0.15)),0)</f>
        <v>1.0416666666666667</v>
      </c>
      <c r="X2695" s="126" t="s">
        <v>1172</v>
      </c>
      <c r="Y2695" s="127">
        <f>SUM(B2690:AA2690)/26</f>
        <v>1.1538461538461537</v>
      </c>
      <c r="Z2695" s="128"/>
      <c r="AA2695" s="112" t="s">
        <v>1173</v>
      </c>
      <c r="AB2695" s="113">
        <f>'Demand Input MP'!B1348</f>
        <v>0</v>
      </c>
      <c r="AC2695" s="112">
        <f>'Demand Input MP'!C1348</f>
        <v>0</v>
      </c>
      <c r="AD2695" s="112">
        <f>'Demand Input MP'!D1348</f>
        <v>0</v>
      </c>
      <c r="AE2695" s="112">
        <f>'Demand Input MP'!E1348</f>
        <v>0</v>
      </c>
      <c r="AF2695" s="112">
        <f>'Demand Input MP'!F1348</f>
        <v>0</v>
      </c>
      <c r="AG2695" s="112">
        <f>'Demand Input MP'!G1348</f>
        <v>0</v>
      </c>
      <c r="AH2695" s="112">
        <f>'Demand Input MP'!H1348</f>
        <v>0</v>
      </c>
      <c r="AI2695" s="112">
        <f>'Demand Input MP'!I1348</f>
        <v>0</v>
      </c>
      <c r="AJ2695" s="112">
        <f>'Demand Input MP'!J1348</f>
        <v>0</v>
      </c>
      <c r="AK2695" s="112">
        <f>'Demand Input MP'!K1348</f>
        <v>0</v>
      </c>
      <c r="AL2695" s="112">
        <f>'Demand Input MP'!L1348</f>
        <v>0</v>
      </c>
      <c r="AM2695" s="112">
        <f>'Demand Input MP'!M1348</f>
        <v>0</v>
      </c>
      <c r="AN2695" s="112">
        <f>'Demand Input MP'!N1348</f>
        <v>0</v>
      </c>
      <c r="AQ2695" t="str">
        <f>AQ2688</f>
        <v/>
      </c>
    </row>
    <row r="2696" spans="1:43" ht="14.25" customHeight="1" x14ac:dyDescent="0.25">
      <c r="A2696" s="1"/>
      <c r="B2696" s="122"/>
      <c r="C2696" s="122"/>
      <c r="D2696" s="122"/>
      <c r="E2696" s="122"/>
      <c r="F2696" s="122"/>
      <c r="G2696" s="122"/>
      <c r="H2696" s="122"/>
      <c r="I2696" s="122"/>
      <c r="J2696" s="122"/>
      <c r="K2696" s="122"/>
      <c r="L2696" s="122"/>
      <c r="M2696" s="122"/>
      <c r="N2696" s="122"/>
      <c r="O2696" s="122"/>
      <c r="P2696" s="122"/>
      <c r="Q2696" s="122"/>
      <c r="R2696" s="122"/>
      <c r="S2696" s="122"/>
      <c r="T2696" s="122"/>
      <c r="U2696" s="122"/>
      <c r="V2696" s="124" t="s">
        <v>94</v>
      </c>
      <c r="W2696" s="125">
        <f>IFERROR((1*MIN(MAX(X2690,0.5*IF(SUM('Run Rate History'!E272:AD272)&gt;0,(MEDIAN(IF(B2690:AA2690&gt;0,B2690:AA2690))+MEDIAN(IF('Run Rate History'!E272:AD272&gt;0,'Run Rate History'!E272:AD272)))/2,MEDIAN(IF(B2690:AA2690&gt;0,B2690:AA2690)))),2*IF(SUM('Run Rate History'!E272:AD272)&gt;0,(MEDIAN(IF(B2690:AA2690&gt;0,B2690:AA2690))+MEDIAN(IF('Run Rate History'!E272:AD272&gt;0,'Run Rate History'!E272:AD272)))/2,MEDIAN(IF(B2690:AA2690&gt;0,B2690:AA2690))))+2*MIN(MAX(Y2690,0.5*IF(SUM('Run Rate History'!E272:AD272)&gt;0,(MEDIAN(IF(B2690:AA2690&gt;0,B2690:AA2690))+MEDIAN(IF('Run Rate History'!E272:AD272&gt;0,'Run Rate History'!E272:AD272)))/2,MEDIAN(IF(B2690:AA2690&gt;0,B2690:AA2690)))),2*IF(SUM('Run Rate History'!E272:AD272)&gt;0,(MEDIAN(IF(B2690:AA2690&gt;0,B2690:AA2690))+MEDIAN(IF('Run Rate History'!E272:AD272&gt;0,'Run Rate History'!E272:AD272)))/2,MEDIAN(IF(B2690:AA2690&gt;0,B2690:AA2690))))+3*MIN(MAX(Z2690,0.5*IF(SUM('Run Rate History'!E272:AD272)&gt;0,(MEDIAN(IF(B2690:AA2690&gt;0,B2690:AA2690))+MEDIAN(IF('Run Rate History'!E272:AD272&gt;0,'Run Rate History'!E272:AD272)))/2,MEDIAN(IF(B2690:AA2690&gt;0,B2690:AA2690)))),2*IF(SUM('Run Rate History'!E272:AD272)&gt;0,(MEDIAN(IF(B2690:AA2690&gt;0,B2690:AA2690))+MEDIAN(IF('Run Rate History'!E272:AD272&gt;0,'Run Rate History'!E272:AD272)))/2,MEDIAN(IF(B2690:AA2690&gt;0,B2690:AA2690))))+4*MIN(MAX(AA2690,0.5*IF(SUM('Run Rate History'!E272:AD272)&gt;0,(MEDIAN(IF(B2690:AA2690&gt;0,B2690:AA2690))+MEDIAN(IF('Run Rate History'!E272:AD272&gt;0,'Run Rate History'!E272:AD272)))/2,MEDIAN(IF(B2690:AA2690&gt;0,B2690:AA2690)))),2*IF(SUM('Run Rate History'!E272:AD272)&gt;0,(MEDIAN(IF(B2690:AA2690&gt;0,B2690:AA2690))+MEDIAN(IF('Run Rate History'!E272:AD272&gt;0,'Run Rate History'!E272:AD272)))/2,MEDIAN(IF(B2690:AA2690&gt;0,B2690:AA2690)))))/10,0)</f>
        <v>0</v>
      </c>
      <c r="X2696" s="129" t="s">
        <v>1174</v>
      </c>
      <c r="Y2696" s="130">
        <f>IFERROR(VLOOKUP(A2688,'Stanje zaliha'!A:E,5,FALSE()),0)</f>
        <v>2</v>
      </c>
      <c r="Z2696" s="131"/>
      <c r="AA2696" s="113" t="s">
        <v>1175</v>
      </c>
      <c r="AB2696" s="118">
        <f t="shared" ref="AB2696:AN2696" si="536">SUM(AB2692:AB2695)</f>
        <v>0</v>
      </c>
      <c r="AC2696" s="118">
        <f t="shared" si="536"/>
        <v>0</v>
      </c>
      <c r="AD2696" s="118">
        <f t="shared" si="536"/>
        <v>0</v>
      </c>
      <c r="AE2696" s="118">
        <f t="shared" si="536"/>
        <v>0</v>
      </c>
      <c r="AF2696" s="118">
        <f t="shared" si="536"/>
        <v>0</v>
      </c>
      <c r="AG2696" s="118">
        <f t="shared" si="536"/>
        <v>0</v>
      </c>
      <c r="AH2696" s="118">
        <f t="shared" si="536"/>
        <v>0</v>
      </c>
      <c r="AI2696" s="118">
        <f t="shared" si="536"/>
        <v>0</v>
      </c>
      <c r="AJ2696" s="118">
        <f t="shared" si="536"/>
        <v>0</v>
      </c>
      <c r="AK2696" s="118">
        <f t="shared" si="536"/>
        <v>0</v>
      </c>
      <c r="AL2696" s="118">
        <f t="shared" si="536"/>
        <v>0</v>
      </c>
      <c r="AM2696" s="118">
        <f t="shared" si="536"/>
        <v>0</v>
      </c>
      <c r="AN2696" s="118">
        <f t="shared" si="536"/>
        <v>0</v>
      </c>
      <c r="AQ2696" t="str">
        <f>AQ2688</f>
        <v/>
      </c>
    </row>
    <row r="2697" spans="1:43" ht="14.25" customHeight="1" x14ac:dyDescent="0.25">
      <c r="A2697" s="1"/>
      <c r="B2697" s="122"/>
      <c r="C2697" s="122"/>
      <c r="D2697" s="122"/>
      <c r="E2697" s="122"/>
      <c r="F2697" s="122"/>
      <c r="G2697" s="122"/>
      <c r="H2697" s="122"/>
      <c r="I2697" s="122"/>
      <c r="J2697" s="122"/>
      <c r="K2697" s="122"/>
      <c r="L2697" s="122"/>
      <c r="M2697" s="122"/>
      <c r="N2697" s="122"/>
      <c r="O2697" s="122"/>
      <c r="P2697" s="122"/>
      <c r="Q2697" s="122"/>
      <c r="R2697" s="122"/>
      <c r="S2697" s="122"/>
      <c r="T2697" s="122"/>
      <c r="U2697" s="122"/>
      <c r="V2697" s="124" t="s">
        <v>95</v>
      </c>
      <c r="W2697" s="125">
        <f>IFERROR(0.6*W2696+0.4*W2695,0)</f>
        <v>0.41666666666666674</v>
      </c>
      <c r="X2697" s="132" t="s">
        <v>1176</v>
      </c>
      <c r="Y2697" s="133">
        <f>IFERROR(SUMIF('Popis poslanih narudžbi'!A:A,A2688,'Popis poslanih narudžbi'!C:C),0)</f>
        <v>0</v>
      </c>
      <c r="Z2697" s="131"/>
      <c r="AA2697" s="134" t="s">
        <v>1177</v>
      </c>
      <c r="AB2697" s="118">
        <f t="shared" ref="AB2697:AN2697" si="537">AB2690+AB2696</f>
        <v>0</v>
      </c>
      <c r="AC2697" s="118">
        <f t="shared" si="537"/>
        <v>0</v>
      </c>
      <c r="AD2697" s="118">
        <f t="shared" si="537"/>
        <v>0</v>
      </c>
      <c r="AE2697" s="118">
        <f t="shared" si="537"/>
        <v>0</v>
      </c>
      <c r="AF2697" s="118">
        <f t="shared" si="537"/>
        <v>0</v>
      </c>
      <c r="AG2697" s="118">
        <f t="shared" si="537"/>
        <v>0</v>
      </c>
      <c r="AH2697" s="118">
        <f t="shared" si="537"/>
        <v>0</v>
      </c>
      <c r="AI2697" s="118">
        <f t="shared" si="537"/>
        <v>0</v>
      </c>
      <c r="AJ2697" s="118">
        <f t="shared" si="537"/>
        <v>0</v>
      </c>
      <c r="AK2697" s="118">
        <f t="shared" si="537"/>
        <v>0</v>
      </c>
      <c r="AL2697" s="118">
        <f t="shared" si="537"/>
        <v>0</v>
      </c>
      <c r="AM2697" s="118">
        <f t="shared" si="537"/>
        <v>0</v>
      </c>
      <c r="AN2697" s="118">
        <f t="shared" si="537"/>
        <v>0</v>
      </c>
      <c r="AQ2697" t="str">
        <f>AQ2688</f>
        <v/>
      </c>
    </row>
    <row r="2698" spans="1:43" ht="14.25" customHeight="1" x14ac:dyDescent="0.25">
      <c r="A2698" s="107" t="str">
        <f>'Run Rate'!A273</f>
        <v>SHM00085</v>
      </c>
      <c r="B2698" s="135" t="str">
        <f>'Run Rate'!B273</f>
        <v>DEFENDER, GymHub, 600 ml</v>
      </c>
      <c r="C2698" s="135" t="str">
        <f>'Run Rate'!C273</f>
        <v>DRINKWARE I HOME</v>
      </c>
      <c r="D2698" s="135" t="str">
        <f>'Run Rate'!D273</f>
        <v>02 SILVER</v>
      </c>
      <c r="E2698" s="122"/>
      <c r="F2698" s="122"/>
      <c r="G2698" s="122"/>
      <c r="H2698" s="122"/>
      <c r="I2698" s="122"/>
      <c r="J2698" s="122"/>
      <c r="K2698" s="122"/>
      <c r="L2698" s="122"/>
      <c r="M2698" s="122"/>
      <c r="N2698" s="122"/>
      <c r="O2698" s="122"/>
      <c r="P2698" s="122"/>
      <c r="Q2698" s="122"/>
      <c r="R2698" s="122"/>
      <c r="S2698" s="122"/>
      <c r="T2698" s="122"/>
      <c r="U2698" s="122"/>
      <c r="V2698" s="122"/>
      <c r="W2698" s="122"/>
      <c r="X2698" s="122"/>
      <c r="Y2698" s="122"/>
      <c r="Z2698" s="122"/>
      <c r="AA2698" s="122"/>
      <c r="AB2698" s="122"/>
      <c r="AC2698" s="122"/>
      <c r="AD2698" s="122"/>
      <c r="AE2698" s="122"/>
      <c r="AF2698" s="122"/>
      <c r="AG2698" s="122"/>
      <c r="AH2698" s="122"/>
      <c r="AI2698" s="122"/>
      <c r="AJ2698" s="122"/>
      <c r="AK2698" s="122"/>
      <c r="AL2698" s="122"/>
      <c r="AM2698" s="122"/>
      <c r="AN2698" s="122"/>
      <c r="AQ2698" t="str">
        <f>IF(AND(OR($B$1="ALL",$B$1=C2698),OR($E$1="ALL",$E$1=D2698),OR($B$2="ALL",$B$2=A2698),OR($E$2="ALL",IFERROR(SEARCH($E$2,B2698),0)&gt;0)),"MATCH","")</f>
        <v/>
      </c>
    </row>
    <row r="2699" spans="1:43" ht="14.25" customHeight="1" x14ac:dyDescent="0.25">
      <c r="A2699" s="108" t="s">
        <v>1137</v>
      </c>
      <c r="B2699" s="136" t="s">
        <v>1138</v>
      </c>
      <c r="C2699" s="136" t="s">
        <v>1139</v>
      </c>
      <c r="D2699" s="136" t="s">
        <v>1140</v>
      </c>
      <c r="E2699" s="136" t="s">
        <v>1141</v>
      </c>
      <c r="F2699" s="136" t="s">
        <v>1142</v>
      </c>
      <c r="G2699" s="136" t="s">
        <v>1143</v>
      </c>
      <c r="H2699" s="136" t="s">
        <v>1144</v>
      </c>
      <c r="I2699" s="136" t="s">
        <v>1145</v>
      </c>
      <c r="J2699" s="136" t="s">
        <v>1146</v>
      </c>
      <c r="K2699" s="136" t="s">
        <v>1147</v>
      </c>
      <c r="L2699" s="136" t="s">
        <v>1148</v>
      </c>
      <c r="M2699" s="136" t="s">
        <v>1149</v>
      </c>
      <c r="N2699" s="136" t="s">
        <v>1150</v>
      </c>
      <c r="O2699" s="136" t="s">
        <v>1151</v>
      </c>
      <c r="P2699" s="136" t="s">
        <v>1152</v>
      </c>
      <c r="Q2699" s="136" t="s">
        <v>1153</v>
      </c>
      <c r="R2699" s="136" t="s">
        <v>1154</v>
      </c>
      <c r="S2699" s="136" t="s">
        <v>1155</v>
      </c>
      <c r="T2699" s="136" t="s">
        <v>1156</v>
      </c>
      <c r="U2699" s="136" t="s">
        <v>1157</v>
      </c>
      <c r="V2699" s="136" t="s">
        <v>1158</v>
      </c>
      <c r="W2699" s="136" t="s">
        <v>1159</v>
      </c>
      <c r="X2699" s="136" t="s">
        <v>1160</v>
      </c>
      <c r="Y2699" s="136" t="s">
        <v>1161</v>
      </c>
      <c r="Z2699" s="136" t="s">
        <v>1162</v>
      </c>
      <c r="AA2699" s="136" t="s">
        <v>1163</v>
      </c>
      <c r="AB2699" s="137" t="s">
        <v>156</v>
      </c>
      <c r="AC2699" s="137" t="s">
        <v>157</v>
      </c>
      <c r="AD2699" s="137" t="s">
        <v>158</v>
      </c>
      <c r="AE2699" s="137" t="s">
        <v>139</v>
      </c>
      <c r="AF2699" s="138" t="s">
        <v>140</v>
      </c>
      <c r="AG2699" s="138" t="s">
        <v>141</v>
      </c>
      <c r="AH2699" s="138" t="s">
        <v>142</v>
      </c>
      <c r="AI2699" s="138" t="s">
        <v>143</v>
      </c>
      <c r="AJ2699" s="139" t="s">
        <v>144</v>
      </c>
      <c r="AK2699" s="139" t="s">
        <v>145</v>
      </c>
      <c r="AL2699" s="139" t="s">
        <v>146</v>
      </c>
      <c r="AM2699" s="140" t="s">
        <v>147</v>
      </c>
      <c r="AN2699" s="140" t="s">
        <v>148</v>
      </c>
      <c r="AQ2699" t="str">
        <f>AQ2698</f>
        <v/>
      </c>
    </row>
    <row r="2700" spans="1:43" ht="14.25" customHeight="1" x14ac:dyDescent="0.25">
      <c r="A2700" s="99" t="s">
        <v>1164</v>
      </c>
      <c r="B2700" s="112">
        <f>'Run Rate'!E273</f>
        <v>50</v>
      </c>
      <c r="C2700" s="112">
        <f>'Run Rate'!F273</f>
        <v>51</v>
      </c>
      <c r="D2700" s="112">
        <f>'Run Rate'!G273</f>
        <v>53</v>
      </c>
      <c r="E2700" s="112">
        <f>'Run Rate'!H273</f>
        <v>37</v>
      </c>
      <c r="F2700" s="112">
        <f>'Run Rate'!I273</f>
        <v>32</v>
      </c>
      <c r="G2700" s="112">
        <f>'Run Rate'!J273</f>
        <v>46</v>
      </c>
      <c r="H2700" s="112">
        <f>'Run Rate'!K273</f>
        <v>63</v>
      </c>
      <c r="I2700" s="112">
        <f>'Run Rate'!L273</f>
        <v>37</v>
      </c>
      <c r="J2700" s="112">
        <f>'Run Rate'!M273</f>
        <v>51</v>
      </c>
      <c r="K2700" s="112">
        <f>'Run Rate'!N273</f>
        <v>43</v>
      </c>
      <c r="L2700" s="112">
        <f>'Run Rate'!O273</f>
        <v>36</v>
      </c>
      <c r="M2700" s="112">
        <f>'Run Rate'!P273</f>
        <v>73</v>
      </c>
      <c r="N2700" s="112">
        <f>'Run Rate'!Q273</f>
        <v>54</v>
      </c>
      <c r="O2700" s="112">
        <f>'Run Rate'!R273</f>
        <v>7</v>
      </c>
      <c r="P2700" s="112">
        <f>'Run Rate'!S273</f>
        <v>7</v>
      </c>
      <c r="Q2700" s="112">
        <f>'Run Rate'!T273</f>
        <v>31</v>
      </c>
      <c r="R2700" s="112">
        <f>'Run Rate'!U273</f>
        <v>57</v>
      </c>
      <c r="S2700" s="112">
        <f>'Run Rate'!V273</f>
        <v>46</v>
      </c>
      <c r="T2700" s="112">
        <f>'Run Rate'!W273</f>
        <v>109</v>
      </c>
      <c r="U2700" s="112">
        <f>'Run Rate'!X273</f>
        <v>47</v>
      </c>
      <c r="V2700" s="112">
        <f>'Run Rate'!Y273</f>
        <v>48</v>
      </c>
      <c r="W2700" s="112">
        <f>'Run Rate'!Z273</f>
        <v>39</v>
      </c>
      <c r="X2700" s="112">
        <f>'Run Rate'!AA273</f>
        <v>41</v>
      </c>
      <c r="Y2700" s="112">
        <f>'Run Rate'!AB273</f>
        <v>66</v>
      </c>
      <c r="Z2700" s="112">
        <f>'Run Rate'!AC273</f>
        <v>50</v>
      </c>
      <c r="AA2700" s="112">
        <f>'Run Rate'!AD273</f>
        <v>202</v>
      </c>
      <c r="AB2700" s="113">
        <v>89</v>
      </c>
      <c r="AC2700" s="112">
        <v>95</v>
      </c>
      <c r="AD2700" s="112">
        <v>101</v>
      </c>
      <c r="AE2700" s="112">
        <v>106</v>
      </c>
      <c r="AF2700" s="112">
        <v>109</v>
      </c>
      <c r="AG2700" s="112">
        <v>113</v>
      </c>
      <c r="AH2700" s="112">
        <v>116</v>
      </c>
      <c r="AI2700" s="112">
        <v>118</v>
      </c>
      <c r="AJ2700" s="112">
        <v>120</v>
      </c>
      <c r="AK2700" s="112">
        <v>122</v>
      </c>
      <c r="AL2700" s="112">
        <v>123</v>
      </c>
      <c r="AM2700" s="112">
        <v>125</v>
      </c>
      <c r="AN2700" s="112">
        <v>126</v>
      </c>
      <c r="AQ2700" t="str">
        <f>AQ2698</f>
        <v/>
      </c>
    </row>
    <row r="2701" spans="1:43" ht="14.25" customHeight="1" x14ac:dyDescent="0.25">
      <c r="A2701" s="99" t="s">
        <v>1165</v>
      </c>
      <c r="B2701" s="114"/>
      <c r="C2701" s="114"/>
      <c r="D2701" s="114"/>
      <c r="E2701" s="114"/>
      <c r="F2701" s="114"/>
      <c r="G2701" s="114"/>
      <c r="H2701" s="114"/>
      <c r="I2701" s="114"/>
      <c r="J2701" s="114"/>
      <c r="K2701" s="114"/>
      <c r="L2701" s="114"/>
      <c r="M2701" s="114"/>
      <c r="N2701" s="114"/>
      <c r="O2701" s="114"/>
      <c r="P2701" s="114"/>
      <c r="Q2701" s="114"/>
      <c r="R2701" s="114"/>
      <c r="S2701" s="114"/>
      <c r="T2701" s="114"/>
      <c r="U2701" s="114"/>
      <c r="V2701" s="114"/>
      <c r="W2701" s="115"/>
      <c r="X2701" s="115"/>
      <c r="Y2701" s="115"/>
      <c r="Z2701" s="115"/>
      <c r="AA2701" s="112" t="s">
        <v>1166</v>
      </c>
      <c r="AB2701" s="113"/>
      <c r="AC2701" s="112"/>
      <c r="AD2701" s="112"/>
      <c r="AE2701" s="112"/>
      <c r="AF2701" s="112"/>
      <c r="AG2701" s="112"/>
      <c r="AH2701" s="112"/>
      <c r="AI2701" s="112"/>
      <c r="AJ2701" s="112"/>
      <c r="AK2701" s="112"/>
      <c r="AL2701" s="112"/>
      <c r="AM2701" s="112"/>
      <c r="AN2701" s="112"/>
      <c r="AQ2701" t="str">
        <f>AQ2698</f>
        <v/>
      </c>
    </row>
    <row r="2702" spans="1:43" ht="14.25" customHeight="1" x14ac:dyDescent="0.25">
      <c r="A2702" s="99" t="s">
        <v>1167</v>
      </c>
      <c r="B2702" s="114"/>
      <c r="C2702" s="114"/>
      <c r="D2702" s="114"/>
      <c r="E2702" s="114"/>
      <c r="F2702" s="114"/>
      <c r="G2702" s="114"/>
      <c r="H2702" s="114"/>
      <c r="I2702" s="114"/>
      <c r="J2702" s="114"/>
      <c r="K2702" s="114"/>
      <c r="L2702" s="114"/>
      <c r="M2702" s="114"/>
      <c r="N2702" s="114"/>
      <c r="O2702" s="114"/>
      <c r="P2702" s="114"/>
      <c r="Q2702" s="114"/>
      <c r="R2702" s="114"/>
      <c r="S2702" s="114"/>
      <c r="T2702" s="114"/>
      <c r="U2702" s="114"/>
      <c r="V2702" s="114"/>
      <c r="W2702" s="115"/>
      <c r="X2702" s="116"/>
      <c r="Y2702" s="117"/>
      <c r="Z2702" s="115"/>
      <c r="AA2702" s="112" t="s">
        <v>1168</v>
      </c>
      <c r="AB2702" s="113">
        <f>'Demand Input VP'!B1354</f>
        <v>0</v>
      </c>
      <c r="AC2702" s="112">
        <f>'Demand Input VP'!C1354</f>
        <v>0</v>
      </c>
      <c r="AD2702" s="112">
        <f>'Demand Input VP'!D1354</f>
        <v>0</v>
      </c>
      <c r="AE2702" s="112">
        <f>'Demand Input VP'!E1354</f>
        <v>0</v>
      </c>
      <c r="AF2702" s="112">
        <f>'Demand Input VP'!F1354</f>
        <v>0</v>
      </c>
      <c r="AG2702" s="112">
        <f>'Demand Input VP'!G1354</f>
        <v>0</v>
      </c>
      <c r="AH2702" s="112">
        <f>'Demand Input VP'!H1354</f>
        <v>0</v>
      </c>
      <c r="AI2702" s="112">
        <f>'Demand Input VP'!I1354</f>
        <v>0</v>
      </c>
      <c r="AJ2702" s="112">
        <f>'Demand Input VP'!J1354</f>
        <v>0</v>
      </c>
      <c r="AK2702" s="112">
        <f>'Demand Input VP'!K1354</f>
        <v>0</v>
      </c>
      <c r="AL2702" s="112">
        <f>'Demand Input VP'!L1354</f>
        <v>0</v>
      </c>
      <c r="AM2702" s="112">
        <f>'Demand Input VP'!M1354</f>
        <v>0</v>
      </c>
      <c r="AN2702" s="112">
        <f>'Demand Input VP'!N1354</f>
        <v>0</v>
      </c>
      <c r="AQ2702" t="str">
        <f>AQ2698</f>
        <v/>
      </c>
    </row>
    <row r="2703" spans="1:43" ht="14.25" customHeight="1" x14ac:dyDescent="0.25">
      <c r="A2703" s="99" t="s">
        <v>1169</v>
      </c>
      <c r="B2703" s="118"/>
      <c r="C2703" s="118"/>
      <c r="D2703" s="118"/>
      <c r="E2703" s="118"/>
      <c r="F2703" s="118"/>
      <c r="G2703" s="118"/>
      <c r="H2703" s="118"/>
      <c r="I2703" s="118"/>
      <c r="J2703" s="118"/>
      <c r="K2703" s="118"/>
      <c r="L2703" s="118"/>
      <c r="M2703" s="118"/>
      <c r="N2703" s="118"/>
      <c r="O2703" s="118"/>
      <c r="P2703" s="118"/>
      <c r="Q2703" s="118"/>
      <c r="R2703" s="118"/>
      <c r="S2703" s="118"/>
      <c r="T2703" s="118"/>
      <c r="U2703" s="118"/>
      <c r="V2703" s="118"/>
      <c r="W2703" s="115"/>
      <c r="X2703" s="116"/>
      <c r="Y2703" s="117"/>
      <c r="Z2703" s="119"/>
      <c r="AA2703" s="120" t="s">
        <v>1170</v>
      </c>
      <c r="AB2703" s="121">
        <f>'Demand Input VP'!B1353</f>
        <v>0</v>
      </c>
      <c r="AC2703" s="120">
        <f>'Demand Input VP'!C1353</f>
        <v>0</v>
      </c>
      <c r="AD2703" s="120">
        <f>'Demand Input VP'!D1353</f>
        <v>0</v>
      </c>
      <c r="AE2703" s="120">
        <f>'Demand Input VP'!E1353</f>
        <v>0</v>
      </c>
      <c r="AF2703" s="120">
        <f>'Demand Input VP'!F1353</f>
        <v>0</v>
      </c>
      <c r="AG2703" s="120">
        <f>'Demand Input VP'!G1353</f>
        <v>0</v>
      </c>
      <c r="AH2703" s="120">
        <f>'Demand Input VP'!H1353</f>
        <v>0</v>
      </c>
      <c r="AI2703" s="120">
        <f>'Demand Input VP'!I1353</f>
        <v>0</v>
      </c>
      <c r="AJ2703" s="120">
        <f>'Demand Input VP'!J1353</f>
        <v>0</v>
      </c>
      <c r="AK2703" s="120">
        <f>'Demand Input VP'!K1353</f>
        <v>0</v>
      </c>
      <c r="AL2703" s="120">
        <f>'Demand Input VP'!L1353</f>
        <v>0</v>
      </c>
      <c r="AM2703" s="120">
        <f>'Demand Input VP'!M1353</f>
        <v>0</v>
      </c>
      <c r="AN2703" s="120">
        <f>'Demand Input VP'!N1353</f>
        <v>0</v>
      </c>
      <c r="AQ2703" t="str">
        <f>AQ2698</f>
        <v/>
      </c>
    </row>
    <row r="2704" spans="1:43" ht="14.25" customHeight="1" x14ac:dyDescent="0.25">
      <c r="A2704" s="1"/>
      <c r="B2704" s="122"/>
      <c r="C2704" s="122"/>
      <c r="D2704" s="122"/>
      <c r="E2704" s="122"/>
      <c r="F2704" s="122"/>
      <c r="G2704" s="122"/>
      <c r="H2704" s="122"/>
      <c r="I2704" s="122"/>
      <c r="J2704" s="122"/>
      <c r="K2704" s="122"/>
      <c r="L2704" s="122"/>
      <c r="M2704" s="122"/>
      <c r="N2704" s="122"/>
      <c r="O2704" s="122"/>
      <c r="P2704" s="122"/>
      <c r="Q2704" s="122"/>
      <c r="R2704" s="122"/>
      <c r="S2704" s="122"/>
      <c r="T2704" s="122"/>
      <c r="U2704" s="122"/>
      <c r="V2704" s="122"/>
      <c r="W2704" s="123"/>
      <c r="X2704" s="116"/>
      <c r="Y2704" s="117"/>
      <c r="Z2704" s="123"/>
      <c r="AA2704" s="112" t="s">
        <v>1171</v>
      </c>
      <c r="AB2704" s="113">
        <f>'Demand Input MP'!B1354</f>
        <v>0</v>
      </c>
      <c r="AC2704" s="112">
        <f>'Demand Input MP'!C1354</f>
        <v>0</v>
      </c>
      <c r="AD2704" s="112">
        <f>'Demand Input MP'!D1354</f>
        <v>0</v>
      </c>
      <c r="AE2704" s="112">
        <f>'Demand Input MP'!E1354</f>
        <v>0</v>
      </c>
      <c r="AF2704" s="112">
        <f>'Demand Input MP'!F1354</f>
        <v>0</v>
      </c>
      <c r="AG2704" s="112">
        <f>'Demand Input MP'!G1354</f>
        <v>0</v>
      </c>
      <c r="AH2704" s="112">
        <f>'Demand Input MP'!H1354</f>
        <v>0</v>
      </c>
      <c r="AI2704" s="112">
        <f>'Demand Input MP'!I1354</f>
        <v>0</v>
      </c>
      <c r="AJ2704" s="112">
        <f>'Demand Input MP'!J1354</f>
        <v>0</v>
      </c>
      <c r="AK2704" s="112">
        <f>'Demand Input MP'!K1354</f>
        <v>0</v>
      </c>
      <c r="AL2704" s="112">
        <f>'Demand Input MP'!L1354</f>
        <v>0</v>
      </c>
      <c r="AM2704" s="112">
        <f>'Demand Input MP'!M1354</f>
        <v>0</v>
      </c>
      <c r="AN2704" s="112">
        <f>'Demand Input MP'!N1354</f>
        <v>0</v>
      </c>
      <c r="AQ2704" t="str">
        <f>AQ2698</f>
        <v/>
      </c>
    </row>
    <row r="2705" spans="1:43" ht="14.25" customHeight="1" x14ac:dyDescent="0.25">
      <c r="A2705" s="1"/>
      <c r="B2705" s="122"/>
      <c r="C2705" s="122"/>
      <c r="D2705" s="122"/>
      <c r="E2705" s="122"/>
      <c r="F2705" s="122"/>
      <c r="G2705" s="122"/>
      <c r="H2705" s="122"/>
      <c r="I2705" s="122"/>
      <c r="J2705" s="122"/>
      <c r="K2705" s="122"/>
      <c r="L2705" s="122"/>
      <c r="M2705" s="122"/>
      <c r="N2705" s="122"/>
      <c r="O2705" s="122"/>
      <c r="P2705" s="122"/>
      <c r="Q2705" s="122"/>
      <c r="R2705" s="122"/>
      <c r="S2705" s="122"/>
      <c r="T2705" s="122"/>
      <c r="U2705" s="122"/>
      <c r="V2705" s="124" t="s">
        <v>91</v>
      </c>
      <c r="W2705" s="125">
        <f>IFERROR(IF(SUM('Run Rate History'!E273:AD273)&gt;0,(SUMPRODUCT((B2700:AA2700&gt;=PERCENTILE(B2700:AA2700,0.1))*(B2700:AA2700&lt;=PERCENTILE(B2700:AA2700,0.9))*B2700:AA2700)+SUMPRODUCT(('Run Rate History'!E273:AD273&gt;=PERCENTILE(B2700:AA2700,0.1))*('Run Rate History'!E273:AD273&lt;=PERCENTILE(B2700:AA2700,0.9))*'Run Rate History'!E273:AD273))/(SUMPRODUCT((B2700:AA2700&gt;=PERCENTILE(B2700:AA2700,0.1))*(B2700:AA2700&lt;=PERCENTILE(B2700:AA2700,0.9))*1)+SUMPRODUCT(('Run Rate History'!E273:AD273&gt;=PERCENTILE(B2700:AA2700,0.1))*('Run Rate History'!E273:AD273&lt;=PERCENTILE(B2700:AA2700,0.9))*1)),TRIMMEAN(B2700:AA2700,0.15)),0)</f>
        <v>46.704545454545453</v>
      </c>
      <c r="X2705" s="126" t="s">
        <v>1172</v>
      </c>
      <c r="Y2705" s="127">
        <f>SUM(B2700:AA2700)/26</f>
        <v>52.92307692307692</v>
      </c>
      <c r="Z2705" s="128"/>
      <c r="AA2705" s="112" t="s">
        <v>1173</v>
      </c>
      <c r="AB2705" s="113">
        <f>'Demand Input MP'!B1353</f>
        <v>0</v>
      </c>
      <c r="AC2705" s="112">
        <f>'Demand Input MP'!C1353</f>
        <v>0</v>
      </c>
      <c r="AD2705" s="112">
        <f>'Demand Input MP'!D1353</f>
        <v>0</v>
      </c>
      <c r="AE2705" s="112">
        <f>'Demand Input MP'!E1353</f>
        <v>0</v>
      </c>
      <c r="AF2705" s="112">
        <f>'Demand Input MP'!F1353</f>
        <v>0</v>
      </c>
      <c r="AG2705" s="112">
        <f>'Demand Input MP'!G1353</f>
        <v>0</v>
      </c>
      <c r="AH2705" s="112">
        <f>'Demand Input MP'!H1353</f>
        <v>0</v>
      </c>
      <c r="AI2705" s="112">
        <f>'Demand Input MP'!I1353</f>
        <v>0</v>
      </c>
      <c r="AJ2705" s="112">
        <f>'Demand Input MP'!J1353</f>
        <v>0</v>
      </c>
      <c r="AK2705" s="112">
        <f>'Demand Input MP'!K1353</f>
        <v>0</v>
      </c>
      <c r="AL2705" s="112">
        <f>'Demand Input MP'!L1353</f>
        <v>0</v>
      </c>
      <c r="AM2705" s="112">
        <f>'Demand Input MP'!M1353</f>
        <v>0</v>
      </c>
      <c r="AN2705" s="112">
        <f>'Demand Input MP'!N1353</f>
        <v>0</v>
      </c>
      <c r="AQ2705" t="str">
        <f>AQ2698</f>
        <v/>
      </c>
    </row>
    <row r="2706" spans="1:43" ht="14.25" customHeight="1" x14ac:dyDescent="0.25">
      <c r="A2706" s="1"/>
      <c r="B2706" s="122"/>
      <c r="C2706" s="122"/>
      <c r="D2706" s="122"/>
      <c r="E2706" s="122"/>
      <c r="F2706" s="122"/>
      <c r="G2706" s="122"/>
      <c r="H2706" s="122"/>
      <c r="I2706" s="122"/>
      <c r="J2706" s="122"/>
      <c r="K2706" s="122"/>
      <c r="L2706" s="122"/>
      <c r="M2706" s="122"/>
      <c r="N2706" s="122"/>
      <c r="O2706" s="122"/>
      <c r="P2706" s="122"/>
      <c r="Q2706" s="122"/>
      <c r="R2706" s="122"/>
      <c r="S2706" s="122"/>
      <c r="T2706" s="122"/>
      <c r="U2706" s="122"/>
      <c r="V2706" s="124" t="s">
        <v>94</v>
      </c>
      <c r="W2706" s="125">
        <f>IFERROR((1*MIN(MAX(X2700,0.5*IF(SUM('Run Rate History'!E273:AD273)&gt;0,(MEDIAN(IF(B2700:AA2700&gt;0,B2700:AA2700))+MEDIAN(IF('Run Rate History'!E273:AD273&gt;0,'Run Rate History'!E273:AD273)))/2,MEDIAN(IF(B2700:AA2700&gt;0,B2700:AA2700)))),2*IF(SUM('Run Rate History'!E273:AD273)&gt;0,(MEDIAN(IF(B2700:AA2700&gt;0,B2700:AA2700))+MEDIAN(IF('Run Rate History'!E273:AD273&gt;0,'Run Rate History'!E273:AD273)))/2,MEDIAN(IF(B2700:AA2700&gt;0,B2700:AA2700))))+2*MIN(MAX(Y2700,0.5*IF(SUM('Run Rate History'!E273:AD273)&gt;0,(MEDIAN(IF(B2700:AA2700&gt;0,B2700:AA2700))+MEDIAN(IF('Run Rate History'!E273:AD273&gt;0,'Run Rate History'!E273:AD273)))/2,MEDIAN(IF(B2700:AA2700&gt;0,B2700:AA2700)))),2*IF(SUM('Run Rate History'!E273:AD273)&gt;0,(MEDIAN(IF(B2700:AA2700&gt;0,B2700:AA2700))+MEDIAN(IF('Run Rate History'!E273:AD273&gt;0,'Run Rate History'!E273:AD273)))/2,MEDIAN(IF(B2700:AA2700&gt;0,B2700:AA2700))))+3*MIN(MAX(Z2700,0.5*IF(SUM('Run Rate History'!E273:AD273)&gt;0,(MEDIAN(IF(B2700:AA2700&gt;0,B2700:AA2700))+MEDIAN(IF('Run Rate History'!E273:AD273&gt;0,'Run Rate History'!E273:AD273)))/2,MEDIAN(IF(B2700:AA2700&gt;0,B2700:AA2700)))),2*IF(SUM('Run Rate History'!E273:AD273)&gt;0,(MEDIAN(IF(B2700:AA2700&gt;0,B2700:AA2700))+MEDIAN(IF('Run Rate History'!E273:AD273&gt;0,'Run Rate History'!E273:AD273)))/2,MEDIAN(IF(B2700:AA2700&gt;0,B2700:AA2700))))+4*MIN(MAX(AA2700,0.5*IF(SUM('Run Rate History'!E273:AD273)&gt;0,(MEDIAN(IF(B2700:AA2700&gt;0,B2700:AA2700))+MEDIAN(IF('Run Rate History'!E273:AD273&gt;0,'Run Rate History'!E273:AD273)))/2,MEDIAN(IF(B2700:AA2700&gt;0,B2700:AA2700)))),2*IF(SUM('Run Rate History'!E273:AD273)&gt;0,(MEDIAN(IF(B2700:AA2700&gt;0,B2700:AA2700))+MEDIAN(IF('Run Rate History'!E273:AD273&gt;0,'Run Rate History'!E273:AD273)))/2,MEDIAN(IF(B2700:AA2700&gt;0,B2700:AA2700)))))/10,0)</f>
        <v>69.7</v>
      </c>
      <c r="X2706" s="129" t="s">
        <v>1174</v>
      </c>
      <c r="Y2706" s="130">
        <f>IFERROR(VLOOKUP(A2698,'Stanje zaliha'!A:E,5,FALSE()),0)</f>
        <v>2336</v>
      </c>
      <c r="Z2706" s="131"/>
      <c r="AA2706" s="113" t="s">
        <v>1175</v>
      </c>
      <c r="AB2706" s="118">
        <f t="shared" ref="AB2706:AN2706" si="538">SUM(AB2702:AB2705)</f>
        <v>0</v>
      </c>
      <c r="AC2706" s="118">
        <f t="shared" si="538"/>
        <v>0</v>
      </c>
      <c r="AD2706" s="118">
        <f t="shared" si="538"/>
        <v>0</v>
      </c>
      <c r="AE2706" s="118">
        <f t="shared" si="538"/>
        <v>0</v>
      </c>
      <c r="AF2706" s="118">
        <f t="shared" si="538"/>
        <v>0</v>
      </c>
      <c r="AG2706" s="118">
        <f t="shared" si="538"/>
        <v>0</v>
      </c>
      <c r="AH2706" s="118">
        <f t="shared" si="538"/>
        <v>0</v>
      </c>
      <c r="AI2706" s="118">
        <f t="shared" si="538"/>
        <v>0</v>
      </c>
      <c r="AJ2706" s="118">
        <f t="shared" si="538"/>
        <v>0</v>
      </c>
      <c r="AK2706" s="118">
        <f t="shared" si="538"/>
        <v>0</v>
      </c>
      <c r="AL2706" s="118">
        <f t="shared" si="538"/>
        <v>0</v>
      </c>
      <c r="AM2706" s="118">
        <f t="shared" si="538"/>
        <v>0</v>
      </c>
      <c r="AN2706" s="118">
        <f t="shared" si="538"/>
        <v>0</v>
      </c>
      <c r="AQ2706" t="str">
        <f>AQ2698</f>
        <v/>
      </c>
    </row>
    <row r="2707" spans="1:43" ht="14.25" customHeight="1" x14ac:dyDescent="0.25">
      <c r="A2707" s="1"/>
      <c r="B2707" s="122"/>
      <c r="C2707" s="122"/>
      <c r="D2707" s="122"/>
      <c r="E2707" s="122"/>
      <c r="F2707" s="122"/>
      <c r="G2707" s="122"/>
      <c r="H2707" s="122"/>
      <c r="I2707" s="122"/>
      <c r="J2707" s="122"/>
      <c r="K2707" s="122"/>
      <c r="L2707" s="122"/>
      <c r="M2707" s="122"/>
      <c r="N2707" s="122"/>
      <c r="O2707" s="122"/>
      <c r="P2707" s="122"/>
      <c r="Q2707" s="122"/>
      <c r="R2707" s="122"/>
      <c r="S2707" s="122"/>
      <c r="T2707" s="122"/>
      <c r="U2707" s="122"/>
      <c r="V2707" s="124" t="s">
        <v>95</v>
      </c>
      <c r="W2707" s="125">
        <f>IFERROR(0.6*W2706+0.4*W2705,0)</f>
        <v>60.50181818181818</v>
      </c>
      <c r="X2707" s="132" t="s">
        <v>1176</v>
      </c>
      <c r="Y2707" s="133">
        <f>IFERROR(SUMIF('Popis poslanih narudžbi'!A:A,A2698,'Popis poslanih narudžbi'!C:C),0)</f>
        <v>0</v>
      </c>
      <c r="Z2707" s="131"/>
      <c r="AA2707" s="134" t="s">
        <v>1177</v>
      </c>
      <c r="AB2707" s="118">
        <f t="shared" ref="AB2707:AN2707" si="539">AB2700+AB2706</f>
        <v>89</v>
      </c>
      <c r="AC2707" s="118">
        <f t="shared" si="539"/>
        <v>95</v>
      </c>
      <c r="AD2707" s="118">
        <f t="shared" si="539"/>
        <v>101</v>
      </c>
      <c r="AE2707" s="118">
        <f t="shared" si="539"/>
        <v>106</v>
      </c>
      <c r="AF2707" s="118">
        <f t="shared" si="539"/>
        <v>109</v>
      </c>
      <c r="AG2707" s="118">
        <f t="shared" si="539"/>
        <v>113</v>
      </c>
      <c r="AH2707" s="118">
        <f t="shared" si="539"/>
        <v>116</v>
      </c>
      <c r="AI2707" s="118">
        <f t="shared" si="539"/>
        <v>118</v>
      </c>
      <c r="AJ2707" s="118">
        <f t="shared" si="539"/>
        <v>120</v>
      </c>
      <c r="AK2707" s="118">
        <f t="shared" si="539"/>
        <v>122</v>
      </c>
      <c r="AL2707" s="118">
        <f t="shared" si="539"/>
        <v>123</v>
      </c>
      <c r="AM2707" s="118">
        <f t="shared" si="539"/>
        <v>125</v>
      </c>
      <c r="AN2707" s="118">
        <f t="shared" si="539"/>
        <v>126</v>
      </c>
      <c r="AQ2707" t="str">
        <f>AQ2698</f>
        <v/>
      </c>
    </row>
    <row r="2708" spans="1:43" ht="14.25" customHeight="1" x14ac:dyDescent="0.25">
      <c r="A2708" s="107" t="str">
        <f>'Run Rate'!A274</f>
        <v>GAR04750</v>
      </c>
      <c r="B2708" s="135" t="str">
        <f>'Run Rate'!B274</f>
        <v>Fenix 8, 47 mm, AMOLED Sapphire, Carbon Gray DLC Tit., Black/Pebble Gray remen</v>
      </c>
      <c r="C2708" s="135" t="str">
        <f>'Run Rate'!C274</f>
        <v>GADGETI</v>
      </c>
      <c r="D2708" s="135" t="str">
        <f>'Run Rate'!D274</f>
        <v>02 SILVER</v>
      </c>
      <c r="E2708" s="122"/>
      <c r="F2708" s="122"/>
      <c r="G2708" s="122"/>
      <c r="H2708" s="122"/>
      <c r="I2708" s="122"/>
      <c r="J2708" s="122"/>
      <c r="K2708" s="122"/>
      <c r="L2708" s="122"/>
      <c r="M2708" s="122"/>
      <c r="N2708" s="122"/>
      <c r="O2708" s="122"/>
      <c r="P2708" s="122"/>
      <c r="Q2708" s="122"/>
      <c r="R2708" s="122"/>
      <c r="S2708" s="122"/>
      <c r="T2708" s="122"/>
      <c r="U2708" s="122"/>
      <c r="V2708" s="122"/>
      <c r="W2708" s="122"/>
      <c r="X2708" s="122"/>
      <c r="Y2708" s="122"/>
      <c r="Z2708" s="122"/>
      <c r="AA2708" s="122"/>
      <c r="AB2708" s="122"/>
      <c r="AC2708" s="122"/>
      <c r="AD2708" s="122"/>
      <c r="AE2708" s="122"/>
      <c r="AF2708" s="122"/>
      <c r="AG2708" s="122"/>
      <c r="AH2708" s="122"/>
      <c r="AI2708" s="122"/>
      <c r="AJ2708" s="122"/>
      <c r="AK2708" s="122"/>
      <c r="AL2708" s="122"/>
      <c r="AM2708" s="122"/>
      <c r="AN2708" s="122"/>
      <c r="AQ2708" t="str">
        <f>IF(AND(OR($B$1="ALL",$B$1=C2708),OR($E$1="ALL",$E$1=D2708),OR($B$2="ALL",$B$2=A2708),OR($E$2="ALL",IFERROR(SEARCH($E$2,B2708),0)&gt;0)),"MATCH","")</f>
        <v/>
      </c>
    </row>
    <row r="2709" spans="1:43" ht="14.25" customHeight="1" x14ac:dyDescent="0.25">
      <c r="A2709" s="108" t="s">
        <v>1137</v>
      </c>
      <c r="B2709" s="136" t="s">
        <v>1138</v>
      </c>
      <c r="C2709" s="136" t="s">
        <v>1139</v>
      </c>
      <c r="D2709" s="136" t="s">
        <v>1140</v>
      </c>
      <c r="E2709" s="136" t="s">
        <v>1141</v>
      </c>
      <c r="F2709" s="136" t="s">
        <v>1142</v>
      </c>
      <c r="G2709" s="136" t="s">
        <v>1143</v>
      </c>
      <c r="H2709" s="136" t="s">
        <v>1144</v>
      </c>
      <c r="I2709" s="136" t="s">
        <v>1145</v>
      </c>
      <c r="J2709" s="136" t="s">
        <v>1146</v>
      </c>
      <c r="K2709" s="136" t="s">
        <v>1147</v>
      </c>
      <c r="L2709" s="136" t="s">
        <v>1148</v>
      </c>
      <c r="M2709" s="136" t="s">
        <v>1149</v>
      </c>
      <c r="N2709" s="136" t="s">
        <v>1150</v>
      </c>
      <c r="O2709" s="136" t="s">
        <v>1151</v>
      </c>
      <c r="P2709" s="136" t="s">
        <v>1152</v>
      </c>
      <c r="Q2709" s="136" t="s">
        <v>1153</v>
      </c>
      <c r="R2709" s="136" t="s">
        <v>1154</v>
      </c>
      <c r="S2709" s="136" t="s">
        <v>1155</v>
      </c>
      <c r="T2709" s="136" t="s">
        <v>1156</v>
      </c>
      <c r="U2709" s="136" t="s">
        <v>1157</v>
      </c>
      <c r="V2709" s="136" t="s">
        <v>1158</v>
      </c>
      <c r="W2709" s="136" t="s">
        <v>1159</v>
      </c>
      <c r="X2709" s="136" t="s">
        <v>1160</v>
      </c>
      <c r="Y2709" s="136" t="s">
        <v>1161</v>
      </c>
      <c r="Z2709" s="136" t="s">
        <v>1162</v>
      </c>
      <c r="AA2709" s="136" t="s">
        <v>1163</v>
      </c>
      <c r="AB2709" s="137" t="s">
        <v>156</v>
      </c>
      <c r="AC2709" s="137" t="s">
        <v>157</v>
      </c>
      <c r="AD2709" s="137" t="s">
        <v>158</v>
      </c>
      <c r="AE2709" s="137" t="s">
        <v>139</v>
      </c>
      <c r="AF2709" s="138" t="s">
        <v>140</v>
      </c>
      <c r="AG2709" s="138" t="s">
        <v>141</v>
      </c>
      <c r="AH2709" s="138" t="s">
        <v>142</v>
      </c>
      <c r="AI2709" s="138" t="s">
        <v>143</v>
      </c>
      <c r="AJ2709" s="139" t="s">
        <v>144</v>
      </c>
      <c r="AK2709" s="139" t="s">
        <v>145</v>
      </c>
      <c r="AL2709" s="139" t="s">
        <v>146</v>
      </c>
      <c r="AM2709" s="140" t="s">
        <v>147</v>
      </c>
      <c r="AN2709" s="140" t="s">
        <v>148</v>
      </c>
      <c r="AQ2709" t="str">
        <f>AQ2708</f>
        <v/>
      </c>
    </row>
    <row r="2710" spans="1:43" ht="14.25" customHeight="1" x14ac:dyDescent="0.25">
      <c r="A2710" s="99" t="s">
        <v>1164</v>
      </c>
      <c r="B2710" s="112">
        <f>'Run Rate'!E274</f>
        <v>0</v>
      </c>
      <c r="C2710" s="112">
        <f>'Run Rate'!F274</f>
        <v>0</v>
      </c>
      <c r="D2710" s="112">
        <f>'Run Rate'!G274</f>
        <v>2</v>
      </c>
      <c r="E2710" s="112">
        <f>'Run Rate'!H274</f>
        <v>2</v>
      </c>
      <c r="F2710" s="112">
        <f>'Run Rate'!I274</f>
        <v>2</v>
      </c>
      <c r="G2710" s="112">
        <f>'Run Rate'!J274</f>
        <v>0</v>
      </c>
      <c r="H2710" s="112">
        <f>'Run Rate'!K274</f>
        <v>3</v>
      </c>
      <c r="I2710" s="112">
        <f>'Run Rate'!L274</f>
        <v>2</v>
      </c>
      <c r="J2710" s="112">
        <f>'Run Rate'!M274</f>
        <v>7</v>
      </c>
      <c r="K2710" s="112">
        <f>'Run Rate'!N274</f>
        <v>0</v>
      </c>
      <c r="L2710" s="112">
        <f>'Run Rate'!O274</f>
        <v>3</v>
      </c>
      <c r="M2710" s="112">
        <f>'Run Rate'!P274</f>
        <v>2</v>
      </c>
      <c r="N2710" s="112">
        <f>'Run Rate'!Q274</f>
        <v>3</v>
      </c>
      <c r="O2710" s="112">
        <f>'Run Rate'!R274</f>
        <v>1</v>
      </c>
      <c r="P2710" s="112">
        <f>'Run Rate'!S274</f>
        <v>0</v>
      </c>
      <c r="Q2710" s="112">
        <f>'Run Rate'!T274</f>
        <v>0</v>
      </c>
      <c r="R2710" s="112">
        <f>'Run Rate'!U274</f>
        <v>3</v>
      </c>
      <c r="S2710" s="112">
        <f>'Run Rate'!V274</f>
        <v>2</v>
      </c>
      <c r="T2710" s="112">
        <f>'Run Rate'!W274</f>
        <v>3</v>
      </c>
      <c r="U2710" s="112">
        <f>'Run Rate'!X274</f>
        <v>0</v>
      </c>
      <c r="V2710" s="112">
        <f>'Run Rate'!Y274</f>
        <v>0</v>
      </c>
      <c r="W2710" s="112">
        <f>'Run Rate'!Z274</f>
        <v>0</v>
      </c>
      <c r="X2710" s="112">
        <f>'Run Rate'!AA274</f>
        <v>1</v>
      </c>
      <c r="Y2710" s="112">
        <f>'Run Rate'!AB274</f>
        <v>0</v>
      </c>
      <c r="Z2710" s="112">
        <f>'Run Rate'!AC274</f>
        <v>2</v>
      </c>
      <c r="AA2710" s="112">
        <f>'Run Rate'!AD274</f>
        <v>4</v>
      </c>
      <c r="AB2710" s="113">
        <v>2</v>
      </c>
      <c r="AC2710" s="112">
        <v>2</v>
      </c>
      <c r="AD2710" s="112">
        <v>2</v>
      </c>
      <c r="AE2710" s="112">
        <v>2</v>
      </c>
      <c r="AF2710" s="112">
        <v>2</v>
      </c>
      <c r="AG2710" s="112">
        <v>2</v>
      </c>
      <c r="AH2710" s="112">
        <v>2</v>
      </c>
      <c r="AI2710" s="112">
        <v>2</v>
      </c>
      <c r="AJ2710" s="112">
        <v>2</v>
      </c>
      <c r="AK2710" s="112">
        <v>2</v>
      </c>
      <c r="AL2710" s="112">
        <v>2</v>
      </c>
      <c r="AM2710" s="112">
        <v>2</v>
      </c>
      <c r="AN2710" s="112">
        <v>2</v>
      </c>
      <c r="AQ2710" t="str">
        <f>AQ2708</f>
        <v/>
      </c>
    </row>
    <row r="2711" spans="1:43" ht="14.25" customHeight="1" x14ac:dyDescent="0.25">
      <c r="A2711" s="99" t="s">
        <v>1165</v>
      </c>
      <c r="B2711" s="114"/>
      <c r="C2711" s="114"/>
      <c r="D2711" s="114"/>
      <c r="E2711" s="114"/>
      <c r="F2711" s="114"/>
      <c r="G2711" s="114"/>
      <c r="H2711" s="114"/>
      <c r="I2711" s="114"/>
      <c r="J2711" s="114"/>
      <c r="K2711" s="114"/>
      <c r="L2711" s="114"/>
      <c r="M2711" s="114"/>
      <c r="N2711" s="114"/>
      <c r="O2711" s="114"/>
      <c r="P2711" s="114"/>
      <c r="Q2711" s="114"/>
      <c r="R2711" s="114"/>
      <c r="S2711" s="114"/>
      <c r="T2711" s="114"/>
      <c r="U2711" s="114"/>
      <c r="V2711" s="114"/>
      <c r="W2711" s="115"/>
      <c r="X2711" s="115"/>
      <c r="Y2711" s="115"/>
      <c r="Z2711" s="115"/>
      <c r="AA2711" s="112" t="s">
        <v>1166</v>
      </c>
      <c r="AB2711" s="113"/>
      <c r="AC2711" s="112"/>
      <c r="AD2711" s="112"/>
      <c r="AE2711" s="112"/>
      <c r="AF2711" s="112"/>
      <c r="AG2711" s="112"/>
      <c r="AH2711" s="112"/>
      <c r="AI2711" s="112"/>
      <c r="AJ2711" s="112"/>
      <c r="AK2711" s="112"/>
      <c r="AL2711" s="112"/>
      <c r="AM2711" s="112"/>
      <c r="AN2711" s="112"/>
      <c r="AQ2711" t="str">
        <f>AQ2708</f>
        <v/>
      </c>
    </row>
    <row r="2712" spans="1:43" ht="14.25" customHeight="1" x14ac:dyDescent="0.25">
      <c r="A2712" s="99" t="s">
        <v>1167</v>
      </c>
      <c r="B2712" s="114"/>
      <c r="C2712" s="114"/>
      <c r="D2712" s="114"/>
      <c r="E2712" s="114"/>
      <c r="F2712" s="114"/>
      <c r="G2712" s="114"/>
      <c r="H2712" s="114"/>
      <c r="I2712" s="114"/>
      <c r="J2712" s="114"/>
      <c r="K2712" s="114"/>
      <c r="L2712" s="114"/>
      <c r="M2712" s="114"/>
      <c r="N2712" s="114"/>
      <c r="O2712" s="114"/>
      <c r="P2712" s="114"/>
      <c r="Q2712" s="114"/>
      <c r="R2712" s="114"/>
      <c r="S2712" s="114"/>
      <c r="T2712" s="114"/>
      <c r="U2712" s="114"/>
      <c r="V2712" s="114"/>
      <c r="W2712" s="115"/>
      <c r="X2712" s="116"/>
      <c r="Y2712" s="117"/>
      <c r="Z2712" s="115"/>
      <c r="AA2712" s="112" t="s">
        <v>1168</v>
      </c>
      <c r="AB2712" s="113">
        <f>'Demand Input VP'!B1359</f>
        <v>0</v>
      </c>
      <c r="AC2712" s="112">
        <f>'Demand Input VP'!C1359</f>
        <v>0</v>
      </c>
      <c r="AD2712" s="112">
        <f>'Demand Input VP'!D1359</f>
        <v>0</v>
      </c>
      <c r="AE2712" s="112">
        <f>'Demand Input VP'!E1359</f>
        <v>0</v>
      </c>
      <c r="AF2712" s="112">
        <f>'Demand Input VP'!F1359</f>
        <v>0</v>
      </c>
      <c r="AG2712" s="112">
        <f>'Demand Input VP'!G1359</f>
        <v>0</v>
      </c>
      <c r="AH2712" s="112">
        <f>'Demand Input VP'!H1359</f>
        <v>0</v>
      </c>
      <c r="AI2712" s="112">
        <f>'Demand Input VP'!I1359</f>
        <v>0</v>
      </c>
      <c r="AJ2712" s="112">
        <f>'Demand Input VP'!J1359</f>
        <v>0</v>
      </c>
      <c r="AK2712" s="112">
        <f>'Demand Input VP'!K1359</f>
        <v>0</v>
      </c>
      <c r="AL2712" s="112">
        <f>'Demand Input VP'!L1359</f>
        <v>0</v>
      </c>
      <c r="AM2712" s="112">
        <f>'Demand Input VP'!M1359</f>
        <v>0</v>
      </c>
      <c r="AN2712" s="112">
        <f>'Demand Input VP'!N1359</f>
        <v>0</v>
      </c>
      <c r="AQ2712" t="str">
        <f>AQ2708</f>
        <v/>
      </c>
    </row>
    <row r="2713" spans="1:43" ht="14.25" customHeight="1" x14ac:dyDescent="0.25">
      <c r="A2713" s="99" t="s">
        <v>1169</v>
      </c>
      <c r="B2713" s="118"/>
      <c r="C2713" s="118"/>
      <c r="D2713" s="118"/>
      <c r="E2713" s="118"/>
      <c r="F2713" s="118"/>
      <c r="G2713" s="118"/>
      <c r="H2713" s="118"/>
      <c r="I2713" s="118"/>
      <c r="J2713" s="118"/>
      <c r="K2713" s="118"/>
      <c r="L2713" s="118"/>
      <c r="M2713" s="118"/>
      <c r="N2713" s="118"/>
      <c r="O2713" s="118"/>
      <c r="P2713" s="118"/>
      <c r="Q2713" s="118"/>
      <c r="R2713" s="118"/>
      <c r="S2713" s="118"/>
      <c r="T2713" s="118"/>
      <c r="U2713" s="118"/>
      <c r="V2713" s="118"/>
      <c r="W2713" s="115"/>
      <c r="X2713" s="116"/>
      <c r="Y2713" s="117"/>
      <c r="Z2713" s="119"/>
      <c r="AA2713" s="120" t="s">
        <v>1170</v>
      </c>
      <c r="AB2713" s="121">
        <f>'Demand Input VP'!B1358</f>
        <v>0</v>
      </c>
      <c r="AC2713" s="120">
        <f>'Demand Input VP'!C1358</f>
        <v>0</v>
      </c>
      <c r="AD2713" s="120">
        <f>'Demand Input VP'!D1358</f>
        <v>0</v>
      </c>
      <c r="AE2713" s="120">
        <f>'Demand Input VP'!E1358</f>
        <v>0</v>
      </c>
      <c r="AF2713" s="120">
        <f>'Demand Input VP'!F1358</f>
        <v>0</v>
      </c>
      <c r="AG2713" s="120">
        <f>'Demand Input VP'!G1358</f>
        <v>0</v>
      </c>
      <c r="AH2713" s="120">
        <f>'Demand Input VP'!H1358</f>
        <v>0</v>
      </c>
      <c r="AI2713" s="120">
        <f>'Demand Input VP'!I1358</f>
        <v>0</v>
      </c>
      <c r="AJ2713" s="120">
        <f>'Demand Input VP'!J1358</f>
        <v>0</v>
      </c>
      <c r="AK2713" s="120">
        <f>'Demand Input VP'!K1358</f>
        <v>0</v>
      </c>
      <c r="AL2713" s="120">
        <f>'Demand Input VP'!L1358</f>
        <v>0</v>
      </c>
      <c r="AM2713" s="120">
        <f>'Demand Input VP'!M1358</f>
        <v>0</v>
      </c>
      <c r="AN2713" s="120">
        <f>'Demand Input VP'!N1358</f>
        <v>0</v>
      </c>
      <c r="AQ2713" t="str">
        <f>AQ2708</f>
        <v/>
      </c>
    </row>
    <row r="2714" spans="1:43" ht="14.25" customHeight="1" x14ac:dyDescent="0.25">
      <c r="A2714" s="1"/>
      <c r="B2714" s="122"/>
      <c r="C2714" s="122"/>
      <c r="D2714" s="122"/>
      <c r="E2714" s="122"/>
      <c r="F2714" s="122"/>
      <c r="G2714" s="122"/>
      <c r="H2714" s="122"/>
      <c r="I2714" s="122"/>
      <c r="J2714" s="122"/>
      <c r="K2714" s="122"/>
      <c r="L2714" s="122"/>
      <c r="M2714" s="122"/>
      <c r="N2714" s="122"/>
      <c r="O2714" s="122"/>
      <c r="P2714" s="122"/>
      <c r="Q2714" s="122"/>
      <c r="R2714" s="122"/>
      <c r="S2714" s="122"/>
      <c r="T2714" s="122"/>
      <c r="U2714" s="122"/>
      <c r="V2714" s="122"/>
      <c r="W2714" s="123"/>
      <c r="X2714" s="116"/>
      <c r="Y2714" s="117"/>
      <c r="Z2714" s="123"/>
      <c r="AA2714" s="112" t="s">
        <v>1171</v>
      </c>
      <c r="AB2714" s="113">
        <f>'Demand Input MP'!B1359</f>
        <v>0</v>
      </c>
      <c r="AC2714" s="112">
        <f>'Demand Input MP'!C1359</f>
        <v>0</v>
      </c>
      <c r="AD2714" s="112">
        <f>'Demand Input MP'!D1359</f>
        <v>0</v>
      </c>
      <c r="AE2714" s="112">
        <f>'Demand Input MP'!E1359</f>
        <v>0</v>
      </c>
      <c r="AF2714" s="112">
        <f>'Demand Input MP'!F1359</f>
        <v>0</v>
      </c>
      <c r="AG2714" s="112">
        <f>'Demand Input MP'!G1359</f>
        <v>0</v>
      </c>
      <c r="AH2714" s="112">
        <f>'Demand Input MP'!H1359</f>
        <v>0</v>
      </c>
      <c r="AI2714" s="112">
        <f>'Demand Input MP'!I1359</f>
        <v>0</v>
      </c>
      <c r="AJ2714" s="112">
        <f>'Demand Input MP'!J1359</f>
        <v>0</v>
      </c>
      <c r="AK2714" s="112">
        <f>'Demand Input MP'!K1359</f>
        <v>0</v>
      </c>
      <c r="AL2714" s="112">
        <f>'Demand Input MP'!L1359</f>
        <v>0</v>
      </c>
      <c r="AM2714" s="112">
        <f>'Demand Input MP'!M1359</f>
        <v>0</v>
      </c>
      <c r="AN2714" s="112">
        <f>'Demand Input MP'!N1359</f>
        <v>0</v>
      </c>
      <c r="AQ2714" t="str">
        <f>AQ2708</f>
        <v/>
      </c>
    </row>
    <row r="2715" spans="1:43" ht="14.25" customHeight="1" x14ac:dyDescent="0.25">
      <c r="A2715" s="1"/>
      <c r="B2715" s="122"/>
      <c r="C2715" s="122"/>
      <c r="D2715" s="122"/>
      <c r="E2715" s="122"/>
      <c r="F2715" s="122"/>
      <c r="G2715" s="122"/>
      <c r="H2715" s="122"/>
      <c r="I2715" s="122"/>
      <c r="J2715" s="122"/>
      <c r="K2715" s="122"/>
      <c r="L2715" s="122"/>
      <c r="M2715" s="122"/>
      <c r="N2715" s="122"/>
      <c r="O2715" s="122"/>
      <c r="P2715" s="122"/>
      <c r="Q2715" s="122"/>
      <c r="R2715" s="122"/>
      <c r="S2715" s="122"/>
      <c r="T2715" s="122"/>
      <c r="U2715" s="122"/>
      <c r="V2715" s="124" t="s">
        <v>91</v>
      </c>
      <c r="W2715" s="125">
        <f>IFERROR(IF(SUM('Run Rate History'!E274:AD274)&gt;0,(SUMPRODUCT((B2710:AA2710&gt;=PERCENTILE(B2710:AA2710,0.1))*(B2710:AA2710&lt;=PERCENTILE(B2710:AA2710,0.9))*B2710:AA2710)+SUMPRODUCT(('Run Rate History'!E274:AD274&gt;=PERCENTILE(B2710:AA2710,0.1))*('Run Rate History'!E274:AD274&lt;=PERCENTILE(B2710:AA2710,0.9))*'Run Rate History'!E274:AD274))/(SUMPRODUCT((B2710:AA2710&gt;=PERCENTILE(B2710:AA2710,0.1))*(B2710:AA2710&lt;=PERCENTILE(B2710:AA2710,0.9))*1)+SUMPRODUCT(('Run Rate History'!E274:AD274&gt;=PERCENTILE(B2710:AA2710,0.1))*('Run Rate History'!E274:AD274&lt;=PERCENTILE(B2710:AA2710,0.9))*1)),TRIMMEAN(B2710:AA2710,0.15)),0)</f>
        <v>1.5</v>
      </c>
      <c r="X2715" s="126" t="s">
        <v>1172</v>
      </c>
      <c r="Y2715" s="127">
        <f>SUM(B2710:AA2710)/26</f>
        <v>1.6153846153846154</v>
      </c>
      <c r="Z2715" s="128"/>
      <c r="AA2715" s="112" t="s">
        <v>1173</v>
      </c>
      <c r="AB2715" s="113">
        <f>'Demand Input MP'!B1358</f>
        <v>0</v>
      </c>
      <c r="AC2715" s="112">
        <f>'Demand Input MP'!C1358</f>
        <v>0</v>
      </c>
      <c r="AD2715" s="112">
        <f>'Demand Input MP'!D1358</f>
        <v>0</v>
      </c>
      <c r="AE2715" s="112">
        <f>'Demand Input MP'!E1358</f>
        <v>0</v>
      </c>
      <c r="AF2715" s="112">
        <f>'Demand Input MP'!F1358</f>
        <v>0</v>
      </c>
      <c r="AG2715" s="112">
        <f>'Demand Input MP'!G1358</f>
        <v>0</v>
      </c>
      <c r="AH2715" s="112">
        <f>'Demand Input MP'!H1358</f>
        <v>0</v>
      </c>
      <c r="AI2715" s="112">
        <f>'Demand Input MP'!I1358</f>
        <v>0</v>
      </c>
      <c r="AJ2715" s="112">
        <f>'Demand Input MP'!J1358</f>
        <v>0</v>
      </c>
      <c r="AK2715" s="112">
        <f>'Demand Input MP'!K1358</f>
        <v>0</v>
      </c>
      <c r="AL2715" s="112">
        <f>'Demand Input MP'!L1358</f>
        <v>0</v>
      </c>
      <c r="AM2715" s="112">
        <f>'Demand Input MP'!M1358</f>
        <v>0</v>
      </c>
      <c r="AN2715" s="112">
        <f>'Demand Input MP'!N1358</f>
        <v>0</v>
      </c>
      <c r="AQ2715" t="str">
        <f>AQ2708</f>
        <v/>
      </c>
    </row>
    <row r="2716" spans="1:43" ht="14.25" customHeight="1" x14ac:dyDescent="0.25">
      <c r="A2716" s="1"/>
      <c r="B2716" s="122"/>
      <c r="C2716" s="122"/>
      <c r="D2716" s="122"/>
      <c r="E2716" s="122"/>
      <c r="F2716" s="122"/>
      <c r="G2716" s="122"/>
      <c r="H2716" s="122"/>
      <c r="I2716" s="122"/>
      <c r="J2716" s="122"/>
      <c r="K2716" s="122"/>
      <c r="L2716" s="122"/>
      <c r="M2716" s="122"/>
      <c r="N2716" s="122"/>
      <c r="O2716" s="122"/>
      <c r="P2716" s="122"/>
      <c r="Q2716" s="122"/>
      <c r="R2716" s="122"/>
      <c r="S2716" s="122"/>
      <c r="T2716" s="122"/>
      <c r="U2716" s="122"/>
      <c r="V2716" s="124" t="s">
        <v>94</v>
      </c>
      <c r="W2716" s="125">
        <f>IFERROR((1*MIN(MAX(X2710,0.5*IF(SUM('Run Rate History'!E274:AD274)&gt;0,(MEDIAN(IF(B2710:AA2710&gt;0,B2710:AA2710))+MEDIAN(IF('Run Rate History'!E274:AD274&gt;0,'Run Rate History'!E274:AD274)))/2,MEDIAN(IF(B2710:AA2710&gt;0,B2710:AA2710)))),2*IF(SUM('Run Rate History'!E274:AD274)&gt;0,(MEDIAN(IF(B2710:AA2710&gt;0,B2710:AA2710))+MEDIAN(IF('Run Rate History'!E274:AD274&gt;0,'Run Rate History'!E274:AD274)))/2,MEDIAN(IF(B2710:AA2710&gt;0,B2710:AA2710))))+2*MIN(MAX(Y2710,0.5*IF(SUM('Run Rate History'!E274:AD274)&gt;0,(MEDIAN(IF(B2710:AA2710&gt;0,B2710:AA2710))+MEDIAN(IF('Run Rate History'!E274:AD274&gt;0,'Run Rate History'!E274:AD274)))/2,MEDIAN(IF(B2710:AA2710&gt;0,B2710:AA2710)))),2*IF(SUM('Run Rate History'!E274:AD274)&gt;0,(MEDIAN(IF(B2710:AA2710&gt;0,B2710:AA2710))+MEDIAN(IF('Run Rate History'!E274:AD274&gt;0,'Run Rate History'!E274:AD274)))/2,MEDIAN(IF(B2710:AA2710&gt;0,B2710:AA2710))))+3*MIN(MAX(Z2710,0.5*IF(SUM('Run Rate History'!E274:AD274)&gt;0,(MEDIAN(IF(B2710:AA2710&gt;0,B2710:AA2710))+MEDIAN(IF('Run Rate History'!E274:AD274&gt;0,'Run Rate History'!E274:AD274)))/2,MEDIAN(IF(B2710:AA2710&gt;0,B2710:AA2710)))),2*IF(SUM('Run Rate History'!E274:AD274)&gt;0,(MEDIAN(IF(B2710:AA2710&gt;0,B2710:AA2710))+MEDIAN(IF('Run Rate History'!E274:AD274&gt;0,'Run Rate History'!E274:AD274)))/2,MEDIAN(IF(B2710:AA2710&gt;0,B2710:AA2710))))+4*MIN(MAX(AA2710,0.5*IF(SUM('Run Rate History'!E274:AD274)&gt;0,(MEDIAN(IF(B2710:AA2710&gt;0,B2710:AA2710))+MEDIAN(IF('Run Rate History'!E274:AD274&gt;0,'Run Rate History'!E274:AD274)))/2,MEDIAN(IF(B2710:AA2710&gt;0,B2710:AA2710)))),2*IF(SUM('Run Rate History'!E274:AD274)&gt;0,(MEDIAN(IF(B2710:AA2710&gt;0,B2710:AA2710))+MEDIAN(IF('Run Rate History'!E274:AD274&gt;0,'Run Rate History'!E274:AD274)))/2,MEDIAN(IF(B2710:AA2710&gt;0,B2710:AA2710)))))/10,0)</f>
        <v>2.0499999999999998</v>
      </c>
      <c r="X2716" s="129" t="s">
        <v>1174</v>
      </c>
      <c r="Y2716" s="130">
        <f>IFERROR(VLOOKUP(A2708,'Stanje zaliha'!A:E,5,FALSE()),0)</f>
        <v>4</v>
      </c>
      <c r="Z2716" s="131"/>
      <c r="AA2716" s="113" t="s">
        <v>1175</v>
      </c>
      <c r="AB2716" s="118">
        <f t="shared" ref="AB2716:AN2716" si="540">SUM(AB2712:AB2715)</f>
        <v>0</v>
      </c>
      <c r="AC2716" s="118">
        <f t="shared" si="540"/>
        <v>0</v>
      </c>
      <c r="AD2716" s="118">
        <f t="shared" si="540"/>
        <v>0</v>
      </c>
      <c r="AE2716" s="118">
        <f t="shared" si="540"/>
        <v>0</v>
      </c>
      <c r="AF2716" s="118">
        <f t="shared" si="540"/>
        <v>0</v>
      </c>
      <c r="AG2716" s="118">
        <f t="shared" si="540"/>
        <v>0</v>
      </c>
      <c r="AH2716" s="118">
        <f t="shared" si="540"/>
        <v>0</v>
      </c>
      <c r="AI2716" s="118">
        <f t="shared" si="540"/>
        <v>0</v>
      </c>
      <c r="AJ2716" s="118">
        <f t="shared" si="540"/>
        <v>0</v>
      </c>
      <c r="AK2716" s="118">
        <f t="shared" si="540"/>
        <v>0</v>
      </c>
      <c r="AL2716" s="118">
        <f t="shared" si="540"/>
        <v>0</v>
      </c>
      <c r="AM2716" s="118">
        <f t="shared" si="540"/>
        <v>0</v>
      </c>
      <c r="AN2716" s="118">
        <f t="shared" si="540"/>
        <v>0</v>
      </c>
      <c r="AQ2716" t="str">
        <f>AQ2708</f>
        <v/>
      </c>
    </row>
    <row r="2717" spans="1:43" ht="14.25" customHeight="1" x14ac:dyDescent="0.25">
      <c r="A2717" s="1"/>
      <c r="B2717" s="122"/>
      <c r="C2717" s="122"/>
      <c r="D2717" s="122"/>
      <c r="E2717" s="122"/>
      <c r="F2717" s="122"/>
      <c r="G2717" s="122"/>
      <c r="H2717" s="122"/>
      <c r="I2717" s="122"/>
      <c r="J2717" s="122"/>
      <c r="K2717" s="122"/>
      <c r="L2717" s="122"/>
      <c r="M2717" s="122"/>
      <c r="N2717" s="122"/>
      <c r="O2717" s="122"/>
      <c r="P2717" s="122"/>
      <c r="Q2717" s="122"/>
      <c r="R2717" s="122"/>
      <c r="S2717" s="122"/>
      <c r="T2717" s="122"/>
      <c r="U2717" s="122"/>
      <c r="V2717" s="124" t="s">
        <v>95</v>
      </c>
      <c r="W2717" s="125">
        <f>IFERROR(0.6*W2716+0.4*W2715,0)</f>
        <v>1.8299999999999998</v>
      </c>
      <c r="X2717" s="132" t="s">
        <v>1176</v>
      </c>
      <c r="Y2717" s="133">
        <f>IFERROR(SUMIF('Popis poslanih narudžbi'!A:A,A2708,'Popis poslanih narudžbi'!C:C),0)</f>
        <v>0</v>
      </c>
      <c r="Z2717" s="131"/>
      <c r="AA2717" s="134" t="s">
        <v>1177</v>
      </c>
      <c r="AB2717" s="118">
        <f t="shared" ref="AB2717:AN2717" si="541">AB2710+AB2716</f>
        <v>2</v>
      </c>
      <c r="AC2717" s="118">
        <f t="shared" si="541"/>
        <v>2</v>
      </c>
      <c r="AD2717" s="118">
        <f t="shared" si="541"/>
        <v>2</v>
      </c>
      <c r="AE2717" s="118">
        <f t="shared" si="541"/>
        <v>2</v>
      </c>
      <c r="AF2717" s="118">
        <f t="shared" si="541"/>
        <v>2</v>
      </c>
      <c r="AG2717" s="118">
        <f t="shared" si="541"/>
        <v>2</v>
      </c>
      <c r="AH2717" s="118">
        <f t="shared" si="541"/>
        <v>2</v>
      </c>
      <c r="AI2717" s="118">
        <f t="shared" si="541"/>
        <v>2</v>
      </c>
      <c r="AJ2717" s="118">
        <f t="shared" si="541"/>
        <v>2</v>
      </c>
      <c r="AK2717" s="118">
        <f t="shared" si="541"/>
        <v>2</v>
      </c>
      <c r="AL2717" s="118">
        <f t="shared" si="541"/>
        <v>2</v>
      </c>
      <c r="AM2717" s="118">
        <f t="shared" si="541"/>
        <v>2</v>
      </c>
      <c r="AN2717" s="118">
        <f t="shared" si="541"/>
        <v>2</v>
      </c>
      <c r="AQ2717" t="str">
        <f>AQ2708</f>
        <v/>
      </c>
    </row>
    <row r="2718" spans="1:43" ht="14.25" customHeight="1" x14ac:dyDescent="0.25">
      <c r="A2718" s="107" t="str">
        <f>'Run Rate'!A275</f>
        <v>CEL11618</v>
      </c>
      <c r="B2718" s="135" t="str">
        <f>'Run Rate'!B275</f>
        <v>C4 Energy Crb Cosmic Rainbow 500 ML</v>
      </c>
      <c r="C2718" s="135" t="str">
        <f>'Run Rate'!C275</f>
        <v>RTD &amp; SNACKS</v>
      </c>
      <c r="D2718" s="135" t="str">
        <f>'Run Rate'!D275</f>
        <v>02 SILVER</v>
      </c>
      <c r="E2718" s="122"/>
      <c r="F2718" s="122"/>
      <c r="G2718" s="122"/>
      <c r="H2718" s="122"/>
      <c r="I2718" s="122"/>
      <c r="J2718" s="122"/>
      <c r="K2718" s="122"/>
      <c r="L2718" s="122"/>
      <c r="M2718" s="122"/>
      <c r="N2718" s="122"/>
      <c r="O2718" s="122"/>
      <c r="P2718" s="122"/>
      <c r="Q2718" s="122"/>
      <c r="R2718" s="122"/>
      <c r="S2718" s="122"/>
      <c r="T2718" s="122"/>
      <c r="U2718" s="122"/>
      <c r="V2718" s="122"/>
      <c r="W2718" s="122"/>
      <c r="X2718" s="122"/>
      <c r="Y2718" s="122"/>
      <c r="Z2718" s="122"/>
      <c r="AA2718" s="122"/>
      <c r="AB2718" s="122"/>
      <c r="AC2718" s="122"/>
      <c r="AD2718" s="122"/>
      <c r="AE2718" s="122"/>
      <c r="AF2718" s="122"/>
      <c r="AG2718" s="122"/>
      <c r="AH2718" s="122"/>
      <c r="AI2718" s="122"/>
      <c r="AJ2718" s="122"/>
      <c r="AK2718" s="122"/>
      <c r="AL2718" s="122"/>
      <c r="AM2718" s="122"/>
      <c r="AN2718" s="122"/>
      <c r="AQ2718" t="str">
        <f>IF(AND(OR($B$1="ALL",$B$1=C2718),OR($E$1="ALL",$E$1=D2718),OR($B$2="ALL",$B$2=A2718),OR($E$2="ALL",IFERROR(SEARCH($E$2,B2718),0)&gt;0)),"MATCH","")</f>
        <v/>
      </c>
    </row>
    <row r="2719" spans="1:43" ht="14.25" customHeight="1" x14ac:dyDescent="0.25">
      <c r="A2719" s="108" t="s">
        <v>1137</v>
      </c>
      <c r="B2719" s="136" t="s">
        <v>1138</v>
      </c>
      <c r="C2719" s="136" t="s">
        <v>1139</v>
      </c>
      <c r="D2719" s="136" t="s">
        <v>1140</v>
      </c>
      <c r="E2719" s="136" t="s">
        <v>1141</v>
      </c>
      <c r="F2719" s="136" t="s">
        <v>1142</v>
      </c>
      <c r="G2719" s="136" t="s">
        <v>1143</v>
      </c>
      <c r="H2719" s="136" t="s">
        <v>1144</v>
      </c>
      <c r="I2719" s="136" t="s">
        <v>1145</v>
      </c>
      <c r="J2719" s="136" t="s">
        <v>1146</v>
      </c>
      <c r="K2719" s="136" t="s">
        <v>1147</v>
      </c>
      <c r="L2719" s="136" t="s">
        <v>1148</v>
      </c>
      <c r="M2719" s="136" t="s">
        <v>1149</v>
      </c>
      <c r="N2719" s="136" t="s">
        <v>1150</v>
      </c>
      <c r="O2719" s="136" t="s">
        <v>1151</v>
      </c>
      <c r="P2719" s="136" t="s">
        <v>1152</v>
      </c>
      <c r="Q2719" s="136" t="s">
        <v>1153</v>
      </c>
      <c r="R2719" s="136" t="s">
        <v>1154</v>
      </c>
      <c r="S2719" s="136" t="s">
        <v>1155</v>
      </c>
      <c r="T2719" s="136" t="s">
        <v>1156</v>
      </c>
      <c r="U2719" s="136" t="s">
        <v>1157</v>
      </c>
      <c r="V2719" s="136" t="s">
        <v>1158</v>
      </c>
      <c r="W2719" s="136" t="s">
        <v>1159</v>
      </c>
      <c r="X2719" s="136" t="s">
        <v>1160</v>
      </c>
      <c r="Y2719" s="136" t="s">
        <v>1161</v>
      </c>
      <c r="Z2719" s="136" t="s">
        <v>1162</v>
      </c>
      <c r="AA2719" s="136" t="s">
        <v>1163</v>
      </c>
      <c r="AB2719" s="137" t="s">
        <v>156</v>
      </c>
      <c r="AC2719" s="137" t="s">
        <v>157</v>
      </c>
      <c r="AD2719" s="137" t="s">
        <v>158</v>
      </c>
      <c r="AE2719" s="137" t="s">
        <v>139</v>
      </c>
      <c r="AF2719" s="138" t="s">
        <v>140</v>
      </c>
      <c r="AG2719" s="138" t="s">
        <v>141</v>
      </c>
      <c r="AH2719" s="138" t="s">
        <v>142</v>
      </c>
      <c r="AI2719" s="138" t="s">
        <v>143</v>
      </c>
      <c r="AJ2719" s="139" t="s">
        <v>144</v>
      </c>
      <c r="AK2719" s="139" t="s">
        <v>145</v>
      </c>
      <c r="AL2719" s="139" t="s">
        <v>146</v>
      </c>
      <c r="AM2719" s="140" t="s">
        <v>147</v>
      </c>
      <c r="AN2719" s="140" t="s">
        <v>148</v>
      </c>
      <c r="AQ2719" t="str">
        <f>AQ2718</f>
        <v/>
      </c>
    </row>
    <row r="2720" spans="1:43" ht="14.25" customHeight="1" x14ac:dyDescent="0.25">
      <c r="A2720" s="99" t="s">
        <v>1164</v>
      </c>
      <c r="B2720" s="112">
        <f>'Run Rate'!E275</f>
        <v>143</v>
      </c>
      <c r="C2720" s="112">
        <f>'Run Rate'!F275</f>
        <v>161</v>
      </c>
      <c r="D2720" s="112">
        <f>'Run Rate'!G275</f>
        <v>99</v>
      </c>
      <c r="E2720" s="112">
        <f>'Run Rate'!H275</f>
        <v>201</v>
      </c>
      <c r="F2720" s="112">
        <f>'Run Rate'!I275</f>
        <v>312</v>
      </c>
      <c r="G2720" s="112">
        <f>'Run Rate'!J275</f>
        <v>86</v>
      </c>
      <c r="H2720" s="112">
        <f>'Run Rate'!K275</f>
        <v>181</v>
      </c>
      <c r="I2720" s="112">
        <f>'Run Rate'!L275</f>
        <v>89</v>
      </c>
      <c r="J2720" s="112">
        <f>'Run Rate'!M275</f>
        <v>139</v>
      </c>
      <c r="K2720" s="112">
        <f>'Run Rate'!N275</f>
        <v>129</v>
      </c>
      <c r="L2720" s="112">
        <f>'Run Rate'!O275</f>
        <v>394</v>
      </c>
      <c r="M2720" s="112">
        <f>'Run Rate'!P275</f>
        <v>191</v>
      </c>
      <c r="N2720" s="112">
        <f>'Run Rate'!Q275</f>
        <v>118</v>
      </c>
      <c r="O2720" s="112">
        <f>'Run Rate'!R275</f>
        <v>107</v>
      </c>
      <c r="P2720" s="112">
        <f>'Run Rate'!S275</f>
        <v>31</v>
      </c>
      <c r="Q2720" s="112">
        <f>'Run Rate'!T275</f>
        <v>108</v>
      </c>
      <c r="R2720" s="112">
        <f>'Run Rate'!U275</f>
        <v>133</v>
      </c>
      <c r="S2720" s="112">
        <f>'Run Rate'!V275</f>
        <v>151</v>
      </c>
      <c r="T2720" s="112">
        <f>'Run Rate'!W275</f>
        <v>150</v>
      </c>
      <c r="U2720" s="112">
        <f>'Run Rate'!X275</f>
        <v>179</v>
      </c>
      <c r="V2720" s="112">
        <f>'Run Rate'!Y275</f>
        <v>358</v>
      </c>
      <c r="W2720" s="112">
        <f>'Run Rate'!Z275</f>
        <v>360</v>
      </c>
      <c r="X2720" s="112">
        <f>'Run Rate'!AA275</f>
        <v>111</v>
      </c>
      <c r="Y2720" s="112">
        <f>'Run Rate'!AB275</f>
        <v>261</v>
      </c>
      <c r="Z2720" s="112">
        <f>'Run Rate'!AC275</f>
        <v>191</v>
      </c>
      <c r="AA2720" s="112">
        <f>'Run Rate'!AD275</f>
        <v>115</v>
      </c>
      <c r="AB2720" s="113">
        <v>184</v>
      </c>
      <c r="AC2720" s="112">
        <v>184</v>
      </c>
      <c r="AD2720" s="112">
        <v>184</v>
      </c>
      <c r="AE2720" s="112">
        <v>184</v>
      </c>
      <c r="AF2720" s="112">
        <v>184</v>
      </c>
      <c r="AG2720" s="112">
        <v>184</v>
      </c>
      <c r="AH2720" s="112">
        <v>184</v>
      </c>
      <c r="AI2720" s="112">
        <v>184</v>
      </c>
      <c r="AJ2720" s="112">
        <v>184</v>
      </c>
      <c r="AK2720" s="112">
        <v>184</v>
      </c>
      <c r="AL2720" s="112">
        <v>184</v>
      </c>
      <c r="AM2720" s="112">
        <v>184</v>
      </c>
      <c r="AN2720" s="112">
        <v>184</v>
      </c>
      <c r="AQ2720" t="str">
        <f>AQ2718</f>
        <v/>
      </c>
    </row>
    <row r="2721" spans="1:43" ht="14.25" customHeight="1" x14ac:dyDescent="0.25">
      <c r="A2721" s="99" t="s">
        <v>1165</v>
      </c>
      <c r="B2721" s="114"/>
      <c r="C2721" s="114"/>
      <c r="D2721" s="114"/>
      <c r="E2721" s="114"/>
      <c r="F2721" s="114"/>
      <c r="G2721" s="114"/>
      <c r="H2721" s="114"/>
      <c r="I2721" s="114"/>
      <c r="J2721" s="114"/>
      <c r="K2721" s="114"/>
      <c r="L2721" s="114"/>
      <c r="M2721" s="114"/>
      <c r="N2721" s="114"/>
      <c r="O2721" s="114"/>
      <c r="P2721" s="114"/>
      <c r="Q2721" s="114"/>
      <c r="R2721" s="114"/>
      <c r="S2721" s="114"/>
      <c r="T2721" s="114"/>
      <c r="U2721" s="114"/>
      <c r="V2721" s="114"/>
      <c r="W2721" s="115"/>
      <c r="X2721" s="115"/>
      <c r="Y2721" s="115"/>
      <c r="Z2721" s="115"/>
      <c r="AA2721" s="112" t="s">
        <v>1166</v>
      </c>
      <c r="AB2721" s="113"/>
      <c r="AC2721" s="112"/>
      <c r="AD2721" s="112"/>
      <c r="AE2721" s="112"/>
      <c r="AF2721" s="112"/>
      <c r="AG2721" s="112"/>
      <c r="AH2721" s="112"/>
      <c r="AI2721" s="112"/>
      <c r="AJ2721" s="112"/>
      <c r="AK2721" s="112"/>
      <c r="AL2721" s="112"/>
      <c r="AM2721" s="112"/>
      <c r="AN2721" s="112"/>
      <c r="AQ2721" t="str">
        <f>AQ2718</f>
        <v/>
      </c>
    </row>
    <row r="2722" spans="1:43" ht="14.25" customHeight="1" x14ac:dyDescent="0.25">
      <c r="A2722" s="99" t="s">
        <v>1167</v>
      </c>
      <c r="B2722" s="114"/>
      <c r="C2722" s="114"/>
      <c r="D2722" s="114"/>
      <c r="E2722" s="114"/>
      <c r="F2722" s="114"/>
      <c r="G2722" s="114"/>
      <c r="H2722" s="114"/>
      <c r="I2722" s="114"/>
      <c r="J2722" s="114"/>
      <c r="K2722" s="114"/>
      <c r="L2722" s="114"/>
      <c r="M2722" s="114"/>
      <c r="N2722" s="114"/>
      <c r="O2722" s="114"/>
      <c r="P2722" s="114"/>
      <c r="Q2722" s="114"/>
      <c r="R2722" s="114"/>
      <c r="S2722" s="114"/>
      <c r="T2722" s="114"/>
      <c r="U2722" s="114"/>
      <c r="V2722" s="114"/>
      <c r="W2722" s="115"/>
      <c r="X2722" s="116"/>
      <c r="Y2722" s="117"/>
      <c r="Z2722" s="115"/>
      <c r="AA2722" s="112" t="s">
        <v>1168</v>
      </c>
      <c r="AB2722" s="113">
        <f>'Demand Input VP'!B1364</f>
        <v>0</v>
      </c>
      <c r="AC2722" s="112">
        <f>'Demand Input VP'!C1364</f>
        <v>0</v>
      </c>
      <c r="AD2722" s="112">
        <f>'Demand Input VP'!D1364</f>
        <v>0</v>
      </c>
      <c r="AE2722" s="112">
        <f>'Demand Input VP'!E1364</f>
        <v>0</v>
      </c>
      <c r="AF2722" s="112">
        <f>'Demand Input VP'!F1364</f>
        <v>0</v>
      </c>
      <c r="AG2722" s="112">
        <f>'Demand Input VP'!G1364</f>
        <v>0</v>
      </c>
      <c r="AH2722" s="112">
        <f>'Demand Input VP'!H1364</f>
        <v>0</v>
      </c>
      <c r="AI2722" s="112">
        <f>'Demand Input VP'!I1364</f>
        <v>0</v>
      </c>
      <c r="AJ2722" s="112">
        <f>'Demand Input VP'!J1364</f>
        <v>0</v>
      </c>
      <c r="AK2722" s="112">
        <f>'Demand Input VP'!K1364</f>
        <v>0</v>
      </c>
      <c r="AL2722" s="112">
        <f>'Demand Input VP'!L1364</f>
        <v>0</v>
      </c>
      <c r="AM2722" s="112">
        <f>'Demand Input VP'!M1364</f>
        <v>0</v>
      </c>
      <c r="AN2722" s="112">
        <f>'Demand Input VP'!N1364</f>
        <v>0</v>
      </c>
      <c r="AQ2722" t="str">
        <f>AQ2718</f>
        <v/>
      </c>
    </row>
    <row r="2723" spans="1:43" ht="14.25" customHeight="1" x14ac:dyDescent="0.25">
      <c r="A2723" s="99" t="s">
        <v>1169</v>
      </c>
      <c r="B2723" s="118"/>
      <c r="C2723" s="118"/>
      <c r="D2723" s="118"/>
      <c r="E2723" s="118"/>
      <c r="F2723" s="118"/>
      <c r="G2723" s="118"/>
      <c r="H2723" s="118"/>
      <c r="I2723" s="118"/>
      <c r="J2723" s="118"/>
      <c r="K2723" s="118"/>
      <c r="L2723" s="118"/>
      <c r="M2723" s="118"/>
      <c r="N2723" s="118"/>
      <c r="O2723" s="118"/>
      <c r="P2723" s="118"/>
      <c r="Q2723" s="118"/>
      <c r="R2723" s="118"/>
      <c r="S2723" s="118"/>
      <c r="T2723" s="118"/>
      <c r="U2723" s="118"/>
      <c r="V2723" s="118"/>
      <c r="W2723" s="115"/>
      <c r="X2723" s="116"/>
      <c r="Y2723" s="117"/>
      <c r="Z2723" s="119"/>
      <c r="AA2723" s="120" t="s">
        <v>1170</v>
      </c>
      <c r="AB2723" s="121">
        <f>'Demand Input VP'!B1363</f>
        <v>0</v>
      </c>
      <c r="AC2723" s="120">
        <f>'Demand Input VP'!C1363</f>
        <v>0</v>
      </c>
      <c r="AD2723" s="120">
        <f>'Demand Input VP'!D1363</f>
        <v>0</v>
      </c>
      <c r="AE2723" s="120">
        <f>'Demand Input VP'!E1363</f>
        <v>0</v>
      </c>
      <c r="AF2723" s="120">
        <f>'Demand Input VP'!F1363</f>
        <v>0</v>
      </c>
      <c r="AG2723" s="120">
        <f>'Demand Input VP'!G1363</f>
        <v>0</v>
      </c>
      <c r="AH2723" s="120">
        <f>'Demand Input VP'!H1363</f>
        <v>0</v>
      </c>
      <c r="AI2723" s="120">
        <f>'Demand Input VP'!I1363</f>
        <v>0</v>
      </c>
      <c r="AJ2723" s="120">
        <f>'Demand Input VP'!J1363</f>
        <v>0</v>
      </c>
      <c r="AK2723" s="120">
        <f>'Demand Input VP'!K1363</f>
        <v>0</v>
      </c>
      <c r="AL2723" s="120">
        <f>'Demand Input VP'!L1363</f>
        <v>0</v>
      </c>
      <c r="AM2723" s="120">
        <f>'Demand Input VP'!M1363</f>
        <v>0</v>
      </c>
      <c r="AN2723" s="120">
        <f>'Demand Input VP'!N1363</f>
        <v>0</v>
      </c>
      <c r="AQ2723" t="str">
        <f>AQ2718</f>
        <v/>
      </c>
    </row>
    <row r="2724" spans="1:43" ht="14.25" customHeight="1" x14ac:dyDescent="0.25">
      <c r="A2724" s="1"/>
      <c r="B2724" s="122"/>
      <c r="C2724" s="122"/>
      <c r="D2724" s="122"/>
      <c r="E2724" s="122"/>
      <c r="F2724" s="122"/>
      <c r="G2724" s="122"/>
      <c r="H2724" s="122"/>
      <c r="I2724" s="122"/>
      <c r="J2724" s="122"/>
      <c r="K2724" s="122"/>
      <c r="L2724" s="122"/>
      <c r="M2724" s="122"/>
      <c r="N2724" s="122"/>
      <c r="O2724" s="122"/>
      <c r="P2724" s="122"/>
      <c r="Q2724" s="122"/>
      <c r="R2724" s="122"/>
      <c r="S2724" s="122"/>
      <c r="T2724" s="122"/>
      <c r="U2724" s="122"/>
      <c r="V2724" s="122"/>
      <c r="W2724" s="123"/>
      <c r="X2724" s="116"/>
      <c r="Y2724" s="117"/>
      <c r="Z2724" s="123"/>
      <c r="AA2724" s="112" t="s">
        <v>1171</v>
      </c>
      <c r="AB2724" s="113">
        <f>'Demand Input MP'!B1364</f>
        <v>0</v>
      </c>
      <c r="AC2724" s="112">
        <f>'Demand Input MP'!C1364</f>
        <v>0</v>
      </c>
      <c r="AD2724" s="112">
        <f>'Demand Input MP'!D1364</f>
        <v>0</v>
      </c>
      <c r="AE2724" s="112">
        <f>'Demand Input MP'!E1364</f>
        <v>0</v>
      </c>
      <c r="AF2724" s="112">
        <f>'Demand Input MP'!F1364</f>
        <v>0</v>
      </c>
      <c r="AG2724" s="112">
        <f>'Demand Input MP'!G1364</f>
        <v>0</v>
      </c>
      <c r="AH2724" s="112">
        <f>'Demand Input MP'!H1364</f>
        <v>0</v>
      </c>
      <c r="AI2724" s="112">
        <f>'Demand Input MP'!I1364</f>
        <v>0</v>
      </c>
      <c r="AJ2724" s="112">
        <f>'Demand Input MP'!J1364</f>
        <v>0</v>
      </c>
      <c r="AK2724" s="112">
        <f>'Demand Input MP'!K1364</f>
        <v>0</v>
      </c>
      <c r="AL2724" s="112">
        <f>'Demand Input MP'!L1364</f>
        <v>0</v>
      </c>
      <c r="AM2724" s="112">
        <f>'Demand Input MP'!M1364</f>
        <v>0</v>
      </c>
      <c r="AN2724" s="112">
        <f>'Demand Input MP'!N1364</f>
        <v>0</v>
      </c>
      <c r="AQ2724" t="str">
        <f>AQ2718</f>
        <v/>
      </c>
    </row>
    <row r="2725" spans="1:43" ht="14.25" customHeight="1" x14ac:dyDescent="0.25">
      <c r="A2725" s="1"/>
      <c r="B2725" s="122"/>
      <c r="C2725" s="122"/>
      <c r="D2725" s="122"/>
      <c r="E2725" s="122"/>
      <c r="F2725" s="122"/>
      <c r="G2725" s="122"/>
      <c r="H2725" s="122"/>
      <c r="I2725" s="122"/>
      <c r="J2725" s="122"/>
      <c r="K2725" s="122"/>
      <c r="L2725" s="122"/>
      <c r="M2725" s="122"/>
      <c r="N2725" s="122"/>
      <c r="O2725" s="122"/>
      <c r="P2725" s="122"/>
      <c r="Q2725" s="122"/>
      <c r="R2725" s="122"/>
      <c r="S2725" s="122"/>
      <c r="T2725" s="122"/>
      <c r="U2725" s="122"/>
      <c r="V2725" s="124" t="s">
        <v>91</v>
      </c>
      <c r="W2725" s="125">
        <f>IFERROR(IF(SUM('Run Rate History'!E275:AD275)&gt;0,(SUMPRODUCT((B2720:AA2720&gt;=PERCENTILE(B2720:AA2720,0.1))*(B2720:AA2720&lt;=PERCENTILE(B2720:AA2720,0.9))*B2720:AA2720)+SUMPRODUCT(('Run Rate History'!E275:AD275&gt;=PERCENTILE(B2720:AA2720,0.1))*('Run Rate History'!E275:AD275&lt;=PERCENTILE(B2720:AA2720,0.9))*'Run Rate History'!E275:AD275))/(SUMPRODUCT((B2720:AA2720&gt;=PERCENTILE(B2720:AA2720,0.1))*(B2720:AA2720&lt;=PERCENTILE(B2720:AA2720,0.9))*1)+SUMPRODUCT(('Run Rate History'!E275:AD275&gt;=PERCENTILE(B2720:AA2720,0.1))*('Run Rate History'!E275:AD275&lt;=PERCENTILE(B2720:AA2720,0.9))*1)),TRIMMEAN(B2720:AA2720,0.15)),0)</f>
        <v>167.72727272727272</v>
      </c>
      <c r="X2725" s="126" t="s">
        <v>1172</v>
      </c>
      <c r="Y2725" s="127">
        <f>SUM(B2720:AA2720)/26</f>
        <v>173</v>
      </c>
      <c r="Z2725" s="128"/>
      <c r="AA2725" s="112" t="s">
        <v>1173</v>
      </c>
      <c r="AB2725" s="113">
        <f>'Demand Input MP'!B1363</f>
        <v>0</v>
      </c>
      <c r="AC2725" s="112">
        <f>'Demand Input MP'!C1363</f>
        <v>0</v>
      </c>
      <c r="AD2725" s="112">
        <f>'Demand Input MP'!D1363</f>
        <v>0</v>
      </c>
      <c r="AE2725" s="112">
        <f>'Demand Input MP'!E1363</f>
        <v>0</v>
      </c>
      <c r="AF2725" s="112">
        <f>'Demand Input MP'!F1363</f>
        <v>0</v>
      </c>
      <c r="AG2725" s="112">
        <f>'Demand Input MP'!G1363</f>
        <v>0</v>
      </c>
      <c r="AH2725" s="112">
        <f>'Demand Input MP'!H1363</f>
        <v>0</v>
      </c>
      <c r="AI2725" s="112">
        <f>'Demand Input MP'!I1363</f>
        <v>0</v>
      </c>
      <c r="AJ2725" s="112">
        <f>'Demand Input MP'!J1363</f>
        <v>0</v>
      </c>
      <c r="AK2725" s="112">
        <f>'Demand Input MP'!K1363</f>
        <v>0</v>
      </c>
      <c r="AL2725" s="112">
        <f>'Demand Input MP'!L1363</f>
        <v>0</v>
      </c>
      <c r="AM2725" s="112">
        <f>'Demand Input MP'!M1363</f>
        <v>0</v>
      </c>
      <c r="AN2725" s="112">
        <f>'Demand Input MP'!N1363</f>
        <v>0</v>
      </c>
      <c r="AQ2725" t="str">
        <f>AQ2718</f>
        <v/>
      </c>
    </row>
    <row r="2726" spans="1:43" ht="14.25" customHeight="1" x14ac:dyDescent="0.25">
      <c r="A2726" s="1"/>
      <c r="B2726" s="122"/>
      <c r="C2726" s="122"/>
      <c r="D2726" s="122"/>
      <c r="E2726" s="122"/>
      <c r="F2726" s="122"/>
      <c r="G2726" s="122"/>
      <c r="H2726" s="122"/>
      <c r="I2726" s="122"/>
      <c r="J2726" s="122"/>
      <c r="K2726" s="122"/>
      <c r="L2726" s="122"/>
      <c r="M2726" s="122"/>
      <c r="N2726" s="122"/>
      <c r="O2726" s="122"/>
      <c r="P2726" s="122"/>
      <c r="Q2726" s="122"/>
      <c r="R2726" s="122"/>
      <c r="S2726" s="122"/>
      <c r="T2726" s="122"/>
      <c r="U2726" s="122"/>
      <c r="V2726" s="124" t="s">
        <v>94</v>
      </c>
      <c r="W2726" s="125">
        <f>IFERROR((1*MIN(MAX(X2720,0.5*IF(SUM('Run Rate History'!E275:AD275)&gt;0,(MEDIAN(IF(B2720:AA2720&gt;0,B2720:AA2720))+MEDIAN(IF('Run Rate History'!E275:AD275&gt;0,'Run Rate History'!E275:AD275)))/2,MEDIAN(IF(B2720:AA2720&gt;0,B2720:AA2720)))),2*IF(SUM('Run Rate History'!E275:AD275)&gt;0,(MEDIAN(IF(B2720:AA2720&gt;0,B2720:AA2720))+MEDIAN(IF('Run Rate History'!E275:AD275&gt;0,'Run Rate History'!E275:AD275)))/2,MEDIAN(IF(B2720:AA2720&gt;0,B2720:AA2720))))+2*MIN(MAX(Y2720,0.5*IF(SUM('Run Rate History'!E275:AD275)&gt;0,(MEDIAN(IF(B2720:AA2720&gt;0,B2720:AA2720))+MEDIAN(IF('Run Rate History'!E275:AD275&gt;0,'Run Rate History'!E275:AD275)))/2,MEDIAN(IF(B2720:AA2720&gt;0,B2720:AA2720)))),2*IF(SUM('Run Rate History'!E275:AD275)&gt;0,(MEDIAN(IF(B2720:AA2720&gt;0,B2720:AA2720))+MEDIAN(IF('Run Rate History'!E275:AD275&gt;0,'Run Rate History'!E275:AD275)))/2,MEDIAN(IF(B2720:AA2720&gt;0,B2720:AA2720))))+3*MIN(MAX(Z2720,0.5*IF(SUM('Run Rate History'!E275:AD275)&gt;0,(MEDIAN(IF(B2720:AA2720&gt;0,B2720:AA2720))+MEDIAN(IF('Run Rate History'!E275:AD275&gt;0,'Run Rate History'!E275:AD275)))/2,MEDIAN(IF(B2720:AA2720&gt;0,B2720:AA2720)))),2*IF(SUM('Run Rate History'!E275:AD275)&gt;0,(MEDIAN(IF(B2720:AA2720&gt;0,B2720:AA2720))+MEDIAN(IF('Run Rate History'!E275:AD275&gt;0,'Run Rate History'!E275:AD275)))/2,MEDIAN(IF(B2720:AA2720&gt;0,B2720:AA2720))))+4*MIN(MAX(AA2720,0.5*IF(SUM('Run Rate History'!E275:AD275)&gt;0,(MEDIAN(IF(B2720:AA2720&gt;0,B2720:AA2720))+MEDIAN(IF('Run Rate History'!E275:AD275&gt;0,'Run Rate History'!E275:AD275)))/2,MEDIAN(IF(B2720:AA2720&gt;0,B2720:AA2720)))),2*IF(SUM('Run Rate History'!E275:AD275)&gt;0,(MEDIAN(IF(B2720:AA2720&gt;0,B2720:AA2720))+MEDIAN(IF('Run Rate History'!E275:AD275&gt;0,'Run Rate History'!E275:AD275)))/2,MEDIAN(IF(B2720:AA2720&gt;0,B2720:AA2720)))))/10,0)</f>
        <v>166.6</v>
      </c>
      <c r="X2726" s="129" t="s">
        <v>1174</v>
      </c>
      <c r="Y2726" s="130">
        <f>IFERROR(VLOOKUP(A2718,'Stanje zaliha'!A:E,5,FALSE()),0)</f>
        <v>1822</v>
      </c>
      <c r="Z2726" s="131"/>
      <c r="AA2726" s="113" t="s">
        <v>1175</v>
      </c>
      <c r="AB2726" s="118">
        <f t="shared" ref="AB2726:AN2726" si="542">SUM(AB2722:AB2725)</f>
        <v>0</v>
      </c>
      <c r="AC2726" s="118">
        <f t="shared" si="542"/>
        <v>0</v>
      </c>
      <c r="AD2726" s="118">
        <f t="shared" si="542"/>
        <v>0</v>
      </c>
      <c r="AE2726" s="118">
        <f t="shared" si="542"/>
        <v>0</v>
      </c>
      <c r="AF2726" s="118">
        <f t="shared" si="542"/>
        <v>0</v>
      </c>
      <c r="AG2726" s="118">
        <f t="shared" si="542"/>
        <v>0</v>
      </c>
      <c r="AH2726" s="118">
        <f t="shared" si="542"/>
        <v>0</v>
      </c>
      <c r="AI2726" s="118">
        <f t="shared" si="542"/>
        <v>0</v>
      </c>
      <c r="AJ2726" s="118">
        <f t="shared" si="542"/>
        <v>0</v>
      </c>
      <c r="AK2726" s="118">
        <f t="shared" si="542"/>
        <v>0</v>
      </c>
      <c r="AL2726" s="118">
        <f t="shared" si="542"/>
        <v>0</v>
      </c>
      <c r="AM2726" s="118">
        <f t="shared" si="542"/>
        <v>0</v>
      </c>
      <c r="AN2726" s="118">
        <f t="shared" si="542"/>
        <v>0</v>
      </c>
      <c r="AQ2726" t="str">
        <f>AQ2718</f>
        <v/>
      </c>
    </row>
    <row r="2727" spans="1:43" ht="14.25" customHeight="1" x14ac:dyDescent="0.25">
      <c r="A2727" s="1"/>
      <c r="B2727" s="122"/>
      <c r="C2727" s="122"/>
      <c r="D2727" s="122"/>
      <c r="E2727" s="122"/>
      <c r="F2727" s="122"/>
      <c r="G2727" s="122"/>
      <c r="H2727" s="122"/>
      <c r="I2727" s="122"/>
      <c r="J2727" s="122"/>
      <c r="K2727" s="122"/>
      <c r="L2727" s="122"/>
      <c r="M2727" s="122"/>
      <c r="N2727" s="122"/>
      <c r="O2727" s="122"/>
      <c r="P2727" s="122"/>
      <c r="Q2727" s="122"/>
      <c r="R2727" s="122"/>
      <c r="S2727" s="122"/>
      <c r="T2727" s="122"/>
      <c r="U2727" s="122"/>
      <c r="V2727" s="124" t="s">
        <v>95</v>
      </c>
      <c r="W2727" s="125">
        <f>IFERROR(0.6*W2726+0.4*W2725,0)</f>
        <v>167.0509090909091</v>
      </c>
      <c r="X2727" s="132" t="s">
        <v>1176</v>
      </c>
      <c r="Y2727" s="133">
        <f>IFERROR(SUMIF('Popis poslanih narudžbi'!A:A,A2718,'Popis poslanih narudžbi'!C:C),0)</f>
        <v>0</v>
      </c>
      <c r="Z2727" s="131"/>
      <c r="AA2727" s="134" t="s">
        <v>1177</v>
      </c>
      <c r="AB2727" s="118">
        <f t="shared" ref="AB2727:AN2727" si="543">AB2720+AB2726</f>
        <v>184</v>
      </c>
      <c r="AC2727" s="118">
        <f t="shared" si="543"/>
        <v>184</v>
      </c>
      <c r="AD2727" s="118">
        <f t="shared" si="543"/>
        <v>184</v>
      </c>
      <c r="AE2727" s="118">
        <f t="shared" si="543"/>
        <v>184</v>
      </c>
      <c r="AF2727" s="118">
        <f t="shared" si="543"/>
        <v>184</v>
      </c>
      <c r="AG2727" s="118">
        <f t="shared" si="543"/>
        <v>184</v>
      </c>
      <c r="AH2727" s="118">
        <f t="shared" si="543"/>
        <v>184</v>
      </c>
      <c r="AI2727" s="118">
        <f t="shared" si="543"/>
        <v>184</v>
      </c>
      <c r="AJ2727" s="118">
        <f t="shared" si="543"/>
        <v>184</v>
      </c>
      <c r="AK2727" s="118">
        <f t="shared" si="543"/>
        <v>184</v>
      </c>
      <c r="AL2727" s="118">
        <f t="shared" si="543"/>
        <v>184</v>
      </c>
      <c r="AM2727" s="118">
        <f t="shared" si="543"/>
        <v>184</v>
      </c>
      <c r="AN2727" s="118">
        <f t="shared" si="543"/>
        <v>184</v>
      </c>
      <c r="AQ2727" t="str">
        <f>AQ2718</f>
        <v/>
      </c>
    </row>
    <row r="2728" spans="1:43" ht="14.25" customHeight="1" x14ac:dyDescent="0.25">
      <c r="A2728" s="107" t="str">
        <f>'Run Rate'!A276</f>
        <v>CEL11616</v>
      </c>
      <c r="B2728" s="135" t="str">
        <f>'Run Rate'!B276</f>
        <v>C4 Energy Crb Orange Slice 500 ML</v>
      </c>
      <c r="C2728" s="135" t="str">
        <f>'Run Rate'!C276</f>
        <v>RTD &amp; SNACKS</v>
      </c>
      <c r="D2728" s="135" t="str">
        <f>'Run Rate'!D276</f>
        <v>02 SILVER</v>
      </c>
      <c r="E2728" s="122"/>
      <c r="F2728" s="122"/>
      <c r="G2728" s="122"/>
      <c r="H2728" s="122"/>
      <c r="I2728" s="122"/>
      <c r="J2728" s="122"/>
      <c r="K2728" s="122"/>
      <c r="L2728" s="122"/>
      <c r="M2728" s="122"/>
      <c r="N2728" s="122"/>
      <c r="O2728" s="122"/>
      <c r="P2728" s="122"/>
      <c r="Q2728" s="122"/>
      <c r="R2728" s="122"/>
      <c r="S2728" s="122"/>
      <c r="T2728" s="122"/>
      <c r="U2728" s="122"/>
      <c r="V2728" s="122"/>
      <c r="W2728" s="122"/>
      <c r="X2728" s="122"/>
      <c r="Y2728" s="122"/>
      <c r="Z2728" s="122"/>
      <c r="AA2728" s="122"/>
      <c r="AB2728" s="122"/>
      <c r="AC2728" s="122"/>
      <c r="AD2728" s="122"/>
      <c r="AE2728" s="122"/>
      <c r="AF2728" s="122"/>
      <c r="AG2728" s="122"/>
      <c r="AH2728" s="122"/>
      <c r="AI2728" s="122"/>
      <c r="AJ2728" s="122"/>
      <c r="AK2728" s="122"/>
      <c r="AL2728" s="122"/>
      <c r="AM2728" s="122"/>
      <c r="AN2728" s="122"/>
      <c r="AQ2728" t="str">
        <f>IF(AND(OR($B$1="ALL",$B$1=C2728),OR($E$1="ALL",$E$1=D2728),OR($B$2="ALL",$B$2=A2728),OR($E$2="ALL",IFERROR(SEARCH($E$2,B2728),0)&gt;0)),"MATCH","")</f>
        <v/>
      </c>
    </row>
    <row r="2729" spans="1:43" ht="14.25" customHeight="1" x14ac:dyDescent="0.25">
      <c r="A2729" s="108" t="s">
        <v>1137</v>
      </c>
      <c r="B2729" s="136" t="s">
        <v>1138</v>
      </c>
      <c r="C2729" s="136" t="s">
        <v>1139</v>
      </c>
      <c r="D2729" s="136" t="s">
        <v>1140</v>
      </c>
      <c r="E2729" s="136" t="s">
        <v>1141</v>
      </c>
      <c r="F2729" s="136" t="s">
        <v>1142</v>
      </c>
      <c r="G2729" s="136" t="s">
        <v>1143</v>
      </c>
      <c r="H2729" s="136" t="s">
        <v>1144</v>
      </c>
      <c r="I2729" s="136" t="s">
        <v>1145</v>
      </c>
      <c r="J2729" s="136" t="s">
        <v>1146</v>
      </c>
      <c r="K2729" s="136" t="s">
        <v>1147</v>
      </c>
      <c r="L2729" s="136" t="s">
        <v>1148</v>
      </c>
      <c r="M2729" s="136" t="s">
        <v>1149</v>
      </c>
      <c r="N2729" s="136" t="s">
        <v>1150</v>
      </c>
      <c r="O2729" s="136" t="s">
        <v>1151</v>
      </c>
      <c r="P2729" s="136" t="s">
        <v>1152</v>
      </c>
      <c r="Q2729" s="136" t="s">
        <v>1153</v>
      </c>
      <c r="R2729" s="136" t="s">
        <v>1154</v>
      </c>
      <c r="S2729" s="136" t="s">
        <v>1155</v>
      </c>
      <c r="T2729" s="136" t="s">
        <v>1156</v>
      </c>
      <c r="U2729" s="136" t="s">
        <v>1157</v>
      </c>
      <c r="V2729" s="136" t="s">
        <v>1158</v>
      </c>
      <c r="W2729" s="136" t="s">
        <v>1159</v>
      </c>
      <c r="X2729" s="136" t="s">
        <v>1160</v>
      </c>
      <c r="Y2729" s="136" t="s">
        <v>1161</v>
      </c>
      <c r="Z2729" s="136" t="s">
        <v>1162</v>
      </c>
      <c r="AA2729" s="136" t="s">
        <v>1163</v>
      </c>
      <c r="AB2729" s="137" t="s">
        <v>156</v>
      </c>
      <c r="AC2729" s="137" t="s">
        <v>157</v>
      </c>
      <c r="AD2729" s="137" t="s">
        <v>158</v>
      </c>
      <c r="AE2729" s="137" t="s">
        <v>139</v>
      </c>
      <c r="AF2729" s="138" t="s">
        <v>140</v>
      </c>
      <c r="AG2729" s="138" t="s">
        <v>141</v>
      </c>
      <c r="AH2729" s="138" t="s">
        <v>142</v>
      </c>
      <c r="AI2729" s="138" t="s">
        <v>143</v>
      </c>
      <c r="AJ2729" s="139" t="s">
        <v>144</v>
      </c>
      <c r="AK2729" s="139" t="s">
        <v>145</v>
      </c>
      <c r="AL2729" s="139" t="s">
        <v>146</v>
      </c>
      <c r="AM2729" s="140" t="s">
        <v>147</v>
      </c>
      <c r="AN2729" s="140" t="s">
        <v>148</v>
      </c>
      <c r="AQ2729" t="str">
        <f>AQ2728</f>
        <v/>
      </c>
    </row>
    <row r="2730" spans="1:43" ht="14.25" customHeight="1" x14ac:dyDescent="0.25">
      <c r="A2730" s="99" t="s">
        <v>1164</v>
      </c>
      <c r="B2730" s="112">
        <f>'Run Rate'!E276</f>
        <v>167</v>
      </c>
      <c r="C2730" s="112">
        <f>'Run Rate'!F276</f>
        <v>155</v>
      </c>
      <c r="D2730" s="112">
        <f>'Run Rate'!G276</f>
        <v>142</v>
      </c>
      <c r="E2730" s="112">
        <f>'Run Rate'!H276</f>
        <v>204</v>
      </c>
      <c r="F2730" s="112">
        <f>'Run Rate'!I276</f>
        <v>363</v>
      </c>
      <c r="G2730" s="112">
        <f>'Run Rate'!J276</f>
        <v>77</v>
      </c>
      <c r="H2730" s="112">
        <f>'Run Rate'!K276</f>
        <v>195</v>
      </c>
      <c r="I2730" s="112">
        <f>'Run Rate'!L276</f>
        <v>162</v>
      </c>
      <c r="J2730" s="112">
        <f>'Run Rate'!M276</f>
        <v>131</v>
      </c>
      <c r="K2730" s="112">
        <f>'Run Rate'!N276</f>
        <v>127</v>
      </c>
      <c r="L2730" s="112">
        <f>'Run Rate'!O276</f>
        <v>312</v>
      </c>
      <c r="M2730" s="112">
        <f>'Run Rate'!P276</f>
        <v>114</v>
      </c>
      <c r="N2730" s="112">
        <f>'Run Rate'!Q276</f>
        <v>107</v>
      </c>
      <c r="O2730" s="112">
        <f>'Run Rate'!R276</f>
        <v>108</v>
      </c>
      <c r="P2730" s="112">
        <f>'Run Rate'!S276</f>
        <v>22</v>
      </c>
      <c r="Q2730" s="112">
        <f>'Run Rate'!T276</f>
        <v>181</v>
      </c>
      <c r="R2730" s="112">
        <f>'Run Rate'!U276</f>
        <v>178</v>
      </c>
      <c r="S2730" s="112">
        <f>'Run Rate'!V276</f>
        <v>150</v>
      </c>
      <c r="T2730" s="112">
        <f>'Run Rate'!W276</f>
        <v>161</v>
      </c>
      <c r="U2730" s="112">
        <f>'Run Rate'!X276</f>
        <v>186</v>
      </c>
      <c r="V2730" s="112">
        <f>'Run Rate'!Y276</f>
        <v>367</v>
      </c>
      <c r="W2730" s="112">
        <f>'Run Rate'!Z276</f>
        <v>165</v>
      </c>
      <c r="X2730" s="112">
        <f>'Run Rate'!AA276</f>
        <v>175</v>
      </c>
      <c r="Y2730" s="112">
        <f>'Run Rate'!AB276</f>
        <v>234</v>
      </c>
      <c r="Z2730" s="112">
        <f>'Run Rate'!AC276</f>
        <v>91</v>
      </c>
      <c r="AA2730" s="112">
        <f>'Run Rate'!AD276</f>
        <v>188</v>
      </c>
      <c r="AB2730" s="113">
        <v>177</v>
      </c>
      <c r="AC2730" s="112">
        <v>177</v>
      </c>
      <c r="AD2730" s="112">
        <v>177</v>
      </c>
      <c r="AE2730" s="112">
        <v>177</v>
      </c>
      <c r="AF2730" s="112">
        <v>177</v>
      </c>
      <c r="AG2730" s="112">
        <v>177</v>
      </c>
      <c r="AH2730" s="112">
        <v>177</v>
      </c>
      <c r="AI2730" s="112">
        <v>177</v>
      </c>
      <c r="AJ2730" s="112">
        <v>177</v>
      </c>
      <c r="AK2730" s="112">
        <v>177</v>
      </c>
      <c r="AL2730" s="112">
        <v>177</v>
      </c>
      <c r="AM2730" s="112">
        <v>177</v>
      </c>
      <c r="AN2730" s="112">
        <v>177</v>
      </c>
      <c r="AQ2730" t="str">
        <f>AQ2728</f>
        <v/>
      </c>
    </row>
    <row r="2731" spans="1:43" ht="14.25" customHeight="1" x14ac:dyDescent="0.25">
      <c r="A2731" s="99" t="s">
        <v>1165</v>
      </c>
      <c r="B2731" s="114"/>
      <c r="C2731" s="114"/>
      <c r="D2731" s="114"/>
      <c r="E2731" s="114"/>
      <c r="F2731" s="114"/>
      <c r="G2731" s="114"/>
      <c r="H2731" s="114"/>
      <c r="I2731" s="114"/>
      <c r="J2731" s="114"/>
      <c r="K2731" s="114"/>
      <c r="L2731" s="114"/>
      <c r="M2731" s="114"/>
      <c r="N2731" s="114"/>
      <c r="O2731" s="114"/>
      <c r="P2731" s="114"/>
      <c r="Q2731" s="114"/>
      <c r="R2731" s="114"/>
      <c r="S2731" s="114"/>
      <c r="T2731" s="114"/>
      <c r="U2731" s="114"/>
      <c r="V2731" s="114"/>
      <c r="W2731" s="115"/>
      <c r="X2731" s="115"/>
      <c r="Y2731" s="115"/>
      <c r="Z2731" s="115"/>
      <c r="AA2731" s="112" t="s">
        <v>1166</v>
      </c>
      <c r="AB2731" s="113"/>
      <c r="AC2731" s="112"/>
      <c r="AD2731" s="112"/>
      <c r="AE2731" s="112"/>
      <c r="AF2731" s="112"/>
      <c r="AG2731" s="112"/>
      <c r="AH2731" s="112"/>
      <c r="AI2731" s="112"/>
      <c r="AJ2731" s="112"/>
      <c r="AK2731" s="112"/>
      <c r="AL2731" s="112"/>
      <c r="AM2731" s="112"/>
      <c r="AN2731" s="112"/>
      <c r="AQ2731" t="str">
        <f>AQ2728</f>
        <v/>
      </c>
    </row>
    <row r="2732" spans="1:43" ht="14.25" customHeight="1" x14ac:dyDescent="0.25">
      <c r="A2732" s="99" t="s">
        <v>1167</v>
      </c>
      <c r="B2732" s="114"/>
      <c r="C2732" s="114"/>
      <c r="D2732" s="114"/>
      <c r="E2732" s="114"/>
      <c r="F2732" s="114"/>
      <c r="G2732" s="114"/>
      <c r="H2732" s="114"/>
      <c r="I2732" s="114"/>
      <c r="J2732" s="114"/>
      <c r="K2732" s="114"/>
      <c r="L2732" s="114"/>
      <c r="M2732" s="114"/>
      <c r="N2732" s="114"/>
      <c r="O2732" s="114"/>
      <c r="P2732" s="114"/>
      <c r="Q2732" s="114"/>
      <c r="R2732" s="114"/>
      <c r="S2732" s="114"/>
      <c r="T2732" s="114"/>
      <c r="U2732" s="114"/>
      <c r="V2732" s="114"/>
      <c r="W2732" s="115"/>
      <c r="X2732" s="116"/>
      <c r="Y2732" s="117"/>
      <c r="Z2732" s="115"/>
      <c r="AA2732" s="112" t="s">
        <v>1168</v>
      </c>
      <c r="AB2732" s="113">
        <f>'Demand Input VP'!B1369</f>
        <v>0</v>
      </c>
      <c r="AC2732" s="112">
        <f>'Demand Input VP'!C1369</f>
        <v>0</v>
      </c>
      <c r="AD2732" s="112">
        <f>'Demand Input VP'!D1369</f>
        <v>0</v>
      </c>
      <c r="AE2732" s="112">
        <f>'Demand Input VP'!E1369</f>
        <v>0</v>
      </c>
      <c r="AF2732" s="112">
        <f>'Demand Input VP'!F1369</f>
        <v>0</v>
      </c>
      <c r="AG2732" s="112">
        <f>'Demand Input VP'!G1369</f>
        <v>0</v>
      </c>
      <c r="AH2732" s="112">
        <f>'Demand Input VP'!H1369</f>
        <v>0</v>
      </c>
      <c r="AI2732" s="112">
        <f>'Demand Input VP'!I1369</f>
        <v>0</v>
      </c>
      <c r="AJ2732" s="112">
        <f>'Demand Input VP'!J1369</f>
        <v>0</v>
      </c>
      <c r="AK2732" s="112">
        <f>'Demand Input VP'!K1369</f>
        <v>0</v>
      </c>
      <c r="AL2732" s="112">
        <f>'Demand Input VP'!L1369</f>
        <v>0</v>
      </c>
      <c r="AM2732" s="112">
        <f>'Demand Input VP'!M1369</f>
        <v>0</v>
      </c>
      <c r="AN2732" s="112">
        <f>'Demand Input VP'!N1369</f>
        <v>0</v>
      </c>
      <c r="AQ2732" t="str">
        <f>AQ2728</f>
        <v/>
      </c>
    </row>
    <row r="2733" spans="1:43" ht="14.25" customHeight="1" x14ac:dyDescent="0.25">
      <c r="A2733" s="99" t="s">
        <v>1169</v>
      </c>
      <c r="B2733" s="118"/>
      <c r="C2733" s="118"/>
      <c r="D2733" s="118"/>
      <c r="E2733" s="118"/>
      <c r="F2733" s="118"/>
      <c r="G2733" s="118"/>
      <c r="H2733" s="118"/>
      <c r="I2733" s="118"/>
      <c r="J2733" s="118"/>
      <c r="K2733" s="118"/>
      <c r="L2733" s="118"/>
      <c r="M2733" s="118"/>
      <c r="N2733" s="118"/>
      <c r="O2733" s="118"/>
      <c r="P2733" s="118"/>
      <c r="Q2733" s="118"/>
      <c r="R2733" s="118"/>
      <c r="S2733" s="118"/>
      <c r="T2733" s="118"/>
      <c r="U2733" s="118"/>
      <c r="V2733" s="118"/>
      <c r="W2733" s="115"/>
      <c r="X2733" s="116"/>
      <c r="Y2733" s="117"/>
      <c r="Z2733" s="119"/>
      <c r="AA2733" s="120" t="s">
        <v>1170</v>
      </c>
      <c r="AB2733" s="121">
        <f>'Demand Input VP'!B1368</f>
        <v>0</v>
      </c>
      <c r="AC2733" s="120">
        <f>'Demand Input VP'!C1368</f>
        <v>0</v>
      </c>
      <c r="AD2733" s="120">
        <f>'Demand Input VP'!D1368</f>
        <v>0</v>
      </c>
      <c r="AE2733" s="120">
        <f>'Demand Input VP'!E1368</f>
        <v>0</v>
      </c>
      <c r="AF2733" s="120">
        <f>'Demand Input VP'!F1368</f>
        <v>0</v>
      </c>
      <c r="AG2733" s="120">
        <f>'Demand Input VP'!G1368</f>
        <v>0</v>
      </c>
      <c r="AH2733" s="120">
        <f>'Demand Input VP'!H1368</f>
        <v>0</v>
      </c>
      <c r="AI2733" s="120">
        <f>'Demand Input VP'!I1368</f>
        <v>0</v>
      </c>
      <c r="AJ2733" s="120">
        <f>'Demand Input VP'!J1368</f>
        <v>0</v>
      </c>
      <c r="AK2733" s="120">
        <f>'Demand Input VP'!K1368</f>
        <v>0</v>
      </c>
      <c r="AL2733" s="120">
        <f>'Demand Input VP'!L1368</f>
        <v>0</v>
      </c>
      <c r="AM2733" s="120">
        <f>'Demand Input VP'!M1368</f>
        <v>0</v>
      </c>
      <c r="AN2733" s="120">
        <f>'Demand Input VP'!N1368</f>
        <v>0</v>
      </c>
      <c r="AQ2733" t="str">
        <f>AQ2728</f>
        <v/>
      </c>
    </row>
    <row r="2734" spans="1:43" ht="14.25" customHeight="1" x14ac:dyDescent="0.25">
      <c r="A2734" s="1"/>
      <c r="B2734" s="122"/>
      <c r="C2734" s="122"/>
      <c r="D2734" s="122"/>
      <c r="E2734" s="122"/>
      <c r="F2734" s="122"/>
      <c r="G2734" s="122"/>
      <c r="H2734" s="122"/>
      <c r="I2734" s="122"/>
      <c r="J2734" s="122"/>
      <c r="K2734" s="122"/>
      <c r="L2734" s="122"/>
      <c r="M2734" s="122"/>
      <c r="N2734" s="122"/>
      <c r="O2734" s="122"/>
      <c r="P2734" s="122"/>
      <c r="Q2734" s="122"/>
      <c r="R2734" s="122"/>
      <c r="S2734" s="122"/>
      <c r="T2734" s="122"/>
      <c r="U2734" s="122"/>
      <c r="V2734" s="122"/>
      <c r="W2734" s="123"/>
      <c r="X2734" s="116"/>
      <c r="Y2734" s="117"/>
      <c r="Z2734" s="123"/>
      <c r="AA2734" s="112" t="s">
        <v>1171</v>
      </c>
      <c r="AB2734" s="113">
        <f>'Demand Input MP'!B1369</f>
        <v>0</v>
      </c>
      <c r="AC2734" s="112">
        <f>'Demand Input MP'!C1369</f>
        <v>0</v>
      </c>
      <c r="AD2734" s="112">
        <f>'Demand Input MP'!D1369</f>
        <v>0</v>
      </c>
      <c r="AE2734" s="112">
        <f>'Demand Input MP'!E1369</f>
        <v>0</v>
      </c>
      <c r="AF2734" s="112">
        <f>'Demand Input MP'!F1369</f>
        <v>0</v>
      </c>
      <c r="AG2734" s="112">
        <f>'Demand Input MP'!G1369</f>
        <v>0</v>
      </c>
      <c r="AH2734" s="112">
        <f>'Demand Input MP'!H1369</f>
        <v>0</v>
      </c>
      <c r="AI2734" s="112">
        <f>'Demand Input MP'!I1369</f>
        <v>0</v>
      </c>
      <c r="AJ2734" s="112">
        <f>'Demand Input MP'!J1369</f>
        <v>0</v>
      </c>
      <c r="AK2734" s="112">
        <f>'Demand Input MP'!K1369</f>
        <v>0</v>
      </c>
      <c r="AL2734" s="112">
        <f>'Demand Input MP'!L1369</f>
        <v>0</v>
      </c>
      <c r="AM2734" s="112">
        <f>'Demand Input MP'!M1369</f>
        <v>0</v>
      </c>
      <c r="AN2734" s="112">
        <f>'Demand Input MP'!N1369</f>
        <v>0</v>
      </c>
      <c r="AQ2734" t="str">
        <f>AQ2728</f>
        <v/>
      </c>
    </row>
    <row r="2735" spans="1:43" ht="14.25" customHeight="1" x14ac:dyDescent="0.25">
      <c r="A2735" s="1"/>
      <c r="B2735" s="122"/>
      <c r="C2735" s="122"/>
      <c r="D2735" s="122"/>
      <c r="E2735" s="122"/>
      <c r="F2735" s="122"/>
      <c r="G2735" s="122"/>
      <c r="H2735" s="122"/>
      <c r="I2735" s="122"/>
      <c r="J2735" s="122"/>
      <c r="K2735" s="122"/>
      <c r="L2735" s="122"/>
      <c r="M2735" s="122"/>
      <c r="N2735" s="122"/>
      <c r="O2735" s="122"/>
      <c r="P2735" s="122"/>
      <c r="Q2735" s="122"/>
      <c r="R2735" s="122"/>
      <c r="S2735" s="122"/>
      <c r="T2735" s="122"/>
      <c r="U2735" s="122"/>
      <c r="V2735" s="124" t="s">
        <v>91</v>
      </c>
      <c r="W2735" s="125">
        <f>IFERROR(IF(SUM('Run Rate History'!E276:AD276)&gt;0,(SUMPRODUCT((B2730:AA2730&gt;=PERCENTILE(B2730:AA2730,0.1))*(B2730:AA2730&lt;=PERCENTILE(B2730:AA2730,0.9))*B2730:AA2730)+SUMPRODUCT(('Run Rate History'!E276:AD276&gt;=PERCENTILE(B2730:AA2730,0.1))*('Run Rate History'!E276:AD276&lt;=PERCENTILE(B2730:AA2730,0.9))*'Run Rate History'!E276:AD276))/(SUMPRODUCT((B2730:AA2730&gt;=PERCENTILE(B2730:AA2730,0.1))*(B2730:AA2730&lt;=PERCENTILE(B2730:AA2730,0.9))*1)+SUMPRODUCT(('Run Rate History'!E276:AD276&gt;=PERCENTILE(B2730:AA2730,0.1))*('Run Rate History'!E276:AD276&lt;=PERCENTILE(B2730:AA2730,0.9))*1)),TRIMMEAN(B2730:AA2730,0.15)),0)</f>
        <v>170.8</v>
      </c>
      <c r="X2735" s="126" t="s">
        <v>1172</v>
      </c>
      <c r="Y2735" s="127">
        <f>SUM(B2730:AA2730)/26</f>
        <v>171.61538461538461</v>
      </c>
      <c r="Z2735" s="128"/>
      <c r="AA2735" s="112" t="s">
        <v>1173</v>
      </c>
      <c r="AB2735" s="113">
        <f>'Demand Input MP'!B1368</f>
        <v>0</v>
      </c>
      <c r="AC2735" s="112">
        <f>'Demand Input MP'!C1368</f>
        <v>0</v>
      </c>
      <c r="AD2735" s="112">
        <f>'Demand Input MP'!D1368</f>
        <v>0</v>
      </c>
      <c r="AE2735" s="112">
        <f>'Demand Input MP'!E1368</f>
        <v>0</v>
      </c>
      <c r="AF2735" s="112">
        <f>'Demand Input MP'!F1368</f>
        <v>0</v>
      </c>
      <c r="AG2735" s="112">
        <f>'Demand Input MP'!G1368</f>
        <v>0</v>
      </c>
      <c r="AH2735" s="112">
        <f>'Demand Input MP'!H1368</f>
        <v>0</v>
      </c>
      <c r="AI2735" s="112">
        <f>'Demand Input MP'!I1368</f>
        <v>0</v>
      </c>
      <c r="AJ2735" s="112">
        <f>'Demand Input MP'!J1368</f>
        <v>0</v>
      </c>
      <c r="AK2735" s="112">
        <f>'Demand Input MP'!K1368</f>
        <v>0</v>
      </c>
      <c r="AL2735" s="112">
        <f>'Demand Input MP'!L1368</f>
        <v>0</v>
      </c>
      <c r="AM2735" s="112">
        <f>'Demand Input MP'!M1368</f>
        <v>0</v>
      </c>
      <c r="AN2735" s="112">
        <f>'Demand Input MP'!N1368</f>
        <v>0</v>
      </c>
      <c r="AQ2735" t="str">
        <f>AQ2728</f>
        <v/>
      </c>
    </row>
    <row r="2736" spans="1:43" ht="14.25" customHeight="1" x14ac:dyDescent="0.25">
      <c r="A2736" s="1"/>
      <c r="B2736" s="122"/>
      <c r="C2736" s="122"/>
      <c r="D2736" s="122"/>
      <c r="E2736" s="122"/>
      <c r="F2736" s="122"/>
      <c r="G2736" s="122"/>
      <c r="H2736" s="122"/>
      <c r="I2736" s="122"/>
      <c r="J2736" s="122"/>
      <c r="K2736" s="122"/>
      <c r="L2736" s="122"/>
      <c r="M2736" s="122"/>
      <c r="N2736" s="122"/>
      <c r="O2736" s="122"/>
      <c r="P2736" s="122"/>
      <c r="Q2736" s="122"/>
      <c r="R2736" s="122"/>
      <c r="S2736" s="122"/>
      <c r="T2736" s="122"/>
      <c r="U2736" s="122"/>
      <c r="V2736" s="124" t="s">
        <v>94</v>
      </c>
      <c r="W2736" s="125">
        <f>IFERROR((1*MIN(MAX(X2730,0.5*IF(SUM('Run Rate History'!E276:AD276)&gt;0,(MEDIAN(IF(B2730:AA2730&gt;0,B2730:AA2730))+MEDIAN(IF('Run Rate History'!E276:AD276&gt;0,'Run Rate History'!E276:AD276)))/2,MEDIAN(IF(B2730:AA2730&gt;0,B2730:AA2730)))),2*IF(SUM('Run Rate History'!E276:AD276)&gt;0,(MEDIAN(IF(B2730:AA2730&gt;0,B2730:AA2730))+MEDIAN(IF('Run Rate History'!E276:AD276&gt;0,'Run Rate History'!E276:AD276)))/2,MEDIAN(IF(B2730:AA2730&gt;0,B2730:AA2730))))+2*MIN(MAX(Y2730,0.5*IF(SUM('Run Rate History'!E276:AD276)&gt;0,(MEDIAN(IF(B2730:AA2730&gt;0,B2730:AA2730))+MEDIAN(IF('Run Rate History'!E276:AD276&gt;0,'Run Rate History'!E276:AD276)))/2,MEDIAN(IF(B2730:AA2730&gt;0,B2730:AA2730)))),2*IF(SUM('Run Rate History'!E276:AD276)&gt;0,(MEDIAN(IF(B2730:AA2730&gt;0,B2730:AA2730))+MEDIAN(IF('Run Rate History'!E276:AD276&gt;0,'Run Rate History'!E276:AD276)))/2,MEDIAN(IF(B2730:AA2730&gt;0,B2730:AA2730))))+3*MIN(MAX(Z2730,0.5*IF(SUM('Run Rate History'!E276:AD276)&gt;0,(MEDIAN(IF(B2730:AA2730&gt;0,B2730:AA2730))+MEDIAN(IF('Run Rate History'!E276:AD276&gt;0,'Run Rate History'!E276:AD276)))/2,MEDIAN(IF(B2730:AA2730&gt;0,B2730:AA2730)))),2*IF(SUM('Run Rate History'!E276:AD276)&gt;0,(MEDIAN(IF(B2730:AA2730&gt;0,B2730:AA2730))+MEDIAN(IF('Run Rate History'!E276:AD276&gt;0,'Run Rate History'!E276:AD276)))/2,MEDIAN(IF(B2730:AA2730&gt;0,B2730:AA2730))))+4*MIN(MAX(AA2730,0.5*IF(SUM('Run Rate History'!E276:AD276)&gt;0,(MEDIAN(IF(B2730:AA2730&gt;0,B2730:AA2730))+MEDIAN(IF('Run Rate History'!E276:AD276&gt;0,'Run Rate History'!E276:AD276)))/2,MEDIAN(IF(B2730:AA2730&gt;0,B2730:AA2730)))),2*IF(SUM('Run Rate History'!E276:AD276)&gt;0,(MEDIAN(IF(B2730:AA2730&gt;0,B2730:AA2730))+MEDIAN(IF('Run Rate History'!E276:AD276&gt;0,'Run Rate History'!E276:AD276)))/2,MEDIAN(IF(B2730:AA2730&gt;0,B2730:AA2730)))))/10,0)</f>
        <v>166.8</v>
      </c>
      <c r="X2736" s="129" t="s">
        <v>1174</v>
      </c>
      <c r="Y2736" s="130">
        <f>IFERROR(VLOOKUP(A2728,'Stanje zaliha'!A:E,5,FALSE()),0)</f>
        <v>1985</v>
      </c>
      <c r="Z2736" s="131"/>
      <c r="AA2736" s="113" t="s">
        <v>1175</v>
      </c>
      <c r="AB2736" s="118">
        <f t="shared" ref="AB2736:AN2736" si="544">SUM(AB2732:AB2735)</f>
        <v>0</v>
      </c>
      <c r="AC2736" s="118">
        <f t="shared" si="544"/>
        <v>0</v>
      </c>
      <c r="AD2736" s="118">
        <f t="shared" si="544"/>
        <v>0</v>
      </c>
      <c r="AE2736" s="118">
        <f t="shared" si="544"/>
        <v>0</v>
      </c>
      <c r="AF2736" s="118">
        <f t="shared" si="544"/>
        <v>0</v>
      </c>
      <c r="AG2736" s="118">
        <f t="shared" si="544"/>
        <v>0</v>
      </c>
      <c r="AH2736" s="118">
        <f t="shared" si="544"/>
        <v>0</v>
      </c>
      <c r="AI2736" s="118">
        <f t="shared" si="544"/>
        <v>0</v>
      </c>
      <c r="AJ2736" s="118">
        <f t="shared" si="544"/>
        <v>0</v>
      </c>
      <c r="AK2736" s="118">
        <f t="shared" si="544"/>
        <v>0</v>
      </c>
      <c r="AL2736" s="118">
        <f t="shared" si="544"/>
        <v>0</v>
      </c>
      <c r="AM2736" s="118">
        <f t="shared" si="544"/>
        <v>0</v>
      </c>
      <c r="AN2736" s="118">
        <f t="shared" si="544"/>
        <v>0</v>
      </c>
      <c r="AQ2736" t="str">
        <f>AQ2728</f>
        <v/>
      </c>
    </row>
    <row r="2737" spans="1:43" ht="14.25" customHeight="1" x14ac:dyDescent="0.25">
      <c r="A2737" s="1"/>
      <c r="B2737" s="122"/>
      <c r="C2737" s="122"/>
      <c r="D2737" s="122"/>
      <c r="E2737" s="122"/>
      <c r="F2737" s="122"/>
      <c r="G2737" s="122"/>
      <c r="H2737" s="122"/>
      <c r="I2737" s="122"/>
      <c r="J2737" s="122"/>
      <c r="K2737" s="122"/>
      <c r="L2737" s="122"/>
      <c r="M2737" s="122"/>
      <c r="N2737" s="122"/>
      <c r="O2737" s="122"/>
      <c r="P2737" s="122"/>
      <c r="Q2737" s="122"/>
      <c r="R2737" s="122"/>
      <c r="S2737" s="122"/>
      <c r="T2737" s="122"/>
      <c r="U2737" s="122"/>
      <c r="V2737" s="124" t="s">
        <v>95</v>
      </c>
      <c r="W2737" s="125">
        <f>IFERROR(0.6*W2736+0.4*W2735,0)</f>
        <v>168.4</v>
      </c>
      <c r="X2737" s="132" t="s">
        <v>1176</v>
      </c>
      <c r="Y2737" s="133">
        <f>IFERROR(SUMIF('Popis poslanih narudžbi'!A:A,A2728,'Popis poslanih narudžbi'!C:C),0)</f>
        <v>0</v>
      </c>
      <c r="Z2737" s="131"/>
      <c r="AA2737" s="134" t="s">
        <v>1177</v>
      </c>
      <c r="AB2737" s="118">
        <f t="shared" ref="AB2737:AN2737" si="545">AB2730+AB2736</f>
        <v>177</v>
      </c>
      <c r="AC2737" s="118">
        <f t="shared" si="545"/>
        <v>177</v>
      </c>
      <c r="AD2737" s="118">
        <f t="shared" si="545"/>
        <v>177</v>
      </c>
      <c r="AE2737" s="118">
        <f t="shared" si="545"/>
        <v>177</v>
      </c>
      <c r="AF2737" s="118">
        <f t="shared" si="545"/>
        <v>177</v>
      </c>
      <c r="AG2737" s="118">
        <f t="shared" si="545"/>
        <v>177</v>
      </c>
      <c r="AH2737" s="118">
        <f t="shared" si="545"/>
        <v>177</v>
      </c>
      <c r="AI2737" s="118">
        <f t="shared" si="545"/>
        <v>177</v>
      </c>
      <c r="AJ2737" s="118">
        <f t="shared" si="545"/>
        <v>177</v>
      </c>
      <c r="AK2737" s="118">
        <f t="shared" si="545"/>
        <v>177</v>
      </c>
      <c r="AL2737" s="118">
        <f t="shared" si="545"/>
        <v>177</v>
      </c>
      <c r="AM2737" s="118">
        <f t="shared" si="545"/>
        <v>177</v>
      </c>
      <c r="AN2737" s="118">
        <f t="shared" si="545"/>
        <v>177</v>
      </c>
      <c r="AQ2737" t="str">
        <f>AQ2728</f>
        <v/>
      </c>
    </row>
    <row r="2738" spans="1:43" ht="14.25" customHeight="1" x14ac:dyDescent="0.25">
      <c r="A2738" s="107" t="str">
        <f>'Run Rate'!A277</f>
        <v>POL12681</v>
      </c>
      <c r="B2738" s="135" t="str">
        <f>'Run Rate'!B277</f>
        <v>Polleo Pro Whey 2kg Cookies &amp; cream</v>
      </c>
      <c r="C2738" s="135" t="str">
        <f>'Run Rate'!C277</f>
        <v>PROTEINI</v>
      </c>
      <c r="D2738" s="135" t="str">
        <f>'Run Rate'!D277</f>
        <v>02 SILVER</v>
      </c>
      <c r="E2738" s="122"/>
      <c r="F2738" s="122"/>
      <c r="G2738" s="122"/>
      <c r="H2738" s="122"/>
      <c r="I2738" s="122"/>
      <c r="J2738" s="122"/>
      <c r="K2738" s="122"/>
      <c r="L2738" s="122"/>
      <c r="M2738" s="122"/>
      <c r="N2738" s="122"/>
      <c r="O2738" s="122"/>
      <c r="P2738" s="122"/>
      <c r="Q2738" s="122"/>
      <c r="R2738" s="122"/>
      <c r="S2738" s="122"/>
      <c r="T2738" s="122"/>
      <c r="U2738" s="122"/>
      <c r="V2738" s="122"/>
      <c r="W2738" s="122"/>
      <c r="X2738" s="122"/>
      <c r="Y2738" s="122"/>
      <c r="Z2738" s="122"/>
      <c r="AA2738" s="122"/>
      <c r="AB2738" s="122"/>
      <c r="AC2738" s="122"/>
      <c r="AD2738" s="122"/>
      <c r="AE2738" s="122"/>
      <c r="AF2738" s="122"/>
      <c r="AG2738" s="122"/>
      <c r="AH2738" s="122"/>
      <c r="AI2738" s="122"/>
      <c r="AJ2738" s="122"/>
      <c r="AK2738" s="122"/>
      <c r="AL2738" s="122"/>
      <c r="AM2738" s="122"/>
      <c r="AN2738" s="122"/>
      <c r="AQ2738" t="str">
        <f>IF(AND(OR($B$1="ALL",$B$1=C2738),OR($E$1="ALL",$E$1=D2738),OR($B$2="ALL",$B$2=A2738),OR($E$2="ALL",IFERROR(SEARCH($E$2,B2738),0)&gt;0)),"MATCH","")</f>
        <v/>
      </c>
    </row>
    <row r="2739" spans="1:43" ht="14.25" customHeight="1" x14ac:dyDescent="0.25">
      <c r="A2739" s="108" t="s">
        <v>1137</v>
      </c>
      <c r="B2739" s="136" t="s">
        <v>1138</v>
      </c>
      <c r="C2739" s="136" t="s">
        <v>1139</v>
      </c>
      <c r="D2739" s="136" t="s">
        <v>1140</v>
      </c>
      <c r="E2739" s="136" t="s">
        <v>1141</v>
      </c>
      <c r="F2739" s="136" t="s">
        <v>1142</v>
      </c>
      <c r="G2739" s="136" t="s">
        <v>1143</v>
      </c>
      <c r="H2739" s="136" t="s">
        <v>1144</v>
      </c>
      <c r="I2739" s="136" t="s">
        <v>1145</v>
      </c>
      <c r="J2739" s="136" t="s">
        <v>1146</v>
      </c>
      <c r="K2739" s="136" t="s">
        <v>1147</v>
      </c>
      <c r="L2739" s="136" t="s">
        <v>1148</v>
      </c>
      <c r="M2739" s="136" t="s">
        <v>1149</v>
      </c>
      <c r="N2739" s="136" t="s">
        <v>1150</v>
      </c>
      <c r="O2739" s="136" t="s">
        <v>1151</v>
      </c>
      <c r="P2739" s="136" t="s">
        <v>1152</v>
      </c>
      <c r="Q2739" s="136" t="s">
        <v>1153</v>
      </c>
      <c r="R2739" s="136" t="s">
        <v>1154</v>
      </c>
      <c r="S2739" s="136" t="s">
        <v>1155</v>
      </c>
      <c r="T2739" s="136" t="s">
        <v>1156</v>
      </c>
      <c r="U2739" s="136" t="s">
        <v>1157</v>
      </c>
      <c r="V2739" s="136" t="s">
        <v>1158</v>
      </c>
      <c r="W2739" s="136" t="s">
        <v>1159</v>
      </c>
      <c r="X2739" s="136" t="s">
        <v>1160</v>
      </c>
      <c r="Y2739" s="136" t="s">
        <v>1161</v>
      </c>
      <c r="Z2739" s="136" t="s">
        <v>1162</v>
      </c>
      <c r="AA2739" s="136" t="s">
        <v>1163</v>
      </c>
      <c r="AB2739" s="137" t="s">
        <v>156</v>
      </c>
      <c r="AC2739" s="137" t="s">
        <v>157</v>
      </c>
      <c r="AD2739" s="137" t="s">
        <v>158</v>
      </c>
      <c r="AE2739" s="137" t="s">
        <v>139</v>
      </c>
      <c r="AF2739" s="138" t="s">
        <v>140</v>
      </c>
      <c r="AG2739" s="138" t="s">
        <v>141</v>
      </c>
      <c r="AH2739" s="138" t="s">
        <v>142</v>
      </c>
      <c r="AI2739" s="138" t="s">
        <v>143</v>
      </c>
      <c r="AJ2739" s="139" t="s">
        <v>144</v>
      </c>
      <c r="AK2739" s="139" t="s">
        <v>145</v>
      </c>
      <c r="AL2739" s="139" t="s">
        <v>146</v>
      </c>
      <c r="AM2739" s="140" t="s">
        <v>147</v>
      </c>
      <c r="AN2739" s="140" t="s">
        <v>148</v>
      </c>
      <c r="AQ2739" t="str">
        <f>AQ2738</f>
        <v/>
      </c>
    </row>
    <row r="2740" spans="1:43" ht="14.25" customHeight="1" x14ac:dyDescent="0.25">
      <c r="A2740" s="99" t="s">
        <v>1164</v>
      </c>
      <c r="B2740" s="112">
        <f>'Run Rate'!E277</f>
        <v>12</v>
      </c>
      <c r="C2740" s="112">
        <f>'Run Rate'!F277</f>
        <v>11</v>
      </c>
      <c r="D2740" s="112">
        <f>'Run Rate'!G277</f>
        <v>8</v>
      </c>
      <c r="E2740" s="112">
        <f>'Run Rate'!H277</f>
        <v>11</v>
      </c>
      <c r="F2740" s="112">
        <f>'Run Rate'!I277</f>
        <v>5</v>
      </c>
      <c r="G2740" s="112">
        <f>'Run Rate'!J277</f>
        <v>12</v>
      </c>
      <c r="H2740" s="112">
        <f>'Run Rate'!K277</f>
        <v>7</v>
      </c>
      <c r="I2740" s="112">
        <f>'Run Rate'!L277</f>
        <v>8</v>
      </c>
      <c r="J2740" s="112">
        <f>'Run Rate'!M277</f>
        <v>4</v>
      </c>
      <c r="K2740" s="112">
        <f>'Run Rate'!N277</f>
        <v>4</v>
      </c>
      <c r="L2740" s="112">
        <f>'Run Rate'!O277</f>
        <v>12</v>
      </c>
      <c r="M2740" s="112">
        <f>'Run Rate'!P277</f>
        <v>3</v>
      </c>
      <c r="N2740" s="112">
        <f>'Run Rate'!Q277</f>
        <v>0</v>
      </c>
      <c r="O2740" s="112">
        <f>'Run Rate'!R277</f>
        <v>0</v>
      </c>
      <c r="P2740" s="112">
        <f>'Run Rate'!S277</f>
        <v>2</v>
      </c>
      <c r="Q2740" s="112">
        <f>'Run Rate'!T277</f>
        <v>4</v>
      </c>
      <c r="R2740" s="112">
        <f>'Run Rate'!U277</f>
        <v>3</v>
      </c>
      <c r="S2740" s="112">
        <f>'Run Rate'!V277</f>
        <v>6</v>
      </c>
      <c r="T2740" s="112">
        <f>'Run Rate'!W277</f>
        <v>3</v>
      </c>
      <c r="U2740" s="112">
        <f>'Run Rate'!X277</f>
        <v>1</v>
      </c>
      <c r="V2740" s="112">
        <f>'Run Rate'!Y277</f>
        <v>4</v>
      </c>
      <c r="W2740" s="112">
        <f>'Run Rate'!Z277</f>
        <v>2</v>
      </c>
      <c r="X2740" s="112">
        <f>'Run Rate'!AA277</f>
        <v>8</v>
      </c>
      <c r="Y2740" s="112">
        <f>'Run Rate'!AB277</f>
        <v>8</v>
      </c>
      <c r="Z2740" s="112">
        <f>'Run Rate'!AC277</f>
        <v>8</v>
      </c>
      <c r="AA2740" s="112">
        <f>'Run Rate'!AD277</f>
        <v>8</v>
      </c>
      <c r="AB2740" s="113">
        <v>7</v>
      </c>
      <c r="AC2740" s="112">
        <v>7</v>
      </c>
      <c r="AD2740" s="112">
        <v>7</v>
      </c>
      <c r="AE2740" s="112">
        <v>8</v>
      </c>
      <c r="AF2740" s="112">
        <v>7</v>
      </c>
      <c r="AG2740" s="112">
        <v>7</v>
      </c>
      <c r="AH2740" s="112">
        <v>7</v>
      </c>
      <c r="AI2740" s="112">
        <v>7</v>
      </c>
      <c r="AJ2740" s="112">
        <v>7</v>
      </c>
      <c r="AK2740" s="112">
        <v>7</v>
      </c>
      <c r="AL2740" s="112">
        <v>7</v>
      </c>
      <c r="AM2740" s="112">
        <v>7</v>
      </c>
      <c r="AN2740" s="112">
        <v>7</v>
      </c>
      <c r="AQ2740" t="str">
        <f>AQ2738</f>
        <v/>
      </c>
    </row>
    <row r="2741" spans="1:43" ht="14.25" customHeight="1" x14ac:dyDescent="0.25">
      <c r="A2741" s="99" t="s">
        <v>1165</v>
      </c>
      <c r="B2741" s="114"/>
      <c r="C2741" s="114"/>
      <c r="D2741" s="114"/>
      <c r="E2741" s="114"/>
      <c r="F2741" s="114"/>
      <c r="G2741" s="114"/>
      <c r="H2741" s="114"/>
      <c r="I2741" s="114"/>
      <c r="J2741" s="114"/>
      <c r="K2741" s="114"/>
      <c r="L2741" s="114"/>
      <c r="M2741" s="114"/>
      <c r="N2741" s="114"/>
      <c r="O2741" s="114"/>
      <c r="P2741" s="114"/>
      <c r="Q2741" s="114"/>
      <c r="R2741" s="114"/>
      <c r="S2741" s="114"/>
      <c r="T2741" s="114"/>
      <c r="U2741" s="114"/>
      <c r="V2741" s="114"/>
      <c r="W2741" s="115"/>
      <c r="X2741" s="115"/>
      <c r="Y2741" s="115"/>
      <c r="Z2741" s="115"/>
      <c r="AA2741" s="112" t="s">
        <v>1166</v>
      </c>
      <c r="AB2741" s="113"/>
      <c r="AC2741" s="112"/>
      <c r="AD2741" s="112"/>
      <c r="AE2741" s="112"/>
      <c r="AF2741" s="112"/>
      <c r="AG2741" s="112"/>
      <c r="AH2741" s="112"/>
      <c r="AI2741" s="112"/>
      <c r="AJ2741" s="112"/>
      <c r="AK2741" s="112"/>
      <c r="AL2741" s="112"/>
      <c r="AM2741" s="112"/>
      <c r="AN2741" s="112"/>
      <c r="AQ2741" t="str">
        <f>AQ2738</f>
        <v/>
      </c>
    </row>
    <row r="2742" spans="1:43" ht="14.25" customHeight="1" x14ac:dyDescent="0.25">
      <c r="A2742" s="99" t="s">
        <v>1167</v>
      </c>
      <c r="B2742" s="114"/>
      <c r="C2742" s="114"/>
      <c r="D2742" s="114"/>
      <c r="E2742" s="114"/>
      <c r="F2742" s="114"/>
      <c r="G2742" s="114"/>
      <c r="H2742" s="114"/>
      <c r="I2742" s="114"/>
      <c r="J2742" s="114"/>
      <c r="K2742" s="114"/>
      <c r="L2742" s="114"/>
      <c r="M2742" s="114"/>
      <c r="N2742" s="114"/>
      <c r="O2742" s="114"/>
      <c r="P2742" s="114"/>
      <c r="Q2742" s="114"/>
      <c r="R2742" s="114"/>
      <c r="S2742" s="114"/>
      <c r="T2742" s="114"/>
      <c r="U2742" s="114"/>
      <c r="V2742" s="114"/>
      <c r="W2742" s="115"/>
      <c r="X2742" s="116"/>
      <c r="Y2742" s="117"/>
      <c r="Z2742" s="115"/>
      <c r="AA2742" s="112" t="s">
        <v>1168</v>
      </c>
      <c r="AB2742" s="113">
        <f>'Demand Input VP'!B1374</f>
        <v>0</v>
      </c>
      <c r="AC2742" s="112">
        <f>'Demand Input VP'!C1374</f>
        <v>0</v>
      </c>
      <c r="AD2742" s="112">
        <f>'Demand Input VP'!D1374</f>
        <v>0</v>
      </c>
      <c r="AE2742" s="112">
        <f>'Demand Input VP'!E1374</f>
        <v>0</v>
      </c>
      <c r="AF2742" s="112">
        <f>'Demand Input VP'!F1374</f>
        <v>0</v>
      </c>
      <c r="AG2742" s="112">
        <f>'Demand Input VP'!G1374</f>
        <v>0</v>
      </c>
      <c r="AH2742" s="112">
        <f>'Demand Input VP'!H1374</f>
        <v>0</v>
      </c>
      <c r="AI2742" s="112">
        <f>'Demand Input VP'!I1374</f>
        <v>0</v>
      </c>
      <c r="AJ2742" s="112">
        <f>'Demand Input VP'!J1374</f>
        <v>0</v>
      </c>
      <c r="AK2742" s="112">
        <f>'Demand Input VP'!K1374</f>
        <v>0</v>
      </c>
      <c r="AL2742" s="112">
        <f>'Demand Input VP'!L1374</f>
        <v>0</v>
      </c>
      <c r="AM2742" s="112">
        <f>'Demand Input VP'!M1374</f>
        <v>0</v>
      </c>
      <c r="AN2742" s="112">
        <f>'Demand Input VP'!N1374</f>
        <v>0</v>
      </c>
      <c r="AQ2742" t="str">
        <f>AQ2738</f>
        <v/>
      </c>
    </row>
    <row r="2743" spans="1:43" ht="14.25" customHeight="1" x14ac:dyDescent="0.25">
      <c r="A2743" s="99" t="s">
        <v>1169</v>
      </c>
      <c r="B2743" s="118"/>
      <c r="C2743" s="118"/>
      <c r="D2743" s="118"/>
      <c r="E2743" s="118"/>
      <c r="F2743" s="118"/>
      <c r="G2743" s="118"/>
      <c r="H2743" s="118"/>
      <c r="I2743" s="118"/>
      <c r="J2743" s="118"/>
      <c r="K2743" s="118"/>
      <c r="L2743" s="118"/>
      <c r="M2743" s="118"/>
      <c r="N2743" s="118"/>
      <c r="O2743" s="118"/>
      <c r="P2743" s="118"/>
      <c r="Q2743" s="118"/>
      <c r="R2743" s="118"/>
      <c r="S2743" s="118"/>
      <c r="T2743" s="118"/>
      <c r="U2743" s="118"/>
      <c r="V2743" s="118"/>
      <c r="W2743" s="115"/>
      <c r="X2743" s="116"/>
      <c r="Y2743" s="117"/>
      <c r="Z2743" s="119"/>
      <c r="AA2743" s="120" t="s">
        <v>1170</v>
      </c>
      <c r="AB2743" s="121">
        <f>'Demand Input VP'!B1373</f>
        <v>0</v>
      </c>
      <c r="AC2743" s="120">
        <f>'Demand Input VP'!C1373</f>
        <v>0</v>
      </c>
      <c r="AD2743" s="120">
        <f>'Demand Input VP'!D1373</f>
        <v>0</v>
      </c>
      <c r="AE2743" s="120">
        <f>'Demand Input VP'!E1373</f>
        <v>0</v>
      </c>
      <c r="AF2743" s="120">
        <f>'Demand Input VP'!F1373</f>
        <v>0</v>
      </c>
      <c r="AG2743" s="120">
        <f>'Demand Input VP'!G1373</f>
        <v>0</v>
      </c>
      <c r="AH2743" s="120">
        <f>'Demand Input VP'!H1373</f>
        <v>0</v>
      </c>
      <c r="AI2743" s="120">
        <f>'Demand Input VP'!I1373</f>
        <v>0</v>
      </c>
      <c r="AJ2743" s="120">
        <f>'Demand Input VP'!J1373</f>
        <v>0</v>
      </c>
      <c r="AK2743" s="120">
        <f>'Demand Input VP'!K1373</f>
        <v>0</v>
      </c>
      <c r="AL2743" s="120">
        <f>'Demand Input VP'!L1373</f>
        <v>0</v>
      </c>
      <c r="AM2743" s="120">
        <f>'Demand Input VP'!M1373</f>
        <v>0</v>
      </c>
      <c r="AN2743" s="120">
        <f>'Demand Input VP'!N1373</f>
        <v>0</v>
      </c>
      <c r="AQ2743" t="str">
        <f>AQ2738</f>
        <v/>
      </c>
    </row>
    <row r="2744" spans="1:43" ht="14.25" customHeight="1" x14ac:dyDescent="0.25">
      <c r="A2744" s="1"/>
      <c r="B2744" s="122"/>
      <c r="C2744" s="122"/>
      <c r="D2744" s="122"/>
      <c r="E2744" s="122"/>
      <c r="F2744" s="122"/>
      <c r="G2744" s="122"/>
      <c r="H2744" s="122"/>
      <c r="I2744" s="122"/>
      <c r="J2744" s="122"/>
      <c r="K2744" s="122"/>
      <c r="L2744" s="122"/>
      <c r="M2744" s="122"/>
      <c r="N2744" s="122"/>
      <c r="O2744" s="122"/>
      <c r="P2744" s="122"/>
      <c r="Q2744" s="122"/>
      <c r="R2744" s="122"/>
      <c r="S2744" s="122"/>
      <c r="T2744" s="122"/>
      <c r="U2744" s="122"/>
      <c r="V2744" s="122"/>
      <c r="W2744" s="123"/>
      <c r="X2744" s="116"/>
      <c r="Y2744" s="117"/>
      <c r="Z2744" s="123"/>
      <c r="AA2744" s="112" t="s">
        <v>1171</v>
      </c>
      <c r="AB2744" s="113">
        <f>'Demand Input MP'!B1374</f>
        <v>0</v>
      </c>
      <c r="AC2744" s="112">
        <f>'Demand Input MP'!C1374</f>
        <v>0</v>
      </c>
      <c r="AD2744" s="112">
        <f>'Demand Input MP'!D1374</f>
        <v>0</v>
      </c>
      <c r="AE2744" s="112">
        <f>'Demand Input MP'!E1374</f>
        <v>0</v>
      </c>
      <c r="AF2744" s="112">
        <f>'Demand Input MP'!F1374</f>
        <v>0</v>
      </c>
      <c r="AG2744" s="112">
        <f>'Demand Input MP'!G1374</f>
        <v>0</v>
      </c>
      <c r="AH2744" s="112">
        <f>'Demand Input MP'!H1374</f>
        <v>0</v>
      </c>
      <c r="AI2744" s="112">
        <f>'Demand Input MP'!I1374</f>
        <v>0</v>
      </c>
      <c r="AJ2744" s="112">
        <f>'Demand Input MP'!J1374</f>
        <v>0</v>
      </c>
      <c r="AK2744" s="112">
        <f>'Demand Input MP'!K1374</f>
        <v>0</v>
      </c>
      <c r="AL2744" s="112">
        <f>'Demand Input MP'!L1374</f>
        <v>0</v>
      </c>
      <c r="AM2744" s="112">
        <f>'Demand Input MP'!M1374</f>
        <v>0</v>
      </c>
      <c r="AN2744" s="112">
        <f>'Demand Input MP'!N1374</f>
        <v>0</v>
      </c>
      <c r="AQ2744" t="str">
        <f>AQ2738</f>
        <v/>
      </c>
    </row>
    <row r="2745" spans="1:43" ht="14.25" customHeight="1" x14ac:dyDescent="0.25">
      <c r="A2745" s="1"/>
      <c r="B2745" s="122"/>
      <c r="C2745" s="122"/>
      <c r="D2745" s="122"/>
      <c r="E2745" s="122"/>
      <c r="F2745" s="122"/>
      <c r="G2745" s="122"/>
      <c r="H2745" s="122"/>
      <c r="I2745" s="122"/>
      <c r="J2745" s="122"/>
      <c r="K2745" s="122"/>
      <c r="L2745" s="122"/>
      <c r="M2745" s="122"/>
      <c r="N2745" s="122"/>
      <c r="O2745" s="122"/>
      <c r="P2745" s="122"/>
      <c r="Q2745" s="122"/>
      <c r="R2745" s="122"/>
      <c r="S2745" s="122"/>
      <c r="T2745" s="122"/>
      <c r="U2745" s="122"/>
      <c r="V2745" s="124" t="s">
        <v>91</v>
      </c>
      <c r="W2745" s="125">
        <f>IFERROR(IF(SUM('Run Rate History'!E277:AD277)&gt;0,(SUMPRODUCT((B2740:AA2740&gt;=PERCENTILE(B2740:AA2740,0.1))*(B2740:AA2740&lt;=PERCENTILE(B2740:AA2740,0.9))*B2740:AA2740)+SUMPRODUCT(('Run Rate History'!E277:AD277&gt;=PERCENTILE(B2740:AA2740,0.1))*('Run Rate History'!E277:AD277&lt;=PERCENTILE(B2740:AA2740,0.9))*'Run Rate History'!E277:AD277))/(SUMPRODUCT((B2740:AA2740&gt;=PERCENTILE(B2740:AA2740,0.1))*(B2740:AA2740&lt;=PERCENTILE(B2740:AA2740,0.9))*1)+SUMPRODUCT(('Run Rate History'!E277:AD277&gt;=PERCENTILE(B2740:AA2740,0.1))*('Run Rate History'!E277:AD277&lt;=PERCENTILE(B2740:AA2740,0.9))*1)),TRIMMEAN(B2740:AA2740,0.15)),0)</f>
        <v>6.6190476190476186</v>
      </c>
      <c r="X2745" s="126" t="s">
        <v>1172</v>
      </c>
      <c r="Y2745" s="127">
        <f>SUM(B2740:AA2740)/26</f>
        <v>5.9230769230769234</v>
      </c>
      <c r="Z2745" s="128"/>
      <c r="AA2745" s="112" t="s">
        <v>1173</v>
      </c>
      <c r="AB2745" s="113">
        <f>'Demand Input MP'!B1373</f>
        <v>0</v>
      </c>
      <c r="AC2745" s="112">
        <f>'Demand Input MP'!C1373</f>
        <v>0</v>
      </c>
      <c r="AD2745" s="112">
        <f>'Demand Input MP'!D1373</f>
        <v>0</v>
      </c>
      <c r="AE2745" s="112">
        <f>'Demand Input MP'!E1373</f>
        <v>0</v>
      </c>
      <c r="AF2745" s="112">
        <f>'Demand Input MP'!F1373</f>
        <v>0</v>
      </c>
      <c r="AG2745" s="112">
        <f>'Demand Input MP'!G1373</f>
        <v>0</v>
      </c>
      <c r="AH2745" s="112">
        <f>'Demand Input MP'!H1373</f>
        <v>0</v>
      </c>
      <c r="AI2745" s="112">
        <f>'Demand Input MP'!I1373</f>
        <v>0</v>
      </c>
      <c r="AJ2745" s="112">
        <f>'Demand Input MP'!J1373</f>
        <v>0</v>
      </c>
      <c r="AK2745" s="112">
        <f>'Demand Input MP'!K1373</f>
        <v>0</v>
      </c>
      <c r="AL2745" s="112">
        <f>'Demand Input MP'!L1373</f>
        <v>0</v>
      </c>
      <c r="AM2745" s="112">
        <f>'Demand Input MP'!M1373</f>
        <v>0</v>
      </c>
      <c r="AN2745" s="112">
        <f>'Demand Input MP'!N1373</f>
        <v>0</v>
      </c>
      <c r="AQ2745" t="str">
        <f>AQ2738</f>
        <v/>
      </c>
    </row>
    <row r="2746" spans="1:43" ht="14.25" customHeight="1" x14ac:dyDescent="0.25">
      <c r="A2746" s="1"/>
      <c r="B2746" s="122"/>
      <c r="C2746" s="122"/>
      <c r="D2746" s="122"/>
      <c r="E2746" s="122"/>
      <c r="F2746" s="122"/>
      <c r="G2746" s="122"/>
      <c r="H2746" s="122"/>
      <c r="I2746" s="122"/>
      <c r="J2746" s="122"/>
      <c r="K2746" s="122"/>
      <c r="L2746" s="122"/>
      <c r="M2746" s="122"/>
      <c r="N2746" s="122"/>
      <c r="O2746" s="122"/>
      <c r="P2746" s="122"/>
      <c r="Q2746" s="122"/>
      <c r="R2746" s="122"/>
      <c r="S2746" s="122"/>
      <c r="T2746" s="122"/>
      <c r="U2746" s="122"/>
      <c r="V2746" s="124" t="s">
        <v>94</v>
      </c>
      <c r="W2746" s="125">
        <f>IFERROR((1*MIN(MAX(X2740,0.5*IF(SUM('Run Rate History'!E277:AD277)&gt;0,(MEDIAN(IF(B2740:AA2740&gt;0,B2740:AA2740))+MEDIAN(IF('Run Rate History'!E277:AD277&gt;0,'Run Rate History'!E277:AD277)))/2,MEDIAN(IF(B2740:AA2740&gt;0,B2740:AA2740)))),2*IF(SUM('Run Rate History'!E277:AD277)&gt;0,(MEDIAN(IF(B2740:AA2740&gt;0,B2740:AA2740))+MEDIAN(IF('Run Rate History'!E277:AD277&gt;0,'Run Rate History'!E277:AD277)))/2,MEDIAN(IF(B2740:AA2740&gt;0,B2740:AA2740))))+2*MIN(MAX(Y2740,0.5*IF(SUM('Run Rate History'!E277:AD277)&gt;0,(MEDIAN(IF(B2740:AA2740&gt;0,B2740:AA2740))+MEDIAN(IF('Run Rate History'!E277:AD277&gt;0,'Run Rate History'!E277:AD277)))/2,MEDIAN(IF(B2740:AA2740&gt;0,B2740:AA2740)))),2*IF(SUM('Run Rate History'!E277:AD277)&gt;0,(MEDIAN(IF(B2740:AA2740&gt;0,B2740:AA2740))+MEDIAN(IF('Run Rate History'!E277:AD277&gt;0,'Run Rate History'!E277:AD277)))/2,MEDIAN(IF(B2740:AA2740&gt;0,B2740:AA2740))))+3*MIN(MAX(Z2740,0.5*IF(SUM('Run Rate History'!E277:AD277)&gt;0,(MEDIAN(IF(B2740:AA2740&gt;0,B2740:AA2740))+MEDIAN(IF('Run Rate History'!E277:AD277&gt;0,'Run Rate History'!E277:AD277)))/2,MEDIAN(IF(B2740:AA2740&gt;0,B2740:AA2740)))),2*IF(SUM('Run Rate History'!E277:AD277)&gt;0,(MEDIAN(IF(B2740:AA2740&gt;0,B2740:AA2740))+MEDIAN(IF('Run Rate History'!E277:AD277&gt;0,'Run Rate History'!E277:AD277)))/2,MEDIAN(IF(B2740:AA2740&gt;0,B2740:AA2740))))+4*MIN(MAX(AA2740,0.5*IF(SUM('Run Rate History'!E277:AD277)&gt;0,(MEDIAN(IF(B2740:AA2740&gt;0,B2740:AA2740))+MEDIAN(IF('Run Rate History'!E277:AD277&gt;0,'Run Rate History'!E277:AD277)))/2,MEDIAN(IF(B2740:AA2740&gt;0,B2740:AA2740)))),2*IF(SUM('Run Rate History'!E277:AD277)&gt;0,(MEDIAN(IF(B2740:AA2740&gt;0,B2740:AA2740))+MEDIAN(IF('Run Rate History'!E277:AD277&gt;0,'Run Rate History'!E277:AD277)))/2,MEDIAN(IF(B2740:AA2740&gt;0,B2740:AA2740)))))/10,0)</f>
        <v>8</v>
      </c>
      <c r="X2746" s="129" t="s">
        <v>1174</v>
      </c>
      <c r="Y2746" s="130">
        <f>IFERROR(VLOOKUP(A2738,'Stanje zaliha'!A:E,5,FALSE()),0)</f>
        <v>243</v>
      </c>
      <c r="Z2746" s="131"/>
      <c r="AA2746" s="113" t="s">
        <v>1175</v>
      </c>
      <c r="AB2746" s="118">
        <f t="shared" ref="AB2746:AN2746" si="546">SUM(AB2742:AB2745)</f>
        <v>0</v>
      </c>
      <c r="AC2746" s="118">
        <f t="shared" si="546"/>
        <v>0</v>
      </c>
      <c r="AD2746" s="118">
        <f t="shared" si="546"/>
        <v>0</v>
      </c>
      <c r="AE2746" s="118">
        <f t="shared" si="546"/>
        <v>0</v>
      </c>
      <c r="AF2746" s="118">
        <f t="shared" si="546"/>
        <v>0</v>
      </c>
      <c r="AG2746" s="118">
        <f t="shared" si="546"/>
        <v>0</v>
      </c>
      <c r="AH2746" s="118">
        <f t="shared" si="546"/>
        <v>0</v>
      </c>
      <c r="AI2746" s="118">
        <f t="shared" si="546"/>
        <v>0</v>
      </c>
      <c r="AJ2746" s="118">
        <f t="shared" si="546"/>
        <v>0</v>
      </c>
      <c r="AK2746" s="118">
        <f t="shared" si="546"/>
        <v>0</v>
      </c>
      <c r="AL2746" s="118">
        <f t="shared" si="546"/>
        <v>0</v>
      </c>
      <c r="AM2746" s="118">
        <f t="shared" si="546"/>
        <v>0</v>
      </c>
      <c r="AN2746" s="118">
        <f t="shared" si="546"/>
        <v>0</v>
      </c>
      <c r="AQ2746" t="str">
        <f>AQ2738</f>
        <v/>
      </c>
    </row>
    <row r="2747" spans="1:43" ht="14.25" customHeight="1" x14ac:dyDescent="0.25">
      <c r="A2747" s="1"/>
      <c r="B2747" s="122"/>
      <c r="C2747" s="122"/>
      <c r="D2747" s="122"/>
      <c r="E2747" s="122"/>
      <c r="F2747" s="122"/>
      <c r="G2747" s="122"/>
      <c r="H2747" s="122"/>
      <c r="I2747" s="122"/>
      <c r="J2747" s="122"/>
      <c r="K2747" s="122"/>
      <c r="L2747" s="122"/>
      <c r="M2747" s="122"/>
      <c r="N2747" s="122"/>
      <c r="O2747" s="122"/>
      <c r="P2747" s="122"/>
      <c r="Q2747" s="122"/>
      <c r="R2747" s="122"/>
      <c r="S2747" s="122"/>
      <c r="T2747" s="122"/>
      <c r="U2747" s="122"/>
      <c r="V2747" s="124" t="s">
        <v>95</v>
      </c>
      <c r="W2747" s="125">
        <f>IFERROR(0.6*W2746+0.4*W2745,0)</f>
        <v>7.4476190476190478</v>
      </c>
      <c r="X2747" s="132" t="s">
        <v>1176</v>
      </c>
      <c r="Y2747" s="133">
        <f>IFERROR(SUMIF('Popis poslanih narudžbi'!A:A,A2738,'Popis poslanih narudžbi'!C:C),0)</f>
        <v>0</v>
      </c>
      <c r="Z2747" s="131"/>
      <c r="AA2747" s="134" t="s">
        <v>1177</v>
      </c>
      <c r="AB2747" s="118">
        <f t="shared" ref="AB2747:AN2747" si="547">AB2740+AB2746</f>
        <v>7</v>
      </c>
      <c r="AC2747" s="118">
        <f t="shared" si="547"/>
        <v>7</v>
      </c>
      <c r="AD2747" s="118">
        <f t="shared" si="547"/>
        <v>7</v>
      </c>
      <c r="AE2747" s="118">
        <f t="shared" si="547"/>
        <v>8</v>
      </c>
      <c r="AF2747" s="118">
        <f t="shared" si="547"/>
        <v>7</v>
      </c>
      <c r="AG2747" s="118">
        <f t="shared" si="547"/>
        <v>7</v>
      </c>
      <c r="AH2747" s="118">
        <f t="shared" si="547"/>
        <v>7</v>
      </c>
      <c r="AI2747" s="118">
        <f t="shared" si="547"/>
        <v>7</v>
      </c>
      <c r="AJ2747" s="118">
        <f t="shared" si="547"/>
        <v>7</v>
      </c>
      <c r="AK2747" s="118">
        <f t="shared" si="547"/>
        <v>7</v>
      </c>
      <c r="AL2747" s="118">
        <f t="shared" si="547"/>
        <v>7</v>
      </c>
      <c r="AM2747" s="118">
        <f t="shared" si="547"/>
        <v>7</v>
      </c>
      <c r="AN2747" s="118">
        <f t="shared" si="547"/>
        <v>7</v>
      </c>
      <c r="AQ2747" t="str">
        <f>AQ2738</f>
        <v/>
      </c>
    </row>
    <row r="2748" spans="1:43" ht="14.25" customHeight="1" x14ac:dyDescent="0.25">
      <c r="A2748" s="107" t="str">
        <f>'Run Rate'!A278</f>
        <v>SHM00084</v>
      </c>
      <c r="B2748" s="135" t="str">
        <f>'Run Rate'!B278</f>
        <v>DEFENDER, Every Damn Day, 600 ml</v>
      </c>
      <c r="C2748" s="135" t="str">
        <f>'Run Rate'!C278</f>
        <v>DRINKWARE I HOME</v>
      </c>
      <c r="D2748" s="135" t="str">
        <f>'Run Rate'!D278</f>
        <v>02 SILVER</v>
      </c>
      <c r="E2748" s="122"/>
      <c r="F2748" s="122"/>
      <c r="G2748" s="122"/>
      <c r="H2748" s="122"/>
      <c r="I2748" s="122"/>
      <c r="J2748" s="122"/>
      <c r="K2748" s="122"/>
      <c r="L2748" s="122"/>
      <c r="M2748" s="122"/>
      <c r="N2748" s="122"/>
      <c r="O2748" s="122"/>
      <c r="P2748" s="122"/>
      <c r="Q2748" s="122"/>
      <c r="R2748" s="122"/>
      <c r="S2748" s="122"/>
      <c r="T2748" s="122"/>
      <c r="U2748" s="122"/>
      <c r="V2748" s="122"/>
      <c r="W2748" s="122"/>
      <c r="X2748" s="122"/>
      <c r="Y2748" s="122"/>
      <c r="Z2748" s="122"/>
      <c r="AA2748" s="122"/>
      <c r="AB2748" s="122"/>
      <c r="AC2748" s="122"/>
      <c r="AD2748" s="122"/>
      <c r="AE2748" s="122"/>
      <c r="AF2748" s="122"/>
      <c r="AG2748" s="122"/>
      <c r="AH2748" s="122"/>
      <c r="AI2748" s="122"/>
      <c r="AJ2748" s="122"/>
      <c r="AK2748" s="122"/>
      <c r="AL2748" s="122"/>
      <c r="AM2748" s="122"/>
      <c r="AN2748" s="122"/>
      <c r="AQ2748" t="str">
        <f>IF(AND(OR($B$1="ALL",$B$1=C2748),OR($E$1="ALL",$E$1=D2748),OR($B$2="ALL",$B$2=A2748),OR($E$2="ALL",IFERROR(SEARCH($E$2,B2748),0)&gt;0)),"MATCH","")</f>
        <v/>
      </c>
    </row>
    <row r="2749" spans="1:43" ht="14.25" customHeight="1" x14ac:dyDescent="0.25">
      <c r="A2749" s="108" t="s">
        <v>1137</v>
      </c>
      <c r="B2749" s="136" t="s">
        <v>1138</v>
      </c>
      <c r="C2749" s="136" t="s">
        <v>1139</v>
      </c>
      <c r="D2749" s="136" t="s">
        <v>1140</v>
      </c>
      <c r="E2749" s="136" t="s">
        <v>1141</v>
      </c>
      <c r="F2749" s="136" t="s">
        <v>1142</v>
      </c>
      <c r="G2749" s="136" t="s">
        <v>1143</v>
      </c>
      <c r="H2749" s="136" t="s">
        <v>1144</v>
      </c>
      <c r="I2749" s="136" t="s">
        <v>1145</v>
      </c>
      <c r="J2749" s="136" t="s">
        <v>1146</v>
      </c>
      <c r="K2749" s="136" t="s">
        <v>1147</v>
      </c>
      <c r="L2749" s="136" t="s">
        <v>1148</v>
      </c>
      <c r="M2749" s="136" t="s">
        <v>1149</v>
      </c>
      <c r="N2749" s="136" t="s">
        <v>1150</v>
      </c>
      <c r="O2749" s="136" t="s">
        <v>1151</v>
      </c>
      <c r="P2749" s="136" t="s">
        <v>1152</v>
      </c>
      <c r="Q2749" s="136" t="s">
        <v>1153</v>
      </c>
      <c r="R2749" s="136" t="s">
        <v>1154</v>
      </c>
      <c r="S2749" s="136" t="s">
        <v>1155</v>
      </c>
      <c r="T2749" s="136" t="s">
        <v>1156</v>
      </c>
      <c r="U2749" s="136" t="s">
        <v>1157</v>
      </c>
      <c r="V2749" s="136" t="s">
        <v>1158</v>
      </c>
      <c r="W2749" s="136" t="s">
        <v>1159</v>
      </c>
      <c r="X2749" s="136" t="s">
        <v>1160</v>
      </c>
      <c r="Y2749" s="136" t="s">
        <v>1161</v>
      </c>
      <c r="Z2749" s="136" t="s">
        <v>1162</v>
      </c>
      <c r="AA2749" s="136" t="s">
        <v>1163</v>
      </c>
      <c r="AB2749" s="137" t="s">
        <v>156</v>
      </c>
      <c r="AC2749" s="137" t="s">
        <v>157</v>
      </c>
      <c r="AD2749" s="137" t="s">
        <v>158</v>
      </c>
      <c r="AE2749" s="137" t="s">
        <v>139</v>
      </c>
      <c r="AF2749" s="138" t="s">
        <v>140</v>
      </c>
      <c r="AG2749" s="138" t="s">
        <v>141</v>
      </c>
      <c r="AH2749" s="138" t="s">
        <v>142</v>
      </c>
      <c r="AI2749" s="138" t="s">
        <v>143</v>
      </c>
      <c r="AJ2749" s="139" t="s">
        <v>144</v>
      </c>
      <c r="AK2749" s="139" t="s">
        <v>145</v>
      </c>
      <c r="AL2749" s="139" t="s">
        <v>146</v>
      </c>
      <c r="AM2749" s="140" t="s">
        <v>147</v>
      </c>
      <c r="AN2749" s="140" t="s">
        <v>148</v>
      </c>
      <c r="AQ2749" t="str">
        <f>AQ2748</f>
        <v/>
      </c>
    </row>
    <row r="2750" spans="1:43" ht="14.25" customHeight="1" x14ac:dyDescent="0.25">
      <c r="A2750" s="99" t="s">
        <v>1164</v>
      </c>
      <c r="B2750" s="112">
        <f>'Run Rate'!E278</f>
        <v>33</v>
      </c>
      <c r="C2750" s="112">
        <f>'Run Rate'!F278</f>
        <v>37</v>
      </c>
      <c r="D2750" s="112">
        <f>'Run Rate'!G278</f>
        <v>22</v>
      </c>
      <c r="E2750" s="112">
        <f>'Run Rate'!H278</f>
        <v>34</v>
      </c>
      <c r="F2750" s="112">
        <f>'Run Rate'!I278</f>
        <v>50</v>
      </c>
      <c r="G2750" s="112">
        <f>'Run Rate'!J278</f>
        <v>21</v>
      </c>
      <c r="H2750" s="112">
        <f>'Run Rate'!K278</f>
        <v>32</v>
      </c>
      <c r="I2750" s="112">
        <f>'Run Rate'!L278</f>
        <v>32</v>
      </c>
      <c r="J2750" s="112">
        <f>'Run Rate'!M278</f>
        <v>3482</v>
      </c>
      <c r="K2750" s="112">
        <f>'Run Rate'!N278</f>
        <v>28</v>
      </c>
      <c r="L2750" s="112">
        <f>'Run Rate'!O278</f>
        <v>23</v>
      </c>
      <c r="M2750" s="112">
        <f>'Run Rate'!P278</f>
        <v>32</v>
      </c>
      <c r="N2750" s="112">
        <f>'Run Rate'!Q278</f>
        <v>45</v>
      </c>
      <c r="O2750" s="112">
        <f>'Run Rate'!R278</f>
        <v>11</v>
      </c>
      <c r="P2750" s="112">
        <f>'Run Rate'!S278</f>
        <v>10</v>
      </c>
      <c r="Q2750" s="112">
        <f>'Run Rate'!T278</f>
        <v>24</v>
      </c>
      <c r="R2750" s="112">
        <f>'Run Rate'!U278</f>
        <v>30</v>
      </c>
      <c r="S2750" s="112">
        <f>'Run Rate'!V278</f>
        <v>49</v>
      </c>
      <c r="T2750" s="112">
        <f>'Run Rate'!W278</f>
        <v>96</v>
      </c>
      <c r="U2750" s="112">
        <f>'Run Rate'!X278</f>
        <v>76</v>
      </c>
      <c r="V2750" s="112">
        <f>'Run Rate'!Y278</f>
        <v>27</v>
      </c>
      <c r="W2750" s="112">
        <f>'Run Rate'!Z278</f>
        <v>34</v>
      </c>
      <c r="X2750" s="112">
        <f>'Run Rate'!AA278</f>
        <v>31</v>
      </c>
      <c r="Y2750" s="112">
        <f>'Run Rate'!AB278</f>
        <v>82</v>
      </c>
      <c r="Z2750" s="112">
        <f>'Run Rate'!AC278</f>
        <v>36</v>
      </c>
      <c r="AA2750" s="112">
        <f>'Run Rate'!AD278</f>
        <v>25</v>
      </c>
      <c r="AB2750" s="113">
        <v>34</v>
      </c>
      <c r="AC2750" s="112">
        <v>37</v>
      </c>
      <c r="AD2750" s="112">
        <v>33</v>
      </c>
      <c r="AE2750" s="112">
        <v>34</v>
      </c>
      <c r="AF2750" s="112">
        <v>31</v>
      </c>
      <c r="AG2750" s="112">
        <v>32</v>
      </c>
      <c r="AH2750" s="112">
        <v>29</v>
      </c>
      <c r="AI2750" s="112">
        <v>30</v>
      </c>
      <c r="AJ2750" s="112">
        <v>29</v>
      </c>
      <c r="AK2750" s="112">
        <v>30</v>
      </c>
      <c r="AL2750" s="112">
        <v>28</v>
      </c>
      <c r="AM2750" s="112">
        <v>27</v>
      </c>
      <c r="AN2750" s="112">
        <v>27</v>
      </c>
      <c r="AQ2750" t="str">
        <f>AQ2748</f>
        <v/>
      </c>
    </row>
    <row r="2751" spans="1:43" ht="14.25" customHeight="1" x14ac:dyDescent="0.25">
      <c r="A2751" s="99" t="s">
        <v>1165</v>
      </c>
      <c r="B2751" s="114"/>
      <c r="C2751" s="114"/>
      <c r="D2751" s="114"/>
      <c r="E2751" s="114"/>
      <c r="F2751" s="114"/>
      <c r="G2751" s="114"/>
      <c r="H2751" s="114"/>
      <c r="I2751" s="114"/>
      <c r="J2751" s="114"/>
      <c r="K2751" s="114"/>
      <c r="L2751" s="114"/>
      <c r="M2751" s="114"/>
      <c r="N2751" s="114"/>
      <c r="O2751" s="114"/>
      <c r="P2751" s="114"/>
      <c r="Q2751" s="114"/>
      <c r="R2751" s="114"/>
      <c r="S2751" s="114"/>
      <c r="T2751" s="114"/>
      <c r="U2751" s="114"/>
      <c r="V2751" s="114"/>
      <c r="W2751" s="115"/>
      <c r="X2751" s="115"/>
      <c r="Y2751" s="115"/>
      <c r="Z2751" s="115"/>
      <c r="AA2751" s="112" t="s">
        <v>1166</v>
      </c>
      <c r="AB2751" s="113"/>
      <c r="AC2751" s="112"/>
      <c r="AD2751" s="112"/>
      <c r="AE2751" s="112"/>
      <c r="AF2751" s="112"/>
      <c r="AG2751" s="112"/>
      <c r="AH2751" s="112"/>
      <c r="AI2751" s="112"/>
      <c r="AJ2751" s="112"/>
      <c r="AK2751" s="112"/>
      <c r="AL2751" s="112"/>
      <c r="AM2751" s="112"/>
      <c r="AN2751" s="112"/>
      <c r="AQ2751" t="str">
        <f>AQ2748</f>
        <v/>
      </c>
    </row>
    <row r="2752" spans="1:43" ht="14.25" customHeight="1" x14ac:dyDescent="0.25">
      <c r="A2752" s="99" t="s">
        <v>1167</v>
      </c>
      <c r="B2752" s="114"/>
      <c r="C2752" s="114"/>
      <c r="D2752" s="114"/>
      <c r="E2752" s="114"/>
      <c r="F2752" s="114"/>
      <c r="G2752" s="114"/>
      <c r="H2752" s="114"/>
      <c r="I2752" s="114"/>
      <c r="J2752" s="114"/>
      <c r="K2752" s="114"/>
      <c r="L2752" s="114"/>
      <c r="M2752" s="114"/>
      <c r="N2752" s="114"/>
      <c r="O2752" s="114"/>
      <c r="P2752" s="114"/>
      <c r="Q2752" s="114"/>
      <c r="R2752" s="114"/>
      <c r="S2752" s="114"/>
      <c r="T2752" s="114"/>
      <c r="U2752" s="114"/>
      <c r="V2752" s="114"/>
      <c r="W2752" s="115"/>
      <c r="X2752" s="116"/>
      <c r="Y2752" s="117"/>
      <c r="Z2752" s="115"/>
      <c r="AA2752" s="112" t="s">
        <v>1168</v>
      </c>
      <c r="AB2752" s="113">
        <f>'Demand Input VP'!B1379</f>
        <v>0</v>
      </c>
      <c r="AC2752" s="112">
        <f>'Demand Input VP'!C1379</f>
        <v>0</v>
      </c>
      <c r="AD2752" s="112">
        <f>'Demand Input VP'!D1379</f>
        <v>0</v>
      </c>
      <c r="AE2752" s="112">
        <f>'Demand Input VP'!E1379</f>
        <v>0</v>
      </c>
      <c r="AF2752" s="112">
        <f>'Demand Input VP'!F1379</f>
        <v>0</v>
      </c>
      <c r="AG2752" s="112">
        <f>'Demand Input VP'!G1379</f>
        <v>0</v>
      </c>
      <c r="AH2752" s="112">
        <f>'Demand Input VP'!H1379</f>
        <v>0</v>
      </c>
      <c r="AI2752" s="112">
        <f>'Demand Input VP'!I1379</f>
        <v>0</v>
      </c>
      <c r="AJ2752" s="112">
        <f>'Demand Input VP'!J1379</f>
        <v>0</v>
      </c>
      <c r="AK2752" s="112">
        <f>'Demand Input VP'!K1379</f>
        <v>0</v>
      </c>
      <c r="AL2752" s="112">
        <f>'Demand Input VP'!L1379</f>
        <v>0</v>
      </c>
      <c r="AM2752" s="112">
        <f>'Demand Input VP'!M1379</f>
        <v>0</v>
      </c>
      <c r="AN2752" s="112">
        <f>'Demand Input VP'!N1379</f>
        <v>0</v>
      </c>
      <c r="AQ2752" t="str">
        <f>AQ2748</f>
        <v/>
      </c>
    </row>
    <row r="2753" spans="1:43" ht="14.25" customHeight="1" x14ac:dyDescent="0.25">
      <c r="A2753" s="99" t="s">
        <v>1169</v>
      </c>
      <c r="B2753" s="118"/>
      <c r="C2753" s="118"/>
      <c r="D2753" s="118"/>
      <c r="E2753" s="118"/>
      <c r="F2753" s="118"/>
      <c r="G2753" s="118"/>
      <c r="H2753" s="118"/>
      <c r="I2753" s="118"/>
      <c r="J2753" s="118"/>
      <c r="K2753" s="118"/>
      <c r="L2753" s="118"/>
      <c r="M2753" s="118"/>
      <c r="N2753" s="118"/>
      <c r="O2753" s="118"/>
      <c r="P2753" s="118"/>
      <c r="Q2753" s="118"/>
      <c r="R2753" s="118"/>
      <c r="S2753" s="118"/>
      <c r="T2753" s="118"/>
      <c r="U2753" s="118"/>
      <c r="V2753" s="118"/>
      <c r="W2753" s="115"/>
      <c r="X2753" s="116"/>
      <c r="Y2753" s="117"/>
      <c r="Z2753" s="119"/>
      <c r="AA2753" s="120" t="s">
        <v>1170</v>
      </c>
      <c r="AB2753" s="121">
        <f>'Demand Input VP'!B1378</f>
        <v>0</v>
      </c>
      <c r="AC2753" s="120">
        <f>'Demand Input VP'!C1378</f>
        <v>0</v>
      </c>
      <c r="AD2753" s="120">
        <f>'Demand Input VP'!D1378</f>
        <v>0</v>
      </c>
      <c r="AE2753" s="120">
        <f>'Demand Input VP'!E1378</f>
        <v>0</v>
      </c>
      <c r="AF2753" s="120">
        <f>'Demand Input VP'!F1378</f>
        <v>0</v>
      </c>
      <c r="AG2753" s="120">
        <f>'Demand Input VP'!G1378</f>
        <v>0</v>
      </c>
      <c r="AH2753" s="120">
        <f>'Demand Input VP'!H1378</f>
        <v>0</v>
      </c>
      <c r="AI2753" s="120">
        <f>'Demand Input VP'!I1378</f>
        <v>0</v>
      </c>
      <c r="AJ2753" s="120">
        <f>'Demand Input VP'!J1378</f>
        <v>0</v>
      </c>
      <c r="AK2753" s="120">
        <f>'Demand Input VP'!K1378</f>
        <v>0</v>
      </c>
      <c r="AL2753" s="120">
        <f>'Demand Input VP'!L1378</f>
        <v>0</v>
      </c>
      <c r="AM2753" s="120">
        <f>'Demand Input VP'!M1378</f>
        <v>0</v>
      </c>
      <c r="AN2753" s="120">
        <f>'Demand Input VP'!N1378</f>
        <v>0</v>
      </c>
      <c r="AQ2753" t="str">
        <f>AQ2748</f>
        <v/>
      </c>
    </row>
    <row r="2754" spans="1:43" ht="14.25" customHeight="1" x14ac:dyDescent="0.25">
      <c r="A2754" s="1"/>
      <c r="B2754" s="122"/>
      <c r="C2754" s="122"/>
      <c r="D2754" s="122"/>
      <c r="E2754" s="122"/>
      <c r="F2754" s="122"/>
      <c r="G2754" s="122"/>
      <c r="H2754" s="122"/>
      <c r="I2754" s="122"/>
      <c r="J2754" s="122"/>
      <c r="K2754" s="122"/>
      <c r="L2754" s="122"/>
      <c r="M2754" s="122"/>
      <c r="N2754" s="122"/>
      <c r="O2754" s="122"/>
      <c r="P2754" s="122"/>
      <c r="Q2754" s="122"/>
      <c r="R2754" s="122"/>
      <c r="S2754" s="122"/>
      <c r="T2754" s="122"/>
      <c r="U2754" s="122"/>
      <c r="V2754" s="122"/>
      <c r="W2754" s="123"/>
      <c r="X2754" s="116"/>
      <c r="Y2754" s="117"/>
      <c r="Z2754" s="123"/>
      <c r="AA2754" s="112" t="s">
        <v>1171</v>
      </c>
      <c r="AB2754" s="113">
        <f>'Demand Input MP'!B1379</f>
        <v>0</v>
      </c>
      <c r="AC2754" s="112">
        <f>'Demand Input MP'!C1379</f>
        <v>0</v>
      </c>
      <c r="AD2754" s="112">
        <f>'Demand Input MP'!D1379</f>
        <v>0</v>
      </c>
      <c r="AE2754" s="112">
        <f>'Demand Input MP'!E1379</f>
        <v>0</v>
      </c>
      <c r="AF2754" s="112">
        <f>'Demand Input MP'!F1379</f>
        <v>0</v>
      </c>
      <c r="AG2754" s="112">
        <f>'Demand Input MP'!G1379</f>
        <v>0</v>
      </c>
      <c r="AH2754" s="112">
        <f>'Demand Input MP'!H1379</f>
        <v>0</v>
      </c>
      <c r="AI2754" s="112">
        <f>'Demand Input MP'!I1379</f>
        <v>0</v>
      </c>
      <c r="AJ2754" s="112">
        <f>'Demand Input MP'!J1379</f>
        <v>0</v>
      </c>
      <c r="AK2754" s="112">
        <f>'Demand Input MP'!K1379</f>
        <v>0</v>
      </c>
      <c r="AL2754" s="112">
        <f>'Demand Input MP'!L1379</f>
        <v>0</v>
      </c>
      <c r="AM2754" s="112">
        <f>'Demand Input MP'!M1379</f>
        <v>0</v>
      </c>
      <c r="AN2754" s="112">
        <f>'Demand Input MP'!N1379</f>
        <v>0</v>
      </c>
      <c r="AQ2754" t="str">
        <f>AQ2748</f>
        <v/>
      </c>
    </row>
    <row r="2755" spans="1:43" ht="14.25" customHeight="1" x14ac:dyDescent="0.25">
      <c r="A2755" s="1"/>
      <c r="B2755" s="122"/>
      <c r="C2755" s="122"/>
      <c r="D2755" s="122"/>
      <c r="E2755" s="122"/>
      <c r="F2755" s="122"/>
      <c r="G2755" s="122"/>
      <c r="H2755" s="122"/>
      <c r="I2755" s="122"/>
      <c r="J2755" s="122"/>
      <c r="K2755" s="122"/>
      <c r="L2755" s="122"/>
      <c r="M2755" s="122"/>
      <c r="N2755" s="122"/>
      <c r="O2755" s="122"/>
      <c r="P2755" s="122"/>
      <c r="Q2755" s="122"/>
      <c r="R2755" s="122"/>
      <c r="S2755" s="122"/>
      <c r="T2755" s="122"/>
      <c r="U2755" s="122"/>
      <c r="V2755" s="124" t="s">
        <v>91</v>
      </c>
      <c r="W2755" s="125">
        <f>IFERROR(IF(SUM('Run Rate History'!E278:AD278)&gt;0,(SUMPRODUCT((B2750:AA2750&gt;=PERCENTILE(B2750:AA2750,0.1))*(B2750:AA2750&lt;=PERCENTILE(B2750:AA2750,0.9))*B2750:AA2750)+SUMPRODUCT(('Run Rate History'!E278:AD278&gt;=PERCENTILE(B2750:AA2750,0.1))*('Run Rate History'!E278:AD278&lt;=PERCENTILE(B2750:AA2750,0.9))*'Run Rate History'!E278:AD278))/(SUMPRODUCT((B2750:AA2750&gt;=PERCENTILE(B2750:AA2750,0.1))*(B2750:AA2750&lt;=PERCENTILE(B2750:AA2750,0.9))*1)+SUMPRODUCT(('Run Rate History'!E278:AD278&gt;=PERCENTILE(B2750:AA2750,0.1))*('Run Rate History'!E278:AD278&lt;=PERCENTILE(B2750:AA2750,0.9))*1)),TRIMMEAN(B2750:AA2750,0.15)),0)</f>
        <v>35.772727272727273</v>
      </c>
      <c r="X2755" s="126" t="s">
        <v>1172</v>
      </c>
      <c r="Y2755" s="127">
        <f>SUM(B2750:AA2750)/26</f>
        <v>169.30769230769232</v>
      </c>
      <c r="Z2755" s="128"/>
      <c r="AA2755" s="112" t="s">
        <v>1173</v>
      </c>
      <c r="AB2755" s="113">
        <f>'Demand Input MP'!B1378</f>
        <v>0</v>
      </c>
      <c r="AC2755" s="112">
        <f>'Demand Input MP'!C1378</f>
        <v>0</v>
      </c>
      <c r="AD2755" s="112">
        <f>'Demand Input MP'!D1378</f>
        <v>0</v>
      </c>
      <c r="AE2755" s="112">
        <f>'Demand Input MP'!E1378</f>
        <v>0</v>
      </c>
      <c r="AF2755" s="112">
        <f>'Demand Input MP'!F1378</f>
        <v>0</v>
      </c>
      <c r="AG2755" s="112">
        <f>'Demand Input MP'!G1378</f>
        <v>0</v>
      </c>
      <c r="AH2755" s="112">
        <f>'Demand Input MP'!H1378</f>
        <v>0</v>
      </c>
      <c r="AI2755" s="112">
        <f>'Demand Input MP'!I1378</f>
        <v>0</v>
      </c>
      <c r="AJ2755" s="112">
        <f>'Demand Input MP'!J1378</f>
        <v>0</v>
      </c>
      <c r="AK2755" s="112">
        <f>'Demand Input MP'!K1378</f>
        <v>0</v>
      </c>
      <c r="AL2755" s="112">
        <f>'Demand Input MP'!L1378</f>
        <v>0</v>
      </c>
      <c r="AM2755" s="112">
        <f>'Demand Input MP'!M1378</f>
        <v>0</v>
      </c>
      <c r="AN2755" s="112">
        <f>'Demand Input MP'!N1378</f>
        <v>0</v>
      </c>
      <c r="AQ2755" t="str">
        <f>AQ2748</f>
        <v/>
      </c>
    </row>
    <row r="2756" spans="1:43" ht="14.25" customHeight="1" x14ac:dyDescent="0.25">
      <c r="A2756" s="1"/>
      <c r="B2756" s="122"/>
      <c r="C2756" s="122"/>
      <c r="D2756" s="122"/>
      <c r="E2756" s="122"/>
      <c r="F2756" s="122"/>
      <c r="G2756" s="122"/>
      <c r="H2756" s="122"/>
      <c r="I2756" s="122"/>
      <c r="J2756" s="122"/>
      <c r="K2756" s="122"/>
      <c r="L2756" s="122"/>
      <c r="M2756" s="122"/>
      <c r="N2756" s="122"/>
      <c r="O2756" s="122"/>
      <c r="P2756" s="122"/>
      <c r="Q2756" s="122"/>
      <c r="R2756" s="122"/>
      <c r="S2756" s="122"/>
      <c r="T2756" s="122"/>
      <c r="U2756" s="122"/>
      <c r="V2756" s="124" t="s">
        <v>94</v>
      </c>
      <c r="W2756" s="125">
        <f>IFERROR((1*MIN(MAX(X2750,0.5*IF(SUM('Run Rate History'!E278:AD278)&gt;0,(MEDIAN(IF(B2750:AA2750&gt;0,B2750:AA2750))+MEDIAN(IF('Run Rate History'!E278:AD278&gt;0,'Run Rate History'!E278:AD278)))/2,MEDIAN(IF(B2750:AA2750&gt;0,B2750:AA2750)))),2*IF(SUM('Run Rate History'!E278:AD278)&gt;0,(MEDIAN(IF(B2750:AA2750&gt;0,B2750:AA2750))+MEDIAN(IF('Run Rate History'!E278:AD278&gt;0,'Run Rate History'!E278:AD278)))/2,MEDIAN(IF(B2750:AA2750&gt;0,B2750:AA2750))))+2*MIN(MAX(Y2750,0.5*IF(SUM('Run Rate History'!E278:AD278)&gt;0,(MEDIAN(IF(B2750:AA2750&gt;0,B2750:AA2750))+MEDIAN(IF('Run Rate History'!E278:AD278&gt;0,'Run Rate History'!E278:AD278)))/2,MEDIAN(IF(B2750:AA2750&gt;0,B2750:AA2750)))),2*IF(SUM('Run Rate History'!E278:AD278)&gt;0,(MEDIAN(IF(B2750:AA2750&gt;0,B2750:AA2750))+MEDIAN(IF('Run Rate History'!E278:AD278&gt;0,'Run Rate History'!E278:AD278)))/2,MEDIAN(IF(B2750:AA2750&gt;0,B2750:AA2750))))+3*MIN(MAX(Z2750,0.5*IF(SUM('Run Rate History'!E278:AD278)&gt;0,(MEDIAN(IF(B2750:AA2750&gt;0,B2750:AA2750))+MEDIAN(IF('Run Rate History'!E278:AD278&gt;0,'Run Rate History'!E278:AD278)))/2,MEDIAN(IF(B2750:AA2750&gt;0,B2750:AA2750)))),2*IF(SUM('Run Rate History'!E278:AD278)&gt;0,(MEDIAN(IF(B2750:AA2750&gt;0,B2750:AA2750))+MEDIAN(IF('Run Rate History'!E278:AD278&gt;0,'Run Rate History'!E278:AD278)))/2,MEDIAN(IF(B2750:AA2750&gt;0,B2750:AA2750))))+4*MIN(MAX(AA2750,0.5*IF(SUM('Run Rate History'!E278:AD278)&gt;0,(MEDIAN(IF(B2750:AA2750&gt;0,B2750:AA2750))+MEDIAN(IF('Run Rate History'!E278:AD278&gt;0,'Run Rate History'!E278:AD278)))/2,MEDIAN(IF(B2750:AA2750&gt;0,B2750:AA2750)))),2*IF(SUM('Run Rate History'!E278:AD278)&gt;0,(MEDIAN(IF(B2750:AA2750&gt;0,B2750:AA2750))+MEDIAN(IF('Run Rate History'!E278:AD278&gt;0,'Run Rate History'!E278:AD278)))/2,MEDIAN(IF(B2750:AA2750&gt;0,B2750:AA2750)))))/10,0)</f>
        <v>36.9</v>
      </c>
      <c r="X2756" s="129" t="s">
        <v>1174</v>
      </c>
      <c r="Y2756" s="130">
        <f>IFERROR(VLOOKUP(A2748,'Stanje zaliha'!A:E,5,FALSE()),0)</f>
        <v>1351</v>
      </c>
      <c r="Z2756" s="131"/>
      <c r="AA2756" s="113" t="s">
        <v>1175</v>
      </c>
      <c r="AB2756" s="118">
        <f t="shared" ref="AB2756:AN2756" si="548">SUM(AB2752:AB2755)</f>
        <v>0</v>
      </c>
      <c r="AC2756" s="118">
        <f t="shared" si="548"/>
        <v>0</v>
      </c>
      <c r="AD2756" s="118">
        <f t="shared" si="548"/>
        <v>0</v>
      </c>
      <c r="AE2756" s="118">
        <f t="shared" si="548"/>
        <v>0</v>
      </c>
      <c r="AF2756" s="118">
        <f t="shared" si="548"/>
        <v>0</v>
      </c>
      <c r="AG2756" s="118">
        <f t="shared" si="548"/>
        <v>0</v>
      </c>
      <c r="AH2756" s="118">
        <f t="shared" si="548"/>
        <v>0</v>
      </c>
      <c r="AI2756" s="118">
        <f t="shared" si="548"/>
        <v>0</v>
      </c>
      <c r="AJ2756" s="118">
        <f t="shared" si="548"/>
        <v>0</v>
      </c>
      <c r="AK2756" s="118">
        <f t="shared" si="548"/>
        <v>0</v>
      </c>
      <c r="AL2756" s="118">
        <f t="shared" si="548"/>
        <v>0</v>
      </c>
      <c r="AM2756" s="118">
        <f t="shared" si="548"/>
        <v>0</v>
      </c>
      <c r="AN2756" s="118">
        <f t="shared" si="548"/>
        <v>0</v>
      </c>
      <c r="AQ2756" t="str">
        <f>AQ2748</f>
        <v/>
      </c>
    </row>
    <row r="2757" spans="1:43" ht="14.25" customHeight="1" x14ac:dyDescent="0.25">
      <c r="A2757" s="1"/>
      <c r="B2757" s="122"/>
      <c r="C2757" s="122"/>
      <c r="D2757" s="122"/>
      <c r="E2757" s="122"/>
      <c r="F2757" s="122"/>
      <c r="G2757" s="122"/>
      <c r="H2757" s="122"/>
      <c r="I2757" s="122"/>
      <c r="J2757" s="122"/>
      <c r="K2757" s="122"/>
      <c r="L2757" s="122"/>
      <c r="M2757" s="122"/>
      <c r="N2757" s="122"/>
      <c r="O2757" s="122"/>
      <c r="P2757" s="122"/>
      <c r="Q2757" s="122"/>
      <c r="R2757" s="122"/>
      <c r="S2757" s="122"/>
      <c r="T2757" s="122"/>
      <c r="U2757" s="122"/>
      <c r="V2757" s="124" t="s">
        <v>95</v>
      </c>
      <c r="W2757" s="125">
        <f>IFERROR(0.6*W2756+0.4*W2755,0)</f>
        <v>36.449090909090906</v>
      </c>
      <c r="X2757" s="132" t="s">
        <v>1176</v>
      </c>
      <c r="Y2757" s="133">
        <f>IFERROR(SUMIF('Popis poslanih narudžbi'!A:A,A2748,'Popis poslanih narudžbi'!C:C),0)</f>
        <v>0</v>
      </c>
      <c r="Z2757" s="131"/>
      <c r="AA2757" s="134" t="s">
        <v>1177</v>
      </c>
      <c r="AB2757" s="118">
        <f t="shared" ref="AB2757:AN2757" si="549">AB2750+AB2756</f>
        <v>34</v>
      </c>
      <c r="AC2757" s="118">
        <f t="shared" si="549"/>
        <v>37</v>
      </c>
      <c r="AD2757" s="118">
        <f t="shared" si="549"/>
        <v>33</v>
      </c>
      <c r="AE2757" s="118">
        <f t="shared" si="549"/>
        <v>34</v>
      </c>
      <c r="AF2757" s="118">
        <f t="shared" si="549"/>
        <v>31</v>
      </c>
      <c r="AG2757" s="118">
        <f t="shared" si="549"/>
        <v>32</v>
      </c>
      <c r="AH2757" s="118">
        <f t="shared" si="549"/>
        <v>29</v>
      </c>
      <c r="AI2757" s="118">
        <f t="shared" si="549"/>
        <v>30</v>
      </c>
      <c r="AJ2757" s="118">
        <f t="shared" si="549"/>
        <v>29</v>
      </c>
      <c r="AK2757" s="118">
        <f t="shared" si="549"/>
        <v>30</v>
      </c>
      <c r="AL2757" s="118">
        <f t="shared" si="549"/>
        <v>28</v>
      </c>
      <c r="AM2757" s="118">
        <f t="shared" si="549"/>
        <v>27</v>
      </c>
      <c r="AN2757" s="118">
        <f t="shared" si="549"/>
        <v>27</v>
      </c>
      <c r="AQ2757" t="str">
        <f>AQ2748</f>
        <v/>
      </c>
    </row>
    <row r="2758" spans="1:43" ht="14.25" customHeight="1" x14ac:dyDescent="0.25">
      <c r="A2758" s="107" t="str">
        <f>'Run Rate'!A279</f>
        <v>POL04121</v>
      </c>
      <c r="B2758" s="135" t="str">
        <f>'Run Rate'!B279</f>
        <v>Polleo Maltodex 1000g</v>
      </c>
      <c r="C2758" s="135" t="str">
        <f>'Run Rate'!C279</f>
        <v>SPORTSKA PREHRANA</v>
      </c>
      <c r="D2758" s="135" t="str">
        <f>'Run Rate'!D279</f>
        <v>02 SILVER</v>
      </c>
      <c r="E2758" s="122"/>
      <c r="F2758" s="122"/>
      <c r="G2758" s="122"/>
      <c r="H2758" s="122"/>
      <c r="I2758" s="122"/>
      <c r="J2758" s="122"/>
      <c r="K2758" s="122"/>
      <c r="L2758" s="122"/>
      <c r="M2758" s="122"/>
      <c r="N2758" s="122"/>
      <c r="O2758" s="122"/>
      <c r="P2758" s="122"/>
      <c r="Q2758" s="122"/>
      <c r="R2758" s="122"/>
      <c r="S2758" s="122"/>
      <c r="T2758" s="122"/>
      <c r="U2758" s="122"/>
      <c r="V2758" s="122"/>
      <c r="W2758" s="122"/>
      <c r="X2758" s="122"/>
      <c r="Y2758" s="122"/>
      <c r="Z2758" s="122"/>
      <c r="AA2758" s="122"/>
      <c r="AB2758" s="122"/>
      <c r="AC2758" s="122"/>
      <c r="AD2758" s="122"/>
      <c r="AE2758" s="122"/>
      <c r="AF2758" s="122"/>
      <c r="AG2758" s="122"/>
      <c r="AH2758" s="122"/>
      <c r="AI2758" s="122"/>
      <c r="AJ2758" s="122"/>
      <c r="AK2758" s="122"/>
      <c r="AL2758" s="122"/>
      <c r="AM2758" s="122"/>
      <c r="AN2758" s="122"/>
      <c r="AQ2758" t="str">
        <f>IF(AND(OR($B$1="ALL",$B$1=C2758),OR($E$1="ALL",$E$1=D2758),OR($B$2="ALL",$B$2=A2758),OR($E$2="ALL",IFERROR(SEARCH($E$2,B2758),0)&gt;0)),"MATCH","")</f>
        <v/>
      </c>
    </row>
    <row r="2759" spans="1:43" ht="14.25" customHeight="1" x14ac:dyDescent="0.25">
      <c r="A2759" s="108" t="s">
        <v>1137</v>
      </c>
      <c r="B2759" s="136" t="s">
        <v>1138</v>
      </c>
      <c r="C2759" s="136" t="s">
        <v>1139</v>
      </c>
      <c r="D2759" s="136" t="s">
        <v>1140</v>
      </c>
      <c r="E2759" s="136" t="s">
        <v>1141</v>
      </c>
      <c r="F2759" s="136" t="s">
        <v>1142</v>
      </c>
      <c r="G2759" s="136" t="s">
        <v>1143</v>
      </c>
      <c r="H2759" s="136" t="s">
        <v>1144</v>
      </c>
      <c r="I2759" s="136" t="s">
        <v>1145</v>
      </c>
      <c r="J2759" s="136" t="s">
        <v>1146</v>
      </c>
      <c r="K2759" s="136" t="s">
        <v>1147</v>
      </c>
      <c r="L2759" s="136" t="s">
        <v>1148</v>
      </c>
      <c r="M2759" s="136" t="s">
        <v>1149</v>
      </c>
      <c r="N2759" s="136" t="s">
        <v>1150</v>
      </c>
      <c r="O2759" s="136" t="s">
        <v>1151</v>
      </c>
      <c r="P2759" s="136" t="s">
        <v>1152</v>
      </c>
      <c r="Q2759" s="136" t="s">
        <v>1153</v>
      </c>
      <c r="R2759" s="136" t="s">
        <v>1154</v>
      </c>
      <c r="S2759" s="136" t="s">
        <v>1155</v>
      </c>
      <c r="T2759" s="136" t="s">
        <v>1156</v>
      </c>
      <c r="U2759" s="136" t="s">
        <v>1157</v>
      </c>
      <c r="V2759" s="136" t="s">
        <v>1158</v>
      </c>
      <c r="W2759" s="136" t="s">
        <v>1159</v>
      </c>
      <c r="X2759" s="136" t="s">
        <v>1160</v>
      </c>
      <c r="Y2759" s="136" t="s">
        <v>1161</v>
      </c>
      <c r="Z2759" s="136" t="s">
        <v>1162</v>
      </c>
      <c r="AA2759" s="136" t="s">
        <v>1163</v>
      </c>
      <c r="AB2759" s="137" t="s">
        <v>156</v>
      </c>
      <c r="AC2759" s="137" t="s">
        <v>157</v>
      </c>
      <c r="AD2759" s="137" t="s">
        <v>158</v>
      </c>
      <c r="AE2759" s="137" t="s">
        <v>139</v>
      </c>
      <c r="AF2759" s="138" t="s">
        <v>140</v>
      </c>
      <c r="AG2759" s="138" t="s">
        <v>141</v>
      </c>
      <c r="AH2759" s="138" t="s">
        <v>142</v>
      </c>
      <c r="AI2759" s="138" t="s">
        <v>143</v>
      </c>
      <c r="AJ2759" s="139" t="s">
        <v>144</v>
      </c>
      <c r="AK2759" s="139" t="s">
        <v>145</v>
      </c>
      <c r="AL2759" s="139" t="s">
        <v>146</v>
      </c>
      <c r="AM2759" s="140" t="s">
        <v>147</v>
      </c>
      <c r="AN2759" s="140" t="s">
        <v>148</v>
      </c>
      <c r="AQ2759" t="str">
        <f>AQ2758</f>
        <v/>
      </c>
    </row>
    <row r="2760" spans="1:43" ht="14.25" customHeight="1" x14ac:dyDescent="0.25">
      <c r="A2760" s="99" t="s">
        <v>1164</v>
      </c>
      <c r="B2760" s="112">
        <f>'Run Rate'!E279</f>
        <v>11</v>
      </c>
      <c r="C2760" s="112">
        <f>'Run Rate'!F279</f>
        <v>32</v>
      </c>
      <c r="D2760" s="112">
        <f>'Run Rate'!G279</f>
        <v>22</v>
      </c>
      <c r="E2760" s="112">
        <f>'Run Rate'!H279</f>
        <v>11</v>
      </c>
      <c r="F2760" s="112">
        <f>'Run Rate'!I279</f>
        <v>10</v>
      </c>
      <c r="G2760" s="112">
        <f>'Run Rate'!J279</f>
        <v>24</v>
      </c>
      <c r="H2760" s="112">
        <f>'Run Rate'!K279</f>
        <v>18</v>
      </c>
      <c r="I2760" s="112">
        <f>'Run Rate'!L279</f>
        <v>18</v>
      </c>
      <c r="J2760" s="112">
        <f>'Run Rate'!M279</f>
        <v>32</v>
      </c>
      <c r="K2760" s="112">
        <f>'Run Rate'!N279</f>
        <v>17</v>
      </c>
      <c r="L2760" s="112">
        <f>'Run Rate'!O279</f>
        <v>15</v>
      </c>
      <c r="M2760" s="112">
        <f>'Run Rate'!P279</f>
        <v>15</v>
      </c>
      <c r="N2760" s="112">
        <f>'Run Rate'!Q279</f>
        <v>18</v>
      </c>
      <c r="O2760" s="112">
        <f>'Run Rate'!R279</f>
        <v>8</v>
      </c>
      <c r="P2760" s="112">
        <f>'Run Rate'!S279</f>
        <v>8</v>
      </c>
      <c r="Q2760" s="112">
        <f>'Run Rate'!T279</f>
        <v>15</v>
      </c>
      <c r="R2760" s="112">
        <f>'Run Rate'!U279</f>
        <v>31</v>
      </c>
      <c r="S2760" s="112">
        <f>'Run Rate'!V279</f>
        <v>26</v>
      </c>
      <c r="T2760" s="112">
        <f>'Run Rate'!W279</f>
        <v>19</v>
      </c>
      <c r="U2760" s="112">
        <f>'Run Rate'!X279</f>
        <v>41</v>
      </c>
      <c r="V2760" s="112">
        <f>'Run Rate'!Y279</f>
        <v>16</v>
      </c>
      <c r="W2760" s="112">
        <f>'Run Rate'!Z279</f>
        <v>18</v>
      </c>
      <c r="X2760" s="112">
        <f>'Run Rate'!AA279</f>
        <v>19</v>
      </c>
      <c r="Y2760" s="112">
        <f>'Run Rate'!AB279</f>
        <v>26</v>
      </c>
      <c r="Z2760" s="112">
        <f>'Run Rate'!AC279</f>
        <v>34</v>
      </c>
      <c r="AA2760" s="112">
        <f>'Run Rate'!AD279</f>
        <v>15</v>
      </c>
      <c r="AB2760" s="113">
        <v>23</v>
      </c>
      <c r="AC2760" s="112">
        <v>23</v>
      </c>
      <c r="AD2760" s="112">
        <v>23</v>
      </c>
      <c r="AE2760" s="112">
        <v>23</v>
      </c>
      <c r="AF2760" s="112">
        <v>23</v>
      </c>
      <c r="AG2760" s="112">
        <v>23</v>
      </c>
      <c r="AH2760" s="112">
        <v>23</v>
      </c>
      <c r="AI2760" s="112">
        <v>23</v>
      </c>
      <c r="AJ2760" s="112">
        <v>23</v>
      </c>
      <c r="AK2760" s="112">
        <v>23</v>
      </c>
      <c r="AL2760" s="112">
        <v>23</v>
      </c>
      <c r="AM2760" s="112">
        <v>23</v>
      </c>
      <c r="AN2760" s="112">
        <v>23</v>
      </c>
      <c r="AQ2760" t="str">
        <f>AQ2758</f>
        <v/>
      </c>
    </row>
    <row r="2761" spans="1:43" ht="14.25" customHeight="1" x14ac:dyDescent="0.25">
      <c r="A2761" s="99" t="s">
        <v>1165</v>
      </c>
      <c r="B2761" s="114"/>
      <c r="C2761" s="114"/>
      <c r="D2761" s="114"/>
      <c r="E2761" s="114"/>
      <c r="F2761" s="114"/>
      <c r="G2761" s="114"/>
      <c r="H2761" s="114"/>
      <c r="I2761" s="114"/>
      <c r="J2761" s="114"/>
      <c r="K2761" s="114"/>
      <c r="L2761" s="114"/>
      <c r="M2761" s="114"/>
      <c r="N2761" s="114"/>
      <c r="O2761" s="114"/>
      <c r="P2761" s="114"/>
      <c r="Q2761" s="114"/>
      <c r="R2761" s="114"/>
      <c r="S2761" s="114"/>
      <c r="T2761" s="114"/>
      <c r="U2761" s="114"/>
      <c r="V2761" s="114"/>
      <c r="W2761" s="115"/>
      <c r="X2761" s="115"/>
      <c r="Y2761" s="115"/>
      <c r="Z2761" s="115"/>
      <c r="AA2761" s="112" t="s">
        <v>1166</v>
      </c>
      <c r="AB2761" s="113"/>
      <c r="AC2761" s="112"/>
      <c r="AD2761" s="112"/>
      <c r="AE2761" s="112"/>
      <c r="AF2761" s="112"/>
      <c r="AG2761" s="112"/>
      <c r="AH2761" s="112"/>
      <c r="AI2761" s="112"/>
      <c r="AJ2761" s="112"/>
      <c r="AK2761" s="112"/>
      <c r="AL2761" s="112"/>
      <c r="AM2761" s="112"/>
      <c r="AN2761" s="112"/>
      <c r="AQ2761" t="str">
        <f>AQ2758</f>
        <v/>
      </c>
    </row>
    <row r="2762" spans="1:43" ht="14.25" customHeight="1" x14ac:dyDescent="0.25">
      <c r="A2762" s="99" t="s">
        <v>1167</v>
      </c>
      <c r="B2762" s="114"/>
      <c r="C2762" s="114"/>
      <c r="D2762" s="114"/>
      <c r="E2762" s="114"/>
      <c r="F2762" s="114"/>
      <c r="G2762" s="114"/>
      <c r="H2762" s="114"/>
      <c r="I2762" s="114"/>
      <c r="J2762" s="114"/>
      <c r="K2762" s="114"/>
      <c r="L2762" s="114"/>
      <c r="M2762" s="114"/>
      <c r="N2762" s="114"/>
      <c r="O2762" s="114"/>
      <c r="P2762" s="114"/>
      <c r="Q2762" s="114"/>
      <c r="R2762" s="114"/>
      <c r="S2762" s="114"/>
      <c r="T2762" s="114"/>
      <c r="U2762" s="114"/>
      <c r="V2762" s="114"/>
      <c r="W2762" s="115"/>
      <c r="X2762" s="116"/>
      <c r="Y2762" s="117"/>
      <c r="Z2762" s="115"/>
      <c r="AA2762" s="112" t="s">
        <v>1168</v>
      </c>
      <c r="AB2762" s="113">
        <f>'Demand Input VP'!B1384</f>
        <v>0</v>
      </c>
      <c r="AC2762" s="112">
        <f>'Demand Input VP'!C1384</f>
        <v>0</v>
      </c>
      <c r="AD2762" s="112">
        <f>'Demand Input VP'!D1384</f>
        <v>0</v>
      </c>
      <c r="AE2762" s="112">
        <f>'Demand Input VP'!E1384</f>
        <v>0</v>
      </c>
      <c r="AF2762" s="112">
        <f>'Demand Input VP'!F1384</f>
        <v>0</v>
      </c>
      <c r="AG2762" s="112">
        <f>'Demand Input VP'!G1384</f>
        <v>0</v>
      </c>
      <c r="AH2762" s="112">
        <f>'Demand Input VP'!H1384</f>
        <v>0</v>
      </c>
      <c r="AI2762" s="112">
        <f>'Demand Input VP'!I1384</f>
        <v>0</v>
      </c>
      <c r="AJ2762" s="112">
        <f>'Demand Input VP'!J1384</f>
        <v>0</v>
      </c>
      <c r="AK2762" s="112">
        <f>'Demand Input VP'!K1384</f>
        <v>0</v>
      </c>
      <c r="AL2762" s="112">
        <f>'Demand Input VP'!L1384</f>
        <v>0</v>
      </c>
      <c r="AM2762" s="112">
        <f>'Demand Input VP'!M1384</f>
        <v>0</v>
      </c>
      <c r="AN2762" s="112">
        <f>'Demand Input VP'!N1384</f>
        <v>0</v>
      </c>
      <c r="AQ2762" t="str">
        <f>AQ2758</f>
        <v/>
      </c>
    </row>
    <row r="2763" spans="1:43" ht="14.25" customHeight="1" x14ac:dyDescent="0.25">
      <c r="A2763" s="99" t="s">
        <v>1169</v>
      </c>
      <c r="B2763" s="118"/>
      <c r="C2763" s="118"/>
      <c r="D2763" s="118"/>
      <c r="E2763" s="118"/>
      <c r="F2763" s="118"/>
      <c r="G2763" s="118"/>
      <c r="H2763" s="118"/>
      <c r="I2763" s="118"/>
      <c r="J2763" s="118"/>
      <c r="K2763" s="118"/>
      <c r="L2763" s="118"/>
      <c r="M2763" s="118"/>
      <c r="N2763" s="118"/>
      <c r="O2763" s="118"/>
      <c r="P2763" s="118"/>
      <c r="Q2763" s="118"/>
      <c r="R2763" s="118"/>
      <c r="S2763" s="118"/>
      <c r="T2763" s="118"/>
      <c r="U2763" s="118"/>
      <c r="V2763" s="118"/>
      <c r="W2763" s="115"/>
      <c r="X2763" s="116"/>
      <c r="Y2763" s="117"/>
      <c r="Z2763" s="119"/>
      <c r="AA2763" s="120" t="s">
        <v>1170</v>
      </c>
      <c r="AB2763" s="121">
        <f>'Demand Input VP'!B1383</f>
        <v>0</v>
      </c>
      <c r="AC2763" s="120">
        <f>'Demand Input VP'!C1383</f>
        <v>0</v>
      </c>
      <c r="AD2763" s="120">
        <f>'Demand Input VP'!D1383</f>
        <v>0</v>
      </c>
      <c r="AE2763" s="120">
        <f>'Demand Input VP'!E1383</f>
        <v>0</v>
      </c>
      <c r="AF2763" s="120">
        <f>'Demand Input VP'!F1383</f>
        <v>0</v>
      </c>
      <c r="AG2763" s="120">
        <f>'Demand Input VP'!G1383</f>
        <v>0</v>
      </c>
      <c r="AH2763" s="120">
        <f>'Demand Input VP'!H1383</f>
        <v>0</v>
      </c>
      <c r="AI2763" s="120">
        <f>'Demand Input VP'!I1383</f>
        <v>0</v>
      </c>
      <c r="AJ2763" s="120">
        <f>'Demand Input VP'!J1383</f>
        <v>0</v>
      </c>
      <c r="AK2763" s="120">
        <f>'Demand Input VP'!K1383</f>
        <v>0</v>
      </c>
      <c r="AL2763" s="120">
        <f>'Demand Input VP'!L1383</f>
        <v>0</v>
      </c>
      <c r="AM2763" s="120">
        <f>'Demand Input VP'!M1383</f>
        <v>0</v>
      </c>
      <c r="AN2763" s="120">
        <f>'Demand Input VP'!N1383</f>
        <v>0</v>
      </c>
      <c r="AQ2763" t="str">
        <f>AQ2758</f>
        <v/>
      </c>
    </row>
    <row r="2764" spans="1:43" ht="14.25" customHeight="1" x14ac:dyDescent="0.25">
      <c r="A2764" s="1"/>
      <c r="B2764" s="122"/>
      <c r="C2764" s="122"/>
      <c r="D2764" s="122"/>
      <c r="E2764" s="122"/>
      <c r="F2764" s="122"/>
      <c r="G2764" s="122"/>
      <c r="H2764" s="122"/>
      <c r="I2764" s="122"/>
      <c r="J2764" s="122"/>
      <c r="K2764" s="122"/>
      <c r="L2764" s="122"/>
      <c r="M2764" s="122"/>
      <c r="N2764" s="122"/>
      <c r="O2764" s="122"/>
      <c r="P2764" s="122"/>
      <c r="Q2764" s="122"/>
      <c r="R2764" s="122"/>
      <c r="S2764" s="122"/>
      <c r="T2764" s="122"/>
      <c r="U2764" s="122"/>
      <c r="V2764" s="122"/>
      <c r="W2764" s="123"/>
      <c r="X2764" s="116"/>
      <c r="Y2764" s="117"/>
      <c r="Z2764" s="123"/>
      <c r="AA2764" s="112" t="s">
        <v>1171</v>
      </c>
      <c r="AB2764" s="113">
        <f>'Demand Input MP'!B1384</f>
        <v>0</v>
      </c>
      <c r="AC2764" s="112">
        <f>'Demand Input MP'!C1384</f>
        <v>0</v>
      </c>
      <c r="AD2764" s="112">
        <f>'Demand Input MP'!D1384</f>
        <v>0</v>
      </c>
      <c r="AE2764" s="112">
        <f>'Demand Input MP'!E1384</f>
        <v>0</v>
      </c>
      <c r="AF2764" s="112">
        <f>'Demand Input MP'!F1384</f>
        <v>0</v>
      </c>
      <c r="AG2764" s="112">
        <f>'Demand Input MP'!G1384</f>
        <v>0</v>
      </c>
      <c r="AH2764" s="112">
        <f>'Demand Input MP'!H1384</f>
        <v>0</v>
      </c>
      <c r="AI2764" s="112">
        <f>'Demand Input MP'!I1384</f>
        <v>0</v>
      </c>
      <c r="AJ2764" s="112">
        <f>'Demand Input MP'!J1384</f>
        <v>0</v>
      </c>
      <c r="AK2764" s="112">
        <f>'Demand Input MP'!K1384</f>
        <v>0</v>
      </c>
      <c r="AL2764" s="112">
        <f>'Demand Input MP'!L1384</f>
        <v>0</v>
      </c>
      <c r="AM2764" s="112">
        <f>'Demand Input MP'!M1384</f>
        <v>0</v>
      </c>
      <c r="AN2764" s="112">
        <f>'Demand Input MP'!N1384</f>
        <v>0</v>
      </c>
      <c r="AQ2764" t="str">
        <f>AQ2758</f>
        <v/>
      </c>
    </row>
    <row r="2765" spans="1:43" ht="14.25" customHeight="1" x14ac:dyDescent="0.25">
      <c r="A2765" s="1"/>
      <c r="B2765" s="122"/>
      <c r="C2765" s="122"/>
      <c r="D2765" s="122"/>
      <c r="E2765" s="122"/>
      <c r="F2765" s="122"/>
      <c r="G2765" s="122"/>
      <c r="H2765" s="122"/>
      <c r="I2765" s="122"/>
      <c r="J2765" s="122"/>
      <c r="K2765" s="122"/>
      <c r="L2765" s="122"/>
      <c r="M2765" s="122"/>
      <c r="N2765" s="122"/>
      <c r="O2765" s="122"/>
      <c r="P2765" s="122"/>
      <c r="Q2765" s="122"/>
      <c r="R2765" s="122"/>
      <c r="S2765" s="122"/>
      <c r="T2765" s="122"/>
      <c r="U2765" s="122"/>
      <c r="V2765" s="124" t="s">
        <v>91</v>
      </c>
      <c r="W2765" s="125">
        <f>IFERROR(IF(SUM('Run Rate History'!E279:AD279)&gt;0,(SUMPRODUCT((B2760:AA2760&gt;=PERCENTILE(B2760:AA2760,0.1))*(B2760:AA2760&lt;=PERCENTILE(B2760:AA2760,0.9))*B2760:AA2760)+SUMPRODUCT(('Run Rate History'!E279:AD279&gt;=PERCENTILE(B2760:AA2760,0.1))*('Run Rate History'!E279:AD279&lt;=PERCENTILE(B2760:AA2760,0.9))*'Run Rate History'!E279:AD279))/(SUMPRODUCT((B2760:AA2760&gt;=PERCENTILE(B2760:AA2760,0.1))*(B2760:AA2760&lt;=PERCENTILE(B2760:AA2760,0.9))*1)+SUMPRODUCT(('Run Rate History'!E279:AD279&gt;=PERCENTILE(B2760:AA2760,0.1))*('Run Rate History'!E279:AD279&lt;=PERCENTILE(B2760:AA2760,0.9))*1)),TRIMMEAN(B2760:AA2760,0.15)),0)</f>
        <v>19.638888888888889</v>
      </c>
      <c r="X2765" s="126" t="s">
        <v>1172</v>
      </c>
      <c r="Y2765" s="127">
        <f>SUM(B2760:AA2760)/26</f>
        <v>19.96153846153846</v>
      </c>
      <c r="Z2765" s="128"/>
      <c r="AA2765" s="112" t="s">
        <v>1173</v>
      </c>
      <c r="AB2765" s="113">
        <f>'Demand Input MP'!B1383</f>
        <v>0</v>
      </c>
      <c r="AC2765" s="112">
        <f>'Demand Input MP'!C1383</f>
        <v>0</v>
      </c>
      <c r="AD2765" s="112">
        <f>'Demand Input MP'!D1383</f>
        <v>0</v>
      </c>
      <c r="AE2765" s="112">
        <f>'Demand Input MP'!E1383</f>
        <v>0</v>
      </c>
      <c r="AF2765" s="112">
        <f>'Demand Input MP'!F1383</f>
        <v>0</v>
      </c>
      <c r="AG2765" s="112">
        <f>'Demand Input MP'!G1383</f>
        <v>0</v>
      </c>
      <c r="AH2765" s="112">
        <f>'Demand Input MP'!H1383</f>
        <v>0</v>
      </c>
      <c r="AI2765" s="112">
        <f>'Demand Input MP'!I1383</f>
        <v>0</v>
      </c>
      <c r="AJ2765" s="112">
        <f>'Demand Input MP'!J1383</f>
        <v>0</v>
      </c>
      <c r="AK2765" s="112">
        <f>'Demand Input MP'!K1383</f>
        <v>0</v>
      </c>
      <c r="AL2765" s="112">
        <f>'Demand Input MP'!L1383</f>
        <v>0</v>
      </c>
      <c r="AM2765" s="112">
        <f>'Demand Input MP'!M1383</f>
        <v>0</v>
      </c>
      <c r="AN2765" s="112">
        <f>'Demand Input MP'!N1383</f>
        <v>0</v>
      </c>
      <c r="AQ2765" t="str">
        <f>AQ2758</f>
        <v/>
      </c>
    </row>
    <row r="2766" spans="1:43" ht="14.25" customHeight="1" x14ac:dyDescent="0.25">
      <c r="A2766" s="1"/>
      <c r="B2766" s="122"/>
      <c r="C2766" s="122"/>
      <c r="D2766" s="122"/>
      <c r="E2766" s="122"/>
      <c r="F2766" s="122"/>
      <c r="G2766" s="122"/>
      <c r="H2766" s="122"/>
      <c r="I2766" s="122"/>
      <c r="J2766" s="122"/>
      <c r="K2766" s="122"/>
      <c r="L2766" s="122"/>
      <c r="M2766" s="122"/>
      <c r="N2766" s="122"/>
      <c r="O2766" s="122"/>
      <c r="P2766" s="122"/>
      <c r="Q2766" s="122"/>
      <c r="R2766" s="122"/>
      <c r="S2766" s="122"/>
      <c r="T2766" s="122"/>
      <c r="U2766" s="122"/>
      <c r="V2766" s="124" t="s">
        <v>94</v>
      </c>
      <c r="W2766" s="125">
        <f>IFERROR((1*MIN(MAX(X2760,0.5*IF(SUM('Run Rate History'!E279:AD279)&gt;0,(MEDIAN(IF(B2760:AA2760&gt;0,B2760:AA2760))+MEDIAN(IF('Run Rate History'!E279:AD279&gt;0,'Run Rate History'!E279:AD279)))/2,MEDIAN(IF(B2760:AA2760&gt;0,B2760:AA2760)))),2*IF(SUM('Run Rate History'!E279:AD279)&gt;0,(MEDIAN(IF(B2760:AA2760&gt;0,B2760:AA2760))+MEDIAN(IF('Run Rate History'!E279:AD279&gt;0,'Run Rate History'!E279:AD279)))/2,MEDIAN(IF(B2760:AA2760&gt;0,B2760:AA2760))))+2*MIN(MAX(Y2760,0.5*IF(SUM('Run Rate History'!E279:AD279)&gt;0,(MEDIAN(IF(B2760:AA2760&gt;0,B2760:AA2760))+MEDIAN(IF('Run Rate History'!E279:AD279&gt;0,'Run Rate History'!E279:AD279)))/2,MEDIAN(IF(B2760:AA2760&gt;0,B2760:AA2760)))),2*IF(SUM('Run Rate History'!E279:AD279)&gt;0,(MEDIAN(IF(B2760:AA2760&gt;0,B2760:AA2760))+MEDIAN(IF('Run Rate History'!E279:AD279&gt;0,'Run Rate History'!E279:AD279)))/2,MEDIAN(IF(B2760:AA2760&gt;0,B2760:AA2760))))+3*MIN(MAX(Z2760,0.5*IF(SUM('Run Rate History'!E279:AD279)&gt;0,(MEDIAN(IF(B2760:AA2760&gt;0,B2760:AA2760))+MEDIAN(IF('Run Rate History'!E279:AD279&gt;0,'Run Rate History'!E279:AD279)))/2,MEDIAN(IF(B2760:AA2760&gt;0,B2760:AA2760)))),2*IF(SUM('Run Rate History'!E279:AD279)&gt;0,(MEDIAN(IF(B2760:AA2760&gt;0,B2760:AA2760))+MEDIAN(IF('Run Rate History'!E279:AD279&gt;0,'Run Rate History'!E279:AD279)))/2,MEDIAN(IF(B2760:AA2760&gt;0,B2760:AA2760))))+4*MIN(MAX(AA2760,0.5*IF(SUM('Run Rate History'!E279:AD279)&gt;0,(MEDIAN(IF(B2760:AA2760&gt;0,B2760:AA2760))+MEDIAN(IF('Run Rate History'!E279:AD279&gt;0,'Run Rate History'!E279:AD279)))/2,MEDIAN(IF(B2760:AA2760&gt;0,B2760:AA2760)))),2*IF(SUM('Run Rate History'!E279:AD279)&gt;0,(MEDIAN(IF(B2760:AA2760&gt;0,B2760:AA2760))+MEDIAN(IF('Run Rate History'!E279:AD279&gt;0,'Run Rate History'!E279:AD279)))/2,MEDIAN(IF(B2760:AA2760&gt;0,B2760:AA2760)))))/10,0)</f>
        <v>23.3</v>
      </c>
      <c r="X2766" s="129" t="s">
        <v>1174</v>
      </c>
      <c r="Y2766" s="130">
        <f>IFERROR(VLOOKUP(A2758,'Stanje zaliha'!A:E,5,FALSE()),0)</f>
        <v>108</v>
      </c>
      <c r="Z2766" s="131"/>
      <c r="AA2766" s="113" t="s">
        <v>1175</v>
      </c>
      <c r="AB2766" s="118">
        <f t="shared" ref="AB2766:AN2766" si="550">SUM(AB2762:AB2765)</f>
        <v>0</v>
      </c>
      <c r="AC2766" s="118">
        <f t="shared" si="550"/>
        <v>0</v>
      </c>
      <c r="AD2766" s="118">
        <f t="shared" si="550"/>
        <v>0</v>
      </c>
      <c r="AE2766" s="118">
        <f t="shared" si="550"/>
        <v>0</v>
      </c>
      <c r="AF2766" s="118">
        <f t="shared" si="550"/>
        <v>0</v>
      </c>
      <c r="AG2766" s="118">
        <f t="shared" si="550"/>
        <v>0</v>
      </c>
      <c r="AH2766" s="118">
        <f t="shared" si="550"/>
        <v>0</v>
      </c>
      <c r="AI2766" s="118">
        <f t="shared" si="550"/>
        <v>0</v>
      </c>
      <c r="AJ2766" s="118">
        <f t="shared" si="550"/>
        <v>0</v>
      </c>
      <c r="AK2766" s="118">
        <f t="shared" si="550"/>
        <v>0</v>
      </c>
      <c r="AL2766" s="118">
        <f t="shared" si="550"/>
        <v>0</v>
      </c>
      <c r="AM2766" s="118">
        <f t="shared" si="550"/>
        <v>0</v>
      </c>
      <c r="AN2766" s="118">
        <f t="shared" si="550"/>
        <v>0</v>
      </c>
      <c r="AQ2766" t="str">
        <f>AQ2758</f>
        <v/>
      </c>
    </row>
    <row r="2767" spans="1:43" ht="14.25" customHeight="1" x14ac:dyDescent="0.25">
      <c r="A2767" s="1"/>
      <c r="B2767" s="122"/>
      <c r="C2767" s="122"/>
      <c r="D2767" s="122"/>
      <c r="E2767" s="122"/>
      <c r="F2767" s="122"/>
      <c r="G2767" s="122"/>
      <c r="H2767" s="122"/>
      <c r="I2767" s="122"/>
      <c r="J2767" s="122"/>
      <c r="K2767" s="122"/>
      <c r="L2767" s="122"/>
      <c r="M2767" s="122"/>
      <c r="N2767" s="122"/>
      <c r="O2767" s="122"/>
      <c r="P2767" s="122"/>
      <c r="Q2767" s="122"/>
      <c r="R2767" s="122"/>
      <c r="S2767" s="122"/>
      <c r="T2767" s="122"/>
      <c r="U2767" s="122"/>
      <c r="V2767" s="124" t="s">
        <v>95</v>
      </c>
      <c r="W2767" s="125">
        <f>IFERROR(0.6*W2766+0.4*W2765,0)</f>
        <v>21.835555555555558</v>
      </c>
      <c r="X2767" s="132" t="s">
        <v>1176</v>
      </c>
      <c r="Y2767" s="133">
        <f>IFERROR(SUMIF('Popis poslanih narudžbi'!A:A,A2758,'Popis poslanih narudžbi'!C:C),0)</f>
        <v>0</v>
      </c>
      <c r="Z2767" s="131"/>
      <c r="AA2767" s="134" t="s">
        <v>1177</v>
      </c>
      <c r="AB2767" s="118">
        <f t="shared" ref="AB2767:AN2767" si="551">AB2760+AB2766</f>
        <v>23</v>
      </c>
      <c r="AC2767" s="118">
        <f t="shared" si="551"/>
        <v>23</v>
      </c>
      <c r="AD2767" s="118">
        <f t="shared" si="551"/>
        <v>23</v>
      </c>
      <c r="AE2767" s="118">
        <f t="shared" si="551"/>
        <v>23</v>
      </c>
      <c r="AF2767" s="118">
        <f t="shared" si="551"/>
        <v>23</v>
      </c>
      <c r="AG2767" s="118">
        <f t="shared" si="551"/>
        <v>23</v>
      </c>
      <c r="AH2767" s="118">
        <f t="shared" si="551"/>
        <v>23</v>
      </c>
      <c r="AI2767" s="118">
        <f t="shared" si="551"/>
        <v>23</v>
      </c>
      <c r="AJ2767" s="118">
        <f t="shared" si="551"/>
        <v>23</v>
      </c>
      <c r="AK2767" s="118">
        <f t="shared" si="551"/>
        <v>23</v>
      </c>
      <c r="AL2767" s="118">
        <f t="shared" si="551"/>
        <v>23</v>
      </c>
      <c r="AM2767" s="118">
        <f t="shared" si="551"/>
        <v>23</v>
      </c>
      <c r="AN2767" s="118">
        <f t="shared" si="551"/>
        <v>23</v>
      </c>
      <c r="AQ2767" t="str">
        <f>AQ2758</f>
        <v/>
      </c>
    </row>
    <row r="2768" spans="1:43" ht="14.25" customHeight="1" x14ac:dyDescent="0.25">
      <c r="A2768" s="107" t="str">
        <f>'Run Rate'!A280</f>
        <v>POL09929</v>
      </c>
      <c r="B2768" s="135" t="str">
        <f>'Run Rate'!B280</f>
        <v>Polleo Protein oatmeal 60g apple pie</v>
      </c>
      <c r="C2768" s="135" t="str">
        <f>'Run Rate'!C280</f>
        <v>BIO I SUPERFOODS</v>
      </c>
      <c r="D2768" s="135" t="str">
        <f>'Run Rate'!D280</f>
        <v>02 SILVER</v>
      </c>
      <c r="E2768" s="122"/>
      <c r="F2768" s="122"/>
      <c r="G2768" s="122"/>
      <c r="H2768" s="122"/>
      <c r="I2768" s="122"/>
      <c r="J2768" s="122"/>
      <c r="K2768" s="122"/>
      <c r="L2768" s="122"/>
      <c r="M2768" s="122"/>
      <c r="N2768" s="122"/>
      <c r="O2768" s="122"/>
      <c r="P2768" s="122"/>
      <c r="Q2768" s="122"/>
      <c r="R2768" s="122"/>
      <c r="S2768" s="122"/>
      <c r="T2768" s="122"/>
      <c r="U2768" s="122"/>
      <c r="V2768" s="122"/>
      <c r="W2768" s="122"/>
      <c r="X2768" s="122"/>
      <c r="Y2768" s="122"/>
      <c r="Z2768" s="122"/>
      <c r="AA2768" s="122"/>
      <c r="AB2768" s="122"/>
      <c r="AC2768" s="122"/>
      <c r="AD2768" s="122"/>
      <c r="AE2768" s="122"/>
      <c r="AF2768" s="122"/>
      <c r="AG2768" s="122"/>
      <c r="AH2768" s="122"/>
      <c r="AI2768" s="122"/>
      <c r="AJ2768" s="122"/>
      <c r="AK2768" s="122"/>
      <c r="AL2768" s="122"/>
      <c r="AM2768" s="122"/>
      <c r="AN2768" s="122"/>
      <c r="AQ2768" t="str">
        <f>IF(AND(OR($B$1="ALL",$B$1=C2768),OR($E$1="ALL",$E$1=D2768),OR($B$2="ALL",$B$2=A2768),OR($E$2="ALL",IFERROR(SEARCH($E$2,B2768),0)&gt;0)),"MATCH","")</f>
        <v/>
      </c>
    </row>
    <row r="2769" spans="1:43" ht="14.25" customHeight="1" x14ac:dyDescent="0.25">
      <c r="A2769" s="108" t="s">
        <v>1137</v>
      </c>
      <c r="B2769" s="136" t="s">
        <v>1138</v>
      </c>
      <c r="C2769" s="136" t="s">
        <v>1139</v>
      </c>
      <c r="D2769" s="136" t="s">
        <v>1140</v>
      </c>
      <c r="E2769" s="136" t="s">
        <v>1141</v>
      </c>
      <c r="F2769" s="136" t="s">
        <v>1142</v>
      </c>
      <c r="G2769" s="136" t="s">
        <v>1143</v>
      </c>
      <c r="H2769" s="136" t="s">
        <v>1144</v>
      </c>
      <c r="I2769" s="136" t="s">
        <v>1145</v>
      </c>
      <c r="J2769" s="136" t="s">
        <v>1146</v>
      </c>
      <c r="K2769" s="136" t="s">
        <v>1147</v>
      </c>
      <c r="L2769" s="136" t="s">
        <v>1148</v>
      </c>
      <c r="M2769" s="136" t="s">
        <v>1149</v>
      </c>
      <c r="N2769" s="136" t="s">
        <v>1150</v>
      </c>
      <c r="O2769" s="136" t="s">
        <v>1151</v>
      </c>
      <c r="P2769" s="136" t="s">
        <v>1152</v>
      </c>
      <c r="Q2769" s="136" t="s">
        <v>1153</v>
      </c>
      <c r="R2769" s="136" t="s">
        <v>1154</v>
      </c>
      <c r="S2769" s="136" t="s">
        <v>1155</v>
      </c>
      <c r="T2769" s="136" t="s">
        <v>1156</v>
      </c>
      <c r="U2769" s="136" t="s">
        <v>1157</v>
      </c>
      <c r="V2769" s="136" t="s">
        <v>1158</v>
      </c>
      <c r="W2769" s="136" t="s">
        <v>1159</v>
      </c>
      <c r="X2769" s="136" t="s">
        <v>1160</v>
      </c>
      <c r="Y2769" s="136" t="s">
        <v>1161</v>
      </c>
      <c r="Z2769" s="136" t="s">
        <v>1162</v>
      </c>
      <c r="AA2769" s="136" t="s">
        <v>1163</v>
      </c>
      <c r="AB2769" s="137" t="s">
        <v>156</v>
      </c>
      <c r="AC2769" s="137" t="s">
        <v>157</v>
      </c>
      <c r="AD2769" s="137" t="s">
        <v>158</v>
      </c>
      <c r="AE2769" s="137" t="s">
        <v>139</v>
      </c>
      <c r="AF2769" s="138" t="s">
        <v>140</v>
      </c>
      <c r="AG2769" s="138" t="s">
        <v>141</v>
      </c>
      <c r="AH2769" s="138" t="s">
        <v>142</v>
      </c>
      <c r="AI2769" s="138" t="s">
        <v>143</v>
      </c>
      <c r="AJ2769" s="139" t="s">
        <v>144</v>
      </c>
      <c r="AK2769" s="139" t="s">
        <v>145</v>
      </c>
      <c r="AL2769" s="139" t="s">
        <v>146</v>
      </c>
      <c r="AM2769" s="140" t="s">
        <v>147</v>
      </c>
      <c r="AN2769" s="140" t="s">
        <v>148</v>
      </c>
      <c r="AQ2769" t="str">
        <f>AQ2768</f>
        <v/>
      </c>
    </row>
    <row r="2770" spans="1:43" ht="14.25" customHeight="1" x14ac:dyDescent="0.25">
      <c r="A2770" s="99" t="s">
        <v>1164</v>
      </c>
      <c r="B2770" s="112">
        <f>'Run Rate'!E280</f>
        <v>338</v>
      </c>
      <c r="C2770" s="112">
        <f>'Run Rate'!F280</f>
        <v>134</v>
      </c>
      <c r="D2770" s="112">
        <f>'Run Rate'!G280</f>
        <v>888</v>
      </c>
      <c r="E2770" s="112">
        <f>'Run Rate'!H280</f>
        <v>171</v>
      </c>
      <c r="F2770" s="112">
        <f>'Run Rate'!I280</f>
        <v>251</v>
      </c>
      <c r="G2770" s="112">
        <f>'Run Rate'!J280</f>
        <v>339</v>
      </c>
      <c r="H2770" s="112">
        <f>'Run Rate'!K280</f>
        <v>756</v>
      </c>
      <c r="I2770" s="112">
        <f>'Run Rate'!L280</f>
        <v>299</v>
      </c>
      <c r="J2770" s="112">
        <f>'Run Rate'!M280</f>
        <v>795</v>
      </c>
      <c r="K2770" s="112">
        <f>'Run Rate'!N280</f>
        <v>464</v>
      </c>
      <c r="L2770" s="112">
        <f>'Run Rate'!O280</f>
        <v>551</v>
      </c>
      <c r="M2770" s="112">
        <f>'Run Rate'!P280</f>
        <v>151</v>
      </c>
      <c r="N2770" s="112">
        <f>'Run Rate'!Q280</f>
        <v>121</v>
      </c>
      <c r="O2770" s="112">
        <f>'Run Rate'!R280</f>
        <v>911</v>
      </c>
      <c r="P2770" s="112">
        <f>'Run Rate'!S280</f>
        <v>28</v>
      </c>
      <c r="Q2770" s="112">
        <f>'Run Rate'!T280</f>
        <v>106</v>
      </c>
      <c r="R2770" s="112">
        <f>'Run Rate'!U280</f>
        <v>71</v>
      </c>
      <c r="S2770" s="112">
        <f>'Run Rate'!V280</f>
        <v>91</v>
      </c>
      <c r="T2770" s="112">
        <f>'Run Rate'!W280</f>
        <v>287</v>
      </c>
      <c r="U2770" s="112">
        <f>'Run Rate'!X280</f>
        <v>565</v>
      </c>
      <c r="V2770" s="112">
        <f>'Run Rate'!Y280</f>
        <v>154</v>
      </c>
      <c r="W2770" s="112">
        <f>'Run Rate'!Z280</f>
        <v>170</v>
      </c>
      <c r="X2770" s="112">
        <f>'Run Rate'!AA280</f>
        <v>261</v>
      </c>
      <c r="Y2770" s="112">
        <f>'Run Rate'!AB280</f>
        <v>236</v>
      </c>
      <c r="Z2770" s="112">
        <f>'Run Rate'!AC280</f>
        <v>96</v>
      </c>
      <c r="AA2770" s="112">
        <f>'Run Rate'!AD280</f>
        <v>1021</v>
      </c>
      <c r="AB2770" s="113">
        <v>312</v>
      </c>
      <c r="AC2770" s="112">
        <v>312</v>
      </c>
      <c r="AD2770" s="112">
        <v>312</v>
      </c>
      <c r="AE2770" s="112">
        <v>312</v>
      </c>
      <c r="AF2770" s="112">
        <v>312</v>
      </c>
      <c r="AG2770" s="112">
        <v>281</v>
      </c>
      <c r="AH2770" s="112">
        <v>281</v>
      </c>
      <c r="AI2770" s="112">
        <v>281</v>
      </c>
      <c r="AJ2770" s="112">
        <v>281</v>
      </c>
      <c r="AK2770" s="112">
        <v>312</v>
      </c>
      <c r="AL2770" s="112">
        <v>312</v>
      </c>
      <c r="AM2770" s="112">
        <v>281</v>
      </c>
      <c r="AN2770" s="112">
        <v>281</v>
      </c>
      <c r="AQ2770" t="str">
        <f>AQ2768</f>
        <v/>
      </c>
    </row>
    <row r="2771" spans="1:43" ht="14.25" customHeight="1" x14ac:dyDescent="0.25">
      <c r="A2771" s="99" t="s">
        <v>1165</v>
      </c>
      <c r="B2771" s="114"/>
      <c r="C2771" s="114"/>
      <c r="D2771" s="114"/>
      <c r="E2771" s="114"/>
      <c r="F2771" s="114"/>
      <c r="G2771" s="114"/>
      <c r="H2771" s="114"/>
      <c r="I2771" s="114"/>
      <c r="J2771" s="114"/>
      <c r="K2771" s="114"/>
      <c r="L2771" s="114"/>
      <c r="M2771" s="114"/>
      <c r="N2771" s="114"/>
      <c r="O2771" s="114"/>
      <c r="P2771" s="114"/>
      <c r="Q2771" s="114"/>
      <c r="R2771" s="114"/>
      <c r="S2771" s="114"/>
      <c r="T2771" s="114"/>
      <c r="U2771" s="114"/>
      <c r="V2771" s="114"/>
      <c r="W2771" s="115"/>
      <c r="X2771" s="115"/>
      <c r="Y2771" s="115"/>
      <c r="Z2771" s="115"/>
      <c r="AA2771" s="112" t="s">
        <v>1166</v>
      </c>
      <c r="AB2771" s="113"/>
      <c r="AC2771" s="112"/>
      <c r="AD2771" s="112"/>
      <c r="AE2771" s="112"/>
      <c r="AF2771" s="112"/>
      <c r="AG2771" s="112"/>
      <c r="AH2771" s="112"/>
      <c r="AI2771" s="112"/>
      <c r="AJ2771" s="112"/>
      <c r="AK2771" s="112"/>
      <c r="AL2771" s="112"/>
      <c r="AM2771" s="112"/>
      <c r="AN2771" s="112"/>
      <c r="AQ2771" t="str">
        <f>AQ2768</f>
        <v/>
      </c>
    </row>
    <row r="2772" spans="1:43" ht="14.25" customHeight="1" x14ac:dyDescent="0.25">
      <c r="A2772" s="99" t="s">
        <v>1167</v>
      </c>
      <c r="B2772" s="114"/>
      <c r="C2772" s="114"/>
      <c r="D2772" s="114"/>
      <c r="E2772" s="114"/>
      <c r="F2772" s="114"/>
      <c r="G2772" s="114"/>
      <c r="H2772" s="114"/>
      <c r="I2772" s="114"/>
      <c r="J2772" s="114"/>
      <c r="K2772" s="114"/>
      <c r="L2772" s="114"/>
      <c r="M2772" s="114"/>
      <c r="N2772" s="114"/>
      <c r="O2772" s="114"/>
      <c r="P2772" s="114"/>
      <c r="Q2772" s="114"/>
      <c r="R2772" s="114"/>
      <c r="S2772" s="114"/>
      <c r="T2772" s="114"/>
      <c r="U2772" s="114"/>
      <c r="V2772" s="114"/>
      <c r="W2772" s="115"/>
      <c r="X2772" s="116"/>
      <c r="Y2772" s="117"/>
      <c r="Z2772" s="115"/>
      <c r="AA2772" s="112" t="s">
        <v>1168</v>
      </c>
      <c r="AB2772" s="113">
        <f>'Demand Input VP'!B1389</f>
        <v>0</v>
      </c>
      <c r="AC2772" s="112">
        <f>'Demand Input VP'!C1389</f>
        <v>0</v>
      </c>
      <c r="AD2772" s="112">
        <f>'Demand Input VP'!D1389</f>
        <v>0</v>
      </c>
      <c r="AE2772" s="112">
        <f>'Demand Input VP'!E1389</f>
        <v>0</v>
      </c>
      <c r="AF2772" s="112">
        <f>'Demand Input VP'!F1389</f>
        <v>0</v>
      </c>
      <c r="AG2772" s="112">
        <f>'Demand Input VP'!G1389</f>
        <v>300</v>
      </c>
      <c r="AH2772" s="112">
        <f>'Demand Input VP'!H1389</f>
        <v>300</v>
      </c>
      <c r="AI2772" s="112">
        <f>'Demand Input VP'!I1389</f>
        <v>300</v>
      </c>
      <c r="AJ2772" s="112">
        <f>'Demand Input VP'!J1389</f>
        <v>300</v>
      </c>
      <c r="AK2772" s="112">
        <f>'Demand Input VP'!K1389</f>
        <v>0</v>
      </c>
      <c r="AL2772" s="112">
        <f>'Demand Input VP'!L1389</f>
        <v>0</v>
      </c>
      <c r="AM2772" s="112">
        <f>'Demand Input VP'!M1389</f>
        <v>0</v>
      </c>
      <c r="AN2772" s="112">
        <f>'Demand Input VP'!N1389</f>
        <v>0</v>
      </c>
      <c r="AQ2772" t="str">
        <f>AQ2768</f>
        <v/>
      </c>
    </row>
    <row r="2773" spans="1:43" ht="14.25" customHeight="1" x14ac:dyDescent="0.25">
      <c r="A2773" s="99" t="s">
        <v>1169</v>
      </c>
      <c r="B2773" s="118"/>
      <c r="C2773" s="118"/>
      <c r="D2773" s="118"/>
      <c r="E2773" s="118"/>
      <c r="F2773" s="118"/>
      <c r="G2773" s="118"/>
      <c r="H2773" s="118"/>
      <c r="I2773" s="118"/>
      <c r="J2773" s="118"/>
      <c r="K2773" s="118"/>
      <c r="L2773" s="118"/>
      <c r="M2773" s="118"/>
      <c r="N2773" s="118"/>
      <c r="O2773" s="118"/>
      <c r="P2773" s="118"/>
      <c r="Q2773" s="118"/>
      <c r="R2773" s="118"/>
      <c r="S2773" s="118"/>
      <c r="T2773" s="118"/>
      <c r="U2773" s="118"/>
      <c r="V2773" s="118"/>
      <c r="W2773" s="115"/>
      <c r="X2773" s="116"/>
      <c r="Y2773" s="117"/>
      <c r="Z2773" s="119"/>
      <c r="AA2773" s="120" t="s">
        <v>1170</v>
      </c>
      <c r="AB2773" s="121">
        <f>'Demand Input VP'!B1388</f>
        <v>0</v>
      </c>
      <c r="AC2773" s="120">
        <f>'Demand Input VP'!C1388</f>
        <v>0</v>
      </c>
      <c r="AD2773" s="120">
        <f>'Demand Input VP'!D1388</f>
        <v>0</v>
      </c>
      <c r="AE2773" s="120">
        <f>'Demand Input VP'!E1388</f>
        <v>0</v>
      </c>
      <c r="AF2773" s="120">
        <f>'Demand Input VP'!F1388</f>
        <v>0</v>
      </c>
      <c r="AG2773" s="120">
        <f>'Demand Input VP'!G1388</f>
        <v>0</v>
      </c>
      <c r="AH2773" s="120">
        <f>'Demand Input VP'!H1388</f>
        <v>0</v>
      </c>
      <c r="AI2773" s="120">
        <f>'Demand Input VP'!I1388</f>
        <v>0</v>
      </c>
      <c r="AJ2773" s="120">
        <f>'Demand Input VP'!J1388</f>
        <v>0</v>
      </c>
      <c r="AK2773" s="120">
        <f>'Demand Input VP'!K1388</f>
        <v>0</v>
      </c>
      <c r="AL2773" s="120">
        <f>'Demand Input VP'!L1388</f>
        <v>0</v>
      </c>
      <c r="AM2773" s="120">
        <f>'Demand Input VP'!M1388</f>
        <v>30</v>
      </c>
      <c r="AN2773" s="120">
        <f>'Demand Input VP'!N1388</f>
        <v>30</v>
      </c>
      <c r="AQ2773" t="str">
        <f>AQ2768</f>
        <v/>
      </c>
    </row>
    <row r="2774" spans="1:43" ht="14.25" customHeight="1" x14ac:dyDescent="0.25">
      <c r="A2774" s="1"/>
      <c r="B2774" s="122"/>
      <c r="C2774" s="122"/>
      <c r="D2774" s="122"/>
      <c r="E2774" s="122"/>
      <c r="F2774" s="122"/>
      <c r="G2774" s="122"/>
      <c r="H2774" s="122"/>
      <c r="I2774" s="122"/>
      <c r="J2774" s="122"/>
      <c r="K2774" s="122"/>
      <c r="L2774" s="122"/>
      <c r="M2774" s="122"/>
      <c r="N2774" s="122"/>
      <c r="O2774" s="122"/>
      <c r="P2774" s="122"/>
      <c r="Q2774" s="122"/>
      <c r="R2774" s="122"/>
      <c r="S2774" s="122"/>
      <c r="T2774" s="122"/>
      <c r="U2774" s="122"/>
      <c r="V2774" s="122"/>
      <c r="W2774" s="123"/>
      <c r="X2774" s="116"/>
      <c r="Y2774" s="117"/>
      <c r="Z2774" s="123"/>
      <c r="AA2774" s="112" t="s">
        <v>1171</v>
      </c>
      <c r="AB2774" s="113">
        <f>'Demand Input MP'!B1389</f>
        <v>0</v>
      </c>
      <c r="AC2774" s="112">
        <f>'Demand Input MP'!C1389</f>
        <v>0</v>
      </c>
      <c r="AD2774" s="112">
        <f>'Demand Input MP'!D1389</f>
        <v>0</v>
      </c>
      <c r="AE2774" s="112">
        <f>'Demand Input MP'!E1389</f>
        <v>0</v>
      </c>
      <c r="AF2774" s="112">
        <f>'Demand Input MP'!F1389</f>
        <v>0</v>
      </c>
      <c r="AG2774" s="112">
        <f>'Demand Input MP'!G1389</f>
        <v>0</v>
      </c>
      <c r="AH2774" s="112">
        <f>'Demand Input MP'!H1389</f>
        <v>0</v>
      </c>
      <c r="AI2774" s="112">
        <f>'Demand Input MP'!I1389</f>
        <v>0</v>
      </c>
      <c r="AJ2774" s="112">
        <f>'Demand Input MP'!J1389</f>
        <v>0</v>
      </c>
      <c r="AK2774" s="112">
        <f>'Demand Input MP'!K1389</f>
        <v>0</v>
      </c>
      <c r="AL2774" s="112">
        <f>'Demand Input MP'!L1389</f>
        <v>0</v>
      </c>
      <c r="AM2774" s="112">
        <f>'Demand Input MP'!M1389</f>
        <v>0</v>
      </c>
      <c r="AN2774" s="112">
        <f>'Demand Input MP'!N1389</f>
        <v>0</v>
      </c>
      <c r="AQ2774" t="str">
        <f>AQ2768</f>
        <v/>
      </c>
    </row>
    <row r="2775" spans="1:43" ht="14.25" customHeight="1" x14ac:dyDescent="0.25">
      <c r="A2775" s="1"/>
      <c r="B2775" s="122"/>
      <c r="C2775" s="122"/>
      <c r="D2775" s="122"/>
      <c r="E2775" s="122"/>
      <c r="F2775" s="122"/>
      <c r="G2775" s="122"/>
      <c r="H2775" s="122"/>
      <c r="I2775" s="122"/>
      <c r="J2775" s="122"/>
      <c r="K2775" s="122"/>
      <c r="L2775" s="122"/>
      <c r="M2775" s="122"/>
      <c r="N2775" s="122"/>
      <c r="O2775" s="122"/>
      <c r="P2775" s="122"/>
      <c r="Q2775" s="122"/>
      <c r="R2775" s="122"/>
      <c r="S2775" s="122"/>
      <c r="T2775" s="122"/>
      <c r="U2775" s="122"/>
      <c r="V2775" s="124" t="s">
        <v>91</v>
      </c>
      <c r="W2775" s="125">
        <f>IFERROR(IF(SUM('Run Rate History'!E280:AD280)&gt;0,(SUMPRODUCT((B2770:AA2770&gt;=PERCENTILE(B2770:AA2770,0.1))*(B2770:AA2770&lt;=PERCENTILE(B2770:AA2770,0.9))*B2770:AA2770)+SUMPRODUCT(('Run Rate History'!E280:AD280&gt;=PERCENTILE(B2770:AA2770,0.1))*('Run Rate History'!E280:AD280&lt;=PERCENTILE(B2770:AA2770,0.9))*'Run Rate History'!E280:AD280))/(SUMPRODUCT((B2770:AA2770&gt;=PERCENTILE(B2770:AA2770,0.1))*(B2770:AA2770&lt;=PERCENTILE(B2770:AA2770,0.9))*1)+SUMPRODUCT(('Run Rate History'!E280:AD280&gt;=PERCENTILE(B2770:AA2770,0.1))*('Run Rate History'!E280:AD280&lt;=PERCENTILE(B2770:AA2770,0.9))*1)),TRIMMEAN(B2770:AA2770,0.15)),0)</f>
        <v>309.02702702702703</v>
      </c>
      <c r="X2775" s="126" t="s">
        <v>1172</v>
      </c>
      <c r="Y2775" s="127">
        <f>SUM(B2770:AA2770)/26</f>
        <v>355.96153846153845</v>
      </c>
      <c r="Z2775" s="128"/>
      <c r="AA2775" s="112" t="s">
        <v>1173</v>
      </c>
      <c r="AB2775" s="113">
        <f>'Demand Input MP'!B1388</f>
        <v>0</v>
      </c>
      <c r="AC2775" s="112">
        <f>'Demand Input MP'!C1388</f>
        <v>0</v>
      </c>
      <c r="AD2775" s="112">
        <f>'Demand Input MP'!D1388</f>
        <v>0</v>
      </c>
      <c r="AE2775" s="112">
        <f>'Demand Input MP'!E1388</f>
        <v>0</v>
      </c>
      <c r="AF2775" s="112">
        <f>'Demand Input MP'!F1388</f>
        <v>0</v>
      </c>
      <c r="AG2775" s="112">
        <f>'Demand Input MP'!G1388</f>
        <v>0</v>
      </c>
      <c r="AH2775" s="112">
        <f>'Demand Input MP'!H1388</f>
        <v>0</v>
      </c>
      <c r="AI2775" s="112">
        <f>'Demand Input MP'!I1388</f>
        <v>0</v>
      </c>
      <c r="AJ2775" s="112">
        <f>'Demand Input MP'!J1388</f>
        <v>0</v>
      </c>
      <c r="AK2775" s="112">
        <f>'Demand Input MP'!K1388</f>
        <v>0</v>
      </c>
      <c r="AL2775" s="112">
        <f>'Demand Input MP'!L1388</f>
        <v>0</v>
      </c>
      <c r="AM2775" s="112">
        <f>'Demand Input MP'!M1388</f>
        <v>0</v>
      </c>
      <c r="AN2775" s="112">
        <f>'Demand Input MP'!N1388</f>
        <v>0</v>
      </c>
      <c r="AQ2775" t="str">
        <f>AQ2768</f>
        <v/>
      </c>
    </row>
    <row r="2776" spans="1:43" ht="14.25" customHeight="1" x14ac:dyDescent="0.25">
      <c r="A2776" s="1"/>
      <c r="B2776" s="122"/>
      <c r="C2776" s="122"/>
      <c r="D2776" s="122"/>
      <c r="E2776" s="122"/>
      <c r="F2776" s="122"/>
      <c r="G2776" s="122"/>
      <c r="H2776" s="122"/>
      <c r="I2776" s="122"/>
      <c r="J2776" s="122"/>
      <c r="K2776" s="122"/>
      <c r="L2776" s="122"/>
      <c r="M2776" s="122"/>
      <c r="N2776" s="122"/>
      <c r="O2776" s="122"/>
      <c r="P2776" s="122"/>
      <c r="Q2776" s="122"/>
      <c r="R2776" s="122"/>
      <c r="S2776" s="122"/>
      <c r="T2776" s="122"/>
      <c r="U2776" s="122"/>
      <c r="V2776" s="124" t="s">
        <v>94</v>
      </c>
      <c r="W2776" s="125">
        <f>IFERROR((1*MIN(MAX(X2770,0.5*IF(SUM('Run Rate History'!E280:AD280)&gt;0,(MEDIAN(IF(B2770:AA2770&gt;0,B2770:AA2770))+MEDIAN(IF('Run Rate History'!E280:AD280&gt;0,'Run Rate History'!E280:AD280)))/2,MEDIAN(IF(B2770:AA2770&gt;0,B2770:AA2770)))),2*IF(SUM('Run Rate History'!E280:AD280)&gt;0,(MEDIAN(IF(B2770:AA2770&gt;0,B2770:AA2770))+MEDIAN(IF('Run Rate History'!E280:AD280&gt;0,'Run Rate History'!E280:AD280)))/2,MEDIAN(IF(B2770:AA2770&gt;0,B2770:AA2770))))+2*MIN(MAX(Y2770,0.5*IF(SUM('Run Rate History'!E280:AD280)&gt;0,(MEDIAN(IF(B2770:AA2770&gt;0,B2770:AA2770))+MEDIAN(IF('Run Rate History'!E280:AD280&gt;0,'Run Rate History'!E280:AD280)))/2,MEDIAN(IF(B2770:AA2770&gt;0,B2770:AA2770)))),2*IF(SUM('Run Rate History'!E280:AD280)&gt;0,(MEDIAN(IF(B2770:AA2770&gt;0,B2770:AA2770))+MEDIAN(IF('Run Rate History'!E280:AD280&gt;0,'Run Rate History'!E280:AD280)))/2,MEDIAN(IF(B2770:AA2770&gt;0,B2770:AA2770))))+3*MIN(MAX(Z2770,0.5*IF(SUM('Run Rate History'!E280:AD280)&gt;0,(MEDIAN(IF(B2770:AA2770&gt;0,B2770:AA2770))+MEDIAN(IF('Run Rate History'!E280:AD280&gt;0,'Run Rate History'!E280:AD280)))/2,MEDIAN(IF(B2770:AA2770&gt;0,B2770:AA2770)))),2*IF(SUM('Run Rate History'!E280:AD280)&gt;0,(MEDIAN(IF(B2770:AA2770&gt;0,B2770:AA2770))+MEDIAN(IF('Run Rate History'!E280:AD280&gt;0,'Run Rate History'!E280:AD280)))/2,MEDIAN(IF(B2770:AA2770&gt;0,B2770:AA2770))))+4*MIN(MAX(AA2770,0.5*IF(SUM('Run Rate History'!E280:AD280)&gt;0,(MEDIAN(IF(B2770:AA2770&gt;0,B2770:AA2770))+MEDIAN(IF('Run Rate History'!E280:AD280&gt;0,'Run Rate History'!E280:AD280)))/2,MEDIAN(IF(B2770:AA2770&gt;0,B2770:AA2770)))),2*IF(SUM('Run Rate History'!E280:AD280)&gt;0,(MEDIAN(IF(B2770:AA2770&gt;0,B2770:AA2770))+MEDIAN(IF('Run Rate History'!E280:AD280&gt;0,'Run Rate History'!E280:AD280)))/2,MEDIAN(IF(B2770:AA2770&gt;0,B2770:AA2770)))))/10,0)</f>
        <v>311.27499999999998</v>
      </c>
      <c r="X2776" s="129" t="s">
        <v>1174</v>
      </c>
      <c r="Y2776" s="130">
        <f>IFERROR(VLOOKUP(A2768,'Stanje zaliha'!A:E,5,FALSE()),0)</f>
        <v>4697</v>
      </c>
      <c r="Z2776" s="131"/>
      <c r="AA2776" s="113" t="s">
        <v>1175</v>
      </c>
      <c r="AB2776" s="118">
        <f t="shared" ref="AB2776:AN2776" si="552">SUM(AB2772:AB2775)</f>
        <v>0</v>
      </c>
      <c r="AC2776" s="118">
        <f t="shared" si="552"/>
        <v>0</v>
      </c>
      <c r="AD2776" s="118">
        <f t="shared" si="552"/>
        <v>0</v>
      </c>
      <c r="AE2776" s="118">
        <f t="shared" si="552"/>
        <v>0</v>
      </c>
      <c r="AF2776" s="118">
        <f t="shared" si="552"/>
        <v>0</v>
      </c>
      <c r="AG2776" s="118">
        <f t="shared" si="552"/>
        <v>300</v>
      </c>
      <c r="AH2776" s="118">
        <f t="shared" si="552"/>
        <v>300</v>
      </c>
      <c r="AI2776" s="118">
        <f t="shared" si="552"/>
        <v>300</v>
      </c>
      <c r="AJ2776" s="118">
        <f t="shared" si="552"/>
        <v>300</v>
      </c>
      <c r="AK2776" s="118">
        <f t="shared" si="552"/>
        <v>0</v>
      </c>
      <c r="AL2776" s="118">
        <f t="shared" si="552"/>
        <v>0</v>
      </c>
      <c r="AM2776" s="118">
        <f t="shared" si="552"/>
        <v>30</v>
      </c>
      <c r="AN2776" s="118">
        <f t="shared" si="552"/>
        <v>30</v>
      </c>
      <c r="AQ2776" t="str">
        <f>AQ2768</f>
        <v/>
      </c>
    </row>
    <row r="2777" spans="1:43" ht="14.25" customHeight="1" x14ac:dyDescent="0.25">
      <c r="A2777" s="1"/>
      <c r="B2777" s="122"/>
      <c r="C2777" s="122"/>
      <c r="D2777" s="122"/>
      <c r="E2777" s="122"/>
      <c r="F2777" s="122"/>
      <c r="G2777" s="122"/>
      <c r="H2777" s="122"/>
      <c r="I2777" s="122"/>
      <c r="J2777" s="122"/>
      <c r="K2777" s="122"/>
      <c r="L2777" s="122"/>
      <c r="M2777" s="122"/>
      <c r="N2777" s="122"/>
      <c r="O2777" s="122"/>
      <c r="P2777" s="122"/>
      <c r="Q2777" s="122"/>
      <c r="R2777" s="122"/>
      <c r="S2777" s="122"/>
      <c r="T2777" s="122"/>
      <c r="U2777" s="122"/>
      <c r="V2777" s="124" t="s">
        <v>95</v>
      </c>
      <c r="W2777" s="125">
        <f>IFERROR(0.6*W2776+0.4*W2775,0)</f>
        <v>310.37581081081078</v>
      </c>
      <c r="X2777" s="132" t="s">
        <v>1176</v>
      </c>
      <c r="Y2777" s="133">
        <f>IFERROR(SUMIF('Popis poslanih narudžbi'!A:A,A2768,'Popis poslanih narudžbi'!C:C),0)</f>
        <v>0</v>
      </c>
      <c r="Z2777" s="131"/>
      <c r="AA2777" s="134" t="s">
        <v>1177</v>
      </c>
      <c r="AB2777" s="118">
        <f t="shared" ref="AB2777:AN2777" si="553">AB2770+AB2776</f>
        <v>312</v>
      </c>
      <c r="AC2777" s="118">
        <f t="shared" si="553"/>
        <v>312</v>
      </c>
      <c r="AD2777" s="118">
        <f t="shared" si="553"/>
        <v>312</v>
      </c>
      <c r="AE2777" s="118">
        <f t="shared" si="553"/>
        <v>312</v>
      </c>
      <c r="AF2777" s="118">
        <f t="shared" si="553"/>
        <v>312</v>
      </c>
      <c r="AG2777" s="118">
        <f t="shared" si="553"/>
        <v>581</v>
      </c>
      <c r="AH2777" s="118">
        <f t="shared" si="553"/>
        <v>581</v>
      </c>
      <c r="AI2777" s="118">
        <f t="shared" si="553"/>
        <v>581</v>
      </c>
      <c r="AJ2777" s="118">
        <f t="shared" si="553"/>
        <v>581</v>
      </c>
      <c r="AK2777" s="118">
        <f t="shared" si="553"/>
        <v>312</v>
      </c>
      <c r="AL2777" s="118">
        <f t="shared" si="553"/>
        <v>312</v>
      </c>
      <c r="AM2777" s="118">
        <f t="shared" si="553"/>
        <v>311</v>
      </c>
      <c r="AN2777" s="118">
        <f t="shared" si="553"/>
        <v>311</v>
      </c>
      <c r="AQ2777" t="str">
        <f>AQ2768</f>
        <v/>
      </c>
    </row>
    <row r="2778" spans="1:43" ht="14.25" customHeight="1" x14ac:dyDescent="0.25">
      <c r="A2778" s="107" t="str">
        <f>'Run Rate'!A281</f>
        <v>POL12850</v>
      </c>
      <c r="B2778" s="135" t="str">
        <f>'Run Rate'!B281</f>
        <v>Polleo Premium HydroX Whey 1,8kg Unflavoured</v>
      </c>
      <c r="C2778" s="135" t="str">
        <f>'Run Rate'!C281</f>
        <v>PROTEINI</v>
      </c>
      <c r="D2778" s="135" t="str">
        <f>'Run Rate'!D281</f>
        <v>02 SILVER</v>
      </c>
      <c r="E2778" s="122"/>
      <c r="F2778" s="122"/>
      <c r="G2778" s="122"/>
      <c r="H2778" s="122"/>
      <c r="I2778" s="122"/>
      <c r="J2778" s="122"/>
      <c r="K2778" s="122"/>
      <c r="L2778" s="122"/>
      <c r="M2778" s="122"/>
      <c r="N2778" s="122"/>
      <c r="O2778" s="122"/>
      <c r="P2778" s="122"/>
      <c r="Q2778" s="122"/>
      <c r="R2778" s="122"/>
      <c r="S2778" s="122"/>
      <c r="T2778" s="122"/>
      <c r="U2778" s="122"/>
      <c r="V2778" s="122"/>
      <c r="W2778" s="122"/>
      <c r="X2778" s="122"/>
      <c r="Y2778" s="122"/>
      <c r="Z2778" s="122"/>
      <c r="AA2778" s="122"/>
      <c r="AB2778" s="122"/>
      <c r="AC2778" s="122"/>
      <c r="AD2778" s="122"/>
      <c r="AE2778" s="122"/>
      <c r="AF2778" s="122"/>
      <c r="AG2778" s="122"/>
      <c r="AH2778" s="122"/>
      <c r="AI2778" s="122"/>
      <c r="AJ2778" s="122"/>
      <c r="AK2778" s="122"/>
      <c r="AL2778" s="122"/>
      <c r="AM2778" s="122"/>
      <c r="AN2778" s="122"/>
      <c r="AQ2778" t="str">
        <f>IF(AND(OR($B$1="ALL",$B$1=C2778),OR($E$1="ALL",$E$1=D2778),OR($B$2="ALL",$B$2=A2778),OR($E$2="ALL",IFERROR(SEARCH($E$2,B2778),0)&gt;0)),"MATCH","")</f>
        <v/>
      </c>
    </row>
    <row r="2779" spans="1:43" ht="14.25" customHeight="1" x14ac:dyDescent="0.25">
      <c r="A2779" s="108" t="s">
        <v>1137</v>
      </c>
      <c r="B2779" s="136" t="s">
        <v>1138</v>
      </c>
      <c r="C2779" s="136" t="s">
        <v>1139</v>
      </c>
      <c r="D2779" s="136" t="s">
        <v>1140</v>
      </c>
      <c r="E2779" s="136" t="s">
        <v>1141</v>
      </c>
      <c r="F2779" s="136" t="s">
        <v>1142</v>
      </c>
      <c r="G2779" s="136" t="s">
        <v>1143</v>
      </c>
      <c r="H2779" s="136" t="s">
        <v>1144</v>
      </c>
      <c r="I2779" s="136" t="s">
        <v>1145</v>
      </c>
      <c r="J2779" s="136" t="s">
        <v>1146</v>
      </c>
      <c r="K2779" s="136" t="s">
        <v>1147</v>
      </c>
      <c r="L2779" s="136" t="s">
        <v>1148</v>
      </c>
      <c r="M2779" s="136" t="s">
        <v>1149</v>
      </c>
      <c r="N2779" s="136" t="s">
        <v>1150</v>
      </c>
      <c r="O2779" s="136" t="s">
        <v>1151</v>
      </c>
      <c r="P2779" s="136" t="s">
        <v>1152</v>
      </c>
      <c r="Q2779" s="136" t="s">
        <v>1153</v>
      </c>
      <c r="R2779" s="136" t="s">
        <v>1154</v>
      </c>
      <c r="S2779" s="136" t="s">
        <v>1155</v>
      </c>
      <c r="T2779" s="136" t="s">
        <v>1156</v>
      </c>
      <c r="U2779" s="136" t="s">
        <v>1157</v>
      </c>
      <c r="V2779" s="136" t="s">
        <v>1158</v>
      </c>
      <c r="W2779" s="136" t="s">
        <v>1159</v>
      </c>
      <c r="X2779" s="136" t="s">
        <v>1160</v>
      </c>
      <c r="Y2779" s="136" t="s">
        <v>1161</v>
      </c>
      <c r="Z2779" s="136" t="s">
        <v>1162</v>
      </c>
      <c r="AA2779" s="136" t="s">
        <v>1163</v>
      </c>
      <c r="AB2779" s="137" t="s">
        <v>156</v>
      </c>
      <c r="AC2779" s="137" t="s">
        <v>157</v>
      </c>
      <c r="AD2779" s="137" t="s">
        <v>158</v>
      </c>
      <c r="AE2779" s="137" t="s">
        <v>139</v>
      </c>
      <c r="AF2779" s="138" t="s">
        <v>140</v>
      </c>
      <c r="AG2779" s="138" t="s">
        <v>141</v>
      </c>
      <c r="AH2779" s="138" t="s">
        <v>142</v>
      </c>
      <c r="AI2779" s="138" t="s">
        <v>143</v>
      </c>
      <c r="AJ2779" s="139" t="s">
        <v>144</v>
      </c>
      <c r="AK2779" s="139" t="s">
        <v>145</v>
      </c>
      <c r="AL2779" s="139" t="s">
        <v>146</v>
      </c>
      <c r="AM2779" s="140" t="s">
        <v>147</v>
      </c>
      <c r="AN2779" s="140" t="s">
        <v>148</v>
      </c>
      <c r="AQ2779" t="str">
        <f>AQ2778</f>
        <v/>
      </c>
    </row>
    <row r="2780" spans="1:43" ht="14.25" customHeight="1" x14ac:dyDescent="0.25">
      <c r="A2780" s="99" t="s">
        <v>1164</v>
      </c>
      <c r="B2780" s="112">
        <f>'Run Rate'!E281</f>
        <v>0</v>
      </c>
      <c r="C2780" s="112">
        <f>'Run Rate'!F281</f>
        <v>0</v>
      </c>
      <c r="D2780" s="112">
        <f>'Run Rate'!G281</f>
        <v>0</v>
      </c>
      <c r="E2780" s="112">
        <f>'Run Rate'!H281</f>
        <v>0</v>
      </c>
      <c r="F2780" s="112">
        <f>'Run Rate'!I281</f>
        <v>0</v>
      </c>
      <c r="G2780" s="112">
        <f>'Run Rate'!J281</f>
        <v>0</v>
      </c>
      <c r="H2780" s="112">
        <f>'Run Rate'!K281</f>
        <v>0</v>
      </c>
      <c r="I2780" s="112">
        <f>'Run Rate'!L281</f>
        <v>0</v>
      </c>
      <c r="J2780" s="112">
        <f>'Run Rate'!M281</f>
        <v>0</v>
      </c>
      <c r="K2780" s="112">
        <f>'Run Rate'!N281</f>
        <v>38</v>
      </c>
      <c r="L2780" s="112">
        <f>'Run Rate'!O281</f>
        <v>18</v>
      </c>
      <c r="M2780" s="112">
        <f>'Run Rate'!P281</f>
        <v>20</v>
      </c>
      <c r="N2780" s="112">
        <f>'Run Rate'!Q281</f>
        <v>10</v>
      </c>
      <c r="O2780" s="112">
        <f>'Run Rate'!R281</f>
        <v>5</v>
      </c>
      <c r="P2780" s="112">
        <f>'Run Rate'!S281</f>
        <v>5</v>
      </c>
      <c r="Q2780" s="112">
        <f>'Run Rate'!T281</f>
        <v>4</v>
      </c>
      <c r="R2780" s="112">
        <f>'Run Rate'!U281</f>
        <v>2</v>
      </c>
      <c r="S2780" s="112">
        <f>'Run Rate'!V281</f>
        <v>14</v>
      </c>
      <c r="T2780" s="112">
        <f>'Run Rate'!W281</f>
        <v>2</v>
      </c>
      <c r="U2780" s="112">
        <f>'Run Rate'!X281</f>
        <v>25</v>
      </c>
      <c r="V2780" s="112">
        <f>'Run Rate'!Y281</f>
        <v>14</v>
      </c>
      <c r="W2780" s="112">
        <f>'Run Rate'!Z281</f>
        <v>13</v>
      </c>
      <c r="X2780" s="112">
        <f>'Run Rate'!AA281</f>
        <v>30</v>
      </c>
      <c r="Y2780" s="112">
        <f>'Run Rate'!AB281</f>
        <v>21</v>
      </c>
      <c r="Z2780" s="112">
        <f>'Run Rate'!AC281</f>
        <v>22</v>
      </c>
      <c r="AA2780" s="112">
        <f>'Run Rate'!AD281</f>
        <v>23</v>
      </c>
      <c r="AB2780" s="113">
        <v>19</v>
      </c>
      <c r="AC2780" s="112">
        <v>19</v>
      </c>
      <c r="AD2780" s="112">
        <v>19</v>
      </c>
      <c r="AE2780" s="112">
        <v>19</v>
      </c>
      <c r="AF2780" s="112">
        <v>19</v>
      </c>
      <c r="AG2780" s="112">
        <v>19</v>
      </c>
      <c r="AH2780" s="112">
        <v>19</v>
      </c>
      <c r="AI2780" s="112">
        <v>19</v>
      </c>
      <c r="AJ2780" s="112">
        <v>19</v>
      </c>
      <c r="AK2780" s="112">
        <v>19</v>
      </c>
      <c r="AL2780" s="112">
        <v>19</v>
      </c>
      <c r="AM2780" s="112">
        <v>19</v>
      </c>
      <c r="AN2780" s="112">
        <v>19</v>
      </c>
      <c r="AQ2780" t="str">
        <f>AQ2778</f>
        <v/>
      </c>
    </row>
    <row r="2781" spans="1:43" ht="14.25" customHeight="1" x14ac:dyDescent="0.25">
      <c r="A2781" s="99" t="s">
        <v>1165</v>
      </c>
      <c r="B2781" s="114"/>
      <c r="C2781" s="114"/>
      <c r="D2781" s="114"/>
      <c r="E2781" s="114"/>
      <c r="F2781" s="114"/>
      <c r="G2781" s="114"/>
      <c r="H2781" s="114"/>
      <c r="I2781" s="114"/>
      <c r="J2781" s="114"/>
      <c r="K2781" s="114"/>
      <c r="L2781" s="114"/>
      <c r="M2781" s="114"/>
      <c r="N2781" s="114"/>
      <c r="O2781" s="114"/>
      <c r="P2781" s="114"/>
      <c r="Q2781" s="114"/>
      <c r="R2781" s="114"/>
      <c r="S2781" s="114"/>
      <c r="T2781" s="114"/>
      <c r="U2781" s="114"/>
      <c r="V2781" s="114"/>
      <c r="W2781" s="115"/>
      <c r="X2781" s="115"/>
      <c r="Y2781" s="115"/>
      <c r="Z2781" s="115"/>
      <c r="AA2781" s="112" t="s">
        <v>1166</v>
      </c>
      <c r="AB2781" s="113"/>
      <c r="AC2781" s="112"/>
      <c r="AD2781" s="112"/>
      <c r="AE2781" s="112"/>
      <c r="AF2781" s="112"/>
      <c r="AG2781" s="112"/>
      <c r="AH2781" s="112"/>
      <c r="AI2781" s="112"/>
      <c r="AJ2781" s="112"/>
      <c r="AK2781" s="112"/>
      <c r="AL2781" s="112"/>
      <c r="AM2781" s="112"/>
      <c r="AN2781" s="112"/>
      <c r="AQ2781" t="str">
        <f>AQ2778</f>
        <v/>
      </c>
    </row>
    <row r="2782" spans="1:43" ht="14.25" customHeight="1" x14ac:dyDescent="0.25">
      <c r="A2782" s="99" t="s">
        <v>1167</v>
      </c>
      <c r="B2782" s="114"/>
      <c r="C2782" s="114"/>
      <c r="D2782" s="114"/>
      <c r="E2782" s="114"/>
      <c r="F2782" s="114"/>
      <c r="G2782" s="114"/>
      <c r="H2782" s="114"/>
      <c r="I2782" s="114"/>
      <c r="J2782" s="114"/>
      <c r="K2782" s="114"/>
      <c r="L2782" s="114"/>
      <c r="M2782" s="114"/>
      <c r="N2782" s="114"/>
      <c r="O2782" s="114"/>
      <c r="P2782" s="114"/>
      <c r="Q2782" s="114"/>
      <c r="R2782" s="114"/>
      <c r="S2782" s="114"/>
      <c r="T2782" s="114"/>
      <c r="U2782" s="114"/>
      <c r="V2782" s="114"/>
      <c r="W2782" s="115"/>
      <c r="X2782" s="116"/>
      <c r="Y2782" s="117"/>
      <c r="Z2782" s="115"/>
      <c r="AA2782" s="112" t="s">
        <v>1168</v>
      </c>
      <c r="AB2782" s="113">
        <f>'Demand Input VP'!B1394</f>
        <v>0</v>
      </c>
      <c r="AC2782" s="112">
        <f>'Demand Input VP'!C1394</f>
        <v>0</v>
      </c>
      <c r="AD2782" s="112">
        <f>'Demand Input VP'!D1394</f>
        <v>0</v>
      </c>
      <c r="AE2782" s="112">
        <f>'Demand Input VP'!E1394</f>
        <v>0</v>
      </c>
      <c r="AF2782" s="112">
        <f>'Demand Input VP'!F1394</f>
        <v>0</v>
      </c>
      <c r="AG2782" s="112">
        <f>'Demand Input VP'!G1394</f>
        <v>0</v>
      </c>
      <c r="AH2782" s="112">
        <f>'Demand Input VP'!H1394</f>
        <v>0</v>
      </c>
      <c r="AI2782" s="112">
        <f>'Demand Input VP'!I1394</f>
        <v>0</v>
      </c>
      <c r="AJ2782" s="112">
        <f>'Demand Input VP'!J1394</f>
        <v>0</v>
      </c>
      <c r="AK2782" s="112">
        <f>'Demand Input VP'!K1394</f>
        <v>0</v>
      </c>
      <c r="AL2782" s="112">
        <f>'Demand Input VP'!L1394</f>
        <v>0</v>
      </c>
      <c r="AM2782" s="112">
        <f>'Demand Input VP'!M1394</f>
        <v>0</v>
      </c>
      <c r="AN2782" s="112">
        <f>'Demand Input VP'!N1394</f>
        <v>0</v>
      </c>
      <c r="AQ2782" t="str">
        <f>AQ2778</f>
        <v/>
      </c>
    </row>
    <row r="2783" spans="1:43" ht="14.25" customHeight="1" x14ac:dyDescent="0.25">
      <c r="A2783" s="99" t="s">
        <v>1169</v>
      </c>
      <c r="B2783" s="118"/>
      <c r="C2783" s="118"/>
      <c r="D2783" s="118"/>
      <c r="E2783" s="118"/>
      <c r="F2783" s="118"/>
      <c r="G2783" s="118"/>
      <c r="H2783" s="118"/>
      <c r="I2783" s="118"/>
      <c r="J2783" s="118"/>
      <c r="K2783" s="118"/>
      <c r="L2783" s="118"/>
      <c r="M2783" s="118"/>
      <c r="N2783" s="118"/>
      <c r="O2783" s="118"/>
      <c r="P2783" s="118"/>
      <c r="Q2783" s="118"/>
      <c r="R2783" s="118"/>
      <c r="S2783" s="118"/>
      <c r="T2783" s="118"/>
      <c r="U2783" s="118"/>
      <c r="V2783" s="118"/>
      <c r="W2783" s="115"/>
      <c r="X2783" s="116"/>
      <c r="Y2783" s="117"/>
      <c r="Z2783" s="119"/>
      <c r="AA2783" s="120" t="s">
        <v>1170</v>
      </c>
      <c r="AB2783" s="121">
        <f>'Demand Input VP'!B1393</f>
        <v>0</v>
      </c>
      <c r="AC2783" s="120">
        <f>'Demand Input VP'!C1393</f>
        <v>0</v>
      </c>
      <c r="AD2783" s="120">
        <f>'Demand Input VP'!D1393</f>
        <v>0</v>
      </c>
      <c r="AE2783" s="120">
        <f>'Demand Input VP'!E1393</f>
        <v>0</v>
      </c>
      <c r="AF2783" s="120">
        <f>'Demand Input VP'!F1393</f>
        <v>0</v>
      </c>
      <c r="AG2783" s="120">
        <f>'Demand Input VP'!G1393</f>
        <v>0</v>
      </c>
      <c r="AH2783" s="120">
        <f>'Demand Input VP'!H1393</f>
        <v>0</v>
      </c>
      <c r="AI2783" s="120">
        <f>'Demand Input VP'!I1393</f>
        <v>0</v>
      </c>
      <c r="AJ2783" s="120">
        <f>'Demand Input VP'!J1393</f>
        <v>0</v>
      </c>
      <c r="AK2783" s="120">
        <f>'Demand Input VP'!K1393</f>
        <v>0</v>
      </c>
      <c r="AL2783" s="120">
        <f>'Demand Input VP'!L1393</f>
        <v>0</v>
      </c>
      <c r="AM2783" s="120">
        <f>'Demand Input VP'!M1393</f>
        <v>0</v>
      </c>
      <c r="AN2783" s="120">
        <f>'Demand Input VP'!N1393</f>
        <v>0</v>
      </c>
      <c r="AQ2783" t="str">
        <f>AQ2778</f>
        <v/>
      </c>
    </row>
    <row r="2784" spans="1:43" ht="14.25" customHeight="1" x14ac:dyDescent="0.25">
      <c r="A2784" s="1"/>
      <c r="B2784" s="122"/>
      <c r="C2784" s="122"/>
      <c r="D2784" s="122"/>
      <c r="E2784" s="122"/>
      <c r="F2784" s="122"/>
      <c r="G2784" s="122"/>
      <c r="H2784" s="122"/>
      <c r="I2784" s="122"/>
      <c r="J2784" s="122"/>
      <c r="K2784" s="122"/>
      <c r="L2784" s="122"/>
      <c r="M2784" s="122"/>
      <c r="N2784" s="122"/>
      <c r="O2784" s="122"/>
      <c r="P2784" s="122"/>
      <c r="Q2784" s="122"/>
      <c r="R2784" s="122"/>
      <c r="S2784" s="122"/>
      <c r="T2784" s="122"/>
      <c r="U2784" s="122"/>
      <c r="V2784" s="122"/>
      <c r="W2784" s="123"/>
      <c r="X2784" s="116"/>
      <c r="Y2784" s="117"/>
      <c r="Z2784" s="123"/>
      <c r="AA2784" s="112" t="s">
        <v>1171</v>
      </c>
      <c r="AB2784" s="113">
        <f>'Demand Input MP'!B1394</f>
        <v>0</v>
      </c>
      <c r="AC2784" s="112">
        <f>'Demand Input MP'!C1394</f>
        <v>0</v>
      </c>
      <c r="AD2784" s="112">
        <f>'Demand Input MP'!D1394</f>
        <v>0</v>
      </c>
      <c r="AE2784" s="112">
        <f>'Demand Input MP'!E1394</f>
        <v>0</v>
      </c>
      <c r="AF2784" s="112">
        <f>'Demand Input MP'!F1394</f>
        <v>0</v>
      </c>
      <c r="AG2784" s="112">
        <f>'Demand Input MP'!G1394</f>
        <v>0</v>
      </c>
      <c r="AH2784" s="112">
        <f>'Demand Input MP'!H1394</f>
        <v>0</v>
      </c>
      <c r="AI2784" s="112">
        <f>'Demand Input MP'!I1394</f>
        <v>0</v>
      </c>
      <c r="AJ2784" s="112">
        <f>'Demand Input MP'!J1394</f>
        <v>0</v>
      </c>
      <c r="AK2784" s="112">
        <f>'Demand Input MP'!K1394</f>
        <v>0</v>
      </c>
      <c r="AL2784" s="112">
        <f>'Demand Input MP'!L1394</f>
        <v>0</v>
      </c>
      <c r="AM2784" s="112">
        <f>'Demand Input MP'!M1394</f>
        <v>0</v>
      </c>
      <c r="AN2784" s="112">
        <f>'Demand Input MP'!N1394</f>
        <v>0</v>
      </c>
      <c r="AQ2784" t="str">
        <f>AQ2778</f>
        <v/>
      </c>
    </row>
    <row r="2785" spans="1:43" ht="14.25" customHeight="1" x14ac:dyDescent="0.25">
      <c r="A2785" s="1"/>
      <c r="B2785" s="122"/>
      <c r="C2785" s="122"/>
      <c r="D2785" s="122"/>
      <c r="E2785" s="122"/>
      <c r="F2785" s="122"/>
      <c r="G2785" s="122"/>
      <c r="H2785" s="122"/>
      <c r="I2785" s="122"/>
      <c r="J2785" s="122"/>
      <c r="K2785" s="122"/>
      <c r="L2785" s="122"/>
      <c r="M2785" s="122"/>
      <c r="N2785" s="122"/>
      <c r="O2785" s="122"/>
      <c r="P2785" s="122"/>
      <c r="Q2785" s="122"/>
      <c r="R2785" s="122"/>
      <c r="S2785" s="122"/>
      <c r="T2785" s="122"/>
      <c r="U2785" s="122"/>
      <c r="V2785" s="124" t="s">
        <v>91</v>
      </c>
      <c r="W2785" s="125">
        <f>IFERROR(IF(SUM('Run Rate History'!E281:AD281)&gt;0,(SUMPRODUCT((B2780:AA2780&gt;=PERCENTILE(B2780:AA2780,0.1))*(B2780:AA2780&lt;=PERCENTILE(B2780:AA2780,0.9))*B2780:AA2780)+SUMPRODUCT(('Run Rate History'!E281:AD281&gt;=PERCENTILE(B2780:AA2780,0.1))*('Run Rate History'!E281:AD281&lt;=PERCENTILE(B2780:AA2780,0.9))*'Run Rate History'!E281:AD281))/(SUMPRODUCT((B2780:AA2780&gt;=PERCENTILE(B2780:AA2780,0.1))*(B2780:AA2780&lt;=PERCENTILE(B2780:AA2780,0.9))*1)+SUMPRODUCT(('Run Rate History'!E281:AD281&gt;=PERCENTILE(B2780:AA2780,0.1))*('Run Rate History'!E281:AD281&lt;=PERCENTILE(B2780:AA2780,0.9))*1)),TRIMMEAN(B2780:AA2780,0.15)),0)</f>
        <v>9.5</v>
      </c>
      <c r="X2785" s="126" t="s">
        <v>1172</v>
      </c>
      <c r="Y2785" s="127">
        <f>SUM(B2780:AA2780)/26</f>
        <v>10.23076923076923</v>
      </c>
      <c r="Z2785" s="128"/>
      <c r="AA2785" s="112" t="s">
        <v>1173</v>
      </c>
      <c r="AB2785" s="113">
        <f>'Demand Input MP'!B1393</f>
        <v>0</v>
      </c>
      <c r="AC2785" s="112">
        <f>'Demand Input MP'!C1393</f>
        <v>0</v>
      </c>
      <c r="AD2785" s="112">
        <f>'Demand Input MP'!D1393</f>
        <v>0</v>
      </c>
      <c r="AE2785" s="112">
        <f>'Demand Input MP'!E1393</f>
        <v>0</v>
      </c>
      <c r="AF2785" s="112">
        <f>'Demand Input MP'!F1393</f>
        <v>0</v>
      </c>
      <c r="AG2785" s="112">
        <f>'Demand Input MP'!G1393</f>
        <v>0</v>
      </c>
      <c r="AH2785" s="112">
        <f>'Demand Input MP'!H1393</f>
        <v>0</v>
      </c>
      <c r="AI2785" s="112">
        <f>'Demand Input MP'!I1393</f>
        <v>0</v>
      </c>
      <c r="AJ2785" s="112">
        <f>'Demand Input MP'!J1393</f>
        <v>0</v>
      </c>
      <c r="AK2785" s="112">
        <f>'Demand Input MP'!K1393</f>
        <v>0</v>
      </c>
      <c r="AL2785" s="112">
        <f>'Demand Input MP'!L1393</f>
        <v>0</v>
      </c>
      <c r="AM2785" s="112">
        <f>'Demand Input MP'!M1393</f>
        <v>0</v>
      </c>
      <c r="AN2785" s="112">
        <f>'Demand Input MP'!N1393</f>
        <v>0</v>
      </c>
      <c r="AQ2785" t="str">
        <f>AQ2778</f>
        <v/>
      </c>
    </row>
    <row r="2786" spans="1:43" ht="14.25" customHeight="1" x14ac:dyDescent="0.25">
      <c r="A2786" s="1"/>
      <c r="B2786" s="122"/>
      <c r="C2786" s="122"/>
      <c r="D2786" s="122"/>
      <c r="E2786" s="122"/>
      <c r="F2786" s="122"/>
      <c r="G2786" s="122"/>
      <c r="H2786" s="122"/>
      <c r="I2786" s="122"/>
      <c r="J2786" s="122"/>
      <c r="K2786" s="122"/>
      <c r="L2786" s="122"/>
      <c r="M2786" s="122"/>
      <c r="N2786" s="122"/>
      <c r="O2786" s="122"/>
      <c r="P2786" s="122"/>
      <c r="Q2786" s="122"/>
      <c r="R2786" s="122"/>
      <c r="S2786" s="122"/>
      <c r="T2786" s="122"/>
      <c r="U2786" s="122"/>
      <c r="V2786" s="124" t="s">
        <v>94</v>
      </c>
      <c r="W2786" s="125">
        <f>IFERROR((1*MIN(MAX(X2780,0.5*IF(SUM('Run Rate History'!E281:AD281)&gt;0,(MEDIAN(IF(B2780:AA2780&gt;0,B2780:AA2780))+MEDIAN(IF('Run Rate History'!E281:AD281&gt;0,'Run Rate History'!E281:AD281)))/2,MEDIAN(IF(B2780:AA2780&gt;0,B2780:AA2780)))),2*IF(SUM('Run Rate History'!E281:AD281)&gt;0,(MEDIAN(IF(B2780:AA2780&gt;0,B2780:AA2780))+MEDIAN(IF('Run Rate History'!E281:AD281&gt;0,'Run Rate History'!E281:AD281)))/2,MEDIAN(IF(B2780:AA2780&gt;0,B2780:AA2780))))+2*MIN(MAX(Y2780,0.5*IF(SUM('Run Rate History'!E281:AD281)&gt;0,(MEDIAN(IF(B2780:AA2780&gt;0,B2780:AA2780))+MEDIAN(IF('Run Rate History'!E281:AD281&gt;0,'Run Rate History'!E281:AD281)))/2,MEDIAN(IF(B2780:AA2780&gt;0,B2780:AA2780)))),2*IF(SUM('Run Rate History'!E281:AD281)&gt;0,(MEDIAN(IF(B2780:AA2780&gt;0,B2780:AA2780))+MEDIAN(IF('Run Rate History'!E281:AD281&gt;0,'Run Rate History'!E281:AD281)))/2,MEDIAN(IF(B2780:AA2780&gt;0,B2780:AA2780))))+3*MIN(MAX(Z2780,0.5*IF(SUM('Run Rate History'!E281:AD281)&gt;0,(MEDIAN(IF(B2780:AA2780&gt;0,B2780:AA2780))+MEDIAN(IF('Run Rate History'!E281:AD281&gt;0,'Run Rate History'!E281:AD281)))/2,MEDIAN(IF(B2780:AA2780&gt;0,B2780:AA2780)))),2*IF(SUM('Run Rate History'!E281:AD281)&gt;0,(MEDIAN(IF(B2780:AA2780&gt;0,B2780:AA2780))+MEDIAN(IF('Run Rate History'!E281:AD281&gt;0,'Run Rate History'!E281:AD281)))/2,MEDIAN(IF(B2780:AA2780&gt;0,B2780:AA2780))))+4*MIN(MAX(AA2780,0.5*IF(SUM('Run Rate History'!E281:AD281)&gt;0,(MEDIAN(IF(B2780:AA2780&gt;0,B2780:AA2780))+MEDIAN(IF('Run Rate History'!E281:AD281&gt;0,'Run Rate History'!E281:AD281)))/2,MEDIAN(IF(B2780:AA2780&gt;0,B2780:AA2780)))),2*IF(SUM('Run Rate History'!E281:AD281)&gt;0,(MEDIAN(IF(B2780:AA2780&gt;0,B2780:AA2780))+MEDIAN(IF('Run Rate History'!E281:AD281&gt;0,'Run Rate History'!E281:AD281)))/2,MEDIAN(IF(B2780:AA2780&gt;0,B2780:AA2780)))))/10,0)</f>
        <v>10</v>
      </c>
      <c r="X2786" s="129" t="s">
        <v>1174</v>
      </c>
      <c r="Y2786" s="130">
        <f>IFERROR(VLOOKUP(A2778,'Stanje zaliha'!A:E,5,FALSE()),0)</f>
        <v>137</v>
      </c>
      <c r="Z2786" s="131"/>
      <c r="AA2786" s="113" t="s">
        <v>1175</v>
      </c>
      <c r="AB2786" s="118">
        <f t="shared" ref="AB2786:AN2786" si="554">SUM(AB2782:AB2785)</f>
        <v>0</v>
      </c>
      <c r="AC2786" s="118">
        <f t="shared" si="554"/>
        <v>0</v>
      </c>
      <c r="AD2786" s="118">
        <f t="shared" si="554"/>
        <v>0</v>
      </c>
      <c r="AE2786" s="118">
        <f t="shared" si="554"/>
        <v>0</v>
      </c>
      <c r="AF2786" s="118">
        <f t="shared" si="554"/>
        <v>0</v>
      </c>
      <c r="AG2786" s="118">
        <f t="shared" si="554"/>
        <v>0</v>
      </c>
      <c r="AH2786" s="118">
        <f t="shared" si="554"/>
        <v>0</v>
      </c>
      <c r="AI2786" s="118">
        <f t="shared" si="554"/>
        <v>0</v>
      </c>
      <c r="AJ2786" s="118">
        <f t="shared" si="554"/>
        <v>0</v>
      </c>
      <c r="AK2786" s="118">
        <f t="shared" si="554"/>
        <v>0</v>
      </c>
      <c r="AL2786" s="118">
        <f t="shared" si="554"/>
        <v>0</v>
      </c>
      <c r="AM2786" s="118">
        <f t="shared" si="554"/>
        <v>0</v>
      </c>
      <c r="AN2786" s="118">
        <f t="shared" si="554"/>
        <v>0</v>
      </c>
      <c r="AQ2786" t="str">
        <f>AQ2778</f>
        <v/>
      </c>
    </row>
    <row r="2787" spans="1:43" ht="14.25" customHeight="1" x14ac:dyDescent="0.25">
      <c r="A2787" s="1"/>
      <c r="B2787" s="122"/>
      <c r="C2787" s="122"/>
      <c r="D2787" s="122"/>
      <c r="E2787" s="122"/>
      <c r="F2787" s="122"/>
      <c r="G2787" s="122"/>
      <c r="H2787" s="122"/>
      <c r="I2787" s="122"/>
      <c r="J2787" s="122"/>
      <c r="K2787" s="122"/>
      <c r="L2787" s="122"/>
      <c r="M2787" s="122"/>
      <c r="N2787" s="122"/>
      <c r="O2787" s="122"/>
      <c r="P2787" s="122"/>
      <c r="Q2787" s="122"/>
      <c r="R2787" s="122"/>
      <c r="S2787" s="122"/>
      <c r="T2787" s="122"/>
      <c r="U2787" s="122"/>
      <c r="V2787" s="124" t="s">
        <v>95</v>
      </c>
      <c r="W2787" s="125">
        <f>IFERROR(0.6*W2786+0.4*W2785,0)</f>
        <v>9.8000000000000007</v>
      </c>
      <c r="X2787" s="132" t="s">
        <v>1176</v>
      </c>
      <c r="Y2787" s="133">
        <f>IFERROR(SUMIF('Popis poslanih narudžbi'!A:A,A2778,'Popis poslanih narudžbi'!C:C),0)</f>
        <v>86</v>
      </c>
      <c r="Z2787" s="131"/>
      <c r="AA2787" s="134" t="s">
        <v>1177</v>
      </c>
      <c r="AB2787" s="118">
        <f t="shared" ref="AB2787:AN2787" si="555">AB2780+AB2786</f>
        <v>19</v>
      </c>
      <c r="AC2787" s="118">
        <f t="shared" si="555"/>
        <v>19</v>
      </c>
      <c r="AD2787" s="118">
        <f t="shared" si="555"/>
        <v>19</v>
      </c>
      <c r="AE2787" s="118">
        <f t="shared" si="555"/>
        <v>19</v>
      </c>
      <c r="AF2787" s="118">
        <f t="shared" si="555"/>
        <v>19</v>
      </c>
      <c r="AG2787" s="118">
        <f t="shared" si="555"/>
        <v>19</v>
      </c>
      <c r="AH2787" s="118">
        <f t="shared" si="555"/>
        <v>19</v>
      </c>
      <c r="AI2787" s="118">
        <f t="shared" si="555"/>
        <v>19</v>
      </c>
      <c r="AJ2787" s="118">
        <f t="shared" si="555"/>
        <v>19</v>
      </c>
      <c r="AK2787" s="118">
        <f t="shared" si="555"/>
        <v>19</v>
      </c>
      <c r="AL2787" s="118">
        <f t="shared" si="555"/>
        <v>19</v>
      </c>
      <c r="AM2787" s="118">
        <f t="shared" si="555"/>
        <v>19</v>
      </c>
      <c r="AN2787" s="118">
        <f t="shared" si="555"/>
        <v>19</v>
      </c>
      <c r="AQ2787" t="str">
        <f>AQ2778</f>
        <v/>
      </c>
    </row>
    <row r="2788" spans="1:43" ht="14.25" customHeight="1" x14ac:dyDescent="0.25">
      <c r="A2788" s="107" t="str">
        <f>'Run Rate'!A282</f>
        <v>APN16438</v>
      </c>
      <c r="B2788" s="135" t="str">
        <f>'Run Rate'!B282</f>
        <v>Abe Can Apple Burst 330ml</v>
      </c>
      <c r="C2788" s="135" t="str">
        <f>'Run Rate'!C282</f>
        <v>RTD &amp; SNACKS</v>
      </c>
      <c r="D2788" s="135" t="str">
        <f>'Run Rate'!D282</f>
        <v>02 SILVER</v>
      </c>
      <c r="E2788" s="122"/>
      <c r="F2788" s="122"/>
      <c r="G2788" s="122"/>
      <c r="H2788" s="122"/>
      <c r="I2788" s="122"/>
      <c r="J2788" s="122"/>
      <c r="K2788" s="122"/>
      <c r="L2788" s="122"/>
      <c r="M2788" s="122"/>
      <c r="N2788" s="122"/>
      <c r="O2788" s="122"/>
      <c r="P2788" s="122"/>
      <c r="Q2788" s="122"/>
      <c r="R2788" s="122"/>
      <c r="S2788" s="122"/>
      <c r="T2788" s="122"/>
      <c r="U2788" s="122"/>
      <c r="V2788" s="122"/>
      <c r="W2788" s="122"/>
      <c r="X2788" s="122"/>
      <c r="Y2788" s="122"/>
      <c r="Z2788" s="122"/>
      <c r="AA2788" s="122"/>
      <c r="AB2788" s="122"/>
      <c r="AC2788" s="122"/>
      <c r="AD2788" s="122"/>
      <c r="AE2788" s="122"/>
      <c r="AF2788" s="122"/>
      <c r="AG2788" s="122"/>
      <c r="AH2788" s="122"/>
      <c r="AI2788" s="122"/>
      <c r="AJ2788" s="122"/>
      <c r="AK2788" s="122"/>
      <c r="AL2788" s="122"/>
      <c r="AM2788" s="122"/>
      <c r="AN2788" s="122"/>
      <c r="AQ2788" t="str">
        <f>IF(AND(OR($B$1="ALL",$B$1=C2788),OR($E$1="ALL",$E$1=D2788),OR($B$2="ALL",$B$2=A2788),OR($E$2="ALL",IFERROR(SEARCH($E$2,B2788),0)&gt;0)),"MATCH","")</f>
        <v/>
      </c>
    </row>
    <row r="2789" spans="1:43" ht="14.25" customHeight="1" x14ac:dyDescent="0.25">
      <c r="A2789" s="108" t="s">
        <v>1137</v>
      </c>
      <c r="B2789" s="136" t="s">
        <v>1138</v>
      </c>
      <c r="C2789" s="136" t="s">
        <v>1139</v>
      </c>
      <c r="D2789" s="136" t="s">
        <v>1140</v>
      </c>
      <c r="E2789" s="136" t="s">
        <v>1141</v>
      </c>
      <c r="F2789" s="136" t="s">
        <v>1142</v>
      </c>
      <c r="G2789" s="136" t="s">
        <v>1143</v>
      </c>
      <c r="H2789" s="136" t="s">
        <v>1144</v>
      </c>
      <c r="I2789" s="136" t="s">
        <v>1145</v>
      </c>
      <c r="J2789" s="136" t="s">
        <v>1146</v>
      </c>
      <c r="K2789" s="136" t="s">
        <v>1147</v>
      </c>
      <c r="L2789" s="136" t="s">
        <v>1148</v>
      </c>
      <c r="M2789" s="136" t="s">
        <v>1149</v>
      </c>
      <c r="N2789" s="136" t="s">
        <v>1150</v>
      </c>
      <c r="O2789" s="136" t="s">
        <v>1151</v>
      </c>
      <c r="P2789" s="136" t="s">
        <v>1152</v>
      </c>
      <c r="Q2789" s="136" t="s">
        <v>1153</v>
      </c>
      <c r="R2789" s="136" t="s">
        <v>1154</v>
      </c>
      <c r="S2789" s="136" t="s">
        <v>1155</v>
      </c>
      <c r="T2789" s="136" t="s">
        <v>1156</v>
      </c>
      <c r="U2789" s="136" t="s">
        <v>1157</v>
      </c>
      <c r="V2789" s="136" t="s">
        <v>1158</v>
      </c>
      <c r="W2789" s="136" t="s">
        <v>1159</v>
      </c>
      <c r="X2789" s="136" t="s">
        <v>1160</v>
      </c>
      <c r="Y2789" s="136" t="s">
        <v>1161</v>
      </c>
      <c r="Z2789" s="136" t="s">
        <v>1162</v>
      </c>
      <c r="AA2789" s="136" t="s">
        <v>1163</v>
      </c>
      <c r="AB2789" s="137" t="s">
        <v>156</v>
      </c>
      <c r="AC2789" s="137" t="s">
        <v>157</v>
      </c>
      <c r="AD2789" s="137" t="s">
        <v>158</v>
      </c>
      <c r="AE2789" s="137" t="s">
        <v>139</v>
      </c>
      <c r="AF2789" s="138" t="s">
        <v>140</v>
      </c>
      <c r="AG2789" s="138" t="s">
        <v>141</v>
      </c>
      <c r="AH2789" s="138" t="s">
        <v>142</v>
      </c>
      <c r="AI2789" s="138" t="s">
        <v>143</v>
      </c>
      <c r="AJ2789" s="139" t="s">
        <v>144</v>
      </c>
      <c r="AK2789" s="139" t="s">
        <v>145</v>
      </c>
      <c r="AL2789" s="139" t="s">
        <v>146</v>
      </c>
      <c r="AM2789" s="140" t="s">
        <v>147</v>
      </c>
      <c r="AN2789" s="140" t="s">
        <v>148</v>
      </c>
      <c r="AQ2789" t="str">
        <f>AQ2788</f>
        <v/>
      </c>
    </row>
    <row r="2790" spans="1:43" ht="14.25" customHeight="1" x14ac:dyDescent="0.25">
      <c r="A2790" s="99" t="s">
        <v>1164</v>
      </c>
      <c r="B2790" s="112">
        <f>'Run Rate'!E282</f>
        <v>228</v>
      </c>
      <c r="C2790" s="112">
        <f>'Run Rate'!F282</f>
        <v>113</v>
      </c>
      <c r="D2790" s="112">
        <f>'Run Rate'!G282</f>
        <v>65</v>
      </c>
      <c r="E2790" s="112">
        <f>'Run Rate'!H282</f>
        <v>55</v>
      </c>
      <c r="F2790" s="112">
        <f>'Run Rate'!I282</f>
        <v>64</v>
      </c>
      <c r="G2790" s="112">
        <f>'Run Rate'!J282</f>
        <v>79</v>
      </c>
      <c r="H2790" s="112">
        <f>'Run Rate'!K282</f>
        <v>102</v>
      </c>
      <c r="I2790" s="112">
        <f>'Run Rate'!L282</f>
        <v>91</v>
      </c>
      <c r="J2790" s="112">
        <f>'Run Rate'!M282</f>
        <v>143</v>
      </c>
      <c r="K2790" s="112">
        <f>'Run Rate'!N282</f>
        <v>114</v>
      </c>
      <c r="L2790" s="112">
        <f>'Run Rate'!O282</f>
        <v>220</v>
      </c>
      <c r="M2790" s="112">
        <f>'Run Rate'!P282</f>
        <v>119</v>
      </c>
      <c r="N2790" s="112">
        <f>'Run Rate'!Q282</f>
        <v>77</v>
      </c>
      <c r="O2790" s="112">
        <f>'Run Rate'!R282</f>
        <v>23</v>
      </c>
      <c r="P2790" s="112">
        <f>'Run Rate'!S282</f>
        <v>38</v>
      </c>
      <c r="Q2790" s="112">
        <f>'Run Rate'!T282</f>
        <v>90</v>
      </c>
      <c r="R2790" s="112">
        <f>'Run Rate'!U282</f>
        <v>104</v>
      </c>
      <c r="S2790" s="112">
        <f>'Run Rate'!V282</f>
        <v>72</v>
      </c>
      <c r="T2790" s="112">
        <f>'Run Rate'!W282</f>
        <v>57</v>
      </c>
      <c r="U2790" s="112">
        <f>'Run Rate'!X282</f>
        <v>174</v>
      </c>
      <c r="V2790" s="112">
        <f>'Run Rate'!Y282</f>
        <v>578</v>
      </c>
      <c r="W2790" s="112">
        <f>'Run Rate'!Z282</f>
        <v>107</v>
      </c>
      <c r="X2790" s="112">
        <f>'Run Rate'!AA282</f>
        <v>223</v>
      </c>
      <c r="Y2790" s="112">
        <f>'Run Rate'!AB282</f>
        <v>115</v>
      </c>
      <c r="Z2790" s="112">
        <f>'Run Rate'!AC282</f>
        <v>127</v>
      </c>
      <c r="AA2790" s="112">
        <f>'Run Rate'!AD282</f>
        <v>119</v>
      </c>
      <c r="AB2790" s="113">
        <v>123</v>
      </c>
      <c r="AC2790" s="112">
        <v>123</v>
      </c>
      <c r="AD2790" s="112">
        <v>130</v>
      </c>
      <c r="AE2790" s="112">
        <v>131</v>
      </c>
      <c r="AF2790" s="112">
        <v>131</v>
      </c>
      <c r="AG2790" s="112">
        <v>130</v>
      </c>
      <c r="AH2790" s="112">
        <v>110</v>
      </c>
      <c r="AI2790" s="112">
        <v>128</v>
      </c>
      <c r="AJ2790" s="112">
        <v>120</v>
      </c>
      <c r="AK2790" s="112">
        <v>130</v>
      </c>
      <c r="AL2790" s="112">
        <v>138</v>
      </c>
      <c r="AM2790" s="112">
        <v>105</v>
      </c>
      <c r="AN2790" s="112">
        <v>106</v>
      </c>
      <c r="AQ2790" t="str">
        <f>AQ2788</f>
        <v/>
      </c>
    </row>
    <row r="2791" spans="1:43" ht="14.25" customHeight="1" x14ac:dyDescent="0.25">
      <c r="A2791" s="99" t="s">
        <v>1165</v>
      </c>
      <c r="B2791" s="114"/>
      <c r="C2791" s="114"/>
      <c r="D2791" s="114"/>
      <c r="E2791" s="114"/>
      <c r="F2791" s="114"/>
      <c r="G2791" s="114"/>
      <c r="H2791" s="114"/>
      <c r="I2791" s="114"/>
      <c r="J2791" s="114"/>
      <c r="K2791" s="114"/>
      <c r="L2791" s="114"/>
      <c r="M2791" s="114"/>
      <c r="N2791" s="114"/>
      <c r="O2791" s="114"/>
      <c r="P2791" s="114"/>
      <c r="Q2791" s="114"/>
      <c r="R2791" s="114"/>
      <c r="S2791" s="114"/>
      <c r="T2791" s="114"/>
      <c r="U2791" s="114"/>
      <c r="V2791" s="114"/>
      <c r="W2791" s="115"/>
      <c r="X2791" s="115"/>
      <c r="Y2791" s="115"/>
      <c r="Z2791" s="115"/>
      <c r="AA2791" s="112" t="s">
        <v>1166</v>
      </c>
      <c r="AB2791" s="113"/>
      <c r="AC2791" s="112"/>
      <c r="AD2791" s="112"/>
      <c r="AE2791" s="112"/>
      <c r="AF2791" s="112"/>
      <c r="AG2791" s="112"/>
      <c r="AH2791" s="112"/>
      <c r="AI2791" s="112"/>
      <c r="AJ2791" s="112"/>
      <c r="AK2791" s="112"/>
      <c r="AL2791" s="112"/>
      <c r="AM2791" s="112"/>
      <c r="AN2791" s="112"/>
      <c r="AQ2791" t="str">
        <f>AQ2788</f>
        <v/>
      </c>
    </row>
    <row r="2792" spans="1:43" ht="14.25" customHeight="1" x14ac:dyDescent="0.25">
      <c r="A2792" s="99" t="s">
        <v>1167</v>
      </c>
      <c r="B2792" s="114"/>
      <c r="C2792" s="114"/>
      <c r="D2792" s="114"/>
      <c r="E2792" s="114"/>
      <c r="F2792" s="114"/>
      <c r="G2792" s="114"/>
      <c r="H2792" s="114"/>
      <c r="I2792" s="114"/>
      <c r="J2792" s="114"/>
      <c r="K2792" s="114"/>
      <c r="L2792" s="114"/>
      <c r="M2792" s="114"/>
      <c r="N2792" s="114"/>
      <c r="O2792" s="114"/>
      <c r="P2792" s="114"/>
      <c r="Q2792" s="114"/>
      <c r="R2792" s="114"/>
      <c r="S2792" s="114"/>
      <c r="T2792" s="114"/>
      <c r="U2792" s="114"/>
      <c r="V2792" s="114"/>
      <c r="W2792" s="115"/>
      <c r="X2792" s="116"/>
      <c r="Y2792" s="117"/>
      <c r="Z2792" s="115"/>
      <c r="AA2792" s="112" t="s">
        <v>1168</v>
      </c>
      <c r="AB2792" s="113">
        <f>'Demand Input VP'!B1399</f>
        <v>0</v>
      </c>
      <c r="AC2792" s="112">
        <f>'Demand Input VP'!C1399</f>
        <v>0</v>
      </c>
      <c r="AD2792" s="112">
        <f>'Demand Input VP'!D1399</f>
        <v>0</v>
      </c>
      <c r="AE2792" s="112">
        <f>'Demand Input VP'!E1399</f>
        <v>0</v>
      </c>
      <c r="AF2792" s="112">
        <f>'Demand Input VP'!F1399</f>
        <v>0</v>
      </c>
      <c r="AG2792" s="112">
        <f>'Demand Input VP'!G1399</f>
        <v>0</v>
      </c>
      <c r="AH2792" s="112">
        <f>'Demand Input VP'!H1399</f>
        <v>0</v>
      </c>
      <c r="AI2792" s="112">
        <f>'Demand Input VP'!I1399</f>
        <v>0</v>
      </c>
      <c r="AJ2792" s="112">
        <f>'Demand Input VP'!J1399</f>
        <v>0</v>
      </c>
      <c r="AK2792" s="112">
        <f>'Demand Input VP'!K1399</f>
        <v>0</v>
      </c>
      <c r="AL2792" s="112">
        <f>'Demand Input VP'!L1399</f>
        <v>0</v>
      </c>
      <c r="AM2792" s="112">
        <f>'Demand Input VP'!M1399</f>
        <v>0</v>
      </c>
      <c r="AN2792" s="112">
        <f>'Demand Input VP'!N1399</f>
        <v>0</v>
      </c>
      <c r="AQ2792" t="str">
        <f>AQ2788</f>
        <v/>
      </c>
    </row>
    <row r="2793" spans="1:43" ht="14.25" customHeight="1" x14ac:dyDescent="0.25">
      <c r="A2793" s="99" t="s">
        <v>1169</v>
      </c>
      <c r="B2793" s="118"/>
      <c r="C2793" s="118"/>
      <c r="D2793" s="118"/>
      <c r="E2793" s="118"/>
      <c r="F2793" s="118"/>
      <c r="G2793" s="118"/>
      <c r="H2793" s="118"/>
      <c r="I2793" s="118"/>
      <c r="J2793" s="118"/>
      <c r="K2793" s="118"/>
      <c r="L2793" s="118"/>
      <c r="M2793" s="118"/>
      <c r="N2793" s="118"/>
      <c r="O2793" s="118"/>
      <c r="P2793" s="118"/>
      <c r="Q2793" s="118"/>
      <c r="R2793" s="118"/>
      <c r="S2793" s="118"/>
      <c r="T2793" s="118"/>
      <c r="U2793" s="118"/>
      <c r="V2793" s="118"/>
      <c r="W2793" s="115"/>
      <c r="X2793" s="116"/>
      <c r="Y2793" s="117"/>
      <c r="Z2793" s="119"/>
      <c r="AA2793" s="120" t="s">
        <v>1170</v>
      </c>
      <c r="AB2793" s="121">
        <f>'Demand Input VP'!B1398</f>
        <v>0</v>
      </c>
      <c r="AC2793" s="120">
        <f>'Demand Input VP'!C1398</f>
        <v>0</v>
      </c>
      <c r="AD2793" s="120">
        <f>'Demand Input VP'!D1398</f>
        <v>0</v>
      </c>
      <c r="AE2793" s="120">
        <f>'Demand Input VP'!E1398</f>
        <v>0</v>
      </c>
      <c r="AF2793" s="120">
        <f>'Demand Input VP'!F1398</f>
        <v>0</v>
      </c>
      <c r="AG2793" s="120">
        <f>'Demand Input VP'!G1398</f>
        <v>0</v>
      </c>
      <c r="AH2793" s="120">
        <f>'Demand Input VP'!H1398</f>
        <v>0</v>
      </c>
      <c r="AI2793" s="120">
        <f>'Demand Input VP'!I1398</f>
        <v>0</v>
      </c>
      <c r="AJ2793" s="120">
        <f>'Demand Input VP'!J1398</f>
        <v>0</v>
      </c>
      <c r="AK2793" s="120">
        <f>'Demand Input VP'!K1398</f>
        <v>0</v>
      </c>
      <c r="AL2793" s="120">
        <f>'Demand Input VP'!L1398</f>
        <v>0</v>
      </c>
      <c r="AM2793" s="120">
        <f>'Demand Input VP'!M1398</f>
        <v>0</v>
      </c>
      <c r="AN2793" s="120">
        <f>'Demand Input VP'!N1398</f>
        <v>0</v>
      </c>
      <c r="AQ2793" t="str">
        <f>AQ2788</f>
        <v/>
      </c>
    </row>
    <row r="2794" spans="1:43" ht="14.25" customHeight="1" x14ac:dyDescent="0.25">
      <c r="A2794" s="1"/>
      <c r="B2794" s="122"/>
      <c r="C2794" s="122"/>
      <c r="D2794" s="122"/>
      <c r="E2794" s="122"/>
      <c r="F2794" s="122"/>
      <c r="G2794" s="122"/>
      <c r="H2794" s="122"/>
      <c r="I2794" s="122"/>
      <c r="J2794" s="122"/>
      <c r="K2794" s="122"/>
      <c r="L2794" s="122"/>
      <c r="M2794" s="122"/>
      <c r="N2794" s="122"/>
      <c r="O2794" s="122"/>
      <c r="P2794" s="122"/>
      <c r="Q2794" s="122"/>
      <c r="R2794" s="122"/>
      <c r="S2794" s="122"/>
      <c r="T2794" s="122"/>
      <c r="U2794" s="122"/>
      <c r="V2794" s="122"/>
      <c r="W2794" s="123"/>
      <c r="X2794" s="116"/>
      <c r="Y2794" s="117"/>
      <c r="Z2794" s="123"/>
      <c r="AA2794" s="112" t="s">
        <v>1171</v>
      </c>
      <c r="AB2794" s="113">
        <f>'Demand Input MP'!B1399</f>
        <v>0</v>
      </c>
      <c r="AC2794" s="112">
        <f>'Demand Input MP'!C1399</f>
        <v>0</v>
      </c>
      <c r="AD2794" s="112">
        <f>'Demand Input MP'!D1399</f>
        <v>0</v>
      </c>
      <c r="AE2794" s="112">
        <f>'Demand Input MP'!E1399</f>
        <v>0</v>
      </c>
      <c r="AF2794" s="112">
        <f>'Demand Input MP'!F1399</f>
        <v>0</v>
      </c>
      <c r="AG2794" s="112">
        <f>'Demand Input MP'!G1399</f>
        <v>0</v>
      </c>
      <c r="AH2794" s="112">
        <f>'Demand Input MP'!H1399</f>
        <v>0</v>
      </c>
      <c r="AI2794" s="112">
        <f>'Demand Input MP'!I1399</f>
        <v>0</v>
      </c>
      <c r="AJ2794" s="112">
        <f>'Demand Input MP'!J1399</f>
        <v>0</v>
      </c>
      <c r="AK2794" s="112">
        <f>'Demand Input MP'!K1399</f>
        <v>0</v>
      </c>
      <c r="AL2794" s="112">
        <f>'Demand Input MP'!L1399</f>
        <v>0</v>
      </c>
      <c r="AM2794" s="112">
        <f>'Demand Input MP'!M1399</f>
        <v>0</v>
      </c>
      <c r="AN2794" s="112">
        <f>'Demand Input MP'!N1399</f>
        <v>0</v>
      </c>
      <c r="AQ2794" t="str">
        <f>AQ2788</f>
        <v/>
      </c>
    </row>
    <row r="2795" spans="1:43" ht="14.25" customHeight="1" x14ac:dyDescent="0.25">
      <c r="A2795" s="1"/>
      <c r="B2795" s="122"/>
      <c r="C2795" s="122"/>
      <c r="D2795" s="122"/>
      <c r="E2795" s="122"/>
      <c r="F2795" s="122"/>
      <c r="G2795" s="122"/>
      <c r="H2795" s="122"/>
      <c r="I2795" s="122"/>
      <c r="J2795" s="122"/>
      <c r="K2795" s="122"/>
      <c r="L2795" s="122"/>
      <c r="M2795" s="122"/>
      <c r="N2795" s="122"/>
      <c r="O2795" s="122"/>
      <c r="P2795" s="122"/>
      <c r="Q2795" s="122"/>
      <c r="R2795" s="122"/>
      <c r="S2795" s="122"/>
      <c r="T2795" s="122"/>
      <c r="U2795" s="122"/>
      <c r="V2795" s="124" t="s">
        <v>91</v>
      </c>
      <c r="W2795" s="125">
        <f>IFERROR(IF(SUM('Run Rate History'!E282:AD282)&gt;0,(SUMPRODUCT((B2790:AA2790&gt;=PERCENTILE(B2790:AA2790,0.1))*(B2790:AA2790&lt;=PERCENTILE(B2790:AA2790,0.9))*B2790:AA2790)+SUMPRODUCT(('Run Rate History'!E282:AD282&gt;=PERCENTILE(B2790:AA2790,0.1))*('Run Rate History'!E282:AD282&lt;=PERCENTILE(B2790:AA2790,0.9))*'Run Rate History'!E282:AD282))/(SUMPRODUCT((B2790:AA2790&gt;=PERCENTILE(B2790:AA2790,0.1))*(B2790:AA2790&lt;=PERCENTILE(B2790:AA2790,0.9))*1)+SUMPRODUCT(('Run Rate History'!E282:AD282&gt;=PERCENTILE(B2790:AA2790,0.1))*('Run Rate History'!E282:AD282&lt;=PERCENTILE(B2790:AA2790,0.9))*1)),TRIMMEAN(B2790:AA2790,0.15)),0)</f>
        <v>113.02702702702703</v>
      </c>
      <c r="X2795" s="126" t="s">
        <v>1172</v>
      </c>
      <c r="Y2795" s="127">
        <f>SUM(B2790:AA2790)/26</f>
        <v>126.80769230769231</v>
      </c>
      <c r="Z2795" s="128"/>
      <c r="AA2795" s="112" t="s">
        <v>1173</v>
      </c>
      <c r="AB2795" s="113">
        <f>'Demand Input MP'!B1398</f>
        <v>0</v>
      </c>
      <c r="AC2795" s="112">
        <f>'Demand Input MP'!C1398</f>
        <v>0</v>
      </c>
      <c r="AD2795" s="112">
        <f>'Demand Input MP'!D1398</f>
        <v>0</v>
      </c>
      <c r="AE2795" s="112">
        <f>'Demand Input MP'!E1398</f>
        <v>0</v>
      </c>
      <c r="AF2795" s="112">
        <f>'Demand Input MP'!F1398</f>
        <v>0</v>
      </c>
      <c r="AG2795" s="112">
        <f>'Demand Input MP'!G1398</f>
        <v>0</v>
      </c>
      <c r="AH2795" s="112">
        <f>'Demand Input MP'!H1398</f>
        <v>0</v>
      </c>
      <c r="AI2795" s="112">
        <f>'Demand Input MP'!I1398</f>
        <v>0</v>
      </c>
      <c r="AJ2795" s="112">
        <f>'Demand Input MP'!J1398</f>
        <v>0</v>
      </c>
      <c r="AK2795" s="112">
        <f>'Demand Input MP'!K1398</f>
        <v>0</v>
      </c>
      <c r="AL2795" s="112">
        <f>'Demand Input MP'!L1398</f>
        <v>0</v>
      </c>
      <c r="AM2795" s="112">
        <f>'Demand Input MP'!M1398</f>
        <v>0</v>
      </c>
      <c r="AN2795" s="112">
        <f>'Demand Input MP'!N1398</f>
        <v>0</v>
      </c>
      <c r="AQ2795" t="str">
        <f>AQ2788</f>
        <v/>
      </c>
    </row>
    <row r="2796" spans="1:43" ht="14.25" customHeight="1" x14ac:dyDescent="0.25">
      <c r="A2796" s="1"/>
      <c r="B2796" s="122"/>
      <c r="C2796" s="122"/>
      <c r="D2796" s="122"/>
      <c r="E2796" s="122"/>
      <c r="F2796" s="122"/>
      <c r="G2796" s="122"/>
      <c r="H2796" s="122"/>
      <c r="I2796" s="122"/>
      <c r="J2796" s="122"/>
      <c r="K2796" s="122"/>
      <c r="L2796" s="122"/>
      <c r="M2796" s="122"/>
      <c r="N2796" s="122"/>
      <c r="O2796" s="122"/>
      <c r="P2796" s="122"/>
      <c r="Q2796" s="122"/>
      <c r="R2796" s="122"/>
      <c r="S2796" s="122"/>
      <c r="T2796" s="122"/>
      <c r="U2796" s="122"/>
      <c r="V2796" s="124" t="s">
        <v>94</v>
      </c>
      <c r="W2796" s="125">
        <f>IFERROR((1*MIN(MAX(X2790,0.5*IF(SUM('Run Rate History'!E282:AD282)&gt;0,(MEDIAN(IF(B2790:AA2790&gt;0,B2790:AA2790))+MEDIAN(IF('Run Rate History'!E282:AD282&gt;0,'Run Rate History'!E282:AD282)))/2,MEDIAN(IF(B2790:AA2790&gt;0,B2790:AA2790)))),2*IF(SUM('Run Rate History'!E282:AD282)&gt;0,(MEDIAN(IF(B2790:AA2790&gt;0,B2790:AA2790))+MEDIAN(IF('Run Rate History'!E282:AD282&gt;0,'Run Rate History'!E282:AD282)))/2,MEDIAN(IF(B2790:AA2790&gt;0,B2790:AA2790))))+2*MIN(MAX(Y2790,0.5*IF(SUM('Run Rate History'!E282:AD282)&gt;0,(MEDIAN(IF(B2790:AA2790&gt;0,B2790:AA2790))+MEDIAN(IF('Run Rate History'!E282:AD282&gt;0,'Run Rate History'!E282:AD282)))/2,MEDIAN(IF(B2790:AA2790&gt;0,B2790:AA2790)))),2*IF(SUM('Run Rate History'!E282:AD282)&gt;0,(MEDIAN(IF(B2790:AA2790&gt;0,B2790:AA2790))+MEDIAN(IF('Run Rate History'!E282:AD282&gt;0,'Run Rate History'!E282:AD282)))/2,MEDIAN(IF(B2790:AA2790&gt;0,B2790:AA2790))))+3*MIN(MAX(Z2790,0.5*IF(SUM('Run Rate History'!E282:AD282)&gt;0,(MEDIAN(IF(B2790:AA2790&gt;0,B2790:AA2790))+MEDIAN(IF('Run Rate History'!E282:AD282&gt;0,'Run Rate History'!E282:AD282)))/2,MEDIAN(IF(B2790:AA2790&gt;0,B2790:AA2790)))),2*IF(SUM('Run Rate History'!E282:AD282)&gt;0,(MEDIAN(IF(B2790:AA2790&gt;0,B2790:AA2790))+MEDIAN(IF('Run Rate History'!E282:AD282&gt;0,'Run Rate History'!E282:AD282)))/2,MEDIAN(IF(B2790:AA2790&gt;0,B2790:AA2790))))+4*MIN(MAX(AA2790,0.5*IF(SUM('Run Rate History'!E282:AD282)&gt;0,(MEDIAN(IF(B2790:AA2790&gt;0,B2790:AA2790))+MEDIAN(IF('Run Rate History'!E282:AD282&gt;0,'Run Rate History'!E282:AD282)))/2,MEDIAN(IF(B2790:AA2790&gt;0,B2790:AA2790)))),2*IF(SUM('Run Rate History'!E282:AD282)&gt;0,(MEDIAN(IF(B2790:AA2790&gt;0,B2790:AA2790))+MEDIAN(IF('Run Rate History'!E282:AD282&gt;0,'Run Rate History'!E282:AD282)))/2,MEDIAN(IF(B2790:AA2790&gt;0,B2790:AA2790)))))/10,0)</f>
        <v>129.55000000000001</v>
      </c>
      <c r="X2796" s="129" t="s">
        <v>1174</v>
      </c>
      <c r="Y2796" s="130">
        <f>IFERROR(VLOOKUP(A2788,'Stanje zaliha'!A:E,5,FALSE()),0)</f>
        <v>394</v>
      </c>
      <c r="Z2796" s="131"/>
      <c r="AA2796" s="113" t="s">
        <v>1175</v>
      </c>
      <c r="AB2796" s="118">
        <f t="shared" ref="AB2796:AN2796" si="556">SUM(AB2792:AB2795)</f>
        <v>0</v>
      </c>
      <c r="AC2796" s="118">
        <f t="shared" si="556"/>
        <v>0</v>
      </c>
      <c r="AD2796" s="118">
        <f t="shared" si="556"/>
        <v>0</v>
      </c>
      <c r="AE2796" s="118">
        <f t="shared" si="556"/>
        <v>0</v>
      </c>
      <c r="AF2796" s="118">
        <f t="shared" si="556"/>
        <v>0</v>
      </c>
      <c r="AG2796" s="118">
        <f t="shared" si="556"/>
        <v>0</v>
      </c>
      <c r="AH2796" s="118">
        <f t="shared" si="556"/>
        <v>0</v>
      </c>
      <c r="AI2796" s="118">
        <f t="shared" si="556"/>
        <v>0</v>
      </c>
      <c r="AJ2796" s="118">
        <f t="shared" si="556"/>
        <v>0</v>
      </c>
      <c r="AK2796" s="118">
        <f t="shared" si="556"/>
        <v>0</v>
      </c>
      <c r="AL2796" s="118">
        <f t="shared" si="556"/>
        <v>0</v>
      </c>
      <c r="AM2796" s="118">
        <f t="shared" si="556"/>
        <v>0</v>
      </c>
      <c r="AN2796" s="118">
        <f t="shared" si="556"/>
        <v>0</v>
      </c>
      <c r="AQ2796" t="str">
        <f>AQ2788</f>
        <v/>
      </c>
    </row>
    <row r="2797" spans="1:43" ht="14.25" customHeight="1" x14ac:dyDescent="0.25">
      <c r="A2797" s="1"/>
      <c r="B2797" s="122"/>
      <c r="C2797" s="122"/>
      <c r="D2797" s="122"/>
      <c r="E2797" s="122"/>
      <c r="F2797" s="122"/>
      <c r="G2797" s="122"/>
      <c r="H2797" s="122"/>
      <c r="I2797" s="122"/>
      <c r="J2797" s="122"/>
      <c r="K2797" s="122"/>
      <c r="L2797" s="122"/>
      <c r="M2797" s="122"/>
      <c r="N2797" s="122"/>
      <c r="O2797" s="122"/>
      <c r="P2797" s="122"/>
      <c r="Q2797" s="122"/>
      <c r="R2797" s="122"/>
      <c r="S2797" s="122"/>
      <c r="T2797" s="122"/>
      <c r="U2797" s="122"/>
      <c r="V2797" s="124" t="s">
        <v>95</v>
      </c>
      <c r="W2797" s="125">
        <f>IFERROR(0.6*W2796+0.4*W2795,0)</f>
        <v>122.94081081081082</v>
      </c>
      <c r="X2797" s="132" t="s">
        <v>1176</v>
      </c>
      <c r="Y2797" s="133">
        <f>IFERROR(SUMIF('Popis poslanih narudžbi'!A:A,A2788,'Popis poslanih narudžbi'!C:C),0)</f>
        <v>0</v>
      </c>
      <c r="Z2797" s="131"/>
      <c r="AA2797" s="134" t="s">
        <v>1177</v>
      </c>
      <c r="AB2797" s="118">
        <f t="shared" ref="AB2797:AN2797" si="557">AB2790+AB2796</f>
        <v>123</v>
      </c>
      <c r="AC2797" s="118">
        <f t="shared" si="557"/>
        <v>123</v>
      </c>
      <c r="AD2797" s="118">
        <f t="shared" si="557"/>
        <v>130</v>
      </c>
      <c r="AE2797" s="118">
        <f t="shared" si="557"/>
        <v>131</v>
      </c>
      <c r="AF2797" s="118">
        <f t="shared" si="557"/>
        <v>131</v>
      </c>
      <c r="AG2797" s="118">
        <f t="shared" si="557"/>
        <v>130</v>
      </c>
      <c r="AH2797" s="118">
        <f t="shared" si="557"/>
        <v>110</v>
      </c>
      <c r="AI2797" s="118">
        <f t="shared" si="557"/>
        <v>128</v>
      </c>
      <c r="AJ2797" s="118">
        <f t="shared" si="557"/>
        <v>120</v>
      </c>
      <c r="AK2797" s="118">
        <f t="shared" si="557"/>
        <v>130</v>
      </c>
      <c r="AL2797" s="118">
        <f t="shared" si="557"/>
        <v>138</v>
      </c>
      <c r="AM2797" s="118">
        <f t="shared" si="557"/>
        <v>105</v>
      </c>
      <c r="AN2797" s="118">
        <f t="shared" si="557"/>
        <v>106</v>
      </c>
      <c r="AQ2797" t="str">
        <f>AQ2788</f>
        <v/>
      </c>
    </row>
    <row r="2798" spans="1:43" ht="14.25" customHeight="1" x14ac:dyDescent="0.25">
      <c r="A2798" s="107" t="str">
        <f>'Run Rate'!A283</f>
        <v>APN16436</v>
      </c>
      <c r="B2798" s="135" t="str">
        <f>'Run Rate'!B283</f>
        <v>Abe Can Blue Lagoon 330ml</v>
      </c>
      <c r="C2798" s="135" t="str">
        <f>'Run Rate'!C283</f>
        <v>RTD &amp; SNACKS</v>
      </c>
      <c r="D2798" s="135" t="str">
        <f>'Run Rate'!D283</f>
        <v>02 SILVER</v>
      </c>
      <c r="E2798" s="122"/>
      <c r="F2798" s="122"/>
      <c r="G2798" s="122"/>
      <c r="H2798" s="122"/>
      <c r="I2798" s="122"/>
      <c r="J2798" s="122"/>
      <c r="K2798" s="122"/>
      <c r="L2798" s="122"/>
      <c r="M2798" s="122"/>
      <c r="N2798" s="122"/>
      <c r="O2798" s="122"/>
      <c r="P2798" s="122"/>
      <c r="Q2798" s="122"/>
      <c r="R2798" s="122"/>
      <c r="S2798" s="122"/>
      <c r="T2798" s="122"/>
      <c r="U2798" s="122"/>
      <c r="V2798" s="122"/>
      <c r="W2798" s="122"/>
      <c r="X2798" s="122"/>
      <c r="Y2798" s="122"/>
      <c r="Z2798" s="122"/>
      <c r="AA2798" s="122"/>
      <c r="AB2798" s="122"/>
      <c r="AC2798" s="122"/>
      <c r="AD2798" s="122"/>
      <c r="AE2798" s="122"/>
      <c r="AF2798" s="122"/>
      <c r="AG2798" s="122"/>
      <c r="AH2798" s="122"/>
      <c r="AI2798" s="122"/>
      <c r="AJ2798" s="122"/>
      <c r="AK2798" s="122"/>
      <c r="AL2798" s="122"/>
      <c r="AM2798" s="122"/>
      <c r="AN2798" s="122"/>
      <c r="AQ2798" t="str">
        <f>IF(AND(OR($B$1="ALL",$B$1=C2798),OR($E$1="ALL",$E$1=D2798),OR($B$2="ALL",$B$2=A2798),OR($E$2="ALL",IFERROR(SEARCH($E$2,B2798),0)&gt;0)),"MATCH","")</f>
        <v/>
      </c>
    </row>
    <row r="2799" spans="1:43" ht="14.25" customHeight="1" x14ac:dyDescent="0.25">
      <c r="A2799" s="108" t="s">
        <v>1137</v>
      </c>
      <c r="B2799" s="136" t="s">
        <v>1138</v>
      </c>
      <c r="C2799" s="136" t="s">
        <v>1139</v>
      </c>
      <c r="D2799" s="136" t="s">
        <v>1140</v>
      </c>
      <c r="E2799" s="136" t="s">
        <v>1141</v>
      </c>
      <c r="F2799" s="136" t="s">
        <v>1142</v>
      </c>
      <c r="G2799" s="136" t="s">
        <v>1143</v>
      </c>
      <c r="H2799" s="136" t="s">
        <v>1144</v>
      </c>
      <c r="I2799" s="136" t="s">
        <v>1145</v>
      </c>
      <c r="J2799" s="136" t="s">
        <v>1146</v>
      </c>
      <c r="K2799" s="136" t="s">
        <v>1147</v>
      </c>
      <c r="L2799" s="136" t="s">
        <v>1148</v>
      </c>
      <c r="M2799" s="136" t="s">
        <v>1149</v>
      </c>
      <c r="N2799" s="136" t="s">
        <v>1150</v>
      </c>
      <c r="O2799" s="136" t="s">
        <v>1151</v>
      </c>
      <c r="P2799" s="136" t="s">
        <v>1152</v>
      </c>
      <c r="Q2799" s="136" t="s">
        <v>1153</v>
      </c>
      <c r="R2799" s="136" t="s">
        <v>1154</v>
      </c>
      <c r="S2799" s="136" t="s">
        <v>1155</v>
      </c>
      <c r="T2799" s="136" t="s">
        <v>1156</v>
      </c>
      <c r="U2799" s="136" t="s">
        <v>1157</v>
      </c>
      <c r="V2799" s="136" t="s">
        <v>1158</v>
      </c>
      <c r="W2799" s="136" t="s">
        <v>1159</v>
      </c>
      <c r="X2799" s="136" t="s">
        <v>1160</v>
      </c>
      <c r="Y2799" s="136" t="s">
        <v>1161</v>
      </c>
      <c r="Z2799" s="136" t="s">
        <v>1162</v>
      </c>
      <c r="AA2799" s="136" t="s">
        <v>1163</v>
      </c>
      <c r="AB2799" s="137" t="s">
        <v>156</v>
      </c>
      <c r="AC2799" s="137" t="s">
        <v>157</v>
      </c>
      <c r="AD2799" s="137" t="s">
        <v>158</v>
      </c>
      <c r="AE2799" s="137" t="s">
        <v>139</v>
      </c>
      <c r="AF2799" s="138" t="s">
        <v>140</v>
      </c>
      <c r="AG2799" s="138" t="s">
        <v>141</v>
      </c>
      <c r="AH2799" s="138" t="s">
        <v>142</v>
      </c>
      <c r="AI2799" s="138" t="s">
        <v>143</v>
      </c>
      <c r="AJ2799" s="139" t="s">
        <v>144</v>
      </c>
      <c r="AK2799" s="139" t="s">
        <v>145</v>
      </c>
      <c r="AL2799" s="139" t="s">
        <v>146</v>
      </c>
      <c r="AM2799" s="140" t="s">
        <v>147</v>
      </c>
      <c r="AN2799" s="140" t="s">
        <v>148</v>
      </c>
      <c r="AQ2799" t="str">
        <f>AQ2798</f>
        <v/>
      </c>
    </row>
    <row r="2800" spans="1:43" ht="14.25" customHeight="1" x14ac:dyDescent="0.25">
      <c r="A2800" s="99" t="s">
        <v>1164</v>
      </c>
      <c r="B2800" s="112">
        <f>'Run Rate'!E283</f>
        <v>66</v>
      </c>
      <c r="C2800" s="112">
        <f>'Run Rate'!F283</f>
        <v>57</v>
      </c>
      <c r="D2800" s="112">
        <f>'Run Rate'!G283</f>
        <v>122</v>
      </c>
      <c r="E2800" s="112">
        <f>'Run Rate'!H283</f>
        <v>114</v>
      </c>
      <c r="F2800" s="112">
        <f>'Run Rate'!I283</f>
        <v>194</v>
      </c>
      <c r="G2800" s="112">
        <f>'Run Rate'!J283</f>
        <v>85</v>
      </c>
      <c r="H2800" s="112">
        <f>'Run Rate'!K283</f>
        <v>41</v>
      </c>
      <c r="I2800" s="112">
        <f>'Run Rate'!L283</f>
        <v>26</v>
      </c>
      <c r="J2800" s="112">
        <f>'Run Rate'!M283</f>
        <v>19</v>
      </c>
      <c r="K2800" s="112">
        <f>'Run Rate'!N283</f>
        <v>23</v>
      </c>
      <c r="L2800" s="112">
        <f>'Run Rate'!O283</f>
        <v>15</v>
      </c>
      <c r="M2800" s="112">
        <f>'Run Rate'!P283</f>
        <v>24</v>
      </c>
      <c r="N2800" s="112">
        <f>'Run Rate'!Q283</f>
        <v>194</v>
      </c>
      <c r="O2800" s="112">
        <f>'Run Rate'!R283</f>
        <v>73</v>
      </c>
      <c r="P2800" s="112">
        <f>'Run Rate'!S283</f>
        <v>20</v>
      </c>
      <c r="Q2800" s="112">
        <f>'Run Rate'!T283</f>
        <v>277</v>
      </c>
      <c r="R2800" s="112">
        <f>'Run Rate'!U283</f>
        <v>105</v>
      </c>
      <c r="S2800" s="112">
        <f>'Run Rate'!V283</f>
        <v>158</v>
      </c>
      <c r="T2800" s="112">
        <f>'Run Rate'!W283</f>
        <v>92</v>
      </c>
      <c r="U2800" s="112">
        <f>'Run Rate'!X283</f>
        <v>162</v>
      </c>
      <c r="V2800" s="112">
        <f>'Run Rate'!Y283</f>
        <v>565</v>
      </c>
      <c r="W2800" s="112">
        <f>'Run Rate'!Z283</f>
        <v>147</v>
      </c>
      <c r="X2800" s="112">
        <f>'Run Rate'!AA283</f>
        <v>243</v>
      </c>
      <c r="Y2800" s="112">
        <f>'Run Rate'!AB283</f>
        <v>118</v>
      </c>
      <c r="Z2800" s="112">
        <f>'Run Rate'!AC283</f>
        <v>266</v>
      </c>
      <c r="AA2800" s="112">
        <f>'Run Rate'!AD283</f>
        <v>109</v>
      </c>
      <c r="AB2800" s="113">
        <v>173</v>
      </c>
      <c r="AC2800" s="112">
        <v>173</v>
      </c>
      <c r="AD2800" s="112">
        <v>173</v>
      </c>
      <c r="AE2800" s="112">
        <v>173</v>
      </c>
      <c r="AF2800" s="112">
        <v>173</v>
      </c>
      <c r="AG2800" s="112">
        <v>173</v>
      </c>
      <c r="AH2800" s="112">
        <v>173</v>
      </c>
      <c r="AI2800" s="112">
        <v>173</v>
      </c>
      <c r="AJ2800" s="112">
        <v>173</v>
      </c>
      <c r="AK2800" s="112">
        <v>173</v>
      </c>
      <c r="AL2800" s="112">
        <v>173</v>
      </c>
      <c r="AM2800" s="112">
        <v>173</v>
      </c>
      <c r="AN2800" s="112">
        <v>173</v>
      </c>
      <c r="AQ2800" t="str">
        <f>AQ2798</f>
        <v/>
      </c>
    </row>
    <row r="2801" spans="1:43" ht="14.25" customHeight="1" x14ac:dyDescent="0.25">
      <c r="A2801" s="99" t="s">
        <v>1165</v>
      </c>
      <c r="B2801" s="114"/>
      <c r="C2801" s="114"/>
      <c r="D2801" s="114"/>
      <c r="E2801" s="114"/>
      <c r="F2801" s="114"/>
      <c r="G2801" s="114"/>
      <c r="H2801" s="114"/>
      <c r="I2801" s="114"/>
      <c r="J2801" s="114"/>
      <c r="K2801" s="114"/>
      <c r="L2801" s="114"/>
      <c r="M2801" s="114"/>
      <c r="N2801" s="114"/>
      <c r="O2801" s="114"/>
      <c r="P2801" s="114"/>
      <c r="Q2801" s="114"/>
      <c r="R2801" s="114"/>
      <c r="S2801" s="114"/>
      <c r="T2801" s="114"/>
      <c r="U2801" s="114"/>
      <c r="V2801" s="114"/>
      <c r="W2801" s="115"/>
      <c r="X2801" s="115"/>
      <c r="Y2801" s="115"/>
      <c r="Z2801" s="115"/>
      <c r="AA2801" s="112" t="s">
        <v>1166</v>
      </c>
      <c r="AB2801" s="113"/>
      <c r="AC2801" s="112"/>
      <c r="AD2801" s="112"/>
      <c r="AE2801" s="112"/>
      <c r="AF2801" s="112"/>
      <c r="AG2801" s="112"/>
      <c r="AH2801" s="112"/>
      <c r="AI2801" s="112"/>
      <c r="AJ2801" s="112"/>
      <c r="AK2801" s="112"/>
      <c r="AL2801" s="112"/>
      <c r="AM2801" s="112"/>
      <c r="AN2801" s="112"/>
      <c r="AQ2801" t="str">
        <f>AQ2798</f>
        <v/>
      </c>
    </row>
    <row r="2802" spans="1:43" ht="14.25" customHeight="1" x14ac:dyDescent="0.25">
      <c r="A2802" s="99" t="s">
        <v>1167</v>
      </c>
      <c r="B2802" s="114"/>
      <c r="C2802" s="114"/>
      <c r="D2802" s="114"/>
      <c r="E2802" s="114"/>
      <c r="F2802" s="114"/>
      <c r="G2802" s="114"/>
      <c r="H2802" s="114"/>
      <c r="I2802" s="114"/>
      <c r="J2802" s="114"/>
      <c r="K2802" s="114"/>
      <c r="L2802" s="114"/>
      <c r="M2802" s="114"/>
      <c r="N2802" s="114"/>
      <c r="O2802" s="114"/>
      <c r="P2802" s="114"/>
      <c r="Q2802" s="114"/>
      <c r="R2802" s="114"/>
      <c r="S2802" s="114"/>
      <c r="T2802" s="114"/>
      <c r="U2802" s="114"/>
      <c r="V2802" s="114"/>
      <c r="W2802" s="115"/>
      <c r="X2802" s="116"/>
      <c r="Y2802" s="117"/>
      <c r="Z2802" s="115"/>
      <c r="AA2802" s="112" t="s">
        <v>1168</v>
      </c>
      <c r="AB2802" s="113">
        <f>'Demand Input VP'!B1404</f>
        <v>0</v>
      </c>
      <c r="AC2802" s="112">
        <f>'Demand Input VP'!C1404</f>
        <v>0</v>
      </c>
      <c r="AD2802" s="112">
        <f>'Demand Input VP'!D1404</f>
        <v>0</v>
      </c>
      <c r="AE2802" s="112">
        <f>'Demand Input VP'!E1404</f>
        <v>0</v>
      </c>
      <c r="AF2802" s="112">
        <f>'Demand Input VP'!F1404</f>
        <v>0</v>
      </c>
      <c r="AG2802" s="112">
        <f>'Demand Input VP'!G1404</f>
        <v>0</v>
      </c>
      <c r="AH2802" s="112">
        <f>'Demand Input VP'!H1404</f>
        <v>0</v>
      </c>
      <c r="AI2802" s="112">
        <f>'Demand Input VP'!I1404</f>
        <v>0</v>
      </c>
      <c r="AJ2802" s="112">
        <f>'Demand Input VP'!J1404</f>
        <v>0</v>
      </c>
      <c r="AK2802" s="112">
        <f>'Demand Input VP'!K1404</f>
        <v>0</v>
      </c>
      <c r="AL2802" s="112">
        <f>'Demand Input VP'!L1404</f>
        <v>0</v>
      </c>
      <c r="AM2802" s="112">
        <f>'Demand Input VP'!M1404</f>
        <v>0</v>
      </c>
      <c r="AN2802" s="112">
        <f>'Demand Input VP'!N1404</f>
        <v>0</v>
      </c>
      <c r="AQ2802" t="str">
        <f>AQ2798</f>
        <v/>
      </c>
    </row>
    <row r="2803" spans="1:43" ht="14.25" customHeight="1" x14ac:dyDescent="0.25">
      <c r="A2803" s="99" t="s">
        <v>1169</v>
      </c>
      <c r="B2803" s="118"/>
      <c r="C2803" s="118"/>
      <c r="D2803" s="118"/>
      <c r="E2803" s="118"/>
      <c r="F2803" s="118"/>
      <c r="G2803" s="118"/>
      <c r="H2803" s="118"/>
      <c r="I2803" s="118"/>
      <c r="J2803" s="118"/>
      <c r="K2803" s="118"/>
      <c r="L2803" s="118"/>
      <c r="M2803" s="118"/>
      <c r="N2803" s="118"/>
      <c r="O2803" s="118"/>
      <c r="P2803" s="118"/>
      <c r="Q2803" s="118"/>
      <c r="R2803" s="118"/>
      <c r="S2803" s="118"/>
      <c r="T2803" s="118"/>
      <c r="U2803" s="118"/>
      <c r="V2803" s="118"/>
      <c r="W2803" s="115"/>
      <c r="X2803" s="116"/>
      <c r="Y2803" s="117"/>
      <c r="Z2803" s="119"/>
      <c r="AA2803" s="120" t="s">
        <v>1170</v>
      </c>
      <c r="AB2803" s="121">
        <f>'Demand Input VP'!B1403</f>
        <v>0</v>
      </c>
      <c r="AC2803" s="120">
        <f>'Demand Input VP'!C1403</f>
        <v>0</v>
      </c>
      <c r="AD2803" s="120">
        <f>'Demand Input VP'!D1403</f>
        <v>0</v>
      </c>
      <c r="AE2803" s="120">
        <f>'Demand Input VP'!E1403</f>
        <v>0</v>
      </c>
      <c r="AF2803" s="120">
        <f>'Demand Input VP'!F1403</f>
        <v>0</v>
      </c>
      <c r="AG2803" s="120">
        <f>'Demand Input VP'!G1403</f>
        <v>0</v>
      </c>
      <c r="AH2803" s="120">
        <f>'Demand Input VP'!H1403</f>
        <v>0</v>
      </c>
      <c r="AI2803" s="120">
        <f>'Demand Input VP'!I1403</f>
        <v>0</v>
      </c>
      <c r="AJ2803" s="120">
        <f>'Demand Input VP'!J1403</f>
        <v>0</v>
      </c>
      <c r="AK2803" s="120">
        <f>'Demand Input VP'!K1403</f>
        <v>0</v>
      </c>
      <c r="AL2803" s="120">
        <f>'Demand Input VP'!L1403</f>
        <v>0</v>
      </c>
      <c r="AM2803" s="120">
        <f>'Demand Input VP'!M1403</f>
        <v>0</v>
      </c>
      <c r="AN2803" s="120">
        <f>'Demand Input VP'!N1403</f>
        <v>0</v>
      </c>
      <c r="AQ2803" t="str">
        <f>AQ2798</f>
        <v/>
      </c>
    </row>
    <row r="2804" spans="1:43" ht="14.25" customHeight="1" x14ac:dyDescent="0.25">
      <c r="A2804" s="1"/>
      <c r="B2804" s="122"/>
      <c r="C2804" s="122"/>
      <c r="D2804" s="122"/>
      <c r="E2804" s="122"/>
      <c r="F2804" s="122"/>
      <c r="G2804" s="122"/>
      <c r="H2804" s="122"/>
      <c r="I2804" s="122"/>
      <c r="J2804" s="122"/>
      <c r="K2804" s="122"/>
      <c r="L2804" s="122"/>
      <c r="M2804" s="122"/>
      <c r="N2804" s="122"/>
      <c r="O2804" s="122"/>
      <c r="P2804" s="122"/>
      <c r="Q2804" s="122"/>
      <c r="R2804" s="122"/>
      <c r="S2804" s="122"/>
      <c r="T2804" s="122"/>
      <c r="U2804" s="122"/>
      <c r="V2804" s="122"/>
      <c r="W2804" s="123"/>
      <c r="X2804" s="116"/>
      <c r="Y2804" s="117"/>
      <c r="Z2804" s="123"/>
      <c r="AA2804" s="112" t="s">
        <v>1171</v>
      </c>
      <c r="AB2804" s="113">
        <f>'Demand Input MP'!B1404</f>
        <v>0</v>
      </c>
      <c r="AC2804" s="112">
        <f>'Demand Input MP'!C1404</f>
        <v>0</v>
      </c>
      <c r="AD2804" s="112">
        <f>'Demand Input MP'!D1404</f>
        <v>0</v>
      </c>
      <c r="AE2804" s="112">
        <f>'Demand Input MP'!E1404</f>
        <v>0</v>
      </c>
      <c r="AF2804" s="112">
        <f>'Demand Input MP'!F1404</f>
        <v>0</v>
      </c>
      <c r="AG2804" s="112">
        <f>'Demand Input MP'!G1404</f>
        <v>0</v>
      </c>
      <c r="AH2804" s="112">
        <f>'Demand Input MP'!H1404</f>
        <v>0</v>
      </c>
      <c r="AI2804" s="112">
        <f>'Demand Input MP'!I1404</f>
        <v>0</v>
      </c>
      <c r="AJ2804" s="112">
        <f>'Demand Input MP'!J1404</f>
        <v>0</v>
      </c>
      <c r="AK2804" s="112">
        <f>'Demand Input MP'!K1404</f>
        <v>0</v>
      </c>
      <c r="AL2804" s="112">
        <f>'Demand Input MP'!L1404</f>
        <v>0</v>
      </c>
      <c r="AM2804" s="112">
        <f>'Demand Input MP'!M1404</f>
        <v>0</v>
      </c>
      <c r="AN2804" s="112">
        <f>'Demand Input MP'!N1404</f>
        <v>0</v>
      </c>
      <c r="AQ2804" t="str">
        <f>AQ2798</f>
        <v/>
      </c>
    </row>
    <row r="2805" spans="1:43" ht="14.25" customHeight="1" x14ac:dyDescent="0.25">
      <c r="A2805" s="1"/>
      <c r="B2805" s="122"/>
      <c r="C2805" s="122"/>
      <c r="D2805" s="122"/>
      <c r="E2805" s="122"/>
      <c r="F2805" s="122"/>
      <c r="G2805" s="122"/>
      <c r="H2805" s="122"/>
      <c r="I2805" s="122"/>
      <c r="J2805" s="122"/>
      <c r="K2805" s="122"/>
      <c r="L2805" s="122"/>
      <c r="M2805" s="122"/>
      <c r="N2805" s="122"/>
      <c r="O2805" s="122"/>
      <c r="P2805" s="122"/>
      <c r="Q2805" s="122"/>
      <c r="R2805" s="122"/>
      <c r="S2805" s="122"/>
      <c r="T2805" s="122"/>
      <c r="U2805" s="122"/>
      <c r="V2805" s="124" t="s">
        <v>91</v>
      </c>
      <c r="W2805" s="125">
        <f>IFERROR(IF(SUM('Run Rate History'!E283:AD283)&gt;0,(SUMPRODUCT((B2800:AA2800&gt;=PERCENTILE(B2800:AA2800,0.1))*(B2800:AA2800&lt;=PERCENTILE(B2800:AA2800,0.9))*B2800:AA2800)+SUMPRODUCT(('Run Rate History'!E283:AD283&gt;=PERCENTILE(B2800:AA2800,0.1))*('Run Rate History'!E283:AD283&lt;=PERCENTILE(B2800:AA2800,0.9))*'Run Rate History'!E283:AD283))/(SUMPRODUCT((B2800:AA2800&gt;=PERCENTILE(B2800:AA2800,0.1))*(B2800:AA2800&lt;=PERCENTILE(B2800:AA2800,0.9))*1)+SUMPRODUCT(('Run Rate History'!E283:AD283&gt;=PERCENTILE(B2800:AA2800,0.1))*('Run Rate History'!E283:AD283&lt;=PERCENTILE(B2800:AA2800,0.9))*1)),TRIMMEAN(B2800:AA2800,0.15)),0)</f>
        <v>107.76190476190476</v>
      </c>
      <c r="X2805" s="126" t="s">
        <v>1172</v>
      </c>
      <c r="Y2805" s="127">
        <f>SUM(B2800:AA2800)/26</f>
        <v>127.5</v>
      </c>
      <c r="Z2805" s="128"/>
      <c r="AA2805" s="112" t="s">
        <v>1173</v>
      </c>
      <c r="AB2805" s="113">
        <f>'Demand Input MP'!B1403</f>
        <v>0</v>
      </c>
      <c r="AC2805" s="112">
        <f>'Demand Input MP'!C1403</f>
        <v>0</v>
      </c>
      <c r="AD2805" s="112">
        <f>'Demand Input MP'!D1403</f>
        <v>0</v>
      </c>
      <c r="AE2805" s="112">
        <f>'Demand Input MP'!E1403</f>
        <v>0</v>
      </c>
      <c r="AF2805" s="112">
        <f>'Demand Input MP'!F1403</f>
        <v>0</v>
      </c>
      <c r="AG2805" s="112">
        <f>'Demand Input MP'!G1403</f>
        <v>0</v>
      </c>
      <c r="AH2805" s="112">
        <f>'Demand Input MP'!H1403</f>
        <v>0</v>
      </c>
      <c r="AI2805" s="112">
        <f>'Demand Input MP'!I1403</f>
        <v>0</v>
      </c>
      <c r="AJ2805" s="112">
        <f>'Demand Input MP'!J1403</f>
        <v>0</v>
      </c>
      <c r="AK2805" s="112">
        <f>'Demand Input MP'!K1403</f>
        <v>0</v>
      </c>
      <c r="AL2805" s="112">
        <f>'Demand Input MP'!L1403</f>
        <v>0</v>
      </c>
      <c r="AM2805" s="112">
        <f>'Demand Input MP'!M1403</f>
        <v>0</v>
      </c>
      <c r="AN2805" s="112">
        <f>'Demand Input MP'!N1403</f>
        <v>0</v>
      </c>
      <c r="AQ2805" t="str">
        <f>AQ2798</f>
        <v/>
      </c>
    </row>
    <row r="2806" spans="1:43" ht="14.25" customHeight="1" x14ac:dyDescent="0.25">
      <c r="A2806" s="1"/>
      <c r="B2806" s="122"/>
      <c r="C2806" s="122"/>
      <c r="D2806" s="122"/>
      <c r="E2806" s="122"/>
      <c r="F2806" s="122"/>
      <c r="G2806" s="122"/>
      <c r="H2806" s="122"/>
      <c r="I2806" s="122"/>
      <c r="J2806" s="122"/>
      <c r="K2806" s="122"/>
      <c r="L2806" s="122"/>
      <c r="M2806" s="122"/>
      <c r="N2806" s="122"/>
      <c r="O2806" s="122"/>
      <c r="P2806" s="122"/>
      <c r="Q2806" s="122"/>
      <c r="R2806" s="122"/>
      <c r="S2806" s="122"/>
      <c r="T2806" s="122"/>
      <c r="U2806" s="122"/>
      <c r="V2806" s="124" t="s">
        <v>94</v>
      </c>
      <c r="W2806" s="125">
        <f>IFERROR((1*MIN(MAX(X2800,0.5*IF(SUM('Run Rate History'!E283:AD283)&gt;0,(MEDIAN(IF(B2800:AA2800&gt;0,B2800:AA2800))+MEDIAN(IF('Run Rate History'!E283:AD283&gt;0,'Run Rate History'!E283:AD283)))/2,MEDIAN(IF(B2800:AA2800&gt;0,B2800:AA2800)))),2*IF(SUM('Run Rate History'!E283:AD283)&gt;0,(MEDIAN(IF(B2800:AA2800&gt;0,B2800:AA2800))+MEDIAN(IF('Run Rate History'!E283:AD283&gt;0,'Run Rate History'!E283:AD283)))/2,MEDIAN(IF(B2800:AA2800&gt;0,B2800:AA2800))))+2*MIN(MAX(Y2800,0.5*IF(SUM('Run Rate History'!E283:AD283)&gt;0,(MEDIAN(IF(B2800:AA2800&gt;0,B2800:AA2800))+MEDIAN(IF('Run Rate History'!E283:AD283&gt;0,'Run Rate History'!E283:AD283)))/2,MEDIAN(IF(B2800:AA2800&gt;0,B2800:AA2800)))),2*IF(SUM('Run Rate History'!E283:AD283)&gt;0,(MEDIAN(IF(B2800:AA2800&gt;0,B2800:AA2800))+MEDIAN(IF('Run Rate History'!E283:AD283&gt;0,'Run Rate History'!E283:AD283)))/2,MEDIAN(IF(B2800:AA2800&gt;0,B2800:AA2800))))+3*MIN(MAX(Z2800,0.5*IF(SUM('Run Rate History'!E283:AD283)&gt;0,(MEDIAN(IF(B2800:AA2800&gt;0,B2800:AA2800))+MEDIAN(IF('Run Rate History'!E283:AD283&gt;0,'Run Rate History'!E283:AD283)))/2,MEDIAN(IF(B2800:AA2800&gt;0,B2800:AA2800)))),2*IF(SUM('Run Rate History'!E283:AD283)&gt;0,(MEDIAN(IF(B2800:AA2800&gt;0,B2800:AA2800))+MEDIAN(IF('Run Rate History'!E283:AD283&gt;0,'Run Rate History'!E283:AD283)))/2,MEDIAN(IF(B2800:AA2800&gt;0,B2800:AA2800))))+4*MIN(MAX(AA2800,0.5*IF(SUM('Run Rate History'!E283:AD283)&gt;0,(MEDIAN(IF(B2800:AA2800&gt;0,B2800:AA2800))+MEDIAN(IF('Run Rate History'!E283:AD283&gt;0,'Run Rate History'!E283:AD283)))/2,MEDIAN(IF(B2800:AA2800&gt;0,B2800:AA2800)))),2*IF(SUM('Run Rate History'!E283:AD283)&gt;0,(MEDIAN(IF(B2800:AA2800&gt;0,B2800:AA2800))+MEDIAN(IF('Run Rate History'!E283:AD283&gt;0,'Run Rate History'!E283:AD283)))/2,MEDIAN(IF(B2800:AA2800&gt;0,B2800:AA2800)))))/10,0)</f>
        <v>151.80000000000001</v>
      </c>
      <c r="X2806" s="129" t="s">
        <v>1174</v>
      </c>
      <c r="Y2806" s="130">
        <f>IFERROR(VLOOKUP(A2798,'Stanje zaliha'!A:E,5,FALSE()),0)</f>
        <v>2080</v>
      </c>
      <c r="Z2806" s="131"/>
      <c r="AA2806" s="113" t="s">
        <v>1175</v>
      </c>
      <c r="AB2806" s="118">
        <f t="shared" ref="AB2806:AN2806" si="558">SUM(AB2802:AB2805)</f>
        <v>0</v>
      </c>
      <c r="AC2806" s="118">
        <f t="shared" si="558"/>
        <v>0</v>
      </c>
      <c r="AD2806" s="118">
        <f t="shared" si="558"/>
        <v>0</v>
      </c>
      <c r="AE2806" s="118">
        <f t="shared" si="558"/>
        <v>0</v>
      </c>
      <c r="AF2806" s="118">
        <f t="shared" si="558"/>
        <v>0</v>
      </c>
      <c r="AG2806" s="118">
        <f t="shared" si="558"/>
        <v>0</v>
      </c>
      <c r="AH2806" s="118">
        <f t="shared" si="558"/>
        <v>0</v>
      </c>
      <c r="AI2806" s="118">
        <f t="shared" si="558"/>
        <v>0</v>
      </c>
      <c r="AJ2806" s="118">
        <f t="shared" si="558"/>
        <v>0</v>
      </c>
      <c r="AK2806" s="118">
        <f t="shared" si="558"/>
        <v>0</v>
      </c>
      <c r="AL2806" s="118">
        <f t="shared" si="558"/>
        <v>0</v>
      </c>
      <c r="AM2806" s="118">
        <f t="shared" si="558"/>
        <v>0</v>
      </c>
      <c r="AN2806" s="118">
        <f t="shared" si="558"/>
        <v>0</v>
      </c>
      <c r="AQ2806" t="str">
        <f>AQ2798</f>
        <v/>
      </c>
    </row>
    <row r="2807" spans="1:43" ht="14.25" customHeight="1" x14ac:dyDescent="0.25">
      <c r="A2807" s="1"/>
      <c r="B2807" s="122"/>
      <c r="C2807" s="122"/>
      <c r="D2807" s="122"/>
      <c r="E2807" s="122"/>
      <c r="F2807" s="122"/>
      <c r="G2807" s="122"/>
      <c r="H2807" s="122"/>
      <c r="I2807" s="122"/>
      <c r="J2807" s="122"/>
      <c r="K2807" s="122"/>
      <c r="L2807" s="122"/>
      <c r="M2807" s="122"/>
      <c r="N2807" s="122"/>
      <c r="O2807" s="122"/>
      <c r="P2807" s="122"/>
      <c r="Q2807" s="122"/>
      <c r="R2807" s="122"/>
      <c r="S2807" s="122"/>
      <c r="T2807" s="122"/>
      <c r="U2807" s="122"/>
      <c r="V2807" s="124" t="s">
        <v>95</v>
      </c>
      <c r="W2807" s="125">
        <f>IFERROR(0.6*W2806+0.4*W2805,0)</f>
        <v>134.1847619047619</v>
      </c>
      <c r="X2807" s="132" t="s">
        <v>1176</v>
      </c>
      <c r="Y2807" s="133">
        <f>IFERROR(SUMIF('Popis poslanih narudžbi'!A:A,A2798,'Popis poslanih narudžbi'!C:C),0)</f>
        <v>0</v>
      </c>
      <c r="Z2807" s="131"/>
      <c r="AA2807" s="134" t="s">
        <v>1177</v>
      </c>
      <c r="AB2807" s="118">
        <f t="shared" ref="AB2807:AN2807" si="559">AB2800+AB2806</f>
        <v>173</v>
      </c>
      <c r="AC2807" s="118">
        <f t="shared" si="559"/>
        <v>173</v>
      </c>
      <c r="AD2807" s="118">
        <f t="shared" si="559"/>
        <v>173</v>
      </c>
      <c r="AE2807" s="118">
        <f t="shared" si="559"/>
        <v>173</v>
      </c>
      <c r="AF2807" s="118">
        <f t="shared" si="559"/>
        <v>173</v>
      </c>
      <c r="AG2807" s="118">
        <f t="shared" si="559"/>
        <v>173</v>
      </c>
      <c r="AH2807" s="118">
        <f t="shared" si="559"/>
        <v>173</v>
      </c>
      <c r="AI2807" s="118">
        <f t="shared" si="559"/>
        <v>173</v>
      </c>
      <c r="AJ2807" s="118">
        <f t="shared" si="559"/>
        <v>173</v>
      </c>
      <c r="AK2807" s="118">
        <f t="shared" si="559"/>
        <v>173</v>
      </c>
      <c r="AL2807" s="118">
        <f t="shared" si="559"/>
        <v>173</v>
      </c>
      <c r="AM2807" s="118">
        <f t="shared" si="559"/>
        <v>173</v>
      </c>
      <c r="AN2807" s="118">
        <f t="shared" si="559"/>
        <v>173</v>
      </c>
      <c r="AQ2807" t="str">
        <f>AQ2798</f>
        <v/>
      </c>
    </row>
    <row r="2808" spans="1:43" ht="14.25" customHeight="1" x14ac:dyDescent="0.25">
      <c r="A2808" s="107" t="str">
        <f>'Run Rate'!A284</f>
        <v>APN16437</v>
      </c>
      <c r="B2808" s="135" t="str">
        <f>'Run Rate'!B284</f>
        <v>Abe Can Orange Burst 330ml</v>
      </c>
      <c r="C2808" s="135" t="str">
        <f>'Run Rate'!C284</f>
        <v>RTD &amp; SNACKS</v>
      </c>
      <c r="D2808" s="135" t="str">
        <f>'Run Rate'!D284</f>
        <v>02 SILVER</v>
      </c>
      <c r="E2808" s="122"/>
      <c r="F2808" s="122"/>
      <c r="G2808" s="122"/>
      <c r="H2808" s="122"/>
      <c r="I2808" s="122"/>
      <c r="J2808" s="122"/>
      <c r="K2808" s="122"/>
      <c r="L2808" s="122"/>
      <c r="M2808" s="122"/>
      <c r="N2808" s="122"/>
      <c r="O2808" s="122"/>
      <c r="P2808" s="122"/>
      <c r="Q2808" s="122"/>
      <c r="R2808" s="122"/>
      <c r="S2808" s="122"/>
      <c r="T2808" s="122"/>
      <c r="U2808" s="122"/>
      <c r="V2808" s="122"/>
      <c r="W2808" s="122"/>
      <c r="X2808" s="122"/>
      <c r="Y2808" s="122"/>
      <c r="Z2808" s="122"/>
      <c r="AA2808" s="122"/>
      <c r="AB2808" s="122"/>
      <c r="AC2808" s="122"/>
      <c r="AD2808" s="122"/>
      <c r="AE2808" s="122"/>
      <c r="AF2808" s="122"/>
      <c r="AG2808" s="122"/>
      <c r="AH2808" s="122"/>
      <c r="AI2808" s="122"/>
      <c r="AJ2808" s="122"/>
      <c r="AK2808" s="122"/>
      <c r="AL2808" s="122"/>
      <c r="AM2808" s="122"/>
      <c r="AN2808" s="122"/>
      <c r="AQ2808" t="str">
        <f>IF(AND(OR($B$1="ALL",$B$1=C2808),OR($E$1="ALL",$E$1=D2808),OR($B$2="ALL",$B$2=A2808),OR($E$2="ALL",IFERROR(SEARCH($E$2,B2808),0)&gt;0)),"MATCH","")</f>
        <v/>
      </c>
    </row>
    <row r="2809" spans="1:43" ht="14.25" customHeight="1" x14ac:dyDescent="0.25">
      <c r="A2809" s="108" t="s">
        <v>1137</v>
      </c>
      <c r="B2809" s="136" t="s">
        <v>1138</v>
      </c>
      <c r="C2809" s="136" t="s">
        <v>1139</v>
      </c>
      <c r="D2809" s="136" t="s">
        <v>1140</v>
      </c>
      <c r="E2809" s="136" t="s">
        <v>1141</v>
      </c>
      <c r="F2809" s="136" t="s">
        <v>1142</v>
      </c>
      <c r="G2809" s="136" t="s">
        <v>1143</v>
      </c>
      <c r="H2809" s="136" t="s">
        <v>1144</v>
      </c>
      <c r="I2809" s="136" t="s">
        <v>1145</v>
      </c>
      <c r="J2809" s="136" t="s">
        <v>1146</v>
      </c>
      <c r="K2809" s="136" t="s">
        <v>1147</v>
      </c>
      <c r="L2809" s="136" t="s">
        <v>1148</v>
      </c>
      <c r="M2809" s="136" t="s">
        <v>1149</v>
      </c>
      <c r="N2809" s="136" t="s">
        <v>1150</v>
      </c>
      <c r="O2809" s="136" t="s">
        <v>1151</v>
      </c>
      <c r="P2809" s="136" t="s">
        <v>1152</v>
      </c>
      <c r="Q2809" s="136" t="s">
        <v>1153</v>
      </c>
      <c r="R2809" s="136" t="s">
        <v>1154</v>
      </c>
      <c r="S2809" s="136" t="s">
        <v>1155</v>
      </c>
      <c r="T2809" s="136" t="s">
        <v>1156</v>
      </c>
      <c r="U2809" s="136" t="s">
        <v>1157</v>
      </c>
      <c r="V2809" s="136" t="s">
        <v>1158</v>
      </c>
      <c r="W2809" s="136" t="s">
        <v>1159</v>
      </c>
      <c r="X2809" s="136" t="s">
        <v>1160</v>
      </c>
      <c r="Y2809" s="136" t="s">
        <v>1161</v>
      </c>
      <c r="Z2809" s="136" t="s">
        <v>1162</v>
      </c>
      <c r="AA2809" s="136" t="s">
        <v>1163</v>
      </c>
      <c r="AB2809" s="137" t="s">
        <v>156</v>
      </c>
      <c r="AC2809" s="137" t="s">
        <v>157</v>
      </c>
      <c r="AD2809" s="137" t="s">
        <v>158</v>
      </c>
      <c r="AE2809" s="137" t="s">
        <v>139</v>
      </c>
      <c r="AF2809" s="138" t="s">
        <v>140</v>
      </c>
      <c r="AG2809" s="138" t="s">
        <v>141</v>
      </c>
      <c r="AH2809" s="138" t="s">
        <v>142</v>
      </c>
      <c r="AI2809" s="138" t="s">
        <v>143</v>
      </c>
      <c r="AJ2809" s="139" t="s">
        <v>144</v>
      </c>
      <c r="AK2809" s="139" t="s">
        <v>145</v>
      </c>
      <c r="AL2809" s="139" t="s">
        <v>146</v>
      </c>
      <c r="AM2809" s="140" t="s">
        <v>147</v>
      </c>
      <c r="AN2809" s="140" t="s">
        <v>148</v>
      </c>
      <c r="AQ2809" t="str">
        <f>AQ2808</f>
        <v/>
      </c>
    </row>
    <row r="2810" spans="1:43" ht="14.25" customHeight="1" x14ac:dyDescent="0.25">
      <c r="A2810" s="99" t="s">
        <v>1164</v>
      </c>
      <c r="B2810" s="112">
        <f>'Run Rate'!E284</f>
        <v>74</v>
      </c>
      <c r="C2810" s="112">
        <f>'Run Rate'!F284</f>
        <v>19</v>
      </c>
      <c r="D2810" s="112">
        <f>'Run Rate'!G284</f>
        <v>32</v>
      </c>
      <c r="E2810" s="112">
        <f>'Run Rate'!H284</f>
        <v>29</v>
      </c>
      <c r="F2810" s="112">
        <f>'Run Rate'!I284</f>
        <v>17</v>
      </c>
      <c r="G2810" s="112">
        <f>'Run Rate'!J284</f>
        <v>18</v>
      </c>
      <c r="H2810" s="112">
        <f>'Run Rate'!K284</f>
        <v>65</v>
      </c>
      <c r="I2810" s="112">
        <f>'Run Rate'!L284</f>
        <v>47</v>
      </c>
      <c r="J2810" s="112">
        <f>'Run Rate'!M284</f>
        <v>161</v>
      </c>
      <c r="K2810" s="112">
        <f>'Run Rate'!N284</f>
        <v>60</v>
      </c>
      <c r="L2810" s="112">
        <f>'Run Rate'!O284</f>
        <v>131</v>
      </c>
      <c r="M2810" s="112">
        <f>'Run Rate'!P284</f>
        <v>25</v>
      </c>
      <c r="N2810" s="112">
        <f>'Run Rate'!Q284</f>
        <v>66</v>
      </c>
      <c r="O2810" s="112">
        <f>'Run Rate'!R284</f>
        <v>45</v>
      </c>
      <c r="P2810" s="112">
        <f>'Run Rate'!S284</f>
        <v>12</v>
      </c>
      <c r="Q2810" s="112">
        <f>'Run Rate'!T284</f>
        <v>77</v>
      </c>
      <c r="R2810" s="112">
        <f>'Run Rate'!U284</f>
        <v>26</v>
      </c>
      <c r="S2810" s="112">
        <f>'Run Rate'!V284</f>
        <v>62</v>
      </c>
      <c r="T2810" s="112">
        <f>'Run Rate'!W284</f>
        <v>24</v>
      </c>
      <c r="U2810" s="112">
        <f>'Run Rate'!X284</f>
        <v>67</v>
      </c>
      <c r="V2810" s="112">
        <f>'Run Rate'!Y284</f>
        <v>538</v>
      </c>
      <c r="W2810" s="112">
        <f>'Run Rate'!Z284</f>
        <v>76</v>
      </c>
      <c r="X2810" s="112">
        <f>'Run Rate'!AA284</f>
        <v>116</v>
      </c>
      <c r="Y2810" s="112">
        <f>'Run Rate'!AB284</f>
        <v>74</v>
      </c>
      <c r="Z2810" s="112">
        <f>'Run Rate'!AC284</f>
        <v>73</v>
      </c>
      <c r="AA2810" s="112">
        <f>'Run Rate'!AD284</f>
        <v>12</v>
      </c>
      <c r="AB2810" s="113">
        <v>55</v>
      </c>
      <c r="AC2810" s="112">
        <v>55</v>
      </c>
      <c r="AD2810" s="112">
        <v>55</v>
      </c>
      <c r="AE2810" s="112">
        <v>55</v>
      </c>
      <c r="AF2810" s="112">
        <v>55</v>
      </c>
      <c r="AG2810" s="112">
        <v>55</v>
      </c>
      <c r="AH2810" s="112">
        <v>55</v>
      </c>
      <c r="AI2810" s="112">
        <v>55</v>
      </c>
      <c r="AJ2810" s="112">
        <v>55</v>
      </c>
      <c r="AK2810" s="112">
        <v>55</v>
      </c>
      <c r="AL2810" s="112">
        <v>55</v>
      </c>
      <c r="AM2810" s="112">
        <v>55</v>
      </c>
      <c r="AN2810" s="112">
        <v>55</v>
      </c>
      <c r="AQ2810" t="str">
        <f>AQ2808</f>
        <v/>
      </c>
    </row>
    <row r="2811" spans="1:43" ht="14.25" customHeight="1" x14ac:dyDescent="0.25">
      <c r="A2811" s="99" t="s">
        <v>1165</v>
      </c>
      <c r="B2811" s="114"/>
      <c r="C2811" s="114"/>
      <c r="D2811" s="114"/>
      <c r="E2811" s="114"/>
      <c r="F2811" s="114"/>
      <c r="G2811" s="114"/>
      <c r="H2811" s="114"/>
      <c r="I2811" s="114"/>
      <c r="J2811" s="114"/>
      <c r="K2811" s="114"/>
      <c r="L2811" s="114"/>
      <c r="M2811" s="114"/>
      <c r="N2811" s="114"/>
      <c r="O2811" s="114"/>
      <c r="P2811" s="114"/>
      <c r="Q2811" s="114"/>
      <c r="R2811" s="114"/>
      <c r="S2811" s="114"/>
      <c r="T2811" s="114"/>
      <c r="U2811" s="114"/>
      <c r="V2811" s="114"/>
      <c r="W2811" s="115"/>
      <c r="X2811" s="115"/>
      <c r="Y2811" s="115"/>
      <c r="Z2811" s="115"/>
      <c r="AA2811" s="112" t="s">
        <v>1166</v>
      </c>
      <c r="AB2811" s="113"/>
      <c r="AC2811" s="112"/>
      <c r="AD2811" s="112"/>
      <c r="AE2811" s="112"/>
      <c r="AF2811" s="112"/>
      <c r="AG2811" s="112"/>
      <c r="AH2811" s="112"/>
      <c r="AI2811" s="112"/>
      <c r="AJ2811" s="112"/>
      <c r="AK2811" s="112"/>
      <c r="AL2811" s="112"/>
      <c r="AM2811" s="112"/>
      <c r="AN2811" s="112"/>
      <c r="AQ2811" t="str">
        <f>AQ2808</f>
        <v/>
      </c>
    </row>
    <row r="2812" spans="1:43" ht="14.25" customHeight="1" x14ac:dyDescent="0.25">
      <c r="A2812" s="99" t="s">
        <v>1167</v>
      </c>
      <c r="B2812" s="114"/>
      <c r="C2812" s="114"/>
      <c r="D2812" s="114"/>
      <c r="E2812" s="114"/>
      <c r="F2812" s="114"/>
      <c r="G2812" s="114"/>
      <c r="H2812" s="114"/>
      <c r="I2812" s="114"/>
      <c r="J2812" s="114"/>
      <c r="K2812" s="114"/>
      <c r="L2812" s="114"/>
      <c r="M2812" s="114"/>
      <c r="N2812" s="114"/>
      <c r="O2812" s="114"/>
      <c r="P2812" s="114"/>
      <c r="Q2812" s="114"/>
      <c r="R2812" s="114"/>
      <c r="S2812" s="114"/>
      <c r="T2812" s="114"/>
      <c r="U2812" s="114"/>
      <c r="V2812" s="114"/>
      <c r="W2812" s="115"/>
      <c r="X2812" s="116"/>
      <c r="Y2812" s="117"/>
      <c r="Z2812" s="115"/>
      <c r="AA2812" s="112" t="s">
        <v>1168</v>
      </c>
      <c r="AB2812" s="113">
        <f>'Demand Input VP'!B1409</f>
        <v>0</v>
      </c>
      <c r="AC2812" s="112">
        <f>'Demand Input VP'!C1409</f>
        <v>0</v>
      </c>
      <c r="AD2812" s="112">
        <f>'Demand Input VP'!D1409</f>
        <v>0</v>
      </c>
      <c r="AE2812" s="112">
        <f>'Demand Input VP'!E1409</f>
        <v>0</v>
      </c>
      <c r="AF2812" s="112">
        <f>'Demand Input VP'!F1409</f>
        <v>0</v>
      </c>
      <c r="AG2812" s="112">
        <f>'Demand Input VP'!G1409</f>
        <v>0</v>
      </c>
      <c r="AH2812" s="112">
        <f>'Demand Input VP'!H1409</f>
        <v>0</v>
      </c>
      <c r="AI2812" s="112">
        <f>'Demand Input VP'!I1409</f>
        <v>0</v>
      </c>
      <c r="AJ2812" s="112">
        <f>'Demand Input VP'!J1409</f>
        <v>0</v>
      </c>
      <c r="AK2812" s="112">
        <f>'Demand Input VP'!K1409</f>
        <v>0</v>
      </c>
      <c r="AL2812" s="112">
        <f>'Demand Input VP'!L1409</f>
        <v>0</v>
      </c>
      <c r="AM2812" s="112">
        <f>'Demand Input VP'!M1409</f>
        <v>0</v>
      </c>
      <c r="AN2812" s="112">
        <f>'Demand Input VP'!N1409</f>
        <v>0</v>
      </c>
      <c r="AQ2812" t="str">
        <f>AQ2808</f>
        <v/>
      </c>
    </row>
    <row r="2813" spans="1:43" ht="14.25" customHeight="1" x14ac:dyDescent="0.25">
      <c r="A2813" s="99" t="s">
        <v>1169</v>
      </c>
      <c r="B2813" s="118"/>
      <c r="C2813" s="118"/>
      <c r="D2813" s="118"/>
      <c r="E2813" s="118"/>
      <c r="F2813" s="118"/>
      <c r="G2813" s="118"/>
      <c r="H2813" s="118"/>
      <c r="I2813" s="118"/>
      <c r="J2813" s="118"/>
      <c r="K2813" s="118"/>
      <c r="L2813" s="118"/>
      <c r="M2813" s="118"/>
      <c r="N2813" s="118"/>
      <c r="O2813" s="118"/>
      <c r="P2813" s="118"/>
      <c r="Q2813" s="118"/>
      <c r="R2813" s="118"/>
      <c r="S2813" s="118"/>
      <c r="T2813" s="118"/>
      <c r="U2813" s="118"/>
      <c r="V2813" s="118"/>
      <c r="W2813" s="115"/>
      <c r="X2813" s="116"/>
      <c r="Y2813" s="117"/>
      <c r="Z2813" s="119"/>
      <c r="AA2813" s="120" t="s">
        <v>1170</v>
      </c>
      <c r="AB2813" s="121">
        <f>'Demand Input VP'!B1408</f>
        <v>0</v>
      </c>
      <c r="AC2813" s="120">
        <f>'Demand Input VP'!C1408</f>
        <v>0</v>
      </c>
      <c r="AD2813" s="120">
        <f>'Demand Input VP'!D1408</f>
        <v>0</v>
      </c>
      <c r="AE2813" s="120">
        <f>'Demand Input VP'!E1408</f>
        <v>0</v>
      </c>
      <c r="AF2813" s="120">
        <f>'Demand Input VP'!F1408</f>
        <v>0</v>
      </c>
      <c r="AG2813" s="120">
        <f>'Demand Input VP'!G1408</f>
        <v>0</v>
      </c>
      <c r="AH2813" s="120">
        <f>'Demand Input VP'!H1408</f>
        <v>0</v>
      </c>
      <c r="AI2813" s="120">
        <f>'Demand Input VP'!I1408</f>
        <v>0</v>
      </c>
      <c r="AJ2813" s="120">
        <f>'Demand Input VP'!J1408</f>
        <v>0</v>
      </c>
      <c r="AK2813" s="120">
        <f>'Demand Input VP'!K1408</f>
        <v>0</v>
      </c>
      <c r="AL2813" s="120">
        <f>'Demand Input VP'!L1408</f>
        <v>0</v>
      </c>
      <c r="AM2813" s="120">
        <f>'Demand Input VP'!M1408</f>
        <v>0</v>
      </c>
      <c r="AN2813" s="120">
        <f>'Demand Input VP'!N1408</f>
        <v>0</v>
      </c>
      <c r="AQ2813" t="str">
        <f>AQ2808</f>
        <v/>
      </c>
    </row>
    <row r="2814" spans="1:43" ht="14.25" customHeight="1" x14ac:dyDescent="0.25">
      <c r="A2814" s="1"/>
      <c r="B2814" s="122"/>
      <c r="C2814" s="122"/>
      <c r="D2814" s="122"/>
      <c r="E2814" s="122"/>
      <c r="F2814" s="122"/>
      <c r="G2814" s="122"/>
      <c r="H2814" s="122"/>
      <c r="I2814" s="122"/>
      <c r="J2814" s="122"/>
      <c r="K2814" s="122"/>
      <c r="L2814" s="122"/>
      <c r="M2814" s="122"/>
      <c r="N2814" s="122"/>
      <c r="O2814" s="122"/>
      <c r="P2814" s="122"/>
      <c r="Q2814" s="122"/>
      <c r="R2814" s="122"/>
      <c r="S2814" s="122"/>
      <c r="T2814" s="122"/>
      <c r="U2814" s="122"/>
      <c r="V2814" s="122"/>
      <c r="W2814" s="123"/>
      <c r="X2814" s="116"/>
      <c r="Y2814" s="117"/>
      <c r="Z2814" s="123"/>
      <c r="AA2814" s="112" t="s">
        <v>1171</v>
      </c>
      <c r="AB2814" s="113">
        <f>'Demand Input MP'!B1409</f>
        <v>0</v>
      </c>
      <c r="AC2814" s="112">
        <f>'Demand Input MP'!C1409</f>
        <v>0</v>
      </c>
      <c r="AD2814" s="112">
        <f>'Demand Input MP'!D1409</f>
        <v>0</v>
      </c>
      <c r="AE2814" s="112">
        <f>'Demand Input MP'!E1409</f>
        <v>0</v>
      </c>
      <c r="AF2814" s="112">
        <f>'Demand Input MP'!F1409</f>
        <v>0</v>
      </c>
      <c r="AG2814" s="112">
        <f>'Demand Input MP'!G1409</f>
        <v>0</v>
      </c>
      <c r="AH2814" s="112">
        <f>'Demand Input MP'!H1409</f>
        <v>0</v>
      </c>
      <c r="AI2814" s="112">
        <f>'Demand Input MP'!I1409</f>
        <v>0</v>
      </c>
      <c r="AJ2814" s="112">
        <f>'Demand Input MP'!J1409</f>
        <v>0</v>
      </c>
      <c r="AK2814" s="112">
        <f>'Demand Input MP'!K1409</f>
        <v>0</v>
      </c>
      <c r="AL2814" s="112">
        <f>'Demand Input MP'!L1409</f>
        <v>0</v>
      </c>
      <c r="AM2814" s="112">
        <f>'Demand Input MP'!M1409</f>
        <v>0</v>
      </c>
      <c r="AN2814" s="112">
        <f>'Demand Input MP'!N1409</f>
        <v>0</v>
      </c>
      <c r="AQ2814" t="str">
        <f>AQ2808</f>
        <v/>
      </c>
    </row>
    <row r="2815" spans="1:43" ht="14.25" customHeight="1" x14ac:dyDescent="0.25">
      <c r="A2815" s="1"/>
      <c r="B2815" s="122"/>
      <c r="C2815" s="122"/>
      <c r="D2815" s="122"/>
      <c r="E2815" s="122"/>
      <c r="F2815" s="122"/>
      <c r="G2815" s="122"/>
      <c r="H2815" s="122"/>
      <c r="I2815" s="122"/>
      <c r="J2815" s="122"/>
      <c r="K2815" s="122"/>
      <c r="L2815" s="122"/>
      <c r="M2815" s="122"/>
      <c r="N2815" s="122"/>
      <c r="O2815" s="122"/>
      <c r="P2815" s="122"/>
      <c r="Q2815" s="122"/>
      <c r="R2815" s="122"/>
      <c r="S2815" s="122"/>
      <c r="T2815" s="122"/>
      <c r="U2815" s="122"/>
      <c r="V2815" s="124" t="s">
        <v>91</v>
      </c>
      <c r="W2815" s="125">
        <f>IFERROR(IF(SUM('Run Rate History'!E284:AD284)&gt;0,(SUMPRODUCT((B2810:AA2810&gt;=PERCENTILE(B2810:AA2810,0.1))*(B2810:AA2810&lt;=PERCENTILE(B2810:AA2810,0.9))*B2810:AA2810)+SUMPRODUCT(('Run Rate History'!E284:AD284&gt;=PERCENTILE(B2810:AA2810,0.1))*('Run Rate History'!E284:AD284&lt;=PERCENTILE(B2810:AA2810,0.9))*'Run Rate History'!E284:AD284))/(SUMPRODUCT((B2810:AA2810&gt;=PERCENTILE(B2810:AA2810,0.1))*(B2810:AA2810&lt;=PERCENTILE(B2810:AA2810,0.9))*1)+SUMPRODUCT(('Run Rate History'!E284:AD284&gt;=PERCENTILE(B2810:AA2810,0.1))*('Run Rate History'!E284:AD284&lt;=PERCENTILE(B2810:AA2810,0.9))*1)),TRIMMEAN(B2810:AA2810,0.15)),0)</f>
        <v>49.648648648648646</v>
      </c>
      <c r="X2815" s="126" t="s">
        <v>1172</v>
      </c>
      <c r="Y2815" s="127">
        <f>SUM(B2810:AA2810)/26</f>
        <v>74.84615384615384</v>
      </c>
      <c r="Z2815" s="128"/>
      <c r="AA2815" s="112" t="s">
        <v>1173</v>
      </c>
      <c r="AB2815" s="113">
        <f>'Demand Input MP'!B1408</f>
        <v>0</v>
      </c>
      <c r="AC2815" s="112">
        <f>'Demand Input MP'!C1408</f>
        <v>0</v>
      </c>
      <c r="AD2815" s="112">
        <f>'Demand Input MP'!D1408</f>
        <v>0</v>
      </c>
      <c r="AE2815" s="112">
        <f>'Demand Input MP'!E1408</f>
        <v>0</v>
      </c>
      <c r="AF2815" s="112">
        <f>'Demand Input MP'!F1408</f>
        <v>0</v>
      </c>
      <c r="AG2815" s="112">
        <f>'Demand Input MP'!G1408</f>
        <v>0</v>
      </c>
      <c r="AH2815" s="112">
        <f>'Demand Input MP'!H1408</f>
        <v>0</v>
      </c>
      <c r="AI2815" s="112">
        <f>'Demand Input MP'!I1408</f>
        <v>0</v>
      </c>
      <c r="AJ2815" s="112">
        <f>'Demand Input MP'!J1408</f>
        <v>0</v>
      </c>
      <c r="AK2815" s="112">
        <f>'Demand Input MP'!K1408</f>
        <v>0</v>
      </c>
      <c r="AL2815" s="112">
        <f>'Demand Input MP'!L1408</f>
        <v>0</v>
      </c>
      <c r="AM2815" s="112">
        <f>'Demand Input MP'!M1408</f>
        <v>0</v>
      </c>
      <c r="AN2815" s="112">
        <f>'Demand Input MP'!N1408</f>
        <v>0</v>
      </c>
      <c r="AQ2815" t="str">
        <f>AQ2808</f>
        <v/>
      </c>
    </row>
    <row r="2816" spans="1:43" ht="14.25" customHeight="1" x14ac:dyDescent="0.25">
      <c r="A2816" s="1"/>
      <c r="B2816" s="122"/>
      <c r="C2816" s="122"/>
      <c r="D2816" s="122"/>
      <c r="E2816" s="122"/>
      <c r="F2816" s="122"/>
      <c r="G2816" s="122"/>
      <c r="H2816" s="122"/>
      <c r="I2816" s="122"/>
      <c r="J2816" s="122"/>
      <c r="K2816" s="122"/>
      <c r="L2816" s="122"/>
      <c r="M2816" s="122"/>
      <c r="N2816" s="122"/>
      <c r="O2816" s="122"/>
      <c r="P2816" s="122"/>
      <c r="Q2816" s="122"/>
      <c r="R2816" s="122"/>
      <c r="S2816" s="122"/>
      <c r="T2816" s="122"/>
      <c r="U2816" s="122"/>
      <c r="V2816" s="124" t="s">
        <v>94</v>
      </c>
      <c r="W2816" s="125">
        <f>IFERROR((1*MIN(MAX(X2810,0.5*IF(SUM('Run Rate History'!E284:AD284)&gt;0,(MEDIAN(IF(B2810:AA2810&gt;0,B2810:AA2810))+MEDIAN(IF('Run Rate History'!E284:AD284&gt;0,'Run Rate History'!E284:AD284)))/2,MEDIAN(IF(B2810:AA2810&gt;0,B2810:AA2810)))),2*IF(SUM('Run Rate History'!E284:AD284)&gt;0,(MEDIAN(IF(B2810:AA2810&gt;0,B2810:AA2810))+MEDIAN(IF('Run Rate History'!E284:AD284&gt;0,'Run Rate History'!E284:AD284)))/2,MEDIAN(IF(B2810:AA2810&gt;0,B2810:AA2810))))+2*MIN(MAX(Y2810,0.5*IF(SUM('Run Rate History'!E284:AD284)&gt;0,(MEDIAN(IF(B2810:AA2810&gt;0,B2810:AA2810))+MEDIAN(IF('Run Rate History'!E284:AD284&gt;0,'Run Rate History'!E284:AD284)))/2,MEDIAN(IF(B2810:AA2810&gt;0,B2810:AA2810)))),2*IF(SUM('Run Rate History'!E284:AD284)&gt;0,(MEDIAN(IF(B2810:AA2810&gt;0,B2810:AA2810))+MEDIAN(IF('Run Rate History'!E284:AD284&gt;0,'Run Rate History'!E284:AD284)))/2,MEDIAN(IF(B2810:AA2810&gt;0,B2810:AA2810))))+3*MIN(MAX(Z2810,0.5*IF(SUM('Run Rate History'!E284:AD284)&gt;0,(MEDIAN(IF(B2810:AA2810&gt;0,B2810:AA2810))+MEDIAN(IF('Run Rate History'!E284:AD284&gt;0,'Run Rate History'!E284:AD284)))/2,MEDIAN(IF(B2810:AA2810&gt;0,B2810:AA2810)))),2*IF(SUM('Run Rate History'!E284:AD284)&gt;0,(MEDIAN(IF(B2810:AA2810&gt;0,B2810:AA2810))+MEDIAN(IF('Run Rate History'!E284:AD284&gt;0,'Run Rate History'!E284:AD284)))/2,MEDIAN(IF(B2810:AA2810&gt;0,B2810:AA2810))))+4*MIN(MAX(AA2810,0.5*IF(SUM('Run Rate History'!E284:AD284)&gt;0,(MEDIAN(IF(B2810:AA2810&gt;0,B2810:AA2810))+MEDIAN(IF('Run Rate History'!E284:AD284&gt;0,'Run Rate History'!E284:AD284)))/2,MEDIAN(IF(B2810:AA2810&gt;0,B2810:AA2810)))),2*IF(SUM('Run Rate History'!E284:AD284)&gt;0,(MEDIAN(IF(B2810:AA2810&gt;0,B2810:AA2810))+MEDIAN(IF('Run Rate History'!E284:AD284&gt;0,'Run Rate History'!E284:AD284)))/2,MEDIAN(IF(B2810:AA2810&gt;0,B2810:AA2810)))))/10,0)</f>
        <v>56</v>
      </c>
      <c r="X2816" s="129" t="s">
        <v>1174</v>
      </c>
      <c r="Y2816" s="130">
        <f>IFERROR(VLOOKUP(A2808,'Stanje zaliha'!A:E,5,FALSE()),0)</f>
        <v>1158</v>
      </c>
      <c r="Z2816" s="131"/>
      <c r="AA2816" s="113" t="s">
        <v>1175</v>
      </c>
      <c r="AB2816" s="118">
        <f t="shared" ref="AB2816:AN2816" si="560">SUM(AB2812:AB2815)</f>
        <v>0</v>
      </c>
      <c r="AC2816" s="118">
        <f t="shared" si="560"/>
        <v>0</v>
      </c>
      <c r="AD2816" s="118">
        <f t="shared" si="560"/>
        <v>0</v>
      </c>
      <c r="AE2816" s="118">
        <f t="shared" si="560"/>
        <v>0</v>
      </c>
      <c r="AF2816" s="118">
        <f t="shared" si="560"/>
        <v>0</v>
      </c>
      <c r="AG2816" s="118">
        <f t="shared" si="560"/>
        <v>0</v>
      </c>
      <c r="AH2816" s="118">
        <f t="shared" si="560"/>
        <v>0</v>
      </c>
      <c r="AI2816" s="118">
        <f t="shared" si="560"/>
        <v>0</v>
      </c>
      <c r="AJ2816" s="118">
        <f t="shared" si="560"/>
        <v>0</v>
      </c>
      <c r="AK2816" s="118">
        <f t="shared" si="560"/>
        <v>0</v>
      </c>
      <c r="AL2816" s="118">
        <f t="shared" si="560"/>
        <v>0</v>
      </c>
      <c r="AM2816" s="118">
        <f t="shared" si="560"/>
        <v>0</v>
      </c>
      <c r="AN2816" s="118">
        <f t="shared" si="560"/>
        <v>0</v>
      </c>
      <c r="AQ2816" t="str">
        <f>AQ2808</f>
        <v/>
      </c>
    </row>
    <row r="2817" spans="1:43" ht="14.25" customHeight="1" x14ac:dyDescent="0.25">
      <c r="A2817" s="1"/>
      <c r="B2817" s="122"/>
      <c r="C2817" s="122"/>
      <c r="D2817" s="122"/>
      <c r="E2817" s="122"/>
      <c r="F2817" s="122"/>
      <c r="G2817" s="122"/>
      <c r="H2817" s="122"/>
      <c r="I2817" s="122"/>
      <c r="J2817" s="122"/>
      <c r="K2817" s="122"/>
      <c r="L2817" s="122"/>
      <c r="M2817" s="122"/>
      <c r="N2817" s="122"/>
      <c r="O2817" s="122"/>
      <c r="P2817" s="122"/>
      <c r="Q2817" s="122"/>
      <c r="R2817" s="122"/>
      <c r="S2817" s="122"/>
      <c r="T2817" s="122"/>
      <c r="U2817" s="122"/>
      <c r="V2817" s="124" t="s">
        <v>95</v>
      </c>
      <c r="W2817" s="125">
        <f>IFERROR(0.6*W2816+0.4*W2815,0)</f>
        <v>53.45945945945946</v>
      </c>
      <c r="X2817" s="132" t="s">
        <v>1176</v>
      </c>
      <c r="Y2817" s="133">
        <f>IFERROR(SUMIF('Popis poslanih narudžbi'!A:A,A2808,'Popis poslanih narudžbi'!C:C),0)</f>
        <v>0</v>
      </c>
      <c r="Z2817" s="131"/>
      <c r="AA2817" s="134" t="s">
        <v>1177</v>
      </c>
      <c r="AB2817" s="118">
        <f t="shared" ref="AB2817:AN2817" si="561">AB2810+AB2816</f>
        <v>55</v>
      </c>
      <c r="AC2817" s="118">
        <f t="shared" si="561"/>
        <v>55</v>
      </c>
      <c r="AD2817" s="118">
        <f t="shared" si="561"/>
        <v>55</v>
      </c>
      <c r="AE2817" s="118">
        <f t="shared" si="561"/>
        <v>55</v>
      </c>
      <c r="AF2817" s="118">
        <f t="shared" si="561"/>
        <v>55</v>
      </c>
      <c r="AG2817" s="118">
        <f t="shared" si="561"/>
        <v>55</v>
      </c>
      <c r="AH2817" s="118">
        <f t="shared" si="561"/>
        <v>55</v>
      </c>
      <c r="AI2817" s="118">
        <f t="shared" si="561"/>
        <v>55</v>
      </c>
      <c r="AJ2817" s="118">
        <f t="shared" si="561"/>
        <v>55</v>
      </c>
      <c r="AK2817" s="118">
        <f t="shared" si="561"/>
        <v>55</v>
      </c>
      <c r="AL2817" s="118">
        <f t="shared" si="561"/>
        <v>55</v>
      </c>
      <c r="AM2817" s="118">
        <f t="shared" si="561"/>
        <v>55</v>
      </c>
      <c r="AN2817" s="118">
        <f t="shared" si="561"/>
        <v>55</v>
      </c>
      <c r="AQ2817" t="str">
        <f>AQ2808</f>
        <v/>
      </c>
    </row>
    <row r="2818" spans="1:43" ht="14.25" customHeight="1" x14ac:dyDescent="0.25">
      <c r="A2818" s="107" t="str">
        <f>'Run Rate'!A285</f>
        <v>POL12873</v>
      </c>
      <c r="B2818" s="135" t="str">
        <f>'Run Rate'!B285</f>
        <v>Polleo Sport StormX Pre-Workout 150g Juicy Burst Juicy Burst</v>
      </c>
      <c r="C2818" s="135" t="str">
        <f>'Run Rate'!C285</f>
        <v>SPORTSKA PREHRANA</v>
      </c>
      <c r="D2818" s="135" t="str">
        <f>'Run Rate'!D285</f>
        <v>02 SILVER</v>
      </c>
      <c r="E2818" s="122"/>
      <c r="F2818" s="122"/>
      <c r="G2818" s="122"/>
      <c r="H2818" s="122"/>
      <c r="I2818" s="122"/>
      <c r="J2818" s="122"/>
      <c r="K2818" s="122"/>
      <c r="L2818" s="122"/>
      <c r="M2818" s="122"/>
      <c r="N2818" s="122"/>
      <c r="O2818" s="122"/>
      <c r="P2818" s="122"/>
      <c r="Q2818" s="122"/>
      <c r="R2818" s="122"/>
      <c r="S2818" s="122"/>
      <c r="T2818" s="122"/>
      <c r="U2818" s="122"/>
      <c r="V2818" s="122"/>
      <c r="W2818" s="122"/>
      <c r="X2818" s="122"/>
      <c r="Y2818" s="122"/>
      <c r="Z2818" s="122"/>
      <c r="AA2818" s="122"/>
      <c r="AB2818" s="122"/>
      <c r="AC2818" s="122"/>
      <c r="AD2818" s="122"/>
      <c r="AE2818" s="122"/>
      <c r="AF2818" s="122"/>
      <c r="AG2818" s="122"/>
      <c r="AH2818" s="122"/>
      <c r="AI2818" s="122"/>
      <c r="AJ2818" s="122"/>
      <c r="AK2818" s="122"/>
      <c r="AL2818" s="122"/>
      <c r="AM2818" s="122"/>
      <c r="AN2818" s="122"/>
      <c r="AQ2818" t="str">
        <f>IF(AND(OR($B$1="ALL",$B$1=C2818),OR($E$1="ALL",$E$1=D2818),OR($B$2="ALL",$B$2=A2818),OR($E$2="ALL",IFERROR(SEARCH($E$2,B2818),0)&gt;0)),"MATCH","")</f>
        <v/>
      </c>
    </row>
    <row r="2819" spans="1:43" ht="14.25" customHeight="1" x14ac:dyDescent="0.25">
      <c r="A2819" s="108" t="s">
        <v>1137</v>
      </c>
      <c r="B2819" s="136" t="s">
        <v>1138</v>
      </c>
      <c r="C2819" s="136" t="s">
        <v>1139</v>
      </c>
      <c r="D2819" s="136" t="s">
        <v>1140</v>
      </c>
      <c r="E2819" s="136" t="s">
        <v>1141</v>
      </c>
      <c r="F2819" s="136" t="s">
        <v>1142</v>
      </c>
      <c r="G2819" s="136" t="s">
        <v>1143</v>
      </c>
      <c r="H2819" s="136" t="s">
        <v>1144</v>
      </c>
      <c r="I2819" s="136" t="s">
        <v>1145</v>
      </c>
      <c r="J2819" s="136" t="s">
        <v>1146</v>
      </c>
      <c r="K2819" s="136" t="s">
        <v>1147</v>
      </c>
      <c r="L2819" s="136" t="s">
        <v>1148</v>
      </c>
      <c r="M2819" s="136" t="s">
        <v>1149</v>
      </c>
      <c r="N2819" s="136" t="s">
        <v>1150</v>
      </c>
      <c r="O2819" s="136" t="s">
        <v>1151</v>
      </c>
      <c r="P2819" s="136" t="s">
        <v>1152</v>
      </c>
      <c r="Q2819" s="136" t="s">
        <v>1153</v>
      </c>
      <c r="R2819" s="136" t="s">
        <v>1154</v>
      </c>
      <c r="S2819" s="136" t="s">
        <v>1155</v>
      </c>
      <c r="T2819" s="136" t="s">
        <v>1156</v>
      </c>
      <c r="U2819" s="136" t="s">
        <v>1157</v>
      </c>
      <c r="V2819" s="136" t="s">
        <v>1158</v>
      </c>
      <c r="W2819" s="136" t="s">
        <v>1159</v>
      </c>
      <c r="X2819" s="136" t="s">
        <v>1160</v>
      </c>
      <c r="Y2819" s="136" t="s">
        <v>1161</v>
      </c>
      <c r="Z2819" s="136" t="s">
        <v>1162</v>
      </c>
      <c r="AA2819" s="136" t="s">
        <v>1163</v>
      </c>
      <c r="AB2819" s="137" t="s">
        <v>156</v>
      </c>
      <c r="AC2819" s="137" t="s">
        <v>157</v>
      </c>
      <c r="AD2819" s="137" t="s">
        <v>158</v>
      </c>
      <c r="AE2819" s="137" t="s">
        <v>139</v>
      </c>
      <c r="AF2819" s="138" t="s">
        <v>140</v>
      </c>
      <c r="AG2819" s="138" t="s">
        <v>141</v>
      </c>
      <c r="AH2819" s="138" t="s">
        <v>142</v>
      </c>
      <c r="AI2819" s="138" t="s">
        <v>143</v>
      </c>
      <c r="AJ2819" s="139" t="s">
        <v>144</v>
      </c>
      <c r="AK2819" s="139" t="s">
        <v>145</v>
      </c>
      <c r="AL2819" s="139" t="s">
        <v>146</v>
      </c>
      <c r="AM2819" s="140" t="s">
        <v>147</v>
      </c>
      <c r="AN2819" s="140" t="s">
        <v>148</v>
      </c>
      <c r="AQ2819" t="str">
        <f>AQ2818</f>
        <v/>
      </c>
    </row>
    <row r="2820" spans="1:43" ht="14.25" customHeight="1" x14ac:dyDescent="0.25">
      <c r="A2820" s="99" t="s">
        <v>1164</v>
      </c>
      <c r="B2820" s="112">
        <f>'Run Rate'!E285</f>
        <v>0</v>
      </c>
      <c r="C2820" s="112">
        <f>'Run Rate'!F285</f>
        <v>0</v>
      </c>
      <c r="D2820" s="112">
        <f>'Run Rate'!G285</f>
        <v>0</v>
      </c>
      <c r="E2820" s="112">
        <f>'Run Rate'!H285</f>
        <v>0</v>
      </c>
      <c r="F2820" s="112">
        <f>'Run Rate'!I285</f>
        <v>0</v>
      </c>
      <c r="G2820" s="112">
        <f>'Run Rate'!J285</f>
        <v>0</v>
      </c>
      <c r="H2820" s="112">
        <f>'Run Rate'!K285</f>
        <v>0</v>
      </c>
      <c r="I2820" s="112">
        <f>'Run Rate'!L285</f>
        <v>0</v>
      </c>
      <c r="J2820" s="112">
        <f>'Run Rate'!M285</f>
        <v>0</v>
      </c>
      <c r="K2820" s="112">
        <f>'Run Rate'!N285</f>
        <v>0</v>
      </c>
      <c r="L2820" s="112">
        <f>'Run Rate'!O285</f>
        <v>0</v>
      </c>
      <c r="M2820" s="112">
        <f>'Run Rate'!P285</f>
        <v>0</v>
      </c>
      <c r="N2820" s="112">
        <f>'Run Rate'!Q285</f>
        <v>0</v>
      </c>
      <c r="O2820" s="112">
        <f>'Run Rate'!R285</f>
        <v>0</v>
      </c>
      <c r="P2820" s="112">
        <f>'Run Rate'!S285</f>
        <v>0</v>
      </c>
      <c r="Q2820" s="112">
        <f>'Run Rate'!T285</f>
        <v>0</v>
      </c>
      <c r="R2820" s="112">
        <f>'Run Rate'!U285</f>
        <v>0</v>
      </c>
      <c r="S2820" s="112">
        <f>'Run Rate'!V285</f>
        <v>9</v>
      </c>
      <c r="T2820" s="112">
        <f>'Run Rate'!W285</f>
        <v>27</v>
      </c>
      <c r="U2820" s="112">
        <f>'Run Rate'!X285</f>
        <v>23</v>
      </c>
      <c r="V2820" s="112">
        <f>'Run Rate'!Y285</f>
        <v>42</v>
      </c>
      <c r="W2820" s="112">
        <f>'Run Rate'!Z285</f>
        <v>48</v>
      </c>
      <c r="X2820" s="112">
        <f>'Run Rate'!AA285</f>
        <v>86</v>
      </c>
      <c r="Y2820" s="112">
        <f>'Run Rate'!AB285</f>
        <v>46</v>
      </c>
      <c r="Z2820" s="112">
        <f>'Run Rate'!AC285</f>
        <v>27</v>
      </c>
      <c r="AA2820" s="112">
        <f>'Run Rate'!AD285</f>
        <v>115</v>
      </c>
      <c r="AB2820" s="113">
        <v>86</v>
      </c>
      <c r="AC2820" s="112">
        <v>93</v>
      </c>
      <c r="AD2820" s="112">
        <v>99</v>
      </c>
      <c r="AE2820" s="112">
        <v>104</v>
      </c>
      <c r="AF2820" s="112">
        <v>109</v>
      </c>
      <c r="AG2820" s="112">
        <v>113</v>
      </c>
      <c r="AH2820" s="112">
        <v>116</v>
      </c>
      <c r="AI2820" s="112">
        <v>118</v>
      </c>
      <c r="AJ2820" s="112">
        <v>121</v>
      </c>
      <c r="AK2820" s="112">
        <v>123</v>
      </c>
      <c r="AL2820" s="112">
        <v>124</v>
      </c>
      <c r="AM2820" s="112">
        <v>126</v>
      </c>
      <c r="AN2820" s="112">
        <v>127</v>
      </c>
      <c r="AQ2820" t="str">
        <f>AQ2818</f>
        <v/>
      </c>
    </row>
    <row r="2821" spans="1:43" ht="14.25" customHeight="1" x14ac:dyDescent="0.25">
      <c r="A2821" s="99" t="s">
        <v>1165</v>
      </c>
      <c r="B2821" s="114"/>
      <c r="C2821" s="114"/>
      <c r="D2821" s="114"/>
      <c r="E2821" s="114"/>
      <c r="F2821" s="114"/>
      <c r="G2821" s="114"/>
      <c r="H2821" s="114"/>
      <c r="I2821" s="114"/>
      <c r="J2821" s="114"/>
      <c r="K2821" s="114"/>
      <c r="L2821" s="114"/>
      <c r="M2821" s="114"/>
      <c r="N2821" s="114"/>
      <c r="O2821" s="114"/>
      <c r="P2821" s="114"/>
      <c r="Q2821" s="114"/>
      <c r="R2821" s="114"/>
      <c r="S2821" s="114"/>
      <c r="T2821" s="114"/>
      <c r="U2821" s="114"/>
      <c r="V2821" s="114"/>
      <c r="W2821" s="115"/>
      <c r="X2821" s="115"/>
      <c r="Y2821" s="115"/>
      <c r="Z2821" s="115"/>
      <c r="AA2821" s="112" t="s">
        <v>1166</v>
      </c>
      <c r="AB2821" s="113"/>
      <c r="AC2821" s="112"/>
      <c r="AD2821" s="112"/>
      <c r="AE2821" s="112"/>
      <c r="AF2821" s="112"/>
      <c r="AG2821" s="112"/>
      <c r="AH2821" s="112"/>
      <c r="AI2821" s="112"/>
      <c r="AJ2821" s="112"/>
      <c r="AK2821" s="112"/>
      <c r="AL2821" s="112"/>
      <c r="AM2821" s="112"/>
      <c r="AN2821" s="112"/>
      <c r="AQ2821" t="str">
        <f>AQ2818</f>
        <v/>
      </c>
    </row>
    <row r="2822" spans="1:43" ht="14.25" customHeight="1" x14ac:dyDescent="0.25">
      <c r="A2822" s="99" t="s">
        <v>1167</v>
      </c>
      <c r="B2822" s="114"/>
      <c r="C2822" s="114"/>
      <c r="D2822" s="114"/>
      <c r="E2822" s="114"/>
      <c r="F2822" s="114"/>
      <c r="G2822" s="114"/>
      <c r="H2822" s="114"/>
      <c r="I2822" s="114"/>
      <c r="J2822" s="114"/>
      <c r="K2822" s="114"/>
      <c r="L2822" s="114"/>
      <c r="M2822" s="114"/>
      <c r="N2822" s="114"/>
      <c r="O2822" s="114"/>
      <c r="P2822" s="114"/>
      <c r="Q2822" s="114"/>
      <c r="R2822" s="114"/>
      <c r="S2822" s="114"/>
      <c r="T2822" s="114"/>
      <c r="U2822" s="114"/>
      <c r="V2822" s="114"/>
      <c r="W2822" s="115"/>
      <c r="X2822" s="116"/>
      <c r="Y2822" s="117"/>
      <c r="Z2822" s="115"/>
      <c r="AA2822" s="112" t="s">
        <v>1168</v>
      </c>
      <c r="AB2822" s="113">
        <f>'Demand Input VP'!B1414</f>
        <v>0</v>
      </c>
      <c r="AC2822" s="112">
        <f>'Demand Input VP'!C1414</f>
        <v>0</v>
      </c>
      <c r="AD2822" s="112">
        <f>'Demand Input VP'!D1414</f>
        <v>0</v>
      </c>
      <c r="AE2822" s="112">
        <f>'Demand Input VP'!E1414</f>
        <v>0</v>
      </c>
      <c r="AF2822" s="112">
        <f>'Demand Input VP'!F1414</f>
        <v>0</v>
      </c>
      <c r="AG2822" s="112">
        <f>'Demand Input VP'!G1414</f>
        <v>0</v>
      </c>
      <c r="AH2822" s="112">
        <f>'Demand Input VP'!H1414</f>
        <v>0</v>
      </c>
      <c r="AI2822" s="112">
        <f>'Demand Input VP'!I1414</f>
        <v>0</v>
      </c>
      <c r="AJ2822" s="112">
        <f>'Demand Input VP'!J1414</f>
        <v>0</v>
      </c>
      <c r="AK2822" s="112">
        <f>'Demand Input VP'!K1414</f>
        <v>0</v>
      </c>
      <c r="AL2822" s="112">
        <f>'Demand Input VP'!L1414</f>
        <v>0</v>
      </c>
      <c r="AM2822" s="112">
        <f>'Demand Input VP'!M1414</f>
        <v>0</v>
      </c>
      <c r="AN2822" s="112">
        <f>'Demand Input VP'!N1414</f>
        <v>0</v>
      </c>
      <c r="AQ2822" t="str">
        <f>AQ2818</f>
        <v/>
      </c>
    </row>
    <row r="2823" spans="1:43" ht="14.25" customHeight="1" x14ac:dyDescent="0.25">
      <c r="A2823" s="99" t="s">
        <v>1169</v>
      </c>
      <c r="B2823" s="118"/>
      <c r="C2823" s="118"/>
      <c r="D2823" s="118"/>
      <c r="E2823" s="118"/>
      <c r="F2823" s="118"/>
      <c r="G2823" s="118"/>
      <c r="H2823" s="118"/>
      <c r="I2823" s="118"/>
      <c r="J2823" s="118"/>
      <c r="K2823" s="118"/>
      <c r="L2823" s="118"/>
      <c r="M2823" s="118"/>
      <c r="N2823" s="118"/>
      <c r="O2823" s="118"/>
      <c r="P2823" s="118"/>
      <c r="Q2823" s="118"/>
      <c r="R2823" s="118"/>
      <c r="S2823" s="118"/>
      <c r="T2823" s="118"/>
      <c r="U2823" s="118"/>
      <c r="V2823" s="118"/>
      <c r="W2823" s="115"/>
      <c r="X2823" s="116"/>
      <c r="Y2823" s="117"/>
      <c r="Z2823" s="119"/>
      <c r="AA2823" s="120" t="s">
        <v>1170</v>
      </c>
      <c r="AB2823" s="121">
        <f>'Demand Input VP'!B1413</f>
        <v>0</v>
      </c>
      <c r="AC2823" s="120">
        <f>'Demand Input VP'!C1413</f>
        <v>0</v>
      </c>
      <c r="AD2823" s="120">
        <f>'Demand Input VP'!D1413</f>
        <v>0</v>
      </c>
      <c r="AE2823" s="120">
        <f>'Demand Input VP'!E1413</f>
        <v>0</v>
      </c>
      <c r="AF2823" s="120">
        <f>'Demand Input VP'!F1413</f>
        <v>0</v>
      </c>
      <c r="AG2823" s="120">
        <f>'Demand Input VP'!G1413</f>
        <v>0</v>
      </c>
      <c r="AH2823" s="120">
        <f>'Demand Input VP'!H1413</f>
        <v>0</v>
      </c>
      <c r="AI2823" s="120">
        <f>'Demand Input VP'!I1413</f>
        <v>0</v>
      </c>
      <c r="AJ2823" s="120">
        <f>'Demand Input VP'!J1413</f>
        <v>0</v>
      </c>
      <c r="AK2823" s="120">
        <f>'Demand Input VP'!K1413</f>
        <v>0</v>
      </c>
      <c r="AL2823" s="120">
        <f>'Demand Input VP'!L1413</f>
        <v>0</v>
      </c>
      <c r="AM2823" s="120">
        <f>'Demand Input VP'!M1413</f>
        <v>0</v>
      </c>
      <c r="AN2823" s="120">
        <f>'Demand Input VP'!N1413</f>
        <v>0</v>
      </c>
      <c r="AQ2823" t="str">
        <f>AQ2818</f>
        <v/>
      </c>
    </row>
    <row r="2824" spans="1:43" ht="14.25" customHeight="1" x14ac:dyDescent="0.25">
      <c r="A2824" s="1"/>
      <c r="B2824" s="122"/>
      <c r="C2824" s="122"/>
      <c r="D2824" s="122"/>
      <c r="E2824" s="122"/>
      <c r="F2824" s="122"/>
      <c r="G2824" s="122"/>
      <c r="H2824" s="122"/>
      <c r="I2824" s="122"/>
      <c r="J2824" s="122"/>
      <c r="K2824" s="122"/>
      <c r="L2824" s="122"/>
      <c r="M2824" s="122"/>
      <c r="N2824" s="122"/>
      <c r="O2824" s="122"/>
      <c r="P2824" s="122"/>
      <c r="Q2824" s="122"/>
      <c r="R2824" s="122"/>
      <c r="S2824" s="122"/>
      <c r="T2824" s="122"/>
      <c r="U2824" s="122"/>
      <c r="V2824" s="122"/>
      <c r="W2824" s="123"/>
      <c r="X2824" s="116"/>
      <c r="Y2824" s="117"/>
      <c r="Z2824" s="123"/>
      <c r="AA2824" s="112" t="s">
        <v>1171</v>
      </c>
      <c r="AB2824" s="113">
        <f>'Demand Input MP'!B1414</f>
        <v>0</v>
      </c>
      <c r="AC2824" s="112">
        <f>'Demand Input MP'!C1414</f>
        <v>0</v>
      </c>
      <c r="AD2824" s="112">
        <f>'Demand Input MP'!D1414</f>
        <v>0</v>
      </c>
      <c r="AE2824" s="112">
        <f>'Demand Input MP'!E1414</f>
        <v>0</v>
      </c>
      <c r="AF2824" s="112">
        <f>'Demand Input MP'!F1414</f>
        <v>0</v>
      </c>
      <c r="AG2824" s="112">
        <f>'Demand Input MP'!G1414</f>
        <v>0</v>
      </c>
      <c r="AH2824" s="112">
        <f>'Demand Input MP'!H1414</f>
        <v>0</v>
      </c>
      <c r="AI2824" s="112">
        <f>'Demand Input MP'!I1414</f>
        <v>0</v>
      </c>
      <c r="AJ2824" s="112">
        <f>'Demand Input MP'!J1414</f>
        <v>0</v>
      </c>
      <c r="AK2824" s="112">
        <f>'Demand Input MP'!K1414</f>
        <v>0</v>
      </c>
      <c r="AL2824" s="112">
        <f>'Demand Input MP'!L1414</f>
        <v>0</v>
      </c>
      <c r="AM2824" s="112">
        <f>'Demand Input MP'!M1414</f>
        <v>0</v>
      </c>
      <c r="AN2824" s="112">
        <f>'Demand Input MP'!N1414</f>
        <v>0</v>
      </c>
      <c r="AQ2824" t="str">
        <f>AQ2818</f>
        <v/>
      </c>
    </row>
    <row r="2825" spans="1:43" ht="14.25" customHeight="1" x14ac:dyDescent="0.25">
      <c r="A2825" s="1"/>
      <c r="B2825" s="122"/>
      <c r="C2825" s="122"/>
      <c r="D2825" s="122"/>
      <c r="E2825" s="122"/>
      <c r="F2825" s="122"/>
      <c r="G2825" s="122"/>
      <c r="H2825" s="122"/>
      <c r="I2825" s="122"/>
      <c r="J2825" s="122"/>
      <c r="K2825" s="122"/>
      <c r="L2825" s="122"/>
      <c r="M2825" s="122"/>
      <c r="N2825" s="122"/>
      <c r="O2825" s="122"/>
      <c r="P2825" s="122"/>
      <c r="Q2825" s="122"/>
      <c r="R2825" s="122"/>
      <c r="S2825" s="122"/>
      <c r="T2825" s="122"/>
      <c r="U2825" s="122"/>
      <c r="V2825" s="124" t="s">
        <v>91</v>
      </c>
      <c r="W2825" s="125">
        <f>IFERROR(IF(SUM('Run Rate History'!E285:AD285)&gt;0,(SUMPRODUCT((B2820:AA2820&gt;=PERCENTILE(B2820:AA2820,0.1))*(B2820:AA2820&lt;=PERCENTILE(B2820:AA2820,0.9))*B2820:AA2820)+SUMPRODUCT(('Run Rate History'!E285:AD285&gt;=PERCENTILE(B2820:AA2820,0.1))*('Run Rate History'!E285:AD285&lt;=PERCENTILE(B2820:AA2820,0.9))*'Run Rate History'!E285:AD285))/(SUMPRODUCT((B2820:AA2820&gt;=PERCENTILE(B2820:AA2820,0.1))*(B2820:AA2820&lt;=PERCENTILE(B2820:AA2820,0.9))*1)+SUMPRODUCT(('Run Rate History'!E285:AD285&gt;=PERCENTILE(B2820:AA2820,0.1))*('Run Rate History'!E285:AD285&lt;=PERCENTILE(B2820:AA2820,0.9))*1)),TRIMMEAN(B2820:AA2820,0.15)),0)</f>
        <v>12.833333333333334</v>
      </c>
      <c r="X2825" s="126" t="s">
        <v>1172</v>
      </c>
      <c r="Y2825" s="127">
        <f>SUM(B2820:AA2820)/26</f>
        <v>16.26923076923077</v>
      </c>
      <c r="Z2825" s="128"/>
      <c r="AA2825" s="112" t="s">
        <v>1173</v>
      </c>
      <c r="AB2825" s="113">
        <f>'Demand Input MP'!B1413</f>
        <v>0</v>
      </c>
      <c r="AC2825" s="112">
        <f>'Demand Input MP'!C1413</f>
        <v>0</v>
      </c>
      <c r="AD2825" s="112">
        <f>'Demand Input MP'!D1413</f>
        <v>0</v>
      </c>
      <c r="AE2825" s="112">
        <f>'Demand Input MP'!E1413</f>
        <v>0</v>
      </c>
      <c r="AF2825" s="112">
        <f>'Demand Input MP'!F1413</f>
        <v>0</v>
      </c>
      <c r="AG2825" s="112">
        <f>'Demand Input MP'!G1413</f>
        <v>0</v>
      </c>
      <c r="AH2825" s="112">
        <f>'Demand Input MP'!H1413</f>
        <v>0</v>
      </c>
      <c r="AI2825" s="112">
        <f>'Demand Input MP'!I1413</f>
        <v>0</v>
      </c>
      <c r="AJ2825" s="112">
        <f>'Demand Input MP'!J1413</f>
        <v>0</v>
      </c>
      <c r="AK2825" s="112">
        <f>'Demand Input MP'!K1413</f>
        <v>0</v>
      </c>
      <c r="AL2825" s="112">
        <f>'Demand Input MP'!L1413</f>
        <v>0</v>
      </c>
      <c r="AM2825" s="112">
        <f>'Demand Input MP'!M1413</f>
        <v>0</v>
      </c>
      <c r="AN2825" s="112">
        <f>'Demand Input MP'!N1413</f>
        <v>0</v>
      </c>
      <c r="AQ2825" t="str">
        <f>AQ2818</f>
        <v/>
      </c>
    </row>
    <row r="2826" spans="1:43" ht="14.25" customHeight="1" x14ac:dyDescent="0.25">
      <c r="A2826" s="1"/>
      <c r="B2826" s="122"/>
      <c r="C2826" s="122"/>
      <c r="D2826" s="122"/>
      <c r="E2826" s="122"/>
      <c r="F2826" s="122"/>
      <c r="G2826" s="122"/>
      <c r="H2826" s="122"/>
      <c r="I2826" s="122"/>
      <c r="J2826" s="122"/>
      <c r="K2826" s="122"/>
      <c r="L2826" s="122"/>
      <c r="M2826" s="122"/>
      <c r="N2826" s="122"/>
      <c r="O2826" s="122"/>
      <c r="P2826" s="122"/>
      <c r="Q2826" s="122"/>
      <c r="R2826" s="122"/>
      <c r="S2826" s="122"/>
      <c r="T2826" s="122"/>
      <c r="U2826" s="122"/>
      <c r="V2826" s="124" t="s">
        <v>94</v>
      </c>
      <c r="W2826" s="125">
        <f>IFERROR((1*MIN(MAX(X2820,0.5*IF(SUM('Run Rate History'!E285:AD285)&gt;0,(MEDIAN(IF(B2820:AA2820&gt;0,B2820:AA2820))+MEDIAN(IF('Run Rate History'!E285:AD285&gt;0,'Run Rate History'!E285:AD285)))/2,MEDIAN(IF(B2820:AA2820&gt;0,B2820:AA2820)))),2*IF(SUM('Run Rate History'!E285:AD285)&gt;0,(MEDIAN(IF(B2820:AA2820&gt;0,B2820:AA2820))+MEDIAN(IF('Run Rate History'!E285:AD285&gt;0,'Run Rate History'!E285:AD285)))/2,MEDIAN(IF(B2820:AA2820&gt;0,B2820:AA2820))))+2*MIN(MAX(Y2820,0.5*IF(SUM('Run Rate History'!E285:AD285)&gt;0,(MEDIAN(IF(B2820:AA2820&gt;0,B2820:AA2820))+MEDIAN(IF('Run Rate History'!E285:AD285&gt;0,'Run Rate History'!E285:AD285)))/2,MEDIAN(IF(B2820:AA2820&gt;0,B2820:AA2820)))),2*IF(SUM('Run Rate History'!E285:AD285)&gt;0,(MEDIAN(IF(B2820:AA2820&gt;0,B2820:AA2820))+MEDIAN(IF('Run Rate History'!E285:AD285&gt;0,'Run Rate History'!E285:AD285)))/2,MEDIAN(IF(B2820:AA2820&gt;0,B2820:AA2820))))+3*MIN(MAX(Z2820,0.5*IF(SUM('Run Rate History'!E285:AD285)&gt;0,(MEDIAN(IF(B2820:AA2820&gt;0,B2820:AA2820))+MEDIAN(IF('Run Rate History'!E285:AD285&gt;0,'Run Rate History'!E285:AD285)))/2,MEDIAN(IF(B2820:AA2820&gt;0,B2820:AA2820)))),2*IF(SUM('Run Rate History'!E285:AD285)&gt;0,(MEDIAN(IF(B2820:AA2820&gt;0,B2820:AA2820))+MEDIAN(IF('Run Rate History'!E285:AD285&gt;0,'Run Rate History'!E285:AD285)))/2,MEDIAN(IF(B2820:AA2820&gt;0,B2820:AA2820))))+4*MIN(MAX(AA2820,0.5*IF(SUM('Run Rate History'!E285:AD285)&gt;0,(MEDIAN(IF(B2820:AA2820&gt;0,B2820:AA2820))+MEDIAN(IF('Run Rate History'!E285:AD285&gt;0,'Run Rate History'!E285:AD285)))/2,MEDIAN(IF(B2820:AA2820&gt;0,B2820:AA2820)))),2*IF(SUM('Run Rate History'!E285:AD285)&gt;0,(MEDIAN(IF(B2820:AA2820&gt;0,B2820:AA2820))+MEDIAN(IF('Run Rate History'!E285:AD285&gt;0,'Run Rate History'!E285:AD285)))/2,MEDIAN(IF(B2820:AA2820&gt;0,B2820:AA2820)))))/10,0)</f>
        <v>0</v>
      </c>
      <c r="X2826" s="129" t="s">
        <v>1174</v>
      </c>
      <c r="Y2826" s="130">
        <f>IFERROR(VLOOKUP(A2818,'Stanje zaliha'!A:E,5,FALSE()),0)</f>
        <v>2359</v>
      </c>
      <c r="Z2826" s="131"/>
      <c r="AA2826" s="113" t="s">
        <v>1175</v>
      </c>
      <c r="AB2826" s="118">
        <f t="shared" ref="AB2826:AN2826" si="562">SUM(AB2822:AB2825)</f>
        <v>0</v>
      </c>
      <c r="AC2826" s="118">
        <f t="shared" si="562"/>
        <v>0</v>
      </c>
      <c r="AD2826" s="118">
        <f t="shared" si="562"/>
        <v>0</v>
      </c>
      <c r="AE2826" s="118">
        <f t="shared" si="562"/>
        <v>0</v>
      </c>
      <c r="AF2826" s="118">
        <f t="shared" si="562"/>
        <v>0</v>
      </c>
      <c r="AG2826" s="118">
        <f t="shared" si="562"/>
        <v>0</v>
      </c>
      <c r="AH2826" s="118">
        <f t="shared" si="562"/>
        <v>0</v>
      </c>
      <c r="AI2826" s="118">
        <f t="shared" si="562"/>
        <v>0</v>
      </c>
      <c r="AJ2826" s="118">
        <f t="shared" si="562"/>
        <v>0</v>
      </c>
      <c r="AK2826" s="118">
        <f t="shared" si="562"/>
        <v>0</v>
      </c>
      <c r="AL2826" s="118">
        <f t="shared" si="562"/>
        <v>0</v>
      </c>
      <c r="AM2826" s="118">
        <f t="shared" si="562"/>
        <v>0</v>
      </c>
      <c r="AN2826" s="118">
        <f t="shared" si="562"/>
        <v>0</v>
      </c>
      <c r="AQ2826" t="str">
        <f>AQ2818</f>
        <v/>
      </c>
    </row>
    <row r="2827" spans="1:43" ht="14.25" customHeight="1" x14ac:dyDescent="0.25">
      <c r="A2827" s="1"/>
      <c r="B2827" s="122"/>
      <c r="C2827" s="122"/>
      <c r="D2827" s="122"/>
      <c r="E2827" s="122"/>
      <c r="F2827" s="122"/>
      <c r="G2827" s="122"/>
      <c r="H2827" s="122"/>
      <c r="I2827" s="122"/>
      <c r="J2827" s="122"/>
      <c r="K2827" s="122"/>
      <c r="L2827" s="122"/>
      <c r="M2827" s="122"/>
      <c r="N2827" s="122"/>
      <c r="O2827" s="122"/>
      <c r="P2827" s="122"/>
      <c r="Q2827" s="122"/>
      <c r="R2827" s="122"/>
      <c r="S2827" s="122"/>
      <c r="T2827" s="122"/>
      <c r="U2827" s="122"/>
      <c r="V2827" s="124" t="s">
        <v>95</v>
      </c>
      <c r="W2827" s="125">
        <f>IFERROR(0.6*W2826+0.4*W2825,0)</f>
        <v>5.1333333333333337</v>
      </c>
      <c r="X2827" s="132" t="s">
        <v>1176</v>
      </c>
      <c r="Y2827" s="133">
        <f>IFERROR(SUMIF('Popis poslanih narudžbi'!A:A,A2818,'Popis poslanih narudžbi'!C:C),0)</f>
        <v>0</v>
      </c>
      <c r="Z2827" s="131"/>
      <c r="AA2827" s="134" t="s">
        <v>1177</v>
      </c>
      <c r="AB2827" s="118">
        <f t="shared" ref="AB2827:AN2827" si="563">AB2820+AB2826</f>
        <v>86</v>
      </c>
      <c r="AC2827" s="118">
        <f t="shared" si="563"/>
        <v>93</v>
      </c>
      <c r="AD2827" s="118">
        <f t="shared" si="563"/>
        <v>99</v>
      </c>
      <c r="AE2827" s="118">
        <f t="shared" si="563"/>
        <v>104</v>
      </c>
      <c r="AF2827" s="118">
        <f t="shared" si="563"/>
        <v>109</v>
      </c>
      <c r="AG2827" s="118">
        <f t="shared" si="563"/>
        <v>113</v>
      </c>
      <c r="AH2827" s="118">
        <f t="shared" si="563"/>
        <v>116</v>
      </c>
      <c r="AI2827" s="118">
        <f t="shared" si="563"/>
        <v>118</v>
      </c>
      <c r="AJ2827" s="118">
        <f t="shared" si="563"/>
        <v>121</v>
      </c>
      <c r="AK2827" s="118">
        <f t="shared" si="563"/>
        <v>123</v>
      </c>
      <c r="AL2827" s="118">
        <f t="shared" si="563"/>
        <v>124</v>
      </c>
      <c r="AM2827" s="118">
        <f t="shared" si="563"/>
        <v>126</v>
      </c>
      <c r="AN2827" s="118">
        <f t="shared" si="563"/>
        <v>127</v>
      </c>
      <c r="AQ2827" t="str">
        <f>AQ2818</f>
        <v/>
      </c>
    </row>
    <row r="2828" spans="1:43" ht="14.25" customHeight="1" x14ac:dyDescent="0.25">
      <c r="A2828" s="107" t="str">
        <f>'Run Rate'!A286</f>
        <v>POL12872</v>
      </c>
      <c r="B2828" s="135" t="str">
        <f>'Run Rate'!B286</f>
        <v>Polleo Sport StormX Pre-Workout 400g Sour Gummy Bear</v>
      </c>
      <c r="C2828" s="135" t="str">
        <f>'Run Rate'!C286</f>
        <v>SPORTSKA PREHRANA</v>
      </c>
      <c r="D2828" s="135" t="str">
        <f>'Run Rate'!D286</f>
        <v>02 SILVER</v>
      </c>
      <c r="E2828" s="122"/>
      <c r="F2828" s="122"/>
      <c r="G2828" s="122"/>
      <c r="H2828" s="122"/>
      <c r="I2828" s="122"/>
      <c r="J2828" s="122"/>
      <c r="K2828" s="122"/>
      <c r="L2828" s="122"/>
      <c r="M2828" s="122"/>
      <c r="N2828" s="122"/>
      <c r="O2828" s="122"/>
      <c r="P2828" s="122"/>
      <c r="Q2828" s="122"/>
      <c r="R2828" s="122"/>
      <c r="S2828" s="122"/>
      <c r="T2828" s="122"/>
      <c r="U2828" s="122"/>
      <c r="V2828" s="122"/>
      <c r="W2828" s="122"/>
      <c r="X2828" s="122"/>
      <c r="Y2828" s="122"/>
      <c r="Z2828" s="122"/>
      <c r="AA2828" s="122"/>
      <c r="AB2828" s="122"/>
      <c r="AC2828" s="122"/>
      <c r="AD2828" s="122"/>
      <c r="AE2828" s="122"/>
      <c r="AF2828" s="122"/>
      <c r="AG2828" s="122"/>
      <c r="AH2828" s="122"/>
      <c r="AI2828" s="122"/>
      <c r="AJ2828" s="122"/>
      <c r="AK2828" s="122"/>
      <c r="AL2828" s="122"/>
      <c r="AM2828" s="122"/>
      <c r="AN2828" s="122"/>
      <c r="AQ2828" t="str">
        <f>IF(AND(OR($B$1="ALL",$B$1=C2828),OR($E$1="ALL",$E$1=D2828),OR($B$2="ALL",$B$2=A2828),OR($E$2="ALL",IFERROR(SEARCH($E$2,B2828),0)&gt;0)),"MATCH","")</f>
        <v/>
      </c>
    </row>
    <row r="2829" spans="1:43" ht="14.25" customHeight="1" x14ac:dyDescent="0.25">
      <c r="A2829" s="108" t="s">
        <v>1137</v>
      </c>
      <c r="B2829" s="136" t="s">
        <v>1138</v>
      </c>
      <c r="C2829" s="136" t="s">
        <v>1139</v>
      </c>
      <c r="D2829" s="136" t="s">
        <v>1140</v>
      </c>
      <c r="E2829" s="136" t="s">
        <v>1141</v>
      </c>
      <c r="F2829" s="136" t="s">
        <v>1142</v>
      </c>
      <c r="G2829" s="136" t="s">
        <v>1143</v>
      </c>
      <c r="H2829" s="136" t="s">
        <v>1144</v>
      </c>
      <c r="I2829" s="136" t="s">
        <v>1145</v>
      </c>
      <c r="J2829" s="136" t="s">
        <v>1146</v>
      </c>
      <c r="K2829" s="136" t="s">
        <v>1147</v>
      </c>
      <c r="L2829" s="136" t="s">
        <v>1148</v>
      </c>
      <c r="M2829" s="136" t="s">
        <v>1149</v>
      </c>
      <c r="N2829" s="136" t="s">
        <v>1150</v>
      </c>
      <c r="O2829" s="136" t="s">
        <v>1151</v>
      </c>
      <c r="P2829" s="136" t="s">
        <v>1152</v>
      </c>
      <c r="Q2829" s="136" t="s">
        <v>1153</v>
      </c>
      <c r="R2829" s="136" t="s">
        <v>1154</v>
      </c>
      <c r="S2829" s="136" t="s">
        <v>1155</v>
      </c>
      <c r="T2829" s="136" t="s">
        <v>1156</v>
      </c>
      <c r="U2829" s="136" t="s">
        <v>1157</v>
      </c>
      <c r="V2829" s="136" t="s">
        <v>1158</v>
      </c>
      <c r="W2829" s="136" t="s">
        <v>1159</v>
      </c>
      <c r="X2829" s="136" t="s">
        <v>1160</v>
      </c>
      <c r="Y2829" s="136" t="s">
        <v>1161</v>
      </c>
      <c r="Z2829" s="136" t="s">
        <v>1162</v>
      </c>
      <c r="AA2829" s="136" t="s">
        <v>1163</v>
      </c>
      <c r="AB2829" s="137" t="s">
        <v>156</v>
      </c>
      <c r="AC2829" s="137" t="s">
        <v>157</v>
      </c>
      <c r="AD2829" s="137" t="s">
        <v>158</v>
      </c>
      <c r="AE2829" s="137" t="s">
        <v>139</v>
      </c>
      <c r="AF2829" s="138" t="s">
        <v>140</v>
      </c>
      <c r="AG2829" s="138" t="s">
        <v>141</v>
      </c>
      <c r="AH2829" s="138" t="s">
        <v>142</v>
      </c>
      <c r="AI2829" s="138" t="s">
        <v>143</v>
      </c>
      <c r="AJ2829" s="139" t="s">
        <v>144</v>
      </c>
      <c r="AK2829" s="139" t="s">
        <v>145</v>
      </c>
      <c r="AL2829" s="139" t="s">
        <v>146</v>
      </c>
      <c r="AM2829" s="140" t="s">
        <v>147</v>
      </c>
      <c r="AN2829" s="140" t="s">
        <v>148</v>
      </c>
      <c r="AQ2829" t="str">
        <f>AQ2828</f>
        <v/>
      </c>
    </row>
    <row r="2830" spans="1:43" ht="14.25" customHeight="1" x14ac:dyDescent="0.25">
      <c r="A2830" s="99" t="s">
        <v>1164</v>
      </c>
      <c r="B2830" s="112">
        <f>'Run Rate'!E286</f>
        <v>0</v>
      </c>
      <c r="C2830" s="112">
        <f>'Run Rate'!F286</f>
        <v>0</v>
      </c>
      <c r="D2830" s="112">
        <f>'Run Rate'!G286</f>
        <v>0</v>
      </c>
      <c r="E2830" s="112">
        <f>'Run Rate'!H286</f>
        <v>0</v>
      </c>
      <c r="F2830" s="112">
        <f>'Run Rate'!I286</f>
        <v>0</v>
      </c>
      <c r="G2830" s="112">
        <f>'Run Rate'!J286</f>
        <v>0</v>
      </c>
      <c r="H2830" s="112">
        <f>'Run Rate'!K286</f>
        <v>0</v>
      </c>
      <c r="I2830" s="112">
        <f>'Run Rate'!L286</f>
        <v>0</v>
      </c>
      <c r="J2830" s="112">
        <f>'Run Rate'!M286</f>
        <v>0</v>
      </c>
      <c r="K2830" s="112">
        <f>'Run Rate'!N286</f>
        <v>0</v>
      </c>
      <c r="L2830" s="112">
        <f>'Run Rate'!O286</f>
        <v>0</v>
      </c>
      <c r="M2830" s="112">
        <f>'Run Rate'!P286</f>
        <v>0</v>
      </c>
      <c r="N2830" s="112">
        <f>'Run Rate'!Q286</f>
        <v>0</v>
      </c>
      <c r="O2830" s="112">
        <f>'Run Rate'!R286</f>
        <v>0</v>
      </c>
      <c r="P2830" s="112">
        <f>'Run Rate'!S286</f>
        <v>0</v>
      </c>
      <c r="Q2830" s="112">
        <f>'Run Rate'!T286</f>
        <v>0</v>
      </c>
      <c r="R2830" s="112">
        <f>'Run Rate'!U286</f>
        <v>0</v>
      </c>
      <c r="S2830" s="112">
        <f>'Run Rate'!V286</f>
        <v>1</v>
      </c>
      <c r="T2830" s="112">
        <f>'Run Rate'!W286</f>
        <v>9</v>
      </c>
      <c r="U2830" s="112">
        <f>'Run Rate'!X286</f>
        <v>30</v>
      </c>
      <c r="V2830" s="112">
        <f>'Run Rate'!Y286</f>
        <v>30</v>
      </c>
      <c r="W2830" s="112">
        <f>'Run Rate'!Z286</f>
        <v>40</v>
      </c>
      <c r="X2830" s="112">
        <f>'Run Rate'!AA286</f>
        <v>35</v>
      </c>
      <c r="Y2830" s="112">
        <f>'Run Rate'!AB286</f>
        <v>12</v>
      </c>
      <c r="Z2830" s="112">
        <f>'Run Rate'!AC286</f>
        <v>6</v>
      </c>
      <c r="AA2830" s="112">
        <f>'Run Rate'!AD286</f>
        <v>5</v>
      </c>
      <c r="AB2830" s="113">
        <v>14</v>
      </c>
      <c r="AC2830" s="112">
        <v>14</v>
      </c>
      <c r="AD2830" s="112">
        <v>14</v>
      </c>
      <c r="AE2830" s="112">
        <v>14</v>
      </c>
      <c r="AF2830" s="112">
        <v>14</v>
      </c>
      <c r="AG2830" s="112">
        <v>14</v>
      </c>
      <c r="AH2830" s="112">
        <v>14</v>
      </c>
      <c r="AI2830" s="112">
        <v>14</v>
      </c>
      <c r="AJ2830" s="112">
        <v>14</v>
      </c>
      <c r="AK2830" s="112">
        <v>14</v>
      </c>
      <c r="AL2830" s="112">
        <v>14</v>
      </c>
      <c r="AM2830" s="112">
        <v>14</v>
      </c>
      <c r="AN2830" s="112">
        <v>14</v>
      </c>
      <c r="AQ2830" t="str">
        <f>AQ2828</f>
        <v/>
      </c>
    </row>
    <row r="2831" spans="1:43" ht="14.25" customHeight="1" x14ac:dyDescent="0.25">
      <c r="A2831" s="99" t="s">
        <v>1165</v>
      </c>
      <c r="B2831" s="114"/>
      <c r="C2831" s="114"/>
      <c r="D2831" s="114"/>
      <c r="E2831" s="114"/>
      <c r="F2831" s="114"/>
      <c r="G2831" s="114"/>
      <c r="H2831" s="114"/>
      <c r="I2831" s="114"/>
      <c r="J2831" s="114"/>
      <c r="K2831" s="114"/>
      <c r="L2831" s="114"/>
      <c r="M2831" s="114"/>
      <c r="N2831" s="114"/>
      <c r="O2831" s="114"/>
      <c r="P2831" s="114"/>
      <c r="Q2831" s="114"/>
      <c r="R2831" s="114"/>
      <c r="S2831" s="114"/>
      <c r="T2831" s="114"/>
      <c r="U2831" s="114"/>
      <c r="V2831" s="114"/>
      <c r="W2831" s="115"/>
      <c r="X2831" s="115"/>
      <c r="Y2831" s="115"/>
      <c r="Z2831" s="115"/>
      <c r="AA2831" s="112" t="s">
        <v>1166</v>
      </c>
      <c r="AB2831" s="113"/>
      <c r="AC2831" s="112"/>
      <c r="AD2831" s="112"/>
      <c r="AE2831" s="112"/>
      <c r="AF2831" s="112"/>
      <c r="AG2831" s="112"/>
      <c r="AH2831" s="112"/>
      <c r="AI2831" s="112"/>
      <c r="AJ2831" s="112"/>
      <c r="AK2831" s="112"/>
      <c r="AL2831" s="112"/>
      <c r="AM2831" s="112"/>
      <c r="AN2831" s="112"/>
      <c r="AQ2831" t="str">
        <f>AQ2828</f>
        <v/>
      </c>
    </row>
    <row r="2832" spans="1:43" ht="14.25" customHeight="1" x14ac:dyDescent="0.25">
      <c r="A2832" s="99" t="s">
        <v>1167</v>
      </c>
      <c r="B2832" s="114"/>
      <c r="C2832" s="114"/>
      <c r="D2832" s="114"/>
      <c r="E2832" s="114"/>
      <c r="F2832" s="114"/>
      <c r="G2832" s="114"/>
      <c r="H2832" s="114"/>
      <c r="I2832" s="114"/>
      <c r="J2832" s="114"/>
      <c r="K2832" s="114"/>
      <c r="L2832" s="114"/>
      <c r="M2832" s="114"/>
      <c r="N2832" s="114"/>
      <c r="O2832" s="114"/>
      <c r="P2832" s="114"/>
      <c r="Q2832" s="114"/>
      <c r="R2832" s="114"/>
      <c r="S2832" s="114"/>
      <c r="T2832" s="114"/>
      <c r="U2832" s="114"/>
      <c r="V2832" s="114"/>
      <c r="W2832" s="115"/>
      <c r="X2832" s="116"/>
      <c r="Y2832" s="117"/>
      <c r="Z2832" s="115"/>
      <c r="AA2832" s="112" t="s">
        <v>1168</v>
      </c>
      <c r="AB2832" s="113">
        <f>'Demand Input VP'!B1419</f>
        <v>0</v>
      </c>
      <c r="AC2832" s="112">
        <f>'Demand Input VP'!C1419</f>
        <v>0</v>
      </c>
      <c r="AD2832" s="112">
        <f>'Demand Input VP'!D1419</f>
        <v>0</v>
      </c>
      <c r="AE2832" s="112">
        <f>'Demand Input VP'!E1419</f>
        <v>0</v>
      </c>
      <c r="AF2832" s="112">
        <f>'Demand Input VP'!F1419</f>
        <v>0</v>
      </c>
      <c r="AG2832" s="112">
        <f>'Demand Input VP'!G1419</f>
        <v>0</v>
      </c>
      <c r="AH2832" s="112">
        <f>'Demand Input VP'!H1419</f>
        <v>0</v>
      </c>
      <c r="AI2832" s="112">
        <f>'Demand Input VP'!I1419</f>
        <v>0</v>
      </c>
      <c r="AJ2832" s="112">
        <f>'Demand Input VP'!J1419</f>
        <v>0</v>
      </c>
      <c r="AK2832" s="112">
        <f>'Demand Input VP'!K1419</f>
        <v>0</v>
      </c>
      <c r="AL2832" s="112">
        <f>'Demand Input VP'!L1419</f>
        <v>0</v>
      </c>
      <c r="AM2832" s="112">
        <f>'Demand Input VP'!M1419</f>
        <v>0</v>
      </c>
      <c r="AN2832" s="112">
        <f>'Demand Input VP'!N1419</f>
        <v>0</v>
      </c>
      <c r="AQ2832" t="str">
        <f>AQ2828</f>
        <v/>
      </c>
    </row>
    <row r="2833" spans="1:43" ht="14.25" customHeight="1" x14ac:dyDescent="0.25">
      <c r="A2833" s="99" t="s">
        <v>1169</v>
      </c>
      <c r="B2833" s="118"/>
      <c r="C2833" s="118"/>
      <c r="D2833" s="118"/>
      <c r="E2833" s="118"/>
      <c r="F2833" s="118"/>
      <c r="G2833" s="118"/>
      <c r="H2833" s="118"/>
      <c r="I2833" s="118"/>
      <c r="J2833" s="118"/>
      <c r="K2833" s="118"/>
      <c r="L2833" s="118"/>
      <c r="M2833" s="118"/>
      <c r="N2833" s="118"/>
      <c r="O2833" s="118"/>
      <c r="P2833" s="118"/>
      <c r="Q2833" s="118"/>
      <c r="R2833" s="118"/>
      <c r="S2833" s="118"/>
      <c r="T2833" s="118"/>
      <c r="U2833" s="118"/>
      <c r="V2833" s="118"/>
      <c r="W2833" s="115"/>
      <c r="X2833" s="116"/>
      <c r="Y2833" s="117"/>
      <c r="Z2833" s="119"/>
      <c r="AA2833" s="120" t="s">
        <v>1170</v>
      </c>
      <c r="AB2833" s="121">
        <f>'Demand Input VP'!B1418</f>
        <v>0</v>
      </c>
      <c r="AC2833" s="120">
        <f>'Demand Input VP'!C1418</f>
        <v>0</v>
      </c>
      <c r="AD2833" s="120">
        <f>'Demand Input VP'!D1418</f>
        <v>0</v>
      </c>
      <c r="AE2833" s="120">
        <f>'Demand Input VP'!E1418</f>
        <v>0</v>
      </c>
      <c r="AF2833" s="120">
        <f>'Demand Input VP'!F1418</f>
        <v>0</v>
      </c>
      <c r="AG2833" s="120">
        <f>'Demand Input VP'!G1418</f>
        <v>0</v>
      </c>
      <c r="AH2833" s="120">
        <f>'Demand Input VP'!H1418</f>
        <v>0</v>
      </c>
      <c r="AI2833" s="120">
        <f>'Demand Input VP'!I1418</f>
        <v>0</v>
      </c>
      <c r="AJ2833" s="120">
        <f>'Demand Input VP'!J1418</f>
        <v>0</v>
      </c>
      <c r="AK2833" s="120">
        <f>'Demand Input VP'!K1418</f>
        <v>0</v>
      </c>
      <c r="AL2833" s="120">
        <f>'Demand Input VP'!L1418</f>
        <v>0</v>
      </c>
      <c r="AM2833" s="120">
        <f>'Demand Input VP'!M1418</f>
        <v>0</v>
      </c>
      <c r="AN2833" s="120">
        <f>'Demand Input VP'!N1418</f>
        <v>0</v>
      </c>
      <c r="AQ2833" t="str">
        <f>AQ2828</f>
        <v/>
      </c>
    </row>
    <row r="2834" spans="1:43" ht="14.25" customHeight="1" x14ac:dyDescent="0.25">
      <c r="A2834" s="1"/>
      <c r="B2834" s="122"/>
      <c r="C2834" s="122"/>
      <c r="D2834" s="122"/>
      <c r="E2834" s="122"/>
      <c r="F2834" s="122"/>
      <c r="G2834" s="122"/>
      <c r="H2834" s="122"/>
      <c r="I2834" s="122"/>
      <c r="J2834" s="122"/>
      <c r="K2834" s="122"/>
      <c r="L2834" s="122"/>
      <c r="M2834" s="122"/>
      <c r="N2834" s="122"/>
      <c r="O2834" s="122"/>
      <c r="P2834" s="122"/>
      <c r="Q2834" s="122"/>
      <c r="R2834" s="122"/>
      <c r="S2834" s="122"/>
      <c r="T2834" s="122"/>
      <c r="U2834" s="122"/>
      <c r="V2834" s="122"/>
      <c r="W2834" s="123"/>
      <c r="X2834" s="116"/>
      <c r="Y2834" s="117"/>
      <c r="Z2834" s="123"/>
      <c r="AA2834" s="112" t="s">
        <v>1171</v>
      </c>
      <c r="AB2834" s="113">
        <f>'Demand Input MP'!B1419</f>
        <v>0</v>
      </c>
      <c r="AC2834" s="112">
        <f>'Demand Input MP'!C1419</f>
        <v>0</v>
      </c>
      <c r="AD2834" s="112">
        <f>'Demand Input MP'!D1419</f>
        <v>0</v>
      </c>
      <c r="AE2834" s="112">
        <f>'Demand Input MP'!E1419</f>
        <v>0</v>
      </c>
      <c r="AF2834" s="112">
        <f>'Demand Input MP'!F1419</f>
        <v>0</v>
      </c>
      <c r="AG2834" s="112">
        <f>'Demand Input MP'!G1419</f>
        <v>0</v>
      </c>
      <c r="AH2834" s="112">
        <f>'Demand Input MP'!H1419</f>
        <v>0</v>
      </c>
      <c r="AI2834" s="112">
        <f>'Demand Input MP'!I1419</f>
        <v>0</v>
      </c>
      <c r="AJ2834" s="112">
        <f>'Demand Input MP'!J1419</f>
        <v>0</v>
      </c>
      <c r="AK2834" s="112">
        <f>'Demand Input MP'!K1419</f>
        <v>0</v>
      </c>
      <c r="AL2834" s="112">
        <f>'Demand Input MP'!L1419</f>
        <v>0</v>
      </c>
      <c r="AM2834" s="112">
        <f>'Demand Input MP'!M1419</f>
        <v>0</v>
      </c>
      <c r="AN2834" s="112">
        <f>'Demand Input MP'!N1419</f>
        <v>0</v>
      </c>
      <c r="AQ2834" t="str">
        <f>AQ2828</f>
        <v/>
      </c>
    </row>
    <row r="2835" spans="1:43" ht="14.25" customHeight="1" x14ac:dyDescent="0.25">
      <c r="A2835" s="1"/>
      <c r="B2835" s="122"/>
      <c r="C2835" s="122"/>
      <c r="D2835" s="122"/>
      <c r="E2835" s="122"/>
      <c r="F2835" s="122"/>
      <c r="G2835" s="122"/>
      <c r="H2835" s="122"/>
      <c r="I2835" s="122"/>
      <c r="J2835" s="122"/>
      <c r="K2835" s="122"/>
      <c r="L2835" s="122"/>
      <c r="M2835" s="122"/>
      <c r="N2835" s="122"/>
      <c r="O2835" s="122"/>
      <c r="P2835" s="122"/>
      <c r="Q2835" s="122"/>
      <c r="R2835" s="122"/>
      <c r="S2835" s="122"/>
      <c r="T2835" s="122"/>
      <c r="U2835" s="122"/>
      <c r="V2835" s="124" t="s">
        <v>91</v>
      </c>
      <c r="W2835" s="125">
        <f>IFERROR(IF(SUM('Run Rate History'!E286:AD286)&gt;0,(SUMPRODUCT((B2830:AA2830&gt;=PERCENTILE(B2830:AA2830,0.1))*(B2830:AA2830&lt;=PERCENTILE(B2830:AA2830,0.9))*B2830:AA2830)+SUMPRODUCT(('Run Rate History'!E286:AD286&gt;=PERCENTILE(B2830:AA2830,0.1))*('Run Rate History'!E286:AD286&lt;=PERCENTILE(B2830:AA2830,0.9))*'Run Rate History'!E286:AD286))/(SUMPRODUCT((B2830:AA2830&gt;=PERCENTILE(B2830:AA2830,0.1))*(B2830:AA2830&lt;=PERCENTILE(B2830:AA2830,0.9))*1)+SUMPRODUCT(('Run Rate History'!E286:AD286&gt;=PERCENTILE(B2830:AA2830,0.1))*('Run Rate History'!E286:AD286&lt;=PERCENTILE(B2830:AA2830,0.9))*1)),TRIMMEAN(B2830:AA2830,0.15)),0)</f>
        <v>5.333333333333333</v>
      </c>
      <c r="X2835" s="126" t="s">
        <v>1172</v>
      </c>
      <c r="Y2835" s="127">
        <f>SUM(B2830:AA2830)/26</f>
        <v>6.4615384615384617</v>
      </c>
      <c r="Z2835" s="128"/>
      <c r="AA2835" s="112" t="s">
        <v>1173</v>
      </c>
      <c r="AB2835" s="113">
        <f>'Demand Input MP'!B1418</f>
        <v>0</v>
      </c>
      <c r="AC2835" s="112">
        <f>'Demand Input MP'!C1418</f>
        <v>0</v>
      </c>
      <c r="AD2835" s="112">
        <f>'Demand Input MP'!D1418</f>
        <v>0</v>
      </c>
      <c r="AE2835" s="112">
        <f>'Demand Input MP'!E1418</f>
        <v>0</v>
      </c>
      <c r="AF2835" s="112">
        <f>'Demand Input MP'!F1418</f>
        <v>0</v>
      </c>
      <c r="AG2835" s="112">
        <f>'Demand Input MP'!G1418</f>
        <v>0</v>
      </c>
      <c r="AH2835" s="112">
        <f>'Demand Input MP'!H1418</f>
        <v>0</v>
      </c>
      <c r="AI2835" s="112">
        <f>'Demand Input MP'!I1418</f>
        <v>0</v>
      </c>
      <c r="AJ2835" s="112">
        <f>'Demand Input MP'!J1418</f>
        <v>0</v>
      </c>
      <c r="AK2835" s="112">
        <f>'Demand Input MP'!K1418</f>
        <v>0</v>
      </c>
      <c r="AL2835" s="112">
        <f>'Demand Input MP'!L1418</f>
        <v>0</v>
      </c>
      <c r="AM2835" s="112">
        <f>'Demand Input MP'!M1418</f>
        <v>0</v>
      </c>
      <c r="AN2835" s="112">
        <f>'Demand Input MP'!N1418</f>
        <v>0</v>
      </c>
      <c r="AQ2835" t="str">
        <f>AQ2828</f>
        <v/>
      </c>
    </row>
    <row r="2836" spans="1:43" ht="14.25" customHeight="1" x14ac:dyDescent="0.25">
      <c r="A2836" s="1"/>
      <c r="B2836" s="122"/>
      <c r="C2836" s="122"/>
      <c r="D2836" s="122"/>
      <c r="E2836" s="122"/>
      <c r="F2836" s="122"/>
      <c r="G2836" s="122"/>
      <c r="H2836" s="122"/>
      <c r="I2836" s="122"/>
      <c r="J2836" s="122"/>
      <c r="K2836" s="122"/>
      <c r="L2836" s="122"/>
      <c r="M2836" s="122"/>
      <c r="N2836" s="122"/>
      <c r="O2836" s="122"/>
      <c r="P2836" s="122"/>
      <c r="Q2836" s="122"/>
      <c r="R2836" s="122"/>
      <c r="S2836" s="122"/>
      <c r="T2836" s="122"/>
      <c r="U2836" s="122"/>
      <c r="V2836" s="124" t="s">
        <v>94</v>
      </c>
      <c r="W2836" s="125">
        <f>IFERROR((1*MIN(MAX(X2830,0.5*IF(SUM('Run Rate History'!E286:AD286)&gt;0,(MEDIAN(IF(B2830:AA2830&gt;0,B2830:AA2830))+MEDIAN(IF('Run Rate History'!E286:AD286&gt;0,'Run Rate History'!E286:AD286)))/2,MEDIAN(IF(B2830:AA2830&gt;0,B2830:AA2830)))),2*IF(SUM('Run Rate History'!E286:AD286)&gt;0,(MEDIAN(IF(B2830:AA2830&gt;0,B2830:AA2830))+MEDIAN(IF('Run Rate History'!E286:AD286&gt;0,'Run Rate History'!E286:AD286)))/2,MEDIAN(IF(B2830:AA2830&gt;0,B2830:AA2830))))+2*MIN(MAX(Y2830,0.5*IF(SUM('Run Rate History'!E286:AD286)&gt;0,(MEDIAN(IF(B2830:AA2830&gt;0,B2830:AA2830))+MEDIAN(IF('Run Rate History'!E286:AD286&gt;0,'Run Rate History'!E286:AD286)))/2,MEDIAN(IF(B2830:AA2830&gt;0,B2830:AA2830)))),2*IF(SUM('Run Rate History'!E286:AD286)&gt;0,(MEDIAN(IF(B2830:AA2830&gt;0,B2830:AA2830))+MEDIAN(IF('Run Rate History'!E286:AD286&gt;0,'Run Rate History'!E286:AD286)))/2,MEDIAN(IF(B2830:AA2830&gt;0,B2830:AA2830))))+3*MIN(MAX(Z2830,0.5*IF(SUM('Run Rate History'!E286:AD286)&gt;0,(MEDIAN(IF(B2830:AA2830&gt;0,B2830:AA2830))+MEDIAN(IF('Run Rate History'!E286:AD286&gt;0,'Run Rate History'!E286:AD286)))/2,MEDIAN(IF(B2830:AA2830&gt;0,B2830:AA2830)))),2*IF(SUM('Run Rate History'!E286:AD286)&gt;0,(MEDIAN(IF(B2830:AA2830&gt;0,B2830:AA2830))+MEDIAN(IF('Run Rate History'!E286:AD286&gt;0,'Run Rate History'!E286:AD286)))/2,MEDIAN(IF(B2830:AA2830&gt;0,B2830:AA2830))))+4*MIN(MAX(AA2830,0.5*IF(SUM('Run Rate History'!E286:AD286)&gt;0,(MEDIAN(IF(B2830:AA2830&gt;0,B2830:AA2830))+MEDIAN(IF('Run Rate History'!E286:AD286&gt;0,'Run Rate History'!E286:AD286)))/2,MEDIAN(IF(B2830:AA2830&gt;0,B2830:AA2830)))),2*IF(SUM('Run Rate History'!E286:AD286)&gt;0,(MEDIAN(IF(B2830:AA2830&gt;0,B2830:AA2830))+MEDIAN(IF('Run Rate History'!E286:AD286&gt;0,'Run Rate History'!E286:AD286)))/2,MEDIAN(IF(B2830:AA2830&gt;0,B2830:AA2830)))))/10,0)</f>
        <v>0</v>
      </c>
      <c r="X2836" s="129" t="s">
        <v>1174</v>
      </c>
      <c r="Y2836" s="130">
        <f>IFERROR(VLOOKUP(A2828,'Stanje zaliha'!A:E,5,FALSE()),0)</f>
        <v>1456</v>
      </c>
      <c r="Z2836" s="131"/>
      <c r="AA2836" s="113" t="s">
        <v>1175</v>
      </c>
      <c r="AB2836" s="118">
        <f t="shared" ref="AB2836:AN2836" si="564">SUM(AB2832:AB2835)</f>
        <v>0</v>
      </c>
      <c r="AC2836" s="118">
        <f t="shared" si="564"/>
        <v>0</v>
      </c>
      <c r="AD2836" s="118">
        <f t="shared" si="564"/>
        <v>0</v>
      </c>
      <c r="AE2836" s="118">
        <f t="shared" si="564"/>
        <v>0</v>
      </c>
      <c r="AF2836" s="118">
        <f t="shared" si="564"/>
        <v>0</v>
      </c>
      <c r="AG2836" s="118">
        <f t="shared" si="564"/>
        <v>0</v>
      </c>
      <c r="AH2836" s="118">
        <f t="shared" si="564"/>
        <v>0</v>
      </c>
      <c r="AI2836" s="118">
        <f t="shared" si="564"/>
        <v>0</v>
      </c>
      <c r="AJ2836" s="118">
        <f t="shared" si="564"/>
        <v>0</v>
      </c>
      <c r="AK2836" s="118">
        <f t="shared" si="564"/>
        <v>0</v>
      </c>
      <c r="AL2836" s="118">
        <f t="shared" si="564"/>
        <v>0</v>
      </c>
      <c r="AM2836" s="118">
        <f t="shared" si="564"/>
        <v>0</v>
      </c>
      <c r="AN2836" s="118">
        <f t="shared" si="564"/>
        <v>0</v>
      </c>
      <c r="AQ2836" t="str">
        <f>AQ2828</f>
        <v/>
      </c>
    </row>
    <row r="2837" spans="1:43" ht="14.25" customHeight="1" x14ac:dyDescent="0.25">
      <c r="A2837" s="1"/>
      <c r="B2837" s="122"/>
      <c r="C2837" s="122"/>
      <c r="D2837" s="122"/>
      <c r="E2837" s="122"/>
      <c r="F2837" s="122"/>
      <c r="G2837" s="122"/>
      <c r="H2837" s="122"/>
      <c r="I2837" s="122"/>
      <c r="J2837" s="122"/>
      <c r="K2837" s="122"/>
      <c r="L2837" s="122"/>
      <c r="M2837" s="122"/>
      <c r="N2837" s="122"/>
      <c r="O2837" s="122"/>
      <c r="P2837" s="122"/>
      <c r="Q2837" s="122"/>
      <c r="R2837" s="122"/>
      <c r="S2837" s="122"/>
      <c r="T2837" s="122"/>
      <c r="U2837" s="122"/>
      <c r="V2837" s="124" t="s">
        <v>95</v>
      </c>
      <c r="W2837" s="125">
        <f>IFERROR(0.6*W2836+0.4*W2835,0)</f>
        <v>2.1333333333333333</v>
      </c>
      <c r="X2837" s="132" t="s">
        <v>1176</v>
      </c>
      <c r="Y2837" s="133">
        <f>IFERROR(SUMIF('Popis poslanih narudžbi'!A:A,A2828,'Popis poslanih narudžbi'!C:C),0)</f>
        <v>1000</v>
      </c>
      <c r="Z2837" s="131"/>
      <c r="AA2837" s="134" t="s">
        <v>1177</v>
      </c>
      <c r="AB2837" s="118">
        <f t="shared" ref="AB2837:AN2837" si="565">AB2830+AB2836</f>
        <v>14</v>
      </c>
      <c r="AC2837" s="118">
        <f t="shared" si="565"/>
        <v>14</v>
      </c>
      <c r="AD2837" s="118">
        <f t="shared" si="565"/>
        <v>14</v>
      </c>
      <c r="AE2837" s="118">
        <f t="shared" si="565"/>
        <v>14</v>
      </c>
      <c r="AF2837" s="118">
        <f t="shared" si="565"/>
        <v>14</v>
      </c>
      <c r="AG2837" s="118">
        <f t="shared" si="565"/>
        <v>14</v>
      </c>
      <c r="AH2837" s="118">
        <f t="shared" si="565"/>
        <v>14</v>
      </c>
      <c r="AI2837" s="118">
        <f t="shared" si="565"/>
        <v>14</v>
      </c>
      <c r="AJ2837" s="118">
        <f t="shared" si="565"/>
        <v>14</v>
      </c>
      <c r="AK2837" s="118">
        <f t="shared" si="565"/>
        <v>14</v>
      </c>
      <c r="AL2837" s="118">
        <f t="shared" si="565"/>
        <v>14</v>
      </c>
      <c r="AM2837" s="118">
        <f t="shared" si="565"/>
        <v>14</v>
      </c>
      <c r="AN2837" s="118">
        <f t="shared" si="565"/>
        <v>14</v>
      </c>
      <c r="AQ2837" t="str">
        <f>AQ2828</f>
        <v/>
      </c>
    </row>
    <row r="2838" spans="1:43" ht="14.25" customHeight="1" x14ac:dyDescent="0.25">
      <c r="A2838" s="107" t="str">
        <f>'Run Rate'!A287</f>
        <v>POL12871</v>
      </c>
      <c r="B2838" s="135" t="str">
        <f>'Run Rate'!B287</f>
        <v>Polleo Sport StormX Pre-Workout 400g Lemon</v>
      </c>
      <c r="C2838" s="135" t="str">
        <f>'Run Rate'!C287</f>
        <v>SPORTSKA PREHRANA</v>
      </c>
      <c r="D2838" s="135" t="str">
        <f>'Run Rate'!D287</f>
        <v>02 SILVER</v>
      </c>
      <c r="E2838" s="122"/>
      <c r="F2838" s="122"/>
      <c r="G2838" s="122"/>
      <c r="H2838" s="122"/>
      <c r="I2838" s="122"/>
      <c r="J2838" s="122"/>
      <c r="K2838" s="122"/>
      <c r="L2838" s="122"/>
      <c r="M2838" s="122"/>
      <c r="N2838" s="122"/>
      <c r="O2838" s="122"/>
      <c r="P2838" s="122"/>
      <c r="Q2838" s="122"/>
      <c r="R2838" s="122"/>
      <c r="S2838" s="122"/>
      <c r="T2838" s="122"/>
      <c r="U2838" s="122"/>
      <c r="V2838" s="122"/>
      <c r="W2838" s="122"/>
      <c r="X2838" s="122"/>
      <c r="Y2838" s="122"/>
      <c r="Z2838" s="122"/>
      <c r="AA2838" s="122"/>
      <c r="AB2838" s="122"/>
      <c r="AC2838" s="122"/>
      <c r="AD2838" s="122"/>
      <c r="AE2838" s="122"/>
      <c r="AF2838" s="122"/>
      <c r="AG2838" s="122"/>
      <c r="AH2838" s="122"/>
      <c r="AI2838" s="122"/>
      <c r="AJ2838" s="122"/>
      <c r="AK2838" s="122"/>
      <c r="AL2838" s="122"/>
      <c r="AM2838" s="122"/>
      <c r="AN2838" s="122"/>
      <c r="AQ2838" t="str">
        <f>IF(AND(OR($B$1="ALL",$B$1=C2838),OR($E$1="ALL",$E$1=D2838),OR($B$2="ALL",$B$2=A2838),OR($E$2="ALL",IFERROR(SEARCH($E$2,B2838),0)&gt;0)),"MATCH","")</f>
        <v/>
      </c>
    </row>
    <row r="2839" spans="1:43" ht="14.25" customHeight="1" x14ac:dyDescent="0.25">
      <c r="A2839" s="108" t="s">
        <v>1137</v>
      </c>
      <c r="B2839" s="136" t="s">
        <v>1138</v>
      </c>
      <c r="C2839" s="136" t="s">
        <v>1139</v>
      </c>
      <c r="D2839" s="136" t="s">
        <v>1140</v>
      </c>
      <c r="E2839" s="136" t="s">
        <v>1141</v>
      </c>
      <c r="F2839" s="136" t="s">
        <v>1142</v>
      </c>
      <c r="G2839" s="136" t="s">
        <v>1143</v>
      </c>
      <c r="H2839" s="136" t="s">
        <v>1144</v>
      </c>
      <c r="I2839" s="136" t="s">
        <v>1145</v>
      </c>
      <c r="J2839" s="136" t="s">
        <v>1146</v>
      </c>
      <c r="K2839" s="136" t="s">
        <v>1147</v>
      </c>
      <c r="L2839" s="136" t="s">
        <v>1148</v>
      </c>
      <c r="M2839" s="136" t="s">
        <v>1149</v>
      </c>
      <c r="N2839" s="136" t="s">
        <v>1150</v>
      </c>
      <c r="O2839" s="136" t="s">
        <v>1151</v>
      </c>
      <c r="P2839" s="136" t="s">
        <v>1152</v>
      </c>
      <c r="Q2839" s="136" t="s">
        <v>1153</v>
      </c>
      <c r="R2839" s="136" t="s">
        <v>1154</v>
      </c>
      <c r="S2839" s="136" t="s">
        <v>1155</v>
      </c>
      <c r="T2839" s="136" t="s">
        <v>1156</v>
      </c>
      <c r="U2839" s="136" t="s">
        <v>1157</v>
      </c>
      <c r="V2839" s="136" t="s">
        <v>1158</v>
      </c>
      <c r="W2839" s="136" t="s">
        <v>1159</v>
      </c>
      <c r="X2839" s="136" t="s">
        <v>1160</v>
      </c>
      <c r="Y2839" s="136" t="s">
        <v>1161</v>
      </c>
      <c r="Z2839" s="136" t="s">
        <v>1162</v>
      </c>
      <c r="AA2839" s="136" t="s">
        <v>1163</v>
      </c>
      <c r="AB2839" s="137" t="s">
        <v>156</v>
      </c>
      <c r="AC2839" s="137" t="s">
        <v>157</v>
      </c>
      <c r="AD2839" s="137" t="s">
        <v>158</v>
      </c>
      <c r="AE2839" s="137" t="s">
        <v>139</v>
      </c>
      <c r="AF2839" s="138" t="s">
        <v>140</v>
      </c>
      <c r="AG2839" s="138" t="s">
        <v>141</v>
      </c>
      <c r="AH2839" s="138" t="s">
        <v>142</v>
      </c>
      <c r="AI2839" s="138" t="s">
        <v>143</v>
      </c>
      <c r="AJ2839" s="139" t="s">
        <v>144</v>
      </c>
      <c r="AK2839" s="139" t="s">
        <v>145</v>
      </c>
      <c r="AL2839" s="139" t="s">
        <v>146</v>
      </c>
      <c r="AM2839" s="140" t="s">
        <v>147</v>
      </c>
      <c r="AN2839" s="140" t="s">
        <v>148</v>
      </c>
      <c r="AQ2839" t="str">
        <f>AQ2838</f>
        <v/>
      </c>
    </row>
    <row r="2840" spans="1:43" ht="14.25" customHeight="1" x14ac:dyDescent="0.25">
      <c r="A2840" s="99" t="s">
        <v>1164</v>
      </c>
      <c r="B2840" s="112">
        <f>'Run Rate'!E287</f>
        <v>0</v>
      </c>
      <c r="C2840" s="112">
        <f>'Run Rate'!F287</f>
        <v>0</v>
      </c>
      <c r="D2840" s="112">
        <f>'Run Rate'!G287</f>
        <v>0</v>
      </c>
      <c r="E2840" s="112">
        <f>'Run Rate'!H287</f>
        <v>0</v>
      </c>
      <c r="F2840" s="112">
        <f>'Run Rate'!I287</f>
        <v>0</v>
      </c>
      <c r="G2840" s="112">
        <f>'Run Rate'!J287</f>
        <v>0</v>
      </c>
      <c r="H2840" s="112">
        <f>'Run Rate'!K287</f>
        <v>0</v>
      </c>
      <c r="I2840" s="112">
        <f>'Run Rate'!L287</f>
        <v>0</v>
      </c>
      <c r="J2840" s="112">
        <f>'Run Rate'!M287</f>
        <v>0</v>
      </c>
      <c r="K2840" s="112">
        <f>'Run Rate'!N287</f>
        <v>0</v>
      </c>
      <c r="L2840" s="112">
        <f>'Run Rate'!O287</f>
        <v>0</v>
      </c>
      <c r="M2840" s="112">
        <f>'Run Rate'!P287</f>
        <v>0</v>
      </c>
      <c r="N2840" s="112">
        <f>'Run Rate'!Q287</f>
        <v>0</v>
      </c>
      <c r="O2840" s="112">
        <f>'Run Rate'!R287</f>
        <v>0</v>
      </c>
      <c r="P2840" s="112">
        <f>'Run Rate'!S287</f>
        <v>0</v>
      </c>
      <c r="Q2840" s="112">
        <f>'Run Rate'!T287</f>
        <v>0</v>
      </c>
      <c r="R2840" s="112">
        <f>'Run Rate'!U287</f>
        <v>0</v>
      </c>
      <c r="S2840" s="112">
        <f>'Run Rate'!V287</f>
        <v>2</v>
      </c>
      <c r="T2840" s="112">
        <f>'Run Rate'!W287</f>
        <v>5</v>
      </c>
      <c r="U2840" s="112">
        <f>'Run Rate'!X287</f>
        <v>31</v>
      </c>
      <c r="V2840" s="112">
        <f>'Run Rate'!Y287</f>
        <v>40</v>
      </c>
      <c r="W2840" s="112">
        <f>'Run Rate'!Z287</f>
        <v>60</v>
      </c>
      <c r="X2840" s="112">
        <f>'Run Rate'!AA287</f>
        <v>65</v>
      </c>
      <c r="Y2840" s="112">
        <f>'Run Rate'!AB287</f>
        <v>17</v>
      </c>
      <c r="Z2840" s="112">
        <f>'Run Rate'!AC287</f>
        <v>7</v>
      </c>
      <c r="AA2840" s="112">
        <f>'Run Rate'!AD287</f>
        <v>9</v>
      </c>
      <c r="AB2840" s="113">
        <v>20</v>
      </c>
      <c r="AC2840" s="112">
        <v>20</v>
      </c>
      <c r="AD2840" s="112">
        <v>20</v>
      </c>
      <c r="AE2840" s="112">
        <v>20</v>
      </c>
      <c r="AF2840" s="112">
        <v>20</v>
      </c>
      <c r="AG2840" s="112">
        <v>20</v>
      </c>
      <c r="AH2840" s="112">
        <v>20</v>
      </c>
      <c r="AI2840" s="112">
        <v>20</v>
      </c>
      <c r="AJ2840" s="112">
        <v>20</v>
      </c>
      <c r="AK2840" s="112">
        <v>20</v>
      </c>
      <c r="AL2840" s="112">
        <v>20</v>
      </c>
      <c r="AM2840" s="112">
        <v>20</v>
      </c>
      <c r="AN2840" s="112">
        <v>20</v>
      </c>
      <c r="AQ2840" t="str">
        <f>AQ2838</f>
        <v/>
      </c>
    </row>
    <row r="2841" spans="1:43" ht="14.25" customHeight="1" x14ac:dyDescent="0.25">
      <c r="A2841" s="99" t="s">
        <v>1165</v>
      </c>
      <c r="B2841" s="114"/>
      <c r="C2841" s="114"/>
      <c r="D2841" s="114"/>
      <c r="E2841" s="114"/>
      <c r="F2841" s="114"/>
      <c r="G2841" s="114"/>
      <c r="H2841" s="114"/>
      <c r="I2841" s="114"/>
      <c r="J2841" s="114"/>
      <c r="K2841" s="114"/>
      <c r="L2841" s="114"/>
      <c r="M2841" s="114"/>
      <c r="N2841" s="114"/>
      <c r="O2841" s="114"/>
      <c r="P2841" s="114"/>
      <c r="Q2841" s="114"/>
      <c r="R2841" s="114"/>
      <c r="S2841" s="114"/>
      <c r="T2841" s="114"/>
      <c r="U2841" s="114"/>
      <c r="V2841" s="114"/>
      <c r="W2841" s="115"/>
      <c r="X2841" s="115"/>
      <c r="Y2841" s="115"/>
      <c r="Z2841" s="115"/>
      <c r="AA2841" s="112" t="s">
        <v>1166</v>
      </c>
      <c r="AB2841" s="113"/>
      <c r="AC2841" s="112"/>
      <c r="AD2841" s="112"/>
      <c r="AE2841" s="112"/>
      <c r="AF2841" s="112"/>
      <c r="AG2841" s="112"/>
      <c r="AH2841" s="112"/>
      <c r="AI2841" s="112"/>
      <c r="AJ2841" s="112"/>
      <c r="AK2841" s="112"/>
      <c r="AL2841" s="112"/>
      <c r="AM2841" s="112"/>
      <c r="AN2841" s="112"/>
      <c r="AQ2841" t="str">
        <f>AQ2838</f>
        <v/>
      </c>
    </row>
    <row r="2842" spans="1:43" ht="14.25" customHeight="1" x14ac:dyDescent="0.25">
      <c r="A2842" s="99" t="s">
        <v>1167</v>
      </c>
      <c r="B2842" s="114"/>
      <c r="C2842" s="114"/>
      <c r="D2842" s="114"/>
      <c r="E2842" s="114"/>
      <c r="F2842" s="114"/>
      <c r="G2842" s="114"/>
      <c r="H2842" s="114"/>
      <c r="I2842" s="114"/>
      <c r="J2842" s="114"/>
      <c r="K2842" s="114"/>
      <c r="L2842" s="114"/>
      <c r="M2842" s="114"/>
      <c r="N2842" s="114"/>
      <c r="O2842" s="114"/>
      <c r="P2842" s="114"/>
      <c r="Q2842" s="114"/>
      <c r="R2842" s="114"/>
      <c r="S2842" s="114"/>
      <c r="T2842" s="114"/>
      <c r="U2842" s="114"/>
      <c r="V2842" s="114"/>
      <c r="W2842" s="115"/>
      <c r="X2842" s="116"/>
      <c r="Y2842" s="117"/>
      <c r="Z2842" s="115"/>
      <c r="AA2842" s="112" t="s">
        <v>1168</v>
      </c>
      <c r="AB2842" s="113">
        <f>'Demand Input VP'!B1424</f>
        <v>0</v>
      </c>
      <c r="AC2842" s="112">
        <f>'Demand Input VP'!C1424</f>
        <v>0</v>
      </c>
      <c r="AD2842" s="112">
        <f>'Demand Input VP'!D1424</f>
        <v>0</v>
      </c>
      <c r="AE2842" s="112">
        <f>'Demand Input VP'!E1424</f>
        <v>0</v>
      </c>
      <c r="AF2842" s="112">
        <f>'Demand Input VP'!F1424</f>
        <v>0</v>
      </c>
      <c r="AG2842" s="112">
        <f>'Demand Input VP'!G1424</f>
        <v>0</v>
      </c>
      <c r="AH2842" s="112">
        <f>'Demand Input VP'!H1424</f>
        <v>0</v>
      </c>
      <c r="AI2842" s="112">
        <f>'Demand Input VP'!I1424</f>
        <v>0</v>
      </c>
      <c r="AJ2842" s="112">
        <f>'Demand Input VP'!J1424</f>
        <v>0</v>
      </c>
      <c r="AK2842" s="112">
        <f>'Demand Input VP'!K1424</f>
        <v>0</v>
      </c>
      <c r="AL2842" s="112">
        <f>'Demand Input VP'!L1424</f>
        <v>0</v>
      </c>
      <c r="AM2842" s="112">
        <f>'Demand Input VP'!M1424</f>
        <v>0</v>
      </c>
      <c r="AN2842" s="112">
        <f>'Demand Input VP'!N1424</f>
        <v>0</v>
      </c>
      <c r="AQ2842" t="str">
        <f>AQ2838</f>
        <v/>
      </c>
    </row>
    <row r="2843" spans="1:43" ht="14.25" customHeight="1" x14ac:dyDescent="0.25">
      <c r="A2843" s="99" t="s">
        <v>1169</v>
      </c>
      <c r="B2843" s="118"/>
      <c r="C2843" s="118"/>
      <c r="D2843" s="118"/>
      <c r="E2843" s="118"/>
      <c r="F2843" s="118"/>
      <c r="G2843" s="118"/>
      <c r="H2843" s="118"/>
      <c r="I2843" s="118"/>
      <c r="J2843" s="118"/>
      <c r="K2843" s="118"/>
      <c r="L2843" s="118"/>
      <c r="M2843" s="118"/>
      <c r="N2843" s="118"/>
      <c r="O2843" s="118"/>
      <c r="P2843" s="118"/>
      <c r="Q2843" s="118"/>
      <c r="R2843" s="118"/>
      <c r="S2843" s="118"/>
      <c r="T2843" s="118"/>
      <c r="U2843" s="118"/>
      <c r="V2843" s="118"/>
      <c r="W2843" s="115"/>
      <c r="X2843" s="116"/>
      <c r="Y2843" s="117"/>
      <c r="Z2843" s="119"/>
      <c r="AA2843" s="120" t="s">
        <v>1170</v>
      </c>
      <c r="AB2843" s="121">
        <f>'Demand Input VP'!B1423</f>
        <v>0</v>
      </c>
      <c r="AC2843" s="120">
        <f>'Demand Input VP'!C1423</f>
        <v>0</v>
      </c>
      <c r="AD2843" s="120">
        <f>'Demand Input VP'!D1423</f>
        <v>0</v>
      </c>
      <c r="AE2843" s="120">
        <f>'Demand Input VP'!E1423</f>
        <v>0</v>
      </c>
      <c r="AF2843" s="120">
        <f>'Demand Input VP'!F1423</f>
        <v>0</v>
      </c>
      <c r="AG2843" s="120">
        <f>'Demand Input VP'!G1423</f>
        <v>0</v>
      </c>
      <c r="AH2843" s="120">
        <f>'Demand Input VP'!H1423</f>
        <v>0</v>
      </c>
      <c r="AI2843" s="120">
        <f>'Demand Input VP'!I1423</f>
        <v>0</v>
      </c>
      <c r="AJ2843" s="120">
        <f>'Demand Input VP'!J1423</f>
        <v>0</v>
      </c>
      <c r="AK2843" s="120">
        <f>'Demand Input VP'!K1423</f>
        <v>0</v>
      </c>
      <c r="AL2843" s="120">
        <f>'Demand Input VP'!L1423</f>
        <v>0</v>
      </c>
      <c r="AM2843" s="120">
        <f>'Demand Input VP'!M1423</f>
        <v>0</v>
      </c>
      <c r="AN2843" s="120">
        <f>'Demand Input VP'!N1423</f>
        <v>0</v>
      </c>
      <c r="AQ2843" t="str">
        <f>AQ2838</f>
        <v/>
      </c>
    </row>
    <row r="2844" spans="1:43" ht="14.25" customHeight="1" x14ac:dyDescent="0.25">
      <c r="A2844" s="1"/>
      <c r="B2844" s="122"/>
      <c r="C2844" s="122"/>
      <c r="D2844" s="122"/>
      <c r="E2844" s="122"/>
      <c r="F2844" s="122"/>
      <c r="G2844" s="122"/>
      <c r="H2844" s="122"/>
      <c r="I2844" s="122"/>
      <c r="J2844" s="122"/>
      <c r="K2844" s="122"/>
      <c r="L2844" s="122"/>
      <c r="M2844" s="122"/>
      <c r="N2844" s="122"/>
      <c r="O2844" s="122"/>
      <c r="P2844" s="122"/>
      <c r="Q2844" s="122"/>
      <c r="R2844" s="122"/>
      <c r="S2844" s="122"/>
      <c r="T2844" s="122"/>
      <c r="U2844" s="122"/>
      <c r="V2844" s="122"/>
      <c r="W2844" s="123"/>
      <c r="X2844" s="116"/>
      <c r="Y2844" s="117"/>
      <c r="Z2844" s="123"/>
      <c r="AA2844" s="112" t="s">
        <v>1171</v>
      </c>
      <c r="AB2844" s="113">
        <f>'Demand Input MP'!B1424</f>
        <v>0</v>
      </c>
      <c r="AC2844" s="112">
        <f>'Demand Input MP'!C1424</f>
        <v>0</v>
      </c>
      <c r="AD2844" s="112">
        <f>'Demand Input MP'!D1424</f>
        <v>0</v>
      </c>
      <c r="AE2844" s="112">
        <f>'Demand Input MP'!E1424</f>
        <v>0</v>
      </c>
      <c r="AF2844" s="112">
        <f>'Demand Input MP'!F1424</f>
        <v>0</v>
      </c>
      <c r="AG2844" s="112">
        <f>'Demand Input MP'!G1424</f>
        <v>0</v>
      </c>
      <c r="AH2844" s="112">
        <f>'Demand Input MP'!H1424</f>
        <v>0</v>
      </c>
      <c r="AI2844" s="112">
        <f>'Demand Input MP'!I1424</f>
        <v>0</v>
      </c>
      <c r="AJ2844" s="112">
        <f>'Demand Input MP'!J1424</f>
        <v>0</v>
      </c>
      <c r="AK2844" s="112">
        <f>'Demand Input MP'!K1424</f>
        <v>0</v>
      </c>
      <c r="AL2844" s="112">
        <f>'Demand Input MP'!L1424</f>
        <v>0</v>
      </c>
      <c r="AM2844" s="112">
        <f>'Demand Input MP'!M1424</f>
        <v>0</v>
      </c>
      <c r="AN2844" s="112">
        <f>'Demand Input MP'!N1424</f>
        <v>0</v>
      </c>
      <c r="AQ2844" t="str">
        <f>AQ2838</f>
        <v/>
      </c>
    </row>
    <row r="2845" spans="1:43" ht="14.25" customHeight="1" x14ac:dyDescent="0.25">
      <c r="A2845" s="1"/>
      <c r="B2845" s="122"/>
      <c r="C2845" s="122"/>
      <c r="D2845" s="122"/>
      <c r="E2845" s="122"/>
      <c r="F2845" s="122"/>
      <c r="G2845" s="122"/>
      <c r="H2845" s="122"/>
      <c r="I2845" s="122"/>
      <c r="J2845" s="122"/>
      <c r="K2845" s="122"/>
      <c r="L2845" s="122"/>
      <c r="M2845" s="122"/>
      <c r="N2845" s="122"/>
      <c r="O2845" s="122"/>
      <c r="P2845" s="122"/>
      <c r="Q2845" s="122"/>
      <c r="R2845" s="122"/>
      <c r="S2845" s="122"/>
      <c r="T2845" s="122"/>
      <c r="U2845" s="122"/>
      <c r="V2845" s="124" t="s">
        <v>91</v>
      </c>
      <c r="W2845" s="125">
        <f>IFERROR(IF(SUM('Run Rate History'!E287:AD287)&gt;0,(SUMPRODUCT((B2840:AA2840&gt;=PERCENTILE(B2840:AA2840,0.1))*(B2840:AA2840&lt;=PERCENTILE(B2840:AA2840,0.9))*B2840:AA2840)+SUMPRODUCT(('Run Rate History'!E287:AD287&gt;=PERCENTILE(B2840:AA2840,0.1))*('Run Rate History'!E287:AD287&lt;=PERCENTILE(B2840:AA2840,0.9))*'Run Rate History'!E287:AD287))/(SUMPRODUCT((B2840:AA2840&gt;=PERCENTILE(B2840:AA2840,0.1))*(B2840:AA2840&lt;=PERCENTILE(B2840:AA2840,0.9))*1)+SUMPRODUCT(('Run Rate History'!E287:AD287&gt;=PERCENTILE(B2840:AA2840,0.1))*('Run Rate History'!E287:AD287&lt;=PERCENTILE(B2840:AA2840,0.9))*1)),TRIMMEAN(B2840:AA2840,0.15)),0)</f>
        <v>7.125</v>
      </c>
      <c r="X2845" s="126" t="s">
        <v>1172</v>
      </c>
      <c r="Y2845" s="127">
        <f>SUM(B2840:AA2840)/26</f>
        <v>9.0769230769230766</v>
      </c>
      <c r="Z2845" s="128"/>
      <c r="AA2845" s="112" t="s">
        <v>1173</v>
      </c>
      <c r="AB2845" s="113">
        <f>'Demand Input MP'!B1423</f>
        <v>0</v>
      </c>
      <c r="AC2845" s="112">
        <f>'Demand Input MP'!C1423</f>
        <v>0</v>
      </c>
      <c r="AD2845" s="112">
        <f>'Demand Input MP'!D1423</f>
        <v>0</v>
      </c>
      <c r="AE2845" s="112">
        <f>'Demand Input MP'!E1423</f>
        <v>0</v>
      </c>
      <c r="AF2845" s="112">
        <f>'Demand Input MP'!F1423</f>
        <v>0</v>
      </c>
      <c r="AG2845" s="112">
        <f>'Demand Input MP'!G1423</f>
        <v>0</v>
      </c>
      <c r="AH2845" s="112">
        <f>'Demand Input MP'!H1423</f>
        <v>0</v>
      </c>
      <c r="AI2845" s="112">
        <f>'Demand Input MP'!I1423</f>
        <v>0</v>
      </c>
      <c r="AJ2845" s="112">
        <f>'Demand Input MP'!J1423</f>
        <v>0</v>
      </c>
      <c r="AK2845" s="112">
        <f>'Demand Input MP'!K1423</f>
        <v>0</v>
      </c>
      <c r="AL2845" s="112">
        <f>'Demand Input MP'!L1423</f>
        <v>0</v>
      </c>
      <c r="AM2845" s="112">
        <f>'Demand Input MP'!M1423</f>
        <v>0</v>
      </c>
      <c r="AN2845" s="112">
        <f>'Demand Input MP'!N1423</f>
        <v>0</v>
      </c>
      <c r="AQ2845" t="str">
        <f>AQ2838</f>
        <v/>
      </c>
    </row>
    <row r="2846" spans="1:43" ht="14.25" customHeight="1" x14ac:dyDescent="0.25">
      <c r="A2846" s="1"/>
      <c r="B2846" s="122"/>
      <c r="C2846" s="122"/>
      <c r="D2846" s="122"/>
      <c r="E2846" s="122"/>
      <c r="F2846" s="122"/>
      <c r="G2846" s="122"/>
      <c r="H2846" s="122"/>
      <c r="I2846" s="122"/>
      <c r="J2846" s="122"/>
      <c r="K2846" s="122"/>
      <c r="L2846" s="122"/>
      <c r="M2846" s="122"/>
      <c r="N2846" s="122"/>
      <c r="O2846" s="122"/>
      <c r="P2846" s="122"/>
      <c r="Q2846" s="122"/>
      <c r="R2846" s="122"/>
      <c r="S2846" s="122"/>
      <c r="T2846" s="122"/>
      <c r="U2846" s="122"/>
      <c r="V2846" s="124" t="s">
        <v>94</v>
      </c>
      <c r="W2846" s="125">
        <f>IFERROR((1*MIN(MAX(X2840,0.5*IF(SUM('Run Rate History'!E287:AD287)&gt;0,(MEDIAN(IF(B2840:AA2840&gt;0,B2840:AA2840))+MEDIAN(IF('Run Rate History'!E287:AD287&gt;0,'Run Rate History'!E287:AD287)))/2,MEDIAN(IF(B2840:AA2840&gt;0,B2840:AA2840)))),2*IF(SUM('Run Rate History'!E287:AD287)&gt;0,(MEDIAN(IF(B2840:AA2840&gt;0,B2840:AA2840))+MEDIAN(IF('Run Rate History'!E287:AD287&gt;0,'Run Rate History'!E287:AD287)))/2,MEDIAN(IF(B2840:AA2840&gt;0,B2840:AA2840))))+2*MIN(MAX(Y2840,0.5*IF(SUM('Run Rate History'!E287:AD287)&gt;0,(MEDIAN(IF(B2840:AA2840&gt;0,B2840:AA2840))+MEDIAN(IF('Run Rate History'!E287:AD287&gt;0,'Run Rate History'!E287:AD287)))/2,MEDIAN(IF(B2840:AA2840&gt;0,B2840:AA2840)))),2*IF(SUM('Run Rate History'!E287:AD287)&gt;0,(MEDIAN(IF(B2840:AA2840&gt;0,B2840:AA2840))+MEDIAN(IF('Run Rate History'!E287:AD287&gt;0,'Run Rate History'!E287:AD287)))/2,MEDIAN(IF(B2840:AA2840&gt;0,B2840:AA2840))))+3*MIN(MAX(Z2840,0.5*IF(SUM('Run Rate History'!E287:AD287)&gt;0,(MEDIAN(IF(B2840:AA2840&gt;0,B2840:AA2840))+MEDIAN(IF('Run Rate History'!E287:AD287&gt;0,'Run Rate History'!E287:AD287)))/2,MEDIAN(IF(B2840:AA2840&gt;0,B2840:AA2840)))),2*IF(SUM('Run Rate History'!E287:AD287)&gt;0,(MEDIAN(IF(B2840:AA2840&gt;0,B2840:AA2840))+MEDIAN(IF('Run Rate History'!E287:AD287&gt;0,'Run Rate History'!E287:AD287)))/2,MEDIAN(IF(B2840:AA2840&gt;0,B2840:AA2840))))+4*MIN(MAX(AA2840,0.5*IF(SUM('Run Rate History'!E287:AD287)&gt;0,(MEDIAN(IF(B2840:AA2840&gt;0,B2840:AA2840))+MEDIAN(IF('Run Rate History'!E287:AD287&gt;0,'Run Rate History'!E287:AD287)))/2,MEDIAN(IF(B2840:AA2840&gt;0,B2840:AA2840)))),2*IF(SUM('Run Rate History'!E287:AD287)&gt;0,(MEDIAN(IF(B2840:AA2840&gt;0,B2840:AA2840))+MEDIAN(IF('Run Rate History'!E287:AD287&gt;0,'Run Rate History'!E287:AD287)))/2,MEDIAN(IF(B2840:AA2840&gt;0,B2840:AA2840)))))/10,0)</f>
        <v>0</v>
      </c>
      <c r="X2846" s="129" t="s">
        <v>1174</v>
      </c>
      <c r="Y2846" s="130">
        <f>IFERROR(VLOOKUP(A2838,'Stanje zaliha'!A:E,5,FALSE()),0)</f>
        <v>1419</v>
      </c>
      <c r="Z2846" s="131"/>
      <c r="AA2846" s="113" t="s">
        <v>1175</v>
      </c>
      <c r="AB2846" s="118">
        <f t="shared" ref="AB2846:AN2846" si="566">SUM(AB2842:AB2845)</f>
        <v>0</v>
      </c>
      <c r="AC2846" s="118">
        <f t="shared" si="566"/>
        <v>0</v>
      </c>
      <c r="AD2846" s="118">
        <f t="shared" si="566"/>
        <v>0</v>
      </c>
      <c r="AE2846" s="118">
        <f t="shared" si="566"/>
        <v>0</v>
      </c>
      <c r="AF2846" s="118">
        <f t="shared" si="566"/>
        <v>0</v>
      </c>
      <c r="AG2846" s="118">
        <f t="shared" si="566"/>
        <v>0</v>
      </c>
      <c r="AH2846" s="118">
        <f t="shared" si="566"/>
        <v>0</v>
      </c>
      <c r="AI2846" s="118">
        <f t="shared" si="566"/>
        <v>0</v>
      </c>
      <c r="AJ2846" s="118">
        <f t="shared" si="566"/>
        <v>0</v>
      </c>
      <c r="AK2846" s="118">
        <f t="shared" si="566"/>
        <v>0</v>
      </c>
      <c r="AL2846" s="118">
        <f t="shared" si="566"/>
        <v>0</v>
      </c>
      <c r="AM2846" s="118">
        <f t="shared" si="566"/>
        <v>0</v>
      </c>
      <c r="AN2846" s="118">
        <f t="shared" si="566"/>
        <v>0</v>
      </c>
      <c r="AQ2846" t="str">
        <f>AQ2838</f>
        <v/>
      </c>
    </row>
    <row r="2847" spans="1:43" ht="14.25" customHeight="1" x14ac:dyDescent="0.25">
      <c r="A2847" s="1"/>
      <c r="B2847" s="122"/>
      <c r="C2847" s="122"/>
      <c r="D2847" s="122"/>
      <c r="E2847" s="122"/>
      <c r="F2847" s="122"/>
      <c r="G2847" s="122"/>
      <c r="H2847" s="122"/>
      <c r="I2847" s="122"/>
      <c r="J2847" s="122"/>
      <c r="K2847" s="122"/>
      <c r="L2847" s="122"/>
      <c r="M2847" s="122"/>
      <c r="N2847" s="122"/>
      <c r="O2847" s="122"/>
      <c r="P2847" s="122"/>
      <c r="Q2847" s="122"/>
      <c r="R2847" s="122"/>
      <c r="S2847" s="122"/>
      <c r="T2847" s="122"/>
      <c r="U2847" s="122"/>
      <c r="V2847" s="124" t="s">
        <v>95</v>
      </c>
      <c r="W2847" s="125">
        <f>IFERROR(0.6*W2846+0.4*W2845,0)</f>
        <v>2.85</v>
      </c>
      <c r="X2847" s="132" t="s">
        <v>1176</v>
      </c>
      <c r="Y2847" s="133">
        <f>IFERROR(SUMIF('Popis poslanih narudžbi'!A:A,A2838,'Popis poslanih narudžbi'!C:C),0)</f>
        <v>0</v>
      </c>
      <c r="Z2847" s="131"/>
      <c r="AA2847" s="134" t="s">
        <v>1177</v>
      </c>
      <c r="AB2847" s="118">
        <f t="shared" ref="AB2847:AN2847" si="567">AB2840+AB2846</f>
        <v>20</v>
      </c>
      <c r="AC2847" s="118">
        <f t="shared" si="567"/>
        <v>20</v>
      </c>
      <c r="AD2847" s="118">
        <f t="shared" si="567"/>
        <v>20</v>
      </c>
      <c r="AE2847" s="118">
        <f t="shared" si="567"/>
        <v>20</v>
      </c>
      <c r="AF2847" s="118">
        <f t="shared" si="567"/>
        <v>20</v>
      </c>
      <c r="AG2847" s="118">
        <f t="shared" si="567"/>
        <v>20</v>
      </c>
      <c r="AH2847" s="118">
        <f t="shared" si="567"/>
        <v>20</v>
      </c>
      <c r="AI2847" s="118">
        <f t="shared" si="567"/>
        <v>20</v>
      </c>
      <c r="AJ2847" s="118">
        <f t="shared" si="567"/>
        <v>20</v>
      </c>
      <c r="AK2847" s="118">
        <f t="shared" si="567"/>
        <v>20</v>
      </c>
      <c r="AL2847" s="118">
        <f t="shared" si="567"/>
        <v>20</v>
      </c>
      <c r="AM2847" s="118">
        <f t="shared" si="567"/>
        <v>20</v>
      </c>
      <c r="AN2847" s="118">
        <f t="shared" si="567"/>
        <v>20</v>
      </c>
      <c r="AQ2847" t="str">
        <f>AQ2838</f>
        <v/>
      </c>
    </row>
    <row r="2848" spans="1:43" ht="14.25" customHeight="1" x14ac:dyDescent="0.25">
      <c r="A2848" s="107" t="str">
        <f>'Run Rate'!A288</f>
        <v>POL12863</v>
      </c>
      <c r="B2848" s="135" t="str">
        <f>'Run Rate'!B288</f>
        <v>Polleo Ca-HMB 250 g</v>
      </c>
      <c r="C2848" s="135" t="str">
        <f>'Run Rate'!C288</f>
        <v>SPORTSKA PREHRANA</v>
      </c>
      <c r="D2848" s="135" t="str">
        <f>'Run Rate'!D288</f>
        <v>02 SILVER</v>
      </c>
      <c r="E2848" s="122"/>
      <c r="F2848" s="122"/>
      <c r="G2848" s="122"/>
      <c r="H2848" s="122"/>
      <c r="I2848" s="122"/>
      <c r="J2848" s="122"/>
      <c r="K2848" s="122"/>
      <c r="L2848" s="122"/>
      <c r="M2848" s="122"/>
      <c r="N2848" s="122"/>
      <c r="O2848" s="122"/>
      <c r="P2848" s="122"/>
      <c r="Q2848" s="122"/>
      <c r="R2848" s="122"/>
      <c r="S2848" s="122"/>
      <c r="T2848" s="122"/>
      <c r="U2848" s="122"/>
      <c r="V2848" s="122"/>
      <c r="W2848" s="122"/>
      <c r="X2848" s="122"/>
      <c r="Y2848" s="122"/>
      <c r="Z2848" s="122"/>
      <c r="AA2848" s="122"/>
      <c r="AB2848" s="122"/>
      <c r="AC2848" s="122"/>
      <c r="AD2848" s="122"/>
      <c r="AE2848" s="122"/>
      <c r="AF2848" s="122"/>
      <c r="AG2848" s="122"/>
      <c r="AH2848" s="122"/>
      <c r="AI2848" s="122"/>
      <c r="AJ2848" s="122"/>
      <c r="AK2848" s="122"/>
      <c r="AL2848" s="122"/>
      <c r="AM2848" s="122"/>
      <c r="AN2848" s="122"/>
      <c r="AQ2848" t="str">
        <f>IF(AND(OR($B$1="ALL",$B$1=C2848),OR($E$1="ALL",$E$1=D2848),OR($B$2="ALL",$B$2=A2848),OR($E$2="ALL",IFERROR(SEARCH($E$2,B2848),0)&gt;0)),"MATCH","")</f>
        <v/>
      </c>
    </row>
    <row r="2849" spans="1:43" ht="14.25" customHeight="1" x14ac:dyDescent="0.25">
      <c r="A2849" s="108" t="s">
        <v>1137</v>
      </c>
      <c r="B2849" s="136" t="s">
        <v>1138</v>
      </c>
      <c r="C2849" s="136" t="s">
        <v>1139</v>
      </c>
      <c r="D2849" s="136" t="s">
        <v>1140</v>
      </c>
      <c r="E2849" s="136" t="s">
        <v>1141</v>
      </c>
      <c r="F2849" s="136" t="s">
        <v>1142</v>
      </c>
      <c r="G2849" s="136" t="s">
        <v>1143</v>
      </c>
      <c r="H2849" s="136" t="s">
        <v>1144</v>
      </c>
      <c r="I2849" s="136" t="s">
        <v>1145</v>
      </c>
      <c r="J2849" s="136" t="s">
        <v>1146</v>
      </c>
      <c r="K2849" s="136" t="s">
        <v>1147</v>
      </c>
      <c r="L2849" s="136" t="s">
        <v>1148</v>
      </c>
      <c r="M2849" s="136" t="s">
        <v>1149</v>
      </c>
      <c r="N2849" s="136" t="s">
        <v>1150</v>
      </c>
      <c r="O2849" s="136" t="s">
        <v>1151</v>
      </c>
      <c r="P2849" s="136" t="s">
        <v>1152</v>
      </c>
      <c r="Q2849" s="136" t="s">
        <v>1153</v>
      </c>
      <c r="R2849" s="136" t="s">
        <v>1154</v>
      </c>
      <c r="S2849" s="136" t="s">
        <v>1155</v>
      </c>
      <c r="T2849" s="136" t="s">
        <v>1156</v>
      </c>
      <c r="U2849" s="136" t="s">
        <v>1157</v>
      </c>
      <c r="V2849" s="136" t="s">
        <v>1158</v>
      </c>
      <c r="W2849" s="136" t="s">
        <v>1159</v>
      </c>
      <c r="X2849" s="136" t="s">
        <v>1160</v>
      </c>
      <c r="Y2849" s="136" t="s">
        <v>1161</v>
      </c>
      <c r="Z2849" s="136" t="s">
        <v>1162</v>
      </c>
      <c r="AA2849" s="136" t="s">
        <v>1163</v>
      </c>
      <c r="AB2849" s="137" t="s">
        <v>156</v>
      </c>
      <c r="AC2849" s="137" t="s">
        <v>157</v>
      </c>
      <c r="AD2849" s="137" t="s">
        <v>158</v>
      </c>
      <c r="AE2849" s="137" t="s">
        <v>139</v>
      </c>
      <c r="AF2849" s="138" t="s">
        <v>140</v>
      </c>
      <c r="AG2849" s="138" t="s">
        <v>141</v>
      </c>
      <c r="AH2849" s="138" t="s">
        <v>142</v>
      </c>
      <c r="AI2849" s="138" t="s">
        <v>143</v>
      </c>
      <c r="AJ2849" s="139" t="s">
        <v>144</v>
      </c>
      <c r="AK2849" s="139" t="s">
        <v>145</v>
      </c>
      <c r="AL2849" s="139" t="s">
        <v>146</v>
      </c>
      <c r="AM2849" s="140" t="s">
        <v>147</v>
      </c>
      <c r="AN2849" s="140" t="s">
        <v>148</v>
      </c>
      <c r="AQ2849" t="str">
        <f>AQ2848</f>
        <v/>
      </c>
    </row>
    <row r="2850" spans="1:43" ht="14.25" customHeight="1" x14ac:dyDescent="0.25">
      <c r="A2850" s="99" t="s">
        <v>1164</v>
      </c>
      <c r="B2850" s="112">
        <f>'Run Rate'!E288</f>
        <v>0</v>
      </c>
      <c r="C2850" s="112">
        <f>'Run Rate'!F288</f>
        <v>0</v>
      </c>
      <c r="D2850" s="112">
        <f>'Run Rate'!G288</f>
        <v>3</v>
      </c>
      <c r="E2850" s="112">
        <f>'Run Rate'!H288</f>
        <v>9</v>
      </c>
      <c r="F2850" s="112">
        <f>'Run Rate'!I288</f>
        <v>2</v>
      </c>
      <c r="G2850" s="112">
        <f>'Run Rate'!J288</f>
        <v>5</v>
      </c>
      <c r="H2850" s="112">
        <f>'Run Rate'!K288</f>
        <v>6</v>
      </c>
      <c r="I2850" s="112">
        <f>'Run Rate'!L288</f>
        <v>6</v>
      </c>
      <c r="J2850" s="112">
        <f>'Run Rate'!M288</f>
        <v>5</v>
      </c>
      <c r="K2850" s="112">
        <f>'Run Rate'!N288</f>
        <v>8</v>
      </c>
      <c r="L2850" s="112">
        <f>'Run Rate'!O288</f>
        <v>2</v>
      </c>
      <c r="M2850" s="112">
        <f>'Run Rate'!P288</f>
        <v>3</v>
      </c>
      <c r="N2850" s="112">
        <f>'Run Rate'!Q288</f>
        <v>3</v>
      </c>
      <c r="O2850" s="112">
        <f>'Run Rate'!R288</f>
        <v>3</v>
      </c>
      <c r="P2850" s="112">
        <f>'Run Rate'!S288</f>
        <v>3</v>
      </c>
      <c r="Q2850" s="112">
        <f>'Run Rate'!T288</f>
        <v>5</v>
      </c>
      <c r="R2850" s="112">
        <f>'Run Rate'!U288</f>
        <v>4</v>
      </c>
      <c r="S2850" s="112">
        <f>'Run Rate'!V288</f>
        <v>4</v>
      </c>
      <c r="T2850" s="112">
        <f>'Run Rate'!W288</f>
        <v>2</v>
      </c>
      <c r="U2850" s="112">
        <f>'Run Rate'!X288</f>
        <v>13</v>
      </c>
      <c r="V2850" s="112">
        <f>'Run Rate'!Y288</f>
        <v>7</v>
      </c>
      <c r="W2850" s="112">
        <f>'Run Rate'!Z288</f>
        <v>5</v>
      </c>
      <c r="X2850" s="112">
        <f>'Run Rate'!AA288</f>
        <v>9</v>
      </c>
      <c r="Y2850" s="112">
        <f>'Run Rate'!AB288</f>
        <v>3</v>
      </c>
      <c r="Z2850" s="112">
        <f>'Run Rate'!AC288</f>
        <v>5</v>
      </c>
      <c r="AA2850" s="112">
        <f>'Run Rate'!AD288</f>
        <v>7</v>
      </c>
      <c r="AB2850" s="113">
        <v>6</v>
      </c>
      <c r="AC2850" s="112">
        <v>6</v>
      </c>
      <c r="AD2850" s="112">
        <v>6</v>
      </c>
      <c r="AE2850" s="112">
        <v>6</v>
      </c>
      <c r="AF2850" s="112">
        <v>6</v>
      </c>
      <c r="AG2850" s="112">
        <v>6</v>
      </c>
      <c r="AH2850" s="112">
        <v>6</v>
      </c>
      <c r="AI2850" s="112">
        <v>6</v>
      </c>
      <c r="AJ2850" s="112">
        <v>6</v>
      </c>
      <c r="AK2850" s="112">
        <v>6</v>
      </c>
      <c r="AL2850" s="112">
        <v>6</v>
      </c>
      <c r="AM2850" s="112">
        <v>6</v>
      </c>
      <c r="AN2850" s="112">
        <v>6</v>
      </c>
      <c r="AQ2850" t="str">
        <f>AQ2848</f>
        <v/>
      </c>
    </row>
    <row r="2851" spans="1:43" ht="14.25" customHeight="1" x14ac:dyDescent="0.25">
      <c r="A2851" s="99" t="s">
        <v>1165</v>
      </c>
      <c r="B2851" s="114"/>
      <c r="C2851" s="114"/>
      <c r="D2851" s="114"/>
      <c r="E2851" s="114"/>
      <c r="F2851" s="114"/>
      <c r="G2851" s="114"/>
      <c r="H2851" s="114"/>
      <c r="I2851" s="114"/>
      <c r="J2851" s="114"/>
      <c r="K2851" s="114"/>
      <c r="L2851" s="114"/>
      <c r="M2851" s="114"/>
      <c r="N2851" s="114"/>
      <c r="O2851" s="114"/>
      <c r="P2851" s="114"/>
      <c r="Q2851" s="114"/>
      <c r="R2851" s="114"/>
      <c r="S2851" s="114"/>
      <c r="T2851" s="114"/>
      <c r="U2851" s="114"/>
      <c r="V2851" s="114"/>
      <c r="W2851" s="115"/>
      <c r="X2851" s="115"/>
      <c r="Y2851" s="115"/>
      <c r="Z2851" s="115"/>
      <c r="AA2851" s="112" t="s">
        <v>1166</v>
      </c>
      <c r="AB2851" s="113"/>
      <c r="AC2851" s="112"/>
      <c r="AD2851" s="112"/>
      <c r="AE2851" s="112"/>
      <c r="AF2851" s="112"/>
      <c r="AG2851" s="112"/>
      <c r="AH2851" s="112"/>
      <c r="AI2851" s="112"/>
      <c r="AJ2851" s="112"/>
      <c r="AK2851" s="112"/>
      <c r="AL2851" s="112"/>
      <c r="AM2851" s="112"/>
      <c r="AN2851" s="112"/>
      <c r="AQ2851" t="str">
        <f>AQ2848</f>
        <v/>
      </c>
    </row>
    <row r="2852" spans="1:43" ht="14.25" customHeight="1" x14ac:dyDescent="0.25">
      <c r="A2852" s="99" t="s">
        <v>1167</v>
      </c>
      <c r="B2852" s="114"/>
      <c r="C2852" s="114"/>
      <c r="D2852" s="114"/>
      <c r="E2852" s="114"/>
      <c r="F2852" s="114"/>
      <c r="G2852" s="114"/>
      <c r="H2852" s="114"/>
      <c r="I2852" s="114"/>
      <c r="J2852" s="114"/>
      <c r="K2852" s="114"/>
      <c r="L2852" s="114"/>
      <c r="M2852" s="114"/>
      <c r="N2852" s="114"/>
      <c r="O2852" s="114"/>
      <c r="P2852" s="114"/>
      <c r="Q2852" s="114"/>
      <c r="R2852" s="114"/>
      <c r="S2852" s="114"/>
      <c r="T2852" s="114"/>
      <c r="U2852" s="114"/>
      <c r="V2852" s="114"/>
      <c r="W2852" s="115"/>
      <c r="X2852" s="116"/>
      <c r="Y2852" s="117"/>
      <c r="Z2852" s="115"/>
      <c r="AA2852" s="112" t="s">
        <v>1168</v>
      </c>
      <c r="AB2852" s="113">
        <f>'Demand Input VP'!B1429</f>
        <v>0</v>
      </c>
      <c r="AC2852" s="112">
        <f>'Demand Input VP'!C1429</f>
        <v>0</v>
      </c>
      <c r="AD2852" s="112">
        <f>'Demand Input VP'!D1429</f>
        <v>0</v>
      </c>
      <c r="AE2852" s="112">
        <f>'Demand Input VP'!E1429</f>
        <v>0</v>
      </c>
      <c r="AF2852" s="112">
        <f>'Demand Input VP'!F1429</f>
        <v>0</v>
      </c>
      <c r="AG2852" s="112">
        <f>'Demand Input VP'!G1429</f>
        <v>0</v>
      </c>
      <c r="AH2852" s="112">
        <f>'Demand Input VP'!H1429</f>
        <v>0</v>
      </c>
      <c r="AI2852" s="112">
        <f>'Demand Input VP'!I1429</f>
        <v>0</v>
      </c>
      <c r="AJ2852" s="112">
        <f>'Demand Input VP'!J1429</f>
        <v>0</v>
      </c>
      <c r="AK2852" s="112">
        <f>'Demand Input VP'!K1429</f>
        <v>0</v>
      </c>
      <c r="AL2852" s="112">
        <f>'Demand Input VP'!L1429</f>
        <v>0</v>
      </c>
      <c r="AM2852" s="112">
        <f>'Demand Input VP'!M1429</f>
        <v>0</v>
      </c>
      <c r="AN2852" s="112">
        <f>'Demand Input VP'!N1429</f>
        <v>0</v>
      </c>
      <c r="AQ2852" t="str">
        <f>AQ2848</f>
        <v/>
      </c>
    </row>
    <row r="2853" spans="1:43" ht="14.25" customHeight="1" x14ac:dyDescent="0.25">
      <c r="A2853" s="99" t="s">
        <v>1169</v>
      </c>
      <c r="B2853" s="118"/>
      <c r="C2853" s="118"/>
      <c r="D2853" s="118"/>
      <c r="E2853" s="118"/>
      <c r="F2853" s="118"/>
      <c r="G2853" s="118"/>
      <c r="H2853" s="118"/>
      <c r="I2853" s="118"/>
      <c r="J2853" s="118"/>
      <c r="K2853" s="118"/>
      <c r="L2853" s="118"/>
      <c r="M2853" s="118"/>
      <c r="N2853" s="118"/>
      <c r="O2853" s="118"/>
      <c r="P2853" s="118"/>
      <c r="Q2853" s="118"/>
      <c r="R2853" s="118"/>
      <c r="S2853" s="118"/>
      <c r="T2853" s="118"/>
      <c r="U2853" s="118"/>
      <c r="V2853" s="118"/>
      <c r="W2853" s="115"/>
      <c r="X2853" s="116"/>
      <c r="Y2853" s="117"/>
      <c r="Z2853" s="119"/>
      <c r="AA2853" s="120" t="s">
        <v>1170</v>
      </c>
      <c r="AB2853" s="121">
        <f>'Demand Input VP'!B1428</f>
        <v>0</v>
      </c>
      <c r="AC2853" s="120">
        <f>'Demand Input VP'!C1428</f>
        <v>0</v>
      </c>
      <c r="AD2853" s="120">
        <f>'Demand Input VP'!D1428</f>
        <v>0</v>
      </c>
      <c r="AE2853" s="120">
        <f>'Demand Input VP'!E1428</f>
        <v>0</v>
      </c>
      <c r="AF2853" s="120">
        <f>'Demand Input VP'!F1428</f>
        <v>0</v>
      </c>
      <c r="AG2853" s="120">
        <f>'Demand Input VP'!G1428</f>
        <v>0</v>
      </c>
      <c r="AH2853" s="120">
        <f>'Demand Input VP'!H1428</f>
        <v>0</v>
      </c>
      <c r="AI2853" s="120">
        <f>'Demand Input VP'!I1428</f>
        <v>0</v>
      </c>
      <c r="AJ2853" s="120">
        <f>'Demand Input VP'!J1428</f>
        <v>0</v>
      </c>
      <c r="AK2853" s="120">
        <f>'Demand Input VP'!K1428</f>
        <v>0</v>
      </c>
      <c r="AL2853" s="120">
        <f>'Demand Input VP'!L1428</f>
        <v>0</v>
      </c>
      <c r="AM2853" s="120">
        <f>'Demand Input VP'!M1428</f>
        <v>0</v>
      </c>
      <c r="AN2853" s="120">
        <f>'Demand Input VP'!N1428</f>
        <v>0</v>
      </c>
      <c r="AQ2853" t="str">
        <f>AQ2848</f>
        <v/>
      </c>
    </row>
    <row r="2854" spans="1:43" ht="14.25" customHeight="1" x14ac:dyDescent="0.25">
      <c r="A2854" s="1"/>
      <c r="B2854" s="122"/>
      <c r="C2854" s="122"/>
      <c r="D2854" s="122"/>
      <c r="E2854" s="122"/>
      <c r="F2854" s="122"/>
      <c r="G2854" s="122"/>
      <c r="H2854" s="122"/>
      <c r="I2854" s="122"/>
      <c r="J2854" s="122"/>
      <c r="K2854" s="122"/>
      <c r="L2854" s="122"/>
      <c r="M2854" s="122"/>
      <c r="N2854" s="122"/>
      <c r="O2854" s="122"/>
      <c r="P2854" s="122"/>
      <c r="Q2854" s="122"/>
      <c r="R2854" s="122"/>
      <c r="S2854" s="122"/>
      <c r="T2854" s="122"/>
      <c r="U2854" s="122"/>
      <c r="V2854" s="122"/>
      <c r="W2854" s="123"/>
      <c r="X2854" s="116"/>
      <c r="Y2854" s="117"/>
      <c r="Z2854" s="123"/>
      <c r="AA2854" s="112" t="s">
        <v>1171</v>
      </c>
      <c r="AB2854" s="113">
        <f>'Demand Input MP'!B1429</f>
        <v>0</v>
      </c>
      <c r="AC2854" s="112">
        <f>'Demand Input MP'!C1429</f>
        <v>0</v>
      </c>
      <c r="AD2854" s="112">
        <f>'Demand Input MP'!D1429</f>
        <v>0</v>
      </c>
      <c r="AE2854" s="112">
        <f>'Demand Input MP'!E1429</f>
        <v>0</v>
      </c>
      <c r="AF2854" s="112">
        <f>'Demand Input MP'!F1429</f>
        <v>0</v>
      </c>
      <c r="AG2854" s="112">
        <f>'Demand Input MP'!G1429</f>
        <v>0</v>
      </c>
      <c r="AH2854" s="112">
        <f>'Demand Input MP'!H1429</f>
        <v>0</v>
      </c>
      <c r="AI2854" s="112">
        <f>'Demand Input MP'!I1429</f>
        <v>0</v>
      </c>
      <c r="AJ2854" s="112">
        <f>'Demand Input MP'!J1429</f>
        <v>0</v>
      </c>
      <c r="AK2854" s="112">
        <f>'Demand Input MP'!K1429</f>
        <v>0</v>
      </c>
      <c r="AL2854" s="112">
        <f>'Demand Input MP'!L1429</f>
        <v>0</v>
      </c>
      <c r="AM2854" s="112">
        <f>'Demand Input MP'!M1429</f>
        <v>0</v>
      </c>
      <c r="AN2854" s="112">
        <f>'Demand Input MP'!N1429</f>
        <v>0</v>
      </c>
      <c r="AQ2854" t="str">
        <f>AQ2848</f>
        <v/>
      </c>
    </row>
    <row r="2855" spans="1:43" ht="14.25" customHeight="1" x14ac:dyDescent="0.25">
      <c r="A2855" s="1"/>
      <c r="B2855" s="122"/>
      <c r="C2855" s="122"/>
      <c r="D2855" s="122"/>
      <c r="E2855" s="122"/>
      <c r="F2855" s="122"/>
      <c r="G2855" s="122"/>
      <c r="H2855" s="122"/>
      <c r="I2855" s="122"/>
      <c r="J2855" s="122"/>
      <c r="K2855" s="122"/>
      <c r="L2855" s="122"/>
      <c r="M2855" s="122"/>
      <c r="N2855" s="122"/>
      <c r="O2855" s="122"/>
      <c r="P2855" s="122"/>
      <c r="Q2855" s="122"/>
      <c r="R2855" s="122"/>
      <c r="S2855" s="122"/>
      <c r="T2855" s="122"/>
      <c r="U2855" s="122"/>
      <c r="V2855" s="124" t="s">
        <v>91</v>
      </c>
      <c r="W2855" s="125">
        <f>IFERROR(IF(SUM('Run Rate History'!E288:AD288)&gt;0,(SUMPRODUCT((B2850:AA2850&gt;=PERCENTILE(B2850:AA2850,0.1))*(B2850:AA2850&lt;=PERCENTILE(B2850:AA2850,0.9))*B2850:AA2850)+SUMPRODUCT(('Run Rate History'!E288:AD288&gt;=PERCENTILE(B2850:AA2850,0.1))*('Run Rate History'!E288:AD288&lt;=PERCENTILE(B2850:AA2850,0.9))*'Run Rate History'!E288:AD288))/(SUMPRODUCT((B2850:AA2850&gt;=PERCENTILE(B2850:AA2850,0.1))*(B2850:AA2850&lt;=PERCENTILE(B2850:AA2850,0.9))*1)+SUMPRODUCT(('Run Rate History'!E288:AD288&gt;=PERCENTILE(B2850:AA2850,0.1))*('Run Rate History'!E288:AD288&lt;=PERCENTILE(B2850:AA2850,0.9))*1)),TRIMMEAN(B2850:AA2850,0.15)),0)</f>
        <v>4.541666666666667</v>
      </c>
      <c r="X2855" s="126" t="s">
        <v>1172</v>
      </c>
      <c r="Y2855" s="127">
        <f>SUM(B2850:AA2850)/26</f>
        <v>4.6923076923076925</v>
      </c>
      <c r="Z2855" s="128"/>
      <c r="AA2855" s="112" t="s">
        <v>1173</v>
      </c>
      <c r="AB2855" s="113">
        <f>'Demand Input MP'!B1428</f>
        <v>0</v>
      </c>
      <c r="AC2855" s="112">
        <f>'Demand Input MP'!C1428</f>
        <v>0</v>
      </c>
      <c r="AD2855" s="112">
        <f>'Demand Input MP'!D1428</f>
        <v>0</v>
      </c>
      <c r="AE2855" s="112">
        <f>'Demand Input MP'!E1428</f>
        <v>0</v>
      </c>
      <c r="AF2855" s="112">
        <f>'Demand Input MP'!F1428</f>
        <v>0</v>
      </c>
      <c r="AG2855" s="112">
        <f>'Demand Input MP'!G1428</f>
        <v>0</v>
      </c>
      <c r="AH2855" s="112">
        <f>'Demand Input MP'!H1428</f>
        <v>0</v>
      </c>
      <c r="AI2855" s="112">
        <f>'Demand Input MP'!I1428</f>
        <v>0</v>
      </c>
      <c r="AJ2855" s="112">
        <f>'Demand Input MP'!J1428</f>
        <v>0</v>
      </c>
      <c r="AK2855" s="112">
        <f>'Demand Input MP'!K1428</f>
        <v>0</v>
      </c>
      <c r="AL2855" s="112">
        <f>'Demand Input MP'!L1428</f>
        <v>0</v>
      </c>
      <c r="AM2855" s="112">
        <f>'Demand Input MP'!M1428</f>
        <v>0</v>
      </c>
      <c r="AN2855" s="112">
        <f>'Demand Input MP'!N1428</f>
        <v>0</v>
      </c>
      <c r="AQ2855" t="str">
        <f>AQ2848</f>
        <v/>
      </c>
    </row>
    <row r="2856" spans="1:43" ht="14.25" customHeight="1" x14ac:dyDescent="0.25">
      <c r="A2856" s="1"/>
      <c r="B2856" s="122"/>
      <c r="C2856" s="122"/>
      <c r="D2856" s="122"/>
      <c r="E2856" s="122"/>
      <c r="F2856" s="122"/>
      <c r="G2856" s="122"/>
      <c r="H2856" s="122"/>
      <c r="I2856" s="122"/>
      <c r="J2856" s="122"/>
      <c r="K2856" s="122"/>
      <c r="L2856" s="122"/>
      <c r="M2856" s="122"/>
      <c r="N2856" s="122"/>
      <c r="O2856" s="122"/>
      <c r="P2856" s="122"/>
      <c r="Q2856" s="122"/>
      <c r="R2856" s="122"/>
      <c r="S2856" s="122"/>
      <c r="T2856" s="122"/>
      <c r="U2856" s="122"/>
      <c r="V2856" s="124" t="s">
        <v>94</v>
      </c>
      <c r="W2856" s="125">
        <f>IFERROR((1*MIN(MAX(X2850,0.5*IF(SUM('Run Rate History'!E288:AD288)&gt;0,(MEDIAN(IF(B2850:AA2850&gt;0,B2850:AA2850))+MEDIAN(IF('Run Rate History'!E288:AD288&gt;0,'Run Rate History'!E288:AD288)))/2,MEDIAN(IF(B2850:AA2850&gt;0,B2850:AA2850)))),2*IF(SUM('Run Rate History'!E288:AD288)&gt;0,(MEDIAN(IF(B2850:AA2850&gt;0,B2850:AA2850))+MEDIAN(IF('Run Rate History'!E288:AD288&gt;0,'Run Rate History'!E288:AD288)))/2,MEDIAN(IF(B2850:AA2850&gt;0,B2850:AA2850))))+2*MIN(MAX(Y2850,0.5*IF(SUM('Run Rate History'!E288:AD288)&gt;0,(MEDIAN(IF(B2850:AA2850&gt;0,B2850:AA2850))+MEDIAN(IF('Run Rate History'!E288:AD288&gt;0,'Run Rate History'!E288:AD288)))/2,MEDIAN(IF(B2850:AA2850&gt;0,B2850:AA2850)))),2*IF(SUM('Run Rate History'!E288:AD288)&gt;0,(MEDIAN(IF(B2850:AA2850&gt;0,B2850:AA2850))+MEDIAN(IF('Run Rate History'!E288:AD288&gt;0,'Run Rate History'!E288:AD288)))/2,MEDIAN(IF(B2850:AA2850&gt;0,B2850:AA2850))))+3*MIN(MAX(Z2850,0.5*IF(SUM('Run Rate History'!E288:AD288)&gt;0,(MEDIAN(IF(B2850:AA2850&gt;0,B2850:AA2850))+MEDIAN(IF('Run Rate History'!E288:AD288&gt;0,'Run Rate History'!E288:AD288)))/2,MEDIAN(IF(B2850:AA2850&gt;0,B2850:AA2850)))),2*IF(SUM('Run Rate History'!E288:AD288)&gt;0,(MEDIAN(IF(B2850:AA2850&gt;0,B2850:AA2850))+MEDIAN(IF('Run Rate History'!E288:AD288&gt;0,'Run Rate History'!E288:AD288)))/2,MEDIAN(IF(B2850:AA2850&gt;0,B2850:AA2850))))+4*MIN(MAX(AA2850,0.5*IF(SUM('Run Rate History'!E288:AD288)&gt;0,(MEDIAN(IF(B2850:AA2850&gt;0,B2850:AA2850))+MEDIAN(IF('Run Rate History'!E288:AD288&gt;0,'Run Rate History'!E288:AD288)))/2,MEDIAN(IF(B2850:AA2850&gt;0,B2850:AA2850)))),2*IF(SUM('Run Rate History'!E288:AD288)&gt;0,(MEDIAN(IF(B2850:AA2850&gt;0,B2850:AA2850))+MEDIAN(IF('Run Rate History'!E288:AD288&gt;0,'Run Rate History'!E288:AD288)))/2,MEDIAN(IF(B2850:AA2850&gt;0,B2850:AA2850)))))/10,0)</f>
        <v>5.8</v>
      </c>
      <c r="X2856" s="129" t="s">
        <v>1174</v>
      </c>
      <c r="Y2856" s="130">
        <f>IFERROR(VLOOKUP(A2848,'Stanje zaliha'!A:E,5,FALSE()),0)</f>
        <v>559</v>
      </c>
      <c r="Z2856" s="131"/>
      <c r="AA2856" s="113" t="s">
        <v>1175</v>
      </c>
      <c r="AB2856" s="118">
        <f t="shared" ref="AB2856:AN2856" si="568">SUM(AB2852:AB2855)</f>
        <v>0</v>
      </c>
      <c r="AC2856" s="118">
        <f t="shared" si="568"/>
        <v>0</v>
      </c>
      <c r="AD2856" s="118">
        <f t="shared" si="568"/>
        <v>0</v>
      </c>
      <c r="AE2856" s="118">
        <f t="shared" si="568"/>
        <v>0</v>
      </c>
      <c r="AF2856" s="118">
        <f t="shared" si="568"/>
        <v>0</v>
      </c>
      <c r="AG2856" s="118">
        <f t="shared" si="568"/>
        <v>0</v>
      </c>
      <c r="AH2856" s="118">
        <f t="shared" si="568"/>
        <v>0</v>
      </c>
      <c r="AI2856" s="118">
        <f t="shared" si="568"/>
        <v>0</v>
      </c>
      <c r="AJ2856" s="118">
        <f t="shared" si="568"/>
        <v>0</v>
      </c>
      <c r="AK2856" s="118">
        <f t="shared" si="568"/>
        <v>0</v>
      </c>
      <c r="AL2856" s="118">
        <f t="shared" si="568"/>
        <v>0</v>
      </c>
      <c r="AM2856" s="118">
        <f t="shared" si="568"/>
        <v>0</v>
      </c>
      <c r="AN2856" s="118">
        <f t="shared" si="568"/>
        <v>0</v>
      </c>
      <c r="AQ2856" t="str">
        <f>AQ2848</f>
        <v/>
      </c>
    </row>
    <row r="2857" spans="1:43" ht="14.25" customHeight="1" x14ac:dyDescent="0.25">
      <c r="A2857" s="1"/>
      <c r="B2857" s="122"/>
      <c r="C2857" s="122"/>
      <c r="D2857" s="122"/>
      <c r="E2857" s="122"/>
      <c r="F2857" s="122"/>
      <c r="G2857" s="122"/>
      <c r="H2857" s="122"/>
      <c r="I2857" s="122"/>
      <c r="J2857" s="122"/>
      <c r="K2857" s="122"/>
      <c r="L2857" s="122"/>
      <c r="M2857" s="122"/>
      <c r="N2857" s="122"/>
      <c r="O2857" s="122"/>
      <c r="P2857" s="122"/>
      <c r="Q2857" s="122"/>
      <c r="R2857" s="122"/>
      <c r="S2857" s="122"/>
      <c r="T2857" s="122"/>
      <c r="U2857" s="122"/>
      <c r="V2857" s="124" t="s">
        <v>95</v>
      </c>
      <c r="W2857" s="125">
        <f>IFERROR(0.6*W2856+0.4*W2855,0)</f>
        <v>5.2966666666666669</v>
      </c>
      <c r="X2857" s="132" t="s">
        <v>1176</v>
      </c>
      <c r="Y2857" s="133">
        <f>IFERROR(SUMIF('Popis poslanih narudžbi'!A:A,A2848,'Popis poslanih narudžbi'!C:C),0)</f>
        <v>0</v>
      </c>
      <c r="Z2857" s="131"/>
      <c r="AA2857" s="134" t="s">
        <v>1177</v>
      </c>
      <c r="AB2857" s="118">
        <f t="shared" ref="AB2857:AN2857" si="569">AB2850+AB2856</f>
        <v>6</v>
      </c>
      <c r="AC2857" s="118">
        <f t="shared" si="569"/>
        <v>6</v>
      </c>
      <c r="AD2857" s="118">
        <f t="shared" si="569"/>
        <v>6</v>
      </c>
      <c r="AE2857" s="118">
        <f t="shared" si="569"/>
        <v>6</v>
      </c>
      <c r="AF2857" s="118">
        <f t="shared" si="569"/>
        <v>6</v>
      </c>
      <c r="AG2857" s="118">
        <f t="shared" si="569"/>
        <v>6</v>
      </c>
      <c r="AH2857" s="118">
        <f t="shared" si="569"/>
        <v>6</v>
      </c>
      <c r="AI2857" s="118">
        <f t="shared" si="569"/>
        <v>6</v>
      </c>
      <c r="AJ2857" s="118">
        <f t="shared" si="569"/>
        <v>6</v>
      </c>
      <c r="AK2857" s="118">
        <f t="shared" si="569"/>
        <v>6</v>
      </c>
      <c r="AL2857" s="118">
        <f t="shared" si="569"/>
        <v>6</v>
      </c>
      <c r="AM2857" s="118">
        <f t="shared" si="569"/>
        <v>6</v>
      </c>
      <c r="AN2857" s="118">
        <f t="shared" si="569"/>
        <v>6</v>
      </c>
      <c r="AQ2857" t="str">
        <f>AQ2848</f>
        <v/>
      </c>
    </row>
    <row r="2858" spans="1:43" ht="14.25" customHeight="1" x14ac:dyDescent="0.25">
      <c r="A2858" s="107" t="str">
        <f>'Run Rate'!A289</f>
        <v>POL12862</v>
      </c>
      <c r="B2858" s="135" t="str">
        <f>'Run Rate'!B289</f>
        <v>Polleo Beta-Alanine 250 g</v>
      </c>
      <c r="C2858" s="135" t="str">
        <f>'Run Rate'!C289</f>
        <v>SPORTSKA PREHRANA</v>
      </c>
      <c r="D2858" s="135" t="str">
        <f>'Run Rate'!D289</f>
        <v>02 SILVER</v>
      </c>
      <c r="E2858" s="122"/>
      <c r="F2858" s="122"/>
      <c r="G2858" s="122"/>
      <c r="H2858" s="122"/>
      <c r="I2858" s="122"/>
      <c r="J2858" s="122"/>
      <c r="K2858" s="122"/>
      <c r="L2858" s="122"/>
      <c r="M2858" s="122"/>
      <c r="N2858" s="122"/>
      <c r="O2858" s="122"/>
      <c r="P2858" s="122"/>
      <c r="Q2858" s="122"/>
      <c r="R2858" s="122"/>
      <c r="S2858" s="122"/>
      <c r="T2858" s="122"/>
      <c r="U2858" s="122"/>
      <c r="V2858" s="122"/>
      <c r="W2858" s="122"/>
      <c r="X2858" s="122"/>
      <c r="Y2858" s="122"/>
      <c r="Z2858" s="122"/>
      <c r="AA2858" s="122"/>
      <c r="AB2858" s="122"/>
      <c r="AC2858" s="122"/>
      <c r="AD2858" s="122"/>
      <c r="AE2858" s="122"/>
      <c r="AF2858" s="122"/>
      <c r="AG2858" s="122"/>
      <c r="AH2858" s="122"/>
      <c r="AI2858" s="122"/>
      <c r="AJ2858" s="122"/>
      <c r="AK2858" s="122"/>
      <c r="AL2858" s="122"/>
      <c r="AM2858" s="122"/>
      <c r="AN2858" s="122"/>
      <c r="AQ2858" t="str">
        <f>IF(AND(OR($B$1="ALL",$B$1=C2858),OR($E$1="ALL",$E$1=D2858),OR($B$2="ALL",$B$2=A2858),OR($E$2="ALL",IFERROR(SEARCH($E$2,B2858),0)&gt;0)),"MATCH","")</f>
        <v/>
      </c>
    </row>
    <row r="2859" spans="1:43" ht="14.25" customHeight="1" x14ac:dyDescent="0.25">
      <c r="A2859" s="108" t="s">
        <v>1137</v>
      </c>
      <c r="B2859" s="136" t="s">
        <v>1138</v>
      </c>
      <c r="C2859" s="136" t="s">
        <v>1139</v>
      </c>
      <c r="D2859" s="136" t="s">
        <v>1140</v>
      </c>
      <c r="E2859" s="136" t="s">
        <v>1141</v>
      </c>
      <c r="F2859" s="136" t="s">
        <v>1142</v>
      </c>
      <c r="G2859" s="136" t="s">
        <v>1143</v>
      </c>
      <c r="H2859" s="136" t="s">
        <v>1144</v>
      </c>
      <c r="I2859" s="136" t="s">
        <v>1145</v>
      </c>
      <c r="J2859" s="136" t="s">
        <v>1146</v>
      </c>
      <c r="K2859" s="136" t="s">
        <v>1147</v>
      </c>
      <c r="L2859" s="136" t="s">
        <v>1148</v>
      </c>
      <c r="M2859" s="136" t="s">
        <v>1149</v>
      </c>
      <c r="N2859" s="136" t="s">
        <v>1150</v>
      </c>
      <c r="O2859" s="136" t="s">
        <v>1151</v>
      </c>
      <c r="P2859" s="136" t="s">
        <v>1152</v>
      </c>
      <c r="Q2859" s="136" t="s">
        <v>1153</v>
      </c>
      <c r="R2859" s="136" t="s">
        <v>1154</v>
      </c>
      <c r="S2859" s="136" t="s">
        <v>1155</v>
      </c>
      <c r="T2859" s="136" t="s">
        <v>1156</v>
      </c>
      <c r="U2859" s="136" t="s">
        <v>1157</v>
      </c>
      <c r="V2859" s="136" t="s">
        <v>1158</v>
      </c>
      <c r="W2859" s="136" t="s">
        <v>1159</v>
      </c>
      <c r="X2859" s="136" t="s">
        <v>1160</v>
      </c>
      <c r="Y2859" s="136" t="s">
        <v>1161</v>
      </c>
      <c r="Z2859" s="136" t="s">
        <v>1162</v>
      </c>
      <c r="AA2859" s="136" t="s">
        <v>1163</v>
      </c>
      <c r="AB2859" s="137" t="s">
        <v>156</v>
      </c>
      <c r="AC2859" s="137" t="s">
        <v>157</v>
      </c>
      <c r="AD2859" s="137" t="s">
        <v>158</v>
      </c>
      <c r="AE2859" s="137" t="s">
        <v>139</v>
      </c>
      <c r="AF2859" s="138" t="s">
        <v>140</v>
      </c>
      <c r="AG2859" s="138" t="s">
        <v>141</v>
      </c>
      <c r="AH2859" s="138" t="s">
        <v>142</v>
      </c>
      <c r="AI2859" s="138" t="s">
        <v>143</v>
      </c>
      <c r="AJ2859" s="139" t="s">
        <v>144</v>
      </c>
      <c r="AK2859" s="139" t="s">
        <v>145</v>
      </c>
      <c r="AL2859" s="139" t="s">
        <v>146</v>
      </c>
      <c r="AM2859" s="140" t="s">
        <v>147</v>
      </c>
      <c r="AN2859" s="140" t="s">
        <v>148</v>
      </c>
      <c r="AQ2859" t="str">
        <f>AQ2858</f>
        <v/>
      </c>
    </row>
    <row r="2860" spans="1:43" ht="14.25" customHeight="1" x14ac:dyDescent="0.25">
      <c r="A2860" s="99" t="s">
        <v>1164</v>
      </c>
      <c r="B2860" s="112">
        <f>'Run Rate'!E289</f>
        <v>0</v>
      </c>
      <c r="C2860" s="112">
        <f>'Run Rate'!F289</f>
        <v>0</v>
      </c>
      <c r="D2860" s="112">
        <f>'Run Rate'!G289</f>
        <v>10</v>
      </c>
      <c r="E2860" s="112">
        <f>'Run Rate'!H289</f>
        <v>23</v>
      </c>
      <c r="F2860" s="112">
        <f>'Run Rate'!I289</f>
        <v>32</v>
      </c>
      <c r="G2860" s="112">
        <f>'Run Rate'!J289</f>
        <v>14</v>
      </c>
      <c r="H2860" s="112">
        <f>'Run Rate'!K289</f>
        <v>23</v>
      </c>
      <c r="I2860" s="112">
        <f>'Run Rate'!L289</f>
        <v>26</v>
      </c>
      <c r="J2860" s="112">
        <f>'Run Rate'!M289</f>
        <v>24</v>
      </c>
      <c r="K2860" s="112">
        <f>'Run Rate'!N289</f>
        <v>14</v>
      </c>
      <c r="L2860" s="112">
        <f>'Run Rate'!O289</f>
        <v>18</v>
      </c>
      <c r="M2860" s="112">
        <f>'Run Rate'!P289</f>
        <v>23</v>
      </c>
      <c r="N2860" s="112">
        <f>'Run Rate'!Q289</f>
        <v>19</v>
      </c>
      <c r="O2860" s="112">
        <f>'Run Rate'!R289</f>
        <v>10</v>
      </c>
      <c r="P2860" s="112">
        <f>'Run Rate'!S289</f>
        <v>10</v>
      </c>
      <c r="Q2860" s="112">
        <f>'Run Rate'!T289</f>
        <v>13</v>
      </c>
      <c r="R2860" s="112">
        <f>'Run Rate'!U289</f>
        <v>14</v>
      </c>
      <c r="S2860" s="112">
        <f>'Run Rate'!V289</f>
        <v>27</v>
      </c>
      <c r="T2860" s="112">
        <f>'Run Rate'!W289</f>
        <v>19</v>
      </c>
      <c r="U2860" s="112">
        <f>'Run Rate'!X289</f>
        <v>53</v>
      </c>
      <c r="V2860" s="112">
        <f>'Run Rate'!Y289</f>
        <v>30</v>
      </c>
      <c r="W2860" s="112">
        <f>'Run Rate'!Z289</f>
        <v>44</v>
      </c>
      <c r="X2860" s="112">
        <f>'Run Rate'!AA289</f>
        <v>79</v>
      </c>
      <c r="Y2860" s="112">
        <f>'Run Rate'!AB289</f>
        <v>25</v>
      </c>
      <c r="Z2860" s="112">
        <f>'Run Rate'!AC289</f>
        <v>30</v>
      </c>
      <c r="AA2860" s="112">
        <f>'Run Rate'!AD289</f>
        <v>20</v>
      </c>
      <c r="AB2860" s="113">
        <v>31</v>
      </c>
      <c r="AC2860" s="112">
        <v>31</v>
      </c>
      <c r="AD2860" s="112">
        <v>31</v>
      </c>
      <c r="AE2860" s="112">
        <v>31</v>
      </c>
      <c r="AF2860" s="112">
        <v>31</v>
      </c>
      <c r="AG2860" s="112">
        <v>31</v>
      </c>
      <c r="AH2860" s="112">
        <v>31</v>
      </c>
      <c r="AI2860" s="112">
        <v>31</v>
      </c>
      <c r="AJ2860" s="112">
        <v>31</v>
      </c>
      <c r="AK2860" s="112">
        <v>31</v>
      </c>
      <c r="AL2860" s="112">
        <v>31</v>
      </c>
      <c r="AM2860" s="112">
        <v>31</v>
      </c>
      <c r="AN2860" s="112">
        <v>31</v>
      </c>
      <c r="AQ2860" t="str">
        <f>AQ2858</f>
        <v/>
      </c>
    </row>
    <row r="2861" spans="1:43" ht="14.25" customHeight="1" x14ac:dyDescent="0.25">
      <c r="A2861" s="99" t="s">
        <v>1165</v>
      </c>
      <c r="B2861" s="114"/>
      <c r="C2861" s="114"/>
      <c r="D2861" s="114"/>
      <c r="E2861" s="114"/>
      <c r="F2861" s="114"/>
      <c r="G2861" s="114"/>
      <c r="H2861" s="114"/>
      <c r="I2861" s="114"/>
      <c r="J2861" s="114"/>
      <c r="K2861" s="114"/>
      <c r="L2861" s="114"/>
      <c r="M2861" s="114"/>
      <c r="N2861" s="114"/>
      <c r="O2861" s="114"/>
      <c r="P2861" s="114"/>
      <c r="Q2861" s="114"/>
      <c r="R2861" s="114"/>
      <c r="S2861" s="114"/>
      <c r="T2861" s="114"/>
      <c r="U2861" s="114"/>
      <c r="V2861" s="114"/>
      <c r="W2861" s="115"/>
      <c r="X2861" s="115"/>
      <c r="Y2861" s="115"/>
      <c r="Z2861" s="115"/>
      <c r="AA2861" s="112" t="s">
        <v>1166</v>
      </c>
      <c r="AB2861" s="113"/>
      <c r="AC2861" s="112"/>
      <c r="AD2861" s="112"/>
      <c r="AE2861" s="112"/>
      <c r="AF2861" s="112"/>
      <c r="AG2861" s="112"/>
      <c r="AH2861" s="112"/>
      <c r="AI2861" s="112"/>
      <c r="AJ2861" s="112"/>
      <c r="AK2861" s="112"/>
      <c r="AL2861" s="112"/>
      <c r="AM2861" s="112"/>
      <c r="AN2861" s="112"/>
      <c r="AQ2861" t="str">
        <f>AQ2858</f>
        <v/>
      </c>
    </row>
    <row r="2862" spans="1:43" ht="14.25" customHeight="1" x14ac:dyDescent="0.25">
      <c r="A2862" s="99" t="s">
        <v>1167</v>
      </c>
      <c r="B2862" s="114"/>
      <c r="C2862" s="114"/>
      <c r="D2862" s="114"/>
      <c r="E2862" s="114"/>
      <c r="F2862" s="114"/>
      <c r="G2862" s="114"/>
      <c r="H2862" s="114"/>
      <c r="I2862" s="114"/>
      <c r="J2862" s="114"/>
      <c r="K2862" s="114"/>
      <c r="L2862" s="114"/>
      <c r="M2862" s="114"/>
      <c r="N2862" s="114"/>
      <c r="O2862" s="114"/>
      <c r="P2862" s="114"/>
      <c r="Q2862" s="114"/>
      <c r="R2862" s="114"/>
      <c r="S2862" s="114"/>
      <c r="T2862" s="114"/>
      <c r="U2862" s="114"/>
      <c r="V2862" s="114"/>
      <c r="W2862" s="115"/>
      <c r="X2862" s="116"/>
      <c r="Y2862" s="117"/>
      <c r="Z2862" s="115"/>
      <c r="AA2862" s="112" t="s">
        <v>1168</v>
      </c>
      <c r="AB2862" s="113">
        <f>'Demand Input VP'!B1434</f>
        <v>0</v>
      </c>
      <c r="AC2862" s="112">
        <f>'Demand Input VP'!C1434</f>
        <v>0</v>
      </c>
      <c r="AD2862" s="112">
        <f>'Demand Input VP'!D1434</f>
        <v>0</v>
      </c>
      <c r="AE2862" s="112">
        <f>'Demand Input VP'!E1434</f>
        <v>0</v>
      </c>
      <c r="AF2862" s="112">
        <f>'Demand Input VP'!F1434</f>
        <v>0</v>
      </c>
      <c r="AG2862" s="112">
        <f>'Demand Input VP'!G1434</f>
        <v>0</v>
      </c>
      <c r="AH2862" s="112">
        <f>'Demand Input VP'!H1434</f>
        <v>0</v>
      </c>
      <c r="AI2862" s="112">
        <f>'Demand Input VP'!I1434</f>
        <v>0</v>
      </c>
      <c r="AJ2862" s="112">
        <f>'Demand Input VP'!J1434</f>
        <v>0</v>
      </c>
      <c r="AK2862" s="112">
        <f>'Demand Input VP'!K1434</f>
        <v>0</v>
      </c>
      <c r="AL2862" s="112">
        <f>'Demand Input VP'!L1434</f>
        <v>0</v>
      </c>
      <c r="AM2862" s="112">
        <f>'Demand Input VP'!M1434</f>
        <v>0</v>
      </c>
      <c r="AN2862" s="112">
        <f>'Demand Input VP'!N1434</f>
        <v>0</v>
      </c>
      <c r="AQ2862" t="str">
        <f>AQ2858</f>
        <v/>
      </c>
    </row>
    <row r="2863" spans="1:43" ht="14.25" customHeight="1" x14ac:dyDescent="0.25">
      <c r="A2863" s="99" t="s">
        <v>1169</v>
      </c>
      <c r="B2863" s="118"/>
      <c r="C2863" s="118"/>
      <c r="D2863" s="118"/>
      <c r="E2863" s="118"/>
      <c r="F2863" s="118"/>
      <c r="G2863" s="118"/>
      <c r="H2863" s="118"/>
      <c r="I2863" s="118"/>
      <c r="J2863" s="118"/>
      <c r="K2863" s="118"/>
      <c r="L2863" s="118"/>
      <c r="M2863" s="118"/>
      <c r="N2863" s="118"/>
      <c r="O2863" s="118"/>
      <c r="P2863" s="118"/>
      <c r="Q2863" s="118"/>
      <c r="R2863" s="118"/>
      <c r="S2863" s="118"/>
      <c r="T2863" s="118"/>
      <c r="U2863" s="118"/>
      <c r="V2863" s="118"/>
      <c r="W2863" s="115"/>
      <c r="X2863" s="116"/>
      <c r="Y2863" s="117"/>
      <c r="Z2863" s="119"/>
      <c r="AA2863" s="120" t="s">
        <v>1170</v>
      </c>
      <c r="AB2863" s="121">
        <f>'Demand Input VP'!B1433</f>
        <v>0</v>
      </c>
      <c r="AC2863" s="120">
        <f>'Demand Input VP'!C1433</f>
        <v>0</v>
      </c>
      <c r="AD2863" s="120">
        <f>'Demand Input VP'!D1433</f>
        <v>0</v>
      </c>
      <c r="AE2863" s="120">
        <f>'Demand Input VP'!E1433</f>
        <v>0</v>
      </c>
      <c r="AF2863" s="120">
        <f>'Demand Input VP'!F1433</f>
        <v>0</v>
      </c>
      <c r="AG2863" s="120">
        <f>'Demand Input VP'!G1433</f>
        <v>0</v>
      </c>
      <c r="AH2863" s="120">
        <f>'Demand Input VP'!H1433</f>
        <v>0</v>
      </c>
      <c r="AI2863" s="120">
        <f>'Demand Input VP'!I1433</f>
        <v>0</v>
      </c>
      <c r="AJ2863" s="120">
        <f>'Demand Input VP'!J1433</f>
        <v>0</v>
      </c>
      <c r="AK2863" s="120">
        <f>'Demand Input VP'!K1433</f>
        <v>0</v>
      </c>
      <c r="AL2863" s="120">
        <f>'Demand Input VP'!L1433</f>
        <v>0</v>
      </c>
      <c r="AM2863" s="120">
        <f>'Demand Input VP'!M1433</f>
        <v>0</v>
      </c>
      <c r="AN2863" s="120">
        <f>'Demand Input VP'!N1433</f>
        <v>0</v>
      </c>
      <c r="AQ2863" t="str">
        <f>AQ2858</f>
        <v/>
      </c>
    </row>
    <row r="2864" spans="1:43" ht="14.25" customHeight="1" x14ac:dyDescent="0.25">
      <c r="A2864" s="1"/>
      <c r="B2864" s="122"/>
      <c r="C2864" s="122"/>
      <c r="D2864" s="122"/>
      <c r="E2864" s="122"/>
      <c r="F2864" s="122"/>
      <c r="G2864" s="122"/>
      <c r="H2864" s="122"/>
      <c r="I2864" s="122"/>
      <c r="J2864" s="122"/>
      <c r="K2864" s="122"/>
      <c r="L2864" s="122"/>
      <c r="M2864" s="122"/>
      <c r="N2864" s="122"/>
      <c r="O2864" s="122"/>
      <c r="P2864" s="122"/>
      <c r="Q2864" s="122"/>
      <c r="R2864" s="122"/>
      <c r="S2864" s="122"/>
      <c r="T2864" s="122"/>
      <c r="U2864" s="122"/>
      <c r="V2864" s="122"/>
      <c r="W2864" s="123"/>
      <c r="X2864" s="116"/>
      <c r="Y2864" s="117"/>
      <c r="Z2864" s="123"/>
      <c r="AA2864" s="112" t="s">
        <v>1171</v>
      </c>
      <c r="AB2864" s="113">
        <f>'Demand Input MP'!B1434</f>
        <v>0</v>
      </c>
      <c r="AC2864" s="112">
        <f>'Demand Input MP'!C1434</f>
        <v>0</v>
      </c>
      <c r="AD2864" s="112">
        <f>'Demand Input MP'!D1434</f>
        <v>0</v>
      </c>
      <c r="AE2864" s="112">
        <f>'Demand Input MP'!E1434</f>
        <v>0</v>
      </c>
      <c r="AF2864" s="112">
        <f>'Demand Input MP'!F1434</f>
        <v>0</v>
      </c>
      <c r="AG2864" s="112">
        <f>'Demand Input MP'!G1434</f>
        <v>0</v>
      </c>
      <c r="AH2864" s="112">
        <f>'Demand Input MP'!H1434</f>
        <v>0</v>
      </c>
      <c r="AI2864" s="112">
        <f>'Demand Input MP'!I1434</f>
        <v>0</v>
      </c>
      <c r="AJ2864" s="112">
        <f>'Demand Input MP'!J1434</f>
        <v>0</v>
      </c>
      <c r="AK2864" s="112">
        <f>'Demand Input MP'!K1434</f>
        <v>0</v>
      </c>
      <c r="AL2864" s="112">
        <f>'Demand Input MP'!L1434</f>
        <v>0</v>
      </c>
      <c r="AM2864" s="112">
        <f>'Demand Input MP'!M1434</f>
        <v>0</v>
      </c>
      <c r="AN2864" s="112">
        <f>'Demand Input MP'!N1434</f>
        <v>0</v>
      </c>
      <c r="AQ2864" t="str">
        <f>AQ2858</f>
        <v/>
      </c>
    </row>
    <row r="2865" spans="1:43" ht="14.25" customHeight="1" x14ac:dyDescent="0.25">
      <c r="A2865" s="1"/>
      <c r="B2865" s="122"/>
      <c r="C2865" s="122"/>
      <c r="D2865" s="122"/>
      <c r="E2865" s="122"/>
      <c r="F2865" s="122"/>
      <c r="G2865" s="122"/>
      <c r="H2865" s="122"/>
      <c r="I2865" s="122"/>
      <c r="J2865" s="122"/>
      <c r="K2865" s="122"/>
      <c r="L2865" s="122"/>
      <c r="M2865" s="122"/>
      <c r="N2865" s="122"/>
      <c r="O2865" s="122"/>
      <c r="P2865" s="122"/>
      <c r="Q2865" s="122"/>
      <c r="R2865" s="122"/>
      <c r="S2865" s="122"/>
      <c r="T2865" s="122"/>
      <c r="U2865" s="122"/>
      <c r="V2865" s="124" t="s">
        <v>91</v>
      </c>
      <c r="W2865" s="125">
        <f>IFERROR(IF(SUM('Run Rate History'!E289:AD289)&gt;0,(SUMPRODUCT((B2860:AA2860&gt;=PERCENTILE(B2860:AA2860,0.1))*(B2860:AA2860&lt;=PERCENTILE(B2860:AA2860,0.9))*B2860:AA2860)+SUMPRODUCT(('Run Rate History'!E289:AD289&gt;=PERCENTILE(B2860:AA2860,0.1))*('Run Rate History'!E289:AD289&lt;=PERCENTILE(B2860:AA2860,0.9))*'Run Rate History'!E289:AD289))/(SUMPRODUCT((B2860:AA2860&gt;=PERCENTILE(B2860:AA2860,0.1))*(B2860:AA2860&lt;=PERCENTILE(B2860:AA2860,0.9))*1)+SUMPRODUCT(('Run Rate History'!E289:AD289&gt;=PERCENTILE(B2860:AA2860,0.1))*('Run Rate History'!E289:AD289&lt;=PERCENTILE(B2860:AA2860,0.9))*1)),TRIMMEAN(B2860:AA2860,0.15)),0)</f>
        <v>21.708333333333332</v>
      </c>
      <c r="X2865" s="126" t="s">
        <v>1172</v>
      </c>
      <c r="Y2865" s="127">
        <f>SUM(B2860:AA2860)/26</f>
        <v>23.076923076923077</v>
      </c>
      <c r="Z2865" s="128"/>
      <c r="AA2865" s="112" t="s">
        <v>1173</v>
      </c>
      <c r="AB2865" s="113">
        <f>'Demand Input MP'!B1433</f>
        <v>0</v>
      </c>
      <c r="AC2865" s="112">
        <f>'Demand Input MP'!C1433</f>
        <v>0</v>
      </c>
      <c r="AD2865" s="112">
        <f>'Demand Input MP'!D1433</f>
        <v>0</v>
      </c>
      <c r="AE2865" s="112">
        <f>'Demand Input MP'!E1433</f>
        <v>0</v>
      </c>
      <c r="AF2865" s="112">
        <f>'Demand Input MP'!F1433</f>
        <v>0</v>
      </c>
      <c r="AG2865" s="112">
        <f>'Demand Input MP'!G1433</f>
        <v>0</v>
      </c>
      <c r="AH2865" s="112">
        <f>'Demand Input MP'!H1433</f>
        <v>0</v>
      </c>
      <c r="AI2865" s="112">
        <f>'Demand Input MP'!I1433</f>
        <v>0</v>
      </c>
      <c r="AJ2865" s="112">
        <f>'Demand Input MP'!J1433</f>
        <v>0</v>
      </c>
      <c r="AK2865" s="112">
        <f>'Demand Input MP'!K1433</f>
        <v>0</v>
      </c>
      <c r="AL2865" s="112">
        <f>'Demand Input MP'!L1433</f>
        <v>0</v>
      </c>
      <c r="AM2865" s="112">
        <f>'Demand Input MP'!M1433</f>
        <v>0</v>
      </c>
      <c r="AN2865" s="112">
        <f>'Demand Input MP'!N1433</f>
        <v>0</v>
      </c>
      <c r="AQ2865" t="str">
        <f>AQ2858</f>
        <v/>
      </c>
    </row>
    <row r="2866" spans="1:43" ht="14.25" customHeight="1" x14ac:dyDescent="0.25">
      <c r="A2866" s="1"/>
      <c r="B2866" s="122"/>
      <c r="C2866" s="122"/>
      <c r="D2866" s="122"/>
      <c r="E2866" s="122"/>
      <c r="F2866" s="122"/>
      <c r="G2866" s="122"/>
      <c r="H2866" s="122"/>
      <c r="I2866" s="122"/>
      <c r="J2866" s="122"/>
      <c r="K2866" s="122"/>
      <c r="L2866" s="122"/>
      <c r="M2866" s="122"/>
      <c r="N2866" s="122"/>
      <c r="O2866" s="122"/>
      <c r="P2866" s="122"/>
      <c r="Q2866" s="122"/>
      <c r="R2866" s="122"/>
      <c r="S2866" s="122"/>
      <c r="T2866" s="122"/>
      <c r="U2866" s="122"/>
      <c r="V2866" s="124" t="s">
        <v>94</v>
      </c>
      <c r="W2866" s="125">
        <f>IFERROR((1*MIN(MAX(X2860,0.5*IF(SUM('Run Rate History'!E289:AD289)&gt;0,(MEDIAN(IF(B2860:AA2860&gt;0,B2860:AA2860))+MEDIAN(IF('Run Rate History'!E289:AD289&gt;0,'Run Rate History'!E289:AD289)))/2,MEDIAN(IF(B2860:AA2860&gt;0,B2860:AA2860)))),2*IF(SUM('Run Rate History'!E289:AD289)&gt;0,(MEDIAN(IF(B2860:AA2860&gt;0,B2860:AA2860))+MEDIAN(IF('Run Rate History'!E289:AD289&gt;0,'Run Rate History'!E289:AD289)))/2,MEDIAN(IF(B2860:AA2860&gt;0,B2860:AA2860))))+2*MIN(MAX(Y2860,0.5*IF(SUM('Run Rate History'!E289:AD289)&gt;0,(MEDIAN(IF(B2860:AA2860&gt;0,B2860:AA2860))+MEDIAN(IF('Run Rate History'!E289:AD289&gt;0,'Run Rate History'!E289:AD289)))/2,MEDIAN(IF(B2860:AA2860&gt;0,B2860:AA2860)))),2*IF(SUM('Run Rate History'!E289:AD289)&gt;0,(MEDIAN(IF(B2860:AA2860&gt;0,B2860:AA2860))+MEDIAN(IF('Run Rate History'!E289:AD289&gt;0,'Run Rate History'!E289:AD289)))/2,MEDIAN(IF(B2860:AA2860&gt;0,B2860:AA2860))))+3*MIN(MAX(Z2860,0.5*IF(SUM('Run Rate History'!E289:AD289)&gt;0,(MEDIAN(IF(B2860:AA2860&gt;0,B2860:AA2860))+MEDIAN(IF('Run Rate History'!E289:AD289&gt;0,'Run Rate History'!E289:AD289)))/2,MEDIAN(IF(B2860:AA2860&gt;0,B2860:AA2860)))),2*IF(SUM('Run Rate History'!E289:AD289)&gt;0,(MEDIAN(IF(B2860:AA2860&gt;0,B2860:AA2860))+MEDIAN(IF('Run Rate History'!E289:AD289&gt;0,'Run Rate History'!E289:AD289)))/2,MEDIAN(IF(B2860:AA2860&gt;0,B2860:AA2860))))+4*MIN(MAX(AA2860,0.5*IF(SUM('Run Rate History'!E289:AD289)&gt;0,(MEDIAN(IF(B2860:AA2860&gt;0,B2860:AA2860))+MEDIAN(IF('Run Rate History'!E289:AD289&gt;0,'Run Rate History'!E289:AD289)))/2,MEDIAN(IF(B2860:AA2860&gt;0,B2860:AA2860)))),2*IF(SUM('Run Rate History'!E289:AD289)&gt;0,(MEDIAN(IF(B2860:AA2860&gt;0,B2860:AA2860))+MEDIAN(IF('Run Rate History'!E289:AD289&gt;0,'Run Rate History'!E289:AD289)))/2,MEDIAN(IF(B2860:AA2860&gt;0,B2860:AA2860)))))/10,0)</f>
        <v>26.3</v>
      </c>
      <c r="X2866" s="129" t="s">
        <v>1174</v>
      </c>
      <c r="Y2866" s="130">
        <f>IFERROR(VLOOKUP(A2858,'Stanje zaliha'!A:E,5,FALSE()),0)</f>
        <v>287</v>
      </c>
      <c r="Z2866" s="131"/>
      <c r="AA2866" s="113" t="s">
        <v>1175</v>
      </c>
      <c r="AB2866" s="118">
        <f t="shared" ref="AB2866:AN2866" si="570">SUM(AB2862:AB2865)</f>
        <v>0</v>
      </c>
      <c r="AC2866" s="118">
        <f t="shared" si="570"/>
        <v>0</v>
      </c>
      <c r="AD2866" s="118">
        <f t="shared" si="570"/>
        <v>0</v>
      </c>
      <c r="AE2866" s="118">
        <f t="shared" si="570"/>
        <v>0</v>
      </c>
      <c r="AF2866" s="118">
        <f t="shared" si="570"/>
        <v>0</v>
      </c>
      <c r="AG2866" s="118">
        <f t="shared" si="570"/>
        <v>0</v>
      </c>
      <c r="AH2866" s="118">
        <f t="shared" si="570"/>
        <v>0</v>
      </c>
      <c r="AI2866" s="118">
        <f t="shared" si="570"/>
        <v>0</v>
      </c>
      <c r="AJ2866" s="118">
        <f t="shared" si="570"/>
        <v>0</v>
      </c>
      <c r="AK2866" s="118">
        <f t="shared" si="570"/>
        <v>0</v>
      </c>
      <c r="AL2866" s="118">
        <f t="shared" si="570"/>
        <v>0</v>
      </c>
      <c r="AM2866" s="118">
        <f t="shared" si="570"/>
        <v>0</v>
      </c>
      <c r="AN2866" s="118">
        <f t="shared" si="570"/>
        <v>0</v>
      </c>
      <c r="AQ2866" t="str">
        <f>AQ2858</f>
        <v/>
      </c>
    </row>
    <row r="2867" spans="1:43" ht="14.25" customHeight="1" x14ac:dyDescent="0.25">
      <c r="A2867" s="1"/>
      <c r="B2867" s="122"/>
      <c r="C2867" s="122"/>
      <c r="D2867" s="122"/>
      <c r="E2867" s="122"/>
      <c r="F2867" s="122"/>
      <c r="G2867" s="122"/>
      <c r="H2867" s="122"/>
      <c r="I2867" s="122"/>
      <c r="J2867" s="122"/>
      <c r="K2867" s="122"/>
      <c r="L2867" s="122"/>
      <c r="M2867" s="122"/>
      <c r="N2867" s="122"/>
      <c r="O2867" s="122"/>
      <c r="P2867" s="122"/>
      <c r="Q2867" s="122"/>
      <c r="R2867" s="122"/>
      <c r="S2867" s="122"/>
      <c r="T2867" s="122"/>
      <c r="U2867" s="122"/>
      <c r="V2867" s="124" t="s">
        <v>95</v>
      </c>
      <c r="W2867" s="125">
        <f>IFERROR(0.6*W2866+0.4*W2865,0)</f>
        <v>24.463333333333331</v>
      </c>
      <c r="X2867" s="132" t="s">
        <v>1176</v>
      </c>
      <c r="Y2867" s="133">
        <f>IFERROR(SUMIF('Popis poslanih narudžbi'!A:A,A2858,'Popis poslanih narudžbi'!C:C),0)</f>
        <v>0</v>
      </c>
      <c r="Z2867" s="131"/>
      <c r="AA2867" s="134" t="s">
        <v>1177</v>
      </c>
      <c r="AB2867" s="118">
        <f t="shared" ref="AB2867:AN2867" si="571">AB2860+AB2866</f>
        <v>31</v>
      </c>
      <c r="AC2867" s="118">
        <f t="shared" si="571"/>
        <v>31</v>
      </c>
      <c r="AD2867" s="118">
        <f t="shared" si="571"/>
        <v>31</v>
      </c>
      <c r="AE2867" s="118">
        <f t="shared" si="571"/>
        <v>31</v>
      </c>
      <c r="AF2867" s="118">
        <f t="shared" si="571"/>
        <v>31</v>
      </c>
      <c r="AG2867" s="118">
        <f t="shared" si="571"/>
        <v>31</v>
      </c>
      <c r="AH2867" s="118">
        <f t="shared" si="571"/>
        <v>31</v>
      </c>
      <c r="AI2867" s="118">
        <f t="shared" si="571"/>
        <v>31</v>
      </c>
      <c r="AJ2867" s="118">
        <f t="shared" si="571"/>
        <v>31</v>
      </c>
      <c r="AK2867" s="118">
        <f t="shared" si="571"/>
        <v>31</v>
      </c>
      <c r="AL2867" s="118">
        <f t="shared" si="571"/>
        <v>31</v>
      </c>
      <c r="AM2867" s="118">
        <f t="shared" si="571"/>
        <v>31</v>
      </c>
      <c r="AN2867" s="118">
        <f t="shared" si="571"/>
        <v>31</v>
      </c>
      <c r="AQ2867" t="str">
        <f>AQ2858</f>
        <v/>
      </c>
    </row>
    <row r="2868" spans="1:43" ht="14.25" customHeight="1" x14ac:dyDescent="0.25">
      <c r="A2868" s="107" t="str">
        <f>'Run Rate'!A290</f>
        <v>POL12869</v>
      </c>
      <c r="B2868" s="135" t="str">
        <f>'Run Rate'!B290</f>
        <v>Polleo PRE+POST MultiBiotiq 60 caps</v>
      </c>
      <c r="C2868" s="135" t="str">
        <f>'Run Rate'!C290</f>
        <v>SPORTSKA PREHRANA</v>
      </c>
      <c r="D2868" s="135" t="str">
        <f>'Run Rate'!D290</f>
        <v>02 SILVER</v>
      </c>
      <c r="E2868" s="122"/>
      <c r="F2868" s="122"/>
      <c r="G2868" s="122"/>
      <c r="H2868" s="122"/>
      <c r="I2868" s="122"/>
      <c r="J2868" s="122"/>
      <c r="K2868" s="122"/>
      <c r="L2868" s="122"/>
      <c r="M2868" s="122"/>
      <c r="N2868" s="122"/>
      <c r="O2868" s="122"/>
      <c r="P2868" s="122"/>
      <c r="Q2868" s="122"/>
      <c r="R2868" s="122"/>
      <c r="S2868" s="122"/>
      <c r="T2868" s="122"/>
      <c r="U2868" s="122"/>
      <c r="V2868" s="122"/>
      <c r="W2868" s="122"/>
      <c r="X2868" s="122"/>
      <c r="Y2868" s="122"/>
      <c r="Z2868" s="122"/>
      <c r="AA2868" s="122"/>
      <c r="AB2868" s="122"/>
      <c r="AC2868" s="122"/>
      <c r="AD2868" s="122"/>
      <c r="AE2868" s="122"/>
      <c r="AF2868" s="122"/>
      <c r="AG2868" s="122"/>
      <c r="AH2868" s="122"/>
      <c r="AI2868" s="122"/>
      <c r="AJ2868" s="122"/>
      <c r="AK2868" s="122"/>
      <c r="AL2868" s="122"/>
      <c r="AM2868" s="122"/>
      <c r="AN2868" s="122"/>
      <c r="AQ2868" t="str">
        <f>IF(AND(OR($B$1="ALL",$B$1=C2868),OR($E$1="ALL",$E$1=D2868),OR($B$2="ALL",$B$2=A2868),OR($E$2="ALL",IFERROR(SEARCH($E$2,B2868),0)&gt;0)),"MATCH","")</f>
        <v/>
      </c>
    </row>
    <row r="2869" spans="1:43" ht="14.25" customHeight="1" x14ac:dyDescent="0.25">
      <c r="A2869" s="108" t="s">
        <v>1137</v>
      </c>
      <c r="B2869" s="136" t="s">
        <v>1138</v>
      </c>
      <c r="C2869" s="136" t="s">
        <v>1139</v>
      </c>
      <c r="D2869" s="136" t="s">
        <v>1140</v>
      </c>
      <c r="E2869" s="136" t="s">
        <v>1141</v>
      </c>
      <c r="F2869" s="136" t="s">
        <v>1142</v>
      </c>
      <c r="G2869" s="136" t="s">
        <v>1143</v>
      </c>
      <c r="H2869" s="136" t="s">
        <v>1144</v>
      </c>
      <c r="I2869" s="136" t="s">
        <v>1145</v>
      </c>
      <c r="J2869" s="136" t="s">
        <v>1146</v>
      </c>
      <c r="K2869" s="136" t="s">
        <v>1147</v>
      </c>
      <c r="L2869" s="136" t="s">
        <v>1148</v>
      </c>
      <c r="M2869" s="136" t="s">
        <v>1149</v>
      </c>
      <c r="N2869" s="136" t="s">
        <v>1150</v>
      </c>
      <c r="O2869" s="136" t="s">
        <v>1151</v>
      </c>
      <c r="P2869" s="136" t="s">
        <v>1152</v>
      </c>
      <c r="Q2869" s="136" t="s">
        <v>1153</v>
      </c>
      <c r="R2869" s="136" t="s">
        <v>1154</v>
      </c>
      <c r="S2869" s="136" t="s">
        <v>1155</v>
      </c>
      <c r="T2869" s="136" t="s">
        <v>1156</v>
      </c>
      <c r="U2869" s="136" t="s">
        <v>1157</v>
      </c>
      <c r="V2869" s="136" t="s">
        <v>1158</v>
      </c>
      <c r="W2869" s="136" t="s">
        <v>1159</v>
      </c>
      <c r="X2869" s="136" t="s">
        <v>1160</v>
      </c>
      <c r="Y2869" s="136" t="s">
        <v>1161</v>
      </c>
      <c r="Z2869" s="136" t="s">
        <v>1162</v>
      </c>
      <c r="AA2869" s="136" t="s">
        <v>1163</v>
      </c>
      <c r="AB2869" s="137" t="s">
        <v>156</v>
      </c>
      <c r="AC2869" s="137" t="s">
        <v>157</v>
      </c>
      <c r="AD2869" s="137" t="s">
        <v>158</v>
      </c>
      <c r="AE2869" s="137" t="s">
        <v>139</v>
      </c>
      <c r="AF2869" s="138" t="s">
        <v>140</v>
      </c>
      <c r="AG2869" s="138" t="s">
        <v>141</v>
      </c>
      <c r="AH2869" s="138" t="s">
        <v>142</v>
      </c>
      <c r="AI2869" s="138" t="s">
        <v>143</v>
      </c>
      <c r="AJ2869" s="139" t="s">
        <v>144</v>
      </c>
      <c r="AK2869" s="139" t="s">
        <v>145</v>
      </c>
      <c r="AL2869" s="139" t="s">
        <v>146</v>
      </c>
      <c r="AM2869" s="140" t="s">
        <v>147</v>
      </c>
      <c r="AN2869" s="140" t="s">
        <v>148</v>
      </c>
      <c r="AQ2869" t="str">
        <f>AQ2868</f>
        <v/>
      </c>
    </row>
    <row r="2870" spans="1:43" ht="14.25" customHeight="1" x14ac:dyDescent="0.25">
      <c r="A2870" s="99" t="s">
        <v>1164</v>
      </c>
      <c r="B2870" s="112">
        <f>'Run Rate'!E290</f>
        <v>0</v>
      </c>
      <c r="C2870" s="112">
        <f>'Run Rate'!F290</f>
        <v>0</v>
      </c>
      <c r="D2870" s="112">
        <f>'Run Rate'!G290</f>
        <v>0</v>
      </c>
      <c r="E2870" s="112">
        <f>'Run Rate'!H290</f>
        <v>0</v>
      </c>
      <c r="F2870" s="112">
        <f>'Run Rate'!I290</f>
        <v>0</v>
      </c>
      <c r="G2870" s="112">
        <f>'Run Rate'!J290</f>
        <v>0</v>
      </c>
      <c r="H2870" s="112">
        <f>'Run Rate'!K290</f>
        <v>0</v>
      </c>
      <c r="I2870" s="112">
        <f>'Run Rate'!L290</f>
        <v>0</v>
      </c>
      <c r="J2870" s="112">
        <f>'Run Rate'!M290</f>
        <v>0</v>
      </c>
      <c r="K2870" s="112">
        <f>'Run Rate'!N290</f>
        <v>0</v>
      </c>
      <c r="L2870" s="112">
        <f>'Run Rate'!O290</f>
        <v>0</v>
      </c>
      <c r="M2870" s="112">
        <f>'Run Rate'!P290</f>
        <v>0</v>
      </c>
      <c r="N2870" s="112">
        <f>'Run Rate'!Q290</f>
        <v>0</v>
      </c>
      <c r="O2870" s="112">
        <f>'Run Rate'!R290</f>
        <v>0</v>
      </c>
      <c r="P2870" s="112">
        <f>'Run Rate'!S290</f>
        <v>0</v>
      </c>
      <c r="Q2870" s="112">
        <f>'Run Rate'!T290</f>
        <v>0</v>
      </c>
      <c r="R2870" s="112">
        <f>'Run Rate'!U290</f>
        <v>0</v>
      </c>
      <c r="S2870" s="112">
        <f>'Run Rate'!V290</f>
        <v>0</v>
      </c>
      <c r="T2870" s="112">
        <f>'Run Rate'!W290</f>
        <v>1</v>
      </c>
      <c r="U2870" s="112">
        <f>'Run Rate'!X290</f>
        <v>4</v>
      </c>
      <c r="V2870" s="112">
        <f>'Run Rate'!Y290</f>
        <v>5</v>
      </c>
      <c r="W2870" s="112">
        <f>'Run Rate'!Z290</f>
        <v>8</v>
      </c>
      <c r="X2870" s="112">
        <f>'Run Rate'!AA290</f>
        <v>3</v>
      </c>
      <c r="Y2870" s="112">
        <f>'Run Rate'!AB290</f>
        <v>2</v>
      </c>
      <c r="Z2870" s="112">
        <f>'Run Rate'!AC290</f>
        <v>6</v>
      </c>
      <c r="AA2870" s="112">
        <f>'Run Rate'!AD290</f>
        <v>3</v>
      </c>
      <c r="AB2870" s="113">
        <v>3</v>
      </c>
      <c r="AC2870" s="112">
        <v>3</v>
      </c>
      <c r="AD2870" s="112">
        <v>3</v>
      </c>
      <c r="AE2870" s="112">
        <v>3</v>
      </c>
      <c r="AF2870" s="112">
        <v>3</v>
      </c>
      <c r="AG2870" s="112">
        <v>3</v>
      </c>
      <c r="AH2870" s="112">
        <v>3</v>
      </c>
      <c r="AI2870" s="112">
        <v>3</v>
      </c>
      <c r="AJ2870" s="112">
        <v>3</v>
      </c>
      <c r="AK2870" s="112">
        <v>3</v>
      </c>
      <c r="AL2870" s="112">
        <v>3</v>
      </c>
      <c r="AM2870" s="112">
        <v>3</v>
      </c>
      <c r="AN2870" s="112">
        <v>3</v>
      </c>
      <c r="AQ2870" t="str">
        <f>AQ2868</f>
        <v/>
      </c>
    </row>
    <row r="2871" spans="1:43" ht="14.25" customHeight="1" x14ac:dyDescent="0.25">
      <c r="A2871" s="99" t="s">
        <v>1165</v>
      </c>
      <c r="B2871" s="114"/>
      <c r="C2871" s="114"/>
      <c r="D2871" s="114"/>
      <c r="E2871" s="114"/>
      <c r="F2871" s="114"/>
      <c r="G2871" s="114"/>
      <c r="H2871" s="114"/>
      <c r="I2871" s="114"/>
      <c r="J2871" s="114"/>
      <c r="K2871" s="114"/>
      <c r="L2871" s="114"/>
      <c r="M2871" s="114"/>
      <c r="N2871" s="114"/>
      <c r="O2871" s="114"/>
      <c r="P2871" s="114"/>
      <c r="Q2871" s="114"/>
      <c r="R2871" s="114"/>
      <c r="S2871" s="114"/>
      <c r="T2871" s="114"/>
      <c r="U2871" s="114"/>
      <c r="V2871" s="114"/>
      <c r="W2871" s="115"/>
      <c r="X2871" s="115"/>
      <c r="Y2871" s="115"/>
      <c r="Z2871" s="115"/>
      <c r="AA2871" s="112" t="s">
        <v>1166</v>
      </c>
      <c r="AB2871" s="113"/>
      <c r="AC2871" s="112"/>
      <c r="AD2871" s="112"/>
      <c r="AE2871" s="112"/>
      <c r="AF2871" s="112"/>
      <c r="AG2871" s="112"/>
      <c r="AH2871" s="112"/>
      <c r="AI2871" s="112"/>
      <c r="AJ2871" s="112"/>
      <c r="AK2871" s="112"/>
      <c r="AL2871" s="112"/>
      <c r="AM2871" s="112"/>
      <c r="AN2871" s="112"/>
      <c r="AQ2871" t="str">
        <f>AQ2868</f>
        <v/>
      </c>
    </row>
    <row r="2872" spans="1:43" ht="14.25" customHeight="1" x14ac:dyDescent="0.25">
      <c r="A2872" s="99" t="s">
        <v>1167</v>
      </c>
      <c r="B2872" s="114"/>
      <c r="C2872" s="114"/>
      <c r="D2872" s="114"/>
      <c r="E2872" s="114"/>
      <c r="F2872" s="114"/>
      <c r="G2872" s="114"/>
      <c r="H2872" s="114"/>
      <c r="I2872" s="114"/>
      <c r="J2872" s="114"/>
      <c r="K2872" s="114"/>
      <c r="L2872" s="114"/>
      <c r="M2872" s="114"/>
      <c r="N2872" s="114"/>
      <c r="O2872" s="114"/>
      <c r="P2872" s="114"/>
      <c r="Q2872" s="114"/>
      <c r="R2872" s="114"/>
      <c r="S2872" s="114"/>
      <c r="T2872" s="114"/>
      <c r="U2872" s="114"/>
      <c r="V2872" s="114"/>
      <c r="W2872" s="115"/>
      <c r="X2872" s="116"/>
      <c r="Y2872" s="117"/>
      <c r="Z2872" s="115"/>
      <c r="AA2872" s="112" t="s">
        <v>1168</v>
      </c>
      <c r="AB2872" s="113">
        <f>'Demand Input VP'!B1439</f>
        <v>0</v>
      </c>
      <c r="AC2872" s="112">
        <f>'Demand Input VP'!C1439</f>
        <v>0</v>
      </c>
      <c r="AD2872" s="112">
        <f>'Demand Input VP'!D1439</f>
        <v>0</v>
      </c>
      <c r="AE2872" s="112">
        <f>'Demand Input VP'!E1439</f>
        <v>0</v>
      </c>
      <c r="AF2872" s="112">
        <f>'Demand Input VP'!F1439</f>
        <v>0</v>
      </c>
      <c r="AG2872" s="112">
        <f>'Demand Input VP'!G1439</f>
        <v>0</v>
      </c>
      <c r="AH2872" s="112">
        <f>'Demand Input VP'!H1439</f>
        <v>0</v>
      </c>
      <c r="AI2872" s="112">
        <f>'Demand Input VP'!I1439</f>
        <v>0</v>
      </c>
      <c r="AJ2872" s="112">
        <f>'Demand Input VP'!J1439</f>
        <v>0</v>
      </c>
      <c r="AK2872" s="112">
        <f>'Demand Input VP'!K1439</f>
        <v>0</v>
      </c>
      <c r="AL2872" s="112">
        <f>'Demand Input VP'!L1439</f>
        <v>0</v>
      </c>
      <c r="AM2872" s="112">
        <f>'Demand Input VP'!M1439</f>
        <v>0</v>
      </c>
      <c r="AN2872" s="112">
        <f>'Demand Input VP'!N1439</f>
        <v>0</v>
      </c>
      <c r="AQ2872" t="str">
        <f>AQ2868</f>
        <v/>
      </c>
    </row>
    <row r="2873" spans="1:43" ht="14.25" customHeight="1" x14ac:dyDescent="0.25">
      <c r="A2873" s="99" t="s">
        <v>1169</v>
      </c>
      <c r="B2873" s="118"/>
      <c r="C2873" s="118"/>
      <c r="D2873" s="118"/>
      <c r="E2873" s="118"/>
      <c r="F2873" s="118"/>
      <c r="G2873" s="118"/>
      <c r="H2873" s="118"/>
      <c r="I2873" s="118"/>
      <c r="J2873" s="118"/>
      <c r="K2873" s="118"/>
      <c r="L2873" s="118"/>
      <c r="M2873" s="118"/>
      <c r="N2873" s="118"/>
      <c r="O2873" s="118"/>
      <c r="P2873" s="118"/>
      <c r="Q2873" s="118"/>
      <c r="R2873" s="118"/>
      <c r="S2873" s="118"/>
      <c r="T2873" s="118"/>
      <c r="U2873" s="118"/>
      <c r="V2873" s="118"/>
      <c r="W2873" s="115"/>
      <c r="X2873" s="116"/>
      <c r="Y2873" s="117"/>
      <c r="Z2873" s="119"/>
      <c r="AA2873" s="120" t="s">
        <v>1170</v>
      </c>
      <c r="AB2873" s="121">
        <f>'Demand Input VP'!B1438</f>
        <v>0</v>
      </c>
      <c r="AC2873" s="120">
        <f>'Demand Input VP'!C1438</f>
        <v>0</v>
      </c>
      <c r="AD2873" s="120">
        <f>'Demand Input VP'!D1438</f>
        <v>0</v>
      </c>
      <c r="AE2873" s="120">
        <f>'Demand Input VP'!E1438</f>
        <v>0</v>
      </c>
      <c r="AF2873" s="120">
        <f>'Demand Input VP'!F1438</f>
        <v>0</v>
      </c>
      <c r="AG2873" s="120">
        <f>'Demand Input VP'!G1438</f>
        <v>0</v>
      </c>
      <c r="AH2873" s="120">
        <f>'Demand Input VP'!H1438</f>
        <v>0</v>
      </c>
      <c r="AI2873" s="120">
        <f>'Demand Input VP'!I1438</f>
        <v>0</v>
      </c>
      <c r="AJ2873" s="120">
        <f>'Demand Input VP'!J1438</f>
        <v>0</v>
      </c>
      <c r="AK2873" s="120">
        <f>'Demand Input VP'!K1438</f>
        <v>0</v>
      </c>
      <c r="AL2873" s="120">
        <f>'Demand Input VP'!L1438</f>
        <v>0</v>
      </c>
      <c r="AM2873" s="120">
        <f>'Demand Input VP'!M1438</f>
        <v>0</v>
      </c>
      <c r="AN2873" s="120">
        <f>'Demand Input VP'!N1438</f>
        <v>0</v>
      </c>
      <c r="AQ2873" t="str">
        <f>AQ2868</f>
        <v/>
      </c>
    </row>
    <row r="2874" spans="1:43" ht="14.25" customHeight="1" x14ac:dyDescent="0.25">
      <c r="A2874" s="1"/>
      <c r="B2874" s="122"/>
      <c r="C2874" s="122"/>
      <c r="D2874" s="122"/>
      <c r="E2874" s="122"/>
      <c r="F2874" s="122"/>
      <c r="G2874" s="122"/>
      <c r="H2874" s="122"/>
      <c r="I2874" s="122"/>
      <c r="J2874" s="122"/>
      <c r="K2874" s="122"/>
      <c r="L2874" s="122"/>
      <c r="M2874" s="122"/>
      <c r="N2874" s="122"/>
      <c r="O2874" s="122"/>
      <c r="P2874" s="122"/>
      <c r="Q2874" s="122"/>
      <c r="R2874" s="122"/>
      <c r="S2874" s="122"/>
      <c r="T2874" s="122"/>
      <c r="U2874" s="122"/>
      <c r="V2874" s="122"/>
      <c r="W2874" s="123"/>
      <c r="X2874" s="116"/>
      <c r="Y2874" s="117"/>
      <c r="Z2874" s="123"/>
      <c r="AA2874" s="112" t="s">
        <v>1171</v>
      </c>
      <c r="AB2874" s="113">
        <f>'Demand Input MP'!B1439</f>
        <v>0</v>
      </c>
      <c r="AC2874" s="112">
        <f>'Demand Input MP'!C1439</f>
        <v>0</v>
      </c>
      <c r="AD2874" s="112">
        <f>'Demand Input MP'!D1439</f>
        <v>0</v>
      </c>
      <c r="AE2874" s="112">
        <f>'Demand Input MP'!E1439</f>
        <v>0</v>
      </c>
      <c r="AF2874" s="112">
        <f>'Demand Input MP'!F1439</f>
        <v>0</v>
      </c>
      <c r="AG2874" s="112">
        <f>'Demand Input MP'!G1439</f>
        <v>0</v>
      </c>
      <c r="AH2874" s="112">
        <f>'Demand Input MP'!H1439</f>
        <v>0</v>
      </c>
      <c r="AI2874" s="112">
        <f>'Demand Input MP'!I1439</f>
        <v>0</v>
      </c>
      <c r="AJ2874" s="112">
        <f>'Demand Input MP'!J1439</f>
        <v>0</v>
      </c>
      <c r="AK2874" s="112">
        <f>'Demand Input MP'!K1439</f>
        <v>0</v>
      </c>
      <c r="AL2874" s="112">
        <f>'Demand Input MP'!L1439</f>
        <v>0</v>
      </c>
      <c r="AM2874" s="112">
        <f>'Demand Input MP'!M1439</f>
        <v>0</v>
      </c>
      <c r="AN2874" s="112">
        <f>'Demand Input MP'!N1439</f>
        <v>0</v>
      </c>
      <c r="AQ2874" t="str">
        <f>AQ2868</f>
        <v/>
      </c>
    </row>
    <row r="2875" spans="1:43" ht="14.25" customHeight="1" x14ac:dyDescent="0.25">
      <c r="A2875" s="1"/>
      <c r="B2875" s="122"/>
      <c r="C2875" s="122"/>
      <c r="D2875" s="122"/>
      <c r="E2875" s="122"/>
      <c r="F2875" s="122"/>
      <c r="G2875" s="122"/>
      <c r="H2875" s="122"/>
      <c r="I2875" s="122"/>
      <c r="J2875" s="122"/>
      <c r="K2875" s="122"/>
      <c r="L2875" s="122"/>
      <c r="M2875" s="122"/>
      <c r="N2875" s="122"/>
      <c r="O2875" s="122"/>
      <c r="P2875" s="122"/>
      <c r="Q2875" s="122"/>
      <c r="R2875" s="122"/>
      <c r="S2875" s="122"/>
      <c r="T2875" s="122"/>
      <c r="U2875" s="122"/>
      <c r="V2875" s="124" t="s">
        <v>91</v>
      </c>
      <c r="W2875" s="125">
        <f>IFERROR(IF(SUM('Run Rate History'!E290:AD290)&gt;0,(SUMPRODUCT((B2870:AA2870&gt;=PERCENTILE(B2870:AA2870,0.1))*(B2870:AA2870&lt;=PERCENTILE(B2870:AA2870,0.9))*B2870:AA2870)+SUMPRODUCT(('Run Rate History'!E290:AD290&gt;=PERCENTILE(B2870:AA2870,0.1))*('Run Rate History'!E290:AD290&lt;=PERCENTILE(B2870:AA2870,0.9))*'Run Rate History'!E290:AD290))/(SUMPRODUCT((B2870:AA2870&gt;=PERCENTILE(B2870:AA2870,0.1))*(B2870:AA2870&lt;=PERCENTILE(B2870:AA2870,0.9))*1)+SUMPRODUCT(('Run Rate History'!E290:AD290&gt;=PERCENTILE(B2870:AA2870,0.1))*('Run Rate History'!E290:AD290&lt;=PERCENTILE(B2870:AA2870,0.9))*1)),TRIMMEAN(B2870:AA2870,0.15)),0)</f>
        <v>1</v>
      </c>
      <c r="X2875" s="126" t="s">
        <v>1172</v>
      </c>
      <c r="Y2875" s="127">
        <f>SUM(B2870:AA2870)/26</f>
        <v>1.2307692307692308</v>
      </c>
      <c r="Z2875" s="128"/>
      <c r="AA2875" s="112" t="s">
        <v>1173</v>
      </c>
      <c r="AB2875" s="113">
        <f>'Demand Input MP'!B1438</f>
        <v>0</v>
      </c>
      <c r="AC2875" s="112">
        <f>'Demand Input MP'!C1438</f>
        <v>0</v>
      </c>
      <c r="AD2875" s="112">
        <f>'Demand Input MP'!D1438</f>
        <v>0</v>
      </c>
      <c r="AE2875" s="112">
        <f>'Demand Input MP'!E1438</f>
        <v>0</v>
      </c>
      <c r="AF2875" s="112">
        <f>'Demand Input MP'!F1438</f>
        <v>0</v>
      </c>
      <c r="AG2875" s="112">
        <f>'Demand Input MP'!G1438</f>
        <v>0</v>
      </c>
      <c r="AH2875" s="112">
        <f>'Demand Input MP'!H1438</f>
        <v>0</v>
      </c>
      <c r="AI2875" s="112">
        <f>'Demand Input MP'!I1438</f>
        <v>0</v>
      </c>
      <c r="AJ2875" s="112">
        <f>'Demand Input MP'!J1438</f>
        <v>0</v>
      </c>
      <c r="AK2875" s="112">
        <f>'Demand Input MP'!K1438</f>
        <v>0</v>
      </c>
      <c r="AL2875" s="112">
        <f>'Demand Input MP'!L1438</f>
        <v>0</v>
      </c>
      <c r="AM2875" s="112">
        <f>'Demand Input MP'!M1438</f>
        <v>0</v>
      </c>
      <c r="AN2875" s="112">
        <f>'Demand Input MP'!N1438</f>
        <v>0</v>
      </c>
      <c r="AQ2875" t="str">
        <f>AQ2868</f>
        <v/>
      </c>
    </row>
    <row r="2876" spans="1:43" ht="14.25" customHeight="1" x14ac:dyDescent="0.25">
      <c r="A2876" s="1"/>
      <c r="B2876" s="122"/>
      <c r="C2876" s="122"/>
      <c r="D2876" s="122"/>
      <c r="E2876" s="122"/>
      <c r="F2876" s="122"/>
      <c r="G2876" s="122"/>
      <c r="H2876" s="122"/>
      <c r="I2876" s="122"/>
      <c r="J2876" s="122"/>
      <c r="K2876" s="122"/>
      <c r="L2876" s="122"/>
      <c r="M2876" s="122"/>
      <c r="N2876" s="122"/>
      <c r="O2876" s="122"/>
      <c r="P2876" s="122"/>
      <c r="Q2876" s="122"/>
      <c r="R2876" s="122"/>
      <c r="S2876" s="122"/>
      <c r="T2876" s="122"/>
      <c r="U2876" s="122"/>
      <c r="V2876" s="124" t="s">
        <v>94</v>
      </c>
      <c r="W2876" s="125">
        <f>IFERROR((1*MIN(MAX(X2870,0.5*IF(SUM('Run Rate History'!E290:AD290)&gt;0,(MEDIAN(IF(B2870:AA2870&gt;0,B2870:AA2870))+MEDIAN(IF('Run Rate History'!E290:AD290&gt;0,'Run Rate History'!E290:AD290)))/2,MEDIAN(IF(B2870:AA2870&gt;0,B2870:AA2870)))),2*IF(SUM('Run Rate History'!E290:AD290)&gt;0,(MEDIAN(IF(B2870:AA2870&gt;0,B2870:AA2870))+MEDIAN(IF('Run Rate History'!E290:AD290&gt;0,'Run Rate History'!E290:AD290)))/2,MEDIAN(IF(B2870:AA2870&gt;0,B2870:AA2870))))+2*MIN(MAX(Y2870,0.5*IF(SUM('Run Rate History'!E290:AD290)&gt;0,(MEDIAN(IF(B2870:AA2870&gt;0,B2870:AA2870))+MEDIAN(IF('Run Rate History'!E290:AD290&gt;0,'Run Rate History'!E290:AD290)))/2,MEDIAN(IF(B2870:AA2870&gt;0,B2870:AA2870)))),2*IF(SUM('Run Rate History'!E290:AD290)&gt;0,(MEDIAN(IF(B2870:AA2870&gt;0,B2870:AA2870))+MEDIAN(IF('Run Rate History'!E290:AD290&gt;0,'Run Rate History'!E290:AD290)))/2,MEDIAN(IF(B2870:AA2870&gt;0,B2870:AA2870))))+3*MIN(MAX(Z2870,0.5*IF(SUM('Run Rate History'!E290:AD290)&gt;0,(MEDIAN(IF(B2870:AA2870&gt;0,B2870:AA2870))+MEDIAN(IF('Run Rate History'!E290:AD290&gt;0,'Run Rate History'!E290:AD290)))/2,MEDIAN(IF(B2870:AA2870&gt;0,B2870:AA2870)))),2*IF(SUM('Run Rate History'!E290:AD290)&gt;0,(MEDIAN(IF(B2870:AA2870&gt;0,B2870:AA2870))+MEDIAN(IF('Run Rate History'!E290:AD290&gt;0,'Run Rate History'!E290:AD290)))/2,MEDIAN(IF(B2870:AA2870&gt;0,B2870:AA2870))))+4*MIN(MAX(AA2870,0.5*IF(SUM('Run Rate History'!E290:AD290)&gt;0,(MEDIAN(IF(B2870:AA2870&gt;0,B2870:AA2870))+MEDIAN(IF('Run Rate History'!E290:AD290&gt;0,'Run Rate History'!E290:AD290)))/2,MEDIAN(IF(B2870:AA2870&gt;0,B2870:AA2870)))),2*IF(SUM('Run Rate History'!E290:AD290)&gt;0,(MEDIAN(IF(B2870:AA2870&gt;0,B2870:AA2870))+MEDIAN(IF('Run Rate History'!E290:AD290&gt;0,'Run Rate History'!E290:AD290)))/2,MEDIAN(IF(B2870:AA2870&gt;0,B2870:AA2870)))))/10,0)</f>
        <v>0</v>
      </c>
      <c r="X2876" s="129" t="s">
        <v>1174</v>
      </c>
      <c r="Y2876" s="130">
        <f>IFERROR(VLOOKUP(A2868,'Stanje zaliha'!A:E,5,FALSE()),0)</f>
        <v>855</v>
      </c>
      <c r="Z2876" s="131"/>
      <c r="AA2876" s="113" t="s">
        <v>1175</v>
      </c>
      <c r="AB2876" s="118">
        <f t="shared" ref="AB2876:AN2876" si="572">SUM(AB2872:AB2875)</f>
        <v>0</v>
      </c>
      <c r="AC2876" s="118">
        <f t="shared" si="572"/>
        <v>0</v>
      </c>
      <c r="AD2876" s="118">
        <f t="shared" si="572"/>
        <v>0</v>
      </c>
      <c r="AE2876" s="118">
        <f t="shared" si="572"/>
        <v>0</v>
      </c>
      <c r="AF2876" s="118">
        <f t="shared" si="572"/>
        <v>0</v>
      </c>
      <c r="AG2876" s="118">
        <f t="shared" si="572"/>
        <v>0</v>
      </c>
      <c r="AH2876" s="118">
        <f t="shared" si="572"/>
        <v>0</v>
      </c>
      <c r="AI2876" s="118">
        <f t="shared" si="572"/>
        <v>0</v>
      </c>
      <c r="AJ2876" s="118">
        <f t="shared" si="572"/>
        <v>0</v>
      </c>
      <c r="AK2876" s="118">
        <f t="shared" si="572"/>
        <v>0</v>
      </c>
      <c r="AL2876" s="118">
        <f t="shared" si="572"/>
        <v>0</v>
      </c>
      <c r="AM2876" s="118">
        <f t="shared" si="572"/>
        <v>0</v>
      </c>
      <c r="AN2876" s="118">
        <f t="shared" si="572"/>
        <v>0</v>
      </c>
      <c r="AQ2876" t="str">
        <f>AQ2868</f>
        <v/>
      </c>
    </row>
    <row r="2877" spans="1:43" ht="14.25" customHeight="1" x14ac:dyDescent="0.25">
      <c r="A2877" s="1"/>
      <c r="B2877" s="122"/>
      <c r="C2877" s="122"/>
      <c r="D2877" s="122"/>
      <c r="E2877" s="122"/>
      <c r="F2877" s="122"/>
      <c r="G2877" s="122"/>
      <c r="H2877" s="122"/>
      <c r="I2877" s="122"/>
      <c r="J2877" s="122"/>
      <c r="K2877" s="122"/>
      <c r="L2877" s="122"/>
      <c r="M2877" s="122"/>
      <c r="N2877" s="122"/>
      <c r="O2877" s="122"/>
      <c r="P2877" s="122"/>
      <c r="Q2877" s="122"/>
      <c r="R2877" s="122"/>
      <c r="S2877" s="122"/>
      <c r="T2877" s="122"/>
      <c r="U2877" s="122"/>
      <c r="V2877" s="124" t="s">
        <v>95</v>
      </c>
      <c r="W2877" s="125">
        <f>IFERROR(0.6*W2876+0.4*W2875,0)</f>
        <v>0.4</v>
      </c>
      <c r="X2877" s="132" t="s">
        <v>1176</v>
      </c>
      <c r="Y2877" s="133">
        <f>IFERROR(SUMIF('Popis poslanih narudžbi'!A:A,A2868,'Popis poslanih narudžbi'!C:C),0)</f>
        <v>2000</v>
      </c>
      <c r="Z2877" s="131"/>
      <c r="AA2877" s="134" t="s">
        <v>1177</v>
      </c>
      <c r="AB2877" s="118">
        <f t="shared" ref="AB2877:AN2877" si="573">AB2870+AB2876</f>
        <v>3</v>
      </c>
      <c r="AC2877" s="118">
        <f t="shared" si="573"/>
        <v>3</v>
      </c>
      <c r="AD2877" s="118">
        <f t="shared" si="573"/>
        <v>3</v>
      </c>
      <c r="AE2877" s="118">
        <f t="shared" si="573"/>
        <v>3</v>
      </c>
      <c r="AF2877" s="118">
        <f t="shared" si="573"/>
        <v>3</v>
      </c>
      <c r="AG2877" s="118">
        <f t="shared" si="573"/>
        <v>3</v>
      </c>
      <c r="AH2877" s="118">
        <f t="shared" si="573"/>
        <v>3</v>
      </c>
      <c r="AI2877" s="118">
        <f t="shared" si="573"/>
        <v>3</v>
      </c>
      <c r="AJ2877" s="118">
        <f t="shared" si="573"/>
        <v>3</v>
      </c>
      <c r="AK2877" s="118">
        <f t="shared" si="573"/>
        <v>3</v>
      </c>
      <c r="AL2877" s="118">
        <f t="shared" si="573"/>
        <v>3</v>
      </c>
      <c r="AM2877" s="118">
        <f t="shared" si="573"/>
        <v>3</v>
      </c>
      <c r="AN2877" s="118">
        <f t="shared" si="573"/>
        <v>3</v>
      </c>
      <c r="AQ2877" t="str">
        <f>AQ2868</f>
        <v/>
      </c>
    </row>
    <row r="2878" spans="1:43" ht="14.25" customHeight="1" x14ac:dyDescent="0.25">
      <c r="A2878" s="107" t="str">
        <f>'Run Rate'!A291</f>
        <v>POL12868</v>
      </c>
      <c r="B2878" s="135" t="str">
        <f>'Run Rate'!B291</f>
        <v>Polleo 1st Biotic 60 caps</v>
      </c>
      <c r="C2878" s="135" t="str">
        <f>'Run Rate'!C291</f>
        <v>SPORTSKA PREHRANA</v>
      </c>
      <c r="D2878" s="135" t="str">
        <f>'Run Rate'!D291</f>
        <v>02 SILVER</v>
      </c>
      <c r="E2878" s="122"/>
      <c r="F2878" s="122"/>
      <c r="G2878" s="122"/>
      <c r="H2878" s="122"/>
      <c r="I2878" s="122"/>
      <c r="J2878" s="122"/>
      <c r="K2878" s="122"/>
      <c r="L2878" s="122"/>
      <c r="M2878" s="122"/>
      <c r="N2878" s="122"/>
      <c r="O2878" s="122"/>
      <c r="P2878" s="122"/>
      <c r="Q2878" s="122"/>
      <c r="R2878" s="122"/>
      <c r="S2878" s="122"/>
      <c r="T2878" s="122"/>
      <c r="U2878" s="122"/>
      <c r="V2878" s="122"/>
      <c r="W2878" s="122"/>
      <c r="X2878" s="122"/>
      <c r="Y2878" s="122"/>
      <c r="Z2878" s="122"/>
      <c r="AA2878" s="122"/>
      <c r="AB2878" s="122"/>
      <c r="AC2878" s="122"/>
      <c r="AD2878" s="122"/>
      <c r="AE2878" s="122"/>
      <c r="AF2878" s="122"/>
      <c r="AG2878" s="122"/>
      <c r="AH2878" s="122"/>
      <c r="AI2878" s="122"/>
      <c r="AJ2878" s="122"/>
      <c r="AK2878" s="122"/>
      <c r="AL2878" s="122"/>
      <c r="AM2878" s="122"/>
      <c r="AN2878" s="122"/>
      <c r="AQ2878" t="str">
        <f>IF(AND(OR($B$1="ALL",$B$1=C2878),OR($E$1="ALL",$E$1=D2878),OR($B$2="ALL",$B$2=A2878),OR($E$2="ALL",IFERROR(SEARCH($E$2,B2878),0)&gt;0)),"MATCH","")</f>
        <v/>
      </c>
    </row>
    <row r="2879" spans="1:43" ht="14.25" customHeight="1" x14ac:dyDescent="0.25">
      <c r="A2879" s="108" t="s">
        <v>1137</v>
      </c>
      <c r="B2879" s="136" t="s">
        <v>1138</v>
      </c>
      <c r="C2879" s="136" t="s">
        <v>1139</v>
      </c>
      <c r="D2879" s="136" t="s">
        <v>1140</v>
      </c>
      <c r="E2879" s="136" t="s">
        <v>1141</v>
      </c>
      <c r="F2879" s="136" t="s">
        <v>1142</v>
      </c>
      <c r="G2879" s="136" t="s">
        <v>1143</v>
      </c>
      <c r="H2879" s="136" t="s">
        <v>1144</v>
      </c>
      <c r="I2879" s="136" t="s">
        <v>1145</v>
      </c>
      <c r="J2879" s="136" t="s">
        <v>1146</v>
      </c>
      <c r="K2879" s="136" t="s">
        <v>1147</v>
      </c>
      <c r="L2879" s="136" t="s">
        <v>1148</v>
      </c>
      <c r="M2879" s="136" t="s">
        <v>1149</v>
      </c>
      <c r="N2879" s="136" t="s">
        <v>1150</v>
      </c>
      <c r="O2879" s="136" t="s">
        <v>1151</v>
      </c>
      <c r="P2879" s="136" t="s">
        <v>1152</v>
      </c>
      <c r="Q2879" s="136" t="s">
        <v>1153</v>
      </c>
      <c r="R2879" s="136" t="s">
        <v>1154</v>
      </c>
      <c r="S2879" s="136" t="s">
        <v>1155</v>
      </c>
      <c r="T2879" s="136" t="s">
        <v>1156</v>
      </c>
      <c r="U2879" s="136" t="s">
        <v>1157</v>
      </c>
      <c r="V2879" s="136" t="s">
        <v>1158</v>
      </c>
      <c r="W2879" s="136" t="s">
        <v>1159</v>
      </c>
      <c r="X2879" s="136" t="s">
        <v>1160</v>
      </c>
      <c r="Y2879" s="136" t="s">
        <v>1161</v>
      </c>
      <c r="Z2879" s="136" t="s">
        <v>1162</v>
      </c>
      <c r="AA2879" s="136" t="s">
        <v>1163</v>
      </c>
      <c r="AB2879" s="137" t="s">
        <v>156</v>
      </c>
      <c r="AC2879" s="137" t="s">
        <v>157</v>
      </c>
      <c r="AD2879" s="137" t="s">
        <v>158</v>
      </c>
      <c r="AE2879" s="137" t="s">
        <v>139</v>
      </c>
      <c r="AF2879" s="138" t="s">
        <v>140</v>
      </c>
      <c r="AG2879" s="138" t="s">
        <v>141</v>
      </c>
      <c r="AH2879" s="138" t="s">
        <v>142</v>
      </c>
      <c r="AI2879" s="138" t="s">
        <v>143</v>
      </c>
      <c r="AJ2879" s="139" t="s">
        <v>144</v>
      </c>
      <c r="AK2879" s="139" t="s">
        <v>145</v>
      </c>
      <c r="AL2879" s="139" t="s">
        <v>146</v>
      </c>
      <c r="AM2879" s="140" t="s">
        <v>147</v>
      </c>
      <c r="AN2879" s="140" t="s">
        <v>148</v>
      </c>
      <c r="AQ2879" t="str">
        <f>AQ2878</f>
        <v/>
      </c>
    </row>
    <row r="2880" spans="1:43" ht="14.25" customHeight="1" x14ac:dyDescent="0.25">
      <c r="A2880" s="99" t="s">
        <v>1164</v>
      </c>
      <c r="B2880" s="112">
        <f>'Run Rate'!E291</f>
        <v>0</v>
      </c>
      <c r="C2880" s="112">
        <f>'Run Rate'!F291</f>
        <v>0</v>
      </c>
      <c r="D2880" s="112">
        <f>'Run Rate'!G291</f>
        <v>0</v>
      </c>
      <c r="E2880" s="112">
        <f>'Run Rate'!H291</f>
        <v>0</v>
      </c>
      <c r="F2880" s="112">
        <f>'Run Rate'!I291</f>
        <v>0</v>
      </c>
      <c r="G2880" s="112">
        <f>'Run Rate'!J291</f>
        <v>0</v>
      </c>
      <c r="H2880" s="112">
        <f>'Run Rate'!K291</f>
        <v>0</v>
      </c>
      <c r="I2880" s="112">
        <f>'Run Rate'!L291</f>
        <v>0</v>
      </c>
      <c r="J2880" s="112">
        <f>'Run Rate'!M291</f>
        <v>0</v>
      </c>
      <c r="K2880" s="112">
        <f>'Run Rate'!N291</f>
        <v>0</v>
      </c>
      <c r="L2880" s="112">
        <f>'Run Rate'!O291</f>
        <v>0</v>
      </c>
      <c r="M2880" s="112">
        <f>'Run Rate'!P291</f>
        <v>0</v>
      </c>
      <c r="N2880" s="112">
        <f>'Run Rate'!Q291</f>
        <v>0</v>
      </c>
      <c r="O2880" s="112">
        <f>'Run Rate'!R291</f>
        <v>0</v>
      </c>
      <c r="P2880" s="112">
        <f>'Run Rate'!S291</f>
        <v>0</v>
      </c>
      <c r="Q2880" s="112">
        <f>'Run Rate'!T291</f>
        <v>0</v>
      </c>
      <c r="R2880" s="112">
        <f>'Run Rate'!U291</f>
        <v>0</v>
      </c>
      <c r="S2880" s="112">
        <f>'Run Rate'!V291</f>
        <v>0</v>
      </c>
      <c r="T2880" s="112">
        <f>'Run Rate'!W291</f>
        <v>0</v>
      </c>
      <c r="U2880" s="112">
        <f>'Run Rate'!X291</f>
        <v>3</v>
      </c>
      <c r="V2880" s="112">
        <f>'Run Rate'!Y291</f>
        <v>4</v>
      </c>
      <c r="W2880" s="112">
        <f>'Run Rate'!Z291</f>
        <v>3</v>
      </c>
      <c r="X2880" s="112">
        <f>'Run Rate'!AA291</f>
        <v>5</v>
      </c>
      <c r="Y2880" s="112">
        <f>'Run Rate'!AB291</f>
        <v>6</v>
      </c>
      <c r="Z2880" s="112">
        <f>'Run Rate'!AC291</f>
        <v>6</v>
      </c>
      <c r="AA2880" s="112">
        <f>'Run Rate'!AD291</f>
        <v>8</v>
      </c>
      <c r="AB2880" s="113">
        <v>8</v>
      </c>
      <c r="AC2880" s="112">
        <v>9</v>
      </c>
      <c r="AD2880" s="112">
        <v>10</v>
      </c>
      <c r="AE2880" s="112">
        <v>10</v>
      </c>
      <c r="AF2880" s="112">
        <v>11</v>
      </c>
      <c r="AG2880" s="112">
        <v>11</v>
      </c>
      <c r="AH2880" s="112">
        <v>11</v>
      </c>
      <c r="AI2880" s="112">
        <v>12</v>
      </c>
      <c r="AJ2880" s="112">
        <v>12</v>
      </c>
      <c r="AK2880" s="112">
        <v>12</v>
      </c>
      <c r="AL2880" s="112">
        <v>12</v>
      </c>
      <c r="AM2880" s="112">
        <v>12</v>
      </c>
      <c r="AN2880" s="112">
        <v>12</v>
      </c>
      <c r="AQ2880" t="str">
        <f>AQ2878</f>
        <v/>
      </c>
    </row>
    <row r="2881" spans="1:43" ht="14.25" customHeight="1" x14ac:dyDescent="0.25">
      <c r="A2881" s="99" t="s">
        <v>1165</v>
      </c>
      <c r="B2881" s="114"/>
      <c r="C2881" s="114"/>
      <c r="D2881" s="114"/>
      <c r="E2881" s="114"/>
      <c r="F2881" s="114"/>
      <c r="G2881" s="114"/>
      <c r="H2881" s="114"/>
      <c r="I2881" s="114"/>
      <c r="J2881" s="114"/>
      <c r="K2881" s="114"/>
      <c r="L2881" s="114"/>
      <c r="M2881" s="114"/>
      <c r="N2881" s="114"/>
      <c r="O2881" s="114"/>
      <c r="P2881" s="114"/>
      <c r="Q2881" s="114"/>
      <c r="R2881" s="114"/>
      <c r="S2881" s="114"/>
      <c r="T2881" s="114"/>
      <c r="U2881" s="114"/>
      <c r="V2881" s="114"/>
      <c r="W2881" s="115"/>
      <c r="X2881" s="115"/>
      <c r="Y2881" s="115"/>
      <c r="Z2881" s="115"/>
      <c r="AA2881" s="112" t="s">
        <v>1166</v>
      </c>
      <c r="AB2881" s="113"/>
      <c r="AC2881" s="112"/>
      <c r="AD2881" s="112"/>
      <c r="AE2881" s="112"/>
      <c r="AF2881" s="112"/>
      <c r="AG2881" s="112"/>
      <c r="AH2881" s="112"/>
      <c r="AI2881" s="112"/>
      <c r="AJ2881" s="112"/>
      <c r="AK2881" s="112"/>
      <c r="AL2881" s="112"/>
      <c r="AM2881" s="112"/>
      <c r="AN2881" s="112"/>
      <c r="AQ2881" t="str">
        <f>AQ2878</f>
        <v/>
      </c>
    </row>
    <row r="2882" spans="1:43" ht="14.25" customHeight="1" x14ac:dyDescent="0.25">
      <c r="A2882" s="99" t="s">
        <v>1167</v>
      </c>
      <c r="B2882" s="114"/>
      <c r="C2882" s="114"/>
      <c r="D2882" s="114"/>
      <c r="E2882" s="114"/>
      <c r="F2882" s="114"/>
      <c r="G2882" s="114"/>
      <c r="H2882" s="114"/>
      <c r="I2882" s="114"/>
      <c r="J2882" s="114"/>
      <c r="K2882" s="114"/>
      <c r="L2882" s="114"/>
      <c r="M2882" s="114"/>
      <c r="N2882" s="114"/>
      <c r="O2882" s="114"/>
      <c r="P2882" s="114"/>
      <c r="Q2882" s="114"/>
      <c r="R2882" s="114"/>
      <c r="S2882" s="114"/>
      <c r="T2882" s="114"/>
      <c r="U2882" s="114"/>
      <c r="V2882" s="114"/>
      <c r="W2882" s="115"/>
      <c r="X2882" s="116"/>
      <c r="Y2882" s="117"/>
      <c r="Z2882" s="115"/>
      <c r="AA2882" s="112" t="s">
        <v>1168</v>
      </c>
      <c r="AB2882" s="113">
        <f>'Demand Input VP'!B1444</f>
        <v>0</v>
      </c>
      <c r="AC2882" s="112">
        <f>'Demand Input VP'!C1444</f>
        <v>0</v>
      </c>
      <c r="AD2882" s="112">
        <f>'Demand Input VP'!D1444</f>
        <v>0</v>
      </c>
      <c r="AE2882" s="112">
        <f>'Demand Input VP'!E1444</f>
        <v>0</v>
      </c>
      <c r="AF2882" s="112">
        <f>'Demand Input VP'!F1444</f>
        <v>0</v>
      </c>
      <c r="AG2882" s="112">
        <f>'Demand Input VP'!G1444</f>
        <v>0</v>
      </c>
      <c r="AH2882" s="112">
        <f>'Demand Input VP'!H1444</f>
        <v>0</v>
      </c>
      <c r="AI2882" s="112">
        <f>'Demand Input VP'!I1444</f>
        <v>0</v>
      </c>
      <c r="AJ2882" s="112">
        <f>'Demand Input VP'!J1444</f>
        <v>0</v>
      </c>
      <c r="AK2882" s="112">
        <f>'Demand Input VP'!K1444</f>
        <v>0</v>
      </c>
      <c r="AL2882" s="112">
        <f>'Demand Input VP'!L1444</f>
        <v>0</v>
      </c>
      <c r="AM2882" s="112">
        <f>'Demand Input VP'!M1444</f>
        <v>0</v>
      </c>
      <c r="AN2882" s="112">
        <f>'Demand Input VP'!N1444</f>
        <v>0</v>
      </c>
      <c r="AQ2882" t="str">
        <f>AQ2878</f>
        <v/>
      </c>
    </row>
    <row r="2883" spans="1:43" ht="14.25" customHeight="1" x14ac:dyDescent="0.25">
      <c r="A2883" s="99" t="s">
        <v>1169</v>
      </c>
      <c r="B2883" s="118"/>
      <c r="C2883" s="118"/>
      <c r="D2883" s="118"/>
      <c r="E2883" s="118"/>
      <c r="F2883" s="118"/>
      <c r="G2883" s="118"/>
      <c r="H2883" s="118"/>
      <c r="I2883" s="118"/>
      <c r="J2883" s="118"/>
      <c r="K2883" s="118"/>
      <c r="L2883" s="118"/>
      <c r="M2883" s="118"/>
      <c r="N2883" s="118"/>
      <c r="O2883" s="118"/>
      <c r="P2883" s="118"/>
      <c r="Q2883" s="118"/>
      <c r="R2883" s="118"/>
      <c r="S2883" s="118"/>
      <c r="T2883" s="118"/>
      <c r="U2883" s="118"/>
      <c r="V2883" s="118"/>
      <c r="W2883" s="115"/>
      <c r="X2883" s="116"/>
      <c r="Y2883" s="117"/>
      <c r="Z2883" s="119"/>
      <c r="AA2883" s="120" t="s">
        <v>1170</v>
      </c>
      <c r="AB2883" s="121">
        <f>'Demand Input VP'!B1443</f>
        <v>0</v>
      </c>
      <c r="AC2883" s="120">
        <f>'Demand Input VP'!C1443</f>
        <v>0</v>
      </c>
      <c r="AD2883" s="120">
        <f>'Demand Input VP'!D1443</f>
        <v>0</v>
      </c>
      <c r="AE2883" s="120">
        <f>'Demand Input VP'!E1443</f>
        <v>0</v>
      </c>
      <c r="AF2883" s="120">
        <f>'Demand Input VP'!F1443</f>
        <v>0</v>
      </c>
      <c r="AG2883" s="120">
        <f>'Demand Input VP'!G1443</f>
        <v>0</v>
      </c>
      <c r="AH2883" s="120">
        <f>'Demand Input VP'!H1443</f>
        <v>0</v>
      </c>
      <c r="AI2883" s="120">
        <f>'Demand Input VP'!I1443</f>
        <v>0</v>
      </c>
      <c r="AJ2883" s="120">
        <f>'Demand Input VP'!J1443</f>
        <v>0</v>
      </c>
      <c r="AK2883" s="120">
        <f>'Demand Input VP'!K1443</f>
        <v>0</v>
      </c>
      <c r="AL2883" s="120">
        <f>'Demand Input VP'!L1443</f>
        <v>0</v>
      </c>
      <c r="AM2883" s="120">
        <f>'Demand Input VP'!M1443</f>
        <v>0</v>
      </c>
      <c r="AN2883" s="120">
        <f>'Demand Input VP'!N1443</f>
        <v>0</v>
      </c>
      <c r="AQ2883" t="str">
        <f>AQ2878</f>
        <v/>
      </c>
    </row>
    <row r="2884" spans="1:43" ht="14.25" customHeight="1" x14ac:dyDescent="0.25">
      <c r="A2884" s="1"/>
      <c r="B2884" s="122"/>
      <c r="C2884" s="122"/>
      <c r="D2884" s="122"/>
      <c r="E2884" s="122"/>
      <c r="F2884" s="122"/>
      <c r="G2884" s="122"/>
      <c r="H2884" s="122"/>
      <c r="I2884" s="122"/>
      <c r="J2884" s="122"/>
      <c r="K2884" s="122"/>
      <c r="L2884" s="122"/>
      <c r="M2884" s="122"/>
      <c r="N2884" s="122"/>
      <c r="O2884" s="122"/>
      <c r="P2884" s="122"/>
      <c r="Q2884" s="122"/>
      <c r="R2884" s="122"/>
      <c r="S2884" s="122"/>
      <c r="T2884" s="122"/>
      <c r="U2884" s="122"/>
      <c r="V2884" s="122"/>
      <c r="W2884" s="123"/>
      <c r="X2884" s="116"/>
      <c r="Y2884" s="117"/>
      <c r="Z2884" s="123"/>
      <c r="AA2884" s="112" t="s">
        <v>1171</v>
      </c>
      <c r="AB2884" s="113">
        <f>'Demand Input MP'!B1444</f>
        <v>0</v>
      </c>
      <c r="AC2884" s="112">
        <f>'Demand Input MP'!C1444</f>
        <v>0</v>
      </c>
      <c r="AD2884" s="112">
        <f>'Demand Input MP'!D1444</f>
        <v>0</v>
      </c>
      <c r="AE2884" s="112">
        <f>'Demand Input MP'!E1444</f>
        <v>0</v>
      </c>
      <c r="AF2884" s="112">
        <f>'Demand Input MP'!F1444</f>
        <v>0</v>
      </c>
      <c r="AG2884" s="112">
        <f>'Demand Input MP'!G1444</f>
        <v>0</v>
      </c>
      <c r="AH2884" s="112">
        <f>'Demand Input MP'!H1444</f>
        <v>0</v>
      </c>
      <c r="AI2884" s="112">
        <f>'Demand Input MP'!I1444</f>
        <v>0</v>
      </c>
      <c r="AJ2884" s="112">
        <f>'Demand Input MP'!J1444</f>
        <v>0</v>
      </c>
      <c r="AK2884" s="112">
        <f>'Demand Input MP'!K1444</f>
        <v>0</v>
      </c>
      <c r="AL2884" s="112">
        <f>'Demand Input MP'!L1444</f>
        <v>0</v>
      </c>
      <c r="AM2884" s="112">
        <f>'Demand Input MP'!M1444</f>
        <v>0</v>
      </c>
      <c r="AN2884" s="112">
        <f>'Demand Input MP'!N1444</f>
        <v>0</v>
      </c>
      <c r="AQ2884" t="str">
        <f>AQ2878</f>
        <v/>
      </c>
    </row>
    <row r="2885" spans="1:43" ht="14.25" customHeight="1" x14ac:dyDescent="0.25">
      <c r="A2885" s="1"/>
      <c r="B2885" s="122"/>
      <c r="C2885" s="122"/>
      <c r="D2885" s="122"/>
      <c r="E2885" s="122"/>
      <c r="F2885" s="122"/>
      <c r="G2885" s="122"/>
      <c r="H2885" s="122"/>
      <c r="I2885" s="122"/>
      <c r="J2885" s="122"/>
      <c r="K2885" s="122"/>
      <c r="L2885" s="122"/>
      <c r="M2885" s="122"/>
      <c r="N2885" s="122"/>
      <c r="O2885" s="122"/>
      <c r="P2885" s="122"/>
      <c r="Q2885" s="122"/>
      <c r="R2885" s="122"/>
      <c r="S2885" s="122"/>
      <c r="T2885" s="122"/>
      <c r="U2885" s="122"/>
      <c r="V2885" s="124" t="s">
        <v>91</v>
      </c>
      <c r="W2885" s="125">
        <f>IFERROR(IF(SUM('Run Rate History'!E291:AD291)&gt;0,(SUMPRODUCT((B2880:AA2880&gt;=PERCENTILE(B2880:AA2880,0.1))*(B2880:AA2880&lt;=PERCENTILE(B2880:AA2880,0.9))*B2880:AA2880)+SUMPRODUCT(('Run Rate History'!E291:AD291&gt;=PERCENTILE(B2880:AA2880,0.1))*('Run Rate History'!E291:AD291&lt;=PERCENTILE(B2880:AA2880,0.9))*'Run Rate History'!E291:AD291))/(SUMPRODUCT((B2880:AA2880&gt;=PERCENTILE(B2880:AA2880,0.1))*(B2880:AA2880&lt;=PERCENTILE(B2880:AA2880,0.9))*1)+SUMPRODUCT(('Run Rate History'!E291:AD291&gt;=PERCENTILE(B2880:AA2880,0.1))*('Run Rate History'!E291:AD291&lt;=PERCENTILE(B2880:AA2880,0.9))*1)),TRIMMEAN(B2880:AA2880,0.15)),0)</f>
        <v>1.125</v>
      </c>
      <c r="X2885" s="126" t="s">
        <v>1172</v>
      </c>
      <c r="Y2885" s="127">
        <f>SUM(B2880:AA2880)/26</f>
        <v>1.3461538461538463</v>
      </c>
      <c r="Z2885" s="128"/>
      <c r="AA2885" s="112" t="s">
        <v>1173</v>
      </c>
      <c r="AB2885" s="113">
        <f>'Demand Input MP'!B1443</f>
        <v>0</v>
      </c>
      <c r="AC2885" s="112">
        <f>'Demand Input MP'!C1443</f>
        <v>0</v>
      </c>
      <c r="AD2885" s="112">
        <f>'Demand Input MP'!D1443</f>
        <v>0</v>
      </c>
      <c r="AE2885" s="112">
        <f>'Demand Input MP'!E1443</f>
        <v>0</v>
      </c>
      <c r="AF2885" s="112">
        <f>'Demand Input MP'!F1443</f>
        <v>0</v>
      </c>
      <c r="AG2885" s="112">
        <f>'Demand Input MP'!G1443</f>
        <v>0</v>
      </c>
      <c r="AH2885" s="112">
        <f>'Demand Input MP'!H1443</f>
        <v>0</v>
      </c>
      <c r="AI2885" s="112">
        <f>'Demand Input MP'!I1443</f>
        <v>0</v>
      </c>
      <c r="AJ2885" s="112">
        <f>'Demand Input MP'!J1443</f>
        <v>0</v>
      </c>
      <c r="AK2885" s="112">
        <f>'Demand Input MP'!K1443</f>
        <v>0</v>
      </c>
      <c r="AL2885" s="112">
        <f>'Demand Input MP'!L1443</f>
        <v>0</v>
      </c>
      <c r="AM2885" s="112">
        <f>'Demand Input MP'!M1443</f>
        <v>0</v>
      </c>
      <c r="AN2885" s="112">
        <f>'Demand Input MP'!N1443</f>
        <v>0</v>
      </c>
      <c r="AQ2885" t="str">
        <f>AQ2878</f>
        <v/>
      </c>
    </row>
    <row r="2886" spans="1:43" ht="14.25" customHeight="1" x14ac:dyDescent="0.25">
      <c r="A2886" s="1"/>
      <c r="B2886" s="122"/>
      <c r="C2886" s="122"/>
      <c r="D2886" s="122"/>
      <c r="E2886" s="122"/>
      <c r="F2886" s="122"/>
      <c r="G2886" s="122"/>
      <c r="H2886" s="122"/>
      <c r="I2886" s="122"/>
      <c r="J2886" s="122"/>
      <c r="K2886" s="122"/>
      <c r="L2886" s="122"/>
      <c r="M2886" s="122"/>
      <c r="N2886" s="122"/>
      <c r="O2886" s="122"/>
      <c r="P2886" s="122"/>
      <c r="Q2886" s="122"/>
      <c r="R2886" s="122"/>
      <c r="S2886" s="122"/>
      <c r="T2886" s="122"/>
      <c r="U2886" s="122"/>
      <c r="V2886" s="124" t="s">
        <v>94</v>
      </c>
      <c r="W2886" s="125">
        <f>IFERROR((1*MIN(MAX(X2880,0.5*IF(SUM('Run Rate History'!E291:AD291)&gt;0,(MEDIAN(IF(B2880:AA2880&gt;0,B2880:AA2880))+MEDIAN(IF('Run Rate History'!E291:AD291&gt;0,'Run Rate History'!E291:AD291)))/2,MEDIAN(IF(B2880:AA2880&gt;0,B2880:AA2880)))),2*IF(SUM('Run Rate History'!E291:AD291)&gt;0,(MEDIAN(IF(B2880:AA2880&gt;0,B2880:AA2880))+MEDIAN(IF('Run Rate History'!E291:AD291&gt;0,'Run Rate History'!E291:AD291)))/2,MEDIAN(IF(B2880:AA2880&gt;0,B2880:AA2880))))+2*MIN(MAX(Y2880,0.5*IF(SUM('Run Rate History'!E291:AD291)&gt;0,(MEDIAN(IF(B2880:AA2880&gt;0,B2880:AA2880))+MEDIAN(IF('Run Rate History'!E291:AD291&gt;0,'Run Rate History'!E291:AD291)))/2,MEDIAN(IF(B2880:AA2880&gt;0,B2880:AA2880)))),2*IF(SUM('Run Rate History'!E291:AD291)&gt;0,(MEDIAN(IF(B2880:AA2880&gt;0,B2880:AA2880))+MEDIAN(IF('Run Rate History'!E291:AD291&gt;0,'Run Rate History'!E291:AD291)))/2,MEDIAN(IF(B2880:AA2880&gt;0,B2880:AA2880))))+3*MIN(MAX(Z2880,0.5*IF(SUM('Run Rate History'!E291:AD291)&gt;0,(MEDIAN(IF(B2880:AA2880&gt;0,B2880:AA2880))+MEDIAN(IF('Run Rate History'!E291:AD291&gt;0,'Run Rate History'!E291:AD291)))/2,MEDIAN(IF(B2880:AA2880&gt;0,B2880:AA2880)))),2*IF(SUM('Run Rate History'!E291:AD291)&gt;0,(MEDIAN(IF(B2880:AA2880&gt;0,B2880:AA2880))+MEDIAN(IF('Run Rate History'!E291:AD291&gt;0,'Run Rate History'!E291:AD291)))/2,MEDIAN(IF(B2880:AA2880&gt;0,B2880:AA2880))))+4*MIN(MAX(AA2880,0.5*IF(SUM('Run Rate History'!E291:AD291)&gt;0,(MEDIAN(IF(B2880:AA2880&gt;0,B2880:AA2880))+MEDIAN(IF('Run Rate History'!E291:AD291&gt;0,'Run Rate History'!E291:AD291)))/2,MEDIAN(IF(B2880:AA2880&gt;0,B2880:AA2880)))),2*IF(SUM('Run Rate History'!E291:AD291)&gt;0,(MEDIAN(IF(B2880:AA2880&gt;0,B2880:AA2880))+MEDIAN(IF('Run Rate History'!E291:AD291&gt;0,'Run Rate History'!E291:AD291)))/2,MEDIAN(IF(B2880:AA2880&gt;0,B2880:AA2880)))))/10,0)</f>
        <v>0</v>
      </c>
      <c r="X2886" s="129" t="s">
        <v>1174</v>
      </c>
      <c r="Y2886" s="130">
        <f>IFERROR(VLOOKUP(A2878,'Stanje zaliha'!A:E,5,FALSE()),0)</f>
        <v>813</v>
      </c>
      <c r="Z2886" s="131"/>
      <c r="AA2886" s="113" t="s">
        <v>1175</v>
      </c>
      <c r="AB2886" s="118">
        <f t="shared" ref="AB2886:AN2886" si="574">SUM(AB2882:AB2885)</f>
        <v>0</v>
      </c>
      <c r="AC2886" s="118">
        <f t="shared" si="574"/>
        <v>0</v>
      </c>
      <c r="AD2886" s="118">
        <f t="shared" si="574"/>
        <v>0</v>
      </c>
      <c r="AE2886" s="118">
        <f t="shared" si="574"/>
        <v>0</v>
      </c>
      <c r="AF2886" s="118">
        <f t="shared" si="574"/>
        <v>0</v>
      </c>
      <c r="AG2886" s="118">
        <f t="shared" si="574"/>
        <v>0</v>
      </c>
      <c r="AH2886" s="118">
        <f t="shared" si="574"/>
        <v>0</v>
      </c>
      <c r="AI2886" s="118">
        <f t="shared" si="574"/>
        <v>0</v>
      </c>
      <c r="AJ2886" s="118">
        <f t="shared" si="574"/>
        <v>0</v>
      </c>
      <c r="AK2886" s="118">
        <f t="shared" si="574"/>
        <v>0</v>
      </c>
      <c r="AL2886" s="118">
        <f t="shared" si="574"/>
        <v>0</v>
      </c>
      <c r="AM2886" s="118">
        <f t="shared" si="574"/>
        <v>0</v>
      </c>
      <c r="AN2886" s="118">
        <f t="shared" si="574"/>
        <v>0</v>
      </c>
      <c r="AQ2886" t="str">
        <f>AQ2878</f>
        <v/>
      </c>
    </row>
    <row r="2887" spans="1:43" ht="14.25" customHeight="1" x14ac:dyDescent="0.25">
      <c r="A2887" s="1"/>
      <c r="B2887" s="122"/>
      <c r="C2887" s="122"/>
      <c r="D2887" s="122"/>
      <c r="E2887" s="122"/>
      <c r="F2887" s="122"/>
      <c r="G2887" s="122"/>
      <c r="H2887" s="122"/>
      <c r="I2887" s="122"/>
      <c r="J2887" s="122"/>
      <c r="K2887" s="122"/>
      <c r="L2887" s="122"/>
      <c r="M2887" s="122"/>
      <c r="N2887" s="122"/>
      <c r="O2887" s="122"/>
      <c r="P2887" s="122"/>
      <c r="Q2887" s="122"/>
      <c r="R2887" s="122"/>
      <c r="S2887" s="122"/>
      <c r="T2887" s="122"/>
      <c r="U2887" s="122"/>
      <c r="V2887" s="124" t="s">
        <v>95</v>
      </c>
      <c r="W2887" s="125">
        <f>IFERROR(0.6*W2886+0.4*W2885,0)</f>
        <v>0.45</v>
      </c>
      <c r="X2887" s="132" t="s">
        <v>1176</v>
      </c>
      <c r="Y2887" s="133">
        <f>IFERROR(SUMIF('Popis poslanih narudžbi'!A:A,A2878,'Popis poslanih narudžbi'!C:C),0)</f>
        <v>3000</v>
      </c>
      <c r="Z2887" s="131"/>
      <c r="AA2887" s="134" t="s">
        <v>1177</v>
      </c>
      <c r="AB2887" s="118">
        <f t="shared" ref="AB2887:AN2887" si="575">AB2880+AB2886</f>
        <v>8</v>
      </c>
      <c r="AC2887" s="118">
        <f t="shared" si="575"/>
        <v>9</v>
      </c>
      <c r="AD2887" s="118">
        <f t="shared" si="575"/>
        <v>10</v>
      </c>
      <c r="AE2887" s="118">
        <f t="shared" si="575"/>
        <v>10</v>
      </c>
      <c r="AF2887" s="118">
        <f t="shared" si="575"/>
        <v>11</v>
      </c>
      <c r="AG2887" s="118">
        <f t="shared" si="575"/>
        <v>11</v>
      </c>
      <c r="AH2887" s="118">
        <f t="shared" si="575"/>
        <v>11</v>
      </c>
      <c r="AI2887" s="118">
        <f t="shared" si="575"/>
        <v>12</v>
      </c>
      <c r="AJ2887" s="118">
        <f t="shared" si="575"/>
        <v>12</v>
      </c>
      <c r="AK2887" s="118">
        <f t="shared" si="575"/>
        <v>12</v>
      </c>
      <c r="AL2887" s="118">
        <f t="shared" si="575"/>
        <v>12</v>
      </c>
      <c r="AM2887" s="118">
        <f t="shared" si="575"/>
        <v>12</v>
      </c>
      <c r="AN2887" s="118">
        <f t="shared" si="575"/>
        <v>12</v>
      </c>
      <c r="AQ2887" t="str">
        <f>AQ2878</f>
        <v/>
      </c>
    </row>
    <row r="2888" spans="1:43" ht="14.25" customHeight="1" x14ac:dyDescent="0.25">
      <c r="A2888" s="107" t="str">
        <f>'Run Rate'!A292</f>
        <v>POL12867</v>
      </c>
      <c r="B2888" s="135" t="str">
        <f>'Run Rate'!B292</f>
        <v>Polleo Black Maca 60 caps</v>
      </c>
      <c r="C2888" s="135" t="str">
        <f>'Run Rate'!C292</f>
        <v>BIO I SUPERFOODS</v>
      </c>
      <c r="D2888" s="135" t="str">
        <f>'Run Rate'!D292</f>
        <v>02 SILVER</v>
      </c>
      <c r="E2888" s="122"/>
      <c r="F2888" s="122"/>
      <c r="G2888" s="122"/>
      <c r="H2888" s="122"/>
      <c r="I2888" s="122"/>
      <c r="J2888" s="122"/>
      <c r="K2888" s="122"/>
      <c r="L2888" s="122"/>
      <c r="M2888" s="122"/>
      <c r="N2888" s="122"/>
      <c r="O2888" s="122"/>
      <c r="P2888" s="122"/>
      <c r="Q2888" s="122"/>
      <c r="R2888" s="122"/>
      <c r="S2888" s="122"/>
      <c r="T2888" s="122"/>
      <c r="U2888" s="122"/>
      <c r="V2888" s="122"/>
      <c r="W2888" s="122"/>
      <c r="X2888" s="122"/>
      <c r="Y2888" s="122"/>
      <c r="Z2888" s="122"/>
      <c r="AA2888" s="122"/>
      <c r="AB2888" s="122"/>
      <c r="AC2888" s="122"/>
      <c r="AD2888" s="122"/>
      <c r="AE2888" s="122"/>
      <c r="AF2888" s="122"/>
      <c r="AG2888" s="122"/>
      <c r="AH2888" s="122"/>
      <c r="AI2888" s="122"/>
      <c r="AJ2888" s="122"/>
      <c r="AK2888" s="122"/>
      <c r="AL2888" s="122"/>
      <c r="AM2888" s="122"/>
      <c r="AN2888" s="122"/>
      <c r="AQ2888" t="str">
        <f>IF(AND(OR($B$1="ALL",$B$1=C2888),OR($E$1="ALL",$E$1=D2888),OR($B$2="ALL",$B$2=A2888),OR($E$2="ALL",IFERROR(SEARCH($E$2,B2888),0)&gt;0)),"MATCH","")</f>
        <v/>
      </c>
    </row>
    <row r="2889" spans="1:43" ht="14.25" customHeight="1" x14ac:dyDescent="0.25">
      <c r="A2889" s="108" t="s">
        <v>1137</v>
      </c>
      <c r="B2889" s="136" t="s">
        <v>1138</v>
      </c>
      <c r="C2889" s="136" t="s">
        <v>1139</v>
      </c>
      <c r="D2889" s="136" t="s">
        <v>1140</v>
      </c>
      <c r="E2889" s="136" t="s">
        <v>1141</v>
      </c>
      <c r="F2889" s="136" t="s">
        <v>1142</v>
      </c>
      <c r="G2889" s="136" t="s">
        <v>1143</v>
      </c>
      <c r="H2889" s="136" t="s">
        <v>1144</v>
      </c>
      <c r="I2889" s="136" t="s">
        <v>1145</v>
      </c>
      <c r="J2889" s="136" t="s">
        <v>1146</v>
      </c>
      <c r="K2889" s="136" t="s">
        <v>1147</v>
      </c>
      <c r="L2889" s="136" t="s">
        <v>1148</v>
      </c>
      <c r="M2889" s="136" t="s">
        <v>1149</v>
      </c>
      <c r="N2889" s="136" t="s">
        <v>1150</v>
      </c>
      <c r="O2889" s="136" t="s">
        <v>1151</v>
      </c>
      <c r="P2889" s="136" t="s">
        <v>1152</v>
      </c>
      <c r="Q2889" s="136" t="s">
        <v>1153</v>
      </c>
      <c r="R2889" s="136" t="s">
        <v>1154</v>
      </c>
      <c r="S2889" s="136" t="s">
        <v>1155</v>
      </c>
      <c r="T2889" s="136" t="s">
        <v>1156</v>
      </c>
      <c r="U2889" s="136" t="s">
        <v>1157</v>
      </c>
      <c r="V2889" s="136" t="s">
        <v>1158</v>
      </c>
      <c r="W2889" s="136" t="s">
        <v>1159</v>
      </c>
      <c r="X2889" s="136" t="s">
        <v>1160</v>
      </c>
      <c r="Y2889" s="136" t="s">
        <v>1161</v>
      </c>
      <c r="Z2889" s="136" t="s">
        <v>1162</v>
      </c>
      <c r="AA2889" s="136" t="s">
        <v>1163</v>
      </c>
      <c r="AB2889" s="137" t="s">
        <v>156</v>
      </c>
      <c r="AC2889" s="137" t="s">
        <v>157</v>
      </c>
      <c r="AD2889" s="137" t="s">
        <v>158</v>
      </c>
      <c r="AE2889" s="137" t="s">
        <v>139</v>
      </c>
      <c r="AF2889" s="138" t="s">
        <v>140</v>
      </c>
      <c r="AG2889" s="138" t="s">
        <v>141</v>
      </c>
      <c r="AH2889" s="138" t="s">
        <v>142</v>
      </c>
      <c r="AI2889" s="138" t="s">
        <v>143</v>
      </c>
      <c r="AJ2889" s="139" t="s">
        <v>144</v>
      </c>
      <c r="AK2889" s="139" t="s">
        <v>145</v>
      </c>
      <c r="AL2889" s="139" t="s">
        <v>146</v>
      </c>
      <c r="AM2889" s="140" t="s">
        <v>147</v>
      </c>
      <c r="AN2889" s="140" t="s">
        <v>148</v>
      </c>
      <c r="AQ2889" t="str">
        <f>AQ2888</f>
        <v/>
      </c>
    </row>
    <row r="2890" spans="1:43" ht="14.25" customHeight="1" x14ac:dyDescent="0.25">
      <c r="A2890" s="99" t="s">
        <v>1164</v>
      </c>
      <c r="B2890" s="112">
        <f>'Run Rate'!E292</f>
        <v>0</v>
      </c>
      <c r="C2890" s="112">
        <f>'Run Rate'!F292</f>
        <v>0</v>
      </c>
      <c r="D2890" s="112">
        <f>'Run Rate'!G292</f>
        <v>0</v>
      </c>
      <c r="E2890" s="112">
        <f>'Run Rate'!H292</f>
        <v>0</v>
      </c>
      <c r="F2890" s="112">
        <f>'Run Rate'!I292</f>
        <v>0</v>
      </c>
      <c r="G2890" s="112">
        <f>'Run Rate'!J292</f>
        <v>0</v>
      </c>
      <c r="H2890" s="112">
        <f>'Run Rate'!K292</f>
        <v>0</v>
      </c>
      <c r="I2890" s="112">
        <f>'Run Rate'!L292</f>
        <v>0</v>
      </c>
      <c r="J2890" s="112">
        <f>'Run Rate'!M292</f>
        <v>0</v>
      </c>
      <c r="K2890" s="112">
        <f>'Run Rate'!N292</f>
        <v>0</v>
      </c>
      <c r="L2890" s="112">
        <f>'Run Rate'!O292</f>
        <v>0</v>
      </c>
      <c r="M2890" s="112">
        <f>'Run Rate'!P292</f>
        <v>0</v>
      </c>
      <c r="N2890" s="112">
        <f>'Run Rate'!Q292</f>
        <v>0</v>
      </c>
      <c r="O2890" s="112">
        <f>'Run Rate'!R292</f>
        <v>0</v>
      </c>
      <c r="P2890" s="112">
        <f>'Run Rate'!S292</f>
        <v>0</v>
      </c>
      <c r="Q2890" s="112">
        <f>'Run Rate'!T292</f>
        <v>0</v>
      </c>
      <c r="R2890" s="112">
        <f>'Run Rate'!U292</f>
        <v>0</v>
      </c>
      <c r="S2890" s="112">
        <f>'Run Rate'!V292</f>
        <v>0</v>
      </c>
      <c r="T2890" s="112">
        <f>'Run Rate'!W292</f>
        <v>1</v>
      </c>
      <c r="U2890" s="112">
        <f>'Run Rate'!X292</f>
        <v>21</v>
      </c>
      <c r="V2890" s="112">
        <f>'Run Rate'!Y292</f>
        <v>29</v>
      </c>
      <c r="W2890" s="112">
        <f>'Run Rate'!Z292</f>
        <v>18</v>
      </c>
      <c r="X2890" s="112">
        <f>'Run Rate'!AA292</f>
        <v>19</v>
      </c>
      <c r="Y2890" s="112">
        <f>'Run Rate'!AB292</f>
        <v>31</v>
      </c>
      <c r="Z2890" s="112">
        <f>'Run Rate'!AC292</f>
        <v>29</v>
      </c>
      <c r="AA2890" s="112">
        <f>'Run Rate'!AD292</f>
        <v>20</v>
      </c>
      <c r="AB2890" s="113">
        <v>23</v>
      </c>
      <c r="AC2890" s="112">
        <v>23</v>
      </c>
      <c r="AD2890" s="112">
        <v>23</v>
      </c>
      <c r="AE2890" s="112">
        <v>23</v>
      </c>
      <c r="AF2890" s="112">
        <v>23</v>
      </c>
      <c r="AG2890" s="112">
        <v>23</v>
      </c>
      <c r="AH2890" s="112">
        <v>24</v>
      </c>
      <c r="AI2890" s="112">
        <v>24</v>
      </c>
      <c r="AJ2890" s="112">
        <v>24</v>
      </c>
      <c r="AK2890" s="112">
        <v>24</v>
      </c>
      <c r="AL2890" s="112">
        <v>24</v>
      </c>
      <c r="AM2890" s="112">
        <v>24</v>
      </c>
      <c r="AN2890" s="112">
        <v>24</v>
      </c>
      <c r="AQ2890" t="str">
        <f>AQ2888</f>
        <v/>
      </c>
    </row>
    <row r="2891" spans="1:43" ht="14.25" customHeight="1" x14ac:dyDescent="0.25">
      <c r="A2891" s="99" t="s">
        <v>1165</v>
      </c>
      <c r="B2891" s="114"/>
      <c r="C2891" s="114"/>
      <c r="D2891" s="114"/>
      <c r="E2891" s="114"/>
      <c r="F2891" s="114"/>
      <c r="G2891" s="114"/>
      <c r="H2891" s="114"/>
      <c r="I2891" s="114"/>
      <c r="J2891" s="114"/>
      <c r="K2891" s="114"/>
      <c r="L2891" s="114"/>
      <c r="M2891" s="114"/>
      <c r="N2891" s="114"/>
      <c r="O2891" s="114"/>
      <c r="P2891" s="114"/>
      <c r="Q2891" s="114"/>
      <c r="R2891" s="114"/>
      <c r="S2891" s="114"/>
      <c r="T2891" s="114"/>
      <c r="U2891" s="114"/>
      <c r="V2891" s="114"/>
      <c r="W2891" s="115"/>
      <c r="X2891" s="115"/>
      <c r="Y2891" s="115"/>
      <c r="Z2891" s="115"/>
      <c r="AA2891" s="112" t="s">
        <v>1166</v>
      </c>
      <c r="AB2891" s="113"/>
      <c r="AC2891" s="112"/>
      <c r="AD2891" s="112"/>
      <c r="AE2891" s="112"/>
      <c r="AF2891" s="112"/>
      <c r="AG2891" s="112"/>
      <c r="AH2891" s="112"/>
      <c r="AI2891" s="112"/>
      <c r="AJ2891" s="112"/>
      <c r="AK2891" s="112"/>
      <c r="AL2891" s="112"/>
      <c r="AM2891" s="112"/>
      <c r="AN2891" s="112"/>
      <c r="AQ2891" t="str">
        <f>AQ2888</f>
        <v/>
      </c>
    </row>
    <row r="2892" spans="1:43" ht="14.25" customHeight="1" x14ac:dyDescent="0.25">
      <c r="A2892" s="99" t="s">
        <v>1167</v>
      </c>
      <c r="B2892" s="114"/>
      <c r="C2892" s="114"/>
      <c r="D2892" s="114"/>
      <c r="E2892" s="114"/>
      <c r="F2892" s="114"/>
      <c r="G2892" s="114"/>
      <c r="H2892" s="114"/>
      <c r="I2892" s="114"/>
      <c r="J2892" s="114"/>
      <c r="K2892" s="114"/>
      <c r="L2892" s="114"/>
      <c r="M2892" s="114"/>
      <c r="N2892" s="114"/>
      <c r="O2892" s="114"/>
      <c r="P2892" s="114"/>
      <c r="Q2892" s="114"/>
      <c r="R2892" s="114"/>
      <c r="S2892" s="114"/>
      <c r="T2892" s="114"/>
      <c r="U2892" s="114"/>
      <c r="V2892" s="114"/>
      <c r="W2892" s="115"/>
      <c r="X2892" s="116"/>
      <c r="Y2892" s="117"/>
      <c r="Z2892" s="115"/>
      <c r="AA2892" s="112" t="s">
        <v>1168</v>
      </c>
      <c r="AB2892" s="113">
        <f>'Demand Input VP'!B1449</f>
        <v>0</v>
      </c>
      <c r="AC2892" s="112">
        <f>'Demand Input VP'!C1449</f>
        <v>0</v>
      </c>
      <c r="AD2892" s="112">
        <f>'Demand Input VP'!D1449</f>
        <v>0</v>
      </c>
      <c r="AE2892" s="112">
        <f>'Demand Input VP'!E1449</f>
        <v>0</v>
      </c>
      <c r="AF2892" s="112">
        <f>'Demand Input VP'!F1449</f>
        <v>0</v>
      </c>
      <c r="AG2892" s="112">
        <f>'Demand Input VP'!G1449</f>
        <v>0</v>
      </c>
      <c r="AH2892" s="112">
        <f>'Demand Input VP'!H1449</f>
        <v>0</v>
      </c>
      <c r="AI2892" s="112">
        <f>'Demand Input VP'!I1449</f>
        <v>0</v>
      </c>
      <c r="AJ2892" s="112">
        <f>'Demand Input VP'!J1449</f>
        <v>0</v>
      </c>
      <c r="AK2892" s="112">
        <f>'Demand Input VP'!K1449</f>
        <v>0</v>
      </c>
      <c r="AL2892" s="112">
        <f>'Demand Input VP'!L1449</f>
        <v>0</v>
      </c>
      <c r="AM2892" s="112">
        <f>'Demand Input VP'!M1449</f>
        <v>0</v>
      </c>
      <c r="AN2892" s="112">
        <f>'Demand Input VP'!N1449</f>
        <v>0</v>
      </c>
      <c r="AQ2892" t="str">
        <f>AQ2888</f>
        <v/>
      </c>
    </row>
    <row r="2893" spans="1:43" ht="14.25" customHeight="1" x14ac:dyDescent="0.25">
      <c r="A2893" s="99" t="s">
        <v>1169</v>
      </c>
      <c r="B2893" s="118"/>
      <c r="C2893" s="118"/>
      <c r="D2893" s="118"/>
      <c r="E2893" s="118"/>
      <c r="F2893" s="118"/>
      <c r="G2893" s="118"/>
      <c r="H2893" s="118"/>
      <c r="I2893" s="118"/>
      <c r="J2893" s="118"/>
      <c r="K2893" s="118"/>
      <c r="L2893" s="118"/>
      <c r="M2893" s="118"/>
      <c r="N2893" s="118"/>
      <c r="O2893" s="118"/>
      <c r="P2893" s="118"/>
      <c r="Q2893" s="118"/>
      <c r="R2893" s="118"/>
      <c r="S2893" s="118"/>
      <c r="T2893" s="118"/>
      <c r="U2893" s="118"/>
      <c r="V2893" s="118"/>
      <c r="W2893" s="115"/>
      <c r="X2893" s="116"/>
      <c r="Y2893" s="117"/>
      <c r="Z2893" s="119"/>
      <c r="AA2893" s="120" t="s">
        <v>1170</v>
      </c>
      <c r="AB2893" s="121">
        <f>'Demand Input VP'!B1448</f>
        <v>0</v>
      </c>
      <c r="AC2893" s="120">
        <f>'Demand Input VP'!C1448</f>
        <v>0</v>
      </c>
      <c r="AD2893" s="120">
        <f>'Demand Input VP'!D1448</f>
        <v>0</v>
      </c>
      <c r="AE2893" s="120">
        <f>'Demand Input VP'!E1448</f>
        <v>0</v>
      </c>
      <c r="AF2893" s="120">
        <f>'Demand Input VP'!F1448</f>
        <v>0</v>
      </c>
      <c r="AG2893" s="120">
        <f>'Demand Input VP'!G1448</f>
        <v>0</v>
      </c>
      <c r="AH2893" s="120">
        <f>'Demand Input VP'!H1448</f>
        <v>0</v>
      </c>
      <c r="AI2893" s="120">
        <f>'Demand Input VP'!I1448</f>
        <v>0</v>
      </c>
      <c r="AJ2893" s="120">
        <f>'Demand Input VP'!J1448</f>
        <v>0</v>
      </c>
      <c r="AK2893" s="120">
        <f>'Demand Input VP'!K1448</f>
        <v>0</v>
      </c>
      <c r="AL2893" s="120">
        <f>'Demand Input VP'!L1448</f>
        <v>0</v>
      </c>
      <c r="AM2893" s="120">
        <f>'Demand Input VP'!M1448</f>
        <v>0</v>
      </c>
      <c r="AN2893" s="120">
        <f>'Demand Input VP'!N1448</f>
        <v>0</v>
      </c>
      <c r="AQ2893" t="str">
        <f>AQ2888</f>
        <v/>
      </c>
    </row>
    <row r="2894" spans="1:43" ht="14.25" customHeight="1" x14ac:dyDescent="0.25">
      <c r="A2894" s="1"/>
      <c r="B2894" s="122"/>
      <c r="C2894" s="122"/>
      <c r="D2894" s="122"/>
      <c r="E2894" s="122"/>
      <c r="F2894" s="122"/>
      <c r="G2894" s="122"/>
      <c r="H2894" s="122"/>
      <c r="I2894" s="122"/>
      <c r="J2894" s="122"/>
      <c r="K2894" s="122"/>
      <c r="L2894" s="122"/>
      <c r="M2894" s="122"/>
      <c r="N2894" s="122"/>
      <c r="O2894" s="122"/>
      <c r="P2894" s="122"/>
      <c r="Q2894" s="122"/>
      <c r="R2894" s="122"/>
      <c r="S2894" s="122"/>
      <c r="T2894" s="122"/>
      <c r="U2894" s="122"/>
      <c r="V2894" s="122"/>
      <c r="W2894" s="123"/>
      <c r="X2894" s="116"/>
      <c r="Y2894" s="117"/>
      <c r="Z2894" s="123"/>
      <c r="AA2894" s="112" t="s">
        <v>1171</v>
      </c>
      <c r="AB2894" s="113">
        <f>'Demand Input MP'!B1449</f>
        <v>0</v>
      </c>
      <c r="AC2894" s="112">
        <f>'Demand Input MP'!C1449</f>
        <v>0</v>
      </c>
      <c r="AD2894" s="112">
        <f>'Demand Input MP'!D1449</f>
        <v>0</v>
      </c>
      <c r="AE2894" s="112">
        <f>'Demand Input MP'!E1449</f>
        <v>0</v>
      </c>
      <c r="AF2894" s="112">
        <f>'Demand Input MP'!F1449</f>
        <v>0</v>
      </c>
      <c r="AG2894" s="112">
        <f>'Demand Input MP'!G1449</f>
        <v>0</v>
      </c>
      <c r="AH2894" s="112">
        <f>'Demand Input MP'!H1449</f>
        <v>0</v>
      </c>
      <c r="AI2894" s="112">
        <f>'Demand Input MP'!I1449</f>
        <v>0</v>
      </c>
      <c r="AJ2894" s="112">
        <f>'Demand Input MP'!J1449</f>
        <v>0</v>
      </c>
      <c r="AK2894" s="112">
        <f>'Demand Input MP'!K1449</f>
        <v>0</v>
      </c>
      <c r="AL2894" s="112">
        <f>'Demand Input MP'!L1449</f>
        <v>0</v>
      </c>
      <c r="AM2894" s="112">
        <f>'Demand Input MP'!M1449</f>
        <v>0</v>
      </c>
      <c r="AN2894" s="112">
        <f>'Demand Input MP'!N1449</f>
        <v>0</v>
      </c>
      <c r="AQ2894" t="str">
        <f>AQ2888</f>
        <v/>
      </c>
    </row>
    <row r="2895" spans="1:43" ht="14.25" customHeight="1" x14ac:dyDescent="0.25">
      <c r="A2895" s="1"/>
      <c r="B2895" s="122"/>
      <c r="C2895" s="122"/>
      <c r="D2895" s="122"/>
      <c r="E2895" s="122"/>
      <c r="F2895" s="122"/>
      <c r="G2895" s="122"/>
      <c r="H2895" s="122"/>
      <c r="I2895" s="122"/>
      <c r="J2895" s="122"/>
      <c r="K2895" s="122"/>
      <c r="L2895" s="122"/>
      <c r="M2895" s="122"/>
      <c r="N2895" s="122"/>
      <c r="O2895" s="122"/>
      <c r="P2895" s="122"/>
      <c r="Q2895" s="122"/>
      <c r="R2895" s="122"/>
      <c r="S2895" s="122"/>
      <c r="T2895" s="122"/>
      <c r="U2895" s="122"/>
      <c r="V2895" s="124" t="s">
        <v>91</v>
      </c>
      <c r="W2895" s="125">
        <f>IFERROR(IF(SUM('Run Rate History'!E292:AD292)&gt;0,(SUMPRODUCT((B2890:AA2890&gt;=PERCENTILE(B2890:AA2890,0.1))*(B2890:AA2890&lt;=PERCENTILE(B2890:AA2890,0.9))*B2890:AA2890)+SUMPRODUCT(('Run Rate History'!E292:AD292&gt;=PERCENTILE(B2890:AA2890,0.1))*('Run Rate History'!E292:AD292&lt;=PERCENTILE(B2890:AA2890,0.9))*'Run Rate History'!E292:AD292))/(SUMPRODUCT((B2890:AA2890&gt;=PERCENTILE(B2890:AA2890,0.1))*(B2890:AA2890&lt;=PERCENTILE(B2890:AA2890,0.9))*1)+SUMPRODUCT(('Run Rate History'!E292:AD292&gt;=PERCENTILE(B2890:AA2890,0.1))*('Run Rate History'!E292:AD292&lt;=PERCENTILE(B2890:AA2890,0.9))*1)),TRIMMEAN(B2890:AA2890,0.15)),0)</f>
        <v>5.708333333333333</v>
      </c>
      <c r="X2895" s="126" t="s">
        <v>1172</v>
      </c>
      <c r="Y2895" s="127">
        <f>SUM(B2890:AA2890)/26</f>
        <v>6.4615384615384617</v>
      </c>
      <c r="Z2895" s="128"/>
      <c r="AA2895" s="112" t="s">
        <v>1173</v>
      </c>
      <c r="AB2895" s="113">
        <f>'Demand Input MP'!B1448</f>
        <v>0</v>
      </c>
      <c r="AC2895" s="112">
        <f>'Demand Input MP'!C1448</f>
        <v>0</v>
      </c>
      <c r="AD2895" s="112">
        <f>'Demand Input MP'!D1448</f>
        <v>0</v>
      </c>
      <c r="AE2895" s="112">
        <f>'Demand Input MP'!E1448</f>
        <v>0</v>
      </c>
      <c r="AF2895" s="112">
        <f>'Demand Input MP'!F1448</f>
        <v>0</v>
      </c>
      <c r="AG2895" s="112">
        <f>'Demand Input MP'!G1448</f>
        <v>0</v>
      </c>
      <c r="AH2895" s="112">
        <f>'Demand Input MP'!H1448</f>
        <v>0</v>
      </c>
      <c r="AI2895" s="112">
        <f>'Demand Input MP'!I1448</f>
        <v>0</v>
      </c>
      <c r="AJ2895" s="112">
        <f>'Demand Input MP'!J1448</f>
        <v>0</v>
      </c>
      <c r="AK2895" s="112">
        <f>'Demand Input MP'!K1448</f>
        <v>0</v>
      </c>
      <c r="AL2895" s="112">
        <f>'Demand Input MP'!L1448</f>
        <v>0</v>
      </c>
      <c r="AM2895" s="112">
        <f>'Demand Input MP'!M1448</f>
        <v>0</v>
      </c>
      <c r="AN2895" s="112">
        <f>'Demand Input MP'!N1448</f>
        <v>0</v>
      </c>
      <c r="AQ2895" t="str">
        <f>AQ2888</f>
        <v/>
      </c>
    </row>
    <row r="2896" spans="1:43" ht="14.25" customHeight="1" x14ac:dyDescent="0.25">
      <c r="A2896" s="1"/>
      <c r="B2896" s="122"/>
      <c r="C2896" s="122"/>
      <c r="D2896" s="122"/>
      <c r="E2896" s="122"/>
      <c r="F2896" s="122"/>
      <c r="G2896" s="122"/>
      <c r="H2896" s="122"/>
      <c r="I2896" s="122"/>
      <c r="J2896" s="122"/>
      <c r="K2896" s="122"/>
      <c r="L2896" s="122"/>
      <c r="M2896" s="122"/>
      <c r="N2896" s="122"/>
      <c r="O2896" s="122"/>
      <c r="P2896" s="122"/>
      <c r="Q2896" s="122"/>
      <c r="R2896" s="122"/>
      <c r="S2896" s="122"/>
      <c r="T2896" s="122"/>
      <c r="U2896" s="122"/>
      <c r="V2896" s="124" t="s">
        <v>94</v>
      </c>
      <c r="W2896" s="125">
        <f>IFERROR((1*MIN(MAX(X2890,0.5*IF(SUM('Run Rate History'!E292:AD292)&gt;0,(MEDIAN(IF(B2890:AA2890&gt;0,B2890:AA2890))+MEDIAN(IF('Run Rate History'!E292:AD292&gt;0,'Run Rate History'!E292:AD292)))/2,MEDIAN(IF(B2890:AA2890&gt;0,B2890:AA2890)))),2*IF(SUM('Run Rate History'!E292:AD292)&gt;0,(MEDIAN(IF(B2890:AA2890&gt;0,B2890:AA2890))+MEDIAN(IF('Run Rate History'!E292:AD292&gt;0,'Run Rate History'!E292:AD292)))/2,MEDIAN(IF(B2890:AA2890&gt;0,B2890:AA2890))))+2*MIN(MAX(Y2890,0.5*IF(SUM('Run Rate History'!E292:AD292)&gt;0,(MEDIAN(IF(B2890:AA2890&gt;0,B2890:AA2890))+MEDIAN(IF('Run Rate History'!E292:AD292&gt;0,'Run Rate History'!E292:AD292)))/2,MEDIAN(IF(B2890:AA2890&gt;0,B2890:AA2890)))),2*IF(SUM('Run Rate History'!E292:AD292)&gt;0,(MEDIAN(IF(B2890:AA2890&gt;0,B2890:AA2890))+MEDIAN(IF('Run Rate History'!E292:AD292&gt;0,'Run Rate History'!E292:AD292)))/2,MEDIAN(IF(B2890:AA2890&gt;0,B2890:AA2890))))+3*MIN(MAX(Z2890,0.5*IF(SUM('Run Rate History'!E292:AD292)&gt;0,(MEDIAN(IF(B2890:AA2890&gt;0,B2890:AA2890))+MEDIAN(IF('Run Rate History'!E292:AD292&gt;0,'Run Rate History'!E292:AD292)))/2,MEDIAN(IF(B2890:AA2890&gt;0,B2890:AA2890)))),2*IF(SUM('Run Rate History'!E292:AD292)&gt;0,(MEDIAN(IF(B2890:AA2890&gt;0,B2890:AA2890))+MEDIAN(IF('Run Rate History'!E292:AD292&gt;0,'Run Rate History'!E292:AD292)))/2,MEDIAN(IF(B2890:AA2890&gt;0,B2890:AA2890))))+4*MIN(MAX(AA2890,0.5*IF(SUM('Run Rate History'!E292:AD292)&gt;0,(MEDIAN(IF(B2890:AA2890&gt;0,B2890:AA2890))+MEDIAN(IF('Run Rate History'!E292:AD292&gt;0,'Run Rate History'!E292:AD292)))/2,MEDIAN(IF(B2890:AA2890&gt;0,B2890:AA2890)))),2*IF(SUM('Run Rate History'!E292:AD292)&gt;0,(MEDIAN(IF(B2890:AA2890&gt;0,B2890:AA2890))+MEDIAN(IF('Run Rate History'!E292:AD292&gt;0,'Run Rate History'!E292:AD292)))/2,MEDIAN(IF(B2890:AA2890&gt;0,B2890:AA2890)))))/10,0)</f>
        <v>0</v>
      </c>
      <c r="X2896" s="129" t="s">
        <v>1174</v>
      </c>
      <c r="Y2896" s="130">
        <f>IFERROR(VLOOKUP(A2888,'Stanje zaliha'!A:E,5,FALSE()),0)</f>
        <v>698</v>
      </c>
      <c r="Z2896" s="131"/>
      <c r="AA2896" s="113" t="s">
        <v>1175</v>
      </c>
      <c r="AB2896" s="118">
        <f t="shared" ref="AB2896:AN2896" si="576">SUM(AB2892:AB2895)</f>
        <v>0</v>
      </c>
      <c r="AC2896" s="118">
        <f t="shared" si="576"/>
        <v>0</v>
      </c>
      <c r="AD2896" s="118">
        <f t="shared" si="576"/>
        <v>0</v>
      </c>
      <c r="AE2896" s="118">
        <f t="shared" si="576"/>
        <v>0</v>
      </c>
      <c r="AF2896" s="118">
        <f t="shared" si="576"/>
        <v>0</v>
      </c>
      <c r="AG2896" s="118">
        <f t="shared" si="576"/>
        <v>0</v>
      </c>
      <c r="AH2896" s="118">
        <f t="shared" si="576"/>
        <v>0</v>
      </c>
      <c r="AI2896" s="118">
        <f t="shared" si="576"/>
        <v>0</v>
      </c>
      <c r="AJ2896" s="118">
        <f t="shared" si="576"/>
        <v>0</v>
      </c>
      <c r="AK2896" s="118">
        <f t="shared" si="576"/>
        <v>0</v>
      </c>
      <c r="AL2896" s="118">
        <f t="shared" si="576"/>
        <v>0</v>
      </c>
      <c r="AM2896" s="118">
        <f t="shared" si="576"/>
        <v>0</v>
      </c>
      <c r="AN2896" s="118">
        <f t="shared" si="576"/>
        <v>0</v>
      </c>
      <c r="AQ2896" t="str">
        <f>AQ2888</f>
        <v/>
      </c>
    </row>
    <row r="2897" spans="1:43" ht="14.25" customHeight="1" x14ac:dyDescent="0.25">
      <c r="A2897" s="1"/>
      <c r="B2897" s="122"/>
      <c r="C2897" s="122"/>
      <c r="D2897" s="122"/>
      <c r="E2897" s="122"/>
      <c r="F2897" s="122"/>
      <c r="G2897" s="122"/>
      <c r="H2897" s="122"/>
      <c r="I2897" s="122"/>
      <c r="J2897" s="122"/>
      <c r="K2897" s="122"/>
      <c r="L2897" s="122"/>
      <c r="M2897" s="122"/>
      <c r="N2897" s="122"/>
      <c r="O2897" s="122"/>
      <c r="P2897" s="122"/>
      <c r="Q2897" s="122"/>
      <c r="R2897" s="122"/>
      <c r="S2897" s="122"/>
      <c r="T2897" s="122"/>
      <c r="U2897" s="122"/>
      <c r="V2897" s="124" t="s">
        <v>95</v>
      </c>
      <c r="W2897" s="125">
        <f>IFERROR(0.6*W2896+0.4*W2895,0)</f>
        <v>2.2833333333333332</v>
      </c>
      <c r="X2897" s="132" t="s">
        <v>1176</v>
      </c>
      <c r="Y2897" s="133">
        <f>IFERROR(SUMIF('Popis poslanih narudžbi'!A:A,A2888,'Popis poslanih narudžbi'!C:C),0)</f>
        <v>3000</v>
      </c>
      <c r="Z2897" s="131"/>
      <c r="AA2897" s="134" t="s">
        <v>1177</v>
      </c>
      <c r="AB2897" s="118">
        <f t="shared" ref="AB2897:AN2897" si="577">AB2890+AB2896</f>
        <v>23</v>
      </c>
      <c r="AC2897" s="118">
        <f t="shared" si="577"/>
        <v>23</v>
      </c>
      <c r="AD2897" s="118">
        <f t="shared" si="577"/>
        <v>23</v>
      </c>
      <c r="AE2897" s="118">
        <f t="shared" si="577"/>
        <v>23</v>
      </c>
      <c r="AF2897" s="118">
        <f t="shared" si="577"/>
        <v>23</v>
      </c>
      <c r="AG2897" s="118">
        <f t="shared" si="577"/>
        <v>23</v>
      </c>
      <c r="AH2897" s="118">
        <f t="shared" si="577"/>
        <v>24</v>
      </c>
      <c r="AI2897" s="118">
        <f t="shared" si="577"/>
        <v>24</v>
      </c>
      <c r="AJ2897" s="118">
        <f t="shared" si="577"/>
        <v>24</v>
      </c>
      <c r="AK2897" s="118">
        <f t="shared" si="577"/>
        <v>24</v>
      </c>
      <c r="AL2897" s="118">
        <f t="shared" si="577"/>
        <v>24</v>
      </c>
      <c r="AM2897" s="118">
        <f t="shared" si="577"/>
        <v>24</v>
      </c>
      <c r="AN2897" s="118">
        <f t="shared" si="577"/>
        <v>24</v>
      </c>
      <c r="AQ2897" t="str">
        <f>AQ2888</f>
        <v/>
      </c>
    </row>
    <row r="2898" spans="1:43" ht="14.25" customHeight="1" x14ac:dyDescent="0.25">
      <c r="A2898" s="107" t="str">
        <f>'Run Rate'!A293</f>
        <v>POL12866</v>
      </c>
      <c r="B2898" s="135" t="str">
        <f>'Run Rate'!B293</f>
        <v>Polleo Berberin Slim Support 60 caps</v>
      </c>
      <c r="C2898" s="135" t="str">
        <f>'Run Rate'!C293</f>
        <v>SPORTSKA PREHRANA</v>
      </c>
      <c r="D2898" s="135" t="str">
        <f>'Run Rate'!D293</f>
        <v>02 SILVER</v>
      </c>
      <c r="E2898" s="122"/>
      <c r="F2898" s="122"/>
      <c r="G2898" s="122"/>
      <c r="H2898" s="122"/>
      <c r="I2898" s="122"/>
      <c r="J2898" s="122"/>
      <c r="K2898" s="122"/>
      <c r="L2898" s="122"/>
      <c r="M2898" s="122"/>
      <c r="N2898" s="122"/>
      <c r="O2898" s="122"/>
      <c r="P2898" s="122"/>
      <c r="Q2898" s="122"/>
      <c r="R2898" s="122"/>
      <c r="S2898" s="122"/>
      <c r="T2898" s="122"/>
      <c r="U2898" s="122"/>
      <c r="V2898" s="122"/>
      <c r="W2898" s="122"/>
      <c r="X2898" s="122"/>
      <c r="Y2898" s="122"/>
      <c r="Z2898" s="122"/>
      <c r="AA2898" s="122"/>
      <c r="AB2898" s="122"/>
      <c r="AC2898" s="122"/>
      <c r="AD2898" s="122"/>
      <c r="AE2898" s="122"/>
      <c r="AF2898" s="122"/>
      <c r="AG2898" s="122"/>
      <c r="AH2898" s="122"/>
      <c r="AI2898" s="122"/>
      <c r="AJ2898" s="122"/>
      <c r="AK2898" s="122"/>
      <c r="AL2898" s="122"/>
      <c r="AM2898" s="122"/>
      <c r="AN2898" s="122"/>
      <c r="AQ2898" t="str">
        <f>IF(AND(OR($B$1="ALL",$B$1=C2898),OR($E$1="ALL",$E$1=D2898),OR($B$2="ALL",$B$2=A2898),OR($E$2="ALL",IFERROR(SEARCH($E$2,B2898),0)&gt;0)),"MATCH","")</f>
        <v/>
      </c>
    </row>
    <row r="2899" spans="1:43" ht="14.25" customHeight="1" x14ac:dyDescent="0.25">
      <c r="A2899" s="108" t="s">
        <v>1137</v>
      </c>
      <c r="B2899" s="136" t="s">
        <v>1138</v>
      </c>
      <c r="C2899" s="136" t="s">
        <v>1139</v>
      </c>
      <c r="D2899" s="136" t="s">
        <v>1140</v>
      </c>
      <c r="E2899" s="136" t="s">
        <v>1141</v>
      </c>
      <c r="F2899" s="136" t="s">
        <v>1142</v>
      </c>
      <c r="G2899" s="136" t="s">
        <v>1143</v>
      </c>
      <c r="H2899" s="136" t="s">
        <v>1144</v>
      </c>
      <c r="I2899" s="136" t="s">
        <v>1145</v>
      </c>
      <c r="J2899" s="136" t="s">
        <v>1146</v>
      </c>
      <c r="K2899" s="136" t="s">
        <v>1147</v>
      </c>
      <c r="L2899" s="136" t="s">
        <v>1148</v>
      </c>
      <c r="M2899" s="136" t="s">
        <v>1149</v>
      </c>
      <c r="N2899" s="136" t="s">
        <v>1150</v>
      </c>
      <c r="O2899" s="136" t="s">
        <v>1151</v>
      </c>
      <c r="P2899" s="136" t="s">
        <v>1152</v>
      </c>
      <c r="Q2899" s="136" t="s">
        <v>1153</v>
      </c>
      <c r="R2899" s="136" t="s">
        <v>1154</v>
      </c>
      <c r="S2899" s="136" t="s">
        <v>1155</v>
      </c>
      <c r="T2899" s="136" t="s">
        <v>1156</v>
      </c>
      <c r="U2899" s="136" t="s">
        <v>1157</v>
      </c>
      <c r="V2899" s="136" t="s">
        <v>1158</v>
      </c>
      <c r="W2899" s="136" t="s">
        <v>1159</v>
      </c>
      <c r="X2899" s="136" t="s">
        <v>1160</v>
      </c>
      <c r="Y2899" s="136" t="s">
        <v>1161</v>
      </c>
      <c r="Z2899" s="136" t="s">
        <v>1162</v>
      </c>
      <c r="AA2899" s="136" t="s">
        <v>1163</v>
      </c>
      <c r="AB2899" s="137" t="s">
        <v>156</v>
      </c>
      <c r="AC2899" s="137" t="s">
        <v>157</v>
      </c>
      <c r="AD2899" s="137" t="s">
        <v>158</v>
      </c>
      <c r="AE2899" s="137" t="s">
        <v>139</v>
      </c>
      <c r="AF2899" s="138" t="s">
        <v>140</v>
      </c>
      <c r="AG2899" s="138" t="s">
        <v>141</v>
      </c>
      <c r="AH2899" s="138" t="s">
        <v>142</v>
      </c>
      <c r="AI2899" s="138" t="s">
        <v>143</v>
      </c>
      <c r="AJ2899" s="139" t="s">
        <v>144</v>
      </c>
      <c r="AK2899" s="139" t="s">
        <v>145</v>
      </c>
      <c r="AL2899" s="139" t="s">
        <v>146</v>
      </c>
      <c r="AM2899" s="140" t="s">
        <v>147</v>
      </c>
      <c r="AN2899" s="140" t="s">
        <v>148</v>
      </c>
      <c r="AQ2899" t="str">
        <f>AQ2898</f>
        <v/>
      </c>
    </row>
    <row r="2900" spans="1:43" ht="14.25" customHeight="1" x14ac:dyDescent="0.25">
      <c r="A2900" s="99" t="s">
        <v>1164</v>
      </c>
      <c r="B2900" s="112">
        <f>'Run Rate'!E293</f>
        <v>0</v>
      </c>
      <c r="C2900" s="112">
        <f>'Run Rate'!F293</f>
        <v>0</v>
      </c>
      <c r="D2900" s="112">
        <f>'Run Rate'!G293</f>
        <v>0</v>
      </c>
      <c r="E2900" s="112">
        <f>'Run Rate'!H293</f>
        <v>0</v>
      </c>
      <c r="F2900" s="112">
        <f>'Run Rate'!I293</f>
        <v>0</v>
      </c>
      <c r="G2900" s="112">
        <f>'Run Rate'!J293</f>
        <v>0</v>
      </c>
      <c r="H2900" s="112">
        <f>'Run Rate'!K293</f>
        <v>0</v>
      </c>
      <c r="I2900" s="112">
        <f>'Run Rate'!L293</f>
        <v>0</v>
      </c>
      <c r="J2900" s="112">
        <f>'Run Rate'!M293</f>
        <v>0</v>
      </c>
      <c r="K2900" s="112">
        <f>'Run Rate'!N293</f>
        <v>0</v>
      </c>
      <c r="L2900" s="112">
        <f>'Run Rate'!O293</f>
        <v>0</v>
      </c>
      <c r="M2900" s="112">
        <f>'Run Rate'!P293</f>
        <v>0</v>
      </c>
      <c r="N2900" s="112">
        <f>'Run Rate'!Q293</f>
        <v>0</v>
      </c>
      <c r="O2900" s="112">
        <f>'Run Rate'!R293</f>
        <v>0</v>
      </c>
      <c r="P2900" s="112">
        <f>'Run Rate'!S293</f>
        <v>0</v>
      </c>
      <c r="Q2900" s="112">
        <f>'Run Rate'!T293</f>
        <v>0</v>
      </c>
      <c r="R2900" s="112">
        <f>'Run Rate'!U293</f>
        <v>0</v>
      </c>
      <c r="S2900" s="112">
        <f>'Run Rate'!V293</f>
        <v>0</v>
      </c>
      <c r="T2900" s="112">
        <f>'Run Rate'!W293</f>
        <v>1</v>
      </c>
      <c r="U2900" s="112">
        <f>'Run Rate'!X293</f>
        <v>66</v>
      </c>
      <c r="V2900" s="112">
        <f>'Run Rate'!Y293</f>
        <v>10</v>
      </c>
      <c r="W2900" s="112">
        <f>'Run Rate'!Z293</f>
        <v>13</v>
      </c>
      <c r="X2900" s="112">
        <f>'Run Rate'!AA293</f>
        <v>18</v>
      </c>
      <c r="Y2900" s="112">
        <f>'Run Rate'!AB293</f>
        <v>21</v>
      </c>
      <c r="Z2900" s="112">
        <f>'Run Rate'!AC293</f>
        <v>35</v>
      </c>
      <c r="AA2900" s="112">
        <f>'Run Rate'!AD293</f>
        <v>18</v>
      </c>
      <c r="AB2900" s="113">
        <v>29</v>
      </c>
      <c r="AC2900" s="112">
        <v>31</v>
      </c>
      <c r="AD2900" s="112">
        <v>33</v>
      </c>
      <c r="AE2900" s="112">
        <v>34</v>
      </c>
      <c r="AF2900" s="112">
        <v>35</v>
      </c>
      <c r="AG2900" s="112">
        <v>36</v>
      </c>
      <c r="AH2900" s="112">
        <v>37</v>
      </c>
      <c r="AI2900" s="112">
        <v>38</v>
      </c>
      <c r="AJ2900" s="112">
        <v>39</v>
      </c>
      <c r="AK2900" s="112">
        <v>39</v>
      </c>
      <c r="AL2900" s="112">
        <v>40</v>
      </c>
      <c r="AM2900" s="112">
        <v>40</v>
      </c>
      <c r="AN2900" s="112">
        <v>41</v>
      </c>
      <c r="AQ2900" t="str">
        <f>AQ2898</f>
        <v/>
      </c>
    </row>
    <row r="2901" spans="1:43" ht="14.25" customHeight="1" x14ac:dyDescent="0.25">
      <c r="A2901" s="99" t="s">
        <v>1165</v>
      </c>
      <c r="B2901" s="114"/>
      <c r="C2901" s="114"/>
      <c r="D2901" s="114"/>
      <c r="E2901" s="114"/>
      <c r="F2901" s="114"/>
      <c r="G2901" s="114"/>
      <c r="H2901" s="114"/>
      <c r="I2901" s="114"/>
      <c r="J2901" s="114"/>
      <c r="K2901" s="114"/>
      <c r="L2901" s="114"/>
      <c r="M2901" s="114"/>
      <c r="N2901" s="114"/>
      <c r="O2901" s="114"/>
      <c r="P2901" s="114"/>
      <c r="Q2901" s="114"/>
      <c r="R2901" s="114"/>
      <c r="S2901" s="114"/>
      <c r="T2901" s="114"/>
      <c r="U2901" s="114"/>
      <c r="V2901" s="114"/>
      <c r="W2901" s="115"/>
      <c r="X2901" s="115"/>
      <c r="Y2901" s="115"/>
      <c r="Z2901" s="115"/>
      <c r="AA2901" s="112" t="s">
        <v>1166</v>
      </c>
      <c r="AB2901" s="113"/>
      <c r="AC2901" s="112"/>
      <c r="AD2901" s="112"/>
      <c r="AE2901" s="112"/>
      <c r="AF2901" s="112"/>
      <c r="AG2901" s="112"/>
      <c r="AH2901" s="112"/>
      <c r="AI2901" s="112"/>
      <c r="AJ2901" s="112"/>
      <c r="AK2901" s="112"/>
      <c r="AL2901" s="112"/>
      <c r="AM2901" s="112"/>
      <c r="AN2901" s="112"/>
      <c r="AQ2901" t="str">
        <f>AQ2898</f>
        <v/>
      </c>
    </row>
    <row r="2902" spans="1:43" ht="14.25" customHeight="1" x14ac:dyDescent="0.25">
      <c r="A2902" s="99" t="s">
        <v>1167</v>
      </c>
      <c r="B2902" s="114"/>
      <c r="C2902" s="114"/>
      <c r="D2902" s="114"/>
      <c r="E2902" s="114"/>
      <c r="F2902" s="114"/>
      <c r="G2902" s="114"/>
      <c r="H2902" s="114"/>
      <c r="I2902" s="114"/>
      <c r="J2902" s="114"/>
      <c r="K2902" s="114"/>
      <c r="L2902" s="114"/>
      <c r="M2902" s="114"/>
      <c r="N2902" s="114"/>
      <c r="O2902" s="114"/>
      <c r="P2902" s="114"/>
      <c r="Q2902" s="114"/>
      <c r="R2902" s="114"/>
      <c r="S2902" s="114"/>
      <c r="T2902" s="114"/>
      <c r="U2902" s="114"/>
      <c r="V2902" s="114"/>
      <c r="W2902" s="115"/>
      <c r="X2902" s="116"/>
      <c r="Y2902" s="117"/>
      <c r="Z2902" s="115"/>
      <c r="AA2902" s="112" t="s">
        <v>1168</v>
      </c>
      <c r="AB2902" s="113">
        <f>'Demand Input VP'!B1454</f>
        <v>0</v>
      </c>
      <c r="AC2902" s="112">
        <f>'Demand Input VP'!C1454</f>
        <v>0</v>
      </c>
      <c r="AD2902" s="112">
        <f>'Demand Input VP'!D1454</f>
        <v>0</v>
      </c>
      <c r="AE2902" s="112">
        <f>'Demand Input VP'!E1454</f>
        <v>0</v>
      </c>
      <c r="AF2902" s="112">
        <f>'Demand Input VP'!F1454</f>
        <v>0</v>
      </c>
      <c r="AG2902" s="112">
        <f>'Demand Input VP'!G1454</f>
        <v>0</v>
      </c>
      <c r="AH2902" s="112">
        <f>'Demand Input VP'!H1454</f>
        <v>0</v>
      </c>
      <c r="AI2902" s="112">
        <f>'Demand Input VP'!I1454</f>
        <v>0</v>
      </c>
      <c r="AJ2902" s="112">
        <f>'Demand Input VP'!J1454</f>
        <v>0</v>
      </c>
      <c r="AK2902" s="112">
        <f>'Demand Input VP'!K1454</f>
        <v>0</v>
      </c>
      <c r="AL2902" s="112">
        <f>'Demand Input VP'!L1454</f>
        <v>0</v>
      </c>
      <c r="AM2902" s="112">
        <f>'Demand Input VP'!M1454</f>
        <v>0</v>
      </c>
      <c r="AN2902" s="112">
        <f>'Demand Input VP'!N1454</f>
        <v>0</v>
      </c>
      <c r="AQ2902" t="str">
        <f>AQ2898</f>
        <v/>
      </c>
    </row>
    <row r="2903" spans="1:43" ht="14.25" customHeight="1" x14ac:dyDescent="0.25">
      <c r="A2903" s="99" t="s">
        <v>1169</v>
      </c>
      <c r="B2903" s="118"/>
      <c r="C2903" s="118"/>
      <c r="D2903" s="118"/>
      <c r="E2903" s="118"/>
      <c r="F2903" s="118"/>
      <c r="G2903" s="118"/>
      <c r="H2903" s="118"/>
      <c r="I2903" s="118"/>
      <c r="J2903" s="118"/>
      <c r="K2903" s="118"/>
      <c r="L2903" s="118"/>
      <c r="M2903" s="118"/>
      <c r="N2903" s="118"/>
      <c r="O2903" s="118"/>
      <c r="P2903" s="118"/>
      <c r="Q2903" s="118"/>
      <c r="R2903" s="118"/>
      <c r="S2903" s="118"/>
      <c r="T2903" s="118"/>
      <c r="U2903" s="118"/>
      <c r="V2903" s="118"/>
      <c r="W2903" s="115"/>
      <c r="X2903" s="116"/>
      <c r="Y2903" s="117"/>
      <c r="Z2903" s="119"/>
      <c r="AA2903" s="120" t="s">
        <v>1170</v>
      </c>
      <c r="AB2903" s="121">
        <f>'Demand Input VP'!B1453</f>
        <v>0</v>
      </c>
      <c r="AC2903" s="120">
        <f>'Demand Input VP'!C1453</f>
        <v>0</v>
      </c>
      <c r="AD2903" s="120">
        <f>'Demand Input VP'!D1453</f>
        <v>0</v>
      </c>
      <c r="AE2903" s="120">
        <f>'Demand Input VP'!E1453</f>
        <v>0</v>
      </c>
      <c r="AF2903" s="120">
        <f>'Demand Input VP'!F1453</f>
        <v>0</v>
      </c>
      <c r="AG2903" s="120">
        <f>'Demand Input VP'!G1453</f>
        <v>0</v>
      </c>
      <c r="AH2903" s="120">
        <f>'Demand Input VP'!H1453</f>
        <v>0</v>
      </c>
      <c r="AI2903" s="120">
        <f>'Demand Input VP'!I1453</f>
        <v>0</v>
      </c>
      <c r="AJ2903" s="120">
        <f>'Demand Input VP'!J1453</f>
        <v>0</v>
      </c>
      <c r="AK2903" s="120">
        <f>'Demand Input VP'!K1453</f>
        <v>0</v>
      </c>
      <c r="AL2903" s="120">
        <f>'Demand Input VP'!L1453</f>
        <v>0</v>
      </c>
      <c r="AM2903" s="120">
        <f>'Demand Input VP'!M1453</f>
        <v>0</v>
      </c>
      <c r="AN2903" s="120">
        <f>'Demand Input VP'!N1453</f>
        <v>0</v>
      </c>
      <c r="AQ2903" t="str">
        <f>AQ2898</f>
        <v/>
      </c>
    </row>
    <row r="2904" spans="1:43" ht="14.25" customHeight="1" x14ac:dyDescent="0.25">
      <c r="A2904" s="1"/>
      <c r="B2904" s="122"/>
      <c r="C2904" s="122"/>
      <c r="D2904" s="122"/>
      <c r="E2904" s="122"/>
      <c r="F2904" s="122"/>
      <c r="G2904" s="122"/>
      <c r="H2904" s="122"/>
      <c r="I2904" s="122"/>
      <c r="J2904" s="122"/>
      <c r="K2904" s="122"/>
      <c r="L2904" s="122"/>
      <c r="M2904" s="122"/>
      <c r="N2904" s="122"/>
      <c r="O2904" s="122"/>
      <c r="P2904" s="122"/>
      <c r="Q2904" s="122"/>
      <c r="R2904" s="122"/>
      <c r="S2904" s="122"/>
      <c r="T2904" s="122"/>
      <c r="U2904" s="122"/>
      <c r="V2904" s="122"/>
      <c r="W2904" s="123"/>
      <c r="X2904" s="116"/>
      <c r="Y2904" s="117"/>
      <c r="Z2904" s="123"/>
      <c r="AA2904" s="112" t="s">
        <v>1171</v>
      </c>
      <c r="AB2904" s="113">
        <f>'Demand Input MP'!B1454</f>
        <v>0</v>
      </c>
      <c r="AC2904" s="112">
        <f>'Demand Input MP'!C1454</f>
        <v>0</v>
      </c>
      <c r="AD2904" s="112">
        <f>'Demand Input MP'!D1454</f>
        <v>0</v>
      </c>
      <c r="AE2904" s="112">
        <f>'Demand Input MP'!E1454</f>
        <v>0</v>
      </c>
      <c r="AF2904" s="112">
        <f>'Demand Input MP'!F1454</f>
        <v>0</v>
      </c>
      <c r="AG2904" s="112">
        <f>'Demand Input MP'!G1454</f>
        <v>0</v>
      </c>
      <c r="AH2904" s="112">
        <f>'Demand Input MP'!H1454</f>
        <v>0</v>
      </c>
      <c r="AI2904" s="112">
        <f>'Demand Input MP'!I1454</f>
        <v>0</v>
      </c>
      <c r="AJ2904" s="112">
        <f>'Demand Input MP'!J1454</f>
        <v>0</v>
      </c>
      <c r="AK2904" s="112">
        <f>'Demand Input MP'!K1454</f>
        <v>0</v>
      </c>
      <c r="AL2904" s="112">
        <f>'Demand Input MP'!L1454</f>
        <v>0</v>
      </c>
      <c r="AM2904" s="112">
        <f>'Demand Input MP'!M1454</f>
        <v>0</v>
      </c>
      <c r="AN2904" s="112">
        <f>'Demand Input MP'!N1454</f>
        <v>0</v>
      </c>
      <c r="AQ2904" t="str">
        <f>AQ2898</f>
        <v/>
      </c>
    </row>
    <row r="2905" spans="1:43" ht="14.25" customHeight="1" x14ac:dyDescent="0.25">
      <c r="A2905" s="1"/>
      <c r="B2905" s="122"/>
      <c r="C2905" s="122"/>
      <c r="D2905" s="122"/>
      <c r="E2905" s="122"/>
      <c r="F2905" s="122"/>
      <c r="G2905" s="122"/>
      <c r="H2905" s="122"/>
      <c r="I2905" s="122"/>
      <c r="J2905" s="122"/>
      <c r="K2905" s="122"/>
      <c r="L2905" s="122"/>
      <c r="M2905" s="122"/>
      <c r="N2905" s="122"/>
      <c r="O2905" s="122"/>
      <c r="P2905" s="122"/>
      <c r="Q2905" s="122"/>
      <c r="R2905" s="122"/>
      <c r="S2905" s="122"/>
      <c r="T2905" s="122"/>
      <c r="U2905" s="122"/>
      <c r="V2905" s="124" t="s">
        <v>91</v>
      </c>
      <c r="W2905" s="125">
        <f>IFERROR(IF(SUM('Run Rate History'!E293:AD293)&gt;0,(SUMPRODUCT((B2900:AA2900&gt;=PERCENTILE(B2900:AA2900,0.1))*(B2900:AA2900&lt;=PERCENTILE(B2900:AA2900,0.9))*B2900:AA2900)+SUMPRODUCT(('Run Rate History'!E293:AD293&gt;=PERCENTILE(B2900:AA2900,0.1))*('Run Rate History'!E293:AD293&lt;=PERCENTILE(B2900:AA2900,0.9))*'Run Rate History'!E293:AD293))/(SUMPRODUCT((B2900:AA2900&gt;=PERCENTILE(B2900:AA2900,0.1))*(B2900:AA2900&lt;=PERCENTILE(B2900:AA2900,0.9))*1)+SUMPRODUCT(('Run Rate History'!E293:AD293&gt;=PERCENTILE(B2900:AA2900,0.1))*('Run Rate History'!E293:AD293&lt;=PERCENTILE(B2900:AA2900,0.9))*1)),TRIMMEAN(B2900:AA2900,0.15)),0)</f>
        <v>4.833333333333333</v>
      </c>
      <c r="X2905" s="126" t="s">
        <v>1172</v>
      </c>
      <c r="Y2905" s="127">
        <f>SUM(B2900:AA2900)/26</f>
        <v>7</v>
      </c>
      <c r="Z2905" s="128"/>
      <c r="AA2905" s="112" t="s">
        <v>1173</v>
      </c>
      <c r="AB2905" s="113">
        <f>'Demand Input MP'!B1453</f>
        <v>0</v>
      </c>
      <c r="AC2905" s="112">
        <f>'Demand Input MP'!C1453</f>
        <v>0</v>
      </c>
      <c r="AD2905" s="112">
        <f>'Demand Input MP'!D1453</f>
        <v>0</v>
      </c>
      <c r="AE2905" s="112">
        <f>'Demand Input MP'!E1453</f>
        <v>0</v>
      </c>
      <c r="AF2905" s="112">
        <f>'Demand Input MP'!F1453</f>
        <v>0</v>
      </c>
      <c r="AG2905" s="112">
        <f>'Demand Input MP'!G1453</f>
        <v>0</v>
      </c>
      <c r="AH2905" s="112">
        <f>'Demand Input MP'!H1453</f>
        <v>0</v>
      </c>
      <c r="AI2905" s="112">
        <f>'Demand Input MP'!I1453</f>
        <v>0</v>
      </c>
      <c r="AJ2905" s="112">
        <f>'Demand Input MP'!J1453</f>
        <v>0</v>
      </c>
      <c r="AK2905" s="112">
        <f>'Demand Input MP'!K1453</f>
        <v>0</v>
      </c>
      <c r="AL2905" s="112">
        <f>'Demand Input MP'!L1453</f>
        <v>0</v>
      </c>
      <c r="AM2905" s="112">
        <f>'Demand Input MP'!M1453</f>
        <v>0</v>
      </c>
      <c r="AN2905" s="112">
        <f>'Demand Input MP'!N1453</f>
        <v>0</v>
      </c>
      <c r="AQ2905" t="str">
        <f>AQ2898</f>
        <v/>
      </c>
    </row>
    <row r="2906" spans="1:43" ht="14.25" customHeight="1" x14ac:dyDescent="0.25">
      <c r="A2906" s="1"/>
      <c r="B2906" s="122"/>
      <c r="C2906" s="122"/>
      <c r="D2906" s="122"/>
      <c r="E2906" s="122"/>
      <c r="F2906" s="122"/>
      <c r="G2906" s="122"/>
      <c r="H2906" s="122"/>
      <c r="I2906" s="122"/>
      <c r="J2906" s="122"/>
      <c r="K2906" s="122"/>
      <c r="L2906" s="122"/>
      <c r="M2906" s="122"/>
      <c r="N2906" s="122"/>
      <c r="O2906" s="122"/>
      <c r="P2906" s="122"/>
      <c r="Q2906" s="122"/>
      <c r="R2906" s="122"/>
      <c r="S2906" s="122"/>
      <c r="T2906" s="122"/>
      <c r="U2906" s="122"/>
      <c r="V2906" s="124" t="s">
        <v>94</v>
      </c>
      <c r="W2906" s="125">
        <f>IFERROR((1*MIN(MAX(X2900,0.5*IF(SUM('Run Rate History'!E293:AD293)&gt;0,(MEDIAN(IF(B2900:AA2900&gt;0,B2900:AA2900))+MEDIAN(IF('Run Rate History'!E293:AD293&gt;0,'Run Rate History'!E293:AD293)))/2,MEDIAN(IF(B2900:AA2900&gt;0,B2900:AA2900)))),2*IF(SUM('Run Rate History'!E293:AD293)&gt;0,(MEDIAN(IF(B2900:AA2900&gt;0,B2900:AA2900))+MEDIAN(IF('Run Rate History'!E293:AD293&gt;0,'Run Rate History'!E293:AD293)))/2,MEDIAN(IF(B2900:AA2900&gt;0,B2900:AA2900))))+2*MIN(MAX(Y2900,0.5*IF(SUM('Run Rate History'!E293:AD293)&gt;0,(MEDIAN(IF(B2900:AA2900&gt;0,B2900:AA2900))+MEDIAN(IF('Run Rate History'!E293:AD293&gt;0,'Run Rate History'!E293:AD293)))/2,MEDIAN(IF(B2900:AA2900&gt;0,B2900:AA2900)))),2*IF(SUM('Run Rate History'!E293:AD293)&gt;0,(MEDIAN(IF(B2900:AA2900&gt;0,B2900:AA2900))+MEDIAN(IF('Run Rate History'!E293:AD293&gt;0,'Run Rate History'!E293:AD293)))/2,MEDIAN(IF(B2900:AA2900&gt;0,B2900:AA2900))))+3*MIN(MAX(Z2900,0.5*IF(SUM('Run Rate History'!E293:AD293)&gt;0,(MEDIAN(IF(B2900:AA2900&gt;0,B2900:AA2900))+MEDIAN(IF('Run Rate History'!E293:AD293&gt;0,'Run Rate History'!E293:AD293)))/2,MEDIAN(IF(B2900:AA2900&gt;0,B2900:AA2900)))),2*IF(SUM('Run Rate History'!E293:AD293)&gt;0,(MEDIAN(IF(B2900:AA2900&gt;0,B2900:AA2900))+MEDIAN(IF('Run Rate History'!E293:AD293&gt;0,'Run Rate History'!E293:AD293)))/2,MEDIAN(IF(B2900:AA2900&gt;0,B2900:AA2900))))+4*MIN(MAX(AA2900,0.5*IF(SUM('Run Rate History'!E293:AD293)&gt;0,(MEDIAN(IF(B2900:AA2900&gt;0,B2900:AA2900))+MEDIAN(IF('Run Rate History'!E293:AD293&gt;0,'Run Rate History'!E293:AD293)))/2,MEDIAN(IF(B2900:AA2900&gt;0,B2900:AA2900)))),2*IF(SUM('Run Rate History'!E293:AD293)&gt;0,(MEDIAN(IF(B2900:AA2900&gt;0,B2900:AA2900))+MEDIAN(IF('Run Rate History'!E293:AD293&gt;0,'Run Rate History'!E293:AD293)))/2,MEDIAN(IF(B2900:AA2900&gt;0,B2900:AA2900)))))/10,0)</f>
        <v>0</v>
      </c>
      <c r="X2906" s="129" t="s">
        <v>1174</v>
      </c>
      <c r="Y2906" s="130">
        <f>IFERROR(VLOOKUP(A2898,'Stanje zaliha'!A:E,5,FALSE()),0)</f>
        <v>378</v>
      </c>
      <c r="Z2906" s="131"/>
      <c r="AA2906" s="113" t="s">
        <v>1175</v>
      </c>
      <c r="AB2906" s="118">
        <f t="shared" ref="AB2906:AN2906" si="578">SUM(AB2902:AB2905)</f>
        <v>0</v>
      </c>
      <c r="AC2906" s="118">
        <f t="shared" si="578"/>
        <v>0</v>
      </c>
      <c r="AD2906" s="118">
        <f t="shared" si="578"/>
        <v>0</v>
      </c>
      <c r="AE2906" s="118">
        <f t="shared" si="578"/>
        <v>0</v>
      </c>
      <c r="AF2906" s="118">
        <f t="shared" si="578"/>
        <v>0</v>
      </c>
      <c r="AG2906" s="118">
        <f t="shared" si="578"/>
        <v>0</v>
      </c>
      <c r="AH2906" s="118">
        <f t="shared" si="578"/>
        <v>0</v>
      </c>
      <c r="AI2906" s="118">
        <f t="shared" si="578"/>
        <v>0</v>
      </c>
      <c r="AJ2906" s="118">
        <f t="shared" si="578"/>
        <v>0</v>
      </c>
      <c r="AK2906" s="118">
        <f t="shared" si="578"/>
        <v>0</v>
      </c>
      <c r="AL2906" s="118">
        <f t="shared" si="578"/>
        <v>0</v>
      </c>
      <c r="AM2906" s="118">
        <f t="shared" si="578"/>
        <v>0</v>
      </c>
      <c r="AN2906" s="118">
        <f t="shared" si="578"/>
        <v>0</v>
      </c>
      <c r="AQ2906" t="str">
        <f>AQ2898</f>
        <v/>
      </c>
    </row>
    <row r="2907" spans="1:43" ht="14.25" customHeight="1" x14ac:dyDescent="0.25">
      <c r="A2907" s="1"/>
      <c r="B2907" s="122"/>
      <c r="C2907" s="122"/>
      <c r="D2907" s="122"/>
      <c r="E2907" s="122"/>
      <c r="F2907" s="122"/>
      <c r="G2907" s="122"/>
      <c r="H2907" s="122"/>
      <c r="I2907" s="122"/>
      <c r="J2907" s="122"/>
      <c r="K2907" s="122"/>
      <c r="L2907" s="122"/>
      <c r="M2907" s="122"/>
      <c r="N2907" s="122"/>
      <c r="O2907" s="122"/>
      <c r="P2907" s="122"/>
      <c r="Q2907" s="122"/>
      <c r="R2907" s="122"/>
      <c r="S2907" s="122"/>
      <c r="T2907" s="122"/>
      <c r="U2907" s="122"/>
      <c r="V2907" s="124" t="s">
        <v>95</v>
      </c>
      <c r="W2907" s="125">
        <f>IFERROR(0.6*W2906+0.4*W2905,0)</f>
        <v>1.9333333333333333</v>
      </c>
      <c r="X2907" s="132" t="s">
        <v>1176</v>
      </c>
      <c r="Y2907" s="133">
        <f>IFERROR(SUMIF('Popis poslanih narudžbi'!A:A,A2898,'Popis poslanih narudžbi'!C:C),0)</f>
        <v>3000</v>
      </c>
      <c r="Z2907" s="131"/>
      <c r="AA2907" s="134" t="s">
        <v>1177</v>
      </c>
      <c r="AB2907" s="118">
        <f t="shared" ref="AB2907:AN2907" si="579">AB2900+AB2906</f>
        <v>29</v>
      </c>
      <c r="AC2907" s="118">
        <f t="shared" si="579"/>
        <v>31</v>
      </c>
      <c r="AD2907" s="118">
        <f t="shared" si="579"/>
        <v>33</v>
      </c>
      <c r="AE2907" s="118">
        <f t="shared" si="579"/>
        <v>34</v>
      </c>
      <c r="AF2907" s="118">
        <f t="shared" si="579"/>
        <v>35</v>
      </c>
      <c r="AG2907" s="118">
        <f t="shared" si="579"/>
        <v>36</v>
      </c>
      <c r="AH2907" s="118">
        <f t="shared" si="579"/>
        <v>37</v>
      </c>
      <c r="AI2907" s="118">
        <f t="shared" si="579"/>
        <v>38</v>
      </c>
      <c r="AJ2907" s="118">
        <f t="shared" si="579"/>
        <v>39</v>
      </c>
      <c r="AK2907" s="118">
        <f t="shared" si="579"/>
        <v>39</v>
      </c>
      <c r="AL2907" s="118">
        <f t="shared" si="579"/>
        <v>40</v>
      </c>
      <c r="AM2907" s="118">
        <f t="shared" si="579"/>
        <v>40</v>
      </c>
      <c r="AN2907" s="118">
        <f t="shared" si="579"/>
        <v>41</v>
      </c>
      <c r="AQ2907" t="str">
        <f>AQ2898</f>
        <v/>
      </c>
    </row>
    <row r="2908" spans="1:43" ht="14.25" customHeight="1" x14ac:dyDescent="0.25">
      <c r="A2908" s="107" t="str">
        <f>'Run Rate'!A294</f>
        <v>POL12901</v>
      </c>
      <c r="B2908" s="135" t="str">
        <f>'Run Rate'!B294</f>
        <v>Polleo NeuroGABA Pure 60 caps</v>
      </c>
      <c r="C2908" s="135" t="str">
        <f>'Run Rate'!C294</f>
        <v>SPORTSKA PREHRANA</v>
      </c>
      <c r="D2908" s="135" t="str">
        <f>'Run Rate'!D294</f>
        <v>02 SILVER</v>
      </c>
      <c r="E2908" s="122"/>
      <c r="F2908" s="122"/>
      <c r="G2908" s="122"/>
      <c r="H2908" s="122"/>
      <c r="I2908" s="122"/>
      <c r="J2908" s="122"/>
      <c r="K2908" s="122"/>
      <c r="L2908" s="122"/>
      <c r="M2908" s="122"/>
      <c r="N2908" s="122"/>
      <c r="O2908" s="122"/>
      <c r="P2908" s="122"/>
      <c r="Q2908" s="122"/>
      <c r="R2908" s="122"/>
      <c r="S2908" s="122"/>
      <c r="T2908" s="122"/>
      <c r="U2908" s="122"/>
      <c r="V2908" s="122"/>
      <c r="W2908" s="122"/>
      <c r="X2908" s="122"/>
      <c r="Y2908" s="122"/>
      <c r="Z2908" s="122"/>
      <c r="AA2908" s="122"/>
      <c r="AB2908" s="122"/>
      <c r="AC2908" s="122"/>
      <c r="AD2908" s="122"/>
      <c r="AE2908" s="122"/>
      <c r="AF2908" s="122"/>
      <c r="AG2908" s="122"/>
      <c r="AH2908" s="122"/>
      <c r="AI2908" s="122"/>
      <c r="AJ2908" s="122"/>
      <c r="AK2908" s="122"/>
      <c r="AL2908" s="122"/>
      <c r="AM2908" s="122"/>
      <c r="AN2908" s="122"/>
      <c r="AQ2908" t="str">
        <f>IF(AND(OR($B$1="ALL",$B$1=C2908),OR($E$1="ALL",$E$1=D2908),OR($B$2="ALL",$B$2=A2908),OR($E$2="ALL",IFERROR(SEARCH($E$2,B2908),0)&gt;0)),"MATCH","")</f>
        <v/>
      </c>
    </row>
    <row r="2909" spans="1:43" ht="14.25" customHeight="1" x14ac:dyDescent="0.25">
      <c r="A2909" s="108" t="s">
        <v>1137</v>
      </c>
      <c r="B2909" s="136" t="s">
        <v>1138</v>
      </c>
      <c r="C2909" s="136" t="s">
        <v>1139</v>
      </c>
      <c r="D2909" s="136" t="s">
        <v>1140</v>
      </c>
      <c r="E2909" s="136" t="s">
        <v>1141</v>
      </c>
      <c r="F2909" s="136" t="s">
        <v>1142</v>
      </c>
      <c r="G2909" s="136" t="s">
        <v>1143</v>
      </c>
      <c r="H2909" s="136" t="s">
        <v>1144</v>
      </c>
      <c r="I2909" s="136" t="s">
        <v>1145</v>
      </c>
      <c r="J2909" s="136" t="s">
        <v>1146</v>
      </c>
      <c r="K2909" s="136" t="s">
        <v>1147</v>
      </c>
      <c r="L2909" s="136" t="s">
        <v>1148</v>
      </c>
      <c r="M2909" s="136" t="s">
        <v>1149</v>
      </c>
      <c r="N2909" s="136" t="s">
        <v>1150</v>
      </c>
      <c r="O2909" s="136" t="s">
        <v>1151</v>
      </c>
      <c r="P2909" s="136" t="s">
        <v>1152</v>
      </c>
      <c r="Q2909" s="136" t="s">
        <v>1153</v>
      </c>
      <c r="R2909" s="136" t="s">
        <v>1154</v>
      </c>
      <c r="S2909" s="136" t="s">
        <v>1155</v>
      </c>
      <c r="T2909" s="136" t="s">
        <v>1156</v>
      </c>
      <c r="U2909" s="136" t="s">
        <v>1157</v>
      </c>
      <c r="V2909" s="136" t="s">
        <v>1158</v>
      </c>
      <c r="W2909" s="136" t="s">
        <v>1159</v>
      </c>
      <c r="X2909" s="136" t="s">
        <v>1160</v>
      </c>
      <c r="Y2909" s="136" t="s">
        <v>1161</v>
      </c>
      <c r="Z2909" s="136" t="s">
        <v>1162</v>
      </c>
      <c r="AA2909" s="136" t="s">
        <v>1163</v>
      </c>
      <c r="AB2909" s="137" t="s">
        <v>156</v>
      </c>
      <c r="AC2909" s="137" t="s">
        <v>157</v>
      </c>
      <c r="AD2909" s="137" t="s">
        <v>158</v>
      </c>
      <c r="AE2909" s="137" t="s">
        <v>139</v>
      </c>
      <c r="AF2909" s="138" t="s">
        <v>140</v>
      </c>
      <c r="AG2909" s="138" t="s">
        <v>141</v>
      </c>
      <c r="AH2909" s="138" t="s">
        <v>142</v>
      </c>
      <c r="AI2909" s="138" t="s">
        <v>143</v>
      </c>
      <c r="AJ2909" s="139" t="s">
        <v>144</v>
      </c>
      <c r="AK2909" s="139" t="s">
        <v>145</v>
      </c>
      <c r="AL2909" s="139" t="s">
        <v>146</v>
      </c>
      <c r="AM2909" s="140" t="s">
        <v>147</v>
      </c>
      <c r="AN2909" s="140" t="s">
        <v>148</v>
      </c>
      <c r="AQ2909" t="str">
        <f>AQ2908</f>
        <v/>
      </c>
    </row>
    <row r="2910" spans="1:43" ht="14.25" customHeight="1" x14ac:dyDescent="0.25">
      <c r="A2910" s="99" t="s">
        <v>1164</v>
      </c>
      <c r="B2910" s="112">
        <f>'Run Rate'!E294</f>
        <v>0</v>
      </c>
      <c r="C2910" s="112">
        <f>'Run Rate'!F294</f>
        <v>0</v>
      </c>
      <c r="D2910" s="112">
        <f>'Run Rate'!G294</f>
        <v>0</v>
      </c>
      <c r="E2910" s="112">
        <f>'Run Rate'!H294</f>
        <v>0</v>
      </c>
      <c r="F2910" s="112">
        <f>'Run Rate'!I294</f>
        <v>0</v>
      </c>
      <c r="G2910" s="112">
        <f>'Run Rate'!J294</f>
        <v>0</v>
      </c>
      <c r="H2910" s="112">
        <f>'Run Rate'!K294</f>
        <v>0</v>
      </c>
      <c r="I2910" s="112">
        <f>'Run Rate'!L294</f>
        <v>0</v>
      </c>
      <c r="J2910" s="112">
        <f>'Run Rate'!M294</f>
        <v>0</v>
      </c>
      <c r="K2910" s="112">
        <f>'Run Rate'!N294</f>
        <v>0</v>
      </c>
      <c r="L2910" s="112">
        <f>'Run Rate'!O294</f>
        <v>0</v>
      </c>
      <c r="M2910" s="112">
        <f>'Run Rate'!P294</f>
        <v>0</v>
      </c>
      <c r="N2910" s="112">
        <f>'Run Rate'!Q294</f>
        <v>0</v>
      </c>
      <c r="O2910" s="112">
        <f>'Run Rate'!R294</f>
        <v>0</v>
      </c>
      <c r="P2910" s="112">
        <f>'Run Rate'!S294</f>
        <v>0</v>
      </c>
      <c r="Q2910" s="112">
        <f>'Run Rate'!T294</f>
        <v>0</v>
      </c>
      <c r="R2910" s="112">
        <f>'Run Rate'!U294</f>
        <v>0</v>
      </c>
      <c r="S2910" s="112">
        <f>'Run Rate'!V294</f>
        <v>0</v>
      </c>
      <c r="T2910" s="112">
        <f>'Run Rate'!W294</f>
        <v>0</v>
      </c>
      <c r="U2910" s="112">
        <f>'Run Rate'!X294</f>
        <v>0</v>
      </c>
      <c r="V2910" s="112">
        <f>'Run Rate'!Y294</f>
        <v>0</v>
      </c>
      <c r="W2910" s="112">
        <f>'Run Rate'!Z294</f>
        <v>15</v>
      </c>
      <c r="X2910" s="112">
        <f>'Run Rate'!AA294</f>
        <v>8</v>
      </c>
      <c r="Y2910" s="112">
        <f>'Run Rate'!AB294</f>
        <v>10</v>
      </c>
      <c r="Z2910" s="112">
        <f>'Run Rate'!AC294</f>
        <v>12</v>
      </c>
      <c r="AA2910" s="112">
        <f>'Run Rate'!AD294</f>
        <v>13</v>
      </c>
      <c r="AB2910" s="113">
        <v>12</v>
      </c>
      <c r="AC2910" s="112">
        <v>12</v>
      </c>
      <c r="AD2910" s="112">
        <v>12</v>
      </c>
      <c r="AE2910" s="112">
        <v>12</v>
      </c>
      <c r="AF2910" s="112">
        <v>12</v>
      </c>
      <c r="AG2910" s="112">
        <v>12</v>
      </c>
      <c r="AH2910" s="112">
        <v>12</v>
      </c>
      <c r="AI2910" s="112">
        <v>12</v>
      </c>
      <c r="AJ2910" s="112">
        <v>12</v>
      </c>
      <c r="AK2910" s="112">
        <v>12</v>
      </c>
      <c r="AL2910" s="112">
        <v>12</v>
      </c>
      <c r="AM2910" s="112">
        <v>12</v>
      </c>
      <c r="AN2910" s="112">
        <v>12</v>
      </c>
      <c r="AQ2910" t="str">
        <f>AQ2908</f>
        <v/>
      </c>
    </row>
    <row r="2911" spans="1:43" ht="14.25" customHeight="1" x14ac:dyDescent="0.25">
      <c r="A2911" s="99" t="s">
        <v>1165</v>
      </c>
      <c r="B2911" s="114"/>
      <c r="C2911" s="114"/>
      <c r="D2911" s="114"/>
      <c r="E2911" s="114"/>
      <c r="F2911" s="114"/>
      <c r="G2911" s="114"/>
      <c r="H2911" s="114"/>
      <c r="I2911" s="114"/>
      <c r="J2911" s="114"/>
      <c r="K2911" s="114"/>
      <c r="L2911" s="114"/>
      <c r="M2911" s="114"/>
      <c r="N2911" s="114"/>
      <c r="O2911" s="114"/>
      <c r="P2911" s="114"/>
      <c r="Q2911" s="114"/>
      <c r="R2911" s="114"/>
      <c r="S2911" s="114"/>
      <c r="T2911" s="114"/>
      <c r="U2911" s="114"/>
      <c r="V2911" s="114"/>
      <c r="W2911" s="115"/>
      <c r="X2911" s="115"/>
      <c r="Y2911" s="115"/>
      <c r="Z2911" s="115"/>
      <c r="AA2911" s="112" t="s">
        <v>1166</v>
      </c>
      <c r="AB2911" s="113"/>
      <c r="AC2911" s="112"/>
      <c r="AD2911" s="112"/>
      <c r="AE2911" s="112"/>
      <c r="AF2911" s="112"/>
      <c r="AG2911" s="112"/>
      <c r="AH2911" s="112"/>
      <c r="AI2911" s="112"/>
      <c r="AJ2911" s="112"/>
      <c r="AK2911" s="112"/>
      <c r="AL2911" s="112"/>
      <c r="AM2911" s="112"/>
      <c r="AN2911" s="112"/>
      <c r="AQ2911" t="str">
        <f>AQ2908</f>
        <v/>
      </c>
    </row>
    <row r="2912" spans="1:43" ht="14.25" customHeight="1" x14ac:dyDescent="0.25">
      <c r="A2912" s="99" t="s">
        <v>1167</v>
      </c>
      <c r="B2912" s="114"/>
      <c r="C2912" s="114"/>
      <c r="D2912" s="114"/>
      <c r="E2912" s="114"/>
      <c r="F2912" s="114"/>
      <c r="G2912" s="114"/>
      <c r="H2912" s="114"/>
      <c r="I2912" s="114"/>
      <c r="J2912" s="114"/>
      <c r="K2912" s="114"/>
      <c r="L2912" s="114"/>
      <c r="M2912" s="114"/>
      <c r="N2912" s="114"/>
      <c r="O2912" s="114"/>
      <c r="P2912" s="114"/>
      <c r="Q2912" s="114"/>
      <c r="R2912" s="114"/>
      <c r="S2912" s="114"/>
      <c r="T2912" s="114"/>
      <c r="U2912" s="114"/>
      <c r="V2912" s="114"/>
      <c r="W2912" s="115"/>
      <c r="X2912" s="116"/>
      <c r="Y2912" s="117"/>
      <c r="Z2912" s="115"/>
      <c r="AA2912" s="112" t="s">
        <v>1168</v>
      </c>
      <c r="AB2912" s="113">
        <f>'Demand Input VP'!B1459</f>
        <v>0</v>
      </c>
      <c r="AC2912" s="112">
        <f>'Demand Input VP'!C1459</f>
        <v>0</v>
      </c>
      <c r="AD2912" s="112">
        <f>'Demand Input VP'!D1459</f>
        <v>0</v>
      </c>
      <c r="AE2912" s="112">
        <f>'Demand Input VP'!E1459</f>
        <v>0</v>
      </c>
      <c r="AF2912" s="112">
        <f>'Demand Input VP'!F1459</f>
        <v>0</v>
      </c>
      <c r="AG2912" s="112">
        <f>'Demand Input VP'!G1459</f>
        <v>0</v>
      </c>
      <c r="AH2912" s="112">
        <f>'Demand Input VP'!H1459</f>
        <v>0</v>
      </c>
      <c r="AI2912" s="112">
        <f>'Demand Input VP'!I1459</f>
        <v>0</v>
      </c>
      <c r="AJ2912" s="112">
        <f>'Demand Input VP'!J1459</f>
        <v>0</v>
      </c>
      <c r="AK2912" s="112">
        <f>'Demand Input VP'!K1459</f>
        <v>0</v>
      </c>
      <c r="AL2912" s="112">
        <f>'Demand Input VP'!L1459</f>
        <v>0</v>
      </c>
      <c r="AM2912" s="112">
        <f>'Demand Input VP'!M1459</f>
        <v>0</v>
      </c>
      <c r="AN2912" s="112">
        <f>'Demand Input VP'!N1459</f>
        <v>0</v>
      </c>
      <c r="AQ2912" t="str">
        <f>AQ2908</f>
        <v/>
      </c>
    </row>
    <row r="2913" spans="1:43" ht="14.25" customHeight="1" x14ac:dyDescent="0.25">
      <c r="A2913" s="99" t="s">
        <v>1169</v>
      </c>
      <c r="B2913" s="118"/>
      <c r="C2913" s="118"/>
      <c r="D2913" s="118"/>
      <c r="E2913" s="118"/>
      <c r="F2913" s="118"/>
      <c r="G2913" s="118"/>
      <c r="H2913" s="118"/>
      <c r="I2913" s="118"/>
      <c r="J2913" s="118"/>
      <c r="K2913" s="118"/>
      <c r="L2913" s="118"/>
      <c r="M2913" s="118"/>
      <c r="N2913" s="118"/>
      <c r="O2913" s="118"/>
      <c r="P2913" s="118"/>
      <c r="Q2913" s="118"/>
      <c r="R2913" s="118"/>
      <c r="S2913" s="118"/>
      <c r="T2913" s="118"/>
      <c r="U2913" s="118"/>
      <c r="V2913" s="118"/>
      <c r="W2913" s="115"/>
      <c r="X2913" s="116"/>
      <c r="Y2913" s="117"/>
      <c r="Z2913" s="119"/>
      <c r="AA2913" s="120" t="s">
        <v>1170</v>
      </c>
      <c r="AB2913" s="121">
        <f>'Demand Input VP'!B1458</f>
        <v>0</v>
      </c>
      <c r="AC2913" s="120">
        <f>'Demand Input VP'!C1458</f>
        <v>0</v>
      </c>
      <c r="AD2913" s="120">
        <f>'Demand Input VP'!D1458</f>
        <v>0</v>
      </c>
      <c r="AE2913" s="120">
        <f>'Demand Input VP'!E1458</f>
        <v>0</v>
      </c>
      <c r="AF2913" s="120">
        <f>'Demand Input VP'!F1458</f>
        <v>0</v>
      </c>
      <c r="AG2913" s="120">
        <f>'Demand Input VP'!G1458</f>
        <v>0</v>
      </c>
      <c r="AH2913" s="120">
        <f>'Demand Input VP'!H1458</f>
        <v>0</v>
      </c>
      <c r="AI2913" s="120">
        <f>'Demand Input VP'!I1458</f>
        <v>0</v>
      </c>
      <c r="AJ2913" s="120">
        <f>'Demand Input VP'!J1458</f>
        <v>0</v>
      </c>
      <c r="AK2913" s="120">
        <f>'Demand Input VP'!K1458</f>
        <v>0</v>
      </c>
      <c r="AL2913" s="120">
        <f>'Demand Input VP'!L1458</f>
        <v>0</v>
      </c>
      <c r="AM2913" s="120">
        <f>'Demand Input VP'!M1458</f>
        <v>0</v>
      </c>
      <c r="AN2913" s="120">
        <f>'Demand Input VP'!N1458</f>
        <v>0</v>
      </c>
      <c r="AQ2913" t="str">
        <f>AQ2908</f>
        <v/>
      </c>
    </row>
    <row r="2914" spans="1:43" ht="14.25" customHeight="1" x14ac:dyDescent="0.25">
      <c r="A2914" s="1"/>
      <c r="B2914" s="122"/>
      <c r="C2914" s="122"/>
      <c r="D2914" s="122"/>
      <c r="E2914" s="122"/>
      <c r="F2914" s="122"/>
      <c r="G2914" s="122"/>
      <c r="H2914" s="122"/>
      <c r="I2914" s="122"/>
      <c r="J2914" s="122"/>
      <c r="K2914" s="122"/>
      <c r="L2914" s="122"/>
      <c r="M2914" s="122"/>
      <c r="N2914" s="122"/>
      <c r="O2914" s="122"/>
      <c r="P2914" s="122"/>
      <c r="Q2914" s="122"/>
      <c r="R2914" s="122"/>
      <c r="S2914" s="122"/>
      <c r="T2914" s="122"/>
      <c r="U2914" s="122"/>
      <c r="V2914" s="122"/>
      <c r="W2914" s="123"/>
      <c r="X2914" s="116"/>
      <c r="Y2914" s="117"/>
      <c r="Z2914" s="123"/>
      <c r="AA2914" s="112" t="s">
        <v>1171</v>
      </c>
      <c r="AB2914" s="113">
        <f>'Demand Input MP'!B1459</f>
        <v>0</v>
      </c>
      <c r="AC2914" s="112">
        <f>'Demand Input MP'!C1459</f>
        <v>0</v>
      </c>
      <c r="AD2914" s="112">
        <f>'Demand Input MP'!D1459</f>
        <v>0</v>
      </c>
      <c r="AE2914" s="112">
        <f>'Demand Input MP'!E1459</f>
        <v>0</v>
      </c>
      <c r="AF2914" s="112">
        <f>'Demand Input MP'!F1459</f>
        <v>0</v>
      </c>
      <c r="AG2914" s="112">
        <f>'Demand Input MP'!G1459</f>
        <v>0</v>
      </c>
      <c r="AH2914" s="112">
        <f>'Demand Input MP'!H1459</f>
        <v>0</v>
      </c>
      <c r="AI2914" s="112">
        <f>'Demand Input MP'!I1459</f>
        <v>0</v>
      </c>
      <c r="AJ2914" s="112">
        <f>'Demand Input MP'!J1459</f>
        <v>0</v>
      </c>
      <c r="AK2914" s="112">
        <f>'Demand Input MP'!K1459</f>
        <v>0</v>
      </c>
      <c r="AL2914" s="112">
        <f>'Demand Input MP'!L1459</f>
        <v>0</v>
      </c>
      <c r="AM2914" s="112">
        <f>'Demand Input MP'!M1459</f>
        <v>0</v>
      </c>
      <c r="AN2914" s="112">
        <f>'Demand Input MP'!N1459</f>
        <v>0</v>
      </c>
      <c r="AQ2914" t="str">
        <f>AQ2908</f>
        <v/>
      </c>
    </row>
    <row r="2915" spans="1:43" ht="14.25" customHeight="1" x14ac:dyDescent="0.25">
      <c r="A2915" s="1"/>
      <c r="B2915" s="122"/>
      <c r="C2915" s="122"/>
      <c r="D2915" s="122"/>
      <c r="E2915" s="122"/>
      <c r="F2915" s="122"/>
      <c r="G2915" s="122"/>
      <c r="H2915" s="122"/>
      <c r="I2915" s="122"/>
      <c r="J2915" s="122"/>
      <c r="K2915" s="122"/>
      <c r="L2915" s="122"/>
      <c r="M2915" s="122"/>
      <c r="N2915" s="122"/>
      <c r="O2915" s="122"/>
      <c r="P2915" s="122"/>
      <c r="Q2915" s="122"/>
      <c r="R2915" s="122"/>
      <c r="S2915" s="122"/>
      <c r="T2915" s="122"/>
      <c r="U2915" s="122"/>
      <c r="V2915" s="124" t="s">
        <v>91</v>
      </c>
      <c r="W2915" s="125">
        <f>IFERROR(IF(SUM('Run Rate History'!E294:AD294)&gt;0,(SUMPRODUCT((B2910:AA2910&gt;=PERCENTILE(B2910:AA2910,0.1))*(B2910:AA2910&lt;=PERCENTILE(B2910:AA2910,0.9))*B2910:AA2910)+SUMPRODUCT(('Run Rate History'!E294:AD294&gt;=PERCENTILE(B2910:AA2910,0.1))*('Run Rate History'!E294:AD294&lt;=PERCENTILE(B2910:AA2910,0.9))*'Run Rate History'!E294:AD294))/(SUMPRODUCT((B2910:AA2910&gt;=PERCENTILE(B2910:AA2910,0.1))*(B2910:AA2910&lt;=PERCENTILE(B2910:AA2910,0.9))*1)+SUMPRODUCT(('Run Rate History'!E294:AD294&gt;=PERCENTILE(B2910:AA2910,0.1))*('Run Rate History'!E294:AD294&lt;=PERCENTILE(B2910:AA2910,0.9))*1)),TRIMMEAN(B2910:AA2910,0.15)),0)</f>
        <v>1.7916666666666667</v>
      </c>
      <c r="X2915" s="126" t="s">
        <v>1172</v>
      </c>
      <c r="Y2915" s="127">
        <f>SUM(B2910:AA2910)/26</f>
        <v>2.2307692307692308</v>
      </c>
      <c r="Z2915" s="128"/>
      <c r="AA2915" s="112" t="s">
        <v>1173</v>
      </c>
      <c r="AB2915" s="113">
        <f>'Demand Input MP'!B1458</f>
        <v>0</v>
      </c>
      <c r="AC2915" s="112">
        <f>'Demand Input MP'!C1458</f>
        <v>0</v>
      </c>
      <c r="AD2915" s="112">
        <f>'Demand Input MP'!D1458</f>
        <v>0</v>
      </c>
      <c r="AE2915" s="112">
        <f>'Demand Input MP'!E1458</f>
        <v>0</v>
      </c>
      <c r="AF2915" s="112">
        <f>'Demand Input MP'!F1458</f>
        <v>0</v>
      </c>
      <c r="AG2915" s="112">
        <f>'Demand Input MP'!G1458</f>
        <v>0</v>
      </c>
      <c r="AH2915" s="112">
        <f>'Demand Input MP'!H1458</f>
        <v>0</v>
      </c>
      <c r="AI2915" s="112">
        <f>'Demand Input MP'!I1458</f>
        <v>0</v>
      </c>
      <c r="AJ2915" s="112">
        <f>'Demand Input MP'!J1458</f>
        <v>0</v>
      </c>
      <c r="AK2915" s="112">
        <f>'Demand Input MP'!K1458</f>
        <v>0</v>
      </c>
      <c r="AL2915" s="112">
        <f>'Demand Input MP'!L1458</f>
        <v>0</v>
      </c>
      <c r="AM2915" s="112">
        <f>'Demand Input MP'!M1458</f>
        <v>0</v>
      </c>
      <c r="AN2915" s="112">
        <f>'Demand Input MP'!N1458</f>
        <v>0</v>
      </c>
      <c r="AQ2915" t="str">
        <f>AQ2908</f>
        <v/>
      </c>
    </row>
    <row r="2916" spans="1:43" ht="14.25" customHeight="1" x14ac:dyDescent="0.25">
      <c r="A2916" s="1"/>
      <c r="B2916" s="122"/>
      <c r="C2916" s="122"/>
      <c r="D2916" s="122"/>
      <c r="E2916" s="122"/>
      <c r="F2916" s="122"/>
      <c r="G2916" s="122"/>
      <c r="H2916" s="122"/>
      <c r="I2916" s="122"/>
      <c r="J2916" s="122"/>
      <c r="K2916" s="122"/>
      <c r="L2916" s="122"/>
      <c r="M2916" s="122"/>
      <c r="N2916" s="122"/>
      <c r="O2916" s="122"/>
      <c r="P2916" s="122"/>
      <c r="Q2916" s="122"/>
      <c r="R2916" s="122"/>
      <c r="S2916" s="122"/>
      <c r="T2916" s="122"/>
      <c r="U2916" s="122"/>
      <c r="V2916" s="124" t="s">
        <v>94</v>
      </c>
      <c r="W2916" s="125">
        <f>IFERROR((1*MIN(MAX(X2910,0.5*IF(SUM('Run Rate History'!E294:AD294)&gt;0,(MEDIAN(IF(B2910:AA2910&gt;0,B2910:AA2910))+MEDIAN(IF('Run Rate History'!E294:AD294&gt;0,'Run Rate History'!E294:AD294)))/2,MEDIAN(IF(B2910:AA2910&gt;0,B2910:AA2910)))),2*IF(SUM('Run Rate History'!E294:AD294)&gt;0,(MEDIAN(IF(B2910:AA2910&gt;0,B2910:AA2910))+MEDIAN(IF('Run Rate History'!E294:AD294&gt;0,'Run Rate History'!E294:AD294)))/2,MEDIAN(IF(B2910:AA2910&gt;0,B2910:AA2910))))+2*MIN(MAX(Y2910,0.5*IF(SUM('Run Rate History'!E294:AD294)&gt;0,(MEDIAN(IF(B2910:AA2910&gt;0,B2910:AA2910))+MEDIAN(IF('Run Rate History'!E294:AD294&gt;0,'Run Rate History'!E294:AD294)))/2,MEDIAN(IF(B2910:AA2910&gt;0,B2910:AA2910)))),2*IF(SUM('Run Rate History'!E294:AD294)&gt;0,(MEDIAN(IF(B2910:AA2910&gt;0,B2910:AA2910))+MEDIAN(IF('Run Rate History'!E294:AD294&gt;0,'Run Rate History'!E294:AD294)))/2,MEDIAN(IF(B2910:AA2910&gt;0,B2910:AA2910))))+3*MIN(MAX(Z2910,0.5*IF(SUM('Run Rate History'!E294:AD294)&gt;0,(MEDIAN(IF(B2910:AA2910&gt;0,B2910:AA2910))+MEDIAN(IF('Run Rate History'!E294:AD294&gt;0,'Run Rate History'!E294:AD294)))/2,MEDIAN(IF(B2910:AA2910&gt;0,B2910:AA2910)))),2*IF(SUM('Run Rate History'!E294:AD294)&gt;0,(MEDIAN(IF(B2910:AA2910&gt;0,B2910:AA2910))+MEDIAN(IF('Run Rate History'!E294:AD294&gt;0,'Run Rate History'!E294:AD294)))/2,MEDIAN(IF(B2910:AA2910&gt;0,B2910:AA2910))))+4*MIN(MAX(AA2910,0.5*IF(SUM('Run Rate History'!E294:AD294)&gt;0,(MEDIAN(IF(B2910:AA2910&gt;0,B2910:AA2910))+MEDIAN(IF('Run Rate History'!E294:AD294&gt;0,'Run Rate History'!E294:AD294)))/2,MEDIAN(IF(B2910:AA2910&gt;0,B2910:AA2910)))),2*IF(SUM('Run Rate History'!E294:AD294)&gt;0,(MEDIAN(IF(B2910:AA2910&gt;0,B2910:AA2910))+MEDIAN(IF('Run Rate History'!E294:AD294&gt;0,'Run Rate History'!E294:AD294)))/2,MEDIAN(IF(B2910:AA2910&gt;0,B2910:AA2910)))))/10,0)</f>
        <v>0</v>
      </c>
      <c r="X2916" s="129" t="s">
        <v>1174</v>
      </c>
      <c r="Y2916" s="130">
        <f>IFERROR(VLOOKUP(A2908,'Stanje zaliha'!A:E,5,FALSE()),0)</f>
        <v>597</v>
      </c>
      <c r="Z2916" s="131"/>
      <c r="AA2916" s="113" t="s">
        <v>1175</v>
      </c>
      <c r="AB2916" s="118">
        <f t="shared" ref="AB2916:AN2916" si="580">SUM(AB2912:AB2915)</f>
        <v>0</v>
      </c>
      <c r="AC2916" s="118">
        <f t="shared" si="580"/>
        <v>0</v>
      </c>
      <c r="AD2916" s="118">
        <f t="shared" si="580"/>
        <v>0</v>
      </c>
      <c r="AE2916" s="118">
        <f t="shared" si="580"/>
        <v>0</v>
      </c>
      <c r="AF2916" s="118">
        <f t="shared" si="580"/>
        <v>0</v>
      </c>
      <c r="AG2916" s="118">
        <f t="shared" si="580"/>
        <v>0</v>
      </c>
      <c r="AH2916" s="118">
        <f t="shared" si="580"/>
        <v>0</v>
      </c>
      <c r="AI2916" s="118">
        <f t="shared" si="580"/>
        <v>0</v>
      </c>
      <c r="AJ2916" s="118">
        <f t="shared" si="580"/>
        <v>0</v>
      </c>
      <c r="AK2916" s="118">
        <f t="shared" si="580"/>
        <v>0</v>
      </c>
      <c r="AL2916" s="118">
        <f t="shared" si="580"/>
        <v>0</v>
      </c>
      <c r="AM2916" s="118">
        <f t="shared" si="580"/>
        <v>0</v>
      </c>
      <c r="AN2916" s="118">
        <f t="shared" si="580"/>
        <v>0</v>
      </c>
      <c r="AQ2916" t="str">
        <f>AQ2908</f>
        <v/>
      </c>
    </row>
    <row r="2917" spans="1:43" ht="14.25" customHeight="1" x14ac:dyDescent="0.25">
      <c r="A2917" s="1"/>
      <c r="B2917" s="122"/>
      <c r="C2917" s="122"/>
      <c r="D2917" s="122"/>
      <c r="E2917" s="122"/>
      <c r="F2917" s="122"/>
      <c r="G2917" s="122"/>
      <c r="H2917" s="122"/>
      <c r="I2917" s="122"/>
      <c r="J2917" s="122"/>
      <c r="K2917" s="122"/>
      <c r="L2917" s="122"/>
      <c r="M2917" s="122"/>
      <c r="N2917" s="122"/>
      <c r="O2917" s="122"/>
      <c r="P2917" s="122"/>
      <c r="Q2917" s="122"/>
      <c r="R2917" s="122"/>
      <c r="S2917" s="122"/>
      <c r="T2917" s="122"/>
      <c r="U2917" s="122"/>
      <c r="V2917" s="124" t="s">
        <v>95</v>
      </c>
      <c r="W2917" s="125">
        <f>IFERROR(0.6*W2916+0.4*W2915,0)</f>
        <v>0.71666666666666679</v>
      </c>
      <c r="X2917" s="132" t="s">
        <v>1176</v>
      </c>
      <c r="Y2917" s="133">
        <f>IFERROR(SUMIF('Popis poslanih narudžbi'!A:A,A2908,'Popis poslanih narudžbi'!C:C),0)</f>
        <v>0</v>
      </c>
      <c r="Z2917" s="131"/>
      <c r="AA2917" s="134" t="s">
        <v>1177</v>
      </c>
      <c r="AB2917" s="118">
        <f t="shared" ref="AB2917:AN2917" si="581">AB2910+AB2916</f>
        <v>12</v>
      </c>
      <c r="AC2917" s="118">
        <f t="shared" si="581"/>
        <v>12</v>
      </c>
      <c r="AD2917" s="118">
        <f t="shared" si="581"/>
        <v>12</v>
      </c>
      <c r="AE2917" s="118">
        <f t="shared" si="581"/>
        <v>12</v>
      </c>
      <c r="AF2917" s="118">
        <f t="shared" si="581"/>
        <v>12</v>
      </c>
      <c r="AG2917" s="118">
        <f t="shared" si="581"/>
        <v>12</v>
      </c>
      <c r="AH2917" s="118">
        <f t="shared" si="581"/>
        <v>12</v>
      </c>
      <c r="AI2917" s="118">
        <f t="shared" si="581"/>
        <v>12</v>
      </c>
      <c r="AJ2917" s="118">
        <f t="shared" si="581"/>
        <v>12</v>
      </c>
      <c r="AK2917" s="118">
        <f t="shared" si="581"/>
        <v>12</v>
      </c>
      <c r="AL2917" s="118">
        <f t="shared" si="581"/>
        <v>12</v>
      </c>
      <c r="AM2917" s="118">
        <f t="shared" si="581"/>
        <v>12</v>
      </c>
      <c r="AN2917" s="118">
        <f t="shared" si="581"/>
        <v>12</v>
      </c>
      <c r="AQ2917" t="str">
        <f>AQ2908</f>
        <v/>
      </c>
    </row>
    <row r="2918" spans="1:43" ht="14.25" customHeight="1" x14ac:dyDescent="0.25">
      <c r="A2918" s="107" t="str">
        <f>'Run Rate'!A295</f>
        <v>POL12900</v>
      </c>
      <c r="B2918" s="135" t="str">
        <f>'Run Rate'!B295</f>
        <v>Polleo CoenzimeQ10 Elixir 60 caps</v>
      </c>
      <c r="C2918" s="135" t="str">
        <f>'Run Rate'!C295</f>
        <v>SPORTSKA PREHRANA</v>
      </c>
      <c r="D2918" s="135" t="str">
        <f>'Run Rate'!D295</f>
        <v>02 SILVER</v>
      </c>
      <c r="E2918" s="122"/>
      <c r="F2918" s="122"/>
      <c r="G2918" s="122"/>
      <c r="H2918" s="122"/>
      <c r="I2918" s="122"/>
      <c r="J2918" s="122"/>
      <c r="K2918" s="122"/>
      <c r="L2918" s="122"/>
      <c r="M2918" s="122"/>
      <c r="N2918" s="122"/>
      <c r="O2918" s="122"/>
      <c r="P2918" s="122"/>
      <c r="Q2918" s="122"/>
      <c r="R2918" s="122"/>
      <c r="S2918" s="122"/>
      <c r="T2918" s="122"/>
      <c r="U2918" s="122"/>
      <c r="V2918" s="122"/>
      <c r="W2918" s="122"/>
      <c r="X2918" s="122"/>
      <c r="Y2918" s="122"/>
      <c r="Z2918" s="122"/>
      <c r="AA2918" s="122"/>
      <c r="AB2918" s="122"/>
      <c r="AC2918" s="122"/>
      <c r="AD2918" s="122"/>
      <c r="AE2918" s="122"/>
      <c r="AF2918" s="122"/>
      <c r="AG2918" s="122"/>
      <c r="AH2918" s="122"/>
      <c r="AI2918" s="122"/>
      <c r="AJ2918" s="122"/>
      <c r="AK2918" s="122"/>
      <c r="AL2918" s="122"/>
      <c r="AM2918" s="122"/>
      <c r="AN2918" s="122"/>
      <c r="AQ2918" t="str">
        <f>IF(AND(OR($B$1="ALL",$B$1=C2918),OR($E$1="ALL",$E$1=D2918),OR($B$2="ALL",$B$2=A2918),OR($E$2="ALL",IFERROR(SEARCH($E$2,B2918),0)&gt;0)),"MATCH","")</f>
        <v/>
      </c>
    </row>
    <row r="2919" spans="1:43" ht="14.25" customHeight="1" x14ac:dyDescent="0.25">
      <c r="A2919" s="108" t="s">
        <v>1137</v>
      </c>
      <c r="B2919" s="136" t="s">
        <v>1138</v>
      </c>
      <c r="C2919" s="136" t="s">
        <v>1139</v>
      </c>
      <c r="D2919" s="136" t="s">
        <v>1140</v>
      </c>
      <c r="E2919" s="136" t="s">
        <v>1141</v>
      </c>
      <c r="F2919" s="136" t="s">
        <v>1142</v>
      </c>
      <c r="G2919" s="136" t="s">
        <v>1143</v>
      </c>
      <c r="H2919" s="136" t="s">
        <v>1144</v>
      </c>
      <c r="I2919" s="136" t="s">
        <v>1145</v>
      </c>
      <c r="J2919" s="136" t="s">
        <v>1146</v>
      </c>
      <c r="K2919" s="136" t="s">
        <v>1147</v>
      </c>
      <c r="L2919" s="136" t="s">
        <v>1148</v>
      </c>
      <c r="M2919" s="136" t="s">
        <v>1149</v>
      </c>
      <c r="N2919" s="136" t="s">
        <v>1150</v>
      </c>
      <c r="O2919" s="136" t="s">
        <v>1151</v>
      </c>
      <c r="P2919" s="136" t="s">
        <v>1152</v>
      </c>
      <c r="Q2919" s="136" t="s">
        <v>1153</v>
      </c>
      <c r="R2919" s="136" t="s">
        <v>1154</v>
      </c>
      <c r="S2919" s="136" t="s">
        <v>1155</v>
      </c>
      <c r="T2919" s="136" t="s">
        <v>1156</v>
      </c>
      <c r="U2919" s="136" t="s">
        <v>1157</v>
      </c>
      <c r="V2919" s="136" t="s">
        <v>1158</v>
      </c>
      <c r="W2919" s="136" t="s">
        <v>1159</v>
      </c>
      <c r="X2919" s="136" t="s">
        <v>1160</v>
      </c>
      <c r="Y2919" s="136" t="s">
        <v>1161</v>
      </c>
      <c r="Z2919" s="136" t="s">
        <v>1162</v>
      </c>
      <c r="AA2919" s="136" t="s">
        <v>1163</v>
      </c>
      <c r="AB2919" s="137" t="s">
        <v>156</v>
      </c>
      <c r="AC2919" s="137" t="s">
        <v>157</v>
      </c>
      <c r="AD2919" s="137" t="s">
        <v>158</v>
      </c>
      <c r="AE2919" s="137" t="s">
        <v>139</v>
      </c>
      <c r="AF2919" s="138" t="s">
        <v>140</v>
      </c>
      <c r="AG2919" s="138" t="s">
        <v>141</v>
      </c>
      <c r="AH2919" s="138" t="s">
        <v>142</v>
      </c>
      <c r="AI2919" s="138" t="s">
        <v>143</v>
      </c>
      <c r="AJ2919" s="139" t="s">
        <v>144</v>
      </c>
      <c r="AK2919" s="139" t="s">
        <v>145</v>
      </c>
      <c r="AL2919" s="139" t="s">
        <v>146</v>
      </c>
      <c r="AM2919" s="140" t="s">
        <v>147</v>
      </c>
      <c r="AN2919" s="140" t="s">
        <v>148</v>
      </c>
      <c r="AQ2919" t="str">
        <f>AQ2918</f>
        <v/>
      </c>
    </row>
    <row r="2920" spans="1:43" ht="14.25" customHeight="1" x14ac:dyDescent="0.25">
      <c r="A2920" s="99" t="s">
        <v>1164</v>
      </c>
      <c r="B2920" s="112">
        <f>'Run Rate'!E295</f>
        <v>0</v>
      </c>
      <c r="C2920" s="112">
        <f>'Run Rate'!F295</f>
        <v>0</v>
      </c>
      <c r="D2920" s="112">
        <f>'Run Rate'!G295</f>
        <v>0</v>
      </c>
      <c r="E2920" s="112">
        <f>'Run Rate'!H295</f>
        <v>0</v>
      </c>
      <c r="F2920" s="112">
        <f>'Run Rate'!I295</f>
        <v>0</v>
      </c>
      <c r="G2920" s="112">
        <f>'Run Rate'!J295</f>
        <v>0</v>
      </c>
      <c r="H2920" s="112">
        <f>'Run Rate'!K295</f>
        <v>0</v>
      </c>
      <c r="I2920" s="112">
        <f>'Run Rate'!L295</f>
        <v>0</v>
      </c>
      <c r="J2920" s="112">
        <f>'Run Rate'!M295</f>
        <v>0</v>
      </c>
      <c r="K2920" s="112">
        <f>'Run Rate'!N295</f>
        <v>0</v>
      </c>
      <c r="L2920" s="112">
        <f>'Run Rate'!O295</f>
        <v>0</v>
      </c>
      <c r="M2920" s="112">
        <f>'Run Rate'!P295</f>
        <v>0</v>
      </c>
      <c r="N2920" s="112">
        <f>'Run Rate'!Q295</f>
        <v>0</v>
      </c>
      <c r="O2920" s="112">
        <f>'Run Rate'!R295</f>
        <v>0</v>
      </c>
      <c r="P2920" s="112">
        <f>'Run Rate'!S295</f>
        <v>0</v>
      </c>
      <c r="Q2920" s="112">
        <f>'Run Rate'!T295</f>
        <v>0</v>
      </c>
      <c r="R2920" s="112">
        <f>'Run Rate'!U295</f>
        <v>0</v>
      </c>
      <c r="S2920" s="112">
        <f>'Run Rate'!V295</f>
        <v>0</v>
      </c>
      <c r="T2920" s="112">
        <f>'Run Rate'!W295</f>
        <v>0</v>
      </c>
      <c r="U2920" s="112">
        <f>'Run Rate'!X295</f>
        <v>0</v>
      </c>
      <c r="V2920" s="112">
        <f>'Run Rate'!Y295</f>
        <v>0</v>
      </c>
      <c r="W2920" s="112">
        <f>'Run Rate'!Z295</f>
        <v>4</v>
      </c>
      <c r="X2920" s="112">
        <f>'Run Rate'!AA295</f>
        <v>2</v>
      </c>
      <c r="Y2920" s="112">
        <f>'Run Rate'!AB295</f>
        <v>2</v>
      </c>
      <c r="Z2920" s="112">
        <f>'Run Rate'!AC295</f>
        <v>7</v>
      </c>
      <c r="AA2920" s="112">
        <f>'Run Rate'!AD295</f>
        <v>9</v>
      </c>
      <c r="AB2920" s="113">
        <v>8</v>
      </c>
      <c r="AC2920" s="112">
        <v>8</v>
      </c>
      <c r="AD2920" s="112">
        <v>8</v>
      </c>
      <c r="AE2920" s="112">
        <v>8</v>
      </c>
      <c r="AF2920" s="112">
        <v>8</v>
      </c>
      <c r="AG2920" s="112">
        <v>8</v>
      </c>
      <c r="AH2920" s="112">
        <v>8</v>
      </c>
      <c r="AI2920" s="112">
        <v>8</v>
      </c>
      <c r="AJ2920" s="112">
        <v>8</v>
      </c>
      <c r="AK2920" s="112">
        <v>8</v>
      </c>
      <c r="AL2920" s="112">
        <v>8</v>
      </c>
      <c r="AM2920" s="112">
        <v>8</v>
      </c>
      <c r="AN2920" s="112">
        <v>8</v>
      </c>
      <c r="AQ2920" t="str">
        <f>AQ2918</f>
        <v/>
      </c>
    </row>
    <row r="2921" spans="1:43" ht="14.25" customHeight="1" x14ac:dyDescent="0.25">
      <c r="A2921" s="99" t="s">
        <v>1165</v>
      </c>
      <c r="B2921" s="114"/>
      <c r="C2921" s="114"/>
      <c r="D2921" s="114"/>
      <c r="E2921" s="114"/>
      <c r="F2921" s="114"/>
      <c r="G2921" s="114"/>
      <c r="H2921" s="114"/>
      <c r="I2921" s="114"/>
      <c r="J2921" s="114"/>
      <c r="K2921" s="114"/>
      <c r="L2921" s="114"/>
      <c r="M2921" s="114"/>
      <c r="N2921" s="114"/>
      <c r="O2921" s="114"/>
      <c r="P2921" s="114"/>
      <c r="Q2921" s="114"/>
      <c r="R2921" s="114"/>
      <c r="S2921" s="114"/>
      <c r="T2921" s="114"/>
      <c r="U2921" s="114"/>
      <c r="V2921" s="114"/>
      <c r="W2921" s="115"/>
      <c r="X2921" s="115"/>
      <c r="Y2921" s="115"/>
      <c r="Z2921" s="115"/>
      <c r="AA2921" s="112" t="s">
        <v>1166</v>
      </c>
      <c r="AB2921" s="113"/>
      <c r="AC2921" s="112"/>
      <c r="AD2921" s="112"/>
      <c r="AE2921" s="112"/>
      <c r="AF2921" s="112"/>
      <c r="AG2921" s="112"/>
      <c r="AH2921" s="112"/>
      <c r="AI2921" s="112"/>
      <c r="AJ2921" s="112"/>
      <c r="AK2921" s="112"/>
      <c r="AL2921" s="112"/>
      <c r="AM2921" s="112"/>
      <c r="AN2921" s="112"/>
      <c r="AQ2921" t="str">
        <f>AQ2918</f>
        <v/>
      </c>
    </row>
    <row r="2922" spans="1:43" ht="14.25" customHeight="1" x14ac:dyDescent="0.25">
      <c r="A2922" s="99" t="s">
        <v>1167</v>
      </c>
      <c r="B2922" s="114"/>
      <c r="C2922" s="114"/>
      <c r="D2922" s="114"/>
      <c r="E2922" s="114"/>
      <c r="F2922" s="114"/>
      <c r="G2922" s="114"/>
      <c r="H2922" s="114"/>
      <c r="I2922" s="114"/>
      <c r="J2922" s="114"/>
      <c r="K2922" s="114"/>
      <c r="L2922" s="114"/>
      <c r="M2922" s="114"/>
      <c r="N2922" s="114"/>
      <c r="O2922" s="114"/>
      <c r="P2922" s="114"/>
      <c r="Q2922" s="114"/>
      <c r="R2922" s="114"/>
      <c r="S2922" s="114"/>
      <c r="T2922" s="114"/>
      <c r="U2922" s="114"/>
      <c r="V2922" s="114"/>
      <c r="W2922" s="115"/>
      <c r="X2922" s="116"/>
      <c r="Y2922" s="117"/>
      <c r="Z2922" s="115"/>
      <c r="AA2922" s="112" t="s">
        <v>1168</v>
      </c>
      <c r="AB2922" s="113">
        <f>'Demand Input VP'!B1464</f>
        <v>0</v>
      </c>
      <c r="AC2922" s="112">
        <f>'Demand Input VP'!C1464</f>
        <v>0</v>
      </c>
      <c r="AD2922" s="112">
        <f>'Demand Input VP'!D1464</f>
        <v>0</v>
      </c>
      <c r="AE2922" s="112">
        <f>'Demand Input VP'!E1464</f>
        <v>0</v>
      </c>
      <c r="AF2922" s="112">
        <f>'Demand Input VP'!F1464</f>
        <v>0</v>
      </c>
      <c r="AG2922" s="112">
        <f>'Demand Input VP'!G1464</f>
        <v>0</v>
      </c>
      <c r="AH2922" s="112">
        <f>'Demand Input VP'!H1464</f>
        <v>0</v>
      </c>
      <c r="AI2922" s="112">
        <f>'Demand Input VP'!I1464</f>
        <v>0</v>
      </c>
      <c r="AJ2922" s="112">
        <f>'Demand Input VP'!J1464</f>
        <v>0</v>
      </c>
      <c r="AK2922" s="112">
        <f>'Demand Input VP'!K1464</f>
        <v>0</v>
      </c>
      <c r="AL2922" s="112">
        <f>'Demand Input VP'!L1464</f>
        <v>0</v>
      </c>
      <c r="AM2922" s="112">
        <f>'Demand Input VP'!M1464</f>
        <v>0</v>
      </c>
      <c r="AN2922" s="112">
        <f>'Demand Input VP'!N1464</f>
        <v>0</v>
      </c>
      <c r="AQ2922" t="str">
        <f>AQ2918</f>
        <v/>
      </c>
    </row>
    <row r="2923" spans="1:43" ht="14.25" customHeight="1" x14ac:dyDescent="0.25">
      <c r="A2923" s="99" t="s">
        <v>1169</v>
      </c>
      <c r="B2923" s="118"/>
      <c r="C2923" s="118"/>
      <c r="D2923" s="118"/>
      <c r="E2923" s="118"/>
      <c r="F2923" s="118"/>
      <c r="G2923" s="118"/>
      <c r="H2923" s="118"/>
      <c r="I2923" s="118"/>
      <c r="J2923" s="118"/>
      <c r="K2923" s="118"/>
      <c r="L2923" s="118"/>
      <c r="M2923" s="118"/>
      <c r="N2923" s="118"/>
      <c r="O2923" s="118"/>
      <c r="P2923" s="118"/>
      <c r="Q2923" s="118"/>
      <c r="R2923" s="118"/>
      <c r="S2923" s="118"/>
      <c r="T2923" s="118"/>
      <c r="U2923" s="118"/>
      <c r="V2923" s="118"/>
      <c r="W2923" s="115"/>
      <c r="X2923" s="116"/>
      <c r="Y2923" s="117"/>
      <c r="Z2923" s="119"/>
      <c r="AA2923" s="120" t="s">
        <v>1170</v>
      </c>
      <c r="AB2923" s="121">
        <f>'Demand Input VP'!B1463</f>
        <v>0</v>
      </c>
      <c r="AC2923" s="120">
        <f>'Demand Input VP'!C1463</f>
        <v>0</v>
      </c>
      <c r="AD2923" s="120">
        <f>'Demand Input VP'!D1463</f>
        <v>0</v>
      </c>
      <c r="AE2923" s="120">
        <f>'Demand Input VP'!E1463</f>
        <v>0</v>
      </c>
      <c r="AF2923" s="120">
        <f>'Demand Input VP'!F1463</f>
        <v>0</v>
      </c>
      <c r="AG2923" s="120">
        <f>'Demand Input VP'!G1463</f>
        <v>0</v>
      </c>
      <c r="AH2923" s="120">
        <f>'Demand Input VP'!H1463</f>
        <v>0</v>
      </c>
      <c r="AI2923" s="120">
        <f>'Demand Input VP'!I1463</f>
        <v>0</v>
      </c>
      <c r="AJ2923" s="120">
        <f>'Demand Input VP'!J1463</f>
        <v>0</v>
      </c>
      <c r="AK2923" s="120">
        <f>'Demand Input VP'!K1463</f>
        <v>0</v>
      </c>
      <c r="AL2923" s="120">
        <f>'Demand Input VP'!L1463</f>
        <v>0</v>
      </c>
      <c r="AM2923" s="120">
        <f>'Demand Input VP'!M1463</f>
        <v>0</v>
      </c>
      <c r="AN2923" s="120">
        <f>'Demand Input VP'!N1463</f>
        <v>0</v>
      </c>
      <c r="AQ2923" t="str">
        <f>AQ2918</f>
        <v/>
      </c>
    </row>
    <row r="2924" spans="1:43" ht="14.25" customHeight="1" x14ac:dyDescent="0.25">
      <c r="A2924" s="1"/>
      <c r="B2924" s="122"/>
      <c r="C2924" s="122"/>
      <c r="D2924" s="122"/>
      <c r="E2924" s="122"/>
      <c r="F2924" s="122"/>
      <c r="G2924" s="122"/>
      <c r="H2924" s="122"/>
      <c r="I2924" s="122"/>
      <c r="J2924" s="122"/>
      <c r="K2924" s="122"/>
      <c r="L2924" s="122"/>
      <c r="M2924" s="122"/>
      <c r="N2924" s="122"/>
      <c r="O2924" s="122"/>
      <c r="P2924" s="122"/>
      <c r="Q2924" s="122"/>
      <c r="R2924" s="122"/>
      <c r="S2924" s="122"/>
      <c r="T2924" s="122"/>
      <c r="U2924" s="122"/>
      <c r="V2924" s="122"/>
      <c r="W2924" s="123"/>
      <c r="X2924" s="116"/>
      <c r="Y2924" s="117"/>
      <c r="Z2924" s="123"/>
      <c r="AA2924" s="112" t="s">
        <v>1171</v>
      </c>
      <c r="AB2924" s="113">
        <f>'Demand Input MP'!B1464</f>
        <v>0</v>
      </c>
      <c r="AC2924" s="112">
        <f>'Demand Input MP'!C1464</f>
        <v>0</v>
      </c>
      <c r="AD2924" s="112">
        <f>'Demand Input MP'!D1464</f>
        <v>0</v>
      </c>
      <c r="AE2924" s="112">
        <f>'Demand Input MP'!E1464</f>
        <v>0</v>
      </c>
      <c r="AF2924" s="112">
        <f>'Demand Input MP'!F1464</f>
        <v>0</v>
      </c>
      <c r="AG2924" s="112">
        <f>'Demand Input MP'!G1464</f>
        <v>0</v>
      </c>
      <c r="AH2924" s="112">
        <f>'Demand Input MP'!H1464</f>
        <v>0</v>
      </c>
      <c r="AI2924" s="112">
        <f>'Demand Input MP'!I1464</f>
        <v>0</v>
      </c>
      <c r="AJ2924" s="112">
        <f>'Demand Input MP'!J1464</f>
        <v>0</v>
      </c>
      <c r="AK2924" s="112">
        <f>'Demand Input MP'!K1464</f>
        <v>0</v>
      </c>
      <c r="AL2924" s="112">
        <f>'Demand Input MP'!L1464</f>
        <v>0</v>
      </c>
      <c r="AM2924" s="112">
        <f>'Demand Input MP'!M1464</f>
        <v>0</v>
      </c>
      <c r="AN2924" s="112">
        <f>'Demand Input MP'!N1464</f>
        <v>0</v>
      </c>
      <c r="AQ2924" t="str">
        <f>AQ2918</f>
        <v/>
      </c>
    </row>
    <row r="2925" spans="1:43" ht="14.25" customHeight="1" x14ac:dyDescent="0.25">
      <c r="A2925" s="1"/>
      <c r="B2925" s="122"/>
      <c r="C2925" s="122"/>
      <c r="D2925" s="122"/>
      <c r="E2925" s="122"/>
      <c r="F2925" s="122"/>
      <c r="G2925" s="122"/>
      <c r="H2925" s="122"/>
      <c r="I2925" s="122"/>
      <c r="J2925" s="122"/>
      <c r="K2925" s="122"/>
      <c r="L2925" s="122"/>
      <c r="M2925" s="122"/>
      <c r="N2925" s="122"/>
      <c r="O2925" s="122"/>
      <c r="P2925" s="122"/>
      <c r="Q2925" s="122"/>
      <c r="R2925" s="122"/>
      <c r="S2925" s="122"/>
      <c r="T2925" s="122"/>
      <c r="U2925" s="122"/>
      <c r="V2925" s="124" t="s">
        <v>91</v>
      </c>
      <c r="W2925" s="125">
        <f>IFERROR(IF(SUM('Run Rate History'!E295:AD295)&gt;0,(SUMPRODUCT((B2920:AA2920&gt;=PERCENTILE(B2920:AA2920,0.1))*(B2920:AA2920&lt;=PERCENTILE(B2920:AA2920,0.9))*B2920:AA2920)+SUMPRODUCT(('Run Rate History'!E295:AD295&gt;=PERCENTILE(B2920:AA2920,0.1))*('Run Rate History'!E295:AD295&lt;=PERCENTILE(B2920:AA2920,0.9))*'Run Rate History'!E295:AD295))/(SUMPRODUCT((B2920:AA2920&gt;=PERCENTILE(B2920:AA2920,0.1))*(B2920:AA2920&lt;=PERCENTILE(B2920:AA2920,0.9))*1)+SUMPRODUCT(('Run Rate History'!E295:AD295&gt;=PERCENTILE(B2920:AA2920,0.1))*('Run Rate History'!E295:AD295&lt;=PERCENTILE(B2920:AA2920,0.9))*1)),TRIMMEAN(B2920:AA2920,0.15)),0)</f>
        <v>0.625</v>
      </c>
      <c r="X2925" s="126" t="s">
        <v>1172</v>
      </c>
      <c r="Y2925" s="127">
        <f>SUM(B2920:AA2920)/26</f>
        <v>0.92307692307692313</v>
      </c>
      <c r="Z2925" s="128"/>
      <c r="AA2925" s="112" t="s">
        <v>1173</v>
      </c>
      <c r="AB2925" s="113">
        <f>'Demand Input MP'!B1463</f>
        <v>0</v>
      </c>
      <c r="AC2925" s="112">
        <f>'Demand Input MP'!C1463</f>
        <v>0</v>
      </c>
      <c r="AD2925" s="112">
        <f>'Demand Input MP'!D1463</f>
        <v>0</v>
      </c>
      <c r="AE2925" s="112">
        <f>'Demand Input MP'!E1463</f>
        <v>0</v>
      </c>
      <c r="AF2925" s="112">
        <f>'Demand Input MP'!F1463</f>
        <v>0</v>
      </c>
      <c r="AG2925" s="112">
        <f>'Demand Input MP'!G1463</f>
        <v>0</v>
      </c>
      <c r="AH2925" s="112">
        <f>'Demand Input MP'!H1463</f>
        <v>0</v>
      </c>
      <c r="AI2925" s="112">
        <f>'Demand Input MP'!I1463</f>
        <v>0</v>
      </c>
      <c r="AJ2925" s="112">
        <f>'Demand Input MP'!J1463</f>
        <v>0</v>
      </c>
      <c r="AK2925" s="112">
        <f>'Demand Input MP'!K1463</f>
        <v>0</v>
      </c>
      <c r="AL2925" s="112">
        <f>'Demand Input MP'!L1463</f>
        <v>0</v>
      </c>
      <c r="AM2925" s="112">
        <f>'Demand Input MP'!M1463</f>
        <v>0</v>
      </c>
      <c r="AN2925" s="112">
        <f>'Demand Input MP'!N1463</f>
        <v>0</v>
      </c>
      <c r="AQ2925" t="str">
        <f>AQ2918</f>
        <v/>
      </c>
    </row>
    <row r="2926" spans="1:43" ht="14.25" customHeight="1" x14ac:dyDescent="0.25">
      <c r="A2926" s="1"/>
      <c r="B2926" s="122"/>
      <c r="C2926" s="122"/>
      <c r="D2926" s="122"/>
      <c r="E2926" s="122"/>
      <c r="F2926" s="122"/>
      <c r="G2926" s="122"/>
      <c r="H2926" s="122"/>
      <c r="I2926" s="122"/>
      <c r="J2926" s="122"/>
      <c r="K2926" s="122"/>
      <c r="L2926" s="122"/>
      <c r="M2926" s="122"/>
      <c r="N2926" s="122"/>
      <c r="O2926" s="122"/>
      <c r="P2926" s="122"/>
      <c r="Q2926" s="122"/>
      <c r="R2926" s="122"/>
      <c r="S2926" s="122"/>
      <c r="T2926" s="122"/>
      <c r="U2926" s="122"/>
      <c r="V2926" s="124" t="s">
        <v>94</v>
      </c>
      <c r="W2926" s="125">
        <f>IFERROR((1*MIN(MAX(X2920,0.5*IF(SUM('Run Rate History'!E295:AD295)&gt;0,(MEDIAN(IF(B2920:AA2920&gt;0,B2920:AA2920))+MEDIAN(IF('Run Rate History'!E295:AD295&gt;0,'Run Rate History'!E295:AD295)))/2,MEDIAN(IF(B2920:AA2920&gt;0,B2920:AA2920)))),2*IF(SUM('Run Rate History'!E295:AD295)&gt;0,(MEDIAN(IF(B2920:AA2920&gt;0,B2920:AA2920))+MEDIAN(IF('Run Rate History'!E295:AD295&gt;0,'Run Rate History'!E295:AD295)))/2,MEDIAN(IF(B2920:AA2920&gt;0,B2920:AA2920))))+2*MIN(MAX(Y2920,0.5*IF(SUM('Run Rate History'!E295:AD295)&gt;0,(MEDIAN(IF(B2920:AA2920&gt;0,B2920:AA2920))+MEDIAN(IF('Run Rate History'!E295:AD295&gt;0,'Run Rate History'!E295:AD295)))/2,MEDIAN(IF(B2920:AA2920&gt;0,B2920:AA2920)))),2*IF(SUM('Run Rate History'!E295:AD295)&gt;0,(MEDIAN(IF(B2920:AA2920&gt;0,B2920:AA2920))+MEDIAN(IF('Run Rate History'!E295:AD295&gt;0,'Run Rate History'!E295:AD295)))/2,MEDIAN(IF(B2920:AA2920&gt;0,B2920:AA2920))))+3*MIN(MAX(Z2920,0.5*IF(SUM('Run Rate History'!E295:AD295)&gt;0,(MEDIAN(IF(B2920:AA2920&gt;0,B2920:AA2920))+MEDIAN(IF('Run Rate History'!E295:AD295&gt;0,'Run Rate History'!E295:AD295)))/2,MEDIAN(IF(B2920:AA2920&gt;0,B2920:AA2920)))),2*IF(SUM('Run Rate History'!E295:AD295)&gt;0,(MEDIAN(IF(B2920:AA2920&gt;0,B2920:AA2920))+MEDIAN(IF('Run Rate History'!E295:AD295&gt;0,'Run Rate History'!E295:AD295)))/2,MEDIAN(IF(B2920:AA2920&gt;0,B2920:AA2920))))+4*MIN(MAX(AA2920,0.5*IF(SUM('Run Rate History'!E295:AD295)&gt;0,(MEDIAN(IF(B2920:AA2920&gt;0,B2920:AA2920))+MEDIAN(IF('Run Rate History'!E295:AD295&gt;0,'Run Rate History'!E295:AD295)))/2,MEDIAN(IF(B2920:AA2920&gt;0,B2920:AA2920)))),2*IF(SUM('Run Rate History'!E295:AD295)&gt;0,(MEDIAN(IF(B2920:AA2920&gt;0,B2920:AA2920))+MEDIAN(IF('Run Rate History'!E295:AD295&gt;0,'Run Rate History'!E295:AD295)))/2,MEDIAN(IF(B2920:AA2920&gt;0,B2920:AA2920)))))/10,0)</f>
        <v>0</v>
      </c>
      <c r="X2926" s="129" t="s">
        <v>1174</v>
      </c>
      <c r="Y2926" s="130">
        <f>IFERROR(VLOOKUP(A2918,'Stanje zaliha'!A:E,5,FALSE()),0)</f>
        <v>628</v>
      </c>
      <c r="Z2926" s="131"/>
      <c r="AA2926" s="113" t="s">
        <v>1175</v>
      </c>
      <c r="AB2926" s="118">
        <f t="shared" ref="AB2926:AN2926" si="582">SUM(AB2922:AB2925)</f>
        <v>0</v>
      </c>
      <c r="AC2926" s="118">
        <f t="shared" si="582"/>
        <v>0</v>
      </c>
      <c r="AD2926" s="118">
        <f t="shared" si="582"/>
        <v>0</v>
      </c>
      <c r="AE2926" s="118">
        <f t="shared" si="582"/>
        <v>0</v>
      </c>
      <c r="AF2926" s="118">
        <f t="shared" si="582"/>
        <v>0</v>
      </c>
      <c r="AG2926" s="118">
        <f t="shared" si="582"/>
        <v>0</v>
      </c>
      <c r="AH2926" s="118">
        <f t="shared" si="582"/>
        <v>0</v>
      </c>
      <c r="AI2926" s="118">
        <f t="shared" si="582"/>
        <v>0</v>
      </c>
      <c r="AJ2926" s="118">
        <f t="shared" si="582"/>
        <v>0</v>
      </c>
      <c r="AK2926" s="118">
        <f t="shared" si="582"/>
        <v>0</v>
      </c>
      <c r="AL2926" s="118">
        <f t="shared" si="582"/>
        <v>0</v>
      </c>
      <c r="AM2926" s="118">
        <f t="shared" si="582"/>
        <v>0</v>
      </c>
      <c r="AN2926" s="118">
        <f t="shared" si="582"/>
        <v>0</v>
      </c>
      <c r="AQ2926" t="str">
        <f>AQ2918</f>
        <v/>
      </c>
    </row>
    <row r="2927" spans="1:43" ht="14.25" customHeight="1" x14ac:dyDescent="0.25">
      <c r="A2927" s="1"/>
      <c r="B2927" s="122"/>
      <c r="C2927" s="122"/>
      <c r="D2927" s="122"/>
      <c r="E2927" s="122"/>
      <c r="F2927" s="122"/>
      <c r="G2927" s="122"/>
      <c r="H2927" s="122"/>
      <c r="I2927" s="122"/>
      <c r="J2927" s="122"/>
      <c r="K2927" s="122"/>
      <c r="L2927" s="122"/>
      <c r="M2927" s="122"/>
      <c r="N2927" s="122"/>
      <c r="O2927" s="122"/>
      <c r="P2927" s="122"/>
      <c r="Q2927" s="122"/>
      <c r="R2927" s="122"/>
      <c r="S2927" s="122"/>
      <c r="T2927" s="122"/>
      <c r="U2927" s="122"/>
      <c r="V2927" s="124" t="s">
        <v>95</v>
      </c>
      <c r="W2927" s="125">
        <f>IFERROR(0.6*W2926+0.4*W2925,0)</f>
        <v>0.25</v>
      </c>
      <c r="X2927" s="132" t="s">
        <v>1176</v>
      </c>
      <c r="Y2927" s="133">
        <f>IFERROR(SUMIF('Popis poslanih narudžbi'!A:A,A2918,'Popis poslanih narudžbi'!C:C),0)</f>
        <v>0</v>
      </c>
      <c r="Z2927" s="131"/>
      <c r="AA2927" s="134" t="s">
        <v>1177</v>
      </c>
      <c r="AB2927" s="118">
        <f t="shared" ref="AB2927:AN2927" si="583">AB2920+AB2926</f>
        <v>8</v>
      </c>
      <c r="AC2927" s="118">
        <f t="shared" si="583"/>
        <v>8</v>
      </c>
      <c r="AD2927" s="118">
        <f t="shared" si="583"/>
        <v>8</v>
      </c>
      <c r="AE2927" s="118">
        <f t="shared" si="583"/>
        <v>8</v>
      </c>
      <c r="AF2927" s="118">
        <f t="shared" si="583"/>
        <v>8</v>
      </c>
      <c r="AG2927" s="118">
        <f t="shared" si="583"/>
        <v>8</v>
      </c>
      <c r="AH2927" s="118">
        <f t="shared" si="583"/>
        <v>8</v>
      </c>
      <c r="AI2927" s="118">
        <f t="shared" si="583"/>
        <v>8</v>
      </c>
      <c r="AJ2927" s="118">
        <f t="shared" si="583"/>
        <v>8</v>
      </c>
      <c r="AK2927" s="118">
        <f t="shared" si="583"/>
        <v>8</v>
      </c>
      <c r="AL2927" s="118">
        <f t="shared" si="583"/>
        <v>8</v>
      </c>
      <c r="AM2927" s="118">
        <f t="shared" si="583"/>
        <v>8</v>
      </c>
      <c r="AN2927" s="118">
        <f t="shared" si="583"/>
        <v>8</v>
      </c>
      <c r="AQ2927" t="str">
        <f>AQ2918</f>
        <v/>
      </c>
    </row>
    <row r="2928" spans="1:43" ht="14.25" customHeight="1" x14ac:dyDescent="0.25">
      <c r="A2928" s="107" t="str">
        <f>'Run Rate'!A296</f>
        <v>POL12899</v>
      </c>
      <c r="B2928" s="135" t="str">
        <f>'Run Rate'!B296</f>
        <v>Polleo Magnesium Bisglycinate 60 caps</v>
      </c>
      <c r="C2928" s="135" t="str">
        <f>'Run Rate'!C296</f>
        <v>SPORTSKA PREHRANA</v>
      </c>
      <c r="D2928" s="135" t="str">
        <f>'Run Rate'!D296</f>
        <v>02 SILVER</v>
      </c>
      <c r="E2928" s="122"/>
      <c r="F2928" s="122"/>
      <c r="G2928" s="122"/>
      <c r="H2928" s="122"/>
      <c r="I2928" s="122"/>
      <c r="J2928" s="122"/>
      <c r="K2928" s="122"/>
      <c r="L2928" s="122"/>
      <c r="M2928" s="122"/>
      <c r="N2928" s="122"/>
      <c r="O2928" s="122"/>
      <c r="P2928" s="122"/>
      <c r="Q2928" s="122"/>
      <c r="R2928" s="122"/>
      <c r="S2928" s="122"/>
      <c r="T2928" s="122"/>
      <c r="U2928" s="122"/>
      <c r="V2928" s="122"/>
      <c r="W2928" s="122"/>
      <c r="X2928" s="122"/>
      <c r="Y2928" s="122"/>
      <c r="Z2928" s="122"/>
      <c r="AA2928" s="122"/>
      <c r="AB2928" s="122"/>
      <c r="AC2928" s="122"/>
      <c r="AD2928" s="122"/>
      <c r="AE2928" s="122"/>
      <c r="AF2928" s="122"/>
      <c r="AG2928" s="122"/>
      <c r="AH2928" s="122"/>
      <c r="AI2928" s="122"/>
      <c r="AJ2928" s="122"/>
      <c r="AK2928" s="122"/>
      <c r="AL2928" s="122"/>
      <c r="AM2928" s="122"/>
      <c r="AN2928" s="122"/>
      <c r="AQ2928" t="str">
        <f>IF(AND(OR($B$1="ALL",$B$1=C2928),OR($E$1="ALL",$E$1=D2928),OR($B$2="ALL",$B$2=A2928),OR($E$2="ALL",IFERROR(SEARCH($E$2,B2928),0)&gt;0)),"MATCH","")</f>
        <v/>
      </c>
    </row>
    <row r="2929" spans="1:43" ht="14.25" customHeight="1" x14ac:dyDescent="0.25">
      <c r="A2929" s="108" t="s">
        <v>1137</v>
      </c>
      <c r="B2929" s="136" t="s">
        <v>1138</v>
      </c>
      <c r="C2929" s="136" t="s">
        <v>1139</v>
      </c>
      <c r="D2929" s="136" t="s">
        <v>1140</v>
      </c>
      <c r="E2929" s="136" t="s">
        <v>1141</v>
      </c>
      <c r="F2929" s="136" t="s">
        <v>1142</v>
      </c>
      <c r="G2929" s="136" t="s">
        <v>1143</v>
      </c>
      <c r="H2929" s="136" t="s">
        <v>1144</v>
      </c>
      <c r="I2929" s="136" t="s">
        <v>1145</v>
      </c>
      <c r="J2929" s="136" t="s">
        <v>1146</v>
      </c>
      <c r="K2929" s="136" t="s">
        <v>1147</v>
      </c>
      <c r="L2929" s="136" t="s">
        <v>1148</v>
      </c>
      <c r="M2929" s="136" t="s">
        <v>1149</v>
      </c>
      <c r="N2929" s="136" t="s">
        <v>1150</v>
      </c>
      <c r="O2929" s="136" t="s">
        <v>1151</v>
      </c>
      <c r="P2929" s="136" t="s">
        <v>1152</v>
      </c>
      <c r="Q2929" s="136" t="s">
        <v>1153</v>
      </c>
      <c r="R2929" s="136" t="s">
        <v>1154</v>
      </c>
      <c r="S2929" s="136" t="s">
        <v>1155</v>
      </c>
      <c r="T2929" s="136" t="s">
        <v>1156</v>
      </c>
      <c r="U2929" s="136" t="s">
        <v>1157</v>
      </c>
      <c r="V2929" s="136" t="s">
        <v>1158</v>
      </c>
      <c r="W2929" s="136" t="s">
        <v>1159</v>
      </c>
      <c r="X2929" s="136" t="s">
        <v>1160</v>
      </c>
      <c r="Y2929" s="136" t="s">
        <v>1161</v>
      </c>
      <c r="Z2929" s="136" t="s">
        <v>1162</v>
      </c>
      <c r="AA2929" s="136" t="s">
        <v>1163</v>
      </c>
      <c r="AB2929" s="137" t="s">
        <v>156</v>
      </c>
      <c r="AC2929" s="137" t="s">
        <v>157</v>
      </c>
      <c r="AD2929" s="137" t="s">
        <v>158</v>
      </c>
      <c r="AE2929" s="137" t="s">
        <v>139</v>
      </c>
      <c r="AF2929" s="138" t="s">
        <v>140</v>
      </c>
      <c r="AG2929" s="138" t="s">
        <v>141</v>
      </c>
      <c r="AH2929" s="138" t="s">
        <v>142</v>
      </c>
      <c r="AI2929" s="138" t="s">
        <v>143</v>
      </c>
      <c r="AJ2929" s="139" t="s">
        <v>144</v>
      </c>
      <c r="AK2929" s="139" t="s">
        <v>145</v>
      </c>
      <c r="AL2929" s="139" t="s">
        <v>146</v>
      </c>
      <c r="AM2929" s="140" t="s">
        <v>147</v>
      </c>
      <c r="AN2929" s="140" t="s">
        <v>148</v>
      </c>
      <c r="AQ2929" t="str">
        <f>AQ2928</f>
        <v/>
      </c>
    </row>
    <row r="2930" spans="1:43" ht="14.25" customHeight="1" x14ac:dyDescent="0.25">
      <c r="A2930" s="99" t="s">
        <v>1164</v>
      </c>
      <c r="B2930" s="112">
        <f>'Run Rate'!E296</f>
        <v>0</v>
      </c>
      <c r="C2930" s="112">
        <f>'Run Rate'!F296</f>
        <v>0</v>
      </c>
      <c r="D2930" s="112">
        <f>'Run Rate'!G296</f>
        <v>0</v>
      </c>
      <c r="E2930" s="112">
        <f>'Run Rate'!H296</f>
        <v>0</v>
      </c>
      <c r="F2930" s="112">
        <f>'Run Rate'!I296</f>
        <v>0</v>
      </c>
      <c r="G2930" s="112">
        <f>'Run Rate'!J296</f>
        <v>0</v>
      </c>
      <c r="H2930" s="112">
        <f>'Run Rate'!K296</f>
        <v>0</v>
      </c>
      <c r="I2930" s="112">
        <f>'Run Rate'!L296</f>
        <v>0</v>
      </c>
      <c r="J2930" s="112">
        <f>'Run Rate'!M296</f>
        <v>0</v>
      </c>
      <c r="K2930" s="112">
        <f>'Run Rate'!N296</f>
        <v>0</v>
      </c>
      <c r="L2930" s="112">
        <f>'Run Rate'!O296</f>
        <v>0</v>
      </c>
      <c r="M2930" s="112">
        <f>'Run Rate'!P296</f>
        <v>0</v>
      </c>
      <c r="N2930" s="112">
        <f>'Run Rate'!Q296</f>
        <v>0</v>
      </c>
      <c r="O2930" s="112">
        <f>'Run Rate'!R296</f>
        <v>0</v>
      </c>
      <c r="P2930" s="112">
        <f>'Run Rate'!S296</f>
        <v>0</v>
      </c>
      <c r="Q2930" s="112">
        <f>'Run Rate'!T296</f>
        <v>0</v>
      </c>
      <c r="R2930" s="112">
        <f>'Run Rate'!U296</f>
        <v>0</v>
      </c>
      <c r="S2930" s="112">
        <f>'Run Rate'!V296</f>
        <v>0</v>
      </c>
      <c r="T2930" s="112">
        <f>'Run Rate'!W296</f>
        <v>0</v>
      </c>
      <c r="U2930" s="112">
        <f>'Run Rate'!X296</f>
        <v>0</v>
      </c>
      <c r="V2930" s="112">
        <f>'Run Rate'!Y296</f>
        <v>42</v>
      </c>
      <c r="W2930" s="112">
        <f>'Run Rate'!Z296</f>
        <v>179</v>
      </c>
      <c r="X2930" s="112">
        <f>'Run Rate'!AA296</f>
        <v>231</v>
      </c>
      <c r="Y2930" s="112">
        <f>'Run Rate'!AB296</f>
        <v>200</v>
      </c>
      <c r="Z2930" s="112">
        <f>'Run Rate'!AC296</f>
        <v>109</v>
      </c>
      <c r="AA2930" s="112">
        <f>'Run Rate'!AD296</f>
        <v>28</v>
      </c>
      <c r="AB2930" s="113">
        <v>61</v>
      </c>
      <c r="AC2930" s="112">
        <v>61</v>
      </c>
      <c r="AD2930" s="112">
        <v>61</v>
      </c>
      <c r="AE2930" s="112">
        <v>61</v>
      </c>
      <c r="AF2930" s="112">
        <v>61</v>
      </c>
      <c r="AG2930" s="112">
        <v>61</v>
      </c>
      <c r="AH2930" s="112">
        <v>61</v>
      </c>
      <c r="AI2930" s="112">
        <v>61</v>
      </c>
      <c r="AJ2930" s="112">
        <v>61</v>
      </c>
      <c r="AK2930" s="112">
        <v>61</v>
      </c>
      <c r="AL2930" s="112">
        <v>61</v>
      </c>
      <c r="AM2930" s="112">
        <v>61</v>
      </c>
      <c r="AN2930" s="112">
        <v>61</v>
      </c>
      <c r="AQ2930" t="str">
        <f>AQ2928</f>
        <v/>
      </c>
    </row>
    <row r="2931" spans="1:43" ht="14.25" customHeight="1" x14ac:dyDescent="0.25">
      <c r="A2931" s="99" t="s">
        <v>1165</v>
      </c>
      <c r="B2931" s="114"/>
      <c r="C2931" s="114"/>
      <c r="D2931" s="114"/>
      <c r="E2931" s="114"/>
      <c r="F2931" s="114"/>
      <c r="G2931" s="114"/>
      <c r="H2931" s="114"/>
      <c r="I2931" s="114"/>
      <c r="J2931" s="114"/>
      <c r="K2931" s="114"/>
      <c r="L2931" s="114"/>
      <c r="M2931" s="114"/>
      <c r="N2931" s="114"/>
      <c r="O2931" s="114"/>
      <c r="P2931" s="114"/>
      <c r="Q2931" s="114"/>
      <c r="R2931" s="114"/>
      <c r="S2931" s="114"/>
      <c r="T2931" s="114"/>
      <c r="U2931" s="114"/>
      <c r="V2931" s="114"/>
      <c r="W2931" s="115"/>
      <c r="X2931" s="115"/>
      <c r="Y2931" s="115"/>
      <c r="Z2931" s="115"/>
      <c r="AA2931" s="112" t="s">
        <v>1166</v>
      </c>
      <c r="AB2931" s="113"/>
      <c r="AC2931" s="112"/>
      <c r="AD2931" s="112"/>
      <c r="AE2931" s="112"/>
      <c r="AF2931" s="112"/>
      <c r="AG2931" s="112"/>
      <c r="AH2931" s="112"/>
      <c r="AI2931" s="112"/>
      <c r="AJ2931" s="112"/>
      <c r="AK2931" s="112"/>
      <c r="AL2931" s="112"/>
      <c r="AM2931" s="112"/>
      <c r="AN2931" s="112"/>
      <c r="AQ2931" t="str">
        <f>AQ2928</f>
        <v/>
      </c>
    </row>
    <row r="2932" spans="1:43" ht="14.25" customHeight="1" x14ac:dyDescent="0.25">
      <c r="A2932" s="99" t="s">
        <v>1167</v>
      </c>
      <c r="B2932" s="114"/>
      <c r="C2932" s="114"/>
      <c r="D2932" s="114"/>
      <c r="E2932" s="114"/>
      <c r="F2932" s="114"/>
      <c r="G2932" s="114"/>
      <c r="H2932" s="114"/>
      <c r="I2932" s="114"/>
      <c r="J2932" s="114"/>
      <c r="K2932" s="114"/>
      <c r="L2932" s="114"/>
      <c r="M2932" s="114"/>
      <c r="N2932" s="114"/>
      <c r="O2932" s="114"/>
      <c r="P2932" s="114"/>
      <c r="Q2932" s="114"/>
      <c r="R2932" s="114"/>
      <c r="S2932" s="114"/>
      <c r="T2932" s="114"/>
      <c r="U2932" s="114"/>
      <c r="V2932" s="114"/>
      <c r="W2932" s="115"/>
      <c r="X2932" s="116"/>
      <c r="Y2932" s="117"/>
      <c r="Z2932" s="115"/>
      <c r="AA2932" s="112" t="s">
        <v>1168</v>
      </c>
      <c r="AB2932" s="113">
        <f>'Demand Input VP'!B1469</f>
        <v>0</v>
      </c>
      <c r="AC2932" s="112">
        <f>'Demand Input VP'!C1469</f>
        <v>0</v>
      </c>
      <c r="AD2932" s="112">
        <f>'Demand Input VP'!D1469</f>
        <v>0</v>
      </c>
      <c r="AE2932" s="112">
        <f>'Demand Input VP'!E1469</f>
        <v>0</v>
      </c>
      <c r="AF2932" s="112">
        <f>'Demand Input VP'!F1469</f>
        <v>0</v>
      </c>
      <c r="AG2932" s="112">
        <f>'Demand Input VP'!G1469</f>
        <v>0</v>
      </c>
      <c r="AH2932" s="112">
        <f>'Demand Input VP'!H1469</f>
        <v>0</v>
      </c>
      <c r="AI2932" s="112">
        <f>'Demand Input VP'!I1469</f>
        <v>0</v>
      </c>
      <c r="AJ2932" s="112">
        <f>'Demand Input VP'!J1469</f>
        <v>0</v>
      </c>
      <c r="AK2932" s="112">
        <f>'Demand Input VP'!K1469</f>
        <v>0</v>
      </c>
      <c r="AL2932" s="112">
        <f>'Demand Input VP'!L1469</f>
        <v>0</v>
      </c>
      <c r="AM2932" s="112">
        <f>'Demand Input VP'!M1469</f>
        <v>0</v>
      </c>
      <c r="AN2932" s="112">
        <f>'Demand Input VP'!N1469</f>
        <v>0</v>
      </c>
      <c r="AQ2932" t="str">
        <f>AQ2928</f>
        <v/>
      </c>
    </row>
    <row r="2933" spans="1:43" ht="14.25" customHeight="1" x14ac:dyDescent="0.25">
      <c r="A2933" s="99" t="s">
        <v>1169</v>
      </c>
      <c r="B2933" s="118"/>
      <c r="C2933" s="118"/>
      <c r="D2933" s="118"/>
      <c r="E2933" s="118"/>
      <c r="F2933" s="118"/>
      <c r="G2933" s="118"/>
      <c r="H2933" s="118"/>
      <c r="I2933" s="118"/>
      <c r="J2933" s="118"/>
      <c r="K2933" s="118"/>
      <c r="L2933" s="118"/>
      <c r="M2933" s="118"/>
      <c r="N2933" s="118"/>
      <c r="O2933" s="118"/>
      <c r="P2933" s="118"/>
      <c r="Q2933" s="118"/>
      <c r="R2933" s="118"/>
      <c r="S2933" s="118"/>
      <c r="T2933" s="118"/>
      <c r="U2933" s="118"/>
      <c r="V2933" s="118"/>
      <c r="W2933" s="115"/>
      <c r="X2933" s="116"/>
      <c r="Y2933" s="117"/>
      <c r="Z2933" s="119"/>
      <c r="AA2933" s="120" t="s">
        <v>1170</v>
      </c>
      <c r="AB2933" s="121">
        <f>'Demand Input VP'!B1468</f>
        <v>0</v>
      </c>
      <c r="AC2933" s="120">
        <f>'Demand Input VP'!C1468</f>
        <v>0</v>
      </c>
      <c r="AD2933" s="120">
        <f>'Demand Input VP'!D1468</f>
        <v>0</v>
      </c>
      <c r="AE2933" s="120">
        <f>'Demand Input VP'!E1468</f>
        <v>0</v>
      </c>
      <c r="AF2933" s="120">
        <f>'Demand Input VP'!F1468</f>
        <v>0</v>
      </c>
      <c r="AG2933" s="120">
        <f>'Demand Input VP'!G1468</f>
        <v>0</v>
      </c>
      <c r="AH2933" s="120">
        <f>'Demand Input VP'!H1468</f>
        <v>0</v>
      </c>
      <c r="AI2933" s="120">
        <f>'Demand Input VP'!I1468</f>
        <v>0</v>
      </c>
      <c r="AJ2933" s="120">
        <f>'Demand Input VP'!J1468</f>
        <v>0</v>
      </c>
      <c r="AK2933" s="120">
        <f>'Demand Input VP'!K1468</f>
        <v>0</v>
      </c>
      <c r="AL2933" s="120">
        <f>'Demand Input VP'!L1468</f>
        <v>0</v>
      </c>
      <c r="AM2933" s="120">
        <f>'Demand Input VP'!M1468</f>
        <v>0</v>
      </c>
      <c r="AN2933" s="120">
        <f>'Demand Input VP'!N1468</f>
        <v>0</v>
      </c>
      <c r="AQ2933" t="str">
        <f>AQ2928</f>
        <v/>
      </c>
    </row>
    <row r="2934" spans="1:43" ht="14.25" customHeight="1" x14ac:dyDescent="0.25">
      <c r="A2934" s="1"/>
      <c r="B2934" s="122"/>
      <c r="C2934" s="122"/>
      <c r="D2934" s="122"/>
      <c r="E2934" s="122"/>
      <c r="F2934" s="122"/>
      <c r="G2934" s="122"/>
      <c r="H2934" s="122"/>
      <c r="I2934" s="122"/>
      <c r="J2934" s="122"/>
      <c r="K2934" s="122"/>
      <c r="L2934" s="122"/>
      <c r="M2934" s="122"/>
      <c r="N2934" s="122"/>
      <c r="O2934" s="122"/>
      <c r="P2934" s="122"/>
      <c r="Q2934" s="122"/>
      <c r="R2934" s="122"/>
      <c r="S2934" s="122"/>
      <c r="T2934" s="122"/>
      <c r="U2934" s="122"/>
      <c r="V2934" s="122"/>
      <c r="W2934" s="123"/>
      <c r="X2934" s="116"/>
      <c r="Y2934" s="117"/>
      <c r="Z2934" s="123"/>
      <c r="AA2934" s="112" t="s">
        <v>1171</v>
      </c>
      <c r="AB2934" s="113">
        <f>'Demand Input MP'!B1469</f>
        <v>0</v>
      </c>
      <c r="AC2934" s="112">
        <f>'Demand Input MP'!C1469</f>
        <v>0</v>
      </c>
      <c r="AD2934" s="112">
        <f>'Demand Input MP'!D1469</f>
        <v>0</v>
      </c>
      <c r="AE2934" s="112">
        <f>'Demand Input MP'!E1469</f>
        <v>0</v>
      </c>
      <c r="AF2934" s="112">
        <f>'Demand Input MP'!F1469</f>
        <v>0</v>
      </c>
      <c r="AG2934" s="112">
        <f>'Demand Input MP'!G1469</f>
        <v>0</v>
      </c>
      <c r="AH2934" s="112">
        <f>'Demand Input MP'!H1469</f>
        <v>0</v>
      </c>
      <c r="AI2934" s="112">
        <f>'Demand Input MP'!I1469</f>
        <v>0</v>
      </c>
      <c r="AJ2934" s="112">
        <f>'Demand Input MP'!J1469</f>
        <v>0</v>
      </c>
      <c r="AK2934" s="112">
        <f>'Demand Input MP'!K1469</f>
        <v>0</v>
      </c>
      <c r="AL2934" s="112">
        <f>'Demand Input MP'!L1469</f>
        <v>0</v>
      </c>
      <c r="AM2934" s="112">
        <f>'Demand Input MP'!M1469</f>
        <v>0</v>
      </c>
      <c r="AN2934" s="112">
        <f>'Demand Input MP'!N1469</f>
        <v>0</v>
      </c>
      <c r="AQ2934" t="str">
        <f>AQ2928</f>
        <v/>
      </c>
    </row>
    <row r="2935" spans="1:43" ht="14.25" customHeight="1" x14ac:dyDescent="0.25">
      <c r="A2935" s="1"/>
      <c r="B2935" s="122"/>
      <c r="C2935" s="122"/>
      <c r="D2935" s="122"/>
      <c r="E2935" s="122"/>
      <c r="F2935" s="122"/>
      <c r="G2935" s="122"/>
      <c r="H2935" s="122"/>
      <c r="I2935" s="122"/>
      <c r="J2935" s="122"/>
      <c r="K2935" s="122"/>
      <c r="L2935" s="122"/>
      <c r="M2935" s="122"/>
      <c r="N2935" s="122"/>
      <c r="O2935" s="122"/>
      <c r="P2935" s="122"/>
      <c r="Q2935" s="122"/>
      <c r="R2935" s="122"/>
      <c r="S2935" s="122"/>
      <c r="T2935" s="122"/>
      <c r="U2935" s="122"/>
      <c r="V2935" s="124" t="s">
        <v>91</v>
      </c>
      <c r="W2935" s="125">
        <f>IFERROR(IF(SUM('Run Rate History'!E296:AD296)&gt;0,(SUMPRODUCT((B2930:AA2930&gt;=PERCENTILE(B2930:AA2930,0.1))*(B2930:AA2930&lt;=PERCENTILE(B2930:AA2930,0.9))*B2930:AA2930)+SUMPRODUCT(('Run Rate History'!E296:AD296&gt;=PERCENTILE(B2930:AA2930,0.1))*('Run Rate History'!E296:AD296&lt;=PERCENTILE(B2930:AA2930,0.9))*'Run Rate History'!E296:AD296))/(SUMPRODUCT((B2930:AA2930&gt;=PERCENTILE(B2930:AA2930,0.1))*(B2930:AA2930&lt;=PERCENTILE(B2930:AA2930,0.9))*1)+SUMPRODUCT(('Run Rate History'!E296:AD296&gt;=PERCENTILE(B2930:AA2930,0.1))*('Run Rate History'!E296:AD296&lt;=PERCENTILE(B2930:AA2930,0.9))*1)),TRIMMEAN(B2930:AA2930,0.15)),0)</f>
        <v>23.25</v>
      </c>
      <c r="X2935" s="126" t="s">
        <v>1172</v>
      </c>
      <c r="Y2935" s="127">
        <f>SUM(B2930:AA2930)/26</f>
        <v>30.346153846153847</v>
      </c>
      <c r="Z2935" s="128"/>
      <c r="AA2935" s="112" t="s">
        <v>1173</v>
      </c>
      <c r="AB2935" s="113">
        <f>'Demand Input MP'!B1468</f>
        <v>0</v>
      </c>
      <c r="AC2935" s="112">
        <f>'Demand Input MP'!C1468</f>
        <v>0</v>
      </c>
      <c r="AD2935" s="112">
        <f>'Demand Input MP'!D1468</f>
        <v>0</v>
      </c>
      <c r="AE2935" s="112">
        <f>'Demand Input MP'!E1468</f>
        <v>0</v>
      </c>
      <c r="AF2935" s="112">
        <f>'Demand Input MP'!F1468</f>
        <v>0</v>
      </c>
      <c r="AG2935" s="112">
        <f>'Demand Input MP'!G1468</f>
        <v>0</v>
      </c>
      <c r="AH2935" s="112">
        <f>'Demand Input MP'!H1468</f>
        <v>0</v>
      </c>
      <c r="AI2935" s="112">
        <f>'Demand Input MP'!I1468</f>
        <v>0</v>
      </c>
      <c r="AJ2935" s="112">
        <f>'Demand Input MP'!J1468</f>
        <v>0</v>
      </c>
      <c r="AK2935" s="112">
        <f>'Demand Input MP'!K1468</f>
        <v>0</v>
      </c>
      <c r="AL2935" s="112">
        <f>'Demand Input MP'!L1468</f>
        <v>0</v>
      </c>
      <c r="AM2935" s="112">
        <f>'Demand Input MP'!M1468</f>
        <v>0</v>
      </c>
      <c r="AN2935" s="112">
        <f>'Demand Input MP'!N1468</f>
        <v>0</v>
      </c>
      <c r="AQ2935" t="str">
        <f>AQ2928</f>
        <v/>
      </c>
    </row>
    <row r="2936" spans="1:43" ht="14.25" customHeight="1" x14ac:dyDescent="0.25">
      <c r="A2936" s="1"/>
      <c r="B2936" s="122"/>
      <c r="C2936" s="122"/>
      <c r="D2936" s="122"/>
      <c r="E2936" s="122"/>
      <c r="F2936" s="122"/>
      <c r="G2936" s="122"/>
      <c r="H2936" s="122"/>
      <c r="I2936" s="122"/>
      <c r="J2936" s="122"/>
      <c r="K2936" s="122"/>
      <c r="L2936" s="122"/>
      <c r="M2936" s="122"/>
      <c r="N2936" s="122"/>
      <c r="O2936" s="122"/>
      <c r="P2936" s="122"/>
      <c r="Q2936" s="122"/>
      <c r="R2936" s="122"/>
      <c r="S2936" s="122"/>
      <c r="T2936" s="122"/>
      <c r="U2936" s="122"/>
      <c r="V2936" s="124" t="s">
        <v>94</v>
      </c>
      <c r="W2936" s="125">
        <f>IFERROR((1*MIN(MAX(X2930,0.5*IF(SUM('Run Rate History'!E296:AD296)&gt;0,(MEDIAN(IF(B2930:AA2930&gt;0,B2930:AA2930))+MEDIAN(IF('Run Rate History'!E296:AD296&gt;0,'Run Rate History'!E296:AD296)))/2,MEDIAN(IF(B2930:AA2930&gt;0,B2930:AA2930)))),2*IF(SUM('Run Rate History'!E296:AD296)&gt;0,(MEDIAN(IF(B2930:AA2930&gt;0,B2930:AA2930))+MEDIAN(IF('Run Rate History'!E296:AD296&gt;0,'Run Rate History'!E296:AD296)))/2,MEDIAN(IF(B2930:AA2930&gt;0,B2930:AA2930))))+2*MIN(MAX(Y2930,0.5*IF(SUM('Run Rate History'!E296:AD296)&gt;0,(MEDIAN(IF(B2930:AA2930&gt;0,B2930:AA2930))+MEDIAN(IF('Run Rate History'!E296:AD296&gt;0,'Run Rate History'!E296:AD296)))/2,MEDIAN(IF(B2930:AA2930&gt;0,B2930:AA2930)))),2*IF(SUM('Run Rate History'!E296:AD296)&gt;0,(MEDIAN(IF(B2930:AA2930&gt;0,B2930:AA2930))+MEDIAN(IF('Run Rate History'!E296:AD296&gt;0,'Run Rate History'!E296:AD296)))/2,MEDIAN(IF(B2930:AA2930&gt;0,B2930:AA2930))))+3*MIN(MAX(Z2930,0.5*IF(SUM('Run Rate History'!E296:AD296)&gt;0,(MEDIAN(IF(B2930:AA2930&gt;0,B2930:AA2930))+MEDIAN(IF('Run Rate History'!E296:AD296&gt;0,'Run Rate History'!E296:AD296)))/2,MEDIAN(IF(B2930:AA2930&gt;0,B2930:AA2930)))),2*IF(SUM('Run Rate History'!E296:AD296)&gt;0,(MEDIAN(IF(B2930:AA2930&gt;0,B2930:AA2930))+MEDIAN(IF('Run Rate History'!E296:AD296&gt;0,'Run Rate History'!E296:AD296)))/2,MEDIAN(IF(B2930:AA2930&gt;0,B2930:AA2930))))+4*MIN(MAX(AA2930,0.5*IF(SUM('Run Rate History'!E296:AD296)&gt;0,(MEDIAN(IF(B2930:AA2930&gt;0,B2930:AA2930))+MEDIAN(IF('Run Rate History'!E296:AD296&gt;0,'Run Rate History'!E296:AD296)))/2,MEDIAN(IF(B2930:AA2930&gt;0,B2930:AA2930)))),2*IF(SUM('Run Rate History'!E296:AD296)&gt;0,(MEDIAN(IF(B2930:AA2930&gt;0,B2930:AA2930))+MEDIAN(IF('Run Rate History'!E296:AD296&gt;0,'Run Rate History'!E296:AD296)))/2,MEDIAN(IF(B2930:AA2930&gt;0,B2930:AA2930)))))/10,0)</f>
        <v>0</v>
      </c>
      <c r="X2936" s="129" t="s">
        <v>1174</v>
      </c>
      <c r="Y2936" s="130">
        <f>IFERROR(VLOOKUP(A2928,'Stanje zaliha'!A:E,5,FALSE()),0)</f>
        <v>1</v>
      </c>
      <c r="Z2936" s="131"/>
      <c r="AA2936" s="113" t="s">
        <v>1175</v>
      </c>
      <c r="AB2936" s="118">
        <f t="shared" ref="AB2936:AN2936" si="584">SUM(AB2932:AB2935)</f>
        <v>0</v>
      </c>
      <c r="AC2936" s="118">
        <f t="shared" si="584"/>
        <v>0</v>
      </c>
      <c r="AD2936" s="118">
        <f t="shared" si="584"/>
        <v>0</v>
      </c>
      <c r="AE2936" s="118">
        <f t="shared" si="584"/>
        <v>0</v>
      </c>
      <c r="AF2936" s="118">
        <f t="shared" si="584"/>
        <v>0</v>
      </c>
      <c r="AG2936" s="118">
        <f t="shared" si="584"/>
        <v>0</v>
      </c>
      <c r="AH2936" s="118">
        <f t="shared" si="584"/>
        <v>0</v>
      </c>
      <c r="AI2936" s="118">
        <f t="shared" si="584"/>
        <v>0</v>
      </c>
      <c r="AJ2936" s="118">
        <f t="shared" si="584"/>
        <v>0</v>
      </c>
      <c r="AK2936" s="118">
        <f t="shared" si="584"/>
        <v>0</v>
      </c>
      <c r="AL2936" s="118">
        <f t="shared" si="584"/>
        <v>0</v>
      </c>
      <c r="AM2936" s="118">
        <f t="shared" si="584"/>
        <v>0</v>
      </c>
      <c r="AN2936" s="118">
        <f t="shared" si="584"/>
        <v>0</v>
      </c>
      <c r="AQ2936" t="str">
        <f>AQ2928</f>
        <v/>
      </c>
    </row>
    <row r="2937" spans="1:43" ht="14.25" customHeight="1" x14ac:dyDescent="0.25">
      <c r="A2937" s="1"/>
      <c r="B2937" s="122"/>
      <c r="C2937" s="122"/>
      <c r="D2937" s="122"/>
      <c r="E2937" s="122"/>
      <c r="F2937" s="122"/>
      <c r="G2937" s="122"/>
      <c r="H2937" s="122"/>
      <c r="I2937" s="122"/>
      <c r="J2937" s="122"/>
      <c r="K2937" s="122"/>
      <c r="L2937" s="122"/>
      <c r="M2937" s="122"/>
      <c r="N2937" s="122"/>
      <c r="O2937" s="122"/>
      <c r="P2937" s="122"/>
      <c r="Q2937" s="122"/>
      <c r="R2937" s="122"/>
      <c r="S2937" s="122"/>
      <c r="T2937" s="122"/>
      <c r="U2937" s="122"/>
      <c r="V2937" s="124" t="s">
        <v>95</v>
      </c>
      <c r="W2937" s="125">
        <f>IFERROR(0.6*W2936+0.4*W2935,0)</f>
        <v>9.3000000000000007</v>
      </c>
      <c r="X2937" s="132" t="s">
        <v>1176</v>
      </c>
      <c r="Y2937" s="133">
        <f>IFERROR(SUMIF('Popis poslanih narudžbi'!A:A,A2928,'Popis poslanih narudžbi'!C:C),0)</f>
        <v>0</v>
      </c>
      <c r="Z2937" s="131"/>
      <c r="AA2937" s="134" t="s">
        <v>1177</v>
      </c>
      <c r="AB2937" s="118">
        <f t="shared" ref="AB2937:AN2937" si="585">AB2930+AB2936</f>
        <v>61</v>
      </c>
      <c r="AC2937" s="118">
        <f t="shared" si="585"/>
        <v>61</v>
      </c>
      <c r="AD2937" s="118">
        <f t="shared" si="585"/>
        <v>61</v>
      </c>
      <c r="AE2937" s="118">
        <f t="shared" si="585"/>
        <v>61</v>
      </c>
      <c r="AF2937" s="118">
        <f t="shared" si="585"/>
        <v>61</v>
      </c>
      <c r="AG2937" s="118">
        <f t="shared" si="585"/>
        <v>61</v>
      </c>
      <c r="AH2937" s="118">
        <f t="shared" si="585"/>
        <v>61</v>
      </c>
      <c r="AI2937" s="118">
        <f t="shared" si="585"/>
        <v>61</v>
      </c>
      <c r="AJ2937" s="118">
        <f t="shared" si="585"/>
        <v>61</v>
      </c>
      <c r="AK2937" s="118">
        <f t="shared" si="585"/>
        <v>61</v>
      </c>
      <c r="AL2937" s="118">
        <f t="shared" si="585"/>
        <v>61</v>
      </c>
      <c r="AM2937" s="118">
        <f t="shared" si="585"/>
        <v>61</v>
      </c>
      <c r="AN2937" s="118">
        <f t="shared" si="585"/>
        <v>61</v>
      </c>
      <c r="AQ2937" t="str">
        <f>AQ2928</f>
        <v/>
      </c>
    </row>
    <row r="2938" spans="1:43" ht="14.25" customHeight="1" x14ac:dyDescent="0.25">
      <c r="A2938" s="107" t="str">
        <f>'Run Rate'!A297</f>
        <v>POL12898</v>
      </c>
      <c r="B2938" s="135" t="str">
        <f>'Run Rate'!B297</f>
        <v>Polleo Tibetan Shilajit Mumyo 60 caps</v>
      </c>
      <c r="C2938" s="135" t="str">
        <f>'Run Rate'!C297</f>
        <v>SPORTSKA PREHRANA</v>
      </c>
      <c r="D2938" s="135" t="str">
        <f>'Run Rate'!D297</f>
        <v>02 SILVER</v>
      </c>
      <c r="E2938" s="122"/>
      <c r="F2938" s="122"/>
      <c r="G2938" s="122"/>
      <c r="H2938" s="122"/>
      <c r="I2938" s="122"/>
      <c r="J2938" s="122"/>
      <c r="K2938" s="122"/>
      <c r="L2938" s="122"/>
      <c r="M2938" s="122"/>
      <c r="N2938" s="122"/>
      <c r="O2938" s="122"/>
      <c r="P2938" s="122"/>
      <c r="Q2938" s="122"/>
      <c r="R2938" s="122"/>
      <c r="S2938" s="122"/>
      <c r="T2938" s="122"/>
      <c r="U2938" s="122"/>
      <c r="V2938" s="122"/>
      <c r="W2938" s="122"/>
      <c r="X2938" s="122"/>
      <c r="Y2938" s="122"/>
      <c r="Z2938" s="122"/>
      <c r="AA2938" s="122"/>
      <c r="AB2938" s="122"/>
      <c r="AC2938" s="122"/>
      <c r="AD2938" s="122"/>
      <c r="AE2938" s="122"/>
      <c r="AF2938" s="122"/>
      <c r="AG2938" s="122"/>
      <c r="AH2938" s="122"/>
      <c r="AI2938" s="122"/>
      <c r="AJ2938" s="122"/>
      <c r="AK2938" s="122"/>
      <c r="AL2938" s="122"/>
      <c r="AM2938" s="122"/>
      <c r="AN2938" s="122"/>
      <c r="AQ2938" t="str">
        <f>IF(AND(OR($B$1="ALL",$B$1=C2938),OR($E$1="ALL",$E$1=D2938),OR($B$2="ALL",$B$2=A2938),OR($E$2="ALL",IFERROR(SEARCH($E$2,B2938),0)&gt;0)),"MATCH","")</f>
        <v/>
      </c>
    </row>
    <row r="2939" spans="1:43" ht="14.25" customHeight="1" x14ac:dyDescent="0.25">
      <c r="A2939" s="108" t="s">
        <v>1137</v>
      </c>
      <c r="B2939" s="136" t="s">
        <v>1138</v>
      </c>
      <c r="C2939" s="136" t="s">
        <v>1139</v>
      </c>
      <c r="D2939" s="136" t="s">
        <v>1140</v>
      </c>
      <c r="E2939" s="136" t="s">
        <v>1141</v>
      </c>
      <c r="F2939" s="136" t="s">
        <v>1142</v>
      </c>
      <c r="G2939" s="136" t="s">
        <v>1143</v>
      </c>
      <c r="H2939" s="136" t="s">
        <v>1144</v>
      </c>
      <c r="I2939" s="136" t="s">
        <v>1145</v>
      </c>
      <c r="J2939" s="136" t="s">
        <v>1146</v>
      </c>
      <c r="K2939" s="136" t="s">
        <v>1147</v>
      </c>
      <c r="L2939" s="136" t="s">
        <v>1148</v>
      </c>
      <c r="M2939" s="136" t="s">
        <v>1149</v>
      </c>
      <c r="N2939" s="136" t="s">
        <v>1150</v>
      </c>
      <c r="O2939" s="136" t="s">
        <v>1151</v>
      </c>
      <c r="P2939" s="136" t="s">
        <v>1152</v>
      </c>
      <c r="Q2939" s="136" t="s">
        <v>1153</v>
      </c>
      <c r="R2939" s="136" t="s">
        <v>1154</v>
      </c>
      <c r="S2939" s="136" t="s">
        <v>1155</v>
      </c>
      <c r="T2939" s="136" t="s">
        <v>1156</v>
      </c>
      <c r="U2939" s="136" t="s">
        <v>1157</v>
      </c>
      <c r="V2939" s="136" t="s">
        <v>1158</v>
      </c>
      <c r="W2939" s="136" t="s">
        <v>1159</v>
      </c>
      <c r="X2939" s="136" t="s">
        <v>1160</v>
      </c>
      <c r="Y2939" s="136" t="s">
        <v>1161</v>
      </c>
      <c r="Z2939" s="136" t="s">
        <v>1162</v>
      </c>
      <c r="AA2939" s="136" t="s">
        <v>1163</v>
      </c>
      <c r="AB2939" s="137" t="s">
        <v>156</v>
      </c>
      <c r="AC2939" s="137" t="s">
        <v>157</v>
      </c>
      <c r="AD2939" s="137" t="s">
        <v>158</v>
      </c>
      <c r="AE2939" s="137" t="s">
        <v>139</v>
      </c>
      <c r="AF2939" s="138" t="s">
        <v>140</v>
      </c>
      <c r="AG2939" s="138" t="s">
        <v>141</v>
      </c>
      <c r="AH2939" s="138" t="s">
        <v>142</v>
      </c>
      <c r="AI2939" s="138" t="s">
        <v>143</v>
      </c>
      <c r="AJ2939" s="139" t="s">
        <v>144</v>
      </c>
      <c r="AK2939" s="139" t="s">
        <v>145</v>
      </c>
      <c r="AL2939" s="139" t="s">
        <v>146</v>
      </c>
      <c r="AM2939" s="140" t="s">
        <v>147</v>
      </c>
      <c r="AN2939" s="140" t="s">
        <v>148</v>
      </c>
      <c r="AQ2939" t="str">
        <f>AQ2938</f>
        <v/>
      </c>
    </row>
    <row r="2940" spans="1:43" ht="14.25" customHeight="1" x14ac:dyDescent="0.25">
      <c r="A2940" s="99" t="s">
        <v>1164</v>
      </c>
      <c r="B2940" s="112">
        <f>'Run Rate'!E297</f>
        <v>0</v>
      </c>
      <c r="C2940" s="112">
        <f>'Run Rate'!F297</f>
        <v>0</v>
      </c>
      <c r="D2940" s="112">
        <f>'Run Rate'!G297</f>
        <v>0</v>
      </c>
      <c r="E2940" s="112">
        <f>'Run Rate'!H297</f>
        <v>0</v>
      </c>
      <c r="F2940" s="112">
        <f>'Run Rate'!I297</f>
        <v>0</v>
      </c>
      <c r="G2940" s="112">
        <f>'Run Rate'!J297</f>
        <v>0</v>
      </c>
      <c r="H2940" s="112">
        <f>'Run Rate'!K297</f>
        <v>0</v>
      </c>
      <c r="I2940" s="112">
        <f>'Run Rate'!L297</f>
        <v>0</v>
      </c>
      <c r="J2940" s="112">
        <f>'Run Rate'!M297</f>
        <v>0</v>
      </c>
      <c r="K2940" s="112">
        <f>'Run Rate'!N297</f>
        <v>0</v>
      </c>
      <c r="L2940" s="112">
        <f>'Run Rate'!O297</f>
        <v>0</v>
      </c>
      <c r="M2940" s="112">
        <f>'Run Rate'!P297</f>
        <v>0</v>
      </c>
      <c r="N2940" s="112">
        <f>'Run Rate'!Q297</f>
        <v>0</v>
      </c>
      <c r="O2940" s="112">
        <f>'Run Rate'!R297</f>
        <v>0</v>
      </c>
      <c r="P2940" s="112">
        <f>'Run Rate'!S297</f>
        <v>0</v>
      </c>
      <c r="Q2940" s="112">
        <f>'Run Rate'!T297</f>
        <v>0</v>
      </c>
      <c r="R2940" s="112">
        <f>'Run Rate'!U297</f>
        <v>0</v>
      </c>
      <c r="S2940" s="112">
        <f>'Run Rate'!V297</f>
        <v>0</v>
      </c>
      <c r="T2940" s="112">
        <f>'Run Rate'!W297</f>
        <v>0</v>
      </c>
      <c r="U2940" s="112">
        <f>'Run Rate'!X297</f>
        <v>0</v>
      </c>
      <c r="V2940" s="112">
        <f>'Run Rate'!Y297</f>
        <v>3</v>
      </c>
      <c r="W2940" s="112">
        <f>'Run Rate'!Z297</f>
        <v>17</v>
      </c>
      <c r="X2940" s="112">
        <f>'Run Rate'!AA297</f>
        <v>21</v>
      </c>
      <c r="Y2940" s="112">
        <f>'Run Rate'!AB297</f>
        <v>17</v>
      </c>
      <c r="Z2940" s="112">
        <f>'Run Rate'!AC297</f>
        <v>30</v>
      </c>
      <c r="AA2940" s="112">
        <f>'Run Rate'!AD297</f>
        <v>28</v>
      </c>
      <c r="AB2940" s="113">
        <v>33</v>
      </c>
      <c r="AC2940" s="112">
        <v>35</v>
      </c>
      <c r="AD2940" s="112">
        <v>38</v>
      </c>
      <c r="AE2940" s="112">
        <v>40</v>
      </c>
      <c r="AF2940" s="112">
        <v>42</v>
      </c>
      <c r="AG2940" s="112">
        <v>43</v>
      </c>
      <c r="AH2940" s="112">
        <v>44</v>
      </c>
      <c r="AI2940" s="112">
        <v>45</v>
      </c>
      <c r="AJ2940" s="112">
        <v>46</v>
      </c>
      <c r="AK2940" s="112">
        <v>47</v>
      </c>
      <c r="AL2940" s="112">
        <v>48</v>
      </c>
      <c r="AM2940" s="112">
        <v>48</v>
      </c>
      <c r="AN2940" s="112">
        <v>49</v>
      </c>
      <c r="AQ2940" t="str">
        <f>AQ2938</f>
        <v/>
      </c>
    </row>
    <row r="2941" spans="1:43" ht="14.25" customHeight="1" x14ac:dyDescent="0.25">
      <c r="A2941" s="99" t="s">
        <v>1165</v>
      </c>
      <c r="B2941" s="114"/>
      <c r="C2941" s="114"/>
      <c r="D2941" s="114"/>
      <c r="E2941" s="114"/>
      <c r="F2941" s="114"/>
      <c r="G2941" s="114"/>
      <c r="H2941" s="114"/>
      <c r="I2941" s="114"/>
      <c r="J2941" s="114"/>
      <c r="K2941" s="114"/>
      <c r="L2941" s="114"/>
      <c r="M2941" s="114"/>
      <c r="N2941" s="114"/>
      <c r="O2941" s="114"/>
      <c r="P2941" s="114"/>
      <c r="Q2941" s="114"/>
      <c r="R2941" s="114"/>
      <c r="S2941" s="114"/>
      <c r="T2941" s="114"/>
      <c r="U2941" s="114"/>
      <c r="V2941" s="114"/>
      <c r="W2941" s="115"/>
      <c r="X2941" s="115"/>
      <c r="Y2941" s="115"/>
      <c r="Z2941" s="115"/>
      <c r="AA2941" s="112" t="s">
        <v>1166</v>
      </c>
      <c r="AB2941" s="113"/>
      <c r="AC2941" s="112"/>
      <c r="AD2941" s="112"/>
      <c r="AE2941" s="112"/>
      <c r="AF2941" s="112"/>
      <c r="AG2941" s="112"/>
      <c r="AH2941" s="112"/>
      <c r="AI2941" s="112"/>
      <c r="AJ2941" s="112"/>
      <c r="AK2941" s="112"/>
      <c r="AL2941" s="112"/>
      <c r="AM2941" s="112"/>
      <c r="AN2941" s="112"/>
      <c r="AQ2941" t="str">
        <f>AQ2938</f>
        <v/>
      </c>
    </row>
    <row r="2942" spans="1:43" ht="14.25" customHeight="1" x14ac:dyDescent="0.25">
      <c r="A2942" s="99" t="s">
        <v>1167</v>
      </c>
      <c r="B2942" s="114"/>
      <c r="C2942" s="114"/>
      <c r="D2942" s="114"/>
      <c r="E2942" s="114"/>
      <c r="F2942" s="114"/>
      <c r="G2942" s="114"/>
      <c r="H2942" s="114"/>
      <c r="I2942" s="114"/>
      <c r="J2942" s="114"/>
      <c r="K2942" s="114"/>
      <c r="L2942" s="114"/>
      <c r="M2942" s="114"/>
      <c r="N2942" s="114"/>
      <c r="O2942" s="114"/>
      <c r="P2942" s="114"/>
      <c r="Q2942" s="114"/>
      <c r="R2942" s="114"/>
      <c r="S2942" s="114"/>
      <c r="T2942" s="114"/>
      <c r="U2942" s="114"/>
      <c r="V2942" s="114"/>
      <c r="W2942" s="115"/>
      <c r="X2942" s="116"/>
      <c r="Y2942" s="117"/>
      <c r="Z2942" s="115"/>
      <c r="AA2942" s="112" t="s">
        <v>1168</v>
      </c>
      <c r="AB2942" s="113">
        <f>'Demand Input VP'!B1474</f>
        <v>0</v>
      </c>
      <c r="AC2942" s="112">
        <f>'Demand Input VP'!C1474</f>
        <v>0</v>
      </c>
      <c r="AD2942" s="112">
        <f>'Demand Input VP'!D1474</f>
        <v>0</v>
      </c>
      <c r="AE2942" s="112">
        <f>'Demand Input VP'!E1474</f>
        <v>0</v>
      </c>
      <c r="AF2942" s="112">
        <f>'Demand Input VP'!F1474</f>
        <v>0</v>
      </c>
      <c r="AG2942" s="112">
        <f>'Demand Input VP'!G1474</f>
        <v>0</v>
      </c>
      <c r="AH2942" s="112">
        <f>'Demand Input VP'!H1474</f>
        <v>0</v>
      </c>
      <c r="AI2942" s="112">
        <f>'Demand Input VP'!I1474</f>
        <v>0</v>
      </c>
      <c r="AJ2942" s="112">
        <f>'Demand Input VP'!J1474</f>
        <v>0</v>
      </c>
      <c r="AK2942" s="112">
        <f>'Demand Input VP'!K1474</f>
        <v>0</v>
      </c>
      <c r="AL2942" s="112">
        <f>'Demand Input VP'!L1474</f>
        <v>0</v>
      </c>
      <c r="AM2942" s="112">
        <f>'Demand Input VP'!M1474</f>
        <v>0</v>
      </c>
      <c r="AN2942" s="112">
        <f>'Demand Input VP'!N1474</f>
        <v>0</v>
      </c>
      <c r="AQ2942" t="str">
        <f>AQ2938</f>
        <v/>
      </c>
    </row>
    <row r="2943" spans="1:43" ht="14.25" customHeight="1" x14ac:dyDescent="0.25">
      <c r="A2943" s="99" t="s">
        <v>1169</v>
      </c>
      <c r="B2943" s="118"/>
      <c r="C2943" s="118"/>
      <c r="D2943" s="118"/>
      <c r="E2943" s="118"/>
      <c r="F2943" s="118"/>
      <c r="G2943" s="118"/>
      <c r="H2943" s="118"/>
      <c r="I2943" s="118"/>
      <c r="J2943" s="118"/>
      <c r="K2943" s="118"/>
      <c r="L2943" s="118"/>
      <c r="M2943" s="118"/>
      <c r="N2943" s="118"/>
      <c r="O2943" s="118"/>
      <c r="P2943" s="118"/>
      <c r="Q2943" s="118"/>
      <c r="R2943" s="118"/>
      <c r="S2943" s="118"/>
      <c r="T2943" s="118"/>
      <c r="U2943" s="118"/>
      <c r="V2943" s="118"/>
      <c r="W2943" s="115"/>
      <c r="X2943" s="116"/>
      <c r="Y2943" s="117"/>
      <c r="Z2943" s="119"/>
      <c r="AA2943" s="120" t="s">
        <v>1170</v>
      </c>
      <c r="AB2943" s="121">
        <f>'Demand Input VP'!B1473</f>
        <v>0</v>
      </c>
      <c r="AC2943" s="120">
        <f>'Demand Input VP'!C1473</f>
        <v>0</v>
      </c>
      <c r="AD2943" s="120">
        <f>'Demand Input VP'!D1473</f>
        <v>0</v>
      </c>
      <c r="AE2943" s="120">
        <f>'Demand Input VP'!E1473</f>
        <v>0</v>
      </c>
      <c r="AF2943" s="120">
        <f>'Demand Input VP'!F1473</f>
        <v>0</v>
      </c>
      <c r="AG2943" s="120">
        <f>'Demand Input VP'!G1473</f>
        <v>0</v>
      </c>
      <c r="AH2943" s="120">
        <f>'Demand Input VP'!H1473</f>
        <v>0</v>
      </c>
      <c r="AI2943" s="120">
        <f>'Demand Input VP'!I1473</f>
        <v>0</v>
      </c>
      <c r="AJ2943" s="120">
        <f>'Demand Input VP'!J1473</f>
        <v>0</v>
      </c>
      <c r="AK2943" s="120">
        <f>'Demand Input VP'!K1473</f>
        <v>0</v>
      </c>
      <c r="AL2943" s="120">
        <f>'Demand Input VP'!L1473</f>
        <v>0</v>
      </c>
      <c r="AM2943" s="120">
        <f>'Demand Input VP'!M1473</f>
        <v>0</v>
      </c>
      <c r="AN2943" s="120">
        <f>'Demand Input VP'!N1473</f>
        <v>0</v>
      </c>
      <c r="AQ2943" t="str">
        <f>AQ2938</f>
        <v/>
      </c>
    </row>
    <row r="2944" spans="1:43" ht="14.25" customHeight="1" x14ac:dyDescent="0.25">
      <c r="A2944" s="1"/>
      <c r="B2944" s="122"/>
      <c r="C2944" s="122"/>
      <c r="D2944" s="122"/>
      <c r="E2944" s="122"/>
      <c r="F2944" s="122"/>
      <c r="G2944" s="122"/>
      <c r="H2944" s="122"/>
      <c r="I2944" s="122"/>
      <c r="J2944" s="122"/>
      <c r="K2944" s="122"/>
      <c r="L2944" s="122"/>
      <c r="M2944" s="122"/>
      <c r="N2944" s="122"/>
      <c r="O2944" s="122"/>
      <c r="P2944" s="122"/>
      <c r="Q2944" s="122"/>
      <c r="R2944" s="122"/>
      <c r="S2944" s="122"/>
      <c r="T2944" s="122"/>
      <c r="U2944" s="122"/>
      <c r="V2944" s="122"/>
      <c r="W2944" s="123"/>
      <c r="X2944" s="116"/>
      <c r="Y2944" s="117"/>
      <c r="Z2944" s="123"/>
      <c r="AA2944" s="112" t="s">
        <v>1171</v>
      </c>
      <c r="AB2944" s="113">
        <f>'Demand Input MP'!B1474</f>
        <v>0</v>
      </c>
      <c r="AC2944" s="112">
        <f>'Demand Input MP'!C1474</f>
        <v>0</v>
      </c>
      <c r="AD2944" s="112">
        <f>'Demand Input MP'!D1474</f>
        <v>0</v>
      </c>
      <c r="AE2944" s="112">
        <f>'Demand Input MP'!E1474</f>
        <v>0</v>
      </c>
      <c r="AF2944" s="112">
        <f>'Demand Input MP'!F1474</f>
        <v>0</v>
      </c>
      <c r="AG2944" s="112">
        <f>'Demand Input MP'!G1474</f>
        <v>0</v>
      </c>
      <c r="AH2944" s="112">
        <f>'Demand Input MP'!H1474</f>
        <v>0</v>
      </c>
      <c r="AI2944" s="112">
        <f>'Demand Input MP'!I1474</f>
        <v>0</v>
      </c>
      <c r="AJ2944" s="112">
        <f>'Demand Input MP'!J1474</f>
        <v>0</v>
      </c>
      <c r="AK2944" s="112">
        <f>'Demand Input MP'!K1474</f>
        <v>0</v>
      </c>
      <c r="AL2944" s="112">
        <f>'Demand Input MP'!L1474</f>
        <v>0</v>
      </c>
      <c r="AM2944" s="112">
        <f>'Demand Input MP'!M1474</f>
        <v>0</v>
      </c>
      <c r="AN2944" s="112">
        <f>'Demand Input MP'!N1474</f>
        <v>0</v>
      </c>
      <c r="AQ2944" t="str">
        <f>AQ2938</f>
        <v/>
      </c>
    </row>
    <row r="2945" spans="1:43" ht="14.25" customHeight="1" x14ac:dyDescent="0.25">
      <c r="A2945" s="1"/>
      <c r="B2945" s="122"/>
      <c r="C2945" s="122"/>
      <c r="D2945" s="122"/>
      <c r="E2945" s="122"/>
      <c r="F2945" s="122"/>
      <c r="G2945" s="122"/>
      <c r="H2945" s="122"/>
      <c r="I2945" s="122"/>
      <c r="J2945" s="122"/>
      <c r="K2945" s="122"/>
      <c r="L2945" s="122"/>
      <c r="M2945" s="122"/>
      <c r="N2945" s="122"/>
      <c r="O2945" s="122"/>
      <c r="P2945" s="122"/>
      <c r="Q2945" s="122"/>
      <c r="R2945" s="122"/>
      <c r="S2945" s="122"/>
      <c r="T2945" s="122"/>
      <c r="U2945" s="122"/>
      <c r="V2945" s="124" t="s">
        <v>91</v>
      </c>
      <c r="W2945" s="125">
        <f>IFERROR(IF(SUM('Run Rate History'!E297:AD297)&gt;0,(SUMPRODUCT((B2940:AA2940&gt;=PERCENTILE(B2940:AA2940,0.1))*(B2940:AA2940&lt;=PERCENTILE(B2940:AA2940,0.9))*B2940:AA2940)+SUMPRODUCT(('Run Rate History'!E297:AD297&gt;=PERCENTILE(B2940:AA2940,0.1))*('Run Rate History'!E297:AD297&lt;=PERCENTILE(B2940:AA2940,0.9))*'Run Rate History'!E297:AD297))/(SUMPRODUCT((B2940:AA2940&gt;=PERCENTILE(B2940:AA2940,0.1))*(B2940:AA2940&lt;=PERCENTILE(B2940:AA2940,0.9))*1)+SUMPRODUCT(('Run Rate History'!E297:AD297&gt;=PERCENTILE(B2940:AA2940,0.1))*('Run Rate History'!E297:AD297&lt;=PERCENTILE(B2940:AA2940,0.9))*1)),TRIMMEAN(B2940:AA2940,0.15)),0)</f>
        <v>3.5833333333333335</v>
      </c>
      <c r="X2945" s="126" t="s">
        <v>1172</v>
      </c>
      <c r="Y2945" s="127">
        <f>SUM(B2940:AA2940)/26</f>
        <v>4.4615384615384617</v>
      </c>
      <c r="Z2945" s="128"/>
      <c r="AA2945" s="112" t="s">
        <v>1173</v>
      </c>
      <c r="AB2945" s="113">
        <f>'Demand Input MP'!B1473</f>
        <v>0</v>
      </c>
      <c r="AC2945" s="112">
        <f>'Demand Input MP'!C1473</f>
        <v>0</v>
      </c>
      <c r="AD2945" s="112">
        <f>'Demand Input MP'!D1473</f>
        <v>0</v>
      </c>
      <c r="AE2945" s="112">
        <f>'Demand Input MP'!E1473</f>
        <v>0</v>
      </c>
      <c r="AF2945" s="112">
        <f>'Demand Input MP'!F1473</f>
        <v>0</v>
      </c>
      <c r="AG2945" s="112">
        <f>'Demand Input MP'!G1473</f>
        <v>0</v>
      </c>
      <c r="AH2945" s="112">
        <f>'Demand Input MP'!H1473</f>
        <v>0</v>
      </c>
      <c r="AI2945" s="112">
        <f>'Demand Input MP'!I1473</f>
        <v>0</v>
      </c>
      <c r="AJ2945" s="112">
        <f>'Demand Input MP'!J1473</f>
        <v>0</v>
      </c>
      <c r="AK2945" s="112">
        <f>'Demand Input MP'!K1473</f>
        <v>0</v>
      </c>
      <c r="AL2945" s="112">
        <f>'Demand Input MP'!L1473</f>
        <v>0</v>
      </c>
      <c r="AM2945" s="112">
        <f>'Demand Input MP'!M1473</f>
        <v>0</v>
      </c>
      <c r="AN2945" s="112">
        <f>'Demand Input MP'!N1473</f>
        <v>0</v>
      </c>
      <c r="AQ2945" t="str">
        <f>AQ2938</f>
        <v/>
      </c>
    </row>
    <row r="2946" spans="1:43" ht="14.25" customHeight="1" x14ac:dyDescent="0.25">
      <c r="A2946" s="1"/>
      <c r="B2946" s="122"/>
      <c r="C2946" s="122"/>
      <c r="D2946" s="122"/>
      <c r="E2946" s="122"/>
      <c r="F2946" s="122"/>
      <c r="G2946" s="122"/>
      <c r="H2946" s="122"/>
      <c r="I2946" s="122"/>
      <c r="J2946" s="122"/>
      <c r="K2946" s="122"/>
      <c r="L2946" s="122"/>
      <c r="M2946" s="122"/>
      <c r="N2946" s="122"/>
      <c r="O2946" s="122"/>
      <c r="P2946" s="122"/>
      <c r="Q2946" s="122"/>
      <c r="R2946" s="122"/>
      <c r="S2946" s="122"/>
      <c r="T2946" s="122"/>
      <c r="U2946" s="122"/>
      <c r="V2946" s="124" t="s">
        <v>94</v>
      </c>
      <c r="W2946" s="125">
        <f>IFERROR((1*MIN(MAX(X2940,0.5*IF(SUM('Run Rate History'!E297:AD297)&gt;0,(MEDIAN(IF(B2940:AA2940&gt;0,B2940:AA2940))+MEDIAN(IF('Run Rate History'!E297:AD297&gt;0,'Run Rate History'!E297:AD297)))/2,MEDIAN(IF(B2940:AA2940&gt;0,B2940:AA2940)))),2*IF(SUM('Run Rate History'!E297:AD297)&gt;0,(MEDIAN(IF(B2940:AA2940&gt;0,B2940:AA2940))+MEDIAN(IF('Run Rate History'!E297:AD297&gt;0,'Run Rate History'!E297:AD297)))/2,MEDIAN(IF(B2940:AA2940&gt;0,B2940:AA2940))))+2*MIN(MAX(Y2940,0.5*IF(SUM('Run Rate History'!E297:AD297)&gt;0,(MEDIAN(IF(B2940:AA2940&gt;0,B2940:AA2940))+MEDIAN(IF('Run Rate History'!E297:AD297&gt;0,'Run Rate History'!E297:AD297)))/2,MEDIAN(IF(B2940:AA2940&gt;0,B2940:AA2940)))),2*IF(SUM('Run Rate History'!E297:AD297)&gt;0,(MEDIAN(IF(B2940:AA2940&gt;0,B2940:AA2940))+MEDIAN(IF('Run Rate History'!E297:AD297&gt;0,'Run Rate History'!E297:AD297)))/2,MEDIAN(IF(B2940:AA2940&gt;0,B2940:AA2940))))+3*MIN(MAX(Z2940,0.5*IF(SUM('Run Rate History'!E297:AD297)&gt;0,(MEDIAN(IF(B2940:AA2940&gt;0,B2940:AA2940))+MEDIAN(IF('Run Rate History'!E297:AD297&gt;0,'Run Rate History'!E297:AD297)))/2,MEDIAN(IF(B2940:AA2940&gt;0,B2940:AA2940)))),2*IF(SUM('Run Rate History'!E297:AD297)&gt;0,(MEDIAN(IF(B2940:AA2940&gt;0,B2940:AA2940))+MEDIAN(IF('Run Rate History'!E297:AD297&gt;0,'Run Rate History'!E297:AD297)))/2,MEDIAN(IF(B2940:AA2940&gt;0,B2940:AA2940))))+4*MIN(MAX(AA2940,0.5*IF(SUM('Run Rate History'!E297:AD297)&gt;0,(MEDIAN(IF(B2940:AA2940&gt;0,B2940:AA2940))+MEDIAN(IF('Run Rate History'!E297:AD297&gt;0,'Run Rate History'!E297:AD297)))/2,MEDIAN(IF(B2940:AA2940&gt;0,B2940:AA2940)))),2*IF(SUM('Run Rate History'!E297:AD297)&gt;0,(MEDIAN(IF(B2940:AA2940&gt;0,B2940:AA2940))+MEDIAN(IF('Run Rate History'!E297:AD297&gt;0,'Run Rate History'!E297:AD297)))/2,MEDIAN(IF(B2940:AA2940&gt;0,B2940:AA2940)))))/10,0)</f>
        <v>0</v>
      </c>
      <c r="X2946" s="129" t="s">
        <v>1174</v>
      </c>
      <c r="Y2946" s="130">
        <f>IFERROR(VLOOKUP(A2938,'Stanje zaliha'!A:E,5,FALSE()),0)</f>
        <v>522</v>
      </c>
      <c r="Z2946" s="131"/>
      <c r="AA2946" s="113" t="s">
        <v>1175</v>
      </c>
      <c r="AB2946" s="118">
        <f t="shared" ref="AB2946:AN2946" si="586">SUM(AB2942:AB2945)</f>
        <v>0</v>
      </c>
      <c r="AC2946" s="118">
        <f t="shared" si="586"/>
        <v>0</v>
      </c>
      <c r="AD2946" s="118">
        <f t="shared" si="586"/>
        <v>0</v>
      </c>
      <c r="AE2946" s="118">
        <f t="shared" si="586"/>
        <v>0</v>
      </c>
      <c r="AF2946" s="118">
        <f t="shared" si="586"/>
        <v>0</v>
      </c>
      <c r="AG2946" s="118">
        <f t="shared" si="586"/>
        <v>0</v>
      </c>
      <c r="AH2946" s="118">
        <f t="shared" si="586"/>
        <v>0</v>
      </c>
      <c r="AI2946" s="118">
        <f t="shared" si="586"/>
        <v>0</v>
      </c>
      <c r="AJ2946" s="118">
        <f t="shared" si="586"/>
        <v>0</v>
      </c>
      <c r="AK2946" s="118">
        <f t="shared" si="586"/>
        <v>0</v>
      </c>
      <c r="AL2946" s="118">
        <f t="shared" si="586"/>
        <v>0</v>
      </c>
      <c r="AM2946" s="118">
        <f t="shared" si="586"/>
        <v>0</v>
      </c>
      <c r="AN2946" s="118">
        <f t="shared" si="586"/>
        <v>0</v>
      </c>
      <c r="AQ2946" t="str">
        <f>AQ2938</f>
        <v/>
      </c>
    </row>
    <row r="2947" spans="1:43" ht="14.25" customHeight="1" x14ac:dyDescent="0.25">
      <c r="A2947" s="1"/>
      <c r="B2947" s="122"/>
      <c r="C2947" s="122"/>
      <c r="D2947" s="122"/>
      <c r="E2947" s="122"/>
      <c r="F2947" s="122"/>
      <c r="G2947" s="122"/>
      <c r="H2947" s="122"/>
      <c r="I2947" s="122"/>
      <c r="J2947" s="122"/>
      <c r="K2947" s="122"/>
      <c r="L2947" s="122"/>
      <c r="M2947" s="122"/>
      <c r="N2947" s="122"/>
      <c r="O2947" s="122"/>
      <c r="P2947" s="122"/>
      <c r="Q2947" s="122"/>
      <c r="R2947" s="122"/>
      <c r="S2947" s="122"/>
      <c r="T2947" s="122"/>
      <c r="U2947" s="122"/>
      <c r="V2947" s="124" t="s">
        <v>95</v>
      </c>
      <c r="W2947" s="125">
        <f>IFERROR(0.6*W2946+0.4*W2945,0)</f>
        <v>1.4333333333333336</v>
      </c>
      <c r="X2947" s="132" t="s">
        <v>1176</v>
      </c>
      <c r="Y2947" s="133">
        <f>IFERROR(SUMIF('Popis poslanih narudžbi'!A:A,A2938,'Popis poslanih narudžbi'!C:C),0)</f>
        <v>0</v>
      </c>
      <c r="Z2947" s="131"/>
      <c r="AA2947" s="134" t="s">
        <v>1177</v>
      </c>
      <c r="AB2947" s="118">
        <f t="shared" ref="AB2947:AN2947" si="587">AB2940+AB2946</f>
        <v>33</v>
      </c>
      <c r="AC2947" s="118">
        <f t="shared" si="587"/>
        <v>35</v>
      </c>
      <c r="AD2947" s="118">
        <f t="shared" si="587"/>
        <v>38</v>
      </c>
      <c r="AE2947" s="118">
        <f t="shared" si="587"/>
        <v>40</v>
      </c>
      <c r="AF2947" s="118">
        <f t="shared" si="587"/>
        <v>42</v>
      </c>
      <c r="AG2947" s="118">
        <f t="shared" si="587"/>
        <v>43</v>
      </c>
      <c r="AH2947" s="118">
        <f t="shared" si="587"/>
        <v>44</v>
      </c>
      <c r="AI2947" s="118">
        <f t="shared" si="587"/>
        <v>45</v>
      </c>
      <c r="AJ2947" s="118">
        <f t="shared" si="587"/>
        <v>46</v>
      </c>
      <c r="AK2947" s="118">
        <f t="shared" si="587"/>
        <v>47</v>
      </c>
      <c r="AL2947" s="118">
        <f t="shared" si="587"/>
        <v>48</v>
      </c>
      <c r="AM2947" s="118">
        <f t="shared" si="587"/>
        <v>48</v>
      </c>
      <c r="AN2947" s="118">
        <f t="shared" si="587"/>
        <v>49</v>
      </c>
      <c r="AQ2947" t="str">
        <f>AQ2938</f>
        <v/>
      </c>
    </row>
    <row r="2948" spans="1:43" ht="14.25" customHeight="1" x14ac:dyDescent="0.25">
      <c r="A2948" s="107" t="str">
        <f>'Run Rate'!A298</f>
        <v>POL12897</v>
      </c>
      <c r="B2948" s="135" t="str">
        <f>'Run Rate'!B298</f>
        <v>Polleo Gold Rhodiola+ 60 caps</v>
      </c>
      <c r="C2948" s="135" t="str">
        <f>'Run Rate'!C298</f>
        <v>BIO I SUPERFOODS</v>
      </c>
      <c r="D2948" s="135" t="str">
        <f>'Run Rate'!D298</f>
        <v>02 SILVER</v>
      </c>
      <c r="E2948" s="122"/>
      <c r="F2948" s="122"/>
      <c r="G2948" s="122"/>
      <c r="H2948" s="122"/>
      <c r="I2948" s="122"/>
      <c r="J2948" s="122"/>
      <c r="K2948" s="122"/>
      <c r="L2948" s="122"/>
      <c r="M2948" s="122"/>
      <c r="N2948" s="122"/>
      <c r="O2948" s="122"/>
      <c r="P2948" s="122"/>
      <c r="Q2948" s="122"/>
      <c r="R2948" s="122"/>
      <c r="S2948" s="122"/>
      <c r="T2948" s="122"/>
      <c r="U2948" s="122"/>
      <c r="V2948" s="122"/>
      <c r="W2948" s="122"/>
      <c r="X2948" s="122"/>
      <c r="Y2948" s="122"/>
      <c r="Z2948" s="122"/>
      <c r="AA2948" s="122"/>
      <c r="AB2948" s="122"/>
      <c r="AC2948" s="122"/>
      <c r="AD2948" s="122"/>
      <c r="AE2948" s="122"/>
      <c r="AF2948" s="122"/>
      <c r="AG2948" s="122"/>
      <c r="AH2948" s="122"/>
      <c r="AI2948" s="122"/>
      <c r="AJ2948" s="122"/>
      <c r="AK2948" s="122"/>
      <c r="AL2948" s="122"/>
      <c r="AM2948" s="122"/>
      <c r="AN2948" s="122"/>
      <c r="AQ2948" t="str">
        <f>IF(AND(OR($B$1="ALL",$B$1=C2948),OR($E$1="ALL",$E$1=D2948),OR($B$2="ALL",$B$2=A2948),OR($E$2="ALL",IFERROR(SEARCH($E$2,B2948),0)&gt;0)),"MATCH","")</f>
        <v/>
      </c>
    </row>
    <row r="2949" spans="1:43" ht="14.25" customHeight="1" x14ac:dyDescent="0.25">
      <c r="A2949" s="108" t="s">
        <v>1137</v>
      </c>
      <c r="B2949" s="136" t="s">
        <v>1138</v>
      </c>
      <c r="C2949" s="136" t="s">
        <v>1139</v>
      </c>
      <c r="D2949" s="136" t="s">
        <v>1140</v>
      </c>
      <c r="E2949" s="136" t="s">
        <v>1141</v>
      </c>
      <c r="F2949" s="136" t="s">
        <v>1142</v>
      </c>
      <c r="G2949" s="136" t="s">
        <v>1143</v>
      </c>
      <c r="H2949" s="136" t="s">
        <v>1144</v>
      </c>
      <c r="I2949" s="136" t="s">
        <v>1145</v>
      </c>
      <c r="J2949" s="136" t="s">
        <v>1146</v>
      </c>
      <c r="K2949" s="136" t="s">
        <v>1147</v>
      </c>
      <c r="L2949" s="136" t="s">
        <v>1148</v>
      </c>
      <c r="M2949" s="136" t="s">
        <v>1149</v>
      </c>
      <c r="N2949" s="136" t="s">
        <v>1150</v>
      </c>
      <c r="O2949" s="136" t="s">
        <v>1151</v>
      </c>
      <c r="P2949" s="136" t="s">
        <v>1152</v>
      </c>
      <c r="Q2949" s="136" t="s">
        <v>1153</v>
      </c>
      <c r="R2949" s="136" t="s">
        <v>1154</v>
      </c>
      <c r="S2949" s="136" t="s">
        <v>1155</v>
      </c>
      <c r="T2949" s="136" t="s">
        <v>1156</v>
      </c>
      <c r="U2949" s="136" t="s">
        <v>1157</v>
      </c>
      <c r="V2949" s="136" t="s">
        <v>1158</v>
      </c>
      <c r="W2949" s="136" t="s">
        <v>1159</v>
      </c>
      <c r="X2949" s="136" t="s">
        <v>1160</v>
      </c>
      <c r="Y2949" s="136" t="s">
        <v>1161</v>
      </c>
      <c r="Z2949" s="136" t="s">
        <v>1162</v>
      </c>
      <c r="AA2949" s="136" t="s">
        <v>1163</v>
      </c>
      <c r="AB2949" s="137" t="s">
        <v>156</v>
      </c>
      <c r="AC2949" s="137" t="s">
        <v>157</v>
      </c>
      <c r="AD2949" s="137" t="s">
        <v>158</v>
      </c>
      <c r="AE2949" s="137" t="s">
        <v>139</v>
      </c>
      <c r="AF2949" s="138" t="s">
        <v>140</v>
      </c>
      <c r="AG2949" s="138" t="s">
        <v>141</v>
      </c>
      <c r="AH2949" s="138" t="s">
        <v>142</v>
      </c>
      <c r="AI2949" s="138" t="s">
        <v>143</v>
      </c>
      <c r="AJ2949" s="139" t="s">
        <v>144</v>
      </c>
      <c r="AK2949" s="139" t="s">
        <v>145</v>
      </c>
      <c r="AL2949" s="139" t="s">
        <v>146</v>
      </c>
      <c r="AM2949" s="140" t="s">
        <v>147</v>
      </c>
      <c r="AN2949" s="140" t="s">
        <v>148</v>
      </c>
      <c r="AQ2949" t="str">
        <f>AQ2948</f>
        <v/>
      </c>
    </row>
    <row r="2950" spans="1:43" ht="14.25" customHeight="1" x14ac:dyDescent="0.25">
      <c r="A2950" s="99" t="s">
        <v>1164</v>
      </c>
      <c r="B2950" s="112">
        <f>'Run Rate'!E298</f>
        <v>0</v>
      </c>
      <c r="C2950" s="112">
        <f>'Run Rate'!F298</f>
        <v>0</v>
      </c>
      <c r="D2950" s="112">
        <f>'Run Rate'!G298</f>
        <v>0</v>
      </c>
      <c r="E2950" s="112">
        <f>'Run Rate'!H298</f>
        <v>0</v>
      </c>
      <c r="F2950" s="112">
        <f>'Run Rate'!I298</f>
        <v>0</v>
      </c>
      <c r="G2950" s="112">
        <f>'Run Rate'!J298</f>
        <v>0</v>
      </c>
      <c r="H2950" s="112">
        <f>'Run Rate'!K298</f>
        <v>0</v>
      </c>
      <c r="I2950" s="112">
        <f>'Run Rate'!L298</f>
        <v>0</v>
      </c>
      <c r="J2950" s="112">
        <f>'Run Rate'!M298</f>
        <v>0</v>
      </c>
      <c r="K2950" s="112">
        <f>'Run Rate'!N298</f>
        <v>0</v>
      </c>
      <c r="L2950" s="112">
        <f>'Run Rate'!O298</f>
        <v>0</v>
      </c>
      <c r="M2950" s="112">
        <f>'Run Rate'!P298</f>
        <v>0</v>
      </c>
      <c r="N2950" s="112">
        <f>'Run Rate'!Q298</f>
        <v>0</v>
      </c>
      <c r="O2950" s="112">
        <f>'Run Rate'!R298</f>
        <v>0</v>
      </c>
      <c r="P2950" s="112">
        <f>'Run Rate'!S298</f>
        <v>0</v>
      </c>
      <c r="Q2950" s="112">
        <f>'Run Rate'!T298</f>
        <v>0</v>
      </c>
      <c r="R2950" s="112">
        <f>'Run Rate'!U298</f>
        <v>0</v>
      </c>
      <c r="S2950" s="112">
        <f>'Run Rate'!V298</f>
        <v>0</v>
      </c>
      <c r="T2950" s="112">
        <f>'Run Rate'!W298</f>
        <v>0</v>
      </c>
      <c r="U2950" s="112">
        <f>'Run Rate'!X298</f>
        <v>0</v>
      </c>
      <c r="V2950" s="112">
        <f>'Run Rate'!Y298</f>
        <v>7</v>
      </c>
      <c r="W2950" s="112">
        <f>'Run Rate'!Z298</f>
        <v>33</v>
      </c>
      <c r="X2950" s="112">
        <f>'Run Rate'!AA298</f>
        <v>38</v>
      </c>
      <c r="Y2950" s="112">
        <f>'Run Rate'!AB298</f>
        <v>25</v>
      </c>
      <c r="Z2950" s="112">
        <f>'Run Rate'!AC298</f>
        <v>7</v>
      </c>
      <c r="AA2950" s="112">
        <f>'Run Rate'!AD298</f>
        <v>18</v>
      </c>
      <c r="AB2950" s="113">
        <v>17</v>
      </c>
      <c r="AC2950" s="112">
        <v>17</v>
      </c>
      <c r="AD2950" s="112">
        <v>17</v>
      </c>
      <c r="AE2950" s="112">
        <v>17</v>
      </c>
      <c r="AF2950" s="112">
        <v>17</v>
      </c>
      <c r="AG2950" s="112">
        <v>17</v>
      </c>
      <c r="AH2950" s="112">
        <v>17</v>
      </c>
      <c r="AI2950" s="112">
        <v>17</v>
      </c>
      <c r="AJ2950" s="112">
        <v>17</v>
      </c>
      <c r="AK2950" s="112">
        <v>17</v>
      </c>
      <c r="AL2950" s="112">
        <v>17</v>
      </c>
      <c r="AM2950" s="112">
        <v>17</v>
      </c>
      <c r="AN2950" s="112">
        <v>17</v>
      </c>
      <c r="AQ2950" t="str">
        <f>AQ2948</f>
        <v/>
      </c>
    </row>
    <row r="2951" spans="1:43" ht="14.25" customHeight="1" x14ac:dyDescent="0.25">
      <c r="A2951" s="99" t="s">
        <v>1165</v>
      </c>
      <c r="B2951" s="114"/>
      <c r="C2951" s="114"/>
      <c r="D2951" s="114"/>
      <c r="E2951" s="114"/>
      <c r="F2951" s="114"/>
      <c r="G2951" s="114"/>
      <c r="H2951" s="114"/>
      <c r="I2951" s="114"/>
      <c r="J2951" s="114"/>
      <c r="K2951" s="114"/>
      <c r="L2951" s="114"/>
      <c r="M2951" s="114"/>
      <c r="N2951" s="114"/>
      <c r="O2951" s="114"/>
      <c r="P2951" s="114"/>
      <c r="Q2951" s="114"/>
      <c r="R2951" s="114"/>
      <c r="S2951" s="114"/>
      <c r="T2951" s="114"/>
      <c r="U2951" s="114"/>
      <c r="V2951" s="114"/>
      <c r="W2951" s="115"/>
      <c r="X2951" s="115"/>
      <c r="Y2951" s="115"/>
      <c r="Z2951" s="115"/>
      <c r="AA2951" s="112" t="s">
        <v>1166</v>
      </c>
      <c r="AB2951" s="113"/>
      <c r="AC2951" s="112"/>
      <c r="AD2951" s="112"/>
      <c r="AE2951" s="112"/>
      <c r="AF2951" s="112"/>
      <c r="AG2951" s="112"/>
      <c r="AH2951" s="112"/>
      <c r="AI2951" s="112"/>
      <c r="AJ2951" s="112"/>
      <c r="AK2951" s="112"/>
      <c r="AL2951" s="112"/>
      <c r="AM2951" s="112"/>
      <c r="AN2951" s="112"/>
      <c r="AQ2951" t="str">
        <f>AQ2948</f>
        <v/>
      </c>
    </row>
    <row r="2952" spans="1:43" ht="14.25" customHeight="1" x14ac:dyDescent="0.25">
      <c r="A2952" s="99" t="s">
        <v>1167</v>
      </c>
      <c r="B2952" s="114"/>
      <c r="C2952" s="114"/>
      <c r="D2952" s="114"/>
      <c r="E2952" s="114"/>
      <c r="F2952" s="114"/>
      <c r="G2952" s="114"/>
      <c r="H2952" s="114"/>
      <c r="I2952" s="114"/>
      <c r="J2952" s="114"/>
      <c r="K2952" s="114"/>
      <c r="L2952" s="114"/>
      <c r="M2952" s="114"/>
      <c r="N2952" s="114"/>
      <c r="O2952" s="114"/>
      <c r="P2952" s="114"/>
      <c r="Q2952" s="114"/>
      <c r="R2952" s="114"/>
      <c r="S2952" s="114"/>
      <c r="T2952" s="114"/>
      <c r="U2952" s="114"/>
      <c r="V2952" s="114"/>
      <c r="W2952" s="115"/>
      <c r="X2952" s="116"/>
      <c r="Y2952" s="117"/>
      <c r="Z2952" s="115"/>
      <c r="AA2952" s="112" t="s">
        <v>1168</v>
      </c>
      <c r="AB2952" s="113">
        <f>'Demand Input VP'!B1479</f>
        <v>0</v>
      </c>
      <c r="AC2952" s="112">
        <f>'Demand Input VP'!C1479</f>
        <v>0</v>
      </c>
      <c r="AD2952" s="112">
        <f>'Demand Input VP'!D1479</f>
        <v>0</v>
      </c>
      <c r="AE2952" s="112">
        <f>'Demand Input VP'!E1479</f>
        <v>0</v>
      </c>
      <c r="AF2952" s="112">
        <f>'Demand Input VP'!F1479</f>
        <v>0</v>
      </c>
      <c r="AG2952" s="112">
        <f>'Demand Input VP'!G1479</f>
        <v>0</v>
      </c>
      <c r="AH2952" s="112">
        <f>'Demand Input VP'!H1479</f>
        <v>0</v>
      </c>
      <c r="AI2952" s="112">
        <f>'Demand Input VP'!I1479</f>
        <v>0</v>
      </c>
      <c r="AJ2952" s="112">
        <f>'Demand Input VP'!J1479</f>
        <v>0</v>
      </c>
      <c r="AK2952" s="112">
        <f>'Demand Input VP'!K1479</f>
        <v>0</v>
      </c>
      <c r="AL2952" s="112">
        <f>'Demand Input VP'!L1479</f>
        <v>0</v>
      </c>
      <c r="AM2952" s="112">
        <f>'Demand Input VP'!M1479</f>
        <v>0</v>
      </c>
      <c r="AN2952" s="112">
        <f>'Demand Input VP'!N1479</f>
        <v>0</v>
      </c>
      <c r="AQ2952" t="str">
        <f>AQ2948</f>
        <v/>
      </c>
    </row>
    <row r="2953" spans="1:43" ht="14.25" customHeight="1" x14ac:dyDescent="0.25">
      <c r="A2953" s="99" t="s">
        <v>1169</v>
      </c>
      <c r="B2953" s="118"/>
      <c r="C2953" s="118"/>
      <c r="D2953" s="118"/>
      <c r="E2953" s="118"/>
      <c r="F2953" s="118"/>
      <c r="G2953" s="118"/>
      <c r="H2953" s="118"/>
      <c r="I2953" s="118"/>
      <c r="J2953" s="118"/>
      <c r="K2953" s="118"/>
      <c r="L2953" s="118"/>
      <c r="M2953" s="118"/>
      <c r="N2953" s="118"/>
      <c r="O2953" s="118"/>
      <c r="P2953" s="118"/>
      <c r="Q2953" s="118"/>
      <c r="R2953" s="118"/>
      <c r="S2953" s="118"/>
      <c r="T2953" s="118"/>
      <c r="U2953" s="118"/>
      <c r="V2953" s="118"/>
      <c r="W2953" s="115"/>
      <c r="X2953" s="116"/>
      <c r="Y2953" s="117"/>
      <c r="Z2953" s="119"/>
      <c r="AA2953" s="120" t="s">
        <v>1170</v>
      </c>
      <c r="AB2953" s="121">
        <f>'Demand Input VP'!B1478</f>
        <v>0</v>
      </c>
      <c r="AC2953" s="120">
        <f>'Demand Input VP'!C1478</f>
        <v>0</v>
      </c>
      <c r="AD2953" s="120">
        <f>'Demand Input VP'!D1478</f>
        <v>0</v>
      </c>
      <c r="AE2953" s="120">
        <f>'Demand Input VP'!E1478</f>
        <v>0</v>
      </c>
      <c r="AF2953" s="120">
        <f>'Demand Input VP'!F1478</f>
        <v>0</v>
      </c>
      <c r="AG2953" s="120">
        <f>'Demand Input VP'!G1478</f>
        <v>0</v>
      </c>
      <c r="AH2953" s="120">
        <f>'Demand Input VP'!H1478</f>
        <v>0</v>
      </c>
      <c r="AI2953" s="120">
        <f>'Demand Input VP'!I1478</f>
        <v>0</v>
      </c>
      <c r="AJ2953" s="120">
        <f>'Demand Input VP'!J1478</f>
        <v>0</v>
      </c>
      <c r="AK2953" s="120">
        <f>'Demand Input VP'!K1478</f>
        <v>0</v>
      </c>
      <c r="AL2953" s="120">
        <f>'Demand Input VP'!L1478</f>
        <v>0</v>
      </c>
      <c r="AM2953" s="120">
        <f>'Demand Input VP'!M1478</f>
        <v>0</v>
      </c>
      <c r="AN2953" s="120">
        <f>'Demand Input VP'!N1478</f>
        <v>0</v>
      </c>
      <c r="AQ2953" t="str">
        <f>AQ2948</f>
        <v/>
      </c>
    </row>
    <row r="2954" spans="1:43" ht="14.25" customHeight="1" x14ac:dyDescent="0.25">
      <c r="A2954" s="1"/>
      <c r="B2954" s="122"/>
      <c r="C2954" s="122"/>
      <c r="D2954" s="122"/>
      <c r="E2954" s="122"/>
      <c r="F2954" s="122"/>
      <c r="G2954" s="122"/>
      <c r="H2954" s="122"/>
      <c r="I2954" s="122"/>
      <c r="J2954" s="122"/>
      <c r="K2954" s="122"/>
      <c r="L2954" s="122"/>
      <c r="M2954" s="122"/>
      <c r="N2954" s="122"/>
      <c r="O2954" s="122"/>
      <c r="P2954" s="122"/>
      <c r="Q2954" s="122"/>
      <c r="R2954" s="122"/>
      <c r="S2954" s="122"/>
      <c r="T2954" s="122"/>
      <c r="U2954" s="122"/>
      <c r="V2954" s="122"/>
      <c r="W2954" s="123"/>
      <c r="X2954" s="116"/>
      <c r="Y2954" s="117"/>
      <c r="Z2954" s="123"/>
      <c r="AA2954" s="112" t="s">
        <v>1171</v>
      </c>
      <c r="AB2954" s="113">
        <f>'Demand Input MP'!B1479</f>
        <v>0</v>
      </c>
      <c r="AC2954" s="112">
        <f>'Demand Input MP'!C1479</f>
        <v>0</v>
      </c>
      <c r="AD2954" s="112">
        <f>'Demand Input MP'!D1479</f>
        <v>0</v>
      </c>
      <c r="AE2954" s="112">
        <f>'Demand Input MP'!E1479</f>
        <v>0</v>
      </c>
      <c r="AF2954" s="112">
        <f>'Demand Input MP'!F1479</f>
        <v>0</v>
      </c>
      <c r="AG2954" s="112">
        <f>'Demand Input MP'!G1479</f>
        <v>0</v>
      </c>
      <c r="AH2954" s="112">
        <f>'Demand Input MP'!H1479</f>
        <v>0</v>
      </c>
      <c r="AI2954" s="112">
        <f>'Demand Input MP'!I1479</f>
        <v>0</v>
      </c>
      <c r="AJ2954" s="112">
        <f>'Demand Input MP'!J1479</f>
        <v>0</v>
      </c>
      <c r="AK2954" s="112">
        <f>'Demand Input MP'!K1479</f>
        <v>0</v>
      </c>
      <c r="AL2954" s="112">
        <f>'Demand Input MP'!L1479</f>
        <v>0</v>
      </c>
      <c r="AM2954" s="112">
        <f>'Demand Input MP'!M1479</f>
        <v>0</v>
      </c>
      <c r="AN2954" s="112">
        <f>'Demand Input MP'!N1479</f>
        <v>0</v>
      </c>
      <c r="AQ2954" t="str">
        <f>AQ2948</f>
        <v/>
      </c>
    </row>
    <row r="2955" spans="1:43" ht="14.25" customHeight="1" x14ac:dyDescent="0.25">
      <c r="A2955" s="1"/>
      <c r="B2955" s="122"/>
      <c r="C2955" s="122"/>
      <c r="D2955" s="122"/>
      <c r="E2955" s="122"/>
      <c r="F2955" s="122"/>
      <c r="G2955" s="122"/>
      <c r="H2955" s="122"/>
      <c r="I2955" s="122"/>
      <c r="J2955" s="122"/>
      <c r="K2955" s="122"/>
      <c r="L2955" s="122"/>
      <c r="M2955" s="122"/>
      <c r="N2955" s="122"/>
      <c r="O2955" s="122"/>
      <c r="P2955" s="122"/>
      <c r="Q2955" s="122"/>
      <c r="R2955" s="122"/>
      <c r="S2955" s="122"/>
      <c r="T2955" s="122"/>
      <c r="U2955" s="122"/>
      <c r="V2955" s="124" t="s">
        <v>91</v>
      </c>
      <c r="W2955" s="125">
        <f>IFERROR(IF(SUM('Run Rate History'!E298:AD298)&gt;0,(SUMPRODUCT((B2950:AA2950&gt;=PERCENTILE(B2950:AA2950,0.1))*(B2950:AA2950&lt;=PERCENTILE(B2950:AA2950,0.9))*B2950:AA2950)+SUMPRODUCT(('Run Rate History'!E298:AD298&gt;=PERCENTILE(B2950:AA2950,0.1))*('Run Rate History'!E298:AD298&lt;=PERCENTILE(B2950:AA2950,0.9))*'Run Rate History'!E298:AD298))/(SUMPRODUCT((B2950:AA2950&gt;=PERCENTILE(B2950:AA2950,0.1))*(B2950:AA2950&lt;=PERCENTILE(B2950:AA2950,0.9))*1)+SUMPRODUCT(('Run Rate History'!E298:AD298&gt;=PERCENTILE(B2950:AA2950,0.1))*('Run Rate History'!E298:AD298&lt;=PERCENTILE(B2950:AA2950,0.9))*1)),TRIMMEAN(B2950:AA2950,0.15)),0)</f>
        <v>3.75</v>
      </c>
      <c r="X2955" s="126" t="s">
        <v>1172</v>
      </c>
      <c r="Y2955" s="127">
        <f>SUM(B2950:AA2950)/26</f>
        <v>4.9230769230769234</v>
      </c>
      <c r="Z2955" s="128"/>
      <c r="AA2955" s="112" t="s">
        <v>1173</v>
      </c>
      <c r="AB2955" s="113">
        <f>'Demand Input MP'!B1478</f>
        <v>0</v>
      </c>
      <c r="AC2955" s="112">
        <f>'Demand Input MP'!C1478</f>
        <v>0</v>
      </c>
      <c r="AD2955" s="112">
        <f>'Demand Input MP'!D1478</f>
        <v>0</v>
      </c>
      <c r="AE2955" s="112">
        <f>'Demand Input MP'!E1478</f>
        <v>0</v>
      </c>
      <c r="AF2955" s="112">
        <f>'Demand Input MP'!F1478</f>
        <v>0</v>
      </c>
      <c r="AG2955" s="112">
        <f>'Demand Input MP'!G1478</f>
        <v>0</v>
      </c>
      <c r="AH2955" s="112">
        <f>'Demand Input MP'!H1478</f>
        <v>0</v>
      </c>
      <c r="AI2955" s="112">
        <f>'Demand Input MP'!I1478</f>
        <v>0</v>
      </c>
      <c r="AJ2955" s="112">
        <f>'Demand Input MP'!J1478</f>
        <v>0</v>
      </c>
      <c r="AK2955" s="112">
        <f>'Demand Input MP'!K1478</f>
        <v>0</v>
      </c>
      <c r="AL2955" s="112">
        <f>'Demand Input MP'!L1478</f>
        <v>0</v>
      </c>
      <c r="AM2955" s="112">
        <f>'Demand Input MP'!M1478</f>
        <v>0</v>
      </c>
      <c r="AN2955" s="112">
        <f>'Demand Input MP'!N1478</f>
        <v>0</v>
      </c>
      <c r="AQ2955" t="str">
        <f>AQ2948</f>
        <v/>
      </c>
    </row>
    <row r="2956" spans="1:43" ht="14.25" customHeight="1" x14ac:dyDescent="0.25">
      <c r="A2956" s="1"/>
      <c r="B2956" s="122"/>
      <c r="C2956" s="122"/>
      <c r="D2956" s="122"/>
      <c r="E2956" s="122"/>
      <c r="F2956" s="122"/>
      <c r="G2956" s="122"/>
      <c r="H2956" s="122"/>
      <c r="I2956" s="122"/>
      <c r="J2956" s="122"/>
      <c r="K2956" s="122"/>
      <c r="L2956" s="122"/>
      <c r="M2956" s="122"/>
      <c r="N2956" s="122"/>
      <c r="O2956" s="122"/>
      <c r="P2956" s="122"/>
      <c r="Q2956" s="122"/>
      <c r="R2956" s="122"/>
      <c r="S2956" s="122"/>
      <c r="T2956" s="122"/>
      <c r="U2956" s="122"/>
      <c r="V2956" s="124" t="s">
        <v>94</v>
      </c>
      <c r="W2956" s="125">
        <f>IFERROR((1*MIN(MAX(X2950,0.5*IF(SUM('Run Rate History'!E298:AD298)&gt;0,(MEDIAN(IF(B2950:AA2950&gt;0,B2950:AA2950))+MEDIAN(IF('Run Rate History'!E298:AD298&gt;0,'Run Rate History'!E298:AD298)))/2,MEDIAN(IF(B2950:AA2950&gt;0,B2950:AA2950)))),2*IF(SUM('Run Rate History'!E298:AD298)&gt;0,(MEDIAN(IF(B2950:AA2950&gt;0,B2950:AA2950))+MEDIAN(IF('Run Rate History'!E298:AD298&gt;0,'Run Rate History'!E298:AD298)))/2,MEDIAN(IF(B2950:AA2950&gt;0,B2950:AA2950))))+2*MIN(MAX(Y2950,0.5*IF(SUM('Run Rate History'!E298:AD298)&gt;0,(MEDIAN(IF(B2950:AA2950&gt;0,B2950:AA2950))+MEDIAN(IF('Run Rate History'!E298:AD298&gt;0,'Run Rate History'!E298:AD298)))/2,MEDIAN(IF(B2950:AA2950&gt;0,B2950:AA2950)))),2*IF(SUM('Run Rate History'!E298:AD298)&gt;0,(MEDIAN(IF(B2950:AA2950&gt;0,B2950:AA2950))+MEDIAN(IF('Run Rate History'!E298:AD298&gt;0,'Run Rate History'!E298:AD298)))/2,MEDIAN(IF(B2950:AA2950&gt;0,B2950:AA2950))))+3*MIN(MAX(Z2950,0.5*IF(SUM('Run Rate History'!E298:AD298)&gt;0,(MEDIAN(IF(B2950:AA2950&gt;0,B2950:AA2950))+MEDIAN(IF('Run Rate History'!E298:AD298&gt;0,'Run Rate History'!E298:AD298)))/2,MEDIAN(IF(B2950:AA2950&gt;0,B2950:AA2950)))),2*IF(SUM('Run Rate History'!E298:AD298)&gt;0,(MEDIAN(IF(B2950:AA2950&gt;0,B2950:AA2950))+MEDIAN(IF('Run Rate History'!E298:AD298&gt;0,'Run Rate History'!E298:AD298)))/2,MEDIAN(IF(B2950:AA2950&gt;0,B2950:AA2950))))+4*MIN(MAX(AA2950,0.5*IF(SUM('Run Rate History'!E298:AD298)&gt;0,(MEDIAN(IF(B2950:AA2950&gt;0,B2950:AA2950))+MEDIAN(IF('Run Rate History'!E298:AD298&gt;0,'Run Rate History'!E298:AD298)))/2,MEDIAN(IF(B2950:AA2950&gt;0,B2950:AA2950)))),2*IF(SUM('Run Rate History'!E298:AD298)&gt;0,(MEDIAN(IF(B2950:AA2950&gt;0,B2950:AA2950))+MEDIAN(IF('Run Rate History'!E298:AD298&gt;0,'Run Rate History'!E298:AD298)))/2,MEDIAN(IF(B2950:AA2950&gt;0,B2950:AA2950)))))/10,0)</f>
        <v>0</v>
      </c>
      <c r="X2956" s="129" t="s">
        <v>1174</v>
      </c>
      <c r="Y2956" s="130">
        <f>IFERROR(VLOOKUP(A2948,'Stanje zaliha'!A:E,5,FALSE()),0)</f>
        <v>499</v>
      </c>
      <c r="Z2956" s="131"/>
      <c r="AA2956" s="113" t="s">
        <v>1175</v>
      </c>
      <c r="AB2956" s="118">
        <f t="shared" ref="AB2956:AN2956" si="588">SUM(AB2952:AB2955)</f>
        <v>0</v>
      </c>
      <c r="AC2956" s="118">
        <f t="shared" si="588"/>
        <v>0</v>
      </c>
      <c r="AD2956" s="118">
        <f t="shared" si="588"/>
        <v>0</v>
      </c>
      <c r="AE2956" s="118">
        <f t="shared" si="588"/>
        <v>0</v>
      </c>
      <c r="AF2956" s="118">
        <f t="shared" si="588"/>
        <v>0</v>
      </c>
      <c r="AG2956" s="118">
        <f t="shared" si="588"/>
        <v>0</v>
      </c>
      <c r="AH2956" s="118">
        <f t="shared" si="588"/>
        <v>0</v>
      </c>
      <c r="AI2956" s="118">
        <f t="shared" si="588"/>
        <v>0</v>
      </c>
      <c r="AJ2956" s="118">
        <f t="shared" si="588"/>
        <v>0</v>
      </c>
      <c r="AK2956" s="118">
        <f t="shared" si="588"/>
        <v>0</v>
      </c>
      <c r="AL2956" s="118">
        <f t="shared" si="588"/>
        <v>0</v>
      </c>
      <c r="AM2956" s="118">
        <f t="shared" si="588"/>
        <v>0</v>
      </c>
      <c r="AN2956" s="118">
        <f t="shared" si="588"/>
        <v>0</v>
      </c>
      <c r="AQ2956" t="str">
        <f>AQ2948</f>
        <v/>
      </c>
    </row>
    <row r="2957" spans="1:43" ht="14.25" customHeight="1" x14ac:dyDescent="0.25">
      <c r="A2957" s="1"/>
      <c r="B2957" s="122"/>
      <c r="C2957" s="122"/>
      <c r="D2957" s="122"/>
      <c r="E2957" s="122"/>
      <c r="F2957" s="122"/>
      <c r="G2957" s="122"/>
      <c r="H2957" s="122"/>
      <c r="I2957" s="122"/>
      <c r="J2957" s="122"/>
      <c r="K2957" s="122"/>
      <c r="L2957" s="122"/>
      <c r="M2957" s="122"/>
      <c r="N2957" s="122"/>
      <c r="O2957" s="122"/>
      <c r="P2957" s="122"/>
      <c r="Q2957" s="122"/>
      <c r="R2957" s="122"/>
      <c r="S2957" s="122"/>
      <c r="T2957" s="122"/>
      <c r="U2957" s="122"/>
      <c r="V2957" s="124" t="s">
        <v>95</v>
      </c>
      <c r="W2957" s="125">
        <f>IFERROR(0.6*W2956+0.4*W2955,0)</f>
        <v>1.5</v>
      </c>
      <c r="X2957" s="132" t="s">
        <v>1176</v>
      </c>
      <c r="Y2957" s="133">
        <f>IFERROR(SUMIF('Popis poslanih narudžbi'!A:A,A2948,'Popis poslanih narudžbi'!C:C),0)</f>
        <v>0</v>
      </c>
      <c r="Z2957" s="131"/>
      <c r="AA2957" s="134" t="s">
        <v>1177</v>
      </c>
      <c r="AB2957" s="118">
        <f t="shared" ref="AB2957:AN2957" si="589">AB2950+AB2956</f>
        <v>17</v>
      </c>
      <c r="AC2957" s="118">
        <f t="shared" si="589"/>
        <v>17</v>
      </c>
      <c r="AD2957" s="118">
        <f t="shared" si="589"/>
        <v>17</v>
      </c>
      <c r="AE2957" s="118">
        <f t="shared" si="589"/>
        <v>17</v>
      </c>
      <c r="AF2957" s="118">
        <f t="shared" si="589"/>
        <v>17</v>
      </c>
      <c r="AG2957" s="118">
        <f t="shared" si="589"/>
        <v>17</v>
      </c>
      <c r="AH2957" s="118">
        <f t="shared" si="589"/>
        <v>17</v>
      </c>
      <c r="AI2957" s="118">
        <f t="shared" si="589"/>
        <v>17</v>
      </c>
      <c r="AJ2957" s="118">
        <f t="shared" si="589"/>
        <v>17</v>
      </c>
      <c r="AK2957" s="118">
        <f t="shared" si="589"/>
        <v>17</v>
      </c>
      <c r="AL2957" s="118">
        <f t="shared" si="589"/>
        <v>17</v>
      </c>
      <c r="AM2957" s="118">
        <f t="shared" si="589"/>
        <v>17</v>
      </c>
      <c r="AN2957" s="118">
        <f t="shared" si="589"/>
        <v>17</v>
      </c>
      <c r="AQ2957" t="str">
        <f>AQ2948</f>
        <v/>
      </c>
    </row>
    <row r="2958" spans="1:43" ht="14.25" customHeight="1" x14ac:dyDescent="0.25">
      <c r="A2958" s="107" t="str">
        <f>'Run Rate'!A299</f>
        <v>POL12846</v>
      </c>
      <c r="B2958" s="135" t="str">
        <f>'Run Rate'!B299</f>
        <v>Polleo Protein Chips Sour Onion 50 g</v>
      </c>
      <c r="C2958" s="135" t="str">
        <f>'Run Rate'!C299</f>
        <v>RTD &amp; SNACKS</v>
      </c>
      <c r="D2958" s="135" t="str">
        <f>'Run Rate'!D299</f>
        <v>02 SILVER</v>
      </c>
      <c r="E2958" s="122"/>
      <c r="F2958" s="122"/>
      <c r="G2958" s="122"/>
      <c r="H2958" s="122"/>
      <c r="I2958" s="122"/>
      <c r="J2958" s="122"/>
      <c r="K2958" s="122"/>
      <c r="L2958" s="122"/>
      <c r="M2958" s="122"/>
      <c r="N2958" s="122"/>
      <c r="O2958" s="122"/>
      <c r="P2958" s="122"/>
      <c r="Q2958" s="122"/>
      <c r="R2958" s="122"/>
      <c r="S2958" s="122"/>
      <c r="T2958" s="122"/>
      <c r="U2958" s="122"/>
      <c r="V2958" s="122"/>
      <c r="W2958" s="122"/>
      <c r="X2958" s="122"/>
      <c r="Y2958" s="122"/>
      <c r="Z2958" s="122"/>
      <c r="AA2958" s="122"/>
      <c r="AB2958" s="122"/>
      <c r="AC2958" s="122"/>
      <c r="AD2958" s="122"/>
      <c r="AE2958" s="122"/>
      <c r="AF2958" s="122"/>
      <c r="AG2958" s="122"/>
      <c r="AH2958" s="122"/>
      <c r="AI2958" s="122"/>
      <c r="AJ2958" s="122"/>
      <c r="AK2958" s="122"/>
      <c r="AL2958" s="122"/>
      <c r="AM2958" s="122"/>
      <c r="AN2958" s="122"/>
      <c r="AQ2958" t="str">
        <f>IF(AND(OR($B$1="ALL",$B$1=C2958),OR($E$1="ALL",$E$1=D2958),OR($B$2="ALL",$B$2=A2958),OR($E$2="ALL",IFERROR(SEARCH($E$2,B2958),0)&gt;0)),"MATCH","")</f>
        <v/>
      </c>
    </row>
    <row r="2959" spans="1:43" ht="14.25" customHeight="1" x14ac:dyDescent="0.25">
      <c r="A2959" s="108" t="s">
        <v>1137</v>
      </c>
      <c r="B2959" s="136" t="s">
        <v>1138</v>
      </c>
      <c r="C2959" s="136" t="s">
        <v>1139</v>
      </c>
      <c r="D2959" s="136" t="s">
        <v>1140</v>
      </c>
      <c r="E2959" s="136" t="s">
        <v>1141</v>
      </c>
      <c r="F2959" s="136" t="s">
        <v>1142</v>
      </c>
      <c r="G2959" s="136" t="s">
        <v>1143</v>
      </c>
      <c r="H2959" s="136" t="s">
        <v>1144</v>
      </c>
      <c r="I2959" s="136" t="s">
        <v>1145</v>
      </c>
      <c r="J2959" s="136" t="s">
        <v>1146</v>
      </c>
      <c r="K2959" s="136" t="s">
        <v>1147</v>
      </c>
      <c r="L2959" s="136" t="s">
        <v>1148</v>
      </c>
      <c r="M2959" s="136" t="s">
        <v>1149</v>
      </c>
      <c r="N2959" s="136" t="s">
        <v>1150</v>
      </c>
      <c r="O2959" s="136" t="s">
        <v>1151</v>
      </c>
      <c r="P2959" s="136" t="s">
        <v>1152</v>
      </c>
      <c r="Q2959" s="136" t="s">
        <v>1153</v>
      </c>
      <c r="R2959" s="136" t="s">
        <v>1154</v>
      </c>
      <c r="S2959" s="136" t="s">
        <v>1155</v>
      </c>
      <c r="T2959" s="136" t="s">
        <v>1156</v>
      </c>
      <c r="U2959" s="136" t="s">
        <v>1157</v>
      </c>
      <c r="V2959" s="136" t="s">
        <v>1158</v>
      </c>
      <c r="W2959" s="136" t="s">
        <v>1159</v>
      </c>
      <c r="X2959" s="136" t="s">
        <v>1160</v>
      </c>
      <c r="Y2959" s="136" t="s">
        <v>1161</v>
      </c>
      <c r="Z2959" s="136" t="s">
        <v>1162</v>
      </c>
      <c r="AA2959" s="136" t="s">
        <v>1163</v>
      </c>
      <c r="AB2959" s="137" t="s">
        <v>156</v>
      </c>
      <c r="AC2959" s="137" t="s">
        <v>157</v>
      </c>
      <c r="AD2959" s="137" t="s">
        <v>158</v>
      </c>
      <c r="AE2959" s="137" t="s">
        <v>139</v>
      </c>
      <c r="AF2959" s="138" t="s">
        <v>140</v>
      </c>
      <c r="AG2959" s="138" t="s">
        <v>141</v>
      </c>
      <c r="AH2959" s="138" t="s">
        <v>142</v>
      </c>
      <c r="AI2959" s="138" t="s">
        <v>143</v>
      </c>
      <c r="AJ2959" s="139" t="s">
        <v>144</v>
      </c>
      <c r="AK2959" s="139" t="s">
        <v>145</v>
      </c>
      <c r="AL2959" s="139" t="s">
        <v>146</v>
      </c>
      <c r="AM2959" s="140" t="s">
        <v>147</v>
      </c>
      <c r="AN2959" s="140" t="s">
        <v>148</v>
      </c>
      <c r="AQ2959" t="str">
        <f>AQ2958</f>
        <v/>
      </c>
    </row>
    <row r="2960" spans="1:43" ht="14.25" customHeight="1" x14ac:dyDescent="0.25">
      <c r="A2960" s="99" t="s">
        <v>1164</v>
      </c>
      <c r="B2960" s="112">
        <f>'Run Rate'!E299</f>
        <v>0</v>
      </c>
      <c r="C2960" s="112">
        <f>'Run Rate'!F299</f>
        <v>0</v>
      </c>
      <c r="D2960" s="112">
        <f>'Run Rate'!G299</f>
        <v>0</v>
      </c>
      <c r="E2960" s="112">
        <f>'Run Rate'!H299</f>
        <v>0</v>
      </c>
      <c r="F2960" s="112">
        <f>'Run Rate'!I299</f>
        <v>0</v>
      </c>
      <c r="G2960" s="112">
        <f>'Run Rate'!J299</f>
        <v>185</v>
      </c>
      <c r="H2960" s="112">
        <f>'Run Rate'!K299</f>
        <v>82</v>
      </c>
      <c r="I2960" s="112">
        <f>'Run Rate'!L299</f>
        <v>156</v>
      </c>
      <c r="J2960" s="112">
        <f>'Run Rate'!M299</f>
        <v>229</v>
      </c>
      <c r="K2960" s="112">
        <f>'Run Rate'!N299</f>
        <v>115</v>
      </c>
      <c r="L2960" s="112">
        <f>'Run Rate'!O299</f>
        <v>143</v>
      </c>
      <c r="M2960" s="112">
        <f>'Run Rate'!P299</f>
        <v>169</v>
      </c>
      <c r="N2960" s="112">
        <f>'Run Rate'!Q299</f>
        <v>101</v>
      </c>
      <c r="O2960" s="112">
        <f>'Run Rate'!R299</f>
        <v>96</v>
      </c>
      <c r="P2960" s="112">
        <f>'Run Rate'!S299</f>
        <v>19</v>
      </c>
      <c r="Q2960" s="112">
        <f>'Run Rate'!T299</f>
        <v>201</v>
      </c>
      <c r="R2960" s="112">
        <f>'Run Rate'!U299</f>
        <v>222</v>
      </c>
      <c r="S2960" s="112">
        <f>'Run Rate'!V299</f>
        <v>307</v>
      </c>
      <c r="T2960" s="112">
        <f>'Run Rate'!W299</f>
        <v>208</v>
      </c>
      <c r="U2960" s="112">
        <f>'Run Rate'!X299</f>
        <v>156</v>
      </c>
      <c r="V2960" s="112">
        <f>'Run Rate'!Y299</f>
        <v>359</v>
      </c>
      <c r="W2960" s="112">
        <f>'Run Rate'!Z299</f>
        <v>165</v>
      </c>
      <c r="X2960" s="112">
        <f>'Run Rate'!AA299</f>
        <v>479</v>
      </c>
      <c r="Y2960" s="112">
        <f>'Run Rate'!AB299</f>
        <v>291</v>
      </c>
      <c r="Z2960" s="112">
        <f>'Run Rate'!AC299</f>
        <v>397</v>
      </c>
      <c r="AA2960" s="112">
        <f>'Run Rate'!AD299</f>
        <v>467</v>
      </c>
      <c r="AB2960" s="113">
        <v>414</v>
      </c>
      <c r="AC2960" s="112">
        <v>431</v>
      </c>
      <c r="AD2960" s="112">
        <v>445</v>
      </c>
      <c r="AE2960" s="112">
        <v>456</v>
      </c>
      <c r="AF2960" s="112">
        <v>466</v>
      </c>
      <c r="AG2960" s="112">
        <v>427</v>
      </c>
      <c r="AH2960" s="112">
        <v>434</v>
      </c>
      <c r="AI2960" s="112">
        <v>439</v>
      </c>
      <c r="AJ2960" s="112">
        <v>444</v>
      </c>
      <c r="AK2960" s="112">
        <v>498</v>
      </c>
      <c r="AL2960" s="112">
        <v>502</v>
      </c>
      <c r="AM2960" s="112">
        <v>454</v>
      </c>
      <c r="AN2960" s="112">
        <v>457</v>
      </c>
      <c r="AQ2960" t="str">
        <f>AQ2958</f>
        <v/>
      </c>
    </row>
    <row r="2961" spans="1:43" ht="14.25" customHeight="1" x14ac:dyDescent="0.25">
      <c r="A2961" s="99" t="s">
        <v>1165</v>
      </c>
      <c r="B2961" s="114"/>
      <c r="C2961" s="114"/>
      <c r="D2961" s="114"/>
      <c r="E2961" s="114"/>
      <c r="F2961" s="114"/>
      <c r="G2961" s="114"/>
      <c r="H2961" s="114"/>
      <c r="I2961" s="114"/>
      <c r="J2961" s="114"/>
      <c r="K2961" s="114"/>
      <c r="L2961" s="114"/>
      <c r="M2961" s="114"/>
      <c r="N2961" s="114"/>
      <c r="O2961" s="114"/>
      <c r="P2961" s="114"/>
      <c r="Q2961" s="114"/>
      <c r="R2961" s="114"/>
      <c r="S2961" s="114"/>
      <c r="T2961" s="114"/>
      <c r="U2961" s="114"/>
      <c r="V2961" s="114"/>
      <c r="W2961" s="115"/>
      <c r="X2961" s="115"/>
      <c r="Y2961" s="115"/>
      <c r="Z2961" s="115"/>
      <c r="AA2961" s="112" t="s">
        <v>1166</v>
      </c>
      <c r="AB2961" s="113"/>
      <c r="AC2961" s="112"/>
      <c r="AD2961" s="112"/>
      <c r="AE2961" s="112"/>
      <c r="AF2961" s="112"/>
      <c r="AG2961" s="112"/>
      <c r="AH2961" s="112"/>
      <c r="AI2961" s="112"/>
      <c r="AJ2961" s="112"/>
      <c r="AK2961" s="112"/>
      <c r="AL2961" s="112"/>
      <c r="AM2961" s="112"/>
      <c r="AN2961" s="112"/>
      <c r="AQ2961" t="str">
        <f>AQ2958</f>
        <v/>
      </c>
    </row>
    <row r="2962" spans="1:43" ht="14.25" customHeight="1" x14ac:dyDescent="0.25">
      <c r="A2962" s="99" t="s">
        <v>1167</v>
      </c>
      <c r="B2962" s="114"/>
      <c r="C2962" s="114"/>
      <c r="D2962" s="114"/>
      <c r="E2962" s="114"/>
      <c r="F2962" s="114"/>
      <c r="G2962" s="114"/>
      <c r="H2962" s="114"/>
      <c r="I2962" s="114"/>
      <c r="J2962" s="114"/>
      <c r="K2962" s="114"/>
      <c r="L2962" s="114"/>
      <c r="M2962" s="114"/>
      <c r="N2962" s="114"/>
      <c r="O2962" s="114"/>
      <c r="P2962" s="114"/>
      <c r="Q2962" s="114"/>
      <c r="R2962" s="114"/>
      <c r="S2962" s="114"/>
      <c r="T2962" s="114"/>
      <c r="U2962" s="114"/>
      <c r="V2962" s="114"/>
      <c r="W2962" s="115"/>
      <c r="X2962" s="116"/>
      <c r="Y2962" s="117"/>
      <c r="Z2962" s="115"/>
      <c r="AA2962" s="112" t="s">
        <v>1168</v>
      </c>
      <c r="AB2962" s="113">
        <f>'Demand Input VP'!B1484</f>
        <v>0</v>
      </c>
      <c r="AC2962" s="112">
        <f>'Demand Input VP'!C1484</f>
        <v>0</v>
      </c>
      <c r="AD2962" s="112">
        <f>'Demand Input VP'!D1484</f>
        <v>0</v>
      </c>
      <c r="AE2962" s="112">
        <f>'Demand Input VP'!E1484</f>
        <v>0</v>
      </c>
      <c r="AF2962" s="112">
        <f>'Demand Input VP'!F1484</f>
        <v>0</v>
      </c>
      <c r="AG2962" s="112">
        <f>'Demand Input VP'!G1484</f>
        <v>160</v>
      </c>
      <c r="AH2962" s="112">
        <f>'Demand Input VP'!H1484</f>
        <v>160</v>
      </c>
      <c r="AI2962" s="112">
        <f>'Demand Input VP'!I1484</f>
        <v>160</v>
      </c>
      <c r="AJ2962" s="112">
        <f>'Demand Input VP'!J1484</f>
        <v>160</v>
      </c>
      <c r="AK2962" s="112">
        <f>'Demand Input VP'!K1484</f>
        <v>0</v>
      </c>
      <c r="AL2962" s="112">
        <f>'Demand Input VP'!L1484</f>
        <v>0</v>
      </c>
      <c r="AM2962" s="112">
        <f>'Demand Input VP'!M1484</f>
        <v>0</v>
      </c>
      <c r="AN2962" s="112">
        <f>'Demand Input VP'!N1484</f>
        <v>0</v>
      </c>
      <c r="AQ2962" t="str">
        <f>AQ2958</f>
        <v/>
      </c>
    </row>
    <row r="2963" spans="1:43" ht="14.25" customHeight="1" x14ac:dyDescent="0.25">
      <c r="A2963" s="99" t="s">
        <v>1169</v>
      </c>
      <c r="B2963" s="118"/>
      <c r="C2963" s="118"/>
      <c r="D2963" s="118"/>
      <c r="E2963" s="118"/>
      <c r="F2963" s="118"/>
      <c r="G2963" s="118"/>
      <c r="H2963" s="118"/>
      <c r="I2963" s="118"/>
      <c r="J2963" s="118"/>
      <c r="K2963" s="118"/>
      <c r="L2963" s="118"/>
      <c r="M2963" s="118"/>
      <c r="N2963" s="118"/>
      <c r="O2963" s="118"/>
      <c r="P2963" s="118"/>
      <c r="Q2963" s="118"/>
      <c r="R2963" s="118"/>
      <c r="S2963" s="118"/>
      <c r="T2963" s="118"/>
      <c r="U2963" s="118"/>
      <c r="V2963" s="118"/>
      <c r="W2963" s="115"/>
      <c r="X2963" s="116"/>
      <c r="Y2963" s="117"/>
      <c r="Z2963" s="119"/>
      <c r="AA2963" s="120" t="s">
        <v>1170</v>
      </c>
      <c r="AB2963" s="121">
        <f>'Demand Input VP'!B1483</f>
        <v>0</v>
      </c>
      <c r="AC2963" s="120">
        <f>'Demand Input VP'!C1483</f>
        <v>0</v>
      </c>
      <c r="AD2963" s="120">
        <f>'Demand Input VP'!D1483</f>
        <v>0</v>
      </c>
      <c r="AE2963" s="120">
        <f>'Demand Input VP'!E1483</f>
        <v>0</v>
      </c>
      <c r="AF2963" s="120">
        <f>'Demand Input VP'!F1483</f>
        <v>0</v>
      </c>
      <c r="AG2963" s="120">
        <f>'Demand Input VP'!G1483</f>
        <v>0</v>
      </c>
      <c r="AH2963" s="120">
        <f>'Demand Input VP'!H1483</f>
        <v>0</v>
      </c>
      <c r="AI2963" s="120">
        <f>'Demand Input VP'!I1483</f>
        <v>0</v>
      </c>
      <c r="AJ2963" s="120">
        <f>'Demand Input VP'!J1483</f>
        <v>0</v>
      </c>
      <c r="AK2963" s="120">
        <f>'Demand Input VP'!K1483</f>
        <v>0</v>
      </c>
      <c r="AL2963" s="120">
        <f>'Demand Input VP'!L1483</f>
        <v>0</v>
      </c>
      <c r="AM2963" s="120">
        <f>'Demand Input VP'!M1483</f>
        <v>16</v>
      </c>
      <c r="AN2963" s="120">
        <f>'Demand Input VP'!N1483</f>
        <v>16</v>
      </c>
      <c r="AQ2963" t="str">
        <f>AQ2958</f>
        <v/>
      </c>
    </row>
    <row r="2964" spans="1:43" ht="14.25" customHeight="1" x14ac:dyDescent="0.25">
      <c r="A2964" s="1"/>
      <c r="B2964" s="122"/>
      <c r="C2964" s="122"/>
      <c r="D2964" s="122"/>
      <c r="E2964" s="122"/>
      <c r="F2964" s="122"/>
      <c r="G2964" s="122"/>
      <c r="H2964" s="122"/>
      <c r="I2964" s="122"/>
      <c r="J2964" s="122"/>
      <c r="K2964" s="122"/>
      <c r="L2964" s="122"/>
      <c r="M2964" s="122"/>
      <c r="N2964" s="122"/>
      <c r="O2964" s="122"/>
      <c r="P2964" s="122"/>
      <c r="Q2964" s="122"/>
      <c r="R2964" s="122"/>
      <c r="S2964" s="122"/>
      <c r="T2964" s="122"/>
      <c r="U2964" s="122"/>
      <c r="V2964" s="122"/>
      <c r="W2964" s="123"/>
      <c r="X2964" s="116"/>
      <c r="Y2964" s="117"/>
      <c r="Z2964" s="123"/>
      <c r="AA2964" s="112" t="s">
        <v>1171</v>
      </c>
      <c r="AB2964" s="113">
        <f>'Demand Input MP'!B1484</f>
        <v>0</v>
      </c>
      <c r="AC2964" s="112">
        <f>'Demand Input MP'!C1484</f>
        <v>0</v>
      </c>
      <c r="AD2964" s="112">
        <f>'Demand Input MP'!D1484</f>
        <v>0</v>
      </c>
      <c r="AE2964" s="112">
        <f>'Demand Input MP'!E1484</f>
        <v>0</v>
      </c>
      <c r="AF2964" s="112">
        <f>'Demand Input MP'!F1484</f>
        <v>0</v>
      </c>
      <c r="AG2964" s="112">
        <f>'Demand Input MP'!G1484</f>
        <v>0</v>
      </c>
      <c r="AH2964" s="112">
        <f>'Demand Input MP'!H1484</f>
        <v>0</v>
      </c>
      <c r="AI2964" s="112">
        <f>'Demand Input MP'!I1484</f>
        <v>0</v>
      </c>
      <c r="AJ2964" s="112">
        <f>'Demand Input MP'!J1484</f>
        <v>0</v>
      </c>
      <c r="AK2964" s="112">
        <f>'Demand Input MP'!K1484</f>
        <v>0</v>
      </c>
      <c r="AL2964" s="112">
        <f>'Demand Input MP'!L1484</f>
        <v>0</v>
      </c>
      <c r="AM2964" s="112">
        <f>'Demand Input MP'!M1484</f>
        <v>0</v>
      </c>
      <c r="AN2964" s="112">
        <f>'Demand Input MP'!N1484</f>
        <v>0</v>
      </c>
      <c r="AQ2964" t="str">
        <f>AQ2958</f>
        <v/>
      </c>
    </row>
    <row r="2965" spans="1:43" ht="14.25" customHeight="1" x14ac:dyDescent="0.25">
      <c r="A2965" s="1"/>
      <c r="B2965" s="122"/>
      <c r="C2965" s="122"/>
      <c r="D2965" s="122"/>
      <c r="E2965" s="122"/>
      <c r="F2965" s="122"/>
      <c r="G2965" s="122"/>
      <c r="H2965" s="122"/>
      <c r="I2965" s="122"/>
      <c r="J2965" s="122"/>
      <c r="K2965" s="122"/>
      <c r="L2965" s="122"/>
      <c r="M2965" s="122"/>
      <c r="N2965" s="122"/>
      <c r="O2965" s="122"/>
      <c r="P2965" s="122"/>
      <c r="Q2965" s="122"/>
      <c r="R2965" s="122"/>
      <c r="S2965" s="122"/>
      <c r="T2965" s="122"/>
      <c r="U2965" s="122"/>
      <c r="V2965" s="124" t="s">
        <v>91</v>
      </c>
      <c r="W2965" s="125">
        <f>IFERROR(IF(SUM('Run Rate History'!E299:AD299)&gt;0,(SUMPRODUCT((B2960:AA2960&gt;=PERCENTILE(B2960:AA2960,0.1))*(B2960:AA2960&lt;=PERCENTILE(B2960:AA2960,0.9))*B2960:AA2960)+SUMPRODUCT(('Run Rate History'!E299:AD299&gt;=PERCENTILE(B2960:AA2960,0.1))*('Run Rate History'!E299:AD299&lt;=PERCENTILE(B2960:AA2960,0.9))*'Run Rate History'!E299:AD299))/(SUMPRODUCT((B2960:AA2960&gt;=PERCENTILE(B2960:AA2960,0.1))*(B2960:AA2960&lt;=PERCENTILE(B2960:AA2960,0.9))*1)+SUMPRODUCT(('Run Rate History'!E299:AD299&gt;=PERCENTILE(B2960:AA2960,0.1))*('Run Rate History'!E299:AD299&lt;=PERCENTILE(B2960:AA2960,0.9))*1)),TRIMMEAN(B2960:AA2960,0.15)),0)</f>
        <v>169.5</v>
      </c>
      <c r="X2965" s="126" t="s">
        <v>1172</v>
      </c>
      <c r="Y2965" s="127">
        <f>SUM(B2960:AA2960)/26</f>
        <v>174.88461538461539</v>
      </c>
      <c r="Z2965" s="128"/>
      <c r="AA2965" s="112" t="s">
        <v>1173</v>
      </c>
      <c r="AB2965" s="113">
        <f>'Demand Input MP'!B1483</f>
        <v>0</v>
      </c>
      <c r="AC2965" s="112">
        <f>'Demand Input MP'!C1483</f>
        <v>0</v>
      </c>
      <c r="AD2965" s="112">
        <f>'Demand Input MP'!D1483</f>
        <v>0</v>
      </c>
      <c r="AE2965" s="112">
        <f>'Demand Input MP'!E1483</f>
        <v>0</v>
      </c>
      <c r="AF2965" s="112">
        <f>'Demand Input MP'!F1483</f>
        <v>0</v>
      </c>
      <c r="AG2965" s="112">
        <f>'Demand Input MP'!G1483</f>
        <v>0</v>
      </c>
      <c r="AH2965" s="112">
        <f>'Demand Input MP'!H1483</f>
        <v>0</v>
      </c>
      <c r="AI2965" s="112">
        <f>'Demand Input MP'!I1483</f>
        <v>0</v>
      </c>
      <c r="AJ2965" s="112">
        <f>'Demand Input MP'!J1483</f>
        <v>0</v>
      </c>
      <c r="AK2965" s="112">
        <f>'Demand Input MP'!K1483</f>
        <v>0</v>
      </c>
      <c r="AL2965" s="112">
        <f>'Demand Input MP'!L1483</f>
        <v>0</v>
      </c>
      <c r="AM2965" s="112">
        <f>'Demand Input MP'!M1483</f>
        <v>0</v>
      </c>
      <c r="AN2965" s="112">
        <f>'Demand Input MP'!N1483</f>
        <v>0</v>
      </c>
      <c r="AQ2965" t="str">
        <f>AQ2958</f>
        <v/>
      </c>
    </row>
    <row r="2966" spans="1:43" ht="14.25" customHeight="1" x14ac:dyDescent="0.25">
      <c r="A2966" s="1"/>
      <c r="B2966" s="122"/>
      <c r="C2966" s="122"/>
      <c r="D2966" s="122"/>
      <c r="E2966" s="122"/>
      <c r="F2966" s="122"/>
      <c r="G2966" s="122"/>
      <c r="H2966" s="122"/>
      <c r="I2966" s="122"/>
      <c r="J2966" s="122"/>
      <c r="K2966" s="122"/>
      <c r="L2966" s="122"/>
      <c r="M2966" s="122"/>
      <c r="N2966" s="122"/>
      <c r="O2966" s="122"/>
      <c r="P2966" s="122"/>
      <c r="Q2966" s="122"/>
      <c r="R2966" s="122"/>
      <c r="S2966" s="122"/>
      <c r="T2966" s="122"/>
      <c r="U2966" s="122"/>
      <c r="V2966" s="124" t="s">
        <v>94</v>
      </c>
      <c r="W2966" s="125">
        <f>IFERROR((1*MIN(MAX(X2960,0.5*IF(SUM('Run Rate History'!E299:AD299)&gt;0,(MEDIAN(IF(B2960:AA2960&gt;0,B2960:AA2960))+MEDIAN(IF('Run Rate History'!E299:AD299&gt;0,'Run Rate History'!E299:AD299)))/2,MEDIAN(IF(B2960:AA2960&gt;0,B2960:AA2960)))),2*IF(SUM('Run Rate History'!E299:AD299)&gt;0,(MEDIAN(IF(B2960:AA2960&gt;0,B2960:AA2960))+MEDIAN(IF('Run Rate History'!E299:AD299&gt;0,'Run Rate History'!E299:AD299)))/2,MEDIAN(IF(B2960:AA2960&gt;0,B2960:AA2960))))+2*MIN(MAX(Y2960,0.5*IF(SUM('Run Rate History'!E299:AD299)&gt;0,(MEDIAN(IF(B2960:AA2960&gt;0,B2960:AA2960))+MEDIAN(IF('Run Rate History'!E299:AD299&gt;0,'Run Rate History'!E299:AD299)))/2,MEDIAN(IF(B2960:AA2960&gt;0,B2960:AA2960)))),2*IF(SUM('Run Rate History'!E299:AD299)&gt;0,(MEDIAN(IF(B2960:AA2960&gt;0,B2960:AA2960))+MEDIAN(IF('Run Rate History'!E299:AD299&gt;0,'Run Rate History'!E299:AD299)))/2,MEDIAN(IF(B2960:AA2960&gt;0,B2960:AA2960))))+3*MIN(MAX(Z2960,0.5*IF(SUM('Run Rate History'!E299:AD299)&gt;0,(MEDIAN(IF(B2960:AA2960&gt;0,B2960:AA2960))+MEDIAN(IF('Run Rate History'!E299:AD299&gt;0,'Run Rate History'!E299:AD299)))/2,MEDIAN(IF(B2960:AA2960&gt;0,B2960:AA2960)))),2*IF(SUM('Run Rate History'!E299:AD299)&gt;0,(MEDIAN(IF(B2960:AA2960&gt;0,B2960:AA2960))+MEDIAN(IF('Run Rate History'!E299:AD299&gt;0,'Run Rate History'!E299:AD299)))/2,MEDIAN(IF(B2960:AA2960&gt;0,B2960:AA2960))))+4*MIN(MAX(AA2960,0.5*IF(SUM('Run Rate History'!E299:AD299)&gt;0,(MEDIAN(IF(B2960:AA2960&gt;0,B2960:AA2960))+MEDIAN(IF('Run Rate History'!E299:AD299&gt;0,'Run Rate History'!E299:AD299)))/2,MEDIAN(IF(B2960:AA2960&gt;0,B2960:AA2960)))),2*IF(SUM('Run Rate History'!E299:AD299)&gt;0,(MEDIAN(IF(B2960:AA2960&gt;0,B2960:AA2960))+MEDIAN(IF('Run Rate History'!E299:AD299&gt;0,'Run Rate History'!E299:AD299)))/2,MEDIAN(IF(B2960:AA2960&gt;0,B2960:AA2960)))))/10,0)</f>
        <v>315</v>
      </c>
      <c r="X2966" s="129" t="s">
        <v>1174</v>
      </c>
      <c r="Y2966" s="130">
        <f>IFERROR(VLOOKUP(A2958,'Stanje zaliha'!A:E,5,FALSE()),0)</f>
        <v>340</v>
      </c>
      <c r="Z2966" s="131"/>
      <c r="AA2966" s="113" t="s">
        <v>1175</v>
      </c>
      <c r="AB2966" s="118">
        <f t="shared" ref="AB2966:AN2966" si="590">SUM(AB2962:AB2965)</f>
        <v>0</v>
      </c>
      <c r="AC2966" s="118">
        <f t="shared" si="590"/>
        <v>0</v>
      </c>
      <c r="AD2966" s="118">
        <f t="shared" si="590"/>
        <v>0</v>
      </c>
      <c r="AE2966" s="118">
        <f t="shared" si="590"/>
        <v>0</v>
      </c>
      <c r="AF2966" s="118">
        <f t="shared" si="590"/>
        <v>0</v>
      </c>
      <c r="AG2966" s="118">
        <f t="shared" si="590"/>
        <v>160</v>
      </c>
      <c r="AH2966" s="118">
        <f t="shared" si="590"/>
        <v>160</v>
      </c>
      <c r="AI2966" s="118">
        <f t="shared" si="590"/>
        <v>160</v>
      </c>
      <c r="AJ2966" s="118">
        <f t="shared" si="590"/>
        <v>160</v>
      </c>
      <c r="AK2966" s="118">
        <f t="shared" si="590"/>
        <v>0</v>
      </c>
      <c r="AL2966" s="118">
        <f t="shared" si="590"/>
        <v>0</v>
      </c>
      <c r="AM2966" s="118">
        <f t="shared" si="590"/>
        <v>16</v>
      </c>
      <c r="AN2966" s="118">
        <f t="shared" si="590"/>
        <v>16</v>
      </c>
      <c r="AQ2966" t="str">
        <f>AQ2958</f>
        <v/>
      </c>
    </row>
    <row r="2967" spans="1:43" ht="14.25" customHeight="1" x14ac:dyDescent="0.25">
      <c r="A2967" s="1"/>
      <c r="B2967" s="122"/>
      <c r="C2967" s="122"/>
      <c r="D2967" s="122"/>
      <c r="E2967" s="122"/>
      <c r="F2967" s="122"/>
      <c r="G2967" s="122"/>
      <c r="H2967" s="122"/>
      <c r="I2967" s="122"/>
      <c r="J2967" s="122"/>
      <c r="K2967" s="122"/>
      <c r="L2967" s="122"/>
      <c r="M2967" s="122"/>
      <c r="N2967" s="122"/>
      <c r="O2967" s="122"/>
      <c r="P2967" s="122"/>
      <c r="Q2967" s="122"/>
      <c r="R2967" s="122"/>
      <c r="S2967" s="122"/>
      <c r="T2967" s="122"/>
      <c r="U2967" s="122"/>
      <c r="V2967" s="124" t="s">
        <v>95</v>
      </c>
      <c r="W2967" s="125">
        <f>IFERROR(0.6*W2966+0.4*W2965,0)</f>
        <v>256.8</v>
      </c>
      <c r="X2967" s="132" t="s">
        <v>1176</v>
      </c>
      <c r="Y2967" s="133">
        <f>IFERROR(SUMIF('Popis poslanih narudžbi'!A:A,A2958,'Popis poslanih narudžbi'!C:C),0)</f>
        <v>9000</v>
      </c>
      <c r="Z2967" s="131"/>
      <c r="AA2967" s="134" t="s">
        <v>1177</v>
      </c>
      <c r="AB2967" s="118">
        <f t="shared" ref="AB2967:AN2967" si="591">AB2960+AB2966</f>
        <v>414</v>
      </c>
      <c r="AC2967" s="118">
        <f t="shared" si="591"/>
        <v>431</v>
      </c>
      <c r="AD2967" s="118">
        <f t="shared" si="591"/>
        <v>445</v>
      </c>
      <c r="AE2967" s="118">
        <f t="shared" si="591"/>
        <v>456</v>
      </c>
      <c r="AF2967" s="118">
        <f t="shared" si="591"/>
        <v>466</v>
      </c>
      <c r="AG2967" s="118">
        <f t="shared" si="591"/>
        <v>587</v>
      </c>
      <c r="AH2967" s="118">
        <f t="shared" si="591"/>
        <v>594</v>
      </c>
      <c r="AI2967" s="118">
        <f t="shared" si="591"/>
        <v>599</v>
      </c>
      <c r="AJ2967" s="118">
        <f t="shared" si="591"/>
        <v>604</v>
      </c>
      <c r="AK2967" s="118">
        <f t="shared" si="591"/>
        <v>498</v>
      </c>
      <c r="AL2967" s="118">
        <f t="shared" si="591"/>
        <v>502</v>
      </c>
      <c r="AM2967" s="118">
        <f t="shared" si="591"/>
        <v>470</v>
      </c>
      <c r="AN2967" s="118">
        <f t="shared" si="591"/>
        <v>473</v>
      </c>
      <c r="AQ2967" t="str">
        <f>AQ2958</f>
        <v/>
      </c>
    </row>
    <row r="2968" spans="1:43" ht="14.25" customHeight="1" x14ac:dyDescent="0.25">
      <c r="A2968" s="107" t="str">
        <f>'Run Rate'!A300</f>
        <v>POL12845</v>
      </c>
      <c r="B2968" s="135" t="str">
        <f>'Run Rate'!B300</f>
        <v>Polleo Protein Chips Paprika 50 g</v>
      </c>
      <c r="C2968" s="135" t="str">
        <f>'Run Rate'!C300</f>
        <v>RTD &amp; SNACKS</v>
      </c>
      <c r="D2968" s="135" t="str">
        <f>'Run Rate'!D300</f>
        <v>02 SILVER</v>
      </c>
      <c r="E2968" s="122"/>
      <c r="F2968" s="122"/>
      <c r="G2968" s="122"/>
      <c r="H2968" s="122"/>
      <c r="I2968" s="122"/>
      <c r="J2968" s="122"/>
      <c r="K2968" s="122"/>
      <c r="L2968" s="122"/>
      <c r="M2968" s="122"/>
      <c r="N2968" s="122"/>
      <c r="O2968" s="122"/>
      <c r="P2968" s="122"/>
      <c r="Q2968" s="122"/>
      <c r="R2968" s="122"/>
      <c r="S2968" s="122"/>
      <c r="T2968" s="122"/>
      <c r="U2968" s="122"/>
      <c r="V2968" s="122"/>
      <c r="W2968" s="122"/>
      <c r="X2968" s="122"/>
      <c r="Y2968" s="122"/>
      <c r="Z2968" s="122"/>
      <c r="AA2968" s="122"/>
      <c r="AB2968" s="122"/>
      <c r="AC2968" s="122"/>
      <c r="AD2968" s="122"/>
      <c r="AE2968" s="122"/>
      <c r="AF2968" s="122"/>
      <c r="AG2968" s="122"/>
      <c r="AH2968" s="122"/>
      <c r="AI2968" s="122"/>
      <c r="AJ2968" s="122"/>
      <c r="AK2968" s="122"/>
      <c r="AL2968" s="122"/>
      <c r="AM2968" s="122"/>
      <c r="AN2968" s="122"/>
      <c r="AQ2968" t="str">
        <f>IF(AND(OR($B$1="ALL",$B$1=C2968),OR($E$1="ALL",$E$1=D2968),OR($B$2="ALL",$B$2=A2968),OR($E$2="ALL",IFERROR(SEARCH($E$2,B2968),0)&gt;0)),"MATCH","")</f>
        <v/>
      </c>
    </row>
    <row r="2969" spans="1:43" ht="14.25" customHeight="1" x14ac:dyDescent="0.25">
      <c r="A2969" s="108" t="s">
        <v>1137</v>
      </c>
      <c r="B2969" s="136" t="s">
        <v>1138</v>
      </c>
      <c r="C2969" s="136" t="s">
        <v>1139</v>
      </c>
      <c r="D2969" s="136" t="s">
        <v>1140</v>
      </c>
      <c r="E2969" s="136" t="s">
        <v>1141</v>
      </c>
      <c r="F2969" s="136" t="s">
        <v>1142</v>
      </c>
      <c r="G2969" s="136" t="s">
        <v>1143</v>
      </c>
      <c r="H2969" s="136" t="s">
        <v>1144</v>
      </c>
      <c r="I2969" s="136" t="s">
        <v>1145</v>
      </c>
      <c r="J2969" s="136" t="s">
        <v>1146</v>
      </c>
      <c r="K2969" s="136" t="s">
        <v>1147</v>
      </c>
      <c r="L2969" s="136" t="s">
        <v>1148</v>
      </c>
      <c r="M2969" s="136" t="s">
        <v>1149</v>
      </c>
      <c r="N2969" s="136" t="s">
        <v>1150</v>
      </c>
      <c r="O2969" s="136" t="s">
        <v>1151</v>
      </c>
      <c r="P2969" s="136" t="s">
        <v>1152</v>
      </c>
      <c r="Q2969" s="136" t="s">
        <v>1153</v>
      </c>
      <c r="R2969" s="136" t="s">
        <v>1154</v>
      </c>
      <c r="S2969" s="136" t="s">
        <v>1155</v>
      </c>
      <c r="T2969" s="136" t="s">
        <v>1156</v>
      </c>
      <c r="U2969" s="136" t="s">
        <v>1157</v>
      </c>
      <c r="V2969" s="136" t="s">
        <v>1158</v>
      </c>
      <c r="W2969" s="136" t="s">
        <v>1159</v>
      </c>
      <c r="X2969" s="136" t="s">
        <v>1160</v>
      </c>
      <c r="Y2969" s="136" t="s">
        <v>1161</v>
      </c>
      <c r="Z2969" s="136" t="s">
        <v>1162</v>
      </c>
      <c r="AA2969" s="136" t="s">
        <v>1163</v>
      </c>
      <c r="AB2969" s="137" t="s">
        <v>156</v>
      </c>
      <c r="AC2969" s="137" t="s">
        <v>157</v>
      </c>
      <c r="AD2969" s="137" t="s">
        <v>158</v>
      </c>
      <c r="AE2969" s="137" t="s">
        <v>139</v>
      </c>
      <c r="AF2969" s="138" t="s">
        <v>140</v>
      </c>
      <c r="AG2969" s="138" t="s">
        <v>141</v>
      </c>
      <c r="AH2969" s="138" t="s">
        <v>142</v>
      </c>
      <c r="AI2969" s="138" t="s">
        <v>143</v>
      </c>
      <c r="AJ2969" s="139" t="s">
        <v>144</v>
      </c>
      <c r="AK2969" s="139" t="s">
        <v>145</v>
      </c>
      <c r="AL2969" s="139" t="s">
        <v>146</v>
      </c>
      <c r="AM2969" s="140" t="s">
        <v>147</v>
      </c>
      <c r="AN2969" s="140" t="s">
        <v>148</v>
      </c>
      <c r="AQ2969" t="str">
        <f>AQ2968</f>
        <v/>
      </c>
    </row>
    <row r="2970" spans="1:43" ht="14.25" customHeight="1" x14ac:dyDescent="0.25">
      <c r="A2970" s="99" t="s">
        <v>1164</v>
      </c>
      <c r="B2970" s="112">
        <f>'Run Rate'!E300</f>
        <v>0</v>
      </c>
      <c r="C2970" s="112">
        <f>'Run Rate'!F300</f>
        <v>0</v>
      </c>
      <c r="D2970" s="112">
        <f>'Run Rate'!G300</f>
        <v>0</v>
      </c>
      <c r="E2970" s="112">
        <f>'Run Rate'!H300</f>
        <v>0</v>
      </c>
      <c r="F2970" s="112">
        <f>'Run Rate'!I300</f>
        <v>0</v>
      </c>
      <c r="G2970" s="112">
        <f>'Run Rate'!J300</f>
        <v>181</v>
      </c>
      <c r="H2970" s="112">
        <f>'Run Rate'!K300</f>
        <v>135</v>
      </c>
      <c r="I2970" s="112">
        <f>'Run Rate'!L300</f>
        <v>184</v>
      </c>
      <c r="J2970" s="112">
        <f>'Run Rate'!M300</f>
        <v>357</v>
      </c>
      <c r="K2970" s="112">
        <f>'Run Rate'!N300</f>
        <v>145</v>
      </c>
      <c r="L2970" s="112">
        <f>'Run Rate'!O300</f>
        <v>158</v>
      </c>
      <c r="M2970" s="112">
        <f>'Run Rate'!P300</f>
        <v>263</v>
      </c>
      <c r="N2970" s="112">
        <f>'Run Rate'!Q300</f>
        <v>137</v>
      </c>
      <c r="O2970" s="112">
        <f>'Run Rate'!R300</f>
        <v>113</v>
      </c>
      <c r="P2970" s="112">
        <f>'Run Rate'!S300</f>
        <v>28</v>
      </c>
      <c r="Q2970" s="112">
        <f>'Run Rate'!T300</f>
        <v>227</v>
      </c>
      <c r="R2970" s="112">
        <f>'Run Rate'!U300</f>
        <v>274</v>
      </c>
      <c r="S2970" s="112">
        <f>'Run Rate'!V300</f>
        <v>218</v>
      </c>
      <c r="T2970" s="112">
        <f>'Run Rate'!W300</f>
        <v>92</v>
      </c>
      <c r="U2970" s="112">
        <f>'Run Rate'!X300</f>
        <v>66</v>
      </c>
      <c r="V2970" s="112">
        <f>'Run Rate'!Y300</f>
        <v>359</v>
      </c>
      <c r="W2970" s="112">
        <f>'Run Rate'!Z300</f>
        <v>247</v>
      </c>
      <c r="X2970" s="112">
        <f>'Run Rate'!AA300</f>
        <v>243</v>
      </c>
      <c r="Y2970" s="112">
        <f>'Run Rate'!AB300</f>
        <v>308</v>
      </c>
      <c r="Z2970" s="112">
        <f>'Run Rate'!AC300</f>
        <v>264</v>
      </c>
      <c r="AA2970" s="112">
        <f>'Run Rate'!AD300</f>
        <v>501</v>
      </c>
      <c r="AB2970" s="113">
        <v>374</v>
      </c>
      <c r="AC2970" s="112">
        <v>382</v>
      </c>
      <c r="AD2970" s="112">
        <v>389</v>
      </c>
      <c r="AE2970" s="112">
        <v>395</v>
      </c>
      <c r="AF2970" s="112">
        <v>400</v>
      </c>
      <c r="AG2970" s="112">
        <v>364</v>
      </c>
      <c r="AH2970" s="112">
        <v>367</v>
      </c>
      <c r="AI2970" s="112">
        <v>370</v>
      </c>
      <c r="AJ2970" s="112">
        <v>373</v>
      </c>
      <c r="AK2970" s="112">
        <v>416</v>
      </c>
      <c r="AL2970" s="112">
        <v>418</v>
      </c>
      <c r="AM2970" s="112">
        <v>378</v>
      </c>
      <c r="AN2970" s="112">
        <v>379</v>
      </c>
      <c r="AQ2970" t="str">
        <f>AQ2968</f>
        <v/>
      </c>
    </row>
    <row r="2971" spans="1:43" ht="14.25" customHeight="1" x14ac:dyDescent="0.25">
      <c r="A2971" s="99" t="s">
        <v>1165</v>
      </c>
      <c r="B2971" s="114"/>
      <c r="C2971" s="114"/>
      <c r="D2971" s="114"/>
      <c r="E2971" s="114"/>
      <c r="F2971" s="114"/>
      <c r="G2971" s="114"/>
      <c r="H2971" s="114"/>
      <c r="I2971" s="114"/>
      <c r="J2971" s="114"/>
      <c r="K2971" s="114"/>
      <c r="L2971" s="114"/>
      <c r="M2971" s="114"/>
      <c r="N2971" s="114"/>
      <c r="O2971" s="114"/>
      <c r="P2971" s="114"/>
      <c r="Q2971" s="114"/>
      <c r="R2971" s="114"/>
      <c r="S2971" s="114"/>
      <c r="T2971" s="114"/>
      <c r="U2971" s="114"/>
      <c r="V2971" s="114"/>
      <c r="W2971" s="115"/>
      <c r="X2971" s="115"/>
      <c r="Y2971" s="115"/>
      <c r="Z2971" s="115"/>
      <c r="AA2971" s="112" t="s">
        <v>1166</v>
      </c>
      <c r="AB2971" s="113"/>
      <c r="AC2971" s="112"/>
      <c r="AD2971" s="112"/>
      <c r="AE2971" s="112"/>
      <c r="AF2971" s="112"/>
      <c r="AG2971" s="112"/>
      <c r="AH2971" s="112"/>
      <c r="AI2971" s="112"/>
      <c r="AJ2971" s="112"/>
      <c r="AK2971" s="112"/>
      <c r="AL2971" s="112"/>
      <c r="AM2971" s="112"/>
      <c r="AN2971" s="112"/>
      <c r="AQ2971" t="str">
        <f>AQ2968</f>
        <v/>
      </c>
    </row>
    <row r="2972" spans="1:43" ht="14.25" customHeight="1" x14ac:dyDescent="0.25">
      <c r="A2972" s="99" t="s">
        <v>1167</v>
      </c>
      <c r="B2972" s="114"/>
      <c r="C2972" s="114"/>
      <c r="D2972" s="114"/>
      <c r="E2972" s="114"/>
      <c r="F2972" s="114"/>
      <c r="G2972" s="114"/>
      <c r="H2972" s="114"/>
      <c r="I2972" s="114"/>
      <c r="J2972" s="114"/>
      <c r="K2972" s="114"/>
      <c r="L2972" s="114"/>
      <c r="M2972" s="114"/>
      <c r="N2972" s="114"/>
      <c r="O2972" s="114"/>
      <c r="P2972" s="114"/>
      <c r="Q2972" s="114"/>
      <c r="R2972" s="114"/>
      <c r="S2972" s="114"/>
      <c r="T2972" s="114"/>
      <c r="U2972" s="114"/>
      <c r="V2972" s="114"/>
      <c r="W2972" s="115"/>
      <c r="X2972" s="116"/>
      <c r="Y2972" s="117"/>
      <c r="Z2972" s="115"/>
      <c r="AA2972" s="112" t="s">
        <v>1168</v>
      </c>
      <c r="AB2972" s="113">
        <f>'Demand Input VP'!B1489</f>
        <v>0</v>
      </c>
      <c r="AC2972" s="112">
        <f>'Demand Input VP'!C1489</f>
        <v>0</v>
      </c>
      <c r="AD2972" s="112">
        <f>'Demand Input VP'!D1489</f>
        <v>0</v>
      </c>
      <c r="AE2972" s="112">
        <f>'Demand Input VP'!E1489</f>
        <v>0</v>
      </c>
      <c r="AF2972" s="112">
        <f>'Demand Input VP'!F1489</f>
        <v>0</v>
      </c>
      <c r="AG2972" s="112">
        <f>'Demand Input VP'!G1489</f>
        <v>160</v>
      </c>
      <c r="AH2972" s="112">
        <f>'Demand Input VP'!H1489</f>
        <v>160</v>
      </c>
      <c r="AI2972" s="112">
        <f>'Demand Input VP'!I1489</f>
        <v>160</v>
      </c>
      <c r="AJ2972" s="112">
        <f>'Demand Input VP'!J1489</f>
        <v>160</v>
      </c>
      <c r="AK2972" s="112">
        <f>'Demand Input VP'!K1489</f>
        <v>0</v>
      </c>
      <c r="AL2972" s="112">
        <f>'Demand Input VP'!L1489</f>
        <v>0</v>
      </c>
      <c r="AM2972" s="112">
        <f>'Demand Input VP'!M1489</f>
        <v>0</v>
      </c>
      <c r="AN2972" s="112">
        <f>'Demand Input VP'!N1489</f>
        <v>0</v>
      </c>
      <c r="AQ2972" t="str">
        <f>AQ2968</f>
        <v/>
      </c>
    </row>
    <row r="2973" spans="1:43" ht="14.25" customHeight="1" x14ac:dyDescent="0.25">
      <c r="A2973" s="99" t="s">
        <v>1169</v>
      </c>
      <c r="B2973" s="118"/>
      <c r="C2973" s="118"/>
      <c r="D2973" s="118"/>
      <c r="E2973" s="118"/>
      <c r="F2973" s="118"/>
      <c r="G2973" s="118"/>
      <c r="H2973" s="118"/>
      <c r="I2973" s="118"/>
      <c r="J2973" s="118"/>
      <c r="K2973" s="118"/>
      <c r="L2973" s="118"/>
      <c r="M2973" s="118"/>
      <c r="N2973" s="118"/>
      <c r="O2973" s="118"/>
      <c r="P2973" s="118"/>
      <c r="Q2973" s="118"/>
      <c r="R2973" s="118"/>
      <c r="S2973" s="118"/>
      <c r="T2973" s="118"/>
      <c r="U2973" s="118"/>
      <c r="V2973" s="118"/>
      <c r="W2973" s="115"/>
      <c r="X2973" s="116"/>
      <c r="Y2973" s="117"/>
      <c r="Z2973" s="119"/>
      <c r="AA2973" s="120" t="s">
        <v>1170</v>
      </c>
      <c r="AB2973" s="121">
        <f>'Demand Input VP'!B1488</f>
        <v>0</v>
      </c>
      <c r="AC2973" s="120">
        <f>'Demand Input VP'!C1488</f>
        <v>0</v>
      </c>
      <c r="AD2973" s="120">
        <f>'Demand Input VP'!D1488</f>
        <v>0</v>
      </c>
      <c r="AE2973" s="120">
        <f>'Demand Input VP'!E1488</f>
        <v>0</v>
      </c>
      <c r="AF2973" s="120">
        <f>'Demand Input VP'!F1488</f>
        <v>0</v>
      </c>
      <c r="AG2973" s="120">
        <f>'Demand Input VP'!G1488</f>
        <v>0</v>
      </c>
      <c r="AH2973" s="120">
        <f>'Demand Input VP'!H1488</f>
        <v>0</v>
      </c>
      <c r="AI2973" s="120">
        <f>'Demand Input VP'!I1488</f>
        <v>0</v>
      </c>
      <c r="AJ2973" s="120">
        <f>'Demand Input VP'!J1488</f>
        <v>0</v>
      </c>
      <c r="AK2973" s="120">
        <f>'Demand Input VP'!K1488</f>
        <v>0</v>
      </c>
      <c r="AL2973" s="120">
        <f>'Demand Input VP'!L1488</f>
        <v>0</v>
      </c>
      <c r="AM2973" s="120">
        <f>'Demand Input VP'!M1488</f>
        <v>16</v>
      </c>
      <c r="AN2973" s="120">
        <f>'Demand Input VP'!N1488</f>
        <v>16</v>
      </c>
      <c r="AQ2973" t="str">
        <f>AQ2968</f>
        <v/>
      </c>
    </row>
    <row r="2974" spans="1:43" ht="14.25" customHeight="1" x14ac:dyDescent="0.25">
      <c r="A2974" s="1"/>
      <c r="B2974" s="122"/>
      <c r="C2974" s="122"/>
      <c r="D2974" s="122"/>
      <c r="E2974" s="122"/>
      <c r="F2974" s="122"/>
      <c r="G2974" s="122"/>
      <c r="H2974" s="122"/>
      <c r="I2974" s="122"/>
      <c r="J2974" s="122"/>
      <c r="K2974" s="122"/>
      <c r="L2974" s="122"/>
      <c r="M2974" s="122"/>
      <c r="N2974" s="122"/>
      <c r="O2974" s="122"/>
      <c r="P2974" s="122"/>
      <c r="Q2974" s="122"/>
      <c r="R2974" s="122"/>
      <c r="S2974" s="122"/>
      <c r="T2974" s="122"/>
      <c r="U2974" s="122"/>
      <c r="V2974" s="122"/>
      <c r="W2974" s="123"/>
      <c r="X2974" s="116"/>
      <c r="Y2974" s="117"/>
      <c r="Z2974" s="123"/>
      <c r="AA2974" s="112" t="s">
        <v>1171</v>
      </c>
      <c r="AB2974" s="113">
        <f>'Demand Input MP'!B1489</f>
        <v>0</v>
      </c>
      <c r="AC2974" s="112">
        <f>'Demand Input MP'!C1489</f>
        <v>0</v>
      </c>
      <c r="AD2974" s="112">
        <f>'Demand Input MP'!D1489</f>
        <v>0</v>
      </c>
      <c r="AE2974" s="112">
        <f>'Demand Input MP'!E1489</f>
        <v>0</v>
      </c>
      <c r="AF2974" s="112">
        <f>'Demand Input MP'!F1489</f>
        <v>0</v>
      </c>
      <c r="AG2974" s="112">
        <f>'Demand Input MP'!G1489</f>
        <v>0</v>
      </c>
      <c r="AH2974" s="112">
        <f>'Demand Input MP'!H1489</f>
        <v>0</v>
      </c>
      <c r="AI2974" s="112">
        <f>'Demand Input MP'!I1489</f>
        <v>0</v>
      </c>
      <c r="AJ2974" s="112">
        <f>'Demand Input MP'!J1489</f>
        <v>0</v>
      </c>
      <c r="AK2974" s="112">
        <f>'Demand Input MP'!K1489</f>
        <v>0</v>
      </c>
      <c r="AL2974" s="112">
        <f>'Demand Input MP'!L1489</f>
        <v>0</v>
      </c>
      <c r="AM2974" s="112">
        <f>'Demand Input MP'!M1489</f>
        <v>0</v>
      </c>
      <c r="AN2974" s="112">
        <f>'Demand Input MP'!N1489</f>
        <v>0</v>
      </c>
      <c r="AQ2974" t="str">
        <f>AQ2968</f>
        <v/>
      </c>
    </row>
    <row r="2975" spans="1:43" ht="14.25" customHeight="1" x14ac:dyDescent="0.25">
      <c r="A2975" s="1"/>
      <c r="B2975" s="122"/>
      <c r="C2975" s="122"/>
      <c r="D2975" s="122"/>
      <c r="E2975" s="122"/>
      <c r="F2975" s="122"/>
      <c r="G2975" s="122"/>
      <c r="H2975" s="122"/>
      <c r="I2975" s="122"/>
      <c r="J2975" s="122"/>
      <c r="K2975" s="122"/>
      <c r="L2975" s="122"/>
      <c r="M2975" s="122"/>
      <c r="N2975" s="122"/>
      <c r="O2975" s="122"/>
      <c r="P2975" s="122"/>
      <c r="Q2975" s="122"/>
      <c r="R2975" s="122"/>
      <c r="S2975" s="122"/>
      <c r="T2975" s="122"/>
      <c r="U2975" s="122"/>
      <c r="V2975" s="124" t="s">
        <v>91</v>
      </c>
      <c r="W2975" s="125">
        <f>IFERROR(IF(SUM('Run Rate History'!E300:AD300)&gt;0,(SUMPRODUCT((B2970:AA2970&gt;=PERCENTILE(B2970:AA2970,0.1))*(B2970:AA2970&lt;=PERCENTILE(B2970:AA2970,0.9))*B2970:AA2970)+SUMPRODUCT(('Run Rate History'!E300:AD300&gt;=PERCENTILE(B2970:AA2970,0.1))*('Run Rate History'!E300:AD300&lt;=PERCENTILE(B2970:AA2970,0.9))*'Run Rate History'!E300:AD300))/(SUMPRODUCT((B2970:AA2970&gt;=PERCENTILE(B2970:AA2970,0.1))*(B2970:AA2970&lt;=PERCENTILE(B2970:AA2970,0.9))*1)+SUMPRODUCT(('Run Rate History'!E300:AD300&gt;=PERCENTILE(B2970:AA2970,0.1))*('Run Rate History'!E300:AD300&lt;=PERCENTILE(B2970:AA2970,0.9))*1)),TRIMMEAN(B2970:AA2970,0.15)),0)</f>
        <v>166.625</v>
      </c>
      <c r="X2975" s="126" t="s">
        <v>1172</v>
      </c>
      <c r="Y2975" s="127">
        <f>SUM(B2970:AA2970)/26</f>
        <v>173.07692307692307</v>
      </c>
      <c r="Z2975" s="128"/>
      <c r="AA2975" s="112" t="s">
        <v>1173</v>
      </c>
      <c r="AB2975" s="113">
        <f>'Demand Input MP'!B1488</f>
        <v>0</v>
      </c>
      <c r="AC2975" s="112">
        <f>'Demand Input MP'!C1488</f>
        <v>0</v>
      </c>
      <c r="AD2975" s="112">
        <f>'Demand Input MP'!D1488</f>
        <v>0</v>
      </c>
      <c r="AE2975" s="112">
        <f>'Demand Input MP'!E1488</f>
        <v>0</v>
      </c>
      <c r="AF2975" s="112">
        <f>'Demand Input MP'!F1488</f>
        <v>0</v>
      </c>
      <c r="AG2975" s="112">
        <f>'Demand Input MP'!G1488</f>
        <v>0</v>
      </c>
      <c r="AH2975" s="112">
        <f>'Demand Input MP'!H1488</f>
        <v>0</v>
      </c>
      <c r="AI2975" s="112">
        <f>'Demand Input MP'!I1488</f>
        <v>0</v>
      </c>
      <c r="AJ2975" s="112">
        <f>'Demand Input MP'!J1488</f>
        <v>0</v>
      </c>
      <c r="AK2975" s="112">
        <f>'Demand Input MP'!K1488</f>
        <v>0</v>
      </c>
      <c r="AL2975" s="112">
        <f>'Demand Input MP'!L1488</f>
        <v>0</v>
      </c>
      <c r="AM2975" s="112">
        <f>'Demand Input MP'!M1488</f>
        <v>0</v>
      </c>
      <c r="AN2975" s="112">
        <f>'Demand Input MP'!N1488</f>
        <v>0</v>
      </c>
      <c r="AQ2975" t="str">
        <f>AQ2968</f>
        <v/>
      </c>
    </row>
    <row r="2976" spans="1:43" ht="14.25" customHeight="1" x14ac:dyDescent="0.25">
      <c r="A2976" s="1"/>
      <c r="B2976" s="122"/>
      <c r="C2976" s="122"/>
      <c r="D2976" s="122"/>
      <c r="E2976" s="122"/>
      <c r="F2976" s="122"/>
      <c r="G2976" s="122"/>
      <c r="H2976" s="122"/>
      <c r="I2976" s="122"/>
      <c r="J2976" s="122"/>
      <c r="K2976" s="122"/>
      <c r="L2976" s="122"/>
      <c r="M2976" s="122"/>
      <c r="N2976" s="122"/>
      <c r="O2976" s="122"/>
      <c r="P2976" s="122"/>
      <c r="Q2976" s="122"/>
      <c r="R2976" s="122"/>
      <c r="S2976" s="122"/>
      <c r="T2976" s="122"/>
      <c r="U2976" s="122"/>
      <c r="V2976" s="124" t="s">
        <v>94</v>
      </c>
      <c r="W2976" s="125">
        <f>IFERROR((1*MIN(MAX(X2970,0.5*IF(SUM('Run Rate History'!E300:AD300)&gt;0,(MEDIAN(IF(B2970:AA2970&gt;0,B2970:AA2970))+MEDIAN(IF('Run Rate History'!E300:AD300&gt;0,'Run Rate History'!E300:AD300)))/2,MEDIAN(IF(B2970:AA2970&gt;0,B2970:AA2970)))),2*IF(SUM('Run Rate History'!E300:AD300)&gt;0,(MEDIAN(IF(B2970:AA2970&gt;0,B2970:AA2970))+MEDIAN(IF('Run Rate History'!E300:AD300&gt;0,'Run Rate History'!E300:AD300)))/2,MEDIAN(IF(B2970:AA2970&gt;0,B2970:AA2970))))+2*MIN(MAX(Y2970,0.5*IF(SUM('Run Rate History'!E300:AD300)&gt;0,(MEDIAN(IF(B2970:AA2970&gt;0,B2970:AA2970))+MEDIAN(IF('Run Rate History'!E300:AD300&gt;0,'Run Rate History'!E300:AD300)))/2,MEDIAN(IF(B2970:AA2970&gt;0,B2970:AA2970)))),2*IF(SUM('Run Rate History'!E300:AD300)&gt;0,(MEDIAN(IF(B2970:AA2970&gt;0,B2970:AA2970))+MEDIAN(IF('Run Rate History'!E300:AD300&gt;0,'Run Rate History'!E300:AD300)))/2,MEDIAN(IF(B2970:AA2970&gt;0,B2970:AA2970))))+3*MIN(MAX(Z2970,0.5*IF(SUM('Run Rate History'!E300:AD300)&gt;0,(MEDIAN(IF(B2970:AA2970&gt;0,B2970:AA2970))+MEDIAN(IF('Run Rate History'!E300:AD300&gt;0,'Run Rate History'!E300:AD300)))/2,MEDIAN(IF(B2970:AA2970&gt;0,B2970:AA2970)))),2*IF(SUM('Run Rate History'!E300:AD300)&gt;0,(MEDIAN(IF(B2970:AA2970&gt;0,B2970:AA2970))+MEDIAN(IF('Run Rate History'!E300:AD300&gt;0,'Run Rate History'!E300:AD300)))/2,MEDIAN(IF(B2970:AA2970&gt;0,B2970:AA2970))))+4*MIN(MAX(AA2970,0.5*IF(SUM('Run Rate History'!E300:AD300)&gt;0,(MEDIAN(IF(B2970:AA2970&gt;0,B2970:AA2970))+MEDIAN(IF('Run Rate History'!E300:AD300&gt;0,'Run Rate History'!E300:AD300)))/2,MEDIAN(IF(B2970:AA2970&gt;0,B2970:AA2970)))),2*IF(SUM('Run Rate History'!E300:AD300)&gt;0,(MEDIAN(IF(B2970:AA2970&gt;0,B2970:AA2970))+MEDIAN(IF('Run Rate History'!E300:AD300&gt;0,'Run Rate History'!E300:AD300)))/2,MEDIAN(IF(B2970:AA2970&gt;0,B2970:AA2970)))))/10,0)</f>
        <v>300.7</v>
      </c>
      <c r="X2976" s="129" t="s">
        <v>1174</v>
      </c>
      <c r="Y2976" s="130">
        <f>IFERROR(VLOOKUP(A2968,'Stanje zaliha'!A:E,5,FALSE()),0)</f>
        <v>181</v>
      </c>
      <c r="Z2976" s="131"/>
      <c r="AA2976" s="113" t="s">
        <v>1175</v>
      </c>
      <c r="AB2976" s="118">
        <f t="shared" ref="AB2976:AN2976" si="592">SUM(AB2972:AB2975)</f>
        <v>0</v>
      </c>
      <c r="AC2976" s="118">
        <f t="shared" si="592"/>
        <v>0</v>
      </c>
      <c r="AD2976" s="118">
        <f t="shared" si="592"/>
        <v>0</v>
      </c>
      <c r="AE2976" s="118">
        <f t="shared" si="592"/>
        <v>0</v>
      </c>
      <c r="AF2976" s="118">
        <f t="shared" si="592"/>
        <v>0</v>
      </c>
      <c r="AG2976" s="118">
        <f t="shared" si="592"/>
        <v>160</v>
      </c>
      <c r="AH2976" s="118">
        <f t="shared" si="592"/>
        <v>160</v>
      </c>
      <c r="AI2976" s="118">
        <f t="shared" si="592"/>
        <v>160</v>
      </c>
      <c r="AJ2976" s="118">
        <f t="shared" si="592"/>
        <v>160</v>
      </c>
      <c r="AK2976" s="118">
        <f t="shared" si="592"/>
        <v>0</v>
      </c>
      <c r="AL2976" s="118">
        <f t="shared" si="592"/>
        <v>0</v>
      </c>
      <c r="AM2976" s="118">
        <f t="shared" si="592"/>
        <v>16</v>
      </c>
      <c r="AN2976" s="118">
        <f t="shared" si="592"/>
        <v>16</v>
      </c>
      <c r="AQ2976" t="str">
        <f>AQ2968</f>
        <v/>
      </c>
    </row>
    <row r="2977" spans="1:43" ht="14.25" customHeight="1" x14ac:dyDescent="0.25">
      <c r="A2977" s="1"/>
      <c r="B2977" s="122"/>
      <c r="C2977" s="122"/>
      <c r="D2977" s="122"/>
      <c r="E2977" s="122"/>
      <c r="F2977" s="122"/>
      <c r="G2977" s="122"/>
      <c r="H2977" s="122"/>
      <c r="I2977" s="122"/>
      <c r="J2977" s="122"/>
      <c r="K2977" s="122"/>
      <c r="L2977" s="122"/>
      <c r="M2977" s="122"/>
      <c r="N2977" s="122"/>
      <c r="O2977" s="122"/>
      <c r="P2977" s="122"/>
      <c r="Q2977" s="122"/>
      <c r="R2977" s="122"/>
      <c r="S2977" s="122"/>
      <c r="T2977" s="122"/>
      <c r="U2977" s="122"/>
      <c r="V2977" s="124" t="s">
        <v>95</v>
      </c>
      <c r="W2977" s="125">
        <f>IFERROR(0.6*W2976+0.4*W2975,0)</f>
        <v>247.07</v>
      </c>
      <c r="X2977" s="132" t="s">
        <v>1176</v>
      </c>
      <c r="Y2977" s="133">
        <f>IFERROR(SUMIF('Popis poslanih narudžbi'!A:A,A2968,'Popis poslanih narudžbi'!C:C),0)</f>
        <v>9000</v>
      </c>
      <c r="Z2977" s="131"/>
      <c r="AA2977" s="134" t="s">
        <v>1177</v>
      </c>
      <c r="AB2977" s="118">
        <f t="shared" ref="AB2977:AN2977" si="593">AB2970+AB2976</f>
        <v>374</v>
      </c>
      <c r="AC2977" s="118">
        <f t="shared" si="593"/>
        <v>382</v>
      </c>
      <c r="AD2977" s="118">
        <f t="shared" si="593"/>
        <v>389</v>
      </c>
      <c r="AE2977" s="118">
        <f t="shared" si="593"/>
        <v>395</v>
      </c>
      <c r="AF2977" s="118">
        <f t="shared" si="593"/>
        <v>400</v>
      </c>
      <c r="AG2977" s="118">
        <f t="shared" si="593"/>
        <v>524</v>
      </c>
      <c r="AH2977" s="118">
        <f t="shared" si="593"/>
        <v>527</v>
      </c>
      <c r="AI2977" s="118">
        <f t="shared" si="593"/>
        <v>530</v>
      </c>
      <c r="AJ2977" s="118">
        <f t="shared" si="593"/>
        <v>533</v>
      </c>
      <c r="AK2977" s="118">
        <f t="shared" si="593"/>
        <v>416</v>
      </c>
      <c r="AL2977" s="118">
        <f t="shared" si="593"/>
        <v>418</v>
      </c>
      <c r="AM2977" s="118">
        <f t="shared" si="593"/>
        <v>394</v>
      </c>
      <c r="AN2977" s="118">
        <f t="shared" si="593"/>
        <v>395</v>
      </c>
      <c r="AQ2977" t="str">
        <f>AQ2968</f>
        <v/>
      </c>
    </row>
    <row r="2978" spans="1:43" ht="14.25" customHeight="1" x14ac:dyDescent="0.25">
      <c r="A2978" s="107" t="str">
        <f>'Run Rate'!A301</f>
        <v>pol12919</v>
      </c>
      <c r="B2978" s="135" t="str">
        <f>'Run Rate'!B301</f>
        <v>Polleo Caffeine Boost, 200 caps</v>
      </c>
      <c r="C2978" s="135" t="str">
        <f>'Run Rate'!C301</f>
        <v>SPORTSKA PREHRANA</v>
      </c>
      <c r="D2978" s="135" t="str">
        <f>'Run Rate'!D301</f>
        <v>03 BRONZE</v>
      </c>
      <c r="E2978" s="122"/>
      <c r="F2978" s="122"/>
      <c r="G2978" s="122"/>
      <c r="H2978" s="122"/>
      <c r="I2978" s="122"/>
      <c r="J2978" s="122"/>
      <c r="K2978" s="122"/>
      <c r="L2978" s="122"/>
      <c r="M2978" s="122"/>
      <c r="N2978" s="122"/>
      <c r="O2978" s="122"/>
      <c r="P2978" s="122"/>
      <c r="Q2978" s="122"/>
      <c r="R2978" s="122"/>
      <c r="S2978" s="122"/>
      <c r="T2978" s="122"/>
      <c r="U2978" s="122"/>
      <c r="V2978" s="122"/>
      <c r="W2978" s="122"/>
      <c r="X2978" s="122"/>
      <c r="Y2978" s="122"/>
      <c r="Z2978" s="122"/>
      <c r="AA2978" s="122"/>
      <c r="AB2978" s="122"/>
      <c r="AC2978" s="122"/>
      <c r="AD2978" s="122"/>
      <c r="AE2978" s="122"/>
      <c r="AF2978" s="122"/>
      <c r="AG2978" s="122"/>
      <c r="AH2978" s="122"/>
      <c r="AI2978" s="122"/>
      <c r="AJ2978" s="122"/>
      <c r="AK2978" s="122"/>
      <c r="AL2978" s="122"/>
      <c r="AM2978" s="122"/>
      <c r="AN2978" s="122"/>
      <c r="AQ2978" t="str">
        <f>IF(AND(OR($B$1="ALL",$B$1=C2978),OR($E$1="ALL",$E$1=D2978),OR($B$2="ALL",$B$2=A2978),OR($E$2="ALL",IFERROR(SEARCH($E$2,B2978),0)&gt;0)),"MATCH","")</f>
        <v/>
      </c>
    </row>
    <row r="2979" spans="1:43" ht="14.25" customHeight="1" x14ac:dyDescent="0.25">
      <c r="A2979" s="108" t="s">
        <v>1137</v>
      </c>
      <c r="B2979" s="136" t="s">
        <v>1138</v>
      </c>
      <c r="C2979" s="136" t="s">
        <v>1139</v>
      </c>
      <c r="D2979" s="136" t="s">
        <v>1140</v>
      </c>
      <c r="E2979" s="136" t="s">
        <v>1141</v>
      </c>
      <c r="F2979" s="136" t="s">
        <v>1142</v>
      </c>
      <c r="G2979" s="136" t="s">
        <v>1143</v>
      </c>
      <c r="H2979" s="136" t="s">
        <v>1144</v>
      </c>
      <c r="I2979" s="136" t="s">
        <v>1145</v>
      </c>
      <c r="J2979" s="136" t="s">
        <v>1146</v>
      </c>
      <c r="K2979" s="136" t="s">
        <v>1147</v>
      </c>
      <c r="L2979" s="136" t="s">
        <v>1148</v>
      </c>
      <c r="M2979" s="136" t="s">
        <v>1149</v>
      </c>
      <c r="N2979" s="136" t="s">
        <v>1150</v>
      </c>
      <c r="O2979" s="136" t="s">
        <v>1151</v>
      </c>
      <c r="P2979" s="136" t="s">
        <v>1152</v>
      </c>
      <c r="Q2979" s="136" t="s">
        <v>1153</v>
      </c>
      <c r="R2979" s="136" t="s">
        <v>1154</v>
      </c>
      <c r="S2979" s="136" t="s">
        <v>1155</v>
      </c>
      <c r="T2979" s="136" t="s">
        <v>1156</v>
      </c>
      <c r="U2979" s="136" t="s">
        <v>1157</v>
      </c>
      <c r="V2979" s="136" t="s">
        <v>1158</v>
      </c>
      <c r="W2979" s="136" t="s">
        <v>1159</v>
      </c>
      <c r="X2979" s="136" t="s">
        <v>1160</v>
      </c>
      <c r="Y2979" s="136" t="s">
        <v>1161</v>
      </c>
      <c r="Z2979" s="136" t="s">
        <v>1162</v>
      </c>
      <c r="AA2979" s="136" t="s">
        <v>1163</v>
      </c>
      <c r="AB2979" s="137" t="s">
        <v>156</v>
      </c>
      <c r="AC2979" s="137" t="s">
        <v>157</v>
      </c>
      <c r="AD2979" s="137" t="s">
        <v>158</v>
      </c>
      <c r="AE2979" s="137" t="s">
        <v>139</v>
      </c>
      <c r="AF2979" s="138" t="s">
        <v>140</v>
      </c>
      <c r="AG2979" s="138" t="s">
        <v>141</v>
      </c>
      <c r="AH2979" s="138" t="s">
        <v>142</v>
      </c>
      <c r="AI2979" s="138" t="s">
        <v>143</v>
      </c>
      <c r="AJ2979" s="139" t="s">
        <v>144</v>
      </c>
      <c r="AK2979" s="139" t="s">
        <v>145</v>
      </c>
      <c r="AL2979" s="139" t="s">
        <v>146</v>
      </c>
      <c r="AM2979" s="140" t="s">
        <v>147</v>
      </c>
      <c r="AN2979" s="140" t="s">
        <v>148</v>
      </c>
      <c r="AQ2979" t="str">
        <f>AQ2978</f>
        <v/>
      </c>
    </row>
    <row r="2980" spans="1:43" ht="14.25" customHeight="1" x14ac:dyDescent="0.25">
      <c r="A2980" s="99" t="s">
        <v>1164</v>
      </c>
      <c r="B2980" s="112">
        <f>'Run Rate'!E301</f>
        <v>0</v>
      </c>
      <c r="C2980" s="112">
        <f>'Run Rate'!F301</f>
        <v>0</v>
      </c>
      <c r="D2980" s="112">
        <f>'Run Rate'!G301</f>
        <v>0</v>
      </c>
      <c r="E2980" s="112">
        <f>'Run Rate'!H301</f>
        <v>0</v>
      </c>
      <c r="F2980" s="112">
        <f>'Run Rate'!I301</f>
        <v>0</v>
      </c>
      <c r="G2980" s="112">
        <f>'Run Rate'!J301</f>
        <v>0</v>
      </c>
      <c r="H2980" s="112">
        <f>'Run Rate'!K301</f>
        <v>0</v>
      </c>
      <c r="I2980" s="112">
        <f>'Run Rate'!L301</f>
        <v>0</v>
      </c>
      <c r="J2980" s="112">
        <f>'Run Rate'!M301</f>
        <v>0</v>
      </c>
      <c r="K2980" s="112">
        <f>'Run Rate'!N301</f>
        <v>0</v>
      </c>
      <c r="L2980" s="112">
        <f>'Run Rate'!O301</f>
        <v>0</v>
      </c>
      <c r="M2980" s="112">
        <f>'Run Rate'!P301</f>
        <v>0</v>
      </c>
      <c r="N2980" s="112">
        <f>'Run Rate'!Q301</f>
        <v>0</v>
      </c>
      <c r="O2980" s="112">
        <f>'Run Rate'!R301</f>
        <v>0</v>
      </c>
      <c r="P2980" s="112">
        <f>'Run Rate'!S301</f>
        <v>0</v>
      </c>
      <c r="Q2980" s="112">
        <f>'Run Rate'!T301</f>
        <v>0</v>
      </c>
      <c r="R2980" s="112">
        <f>'Run Rate'!U301</f>
        <v>0</v>
      </c>
      <c r="S2980" s="112">
        <f>'Run Rate'!V301</f>
        <v>0</v>
      </c>
      <c r="T2980" s="112">
        <f>'Run Rate'!W301</f>
        <v>0</v>
      </c>
      <c r="U2980" s="112">
        <f>'Run Rate'!X301</f>
        <v>0</v>
      </c>
      <c r="V2980" s="112">
        <f>'Run Rate'!Y301</f>
        <v>0</v>
      </c>
      <c r="W2980" s="112">
        <f>'Run Rate'!Z301</f>
        <v>0</v>
      </c>
      <c r="X2980" s="112">
        <f>'Run Rate'!AA301</f>
        <v>0</v>
      </c>
      <c r="Y2980" s="112">
        <f>'Run Rate'!AB301</f>
        <v>0</v>
      </c>
      <c r="Z2980" s="112">
        <f>'Run Rate'!AC301</f>
        <v>0</v>
      </c>
      <c r="AA2980" s="112">
        <f>'Run Rate'!AD301</f>
        <v>0</v>
      </c>
      <c r="AB2980" s="113">
        <v>0</v>
      </c>
      <c r="AC2980" s="112">
        <v>0</v>
      </c>
      <c r="AD2980" s="112">
        <v>0</v>
      </c>
      <c r="AE2980" s="112">
        <v>0</v>
      </c>
      <c r="AF2980" s="112">
        <v>0</v>
      </c>
      <c r="AG2980" s="112">
        <v>0</v>
      </c>
      <c r="AH2980" s="112">
        <v>0</v>
      </c>
      <c r="AI2980" s="112">
        <v>0</v>
      </c>
      <c r="AJ2980" s="112">
        <v>0</v>
      </c>
      <c r="AK2980" s="112">
        <v>0</v>
      </c>
      <c r="AL2980" s="112">
        <v>0</v>
      </c>
      <c r="AM2980" s="112">
        <v>0</v>
      </c>
      <c r="AN2980" s="112">
        <v>0</v>
      </c>
      <c r="AQ2980" t="str">
        <f>AQ2978</f>
        <v/>
      </c>
    </row>
    <row r="2981" spans="1:43" ht="14.25" customHeight="1" x14ac:dyDescent="0.25">
      <c r="A2981" s="99" t="s">
        <v>1165</v>
      </c>
      <c r="B2981" s="114"/>
      <c r="C2981" s="114"/>
      <c r="D2981" s="114"/>
      <c r="E2981" s="114"/>
      <c r="F2981" s="114"/>
      <c r="G2981" s="114"/>
      <c r="H2981" s="114"/>
      <c r="I2981" s="114"/>
      <c r="J2981" s="114"/>
      <c r="K2981" s="114"/>
      <c r="L2981" s="114"/>
      <c r="M2981" s="114"/>
      <c r="N2981" s="114"/>
      <c r="O2981" s="114"/>
      <c r="P2981" s="114"/>
      <c r="Q2981" s="114"/>
      <c r="R2981" s="114"/>
      <c r="S2981" s="114"/>
      <c r="T2981" s="114"/>
      <c r="U2981" s="114"/>
      <c r="V2981" s="114"/>
      <c r="W2981" s="115"/>
      <c r="X2981" s="115"/>
      <c r="Y2981" s="115"/>
      <c r="Z2981" s="115"/>
      <c r="AA2981" s="112" t="s">
        <v>1166</v>
      </c>
      <c r="AB2981" s="113"/>
      <c r="AC2981" s="112"/>
      <c r="AD2981" s="112"/>
      <c r="AE2981" s="112"/>
      <c r="AF2981" s="112"/>
      <c r="AG2981" s="112"/>
      <c r="AH2981" s="112"/>
      <c r="AI2981" s="112"/>
      <c r="AJ2981" s="112"/>
      <c r="AK2981" s="112"/>
      <c r="AL2981" s="112"/>
      <c r="AM2981" s="112"/>
      <c r="AN2981" s="112"/>
      <c r="AQ2981" t="str">
        <f>AQ2978</f>
        <v/>
      </c>
    </row>
    <row r="2982" spans="1:43" ht="14.25" customHeight="1" x14ac:dyDescent="0.25">
      <c r="A2982" s="99" t="s">
        <v>1167</v>
      </c>
      <c r="B2982" s="114"/>
      <c r="C2982" s="114"/>
      <c r="D2982" s="114"/>
      <c r="E2982" s="114"/>
      <c r="F2982" s="114"/>
      <c r="G2982" s="114"/>
      <c r="H2982" s="114"/>
      <c r="I2982" s="114"/>
      <c r="J2982" s="114"/>
      <c r="K2982" s="114"/>
      <c r="L2982" s="114"/>
      <c r="M2982" s="114"/>
      <c r="N2982" s="114"/>
      <c r="O2982" s="114"/>
      <c r="P2982" s="114"/>
      <c r="Q2982" s="114"/>
      <c r="R2982" s="114"/>
      <c r="S2982" s="114"/>
      <c r="T2982" s="114"/>
      <c r="U2982" s="114"/>
      <c r="V2982" s="114"/>
      <c r="W2982" s="115"/>
      <c r="X2982" s="116"/>
      <c r="Y2982" s="117"/>
      <c r="Z2982" s="115"/>
      <c r="AA2982" s="112" t="s">
        <v>1168</v>
      </c>
      <c r="AB2982" s="113">
        <f>'Demand Input VP'!B1494</f>
        <v>0</v>
      </c>
      <c r="AC2982" s="112">
        <f>'Demand Input VP'!C1494</f>
        <v>0</v>
      </c>
      <c r="AD2982" s="112">
        <f>'Demand Input VP'!D1494</f>
        <v>0</v>
      </c>
      <c r="AE2982" s="112">
        <f>'Demand Input VP'!E1494</f>
        <v>0</v>
      </c>
      <c r="AF2982" s="112">
        <f>'Demand Input VP'!F1494</f>
        <v>0</v>
      </c>
      <c r="AG2982" s="112">
        <f>'Demand Input VP'!G1494</f>
        <v>0</v>
      </c>
      <c r="AH2982" s="112">
        <f>'Demand Input VP'!H1494</f>
        <v>0</v>
      </c>
      <c r="AI2982" s="112">
        <f>'Demand Input VP'!I1494</f>
        <v>0</v>
      </c>
      <c r="AJ2982" s="112">
        <f>'Demand Input VP'!J1494</f>
        <v>0</v>
      </c>
      <c r="AK2982" s="112">
        <f>'Demand Input VP'!K1494</f>
        <v>0</v>
      </c>
      <c r="AL2982" s="112">
        <f>'Demand Input VP'!L1494</f>
        <v>0</v>
      </c>
      <c r="AM2982" s="112">
        <f>'Demand Input VP'!M1494</f>
        <v>0</v>
      </c>
      <c r="AN2982" s="112">
        <f>'Demand Input VP'!N1494</f>
        <v>0</v>
      </c>
      <c r="AQ2982" t="str">
        <f>AQ2978</f>
        <v/>
      </c>
    </row>
    <row r="2983" spans="1:43" ht="14.25" customHeight="1" x14ac:dyDescent="0.25">
      <c r="A2983" s="99" t="s">
        <v>1169</v>
      </c>
      <c r="B2983" s="118"/>
      <c r="C2983" s="118"/>
      <c r="D2983" s="118"/>
      <c r="E2983" s="118"/>
      <c r="F2983" s="118"/>
      <c r="G2983" s="118"/>
      <c r="H2983" s="118"/>
      <c r="I2983" s="118"/>
      <c r="J2983" s="118"/>
      <c r="K2983" s="118"/>
      <c r="L2983" s="118"/>
      <c r="M2983" s="118"/>
      <c r="N2983" s="118"/>
      <c r="O2983" s="118"/>
      <c r="P2983" s="118"/>
      <c r="Q2983" s="118"/>
      <c r="R2983" s="118"/>
      <c r="S2983" s="118"/>
      <c r="T2983" s="118"/>
      <c r="U2983" s="118"/>
      <c r="V2983" s="118"/>
      <c r="W2983" s="115"/>
      <c r="X2983" s="116"/>
      <c r="Y2983" s="117"/>
      <c r="Z2983" s="119"/>
      <c r="AA2983" s="120" t="s">
        <v>1170</v>
      </c>
      <c r="AB2983" s="121">
        <f>'Demand Input VP'!B1493</f>
        <v>0</v>
      </c>
      <c r="AC2983" s="120">
        <f>'Demand Input VP'!C1493</f>
        <v>0</v>
      </c>
      <c r="AD2983" s="120">
        <f>'Demand Input VP'!D1493</f>
        <v>0</v>
      </c>
      <c r="AE2983" s="120">
        <f>'Demand Input VP'!E1493</f>
        <v>0</v>
      </c>
      <c r="AF2983" s="120">
        <f>'Demand Input VP'!F1493</f>
        <v>0</v>
      </c>
      <c r="AG2983" s="120">
        <f>'Demand Input VP'!G1493</f>
        <v>0</v>
      </c>
      <c r="AH2983" s="120">
        <f>'Demand Input VP'!H1493</f>
        <v>0</v>
      </c>
      <c r="AI2983" s="120">
        <f>'Demand Input VP'!I1493</f>
        <v>0</v>
      </c>
      <c r="AJ2983" s="120">
        <f>'Demand Input VP'!J1493</f>
        <v>0</v>
      </c>
      <c r="AK2983" s="120">
        <f>'Demand Input VP'!K1493</f>
        <v>0</v>
      </c>
      <c r="AL2983" s="120">
        <f>'Demand Input VP'!L1493</f>
        <v>0</v>
      </c>
      <c r="AM2983" s="120">
        <f>'Demand Input VP'!M1493</f>
        <v>0</v>
      </c>
      <c r="AN2983" s="120">
        <f>'Demand Input VP'!N1493</f>
        <v>0</v>
      </c>
      <c r="AQ2983" t="str">
        <f>AQ2978</f>
        <v/>
      </c>
    </row>
    <row r="2984" spans="1:43" ht="14.25" customHeight="1" x14ac:dyDescent="0.25">
      <c r="A2984" s="1"/>
      <c r="B2984" s="122"/>
      <c r="C2984" s="122"/>
      <c r="D2984" s="122"/>
      <c r="E2984" s="122"/>
      <c r="F2984" s="122"/>
      <c r="G2984" s="122"/>
      <c r="H2984" s="122"/>
      <c r="I2984" s="122"/>
      <c r="J2984" s="122"/>
      <c r="K2984" s="122"/>
      <c r="L2984" s="122"/>
      <c r="M2984" s="122"/>
      <c r="N2984" s="122"/>
      <c r="O2984" s="122"/>
      <c r="P2984" s="122"/>
      <c r="Q2984" s="122"/>
      <c r="R2984" s="122"/>
      <c r="S2984" s="122"/>
      <c r="T2984" s="122"/>
      <c r="U2984" s="122"/>
      <c r="V2984" s="122"/>
      <c r="W2984" s="123"/>
      <c r="X2984" s="116"/>
      <c r="Y2984" s="117"/>
      <c r="Z2984" s="123"/>
      <c r="AA2984" s="112" t="s">
        <v>1171</v>
      </c>
      <c r="AB2984" s="113">
        <f>'Demand Input MP'!B1494</f>
        <v>0</v>
      </c>
      <c r="AC2984" s="112">
        <f>'Demand Input MP'!C1494</f>
        <v>0</v>
      </c>
      <c r="AD2984" s="112">
        <f>'Demand Input MP'!D1494</f>
        <v>0</v>
      </c>
      <c r="AE2984" s="112">
        <f>'Demand Input MP'!E1494</f>
        <v>0</v>
      </c>
      <c r="AF2984" s="112">
        <f>'Demand Input MP'!F1494</f>
        <v>0</v>
      </c>
      <c r="AG2984" s="112">
        <f>'Demand Input MP'!G1494</f>
        <v>0</v>
      </c>
      <c r="AH2984" s="112">
        <f>'Demand Input MP'!H1494</f>
        <v>0</v>
      </c>
      <c r="AI2984" s="112">
        <f>'Demand Input MP'!I1494</f>
        <v>0</v>
      </c>
      <c r="AJ2984" s="112">
        <f>'Demand Input MP'!J1494</f>
        <v>0</v>
      </c>
      <c r="AK2984" s="112">
        <f>'Demand Input MP'!K1494</f>
        <v>0</v>
      </c>
      <c r="AL2984" s="112">
        <f>'Demand Input MP'!L1494</f>
        <v>0</v>
      </c>
      <c r="AM2984" s="112">
        <f>'Demand Input MP'!M1494</f>
        <v>0</v>
      </c>
      <c r="AN2984" s="112">
        <f>'Demand Input MP'!N1494</f>
        <v>0</v>
      </c>
      <c r="AQ2984" t="str">
        <f>AQ2978</f>
        <v/>
      </c>
    </row>
    <row r="2985" spans="1:43" ht="14.25" customHeight="1" x14ac:dyDescent="0.25">
      <c r="A2985" s="1"/>
      <c r="B2985" s="122"/>
      <c r="C2985" s="122"/>
      <c r="D2985" s="122"/>
      <c r="E2985" s="122"/>
      <c r="F2985" s="122"/>
      <c r="G2985" s="122"/>
      <c r="H2985" s="122"/>
      <c r="I2985" s="122"/>
      <c r="J2985" s="122"/>
      <c r="K2985" s="122"/>
      <c r="L2985" s="122"/>
      <c r="M2985" s="122"/>
      <c r="N2985" s="122"/>
      <c r="O2985" s="122"/>
      <c r="P2985" s="122"/>
      <c r="Q2985" s="122"/>
      <c r="R2985" s="122"/>
      <c r="S2985" s="122"/>
      <c r="T2985" s="122"/>
      <c r="U2985" s="122"/>
      <c r="V2985" s="124" t="s">
        <v>91</v>
      </c>
      <c r="W2985" s="125">
        <f>IFERROR(IF(SUM('Run Rate History'!E301:AD301)&gt;0,(SUMPRODUCT((B2980:AA2980&gt;=PERCENTILE(B2980:AA2980,0.1))*(B2980:AA2980&lt;=PERCENTILE(B2980:AA2980,0.9))*B2980:AA2980)+SUMPRODUCT(('Run Rate History'!E301:AD301&gt;=PERCENTILE(B2980:AA2980,0.1))*('Run Rate History'!E301:AD301&lt;=PERCENTILE(B2980:AA2980,0.9))*'Run Rate History'!E301:AD301))/(SUMPRODUCT((B2980:AA2980&gt;=PERCENTILE(B2980:AA2980,0.1))*(B2980:AA2980&lt;=PERCENTILE(B2980:AA2980,0.9))*1)+SUMPRODUCT(('Run Rate History'!E301:AD301&gt;=PERCENTILE(B2980:AA2980,0.1))*('Run Rate History'!E301:AD301&lt;=PERCENTILE(B2980:AA2980,0.9))*1)),TRIMMEAN(B2980:AA2980,0.15)),0)</f>
        <v>0</v>
      </c>
      <c r="X2985" s="126" t="s">
        <v>1172</v>
      </c>
      <c r="Y2985" s="127">
        <f>SUM(B2980:AA2980)/26</f>
        <v>0</v>
      </c>
      <c r="Z2985" s="128"/>
      <c r="AA2985" s="112" t="s">
        <v>1173</v>
      </c>
      <c r="AB2985" s="113">
        <f>'Demand Input MP'!B1493</f>
        <v>0</v>
      </c>
      <c r="AC2985" s="112">
        <f>'Demand Input MP'!C1493</f>
        <v>0</v>
      </c>
      <c r="AD2985" s="112">
        <f>'Demand Input MP'!D1493</f>
        <v>0</v>
      </c>
      <c r="AE2985" s="112">
        <f>'Demand Input MP'!E1493</f>
        <v>0</v>
      </c>
      <c r="AF2985" s="112">
        <f>'Demand Input MP'!F1493</f>
        <v>0</v>
      </c>
      <c r="AG2985" s="112">
        <f>'Demand Input MP'!G1493</f>
        <v>0</v>
      </c>
      <c r="AH2985" s="112">
        <f>'Demand Input MP'!H1493</f>
        <v>0</v>
      </c>
      <c r="AI2985" s="112">
        <f>'Demand Input MP'!I1493</f>
        <v>0</v>
      </c>
      <c r="AJ2985" s="112">
        <f>'Demand Input MP'!J1493</f>
        <v>0</v>
      </c>
      <c r="AK2985" s="112">
        <f>'Demand Input MP'!K1493</f>
        <v>0</v>
      </c>
      <c r="AL2985" s="112">
        <f>'Demand Input MP'!L1493</f>
        <v>0</v>
      </c>
      <c r="AM2985" s="112">
        <f>'Demand Input MP'!M1493</f>
        <v>0</v>
      </c>
      <c r="AN2985" s="112">
        <f>'Demand Input MP'!N1493</f>
        <v>0</v>
      </c>
      <c r="AQ2985" t="str">
        <f>AQ2978</f>
        <v/>
      </c>
    </row>
    <row r="2986" spans="1:43" ht="14.25" customHeight="1" x14ac:dyDescent="0.25">
      <c r="A2986" s="1"/>
      <c r="B2986" s="122"/>
      <c r="C2986" s="122"/>
      <c r="D2986" s="122"/>
      <c r="E2986" s="122"/>
      <c r="F2986" s="122"/>
      <c r="G2986" s="122"/>
      <c r="H2986" s="122"/>
      <c r="I2986" s="122"/>
      <c r="J2986" s="122"/>
      <c r="K2986" s="122"/>
      <c r="L2986" s="122"/>
      <c r="M2986" s="122"/>
      <c r="N2986" s="122"/>
      <c r="O2986" s="122"/>
      <c r="P2986" s="122"/>
      <c r="Q2986" s="122"/>
      <c r="R2986" s="122"/>
      <c r="S2986" s="122"/>
      <c r="T2986" s="122"/>
      <c r="U2986" s="122"/>
      <c r="V2986" s="124" t="s">
        <v>94</v>
      </c>
      <c r="W2986" s="125">
        <f>IFERROR((1*MIN(MAX(X2980,0.5*IF(SUM('Run Rate History'!E301:AD301)&gt;0,(MEDIAN(IF(B2980:AA2980&gt;0,B2980:AA2980))+MEDIAN(IF('Run Rate History'!E301:AD301&gt;0,'Run Rate History'!E301:AD301)))/2,MEDIAN(IF(B2980:AA2980&gt;0,B2980:AA2980)))),2*IF(SUM('Run Rate History'!E301:AD301)&gt;0,(MEDIAN(IF(B2980:AA2980&gt;0,B2980:AA2980))+MEDIAN(IF('Run Rate History'!E301:AD301&gt;0,'Run Rate History'!E301:AD301)))/2,MEDIAN(IF(B2980:AA2980&gt;0,B2980:AA2980))))+2*MIN(MAX(Y2980,0.5*IF(SUM('Run Rate History'!E301:AD301)&gt;0,(MEDIAN(IF(B2980:AA2980&gt;0,B2980:AA2980))+MEDIAN(IF('Run Rate History'!E301:AD301&gt;0,'Run Rate History'!E301:AD301)))/2,MEDIAN(IF(B2980:AA2980&gt;0,B2980:AA2980)))),2*IF(SUM('Run Rate History'!E301:AD301)&gt;0,(MEDIAN(IF(B2980:AA2980&gt;0,B2980:AA2980))+MEDIAN(IF('Run Rate History'!E301:AD301&gt;0,'Run Rate History'!E301:AD301)))/2,MEDIAN(IF(B2980:AA2980&gt;0,B2980:AA2980))))+3*MIN(MAX(Z2980,0.5*IF(SUM('Run Rate History'!E301:AD301)&gt;0,(MEDIAN(IF(B2980:AA2980&gt;0,B2980:AA2980))+MEDIAN(IF('Run Rate History'!E301:AD301&gt;0,'Run Rate History'!E301:AD301)))/2,MEDIAN(IF(B2980:AA2980&gt;0,B2980:AA2980)))),2*IF(SUM('Run Rate History'!E301:AD301)&gt;0,(MEDIAN(IF(B2980:AA2980&gt;0,B2980:AA2980))+MEDIAN(IF('Run Rate History'!E301:AD301&gt;0,'Run Rate History'!E301:AD301)))/2,MEDIAN(IF(B2980:AA2980&gt;0,B2980:AA2980))))+4*MIN(MAX(AA2980,0.5*IF(SUM('Run Rate History'!E301:AD301)&gt;0,(MEDIAN(IF(B2980:AA2980&gt;0,B2980:AA2980))+MEDIAN(IF('Run Rate History'!E301:AD301&gt;0,'Run Rate History'!E301:AD301)))/2,MEDIAN(IF(B2980:AA2980&gt;0,B2980:AA2980)))),2*IF(SUM('Run Rate History'!E301:AD301)&gt;0,(MEDIAN(IF(B2980:AA2980&gt;0,B2980:AA2980))+MEDIAN(IF('Run Rate History'!E301:AD301&gt;0,'Run Rate History'!E301:AD301)))/2,MEDIAN(IF(B2980:AA2980&gt;0,B2980:AA2980)))))/10,0)</f>
        <v>0</v>
      </c>
      <c r="X2986" s="129" t="s">
        <v>1174</v>
      </c>
      <c r="Y2986" s="130">
        <f>IFERROR(VLOOKUP(A2978,'Stanje zaliha'!A:E,5,FALSE()),0)</f>
        <v>972</v>
      </c>
      <c r="Z2986" s="131"/>
      <c r="AA2986" s="113" t="s">
        <v>1175</v>
      </c>
      <c r="AB2986" s="118">
        <f t="shared" ref="AB2986:AN2986" si="594">SUM(AB2982:AB2985)</f>
        <v>0</v>
      </c>
      <c r="AC2986" s="118">
        <f t="shared" si="594"/>
        <v>0</v>
      </c>
      <c r="AD2986" s="118">
        <f t="shared" si="594"/>
        <v>0</v>
      </c>
      <c r="AE2986" s="118">
        <f t="shared" si="594"/>
        <v>0</v>
      </c>
      <c r="AF2986" s="118">
        <f t="shared" si="594"/>
        <v>0</v>
      </c>
      <c r="AG2986" s="118">
        <f t="shared" si="594"/>
        <v>0</v>
      </c>
      <c r="AH2986" s="118">
        <f t="shared" si="594"/>
        <v>0</v>
      </c>
      <c r="AI2986" s="118">
        <f t="shared" si="594"/>
        <v>0</v>
      </c>
      <c r="AJ2986" s="118">
        <f t="shared" si="594"/>
        <v>0</v>
      </c>
      <c r="AK2986" s="118">
        <f t="shared" si="594"/>
        <v>0</v>
      </c>
      <c r="AL2986" s="118">
        <f t="shared" si="594"/>
        <v>0</v>
      </c>
      <c r="AM2986" s="118">
        <f t="shared" si="594"/>
        <v>0</v>
      </c>
      <c r="AN2986" s="118">
        <f t="shared" si="594"/>
        <v>0</v>
      </c>
      <c r="AQ2986" t="str">
        <f>AQ2978</f>
        <v/>
      </c>
    </row>
    <row r="2987" spans="1:43" ht="14.25" customHeight="1" x14ac:dyDescent="0.25">
      <c r="A2987" s="1"/>
      <c r="B2987" s="122"/>
      <c r="C2987" s="122"/>
      <c r="D2987" s="122"/>
      <c r="E2987" s="122"/>
      <c r="F2987" s="122"/>
      <c r="G2987" s="122"/>
      <c r="H2987" s="122"/>
      <c r="I2987" s="122"/>
      <c r="J2987" s="122"/>
      <c r="K2987" s="122"/>
      <c r="L2987" s="122"/>
      <c r="M2987" s="122"/>
      <c r="N2987" s="122"/>
      <c r="O2987" s="122"/>
      <c r="P2987" s="122"/>
      <c r="Q2987" s="122"/>
      <c r="R2987" s="122"/>
      <c r="S2987" s="122"/>
      <c r="T2987" s="122"/>
      <c r="U2987" s="122"/>
      <c r="V2987" s="124" t="s">
        <v>95</v>
      </c>
      <c r="W2987" s="125">
        <f>IFERROR(0.6*W2986+0.4*W2985,0)</f>
        <v>0</v>
      </c>
      <c r="X2987" s="132" t="s">
        <v>1176</v>
      </c>
      <c r="Y2987" s="133">
        <f>IFERROR(SUMIF('Popis poslanih narudžbi'!A:A,A2978,'Popis poslanih narudžbi'!C:C),0)</f>
        <v>0</v>
      </c>
      <c r="Z2987" s="131"/>
      <c r="AA2987" s="134" t="s">
        <v>1177</v>
      </c>
      <c r="AB2987" s="118">
        <f t="shared" ref="AB2987:AN2987" si="595">AB2980+AB2986</f>
        <v>0</v>
      </c>
      <c r="AC2987" s="118">
        <f t="shared" si="595"/>
        <v>0</v>
      </c>
      <c r="AD2987" s="118">
        <f t="shared" si="595"/>
        <v>0</v>
      </c>
      <c r="AE2987" s="118">
        <f t="shared" si="595"/>
        <v>0</v>
      </c>
      <c r="AF2987" s="118">
        <f t="shared" si="595"/>
        <v>0</v>
      </c>
      <c r="AG2987" s="118">
        <f t="shared" si="595"/>
        <v>0</v>
      </c>
      <c r="AH2987" s="118">
        <f t="shared" si="595"/>
        <v>0</v>
      </c>
      <c r="AI2987" s="118">
        <f t="shared" si="595"/>
        <v>0</v>
      </c>
      <c r="AJ2987" s="118">
        <f t="shared" si="595"/>
        <v>0</v>
      </c>
      <c r="AK2987" s="118">
        <f t="shared" si="595"/>
        <v>0</v>
      </c>
      <c r="AL2987" s="118">
        <f t="shared" si="595"/>
        <v>0</v>
      </c>
      <c r="AM2987" s="118">
        <f t="shared" si="595"/>
        <v>0</v>
      </c>
      <c r="AN2987" s="118">
        <f t="shared" si="595"/>
        <v>0</v>
      </c>
      <c r="AQ2987" t="str">
        <f>AQ2978</f>
        <v/>
      </c>
    </row>
    <row r="2988" spans="1:43" ht="14.25" customHeight="1" x14ac:dyDescent="0.25">
      <c r="A2988" s="107" t="str">
        <f>'Run Rate'!A302</f>
        <v>POL12847</v>
      </c>
      <c r="B2988" s="135" t="str">
        <f>'Run Rate'!B302</f>
        <v>Polleo Premium HydroX Whey 1,8kg Chocolate Coconut</v>
      </c>
      <c r="C2988" s="135" t="str">
        <f>'Run Rate'!C302</f>
        <v>PROTEINI</v>
      </c>
      <c r="D2988" s="135" t="str">
        <f>'Run Rate'!D302</f>
        <v>03 BRONZE</v>
      </c>
      <c r="E2988" s="122"/>
      <c r="F2988" s="122"/>
      <c r="G2988" s="122"/>
      <c r="H2988" s="122"/>
      <c r="I2988" s="122"/>
      <c r="J2988" s="122"/>
      <c r="K2988" s="122"/>
      <c r="L2988" s="122"/>
      <c r="M2988" s="122"/>
      <c r="N2988" s="122"/>
      <c r="O2988" s="122"/>
      <c r="P2988" s="122"/>
      <c r="Q2988" s="122"/>
      <c r="R2988" s="122"/>
      <c r="S2988" s="122"/>
      <c r="T2988" s="122"/>
      <c r="U2988" s="122"/>
      <c r="V2988" s="122"/>
      <c r="W2988" s="122"/>
      <c r="X2988" s="122"/>
      <c r="Y2988" s="122"/>
      <c r="Z2988" s="122"/>
      <c r="AA2988" s="122"/>
      <c r="AB2988" s="122"/>
      <c r="AC2988" s="122"/>
      <c r="AD2988" s="122"/>
      <c r="AE2988" s="122"/>
      <c r="AF2988" s="122"/>
      <c r="AG2988" s="122"/>
      <c r="AH2988" s="122"/>
      <c r="AI2988" s="122"/>
      <c r="AJ2988" s="122"/>
      <c r="AK2988" s="122"/>
      <c r="AL2988" s="122"/>
      <c r="AM2988" s="122"/>
      <c r="AN2988" s="122"/>
      <c r="AQ2988" t="str">
        <f>IF(AND(OR($B$1="ALL",$B$1=C2988),OR($E$1="ALL",$E$1=D2988),OR($B$2="ALL",$B$2=A2988),OR($E$2="ALL",IFERROR(SEARCH($E$2,B2988),0)&gt;0)),"MATCH","")</f>
        <v/>
      </c>
    </row>
    <row r="2989" spans="1:43" ht="14.25" customHeight="1" x14ac:dyDescent="0.25">
      <c r="A2989" s="108" t="s">
        <v>1137</v>
      </c>
      <c r="B2989" s="136" t="s">
        <v>1138</v>
      </c>
      <c r="C2989" s="136" t="s">
        <v>1139</v>
      </c>
      <c r="D2989" s="136" t="s">
        <v>1140</v>
      </c>
      <c r="E2989" s="136" t="s">
        <v>1141</v>
      </c>
      <c r="F2989" s="136" t="s">
        <v>1142</v>
      </c>
      <c r="G2989" s="136" t="s">
        <v>1143</v>
      </c>
      <c r="H2989" s="136" t="s">
        <v>1144</v>
      </c>
      <c r="I2989" s="136" t="s">
        <v>1145</v>
      </c>
      <c r="J2989" s="136" t="s">
        <v>1146</v>
      </c>
      <c r="K2989" s="136" t="s">
        <v>1147</v>
      </c>
      <c r="L2989" s="136" t="s">
        <v>1148</v>
      </c>
      <c r="M2989" s="136" t="s">
        <v>1149</v>
      </c>
      <c r="N2989" s="136" t="s">
        <v>1150</v>
      </c>
      <c r="O2989" s="136" t="s">
        <v>1151</v>
      </c>
      <c r="P2989" s="136" t="s">
        <v>1152</v>
      </c>
      <c r="Q2989" s="136" t="s">
        <v>1153</v>
      </c>
      <c r="R2989" s="136" t="s">
        <v>1154</v>
      </c>
      <c r="S2989" s="136" t="s">
        <v>1155</v>
      </c>
      <c r="T2989" s="136" t="s">
        <v>1156</v>
      </c>
      <c r="U2989" s="136" t="s">
        <v>1157</v>
      </c>
      <c r="V2989" s="136" t="s">
        <v>1158</v>
      </c>
      <c r="W2989" s="136" t="s">
        <v>1159</v>
      </c>
      <c r="X2989" s="136" t="s">
        <v>1160</v>
      </c>
      <c r="Y2989" s="136" t="s">
        <v>1161</v>
      </c>
      <c r="Z2989" s="136" t="s">
        <v>1162</v>
      </c>
      <c r="AA2989" s="136" t="s">
        <v>1163</v>
      </c>
      <c r="AB2989" s="137" t="s">
        <v>156</v>
      </c>
      <c r="AC2989" s="137" t="s">
        <v>157</v>
      </c>
      <c r="AD2989" s="137" t="s">
        <v>158</v>
      </c>
      <c r="AE2989" s="137" t="s">
        <v>139</v>
      </c>
      <c r="AF2989" s="138" t="s">
        <v>140</v>
      </c>
      <c r="AG2989" s="138" t="s">
        <v>141</v>
      </c>
      <c r="AH2989" s="138" t="s">
        <v>142</v>
      </c>
      <c r="AI2989" s="138" t="s">
        <v>143</v>
      </c>
      <c r="AJ2989" s="139" t="s">
        <v>144</v>
      </c>
      <c r="AK2989" s="139" t="s">
        <v>145</v>
      </c>
      <c r="AL2989" s="139" t="s">
        <v>146</v>
      </c>
      <c r="AM2989" s="140" t="s">
        <v>147</v>
      </c>
      <c r="AN2989" s="140" t="s">
        <v>148</v>
      </c>
      <c r="AQ2989" t="str">
        <f>AQ2988</f>
        <v/>
      </c>
    </row>
    <row r="2990" spans="1:43" ht="14.25" customHeight="1" x14ac:dyDescent="0.25">
      <c r="A2990" s="99" t="s">
        <v>1164</v>
      </c>
      <c r="B2990" s="112">
        <f>'Run Rate'!E302</f>
        <v>0</v>
      </c>
      <c r="C2990" s="112">
        <f>'Run Rate'!F302</f>
        <v>0</v>
      </c>
      <c r="D2990" s="112">
        <f>'Run Rate'!G302</f>
        <v>0</v>
      </c>
      <c r="E2990" s="112">
        <f>'Run Rate'!H302</f>
        <v>0</v>
      </c>
      <c r="F2990" s="112">
        <f>'Run Rate'!I302</f>
        <v>0</v>
      </c>
      <c r="G2990" s="112">
        <f>'Run Rate'!J302</f>
        <v>0</v>
      </c>
      <c r="H2990" s="112">
        <f>'Run Rate'!K302</f>
        <v>0</v>
      </c>
      <c r="I2990" s="112">
        <f>'Run Rate'!L302</f>
        <v>0</v>
      </c>
      <c r="J2990" s="112">
        <f>'Run Rate'!M302</f>
        <v>25</v>
      </c>
      <c r="K2990" s="112">
        <f>'Run Rate'!N302</f>
        <v>23</v>
      </c>
      <c r="L2990" s="112">
        <f>'Run Rate'!O302</f>
        <v>7</v>
      </c>
      <c r="M2990" s="112">
        <f>'Run Rate'!P302</f>
        <v>19</v>
      </c>
      <c r="N2990" s="112">
        <f>'Run Rate'!Q302</f>
        <v>14</v>
      </c>
      <c r="O2990" s="112">
        <f>'Run Rate'!R302</f>
        <v>6</v>
      </c>
      <c r="P2990" s="112">
        <f>'Run Rate'!S302</f>
        <v>2</v>
      </c>
      <c r="Q2990" s="112">
        <f>'Run Rate'!T302</f>
        <v>6</v>
      </c>
      <c r="R2990" s="112">
        <f>'Run Rate'!U302</f>
        <v>6</v>
      </c>
      <c r="S2990" s="112">
        <f>'Run Rate'!V302</f>
        <v>15</v>
      </c>
      <c r="T2990" s="112">
        <f>'Run Rate'!W302</f>
        <v>4</v>
      </c>
      <c r="U2990" s="112">
        <f>'Run Rate'!X302</f>
        <v>13</v>
      </c>
      <c r="V2990" s="112">
        <f>'Run Rate'!Y302</f>
        <v>17</v>
      </c>
      <c r="W2990" s="112">
        <f>'Run Rate'!Z302</f>
        <v>13</v>
      </c>
      <c r="X2990" s="112">
        <f>'Run Rate'!AA302</f>
        <v>8</v>
      </c>
      <c r="Y2990" s="112">
        <f>'Run Rate'!AB302</f>
        <v>10</v>
      </c>
      <c r="Z2990" s="112">
        <f>'Run Rate'!AC302</f>
        <v>19</v>
      </c>
      <c r="AA2990" s="112">
        <f>'Run Rate'!AD302</f>
        <v>9</v>
      </c>
      <c r="AB2990" s="113">
        <v>10</v>
      </c>
      <c r="AC2990" s="112">
        <v>10</v>
      </c>
      <c r="AD2990" s="112">
        <v>10</v>
      </c>
      <c r="AE2990" s="112">
        <v>10</v>
      </c>
      <c r="AF2990" s="112">
        <v>10</v>
      </c>
      <c r="AG2990" s="112">
        <v>10</v>
      </c>
      <c r="AH2990" s="112">
        <v>10</v>
      </c>
      <c r="AI2990" s="112">
        <v>10</v>
      </c>
      <c r="AJ2990" s="112">
        <v>10</v>
      </c>
      <c r="AK2990" s="112">
        <v>10</v>
      </c>
      <c r="AL2990" s="112">
        <v>10</v>
      </c>
      <c r="AM2990" s="112">
        <v>10</v>
      </c>
      <c r="AN2990" s="112">
        <v>10</v>
      </c>
      <c r="AQ2990" t="str">
        <f>AQ2988</f>
        <v/>
      </c>
    </row>
    <row r="2991" spans="1:43" ht="14.25" customHeight="1" x14ac:dyDescent="0.25">
      <c r="A2991" s="99" t="s">
        <v>1165</v>
      </c>
      <c r="B2991" s="114"/>
      <c r="C2991" s="114"/>
      <c r="D2991" s="114"/>
      <c r="E2991" s="114"/>
      <c r="F2991" s="114"/>
      <c r="G2991" s="114"/>
      <c r="H2991" s="114"/>
      <c r="I2991" s="114"/>
      <c r="J2991" s="114"/>
      <c r="K2991" s="114"/>
      <c r="L2991" s="114"/>
      <c r="M2991" s="114"/>
      <c r="N2991" s="114"/>
      <c r="O2991" s="114"/>
      <c r="P2991" s="114"/>
      <c r="Q2991" s="114"/>
      <c r="R2991" s="114"/>
      <c r="S2991" s="114"/>
      <c r="T2991" s="114"/>
      <c r="U2991" s="114"/>
      <c r="V2991" s="114"/>
      <c r="W2991" s="115"/>
      <c r="X2991" s="115"/>
      <c r="Y2991" s="115"/>
      <c r="Z2991" s="115"/>
      <c r="AA2991" s="112" t="s">
        <v>1166</v>
      </c>
      <c r="AB2991" s="113"/>
      <c r="AC2991" s="112"/>
      <c r="AD2991" s="112"/>
      <c r="AE2991" s="112"/>
      <c r="AF2991" s="112"/>
      <c r="AG2991" s="112"/>
      <c r="AH2991" s="112"/>
      <c r="AI2991" s="112"/>
      <c r="AJ2991" s="112"/>
      <c r="AK2991" s="112"/>
      <c r="AL2991" s="112"/>
      <c r="AM2991" s="112"/>
      <c r="AN2991" s="112"/>
      <c r="AQ2991" t="str">
        <f>AQ2988</f>
        <v/>
      </c>
    </row>
    <row r="2992" spans="1:43" ht="14.25" customHeight="1" x14ac:dyDescent="0.25">
      <c r="A2992" s="99" t="s">
        <v>1167</v>
      </c>
      <c r="B2992" s="114"/>
      <c r="C2992" s="114"/>
      <c r="D2992" s="114"/>
      <c r="E2992" s="114"/>
      <c r="F2992" s="114"/>
      <c r="G2992" s="114"/>
      <c r="H2992" s="114"/>
      <c r="I2992" s="114"/>
      <c r="J2992" s="114"/>
      <c r="K2992" s="114"/>
      <c r="L2992" s="114"/>
      <c r="M2992" s="114"/>
      <c r="N2992" s="114"/>
      <c r="O2992" s="114"/>
      <c r="P2992" s="114"/>
      <c r="Q2992" s="114"/>
      <c r="R2992" s="114"/>
      <c r="S2992" s="114"/>
      <c r="T2992" s="114"/>
      <c r="U2992" s="114"/>
      <c r="V2992" s="114"/>
      <c r="W2992" s="115"/>
      <c r="X2992" s="116"/>
      <c r="Y2992" s="117"/>
      <c r="Z2992" s="115"/>
      <c r="AA2992" s="112" t="s">
        <v>1168</v>
      </c>
      <c r="AB2992" s="113">
        <f>'Demand Input VP'!B1499</f>
        <v>0</v>
      </c>
      <c r="AC2992" s="112">
        <f>'Demand Input VP'!C1499</f>
        <v>0</v>
      </c>
      <c r="AD2992" s="112">
        <f>'Demand Input VP'!D1499</f>
        <v>0</v>
      </c>
      <c r="AE2992" s="112">
        <f>'Demand Input VP'!E1499</f>
        <v>0</v>
      </c>
      <c r="AF2992" s="112">
        <f>'Demand Input VP'!F1499</f>
        <v>0</v>
      </c>
      <c r="AG2992" s="112">
        <f>'Demand Input VP'!G1499</f>
        <v>0</v>
      </c>
      <c r="AH2992" s="112">
        <f>'Demand Input VP'!H1499</f>
        <v>0</v>
      </c>
      <c r="AI2992" s="112">
        <f>'Demand Input VP'!I1499</f>
        <v>0</v>
      </c>
      <c r="AJ2992" s="112">
        <f>'Demand Input VP'!J1499</f>
        <v>0</v>
      </c>
      <c r="AK2992" s="112">
        <f>'Demand Input VP'!K1499</f>
        <v>0</v>
      </c>
      <c r="AL2992" s="112">
        <f>'Demand Input VP'!L1499</f>
        <v>0</v>
      </c>
      <c r="AM2992" s="112">
        <f>'Demand Input VP'!M1499</f>
        <v>0</v>
      </c>
      <c r="AN2992" s="112">
        <f>'Demand Input VP'!N1499</f>
        <v>0</v>
      </c>
      <c r="AQ2992" t="str">
        <f>AQ2988</f>
        <v/>
      </c>
    </row>
    <row r="2993" spans="1:43" ht="14.25" customHeight="1" x14ac:dyDescent="0.25">
      <c r="A2993" s="99" t="s">
        <v>1169</v>
      </c>
      <c r="B2993" s="118"/>
      <c r="C2993" s="118"/>
      <c r="D2993" s="118"/>
      <c r="E2993" s="118"/>
      <c r="F2993" s="118"/>
      <c r="G2993" s="118"/>
      <c r="H2993" s="118"/>
      <c r="I2993" s="118"/>
      <c r="J2993" s="118"/>
      <c r="K2993" s="118"/>
      <c r="L2993" s="118"/>
      <c r="M2993" s="118"/>
      <c r="N2993" s="118"/>
      <c r="O2993" s="118"/>
      <c r="P2993" s="118"/>
      <c r="Q2993" s="118"/>
      <c r="R2993" s="118"/>
      <c r="S2993" s="118"/>
      <c r="T2993" s="118"/>
      <c r="U2993" s="118"/>
      <c r="V2993" s="118"/>
      <c r="W2993" s="115"/>
      <c r="X2993" s="116"/>
      <c r="Y2993" s="117"/>
      <c r="Z2993" s="119"/>
      <c r="AA2993" s="120" t="s">
        <v>1170</v>
      </c>
      <c r="AB2993" s="121">
        <f>'Demand Input VP'!B1498</f>
        <v>0</v>
      </c>
      <c r="AC2993" s="120">
        <f>'Demand Input VP'!C1498</f>
        <v>0</v>
      </c>
      <c r="AD2993" s="120">
        <f>'Demand Input VP'!D1498</f>
        <v>0</v>
      </c>
      <c r="AE2993" s="120">
        <f>'Demand Input VP'!E1498</f>
        <v>0</v>
      </c>
      <c r="AF2993" s="120">
        <f>'Demand Input VP'!F1498</f>
        <v>0</v>
      </c>
      <c r="AG2993" s="120">
        <f>'Demand Input VP'!G1498</f>
        <v>0</v>
      </c>
      <c r="AH2993" s="120">
        <f>'Demand Input VP'!H1498</f>
        <v>0</v>
      </c>
      <c r="AI2993" s="120">
        <f>'Demand Input VP'!I1498</f>
        <v>0</v>
      </c>
      <c r="AJ2993" s="120">
        <f>'Demand Input VP'!J1498</f>
        <v>0</v>
      </c>
      <c r="AK2993" s="120">
        <f>'Demand Input VP'!K1498</f>
        <v>0</v>
      </c>
      <c r="AL2993" s="120">
        <f>'Demand Input VP'!L1498</f>
        <v>0</v>
      </c>
      <c r="AM2993" s="120">
        <f>'Demand Input VP'!M1498</f>
        <v>0</v>
      </c>
      <c r="AN2993" s="120">
        <f>'Demand Input VP'!N1498</f>
        <v>0</v>
      </c>
      <c r="AQ2993" t="str">
        <f>AQ2988</f>
        <v/>
      </c>
    </row>
    <row r="2994" spans="1:43" ht="14.25" customHeight="1" x14ac:dyDescent="0.25">
      <c r="A2994" s="1"/>
      <c r="B2994" s="122"/>
      <c r="C2994" s="122"/>
      <c r="D2994" s="122"/>
      <c r="E2994" s="122"/>
      <c r="F2994" s="122"/>
      <c r="G2994" s="122"/>
      <c r="H2994" s="122"/>
      <c r="I2994" s="122"/>
      <c r="J2994" s="122"/>
      <c r="K2994" s="122"/>
      <c r="L2994" s="122"/>
      <c r="M2994" s="122"/>
      <c r="N2994" s="122"/>
      <c r="O2994" s="122"/>
      <c r="P2994" s="122"/>
      <c r="Q2994" s="122"/>
      <c r="R2994" s="122"/>
      <c r="S2994" s="122"/>
      <c r="T2994" s="122"/>
      <c r="U2994" s="122"/>
      <c r="V2994" s="122"/>
      <c r="W2994" s="123"/>
      <c r="X2994" s="116"/>
      <c r="Y2994" s="117"/>
      <c r="Z2994" s="123"/>
      <c r="AA2994" s="112" t="s">
        <v>1171</v>
      </c>
      <c r="AB2994" s="113">
        <f>'Demand Input MP'!B1499</f>
        <v>0</v>
      </c>
      <c r="AC2994" s="112">
        <f>'Demand Input MP'!C1499</f>
        <v>0</v>
      </c>
      <c r="AD2994" s="112">
        <f>'Demand Input MP'!D1499</f>
        <v>0</v>
      </c>
      <c r="AE2994" s="112">
        <f>'Demand Input MP'!E1499</f>
        <v>0</v>
      </c>
      <c r="AF2994" s="112">
        <f>'Demand Input MP'!F1499</f>
        <v>0</v>
      </c>
      <c r="AG2994" s="112">
        <f>'Demand Input MP'!G1499</f>
        <v>0</v>
      </c>
      <c r="AH2994" s="112">
        <f>'Demand Input MP'!H1499</f>
        <v>0</v>
      </c>
      <c r="AI2994" s="112">
        <f>'Demand Input MP'!I1499</f>
        <v>0</v>
      </c>
      <c r="AJ2994" s="112">
        <f>'Demand Input MP'!J1499</f>
        <v>0</v>
      </c>
      <c r="AK2994" s="112">
        <f>'Demand Input MP'!K1499</f>
        <v>0</v>
      </c>
      <c r="AL2994" s="112">
        <f>'Demand Input MP'!L1499</f>
        <v>0</v>
      </c>
      <c r="AM2994" s="112">
        <f>'Demand Input MP'!M1499</f>
        <v>0</v>
      </c>
      <c r="AN2994" s="112">
        <f>'Demand Input MP'!N1499</f>
        <v>0</v>
      </c>
      <c r="AQ2994" t="str">
        <f>AQ2988</f>
        <v/>
      </c>
    </row>
    <row r="2995" spans="1:43" ht="14.25" customHeight="1" x14ac:dyDescent="0.25">
      <c r="A2995" s="1"/>
      <c r="B2995" s="122"/>
      <c r="C2995" s="122"/>
      <c r="D2995" s="122"/>
      <c r="E2995" s="122"/>
      <c r="F2995" s="122"/>
      <c r="G2995" s="122"/>
      <c r="H2995" s="122"/>
      <c r="I2995" s="122"/>
      <c r="J2995" s="122"/>
      <c r="K2995" s="122"/>
      <c r="L2995" s="122"/>
      <c r="M2995" s="122"/>
      <c r="N2995" s="122"/>
      <c r="O2995" s="122"/>
      <c r="P2995" s="122"/>
      <c r="Q2995" s="122"/>
      <c r="R2995" s="122"/>
      <c r="S2995" s="122"/>
      <c r="T2995" s="122"/>
      <c r="U2995" s="122"/>
      <c r="V2995" s="124" t="s">
        <v>91</v>
      </c>
      <c r="W2995" s="125">
        <f>IFERROR(IF(SUM('Run Rate History'!E302:AD302)&gt;0,(SUMPRODUCT((B2990:AA2990&gt;=PERCENTILE(B2990:AA2990,0.1))*(B2990:AA2990&lt;=PERCENTILE(B2990:AA2990,0.9))*B2990:AA2990)+SUMPRODUCT(('Run Rate History'!E302:AD302&gt;=PERCENTILE(B2990:AA2990,0.1))*('Run Rate History'!E302:AD302&lt;=PERCENTILE(B2990:AA2990,0.9))*'Run Rate History'!E302:AD302))/(SUMPRODUCT((B2990:AA2990&gt;=PERCENTILE(B2990:AA2990,0.1))*(B2990:AA2990&lt;=PERCENTILE(B2990:AA2990,0.9))*1)+SUMPRODUCT(('Run Rate History'!E302:AD302&gt;=PERCENTILE(B2990:AA2990,0.1))*('Run Rate History'!E302:AD302&lt;=PERCENTILE(B2990:AA2990,0.9))*1)),TRIMMEAN(B2990:AA2990,0.15)),0)</f>
        <v>7.958333333333333</v>
      </c>
      <c r="X2995" s="126" t="s">
        <v>1172</v>
      </c>
      <c r="Y2995" s="127">
        <f>SUM(B2990:AA2990)/26</f>
        <v>8.3076923076923084</v>
      </c>
      <c r="Z2995" s="128"/>
      <c r="AA2995" s="112" t="s">
        <v>1173</v>
      </c>
      <c r="AB2995" s="113">
        <f>'Demand Input MP'!B1498</f>
        <v>0</v>
      </c>
      <c r="AC2995" s="112">
        <f>'Demand Input MP'!C1498</f>
        <v>0</v>
      </c>
      <c r="AD2995" s="112">
        <f>'Demand Input MP'!D1498</f>
        <v>0</v>
      </c>
      <c r="AE2995" s="112">
        <f>'Demand Input MP'!E1498</f>
        <v>0</v>
      </c>
      <c r="AF2995" s="112">
        <f>'Demand Input MP'!F1498</f>
        <v>0</v>
      </c>
      <c r="AG2995" s="112">
        <f>'Demand Input MP'!G1498</f>
        <v>0</v>
      </c>
      <c r="AH2995" s="112">
        <f>'Demand Input MP'!H1498</f>
        <v>0</v>
      </c>
      <c r="AI2995" s="112">
        <f>'Demand Input MP'!I1498</f>
        <v>0</v>
      </c>
      <c r="AJ2995" s="112">
        <f>'Demand Input MP'!J1498</f>
        <v>0</v>
      </c>
      <c r="AK2995" s="112">
        <f>'Demand Input MP'!K1498</f>
        <v>0</v>
      </c>
      <c r="AL2995" s="112">
        <f>'Demand Input MP'!L1498</f>
        <v>0</v>
      </c>
      <c r="AM2995" s="112">
        <f>'Demand Input MP'!M1498</f>
        <v>0</v>
      </c>
      <c r="AN2995" s="112">
        <f>'Demand Input MP'!N1498</f>
        <v>0</v>
      </c>
      <c r="AQ2995" t="str">
        <f>AQ2988</f>
        <v/>
      </c>
    </row>
    <row r="2996" spans="1:43" ht="14.25" customHeight="1" x14ac:dyDescent="0.25">
      <c r="A2996" s="1"/>
      <c r="B2996" s="122"/>
      <c r="C2996" s="122"/>
      <c r="D2996" s="122"/>
      <c r="E2996" s="122"/>
      <c r="F2996" s="122"/>
      <c r="G2996" s="122"/>
      <c r="H2996" s="122"/>
      <c r="I2996" s="122"/>
      <c r="J2996" s="122"/>
      <c r="K2996" s="122"/>
      <c r="L2996" s="122"/>
      <c r="M2996" s="122"/>
      <c r="N2996" s="122"/>
      <c r="O2996" s="122"/>
      <c r="P2996" s="122"/>
      <c r="Q2996" s="122"/>
      <c r="R2996" s="122"/>
      <c r="S2996" s="122"/>
      <c r="T2996" s="122"/>
      <c r="U2996" s="122"/>
      <c r="V2996" s="124" t="s">
        <v>94</v>
      </c>
      <c r="W2996" s="125">
        <f>IFERROR((1*MIN(MAX(X2990,0.5*IF(SUM('Run Rate History'!E302:AD302)&gt;0,(MEDIAN(IF(B2990:AA2990&gt;0,B2990:AA2990))+MEDIAN(IF('Run Rate History'!E302:AD302&gt;0,'Run Rate History'!E302:AD302)))/2,MEDIAN(IF(B2990:AA2990&gt;0,B2990:AA2990)))),2*IF(SUM('Run Rate History'!E302:AD302)&gt;0,(MEDIAN(IF(B2990:AA2990&gt;0,B2990:AA2990))+MEDIAN(IF('Run Rate History'!E302:AD302&gt;0,'Run Rate History'!E302:AD302)))/2,MEDIAN(IF(B2990:AA2990&gt;0,B2990:AA2990))))+2*MIN(MAX(Y2990,0.5*IF(SUM('Run Rate History'!E302:AD302)&gt;0,(MEDIAN(IF(B2990:AA2990&gt;0,B2990:AA2990))+MEDIAN(IF('Run Rate History'!E302:AD302&gt;0,'Run Rate History'!E302:AD302)))/2,MEDIAN(IF(B2990:AA2990&gt;0,B2990:AA2990)))),2*IF(SUM('Run Rate History'!E302:AD302)&gt;0,(MEDIAN(IF(B2990:AA2990&gt;0,B2990:AA2990))+MEDIAN(IF('Run Rate History'!E302:AD302&gt;0,'Run Rate History'!E302:AD302)))/2,MEDIAN(IF(B2990:AA2990&gt;0,B2990:AA2990))))+3*MIN(MAX(Z2990,0.5*IF(SUM('Run Rate History'!E302:AD302)&gt;0,(MEDIAN(IF(B2990:AA2990&gt;0,B2990:AA2990))+MEDIAN(IF('Run Rate History'!E302:AD302&gt;0,'Run Rate History'!E302:AD302)))/2,MEDIAN(IF(B2990:AA2990&gt;0,B2990:AA2990)))),2*IF(SUM('Run Rate History'!E302:AD302)&gt;0,(MEDIAN(IF(B2990:AA2990&gt;0,B2990:AA2990))+MEDIAN(IF('Run Rate History'!E302:AD302&gt;0,'Run Rate History'!E302:AD302)))/2,MEDIAN(IF(B2990:AA2990&gt;0,B2990:AA2990))))+4*MIN(MAX(AA2990,0.5*IF(SUM('Run Rate History'!E302:AD302)&gt;0,(MEDIAN(IF(B2990:AA2990&gt;0,B2990:AA2990))+MEDIAN(IF('Run Rate History'!E302:AD302&gt;0,'Run Rate History'!E302:AD302)))/2,MEDIAN(IF(B2990:AA2990&gt;0,B2990:AA2990)))),2*IF(SUM('Run Rate History'!E302:AD302)&gt;0,(MEDIAN(IF(B2990:AA2990&gt;0,B2990:AA2990))+MEDIAN(IF('Run Rate History'!E302:AD302&gt;0,'Run Rate History'!E302:AD302)))/2,MEDIAN(IF(B2990:AA2990&gt;0,B2990:AA2990)))))/10,0)</f>
        <v>10.3</v>
      </c>
      <c r="X2996" s="129" t="s">
        <v>1174</v>
      </c>
      <c r="Y2996" s="130">
        <f>IFERROR(VLOOKUP(A2988,'Stanje zaliha'!A:E,5,FALSE()),0)</f>
        <v>8</v>
      </c>
      <c r="Z2996" s="131"/>
      <c r="AA2996" s="113" t="s">
        <v>1175</v>
      </c>
      <c r="AB2996" s="118">
        <f t="shared" ref="AB2996:AN2996" si="596">SUM(AB2992:AB2995)</f>
        <v>0</v>
      </c>
      <c r="AC2996" s="118">
        <f t="shared" si="596"/>
        <v>0</v>
      </c>
      <c r="AD2996" s="118">
        <f t="shared" si="596"/>
        <v>0</v>
      </c>
      <c r="AE2996" s="118">
        <f t="shared" si="596"/>
        <v>0</v>
      </c>
      <c r="AF2996" s="118">
        <f t="shared" si="596"/>
        <v>0</v>
      </c>
      <c r="AG2996" s="118">
        <f t="shared" si="596"/>
        <v>0</v>
      </c>
      <c r="AH2996" s="118">
        <f t="shared" si="596"/>
        <v>0</v>
      </c>
      <c r="AI2996" s="118">
        <f t="shared" si="596"/>
        <v>0</v>
      </c>
      <c r="AJ2996" s="118">
        <f t="shared" si="596"/>
        <v>0</v>
      </c>
      <c r="AK2996" s="118">
        <f t="shared" si="596"/>
        <v>0</v>
      </c>
      <c r="AL2996" s="118">
        <f t="shared" si="596"/>
        <v>0</v>
      </c>
      <c r="AM2996" s="118">
        <f t="shared" si="596"/>
        <v>0</v>
      </c>
      <c r="AN2996" s="118">
        <f t="shared" si="596"/>
        <v>0</v>
      </c>
      <c r="AQ2996" t="str">
        <f>AQ2988</f>
        <v/>
      </c>
    </row>
    <row r="2997" spans="1:43" ht="14.25" customHeight="1" x14ac:dyDescent="0.25">
      <c r="A2997" s="1"/>
      <c r="B2997" s="122"/>
      <c r="C2997" s="122"/>
      <c r="D2997" s="122"/>
      <c r="E2997" s="122"/>
      <c r="F2997" s="122"/>
      <c r="G2997" s="122"/>
      <c r="H2997" s="122"/>
      <c r="I2997" s="122"/>
      <c r="J2997" s="122"/>
      <c r="K2997" s="122"/>
      <c r="L2997" s="122"/>
      <c r="M2997" s="122"/>
      <c r="N2997" s="122"/>
      <c r="O2997" s="122"/>
      <c r="P2997" s="122"/>
      <c r="Q2997" s="122"/>
      <c r="R2997" s="122"/>
      <c r="S2997" s="122"/>
      <c r="T2997" s="122"/>
      <c r="U2997" s="122"/>
      <c r="V2997" s="124" t="s">
        <v>95</v>
      </c>
      <c r="W2997" s="125">
        <f>IFERROR(0.6*W2996+0.4*W2995,0)</f>
        <v>9.3633333333333333</v>
      </c>
      <c r="X2997" s="132" t="s">
        <v>1176</v>
      </c>
      <c r="Y2997" s="133">
        <f>IFERROR(SUMIF('Popis poslanih narudžbi'!A:A,A2988,'Popis poslanih narudžbi'!C:C),0)</f>
        <v>126</v>
      </c>
      <c r="Z2997" s="131"/>
      <c r="AA2997" s="134" t="s">
        <v>1177</v>
      </c>
      <c r="AB2997" s="118">
        <f t="shared" ref="AB2997:AN2997" si="597">AB2990+AB2996</f>
        <v>10</v>
      </c>
      <c r="AC2997" s="118">
        <f t="shared" si="597"/>
        <v>10</v>
      </c>
      <c r="AD2997" s="118">
        <f t="shared" si="597"/>
        <v>10</v>
      </c>
      <c r="AE2997" s="118">
        <f t="shared" si="597"/>
        <v>10</v>
      </c>
      <c r="AF2997" s="118">
        <f t="shared" si="597"/>
        <v>10</v>
      </c>
      <c r="AG2997" s="118">
        <f t="shared" si="597"/>
        <v>10</v>
      </c>
      <c r="AH2997" s="118">
        <f t="shared" si="597"/>
        <v>10</v>
      </c>
      <c r="AI2997" s="118">
        <f t="shared" si="597"/>
        <v>10</v>
      </c>
      <c r="AJ2997" s="118">
        <f t="shared" si="597"/>
        <v>10</v>
      </c>
      <c r="AK2997" s="118">
        <f t="shared" si="597"/>
        <v>10</v>
      </c>
      <c r="AL2997" s="118">
        <f t="shared" si="597"/>
        <v>10</v>
      </c>
      <c r="AM2997" s="118">
        <f t="shared" si="597"/>
        <v>10</v>
      </c>
      <c r="AN2997" s="118">
        <f t="shared" si="597"/>
        <v>10</v>
      </c>
      <c r="AQ2997" t="str">
        <f>AQ2988</f>
        <v/>
      </c>
    </row>
    <row r="2998" spans="1:43" ht="14.25" customHeight="1" x14ac:dyDescent="0.25">
      <c r="A2998" s="107" t="str">
        <f>'Run Rate'!A303</f>
        <v>GAR04753</v>
      </c>
      <c r="B2998" s="135" t="str">
        <f>'Run Rate'!B303</f>
        <v>Fenix 8, 47 mm, Solar Sapphire, Carbon Gray DLC Tit., Black/Pebble Gray remen</v>
      </c>
      <c r="C2998" s="135" t="str">
        <f>'Run Rate'!C303</f>
        <v>GADGETI</v>
      </c>
      <c r="D2998" s="135" t="str">
        <f>'Run Rate'!D303</f>
        <v>03 BRONZE</v>
      </c>
      <c r="E2998" s="122"/>
      <c r="F2998" s="122"/>
      <c r="G2998" s="122"/>
      <c r="H2998" s="122"/>
      <c r="I2998" s="122"/>
      <c r="J2998" s="122"/>
      <c r="K2998" s="122"/>
      <c r="L2998" s="122"/>
      <c r="M2998" s="122"/>
      <c r="N2998" s="122"/>
      <c r="O2998" s="122"/>
      <c r="P2998" s="122"/>
      <c r="Q2998" s="122"/>
      <c r="R2998" s="122"/>
      <c r="S2998" s="122"/>
      <c r="T2998" s="122"/>
      <c r="U2998" s="122"/>
      <c r="V2998" s="122"/>
      <c r="W2998" s="122"/>
      <c r="X2998" s="122"/>
      <c r="Y2998" s="122"/>
      <c r="Z2998" s="122"/>
      <c r="AA2998" s="122"/>
      <c r="AB2998" s="122"/>
      <c r="AC2998" s="122"/>
      <c r="AD2998" s="122"/>
      <c r="AE2998" s="122"/>
      <c r="AF2998" s="122"/>
      <c r="AG2998" s="122"/>
      <c r="AH2998" s="122"/>
      <c r="AI2998" s="122"/>
      <c r="AJ2998" s="122"/>
      <c r="AK2998" s="122"/>
      <c r="AL2998" s="122"/>
      <c r="AM2998" s="122"/>
      <c r="AN2998" s="122"/>
      <c r="AQ2998" t="str">
        <f>IF(AND(OR($B$1="ALL",$B$1=C2998),OR($E$1="ALL",$E$1=D2998),OR($B$2="ALL",$B$2=A2998),OR($E$2="ALL",IFERROR(SEARCH($E$2,B2998),0)&gt;0)),"MATCH","")</f>
        <v/>
      </c>
    </row>
    <row r="2999" spans="1:43" ht="14.25" customHeight="1" x14ac:dyDescent="0.25">
      <c r="A2999" s="108" t="s">
        <v>1137</v>
      </c>
      <c r="B2999" s="136" t="s">
        <v>1138</v>
      </c>
      <c r="C2999" s="136" t="s">
        <v>1139</v>
      </c>
      <c r="D2999" s="136" t="s">
        <v>1140</v>
      </c>
      <c r="E2999" s="136" t="s">
        <v>1141</v>
      </c>
      <c r="F2999" s="136" t="s">
        <v>1142</v>
      </c>
      <c r="G2999" s="136" t="s">
        <v>1143</v>
      </c>
      <c r="H2999" s="136" t="s">
        <v>1144</v>
      </c>
      <c r="I2999" s="136" t="s">
        <v>1145</v>
      </c>
      <c r="J2999" s="136" t="s">
        <v>1146</v>
      </c>
      <c r="K2999" s="136" t="s">
        <v>1147</v>
      </c>
      <c r="L2999" s="136" t="s">
        <v>1148</v>
      </c>
      <c r="M2999" s="136" t="s">
        <v>1149</v>
      </c>
      <c r="N2999" s="136" t="s">
        <v>1150</v>
      </c>
      <c r="O2999" s="136" t="s">
        <v>1151</v>
      </c>
      <c r="P2999" s="136" t="s">
        <v>1152</v>
      </c>
      <c r="Q2999" s="136" t="s">
        <v>1153</v>
      </c>
      <c r="R2999" s="136" t="s">
        <v>1154</v>
      </c>
      <c r="S2999" s="136" t="s">
        <v>1155</v>
      </c>
      <c r="T2999" s="136" t="s">
        <v>1156</v>
      </c>
      <c r="U2999" s="136" t="s">
        <v>1157</v>
      </c>
      <c r="V2999" s="136" t="s">
        <v>1158</v>
      </c>
      <c r="W2999" s="136" t="s">
        <v>1159</v>
      </c>
      <c r="X2999" s="136" t="s">
        <v>1160</v>
      </c>
      <c r="Y2999" s="136" t="s">
        <v>1161</v>
      </c>
      <c r="Z2999" s="136" t="s">
        <v>1162</v>
      </c>
      <c r="AA2999" s="136" t="s">
        <v>1163</v>
      </c>
      <c r="AB2999" s="137" t="s">
        <v>156</v>
      </c>
      <c r="AC2999" s="137" t="s">
        <v>157</v>
      </c>
      <c r="AD2999" s="137" t="s">
        <v>158</v>
      </c>
      <c r="AE2999" s="137" t="s">
        <v>139</v>
      </c>
      <c r="AF2999" s="138" t="s">
        <v>140</v>
      </c>
      <c r="AG2999" s="138" t="s">
        <v>141</v>
      </c>
      <c r="AH2999" s="138" t="s">
        <v>142</v>
      </c>
      <c r="AI2999" s="138" t="s">
        <v>143</v>
      </c>
      <c r="AJ2999" s="139" t="s">
        <v>144</v>
      </c>
      <c r="AK2999" s="139" t="s">
        <v>145</v>
      </c>
      <c r="AL2999" s="139" t="s">
        <v>146</v>
      </c>
      <c r="AM2999" s="140" t="s">
        <v>147</v>
      </c>
      <c r="AN2999" s="140" t="s">
        <v>148</v>
      </c>
      <c r="AQ2999" t="str">
        <f>AQ2998</f>
        <v/>
      </c>
    </row>
    <row r="3000" spans="1:43" ht="14.25" customHeight="1" x14ac:dyDescent="0.25">
      <c r="A3000" s="99" t="s">
        <v>1164</v>
      </c>
      <c r="B3000" s="112">
        <f>'Run Rate'!E303</f>
        <v>1</v>
      </c>
      <c r="C3000" s="112">
        <f>'Run Rate'!F303</f>
        <v>1</v>
      </c>
      <c r="D3000" s="112">
        <f>'Run Rate'!G303</f>
        <v>3</v>
      </c>
      <c r="E3000" s="112">
        <f>'Run Rate'!H303</f>
        <v>0</v>
      </c>
      <c r="F3000" s="112">
        <f>'Run Rate'!I303</f>
        <v>0</v>
      </c>
      <c r="G3000" s="112">
        <f>'Run Rate'!J303</f>
        <v>2</v>
      </c>
      <c r="H3000" s="112">
        <f>'Run Rate'!K303</f>
        <v>0</v>
      </c>
      <c r="I3000" s="112">
        <f>'Run Rate'!L303</f>
        <v>1</v>
      </c>
      <c r="J3000" s="112">
        <f>'Run Rate'!M303</f>
        <v>2</v>
      </c>
      <c r="K3000" s="112">
        <f>'Run Rate'!N303</f>
        <v>2</v>
      </c>
      <c r="L3000" s="112">
        <f>'Run Rate'!O303</f>
        <v>1</v>
      </c>
      <c r="M3000" s="112">
        <f>'Run Rate'!P303</f>
        <v>2</v>
      </c>
      <c r="N3000" s="112">
        <f>'Run Rate'!Q303</f>
        <v>4</v>
      </c>
      <c r="O3000" s="112">
        <f>'Run Rate'!R303</f>
        <v>3</v>
      </c>
      <c r="P3000" s="112">
        <f>'Run Rate'!S303</f>
        <v>2</v>
      </c>
      <c r="Q3000" s="112">
        <f>'Run Rate'!T303</f>
        <v>2</v>
      </c>
      <c r="R3000" s="112">
        <f>'Run Rate'!U303</f>
        <v>1</v>
      </c>
      <c r="S3000" s="112">
        <f>'Run Rate'!V303</f>
        <v>1</v>
      </c>
      <c r="T3000" s="112">
        <f>'Run Rate'!W303</f>
        <v>0</v>
      </c>
      <c r="U3000" s="112">
        <f>'Run Rate'!X303</f>
        <v>1</v>
      </c>
      <c r="V3000" s="112">
        <f>'Run Rate'!Y303</f>
        <v>0</v>
      </c>
      <c r="W3000" s="112">
        <f>'Run Rate'!Z303</f>
        <v>0</v>
      </c>
      <c r="X3000" s="112">
        <f>'Run Rate'!AA303</f>
        <v>0</v>
      </c>
      <c r="Y3000" s="112">
        <f>'Run Rate'!AB303</f>
        <v>0</v>
      </c>
      <c r="Z3000" s="112">
        <f>'Run Rate'!AC303</f>
        <v>0</v>
      </c>
      <c r="AA3000" s="112">
        <f>'Run Rate'!AD303</f>
        <v>1</v>
      </c>
      <c r="AB3000" s="113">
        <v>1</v>
      </c>
      <c r="AC3000" s="112">
        <v>1</v>
      </c>
      <c r="AD3000" s="112">
        <v>0</v>
      </c>
      <c r="AE3000" s="112">
        <v>0</v>
      </c>
      <c r="AF3000" s="112">
        <v>0</v>
      </c>
      <c r="AG3000" s="112">
        <v>0</v>
      </c>
      <c r="AH3000" s="112">
        <v>0</v>
      </c>
      <c r="AI3000" s="112">
        <v>0</v>
      </c>
      <c r="AJ3000" s="112">
        <v>0</v>
      </c>
      <c r="AK3000" s="112">
        <v>0</v>
      </c>
      <c r="AL3000" s="112">
        <v>0</v>
      </c>
      <c r="AM3000" s="112">
        <v>0</v>
      </c>
      <c r="AN3000" s="112">
        <v>0</v>
      </c>
      <c r="AQ3000" t="str">
        <f>AQ2998</f>
        <v/>
      </c>
    </row>
    <row r="3001" spans="1:43" ht="14.25" customHeight="1" x14ac:dyDescent="0.25">
      <c r="A3001" s="99" t="s">
        <v>1165</v>
      </c>
      <c r="B3001" s="114"/>
      <c r="C3001" s="114"/>
      <c r="D3001" s="114"/>
      <c r="E3001" s="114"/>
      <c r="F3001" s="114"/>
      <c r="G3001" s="114"/>
      <c r="H3001" s="114"/>
      <c r="I3001" s="114"/>
      <c r="J3001" s="114"/>
      <c r="K3001" s="114"/>
      <c r="L3001" s="114"/>
      <c r="M3001" s="114"/>
      <c r="N3001" s="114"/>
      <c r="O3001" s="114"/>
      <c r="P3001" s="114"/>
      <c r="Q3001" s="114"/>
      <c r="R3001" s="114"/>
      <c r="S3001" s="114"/>
      <c r="T3001" s="114"/>
      <c r="U3001" s="114"/>
      <c r="V3001" s="114"/>
      <c r="W3001" s="115"/>
      <c r="X3001" s="115"/>
      <c r="Y3001" s="115"/>
      <c r="Z3001" s="115"/>
      <c r="AA3001" s="112" t="s">
        <v>1166</v>
      </c>
      <c r="AB3001" s="113"/>
      <c r="AC3001" s="112"/>
      <c r="AD3001" s="112"/>
      <c r="AE3001" s="112"/>
      <c r="AF3001" s="112"/>
      <c r="AG3001" s="112"/>
      <c r="AH3001" s="112"/>
      <c r="AI3001" s="112"/>
      <c r="AJ3001" s="112"/>
      <c r="AK3001" s="112"/>
      <c r="AL3001" s="112"/>
      <c r="AM3001" s="112"/>
      <c r="AN3001" s="112"/>
      <c r="AQ3001" t="str">
        <f>AQ2998</f>
        <v/>
      </c>
    </row>
    <row r="3002" spans="1:43" ht="14.25" customHeight="1" x14ac:dyDescent="0.25">
      <c r="A3002" s="99" t="s">
        <v>1167</v>
      </c>
      <c r="B3002" s="114"/>
      <c r="C3002" s="114"/>
      <c r="D3002" s="114"/>
      <c r="E3002" s="114"/>
      <c r="F3002" s="114"/>
      <c r="G3002" s="114"/>
      <c r="H3002" s="114"/>
      <c r="I3002" s="114"/>
      <c r="J3002" s="114"/>
      <c r="K3002" s="114"/>
      <c r="L3002" s="114"/>
      <c r="M3002" s="114"/>
      <c r="N3002" s="114"/>
      <c r="O3002" s="114"/>
      <c r="P3002" s="114"/>
      <c r="Q3002" s="114"/>
      <c r="R3002" s="114"/>
      <c r="S3002" s="114"/>
      <c r="T3002" s="114"/>
      <c r="U3002" s="114"/>
      <c r="V3002" s="114"/>
      <c r="W3002" s="115"/>
      <c r="X3002" s="116"/>
      <c r="Y3002" s="117"/>
      <c r="Z3002" s="115"/>
      <c r="AA3002" s="112" t="s">
        <v>1168</v>
      </c>
      <c r="AB3002" s="113">
        <f>'Demand Input VP'!B1504</f>
        <v>0</v>
      </c>
      <c r="AC3002" s="112">
        <f>'Demand Input VP'!C1504</f>
        <v>0</v>
      </c>
      <c r="AD3002" s="112">
        <f>'Demand Input VP'!D1504</f>
        <v>0</v>
      </c>
      <c r="AE3002" s="112">
        <f>'Demand Input VP'!E1504</f>
        <v>0</v>
      </c>
      <c r="AF3002" s="112">
        <f>'Demand Input VP'!F1504</f>
        <v>0</v>
      </c>
      <c r="AG3002" s="112">
        <f>'Demand Input VP'!G1504</f>
        <v>0</v>
      </c>
      <c r="AH3002" s="112">
        <f>'Demand Input VP'!H1504</f>
        <v>0</v>
      </c>
      <c r="AI3002" s="112">
        <f>'Demand Input VP'!I1504</f>
        <v>0</v>
      </c>
      <c r="AJ3002" s="112">
        <f>'Demand Input VP'!J1504</f>
        <v>0</v>
      </c>
      <c r="AK3002" s="112">
        <f>'Demand Input VP'!K1504</f>
        <v>0</v>
      </c>
      <c r="AL3002" s="112">
        <f>'Demand Input VP'!L1504</f>
        <v>0</v>
      </c>
      <c r="AM3002" s="112">
        <f>'Demand Input VP'!M1504</f>
        <v>0</v>
      </c>
      <c r="AN3002" s="112">
        <f>'Demand Input VP'!N1504</f>
        <v>0</v>
      </c>
      <c r="AQ3002" t="str">
        <f>AQ2998</f>
        <v/>
      </c>
    </row>
    <row r="3003" spans="1:43" ht="14.25" customHeight="1" x14ac:dyDescent="0.25">
      <c r="A3003" s="99" t="s">
        <v>1169</v>
      </c>
      <c r="B3003" s="118"/>
      <c r="C3003" s="118"/>
      <c r="D3003" s="118"/>
      <c r="E3003" s="118"/>
      <c r="F3003" s="118"/>
      <c r="G3003" s="118"/>
      <c r="H3003" s="118"/>
      <c r="I3003" s="118"/>
      <c r="J3003" s="118"/>
      <c r="K3003" s="118"/>
      <c r="L3003" s="118"/>
      <c r="M3003" s="118"/>
      <c r="N3003" s="118"/>
      <c r="O3003" s="118"/>
      <c r="P3003" s="118"/>
      <c r="Q3003" s="118"/>
      <c r="R3003" s="118"/>
      <c r="S3003" s="118"/>
      <c r="T3003" s="118"/>
      <c r="U3003" s="118"/>
      <c r="V3003" s="118"/>
      <c r="W3003" s="115"/>
      <c r="X3003" s="116"/>
      <c r="Y3003" s="117"/>
      <c r="Z3003" s="119"/>
      <c r="AA3003" s="120" t="s">
        <v>1170</v>
      </c>
      <c r="AB3003" s="121">
        <f>'Demand Input VP'!B1503</f>
        <v>0</v>
      </c>
      <c r="AC3003" s="120">
        <f>'Demand Input VP'!C1503</f>
        <v>0</v>
      </c>
      <c r="AD3003" s="120">
        <f>'Demand Input VP'!D1503</f>
        <v>0</v>
      </c>
      <c r="AE3003" s="120">
        <f>'Demand Input VP'!E1503</f>
        <v>0</v>
      </c>
      <c r="AF3003" s="120">
        <f>'Demand Input VP'!F1503</f>
        <v>0</v>
      </c>
      <c r="AG3003" s="120">
        <f>'Demand Input VP'!G1503</f>
        <v>0</v>
      </c>
      <c r="AH3003" s="120">
        <f>'Demand Input VP'!H1503</f>
        <v>0</v>
      </c>
      <c r="AI3003" s="120">
        <f>'Demand Input VP'!I1503</f>
        <v>0</v>
      </c>
      <c r="AJ3003" s="120">
        <f>'Demand Input VP'!J1503</f>
        <v>0</v>
      </c>
      <c r="AK3003" s="120">
        <f>'Demand Input VP'!K1503</f>
        <v>0</v>
      </c>
      <c r="AL3003" s="120">
        <f>'Demand Input VP'!L1503</f>
        <v>0</v>
      </c>
      <c r="AM3003" s="120">
        <f>'Demand Input VP'!M1503</f>
        <v>0</v>
      </c>
      <c r="AN3003" s="120">
        <f>'Demand Input VP'!N1503</f>
        <v>0</v>
      </c>
      <c r="AQ3003" t="str">
        <f>AQ2998</f>
        <v/>
      </c>
    </row>
    <row r="3004" spans="1:43" ht="14.25" customHeight="1" x14ac:dyDescent="0.25">
      <c r="A3004" s="1"/>
      <c r="B3004" s="122"/>
      <c r="C3004" s="122"/>
      <c r="D3004" s="122"/>
      <c r="E3004" s="122"/>
      <c r="F3004" s="122"/>
      <c r="G3004" s="122"/>
      <c r="H3004" s="122"/>
      <c r="I3004" s="122"/>
      <c r="J3004" s="122"/>
      <c r="K3004" s="122"/>
      <c r="L3004" s="122"/>
      <c r="M3004" s="122"/>
      <c r="N3004" s="122"/>
      <c r="O3004" s="122"/>
      <c r="P3004" s="122"/>
      <c r="Q3004" s="122"/>
      <c r="R3004" s="122"/>
      <c r="S3004" s="122"/>
      <c r="T3004" s="122"/>
      <c r="U3004" s="122"/>
      <c r="V3004" s="122"/>
      <c r="W3004" s="123"/>
      <c r="X3004" s="116"/>
      <c r="Y3004" s="117"/>
      <c r="Z3004" s="123"/>
      <c r="AA3004" s="112" t="s">
        <v>1171</v>
      </c>
      <c r="AB3004" s="113">
        <f>'Demand Input MP'!B1504</f>
        <v>0</v>
      </c>
      <c r="AC3004" s="112">
        <f>'Demand Input MP'!C1504</f>
        <v>0</v>
      </c>
      <c r="AD3004" s="112">
        <f>'Demand Input MP'!D1504</f>
        <v>0</v>
      </c>
      <c r="AE3004" s="112">
        <f>'Demand Input MP'!E1504</f>
        <v>0</v>
      </c>
      <c r="AF3004" s="112">
        <f>'Demand Input MP'!F1504</f>
        <v>0</v>
      </c>
      <c r="AG3004" s="112">
        <f>'Demand Input MP'!G1504</f>
        <v>0</v>
      </c>
      <c r="AH3004" s="112">
        <f>'Demand Input MP'!H1504</f>
        <v>0</v>
      </c>
      <c r="AI3004" s="112">
        <f>'Demand Input MP'!I1504</f>
        <v>0</v>
      </c>
      <c r="AJ3004" s="112">
        <f>'Demand Input MP'!J1504</f>
        <v>0</v>
      </c>
      <c r="AK3004" s="112">
        <f>'Demand Input MP'!K1504</f>
        <v>0</v>
      </c>
      <c r="AL3004" s="112">
        <f>'Demand Input MP'!L1504</f>
        <v>0</v>
      </c>
      <c r="AM3004" s="112">
        <f>'Demand Input MP'!M1504</f>
        <v>0</v>
      </c>
      <c r="AN3004" s="112">
        <f>'Demand Input MP'!N1504</f>
        <v>0</v>
      </c>
      <c r="AQ3004" t="str">
        <f>AQ2998</f>
        <v/>
      </c>
    </row>
    <row r="3005" spans="1:43" ht="14.25" customHeight="1" x14ac:dyDescent="0.25">
      <c r="A3005" s="1"/>
      <c r="B3005" s="122"/>
      <c r="C3005" s="122"/>
      <c r="D3005" s="122"/>
      <c r="E3005" s="122"/>
      <c r="F3005" s="122"/>
      <c r="G3005" s="122"/>
      <c r="H3005" s="122"/>
      <c r="I3005" s="122"/>
      <c r="J3005" s="122"/>
      <c r="K3005" s="122"/>
      <c r="L3005" s="122"/>
      <c r="M3005" s="122"/>
      <c r="N3005" s="122"/>
      <c r="O3005" s="122"/>
      <c r="P3005" s="122"/>
      <c r="Q3005" s="122"/>
      <c r="R3005" s="122"/>
      <c r="S3005" s="122"/>
      <c r="T3005" s="122"/>
      <c r="U3005" s="122"/>
      <c r="V3005" s="124" t="s">
        <v>91</v>
      </c>
      <c r="W3005" s="125">
        <f>IFERROR(IF(SUM('Run Rate History'!E303:AD303)&gt;0,(SUMPRODUCT((B3000:AA3000&gt;=PERCENTILE(B3000:AA3000,0.1))*(B3000:AA3000&lt;=PERCENTILE(B3000:AA3000,0.9))*B3000:AA3000)+SUMPRODUCT(('Run Rate History'!E303:AD303&gt;=PERCENTILE(B3000:AA3000,0.1))*('Run Rate History'!E303:AD303&lt;=PERCENTILE(B3000:AA3000,0.9))*'Run Rate History'!E303:AD303))/(SUMPRODUCT((B3000:AA3000&gt;=PERCENTILE(B3000:AA3000,0.1))*(B3000:AA3000&lt;=PERCENTILE(B3000:AA3000,0.9))*1)+SUMPRODUCT(('Run Rate History'!E303:AD303&gt;=PERCENTILE(B3000:AA3000,0.1))*('Run Rate History'!E303:AD303&lt;=PERCENTILE(B3000:AA3000,0.9))*1)),TRIMMEAN(B3000:AA3000,0.15)),0)</f>
        <v>1.0952380952380953</v>
      </c>
      <c r="X3005" s="126" t="s">
        <v>1172</v>
      </c>
      <c r="Y3005" s="127">
        <f>SUM(B3000:AA3000)/26</f>
        <v>1.1538461538461537</v>
      </c>
      <c r="Z3005" s="128"/>
      <c r="AA3005" s="112" t="s">
        <v>1173</v>
      </c>
      <c r="AB3005" s="113">
        <f>'Demand Input MP'!B1503</f>
        <v>0</v>
      </c>
      <c r="AC3005" s="112">
        <f>'Demand Input MP'!C1503</f>
        <v>0</v>
      </c>
      <c r="AD3005" s="112">
        <f>'Demand Input MP'!D1503</f>
        <v>0</v>
      </c>
      <c r="AE3005" s="112">
        <f>'Demand Input MP'!E1503</f>
        <v>0</v>
      </c>
      <c r="AF3005" s="112">
        <f>'Demand Input MP'!F1503</f>
        <v>0</v>
      </c>
      <c r="AG3005" s="112">
        <f>'Demand Input MP'!G1503</f>
        <v>0</v>
      </c>
      <c r="AH3005" s="112">
        <f>'Demand Input MP'!H1503</f>
        <v>0</v>
      </c>
      <c r="AI3005" s="112">
        <f>'Demand Input MP'!I1503</f>
        <v>0</v>
      </c>
      <c r="AJ3005" s="112">
        <f>'Demand Input MP'!J1503</f>
        <v>0</v>
      </c>
      <c r="AK3005" s="112">
        <f>'Demand Input MP'!K1503</f>
        <v>0</v>
      </c>
      <c r="AL3005" s="112">
        <f>'Demand Input MP'!L1503</f>
        <v>0</v>
      </c>
      <c r="AM3005" s="112">
        <f>'Demand Input MP'!M1503</f>
        <v>0</v>
      </c>
      <c r="AN3005" s="112">
        <f>'Demand Input MP'!N1503</f>
        <v>0</v>
      </c>
      <c r="AQ3005" t="str">
        <f>AQ2998</f>
        <v/>
      </c>
    </row>
    <row r="3006" spans="1:43" ht="14.25" customHeight="1" x14ac:dyDescent="0.25">
      <c r="A3006" s="1"/>
      <c r="B3006" s="122"/>
      <c r="C3006" s="122"/>
      <c r="D3006" s="122"/>
      <c r="E3006" s="122"/>
      <c r="F3006" s="122"/>
      <c r="G3006" s="122"/>
      <c r="H3006" s="122"/>
      <c r="I3006" s="122"/>
      <c r="J3006" s="122"/>
      <c r="K3006" s="122"/>
      <c r="L3006" s="122"/>
      <c r="M3006" s="122"/>
      <c r="N3006" s="122"/>
      <c r="O3006" s="122"/>
      <c r="P3006" s="122"/>
      <c r="Q3006" s="122"/>
      <c r="R3006" s="122"/>
      <c r="S3006" s="122"/>
      <c r="T3006" s="122"/>
      <c r="U3006" s="122"/>
      <c r="V3006" s="124" t="s">
        <v>94</v>
      </c>
      <c r="W3006" s="125">
        <f>IFERROR((1*MIN(MAX(X3000,0.5*IF(SUM('Run Rate History'!E303:AD303)&gt;0,(MEDIAN(IF(B3000:AA3000&gt;0,B3000:AA3000))+MEDIAN(IF('Run Rate History'!E303:AD303&gt;0,'Run Rate History'!E303:AD303)))/2,MEDIAN(IF(B3000:AA3000&gt;0,B3000:AA3000)))),2*IF(SUM('Run Rate History'!E303:AD303)&gt;0,(MEDIAN(IF(B3000:AA3000&gt;0,B3000:AA3000))+MEDIAN(IF('Run Rate History'!E303:AD303&gt;0,'Run Rate History'!E303:AD303)))/2,MEDIAN(IF(B3000:AA3000&gt;0,B3000:AA3000))))+2*MIN(MAX(Y3000,0.5*IF(SUM('Run Rate History'!E303:AD303)&gt;0,(MEDIAN(IF(B3000:AA3000&gt;0,B3000:AA3000))+MEDIAN(IF('Run Rate History'!E303:AD303&gt;0,'Run Rate History'!E303:AD303)))/2,MEDIAN(IF(B3000:AA3000&gt;0,B3000:AA3000)))),2*IF(SUM('Run Rate History'!E303:AD303)&gt;0,(MEDIAN(IF(B3000:AA3000&gt;0,B3000:AA3000))+MEDIAN(IF('Run Rate History'!E303:AD303&gt;0,'Run Rate History'!E303:AD303)))/2,MEDIAN(IF(B3000:AA3000&gt;0,B3000:AA3000))))+3*MIN(MAX(Z3000,0.5*IF(SUM('Run Rate History'!E303:AD303)&gt;0,(MEDIAN(IF(B3000:AA3000&gt;0,B3000:AA3000))+MEDIAN(IF('Run Rate History'!E303:AD303&gt;0,'Run Rate History'!E303:AD303)))/2,MEDIAN(IF(B3000:AA3000&gt;0,B3000:AA3000)))),2*IF(SUM('Run Rate History'!E303:AD303)&gt;0,(MEDIAN(IF(B3000:AA3000&gt;0,B3000:AA3000))+MEDIAN(IF('Run Rate History'!E303:AD303&gt;0,'Run Rate History'!E303:AD303)))/2,MEDIAN(IF(B3000:AA3000&gt;0,B3000:AA3000))))+4*MIN(MAX(AA3000,0.5*IF(SUM('Run Rate History'!E303:AD303)&gt;0,(MEDIAN(IF(B3000:AA3000&gt;0,B3000:AA3000))+MEDIAN(IF('Run Rate History'!E303:AD303&gt;0,'Run Rate History'!E303:AD303)))/2,MEDIAN(IF(B3000:AA3000&gt;0,B3000:AA3000)))),2*IF(SUM('Run Rate History'!E303:AD303)&gt;0,(MEDIAN(IF(B3000:AA3000&gt;0,B3000:AA3000))+MEDIAN(IF('Run Rate History'!E303:AD303&gt;0,'Run Rate History'!E303:AD303)))/2,MEDIAN(IF(B3000:AA3000&gt;0,B3000:AA3000)))))/10,0)</f>
        <v>0.7</v>
      </c>
      <c r="X3006" s="129" t="s">
        <v>1174</v>
      </c>
      <c r="Y3006" s="130">
        <f>IFERROR(VLOOKUP(A2998,'Stanje zaliha'!A:E,5,FALSE()),0)</f>
        <v>2</v>
      </c>
      <c r="Z3006" s="131"/>
      <c r="AA3006" s="113" t="s">
        <v>1175</v>
      </c>
      <c r="AB3006" s="118">
        <f t="shared" ref="AB3006:AN3006" si="598">SUM(AB3002:AB3005)</f>
        <v>0</v>
      </c>
      <c r="AC3006" s="118">
        <f t="shared" si="598"/>
        <v>0</v>
      </c>
      <c r="AD3006" s="118">
        <f t="shared" si="598"/>
        <v>0</v>
      </c>
      <c r="AE3006" s="118">
        <f t="shared" si="598"/>
        <v>0</v>
      </c>
      <c r="AF3006" s="118">
        <f t="shared" si="598"/>
        <v>0</v>
      </c>
      <c r="AG3006" s="118">
        <f t="shared" si="598"/>
        <v>0</v>
      </c>
      <c r="AH3006" s="118">
        <f t="shared" si="598"/>
        <v>0</v>
      </c>
      <c r="AI3006" s="118">
        <f t="shared" si="598"/>
        <v>0</v>
      </c>
      <c r="AJ3006" s="118">
        <f t="shared" si="598"/>
        <v>0</v>
      </c>
      <c r="AK3006" s="118">
        <f t="shared" si="598"/>
        <v>0</v>
      </c>
      <c r="AL3006" s="118">
        <f t="shared" si="598"/>
        <v>0</v>
      </c>
      <c r="AM3006" s="118">
        <f t="shared" si="598"/>
        <v>0</v>
      </c>
      <c r="AN3006" s="118">
        <f t="shared" si="598"/>
        <v>0</v>
      </c>
      <c r="AQ3006" t="str">
        <f>AQ2998</f>
        <v/>
      </c>
    </row>
    <row r="3007" spans="1:43" ht="14.25" customHeight="1" x14ac:dyDescent="0.25">
      <c r="A3007" s="1"/>
      <c r="B3007" s="122"/>
      <c r="C3007" s="122"/>
      <c r="D3007" s="122"/>
      <c r="E3007" s="122"/>
      <c r="F3007" s="122"/>
      <c r="G3007" s="122"/>
      <c r="H3007" s="122"/>
      <c r="I3007" s="122"/>
      <c r="J3007" s="122"/>
      <c r="K3007" s="122"/>
      <c r="L3007" s="122"/>
      <c r="M3007" s="122"/>
      <c r="N3007" s="122"/>
      <c r="O3007" s="122"/>
      <c r="P3007" s="122"/>
      <c r="Q3007" s="122"/>
      <c r="R3007" s="122"/>
      <c r="S3007" s="122"/>
      <c r="T3007" s="122"/>
      <c r="U3007" s="122"/>
      <c r="V3007" s="124" t="s">
        <v>95</v>
      </c>
      <c r="W3007" s="125">
        <f>IFERROR(0.6*W3006+0.4*W3005,0)</f>
        <v>0.85809523809523813</v>
      </c>
      <c r="X3007" s="132" t="s">
        <v>1176</v>
      </c>
      <c r="Y3007" s="133">
        <f>IFERROR(SUMIF('Popis poslanih narudžbi'!A:A,A2998,'Popis poslanih narudžbi'!C:C),0)</f>
        <v>0</v>
      </c>
      <c r="Z3007" s="131"/>
      <c r="AA3007" s="134" t="s">
        <v>1177</v>
      </c>
      <c r="AB3007" s="118">
        <f t="shared" ref="AB3007:AN3007" si="599">AB3000+AB3006</f>
        <v>1</v>
      </c>
      <c r="AC3007" s="118">
        <f t="shared" si="599"/>
        <v>1</v>
      </c>
      <c r="AD3007" s="118">
        <f t="shared" si="599"/>
        <v>0</v>
      </c>
      <c r="AE3007" s="118">
        <f t="shared" si="599"/>
        <v>0</v>
      </c>
      <c r="AF3007" s="118">
        <f t="shared" si="599"/>
        <v>0</v>
      </c>
      <c r="AG3007" s="118">
        <f t="shared" si="599"/>
        <v>0</v>
      </c>
      <c r="AH3007" s="118">
        <f t="shared" si="599"/>
        <v>0</v>
      </c>
      <c r="AI3007" s="118">
        <f t="shared" si="599"/>
        <v>0</v>
      </c>
      <c r="AJ3007" s="118">
        <f t="shared" si="599"/>
        <v>0</v>
      </c>
      <c r="AK3007" s="118">
        <f t="shared" si="599"/>
        <v>0</v>
      </c>
      <c r="AL3007" s="118">
        <f t="shared" si="599"/>
        <v>0</v>
      </c>
      <c r="AM3007" s="118">
        <f t="shared" si="599"/>
        <v>0</v>
      </c>
      <c r="AN3007" s="118">
        <f t="shared" si="599"/>
        <v>0</v>
      </c>
      <c r="AQ3007" t="str">
        <f>AQ2998</f>
        <v/>
      </c>
    </row>
    <row r="3008" spans="1:43" ht="14.25" customHeight="1" x14ac:dyDescent="0.25">
      <c r="A3008" s="107" t="str">
        <f>'Run Rate'!A304</f>
        <v>ON00337</v>
      </c>
      <c r="B3008" s="135" t="str">
        <f>'Run Rate'!B304</f>
        <v>Gold Pre-Workout 330g Fruit Punch</v>
      </c>
      <c r="C3008" s="135" t="str">
        <f>'Run Rate'!C304</f>
        <v>SPORTSKA PREHRANA</v>
      </c>
      <c r="D3008" s="135" t="str">
        <f>'Run Rate'!D304</f>
        <v>03 BRONZE</v>
      </c>
      <c r="E3008" s="122"/>
      <c r="F3008" s="122"/>
      <c r="G3008" s="122"/>
      <c r="H3008" s="122"/>
      <c r="I3008" s="122"/>
      <c r="J3008" s="122"/>
      <c r="K3008" s="122"/>
      <c r="L3008" s="122"/>
      <c r="M3008" s="122"/>
      <c r="N3008" s="122"/>
      <c r="O3008" s="122"/>
      <c r="P3008" s="122"/>
      <c r="Q3008" s="122"/>
      <c r="R3008" s="122"/>
      <c r="S3008" s="122"/>
      <c r="T3008" s="122"/>
      <c r="U3008" s="122"/>
      <c r="V3008" s="122"/>
      <c r="W3008" s="122"/>
      <c r="X3008" s="122"/>
      <c r="Y3008" s="122"/>
      <c r="Z3008" s="122"/>
      <c r="AA3008" s="122"/>
      <c r="AB3008" s="122"/>
      <c r="AC3008" s="122"/>
      <c r="AD3008" s="122"/>
      <c r="AE3008" s="122"/>
      <c r="AF3008" s="122"/>
      <c r="AG3008" s="122"/>
      <c r="AH3008" s="122"/>
      <c r="AI3008" s="122"/>
      <c r="AJ3008" s="122"/>
      <c r="AK3008" s="122"/>
      <c r="AL3008" s="122"/>
      <c r="AM3008" s="122"/>
      <c r="AN3008" s="122"/>
      <c r="AQ3008" t="str">
        <f>IF(AND(OR($B$1="ALL",$B$1=C3008),OR($E$1="ALL",$E$1=D3008),OR($B$2="ALL",$B$2=A3008),OR($E$2="ALL",IFERROR(SEARCH($E$2,B3008),0)&gt;0)),"MATCH","")</f>
        <v/>
      </c>
    </row>
    <row r="3009" spans="1:43" ht="14.25" customHeight="1" x14ac:dyDescent="0.25">
      <c r="A3009" s="108" t="s">
        <v>1137</v>
      </c>
      <c r="B3009" s="136" t="s">
        <v>1138</v>
      </c>
      <c r="C3009" s="136" t="s">
        <v>1139</v>
      </c>
      <c r="D3009" s="136" t="s">
        <v>1140</v>
      </c>
      <c r="E3009" s="136" t="s">
        <v>1141</v>
      </c>
      <c r="F3009" s="136" t="s">
        <v>1142</v>
      </c>
      <c r="G3009" s="136" t="s">
        <v>1143</v>
      </c>
      <c r="H3009" s="136" t="s">
        <v>1144</v>
      </c>
      <c r="I3009" s="136" t="s">
        <v>1145</v>
      </c>
      <c r="J3009" s="136" t="s">
        <v>1146</v>
      </c>
      <c r="K3009" s="136" t="s">
        <v>1147</v>
      </c>
      <c r="L3009" s="136" t="s">
        <v>1148</v>
      </c>
      <c r="M3009" s="136" t="s">
        <v>1149</v>
      </c>
      <c r="N3009" s="136" t="s">
        <v>1150</v>
      </c>
      <c r="O3009" s="136" t="s">
        <v>1151</v>
      </c>
      <c r="P3009" s="136" t="s">
        <v>1152</v>
      </c>
      <c r="Q3009" s="136" t="s">
        <v>1153</v>
      </c>
      <c r="R3009" s="136" t="s">
        <v>1154</v>
      </c>
      <c r="S3009" s="136" t="s">
        <v>1155</v>
      </c>
      <c r="T3009" s="136" t="s">
        <v>1156</v>
      </c>
      <c r="U3009" s="136" t="s">
        <v>1157</v>
      </c>
      <c r="V3009" s="136" t="s">
        <v>1158</v>
      </c>
      <c r="W3009" s="136" t="s">
        <v>1159</v>
      </c>
      <c r="X3009" s="136" t="s">
        <v>1160</v>
      </c>
      <c r="Y3009" s="136" t="s">
        <v>1161</v>
      </c>
      <c r="Z3009" s="136" t="s">
        <v>1162</v>
      </c>
      <c r="AA3009" s="136" t="s">
        <v>1163</v>
      </c>
      <c r="AB3009" s="137" t="s">
        <v>156</v>
      </c>
      <c r="AC3009" s="137" t="s">
        <v>157</v>
      </c>
      <c r="AD3009" s="137" t="s">
        <v>158</v>
      </c>
      <c r="AE3009" s="137" t="s">
        <v>139</v>
      </c>
      <c r="AF3009" s="138" t="s">
        <v>140</v>
      </c>
      <c r="AG3009" s="138" t="s">
        <v>141</v>
      </c>
      <c r="AH3009" s="138" t="s">
        <v>142</v>
      </c>
      <c r="AI3009" s="138" t="s">
        <v>143</v>
      </c>
      <c r="AJ3009" s="139" t="s">
        <v>144</v>
      </c>
      <c r="AK3009" s="139" t="s">
        <v>145</v>
      </c>
      <c r="AL3009" s="139" t="s">
        <v>146</v>
      </c>
      <c r="AM3009" s="140" t="s">
        <v>147</v>
      </c>
      <c r="AN3009" s="140" t="s">
        <v>148</v>
      </c>
      <c r="AQ3009" t="str">
        <f>AQ3008</f>
        <v/>
      </c>
    </row>
    <row r="3010" spans="1:43" ht="14.25" customHeight="1" x14ac:dyDescent="0.25">
      <c r="A3010" s="99" t="s">
        <v>1164</v>
      </c>
      <c r="B3010" s="112">
        <f>'Run Rate'!E304</f>
        <v>8</v>
      </c>
      <c r="C3010" s="112">
        <f>'Run Rate'!F304</f>
        <v>5</v>
      </c>
      <c r="D3010" s="112">
        <f>'Run Rate'!G304</f>
        <v>10</v>
      </c>
      <c r="E3010" s="112">
        <f>'Run Rate'!H304</f>
        <v>13</v>
      </c>
      <c r="F3010" s="112">
        <f>'Run Rate'!I304</f>
        <v>8</v>
      </c>
      <c r="G3010" s="112">
        <f>'Run Rate'!J304</f>
        <v>7</v>
      </c>
      <c r="H3010" s="112">
        <f>'Run Rate'!K304</f>
        <v>10</v>
      </c>
      <c r="I3010" s="112">
        <f>'Run Rate'!L304</f>
        <v>6</v>
      </c>
      <c r="J3010" s="112">
        <f>'Run Rate'!M304</f>
        <v>11</v>
      </c>
      <c r="K3010" s="112">
        <f>'Run Rate'!N304</f>
        <v>6</v>
      </c>
      <c r="L3010" s="112">
        <f>'Run Rate'!O304</f>
        <v>8</v>
      </c>
      <c r="M3010" s="112">
        <f>'Run Rate'!P304</f>
        <v>10</v>
      </c>
      <c r="N3010" s="112">
        <f>'Run Rate'!Q304</f>
        <v>8</v>
      </c>
      <c r="O3010" s="112">
        <f>'Run Rate'!R304</f>
        <v>4</v>
      </c>
      <c r="P3010" s="112">
        <f>'Run Rate'!S304</f>
        <v>3</v>
      </c>
      <c r="Q3010" s="112">
        <f>'Run Rate'!T304</f>
        <v>10</v>
      </c>
      <c r="R3010" s="112">
        <f>'Run Rate'!U304</f>
        <v>7</v>
      </c>
      <c r="S3010" s="112">
        <f>'Run Rate'!V304</f>
        <v>34</v>
      </c>
      <c r="T3010" s="112">
        <f>'Run Rate'!W304</f>
        <v>7</v>
      </c>
      <c r="U3010" s="112">
        <f>'Run Rate'!X304</f>
        <v>7</v>
      </c>
      <c r="V3010" s="112">
        <f>'Run Rate'!Y304</f>
        <v>5</v>
      </c>
      <c r="W3010" s="112">
        <f>'Run Rate'!Z304</f>
        <v>6</v>
      </c>
      <c r="X3010" s="112">
        <f>'Run Rate'!AA304</f>
        <v>9</v>
      </c>
      <c r="Y3010" s="112">
        <f>'Run Rate'!AB304</f>
        <v>9</v>
      </c>
      <c r="Z3010" s="112">
        <f>'Run Rate'!AC304</f>
        <v>7</v>
      </c>
      <c r="AA3010" s="112">
        <f>'Run Rate'!AD304</f>
        <v>7</v>
      </c>
      <c r="AB3010" s="113">
        <v>8</v>
      </c>
      <c r="AC3010" s="112">
        <v>8</v>
      </c>
      <c r="AD3010" s="112">
        <v>8</v>
      </c>
      <c r="AE3010" s="112">
        <v>8</v>
      </c>
      <c r="AF3010" s="112">
        <v>8</v>
      </c>
      <c r="AG3010" s="112">
        <v>7</v>
      </c>
      <c r="AH3010" s="112">
        <v>7</v>
      </c>
      <c r="AI3010" s="112">
        <v>7</v>
      </c>
      <c r="AJ3010" s="112">
        <v>7</v>
      </c>
      <c r="AK3010" s="112">
        <v>7</v>
      </c>
      <c r="AL3010" s="112">
        <v>7</v>
      </c>
      <c r="AM3010" s="112">
        <v>7</v>
      </c>
      <c r="AN3010" s="112">
        <v>7</v>
      </c>
      <c r="AQ3010" t="str">
        <f>AQ3008</f>
        <v/>
      </c>
    </row>
    <row r="3011" spans="1:43" ht="14.25" customHeight="1" x14ac:dyDescent="0.25">
      <c r="A3011" s="99" t="s">
        <v>1165</v>
      </c>
      <c r="B3011" s="114"/>
      <c r="C3011" s="114"/>
      <c r="D3011" s="114"/>
      <c r="E3011" s="114"/>
      <c r="F3011" s="114"/>
      <c r="G3011" s="114"/>
      <c r="H3011" s="114"/>
      <c r="I3011" s="114"/>
      <c r="J3011" s="114"/>
      <c r="K3011" s="114"/>
      <c r="L3011" s="114"/>
      <c r="M3011" s="114"/>
      <c r="N3011" s="114"/>
      <c r="O3011" s="114"/>
      <c r="P3011" s="114"/>
      <c r="Q3011" s="114"/>
      <c r="R3011" s="114"/>
      <c r="S3011" s="114"/>
      <c r="T3011" s="114"/>
      <c r="U3011" s="114"/>
      <c r="V3011" s="114"/>
      <c r="W3011" s="115"/>
      <c r="X3011" s="115"/>
      <c r="Y3011" s="115"/>
      <c r="Z3011" s="115"/>
      <c r="AA3011" s="112" t="s">
        <v>1166</v>
      </c>
      <c r="AB3011" s="113"/>
      <c r="AC3011" s="112"/>
      <c r="AD3011" s="112"/>
      <c r="AE3011" s="112"/>
      <c r="AF3011" s="112"/>
      <c r="AG3011" s="112"/>
      <c r="AH3011" s="112"/>
      <c r="AI3011" s="112"/>
      <c r="AJ3011" s="112"/>
      <c r="AK3011" s="112"/>
      <c r="AL3011" s="112"/>
      <c r="AM3011" s="112"/>
      <c r="AN3011" s="112"/>
      <c r="AQ3011" t="str">
        <f>AQ3008</f>
        <v/>
      </c>
    </row>
    <row r="3012" spans="1:43" ht="14.25" customHeight="1" x14ac:dyDescent="0.25">
      <c r="A3012" s="99" t="s">
        <v>1167</v>
      </c>
      <c r="B3012" s="114"/>
      <c r="C3012" s="114"/>
      <c r="D3012" s="114"/>
      <c r="E3012" s="114"/>
      <c r="F3012" s="114"/>
      <c r="G3012" s="114"/>
      <c r="H3012" s="114"/>
      <c r="I3012" s="114"/>
      <c r="J3012" s="114"/>
      <c r="K3012" s="114"/>
      <c r="L3012" s="114"/>
      <c r="M3012" s="114"/>
      <c r="N3012" s="114"/>
      <c r="O3012" s="114"/>
      <c r="P3012" s="114"/>
      <c r="Q3012" s="114"/>
      <c r="R3012" s="114"/>
      <c r="S3012" s="114"/>
      <c r="T3012" s="114"/>
      <c r="U3012" s="114"/>
      <c r="V3012" s="114"/>
      <c r="W3012" s="115"/>
      <c r="X3012" s="116"/>
      <c r="Y3012" s="117"/>
      <c r="Z3012" s="115"/>
      <c r="AA3012" s="112" t="s">
        <v>1168</v>
      </c>
      <c r="AB3012" s="113">
        <f>'Demand Input VP'!B1509</f>
        <v>0</v>
      </c>
      <c r="AC3012" s="112">
        <f>'Demand Input VP'!C1509</f>
        <v>0</v>
      </c>
      <c r="AD3012" s="112">
        <f>'Demand Input VP'!D1509</f>
        <v>0</v>
      </c>
      <c r="AE3012" s="112">
        <f>'Demand Input VP'!E1509</f>
        <v>0</v>
      </c>
      <c r="AF3012" s="112">
        <f>'Demand Input VP'!F1509</f>
        <v>0</v>
      </c>
      <c r="AG3012" s="112">
        <f>'Demand Input VP'!G1509</f>
        <v>0</v>
      </c>
      <c r="AH3012" s="112">
        <f>'Demand Input VP'!H1509</f>
        <v>0</v>
      </c>
      <c r="AI3012" s="112">
        <f>'Demand Input VP'!I1509</f>
        <v>0</v>
      </c>
      <c r="AJ3012" s="112">
        <f>'Demand Input VP'!J1509</f>
        <v>0</v>
      </c>
      <c r="AK3012" s="112">
        <f>'Demand Input VP'!K1509</f>
        <v>0</v>
      </c>
      <c r="AL3012" s="112">
        <f>'Demand Input VP'!L1509</f>
        <v>0</v>
      </c>
      <c r="AM3012" s="112">
        <f>'Demand Input VP'!M1509</f>
        <v>0</v>
      </c>
      <c r="AN3012" s="112">
        <f>'Demand Input VP'!N1509</f>
        <v>0</v>
      </c>
      <c r="AQ3012" t="str">
        <f>AQ3008</f>
        <v/>
      </c>
    </row>
    <row r="3013" spans="1:43" ht="14.25" customHeight="1" x14ac:dyDescent="0.25">
      <c r="A3013" s="99" t="s">
        <v>1169</v>
      </c>
      <c r="B3013" s="118"/>
      <c r="C3013" s="118"/>
      <c r="D3013" s="118"/>
      <c r="E3013" s="118"/>
      <c r="F3013" s="118"/>
      <c r="G3013" s="118"/>
      <c r="H3013" s="118"/>
      <c r="I3013" s="118"/>
      <c r="J3013" s="118"/>
      <c r="K3013" s="118"/>
      <c r="L3013" s="118"/>
      <c r="M3013" s="118"/>
      <c r="N3013" s="118"/>
      <c r="O3013" s="118"/>
      <c r="P3013" s="118"/>
      <c r="Q3013" s="118"/>
      <c r="R3013" s="118"/>
      <c r="S3013" s="118"/>
      <c r="T3013" s="118"/>
      <c r="U3013" s="118"/>
      <c r="V3013" s="118"/>
      <c r="W3013" s="115"/>
      <c r="X3013" s="116"/>
      <c r="Y3013" s="117"/>
      <c r="Z3013" s="119"/>
      <c r="AA3013" s="120" t="s">
        <v>1170</v>
      </c>
      <c r="AB3013" s="121">
        <f>'Demand Input VP'!B1508</f>
        <v>0</v>
      </c>
      <c r="AC3013" s="120">
        <f>'Demand Input VP'!C1508</f>
        <v>0</v>
      </c>
      <c r="AD3013" s="120">
        <f>'Demand Input VP'!D1508</f>
        <v>0</v>
      </c>
      <c r="AE3013" s="120">
        <f>'Demand Input VP'!E1508</f>
        <v>0</v>
      </c>
      <c r="AF3013" s="120">
        <f>'Demand Input VP'!F1508</f>
        <v>0</v>
      </c>
      <c r="AG3013" s="120">
        <f>'Demand Input VP'!G1508</f>
        <v>0</v>
      </c>
      <c r="AH3013" s="120">
        <f>'Demand Input VP'!H1508</f>
        <v>0</v>
      </c>
      <c r="AI3013" s="120">
        <f>'Demand Input VP'!I1508</f>
        <v>0</v>
      </c>
      <c r="AJ3013" s="120">
        <f>'Demand Input VP'!J1508</f>
        <v>0</v>
      </c>
      <c r="AK3013" s="120">
        <f>'Demand Input VP'!K1508</f>
        <v>0</v>
      </c>
      <c r="AL3013" s="120">
        <f>'Demand Input VP'!L1508</f>
        <v>0</v>
      </c>
      <c r="AM3013" s="120">
        <f>'Demand Input VP'!M1508</f>
        <v>0</v>
      </c>
      <c r="AN3013" s="120">
        <f>'Demand Input VP'!N1508</f>
        <v>0</v>
      </c>
      <c r="AQ3013" t="str">
        <f>AQ3008</f>
        <v/>
      </c>
    </row>
    <row r="3014" spans="1:43" ht="14.25" customHeight="1" x14ac:dyDescent="0.25">
      <c r="A3014" s="1"/>
      <c r="B3014" s="122"/>
      <c r="C3014" s="122"/>
      <c r="D3014" s="122"/>
      <c r="E3014" s="122"/>
      <c r="F3014" s="122"/>
      <c r="G3014" s="122"/>
      <c r="H3014" s="122"/>
      <c r="I3014" s="122"/>
      <c r="J3014" s="122"/>
      <c r="K3014" s="122"/>
      <c r="L3014" s="122"/>
      <c r="M3014" s="122"/>
      <c r="N3014" s="122"/>
      <c r="O3014" s="122"/>
      <c r="P3014" s="122"/>
      <c r="Q3014" s="122"/>
      <c r="R3014" s="122"/>
      <c r="S3014" s="122"/>
      <c r="T3014" s="122"/>
      <c r="U3014" s="122"/>
      <c r="V3014" s="122"/>
      <c r="W3014" s="123"/>
      <c r="X3014" s="116"/>
      <c r="Y3014" s="117"/>
      <c r="Z3014" s="123"/>
      <c r="AA3014" s="112" t="s">
        <v>1171</v>
      </c>
      <c r="AB3014" s="113">
        <f>'Demand Input MP'!B1509</f>
        <v>0</v>
      </c>
      <c r="AC3014" s="112">
        <f>'Demand Input MP'!C1509</f>
        <v>0</v>
      </c>
      <c r="AD3014" s="112">
        <f>'Demand Input MP'!D1509</f>
        <v>0</v>
      </c>
      <c r="AE3014" s="112">
        <f>'Demand Input MP'!E1509</f>
        <v>0</v>
      </c>
      <c r="AF3014" s="112">
        <f>'Demand Input MP'!F1509</f>
        <v>0</v>
      </c>
      <c r="AG3014" s="112">
        <f>'Demand Input MP'!G1509</f>
        <v>0</v>
      </c>
      <c r="AH3014" s="112">
        <f>'Demand Input MP'!H1509</f>
        <v>0</v>
      </c>
      <c r="AI3014" s="112">
        <f>'Demand Input MP'!I1509</f>
        <v>0</v>
      </c>
      <c r="AJ3014" s="112">
        <f>'Demand Input MP'!J1509</f>
        <v>0</v>
      </c>
      <c r="AK3014" s="112">
        <f>'Demand Input MP'!K1509</f>
        <v>0</v>
      </c>
      <c r="AL3014" s="112">
        <f>'Demand Input MP'!L1509</f>
        <v>0</v>
      </c>
      <c r="AM3014" s="112">
        <f>'Demand Input MP'!M1509</f>
        <v>0</v>
      </c>
      <c r="AN3014" s="112">
        <f>'Demand Input MP'!N1509</f>
        <v>0</v>
      </c>
      <c r="AQ3014" t="str">
        <f>AQ3008</f>
        <v/>
      </c>
    </row>
    <row r="3015" spans="1:43" ht="14.25" customHeight="1" x14ac:dyDescent="0.25">
      <c r="A3015" s="1"/>
      <c r="B3015" s="122"/>
      <c r="C3015" s="122"/>
      <c r="D3015" s="122"/>
      <c r="E3015" s="122"/>
      <c r="F3015" s="122"/>
      <c r="G3015" s="122"/>
      <c r="H3015" s="122"/>
      <c r="I3015" s="122"/>
      <c r="J3015" s="122"/>
      <c r="K3015" s="122"/>
      <c r="L3015" s="122"/>
      <c r="M3015" s="122"/>
      <c r="N3015" s="122"/>
      <c r="O3015" s="122"/>
      <c r="P3015" s="122"/>
      <c r="Q3015" s="122"/>
      <c r="R3015" s="122"/>
      <c r="S3015" s="122"/>
      <c r="T3015" s="122"/>
      <c r="U3015" s="122"/>
      <c r="V3015" s="124" t="s">
        <v>91</v>
      </c>
      <c r="W3015" s="125">
        <f>IFERROR(IF(SUM('Run Rate History'!E304:AD304)&gt;0,(SUMPRODUCT((B3010:AA3010&gt;=PERCENTILE(B3010:AA3010,0.1))*(B3010:AA3010&lt;=PERCENTILE(B3010:AA3010,0.9))*B3010:AA3010)+SUMPRODUCT(('Run Rate History'!E304:AD304&gt;=PERCENTILE(B3010:AA3010,0.1))*('Run Rate History'!E304:AD304&lt;=PERCENTILE(B3010:AA3010,0.9))*'Run Rate History'!E304:AD304))/(SUMPRODUCT((B3010:AA3010&gt;=PERCENTILE(B3010:AA3010,0.1))*(B3010:AA3010&lt;=PERCENTILE(B3010:AA3010,0.9))*1)+SUMPRODUCT(('Run Rate History'!E304:AD304&gt;=PERCENTILE(B3010:AA3010,0.1))*('Run Rate History'!E304:AD304&lt;=PERCENTILE(B3010:AA3010,0.9))*1)),TRIMMEAN(B3010:AA3010,0.15)),0)</f>
        <v>7.5294117647058822</v>
      </c>
      <c r="X3015" s="126" t="s">
        <v>1172</v>
      </c>
      <c r="Y3015" s="127">
        <f>SUM(B3010:AA3010)/26</f>
        <v>8.6538461538461533</v>
      </c>
      <c r="Z3015" s="128"/>
      <c r="AA3015" s="112" t="s">
        <v>1173</v>
      </c>
      <c r="AB3015" s="113">
        <f>'Demand Input MP'!B1508</f>
        <v>0</v>
      </c>
      <c r="AC3015" s="112">
        <f>'Demand Input MP'!C1508</f>
        <v>0</v>
      </c>
      <c r="AD3015" s="112">
        <f>'Demand Input MP'!D1508</f>
        <v>0</v>
      </c>
      <c r="AE3015" s="112">
        <f>'Demand Input MP'!E1508</f>
        <v>0</v>
      </c>
      <c r="AF3015" s="112">
        <f>'Demand Input MP'!F1508</f>
        <v>0</v>
      </c>
      <c r="AG3015" s="112">
        <f>'Demand Input MP'!G1508</f>
        <v>0</v>
      </c>
      <c r="AH3015" s="112">
        <f>'Demand Input MP'!H1508</f>
        <v>0</v>
      </c>
      <c r="AI3015" s="112">
        <f>'Demand Input MP'!I1508</f>
        <v>0</v>
      </c>
      <c r="AJ3015" s="112">
        <f>'Demand Input MP'!J1508</f>
        <v>0</v>
      </c>
      <c r="AK3015" s="112">
        <f>'Demand Input MP'!K1508</f>
        <v>0</v>
      </c>
      <c r="AL3015" s="112">
        <f>'Demand Input MP'!L1508</f>
        <v>0</v>
      </c>
      <c r="AM3015" s="112">
        <f>'Demand Input MP'!M1508</f>
        <v>0</v>
      </c>
      <c r="AN3015" s="112">
        <f>'Demand Input MP'!N1508</f>
        <v>0</v>
      </c>
      <c r="AQ3015" t="str">
        <f>AQ3008</f>
        <v/>
      </c>
    </row>
    <row r="3016" spans="1:43" ht="14.25" customHeight="1" x14ac:dyDescent="0.25">
      <c r="A3016" s="1"/>
      <c r="B3016" s="122"/>
      <c r="C3016" s="122"/>
      <c r="D3016" s="122"/>
      <c r="E3016" s="122"/>
      <c r="F3016" s="122"/>
      <c r="G3016" s="122"/>
      <c r="H3016" s="122"/>
      <c r="I3016" s="122"/>
      <c r="J3016" s="122"/>
      <c r="K3016" s="122"/>
      <c r="L3016" s="122"/>
      <c r="M3016" s="122"/>
      <c r="N3016" s="122"/>
      <c r="O3016" s="122"/>
      <c r="P3016" s="122"/>
      <c r="Q3016" s="122"/>
      <c r="R3016" s="122"/>
      <c r="S3016" s="122"/>
      <c r="T3016" s="122"/>
      <c r="U3016" s="122"/>
      <c r="V3016" s="124" t="s">
        <v>94</v>
      </c>
      <c r="W3016" s="125">
        <f>IFERROR((1*MIN(MAX(X3010,0.5*IF(SUM('Run Rate History'!E304:AD304)&gt;0,(MEDIAN(IF(B3010:AA3010&gt;0,B3010:AA3010))+MEDIAN(IF('Run Rate History'!E304:AD304&gt;0,'Run Rate History'!E304:AD304)))/2,MEDIAN(IF(B3010:AA3010&gt;0,B3010:AA3010)))),2*IF(SUM('Run Rate History'!E304:AD304)&gt;0,(MEDIAN(IF(B3010:AA3010&gt;0,B3010:AA3010))+MEDIAN(IF('Run Rate History'!E304:AD304&gt;0,'Run Rate History'!E304:AD304)))/2,MEDIAN(IF(B3010:AA3010&gt;0,B3010:AA3010))))+2*MIN(MAX(Y3010,0.5*IF(SUM('Run Rate History'!E304:AD304)&gt;0,(MEDIAN(IF(B3010:AA3010&gt;0,B3010:AA3010))+MEDIAN(IF('Run Rate History'!E304:AD304&gt;0,'Run Rate History'!E304:AD304)))/2,MEDIAN(IF(B3010:AA3010&gt;0,B3010:AA3010)))),2*IF(SUM('Run Rate History'!E304:AD304)&gt;0,(MEDIAN(IF(B3010:AA3010&gt;0,B3010:AA3010))+MEDIAN(IF('Run Rate History'!E304:AD304&gt;0,'Run Rate History'!E304:AD304)))/2,MEDIAN(IF(B3010:AA3010&gt;0,B3010:AA3010))))+3*MIN(MAX(Z3010,0.5*IF(SUM('Run Rate History'!E304:AD304)&gt;0,(MEDIAN(IF(B3010:AA3010&gt;0,B3010:AA3010))+MEDIAN(IF('Run Rate History'!E304:AD304&gt;0,'Run Rate History'!E304:AD304)))/2,MEDIAN(IF(B3010:AA3010&gt;0,B3010:AA3010)))),2*IF(SUM('Run Rate History'!E304:AD304)&gt;0,(MEDIAN(IF(B3010:AA3010&gt;0,B3010:AA3010))+MEDIAN(IF('Run Rate History'!E304:AD304&gt;0,'Run Rate History'!E304:AD304)))/2,MEDIAN(IF(B3010:AA3010&gt;0,B3010:AA3010))))+4*MIN(MAX(AA3010,0.5*IF(SUM('Run Rate History'!E304:AD304)&gt;0,(MEDIAN(IF(B3010:AA3010&gt;0,B3010:AA3010))+MEDIAN(IF('Run Rate History'!E304:AD304&gt;0,'Run Rate History'!E304:AD304)))/2,MEDIAN(IF(B3010:AA3010&gt;0,B3010:AA3010)))),2*IF(SUM('Run Rate History'!E304:AD304)&gt;0,(MEDIAN(IF(B3010:AA3010&gt;0,B3010:AA3010))+MEDIAN(IF('Run Rate History'!E304:AD304&gt;0,'Run Rate History'!E304:AD304)))/2,MEDIAN(IF(B3010:AA3010&gt;0,B3010:AA3010)))))/10,0)</f>
        <v>7.6</v>
      </c>
      <c r="X3016" s="129" t="s">
        <v>1174</v>
      </c>
      <c r="Y3016" s="130">
        <f>IFERROR(VLOOKUP(A3008,'Stanje zaliha'!A:E,5,FALSE()),0)</f>
        <v>60</v>
      </c>
      <c r="Z3016" s="131"/>
      <c r="AA3016" s="113" t="s">
        <v>1175</v>
      </c>
      <c r="AB3016" s="118">
        <f t="shared" ref="AB3016:AN3016" si="600">SUM(AB3012:AB3015)</f>
        <v>0</v>
      </c>
      <c r="AC3016" s="118">
        <f t="shared" si="600"/>
        <v>0</v>
      </c>
      <c r="AD3016" s="118">
        <f t="shared" si="600"/>
        <v>0</v>
      </c>
      <c r="AE3016" s="118">
        <f t="shared" si="600"/>
        <v>0</v>
      </c>
      <c r="AF3016" s="118">
        <f t="shared" si="600"/>
        <v>0</v>
      </c>
      <c r="AG3016" s="118">
        <f t="shared" si="600"/>
        <v>0</v>
      </c>
      <c r="AH3016" s="118">
        <f t="shared" si="600"/>
        <v>0</v>
      </c>
      <c r="AI3016" s="118">
        <f t="shared" si="600"/>
        <v>0</v>
      </c>
      <c r="AJ3016" s="118">
        <f t="shared" si="600"/>
        <v>0</v>
      </c>
      <c r="AK3016" s="118">
        <f t="shared" si="600"/>
        <v>0</v>
      </c>
      <c r="AL3016" s="118">
        <f t="shared" si="600"/>
        <v>0</v>
      </c>
      <c r="AM3016" s="118">
        <f t="shared" si="600"/>
        <v>0</v>
      </c>
      <c r="AN3016" s="118">
        <f t="shared" si="600"/>
        <v>0</v>
      </c>
      <c r="AQ3016" t="str">
        <f>AQ3008</f>
        <v/>
      </c>
    </row>
    <row r="3017" spans="1:43" ht="14.25" customHeight="1" x14ac:dyDescent="0.25">
      <c r="A3017" s="1"/>
      <c r="B3017" s="122"/>
      <c r="C3017" s="122"/>
      <c r="D3017" s="122"/>
      <c r="E3017" s="122"/>
      <c r="F3017" s="122"/>
      <c r="G3017" s="122"/>
      <c r="H3017" s="122"/>
      <c r="I3017" s="122"/>
      <c r="J3017" s="122"/>
      <c r="K3017" s="122"/>
      <c r="L3017" s="122"/>
      <c r="M3017" s="122"/>
      <c r="N3017" s="122"/>
      <c r="O3017" s="122"/>
      <c r="P3017" s="122"/>
      <c r="Q3017" s="122"/>
      <c r="R3017" s="122"/>
      <c r="S3017" s="122"/>
      <c r="T3017" s="122"/>
      <c r="U3017" s="122"/>
      <c r="V3017" s="124" t="s">
        <v>95</v>
      </c>
      <c r="W3017" s="125">
        <f>IFERROR(0.6*W3016+0.4*W3015,0)</f>
        <v>7.5717647058823525</v>
      </c>
      <c r="X3017" s="132" t="s">
        <v>1176</v>
      </c>
      <c r="Y3017" s="133">
        <f>IFERROR(SUMIF('Popis poslanih narudžbi'!A:A,A3008,'Popis poslanih narudžbi'!C:C),0)</f>
        <v>0</v>
      </c>
      <c r="Z3017" s="131"/>
      <c r="AA3017" s="134" t="s">
        <v>1177</v>
      </c>
      <c r="AB3017" s="118">
        <f t="shared" ref="AB3017:AN3017" si="601">AB3010+AB3016</f>
        <v>8</v>
      </c>
      <c r="AC3017" s="118">
        <f t="shared" si="601"/>
        <v>8</v>
      </c>
      <c r="AD3017" s="118">
        <f t="shared" si="601"/>
        <v>8</v>
      </c>
      <c r="AE3017" s="118">
        <f t="shared" si="601"/>
        <v>8</v>
      </c>
      <c r="AF3017" s="118">
        <f t="shared" si="601"/>
        <v>8</v>
      </c>
      <c r="AG3017" s="118">
        <f t="shared" si="601"/>
        <v>7</v>
      </c>
      <c r="AH3017" s="118">
        <f t="shared" si="601"/>
        <v>7</v>
      </c>
      <c r="AI3017" s="118">
        <f t="shared" si="601"/>
        <v>7</v>
      </c>
      <c r="AJ3017" s="118">
        <f t="shared" si="601"/>
        <v>7</v>
      </c>
      <c r="AK3017" s="118">
        <f t="shared" si="601"/>
        <v>7</v>
      </c>
      <c r="AL3017" s="118">
        <f t="shared" si="601"/>
        <v>7</v>
      </c>
      <c r="AM3017" s="118">
        <f t="shared" si="601"/>
        <v>7</v>
      </c>
      <c r="AN3017" s="118">
        <f t="shared" si="601"/>
        <v>7</v>
      </c>
      <c r="AQ3017" t="str">
        <f>AQ3008</f>
        <v/>
      </c>
    </row>
    <row r="3018" spans="1:43" ht="14.25" customHeight="1" x14ac:dyDescent="0.25">
      <c r="A3018" s="107" t="str">
        <f>'Run Rate'!A305</f>
        <v>SHM00038</v>
      </c>
      <c r="B3018" s="135" t="str">
        <f>'Run Rate'!B305</f>
        <v>Shieldmixer Hero Pro Spartan</v>
      </c>
      <c r="C3018" s="135" t="str">
        <f>'Run Rate'!C305</f>
        <v>DRINKWARE I HOME</v>
      </c>
      <c r="D3018" s="135" t="str">
        <f>'Run Rate'!D305</f>
        <v>03 BRONZE</v>
      </c>
      <c r="E3018" s="122"/>
      <c r="F3018" s="122"/>
      <c r="G3018" s="122"/>
      <c r="H3018" s="122"/>
      <c r="I3018" s="122"/>
      <c r="J3018" s="122"/>
      <c r="K3018" s="122"/>
      <c r="L3018" s="122"/>
      <c r="M3018" s="122"/>
      <c r="N3018" s="122"/>
      <c r="O3018" s="122"/>
      <c r="P3018" s="122"/>
      <c r="Q3018" s="122"/>
      <c r="R3018" s="122"/>
      <c r="S3018" s="122"/>
      <c r="T3018" s="122"/>
      <c r="U3018" s="122"/>
      <c r="V3018" s="122"/>
      <c r="W3018" s="122"/>
      <c r="X3018" s="122"/>
      <c r="Y3018" s="122"/>
      <c r="Z3018" s="122"/>
      <c r="AA3018" s="122"/>
      <c r="AB3018" s="122"/>
      <c r="AC3018" s="122"/>
      <c r="AD3018" s="122"/>
      <c r="AE3018" s="122"/>
      <c r="AF3018" s="122"/>
      <c r="AG3018" s="122"/>
      <c r="AH3018" s="122"/>
      <c r="AI3018" s="122"/>
      <c r="AJ3018" s="122"/>
      <c r="AK3018" s="122"/>
      <c r="AL3018" s="122"/>
      <c r="AM3018" s="122"/>
      <c r="AN3018" s="122"/>
      <c r="AQ3018" t="str">
        <f>IF(AND(OR($B$1="ALL",$B$1=C3018),OR($E$1="ALL",$E$1=D3018),OR($B$2="ALL",$B$2=A3018),OR($E$2="ALL",IFERROR(SEARCH($E$2,B3018),0)&gt;0)),"MATCH","")</f>
        <v/>
      </c>
    </row>
    <row r="3019" spans="1:43" ht="14.25" customHeight="1" x14ac:dyDescent="0.25">
      <c r="A3019" s="108" t="s">
        <v>1137</v>
      </c>
      <c r="B3019" s="136" t="s">
        <v>1138</v>
      </c>
      <c r="C3019" s="136" t="s">
        <v>1139</v>
      </c>
      <c r="D3019" s="136" t="s">
        <v>1140</v>
      </c>
      <c r="E3019" s="136" t="s">
        <v>1141</v>
      </c>
      <c r="F3019" s="136" t="s">
        <v>1142</v>
      </c>
      <c r="G3019" s="136" t="s">
        <v>1143</v>
      </c>
      <c r="H3019" s="136" t="s">
        <v>1144</v>
      </c>
      <c r="I3019" s="136" t="s">
        <v>1145</v>
      </c>
      <c r="J3019" s="136" t="s">
        <v>1146</v>
      </c>
      <c r="K3019" s="136" t="s">
        <v>1147</v>
      </c>
      <c r="L3019" s="136" t="s">
        <v>1148</v>
      </c>
      <c r="M3019" s="136" t="s">
        <v>1149</v>
      </c>
      <c r="N3019" s="136" t="s">
        <v>1150</v>
      </c>
      <c r="O3019" s="136" t="s">
        <v>1151</v>
      </c>
      <c r="P3019" s="136" t="s">
        <v>1152</v>
      </c>
      <c r="Q3019" s="136" t="s">
        <v>1153</v>
      </c>
      <c r="R3019" s="136" t="s">
        <v>1154</v>
      </c>
      <c r="S3019" s="136" t="s">
        <v>1155</v>
      </c>
      <c r="T3019" s="136" t="s">
        <v>1156</v>
      </c>
      <c r="U3019" s="136" t="s">
        <v>1157</v>
      </c>
      <c r="V3019" s="136" t="s">
        <v>1158</v>
      </c>
      <c r="W3019" s="136" t="s">
        <v>1159</v>
      </c>
      <c r="X3019" s="136" t="s">
        <v>1160</v>
      </c>
      <c r="Y3019" s="136" t="s">
        <v>1161</v>
      </c>
      <c r="Z3019" s="136" t="s">
        <v>1162</v>
      </c>
      <c r="AA3019" s="136" t="s">
        <v>1163</v>
      </c>
      <c r="AB3019" s="137" t="s">
        <v>156</v>
      </c>
      <c r="AC3019" s="137" t="s">
        <v>157</v>
      </c>
      <c r="AD3019" s="137" t="s">
        <v>158</v>
      </c>
      <c r="AE3019" s="137" t="s">
        <v>139</v>
      </c>
      <c r="AF3019" s="138" t="s">
        <v>140</v>
      </c>
      <c r="AG3019" s="138" t="s">
        <v>141</v>
      </c>
      <c r="AH3019" s="138" t="s">
        <v>142</v>
      </c>
      <c r="AI3019" s="138" t="s">
        <v>143</v>
      </c>
      <c r="AJ3019" s="139" t="s">
        <v>144</v>
      </c>
      <c r="AK3019" s="139" t="s">
        <v>145</v>
      </c>
      <c r="AL3019" s="139" t="s">
        <v>146</v>
      </c>
      <c r="AM3019" s="140" t="s">
        <v>147</v>
      </c>
      <c r="AN3019" s="140" t="s">
        <v>148</v>
      </c>
      <c r="AQ3019" t="str">
        <f>AQ3018</f>
        <v/>
      </c>
    </row>
    <row r="3020" spans="1:43" ht="14.25" customHeight="1" x14ac:dyDescent="0.25">
      <c r="A3020" s="99" t="s">
        <v>1164</v>
      </c>
      <c r="B3020" s="112">
        <f>'Run Rate'!E305</f>
        <v>11</v>
      </c>
      <c r="C3020" s="112">
        <f>'Run Rate'!F305</f>
        <v>10</v>
      </c>
      <c r="D3020" s="112">
        <f>'Run Rate'!G305</f>
        <v>110</v>
      </c>
      <c r="E3020" s="112">
        <f>'Run Rate'!H305</f>
        <v>9</v>
      </c>
      <c r="F3020" s="112">
        <f>'Run Rate'!I305</f>
        <v>18</v>
      </c>
      <c r="G3020" s="112">
        <f>'Run Rate'!J305</f>
        <v>12</v>
      </c>
      <c r="H3020" s="112">
        <f>'Run Rate'!K305</f>
        <v>15</v>
      </c>
      <c r="I3020" s="112">
        <f>'Run Rate'!L305</f>
        <v>23</v>
      </c>
      <c r="J3020" s="112">
        <f>'Run Rate'!M305</f>
        <v>83</v>
      </c>
      <c r="K3020" s="112">
        <f>'Run Rate'!N305</f>
        <v>10</v>
      </c>
      <c r="L3020" s="112">
        <f>'Run Rate'!O305</f>
        <v>12</v>
      </c>
      <c r="M3020" s="112">
        <f>'Run Rate'!P305</f>
        <v>26</v>
      </c>
      <c r="N3020" s="112">
        <f>'Run Rate'!Q305</f>
        <v>28</v>
      </c>
      <c r="O3020" s="112">
        <f>'Run Rate'!R305</f>
        <v>9</v>
      </c>
      <c r="P3020" s="112">
        <f>'Run Rate'!S305</f>
        <v>5</v>
      </c>
      <c r="Q3020" s="112">
        <f>'Run Rate'!T305</f>
        <v>9</v>
      </c>
      <c r="R3020" s="112">
        <f>'Run Rate'!U305</f>
        <v>13</v>
      </c>
      <c r="S3020" s="112">
        <f>'Run Rate'!V305</f>
        <v>6</v>
      </c>
      <c r="T3020" s="112">
        <f>'Run Rate'!W305</f>
        <v>10</v>
      </c>
      <c r="U3020" s="112">
        <f>'Run Rate'!X305</f>
        <v>12</v>
      </c>
      <c r="V3020" s="112">
        <f>'Run Rate'!Y305</f>
        <v>12</v>
      </c>
      <c r="W3020" s="112">
        <f>'Run Rate'!Z305</f>
        <v>14</v>
      </c>
      <c r="X3020" s="112">
        <f>'Run Rate'!AA305</f>
        <v>12</v>
      </c>
      <c r="Y3020" s="112">
        <f>'Run Rate'!AB305</f>
        <v>12</v>
      </c>
      <c r="Z3020" s="112">
        <f>'Run Rate'!AC305</f>
        <v>6</v>
      </c>
      <c r="AA3020" s="112">
        <f>'Run Rate'!AD305</f>
        <v>294</v>
      </c>
      <c r="AB3020" s="113">
        <v>15</v>
      </c>
      <c r="AC3020" s="112">
        <v>15</v>
      </c>
      <c r="AD3020" s="112">
        <v>15</v>
      </c>
      <c r="AE3020" s="112">
        <v>15</v>
      </c>
      <c r="AF3020" s="112">
        <v>15</v>
      </c>
      <c r="AG3020" s="112">
        <v>15</v>
      </c>
      <c r="AH3020" s="112">
        <v>15</v>
      </c>
      <c r="AI3020" s="112">
        <v>15</v>
      </c>
      <c r="AJ3020" s="112">
        <v>15</v>
      </c>
      <c r="AK3020" s="112">
        <v>15</v>
      </c>
      <c r="AL3020" s="112">
        <v>15</v>
      </c>
      <c r="AM3020" s="112">
        <v>15</v>
      </c>
      <c r="AN3020" s="112">
        <v>15</v>
      </c>
      <c r="AQ3020" t="str">
        <f>AQ3018</f>
        <v/>
      </c>
    </row>
    <row r="3021" spans="1:43" ht="14.25" customHeight="1" x14ac:dyDescent="0.25">
      <c r="A3021" s="99" t="s">
        <v>1165</v>
      </c>
      <c r="B3021" s="114"/>
      <c r="C3021" s="114"/>
      <c r="D3021" s="114"/>
      <c r="E3021" s="114"/>
      <c r="F3021" s="114"/>
      <c r="G3021" s="114"/>
      <c r="H3021" s="114"/>
      <c r="I3021" s="114"/>
      <c r="J3021" s="114"/>
      <c r="K3021" s="114"/>
      <c r="L3021" s="114"/>
      <c r="M3021" s="114"/>
      <c r="N3021" s="114"/>
      <c r="O3021" s="114"/>
      <c r="P3021" s="114"/>
      <c r="Q3021" s="114"/>
      <c r="R3021" s="114"/>
      <c r="S3021" s="114"/>
      <c r="T3021" s="114"/>
      <c r="U3021" s="114"/>
      <c r="V3021" s="114"/>
      <c r="W3021" s="115"/>
      <c r="X3021" s="115"/>
      <c r="Y3021" s="115"/>
      <c r="Z3021" s="115"/>
      <c r="AA3021" s="112" t="s">
        <v>1166</v>
      </c>
      <c r="AB3021" s="113"/>
      <c r="AC3021" s="112"/>
      <c r="AD3021" s="112"/>
      <c r="AE3021" s="112"/>
      <c r="AF3021" s="112"/>
      <c r="AG3021" s="112"/>
      <c r="AH3021" s="112"/>
      <c r="AI3021" s="112"/>
      <c r="AJ3021" s="112"/>
      <c r="AK3021" s="112"/>
      <c r="AL3021" s="112"/>
      <c r="AM3021" s="112"/>
      <c r="AN3021" s="112"/>
      <c r="AQ3021" t="str">
        <f>AQ3018</f>
        <v/>
      </c>
    </row>
    <row r="3022" spans="1:43" ht="14.25" customHeight="1" x14ac:dyDescent="0.25">
      <c r="A3022" s="99" t="s">
        <v>1167</v>
      </c>
      <c r="B3022" s="114"/>
      <c r="C3022" s="114"/>
      <c r="D3022" s="114"/>
      <c r="E3022" s="114"/>
      <c r="F3022" s="114"/>
      <c r="G3022" s="114"/>
      <c r="H3022" s="114"/>
      <c r="I3022" s="114"/>
      <c r="J3022" s="114"/>
      <c r="K3022" s="114"/>
      <c r="L3022" s="114"/>
      <c r="M3022" s="114"/>
      <c r="N3022" s="114"/>
      <c r="O3022" s="114"/>
      <c r="P3022" s="114"/>
      <c r="Q3022" s="114"/>
      <c r="R3022" s="114"/>
      <c r="S3022" s="114"/>
      <c r="T3022" s="114"/>
      <c r="U3022" s="114"/>
      <c r="V3022" s="114"/>
      <c r="W3022" s="115"/>
      <c r="X3022" s="116"/>
      <c r="Y3022" s="117"/>
      <c r="Z3022" s="115"/>
      <c r="AA3022" s="112" t="s">
        <v>1168</v>
      </c>
      <c r="AB3022" s="113">
        <f>'Demand Input VP'!B1514</f>
        <v>0</v>
      </c>
      <c r="AC3022" s="112">
        <f>'Demand Input VP'!C1514</f>
        <v>0</v>
      </c>
      <c r="AD3022" s="112">
        <f>'Demand Input VP'!D1514</f>
        <v>0</v>
      </c>
      <c r="AE3022" s="112">
        <f>'Demand Input VP'!E1514</f>
        <v>0</v>
      </c>
      <c r="AF3022" s="112">
        <f>'Demand Input VP'!F1514</f>
        <v>0</v>
      </c>
      <c r="AG3022" s="112">
        <f>'Demand Input VP'!G1514</f>
        <v>0</v>
      </c>
      <c r="AH3022" s="112">
        <f>'Demand Input VP'!H1514</f>
        <v>0</v>
      </c>
      <c r="AI3022" s="112">
        <f>'Demand Input VP'!I1514</f>
        <v>0</v>
      </c>
      <c r="AJ3022" s="112">
        <f>'Demand Input VP'!J1514</f>
        <v>0</v>
      </c>
      <c r="AK3022" s="112">
        <f>'Demand Input VP'!K1514</f>
        <v>0</v>
      </c>
      <c r="AL3022" s="112">
        <f>'Demand Input VP'!L1514</f>
        <v>0</v>
      </c>
      <c r="AM3022" s="112">
        <f>'Demand Input VP'!M1514</f>
        <v>0</v>
      </c>
      <c r="AN3022" s="112">
        <f>'Demand Input VP'!N1514</f>
        <v>0</v>
      </c>
      <c r="AQ3022" t="str">
        <f>AQ3018</f>
        <v/>
      </c>
    </row>
    <row r="3023" spans="1:43" ht="14.25" customHeight="1" x14ac:dyDescent="0.25">
      <c r="A3023" s="99" t="s">
        <v>1169</v>
      </c>
      <c r="B3023" s="118"/>
      <c r="C3023" s="118"/>
      <c r="D3023" s="118"/>
      <c r="E3023" s="118"/>
      <c r="F3023" s="118"/>
      <c r="G3023" s="118"/>
      <c r="H3023" s="118"/>
      <c r="I3023" s="118"/>
      <c r="J3023" s="118"/>
      <c r="K3023" s="118"/>
      <c r="L3023" s="118"/>
      <c r="M3023" s="118"/>
      <c r="N3023" s="118"/>
      <c r="O3023" s="118"/>
      <c r="P3023" s="118"/>
      <c r="Q3023" s="118"/>
      <c r="R3023" s="118"/>
      <c r="S3023" s="118"/>
      <c r="T3023" s="118"/>
      <c r="U3023" s="118"/>
      <c r="V3023" s="118"/>
      <c r="W3023" s="115"/>
      <c r="X3023" s="116"/>
      <c r="Y3023" s="117"/>
      <c r="Z3023" s="119"/>
      <c r="AA3023" s="120" t="s">
        <v>1170</v>
      </c>
      <c r="AB3023" s="121">
        <f>'Demand Input VP'!B1513</f>
        <v>0</v>
      </c>
      <c r="AC3023" s="120">
        <f>'Demand Input VP'!C1513</f>
        <v>0</v>
      </c>
      <c r="AD3023" s="120">
        <f>'Demand Input VP'!D1513</f>
        <v>0</v>
      </c>
      <c r="AE3023" s="120">
        <f>'Demand Input VP'!E1513</f>
        <v>0</v>
      </c>
      <c r="AF3023" s="120">
        <f>'Demand Input VP'!F1513</f>
        <v>0</v>
      </c>
      <c r="AG3023" s="120">
        <f>'Demand Input VP'!G1513</f>
        <v>0</v>
      </c>
      <c r="AH3023" s="120">
        <f>'Demand Input VP'!H1513</f>
        <v>0</v>
      </c>
      <c r="AI3023" s="120">
        <f>'Demand Input VP'!I1513</f>
        <v>0</v>
      </c>
      <c r="AJ3023" s="120">
        <f>'Demand Input VP'!J1513</f>
        <v>0</v>
      </c>
      <c r="AK3023" s="120">
        <f>'Demand Input VP'!K1513</f>
        <v>0</v>
      </c>
      <c r="AL3023" s="120">
        <f>'Demand Input VP'!L1513</f>
        <v>0</v>
      </c>
      <c r="AM3023" s="120">
        <f>'Demand Input VP'!M1513</f>
        <v>0</v>
      </c>
      <c r="AN3023" s="120">
        <f>'Demand Input VP'!N1513</f>
        <v>0</v>
      </c>
      <c r="AQ3023" t="str">
        <f>AQ3018</f>
        <v/>
      </c>
    </row>
    <row r="3024" spans="1:43" ht="14.25" customHeight="1" x14ac:dyDescent="0.25">
      <c r="A3024" s="1"/>
      <c r="B3024" s="122"/>
      <c r="C3024" s="122"/>
      <c r="D3024" s="122"/>
      <c r="E3024" s="122"/>
      <c r="F3024" s="122"/>
      <c r="G3024" s="122"/>
      <c r="H3024" s="122"/>
      <c r="I3024" s="122"/>
      <c r="J3024" s="122"/>
      <c r="K3024" s="122"/>
      <c r="L3024" s="122"/>
      <c r="M3024" s="122"/>
      <c r="N3024" s="122"/>
      <c r="O3024" s="122"/>
      <c r="P3024" s="122"/>
      <c r="Q3024" s="122"/>
      <c r="R3024" s="122"/>
      <c r="S3024" s="122"/>
      <c r="T3024" s="122"/>
      <c r="U3024" s="122"/>
      <c r="V3024" s="122"/>
      <c r="W3024" s="123"/>
      <c r="X3024" s="116"/>
      <c r="Y3024" s="117"/>
      <c r="Z3024" s="123"/>
      <c r="AA3024" s="112" t="s">
        <v>1171</v>
      </c>
      <c r="AB3024" s="113">
        <f>'Demand Input MP'!B1514</f>
        <v>0</v>
      </c>
      <c r="AC3024" s="112">
        <f>'Demand Input MP'!C1514</f>
        <v>0</v>
      </c>
      <c r="AD3024" s="112">
        <f>'Demand Input MP'!D1514</f>
        <v>0</v>
      </c>
      <c r="AE3024" s="112">
        <f>'Demand Input MP'!E1514</f>
        <v>0</v>
      </c>
      <c r="AF3024" s="112">
        <f>'Demand Input MP'!F1514</f>
        <v>0</v>
      </c>
      <c r="AG3024" s="112">
        <f>'Demand Input MP'!G1514</f>
        <v>0</v>
      </c>
      <c r="AH3024" s="112">
        <f>'Demand Input MP'!H1514</f>
        <v>0</v>
      </c>
      <c r="AI3024" s="112">
        <f>'Demand Input MP'!I1514</f>
        <v>0</v>
      </c>
      <c r="AJ3024" s="112">
        <f>'Demand Input MP'!J1514</f>
        <v>0</v>
      </c>
      <c r="AK3024" s="112">
        <f>'Demand Input MP'!K1514</f>
        <v>0</v>
      </c>
      <c r="AL3024" s="112">
        <f>'Demand Input MP'!L1514</f>
        <v>0</v>
      </c>
      <c r="AM3024" s="112">
        <f>'Demand Input MP'!M1514</f>
        <v>0</v>
      </c>
      <c r="AN3024" s="112">
        <f>'Demand Input MP'!N1514</f>
        <v>0</v>
      </c>
      <c r="AQ3024" t="str">
        <f>AQ3018</f>
        <v/>
      </c>
    </row>
    <row r="3025" spans="1:43" ht="14.25" customHeight="1" x14ac:dyDescent="0.25">
      <c r="A3025" s="1"/>
      <c r="B3025" s="122"/>
      <c r="C3025" s="122"/>
      <c r="D3025" s="122"/>
      <c r="E3025" s="122"/>
      <c r="F3025" s="122"/>
      <c r="G3025" s="122"/>
      <c r="H3025" s="122"/>
      <c r="I3025" s="122"/>
      <c r="J3025" s="122"/>
      <c r="K3025" s="122"/>
      <c r="L3025" s="122"/>
      <c r="M3025" s="122"/>
      <c r="N3025" s="122"/>
      <c r="O3025" s="122"/>
      <c r="P3025" s="122"/>
      <c r="Q3025" s="122"/>
      <c r="R3025" s="122"/>
      <c r="S3025" s="122"/>
      <c r="T3025" s="122"/>
      <c r="U3025" s="122"/>
      <c r="V3025" s="124" t="s">
        <v>91</v>
      </c>
      <c r="W3025" s="125">
        <f>IFERROR(IF(SUM('Run Rate History'!E305:AD305)&gt;0,(SUMPRODUCT((B3020:AA3020&gt;=PERCENTILE(B3020:AA3020,0.1))*(B3020:AA3020&lt;=PERCENTILE(B3020:AA3020,0.9))*B3020:AA3020)+SUMPRODUCT(('Run Rate History'!E305:AD305&gt;=PERCENTILE(B3020:AA3020,0.1))*('Run Rate History'!E305:AD305&lt;=PERCENTILE(B3020:AA3020,0.9))*'Run Rate History'!E305:AD305))/(SUMPRODUCT((B3020:AA3020&gt;=PERCENTILE(B3020:AA3020,0.1))*(B3020:AA3020&lt;=PERCENTILE(B3020:AA3020,0.9))*1)+SUMPRODUCT(('Run Rate History'!E305:AD305&gt;=PERCENTILE(B3020:AA3020,0.1))*('Run Rate History'!E305:AD305&lt;=PERCENTILE(B3020:AA3020,0.9))*1)),TRIMMEAN(B3020:AA3020,0.15)),0)</f>
        <v>15.538461538461538</v>
      </c>
      <c r="X3025" s="126" t="s">
        <v>1172</v>
      </c>
      <c r="Y3025" s="127">
        <f>SUM(B3020:AA3020)/26</f>
        <v>30.03846153846154</v>
      </c>
      <c r="Z3025" s="128"/>
      <c r="AA3025" s="112" t="s">
        <v>1173</v>
      </c>
      <c r="AB3025" s="113">
        <f>'Demand Input MP'!B1513</f>
        <v>0</v>
      </c>
      <c r="AC3025" s="112">
        <f>'Demand Input MP'!C1513</f>
        <v>0</v>
      </c>
      <c r="AD3025" s="112">
        <f>'Demand Input MP'!D1513</f>
        <v>0</v>
      </c>
      <c r="AE3025" s="112">
        <f>'Demand Input MP'!E1513</f>
        <v>0</v>
      </c>
      <c r="AF3025" s="112">
        <f>'Demand Input MP'!F1513</f>
        <v>0</v>
      </c>
      <c r="AG3025" s="112">
        <f>'Demand Input MP'!G1513</f>
        <v>0</v>
      </c>
      <c r="AH3025" s="112">
        <f>'Demand Input MP'!H1513</f>
        <v>0</v>
      </c>
      <c r="AI3025" s="112">
        <f>'Demand Input MP'!I1513</f>
        <v>0</v>
      </c>
      <c r="AJ3025" s="112">
        <f>'Demand Input MP'!J1513</f>
        <v>0</v>
      </c>
      <c r="AK3025" s="112">
        <f>'Demand Input MP'!K1513</f>
        <v>0</v>
      </c>
      <c r="AL3025" s="112">
        <f>'Demand Input MP'!L1513</f>
        <v>0</v>
      </c>
      <c r="AM3025" s="112">
        <f>'Demand Input MP'!M1513</f>
        <v>0</v>
      </c>
      <c r="AN3025" s="112">
        <f>'Demand Input MP'!N1513</f>
        <v>0</v>
      </c>
      <c r="AQ3025" t="str">
        <f>AQ3018</f>
        <v/>
      </c>
    </row>
    <row r="3026" spans="1:43" ht="14.25" customHeight="1" x14ac:dyDescent="0.25">
      <c r="A3026" s="1"/>
      <c r="B3026" s="122"/>
      <c r="C3026" s="122"/>
      <c r="D3026" s="122"/>
      <c r="E3026" s="122"/>
      <c r="F3026" s="122"/>
      <c r="G3026" s="122"/>
      <c r="H3026" s="122"/>
      <c r="I3026" s="122"/>
      <c r="J3026" s="122"/>
      <c r="K3026" s="122"/>
      <c r="L3026" s="122"/>
      <c r="M3026" s="122"/>
      <c r="N3026" s="122"/>
      <c r="O3026" s="122"/>
      <c r="P3026" s="122"/>
      <c r="Q3026" s="122"/>
      <c r="R3026" s="122"/>
      <c r="S3026" s="122"/>
      <c r="T3026" s="122"/>
      <c r="U3026" s="122"/>
      <c r="V3026" s="124" t="s">
        <v>94</v>
      </c>
      <c r="W3026" s="125">
        <f>IFERROR((1*MIN(MAX(X3020,0.5*IF(SUM('Run Rate History'!E305:AD305)&gt;0,(MEDIAN(IF(B3020:AA3020&gt;0,B3020:AA3020))+MEDIAN(IF('Run Rate History'!E305:AD305&gt;0,'Run Rate History'!E305:AD305)))/2,MEDIAN(IF(B3020:AA3020&gt;0,B3020:AA3020)))),2*IF(SUM('Run Rate History'!E305:AD305)&gt;0,(MEDIAN(IF(B3020:AA3020&gt;0,B3020:AA3020))+MEDIAN(IF('Run Rate History'!E305:AD305&gt;0,'Run Rate History'!E305:AD305)))/2,MEDIAN(IF(B3020:AA3020&gt;0,B3020:AA3020))))+2*MIN(MAX(Y3020,0.5*IF(SUM('Run Rate History'!E305:AD305)&gt;0,(MEDIAN(IF(B3020:AA3020&gt;0,B3020:AA3020))+MEDIAN(IF('Run Rate History'!E305:AD305&gt;0,'Run Rate History'!E305:AD305)))/2,MEDIAN(IF(B3020:AA3020&gt;0,B3020:AA3020)))),2*IF(SUM('Run Rate History'!E305:AD305)&gt;0,(MEDIAN(IF(B3020:AA3020&gt;0,B3020:AA3020))+MEDIAN(IF('Run Rate History'!E305:AD305&gt;0,'Run Rate History'!E305:AD305)))/2,MEDIAN(IF(B3020:AA3020&gt;0,B3020:AA3020))))+3*MIN(MAX(Z3020,0.5*IF(SUM('Run Rate History'!E305:AD305)&gt;0,(MEDIAN(IF(B3020:AA3020&gt;0,B3020:AA3020))+MEDIAN(IF('Run Rate History'!E305:AD305&gt;0,'Run Rate History'!E305:AD305)))/2,MEDIAN(IF(B3020:AA3020&gt;0,B3020:AA3020)))),2*IF(SUM('Run Rate History'!E305:AD305)&gt;0,(MEDIAN(IF(B3020:AA3020&gt;0,B3020:AA3020))+MEDIAN(IF('Run Rate History'!E305:AD305&gt;0,'Run Rate History'!E305:AD305)))/2,MEDIAN(IF(B3020:AA3020&gt;0,B3020:AA3020))))+4*MIN(MAX(AA3020,0.5*IF(SUM('Run Rate History'!E305:AD305)&gt;0,(MEDIAN(IF(B3020:AA3020&gt;0,B3020:AA3020))+MEDIAN(IF('Run Rate History'!E305:AD305&gt;0,'Run Rate History'!E305:AD305)))/2,MEDIAN(IF(B3020:AA3020&gt;0,B3020:AA3020)))),2*IF(SUM('Run Rate History'!E305:AD305)&gt;0,(MEDIAN(IF(B3020:AA3020&gt;0,B3020:AA3020))+MEDIAN(IF('Run Rate History'!E305:AD305&gt;0,'Run Rate History'!E305:AD305)))/2,MEDIAN(IF(B3020:AA3020&gt;0,B3020:AA3020)))))/10,0)</f>
        <v>14.8</v>
      </c>
      <c r="X3026" s="129" t="s">
        <v>1174</v>
      </c>
      <c r="Y3026" s="130">
        <f>IFERROR(VLOOKUP(A3018,'Stanje zaliha'!A:E,5,FALSE()),0)</f>
        <v>0</v>
      </c>
      <c r="Z3026" s="131"/>
      <c r="AA3026" s="113" t="s">
        <v>1175</v>
      </c>
      <c r="AB3026" s="118">
        <f t="shared" ref="AB3026:AN3026" si="602">SUM(AB3022:AB3025)</f>
        <v>0</v>
      </c>
      <c r="AC3026" s="118">
        <f t="shared" si="602"/>
        <v>0</v>
      </c>
      <c r="AD3026" s="118">
        <f t="shared" si="602"/>
        <v>0</v>
      </c>
      <c r="AE3026" s="118">
        <f t="shared" si="602"/>
        <v>0</v>
      </c>
      <c r="AF3026" s="118">
        <f t="shared" si="602"/>
        <v>0</v>
      </c>
      <c r="AG3026" s="118">
        <f t="shared" si="602"/>
        <v>0</v>
      </c>
      <c r="AH3026" s="118">
        <f t="shared" si="602"/>
        <v>0</v>
      </c>
      <c r="AI3026" s="118">
        <f t="shared" si="602"/>
        <v>0</v>
      </c>
      <c r="AJ3026" s="118">
        <f t="shared" si="602"/>
        <v>0</v>
      </c>
      <c r="AK3026" s="118">
        <f t="shared" si="602"/>
        <v>0</v>
      </c>
      <c r="AL3026" s="118">
        <f t="shared" si="602"/>
        <v>0</v>
      </c>
      <c r="AM3026" s="118">
        <f t="shared" si="602"/>
        <v>0</v>
      </c>
      <c r="AN3026" s="118">
        <f t="shared" si="602"/>
        <v>0</v>
      </c>
      <c r="AQ3026" t="str">
        <f>AQ3018</f>
        <v/>
      </c>
    </row>
    <row r="3027" spans="1:43" ht="14.25" customHeight="1" x14ac:dyDescent="0.25">
      <c r="A3027" s="1"/>
      <c r="B3027" s="122"/>
      <c r="C3027" s="122"/>
      <c r="D3027" s="122"/>
      <c r="E3027" s="122"/>
      <c r="F3027" s="122"/>
      <c r="G3027" s="122"/>
      <c r="H3027" s="122"/>
      <c r="I3027" s="122"/>
      <c r="J3027" s="122"/>
      <c r="K3027" s="122"/>
      <c r="L3027" s="122"/>
      <c r="M3027" s="122"/>
      <c r="N3027" s="122"/>
      <c r="O3027" s="122"/>
      <c r="P3027" s="122"/>
      <c r="Q3027" s="122"/>
      <c r="R3027" s="122"/>
      <c r="S3027" s="122"/>
      <c r="T3027" s="122"/>
      <c r="U3027" s="122"/>
      <c r="V3027" s="124" t="s">
        <v>95</v>
      </c>
      <c r="W3027" s="125">
        <f>IFERROR(0.6*W3026+0.4*W3025,0)</f>
        <v>15.095384615384617</v>
      </c>
      <c r="X3027" s="132" t="s">
        <v>1176</v>
      </c>
      <c r="Y3027" s="133">
        <f>IFERROR(SUMIF('Popis poslanih narudžbi'!A:A,A3018,'Popis poslanih narudžbi'!C:C),0)</f>
        <v>0</v>
      </c>
      <c r="Z3027" s="131"/>
      <c r="AA3027" s="134" t="s">
        <v>1177</v>
      </c>
      <c r="AB3027" s="118">
        <f t="shared" ref="AB3027:AN3027" si="603">AB3020+AB3026</f>
        <v>15</v>
      </c>
      <c r="AC3027" s="118">
        <f t="shared" si="603"/>
        <v>15</v>
      </c>
      <c r="AD3027" s="118">
        <f t="shared" si="603"/>
        <v>15</v>
      </c>
      <c r="AE3027" s="118">
        <f t="shared" si="603"/>
        <v>15</v>
      </c>
      <c r="AF3027" s="118">
        <f t="shared" si="603"/>
        <v>15</v>
      </c>
      <c r="AG3027" s="118">
        <f t="shared" si="603"/>
        <v>15</v>
      </c>
      <c r="AH3027" s="118">
        <f t="shared" si="603"/>
        <v>15</v>
      </c>
      <c r="AI3027" s="118">
        <f t="shared" si="603"/>
        <v>15</v>
      </c>
      <c r="AJ3027" s="118">
        <f t="shared" si="603"/>
        <v>15</v>
      </c>
      <c r="AK3027" s="118">
        <f t="shared" si="603"/>
        <v>15</v>
      </c>
      <c r="AL3027" s="118">
        <f t="shared" si="603"/>
        <v>15</v>
      </c>
      <c r="AM3027" s="118">
        <f t="shared" si="603"/>
        <v>15</v>
      </c>
      <c r="AN3027" s="118">
        <f t="shared" si="603"/>
        <v>15</v>
      </c>
      <c r="AQ3027" t="str">
        <f>AQ3018</f>
        <v/>
      </c>
    </row>
    <row r="3028" spans="1:43" ht="14.25" customHeight="1" x14ac:dyDescent="0.25">
      <c r="A3028" s="107" t="str">
        <f>'Run Rate'!A306</f>
        <v>SCM04329</v>
      </c>
      <c r="B3028" s="135" t="str">
        <f>'Run Rate'!B306</f>
        <v>Defender 500g</v>
      </c>
      <c r="C3028" s="135" t="str">
        <f>'Run Rate'!C306</f>
        <v>SPORTSKA PREHRANA</v>
      </c>
      <c r="D3028" s="135" t="str">
        <f>'Run Rate'!D306</f>
        <v>03 BRONZE</v>
      </c>
      <c r="E3028" s="122"/>
      <c r="F3028" s="122"/>
      <c r="G3028" s="122"/>
      <c r="H3028" s="122"/>
      <c r="I3028" s="122"/>
      <c r="J3028" s="122"/>
      <c r="K3028" s="122"/>
      <c r="L3028" s="122"/>
      <c r="M3028" s="122"/>
      <c r="N3028" s="122"/>
      <c r="O3028" s="122"/>
      <c r="P3028" s="122"/>
      <c r="Q3028" s="122"/>
      <c r="R3028" s="122"/>
      <c r="S3028" s="122"/>
      <c r="T3028" s="122"/>
      <c r="U3028" s="122"/>
      <c r="V3028" s="122"/>
      <c r="W3028" s="122"/>
      <c r="X3028" s="122"/>
      <c r="Y3028" s="122"/>
      <c r="Z3028" s="122"/>
      <c r="AA3028" s="122"/>
      <c r="AB3028" s="122"/>
      <c r="AC3028" s="122"/>
      <c r="AD3028" s="122"/>
      <c r="AE3028" s="122"/>
      <c r="AF3028" s="122"/>
      <c r="AG3028" s="122"/>
      <c r="AH3028" s="122"/>
      <c r="AI3028" s="122"/>
      <c r="AJ3028" s="122"/>
      <c r="AK3028" s="122"/>
      <c r="AL3028" s="122"/>
      <c r="AM3028" s="122"/>
      <c r="AN3028" s="122"/>
      <c r="AQ3028" t="str">
        <f>IF(AND(OR($B$1="ALL",$B$1=C3028),OR($E$1="ALL",$E$1=D3028),OR($B$2="ALL",$B$2=A3028),OR($E$2="ALL",IFERROR(SEARCH($E$2,B3028),0)&gt;0)),"MATCH","")</f>
        <v/>
      </c>
    </row>
    <row r="3029" spans="1:43" ht="14.25" customHeight="1" x14ac:dyDescent="0.25">
      <c r="A3029" s="108" t="s">
        <v>1137</v>
      </c>
      <c r="B3029" s="136" t="s">
        <v>1138</v>
      </c>
      <c r="C3029" s="136" t="s">
        <v>1139</v>
      </c>
      <c r="D3029" s="136" t="s">
        <v>1140</v>
      </c>
      <c r="E3029" s="136" t="s">
        <v>1141</v>
      </c>
      <c r="F3029" s="136" t="s">
        <v>1142</v>
      </c>
      <c r="G3029" s="136" t="s">
        <v>1143</v>
      </c>
      <c r="H3029" s="136" t="s">
        <v>1144</v>
      </c>
      <c r="I3029" s="136" t="s">
        <v>1145</v>
      </c>
      <c r="J3029" s="136" t="s">
        <v>1146</v>
      </c>
      <c r="K3029" s="136" t="s">
        <v>1147</v>
      </c>
      <c r="L3029" s="136" t="s">
        <v>1148</v>
      </c>
      <c r="M3029" s="136" t="s">
        <v>1149</v>
      </c>
      <c r="N3029" s="136" t="s">
        <v>1150</v>
      </c>
      <c r="O3029" s="136" t="s">
        <v>1151</v>
      </c>
      <c r="P3029" s="136" t="s">
        <v>1152</v>
      </c>
      <c r="Q3029" s="136" t="s">
        <v>1153</v>
      </c>
      <c r="R3029" s="136" t="s">
        <v>1154</v>
      </c>
      <c r="S3029" s="136" t="s">
        <v>1155</v>
      </c>
      <c r="T3029" s="136" t="s">
        <v>1156</v>
      </c>
      <c r="U3029" s="136" t="s">
        <v>1157</v>
      </c>
      <c r="V3029" s="136" t="s">
        <v>1158</v>
      </c>
      <c r="W3029" s="136" t="s">
        <v>1159</v>
      </c>
      <c r="X3029" s="136" t="s">
        <v>1160</v>
      </c>
      <c r="Y3029" s="136" t="s">
        <v>1161</v>
      </c>
      <c r="Z3029" s="136" t="s">
        <v>1162</v>
      </c>
      <c r="AA3029" s="136" t="s">
        <v>1163</v>
      </c>
      <c r="AB3029" s="137" t="s">
        <v>156</v>
      </c>
      <c r="AC3029" s="137" t="s">
        <v>157</v>
      </c>
      <c r="AD3029" s="137" t="s">
        <v>158</v>
      </c>
      <c r="AE3029" s="137" t="s">
        <v>139</v>
      </c>
      <c r="AF3029" s="138" t="s">
        <v>140</v>
      </c>
      <c r="AG3029" s="138" t="s">
        <v>141</v>
      </c>
      <c r="AH3029" s="138" t="s">
        <v>142</v>
      </c>
      <c r="AI3029" s="138" t="s">
        <v>143</v>
      </c>
      <c r="AJ3029" s="139" t="s">
        <v>144</v>
      </c>
      <c r="AK3029" s="139" t="s">
        <v>145</v>
      </c>
      <c r="AL3029" s="139" t="s">
        <v>146</v>
      </c>
      <c r="AM3029" s="140" t="s">
        <v>147</v>
      </c>
      <c r="AN3029" s="140" t="s">
        <v>148</v>
      </c>
      <c r="AQ3029" t="str">
        <f>AQ3028</f>
        <v/>
      </c>
    </row>
    <row r="3030" spans="1:43" ht="14.25" customHeight="1" x14ac:dyDescent="0.25">
      <c r="A3030" s="99" t="s">
        <v>1164</v>
      </c>
      <c r="B3030" s="112">
        <f>'Run Rate'!E306</f>
        <v>5</v>
      </c>
      <c r="C3030" s="112">
        <f>'Run Rate'!F306</f>
        <v>5</v>
      </c>
      <c r="D3030" s="112">
        <f>'Run Rate'!G306</f>
        <v>6</v>
      </c>
      <c r="E3030" s="112">
        <f>'Run Rate'!H306</f>
        <v>6</v>
      </c>
      <c r="F3030" s="112">
        <f>'Run Rate'!I306</f>
        <v>3</v>
      </c>
      <c r="G3030" s="112">
        <f>'Run Rate'!J306</f>
        <v>9</v>
      </c>
      <c r="H3030" s="112">
        <f>'Run Rate'!K306</f>
        <v>12</v>
      </c>
      <c r="I3030" s="112">
        <f>'Run Rate'!L306</f>
        <v>15</v>
      </c>
      <c r="J3030" s="112">
        <f>'Run Rate'!M306</f>
        <v>29</v>
      </c>
      <c r="K3030" s="112">
        <f>'Run Rate'!N306</f>
        <v>7</v>
      </c>
      <c r="L3030" s="112">
        <f>'Run Rate'!O306</f>
        <v>5</v>
      </c>
      <c r="M3030" s="112">
        <f>'Run Rate'!P306</f>
        <v>5</v>
      </c>
      <c r="N3030" s="112">
        <f>'Run Rate'!Q306</f>
        <v>8</v>
      </c>
      <c r="O3030" s="112">
        <f>'Run Rate'!R306</f>
        <v>2</v>
      </c>
      <c r="P3030" s="112">
        <f>'Run Rate'!S306</f>
        <v>1</v>
      </c>
      <c r="Q3030" s="112">
        <f>'Run Rate'!T306</f>
        <v>8</v>
      </c>
      <c r="R3030" s="112">
        <f>'Run Rate'!U306</f>
        <v>6</v>
      </c>
      <c r="S3030" s="112">
        <f>'Run Rate'!V306</f>
        <v>5</v>
      </c>
      <c r="T3030" s="112">
        <f>'Run Rate'!W306</f>
        <v>5</v>
      </c>
      <c r="U3030" s="112">
        <f>'Run Rate'!X306</f>
        <v>3</v>
      </c>
      <c r="V3030" s="112">
        <f>'Run Rate'!Y306</f>
        <v>3</v>
      </c>
      <c r="W3030" s="112">
        <f>'Run Rate'!Z306</f>
        <v>4</v>
      </c>
      <c r="X3030" s="112">
        <f>'Run Rate'!AA306</f>
        <v>4</v>
      </c>
      <c r="Y3030" s="112">
        <f>'Run Rate'!AB306</f>
        <v>6</v>
      </c>
      <c r="Z3030" s="112">
        <f>'Run Rate'!AC306</f>
        <v>5</v>
      </c>
      <c r="AA3030" s="112">
        <f>'Run Rate'!AD306</f>
        <v>3</v>
      </c>
      <c r="AB3030" s="113">
        <v>4</v>
      </c>
      <c r="AC3030" s="112">
        <v>4</v>
      </c>
      <c r="AD3030" s="112">
        <v>4</v>
      </c>
      <c r="AE3030" s="112">
        <v>4</v>
      </c>
      <c r="AF3030" s="112">
        <v>5</v>
      </c>
      <c r="AG3030" s="112">
        <v>5</v>
      </c>
      <c r="AH3030" s="112">
        <v>5</v>
      </c>
      <c r="AI3030" s="112">
        <v>5</v>
      </c>
      <c r="AJ3030" s="112">
        <v>5</v>
      </c>
      <c r="AK3030" s="112">
        <v>5</v>
      </c>
      <c r="AL3030" s="112">
        <v>5</v>
      </c>
      <c r="AM3030" s="112">
        <v>5</v>
      </c>
      <c r="AN3030" s="112">
        <v>5</v>
      </c>
      <c r="AQ3030" t="str">
        <f>AQ3028</f>
        <v/>
      </c>
    </row>
    <row r="3031" spans="1:43" ht="14.25" customHeight="1" x14ac:dyDescent="0.25">
      <c r="A3031" s="99" t="s">
        <v>1165</v>
      </c>
      <c r="B3031" s="114"/>
      <c r="C3031" s="114"/>
      <c r="D3031" s="114"/>
      <c r="E3031" s="114"/>
      <c r="F3031" s="114"/>
      <c r="G3031" s="114"/>
      <c r="H3031" s="114"/>
      <c r="I3031" s="114"/>
      <c r="J3031" s="114"/>
      <c r="K3031" s="114"/>
      <c r="L3031" s="114"/>
      <c r="M3031" s="114"/>
      <c r="N3031" s="114"/>
      <c r="O3031" s="114"/>
      <c r="P3031" s="114"/>
      <c r="Q3031" s="114"/>
      <c r="R3031" s="114"/>
      <c r="S3031" s="114"/>
      <c r="T3031" s="114"/>
      <c r="U3031" s="114"/>
      <c r="V3031" s="114"/>
      <c r="W3031" s="115"/>
      <c r="X3031" s="115"/>
      <c r="Y3031" s="115"/>
      <c r="Z3031" s="115"/>
      <c r="AA3031" s="112" t="s">
        <v>1166</v>
      </c>
      <c r="AB3031" s="113"/>
      <c r="AC3031" s="112"/>
      <c r="AD3031" s="112"/>
      <c r="AE3031" s="112"/>
      <c r="AF3031" s="112"/>
      <c r="AG3031" s="112"/>
      <c r="AH3031" s="112"/>
      <c r="AI3031" s="112"/>
      <c r="AJ3031" s="112"/>
      <c r="AK3031" s="112"/>
      <c r="AL3031" s="112"/>
      <c r="AM3031" s="112"/>
      <c r="AN3031" s="112"/>
      <c r="AQ3031" t="str">
        <f>AQ3028</f>
        <v/>
      </c>
    </row>
    <row r="3032" spans="1:43" ht="14.25" customHeight="1" x14ac:dyDescent="0.25">
      <c r="A3032" s="99" t="s">
        <v>1167</v>
      </c>
      <c r="B3032" s="114"/>
      <c r="C3032" s="114"/>
      <c r="D3032" s="114"/>
      <c r="E3032" s="114"/>
      <c r="F3032" s="114"/>
      <c r="G3032" s="114"/>
      <c r="H3032" s="114"/>
      <c r="I3032" s="114"/>
      <c r="J3032" s="114"/>
      <c r="K3032" s="114"/>
      <c r="L3032" s="114"/>
      <c r="M3032" s="114"/>
      <c r="N3032" s="114"/>
      <c r="O3032" s="114"/>
      <c r="P3032" s="114"/>
      <c r="Q3032" s="114"/>
      <c r="R3032" s="114"/>
      <c r="S3032" s="114"/>
      <c r="T3032" s="114"/>
      <c r="U3032" s="114"/>
      <c r="V3032" s="114"/>
      <c r="W3032" s="115"/>
      <c r="X3032" s="116"/>
      <c r="Y3032" s="117"/>
      <c r="Z3032" s="115"/>
      <c r="AA3032" s="112" t="s">
        <v>1168</v>
      </c>
      <c r="AB3032" s="113">
        <f>'Demand Input VP'!B1519</f>
        <v>0</v>
      </c>
      <c r="AC3032" s="112">
        <f>'Demand Input VP'!C1519</f>
        <v>0</v>
      </c>
      <c r="AD3032" s="112">
        <f>'Demand Input VP'!D1519</f>
        <v>0</v>
      </c>
      <c r="AE3032" s="112">
        <f>'Demand Input VP'!E1519</f>
        <v>0</v>
      </c>
      <c r="AF3032" s="112">
        <f>'Demand Input VP'!F1519</f>
        <v>0</v>
      </c>
      <c r="AG3032" s="112">
        <f>'Demand Input VP'!G1519</f>
        <v>0</v>
      </c>
      <c r="AH3032" s="112">
        <f>'Demand Input VP'!H1519</f>
        <v>0</v>
      </c>
      <c r="AI3032" s="112">
        <f>'Demand Input VP'!I1519</f>
        <v>0</v>
      </c>
      <c r="AJ3032" s="112">
        <f>'Demand Input VP'!J1519</f>
        <v>0</v>
      </c>
      <c r="AK3032" s="112">
        <f>'Demand Input VP'!K1519</f>
        <v>0</v>
      </c>
      <c r="AL3032" s="112">
        <f>'Demand Input VP'!L1519</f>
        <v>0</v>
      </c>
      <c r="AM3032" s="112">
        <f>'Demand Input VP'!M1519</f>
        <v>0</v>
      </c>
      <c r="AN3032" s="112">
        <f>'Demand Input VP'!N1519</f>
        <v>0</v>
      </c>
      <c r="AQ3032" t="str">
        <f>AQ3028</f>
        <v/>
      </c>
    </row>
    <row r="3033" spans="1:43" ht="14.25" customHeight="1" x14ac:dyDescent="0.25">
      <c r="A3033" s="99" t="s">
        <v>1169</v>
      </c>
      <c r="B3033" s="118"/>
      <c r="C3033" s="118"/>
      <c r="D3033" s="118"/>
      <c r="E3033" s="118"/>
      <c r="F3033" s="118"/>
      <c r="G3033" s="118"/>
      <c r="H3033" s="118"/>
      <c r="I3033" s="118"/>
      <c r="J3033" s="118"/>
      <c r="K3033" s="118"/>
      <c r="L3033" s="118"/>
      <c r="M3033" s="118"/>
      <c r="N3033" s="118"/>
      <c r="O3033" s="118"/>
      <c r="P3033" s="118"/>
      <c r="Q3033" s="118"/>
      <c r="R3033" s="118"/>
      <c r="S3033" s="118"/>
      <c r="T3033" s="118"/>
      <c r="U3033" s="118"/>
      <c r="V3033" s="118"/>
      <c r="W3033" s="115"/>
      <c r="X3033" s="116"/>
      <c r="Y3033" s="117"/>
      <c r="Z3033" s="119"/>
      <c r="AA3033" s="120" t="s">
        <v>1170</v>
      </c>
      <c r="AB3033" s="121">
        <f>'Demand Input VP'!B1518</f>
        <v>0</v>
      </c>
      <c r="AC3033" s="120">
        <f>'Demand Input VP'!C1518</f>
        <v>0</v>
      </c>
      <c r="AD3033" s="120">
        <f>'Demand Input VP'!D1518</f>
        <v>0</v>
      </c>
      <c r="AE3033" s="120">
        <f>'Demand Input VP'!E1518</f>
        <v>0</v>
      </c>
      <c r="AF3033" s="120">
        <f>'Demand Input VP'!F1518</f>
        <v>0</v>
      </c>
      <c r="AG3033" s="120">
        <f>'Demand Input VP'!G1518</f>
        <v>0</v>
      </c>
      <c r="AH3033" s="120">
        <f>'Demand Input VP'!H1518</f>
        <v>0</v>
      </c>
      <c r="AI3033" s="120">
        <f>'Demand Input VP'!I1518</f>
        <v>0</v>
      </c>
      <c r="AJ3033" s="120">
        <f>'Demand Input VP'!J1518</f>
        <v>0</v>
      </c>
      <c r="AK3033" s="120">
        <f>'Demand Input VP'!K1518</f>
        <v>0</v>
      </c>
      <c r="AL3033" s="120">
        <f>'Demand Input VP'!L1518</f>
        <v>0</v>
      </c>
      <c r="AM3033" s="120">
        <f>'Demand Input VP'!M1518</f>
        <v>0</v>
      </c>
      <c r="AN3033" s="120">
        <f>'Demand Input VP'!N1518</f>
        <v>0</v>
      </c>
      <c r="AQ3033" t="str">
        <f>AQ3028</f>
        <v/>
      </c>
    </row>
    <row r="3034" spans="1:43" ht="14.25" customHeight="1" x14ac:dyDescent="0.25">
      <c r="A3034" s="1"/>
      <c r="B3034" s="122"/>
      <c r="C3034" s="122"/>
      <c r="D3034" s="122"/>
      <c r="E3034" s="122"/>
      <c r="F3034" s="122"/>
      <c r="G3034" s="122"/>
      <c r="H3034" s="122"/>
      <c r="I3034" s="122"/>
      <c r="J3034" s="122"/>
      <c r="K3034" s="122"/>
      <c r="L3034" s="122"/>
      <c r="M3034" s="122"/>
      <c r="N3034" s="122"/>
      <c r="O3034" s="122"/>
      <c r="P3034" s="122"/>
      <c r="Q3034" s="122"/>
      <c r="R3034" s="122"/>
      <c r="S3034" s="122"/>
      <c r="T3034" s="122"/>
      <c r="U3034" s="122"/>
      <c r="V3034" s="122"/>
      <c r="W3034" s="123"/>
      <c r="X3034" s="116"/>
      <c r="Y3034" s="117"/>
      <c r="Z3034" s="123"/>
      <c r="AA3034" s="112" t="s">
        <v>1171</v>
      </c>
      <c r="AB3034" s="113">
        <f>'Demand Input MP'!B1519</f>
        <v>0</v>
      </c>
      <c r="AC3034" s="112">
        <f>'Demand Input MP'!C1519</f>
        <v>0</v>
      </c>
      <c r="AD3034" s="112">
        <f>'Demand Input MP'!D1519</f>
        <v>0</v>
      </c>
      <c r="AE3034" s="112">
        <f>'Demand Input MP'!E1519</f>
        <v>0</v>
      </c>
      <c r="AF3034" s="112">
        <f>'Demand Input MP'!F1519</f>
        <v>0</v>
      </c>
      <c r="AG3034" s="112">
        <f>'Demand Input MP'!G1519</f>
        <v>0</v>
      </c>
      <c r="AH3034" s="112">
        <f>'Demand Input MP'!H1519</f>
        <v>0</v>
      </c>
      <c r="AI3034" s="112">
        <f>'Demand Input MP'!I1519</f>
        <v>0</v>
      </c>
      <c r="AJ3034" s="112">
        <f>'Demand Input MP'!J1519</f>
        <v>0</v>
      </c>
      <c r="AK3034" s="112">
        <f>'Demand Input MP'!K1519</f>
        <v>0</v>
      </c>
      <c r="AL3034" s="112">
        <f>'Demand Input MP'!L1519</f>
        <v>0</v>
      </c>
      <c r="AM3034" s="112">
        <f>'Demand Input MP'!M1519</f>
        <v>0</v>
      </c>
      <c r="AN3034" s="112">
        <f>'Demand Input MP'!N1519</f>
        <v>0</v>
      </c>
      <c r="AQ3034" t="str">
        <f>AQ3028</f>
        <v/>
      </c>
    </row>
    <row r="3035" spans="1:43" ht="14.25" customHeight="1" x14ac:dyDescent="0.25">
      <c r="A3035" s="1"/>
      <c r="B3035" s="122"/>
      <c r="C3035" s="122"/>
      <c r="D3035" s="122"/>
      <c r="E3035" s="122"/>
      <c r="F3035" s="122"/>
      <c r="G3035" s="122"/>
      <c r="H3035" s="122"/>
      <c r="I3035" s="122"/>
      <c r="J3035" s="122"/>
      <c r="K3035" s="122"/>
      <c r="L3035" s="122"/>
      <c r="M3035" s="122"/>
      <c r="N3035" s="122"/>
      <c r="O3035" s="122"/>
      <c r="P3035" s="122"/>
      <c r="Q3035" s="122"/>
      <c r="R3035" s="122"/>
      <c r="S3035" s="122"/>
      <c r="T3035" s="122"/>
      <c r="U3035" s="122"/>
      <c r="V3035" s="124" t="s">
        <v>91</v>
      </c>
      <c r="W3035" s="125">
        <f>IFERROR(IF(SUM('Run Rate History'!E306:AD306)&gt;0,(SUMPRODUCT((B3030:AA3030&gt;=PERCENTILE(B3030:AA3030,0.1))*(B3030:AA3030&lt;=PERCENTILE(B3030:AA3030,0.9))*B3030:AA3030)+SUMPRODUCT(('Run Rate History'!E306:AD306&gt;=PERCENTILE(B3030:AA3030,0.1))*('Run Rate History'!E306:AD306&lt;=PERCENTILE(B3030:AA3030,0.9))*'Run Rate History'!E306:AD306))/(SUMPRODUCT((B3030:AA3030&gt;=PERCENTILE(B3030:AA3030,0.1))*(B3030:AA3030&lt;=PERCENTILE(B3030:AA3030,0.9))*1)+SUMPRODUCT(('Run Rate History'!E306:AD306&gt;=PERCENTILE(B3030:AA3030,0.1))*('Run Rate History'!E306:AD306&lt;=PERCENTILE(B3030:AA3030,0.9))*1)),TRIMMEAN(B3030:AA3030,0.15)),0)</f>
        <v>6.2702702702702702</v>
      </c>
      <c r="X3035" s="126" t="s">
        <v>1172</v>
      </c>
      <c r="Y3035" s="127">
        <f>SUM(B3030:AA3030)/26</f>
        <v>6.5384615384615383</v>
      </c>
      <c r="Z3035" s="128"/>
      <c r="AA3035" s="112" t="s">
        <v>1173</v>
      </c>
      <c r="AB3035" s="113">
        <f>'Demand Input MP'!B1518</f>
        <v>0</v>
      </c>
      <c r="AC3035" s="112">
        <f>'Demand Input MP'!C1518</f>
        <v>0</v>
      </c>
      <c r="AD3035" s="112">
        <f>'Demand Input MP'!D1518</f>
        <v>0</v>
      </c>
      <c r="AE3035" s="112">
        <f>'Demand Input MP'!E1518</f>
        <v>0</v>
      </c>
      <c r="AF3035" s="112">
        <f>'Demand Input MP'!F1518</f>
        <v>0</v>
      </c>
      <c r="AG3035" s="112">
        <f>'Demand Input MP'!G1518</f>
        <v>0</v>
      </c>
      <c r="AH3035" s="112">
        <f>'Demand Input MP'!H1518</f>
        <v>0</v>
      </c>
      <c r="AI3035" s="112">
        <f>'Demand Input MP'!I1518</f>
        <v>0</v>
      </c>
      <c r="AJ3035" s="112">
        <f>'Demand Input MP'!J1518</f>
        <v>0</v>
      </c>
      <c r="AK3035" s="112">
        <f>'Demand Input MP'!K1518</f>
        <v>0</v>
      </c>
      <c r="AL3035" s="112">
        <f>'Demand Input MP'!L1518</f>
        <v>0</v>
      </c>
      <c r="AM3035" s="112">
        <f>'Demand Input MP'!M1518</f>
        <v>0</v>
      </c>
      <c r="AN3035" s="112">
        <f>'Demand Input MP'!N1518</f>
        <v>0</v>
      </c>
      <c r="AQ3035" t="str">
        <f>AQ3028</f>
        <v/>
      </c>
    </row>
    <row r="3036" spans="1:43" ht="14.25" customHeight="1" x14ac:dyDescent="0.25">
      <c r="A3036" s="1"/>
      <c r="B3036" s="122"/>
      <c r="C3036" s="122"/>
      <c r="D3036" s="122"/>
      <c r="E3036" s="122"/>
      <c r="F3036" s="122"/>
      <c r="G3036" s="122"/>
      <c r="H3036" s="122"/>
      <c r="I3036" s="122"/>
      <c r="J3036" s="122"/>
      <c r="K3036" s="122"/>
      <c r="L3036" s="122"/>
      <c r="M3036" s="122"/>
      <c r="N3036" s="122"/>
      <c r="O3036" s="122"/>
      <c r="P3036" s="122"/>
      <c r="Q3036" s="122"/>
      <c r="R3036" s="122"/>
      <c r="S3036" s="122"/>
      <c r="T3036" s="122"/>
      <c r="U3036" s="122"/>
      <c r="V3036" s="124" t="s">
        <v>94</v>
      </c>
      <c r="W3036" s="125">
        <f>IFERROR((1*MIN(MAX(X3030,0.5*IF(SUM('Run Rate History'!E306:AD306)&gt;0,(MEDIAN(IF(B3030:AA3030&gt;0,B3030:AA3030))+MEDIAN(IF('Run Rate History'!E306:AD306&gt;0,'Run Rate History'!E306:AD306)))/2,MEDIAN(IF(B3030:AA3030&gt;0,B3030:AA3030)))),2*IF(SUM('Run Rate History'!E306:AD306)&gt;0,(MEDIAN(IF(B3030:AA3030&gt;0,B3030:AA3030))+MEDIAN(IF('Run Rate History'!E306:AD306&gt;0,'Run Rate History'!E306:AD306)))/2,MEDIAN(IF(B3030:AA3030&gt;0,B3030:AA3030))))+2*MIN(MAX(Y3030,0.5*IF(SUM('Run Rate History'!E306:AD306)&gt;0,(MEDIAN(IF(B3030:AA3030&gt;0,B3030:AA3030))+MEDIAN(IF('Run Rate History'!E306:AD306&gt;0,'Run Rate History'!E306:AD306)))/2,MEDIAN(IF(B3030:AA3030&gt;0,B3030:AA3030)))),2*IF(SUM('Run Rate History'!E306:AD306)&gt;0,(MEDIAN(IF(B3030:AA3030&gt;0,B3030:AA3030))+MEDIAN(IF('Run Rate History'!E306:AD306&gt;0,'Run Rate History'!E306:AD306)))/2,MEDIAN(IF(B3030:AA3030&gt;0,B3030:AA3030))))+3*MIN(MAX(Z3030,0.5*IF(SUM('Run Rate History'!E306:AD306)&gt;0,(MEDIAN(IF(B3030:AA3030&gt;0,B3030:AA3030))+MEDIAN(IF('Run Rate History'!E306:AD306&gt;0,'Run Rate History'!E306:AD306)))/2,MEDIAN(IF(B3030:AA3030&gt;0,B3030:AA3030)))),2*IF(SUM('Run Rate History'!E306:AD306)&gt;0,(MEDIAN(IF(B3030:AA3030&gt;0,B3030:AA3030))+MEDIAN(IF('Run Rate History'!E306:AD306&gt;0,'Run Rate History'!E306:AD306)))/2,MEDIAN(IF(B3030:AA3030&gt;0,B3030:AA3030))))+4*MIN(MAX(AA3030,0.5*IF(SUM('Run Rate History'!E306:AD306)&gt;0,(MEDIAN(IF(B3030:AA3030&gt;0,B3030:AA3030))+MEDIAN(IF('Run Rate History'!E306:AD306&gt;0,'Run Rate History'!E306:AD306)))/2,MEDIAN(IF(B3030:AA3030&gt;0,B3030:AA3030)))),2*IF(SUM('Run Rate History'!E306:AD306)&gt;0,(MEDIAN(IF(B3030:AA3030&gt;0,B3030:AA3030))+MEDIAN(IF('Run Rate History'!E306:AD306&gt;0,'Run Rate History'!E306:AD306)))/2,MEDIAN(IF(B3030:AA3030&gt;0,B3030:AA3030)))))/10,0)</f>
        <v>4.55</v>
      </c>
      <c r="X3036" s="129" t="s">
        <v>1174</v>
      </c>
      <c r="Y3036" s="130">
        <f>IFERROR(VLOOKUP(A3028,'Stanje zaliha'!A:E,5,FALSE()),0)</f>
        <v>118</v>
      </c>
      <c r="Z3036" s="131"/>
      <c r="AA3036" s="113" t="s">
        <v>1175</v>
      </c>
      <c r="AB3036" s="118">
        <f t="shared" ref="AB3036:AN3036" si="604">SUM(AB3032:AB3035)</f>
        <v>0</v>
      </c>
      <c r="AC3036" s="118">
        <f t="shared" si="604"/>
        <v>0</v>
      </c>
      <c r="AD3036" s="118">
        <f t="shared" si="604"/>
        <v>0</v>
      </c>
      <c r="AE3036" s="118">
        <f t="shared" si="604"/>
        <v>0</v>
      </c>
      <c r="AF3036" s="118">
        <f t="shared" si="604"/>
        <v>0</v>
      </c>
      <c r="AG3036" s="118">
        <f t="shared" si="604"/>
        <v>0</v>
      </c>
      <c r="AH3036" s="118">
        <f t="shared" si="604"/>
        <v>0</v>
      </c>
      <c r="AI3036" s="118">
        <f t="shared" si="604"/>
        <v>0</v>
      </c>
      <c r="AJ3036" s="118">
        <f t="shared" si="604"/>
        <v>0</v>
      </c>
      <c r="AK3036" s="118">
        <f t="shared" si="604"/>
        <v>0</v>
      </c>
      <c r="AL3036" s="118">
        <f t="shared" si="604"/>
        <v>0</v>
      </c>
      <c r="AM3036" s="118">
        <f t="shared" si="604"/>
        <v>0</v>
      </c>
      <c r="AN3036" s="118">
        <f t="shared" si="604"/>
        <v>0</v>
      </c>
      <c r="AQ3036" t="str">
        <f>AQ3028</f>
        <v/>
      </c>
    </row>
    <row r="3037" spans="1:43" ht="14.25" customHeight="1" x14ac:dyDescent="0.25">
      <c r="A3037" s="1"/>
      <c r="B3037" s="122"/>
      <c r="C3037" s="122"/>
      <c r="D3037" s="122"/>
      <c r="E3037" s="122"/>
      <c r="F3037" s="122"/>
      <c r="G3037" s="122"/>
      <c r="H3037" s="122"/>
      <c r="I3037" s="122"/>
      <c r="J3037" s="122"/>
      <c r="K3037" s="122"/>
      <c r="L3037" s="122"/>
      <c r="M3037" s="122"/>
      <c r="N3037" s="122"/>
      <c r="O3037" s="122"/>
      <c r="P3037" s="122"/>
      <c r="Q3037" s="122"/>
      <c r="R3037" s="122"/>
      <c r="S3037" s="122"/>
      <c r="T3037" s="122"/>
      <c r="U3037" s="122"/>
      <c r="V3037" s="124" t="s">
        <v>95</v>
      </c>
      <c r="W3037" s="125">
        <f>IFERROR(0.6*W3036+0.4*W3035,0)</f>
        <v>5.2381081081081078</v>
      </c>
      <c r="X3037" s="132" t="s">
        <v>1176</v>
      </c>
      <c r="Y3037" s="133">
        <f>IFERROR(SUMIF('Popis poslanih narudžbi'!A:A,A3028,'Popis poslanih narudžbi'!C:C),0)</f>
        <v>0</v>
      </c>
      <c r="Z3037" s="131"/>
      <c r="AA3037" s="134" t="s">
        <v>1177</v>
      </c>
      <c r="AB3037" s="118">
        <f t="shared" ref="AB3037:AN3037" si="605">AB3030+AB3036</f>
        <v>4</v>
      </c>
      <c r="AC3037" s="118">
        <f t="shared" si="605"/>
        <v>4</v>
      </c>
      <c r="AD3037" s="118">
        <f t="shared" si="605"/>
        <v>4</v>
      </c>
      <c r="AE3037" s="118">
        <f t="shared" si="605"/>
        <v>4</v>
      </c>
      <c r="AF3037" s="118">
        <f t="shared" si="605"/>
        <v>5</v>
      </c>
      <c r="AG3037" s="118">
        <f t="shared" si="605"/>
        <v>5</v>
      </c>
      <c r="AH3037" s="118">
        <f t="shared" si="605"/>
        <v>5</v>
      </c>
      <c r="AI3037" s="118">
        <f t="shared" si="605"/>
        <v>5</v>
      </c>
      <c r="AJ3037" s="118">
        <f t="shared" si="605"/>
        <v>5</v>
      </c>
      <c r="AK3037" s="118">
        <f t="shared" si="605"/>
        <v>5</v>
      </c>
      <c r="AL3037" s="118">
        <f t="shared" si="605"/>
        <v>5</v>
      </c>
      <c r="AM3037" s="118">
        <f t="shared" si="605"/>
        <v>5</v>
      </c>
      <c r="AN3037" s="118">
        <f t="shared" si="605"/>
        <v>5</v>
      </c>
      <c r="AQ3037" t="str">
        <f>AQ3028</f>
        <v/>
      </c>
    </row>
    <row r="3038" spans="1:43" ht="14.25" customHeight="1" x14ac:dyDescent="0.25">
      <c r="A3038" s="107" t="str">
        <f>'Run Rate'!A307</f>
        <v>SHM00037</v>
      </c>
      <c r="B3038" s="135" t="str">
        <f>'Run Rate'!B307</f>
        <v>Shieldmixer Hero Pro Dark Side</v>
      </c>
      <c r="C3038" s="135" t="str">
        <f>'Run Rate'!C307</f>
        <v>DRINKWARE I HOME</v>
      </c>
      <c r="D3038" s="135" t="str">
        <f>'Run Rate'!D307</f>
        <v>03 BRONZE</v>
      </c>
      <c r="E3038" s="122"/>
      <c r="F3038" s="122"/>
      <c r="G3038" s="122"/>
      <c r="H3038" s="122"/>
      <c r="I3038" s="122"/>
      <c r="J3038" s="122"/>
      <c r="K3038" s="122"/>
      <c r="L3038" s="122"/>
      <c r="M3038" s="122"/>
      <c r="N3038" s="122"/>
      <c r="O3038" s="122"/>
      <c r="P3038" s="122"/>
      <c r="Q3038" s="122"/>
      <c r="R3038" s="122"/>
      <c r="S3038" s="122"/>
      <c r="T3038" s="122"/>
      <c r="U3038" s="122"/>
      <c r="V3038" s="122"/>
      <c r="W3038" s="122"/>
      <c r="X3038" s="122"/>
      <c r="Y3038" s="122"/>
      <c r="Z3038" s="122"/>
      <c r="AA3038" s="122"/>
      <c r="AB3038" s="122"/>
      <c r="AC3038" s="122"/>
      <c r="AD3038" s="122"/>
      <c r="AE3038" s="122"/>
      <c r="AF3038" s="122"/>
      <c r="AG3038" s="122"/>
      <c r="AH3038" s="122"/>
      <c r="AI3038" s="122"/>
      <c r="AJ3038" s="122"/>
      <c r="AK3038" s="122"/>
      <c r="AL3038" s="122"/>
      <c r="AM3038" s="122"/>
      <c r="AN3038" s="122"/>
      <c r="AQ3038" t="str">
        <f>IF(AND(OR($B$1="ALL",$B$1=C3038),OR($E$1="ALL",$E$1=D3038),OR($B$2="ALL",$B$2=A3038),OR($E$2="ALL",IFERROR(SEARCH($E$2,B3038),0)&gt;0)),"MATCH","")</f>
        <v/>
      </c>
    </row>
    <row r="3039" spans="1:43" ht="14.25" customHeight="1" x14ac:dyDescent="0.25">
      <c r="A3039" s="108" t="s">
        <v>1137</v>
      </c>
      <c r="B3039" s="136" t="s">
        <v>1138</v>
      </c>
      <c r="C3039" s="136" t="s">
        <v>1139</v>
      </c>
      <c r="D3039" s="136" t="s">
        <v>1140</v>
      </c>
      <c r="E3039" s="136" t="s">
        <v>1141</v>
      </c>
      <c r="F3039" s="136" t="s">
        <v>1142</v>
      </c>
      <c r="G3039" s="136" t="s">
        <v>1143</v>
      </c>
      <c r="H3039" s="136" t="s">
        <v>1144</v>
      </c>
      <c r="I3039" s="136" t="s">
        <v>1145</v>
      </c>
      <c r="J3039" s="136" t="s">
        <v>1146</v>
      </c>
      <c r="K3039" s="136" t="s">
        <v>1147</v>
      </c>
      <c r="L3039" s="136" t="s">
        <v>1148</v>
      </c>
      <c r="M3039" s="136" t="s">
        <v>1149</v>
      </c>
      <c r="N3039" s="136" t="s">
        <v>1150</v>
      </c>
      <c r="O3039" s="136" t="s">
        <v>1151</v>
      </c>
      <c r="P3039" s="136" t="s">
        <v>1152</v>
      </c>
      <c r="Q3039" s="136" t="s">
        <v>1153</v>
      </c>
      <c r="R3039" s="136" t="s">
        <v>1154</v>
      </c>
      <c r="S3039" s="136" t="s">
        <v>1155</v>
      </c>
      <c r="T3039" s="136" t="s">
        <v>1156</v>
      </c>
      <c r="U3039" s="136" t="s">
        <v>1157</v>
      </c>
      <c r="V3039" s="136" t="s">
        <v>1158</v>
      </c>
      <c r="W3039" s="136" t="s">
        <v>1159</v>
      </c>
      <c r="X3039" s="136" t="s">
        <v>1160</v>
      </c>
      <c r="Y3039" s="136" t="s">
        <v>1161</v>
      </c>
      <c r="Z3039" s="136" t="s">
        <v>1162</v>
      </c>
      <c r="AA3039" s="136" t="s">
        <v>1163</v>
      </c>
      <c r="AB3039" s="137" t="s">
        <v>156</v>
      </c>
      <c r="AC3039" s="137" t="s">
        <v>157</v>
      </c>
      <c r="AD3039" s="137" t="s">
        <v>158</v>
      </c>
      <c r="AE3039" s="137" t="s">
        <v>139</v>
      </c>
      <c r="AF3039" s="138" t="s">
        <v>140</v>
      </c>
      <c r="AG3039" s="138" t="s">
        <v>141</v>
      </c>
      <c r="AH3039" s="138" t="s">
        <v>142</v>
      </c>
      <c r="AI3039" s="138" t="s">
        <v>143</v>
      </c>
      <c r="AJ3039" s="139" t="s">
        <v>144</v>
      </c>
      <c r="AK3039" s="139" t="s">
        <v>145</v>
      </c>
      <c r="AL3039" s="139" t="s">
        <v>146</v>
      </c>
      <c r="AM3039" s="140" t="s">
        <v>147</v>
      </c>
      <c r="AN3039" s="140" t="s">
        <v>148</v>
      </c>
      <c r="AQ3039" t="str">
        <f>AQ3038</f>
        <v/>
      </c>
    </row>
    <row r="3040" spans="1:43" ht="14.25" customHeight="1" x14ac:dyDescent="0.25">
      <c r="A3040" s="99" t="s">
        <v>1164</v>
      </c>
      <c r="B3040" s="112">
        <f>'Run Rate'!E307</f>
        <v>7</v>
      </c>
      <c r="C3040" s="112">
        <f>'Run Rate'!F307</f>
        <v>6</v>
      </c>
      <c r="D3040" s="112">
        <f>'Run Rate'!G307</f>
        <v>7</v>
      </c>
      <c r="E3040" s="112">
        <f>'Run Rate'!H307</f>
        <v>7</v>
      </c>
      <c r="F3040" s="112">
        <f>'Run Rate'!I307</f>
        <v>1</v>
      </c>
      <c r="G3040" s="112">
        <f>'Run Rate'!J307</f>
        <v>7</v>
      </c>
      <c r="H3040" s="112">
        <f>'Run Rate'!K307</f>
        <v>3</v>
      </c>
      <c r="I3040" s="112">
        <f>'Run Rate'!L307</f>
        <v>275</v>
      </c>
      <c r="J3040" s="112">
        <f>'Run Rate'!M307</f>
        <v>169</v>
      </c>
      <c r="K3040" s="112">
        <f>'Run Rate'!N307</f>
        <v>10</v>
      </c>
      <c r="L3040" s="112">
        <f>'Run Rate'!O307</f>
        <v>13</v>
      </c>
      <c r="M3040" s="112">
        <f>'Run Rate'!P307</f>
        <v>8</v>
      </c>
      <c r="N3040" s="112">
        <f>'Run Rate'!Q307</f>
        <v>21</v>
      </c>
      <c r="O3040" s="112">
        <f>'Run Rate'!R307</f>
        <v>5</v>
      </c>
      <c r="P3040" s="112">
        <f>'Run Rate'!S307</f>
        <v>2</v>
      </c>
      <c r="Q3040" s="112">
        <f>'Run Rate'!T307</f>
        <v>5</v>
      </c>
      <c r="R3040" s="112">
        <f>'Run Rate'!U307</f>
        <v>7</v>
      </c>
      <c r="S3040" s="112">
        <f>'Run Rate'!V307</f>
        <v>3</v>
      </c>
      <c r="T3040" s="112">
        <f>'Run Rate'!W307</f>
        <v>8</v>
      </c>
      <c r="U3040" s="112">
        <f>'Run Rate'!X307</f>
        <v>5</v>
      </c>
      <c r="V3040" s="112">
        <f>'Run Rate'!Y307</f>
        <v>4</v>
      </c>
      <c r="W3040" s="112">
        <f>'Run Rate'!Z307</f>
        <v>7</v>
      </c>
      <c r="X3040" s="112">
        <f>'Run Rate'!AA307</f>
        <v>5</v>
      </c>
      <c r="Y3040" s="112">
        <f>'Run Rate'!AB307</f>
        <v>7</v>
      </c>
      <c r="Z3040" s="112">
        <f>'Run Rate'!AC307</f>
        <v>5</v>
      </c>
      <c r="AA3040" s="112">
        <f>'Run Rate'!AD307</f>
        <v>7</v>
      </c>
      <c r="AB3040" s="113">
        <v>6</v>
      </c>
      <c r="AC3040" s="112">
        <v>6</v>
      </c>
      <c r="AD3040" s="112">
        <v>6</v>
      </c>
      <c r="AE3040" s="112">
        <v>6</v>
      </c>
      <c r="AF3040" s="112">
        <v>6</v>
      </c>
      <c r="AG3040" s="112">
        <v>6</v>
      </c>
      <c r="AH3040" s="112">
        <v>6</v>
      </c>
      <c r="AI3040" s="112">
        <v>6</v>
      </c>
      <c r="AJ3040" s="112">
        <v>6</v>
      </c>
      <c r="AK3040" s="112">
        <v>6</v>
      </c>
      <c r="AL3040" s="112">
        <v>6</v>
      </c>
      <c r="AM3040" s="112">
        <v>6</v>
      </c>
      <c r="AN3040" s="112">
        <v>6</v>
      </c>
      <c r="AQ3040" t="str">
        <f>AQ3038</f>
        <v/>
      </c>
    </row>
    <row r="3041" spans="1:43" ht="14.25" customHeight="1" x14ac:dyDescent="0.25">
      <c r="A3041" s="99" t="s">
        <v>1165</v>
      </c>
      <c r="B3041" s="114"/>
      <c r="C3041" s="114"/>
      <c r="D3041" s="114"/>
      <c r="E3041" s="114"/>
      <c r="F3041" s="114"/>
      <c r="G3041" s="114"/>
      <c r="H3041" s="114"/>
      <c r="I3041" s="114"/>
      <c r="J3041" s="114"/>
      <c r="K3041" s="114"/>
      <c r="L3041" s="114"/>
      <c r="M3041" s="114"/>
      <c r="N3041" s="114"/>
      <c r="O3041" s="114"/>
      <c r="P3041" s="114"/>
      <c r="Q3041" s="114"/>
      <c r="R3041" s="114"/>
      <c r="S3041" s="114"/>
      <c r="T3041" s="114"/>
      <c r="U3041" s="114"/>
      <c r="V3041" s="114"/>
      <c r="W3041" s="115"/>
      <c r="X3041" s="115"/>
      <c r="Y3041" s="115"/>
      <c r="Z3041" s="115"/>
      <c r="AA3041" s="112" t="s">
        <v>1166</v>
      </c>
      <c r="AB3041" s="113"/>
      <c r="AC3041" s="112"/>
      <c r="AD3041" s="112"/>
      <c r="AE3041" s="112"/>
      <c r="AF3041" s="112"/>
      <c r="AG3041" s="112"/>
      <c r="AH3041" s="112"/>
      <c r="AI3041" s="112"/>
      <c r="AJ3041" s="112"/>
      <c r="AK3041" s="112"/>
      <c r="AL3041" s="112"/>
      <c r="AM3041" s="112"/>
      <c r="AN3041" s="112"/>
      <c r="AQ3041" t="str">
        <f>AQ3038</f>
        <v/>
      </c>
    </row>
    <row r="3042" spans="1:43" ht="14.25" customHeight="1" x14ac:dyDescent="0.25">
      <c r="A3042" s="99" t="s">
        <v>1167</v>
      </c>
      <c r="B3042" s="114"/>
      <c r="C3042" s="114"/>
      <c r="D3042" s="114"/>
      <c r="E3042" s="114"/>
      <c r="F3042" s="114"/>
      <c r="G3042" s="114"/>
      <c r="H3042" s="114"/>
      <c r="I3042" s="114"/>
      <c r="J3042" s="114"/>
      <c r="K3042" s="114"/>
      <c r="L3042" s="114"/>
      <c r="M3042" s="114"/>
      <c r="N3042" s="114"/>
      <c r="O3042" s="114"/>
      <c r="P3042" s="114"/>
      <c r="Q3042" s="114"/>
      <c r="R3042" s="114"/>
      <c r="S3042" s="114"/>
      <c r="T3042" s="114"/>
      <c r="U3042" s="114"/>
      <c r="V3042" s="114"/>
      <c r="W3042" s="115"/>
      <c r="X3042" s="116"/>
      <c r="Y3042" s="117"/>
      <c r="Z3042" s="115"/>
      <c r="AA3042" s="112" t="s">
        <v>1168</v>
      </c>
      <c r="AB3042" s="113">
        <f>'Demand Input VP'!B1524</f>
        <v>0</v>
      </c>
      <c r="AC3042" s="112">
        <f>'Demand Input VP'!C1524</f>
        <v>0</v>
      </c>
      <c r="AD3042" s="112">
        <f>'Demand Input VP'!D1524</f>
        <v>0</v>
      </c>
      <c r="AE3042" s="112">
        <f>'Demand Input VP'!E1524</f>
        <v>0</v>
      </c>
      <c r="AF3042" s="112">
        <f>'Demand Input VP'!F1524</f>
        <v>0</v>
      </c>
      <c r="AG3042" s="112">
        <f>'Demand Input VP'!G1524</f>
        <v>0</v>
      </c>
      <c r="AH3042" s="112">
        <f>'Demand Input VP'!H1524</f>
        <v>0</v>
      </c>
      <c r="AI3042" s="112">
        <f>'Demand Input VP'!I1524</f>
        <v>0</v>
      </c>
      <c r="AJ3042" s="112">
        <f>'Demand Input VP'!J1524</f>
        <v>0</v>
      </c>
      <c r="AK3042" s="112">
        <f>'Demand Input VP'!K1524</f>
        <v>0</v>
      </c>
      <c r="AL3042" s="112">
        <f>'Demand Input VP'!L1524</f>
        <v>0</v>
      </c>
      <c r="AM3042" s="112">
        <f>'Demand Input VP'!M1524</f>
        <v>0</v>
      </c>
      <c r="AN3042" s="112">
        <f>'Demand Input VP'!N1524</f>
        <v>0</v>
      </c>
      <c r="AQ3042" t="str">
        <f>AQ3038</f>
        <v/>
      </c>
    </row>
    <row r="3043" spans="1:43" ht="14.25" customHeight="1" x14ac:dyDescent="0.25">
      <c r="A3043" s="99" t="s">
        <v>1169</v>
      </c>
      <c r="B3043" s="118"/>
      <c r="C3043" s="118"/>
      <c r="D3043" s="118"/>
      <c r="E3043" s="118"/>
      <c r="F3043" s="118"/>
      <c r="G3043" s="118"/>
      <c r="H3043" s="118"/>
      <c r="I3043" s="118"/>
      <c r="J3043" s="118"/>
      <c r="K3043" s="118"/>
      <c r="L3043" s="118"/>
      <c r="M3043" s="118"/>
      <c r="N3043" s="118"/>
      <c r="O3043" s="118"/>
      <c r="P3043" s="118"/>
      <c r="Q3043" s="118"/>
      <c r="R3043" s="118"/>
      <c r="S3043" s="118"/>
      <c r="T3043" s="118"/>
      <c r="U3043" s="118"/>
      <c r="V3043" s="118"/>
      <c r="W3043" s="115"/>
      <c r="X3043" s="116"/>
      <c r="Y3043" s="117"/>
      <c r="Z3043" s="119"/>
      <c r="AA3043" s="120" t="s">
        <v>1170</v>
      </c>
      <c r="AB3043" s="121">
        <f>'Demand Input VP'!B1523</f>
        <v>0</v>
      </c>
      <c r="AC3043" s="120">
        <f>'Demand Input VP'!C1523</f>
        <v>0</v>
      </c>
      <c r="AD3043" s="120">
        <f>'Demand Input VP'!D1523</f>
        <v>0</v>
      </c>
      <c r="AE3043" s="120">
        <f>'Demand Input VP'!E1523</f>
        <v>0</v>
      </c>
      <c r="AF3043" s="120">
        <f>'Demand Input VP'!F1523</f>
        <v>0</v>
      </c>
      <c r="AG3043" s="120">
        <f>'Demand Input VP'!G1523</f>
        <v>0</v>
      </c>
      <c r="AH3043" s="120">
        <f>'Demand Input VP'!H1523</f>
        <v>0</v>
      </c>
      <c r="AI3043" s="120">
        <f>'Demand Input VP'!I1523</f>
        <v>0</v>
      </c>
      <c r="AJ3043" s="120">
        <f>'Demand Input VP'!J1523</f>
        <v>0</v>
      </c>
      <c r="AK3043" s="120">
        <f>'Demand Input VP'!K1523</f>
        <v>0</v>
      </c>
      <c r="AL3043" s="120">
        <f>'Demand Input VP'!L1523</f>
        <v>0</v>
      </c>
      <c r="AM3043" s="120">
        <f>'Demand Input VP'!M1523</f>
        <v>0</v>
      </c>
      <c r="AN3043" s="120">
        <f>'Demand Input VP'!N1523</f>
        <v>0</v>
      </c>
      <c r="AQ3043" t="str">
        <f>AQ3038</f>
        <v/>
      </c>
    </row>
    <row r="3044" spans="1:43" ht="14.25" customHeight="1" x14ac:dyDescent="0.25">
      <c r="A3044" s="1"/>
      <c r="B3044" s="122"/>
      <c r="C3044" s="122"/>
      <c r="D3044" s="122"/>
      <c r="E3044" s="122"/>
      <c r="F3044" s="122"/>
      <c r="G3044" s="122"/>
      <c r="H3044" s="122"/>
      <c r="I3044" s="122"/>
      <c r="J3044" s="122"/>
      <c r="K3044" s="122"/>
      <c r="L3044" s="122"/>
      <c r="M3044" s="122"/>
      <c r="N3044" s="122"/>
      <c r="O3044" s="122"/>
      <c r="P3044" s="122"/>
      <c r="Q3044" s="122"/>
      <c r="R3044" s="122"/>
      <c r="S3044" s="122"/>
      <c r="T3044" s="122"/>
      <c r="U3044" s="122"/>
      <c r="V3044" s="122"/>
      <c r="W3044" s="123"/>
      <c r="X3044" s="116"/>
      <c r="Y3044" s="117"/>
      <c r="Z3044" s="123"/>
      <c r="AA3044" s="112" t="s">
        <v>1171</v>
      </c>
      <c r="AB3044" s="113">
        <f>'Demand Input MP'!B1524</f>
        <v>0</v>
      </c>
      <c r="AC3044" s="112">
        <f>'Demand Input MP'!C1524</f>
        <v>0</v>
      </c>
      <c r="AD3044" s="112">
        <f>'Demand Input MP'!D1524</f>
        <v>0</v>
      </c>
      <c r="AE3044" s="112">
        <f>'Demand Input MP'!E1524</f>
        <v>0</v>
      </c>
      <c r="AF3044" s="112">
        <f>'Demand Input MP'!F1524</f>
        <v>0</v>
      </c>
      <c r="AG3044" s="112">
        <f>'Demand Input MP'!G1524</f>
        <v>0</v>
      </c>
      <c r="AH3044" s="112">
        <f>'Demand Input MP'!H1524</f>
        <v>0</v>
      </c>
      <c r="AI3044" s="112">
        <f>'Demand Input MP'!I1524</f>
        <v>0</v>
      </c>
      <c r="AJ3044" s="112">
        <f>'Demand Input MP'!J1524</f>
        <v>0</v>
      </c>
      <c r="AK3044" s="112">
        <f>'Demand Input MP'!K1524</f>
        <v>0</v>
      </c>
      <c r="AL3044" s="112">
        <f>'Demand Input MP'!L1524</f>
        <v>0</v>
      </c>
      <c r="AM3044" s="112">
        <f>'Demand Input MP'!M1524</f>
        <v>0</v>
      </c>
      <c r="AN3044" s="112">
        <f>'Demand Input MP'!N1524</f>
        <v>0</v>
      </c>
      <c r="AQ3044" t="str">
        <f>AQ3038</f>
        <v/>
      </c>
    </row>
    <row r="3045" spans="1:43" ht="14.25" customHeight="1" x14ac:dyDescent="0.25">
      <c r="A3045" s="1"/>
      <c r="B3045" s="122"/>
      <c r="C3045" s="122"/>
      <c r="D3045" s="122"/>
      <c r="E3045" s="122"/>
      <c r="F3045" s="122"/>
      <c r="G3045" s="122"/>
      <c r="H3045" s="122"/>
      <c r="I3045" s="122"/>
      <c r="J3045" s="122"/>
      <c r="K3045" s="122"/>
      <c r="L3045" s="122"/>
      <c r="M3045" s="122"/>
      <c r="N3045" s="122"/>
      <c r="O3045" s="122"/>
      <c r="P3045" s="122"/>
      <c r="Q3045" s="122"/>
      <c r="R3045" s="122"/>
      <c r="S3045" s="122"/>
      <c r="T3045" s="122"/>
      <c r="U3045" s="122"/>
      <c r="V3045" s="124" t="s">
        <v>91</v>
      </c>
      <c r="W3045" s="125">
        <f>IFERROR(IF(SUM('Run Rate History'!E307:AD307)&gt;0,(SUMPRODUCT((B3040:AA3040&gt;=PERCENTILE(B3040:AA3040,0.1))*(B3040:AA3040&lt;=PERCENTILE(B3040:AA3040,0.9))*B3040:AA3040)+SUMPRODUCT(('Run Rate History'!E307:AD307&gt;=PERCENTILE(B3040:AA3040,0.1))*('Run Rate History'!E307:AD307&lt;=PERCENTILE(B3040:AA3040,0.9))*'Run Rate History'!E307:AD307))/(SUMPRODUCT((B3040:AA3040&gt;=PERCENTILE(B3040:AA3040,0.1))*(B3040:AA3040&lt;=PERCENTILE(B3040:AA3040,0.9))*1)+SUMPRODUCT(('Run Rate History'!E307:AD307&gt;=PERCENTILE(B3040:AA3040,0.1))*('Run Rate History'!E307:AD307&lt;=PERCENTILE(B3040:AA3040,0.9))*1)),TRIMMEAN(B3040:AA3040,0.15)),0)</f>
        <v>7.0750000000000002</v>
      </c>
      <c r="X3045" s="126" t="s">
        <v>1172</v>
      </c>
      <c r="Y3045" s="127">
        <f>SUM(B3040:AA3040)/26</f>
        <v>23.23076923076923</v>
      </c>
      <c r="Z3045" s="128"/>
      <c r="AA3045" s="112" t="s">
        <v>1173</v>
      </c>
      <c r="AB3045" s="113">
        <f>'Demand Input MP'!B1523</f>
        <v>0</v>
      </c>
      <c r="AC3045" s="112">
        <f>'Demand Input MP'!C1523</f>
        <v>0</v>
      </c>
      <c r="AD3045" s="112">
        <f>'Demand Input MP'!D1523</f>
        <v>0</v>
      </c>
      <c r="AE3045" s="112">
        <f>'Demand Input MP'!E1523</f>
        <v>0</v>
      </c>
      <c r="AF3045" s="112">
        <f>'Demand Input MP'!F1523</f>
        <v>0</v>
      </c>
      <c r="AG3045" s="112">
        <f>'Demand Input MP'!G1523</f>
        <v>0</v>
      </c>
      <c r="AH3045" s="112">
        <f>'Demand Input MP'!H1523</f>
        <v>0</v>
      </c>
      <c r="AI3045" s="112">
        <f>'Demand Input MP'!I1523</f>
        <v>0</v>
      </c>
      <c r="AJ3045" s="112">
        <f>'Demand Input MP'!J1523</f>
        <v>0</v>
      </c>
      <c r="AK3045" s="112">
        <f>'Demand Input MP'!K1523</f>
        <v>0</v>
      </c>
      <c r="AL3045" s="112">
        <f>'Demand Input MP'!L1523</f>
        <v>0</v>
      </c>
      <c r="AM3045" s="112">
        <f>'Demand Input MP'!M1523</f>
        <v>0</v>
      </c>
      <c r="AN3045" s="112">
        <f>'Demand Input MP'!N1523</f>
        <v>0</v>
      </c>
      <c r="AQ3045" t="str">
        <f>AQ3038</f>
        <v/>
      </c>
    </row>
    <row r="3046" spans="1:43" ht="14.25" customHeight="1" x14ac:dyDescent="0.25">
      <c r="A3046" s="1"/>
      <c r="B3046" s="122"/>
      <c r="C3046" s="122"/>
      <c r="D3046" s="122"/>
      <c r="E3046" s="122"/>
      <c r="F3046" s="122"/>
      <c r="G3046" s="122"/>
      <c r="H3046" s="122"/>
      <c r="I3046" s="122"/>
      <c r="J3046" s="122"/>
      <c r="K3046" s="122"/>
      <c r="L3046" s="122"/>
      <c r="M3046" s="122"/>
      <c r="N3046" s="122"/>
      <c r="O3046" s="122"/>
      <c r="P3046" s="122"/>
      <c r="Q3046" s="122"/>
      <c r="R3046" s="122"/>
      <c r="S3046" s="122"/>
      <c r="T3046" s="122"/>
      <c r="U3046" s="122"/>
      <c r="V3046" s="124" t="s">
        <v>94</v>
      </c>
      <c r="W3046" s="125">
        <f>IFERROR((1*MIN(MAX(X3040,0.5*IF(SUM('Run Rate History'!E307:AD307)&gt;0,(MEDIAN(IF(B3040:AA3040&gt;0,B3040:AA3040))+MEDIAN(IF('Run Rate History'!E307:AD307&gt;0,'Run Rate History'!E307:AD307)))/2,MEDIAN(IF(B3040:AA3040&gt;0,B3040:AA3040)))),2*IF(SUM('Run Rate History'!E307:AD307)&gt;0,(MEDIAN(IF(B3040:AA3040&gt;0,B3040:AA3040))+MEDIAN(IF('Run Rate History'!E307:AD307&gt;0,'Run Rate History'!E307:AD307)))/2,MEDIAN(IF(B3040:AA3040&gt;0,B3040:AA3040))))+2*MIN(MAX(Y3040,0.5*IF(SUM('Run Rate History'!E307:AD307)&gt;0,(MEDIAN(IF(B3040:AA3040&gt;0,B3040:AA3040))+MEDIAN(IF('Run Rate History'!E307:AD307&gt;0,'Run Rate History'!E307:AD307)))/2,MEDIAN(IF(B3040:AA3040&gt;0,B3040:AA3040)))),2*IF(SUM('Run Rate History'!E307:AD307)&gt;0,(MEDIAN(IF(B3040:AA3040&gt;0,B3040:AA3040))+MEDIAN(IF('Run Rate History'!E307:AD307&gt;0,'Run Rate History'!E307:AD307)))/2,MEDIAN(IF(B3040:AA3040&gt;0,B3040:AA3040))))+3*MIN(MAX(Z3040,0.5*IF(SUM('Run Rate History'!E307:AD307)&gt;0,(MEDIAN(IF(B3040:AA3040&gt;0,B3040:AA3040))+MEDIAN(IF('Run Rate History'!E307:AD307&gt;0,'Run Rate History'!E307:AD307)))/2,MEDIAN(IF(B3040:AA3040&gt;0,B3040:AA3040)))),2*IF(SUM('Run Rate History'!E307:AD307)&gt;0,(MEDIAN(IF(B3040:AA3040&gt;0,B3040:AA3040))+MEDIAN(IF('Run Rate History'!E307:AD307&gt;0,'Run Rate History'!E307:AD307)))/2,MEDIAN(IF(B3040:AA3040&gt;0,B3040:AA3040))))+4*MIN(MAX(AA3040,0.5*IF(SUM('Run Rate History'!E307:AD307)&gt;0,(MEDIAN(IF(B3040:AA3040&gt;0,B3040:AA3040))+MEDIAN(IF('Run Rate History'!E307:AD307&gt;0,'Run Rate History'!E307:AD307)))/2,MEDIAN(IF(B3040:AA3040&gt;0,B3040:AA3040)))),2*IF(SUM('Run Rate History'!E307:AD307)&gt;0,(MEDIAN(IF(B3040:AA3040&gt;0,B3040:AA3040))+MEDIAN(IF('Run Rate History'!E307:AD307&gt;0,'Run Rate History'!E307:AD307)))/2,MEDIAN(IF(B3040:AA3040&gt;0,B3040:AA3040)))))/10,0)</f>
        <v>6.2</v>
      </c>
      <c r="X3046" s="129" t="s">
        <v>1174</v>
      </c>
      <c r="Y3046" s="130">
        <f>IFERROR(VLOOKUP(A3038,'Stanje zaliha'!A:E,5,FALSE()),0)</f>
        <v>191</v>
      </c>
      <c r="Z3046" s="131"/>
      <c r="AA3046" s="113" t="s">
        <v>1175</v>
      </c>
      <c r="AB3046" s="118">
        <f t="shared" ref="AB3046:AN3046" si="606">SUM(AB3042:AB3045)</f>
        <v>0</v>
      </c>
      <c r="AC3046" s="118">
        <f t="shared" si="606"/>
        <v>0</v>
      </c>
      <c r="AD3046" s="118">
        <f t="shared" si="606"/>
        <v>0</v>
      </c>
      <c r="AE3046" s="118">
        <f t="shared" si="606"/>
        <v>0</v>
      </c>
      <c r="AF3046" s="118">
        <f t="shared" si="606"/>
        <v>0</v>
      </c>
      <c r="AG3046" s="118">
        <f t="shared" si="606"/>
        <v>0</v>
      </c>
      <c r="AH3046" s="118">
        <f t="shared" si="606"/>
        <v>0</v>
      </c>
      <c r="AI3046" s="118">
        <f t="shared" si="606"/>
        <v>0</v>
      </c>
      <c r="AJ3046" s="118">
        <f t="shared" si="606"/>
        <v>0</v>
      </c>
      <c r="AK3046" s="118">
        <f t="shared" si="606"/>
        <v>0</v>
      </c>
      <c r="AL3046" s="118">
        <f t="shared" si="606"/>
        <v>0</v>
      </c>
      <c r="AM3046" s="118">
        <f t="shared" si="606"/>
        <v>0</v>
      </c>
      <c r="AN3046" s="118">
        <f t="shared" si="606"/>
        <v>0</v>
      </c>
      <c r="AQ3046" t="str">
        <f>AQ3038</f>
        <v/>
      </c>
    </row>
    <row r="3047" spans="1:43" ht="14.25" customHeight="1" x14ac:dyDescent="0.25">
      <c r="A3047" s="1"/>
      <c r="B3047" s="122"/>
      <c r="C3047" s="122"/>
      <c r="D3047" s="122"/>
      <c r="E3047" s="122"/>
      <c r="F3047" s="122"/>
      <c r="G3047" s="122"/>
      <c r="H3047" s="122"/>
      <c r="I3047" s="122"/>
      <c r="J3047" s="122"/>
      <c r="K3047" s="122"/>
      <c r="L3047" s="122"/>
      <c r="M3047" s="122"/>
      <c r="N3047" s="122"/>
      <c r="O3047" s="122"/>
      <c r="P3047" s="122"/>
      <c r="Q3047" s="122"/>
      <c r="R3047" s="122"/>
      <c r="S3047" s="122"/>
      <c r="T3047" s="122"/>
      <c r="U3047" s="122"/>
      <c r="V3047" s="124" t="s">
        <v>95</v>
      </c>
      <c r="W3047" s="125">
        <f>IFERROR(0.6*W3046+0.4*W3045,0)</f>
        <v>6.55</v>
      </c>
      <c r="X3047" s="132" t="s">
        <v>1176</v>
      </c>
      <c r="Y3047" s="133">
        <f>IFERROR(SUMIF('Popis poslanih narudžbi'!A:A,A3038,'Popis poslanih narudžbi'!C:C),0)</f>
        <v>0</v>
      </c>
      <c r="Z3047" s="131"/>
      <c r="AA3047" s="134" t="s">
        <v>1177</v>
      </c>
      <c r="AB3047" s="118">
        <f t="shared" ref="AB3047:AN3047" si="607">AB3040+AB3046</f>
        <v>6</v>
      </c>
      <c r="AC3047" s="118">
        <f t="shared" si="607"/>
        <v>6</v>
      </c>
      <c r="AD3047" s="118">
        <f t="shared" si="607"/>
        <v>6</v>
      </c>
      <c r="AE3047" s="118">
        <f t="shared" si="607"/>
        <v>6</v>
      </c>
      <c r="AF3047" s="118">
        <f t="shared" si="607"/>
        <v>6</v>
      </c>
      <c r="AG3047" s="118">
        <f t="shared" si="607"/>
        <v>6</v>
      </c>
      <c r="AH3047" s="118">
        <f t="shared" si="607"/>
        <v>6</v>
      </c>
      <c r="AI3047" s="118">
        <f t="shared" si="607"/>
        <v>6</v>
      </c>
      <c r="AJ3047" s="118">
        <f t="shared" si="607"/>
        <v>6</v>
      </c>
      <c r="AK3047" s="118">
        <f t="shared" si="607"/>
        <v>6</v>
      </c>
      <c r="AL3047" s="118">
        <f t="shared" si="607"/>
        <v>6</v>
      </c>
      <c r="AM3047" s="118">
        <f t="shared" si="607"/>
        <v>6</v>
      </c>
      <c r="AN3047" s="118">
        <f t="shared" si="607"/>
        <v>6</v>
      </c>
      <c r="AQ3047" t="str">
        <f>AQ3038</f>
        <v/>
      </c>
    </row>
    <row r="3048" spans="1:43" ht="14.25" customHeight="1" x14ac:dyDescent="0.25">
      <c r="A3048" s="107" t="str">
        <f>'Run Rate'!A308</f>
        <v>GAR04844</v>
      </c>
      <c r="B3048" s="135" t="str">
        <f>'Run Rate'!B308</f>
        <v>Fenix 8 Pro 51 mm LTE AMOLED Sapphire Tit. Graphite Strap</v>
      </c>
      <c r="C3048" s="135" t="str">
        <f>'Run Rate'!C308</f>
        <v>GADGETI</v>
      </c>
      <c r="D3048" s="135" t="str">
        <f>'Run Rate'!D308</f>
        <v>03 BRONZE</v>
      </c>
      <c r="E3048" s="122"/>
      <c r="F3048" s="122"/>
      <c r="G3048" s="122"/>
      <c r="H3048" s="122"/>
      <c r="I3048" s="122"/>
      <c r="J3048" s="122"/>
      <c r="K3048" s="122"/>
      <c r="L3048" s="122"/>
      <c r="M3048" s="122"/>
      <c r="N3048" s="122"/>
      <c r="O3048" s="122"/>
      <c r="P3048" s="122"/>
      <c r="Q3048" s="122"/>
      <c r="R3048" s="122"/>
      <c r="S3048" s="122"/>
      <c r="T3048" s="122"/>
      <c r="U3048" s="122"/>
      <c r="V3048" s="122"/>
      <c r="W3048" s="122"/>
      <c r="X3048" s="122"/>
      <c r="Y3048" s="122"/>
      <c r="Z3048" s="122"/>
      <c r="AA3048" s="122"/>
      <c r="AB3048" s="122"/>
      <c r="AC3048" s="122"/>
      <c r="AD3048" s="122"/>
      <c r="AE3048" s="122"/>
      <c r="AF3048" s="122"/>
      <c r="AG3048" s="122"/>
      <c r="AH3048" s="122"/>
      <c r="AI3048" s="122"/>
      <c r="AJ3048" s="122"/>
      <c r="AK3048" s="122"/>
      <c r="AL3048" s="122"/>
      <c r="AM3048" s="122"/>
      <c r="AN3048" s="122"/>
      <c r="AQ3048" t="str">
        <f>IF(AND(OR($B$1="ALL",$B$1=C3048),OR($E$1="ALL",$E$1=D3048),OR($B$2="ALL",$B$2=A3048),OR($E$2="ALL",IFERROR(SEARCH($E$2,B3048),0)&gt;0)),"MATCH","")</f>
        <v/>
      </c>
    </row>
    <row r="3049" spans="1:43" ht="14.25" customHeight="1" x14ac:dyDescent="0.25">
      <c r="A3049" s="108" t="s">
        <v>1137</v>
      </c>
      <c r="B3049" s="136" t="s">
        <v>1138</v>
      </c>
      <c r="C3049" s="136" t="s">
        <v>1139</v>
      </c>
      <c r="D3049" s="136" t="s">
        <v>1140</v>
      </c>
      <c r="E3049" s="136" t="s">
        <v>1141</v>
      </c>
      <c r="F3049" s="136" t="s">
        <v>1142</v>
      </c>
      <c r="G3049" s="136" t="s">
        <v>1143</v>
      </c>
      <c r="H3049" s="136" t="s">
        <v>1144</v>
      </c>
      <c r="I3049" s="136" t="s">
        <v>1145</v>
      </c>
      <c r="J3049" s="136" t="s">
        <v>1146</v>
      </c>
      <c r="K3049" s="136" t="s">
        <v>1147</v>
      </c>
      <c r="L3049" s="136" t="s">
        <v>1148</v>
      </c>
      <c r="M3049" s="136" t="s">
        <v>1149</v>
      </c>
      <c r="N3049" s="136" t="s">
        <v>1150</v>
      </c>
      <c r="O3049" s="136" t="s">
        <v>1151</v>
      </c>
      <c r="P3049" s="136" t="s">
        <v>1152</v>
      </c>
      <c r="Q3049" s="136" t="s">
        <v>1153</v>
      </c>
      <c r="R3049" s="136" t="s">
        <v>1154</v>
      </c>
      <c r="S3049" s="136" t="s">
        <v>1155</v>
      </c>
      <c r="T3049" s="136" t="s">
        <v>1156</v>
      </c>
      <c r="U3049" s="136" t="s">
        <v>1157</v>
      </c>
      <c r="V3049" s="136" t="s">
        <v>1158</v>
      </c>
      <c r="W3049" s="136" t="s">
        <v>1159</v>
      </c>
      <c r="X3049" s="136" t="s">
        <v>1160</v>
      </c>
      <c r="Y3049" s="136" t="s">
        <v>1161</v>
      </c>
      <c r="Z3049" s="136" t="s">
        <v>1162</v>
      </c>
      <c r="AA3049" s="136" t="s">
        <v>1163</v>
      </c>
      <c r="AB3049" s="137" t="s">
        <v>156</v>
      </c>
      <c r="AC3049" s="137" t="s">
        <v>157</v>
      </c>
      <c r="AD3049" s="137" t="s">
        <v>158</v>
      </c>
      <c r="AE3049" s="137" t="s">
        <v>139</v>
      </c>
      <c r="AF3049" s="138" t="s">
        <v>140</v>
      </c>
      <c r="AG3049" s="138" t="s">
        <v>141</v>
      </c>
      <c r="AH3049" s="138" t="s">
        <v>142</v>
      </c>
      <c r="AI3049" s="138" t="s">
        <v>143</v>
      </c>
      <c r="AJ3049" s="139" t="s">
        <v>144</v>
      </c>
      <c r="AK3049" s="139" t="s">
        <v>145</v>
      </c>
      <c r="AL3049" s="139" t="s">
        <v>146</v>
      </c>
      <c r="AM3049" s="140" t="s">
        <v>147</v>
      </c>
      <c r="AN3049" s="140" t="s">
        <v>148</v>
      </c>
      <c r="AQ3049" t="str">
        <f>AQ3048</f>
        <v/>
      </c>
    </row>
    <row r="3050" spans="1:43" ht="14.25" customHeight="1" x14ac:dyDescent="0.25">
      <c r="A3050" s="99" t="s">
        <v>1164</v>
      </c>
      <c r="B3050" s="112">
        <f>'Run Rate'!E308</f>
        <v>1</v>
      </c>
      <c r="C3050" s="112">
        <f>'Run Rate'!F308</f>
        <v>1</v>
      </c>
      <c r="D3050" s="112">
        <f>'Run Rate'!G308</f>
        <v>0</v>
      </c>
      <c r="E3050" s="112">
        <f>'Run Rate'!H308</f>
        <v>1</v>
      </c>
      <c r="F3050" s="112">
        <f>'Run Rate'!I308</f>
        <v>1</v>
      </c>
      <c r="G3050" s="112">
        <f>'Run Rate'!J308</f>
        <v>1</v>
      </c>
      <c r="H3050" s="112">
        <f>'Run Rate'!K308</f>
        <v>1</v>
      </c>
      <c r="I3050" s="112">
        <f>'Run Rate'!L308</f>
        <v>2</v>
      </c>
      <c r="J3050" s="112">
        <f>'Run Rate'!M308</f>
        <v>8</v>
      </c>
      <c r="K3050" s="112">
        <f>'Run Rate'!N308</f>
        <v>4</v>
      </c>
      <c r="L3050" s="112">
        <f>'Run Rate'!O308</f>
        <v>2</v>
      </c>
      <c r="M3050" s="112">
        <f>'Run Rate'!P308</f>
        <v>2</v>
      </c>
      <c r="N3050" s="112">
        <f>'Run Rate'!Q308</f>
        <v>1</v>
      </c>
      <c r="O3050" s="112">
        <f>'Run Rate'!R308</f>
        <v>0</v>
      </c>
      <c r="P3050" s="112">
        <f>'Run Rate'!S308</f>
        <v>0</v>
      </c>
      <c r="Q3050" s="112">
        <f>'Run Rate'!T308</f>
        <v>1</v>
      </c>
      <c r="R3050" s="112">
        <f>'Run Rate'!U308</f>
        <v>0</v>
      </c>
      <c r="S3050" s="112">
        <f>'Run Rate'!V308</f>
        <v>0</v>
      </c>
      <c r="T3050" s="112">
        <f>'Run Rate'!W308</f>
        <v>0</v>
      </c>
      <c r="U3050" s="112">
        <f>'Run Rate'!X308</f>
        <v>0</v>
      </c>
      <c r="V3050" s="112">
        <f>'Run Rate'!Y308</f>
        <v>0</v>
      </c>
      <c r="W3050" s="112">
        <f>'Run Rate'!Z308</f>
        <v>0</v>
      </c>
      <c r="X3050" s="112">
        <f>'Run Rate'!AA308</f>
        <v>0</v>
      </c>
      <c r="Y3050" s="112">
        <f>'Run Rate'!AB308</f>
        <v>0</v>
      </c>
      <c r="Z3050" s="112">
        <f>'Run Rate'!AC308</f>
        <v>0</v>
      </c>
      <c r="AA3050" s="112">
        <f>'Run Rate'!AD308</f>
        <v>0</v>
      </c>
      <c r="AB3050" s="113">
        <v>0</v>
      </c>
      <c r="AC3050" s="112">
        <v>0</v>
      </c>
      <c r="AD3050" s="112">
        <v>0</v>
      </c>
      <c r="AE3050" s="112">
        <v>0</v>
      </c>
      <c r="AF3050" s="112">
        <v>0</v>
      </c>
      <c r="AG3050" s="112">
        <v>0</v>
      </c>
      <c r="AH3050" s="112">
        <v>0</v>
      </c>
      <c r="AI3050" s="112">
        <v>0</v>
      </c>
      <c r="AJ3050" s="112">
        <v>0</v>
      </c>
      <c r="AK3050" s="112">
        <v>0</v>
      </c>
      <c r="AL3050" s="112">
        <v>0</v>
      </c>
      <c r="AM3050" s="112">
        <v>0</v>
      </c>
      <c r="AN3050" s="112">
        <v>0</v>
      </c>
      <c r="AQ3050" t="str">
        <f>AQ3048</f>
        <v/>
      </c>
    </row>
    <row r="3051" spans="1:43" ht="14.25" customHeight="1" x14ac:dyDescent="0.25">
      <c r="A3051" s="99" t="s">
        <v>1165</v>
      </c>
      <c r="B3051" s="114"/>
      <c r="C3051" s="114"/>
      <c r="D3051" s="114"/>
      <c r="E3051" s="114"/>
      <c r="F3051" s="114"/>
      <c r="G3051" s="114"/>
      <c r="H3051" s="114"/>
      <c r="I3051" s="114"/>
      <c r="J3051" s="114"/>
      <c r="K3051" s="114"/>
      <c r="L3051" s="114"/>
      <c r="M3051" s="114"/>
      <c r="N3051" s="114"/>
      <c r="O3051" s="114"/>
      <c r="P3051" s="114"/>
      <c r="Q3051" s="114"/>
      <c r="R3051" s="114"/>
      <c r="S3051" s="114"/>
      <c r="T3051" s="114"/>
      <c r="U3051" s="114"/>
      <c r="V3051" s="114"/>
      <c r="W3051" s="115"/>
      <c r="X3051" s="115"/>
      <c r="Y3051" s="115"/>
      <c r="Z3051" s="115"/>
      <c r="AA3051" s="112" t="s">
        <v>1166</v>
      </c>
      <c r="AB3051" s="113"/>
      <c r="AC3051" s="112"/>
      <c r="AD3051" s="112"/>
      <c r="AE3051" s="112"/>
      <c r="AF3051" s="112"/>
      <c r="AG3051" s="112"/>
      <c r="AH3051" s="112"/>
      <c r="AI3051" s="112"/>
      <c r="AJ3051" s="112"/>
      <c r="AK3051" s="112"/>
      <c r="AL3051" s="112"/>
      <c r="AM3051" s="112"/>
      <c r="AN3051" s="112"/>
      <c r="AQ3051" t="str">
        <f>AQ3048</f>
        <v/>
      </c>
    </row>
    <row r="3052" spans="1:43" ht="14.25" customHeight="1" x14ac:dyDescent="0.25">
      <c r="A3052" s="99" t="s">
        <v>1167</v>
      </c>
      <c r="B3052" s="114"/>
      <c r="C3052" s="114"/>
      <c r="D3052" s="114"/>
      <c r="E3052" s="114"/>
      <c r="F3052" s="114"/>
      <c r="G3052" s="114"/>
      <c r="H3052" s="114"/>
      <c r="I3052" s="114"/>
      <c r="J3052" s="114"/>
      <c r="K3052" s="114"/>
      <c r="L3052" s="114"/>
      <c r="M3052" s="114"/>
      <c r="N3052" s="114"/>
      <c r="O3052" s="114"/>
      <c r="P3052" s="114"/>
      <c r="Q3052" s="114"/>
      <c r="R3052" s="114"/>
      <c r="S3052" s="114"/>
      <c r="T3052" s="114"/>
      <c r="U3052" s="114"/>
      <c r="V3052" s="114"/>
      <c r="W3052" s="115"/>
      <c r="X3052" s="116"/>
      <c r="Y3052" s="117"/>
      <c r="Z3052" s="115"/>
      <c r="AA3052" s="112" t="s">
        <v>1168</v>
      </c>
      <c r="AB3052" s="113">
        <f>'Demand Input VP'!B1529</f>
        <v>0</v>
      </c>
      <c r="AC3052" s="112">
        <f>'Demand Input VP'!C1529</f>
        <v>0</v>
      </c>
      <c r="AD3052" s="112">
        <f>'Demand Input VP'!D1529</f>
        <v>0</v>
      </c>
      <c r="AE3052" s="112">
        <f>'Demand Input VP'!E1529</f>
        <v>0</v>
      </c>
      <c r="AF3052" s="112">
        <f>'Demand Input VP'!F1529</f>
        <v>0</v>
      </c>
      <c r="AG3052" s="112">
        <f>'Demand Input VP'!G1529</f>
        <v>0</v>
      </c>
      <c r="AH3052" s="112">
        <f>'Demand Input VP'!H1529</f>
        <v>0</v>
      </c>
      <c r="AI3052" s="112">
        <f>'Demand Input VP'!I1529</f>
        <v>0</v>
      </c>
      <c r="AJ3052" s="112">
        <f>'Demand Input VP'!J1529</f>
        <v>0</v>
      </c>
      <c r="AK3052" s="112">
        <f>'Demand Input VP'!K1529</f>
        <v>0</v>
      </c>
      <c r="AL3052" s="112">
        <f>'Demand Input VP'!L1529</f>
        <v>0</v>
      </c>
      <c r="AM3052" s="112">
        <f>'Demand Input VP'!M1529</f>
        <v>0</v>
      </c>
      <c r="AN3052" s="112">
        <f>'Demand Input VP'!N1529</f>
        <v>0</v>
      </c>
      <c r="AQ3052" t="str">
        <f>AQ3048</f>
        <v/>
      </c>
    </row>
    <row r="3053" spans="1:43" ht="14.25" customHeight="1" x14ac:dyDescent="0.25">
      <c r="A3053" s="99" t="s">
        <v>1169</v>
      </c>
      <c r="B3053" s="118"/>
      <c r="C3053" s="118"/>
      <c r="D3053" s="118"/>
      <c r="E3053" s="118"/>
      <c r="F3053" s="118"/>
      <c r="G3053" s="118"/>
      <c r="H3053" s="118"/>
      <c r="I3053" s="118"/>
      <c r="J3053" s="118"/>
      <c r="K3053" s="118"/>
      <c r="L3053" s="118"/>
      <c r="M3053" s="118"/>
      <c r="N3053" s="118"/>
      <c r="O3053" s="118"/>
      <c r="P3053" s="118"/>
      <c r="Q3053" s="118"/>
      <c r="R3053" s="118"/>
      <c r="S3053" s="118"/>
      <c r="T3053" s="118"/>
      <c r="U3053" s="118"/>
      <c r="V3053" s="118"/>
      <c r="W3053" s="115"/>
      <c r="X3053" s="116"/>
      <c r="Y3053" s="117"/>
      <c r="Z3053" s="119"/>
      <c r="AA3053" s="120" t="s">
        <v>1170</v>
      </c>
      <c r="AB3053" s="121">
        <f>'Demand Input VP'!B1528</f>
        <v>0</v>
      </c>
      <c r="AC3053" s="120">
        <f>'Demand Input VP'!C1528</f>
        <v>0</v>
      </c>
      <c r="AD3053" s="120">
        <f>'Demand Input VP'!D1528</f>
        <v>0</v>
      </c>
      <c r="AE3053" s="120">
        <f>'Demand Input VP'!E1528</f>
        <v>0</v>
      </c>
      <c r="AF3053" s="120">
        <f>'Demand Input VP'!F1528</f>
        <v>0</v>
      </c>
      <c r="AG3053" s="120">
        <f>'Demand Input VP'!G1528</f>
        <v>0</v>
      </c>
      <c r="AH3053" s="120">
        <f>'Demand Input VP'!H1528</f>
        <v>0</v>
      </c>
      <c r="AI3053" s="120">
        <f>'Demand Input VP'!I1528</f>
        <v>0</v>
      </c>
      <c r="AJ3053" s="120">
        <f>'Demand Input VP'!J1528</f>
        <v>0</v>
      </c>
      <c r="AK3053" s="120">
        <f>'Demand Input VP'!K1528</f>
        <v>0</v>
      </c>
      <c r="AL3053" s="120">
        <f>'Demand Input VP'!L1528</f>
        <v>0</v>
      </c>
      <c r="AM3053" s="120">
        <f>'Demand Input VP'!M1528</f>
        <v>0</v>
      </c>
      <c r="AN3053" s="120">
        <f>'Demand Input VP'!N1528</f>
        <v>0</v>
      </c>
      <c r="AQ3053" t="str">
        <f>AQ3048</f>
        <v/>
      </c>
    </row>
    <row r="3054" spans="1:43" ht="14.25" customHeight="1" x14ac:dyDescent="0.25">
      <c r="A3054" s="1"/>
      <c r="B3054" s="122"/>
      <c r="C3054" s="122"/>
      <c r="D3054" s="122"/>
      <c r="E3054" s="122"/>
      <c r="F3054" s="122"/>
      <c r="G3054" s="122"/>
      <c r="H3054" s="122"/>
      <c r="I3054" s="122"/>
      <c r="J3054" s="122"/>
      <c r="K3054" s="122"/>
      <c r="L3054" s="122"/>
      <c r="M3054" s="122"/>
      <c r="N3054" s="122"/>
      <c r="O3054" s="122"/>
      <c r="P3054" s="122"/>
      <c r="Q3054" s="122"/>
      <c r="R3054" s="122"/>
      <c r="S3054" s="122"/>
      <c r="T3054" s="122"/>
      <c r="U3054" s="122"/>
      <c r="V3054" s="122"/>
      <c r="W3054" s="123"/>
      <c r="X3054" s="116"/>
      <c r="Y3054" s="117"/>
      <c r="Z3054" s="123"/>
      <c r="AA3054" s="112" t="s">
        <v>1171</v>
      </c>
      <c r="AB3054" s="113">
        <f>'Demand Input MP'!B1529</f>
        <v>0</v>
      </c>
      <c r="AC3054" s="112">
        <f>'Demand Input MP'!C1529</f>
        <v>0</v>
      </c>
      <c r="AD3054" s="112">
        <f>'Demand Input MP'!D1529</f>
        <v>0</v>
      </c>
      <c r="AE3054" s="112">
        <f>'Demand Input MP'!E1529</f>
        <v>0</v>
      </c>
      <c r="AF3054" s="112">
        <f>'Demand Input MP'!F1529</f>
        <v>0</v>
      </c>
      <c r="AG3054" s="112">
        <f>'Demand Input MP'!G1529</f>
        <v>0</v>
      </c>
      <c r="AH3054" s="112">
        <f>'Demand Input MP'!H1529</f>
        <v>0</v>
      </c>
      <c r="AI3054" s="112">
        <f>'Demand Input MP'!I1529</f>
        <v>0</v>
      </c>
      <c r="AJ3054" s="112">
        <f>'Demand Input MP'!J1529</f>
        <v>0</v>
      </c>
      <c r="AK3054" s="112">
        <f>'Demand Input MP'!K1529</f>
        <v>0</v>
      </c>
      <c r="AL3054" s="112">
        <f>'Demand Input MP'!L1529</f>
        <v>0</v>
      </c>
      <c r="AM3054" s="112">
        <f>'Demand Input MP'!M1529</f>
        <v>0</v>
      </c>
      <c r="AN3054" s="112">
        <f>'Demand Input MP'!N1529</f>
        <v>0</v>
      </c>
      <c r="AQ3054" t="str">
        <f>AQ3048</f>
        <v/>
      </c>
    </row>
    <row r="3055" spans="1:43" ht="14.25" customHeight="1" x14ac:dyDescent="0.25">
      <c r="A3055" s="1"/>
      <c r="B3055" s="122"/>
      <c r="C3055" s="122"/>
      <c r="D3055" s="122"/>
      <c r="E3055" s="122"/>
      <c r="F3055" s="122"/>
      <c r="G3055" s="122"/>
      <c r="H3055" s="122"/>
      <c r="I3055" s="122"/>
      <c r="J3055" s="122"/>
      <c r="K3055" s="122"/>
      <c r="L3055" s="122"/>
      <c r="M3055" s="122"/>
      <c r="N3055" s="122"/>
      <c r="O3055" s="122"/>
      <c r="P3055" s="122"/>
      <c r="Q3055" s="122"/>
      <c r="R3055" s="122"/>
      <c r="S3055" s="122"/>
      <c r="T3055" s="122"/>
      <c r="U3055" s="122"/>
      <c r="V3055" s="124" t="s">
        <v>91</v>
      </c>
      <c r="W3055" s="125">
        <f>IFERROR(IF(SUM('Run Rate History'!E308:AD308)&gt;0,(SUMPRODUCT((B3050:AA3050&gt;=PERCENTILE(B3050:AA3050,0.1))*(B3050:AA3050&lt;=PERCENTILE(B3050:AA3050,0.9))*B3050:AA3050)+SUMPRODUCT(('Run Rate History'!E308:AD308&gt;=PERCENTILE(B3050:AA3050,0.1))*('Run Rate History'!E308:AD308&lt;=PERCENTILE(B3050:AA3050,0.9))*'Run Rate History'!E308:AD308))/(SUMPRODUCT((B3050:AA3050&gt;=PERCENTILE(B3050:AA3050,0.1))*(B3050:AA3050&lt;=PERCENTILE(B3050:AA3050,0.9))*1)+SUMPRODUCT(('Run Rate History'!E308:AD308&gt;=PERCENTILE(B3050:AA3050,0.1))*('Run Rate History'!E308:AD308&lt;=PERCENTILE(B3050:AA3050,0.9))*1)),TRIMMEAN(B3050:AA3050,0.15)),0)</f>
        <v>0.75</v>
      </c>
      <c r="X3055" s="126" t="s">
        <v>1172</v>
      </c>
      <c r="Y3055" s="127">
        <f>SUM(B3050:AA3050)/26</f>
        <v>1</v>
      </c>
      <c r="Z3055" s="128"/>
      <c r="AA3055" s="112" t="s">
        <v>1173</v>
      </c>
      <c r="AB3055" s="113">
        <f>'Demand Input MP'!B1528</f>
        <v>0</v>
      </c>
      <c r="AC3055" s="112">
        <f>'Demand Input MP'!C1528</f>
        <v>0</v>
      </c>
      <c r="AD3055" s="112">
        <f>'Demand Input MP'!D1528</f>
        <v>0</v>
      </c>
      <c r="AE3055" s="112">
        <f>'Demand Input MP'!E1528</f>
        <v>0</v>
      </c>
      <c r="AF3055" s="112">
        <f>'Demand Input MP'!F1528</f>
        <v>0</v>
      </c>
      <c r="AG3055" s="112">
        <f>'Demand Input MP'!G1528</f>
        <v>0</v>
      </c>
      <c r="AH3055" s="112">
        <f>'Demand Input MP'!H1528</f>
        <v>0</v>
      </c>
      <c r="AI3055" s="112">
        <f>'Demand Input MP'!I1528</f>
        <v>0</v>
      </c>
      <c r="AJ3055" s="112">
        <f>'Demand Input MP'!J1528</f>
        <v>0</v>
      </c>
      <c r="AK3055" s="112">
        <f>'Demand Input MP'!K1528</f>
        <v>0</v>
      </c>
      <c r="AL3055" s="112">
        <f>'Demand Input MP'!L1528</f>
        <v>0</v>
      </c>
      <c r="AM3055" s="112">
        <f>'Demand Input MP'!M1528</f>
        <v>0</v>
      </c>
      <c r="AN3055" s="112">
        <f>'Demand Input MP'!N1528</f>
        <v>0</v>
      </c>
      <c r="AQ3055" t="str">
        <f>AQ3048</f>
        <v/>
      </c>
    </row>
    <row r="3056" spans="1:43" ht="14.25" customHeight="1" x14ac:dyDescent="0.25">
      <c r="A3056" s="1"/>
      <c r="B3056" s="122"/>
      <c r="C3056" s="122"/>
      <c r="D3056" s="122"/>
      <c r="E3056" s="122"/>
      <c r="F3056" s="122"/>
      <c r="G3056" s="122"/>
      <c r="H3056" s="122"/>
      <c r="I3056" s="122"/>
      <c r="J3056" s="122"/>
      <c r="K3056" s="122"/>
      <c r="L3056" s="122"/>
      <c r="M3056" s="122"/>
      <c r="N3056" s="122"/>
      <c r="O3056" s="122"/>
      <c r="P3056" s="122"/>
      <c r="Q3056" s="122"/>
      <c r="R3056" s="122"/>
      <c r="S3056" s="122"/>
      <c r="T3056" s="122"/>
      <c r="U3056" s="122"/>
      <c r="V3056" s="124" t="s">
        <v>94</v>
      </c>
      <c r="W3056" s="125">
        <f>IFERROR((1*MIN(MAX(X3050,0.5*IF(SUM('Run Rate History'!E308:AD308)&gt;0,(MEDIAN(IF(B3050:AA3050&gt;0,B3050:AA3050))+MEDIAN(IF('Run Rate History'!E308:AD308&gt;0,'Run Rate History'!E308:AD308)))/2,MEDIAN(IF(B3050:AA3050&gt;0,B3050:AA3050)))),2*IF(SUM('Run Rate History'!E308:AD308)&gt;0,(MEDIAN(IF(B3050:AA3050&gt;0,B3050:AA3050))+MEDIAN(IF('Run Rate History'!E308:AD308&gt;0,'Run Rate History'!E308:AD308)))/2,MEDIAN(IF(B3050:AA3050&gt;0,B3050:AA3050))))+2*MIN(MAX(Y3050,0.5*IF(SUM('Run Rate History'!E308:AD308)&gt;0,(MEDIAN(IF(B3050:AA3050&gt;0,B3050:AA3050))+MEDIAN(IF('Run Rate History'!E308:AD308&gt;0,'Run Rate History'!E308:AD308)))/2,MEDIAN(IF(B3050:AA3050&gt;0,B3050:AA3050)))),2*IF(SUM('Run Rate History'!E308:AD308)&gt;0,(MEDIAN(IF(B3050:AA3050&gt;0,B3050:AA3050))+MEDIAN(IF('Run Rate History'!E308:AD308&gt;0,'Run Rate History'!E308:AD308)))/2,MEDIAN(IF(B3050:AA3050&gt;0,B3050:AA3050))))+3*MIN(MAX(Z3050,0.5*IF(SUM('Run Rate History'!E308:AD308)&gt;0,(MEDIAN(IF(B3050:AA3050&gt;0,B3050:AA3050))+MEDIAN(IF('Run Rate History'!E308:AD308&gt;0,'Run Rate History'!E308:AD308)))/2,MEDIAN(IF(B3050:AA3050&gt;0,B3050:AA3050)))),2*IF(SUM('Run Rate History'!E308:AD308)&gt;0,(MEDIAN(IF(B3050:AA3050&gt;0,B3050:AA3050))+MEDIAN(IF('Run Rate History'!E308:AD308&gt;0,'Run Rate History'!E308:AD308)))/2,MEDIAN(IF(B3050:AA3050&gt;0,B3050:AA3050))))+4*MIN(MAX(AA3050,0.5*IF(SUM('Run Rate History'!E308:AD308)&gt;0,(MEDIAN(IF(B3050:AA3050&gt;0,B3050:AA3050))+MEDIAN(IF('Run Rate History'!E308:AD308&gt;0,'Run Rate History'!E308:AD308)))/2,MEDIAN(IF(B3050:AA3050&gt;0,B3050:AA3050)))),2*IF(SUM('Run Rate History'!E308:AD308)&gt;0,(MEDIAN(IF(B3050:AA3050&gt;0,B3050:AA3050))+MEDIAN(IF('Run Rate History'!E308:AD308&gt;0,'Run Rate History'!E308:AD308)))/2,MEDIAN(IF(B3050:AA3050&gt;0,B3050:AA3050)))))/10,0)</f>
        <v>0</v>
      </c>
      <c r="X3056" s="129" t="s">
        <v>1174</v>
      </c>
      <c r="Y3056" s="130">
        <f>IFERROR(VLOOKUP(A3048,'Stanje zaliha'!A:E,5,FALSE()),0)</f>
        <v>0</v>
      </c>
      <c r="Z3056" s="131"/>
      <c r="AA3056" s="113" t="s">
        <v>1175</v>
      </c>
      <c r="AB3056" s="118">
        <f t="shared" ref="AB3056:AN3056" si="608">SUM(AB3052:AB3055)</f>
        <v>0</v>
      </c>
      <c r="AC3056" s="118">
        <f t="shared" si="608"/>
        <v>0</v>
      </c>
      <c r="AD3056" s="118">
        <f t="shared" si="608"/>
        <v>0</v>
      </c>
      <c r="AE3056" s="118">
        <f t="shared" si="608"/>
        <v>0</v>
      </c>
      <c r="AF3056" s="118">
        <f t="shared" si="608"/>
        <v>0</v>
      </c>
      <c r="AG3056" s="118">
        <f t="shared" si="608"/>
        <v>0</v>
      </c>
      <c r="AH3056" s="118">
        <f t="shared" si="608"/>
        <v>0</v>
      </c>
      <c r="AI3056" s="118">
        <f t="shared" si="608"/>
        <v>0</v>
      </c>
      <c r="AJ3056" s="118">
        <f t="shared" si="608"/>
        <v>0</v>
      </c>
      <c r="AK3056" s="118">
        <f t="shared" si="608"/>
        <v>0</v>
      </c>
      <c r="AL3056" s="118">
        <f t="shared" si="608"/>
        <v>0</v>
      </c>
      <c r="AM3056" s="118">
        <f t="shared" si="608"/>
        <v>0</v>
      </c>
      <c r="AN3056" s="118">
        <f t="shared" si="608"/>
        <v>0</v>
      </c>
      <c r="AQ3056" t="str">
        <f>AQ3048</f>
        <v/>
      </c>
    </row>
    <row r="3057" spans="1:43" ht="14.25" customHeight="1" x14ac:dyDescent="0.25">
      <c r="A3057" s="1"/>
      <c r="B3057" s="122"/>
      <c r="C3057" s="122"/>
      <c r="D3057" s="122"/>
      <c r="E3057" s="122"/>
      <c r="F3057" s="122"/>
      <c r="G3057" s="122"/>
      <c r="H3057" s="122"/>
      <c r="I3057" s="122"/>
      <c r="J3057" s="122"/>
      <c r="K3057" s="122"/>
      <c r="L3057" s="122"/>
      <c r="M3057" s="122"/>
      <c r="N3057" s="122"/>
      <c r="O3057" s="122"/>
      <c r="P3057" s="122"/>
      <c r="Q3057" s="122"/>
      <c r="R3057" s="122"/>
      <c r="S3057" s="122"/>
      <c r="T3057" s="122"/>
      <c r="U3057" s="122"/>
      <c r="V3057" s="124" t="s">
        <v>95</v>
      </c>
      <c r="W3057" s="125">
        <f>IFERROR(0.6*W3056+0.4*W3055,0)</f>
        <v>0.30000000000000004</v>
      </c>
      <c r="X3057" s="132" t="s">
        <v>1176</v>
      </c>
      <c r="Y3057" s="133">
        <f>IFERROR(SUMIF('Popis poslanih narudžbi'!A:A,A3048,'Popis poslanih narudžbi'!C:C),0)</f>
        <v>0</v>
      </c>
      <c r="Z3057" s="131"/>
      <c r="AA3057" s="134" t="s">
        <v>1177</v>
      </c>
      <c r="AB3057" s="118">
        <f t="shared" ref="AB3057:AN3057" si="609">AB3050+AB3056</f>
        <v>0</v>
      </c>
      <c r="AC3057" s="118">
        <f t="shared" si="609"/>
        <v>0</v>
      </c>
      <c r="AD3057" s="118">
        <f t="shared" si="609"/>
        <v>0</v>
      </c>
      <c r="AE3057" s="118">
        <f t="shared" si="609"/>
        <v>0</v>
      </c>
      <c r="AF3057" s="118">
        <f t="shared" si="609"/>
        <v>0</v>
      </c>
      <c r="AG3057" s="118">
        <f t="shared" si="609"/>
        <v>0</v>
      </c>
      <c r="AH3057" s="118">
        <f t="shared" si="609"/>
        <v>0</v>
      </c>
      <c r="AI3057" s="118">
        <f t="shared" si="609"/>
        <v>0</v>
      </c>
      <c r="AJ3057" s="118">
        <f t="shared" si="609"/>
        <v>0</v>
      </c>
      <c r="AK3057" s="118">
        <f t="shared" si="609"/>
        <v>0</v>
      </c>
      <c r="AL3057" s="118">
        <f t="shared" si="609"/>
        <v>0</v>
      </c>
      <c r="AM3057" s="118">
        <f t="shared" si="609"/>
        <v>0</v>
      </c>
      <c r="AN3057" s="118">
        <f t="shared" si="609"/>
        <v>0</v>
      </c>
      <c r="AQ3057" t="str">
        <f>AQ3048</f>
        <v/>
      </c>
    </row>
    <row r="3058" spans="1:43" ht="14.25" customHeight="1" x14ac:dyDescent="0.25">
      <c r="A3058" s="107" t="str">
        <f>'Run Rate'!A309</f>
        <v>ON00553</v>
      </c>
      <c r="B3058" s="135" t="str">
        <f>'Run Rate'!B309</f>
        <v>Platinum PWO BlueRaz 380g</v>
      </c>
      <c r="C3058" s="135" t="str">
        <f>'Run Rate'!C309</f>
        <v>SPORTSKA PREHRANA</v>
      </c>
      <c r="D3058" s="135" t="str">
        <f>'Run Rate'!D309</f>
        <v>03 BRONZE</v>
      </c>
      <c r="E3058" s="122"/>
      <c r="F3058" s="122"/>
      <c r="G3058" s="122"/>
      <c r="H3058" s="122"/>
      <c r="I3058" s="122"/>
      <c r="J3058" s="122"/>
      <c r="K3058" s="122"/>
      <c r="L3058" s="122"/>
      <c r="M3058" s="122"/>
      <c r="N3058" s="122"/>
      <c r="O3058" s="122"/>
      <c r="P3058" s="122"/>
      <c r="Q3058" s="122"/>
      <c r="R3058" s="122"/>
      <c r="S3058" s="122"/>
      <c r="T3058" s="122"/>
      <c r="U3058" s="122"/>
      <c r="V3058" s="122"/>
      <c r="W3058" s="122"/>
      <c r="X3058" s="122"/>
      <c r="Y3058" s="122"/>
      <c r="Z3058" s="122"/>
      <c r="AA3058" s="122"/>
      <c r="AB3058" s="122"/>
      <c r="AC3058" s="122"/>
      <c r="AD3058" s="122"/>
      <c r="AE3058" s="122"/>
      <c r="AF3058" s="122"/>
      <c r="AG3058" s="122"/>
      <c r="AH3058" s="122"/>
      <c r="AI3058" s="122"/>
      <c r="AJ3058" s="122"/>
      <c r="AK3058" s="122"/>
      <c r="AL3058" s="122"/>
      <c r="AM3058" s="122"/>
      <c r="AN3058" s="122"/>
      <c r="AQ3058" t="str">
        <f>IF(AND(OR($B$1="ALL",$B$1=C3058),OR($E$1="ALL",$E$1=D3058),OR($B$2="ALL",$B$2=A3058),OR($E$2="ALL",IFERROR(SEARCH($E$2,B3058),0)&gt;0)),"MATCH","")</f>
        <v/>
      </c>
    </row>
    <row r="3059" spans="1:43" ht="14.25" customHeight="1" x14ac:dyDescent="0.25">
      <c r="A3059" s="108" t="s">
        <v>1137</v>
      </c>
      <c r="B3059" s="136" t="s">
        <v>1138</v>
      </c>
      <c r="C3059" s="136" t="s">
        <v>1139</v>
      </c>
      <c r="D3059" s="136" t="s">
        <v>1140</v>
      </c>
      <c r="E3059" s="136" t="s">
        <v>1141</v>
      </c>
      <c r="F3059" s="136" t="s">
        <v>1142</v>
      </c>
      <c r="G3059" s="136" t="s">
        <v>1143</v>
      </c>
      <c r="H3059" s="136" t="s">
        <v>1144</v>
      </c>
      <c r="I3059" s="136" t="s">
        <v>1145</v>
      </c>
      <c r="J3059" s="136" t="s">
        <v>1146</v>
      </c>
      <c r="K3059" s="136" t="s">
        <v>1147</v>
      </c>
      <c r="L3059" s="136" t="s">
        <v>1148</v>
      </c>
      <c r="M3059" s="136" t="s">
        <v>1149</v>
      </c>
      <c r="N3059" s="136" t="s">
        <v>1150</v>
      </c>
      <c r="O3059" s="136" t="s">
        <v>1151</v>
      </c>
      <c r="P3059" s="136" t="s">
        <v>1152</v>
      </c>
      <c r="Q3059" s="136" t="s">
        <v>1153</v>
      </c>
      <c r="R3059" s="136" t="s">
        <v>1154</v>
      </c>
      <c r="S3059" s="136" t="s">
        <v>1155</v>
      </c>
      <c r="T3059" s="136" t="s">
        <v>1156</v>
      </c>
      <c r="U3059" s="136" t="s">
        <v>1157</v>
      </c>
      <c r="V3059" s="136" t="s">
        <v>1158</v>
      </c>
      <c r="W3059" s="136" t="s">
        <v>1159</v>
      </c>
      <c r="X3059" s="136" t="s">
        <v>1160</v>
      </c>
      <c r="Y3059" s="136" t="s">
        <v>1161</v>
      </c>
      <c r="Z3059" s="136" t="s">
        <v>1162</v>
      </c>
      <c r="AA3059" s="136" t="s">
        <v>1163</v>
      </c>
      <c r="AB3059" s="137" t="s">
        <v>156</v>
      </c>
      <c r="AC3059" s="137" t="s">
        <v>157</v>
      </c>
      <c r="AD3059" s="137" t="s">
        <v>158</v>
      </c>
      <c r="AE3059" s="137" t="s">
        <v>139</v>
      </c>
      <c r="AF3059" s="138" t="s">
        <v>140</v>
      </c>
      <c r="AG3059" s="138" t="s">
        <v>141</v>
      </c>
      <c r="AH3059" s="138" t="s">
        <v>142</v>
      </c>
      <c r="AI3059" s="138" t="s">
        <v>143</v>
      </c>
      <c r="AJ3059" s="139" t="s">
        <v>144</v>
      </c>
      <c r="AK3059" s="139" t="s">
        <v>145</v>
      </c>
      <c r="AL3059" s="139" t="s">
        <v>146</v>
      </c>
      <c r="AM3059" s="140" t="s">
        <v>147</v>
      </c>
      <c r="AN3059" s="140" t="s">
        <v>148</v>
      </c>
      <c r="AQ3059" t="str">
        <f>AQ3058</f>
        <v/>
      </c>
    </row>
    <row r="3060" spans="1:43" ht="14.25" customHeight="1" x14ac:dyDescent="0.25">
      <c r="A3060" s="99" t="s">
        <v>1164</v>
      </c>
      <c r="B3060" s="112">
        <f>'Run Rate'!E309</f>
        <v>4</v>
      </c>
      <c r="C3060" s="112">
        <f>'Run Rate'!F309</f>
        <v>5</v>
      </c>
      <c r="D3060" s="112">
        <f>'Run Rate'!G309</f>
        <v>8</v>
      </c>
      <c r="E3060" s="112">
        <f>'Run Rate'!H309</f>
        <v>10</v>
      </c>
      <c r="F3060" s="112">
        <f>'Run Rate'!I309</f>
        <v>2</v>
      </c>
      <c r="G3060" s="112">
        <f>'Run Rate'!J309</f>
        <v>4</v>
      </c>
      <c r="H3060" s="112">
        <f>'Run Rate'!K309</f>
        <v>6</v>
      </c>
      <c r="I3060" s="112">
        <f>'Run Rate'!L309</f>
        <v>6</v>
      </c>
      <c r="J3060" s="112">
        <f>'Run Rate'!M309</f>
        <v>4</v>
      </c>
      <c r="K3060" s="112">
        <f>'Run Rate'!N309</f>
        <v>5</v>
      </c>
      <c r="L3060" s="112">
        <f>'Run Rate'!O309</f>
        <v>3</v>
      </c>
      <c r="M3060" s="112">
        <f>'Run Rate'!P309</f>
        <v>5</v>
      </c>
      <c r="N3060" s="112">
        <f>'Run Rate'!Q309</f>
        <v>7</v>
      </c>
      <c r="O3060" s="112">
        <f>'Run Rate'!R309</f>
        <v>5</v>
      </c>
      <c r="P3060" s="112">
        <f>'Run Rate'!S309</f>
        <v>0</v>
      </c>
      <c r="Q3060" s="112">
        <f>'Run Rate'!T309</f>
        <v>2</v>
      </c>
      <c r="R3060" s="112">
        <f>'Run Rate'!U309</f>
        <v>8</v>
      </c>
      <c r="S3060" s="112">
        <f>'Run Rate'!V309</f>
        <v>2</v>
      </c>
      <c r="T3060" s="112">
        <f>'Run Rate'!W309</f>
        <v>11</v>
      </c>
      <c r="U3060" s="112">
        <f>'Run Rate'!X309</f>
        <v>8</v>
      </c>
      <c r="V3060" s="112">
        <f>'Run Rate'!Y309</f>
        <v>4</v>
      </c>
      <c r="W3060" s="112">
        <f>'Run Rate'!Z309</f>
        <v>7</v>
      </c>
      <c r="X3060" s="112">
        <f>'Run Rate'!AA309</f>
        <v>3</v>
      </c>
      <c r="Y3060" s="112">
        <f>'Run Rate'!AB309</f>
        <v>4</v>
      </c>
      <c r="Z3060" s="112">
        <f>'Run Rate'!AC309</f>
        <v>2</v>
      </c>
      <c r="AA3060" s="112">
        <f>'Run Rate'!AD309</f>
        <v>5</v>
      </c>
      <c r="AB3060" s="113">
        <v>5</v>
      </c>
      <c r="AC3060" s="112">
        <v>5</v>
      </c>
      <c r="AD3060" s="112">
        <v>5</v>
      </c>
      <c r="AE3060" s="112">
        <v>5</v>
      </c>
      <c r="AF3060" s="112">
        <v>5</v>
      </c>
      <c r="AG3060" s="112">
        <v>5</v>
      </c>
      <c r="AH3060" s="112">
        <v>5</v>
      </c>
      <c r="AI3060" s="112">
        <v>5</v>
      </c>
      <c r="AJ3060" s="112">
        <v>5</v>
      </c>
      <c r="AK3060" s="112">
        <v>5</v>
      </c>
      <c r="AL3060" s="112">
        <v>5</v>
      </c>
      <c r="AM3060" s="112">
        <v>5</v>
      </c>
      <c r="AN3060" s="112">
        <v>5</v>
      </c>
      <c r="AQ3060" t="str">
        <f>AQ3058</f>
        <v/>
      </c>
    </row>
    <row r="3061" spans="1:43" ht="14.25" customHeight="1" x14ac:dyDescent="0.25">
      <c r="A3061" s="99" t="s">
        <v>1165</v>
      </c>
      <c r="B3061" s="114"/>
      <c r="C3061" s="114"/>
      <c r="D3061" s="114"/>
      <c r="E3061" s="114"/>
      <c r="F3061" s="114"/>
      <c r="G3061" s="114"/>
      <c r="H3061" s="114"/>
      <c r="I3061" s="114"/>
      <c r="J3061" s="114"/>
      <c r="K3061" s="114"/>
      <c r="L3061" s="114"/>
      <c r="M3061" s="114"/>
      <c r="N3061" s="114"/>
      <c r="O3061" s="114"/>
      <c r="P3061" s="114"/>
      <c r="Q3061" s="114"/>
      <c r="R3061" s="114"/>
      <c r="S3061" s="114"/>
      <c r="T3061" s="114"/>
      <c r="U3061" s="114"/>
      <c r="V3061" s="114"/>
      <c r="W3061" s="115"/>
      <c r="X3061" s="115"/>
      <c r="Y3061" s="115"/>
      <c r="Z3061" s="115"/>
      <c r="AA3061" s="112" t="s">
        <v>1166</v>
      </c>
      <c r="AB3061" s="113"/>
      <c r="AC3061" s="112"/>
      <c r="AD3061" s="112"/>
      <c r="AE3061" s="112"/>
      <c r="AF3061" s="112"/>
      <c r="AG3061" s="112"/>
      <c r="AH3061" s="112"/>
      <c r="AI3061" s="112"/>
      <c r="AJ3061" s="112"/>
      <c r="AK3061" s="112"/>
      <c r="AL3061" s="112"/>
      <c r="AM3061" s="112"/>
      <c r="AN3061" s="112"/>
      <c r="AQ3061" t="str">
        <f>AQ3058</f>
        <v/>
      </c>
    </row>
    <row r="3062" spans="1:43" ht="14.25" customHeight="1" x14ac:dyDescent="0.25">
      <c r="A3062" s="99" t="s">
        <v>1167</v>
      </c>
      <c r="B3062" s="114"/>
      <c r="C3062" s="114"/>
      <c r="D3062" s="114"/>
      <c r="E3062" s="114"/>
      <c r="F3062" s="114"/>
      <c r="G3062" s="114"/>
      <c r="H3062" s="114"/>
      <c r="I3062" s="114"/>
      <c r="J3062" s="114"/>
      <c r="K3062" s="114"/>
      <c r="L3062" s="114"/>
      <c r="M3062" s="114"/>
      <c r="N3062" s="114"/>
      <c r="O3062" s="114"/>
      <c r="P3062" s="114"/>
      <c r="Q3062" s="114"/>
      <c r="R3062" s="114"/>
      <c r="S3062" s="114"/>
      <c r="T3062" s="114"/>
      <c r="U3062" s="114"/>
      <c r="V3062" s="114"/>
      <c r="W3062" s="115"/>
      <c r="X3062" s="116"/>
      <c r="Y3062" s="117"/>
      <c r="Z3062" s="115"/>
      <c r="AA3062" s="112" t="s">
        <v>1168</v>
      </c>
      <c r="AB3062" s="113">
        <f>'Demand Input VP'!B1534</f>
        <v>0</v>
      </c>
      <c r="AC3062" s="112">
        <f>'Demand Input VP'!C1534</f>
        <v>0</v>
      </c>
      <c r="AD3062" s="112">
        <f>'Demand Input VP'!D1534</f>
        <v>0</v>
      </c>
      <c r="AE3062" s="112">
        <f>'Demand Input VP'!E1534</f>
        <v>0</v>
      </c>
      <c r="AF3062" s="112">
        <f>'Demand Input VP'!F1534</f>
        <v>0</v>
      </c>
      <c r="AG3062" s="112">
        <f>'Demand Input VP'!G1534</f>
        <v>0</v>
      </c>
      <c r="AH3062" s="112">
        <f>'Demand Input VP'!H1534</f>
        <v>0</v>
      </c>
      <c r="AI3062" s="112">
        <f>'Demand Input VP'!I1534</f>
        <v>0</v>
      </c>
      <c r="AJ3062" s="112">
        <f>'Demand Input VP'!J1534</f>
        <v>0</v>
      </c>
      <c r="AK3062" s="112">
        <f>'Demand Input VP'!K1534</f>
        <v>0</v>
      </c>
      <c r="AL3062" s="112">
        <f>'Demand Input VP'!L1534</f>
        <v>0</v>
      </c>
      <c r="AM3062" s="112">
        <f>'Demand Input VP'!M1534</f>
        <v>0</v>
      </c>
      <c r="AN3062" s="112">
        <f>'Demand Input VP'!N1534</f>
        <v>0</v>
      </c>
      <c r="AQ3062" t="str">
        <f>AQ3058</f>
        <v/>
      </c>
    </row>
    <row r="3063" spans="1:43" ht="14.25" customHeight="1" x14ac:dyDescent="0.25">
      <c r="A3063" s="99" t="s">
        <v>1169</v>
      </c>
      <c r="B3063" s="118"/>
      <c r="C3063" s="118"/>
      <c r="D3063" s="118"/>
      <c r="E3063" s="118"/>
      <c r="F3063" s="118"/>
      <c r="G3063" s="118"/>
      <c r="H3063" s="118"/>
      <c r="I3063" s="118"/>
      <c r="J3063" s="118"/>
      <c r="K3063" s="118"/>
      <c r="L3063" s="118"/>
      <c r="M3063" s="118"/>
      <c r="N3063" s="118"/>
      <c r="O3063" s="118"/>
      <c r="P3063" s="118"/>
      <c r="Q3063" s="118"/>
      <c r="R3063" s="118"/>
      <c r="S3063" s="118"/>
      <c r="T3063" s="118"/>
      <c r="U3063" s="118"/>
      <c r="V3063" s="118"/>
      <c r="W3063" s="115"/>
      <c r="X3063" s="116"/>
      <c r="Y3063" s="117"/>
      <c r="Z3063" s="119"/>
      <c r="AA3063" s="120" t="s">
        <v>1170</v>
      </c>
      <c r="AB3063" s="121">
        <f>'Demand Input VP'!B1533</f>
        <v>0</v>
      </c>
      <c r="AC3063" s="120">
        <f>'Demand Input VP'!C1533</f>
        <v>0</v>
      </c>
      <c r="AD3063" s="120">
        <f>'Demand Input VP'!D1533</f>
        <v>0</v>
      </c>
      <c r="AE3063" s="120">
        <f>'Demand Input VP'!E1533</f>
        <v>0</v>
      </c>
      <c r="AF3063" s="120">
        <f>'Demand Input VP'!F1533</f>
        <v>0</v>
      </c>
      <c r="AG3063" s="120">
        <f>'Demand Input VP'!G1533</f>
        <v>0</v>
      </c>
      <c r="AH3063" s="120">
        <f>'Demand Input VP'!H1533</f>
        <v>0</v>
      </c>
      <c r="AI3063" s="120">
        <f>'Demand Input VP'!I1533</f>
        <v>0</v>
      </c>
      <c r="AJ3063" s="120">
        <f>'Demand Input VP'!J1533</f>
        <v>0</v>
      </c>
      <c r="AK3063" s="120">
        <f>'Demand Input VP'!K1533</f>
        <v>0</v>
      </c>
      <c r="AL3063" s="120">
        <f>'Demand Input VP'!L1533</f>
        <v>0</v>
      </c>
      <c r="AM3063" s="120">
        <f>'Demand Input VP'!M1533</f>
        <v>0</v>
      </c>
      <c r="AN3063" s="120">
        <f>'Demand Input VP'!N1533</f>
        <v>0</v>
      </c>
      <c r="AQ3063" t="str">
        <f>AQ3058</f>
        <v/>
      </c>
    </row>
    <row r="3064" spans="1:43" ht="14.25" customHeight="1" x14ac:dyDescent="0.25">
      <c r="A3064" s="1"/>
      <c r="B3064" s="122"/>
      <c r="C3064" s="122"/>
      <c r="D3064" s="122"/>
      <c r="E3064" s="122"/>
      <c r="F3064" s="122"/>
      <c r="G3064" s="122"/>
      <c r="H3064" s="122"/>
      <c r="I3064" s="122"/>
      <c r="J3064" s="122"/>
      <c r="K3064" s="122"/>
      <c r="L3064" s="122"/>
      <c r="M3064" s="122"/>
      <c r="N3064" s="122"/>
      <c r="O3064" s="122"/>
      <c r="P3064" s="122"/>
      <c r="Q3064" s="122"/>
      <c r="R3064" s="122"/>
      <c r="S3064" s="122"/>
      <c r="T3064" s="122"/>
      <c r="U3064" s="122"/>
      <c r="V3064" s="122"/>
      <c r="W3064" s="123"/>
      <c r="X3064" s="116"/>
      <c r="Y3064" s="117"/>
      <c r="Z3064" s="123"/>
      <c r="AA3064" s="112" t="s">
        <v>1171</v>
      </c>
      <c r="AB3064" s="113">
        <f>'Demand Input MP'!B1534</f>
        <v>0</v>
      </c>
      <c r="AC3064" s="112">
        <f>'Demand Input MP'!C1534</f>
        <v>0</v>
      </c>
      <c r="AD3064" s="112">
        <f>'Demand Input MP'!D1534</f>
        <v>0</v>
      </c>
      <c r="AE3064" s="112">
        <f>'Demand Input MP'!E1534</f>
        <v>0</v>
      </c>
      <c r="AF3064" s="112">
        <f>'Demand Input MP'!F1534</f>
        <v>0</v>
      </c>
      <c r="AG3064" s="112">
        <f>'Demand Input MP'!G1534</f>
        <v>0</v>
      </c>
      <c r="AH3064" s="112">
        <f>'Demand Input MP'!H1534</f>
        <v>0</v>
      </c>
      <c r="AI3064" s="112">
        <f>'Demand Input MP'!I1534</f>
        <v>0</v>
      </c>
      <c r="AJ3064" s="112">
        <f>'Demand Input MP'!J1534</f>
        <v>0</v>
      </c>
      <c r="AK3064" s="112">
        <f>'Demand Input MP'!K1534</f>
        <v>0</v>
      </c>
      <c r="AL3064" s="112">
        <f>'Demand Input MP'!L1534</f>
        <v>0</v>
      </c>
      <c r="AM3064" s="112">
        <f>'Demand Input MP'!M1534</f>
        <v>0</v>
      </c>
      <c r="AN3064" s="112">
        <f>'Demand Input MP'!N1534</f>
        <v>0</v>
      </c>
      <c r="AQ3064" t="str">
        <f>AQ3058</f>
        <v/>
      </c>
    </row>
    <row r="3065" spans="1:43" ht="14.25" customHeight="1" x14ac:dyDescent="0.25">
      <c r="A3065" s="1"/>
      <c r="B3065" s="122"/>
      <c r="C3065" s="122"/>
      <c r="D3065" s="122"/>
      <c r="E3065" s="122"/>
      <c r="F3065" s="122"/>
      <c r="G3065" s="122"/>
      <c r="H3065" s="122"/>
      <c r="I3065" s="122"/>
      <c r="J3065" s="122"/>
      <c r="K3065" s="122"/>
      <c r="L3065" s="122"/>
      <c r="M3065" s="122"/>
      <c r="N3065" s="122"/>
      <c r="O3065" s="122"/>
      <c r="P3065" s="122"/>
      <c r="Q3065" s="122"/>
      <c r="R3065" s="122"/>
      <c r="S3065" s="122"/>
      <c r="T3065" s="122"/>
      <c r="U3065" s="122"/>
      <c r="V3065" s="124" t="s">
        <v>91</v>
      </c>
      <c r="W3065" s="125">
        <f>IFERROR(IF(SUM('Run Rate History'!E309:AD309)&gt;0,(SUMPRODUCT((B3060:AA3060&gt;=PERCENTILE(B3060:AA3060,0.1))*(B3060:AA3060&lt;=PERCENTILE(B3060:AA3060,0.9))*B3060:AA3060)+SUMPRODUCT(('Run Rate History'!E309:AD309&gt;=PERCENTILE(B3060:AA3060,0.1))*('Run Rate History'!E309:AD309&lt;=PERCENTILE(B3060:AA3060,0.9))*'Run Rate History'!E309:AD309))/(SUMPRODUCT((B3060:AA3060&gt;=PERCENTILE(B3060:AA3060,0.1))*(B3060:AA3060&lt;=PERCENTILE(B3060:AA3060,0.9))*1)+SUMPRODUCT(('Run Rate History'!E309:AD309&gt;=PERCENTILE(B3060:AA3060,0.1))*('Run Rate History'!E309:AD309&lt;=PERCENTILE(B3060:AA3060,0.9))*1)),TRIMMEAN(B3060:AA3060,0.15)),0)</f>
        <v>4.9736842105263159</v>
      </c>
      <c r="X3065" s="126" t="s">
        <v>1172</v>
      </c>
      <c r="Y3065" s="127">
        <f>SUM(B3060:AA3060)/26</f>
        <v>5</v>
      </c>
      <c r="Z3065" s="128"/>
      <c r="AA3065" s="112" t="s">
        <v>1173</v>
      </c>
      <c r="AB3065" s="113">
        <f>'Demand Input MP'!B1533</f>
        <v>0</v>
      </c>
      <c r="AC3065" s="112">
        <f>'Demand Input MP'!C1533</f>
        <v>0</v>
      </c>
      <c r="AD3065" s="112">
        <f>'Demand Input MP'!D1533</f>
        <v>0</v>
      </c>
      <c r="AE3065" s="112">
        <f>'Demand Input MP'!E1533</f>
        <v>0</v>
      </c>
      <c r="AF3065" s="112">
        <f>'Demand Input MP'!F1533</f>
        <v>0</v>
      </c>
      <c r="AG3065" s="112">
        <f>'Demand Input MP'!G1533</f>
        <v>0</v>
      </c>
      <c r="AH3065" s="112">
        <f>'Demand Input MP'!H1533</f>
        <v>0</v>
      </c>
      <c r="AI3065" s="112">
        <f>'Demand Input MP'!I1533</f>
        <v>0</v>
      </c>
      <c r="AJ3065" s="112">
        <f>'Demand Input MP'!J1533</f>
        <v>0</v>
      </c>
      <c r="AK3065" s="112">
        <f>'Demand Input MP'!K1533</f>
        <v>0</v>
      </c>
      <c r="AL3065" s="112">
        <f>'Demand Input MP'!L1533</f>
        <v>0</v>
      </c>
      <c r="AM3065" s="112">
        <f>'Demand Input MP'!M1533</f>
        <v>0</v>
      </c>
      <c r="AN3065" s="112">
        <f>'Demand Input MP'!N1533</f>
        <v>0</v>
      </c>
      <c r="AQ3065" t="str">
        <f>AQ3058</f>
        <v/>
      </c>
    </row>
    <row r="3066" spans="1:43" ht="14.25" customHeight="1" x14ac:dyDescent="0.25">
      <c r="A3066" s="1"/>
      <c r="B3066" s="122"/>
      <c r="C3066" s="122"/>
      <c r="D3066" s="122"/>
      <c r="E3066" s="122"/>
      <c r="F3066" s="122"/>
      <c r="G3066" s="122"/>
      <c r="H3066" s="122"/>
      <c r="I3066" s="122"/>
      <c r="J3066" s="122"/>
      <c r="K3066" s="122"/>
      <c r="L3066" s="122"/>
      <c r="M3066" s="122"/>
      <c r="N3066" s="122"/>
      <c r="O3066" s="122"/>
      <c r="P3066" s="122"/>
      <c r="Q3066" s="122"/>
      <c r="R3066" s="122"/>
      <c r="S3066" s="122"/>
      <c r="T3066" s="122"/>
      <c r="U3066" s="122"/>
      <c r="V3066" s="124" t="s">
        <v>94</v>
      </c>
      <c r="W3066" s="125">
        <f>IFERROR((1*MIN(MAX(X3060,0.5*IF(SUM('Run Rate History'!E309:AD309)&gt;0,(MEDIAN(IF(B3060:AA3060&gt;0,B3060:AA3060))+MEDIAN(IF('Run Rate History'!E309:AD309&gt;0,'Run Rate History'!E309:AD309)))/2,MEDIAN(IF(B3060:AA3060&gt;0,B3060:AA3060)))),2*IF(SUM('Run Rate History'!E309:AD309)&gt;0,(MEDIAN(IF(B3060:AA3060&gt;0,B3060:AA3060))+MEDIAN(IF('Run Rate History'!E309:AD309&gt;0,'Run Rate History'!E309:AD309)))/2,MEDIAN(IF(B3060:AA3060&gt;0,B3060:AA3060))))+2*MIN(MAX(Y3060,0.5*IF(SUM('Run Rate History'!E309:AD309)&gt;0,(MEDIAN(IF(B3060:AA3060&gt;0,B3060:AA3060))+MEDIAN(IF('Run Rate History'!E309:AD309&gt;0,'Run Rate History'!E309:AD309)))/2,MEDIAN(IF(B3060:AA3060&gt;0,B3060:AA3060)))),2*IF(SUM('Run Rate History'!E309:AD309)&gt;0,(MEDIAN(IF(B3060:AA3060&gt;0,B3060:AA3060))+MEDIAN(IF('Run Rate History'!E309:AD309&gt;0,'Run Rate History'!E309:AD309)))/2,MEDIAN(IF(B3060:AA3060&gt;0,B3060:AA3060))))+3*MIN(MAX(Z3060,0.5*IF(SUM('Run Rate History'!E309:AD309)&gt;0,(MEDIAN(IF(B3060:AA3060&gt;0,B3060:AA3060))+MEDIAN(IF('Run Rate History'!E309:AD309&gt;0,'Run Rate History'!E309:AD309)))/2,MEDIAN(IF(B3060:AA3060&gt;0,B3060:AA3060)))),2*IF(SUM('Run Rate History'!E309:AD309)&gt;0,(MEDIAN(IF(B3060:AA3060&gt;0,B3060:AA3060))+MEDIAN(IF('Run Rate History'!E309:AD309&gt;0,'Run Rate History'!E309:AD309)))/2,MEDIAN(IF(B3060:AA3060&gt;0,B3060:AA3060))))+4*MIN(MAX(AA3060,0.5*IF(SUM('Run Rate History'!E309:AD309)&gt;0,(MEDIAN(IF(B3060:AA3060&gt;0,B3060:AA3060))+MEDIAN(IF('Run Rate History'!E309:AD309&gt;0,'Run Rate History'!E309:AD309)))/2,MEDIAN(IF(B3060:AA3060&gt;0,B3060:AA3060)))),2*IF(SUM('Run Rate History'!E309:AD309)&gt;0,(MEDIAN(IF(B3060:AA3060&gt;0,B3060:AA3060))+MEDIAN(IF('Run Rate History'!E309:AD309&gt;0,'Run Rate History'!E309:AD309)))/2,MEDIAN(IF(B3060:AA3060&gt;0,B3060:AA3060)))))/10,0)</f>
        <v>4</v>
      </c>
      <c r="X3066" s="129" t="s">
        <v>1174</v>
      </c>
      <c r="Y3066" s="130">
        <f>IFERROR(VLOOKUP(A3058,'Stanje zaliha'!A:E,5,FALSE()),0)</f>
        <v>70</v>
      </c>
      <c r="Z3066" s="131"/>
      <c r="AA3066" s="113" t="s">
        <v>1175</v>
      </c>
      <c r="AB3066" s="118">
        <f t="shared" ref="AB3066:AN3066" si="610">SUM(AB3062:AB3065)</f>
        <v>0</v>
      </c>
      <c r="AC3066" s="118">
        <f t="shared" si="610"/>
        <v>0</v>
      </c>
      <c r="AD3066" s="118">
        <f t="shared" si="610"/>
        <v>0</v>
      </c>
      <c r="AE3066" s="118">
        <f t="shared" si="610"/>
        <v>0</v>
      </c>
      <c r="AF3066" s="118">
        <f t="shared" si="610"/>
        <v>0</v>
      </c>
      <c r="AG3066" s="118">
        <f t="shared" si="610"/>
        <v>0</v>
      </c>
      <c r="AH3066" s="118">
        <f t="shared" si="610"/>
        <v>0</v>
      </c>
      <c r="AI3066" s="118">
        <f t="shared" si="610"/>
        <v>0</v>
      </c>
      <c r="AJ3066" s="118">
        <f t="shared" si="610"/>
        <v>0</v>
      </c>
      <c r="AK3066" s="118">
        <f t="shared" si="610"/>
        <v>0</v>
      </c>
      <c r="AL3066" s="118">
        <f t="shared" si="610"/>
        <v>0</v>
      </c>
      <c r="AM3066" s="118">
        <f t="shared" si="610"/>
        <v>0</v>
      </c>
      <c r="AN3066" s="118">
        <f t="shared" si="610"/>
        <v>0</v>
      </c>
      <c r="AQ3066" t="str">
        <f>AQ3058</f>
        <v/>
      </c>
    </row>
    <row r="3067" spans="1:43" ht="14.25" customHeight="1" x14ac:dyDescent="0.25">
      <c r="A3067" s="1"/>
      <c r="B3067" s="122"/>
      <c r="C3067" s="122"/>
      <c r="D3067" s="122"/>
      <c r="E3067" s="122"/>
      <c r="F3067" s="122"/>
      <c r="G3067" s="122"/>
      <c r="H3067" s="122"/>
      <c r="I3067" s="122"/>
      <c r="J3067" s="122"/>
      <c r="K3067" s="122"/>
      <c r="L3067" s="122"/>
      <c r="M3067" s="122"/>
      <c r="N3067" s="122"/>
      <c r="O3067" s="122"/>
      <c r="P3067" s="122"/>
      <c r="Q3067" s="122"/>
      <c r="R3067" s="122"/>
      <c r="S3067" s="122"/>
      <c r="T3067" s="122"/>
      <c r="U3067" s="122"/>
      <c r="V3067" s="124" t="s">
        <v>95</v>
      </c>
      <c r="W3067" s="125">
        <f>IFERROR(0.6*W3066+0.4*W3065,0)</f>
        <v>4.3894736842105262</v>
      </c>
      <c r="X3067" s="132" t="s">
        <v>1176</v>
      </c>
      <c r="Y3067" s="133">
        <f>IFERROR(SUMIF('Popis poslanih narudžbi'!A:A,A3058,'Popis poslanih narudžbi'!C:C),0)</f>
        <v>0</v>
      </c>
      <c r="Z3067" s="131"/>
      <c r="AA3067" s="134" t="s">
        <v>1177</v>
      </c>
      <c r="AB3067" s="118">
        <f t="shared" ref="AB3067:AN3067" si="611">AB3060+AB3066</f>
        <v>5</v>
      </c>
      <c r="AC3067" s="118">
        <f t="shared" si="611"/>
        <v>5</v>
      </c>
      <c r="AD3067" s="118">
        <f t="shared" si="611"/>
        <v>5</v>
      </c>
      <c r="AE3067" s="118">
        <f t="shared" si="611"/>
        <v>5</v>
      </c>
      <c r="AF3067" s="118">
        <f t="shared" si="611"/>
        <v>5</v>
      </c>
      <c r="AG3067" s="118">
        <f t="shared" si="611"/>
        <v>5</v>
      </c>
      <c r="AH3067" s="118">
        <f t="shared" si="611"/>
        <v>5</v>
      </c>
      <c r="AI3067" s="118">
        <f t="shared" si="611"/>
        <v>5</v>
      </c>
      <c r="AJ3067" s="118">
        <f t="shared" si="611"/>
        <v>5</v>
      </c>
      <c r="AK3067" s="118">
        <f t="shared" si="611"/>
        <v>5</v>
      </c>
      <c r="AL3067" s="118">
        <f t="shared" si="611"/>
        <v>5</v>
      </c>
      <c r="AM3067" s="118">
        <f t="shared" si="611"/>
        <v>5</v>
      </c>
      <c r="AN3067" s="118">
        <f t="shared" si="611"/>
        <v>5</v>
      </c>
      <c r="AQ3067" t="str">
        <f>AQ3058</f>
        <v/>
      </c>
    </row>
    <row r="3068" spans="1:43" ht="14.25" customHeight="1" x14ac:dyDescent="0.25">
      <c r="A3068" s="107" t="str">
        <f>'Run Rate'!A310</f>
        <v>SHM00034</v>
      </c>
      <c r="B3068" s="135" t="str">
        <f>'Run Rate'!B310</f>
        <v>Shieldmixer Hero Pro Johnny Bravo Pretty</v>
      </c>
      <c r="C3068" s="135" t="str">
        <f>'Run Rate'!C310</f>
        <v>DRINKWARE I HOME</v>
      </c>
      <c r="D3068" s="135" t="str">
        <f>'Run Rate'!D310</f>
        <v>03 BRONZE</v>
      </c>
      <c r="E3068" s="122"/>
      <c r="F3068" s="122"/>
      <c r="G3068" s="122"/>
      <c r="H3068" s="122"/>
      <c r="I3068" s="122"/>
      <c r="J3068" s="122"/>
      <c r="K3068" s="122"/>
      <c r="L3068" s="122"/>
      <c r="M3068" s="122"/>
      <c r="N3068" s="122"/>
      <c r="O3068" s="122"/>
      <c r="P3068" s="122"/>
      <c r="Q3068" s="122"/>
      <c r="R3068" s="122"/>
      <c r="S3068" s="122"/>
      <c r="T3068" s="122"/>
      <c r="U3068" s="122"/>
      <c r="V3068" s="122"/>
      <c r="W3068" s="122"/>
      <c r="X3068" s="122"/>
      <c r="Y3068" s="122"/>
      <c r="Z3068" s="122"/>
      <c r="AA3068" s="122"/>
      <c r="AB3068" s="122"/>
      <c r="AC3068" s="122"/>
      <c r="AD3068" s="122"/>
      <c r="AE3068" s="122"/>
      <c r="AF3068" s="122"/>
      <c r="AG3068" s="122"/>
      <c r="AH3068" s="122"/>
      <c r="AI3068" s="122"/>
      <c r="AJ3068" s="122"/>
      <c r="AK3068" s="122"/>
      <c r="AL3068" s="122"/>
      <c r="AM3068" s="122"/>
      <c r="AN3068" s="122"/>
      <c r="AQ3068" t="str">
        <f>IF(AND(OR($B$1="ALL",$B$1=C3068),OR($E$1="ALL",$E$1=D3068),OR($B$2="ALL",$B$2=A3068),OR($E$2="ALL",IFERROR(SEARCH($E$2,B3068),0)&gt;0)),"MATCH","")</f>
        <v/>
      </c>
    </row>
    <row r="3069" spans="1:43" ht="14.25" customHeight="1" x14ac:dyDescent="0.25">
      <c r="A3069" s="108" t="s">
        <v>1137</v>
      </c>
      <c r="B3069" s="136" t="s">
        <v>1138</v>
      </c>
      <c r="C3069" s="136" t="s">
        <v>1139</v>
      </c>
      <c r="D3069" s="136" t="s">
        <v>1140</v>
      </c>
      <c r="E3069" s="136" t="s">
        <v>1141</v>
      </c>
      <c r="F3069" s="136" t="s">
        <v>1142</v>
      </c>
      <c r="G3069" s="136" t="s">
        <v>1143</v>
      </c>
      <c r="H3069" s="136" t="s">
        <v>1144</v>
      </c>
      <c r="I3069" s="136" t="s">
        <v>1145</v>
      </c>
      <c r="J3069" s="136" t="s">
        <v>1146</v>
      </c>
      <c r="K3069" s="136" t="s">
        <v>1147</v>
      </c>
      <c r="L3069" s="136" t="s">
        <v>1148</v>
      </c>
      <c r="M3069" s="136" t="s">
        <v>1149</v>
      </c>
      <c r="N3069" s="136" t="s">
        <v>1150</v>
      </c>
      <c r="O3069" s="136" t="s">
        <v>1151</v>
      </c>
      <c r="P3069" s="136" t="s">
        <v>1152</v>
      </c>
      <c r="Q3069" s="136" t="s">
        <v>1153</v>
      </c>
      <c r="R3069" s="136" t="s">
        <v>1154</v>
      </c>
      <c r="S3069" s="136" t="s">
        <v>1155</v>
      </c>
      <c r="T3069" s="136" t="s">
        <v>1156</v>
      </c>
      <c r="U3069" s="136" t="s">
        <v>1157</v>
      </c>
      <c r="V3069" s="136" t="s">
        <v>1158</v>
      </c>
      <c r="W3069" s="136" t="s">
        <v>1159</v>
      </c>
      <c r="X3069" s="136" t="s">
        <v>1160</v>
      </c>
      <c r="Y3069" s="136" t="s">
        <v>1161</v>
      </c>
      <c r="Z3069" s="136" t="s">
        <v>1162</v>
      </c>
      <c r="AA3069" s="136" t="s">
        <v>1163</v>
      </c>
      <c r="AB3069" s="137" t="s">
        <v>156</v>
      </c>
      <c r="AC3069" s="137" t="s">
        <v>157</v>
      </c>
      <c r="AD3069" s="137" t="s">
        <v>158</v>
      </c>
      <c r="AE3069" s="137" t="s">
        <v>139</v>
      </c>
      <c r="AF3069" s="138" t="s">
        <v>140</v>
      </c>
      <c r="AG3069" s="138" t="s">
        <v>141</v>
      </c>
      <c r="AH3069" s="138" t="s">
        <v>142</v>
      </c>
      <c r="AI3069" s="138" t="s">
        <v>143</v>
      </c>
      <c r="AJ3069" s="139" t="s">
        <v>144</v>
      </c>
      <c r="AK3069" s="139" t="s">
        <v>145</v>
      </c>
      <c r="AL3069" s="139" t="s">
        <v>146</v>
      </c>
      <c r="AM3069" s="140" t="s">
        <v>147</v>
      </c>
      <c r="AN3069" s="140" t="s">
        <v>148</v>
      </c>
      <c r="AQ3069" t="str">
        <f>AQ3068</f>
        <v/>
      </c>
    </row>
    <row r="3070" spans="1:43" ht="14.25" customHeight="1" x14ac:dyDescent="0.25">
      <c r="A3070" s="99" t="s">
        <v>1164</v>
      </c>
      <c r="B3070" s="112">
        <f>'Run Rate'!E310</f>
        <v>12</v>
      </c>
      <c r="C3070" s="112">
        <f>'Run Rate'!F310</f>
        <v>11</v>
      </c>
      <c r="D3070" s="112">
        <f>'Run Rate'!G310</f>
        <v>8</v>
      </c>
      <c r="E3070" s="112">
        <f>'Run Rate'!H310</f>
        <v>21</v>
      </c>
      <c r="F3070" s="112">
        <f>'Run Rate'!I310</f>
        <v>9</v>
      </c>
      <c r="G3070" s="112">
        <f>'Run Rate'!J310</f>
        <v>10</v>
      </c>
      <c r="H3070" s="112">
        <f>'Run Rate'!K310</f>
        <v>9</v>
      </c>
      <c r="I3070" s="112">
        <f>'Run Rate'!L310</f>
        <v>161</v>
      </c>
      <c r="J3070" s="112">
        <f>'Run Rate'!M310</f>
        <v>13</v>
      </c>
      <c r="K3070" s="112">
        <f>'Run Rate'!N310</f>
        <v>7</v>
      </c>
      <c r="L3070" s="112">
        <f>'Run Rate'!O310</f>
        <v>16</v>
      </c>
      <c r="M3070" s="112">
        <f>'Run Rate'!P310</f>
        <v>31</v>
      </c>
      <c r="N3070" s="112">
        <f>'Run Rate'!Q310</f>
        <v>27</v>
      </c>
      <c r="O3070" s="112">
        <f>'Run Rate'!R310</f>
        <v>5</v>
      </c>
      <c r="P3070" s="112">
        <f>'Run Rate'!S310</f>
        <v>3</v>
      </c>
      <c r="Q3070" s="112">
        <f>'Run Rate'!T310</f>
        <v>9</v>
      </c>
      <c r="R3070" s="112">
        <f>'Run Rate'!U310</f>
        <v>11</v>
      </c>
      <c r="S3070" s="112">
        <f>'Run Rate'!V310</f>
        <v>9</v>
      </c>
      <c r="T3070" s="112">
        <f>'Run Rate'!W310</f>
        <v>5</v>
      </c>
      <c r="U3070" s="112">
        <f>'Run Rate'!X310</f>
        <v>19</v>
      </c>
      <c r="V3070" s="112">
        <f>'Run Rate'!Y310</f>
        <v>13</v>
      </c>
      <c r="W3070" s="112">
        <f>'Run Rate'!Z310</f>
        <v>16</v>
      </c>
      <c r="X3070" s="112">
        <f>'Run Rate'!AA310</f>
        <v>14</v>
      </c>
      <c r="Y3070" s="112">
        <f>'Run Rate'!AB310</f>
        <v>11</v>
      </c>
      <c r="Z3070" s="112">
        <f>'Run Rate'!AC310</f>
        <v>10</v>
      </c>
      <c r="AA3070" s="112">
        <f>'Run Rate'!AD310</f>
        <v>7</v>
      </c>
      <c r="AB3070" s="113">
        <v>10</v>
      </c>
      <c r="AC3070" s="112">
        <v>10</v>
      </c>
      <c r="AD3070" s="112">
        <v>10</v>
      </c>
      <c r="AE3070" s="112">
        <v>10</v>
      </c>
      <c r="AF3070" s="112">
        <v>10</v>
      </c>
      <c r="AG3070" s="112">
        <v>10</v>
      </c>
      <c r="AH3070" s="112">
        <v>10</v>
      </c>
      <c r="AI3070" s="112">
        <v>10</v>
      </c>
      <c r="AJ3070" s="112">
        <v>10</v>
      </c>
      <c r="AK3070" s="112">
        <v>10</v>
      </c>
      <c r="AL3070" s="112">
        <v>10</v>
      </c>
      <c r="AM3070" s="112">
        <v>10</v>
      </c>
      <c r="AN3070" s="112">
        <v>10</v>
      </c>
      <c r="AQ3070" t="str">
        <f>AQ3068</f>
        <v/>
      </c>
    </row>
    <row r="3071" spans="1:43" ht="14.25" customHeight="1" x14ac:dyDescent="0.25">
      <c r="A3071" s="99" t="s">
        <v>1165</v>
      </c>
      <c r="B3071" s="114"/>
      <c r="C3071" s="114"/>
      <c r="D3071" s="114"/>
      <c r="E3071" s="114"/>
      <c r="F3071" s="114"/>
      <c r="G3071" s="114"/>
      <c r="H3071" s="114"/>
      <c r="I3071" s="114"/>
      <c r="J3071" s="114"/>
      <c r="K3071" s="114"/>
      <c r="L3071" s="114"/>
      <c r="M3071" s="114"/>
      <c r="N3071" s="114"/>
      <c r="O3071" s="114"/>
      <c r="P3071" s="114"/>
      <c r="Q3071" s="114"/>
      <c r="R3071" s="114"/>
      <c r="S3071" s="114"/>
      <c r="T3071" s="114"/>
      <c r="U3071" s="114"/>
      <c r="V3071" s="114"/>
      <c r="W3071" s="115"/>
      <c r="X3071" s="115"/>
      <c r="Y3071" s="115"/>
      <c r="Z3071" s="115"/>
      <c r="AA3071" s="112" t="s">
        <v>1166</v>
      </c>
      <c r="AB3071" s="113"/>
      <c r="AC3071" s="112"/>
      <c r="AD3071" s="112"/>
      <c r="AE3071" s="112"/>
      <c r="AF3071" s="112"/>
      <c r="AG3071" s="112"/>
      <c r="AH3071" s="112"/>
      <c r="AI3071" s="112"/>
      <c r="AJ3071" s="112"/>
      <c r="AK3071" s="112"/>
      <c r="AL3071" s="112"/>
      <c r="AM3071" s="112"/>
      <c r="AN3071" s="112"/>
      <c r="AQ3071" t="str">
        <f>AQ3068</f>
        <v/>
      </c>
    </row>
    <row r="3072" spans="1:43" ht="14.25" customHeight="1" x14ac:dyDescent="0.25">
      <c r="A3072" s="99" t="s">
        <v>1167</v>
      </c>
      <c r="B3072" s="114"/>
      <c r="C3072" s="114"/>
      <c r="D3072" s="114"/>
      <c r="E3072" s="114"/>
      <c r="F3072" s="114"/>
      <c r="G3072" s="114"/>
      <c r="H3072" s="114"/>
      <c r="I3072" s="114"/>
      <c r="J3072" s="114"/>
      <c r="K3072" s="114"/>
      <c r="L3072" s="114"/>
      <c r="M3072" s="114"/>
      <c r="N3072" s="114"/>
      <c r="O3072" s="114"/>
      <c r="P3072" s="114"/>
      <c r="Q3072" s="114"/>
      <c r="R3072" s="114"/>
      <c r="S3072" s="114"/>
      <c r="T3072" s="114"/>
      <c r="U3072" s="114"/>
      <c r="V3072" s="114"/>
      <c r="W3072" s="115"/>
      <c r="X3072" s="116"/>
      <c r="Y3072" s="117"/>
      <c r="Z3072" s="115"/>
      <c r="AA3072" s="112" t="s">
        <v>1168</v>
      </c>
      <c r="AB3072" s="113">
        <f>'Demand Input VP'!B1539</f>
        <v>0</v>
      </c>
      <c r="AC3072" s="112">
        <f>'Demand Input VP'!C1539</f>
        <v>0</v>
      </c>
      <c r="AD3072" s="112">
        <f>'Demand Input VP'!D1539</f>
        <v>0</v>
      </c>
      <c r="AE3072" s="112">
        <f>'Demand Input VP'!E1539</f>
        <v>0</v>
      </c>
      <c r="AF3072" s="112">
        <f>'Demand Input VP'!F1539</f>
        <v>0</v>
      </c>
      <c r="AG3072" s="112">
        <f>'Demand Input VP'!G1539</f>
        <v>0</v>
      </c>
      <c r="AH3072" s="112">
        <f>'Demand Input VP'!H1539</f>
        <v>0</v>
      </c>
      <c r="AI3072" s="112">
        <f>'Demand Input VP'!I1539</f>
        <v>0</v>
      </c>
      <c r="AJ3072" s="112">
        <f>'Demand Input VP'!J1539</f>
        <v>0</v>
      </c>
      <c r="AK3072" s="112">
        <f>'Demand Input VP'!K1539</f>
        <v>0</v>
      </c>
      <c r="AL3072" s="112">
        <f>'Demand Input VP'!L1539</f>
        <v>0</v>
      </c>
      <c r="AM3072" s="112">
        <f>'Demand Input VP'!M1539</f>
        <v>0</v>
      </c>
      <c r="AN3072" s="112">
        <f>'Demand Input VP'!N1539</f>
        <v>0</v>
      </c>
      <c r="AQ3072" t="str">
        <f>AQ3068</f>
        <v/>
      </c>
    </row>
    <row r="3073" spans="1:43" ht="14.25" customHeight="1" x14ac:dyDescent="0.25">
      <c r="A3073" s="99" t="s">
        <v>1169</v>
      </c>
      <c r="B3073" s="118"/>
      <c r="C3073" s="118"/>
      <c r="D3073" s="118"/>
      <c r="E3073" s="118"/>
      <c r="F3073" s="118"/>
      <c r="G3073" s="118"/>
      <c r="H3073" s="118"/>
      <c r="I3073" s="118"/>
      <c r="J3073" s="118"/>
      <c r="K3073" s="118"/>
      <c r="L3073" s="118"/>
      <c r="M3073" s="118"/>
      <c r="N3073" s="118"/>
      <c r="O3073" s="118"/>
      <c r="P3073" s="118"/>
      <c r="Q3073" s="118"/>
      <c r="R3073" s="118"/>
      <c r="S3073" s="118"/>
      <c r="T3073" s="118"/>
      <c r="U3073" s="118"/>
      <c r="V3073" s="118"/>
      <c r="W3073" s="115"/>
      <c r="X3073" s="116"/>
      <c r="Y3073" s="117"/>
      <c r="Z3073" s="119"/>
      <c r="AA3073" s="120" t="s">
        <v>1170</v>
      </c>
      <c r="AB3073" s="121">
        <f>'Demand Input VP'!B1538</f>
        <v>0</v>
      </c>
      <c r="AC3073" s="120">
        <f>'Demand Input VP'!C1538</f>
        <v>0</v>
      </c>
      <c r="AD3073" s="120">
        <f>'Demand Input VP'!D1538</f>
        <v>0</v>
      </c>
      <c r="AE3073" s="120">
        <f>'Demand Input VP'!E1538</f>
        <v>0</v>
      </c>
      <c r="AF3073" s="120">
        <f>'Demand Input VP'!F1538</f>
        <v>0</v>
      </c>
      <c r="AG3073" s="120">
        <f>'Demand Input VP'!G1538</f>
        <v>0</v>
      </c>
      <c r="AH3073" s="120">
        <f>'Demand Input VP'!H1538</f>
        <v>0</v>
      </c>
      <c r="AI3073" s="120">
        <f>'Demand Input VP'!I1538</f>
        <v>0</v>
      </c>
      <c r="AJ3073" s="120">
        <f>'Demand Input VP'!J1538</f>
        <v>0</v>
      </c>
      <c r="AK3073" s="120">
        <f>'Demand Input VP'!K1538</f>
        <v>0</v>
      </c>
      <c r="AL3073" s="120">
        <f>'Demand Input VP'!L1538</f>
        <v>0</v>
      </c>
      <c r="AM3073" s="120">
        <f>'Demand Input VP'!M1538</f>
        <v>0</v>
      </c>
      <c r="AN3073" s="120">
        <f>'Demand Input VP'!N1538</f>
        <v>0</v>
      </c>
      <c r="AQ3073" t="str">
        <f>AQ3068</f>
        <v/>
      </c>
    </row>
    <row r="3074" spans="1:43" ht="14.25" customHeight="1" x14ac:dyDescent="0.25">
      <c r="A3074" s="1"/>
      <c r="B3074" s="122"/>
      <c r="C3074" s="122"/>
      <c r="D3074" s="122"/>
      <c r="E3074" s="122"/>
      <c r="F3074" s="122"/>
      <c r="G3074" s="122"/>
      <c r="H3074" s="122"/>
      <c r="I3074" s="122"/>
      <c r="J3074" s="122"/>
      <c r="K3074" s="122"/>
      <c r="L3074" s="122"/>
      <c r="M3074" s="122"/>
      <c r="N3074" s="122"/>
      <c r="O3074" s="122"/>
      <c r="P3074" s="122"/>
      <c r="Q3074" s="122"/>
      <c r="R3074" s="122"/>
      <c r="S3074" s="122"/>
      <c r="T3074" s="122"/>
      <c r="U3074" s="122"/>
      <c r="V3074" s="122"/>
      <c r="W3074" s="123"/>
      <c r="X3074" s="116"/>
      <c r="Y3074" s="117"/>
      <c r="Z3074" s="123"/>
      <c r="AA3074" s="112" t="s">
        <v>1171</v>
      </c>
      <c r="AB3074" s="113">
        <f>'Demand Input MP'!B1539</f>
        <v>0</v>
      </c>
      <c r="AC3074" s="112">
        <f>'Demand Input MP'!C1539</f>
        <v>0</v>
      </c>
      <c r="AD3074" s="112">
        <f>'Demand Input MP'!D1539</f>
        <v>0</v>
      </c>
      <c r="AE3074" s="112">
        <f>'Demand Input MP'!E1539</f>
        <v>0</v>
      </c>
      <c r="AF3074" s="112">
        <f>'Demand Input MP'!F1539</f>
        <v>0</v>
      </c>
      <c r="AG3074" s="112">
        <f>'Demand Input MP'!G1539</f>
        <v>0</v>
      </c>
      <c r="AH3074" s="112">
        <f>'Demand Input MP'!H1539</f>
        <v>0</v>
      </c>
      <c r="AI3074" s="112">
        <f>'Demand Input MP'!I1539</f>
        <v>0</v>
      </c>
      <c r="AJ3074" s="112">
        <f>'Demand Input MP'!J1539</f>
        <v>0</v>
      </c>
      <c r="AK3074" s="112">
        <f>'Demand Input MP'!K1539</f>
        <v>0</v>
      </c>
      <c r="AL3074" s="112">
        <f>'Demand Input MP'!L1539</f>
        <v>0</v>
      </c>
      <c r="AM3074" s="112">
        <f>'Demand Input MP'!M1539</f>
        <v>0</v>
      </c>
      <c r="AN3074" s="112">
        <f>'Demand Input MP'!N1539</f>
        <v>0</v>
      </c>
      <c r="AQ3074" t="str">
        <f>AQ3068</f>
        <v/>
      </c>
    </row>
    <row r="3075" spans="1:43" ht="14.25" customHeight="1" x14ac:dyDescent="0.25">
      <c r="A3075" s="1"/>
      <c r="B3075" s="122"/>
      <c r="C3075" s="122"/>
      <c r="D3075" s="122"/>
      <c r="E3075" s="122"/>
      <c r="F3075" s="122"/>
      <c r="G3075" s="122"/>
      <c r="H3075" s="122"/>
      <c r="I3075" s="122"/>
      <c r="J3075" s="122"/>
      <c r="K3075" s="122"/>
      <c r="L3075" s="122"/>
      <c r="M3075" s="122"/>
      <c r="N3075" s="122"/>
      <c r="O3075" s="122"/>
      <c r="P3075" s="122"/>
      <c r="Q3075" s="122"/>
      <c r="R3075" s="122"/>
      <c r="S3075" s="122"/>
      <c r="T3075" s="122"/>
      <c r="U3075" s="122"/>
      <c r="V3075" s="124" t="s">
        <v>91</v>
      </c>
      <c r="W3075" s="125">
        <f>IFERROR(IF(SUM('Run Rate History'!E310:AD310)&gt;0,(SUMPRODUCT((B3070:AA3070&gt;=PERCENTILE(B3070:AA3070,0.1))*(B3070:AA3070&lt;=PERCENTILE(B3070:AA3070,0.9))*B3070:AA3070)+SUMPRODUCT(('Run Rate History'!E310:AD310&gt;=PERCENTILE(B3070:AA3070,0.1))*('Run Rate History'!E310:AD310&lt;=PERCENTILE(B3070:AA3070,0.9))*'Run Rate History'!E310:AD310))/(SUMPRODUCT((B3070:AA3070&gt;=PERCENTILE(B3070:AA3070,0.1))*(B3070:AA3070&lt;=PERCENTILE(B3070:AA3070,0.9))*1)+SUMPRODUCT(('Run Rate History'!E310:AD310&gt;=PERCENTILE(B3070:AA3070,0.1))*('Run Rate History'!E310:AD310&lt;=PERCENTILE(B3070:AA3070,0.9))*1)),TRIMMEAN(B3070:AA3070,0.15)),0)</f>
        <v>11.025641025641026</v>
      </c>
      <c r="X3075" s="126" t="s">
        <v>1172</v>
      </c>
      <c r="Y3075" s="127">
        <f>SUM(B3070:AA3070)/26</f>
        <v>17.96153846153846</v>
      </c>
      <c r="Z3075" s="128"/>
      <c r="AA3075" s="112" t="s">
        <v>1173</v>
      </c>
      <c r="AB3075" s="113">
        <f>'Demand Input MP'!B1538</f>
        <v>0</v>
      </c>
      <c r="AC3075" s="112">
        <f>'Demand Input MP'!C1538</f>
        <v>0</v>
      </c>
      <c r="AD3075" s="112">
        <f>'Demand Input MP'!D1538</f>
        <v>0</v>
      </c>
      <c r="AE3075" s="112">
        <f>'Demand Input MP'!E1538</f>
        <v>0</v>
      </c>
      <c r="AF3075" s="112">
        <f>'Demand Input MP'!F1538</f>
        <v>0</v>
      </c>
      <c r="AG3075" s="112">
        <f>'Demand Input MP'!G1538</f>
        <v>0</v>
      </c>
      <c r="AH3075" s="112">
        <f>'Demand Input MP'!H1538</f>
        <v>0</v>
      </c>
      <c r="AI3075" s="112">
        <f>'Demand Input MP'!I1538</f>
        <v>0</v>
      </c>
      <c r="AJ3075" s="112">
        <f>'Demand Input MP'!J1538</f>
        <v>0</v>
      </c>
      <c r="AK3075" s="112">
        <f>'Demand Input MP'!K1538</f>
        <v>0</v>
      </c>
      <c r="AL3075" s="112">
        <f>'Demand Input MP'!L1538</f>
        <v>0</v>
      </c>
      <c r="AM3075" s="112">
        <f>'Demand Input MP'!M1538</f>
        <v>0</v>
      </c>
      <c r="AN3075" s="112">
        <f>'Demand Input MP'!N1538</f>
        <v>0</v>
      </c>
      <c r="AQ3075" t="str">
        <f>AQ3068</f>
        <v/>
      </c>
    </row>
    <row r="3076" spans="1:43" ht="14.25" customHeight="1" x14ac:dyDescent="0.25">
      <c r="A3076" s="1"/>
      <c r="B3076" s="122"/>
      <c r="C3076" s="122"/>
      <c r="D3076" s="122"/>
      <c r="E3076" s="122"/>
      <c r="F3076" s="122"/>
      <c r="G3076" s="122"/>
      <c r="H3076" s="122"/>
      <c r="I3076" s="122"/>
      <c r="J3076" s="122"/>
      <c r="K3076" s="122"/>
      <c r="L3076" s="122"/>
      <c r="M3076" s="122"/>
      <c r="N3076" s="122"/>
      <c r="O3076" s="122"/>
      <c r="P3076" s="122"/>
      <c r="Q3076" s="122"/>
      <c r="R3076" s="122"/>
      <c r="S3076" s="122"/>
      <c r="T3076" s="122"/>
      <c r="U3076" s="122"/>
      <c r="V3076" s="124" t="s">
        <v>94</v>
      </c>
      <c r="W3076" s="125">
        <f>IFERROR((1*MIN(MAX(X3070,0.5*IF(SUM('Run Rate History'!E310:AD310)&gt;0,(MEDIAN(IF(B3070:AA3070&gt;0,B3070:AA3070))+MEDIAN(IF('Run Rate History'!E310:AD310&gt;0,'Run Rate History'!E310:AD310)))/2,MEDIAN(IF(B3070:AA3070&gt;0,B3070:AA3070)))),2*IF(SUM('Run Rate History'!E310:AD310)&gt;0,(MEDIAN(IF(B3070:AA3070&gt;0,B3070:AA3070))+MEDIAN(IF('Run Rate History'!E310:AD310&gt;0,'Run Rate History'!E310:AD310)))/2,MEDIAN(IF(B3070:AA3070&gt;0,B3070:AA3070))))+2*MIN(MAX(Y3070,0.5*IF(SUM('Run Rate History'!E310:AD310)&gt;0,(MEDIAN(IF(B3070:AA3070&gt;0,B3070:AA3070))+MEDIAN(IF('Run Rate History'!E310:AD310&gt;0,'Run Rate History'!E310:AD310)))/2,MEDIAN(IF(B3070:AA3070&gt;0,B3070:AA3070)))),2*IF(SUM('Run Rate History'!E310:AD310)&gt;0,(MEDIAN(IF(B3070:AA3070&gt;0,B3070:AA3070))+MEDIAN(IF('Run Rate History'!E310:AD310&gt;0,'Run Rate History'!E310:AD310)))/2,MEDIAN(IF(B3070:AA3070&gt;0,B3070:AA3070))))+3*MIN(MAX(Z3070,0.5*IF(SUM('Run Rate History'!E310:AD310)&gt;0,(MEDIAN(IF(B3070:AA3070&gt;0,B3070:AA3070))+MEDIAN(IF('Run Rate History'!E310:AD310&gt;0,'Run Rate History'!E310:AD310)))/2,MEDIAN(IF(B3070:AA3070&gt;0,B3070:AA3070)))),2*IF(SUM('Run Rate History'!E310:AD310)&gt;0,(MEDIAN(IF(B3070:AA3070&gt;0,B3070:AA3070))+MEDIAN(IF('Run Rate History'!E310:AD310&gt;0,'Run Rate History'!E310:AD310)))/2,MEDIAN(IF(B3070:AA3070&gt;0,B3070:AA3070))))+4*MIN(MAX(AA3070,0.5*IF(SUM('Run Rate History'!E310:AD310)&gt;0,(MEDIAN(IF(B3070:AA3070&gt;0,B3070:AA3070))+MEDIAN(IF('Run Rate History'!E310:AD310&gt;0,'Run Rate History'!E310:AD310)))/2,MEDIAN(IF(B3070:AA3070&gt;0,B3070:AA3070)))),2*IF(SUM('Run Rate History'!E310:AD310)&gt;0,(MEDIAN(IF(B3070:AA3070&gt;0,B3070:AA3070))+MEDIAN(IF('Run Rate History'!E310:AD310&gt;0,'Run Rate History'!E310:AD310)))/2,MEDIAN(IF(B3070:AA3070&gt;0,B3070:AA3070)))))/10,0)</f>
        <v>9.4</v>
      </c>
      <c r="X3076" s="129" t="s">
        <v>1174</v>
      </c>
      <c r="Y3076" s="130">
        <f>IFERROR(VLOOKUP(A3068,'Stanje zaliha'!A:E,5,FALSE()),0)</f>
        <v>449</v>
      </c>
      <c r="Z3076" s="131"/>
      <c r="AA3076" s="113" t="s">
        <v>1175</v>
      </c>
      <c r="AB3076" s="118">
        <f t="shared" ref="AB3076:AN3076" si="612">SUM(AB3072:AB3075)</f>
        <v>0</v>
      </c>
      <c r="AC3076" s="118">
        <f t="shared" si="612"/>
        <v>0</v>
      </c>
      <c r="AD3076" s="118">
        <f t="shared" si="612"/>
        <v>0</v>
      </c>
      <c r="AE3076" s="118">
        <f t="shared" si="612"/>
        <v>0</v>
      </c>
      <c r="AF3076" s="118">
        <f t="shared" si="612"/>
        <v>0</v>
      </c>
      <c r="AG3076" s="118">
        <f t="shared" si="612"/>
        <v>0</v>
      </c>
      <c r="AH3076" s="118">
        <f t="shared" si="612"/>
        <v>0</v>
      </c>
      <c r="AI3076" s="118">
        <f t="shared" si="612"/>
        <v>0</v>
      </c>
      <c r="AJ3076" s="118">
        <f t="shared" si="612"/>
        <v>0</v>
      </c>
      <c r="AK3076" s="118">
        <f t="shared" si="612"/>
        <v>0</v>
      </c>
      <c r="AL3076" s="118">
        <f t="shared" si="612"/>
        <v>0</v>
      </c>
      <c r="AM3076" s="118">
        <f t="shared" si="612"/>
        <v>0</v>
      </c>
      <c r="AN3076" s="118">
        <f t="shared" si="612"/>
        <v>0</v>
      </c>
      <c r="AQ3076" t="str">
        <f>AQ3068</f>
        <v/>
      </c>
    </row>
    <row r="3077" spans="1:43" ht="14.25" customHeight="1" x14ac:dyDescent="0.25">
      <c r="A3077" s="1"/>
      <c r="B3077" s="122"/>
      <c r="C3077" s="122"/>
      <c r="D3077" s="122"/>
      <c r="E3077" s="122"/>
      <c r="F3077" s="122"/>
      <c r="G3077" s="122"/>
      <c r="H3077" s="122"/>
      <c r="I3077" s="122"/>
      <c r="J3077" s="122"/>
      <c r="K3077" s="122"/>
      <c r="L3077" s="122"/>
      <c r="M3077" s="122"/>
      <c r="N3077" s="122"/>
      <c r="O3077" s="122"/>
      <c r="P3077" s="122"/>
      <c r="Q3077" s="122"/>
      <c r="R3077" s="122"/>
      <c r="S3077" s="122"/>
      <c r="T3077" s="122"/>
      <c r="U3077" s="122"/>
      <c r="V3077" s="124" t="s">
        <v>95</v>
      </c>
      <c r="W3077" s="125">
        <f>IFERROR(0.6*W3076+0.4*W3075,0)</f>
        <v>10.050256410256409</v>
      </c>
      <c r="X3077" s="132" t="s">
        <v>1176</v>
      </c>
      <c r="Y3077" s="133">
        <f>IFERROR(SUMIF('Popis poslanih narudžbi'!A:A,A3068,'Popis poslanih narudžbi'!C:C),0)</f>
        <v>0</v>
      </c>
      <c r="Z3077" s="131"/>
      <c r="AA3077" s="134" t="s">
        <v>1177</v>
      </c>
      <c r="AB3077" s="118">
        <f t="shared" ref="AB3077:AN3077" si="613">AB3070+AB3076</f>
        <v>10</v>
      </c>
      <c r="AC3077" s="118">
        <f t="shared" si="613"/>
        <v>10</v>
      </c>
      <c r="AD3077" s="118">
        <f t="shared" si="613"/>
        <v>10</v>
      </c>
      <c r="AE3077" s="118">
        <f t="shared" si="613"/>
        <v>10</v>
      </c>
      <c r="AF3077" s="118">
        <f t="shared" si="613"/>
        <v>10</v>
      </c>
      <c r="AG3077" s="118">
        <f t="shared" si="613"/>
        <v>10</v>
      </c>
      <c r="AH3077" s="118">
        <f t="shared" si="613"/>
        <v>10</v>
      </c>
      <c r="AI3077" s="118">
        <f t="shared" si="613"/>
        <v>10</v>
      </c>
      <c r="AJ3077" s="118">
        <f t="shared" si="613"/>
        <v>10</v>
      </c>
      <c r="AK3077" s="118">
        <f t="shared" si="613"/>
        <v>10</v>
      </c>
      <c r="AL3077" s="118">
        <f t="shared" si="613"/>
        <v>10</v>
      </c>
      <c r="AM3077" s="118">
        <f t="shared" si="613"/>
        <v>10</v>
      </c>
      <c r="AN3077" s="118">
        <f t="shared" si="613"/>
        <v>10</v>
      </c>
      <c r="AQ3077" t="str">
        <f>AQ3068</f>
        <v/>
      </c>
    </row>
    <row r="3078" spans="1:43" ht="14.25" customHeight="1" x14ac:dyDescent="0.25">
      <c r="A3078" s="107" t="str">
        <f>'Run Rate'!A311</f>
        <v>GAR04751</v>
      </c>
      <c r="B3078" s="135" t="str">
        <f>'Run Rate'!B311</f>
        <v>Fenix 8, 51 mm, AMOLED Sapphire Tit., Spark Orange/Graphite remen</v>
      </c>
      <c r="C3078" s="135" t="str">
        <f>'Run Rate'!C311</f>
        <v>GADGETI</v>
      </c>
      <c r="D3078" s="135" t="str">
        <f>'Run Rate'!D311</f>
        <v>03 BRONZE</v>
      </c>
      <c r="E3078" s="122"/>
      <c r="F3078" s="122"/>
      <c r="G3078" s="122"/>
      <c r="H3078" s="122"/>
      <c r="I3078" s="122"/>
      <c r="J3078" s="122"/>
      <c r="K3078" s="122"/>
      <c r="L3078" s="122"/>
      <c r="M3078" s="122"/>
      <c r="N3078" s="122"/>
      <c r="O3078" s="122"/>
      <c r="P3078" s="122"/>
      <c r="Q3078" s="122"/>
      <c r="R3078" s="122"/>
      <c r="S3078" s="122"/>
      <c r="T3078" s="122"/>
      <c r="U3078" s="122"/>
      <c r="V3078" s="122"/>
      <c r="W3078" s="122"/>
      <c r="X3078" s="122"/>
      <c r="Y3078" s="122"/>
      <c r="Z3078" s="122"/>
      <c r="AA3078" s="122"/>
      <c r="AB3078" s="122"/>
      <c r="AC3078" s="122"/>
      <c r="AD3078" s="122"/>
      <c r="AE3078" s="122"/>
      <c r="AF3078" s="122"/>
      <c r="AG3078" s="122"/>
      <c r="AH3078" s="122"/>
      <c r="AI3078" s="122"/>
      <c r="AJ3078" s="122"/>
      <c r="AK3078" s="122"/>
      <c r="AL3078" s="122"/>
      <c r="AM3078" s="122"/>
      <c r="AN3078" s="122"/>
      <c r="AQ3078" t="str">
        <f>IF(AND(OR($B$1="ALL",$B$1=C3078),OR($E$1="ALL",$E$1=D3078),OR($B$2="ALL",$B$2=A3078),OR($E$2="ALL",IFERROR(SEARCH($E$2,B3078),0)&gt;0)),"MATCH","")</f>
        <v/>
      </c>
    </row>
    <row r="3079" spans="1:43" ht="14.25" customHeight="1" x14ac:dyDescent="0.25">
      <c r="A3079" s="108" t="s">
        <v>1137</v>
      </c>
      <c r="B3079" s="136" t="s">
        <v>1138</v>
      </c>
      <c r="C3079" s="136" t="s">
        <v>1139</v>
      </c>
      <c r="D3079" s="136" t="s">
        <v>1140</v>
      </c>
      <c r="E3079" s="136" t="s">
        <v>1141</v>
      </c>
      <c r="F3079" s="136" t="s">
        <v>1142</v>
      </c>
      <c r="G3079" s="136" t="s">
        <v>1143</v>
      </c>
      <c r="H3079" s="136" t="s">
        <v>1144</v>
      </c>
      <c r="I3079" s="136" t="s">
        <v>1145</v>
      </c>
      <c r="J3079" s="136" t="s">
        <v>1146</v>
      </c>
      <c r="K3079" s="136" t="s">
        <v>1147</v>
      </c>
      <c r="L3079" s="136" t="s">
        <v>1148</v>
      </c>
      <c r="M3079" s="136" t="s">
        <v>1149</v>
      </c>
      <c r="N3079" s="136" t="s">
        <v>1150</v>
      </c>
      <c r="O3079" s="136" t="s">
        <v>1151</v>
      </c>
      <c r="P3079" s="136" t="s">
        <v>1152</v>
      </c>
      <c r="Q3079" s="136" t="s">
        <v>1153</v>
      </c>
      <c r="R3079" s="136" t="s">
        <v>1154</v>
      </c>
      <c r="S3079" s="136" t="s">
        <v>1155</v>
      </c>
      <c r="T3079" s="136" t="s">
        <v>1156</v>
      </c>
      <c r="U3079" s="136" t="s">
        <v>1157</v>
      </c>
      <c r="V3079" s="136" t="s">
        <v>1158</v>
      </c>
      <c r="W3079" s="136" t="s">
        <v>1159</v>
      </c>
      <c r="X3079" s="136" t="s">
        <v>1160</v>
      </c>
      <c r="Y3079" s="136" t="s">
        <v>1161</v>
      </c>
      <c r="Z3079" s="136" t="s">
        <v>1162</v>
      </c>
      <c r="AA3079" s="136" t="s">
        <v>1163</v>
      </c>
      <c r="AB3079" s="137" t="s">
        <v>156</v>
      </c>
      <c r="AC3079" s="137" t="s">
        <v>157</v>
      </c>
      <c r="AD3079" s="137" t="s">
        <v>158</v>
      </c>
      <c r="AE3079" s="137" t="s">
        <v>139</v>
      </c>
      <c r="AF3079" s="138" t="s">
        <v>140</v>
      </c>
      <c r="AG3079" s="138" t="s">
        <v>141</v>
      </c>
      <c r="AH3079" s="138" t="s">
        <v>142</v>
      </c>
      <c r="AI3079" s="138" t="s">
        <v>143</v>
      </c>
      <c r="AJ3079" s="139" t="s">
        <v>144</v>
      </c>
      <c r="AK3079" s="139" t="s">
        <v>145</v>
      </c>
      <c r="AL3079" s="139" t="s">
        <v>146</v>
      </c>
      <c r="AM3079" s="140" t="s">
        <v>147</v>
      </c>
      <c r="AN3079" s="140" t="s">
        <v>148</v>
      </c>
      <c r="AQ3079" t="str">
        <f>AQ3078</f>
        <v/>
      </c>
    </row>
    <row r="3080" spans="1:43" ht="14.25" customHeight="1" x14ac:dyDescent="0.25">
      <c r="A3080" s="99" t="s">
        <v>1164</v>
      </c>
      <c r="B3080" s="112">
        <f>'Run Rate'!E311</f>
        <v>0</v>
      </c>
      <c r="C3080" s="112">
        <f>'Run Rate'!F311</f>
        <v>0</v>
      </c>
      <c r="D3080" s="112">
        <f>'Run Rate'!G311</f>
        <v>1</v>
      </c>
      <c r="E3080" s="112">
        <f>'Run Rate'!H311</f>
        <v>1</v>
      </c>
      <c r="F3080" s="112">
        <f>'Run Rate'!I311</f>
        <v>1</v>
      </c>
      <c r="G3080" s="112">
        <f>'Run Rate'!J311</f>
        <v>3</v>
      </c>
      <c r="H3080" s="112">
        <f>'Run Rate'!K311</f>
        <v>3</v>
      </c>
      <c r="I3080" s="112">
        <f>'Run Rate'!L311</f>
        <v>8</v>
      </c>
      <c r="J3080" s="112">
        <f>'Run Rate'!M311</f>
        <v>7</v>
      </c>
      <c r="K3080" s="112">
        <f>'Run Rate'!N311</f>
        <v>1</v>
      </c>
      <c r="L3080" s="112">
        <f>'Run Rate'!O311</f>
        <v>3</v>
      </c>
      <c r="M3080" s="112">
        <f>'Run Rate'!P311</f>
        <v>0</v>
      </c>
      <c r="N3080" s="112">
        <f>'Run Rate'!Q311</f>
        <v>2</v>
      </c>
      <c r="O3080" s="112">
        <f>'Run Rate'!R311</f>
        <v>0</v>
      </c>
      <c r="P3080" s="112">
        <f>'Run Rate'!S311</f>
        <v>3</v>
      </c>
      <c r="Q3080" s="112">
        <f>'Run Rate'!T311</f>
        <v>3</v>
      </c>
      <c r="R3080" s="112">
        <f>'Run Rate'!U311</f>
        <v>0</v>
      </c>
      <c r="S3080" s="112">
        <f>'Run Rate'!V311</f>
        <v>1</v>
      </c>
      <c r="T3080" s="112">
        <f>'Run Rate'!W311</f>
        <v>0</v>
      </c>
      <c r="U3080" s="112">
        <f>'Run Rate'!X311</f>
        <v>1</v>
      </c>
      <c r="V3080" s="112">
        <f>'Run Rate'!Y311</f>
        <v>1</v>
      </c>
      <c r="W3080" s="112">
        <f>'Run Rate'!Z311</f>
        <v>0</v>
      </c>
      <c r="X3080" s="112">
        <f>'Run Rate'!AA311</f>
        <v>0</v>
      </c>
      <c r="Y3080" s="112">
        <f>'Run Rate'!AB311</f>
        <v>0</v>
      </c>
      <c r="Z3080" s="112">
        <f>'Run Rate'!AC311</f>
        <v>1</v>
      </c>
      <c r="AA3080" s="112">
        <f>'Run Rate'!AD311</f>
        <v>3</v>
      </c>
      <c r="AB3080" s="113">
        <v>2</v>
      </c>
      <c r="AC3080" s="112">
        <v>2</v>
      </c>
      <c r="AD3080" s="112">
        <v>3</v>
      </c>
      <c r="AE3080" s="112">
        <v>3</v>
      </c>
      <c r="AF3080" s="112">
        <v>3</v>
      </c>
      <c r="AG3080" s="112">
        <v>3</v>
      </c>
      <c r="AH3080" s="112">
        <v>3</v>
      </c>
      <c r="AI3080" s="112">
        <v>3</v>
      </c>
      <c r="AJ3080" s="112">
        <v>3</v>
      </c>
      <c r="AK3080" s="112">
        <v>3</v>
      </c>
      <c r="AL3080" s="112">
        <v>3</v>
      </c>
      <c r="AM3080" s="112">
        <v>3</v>
      </c>
      <c r="AN3080" s="112">
        <v>3</v>
      </c>
      <c r="AQ3080" t="str">
        <f>AQ3078</f>
        <v/>
      </c>
    </row>
    <row r="3081" spans="1:43" ht="14.25" customHeight="1" x14ac:dyDescent="0.25">
      <c r="A3081" s="99" t="s">
        <v>1165</v>
      </c>
      <c r="B3081" s="114"/>
      <c r="C3081" s="114"/>
      <c r="D3081" s="114"/>
      <c r="E3081" s="114"/>
      <c r="F3081" s="114"/>
      <c r="G3081" s="114"/>
      <c r="H3081" s="114"/>
      <c r="I3081" s="114"/>
      <c r="J3081" s="114"/>
      <c r="K3081" s="114"/>
      <c r="L3081" s="114"/>
      <c r="M3081" s="114"/>
      <c r="N3081" s="114"/>
      <c r="O3081" s="114"/>
      <c r="P3081" s="114"/>
      <c r="Q3081" s="114"/>
      <c r="R3081" s="114"/>
      <c r="S3081" s="114"/>
      <c r="T3081" s="114"/>
      <c r="U3081" s="114"/>
      <c r="V3081" s="114"/>
      <c r="W3081" s="115"/>
      <c r="X3081" s="115"/>
      <c r="Y3081" s="115"/>
      <c r="Z3081" s="115"/>
      <c r="AA3081" s="112" t="s">
        <v>1166</v>
      </c>
      <c r="AB3081" s="113"/>
      <c r="AC3081" s="112"/>
      <c r="AD3081" s="112"/>
      <c r="AE3081" s="112"/>
      <c r="AF3081" s="112"/>
      <c r="AG3081" s="112"/>
      <c r="AH3081" s="112"/>
      <c r="AI3081" s="112"/>
      <c r="AJ3081" s="112"/>
      <c r="AK3081" s="112"/>
      <c r="AL3081" s="112"/>
      <c r="AM3081" s="112"/>
      <c r="AN3081" s="112"/>
      <c r="AQ3081" t="str">
        <f>AQ3078</f>
        <v/>
      </c>
    </row>
    <row r="3082" spans="1:43" ht="14.25" customHeight="1" x14ac:dyDescent="0.25">
      <c r="A3082" s="99" t="s">
        <v>1167</v>
      </c>
      <c r="B3082" s="114"/>
      <c r="C3082" s="114"/>
      <c r="D3082" s="114"/>
      <c r="E3082" s="114"/>
      <c r="F3082" s="114"/>
      <c r="G3082" s="114"/>
      <c r="H3082" s="114"/>
      <c r="I3082" s="114"/>
      <c r="J3082" s="114"/>
      <c r="K3082" s="114"/>
      <c r="L3082" s="114"/>
      <c r="M3082" s="114"/>
      <c r="N3082" s="114"/>
      <c r="O3082" s="114"/>
      <c r="P3082" s="114"/>
      <c r="Q3082" s="114"/>
      <c r="R3082" s="114"/>
      <c r="S3082" s="114"/>
      <c r="T3082" s="114"/>
      <c r="U3082" s="114"/>
      <c r="V3082" s="114"/>
      <c r="W3082" s="115"/>
      <c r="X3082" s="116"/>
      <c r="Y3082" s="117"/>
      <c r="Z3082" s="115"/>
      <c r="AA3082" s="112" t="s">
        <v>1168</v>
      </c>
      <c r="AB3082" s="113">
        <f>'Demand Input VP'!B1544</f>
        <v>0</v>
      </c>
      <c r="AC3082" s="112">
        <f>'Demand Input VP'!C1544</f>
        <v>0</v>
      </c>
      <c r="AD3082" s="112">
        <f>'Demand Input VP'!D1544</f>
        <v>0</v>
      </c>
      <c r="AE3082" s="112">
        <f>'Demand Input VP'!E1544</f>
        <v>0</v>
      </c>
      <c r="AF3082" s="112">
        <f>'Demand Input VP'!F1544</f>
        <v>0</v>
      </c>
      <c r="AG3082" s="112">
        <f>'Demand Input VP'!G1544</f>
        <v>0</v>
      </c>
      <c r="AH3082" s="112">
        <f>'Demand Input VP'!H1544</f>
        <v>0</v>
      </c>
      <c r="AI3082" s="112">
        <f>'Demand Input VP'!I1544</f>
        <v>0</v>
      </c>
      <c r="AJ3082" s="112">
        <f>'Demand Input VP'!J1544</f>
        <v>0</v>
      </c>
      <c r="AK3082" s="112">
        <f>'Demand Input VP'!K1544</f>
        <v>0</v>
      </c>
      <c r="AL3082" s="112">
        <f>'Demand Input VP'!L1544</f>
        <v>0</v>
      </c>
      <c r="AM3082" s="112">
        <f>'Demand Input VP'!M1544</f>
        <v>0</v>
      </c>
      <c r="AN3082" s="112">
        <f>'Demand Input VP'!N1544</f>
        <v>0</v>
      </c>
      <c r="AQ3082" t="str">
        <f>AQ3078</f>
        <v/>
      </c>
    </row>
    <row r="3083" spans="1:43" ht="14.25" customHeight="1" x14ac:dyDescent="0.25">
      <c r="A3083" s="99" t="s">
        <v>1169</v>
      </c>
      <c r="B3083" s="118"/>
      <c r="C3083" s="118"/>
      <c r="D3083" s="118"/>
      <c r="E3083" s="118"/>
      <c r="F3083" s="118"/>
      <c r="G3083" s="118"/>
      <c r="H3083" s="118"/>
      <c r="I3083" s="118"/>
      <c r="J3083" s="118"/>
      <c r="K3083" s="118"/>
      <c r="L3083" s="118"/>
      <c r="M3083" s="118"/>
      <c r="N3083" s="118"/>
      <c r="O3083" s="118"/>
      <c r="P3083" s="118"/>
      <c r="Q3083" s="118"/>
      <c r="R3083" s="118"/>
      <c r="S3083" s="118"/>
      <c r="T3083" s="118"/>
      <c r="U3083" s="118"/>
      <c r="V3083" s="118"/>
      <c r="W3083" s="115"/>
      <c r="X3083" s="116"/>
      <c r="Y3083" s="117"/>
      <c r="Z3083" s="119"/>
      <c r="AA3083" s="120" t="s">
        <v>1170</v>
      </c>
      <c r="AB3083" s="121">
        <f>'Demand Input VP'!B1543</f>
        <v>0</v>
      </c>
      <c r="AC3083" s="120">
        <f>'Demand Input VP'!C1543</f>
        <v>0</v>
      </c>
      <c r="AD3083" s="120">
        <f>'Demand Input VP'!D1543</f>
        <v>0</v>
      </c>
      <c r="AE3083" s="120">
        <f>'Demand Input VP'!E1543</f>
        <v>0</v>
      </c>
      <c r="AF3083" s="120">
        <f>'Demand Input VP'!F1543</f>
        <v>0</v>
      </c>
      <c r="AG3083" s="120">
        <f>'Demand Input VP'!G1543</f>
        <v>0</v>
      </c>
      <c r="AH3083" s="120">
        <f>'Demand Input VP'!H1543</f>
        <v>0</v>
      </c>
      <c r="AI3083" s="120">
        <f>'Demand Input VP'!I1543</f>
        <v>0</v>
      </c>
      <c r="AJ3083" s="120">
        <f>'Demand Input VP'!J1543</f>
        <v>0</v>
      </c>
      <c r="AK3083" s="120">
        <f>'Demand Input VP'!K1543</f>
        <v>0</v>
      </c>
      <c r="AL3083" s="120">
        <f>'Demand Input VP'!L1543</f>
        <v>0</v>
      </c>
      <c r="AM3083" s="120">
        <f>'Demand Input VP'!M1543</f>
        <v>0</v>
      </c>
      <c r="AN3083" s="120">
        <f>'Demand Input VP'!N1543</f>
        <v>0</v>
      </c>
      <c r="AQ3083" t="str">
        <f>AQ3078</f>
        <v/>
      </c>
    </row>
    <row r="3084" spans="1:43" ht="14.25" customHeight="1" x14ac:dyDescent="0.25">
      <c r="A3084" s="1"/>
      <c r="B3084" s="122"/>
      <c r="C3084" s="122"/>
      <c r="D3084" s="122"/>
      <c r="E3084" s="122"/>
      <c r="F3084" s="122"/>
      <c r="G3084" s="122"/>
      <c r="H3084" s="122"/>
      <c r="I3084" s="122"/>
      <c r="J3084" s="122"/>
      <c r="K3084" s="122"/>
      <c r="L3084" s="122"/>
      <c r="M3084" s="122"/>
      <c r="N3084" s="122"/>
      <c r="O3084" s="122"/>
      <c r="P3084" s="122"/>
      <c r="Q3084" s="122"/>
      <c r="R3084" s="122"/>
      <c r="S3084" s="122"/>
      <c r="T3084" s="122"/>
      <c r="U3084" s="122"/>
      <c r="V3084" s="122"/>
      <c r="W3084" s="123"/>
      <c r="X3084" s="116"/>
      <c r="Y3084" s="117"/>
      <c r="Z3084" s="123"/>
      <c r="AA3084" s="112" t="s">
        <v>1171</v>
      </c>
      <c r="AB3084" s="113">
        <f>'Demand Input MP'!B1544</f>
        <v>0</v>
      </c>
      <c r="AC3084" s="112">
        <f>'Demand Input MP'!C1544</f>
        <v>0</v>
      </c>
      <c r="AD3084" s="112">
        <f>'Demand Input MP'!D1544</f>
        <v>0</v>
      </c>
      <c r="AE3084" s="112">
        <f>'Demand Input MP'!E1544</f>
        <v>0</v>
      </c>
      <c r="AF3084" s="112">
        <f>'Demand Input MP'!F1544</f>
        <v>0</v>
      </c>
      <c r="AG3084" s="112">
        <f>'Demand Input MP'!G1544</f>
        <v>0</v>
      </c>
      <c r="AH3084" s="112">
        <f>'Demand Input MP'!H1544</f>
        <v>0</v>
      </c>
      <c r="AI3084" s="112">
        <f>'Demand Input MP'!I1544</f>
        <v>0</v>
      </c>
      <c r="AJ3084" s="112">
        <f>'Demand Input MP'!J1544</f>
        <v>0</v>
      </c>
      <c r="AK3084" s="112">
        <f>'Demand Input MP'!K1544</f>
        <v>0</v>
      </c>
      <c r="AL3084" s="112">
        <f>'Demand Input MP'!L1544</f>
        <v>0</v>
      </c>
      <c r="AM3084" s="112">
        <f>'Demand Input MP'!M1544</f>
        <v>0</v>
      </c>
      <c r="AN3084" s="112">
        <f>'Demand Input MP'!N1544</f>
        <v>0</v>
      </c>
      <c r="AQ3084" t="str">
        <f>AQ3078</f>
        <v/>
      </c>
    </row>
    <row r="3085" spans="1:43" ht="14.25" customHeight="1" x14ac:dyDescent="0.25">
      <c r="A3085" s="1"/>
      <c r="B3085" s="122"/>
      <c r="C3085" s="122"/>
      <c r="D3085" s="122"/>
      <c r="E3085" s="122"/>
      <c r="F3085" s="122"/>
      <c r="G3085" s="122"/>
      <c r="H3085" s="122"/>
      <c r="I3085" s="122"/>
      <c r="J3085" s="122"/>
      <c r="K3085" s="122"/>
      <c r="L3085" s="122"/>
      <c r="M3085" s="122"/>
      <c r="N3085" s="122"/>
      <c r="O3085" s="122"/>
      <c r="P3085" s="122"/>
      <c r="Q3085" s="122"/>
      <c r="R3085" s="122"/>
      <c r="S3085" s="122"/>
      <c r="T3085" s="122"/>
      <c r="U3085" s="122"/>
      <c r="V3085" s="124" t="s">
        <v>91</v>
      </c>
      <c r="W3085" s="125">
        <f>IFERROR(IF(SUM('Run Rate History'!E311:AD311)&gt;0,(SUMPRODUCT((B3080:AA3080&gt;=PERCENTILE(B3080:AA3080,0.1))*(B3080:AA3080&lt;=PERCENTILE(B3080:AA3080,0.9))*B3080:AA3080)+SUMPRODUCT(('Run Rate History'!E311:AD311&gt;=PERCENTILE(B3080:AA3080,0.1))*('Run Rate History'!E311:AD311&lt;=PERCENTILE(B3080:AA3080,0.9))*'Run Rate History'!E311:AD311))/(SUMPRODUCT((B3080:AA3080&gt;=PERCENTILE(B3080:AA3080,0.1))*(B3080:AA3080&lt;=PERCENTILE(B3080:AA3080,0.9))*1)+SUMPRODUCT(('Run Rate History'!E311:AD311&gt;=PERCENTILE(B3080:AA3080,0.1))*('Run Rate History'!E311:AD311&lt;=PERCENTILE(B3080:AA3080,0.9))*1)),TRIMMEAN(B3080:AA3080,0.15)),0)</f>
        <v>1.2195121951219512</v>
      </c>
      <c r="X3085" s="126" t="s">
        <v>1172</v>
      </c>
      <c r="Y3085" s="127">
        <f>SUM(B3080:AA3080)/26</f>
        <v>1.6538461538461537</v>
      </c>
      <c r="Z3085" s="128"/>
      <c r="AA3085" s="112" t="s">
        <v>1173</v>
      </c>
      <c r="AB3085" s="113">
        <f>'Demand Input MP'!B1543</f>
        <v>0</v>
      </c>
      <c r="AC3085" s="112">
        <f>'Demand Input MP'!C1543</f>
        <v>0</v>
      </c>
      <c r="AD3085" s="112">
        <f>'Demand Input MP'!D1543</f>
        <v>0</v>
      </c>
      <c r="AE3085" s="112">
        <f>'Demand Input MP'!E1543</f>
        <v>0</v>
      </c>
      <c r="AF3085" s="112">
        <f>'Demand Input MP'!F1543</f>
        <v>0</v>
      </c>
      <c r="AG3085" s="112">
        <f>'Demand Input MP'!G1543</f>
        <v>0</v>
      </c>
      <c r="AH3085" s="112">
        <f>'Demand Input MP'!H1543</f>
        <v>0</v>
      </c>
      <c r="AI3085" s="112">
        <f>'Demand Input MP'!I1543</f>
        <v>0</v>
      </c>
      <c r="AJ3085" s="112">
        <f>'Demand Input MP'!J1543</f>
        <v>0</v>
      </c>
      <c r="AK3085" s="112">
        <f>'Demand Input MP'!K1543</f>
        <v>0</v>
      </c>
      <c r="AL3085" s="112">
        <f>'Demand Input MP'!L1543</f>
        <v>0</v>
      </c>
      <c r="AM3085" s="112">
        <f>'Demand Input MP'!M1543</f>
        <v>0</v>
      </c>
      <c r="AN3085" s="112">
        <f>'Demand Input MP'!N1543</f>
        <v>0</v>
      </c>
      <c r="AQ3085" t="str">
        <f>AQ3078</f>
        <v/>
      </c>
    </row>
    <row r="3086" spans="1:43" ht="14.25" customHeight="1" x14ac:dyDescent="0.25">
      <c r="A3086" s="1"/>
      <c r="B3086" s="122"/>
      <c r="C3086" s="122"/>
      <c r="D3086" s="122"/>
      <c r="E3086" s="122"/>
      <c r="F3086" s="122"/>
      <c r="G3086" s="122"/>
      <c r="H3086" s="122"/>
      <c r="I3086" s="122"/>
      <c r="J3086" s="122"/>
      <c r="K3086" s="122"/>
      <c r="L3086" s="122"/>
      <c r="M3086" s="122"/>
      <c r="N3086" s="122"/>
      <c r="O3086" s="122"/>
      <c r="P3086" s="122"/>
      <c r="Q3086" s="122"/>
      <c r="R3086" s="122"/>
      <c r="S3086" s="122"/>
      <c r="T3086" s="122"/>
      <c r="U3086" s="122"/>
      <c r="V3086" s="124" t="s">
        <v>94</v>
      </c>
      <c r="W3086" s="125">
        <f>IFERROR((1*MIN(MAX(X3080,0.5*IF(SUM('Run Rate History'!E311:AD311)&gt;0,(MEDIAN(IF(B3080:AA3080&gt;0,B3080:AA3080))+MEDIAN(IF('Run Rate History'!E311:AD311&gt;0,'Run Rate History'!E311:AD311)))/2,MEDIAN(IF(B3080:AA3080&gt;0,B3080:AA3080)))),2*IF(SUM('Run Rate History'!E311:AD311)&gt;0,(MEDIAN(IF(B3080:AA3080&gt;0,B3080:AA3080))+MEDIAN(IF('Run Rate History'!E311:AD311&gt;0,'Run Rate History'!E311:AD311)))/2,MEDIAN(IF(B3080:AA3080&gt;0,B3080:AA3080))))+2*MIN(MAX(Y3080,0.5*IF(SUM('Run Rate History'!E311:AD311)&gt;0,(MEDIAN(IF(B3080:AA3080&gt;0,B3080:AA3080))+MEDIAN(IF('Run Rate History'!E311:AD311&gt;0,'Run Rate History'!E311:AD311)))/2,MEDIAN(IF(B3080:AA3080&gt;0,B3080:AA3080)))),2*IF(SUM('Run Rate History'!E311:AD311)&gt;0,(MEDIAN(IF(B3080:AA3080&gt;0,B3080:AA3080))+MEDIAN(IF('Run Rate History'!E311:AD311&gt;0,'Run Rate History'!E311:AD311)))/2,MEDIAN(IF(B3080:AA3080&gt;0,B3080:AA3080))))+3*MIN(MAX(Z3080,0.5*IF(SUM('Run Rate History'!E311:AD311)&gt;0,(MEDIAN(IF(B3080:AA3080&gt;0,B3080:AA3080))+MEDIAN(IF('Run Rate History'!E311:AD311&gt;0,'Run Rate History'!E311:AD311)))/2,MEDIAN(IF(B3080:AA3080&gt;0,B3080:AA3080)))),2*IF(SUM('Run Rate History'!E311:AD311)&gt;0,(MEDIAN(IF(B3080:AA3080&gt;0,B3080:AA3080))+MEDIAN(IF('Run Rate History'!E311:AD311&gt;0,'Run Rate History'!E311:AD311)))/2,MEDIAN(IF(B3080:AA3080&gt;0,B3080:AA3080))))+4*MIN(MAX(AA3080,0.5*IF(SUM('Run Rate History'!E311:AD311)&gt;0,(MEDIAN(IF(B3080:AA3080&gt;0,B3080:AA3080))+MEDIAN(IF('Run Rate History'!E311:AD311&gt;0,'Run Rate History'!E311:AD311)))/2,MEDIAN(IF(B3080:AA3080&gt;0,B3080:AA3080)))),2*IF(SUM('Run Rate History'!E311:AD311)&gt;0,(MEDIAN(IF(B3080:AA3080&gt;0,B3080:AA3080))+MEDIAN(IF('Run Rate History'!E311:AD311&gt;0,'Run Rate History'!E311:AD311)))/2,MEDIAN(IF(B3080:AA3080&gt;0,B3080:AA3080)))))/10,0)</f>
        <v>1.4875</v>
      </c>
      <c r="X3086" s="129" t="s">
        <v>1174</v>
      </c>
      <c r="Y3086" s="130">
        <f>IFERROR(VLOOKUP(A3078,'Stanje zaliha'!A:E,5,FALSE()),0)</f>
        <v>3</v>
      </c>
      <c r="Z3086" s="131"/>
      <c r="AA3086" s="113" t="s">
        <v>1175</v>
      </c>
      <c r="AB3086" s="118">
        <f t="shared" ref="AB3086:AN3086" si="614">SUM(AB3082:AB3085)</f>
        <v>0</v>
      </c>
      <c r="AC3086" s="118">
        <f t="shared" si="614"/>
        <v>0</v>
      </c>
      <c r="AD3086" s="118">
        <f t="shared" si="614"/>
        <v>0</v>
      </c>
      <c r="AE3086" s="118">
        <f t="shared" si="614"/>
        <v>0</v>
      </c>
      <c r="AF3086" s="118">
        <f t="shared" si="614"/>
        <v>0</v>
      </c>
      <c r="AG3086" s="118">
        <f t="shared" si="614"/>
        <v>0</v>
      </c>
      <c r="AH3086" s="118">
        <f t="shared" si="614"/>
        <v>0</v>
      </c>
      <c r="AI3086" s="118">
        <f t="shared" si="614"/>
        <v>0</v>
      </c>
      <c r="AJ3086" s="118">
        <f t="shared" si="614"/>
        <v>0</v>
      </c>
      <c r="AK3086" s="118">
        <f t="shared" si="614"/>
        <v>0</v>
      </c>
      <c r="AL3086" s="118">
        <f t="shared" si="614"/>
        <v>0</v>
      </c>
      <c r="AM3086" s="118">
        <f t="shared" si="614"/>
        <v>0</v>
      </c>
      <c r="AN3086" s="118">
        <f t="shared" si="614"/>
        <v>0</v>
      </c>
      <c r="AQ3086" t="str">
        <f>AQ3078</f>
        <v/>
      </c>
    </row>
    <row r="3087" spans="1:43" ht="14.25" customHeight="1" x14ac:dyDescent="0.25">
      <c r="A3087" s="1"/>
      <c r="B3087" s="122"/>
      <c r="C3087" s="122"/>
      <c r="D3087" s="122"/>
      <c r="E3087" s="122"/>
      <c r="F3087" s="122"/>
      <c r="G3087" s="122"/>
      <c r="H3087" s="122"/>
      <c r="I3087" s="122"/>
      <c r="J3087" s="122"/>
      <c r="K3087" s="122"/>
      <c r="L3087" s="122"/>
      <c r="M3087" s="122"/>
      <c r="N3087" s="122"/>
      <c r="O3087" s="122"/>
      <c r="P3087" s="122"/>
      <c r="Q3087" s="122"/>
      <c r="R3087" s="122"/>
      <c r="S3087" s="122"/>
      <c r="T3087" s="122"/>
      <c r="U3087" s="122"/>
      <c r="V3087" s="124" t="s">
        <v>95</v>
      </c>
      <c r="W3087" s="125">
        <f>IFERROR(0.6*W3086+0.4*W3085,0)</f>
        <v>1.3803048780487805</v>
      </c>
      <c r="X3087" s="132" t="s">
        <v>1176</v>
      </c>
      <c r="Y3087" s="133">
        <f>IFERROR(SUMIF('Popis poslanih narudžbi'!A:A,A3078,'Popis poslanih narudžbi'!C:C),0)</f>
        <v>0</v>
      </c>
      <c r="Z3087" s="131"/>
      <c r="AA3087" s="134" t="s">
        <v>1177</v>
      </c>
      <c r="AB3087" s="118">
        <f t="shared" ref="AB3087:AN3087" si="615">AB3080+AB3086</f>
        <v>2</v>
      </c>
      <c r="AC3087" s="118">
        <f t="shared" si="615"/>
        <v>2</v>
      </c>
      <c r="AD3087" s="118">
        <f t="shared" si="615"/>
        <v>3</v>
      </c>
      <c r="AE3087" s="118">
        <f t="shared" si="615"/>
        <v>3</v>
      </c>
      <c r="AF3087" s="118">
        <f t="shared" si="615"/>
        <v>3</v>
      </c>
      <c r="AG3087" s="118">
        <f t="shared" si="615"/>
        <v>3</v>
      </c>
      <c r="AH3087" s="118">
        <f t="shared" si="615"/>
        <v>3</v>
      </c>
      <c r="AI3087" s="118">
        <f t="shared" si="615"/>
        <v>3</v>
      </c>
      <c r="AJ3087" s="118">
        <f t="shared" si="615"/>
        <v>3</v>
      </c>
      <c r="AK3087" s="118">
        <f t="shared" si="615"/>
        <v>3</v>
      </c>
      <c r="AL3087" s="118">
        <f t="shared" si="615"/>
        <v>3</v>
      </c>
      <c r="AM3087" s="118">
        <f t="shared" si="615"/>
        <v>3</v>
      </c>
      <c r="AN3087" s="118">
        <f t="shared" si="615"/>
        <v>3</v>
      </c>
      <c r="AQ3087" t="str">
        <f>AQ3078</f>
        <v/>
      </c>
    </row>
    <row r="3088" spans="1:43" ht="14.25" customHeight="1" x14ac:dyDescent="0.25">
      <c r="A3088" s="107" t="str">
        <f>'Run Rate'!A312</f>
        <v>POL09733</v>
      </c>
      <c r="B3088" s="135" t="str">
        <f>'Run Rate'!B312</f>
        <v>Polleo 1st Whey 30,4g SACHET Cookies &amp; Cream</v>
      </c>
      <c r="C3088" s="135" t="str">
        <f>'Run Rate'!C312</f>
        <v>PROTEINI</v>
      </c>
      <c r="D3088" s="135" t="str">
        <f>'Run Rate'!D312</f>
        <v>03 BRONZE</v>
      </c>
      <c r="E3088" s="122"/>
      <c r="F3088" s="122"/>
      <c r="G3088" s="122"/>
      <c r="H3088" s="122"/>
      <c r="I3088" s="122"/>
      <c r="J3088" s="122"/>
      <c r="K3088" s="122"/>
      <c r="L3088" s="122"/>
      <c r="M3088" s="122"/>
      <c r="N3088" s="122"/>
      <c r="O3088" s="122"/>
      <c r="P3088" s="122"/>
      <c r="Q3088" s="122"/>
      <c r="R3088" s="122"/>
      <c r="S3088" s="122"/>
      <c r="T3088" s="122"/>
      <c r="U3088" s="122"/>
      <c r="V3088" s="122"/>
      <c r="W3088" s="122"/>
      <c r="X3088" s="122"/>
      <c r="Y3088" s="122"/>
      <c r="Z3088" s="122"/>
      <c r="AA3088" s="122"/>
      <c r="AB3088" s="122"/>
      <c r="AC3088" s="122"/>
      <c r="AD3088" s="122"/>
      <c r="AE3088" s="122"/>
      <c r="AF3088" s="122"/>
      <c r="AG3088" s="122"/>
      <c r="AH3088" s="122"/>
      <c r="AI3088" s="122"/>
      <c r="AJ3088" s="122"/>
      <c r="AK3088" s="122"/>
      <c r="AL3088" s="122"/>
      <c r="AM3088" s="122"/>
      <c r="AN3088" s="122"/>
      <c r="AQ3088" t="str">
        <f>IF(AND(OR($B$1="ALL",$B$1=C3088),OR($E$1="ALL",$E$1=D3088),OR($B$2="ALL",$B$2=A3088),OR($E$2="ALL",IFERROR(SEARCH($E$2,B3088),0)&gt;0)),"MATCH","")</f>
        <v/>
      </c>
    </row>
    <row r="3089" spans="1:43" ht="14.25" customHeight="1" x14ac:dyDescent="0.25">
      <c r="A3089" s="108" t="s">
        <v>1137</v>
      </c>
      <c r="B3089" s="136" t="s">
        <v>1138</v>
      </c>
      <c r="C3089" s="136" t="s">
        <v>1139</v>
      </c>
      <c r="D3089" s="136" t="s">
        <v>1140</v>
      </c>
      <c r="E3089" s="136" t="s">
        <v>1141</v>
      </c>
      <c r="F3089" s="136" t="s">
        <v>1142</v>
      </c>
      <c r="G3089" s="136" t="s">
        <v>1143</v>
      </c>
      <c r="H3089" s="136" t="s">
        <v>1144</v>
      </c>
      <c r="I3089" s="136" t="s">
        <v>1145</v>
      </c>
      <c r="J3089" s="136" t="s">
        <v>1146</v>
      </c>
      <c r="K3089" s="136" t="s">
        <v>1147</v>
      </c>
      <c r="L3089" s="136" t="s">
        <v>1148</v>
      </c>
      <c r="M3089" s="136" t="s">
        <v>1149</v>
      </c>
      <c r="N3089" s="136" t="s">
        <v>1150</v>
      </c>
      <c r="O3089" s="136" t="s">
        <v>1151</v>
      </c>
      <c r="P3089" s="136" t="s">
        <v>1152</v>
      </c>
      <c r="Q3089" s="136" t="s">
        <v>1153</v>
      </c>
      <c r="R3089" s="136" t="s">
        <v>1154</v>
      </c>
      <c r="S3089" s="136" t="s">
        <v>1155</v>
      </c>
      <c r="T3089" s="136" t="s">
        <v>1156</v>
      </c>
      <c r="U3089" s="136" t="s">
        <v>1157</v>
      </c>
      <c r="V3089" s="136" t="s">
        <v>1158</v>
      </c>
      <c r="W3089" s="136" t="s">
        <v>1159</v>
      </c>
      <c r="X3089" s="136" t="s">
        <v>1160</v>
      </c>
      <c r="Y3089" s="136" t="s">
        <v>1161</v>
      </c>
      <c r="Z3089" s="136" t="s">
        <v>1162</v>
      </c>
      <c r="AA3089" s="136" t="s">
        <v>1163</v>
      </c>
      <c r="AB3089" s="137" t="s">
        <v>156</v>
      </c>
      <c r="AC3089" s="137" t="s">
        <v>157</v>
      </c>
      <c r="AD3089" s="137" t="s">
        <v>158</v>
      </c>
      <c r="AE3089" s="137" t="s">
        <v>139</v>
      </c>
      <c r="AF3089" s="138" t="s">
        <v>140</v>
      </c>
      <c r="AG3089" s="138" t="s">
        <v>141</v>
      </c>
      <c r="AH3089" s="138" t="s">
        <v>142</v>
      </c>
      <c r="AI3089" s="138" t="s">
        <v>143</v>
      </c>
      <c r="AJ3089" s="139" t="s">
        <v>144</v>
      </c>
      <c r="AK3089" s="139" t="s">
        <v>145</v>
      </c>
      <c r="AL3089" s="139" t="s">
        <v>146</v>
      </c>
      <c r="AM3089" s="140" t="s">
        <v>147</v>
      </c>
      <c r="AN3089" s="140" t="s">
        <v>148</v>
      </c>
      <c r="AQ3089" t="str">
        <f>AQ3088</f>
        <v/>
      </c>
    </row>
    <row r="3090" spans="1:43" ht="14.25" customHeight="1" x14ac:dyDescent="0.25">
      <c r="A3090" s="99" t="s">
        <v>1164</v>
      </c>
      <c r="B3090" s="112">
        <f>'Run Rate'!E312</f>
        <v>336</v>
      </c>
      <c r="C3090" s="112">
        <f>'Run Rate'!F312</f>
        <v>169</v>
      </c>
      <c r="D3090" s="112">
        <f>'Run Rate'!G312</f>
        <v>140</v>
      </c>
      <c r="E3090" s="112">
        <f>'Run Rate'!H312</f>
        <v>123</v>
      </c>
      <c r="F3090" s="112">
        <f>'Run Rate'!I312</f>
        <v>130</v>
      </c>
      <c r="G3090" s="112">
        <f>'Run Rate'!J312</f>
        <v>122</v>
      </c>
      <c r="H3090" s="112">
        <f>'Run Rate'!K312</f>
        <v>178</v>
      </c>
      <c r="I3090" s="112">
        <f>'Run Rate'!L312</f>
        <v>103</v>
      </c>
      <c r="J3090" s="112">
        <f>'Run Rate'!M312</f>
        <v>911</v>
      </c>
      <c r="K3090" s="112">
        <f>'Run Rate'!N312</f>
        <v>67</v>
      </c>
      <c r="L3090" s="112">
        <f>'Run Rate'!O312</f>
        <v>273</v>
      </c>
      <c r="M3090" s="112">
        <f>'Run Rate'!P312</f>
        <v>196</v>
      </c>
      <c r="N3090" s="112">
        <f>'Run Rate'!Q312</f>
        <v>103</v>
      </c>
      <c r="O3090" s="112">
        <f>'Run Rate'!R312</f>
        <v>84</v>
      </c>
      <c r="P3090" s="112">
        <f>'Run Rate'!S312</f>
        <v>12</v>
      </c>
      <c r="Q3090" s="112">
        <f>'Run Rate'!T312</f>
        <v>142</v>
      </c>
      <c r="R3090" s="112">
        <f>'Run Rate'!U312</f>
        <v>123</v>
      </c>
      <c r="S3090" s="112">
        <f>'Run Rate'!V312</f>
        <v>509</v>
      </c>
      <c r="T3090" s="112">
        <f>'Run Rate'!W312</f>
        <v>215</v>
      </c>
      <c r="U3090" s="112">
        <f>'Run Rate'!X312</f>
        <v>308</v>
      </c>
      <c r="V3090" s="112">
        <f>'Run Rate'!Y312</f>
        <v>561</v>
      </c>
      <c r="W3090" s="112">
        <f>'Run Rate'!Z312</f>
        <v>239</v>
      </c>
      <c r="X3090" s="112">
        <f>'Run Rate'!AA312</f>
        <v>225</v>
      </c>
      <c r="Y3090" s="112">
        <f>'Run Rate'!AB312</f>
        <v>950</v>
      </c>
      <c r="Z3090" s="112">
        <f>'Run Rate'!AC312</f>
        <v>335</v>
      </c>
      <c r="AA3090" s="112">
        <f>'Run Rate'!AD312</f>
        <v>682</v>
      </c>
      <c r="AB3090" s="113">
        <v>645</v>
      </c>
      <c r="AC3090" s="112">
        <v>686</v>
      </c>
      <c r="AD3090" s="112">
        <v>720</v>
      </c>
      <c r="AE3090" s="112">
        <v>750</v>
      </c>
      <c r="AF3090" s="112">
        <v>775</v>
      </c>
      <c r="AG3090" s="112">
        <v>796</v>
      </c>
      <c r="AH3090" s="112">
        <v>815</v>
      </c>
      <c r="AI3090" s="112">
        <v>830</v>
      </c>
      <c r="AJ3090" s="112">
        <v>843</v>
      </c>
      <c r="AK3090" s="112">
        <v>854</v>
      </c>
      <c r="AL3090" s="112">
        <v>864</v>
      </c>
      <c r="AM3090" s="112">
        <v>872</v>
      </c>
      <c r="AN3090" s="112">
        <v>879</v>
      </c>
      <c r="AQ3090" t="str">
        <f>AQ3088</f>
        <v/>
      </c>
    </row>
    <row r="3091" spans="1:43" ht="14.25" customHeight="1" x14ac:dyDescent="0.25">
      <c r="A3091" s="99" t="s">
        <v>1165</v>
      </c>
      <c r="B3091" s="114"/>
      <c r="C3091" s="114"/>
      <c r="D3091" s="114"/>
      <c r="E3091" s="114"/>
      <c r="F3091" s="114"/>
      <c r="G3091" s="114"/>
      <c r="H3091" s="114"/>
      <c r="I3091" s="114"/>
      <c r="J3091" s="114"/>
      <c r="K3091" s="114"/>
      <c r="L3091" s="114"/>
      <c r="M3091" s="114"/>
      <c r="N3091" s="114"/>
      <c r="O3091" s="114"/>
      <c r="P3091" s="114"/>
      <c r="Q3091" s="114"/>
      <c r="R3091" s="114"/>
      <c r="S3091" s="114"/>
      <c r="T3091" s="114"/>
      <c r="U3091" s="114"/>
      <c r="V3091" s="114"/>
      <c r="W3091" s="115"/>
      <c r="X3091" s="115"/>
      <c r="Y3091" s="115"/>
      <c r="Z3091" s="115"/>
      <c r="AA3091" s="112" t="s">
        <v>1166</v>
      </c>
      <c r="AB3091" s="113"/>
      <c r="AC3091" s="112"/>
      <c r="AD3091" s="112"/>
      <c r="AE3091" s="112"/>
      <c r="AF3091" s="112"/>
      <c r="AG3091" s="112"/>
      <c r="AH3091" s="112"/>
      <c r="AI3091" s="112"/>
      <c r="AJ3091" s="112"/>
      <c r="AK3091" s="112"/>
      <c r="AL3091" s="112"/>
      <c r="AM3091" s="112"/>
      <c r="AN3091" s="112"/>
      <c r="AQ3091" t="str">
        <f>AQ3088</f>
        <v/>
      </c>
    </row>
    <row r="3092" spans="1:43" ht="14.25" customHeight="1" x14ac:dyDescent="0.25">
      <c r="A3092" s="99" t="s">
        <v>1167</v>
      </c>
      <c r="B3092" s="114"/>
      <c r="C3092" s="114"/>
      <c r="D3092" s="114"/>
      <c r="E3092" s="114"/>
      <c r="F3092" s="114"/>
      <c r="G3092" s="114"/>
      <c r="H3092" s="114"/>
      <c r="I3092" s="114"/>
      <c r="J3092" s="114"/>
      <c r="K3092" s="114"/>
      <c r="L3092" s="114"/>
      <c r="M3092" s="114"/>
      <c r="N3092" s="114"/>
      <c r="O3092" s="114"/>
      <c r="P3092" s="114"/>
      <c r="Q3092" s="114"/>
      <c r="R3092" s="114"/>
      <c r="S3092" s="114"/>
      <c r="T3092" s="114"/>
      <c r="U3092" s="114"/>
      <c r="V3092" s="114"/>
      <c r="W3092" s="115"/>
      <c r="X3092" s="116"/>
      <c r="Y3092" s="117"/>
      <c r="Z3092" s="115"/>
      <c r="AA3092" s="112" t="s">
        <v>1168</v>
      </c>
      <c r="AB3092" s="113">
        <f>'Demand Input VP'!B1549</f>
        <v>0</v>
      </c>
      <c r="AC3092" s="112">
        <f>'Demand Input VP'!C1549</f>
        <v>0</v>
      </c>
      <c r="AD3092" s="112">
        <f>'Demand Input VP'!D1549</f>
        <v>0</v>
      </c>
      <c r="AE3092" s="112">
        <f>'Demand Input VP'!E1549</f>
        <v>0</v>
      </c>
      <c r="AF3092" s="112">
        <f>'Demand Input VP'!F1549</f>
        <v>0</v>
      </c>
      <c r="AG3092" s="112">
        <f>'Demand Input VP'!G1549</f>
        <v>0</v>
      </c>
      <c r="AH3092" s="112">
        <f>'Demand Input VP'!H1549</f>
        <v>0</v>
      </c>
      <c r="AI3092" s="112">
        <f>'Demand Input VP'!I1549</f>
        <v>0</v>
      </c>
      <c r="AJ3092" s="112">
        <f>'Demand Input VP'!J1549</f>
        <v>0</v>
      </c>
      <c r="AK3092" s="112">
        <f>'Demand Input VP'!K1549</f>
        <v>0</v>
      </c>
      <c r="AL3092" s="112">
        <f>'Demand Input VP'!L1549</f>
        <v>0</v>
      </c>
      <c r="AM3092" s="112">
        <f>'Demand Input VP'!M1549</f>
        <v>0</v>
      </c>
      <c r="AN3092" s="112">
        <f>'Demand Input VP'!N1549</f>
        <v>0</v>
      </c>
      <c r="AQ3092" t="str">
        <f>AQ3088</f>
        <v/>
      </c>
    </row>
    <row r="3093" spans="1:43" ht="14.25" customHeight="1" x14ac:dyDescent="0.25">
      <c r="A3093" s="99" t="s">
        <v>1169</v>
      </c>
      <c r="B3093" s="118"/>
      <c r="C3093" s="118"/>
      <c r="D3093" s="118"/>
      <c r="E3093" s="118"/>
      <c r="F3093" s="118"/>
      <c r="G3093" s="118"/>
      <c r="H3093" s="118"/>
      <c r="I3093" s="118"/>
      <c r="J3093" s="118"/>
      <c r="K3093" s="118"/>
      <c r="L3093" s="118"/>
      <c r="M3093" s="118"/>
      <c r="N3093" s="118"/>
      <c r="O3093" s="118"/>
      <c r="P3093" s="118"/>
      <c r="Q3093" s="118"/>
      <c r="R3093" s="118"/>
      <c r="S3093" s="118"/>
      <c r="T3093" s="118"/>
      <c r="U3093" s="118"/>
      <c r="V3093" s="118"/>
      <c r="W3093" s="115"/>
      <c r="X3093" s="116"/>
      <c r="Y3093" s="117"/>
      <c r="Z3093" s="119"/>
      <c r="AA3093" s="120" t="s">
        <v>1170</v>
      </c>
      <c r="AB3093" s="121">
        <f>'Demand Input VP'!B1548</f>
        <v>0</v>
      </c>
      <c r="AC3093" s="120">
        <f>'Demand Input VP'!C1548</f>
        <v>0</v>
      </c>
      <c r="AD3093" s="120">
        <f>'Demand Input VP'!D1548</f>
        <v>0</v>
      </c>
      <c r="AE3093" s="120">
        <f>'Demand Input VP'!E1548</f>
        <v>0</v>
      </c>
      <c r="AF3093" s="120">
        <f>'Demand Input VP'!F1548</f>
        <v>0</v>
      </c>
      <c r="AG3093" s="120">
        <f>'Demand Input VP'!G1548</f>
        <v>0</v>
      </c>
      <c r="AH3093" s="120">
        <f>'Demand Input VP'!H1548</f>
        <v>0</v>
      </c>
      <c r="AI3093" s="120">
        <f>'Demand Input VP'!I1548</f>
        <v>0</v>
      </c>
      <c r="AJ3093" s="120">
        <f>'Demand Input VP'!J1548</f>
        <v>0</v>
      </c>
      <c r="AK3093" s="120">
        <f>'Demand Input VP'!K1548</f>
        <v>0</v>
      </c>
      <c r="AL3093" s="120">
        <f>'Demand Input VP'!L1548</f>
        <v>0</v>
      </c>
      <c r="AM3093" s="120">
        <f>'Demand Input VP'!M1548</f>
        <v>0</v>
      </c>
      <c r="AN3093" s="120">
        <f>'Demand Input VP'!N1548</f>
        <v>0</v>
      </c>
      <c r="AQ3093" t="str">
        <f>AQ3088</f>
        <v/>
      </c>
    </row>
    <row r="3094" spans="1:43" ht="14.25" customHeight="1" x14ac:dyDescent="0.25">
      <c r="A3094" s="1"/>
      <c r="B3094" s="122"/>
      <c r="C3094" s="122"/>
      <c r="D3094" s="122"/>
      <c r="E3094" s="122"/>
      <c r="F3094" s="122"/>
      <c r="G3094" s="122"/>
      <c r="H3094" s="122"/>
      <c r="I3094" s="122"/>
      <c r="J3094" s="122"/>
      <c r="K3094" s="122"/>
      <c r="L3094" s="122"/>
      <c r="M3094" s="122"/>
      <c r="N3094" s="122"/>
      <c r="O3094" s="122"/>
      <c r="P3094" s="122"/>
      <c r="Q3094" s="122"/>
      <c r="R3094" s="122"/>
      <c r="S3094" s="122"/>
      <c r="T3094" s="122"/>
      <c r="U3094" s="122"/>
      <c r="V3094" s="122"/>
      <c r="W3094" s="123"/>
      <c r="X3094" s="116"/>
      <c r="Y3094" s="117"/>
      <c r="Z3094" s="123"/>
      <c r="AA3094" s="112" t="s">
        <v>1171</v>
      </c>
      <c r="AB3094" s="113">
        <f>'Demand Input MP'!B1549</f>
        <v>0</v>
      </c>
      <c r="AC3094" s="112">
        <f>'Demand Input MP'!C1549</f>
        <v>0</v>
      </c>
      <c r="AD3094" s="112">
        <f>'Demand Input MP'!D1549</f>
        <v>0</v>
      </c>
      <c r="AE3094" s="112">
        <f>'Demand Input MP'!E1549</f>
        <v>0</v>
      </c>
      <c r="AF3094" s="112">
        <f>'Demand Input MP'!F1549</f>
        <v>0</v>
      </c>
      <c r="AG3094" s="112">
        <f>'Demand Input MP'!G1549</f>
        <v>0</v>
      </c>
      <c r="AH3094" s="112">
        <f>'Demand Input MP'!H1549</f>
        <v>0</v>
      </c>
      <c r="AI3094" s="112">
        <f>'Demand Input MP'!I1549</f>
        <v>0</v>
      </c>
      <c r="AJ3094" s="112">
        <f>'Demand Input MP'!J1549</f>
        <v>0</v>
      </c>
      <c r="AK3094" s="112">
        <f>'Demand Input MP'!K1549</f>
        <v>0</v>
      </c>
      <c r="AL3094" s="112">
        <f>'Demand Input MP'!L1549</f>
        <v>0</v>
      </c>
      <c r="AM3094" s="112">
        <f>'Demand Input MP'!M1549</f>
        <v>0</v>
      </c>
      <c r="AN3094" s="112">
        <f>'Demand Input MP'!N1549</f>
        <v>0</v>
      </c>
      <c r="AQ3094" t="str">
        <f>AQ3088</f>
        <v/>
      </c>
    </row>
    <row r="3095" spans="1:43" ht="14.25" customHeight="1" x14ac:dyDescent="0.25">
      <c r="A3095" s="1"/>
      <c r="B3095" s="122"/>
      <c r="C3095" s="122"/>
      <c r="D3095" s="122"/>
      <c r="E3095" s="122"/>
      <c r="F3095" s="122"/>
      <c r="G3095" s="122"/>
      <c r="H3095" s="122"/>
      <c r="I3095" s="122"/>
      <c r="J3095" s="122"/>
      <c r="K3095" s="122"/>
      <c r="L3095" s="122"/>
      <c r="M3095" s="122"/>
      <c r="N3095" s="122"/>
      <c r="O3095" s="122"/>
      <c r="P3095" s="122"/>
      <c r="Q3095" s="122"/>
      <c r="R3095" s="122"/>
      <c r="S3095" s="122"/>
      <c r="T3095" s="122"/>
      <c r="U3095" s="122"/>
      <c r="V3095" s="124" t="s">
        <v>91</v>
      </c>
      <c r="W3095" s="125">
        <f>IFERROR(IF(SUM('Run Rate History'!E312:AD312)&gt;0,(SUMPRODUCT((B3090:AA3090&gt;=PERCENTILE(B3090:AA3090,0.1))*(B3090:AA3090&lt;=PERCENTILE(B3090:AA3090,0.9))*B3090:AA3090)+SUMPRODUCT(('Run Rate History'!E312:AD312&gt;=PERCENTILE(B3090:AA3090,0.1))*('Run Rate History'!E312:AD312&lt;=PERCENTILE(B3090:AA3090,0.9))*'Run Rate History'!E312:AD312))/(SUMPRODUCT((B3090:AA3090&gt;=PERCENTILE(B3090:AA3090,0.1))*(B3090:AA3090&lt;=PERCENTILE(B3090:AA3090,0.9))*1)+SUMPRODUCT(('Run Rate History'!E312:AD312&gt;=PERCENTILE(B3090:AA3090,0.1))*('Run Rate History'!E312:AD312&lt;=PERCENTILE(B3090:AA3090,0.9))*1)),TRIMMEAN(B3090:AA3090,0.15)),0)</f>
        <v>247</v>
      </c>
      <c r="X3095" s="126" t="s">
        <v>1172</v>
      </c>
      <c r="Y3095" s="127">
        <f>SUM(B3090:AA3090)/26</f>
        <v>278.30769230769232</v>
      </c>
      <c r="Z3095" s="128"/>
      <c r="AA3095" s="112" t="s">
        <v>1173</v>
      </c>
      <c r="AB3095" s="113">
        <f>'Demand Input MP'!B1548</f>
        <v>0</v>
      </c>
      <c r="AC3095" s="112">
        <f>'Demand Input MP'!C1548</f>
        <v>0</v>
      </c>
      <c r="AD3095" s="112">
        <f>'Demand Input MP'!D1548</f>
        <v>0</v>
      </c>
      <c r="AE3095" s="112">
        <f>'Demand Input MP'!E1548</f>
        <v>0</v>
      </c>
      <c r="AF3095" s="112">
        <f>'Demand Input MP'!F1548</f>
        <v>0</v>
      </c>
      <c r="AG3095" s="112">
        <f>'Demand Input MP'!G1548</f>
        <v>0</v>
      </c>
      <c r="AH3095" s="112">
        <f>'Demand Input MP'!H1548</f>
        <v>0</v>
      </c>
      <c r="AI3095" s="112">
        <f>'Demand Input MP'!I1548</f>
        <v>0</v>
      </c>
      <c r="AJ3095" s="112">
        <f>'Demand Input MP'!J1548</f>
        <v>0</v>
      </c>
      <c r="AK3095" s="112">
        <f>'Demand Input MP'!K1548</f>
        <v>0</v>
      </c>
      <c r="AL3095" s="112">
        <f>'Demand Input MP'!L1548</f>
        <v>0</v>
      </c>
      <c r="AM3095" s="112">
        <f>'Demand Input MP'!M1548</f>
        <v>0</v>
      </c>
      <c r="AN3095" s="112">
        <f>'Demand Input MP'!N1548</f>
        <v>0</v>
      </c>
      <c r="AQ3095" t="str">
        <f>AQ3088</f>
        <v/>
      </c>
    </row>
    <row r="3096" spans="1:43" ht="14.25" customHeight="1" x14ac:dyDescent="0.25">
      <c r="A3096" s="1"/>
      <c r="B3096" s="122"/>
      <c r="C3096" s="122"/>
      <c r="D3096" s="122"/>
      <c r="E3096" s="122"/>
      <c r="F3096" s="122"/>
      <c r="G3096" s="122"/>
      <c r="H3096" s="122"/>
      <c r="I3096" s="122"/>
      <c r="J3096" s="122"/>
      <c r="K3096" s="122"/>
      <c r="L3096" s="122"/>
      <c r="M3096" s="122"/>
      <c r="N3096" s="122"/>
      <c r="O3096" s="122"/>
      <c r="P3096" s="122"/>
      <c r="Q3096" s="122"/>
      <c r="R3096" s="122"/>
      <c r="S3096" s="122"/>
      <c r="T3096" s="122"/>
      <c r="U3096" s="122"/>
      <c r="V3096" s="124" t="s">
        <v>94</v>
      </c>
      <c r="W3096" s="125">
        <f>IFERROR((1*MIN(MAX(X3090,0.5*IF(SUM('Run Rate History'!E312:AD312)&gt;0,(MEDIAN(IF(B3090:AA3090&gt;0,B3090:AA3090))+MEDIAN(IF('Run Rate History'!E312:AD312&gt;0,'Run Rate History'!E312:AD312)))/2,MEDIAN(IF(B3090:AA3090&gt;0,B3090:AA3090)))),2*IF(SUM('Run Rate History'!E312:AD312)&gt;0,(MEDIAN(IF(B3090:AA3090&gt;0,B3090:AA3090))+MEDIAN(IF('Run Rate History'!E312:AD312&gt;0,'Run Rate History'!E312:AD312)))/2,MEDIAN(IF(B3090:AA3090&gt;0,B3090:AA3090))))+2*MIN(MAX(Y3090,0.5*IF(SUM('Run Rate History'!E312:AD312)&gt;0,(MEDIAN(IF(B3090:AA3090&gt;0,B3090:AA3090))+MEDIAN(IF('Run Rate History'!E312:AD312&gt;0,'Run Rate History'!E312:AD312)))/2,MEDIAN(IF(B3090:AA3090&gt;0,B3090:AA3090)))),2*IF(SUM('Run Rate History'!E312:AD312)&gt;0,(MEDIAN(IF(B3090:AA3090&gt;0,B3090:AA3090))+MEDIAN(IF('Run Rate History'!E312:AD312&gt;0,'Run Rate History'!E312:AD312)))/2,MEDIAN(IF(B3090:AA3090&gt;0,B3090:AA3090))))+3*MIN(MAX(Z3090,0.5*IF(SUM('Run Rate History'!E312:AD312)&gt;0,(MEDIAN(IF(B3090:AA3090&gt;0,B3090:AA3090))+MEDIAN(IF('Run Rate History'!E312:AD312&gt;0,'Run Rate History'!E312:AD312)))/2,MEDIAN(IF(B3090:AA3090&gt;0,B3090:AA3090)))),2*IF(SUM('Run Rate History'!E312:AD312)&gt;0,(MEDIAN(IF(B3090:AA3090&gt;0,B3090:AA3090))+MEDIAN(IF('Run Rate History'!E312:AD312&gt;0,'Run Rate History'!E312:AD312)))/2,MEDIAN(IF(B3090:AA3090&gt;0,B3090:AA3090))))+4*MIN(MAX(AA3090,0.5*IF(SUM('Run Rate History'!E312:AD312)&gt;0,(MEDIAN(IF(B3090:AA3090&gt;0,B3090:AA3090))+MEDIAN(IF('Run Rate History'!E312:AD312&gt;0,'Run Rate History'!E312:AD312)))/2,MEDIAN(IF(B3090:AA3090&gt;0,B3090:AA3090)))),2*IF(SUM('Run Rate History'!E312:AD312)&gt;0,(MEDIAN(IF(B3090:AA3090&gt;0,B3090:AA3090))+MEDIAN(IF('Run Rate History'!E312:AD312&gt;0,'Run Rate History'!E312:AD312)))/2,MEDIAN(IF(B3090:AA3090&gt;0,B3090:AA3090)))))/10,0)</f>
        <v>391.2</v>
      </c>
      <c r="X3096" s="129" t="s">
        <v>1174</v>
      </c>
      <c r="Y3096" s="130">
        <f>IFERROR(VLOOKUP(A3088,'Stanje zaliha'!A:E,5,FALSE()),0)</f>
        <v>5270</v>
      </c>
      <c r="Z3096" s="131"/>
      <c r="AA3096" s="113" t="s">
        <v>1175</v>
      </c>
      <c r="AB3096" s="118">
        <f t="shared" ref="AB3096:AN3096" si="616">SUM(AB3092:AB3095)</f>
        <v>0</v>
      </c>
      <c r="AC3096" s="118">
        <f t="shared" si="616"/>
        <v>0</v>
      </c>
      <c r="AD3096" s="118">
        <f t="shared" si="616"/>
        <v>0</v>
      </c>
      <c r="AE3096" s="118">
        <f t="shared" si="616"/>
        <v>0</v>
      </c>
      <c r="AF3096" s="118">
        <f t="shared" si="616"/>
        <v>0</v>
      </c>
      <c r="AG3096" s="118">
        <f t="shared" si="616"/>
        <v>0</v>
      </c>
      <c r="AH3096" s="118">
        <f t="shared" si="616"/>
        <v>0</v>
      </c>
      <c r="AI3096" s="118">
        <f t="shared" si="616"/>
        <v>0</v>
      </c>
      <c r="AJ3096" s="118">
        <f t="shared" si="616"/>
        <v>0</v>
      </c>
      <c r="AK3096" s="118">
        <f t="shared" si="616"/>
        <v>0</v>
      </c>
      <c r="AL3096" s="118">
        <f t="shared" si="616"/>
        <v>0</v>
      </c>
      <c r="AM3096" s="118">
        <f t="shared" si="616"/>
        <v>0</v>
      </c>
      <c r="AN3096" s="118">
        <f t="shared" si="616"/>
        <v>0</v>
      </c>
      <c r="AQ3096" t="str">
        <f>AQ3088</f>
        <v/>
      </c>
    </row>
    <row r="3097" spans="1:43" ht="14.25" customHeight="1" x14ac:dyDescent="0.25">
      <c r="A3097" s="1"/>
      <c r="B3097" s="122"/>
      <c r="C3097" s="122"/>
      <c r="D3097" s="122"/>
      <c r="E3097" s="122"/>
      <c r="F3097" s="122"/>
      <c r="G3097" s="122"/>
      <c r="H3097" s="122"/>
      <c r="I3097" s="122"/>
      <c r="J3097" s="122"/>
      <c r="K3097" s="122"/>
      <c r="L3097" s="122"/>
      <c r="M3097" s="122"/>
      <c r="N3097" s="122"/>
      <c r="O3097" s="122"/>
      <c r="P3097" s="122"/>
      <c r="Q3097" s="122"/>
      <c r="R3097" s="122"/>
      <c r="S3097" s="122"/>
      <c r="T3097" s="122"/>
      <c r="U3097" s="122"/>
      <c r="V3097" s="124" t="s">
        <v>95</v>
      </c>
      <c r="W3097" s="125">
        <f>IFERROR(0.6*W3096+0.4*W3095,0)</f>
        <v>333.52</v>
      </c>
      <c r="X3097" s="132" t="s">
        <v>1176</v>
      </c>
      <c r="Y3097" s="133">
        <f>IFERROR(SUMIF('Popis poslanih narudžbi'!A:A,A3088,'Popis poslanih narudžbi'!C:C),0)</f>
        <v>0</v>
      </c>
      <c r="Z3097" s="131"/>
      <c r="AA3097" s="134" t="s">
        <v>1177</v>
      </c>
      <c r="AB3097" s="118">
        <f t="shared" ref="AB3097:AN3097" si="617">AB3090+AB3096</f>
        <v>645</v>
      </c>
      <c r="AC3097" s="118">
        <f t="shared" si="617"/>
        <v>686</v>
      </c>
      <c r="AD3097" s="118">
        <f t="shared" si="617"/>
        <v>720</v>
      </c>
      <c r="AE3097" s="118">
        <f t="shared" si="617"/>
        <v>750</v>
      </c>
      <c r="AF3097" s="118">
        <f t="shared" si="617"/>
        <v>775</v>
      </c>
      <c r="AG3097" s="118">
        <f t="shared" si="617"/>
        <v>796</v>
      </c>
      <c r="AH3097" s="118">
        <f t="shared" si="617"/>
        <v>815</v>
      </c>
      <c r="AI3097" s="118">
        <f t="shared" si="617"/>
        <v>830</v>
      </c>
      <c r="AJ3097" s="118">
        <f t="shared" si="617"/>
        <v>843</v>
      </c>
      <c r="AK3097" s="118">
        <f t="shared" si="617"/>
        <v>854</v>
      </c>
      <c r="AL3097" s="118">
        <f t="shared" si="617"/>
        <v>864</v>
      </c>
      <c r="AM3097" s="118">
        <f t="shared" si="617"/>
        <v>872</v>
      </c>
      <c r="AN3097" s="118">
        <f t="shared" si="617"/>
        <v>879</v>
      </c>
      <c r="AQ3097" t="str">
        <f>AQ3088</f>
        <v/>
      </c>
    </row>
    <row r="3098" spans="1:43" ht="14.25" customHeight="1" x14ac:dyDescent="0.25">
      <c r="A3098" s="107" t="str">
        <f>'Run Rate'!A313</f>
        <v>POL09860</v>
      </c>
      <c r="B3098" s="135" t="str">
        <f>'Run Rate'!B313</f>
        <v>Polleo Guarana Extract 90 caps</v>
      </c>
      <c r="C3098" s="135" t="str">
        <f>'Run Rate'!C313</f>
        <v>SPORTSKA PREHRANA</v>
      </c>
      <c r="D3098" s="135" t="str">
        <f>'Run Rate'!D313</f>
        <v>03 BRONZE</v>
      </c>
      <c r="E3098" s="122"/>
      <c r="F3098" s="122"/>
      <c r="G3098" s="122"/>
      <c r="H3098" s="122"/>
      <c r="I3098" s="122"/>
      <c r="J3098" s="122"/>
      <c r="K3098" s="122"/>
      <c r="L3098" s="122"/>
      <c r="M3098" s="122"/>
      <c r="N3098" s="122"/>
      <c r="O3098" s="122"/>
      <c r="P3098" s="122"/>
      <c r="Q3098" s="122"/>
      <c r="R3098" s="122"/>
      <c r="S3098" s="122"/>
      <c r="T3098" s="122"/>
      <c r="U3098" s="122"/>
      <c r="V3098" s="122"/>
      <c r="W3098" s="122"/>
      <c r="X3098" s="122"/>
      <c r="Y3098" s="122"/>
      <c r="Z3098" s="122"/>
      <c r="AA3098" s="122"/>
      <c r="AB3098" s="122"/>
      <c r="AC3098" s="122"/>
      <c r="AD3098" s="122"/>
      <c r="AE3098" s="122"/>
      <c r="AF3098" s="122"/>
      <c r="AG3098" s="122"/>
      <c r="AH3098" s="122"/>
      <c r="AI3098" s="122"/>
      <c r="AJ3098" s="122"/>
      <c r="AK3098" s="122"/>
      <c r="AL3098" s="122"/>
      <c r="AM3098" s="122"/>
      <c r="AN3098" s="122"/>
      <c r="AQ3098" t="str">
        <f>IF(AND(OR($B$1="ALL",$B$1=C3098),OR($E$1="ALL",$E$1=D3098),OR($B$2="ALL",$B$2=A3098),OR($E$2="ALL",IFERROR(SEARCH($E$2,B3098),0)&gt;0)),"MATCH","")</f>
        <v/>
      </c>
    </row>
    <row r="3099" spans="1:43" ht="14.25" customHeight="1" x14ac:dyDescent="0.25">
      <c r="A3099" s="108" t="s">
        <v>1137</v>
      </c>
      <c r="B3099" s="136" t="s">
        <v>1138</v>
      </c>
      <c r="C3099" s="136" t="s">
        <v>1139</v>
      </c>
      <c r="D3099" s="136" t="s">
        <v>1140</v>
      </c>
      <c r="E3099" s="136" t="s">
        <v>1141</v>
      </c>
      <c r="F3099" s="136" t="s">
        <v>1142</v>
      </c>
      <c r="G3099" s="136" t="s">
        <v>1143</v>
      </c>
      <c r="H3099" s="136" t="s">
        <v>1144</v>
      </c>
      <c r="I3099" s="136" t="s">
        <v>1145</v>
      </c>
      <c r="J3099" s="136" t="s">
        <v>1146</v>
      </c>
      <c r="K3099" s="136" t="s">
        <v>1147</v>
      </c>
      <c r="L3099" s="136" t="s">
        <v>1148</v>
      </c>
      <c r="M3099" s="136" t="s">
        <v>1149</v>
      </c>
      <c r="N3099" s="136" t="s">
        <v>1150</v>
      </c>
      <c r="O3099" s="136" t="s">
        <v>1151</v>
      </c>
      <c r="P3099" s="136" t="s">
        <v>1152</v>
      </c>
      <c r="Q3099" s="136" t="s">
        <v>1153</v>
      </c>
      <c r="R3099" s="136" t="s">
        <v>1154</v>
      </c>
      <c r="S3099" s="136" t="s">
        <v>1155</v>
      </c>
      <c r="T3099" s="136" t="s">
        <v>1156</v>
      </c>
      <c r="U3099" s="136" t="s">
        <v>1157</v>
      </c>
      <c r="V3099" s="136" t="s">
        <v>1158</v>
      </c>
      <c r="W3099" s="136" t="s">
        <v>1159</v>
      </c>
      <c r="X3099" s="136" t="s">
        <v>1160</v>
      </c>
      <c r="Y3099" s="136" t="s">
        <v>1161</v>
      </c>
      <c r="Z3099" s="136" t="s">
        <v>1162</v>
      </c>
      <c r="AA3099" s="136" t="s">
        <v>1163</v>
      </c>
      <c r="AB3099" s="137" t="s">
        <v>156</v>
      </c>
      <c r="AC3099" s="137" t="s">
        <v>157</v>
      </c>
      <c r="AD3099" s="137" t="s">
        <v>158</v>
      </c>
      <c r="AE3099" s="137" t="s">
        <v>139</v>
      </c>
      <c r="AF3099" s="138" t="s">
        <v>140</v>
      </c>
      <c r="AG3099" s="138" t="s">
        <v>141</v>
      </c>
      <c r="AH3099" s="138" t="s">
        <v>142</v>
      </c>
      <c r="AI3099" s="138" t="s">
        <v>143</v>
      </c>
      <c r="AJ3099" s="139" t="s">
        <v>144</v>
      </c>
      <c r="AK3099" s="139" t="s">
        <v>145</v>
      </c>
      <c r="AL3099" s="139" t="s">
        <v>146</v>
      </c>
      <c r="AM3099" s="140" t="s">
        <v>147</v>
      </c>
      <c r="AN3099" s="140" t="s">
        <v>148</v>
      </c>
      <c r="AQ3099" t="str">
        <f>AQ3098</f>
        <v/>
      </c>
    </row>
    <row r="3100" spans="1:43" ht="14.25" customHeight="1" x14ac:dyDescent="0.25">
      <c r="A3100" s="99" t="s">
        <v>1164</v>
      </c>
      <c r="B3100" s="112">
        <f>'Run Rate'!E313</f>
        <v>19</v>
      </c>
      <c r="C3100" s="112">
        <f>'Run Rate'!F313</f>
        <v>17</v>
      </c>
      <c r="D3100" s="112">
        <f>'Run Rate'!G313</f>
        <v>15</v>
      </c>
      <c r="E3100" s="112">
        <f>'Run Rate'!H313</f>
        <v>16</v>
      </c>
      <c r="F3100" s="112">
        <f>'Run Rate'!I313</f>
        <v>24</v>
      </c>
      <c r="G3100" s="112">
        <f>'Run Rate'!J313</f>
        <v>17</v>
      </c>
      <c r="H3100" s="112">
        <f>'Run Rate'!K313</f>
        <v>16</v>
      </c>
      <c r="I3100" s="112">
        <f>'Run Rate'!L313</f>
        <v>33</v>
      </c>
      <c r="J3100" s="112">
        <f>'Run Rate'!M313</f>
        <v>34</v>
      </c>
      <c r="K3100" s="112">
        <f>'Run Rate'!N313</f>
        <v>17</v>
      </c>
      <c r="L3100" s="112">
        <f>'Run Rate'!O313</f>
        <v>8</v>
      </c>
      <c r="M3100" s="112">
        <f>'Run Rate'!P313</f>
        <v>11</v>
      </c>
      <c r="N3100" s="112">
        <f>'Run Rate'!Q313</f>
        <v>19</v>
      </c>
      <c r="O3100" s="112">
        <f>'Run Rate'!R313</f>
        <v>13</v>
      </c>
      <c r="P3100" s="112">
        <f>'Run Rate'!S313</f>
        <v>11</v>
      </c>
      <c r="Q3100" s="112">
        <f>'Run Rate'!T313</f>
        <v>8</v>
      </c>
      <c r="R3100" s="112">
        <f>'Run Rate'!U313</f>
        <v>17</v>
      </c>
      <c r="S3100" s="112">
        <f>'Run Rate'!V313</f>
        <v>14</v>
      </c>
      <c r="T3100" s="112">
        <f>'Run Rate'!W313</f>
        <v>24</v>
      </c>
      <c r="U3100" s="112">
        <f>'Run Rate'!X313</f>
        <v>-250</v>
      </c>
      <c r="V3100" s="112">
        <f>'Run Rate'!Y313</f>
        <v>17</v>
      </c>
      <c r="W3100" s="112">
        <f>'Run Rate'!Z313</f>
        <v>11</v>
      </c>
      <c r="X3100" s="112">
        <f>'Run Rate'!AA313</f>
        <v>18</v>
      </c>
      <c r="Y3100" s="112">
        <f>'Run Rate'!AB313</f>
        <v>8</v>
      </c>
      <c r="Z3100" s="112">
        <f>'Run Rate'!AC313</f>
        <v>34</v>
      </c>
      <c r="AA3100" s="112">
        <f>'Run Rate'!AD313</f>
        <v>21</v>
      </c>
      <c r="AB3100" s="113">
        <v>19</v>
      </c>
      <c r="AC3100" s="112">
        <v>18</v>
      </c>
      <c r="AD3100" s="112">
        <v>19</v>
      </c>
      <c r="AE3100" s="112">
        <v>17</v>
      </c>
      <c r="AF3100" s="112">
        <v>16</v>
      </c>
      <c r="AG3100" s="112">
        <v>16</v>
      </c>
      <c r="AH3100" s="112">
        <v>17</v>
      </c>
      <c r="AI3100" s="112">
        <v>17</v>
      </c>
      <c r="AJ3100" s="112">
        <v>16</v>
      </c>
      <c r="AK3100" s="112">
        <v>16</v>
      </c>
      <c r="AL3100" s="112">
        <v>16</v>
      </c>
      <c r="AM3100" s="112">
        <v>16</v>
      </c>
      <c r="AN3100" s="112">
        <v>16</v>
      </c>
      <c r="AQ3100" t="str">
        <f>AQ3098</f>
        <v/>
      </c>
    </row>
    <row r="3101" spans="1:43" ht="14.25" customHeight="1" x14ac:dyDescent="0.25">
      <c r="A3101" s="99" t="s">
        <v>1165</v>
      </c>
      <c r="B3101" s="114"/>
      <c r="C3101" s="114"/>
      <c r="D3101" s="114"/>
      <c r="E3101" s="114"/>
      <c r="F3101" s="114"/>
      <c r="G3101" s="114"/>
      <c r="H3101" s="114"/>
      <c r="I3101" s="114"/>
      <c r="J3101" s="114"/>
      <c r="K3101" s="114"/>
      <c r="L3101" s="114"/>
      <c r="M3101" s="114"/>
      <c r="N3101" s="114"/>
      <c r="O3101" s="114"/>
      <c r="P3101" s="114"/>
      <c r="Q3101" s="114"/>
      <c r="R3101" s="114"/>
      <c r="S3101" s="114"/>
      <c r="T3101" s="114"/>
      <c r="U3101" s="114"/>
      <c r="V3101" s="114"/>
      <c r="W3101" s="115"/>
      <c r="X3101" s="115"/>
      <c r="Y3101" s="115"/>
      <c r="Z3101" s="115"/>
      <c r="AA3101" s="112" t="s">
        <v>1166</v>
      </c>
      <c r="AB3101" s="113"/>
      <c r="AC3101" s="112"/>
      <c r="AD3101" s="112"/>
      <c r="AE3101" s="112"/>
      <c r="AF3101" s="112"/>
      <c r="AG3101" s="112"/>
      <c r="AH3101" s="112"/>
      <c r="AI3101" s="112"/>
      <c r="AJ3101" s="112"/>
      <c r="AK3101" s="112"/>
      <c r="AL3101" s="112"/>
      <c r="AM3101" s="112"/>
      <c r="AN3101" s="112"/>
      <c r="AQ3101" t="str">
        <f>AQ3098</f>
        <v/>
      </c>
    </row>
    <row r="3102" spans="1:43" ht="14.25" customHeight="1" x14ac:dyDescent="0.25">
      <c r="A3102" s="99" t="s">
        <v>1167</v>
      </c>
      <c r="B3102" s="114"/>
      <c r="C3102" s="114"/>
      <c r="D3102" s="114"/>
      <c r="E3102" s="114"/>
      <c r="F3102" s="114"/>
      <c r="G3102" s="114"/>
      <c r="H3102" s="114"/>
      <c r="I3102" s="114"/>
      <c r="J3102" s="114"/>
      <c r="K3102" s="114"/>
      <c r="L3102" s="114"/>
      <c r="M3102" s="114"/>
      <c r="N3102" s="114"/>
      <c r="O3102" s="114"/>
      <c r="P3102" s="114"/>
      <c r="Q3102" s="114"/>
      <c r="R3102" s="114"/>
      <c r="S3102" s="114"/>
      <c r="T3102" s="114"/>
      <c r="U3102" s="114"/>
      <c r="V3102" s="114"/>
      <c r="W3102" s="115"/>
      <c r="X3102" s="116"/>
      <c r="Y3102" s="117"/>
      <c r="Z3102" s="115"/>
      <c r="AA3102" s="112" t="s">
        <v>1168</v>
      </c>
      <c r="AB3102" s="113">
        <f>'Demand Input VP'!B1554</f>
        <v>0</v>
      </c>
      <c r="AC3102" s="112">
        <f>'Demand Input VP'!C1554</f>
        <v>0</v>
      </c>
      <c r="AD3102" s="112">
        <f>'Demand Input VP'!D1554</f>
        <v>0</v>
      </c>
      <c r="AE3102" s="112">
        <f>'Demand Input VP'!E1554</f>
        <v>0</v>
      </c>
      <c r="AF3102" s="112">
        <f>'Demand Input VP'!F1554</f>
        <v>0</v>
      </c>
      <c r="AG3102" s="112">
        <f>'Demand Input VP'!G1554</f>
        <v>0</v>
      </c>
      <c r="AH3102" s="112">
        <f>'Demand Input VP'!H1554</f>
        <v>0</v>
      </c>
      <c r="AI3102" s="112">
        <f>'Demand Input VP'!I1554</f>
        <v>0</v>
      </c>
      <c r="AJ3102" s="112">
        <f>'Demand Input VP'!J1554</f>
        <v>0</v>
      </c>
      <c r="AK3102" s="112">
        <f>'Demand Input VP'!K1554</f>
        <v>0</v>
      </c>
      <c r="AL3102" s="112">
        <f>'Demand Input VP'!L1554</f>
        <v>0</v>
      </c>
      <c r="AM3102" s="112">
        <f>'Demand Input VP'!M1554</f>
        <v>0</v>
      </c>
      <c r="AN3102" s="112">
        <f>'Demand Input VP'!N1554</f>
        <v>0</v>
      </c>
      <c r="AQ3102" t="str">
        <f>AQ3098</f>
        <v/>
      </c>
    </row>
    <row r="3103" spans="1:43" ht="14.25" customHeight="1" x14ac:dyDescent="0.25">
      <c r="A3103" s="99" t="s">
        <v>1169</v>
      </c>
      <c r="B3103" s="118"/>
      <c r="C3103" s="118"/>
      <c r="D3103" s="118"/>
      <c r="E3103" s="118"/>
      <c r="F3103" s="118"/>
      <c r="G3103" s="118"/>
      <c r="H3103" s="118"/>
      <c r="I3103" s="118"/>
      <c r="J3103" s="118"/>
      <c r="K3103" s="118"/>
      <c r="L3103" s="118"/>
      <c r="M3103" s="118"/>
      <c r="N3103" s="118"/>
      <c r="O3103" s="118"/>
      <c r="P3103" s="118"/>
      <c r="Q3103" s="118"/>
      <c r="R3103" s="118"/>
      <c r="S3103" s="118"/>
      <c r="T3103" s="118"/>
      <c r="U3103" s="118"/>
      <c r="V3103" s="118"/>
      <c r="W3103" s="115"/>
      <c r="X3103" s="116"/>
      <c r="Y3103" s="117"/>
      <c r="Z3103" s="119"/>
      <c r="AA3103" s="120" t="s">
        <v>1170</v>
      </c>
      <c r="AB3103" s="121">
        <f>'Demand Input VP'!B1553</f>
        <v>0</v>
      </c>
      <c r="AC3103" s="120">
        <f>'Demand Input VP'!C1553</f>
        <v>0</v>
      </c>
      <c r="AD3103" s="120">
        <f>'Demand Input VP'!D1553</f>
        <v>0</v>
      </c>
      <c r="AE3103" s="120">
        <f>'Demand Input VP'!E1553</f>
        <v>0</v>
      </c>
      <c r="AF3103" s="120">
        <f>'Demand Input VP'!F1553</f>
        <v>0</v>
      </c>
      <c r="AG3103" s="120">
        <f>'Demand Input VP'!G1553</f>
        <v>0</v>
      </c>
      <c r="AH3103" s="120">
        <f>'Demand Input VP'!H1553</f>
        <v>0</v>
      </c>
      <c r="AI3103" s="120">
        <f>'Demand Input VP'!I1553</f>
        <v>0</v>
      </c>
      <c r="AJ3103" s="120">
        <f>'Demand Input VP'!J1553</f>
        <v>0</v>
      </c>
      <c r="AK3103" s="120">
        <f>'Demand Input VP'!K1553</f>
        <v>0</v>
      </c>
      <c r="AL3103" s="120">
        <f>'Demand Input VP'!L1553</f>
        <v>0</v>
      </c>
      <c r="AM3103" s="120">
        <f>'Demand Input VP'!M1553</f>
        <v>0</v>
      </c>
      <c r="AN3103" s="120">
        <f>'Demand Input VP'!N1553</f>
        <v>0</v>
      </c>
      <c r="AQ3103" t="str">
        <f>AQ3098</f>
        <v/>
      </c>
    </row>
    <row r="3104" spans="1:43" ht="14.25" customHeight="1" x14ac:dyDescent="0.25">
      <c r="A3104" s="1"/>
      <c r="B3104" s="122"/>
      <c r="C3104" s="122"/>
      <c r="D3104" s="122"/>
      <c r="E3104" s="122"/>
      <c r="F3104" s="122"/>
      <c r="G3104" s="122"/>
      <c r="H3104" s="122"/>
      <c r="I3104" s="122"/>
      <c r="J3104" s="122"/>
      <c r="K3104" s="122"/>
      <c r="L3104" s="122"/>
      <c r="M3104" s="122"/>
      <c r="N3104" s="122"/>
      <c r="O3104" s="122"/>
      <c r="P3104" s="122"/>
      <c r="Q3104" s="122"/>
      <c r="R3104" s="122"/>
      <c r="S3104" s="122"/>
      <c r="T3104" s="122"/>
      <c r="U3104" s="122"/>
      <c r="V3104" s="122"/>
      <c r="W3104" s="123"/>
      <c r="X3104" s="116"/>
      <c r="Y3104" s="117"/>
      <c r="Z3104" s="123"/>
      <c r="AA3104" s="112" t="s">
        <v>1171</v>
      </c>
      <c r="AB3104" s="113">
        <f>'Demand Input MP'!B1554</f>
        <v>0</v>
      </c>
      <c r="AC3104" s="112">
        <f>'Demand Input MP'!C1554</f>
        <v>0</v>
      </c>
      <c r="AD3104" s="112">
        <f>'Demand Input MP'!D1554</f>
        <v>0</v>
      </c>
      <c r="AE3104" s="112">
        <f>'Demand Input MP'!E1554</f>
        <v>0</v>
      </c>
      <c r="AF3104" s="112">
        <f>'Demand Input MP'!F1554</f>
        <v>0</v>
      </c>
      <c r="AG3104" s="112">
        <f>'Demand Input MP'!G1554</f>
        <v>0</v>
      </c>
      <c r="AH3104" s="112">
        <f>'Demand Input MP'!H1554</f>
        <v>0</v>
      </c>
      <c r="AI3104" s="112">
        <f>'Demand Input MP'!I1554</f>
        <v>0</v>
      </c>
      <c r="AJ3104" s="112">
        <f>'Demand Input MP'!J1554</f>
        <v>0</v>
      </c>
      <c r="AK3104" s="112">
        <f>'Demand Input MP'!K1554</f>
        <v>0</v>
      </c>
      <c r="AL3104" s="112">
        <f>'Demand Input MP'!L1554</f>
        <v>0</v>
      </c>
      <c r="AM3104" s="112">
        <f>'Demand Input MP'!M1554</f>
        <v>0</v>
      </c>
      <c r="AN3104" s="112">
        <f>'Demand Input MP'!N1554</f>
        <v>0</v>
      </c>
      <c r="AQ3104" t="str">
        <f>AQ3098</f>
        <v/>
      </c>
    </row>
    <row r="3105" spans="1:43" ht="14.25" customHeight="1" x14ac:dyDescent="0.25">
      <c r="A3105" s="1"/>
      <c r="B3105" s="122"/>
      <c r="C3105" s="122"/>
      <c r="D3105" s="122"/>
      <c r="E3105" s="122"/>
      <c r="F3105" s="122"/>
      <c r="G3105" s="122"/>
      <c r="H3105" s="122"/>
      <c r="I3105" s="122"/>
      <c r="J3105" s="122"/>
      <c r="K3105" s="122"/>
      <c r="L3105" s="122"/>
      <c r="M3105" s="122"/>
      <c r="N3105" s="122"/>
      <c r="O3105" s="122"/>
      <c r="P3105" s="122"/>
      <c r="Q3105" s="122"/>
      <c r="R3105" s="122"/>
      <c r="S3105" s="122"/>
      <c r="T3105" s="122"/>
      <c r="U3105" s="122"/>
      <c r="V3105" s="124" t="s">
        <v>91</v>
      </c>
      <c r="W3105" s="125">
        <f>IFERROR(IF(SUM('Run Rate History'!E313:AD313)&gt;0,(SUMPRODUCT((B3100:AA3100&gt;=PERCENTILE(B3100:AA3100,0.1))*(B3100:AA3100&lt;=PERCENTILE(B3100:AA3100,0.9))*B3100:AA3100)+SUMPRODUCT(('Run Rate History'!E313:AD313&gt;=PERCENTILE(B3100:AA3100,0.1))*('Run Rate History'!E313:AD313&lt;=PERCENTILE(B3100:AA3100,0.9))*'Run Rate History'!E313:AD313))/(SUMPRODUCT((B3100:AA3100&gt;=PERCENTILE(B3100:AA3100,0.1))*(B3100:AA3100&lt;=PERCENTILE(B3100:AA3100,0.9))*1)+SUMPRODUCT(('Run Rate History'!E313:AD313&gt;=PERCENTILE(B3100:AA3100,0.1))*('Run Rate History'!E313:AD313&lt;=PERCENTILE(B3100:AA3100,0.9))*1)),TRIMMEAN(B3100:AA3100,0.15)),0)</f>
        <v>17.149999999999999</v>
      </c>
      <c r="X3105" s="126" t="s">
        <v>1172</v>
      </c>
      <c r="Y3105" s="127">
        <f>SUM(B3100:AA3100)/26</f>
        <v>7.384615384615385</v>
      </c>
      <c r="Z3105" s="128"/>
      <c r="AA3105" s="112" t="s">
        <v>1173</v>
      </c>
      <c r="AB3105" s="113">
        <f>'Demand Input MP'!B1553</f>
        <v>0</v>
      </c>
      <c r="AC3105" s="112">
        <f>'Demand Input MP'!C1553</f>
        <v>0</v>
      </c>
      <c r="AD3105" s="112">
        <f>'Demand Input MP'!D1553</f>
        <v>0</v>
      </c>
      <c r="AE3105" s="112">
        <f>'Demand Input MP'!E1553</f>
        <v>0</v>
      </c>
      <c r="AF3105" s="112">
        <f>'Demand Input MP'!F1553</f>
        <v>0</v>
      </c>
      <c r="AG3105" s="112">
        <f>'Demand Input MP'!G1553</f>
        <v>0</v>
      </c>
      <c r="AH3105" s="112">
        <f>'Demand Input MP'!H1553</f>
        <v>0</v>
      </c>
      <c r="AI3105" s="112">
        <f>'Demand Input MP'!I1553</f>
        <v>0</v>
      </c>
      <c r="AJ3105" s="112">
        <f>'Demand Input MP'!J1553</f>
        <v>0</v>
      </c>
      <c r="AK3105" s="112">
        <f>'Demand Input MP'!K1553</f>
        <v>0</v>
      </c>
      <c r="AL3105" s="112">
        <f>'Demand Input MP'!L1553</f>
        <v>0</v>
      </c>
      <c r="AM3105" s="112">
        <f>'Demand Input MP'!M1553</f>
        <v>0</v>
      </c>
      <c r="AN3105" s="112">
        <f>'Demand Input MP'!N1553</f>
        <v>0</v>
      </c>
      <c r="AQ3105" t="str">
        <f>AQ3098</f>
        <v/>
      </c>
    </row>
    <row r="3106" spans="1:43" ht="14.25" customHeight="1" x14ac:dyDescent="0.25">
      <c r="A3106" s="1"/>
      <c r="B3106" s="122"/>
      <c r="C3106" s="122"/>
      <c r="D3106" s="122"/>
      <c r="E3106" s="122"/>
      <c r="F3106" s="122"/>
      <c r="G3106" s="122"/>
      <c r="H3106" s="122"/>
      <c r="I3106" s="122"/>
      <c r="J3106" s="122"/>
      <c r="K3106" s="122"/>
      <c r="L3106" s="122"/>
      <c r="M3106" s="122"/>
      <c r="N3106" s="122"/>
      <c r="O3106" s="122"/>
      <c r="P3106" s="122"/>
      <c r="Q3106" s="122"/>
      <c r="R3106" s="122"/>
      <c r="S3106" s="122"/>
      <c r="T3106" s="122"/>
      <c r="U3106" s="122"/>
      <c r="V3106" s="124" t="s">
        <v>94</v>
      </c>
      <c r="W3106" s="125">
        <f>IFERROR((1*MIN(MAX(X3100,0.5*IF(SUM('Run Rate History'!E313:AD313)&gt;0,(MEDIAN(IF(B3100:AA3100&gt;0,B3100:AA3100))+MEDIAN(IF('Run Rate History'!E313:AD313&gt;0,'Run Rate History'!E313:AD313)))/2,MEDIAN(IF(B3100:AA3100&gt;0,B3100:AA3100)))),2*IF(SUM('Run Rate History'!E313:AD313)&gt;0,(MEDIAN(IF(B3100:AA3100&gt;0,B3100:AA3100))+MEDIAN(IF('Run Rate History'!E313:AD313&gt;0,'Run Rate History'!E313:AD313)))/2,MEDIAN(IF(B3100:AA3100&gt;0,B3100:AA3100))))+2*MIN(MAX(Y3100,0.5*IF(SUM('Run Rate History'!E313:AD313)&gt;0,(MEDIAN(IF(B3100:AA3100&gt;0,B3100:AA3100))+MEDIAN(IF('Run Rate History'!E313:AD313&gt;0,'Run Rate History'!E313:AD313)))/2,MEDIAN(IF(B3100:AA3100&gt;0,B3100:AA3100)))),2*IF(SUM('Run Rate History'!E313:AD313)&gt;0,(MEDIAN(IF(B3100:AA3100&gt;0,B3100:AA3100))+MEDIAN(IF('Run Rate History'!E313:AD313&gt;0,'Run Rate History'!E313:AD313)))/2,MEDIAN(IF(B3100:AA3100&gt;0,B3100:AA3100))))+3*MIN(MAX(Z3100,0.5*IF(SUM('Run Rate History'!E313:AD313)&gt;0,(MEDIAN(IF(B3100:AA3100&gt;0,B3100:AA3100))+MEDIAN(IF('Run Rate History'!E313:AD313&gt;0,'Run Rate History'!E313:AD313)))/2,MEDIAN(IF(B3100:AA3100&gt;0,B3100:AA3100)))),2*IF(SUM('Run Rate History'!E313:AD313)&gt;0,(MEDIAN(IF(B3100:AA3100&gt;0,B3100:AA3100))+MEDIAN(IF('Run Rate History'!E313:AD313&gt;0,'Run Rate History'!E313:AD313)))/2,MEDIAN(IF(B3100:AA3100&gt;0,B3100:AA3100))))+4*MIN(MAX(AA3100,0.5*IF(SUM('Run Rate History'!E313:AD313)&gt;0,(MEDIAN(IF(B3100:AA3100&gt;0,B3100:AA3100))+MEDIAN(IF('Run Rate History'!E313:AD313&gt;0,'Run Rate History'!E313:AD313)))/2,MEDIAN(IF(B3100:AA3100&gt;0,B3100:AA3100)))),2*IF(SUM('Run Rate History'!E313:AD313)&gt;0,(MEDIAN(IF(B3100:AA3100&gt;0,B3100:AA3100))+MEDIAN(IF('Run Rate History'!E313:AD313&gt;0,'Run Rate History'!E313:AD313)))/2,MEDIAN(IF(B3100:AA3100&gt;0,B3100:AA3100)))))/10,0)</f>
        <v>22.35</v>
      </c>
      <c r="X3106" s="129" t="s">
        <v>1174</v>
      </c>
      <c r="Y3106" s="130">
        <f>IFERROR(VLOOKUP(A3098,'Stanje zaliha'!A:E,5,FALSE()),0)</f>
        <v>1126</v>
      </c>
      <c r="Z3106" s="131"/>
      <c r="AA3106" s="113" t="s">
        <v>1175</v>
      </c>
      <c r="AB3106" s="118">
        <f t="shared" ref="AB3106:AN3106" si="618">SUM(AB3102:AB3105)</f>
        <v>0</v>
      </c>
      <c r="AC3106" s="118">
        <f t="shared" si="618"/>
        <v>0</v>
      </c>
      <c r="AD3106" s="118">
        <f t="shared" si="618"/>
        <v>0</v>
      </c>
      <c r="AE3106" s="118">
        <f t="shared" si="618"/>
        <v>0</v>
      </c>
      <c r="AF3106" s="118">
        <f t="shared" si="618"/>
        <v>0</v>
      </c>
      <c r="AG3106" s="118">
        <f t="shared" si="618"/>
        <v>0</v>
      </c>
      <c r="AH3106" s="118">
        <f t="shared" si="618"/>
        <v>0</v>
      </c>
      <c r="AI3106" s="118">
        <f t="shared" si="618"/>
        <v>0</v>
      </c>
      <c r="AJ3106" s="118">
        <f t="shared" si="618"/>
        <v>0</v>
      </c>
      <c r="AK3106" s="118">
        <f t="shared" si="618"/>
        <v>0</v>
      </c>
      <c r="AL3106" s="118">
        <f t="shared" si="618"/>
        <v>0</v>
      </c>
      <c r="AM3106" s="118">
        <f t="shared" si="618"/>
        <v>0</v>
      </c>
      <c r="AN3106" s="118">
        <f t="shared" si="618"/>
        <v>0</v>
      </c>
      <c r="AQ3106" t="str">
        <f>AQ3098</f>
        <v/>
      </c>
    </row>
    <row r="3107" spans="1:43" ht="14.25" customHeight="1" x14ac:dyDescent="0.25">
      <c r="A3107" s="1"/>
      <c r="B3107" s="122"/>
      <c r="C3107" s="122"/>
      <c r="D3107" s="122"/>
      <c r="E3107" s="122"/>
      <c r="F3107" s="122"/>
      <c r="G3107" s="122"/>
      <c r="H3107" s="122"/>
      <c r="I3107" s="122"/>
      <c r="J3107" s="122"/>
      <c r="K3107" s="122"/>
      <c r="L3107" s="122"/>
      <c r="M3107" s="122"/>
      <c r="N3107" s="122"/>
      <c r="O3107" s="122"/>
      <c r="P3107" s="122"/>
      <c r="Q3107" s="122"/>
      <c r="R3107" s="122"/>
      <c r="S3107" s="122"/>
      <c r="T3107" s="122"/>
      <c r="U3107" s="122"/>
      <c r="V3107" s="124" t="s">
        <v>95</v>
      </c>
      <c r="W3107" s="125">
        <f>IFERROR(0.6*W3106+0.4*W3105,0)</f>
        <v>20.27</v>
      </c>
      <c r="X3107" s="132" t="s">
        <v>1176</v>
      </c>
      <c r="Y3107" s="133">
        <f>IFERROR(SUMIF('Popis poslanih narudžbi'!A:A,A3098,'Popis poslanih narudžbi'!C:C),0)</f>
        <v>0</v>
      </c>
      <c r="Z3107" s="131"/>
      <c r="AA3107" s="134" t="s">
        <v>1177</v>
      </c>
      <c r="AB3107" s="118">
        <f t="shared" ref="AB3107:AN3107" si="619">AB3100+AB3106</f>
        <v>19</v>
      </c>
      <c r="AC3107" s="118">
        <f t="shared" si="619"/>
        <v>18</v>
      </c>
      <c r="AD3107" s="118">
        <f t="shared" si="619"/>
        <v>19</v>
      </c>
      <c r="AE3107" s="118">
        <f t="shared" si="619"/>
        <v>17</v>
      </c>
      <c r="AF3107" s="118">
        <f t="shared" si="619"/>
        <v>16</v>
      </c>
      <c r="AG3107" s="118">
        <f t="shared" si="619"/>
        <v>16</v>
      </c>
      <c r="AH3107" s="118">
        <f t="shared" si="619"/>
        <v>17</v>
      </c>
      <c r="AI3107" s="118">
        <f t="shared" si="619"/>
        <v>17</v>
      </c>
      <c r="AJ3107" s="118">
        <f t="shared" si="619"/>
        <v>16</v>
      </c>
      <c r="AK3107" s="118">
        <f t="shared" si="619"/>
        <v>16</v>
      </c>
      <c r="AL3107" s="118">
        <f t="shared" si="619"/>
        <v>16</v>
      </c>
      <c r="AM3107" s="118">
        <f t="shared" si="619"/>
        <v>16</v>
      </c>
      <c r="AN3107" s="118">
        <f t="shared" si="619"/>
        <v>16</v>
      </c>
      <c r="AQ3107" t="str">
        <f>AQ3098</f>
        <v/>
      </c>
    </row>
    <row r="3108" spans="1:43" ht="14.25" customHeight="1" x14ac:dyDescent="0.25">
      <c r="A3108" s="107" t="str">
        <f>'Run Rate'!A314</f>
        <v>POL04105</v>
      </c>
      <c r="B3108" s="135" t="str">
        <f>'Run Rate'!B314</f>
        <v>Polleo Dekstroza 1000g</v>
      </c>
      <c r="C3108" s="135" t="str">
        <f>'Run Rate'!C314</f>
        <v>SPORTSKA PREHRANA</v>
      </c>
      <c r="D3108" s="135" t="str">
        <f>'Run Rate'!D314</f>
        <v>03 BRONZE</v>
      </c>
      <c r="E3108" s="122"/>
      <c r="F3108" s="122"/>
      <c r="G3108" s="122"/>
      <c r="H3108" s="122"/>
      <c r="I3108" s="122"/>
      <c r="J3108" s="122"/>
      <c r="K3108" s="122"/>
      <c r="L3108" s="122"/>
      <c r="M3108" s="122"/>
      <c r="N3108" s="122"/>
      <c r="O3108" s="122"/>
      <c r="P3108" s="122"/>
      <c r="Q3108" s="122"/>
      <c r="R3108" s="122"/>
      <c r="S3108" s="122"/>
      <c r="T3108" s="122"/>
      <c r="U3108" s="122"/>
      <c r="V3108" s="122"/>
      <c r="W3108" s="122"/>
      <c r="X3108" s="122"/>
      <c r="Y3108" s="122"/>
      <c r="Z3108" s="122"/>
      <c r="AA3108" s="122"/>
      <c r="AB3108" s="122"/>
      <c r="AC3108" s="122"/>
      <c r="AD3108" s="122"/>
      <c r="AE3108" s="122"/>
      <c r="AF3108" s="122"/>
      <c r="AG3108" s="122"/>
      <c r="AH3108" s="122"/>
      <c r="AI3108" s="122"/>
      <c r="AJ3108" s="122"/>
      <c r="AK3108" s="122"/>
      <c r="AL3108" s="122"/>
      <c r="AM3108" s="122"/>
      <c r="AN3108" s="122"/>
      <c r="AQ3108" t="str">
        <f>IF(AND(OR($B$1="ALL",$B$1=C3108),OR($E$1="ALL",$E$1=D3108),OR($B$2="ALL",$B$2=A3108),OR($E$2="ALL",IFERROR(SEARCH($E$2,B3108),0)&gt;0)),"MATCH","")</f>
        <v/>
      </c>
    </row>
    <row r="3109" spans="1:43" ht="14.25" customHeight="1" x14ac:dyDescent="0.25">
      <c r="A3109" s="108" t="s">
        <v>1137</v>
      </c>
      <c r="B3109" s="136" t="s">
        <v>1138</v>
      </c>
      <c r="C3109" s="136" t="s">
        <v>1139</v>
      </c>
      <c r="D3109" s="136" t="s">
        <v>1140</v>
      </c>
      <c r="E3109" s="136" t="s">
        <v>1141</v>
      </c>
      <c r="F3109" s="136" t="s">
        <v>1142</v>
      </c>
      <c r="G3109" s="136" t="s">
        <v>1143</v>
      </c>
      <c r="H3109" s="136" t="s">
        <v>1144</v>
      </c>
      <c r="I3109" s="136" t="s">
        <v>1145</v>
      </c>
      <c r="J3109" s="136" t="s">
        <v>1146</v>
      </c>
      <c r="K3109" s="136" t="s">
        <v>1147</v>
      </c>
      <c r="L3109" s="136" t="s">
        <v>1148</v>
      </c>
      <c r="M3109" s="136" t="s">
        <v>1149</v>
      </c>
      <c r="N3109" s="136" t="s">
        <v>1150</v>
      </c>
      <c r="O3109" s="136" t="s">
        <v>1151</v>
      </c>
      <c r="P3109" s="136" t="s">
        <v>1152</v>
      </c>
      <c r="Q3109" s="136" t="s">
        <v>1153</v>
      </c>
      <c r="R3109" s="136" t="s">
        <v>1154</v>
      </c>
      <c r="S3109" s="136" t="s">
        <v>1155</v>
      </c>
      <c r="T3109" s="136" t="s">
        <v>1156</v>
      </c>
      <c r="U3109" s="136" t="s">
        <v>1157</v>
      </c>
      <c r="V3109" s="136" t="s">
        <v>1158</v>
      </c>
      <c r="W3109" s="136" t="s">
        <v>1159</v>
      </c>
      <c r="X3109" s="136" t="s">
        <v>1160</v>
      </c>
      <c r="Y3109" s="136" t="s">
        <v>1161</v>
      </c>
      <c r="Z3109" s="136" t="s">
        <v>1162</v>
      </c>
      <c r="AA3109" s="136" t="s">
        <v>1163</v>
      </c>
      <c r="AB3109" s="137" t="s">
        <v>156</v>
      </c>
      <c r="AC3109" s="137" t="s">
        <v>157</v>
      </c>
      <c r="AD3109" s="137" t="s">
        <v>158</v>
      </c>
      <c r="AE3109" s="137" t="s">
        <v>139</v>
      </c>
      <c r="AF3109" s="138" t="s">
        <v>140</v>
      </c>
      <c r="AG3109" s="138" t="s">
        <v>141</v>
      </c>
      <c r="AH3109" s="138" t="s">
        <v>142</v>
      </c>
      <c r="AI3109" s="138" t="s">
        <v>143</v>
      </c>
      <c r="AJ3109" s="139" t="s">
        <v>144</v>
      </c>
      <c r="AK3109" s="139" t="s">
        <v>145</v>
      </c>
      <c r="AL3109" s="139" t="s">
        <v>146</v>
      </c>
      <c r="AM3109" s="140" t="s">
        <v>147</v>
      </c>
      <c r="AN3109" s="140" t="s">
        <v>148</v>
      </c>
      <c r="AQ3109" t="str">
        <f>AQ3108</f>
        <v/>
      </c>
    </row>
    <row r="3110" spans="1:43" ht="14.25" customHeight="1" x14ac:dyDescent="0.25">
      <c r="A3110" s="99" t="s">
        <v>1164</v>
      </c>
      <c r="B3110" s="112">
        <f>'Run Rate'!E314</f>
        <v>20</v>
      </c>
      <c r="C3110" s="112">
        <f>'Run Rate'!F314</f>
        <v>18</v>
      </c>
      <c r="D3110" s="112">
        <f>'Run Rate'!G314</f>
        <v>87</v>
      </c>
      <c r="E3110" s="112">
        <f>'Run Rate'!H314</f>
        <v>31</v>
      </c>
      <c r="F3110" s="112">
        <f>'Run Rate'!I314</f>
        <v>12</v>
      </c>
      <c r="G3110" s="112">
        <f>'Run Rate'!J314</f>
        <v>24</v>
      </c>
      <c r="H3110" s="112">
        <f>'Run Rate'!K314</f>
        <v>28</v>
      </c>
      <c r="I3110" s="112">
        <f>'Run Rate'!L314</f>
        <v>13</v>
      </c>
      <c r="J3110" s="112">
        <f>'Run Rate'!M314</f>
        <v>14</v>
      </c>
      <c r="K3110" s="112">
        <f>'Run Rate'!N314</f>
        <v>20</v>
      </c>
      <c r="L3110" s="112">
        <f>'Run Rate'!O314</f>
        <v>16</v>
      </c>
      <c r="M3110" s="112">
        <f>'Run Rate'!P314</f>
        <v>14</v>
      </c>
      <c r="N3110" s="112">
        <f>'Run Rate'!Q314</f>
        <v>12</v>
      </c>
      <c r="O3110" s="112">
        <f>'Run Rate'!R314</f>
        <v>12</v>
      </c>
      <c r="P3110" s="112">
        <f>'Run Rate'!S314</f>
        <v>1</v>
      </c>
      <c r="Q3110" s="112">
        <f>'Run Rate'!T314</f>
        <v>24</v>
      </c>
      <c r="R3110" s="112">
        <f>'Run Rate'!U314</f>
        <v>17</v>
      </c>
      <c r="S3110" s="112">
        <f>'Run Rate'!V314</f>
        <v>17</v>
      </c>
      <c r="T3110" s="112">
        <f>'Run Rate'!W314</f>
        <v>17</v>
      </c>
      <c r="U3110" s="112">
        <f>'Run Rate'!X314</f>
        <v>41</v>
      </c>
      <c r="V3110" s="112">
        <f>'Run Rate'!Y314</f>
        <v>14</v>
      </c>
      <c r="W3110" s="112">
        <f>'Run Rate'!Z314</f>
        <v>16</v>
      </c>
      <c r="X3110" s="112">
        <f>'Run Rate'!AA314</f>
        <v>10</v>
      </c>
      <c r="Y3110" s="112">
        <f>'Run Rate'!AB314</f>
        <v>30</v>
      </c>
      <c r="Z3110" s="112">
        <f>'Run Rate'!AC314</f>
        <v>20</v>
      </c>
      <c r="AA3110" s="112">
        <f>'Run Rate'!AD314</f>
        <v>28</v>
      </c>
      <c r="AB3110" s="113">
        <v>22</v>
      </c>
      <c r="AC3110" s="112">
        <v>22</v>
      </c>
      <c r="AD3110" s="112">
        <v>22</v>
      </c>
      <c r="AE3110" s="112">
        <v>22</v>
      </c>
      <c r="AF3110" s="112">
        <v>22</v>
      </c>
      <c r="AG3110" s="112">
        <v>22</v>
      </c>
      <c r="AH3110" s="112">
        <v>22</v>
      </c>
      <c r="AI3110" s="112">
        <v>22</v>
      </c>
      <c r="AJ3110" s="112">
        <v>22</v>
      </c>
      <c r="AK3110" s="112">
        <v>22</v>
      </c>
      <c r="AL3110" s="112">
        <v>22</v>
      </c>
      <c r="AM3110" s="112">
        <v>22</v>
      </c>
      <c r="AN3110" s="112">
        <v>22</v>
      </c>
      <c r="AQ3110" t="str">
        <f>AQ3108</f>
        <v/>
      </c>
    </row>
    <row r="3111" spans="1:43" ht="14.25" customHeight="1" x14ac:dyDescent="0.25">
      <c r="A3111" s="99" t="s">
        <v>1165</v>
      </c>
      <c r="B3111" s="114"/>
      <c r="C3111" s="114"/>
      <c r="D3111" s="114"/>
      <c r="E3111" s="114"/>
      <c r="F3111" s="114"/>
      <c r="G3111" s="114"/>
      <c r="H3111" s="114"/>
      <c r="I3111" s="114"/>
      <c r="J3111" s="114"/>
      <c r="K3111" s="114"/>
      <c r="L3111" s="114"/>
      <c r="M3111" s="114"/>
      <c r="N3111" s="114"/>
      <c r="O3111" s="114"/>
      <c r="P3111" s="114"/>
      <c r="Q3111" s="114"/>
      <c r="R3111" s="114"/>
      <c r="S3111" s="114"/>
      <c r="T3111" s="114"/>
      <c r="U3111" s="114"/>
      <c r="V3111" s="114"/>
      <c r="W3111" s="115"/>
      <c r="X3111" s="115"/>
      <c r="Y3111" s="115"/>
      <c r="Z3111" s="115"/>
      <c r="AA3111" s="112" t="s">
        <v>1166</v>
      </c>
      <c r="AB3111" s="113"/>
      <c r="AC3111" s="112"/>
      <c r="AD3111" s="112"/>
      <c r="AE3111" s="112"/>
      <c r="AF3111" s="112"/>
      <c r="AG3111" s="112"/>
      <c r="AH3111" s="112"/>
      <c r="AI3111" s="112"/>
      <c r="AJ3111" s="112"/>
      <c r="AK3111" s="112"/>
      <c r="AL3111" s="112"/>
      <c r="AM3111" s="112"/>
      <c r="AN3111" s="112"/>
      <c r="AQ3111" t="str">
        <f>AQ3108</f>
        <v/>
      </c>
    </row>
    <row r="3112" spans="1:43" ht="14.25" customHeight="1" x14ac:dyDescent="0.25">
      <c r="A3112" s="99" t="s">
        <v>1167</v>
      </c>
      <c r="B3112" s="114"/>
      <c r="C3112" s="114"/>
      <c r="D3112" s="114"/>
      <c r="E3112" s="114"/>
      <c r="F3112" s="114"/>
      <c r="G3112" s="114"/>
      <c r="H3112" s="114"/>
      <c r="I3112" s="114"/>
      <c r="J3112" s="114"/>
      <c r="K3112" s="114"/>
      <c r="L3112" s="114"/>
      <c r="M3112" s="114"/>
      <c r="N3112" s="114"/>
      <c r="O3112" s="114"/>
      <c r="P3112" s="114"/>
      <c r="Q3112" s="114"/>
      <c r="R3112" s="114"/>
      <c r="S3112" s="114"/>
      <c r="T3112" s="114"/>
      <c r="U3112" s="114"/>
      <c r="V3112" s="114"/>
      <c r="W3112" s="115"/>
      <c r="X3112" s="116"/>
      <c r="Y3112" s="117"/>
      <c r="Z3112" s="115"/>
      <c r="AA3112" s="112" t="s">
        <v>1168</v>
      </c>
      <c r="AB3112" s="113">
        <f>'Demand Input VP'!B1559</f>
        <v>0</v>
      </c>
      <c r="AC3112" s="112">
        <f>'Demand Input VP'!C1559</f>
        <v>0</v>
      </c>
      <c r="AD3112" s="112">
        <f>'Demand Input VP'!D1559</f>
        <v>0</v>
      </c>
      <c r="AE3112" s="112">
        <f>'Demand Input VP'!E1559</f>
        <v>0</v>
      </c>
      <c r="AF3112" s="112">
        <f>'Demand Input VP'!F1559</f>
        <v>0</v>
      </c>
      <c r="AG3112" s="112">
        <f>'Demand Input VP'!G1559</f>
        <v>0</v>
      </c>
      <c r="AH3112" s="112">
        <f>'Demand Input VP'!H1559</f>
        <v>0</v>
      </c>
      <c r="AI3112" s="112">
        <f>'Demand Input VP'!I1559</f>
        <v>0</v>
      </c>
      <c r="AJ3112" s="112">
        <f>'Demand Input VP'!J1559</f>
        <v>0</v>
      </c>
      <c r="AK3112" s="112">
        <f>'Demand Input VP'!K1559</f>
        <v>0</v>
      </c>
      <c r="AL3112" s="112">
        <f>'Demand Input VP'!L1559</f>
        <v>0</v>
      </c>
      <c r="AM3112" s="112">
        <f>'Demand Input VP'!M1559</f>
        <v>0</v>
      </c>
      <c r="AN3112" s="112">
        <f>'Demand Input VP'!N1559</f>
        <v>0</v>
      </c>
      <c r="AQ3112" t="str">
        <f>AQ3108</f>
        <v/>
      </c>
    </row>
    <row r="3113" spans="1:43" ht="14.25" customHeight="1" x14ac:dyDescent="0.25">
      <c r="A3113" s="99" t="s">
        <v>1169</v>
      </c>
      <c r="B3113" s="118"/>
      <c r="C3113" s="118"/>
      <c r="D3113" s="118"/>
      <c r="E3113" s="118"/>
      <c r="F3113" s="118"/>
      <c r="G3113" s="118"/>
      <c r="H3113" s="118"/>
      <c r="I3113" s="118"/>
      <c r="J3113" s="118"/>
      <c r="K3113" s="118"/>
      <c r="L3113" s="118"/>
      <c r="M3113" s="118"/>
      <c r="N3113" s="118"/>
      <c r="O3113" s="118"/>
      <c r="P3113" s="118"/>
      <c r="Q3113" s="118"/>
      <c r="R3113" s="118"/>
      <c r="S3113" s="118"/>
      <c r="T3113" s="118"/>
      <c r="U3113" s="118"/>
      <c r="V3113" s="118"/>
      <c r="W3113" s="115"/>
      <c r="X3113" s="116"/>
      <c r="Y3113" s="117"/>
      <c r="Z3113" s="119"/>
      <c r="AA3113" s="120" t="s">
        <v>1170</v>
      </c>
      <c r="AB3113" s="121">
        <f>'Demand Input VP'!B1558</f>
        <v>0</v>
      </c>
      <c r="AC3113" s="120">
        <f>'Demand Input VP'!C1558</f>
        <v>0</v>
      </c>
      <c r="AD3113" s="120">
        <f>'Demand Input VP'!D1558</f>
        <v>0</v>
      </c>
      <c r="AE3113" s="120">
        <f>'Demand Input VP'!E1558</f>
        <v>0</v>
      </c>
      <c r="AF3113" s="120">
        <f>'Demand Input VP'!F1558</f>
        <v>0</v>
      </c>
      <c r="AG3113" s="120">
        <f>'Demand Input VP'!G1558</f>
        <v>0</v>
      </c>
      <c r="AH3113" s="120">
        <f>'Demand Input VP'!H1558</f>
        <v>0</v>
      </c>
      <c r="AI3113" s="120">
        <f>'Demand Input VP'!I1558</f>
        <v>0</v>
      </c>
      <c r="AJ3113" s="120">
        <f>'Demand Input VP'!J1558</f>
        <v>0</v>
      </c>
      <c r="AK3113" s="120">
        <f>'Demand Input VP'!K1558</f>
        <v>0</v>
      </c>
      <c r="AL3113" s="120">
        <f>'Demand Input VP'!L1558</f>
        <v>0</v>
      </c>
      <c r="AM3113" s="120">
        <f>'Demand Input VP'!M1558</f>
        <v>0</v>
      </c>
      <c r="AN3113" s="120">
        <f>'Demand Input VP'!N1558</f>
        <v>0</v>
      </c>
      <c r="AQ3113" t="str">
        <f>AQ3108</f>
        <v/>
      </c>
    </row>
    <row r="3114" spans="1:43" ht="14.25" customHeight="1" x14ac:dyDescent="0.25">
      <c r="A3114" s="1"/>
      <c r="B3114" s="122"/>
      <c r="C3114" s="122"/>
      <c r="D3114" s="122"/>
      <c r="E3114" s="122"/>
      <c r="F3114" s="122"/>
      <c r="G3114" s="122"/>
      <c r="H3114" s="122"/>
      <c r="I3114" s="122"/>
      <c r="J3114" s="122"/>
      <c r="K3114" s="122"/>
      <c r="L3114" s="122"/>
      <c r="M3114" s="122"/>
      <c r="N3114" s="122"/>
      <c r="O3114" s="122"/>
      <c r="P3114" s="122"/>
      <c r="Q3114" s="122"/>
      <c r="R3114" s="122"/>
      <c r="S3114" s="122"/>
      <c r="T3114" s="122"/>
      <c r="U3114" s="122"/>
      <c r="V3114" s="122"/>
      <c r="W3114" s="123"/>
      <c r="X3114" s="116"/>
      <c r="Y3114" s="117"/>
      <c r="Z3114" s="123"/>
      <c r="AA3114" s="112" t="s">
        <v>1171</v>
      </c>
      <c r="AB3114" s="113">
        <f>'Demand Input MP'!B1559</f>
        <v>0</v>
      </c>
      <c r="AC3114" s="112">
        <f>'Demand Input MP'!C1559</f>
        <v>0</v>
      </c>
      <c r="AD3114" s="112">
        <f>'Demand Input MP'!D1559</f>
        <v>0</v>
      </c>
      <c r="AE3114" s="112">
        <f>'Demand Input MP'!E1559</f>
        <v>0</v>
      </c>
      <c r="AF3114" s="112">
        <f>'Demand Input MP'!F1559</f>
        <v>0</v>
      </c>
      <c r="AG3114" s="112">
        <f>'Demand Input MP'!G1559</f>
        <v>0</v>
      </c>
      <c r="AH3114" s="112">
        <f>'Demand Input MP'!H1559</f>
        <v>0</v>
      </c>
      <c r="AI3114" s="112">
        <f>'Demand Input MP'!I1559</f>
        <v>0</v>
      </c>
      <c r="AJ3114" s="112">
        <f>'Demand Input MP'!J1559</f>
        <v>0</v>
      </c>
      <c r="AK3114" s="112">
        <f>'Demand Input MP'!K1559</f>
        <v>0</v>
      </c>
      <c r="AL3114" s="112">
        <f>'Demand Input MP'!L1559</f>
        <v>0</v>
      </c>
      <c r="AM3114" s="112">
        <f>'Demand Input MP'!M1559</f>
        <v>0</v>
      </c>
      <c r="AN3114" s="112">
        <f>'Demand Input MP'!N1559</f>
        <v>0</v>
      </c>
      <c r="AQ3114" t="str">
        <f>AQ3108</f>
        <v/>
      </c>
    </row>
    <row r="3115" spans="1:43" ht="14.25" customHeight="1" x14ac:dyDescent="0.25">
      <c r="A3115" s="1"/>
      <c r="B3115" s="122"/>
      <c r="C3115" s="122"/>
      <c r="D3115" s="122"/>
      <c r="E3115" s="122"/>
      <c r="F3115" s="122"/>
      <c r="G3115" s="122"/>
      <c r="H3115" s="122"/>
      <c r="I3115" s="122"/>
      <c r="J3115" s="122"/>
      <c r="K3115" s="122"/>
      <c r="L3115" s="122"/>
      <c r="M3115" s="122"/>
      <c r="N3115" s="122"/>
      <c r="O3115" s="122"/>
      <c r="P3115" s="122"/>
      <c r="Q3115" s="122"/>
      <c r="R3115" s="122"/>
      <c r="S3115" s="122"/>
      <c r="T3115" s="122"/>
      <c r="U3115" s="122"/>
      <c r="V3115" s="124" t="s">
        <v>91</v>
      </c>
      <c r="W3115" s="125">
        <f>IFERROR(IF(SUM('Run Rate History'!E314:AD314)&gt;0,(SUMPRODUCT((B3110:AA3110&gt;=PERCENTILE(B3110:AA3110,0.1))*(B3110:AA3110&lt;=PERCENTILE(B3110:AA3110,0.9))*B3110:AA3110)+SUMPRODUCT(('Run Rate History'!E314:AD314&gt;=PERCENTILE(B3110:AA3110,0.1))*('Run Rate History'!E314:AD314&lt;=PERCENTILE(B3110:AA3110,0.9))*'Run Rate History'!E314:AD314))/(SUMPRODUCT((B3110:AA3110&gt;=PERCENTILE(B3110:AA3110,0.1))*(B3110:AA3110&lt;=PERCENTILE(B3110:AA3110,0.9))*1)+SUMPRODUCT(('Run Rate History'!E314:AD314&gt;=PERCENTILE(B3110:AA3110,0.1))*('Run Rate History'!E314:AD314&lt;=PERCENTILE(B3110:AA3110,0.9))*1)),TRIMMEAN(B3110:AA3110,0.15)),0)</f>
        <v>20.024390243902438</v>
      </c>
      <c r="X3115" s="126" t="s">
        <v>1172</v>
      </c>
      <c r="Y3115" s="127">
        <f>SUM(B3110:AA3110)/26</f>
        <v>21.384615384615383</v>
      </c>
      <c r="Z3115" s="128"/>
      <c r="AA3115" s="112" t="s">
        <v>1173</v>
      </c>
      <c r="AB3115" s="113">
        <f>'Demand Input MP'!B1558</f>
        <v>0</v>
      </c>
      <c r="AC3115" s="112">
        <f>'Demand Input MP'!C1558</f>
        <v>0</v>
      </c>
      <c r="AD3115" s="112">
        <f>'Demand Input MP'!D1558</f>
        <v>0</v>
      </c>
      <c r="AE3115" s="112">
        <f>'Demand Input MP'!E1558</f>
        <v>0</v>
      </c>
      <c r="AF3115" s="112">
        <f>'Demand Input MP'!F1558</f>
        <v>0</v>
      </c>
      <c r="AG3115" s="112">
        <f>'Demand Input MP'!G1558</f>
        <v>0</v>
      </c>
      <c r="AH3115" s="112">
        <f>'Demand Input MP'!H1558</f>
        <v>0</v>
      </c>
      <c r="AI3115" s="112">
        <f>'Demand Input MP'!I1558</f>
        <v>0</v>
      </c>
      <c r="AJ3115" s="112">
        <f>'Demand Input MP'!J1558</f>
        <v>0</v>
      </c>
      <c r="AK3115" s="112">
        <f>'Demand Input MP'!K1558</f>
        <v>0</v>
      </c>
      <c r="AL3115" s="112">
        <f>'Demand Input MP'!L1558</f>
        <v>0</v>
      </c>
      <c r="AM3115" s="112">
        <f>'Demand Input MP'!M1558</f>
        <v>0</v>
      </c>
      <c r="AN3115" s="112">
        <f>'Demand Input MP'!N1558</f>
        <v>0</v>
      </c>
      <c r="AQ3115" t="str">
        <f>AQ3108</f>
        <v/>
      </c>
    </row>
    <row r="3116" spans="1:43" ht="14.25" customHeight="1" x14ac:dyDescent="0.25">
      <c r="A3116" s="1"/>
      <c r="B3116" s="122"/>
      <c r="C3116" s="122"/>
      <c r="D3116" s="122"/>
      <c r="E3116" s="122"/>
      <c r="F3116" s="122"/>
      <c r="G3116" s="122"/>
      <c r="H3116" s="122"/>
      <c r="I3116" s="122"/>
      <c r="J3116" s="122"/>
      <c r="K3116" s="122"/>
      <c r="L3116" s="122"/>
      <c r="M3116" s="122"/>
      <c r="N3116" s="122"/>
      <c r="O3116" s="122"/>
      <c r="P3116" s="122"/>
      <c r="Q3116" s="122"/>
      <c r="R3116" s="122"/>
      <c r="S3116" s="122"/>
      <c r="T3116" s="122"/>
      <c r="U3116" s="122"/>
      <c r="V3116" s="124" t="s">
        <v>94</v>
      </c>
      <c r="W3116" s="125">
        <f>IFERROR((1*MIN(MAX(X3110,0.5*IF(SUM('Run Rate History'!E314:AD314)&gt;0,(MEDIAN(IF(B3110:AA3110&gt;0,B3110:AA3110))+MEDIAN(IF('Run Rate History'!E314:AD314&gt;0,'Run Rate History'!E314:AD314)))/2,MEDIAN(IF(B3110:AA3110&gt;0,B3110:AA3110)))),2*IF(SUM('Run Rate History'!E314:AD314)&gt;0,(MEDIAN(IF(B3110:AA3110&gt;0,B3110:AA3110))+MEDIAN(IF('Run Rate History'!E314:AD314&gt;0,'Run Rate History'!E314:AD314)))/2,MEDIAN(IF(B3110:AA3110&gt;0,B3110:AA3110))))+2*MIN(MAX(Y3110,0.5*IF(SUM('Run Rate History'!E314:AD314)&gt;0,(MEDIAN(IF(B3110:AA3110&gt;0,B3110:AA3110))+MEDIAN(IF('Run Rate History'!E314:AD314&gt;0,'Run Rate History'!E314:AD314)))/2,MEDIAN(IF(B3110:AA3110&gt;0,B3110:AA3110)))),2*IF(SUM('Run Rate History'!E314:AD314)&gt;0,(MEDIAN(IF(B3110:AA3110&gt;0,B3110:AA3110))+MEDIAN(IF('Run Rate History'!E314:AD314&gt;0,'Run Rate History'!E314:AD314)))/2,MEDIAN(IF(B3110:AA3110&gt;0,B3110:AA3110))))+3*MIN(MAX(Z3110,0.5*IF(SUM('Run Rate History'!E314:AD314)&gt;0,(MEDIAN(IF(B3110:AA3110&gt;0,B3110:AA3110))+MEDIAN(IF('Run Rate History'!E314:AD314&gt;0,'Run Rate History'!E314:AD314)))/2,MEDIAN(IF(B3110:AA3110&gt;0,B3110:AA3110)))),2*IF(SUM('Run Rate History'!E314:AD314)&gt;0,(MEDIAN(IF(B3110:AA3110&gt;0,B3110:AA3110))+MEDIAN(IF('Run Rate History'!E314:AD314&gt;0,'Run Rate History'!E314:AD314)))/2,MEDIAN(IF(B3110:AA3110&gt;0,B3110:AA3110))))+4*MIN(MAX(AA3110,0.5*IF(SUM('Run Rate History'!E314:AD314)&gt;0,(MEDIAN(IF(B3110:AA3110&gt;0,B3110:AA3110))+MEDIAN(IF('Run Rate History'!E314:AD314&gt;0,'Run Rate History'!E314:AD314)))/2,MEDIAN(IF(B3110:AA3110&gt;0,B3110:AA3110)))),2*IF(SUM('Run Rate History'!E314:AD314)&gt;0,(MEDIAN(IF(B3110:AA3110&gt;0,B3110:AA3110))+MEDIAN(IF('Run Rate History'!E314:AD314&gt;0,'Run Rate History'!E314:AD314)))/2,MEDIAN(IF(B3110:AA3110&gt;0,B3110:AA3110)))))/10,0)</f>
        <v>24.2</v>
      </c>
      <c r="X3116" s="129" t="s">
        <v>1174</v>
      </c>
      <c r="Y3116" s="130">
        <f>IFERROR(VLOOKUP(A3108,'Stanje zaliha'!A:E,5,FALSE()),0)</f>
        <v>120</v>
      </c>
      <c r="Z3116" s="131"/>
      <c r="AA3116" s="113" t="s">
        <v>1175</v>
      </c>
      <c r="AB3116" s="118">
        <f t="shared" ref="AB3116:AN3116" si="620">SUM(AB3112:AB3115)</f>
        <v>0</v>
      </c>
      <c r="AC3116" s="118">
        <f t="shared" si="620"/>
        <v>0</v>
      </c>
      <c r="AD3116" s="118">
        <f t="shared" si="620"/>
        <v>0</v>
      </c>
      <c r="AE3116" s="118">
        <f t="shared" si="620"/>
        <v>0</v>
      </c>
      <c r="AF3116" s="118">
        <f t="shared" si="620"/>
        <v>0</v>
      </c>
      <c r="AG3116" s="118">
        <f t="shared" si="620"/>
        <v>0</v>
      </c>
      <c r="AH3116" s="118">
        <f t="shared" si="620"/>
        <v>0</v>
      </c>
      <c r="AI3116" s="118">
        <f t="shared" si="620"/>
        <v>0</v>
      </c>
      <c r="AJ3116" s="118">
        <f t="shared" si="620"/>
        <v>0</v>
      </c>
      <c r="AK3116" s="118">
        <f t="shared" si="620"/>
        <v>0</v>
      </c>
      <c r="AL3116" s="118">
        <f t="shared" si="620"/>
        <v>0</v>
      </c>
      <c r="AM3116" s="118">
        <f t="shared" si="620"/>
        <v>0</v>
      </c>
      <c r="AN3116" s="118">
        <f t="shared" si="620"/>
        <v>0</v>
      </c>
      <c r="AQ3116" t="str">
        <f>AQ3108</f>
        <v/>
      </c>
    </row>
    <row r="3117" spans="1:43" ht="14.25" customHeight="1" x14ac:dyDescent="0.25">
      <c r="A3117" s="1"/>
      <c r="B3117" s="122"/>
      <c r="C3117" s="122"/>
      <c r="D3117" s="122"/>
      <c r="E3117" s="122"/>
      <c r="F3117" s="122"/>
      <c r="G3117" s="122"/>
      <c r="H3117" s="122"/>
      <c r="I3117" s="122"/>
      <c r="J3117" s="122"/>
      <c r="K3117" s="122"/>
      <c r="L3117" s="122"/>
      <c r="M3117" s="122"/>
      <c r="N3117" s="122"/>
      <c r="O3117" s="122"/>
      <c r="P3117" s="122"/>
      <c r="Q3117" s="122"/>
      <c r="R3117" s="122"/>
      <c r="S3117" s="122"/>
      <c r="T3117" s="122"/>
      <c r="U3117" s="122"/>
      <c r="V3117" s="124" t="s">
        <v>95</v>
      </c>
      <c r="W3117" s="125">
        <f>IFERROR(0.6*W3116+0.4*W3115,0)</f>
        <v>22.529756097560977</v>
      </c>
      <c r="X3117" s="132" t="s">
        <v>1176</v>
      </c>
      <c r="Y3117" s="133">
        <f>IFERROR(SUMIF('Popis poslanih narudžbi'!A:A,A3108,'Popis poslanih narudžbi'!C:C),0)</f>
        <v>0</v>
      </c>
      <c r="Z3117" s="131"/>
      <c r="AA3117" s="134" t="s">
        <v>1177</v>
      </c>
      <c r="AB3117" s="118">
        <f t="shared" ref="AB3117:AN3117" si="621">AB3110+AB3116</f>
        <v>22</v>
      </c>
      <c r="AC3117" s="118">
        <f t="shared" si="621"/>
        <v>22</v>
      </c>
      <c r="AD3117" s="118">
        <f t="shared" si="621"/>
        <v>22</v>
      </c>
      <c r="AE3117" s="118">
        <f t="shared" si="621"/>
        <v>22</v>
      </c>
      <c r="AF3117" s="118">
        <f t="shared" si="621"/>
        <v>22</v>
      </c>
      <c r="AG3117" s="118">
        <f t="shared" si="621"/>
        <v>22</v>
      </c>
      <c r="AH3117" s="118">
        <f t="shared" si="621"/>
        <v>22</v>
      </c>
      <c r="AI3117" s="118">
        <f t="shared" si="621"/>
        <v>22</v>
      </c>
      <c r="AJ3117" s="118">
        <f t="shared" si="621"/>
        <v>22</v>
      </c>
      <c r="AK3117" s="118">
        <f t="shared" si="621"/>
        <v>22</v>
      </c>
      <c r="AL3117" s="118">
        <f t="shared" si="621"/>
        <v>22</v>
      </c>
      <c r="AM3117" s="118">
        <f t="shared" si="621"/>
        <v>22</v>
      </c>
      <c r="AN3117" s="118">
        <f t="shared" si="621"/>
        <v>22</v>
      </c>
      <c r="AQ3117" t="str">
        <f>AQ3108</f>
        <v/>
      </c>
    </row>
    <row r="3118" spans="1:43" ht="14.25" customHeight="1" x14ac:dyDescent="0.25">
      <c r="A3118" s="107" t="str">
        <f>'Run Rate'!A315</f>
        <v>POL12830</v>
      </c>
      <c r="B3118" s="135" t="str">
        <f>'Run Rate'!B315</f>
        <v>Polleo 1st Whey 250g Swiss Chocolate Supreme</v>
      </c>
      <c r="C3118" s="135" t="str">
        <f>'Run Rate'!C315</f>
        <v>PROTEINI</v>
      </c>
      <c r="D3118" s="135" t="str">
        <f>'Run Rate'!D315</f>
        <v>03 BRONZE</v>
      </c>
      <c r="E3118" s="122"/>
      <c r="F3118" s="122"/>
      <c r="G3118" s="122"/>
      <c r="H3118" s="122"/>
      <c r="I3118" s="122"/>
      <c r="J3118" s="122"/>
      <c r="K3118" s="122"/>
      <c r="L3118" s="122"/>
      <c r="M3118" s="122"/>
      <c r="N3118" s="122"/>
      <c r="O3118" s="122"/>
      <c r="P3118" s="122"/>
      <c r="Q3118" s="122"/>
      <c r="R3118" s="122"/>
      <c r="S3118" s="122"/>
      <c r="T3118" s="122"/>
      <c r="U3118" s="122"/>
      <c r="V3118" s="122"/>
      <c r="W3118" s="122"/>
      <c r="X3118" s="122"/>
      <c r="Y3118" s="122"/>
      <c r="Z3118" s="122"/>
      <c r="AA3118" s="122"/>
      <c r="AB3118" s="122"/>
      <c r="AC3118" s="122"/>
      <c r="AD3118" s="122"/>
      <c r="AE3118" s="122"/>
      <c r="AF3118" s="122"/>
      <c r="AG3118" s="122"/>
      <c r="AH3118" s="122"/>
      <c r="AI3118" s="122"/>
      <c r="AJ3118" s="122"/>
      <c r="AK3118" s="122"/>
      <c r="AL3118" s="122"/>
      <c r="AM3118" s="122"/>
      <c r="AN3118" s="122"/>
      <c r="AQ3118" t="str">
        <f>IF(AND(OR($B$1="ALL",$B$1=C3118),OR($E$1="ALL",$E$1=D3118),OR($B$2="ALL",$B$2=A3118),OR($E$2="ALL",IFERROR(SEARCH($E$2,B3118),0)&gt;0)),"MATCH","")</f>
        <v/>
      </c>
    </row>
    <row r="3119" spans="1:43" ht="14.25" customHeight="1" x14ac:dyDescent="0.25">
      <c r="A3119" s="108" t="s">
        <v>1137</v>
      </c>
      <c r="B3119" s="136" t="s">
        <v>1138</v>
      </c>
      <c r="C3119" s="136" t="s">
        <v>1139</v>
      </c>
      <c r="D3119" s="136" t="s">
        <v>1140</v>
      </c>
      <c r="E3119" s="136" t="s">
        <v>1141</v>
      </c>
      <c r="F3119" s="136" t="s">
        <v>1142</v>
      </c>
      <c r="G3119" s="136" t="s">
        <v>1143</v>
      </c>
      <c r="H3119" s="136" t="s">
        <v>1144</v>
      </c>
      <c r="I3119" s="136" t="s">
        <v>1145</v>
      </c>
      <c r="J3119" s="136" t="s">
        <v>1146</v>
      </c>
      <c r="K3119" s="136" t="s">
        <v>1147</v>
      </c>
      <c r="L3119" s="136" t="s">
        <v>1148</v>
      </c>
      <c r="M3119" s="136" t="s">
        <v>1149</v>
      </c>
      <c r="N3119" s="136" t="s">
        <v>1150</v>
      </c>
      <c r="O3119" s="136" t="s">
        <v>1151</v>
      </c>
      <c r="P3119" s="136" t="s">
        <v>1152</v>
      </c>
      <c r="Q3119" s="136" t="s">
        <v>1153</v>
      </c>
      <c r="R3119" s="136" t="s">
        <v>1154</v>
      </c>
      <c r="S3119" s="136" t="s">
        <v>1155</v>
      </c>
      <c r="T3119" s="136" t="s">
        <v>1156</v>
      </c>
      <c r="U3119" s="136" t="s">
        <v>1157</v>
      </c>
      <c r="V3119" s="136" t="s">
        <v>1158</v>
      </c>
      <c r="W3119" s="136" t="s">
        <v>1159</v>
      </c>
      <c r="X3119" s="136" t="s">
        <v>1160</v>
      </c>
      <c r="Y3119" s="136" t="s">
        <v>1161</v>
      </c>
      <c r="Z3119" s="136" t="s">
        <v>1162</v>
      </c>
      <c r="AA3119" s="136" t="s">
        <v>1163</v>
      </c>
      <c r="AB3119" s="137" t="s">
        <v>156</v>
      </c>
      <c r="AC3119" s="137" t="s">
        <v>157</v>
      </c>
      <c r="AD3119" s="137" t="s">
        <v>158</v>
      </c>
      <c r="AE3119" s="137" t="s">
        <v>139</v>
      </c>
      <c r="AF3119" s="138" t="s">
        <v>140</v>
      </c>
      <c r="AG3119" s="138" t="s">
        <v>141</v>
      </c>
      <c r="AH3119" s="138" t="s">
        <v>142</v>
      </c>
      <c r="AI3119" s="138" t="s">
        <v>143</v>
      </c>
      <c r="AJ3119" s="139" t="s">
        <v>144</v>
      </c>
      <c r="AK3119" s="139" t="s">
        <v>145</v>
      </c>
      <c r="AL3119" s="139" t="s">
        <v>146</v>
      </c>
      <c r="AM3119" s="140" t="s">
        <v>147</v>
      </c>
      <c r="AN3119" s="140" t="s">
        <v>148</v>
      </c>
      <c r="AQ3119" t="str">
        <f>AQ3118</f>
        <v/>
      </c>
    </row>
    <row r="3120" spans="1:43" ht="14.25" customHeight="1" x14ac:dyDescent="0.25">
      <c r="A3120" s="99" t="s">
        <v>1164</v>
      </c>
      <c r="B3120" s="112">
        <f>'Run Rate'!E315</f>
        <v>16</v>
      </c>
      <c r="C3120" s="112">
        <f>'Run Rate'!F315</f>
        <v>11</v>
      </c>
      <c r="D3120" s="112">
        <f>'Run Rate'!G315</f>
        <v>13</v>
      </c>
      <c r="E3120" s="112">
        <f>'Run Rate'!H315</f>
        <v>21</v>
      </c>
      <c r="F3120" s="112">
        <f>'Run Rate'!I315</f>
        <v>14</v>
      </c>
      <c r="G3120" s="112">
        <f>'Run Rate'!J315</f>
        <v>31</v>
      </c>
      <c r="H3120" s="112">
        <f>'Run Rate'!K315</f>
        <v>14</v>
      </c>
      <c r="I3120" s="112">
        <f>'Run Rate'!L315</f>
        <v>7</v>
      </c>
      <c r="J3120" s="112">
        <f>'Run Rate'!M315</f>
        <v>18</v>
      </c>
      <c r="K3120" s="112">
        <f>'Run Rate'!N315</f>
        <v>75</v>
      </c>
      <c r="L3120" s="112">
        <f>'Run Rate'!O315</f>
        <v>24</v>
      </c>
      <c r="M3120" s="112">
        <f>'Run Rate'!P315</f>
        <v>33</v>
      </c>
      <c r="N3120" s="112">
        <f>'Run Rate'!Q315</f>
        <v>35</v>
      </c>
      <c r="O3120" s="112">
        <f>'Run Rate'!R315</f>
        <v>78</v>
      </c>
      <c r="P3120" s="112">
        <f>'Run Rate'!S315</f>
        <v>4</v>
      </c>
      <c r="Q3120" s="112">
        <f>'Run Rate'!T315</f>
        <v>23</v>
      </c>
      <c r="R3120" s="112">
        <f>'Run Rate'!U315</f>
        <v>26</v>
      </c>
      <c r="S3120" s="112">
        <f>'Run Rate'!V315</f>
        <v>26</v>
      </c>
      <c r="T3120" s="112">
        <f>'Run Rate'!W315</f>
        <v>41</v>
      </c>
      <c r="U3120" s="112">
        <f>'Run Rate'!X315</f>
        <v>23</v>
      </c>
      <c r="V3120" s="112">
        <f>'Run Rate'!Y315</f>
        <v>34</v>
      </c>
      <c r="W3120" s="112">
        <f>'Run Rate'!Z315</f>
        <v>47</v>
      </c>
      <c r="X3120" s="112">
        <f>'Run Rate'!AA315</f>
        <v>66</v>
      </c>
      <c r="Y3120" s="112">
        <f>'Run Rate'!AB315</f>
        <v>52</v>
      </c>
      <c r="Z3120" s="112">
        <f>'Run Rate'!AC315</f>
        <v>42</v>
      </c>
      <c r="AA3120" s="112">
        <f>'Run Rate'!AD315</f>
        <v>189</v>
      </c>
      <c r="AB3120" s="113">
        <v>64</v>
      </c>
      <c r="AC3120" s="112">
        <v>67</v>
      </c>
      <c r="AD3120" s="112">
        <v>69</v>
      </c>
      <c r="AE3120" s="112">
        <v>71</v>
      </c>
      <c r="AF3120" s="112">
        <v>73</v>
      </c>
      <c r="AG3120" s="112">
        <v>67</v>
      </c>
      <c r="AH3120" s="112">
        <v>68</v>
      </c>
      <c r="AI3120" s="112">
        <v>69</v>
      </c>
      <c r="AJ3120" s="112">
        <v>70</v>
      </c>
      <c r="AK3120" s="112">
        <v>79</v>
      </c>
      <c r="AL3120" s="112">
        <v>79</v>
      </c>
      <c r="AM3120" s="112">
        <v>72</v>
      </c>
      <c r="AN3120" s="112">
        <v>72</v>
      </c>
      <c r="AQ3120" t="str">
        <f>AQ3118</f>
        <v/>
      </c>
    </row>
    <row r="3121" spans="1:43" ht="14.25" customHeight="1" x14ac:dyDescent="0.25">
      <c r="A3121" s="99" t="s">
        <v>1165</v>
      </c>
      <c r="B3121" s="114"/>
      <c r="C3121" s="114"/>
      <c r="D3121" s="114"/>
      <c r="E3121" s="114"/>
      <c r="F3121" s="114"/>
      <c r="G3121" s="114"/>
      <c r="H3121" s="114"/>
      <c r="I3121" s="114"/>
      <c r="J3121" s="114"/>
      <c r="K3121" s="114"/>
      <c r="L3121" s="114"/>
      <c r="M3121" s="114"/>
      <c r="N3121" s="114"/>
      <c r="O3121" s="114"/>
      <c r="P3121" s="114"/>
      <c r="Q3121" s="114"/>
      <c r="R3121" s="114"/>
      <c r="S3121" s="114"/>
      <c r="T3121" s="114"/>
      <c r="U3121" s="114"/>
      <c r="V3121" s="114"/>
      <c r="W3121" s="115"/>
      <c r="X3121" s="115"/>
      <c r="Y3121" s="115"/>
      <c r="Z3121" s="115"/>
      <c r="AA3121" s="112" t="s">
        <v>1166</v>
      </c>
      <c r="AB3121" s="113"/>
      <c r="AC3121" s="112"/>
      <c r="AD3121" s="112"/>
      <c r="AE3121" s="112"/>
      <c r="AF3121" s="112"/>
      <c r="AG3121" s="112"/>
      <c r="AH3121" s="112"/>
      <c r="AI3121" s="112"/>
      <c r="AJ3121" s="112"/>
      <c r="AK3121" s="112"/>
      <c r="AL3121" s="112"/>
      <c r="AM3121" s="112"/>
      <c r="AN3121" s="112"/>
      <c r="AQ3121" t="str">
        <f>AQ3118</f>
        <v/>
      </c>
    </row>
    <row r="3122" spans="1:43" ht="14.25" customHeight="1" x14ac:dyDescent="0.25">
      <c r="A3122" s="99" t="s">
        <v>1167</v>
      </c>
      <c r="B3122" s="114"/>
      <c r="C3122" s="114"/>
      <c r="D3122" s="114"/>
      <c r="E3122" s="114"/>
      <c r="F3122" s="114"/>
      <c r="G3122" s="114"/>
      <c r="H3122" s="114"/>
      <c r="I3122" s="114"/>
      <c r="J3122" s="114"/>
      <c r="K3122" s="114"/>
      <c r="L3122" s="114"/>
      <c r="M3122" s="114"/>
      <c r="N3122" s="114"/>
      <c r="O3122" s="114"/>
      <c r="P3122" s="114"/>
      <c r="Q3122" s="114"/>
      <c r="R3122" s="114"/>
      <c r="S3122" s="114"/>
      <c r="T3122" s="114"/>
      <c r="U3122" s="114"/>
      <c r="V3122" s="114"/>
      <c r="W3122" s="115"/>
      <c r="X3122" s="116"/>
      <c r="Y3122" s="117"/>
      <c r="Z3122" s="115"/>
      <c r="AA3122" s="112" t="s">
        <v>1168</v>
      </c>
      <c r="AB3122" s="113">
        <f>'Demand Input VP'!B1564</f>
        <v>0</v>
      </c>
      <c r="AC3122" s="112">
        <f>'Demand Input VP'!C1564</f>
        <v>0</v>
      </c>
      <c r="AD3122" s="112">
        <f>'Demand Input VP'!D1564</f>
        <v>0</v>
      </c>
      <c r="AE3122" s="112">
        <f>'Demand Input VP'!E1564</f>
        <v>0</v>
      </c>
      <c r="AF3122" s="112">
        <f>'Demand Input VP'!F1564</f>
        <v>0</v>
      </c>
      <c r="AG3122" s="112">
        <f>'Demand Input VP'!G1564</f>
        <v>120</v>
      </c>
      <c r="AH3122" s="112">
        <f>'Demand Input VP'!H1564</f>
        <v>120</v>
      </c>
      <c r="AI3122" s="112">
        <f>'Demand Input VP'!I1564</f>
        <v>120</v>
      </c>
      <c r="AJ3122" s="112">
        <f>'Demand Input VP'!J1564</f>
        <v>120</v>
      </c>
      <c r="AK3122" s="112">
        <f>'Demand Input VP'!K1564</f>
        <v>0</v>
      </c>
      <c r="AL3122" s="112">
        <f>'Demand Input VP'!L1564</f>
        <v>0</v>
      </c>
      <c r="AM3122" s="112">
        <f>'Demand Input VP'!M1564</f>
        <v>0</v>
      </c>
      <c r="AN3122" s="112">
        <f>'Demand Input VP'!N1564</f>
        <v>0</v>
      </c>
      <c r="AQ3122" t="str">
        <f>AQ3118</f>
        <v/>
      </c>
    </row>
    <row r="3123" spans="1:43" ht="14.25" customHeight="1" x14ac:dyDescent="0.25">
      <c r="A3123" s="99" t="s">
        <v>1169</v>
      </c>
      <c r="B3123" s="118"/>
      <c r="C3123" s="118"/>
      <c r="D3123" s="118"/>
      <c r="E3123" s="118"/>
      <c r="F3123" s="118"/>
      <c r="G3123" s="118"/>
      <c r="H3123" s="118"/>
      <c r="I3123" s="118"/>
      <c r="J3123" s="118"/>
      <c r="K3123" s="118"/>
      <c r="L3123" s="118"/>
      <c r="M3123" s="118"/>
      <c r="N3123" s="118"/>
      <c r="O3123" s="118"/>
      <c r="P3123" s="118"/>
      <c r="Q3123" s="118"/>
      <c r="R3123" s="118"/>
      <c r="S3123" s="118"/>
      <c r="T3123" s="118"/>
      <c r="U3123" s="118"/>
      <c r="V3123" s="118"/>
      <c r="W3123" s="115"/>
      <c r="X3123" s="116"/>
      <c r="Y3123" s="117"/>
      <c r="Z3123" s="119"/>
      <c r="AA3123" s="120" t="s">
        <v>1170</v>
      </c>
      <c r="AB3123" s="121">
        <f>'Demand Input VP'!B1563</f>
        <v>0</v>
      </c>
      <c r="AC3123" s="120">
        <f>'Demand Input VP'!C1563</f>
        <v>0</v>
      </c>
      <c r="AD3123" s="120">
        <f>'Demand Input VP'!D1563</f>
        <v>0</v>
      </c>
      <c r="AE3123" s="120">
        <f>'Demand Input VP'!E1563</f>
        <v>0</v>
      </c>
      <c r="AF3123" s="120">
        <f>'Demand Input VP'!F1563</f>
        <v>0</v>
      </c>
      <c r="AG3123" s="120">
        <f>'Demand Input VP'!G1563</f>
        <v>0</v>
      </c>
      <c r="AH3123" s="120">
        <f>'Demand Input VP'!H1563</f>
        <v>0</v>
      </c>
      <c r="AI3123" s="120">
        <f>'Demand Input VP'!I1563</f>
        <v>0</v>
      </c>
      <c r="AJ3123" s="120">
        <f>'Demand Input VP'!J1563</f>
        <v>0</v>
      </c>
      <c r="AK3123" s="120">
        <f>'Demand Input VP'!K1563</f>
        <v>0</v>
      </c>
      <c r="AL3123" s="120">
        <f>'Demand Input VP'!L1563</f>
        <v>0</v>
      </c>
      <c r="AM3123" s="120">
        <f>'Demand Input VP'!M1563</f>
        <v>12</v>
      </c>
      <c r="AN3123" s="120">
        <f>'Demand Input VP'!N1563</f>
        <v>12</v>
      </c>
      <c r="AQ3123" t="str">
        <f>AQ3118</f>
        <v/>
      </c>
    </row>
    <row r="3124" spans="1:43" ht="14.25" customHeight="1" x14ac:dyDescent="0.25">
      <c r="A3124" s="1"/>
      <c r="B3124" s="122"/>
      <c r="C3124" s="122"/>
      <c r="D3124" s="122"/>
      <c r="E3124" s="122"/>
      <c r="F3124" s="122"/>
      <c r="G3124" s="122"/>
      <c r="H3124" s="122"/>
      <c r="I3124" s="122"/>
      <c r="J3124" s="122"/>
      <c r="K3124" s="122"/>
      <c r="L3124" s="122"/>
      <c r="M3124" s="122"/>
      <c r="N3124" s="122"/>
      <c r="O3124" s="122"/>
      <c r="P3124" s="122"/>
      <c r="Q3124" s="122"/>
      <c r="R3124" s="122"/>
      <c r="S3124" s="122"/>
      <c r="T3124" s="122"/>
      <c r="U3124" s="122"/>
      <c r="V3124" s="122"/>
      <c r="W3124" s="123"/>
      <c r="X3124" s="116"/>
      <c r="Y3124" s="117"/>
      <c r="Z3124" s="123"/>
      <c r="AA3124" s="112" t="s">
        <v>1171</v>
      </c>
      <c r="AB3124" s="113">
        <f>'Demand Input MP'!B1564</f>
        <v>0</v>
      </c>
      <c r="AC3124" s="112">
        <f>'Demand Input MP'!C1564</f>
        <v>0</v>
      </c>
      <c r="AD3124" s="112">
        <f>'Demand Input MP'!D1564</f>
        <v>0</v>
      </c>
      <c r="AE3124" s="112">
        <f>'Demand Input MP'!E1564</f>
        <v>0</v>
      </c>
      <c r="AF3124" s="112">
        <f>'Demand Input MP'!F1564</f>
        <v>0</v>
      </c>
      <c r="AG3124" s="112">
        <f>'Demand Input MP'!G1564</f>
        <v>0</v>
      </c>
      <c r="AH3124" s="112">
        <f>'Demand Input MP'!H1564</f>
        <v>0</v>
      </c>
      <c r="AI3124" s="112">
        <f>'Demand Input MP'!I1564</f>
        <v>0</v>
      </c>
      <c r="AJ3124" s="112">
        <f>'Demand Input MP'!J1564</f>
        <v>0</v>
      </c>
      <c r="AK3124" s="112">
        <f>'Demand Input MP'!K1564</f>
        <v>0</v>
      </c>
      <c r="AL3124" s="112">
        <f>'Demand Input MP'!L1564</f>
        <v>0</v>
      </c>
      <c r="AM3124" s="112">
        <f>'Demand Input MP'!M1564</f>
        <v>0</v>
      </c>
      <c r="AN3124" s="112">
        <f>'Demand Input MP'!N1564</f>
        <v>0</v>
      </c>
      <c r="AQ3124" t="str">
        <f>AQ3118</f>
        <v/>
      </c>
    </row>
    <row r="3125" spans="1:43" ht="14.25" customHeight="1" x14ac:dyDescent="0.25">
      <c r="A3125" s="1"/>
      <c r="B3125" s="122"/>
      <c r="C3125" s="122"/>
      <c r="D3125" s="122"/>
      <c r="E3125" s="122"/>
      <c r="F3125" s="122"/>
      <c r="G3125" s="122"/>
      <c r="H3125" s="122"/>
      <c r="I3125" s="122"/>
      <c r="J3125" s="122"/>
      <c r="K3125" s="122"/>
      <c r="L3125" s="122"/>
      <c r="M3125" s="122"/>
      <c r="N3125" s="122"/>
      <c r="O3125" s="122"/>
      <c r="P3125" s="122"/>
      <c r="Q3125" s="122"/>
      <c r="R3125" s="122"/>
      <c r="S3125" s="122"/>
      <c r="T3125" s="122"/>
      <c r="U3125" s="122"/>
      <c r="V3125" s="124" t="s">
        <v>91</v>
      </c>
      <c r="W3125" s="125">
        <f>IFERROR(IF(SUM('Run Rate History'!E315:AD315)&gt;0,(SUMPRODUCT((B3120:AA3120&gt;=PERCENTILE(B3120:AA3120,0.1))*(B3120:AA3120&lt;=PERCENTILE(B3120:AA3120,0.9))*B3120:AA3120)+SUMPRODUCT(('Run Rate History'!E315:AD315&gt;=PERCENTILE(B3120:AA3120,0.1))*('Run Rate History'!E315:AD315&lt;=PERCENTILE(B3120:AA3120,0.9))*'Run Rate History'!E315:AD315))/(SUMPRODUCT((B3120:AA3120&gt;=PERCENTILE(B3120:AA3120,0.1))*(B3120:AA3120&lt;=PERCENTILE(B3120:AA3120,0.9))*1)+SUMPRODUCT(('Run Rate History'!E315:AD315&gt;=PERCENTILE(B3120:AA3120,0.1))*('Run Rate History'!E315:AD315&lt;=PERCENTILE(B3120:AA3120,0.9))*1)),TRIMMEAN(B3120:AA3120,0.15)),0)</f>
        <v>29.95</v>
      </c>
      <c r="X3125" s="126" t="s">
        <v>1172</v>
      </c>
      <c r="Y3125" s="127">
        <f>SUM(B3120:AA3120)/26</f>
        <v>37.03846153846154</v>
      </c>
      <c r="Z3125" s="128"/>
      <c r="AA3125" s="112" t="s">
        <v>1173</v>
      </c>
      <c r="AB3125" s="113">
        <f>'Demand Input MP'!B1563</f>
        <v>0</v>
      </c>
      <c r="AC3125" s="112">
        <f>'Demand Input MP'!C1563</f>
        <v>0</v>
      </c>
      <c r="AD3125" s="112">
        <f>'Demand Input MP'!D1563</f>
        <v>0</v>
      </c>
      <c r="AE3125" s="112">
        <f>'Demand Input MP'!E1563</f>
        <v>0</v>
      </c>
      <c r="AF3125" s="112">
        <f>'Demand Input MP'!F1563</f>
        <v>0</v>
      </c>
      <c r="AG3125" s="112">
        <f>'Demand Input MP'!G1563</f>
        <v>0</v>
      </c>
      <c r="AH3125" s="112">
        <f>'Demand Input MP'!H1563</f>
        <v>0</v>
      </c>
      <c r="AI3125" s="112">
        <f>'Demand Input MP'!I1563</f>
        <v>0</v>
      </c>
      <c r="AJ3125" s="112">
        <f>'Demand Input MP'!J1563</f>
        <v>0</v>
      </c>
      <c r="AK3125" s="112">
        <f>'Demand Input MP'!K1563</f>
        <v>0</v>
      </c>
      <c r="AL3125" s="112">
        <f>'Demand Input MP'!L1563</f>
        <v>0</v>
      </c>
      <c r="AM3125" s="112">
        <f>'Demand Input MP'!M1563</f>
        <v>0</v>
      </c>
      <c r="AN3125" s="112">
        <f>'Demand Input MP'!N1563</f>
        <v>0</v>
      </c>
      <c r="AQ3125" t="str">
        <f>AQ3118</f>
        <v/>
      </c>
    </row>
    <row r="3126" spans="1:43" ht="14.25" customHeight="1" x14ac:dyDescent="0.25">
      <c r="A3126" s="1"/>
      <c r="B3126" s="122"/>
      <c r="C3126" s="122"/>
      <c r="D3126" s="122"/>
      <c r="E3126" s="122"/>
      <c r="F3126" s="122"/>
      <c r="G3126" s="122"/>
      <c r="H3126" s="122"/>
      <c r="I3126" s="122"/>
      <c r="J3126" s="122"/>
      <c r="K3126" s="122"/>
      <c r="L3126" s="122"/>
      <c r="M3126" s="122"/>
      <c r="N3126" s="122"/>
      <c r="O3126" s="122"/>
      <c r="P3126" s="122"/>
      <c r="Q3126" s="122"/>
      <c r="R3126" s="122"/>
      <c r="S3126" s="122"/>
      <c r="T3126" s="122"/>
      <c r="U3126" s="122"/>
      <c r="V3126" s="124" t="s">
        <v>94</v>
      </c>
      <c r="W3126" s="125">
        <f>IFERROR((1*MIN(MAX(X3120,0.5*IF(SUM('Run Rate History'!E315:AD315)&gt;0,(MEDIAN(IF(B3120:AA3120&gt;0,B3120:AA3120))+MEDIAN(IF('Run Rate History'!E315:AD315&gt;0,'Run Rate History'!E315:AD315)))/2,MEDIAN(IF(B3120:AA3120&gt;0,B3120:AA3120)))),2*IF(SUM('Run Rate History'!E315:AD315)&gt;0,(MEDIAN(IF(B3120:AA3120&gt;0,B3120:AA3120))+MEDIAN(IF('Run Rate History'!E315:AD315&gt;0,'Run Rate History'!E315:AD315)))/2,MEDIAN(IF(B3120:AA3120&gt;0,B3120:AA3120))))+2*MIN(MAX(Y3120,0.5*IF(SUM('Run Rate History'!E315:AD315)&gt;0,(MEDIAN(IF(B3120:AA3120&gt;0,B3120:AA3120))+MEDIAN(IF('Run Rate History'!E315:AD315&gt;0,'Run Rate History'!E315:AD315)))/2,MEDIAN(IF(B3120:AA3120&gt;0,B3120:AA3120)))),2*IF(SUM('Run Rate History'!E315:AD315)&gt;0,(MEDIAN(IF(B3120:AA3120&gt;0,B3120:AA3120))+MEDIAN(IF('Run Rate History'!E315:AD315&gt;0,'Run Rate History'!E315:AD315)))/2,MEDIAN(IF(B3120:AA3120&gt;0,B3120:AA3120))))+3*MIN(MAX(Z3120,0.5*IF(SUM('Run Rate History'!E315:AD315)&gt;0,(MEDIAN(IF(B3120:AA3120&gt;0,B3120:AA3120))+MEDIAN(IF('Run Rate History'!E315:AD315&gt;0,'Run Rate History'!E315:AD315)))/2,MEDIAN(IF(B3120:AA3120&gt;0,B3120:AA3120)))),2*IF(SUM('Run Rate History'!E315:AD315)&gt;0,(MEDIAN(IF(B3120:AA3120&gt;0,B3120:AA3120))+MEDIAN(IF('Run Rate History'!E315:AD315&gt;0,'Run Rate History'!E315:AD315)))/2,MEDIAN(IF(B3120:AA3120&gt;0,B3120:AA3120))))+4*MIN(MAX(AA3120,0.5*IF(SUM('Run Rate History'!E315:AD315)&gt;0,(MEDIAN(IF(B3120:AA3120&gt;0,B3120:AA3120))+MEDIAN(IF('Run Rate History'!E315:AD315&gt;0,'Run Rate History'!E315:AD315)))/2,MEDIAN(IF(B3120:AA3120&gt;0,B3120:AA3120)))),2*IF(SUM('Run Rate History'!E315:AD315)&gt;0,(MEDIAN(IF(B3120:AA3120&gt;0,B3120:AA3120))+MEDIAN(IF('Run Rate History'!E315:AD315&gt;0,'Run Rate History'!E315:AD315)))/2,MEDIAN(IF(B3120:AA3120&gt;0,B3120:AA3120)))))/10,0)</f>
        <v>26.5</v>
      </c>
      <c r="X3126" s="129" t="s">
        <v>1174</v>
      </c>
      <c r="Y3126" s="130">
        <f>IFERROR(VLOOKUP(A3118,'Stanje zaliha'!A:E,5,FALSE()),0)</f>
        <v>8759</v>
      </c>
      <c r="Z3126" s="131"/>
      <c r="AA3126" s="113" t="s">
        <v>1175</v>
      </c>
      <c r="AB3126" s="118">
        <f t="shared" ref="AB3126:AN3126" si="622">SUM(AB3122:AB3125)</f>
        <v>0</v>
      </c>
      <c r="AC3126" s="118">
        <f t="shared" si="622"/>
        <v>0</v>
      </c>
      <c r="AD3126" s="118">
        <f t="shared" si="622"/>
        <v>0</v>
      </c>
      <c r="AE3126" s="118">
        <f t="shared" si="622"/>
        <v>0</v>
      </c>
      <c r="AF3126" s="118">
        <f t="shared" si="622"/>
        <v>0</v>
      </c>
      <c r="AG3126" s="118">
        <f t="shared" si="622"/>
        <v>120</v>
      </c>
      <c r="AH3126" s="118">
        <f t="shared" si="622"/>
        <v>120</v>
      </c>
      <c r="AI3126" s="118">
        <f t="shared" si="622"/>
        <v>120</v>
      </c>
      <c r="AJ3126" s="118">
        <f t="shared" si="622"/>
        <v>120</v>
      </c>
      <c r="AK3126" s="118">
        <f t="shared" si="622"/>
        <v>0</v>
      </c>
      <c r="AL3126" s="118">
        <f t="shared" si="622"/>
        <v>0</v>
      </c>
      <c r="AM3126" s="118">
        <f t="shared" si="622"/>
        <v>12</v>
      </c>
      <c r="AN3126" s="118">
        <f t="shared" si="622"/>
        <v>12</v>
      </c>
      <c r="AQ3126" t="str">
        <f>AQ3118</f>
        <v/>
      </c>
    </row>
    <row r="3127" spans="1:43" ht="14.25" customHeight="1" x14ac:dyDescent="0.25">
      <c r="A3127" s="1"/>
      <c r="B3127" s="122"/>
      <c r="C3127" s="122"/>
      <c r="D3127" s="122"/>
      <c r="E3127" s="122"/>
      <c r="F3127" s="122"/>
      <c r="G3127" s="122"/>
      <c r="H3127" s="122"/>
      <c r="I3127" s="122"/>
      <c r="J3127" s="122"/>
      <c r="K3127" s="122"/>
      <c r="L3127" s="122"/>
      <c r="M3127" s="122"/>
      <c r="N3127" s="122"/>
      <c r="O3127" s="122"/>
      <c r="P3127" s="122"/>
      <c r="Q3127" s="122"/>
      <c r="R3127" s="122"/>
      <c r="S3127" s="122"/>
      <c r="T3127" s="122"/>
      <c r="U3127" s="122"/>
      <c r="V3127" s="124" t="s">
        <v>95</v>
      </c>
      <c r="W3127" s="125">
        <f>IFERROR(0.6*W3126+0.4*W3125,0)</f>
        <v>27.88</v>
      </c>
      <c r="X3127" s="132" t="s">
        <v>1176</v>
      </c>
      <c r="Y3127" s="133">
        <f>IFERROR(SUMIF('Popis poslanih narudžbi'!A:A,A3118,'Popis poslanih narudžbi'!C:C),0)</f>
        <v>0</v>
      </c>
      <c r="Z3127" s="131"/>
      <c r="AA3127" s="134" t="s">
        <v>1177</v>
      </c>
      <c r="AB3127" s="118">
        <f t="shared" ref="AB3127:AN3127" si="623">AB3120+AB3126</f>
        <v>64</v>
      </c>
      <c r="AC3127" s="118">
        <f t="shared" si="623"/>
        <v>67</v>
      </c>
      <c r="AD3127" s="118">
        <f t="shared" si="623"/>
        <v>69</v>
      </c>
      <c r="AE3127" s="118">
        <f t="shared" si="623"/>
        <v>71</v>
      </c>
      <c r="AF3127" s="118">
        <f t="shared" si="623"/>
        <v>73</v>
      </c>
      <c r="AG3127" s="118">
        <f t="shared" si="623"/>
        <v>187</v>
      </c>
      <c r="AH3127" s="118">
        <f t="shared" si="623"/>
        <v>188</v>
      </c>
      <c r="AI3127" s="118">
        <f t="shared" si="623"/>
        <v>189</v>
      </c>
      <c r="AJ3127" s="118">
        <f t="shared" si="623"/>
        <v>190</v>
      </c>
      <c r="AK3127" s="118">
        <f t="shared" si="623"/>
        <v>79</v>
      </c>
      <c r="AL3127" s="118">
        <f t="shared" si="623"/>
        <v>79</v>
      </c>
      <c r="AM3127" s="118">
        <f t="shared" si="623"/>
        <v>84</v>
      </c>
      <c r="AN3127" s="118">
        <f t="shared" si="623"/>
        <v>84</v>
      </c>
      <c r="AQ3127" t="str">
        <f>AQ3118</f>
        <v/>
      </c>
    </row>
    <row r="3128" spans="1:43" ht="14.25" customHeight="1" x14ac:dyDescent="0.25">
      <c r="A3128" s="107" t="str">
        <f>'Run Rate'!A316</f>
        <v>ATC06612</v>
      </c>
      <c r="B3128" s="135" t="str">
        <f>'Run Rate'!B316</f>
        <v>Latex band 1cm Level 2 zelena Atleticore</v>
      </c>
      <c r="C3128" s="135" t="str">
        <f>'Run Rate'!C316</f>
        <v>FITNESS OPREMA</v>
      </c>
      <c r="D3128" s="135" t="str">
        <f>'Run Rate'!D316</f>
        <v>03 BRONZE</v>
      </c>
      <c r="E3128" s="122"/>
      <c r="F3128" s="122"/>
      <c r="G3128" s="122"/>
      <c r="H3128" s="122"/>
      <c r="I3128" s="122"/>
      <c r="J3128" s="122"/>
      <c r="K3128" s="122"/>
      <c r="L3128" s="122"/>
      <c r="M3128" s="122"/>
      <c r="N3128" s="122"/>
      <c r="O3128" s="122"/>
      <c r="P3128" s="122"/>
      <c r="Q3128" s="122"/>
      <c r="R3128" s="122"/>
      <c r="S3128" s="122"/>
      <c r="T3128" s="122"/>
      <c r="U3128" s="122"/>
      <c r="V3128" s="122"/>
      <c r="W3128" s="122"/>
      <c r="X3128" s="122"/>
      <c r="Y3128" s="122"/>
      <c r="Z3128" s="122"/>
      <c r="AA3128" s="122"/>
      <c r="AB3128" s="122"/>
      <c r="AC3128" s="122"/>
      <c r="AD3128" s="122"/>
      <c r="AE3128" s="122"/>
      <c r="AF3128" s="122"/>
      <c r="AG3128" s="122"/>
      <c r="AH3128" s="122"/>
      <c r="AI3128" s="122"/>
      <c r="AJ3128" s="122"/>
      <c r="AK3128" s="122"/>
      <c r="AL3128" s="122"/>
      <c r="AM3128" s="122"/>
      <c r="AN3128" s="122"/>
      <c r="AQ3128" t="str">
        <f>IF(AND(OR($B$1="ALL",$B$1=C3128),OR($E$1="ALL",$E$1=D3128),OR($B$2="ALL",$B$2=A3128),OR($E$2="ALL",IFERROR(SEARCH($E$2,B3128),0)&gt;0)),"MATCH","")</f>
        <v/>
      </c>
    </row>
    <row r="3129" spans="1:43" ht="14.25" customHeight="1" x14ac:dyDescent="0.25">
      <c r="A3129" s="108" t="s">
        <v>1137</v>
      </c>
      <c r="B3129" s="136" t="s">
        <v>1138</v>
      </c>
      <c r="C3129" s="136" t="s">
        <v>1139</v>
      </c>
      <c r="D3129" s="136" t="s">
        <v>1140</v>
      </c>
      <c r="E3129" s="136" t="s">
        <v>1141</v>
      </c>
      <c r="F3129" s="136" t="s">
        <v>1142</v>
      </c>
      <c r="G3129" s="136" t="s">
        <v>1143</v>
      </c>
      <c r="H3129" s="136" t="s">
        <v>1144</v>
      </c>
      <c r="I3129" s="136" t="s">
        <v>1145</v>
      </c>
      <c r="J3129" s="136" t="s">
        <v>1146</v>
      </c>
      <c r="K3129" s="136" t="s">
        <v>1147</v>
      </c>
      <c r="L3129" s="136" t="s">
        <v>1148</v>
      </c>
      <c r="M3129" s="136" t="s">
        <v>1149</v>
      </c>
      <c r="N3129" s="136" t="s">
        <v>1150</v>
      </c>
      <c r="O3129" s="136" t="s">
        <v>1151</v>
      </c>
      <c r="P3129" s="136" t="s">
        <v>1152</v>
      </c>
      <c r="Q3129" s="136" t="s">
        <v>1153</v>
      </c>
      <c r="R3129" s="136" t="s">
        <v>1154</v>
      </c>
      <c r="S3129" s="136" t="s">
        <v>1155</v>
      </c>
      <c r="T3129" s="136" t="s">
        <v>1156</v>
      </c>
      <c r="U3129" s="136" t="s">
        <v>1157</v>
      </c>
      <c r="V3129" s="136" t="s">
        <v>1158</v>
      </c>
      <c r="W3129" s="136" t="s">
        <v>1159</v>
      </c>
      <c r="X3129" s="136" t="s">
        <v>1160</v>
      </c>
      <c r="Y3129" s="136" t="s">
        <v>1161</v>
      </c>
      <c r="Z3129" s="136" t="s">
        <v>1162</v>
      </c>
      <c r="AA3129" s="136" t="s">
        <v>1163</v>
      </c>
      <c r="AB3129" s="137" t="s">
        <v>156</v>
      </c>
      <c r="AC3129" s="137" t="s">
        <v>157</v>
      </c>
      <c r="AD3129" s="137" t="s">
        <v>158</v>
      </c>
      <c r="AE3129" s="137" t="s">
        <v>139</v>
      </c>
      <c r="AF3129" s="138" t="s">
        <v>140</v>
      </c>
      <c r="AG3129" s="138" t="s">
        <v>141</v>
      </c>
      <c r="AH3129" s="138" t="s">
        <v>142</v>
      </c>
      <c r="AI3129" s="138" t="s">
        <v>143</v>
      </c>
      <c r="AJ3129" s="139" t="s">
        <v>144</v>
      </c>
      <c r="AK3129" s="139" t="s">
        <v>145</v>
      </c>
      <c r="AL3129" s="139" t="s">
        <v>146</v>
      </c>
      <c r="AM3129" s="140" t="s">
        <v>147</v>
      </c>
      <c r="AN3129" s="140" t="s">
        <v>148</v>
      </c>
      <c r="AQ3129" t="str">
        <f>AQ3128</f>
        <v/>
      </c>
    </row>
    <row r="3130" spans="1:43" ht="14.25" customHeight="1" x14ac:dyDescent="0.25">
      <c r="A3130" s="99" t="s">
        <v>1164</v>
      </c>
      <c r="B3130" s="112">
        <f>'Run Rate'!E316</f>
        <v>4</v>
      </c>
      <c r="C3130" s="112">
        <f>'Run Rate'!F316</f>
        <v>0</v>
      </c>
      <c r="D3130" s="112">
        <f>'Run Rate'!G316</f>
        <v>1</v>
      </c>
      <c r="E3130" s="112">
        <f>'Run Rate'!H316</f>
        <v>2</v>
      </c>
      <c r="F3130" s="112">
        <f>'Run Rate'!I316</f>
        <v>2</v>
      </c>
      <c r="G3130" s="112">
        <f>'Run Rate'!J316</f>
        <v>11</v>
      </c>
      <c r="H3130" s="112">
        <f>'Run Rate'!K316</f>
        <v>21</v>
      </c>
      <c r="I3130" s="112">
        <f>'Run Rate'!L316</f>
        <v>7</v>
      </c>
      <c r="J3130" s="112">
        <f>'Run Rate'!M316</f>
        <v>43</v>
      </c>
      <c r="K3130" s="112">
        <f>'Run Rate'!N316</f>
        <v>31</v>
      </c>
      <c r="L3130" s="112">
        <f>'Run Rate'!O316</f>
        <v>20</v>
      </c>
      <c r="M3130" s="112">
        <f>'Run Rate'!P316</f>
        <v>18</v>
      </c>
      <c r="N3130" s="112">
        <f>'Run Rate'!Q316</f>
        <v>11</v>
      </c>
      <c r="O3130" s="112">
        <f>'Run Rate'!R316</f>
        <v>8</v>
      </c>
      <c r="P3130" s="112">
        <f>'Run Rate'!S316</f>
        <v>4</v>
      </c>
      <c r="Q3130" s="112">
        <f>'Run Rate'!T316</f>
        <v>12</v>
      </c>
      <c r="R3130" s="112">
        <f>'Run Rate'!U316</f>
        <v>19</v>
      </c>
      <c r="S3130" s="112">
        <f>'Run Rate'!V316</f>
        <v>20</v>
      </c>
      <c r="T3130" s="112">
        <f>'Run Rate'!W316</f>
        <v>17</v>
      </c>
      <c r="U3130" s="112">
        <f>'Run Rate'!X316</f>
        <v>3</v>
      </c>
      <c r="V3130" s="112">
        <f>'Run Rate'!Y316</f>
        <v>9</v>
      </c>
      <c r="W3130" s="112">
        <f>'Run Rate'!Z316</f>
        <v>17</v>
      </c>
      <c r="X3130" s="112">
        <f>'Run Rate'!AA316</f>
        <v>15</v>
      </c>
      <c r="Y3130" s="112">
        <f>'Run Rate'!AB316</f>
        <v>6</v>
      </c>
      <c r="Z3130" s="112">
        <f>'Run Rate'!AC316</f>
        <v>20</v>
      </c>
      <c r="AA3130" s="112">
        <f>'Run Rate'!AD316</f>
        <v>17</v>
      </c>
      <c r="AB3130" s="113">
        <v>16</v>
      </c>
      <c r="AC3130" s="112">
        <v>16</v>
      </c>
      <c r="AD3130" s="112">
        <v>16</v>
      </c>
      <c r="AE3130" s="112">
        <v>16</v>
      </c>
      <c r="AF3130" s="112">
        <v>16</v>
      </c>
      <c r="AG3130" s="112">
        <v>16</v>
      </c>
      <c r="AH3130" s="112">
        <v>16</v>
      </c>
      <c r="AI3130" s="112">
        <v>16</v>
      </c>
      <c r="AJ3130" s="112">
        <v>16</v>
      </c>
      <c r="AK3130" s="112">
        <v>16</v>
      </c>
      <c r="AL3130" s="112">
        <v>16</v>
      </c>
      <c r="AM3130" s="112">
        <v>16</v>
      </c>
      <c r="AN3130" s="112">
        <v>16</v>
      </c>
      <c r="AQ3130" t="str">
        <f>AQ3128</f>
        <v/>
      </c>
    </row>
    <row r="3131" spans="1:43" ht="14.25" customHeight="1" x14ac:dyDescent="0.25">
      <c r="A3131" s="99" t="s">
        <v>1165</v>
      </c>
      <c r="B3131" s="114"/>
      <c r="C3131" s="114"/>
      <c r="D3131" s="114"/>
      <c r="E3131" s="114"/>
      <c r="F3131" s="114"/>
      <c r="G3131" s="114"/>
      <c r="H3131" s="114"/>
      <c r="I3131" s="114"/>
      <c r="J3131" s="114"/>
      <c r="K3131" s="114"/>
      <c r="L3131" s="114"/>
      <c r="M3131" s="114"/>
      <c r="N3131" s="114"/>
      <c r="O3131" s="114"/>
      <c r="P3131" s="114"/>
      <c r="Q3131" s="114"/>
      <c r="R3131" s="114"/>
      <c r="S3131" s="114"/>
      <c r="T3131" s="114"/>
      <c r="U3131" s="114"/>
      <c r="V3131" s="114"/>
      <c r="W3131" s="115"/>
      <c r="X3131" s="115"/>
      <c r="Y3131" s="115"/>
      <c r="Z3131" s="115"/>
      <c r="AA3131" s="112" t="s">
        <v>1166</v>
      </c>
      <c r="AB3131" s="113"/>
      <c r="AC3131" s="112"/>
      <c r="AD3131" s="112"/>
      <c r="AE3131" s="112"/>
      <c r="AF3131" s="112"/>
      <c r="AG3131" s="112"/>
      <c r="AH3131" s="112"/>
      <c r="AI3131" s="112"/>
      <c r="AJ3131" s="112"/>
      <c r="AK3131" s="112"/>
      <c r="AL3131" s="112"/>
      <c r="AM3131" s="112"/>
      <c r="AN3131" s="112"/>
      <c r="AQ3131" t="str">
        <f>AQ3128</f>
        <v/>
      </c>
    </row>
    <row r="3132" spans="1:43" ht="14.25" customHeight="1" x14ac:dyDescent="0.25">
      <c r="A3132" s="99" t="s">
        <v>1167</v>
      </c>
      <c r="B3132" s="114"/>
      <c r="C3132" s="114"/>
      <c r="D3132" s="114"/>
      <c r="E3132" s="114"/>
      <c r="F3132" s="114"/>
      <c r="G3132" s="114"/>
      <c r="H3132" s="114"/>
      <c r="I3132" s="114"/>
      <c r="J3132" s="114"/>
      <c r="K3132" s="114"/>
      <c r="L3132" s="114"/>
      <c r="M3132" s="114"/>
      <c r="N3132" s="114"/>
      <c r="O3132" s="114"/>
      <c r="P3132" s="114"/>
      <c r="Q3132" s="114"/>
      <c r="R3132" s="114"/>
      <c r="S3132" s="114"/>
      <c r="T3132" s="114"/>
      <c r="U3132" s="114"/>
      <c r="V3132" s="114"/>
      <c r="W3132" s="115"/>
      <c r="X3132" s="116"/>
      <c r="Y3132" s="117"/>
      <c r="Z3132" s="115"/>
      <c r="AA3132" s="112" t="s">
        <v>1168</v>
      </c>
      <c r="AB3132" s="113">
        <f>'Demand Input VP'!B1569</f>
        <v>0</v>
      </c>
      <c r="AC3132" s="112">
        <f>'Demand Input VP'!C1569</f>
        <v>0</v>
      </c>
      <c r="AD3132" s="112">
        <f>'Demand Input VP'!D1569</f>
        <v>0</v>
      </c>
      <c r="AE3132" s="112">
        <f>'Demand Input VP'!E1569</f>
        <v>0</v>
      </c>
      <c r="AF3132" s="112">
        <f>'Demand Input VP'!F1569</f>
        <v>0</v>
      </c>
      <c r="AG3132" s="112">
        <f>'Demand Input VP'!G1569</f>
        <v>0</v>
      </c>
      <c r="AH3132" s="112">
        <f>'Demand Input VP'!H1569</f>
        <v>0</v>
      </c>
      <c r="AI3132" s="112">
        <f>'Demand Input VP'!I1569</f>
        <v>0</v>
      </c>
      <c r="AJ3132" s="112">
        <f>'Demand Input VP'!J1569</f>
        <v>0</v>
      </c>
      <c r="AK3132" s="112">
        <f>'Demand Input VP'!K1569</f>
        <v>0</v>
      </c>
      <c r="AL3132" s="112">
        <f>'Demand Input VP'!L1569</f>
        <v>0</v>
      </c>
      <c r="AM3132" s="112">
        <f>'Demand Input VP'!M1569</f>
        <v>0</v>
      </c>
      <c r="AN3132" s="112">
        <f>'Demand Input VP'!N1569</f>
        <v>0</v>
      </c>
      <c r="AQ3132" t="str">
        <f>AQ3128</f>
        <v/>
      </c>
    </row>
    <row r="3133" spans="1:43" ht="14.25" customHeight="1" x14ac:dyDescent="0.25">
      <c r="A3133" s="99" t="s">
        <v>1169</v>
      </c>
      <c r="B3133" s="118"/>
      <c r="C3133" s="118"/>
      <c r="D3133" s="118"/>
      <c r="E3133" s="118"/>
      <c r="F3133" s="118"/>
      <c r="G3133" s="118"/>
      <c r="H3133" s="118"/>
      <c r="I3133" s="118"/>
      <c r="J3133" s="118"/>
      <c r="K3133" s="118"/>
      <c r="L3133" s="118"/>
      <c r="M3133" s="118"/>
      <c r="N3133" s="118"/>
      <c r="O3133" s="118"/>
      <c r="P3133" s="118"/>
      <c r="Q3133" s="118"/>
      <c r="R3133" s="118"/>
      <c r="S3133" s="118"/>
      <c r="T3133" s="118"/>
      <c r="U3133" s="118"/>
      <c r="V3133" s="118"/>
      <c r="W3133" s="115"/>
      <c r="X3133" s="116"/>
      <c r="Y3133" s="117"/>
      <c r="Z3133" s="119"/>
      <c r="AA3133" s="120" t="s">
        <v>1170</v>
      </c>
      <c r="AB3133" s="121">
        <f>'Demand Input VP'!B1568</f>
        <v>0</v>
      </c>
      <c r="AC3133" s="120">
        <f>'Demand Input VP'!C1568</f>
        <v>0</v>
      </c>
      <c r="AD3133" s="120">
        <f>'Demand Input VP'!D1568</f>
        <v>0</v>
      </c>
      <c r="AE3133" s="120">
        <f>'Demand Input VP'!E1568</f>
        <v>0</v>
      </c>
      <c r="AF3133" s="120">
        <f>'Demand Input VP'!F1568</f>
        <v>0</v>
      </c>
      <c r="AG3133" s="120">
        <f>'Demand Input VP'!G1568</f>
        <v>0</v>
      </c>
      <c r="AH3133" s="120">
        <f>'Demand Input VP'!H1568</f>
        <v>0</v>
      </c>
      <c r="AI3133" s="120">
        <f>'Demand Input VP'!I1568</f>
        <v>0</v>
      </c>
      <c r="AJ3133" s="120">
        <f>'Demand Input VP'!J1568</f>
        <v>0</v>
      </c>
      <c r="AK3133" s="120">
        <f>'Demand Input VP'!K1568</f>
        <v>0</v>
      </c>
      <c r="AL3133" s="120">
        <f>'Demand Input VP'!L1568</f>
        <v>0</v>
      </c>
      <c r="AM3133" s="120">
        <f>'Demand Input VP'!M1568</f>
        <v>0</v>
      </c>
      <c r="AN3133" s="120">
        <f>'Demand Input VP'!N1568</f>
        <v>0</v>
      </c>
      <c r="AQ3133" t="str">
        <f>AQ3128</f>
        <v/>
      </c>
    </row>
    <row r="3134" spans="1:43" ht="14.25" customHeight="1" x14ac:dyDescent="0.25">
      <c r="A3134" s="1"/>
      <c r="B3134" s="122"/>
      <c r="C3134" s="122"/>
      <c r="D3134" s="122"/>
      <c r="E3134" s="122"/>
      <c r="F3134" s="122"/>
      <c r="G3134" s="122"/>
      <c r="H3134" s="122"/>
      <c r="I3134" s="122"/>
      <c r="J3134" s="122"/>
      <c r="K3134" s="122"/>
      <c r="L3134" s="122"/>
      <c r="M3134" s="122"/>
      <c r="N3134" s="122"/>
      <c r="O3134" s="122"/>
      <c r="P3134" s="122"/>
      <c r="Q3134" s="122"/>
      <c r="R3134" s="122"/>
      <c r="S3134" s="122"/>
      <c r="T3134" s="122"/>
      <c r="U3134" s="122"/>
      <c r="V3134" s="122"/>
      <c r="W3134" s="123"/>
      <c r="X3134" s="116"/>
      <c r="Y3134" s="117"/>
      <c r="Z3134" s="123"/>
      <c r="AA3134" s="112" t="s">
        <v>1171</v>
      </c>
      <c r="AB3134" s="113">
        <f>'Demand Input MP'!B1569</f>
        <v>0</v>
      </c>
      <c r="AC3134" s="112">
        <f>'Demand Input MP'!C1569</f>
        <v>0</v>
      </c>
      <c r="AD3134" s="112">
        <f>'Demand Input MP'!D1569</f>
        <v>0</v>
      </c>
      <c r="AE3134" s="112">
        <f>'Demand Input MP'!E1569</f>
        <v>0</v>
      </c>
      <c r="AF3134" s="112">
        <f>'Demand Input MP'!F1569</f>
        <v>0</v>
      </c>
      <c r="AG3134" s="112">
        <f>'Demand Input MP'!G1569</f>
        <v>0</v>
      </c>
      <c r="AH3134" s="112">
        <f>'Demand Input MP'!H1569</f>
        <v>0</v>
      </c>
      <c r="AI3134" s="112">
        <f>'Demand Input MP'!I1569</f>
        <v>0</v>
      </c>
      <c r="AJ3134" s="112">
        <f>'Demand Input MP'!J1569</f>
        <v>0</v>
      </c>
      <c r="AK3134" s="112">
        <f>'Demand Input MP'!K1569</f>
        <v>0</v>
      </c>
      <c r="AL3134" s="112">
        <f>'Demand Input MP'!L1569</f>
        <v>0</v>
      </c>
      <c r="AM3134" s="112">
        <f>'Demand Input MP'!M1569</f>
        <v>0</v>
      </c>
      <c r="AN3134" s="112">
        <f>'Demand Input MP'!N1569</f>
        <v>0</v>
      </c>
      <c r="AQ3134" t="str">
        <f>AQ3128</f>
        <v/>
      </c>
    </row>
    <row r="3135" spans="1:43" ht="14.25" customHeight="1" x14ac:dyDescent="0.25">
      <c r="A3135" s="1"/>
      <c r="B3135" s="122"/>
      <c r="C3135" s="122"/>
      <c r="D3135" s="122"/>
      <c r="E3135" s="122"/>
      <c r="F3135" s="122"/>
      <c r="G3135" s="122"/>
      <c r="H3135" s="122"/>
      <c r="I3135" s="122"/>
      <c r="J3135" s="122"/>
      <c r="K3135" s="122"/>
      <c r="L3135" s="122"/>
      <c r="M3135" s="122"/>
      <c r="N3135" s="122"/>
      <c r="O3135" s="122"/>
      <c r="P3135" s="122"/>
      <c r="Q3135" s="122"/>
      <c r="R3135" s="122"/>
      <c r="S3135" s="122"/>
      <c r="T3135" s="122"/>
      <c r="U3135" s="122"/>
      <c r="V3135" s="124" t="s">
        <v>91</v>
      </c>
      <c r="W3135" s="125">
        <f>IFERROR(IF(SUM('Run Rate History'!E316:AD316)&gt;0,(SUMPRODUCT((B3130:AA3130&gt;=PERCENTILE(B3130:AA3130,0.1))*(B3130:AA3130&lt;=PERCENTILE(B3130:AA3130,0.9))*B3130:AA3130)+SUMPRODUCT(('Run Rate History'!E316:AD316&gt;=PERCENTILE(B3130:AA3130,0.1))*('Run Rate History'!E316:AD316&lt;=PERCENTILE(B3130:AA3130,0.9))*'Run Rate History'!E316:AD316))/(SUMPRODUCT((B3130:AA3130&gt;=PERCENTILE(B3130:AA3130,0.1))*(B3130:AA3130&lt;=PERCENTILE(B3130:AA3130,0.9))*1)+SUMPRODUCT(('Run Rate History'!E316:AD316&gt;=PERCENTILE(B3130:AA3130,0.1))*('Run Rate History'!E316:AD316&lt;=PERCENTILE(B3130:AA3130,0.9))*1)),TRIMMEAN(B3130:AA3130,0.15)),0)</f>
        <v>13.044444444444444</v>
      </c>
      <c r="X3135" s="126" t="s">
        <v>1172</v>
      </c>
      <c r="Y3135" s="127">
        <f>SUM(B3130:AA3130)/26</f>
        <v>13</v>
      </c>
      <c r="Z3135" s="128"/>
      <c r="AA3135" s="112" t="s">
        <v>1173</v>
      </c>
      <c r="AB3135" s="113">
        <f>'Demand Input MP'!B1568</f>
        <v>0</v>
      </c>
      <c r="AC3135" s="112">
        <f>'Demand Input MP'!C1568</f>
        <v>0</v>
      </c>
      <c r="AD3135" s="112">
        <f>'Demand Input MP'!D1568</f>
        <v>0</v>
      </c>
      <c r="AE3135" s="112">
        <f>'Demand Input MP'!E1568</f>
        <v>0</v>
      </c>
      <c r="AF3135" s="112">
        <f>'Demand Input MP'!F1568</f>
        <v>0</v>
      </c>
      <c r="AG3135" s="112">
        <f>'Demand Input MP'!G1568</f>
        <v>0</v>
      </c>
      <c r="AH3135" s="112">
        <f>'Demand Input MP'!H1568</f>
        <v>0</v>
      </c>
      <c r="AI3135" s="112">
        <f>'Demand Input MP'!I1568</f>
        <v>0</v>
      </c>
      <c r="AJ3135" s="112">
        <f>'Demand Input MP'!J1568</f>
        <v>0</v>
      </c>
      <c r="AK3135" s="112">
        <f>'Demand Input MP'!K1568</f>
        <v>0</v>
      </c>
      <c r="AL3135" s="112">
        <f>'Demand Input MP'!L1568</f>
        <v>0</v>
      </c>
      <c r="AM3135" s="112">
        <f>'Demand Input MP'!M1568</f>
        <v>0</v>
      </c>
      <c r="AN3135" s="112">
        <f>'Demand Input MP'!N1568</f>
        <v>0</v>
      </c>
      <c r="AQ3135" t="str">
        <f>AQ3128</f>
        <v/>
      </c>
    </row>
    <row r="3136" spans="1:43" ht="14.25" customHeight="1" x14ac:dyDescent="0.25">
      <c r="A3136" s="1"/>
      <c r="B3136" s="122"/>
      <c r="C3136" s="122"/>
      <c r="D3136" s="122"/>
      <c r="E3136" s="122"/>
      <c r="F3136" s="122"/>
      <c r="G3136" s="122"/>
      <c r="H3136" s="122"/>
      <c r="I3136" s="122"/>
      <c r="J3136" s="122"/>
      <c r="K3136" s="122"/>
      <c r="L3136" s="122"/>
      <c r="M3136" s="122"/>
      <c r="N3136" s="122"/>
      <c r="O3136" s="122"/>
      <c r="P3136" s="122"/>
      <c r="Q3136" s="122"/>
      <c r="R3136" s="122"/>
      <c r="S3136" s="122"/>
      <c r="T3136" s="122"/>
      <c r="U3136" s="122"/>
      <c r="V3136" s="124" t="s">
        <v>94</v>
      </c>
      <c r="W3136" s="125">
        <f>IFERROR((1*MIN(MAX(X3130,0.5*IF(SUM('Run Rate History'!E316:AD316)&gt;0,(MEDIAN(IF(B3130:AA3130&gt;0,B3130:AA3130))+MEDIAN(IF('Run Rate History'!E316:AD316&gt;0,'Run Rate History'!E316:AD316)))/2,MEDIAN(IF(B3130:AA3130&gt;0,B3130:AA3130)))),2*IF(SUM('Run Rate History'!E316:AD316)&gt;0,(MEDIAN(IF(B3130:AA3130&gt;0,B3130:AA3130))+MEDIAN(IF('Run Rate History'!E316:AD316&gt;0,'Run Rate History'!E316:AD316)))/2,MEDIAN(IF(B3130:AA3130&gt;0,B3130:AA3130))))+2*MIN(MAX(Y3130,0.5*IF(SUM('Run Rate History'!E316:AD316)&gt;0,(MEDIAN(IF(B3130:AA3130&gt;0,B3130:AA3130))+MEDIAN(IF('Run Rate History'!E316:AD316&gt;0,'Run Rate History'!E316:AD316)))/2,MEDIAN(IF(B3130:AA3130&gt;0,B3130:AA3130)))),2*IF(SUM('Run Rate History'!E316:AD316)&gt;0,(MEDIAN(IF(B3130:AA3130&gt;0,B3130:AA3130))+MEDIAN(IF('Run Rate History'!E316:AD316&gt;0,'Run Rate History'!E316:AD316)))/2,MEDIAN(IF(B3130:AA3130&gt;0,B3130:AA3130))))+3*MIN(MAX(Z3130,0.5*IF(SUM('Run Rate History'!E316:AD316)&gt;0,(MEDIAN(IF(B3130:AA3130&gt;0,B3130:AA3130))+MEDIAN(IF('Run Rate History'!E316:AD316&gt;0,'Run Rate History'!E316:AD316)))/2,MEDIAN(IF(B3130:AA3130&gt;0,B3130:AA3130)))),2*IF(SUM('Run Rate History'!E316:AD316)&gt;0,(MEDIAN(IF(B3130:AA3130&gt;0,B3130:AA3130))+MEDIAN(IF('Run Rate History'!E316:AD316&gt;0,'Run Rate History'!E316:AD316)))/2,MEDIAN(IF(B3130:AA3130&gt;0,B3130:AA3130))))+4*MIN(MAX(AA3130,0.5*IF(SUM('Run Rate History'!E316:AD316)&gt;0,(MEDIAN(IF(B3130:AA3130&gt;0,B3130:AA3130))+MEDIAN(IF('Run Rate History'!E316:AD316&gt;0,'Run Rate History'!E316:AD316)))/2,MEDIAN(IF(B3130:AA3130&gt;0,B3130:AA3130)))),2*IF(SUM('Run Rate History'!E316:AD316)&gt;0,(MEDIAN(IF(B3130:AA3130&gt;0,B3130:AA3130))+MEDIAN(IF('Run Rate History'!E316:AD316&gt;0,'Run Rate History'!E316:AD316)))/2,MEDIAN(IF(B3130:AA3130&gt;0,B3130:AA3130)))))/10,0)</f>
        <v>15.65</v>
      </c>
      <c r="X3136" s="129" t="s">
        <v>1174</v>
      </c>
      <c r="Y3136" s="130">
        <f>IFERROR(VLOOKUP(A3128,'Stanje zaliha'!A:E,5,FALSE()),0)</f>
        <v>23</v>
      </c>
      <c r="Z3136" s="131"/>
      <c r="AA3136" s="113" t="s">
        <v>1175</v>
      </c>
      <c r="AB3136" s="118">
        <f t="shared" ref="AB3136:AN3136" si="624">SUM(AB3132:AB3135)</f>
        <v>0</v>
      </c>
      <c r="AC3136" s="118">
        <f t="shared" si="624"/>
        <v>0</v>
      </c>
      <c r="AD3136" s="118">
        <f t="shared" si="624"/>
        <v>0</v>
      </c>
      <c r="AE3136" s="118">
        <f t="shared" si="624"/>
        <v>0</v>
      </c>
      <c r="AF3136" s="118">
        <f t="shared" si="624"/>
        <v>0</v>
      </c>
      <c r="AG3136" s="118">
        <f t="shared" si="624"/>
        <v>0</v>
      </c>
      <c r="AH3136" s="118">
        <f t="shared" si="624"/>
        <v>0</v>
      </c>
      <c r="AI3136" s="118">
        <f t="shared" si="624"/>
        <v>0</v>
      </c>
      <c r="AJ3136" s="118">
        <f t="shared" si="624"/>
        <v>0</v>
      </c>
      <c r="AK3136" s="118">
        <f t="shared" si="624"/>
        <v>0</v>
      </c>
      <c r="AL3136" s="118">
        <f t="shared" si="624"/>
        <v>0</v>
      </c>
      <c r="AM3136" s="118">
        <f t="shared" si="624"/>
        <v>0</v>
      </c>
      <c r="AN3136" s="118">
        <f t="shared" si="624"/>
        <v>0</v>
      </c>
      <c r="AQ3136" t="str">
        <f>AQ3128</f>
        <v/>
      </c>
    </row>
    <row r="3137" spans="1:43" ht="14.25" customHeight="1" x14ac:dyDescent="0.25">
      <c r="A3137" s="1"/>
      <c r="B3137" s="122"/>
      <c r="C3137" s="122"/>
      <c r="D3137" s="122"/>
      <c r="E3137" s="122"/>
      <c r="F3137" s="122"/>
      <c r="G3137" s="122"/>
      <c r="H3137" s="122"/>
      <c r="I3137" s="122"/>
      <c r="J3137" s="122"/>
      <c r="K3137" s="122"/>
      <c r="L3137" s="122"/>
      <c r="M3137" s="122"/>
      <c r="N3137" s="122"/>
      <c r="O3137" s="122"/>
      <c r="P3137" s="122"/>
      <c r="Q3137" s="122"/>
      <c r="R3137" s="122"/>
      <c r="S3137" s="122"/>
      <c r="T3137" s="122"/>
      <c r="U3137" s="122"/>
      <c r="V3137" s="124" t="s">
        <v>95</v>
      </c>
      <c r="W3137" s="125">
        <f>IFERROR(0.6*W3136+0.4*W3135,0)</f>
        <v>14.607777777777779</v>
      </c>
      <c r="X3137" s="132" t="s">
        <v>1176</v>
      </c>
      <c r="Y3137" s="133">
        <f>IFERROR(SUMIF('Popis poslanih narudžbi'!A:A,A3128,'Popis poslanih narudžbi'!C:C),0)</f>
        <v>0</v>
      </c>
      <c r="Z3137" s="131"/>
      <c r="AA3137" s="134" t="s">
        <v>1177</v>
      </c>
      <c r="AB3137" s="118">
        <f t="shared" ref="AB3137:AN3137" si="625">AB3130+AB3136</f>
        <v>16</v>
      </c>
      <c r="AC3137" s="118">
        <f t="shared" si="625"/>
        <v>16</v>
      </c>
      <c r="AD3137" s="118">
        <f t="shared" si="625"/>
        <v>16</v>
      </c>
      <c r="AE3137" s="118">
        <f t="shared" si="625"/>
        <v>16</v>
      </c>
      <c r="AF3137" s="118">
        <f t="shared" si="625"/>
        <v>16</v>
      </c>
      <c r="AG3137" s="118">
        <f t="shared" si="625"/>
        <v>16</v>
      </c>
      <c r="AH3137" s="118">
        <f t="shared" si="625"/>
        <v>16</v>
      </c>
      <c r="AI3137" s="118">
        <f t="shared" si="625"/>
        <v>16</v>
      </c>
      <c r="AJ3137" s="118">
        <f t="shared" si="625"/>
        <v>16</v>
      </c>
      <c r="AK3137" s="118">
        <f t="shared" si="625"/>
        <v>16</v>
      </c>
      <c r="AL3137" s="118">
        <f t="shared" si="625"/>
        <v>16</v>
      </c>
      <c r="AM3137" s="118">
        <f t="shared" si="625"/>
        <v>16</v>
      </c>
      <c r="AN3137" s="118">
        <f t="shared" si="625"/>
        <v>16</v>
      </c>
      <c r="AQ3137" t="str">
        <f>AQ3128</f>
        <v/>
      </c>
    </row>
    <row r="3138" spans="1:43" ht="14.25" customHeight="1" x14ac:dyDescent="0.25">
      <c r="A3138" s="107" t="str">
        <f>'Run Rate'!A317</f>
        <v>ZOE12383</v>
      </c>
      <c r="B3138" s="135" t="str">
        <f>'Run Rate'!B317</f>
        <v>ZOE Iso Drink 300g Lemon Lime</v>
      </c>
      <c r="C3138" s="135" t="str">
        <f>'Run Rate'!C317</f>
        <v>SPORTSKA PREHRANA</v>
      </c>
      <c r="D3138" s="135" t="str">
        <f>'Run Rate'!D317</f>
        <v>03 BRONZE</v>
      </c>
      <c r="E3138" s="122"/>
      <c r="F3138" s="122"/>
      <c r="G3138" s="122"/>
      <c r="H3138" s="122"/>
      <c r="I3138" s="122"/>
      <c r="J3138" s="122"/>
      <c r="K3138" s="122"/>
      <c r="L3138" s="122"/>
      <c r="M3138" s="122"/>
      <c r="N3138" s="122"/>
      <c r="O3138" s="122"/>
      <c r="P3138" s="122"/>
      <c r="Q3138" s="122"/>
      <c r="R3138" s="122"/>
      <c r="S3138" s="122"/>
      <c r="T3138" s="122"/>
      <c r="U3138" s="122"/>
      <c r="V3138" s="122"/>
      <c r="W3138" s="122"/>
      <c r="X3138" s="122"/>
      <c r="Y3138" s="122"/>
      <c r="Z3138" s="122"/>
      <c r="AA3138" s="122"/>
      <c r="AB3138" s="122"/>
      <c r="AC3138" s="122"/>
      <c r="AD3138" s="122"/>
      <c r="AE3138" s="122"/>
      <c r="AF3138" s="122"/>
      <c r="AG3138" s="122"/>
      <c r="AH3138" s="122"/>
      <c r="AI3138" s="122"/>
      <c r="AJ3138" s="122"/>
      <c r="AK3138" s="122"/>
      <c r="AL3138" s="122"/>
      <c r="AM3138" s="122"/>
      <c r="AN3138" s="122"/>
      <c r="AQ3138" t="str">
        <f>IF(AND(OR($B$1="ALL",$B$1=C3138),OR($E$1="ALL",$E$1=D3138),OR($B$2="ALL",$B$2=A3138),OR($E$2="ALL",IFERROR(SEARCH($E$2,B3138),0)&gt;0)),"MATCH","")</f>
        <v/>
      </c>
    </row>
    <row r="3139" spans="1:43" ht="14.25" customHeight="1" x14ac:dyDescent="0.25">
      <c r="A3139" s="108" t="s">
        <v>1137</v>
      </c>
      <c r="B3139" s="136" t="s">
        <v>1138</v>
      </c>
      <c r="C3139" s="136" t="s">
        <v>1139</v>
      </c>
      <c r="D3139" s="136" t="s">
        <v>1140</v>
      </c>
      <c r="E3139" s="136" t="s">
        <v>1141</v>
      </c>
      <c r="F3139" s="136" t="s">
        <v>1142</v>
      </c>
      <c r="G3139" s="136" t="s">
        <v>1143</v>
      </c>
      <c r="H3139" s="136" t="s">
        <v>1144</v>
      </c>
      <c r="I3139" s="136" t="s">
        <v>1145</v>
      </c>
      <c r="J3139" s="136" t="s">
        <v>1146</v>
      </c>
      <c r="K3139" s="136" t="s">
        <v>1147</v>
      </c>
      <c r="L3139" s="136" t="s">
        <v>1148</v>
      </c>
      <c r="M3139" s="136" t="s">
        <v>1149</v>
      </c>
      <c r="N3139" s="136" t="s">
        <v>1150</v>
      </c>
      <c r="O3139" s="136" t="s">
        <v>1151</v>
      </c>
      <c r="P3139" s="136" t="s">
        <v>1152</v>
      </c>
      <c r="Q3139" s="136" t="s">
        <v>1153</v>
      </c>
      <c r="R3139" s="136" t="s">
        <v>1154</v>
      </c>
      <c r="S3139" s="136" t="s">
        <v>1155</v>
      </c>
      <c r="T3139" s="136" t="s">
        <v>1156</v>
      </c>
      <c r="U3139" s="136" t="s">
        <v>1157</v>
      </c>
      <c r="V3139" s="136" t="s">
        <v>1158</v>
      </c>
      <c r="W3139" s="136" t="s">
        <v>1159</v>
      </c>
      <c r="X3139" s="136" t="s">
        <v>1160</v>
      </c>
      <c r="Y3139" s="136" t="s">
        <v>1161</v>
      </c>
      <c r="Z3139" s="136" t="s">
        <v>1162</v>
      </c>
      <c r="AA3139" s="136" t="s">
        <v>1163</v>
      </c>
      <c r="AB3139" s="137" t="s">
        <v>156</v>
      </c>
      <c r="AC3139" s="137" t="s">
        <v>157</v>
      </c>
      <c r="AD3139" s="137" t="s">
        <v>158</v>
      </c>
      <c r="AE3139" s="137" t="s">
        <v>139</v>
      </c>
      <c r="AF3139" s="138" t="s">
        <v>140</v>
      </c>
      <c r="AG3139" s="138" t="s">
        <v>141</v>
      </c>
      <c r="AH3139" s="138" t="s">
        <v>142</v>
      </c>
      <c r="AI3139" s="138" t="s">
        <v>143</v>
      </c>
      <c r="AJ3139" s="139" t="s">
        <v>144</v>
      </c>
      <c r="AK3139" s="139" t="s">
        <v>145</v>
      </c>
      <c r="AL3139" s="139" t="s">
        <v>146</v>
      </c>
      <c r="AM3139" s="140" t="s">
        <v>147</v>
      </c>
      <c r="AN3139" s="140" t="s">
        <v>148</v>
      </c>
      <c r="AQ3139" t="str">
        <f>AQ3138</f>
        <v/>
      </c>
    </row>
    <row r="3140" spans="1:43" ht="14.25" customHeight="1" x14ac:dyDescent="0.25">
      <c r="A3140" s="99" t="s">
        <v>1164</v>
      </c>
      <c r="B3140" s="112">
        <f>'Run Rate'!E317</f>
        <v>27</v>
      </c>
      <c r="C3140" s="112">
        <f>'Run Rate'!F317</f>
        <v>40</v>
      </c>
      <c r="D3140" s="112">
        <f>'Run Rate'!G317</f>
        <v>14</v>
      </c>
      <c r="E3140" s="112">
        <f>'Run Rate'!H317</f>
        <v>25</v>
      </c>
      <c r="F3140" s="112">
        <f>'Run Rate'!I317</f>
        <v>5</v>
      </c>
      <c r="G3140" s="112">
        <f>'Run Rate'!J317</f>
        <v>23</v>
      </c>
      <c r="H3140" s="112">
        <f>'Run Rate'!K317</f>
        <v>20</v>
      </c>
      <c r="I3140" s="112">
        <f>'Run Rate'!L317</f>
        <v>19</v>
      </c>
      <c r="J3140" s="112">
        <f>'Run Rate'!M317</f>
        <v>18</v>
      </c>
      <c r="K3140" s="112">
        <f>'Run Rate'!N317</f>
        <v>15</v>
      </c>
      <c r="L3140" s="112">
        <f>'Run Rate'!O317</f>
        <v>13</v>
      </c>
      <c r="M3140" s="112">
        <f>'Run Rate'!P317</f>
        <v>16</v>
      </c>
      <c r="N3140" s="112">
        <f>'Run Rate'!Q317</f>
        <v>6</v>
      </c>
      <c r="O3140" s="112">
        <f>'Run Rate'!R317</f>
        <v>5</v>
      </c>
      <c r="P3140" s="112">
        <f>'Run Rate'!S317</f>
        <v>1</v>
      </c>
      <c r="Q3140" s="112">
        <f>'Run Rate'!T317</f>
        <v>4</v>
      </c>
      <c r="R3140" s="112">
        <f>'Run Rate'!U317</f>
        <v>10</v>
      </c>
      <c r="S3140" s="112">
        <f>'Run Rate'!V317</f>
        <v>3</v>
      </c>
      <c r="T3140" s="112">
        <f>'Run Rate'!W317</f>
        <v>1</v>
      </c>
      <c r="U3140" s="112">
        <f>'Run Rate'!X317</f>
        <v>3</v>
      </c>
      <c r="V3140" s="112">
        <f>'Run Rate'!Y317</f>
        <v>6</v>
      </c>
      <c r="W3140" s="112">
        <f>'Run Rate'!Z317</f>
        <v>6</v>
      </c>
      <c r="X3140" s="112">
        <f>'Run Rate'!AA317</f>
        <v>4</v>
      </c>
      <c r="Y3140" s="112">
        <f>'Run Rate'!AB317</f>
        <v>17</v>
      </c>
      <c r="Z3140" s="112">
        <f>'Run Rate'!AC317</f>
        <v>12</v>
      </c>
      <c r="AA3140" s="112">
        <f>'Run Rate'!AD317</f>
        <v>8</v>
      </c>
      <c r="AB3140" s="113">
        <v>11</v>
      </c>
      <c r="AC3140" s="112">
        <v>12</v>
      </c>
      <c r="AD3140" s="112">
        <v>13</v>
      </c>
      <c r="AE3140" s="112">
        <v>14</v>
      </c>
      <c r="AF3140" s="112">
        <v>15</v>
      </c>
      <c r="AG3140" s="112">
        <v>15</v>
      </c>
      <c r="AH3140" s="112">
        <v>16</v>
      </c>
      <c r="AI3140" s="112">
        <v>16</v>
      </c>
      <c r="AJ3140" s="112">
        <v>16</v>
      </c>
      <c r="AK3140" s="112">
        <v>16</v>
      </c>
      <c r="AL3140" s="112">
        <v>16</v>
      </c>
      <c r="AM3140" s="112">
        <v>16</v>
      </c>
      <c r="AN3140" s="112">
        <v>16</v>
      </c>
      <c r="AQ3140" t="str">
        <f>AQ3138</f>
        <v/>
      </c>
    </row>
    <row r="3141" spans="1:43" ht="14.25" customHeight="1" x14ac:dyDescent="0.25">
      <c r="A3141" s="99" t="s">
        <v>1165</v>
      </c>
      <c r="B3141" s="114"/>
      <c r="C3141" s="114"/>
      <c r="D3141" s="114"/>
      <c r="E3141" s="114"/>
      <c r="F3141" s="114"/>
      <c r="G3141" s="114"/>
      <c r="H3141" s="114"/>
      <c r="I3141" s="114"/>
      <c r="J3141" s="114"/>
      <c r="K3141" s="114"/>
      <c r="L3141" s="114"/>
      <c r="M3141" s="114"/>
      <c r="N3141" s="114"/>
      <c r="O3141" s="114"/>
      <c r="P3141" s="114"/>
      <c r="Q3141" s="114"/>
      <c r="R3141" s="114"/>
      <c r="S3141" s="114"/>
      <c r="T3141" s="114"/>
      <c r="U3141" s="114"/>
      <c r="V3141" s="114"/>
      <c r="W3141" s="115"/>
      <c r="X3141" s="115"/>
      <c r="Y3141" s="115"/>
      <c r="Z3141" s="115"/>
      <c r="AA3141" s="112" t="s">
        <v>1166</v>
      </c>
      <c r="AB3141" s="113"/>
      <c r="AC3141" s="112"/>
      <c r="AD3141" s="112"/>
      <c r="AE3141" s="112"/>
      <c r="AF3141" s="112"/>
      <c r="AG3141" s="112"/>
      <c r="AH3141" s="112"/>
      <c r="AI3141" s="112"/>
      <c r="AJ3141" s="112"/>
      <c r="AK3141" s="112"/>
      <c r="AL3141" s="112"/>
      <c r="AM3141" s="112"/>
      <c r="AN3141" s="112"/>
      <c r="AQ3141" t="str">
        <f>AQ3138</f>
        <v/>
      </c>
    </row>
    <row r="3142" spans="1:43" ht="14.25" customHeight="1" x14ac:dyDescent="0.25">
      <c r="A3142" s="99" t="s">
        <v>1167</v>
      </c>
      <c r="B3142" s="114"/>
      <c r="C3142" s="114"/>
      <c r="D3142" s="114"/>
      <c r="E3142" s="114"/>
      <c r="F3142" s="114"/>
      <c r="G3142" s="114"/>
      <c r="H3142" s="114"/>
      <c r="I3142" s="114"/>
      <c r="J3142" s="114"/>
      <c r="K3142" s="114"/>
      <c r="L3142" s="114"/>
      <c r="M3142" s="114"/>
      <c r="N3142" s="114"/>
      <c r="O3142" s="114"/>
      <c r="P3142" s="114"/>
      <c r="Q3142" s="114"/>
      <c r="R3142" s="114"/>
      <c r="S3142" s="114"/>
      <c r="T3142" s="114"/>
      <c r="U3142" s="114"/>
      <c r="V3142" s="114"/>
      <c r="W3142" s="115"/>
      <c r="X3142" s="116"/>
      <c r="Y3142" s="117"/>
      <c r="Z3142" s="115"/>
      <c r="AA3142" s="112" t="s">
        <v>1168</v>
      </c>
      <c r="AB3142" s="113">
        <f>'Demand Input VP'!B1574</f>
        <v>0</v>
      </c>
      <c r="AC3142" s="112">
        <f>'Demand Input VP'!C1574</f>
        <v>0</v>
      </c>
      <c r="AD3142" s="112">
        <f>'Demand Input VP'!D1574</f>
        <v>0</v>
      </c>
      <c r="AE3142" s="112">
        <f>'Demand Input VP'!E1574</f>
        <v>0</v>
      </c>
      <c r="AF3142" s="112">
        <f>'Demand Input VP'!F1574</f>
        <v>0</v>
      </c>
      <c r="AG3142" s="112">
        <f>'Demand Input VP'!G1574</f>
        <v>0</v>
      </c>
      <c r="AH3142" s="112">
        <f>'Demand Input VP'!H1574</f>
        <v>0</v>
      </c>
      <c r="AI3142" s="112">
        <f>'Demand Input VP'!I1574</f>
        <v>0</v>
      </c>
      <c r="AJ3142" s="112">
        <f>'Demand Input VP'!J1574</f>
        <v>0</v>
      </c>
      <c r="AK3142" s="112">
        <f>'Demand Input VP'!K1574</f>
        <v>0</v>
      </c>
      <c r="AL3142" s="112">
        <f>'Demand Input VP'!L1574</f>
        <v>0</v>
      </c>
      <c r="AM3142" s="112">
        <f>'Demand Input VP'!M1574</f>
        <v>0</v>
      </c>
      <c r="AN3142" s="112">
        <f>'Demand Input VP'!N1574</f>
        <v>0</v>
      </c>
      <c r="AQ3142" t="str">
        <f>AQ3138</f>
        <v/>
      </c>
    </row>
    <row r="3143" spans="1:43" ht="14.25" customHeight="1" x14ac:dyDescent="0.25">
      <c r="A3143" s="99" t="s">
        <v>1169</v>
      </c>
      <c r="B3143" s="118"/>
      <c r="C3143" s="118"/>
      <c r="D3143" s="118"/>
      <c r="E3143" s="118"/>
      <c r="F3143" s="118"/>
      <c r="G3143" s="118"/>
      <c r="H3143" s="118"/>
      <c r="I3143" s="118"/>
      <c r="J3143" s="118"/>
      <c r="K3143" s="118"/>
      <c r="L3143" s="118"/>
      <c r="M3143" s="118"/>
      <c r="N3143" s="118"/>
      <c r="O3143" s="118"/>
      <c r="P3143" s="118"/>
      <c r="Q3143" s="118"/>
      <c r="R3143" s="118"/>
      <c r="S3143" s="118"/>
      <c r="T3143" s="118"/>
      <c r="U3143" s="118"/>
      <c r="V3143" s="118"/>
      <c r="W3143" s="115"/>
      <c r="X3143" s="116"/>
      <c r="Y3143" s="117"/>
      <c r="Z3143" s="119"/>
      <c r="AA3143" s="120" t="s">
        <v>1170</v>
      </c>
      <c r="AB3143" s="121">
        <f>'Demand Input VP'!B1573</f>
        <v>0</v>
      </c>
      <c r="AC3143" s="120">
        <f>'Demand Input VP'!C1573</f>
        <v>0</v>
      </c>
      <c r="AD3143" s="120">
        <f>'Demand Input VP'!D1573</f>
        <v>0</v>
      </c>
      <c r="AE3143" s="120">
        <f>'Demand Input VP'!E1573</f>
        <v>0</v>
      </c>
      <c r="AF3143" s="120">
        <f>'Demand Input VP'!F1573</f>
        <v>0</v>
      </c>
      <c r="AG3143" s="120">
        <f>'Demand Input VP'!G1573</f>
        <v>0</v>
      </c>
      <c r="AH3143" s="120">
        <f>'Demand Input VP'!H1573</f>
        <v>0</v>
      </c>
      <c r="AI3143" s="120">
        <f>'Demand Input VP'!I1573</f>
        <v>0</v>
      </c>
      <c r="AJ3143" s="120">
        <f>'Demand Input VP'!J1573</f>
        <v>0</v>
      </c>
      <c r="AK3143" s="120">
        <f>'Demand Input VP'!K1573</f>
        <v>0</v>
      </c>
      <c r="AL3143" s="120">
        <f>'Demand Input VP'!L1573</f>
        <v>0</v>
      </c>
      <c r="AM3143" s="120">
        <f>'Demand Input VP'!M1573</f>
        <v>0</v>
      </c>
      <c r="AN3143" s="120">
        <f>'Demand Input VP'!N1573</f>
        <v>0</v>
      </c>
      <c r="AQ3143" t="str">
        <f>AQ3138</f>
        <v/>
      </c>
    </row>
    <row r="3144" spans="1:43" ht="14.25" customHeight="1" x14ac:dyDescent="0.25">
      <c r="A3144" s="1"/>
      <c r="B3144" s="122"/>
      <c r="C3144" s="122"/>
      <c r="D3144" s="122"/>
      <c r="E3144" s="122"/>
      <c r="F3144" s="122"/>
      <c r="G3144" s="122"/>
      <c r="H3144" s="122"/>
      <c r="I3144" s="122"/>
      <c r="J3144" s="122"/>
      <c r="K3144" s="122"/>
      <c r="L3144" s="122"/>
      <c r="M3144" s="122"/>
      <c r="N3144" s="122"/>
      <c r="O3144" s="122"/>
      <c r="P3144" s="122"/>
      <c r="Q3144" s="122"/>
      <c r="R3144" s="122"/>
      <c r="S3144" s="122"/>
      <c r="T3144" s="122"/>
      <c r="U3144" s="122"/>
      <c r="V3144" s="122"/>
      <c r="W3144" s="123"/>
      <c r="X3144" s="116"/>
      <c r="Y3144" s="117"/>
      <c r="Z3144" s="123"/>
      <c r="AA3144" s="112" t="s">
        <v>1171</v>
      </c>
      <c r="AB3144" s="113">
        <f>'Demand Input MP'!B1574</f>
        <v>0</v>
      </c>
      <c r="AC3144" s="112">
        <f>'Demand Input MP'!C1574</f>
        <v>0</v>
      </c>
      <c r="AD3144" s="112">
        <f>'Demand Input MP'!D1574</f>
        <v>0</v>
      </c>
      <c r="AE3144" s="112">
        <f>'Demand Input MP'!E1574</f>
        <v>0</v>
      </c>
      <c r="AF3144" s="112">
        <f>'Demand Input MP'!F1574</f>
        <v>0</v>
      </c>
      <c r="AG3144" s="112">
        <f>'Demand Input MP'!G1574</f>
        <v>0</v>
      </c>
      <c r="AH3144" s="112">
        <f>'Demand Input MP'!H1574</f>
        <v>0</v>
      </c>
      <c r="AI3144" s="112">
        <f>'Demand Input MP'!I1574</f>
        <v>0</v>
      </c>
      <c r="AJ3144" s="112">
        <f>'Demand Input MP'!J1574</f>
        <v>0</v>
      </c>
      <c r="AK3144" s="112">
        <f>'Demand Input MP'!K1574</f>
        <v>0</v>
      </c>
      <c r="AL3144" s="112">
        <f>'Demand Input MP'!L1574</f>
        <v>0</v>
      </c>
      <c r="AM3144" s="112">
        <f>'Demand Input MP'!M1574</f>
        <v>0</v>
      </c>
      <c r="AN3144" s="112">
        <f>'Demand Input MP'!N1574</f>
        <v>0</v>
      </c>
      <c r="AQ3144" t="str">
        <f>AQ3138</f>
        <v/>
      </c>
    </row>
    <row r="3145" spans="1:43" ht="14.25" customHeight="1" x14ac:dyDescent="0.25">
      <c r="A3145" s="1"/>
      <c r="B3145" s="122"/>
      <c r="C3145" s="122"/>
      <c r="D3145" s="122"/>
      <c r="E3145" s="122"/>
      <c r="F3145" s="122"/>
      <c r="G3145" s="122"/>
      <c r="H3145" s="122"/>
      <c r="I3145" s="122"/>
      <c r="J3145" s="122"/>
      <c r="K3145" s="122"/>
      <c r="L3145" s="122"/>
      <c r="M3145" s="122"/>
      <c r="N3145" s="122"/>
      <c r="O3145" s="122"/>
      <c r="P3145" s="122"/>
      <c r="Q3145" s="122"/>
      <c r="R3145" s="122"/>
      <c r="S3145" s="122"/>
      <c r="T3145" s="122"/>
      <c r="U3145" s="122"/>
      <c r="V3145" s="124" t="s">
        <v>91</v>
      </c>
      <c r="W3145" s="125">
        <f>IFERROR(IF(SUM('Run Rate History'!E317:AD317)&gt;0,(SUMPRODUCT((B3140:AA3140&gt;=PERCENTILE(B3140:AA3140,0.1))*(B3140:AA3140&lt;=PERCENTILE(B3140:AA3140,0.9))*B3140:AA3140)+SUMPRODUCT(('Run Rate History'!E317:AD317&gt;=PERCENTILE(B3140:AA3140,0.1))*('Run Rate History'!E317:AD317&lt;=PERCENTILE(B3140:AA3140,0.9))*'Run Rate History'!E317:AD317))/(SUMPRODUCT((B3140:AA3140&gt;=PERCENTILE(B3140:AA3140,0.1))*(B3140:AA3140&lt;=PERCENTILE(B3140:AA3140,0.9))*1)+SUMPRODUCT(('Run Rate History'!E317:AD317&gt;=PERCENTILE(B3140:AA3140,0.1))*('Run Rate History'!E317:AD317&lt;=PERCENTILE(B3140:AA3140,0.9))*1)),TRIMMEAN(B3140:AA3140,0.15)),0)</f>
        <v>11.837837837837839</v>
      </c>
      <c r="X3145" s="126" t="s">
        <v>1172</v>
      </c>
      <c r="Y3145" s="127">
        <f>SUM(B3140:AA3140)/26</f>
        <v>12.346153846153847</v>
      </c>
      <c r="Z3145" s="128"/>
      <c r="AA3145" s="112" t="s">
        <v>1173</v>
      </c>
      <c r="AB3145" s="113">
        <f>'Demand Input MP'!B1573</f>
        <v>0</v>
      </c>
      <c r="AC3145" s="112">
        <f>'Demand Input MP'!C1573</f>
        <v>0</v>
      </c>
      <c r="AD3145" s="112">
        <f>'Demand Input MP'!D1573</f>
        <v>0</v>
      </c>
      <c r="AE3145" s="112">
        <f>'Demand Input MP'!E1573</f>
        <v>0</v>
      </c>
      <c r="AF3145" s="112">
        <f>'Demand Input MP'!F1573</f>
        <v>0</v>
      </c>
      <c r="AG3145" s="112">
        <f>'Demand Input MP'!G1573</f>
        <v>0</v>
      </c>
      <c r="AH3145" s="112">
        <f>'Demand Input MP'!H1573</f>
        <v>0</v>
      </c>
      <c r="AI3145" s="112">
        <f>'Demand Input MP'!I1573</f>
        <v>0</v>
      </c>
      <c r="AJ3145" s="112">
        <f>'Demand Input MP'!J1573</f>
        <v>0</v>
      </c>
      <c r="AK3145" s="112">
        <f>'Demand Input MP'!K1573</f>
        <v>0</v>
      </c>
      <c r="AL3145" s="112">
        <f>'Demand Input MP'!L1573</f>
        <v>0</v>
      </c>
      <c r="AM3145" s="112">
        <f>'Demand Input MP'!M1573</f>
        <v>0</v>
      </c>
      <c r="AN3145" s="112">
        <f>'Demand Input MP'!N1573</f>
        <v>0</v>
      </c>
      <c r="AQ3145" t="str">
        <f>AQ3138</f>
        <v/>
      </c>
    </row>
    <row r="3146" spans="1:43" ht="14.25" customHeight="1" x14ac:dyDescent="0.25">
      <c r="A3146" s="1"/>
      <c r="B3146" s="122"/>
      <c r="C3146" s="122"/>
      <c r="D3146" s="122"/>
      <c r="E3146" s="122"/>
      <c r="F3146" s="122"/>
      <c r="G3146" s="122"/>
      <c r="H3146" s="122"/>
      <c r="I3146" s="122"/>
      <c r="J3146" s="122"/>
      <c r="K3146" s="122"/>
      <c r="L3146" s="122"/>
      <c r="M3146" s="122"/>
      <c r="N3146" s="122"/>
      <c r="O3146" s="122"/>
      <c r="P3146" s="122"/>
      <c r="Q3146" s="122"/>
      <c r="R3146" s="122"/>
      <c r="S3146" s="122"/>
      <c r="T3146" s="122"/>
      <c r="U3146" s="122"/>
      <c r="V3146" s="124" t="s">
        <v>94</v>
      </c>
      <c r="W3146" s="125">
        <f>IFERROR((1*MIN(MAX(X3140,0.5*IF(SUM('Run Rate History'!E317:AD317)&gt;0,(MEDIAN(IF(B3140:AA3140&gt;0,B3140:AA3140))+MEDIAN(IF('Run Rate History'!E317:AD317&gt;0,'Run Rate History'!E317:AD317)))/2,MEDIAN(IF(B3140:AA3140&gt;0,B3140:AA3140)))),2*IF(SUM('Run Rate History'!E317:AD317)&gt;0,(MEDIAN(IF(B3140:AA3140&gt;0,B3140:AA3140))+MEDIAN(IF('Run Rate History'!E317:AD317&gt;0,'Run Rate History'!E317:AD317)))/2,MEDIAN(IF(B3140:AA3140&gt;0,B3140:AA3140))))+2*MIN(MAX(Y3140,0.5*IF(SUM('Run Rate History'!E317:AD317)&gt;0,(MEDIAN(IF(B3140:AA3140&gt;0,B3140:AA3140))+MEDIAN(IF('Run Rate History'!E317:AD317&gt;0,'Run Rate History'!E317:AD317)))/2,MEDIAN(IF(B3140:AA3140&gt;0,B3140:AA3140)))),2*IF(SUM('Run Rate History'!E317:AD317)&gt;0,(MEDIAN(IF(B3140:AA3140&gt;0,B3140:AA3140))+MEDIAN(IF('Run Rate History'!E317:AD317&gt;0,'Run Rate History'!E317:AD317)))/2,MEDIAN(IF(B3140:AA3140&gt;0,B3140:AA3140))))+3*MIN(MAX(Z3140,0.5*IF(SUM('Run Rate History'!E317:AD317)&gt;0,(MEDIAN(IF(B3140:AA3140&gt;0,B3140:AA3140))+MEDIAN(IF('Run Rate History'!E317:AD317&gt;0,'Run Rate History'!E317:AD317)))/2,MEDIAN(IF(B3140:AA3140&gt;0,B3140:AA3140)))),2*IF(SUM('Run Rate History'!E317:AD317)&gt;0,(MEDIAN(IF(B3140:AA3140&gt;0,B3140:AA3140))+MEDIAN(IF('Run Rate History'!E317:AD317&gt;0,'Run Rate History'!E317:AD317)))/2,MEDIAN(IF(B3140:AA3140&gt;0,B3140:AA3140))))+4*MIN(MAX(AA3140,0.5*IF(SUM('Run Rate History'!E317:AD317)&gt;0,(MEDIAN(IF(B3140:AA3140&gt;0,B3140:AA3140))+MEDIAN(IF('Run Rate History'!E317:AD317&gt;0,'Run Rate History'!E317:AD317)))/2,MEDIAN(IF(B3140:AA3140&gt;0,B3140:AA3140)))),2*IF(SUM('Run Rate History'!E317:AD317)&gt;0,(MEDIAN(IF(B3140:AA3140&gt;0,B3140:AA3140))+MEDIAN(IF('Run Rate History'!E317:AD317&gt;0,'Run Rate History'!E317:AD317)))/2,MEDIAN(IF(B3140:AA3140&gt;0,B3140:AA3140)))))/10,0)</f>
        <v>10.9125</v>
      </c>
      <c r="X3146" s="129" t="s">
        <v>1174</v>
      </c>
      <c r="Y3146" s="130">
        <f>IFERROR(VLOOKUP(A3138,'Stanje zaliha'!A:E,5,FALSE()),0)</f>
        <v>362</v>
      </c>
      <c r="Z3146" s="131"/>
      <c r="AA3146" s="113" t="s">
        <v>1175</v>
      </c>
      <c r="AB3146" s="118">
        <f t="shared" ref="AB3146:AN3146" si="626">SUM(AB3142:AB3145)</f>
        <v>0</v>
      </c>
      <c r="AC3146" s="118">
        <f t="shared" si="626"/>
        <v>0</v>
      </c>
      <c r="AD3146" s="118">
        <f t="shared" si="626"/>
        <v>0</v>
      </c>
      <c r="AE3146" s="118">
        <f t="shared" si="626"/>
        <v>0</v>
      </c>
      <c r="AF3146" s="118">
        <f t="shared" si="626"/>
        <v>0</v>
      </c>
      <c r="AG3146" s="118">
        <f t="shared" si="626"/>
        <v>0</v>
      </c>
      <c r="AH3146" s="118">
        <f t="shared" si="626"/>
        <v>0</v>
      </c>
      <c r="AI3146" s="118">
        <f t="shared" si="626"/>
        <v>0</v>
      </c>
      <c r="AJ3146" s="118">
        <f t="shared" si="626"/>
        <v>0</v>
      </c>
      <c r="AK3146" s="118">
        <f t="shared" si="626"/>
        <v>0</v>
      </c>
      <c r="AL3146" s="118">
        <f t="shared" si="626"/>
        <v>0</v>
      </c>
      <c r="AM3146" s="118">
        <f t="shared" si="626"/>
        <v>0</v>
      </c>
      <c r="AN3146" s="118">
        <f t="shared" si="626"/>
        <v>0</v>
      </c>
      <c r="AQ3146" t="str">
        <f>AQ3138</f>
        <v/>
      </c>
    </row>
    <row r="3147" spans="1:43" ht="14.25" customHeight="1" x14ac:dyDescent="0.25">
      <c r="A3147" s="1"/>
      <c r="B3147" s="122"/>
      <c r="C3147" s="122"/>
      <c r="D3147" s="122"/>
      <c r="E3147" s="122"/>
      <c r="F3147" s="122"/>
      <c r="G3147" s="122"/>
      <c r="H3147" s="122"/>
      <c r="I3147" s="122"/>
      <c r="J3147" s="122"/>
      <c r="K3147" s="122"/>
      <c r="L3147" s="122"/>
      <c r="M3147" s="122"/>
      <c r="N3147" s="122"/>
      <c r="O3147" s="122"/>
      <c r="P3147" s="122"/>
      <c r="Q3147" s="122"/>
      <c r="R3147" s="122"/>
      <c r="S3147" s="122"/>
      <c r="T3147" s="122"/>
      <c r="U3147" s="122"/>
      <c r="V3147" s="124" t="s">
        <v>95</v>
      </c>
      <c r="W3147" s="125">
        <f>IFERROR(0.6*W3146+0.4*W3145,0)</f>
        <v>11.282635135135134</v>
      </c>
      <c r="X3147" s="132" t="s">
        <v>1176</v>
      </c>
      <c r="Y3147" s="133">
        <f>IFERROR(SUMIF('Popis poslanih narudžbi'!A:A,A3138,'Popis poslanih narudžbi'!C:C),0)</f>
        <v>0</v>
      </c>
      <c r="Z3147" s="131"/>
      <c r="AA3147" s="134" t="s">
        <v>1177</v>
      </c>
      <c r="AB3147" s="118">
        <f t="shared" ref="AB3147:AN3147" si="627">AB3140+AB3146</f>
        <v>11</v>
      </c>
      <c r="AC3147" s="118">
        <f t="shared" si="627"/>
        <v>12</v>
      </c>
      <c r="AD3147" s="118">
        <f t="shared" si="627"/>
        <v>13</v>
      </c>
      <c r="AE3147" s="118">
        <f t="shared" si="627"/>
        <v>14</v>
      </c>
      <c r="AF3147" s="118">
        <f t="shared" si="627"/>
        <v>15</v>
      </c>
      <c r="AG3147" s="118">
        <f t="shared" si="627"/>
        <v>15</v>
      </c>
      <c r="AH3147" s="118">
        <f t="shared" si="627"/>
        <v>16</v>
      </c>
      <c r="AI3147" s="118">
        <f t="shared" si="627"/>
        <v>16</v>
      </c>
      <c r="AJ3147" s="118">
        <f t="shared" si="627"/>
        <v>16</v>
      </c>
      <c r="AK3147" s="118">
        <f t="shared" si="627"/>
        <v>16</v>
      </c>
      <c r="AL3147" s="118">
        <f t="shared" si="627"/>
        <v>16</v>
      </c>
      <c r="AM3147" s="118">
        <f t="shared" si="627"/>
        <v>16</v>
      </c>
      <c r="AN3147" s="118">
        <f t="shared" si="627"/>
        <v>16</v>
      </c>
      <c r="AQ3147" t="str">
        <f>AQ3138</f>
        <v/>
      </c>
    </row>
    <row r="3148" spans="1:43" ht="14.25" customHeight="1" x14ac:dyDescent="0.25">
      <c r="A3148" s="107" t="str">
        <f>'Run Rate'!A318</f>
        <v>POL12834</v>
      </c>
      <c r="B3148" s="135" t="str">
        <f>'Run Rate'!B318</f>
        <v>Polleo Bulk Gainer 1kg Vanilla</v>
      </c>
      <c r="C3148" s="135" t="str">
        <f>'Run Rate'!C318</f>
        <v>SPORTSKA PREHRANA</v>
      </c>
      <c r="D3148" s="135" t="str">
        <f>'Run Rate'!D318</f>
        <v>03 BRONZE</v>
      </c>
      <c r="E3148" s="122"/>
      <c r="F3148" s="122"/>
      <c r="G3148" s="122"/>
      <c r="H3148" s="122"/>
      <c r="I3148" s="122"/>
      <c r="J3148" s="122"/>
      <c r="K3148" s="122"/>
      <c r="L3148" s="122"/>
      <c r="M3148" s="122"/>
      <c r="N3148" s="122"/>
      <c r="O3148" s="122"/>
      <c r="P3148" s="122"/>
      <c r="Q3148" s="122"/>
      <c r="R3148" s="122"/>
      <c r="S3148" s="122"/>
      <c r="T3148" s="122"/>
      <c r="U3148" s="122"/>
      <c r="V3148" s="122"/>
      <c r="W3148" s="122"/>
      <c r="X3148" s="122"/>
      <c r="Y3148" s="122"/>
      <c r="Z3148" s="122"/>
      <c r="AA3148" s="122"/>
      <c r="AB3148" s="122"/>
      <c r="AC3148" s="122"/>
      <c r="AD3148" s="122"/>
      <c r="AE3148" s="122"/>
      <c r="AF3148" s="122"/>
      <c r="AG3148" s="122"/>
      <c r="AH3148" s="122"/>
      <c r="AI3148" s="122"/>
      <c r="AJ3148" s="122"/>
      <c r="AK3148" s="122"/>
      <c r="AL3148" s="122"/>
      <c r="AM3148" s="122"/>
      <c r="AN3148" s="122"/>
      <c r="AQ3148" t="str">
        <f>IF(AND(OR($B$1="ALL",$B$1=C3148),OR($E$1="ALL",$E$1=D3148),OR($B$2="ALL",$B$2=A3148),OR($E$2="ALL",IFERROR(SEARCH($E$2,B3148),0)&gt;0)),"MATCH","")</f>
        <v/>
      </c>
    </row>
    <row r="3149" spans="1:43" ht="14.25" customHeight="1" x14ac:dyDescent="0.25">
      <c r="A3149" s="108" t="s">
        <v>1137</v>
      </c>
      <c r="B3149" s="136" t="s">
        <v>1138</v>
      </c>
      <c r="C3149" s="136" t="s">
        <v>1139</v>
      </c>
      <c r="D3149" s="136" t="s">
        <v>1140</v>
      </c>
      <c r="E3149" s="136" t="s">
        <v>1141</v>
      </c>
      <c r="F3149" s="136" t="s">
        <v>1142</v>
      </c>
      <c r="G3149" s="136" t="s">
        <v>1143</v>
      </c>
      <c r="H3149" s="136" t="s">
        <v>1144</v>
      </c>
      <c r="I3149" s="136" t="s">
        <v>1145</v>
      </c>
      <c r="J3149" s="136" t="s">
        <v>1146</v>
      </c>
      <c r="K3149" s="136" t="s">
        <v>1147</v>
      </c>
      <c r="L3149" s="136" t="s">
        <v>1148</v>
      </c>
      <c r="M3149" s="136" t="s">
        <v>1149</v>
      </c>
      <c r="N3149" s="136" t="s">
        <v>1150</v>
      </c>
      <c r="O3149" s="136" t="s">
        <v>1151</v>
      </c>
      <c r="P3149" s="136" t="s">
        <v>1152</v>
      </c>
      <c r="Q3149" s="136" t="s">
        <v>1153</v>
      </c>
      <c r="R3149" s="136" t="s">
        <v>1154</v>
      </c>
      <c r="S3149" s="136" t="s">
        <v>1155</v>
      </c>
      <c r="T3149" s="136" t="s">
        <v>1156</v>
      </c>
      <c r="U3149" s="136" t="s">
        <v>1157</v>
      </c>
      <c r="V3149" s="136" t="s">
        <v>1158</v>
      </c>
      <c r="W3149" s="136" t="s">
        <v>1159</v>
      </c>
      <c r="X3149" s="136" t="s">
        <v>1160</v>
      </c>
      <c r="Y3149" s="136" t="s">
        <v>1161</v>
      </c>
      <c r="Z3149" s="136" t="s">
        <v>1162</v>
      </c>
      <c r="AA3149" s="136" t="s">
        <v>1163</v>
      </c>
      <c r="AB3149" s="137" t="s">
        <v>156</v>
      </c>
      <c r="AC3149" s="137" t="s">
        <v>157</v>
      </c>
      <c r="AD3149" s="137" t="s">
        <v>158</v>
      </c>
      <c r="AE3149" s="137" t="s">
        <v>139</v>
      </c>
      <c r="AF3149" s="138" t="s">
        <v>140</v>
      </c>
      <c r="AG3149" s="138" t="s">
        <v>141</v>
      </c>
      <c r="AH3149" s="138" t="s">
        <v>142</v>
      </c>
      <c r="AI3149" s="138" t="s">
        <v>143</v>
      </c>
      <c r="AJ3149" s="139" t="s">
        <v>144</v>
      </c>
      <c r="AK3149" s="139" t="s">
        <v>145</v>
      </c>
      <c r="AL3149" s="139" t="s">
        <v>146</v>
      </c>
      <c r="AM3149" s="140" t="s">
        <v>147</v>
      </c>
      <c r="AN3149" s="140" t="s">
        <v>148</v>
      </c>
      <c r="AQ3149" t="str">
        <f>AQ3148</f>
        <v/>
      </c>
    </row>
    <row r="3150" spans="1:43" ht="14.25" customHeight="1" x14ac:dyDescent="0.25">
      <c r="A3150" s="99" t="s">
        <v>1164</v>
      </c>
      <c r="B3150" s="112">
        <f>'Run Rate'!E318</f>
        <v>14</v>
      </c>
      <c r="C3150" s="112">
        <f>'Run Rate'!F318</f>
        <v>14</v>
      </c>
      <c r="D3150" s="112">
        <f>'Run Rate'!G318</f>
        <v>19</v>
      </c>
      <c r="E3150" s="112">
        <f>'Run Rate'!H318</f>
        <v>15</v>
      </c>
      <c r="F3150" s="112">
        <f>'Run Rate'!I318</f>
        <v>8</v>
      </c>
      <c r="G3150" s="112">
        <f>'Run Rate'!J318</f>
        <v>13</v>
      </c>
      <c r="H3150" s="112">
        <f>'Run Rate'!K318</f>
        <v>15</v>
      </c>
      <c r="I3150" s="112">
        <f>'Run Rate'!L318</f>
        <v>27</v>
      </c>
      <c r="J3150" s="112">
        <f>'Run Rate'!M318</f>
        <v>23</v>
      </c>
      <c r="K3150" s="112">
        <f>'Run Rate'!N318</f>
        <v>17</v>
      </c>
      <c r="L3150" s="112">
        <f>'Run Rate'!O318</f>
        <v>14</v>
      </c>
      <c r="M3150" s="112">
        <f>'Run Rate'!P318</f>
        <v>18</v>
      </c>
      <c r="N3150" s="112">
        <f>'Run Rate'!Q318</f>
        <v>18</v>
      </c>
      <c r="O3150" s="112">
        <f>'Run Rate'!R318</f>
        <v>8</v>
      </c>
      <c r="P3150" s="112">
        <f>'Run Rate'!S318</f>
        <v>3</v>
      </c>
      <c r="Q3150" s="112">
        <f>'Run Rate'!T318</f>
        <v>15</v>
      </c>
      <c r="R3150" s="112">
        <f>'Run Rate'!U318</f>
        <v>23</v>
      </c>
      <c r="S3150" s="112">
        <f>'Run Rate'!V318</f>
        <v>21</v>
      </c>
      <c r="T3150" s="112">
        <f>'Run Rate'!W318</f>
        <v>15</v>
      </c>
      <c r="U3150" s="112">
        <f>'Run Rate'!X318</f>
        <v>18</v>
      </c>
      <c r="V3150" s="112">
        <f>'Run Rate'!Y318</f>
        <v>22</v>
      </c>
      <c r="W3150" s="112">
        <f>'Run Rate'!Z318</f>
        <v>35</v>
      </c>
      <c r="X3150" s="112">
        <f>'Run Rate'!AA318</f>
        <v>68</v>
      </c>
      <c r="Y3150" s="112">
        <f>'Run Rate'!AB318</f>
        <v>37</v>
      </c>
      <c r="Z3150" s="112">
        <f>'Run Rate'!AC318</f>
        <v>24</v>
      </c>
      <c r="AA3150" s="112">
        <f>'Run Rate'!AD318</f>
        <v>112</v>
      </c>
      <c r="AB3150" s="113">
        <v>66</v>
      </c>
      <c r="AC3150" s="112">
        <v>66</v>
      </c>
      <c r="AD3150" s="112">
        <v>66</v>
      </c>
      <c r="AE3150" s="112">
        <v>66</v>
      </c>
      <c r="AF3150" s="112">
        <v>66</v>
      </c>
      <c r="AG3150" s="112">
        <v>60</v>
      </c>
      <c r="AH3150" s="112">
        <v>60</v>
      </c>
      <c r="AI3150" s="112">
        <v>60</v>
      </c>
      <c r="AJ3150" s="112">
        <v>60</v>
      </c>
      <c r="AK3150" s="112">
        <v>66</v>
      </c>
      <c r="AL3150" s="112">
        <v>66</v>
      </c>
      <c r="AM3150" s="112">
        <v>60</v>
      </c>
      <c r="AN3150" s="112">
        <v>60</v>
      </c>
      <c r="AQ3150" t="str">
        <f>AQ3148</f>
        <v/>
      </c>
    </row>
    <row r="3151" spans="1:43" ht="14.25" customHeight="1" x14ac:dyDescent="0.25">
      <c r="A3151" s="99" t="s">
        <v>1165</v>
      </c>
      <c r="B3151" s="114"/>
      <c r="C3151" s="114"/>
      <c r="D3151" s="114"/>
      <c r="E3151" s="114"/>
      <c r="F3151" s="114"/>
      <c r="G3151" s="114"/>
      <c r="H3151" s="114"/>
      <c r="I3151" s="114"/>
      <c r="J3151" s="114"/>
      <c r="K3151" s="114"/>
      <c r="L3151" s="114"/>
      <c r="M3151" s="114"/>
      <c r="N3151" s="114"/>
      <c r="O3151" s="114"/>
      <c r="P3151" s="114"/>
      <c r="Q3151" s="114"/>
      <c r="R3151" s="114"/>
      <c r="S3151" s="114"/>
      <c r="T3151" s="114"/>
      <c r="U3151" s="114"/>
      <c r="V3151" s="114"/>
      <c r="W3151" s="115"/>
      <c r="X3151" s="115"/>
      <c r="Y3151" s="115"/>
      <c r="Z3151" s="115"/>
      <c r="AA3151" s="112" t="s">
        <v>1166</v>
      </c>
      <c r="AB3151" s="113"/>
      <c r="AC3151" s="112"/>
      <c r="AD3151" s="112"/>
      <c r="AE3151" s="112"/>
      <c r="AF3151" s="112"/>
      <c r="AG3151" s="112"/>
      <c r="AH3151" s="112"/>
      <c r="AI3151" s="112"/>
      <c r="AJ3151" s="112"/>
      <c r="AK3151" s="112"/>
      <c r="AL3151" s="112"/>
      <c r="AM3151" s="112"/>
      <c r="AN3151" s="112"/>
      <c r="AQ3151" t="str">
        <f>AQ3148</f>
        <v/>
      </c>
    </row>
    <row r="3152" spans="1:43" ht="14.25" customHeight="1" x14ac:dyDescent="0.25">
      <c r="A3152" s="99" t="s">
        <v>1167</v>
      </c>
      <c r="B3152" s="114"/>
      <c r="C3152" s="114"/>
      <c r="D3152" s="114"/>
      <c r="E3152" s="114"/>
      <c r="F3152" s="114"/>
      <c r="G3152" s="114"/>
      <c r="H3152" s="114"/>
      <c r="I3152" s="114"/>
      <c r="J3152" s="114"/>
      <c r="K3152" s="114"/>
      <c r="L3152" s="114"/>
      <c r="M3152" s="114"/>
      <c r="N3152" s="114"/>
      <c r="O3152" s="114"/>
      <c r="P3152" s="114"/>
      <c r="Q3152" s="114"/>
      <c r="R3152" s="114"/>
      <c r="S3152" s="114"/>
      <c r="T3152" s="114"/>
      <c r="U3152" s="114"/>
      <c r="V3152" s="114"/>
      <c r="W3152" s="115"/>
      <c r="X3152" s="116"/>
      <c r="Y3152" s="117"/>
      <c r="Z3152" s="115"/>
      <c r="AA3152" s="112" t="s">
        <v>1168</v>
      </c>
      <c r="AB3152" s="113">
        <f>'Demand Input VP'!B1579</f>
        <v>0</v>
      </c>
      <c r="AC3152" s="112">
        <f>'Demand Input VP'!C1579</f>
        <v>0</v>
      </c>
      <c r="AD3152" s="112">
        <f>'Demand Input VP'!D1579</f>
        <v>0</v>
      </c>
      <c r="AE3152" s="112">
        <f>'Demand Input VP'!E1579</f>
        <v>0</v>
      </c>
      <c r="AF3152" s="112">
        <f>'Demand Input VP'!F1579</f>
        <v>0</v>
      </c>
      <c r="AG3152" s="112">
        <f>'Demand Input VP'!G1579</f>
        <v>120</v>
      </c>
      <c r="AH3152" s="112">
        <f>'Demand Input VP'!H1579</f>
        <v>120</v>
      </c>
      <c r="AI3152" s="112">
        <f>'Demand Input VP'!I1579</f>
        <v>120</v>
      </c>
      <c r="AJ3152" s="112">
        <f>'Demand Input VP'!J1579</f>
        <v>120</v>
      </c>
      <c r="AK3152" s="112">
        <f>'Demand Input VP'!K1579</f>
        <v>0</v>
      </c>
      <c r="AL3152" s="112">
        <f>'Demand Input VP'!L1579</f>
        <v>0</v>
      </c>
      <c r="AM3152" s="112">
        <f>'Demand Input VP'!M1579</f>
        <v>0</v>
      </c>
      <c r="AN3152" s="112">
        <f>'Demand Input VP'!N1579</f>
        <v>0</v>
      </c>
      <c r="AQ3152" t="str">
        <f>AQ3148</f>
        <v/>
      </c>
    </row>
    <row r="3153" spans="1:43" ht="14.25" customHeight="1" x14ac:dyDescent="0.25">
      <c r="A3153" s="99" t="s">
        <v>1169</v>
      </c>
      <c r="B3153" s="118"/>
      <c r="C3153" s="118"/>
      <c r="D3153" s="118"/>
      <c r="E3153" s="118"/>
      <c r="F3153" s="118"/>
      <c r="G3153" s="118"/>
      <c r="H3153" s="118"/>
      <c r="I3153" s="118"/>
      <c r="J3153" s="118"/>
      <c r="K3153" s="118"/>
      <c r="L3153" s="118"/>
      <c r="M3153" s="118"/>
      <c r="N3153" s="118"/>
      <c r="O3153" s="118"/>
      <c r="P3153" s="118"/>
      <c r="Q3153" s="118"/>
      <c r="R3153" s="118"/>
      <c r="S3153" s="118"/>
      <c r="T3153" s="118"/>
      <c r="U3153" s="118"/>
      <c r="V3153" s="118"/>
      <c r="W3153" s="115"/>
      <c r="X3153" s="116"/>
      <c r="Y3153" s="117"/>
      <c r="Z3153" s="119"/>
      <c r="AA3153" s="120" t="s">
        <v>1170</v>
      </c>
      <c r="AB3153" s="121">
        <f>'Demand Input VP'!B1578</f>
        <v>0</v>
      </c>
      <c r="AC3153" s="120">
        <f>'Demand Input VP'!C1578</f>
        <v>0</v>
      </c>
      <c r="AD3153" s="120">
        <f>'Demand Input VP'!D1578</f>
        <v>0</v>
      </c>
      <c r="AE3153" s="120">
        <f>'Demand Input VP'!E1578</f>
        <v>0</v>
      </c>
      <c r="AF3153" s="120">
        <f>'Demand Input VP'!F1578</f>
        <v>0</v>
      </c>
      <c r="AG3153" s="120">
        <f>'Demand Input VP'!G1578</f>
        <v>0</v>
      </c>
      <c r="AH3153" s="120">
        <f>'Demand Input VP'!H1578</f>
        <v>0</v>
      </c>
      <c r="AI3153" s="120">
        <f>'Demand Input VP'!I1578</f>
        <v>0</v>
      </c>
      <c r="AJ3153" s="120">
        <f>'Demand Input VP'!J1578</f>
        <v>0</v>
      </c>
      <c r="AK3153" s="120">
        <f>'Demand Input VP'!K1578</f>
        <v>0</v>
      </c>
      <c r="AL3153" s="120">
        <f>'Demand Input VP'!L1578</f>
        <v>0</v>
      </c>
      <c r="AM3153" s="120">
        <f>'Demand Input VP'!M1578</f>
        <v>12</v>
      </c>
      <c r="AN3153" s="120">
        <f>'Demand Input VP'!N1578</f>
        <v>12</v>
      </c>
      <c r="AQ3153" t="str">
        <f>AQ3148</f>
        <v/>
      </c>
    </row>
    <row r="3154" spans="1:43" ht="14.25" customHeight="1" x14ac:dyDescent="0.25">
      <c r="A3154" s="1"/>
      <c r="B3154" s="122"/>
      <c r="C3154" s="122"/>
      <c r="D3154" s="122"/>
      <c r="E3154" s="122"/>
      <c r="F3154" s="122"/>
      <c r="G3154" s="122"/>
      <c r="H3154" s="122"/>
      <c r="I3154" s="122"/>
      <c r="J3154" s="122"/>
      <c r="K3154" s="122"/>
      <c r="L3154" s="122"/>
      <c r="M3154" s="122"/>
      <c r="N3154" s="122"/>
      <c r="O3154" s="122"/>
      <c r="P3154" s="122"/>
      <c r="Q3154" s="122"/>
      <c r="R3154" s="122"/>
      <c r="S3154" s="122"/>
      <c r="T3154" s="122"/>
      <c r="U3154" s="122"/>
      <c r="V3154" s="122"/>
      <c r="W3154" s="123"/>
      <c r="X3154" s="116"/>
      <c r="Y3154" s="117"/>
      <c r="Z3154" s="123"/>
      <c r="AA3154" s="112" t="s">
        <v>1171</v>
      </c>
      <c r="AB3154" s="113">
        <f>'Demand Input MP'!B1579</f>
        <v>0</v>
      </c>
      <c r="AC3154" s="112">
        <f>'Demand Input MP'!C1579</f>
        <v>0</v>
      </c>
      <c r="AD3154" s="112">
        <f>'Demand Input MP'!D1579</f>
        <v>0</v>
      </c>
      <c r="AE3154" s="112">
        <f>'Demand Input MP'!E1579</f>
        <v>0</v>
      </c>
      <c r="AF3154" s="112">
        <f>'Demand Input MP'!F1579</f>
        <v>0</v>
      </c>
      <c r="AG3154" s="112">
        <f>'Demand Input MP'!G1579</f>
        <v>0</v>
      </c>
      <c r="AH3154" s="112">
        <f>'Demand Input MP'!H1579</f>
        <v>0</v>
      </c>
      <c r="AI3154" s="112">
        <f>'Demand Input MP'!I1579</f>
        <v>0</v>
      </c>
      <c r="AJ3154" s="112">
        <f>'Demand Input MP'!J1579</f>
        <v>0</v>
      </c>
      <c r="AK3154" s="112">
        <f>'Demand Input MP'!K1579</f>
        <v>0</v>
      </c>
      <c r="AL3154" s="112">
        <f>'Demand Input MP'!L1579</f>
        <v>0</v>
      </c>
      <c r="AM3154" s="112">
        <f>'Demand Input MP'!M1579</f>
        <v>0</v>
      </c>
      <c r="AN3154" s="112">
        <f>'Demand Input MP'!N1579</f>
        <v>0</v>
      </c>
      <c r="AQ3154" t="str">
        <f>AQ3148</f>
        <v/>
      </c>
    </row>
    <row r="3155" spans="1:43" ht="14.25" customHeight="1" x14ac:dyDescent="0.25">
      <c r="A3155" s="1"/>
      <c r="B3155" s="122"/>
      <c r="C3155" s="122"/>
      <c r="D3155" s="122"/>
      <c r="E3155" s="122"/>
      <c r="F3155" s="122"/>
      <c r="G3155" s="122"/>
      <c r="H3155" s="122"/>
      <c r="I3155" s="122"/>
      <c r="J3155" s="122"/>
      <c r="K3155" s="122"/>
      <c r="L3155" s="122"/>
      <c r="M3155" s="122"/>
      <c r="N3155" s="122"/>
      <c r="O3155" s="122"/>
      <c r="P3155" s="122"/>
      <c r="Q3155" s="122"/>
      <c r="R3155" s="122"/>
      <c r="S3155" s="122"/>
      <c r="T3155" s="122"/>
      <c r="U3155" s="122"/>
      <c r="V3155" s="124" t="s">
        <v>91</v>
      </c>
      <c r="W3155" s="125">
        <f>IFERROR(IF(SUM('Run Rate History'!E318:AD318)&gt;0,(SUMPRODUCT((B3150:AA3150&gt;=PERCENTILE(B3150:AA3150,0.1))*(B3150:AA3150&lt;=PERCENTILE(B3150:AA3150,0.9))*B3150:AA3150)+SUMPRODUCT(('Run Rate History'!E318:AD318&gt;=PERCENTILE(B3150:AA3150,0.1))*('Run Rate History'!E318:AD318&lt;=PERCENTILE(B3150:AA3150,0.9))*'Run Rate History'!E318:AD318))/(SUMPRODUCT((B3150:AA3150&gt;=PERCENTILE(B3150:AA3150,0.1))*(B3150:AA3150&lt;=PERCENTILE(B3150:AA3150,0.9))*1)+SUMPRODUCT(('Run Rate History'!E318:AD318&gt;=PERCENTILE(B3150:AA3150,0.1))*('Run Rate History'!E318:AD318&lt;=PERCENTILE(B3150:AA3150,0.9))*1)),TRIMMEAN(B3150:AA3150,0.15)),0)</f>
        <v>18.041666666666668</v>
      </c>
      <c r="X3155" s="126" t="s">
        <v>1172</v>
      </c>
      <c r="Y3155" s="127">
        <f>SUM(B3150:AA3150)/26</f>
        <v>23.692307692307693</v>
      </c>
      <c r="Z3155" s="128"/>
      <c r="AA3155" s="112" t="s">
        <v>1173</v>
      </c>
      <c r="AB3155" s="113">
        <f>'Demand Input MP'!B1578</f>
        <v>0</v>
      </c>
      <c r="AC3155" s="112">
        <f>'Demand Input MP'!C1578</f>
        <v>0</v>
      </c>
      <c r="AD3155" s="112">
        <f>'Demand Input MP'!D1578</f>
        <v>0</v>
      </c>
      <c r="AE3155" s="112">
        <f>'Demand Input MP'!E1578</f>
        <v>0</v>
      </c>
      <c r="AF3155" s="112">
        <f>'Demand Input MP'!F1578</f>
        <v>0</v>
      </c>
      <c r="AG3155" s="112">
        <f>'Demand Input MP'!G1578</f>
        <v>0</v>
      </c>
      <c r="AH3155" s="112">
        <f>'Demand Input MP'!H1578</f>
        <v>0</v>
      </c>
      <c r="AI3155" s="112">
        <f>'Demand Input MP'!I1578</f>
        <v>0</v>
      </c>
      <c r="AJ3155" s="112">
        <f>'Demand Input MP'!J1578</f>
        <v>0</v>
      </c>
      <c r="AK3155" s="112">
        <f>'Demand Input MP'!K1578</f>
        <v>0</v>
      </c>
      <c r="AL3155" s="112">
        <f>'Demand Input MP'!L1578</f>
        <v>0</v>
      </c>
      <c r="AM3155" s="112">
        <f>'Demand Input MP'!M1578</f>
        <v>0</v>
      </c>
      <c r="AN3155" s="112">
        <f>'Demand Input MP'!N1578</f>
        <v>0</v>
      </c>
      <c r="AQ3155" t="str">
        <f>AQ3148</f>
        <v/>
      </c>
    </row>
    <row r="3156" spans="1:43" ht="14.25" customHeight="1" x14ac:dyDescent="0.25">
      <c r="A3156" s="1"/>
      <c r="B3156" s="122"/>
      <c r="C3156" s="122"/>
      <c r="D3156" s="122"/>
      <c r="E3156" s="122"/>
      <c r="F3156" s="122"/>
      <c r="G3156" s="122"/>
      <c r="H3156" s="122"/>
      <c r="I3156" s="122"/>
      <c r="J3156" s="122"/>
      <c r="K3156" s="122"/>
      <c r="L3156" s="122"/>
      <c r="M3156" s="122"/>
      <c r="N3156" s="122"/>
      <c r="O3156" s="122"/>
      <c r="P3156" s="122"/>
      <c r="Q3156" s="122"/>
      <c r="R3156" s="122"/>
      <c r="S3156" s="122"/>
      <c r="T3156" s="122"/>
      <c r="U3156" s="122"/>
      <c r="V3156" s="124" t="s">
        <v>94</v>
      </c>
      <c r="W3156" s="125">
        <f>IFERROR((1*MIN(MAX(X3150,0.5*IF(SUM('Run Rate History'!E318:AD318)&gt;0,(MEDIAN(IF(B3150:AA3150&gt;0,B3150:AA3150))+MEDIAN(IF('Run Rate History'!E318:AD318&gt;0,'Run Rate History'!E318:AD318)))/2,MEDIAN(IF(B3150:AA3150&gt;0,B3150:AA3150)))),2*IF(SUM('Run Rate History'!E318:AD318)&gt;0,(MEDIAN(IF(B3150:AA3150&gt;0,B3150:AA3150))+MEDIAN(IF('Run Rate History'!E318:AD318&gt;0,'Run Rate History'!E318:AD318)))/2,MEDIAN(IF(B3150:AA3150&gt;0,B3150:AA3150))))+2*MIN(MAX(Y3150,0.5*IF(SUM('Run Rate History'!E318:AD318)&gt;0,(MEDIAN(IF(B3150:AA3150&gt;0,B3150:AA3150))+MEDIAN(IF('Run Rate History'!E318:AD318&gt;0,'Run Rate History'!E318:AD318)))/2,MEDIAN(IF(B3150:AA3150&gt;0,B3150:AA3150)))),2*IF(SUM('Run Rate History'!E318:AD318)&gt;0,(MEDIAN(IF(B3150:AA3150&gt;0,B3150:AA3150))+MEDIAN(IF('Run Rate History'!E318:AD318&gt;0,'Run Rate History'!E318:AD318)))/2,MEDIAN(IF(B3150:AA3150&gt;0,B3150:AA3150))))+3*MIN(MAX(Z3150,0.5*IF(SUM('Run Rate History'!E318:AD318)&gt;0,(MEDIAN(IF(B3150:AA3150&gt;0,B3150:AA3150))+MEDIAN(IF('Run Rate History'!E318:AD318&gt;0,'Run Rate History'!E318:AD318)))/2,MEDIAN(IF(B3150:AA3150&gt;0,B3150:AA3150)))),2*IF(SUM('Run Rate History'!E318:AD318)&gt;0,(MEDIAN(IF(B3150:AA3150&gt;0,B3150:AA3150))+MEDIAN(IF('Run Rate History'!E318:AD318&gt;0,'Run Rate History'!E318:AD318)))/2,MEDIAN(IF(B3150:AA3150&gt;0,B3150:AA3150))))+4*MIN(MAX(AA3150,0.5*IF(SUM('Run Rate History'!E318:AD318)&gt;0,(MEDIAN(IF(B3150:AA3150&gt;0,B3150:AA3150))+MEDIAN(IF('Run Rate History'!E318:AD318&gt;0,'Run Rate History'!E318:AD318)))/2,MEDIAN(IF(B3150:AA3150&gt;0,B3150:AA3150)))),2*IF(SUM('Run Rate History'!E318:AD318)&gt;0,(MEDIAN(IF(B3150:AA3150&gt;0,B3150:AA3150))+MEDIAN(IF('Run Rate History'!E318:AD318&gt;0,'Run Rate History'!E318:AD318)))/2,MEDIAN(IF(B3150:AA3150&gt;0,B3150:AA3150)))))/10,0)</f>
        <v>20</v>
      </c>
      <c r="X3156" s="129" t="s">
        <v>1174</v>
      </c>
      <c r="Y3156" s="130">
        <f>IFERROR(VLOOKUP(A3148,'Stanje zaliha'!A:E,5,FALSE()),0)</f>
        <v>122</v>
      </c>
      <c r="Z3156" s="131"/>
      <c r="AA3156" s="113" t="s">
        <v>1175</v>
      </c>
      <c r="AB3156" s="118">
        <f t="shared" ref="AB3156:AN3156" si="628">SUM(AB3152:AB3155)</f>
        <v>0</v>
      </c>
      <c r="AC3156" s="118">
        <f t="shared" si="628"/>
        <v>0</v>
      </c>
      <c r="AD3156" s="118">
        <f t="shared" si="628"/>
        <v>0</v>
      </c>
      <c r="AE3156" s="118">
        <f t="shared" si="628"/>
        <v>0</v>
      </c>
      <c r="AF3156" s="118">
        <f t="shared" si="628"/>
        <v>0</v>
      </c>
      <c r="AG3156" s="118">
        <f t="shared" si="628"/>
        <v>120</v>
      </c>
      <c r="AH3156" s="118">
        <f t="shared" si="628"/>
        <v>120</v>
      </c>
      <c r="AI3156" s="118">
        <f t="shared" si="628"/>
        <v>120</v>
      </c>
      <c r="AJ3156" s="118">
        <f t="shared" si="628"/>
        <v>120</v>
      </c>
      <c r="AK3156" s="118">
        <f t="shared" si="628"/>
        <v>0</v>
      </c>
      <c r="AL3156" s="118">
        <f t="shared" si="628"/>
        <v>0</v>
      </c>
      <c r="AM3156" s="118">
        <f t="shared" si="628"/>
        <v>12</v>
      </c>
      <c r="AN3156" s="118">
        <f t="shared" si="628"/>
        <v>12</v>
      </c>
      <c r="AQ3156" t="str">
        <f>AQ3148</f>
        <v/>
      </c>
    </row>
    <row r="3157" spans="1:43" ht="14.25" customHeight="1" x14ac:dyDescent="0.25">
      <c r="A3157" s="1"/>
      <c r="B3157" s="122"/>
      <c r="C3157" s="122"/>
      <c r="D3157" s="122"/>
      <c r="E3157" s="122"/>
      <c r="F3157" s="122"/>
      <c r="G3157" s="122"/>
      <c r="H3157" s="122"/>
      <c r="I3157" s="122"/>
      <c r="J3157" s="122"/>
      <c r="K3157" s="122"/>
      <c r="L3157" s="122"/>
      <c r="M3157" s="122"/>
      <c r="N3157" s="122"/>
      <c r="O3157" s="122"/>
      <c r="P3157" s="122"/>
      <c r="Q3157" s="122"/>
      <c r="R3157" s="122"/>
      <c r="S3157" s="122"/>
      <c r="T3157" s="122"/>
      <c r="U3157" s="122"/>
      <c r="V3157" s="124" t="s">
        <v>95</v>
      </c>
      <c r="W3157" s="125">
        <f>IFERROR(0.6*W3156+0.4*W3155,0)</f>
        <v>19.216666666666669</v>
      </c>
      <c r="X3157" s="132" t="s">
        <v>1176</v>
      </c>
      <c r="Y3157" s="133">
        <f>IFERROR(SUMIF('Popis poslanih narudžbi'!A:A,A3148,'Popis poslanih narudžbi'!C:C),0)</f>
        <v>0</v>
      </c>
      <c r="Z3157" s="131"/>
      <c r="AA3157" s="134" t="s">
        <v>1177</v>
      </c>
      <c r="AB3157" s="118">
        <f t="shared" ref="AB3157:AN3157" si="629">AB3150+AB3156</f>
        <v>66</v>
      </c>
      <c r="AC3157" s="118">
        <f t="shared" si="629"/>
        <v>66</v>
      </c>
      <c r="AD3157" s="118">
        <f t="shared" si="629"/>
        <v>66</v>
      </c>
      <c r="AE3157" s="118">
        <f t="shared" si="629"/>
        <v>66</v>
      </c>
      <c r="AF3157" s="118">
        <f t="shared" si="629"/>
        <v>66</v>
      </c>
      <c r="AG3157" s="118">
        <f t="shared" si="629"/>
        <v>180</v>
      </c>
      <c r="AH3157" s="118">
        <f t="shared" si="629"/>
        <v>180</v>
      </c>
      <c r="AI3157" s="118">
        <f t="shared" si="629"/>
        <v>180</v>
      </c>
      <c r="AJ3157" s="118">
        <f t="shared" si="629"/>
        <v>180</v>
      </c>
      <c r="AK3157" s="118">
        <f t="shared" si="629"/>
        <v>66</v>
      </c>
      <c r="AL3157" s="118">
        <f t="shared" si="629"/>
        <v>66</v>
      </c>
      <c r="AM3157" s="118">
        <f t="shared" si="629"/>
        <v>72</v>
      </c>
      <c r="AN3157" s="118">
        <f t="shared" si="629"/>
        <v>72</v>
      </c>
      <c r="AQ3157" t="str">
        <f>AQ3148</f>
        <v/>
      </c>
    </row>
    <row r="3158" spans="1:43" ht="14.25" customHeight="1" x14ac:dyDescent="0.25">
      <c r="A3158" s="107" t="str">
        <f>'Run Rate'!A319</f>
        <v>ON00248</v>
      </c>
      <c r="B3158" s="135" t="str">
        <f>'Run Rate'!B319</f>
        <v>Gold Whey 450g Delicious Strawberry</v>
      </c>
      <c r="C3158" s="135" t="str">
        <f>'Run Rate'!C319</f>
        <v>PROTEINI</v>
      </c>
      <c r="D3158" s="135" t="str">
        <f>'Run Rate'!D319</f>
        <v>03 BRONZE</v>
      </c>
      <c r="E3158" s="122"/>
      <c r="F3158" s="122"/>
      <c r="G3158" s="122"/>
      <c r="H3158" s="122"/>
      <c r="I3158" s="122"/>
      <c r="J3158" s="122"/>
      <c r="K3158" s="122"/>
      <c r="L3158" s="122"/>
      <c r="M3158" s="122"/>
      <c r="N3158" s="122"/>
      <c r="O3158" s="122"/>
      <c r="P3158" s="122"/>
      <c r="Q3158" s="122"/>
      <c r="R3158" s="122"/>
      <c r="S3158" s="122"/>
      <c r="T3158" s="122"/>
      <c r="U3158" s="122"/>
      <c r="V3158" s="122"/>
      <c r="W3158" s="122"/>
      <c r="X3158" s="122"/>
      <c r="Y3158" s="122"/>
      <c r="Z3158" s="122"/>
      <c r="AA3158" s="122"/>
      <c r="AB3158" s="122"/>
      <c r="AC3158" s="122"/>
      <c r="AD3158" s="122"/>
      <c r="AE3158" s="122"/>
      <c r="AF3158" s="122"/>
      <c r="AG3158" s="122"/>
      <c r="AH3158" s="122"/>
      <c r="AI3158" s="122"/>
      <c r="AJ3158" s="122"/>
      <c r="AK3158" s="122"/>
      <c r="AL3158" s="122"/>
      <c r="AM3158" s="122"/>
      <c r="AN3158" s="122"/>
      <c r="AQ3158" t="str">
        <f>IF(AND(OR($B$1="ALL",$B$1=C3158),OR($E$1="ALL",$E$1=D3158),OR($B$2="ALL",$B$2=A3158),OR($E$2="ALL",IFERROR(SEARCH($E$2,B3158),0)&gt;0)),"MATCH","")</f>
        <v/>
      </c>
    </row>
    <row r="3159" spans="1:43" ht="14.25" customHeight="1" x14ac:dyDescent="0.25">
      <c r="A3159" s="108" t="s">
        <v>1137</v>
      </c>
      <c r="B3159" s="136" t="s">
        <v>1138</v>
      </c>
      <c r="C3159" s="136" t="s">
        <v>1139</v>
      </c>
      <c r="D3159" s="136" t="s">
        <v>1140</v>
      </c>
      <c r="E3159" s="136" t="s">
        <v>1141</v>
      </c>
      <c r="F3159" s="136" t="s">
        <v>1142</v>
      </c>
      <c r="G3159" s="136" t="s">
        <v>1143</v>
      </c>
      <c r="H3159" s="136" t="s">
        <v>1144</v>
      </c>
      <c r="I3159" s="136" t="s">
        <v>1145</v>
      </c>
      <c r="J3159" s="136" t="s">
        <v>1146</v>
      </c>
      <c r="K3159" s="136" t="s">
        <v>1147</v>
      </c>
      <c r="L3159" s="136" t="s">
        <v>1148</v>
      </c>
      <c r="M3159" s="136" t="s">
        <v>1149</v>
      </c>
      <c r="N3159" s="136" t="s">
        <v>1150</v>
      </c>
      <c r="O3159" s="136" t="s">
        <v>1151</v>
      </c>
      <c r="P3159" s="136" t="s">
        <v>1152</v>
      </c>
      <c r="Q3159" s="136" t="s">
        <v>1153</v>
      </c>
      <c r="R3159" s="136" t="s">
        <v>1154</v>
      </c>
      <c r="S3159" s="136" t="s">
        <v>1155</v>
      </c>
      <c r="T3159" s="136" t="s">
        <v>1156</v>
      </c>
      <c r="U3159" s="136" t="s">
        <v>1157</v>
      </c>
      <c r="V3159" s="136" t="s">
        <v>1158</v>
      </c>
      <c r="W3159" s="136" t="s">
        <v>1159</v>
      </c>
      <c r="X3159" s="136" t="s">
        <v>1160</v>
      </c>
      <c r="Y3159" s="136" t="s">
        <v>1161</v>
      </c>
      <c r="Z3159" s="136" t="s">
        <v>1162</v>
      </c>
      <c r="AA3159" s="136" t="s">
        <v>1163</v>
      </c>
      <c r="AB3159" s="137" t="s">
        <v>156</v>
      </c>
      <c r="AC3159" s="137" t="s">
        <v>157</v>
      </c>
      <c r="AD3159" s="137" t="s">
        <v>158</v>
      </c>
      <c r="AE3159" s="137" t="s">
        <v>139</v>
      </c>
      <c r="AF3159" s="138" t="s">
        <v>140</v>
      </c>
      <c r="AG3159" s="138" t="s">
        <v>141</v>
      </c>
      <c r="AH3159" s="138" t="s">
        <v>142</v>
      </c>
      <c r="AI3159" s="138" t="s">
        <v>143</v>
      </c>
      <c r="AJ3159" s="139" t="s">
        <v>144</v>
      </c>
      <c r="AK3159" s="139" t="s">
        <v>145</v>
      </c>
      <c r="AL3159" s="139" t="s">
        <v>146</v>
      </c>
      <c r="AM3159" s="140" t="s">
        <v>147</v>
      </c>
      <c r="AN3159" s="140" t="s">
        <v>148</v>
      </c>
      <c r="AQ3159" t="str">
        <f>AQ3158</f>
        <v/>
      </c>
    </row>
    <row r="3160" spans="1:43" ht="14.25" customHeight="1" x14ac:dyDescent="0.25">
      <c r="A3160" s="99" t="s">
        <v>1164</v>
      </c>
      <c r="B3160" s="112">
        <f>'Run Rate'!E319</f>
        <v>12</v>
      </c>
      <c r="C3160" s="112">
        <f>'Run Rate'!F319</f>
        <v>10</v>
      </c>
      <c r="D3160" s="112">
        <f>'Run Rate'!G319</f>
        <v>17</v>
      </c>
      <c r="E3160" s="112">
        <f>'Run Rate'!H319</f>
        <v>25</v>
      </c>
      <c r="F3160" s="112">
        <f>'Run Rate'!I319</f>
        <v>14</v>
      </c>
      <c r="G3160" s="112">
        <f>'Run Rate'!J319</f>
        <v>17</v>
      </c>
      <c r="H3160" s="112">
        <f>'Run Rate'!K319</f>
        <v>22</v>
      </c>
      <c r="I3160" s="112">
        <f>'Run Rate'!L319</f>
        <v>10</v>
      </c>
      <c r="J3160" s="112">
        <f>'Run Rate'!M319</f>
        <v>16</v>
      </c>
      <c r="K3160" s="112">
        <f>'Run Rate'!N319</f>
        <v>14</v>
      </c>
      <c r="L3160" s="112">
        <f>'Run Rate'!O319</f>
        <v>12</v>
      </c>
      <c r="M3160" s="112">
        <f>'Run Rate'!P319</f>
        <v>13</v>
      </c>
      <c r="N3160" s="112">
        <f>'Run Rate'!Q319</f>
        <v>6</v>
      </c>
      <c r="O3160" s="112">
        <f>'Run Rate'!R319</f>
        <v>7</v>
      </c>
      <c r="P3160" s="112">
        <f>'Run Rate'!S319</f>
        <v>4</v>
      </c>
      <c r="Q3160" s="112">
        <f>'Run Rate'!T319</f>
        <v>24</v>
      </c>
      <c r="R3160" s="112">
        <f>'Run Rate'!U319</f>
        <v>29</v>
      </c>
      <c r="S3160" s="112">
        <f>'Run Rate'!V319</f>
        <v>22</v>
      </c>
      <c r="T3160" s="112">
        <f>'Run Rate'!W319</f>
        <v>19</v>
      </c>
      <c r="U3160" s="112">
        <f>'Run Rate'!X319</f>
        <v>10</v>
      </c>
      <c r="V3160" s="112">
        <f>'Run Rate'!Y319</f>
        <v>16</v>
      </c>
      <c r="W3160" s="112">
        <f>'Run Rate'!Z319</f>
        <v>11</v>
      </c>
      <c r="X3160" s="112">
        <f>'Run Rate'!AA319</f>
        <v>13</v>
      </c>
      <c r="Y3160" s="112">
        <f>'Run Rate'!AB319</f>
        <v>29</v>
      </c>
      <c r="Z3160" s="112">
        <f>'Run Rate'!AC319</f>
        <v>35</v>
      </c>
      <c r="AA3160" s="112">
        <f>'Run Rate'!AD319</f>
        <v>39</v>
      </c>
      <c r="AB3160" s="113">
        <v>20</v>
      </c>
      <c r="AC3160" s="112">
        <v>20</v>
      </c>
      <c r="AD3160" s="112">
        <v>16</v>
      </c>
      <c r="AE3160" s="112">
        <v>17</v>
      </c>
      <c r="AF3160" s="112">
        <v>16</v>
      </c>
      <c r="AG3160" s="112">
        <v>17</v>
      </c>
      <c r="AH3160" s="112">
        <v>16</v>
      </c>
      <c r="AI3160" s="112">
        <v>16</v>
      </c>
      <c r="AJ3160" s="112">
        <v>16</v>
      </c>
      <c r="AK3160" s="112">
        <v>17</v>
      </c>
      <c r="AL3160" s="112">
        <v>17</v>
      </c>
      <c r="AM3160" s="112">
        <v>17</v>
      </c>
      <c r="AN3160" s="112">
        <v>17</v>
      </c>
      <c r="AQ3160" t="str">
        <f>AQ3158</f>
        <v/>
      </c>
    </row>
    <row r="3161" spans="1:43" ht="14.25" customHeight="1" x14ac:dyDescent="0.25">
      <c r="A3161" s="99" t="s">
        <v>1165</v>
      </c>
      <c r="B3161" s="114"/>
      <c r="C3161" s="114"/>
      <c r="D3161" s="114"/>
      <c r="E3161" s="114"/>
      <c r="F3161" s="114"/>
      <c r="G3161" s="114"/>
      <c r="H3161" s="114"/>
      <c r="I3161" s="114"/>
      <c r="J3161" s="114"/>
      <c r="K3161" s="114"/>
      <c r="L3161" s="114"/>
      <c r="M3161" s="114"/>
      <c r="N3161" s="114"/>
      <c r="O3161" s="114"/>
      <c r="P3161" s="114"/>
      <c r="Q3161" s="114"/>
      <c r="R3161" s="114"/>
      <c r="S3161" s="114"/>
      <c r="T3161" s="114"/>
      <c r="U3161" s="114"/>
      <c r="V3161" s="114"/>
      <c r="W3161" s="115"/>
      <c r="X3161" s="115"/>
      <c r="Y3161" s="115"/>
      <c r="Z3161" s="115"/>
      <c r="AA3161" s="112" t="s">
        <v>1166</v>
      </c>
      <c r="AB3161" s="113"/>
      <c r="AC3161" s="112"/>
      <c r="AD3161" s="112"/>
      <c r="AE3161" s="112"/>
      <c r="AF3161" s="112"/>
      <c r="AG3161" s="112"/>
      <c r="AH3161" s="112"/>
      <c r="AI3161" s="112"/>
      <c r="AJ3161" s="112"/>
      <c r="AK3161" s="112"/>
      <c r="AL3161" s="112"/>
      <c r="AM3161" s="112"/>
      <c r="AN3161" s="112"/>
      <c r="AQ3161" t="str">
        <f>AQ3158</f>
        <v/>
      </c>
    </row>
    <row r="3162" spans="1:43" ht="14.25" customHeight="1" x14ac:dyDescent="0.25">
      <c r="A3162" s="99" t="s">
        <v>1167</v>
      </c>
      <c r="B3162" s="114"/>
      <c r="C3162" s="114"/>
      <c r="D3162" s="114"/>
      <c r="E3162" s="114"/>
      <c r="F3162" s="114"/>
      <c r="G3162" s="114"/>
      <c r="H3162" s="114"/>
      <c r="I3162" s="114"/>
      <c r="J3162" s="114"/>
      <c r="K3162" s="114"/>
      <c r="L3162" s="114"/>
      <c r="M3162" s="114"/>
      <c r="N3162" s="114"/>
      <c r="O3162" s="114"/>
      <c r="P3162" s="114"/>
      <c r="Q3162" s="114"/>
      <c r="R3162" s="114"/>
      <c r="S3162" s="114"/>
      <c r="T3162" s="114"/>
      <c r="U3162" s="114"/>
      <c r="V3162" s="114"/>
      <c r="W3162" s="115"/>
      <c r="X3162" s="116"/>
      <c r="Y3162" s="117"/>
      <c r="Z3162" s="115"/>
      <c r="AA3162" s="112" t="s">
        <v>1168</v>
      </c>
      <c r="AB3162" s="113">
        <f>'Demand Input VP'!B1584</f>
        <v>0</v>
      </c>
      <c r="AC3162" s="112">
        <f>'Demand Input VP'!C1584</f>
        <v>0</v>
      </c>
      <c r="AD3162" s="112">
        <f>'Demand Input VP'!D1584</f>
        <v>0</v>
      </c>
      <c r="AE3162" s="112">
        <f>'Demand Input VP'!E1584</f>
        <v>0</v>
      </c>
      <c r="AF3162" s="112">
        <f>'Demand Input VP'!F1584</f>
        <v>0</v>
      </c>
      <c r="AG3162" s="112">
        <f>'Demand Input VP'!G1584</f>
        <v>0</v>
      </c>
      <c r="AH3162" s="112">
        <f>'Demand Input VP'!H1584</f>
        <v>0</v>
      </c>
      <c r="AI3162" s="112">
        <f>'Demand Input VP'!I1584</f>
        <v>0</v>
      </c>
      <c r="AJ3162" s="112">
        <f>'Demand Input VP'!J1584</f>
        <v>0</v>
      </c>
      <c r="AK3162" s="112">
        <f>'Demand Input VP'!K1584</f>
        <v>0</v>
      </c>
      <c r="AL3162" s="112">
        <f>'Demand Input VP'!L1584</f>
        <v>0</v>
      </c>
      <c r="AM3162" s="112">
        <f>'Demand Input VP'!M1584</f>
        <v>0</v>
      </c>
      <c r="AN3162" s="112">
        <f>'Demand Input VP'!N1584</f>
        <v>0</v>
      </c>
      <c r="AQ3162" t="str">
        <f>AQ3158</f>
        <v/>
      </c>
    </row>
    <row r="3163" spans="1:43" ht="14.25" customHeight="1" x14ac:dyDescent="0.25">
      <c r="A3163" s="99" t="s">
        <v>1169</v>
      </c>
      <c r="B3163" s="118"/>
      <c r="C3163" s="118"/>
      <c r="D3163" s="118"/>
      <c r="E3163" s="118"/>
      <c r="F3163" s="118"/>
      <c r="G3163" s="118"/>
      <c r="H3163" s="118"/>
      <c r="I3163" s="118"/>
      <c r="J3163" s="118"/>
      <c r="K3163" s="118"/>
      <c r="L3163" s="118"/>
      <c r="M3163" s="118"/>
      <c r="N3163" s="118"/>
      <c r="O3163" s="118"/>
      <c r="P3163" s="118"/>
      <c r="Q3163" s="118"/>
      <c r="R3163" s="118"/>
      <c r="S3163" s="118"/>
      <c r="T3163" s="118"/>
      <c r="U3163" s="118"/>
      <c r="V3163" s="118"/>
      <c r="W3163" s="115"/>
      <c r="X3163" s="116"/>
      <c r="Y3163" s="117"/>
      <c r="Z3163" s="119"/>
      <c r="AA3163" s="120" t="s">
        <v>1170</v>
      </c>
      <c r="AB3163" s="121">
        <f>'Demand Input VP'!B1583</f>
        <v>0</v>
      </c>
      <c r="AC3163" s="120">
        <f>'Demand Input VP'!C1583</f>
        <v>0</v>
      </c>
      <c r="AD3163" s="120">
        <f>'Demand Input VP'!D1583</f>
        <v>0</v>
      </c>
      <c r="AE3163" s="120">
        <f>'Demand Input VP'!E1583</f>
        <v>0</v>
      </c>
      <c r="AF3163" s="120">
        <f>'Demand Input VP'!F1583</f>
        <v>0</v>
      </c>
      <c r="AG3163" s="120">
        <f>'Demand Input VP'!G1583</f>
        <v>0</v>
      </c>
      <c r="AH3163" s="120">
        <f>'Demand Input VP'!H1583</f>
        <v>0</v>
      </c>
      <c r="AI3163" s="120">
        <f>'Demand Input VP'!I1583</f>
        <v>0</v>
      </c>
      <c r="AJ3163" s="120">
        <f>'Demand Input VP'!J1583</f>
        <v>0</v>
      </c>
      <c r="AK3163" s="120">
        <f>'Demand Input VP'!K1583</f>
        <v>0</v>
      </c>
      <c r="AL3163" s="120">
        <f>'Demand Input VP'!L1583</f>
        <v>0</v>
      </c>
      <c r="AM3163" s="120">
        <f>'Demand Input VP'!M1583</f>
        <v>0</v>
      </c>
      <c r="AN3163" s="120">
        <f>'Demand Input VP'!N1583</f>
        <v>0</v>
      </c>
      <c r="AQ3163" t="str">
        <f>AQ3158</f>
        <v/>
      </c>
    </row>
    <row r="3164" spans="1:43" ht="14.25" customHeight="1" x14ac:dyDescent="0.25">
      <c r="A3164" s="1"/>
      <c r="B3164" s="122"/>
      <c r="C3164" s="122"/>
      <c r="D3164" s="122"/>
      <c r="E3164" s="122"/>
      <c r="F3164" s="122"/>
      <c r="G3164" s="122"/>
      <c r="H3164" s="122"/>
      <c r="I3164" s="122"/>
      <c r="J3164" s="122"/>
      <c r="K3164" s="122"/>
      <c r="L3164" s="122"/>
      <c r="M3164" s="122"/>
      <c r="N3164" s="122"/>
      <c r="O3164" s="122"/>
      <c r="P3164" s="122"/>
      <c r="Q3164" s="122"/>
      <c r="R3164" s="122"/>
      <c r="S3164" s="122"/>
      <c r="T3164" s="122"/>
      <c r="U3164" s="122"/>
      <c r="V3164" s="122"/>
      <c r="W3164" s="123"/>
      <c r="X3164" s="116"/>
      <c r="Y3164" s="117"/>
      <c r="Z3164" s="123"/>
      <c r="AA3164" s="112" t="s">
        <v>1171</v>
      </c>
      <c r="AB3164" s="113">
        <f>'Demand Input MP'!B1584</f>
        <v>0</v>
      </c>
      <c r="AC3164" s="112">
        <f>'Demand Input MP'!C1584</f>
        <v>0</v>
      </c>
      <c r="AD3164" s="112">
        <f>'Demand Input MP'!D1584</f>
        <v>0</v>
      </c>
      <c r="AE3164" s="112">
        <f>'Demand Input MP'!E1584</f>
        <v>0</v>
      </c>
      <c r="AF3164" s="112">
        <f>'Demand Input MP'!F1584</f>
        <v>0</v>
      </c>
      <c r="AG3164" s="112">
        <f>'Demand Input MP'!G1584</f>
        <v>0</v>
      </c>
      <c r="AH3164" s="112">
        <f>'Demand Input MP'!H1584</f>
        <v>0</v>
      </c>
      <c r="AI3164" s="112">
        <f>'Demand Input MP'!I1584</f>
        <v>0</v>
      </c>
      <c r="AJ3164" s="112">
        <f>'Demand Input MP'!J1584</f>
        <v>0</v>
      </c>
      <c r="AK3164" s="112">
        <f>'Demand Input MP'!K1584</f>
        <v>0</v>
      </c>
      <c r="AL3164" s="112">
        <f>'Demand Input MP'!L1584</f>
        <v>0</v>
      </c>
      <c r="AM3164" s="112">
        <f>'Demand Input MP'!M1584</f>
        <v>0</v>
      </c>
      <c r="AN3164" s="112">
        <f>'Demand Input MP'!N1584</f>
        <v>0</v>
      </c>
      <c r="AQ3164" t="str">
        <f>AQ3158</f>
        <v/>
      </c>
    </row>
    <row r="3165" spans="1:43" ht="14.25" customHeight="1" x14ac:dyDescent="0.25">
      <c r="A3165" s="1"/>
      <c r="B3165" s="122"/>
      <c r="C3165" s="122"/>
      <c r="D3165" s="122"/>
      <c r="E3165" s="122"/>
      <c r="F3165" s="122"/>
      <c r="G3165" s="122"/>
      <c r="H3165" s="122"/>
      <c r="I3165" s="122"/>
      <c r="J3165" s="122"/>
      <c r="K3165" s="122"/>
      <c r="L3165" s="122"/>
      <c r="M3165" s="122"/>
      <c r="N3165" s="122"/>
      <c r="O3165" s="122"/>
      <c r="P3165" s="122"/>
      <c r="Q3165" s="122"/>
      <c r="R3165" s="122"/>
      <c r="S3165" s="122"/>
      <c r="T3165" s="122"/>
      <c r="U3165" s="122"/>
      <c r="V3165" s="124" t="s">
        <v>91</v>
      </c>
      <c r="W3165" s="125">
        <f>IFERROR(IF(SUM('Run Rate History'!E319:AD319)&gt;0,(SUMPRODUCT((B3160:AA3160&gt;=PERCENTILE(B3160:AA3160,0.1))*(B3160:AA3160&lt;=PERCENTILE(B3160:AA3160,0.9))*B3160:AA3160)+SUMPRODUCT(('Run Rate History'!E319:AD319&gt;=PERCENTILE(B3160:AA3160,0.1))*('Run Rate History'!E319:AD319&lt;=PERCENTILE(B3160:AA3160,0.9))*'Run Rate History'!E319:AD319))/(SUMPRODUCT((B3160:AA3160&gt;=PERCENTILE(B3160:AA3160,0.1))*(B3160:AA3160&lt;=PERCENTILE(B3160:AA3160,0.9))*1)+SUMPRODUCT(('Run Rate History'!E319:AD319&gt;=PERCENTILE(B3160:AA3160,0.1))*('Run Rate History'!E319:AD319&lt;=PERCENTILE(B3160:AA3160,0.9))*1)),TRIMMEAN(B3160:AA3160,0.15)),0)</f>
        <v>17.166666666666668</v>
      </c>
      <c r="X3165" s="126" t="s">
        <v>1172</v>
      </c>
      <c r="Y3165" s="127">
        <f>SUM(B3160:AA3160)/26</f>
        <v>17.153846153846153</v>
      </c>
      <c r="Z3165" s="128"/>
      <c r="AA3165" s="112" t="s">
        <v>1173</v>
      </c>
      <c r="AB3165" s="113">
        <f>'Demand Input MP'!B1583</f>
        <v>0</v>
      </c>
      <c r="AC3165" s="112">
        <f>'Demand Input MP'!C1583</f>
        <v>0</v>
      </c>
      <c r="AD3165" s="112">
        <f>'Demand Input MP'!D1583</f>
        <v>0</v>
      </c>
      <c r="AE3165" s="112">
        <f>'Demand Input MP'!E1583</f>
        <v>0</v>
      </c>
      <c r="AF3165" s="112">
        <f>'Demand Input MP'!F1583</f>
        <v>0</v>
      </c>
      <c r="AG3165" s="112">
        <f>'Demand Input MP'!G1583</f>
        <v>0</v>
      </c>
      <c r="AH3165" s="112">
        <f>'Demand Input MP'!H1583</f>
        <v>0</v>
      </c>
      <c r="AI3165" s="112">
        <f>'Demand Input MP'!I1583</f>
        <v>0</v>
      </c>
      <c r="AJ3165" s="112">
        <f>'Demand Input MP'!J1583</f>
        <v>0</v>
      </c>
      <c r="AK3165" s="112">
        <f>'Demand Input MP'!K1583</f>
        <v>0</v>
      </c>
      <c r="AL3165" s="112">
        <f>'Demand Input MP'!L1583</f>
        <v>0</v>
      </c>
      <c r="AM3165" s="112">
        <f>'Demand Input MP'!M1583</f>
        <v>0</v>
      </c>
      <c r="AN3165" s="112">
        <f>'Demand Input MP'!N1583</f>
        <v>0</v>
      </c>
      <c r="AQ3165" t="str">
        <f>AQ3158</f>
        <v/>
      </c>
    </row>
    <row r="3166" spans="1:43" ht="14.25" customHeight="1" x14ac:dyDescent="0.25">
      <c r="A3166" s="1"/>
      <c r="B3166" s="122"/>
      <c r="C3166" s="122"/>
      <c r="D3166" s="122"/>
      <c r="E3166" s="122"/>
      <c r="F3166" s="122"/>
      <c r="G3166" s="122"/>
      <c r="H3166" s="122"/>
      <c r="I3166" s="122"/>
      <c r="J3166" s="122"/>
      <c r="K3166" s="122"/>
      <c r="L3166" s="122"/>
      <c r="M3166" s="122"/>
      <c r="N3166" s="122"/>
      <c r="O3166" s="122"/>
      <c r="P3166" s="122"/>
      <c r="Q3166" s="122"/>
      <c r="R3166" s="122"/>
      <c r="S3166" s="122"/>
      <c r="T3166" s="122"/>
      <c r="U3166" s="122"/>
      <c r="V3166" s="124" t="s">
        <v>94</v>
      </c>
      <c r="W3166" s="125">
        <f>IFERROR((1*MIN(MAX(X3160,0.5*IF(SUM('Run Rate History'!E319:AD319)&gt;0,(MEDIAN(IF(B3160:AA3160&gt;0,B3160:AA3160))+MEDIAN(IF('Run Rate History'!E319:AD319&gt;0,'Run Rate History'!E319:AD319)))/2,MEDIAN(IF(B3160:AA3160&gt;0,B3160:AA3160)))),2*IF(SUM('Run Rate History'!E319:AD319)&gt;0,(MEDIAN(IF(B3160:AA3160&gt;0,B3160:AA3160))+MEDIAN(IF('Run Rate History'!E319:AD319&gt;0,'Run Rate History'!E319:AD319)))/2,MEDIAN(IF(B3160:AA3160&gt;0,B3160:AA3160))))+2*MIN(MAX(Y3160,0.5*IF(SUM('Run Rate History'!E319:AD319)&gt;0,(MEDIAN(IF(B3160:AA3160&gt;0,B3160:AA3160))+MEDIAN(IF('Run Rate History'!E319:AD319&gt;0,'Run Rate History'!E319:AD319)))/2,MEDIAN(IF(B3160:AA3160&gt;0,B3160:AA3160)))),2*IF(SUM('Run Rate History'!E319:AD319)&gt;0,(MEDIAN(IF(B3160:AA3160&gt;0,B3160:AA3160))+MEDIAN(IF('Run Rate History'!E319:AD319&gt;0,'Run Rate History'!E319:AD319)))/2,MEDIAN(IF(B3160:AA3160&gt;0,B3160:AA3160))))+3*MIN(MAX(Z3160,0.5*IF(SUM('Run Rate History'!E319:AD319)&gt;0,(MEDIAN(IF(B3160:AA3160&gt;0,B3160:AA3160))+MEDIAN(IF('Run Rate History'!E319:AD319&gt;0,'Run Rate History'!E319:AD319)))/2,MEDIAN(IF(B3160:AA3160&gt;0,B3160:AA3160)))),2*IF(SUM('Run Rate History'!E319:AD319)&gt;0,(MEDIAN(IF(B3160:AA3160&gt;0,B3160:AA3160))+MEDIAN(IF('Run Rate History'!E319:AD319&gt;0,'Run Rate History'!E319:AD319)))/2,MEDIAN(IF(B3160:AA3160&gt;0,B3160:AA3160))))+4*MIN(MAX(AA3160,0.5*IF(SUM('Run Rate History'!E319:AD319)&gt;0,(MEDIAN(IF(B3160:AA3160&gt;0,B3160:AA3160))+MEDIAN(IF('Run Rate History'!E319:AD319&gt;0,'Run Rate History'!E319:AD319)))/2,MEDIAN(IF(B3160:AA3160&gt;0,B3160:AA3160)))),2*IF(SUM('Run Rate History'!E319:AD319)&gt;0,(MEDIAN(IF(B3160:AA3160&gt;0,B3160:AA3160))+MEDIAN(IF('Run Rate History'!E319:AD319&gt;0,'Run Rate History'!E319:AD319)))/2,MEDIAN(IF(B3160:AA3160&gt;0,B3160:AA3160)))))/10,0)</f>
        <v>29.85</v>
      </c>
      <c r="X3166" s="129" t="s">
        <v>1174</v>
      </c>
      <c r="Y3166" s="130">
        <f>IFERROR(VLOOKUP(A3158,'Stanje zaliha'!A:E,5,FALSE()),0)</f>
        <v>120</v>
      </c>
      <c r="Z3166" s="131"/>
      <c r="AA3166" s="113" t="s">
        <v>1175</v>
      </c>
      <c r="AB3166" s="118">
        <f t="shared" ref="AB3166:AN3166" si="630">SUM(AB3162:AB3165)</f>
        <v>0</v>
      </c>
      <c r="AC3166" s="118">
        <f t="shared" si="630"/>
        <v>0</v>
      </c>
      <c r="AD3166" s="118">
        <f t="shared" si="630"/>
        <v>0</v>
      </c>
      <c r="AE3166" s="118">
        <f t="shared" si="630"/>
        <v>0</v>
      </c>
      <c r="AF3166" s="118">
        <f t="shared" si="630"/>
        <v>0</v>
      </c>
      <c r="AG3166" s="118">
        <f t="shared" si="630"/>
        <v>0</v>
      </c>
      <c r="AH3166" s="118">
        <f t="shared" si="630"/>
        <v>0</v>
      </c>
      <c r="AI3166" s="118">
        <f t="shared" si="630"/>
        <v>0</v>
      </c>
      <c r="AJ3166" s="118">
        <f t="shared" si="630"/>
        <v>0</v>
      </c>
      <c r="AK3166" s="118">
        <f t="shared" si="630"/>
        <v>0</v>
      </c>
      <c r="AL3166" s="118">
        <f t="shared" si="630"/>
        <v>0</v>
      </c>
      <c r="AM3166" s="118">
        <f t="shared" si="630"/>
        <v>0</v>
      </c>
      <c r="AN3166" s="118">
        <f t="shared" si="630"/>
        <v>0</v>
      </c>
      <c r="AQ3166" t="str">
        <f>AQ3158</f>
        <v/>
      </c>
    </row>
    <row r="3167" spans="1:43" ht="14.25" customHeight="1" x14ac:dyDescent="0.25">
      <c r="A3167" s="1"/>
      <c r="B3167" s="122"/>
      <c r="C3167" s="122"/>
      <c r="D3167" s="122"/>
      <c r="E3167" s="122"/>
      <c r="F3167" s="122"/>
      <c r="G3167" s="122"/>
      <c r="H3167" s="122"/>
      <c r="I3167" s="122"/>
      <c r="J3167" s="122"/>
      <c r="K3167" s="122"/>
      <c r="L3167" s="122"/>
      <c r="M3167" s="122"/>
      <c r="N3167" s="122"/>
      <c r="O3167" s="122"/>
      <c r="P3167" s="122"/>
      <c r="Q3167" s="122"/>
      <c r="R3167" s="122"/>
      <c r="S3167" s="122"/>
      <c r="T3167" s="122"/>
      <c r="U3167" s="122"/>
      <c r="V3167" s="124" t="s">
        <v>95</v>
      </c>
      <c r="W3167" s="125">
        <f>IFERROR(0.6*W3166+0.4*W3165,0)</f>
        <v>24.776666666666667</v>
      </c>
      <c r="X3167" s="132" t="s">
        <v>1176</v>
      </c>
      <c r="Y3167" s="133">
        <f>IFERROR(SUMIF('Popis poslanih narudžbi'!A:A,A3158,'Popis poslanih narudžbi'!C:C),0)</f>
        <v>0</v>
      </c>
      <c r="Z3167" s="131"/>
      <c r="AA3167" s="134" t="s">
        <v>1177</v>
      </c>
      <c r="AB3167" s="118">
        <f t="shared" ref="AB3167:AN3167" si="631">AB3160+AB3166</f>
        <v>20</v>
      </c>
      <c r="AC3167" s="118">
        <f t="shared" si="631"/>
        <v>20</v>
      </c>
      <c r="AD3167" s="118">
        <f t="shared" si="631"/>
        <v>16</v>
      </c>
      <c r="AE3167" s="118">
        <f t="shared" si="631"/>
        <v>17</v>
      </c>
      <c r="AF3167" s="118">
        <f t="shared" si="631"/>
        <v>16</v>
      </c>
      <c r="AG3167" s="118">
        <f t="shared" si="631"/>
        <v>17</v>
      </c>
      <c r="AH3167" s="118">
        <f t="shared" si="631"/>
        <v>16</v>
      </c>
      <c r="AI3167" s="118">
        <f t="shared" si="631"/>
        <v>16</v>
      </c>
      <c r="AJ3167" s="118">
        <f t="shared" si="631"/>
        <v>16</v>
      </c>
      <c r="AK3167" s="118">
        <f t="shared" si="631"/>
        <v>17</v>
      </c>
      <c r="AL3167" s="118">
        <f t="shared" si="631"/>
        <v>17</v>
      </c>
      <c r="AM3167" s="118">
        <f t="shared" si="631"/>
        <v>17</v>
      </c>
      <c r="AN3167" s="118">
        <f t="shared" si="631"/>
        <v>17</v>
      </c>
      <c r="AQ3167" t="str">
        <f>AQ3158</f>
        <v/>
      </c>
    </row>
    <row r="3168" spans="1:43" ht="14.25" customHeight="1" x14ac:dyDescent="0.25">
      <c r="A3168" s="107" t="str">
        <f>'Run Rate'!A320</f>
        <v>GAR04747</v>
      </c>
      <c r="B3168" s="135" t="str">
        <f>'Run Rate'!B320</f>
        <v>Fenix 8, 43 mm, AMOLED Sapphire, Soft Gold, Fog Gray/Dark Sandstone</v>
      </c>
      <c r="C3168" s="135" t="str">
        <f>'Run Rate'!C320</f>
        <v>GADGETI</v>
      </c>
      <c r="D3168" s="135" t="str">
        <f>'Run Rate'!D320</f>
        <v>03 BRONZE</v>
      </c>
      <c r="E3168" s="122"/>
      <c r="F3168" s="122"/>
      <c r="G3168" s="122"/>
      <c r="H3168" s="122"/>
      <c r="I3168" s="122"/>
      <c r="J3168" s="122"/>
      <c r="K3168" s="122"/>
      <c r="L3168" s="122"/>
      <c r="M3168" s="122"/>
      <c r="N3168" s="122"/>
      <c r="O3168" s="122"/>
      <c r="P3168" s="122"/>
      <c r="Q3168" s="122"/>
      <c r="R3168" s="122"/>
      <c r="S3168" s="122"/>
      <c r="T3168" s="122"/>
      <c r="U3168" s="122"/>
      <c r="V3168" s="122"/>
      <c r="W3168" s="122"/>
      <c r="X3168" s="122"/>
      <c r="Y3168" s="122"/>
      <c r="Z3168" s="122"/>
      <c r="AA3168" s="122"/>
      <c r="AB3168" s="122"/>
      <c r="AC3168" s="122"/>
      <c r="AD3168" s="122"/>
      <c r="AE3168" s="122"/>
      <c r="AF3168" s="122"/>
      <c r="AG3168" s="122"/>
      <c r="AH3168" s="122"/>
      <c r="AI3168" s="122"/>
      <c r="AJ3168" s="122"/>
      <c r="AK3168" s="122"/>
      <c r="AL3168" s="122"/>
      <c r="AM3168" s="122"/>
      <c r="AN3168" s="122"/>
      <c r="AQ3168" t="str">
        <f>IF(AND(OR($B$1="ALL",$B$1=C3168),OR($E$1="ALL",$E$1=D3168),OR($B$2="ALL",$B$2=A3168),OR($E$2="ALL",IFERROR(SEARCH($E$2,B3168),0)&gt;0)),"MATCH","")</f>
        <v/>
      </c>
    </row>
    <row r="3169" spans="1:43" ht="14.25" customHeight="1" x14ac:dyDescent="0.25">
      <c r="A3169" s="108" t="s">
        <v>1137</v>
      </c>
      <c r="B3169" s="136" t="s">
        <v>1138</v>
      </c>
      <c r="C3169" s="136" t="s">
        <v>1139</v>
      </c>
      <c r="D3169" s="136" t="s">
        <v>1140</v>
      </c>
      <c r="E3169" s="136" t="s">
        <v>1141</v>
      </c>
      <c r="F3169" s="136" t="s">
        <v>1142</v>
      </c>
      <c r="G3169" s="136" t="s">
        <v>1143</v>
      </c>
      <c r="H3169" s="136" t="s">
        <v>1144</v>
      </c>
      <c r="I3169" s="136" t="s">
        <v>1145</v>
      </c>
      <c r="J3169" s="136" t="s">
        <v>1146</v>
      </c>
      <c r="K3169" s="136" t="s">
        <v>1147</v>
      </c>
      <c r="L3169" s="136" t="s">
        <v>1148</v>
      </c>
      <c r="M3169" s="136" t="s">
        <v>1149</v>
      </c>
      <c r="N3169" s="136" t="s">
        <v>1150</v>
      </c>
      <c r="O3169" s="136" t="s">
        <v>1151</v>
      </c>
      <c r="P3169" s="136" t="s">
        <v>1152</v>
      </c>
      <c r="Q3169" s="136" t="s">
        <v>1153</v>
      </c>
      <c r="R3169" s="136" t="s">
        <v>1154</v>
      </c>
      <c r="S3169" s="136" t="s">
        <v>1155</v>
      </c>
      <c r="T3169" s="136" t="s">
        <v>1156</v>
      </c>
      <c r="U3169" s="136" t="s">
        <v>1157</v>
      </c>
      <c r="V3169" s="136" t="s">
        <v>1158</v>
      </c>
      <c r="W3169" s="136" t="s">
        <v>1159</v>
      </c>
      <c r="X3169" s="136" t="s">
        <v>1160</v>
      </c>
      <c r="Y3169" s="136" t="s">
        <v>1161</v>
      </c>
      <c r="Z3169" s="136" t="s">
        <v>1162</v>
      </c>
      <c r="AA3169" s="136" t="s">
        <v>1163</v>
      </c>
      <c r="AB3169" s="137" t="s">
        <v>156</v>
      </c>
      <c r="AC3169" s="137" t="s">
        <v>157</v>
      </c>
      <c r="AD3169" s="137" t="s">
        <v>158</v>
      </c>
      <c r="AE3169" s="137" t="s">
        <v>139</v>
      </c>
      <c r="AF3169" s="138" t="s">
        <v>140</v>
      </c>
      <c r="AG3169" s="138" t="s">
        <v>141</v>
      </c>
      <c r="AH3169" s="138" t="s">
        <v>142</v>
      </c>
      <c r="AI3169" s="138" t="s">
        <v>143</v>
      </c>
      <c r="AJ3169" s="139" t="s">
        <v>144</v>
      </c>
      <c r="AK3169" s="139" t="s">
        <v>145</v>
      </c>
      <c r="AL3169" s="139" t="s">
        <v>146</v>
      </c>
      <c r="AM3169" s="140" t="s">
        <v>147</v>
      </c>
      <c r="AN3169" s="140" t="s">
        <v>148</v>
      </c>
      <c r="AQ3169" t="str">
        <f>AQ3168</f>
        <v/>
      </c>
    </row>
    <row r="3170" spans="1:43" ht="14.25" customHeight="1" x14ac:dyDescent="0.25">
      <c r="A3170" s="99" t="s">
        <v>1164</v>
      </c>
      <c r="B3170" s="112">
        <f>'Run Rate'!E320</f>
        <v>0</v>
      </c>
      <c r="C3170" s="112">
        <f>'Run Rate'!F320</f>
        <v>1</v>
      </c>
      <c r="D3170" s="112">
        <f>'Run Rate'!G320</f>
        <v>3</v>
      </c>
      <c r="E3170" s="112">
        <f>'Run Rate'!H320</f>
        <v>4</v>
      </c>
      <c r="F3170" s="112">
        <f>'Run Rate'!I320</f>
        <v>0</v>
      </c>
      <c r="G3170" s="112">
        <f>'Run Rate'!J320</f>
        <v>2</v>
      </c>
      <c r="H3170" s="112">
        <f>'Run Rate'!K320</f>
        <v>1</v>
      </c>
      <c r="I3170" s="112">
        <f>'Run Rate'!L320</f>
        <v>1</v>
      </c>
      <c r="J3170" s="112">
        <f>'Run Rate'!M320</f>
        <v>0</v>
      </c>
      <c r="K3170" s="112">
        <f>'Run Rate'!N320</f>
        <v>0</v>
      </c>
      <c r="L3170" s="112">
        <f>'Run Rate'!O320</f>
        <v>1</v>
      </c>
      <c r="M3170" s="112">
        <f>'Run Rate'!P320</f>
        <v>3</v>
      </c>
      <c r="N3170" s="112">
        <f>'Run Rate'!Q320</f>
        <v>3</v>
      </c>
      <c r="O3170" s="112">
        <f>'Run Rate'!R320</f>
        <v>0</v>
      </c>
      <c r="P3170" s="112">
        <f>'Run Rate'!S320</f>
        <v>1</v>
      </c>
      <c r="Q3170" s="112">
        <f>'Run Rate'!T320</f>
        <v>1</v>
      </c>
      <c r="R3170" s="112">
        <f>'Run Rate'!U320</f>
        <v>3</v>
      </c>
      <c r="S3170" s="112">
        <f>'Run Rate'!V320</f>
        <v>3</v>
      </c>
      <c r="T3170" s="112">
        <f>'Run Rate'!W320</f>
        <v>2</v>
      </c>
      <c r="U3170" s="112">
        <f>'Run Rate'!X320</f>
        <v>1</v>
      </c>
      <c r="V3170" s="112">
        <f>'Run Rate'!Y320</f>
        <v>1</v>
      </c>
      <c r="W3170" s="112">
        <f>'Run Rate'!Z320</f>
        <v>1</v>
      </c>
      <c r="X3170" s="112">
        <f>'Run Rate'!AA320</f>
        <v>0</v>
      </c>
      <c r="Y3170" s="112">
        <f>'Run Rate'!AB320</f>
        <v>0</v>
      </c>
      <c r="Z3170" s="112">
        <f>'Run Rate'!AC320</f>
        <v>6</v>
      </c>
      <c r="AA3170" s="112">
        <f>'Run Rate'!AD320</f>
        <v>2</v>
      </c>
      <c r="AB3170" s="113">
        <v>2</v>
      </c>
      <c r="AC3170" s="112">
        <v>1</v>
      </c>
      <c r="AD3170" s="112">
        <v>1</v>
      </c>
      <c r="AE3170" s="112">
        <v>1</v>
      </c>
      <c r="AF3170" s="112">
        <v>1</v>
      </c>
      <c r="AG3170" s="112">
        <v>1</v>
      </c>
      <c r="AH3170" s="112">
        <v>1</v>
      </c>
      <c r="AI3170" s="112">
        <v>1</v>
      </c>
      <c r="AJ3170" s="112">
        <v>1</v>
      </c>
      <c r="AK3170" s="112">
        <v>1</v>
      </c>
      <c r="AL3170" s="112">
        <v>1</v>
      </c>
      <c r="AM3170" s="112">
        <v>1</v>
      </c>
      <c r="AN3170" s="112">
        <v>1</v>
      </c>
      <c r="AQ3170" t="str">
        <f>AQ3168</f>
        <v/>
      </c>
    </row>
    <row r="3171" spans="1:43" ht="14.25" customHeight="1" x14ac:dyDescent="0.25">
      <c r="A3171" s="99" t="s">
        <v>1165</v>
      </c>
      <c r="B3171" s="114"/>
      <c r="C3171" s="114"/>
      <c r="D3171" s="114"/>
      <c r="E3171" s="114"/>
      <c r="F3171" s="114"/>
      <c r="G3171" s="114"/>
      <c r="H3171" s="114"/>
      <c r="I3171" s="114"/>
      <c r="J3171" s="114"/>
      <c r="K3171" s="114"/>
      <c r="L3171" s="114"/>
      <c r="M3171" s="114"/>
      <c r="N3171" s="114"/>
      <c r="O3171" s="114"/>
      <c r="P3171" s="114"/>
      <c r="Q3171" s="114"/>
      <c r="R3171" s="114"/>
      <c r="S3171" s="114"/>
      <c r="T3171" s="114"/>
      <c r="U3171" s="114"/>
      <c r="V3171" s="114"/>
      <c r="W3171" s="115"/>
      <c r="X3171" s="115"/>
      <c r="Y3171" s="115"/>
      <c r="Z3171" s="115"/>
      <c r="AA3171" s="112" t="s">
        <v>1166</v>
      </c>
      <c r="AB3171" s="113"/>
      <c r="AC3171" s="112"/>
      <c r="AD3171" s="112"/>
      <c r="AE3171" s="112"/>
      <c r="AF3171" s="112"/>
      <c r="AG3171" s="112"/>
      <c r="AH3171" s="112"/>
      <c r="AI3171" s="112"/>
      <c r="AJ3171" s="112"/>
      <c r="AK3171" s="112"/>
      <c r="AL3171" s="112"/>
      <c r="AM3171" s="112"/>
      <c r="AN3171" s="112"/>
      <c r="AQ3171" t="str">
        <f>AQ3168</f>
        <v/>
      </c>
    </row>
    <row r="3172" spans="1:43" ht="14.25" customHeight="1" x14ac:dyDescent="0.25">
      <c r="A3172" s="99" t="s">
        <v>1167</v>
      </c>
      <c r="B3172" s="114"/>
      <c r="C3172" s="114"/>
      <c r="D3172" s="114"/>
      <c r="E3172" s="114"/>
      <c r="F3172" s="114"/>
      <c r="G3172" s="114"/>
      <c r="H3172" s="114"/>
      <c r="I3172" s="114"/>
      <c r="J3172" s="114"/>
      <c r="K3172" s="114"/>
      <c r="L3172" s="114"/>
      <c r="M3172" s="114"/>
      <c r="N3172" s="114"/>
      <c r="O3172" s="114"/>
      <c r="P3172" s="114"/>
      <c r="Q3172" s="114"/>
      <c r="R3172" s="114"/>
      <c r="S3172" s="114"/>
      <c r="T3172" s="114"/>
      <c r="U3172" s="114"/>
      <c r="V3172" s="114"/>
      <c r="W3172" s="115"/>
      <c r="X3172" s="116"/>
      <c r="Y3172" s="117"/>
      <c r="Z3172" s="115"/>
      <c r="AA3172" s="112" t="s">
        <v>1168</v>
      </c>
      <c r="AB3172" s="113">
        <f>'Demand Input VP'!B1589</f>
        <v>0</v>
      </c>
      <c r="AC3172" s="112">
        <f>'Demand Input VP'!C1589</f>
        <v>0</v>
      </c>
      <c r="AD3172" s="112">
        <f>'Demand Input VP'!D1589</f>
        <v>0</v>
      </c>
      <c r="AE3172" s="112">
        <f>'Demand Input VP'!E1589</f>
        <v>0</v>
      </c>
      <c r="AF3172" s="112">
        <f>'Demand Input VP'!F1589</f>
        <v>0</v>
      </c>
      <c r="AG3172" s="112">
        <f>'Demand Input VP'!G1589</f>
        <v>0</v>
      </c>
      <c r="AH3172" s="112">
        <f>'Demand Input VP'!H1589</f>
        <v>0</v>
      </c>
      <c r="AI3172" s="112">
        <f>'Demand Input VP'!I1589</f>
        <v>0</v>
      </c>
      <c r="AJ3172" s="112">
        <f>'Demand Input VP'!J1589</f>
        <v>0</v>
      </c>
      <c r="AK3172" s="112">
        <f>'Demand Input VP'!K1589</f>
        <v>0</v>
      </c>
      <c r="AL3172" s="112">
        <f>'Demand Input VP'!L1589</f>
        <v>0</v>
      </c>
      <c r="AM3172" s="112">
        <f>'Demand Input VP'!M1589</f>
        <v>0</v>
      </c>
      <c r="AN3172" s="112">
        <f>'Demand Input VP'!N1589</f>
        <v>0</v>
      </c>
      <c r="AQ3172" t="str">
        <f>AQ3168</f>
        <v/>
      </c>
    </row>
    <row r="3173" spans="1:43" ht="14.25" customHeight="1" x14ac:dyDescent="0.25">
      <c r="A3173" s="99" t="s">
        <v>1169</v>
      </c>
      <c r="B3173" s="118"/>
      <c r="C3173" s="118"/>
      <c r="D3173" s="118"/>
      <c r="E3173" s="118"/>
      <c r="F3173" s="118"/>
      <c r="G3173" s="118"/>
      <c r="H3173" s="118"/>
      <c r="I3173" s="118"/>
      <c r="J3173" s="118"/>
      <c r="K3173" s="118"/>
      <c r="L3173" s="118"/>
      <c r="M3173" s="118"/>
      <c r="N3173" s="118"/>
      <c r="O3173" s="118"/>
      <c r="P3173" s="118"/>
      <c r="Q3173" s="118"/>
      <c r="R3173" s="118"/>
      <c r="S3173" s="118"/>
      <c r="T3173" s="118"/>
      <c r="U3173" s="118"/>
      <c r="V3173" s="118"/>
      <c r="W3173" s="115"/>
      <c r="X3173" s="116"/>
      <c r="Y3173" s="117"/>
      <c r="Z3173" s="119"/>
      <c r="AA3173" s="120" t="s">
        <v>1170</v>
      </c>
      <c r="AB3173" s="121">
        <f>'Demand Input VP'!B1588</f>
        <v>0</v>
      </c>
      <c r="AC3173" s="120">
        <f>'Demand Input VP'!C1588</f>
        <v>0</v>
      </c>
      <c r="AD3173" s="120">
        <f>'Demand Input VP'!D1588</f>
        <v>0</v>
      </c>
      <c r="AE3173" s="120">
        <f>'Demand Input VP'!E1588</f>
        <v>0</v>
      </c>
      <c r="AF3173" s="120">
        <f>'Demand Input VP'!F1588</f>
        <v>0</v>
      </c>
      <c r="AG3173" s="120">
        <f>'Demand Input VP'!G1588</f>
        <v>0</v>
      </c>
      <c r="AH3173" s="120">
        <f>'Demand Input VP'!H1588</f>
        <v>0</v>
      </c>
      <c r="AI3173" s="120">
        <f>'Demand Input VP'!I1588</f>
        <v>0</v>
      </c>
      <c r="AJ3173" s="120">
        <f>'Demand Input VP'!J1588</f>
        <v>0</v>
      </c>
      <c r="AK3173" s="120">
        <f>'Demand Input VP'!K1588</f>
        <v>0</v>
      </c>
      <c r="AL3173" s="120">
        <f>'Demand Input VP'!L1588</f>
        <v>0</v>
      </c>
      <c r="AM3173" s="120">
        <f>'Demand Input VP'!M1588</f>
        <v>0</v>
      </c>
      <c r="AN3173" s="120">
        <f>'Demand Input VP'!N1588</f>
        <v>0</v>
      </c>
      <c r="AQ3173" t="str">
        <f>AQ3168</f>
        <v/>
      </c>
    </row>
    <row r="3174" spans="1:43" ht="14.25" customHeight="1" x14ac:dyDescent="0.25">
      <c r="A3174" s="1"/>
      <c r="B3174" s="122"/>
      <c r="C3174" s="122"/>
      <c r="D3174" s="122"/>
      <c r="E3174" s="122"/>
      <c r="F3174" s="122"/>
      <c r="G3174" s="122"/>
      <c r="H3174" s="122"/>
      <c r="I3174" s="122"/>
      <c r="J3174" s="122"/>
      <c r="K3174" s="122"/>
      <c r="L3174" s="122"/>
      <c r="M3174" s="122"/>
      <c r="N3174" s="122"/>
      <c r="O3174" s="122"/>
      <c r="P3174" s="122"/>
      <c r="Q3174" s="122"/>
      <c r="R3174" s="122"/>
      <c r="S3174" s="122"/>
      <c r="T3174" s="122"/>
      <c r="U3174" s="122"/>
      <c r="V3174" s="122"/>
      <c r="W3174" s="123"/>
      <c r="X3174" s="116"/>
      <c r="Y3174" s="117"/>
      <c r="Z3174" s="123"/>
      <c r="AA3174" s="112" t="s">
        <v>1171</v>
      </c>
      <c r="AB3174" s="113">
        <f>'Demand Input MP'!B1589</f>
        <v>0</v>
      </c>
      <c r="AC3174" s="112">
        <f>'Demand Input MP'!C1589</f>
        <v>0</v>
      </c>
      <c r="AD3174" s="112">
        <f>'Demand Input MP'!D1589</f>
        <v>0</v>
      </c>
      <c r="AE3174" s="112">
        <f>'Demand Input MP'!E1589</f>
        <v>0</v>
      </c>
      <c r="AF3174" s="112">
        <f>'Demand Input MP'!F1589</f>
        <v>0</v>
      </c>
      <c r="AG3174" s="112">
        <f>'Demand Input MP'!G1589</f>
        <v>0</v>
      </c>
      <c r="AH3174" s="112">
        <f>'Demand Input MP'!H1589</f>
        <v>0</v>
      </c>
      <c r="AI3174" s="112">
        <f>'Demand Input MP'!I1589</f>
        <v>0</v>
      </c>
      <c r="AJ3174" s="112">
        <f>'Demand Input MP'!J1589</f>
        <v>0</v>
      </c>
      <c r="AK3174" s="112">
        <f>'Demand Input MP'!K1589</f>
        <v>0</v>
      </c>
      <c r="AL3174" s="112">
        <f>'Demand Input MP'!L1589</f>
        <v>0</v>
      </c>
      <c r="AM3174" s="112">
        <f>'Demand Input MP'!M1589</f>
        <v>0</v>
      </c>
      <c r="AN3174" s="112">
        <f>'Demand Input MP'!N1589</f>
        <v>0</v>
      </c>
      <c r="AQ3174" t="str">
        <f>AQ3168</f>
        <v/>
      </c>
    </row>
    <row r="3175" spans="1:43" ht="14.25" customHeight="1" x14ac:dyDescent="0.25">
      <c r="A3175" s="1"/>
      <c r="B3175" s="122"/>
      <c r="C3175" s="122"/>
      <c r="D3175" s="122"/>
      <c r="E3175" s="122"/>
      <c r="F3175" s="122"/>
      <c r="G3175" s="122"/>
      <c r="H3175" s="122"/>
      <c r="I3175" s="122"/>
      <c r="J3175" s="122"/>
      <c r="K3175" s="122"/>
      <c r="L3175" s="122"/>
      <c r="M3175" s="122"/>
      <c r="N3175" s="122"/>
      <c r="O3175" s="122"/>
      <c r="P3175" s="122"/>
      <c r="Q3175" s="122"/>
      <c r="R3175" s="122"/>
      <c r="S3175" s="122"/>
      <c r="T3175" s="122"/>
      <c r="U3175" s="122"/>
      <c r="V3175" s="124" t="s">
        <v>91</v>
      </c>
      <c r="W3175" s="125">
        <f>IFERROR(IF(SUM('Run Rate History'!E320:AD320)&gt;0,(SUMPRODUCT((B3170:AA3170&gt;=PERCENTILE(B3170:AA3170,0.1))*(B3170:AA3170&lt;=PERCENTILE(B3170:AA3170,0.9))*B3170:AA3170)+SUMPRODUCT(('Run Rate History'!E320:AD320&gt;=PERCENTILE(B3170:AA3170,0.1))*('Run Rate History'!E320:AD320&lt;=PERCENTILE(B3170:AA3170,0.9))*'Run Rate History'!E320:AD320))/(SUMPRODUCT((B3170:AA3170&gt;=PERCENTILE(B3170:AA3170,0.1))*(B3170:AA3170&lt;=PERCENTILE(B3170:AA3170,0.9))*1)+SUMPRODUCT(('Run Rate History'!E320:AD320&gt;=PERCENTILE(B3170:AA3170,0.1))*('Run Rate History'!E320:AD320&lt;=PERCENTILE(B3170:AA3170,0.9))*1)),TRIMMEAN(B3170:AA3170,0.15)),0)</f>
        <v>1.2608695652173914</v>
      </c>
      <c r="X3175" s="126" t="s">
        <v>1172</v>
      </c>
      <c r="Y3175" s="127">
        <f>SUM(B3170:AA3170)/26</f>
        <v>1.5384615384615385</v>
      </c>
      <c r="Z3175" s="128"/>
      <c r="AA3175" s="112" t="s">
        <v>1173</v>
      </c>
      <c r="AB3175" s="113">
        <f>'Demand Input MP'!B1588</f>
        <v>0</v>
      </c>
      <c r="AC3175" s="112">
        <f>'Demand Input MP'!C1588</f>
        <v>0</v>
      </c>
      <c r="AD3175" s="112">
        <f>'Demand Input MP'!D1588</f>
        <v>0</v>
      </c>
      <c r="AE3175" s="112">
        <f>'Demand Input MP'!E1588</f>
        <v>0</v>
      </c>
      <c r="AF3175" s="112">
        <f>'Demand Input MP'!F1588</f>
        <v>0</v>
      </c>
      <c r="AG3175" s="112">
        <f>'Demand Input MP'!G1588</f>
        <v>0</v>
      </c>
      <c r="AH3175" s="112">
        <f>'Demand Input MP'!H1588</f>
        <v>0</v>
      </c>
      <c r="AI3175" s="112">
        <f>'Demand Input MP'!I1588</f>
        <v>0</v>
      </c>
      <c r="AJ3175" s="112">
        <f>'Demand Input MP'!J1588</f>
        <v>0</v>
      </c>
      <c r="AK3175" s="112">
        <f>'Demand Input MP'!K1588</f>
        <v>0</v>
      </c>
      <c r="AL3175" s="112">
        <f>'Demand Input MP'!L1588</f>
        <v>0</v>
      </c>
      <c r="AM3175" s="112">
        <f>'Demand Input MP'!M1588</f>
        <v>0</v>
      </c>
      <c r="AN3175" s="112">
        <f>'Demand Input MP'!N1588</f>
        <v>0</v>
      </c>
      <c r="AQ3175" t="str">
        <f>AQ3168</f>
        <v/>
      </c>
    </row>
    <row r="3176" spans="1:43" ht="14.25" customHeight="1" x14ac:dyDescent="0.25">
      <c r="A3176" s="1"/>
      <c r="B3176" s="122"/>
      <c r="C3176" s="122"/>
      <c r="D3176" s="122"/>
      <c r="E3176" s="122"/>
      <c r="F3176" s="122"/>
      <c r="G3176" s="122"/>
      <c r="H3176" s="122"/>
      <c r="I3176" s="122"/>
      <c r="J3176" s="122"/>
      <c r="K3176" s="122"/>
      <c r="L3176" s="122"/>
      <c r="M3176" s="122"/>
      <c r="N3176" s="122"/>
      <c r="O3176" s="122"/>
      <c r="P3176" s="122"/>
      <c r="Q3176" s="122"/>
      <c r="R3176" s="122"/>
      <c r="S3176" s="122"/>
      <c r="T3176" s="122"/>
      <c r="U3176" s="122"/>
      <c r="V3176" s="124" t="s">
        <v>94</v>
      </c>
      <c r="W3176" s="125">
        <f>IFERROR((1*MIN(MAX(X3170,0.5*IF(SUM('Run Rate History'!E320:AD320)&gt;0,(MEDIAN(IF(B3170:AA3170&gt;0,B3170:AA3170))+MEDIAN(IF('Run Rate History'!E320:AD320&gt;0,'Run Rate History'!E320:AD320)))/2,MEDIAN(IF(B3170:AA3170&gt;0,B3170:AA3170)))),2*IF(SUM('Run Rate History'!E320:AD320)&gt;0,(MEDIAN(IF(B3170:AA3170&gt;0,B3170:AA3170))+MEDIAN(IF('Run Rate History'!E320:AD320&gt;0,'Run Rate History'!E320:AD320)))/2,MEDIAN(IF(B3170:AA3170&gt;0,B3170:AA3170))))+2*MIN(MAX(Y3170,0.5*IF(SUM('Run Rate History'!E320:AD320)&gt;0,(MEDIAN(IF(B3170:AA3170&gt;0,B3170:AA3170))+MEDIAN(IF('Run Rate History'!E320:AD320&gt;0,'Run Rate History'!E320:AD320)))/2,MEDIAN(IF(B3170:AA3170&gt;0,B3170:AA3170)))),2*IF(SUM('Run Rate History'!E320:AD320)&gt;0,(MEDIAN(IF(B3170:AA3170&gt;0,B3170:AA3170))+MEDIAN(IF('Run Rate History'!E320:AD320&gt;0,'Run Rate History'!E320:AD320)))/2,MEDIAN(IF(B3170:AA3170&gt;0,B3170:AA3170))))+3*MIN(MAX(Z3170,0.5*IF(SUM('Run Rate History'!E320:AD320)&gt;0,(MEDIAN(IF(B3170:AA3170&gt;0,B3170:AA3170))+MEDIAN(IF('Run Rate History'!E320:AD320&gt;0,'Run Rate History'!E320:AD320)))/2,MEDIAN(IF(B3170:AA3170&gt;0,B3170:AA3170)))),2*IF(SUM('Run Rate History'!E320:AD320)&gt;0,(MEDIAN(IF(B3170:AA3170&gt;0,B3170:AA3170))+MEDIAN(IF('Run Rate History'!E320:AD320&gt;0,'Run Rate History'!E320:AD320)))/2,MEDIAN(IF(B3170:AA3170&gt;0,B3170:AA3170))))+4*MIN(MAX(AA3170,0.5*IF(SUM('Run Rate History'!E320:AD320)&gt;0,(MEDIAN(IF(B3170:AA3170&gt;0,B3170:AA3170))+MEDIAN(IF('Run Rate History'!E320:AD320&gt;0,'Run Rate History'!E320:AD320)))/2,MEDIAN(IF(B3170:AA3170&gt;0,B3170:AA3170)))),2*IF(SUM('Run Rate History'!E320:AD320)&gt;0,(MEDIAN(IF(B3170:AA3170&gt;0,B3170:AA3170))+MEDIAN(IF('Run Rate History'!E320:AD320&gt;0,'Run Rate History'!E320:AD320)))/2,MEDIAN(IF(B3170:AA3170&gt;0,B3170:AA3170)))))/10,0)</f>
        <v>0.77500000000000002</v>
      </c>
      <c r="X3176" s="129" t="s">
        <v>1174</v>
      </c>
      <c r="Y3176" s="130">
        <f>IFERROR(VLOOKUP(A3168,'Stanje zaliha'!A:E,5,FALSE()),0)</f>
        <v>8</v>
      </c>
      <c r="Z3176" s="131"/>
      <c r="AA3176" s="113" t="s">
        <v>1175</v>
      </c>
      <c r="AB3176" s="118">
        <f t="shared" ref="AB3176:AN3176" si="632">SUM(AB3172:AB3175)</f>
        <v>0</v>
      </c>
      <c r="AC3176" s="118">
        <f t="shared" si="632"/>
        <v>0</v>
      </c>
      <c r="AD3176" s="118">
        <f t="shared" si="632"/>
        <v>0</v>
      </c>
      <c r="AE3176" s="118">
        <f t="shared" si="632"/>
        <v>0</v>
      </c>
      <c r="AF3176" s="118">
        <f t="shared" si="632"/>
        <v>0</v>
      </c>
      <c r="AG3176" s="118">
        <f t="shared" si="632"/>
        <v>0</v>
      </c>
      <c r="AH3176" s="118">
        <f t="shared" si="632"/>
        <v>0</v>
      </c>
      <c r="AI3176" s="118">
        <f t="shared" si="632"/>
        <v>0</v>
      </c>
      <c r="AJ3176" s="118">
        <f t="shared" si="632"/>
        <v>0</v>
      </c>
      <c r="AK3176" s="118">
        <f t="shared" si="632"/>
        <v>0</v>
      </c>
      <c r="AL3176" s="118">
        <f t="shared" si="632"/>
        <v>0</v>
      </c>
      <c r="AM3176" s="118">
        <f t="shared" si="632"/>
        <v>0</v>
      </c>
      <c r="AN3176" s="118">
        <f t="shared" si="632"/>
        <v>0</v>
      </c>
      <c r="AQ3176" t="str">
        <f>AQ3168</f>
        <v/>
      </c>
    </row>
    <row r="3177" spans="1:43" ht="14.25" customHeight="1" x14ac:dyDescent="0.25">
      <c r="A3177" s="1"/>
      <c r="B3177" s="122"/>
      <c r="C3177" s="122"/>
      <c r="D3177" s="122"/>
      <c r="E3177" s="122"/>
      <c r="F3177" s="122"/>
      <c r="G3177" s="122"/>
      <c r="H3177" s="122"/>
      <c r="I3177" s="122"/>
      <c r="J3177" s="122"/>
      <c r="K3177" s="122"/>
      <c r="L3177" s="122"/>
      <c r="M3177" s="122"/>
      <c r="N3177" s="122"/>
      <c r="O3177" s="122"/>
      <c r="P3177" s="122"/>
      <c r="Q3177" s="122"/>
      <c r="R3177" s="122"/>
      <c r="S3177" s="122"/>
      <c r="T3177" s="122"/>
      <c r="U3177" s="122"/>
      <c r="V3177" s="124" t="s">
        <v>95</v>
      </c>
      <c r="W3177" s="125">
        <f>IFERROR(0.6*W3176+0.4*W3175,0)</f>
        <v>0.96934782608695658</v>
      </c>
      <c r="X3177" s="132" t="s">
        <v>1176</v>
      </c>
      <c r="Y3177" s="133">
        <f>IFERROR(SUMIF('Popis poslanih narudžbi'!A:A,A3168,'Popis poslanih narudžbi'!C:C),0)</f>
        <v>0</v>
      </c>
      <c r="Z3177" s="131"/>
      <c r="AA3177" s="134" t="s">
        <v>1177</v>
      </c>
      <c r="AB3177" s="118">
        <f t="shared" ref="AB3177:AN3177" si="633">AB3170+AB3176</f>
        <v>2</v>
      </c>
      <c r="AC3177" s="118">
        <f t="shared" si="633"/>
        <v>1</v>
      </c>
      <c r="AD3177" s="118">
        <f t="shared" si="633"/>
        <v>1</v>
      </c>
      <c r="AE3177" s="118">
        <f t="shared" si="633"/>
        <v>1</v>
      </c>
      <c r="AF3177" s="118">
        <f t="shared" si="633"/>
        <v>1</v>
      </c>
      <c r="AG3177" s="118">
        <f t="shared" si="633"/>
        <v>1</v>
      </c>
      <c r="AH3177" s="118">
        <f t="shared" si="633"/>
        <v>1</v>
      </c>
      <c r="AI3177" s="118">
        <f t="shared" si="633"/>
        <v>1</v>
      </c>
      <c r="AJ3177" s="118">
        <f t="shared" si="633"/>
        <v>1</v>
      </c>
      <c r="AK3177" s="118">
        <f t="shared" si="633"/>
        <v>1</v>
      </c>
      <c r="AL3177" s="118">
        <f t="shared" si="633"/>
        <v>1</v>
      </c>
      <c r="AM3177" s="118">
        <f t="shared" si="633"/>
        <v>1</v>
      </c>
      <c r="AN3177" s="118">
        <f t="shared" si="633"/>
        <v>1</v>
      </c>
      <c r="AQ3177" t="str">
        <f>AQ3168</f>
        <v/>
      </c>
    </row>
    <row r="3178" spans="1:43" ht="14.25" customHeight="1" x14ac:dyDescent="0.25">
      <c r="A3178" s="107" t="str">
        <f>'Run Rate'!A321</f>
        <v>POL12767</v>
      </c>
      <c r="B3178" s="135" t="str">
        <f>'Run Rate'!B321</f>
        <v>Polleo Smart Cookies 128g White Creamy Peanut</v>
      </c>
      <c r="C3178" s="135" t="str">
        <f>'Run Rate'!C321</f>
        <v>RTD &amp; SNACKS</v>
      </c>
      <c r="D3178" s="135" t="str">
        <f>'Run Rate'!D321</f>
        <v>03 BRONZE</v>
      </c>
      <c r="E3178" s="122"/>
      <c r="F3178" s="122"/>
      <c r="G3178" s="122"/>
      <c r="H3178" s="122"/>
      <c r="I3178" s="122"/>
      <c r="J3178" s="122"/>
      <c r="K3178" s="122"/>
      <c r="L3178" s="122"/>
      <c r="M3178" s="122"/>
      <c r="N3178" s="122"/>
      <c r="O3178" s="122"/>
      <c r="P3178" s="122"/>
      <c r="Q3178" s="122"/>
      <c r="R3178" s="122"/>
      <c r="S3178" s="122"/>
      <c r="T3178" s="122"/>
      <c r="U3178" s="122"/>
      <c r="V3178" s="122"/>
      <c r="W3178" s="122"/>
      <c r="X3178" s="122"/>
      <c r="Y3178" s="122"/>
      <c r="Z3178" s="122"/>
      <c r="AA3178" s="122"/>
      <c r="AB3178" s="122"/>
      <c r="AC3178" s="122"/>
      <c r="AD3178" s="122"/>
      <c r="AE3178" s="122"/>
      <c r="AF3178" s="122"/>
      <c r="AG3178" s="122"/>
      <c r="AH3178" s="122"/>
      <c r="AI3178" s="122"/>
      <c r="AJ3178" s="122"/>
      <c r="AK3178" s="122"/>
      <c r="AL3178" s="122"/>
      <c r="AM3178" s="122"/>
      <c r="AN3178" s="122"/>
      <c r="AQ3178" t="str">
        <f>IF(AND(OR($B$1="ALL",$B$1=C3178),OR($E$1="ALL",$E$1=D3178),OR($B$2="ALL",$B$2=A3178),OR($E$2="ALL",IFERROR(SEARCH($E$2,B3178),0)&gt;0)),"MATCH","")</f>
        <v/>
      </c>
    </row>
    <row r="3179" spans="1:43" ht="14.25" customHeight="1" x14ac:dyDescent="0.25">
      <c r="A3179" s="108" t="s">
        <v>1137</v>
      </c>
      <c r="B3179" s="136" t="s">
        <v>1138</v>
      </c>
      <c r="C3179" s="136" t="s">
        <v>1139</v>
      </c>
      <c r="D3179" s="136" t="s">
        <v>1140</v>
      </c>
      <c r="E3179" s="136" t="s">
        <v>1141</v>
      </c>
      <c r="F3179" s="136" t="s">
        <v>1142</v>
      </c>
      <c r="G3179" s="136" t="s">
        <v>1143</v>
      </c>
      <c r="H3179" s="136" t="s">
        <v>1144</v>
      </c>
      <c r="I3179" s="136" t="s">
        <v>1145</v>
      </c>
      <c r="J3179" s="136" t="s">
        <v>1146</v>
      </c>
      <c r="K3179" s="136" t="s">
        <v>1147</v>
      </c>
      <c r="L3179" s="136" t="s">
        <v>1148</v>
      </c>
      <c r="M3179" s="136" t="s">
        <v>1149</v>
      </c>
      <c r="N3179" s="136" t="s">
        <v>1150</v>
      </c>
      <c r="O3179" s="136" t="s">
        <v>1151</v>
      </c>
      <c r="P3179" s="136" t="s">
        <v>1152</v>
      </c>
      <c r="Q3179" s="136" t="s">
        <v>1153</v>
      </c>
      <c r="R3179" s="136" t="s">
        <v>1154</v>
      </c>
      <c r="S3179" s="136" t="s">
        <v>1155</v>
      </c>
      <c r="T3179" s="136" t="s">
        <v>1156</v>
      </c>
      <c r="U3179" s="136" t="s">
        <v>1157</v>
      </c>
      <c r="V3179" s="136" t="s">
        <v>1158</v>
      </c>
      <c r="W3179" s="136" t="s">
        <v>1159</v>
      </c>
      <c r="X3179" s="136" t="s">
        <v>1160</v>
      </c>
      <c r="Y3179" s="136" t="s">
        <v>1161</v>
      </c>
      <c r="Z3179" s="136" t="s">
        <v>1162</v>
      </c>
      <c r="AA3179" s="136" t="s">
        <v>1163</v>
      </c>
      <c r="AB3179" s="137" t="s">
        <v>156</v>
      </c>
      <c r="AC3179" s="137" t="s">
        <v>157</v>
      </c>
      <c r="AD3179" s="137" t="s">
        <v>158</v>
      </c>
      <c r="AE3179" s="137" t="s">
        <v>139</v>
      </c>
      <c r="AF3179" s="138" t="s">
        <v>140</v>
      </c>
      <c r="AG3179" s="138" t="s">
        <v>141</v>
      </c>
      <c r="AH3179" s="138" t="s">
        <v>142</v>
      </c>
      <c r="AI3179" s="138" t="s">
        <v>143</v>
      </c>
      <c r="AJ3179" s="139" t="s">
        <v>144</v>
      </c>
      <c r="AK3179" s="139" t="s">
        <v>145</v>
      </c>
      <c r="AL3179" s="139" t="s">
        <v>146</v>
      </c>
      <c r="AM3179" s="140" t="s">
        <v>147</v>
      </c>
      <c r="AN3179" s="140" t="s">
        <v>148</v>
      </c>
      <c r="AQ3179" t="str">
        <f>AQ3178</f>
        <v/>
      </c>
    </row>
    <row r="3180" spans="1:43" ht="14.25" customHeight="1" x14ac:dyDescent="0.25">
      <c r="A3180" s="99" t="s">
        <v>1164</v>
      </c>
      <c r="B3180" s="112">
        <f>'Run Rate'!E321</f>
        <v>235</v>
      </c>
      <c r="C3180" s="112">
        <f>'Run Rate'!F321</f>
        <v>121</v>
      </c>
      <c r="D3180" s="112">
        <f>'Run Rate'!G321</f>
        <v>156</v>
      </c>
      <c r="E3180" s="112">
        <f>'Run Rate'!H321</f>
        <v>200</v>
      </c>
      <c r="F3180" s="112">
        <f>'Run Rate'!I321</f>
        <v>148</v>
      </c>
      <c r="G3180" s="112">
        <f>'Run Rate'!J321</f>
        <v>146</v>
      </c>
      <c r="H3180" s="112">
        <f>'Run Rate'!K321</f>
        <v>109</v>
      </c>
      <c r="I3180" s="112">
        <f>'Run Rate'!L321</f>
        <v>94</v>
      </c>
      <c r="J3180" s="112">
        <f>'Run Rate'!M321</f>
        <v>130</v>
      </c>
      <c r="K3180" s="112">
        <f>'Run Rate'!N321</f>
        <v>194</v>
      </c>
      <c r="L3180" s="112">
        <f>'Run Rate'!O321</f>
        <v>112</v>
      </c>
      <c r="M3180" s="112">
        <f>'Run Rate'!P321</f>
        <v>210</v>
      </c>
      <c r="N3180" s="112">
        <f>'Run Rate'!Q321</f>
        <v>144</v>
      </c>
      <c r="O3180" s="112">
        <f>'Run Rate'!R321</f>
        <v>34</v>
      </c>
      <c r="P3180" s="112">
        <f>'Run Rate'!S321</f>
        <v>23</v>
      </c>
      <c r="Q3180" s="112">
        <f>'Run Rate'!T321</f>
        <v>288</v>
      </c>
      <c r="R3180" s="112">
        <f>'Run Rate'!U321</f>
        <v>189</v>
      </c>
      <c r="S3180" s="112">
        <f>'Run Rate'!V321</f>
        <v>172</v>
      </c>
      <c r="T3180" s="112">
        <f>'Run Rate'!W321</f>
        <v>150</v>
      </c>
      <c r="U3180" s="112">
        <f>'Run Rate'!X321</f>
        <v>93</v>
      </c>
      <c r="V3180" s="112">
        <f>'Run Rate'!Y321</f>
        <v>107</v>
      </c>
      <c r="W3180" s="112">
        <f>'Run Rate'!Z321</f>
        <v>94</v>
      </c>
      <c r="X3180" s="112">
        <f>'Run Rate'!AA321</f>
        <v>92</v>
      </c>
      <c r="Y3180" s="112">
        <f>'Run Rate'!AB321</f>
        <v>309</v>
      </c>
      <c r="Z3180" s="112">
        <f>'Run Rate'!AC321</f>
        <v>94</v>
      </c>
      <c r="AA3180" s="112">
        <f>'Run Rate'!AD321</f>
        <v>110</v>
      </c>
      <c r="AB3180" s="113">
        <v>127</v>
      </c>
      <c r="AC3180" s="112">
        <v>127</v>
      </c>
      <c r="AD3180" s="112">
        <v>127</v>
      </c>
      <c r="AE3180" s="112">
        <v>127</v>
      </c>
      <c r="AF3180" s="112">
        <v>127</v>
      </c>
      <c r="AG3180" s="112">
        <v>127</v>
      </c>
      <c r="AH3180" s="112">
        <v>127</v>
      </c>
      <c r="AI3180" s="112">
        <v>127</v>
      </c>
      <c r="AJ3180" s="112">
        <v>127</v>
      </c>
      <c r="AK3180" s="112">
        <v>127</v>
      </c>
      <c r="AL3180" s="112">
        <v>127</v>
      </c>
      <c r="AM3180" s="112">
        <v>127</v>
      </c>
      <c r="AN3180" s="112">
        <v>127</v>
      </c>
      <c r="AQ3180" t="str">
        <f>AQ3178</f>
        <v/>
      </c>
    </row>
    <row r="3181" spans="1:43" ht="14.25" customHeight="1" x14ac:dyDescent="0.25">
      <c r="A3181" s="99" t="s">
        <v>1165</v>
      </c>
      <c r="B3181" s="114"/>
      <c r="C3181" s="114"/>
      <c r="D3181" s="114"/>
      <c r="E3181" s="114"/>
      <c r="F3181" s="114"/>
      <c r="G3181" s="114"/>
      <c r="H3181" s="114"/>
      <c r="I3181" s="114"/>
      <c r="J3181" s="114"/>
      <c r="K3181" s="114"/>
      <c r="L3181" s="114"/>
      <c r="M3181" s="114"/>
      <c r="N3181" s="114"/>
      <c r="O3181" s="114"/>
      <c r="P3181" s="114"/>
      <c r="Q3181" s="114"/>
      <c r="R3181" s="114"/>
      <c r="S3181" s="114"/>
      <c r="T3181" s="114"/>
      <c r="U3181" s="114"/>
      <c r="V3181" s="114"/>
      <c r="W3181" s="115"/>
      <c r="X3181" s="115"/>
      <c r="Y3181" s="115"/>
      <c r="Z3181" s="115"/>
      <c r="AA3181" s="112" t="s">
        <v>1166</v>
      </c>
      <c r="AB3181" s="113"/>
      <c r="AC3181" s="112"/>
      <c r="AD3181" s="112"/>
      <c r="AE3181" s="112"/>
      <c r="AF3181" s="112"/>
      <c r="AG3181" s="112"/>
      <c r="AH3181" s="112"/>
      <c r="AI3181" s="112"/>
      <c r="AJ3181" s="112"/>
      <c r="AK3181" s="112"/>
      <c r="AL3181" s="112"/>
      <c r="AM3181" s="112"/>
      <c r="AN3181" s="112"/>
      <c r="AQ3181" t="str">
        <f>AQ3178</f>
        <v/>
      </c>
    </row>
    <row r="3182" spans="1:43" ht="14.25" customHeight="1" x14ac:dyDescent="0.25">
      <c r="A3182" s="99" t="s">
        <v>1167</v>
      </c>
      <c r="B3182" s="114"/>
      <c r="C3182" s="114"/>
      <c r="D3182" s="114"/>
      <c r="E3182" s="114"/>
      <c r="F3182" s="114"/>
      <c r="G3182" s="114"/>
      <c r="H3182" s="114"/>
      <c r="I3182" s="114"/>
      <c r="J3182" s="114"/>
      <c r="K3182" s="114"/>
      <c r="L3182" s="114"/>
      <c r="M3182" s="114"/>
      <c r="N3182" s="114"/>
      <c r="O3182" s="114"/>
      <c r="P3182" s="114"/>
      <c r="Q3182" s="114"/>
      <c r="R3182" s="114"/>
      <c r="S3182" s="114"/>
      <c r="T3182" s="114"/>
      <c r="U3182" s="114"/>
      <c r="V3182" s="114"/>
      <c r="W3182" s="115"/>
      <c r="X3182" s="116"/>
      <c r="Y3182" s="117"/>
      <c r="Z3182" s="115"/>
      <c r="AA3182" s="112" t="s">
        <v>1168</v>
      </c>
      <c r="AB3182" s="113">
        <f>'Demand Input VP'!B1594</f>
        <v>0</v>
      </c>
      <c r="AC3182" s="112">
        <f>'Demand Input VP'!C1594</f>
        <v>0</v>
      </c>
      <c r="AD3182" s="112">
        <f>'Demand Input VP'!D1594</f>
        <v>0</v>
      </c>
      <c r="AE3182" s="112">
        <f>'Demand Input VP'!E1594</f>
        <v>0</v>
      </c>
      <c r="AF3182" s="112">
        <f>'Demand Input VP'!F1594</f>
        <v>0</v>
      </c>
      <c r="AG3182" s="112">
        <f>'Demand Input VP'!G1594</f>
        <v>0</v>
      </c>
      <c r="AH3182" s="112">
        <f>'Demand Input VP'!H1594</f>
        <v>0</v>
      </c>
      <c r="AI3182" s="112">
        <f>'Demand Input VP'!I1594</f>
        <v>0</v>
      </c>
      <c r="AJ3182" s="112">
        <f>'Demand Input VP'!J1594</f>
        <v>0</v>
      </c>
      <c r="AK3182" s="112">
        <f>'Demand Input VP'!K1594</f>
        <v>0</v>
      </c>
      <c r="AL3182" s="112">
        <f>'Demand Input VP'!L1594</f>
        <v>0</v>
      </c>
      <c r="AM3182" s="112">
        <f>'Demand Input VP'!M1594</f>
        <v>0</v>
      </c>
      <c r="AN3182" s="112">
        <f>'Demand Input VP'!N1594</f>
        <v>0</v>
      </c>
      <c r="AQ3182" t="str">
        <f>AQ3178</f>
        <v/>
      </c>
    </row>
    <row r="3183" spans="1:43" ht="14.25" customHeight="1" x14ac:dyDescent="0.25">
      <c r="A3183" s="99" t="s">
        <v>1169</v>
      </c>
      <c r="B3183" s="118"/>
      <c r="C3183" s="118"/>
      <c r="D3183" s="118"/>
      <c r="E3183" s="118"/>
      <c r="F3183" s="118"/>
      <c r="G3183" s="118"/>
      <c r="H3183" s="118"/>
      <c r="I3183" s="118"/>
      <c r="J3183" s="118"/>
      <c r="K3183" s="118"/>
      <c r="L3183" s="118"/>
      <c r="M3183" s="118"/>
      <c r="N3183" s="118"/>
      <c r="O3183" s="118"/>
      <c r="P3183" s="118"/>
      <c r="Q3183" s="118"/>
      <c r="R3183" s="118"/>
      <c r="S3183" s="118"/>
      <c r="T3183" s="118"/>
      <c r="U3183" s="118"/>
      <c r="V3183" s="118"/>
      <c r="W3183" s="115"/>
      <c r="X3183" s="116"/>
      <c r="Y3183" s="117"/>
      <c r="Z3183" s="119"/>
      <c r="AA3183" s="120" t="s">
        <v>1170</v>
      </c>
      <c r="AB3183" s="121">
        <f>'Demand Input VP'!B1593</f>
        <v>0</v>
      </c>
      <c r="AC3183" s="120">
        <f>'Demand Input VP'!C1593</f>
        <v>0</v>
      </c>
      <c r="AD3183" s="120">
        <f>'Demand Input VP'!D1593</f>
        <v>0</v>
      </c>
      <c r="AE3183" s="120">
        <f>'Demand Input VP'!E1593</f>
        <v>0</v>
      </c>
      <c r="AF3183" s="120">
        <f>'Demand Input VP'!F1593</f>
        <v>0</v>
      </c>
      <c r="AG3183" s="120">
        <f>'Demand Input VP'!G1593</f>
        <v>0</v>
      </c>
      <c r="AH3183" s="120">
        <f>'Demand Input VP'!H1593</f>
        <v>0</v>
      </c>
      <c r="AI3183" s="120">
        <f>'Demand Input VP'!I1593</f>
        <v>0</v>
      </c>
      <c r="AJ3183" s="120">
        <f>'Demand Input VP'!J1593</f>
        <v>0</v>
      </c>
      <c r="AK3183" s="120">
        <f>'Demand Input VP'!K1593</f>
        <v>0</v>
      </c>
      <c r="AL3183" s="120">
        <f>'Demand Input VP'!L1593</f>
        <v>0</v>
      </c>
      <c r="AM3183" s="120">
        <f>'Demand Input VP'!M1593</f>
        <v>0</v>
      </c>
      <c r="AN3183" s="120">
        <f>'Demand Input VP'!N1593</f>
        <v>0</v>
      </c>
      <c r="AQ3183" t="str">
        <f>AQ3178</f>
        <v/>
      </c>
    </row>
    <row r="3184" spans="1:43" ht="14.25" customHeight="1" x14ac:dyDescent="0.25">
      <c r="A3184" s="1"/>
      <c r="B3184" s="122"/>
      <c r="C3184" s="122"/>
      <c r="D3184" s="122"/>
      <c r="E3184" s="122"/>
      <c r="F3184" s="122"/>
      <c r="G3184" s="122"/>
      <c r="H3184" s="122"/>
      <c r="I3184" s="122"/>
      <c r="J3184" s="122"/>
      <c r="K3184" s="122"/>
      <c r="L3184" s="122"/>
      <c r="M3184" s="122"/>
      <c r="N3184" s="122"/>
      <c r="O3184" s="122"/>
      <c r="P3184" s="122"/>
      <c r="Q3184" s="122"/>
      <c r="R3184" s="122"/>
      <c r="S3184" s="122"/>
      <c r="T3184" s="122"/>
      <c r="U3184" s="122"/>
      <c r="V3184" s="122"/>
      <c r="W3184" s="123"/>
      <c r="X3184" s="116"/>
      <c r="Y3184" s="117"/>
      <c r="Z3184" s="123"/>
      <c r="AA3184" s="112" t="s">
        <v>1171</v>
      </c>
      <c r="AB3184" s="113">
        <f>'Demand Input MP'!B1594</f>
        <v>0</v>
      </c>
      <c r="AC3184" s="112">
        <f>'Demand Input MP'!C1594</f>
        <v>0</v>
      </c>
      <c r="AD3184" s="112">
        <f>'Demand Input MP'!D1594</f>
        <v>0</v>
      </c>
      <c r="AE3184" s="112">
        <f>'Demand Input MP'!E1594</f>
        <v>0</v>
      </c>
      <c r="AF3184" s="112">
        <f>'Demand Input MP'!F1594</f>
        <v>0</v>
      </c>
      <c r="AG3184" s="112">
        <f>'Demand Input MP'!G1594</f>
        <v>0</v>
      </c>
      <c r="AH3184" s="112">
        <f>'Demand Input MP'!H1594</f>
        <v>0</v>
      </c>
      <c r="AI3184" s="112">
        <f>'Demand Input MP'!I1594</f>
        <v>0</v>
      </c>
      <c r="AJ3184" s="112">
        <f>'Demand Input MP'!J1594</f>
        <v>0</v>
      </c>
      <c r="AK3184" s="112">
        <f>'Demand Input MP'!K1594</f>
        <v>0</v>
      </c>
      <c r="AL3184" s="112">
        <f>'Demand Input MP'!L1594</f>
        <v>0</v>
      </c>
      <c r="AM3184" s="112">
        <f>'Demand Input MP'!M1594</f>
        <v>0</v>
      </c>
      <c r="AN3184" s="112">
        <f>'Demand Input MP'!N1594</f>
        <v>0</v>
      </c>
      <c r="AQ3184" t="str">
        <f>AQ3178</f>
        <v/>
      </c>
    </row>
    <row r="3185" spans="1:43" ht="14.25" customHeight="1" x14ac:dyDescent="0.25">
      <c r="A3185" s="1"/>
      <c r="B3185" s="122"/>
      <c r="C3185" s="122"/>
      <c r="D3185" s="122"/>
      <c r="E3185" s="122"/>
      <c r="F3185" s="122"/>
      <c r="G3185" s="122"/>
      <c r="H3185" s="122"/>
      <c r="I3185" s="122"/>
      <c r="J3185" s="122"/>
      <c r="K3185" s="122"/>
      <c r="L3185" s="122"/>
      <c r="M3185" s="122"/>
      <c r="N3185" s="122"/>
      <c r="O3185" s="122"/>
      <c r="P3185" s="122"/>
      <c r="Q3185" s="122"/>
      <c r="R3185" s="122"/>
      <c r="S3185" s="122"/>
      <c r="T3185" s="122"/>
      <c r="U3185" s="122"/>
      <c r="V3185" s="124" t="s">
        <v>91</v>
      </c>
      <c r="W3185" s="125">
        <f>IFERROR(IF(SUM('Run Rate History'!E321:AD321)&gt;0,(SUMPRODUCT((B3180:AA3180&gt;=PERCENTILE(B3180:AA3180,0.1))*(B3180:AA3180&lt;=PERCENTILE(B3180:AA3180,0.9))*B3180:AA3180)+SUMPRODUCT(('Run Rate History'!E321:AD321&gt;=PERCENTILE(B3180:AA3180,0.1))*('Run Rate History'!E321:AD321&lt;=PERCENTILE(B3180:AA3180,0.9))*'Run Rate History'!E321:AD321))/(SUMPRODUCT((B3180:AA3180&gt;=PERCENTILE(B3180:AA3180,0.1))*(B3180:AA3180&lt;=PERCENTILE(B3180:AA3180,0.9))*1)+SUMPRODUCT(('Run Rate History'!E321:AD321&gt;=PERCENTILE(B3180:AA3180,0.1))*('Run Rate History'!E321:AD321&lt;=PERCENTILE(B3180:AA3180,0.9))*1)),TRIMMEAN(B3180:AA3180,0.15)),0)</f>
        <v>138.42424242424244</v>
      </c>
      <c r="X3185" s="126" t="s">
        <v>1172</v>
      </c>
      <c r="Y3185" s="127">
        <f>SUM(B3180:AA3180)/26</f>
        <v>144.38461538461539</v>
      </c>
      <c r="Z3185" s="128"/>
      <c r="AA3185" s="112" t="s">
        <v>1173</v>
      </c>
      <c r="AB3185" s="113">
        <f>'Demand Input MP'!B1593</f>
        <v>0</v>
      </c>
      <c r="AC3185" s="112">
        <f>'Demand Input MP'!C1593</f>
        <v>0</v>
      </c>
      <c r="AD3185" s="112">
        <f>'Demand Input MP'!D1593</f>
        <v>0</v>
      </c>
      <c r="AE3185" s="112">
        <f>'Demand Input MP'!E1593</f>
        <v>0</v>
      </c>
      <c r="AF3185" s="112">
        <f>'Demand Input MP'!F1593</f>
        <v>0</v>
      </c>
      <c r="AG3185" s="112">
        <f>'Demand Input MP'!G1593</f>
        <v>0</v>
      </c>
      <c r="AH3185" s="112">
        <f>'Demand Input MP'!H1593</f>
        <v>0</v>
      </c>
      <c r="AI3185" s="112">
        <f>'Demand Input MP'!I1593</f>
        <v>0</v>
      </c>
      <c r="AJ3185" s="112">
        <f>'Demand Input MP'!J1593</f>
        <v>0</v>
      </c>
      <c r="AK3185" s="112">
        <f>'Demand Input MP'!K1593</f>
        <v>0</v>
      </c>
      <c r="AL3185" s="112">
        <f>'Demand Input MP'!L1593</f>
        <v>0</v>
      </c>
      <c r="AM3185" s="112">
        <f>'Demand Input MP'!M1593</f>
        <v>0</v>
      </c>
      <c r="AN3185" s="112">
        <f>'Demand Input MP'!N1593</f>
        <v>0</v>
      </c>
      <c r="AQ3185" t="str">
        <f>AQ3178</f>
        <v/>
      </c>
    </row>
    <row r="3186" spans="1:43" ht="14.25" customHeight="1" x14ac:dyDescent="0.25">
      <c r="A3186" s="1"/>
      <c r="B3186" s="122"/>
      <c r="C3186" s="122"/>
      <c r="D3186" s="122"/>
      <c r="E3186" s="122"/>
      <c r="F3186" s="122"/>
      <c r="G3186" s="122"/>
      <c r="H3186" s="122"/>
      <c r="I3186" s="122"/>
      <c r="J3186" s="122"/>
      <c r="K3186" s="122"/>
      <c r="L3186" s="122"/>
      <c r="M3186" s="122"/>
      <c r="N3186" s="122"/>
      <c r="O3186" s="122"/>
      <c r="P3186" s="122"/>
      <c r="Q3186" s="122"/>
      <c r="R3186" s="122"/>
      <c r="S3186" s="122"/>
      <c r="T3186" s="122"/>
      <c r="U3186" s="122"/>
      <c r="V3186" s="124" t="s">
        <v>94</v>
      </c>
      <c r="W3186" s="125">
        <f>IFERROR((1*MIN(MAX(X3180,0.5*IF(SUM('Run Rate History'!E321:AD321)&gt;0,(MEDIAN(IF(B3180:AA3180&gt;0,B3180:AA3180))+MEDIAN(IF('Run Rate History'!E321:AD321&gt;0,'Run Rate History'!E321:AD321)))/2,MEDIAN(IF(B3180:AA3180&gt;0,B3180:AA3180)))),2*IF(SUM('Run Rate History'!E321:AD321)&gt;0,(MEDIAN(IF(B3180:AA3180&gt;0,B3180:AA3180))+MEDIAN(IF('Run Rate History'!E321:AD321&gt;0,'Run Rate History'!E321:AD321)))/2,MEDIAN(IF(B3180:AA3180&gt;0,B3180:AA3180))))+2*MIN(MAX(Y3180,0.5*IF(SUM('Run Rate History'!E321:AD321)&gt;0,(MEDIAN(IF(B3180:AA3180&gt;0,B3180:AA3180))+MEDIAN(IF('Run Rate History'!E321:AD321&gt;0,'Run Rate History'!E321:AD321)))/2,MEDIAN(IF(B3180:AA3180&gt;0,B3180:AA3180)))),2*IF(SUM('Run Rate History'!E321:AD321)&gt;0,(MEDIAN(IF(B3180:AA3180&gt;0,B3180:AA3180))+MEDIAN(IF('Run Rate History'!E321:AD321&gt;0,'Run Rate History'!E321:AD321)))/2,MEDIAN(IF(B3180:AA3180&gt;0,B3180:AA3180))))+3*MIN(MAX(Z3180,0.5*IF(SUM('Run Rate History'!E321:AD321)&gt;0,(MEDIAN(IF(B3180:AA3180&gt;0,B3180:AA3180))+MEDIAN(IF('Run Rate History'!E321:AD321&gt;0,'Run Rate History'!E321:AD321)))/2,MEDIAN(IF(B3180:AA3180&gt;0,B3180:AA3180)))),2*IF(SUM('Run Rate History'!E321:AD321)&gt;0,(MEDIAN(IF(B3180:AA3180&gt;0,B3180:AA3180))+MEDIAN(IF('Run Rate History'!E321:AD321&gt;0,'Run Rate History'!E321:AD321)))/2,MEDIAN(IF(B3180:AA3180&gt;0,B3180:AA3180))))+4*MIN(MAX(AA3180,0.5*IF(SUM('Run Rate History'!E321:AD321)&gt;0,(MEDIAN(IF(B3180:AA3180&gt;0,B3180:AA3180))+MEDIAN(IF('Run Rate History'!E321:AD321&gt;0,'Run Rate History'!E321:AD321)))/2,MEDIAN(IF(B3180:AA3180&gt;0,B3180:AA3180)))),2*IF(SUM('Run Rate History'!E321:AD321)&gt;0,(MEDIAN(IF(B3180:AA3180&gt;0,B3180:AA3180))+MEDIAN(IF('Run Rate History'!E321:AD321&gt;0,'Run Rate History'!E321:AD321)))/2,MEDIAN(IF(B3180:AA3180&gt;0,B3180:AA3180)))))/10,0)</f>
        <v>128.80000000000001</v>
      </c>
      <c r="X3186" s="129" t="s">
        <v>1174</v>
      </c>
      <c r="Y3186" s="130">
        <f>IFERROR(VLOOKUP(A3178,'Stanje zaliha'!A:E,5,FALSE()),0)</f>
        <v>3174</v>
      </c>
      <c r="Z3186" s="131"/>
      <c r="AA3186" s="113" t="s">
        <v>1175</v>
      </c>
      <c r="AB3186" s="118">
        <f t="shared" ref="AB3186:AN3186" si="634">SUM(AB3182:AB3185)</f>
        <v>0</v>
      </c>
      <c r="AC3186" s="118">
        <f t="shared" si="634"/>
        <v>0</v>
      </c>
      <c r="AD3186" s="118">
        <f t="shared" si="634"/>
        <v>0</v>
      </c>
      <c r="AE3186" s="118">
        <f t="shared" si="634"/>
        <v>0</v>
      </c>
      <c r="AF3186" s="118">
        <f t="shared" si="634"/>
        <v>0</v>
      </c>
      <c r="AG3186" s="118">
        <f t="shared" si="634"/>
        <v>0</v>
      </c>
      <c r="AH3186" s="118">
        <f t="shared" si="634"/>
        <v>0</v>
      </c>
      <c r="AI3186" s="118">
        <f t="shared" si="634"/>
        <v>0</v>
      </c>
      <c r="AJ3186" s="118">
        <f t="shared" si="634"/>
        <v>0</v>
      </c>
      <c r="AK3186" s="118">
        <f t="shared" si="634"/>
        <v>0</v>
      </c>
      <c r="AL3186" s="118">
        <f t="shared" si="634"/>
        <v>0</v>
      </c>
      <c r="AM3186" s="118">
        <f t="shared" si="634"/>
        <v>0</v>
      </c>
      <c r="AN3186" s="118">
        <f t="shared" si="634"/>
        <v>0</v>
      </c>
      <c r="AQ3186" t="str">
        <f>AQ3178</f>
        <v/>
      </c>
    </row>
    <row r="3187" spans="1:43" ht="14.25" customHeight="1" x14ac:dyDescent="0.25">
      <c r="A3187" s="1"/>
      <c r="B3187" s="122"/>
      <c r="C3187" s="122"/>
      <c r="D3187" s="122"/>
      <c r="E3187" s="122"/>
      <c r="F3187" s="122"/>
      <c r="G3187" s="122"/>
      <c r="H3187" s="122"/>
      <c r="I3187" s="122"/>
      <c r="J3187" s="122"/>
      <c r="K3187" s="122"/>
      <c r="L3187" s="122"/>
      <c r="M3187" s="122"/>
      <c r="N3187" s="122"/>
      <c r="O3187" s="122"/>
      <c r="P3187" s="122"/>
      <c r="Q3187" s="122"/>
      <c r="R3187" s="122"/>
      <c r="S3187" s="122"/>
      <c r="T3187" s="122"/>
      <c r="U3187" s="122"/>
      <c r="V3187" s="124" t="s">
        <v>95</v>
      </c>
      <c r="W3187" s="125">
        <f>IFERROR(0.6*W3186+0.4*W3185,0)</f>
        <v>132.64969696969698</v>
      </c>
      <c r="X3187" s="132" t="s">
        <v>1176</v>
      </c>
      <c r="Y3187" s="133">
        <f>IFERROR(SUMIF('Popis poslanih narudžbi'!A:A,A3178,'Popis poslanih narudžbi'!C:C),0)</f>
        <v>0</v>
      </c>
      <c r="Z3187" s="131"/>
      <c r="AA3187" s="134" t="s">
        <v>1177</v>
      </c>
      <c r="AB3187" s="118">
        <f t="shared" ref="AB3187:AN3187" si="635">AB3180+AB3186</f>
        <v>127</v>
      </c>
      <c r="AC3187" s="118">
        <f t="shared" si="635"/>
        <v>127</v>
      </c>
      <c r="AD3187" s="118">
        <f t="shared" si="635"/>
        <v>127</v>
      </c>
      <c r="AE3187" s="118">
        <f t="shared" si="635"/>
        <v>127</v>
      </c>
      <c r="AF3187" s="118">
        <f t="shared" si="635"/>
        <v>127</v>
      </c>
      <c r="AG3187" s="118">
        <f t="shared" si="635"/>
        <v>127</v>
      </c>
      <c r="AH3187" s="118">
        <f t="shared" si="635"/>
        <v>127</v>
      </c>
      <c r="AI3187" s="118">
        <f t="shared" si="635"/>
        <v>127</v>
      </c>
      <c r="AJ3187" s="118">
        <f t="shared" si="635"/>
        <v>127</v>
      </c>
      <c r="AK3187" s="118">
        <f t="shared" si="635"/>
        <v>127</v>
      </c>
      <c r="AL3187" s="118">
        <f t="shared" si="635"/>
        <v>127</v>
      </c>
      <c r="AM3187" s="118">
        <f t="shared" si="635"/>
        <v>127</v>
      </c>
      <c r="AN3187" s="118">
        <f t="shared" si="635"/>
        <v>127</v>
      </c>
      <c r="AQ3187" t="str">
        <f>AQ3178</f>
        <v/>
      </c>
    </row>
    <row r="3188" spans="1:43" ht="14.25" customHeight="1" x14ac:dyDescent="0.25">
      <c r="A3188" s="107" t="str">
        <f>'Run Rate'!A322</f>
        <v>NOC17407</v>
      </c>
      <c r="B3188" s="135" t="str">
        <f>'Run Rate'!B322</f>
        <v>NOCCO BLOOD ORANGE DEL SOL 330ml</v>
      </c>
      <c r="C3188" s="135" t="str">
        <f>'Run Rate'!C322</f>
        <v>RTD &amp; SNACKS</v>
      </c>
      <c r="D3188" s="135" t="str">
        <f>'Run Rate'!D322</f>
        <v>03 BRONZE</v>
      </c>
      <c r="E3188" s="122"/>
      <c r="F3188" s="122"/>
      <c r="G3188" s="122"/>
      <c r="H3188" s="122"/>
      <c r="I3188" s="122"/>
      <c r="J3188" s="122"/>
      <c r="K3188" s="122"/>
      <c r="L3188" s="122"/>
      <c r="M3188" s="122"/>
      <c r="N3188" s="122"/>
      <c r="O3188" s="122"/>
      <c r="P3188" s="122"/>
      <c r="Q3188" s="122"/>
      <c r="R3188" s="122"/>
      <c r="S3188" s="122"/>
      <c r="T3188" s="122"/>
      <c r="U3188" s="122"/>
      <c r="V3188" s="122"/>
      <c r="W3188" s="122"/>
      <c r="X3188" s="122"/>
      <c r="Y3188" s="122"/>
      <c r="Z3188" s="122"/>
      <c r="AA3188" s="122"/>
      <c r="AB3188" s="122"/>
      <c r="AC3188" s="122"/>
      <c r="AD3188" s="122"/>
      <c r="AE3188" s="122"/>
      <c r="AF3188" s="122"/>
      <c r="AG3188" s="122"/>
      <c r="AH3188" s="122"/>
      <c r="AI3188" s="122"/>
      <c r="AJ3188" s="122"/>
      <c r="AK3188" s="122"/>
      <c r="AL3188" s="122"/>
      <c r="AM3188" s="122"/>
      <c r="AN3188" s="122"/>
      <c r="AQ3188" t="str">
        <f>IF(AND(OR($B$1="ALL",$B$1=C3188),OR($E$1="ALL",$E$1=D3188),OR($B$2="ALL",$B$2=A3188),OR($E$2="ALL",IFERROR(SEARCH($E$2,B3188),0)&gt;0)),"MATCH","")</f>
        <v/>
      </c>
    </row>
    <row r="3189" spans="1:43" ht="14.25" customHeight="1" x14ac:dyDescent="0.25">
      <c r="A3189" s="108" t="s">
        <v>1137</v>
      </c>
      <c r="B3189" s="136" t="s">
        <v>1138</v>
      </c>
      <c r="C3189" s="136" t="s">
        <v>1139</v>
      </c>
      <c r="D3189" s="136" t="s">
        <v>1140</v>
      </c>
      <c r="E3189" s="136" t="s">
        <v>1141</v>
      </c>
      <c r="F3189" s="136" t="s">
        <v>1142</v>
      </c>
      <c r="G3189" s="136" t="s">
        <v>1143</v>
      </c>
      <c r="H3189" s="136" t="s">
        <v>1144</v>
      </c>
      <c r="I3189" s="136" t="s">
        <v>1145</v>
      </c>
      <c r="J3189" s="136" t="s">
        <v>1146</v>
      </c>
      <c r="K3189" s="136" t="s">
        <v>1147</v>
      </c>
      <c r="L3189" s="136" t="s">
        <v>1148</v>
      </c>
      <c r="M3189" s="136" t="s">
        <v>1149</v>
      </c>
      <c r="N3189" s="136" t="s">
        <v>1150</v>
      </c>
      <c r="O3189" s="136" t="s">
        <v>1151</v>
      </c>
      <c r="P3189" s="136" t="s">
        <v>1152</v>
      </c>
      <c r="Q3189" s="136" t="s">
        <v>1153</v>
      </c>
      <c r="R3189" s="136" t="s">
        <v>1154</v>
      </c>
      <c r="S3189" s="136" t="s">
        <v>1155</v>
      </c>
      <c r="T3189" s="136" t="s">
        <v>1156</v>
      </c>
      <c r="U3189" s="136" t="s">
        <v>1157</v>
      </c>
      <c r="V3189" s="136" t="s">
        <v>1158</v>
      </c>
      <c r="W3189" s="136" t="s">
        <v>1159</v>
      </c>
      <c r="X3189" s="136" t="s">
        <v>1160</v>
      </c>
      <c r="Y3189" s="136" t="s">
        <v>1161</v>
      </c>
      <c r="Z3189" s="136" t="s">
        <v>1162</v>
      </c>
      <c r="AA3189" s="136" t="s">
        <v>1163</v>
      </c>
      <c r="AB3189" s="137" t="s">
        <v>156</v>
      </c>
      <c r="AC3189" s="137" t="s">
        <v>157</v>
      </c>
      <c r="AD3189" s="137" t="s">
        <v>158</v>
      </c>
      <c r="AE3189" s="137" t="s">
        <v>139</v>
      </c>
      <c r="AF3189" s="138" t="s">
        <v>140</v>
      </c>
      <c r="AG3189" s="138" t="s">
        <v>141</v>
      </c>
      <c r="AH3189" s="138" t="s">
        <v>142</v>
      </c>
      <c r="AI3189" s="138" t="s">
        <v>143</v>
      </c>
      <c r="AJ3189" s="139" t="s">
        <v>144</v>
      </c>
      <c r="AK3189" s="139" t="s">
        <v>145</v>
      </c>
      <c r="AL3189" s="139" t="s">
        <v>146</v>
      </c>
      <c r="AM3189" s="140" t="s">
        <v>147</v>
      </c>
      <c r="AN3189" s="140" t="s">
        <v>148</v>
      </c>
      <c r="AQ3189" t="str">
        <f>AQ3188</f>
        <v/>
      </c>
    </row>
    <row r="3190" spans="1:43" ht="14.25" customHeight="1" x14ac:dyDescent="0.25">
      <c r="A3190" s="99" t="s">
        <v>1164</v>
      </c>
      <c r="B3190" s="112">
        <f>'Run Rate'!E322</f>
        <v>82</v>
      </c>
      <c r="C3190" s="112">
        <f>'Run Rate'!F322</f>
        <v>153</v>
      </c>
      <c r="D3190" s="112">
        <f>'Run Rate'!G322</f>
        <v>160</v>
      </c>
      <c r="E3190" s="112">
        <f>'Run Rate'!H322</f>
        <v>122</v>
      </c>
      <c r="F3190" s="112">
        <f>'Run Rate'!I322</f>
        <v>167</v>
      </c>
      <c r="G3190" s="112">
        <f>'Run Rate'!J322</f>
        <v>197</v>
      </c>
      <c r="H3190" s="112">
        <f>'Run Rate'!K322</f>
        <v>106</v>
      </c>
      <c r="I3190" s="112">
        <f>'Run Rate'!L322</f>
        <v>69</v>
      </c>
      <c r="J3190" s="112">
        <f>'Run Rate'!M322</f>
        <v>171</v>
      </c>
      <c r="K3190" s="112">
        <f>'Run Rate'!N322</f>
        <v>126</v>
      </c>
      <c r="L3190" s="112">
        <f>'Run Rate'!O322</f>
        <v>600</v>
      </c>
      <c r="M3190" s="112">
        <f>'Run Rate'!P322</f>
        <v>167</v>
      </c>
      <c r="N3190" s="112">
        <f>'Run Rate'!Q322</f>
        <v>111</v>
      </c>
      <c r="O3190" s="112">
        <f>'Run Rate'!R322</f>
        <v>24</v>
      </c>
      <c r="P3190" s="112">
        <f>'Run Rate'!S322</f>
        <v>22</v>
      </c>
      <c r="Q3190" s="112">
        <f>'Run Rate'!T322</f>
        <v>85</v>
      </c>
      <c r="R3190" s="112">
        <f>'Run Rate'!U322</f>
        <v>410</v>
      </c>
      <c r="S3190" s="112">
        <f>'Run Rate'!V322</f>
        <v>203</v>
      </c>
      <c r="T3190" s="112">
        <f>'Run Rate'!W322</f>
        <v>148</v>
      </c>
      <c r="U3190" s="112">
        <f>'Run Rate'!X322</f>
        <v>220</v>
      </c>
      <c r="V3190" s="112">
        <f>'Run Rate'!Y322</f>
        <v>177</v>
      </c>
      <c r="W3190" s="112">
        <f>'Run Rate'!Z322</f>
        <v>178</v>
      </c>
      <c r="X3190" s="112">
        <f>'Run Rate'!AA322</f>
        <v>234</v>
      </c>
      <c r="Y3190" s="112">
        <f>'Run Rate'!AB322</f>
        <v>191</v>
      </c>
      <c r="Z3190" s="112">
        <f>'Run Rate'!AC322</f>
        <v>240</v>
      </c>
      <c r="AA3190" s="112">
        <f>'Run Rate'!AD322</f>
        <v>97</v>
      </c>
      <c r="AB3190" s="113">
        <v>194</v>
      </c>
      <c r="AC3190" s="112">
        <v>194</v>
      </c>
      <c r="AD3190" s="112">
        <v>194</v>
      </c>
      <c r="AE3190" s="112">
        <v>194</v>
      </c>
      <c r="AF3190" s="112">
        <v>194</v>
      </c>
      <c r="AG3190" s="112">
        <v>194</v>
      </c>
      <c r="AH3190" s="112">
        <v>194</v>
      </c>
      <c r="AI3190" s="112">
        <v>194</v>
      </c>
      <c r="AJ3190" s="112">
        <v>194</v>
      </c>
      <c r="AK3190" s="112">
        <v>194</v>
      </c>
      <c r="AL3190" s="112">
        <v>194</v>
      </c>
      <c r="AM3190" s="112">
        <v>194</v>
      </c>
      <c r="AN3190" s="112">
        <v>194</v>
      </c>
      <c r="AQ3190" t="str">
        <f>AQ3188</f>
        <v/>
      </c>
    </row>
    <row r="3191" spans="1:43" ht="14.25" customHeight="1" x14ac:dyDescent="0.25">
      <c r="A3191" s="99" t="s">
        <v>1165</v>
      </c>
      <c r="B3191" s="114"/>
      <c r="C3191" s="114"/>
      <c r="D3191" s="114"/>
      <c r="E3191" s="114"/>
      <c r="F3191" s="114"/>
      <c r="G3191" s="114"/>
      <c r="H3191" s="114"/>
      <c r="I3191" s="114"/>
      <c r="J3191" s="114"/>
      <c r="K3191" s="114"/>
      <c r="L3191" s="114"/>
      <c r="M3191" s="114"/>
      <c r="N3191" s="114"/>
      <c r="O3191" s="114"/>
      <c r="P3191" s="114"/>
      <c r="Q3191" s="114"/>
      <c r="R3191" s="114"/>
      <c r="S3191" s="114"/>
      <c r="T3191" s="114"/>
      <c r="U3191" s="114"/>
      <c r="V3191" s="114"/>
      <c r="W3191" s="115"/>
      <c r="X3191" s="115"/>
      <c r="Y3191" s="115"/>
      <c r="Z3191" s="115"/>
      <c r="AA3191" s="112" t="s">
        <v>1166</v>
      </c>
      <c r="AB3191" s="113"/>
      <c r="AC3191" s="112"/>
      <c r="AD3191" s="112"/>
      <c r="AE3191" s="112"/>
      <c r="AF3191" s="112"/>
      <c r="AG3191" s="112"/>
      <c r="AH3191" s="112"/>
      <c r="AI3191" s="112"/>
      <c r="AJ3191" s="112"/>
      <c r="AK3191" s="112"/>
      <c r="AL3191" s="112"/>
      <c r="AM3191" s="112"/>
      <c r="AN3191" s="112"/>
      <c r="AQ3191" t="str">
        <f>AQ3188</f>
        <v/>
      </c>
    </row>
    <row r="3192" spans="1:43" ht="14.25" customHeight="1" x14ac:dyDescent="0.25">
      <c r="A3192" s="99" t="s">
        <v>1167</v>
      </c>
      <c r="B3192" s="114"/>
      <c r="C3192" s="114"/>
      <c r="D3192" s="114"/>
      <c r="E3192" s="114"/>
      <c r="F3192" s="114"/>
      <c r="G3192" s="114"/>
      <c r="H3192" s="114"/>
      <c r="I3192" s="114"/>
      <c r="J3192" s="114"/>
      <c r="K3192" s="114"/>
      <c r="L3192" s="114"/>
      <c r="M3192" s="114"/>
      <c r="N3192" s="114"/>
      <c r="O3192" s="114"/>
      <c r="P3192" s="114"/>
      <c r="Q3192" s="114"/>
      <c r="R3192" s="114"/>
      <c r="S3192" s="114"/>
      <c r="T3192" s="114"/>
      <c r="U3192" s="114"/>
      <c r="V3192" s="114"/>
      <c r="W3192" s="115"/>
      <c r="X3192" s="116"/>
      <c r="Y3192" s="117"/>
      <c r="Z3192" s="115"/>
      <c r="AA3192" s="112" t="s">
        <v>1168</v>
      </c>
      <c r="AB3192" s="113">
        <f>'Demand Input VP'!B1599</f>
        <v>0</v>
      </c>
      <c r="AC3192" s="112">
        <f>'Demand Input VP'!C1599</f>
        <v>0</v>
      </c>
      <c r="AD3192" s="112">
        <f>'Demand Input VP'!D1599</f>
        <v>0</v>
      </c>
      <c r="AE3192" s="112">
        <f>'Demand Input VP'!E1599</f>
        <v>0</v>
      </c>
      <c r="AF3192" s="112">
        <f>'Demand Input VP'!F1599</f>
        <v>0</v>
      </c>
      <c r="AG3192" s="112">
        <f>'Demand Input VP'!G1599</f>
        <v>0</v>
      </c>
      <c r="AH3192" s="112">
        <f>'Demand Input VP'!H1599</f>
        <v>0</v>
      </c>
      <c r="AI3192" s="112">
        <f>'Demand Input VP'!I1599</f>
        <v>0</v>
      </c>
      <c r="AJ3192" s="112">
        <f>'Demand Input VP'!J1599</f>
        <v>0</v>
      </c>
      <c r="AK3192" s="112">
        <f>'Demand Input VP'!K1599</f>
        <v>0</v>
      </c>
      <c r="AL3192" s="112">
        <f>'Demand Input VP'!L1599</f>
        <v>0</v>
      </c>
      <c r="AM3192" s="112">
        <f>'Demand Input VP'!M1599</f>
        <v>0</v>
      </c>
      <c r="AN3192" s="112">
        <f>'Demand Input VP'!N1599</f>
        <v>0</v>
      </c>
      <c r="AQ3192" t="str">
        <f>AQ3188</f>
        <v/>
      </c>
    </row>
    <row r="3193" spans="1:43" ht="14.25" customHeight="1" x14ac:dyDescent="0.25">
      <c r="A3193" s="99" t="s">
        <v>1169</v>
      </c>
      <c r="B3193" s="118"/>
      <c r="C3193" s="118"/>
      <c r="D3193" s="118"/>
      <c r="E3193" s="118"/>
      <c r="F3193" s="118"/>
      <c r="G3193" s="118"/>
      <c r="H3193" s="118"/>
      <c r="I3193" s="118"/>
      <c r="J3193" s="118"/>
      <c r="K3193" s="118"/>
      <c r="L3193" s="118"/>
      <c r="M3193" s="118"/>
      <c r="N3193" s="118"/>
      <c r="O3193" s="118"/>
      <c r="P3193" s="118"/>
      <c r="Q3193" s="118"/>
      <c r="R3193" s="118"/>
      <c r="S3193" s="118"/>
      <c r="T3193" s="118"/>
      <c r="U3193" s="118"/>
      <c r="V3193" s="118"/>
      <c r="W3193" s="115"/>
      <c r="X3193" s="116"/>
      <c r="Y3193" s="117"/>
      <c r="Z3193" s="119"/>
      <c r="AA3193" s="120" t="s">
        <v>1170</v>
      </c>
      <c r="AB3193" s="121">
        <f>'Demand Input VP'!B1598</f>
        <v>0</v>
      </c>
      <c r="AC3193" s="120">
        <f>'Demand Input VP'!C1598</f>
        <v>0</v>
      </c>
      <c r="AD3193" s="120">
        <f>'Demand Input VP'!D1598</f>
        <v>0</v>
      </c>
      <c r="AE3193" s="120">
        <f>'Demand Input VP'!E1598</f>
        <v>0</v>
      </c>
      <c r="AF3193" s="120">
        <f>'Demand Input VP'!F1598</f>
        <v>0</v>
      </c>
      <c r="AG3193" s="120">
        <f>'Demand Input VP'!G1598</f>
        <v>0</v>
      </c>
      <c r="AH3193" s="120">
        <f>'Demand Input VP'!H1598</f>
        <v>0</v>
      </c>
      <c r="AI3193" s="120">
        <f>'Demand Input VP'!I1598</f>
        <v>0</v>
      </c>
      <c r="AJ3193" s="120">
        <f>'Demand Input VP'!J1598</f>
        <v>0</v>
      </c>
      <c r="AK3193" s="120">
        <f>'Demand Input VP'!K1598</f>
        <v>0</v>
      </c>
      <c r="AL3193" s="120">
        <f>'Demand Input VP'!L1598</f>
        <v>0</v>
      </c>
      <c r="AM3193" s="120">
        <f>'Demand Input VP'!M1598</f>
        <v>0</v>
      </c>
      <c r="AN3193" s="120">
        <f>'Demand Input VP'!N1598</f>
        <v>0</v>
      </c>
      <c r="AQ3193" t="str">
        <f>AQ3188</f>
        <v/>
      </c>
    </row>
    <row r="3194" spans="1:43" ht="14.25" customHeight="1" x14ac:dyDescent="0.25">
      <c r="A3194" s="1"/>
      <c r="B3194" s="122"/>
      <c r="C3194" s="122"/>
      <c r="D3194" s="122"/>
      <c r="E3194" s="122"/>
      <c r="F3194" s="122"/>
      <c r="G3194" s="122"/>
      <c r="H3194" s="122"/>
      <c r="I3194" s="122"/>
      <c r="J3194" s="122"/>
      <c r="K3194" s="122"/>
      <c r="L3194" s="122"/>
      <c r="M3194" s="122"/>
      <c r="N3194" s="122"/>
      <c r="O3194" s="122"/>
      <c r="P3194" s="122"/>
      <c r="Q3194" s="122"/>
      <c r="R3194" s="122"/>
      <c r="S3194" s="122"/>
      <c r="T3194" s="122"/>
      <c r="U3194" s="122"/>
      <c r="V3194" s="122"/>
      <c r="W3194" s="123"/>
      <c r="X3194" s="116"/>
      <c r="Y3194" s="117"/>
      <c r="Z3194" s="123"/>
      <c r="AA3194" s="112" t="s">
        <v>1171</v>
      </c>
      <c r="AB3194" s="113">
        <f>'Demand Input MP'!B1599</f>
        <v>0</v>
      </c>
      <c r="AC3194" s="112">
        <f>'Demand Input MP'!C1599</f>
        <v>0</v>
      </c>
      <c r="AD3194" s="112">
        <f>'Demand Input MP'!D1599</f>
        <v>0</v>
      </c>
      <c r="AE3194" s="112">
        <f>'Demand Input MP'!E1599</f>
        <v>0</v>
      </c>
      <c r="AF3194" s="112">
        <f>'Demand Input MP'!F1599</f>
        <v>0</v>
      </c>
      <c r="AG3194" s="112">
        <f>'Demand Input MP'!G1599</f>
        <v>0</v>
      </c>
      <c r="AH3194" s="112">
        <f>'Demand Input MP'!H1599</f>
        <v>0</v>
      </c>
      <c r="AI3194" s="112">
        <f>'Demand Input MP'!I1599</f>
        <v>0</v>
      </c>
      <c r="AJ3194" s="112">
        <f>'Demand Input MP'!J1599</f>
        <v>0</v>
      </c>
      <c r="AK3194" s="112">
        <f>'Demand Input MP'!K1599</f>
        <v>0</v>
      </c>
      <c r="AL3194" s="112">
        <f>'Demand Input MP'!L1599</f>
        <v>0</v>
      </c>
      <c r="AM3194" s="112">
        <f>'Demand Input MP'!M1599</f>
        <v>0</v>
      </c>
      <c r="AN3194" s="112">
        <f>'Demand Input MP'!N1599</f>
        <v>0</v>
      </c>
      <c r="AQ3194" t="str">
        <f>AQ3188</f>
        <v/>
      </c>
    </row>
    <row r="3195" spans="1:43" ht="14.25" customHeight="1" x14ac:dyDescent="0.25">
      <c r="A3195" s="1"/>
      <c r="B3195" s="122"/>
      <c r="C3195" s="122"/>
      <c r="D3195" s="122"/>
      <c r="E3195" s="122"/>
      <c r="F3195" s="122"/>
      <c r="G3195" s="122"/>
      <c r="H3195" s="122"/>
      <c r="I3195" s="122"/>
      <c r="J3195" s="122"/>
      <c r="K3195" s="122"/>
      <c r="L3195" s="122"/>
      <c r="M3195" s="122"/>
      <c r="N3195" s="122"/>
      <c r="O3195" s="122"/>
      <c r="P3195" s="122"/>
      <c r="Q3195" s="122"/>
      <c r="R3195" s="122"/>
      <c r="S3195" s="122"/>
      <c r="T3195" s="122"/>
      <c r="U3195" s="122"/>
      <c r="V3195" s="124" t="s">
        <v>91</v>
      </c>
      <c r="W3195" s="125">
        <f>IFERROR(IF(SUM('Run Rate History'!E322:AD322)&gt;0,(SUMPRODUCT((B3190:AA3190&gt;=PERCENTILE(B3190:AA3190,0.1))*(B3190:AA3190&lt;=PERCENTILE(B3190:AA3190,0.9))*B3190:AA3190)+SUMPRODUCT(('Run Rate History'!E322:AD322&gt;=PERCENTILE(B3190:AA3190,0.1))*('Run Rate History'!E322:AD322&lt;=PERCENTILE(B3190:AA3190,0.9))*'Run Rate History'!E322:AD322))/(SUMPRODUCT((B3190:AA3190&gt;=PERCENTILE(B3190:AA3190,0.1))*(B3190:AA3190&lt;=PERCENTILE(B3190:AA3190,0.9))*1)+SUMPRODUCT(('Run Rate History'!E322:AD322&gt;=PERCENTILE(B3190:AA3190,0.1))*('Run Rate History'!E322:AD322&lt;=PERCENTILE(B3190:AA3190,0.9))*1)),TRIMMEAN(B3190:AA3190,0.15)),0)</f>
        <v>154.21621621621622</v>
      </c>
      <c r="X3195" s="126" t="s">
        <v>1172</v>
      </c>
      <c r="Y3195" s="127">
        <f>SUM(B3190:AA3190)/26</f>
        <v>171.53846153846155</v>
      </c>
      <c r="Z3195" s="128"/>
      <c r="AA3195" s="112" t="s">
        <v>1173</v>
      </c>
      <c r="AB3195" s="113">
        <f>'Demand Input MP'!B1598</f>
        <v>0</v>
      </c>
      <c r="AC3195" s="112">
        <f>'Demand Input MP'!C1598</f>
        <v>0</v>
      </c>
      <c r="AD3195" s="112">
        <f>'Demand Input MP'!D1598</f>
        <v>0</v>
      </c>
      <c r="AE3195" s="112">
        <f>'Demand Input MP'!E1598</f>
        <v>0</v>
      </c>
      <c r="AF3195" s="112">
        <f>'Demand Input MP'!F1598</f>
        <v>0</v>
      </c>
      <c r="AG3195" s="112">
        <f>'Demand Input MP'!G1598</f>
        <v>0</v>
      </c>
      <c r="AH3195" s="112">
        <f>'Demand Input MP'!H1598</f>
        <v>0</v>
      </c>
      <c r="AI3195" s="112">
        <f>'Demand Input MP'!I1598</f>
        <v>0</v>
      </c>
      <c r="AJ3195" s="112">
        <f>'Demand Input MP'!J1598</f>
        <v>0</v>
      </c>
      <c r="AK3195" s="112">
        <f>'Demand Input MP'!K1598</f>
        <v>0</v>
      </c>
      <c r="AL3195" s="112">
        <f>'Demand Input MP'!L1598</f>
        <v>0</v>
      </c>
      <c r="AM3195" s="112">
        <f>'Demand Input MP'!M1598</f>
        <v>0</v>
      </c>
      <c r="AN3195" s="112">
        <f>'Demand Input MP'!N1598</f>
        <v>0</v>
      </c>
      <c r="AQ3195" t="str">
        <f>AQ3188</f>
        <v/>
      </c>
    </row>
    <row r="3196" spans="1:43" ht="14.25" customHeight="1" x14ac:dyDescent="0.25">
      <c r="A3196" s="1"/>
      <c r="B3196" s="122"/>
      <c r="C3196" s="122"/>
      <c r="D3196" s="122"/>
      <c r="E3196" s="122"/>
      <c r="F3196" s="122"/>
      <c r="G3196" s="122"/>
      <c r="H3196" s="122"/>
      <c r="I3196" s="122"/>
      <c r="J3196" s="122"/>
      <c r="K3196" s="122"/>
      <c r="L3196" s="122"/>
      <c r="M3196" s="122"/>
      <c r="N3196" s="122"/>
      <c r="O3196" s="122"/>
      <c r="P3196" s="122"/>
      <c r="Q3196" s="122"/>
      <c r="R3196" s="122"/>
      <c r="S3196" s="122"/>
      <c r="T3196" s="122"/>
      <c r="U3196" s="122"/>
      <c r="V3196" s="124" t="s">
        <v>94</v>
      </c>
      <c r="W3196" s="125">
        <f>IFERROR((1*MIN(MAX(X3190,0.5*IF(SUM('Run Rate History'!E322:AD322)&gt;0,(MEDIAN(IF(B3190:AA3190&gt;0,B3190:AA3190))+MEDIAN(IF('Run Rate History'!E322:AD322&gt;0,'Run Rate History'!E322:AD322)))/2,MEDIAN(IF(B3190:AA3190&gt;0,B3190:AA3190)))),2*IF(SUM('Run Rate History'!E322:AD322)&gt;0,(MEDIAN(IF(B3190:AA3190&gt;0,B3190:AA3190))+MEDIAN(IF('Run Rate History'!E322:AD322&gt;0,'Run Rate History'!E322:AD322)))/2,MEDIAN(IF(B3190:AA3190&gt;0,B3190:AA3190))))+2*MIN(MAX(Y3190,0.5*IF(SUM('Run Rate History'!E322:AD322)&gt;0,(MEDIAN(IF(B3190:AA3190&gt;0,B3190:AA3190))+MEDIAN(IF('Run Rate History'!E322:AD322&gt;0,'Run Rate History'!E322:AD322)))/2,MEDIAN(IF(B3190:AA3190&gt;0,B3190:AA3190)))),2*IF(SUM('Run Rate History'!E322:AD322)&gt;0,(MEDIAN(IF(B3190:AA3190&gt;0,B3190:AA3190))+MEDIAN(IF('Run Rate History'!E322:AD322&gt;0,'Run Rate History'!E322:AD322)))/2,MEDIAN(IF(B3190:AA3190&gt;0,B3190:AA3190))))+3*MIN(MAX(Z3190,0.5*IF(SUM('Run Rate History'!E322:AD322)&gt;0,(MEDIAN(IF(B3190:AA3190&gt;0,B3190:AA3190))+MEDIAN(IF('Run Rate History'!E322:AD322&gt;0,'Run Rate History'!E322:AD322)))/2,MEDIAN(IF(B3190:AA3190&gt;0,B3190:AA3190)))),2*IF(SUM('Run Rate History'!E322:AD322)&gt;0,(MEDIAN(IF(B3190:AA3190&gt;0,B3190:AA3190))+MEDIAN(IF('Run Rate History'!E322:AD322&gt;0,'Run Rate History'!E322:AD322)))/2,MEDIAN(IF(B3190:AA3190&gt;0,B3190:AA3190))))+4*MIN(MAX(AA3190,0.5*IF(SUM('Run Rate History'!E322:AD322)&gt;0,(MEDIAN(IF(B3190:AA3190&gt;0,B3190:AA3190))+MEDIAN(IF('Run Rate History'!E322:AD322&gt;0,'Run Rate History'!E322:AD322)))/2,MEDIAN(IF(B3190:AA3190&gt;0,B3190:AA3190)))),2*IF(SUM('Run Rate History'!E322:AD322)&gt;0,(MEDIAN(IF(B3190:AA3190&gt;0,B3190:AA3190))+MEDIAN(IF('Run Rate History'!E322:AD322&gt;0,'Run Rate History'!E322:AD322)))/2,MEDIAN(IF(B3190:AA3190&gt;0,B3190:AA3190)))))/10,0)</f>
        <v>172.4</v>
      </c>
      <c r="X3196" s="129" t="s">
        <v>1174</v>
      </c>
      <c r="Y3196" s="130">
        <f>IFERROR(VLOOKUP(A3188,'Stanje zaliha'!A:E,5,FALSE()),0)</f>
        <v>2411</v>
      </c>
      <c r="Z3196" s="131"/>
      <c r="AA3196" s="113" t="s">
        <v>1175</v>
      </c>
      <c r="AB3196" s="118">
        <f t="shared" ref="AB3196:AN3196" si="636">SUM(AB3192:AB3195)</f>
        <v>0</v>
      </c>
      <c r="AC3196" s="118">
        <f t="shared" si="636"/>
        <v>0</v>
      </c>
      <c r="AD3196" s="118">
        <f t="shared" si="636"/>
        <v>0</v>
      </c>
      <c r="AE3196" s="118">
        <f t="shared" si="636"/>
        <v>0</v>
      </c>
      <c r="AF3196" s="118">
        <f t="shared" si="636"/>
        <v>0</v>
      </c>
      <c r="AG3196" s="118">
        <f t="shared" si="636"/>
        <v>0</v>
      </c>
      <c r="AH3196" s="118">
        <f t="shared" si="636"/>
        <v>0</v>
      </c>
      <c r="AI3196" s="118">
        <f t="shared" si="636"/>
        <v>0</v>
      </c>
      <c r="AJ3196" s="118">
        <f t="shared" si="636"/>
        <v>0</v>
      </c>
      <c r="AK3196" s="118">
        <f t="shared" si="636"/>
        <v>0</v>
      </c>
      <c r="AL3196" s="118">
        <f t="shared" si="636"/>
        <v>0</v>
      </c>
      <c r="AM3196" s="118">
        <f t="shared" si="636"/>
        <v>0</v>
      </c>
      <c r="AN3196" s="118">
        <f t="shared" si="636"/>
        <v>0</v>
      </c>
      <c r="AQ3196" t="str">
        <f>AQ3188</f>
        <v/>
      </c>
    </row>
    <row r="3197" spans="1:43" ht="14.25" customHeight="1" x14ac:dyDescent="0.25">
      <c r="A3197" s="1"/>
      <c r="B3197" s="122"/>
      <c r="C3197" s="122"/>
      <c r="D3197" s="122"/>
      <c r="E3197" s="122"/>
      <c r="F3197" s="122"/>
      <c r="G3197" s="122"/>
      <c r="H3197" s="122"/>
      <c r="I3197" s="122"/>
      <c r="J3197" s="122"/>
      <c r="K3197" s="122"/>
      <c r="L3197" s="122"/>
      <c r="M3197" s="122"/>
      <c r="N3197" s="122"/>
      <c r="O3197" s="122"/>
      <c r="P3197" s="122"/>
      <c r="Q3197" s="122"/>
      <c r="R3197" s="122"/>
      <c r="S3197" s="122"/>
      <c r="T3197" s="122"/>
      <c r="U3197" s="122"/>
      <c r="V3197" s="124" t="s">
        <v>95</v>
      </c>
      <c r="W3197" s="125">
        <f>IFERROR(0.6*W3196+0.4*W3195,0)</f>
        <v>165.1264864864865</v>
      </c>
      <c r="X3197" s="132" t="s">
        <v>1176</v>
      </c>
      <c r="Y3197" s="133">
        <f>IFERROR(SUMIF('Popis poslanih narudžbi'!A:A,A3188,'Popis poslanih narudžbi'!C:C),0)</f>
        <v>0</v>
      </c>
      <c r="Z3197" s="131"/>
      <c r="AA3197" s="134" t="s">
        <v>1177</v>
      </c>
      <c r="AB3197" s="118">
        <f t="shared" ref="AB3197:AN3197" si="637">AB3190+AB3196</f>
        <v>194</v>
      </c>
      <c r="AC3197" s="118">
        <f t="shared" si="637"/>
        <v>194</v>
      </c>
      <c r="AD3197" s="118">
        <f t="shared" si="637"/>
        <v>194</v>
      </c>
      <c r="AE3197" s="118">
        <f t="shared" si="637"/>
        <v>194</v>
      </c>
      <c r="AF3197" s="118">
        <f t="shared" si="637"/>
        <v>194</v>
      </c>
      <c r="AG3197" s="118">
        <f t="shared" si="637"/>
        <v>194</v>
      </c>
      <c r="AH3197" s="118">
        <f t="shared" si="637"/>
        <v>194</v>
      </c>
      <c r="AI3197" s="118">
        <f t="shared" si="637"/>
        <v>194</v>
      </c>
      <c r="AJ3197" s="118">
        <f t="shared" si="637"/>
        <v>194</v>
      </c>
      <c r="AK3197" s="118">
        <f t="shared" si="637"/>
        <v>194</v>
      </c>
      <c r="AL3197" s="118">
        <f t="shared" si="637"/>
        <v>194</v>
      </c>
      <c r="AM3197" s="118">
        <f t="shared" si="637"/>
        <v>194</v>
      </c>
      <c r="AN3197" s="118">
        <f t="shared" si="637"/>
        <v>194</v>
      </c>
      <c r="AQ3197" t="str">
        <f>AQ3188</f>
        <v/>
      </c>
    </row>
    <row r="3198" spans="1:43" ht="14.25" customHeight="1" x14ac:dyDescent="0.25">
      <c r="A3198" s="107" t="str">
        <f>'Run Rate'!A323</f>
        <v>SCM04391</v>
      </c>
      <c r="B3198" s="135" t="str">
        <f>'Run Rate'!B323</f>
        <v>100R Whey - 2 kg Vanilla</v>
      </c>
      <c r="C3198" s="135" t="str">
        <f>'Run Rate'!C323</f>
        <v>PROTEINI</v>
      </c>
      <c r="D3198" s="135" t="str">
        <f>'Run Rate'!D323</f>
        <v>03 BRONZE</v>
      </c>
      <c r="E3198" s="122"/>
      <c r="F3198" s="122"/>
      <c r="G3198" s="122"/>
      <c r="H3198" s="122"/>
      <c r="I3198" s="122"/>
      <c r="J3198" s="122"/>
      <c r="K3198" s="122"/>
      <c r="L3198" s="122"/>
      <c r="M3198" s="122"/>
      <c r="N3198" s="122"/>
      <c r="O3198" s="122"/>
      <c r="P3198" s="122"/>
      <c r="Q3198" s="122"/>
      <c r="R3198" s="122"/>
      <c r="S3198" s="122"/>
      <c r="T3198" s="122"/>
      <c r="U3198" s="122"/>
      <c r="V3198" s="122"/>
      <c r="W3198" s="122"/>
      <c r="X3198" s="122"/>
      <c r="Y3198" s="122"/>
      <c r="Z3198" s="122"/>
      <c r="AA3198" s="122"/>
      <c r="AB3198" s="122"/>
      <c r="AC3198" s="122"/>
      <c r="AD3198" s="122"/>
      <c r="AE3198" s="122"/>
      <c r="AF3198" s="122"/>
      <c r="AG3198" s="122"/>
      <c r="AH3198" s="122"/>
      <c r="AI3198" s="122"/>
      <c r="AJ3198" s="122"/>
      <c r="AK3198" s="122"/>
      <c r="AL3198" s="122"/>
      <c r="AM3198" s="122"/>
      <c r="AN3198" s="122"/>
      <c r="AQ3198" t="str">
        <f>IF(AND(OR($B$1="ALL",$B$1=C3198),OR($E$1="ALL",$E$1=D3198),OR($B$2="ALL",$B$2=A3198),OR($E$2="ALL",IFERROR(SEARCH($E$2,B3198),0)&gt;0)),"MATCH","")</f>
        <v/>
      </c>
    </row>
    <row r="3199" spans="1:43" ht="14.25" customHeight="1" x14ac:dyDescent="0.25">
      <c r="A3199" s="108" t="s">
        <v>1137</v>
      </c>
      <c r="B3199" s="136" t="s">
        <v>1138</v>
      </c>
      <c r="C3199" s="136" t="s">
        <v>1139</v>
      </c>
      <c r="D3199" s="136" t="s">
        <v>1140</v>
      </c>
      <c r="E3199" s="136" t="s">
        <v>1141</v>
      </c>
      <c r="F3199" s="136" t="s">
        <v>1142</v>
      </c>
      <c r="G3199" s="136" t="s">
        <v>1143</v>
      </c>
      <c r="H3199" s="136" t="s">
        <v>1144</v>
      </c>
      <c r="I3199" s="136" t="s">
        <v>1145</v>
      </c>
      <c r="J3199" s="136" t="s">
        <v>1146</v>
      </c>
      <c r="K3199" s="136" t="s">
        <v>1147</v>
      </c>
      <c r="L3199" s="136" t="s">
        <v>1148</v>
      </c>
      <c r="M3199" s="136" t="s">
        <v>1149</v>
      </c>
      <c r="N3199" s="136" t="s">
        <v>1150</v>
      </c>
      <c r="O3199" s="136" t="s">
        <v>1151</v>
      </c>
      <c r="P3199" s="136" t="s">
        <v>1152</v>
      </c>
      <c r="Q3199" s="136" t="s">
        <v>1153</v>
      </c>
      <c r="R3199" s="136" t="s">
        <v>1154</v>
      </c>
      <c r="S3199" s="136" t="s">
        <v>1155</v>
      </c>
      <c r="T3199" s="136" t="s">
        <v>1156</v>
      </c>
      <c r="U3199" s="136" t="s">
        <v>1157</v>
      </c>
      <c r="V3199" s="136" t="s">
        <v>1158</v>
      </c>
      <c r="W3199" s="136" t="s">
        <v>1159</v>
      </c>
      <c r="X3199" s="136" t="s">
        <v>1160</v>
      </c>
      <c r="Y3199" s="136" t="s">
        <v>1161</v>
      </c>
      <c r="Z3199" s="136" t="s">
        <v>1162</v>
      </c>
      <c r="AA3199" s="136" t="s">
        <v>1163</v>
      </c>
      <c r="AB3199" s="137" t="s">
        <v>156</v>
      </c>
      <c r="AC3199" s="137" t="s">
        <v>157</v>
      </c>
      <c r="AD3199" s="137" t="s">
        <v>158</v>
      </c>
      <c r="AE3199" s="137" t="s">
        <v>139</v>
      </c>
      <c r="AF3199" s="138" t="s">
        <v>140</v>
      </c>
      <c r="AG3199" s="138" t="s">
        <v>141</v>
      </c>
      <c r="AH3199" s="138" t="s">
        <v>142</v>
      </c>
      <c r="AI3199" s="138" t="s">
        <v>143</v>
      </c>
      <c r="AJ3199" s="139" t="s">
        <v>144</v>
      </c>
      <c r="AK3199" s="139" t="s">
        <v>145</v>
      </c>
      <c r="AL3199" s="139" t="s">
        <v>146</v>
      </c>
      <c r="AM3199" s="140" t="s">
        <v>147</v>
      </c>
      <c r="AN3199" s="140" t="s">
        <v>148</v>
      </c>
      <c r="AQ3199" t="str">
        <f>AQ3198</f>
        <v/>
      </c>
    </row>
    <row r="3200" spans="1:43" ht="14.25" customHeight="1" x14ac:dyDescent="0.25">
      <c r="A3200" s="99" t="s">
        <v>1164</v>
      </c>
      <c r="B3200" s="112">
        <f>'Run Rate'!E323</f>
        <v>4</v>
      </c>
      <c r="C3200" s="112">
        <f>'Run Rate'!F323</f>
        <v>4</v>
      </c>
      <c r="D3200" s="112">
        <f>'Run Rate'!G323</f>
        <v>11</v>
      </c>
      <c r="E3200" s="112">
        <f>'Run Rate'!H323</f>
        <v>27</v>
      </c>
      <c r="F3200" s="112">
        <f>'Run Rate'!I323</f>
        <v>9</v>
      </c>
      <c r="G3200" s="112">
        <f>'Run Rate'!J323</f>
        <v>5</v>
      </c>
      <c r="H3200" s="112">
        <f>'Run Rate'!K323</f>
        <v>9</v>
      </c>
      <c r="I3200" s="112">
        <f>'Run Rate'!L323</f>
        <v>11</v>
      </c>
      <c r="J3200" s="112">
        <f>'Run Rate'!M323</f>
        <v>2</v>
      </c>
      <c r="K3200" s="112">
        <f>'Run Rate'!N323</f>
        <v>1</v>
      </c>
      <c r="L3200" s="112">
        <f>'Run Rate'!O323</f>
        <v>0</v>
      </c>
      <c r="M3200" s="112">
        <f>'Run Rate'!P323</f>
        <v>2</v>
      </c>
      <c r="N3200" s="112">
        <f>'Run Rate'!Q323</f>
        <v>1</v>
      </c>
      <c r="O3200" s="112">
        <f>'Run Rate'!R323</f>
        <v>9</v>
      </c>
      <c r="P3200" s="112">
        <f>'Run Rate'!S323</f>
        <v>11</v>
      </c>
      <c r="Q3200" s="112">
        <f>'Run Rate'!T323</f>
        <v>15</v>
      </c>
      <c r="R3200" s="112">
        <f>'Run Rate'!U323</f>
        <v>10</v>
      </c>
      <c r="S3200" s="112">
        <f>'Run Rate'!V323</f>
        <v>9</v>
      </c>
      <c r="T3200" s="112">
        <f>'Run Rate'!W323</f>
        <v>6</v>
      </c>
      <c r="U3200" s="112">
        <f>'Run Rate'!X323</f>
        <v>3</v>
      </c>
      <c r="V3200" s="112">
        <f>'Run Rate'!Y323</f>
        <v>15</v>
      </c>
      <c r="W3200" s="112">
        <f>'Run Rate'!Z323</f>
        <v>2</v>
      </c>
      <c r="X3200" s="112">
        <f>'Run Rate'!AA323</f>
        <v>5</v>
      </c>
      <c r="Y3200" s="112">
        <f>'Run Rate'!AB323</f>
        <v>5</v>
      </c>
      <c r="Z3200" s="112">
        <f>'Run Rate'!AC323</f>
        <v>12</v>
      </c>
      <c r="AA3200" s="112">
        <f>'Run Rate'!AD323</f>
        <v>4</v>
      </c>
      <c r="AB3200" s="113">
        <v>6</v>
      </c>
      <c r="AC3200" s="112">
        <v>6</v>
      </c>
      <c r="AD3200" s="112">
        <v>6</v>
      </c>
      <c r="AE3200" s="112">
        <v>6</v>
      </c>
      <c r="AF3200" s="112">
        <v>6</v>
      </c>
      <c r="AG3200" s="112">
        <v>6</v>
      </c>
      <c r="AH3200" s="112">
        <v>6</v>
      </c>
      <c r="AI3200" s="112">
        <v>6</v>
      </c>
      <c r="AJ3200" s="112">
        <v>6</v>
      </c>
      <c r="AK3200" s="112">
        <v>6</v>
      </c>
      <c r="AL3200" s="112">
        <v>6</v>
      </c>
      <c r="AM3200" s="112">
        <v>6</v>
      </c>
      <c r="AN3200" s="112">
        <v>6</v>
      </c>
      <c r="AQ3200" t="str">
        <f>AQ3198</f>
        <v/>
      </c>
    </row>
    <row r="3201" spans="1:43" ht="14.25" customHeight="1" x14ac:dyDescent="0.25">
      <c r="A3201" s="99" t="s">
        <v>1165</v>
      </c>
      <c r="B3201" s="114"/>
      <c r="C3201" s="114"/>
      <c r="D3201" s="114"/>
      <c r="E3201" s="114"/>
      <c r="F3201" s="114"/>
      <c r="G3201" s="114"/>
      <c r="H3201" s="114"/>
      <c r="I3201" s="114"/>
      <c r="J3201" s="114"/>
      <c r="K3201" s="114"/>
      <c r="L3201" s="114"/>
      <c r="M3201" s="114"/>
      <c r="N3201" s="114"/>
      <c r="O3201" s="114"/>
      <c r="P3201" s="114"/>
      <c r="Q3201" s="114"/>
      <c r="R3201" s="114"/>
      <c r="S3201" s="114"/>
      <c r="T3201" s="114"/>
      <c r="U3201" s="114"/>
      <c r="V3201" s="114"/>
      <c r="W3201" s="115"/>
      <c r="X3201" s="115"/>
      <c r="Y3201" s="115"/>
      <c r="Z3201" s="115"/>
      <c r="AA3201" s="112" t="s">
        <v>1166</v>
      </c>
      <c r="AB3201" s="113"/>
      <c r="AC3201" s="112"/>
      <c r="AD3201" s="112"/>
      <c r="AE3201" s="112"/>
      <c r="AF3201" s="112"/>
      <c r="AG3201" s="112"/>
      <c r="AH3201" s="112"/>
      <c r="AI3201" s="112"/>
      <c r="AJ3201" s="112"/>
      <c r="AK3201" s="112"/>
      <c r="AL3201" s="112"/>
      <c r="AM3201" s="112"/>
      <c r="AN3201" s="112"/>
      <c r="AQ3201" t="str">
        <f>AQ3198</f>
        <v/>
      </c>
    </row>
    <row r="3202" spans="1:43" ht="14.25" customHeight="1" x14ac:dyDescent="0.25">
      <c r="A3202" s="99" t="s">
        <v>1167</v>
      </c>
      <c r="B3202" s="114"/>
      <c r="C3202" s="114"/>
      <c r="D3202" s="114"/>
      <c r="E3202" s="114"/>
      <c r="F3202" s="114"/>
      <c r="G3202" s="114"/>
      <c r="H3202" s="114"/>
      <c r="I3202" s="114"/>
      <c r="J3202" s="114"/>
      <c r="K3202" s="114"/>
      <c r="L3202" s="114"/>
      <c r="M3202" s="114"/>
      <c r="N3202" s="114"/>
      <c r="O3202" s="114"/>
      <c r="P3202" s="114"/>
      <c r="Q3202" s="114"/>
      <c r="R3202" s="114"/>
      <c r="S3202" s="114"/>
      <c r="T3202" s="114"/>
      <c r="U3202" s="114"/>
      <c r="V3202" s="114"/>
      <c r="W3202" s="115"/>
      <c r="X3202" s="116"/>
      <c r="Y3202" s="117"/>
      <c r="Z3202" s="115"/>
      <c r="AA3202" s="112" t="s">
        <v>1168</v>
      </c>
      <c r="AB3202" s="113">
        <f>'Demand Input VP'!B1604</f>
        <v>0</v>
      </c>
      <c r="AC3202" s="112">
        <f>'Demand Input VP'!C1604</f>
        <v>0</v>
      </c>
      <c r="AD3202" s="112">
        <f>'Demand Input VP'!D1604</f>
        <v>0</v>
      </c>
      <c r="AE3202" s="112">
        <f>'Demand Input VP'!E1604</f>
        <v>0</v>
      </c>
      <c r="AF3202" s="112">
        <f>'Demand Input VP'!F1604</f>
        <v>0</v>
      </c>
      <c r="AG3202" s="112">
        <f>'Demand Input VP'!G1604</f>
        <v>0</v>
      </c>
      <c r="AH3202" s="112">
        <f>'Demand Input VP'!H1604</f>
        <v>0</v>
      </c>
      <c r="AI3202" s="112">
        <f>'Demand Input VP'!I1604</f>
        <v>0</v>
      </c>
      <c r="AJ3202" s="112">
        <f>'Demand Input VP'!J1604</f>
        <v>0</v>
      </c>
      <c r="AK3202" s="112">
        <f>'Demand Input VP'!K1604</f>
        <v>0</v>
      </c>
      <c r="AL3202" s="112">
        <f>'Demand Input VP'!L1604</f>
        <v>0</v>
      </c>
      <c r="AM3202" s="112">
        <f>'Demand Input VP'!M1604</f>
        <v>0</v>
      </c>
      <c r="AN3202" s="112">
        <f>'Demand Input VP'!N1604</f>
        <v>0</v>
      </c>
      <c r="AQ3202" t="str">
        <f>AQ3198</f>
        <v/>
      </c>
    </row>
    <row r="3203" spans="1:43" ht="14.25" customHeight="1" x14ac:dyDescent="0.25">
      <c r="A3203" s="99" t="s">
        <v>1169</v>
      </c>
      <c r="B3203" s="118"/>
      <c r="C3203" s="118"/>
      <c r="D3203" s="118"/>
      <c r="E3203" s="118"/>
      <c r="F3203" s="118"/>
      <c r="G3203" s="118"/>
      <c r="H3203" s="118"/>
      <c r="I3203" s="118"/>
      <c r="J3203" s="118"/>
      <c r="K3203" s="118"/>
      <c r="L3203" s="118"/>
      <c r="M3203" s="118"/>
      <c r="N3203" s="118"/>
      <c r="O3203" s="118"/>
      <c r="P3203" s="118"/>
      <c r="Q3203" s="118"/>
      <c r="R3203" s="118"/>
      <c r="S3203" s="118"/>
      <c r="T3203" s="118"/>
      <c r="U3203" s="118"/>
      <c r="V3203" s="118"/>
      <c r="W3203" s="115"/>
      <c r="X3203" s="116"/>
      <c r="Y3203" s="117"/>
      <c r="Z3203" s="119"/>
      <c r="AA3203" s="120" t="s">
        <v>1170</v>
      </c>
      <c r="AB3203" s="121">
        <f>'Demand Input VP'!B1603</f>
        <v>0</v>
      </c>
      <c r="AC3203" s="120">
        <f>'Demand Input VP'!C1603</f>
        <v>0</v>
      </c>
      <c r="AD3203" s="120">
        <f>'Demand Input VP'!D1603</f>
        <v>0</v>
      </c>
      <c r="AE3203" s="120">
        <f>'Demand Input VP'!E1603</f>
        <v>0</v>
      </c>
      <c r="AF3203" s="120">
        <f>'Demand Input VP'!F1603</f>
        <v>0</v>
      </c>
      <c r="AG3203" s="120">
        <f>'Demand Input VP'!G1603</f>
        <v>0</v>
      </c>
      <c r="AH3203" s="120">
        <f>'Demand Input VP'!H1603</f>
        <v>0</v>
      </c>
      <c r="AI3203" s="120">
        <f>'Demand Input VP'!I1603</f>
        <v>0</v>
      </c>
      <c r="AJ3203" s="120">
        <f>'Demand Input VP'!J1603</f>
        <v>0</v>
      </c>
      <c r="AK3203" s="120">
        <f>'Demand Input VP'!K1603</f>
        <v>0</v>
      </c>
      <c r="AL3203" s="120">
        <f>'Demand Input VP'!L1603</f>
        <v>0</v>
      </c>
      <c r="AM3203" s="120">
        <f>'Demand Input VP'!M1603</f>
        <v>0</v>
      </c>
      <c r="AN3203" s="120">
        <f>'Demand Input VP'!N1603</f>
        <v>0</v>
      </c>
      <c r="AQ3203" t="str">
        <f>AQ3198</f>
        <v/>
      </c>
    </row>
    <row r="3204" spans="1:43" ht="14.25" customHeight="1" x14ac:dyDescent="0.25">
      <c r="A3204" s="1"/>
      <c r="B3204" s="122"/>
      <c r="C3204" s="122"/>
      <c r="D3204" s="122"/>
      <c r="E3204" s="122"/>
      <c r="F3204" s="122"/>
      <c r="G3204" s="122"/>
      <c r="H3204" s="122"/>
      <c r="I3204" s="122"/>
      <c r="J3204" s="122"/>
      <c r="K3204" s="122"/>
      <c r="L3204" s="122"/>
      <c r="M3204" s="122"/>
      <c r="N3204" s="122"/>
      <c r="O3204" s="122"/>
      <c r="P3204" s="122"/>
      <c r="Q3204" s="122"/>
      <c r="R3204" s="122"/>
      <c r="S3204" s="122"/>
      <c r="T3204" s="122"/>
      <c r="U3204" s="122"/>
      <c r="V3204" s="122"/>
      <c r="W3204" s="123"/>
      <c r="X3204" s="116"/>
      <c r="Y3204" s="117"/>
      <c r="Z3204" s="123"/>
      <c r="AA3204" s="112" t="s">
        <v>1171</v>
      </c>
      <c r="AB3204" s="113">
        <f>'Demand Input MP'!B1604</f>
        <v>0</v>
      </c>
      <c r="AC3204" s="112">
        <f>'Demand Input MP'!C1604</f>
        <v>0</v>
      </c>
      <c r="AD3204" s="112">
        <f>'Demand Input MP'!D1604</f>
        <v>0</v>
      </c>
      <c r="AE3204" s="112">
        <f>'Demand Input MP'!E1604</f>
        <v>0</v>
      </c>
      <c r="AF3204" s="112">
        <f>'Demand Input MP'!F1604</f>
        <v>0</v>
      </c>
      <c r="AG3204" s="112">
        <f>'Demand Input MP'!G1604</f>
        <v>0</v>
      </c>
      <c r="AH3204" s="112">
        <f>'Demand Input MP'!H1604</f>
        <v>0</v>
      </c>
      <c r="AI3204" s="112">
        <f>'Demand Input MP'!I1604</f>
        <v>0</v>
      </c>
      <c r="AJ3204" s="112">
        <f>'Demand Input MP'!J1604</f>
        <v>0</v>
      </c>
      <c r="AK3204" s="112">
        <f>'Demand Input MP'!K1604</f>
        <v>0</v>
      </c>
      <c r="AL3204" s="112">
        <f>'Demand Input MP'!L1604</f>
        <v>0</v>
      </c>
      <c r="AM3204" s="112">
        <f>'Demand Input MP'!M1604</f>
        <v>0</v>
      </c>
      <c r="AN3204" s="112">
        <f>'Demand Input MP'!N1604</f>
        <v>0</v>
      </c>
      <c r="AQ3204" t="str">
        <f>AQ3198</f>
        <v/>
      </c>
    </row>
    <row r="3205" spans="1:43" ht="14.25" customHeight="1" x14ac:dyDescent="0.25">
      <c r="A3205" s="1"/>
      <c r="B3205" s="122"/>
      <c r="C3205" s="122"/>
      <c r="D3205" s="122"/>
      <c r="E3205" s="122"/>
      <c r="F3205" s="122"/>
      <c r="G3205" s="122"/>
      <c r="H3205" s="122"/>
      <c r="I3205" s="122"/>
      <c r="J3205" s="122"/>
      <c r="K3205" s="122"/>
      <c r="L3205" s="122"/>
      <c r="M3205" s="122"/>
      <c r="N3205" s="122"/>
      <c r="O3205" s="122"/>
      <c r="P3205" s="122"/>
      <c r="Q3205" s="122"/>
      <c r="R3205" s="122"/>
      <c r="S3205" s="122"/>
      <c r="T3205" s="122"/>
      <c r="U3205" s="122"/>
      <c r="V3205" s="124" t="s">
        <v>91</v>
      </c>
      <c r="W3205" s="125">
        <f>IFERROR(IF(SUM('Run Rate History'!E323:AD323)&gt;0,(SUMPRODUCT((B3200:AA3200&gt;=PERCENTILE(B3200:AA3200,0.1))*(B3200:AA3200&lt;=PERCENTILE(B3200:AA3200,0.9))*B3200:AA3200)+SUMPRODUCT(('Run Rate History'!E323:AD323&gt;=PERCENTILE(B3200:AA3200,0.1))*('Run Rate History'!E323:AD323&lt;=PERCENTILE(B3200:AA3200,0.9))*'Run Rate History'!E323:AD323))/(SUMPRODUCT((B3200:AA3200&gt;=PERCENTILE(B3200:AA3200,0.1))*(B3200:AA3200&lt;=PERCENTILE(B3200:AA3200,0.9))*1)+SUMPRODUCT(('Run Rate History'!E323:AD323&gt;=PERCENTILE(B3200:AA3200,0.1))*('Run Rate History'!E323:AD323&lt;=PERCENTILE(B3200:AA3200,0.9))*1)),TRIMMEAN(B3200:AA3200,0.15)),0)</f>
        <v>7.1538461538461542</v>
      </c>
      <c r="X3205" s="126" t="s">
        <v>1172</v>
      </c>
      <c r="Y3205" s="127">
        <f>SUM(B3200:AA3200)/26</f>
        <v>7.384615384615385</v>
      </c>
      <c r="Z3205" s="128"/>
      <c r="AA3205" s="112" t="s">
        <v>1173</v>
      </c>
      <c r="AB3205" s="113">
        <f>'Demand Input MP'!B1603</f>
        <v>0</v>
      </c>
      <c r="AC3205" s="112">
        <f>'Demand Input MP'!C1603</f>
        <v>0</v>
      </c>
      <c r="AD3205" s="112">
        <f>'Demand Input MP'!D1603</f>
        <v>0</v>
      </c>
      <c r="AE3205" s="112">
        <f>'Demand Input MP'!E1603</f>
        <v>0</v>
      </c>
      <c r="AF3205" s="112">
        <f>'Demand Input MP'!F1603</f>
        <v>0</v>
      </c>
      <c r="AG3205" s="112">
        <f>'Demand Input MP'!G1603</f>
        <v>0</v>
      </c>
      <c r="AH3205" s="112">
        <f>'Demand Input MP'!H1603</f>
        <v>0</v>
      </c>
      <c r="AI3205" s="112">
        <f>'Demand Input MP'!I1603</f>
        <v>0</v>
      </c>
      <c r="AJ3205" s="112">
        <f>'Demand Input MP'!J1603</f>
        <v>0</v>
      </c>
      <c r="AK3205" s="112">
        <f>'Demand Input MP'!K1603</f>
        <v>0</v>
      </c>
      <c r="AL3205" s="112">
        <f>'Demand Input MP'!L1603</f>
        <v>0</v>
      </c>
      <c r="AM3205" s="112">
        <f>'Demand Input MP'!M1603</f>
        <v>0</v>
      </c>
      <c r="AN3205" s="112">
        <f>'Demand Input MP'!N1603</f>
        <v>0</v>
      </c>
      <c r="AQ3205" t="str">
        <f>AQ3198</f>
        <v/>
      </c>
    </row>
    <row r="3206" spans="1:43" ht="14.25" customHeight="1" x14ac:dyDescent="0.25">
      <c r="A3206" s="1"/>
      <c r="B3206" s="122"/>
      <c r="C3206" s="122"/>
      <c r="D3206" s="122"/>
      <c r="E3206" s="122"/>
      <c r="F3206" s="122"/>
      <c r="G3206" s="122"/>
      <c r="H3206" s="122"/>
      <c r="I3206" s="122"/>
      <c r="J3206" s="122"/>
      <c r="K3206" s="122"/>
      <c r="L3206" s="122"/>
      <c r="M3206" s="122"/>
      <c r="N3206" s="122"/>
      <c r="O3206" s="122"/>
      <c r="P3206" s="122"/>
      <c r="Q3206" s="122"/>
      <c r="R3206" s="122"/>
      <c r="S3206" s="122"/>
      <c r="T3206" s="122"/>
      <c r="U3206" s="122"/>
      <c r="V3206" s="124" t="s">
        <v>94</v>
      </c>
      <c r="W3206" s="125">
        <f>IFERROR((1*MIN(MAX(X3200,0.5*IF(SUM('Run Rate History'!E323:AD323)&gt;0,(MEDIAN(IF(B3200:AA3200&gt;0,B3200:AA3200))+MEDIAN(IF('Run Rate History'!E323:AD323&gt;0,'Run Rate History'!E323:AD323)))/2,MEDIAN(IF(B3200:AA3200&gt;0,B3200:AA3200)))),2*IF(SUM('Run Rate History'!E323:AD323)&gt;0,(MEDIAN(IF(B3200:AA3200&gt;0,B3200:AA3200))+MEDIAN(IF('Run Rate History'!E323:AD323&gt;0,'Run Rate History'!E323:AD323)))/2,MEDIAN(IF(B3200:AA3200&gt;0,B3200:AA3200))))+2*MIN(MAX(Y3200,0.5*IF(SUM('Run Rate History'!E323:AD323)&gt;0,(MEDIAN(IF(B3200:AA3200&gt;0,B3200:AA3200))+MEDIAN(IF('Run Rate History'!E323:AD323&gt;0,'Run Rate History'!E323:AD323)))/2,MEDIAN(IF(B3200:AA3200&gt;0,B3200:AA3200)))),2*IF(SUM('Run Rate History'!E323:AD323)&gt;0,(MEDIAN(IF(B3200:AA3200&gt;0,B3200:AA3200))+MEDIAN(IF('Run Rate History'!E323:AD323&gt;0,'Run Rate History'!E323:AD323)))/2,MEDIAN(IF(B3200:AA3200&gt;0,B3200:AA3200))))+3*MIN(MAX(Z3200,0.5*IF(SUM('Run Rate History'!E323:AD323)&gt;0,(MEDIAN(IF(B3200:AA3200&gt;0,B3200:AA3200))+MEDIAN(IF('Run Rate History'!E323:AD323&gt;0,'Run Rate History'!E323:AD323)))/2,MEDIAN(IF(B3200:AA3200&gt;0,B3200:AA3200)))),2*IF(SUM('Run Rate History'!E323:AD323)&gt;0,(MEDIAN(IF(B3200:AA3200&gt;0,B3200:AA3200))+MEDIAN(IF('Run Rate History'!E323:AD323&gt;0,'Run Rate History'!E323:AD323)))/2,MEDIAN(IF(B3200:AA3200&gt;0,B3200:AA3200))))+4*MIN(MAX(AA3200,0.5*IF(SUM('Run Rate History'!E323:AD323)&gt;0,(MEDIAN(IF(B3200:AA3200&gt;0,B3200:AA3200))+MEDIAN(IF('Run Rate History'!E323:AD323&gt;0,'Run Rate History'!E323:AD323)))/2,MEDIAN(IF(B3200:AA3200&gt;0,B3200:AA3200)))),2*IF(SUM('Run Rate History'!E323:AD323)&gt;0,(MEDIAN(IF(B3200:AA3200&gt;0,B3200:AA3200))+MEDIAN(IF('Run Rate History'!E323:AD323&gt;0,'Run Rate History'!E323:AD323)))/2,MEDIAN(IF(B3200:AA3200&gt;0,B3200:AA3200)))))/10,0)</f>
        <v>6.7</v>
      </c>
      <c r="X3206" s="129" t="s">
        <v>1174</v>
      </c>
      <c r="Y3206" s="130">
        <f>IFERROR(VLOOKUP(A3198,'Stanje zaliha'!A:E,5,FALSE()),0)</f>
        <v>114</v>
      </c>
      <c r="Z3206" s="131"/>
      <c r="AA3206" s="113" t="s">
        <v>1175</v>
      </c>
      <c r="AB3206" s="118">
        <f t="shared" ref="AB3206:AN3206" si="638">SUM(AB3202:AB3205)</f>
        <v>0</v>
      </c>
      <c r="AC3206" s="118">
        <f t="shared" si="638"/>
        <v>0</v>
      </c>
      <c r="AD3206" s="118">
        <f t="shared" si="638"/>
        <v>0</v>
      </c>
      <c r="AE3206" s="118">
        <f t="shared" si="638"/>
        <v>0</v>
      </c>
      <c r="AF3206" s="118">
        <f t="shared" si="638"/>
        <v>0</v>
      </c>
      <c r="AG3206" s="118">
        <f t="shared" si="638"/>
        <v>0</v>
      </c>
      <c r="AH3206" s="118">
        <f t="shared" si="638"/>
        <v>0</v>
      </c>
      <c r="AI3206" s="118">
        <f t="shared" si="638"/>
        <v>0</v>
      </c>
      <c r="AJ3206" s="118">
        <f t="shared" si="638"/>
        <v>0</v>
      </c>
      <c r="AK3206" s="118">
        <f t="shared" si="638"/>
        <v>0</v>
      </c>
      <c r="AL3206" s="118">
        <f t="shared" si="638"/>
        <v>0</v>
      </c>
      <c r="AM3206" s="118">
        <f t="shared" si="638"/>
        <v>0</v>
      </c>
      <c r="AN3206" s="118">
        <f t="shared" si="638"/>
        <v>0</v>
      </c>
      <c r="AQ3206" t="str">
        <f>AQ3198</f>
        <v/>
      </c>
    </row>
    <row r="3207" spans="1:43" ht="14.25" customHeight="1" x14ac:dyDescent="0.25">
      <c r="A3207" s="1"/>
      <c r="B3207" s="122"/>
      <c r="C3207" s="122"/>
      <c r="D3207" s="122"/>
      <c r="E3207" s="122"/>
      <c r="F3207" s="122"/>
      <c r="G3207" s="122"/>
      <c r="H3207" s="122"/>
      <c r="I3207" s="122"/>
      <c r="J3207" s="122"/>
      <c r="K3207" s="122"/>
      <c r="L3207" s="122"/>
      <c r="M3207" s="122"/>
      <c r="N3207" s="122"/>
      <c r="O3207" s="122"/>
      <c r="P3207" s="122"/>
      <c r="Q3207" s="122"/>
      <c r="R3207" s="122"/>
      <c r="S3207" s="122"/>
      <c r="T3207" s="122"/>
      <c r="U3207" s="122"/>
      <c r="V3207" s="124" t="s">
        <v>95</v>
      </c>
      <c r="W3207" s="125">
        <f>IFERROR(0.6*W3206+0.4*W3205,0)</f>
        <v>6.8815384615384616</v>
      </c>
      <c r="X3207" s="132" t="s">
        <v>1176</v>
      </c>
      <c r="Y3207" s="133">
        <f>IFERROR(SUMIF('Popis poslanih narudžbi'!A:A,A3198,'Popis poslanih narudžbi'!C:C),0)</f>
        <v>0</v>
      </c>
      <c r="Z3207" s="131"/>
      <c r="AA3207" s="134" t="s">
        <v>1177</v>
      </c>
      <c r="AB3207" s="118">
        <f t="shared" ref="AB3207:AN3207" si="639">AB3200+AB3206</f>
        <v>6</v>
      </c>
      <c r="AC3207" s="118">
        <f t="shared" si="639"/>
        <v>6</v>
      </c>
      <c r="AD3207" s="118">
        <f t="shared" si="639"/>
        <v>6</v>
      </c>
      <c r="AE3207" s="118">
        <f t="shared" si="639"/>
        <v>6</v>
      </c>
      <c r="AF3207" s="118">
        <f t="shared" si="639"/>
        <v>6</v>
      </c>
      <c r="AG3207" s="118">
        <f t="shared" si="639"/>
        <v>6</v>
      </c>
      <c r="AH3207" s="118">
        <f t="shared" si="639"/>
        <v>6</v>
      </c>
      <c r="AI3207" s="118">
        <f t="shared" si="639"/>
        <v>6</v>
      </c>
      <c r="AJ3207" s="118">
        <f t="shared" si="639"/>
        <v>6</v>
      </c>
      <c r="AK3207" s="118">
        <f t="shared" si="639"/>
        <v>6</v>
      </c>
      <c r="AL3207" s="118">
        <f t="shared" si="639"/>
        <v>6</v>
      </c>
      <c r="AM3207" s="118">
        <f t="shared" si="639"/>
        <v>6</v>
      </c>
      <c r="AN3207" s="118">
        <f t="shared" si="639"/>
        <v>6</v>
      </c>
      <c r="AQ3207" t="str">
        <f>AQ3198</f>
        <v/>
      </c>
    </row>
    <row r="3208" spans="1:43" ht="14.25" customHeight="1" x14ac:dyDescent="0.25">
      <c r="A3208" s="107" t="str">
        <f>'Run Rate'!A324</f>
        <v>ATC06640</v>
      </c>
      <c r="B3208" s="135" t="str">
        <f>'Run Rate'!B324</f>
        <v>Trening prsluk LightVest 10kg Atleticore</v>
      </c>
      <c r="C3208" s="135" t="str">
        <f>'Run Rate'!C324</f>
        <v>FITNESS OPREMA</v>
      </c>
      <c r="D3208" s="135" t="str">
        <f>'Run Rate'!D324</f>
        <v>03 BRONZE</v>
      </c>
      <c r="E3208" s="122"/>
      <c r="F3208" s="122"/>
      <c r="G3208" s="122"/>
      <c r="H3208" s="122"/>
      <c r="I3208" s="122"/>
      <c r="J3208" s="122"/>
      <c r="K3208" s="122"/>
      <c r="L3208" s="122"/>
      <c r="M3208" s="122"/>
      <c r="N3208" s="122"/>
      <c r="O3208" s="122"/>
      <c r="P3208" s="122"/>
      <c r="Q3208" s="122"/>
      <c r="R3208" s="122"/>
      <c r="S3208" s="122"/>
      <c r="T3208" s="122"/>
      <c r="U3208" s="122"/>
      <c r="V3208" s="122"/>
      <c r="W3208" s="122"/>
      <c r="X3208" s="122"/>
      <c r="Y3208" s="122"/>
      <c r="Z3208" s="122"/>
      <c r="AA3208" s="122"/>
      <c r="AB3208" s="122"/>
      <c r="AC3208" s="122"/>
      <c r="AD3208" s="122"/>
      <c r="AE3208" s="122"/>
      <c r="AF3208" s="122"/>
      <c r="AG3208" s="122"/>
      <c r="AH3208" s="122"/>
      <c r="AI3208" s="122"/>
      <c r="AJ3208" s="122"/>
      <c r="AK3208" s="122"/>
      <c r="AL3208" s="122"/>
      <c r="AM3208" s="122"/>
      <c r="AN3208" s="122"/>
      <c r="AQ3208" t="str">
        <f>IF(AND(OR($B$1="ALL",$B$1=C3208),OR($E$1="ALL",$E$1=D3208),OR($B$2="ALL",$B$2=A3208),OR($E$2="ALL",IFERROR(SEARCH($E$2,B3208),0)&gt;0)),"MATCH","")</f>
        <v/>
      </c>
    </row>
    <row r="3209" spans="1:43" ht="14.25" customHeight="1" x14ac:dyDescent="0.25">
      <c r="A3209" s="108" t="s">
        <v>1137</v>
      </c>
      <c r="B3209" s="136" t="s">
        <v>1138</v>
      </c>
      <c r="C3209" s="136" t="s">
        <v>1139</v>
      </c>
      <c r="D3209" s="136" t="s">
        <v>1140</v>
      </c>
      <c r="E3209" s="136" t="s">
        <v>1141</v>
      </c>
      <c r="F3209" s="136" t="s">
        <v>1142</v>
      </c>
      <c r="G3209" s="136" t="s">
        <v>1143</v>
      </c>
      <c r="H3209" s="136" t="s">
        <v>1144</v>
      </c>
      <c r="I3209" s="136" t="s">
        <v>1145</v>
      </c>
      <c r="J3209" s="136" t="s">
        <v>1146</v>
      </c>
      <c r="K3209" s="136" t="s">
        <v>1147</v>
      </c>
      <c r="L3209" s="136" t="s">
        <v>1148</v>
      </c>
      <c r="M3209" s="136" t="s">
        <v>1149</v>
      </c>
      <c r="N3209" s="136" t="s">
        <v>1150</v>
      </c>
      <c r="O3209" s="136" t="s">
        <v>1151</v>
      </c>
      <c r="P3209" s="136" t="s">
        <v>1152</v>
      </c>
      <c r="Q3209" s="136" t="s">
        <v>1153</v>
      </c>
      <c r="R3209" s="136" t="s">
        <v>1154</v>
      </c>
      <c r="S3209" s="136" t="s">
        <v>1155</v>
      </c>
      <c r="T3209" s="136" t="s">
        <v>1156</v>
      </c>
      <c r="U3209" s="136" t="s">
        <v>1157</v>
      </c>
      <c r="V3209" s="136" t="s">
        <v>1158</v>
      </c>
      <c r="W3209" s="136" t="s">
        <v>1159</v>
      </c>
      <c r="X3209" s="136" t="s">
        <v>1160</v>
      </c>
      <c r="Y3209" s="136" t="s">
        <v>1161</v>
      </c>
      <c r="Z3209" s="136" t="s">
        <v>1162</v>
      </c>
      <c r="AA3209" s="136" t="s">
        <v>1163</v>
      </c>
      <c r="AB3209" s="137" t="s">
        <v>156</v>
      </c>
      <c r="AC3209" s="137" t="s">
        <v>157</v>
      </c>
      <c r="AD3209" s="137" t="s">
        <v>158</v>
      </c>
      <c r="AE3209" s="137" t="s">
        <v>139</v>
      </c>
      <c r="AF3209" s="138" t="s">
        <v>140</v>
      </c>
      <c r="AG3209" s="138" t="s">
        <v>141</v>
      </c>
      <c r="AH3209" s="138" t="s">
        <v>142</v>
      </c>
      <c r="AI3209" s="138" t="s">
        <v>143</v>
      </c>
      <c r="AJ3209" s="139" t="s">
        <v>144</v>
      </c>
      <c r="AK3209" s="139" t="s">
        <v>145</v>
      </c>
      <c r="AL3209" s="139" t="s">
        <v>146</v>
      </c>
      <c r="AM3209" s="140" t="s">
        <v>147</v>
      </c>
      <c r="AN3209" s="140" t="s">
        <v>148</v>
      </c>
      <c r="AQ3209" t="str">
        <f>AQ3208</f>
        <v/>
      </c>
    </row>
    <row r="3210" spans="1:43" ht="14.25" customHeight="1" x14ac:dyDescent="0.25">
      <c r="A3210" s="99" t="s">
        <v>1164</v>
      </c>
      <c r="B3210" s="112">
        <f>'Run Rate'!E324</f>
        <v>9</v>
      </c>
      <c r="C3210" s="112">
        <f>'Run Rate'!F324</f>
        <v>5</v>
      </c>
      <c r="D3210" s="112">
        <f>'Run Rate'!G324</f>
        <v>6</v>
      </c>
      <c r="E3210" s="112">
        <f>'Run Rate'!H324</f>
        <v>6</v>
      </c>
      <c r="F3210" s="112">
        <f>'Run Rate'!I324</f>
        <v>6</v>
      </c>
      <c r="G3210" s="112">
        <f>'Run Rate'!J324</f>
        <v>7</v>
      </c>
      <c r="H3210" s="112">
        <f>'Run Rate'!K324</f>
        <v>5</v>
      </c>
      <c r="I3210" s="112">
        <f>'Run Rate'!L324</f>
        <v>4</v>
      </c>
      <c r="J3210" s="112">
        <f>'Run Rate'!M324</f>
        <v>4</v>
      </c>
      <c r="K3210" s="112">
        <f>'Run Rate'!N324</f>
        <v>6</v>
      </c>
      <c r="L3210" s="112">
        <f>'Run Rate'!O324</f>
        <v>6</v>
      </c>
      <c r="M3210" s="112">
        <f>'Run Rate'!P324</f>
        <v>6</v>
      </c>
      <c r="N3210" s="112">
        <f>'Run Rate'!Q324</f>
        <v>3</v>
      </c>
      <c r="O3210" s="112">
        <f>'Run Rate'!R324</f>
        <v>4</v>
      </c>
      <c r="P3210" s="112">
        <f>'Run Rate'!S324</f>
        <v>1</v>
      </c>
      <c r="Q3210" s="112">
        <f>'Run Rate'!T324</f>
        <v>7</v>
      </c>
      <c r="R3210" s="112">
        <f>'Run Rate'!U324</f>
        <v>5</v>
      </c>
      <c r="S3210" s="112">
        <f>'Run Rate'!V324</f>
        <v>4</v>
      </c>
      <c r="T3210" s="112">
        <f>'Run Rate'!W324</f>
        <v>0</v>
      </c>
      <c r="U3210" s="112">
        <f>'Run Rate'!X324</f>
        <v>3</v>
      </c>
      <c r="V3210" s="112">
        <f>'Run Rate'!Y324</f>
        <v>5</v>
      </c>
      <c r="W3210" s="112">
        <f>'Run Rate'!Z324</f>
        <v>3</v>
      </c>
      <c r="X3210" s="112">
        <f>'Run Rate'!AA324</f>
        <v>5</v>
      </c>
      <c r="Y3210" s="112">
        <f>'Run Rate'!AB324</f>
        <v>8</v>
      </c>
      <c r="Z3210" s="112">
        <f>'Run Rate'!AC324</f>
        <v>6</v>
      </c>
      <c r="AA3210" s="112">
        <f>'Run Rate'!AD324</f>
        <v>4</v>
      </c>
      <c r="AB3210" s="113">
        <v>5</v>
      </c>
      <c r="AC3210" s="112">
        <v>5</v>
      </c>
      <c r="AD3210" s="112">
        <v>5</v>
      </c>
      <c r="AE3210" s="112">
        <v>5</v>
      </c>
      <c r="AF3210" s="112">
        <v>5</v>
      </c>
      <c r="AG3210" s="112">
        <v>5</v>
      </c>
      <c r="AH3210" s="112">
        <v>5</v>
      </c>
      <c r="AI3210" s="112">
        <v>5</v>
      </c>
      <c r="AJ3210" s="112">
        <v>5</v>
      </c>
      <c r="AK3210" s="112">
        <v>5</v>
      </c>
      <c r="AL3210" s="112">
        <v>5</v>
      </c>
      <c r="AM3210" s="112">
        <v>5</v>
      </c>
      <c r="AN3210" s="112">
        <v>5</v>
      </c>
      <c r="AQ3210" t="str">
        <f>AQ3208</f>
        <v/>
      </c>
    </row>
    <row r="3211" spans="1:43" ht="14.25" customHeight="1" x14ac:dyDescent="0.25">
      <c r="A3211" s="99" t="s">
        <v>1165</v>
      </c>
      <c r="B3211" s="114"/>
      <c r="C3211" s="114"/>
      <c r="D3211" s="114"/>
      <c r="E3211" s="114"/>
      <c r="F3211" s="114"/>
      <c r="G3211" s="114"/>
      <c r="H3211" s="114"/>
      <c r="I3211" s="114"/>
      <c r="J3211" s="114"/>
      <c r="K3211" s="114"/>
      <c r="L3211" s="114"/>
      <c r="M3211" s="114"/>
      <c r="N3211" s="114"/>
      <c r="O3211" s="114"/>
      <c r="P3211" s="114"/>
      <c r="Q3211" s="114"/>
      <c r="R3211" s="114"/>
      <c r="S3211" s="114"/>
      <c r="T3211" s="114"/>
      <c r="U3211" s="114"/>
      <c r="V3211" s="114"/>
      <c r="W3211" s="115"/>
      <c r="X3211" s="115"/>
      <c r="Y3211" s="115"/>
      <c r="Z3211" s="115"/>
      <c r="AA3211" s="112" t="s">
        <v>1166</v>
      </c>
      <c r="AB3211" s="113"/>
      <c r="AC3211" s="112"/>
      <c r="AD3211" s="112"/>
      <c r="AE3211" s="112"/>
      <c r="AF3211" s="112"/>
      <c r="AG3211" s="112"/>
      <c r="AH3211" s="112"/>
      <c r="AI3211" s="112"/>
      <c r="AJ3211" s="112"/>
      <c r="AK3211" s="112"/>
      <c r="AL3211" s="112"/>
      <c r="AM3211" s="112"/>
      <c r="AN3211" s="112"/>
      <c r="AQ3211" t="str">
        <f>AQ3208</f>
        <v/>
      </c>
    </row>
    <row r="3212" spans="1:43" ht="14.25" customHeight="1" x14ac:dyDescent="0.25">
      <c r="A3212" s="99" t="s">
        <v>1167</v>
      </c>
      <c r="B3212" s="114"/>
      <c r="C3212" s="114"/>
      <c r="D3212" s="114"/>
      <c r="E3212" s="114"/>
      <c r="F3212" s="114"/>
      <c r="G3212" s="114"/>
      <c r="H3212" s="114"/>
      <c r="I3212" s="114"/>
      <c r="J3212" s="114"/>
      <c r="K3212" s="114"/>
      <c r="L3212" s="114"/>
      <c r="M3212" s="114"/>
      <c r="N3212" s="114"/>
      <c r="O3212" s="114"/>
      <c r="P3212" s="114"/>
      <c r="Q3212" s="114"/>
      <c r="R3212" s="114"/>
      <c r="S3212" s="114"/>
      <c r="T3212" s="114"/>
      <c r="U3212" s="114"/>
      <c r="V3212" s="114"/>
      <c r="W3212" s="115"/>
      <c r="X3212" s="116"/>
      <c r="Y3212" s="117"/>
      <c r="Z3212" s="115"/>
      <c r="AA3212" s="112" t="s">
        <v>1168</v>
      </c>
      <c r="AB3212" s="113">
        <f>'Demand Input VP'!B1609</f>
        <v>0</v>
      </c>
      <c r="AC3212" s="112">
        <f>'Demand Input VP'!C1609</f>
        <v>0</v>
      </c>
      <c r="AD3212" s="112">
        <f>'Demand Input VP'!D1609</f>
        <v>0</v>
      </c>
      <c r="AE3212" s="112">
        <f>'Demand Input VP'!E1609</f>
        <v>0</v>
      </c>
      <c r="AF3212" s="112">
        <f>'Demand Input VP'!F1609</f>
        <v>0</v>
      </c>
      <c r="AG3212" s="112">
        <f>'Demand Input VP'!G1609</f>
        <v>0</v>
      </c>
      <c r="AH3212" s="112">
        <f>'Demand Input VP'!H1609</f>
        <v>0</v>
      </c>
      <c r="AI3212" s="112">
        <f>'Demand Input VP'!I1609</f>
        <v>0</v>
      </c>
      <c r="AJ3212" s="112">
        <f>'Demand Input VP'!J1609</f>
        <v>0</v>
      </c>
      <c r="AK3212" s="112">
        <f>'Demand Input VP'!K1609</f>
        <v>0</v>
      </c>
      <c r="AL3212" s="112">
        <f>'Demand Input VP'!L1609</f>
        <v>0</v>
      </c>
      <c r="AM3212" s="112">
        <f>'Demand Input VP'!M1609</f>
        <v>0</v>
      </c>
      <c r="AN3212" s="112">
        <f>'Demand Input VP'!N1609</f>
        <v>0</v>
      </c>
      <c r="AQ3212" t="str">
        <f>AQ3208</f>
        <v/>
      </c>
    </row>
    <row r="3213" spans="1:43" ht="14.25" customHeight="1" x14ac:dyDescent="0.25">
      <c r="A3213" s="99" t="s">
        <v>1169</v>
      </c>
      <c r="B3213" s="118"/>
      <c r="C3213" s="118"/>
      <c r="D3213" s="118"/>
      <c r="E3213" s="118"/>
      <c r="F3213" s="118"/>
      <c r="G3213" s="118"/>
      <c r="H3213" s="118"/>
      <c r="I3213" s="118"/>
      <c r="J3213" s="118"/>
      <c r="K3213" s="118"/>
      <c r="L3213" s="118"/>
      <c r="M3213" s="118"/>
      <c r="N3213" s="118"/>
      <c r="O3213" s="118"/>
      <c r="P3213" s="118"/>
      <c r="Q3213" s="118"/>
      <c r="R3213" s="118"/>
      <c r="S3213" s="118"/>
      <c r="T3213" s="118"/>
      <c r="U3213" s="118"/>
      <c r="V3213" s="118"/>
      <c r="W3213" s="115"/>
      <c r="X3213" s="116"/>
      <c r="Y3213" s="117"/>
      <c r="Z3213" s="119"/>
      <c r="AA3213" s="120" t="s">
        <v>1170</v>
      </c>
      <c r="AB3213" s="121">
        <f>'Demand Input VP'!B1608</f>
        <v>0</v>
      </c>
      <c r="AC3213" s="120">
        <f>'Demand Input VP'!C1608</f>
        <v>0</v>
      </c>
      <c r="AD3213" s="120">
        <f>'Demand Input VP'!D1608</f>
        <v>0</v>
      </c>
      <c r="AE3213" s="120">
        <f>'Demand Input VP'!E1608</f>
        <v>0</v>
      </c>
      <c r="AF3213" s="120">
        <f>'Demand Input VP'!F1608</f>
        <v>0</v>
      </c>
      <c r="AG3213" s="120">
        <f>'Demand Input VP'!G1608</f>
        <v>0</v>
      </c>
      <c r="AH3213" s="120">
        <f>'Demand Input VP'!H1608</f>
        <v>0</v>
      </c>
      <c r="AI3213" s="120">
        <f>'Demand Input VP'!I1608</f>
        <v>0</v>
      </c>
      <c r="AJ3213" s="120">
        <f>'Demand Input VP'!J1608</f>
        <v>0</v>
      </c>
      <c r="AK3213" s="120">
        <f>'Demand Input VP'!K1608</f>
        <v>0</v>
      </c>
      <c r="AL3213" s="120">
        <f>'Demand Input VP'!L1608</f>
        <v>0</v>
      </c>
      <c r="AM3213" s="120">
        <f>'Demand Input VP'!M1608</f>
        <v>0</v>
      </c>
      <c r="AN3213" s="120">
        <f>'Demand Input VP'!N1608</f>
        <v>0</v>
      </c>
      <c r="AQ3213" t="str">
        <f>AQ3208</f>
        <v/>
      </c>
    </row>
    <row r="3214" spans="1:43" ht="14.25" customHeight="1" x14ac:dyDescent="0.25">
      <c r="A3214" s="1"/>
      <c r="B3214" s="122"/>
      <c r="C3214" s="122"/>
      <c r="D3214" s="122"/>
      <c r="E3214" s="122"/>
      <c r="F3214" s="122"/>
      <c r="G3214" s="122"/>
      <c r="H3214" s="122"/>
      <c r="I3214" s="122"/>
      <c r="J3214" s="122"/>
      <c r="K3214" s="122"/>
      <c r="L3214" s="122"/>
      <c r="M3214" s="122"/>
      <c r="N3214" s="122"/>
      <c r="O3214" s="122"/>
      <c r="P3214" s="122"/>
      <c r="Q3214" s="122"/>
      <c r="R3214" s="122"/>
      <c r="S3214" s="122"/>
      <c r="T3214" s="122"/>
      <c r="U3214" s="122"/>
      <c r="V3214" s="122"/>
      <c r="W3214" s="123"/>
      <c r="X3214" s="116"/>
      <c r="Y3214" s="117"/>
      <c r="Z3214" s="123"/>
      <c r="AA3214" s="112" t="s">
        <v>1171</v>
      </c>
      <c r="AB3214" s="113">
        <f>'Demand Input MP'!B1609</f>
        <v>0</v>
      </c>
      <c r="AC3214" s="112">
        <f>'Demand Input MP'!C1609</f>
        <v>0</v>
      </c>
      <c r="AD3214" s="112">
        <f>'Demand Input MP'!D1609</f>
        <v>0</v>
      </c>
      <c r="AE3214" s="112">
        <f>'Demand Input MP'!E1609</f>
        <v>0</v>
      </c>
      <c r="AF3214" s="112">
        <f>'Demand Input MP'!F1609</f>
        <v>0</v>
      </c>
      <c r="AG3214" s="112">
        <f>'Demand Input MP'!G1609</f>
        <v>0</v>
      </c>
      <c r="AH3214" s="112">
        <f>'Demand Input MP'!H1609</f>
        <v>0</v>
      </c>
      <c r="AI3214" s="112">
        <f>'Demand Input MP'!I1609</f>
        <v>0</v>
      </c>
      <c r="AJ3214" s="112">
        <f>'Demand Input MP'!J1609</f>
        <v>0</v>
      </c>
      <c r="AK3214" s="112">
        <f>'Demand Input MP'!K1609</f>
        <v>0</v>
      </c>
      <c r="AL3214" s="112">
        <f>'Demand Input MP'!L1609</f>
        <v>0</v>
      </c>
      <c r="AM3214" s="112">
        <f>'Demand Input MP'!M1609</f>
        <v>0</v>
      </c>
      <c r="AN3214" s="112">
        <f>'Demand Input MP'!N1609</f>
        <v>0</v>
      </c>
      <c r="AQ3214" t="str">
        <f>AQ3208</f>
        <v/>
      </c>
    </row>
    <row r="3215" spans="1:43" ht="14.25" customHeight="1" x14ac:dyDescent="0.25">
      <c r="A3215" s="1"/>
      <c r="B3215" s="122"/>
      <c r="C3215" s="122"/>
      <c r="D3215" s="122"/>
      <c r="E3215" s="122"/>
      <c r="F3215" s="122"/>
      <c r="G3215" s="122"/>
      <c r="H3215" s="122"/>
      <c r="I3215" s="122"/>
      <c r="J3215" s="122"/>
      <c r="K3215" s="122"/>
      <c r="L3215" s="122"/>
      <c r="M3215" s="122"/>
      <c r="N3215" s="122"/>
      <c r="O3215" s="122"/>
      <c r="P3215" s="122"/>
      <c r="Q3215" s="122"/>
      <c r="R3215" s="122"/>
      <c r="S3215" s="122"/>
      <c r="T3215" s="122"/>
      <c r="U3215" s="122"/>
      <c r="V3215" s="124" t="s">
        <v>91</v>
      </c>
      <c r="W3215" s="125">
        <f>IFERROR(IF(SUM('Run Rate History'!E324:AD324)&gt;0,(SUMPRODUCT((B3210:AA3210&gt;=PERCENTILE(B3210:AA3210,0.1))*(B3210:AA3210&lt;=PERCENTILE(B3210:AA3210,0.9))*B3210:AA3210)+SUMPRODUCT(('Run Rate History'!E324:AD324&gt;=PERCENTILE(B3210:AA3210,0.1))*('Run Rate History'!E324:AD324&lt;=PERCENTILE(B3210:AA3210,0.9))*'Run Rate History'!E324:AD324))/(SUMPRODUCT((B3210:AA3210&gt;=PERCENTILE(B3210:AA3210,0.1))*(B3210:AA3210&lt;=PERCENTILE(B3210:AA3210,0.9))*1)+SUMPRODUCT(('Run Rate History'!E324:AD324&gt;=PERCENTILE(B3210:AA3210,0.1))*('Run Rate History'!E324:AD324&lt;=PERCENTILE(B3210:AA3210,0.9))*1)),TRIMMEAN(B3210:AA3210,0.15)),0)</f>
        <v>4.9000000000000004</v>
      </c>
      <c r="X3215" s="126" t="s">
        <v>1172</v>
      </c>
      <c r="Y3215" s="127">
        <f>SUM(B3210:AA3210)/26</f>
        <v>4.9230769230769234</v>
      </c>
      <c r="Z3215" s="128"/>
      <c r="AA3215" s="112" t="s">
        <v>1173</v>
      </c>
      <c r="AB3215" s="113">
        <f>'Demand Input MP'!B1608</f>
        <v>0</v>
      </c>
      <c r="AC3215" s="112">
        <f>'Demand Input MP'!C1608</f>
        <v>0</v>
      </c>
      <c r="AD3215" s="112">
        <f>'Demand Input MP'!D1608</f>
        <v>0</v>
      </c>
      <c r="AE3215" s="112">
        <f>'Demand Input MP'!E1608</f>
        <v>0</v>
      </c>
      <c r="AF3215" s="112">
        <f>'Demand Input MP'!F1608</f>
        <v>0</v>
      </c>
      <c r="AG3215" s="112">
        <f>'Demand Input MP'!G1608</f>
        <v>0</v>
      </c>
      <c r="AH3215" s="112">
        <f>'Demand Input MP'!H1608</f>
        <v>0</v>
      </c>
      <c r="AI3215" s="112">
        <f>'Demand Input MP'!I1608</f>
        <v>0</v>
      </c>
      <c r="AJ3215" s="112">
        <f>'Demand Input MP'!J1608</f>
        <v>0</v>
      </c>
      <c r="AK3215" s="112">
        <f>'Demand Input MP'!K1608</f>
        <v>0</v>
      </c>
      <c r="AL3215" s="112">
        <f>'Demand Input MP'!L1608</f>
        <v>0</v>
      </c>
      <c r="AM3215" s="112">
        <f>'Demand Input MP'!M1608</f>
        <v>0</v>
      </c>
      <c r="AN3215" s="112">
        <f>'Demand Input MP'!N1608</f>
        <v>0</v>
      </c>
      <c r="AQ3215" t="str">
        <f>AQ3208</f>
        <v/>
      </c>
    </row>
    <row r="3216" spans="1:43" ht="14.25" customHeight="1" x14ac:dyDescent="0.25">
      <c r="A3216" s="1"/>
      <c r="B3216" s="122"/>
      <c r="C3216" s="122"/>
      <c r="D3216" s="122"/>
      <c r="E3216" s="122"/>
      <c r="F3216" s="122"/>
      <c r="G3216" s="122"/>
      <c r="H3216" s="122"/>
      <c r="I3216" s="122"/>
      <c r="J3216" s="122"/>
      <c r="K3216" s="122"/>
      <c r="L3216" s="122"/>
      <c r="M3216" s="122"/>
      <c r="N3216" s="122"/>
      <c r="O3216" s="122"/>
      <c r="P3216" s="122"/>
      <c r="Q3216" s="122"/>
      <c r="R3216" s="122"/>
      <c r="S3216" s="122"/>
      <c r="T3216" s="122"/>
      <c r="U3216" s="122"/>
      <c r="V3216" s="124" t="s">
        <v>94</v>
      </c>
      <c r="W3216" s="125">
        <f>IFERROR((1*MIN(MAX(X3210,0.5*IF(SUM('Run Rate History'!E324:AD324)&gt;0,(MEDIAN(IF(B3210:AA3210&gt;0,B3210:AA3210))+MEDIAN(IF('Run Rate History'!E324:AD324&gt;0,'Run Rate History'!E324:AD324)))/2,MEDIAN(IF(B3210:AA3210&gt;0,B3210:AA3210)))),2*IF(SUM('Run Rate History'!E324:AD324)&gt;0,(MEDIAN(IF(B3210:AA3210&gt;0,B3210:AA3210))+MEDIAN(IF('Run Rate History'!E324:AD324&gt;0,'Run Rate History'!E324:AD324)))/2,MEDIAN(IF(B3210:AA3210&gt;0,B3210:AA3210))))+2*MIN(MAX(Y3210,0.5*IF(SUM('Run Rate History'!E324:AD324)&gt;0,(MEDIAN(IF(B3210:AA3210&gt;0,B3210:AA3210))+MEDIAN(IF('Run Rate History'!E324:AD324&gt;0,'Run Rate History'!E324:AD324)))/2,MEDIAN(IF(B3210:AA3210&gt;0,B3210:AA3210)))),2*IF(SUM('Run Rate History'!E324:AD324)&gt;0,(MEDIAN(IF(B3210:AA3210&gt;0,B3210:AA3210))+MEDIAN(IF('Run Rate History'!E324:AD324&gt;0,'Run Rate History'!E324:AD324)))/2,MEDIAN(IF(B3210:AA3210&gt;0,B3210:AA3210))))+3*MIN(MAX(Z3210,0.5*IF(SUM('Run Rate History'!E324:AD324)&gt;0,(MEDIAN(IF(B3210:AA3210&gt;0,B3210:AA3210))+MEDIAN(IF('Run Rate History'!E324:AD324&gt;0,'Run Rate History'!E324:AD324)))/2,MEDIAN(IF(B3210:AA3210&gt;0,B3210:AA3210)))),2*IF(SUM('Run Rate History'!E324:AD324)&gt;0,(MEDIAN(IF(B3210:AA3210&gt;0,B3210:AA3210))+MEDIAN(IF('Run Rate History'!E324:AD324&gt;0,'Run Rate History'!E324:AD324)))/2,MEDIAN(IF(B3210:AA3210&gt;0,B3210:AA3210))))+4*MIN(MAX(AA3210,0.5*IF(SUM('Run Rate History'!E324:AD324)&gt;0,(MEDIAN(IF(B3210:AA3210&gt;0,B3210:AA3210))+MEDIAN(IF('Run Rate History'!E324:AD324&gt;0,'Run Rate History'!E324:AD324)))/2,MEDIAN(IF(B3210:AA3210&gt;0,B3210:AA3210)))),2*IF(SUM('Run Rate History'!E324:AD324)&gt;0,(MEDIAN(IF(B3210:AA3210&gt;0,B3210:AA3210))+MEDIAN(IF('Run Rate History'!E324:AD324&gt;0,'Run Rate History'!E324:AD324)))/2,MEDIAN(IF(B3210:AA3210&gt;0,B3210:AA3210)))))/10,0)</f>
        <v>4.5999999999999996</v>
      </c>
      <c r="X3216" s="129" t="s">
        <v>1174</v>
      </c>
      <c r="Y3216" s="130">
        <f>IFERROR(VLOOKUP(A3208,'Stanje zaliha'!A:E,5,FALSE()),0)</f>
        <v>19</v>
      </c>
      <c r="Z3216" s="131"/>
      <c r="AA3216" s="113" t="s">
        <v>1175</v>
      </c>
      <c r="AB3216" s="118">
        <f t="shared" ref="AB3216:AN3216" si="640">SUM(AB3212:AB3215)</f>
        <v>0</v>
      </c>
      <c r="AC3216" s="118">
        <f t="shared" si="640"/>
        <v>0</v>
      </c>
      <c r="AD3216" s="118">
        <f t="shared" si="640"/>
        <v>0</v>
      </c>
      <c r="AE3216" s="118">
        <f t="shared" si="640"/>
        <v>0</v>
      </c>
      <c r="AF3216" s="118">
        <f t="shared" si="640"/>
        <v>0</v>
      </c>
      <c r="AG3216" s="118">
        <f t="shared" si="640"/>
        <v>0</v>
      </c>
      <c r="AH3216" s="118">
        <f t="shared" si="640"/>
        <v>0</v>
      </c>
      <c r="AI3216" s="118">
        <f t="shared" si="640"/>
        <v>0</v>
      </c>
      <c r="AJ3216" s="118">
        <f t="shared" si="640"/>
        <v>0</v>
      </c>
      <c r="AK3216" s="118">
        <f t="shared" si="640"/>
        <v>0</v>
      </c>
      <c r="AL3216" s="118">
        <f t="shared" si="640"/>
        <v>0</v>
      </c>
      <c r="AM3216" s="118">
        <f t="shared" si="640"/>
        <v>0</v>
      </c>
      <c r="AN3216" s="118">
        <f t="shared" si="640"/>
        <v>0</v>
      </c>
      <c r="AQ3216" t="str">
        <f>AQ3208</f>
        <v/>
      </c>
    </row>
    <row r="3217" spans="1:43" ht="14.25" customHeight="1" x14ac:dyDescent="0.25">
      <c r="A3217" s="1"/>
      <c r="B3217" s="122"/>
      <c r="C3217" s="122"/>
      <c r="D3217" s="122"/>
      <c r="E3217" s="122"/>
      <c r="F3217" s="122"/>
      <c r="G3217" s="122"/>
      <c r="H3217" s="122"/>
      <c r="I3217" s="122"/>
      <c r="J3217" s="122"/>
      <c r="K3217" s="122"/>
      <c r="L3217" s="122"/>
      <c r="M3217" s="122"/>
      <c r="N3217" s="122"/>
      <c r="O3217" s="122"/>
      <c r="P3217" s="122"/>
      <c r="Q3217" s="122"/>
      <c r="R3217" s="122"/>
      <c r="S3217" s="122"/>
      <c r="T3217" s="122"/>
      <c r="U3217" s="122"/>
      <c r="V3217" s="124" t="s">
        <v>95</v>
      </c>
      <c r="W3217" s="125">
        <f>IFERROR(0.6*W3216+0.4*W3215,0)</f>
        <v>4.72</v>
      </c>
      <c r="X3217" s="132" t="s">
        <v>1176</v>
      </c>
      <c r="Y3217" s="133">
        <f>IFERROR(SUMIF('Popis poslanih narudžbi'!A:A,A3208,'Popis poslanih narudžbi'!C:C),0)</f>
        <v>0</v>
      </c>
      <c r="Z3217" s="131"/>
      <c r="AA3217" s="134" t="s">
        <v>1177</v>
      </c>
      <c r="AB3217" s="118">
        <f t="shared" ref="AB3217:AN3217" si="641">AB3210+AB3216</f>
        <v>5</v>
      </c>
      <c r="AC3217" s="118">
        <f t="shared" si="641"/>
        <v>5</v>
      </c>
      <c r="AD3217" s="118">
        <f t="shared" si="641"/>
        <v>5</v>
      </c>
      <c r="AE3217" s="118">
        <f t="shared" si="641"/>
        <v>5</v>
      </c>
      <c r="AF3217" s="118">
        <f t="shared" si="641"/>
        <v>5</v>
      </c>
      <c r="AG3217" s="118">
        <f t="shared" si="641"/>
        <v>5</v>
      </c>
      <c r="AH3217" s="118">
        <f t="shared" si="641"/>
        <v>5</v>
      </c>
      <c r="AI3217" s="118">
        <f t="shared" si="641"/>
        <v>5</v>
      </c>
      <c r="AJ3217" s="118">
        <f t="shared" si="641"/>
        <v>5</v>
      </c>
      <c r="AK3217" s="118">
        <f t="shared" si="641"/>
        <v>5</v>
      </c>
      <c r="AL3217" s="118">
        <f t="shared" si="641"/>
        <v>5</v>
      </c>
      <c r="AM3217" s="118">
        <f t="shared" si="641"/>
        <v>5</v>
      </c>
      <c r="AN3217" s="118">
        <f t="shared" si="641"/>
        <v>5</v>
      </c>
      <c r="AQ3217" t="str">
        <f>AQ3208</f>
        <v/>
      </c>
    </row>
    <row r="3218" spans="1:43" ht="14.25" customHeight="1" x14ac:dyDescent="0.25">
      <c r="A3218" s="107" t="str">
        <f>'Run Rate'!A325</f>
        <v>CEL11619</v>
      </c>
      <c r="B3218" s="135" t="str">
        <f>'Run Rate'!B325</f>
        <v>C4 Energy Crb Frozen Bombsicle 500 ML</v>
      </c>
      <c r="C3218" s="135" t="str">
        <f>'Run Rate'!C325</f>
        <v>RTD &amp; SNACKS</v>
      </c>
      <c r="D3218" s="135" t="str">
        <f>'Run Rate'!D325</f>
        <v>03 BRONZE</v>
      </c>
      <c r="E3218" s="122"/>
      <c r="F3218" s="122"/>
      <c r="G3218" s="122"/>
      <c r="H3218" s="122"/>
      <c r="I3218" s="122"/>
      <c r="J3218" s="122"/>
      <c r="K3218" s="122"/>
      <c r="L3218" s="122"/>
      <c r="M3218" s="122"/>
      <c r="N3218" s="122"/>
      <c r="O3218" s="122"/>
      <c r="P3218" s="122"/>
      <c r="Q3218" s="122"/>
      <c r="R3218" s="122"/>
      <c r="S3218" s="122"/>
      <c r="T3218" s="122"/>
      <c r="U3218" s="122"/>
      <c r="V3218" s="122"/>
      <c r="W3218" s="122"/>
      <c r="X3218" s="122"/>
      <c r="Y3218" s="122"/>
      <c r="Z3218" s="122"/>
      <c r="AA3218" s="122"/>
      <c r="AB3218" s="122"/>
      <c r="AC3218" s="122"/>
      <c r="AD3218" s="122"/>
      <c r="AE3218" s="122"/>
      <c r="AF3218" s="122"/>
      <c r="AG3218" s="122"/>
      <c r="AH3218" s="122"/>
      <c r="AI3218" s="122"/>
      <c r="AJ3218" s="122"/>
      <c r="AK3218" s="122"/>
      <c r="AL3218" s="122"/>
      <c r="AM3218" s="122"/>
      <c r="AN3218" s="122"/>
      <c r="AQ3218" t="str">
        <f>IF(AND(OR($B$1="ALL",$B$1=C3218),OR($E$1="ALL",$E$1=D3218),OR($B$2="ALL",$B$2=A3218),OR($E$2="ALL",IFERROR(SEARCH($E$2,B3218),0)&gt;0)),"MATCH","")</f>
        <v/>
      </c>
    </row>
    <row r="3219" spans="1:43" ht="14.25" customHeight="1" x14ac:dyDescent="0.25">
      <c r="A3219" s="108" t="s">
        <v>1137</v>
      </c>
      <c r="B3219" s="136" t="s">
        <v>1138</v>
      </c>
      <c r="C3219" s="136" t="s">
        <v>1139</v>
      </c>
      <c r="D3219" s="136" t="s">
        <v>1140</v>
      </c>
      <c r="E3219" s="136" t="s">
        <v>1141</v>
      </c>
      <c r="F3219" s="136" t="s">
        <v>1142</v>
      </c>
      <c r="G3219" s="136" t="s">
        <v>1143</v>
      </c>
      <c r="H3219" s="136" t="s">
        <v>1144</v>
      </c>
      <c r="I3219" s="136" t="s">
        <v>1145</v>
      </c>
      <c r="J3219" s="136" t="s">
        <v>1146</v>
      </c>
      <c r="K3219" s="136" t="s">
        <v>1147</v>
      </c>
      <c r="L3219" s="136" t="s">
        <v>1148</v>
      </c>
      <c r="M3219" s="136" t="s">
        <v>1149</v>
      </c>
      <c r="N3219" s="136" t="s">
        <v>1150</v>
      </c>
      <c r="O3219" s="136" t="s">
        <v>1151</v>
      </c>
      <c r="P3219" s="136" t="s">
        <v>1152</v>
      </c>
      <c r="Q3219" s="136" t="s">
        <v>1153</v>
      </c>
      <c r="R3219" s="136" t="s">
        <v>1154</v>
      </c>
      <c r="S3219" s="136" t="s">
        <v>1155</v>
      </c>
      <c r="T3219" s="136" t="s">
        <v>1156</v>
      </c>
      <c r="U3219" s="136" t="s">
        <v>1157</v>
      </c>
      <c r="V3219" s="136" t="s">
        <v>1158</v>
      </c>
      <c r="W3219" s="136" t="s">
        <v>1159</v>
      </c>
      <c r="X3219" s="136" t="s">
        <v>1160</v>
      </c>
      <c r="Y3219" s="136" t="s">
        <v>1161</v>
      </c>
      <c r="Z3219" s="136" t="s">
        <v>1162</v>
      </c>
      <c r="AA3219" s="136" t="s">
        <v>1163</v>
      </c>
      <c r="AB3219" s="137" t="s">
        <v>156</v>
      </c>
      <c r="AC3219" s="137" t="s">
        <v>157</v>
      </c>
      <c r="AD3219" s="137" t="s">
        <v>158</v>
      </c>
      <c r="AE3219" s="137" t="s">
        <v>139</v>
      </c>
      <c r="AF3219" s="138" t="s">
        <v>140</v>
      </c>
      <c r="AG3219" s="138" t="s">
        <v>141</v>
      </c>
      <c r="AH3219" s="138" t="s">
        <v>142</v>
      </c>
      <c r="AI3219" s="138" t="s">
        <v>143</v>
      </c>
      <c r="AJ3219" s="139" t="s">
        <v>144</v>
      </c>
      <c r="AK3219" s="139" t="s">
        <v>145</v>
      </c>
      <c r="AL3219" s="139" t="s">
        <v>146</v>
      </c>
      <c r="AM3219" s="140" t="s">
        <v>147</v>
      </c>
      <c r="AN3219" s="140" t="s">
        <v>148</v>
      </c>
      <c r="AQ3219" t="str">
        <f>AQ3218</f>
        <v/>
      </c>
    </row>
    <row r="3220" spans="1:43" ht="14.25" customHeight="1" x14ac:dyDescent="0.25">
      <c r="A3220" s="99" t="s">
        <v>1164</v>
      </c>
      <c r="B3220" s="112">
        <f>'Run Rate'!E325</f>
        <v>234</v>
      </c>
      <c r="C3220" s="112">
        <f>'Run Rate'!F325</f>
        <v>49</v>
      </c>
      <c r="D3220" s="112">
        <f>'Run Rate'!G325</f>
        <v>53</v>
      </c>
      <c r="E3220" s="112">
        <f>'Run Rate'!H325</f>
        <v>198</v>
      </c>
      <c r="F3220" s="112">
        <f>'Run Rate'!I325</f>
        <v>139</v>
      </c>
      <c r="G3220" s="112">
        <f>'Run Rate'!J325</f>
        <v>95</v>
      </c>
      <c r="H3220" s="112">
        <f>'Run Rate'!K325</f>
        <v>188</v>
      </c>
      <c r="I3220" s="112">
        <f>'Run Rate'!L325</f>
        <v>75</v>
      </c>
      <c r="J3220" s="112">
        <f>'Run Rate'!M325</f>
        <v>119</v>
      </c>
      <c r="K3220" s="112">
        <f>'Run Rate'!N325</f>
        <v>125</v>
      </c>
      <c r="L3220" s="112">
        <f>'Run Rate'!O325</f>
        <v>164</v>
      </c>
      <c r="M3220" s="112">
        <f>'Run Rate'!P325</f>
        <v>138</v>
      </c>
      <c r="N3220" s="112">
        <f>'Run Rate'!Q325</f>
        <v>90</v>
      </c>
      <c r="O3220" s="112">
        <f>'Run Rate'!R325</f>
        <v>99</v>
      </c>
      <c r="P3220" s="112">
        <f>'Run Rate'!S325</f>
        <v>28</v>
      </c>
      <c r="Q3220" s="112">
        <f>'Run Rate'!T325</f>
        <v>105</v>
      </c>
      <c r="R3220" s="112">
        <f>'Run Rate'!U325</f>
        <v>135</v>
      </c>
      <c r="S3220" s="112">
        <f>'Run Rate'!V325</f>
        <v>135</v>
      </c>
      <c r="T3220" s="112">
        <f>'Run Rate'!W325</f>
        <v>121</v>
      </c>
      <c r="U3220" s="112">
        <f>'Run Rate'!X325</f>
        <v>176</v>
      </c>
      <c r="V3220" s="112">
        <f>'Run Rate'!Y325</f>
        <v>349</v>
      </c>
      <c r="W3220" s="112">
        <f>'Run Rate'!Z325</f>
        <v>343</v>
      </c>
      <c r="X3220" s="112">
        <f>'Run Rate'!AA325</f>
        <v>116</v>
      </c>
      <c r="Y3220" s="112">
        <f>'Run Rate'!AB325</f>
        <v>163</v>
      </c>
      <c r="Z3220" s="112">
        <f>'Run Rate'!AC325</f>
        <v>67</v>
      </c>
      <c r="AA3220" s="112">
        <f>'Run Rate'!AD325</f>
        <v>135</v>
      </c>
      <c r="AB3220" s="113">
        <v>124</v>
      </c>
      <c r="AC3220" s="112">
        <v>158</v>
      </c>
      <c r="AD3220" s="112">
        <v>151</v>
      </c>
      <c r="AE3220" s="112">
        <v>159</v>
      </c>
      <c r="AF3220" s="112">
        <v>156</v>
      </c>
      <c r="AG3220" s="112">
        <v>155</v>
      </c>
      <c r="AH3220" s="112">
        <v>156</v>
      </c>
      <c r="AI3220" s="112">
        <v>153</v>
      </c>
      <c r="AJ3220" s="112">
        <v>152</v>
      </c>
      <c r="AK3220" s="112">
        <v>153</v>
      </c>
      <c r="AL3220" s="112">
        <v>171</v>
      </c>
      <c r="AM3220" s="112">
        <v>138</v>
      </c>
      <c r="AN3220" s="112">
        <v>139</v>
      </c>
      <c r="AQ3220" t="str">
        <f>AQ3218</f>
        <v/>
      </c>
    </row>
    <row r="3221" spans="1:43" ht="14.25" customHeight="1" x14ac:dyDescent="0.25">
      <c r="A3221" s="99" t="s">
        <v>1165</v>
      </c>
      <c r="B3221" s="114"/>
      <c r="C3221" s="114"/>
      <c r="D3221" s="114"/>
      <c r="E3221" s="114"/>
      <c r="F3221" s="114"/>
      <c r="G3221" s="114"/>
      <c r="H3221" s="114"/>
      <c r="I3221" s="114"/>
      <c r="J3221" s="114"/>
      <c r="K3221" s="114"/>
      <c r="L3221" s="114"/>
      <c r="M3221" s="114"/>
      <c r="N3221" s="114"/>
      <c r="O3221" s="114"/>
      <c r="P3221" s="114"/>
      <c r="Q3221" s="114"/>
      <c r="R3221" s="114"/>
      <c r="S3221" s="114"/>
      <c r="T3221" s="114"/>
      <c r="U3221" s="114"/>
      <c r="V3221" s="114"/>
      <c r="W3221" s="115"/>
      <c r="X3221" s="115"/>
      <c r="Y3221" s="115"/>
      <c r="Z3221" s="115"/>
      <c r="AA3221" s="112" t="s">
        <v>1166</v>
      </c>
      <c r="AB3221" s="113"/>
      <c r="AC3221" s="112"/>
      <c r="AD3221" s="112"/>
      <c r="AE3221" s="112"/>
      <c r="AF3221" s="112"/>
      <c r="AG3221" s="112"/>
      <c r="AH3221" s="112"/>
      <c r="AI3221" s="112"/>
      <c r="AJ3221" s="112"/>
      <c r="AK3221" s="112"/>
      <c r="AL3221" s="112"/>
      <c r="AM3221" s="112"/>
      <c r="AN3221" s="112"/>
      <c r="AQ3221" t="str">
        <f>AQ3218</f>
        <v/>
      </c>
    </row>
    <row r="3222" spans="1:43" ht="14.25" customHeight="1" x14ac:dyDescent="0.25">
      <c r="A3222" s="99" t="s">
        <v>1167</v>
      </c>
      <c r="B3222" s="114"/>
      <c r="C3222" s="114"/>
      <c r="D3222" s="114"/>
      <c r="E3222" s="114"/>
      <c r="F3222" s="114"/>
      <c r="G3222" s="114"/>
      <c r="H3222" s="114"/>
      <c r="I3222" s="114"/>
      <c r="J3222" s="114"/>
      <c r="K3222" s="114"/>
      <c r="L3222" s="114"/>
      <c r="M3222" s="114"/>
      <c r="N3222" s="114"/>
      <c r="O3222" s="114"/>
      <c r="P3222" s="114"/>
      <c r="Q3222" s="114"/>
      <c r="R3222" s="114"/>
      <c r="S3222" s="114"/>
      <c r="T3222" s="114"/>
      <c r="U3222" s="114"/>
      <c r="V3222" s="114"/>
      <c r="W3222" s="115"/>
      <c r="X3222" s="116"/>
      <c r="Y3222" s="117"/>
      <c r="Z3222" s="115"/>
      <c r="AA3222" s="112" t="s">
        <v>1168</v>
      </c>
      <c r="AB3222" s="113">
        <f>'Demand Input VP'!B1614</f>
        <v>0</v>
      </c>
      <c r="AC3222" s="112">
        <f>'Demand Input VP'!C1614</f>
        <v>0</v>
      </c>
      <c r="AD3222" s="112">
        <f>'Demand Input VP'!D1614</f>
        <v>0</v>
      </c>
      <c r="AE3222" s="112">
        <f>'Demand Input VP'!E1614</f>
        <v>0</v>
      </c>
      <c r="AF3222" s="112">
        <f>'Demand Input VP'!F1614</f>
        <v>0</v>
      </c>
      <c r="AG3222" s="112">
        <f>'Demand Input VP'!G1614</f>
        <v>0</v>
      </c>
      <c r="AH3222" s="112">
        <f>'Demand Input VP'!H1614</f>
        <v>0</v>
      </c>
      <c r="AI3222" s="112">
        <f>'Demand Input VP'!I1614</f>
        <v>0</v>
      </c>
      <c r="AJ3222" s="112">
        <f>'Demand Input VP'!J1614</f>
        <v>0</v>
      </c>
      <c r="AK3222" s="112">
        <f>'Demand Input VP'!K1614</f>
        <v>0</v>
      </c>
      <c r="AL3222" s="112">
        <f>'Demand Input VP'!L1614</f>
        <v>0</v>
      </c>
      <c r="AM3222" s="112">
        <f>'Demand Input VP'!M1614</f>
        <v>0</v>
      </c>
      <c r="AN3222" s="112">
        <f>'Demand Input VP'!N1614</f>
        <v>0</v>
      </c>
      <c r="AQ3222" t="str">
        <f>AQ3218</f>
        <v/>
      </c>
    </row>
    <row r="3223" spans="1:43" ht="14.25" customHeight="1" x14ac:dyDescent="0.25">
      <c r="A3223" s="99" t="s">
        <v>1169</v>
      </c>
      <c r="B3223" s="118"/>
      <c r="C3223" s="118"/>
      <c r="D3223" s="118"/>
      <c r="E3223" s="118"/>
      <c r="F3223" s="118"/>
      <c r="G3223" s="118"/>
      <c r="H3223" s="118"/>
      <c r="I3223" s="118"/>
      <c r="J3223" s="118"/>
      <c r="K3223" s="118"/>
      <c r="L3223" s="118"/>
      <c r="M3223" s="118"/>
      <c r="N3223" s="118"/>
      <c r="O3223" s="118"/>
      <c r="P3223" s="118"/>
      <c r="Q3223" s="118"/>
      <c r="R3223" s="118"/>
      <c r="S3223" s="118"/>
      <c r="T3223" s="118"/>
      <c r="U3223" s="118"/>
      <c r="V3223" s="118"/>
      <c r="W3223" s="115"/>
      <c r="X3223" s="116"/>
      <c r="Y3223" s="117"/>
      <c r="Z3223" s="119"/>
      <c r="AA3223" s="120" t="s">
        <v>1170</v>
      </c>
      <c r="AB3223" s="121">
        <f>'Demand Input VP'!B1613</f>
        <v>0</v>
      </c>
      <c r="AC3223" s="120">
        <f>'Demand Input VP'!C1613</f>
        <v>0</v>
      </c>
      <c r="AD3223" s="120">
        <f>'Demand Input VP'!D1613</f>
        <v>0</v>
      </c>
      <c r="AE3223" s="120">
        <f>'Demand Input VP'!E1613</f>
        <v>0</v>
      </c>
      <c r="AF3223" s="120">
        <f>'Demand Input VP'!F1613</f>
        <v>0</v>
      </c>
      <c r="AG3223" s="120">
        <f>'Demand Input VP'!G1613</f>
        <v>0</v>
      </c>
      <c r="AH3223" s="120">
        <f>'Demand Input VP'!H1613</f>
        <v>0</v>
      </c>
      <c r="AI3223" s="120">
        <f>'Demand Input VP'!I1613</f>
        <v>0</v>
      </c>
      <c r="AJ3223" s="120">
        <f>'Demand Input VP'!J1613</f>
        <v>0</v>
      </c>
      <c r="AK3223" s="120">
        <f>'Demand Input VP'!K1613</f>
        <v>0</v>
      </c>
      <c r="AL3223" s="120">
        <f>'Demand Input VP'!L1613</f>
        <v>0</v>
      </c>
      <c r="AM3223" s="120">
        <f>'Demand Input VP'!M1613</f>
        <v>0</v>
      </c>
      <c r="AN3223" s="120">
        <f>'Demand Input VP'!N1613</f>
        <v>0</v>
      </c>
      <c r="AQ3223" t="str">
        <f>AQ3218</f>
        <v/>
      </c>
    </row>
    <row r="3224" spans="1:43" ht="14.25" customHeight="1" x14ac:dyDescent="0.25">
      <c r="A3224" s="1"/>
      <c r="B3224" s="122"/>
      <c r="C3224" s="122"/>
      <c r="D3224" s="122"/>
      <c r="E3224" s="122"/>
      <c r="F3224" s="122"/>
      <c r="G3224" s="122"/>
      <c r="H3224" s="122"/>
      <c r="I3224" s="122"/>
      <c r="J3224" s="122"/>
      <c r="K3224" s="122"/>
      <c r="L3224" s="122"/>
      <c r="M3224" s="122"/>
      <c r="N3224" s="122"/>
      <c r="O3224" s="122"/>
      <c r="P3224" s="122"/>
      <c r="Q3224" s="122"/>
      <c r="R3224" s="122"/>
      <c r="S3224" s="122"/>
      <c r="T3224" s="122"/>
      <c r="U3224" s="122"/>
      <c r="V3224" s="122"/>
      <c r="W3224" s="123"/>
      <c r="X3224" s="116"/>
      <c r="Y3224" s="117"/>
      <c r="Z3224" s="123"/>
      <c r="AA3224" s="112" t="s">
        <v>1171</v>
      </c>
      <c r="AB3224" s="113">
        <f>'Demand Input MP'!B1614</f>
        <v>0</v>
      </c>
      <c r="AC3224" s="112">
        <f>'Demand Input MP'!C1614</f>
        <v>0</v>
      </c>
      <c r="AD3224" s="112">
        <f>'Demand Input MP'!D1614</f>
        <v>0</v>
      </c>
      <c r="AE3224" s="112">
        <f>'Demand Input MP'!E1614</f>
        <v>0</v>
      </c>
      <c r="AF3224" s="112">
        <f>'Demand Input MP'!F1614</f>
        <v>0</v>
      </c>
      <c r="AG3224" s="112">
        <f>'Demand Input MP'!G1614</f>
        <v>0</v>
      </c>
      <c r="AH3224" s="112">
        <f>'Demand Input MP'!H1614</f>
        <v>0</v>
      </c>
      <c r="AI3224" s="112">
        <f>'Demand Input MP'!I1614</f>
        <v>0</v>
      </c>
      <c r="AJ3224" s="112">
        <f>'Demand Input MP'!J1614</f>
        <v>0</v>
      </c>
      <c r="AK3224" s="112">
        <f>'Demand Input MP'!K1614</f>
        <v>0</v>
      </c>
      <c r="AL3224" s="112">
        <f>'Demand Input MP'!L1614</f>
        <v>0</v>
      </c>
      <c r="AM3224" s="112">
        <f>'Demand Input MP'!M1614</f>
        <v>0</v>
      </c>
      <c r="AN3224" s="112">
        <f>'Demand Input MP'!N1614</f>
        <v>0</v>
      </c>
      <c r="AQ3224" t="str">
        <f>AQ3218</f>
        <v/>
      </c>
    </row>
    <row r="3225" spans="1:43" ht="14.25" customHeight="1" x14ac:dyDescent="0.25">
      <c r="A3225" s="1"/>
      <c r="B3225" s="122"/>
      <c r="C3225" s="122"/>
      <c r="D3225" s="122"/>
      <c r="E3225" s="122"/>
      <c r="F3225" s="122"/>
      <c r="G3225" s="122"/>
      <c r="H3225" s="122"/>
      <c r="I3225" s="122"/>
      <c r="J3225" s="122"/>
      <c r="K3225" s="122"/>
      <c r="L3225" s="122"/>
      <c r="M3225" s="122"/>
      <c r="N3225" s="122"/>
      <c r="O3225" s="122"/>
      <c r="P3225" s="122"/>
      <c r="Q3225" s="122"/>
      <c r="R3225" s="122"/>
      <c r="S3225" s="122"/>
      <c r="T3225" s="122"/>
      <c r="U3225" s="122"/>
      <c r="V3225" s="124" t="s">
        <v>91</v>
      </c>
      <c r="W3225" s="125">
        <f>IFERROR(IF(SUM('Run Rate History'!E325:AD325)&gt;0,(SUMPRODUCT((B3220:AA3220&gt;=PERCENTILE(B3220:AA3220,0.1))*(B3220:AA3220&lt;=PERCENTILE(B3220:AA3220,0.9))*B3220:AA3220)+SUMPRODUCT(('Run Rate History'!E325:AD325&gt;=PERCENTILE(B3220:AA3220,0.1))*('Run Rate History'!E325:AD325&lt;=PERCENTILE(B3220:AA3220,0.9))*'Run Rate History'!E325:AD325))/(SUMPRODUCT((B3220:AA3220&gt;=PERCENTILE(B3220:AA3220,0.1))*(B3220:AA3220&lt;=PERCENTILE(B3220:AA3220,0.9))*1)+SUMPRODUCT(('Run Rate History'!E325:AD325&gt;=PERCENTILE(B3220:AA3220,0.1))*('Run Rate History'!E325:AD325&lt;=PERCENTILE(B3220:AA3220,0.9))*1)),TRIMMEAN(B3220:AA3220,0.15)),0)</f>
        <v>132.44999999999999</v>
      </c>
      <c r="X3225" s="126" t="s">
        <v>1172</v>
      </c>
      <c r="Y3225" s="127">
        <f>SUM(B3220:AA3220)/26</f>
        <v>139.96153846153845</v>
      </c>
      <c r="Z3225" s="128"/>
      <c r="AA3225" s="112" t="s">
        <v>1173</v>
      </c>
      <c r="AB3225" s="113">
        <f>'Demand Input MP'!B1613</f>
        <v>0</v>
      </c>
      <c r="AC3225" s="112">
        <f>'Demand Input MP'!C1613</f>
        <v>0</v>
      </c>
      <c r="AD3225" s="112">
        <f>'Demand Input MP'!D1613</f>
        <v>0</v>
      </c>
      <c r="AE3225" s="112">
        <f>'Demand Input MP'!E1613</f>
        <v>0</v>
      </c>
      <c r="AF3225" s="112">
        <f>'Demand Input MP'!F1613</f>
        <v>0</v>
      </c>
      <c r="AG3225" s="112">
        <f>'Demand Input MP'!G1613</f>
        <v>0</v>
      </c>
      <c r="AH3225" s="112">
        <f>'Demand Input MP'!H1613</f>
        <v>0</v>
      </c>
      <c r="AI3225" s="112">
        <f>'Demand Input MP'!I1613</f>
        <v>0</v>
      </c>
      <c r="AJ3225" s="112">
        <f>'Demand Input MP'!J1613</f>
        <v>0</v>
      </c>
      <c r="AK3225" s="112">
        <f>'Demand Input MP'!K1613</f>
        <v>0</v>
      </c>
      <c r="AL3225" s="112">
        <f>'Demand Input MP'!L1613</f>
        <v>0</v>
      </c>
      <c r="AM3225" s="112">
        <f>'Demand Input MP'!M1613</f>
        <v>0</v>
      </c>
      <c r="AN3225" s="112">
        <f>'Demand Input MP'!N1613</f>
        <v>0</v>
      </c>
      <c r="AQ3225" t="str">
        <f>AQ3218</f>
        <v/>
      </c>
    </row>
    <row r="3226" spans="1:43" ht="14.25" customHeight="1" x14ac:dyDescent="0.25">
      <c r="A3226" s="1"/>
      <c r="B3226" s="122"/>
      <c r="C3226" s="122"/>
      <c r="D3226" s="122"/>
      <c r="E3226" s="122"/>
      <c r="F3226" s="122"/>
      <c r="G3226" s="122"/>
      <c r="H3226" s="122"/>
      <c r="I3226" s="122"/>
      <c r="J3226" s="122"/>
      <c r="K3226" s="122"/>
      <c r="L3226" s="122"/>
      <c r="M3226" s="122"/>
      <c r="N3226" s="122"/>
      <c r="O3226" s="122"/>
      <c r="P3226" s="122"/>
      <c r="Q3226" s="122"/>
      <c r="R3226" s="122"/>
      <c r="S3226" s="122"/>
      <c r="T3226" s="122"/>
      <c r="U3226" s="122"/>
      <c r="V3226" s="124" t="s">
        <v>94</v>
      </c>
      <c r="W3226" s="125">
        <f>IFERROR((1*MIN(MAX(X3220,0.5*IF(SUM('Run Rate History'!E325:AD325)&gt;0,(MEDIAN(IF(B3220:AA3220&gt;0,B3220:AA3220))+MEDIAN(IF('Run Rate History'!E325:AD325&gt;0,'Run Rate History'!E325:AD325)))/2,MEDIAN(IF(B3220:AA3220&gt;0,B3220:AA3220)))),2*IF(SUM('Run Rate History'!E325:AD325)&gt;0,(MEDIAN(IF(B3220:AA3220&gt;0,B3220:AA3220))+MEDIAN(IF('Run Rate History'!E325:AD325&gt;0,'Run Rate History'!E325:AD325)))/2,MEDIAN(IF(B3220:AA3220&gt;0,B3220:AA3220))))+2*MIN(MAX(Y3220,0.5*IF(SUM('Run Rate History'!E325:AD325)&gt;0,(MEDIAN(IF(B3220:AA3220&gt;0,B3220:AA3220))+MEDIAN(IF('Run Rate History'!E325:AD325&gt;0,'Run Rate History'!E325:AD325)))/2,MEDIAN(IF(B3220:AA3220&gt;0,B3220:AA3220)))),2*IF(SUM('Run Rate History'!E325:AD325)&gt;0,(MEDIAN(IF(B3220:AA3220&gt;0,B3220:AA3220))+MEDIAN(IF('Run Rate History'!E325:AD325&gt;0,'Run Rate History'!E325:AD325)))/2,MEDIAN(IF(B3220:AA3220&gt;0,B3220:AA3220))))+3*MIN(MAX(Z3220,0.5*IF(SUM('Run Rate History'!E325:AD325)&gt;0,(MEDIAN(IF(B3220:AA3220&gt;0,B3220:AA3220))+MEDIAN(IF('Run Rate History'!E325:AD325&gt;0,'Run Rate History'!E325:AD325)))/2,MEDIAN(IF(B3220:AA3220&gt;0,B3220:AA3220)))),2*IF(SUM('Run Rate History'!E325:AD325)&gt;0,(MEDIAN(IF(B3220:AA3220&gt;0,B3220:AA3220))+MEDIAN(IF('Run Rate History'!E325:AD325&gt;0,'Run Rate History'!E325:AD325)))/2,MEDIAN(IF(B3220:AA3220&gt;0,B3220:AA3220))))+4*MIN(MAX(AA3220,0.5*IF(SUM('Run Rate History'!E325:AD325)&gt;0,(MEDIAN(IF(B3220:AA3220&gt;0,B3220:AA3220))+MEDIAN(IF('Run Rate History'!E325:AD325&gt;0,'Run Rate History'!E325:AD325)))/2,MEDIAN(IF(B3220:AA3220&gt;0,B3220:AA3220)))),2*IF(SUM('Run Rate History'!E325:AD325)&gt;0,(MEDIAN(IF(B3220:AA3220&gt;0,B3220:AA3220))+MEDIAN(IF('Run Rate History'!E325:AD325&gt;0,'Run Rate History'!E325:AD325)))/2,MEDIAN(IF(B3220:AA3220&gt;0,B3220:AA3220)))))/10,0)</f>
        <v>118.75</v>
      </c>
      <c r="X3226" s="129" t="s">
        <v>1174</v>
      </c>
      <c r="Y3226" s="130">
        <f>IFERROR(VLOOKUP(A3218,'Stanje zaliha'!A:E,5,FALSE()),0)</f>
        <v>2031</v>
      </c>
      <c r="Z3226" s="131"/>
      <c r="AA3226" s="113" t="s">
        <v>1175</v>
      </c>
      <c r="AB3226" s="118">
        <f t="shared" ref="AB3226:AN3226" si="642">SUM(AB3222:AB3225)</f>
        <v>0</v>
      </c>
      <c r="AC3226" s="118">
        <f t="shared" si="642"/>
        <v>0</v>
      </c>
      <c r="AD3226" s="118">
        <f t="shared" si="642"/>
        <v>0</v>
      </c>
      <c r="AE3226" s="118">
        <f t="shared" si="642"/>
        <v>0</v>
      </c>
      <c r="AF3226" s="118">
        <f t="shared" si="642"/>
        <v>0</v>
      </c>
      <c r="AG3226" s="118">
        <f t="shared" si="642"/>
        <v>0</v>
      </c>
      <c r="AH3226" s="118">
        <f t="shared" si="642"/>
        <v>0</v>
      </c>
      <c r="AI3226" s="118">
        <f t="shared" si="642"/>
        <v>0</v>
      </c>
      <c r="AJ3226" s="118">
        <f t="shared" si="642"/>
        <v>0</v>
      </c>
      <c r="AK3226" s="118">
        <f t="shared" si="642"/>
        <v>0</v>
      </c>
      <c r="AL3226" s="118">
        <f t="shared" si="642"/>
        <v>0</v>
      </c>
      <c r="AM3226" s="118">
        <f t="shared" si="642"/>
        <v>0</v>
      </c>
      <c r="AN3226" s="118">
        <f t="shared" si="642"/>
        <v>0</v>
      </c>
      <c r="AQ3226" t="str">
        <f>AQ3218</f>
        <v/>
      </c>
    </row>
    <row r="3227" spans="1:43" ht="14.25" customHeight="1" x14ac:dyDescent="0.25">
      <c r="A3227" s="1"/>
      <c r="B3227" s="122"/>
      <c r="C3227" s="122"/>
      <c r="D3227" s="122"/>
      <c r="E3227" s="122"/>
      <c r="F3227" s="122"/>
      <c r="G3227" s="122"/>
      <c r="H3227" s="122"/>
      <c r="I3227" s="122"/>
      <c r="J3227" s="122"/>
      <c r="K3227" s="122"/>
      <c r="L3227" s="122"/>
      <c r="M3227" s="122"/>
      <c r="N3227" s="122"/>
      <c r="O3227" s="122"/>
      <c r="P3227" s="122"/>
      <c r="Q3227" s="122"/>
      <c r="R3227" s="122"/>
      <c r="S3227" s="122"/>
      <c r="T3227" s="122"/>
      <c r="U3227" s="122"/>
      <c r="V3227" s="124" t="s">
        <v>95</v>
      </c>
      <c r="W3227" s="125">
        <f>IFERROR(0.6*W3226+0.4*W3225,0)</f>
        <v>124.22999999999999</v>
      </c>
      <c r="X3227" s="132" t="s">
        <v>1176</v>
      </c>
      <c r="Y3227" s="133">
        <f>IFERROR(SUMIF('Popis poslanih narudžbi'!A:A,A3218,'Popis poslanih narudžbi'!C:C),0)</f>
        <v>0</v>
      </c>
      <c r="Z3227" s="131"/>
      <c r="AA3227" s="134" t="s">
        <v>1177</v>
      </c>
      <c r="AB3227" s="118">
        <f t="shared" ref="AB3227:AN3227" si="643">AB3220+AB3226</f>
        <v>124</v>
      </c>
      <c r="AC3227" s="118">
        <f t="shared" si="643"/>
        <v>158</v>
      </c>
      <c r="AD3227" s="118">
        <f t="shared" si="643"/>
        <v>151</v>
      </c>
      <c r="AE3227" s="118">
        <f t="shared" si="643"/>
        <v>159</v>
      </c>
      <c r="AF3227" s="118">
        <f t="shared" si="643"/>
        <v>156</v>
      </c>
      <c r="AG3227" s="118">
        <f t="shared" si="643"/>
        <v>155</v>
      </c>
      <c r="AH3227" s="118">
        <f t="shared" si="643"/>
        <v>156</v>
      </c>
      <c r="AI3227" s="118">
        <f t="shared" si="643"/>
        <v>153</v>
      </c>
      <c r="AJ3227" s="118">
        <f t="shared" si="643"/>
        <v>152</v>
      </c>
      <c r="AK3227" s="118">
        <f t="shared" si="643"/>
        <v>153</v>
      </c>
      <c r="AL3227" s="118">
        <f t="shared" si="643"/>
        <v>171</v>
      </c>
      <c r="AM3227" s="118">
        <f t="shared" si="643"/>
        <v>138</v>
      </c>
      <c r="AN3227" s="118">
        <f t="shared" si="643"/>
        <v>139</v>
      </c>
      <c r="AQ3227" t="str">
        <f>AQ3218</f>
        <v/>
      </c>
    </row>
    <row r="3228" spans="1:43" ht="14.25" customHeight="1" x14ac:dyDescent="0.25">
      <c r="A3228" s="107" t="str">
        <f>'Run Rate'!A326</f>
        <v>POL04122</v>
      </c>
      <c r="B3228" s="135" t="str">
        <f>'Run Rate'!B326</f>
        <v>Polleo Maltodex 2000g</v>
      </c>
      <c r="C3228" s="135" t="str">
        <f>'Run Rate'!C326</f>
        <v>SPORTSKA PREHRANA</v>
      </c>
      <c r="D3228" s="135" t="str">
        <f>'Run Rate'!D326</f>
        <v>03 BRONZE</v>
      </c>
      <c r="E3228" s="122"/>
      <c r="F3228" s="122"/>
      <c r="G3228" s="122"/>
      <c r="H3228" s="122"/>
      <c r="I3228" s="122"/>
      <c r="J3228" s="122"/>
      <c r="K3228" s="122"/>
      <c r="L3228" s="122"/>
      <c r="M3228" s="122"/>
      <c r="N3228" s="122"/>
      <c r="O3228" s="122"/>
      <c r="P3228" s="122"/>
      <c r="Q3228" s="122"/>
      <c r="R3228" s="122"/>
      <c r="S3228" s="122"/>
      <c r="T3228" s="122"/>
      <c r="U3228" s="122"/>
      <c r="V3228" s="122"/>
      <c r="W3228" s="122"/>
      <c r="X3228" s="122"/>
      <c r="Y3228" s="122"/>
      <c r="Z3228" s="122"/>
      <c r="AA3228" s="122"/>
      <c r="AB3228" s="122"/>
      <c r="AC3228" s="122"/>
      <c r="AD3228" s="122"/>
      <c r="AE3228" s="122"/>
      <c r="AF3228" s="122"/>
      <c r="AG3228" s="122"/>
      <c r="AH3228" s="122"/>
      <c r="AI3228" s="122"/>
      <c r="AJ3228" s="122"/>
      <c r="AK3228" s="122"/>
      <c r="AL3228" s="122"/>
      <c r="AM3228" s="122"/>
      <c r="AN3228" s="122"/>
      <c r="AQ3228" t="str">
        <f>IF(AND(OR($B$1="ALL",$B$1=C3228),OR($E$1="ALL",$E$1=D3228),OR($B$2="ALL",$B$2=A3228),OR($E$2="ALL",IFERROR(SEARCH($E$2,B3228),0)&gt;0)),"MATCH","")</f>
        <v/>
      </c>
    </row>
    <row r="3229" spans="1:43" ht="14.25" customHeight="1" x14ac:dyDescent="0.25">
      <c r="A3229" s="108" t="s">
        <v>1137</v>
      </c>
      <c r="B3229" s="136" t="s">
        <v>1138</v>
      </c>
      <c r="C3229" s="136" t="s">
        <v>1139</v>
      </c>
      <c r="D3229" s="136" t="s">
        <v>1140</v>
      </c>
      <c r="E3229" s="136" t="s">
        <v>1141</v>
      </c>
      <c r="F3229" s="136" t="s">
        <v>1142</v>
      </c>
      <c r="G3229" s="136" t="s">
        <v>1143</v>
      </c>
      <c r="H3229" s="136" t="s">
        <v>1144</v>
      </c>
      <c r="I3229" s="136" t="s">
        <v>1145</v>
      </c>
      <c r="J3229" s="136" t="s">
        <v>1146</v>
      </c>
      <c r="K3229" s="136" t="s">
        <v>1147</v>
      </c>
      <c r="L3229" s="136" t="s">
        <v>1148</v>
      </c>
      <c r="M3229" s="136" t="s">
        <v>1149</v>
      </c>
      <c r="N3229" s="136" t="s">
        <v>1150</v>
      </c>
      <c r="O3229" s="136" t="s">
        <v>1151</v>
      </c>
      <c r="P3229" s="136" t="s">
        <v>1152</v>
      </c>
      <c r="Q3229" s="136" t="s">
        <v>1153</v>
      </c>
      <c r="R3229" s="136" t="s">
        <v>1154</v>
      </c>
      <c r="S3229" s="136" t="s">
        <v>1155</v>
      </c>
      <c r="T3229" s="136" t="s">
        <v>1156</v>
      </c>
      <c r="U3229" s="136" t="s">
        <v>1157</v>
      </c>
      <c r="V3229" s="136" t="s">
        <v>1158</v>
      </c>
      <c r="W3229" s="136" t="s">
        <v>1159</v>
      </c>
      <c r="X3229" s="136" t="s">
        <v>1160</v>
      </c>
      <c r="Y3229" s="136" t="s">
        <v>1161</v>
      </c>
      <c r="Z3229" s="136" t="s">
        <v>1162</v>
      </c>
      <c r="AA3229" s="136" t="s">
        <v>1163</v>
      </c>
      <c r="AB3229" s="137" t="s">
        <v>156</v>
      </c>
      <c r="AC3229" s="137" t="s">
        <v>157</v>
      </c>
      <c r="AD3229" s="137" t="s">
        <v>158</v>
      </c>
      <c r="AE3229" s="137" t="s">
        <v>139</v>
      </c>
      <c r="AF3229" s="138" t="s">
        <v>140</v>
      </c>
      <c r="AG3229" s="138" t="s">
        <v>141</v>
      </c>
      <c r="AH3229" s="138" t="s">
        <v>142</v>
      </c>
      <c r="AI3229" s="138" t="s">
        <v>143</v>
      </c>
      <c r="AJ3229" s="139" t="s">
        <v>144</v>
      </c>
      <c r="AK3229" s="139" t="s">
        <v>145</v>
      </c>
      <c r="AL3229" s="139" t="s">
        <v>146</v>
      </c>
      <c r="AM3229" s="140" t="s">
        <v>147</v>
      </c>
      <c r="AN3229" s="140" t="s">
        <v>148</v>
      </c>
      <c r="AQ3229" t="str">
        <f>AQ3228</f>
        <v/>
      </c>
    </row>
    <row r="3230" spans="1:43" ht="14.25" customHeight="1" x14ac:dyDescent="0.25">
      <c r="A3230" s="99" t="s">
        <v>1164</v>
      </c>
      <c r="B3230" s="112">
        <f>'Run Rate'!E326</f>
        <v>3</v>
      </c>
      <c r="C3230" s="112">
        <f>'Run Rate'!F326</f>
        <v>3</v>
      </c>
      <c r="D3230" s="112">
        <f>'Run Rate'!G326</f>
        <v>3</v>
      </c>
      <c r="E3230" s="112">
        <f>'Run Rate'!H326</f>
        <v>5</v>
      </c>
      <c r="F3230" s="112">
        <f>'Run Rate'!I326</f>
        <v>9</v>
      </c>
      <c r="G3230" s="112">
        <f>'Run Rate'!J326</f>
        <v>16</v>
      </c>
      <c r="H3230" s="112">
        <f>'Run Rate'!K326</f>
        <v>27</v>
      </c>
      <c r="I3230" s="112">
        <f>'Run Rate'!L326</f>
        <v>22</v>
      </c>
      <c r="J3230" s="112">
        <f>'Run Rate'!M326</f>
        <v>9</v>
      </c>
      <c r="K3230" s="112">
        <f>'Run Rate'!N326</f>
        <v>8</v>
      </c>
      <c r="L3230" s="112">
        <f>'Run Rate'!O326</f>
        <v>15</v>
      </c>
      <c r="M3230" s="112">
        <f>'Run Rate'!P326</f>
        <v>16</v>
      </c>
      <c r="N3230" s="112">
        <f>'Run Rate'!Q326</f>
        <v>4</v>
      </c>
      <c r="O3230" s="112">
        <f>'Run Rate'!R326</f>
        <v>10</v>
      </c>
      <c r="P3230" s="112">
        <f>'Run Rate'!S326</f>
        <v>3</v>
      </c>
      <c r="Q3230" s="112">
        <f>'Run Rate'!T326</f>
        <v>8</v>
      </c>
      <c r="R3230" s="112">
        <f>'Run Rate'!U326</f>
        <v>13</v>
      </c>
      <c r="S3230" s="112">
        <f>'Run Rate'!V326</f>
        <v>15</v>
      </c>
      <c r="T3230" s="112">
        <f>'Run Rate'!W326</f>
        <v>12</v>
      </c>
      <c r="U3230" s="112">
        <f>'Run Rate'!X326</f>
        <v>19</v>
      </c>
      <c r="V3230" s="112">
        <f>'Run Rate'!Y326</f>
        <v>9</v>
      </c>
      <c r="W3230" s="112">
        <f>'Run Rate'!Z326</f>
        <v>17</v>
      </c>
      <c r="X3230" s="112">
        <f>'Run Rate'!AA326</f>
        <v>13</v>
      </c>
      <c r="Y3230" s="112">
        <f>'Run Rate'!AB326</f>
        <v>21</v>
      </c>
      <c r="Z3230" s="112">
        <f>'Run Rate'!AC326</f>
        <v>16</v>
      </c>
      <c r="AA3230" s="112">
        <f>'Run Rate'!AD326</f>
        <v>13</v>
      </c>
      <c r="AB3230" s="113">
        <v>15</v>
      </c>
      <c r="AC3230" s="112">
        <v>16</v>
      </c>
      <c r="AD3230" s="112">
        <v>16</v>
      </c>
      <c r="AE3230" s="112">
        <v>16</v>
      </c>
      <c r="AF3230" s="112">
        <v>16</v>
      </c>
      <c r="AG3230" s="112">
        <v>16</v>
      </c>
      <c r="AH3230" s="112">
        <v>16</v>
      </c>
      <c r="AI3230" s="112">
        <v>16</v>
      </c>
      <c r="AJ3230" s="112">
        <v>16</v>
      </c>
      <c r="AK3230" s="112">
        <v>16</v>
      </c>
      <c r="AL3230" s="112">
        <v>16</v>
      </c>
      <c r="AM3230" s="112">
        <v>16</v>
      </c>
      <c r="AN3230" s="112">
        <v>15</v>
      </c>
      <c r="AQ3230" t="str">
        <f>AQ3228</f>
        <v/>
      </c>
    </row>
    <row r="3231" spans="1:43" ht="14.25" customHeight="1" x14ac:dyDescent="0.25">
      <c r="A3231" s="99" t="s">
        <v>1165</v>
      </c>
      <c r="B3231" s="114"/>
      <c r="C3231" s="114"/>
      <c r="D3231" s="114"/>
      <c r="E3231" s="114"/>
      <c r="F3231" s="114"/>
      <c r="G3231" s="114"/>
      <c r="H3231" s="114"/>
      <c r="I3231" s="114"/>
      <c r="J3231" s="114"/>
      <c r="K3231" s="114"/>
      <c r="L3231" s="114"/>
      <c r="M3231" s="114"/>
      <c r="N3231" s="114"/>
      <c r="O3231" s="114"/>
      <c r="P3231" s="114"/>
      <c r="Q3231" s="114"/>
      <c r="R3231" s="114"/>
      <c r="S3231" s="114"/>
      <c r="T3231" s="114"/>
      <c r="U3231" s="114"/>
      <c r="V3231" s="114"/>
      <c r="W3231" s="115"/>
      <c r="X3231" s="115"/>
      <c r="Y3231" s="115"/>
      <c r="Z3231" s="115"/>
      <c r="AA3231" s="112" t="s">
        <v>1166</v>
      </c>
      <c r="AB3231" s="113"/>
      <c r="AC3231" s="112"/>
      <c r="AD3231" s="112"/>
      <c r="AE3231" s="112"/>
      <c r="AF3231" s="112"/>
      <c r="AG3231" s="112"/>
      <c r="AH3231" s="112"/>
      <c r="AI3231" s="112"/>
      <c r="AJ3231" s="112"/>
      <c r="AK3231" s="112"/>
      <c r="AL3231" s="112"/>
      <c r="AM3231" s="112"/>
      <c r="AN3231" s="112"/>
      <c r="AQ3231" t="str">
        <f>AQ3228</f>
        <v/>
      </c>
    </row>
    <row r="3232" spans="1:43" ht="14.25" customHeight="1" x14ac:dyDescent="0.25">
      <c r="A3232" s="99" t="s">
        <v>1167</v>
      </c>
      <c r="B3232" s="114"/>
      <c r="C3232" s="114"/>
      <c r="D3232" s="114"/>
      <c r="E3232" s="114"/>
      <c r="F3232" s="114"/>
      <c r="G3232" s="114"/>
      <c r="H3232" s="114"/>
      <c r="I3232" s="114"/>
      <c r="J3232" s="114"/>
      <c r="K3232" s="114"/>
      <c r="L3232" s="114"/>
      <c r="M3232" s="114"/>
      <c r="N3232" s="114"/>
      <c r="O3232" s="114"/>
      <c r="P3232" s="114"/>
      <c r="Q3232" s="114"/>
      <c r="R3232" s="114"/>
      <c r="S3232" s="114"/>
      <c r="T3232" s="114"/>
      <c r="U3232" s="114"/>
      <c r="V3232" s="114"/>
      <c r="W3232" s="115"/>
      <c r="X3232" s="116"/>
      <c r="Y3232" s="117"/>
      <c r="Z3232" s="115"/>
      <c r="AA3232" s="112" t="s">
        <v>1168</v>
      </c>
      <c r="AB3232" s="113">
        <f>'Demand Input VP'!B1619</f>
        <v>0</v>
      </c>
      <c r="AC3232" s="112">
        <f>'Demand Input VP'!C1619</f>
        <v>0</v>
      </c>
      <c r="AD3232" s="112">
        <f>'Demand Input VP'!D1619</f>
        <v>0</v>
      </c>
      <c r="AE3232" s="112">
        <f>'Demand Input VP'!E1619</f>
        <v>0</v>
      </c>
      <c r="AF3232" s="112">
        <f>'Demand Input VP'!F1619</f>
        <v>0</v>
      </c>
      <c r="AG3232" s="112">
        <f>'Demand Input VP'!G1619</f>
        <v>0</v>
      </c>
      <c r="AH3232" s="112">
        <f>'Demand Input VP'!H1619</f>
        <v>0</v>
      </c>
      <c r="AI3232" s="112">
        <f>'Demand Input VP'!I1619</f>
        <v>0</v>
      </c>
      <c r="AJ3232" s="112">
        <f>'Demand Input VP'!J1619</f>
        <v>0</v>
      </c>
      <c r="AK3232" s="112">
        <f>'Demand Input VP'!K1619</f>
        <v>0</v>
      </c>
      <c r="AL3232" s="112">
        <f>'Demand Input VP'!L1619</f>
        <v>0</v>
      </c>
      <c r="AM3232" s="112">
        <f>'Demand Input VP'!M1619</f>
        <v>0</v>
      </c>
      <c r="AN3232" s="112">
        <f>'Demand Input VP'!N1619</f>
        <v>0</v>
      </c>
      <c r="AQ3232" t="str">
        <f>AQ3228</f>
        <v/>
      </c>
    </row>
    <row r="3233" spans="1:43" ht="14.25" customHeight="1" x14ac:dyDescent="0.25">
      <c r="A3233" s="99" t="s">
        <v>1169</v>
      </c>
      <c r="B3233" s="118"/>
      <c r="C3233" s="118"/>
      <c r="D3233" s="118"/>
      <c r="E3233" s="118"/>
      <c r="F3233" s="118"/>
      <c r="G3233" s="118"/>
      <c r="H3233" s="118"/>
      <c r="I3233" s="118"/>
      <c r="J3233" s="118"/>
      <c r="K3233" s="118"/>
      <c r="L3233" s="118"/>
      <c r="M3233" s="118"/>
      <c r="N3233" s="118"/>
      <c r="O3233" s="118"/>
      <c r="P3233" s="118"/>
      <c r="Q3233" s="118"/>
      <c r="R3233" s="118"/>
      <c r="S3233" s="118"/>
      <c r="T3233" s="118"/>
      <c r="U3233" s="118"/>
      <c r="V3233" s="118"/>
      <c r="W3233" s="115"/>
      <c r="X3233" s="116"/>
      <c r="Y3233" s="117"/>
      <c r="Z3233" s="119"/>
      <c r="AA3233" s="120" t="s">
        <v>1170</v>
      </c>
      <c r="AB3233" s="121">
        <f>'Demand Input VP'!B1618</f>
        <v>0</v>
      </c>
      <c r="AC3233" s="120">
        <f>'Demand Input VP'!C1618</f>
        <v>0</v>
      </c>
      <c r="AD3233" s="120">
        <f>'Demand Input VP'!D1618</f>
        <v>0</v>
      </c>
      <c r="AE3233" s="120">
        <f>'Demand Input VP'!E1618</f>
        <v>0</v>
      </c>
      <c r="AF3233" s="120">
        <f>'Demand Input VP'!F1618</f>
        <v>0</v>
      </c>
      <c r="AG3233" s="120">
        <f>'Demand Input VP'!G1618</f>
        <v>0</v>
      </c>
      <c r="AH3233" s="120">
        <f>'Demand Input VP'!H1618</f>
        <v>0</v>
      </c>
      <c r="AI3233" s="120">
        <f>'Demand Input VP'!I1618</f>
        <v>0</v>
      </c>
      <c r="AJ3233" s="120">
        <f>'Demand Input VP'!J1618</f>
        <v>0</v>
      </c>
      <c r="AK3233" s="120">
        <f>'Demand Input VP'!K1618</f>
        <v>0</v>
      </c>
      <c r="AL3233" s="120">
        <f>'Demand Input VP'!L1618</f>
        <v>0</v>
      </c>
      <c r="AM3233" s="120">
        <f>'Demand Input VP'!M1618</f>
        <v>0</v>
      </c>
      <c r="AN3233" s="120">
        <f>'Demand Input VP'!N1618</f>
        <v>0</v>
      </c>
      <c r="AQ3233" t="str">
        <f>AQ3228</f>
        <v/>
      </c>
    </row>
    <row r="3234" spans="1:43" ht="14.25" customHeight="1" x14ac:dyDescent="0.25">
      <c r="A3234" s="1"/>
      <c r="B3234" s="122"/>
      <c r="C3234" s="122"/>
      <c r="D3234" s="122"/>
      <c r="E3234" s="122"/>
      <c r="F3234" s="122"/>
      <c r="G3234" s="122"/>
      <c r="H3234" s="122"/>
      <c r="I3234" s="122"/>
      <c r="J3234" s="122"/>
      <c r="K3234" s="122"/>
      <c r="L3234" s="122"/>
      <c r="M3234" s="122"/>
      <c r="N3234" s="122"/>
      <c r="O3234" s="122"/>
      <c r="P3234" s="122"/>
      <c r="Q3234" s="122"/>
      <c r="R3234" s="122"/>
      <c r="S3234" s="122"/>
      <c r="T3234" s="122"/>
      <c r="U3234" s="122"/>
      <c r="V3234" s="122"/>
      <c r="W3234" s="123"/>
      <c r="X3234" s="116"/>
      <c r="Y3234" s="117"/>
      <c r="Z3234" s="123"/>
      <c r="AA3234" s="112" t="s">
        <v>1171</v>
      </c>
      <c r="AB3234" s="113">
        <f>'Demand Input MP'!B1619</f>
        <v>0</v>
      </c>
      <c r="AC3234" s="112">
        <f>'Demand Input MP'!C1619</f>
        <v>0</v>
      </c>
      <c r="AD3234" s="112">
        <f>'Demand Input MP'!D1619</f>
        <v>0</v>
      </c>
      <c r="AE3234" s="112">
        <f>'Demand Input MP'!E1619</f>
        <v>0</v>
      </c>
      <c r="AF3234" s="112">
        <f>'Demand Input MP'!F1619</f>
        <v>0</v>
      </c>
      <c r="AG3234" s="112">
        <f>'Demand Input MP'!G1619</f>
        <v>0</v>
      </c>
      <c r="AH3234" s="112">
        <f>'Demand Input MP'!H1619</f>
        <v>0</v>
      </c>
      <c r="AI3234" s="112">
        <f>'Demand Input MP'!I1619</f>
        <v>0</v>
      </c>
      <c r="AJ3234" s="112">
        <f>'Demand Input MP'!J1619</f>
        <v>0</v>
      </c>
      <c r="AK3234" s="112">
        <f>'Demand Input MP'!K1619</f>
        <v>0</v>
      </c>
      <c r="AL3234" s="112">
        <f>'Demand Input MP'!L1619</f>
        <v>0</v>
      </c>
      <c r="AM3234" s="112">
        <f>'Demand Input MP'!M1619</f>
        <v>0</v>
      </c>
      <c r="AN3234" s="112">
        <f>'Demand Input MP'!N1619</f>
        <v>0</v>
      </c>
      <c r="AQ3234" t="str">
        <f>AQ3228</f>
        <v/>
      </c>
    </row>
    <row r="3235" spans="1:43" ht="14.25" customHeight="1" x14ac:dyDescent="0.25">
      <c r="A3235" s="1"/>
      <c r="B3235" s="122"/>
      <c r="C3235" s="122"/>
      <c r="D3235" s="122"/>
      <c r="E3235" s="122"/>
      <c r="F3235" s="122"/>
      <c r="G3235" s="122"/>
      <c r="H3235" s="122"/>
      <c r="I3235" s="122"/>
      <c r="J3235" s="122"/>
      <c r="K3235" s="122"/>
      <c r="L3235" s="122"/>
      <c r="M3235" s="122"/>
      <c r="N3235" s="122"/>
      <c r="O3235" s="122"/>
      <c r="P3235" s="122"/>
      <c r="Q3235" s="122"/>
      <c r="R3235" s="122"/>
      <c r="S3235" s="122"/>
      <c r="T3235" s="122"/>
      <c r="U3235" s="122"/>
      <c r="V3235" s="124" t="s">
        <v>91</v>
      </c>
      <c r="W3235" s="125">
        <f>IFERROR(IF(SUM('Run Rate History'!E326:AD326)&gt;0,(SUMPRODUCT((B3230:AA3230&gt;=PERCENTILE(B3230:AA3230,0.1))*(B3230:AA3230&lt;=PERCENTILE(B3230:AA3230,0.9))*B3230:AA3230)+SUMPRODUCT(('Run Rate History'!E326:AD326&gt;=PERCENTILE(B3230:AA3230,0.1))*('Run Rate History'!E326:AD326&lt;=PERCENTILE(B3230:AA3230,0.9))*'Run Rate History'!E326:AD326))/(SUMPRODUCT((B3230:AA3230&gt;=PERCENTILE(B3230:AA3230,0.1))*(B3230:AA3230&lt;=PERCENTILE(B3230:AA3230,0.9))*1)+SUMPRODUCT(('Run Rate History'!E326:AD326&gt;=PERCENTILE(B3230:AA3230,0.1))*('Run Rate History'!E326:AD326&lt;=PERCENTILE(B3230:AA3230,0.9))*1)),TRIMMEAN(B3230:AA3230,0.15)),0)</f>
        <v>12.511111111111111</v>
      </c>
      <c r="X3235" s="126" t="s">
        <v>1172</v>
      </c>
      <c r="Y3235" s="127">
        <f>SUM(B3230:AA3230)/26</f>
        <v>11.884615384615385</v>
      </c>
      <c r="Z3235" s="128"/>
      <c r="AA3235" s="112" t="s">
        <v>1173</v>
      </c>
      <c r="AB3235" s="113">
        <f>'Demand Input MP'!B1618</f>
        <v>0</v>
      </c>
      <c r="AC3235" s="112">
        <f>'Demand Input MP'!C1618</f>
        <v>0</v>
      </c>
      <c r="AD3235" s="112">
        <f>'Demand Input MP'!D1618</f>
        <v>0</v>
      </c>
      <c r="AE3235" s="112">
        <f>'Demand Input MP'!E1618</f>
        <v>0</v>
      </c>
      <c r="AF3235" s="112">
        <f>'Demand Input MP'!F1618</f>
        <v>0</v>
      </c>
      <c r="AG3235" s="112">
        <f>'Demand Input MP'!G1618</f>
        <v>0</v>
      </c>
      <c r="AH3235" s="112">
        <f>'Demand Input MP'!H1618</f>
        <v>0</v>
      </c>
      <c r="AI3235" s="112">
        <f>'Demand Input MP'!I1618</f>
        <v>0</v>
      </c>
      <c r="AJ3235" s="112">
        <f>'Demand Input MP'!J1618</f>
        <v>0</v>
      </c>
      <c r="AK3235" s="112">
        <f>'Demand Input MP'!K1618</f>
        <v>0</v>
      </c>
      <c r="AL3235" s="112">
        <f>'Demand Input MP'!L1618</f>
        <v>0</v>
      </c>
      <c r="AM3235" s="112">
        <f>'Demand Input MP'!M1618</f>
        <v>0</v>
      </c>
      <c r="AN3235" s="112">
        <f>'Demand Input MP'!N1618</f>
        <v>0</v>
      </c>
      <c r="AQ3235" t="str">
        <f>AQ3228</f>
        <v/>
      </c>
    </row>
    <row r="3236" spans="1:43" ht="14.25" customHeight="1" x14ac:dyDescent="0.25">
      <c r="A3236" s="1"/>
      <c r="B3236" s="122"/>
      <c r="C3236" s="122"/>
      <c r="D3236" s="122"/>
      <c r="E3236" s="122"/>
      <c r="F3236" s="122"/>
      <c r="G3236" s="122"/>
      <c r="H3236" s="122"/>
      <c r="I3236" s="122"/>
      <c r="J3236" s="122"/>
      <c r="K3236" s="122"/>
      <c r="L3236" s="122"/>
      <c r="M3236" s="122"/>
      <c r="N3236" s="122"/>
      <c r="O3236" s="122"/>
      <c r="P3236" s="122"/>
      <c r="Q3236" s="122"/>
      <c r="R3236" s="122"/>
      <c r="S3236" s="122"/>
      <c r="T3236" s="122"/>
      <c r="U3236" s="122"/>
      <c r="V3236" s="124" t="s">
        <v>94</v>
      </c>
      <c r="W3236" s="125">
        <f>IFERROR((1*MIN(MAX(X3230,0.5*IF(SUM('Run Rate History'!E326:AD326)&gt;0,(MEDIAN(IF(B3230:AA3230&gt;0,B3230:AA3230))+MEDIAN(IF('Run Rate History'!E326:AD326&gt;0,'Run Rate History'!E326:AD326)))/2,MEDIAN(IF(B3230:AA3230&gt;0,B3230:AA3230)))),2*IF(SUM('Run Rate History'!E326:AD326)&gt;0,(MEDIAN(IF(B3230:AA3230&gt;0,B3230:AA3230))+MEDIAN(IF('Run Rate History'!E326:AD326&gt;0,'Run Rate History'!E326:AD326)))/2,MEDIAN(IF(B3230:AA3230&gt;0,B3230:AA3230))))+2*MIN(MAX(Y3230,0.5*IF(SUM('Run Rate History'!E326:AD326)&gt;0,(MEDIAN(IF(B3230:AA3230&gt;0,B3230:AA3230))+MEDIAN(IF('Run Rate History'!E326:AD326&gt;0,'Run Rate History'!E326:AD326)))/2,MEDIAN(IF(B3230:AA3230&gt;0,B3230:AA3230)))),2*IF(SUM('Run Rate History'!E326:AD326)&gt;0,(MEDIAN(IF(B3230:AA3230&gt;0,B3230:AA3230))+MEDIAN(IF('Run Rate History'!E326:AD326&gt;0,'Run Rate History'!E326:AD326)))/2,MEDIAN(IF(B3230:AA3230&gt;0,B3230:AA3230))))+3*MIN(MAX(Z3230,0.5*IF(SUM('Run Rate History'!E326:AD326)&gt;0,(MEDIAN(IF(B3230:AA3230&gt;0,B3230:AA3230))+MEDIAN(IF('Run Rate History'!E326:AD326&gt;0,'Run Rate History'!E326:AD326)))/2,MEDIAN(IF(B3230:AA3230&gt;0,B3230:AA3230)))),2*IF(SUM('Run Rate History'!E326:AD326)&gt;0,(MEDIAN(IF(B3230:AA3230&gt;0,B3230:AA3230))+MEDIAN(IF('Run Rate History'!E326:AD326&gt;0,'Run Rate History'!E326:AD326)))/2,MEDIAN(IF(B3230:AA3230&gt;0,B3230:AA3230))))+4*MIN(MAX(AA3230,0.5*IF(SUM('Run Rate History'!E326:AD326)&gt;0,(MEDIAN(IF(B3230:AA3230&gt;0,B3230:AA3230))+MEDIAN(IF('Run Rate History'!E326:AD326&gt;0,'Run Rate History'!E326:AD326)))/2,MEDIAN(IF(B3230:AA3230&gt;0,B3230:AA3230)))),2*IF(SUM('Run Rate History'!E326:AD326)&gt;0,(MEDIAN(IF(B3230:AA3230&gt;0,B3230:AA3230))+MEDIAN(IF('Run Rate History'!E326:AD326&gt;0,'Run Rate History'!E326:AD326)))/2,MEDIAN(IF(B3230:AA3230&gt;0,B3230:AA3230)))))/10,0)</f>
        <v>15.5</v>
      </c>
      <c r="X3236" s="129" t="s">
        <v>1174</v>
      </c>
      <c r="Y3236" s="130">
        <f>IFERROR(VLOOKUP(A3228,'Stanje zaliha'!A:E,5,FALSE()),0)</f>
        <v>129</v>
      </c>
      <c r="Z3236" s="131"/>
      <c r="AA3236" s="113" t="s">
        <v>1175</v>
      </c>
      <c r="AB3236" s="118">
        <f t="shared" ref="AB3236:AN3236" si="644">SUM(AB3232:AB3235)</f>
        <v>0</v>
      </c>
      <c r="AC3236" s="118">
        <f t="shared" si="644"/>
        <v>0</v>
      </c>
      <c r="AD3236" s="118">
        <f t="shared" si="644"/>
        <v>0</v>
      </c>
      <c r="AE3236" s="118">
        <f t="shared" si="644"/>
        <v>0</v>
      </c>
      <c r="AF3236" s="118">
        <f t="shared" si="644"/>
        <v>0</v>
      </c>
      <c r="AG3236" s="118">
        <f t="shared" si="644"/>
        <v>0</v>
      </c>
      <c r="AH3236" s="118">
        <f t="shared" si="644"/>
        <v>0</v>
      </c>
      <c r="AI3236" s="118">
        <f t="shared" si="644"/>
        <v>0</v>
      </c>
      <c r="AJ3236" s="118">
        <f t="shared" si="644"/>
        <v>0</v>
      </c>
      <c r="AK3236" s="118">
        <f t="shared" si="644"/>
        <v>0</v>
      </c>
      <c r="AL3236" s="118">
        <f t="shared" si="644"/>
        <v>0</v>
      </c>
      <c r="AM3236" s="118">
        <f t="shared" si="644"/>
        <v>0</v>
      </c>
      <c r="AN3236" s="118">
        <f t="shared" si="644"/>
        <v>0</v>
      </c>
      <c r="AQ3236" t="str">
        <f>AQ3228</f>
        <v/>
      </c>
    </row>
    <row r="3237" spans="1:43" ht="14.25" customHeight="1" x14ac:dyDescent="0.25">
      <c r="A3237" s="1"/>
      <c r="B3237" s="122"/>
      <c r="C3237" s="122"/>
      <c r="D3237" s="122"/>
      <c r="E3237" s="122"/>
      <c r="F3237" s="122"/>
      <c r="G3237" s="122"/>
      <c r="H3237" s="122"/>
      <c r="I3237" s="122"/>
      <c r="J3237" s="122"/>
      <c r="K3237" s="122"/>
      <c r="L3237" s="122"/>
      <c r="M3237" s="122"/>
      <c r="N3237" s="122"/>
      <c r="O3237" s="122"/>
      <c r="P3237" s="122"/>
      <c r="Q3237" s="122"/>
      <c r="R3237" s="122"/>
      <c r="S3237" s="122"/>
      <c r="T3237" s="122"/>
      <c r="U3237" s="122"/>
      <c r="V3237" s="124" t="s">
        <v>95</v>
      </c>
      <c r="W3237" s="125">
        <f>IFERROR(0.6*W3236+0.4*W3235,0)</f>
        <v>14.304444444444444</v>
      </c>
      <c r="X3237" s="132" t="s">
        <v>1176</v>
      </c>
      <c r="Y3237" s="133">
        <f>IFERROR(SUMIF('Popis poslanih narudžbi'!A:A,A3228,'Popis poslanih narudžbi'!C:C),0)</f>
        <v>0</v>
      </c>
      <c r="Z3237" s="131"/>
      <c r="AA3237" s="134" t="s">
        <v>1177</v>
      </c>
      <c r="AB3237" s="118">
        <f t="shared" ref="AB3237:AN3237" si="645">AB3230+AB3236</f>
        <v>15</v>
      </c>
      <c r="AC3237" s="118">
        <f t="shared" si="645"/>
        <v>16</v>
      </c>
      <c r="AD3237" s="118">
        <f t="shared" si="645"/>
        <v>16</v>
      </c>
      <c r="AE3237" s="118">
        <f t="shared" si="645"/>
        <v>16</v>
      </c>
      <c r="AF3237" s="118">
        <f t="shared" si="645"/>
        <v>16</v>
      </c>
      <c r="AG3237" s="118">
        <f t="shared" si="645"/>
        <v>16</v>
      </c>
      <c r="AH3237" s="118">
        <f t="shared" si="645"/>
        <v>16</v>
      </c>
      <c r="AI3237" s="118">
        <f t="shared" si="645"/>
        <v>16</v>
      </c>
      <c r="AJ3237" s="118">
        <f t="shared" si="645"/>
        <v>16</v>
      </c>
      <c r="AK3237" s="118">
        <f t="shared" si="645"/>
        <v>16</v>
      </c>
      <c r="AL3237" s="118">
        <f t="shared" si="645"/>
        <v>16</v>
      </c>
      <c r="AM3237" s="118">
        <f t="shared" si="645"/>
        <v>16</v>
      </c>
      <c r="AN3237" s="118">
        <f t="shared" si="645"/>
        <v>15</v>
      </c>
      <c r="AQ3237" t="str">
        <f>AQ3228</f>
        <v/>
      </c>
    </row>
    <row r="3238" spans="1:43" ht="14.25" customHeight="1" x14ac:dyDescent="0.25">
      <c r="A3238" s="107" t="str">
        <f>'Run Rate'!A327</f>
        <v>ATC06509</v>
      </c>
      <c r="B3238" s="135" t="str">
        <f>'Run Rate'!B327</f>
        <v>Prostirka NBR Yoga 180 cm crna</v>
      </c>
      <c r="C3238" s="135" t="str">
        <f>'Run Rate'!C327</f>
        <v>FITNESS OPREMA</v>
      </c>
      <c r="D3238" s="135" t="str">
        <f>'Run Rate'!D327</f>
        <v>03 BRONZE</v>
      </c>
      <c r="E3238" s="122"/>
      <c r="F3238" s="122"/>
      <c r="G3238" s="122"/>
      <c r="H3238" s="122"/>
      <c r="I3238" s="122"/>
      <c r="J3238" s="122"/>
      <c r="K3238" s="122"/>
      <c r="L3238" s="122"/>
      <c r="M3238" s="122"/>
      <c r="N3238" s="122"/>
      <c r="O3238" s="122"/>
      <c r="P3238" s="122"/>
      <c r="Q3238" s="122"/>
      <c r="R3238" s="122"/>
      <c r="S3238" s="122"/>
      <c r="T3238" s="122"/>
      <c r="U3238" s="122"/>
      <c r="V3238" s="122"/>
      <c r="W3238" s="122"/>
      <c r="X3238" s="122"/>
      <c r="Y3238" s="122"/>
      <c r="Z3238" s="122"/>
      <c r="AA3238" s="122"/>
      <c r="AB3238" s="122"/>
      <c r="AC3238" s="122"/>
      <c r="AD3238" s="122"/>
      <c r="AE3238" s="122"/>
      <c r="AF3238" s="122"/>
      <c r="AG3238" s="122"/>
      <c r="AH3238" s="122"/>
      <c r="AI3238" s="122"/>
      <c r="AJ3238" s="122"/>
      <c r="AK3238" s="122"/>
      <c r="AL3238" s="122"/>
      <c r="AM3238" s="122"/>
      <c r="AN3238" s="122"/>
      <c r="AQ3238" t="str">
        <f>IF(AND(OR($B$1="ALL",$B$1=C3238),OR($E$1="ALL",$E$1=D3238),OR($B$2="ALL",$B$2=A3238),OR($E$2="ALL",IFERROR(SEARCH($E$2,B3238),0)&gt;0)),"MATCH","")</f>
        <v/>
      </c>
    </row>
    <row r="3239" spans="1:43" ht="14.25" customHeight="1" x14ac:dyDescent="0.25">
      <c r="A3239" s="108" t="s">
        <v>1137</v>
      </c>
      <c r="B3239" s="136" t="s">
        <v>1138</v>
      </c>
      <c r="C3239" s="136" t="s">
        <v>1139</v>
      </c>
      <c r="D3239" s="136" t="s">
        <v>1140</v>
      </c>
      <c r="E3239" s="136" t="s">
        <v>1141</v>
      </c>
      <c r="F3239" s="136" t="s">
        <v>1142</v>
      </c>
      <c r="G3239" s="136" t="s">
        <v>1143</v>
      </c>
      <c r="H3239" s="136" t="s">
        <v>1144</v>
      </c>
      <c r="I3239" s="136" t="s">
        <v>1145</v>
      </c>
      <c r="J3239" s="136" t="s">
        <v>1146</v>
      </c>
      <c r="K3239" s="136" t="s">
        <v>1147</v>
      </c>
      <c r="L3239" s="136" t="s">
        <v>1148</v>
      </c>
      <c r="M3239" s="136" t="s">
        <v>1149</v>
      </c>
      <c r="N3239" s="136" t="s">
        <v>1150</v>
      </c>
      <c r="O3239" s="136" t="s">
        <v>1151</v>
      </c>
      <c r="P3239" s="136" t="s">
        <v>1152</v>
      </c>
      <c r="Q3239" s="136" t="s">
        <v>1153</v>
      </c>
      <c r="R3239" s="136" t="s">
        <v>1154</v>
      </c>
      <c r="S3239" s="136" t="s">
        <v>1155</v>
      </c>
      <c r="T3239" s="136" t="s">
        <v>1156</v>
      </c>
      <c r="U3239" s="136" t="s">
        <v>1157</v>
      </c>
      <c r="V3239" s="136" t="s">
        <v>1158</v>
      </c>
      <c r="W3239" s="136" t="s">
        <v>1159</v>
      </c>
      <c r="X3239" s="136" t="s">
        <v>1160</v>
      </c>
      <c r="Y3239" s="136" t="s">
        <v>1161</v>
      </c>
      <c r="Z3239" s="136" t="s">
        <v>1162</v>
      </c>
      <c r="AA3239" s="136" t="s">
        <v>1163</v>
      </c>
      <c r="AB3239" s="137" t="s">
        <v>156</v>
      </c>
      <c r="AC3239" s="137" t="s">
        <v>157</v>
      </c>
      <c r="AD3239" s="137" t="s">
        <v>158</v>
      </c>
      <c r="AE3239" s="137" t="s">
        <v>139</v>
      </c>
      <c r="AF3239" s="138" t="s">
        <v>140</v>
      </c>
      <c r="AG3239" s="138" t="s">
        <v>141</v>
      </c>
      <c r="AH3239" s="138" t="s">
        <v>142</v>
      </c>
      <c r="AI3239" s="138" t="s">
        <v>143</v>
      </c>
      <c r="AJ3239" s="139" t="s">
        <v>144</v>
      </c>
      <c r="AK3239" s="139" t="s">
        <v>145</v>
      </c>
      <c r="AL3239" s="139" t="s">
        <v>146</v>
      </c>
      <c r="AM3239" s="140" t="s">
        <v>147</v>
      </c>
      <c r="AN3239" s="140" t="s">
        <v>148</v>
      </c>
      <c r="AQ3239" t="str">
        <f>AQ3238</f>
        <v/>
      </c>
    </row>
    <row r="3240" spans="1:43" ht="14.25" customHeight="1" x14ac:dyDescent="0.25">
      <c r="A3240" s="99" t="s">
        <v>1164</v>
      </c>
      <c r="B3240" s="112">
        <f>'Run Rate'!E327</f>
        <v>14</v>
      </c>
      <c r="C3240" s="112">
        <f>'Run Rate'!F327</f>
        <v>7</v>
      </c>
      <c r="D3240" s="112">
        <f>'Run Rate'!G327</f>
        <v>17</v>
      </c>
      <c r="E3240" s="112">
        <f>'Run Rate'!H327</f>
        <v>9</v>
      </c>
      <c r="F3240" s="112">
        <f>'Run Rate'!I327</f>
        <v>10</v>
      </c>
      <c r="G3240" s="112">
        <f>'Run Rate'!J327</f>
        <v>23</v>
      </c>
      <c r="H3240" s="112">
        <f>'Run Rate'!K327</f>
        <v>8</v>
      </c>
      <c r="I3240" s="112">
        <f>'Run Rate'!L327</f>
        <v>10</v>
      </c>
      <c r="J3240" s="112">
        <f>'Run Rate'!M327</f>
        <v>19</v>
      </c>
      <c r="K3240" s="112">
        <f>'Run Rate'!N327</f>
        <v>11</v>
      </c>
      <c r="L3240" s="112">
        <f>'Run Rate'!O327</f>
        <v>11</v>
      </c>
      <c r="M3240" s="112">
        <f>'Run Rate'!P327</f>
        <v>15</v>
      </c>
      <c r="N3240" s="112">
        <f>'Run Rate'!Q327</f>
        <v>9</v>
      </c>
      <c r="O3240" s="112">
        <f>'Run Rate'!R327</f>
        <v>4</v>
      </c>
      <c r="P3240" s="112">
        <f>'Run Rate'!S327</f>
        <v>0</v>
      </c>
      <c r="Q3240" s="112">
        <f>'Run Rate'!T327</f>
        <v>4</v>
      </c>
      <c r="R3240" s="112">
        <f>'Run Rate'!U327</f>
        <v>3</v>
      </c>
      <c r="S3240" s="112">
        <f>'Run Rate'!V327</f>
        <v>2</v>
      </c>
      <c r="T3240" s="112">
        <f>'Run Rate'!W327</f>
        <v>3</v>
      </c>
      <c r="U3240" s="112">
        <f>'Run Rate'!X327</f>
        <v>0</v>
      </c>
      <c r="V3240" s="112">
        <f>'Run Rate'!Y327</f>
        <v>1</v>
      </c>
      <c r="W3240" s="112">
        <f>'Run Rate'!Z327</f>
        <v>0</v>
      </c>
      <c r="X3240" s="112">
        <f>'Run Rate'!AA327</f>
        <v>0</v>
      </c>
      <c r="Y3240" s="112">
        <f>'Run Rate'!AB327</f>
        <v>0</v>
      </c>
      <c r="Z3240" s="112">
        <f>'Run Rate'!AC327</f>
        <v>1</v>
      </c>
      <c r="AA3240" s="112">
        <f>'Run Rate'!AD327</f>
        <v>1</v>
      </c>
      <c r="AB3240" s="113">
        <v>0</v>
      </c>
      <c r="AC3240" s="112">
        <v>0</v>
      </c>
      <c r="AD3240" s="112">
        <v>0</v>
      </c>
      <c r="AE3240" s="112">
        <v>0</v>
      </c>
      <c r="AF3240" s="112">
        <v>0</v>
      </c>
      <c r="AG3240" s="112">
        <v>0</v>
      </c>
      <c r="AH3240" s="112">
        <v>0</v>
      </c>
      <c r="AI3240" s="112">
        <v>0</v>
      </c>
      <c r="AJ3240" s="112">
        <v>0</v>
      </c>
      <c r="AK3240" s="112">
        <v>0</v>
      </c>
      <c r="AL3240" s="112">
        <v>0</v>
      </c>
      <c r="AM3240" s="112">
        <v>0</v>
      </c>
      <c r="AN3240" s="112">
        <v>0</v>
      </c>
      <c r="AQ3240" t="str">
        <f>AQ3238</f>
        <v/>
      </c>
    </row>
    <row r="3241" spans="1:43" ht="14.25" customHeight="1" x14ac:dyDescent="0.25">
      <c r="A3241" s="99" t="s">
        <v>1165</v>
      </c>
      <c r="B3241" s="114"/>
      <c r="C3241" s="114"/>
      <c r="D3241" s="114"/>
      <c r="E3241" s="114"/>
      <c r="F3241" s="114"/>
      <c r="G3241" s="114"/>
      <c r="H3241" s="114"/>
      <c r="I3241" s="114"/>
      <c r="J3241" s="114"/>
      <c r="K3241" s="114"/>
      <c r="L3241" s="114"/>
      <c r="M3241" s="114"/>
      <c r="N3241" s="114"/>
      <c r="O3241" s="114"/>
      <c r="P3241" s="114"/>
      <c r="Q3241" s="114"/>
      <c r="R3241" s="114"/>
      <c r="S3241" s="114"/>
      <c r="T3241" s="114"/>
      <c r="U3241" s="114"/>
      <c r="V3241" s="114"/>
      <c r="W3241" s="115"/>
      <c r="X3241" s="115"/>
      <c r="Y3241" s="115"/>
      <c r="Z3241" s="115"/>
      <c r="AA3241" s="112" t="s">
        <v>1166</v>
      </c>
      <c r="AB3241" s="113"/>
      <c r="AC3241" s="112"/>
      <c r="AD3241" s="112"/>
      <c r="AE3241" s="112"/>
      <c r="AF3241" s="112"/>
      <c r="AG3241" s="112"/>
      <c r="AH3241" s="112"/>
      <c r="AI3241" s="112"/>
      <c r="AJ3241" s="112"/>
      <c r="AK3241" s="112"/>
      <c r="AL3241" s="112"/>
      <c r="AM3241" s="112"/>
      <c r="AN3241" s="112"/>
      <c r="AQ3241" t="str">
        <f>AQ3238</f>
        <v/>
      </c>
    </row>
    <row r="3242" spans="1:43" ht="14.25" customHeight="1" x14ac:dyDescent="0.25">
      <c r="A3242" s="99" t="s">
        <v>1167</v>
      </c>
      <c r="B3242" s="114"/>
      <c r="C3242" s="114"/>
      <c r="D3242" s="114"/>
      <c r="E3242" s="114"/>
      <c r="F3242" s="114"/>
      <c r="G3242" s="114"/>
      <c r="H3242" s="114"/>
      <c r="I3242" s="114"/>
      <c r="J3242" s="114"/>
      <c r="K3242" s="114"/>
      <c r="L3242" s="114"/>
      <c r="M3242" s="114"/>
      <c r="N3242" s="114"/>
      <c r="O3242" s="114"/>
      <c r="P3242" s="114"/>
      <c r="Q3242" s="114"/>
      <c r="R3242" s="114"/>
      <c r="S3242" s="114"/>
      <c r="T3242" s="114"/>
      <c r="U3242" s="114"/>
      <c r="V3242" s="114"/>
      <c r="W3242" s="115"/>
      <c r="X3242" s="116"/>
      <c r="Y3242" s="117"/>
      <c r="Z3242" s="115"/>
      <c r="AA3242" s="112" t="s">
        <v>1168</v>
      </c>
      <c r="AB3242" s="113">
        <f>'Demand Input VP'!B1624</f>
        <v>0</v>
      </c>
      <c r="AC3242" s="112">
        <f>'Demand Input VP'!C1624</f>
        <v>0</v>
      </c>
      <c r="AD3242" s="112">
        <f>'Demand Input VP'!D1624</f>
        <v>0</v>
      </c>
      <c r="AE3242" s="112">
        <f>'Demand Input VP'!E1624</f>
        <v>0</v>
      </c>
      <c r="AF3242" s="112">
        <f>'Demand Input VP'!F1624</f>
        <v>0</v>
      </c>
      <c r="AG3242" s="112">
        <f>'Demand Input VP'!G1624</f>
        <v>0</v>
      </c>
      <c r="AH3242" s="112">
        <f>'Demand Input VP'!H1624</f>
        <v>0</v>
      </c>
      <c r="AI3242" s="112">
        <f>'Demand Input VP'!I1624</f>
        <v>0</v>
      </c>
      <c r="AJ3242" s="112">
        <f>'Demand Input VP'!J1624</f>
        <v>0</v>
      </c>
      <c r="AK3242" s="112">
        <f>'Demand Input VP'!K1624</f>
        <v>0</v>
      </c>
      <c r="AL3242" s="112">
        <f>'Demand Input VP'!L1624</f>
        <v>0</v>
      </c>
      <c r="AM3242" s="112">
        <f>'Demand Input VP'!M1624</f>
        <v>0</v>
      </c>
      <c r="AN3242" s="112">
        <f>'Demand Input VP'!N1624</f>
        <v>0</v>
      </c>
      <c r="AQ3242" t="str">
        <f>AQ3238</f>
        <v/>
      </c>
    </row>
    <row r="3243" spans="1:43" ht="14.25" customHeight="1" x14ac:dyDescent="0.25">
      <c r="A3243" s="99" t="s">
        <v>1169</v>
      </c>
      <c r="B3243" s="118"/>
      <c r="C3243" s="118"/>
      <c r="D3243" s="118"/>
      <c r="E3243" s="118"/>
      <c r="F3243" s="118"/>
      <c r="G3243" s="118"/>
      <c r="H3243" s="118"/>
      <c r="I3243" s="118"/>
      <c r="J3243" s="118"/>
      <c r="K3243" s="118"/>
      <c r="L3243" s="118"/>
      <c r="M3243" s="118"/>
      <c r="N3243" s="118"/>
      <c r="O3243" s="118"/>
      <c r="P3243" s="118"/>
      <c r="Q3243" s="118"/>
      <c r="R3243" s="118"/>
      <c r="S3243" s="118"/>
      <c r="T3243" s="118"/>
      <c r="U3243" s="118"/>
      <c r="V3243" s="118"/>
      <c r="W3243" s="115"/>
      <c r="X3243" s="116"/>
      <c r="Y3243" s="117"/>
      <c r="Z3243" s="119"/>
      <c r="AA3243" s="120" t="s">
        <v>1170</v>
      </c>
      <c r="AB3243" s="121">
        <f>'Demand Input VP'!B1623</f>
        <v>0</v>
      </c>
      <c r="AC3243" s="120">
        <f>'Demand Input VP'!C1623</f>
        <v>0</v>
      </c>
      <c r="AD3243" s="120">
        <f>'Demand Input VP'!D1623</f>
        <v>0</v>
      </c>
      <c r="AE3243" s="120">
        <f>'Demand Input VP'!E1623</f>
        <v>0</v>
      </c>
      <c r="AF3243" s="120">
        <f>'Demand Input VP'!F1623</f>
        <v>0</v>
      </c>
      <c r="AG3243" s="120">
        <f>'Demand Input VP'!G1623</f>
        <v>0</v>
      </c>
      <c r="AH3243" s="120">
        <f>'Demand Input VP'!H1623</f>
        <v>0</v>
      </c>
      <c r="AI3243" s="120">
        <f>'Demand Input VP'!I1623</f>
        <v>0</v>
      </c>
      <c r="AJ3243" s="120">
        <f>'Demand Input VP'!J1623</f>
        <v>0</v>
      </c>
      <c r="AK3243" s="120">
        <f>'Demand Input VP'!K1623</f>
        <v>0</v>
      </c>
      <c r="AL3243" s="120">
        <f>'Demand Input VP'!L1623</f>
        <v>0</v>
      </c>
      <c r="AM3243" s="120">
        <f>'Demand Input VP'!M1623</f>
        <v>0</v>
      </c>
      <c r="AN3243" s="120">
        <f>'Demand Input VP'!N1623</f>
        <v>0</v>
      </c>
      <c r="AQ3243" t="str">
        <f>AQ3238</f>
        <v/>
      </c>
    </row>
    <row r="3244" spans="1:43" ht="14.25" customHeight="1" x14ac:dyDescent="0.25">
      <c r="A3244" s="1"/>
      <c r="B3244" s="122"/>
      <c r="C3244" s="122"/>
      <c r="D3244" s="122"/>
      <c r="E3244" s="122"/>
      <c r="F3244" s="122"/>
      <c r="G3244" s="122"/>
      <c r="H3244" s="122"/>
      <c r="I3244" s="122"/>
      <c r="J3244" s="122"/>
      <c r="K3244" s="122"/>
      <c r="L3244" s="122"/>
      <c r="M3244" s="122"/>
      <c r="N3244" s="122"/>
      <c r="O3244" s="122"/>
      <c r="P3244" s="122"/>
      <c r="Q3244" s="122"/>
      <c r="R3244" s="122"/>
      <c r="S3244" s="122"/>
      <c r="T3244" s="122"/>
      <c r="U3244" s="122"/>
      <c r="V3244" s="122"/>
      <c r="W3244" s="123"/>
      <c r="X3244" s="116"/>
      <c r="Y3244" s="117"/>
      <c r="Z3244" s="123"/>
      <c r="AA3244" s="112" t="s">
        <v>1171</v>
      </c>
      <c r="AB3244" s="113">
        <f>'Demand Input MP'!B1624</f>
        <v>0</v>
      </c>
      <c r="AC3244" s="112">
        <f>'Demand Input MP'!C1624</f>
        <v>0</v>
      </c>
      <c r="AD3244" s="112">
        <f>'Demand Input MP'!D1624</f>
        <v>0</v>
      </c>
      <c r="AE3244" s="112">
        <f>'Demand Input MP'!E1624</f>
        <v>0</v>
      </c>
      <c r="AF3244" s="112">
        <f>'Demand Input MP'!F1624</f>
        <v>0</v>
      </c>
      <c r="AG3244" s="112">
        <f>'Demand Input MP'!G1624</f>
        <v>0</v>
      </c>
      <c r="AH3244" s="112">
        <f>'Demand Input MP'!H1624</f>
        <v>0</v>
      </c>
      <c r="AI3244" s="112">
        <f>'Demand Input MP'!I1624</f>
        <v>0</v>
      </c>
      <c r="AJ3244" s="112">
        <f>'Demand Input MP'!J1624</f>
        <v>0</v>
      </c>
      <c r="AK3244" s="112">
        <f>'Demand Input MP'!K1624</f>
        <v>0</v>
      </c>
      <c r="AL3244" s="112">
        <f>'Demand Input MP'!L1624</f>
        <v>0</v>
      </c>
      <c r="AM3244" s="112">
        <f>'Demand Input MP'!M1624</f>
        <v>0</v>
      </c>
      <c r="AN3244" s="112">
        <f>'Demand Input MP'!N1624</f>
        <v>0</v>
      </c>
      <c r="AQ3244" t="str">
        <f>AQ3238</f>
        <v/>
      </c>
    </row>
    <row r="3245" spans="1:43" ht="14.25" customHeight="1" x14ac:dyDescent="0.25">
      <c r="A3245" s="1"/>
      <c r="B3245" s="122"/>
      <c r="C3245" s="122"/>
      <c r="D3245" s="122"/>
      <c r="E3245" s="122"/>
      <c r="F3245" s="122"/>
      <c r="G3245" s="122"/>
      <c r="H3245" s="122"/>
      <c r="I3245" s="122"/>
      <c r="J3245" s="122"/>
      <c r="K3245" s="122"/>
      <c r="L3245" s="122"/>
      <c r="M3245" s="122"/>
      <c r="N3245" s="122"/>
      <c r="O3245" s="122"/>
      <c r="P3245" s="122"/>
      <c r="Q3245" s="122"/>
      <c r="R3245" s="122"/>
      <c r="S3245" s="122"/>
      <c r="T3245" s="122"/>
      <c r="U3245" s="122"/>
      <c r="V3245" s="124" t="s">
        <v>91</v>
      </c>
      <c r="W3245" s="125">
        <f>IFERROR(IF(SUM('Run Rate History'!E327:AD327)&gt;0,(SUMPRODUCT((B3240:AA3240&gt;=PERCENTILE(B3240:AA3240,0.1))*(B3240:AA3240&lt;=PERCENTILE(B3240:AA3240,0.9))*B3240:AA3240)+SUMPRODUCT(('Run Rate History'!E327:AD327&gt;=PERCENTILE(B3240:AA3240,0.1))*('Run Rate History'!E327:AD327&lt;=PERCENTILE(B3240:AA3240,0.9))*'Run Rate History'!E327:AD327))/(SUMPRODUCT((B3240:AA3240&gt;=PERCENTILE(B3240:AA3240,0.1))*(B3240:AA3240&lt;=PERCENTILE(B3240:AA3240,0.9))*1)+SUMPRODUCT(('Run Rate History'!E327:AD327&gt;=PERCENTILE(B3240:AA3240,0.1))*('Run Rate History'!E327:AD327&lt;=PERCENTILE(B3240:AA3240,0.9))*1)),TRIMMEAN(B3240:AA3240,0.15)),0)</f>
        <v>6.9090909090909092</v>
      </c>
      <c r="X3245" s="126" t="s">
        <v>1172</v>
      </c>
      <c r="Y3245" s="127">
        <f>SUM(B3240:AA3240)/26</f>
        <v>7</v>
      </c>
      <c r="Z3245" s="128"/>
      <c r="AA3245" s="112" t="s">
        <v>1173</v>
      </c>
      <c r="AB3245" s="113">
        <f>'Demand Input MP'!B1623</f>
        <v>0</v>
      </c>
      <c r="AC3245" s="112">
        <f>'Demand Input MP'!C1623</f>
        <v>0</v>
      </c>
      <c r="AD3245" s="112">
        <f>'Demand Input MP'!D1623</f>
        <v>0</v>
      </c>
      <c r="AE3245" s="112">
        <f>'Demand Input MP'!E1623</f>
        <v>0</v>
      </c>
      <c r="AF3245" s="112">
        <f>'Demand Input MP'!F1623</f>
        <v>0</v>
      </c>
      <c r="AG3245" s="112">
        <f>'Demand Input MP'!G1623</f>
        <v>0</v>
      </c>
      <c r="AH3245" s="112">
        <f>'Demand Input MP'!H1623</f>
        <v>0</v>
      </c>
      <c r="AI3245" s="112">
        <f>'Demand Input MP'!I1623</f>
        <v>0</v>
      </c>
      <c r="AJ3245" s="112">
        <f>'Demand Input MP'!J1623</f>
        <v>0</v>
      </c>
      <c r="AK3245" s="112">
        <f>'Demand Input MP'!K1623</f>
        <v>0</v>
      </c>
      <c r="AL3245" s="112">
        <f>'Demand Input MP'!L1623</f>
        <v>0</v>
      </c>
      <c r="AM3245" s="112">
        <f>'Demand Input MP'!M1623</f>
        <v>0</v>
      </c>
      <c r="AN3245" s="112">
        <f>'Demand Input MP'!N1623</f>
        <v>0</v>
      </c>
      <c r="AQ3245" t="str">
        <f>AQ3238</f>
        <v/>
      </c>
    </row>
    <row r="3246" spans="1:43" ht="14.25" customHeight="1" x14ac:dyDescent="0.25">
      <c r="A3246" s="1"/>
      <c r="B3246" s="122"/>
      <c r="C3246" s="122"/>
      <c r="D3246" s="122"/>
      <c r="E3246" s="122"/>
      <c r="F3246" s="122"/>
      <c r="G3246" s="122"/>
      <c r="H3246" s="122"/>
      <c r="I3246" s="122"/>
      <c r="J3246" s="122"/>
      <c r="K3246" s="122"/>
      <c r="L3246" s="122"/>
      <c r="M3246" s="122"/>
      <c r="N3246" s="122"/>
      <c r="O3246" s="122"/>
      <c r="P3246" s="122"/>
      <c r="Q3246" s="122"/>
      <c r="R3246" s="122"/>
      <c r="S3246" s="122"/>
      <c r="T3246" s="122"/>
      <c r="U3246" s="122"/>
      <c r="V3246" s="124" t="s">
        <v>94</v>
      </c>
      <c r="W3246" s="125">
        <f>IFERROR((1*MIN(MAX(X3240,0.5*IF(SUM('Run Rate History'!E327:AD327)&gt;0,(MEDIAN(IF(B3240:AA3240&gt;0,B3240:AA3240))+MEDIAN(IF('Run Rate History'!E327:AD327&gt;0,'Run Rate History'!E327:AD327)))/2,MEDIAN(IF(B3240:AA3240&gt;0,B3240:AA3240)))),2*IF(SUM('Run Rate History'!E327:AD327)&gt;0,(MEDIAN(IF(B3240:AA3240&gt;0,B3240:AA3240))+MEDIAN(IF('Run Rate History'!E327:AD327&gt;0,'Run Rate History'!E327:AD327)))/2,MEDIAN(IF(B3240:AA3240&gt;0,B3240:AA3240))))+2*MIN(MAX(Y3240,0.5*IF(SUM('Run Rate History'!E327:AD327)&gt;0,(MEDIAN(IF(B3240:AA3240&gt;0,B3240:AA3240))+MEDIAN(IF('Run Rate History'!E327:AD327&gt;0,'Run Rate History'!E327:AD327)))/2,MEDIAN(IF(B3240:AA3240&gt;0,B3240:AA3240)))),2*IF(SUM('Run Rate History'!E327:AD327)&gt;0,(MEDIAN(IF(B3240:AA3240&gt;0,B3240:AA3240))+MEDIAN(IF('Run Rate History'!E327:AD327&gt;0,'Run Rate History'!E327:AD327)))/2,MEDIAN(IF(B3240:AA3240&gt;0,B3240:AA3240))))+3*MIN(MAX(Z3240,0.5*IF(SUM('Run Rate History'!E327:AD327)&gt;0,(MEDIAN(IF(B3240:AA3240&gt;0,B3240:AA3240))+MEDIAN(IF('Run Rate History'!E327:AD327&gt;0,'Run Rate History'!E327:AD327)))/2,MEDIAN(IF(B3240:AA3240&gt;0,B3240:AA3240)))),2*IF(SUM('Run Rate History'!E327:AD327)&gt;0,(MEDIAN(IF(B3240:AA3240&gt;0,B3240:AA3240))+MEDIAN(IF('Run Rate History'!E327:AD327&gt;0,'Run Rate History'!E327:AD327)))/2,MEDIAN(IF(B3240:AA3240&gt;0,B3240:AA3240))))+4*MIN(MAX(AA3240,0.5*IF(SUM('Run Rate History'!E327:AD327)&gt;0,(MEDIAN(IF(B3240:AA3240&gt;0,B3240:AA3240))+MEDIAN(IF('Run Rate History'!E327:AD327&gt;0,'Run Rate History'!E327:AD327)))/2,MEDIAN(IF(B3240:AA3240&gt;0,B3240:AA3240)))),2*IF(SUM('Run Rate History'!E327:AD327)&gt;0,(MEDIAN(IF(B3240:AA3240&gt;0,B3240:AA3240))+MEDIAN(IF('Run Rate History'!E327:AD327&gt;0,'Run Rate History'!E327:AD327)))/2,MEDIAN(IF(B3240:AA3240&gt;0,B3240:AA3240)))))/10,0)</f>
        <v>2.375</v>
      </c>
      <c r="X3246" s="129" t="s">
        <v>1174</v>
      </c>
      <c r="Y3246" s="130">
        <f>IFERROR(VLOOKUP(A3238,'Stanje zaliha'!A:E,5,FALSE()),0)</f>
        <v>0</v>
      </c>
      <c r="Z3246" s="131"/>
      <c r="AA3246" s="113" t="s">
        <v>1175</v>
      </c>
      <c r="AB3246" s="118">
        <f t="shared" ref="AB3246:AN3246" si="646">SUM(AB3242:AB3245)</f>
        <v>0</v>
      </c>
      <c r="AC3246" s="118">
        <f t="shared" si="646"/>
        <v>0</v>
      </c>
      <c r="AD3246" s="118">
        <f t="shared" si="646"/>
        <v>0</v>
      </c>
      <c r="AE3246" s="118">
        <f t="shared" si="646"/>
        <v>0</v>
      </c>
      <c r="AF3246" s="118">
        <f t="shared" si="646"/>
        <v>0</v>
      </c>
      <c r="AG3246" s="118">
        <f t="shared" si="646"/>
        <v>0</v>
      </c>
      <c r="AH3246" s="118">
        <f t="shared" si="646"/>
        <v>0</v>
      </c>
      <c r="AI3246" s="118">
        <f t="shared" si="646"/>
        <v>0</v>
      </c>
      <c r="AJ3246" s="118">
        <f t="shared" si="646"/>
        <v>0</v>
      </c>
      <c r="AK3246" s="118">
        <f t="shared" si="646"/>
        <v>0</v>
      </c>
      <c r="AL3246" s="118">
        <f t="shared" si="646"/>
        <v>0</v>
      </c>
      <c r="AM3246" s="118">
        <f t="shared" si="646"/>
        <v>0</v>
      </c>
      <c r="AN3246" s="118">
        <f t="shared" si="646"/>
        <v>0</v>
      </c>
      <c r="AQ3246" t="str">
        <f>AQ3238</f>
        <v/>
      </c>
    </row>
    <row r="3247" spans="1:43" ht="14.25" customHeight="1" x14ac:dyDescent="0.25">
      <c r="A3247" s="1"/>
      <c r="B3247" s="122"/>
      <c r="C3247" s="122"/>
      <c r="D3247" s="122"/>
      <c r="E3247" s="122"/>
      <c r="F3247" s="122"/>
      <c r="G3247" s="122"/>
      <c r="H3247" s="122"/>
      <c r="I3247" s="122"/>
      <c r="J3247" s="122"/>
      <c r="K3247" s="122"/>
      <c r="L3247" s="122"/>
      <c r="M3247" s="122"/>
      <c r="N3247" s="122"/>
      <c r="O3247" s="122"/>
      <c r="P3247" s="122"/>
      <c r="Q3247" s="122"/>
      <c r="R3247" s="122"/>
      <c r="S3247" s="122"/>
      <c r="T3247" s="122"/>
      <c r="U3247" s="122"/>
      <c r="V3247" s="124" t="s">
        <v>95</v>
      </c>
      <c r="W3247" s="125">
        <f>IFERROR(0.6*W3246+0.4*W3245,0)</f>
        <v>4.1886363636363635</v>
      </c>
      <c r="X3247" s="132" t="s">
        <v>1176</v>
      </c>
      <c r="Y3247" s="133">
        <f>IFERROR(SUMIF('Popis poslanih narudžbi'!A:A,A3238,'Popis poslanih narudžbi'!C:C),0)</f>
        <v>0</v>
      </c>
      <c r="Z3247" s="131"/>
      <c r="AA3247" s="134" t="s">
        <v>1177</v>
      </c>
      <c r="AB3247" s="118">
        <f t="shared" ref="AB3247:AN3247" si="647">AB3240+AB3246</f>
        <v>0</v>
      </c>
      <c r="AC3247" s="118">
        <f t="shared" si="647"/>
        <v>0</v>
      </c>
      <c r="AD3247" s="118">
        <f t="shared" si="647"/>
        <v>0</v>
      </c>
      <c r="AE3247" s="118">
        <f t="shared" si="647"/>
        <v>0</v>
      </c>
      <c r="AF3247" s="118">
        <f t="shared" si="647"/>
        <v>0</v>
      </c>
      <c r="AG3247" s="118">
        <f t="shared" si="647"/>
        <v>0</v>
      </c>
      <c r="AH3247" s="118">
        <f t="shared" si="647"/>
        <v>0</v>
      </c>
      <c r="AI3247" s="118">
        <f t="shared" si="647"/>
        <v>0</v>
      </c>
      <c r="AJ3247" s="118">
        <f t="shared" si="647"/>
        <v>0</v>
      </c>
      <c r="AK3247" s="118">
        <f t="shared" si="647"/>
        <v>0</v>
      </c>
      <c r="AL3247" s="118">
        <f t="shared" si="647"/>
        <v>0</v>
      </c>
      <c r="AM3247" s="118">
        <f t="shared" si="647"/>
        <v>0</v>
      </c>
      <c r="AN3247" s="118">
        <f t="shared" si="647"/>
        <v>0</v>
      </c>
      <c r="AQ3247" t="str">
        <f>AQ3238</f>
        <v/>
      </c>
    </row>
    <row r="3248" spans="1:43" ht="14.25" customHeight="1" x14ac:dyDescent="0.25">
      <c r="A3248" s="107" t="str">
        <f>'Run Rate'!A328</f>
        <v>SHM00077</v>
      </c>
      <c r="B3248" s="135" t="str">
        <f>'Run Rate'!B328</f>
        <v>DEFENDER, Beast Mode On, 600 ml</v>
      </c>
      <c r="C3248" s="135" t="str">
        <f>'Run Rate'!C328</f>
        <v>DRINKWARE I HOME</v>
      </c>
      <c r="D3248" s="135" t="str">
        <f>'Run Rate'!D328</f>
        <v>03 BRONZE</v>
      </c>
      <c r="E3248" s="122"/>
      <c r="F3248" s="122"/>
      <c r="G3248" s="122"/>
      <c r="H3248" s="122"/>
      <c r="I3248" s="122"/>
      <c r="J3248" s="122"/>
      <c r="K3248" s="122"/>
      <c r="L3248" s="122"/>
      <c r="M3248" s="122"/>
      <c r="N3248" s="122"/>
      <c r="O3248" s="122"/>
      <c r="P3248" s="122"/>
      <c r="Q3248" s="122"/>
      <c r="R3248" s="122"/>
      <c r="S3248" s="122"/>
      <c r="T3248" s="122"/>
      <c r="U3248" s="122"/>
      <c r="V3248" s="122"/>
      <c r="W3248" s="122"/>
      <c r="X3248" s="122"/>
      <c r="Y3248" s="122"/>
      <c r="Z3248" s="122"/>
      <c r="AA3248" s="122"/>
      <c r="AB3248" s="122"/>
      <c r="AC3248" s="122"/>
      <c r="AD3248" s="122"/>
      <c r="AE3248" s="122"/>
      <c r="AF3248" s="122"/>
      <c r="AG3248" s="122"/>
      <c r="AH3248" s="122"/>
      <c r="AI3248" s="122"/>
      <c r="AJ3248" s="122"/>
      <c r="AK3248" s="122"/>
      <c r="AL3248" s="122"/>
      <c r="AM3248" s="122"/>
      <c r="AN3248" s="122"/>
      <c r="AQ3248" t="str">
        <f>IF(AND(OR($B$1="ALL",$B$1=C3248),OR($E$1="ALL",$E$1=D3248),OR($B$2="ALL",$B$2=A3248),OR($E$2="ALL",IFERROR(SEARCH($E$2,B3248),0)&gt;0)),"MATCH","")</f>
        <v/>
      </c>
    </row>
    <row r="3249" spans="1:43" ht="14.25" customHeight="1" x14ac:dyDescent="0.25">
      <c r="A3249" s="108" t="s">
        <v>1137</v>
      </c>
      <c r="B3249" s="136" t="s">
        <v>1138</v>
      </c>
      <c r="C3249" s="136" t="s">
        <v>1139</v>
      </c>
      <c r="D3249" s="136" t="s">
        <v>1140</v>
      </c>
      <c r="E3249" s="136" t="s">
        <v>1141</v>
      </c>
      <c r="F3249" s="136" t="s">
        <v>1142</v>
      </c>
      <c r="G3249" s="136" t="s">
        <v>1143</v>
      </c>
      <c r="H3249" s="136" t="s">
        <v>1144</v>
      </c>
      <c r="I3249" s="136" t="s">
        <v>1145</v>
      </c>
      <c r="J3249" s="136" t="s">
        <v>1146</v>
      </c>
      <c r="K3249" s="136" t="s">
        <v>1147</v>
      </c>
      <c r="L3249" s="136" t="s">
        <v>1148</v>
      </c>
      <c r="M3249" s="136" t="s">
        <v>1149</v>
      </c>
      <c r="N3249" s="136" t="s">
        <v>1150</v>
      </c>
      <c r="O3249" s="136" t="s">
        <v>1151</v>
      </c>
      <c r="P3249" s="136" t="s">
        <v>1152</v>
      </c>
      <c r="Q3249" s="136" t="s">
        <v>1153</v>
      </c>
      <c r="R3249" s="136" t="s">
        <v>1154</v>
      </c>
      <c r="S3249" s="136" t="s">
        <v>1155</v>
      </c>
      <c r="T3249" s="136" t="s">
        <v>1156</v>
      </c>
      <c r="U3249" s="136" t="s">
        <v>1157</v>
      </c>
      <c r="V3249" s="136" t="s">
        <v>1158</v>
      </c>
      <c r="W3249" s="136" t="s">
        <v>1159</v>
      </c>
      <c r="X3249" s="136" t="s">
        <v>1160</v>
      </c>
      <c r="Y3249" s="136" t="s">
        <v>1161</v>
      </c>
      <c r="Z3249" s="136" t="s">
        <v>1162</v>
      </c>
      <c r="AA3249" s="136" t="s">
        <v>1163</v>
      </c>
      <c r="AB3249" s="137" t="s">
        <v>156</v>
      </c>
      <c r="AC3249" s="137" t="s">
        <v>157</v>
      </c>
      <c r="AD3249" s="137" t="s">
        <v>158</v>
      </c>
      <c r="AE3249" s="137" t="s">
        <v>139</v>
      </c>
      <c r="AF3249" s="138" t="s">
        <v>140</v>
      </c>
      <c r="AG3249" s="138" t="s">
        <v>141</v>
      </c>
      <c r="AH3249" s="138" t="s">
        <v>142</v>
      </c>
      <c r="AI3249" s="138" t="s">
        <v>143</v>
      </c>
      <c r="AJ3249" s="139" t="s">
        <v>144</v>
      </c>
      <c r="AK3249" s="139" t="s">
        <v>145</v>
      </c>
      <c r="AL3249" s="139" t="s">
        <v>146</v>
      </c>
      <c r="AM3249" s="140" t="s">
        <v>147</v>
      </c>
      <c r="AN3249" s="140" t="s">
        <v>148</v>
      </c>
      <c r="AQ3249" t="str">
        <f>AQ3248</f>
        <v/>
      </c>
    </row>
    <row r="3250" spans="1:43" ht="14.25" customHeight="1" x14ac:dyDescent="0.25">
      <c r="A3250" s="99" t="s">
        <v>1164</v>
      </c>
      <c r="B3250" s="112">
        <f>'Run Rate'!E328</f>
        <v>23</v>
      </c>
      <c r="C3250" s="112">
        <f>'Run Rate'!F328</f>
        <v>17</v>
      </c>
      <c r="D3250" s="112">
        <f>'Run Rate'!G328</f>
        <v>25</v>
      </c>
      <c r="E3250" s="112">
        <f>'Run Rate'!H328</f>
        <v>20</v>
      </c>
      <c r="F3250" s="112">
        <f>'Run Rate'!I328</f>
        <v>14</v>
      </c>
      <c r="G3250" s="112">
        <f>'Run Rate'!J328</f>
        <v>17</v>
      </c>
      <c r="H3250" s="112">
        <f>'Run Rate'!K328</f>
        <v>25</v>
      </c>
      <c r="I3250" s="112">
        <f>'Run Rate'!L328</f>
        <v>31</v>
      </c>
      <c r="J3250" s="112">
        <f>'Run Rate'!M328</f>
        <v>3476</v>
      </c>
      <c r="K3250" s="112">
        <f>'Run Rate'!N328</f>
        <v>14</v>
      </c>
      <c r="L3250" s="112">
        <f>'Run Rate'!O328</f>
        <v>23</v>
      </c>
      <c r="M3250" s="112">
        <f>'Run Rate'!P328</f>
        <v>31</v>
      </c>
      <c r="N3250" s="112">
        <f>'Run Rate'!Q328</f>
        <v>34</v>
      </c>
      <c r="O3250" s="112">
        <f>'Run Rate'!R328</f>
        <v>11</v>
      </c>
      <c r="P3250" s="112">
        <f>'Run Rate'!S328</f>
        <v>5</v>
      </c>
      <c r="Q3250" s="112">
        <f>'Run Rate'!T328</f>
        <v>20</v>
      </c>
      <c r="R3250" s="112">
        <f>'Run Rate'!U328</f>
        <v>25</v>
      </c>
      <c r="S3250" s="112">
        <f>'Run Rate'!V328</f>
        <v>24</v>
      </c>
      <c r="T3250" s="112">
        <f>'Run Rate'!W328</f>
        <v>90</v>
      </c>
      <c r="U3250" s="112">
        <f>'Run Rate'!X328</f>
        <v>42</v>
      </c>
      <c r="V3250" s="112">
        <f>'Run Rate'!Y328</f>
        <v>21</v>
      </c>
      <c r="W3250" s="112">
        <f>'Run Rate'!Z328</f>
        <v>22</v>
      </c>
      <c r="X3250" s="112">
        <f>'Run Rate'!AA328</f>
        <v>23</v>
      </c>
      <c r="Y3250" s="112">
        <f>'Run Rate'!AB328</f>
        <v>52</v>
      </c>
      <c r="Z3250" s="112">
        <f>'Run Rate'!AC328</f>
        <v>19</v>
      </c>
      <c r="AA3250" s="112">
        <f>'Run Rate'!AD328</f>
        <v>22</v>
      </c>
      <c r="AB3250" s="113">
        <v>23</v>
      </c>
      <c r="AC3250" s="112">
        <v>25</v>
      </c>
      <c r="AD3250" s="112">
        <v>22</v>
      </c>
      <c r="AE3250" s="112">
        <v>23</v>
      </c>
      <c r="AF3250" s="112">
        <v>22</v>
      </c>
      <c r="AG3250" s="112">
        <v>23</v>
      </c>
      <c r="AH3250" s="112">
        <v>21</v>
      </c>
      <c r="AI3250" s="112">
        <v>21</v>
      </c>
      <c r="AJ3250" s="112">
        <v>21</v>
      </c>
      <c r="AK3250" s="112">
        <v>21</v>
      </c>
      <c r="AL3250" s="112">
        <v>22</v>
      </c>
      <c r="AM3250" s="112">
        <v>22</v>
      </c>
      <c r="AN3250" s="112">
        <v>21</v>
      </c>
      <c r="AQ3250" t="str">
        <f>AQ3248</f>
        <v/>
      </c>
    </row>
    <row r="3251" spans="1:43" ht="14.25" customHeight="1" x14ac:dyDescent="0.25">
      <c r="A3251" s="99" t="s">
        <v>1165</v>
      </c>
      <c r="B3251" s="114"/>
      <c r="C3251" s="114"/>
      <c r="D3251" s="114"/>
      <c r="E3251" s="114"/>
      <c r="F3251" s="114"/>
      <c r="G3251" s="114"/>
      <c r="H3251" s="114"/>
      <c r="I3251" s="114"/>
      <c r="J3251" s="114"/>
      <c r="K3251" s="114"/>
      <c r="L3251" s="114"/>
      <c r="M3251" s="114"/>
      <c r="N3251" s="114"/>
      <c r="O3251" s="114"/>
      <c r="P3251" s="114"/>
      <c r="Q3251" s="114"/>
      <c r="R3251" s="114"/>
      <c r="S3251" s="114"/>
      <c r="T3251" s="114"/>
      <c r="U3251" s="114"/>
      <c r="V3251" s="114"/>
      <c r="W3251" s="115"/>
      <c r="X3251" s="115"/>
      <c r="Y3251" s="115"/>
      <c r="Z3251" s="115"/>
      <c r="AA3251" s="112" t="s">
        <v>1166</v>
      </c>
      <c r="AB3251" s="113"/>
      <c r="AC3251" s="112"/>
      <c r="AD3251" s="112"/>
      <c r="AE3251" s="112"/>
      <c r="AF3251" s="112"/>
      <c r="AG3251" s="112"/>
      <c r="AH3251" s="112"/>
      <c r="AI3251" s="112"/>
      <c r="AJ3251" s="112"/>
      <c r="AK3251" s="112"/>
      <c r="AL3251" s="112"/>
      <c r="AM3251" s="112"/>
      <c r="AN3251" s="112"/>
      <c r="AQ3251" t="str">
        <f>AQ3248</f>
        <v/>
      </c>
    </row>
    <row r="3252" spans="1:43" ht="14.25" customHeight="1" x14ac:dyDescent="0.25">
      <c r="A3252" s="99" t="s">
        <v>1167</v>
      </c>
      <c r="B3252" s="114"/>
      <c r="C3252" s="114"/>
      <c r="D3252" s="114"/>
      <c r="E3252" s="114"/>
      <c r="F3252" s="114"/>
      <c r="G3252" s="114"/>
      <c r="H3252" s="114"/>
      <c r="I3252" s="114"/>
      <c r="J3252" s="114"/>
      <c r="K3252" s="114"/>
      <c r="L3252" s="114"/>
      <c r="M3252" s="114"/>
      <c r="N3252" s="114"/>
      <c r="O3252" s="114"/>
      <c r="P3252" s="114"/>
      <c r="Q3252" s="114"/>
      <c r="R3252" s="114"/>
      <c r="S3252" s="114"/>
      <c r="T3252" s="114"/>
      <c r="U3252" s="114"/>
      <c r="V3252" s="114"/>
      <c r="W3252" s="115"/>
      <c r="X3252" s="116"/>
      <c r="Y3252" s="117"/>
      <c r="Z3252" s="115"/>
      <c r="AA3252" s="112" t="s">
        <v>1168</v>
      </c>
      <c r="AB3252" s="113">
        <f>'Demand Input VP'!B1629</f>
        <v>0</v>
      </c>
      <c r="AC3252" s="112">
        <f>'Demand Input VP'!C1629</f>
        <v>0</v>
      </c>
      <c r="AD3252" s="112">
        <f>'Demand Input VP'!D1629</f>
        <v>0</v>
      </c>
      <c r="AE3252" s="112">
        <f>'Demand Input VP'!E1629</f>
        <v>0</v>
      </c>
      <c r="AF3252" s="112">
        <f>'Demand Input VP'!F1629</f>
        <v>0</v>
      </c>
      <c r="AG3252" s="112">
        <f>'Demand Input VP'!G1629</f>
        <v>0</v>
      </c>
      <c r="AH3252" s="112">
        <f>'Demand Input VP'!H1629</f>
        <v>0</v>
      </c>
      <c r="AI3252" s="112">
        <f>'Demand Input VP'!I1629</f>
        <v>0</v>
      </c>
      <c r="AJ3252" s="112">
        <f>'Demand Input VP'!J1629</f>
        <v>0</v>
      </c>
      <c r="AK3252" s="112">
        <f>'Demand Input VP'!K1629</f>
        <v>0</v>
      </c>
      <c r="AL3252" s="112">
        <f>'Demand Input VP'!L1629</f>
        <v>0</v>
      </c>
      <c r="AM3252" s="112">
        <f>'Demand Input VP'!M1629</f>
        <v>0</v>
      </c>
      <c r="AN3252" s="112">
        <f>'Demand Input VP'!N1629</f>
        <v>0</v>
      </c>
      <c r="AQ3252" t="str">
        <f>AQ3248</f>
        <v/>
      </c>
    </row>
    <row r="3253" spans="1:43" ht="14.25" customHeight="1" x14ac:dyDescent="0.25">
      <c r="A3253" s="99" t="s">
        <v>1169</v>
      </c>
      <c r="B3253" s="118"/>
      <c r="C3253" s="118"/>
      <c r="D3253" s="118"/>
      <c r="E3253" s="118"/>
      <c r="F3253" s="118"/>
      <c r="G3253" s="118"/>
      <c r="H3253" s="118"/>
      <c r="I3253" s="118"/>
      <c r="J3253" s="118"/>
      <c r="K3253" s="118"/>
      <c r="L3253" s="118"/>
      <c r="M3253" s="118"/>
      <c r="N3253" s="118"/>
      <c r="O3253" s="118"/>
      <c r="P3253" s="118"/>
      <c r="Q3253" s="118"/>
      <c r="R3253" s="118"/>
      <c r="S3253" s="118"/>
      <c r="T3253" s="118"/>
      <c r="U3253" s="118"/>
      <c r="V3253" s="118"/>
      <c r="W3253" s="115"/>
      <c r="X3253" s="116"/>
      <c r="Y3253" s="117"/>
      <c r="Z3253" s="119"/>
      <c r="AA3253" s="120" t="s">
        <v>1170</v>
      </c>
      <c r="AB3253" s="121">
        <f>'Demand Input VP'!B1628</f>
        <v>0</v>
      </c>
      <c r="AC3253" s="120">
        <f>'Demand Input VP'!C1628</f>
        <v>0</v>
      </c>
      <c r="AD3253" s="120">
        <f>'Demand Input VP'!D1628</f>
        <v>0</v>
      </c>
      <c r="AE3253" s="120">
        <f>'Demand Input VP'!E1628</f>
        <v>0</v>
      </c>
      <c r="AF3253" s="120">
        <f>'Demand Input VP'!F1628</f>
        <v>0</v>
      </c>
      <c r="AG3253" s="120">
        <f>'Demand Input VP'!G1628</f>
        <v>0</v>
      </c>
      <c r="AH3253" s="120">
        <f>'Demand Input VP'!H1628</f>
        <v>0</v>
      </c>
      <c r="AI3253" s="120">
        <f>'Demand Input VP'!I1628</f>
        <v>0</v>
      </c>
      <c r="AJ3253" s="120">
        <f>'Demand Input VP'!J1628</f>
        <v>0</v>
      </c>
      <c r="AK3253" s="120">
        <f>'Demand Input VP'!K1628</f>
        <v>0</v>
      </c>
      <c r="AL3253" s="120">
        <f>'Demand Input VP'!L1628</f>
        <v>0</v>
      </c>
      <c r="AM3253" s="120">
        <f>'Demand Input VP'!M1628</f>
        <v>0</v>
      </c>
      <c r="AN3253" s="120">
        <f>'Demand Input VP'!N1628</f>
        <v>0</v>
      </c>
      <c r="AQ3253" t="str">
        <f>AQ3248</f>
        <v/>
      </c>
    </row>
    <row r="3254" spans="1:43" ht="14.25" customHeight="1" x14ac:dyDescent="0.25">
      <c r="A3254" s="1"/>
      <c r="B3254" s="122"/>
      <c r="C3254" s="122"/>
      <c r="D3254" s="122"/>
      <c r="E3254" s="122"/>
      <c r="F3254" s="122"/>
      <c r="G3254" s="122"/>
      <c r="H3254" s="122"/>
      <c r="I3254" s="122"/>
      <c r="J3254" s="122"/>
      <c r="K3254" s="122"/>
      <c r="L3254" s="122"/>
      <c r="M3254" s="122"/>
      <c r="N3254" s="122"/>
      <c r="O3254" s="122"/>
      <c r="P3254" s="122"/>
      <c r="Q3254" s="122"/>
      <c r="R3254" s="122"/>
      <c r="S3254" s="122"/>
      <c r="T3254" s="122"/>
      <c r="U3254" s="122"/>
      <c r="V3254" s="122"/>
      <c r="W3254" s="123"/>
      <c r="X3254" s="116"/>
      <c r="Y3254" s="117"/>
      <c r="Z3254" s="123"/>
      <c r="AA3254" s="112" t="s">
        <v>1171</v>
      </c>
      <c r="AB3254" s="113">
        <f>'Demand Input MP'!B1629</f>
        <v>0</v>
      </c>
      <c r="AC3254" s="112">
        <f>'Demand Input MP'!C1629</f>
        <v>0</v>
      </c>
      <c r="AD3254" s="112">
        <f>'Demand Input MP'!D1629</f>
        <v>0</v>
      </c>
      <c r="AE3254" s="112">
        <f>'Demand Input MP'!E1629</f>
        <v>0</v>
      </c>
      <c r="AF3254" s="112">
        <f>'Demand Input MP'!F1629</f>
        <v>0</v>
      </c>
      <c r="AG3254" s="112">
        <f>'Demand Input MP'!G1629</f>
        <v>0</v>
      </c>
      <c r="AH3254" s="112">
        <f>'Demand Input MP'!H1629</f>
        <v>0</v>
      </c>
      <c r="AI3254" s="112">
        <f>'Demand Input MP'!I1629</f>
        <v>0</v>
      </c>
      <c r="AJ3254" s="112">
        <f>'Demand Input MP'!J1629</f>
        <v>0</v>
      </c>
      <c r="AK3254" s="112">
        <f>'Demand Input MP'!K1629</f>
        <v>0</v>
      </c>
      <c r="AL3254" s="112">
        <f>'Demand Input MP'!L1629</f>
        <v>0</v>
      </c>
      <c r="AM3254" s="112">
        <f>'Demand Input MP'!M1629</f>
        <v>0</v>
      </c>
      <c r="AN3254" s="112">
        <f>'Demand Input MP'!N1629</f>
        <v>0</v>
      </c>
      <c r="AQ3254" t="str">
        <f>AQ3248</f>
        <v/>
      </c>
    </row>
    <row r="3255" spans="1:43" ht="14.25" customHeight="1" x14ac:dyDescent="0.25">
      <c r="A3255" s="1"/>
      <c r="B3255" s="122"/>
      <c r="C3255" s="122"/>
      <c r="D3255" s="122"/>
      <c r="E3255" s="122"/>
      <c r="F3255" s="122"/>
      <c r="G3255" s="122"/>
      <c r="H3255" s="122"/>
      <c r="I3255" s="122"/>
      <c r="J3255" s="122"/>
      <c r="K3255" s="122"/>
      <c r="L3255" s="122"/>
      <c r="M3255" s="122"/>
      <c r="N3255" s="122"/>
      <c r="O3255" s="122"/>
      <c r="P3255" s="122"/>
      <c r="Q3255" s="122"/>
      <c r="R3255" s="122"/>
      <c r="S3255" s="122"/>
      <c r="T3255" s="122"/>
      <c r="U3255" s="122"/>
      <c r="V3255" s="124" t="s">
        <v>91</v>
      </c>
      <c r="W3255" s="125">
        <f>IFERROR(IF(SUM('Run Rate History'!E328:AD328)&gt;0,(SUMPRODUCT((B3250:AA3250&gt;=PERCENTILE(B3250:AA3250,0.1))*(B3250:AA3250&lt;=PERCENTILE(B3250:AA3250,0.9))*B3250:AA3250)+SUMPRODUCT(('Run Rate History'!E328:AD328&gt;=PERCENTILE(B3250:AA3250,0.1))*('Run Rate History'!E328:AD328&lt;=PERCENTILE(B3250:AA3250,0.9))*'Run Rate History'!E328:AD328))/(SUMPRODUCT((B3250:AA3250&gt;=PERCENTILE(B3250:AA3250,0.1))*(B3250:AA3250&lt;=PERCENTILE(B3250:AA3250,0.9))*1)+SUMPRODUCT(('Run Rate History'!E328:AD328&gt;=PERCENTILE(B3250:AA3250,0.1))*('Run Rate History'!E328:AD328&lt;=PERCENTILE(B3250:AA3250,0.9))*1)),TRIMMEAN(B3250:AA3250,0.15)),0)</f>
        <v>24.439024390243901</v>
      </c>
      <c r="X3255" s="126" t="s">
        <v>1172</v>
      </c>
      <c r="Y3255" s="127">
        <f>SUM(B3250:AA3250)/26</f>
        <v>158.69230769230768</v>
      </c>
      <c r="Z3255" s="128"/>
      <c r="AA3255" s="112" t="s">
        <v>1173</v>
      </c>
      <c r="AB3255" s="113">
        <f>'Demand Input MP'!B1628</f>
        <v>0</v>
      </c>
      <c r="AC3255" s="112">
        <f>'Demand Input MP'!C1628</f>
        <v>0</v>
      </c>
      <c r="AD3255" s="112">
        <f>'Demand Input MP'!D1628</f>
        <v>0</v>
      </c>
      <c r="AE3255" s="112">
        <f>'Demand Input MP'!E1628</f>
        <v>0</v>
      </c>
      <c r="AF3255" s="112">
        <f>'Demand Input MP'!F1628</f>
        <v>0</v>
      </c>
      <c r="AG3255" s="112">
        <f>'Demand Input MP'!G1628</f>
        <v>0</v>
      </c>
      <c r="AH3255" s="112">
        <f>'Demand Input MP'!H1628</f>
        <v>0</v>
      </c>
      <c r="AI3255" s="112">
        <f>'Demand Input MP'!I1628</f>
        <v>0</v>
      </c>
      <c r="AJ3255" s="112">
        <f>'Demand Input MP'!J1628</f>
        <v>0</v>
      </c>
      <c r="AK3255" s="112">
        <f>'Demand Input MP'!K1628</f>
        <v>0</v>
      </c>
      <c r="AL3255" s="112">
        <f>'Demand Input MP'!L1628</f>
        <v>0</v>
      </c>
      <c r="AM3255" s="112">
        <f>'Demand Input MP'!M1628</f>
        <v>0</v>
      </c>
      <c r="AN3255" s="112">
        <f>'Demand Input MP'!N1628</f>
        <v>0</v>
      </c>
      <c r="AQ3255" t="str">
        <f>AQ3248</f>
        <v/>
      </c>
    </row>
    <row r="3256" spans="1:43" ht="14.25" customHeight="1" x14ac:dyDescent="0.25">
      <c r="A3256" s="1"/>
      <c r="B3256" s="122"/>
      <c r="C3256" s="122"/>
      <c r="D3256" s="122"/>
      <c r="E3256" s="122"/>
      <c r="F3256" s="122"/>
      <c r="G3256" s="122"/>
      <c r="H3256" s="122"/>
      <c r="I3256" s="122"/>
      <c r="J3256" s="122"/>
      <c r="K3256" s="122"/>
      <c r="L3256" s="122"/>
      <c r="M3256" s="122"/>
      <c r="N3256" s="122"/>
      <c r="O3256" s="122"/>
      <c r="P3256" s="122"/>
      <c r="Q3256" s="122"/>
      <c r="R3256" s="122"/>
      <c r="S3256" s="122"/>
      <c r="T3256" s="122"/>
      <c r="U3256" s="122"/>
      <c r="V3256" s="124" t="s">
        <v>94</v>
      </c>
      <c r="W3256" s="125">
        <f>IFERROR((1*MIN(MAX(X3250,0.5*IF(SUM('Run Rate History'!E328:AD328)&gt;0,(MEDIAN(IF(B3250:AA3250&gt;0,B3250:AA3250))+MEDIAN(IF('Run Rate History'!E328:AD328&gt;0,'Run Rate History'!E328:AD328)))/2,MEDIAN(IF(B3250:AA3250&gt;0,B3250:AA3250)))),2*IF(SUM('Run Rate History'!E328:AD328)&gt;0,(MEDIAN(IF(B3250:AA3250&gt;0,B3250:AA3250))+MEDIAN(IF('Run Rate History'!E328:AD328&gt;0,'Run Rate History'!E328:AD328)))/2,MEDIAN(IF(B3250:AA3250&gt;0,B3250:AA3250))))+2*MIN(MAX(Y3250,0.5*IF(SUM('Run Rate History'!E328:AD328)&gt;0,(MEDIAN(IF(B3250:AA3250&gt;0,B3250:AA3250))+MEDIAN(IF('Run Rate History'!E328:AD328&gt;0,'Run Rate History'!E328:AD328)))/2,MEDIAN(IF(B3250:AA3250&gt;0,B3250:AA3250)))),2*IF(SUM('Run Rate History'!E328:AD328)&gt;0,(MEDIAN(IF(B3250:AA3250&gt;0,B3250:AA3250))+MEDIAN(IF('Run Rate History'!E328:AD328&gt;0,'Run Rate History'!E328:AD328)))/2,MEDIAN(IF(B3250:AA3250&gt;0,B3250:AA3250))))+3*MIN(MAX(Z3250,0.5*IF(SUM('Run Rate History'!E328:AD328)&gt;0,(MEDIAN(IF(B3250:AA3250&gt;0,B3250:AA3250))+MEDIAN(IF('Run Rate History'!E328:AD328&gt;0,'Run Rate History'!E328:AD328)))/2,MEDIAN(IF(B3250:AA3250&gt;0,B3250:AA3250)))),2*IF(SUM('Run Rate History'!E328:AD328)&gt;0,(MEDIAN(IF(B3250:AA3250&gt;0,B3250:AA3250))+MEDIAN(IF('Run Rate History'!E328:AD328&gt;0,'Run Rate History'!E328:AD328)))/2,MEDIAN(IF(B3250:AA3250&gt;0,B3250:AA3250))))+4*MIN(MAX(AA3250,0.5*IF(SUM('Run Rate History'!E328:AD328)&gt;0,(MEDIAN(IF(B3250:AA3250&gt;0,B3250:AA3250))+MEDIAN(IF('Run Rate History'!E328:AD328&gt;0,'Run Rate History'!E328:AD328)))/2,MEDIAN(IF(B3250:AA3250&gt;0,B3250:AA3250)))),2*IF(SUM('Run Rate History'!E328:AD328)&gt;0,(MEDIAN(IF(B3250:AA3250&gt;0,B3250:AA3250))+MEDIAN(IF('Run Rate History'!E328:AD328&gt;0,'Run Rate History'!E328:AD328)))/2,MEDIAN(IF(B3250:AA3250&gt;0,B3250:AA3250)))))/10,0)</f>
        <v>26.3</v>
      </c>
      <c r="X3256" s="129" t="s">
        <v>1174</v>
      </c>
      <c r="Y3256" s="130">
        <f>IFERROR(VLOOKUP(A3248,'Stanje zaliha'!A:E,5,FALSE()),0)</f>
        <v>4359</v>
      </c>
      <c r="Z3256" s="131"/>
      <c r="AA3256" s="113" t="s">
        <v>1175</v>
      </c>
      <c r="AB3256" s="118">
        <f t="shared" ref="AB3256:AN3256" si="648">SUM(AB3252:AB3255)</f>
        <v>0</v>
      </c>
      <c r="AC3256" s="118">
        <f t="shared" si="648"/>
        <v>0</v>
      </c>
      <c r="AD3256" s="118">
        <f t="shared" si="648"/>
        <v>0</v>
      </c>
      <c r="AE3256" s="118">
        <f t="shared" si="648"/>
        <v>0</v>
      </c>
      <c r="AF3256" s="118">
        <f t="shared" si="648"/>
        <v>0</v>
      </c>
      <c r="AG3256" s="118">
        <f t="shared" si="648"/>
        <v>0</v>
      </c>
      <c r="AH3256" s="118">
        <f t="shared" si="648"/>
        <v>0</v>
      </c>
      <c r="AI3256" s="118">
        <f t="shared" si="648"/>
        <v>0</v>
      </c>
      <c r="AJ3256" s="118">
        <f t="shared" si="648"/>
        <v>0</v>
      </c>
      <c r="AK3256" s="118">
        <f t="shared" si="648"/>
        <v>0</v>
      </c>
      <c r="AL3256" s="118">
        <f t="shared" si="648"/>
        <v>0</v>
      </c>
      <c r="AM3256" s="118">
        <f t="shared" si="648"/>
        <v>0</v>
      </c>
      <c r="AN3256" s="118">
        <f t="shared" si="648"/>
        <v>0</v>
      </c>
      <c r="AQ3256" t="str">
        <f>AQ3248</f>
        <v/>
      </c>
    </row>
    <row r="3257" spans="1:43" ht="14.25" customHeight="1" x14ac:dyDescent="0.25">
      <c r="A3257" s="1"/>
      <c r="B3257" s="122"/>
      <c r="C3257" s="122"/>
      <c r="D3257" s="122"/>
      <c r="E3257" s="122"/>
      <c r="F3257" s="122"/>
      <c r="G3257" s="122"/>
      <c r="H3257" s="122"/>
      <c r="I3257" s="122"/>
      <c r="J3257" s="122"/>
      <c r="K3257" s="122"/>
      <c r="L3257" s="122"/>
      <c r="M3257" s="122"/>
      <c r="N3257" s="122"/>
      <c r="O3257" s="122"/>
      <c r="P3257" s="122"/>
      <c r="Q3257" s="122"/>
      <c r="R3257" s="122"/>
      <c r="S3257" s="122"/>
      <c r="T3257" s="122"/>
      <c r="U3257" s="122"/>
      <c r="V3257" s="124" t="s">
        <v>95</v>
      </c>
      <c r="W3257" s="125">
        <f>IFERROR(0.6*W3256+0.4*W3255,0)</f>
        <v>25.55560975609756</v>
      </c>
      <c r="X3257" s="132" t="s">
        <v>1176</v>
      </c>
      <c r="Y3257" s="133">
        <f>IFERROR(SUMIF('Popis poslanih narudžbi'!A:A,A3248,'Popis poslanih narudžbi'!C:C),0)</f>
        <v>0</v>
      </c>
      <c r="Z3257" s="131"/>
      <c r="AA3257" s="134" t="s">
        <v>1177</v>
      </c>
      <c r="AB3257" s="118">
        <f t="shared" ref="AB3257:AN3257" si="649">AB3250+AB3256</f>
        <v>23</v>
      </c>
      <c r="AC3257" s="118">
        <f t="shared" si="649"/>
        <v>25</v>
      </c>
      <c r="AD3257" s="118">
        <f t="shared" si="649"/>
        <v>22</v>
      </c>
      <c r="AE3257" s="118">
        <f t="shared" si="649"/>
        <v>23</v>
      </c>
      <c r="AF3257" s="118">
        <f t="shared" si="649"/>
        <v>22</v>
      </c>
      <c r="AG3257" s="118">
        <f t="shared" si="649"/>
        <v>23</v>
      </c>
      <c r="AH3257" s="118">
        <f t="shared" si="649"/>
        <v>21</v>
      </c>
      <c r="AI3257" s="118">
        <f t="shared" si="649"/>
        <v>21</v>
      </c>
      <c r="AJ3257" s="118">
        <f t="shared" si="649"/>
        <v>21</v>
      </c>
      <c r="AK3257" s="118">
        <f t="shared" si="649"/>
        <v>21</v>
      </c>
      <c r="AL3257" s="118">
        <f t="shared" si="649"/>
        <v>22</v>
      </c>
      <c r="AM3257" s="118">
        <f t="shared" si="649"/>
        <v>22</v>
      </c>
      <c r="AN3257" s="118">
        <f t="shared" si="649"/>
        <v>21</v>
      </c>
      <c r="AQ3257" t="str">
        <f>AQ3248</f>
        <v/>
      </c>
    </row>
    <row r="3258" spans="1:43" ht="14.25" customHeight="1" x14ac:dyDescent="0.25">
      <c r="A3258" s="107" t="str">
        <f>'Run Rate'!A329</f>
        <v>ZOE12357</v>
      </c>
      <c r="B3258" s="135" t="str">
        <f>'Run Rate'!B329</f>
        <v>ZOE Whey 454g Choco Apricot Cake</v>
      </c>
      <c r="C3258" s="135" t="str">
        <f>'Run Rate'!C329</f>
        <v>PROTEINI</v>
      </c>
      <c r="D3258" s="135" t="str">
        <f>'Run Rate'!D329</f>
        <v>03 BRONZE</v>
      </c>
      <c r="E3258" s="122"/>
      <c r="F3258" s="122"/>
      <c r="G3258" s="122"/>
      <c r="H3258" s="122"/>
      <c r="I3258" s="122"/>
      <c r="J3258" s="122"/>
      <c r="K3258" s="122"/>
      <c r="L3258" s="122"/>
      <c r="M3258" s="122"/>
      <c r="N3258" s="122"/>
      <c r="O3258" s="122"/>
      <c r="P3258" s="122"/>
      <c r="Q3258" s="122"/>
      <c r="R3258" s="122"/>
      <c r="S3258" s="122"/>
      <c r="T3258" s="122"/>
      <c r="U3258" s="122"/>
      <c r="V3258" s="122"/>
      <c r="W3258" s="122"/>
      <c r="X3258" s="122"/>
      <c r="Y3258" s="122"/>
      <c r="Z3258" s="122"/>
      <c r="AA3258" s="122"/>
      <c r="AB3258" s="122"/>
      <c r="AC3258" s="122"/>
      <c r="AD3258" s="122"/>
      <c r="AE3258" s="122"/>
      <c r="AF3258" s="122"/>
      <c r="AG3258" s="122"/>
      <c r="AH3258" s="122"/>
      <c r="AI3258" s="122"/>
      <c r="AJ3258" s="122"/>
      <c r="AK3258" s="122"/>
      <c r="AL3258" s="122"/>
      <c r="AM3258" s="122"/>
      <c r="AN3258" s="122"/>
      <c r="AQ3258" t="str">
        <f>IF(AND(OR($B$1="ALL",$B$1=C3258),OR($E$1="ALL",$E$1=D3258),OR($B$2="ALL",$B$2=A3258),OR($E$2="ALL",IFERROR(SEARCH($E$2,B3258),0)&gt;0)),"MATCH","")</f>
        <v/>
      </c>
    </row>
    <row r="3259" spans="1:43" ht="14.25" customHeight="1" x14ac:dyDescent="0.25">
      <c r="A3259" s="108" t="s">
        <v>1137</v>
      </c>
      <c r="B3259" s="136" t="s">
        <v>1138</v>
      </c>
      <c r="C3259" s="136" t="s">
        <v>1139</v>
      </c>
      <c r="D3259" s="136" t="s">
        <v>1140</v>
      </c>
      <c r="E3259" s="136" t="s">
        <v>1141</v>
      </c>
      <c r="F3259" s="136" t="s">
        <v>1142</v>
      </c>
      <c r="G3259" s="136" t="s">
        <v>1143</v>
      </c>
      <c r="H3259" s="136" t="s">
        <v>1144</v>
      </c>
      <c r="I3259" s="136" t="s">
        <v>1145</v>
      </c>
      <c r="J3259" s="136" t="s">
        <v>1146</v>
      </c>
      <c r="K3259" s="136" t="s">
        <v>1147</v>
      </c>
      <c r="L3259" s="136" t="s">
        <v>1148</v>
      </c>
      <c r="M3259" s="136" t="s">
        <v>1149</v>
      </c>
      <c r="N3259" s="136" t="s">
        <v>1150</v>
      </c>
      <c r="O3259" s="136" t="s">
        <v>1151</v>
      </c>
      <c r="P3259" s="136" t="s">
        <v>1152</v>
      </c>
      <c r="Q3259" s="136" t="s">
        <v>1153</v>
      </c>
      <c r="R3259" s="136" t="s">
        <v>1154</v>
      </c>
      <c r="S3259" s="136" t="s">
        <v>1155</v>
      </c>
      <c r="T3259" s="136" t="s">
        <v>1156</v>
      </c>
      <c r="U3259" s="136" t="s">
        <v>1157</v>
      </c>
      <c r="V3259" s="136" t="s">
        <v>1158</v>
      </c>
      <c r="W3259" s="136" t="s">
        <v>1159</v>
      </c>
      <c r="X3259" s="136" t="s">
        <v>1160</v>
      </c>
      <c r="Y3259" s="136" t="s">
        <v>1161</v>
      </c>
      <c r="Z3259" s="136" t="s">
        <v>1162</v>
      </c>
      <c r="AA3259" s="136" t="s">
        <v>1163</v>
      </c>
      <c r="AB3259" s="137" t="s">
        <v>156</v>
      </c>
      <c r="AC3259" s="137" t="s">
        <v>157</v>
      </c>
      <c r="AD3259" s="137" t="s">
        <v>158</v>
      </c>
      <c r="AE3259" s="137" t="s">
        <v>139</v>
      </c>
      <c r="AF3259" s="138" t="s">
        <v>140</v>
      </c>
      <c r="AG3259" s="138" t="s">
        <v>141</v>
      </c>
      <c r="AH3259" s="138" t="s">
        <v>142</v>
      </c>
      <c r="AI3259" s="138" t="s">
        <v>143</v>
      </c>
      <c r="AJ3259" s="139" t="s">
        <v>144</v>
      </c>
      <c r="AK3259" s="139" t="s">
        <v>145</v>
      </c>
      <c r="AL3259" s="139" t="s">
        <v>146</v>
      </c>
      <c r="AM3259" s="140" t="s">
        <v>147</v>
      </c>
      <c r="AN3259" s="140" t="s">
        <v>148</v>
      </c>
      <c r="AQ3259" t="str">
        <f>AQ3258</f>
        <v/>
      </c>
    </row>
    <row r="3260" spans="1:43" ht="14.25" customHeight="1" x14ac:dyDescent="0.25">
      <c r="A3260" s="99" t="s">
        <v>1164</v>
      </c>
      <c r="B3260" s="112">
        <f>'Run Rate'!E329</f>
        <v>14</v>
      </c>
      <c r="C3260" s="112">
        <f>'Run Rate'!F329</f>
        <v>18</v>
      </c>
      <c r="D3260" s="112">
        <f>'Run Rate'!G329</f>
        <v>5</v>
      </c>
      <c r="E3260" s="112">
        <f>'Run Rate'!H329</f>
        <v>15</v>
      </c>
      <c r="F3260" s="112">
        <f>'Run Rate'!I329</f>
        <v>12</v>
      </c>
      <c r="G3260" s="112">
        <f>'Run Rate'!J329</f>
        <v>134</v>
      </c>
      <c r="H3260" s="112">
        <f>'Run Rate'!K329</f>
        <v>98</v>
      </c>
      <c r="I3260" s="112">
        <f>'Run Rate'!L329</f>
        <v>44</v>
      </c>
      <c r="J3260" s="112">
        <f>'Run Rate'!M329</f>
        <v>87</v>
      </c>
      <c r="K3260" s="112">
        <f>'Run Rate'!N329</f>
        <v>22</v>
      </c>
      <c r="L3260" s="112">
        <f>'Run Rate'!O329</f>
        <v>2</v>
      </c>
      <c r="M3260" s="112">
        <f>'Run Rate'!P329</f>
        <v>6</v>
      </c>
      <c r="N3260" s="112">
        <f>'Run Rate'!Q329</f>
        <v>3</v>
      </c>
      <c r="O3260" s="112">
        <f>'Run Rate'!R329</f>
        <v>3</v>
      </c>
      <c r="P3260" s="112">
        <f>'Run Rate'!S329</f>
        <v>2</v>
      </c>
      <c r="Q3260" s="112">
        <f>'Run Rate'!T329</f>
        <v>6</v>
      </c>
      <c r="R3260" s="112">
        <f>'Run Rate'!U329</f>
        <v>9</v>
      </c>
      <c r="S3260" s="112">
        <f>'Run Rate'!V329</f>
        <v>38</v>
      </c>
      <c r="T3260" s="112">
        <f>'Run Rate'!W329</f>
        <v>29</v>
      </c>
      <c r="U3260" s="112">
        <f>'Run Rate'!X329</f>
        <v>19</v>
      </c>
      <c r="V3260" s="112">
        <f>'Run Rate'!Y329</f>
        <v>15</v>
      </c>
      <c r="W3260" s="112">
        <f>'Run Rate'!Z329</f>
        <v>24</v>
      </c>
      <c r="X3260" s="112">
        <f>'Run Rate'!AA329</f>
        <v>37</v>
      </c>
      <c r="Y3260" s="112">
        <f>'Run Rate'!AB329</f>
        <v>5</v>
      </c>
      <c r="Z3260" s="112">
        <f>'Run Rate'!AC329</f>
        <v>8</v>
      </c>
      <c r="AA3260" s="112">
        <f>'Run Rate'!AD329</f>
        <v>6</v>
      </c>
      <c r="AB3260" s="113">
        <v>10</v>
      </c>
      <c r="AC3260" s="112">
        <v>12</v>
      </c>
      <c r="AD3260" s="112">
        <v>12</v>
      </c>
      <c r="AE3260" s="112">
        <v>14</v>
      </c>
      <c r="AF3260" s="112">
        <v>15</v>
      </c>
      <c r="AG3260" s="112">
        <v>15</v>
      </c>
      <c r="AH3260" s="112">
        <v>15</v>
      </c>
      <c r="AI3260" s="112">
        <v>15</v>
      </c>
      <c r="AJ3260" s="112">
        <v>16</v>
      </c>
      <c r="AK3260" s="112">
        <v>16</v>
      </c>
      <c r="AL3260" s="112">
        <v>16</v>
      </c>
      <c r="AM3260" s="112">
        <v>16</v>
      </c>
      <c r="AN3260" s="112">
        <v>16</v>
      </c>
      <c r="AQ3260" t="str">
        <f>AQ3258</f>
        <v/>
      </c>
    </row>
    <row r="3261" spans="1:43" ht="14.25" customHeight="1" x14ac:dyDescent="0.25">
      <c r="A3261" s="99" t="s">
        <v>1165</v>
      </c>
      <c r="B3261" s="114"/>
      <c r="C3261" s="114"/>
      <c r="D3261" s="114"/>
      <c r="E3261" s="114"/>
      <c r="F3261" s="114"/>
      <c r="G3261" s="114"/>
      <c r="H3261" s="114"/>
      <c r="I3261" s="114"/>
      <c r="J3261" s="114"/>
      <c r="K3261" s="114"/>
      <c r="L3261" s="114"/>
      <c r="M3261" s="114"/>
      <c r="N3261" s="114"/>
      <c r="O3261" s="114"/>
      <c r="P3261" s="114"/>
      <c r="Q3261" s="114"/>
      <c r="R3261" s="114"/>
      <c r="S3261" s="114"/>
      <c r="T3261" s="114"/>
      <c r="U3261" s="114"/>
      <c r="V3261" s="114"/>
      <c r="W3261" s="115"/>
      <c r="X3261" s="115"/>
      <c r="Y3261" s="115"/>
      <c r="Z3261" s="115"/>
      <c r="AA3261" s="112" t="s">
        <v>1166</v>
      </c>
      <c r="AB3261" s="113"/>
      <c r="AC3261" s="112"/>
      <c r="AD3261" s="112"/>
      <c r="AE3261" s="112"/>
      <c r="AF3261" s="112"/>
      <c r="AG3261" s="112"/>
      <c r="AH3261" s="112"/>
      <c r="AI3261" s="112"/>
      <c r="AJ3261" s="112"/>
      <c r="AK3261" s="112"/>
      <c r="AL3261" s="112"/>
      <c r="AM3261" s="112"/>
      <c r="AN3261" s="112"/>
      <c r="AQ3261" t="str">
        <f>AQ3258</f>
        <v/>
      </c>
    </row>
    <row r="3262" spans="1:43" ht="14.25" customHeight="1" x14ac:dyDescent="0.25">
      <c r="A3262" s="99" t="s">
        <v>1167</v>
      </c>
      <c r="B3262" s="114"/>
      <c r="C3262" s="114"/>
      <c r="D3262" s="114"/>
      <c r="E3262" s="114"/>
      <c r="F3262" s="114"/>
      <c r="G3262" s="114"/>
      <c r="H3262" s="114"/>
      <c r="I3262" s="114"/>
      <c r="J3262" s="114"/>
      <c r="K3262" s="114"/>
      <c r="L3262" s="114"/>
      <c r="M3262" s="114"/>
      <c r="N3262" s="114"/>
      <c r="O3262" s="114"/>
      <c r="P3262" s="114"/>
      <c r="Q3262" s="114"/>
      <c r="R3262" s="114"/>
      <c r="S3262" s="114"/>
      <c r="T3262" s="114"/>
      <c r="U3262" s="114"/>
      <c r="V3262" s="114"/>
      <c r="W3262" s="115"/>
      <c r="X3262" s="116"/>
      <c r="Y3262" s="117"/>
      <c r="Z3262" s="115"/>
      <c r="AA3262" s="112" t="s">
        <v>1168</v>
      </c>
      <c r="AB3262" s="113">
        <f>'Demand Input VP'!B1634</f>
        <v>0</v>
      </c>
      <c r="AC3262" s="112">
        <f>'Demand Input VP'!C1634</f>
        <v>0</v>
      </c>
      <c r="AD3262" s="112">
        <f>'Demand Input VP'!D1634</f>
        <v>0</v>
      </c>
      <c r="AE3262" s="112">
        <f>'Demand Input VP'!E1634</f>
        <v>0</v>
      </c>
      <c r="AF3262" s="112">
        <f>'Demand Input VP'!F1634</f>
        <v>0</v>
      </c>
      <c r="AG3262" s="112">
        <f>'Demand Input VP'!G1634</f>
        <v>0</v>
      </c>
      <c r="AH3262" s="112">
        <f>'Demand Input VP'!H1634</f>
        <v>0</v>
      </c>
      <c r="AI3262" s="112">
        <f>'Demand Input VP'!I1634</f>
        <v>0</v>
      </c>
      <c r="AJ3262" s="112">
        <f>'Demand Input VP'!J1634</f>
        <v>0</v>
      </c>
      <c r="AK3262" s="112">
        <f>'Demand Input VP'!K1634</f>
        <v>0</v>
      </c>
      <c r="AL3262" s="112">
        <f>'Demand Input VP'!L1634</f>
        <v>0</v>
      </c>
      <c r="AM3262" s="112">
        <f>'Demand Input VP'!M1634</f>
        <v>0</v>
      </c>
      <c r="AN3262" s="112">
        <f>'Demand Input VP'!N1634</f>
        <v>0</v>
      </c>
      <c r="AQ3262" t="str">
        <f>AQ3258</f>
        <v/>
      </c>
    </row>
    <row r="3263" spans="1:43" ht="14.25" customHeight="1" x14ac:dyDescent="0.25">
      <c r="A3263" s="99" t="s">
        <v>1169</v>
      </c>
      <c r="B3263" s="118"/>
      <c r="C3263" s="118"/>
      <c r="D3263" s="118"/>
      <c r="E3263" s="118"/>
      <c r="F3263" s="118"/>
      <c r="G3263" s="118"/>
      <c r="H3263" s="118"/>
      <c r="I3263" s="118"/>
      <c r="J3263" s="118"/>
      <c r="K3263" s="118"/>
      <c r="L3263" s="118"/>
      <c r="M3263" s="118"/>
      <c r="N3263" s="118"/>
      <c r="O3263" s="118"/>
      <c r="P3263" s="118"/>
      <c r="Q3263" s="118"/>
      <c r="R3263" s="118"/>
      <c r="S3263" s="118"/>
      <c r="T3263" s="118"/>
      <c r="U3263" s="118"/>
      <c r="V3263" s="118"/>
      <c r="W3263" s="115"/>
      <c r="X3263" s="116"/>
      <c r="Y3263" s="117"/>
      <c r="Z3263" s="119"/>
      <c r="AA3263" s="120" t="s">
        <v>1170</v>
      </c>
      <c r="AB3263" s="121">
        <f>'Demand Input VP'!B1633</f>
        <v>0</v>
      </c>
      <c r="AC3263" s="120">
        <f>'Demand Input VP'!C1633</f>
        <v>0</v>
      </c>
      <c r="AD3263" s="120">
        <f>'Demand Input VP'!D1633</f>
        <v>0</v>
      </c>
      <c r="AE3263" s="120">
        <f>'Demand Input VP'!E1633</f>
        <v>0</v>
      </c>
      <c r="AF3263" s="120">
        <f>'Demand Input VP'!F1633</f>
        <v>0</v>
      </c>
      <c r="AG3263" s="120">
        <f>'Demand Input VP'!G1633</f>
        <v>0</v>
      </c>
      <c r="AH3263" s="120">
        <f>'Demand Input VP'!H1633</f>
        <v>0</v>
      </c>
      <c r="AI3263" s="120">
        <f>'Demand Input VP'!I1633</f>
        <v>0</v>
      </c>
      <c r="AJ3263" s="120">
        <f>'Demand Input VP'!J1633</f>
        <v>0</v>
      </c>
      <c r="AK3263" s="120">
        <f>'Demand Input VP'!K1633</f>
        <v>0</v>
      </c>
      <c r="AL3263" s="120">
        <f>'Demand Input VP'!L1633</f>
        <v>0</v>
      </c>
      <c r="AM3263" s="120">
        <f>'Demand Input VP'!M1633</f>
        <v>0</v>
      </c>
      <c r="AN3263" s="120">
        <f>'Demand Input VP'!N1633</f>
        <v>0</v>
      </c>
      <c r="AQ3263" t="str">
        <f>AQ3258</f>
        <v/>
      </c>
    </row>
    <row r="3264" spans="1:43" ht="14.25" customHeight="1" x14ac:dyDescent="0.25">
      <c r="A3264" s="1"/>
      <c r="B3264" s="122"/>
      <c r="C3264" s="122"/>
      <c r="D3264" s="122"/>
      <c r="E3264" s="122"/>
      <c r="F3264" s="122"/>
      <c r="G3264" s="122"/>
      <c r="H3264" s="122"/>
      <c r="I3264" s="122"/>
      <c r="J3264" s="122"/>
      <c r="K3264" s="122"/>
      <c r="L3264" s="122"/>
      <c r="M3264" s="122"/>
      <c r="N3264" s="122"/>
      <c r="O3264" s="122"/>
      <c r="P3264" s="122"/>
      <c r="Q3264" s="122"/>
      <c r="R3264" s="122"/>
      <c r="S3264" s="122"/>
      <c r="T3264" s="122"/>
      <c r="U3264" s="122"/>
      <c r="V3264" s="122"/>
      <c r="W3264" s="123"/>
      <c r="X3264" s="116"/>
      <c r="Y3264" s="117"/>
      <c r="Z3264" s="123"/>
      <c r="AA3264" s="112" t="s">
        <v>1171</v>
      </c>
      <c r="AB3264" s="113">
        <f>'Demand Input MP'!B1634</f>
        <v>0</v>
      </c>
      <c r="AC3264" s="112">
        <f>'Demand Input MP'!C1634</f>
        <v>0</v>
      </c>
      <c r="AD3264" s="112">
        <f>'Demand Input MP'!D1634</f>
        <v>0</v>
      </c>
      <c r="AE3264" s="112">
        <f>'Demand Input MP'!E1634</f>
        <v>0</v>
      </c>
      <c r="AF3264" s="112">
        <f>'Demand Input MP'!F1634</f>
        <v>0</v>
      </c>
      <c r="AG3264" s="112">
        <f>'Demand Input MP'!G1634</f>
        <v>0</v>
      </c>
      <c r="AH3264" s="112">
        <f>'Demand Input MP'!H1634</f>
        <v>0</v>
      </c>
      <c r="AI3264" s="112">
        <f>'Demand Input MP'!I1634</f>
        <v>0</v>
      </c>
      <c r="AJ3264" s="112">
        <f>'Demand Input MP'!J1634</f>
        <v>0</v>
      </c>
      <c r="AK3264" s="112">
        <f>'Demand Input MP'!K1634</f>
        <v>0</v>
      </c>
      <c r="AL3264" s="112">
        <f>'Demand Input MP'!L1634</f>
        <v>0</v>
      </c>
      <c r="AM3264" s="112">
        <f>'Demand Input MP'!M1634</f>
        <v>0</v>
      </c>
      <c r="AN3264" s="112">
        <f>'Demand Input MP'!N1634</f>
        <v>0</v>
      </c>
      <c r="AQ3264" t="str">
        <f>AQ3258</f>
        <v/>
      </c>
    </row>
    <row r="3265" spans="1:43" ht="14.25" customHeight="1" x14ac:dyDescent="0.25">
      <c r="A3265" s="1"/>
      <c r="B3265" s="122"/>
      <c r="C3265" s="122"/>
      <c r="D3265" s="122"/>
      <c r="E3265" s="122"/>
      <c r="F3265" s="122"/>
      <c r="G3265" s="122"/>
      <c r="H3265" s="122"/>
      <c r="I3265" s="122"/>
      <c r="J3265" s="122"/>
      <c r="K3265" s="122"/>
      <c r="L3265" s="122"/>
      <c r="M3265" s="122"/>
      <c r="N3265" s="122"/>
      <c r="O3265" s="122"/>
      <c r="P3265" s="122"/>
      <c r="Q3265" s="122"/>
      <c r="R3265" s="122"/>
      <c r="S3265" s="122"/>
      <c r="T3265" s="122"/>
      <c r="U3265" s="122"/>
      <c r="V3265" s="124" t="s">
        <v>91</v>
      </c>
      <c r="W3265" s="125">
        <f>IFERROR(IF(SUM('Run Rate History'!E329:AD329)&gt;0,(SUMPRODUCT((B3260:AA3260&gt;=PERCENTILE(B3260:AA3260,0.1))*(B3260:AA3260&lt;=PERCENTILE(B3260:AA3260,0.9))*B3260:AA3260)+SUMPRODUCT(('Run Rate History'!E329:AD329&gt;=PERCENTILE(B3260:AA3260,0.1))*('Run Rate History'!E329:AD329&lt;=PERCENTILE(B3260:AA3260,0.9))*'Run Rate History'!E329:AD329))/(SUMPRODUCT((B3260:AA3260&gt;=PERCENTILE(B3260:AA3260,0.1))*(B3260:AA3260&lt;=PERCENTILE(B3260:AA3260,0.9))*1)+SUMPRODUCT(('Run Rate History'!E329:AD329&gt;=PERCENTILE(B3260:AA3260,0.1))*('Run Rate History'!E329:AD329&lt;=PERCENTILE(B3260:AA3260,0.9))*1)),TRIMMEAN(B3260:AA3260,0.15)),0)</f>
        <v>17.617021276595743</v>
      </c>
      <c r="X3265" s="126" t="s">
        <v>1172</v>
      </c>
      <c r="Y3265" s="127">
        <f>SUM(B3260:AA3260)/26</f>
        <v>25.423076923076923</v>
      </c>
      <c r="Z3265" s="128"/>
      <c r="AA3265" s="112" t="s">
        <v>1173</v>
      </c>
      <c r="AB3265" s="113">
        <f>'Demand Input MP'!B1633</f>
        <v>0</v>
      </c>
      <c r="AC3265" s="112">
        <f>'Demand Input MP'!C1633</f>
        <v>0</v>
      </c>
      <c r="AD3265" s="112">
        <f>'Demand Input MP'!D1633</f>
        <v>0</v>
      </c>
      <c r="AE3265" s="112">
        <f>'Demand Input MP'!E1633</f>
        <v>0</v>
      </c>
      <c r="AF3265" s="112">
        <f>'Demand Input MP'!F1633</f>
        <v>0</v>
      </c>
      <c r="AG3265" s="112">
        <f>'Demand Input MP'!G1633</f>
        <v>0</v>
      </c>
      <c r="AH3265" s="112">
        <f>'Demand Input MP'!H1633</f>
        <v>0</v>
      </c>
      <c r="AI3265" s="112">
        <f>'Demand Input MP'!I1633</f>
        <v>0</v>
      </c>
      <c r="AJ3265" s="112">
        <f>'Demand Input MP'!J1633</f>
        <v>0</v>
      </c>
      <c r="AK3265" s="112">
        <f>'Demand Input MP'!K1633</f>
        <v>0</v>
      </c>
      <c r="AL3265" s="112">
        <f>'Demand Input MP'!L1633</f>
        <v>0</v>
      </c>
      <c r="AM3265" s="112">
        <f>'Demand Input MP'!M1633</f>
        <v>0</v>
      </c>
      <c r="AN3265" s="112">
        <f>'Demand Input MP'!N1633</f>
        <v>0</v>
      </c>
      <c r="AQ3265" t="str">
        <f>AQ3258</f>
        <v/>
      </c>
    </row>
    <row r="3266" spans="1:43" ht="14.25" customHeight="1" x14ac:dyDescent="0.25">
      <c r="A3266" s="1"/>
      <c r="B3266" s="122"/>
      <c r="C3266" s="122"/>
      <c r="D3266" s="122"/>
      <c r="E3266" s="122"/>
      <c r="F3266" s="122"/>
      <c r="G3266" s="122"/>
      <c r="H3266" s="122"/>
      <c r="I3266" s="122"/>
      <c r="J3266" s="122"/>
      <c r="K3266" s="122"/>
      <c r="L3266" s="122"/>
      <c r="M3266" s="122"/>
      <c r="N3266" s="122"/>
      <c r="O3266" s="122"/>
      <c r="P3266" s="122"/>
      <c r="Q3266" s="122"/>
      <c r="R3266" s="122"/>
      <c r="S3266" s="122"/>
      <c r="T3266" s="122"/>
      <c r="U3266" s="122"/>
      <c r="V3266" s="124" t="s">
        <v>94</v>
      </c>
      <c r="W3266" s="125">
        <f>IFERROR((1*MIN(MAX(X3260,0.5*IF(SUM('Run Rate History'!E329:AD329)&gt;0,(MEDIAN(IF(B3260:AA3260&gt;0,B3260:AA3260))+MEDIAN(IF('Run Rate History'!E329:AD329&gt;0,'Run Rate History'!E329:AD329)))/2,MEDIAN(IF(B3260:AA3260&gt;0,B3260:AA3260)))),2*IF(SUM('Run Rate History'!E329:AD329)&gt;0,(MEDIAN(IF(B3260:AA3260&gt;0,B3260:AA3260))+MEDIAN(IF('Run Rate History'!E329:AD329&gt;0,'Run Rate History'!E329:AD329)))/2,MEDIAN(IF(B3260:AA3260&gt;0,B3260:AA3260))))+2*MIN(MAX(Y3260,0.5*IF(SUM('Run Rate History'!E329:AD329)&gt;0,(MEDIAN(IF(B3260:AA3260&gt;0,B3260:AA3260))+MEDIAN(IF('Run Rate History'!E329:AD329&gt;0,'Run Rate History'!E329:AD329)))/2,MEDIAN(IF(B3260:AA3260&gt;0,B3260:AA3260)))),2*IF(SUM('Run Rate History'!E329:AD329)&gt;0,(MEDIAN(IF(B3260:AA3260&gt;0,B3260:AA3260))+MEDIAN(IF('Run Rate History'!E329:AD329&gt;0,'Run Rate History'!E329:AD329)))/2,MEDIAN(IF(B3260:AA3260&gt;0,B3260:AA3260))))+3*MIN(MAX(Z3260,0.5*IF(SUM('Run Rate History'!E329:AD329)&gt;0,(MEDIAN(IF(B3260:AA3260&gt;0,B3260:AA3260))+MEDIAN(IF('Run Rate History'!E329:AD329&gt;0,'Run Rate History'!E329:AD329)))/2,MEDIAN(IF(B3260:AA3260&gt;0,B3260:AA3260)))),2*IF(SUM('Run Rate History'!E329:AD329)&gt;0,(MEDIAN(IF(B3260:AA3260&gt;0,B3260:AA3260))+MEDIAN(IF('Run Rate History'!E329:AD329&gt;0,'Run Rate History'!E329:AD329)))/2,MEDIAN(IF(B3260:AA3260&gt;0,B3260:AA3260))))+4*MIN(MAX(AA3260,0.5*IF(SUM('Run Rate History'!E329:AD329)&gt;0,(MEDIAN(IF(B3260:AA3260&gt;0,B3260:AA3260))+MEDIAN(IF('Run Rate History'!E329:AD329&gt;0,'Run Rate History'!E329:AD329)))/2,MEDIAN(IF(B3260:AA3260&gt;0,B3260:AA3260)))),2*IF(SUM('Run Rate History'!E329:AD329)&gt;0,(MEDIAN(IF(B3260:AA3260&gt;0,B3260:AA3260))+MEDIAN(IF('Run Rate History'!E329:AD329&gt;0,'Run Rate History'!E329:AD329)))/2,MEDIAN(IF(B3260:AA3260&gt;0,B3260:AA3260)))))/10,0)</f>
        <v>9.2750000000000004</v>
      </c>
      <c r="X3266" s="129" t="s">
        <v>1174</v>
      </c>
      <c r="Y3266" s="130">
        <f>IFERROR(VLOOKUP(A3258,'Stanje zaliha'!A:E,5,FALSE()),0)</f>
        <v>512</v>
      </c>
      <c r="Z3266" s="131"/>
      <c r="AA3266" s="113" t="s">
        <v>1175</v>
      </c>
      <c r="AB3266" s="118">
        <f t="shared" ref="AB3266:AN3266" si="650">SUM(AB3262:AB3265)</f>
        <v>0</v>
      </c>
      <c r="AC3266" s="118">
        <f t="shared" si="650"/>
        <v>0</v>
      </c>
      <c r="AD3266" s="118">
        <f t="shared" si="650"/>
        <v>0</v>
      </c>
      <c r="AE3266" s="118">
        <f t="shared" si="650"/>
        <v>0</v>
      </c>
      <c r="AF3266" s="118">
        <f t="shared" si="650"/>
        <v>0</v>
      </c>
      <c r="AG3266" s="118">
        <f t="shared" si="650"/>
        <v>0</v>
      </c>
      <c r="AH3266" s="118">
        <f t="shared" si="650"/>
        <v>0</v>
      </c>
      <c r="AI3266" s="118">
        <f t="shared" si="650"/>
        <v>0</v>
      </c>
      <c r="AJ3266" s="118">
        <f t="shared" si="650"/>
        <v>0</v>
      </c>
      <c r="AK3266" s="118">
        <f t="shared" si="650"/>
        <v>0</v>
      </c>
      <c r="AL3266" s="118">
        <f t="shared" si="650"/>
        <v>0</v>
      </c>
      <c r="AM3266" s="118">
        <f t="shared" si="650"/>
        <v>0</v>
      </c>
      <c r="AN3266" s="118">
        <f t="shared" si="650"/>
        <v>0</v>
      </c>
      <c r="AQ3266" t="str">
        <f>AQ3258</f>
        <v/>
      </c>
    </row>
    <row r="3267" spans="1:43" ht="14.25" customHeight="1" x14ac:dyDescent="0.25">
      <c r="A3267" s="1"/>
      <c r="B3267" s="122"/>
      <c r="C3267" s="122"/>
      <c r="D3267" s="122"/>
      <c r="E3267" s="122"/>
      <c r="F3267" s="122"/>
      <c r="G3267" s="122"/>
      <c r="H3267" s="122"/>
      <c r="I3267" s="122"/>
      <c r="J3267" s="122"/>
      <c r="K3267" s="122"/>
      <c r="L3267" s="122"/>
      <c r="M3267" s="122"/>
      <c r="N3267" s="122"/>
      <c r="O3267" s="122"/>
      <c r="P3267" s="122"/>
      <c r="Q3267" s="122"/>
      <c r="R3267" s="122"/>
      <c r="S3267" s="122"/>
      <c r="T3267" s="122"/>
      <c r="U3267" s="122"/>
      <c r="V3267" s="124" t="s">
        <v>95</v>
      </c>
      <c r="W3267" s="125">
        <f>IFERROR(0.6*W3266+0.4*W3265,0)</f>
        <v>12.611808510638298</v>
      </c>
      <c r="X3267" s="132" t="s">
        <v>1176</v>
      </c>
      <c r="Y3267" s="133">
        <f>IFERROR(SUMIF('Popis poslanih narudžbi'!A:A,A3258,'Popis poslanih narudžbi'!C:C),0)</f>
        <v>0</v>
      </c>
      <c r="Z3267" s="131"/>
      <c r="AA3267" s="134" t="s">
        <v>1177</v>
      </c>
      <c r="AB3267" s="118">
        <f t="shared" ref="AB3267:AN3267" si="651">AB3260+AB3266</f>
        <v>10</v>
      </c>
      <c r="AC3267" s="118">
        <f t="shared" si="651"/>
        <v>12</v>
      </c>
      <c r="AD3267" s="118">
        <f t="shared" si="651"/>
        <v>12</v>
      </c>
      <c r="AE3267" s="118">
        <f t="shared" si="651"/>
        <v>14</v>
      </c>
      <c r="AF3267" s="118">
        <f t="shared" si="651"/>
        <v>15</v>
      </c>
      <c r="AG3267" s="118">
        <f t="shared" si="651"/>
        <v>15</v>
      </c>
      <c r="AH3267" s="118">
        <f t="shared" si="651"/>
        <v>15</v>
      </c>
      <c r="AI3267" s="118">
        <f t="shared" si="651"/>
        <v>15</v>
      </c>
      <c r="AJ3267" s="118">
        <f t="shared" si="651"/>
        <v>16</v>
      </c>
      <c r="AK3267" s="118">
        <f t="shared" si="651"/>
        <v>16</v>
      </c>
      <c r="AL3267" s="118">
        <f t="shared" si="651"/>
        <v>16</v>
      </c>
      <c r="AM3267" s="118">
        <f t="shared" si="651"/>
        <v>16</v>
      </c>
      <c r="AN3267" s="118">
        <f t="shared" si="651"/>
        <v>16</v>
      </c>
      <c r="AQ3267" t="str">
        <f>AQ3258</f>
        <v/>
      </c>
    </row>
    <row r="3268" spans="1:43" ht="14.25" customHeight="1" x14ac:dyDescent="0.25">
      <c r="A3268" s="107" t="str">
        <f>'Run Rate'!A330</f>
        <v>SCM04398</v>
      </c>
      <c r="B3268" s="135" t="str">
        <f>'Run Rate'!B330</f>
        <v>Amino Hybrid 300 tablets</v>
      </c>
      <c r="C3268" s="135" t="str">
        <f>'Run Rate'!C330</f>
        <v>SPORTSKA PREHRANA</v>
      </c>
      <c r="D3268" s="135" t="str">
        <f>'Run Rate'!D330</f>
        <v>03 BRONZE</v>
      </c>
      <c r="E3268" s="122"/>
      <c r="F3268" s="122"/>
      <c r="G3268" s="122"/>
      <c r="H3268" s="122"/>
      <c r="I3268" s="122"/>
      <c r="J3268" s="122"/>
      <c r="K3268" s="122"/>
      <c r="L3268" s="122"/>
      <c r="M3268" s="122"/>
      <c r="N3268" s="122"/>
      <c r="O3268" s="122"/>
      <c r="P3268" s="122"/>
      <c r="Q3268" s="122"/>
      <c r="R3268" s="122"/>
      <c r="S3268" s="122"/>
      <c r="T3268" s="122"/>
      <c r="U3268" s="122"/>
      <c r="V3268" s="122"/>
      <c r="W3268" s="122"/>
      <c r="X3268" s="122"/>
      <c r="Y3268" s="122"/>
      <c r="Z3268" s="122"/>
      <c r="AA3268" s="122"/>
      <c r="AB3268" s="122"/>
      <c r="AC3268" s="122"/>
      <c r="AD3268" s="122"/>
      <c r="AE3268" s="122"/>
      <c r="AF3268" s="122"/>
      <c r="AG3268" s="122"/>
      <c r="AH3268" s="122"/>
      <c r="AI3268" s="122"/>
      <c r="AJ3268" s="122"/>
      <c r="AK3268" s="122"/>
      <c r="AL3268" s="122"/>
      <c r="AM3268" s="122"/>
      <c r="AN3268" s="122"/>
      <c r="AQ3268" t="str">
        <f>IF(AND(OR($B$1="ALL",$B$1=C3268),OR($E$1="ALL",$E$1=D3268),OR($B$2="ALL",$B$2=A3268),OR($E$2="ALL",IFERROR(SEARCH($E$2,B3268),0)&gt;0)),"MATCH","")</f>
        <v/>
      </c>
    </row>
    <row r="3269" spans="1:43" ht="14.25" customHeight="1" x14ac:dyDescent="0.25">
      <c r="A3269" s="108" t="s">
        <v>1137</v>
      </c>
      <c r="B3269" s="136" t="s">
        <v>1138</v>
      </c>
      <c r="C3269" s="136" t="s">
        <v>1139</v>
      </c>
      <c r="D3269" s="136" t="s">
        <v>1140</v>
      </c>
      <c r="E3269" s="136" t="s">
        <v>1141</v>
      </c>
      <c r="F3269" s="136" t="s">
        <v>1142</v>
      </c>
      <c r="G3269" s="136" t="s">
        <v>1143</v>
      </c>
      <c r="H3269" s="136" t="s">
        <v>1144</v>
      </c>
      <c r="I3269" s="136" t="s">
        <v>1145</v>
      </c>
      <c r="J3269" s="136" t="s">
        <v>1146</v>
      </c>
      <c r="K3269" s="136" t="s">
        <v>1147</v>
      </c>
      <c r="L3269" s="136" t="s">
        <v>1148</v>
      </c>
      <c r="M3269" s="136" t="s">
        <v>1149</v>
      </c>
      <c r="N3269" s="136" t="s">
        <v>1150</v>
      </c>
      <c r="O3269" s="136" t="s">
        <v>1151</v>
      </c>
      <c r="P3269" s="136" t="s">
        <v>1152</v>
      </c>
      <c r="Q3269" s="136" t="s">
        <v>1153</v>
      </c>
      <c r="R3269" s="136" t="s">
        <v>1154</v>
      </c>
      <c r="S3269" s="136" t="s">
        <v>1155</v>
      </c>
      <c r="T3269" s="136" t="s">
        <v>1156</v>
      </c>
      <c r="U3269" s="136" t="s">
        <v>1157</v>
      </c>
      <c r="V3269" s="136" t="s">
        <v>1158</v>
      </c>
      <c r="W3269" s="136" t="s">
        <v>1159</v>
      </c>
      <c r="X3269" s="136" t="s">
        <v>1160</v>
      </c>
      <c r="Y3269" s="136" t="s">
        <v>1161</v>
      </c>
      <c r="Z3269" s="136" t="s">
        <v>1162</v>
      </c>
      <c r="AA3269" s="136" t="s">
        <v>1163</v>
      </c>
      <c r="AB3269" s="137" t="s">
        <v>156</v>
      </c>
      <c r="AC3269" s="137" t="s">
        <v>157</v>
      </c>
      <c r="AD3269" s="137" t="s">
        <v>158</v>
      </c>
      <c r="AE3269" s="137" t="s">
        <v>139</v>
      </c>
      <c r="AF3269" s="138" t="s">
        <v>140</v>
      </c>
      <c r="AG3269" s="138" t="s">
        <v>141</v>
      </c>
      <c r="AH3269" s="138" t="s">
        <v>142</v>
      </c>
      <c r="AI3269" s="138" t="s">
        <v>143</v>
      </c>
      <c r="AJ3269" s="139" t="s">
        <v>144</v>
      </c>
      <c r="AK3269" s="139" t="s">
        <v>145</v>
      </c>
      <c r="AL3269" s="139" t="s">
        <v>146</v>
      </c>
      <c r="AM3269" s="140" t="s">
        <v>147</v>
      </c>
      <c r="AN3269" s="140" t="s">
        <v>148</v>
      </c>
      <c r="AQ3269" t="str">
        <f>AQ3268</f>
        <v/>
      </c>
    </row>
    <row r="3270" spans="1:43" ht="14.25" customHeight="1" x14ac:dyDescent="0.25">
      <c r="A3270" s="99" t="s">
        <v>1164</v>
      </c>
      <c r="B3270" s="112">
        <f>'Run Rate'!E330</f>
        <v>7</v>
      </c>
      <c r="C3270" s="112">
        <f>'Run Rate'!F330</f>
        <v>7</v>
      </c>
      <c r="D3270" s="112">
        <f>'Run Rate'!G330</f>
        <v>4</v>
      </c>
      <c r="E3270" s="112">
        <f>'Run Rate'!H330</f>
        <v>10</v>
      </c>
      <c r="F3270" s="112">
        <f>'Run Rate'!I330</f>
        <v>1</v>
      </c>
      <c r="G3270" s="112">
        <f>'Run Rate'!J330</f>
        <v>5</v>
      </c>
      <c r="H3270" s="112">
        <f>'Run Rate'!K330</f>
        <v>9</v>
      </c>
      <c r="I3270" s="112">
        <f>'Run Rate'!L330</f>
        <v>8</v>
      </c>
      <c r="J3270" s="112">
        <f>'Run Rate'!M330</f>
        <v>9</v>
      </c>
      <c r="K3270" s="112">
        <f>'Run Rate'!N330</f>
        <v>0</v>
      </c>
      <c r="L3270" s="112">
        <f>'Run Rate'!O330</f>
        <v>10</v>
      </c>
      <c r="M3270" s="112">
        <f>'Run Rate'!P330</f>
        <v>4</v>
      </c>
      <c r="N3270" s="112">
        <f>'Run Rate'!Q330</f>
        <v>6</v>
      </c>
      <c r="O3270" s="112">
        <f>'Run Rate'!R330</f>
        <v>3</v>
      </c>
      <c r="P3270" s="112">
        <f>'Run Rate'!S330</f>
        <v>1</v>
      </c>
      <c r="Q3270" s="112">
        <f>'Run Rate'!T330</f>
        <v>7</v>
      </c>
      <c r="R3270" s="112">
        <f>'Run Rate'!U330</f>
        <v>11</v>
      </c>
      <c r="S3270" s="112">
        <f>'Run Rate'!V330</f>
        <v>10</v>
      </c>
      <c r="T3270" s="112">
        <f>'Run Rate'!W330</f>
        <v>3</v>
      </c>
      <c r="U3270" s="112">
        <f>'Run Rate'!X330</f>
        <v>2</v>
      </c>
      <c r="V3270" s="112">
        <f>'Run Rate'!Y330</f>
        <v>2</v>
      </c>
      <c r="W3270" s="112">
        <f>'Run Rate'!Z330</f>
        <v>8</v>
      </c>
      <c r="X3270" s="112">
        <f>'Run Rate'!AA330</f>
        <v>15</v>
      </c>
      <c r="Y3270" s="112">
        <f>'Run Rate'!AB330</f>
        <v>5</v>
      </c>
      <c r="Z3270" s="112">
        <f>'Run Rate'!AC330</f>
        <v>3</v>
      </c>
      <c r="AA3270" s="112">
        <f>'Run Rate'!AD330</f>
        <v>4</v>
      </c>
      <c r="AB3270" s="113">
        <v>5</v>
      </c>
      <c r="AC3270" s="112">
        <v>5</v>
      </c>
      <c r="AD3270" s="112">
        <v>5</v>
      </c>
      <c r="AE3270" s="112">
        <v>5</v>
      </c>
      <c r="AF3270" s="112">
        <v>5</v>
      </c>
      <c r="AG3270" s="112">
        <v>5</v>
      </c>
      <c r="AH3270" s="112">
        <v>5</v>
      </c>
      <c r="AI3270" s="112">
        <v>5</v>
      </c>
      <c r="AJ3270" s="112">
        <v>5</v>
      </c>
      <c r="AK3270" s="112">
        <v>5</v>
      </c>
      <c r="AL3270" s="112">
        <v>5</v>
      </c>
      <c r="AM3270" s="112">
        <v>5</v>
      </c>
      <c r="AN3270" s="112">
        <v>5</v>
      </c>
      <c r="AQ3270" t="str">
        <f>AQ3268</f>
        <v/>
      </c>
    </row>
    <row r="3271" spans="1:43" ht="14.25" customHeight="1" x14ac:dyDescent="0.25">
      <c r="A3271" s="99" t="s">
        <v>1165</v>
      </c>
      <c r="B3271" s="114"/>
      <c r="C3271" s="114"/>
      <c r="D3271" s="114"/>
      <c r="E3271" s="114"/>
      <c r="F3271" s="114"/>
      <c r="G3271" s="114"/>
      <c r="H3271" s="114"/>
      <c r="I3271" s="114"/>
      <c r="J3271" s="114"/>
      <c r="K3271" s="114"/>
      <c r="L3271" s="114"/>
      <c r="M3271" s="114"/>
      <c r="N3271" s="114"/>
      <c r="O3271" s="114"/>
      <c r="P3271" s="114"/>
      <c r="Q3271" s="114"/>
      <c r="R3271" s="114"/>
      <c r="S3271" s="114"/>
      <c r="T3271" s="114"/>
      <c r="U3271" s="114"/>
      <c r="V3271" s="114"/>
      <c r="W3271" s="115"/>
      <c r="X3271" s="115"/>
      <c r="Y3271" s="115"/>
      <c r="Z3271" s="115"/>
      <c r="AA3271" s="112" t="s">
        <v>1166</v>
      </c>
      <c r="AB3271" s="113"/>
      <c r="AC3271" s="112"/>
      <c r="AD3271" s="112"/>
      <c r="AE3271" s="112"/>
      <c r="AF3271" s="112"/>
      <c r="AG3271" s="112"/>
      <c r="AH3271" s="112"/>
      <c r="AI3271" s="112"/>
      <c r="AJ3271" s="112"/>
      <c r="AK3271" s="112"/>
      <c r="AL3271" s="112"/>
      <c r="AM3271" s="112"/>
      <c r="AN3271" s="112"/>
      <c r="AQ3271" t="str">
        <f>AQ3268</f>
        <v/>
      </c>
    </row>
    <row r="3272" spans="1:43" ht="14.25" customHeight="1" x14ac:dyDescent="0.25">
      <c r="A3272" s="99" t="s">
        <v>1167</v>
      </c>
      <c r="B3272" s="114"/>
      <c r="C3272" s="114"/>
      <c r="D3272" s="114"/>
      <c r="E3272" s="114"/>
      <c r="F3272" s="114"/>
      <c r="G3272" s="114"/>
      <c r="H3272" s="114"/>
      <c r="I3272" s="114"/>
      <c r="J3272" s="114"/>
      <c r="K3272" s="114"/>
      <c r="L3272" s="114"/>
      <c r="M3272" s="114"/>
      <c r="N3272" s="114"/>
      <c r="O3272" s="114"/>
      <c r="P3272" s="114"/>
      <c r="Q3272" s="114"/>
      <c r="R3272" s="114"/>
      <c r="S3272" s="114"/>
      <c r="T3272" s="114"/>
      <c r="U3272" s="114"/>
      <c r="V3272" s="114"/>
      <c r="W3272" s="115"/>
      <c r="X3272" s="116"/>
      <c r="Y3272" s="117"/>
      <c r="Z3272" s="115"/>
      <c r="AA3272" s="112" t="s">
        <v>1168</v>
      </c>
      <c r="AB3272" s="113">
        <f>'Demand Input VP'!B1639</f>
        <v>0</v>
      </c>
      <c r="AC3272" s="112">
        <f>'Demand Input VP'!C1639</f>
        <v>0</v>
      </c>
      <c r="AD3272" s="112">
        <f>'Demand Input VP'!D1639</f>
        <v>0</v>
      </c>
      <c r="AE3272" s="112">
        <f>'Demand Input VP'!E1639</f>
        <v>0</v>
      </c>
      <c r="AF3272" s="112">
        <f>'Demand Input VP'!F1639</f>
        <v>0</v>
      </c>
      <c r="AG3272" s="112">
        <f>'Demand Input VP'!G1639</f>
        <v>0</v>
      </c>
      <c r="AH3272" s="112">
        <f>'Demand Input VP'!H1639</f>
        <v>0</v>
      </c>
      <c r="AI3272" s="112">
        <f>'Demand Input VP'!I1639</f>
        <v>0</v>
      </c>
      <c r="AJ3272" s="112">
        <f>'Demand Input VP'!J1639</f>
        <v>0</v>
      </c>
      <c r="AK3272" s="112">
        <f>'Demand Input VP'!K1639</f>
        <v>0</v>
      </c>
      <c r="AL3272" s="112">
        <f>'Demand Input VP'!L1639</f>
        <v>0</v>
      </c>
      <c r="AM3272" s="112">
        <f>'Demand Input VP'!M1639</f>
        <v>0</v>
      </c>
      <c r="AN3272" s="112">
        <f>'Demand Input VP'!N1639</f>
        <v>0</v>
      </c>
      <c r="AQ3272" t="str">
        <f>AQ3268</f>
        <v/>
      </c>
    </row>
    <row r="3273" spans="1:43" ht="14.25" customHeight="1" x14ac:dyDescent="0.25">
      <c r="A3273" s="99" t="s">
        <v>1169</v>
      </c>
      <c r="B3273" s="118"/>
      <c r="C3273" s="118"/>
      <c r="D3273" s="118"/>
      <c r="E3273" s="118"/>
      <c r="F3273" s="118"/>
      <c r="G3273" s="118"/>
      <c r="H3273" s="118"/>
      <c r="I3273" s="118"/>
      <c r="J3273" s="118"/>
      <c r="K3273" s="118"/>
      <c r="L3273" s="118"/>
      <c r="M3273" s="118"/>
      <c r="N3273" s="118"/>
      <c r="O3273" s="118"/>
      <c r="P3273" s="118"/>
      <c r="Q3273" s="118"/>
      <c r="R3273" s="118"/>
      <c r="S3273" s="118"/>
      <c r="T3273" s="118"/>
      <c r="U3273" s="118"/>
      <c r="V3273" s="118"/>
      <c r="W3273" s="115"/>
      <c r="X3273" s="116"/>
      <c r="Y3273" s="117"/>
      <c r="Z3273" s="119"/>
      <c r="AA3273" s="120" t="s">
        <v>1170</v>
      </c>
      <c r="AB3273" s="121">
        <f>'Demand Input VP'!B1638</f>
        <v>0</v>
      </c>
      <c r="AC3273" s="120">
        <f>'Demand Input VP'!C1638</f>
        <v>0</v>
      </c>
      <c r="AD3273" s="120">
        <f>'Demand Input VP'!D1638</f>
        <v>0</v>
      </c>
      <c r="AE3273" s="120">
        <f>'Demand Input VP'!E1638</f>
        <v>0</v>
      </c>
      <c r="AF3273" s="120">
        <f>'Demand Input VP'!F1638</f>
        <v>0</v>
      </c>
      <c r="AG3273" s="120">
        <f>'Demand Input VP'!G1638</f>
        <v>0</v>
      </c>
      <c r="AH3273" s="120">
        <f>'Demand Input VP'!H1638</f>
        <v>0</v>
      </c>
      <c r="AI3273" s="120">
        <f>'Demand Input VP'!I1638</f>
        <v>0</v>
      </c>
      <c r="AJ3273" s="120">
        <f>'Demand Input VP'!J1638</f>
        <v>0</v>
      </c>
      <c r="AK3273" s="120">
        <f>'Demand Input VP'!K1638</f>
        <v>0</v>
      </c>
      <c r="AL3273" s="120">
        <f>'Demand Input VP'!L1638</f>
        <v>0</v>
      </c>
      <c r="AM3273" s="120">
        <f>'Demand Input VP'!M1638</f>
        <v>0</v>
      </c>
      <c r="AN3273" s="120">
        <f>'Demand Input VP'!N1638</f>
        <v>0</v>
      </c>
      <c r="AQ3273" t="str">
        <f>AQ3268</f>
        <v/>
      </c>
    </row>
    <row r="3274" spans="1:43" ht="14.25" customHeight="1" x14ac:dyDescent="0.25">
      <c r="A3274" s="1"/>
      <c r="B3274" s="122"/>
      <c r="C3274" s="122"/>
      <c r="D3274" s="122"/>
      <c r="E3274" s="122"/>
      <c r="F3274" s="122"/>
      <c r="G3274" s="122"/>
      <c r="H3274" s="122"/>
      <c r="I3274" s="122"/>
      <c r="J3274" s="122"/>
      <c r="K3274" s="122"/>
      <c r="L3274" s="122"/>
      <c r="M3274" s="122"/>
      <c r="N3274" s="122"/>
      <c r="O3274" s="122"/>
      <c r="P3274" s="122"/>
      <c r="Q3274" s="122"/>
      <c r="R3274" s="122"/>
      <c r="S3274" s="122"/>
      <c r="T3274" s="122"/>
      <c r="U3274" s="122"/>
      <c r="V3274" s="122"/>
      <c r="W3274" s="123"/>
      <c r="X3274" s="116"/>
      <c r="Y3274" s="117"/>
      <c r="Z3274" s="123"/>
      <c r="AA3274" s="112" t="s">
        <v>1171</v>
      </c>
      <c r="AB3274" s="113">
        <f>'Demand Input MP'!B1639</f>
        <v>0</v>
      </c>
      <c r="AC3274" s="112">
        <f>'Demand Input MP'!C1639</f>
        <v>0</v>
      </c>
      <c r="AD3274" s="112">
        <f>'Demand Input MP'!D1639</f>
        <v>0</v>
      </c>
      <c r="AE3274" s="112">
        <f>'Demand Input MP'!E1639</f>
        <v>0</v>
      </c>
      <c r="AF3274" s="112">
        <f>'Demand Input MP'!F1639</f>
        <v>0</v>
      </c>
      <c r="AG3274" s="112">
        <f>'Demand Input MP'!G1639</f>
        <v>0</v>
      </c>
      <c r="AH3274" s="112">
        <f>'Demand Input MP'!H1639</f>
        <v>0</v>
      </c>
      <c r="AI3274" s="112">
        <f>'Demand Input MP'!I1639</f>
        <v>0</v>
      </c>
      <c r="AJ3274" s="112">
        <f>'Demand Input MP'!J1639</f>
        <v>0</v>
      </c>
      <c r="AK3274" s="112">
        <f>'Demand Input MP'!K1639</f>
        <v>0</v>
      </c>
      <c r="AL3274" s="112">
        <f>'Demand Input MP'!L1639</f>
        <v>0</v>
      </c>
      <c r="AM3274" s="112">
        <f>'Demand Input MP'!M1639</f>
        <v>0</v>
      </c>
      <c r="AN3274" s="112">
        <f>'Demand Input MP'!N1639</f>
        <v>0</v>
      </c>
      <c r="AQ3274" t="str">
        <f>AQ3268</f>
        <v/>
      </c>
    </row>
    <row r="3275" spans="1:43" ht="14.25" customHeight="1" x14ac:dyDescent="0.25">
      <c r="A3275" s="1"/>
      <c r="B3275" s="122"/>
      <c r="C3275" s="122"/>
      <c r="D3275" s="122"/>
      <c r="E3275" s="122"/>
      <c r="F3275" s="122"/>
      <c r="G3275" s="122"/>
      <c r="H3275" s="122"/>
      <c r="I3275" s="122"/>
      <c r="J3275" s="122"/>
      <c r="K3275" s="122"/>
      <c r="L3275" s="122"/>
      <c r="M3275" s="122"/>
      <c r="N3275" s="122"/>
      <c r="O3275" s="122"/>
      <c r="P3275" s="122"/>
      <c r="Q3275" s="122"/>
      <c r="R3275" s="122"/>
      <c r="S3275" s="122"/>
      <c r="T3275" s="122"/>
      <c r="U3275" s="122"/>
      <c r="V3275" s="124" t="s">
        <v>91</v>
      </c>
      <c r="W3275" s="125">
        <f>IFERROR(IF(SUM('Run Rate History'!E330:AD330)&gt;0,(SUMPRODUCT((B3270:AA3270&gt;=PERCENTILE(B3270:AA3270,0.1))*(B3270:AA3270&lt;=PERCENTILE(B3270:AA3270,0.9))*B3270:AA3270)+SUMPRODUCT(('Run Rate History'!E330:AD330&gt;=PERCENTILE(B3270:AA3270,0.1))*('Run Rate History'!E330:AD330&lt;=PERCENTILE(B3270:AA3270,0.9))*'Run Rate History'!E330:AD330))/(SUMPRODUCT((B3270:AA3270&gt;=PERCENTILE(B3270:AA3270,0.1))*(B3270:AA3270&lt;=PERCENTILE(B3270:AA3270,0.9))*1)+SUMPRODUCT(('Run Rate History'!E330:AD330&gt;=PERCENTILE(B3270:AA3270,0.1))*('Run Rate History'!E330:AD330&lt;=PERCENTILE(B3270:AA3270,0.9))*1)),TRIMMEAN(B3270:AA3270,0.15)),0)</f>
        <v>6.5116279069767442</v>
      </c>
      <c r="X3275" s="126" t="s">
        <v>1172</v>
      </c>
      <c r="Y3275" s="127">
        <f>SUM(B3270:AA3270)/26</f>
        <v>5.9230769230769234</v>
      </c>
      <c r="Z3275" s="128"/>
      <c r="AA3275" s="112" t="s">
        <v>1173</v>
      </c>
      <c r="AB3275" s="113">
        <f>'Demand Input MP'!B1638</f>
        <v>0</v>
      </c>
      <c r="AC3275" s="112">
        <f>'Demand Input MP'!C1638</f>
        <v>0</v>
      </c>
      <c r="AD3275" s="112">
        <f>'Demand Input MP'!D1638</f>
        <v>0</v>
      </c>
      <c r="AE3275" s="112">
        <f>'Demand Input MP'!E1638</f>
        <v>0</v>
      </c>
      <c r="AF3275" s="112">
        <f>'Demand Input MP'!F1638</f>
        <v>0</v>
      </c>
      <c r="AG3275" s="112">
        <f>'Demand Input MP'!G1638</f>
        <v>0</v>
      </c>
      <c r="AH3275" s="112">
        <f>'Demand Input MP'!H1638</f>
        <v>0</v>
      </c>
      <c r="AI3275" s="112">
        <f>'Demand Input MP'!I1638</f>
        <v>0</v>
      </c>
      <c r="AJ3275" s="112">
        <f>'Demand Input MP'!J1638</f>
        <v>0</v>
      </c>
      <c r="AK3275" s="112">
        <f>'Demand Input MP'!K1638</f>
        <v>0</v>
      </c>
      <c r="AL3275" s="112">
        <f>'Demand Input MP'!L1638</f>
        <v>0</v>
      </c>
      <c r="AM3275" s="112">
        <f>'Demand Input MP'!M1638</f>
        <v>0</v>
      </c>
      <c r="AN3275" s="112">
        <f>'Demand Input MP'!N1638</f>
        <v>0</v>
      </c>
      <c r="AQ3275" t="str">
        <f>AQ3268</f>
        <v/>
      </c>
    </row>
    <row r="3276" spans="1:43" ht="14.25" customHeight="1" x14ac:dyDescent="0.25">
      <c r="A3276" s="1"/>
      <c r="B3276" s="122"/>
      <c r="C3276" s="122"/>
      <c r="D3276" s="122"/>
      <c r="E3276" s="122"/>
      <c r="F3276" s="122"/>
      <c r="G3276" s="122"/>
      <c r="H3276" s="122"/>
      <c r="I3276" s="122"/>
      <c r="J3276" s="122"/>
      <c r="K3276" s="122"/>
      <c r="L3276" s="122"/>
      <c r="M3276" s="122"/>
      <c r="N3276" s="122"/>
      <c r="O3276" s="122"/>
      <c r="P3276" s="122"/>
      <c r="Q3276" s="122"/>
      <c r="R3276" s="122"/>
      <c r="S3276" s="122"/>
      <c r="T3276" s="122"/>
      <c r="U3276" s="122"/>
      <c r="V3276" s="124" t="s">
        <v>94</v>
      </c>
      <c r="W3276" s="125">
        <f>IFERROR((1*MIN(MAX(X3270,0.5*IF(SUM('Run Rate History'!E330:AD330)&gt;0,(MEDIAN(IF(B3270:AA3270&gt;0,B3270:AA3270))+MEDIAN(IF('Run Rate History'!E330:AD330&gt;0,'Run Rate History'!E330:AD330)))/2,MEDIAN(IF(B3270:AA3270&gt;0,B3270:AA3270)))),2*IF(SUM('Run Rate History'!E330:AD330)&gt;0,(MEDIAN(IF(B3270:AA3270&gt;0,B3270:AA3270))+MEDIAN(IF('Run Rate History'!E330:AD330&gt;0,'Run Rate History'!E330:AD330)))/2,MEDIAN(IF(B3270:AA3270&gt;0,B3270:AA3270))))+2*MIN(MAX(Y3270,0.5*IF(SUM('Run Rate History'!E330:AD330)&gt;0,(MEDIAN(IF(B3270:AA3270&gt;0,B3270:AA3270))+MEDIAN(IF('Run Rate History'!E330:AD330&gt;0,'Run Rate History'!E330:AD330)))/2,MEDIAN(IF(B3270:AA3270&gt;0,B3270:AA3270)))),2*IF(SUM('Run Rate History'!E330:AD330)&gt;0,(MEDIAN(IF(B3270:AA3270&gt;0,B3270:AA3270))+MEDIAN(IF('Run Rate History'!E330:AD330&gt;0,'Run Rate History'!E330:AD330)))/2,MEDIAN(IF(B3270:AA3270&gt;0,B3270:AA3270))))+3*MIN(MAX(Z3270,0.5*IF(SUM('Run Rate History'!E330:AD330)&gt;0,(MEDIAN(IF(B3270:AA3270&gt;0,B3270:AA3270))+MEDIAN(IF('Run Rate History'!E330:AD330&gt;0,'Run Rate History'!E330:AD330)))/2,MEDIAN(IF(B3270:AA3270&gt;0,B3270:AA3270)))),2*IF(SUM('Run Rate History'!E330:AD330)&gt;0,(MEDIAN(IF(B3270:AA3270&gt;0,B3270:AA3270))+MEDIAN(IF('Run Rate History'!E330:AD330&gt;0,'Run Rate History'!E330:AD330)))/2,MEDIAN(IF(B3270:AA3270&gt;0,B3270:AA3270))))+4*MIN(MAX(AA3270,0.5*IF(SUM('Run Rate History'!E330:AD330)&gt;0,(MEDIAN(IF(B3270:AA3270&gt;0,B3270:AA3270))+MEDIAN(IF('Run Rate History'!E330:AD330&gt;0,'Run Rate History'!E330:AD330)))/2,MEDIAN(IF(B3270:AA3270&gt;0,B3270:AA3270)))),2*IF(SUM('Run Rate History'!E330:AD330)&gt;0,(MEDIAN(IF(B3270:AA3270&gt;0,B3270:AA3270))+MEDIAN(IF('Run Rate History'!E330:AD330&gt;0,'Run Rate History'!E330:AD330)))/2,MEDIAN(IF(B3270:AA3270&gt;0,B3270:AA3270)))))/10,0)</f>
        <v>4.875</v>
      </c>
      <c r="X3276" s="129" t="s">
        <v>1174</v>
      </c>
      <c r="Y3276" s="130">
        <f>IFERROR(VLOOKUP(A3268,'Stanje zaliha'!A:E,5,FALSE()),0)</f>
        <v>57</v>
      </c>
      <c r="Z3276" s="131"/>
      <c r="AA3276" s="113" t="s">
        <v>1175</v>
      </c>
      <c r="AB3276" s="118">
        <f t="shared" ref="AB3276:AN3276" si="652">SUM(AB3272:AB3275)</f>
        <v>0</v>
      </c>
      <c r="AC3276" s="118">
        <f t="shared" si="652"/>
        <v>0</v>
      </c>
      <c r="AD3276" s="118">
        <f t="shared" si="652"/>
        <v>0</v>
      </c>
      <c r="AE3276" s="118">
        <f t="shared" si="652"/>
        <v>0</v>
      </c>
      <c r="AF3276" s="118">
        <f t="shared" si="652"/>
        <v>0</v>
      </c>
      <c r="AG3276" s="118">
        <f t="shared" si="652"/>
        <v>0</v>
      </c>
      <c r="AH3276" s="118">
        <f t="shared" si="652"/>
        <v>0</v>
      </c>
      <c r="AI3276" s="118">
        <f t="shared" si="652"/>
        <v>0</v>
      </c>
      <c r="AJ3276" s="118">
        <f t="shared" si="652"/>
        <v>0</v>
      </c>
      <c r="AK3276" s="118">
        <f t="shared" si="652"/>
        <v>0</v>
      </c>
      <c r="AL3276" s="118">
        <f t="shared" si="652"/>
        <v>0</v>
      </c>
      <c r="AM3276" s="118">
        <f t="shared" si="652"/>
        <v>0</v>
      </c>
      <c r="AN3276" s="118">
        <f t="shared" si="652"/>
        <v>0</v>
      </c>
      <c r="AQ3276" t="str">
        <f>AQ3268</f>
        <v/>
      </c>
    </row>
    <row r="3277" spans="1:43" ht="14.25" customHeight="1" x14ac:dyDescent="0.25">
      <c r="A3277" s="1"/>
      <c r="B3277" s="122"/>
      <c r="C3277" s="122"/>
      <c r="D3277" s="122"/>
      <c r="E3277" s="122"/>
      <c r="F3277" s="122"/>
      <c r="G3277" s="122"/>
      <c r="H3277" s="122"/>
      <c r="I3277" s="122"/>
      <c r="J3277" s="122"/>
      <c r="K3277" s="122"/>
      <c r="L3277" s="122"/>
      <c r="M3277" s="122"/>
      <c r="N3277" s="122"/>
      <c r="O3277" s="122"/>
      <c r="P3277" s="122"/>
      <c r="Q3277" s="122"/>
      <c r="R3277" s="122"/>
      <c r="S3277" s="122"/>
      <c r="T3277" s="122"/>
      <c r="U3277" s="122"/>
      <c r="V3277" s="124" t="s">
        <v>95</v>
      </c>
      <c r="W3277" s="125">
        <f>IFERROR(0.6*W3276+0.4*W3275,0)</f>
        <v>5.5296511627906977</v>
      </c>
      <c r="X3277" s="132" t="s">
        <v>1176</v>
      </c>
      <c r="Y3277" s="133">
        <f>IFERROR(SUMIF('Popis poslanih narudžbi'!A:A,A3268,'Popis poslanih narudžbi'!C:C),0)</f>
        <v>0</v>
      </c>
      <c r="Z3277" s="131"/>
      <c r="AA3277" s="134" t="s">
        <v>1177</v>
      </c>
      <c r="AB3277" s="118">
        <f t="shared" ref="AB3277:AN3277" si="653">AB3270+AB3276</f>
        <v>5</v>
      </c>
      <c r="AC3277" s="118">
        <f t="shared" si="653"/>
        <v>5</v>
      </c>
      <c r="AD3277" s="118">
        <f t="shared" si="653"/>
        <v>5</v>
      </c>
      <c r="AE3277" s="118">
        <f t="shared" si="653"/>
        <v>5</v>
      </c>
      <c r="AF3277" s="118">
        <f t="shared" si="653"/>
        <v>5</v>
      </c>
      <c r="AG3277" s="118">
        <f t="shared" si="653"/>
        <v>5</v>
      </c>
      <c r="AH3277" s="118">
        <f t="shared" si="653"/>
        <v>5</v>
      </c>
      <c r="AI3277" s="118">
        <f t="shared" si="653"/>
        <v>5</v>
      </c>
      <c r="AJ3277" s="118">
        <f t="shared" si="653"/>
        <v>5</v>
      </c>
      <c r="AK3277" s="118">
        <f t="shared" si="653"/>
        <v>5</v>
      </c>
      <c r="AL3277" s="118">
        <f t="shared" si="653"/>
        <v>5</v>
      </c>
      <c r="AM3277" s="118">
        <f t="shared" si="653"/>
        <v>5</v>
      </c>
      <c r="AN3277" s="118">
        <f t="shared" si="653"/>
        <v>5</v>
      </c>
      <c r="AQ3277" t="str">
        <f>AQ3268</f>
        <v/>
      </c>
    </row>
    <row r="3278" spans="1:43" ht="14.25" customHeight="1" x14ac:dyDescent="0.25">
      <c r="A3278" s="107" t="str">
        <f>'Run Rate'!A331</f>
        <v>POL12850</v>
      </c>
      <c r="B3278" s="135" t="str">
        <f>'Run Rate'!B331</f>
        <v>Polleo Premium HydroX Whey 1,8kg Unflavoured</v>
      </c>
      <c r="C3278" s="135" t="str">
        <f>'Run Rate'!C331</f>
        <v>PROTEINI</v>
      </c>
      <c r="D3278" s="135" t="str">
        <f>'Run Rate'!D331</f>
        <v>03 BRONZE</v>
      </c>
      <c r="E3278" s="122"/>
      <c r="F3278" s="122"/>
      <c r="G3278" s="122"/>
      <c r="H3278" s="122"/>
      <c r="I3278" s="122"/>
      <c r="J3278" s="122"/>
      <c r="K3278" s="122"/>
      <c r="L3278" s="122"/>
      <c r="M3278" s="122"/>
      <c r="N3278" s="122"/>
      <c r="O3278" s="122"/>
      <c r="P3278" s="122"/>
      <c r="Q3278" s="122"/>
      <c r="R3278" s="122"/>
      <c r="S3278" s="122"/>
      <c r="T3278" s="122"/>
      <c r="U3278" s="122"/>
      <c r="V3278" s="122"/>
      <c r="W3278" s="122"/>
      <c r="X3278" s="122"/>
      <c r="Y3278" s="122"/>
      <c r="Z3278" s="122"/>
      <c r="AA3278" s="122"/>
      <c r="AB3278" s="122"/>
      <c r="AC3278" s="122"/>
      <c r="AD3278" s="122"/>
      <c r="AE3278" s="122"/>
      <c r="AF3278" s="122"/>
      <c r="AG3278" s="122"/>
      <c r="AH3278" s="122"/>
      <c r="AI3278" s="122"/>
      <c r="AJ3278" s="122"/>
      <c r="AK3278" s="122"/>
      <c r="AL3278" s="122"/>
      <c r="AM3278" s="122"/>
      <c r="AN3278" s="122"/>
      <c r="AQ3278" t="str">
        <f>IF(AND(OR($B$1="ALL",$B$1=C3278),OR($E$1="ALL",$E$1=D3278),OR($B$2="ALL",$B$2=A3278),OR($E$2="ALL",IFERROR(SEARCH($E$2,B3278),0)&gt;0)),"MATCH","")</f>
        <v/>
      </c>
    </row>
    <row r="3279" spans="1:43" ht="14.25" customHeight="1" x14ac:dyDescent="0.25">
      <c r="A3279" s="108" t="s">
        <v>1137</v>
      </c>
      <c r="B3279" s="136" t="s">
        <v>1138</v>
      </c>
      <c r="C3279" s="136" t="s">
        <v>1139</v>
      </c>
      <c r="D3279" s="136" t="s">
        <v>1140</v>
      </c>
      <c r="E3279" s="136" t="s">
        <v>1141</v>
      </c>
      <c r="F3279" s="136" t="s">
        <v>1142</v>
      </c>
      <c r="G3279" s="136" t="s">
        <v>1143</v>
      </c>
      <c r="H3279" s="136" t="s">
        <v>1144</v>
      </c>
      <c r="I3279" s="136" t="s">
        <v>1145</v>
      </c>
      <c r="J3279" s="136" t="s">
        <v>1146</v>
      </c>
      <c r="K3279" s="136" t="s">
        <v>1147</v>
      </c>
      <c r="L3279" s="136" t="s">
        <v>1148</v>
      </c>
      <c r="M3279" s="136" t="s">
        <v>1149</v>
      </c>
      <c r="N3279" s="136" t="s">
        <v>1150</v>
      </c>
      <c r="O3279" s="136" t="s">
        <v>1151</v>
      </c>
      <c r="P3279" s="136" t="s">
        <v>1152</v>
      </c>
      <c r="Q3279" s="136" t="s">
        <v>1153</v>
      </c>
      <c r="R3279" s="136" t="s">
        <v>1154</v>
      </c>
      <c r="S3279" s="136" t="s">
        <v>1155</v>
      </c>
      <c r="T3279" s="136" t="s">
        <v>1156</v>
      </c>
      <c r="U3279" s="136" t="s">
        <v>1157</v>
      </c>
      <c r="V3279" s="136" t="s">
        <v>1158</v>
      </c>
      <c r="W3279" s="136" t="s">
        <v>1159</v>
      </c>
      <c r="X3279" s="136" t="s">
        <v>1160</v>
      </c>
      <c r="Y3279" s="136" t="s">
        <v>1161</v>
      </c>
      <c r="Z3279" s="136" t="s">
        <v>1162</v>
      </c>
      <c r="AA3279" s="136" t="s">
        <v>1163</v>
      </c>
      <c r="AB3279" s="137" t="s">
        <v>156</v>
      </c>
      <c r="AC3279" s="137" t="s">
        <v>157</v>
      </c>
      <c r="AD3279" s="137" t="s">
        <v>158</v>
      </c>
      <c r="AE3279" s="137" t="s">
        <v>139</v>
      </c>
      <c r="AF3279" s="138" t="s">
        <v>140</v>
      </c>
      <c r="AG3279" s="138" t="s">
        <v>141</v>
      </c>
      <c r="AH3279" s="138" t="s">
        <v>142</v>
      </c>
      <c r="AI3279" s="138" t="s">
        <v>143</v>
      </c>
      <c r="AJ3279" s="139" t="s">
        <v>144</v>
      </c>
      <c r="AK3279" s="139" t="s">
        <v>145</v>
      </c>
      <c r="AL3279" s="139" t="s">
        <v>146</v>
      </c>
      <c r="AM3279" s="140" t="s">
        <v>147</v>
      </c>
      <c r="AN3279" s="140" t="s">
        <v>148</v>
      </c>
      <c r="AQ3279" t="str">
        <f>AQ3278</f>
        <v/>
      </c>
    </row>
    <row r="3280" spans="1:43" ht="14.25" customHeight="1" x14ac:dyDescent="0.25">
      <c r="A3280" s="99" t="s">
        <v>1164</v>
      </c>
      <c r="B3280" s="112">
        <f>'Run Rate'!E331</f>
        <v>0</v>
      </c>
      <c r="C3280" s="112">
        <f>'Run Rate'!F331</f>
        <v>0</v>
      </c>
      <c r="D3280" s="112">
        <f>'Run Rate'!G331</f>
        <v>0</v>
      </c>
      <c r="E3280" s="112">
        <f>'Run Rate'!H331</f>
        <v>0</v>
      </c>
      <c r="F3280" s="112">
        <f>'Run Rate'!I331</f>
        <v>0</v>
      </c>
      <c r="G3280" s="112">
        <f>'Run Rate'!J331</f>
        <v>0</v>
      </c>
      <c r="H3280" s="112">
        <f>'Run Rate'!K331</f>
        <v>0</v>
      </c>
      <c r="I3280" s="112">
        <f>'Run Rate'!L331</f>
        <v>0</v>
      </c>
      <c r="J3280" s="112">
        <f>'Run Rate'!M331</f>
        <v>0</v>
      </c>
      <c r="K3280" s="112">
        <f>'Run Rate'!N331</f>
        <v>38</v>
      </c>
      <c r="L3280" s="112">
        <f>'Run Rate'!O331</f>
        <v>18</v>
      </c>
      <c r="M3280" s="112">
        <f>'Run Rate'!P331</f>
        <v>20</v>
      </c>
      <c r="N3280" s="112">
        <f>'Run Rate'!Q331</f>
        <v>10</v>
      </c>
      <c r="O3280" s="112">
        <f>'Run Rate'!R331</f>
        <v>5</v>
      </c>
      <c r="P3280" s="112">
        <f>'Run Rate'!S331</f>
        <v>5</v>
      </c>
      <c r="Q3280" s="112">
        <f>'Run Rate'!T331</f>
        <v>4</v>
      </c>
      <c r="R3280" s="112">
        <f>'Run Rate'!U331</f>
        <v>2</v>
      </c>
      <c r="S3280" s="112">
        <f>'Run Rate'!V331</f>
        <v>14</v>
      </c>
      <c r="T3280" s="112">
        <f>'Run Rate'!W331</f>
        <v>2</v>
      </c>
      <c r="U3280" s="112">
        <f>'Run Rate'!X331</f>
        <v>25</v>
      </c>
      <c r="V3280" s="112">
        <f>'Run Rate'!Y331</f>
        <v>14</v>
      </c>
      <c r="W3280" s="112">
        <f>'Run Rate'!Z331</f>
        <v>13</v>
      </c>
      <c r="X3280" s="112">
        <f>'Run Rate'!AA331</f>
        <v>30</v>
      </c>
      <c r="Y3280" s="112">
        <f>'Run Rate'!AB331</f>
        <v>21</v>
      </c>
      <c r="Z3280" s="112">
        <f>'Run Rate'!AC331</f>
        <v>22</v>
      </c>
      <c r="AA3280" s="112">
        <f>'Run Rate'!AD331</f>
        <v>23</v>
      </c>
      <c r="AB3280" s="113">
        <v>19</v>
      </c>
      <c r="AC3280" s="112">
        <v>19</v>
      </c>
      <c r="AD3280" s="112">
        <v>19</v>
      </c>
      <c r="AE3280" s="112">
        <v>19</v>
      </c>
      <c r="AF3280" s="112">
        <v>19</v>
      </c>
      <c r="AG3280" s="112">
        <v>19</v>
      </c>
      <c r="AH3280" s="112">
        <v>19</v>
      </c>
      <c r="AI3280" s="112">
        <v>19</v>
      </c>
      <c r="AJ3280" s="112">
        <v>19</v>
      </c>
      <c r="AK3280" s="112">
        <v>19</v>
      </c>
      <c r="AL3280" s="112">
        <v>19</v>
      </c>
      <c r="AM3280" s="112">
        <v>19</v>
      </c>
      <c r="AN3280" s="112">
        <v>19</v>
      </c>
      <c r="AQ3280" t="str">
        <f>AQ3278</f>
        <v/>
      </c>
    </row>
    <row r="3281" spans="1:43" ht="14.25" customHeight="1" x14ac:dyDescent="0.25">
      <c r="A3281" s="99" t="s">
        <v>1165</v>
      </c>
      <c r="B3281" s="114"/>
      <c r="C3281" s="114"/>
      <c r="D3281" s="114"/>
      <c r="E3281" s="114"/>
      <c r="F3281" s="114"/>
      <c r="G3281" s="114"/>
      <c r="H3281" s="114"/>
      <c r="I3281" s="114"/>
      <c r="J3281" s="114"/>
      <c r="K3281" s="114"/>
      <c r="L3281" s="114"/>
      <c r="M3281" s="114"/>
      <c r="N3281" s="114"/>
      <c r="O3281" s="114"/>
      <c r="P3281" s="114"/>
      <c r="Q3281" s="114"/>
      <c r="R3281" s="114"/>
      <c r="S3281" s="114"/>
      <c r="T3281" s="114"/>
      <c r="U3281" s="114"/>
      <c r="V3281" s="114"/>
      <c r="W3281" s="115"/>
      <c r="X3281" s="115"/>
      <c r="Y3281" s="115"/>
      <c r="Z3281" s="115"/>
      <c r="AA3281" s="112" t="s">
        <v>1166</v>
      </c>
      <c r="AB3281" s="113"/>
      <c r="AC3281" s="112"/>
      <c r="AD3281" s="112"/>
      <c r="AE3281" s="112"/>
      <c r="AF3281" s="112"/>
      <c r="AG3281" s="112"/>
      <c r="AH3281" s="112"/>
      <c r="AI3281" s="112"/>
      <c r="AJ3281" s="112"/>
      <c r="AK3281" s="112"/>
      <c r="AL3281" s="112"/>
      <c r="AM3281" s="112"/>
      <c r="AN3281" s="112"/>
      <c r="AQ3281" t="str">
        <f>AQ3278</f>
        <v/>
      </c>
    </row>
    <row r="3282" spans="1:43" ht="14.25" customHeight="1" x14ac:dyDescent="0.25">
      <c r="A3282" s="99" t="s">
        <v>1167</v>
      </c>
      <c r="B3282" s="114"/>
      <c r="C3282" s="114"/>
      <c r="D3282" s="114"/>
      <c r="E3282" s="114"/>
      <c r="F3282" s="114"/>
      <c r="G3282" s="114"/>
      <c r="H3282" s="114"/>
      <c r="I3282" s="114"/>
      <c r="J3282" s="114"/>
      <c r="K3282" s="114"/>
      <c r="L3282" s="114"/>
      <c r="M3282" s="114"/>
      <c r="N3282" s="114"/>
      <c r="O3282" s="114"/>
      <c r="P3282" s="114"/>
      <c r="Q3282" s="114"/>
      <c r="R3282" s="114"/>
      <c r="S3282" s="114"/>
      <c r="T3282" s="114"/>
      <c r="U3282" s="114"/>
      <c r="V3282" s="114"/>
      <c r="W3282" s="115"/>
      <c r="X3282" s="116"/>
      <c r="Y3282" s="117"/>
      <c r="Z3282" s="115"/>
      <c r="AA3282" s="112" t="s">
        <v>1168</v>
      </c>
      <c r="AB3282" s="113">
        <f>'Demand Input VP'!B1644</f>
        <v>0</v>
      </c>
      <c r="AC3282" s="112">
        <f>'Demand Input VP'!C1644</f>
        <v>0</v>
      </c>
      <c r="AD3282" s="112">
        <f>'Demand Input VP'!D1644</f>
        <v>0</v>
      </c>
      <c r="AE3282" s="112">
        <f>'Demand Input VP'!E1644</f>
        <v>0</v>
      </c>
      <c r="AF3282" s="112">
        <f>'Demand Input VP'!F1644</f>
        <v>0</v>
      </c>
      <c r="AG3282" s="112">
        <f>'Demand Input VP'!G1644</f>
        <v>0</v>
      </c>
      <c r="AH3282" s="112">
        <f>'Demand Input VP'!H1644</f>
        <v>0</v>
      </c>
      <c r="AI3282" s="112">
        <f>'Demand Input VP'!I1644</f>
        <v>0</v>
      </c>
      <c r="AJ3282" s="112">
        <f>'Demand Input VP'!J1644</f>
        <v>0</v>
      </c>
      <c r="AK3282" s="112">
        <f>'Demand Input VP'!K1644</f>
        <v>0</v>
      </c>
      <c r="AL3282" s="112">
        <f>'Demand Input VP'!L1644</f>
        <v>0</v>
      </c>
      <c r="AM3282" s="112">
        <f>'Demand Input VP'!M1644</f>
        <v>0</v>
      </c>
      <c r="AN3282" s="112">
        <f>'Demand Input VP'!N1644</f>
        <v>0</v>
      </c>
      <c r="AQ3282" t="str">
        <f>AQ3278</f>
        <v/>
      </c>
    </row>
    <row r="3283" spans="1:43" ht="14.25" customHeight="1" x14ac:dyDescent="0.25">
      <c r="A3283" s="99" t="s">
        <v>1169</v>
      </c>
      <c r="B3283" s="118"/>
      <c r="C3283" s="118"/>
      <c r="D3283" s="118"/>
      <c r="E3283" s="118"/>
      <c r="F3283" s="118"/>
      <c r="G3283" s="118"/>
      <c r="H3283" s="118"/>
      <c r="I3283" s="118"/>
      <c r="J3283" s="118"/>
      <c r="K3283" s="118"/>
      <c r="L3283" s="118"/>
      <c r="M3283" s="118"/>
      <c r="N3283" s="118"/>
      <c r="O3283" s="118"/>
      <c r="P3283" s="118"/>
      <c r="Q3283" s="118"/>
      <c r="R3283" s="118"/>
      <c r="S3283" s="118"/>
      <c r="T3283" s="118"/>
      <c r="U3283" s="118"/>
      <c r="V3283" s="118"/>
      <c r="W3283" s="115"/>
      <c r="X3283" s="116"/>
      <c r="Y3283" s="117"/>
      <c r="Z3283" s="119"/>
      <c r="AA3283" s="120" t="s">
        <v>1170</v>
      </c>
      <c r="AB3283" s="121">
        <f>'Demand Input VP'!B1643</f>
        <v>0</v>
      </c>
      <c r="AC3283" s="120">
        <f>'Demand Input VP'!C1643</f>
        <v>0</v>
      </c>
      <c r="AD3283" s="120">
        <f>'Demand Input VP'!D1643</f>
        <v>0</v>
      </c>
      <c r="AE3283" s="120">
        <f>'Demand Input VP'!E1643</f>
        <v>0</v>
      </c>
      <c r="AF3283" s="120">
        <f>'Demand Input VP'!F1643</f>
        <v>0</v>
      </c>
      <c r="AG3283" s="120">
        <f>'Demand Input VP'!G1643</f>
        <v>0</v>
      </c>
      <c r="AH3283" s="120">
        <f>'Demand Input VP'!H1643</f>
        <v>0</v>
      </c>
      <c r="AI3283" s="120">
        <f>'Demand Input VP'!I1643</f>
        <v>0</v>
      </c>
      <c r="AJ3283" s="120">
        <f>'Demand Input VP'!J1643</f>
        <v>0</v>
      </c>
      <c r="AK3283" s="120">
        <f>'Demand Input VP'!K1643</f>
        <v>0</v>
      </c>
      <c r="AL3283" s="120">
        <f>'Demand Input VP'!L1643</f>
        <v>0</v>
      </c>
      <c r="AM3283" s="120">
        <f>'Demand Input VP'!M1643</f>
        <v>0</v>
      </c>
      <c r="AN3283" s="120">
        <f>'Demand Input VP'!N1643</f>
        <v>0</v>
      </c>
      <c r="AQ3283" t="str">
        <f>AQ3278</f>
        <v/>
      </c>
    </row>
    <row r="3284" spans="1:43" ht="14.25" customHeight="1" x14ac:dyDescent="0.25">
      <c r="A3284" s="1"/>
      <c r="B3284" s="122"/>
      <c r="C3284" s="122"/>
      <c r="D3284" s="122"/>
      <c r="E3284" s="122"/>
      <c r="F3284" s="122"/>
      <c r="G3284" s="122"/>
      <c r="H3284" s="122"/>
      <c r="I3284" s="122"/>
      <c r="J3284" s="122"/>
      <c r="K3284" s="122"/>
      <c r="L3284" s="122"/>
      <c r="M3284" s="122"/>
      <c r="N3284" s="122"/>
      <c r="O3284" s="122"/>
      <c r="P3284" s="122"/>
      <c r="Q3284" s="122"/>
      <c r="R3284" s="122"/>
      <c r="S3284" s="122"/>
      <c r="T3284" s="122"/>
      <c r="U3284" s="122"/>
      <c r="V3284" s="122"/>
      <c r="W3284" s="123"/>
      <c r="X3284" s="116"/>
      <c r="Y3284" s="117"/>
      <c r="Z3284" s="123"/>
      <c r="AA3284" s="112" t="s">
        <v>1171</v>
      </c>
      <c r="AB3284" s="113">
        <f>'Demand Input MP'!B1644</f>
        <v>0</v>
      </c>
      <c r="AC3284" s="112">
        <f>'Demand Input MP'!C1644</f>
        <v>0</v>
      </c>
      <c r="AD3284" s="112">
        <f>'Demand Input MP'!D1644</f>
        <v>0</v>
      </c>
      <c r="AE3284" s="112">
        <f>'Demand Input MP'!E1644</f>
        <v>0</v>
      </c>
      <c r="AF3284" s="112">
        <f>'Demand Input MP'!F1644</f>
        <v>0</v>
      </c>
      <c r="AG3284" s="112">
        <f>'Demand Input MP'!G1644</f>
        <v>0</v>
      </c>
      <c r="AH3284" s="112">
        <f>'Demand Input MP'!H1644</f>
        <v>0</v>
      </c>
      <c r="AI3284" s="112">
        <f>'Demand Input MP'!I1644</f>
        <v>0</v>
      </c>
      <c r="AJ3284" s="112">
        <f>'Demand Input MP'!J1644</f>
        <v>0</v>
      </c>
      <c r="AK3284" s="112">
        <f>'Demand Input MP'!K1644</f>
        <v>0</v>
      </c>
      <c r="AL3284" s="112">
        <f>'Demand Input MP'!L1644</f>
        <v>0</v>
      </c>
      <c r="AM3284" s="112">
        <f>'Demand Input MP'!M1644</f>
        <v>0</v>
      </c>
      <c r="AN3284" s="112">
        <f>'Demand Input MP'!N1644</f>
        <v>0</v>
      </c>
      <c r="AQ3284" t="str">
        <f>AQ3278</f>
        <v/>
      </c>
    </row>
    <row r="3285" spans="1:43" ht="14.25" customHeight="1" x14ac:dyDescent="0.25">
      <c r="A3285" s="1"/>
      <c r="B3285" s="122"/>
      <c r="C3285" s="122"/>
      <c r="D3285" s="122"/>
      <c r="E3285" s="122"/>
      <c r="F3285" s="122"/>
      <c r="G3285" s="122"/>
      <c r="H3285" s="122"/>
      <c r="I3285" s="122"/>
      <c r="J3285" s="122"/>
      <c r="K3285" s="122"/>
      <c r="L3285" s="122"/>
      <c r="M3285" s="122"/>
      <c r="N3285" s="122"/>
      <c r="O3285" s="122"/>
      <c r="P3285" s="122"/>
      <c r="Q3285" s="122"/>
      <c r="R3285" s="122"/>
      <c r="S3285" s="122"/>
      <c r="T3285" s="122"/>
      <c r="U3285" s="122"/>
      <c r="V3285" s="124" t="s">
        <v>91</v>
      </c>
      <c r="W3285" s="125">
        <f>IFERROR(IF(SUM('Run Rate History'!E331:AD331)&gt;0,(SUMPRODUCT((B3280:AA3280&gt;=PERCENTILE(B3280:AA3280,0.1))*(B3280:AA3280&lt;=PERCENTILE(B3280:AA3280,0.9))*B3280:AA3280)+SUMPRODUCT(('Run Rate History'!E331:AD331&gt;=PERCENTILE(B3280:AA3280,0.1))*('Run Rate History'!E331:AD331&lt;=PERCENTILE(B3280:AA3280,0.9))*'Run Rate History'!E331:AD331))/(SUMPRODUCT((B3280:AA3280&gt;=PERCENTILE(B3280:AA3280,0.1))*(B3280:AA3280&lt;=PERCENTILE(B3280:AA3280,0.9))*1)+SUMPRODUCT(('Run Rate History'!E331:AD331&gt;=PERCENTILE(B3280:AA3280,0.1))*('Run Rate History'!E331:AD331&lt;=PERCENTILE(B3280:AA3280,0.9))*1)),TRIMMEAN(B3280:AA3280,0.15)),0)</f>
        <v>9.5</v>
      </c>
      <c r="X3285" s="126" t="s">
        <v>1172</v>
      </c>
      <c r="Y3285" s="127">
        <f>SUM(B3280:AA3280)/26</f>
        <v>10.23076923076923</v>
      </c>
      <c r="Z3285" s="128"/>
      <c r="AA3285" s="112" t="s">
        <v>1173</v>
      </c>
      <c r="AB3285" s="113">
        <f>'Demand Input MP'!B1643</f>
        <v>0</v>
      </c>
      <c r="AC3285" s="112">
        <f>'Demand Input MP'!C1643</f>
        <v>0</v>
      </c>
      <c r="AD3285" s="112">
        <f>'Demand Input MP'!D1643</f>
        <v>0</v>
      </c>
      <c r="AE3285" s="112">
        <f>'Demand Input MP'!E1643</f>
        <v>0</v>
      </c>
      <c r="AF3285" s="112">
        <f>'Demand Input MP'!F1643</f>
        <v>0</v>
      </c>
      <c r="AG3285" s="112">
        <f>'Demand Input MP'!G1643</f>
        <v>0</v>
      </c>
      <c r="AH3285" s="112">
        <f>'Demand Input MP'!H1643</f>
        <v>0</v>
      </c>
      <c r="AI3285" s="112">
        <f>'Demand Input MP'!I1643</f>
        <v>0</v>
      </c>
      <c r="AJ3285" s="112">
        <f>'Demand Input MP'!J1643</f>
        <v>0</v>
      </c>
      <c r="AK3285" s="112">
        <f>'Demand Input MP'!K1643</f>
        <v>0</v>
      </c>
      <c r="AL3285" s="112">
        <f>'Demand Input MP'!L1643</f>
        <v>0</v>
      </c>
      <c r="AM3285" s="112">
        <f>'Demand Input MP'!M1643</f>
        <v>0</v>
      </c>
      <c r="AN3285" s="112">
        <f>'Demand Input MP'!N1643</f>
        <v>0</v>
      </c>
      <c r="AQ3285" t="str">
        <f>AQ3278</f>
        <v/>
      </c>
    </row>
    <row r="3286" spans="1:43" ht="14.25" customHeight="1" x14ac:dyDescent="0.25">
      <c r="A3286" s="1"/>
      <c r="B3286" s="122"/>
      <c r="C3286" s="122"/>
      <c r="D3286" s="122"/>
      <c r="E3286" s="122"/>
      <c r="F3286" s="122"/>
      <c r="G3286" s="122"/>
      <c r="H3286" s="122"/>
      <c r="I3286" s="122"/>
      <c r="J3286" s="122"/>
      <c r="K3286" s="122"/>
      <c r="L3286" s="122"/>
      <c r="M3286" s="122"/>
      <c r="N3286" s="122"/>
      <c r="O3286" s="122"/>
      <c r="P3286" s="122"/>
      <c r="Q3286" s="122"/>
      <c r="R3286" s="122"/>
      <c r="S3286" s="122"/>
      <c r="T3286" s="122"/>
      <c r="U3286" s="122"/>
      <c r="V3286" s="124" t="s">
        <v>94</v>
      </c>
      <c r="W3286" s="125">
        <f>IFERROR((1*MIN(MAX(X3280,0.5*IF(SUM('Run Rate History'!E331:AD331)&gt;0,(MEDIAN(IF(B3280:AA3280&gt;0,B3280:AA3280))+MEDIAN(IF('Run Rate History'!E331:AD331&gt;0,'Run Rate History'!E331:AD331)))/2,MEDIAN(IF(B3280:AA3280&gt;0,B3280:AA3280)))),2*IF(SUM('Run Rate History'!E331:AD331)&gt;0,(MEDIAN(IF(B3280:AA3280&gt;0,B3280:AA3280))+MEDIAN(IF('Run Rate History'!E331:AD331&gt;0,'Run Rate History'!E331:AD331)))/2,MEDIAN(IF(B3280:AA3280&gt;0,B3280:AA3280))))+2*MIN(MAX(Y3280,0.5*IF(SUM('Run Rate History'!E331:AD331)&gt;0,(MEDIAN(IF(B3280:AA3280&gt;0,B3280:AA3280))+MEDIAN(IF('Run Rate History'!E331:AD331&gt;0,'Run Rate History'!E331:AD331)))/2,MEDIAN(IF(B3280:AA3280&gt;0,B3280:AA3280)))),2*IF(SUM('Run Rate History'!E331:AD331)&gt;0,(MEDIAN(IF(B3280:AA3280&gt;0,B3280:AA3280))+MEDIAN(IF('Run Rate History'!E331:AD331&gt;0,'Run Rate History'!E331:AD331)))/2,MEDIAN(IF(B3280:AA3280&gt;0,B3280:AA3280))))+3*MIN(MAX(Z3280,0.5*IF(SUM('Run Rate History'!E331:AD331)&gt;0,(MEDIAN(IF(B3280:AA3280&gt;0,B3280:AA3280))+MEDIAN(IF('Run Rate History'!E331:AD331&gt;0,'Run Rate History'!E331:AD331)))/2,MEDIAN(IF(B3280:AA3280&gt;0,B3280:AA3280)))),2*IF(SUM('Run Rate History'!E331:AD331)&gt;0,(MEDIAN(IF(B3280:AA3280&gt;0,B3280:AA3280))+MEDIAN(IF('Run Rate History'!E331:AD331&gt;0,'Run Rate History'!E331:AD331)))/2,MEDIAN(IF(B3280:AA3280&gt;0,B3280:AA3280))))+4*MIN(MAX(AA3280,0.5*IF(SUM('Run Rate History'!E331:AD331)&gt;0,(MEDIAN(IF(B3280:AA3280&gt;0,B3280:AA3280))+MEDIAN(IF('Run Rate History'!E331:AD331&gt;0,'Run Rate History'!E331:AD331)))/2,MEDIAN(IF(B3280:AA3280&gt;0,B3280:AA3280)))),2*IF(SUM('Run Rate History'!E331:AD331)&gt;0,(MEDIAN(IF(B3280:AA3280&gt;0,B3280:AA3280))+MEDIAN(IF('Run Rate History'!E331:AD331&gt;0,'Run Rate History'!E331:AD331)))/2,MEDIAN(IF(B3280:AA3280&gt;0,B3280:AA3280)))))/10,0)</f>
        <v>10</v>
      </c>
      <c r="X3286" s="129" t="s">
        <v>1174</v>
      </c>
      <c r="Y3286" s="130">
        <f>IFERROR(VLOOKUP(A3278,'Stanje zaliha'!A:E,5,FALSE()),0)</f>
        <v>137</v>
      </c>
      <c r="Z3286" s="131"/>
      <c r="AA3286" s="113" t="s">
        <v>1175</v>
      </c>
      <c r="AB3286" s="118">
        <f t="shared" ref="AB3286:AN3286" si="654">SUM(AB3282:AB3285)</f>
        <v>0</v>
      </c>
      <c r="AC3286" s="118">
        <f t="shared" si="654"/>
        <v>0</v>
      </c>
      <c r="AD3286" s="118">
        <f t="shared" si="654"/>
        <v>0</v>
      </c>
      <c r="AE3286" s="118">
        <f t="shared" si="654"/>
        <v>0</v>
      </c>
      <c r="AF3286" s="118">
        <f t="shared" si="654"/>
        <v>0</v>
      </c>
      <c r="AG3286" s="118">
        <f t="shared" si="654"/>
        <v>0</v>
      </c>
      <c r="AH3286" s="118">
        <f t="shared" si="654"/>
        <v>0</v>
      </c>
      <c r="AI3286" s="118">
        <f t="shared" si="654"/>
        <v>0</v>
      </c>
      <c r="AJ3286" s="118">
        <f t="shared" si="654"/>
        <v>0</v>
      </c>
      <c r="AK3286" s="118">
        <f t="shared" si="654"/>
        <v>0</v>
      </c>
      <c r="AL3286" s="118">
        <f t="shared" si="654"/>
        <v>0</v>
      </c>
      <c r="AM3286" s="118">
        <f t="shared" si="654"/>
        <v>0</v>
      </c>
      <c r="AN3286" s="118">
        <f t="shared" si="654"/>
        <v>0</v>
      </c>
      <c r="AQ3286" t="str">
        <f>AQ3278</f>
        <v/>
      </c>
    </row>
    <row r="3287" spans="1:43" ht="14.25" customHeight="1" x14ac:dyDescent="0.25">
      <c r="A3287" s="1"/>
      <c r="B3287" s="122"/>
      <c r="C3287" s="122"/>
      <c r="D3287" s="122"/>
      <c r="E3287" s="122"/>
      <c r="F3287" s="122"/>
      <c r="G3287" s="122"/>
      <c r="H3287" s="122"/>
      <c r="I3287" s="122"/>
      <c r="J3287" s="122"/>
      <c r="K3287" s="122"/>
      <c r="L3287" s="122"/>
      <c r="M3287" s="122"/>
      <c r="N3287" s="122"/>
      <c r="O3287" s="122"/>
      <c r="P3287" s="122"/>
      <c r="Q3287" s="122"/>
      <c r="R3287" s="122"/>
      <c r="S3287" s="122"/>
      <c r="T3287" s="122"/>
      <c r="U3287" s="122"/>
      <c r="V3287" s="124" t="s">
        <v>95</v>
      </c>
      <c r="W3287" s="125">
        <f>IFERROR(0.6*W3286+0.4*W3285,0)</f>
        <v>9.8000000000000007</v>
      </c>
      <c r="X3287" s="132" t="s">
        <v>1176</v>
      </c>
      <c r="Y3287" s="133">
        <f>IFERROR(SUMIF('Popis poslanih narudžbi'!A:A,A3278,'Popis poslanih narudžbi'!C:C),0)</f>
        <v>86</v>
      </c>
      <c r="Z3287" s="131"/>
      <c r="AA3287" s="134" t="s">
        <v>1177</v>
      </c>
      <c r="AB3287" s="118">
        <f t="shared" ref="AB3287:AN3287" si="655">AB3280+AB3286</f>
        <v>19</v>
      </c>
      <c r="AC3287" s="118">
        <f t="shared" si="655"/>
        <v>19</v>
      </c>
      <c r="AD3287" s="118">
        <f t="shared" si="655"/>
        <v>19</v>
      </c>
      <c r="AE3287" s="118">
        <f t="shared" si="655"/>
        <v>19</v>
      </c>
      <c r="AF3287" s="118">
        <f t="shared" si="655"/>
        <v>19</v>
      </c>
      <c r="AG3287" s="118">
        <f t="shared" si="655"/>
        <v>19</v>
      </c>
      <c r="AH3287" s="118">
        <f t="shared" si="655"/>
        <v>19</v>
      </c>
      <c r="AI3287" s="118">
        <f t="shared" si="655"/>
        <v>19</v>
      </c>
      <c r="AJ3287" s="118">
        <f t="shared" si="655"/>
        <v>19</v>
      </c>
      <c r="AK3287" s="118">
        <f t="shared" si="655"/>
        <v>19</v>
      </c>
      <c r="AL3287" s="118">
        <f t="shared" si="655"/>
        <v>19</v>
      </c>
      <c r="AM3287" s="118">
        <f t="shared" si="655"/>
        <v>19</v>
      </c>
      <c r="AN3287" s="118">
        <f t="shared" si="655"/>
        <v>19</v>
      </c>
      <c r="AQ3287" t="str">
        <f>AQ3278</f>
        <v/>
      </c>
    </row>
    <row r="3288" spans="1:43" ht="14.25" customHeight="1" x14ac:dyDescent="0.25">
      <c r="A3288" s="107" t="str">
        <f>'Run Rate'!A332</f>
        <v>SHM00080</v>
      </c>
      <c r="B3288" s="135" t="str">
        <f>'Run Rate'!B332</f>
        <v>DEFENDER, Slay the Weights, 600 ml</v>
      </c>
      <c r="C3288" s="135" t="str">
        <f>'Run Rate'!C332</f>
        <v>DRINKWARE I HOME</v>
      </c>
      <c r="D3288" s="135" t="str">
        <f>'Run Rate'!D332</f>
        <v>03 BRONZE</v>
      </c>
      <c r="E3288" s="122"/>
      <c r="F3288" s="122"/>
      <c r="G3288" s="122"/>
      <c r="H3288" s="122"/>
      <c r="I3288" s="122"/>
      <c r="J3288" s="122"/>
      <c r="K3288" s="122"/>
      <c r="L3288" s="122"/>
      <c r="M3288" s="122"/>
      <c r="N3288" s="122"/>
      <c r="O3288" s="122"/>
      <c r="P3288" s="122"/>
      <c r="Q3288" s="122"/>
      <c r="R3288" s="122"/>
      <c r="S3288" s="122"/>
      <c r="T3288" s="122"/>
      <c r="U3288" s="122"/>
      <c r="V3288" s="122"/>
      <c r="W3288" s="122"/>
      <c r="X3288" s="122"/>
      <c r="Y3288" s="122"/>
      <c r="Z3288" s="122"/>
      <c r="AA3288" s="122"/>
      <c r="AB3288" s="122"/>
      <c r="AC3288" s="122"/>
      <c r="AD3288" s="122"/>
      <c r="AE3288" s="122"/>
      <c r="AF3288" s="122"/>
      <c r="AG3288" s="122"/>
      <c r="AH3288" s="122"/>
      <c r="AI3288" s="122"/>
      <c r="AJ3288" s="122"/>
      <c r="AK3288" s="122"/>
      <c r="AL3288" s="122"/>
      <c r="AM3288" s="122"/>
      <c r="AN3288" s="122"/>
      <c r="AQ3288" t="str">
        <f>IF(AND(OR($B$1="ALL",$B$1=C3288),OR($E$1="ALL",$E$1=D3288),OR($B$2="ALL",$B$2=A3288),OR($E$2="ALL",IFERROR(SEARCH($E$2,B3288),0)&gt;0)),"MATCH","")</f>
        <v/>
      </c>
    </row>
    <row r="3289" spans="1:43" ht="14.25" customHeight="1" x14ac:dyDescent="0.25">
      <c r="A3289" s="108" t="s">
        <v>1137</v>
      </c>
      <c r="B3289" s="136" t="s">
        <v>1138</v>
      </c>
      <c r="C3289" s="136" t="s">
        <v>1139</v>
      </c>
      <c r="D3289" s="136" t="s">
        <v>1140</v>
      </c>
      <c r="E3289" s="136" t="s">
        <v>1141</v>
      </c>
      <c r="F3289" s="136" t="s">
        <v>1142</v>
      </c>
      <c r="G3289" s="136" t="s">
        <v>1143</v>
      </c>
      <c r="H3289" s="136" t="s">
        <v>1144</v>
      </c>
      <c r="I3289" s="136" t="s">
        <v>1145</v>
      </c>
      <c r="J3289" s="136" t="s">
        <v>1146</v>
      </c>
      <c r="K3289" s="136" t="s">
        <v>1147</v>
      </c>
      <c r="L3289" s="136" t="s">
        <v>1148</v>
      </c>
      <c r="M3289" s="136" t="s">
        <v>1149</v>
      </c>
      <c r="N3289" s="136" t="s">
        <v>1150</v>
      </c>
      <c r="O3289" s="136" t="s">
        <v>1151</v>
      </c>
      <c r="P3289" s="136" t="s">
        <v>1152</v>
      </c>
      <c r="Q3289" s="136" t="s">
        <v>1153</v>
      </c>
      <c r="R3289" s="136" t="s">
        <v>1154</v>
      </c>
      <c r="S3289" s="136" t="s">
        <v>1155</v>
      </c>
      <c r="T3289" s="136" t="s">
        <v>1156</v>
      </c>
      <c r="U3289" s="136" t="s">
        <v>1157</v>
      </c>
      <c r="V3289" s="136" t="s">
        <v>1158</v>
      </c>
      <c r="W3289" s="136" t="s">
        <v>1159</v>
      </c>
      <c r="X3289" s="136" t="s">
        <v>1160</v>
      </c>
      <c r="Y3289" s="136" t="s">
        <v>1161</v>
      </c>
      <c r="Z3289" s="136" t="s">
        <v>1162</v>
      </c>
      <c r="AA3289" s="136" t="s">
        <v>1163</v>
      </c>
      <c r="AB3289" s="137" t="s">
        <v>156</v>
      </c>
      <c r="AC3289" s="137" t="s">
        <v>157</v>
      </c>
      <c r="AD3289" s="137" t="s">
        <v>158</v>
      </c>
      <c r="AE3289" s="137" t="s">
        <v>139</v>
      </c>
      <c r="AF3289" s="138" t="s">
        <v>140</v>
      </c>
      <c r="AG3289" s="138" t="s">
        <v>141</v>
      </c>
      <c r="AH3289" s="138" t="s">
        <v>142</v>
      </c>
      <c r="AI3289" s="138" t="s">
        <v>143</v>
      </c>
      <c r="AJ3289" s="139" t="s">
        <v>144</v>
      </c>
      <c r="AK3289" s="139" t="s">
        <v>145</v>
      </c>
      <c r="AL3289" s="139" t="s">
        <v>146</v>
      </c>
      <c r="AM3289" s="140" t="s">
        <v>147</v>
      </c>
      <c r="AN3289" s="140" t="s">
        <v>148</v>
      </c>
      <c r="AQ3289" t="str">
        <f>AQ3288</f>
        <v/>
      </c>
    </row>
    <row r="3290" spans="1:43" ht="14.25" customHeight="1" x14ac:dyDescent="0.25">
      <c r="A3290" s="99" t="s">
        <v>1164</v>
      </c>
      <c r="B3290" s="112">
        <f>'Run Rate'!E332</f>
        <v>16</v>
      </c>
      <c r="C3290" s="112">
        <f>'Run Rate'!F332</f>
        <v>25</v>
      </c>
      <c r="D3290" s="112">
        <f>'Run Rate'!G332</f>
        <v>18</v>
      </c>
      <c r="E3290" s="112">
        <f>'Run Rate'!H332</f>
        <v>15</v>
      </c>
      <c r="F3290" s="112">
        <f>'Run Rate'!I332</f>
        <v>10</v>
      </c>
      <c r="G3290" s="112">
        <f>'Run Rate'!J332</f>
        <v>22</v>
      </c>
      <c r="H3290" s="112">
        <f>'Run Rate'!K332</f>
        <v>29</v>
      </c>
      <c r="I3290" s="112">
        <f>'Run Rate'!L332</f>
        <v>18</v>
      </c>
      <c r="J3290" s="112">
        <f>'Run Rate'!M332</f>
        <v>5203</v>
      </c>
      <c r="K3290" s="112">
        <f>'Run Rate'!N332</f>
        <v>15</v>
      </c>
      <c r="L3290" s="112">
        <f>'Run Rate'!O332</f>
        <v>21</v>
      </c>
      <c r="M3290" s="112">
        <f>'Run Rate'!P332</f>
        <v>30</v>
      </c>
      <c r="N3290" s="112">
        <f>'Run Rate'!Q332</f>
        <v>19</v>
      </c>
      <c r="O3290" s="112">
        <f>'Run Rate'!R332</f>
        <v>5</v>
      </c>
      <c r="P3290" s="112">
        <f>'Run Rate'!S332</f>
        <v>10</v>
      </c>
      <c r="Q3290" s="112">
        <f>'Run Rate'!T332</f>
        <v>14</v>
      </c>
      <c r="R3290" s="112">
        <f>'Run Rate'!U332</f>
        <v>26</v>
      </c>
      <c r="S3290" s="112">
        <f>'Run Rate'!V332</f>
        <v>17</v>
      </c>
      <c r="T3290" s="112">
        <f>'Run Rate'!W332</f>
        <v>19</v>
      </c>
      <c r="U3290" s="112">
        <f>'Run Rate'!X332</f>
        <v>16</v>
      </c>
      <c r="V3290" s="112">
        <f>'Run Rate'!Y332</f>
        <v>28</v>
      </c>
      <c r="W3290" s="112">
        <f>'Run Rate'!Z332</f>
        <v>22</v>
      </c>
      <c r="X3290" s="112">
        <f>'Run Rate'!AA332</f>
        <v>24</v>
      </c>
      <c r="Y3290" s="112">
        <f>'Run Rate'!AB332</f>
        <v>47</v>
      </c>
      <c r="Z3290" s="112">
        <f>'Run Rate'!AC332</f>
        <v>27</v>
      </c>
      <c r="AA3290" s="112">
        <f>'Run Rate'!AD332</f>
        <v>17</v>
      </c>
      <c r="AB3290" s="113">
        <v>26</v>
      </c>
      <c r="AC3290" s="112">
        <v>26</v>
      </c>
      <c r="AD3290" s="112">
        <v>26</v>
      </c>
      <c r="AE3290" s="112">
        <v>26</v>
      </c>
      <c r="AF3290" s="112">
        <v>26</v>
      </c>
      <c r="AG3290" s="112">
        <v>26</v>
      </c>
      <c r="AH3290" s="112">
        <v>26</v>
      </c>
      <c r="AI3290" s="112">
        <v>26</v>
      </c>
      <c r="AJ3290" s="112">
        <v>26</v>
      </c>
      <c r="AK3290" s="112">
        <v>26</v>
      </c>
      <c r="AL3290" s="112">
        <v>26</v>
      </c>
      <c r="AM3290" s="112">
        <v>26</v>
      </c>
      <c r="AN3290" s="112">
        <v>26</v>
      </c>
      <c r="AQ3290" t="str">
        <f>AQ3288</f>
        <v/>
      </c>
    </row>
    <row r="3291" spans="1:43" ht="14.25" customHeight="1" x14ac:dyDescent="0.25">
      <c r="A3291" s="99" t="s">
        <v>1165</v>
      </c>
      <c r="B3291" s="114"/>
      <c r="C3291" s="114"/>
      <c r="D3291" s="114"/>
      <c r="E3291" s="114"/>
      <c r="F3291" s="114"/>
      <c r="G3291" s="114"/>
      <c r="H3291" s="114"/>
      <c r="I3291" s="114"/>
      <c r="J3291" s="114"/>
      <c r="K3291" s="114"/>
      <c r="L3291" s="114"/>
      <c r="M3291" s="114"/>
      <c r="N3291" s="114"/>
      <c r="O3291" s="114"/>
      <c r="P3291" s="114"/>
      <c r="Q3291" s="114"/>
      <c r="R3291" s="114"/>
      <c r="S3291" s="114"/>
      <c r="T3291" s="114"/>
      <c r="U3291" s="114"/>
      <c r="V3291" s="114"/>
      <c r="W3291" s="115"/>
      <c r="X3291" s="115"/>
      <c r="Y3291" s="115"/>
      <c r="Z3291" s="115"/>
      <c r="AA3291" s="112" t="s">
        <v>1166</v>
      </c>
      <c r="AB3291" s="113"/>
      <c r="AC3291" s="112"/>
      <c r="AD3291" s="112"/>
      <c r="AE3291" s="112"/>
      <c r="AF3291" s="112"/>
      <c r="AG3291" s="112"/>
      <c r="AH3291" s="112"/>
      <c r="AI3291" s="112"/>
      <c r="AJ3291" s="112"/>
      <c r="AK3291" s="112"/>
      <c r="AL3291" s="112"/>
      <c r="AM3291" s="112"/>
      <c r="AN3291" s="112"/>
      <c r="AQ3291" t="str">
        <f>AQ3288</f>
        <v/>
      </c>
    </row>
    <row r="3292" spans="1:43" ht="14.25" customHeight="1" x14ac:dyDescent="0.25">
      <c r="A3292" s="99" t="s">
        <v>1167</v>
      </c>
      <c r="B3292" s="114"/>
      <c r="C3292" s="114"/>
      <c r="D3292" s="114"/>
      <c r="E3292" s="114"/>
      <c r="F3292" s="114"/>
      <c r="G3292" s="114"/>
      <c r="H3292" s="114"/>
      <c r="I3292" s="114"/>
      <c r="J3292" s="114"/>
      <c r="K3292" s="114"/>
      <c r="L3292" s="114"/>
      <c r="M3292" s="114"/>
      <c r="N3292" s="114"/>
      <c r="O3292" s="114"/>
      <c r="P3292" s="114"/>
      <c r="Q3292" s="114"/>
      <c r="R3292" s="114"/>
      <c r="S3292" s="114"/>
      <c r="T3292" s="114"/>
      <c r="U3292" s="114"/>
      <c r="V3292" s="114"/>
      <c r="W3292" s="115"/>
      <c r="X3292" s="116"/>
      <c r="Y3292" s="117"/>
      <c r="Z3292" s="115"/>
      <c r="AA3292" s="112" t="s">
        <v>1168</v>
      </c>
      <c r="AB3292" s="113">
        <f>'Demand Input VP'!B1649</f>
        <v>0</v>
      </c>
      <c r="AC3292" s="112">
        <f>'Demand Input VP'!C1649</f>
        <v>0</v>
      </c>
      <c r="AD3292" s="112">
        <f>'Demand Input VP'!D1649</f>
        <v>0</v>
      </c>
      <c r="AE3292" s="112">
        <f>'Demand Input VP'!E1649</f>
        <v>0</v>
      </c>
      <c r="AF3292" s="112">
        <f>'Demand Input VP'!F1649</f>
        <v>0</v>
      </c>
      <c r="AG3292" s="112">
        <f>'Demand Input VP'!G1649</f>
        <v>0</v>
      </c>
      <c r="AH3292" s="112">
        <f>'Demand Input VP'!H1649</f>
        <v>0</v>
      </c>
      <c r="AI3292" s="112">
        <f>'Demand Input VP'!I1649</f>
        <v>0</v>
      </c>
      <c r="AJ3292" s="112">
        <f>'Demand Input VP'!J1649</f>
        <v>0</v>
      </c>
      <c r="AK3292" s="112">
        <f>'Demand Input VP'!K1649</f>
        <v>0</v>
      </c>
      <c r="AL3292" s="112">
        <f>'Demand Input VP'!L1649</f>
        <v>0</v>
      </c>
      <c r="AM3292" s="112">
        <f>'Demand Input VP'!M1649</f>
        <v>0</v>
      </c>
      <c r="AN3292" s="112">
        <f>'Demand Input VP'!N1649</f>
        <v>0</v>
      </c>
      <c r="AQ3292" t="str">
        <f>AQ3288</f>
        <v/>
      </c>
    </row>
    <row r="3293" spans="1:43" ht="14.25" customHeight="1" x14ac:dyDescent="0.25">
      <c r="A3293" s="99" t="s">
        <v>1169</v>
      </c>
      <c r="B3293" s="118"/>
      <c r="C3293" s="118"/>
      <c r="D3293" s="118"/>
      <c r="E3293" s="118"/>
      <c r="F3293" s="118"/>
      <c r="G3293" s="118"/>
      <c r="H3293" s="118"/>
      <c r="I3293" s="118"/>
      <c r="J3293" s="118"/>
      <c r="K3293" s="118"/>
      <c r="L3293" s="118"/>
      <c r="M3293" s="118"/>
      <c r="N3293" s="118"/>
      <c r="O3293" s="118"/>
      <c r="P3293" s="118"/>
      <c r="Q3293" s="118"/>
      <c r="R3293" s="118"/>
      <c r="S3293" s="118"/>
      <c r="T3293" s="118"/>
      <c r="U3293" s="118"/>
      <c r="V3293" s="118"/>
      <c r="W3293" s="115"/>
      <c r="X3293" s="116"/>
      <c r="Y3293" s="117"/>
      <c r="Z3293" s="119"/>
      <c r="AA3293" s="120" t="s">
        <v>1170</v>
      </c>
      <c r="AB3293" s="121">
        <f>'Demand Input VP'!B1648</f>
        <v>0</v>
      </c>
      <c r="AC3293" s="120">
        <f>'Demand Input VP'!C1648</f>
        <v>0</v>
      </c>
      <c r="AD3293" s="120">
        <f>'Demand Input VP'!D1648</f>
        <v>0</v>
      </c>
      <c r="AE3293" s="120">
        <f>'Demand Input VP'!E1648</f>
        <v>0</v>
      </c>
      <c r="AF3293" s="120">
        <f>'Demand Input VP'!F1648</f>
        <v>0</v>
      </c>
      <c r="AG3293" s="120">
        <f>'Demand Input VP'!G1648</f>
        <v>0</v>
      </c>
      <c r="AH3293" s="120">
        <f>'Demand Input VP'!H1648</f>
        <v>0</v>
      </c>
      <c r="AI3293" s="120">
        <f>'Demand Input VP'!I1648</f>
        <v>0</v>
      </c>
      <c r="AJ3293" s="120">
        <f>'Demand Input VP'!J1648</f>
        <v>0</v>
      </c>
      <c r="AK3293" s="120">
        <f>'Demand Input VP'!K1648</f>
        <v>0</v>
      </c>
      <c r="AL3293" s="120">
        <f>'Demand Input VP'!L1648</f>
        <v>0</v>
      </c>
      <c r="AM3293" s="120">
        <f>'Demand Input VP'!M1648</f>
        <v>0</v>
      </c>
      <c r="AN3293" s="120">
        <f>'Demand Input VP'!N1648</f>
        <v>0</v>
      </c>
      <c r="AQ3293" t="str">
        <f>AQ3288</f>
        <v/>
      </c>
    </row>
    <row r="3294" spans="1:43" ht="14.25" customHeight="1" x14ac:dyDescent="0.25">
      <c r="A3294" s="1"/>
      <c r="B3294" s="122"/>
      <c r="C3294" s="122"/>
      <c r="D3294" s="122"/>
      <c r="E3294" s="122"/>
      <c r="F3294" s="122"/>
      <c r="G3294" s="122"/>
      <c r="H3294" s="122"/>
      <c r="I3294" s="122"/>
      <c r="J3294" s="122"/>
      <c r="K3294" s="122"/>
      <c r="L3294" s="122"/>
      <c r="M3294" s="122"/>
      <c r="N3294" s="122"/>
      <c r="O3294" s="122"/>
      <c r="P3294" s="122"/>
      <c r="Q3294" s="122"/>
      <c r="R3294" s="122"/>
      <c r="S3294" s="122"/>
      <c r="T3294" s="122"/>
      <c r="U3294" s="122"/>
      <c r="V3294" s="122"/>
      <c r="W3294" s="123"/>
      <c r="X3294" s="116"/>
      <c r="Y3294" s="117"/>
      <c r="Z3294" s="123"/>
      <c r="AA3294" s="112" t="s">
        <v>1171</v>
      </c>
      <c r="AB3294" s="113">
        <f>'Demand Input MP'!B1649</f>
        <v>0</v>
      </c>
      <c r="AC3294" s="112">
        <f>'Demand Input MP'!C1649</f>
        <v>0</v>
      </c>
      <c r="AD3294" s="112">
        <f>'Demand Input MP'!D1649</f>
        <v>0</v>
      </c>
      <c r="AE3294" s="112">
        <f>'Demand Input MP'!E1649</f>
        <v>0</v>
      </c>
      <c r="AF3294" s="112">
        <f>'Demand Input MP'!F1649</f>
        <v>0</v>
      </c>
      <c r="AG3294" s="112">
        <f>'Demand Input MP'!G1649</f>
        <v>0</v>
      </c>
      <c r="AH3294" s="112">
        <f>'Demand Input MP'!H1649</f>
        <v>0</v>
      </c>
      <c r="AI3294" s="112">
        <f>'Demand Input MP'!I1649</f>
        <v>0</v>
      </c>
      <c r="AJ3294" s="112">
        <f>'Demand Input MP'!J1649</f>
        <v>0</v>
      </c>
      <c r="AK3294" s="112">
        <f>'Demand Input MP'!K1649</f>
        <v>0</v>
      </c>
      <c r="AL3294" s="112">
        <f>'Demand Input MP'!L1649</f>
        <v>0</v>
      </c>
      <c r="AM3294" s="112">
        <f>'Demand Input MP'!M1649</f>
        <v>0</v>
      </c>
      <c r="AN3294" s="112">
        <f>'Demand Input MP'!N1649</f>
        <v>0</v>
      </c>
      <c r="AQ3294" t="str">
        <f>AQ3288</f>
        <v/>
      </c>
    </row>
    <row r="3295" spans="1:43" ht="14.25" customHeight="1" x14ac:dyDescent="0.25">
      <c r="A3295" s="1"/>
      <c r="B3295" s="122"/>
      <c r="C3295" s="122"/>
      <c r="D3295" s="122"/>
      <c r="E3295" s="122"/>
      <c r="F3295" s="122"/>
      <c r="G3295" s="122"/>
      <c r="H3295" s="122"/>
      <c r="I3295" s="122"/>
      <c r="J3295" s="122"/>
      <c r="K3295" s="122"/>
      <c r="L3295" s="122"/>
      <c r="M3295" s="122"/>
      <c r="N3295" s="122"/>
      <c r="O3295" s="122"/>
      <c r="P3295" s="122"/>
      <c r="Q3295" s="122"/>
      <c r="R3295" s="122"/>
      <c r="S3295" s="122"/>
      <c r="T3295" s="122"/>
      <c r="U3295" s="122"/>
      <c r="V3295" s="124" t="s">
        <v>91</v>
      </c>
      <c r="W3295" s="125">
        <f>IFERROR(IF(SUM('Run Rate History'!E332:AD332)&gt;0,(SUMPRODUCT((B3290:AA3290&gt;=PERCENTILE(B3290:AA3290,0.1))*(B3290:AA3290&lt;=PERCENTILE(B3290:AA3290,0.9))*B3290:AA3290)+SUMPRODUCT(('Run Rate History'!E332:AD332&gt;=PERCENTILE(B3290:AA3290,0.1))*('Run Rate History'!E332:AD332&lt;=PERCENTILE(B3290:AA3290,0.9))*'Run Rate History'!E332:AD332))/(SUMPRODUCT((B3290:AA3290&gt;=PERCENTILE(B3290:AA3290,0.1))*(B3290:AA3290&lt;=PERCENTILE(B3290:AA3290,0.9))*1)+SUMPRODUCT(('Run Rate History'!E332:AD332&gt;=PERCENTILE(B3290:AA3290,0.1))*('Run Rate History'!E332:AD332&lt;=PERCENTILE(B3290:AA3290,0.9))*1)),TRIMMEAN(B3290:AA3290,0.15)),0)</f>
        <v>20.7</v>
      </c>
      <c r="X3295" s="126" t="s">
        <v>1172</v>
      </c>
      <c r="Y3295" s="127">
        <f>SUM(B3290:AA3290)/26</f>
        <v>219.73076923076923</v>
      </c>
      <c r="Z3295" s="128"/>
      <c r="AA3295" s="112" t="s">
        <v>1173</v>
      </c>
      <c r="AB3295" s="113">
        <f>'Demand Input MP'!B1648</f>
        <v>0</v>
      </c>
      <c r="AC3295" s="112">
        <f>'Demand Input MP'!C1648</f>
        <v>0</v>
      </c>
      <c r="AD3295" s="112">
        <f>'Demand Input MP'!D1648</f>
        <v>0</v>
      </c>
      <c r="AE3295" s="112">
        <f>'Demand Input MP'!E1648</f>
        <v>0</v>
      </c>
      <c r="AF3295" s="112">
        <f>'Demand Input MP'!F1648</f>
        <v>0</v>
      </c>
      <c r="AG3295" s="112">
        <f>'Demand Input MP'!G1648</f>
        <v>0</v>
      </c>
      <c r="AH3295" s="112">
        <f>'Demand Input MP'!H1648</f>
        <v>0</v>
      </c>
      <c r="AI3295" s="112">
        <f>'Demand Input MP'!I1648</f>
        <v>0</v>
      </c>
      <c r="AJ3295" s="112">
        <f>'Demand Input MP'!J1648</f>
        <v>0</v>
      </c>
      <c r="AK3295" s="112">
        <f>'Demand Input MP'!K1648</f>
        <v>0</v>
      </c>
      <c r="AL3295" s="112">
        <f>'Demand Input MP'!L1648</f>
        <v>0</v>
      </c>
      <c r="AM3295" s="112">
        <f>'Demand Input MP'!M1648</f>
        <v>0</v>
      </c>
      <c r="AN3295" s="112">
        <f>'Demand Input MP'!N1648</f>
        <v>0</v>
      </c>
      <c r="AQ3295" t="str">
        <f>AQ3288</f>
        <v/>
      </c>
    </row>
    <row r="3296" spans="1:43" ht="14.25" customHeight="1" x14ac:dyDescent="0.25">
      <c r="A3296" s="1"/>
      <c r="B3296" s="122"/>
      <c r="C3296" s="122"/>
      <c r="D3296" s="122"/>
      <c r="E3296" s="122"/>
      <c r="F3296" s="122"/>
      <c r="G3296" s="122"/>
      <c r="H3296" s="122"/>
      <c r="I3296" s="122"/>
      <c r="J3296" s="122"/>
      <c r="K3296" s="122"/>
      <c r="L3296" s="122"/>
      <c r="M3296" s="122"/>
      <c r="N3296" s="122"/>
      <c r="O3296" s="122"/>
      <c r="P3296" s="122"/>
      <c r="Q3296" s="122"/>
      <c r="R3296" s="122"/>
      <c r="S3296" s="122"/>
      <c r="T3296" s="122"/>
      <c r="U3296" s="122"/>
      <c r="V3296" s="124" t="s">
        <v>94</v>
      </c>
      <c r="W3296" s="125">
        <f>IFERROR((1*MIN(MAX(X3290,0.5*IF(SUM('Run Rate History'!E332:AD332)&gt;0,(MEDIAN(IF(B3290:AA3290&gt;0,B3290:AA3290))+MEDIAN(IF('Run Rate History'!E332:AD332&gt;0,'Run Rate History'!E332:AD332)))/2,MEDIAN(IF(B3290:AA3290&gt;0,B3290:AA3290)))),2*IF(SUM('Run Rate History'!E332:AD332)&gt;0,(MEDIAN(IF(B3290:AA3290&gt;0,B3290:AA3290))+MEDIAN(IF('Run Rate History'!E332:AD332&gt;0,'Run Rate History'!E332:AD332)))/2,MEDIAN(IF(B3290:AA3290&gt;0,B3290:AA3290))))+2*MIN(MAX(Y3290,0.5*IF(SUM('Run Rate History'!E332:AD332)&gt;0,(MEDIAN(IF(B3290:AA3290&gt;0,B3290:AA3290))+MEDIAN(IF('Run Rate History'!E332:AD332&gt;0,'Run Rate History'!E332:AD332)))/2,MEDIAN(IF(B3290:AA3290&gt;0,B3290:AA3290)))),2*IF(SUM('Run Rate History'!E332:AD332)&gt;0,(MEDIAN(IF(B3290:AA3290&gt;0,B3290:AA3290))+MEDIAN(IF('Run Rate History'!E332:AD332&gt;0,'Run Rate History'!E332:AD332)))/2,MEDIAN(IF(B3290:AA3290&gt;0,B3290:AA3290))))+3*MIN(MAX(Z3290,0.5*IF(SUM('Run Rate History'!E332:AD332)&gt;0,(MEDIAN(IF(B3290:AA3290&gt;0,B3290:AA3290))+MEDIAN(IF('Run Rate History'!E332:AD332&gt;0,'Run Rate History'!E332:AD332)))/2,MEDIAN(IF(B3290:AA3290&gt;0,B3290:AA3290)))),2*IF(SUM('Run Rate History'!E332:AD332)&gt;0,(MEDIAN(IF(B3290:AA3290&gt;0,B3290:AA3290))+MEDIAN(IF('Run Rate History'!E332:AD332&gt;0,'Run Rate History'!E332:AD332)))/2,MEDIAN(IF(B3290:AA3290&gt;0,B3290:AA3290))))+4*MIN(MAX(AA3290,0.5*IF(SUM('Run Rate History'!E332:AD332)&gt;0,(MEDIAN(IF(B3290:AA3290&gt;0,B3290:AA3290))+MEDIAN(IF('Run Rate History'!E332:AD332&gt;0,'Run Rate History'!E332:AD332)))/2,MEDIAN(IF(B3290:AA3290&gt;0,B3290:AA3290)))),2*IF(SUM('Run Rate History'!E332:AD332)&gt;0,(MEDIAN(IF(B3290:AA3290&gt;0,B3290:AA3290))+MEDIAN(IF('Run Rate History'!E332:AD332&gt;0,'Run Rate History'!E332:AD332)))/2,MEDIAN(IF(B3290:AA3290&gt;0,B3290:AA3290)))))/10,0)</f>
        <v>25.7</v>
      </c>
      <c r="X3296" s="129" t="s">
        <v>1174</v>
      </c>
      <c r="Y3296" s="130">
        <f>IFERROR(VLOOKUP(A3288,'Stanje zaliha'!A:E,5,FALSE()),0)</f>
        <v>735</v>
      </c>
      <c r="Z3296" s="131"/>
      <c r="AA3296" s="113" t="s">
        <v>1175</v>
      </c>
      <c r="AB3296" s="118">
        <f t="shared" ref="AB3296:AN3296" si="656">SUM(AB3292:AB3295)</f>
        <v>0</v>
      </c>
      <c r="AC3296" s="118">
        <f t="shared" si="656"/>
        <v>0</v>
      </c>
      <c r="AD3296" s="118">
        <f t="shared" si="656"/>
        <v>0</v>
      </c>
      <c r="AE3296" s="118">
        <f t="shared" si="656"/>
        <v>0</v>
      </c>
      <c r="AF3296" s="118">
        <f t="shared" si="656"/>
        <v>0</v>
      </c>
      <c r="AG3296" s="118">
        <f t="shared" si="656"/>
        <v>0</v>
      </c>
      <c r="AH3296" s="118">
        <f t="shared" si="656"/>
        <v>0</v>
      </c>
      <c r="AI3296" s="118">
        <f t="shared" si="656"/>
        <v>0</v>
      </c>
      <c r="AJ3296" s="118">
        <f t="shared" si="656"/>
        <v>0</v>
      </c>
      <c r="AK3296" s="118">
        <f t="shared" si="656"/>
        <v>0</v>
      </c>
      <c r="AL3296" s="118">
        <f t="shared" si="656"/>
        <v>0</v>
      </c>
      <c r="AM3296" s="118">
        <f t="shared" si="656"/>
        <v>0</v>
      </c>
      <c r="AN3296" s="118">
        <f t="shared" si="656"/>
        <v>0</v>
      </c>
      <c r="AQ3296" t="str">
        <f>AQ3288</f>
        <v/>
      </c>
    </row>
    <row r="3297" spans="1:43" ht="14.25" customHeight="1" x14ac:dyDescent="0.25">
      <c r="A3297" s="1"/>
      <c r="B3297" s="122"/>
      <c r="C3297" s="122"/>
      <c r="D3297" s="122"/>
      <c r="E3297" s="122"/>
      <c r="F3297" s="122"/>
      <c r="G3297" s="122"/>
      <c r="H3297" s="122"/>
      <c r="I3297" s="122"/>
      <c r="J3297" s="122"/>
      <c r="K3297" s="122"/>
      <c r="L3297" s="122"/>
      <c r="M3297" s="122"/>
      <c r="N3297" s="122"/>
      <c r="O3297" s="122"/>
      <c r="P3297" s="122"/>
      <c r="Q3297" s="122"/>
      <c r="R3297" s="122"/>
      <c r="S3297" s="122"/>
      <c r="T3297" s="122"/>
      <c r="U3297" s="122"/>
      <c r="V3297" s="124" t="s">
        <v>95</v>
      </c>
      <c r="W3297" s="125">
        <f>IFERROR(0.6*W3296+0.4*W3295,0)</f>
        <v>23.699999999999996</v>
      </c>
      <c r="X3297" s="132" t="s">
        <v>1176</v>
      </c>
      <c r="Y3297" s="133">
        <f>IFERROR(SUMIF('Popis poslanih narudžbi'!A:A,A3288,'Popis poslanih narudžbi'!C:C),0)</f>
        <v>0</v>
      </c>
      <c r="Z3297" s="131"/>
      <c r="AA3297" s="134" t="s">
        <v>1177</v>
      </c>
      <c r="AB3297" s="118">
        <f t="shared" ref="AB3297:AN3297" si="657">AB3290+AB3296</f>
        <v>26</v>
      </c>
      <c r="AC3297" s="118">
        <f t="shared" si="657"/>
        <v>26</v>
      </c>
      <c r="AD3297" s="118">
        <f t="shared" si="657"/>
        <v>26</v>
      </c>
      <c r="AE3297" s="118">
        <f t="shared" si="657"/>
        <v>26</v>
      </c>
      <c r="AF3297" s="118">
        <f t="shared" si="657"/>
        <v>26</v>
      </c>
      <c r="AG3297" s="118">
        <f t="shared" si="657"/>
        <v>26</v>
      </c>
      <c r="AH3297" s="118">
        <f t="shared" si="657"/>
        <v>26</v>
      </c>
      <c r="AI3297" s="118">
        <f t="shared" si="657"/>
        <v>26</v>
      </c>
      <c r="AJ3297" s="118">
        <f t="shared" si="657"/>
        <v>26</v>
      </c>
      <c r="AK3297" s="118">
        <f t="shared" si="657"/>
        <v>26</v>
      </c>
      <c r="AL3297" s="118">
        <f t="shared" si="657"/>
        <v>26</v>
      </c>
      <c r="AM3297" s="118">
        <f t="shared" si="657"/>
        <v>26</v>
      </c>
      <c r="AN3297" s="118">
        <f t="shared" si="657"/>
        <v>26</v>
      </c>
      <c r="AQ3297" t="str">
        <f>AQ3288</f>
        <v/>
      </c>
    </row>
    <row r="3298" spans="1:43" ht="14.25" customHeight="1" x14ac:dyDescent="0.25">
      <c r="A3298" s="107" t="str">
        <f>'Run Rate'!A333</f>
        <v>POL12703</v>
      </c>
      <c r="B3298" s="135" t="str">
        <f>'Run Rate'!B333</f>
        <v>Polleo Pro Whey 2kg Unflavoured</v>
      </c>
      <c r="C3298" s="135" t="str">
        <f>'Run Rate'!C333</f>
        <v>PROTEINI</v>
      </c>
      <c r="D3298" s="135" t="str">
        <f>'Run Rate'!D333</f>
        <v>03 BRONZE</v>
      </c>
      <c r="E3298" s="122"/>
      <c r="F3298" s="122"/>
      <c r="G3298" s="122"/>
      <c r="H3298" s="122"/>
      <c r="I3298" s="122"/>
      <c r="J3298" s="122"/>
      <c r="K3298" s="122"/>
      <c r="L3298" s="122"/>
      <c r="M3298" s="122"/>
      <c r="N3298" s="122"/>
      <c r="O3298" s="122"/>
      <c r="P3298" s="122"/>
      <c r="Q3298" s="122"/>
      <c r="R3298" s="122"/>
      <c r="S3298" s="122"/>
      <c r="T3298" s="122"/>
      <c r="U3298" s="122"/>
      <c r="V3298" s="122"/>
      <c r="W3298" s="122"/>
      <c r="X3298" s="122"/>
      <c r="Y3298" s="122"/>
      <c r="Z3298" s="122"/>
      <c r="AA3298" s="122"/>
      <c r="AB3298" s="122"/>
      <c r="AC3298" s="122"/>
      <c r="AD3298" s="122"/>
      <c r="AE3298" s="122"/>
      <c r="AF3298" s="122"/>
      <c r="AG3298" s="122"/>
      <c r="AH3298" s="122"/>
      <c r="AI3298" s="122"/>
      <c r="AJ3298" s="122"/>
      <c r="AK3298" s="122"/>
      <c r="AL3298" s="122"/>
      <c r="AM3298" s="122"/>
      <c r="AN3298" s="122"/>
      <c r="AQ3298" t="str">
        <f>IF(AND(OR($B$1="ALL",$B$1=C3298),OR($E$1="ALL",$E$1=D3298),OR($B$2="ALL",$B$2=A3298),OR($E$2="ALL",IFERROR(SEARCH($E$2,B3298),0)&gt;0)),"MATCH","")</f>
        <v/>
      </c>
    </row>
    <row r="3299" spans="1:43" ht="14.25" customHeight="1" x14ac:dyDescent="0.25">
      <c r="A3299" s="108" t="s">
        <v>1137</v>
      </c>
      <c r="B3299" s="136" t="s">
        <v>1138</v>
      </c>
      <c r="C3299" s="136" t="s">
        <v>1139</v>
      </c>
      <c r="D3299" s="136" t="s">
        <v>1140</v>
      </c>
      <c r="E3299" s="136" t="s">
        <v>1141</v>
      </c>
      <c r="F3299" s="136" t="s">
        <v>1142</v>
      </c>
      <c r="G3299" s="136" t="s">
        <v>1143</v>
      </c>
      <c r="H3299" s="136" t="s">
        <v>1144</v>
      </c>
      <c r="I3299" s="136" t="s">
        <v>1145</v>
      </c>
      <c r="J3299" s="136" t="s">
        <v>1146</v>
      </c>
      <c r="K3299" s="136" t="s">
        <v>1147</v>
      </c>
      <c r="L3299" s="136" t="s">
        <v>1148</v>
      </c>
      <c r="M3299" s="136" t="s">
        <v>1149</v>
      </c>
      <c r="N3299" s="136" t="s">
        <v>1150</v>
      </c>
      <c r="O3299" s="136" t="s">
        <v>1151</v>
      </c>
      <c r="P3299" s="136" t="s">
        <v>1152</v>
      </c>
      <c r="Q3299" s="136" t="s">
        <v>1153</v>
      </c>
      <c r="R3299" s="136" t="s">
        <v>1154</v>
      </c>
      <c r="S3299" s="136" t="s">
        <v>1155</v>
      </c>
      <c r="T3299" s="136" t="s">
        <v>1156</v>
      </c>
      <c r="U3299" s="136" t="s">
        <v>1157</v>
      </c>
      <c r="V3299" s="136" t="s">
        <v>1158</v>
      </c>
      <c r="W3299" s="136" t="s">
        <v>1159</v>
      </c>
      <c r="X3299" s="136" t="s">
        <v>1160</v>
      </c>
      <c r="Y3299" s="136" t="s">
        <v>1161</v>
      </c>
      <c r="Z3299" s="136" t="s">
        <v>1162</v>
      </c>
      <c r="AA3299" s="136" t="s">
        <v>1163</v>
      </c>
      <c r="AB3299" s="137" t="s">
        <v>156</v>
      </c>
      <c r="AC3299" s="137" t="s">
        <v>157</v>
      </c>
      <c r="AD3299" s="137" t="s">
        <v>158</v>
      </c>
      <c r="AE3299" s="137" t="s">
        <v>139</v>
      </c>
      <c r="AF3299" s="138" t="s">
        <v>140</v>
      </c>
      <c r="AG3299" s="138" t="s">
        <v>141</v>
      </c>
      <c r="AH3299" s="138" t="s">
        <v>142</v>
      </c>
      <c r="AI3299" s="138" t="s">
        <v>143</v>
      </c>
      <c r="AJ3299" s="139" t="s">
        <v>144</v>
      </c>
      <c r="AK3299" s="139" t="s">
        <v>145</v>
      </c>
      <c r="AL3299" s="139" t="s">
        <v>146</v>
      </c>
      <c r="AM3299" s="140" t="s">
        <v>147</v>
      </c>
      <c r="AN3299" s="140" t="s">
        <v>148</v>
      </c>
      <c r="AQ3299" t="str">
        <f>AQ3298</f>
        <v/>
      </c>
    </row>
    <row r="3300" spans="1:43" ht="14.25" customHeight="1" x14ac:dyDescent="0.25">
      <c r="A3300" s="99" t="s">
        <v>1164</v>
      </c>
      <c r="B3300" s="112">
        <f>'Run Rate'!E333</f>
        <v>1</v>
      </c>
      <c r="C3300" s="112">
        <f>'Run Rate'!F333</f>
        <v>4</v>
      </c>
      <c r="D3300" s="112">
        <f>'Run Rate'!G333</f>
        <v>5</v>
      </c>
      <c r="E3300" s="112">
        <f>'Run Rate'!H333</f>
        <v>1</v>
      </c>
      <c r="F3300" s="112">
        <f>'Run Rate'!I333</f>
        <v>1</v>
      </c>
      <c r="G3300" s="112">
        <f>'Run Rate'!J333</f>
        <v>0</v>
      </c>
      <c r="H3300" s="112">
        <f>'Run Rate'!K333</f>
        <v>6</v>
      </c>
      <c r="I3300" s="112">
        <f>'Run Rate'!L333</f>
        <v>2</v>
      </c>
      <c r="J3300" s="112">
        <f>'Run Rate'!M333</f>
        <v>13</v>
      </c>
      <c r="K3300" s="112">
        <f>'Run Rate'!N333</f>
        <v>6</v>
      </c>
      <c r="L3300" s="112">
        <f>'Run Rate'!O333</f>
        <v>9</v>
      </c>
      <c r="M3300" s="112">
        <f>'Run Rate'!P333</f>
        <v>3</v>
      </c>
      <c r="N3300" s="112">
        <f>'Run Rate'!Q333</f>
        <v>1</v>
      </c>
      <c r="O3300" s="112">
        <f>'Run Rate'!R333</f>
        <v>4</v>
      </c>
      <c r="P3300" s="112">
        <f>'Run Rate'!S333</f>
        <v>5</v>
      </c>
      <c r="Q3300" s="112">
        <f>'Run Rate'!T333</f>
        <v>7</v>
      </c>
      <c r="R3300" s="112">
        <f>'Run Rate'!U333</f>
        <v>6</v>
      </c>
      <c r="S3300" s="112">
        <f>'Run Rate'!V333</f>
        <v>4</v>
      </c>
      <c r="T3300" s="112">
        <f>'Run Rate'!W333</f>
        <v>8</v>
      </c>
      <c r="U3300" s="112">
        <f>'Run Rate'!X333</f>
        <v>6</v>
      </c>
      <c r="V3300" s="112">
        <f>'Run Rate'!Y333</f>
        <v>7</v>
      </c>
      <c r="W3300" s="112">
        <f>'Run Rate'!Z333</f>
        <v>5</v>
      </c>
      <c r="X3300" s="112">
        <f>'Run Rate'!AA333</f>
        <v>6</v>
      </c>
      <c r="Y3300" s="112">
        <f>'Run Rate'!AB333</f>
        <v>2</v>
      </c>
      <c r="Z3300" s="112">
        <f>'Run Rate'!AC333</f>
        <v>5</v>
      </c>
      <c r="AA3300" s="112">
        <f>'Run Rate'!AD333</f>
        <v>9</v>
      </c>
      <c r="AB3300" s="113">
        <v>6</v>
      </c>
      <c r="AC3300" s="112">
        <v>5</v>
      </c>
      <c r="AD3300" s="112">
        <v>5</v>
      </c>
      <c r="AE3300" s="112">
        <v>5</v>
      </c>
      <c r="AF3300" s="112">
        <v>5</v>
      </c>
      <c r="AG3300" s="112">
        <v>5</v>
      </c>
      <c r="AH3300" s="112">
        <v>5</v>
      </c>
      <c r="AI3300" s="112">
        <v>5</v>
      </c>
      <c r="AJ3300" s="112">
        <v>5</v>
      </c>
      <c r="AK3300" s="112">
        <v>5</v>
      </c>
      <c r="AL3300" s="112">
        <v>5</v>
      </c>
      <c r="AM3300" s="112">
        <v>5</v>
      </c>
      <c r="AN3300" s="112">
        <v>5</v>
      </c>
      <c r="AQ3300" t="str">
        <f>AQ3298</f>
        <v/>
      </c>
    </row>
    <row r="3301" spans="1:43" ht="14.25" customHeight="1" x14ac:dyDescent="0.25">
      <c r="A3301" s="99" t="s">
        <v>1165</v>
      </c>
      <c r="B3301" s="114"/>
      <c r="C3301" s="114"/>
      <c r="D3301" s="114"/>
      <c r="E3301" s="114"/>
      <c r="F3301" s="114"/>
      <c r="G3301" s="114"/>
      <c r="H3301" s="114"/>
      <c r="I3301" s="114"/>
      <c r="J3301" s="114"/>
      <c r="K3301" s="114"/>
      <c r="L3301" s="114"/>
      <c r="M3301" s="114"/>
      <c r="N3301" s="114"/>
      <c r="O3301" s="114"/>
      <c r="P3301" s="114"/>
      <c r="Q3301" s="114"/>
      <c r="R3301" s="114"/>
      <c r="S3301" s="114"/>
      <c r="T3301" s="114"/>
      <c r="U3301" s="114"/>
      <c r="V3301" s="114"/>
      <c r="W3301" s="115"/>
      <c r="X3301" s="115"/>
      <c r="Y3301" s="115"/>
      <c r="Z3301" s="115"/>
      <c r="AA3301" s="112" t="s">
        <v>1166</v>
      </c>
      <c r="AB3301" s="113"/>
      <c r="AC3301" s="112"/>
      <c r="AD3301" s="112"/>
      <c r="AE3301" s="112"/>
      <c r="AF3301" s="112"/>
      <c r="AG3301" s="112"/>
      <c r="AH3301" s="112"/>
      <c r="AI3301" s="112"/>
      <c r="AJ3301" s="112"/>
      <c r="AK3301" s="112"/>
      <c r="AL3301" s="112"/>
      <c r="AM3301" s="112"/>
      <c r="AN3301" s="112"/>
      <c r="AQ3301" t="str">
        <f>AQ3298</f>
        <v/>
      </c>
    </row>
    <row r="3302" spans="1:43" ht="14.25" customHeight="1" x14ac:dyDescent="0.25">
      <c r="A3302" s="99" t="s">
        <v>1167</v>
      </c>
      <c r="B3302" s="114"/>
      <c r="C3302" s="114"/>
      <c r="D3302" s="114"/>
      <c r="E3302" s="114"/>
      <c r="F3302" s="114"/>
      <c r="G3302" s="114"/>
      <c r="H3302" s="114"/>
      <c r="I3302" s="114"/>
      <c r="J3302" s="114"/>
      <c r="K3302" s="114"/>
      <c r="L3302" s="114"/>
      <c r="M3302" s="114"/>
      <c r="N3302" s="114"/>
      <c r="O3302" s="114"/>
      <c r="P3302" s="114"/>
      <c r="Q3302" s="114"/>
      <c r="R3302" s="114"/>
      <c r="S3302" s="114"/>
      <c r="T3302" s="114"/>
      <c r="U3302" s="114"/>
      <c r="V3302" s="114"/>
      <c r="W3302" s="115"/>
      <c r="X3302" s="116"/>
      <c r="Y3302" s="117"/>
      <c r="Z3302" s="115"/>
      <c r="AA3302" s="112" t="s">
        <v>1168</v>
      </c>
      <c r="AB3302" s="113">
        <f>'Demand Input VP'!B1654</f>
        <v>0</v>
      </c>
      <c r="AC3302" s="112">
        <f>'Demand Input VP'!C1654</f>
        <v>0</v>
      </c>
      <c r="AD3302" s="112">
        <f>'Demand Input VP'!D1654</f>
        <v>0</v>
      </c>
      <c r="AE3302" s="112">
        <f>'Demand Input VP'!E1654</f>
        <v>0</v>
      </c>
      <c r="AF3302" s="112">
        <f>'Demand Input VP'!F1654</f>
        <v>0</v>
      </c>
      <c r="AG3302" s="112">
        <f>'Demand Input VP'!G1654</f>
        <v>0</v>
      </c>
      <c r="AH3302" s="112">
        <f>'Demand Input VP'!H1654</f>
        <v>0</v>
      </c>
      <c r="AI3302" s="112">
        <f>'Demand Input VP'!I1654</f>
        <v>0</v>
      </c>
      <c r="AJ3302" s="112">
        <f>'Demand Input VP'!J1654</f>
        <v>0</v>
      </c>
      <c r="AK3302" s="112">
        <f>'Demand Input VP'!K1654</f>
        <v>0</v>
      </c>
      <c r="AL3302" s="112">
        <f>'Demand Input VP'!L1654</f>
        <v>0</v>
      </c>
      <c r="AM3302" s="112">
        <f>'Demand Input VP'!M1654</f>
        <v>0</v>
      </c>
      <c r="AN3302" s="112">
        <f>'Demand Input VP'!N1654</f>
        <v>0</v>
      </c>
      <c r="AQ3302" t="str">
        <f>AQ3298</f>
        <v/>
      </c>
    </row>
    <row r="3303" spans="1:43" ht="14.25" customHeight="1" x14ac:dyDescent="0.25">
      <c r="A3303" s="99" t="s">
        <v>1169</v>
      </c>
      <c r="B3303" s="118"/>
      <c r="C3303" s="118"/>
      <c r="D3303" s="118"/>
      <c r="E3303" s="118"/>
      <c r="F3303" s="118"/>
      <c r="G3303" s="118"/>
      <c r="H3303" s="118"/>
      <c r="I3303" s="118"/>
      <c r="J3303" s="118"/>
      <c r="K3303" s="118"/>
      <c r="L3303" s="118"/>
      <c r="M3303" s="118"/>
      <c r="N3303" s="118"/>
      <c r="O3303" s="118"/>
      <c r="P3303" s="118"/>
      <c r="Q3303" s="118"/>
      <c r="R3303" s="118"/>
      <c r="S3303" s="118"/>
      <c r="T3303" s="118"/>
      <c r="U3303" s="118"/>
      <c r="V3303" s="118"/>
      <c r="W3303" s="115"/>
      <c r="X3303" s="116"/>
      <c r="Y3303" s="117"/>
      <c r="Z3303" s="119"/>
      <c r="AA3303" s="120" t="s">
        <v>1170</v>
      </c>
      <c r="AB3303" s="121">
        <f>'Demand Input VP'!B1653</f>
        <v>0</v>
      </c>
      <c r="AC3303" s="120">
        <f>'Demand Input VP'!C1653</f>
        <v>0</v>
      </c>
      <c r="AD3303" s="120">
        <f>'Demand Input VP'!D1653</f>
        <v>0</v>
      </c>
      <c r="AE3303" s="120">
        <f>'Demand Input VP'!E1653</f>
        <v>0</v>
      </c>
      <c r="AF3303" s="120">
        <f>'Demand Input VP'!F1653</f>
        <v>0</v>
      </c>
      <c r="AG3303" s="120">
        <f>'Demand Input VP'!G1653</f>
        <v>0</v>
      </c>
      <c r="AH3303" s="120">
        <f>'Demand Input VP'!H1653</f>
        <v>0</v>
      </c>
      <c r="AI3303" s="120">
        <f>'Demand Input VP'!I1653</f>
        <v>0</v>
      </c>
      <c r="AJ3303" s="120">
        <f>'Demand Input VP'!J1653</f>
        <v>0</v>
      </c>
      <c r="AK3303" s="120">
        <f>'Demand Input VP'!K1653</f>
        <v>0</v>
      </c>
      <c r="AL3303" s="120">
        <f>'Demand Input VP'!L1653</f>
        <v>0</v>
      </c>
      <c r="AM3303" s="120">
        <f>'Demand Input VP'!M1653</f>
        <v>0</v>
      </c>
      <c r="AN3303" s="120">
        <f>'Demand Input VP'!N1653</f>
        <v>0</v>
      </c>
      <c r="AQ3303" t="str">
        <f>AQ3298</f>
        <v/>
      </c>
    </row>
    <row r="3304" spans="1:43" ht="14.25" customHeight="1" x14ac:dyDescent="0.25">
      <c r="A3304" s="1"/>
      <c r="B3304" s="122"/>
      <c r="C3304" s="122"/>
      <c r="D3304" s="122"/>
      <c r="E3304" s="122"/>
      <c r="F3304" s="122"/>
      <c r="G3304" s="122"/>
      <c r="H3304" s="122"/>
      <c r="I3304" s="122"/>
      <c r="J3304" s="122"/>
      <c r="K3304" s="122"/>
      <c r="L3304" s="122"/>
      <c r="M3304" s="122"/>
      <c r="N3304" s="122"/>
      <c r="O3304" s="122"/>
      <c r="P3304" s="122"/>
      <c r="Q3304" s="122"/>
      <c r="R3304" s="122"/>
      <c r="S3304" s="122"/>
      <c r="T3304" s="122"/>
      <c r="U3304" s="122"/>
      <c r="V3304" s="122"/>
      <c r="W3304" s="123"/>
      <c r="X3304" s="116"/>
      <c r="Y3304" s="117"/>
      <c r="Z3304" s="123"/>
      <c r="AA3304" s="112" t="s">
        <v>1171</v>
      </c>
      <c r="AB3304" s="113">
        <f>'Demand Input MP'!B1654</f>
        <v>0</v>
      </c>
      <c r="AC3304" s="112">
        <f>'Demand Input MP'!C1654</f>
        <v>0</v>
      </c>
      <c r="AD3304" s="112">
        <f>'Demand Input MP'!D1654</f>
        <v>0</v>
      </c>
      <c r="AE3304" s="112">
        <f>'Demand Input MP'!E1654</f>
        <v>0</v>
      </c>
      <c r="AF3304" s="112">
        <f>'Demand Input MP'!F1654</f>
        <v>0</v>
      </c>
      <c r="AG3304" s="112">
        <f>'Demand Input MP'!G1654</f>
        <v>0</v>
      </c>
      <c r="AH3304" s="112">
        <f>'Demand Input MP'!H1654</f>
        <v>0</v>
      </c>
      <c r="AI3304" s="112">
        <f>'Demand Input MP'!I1654</f>
        <v>0</v>
      </c>
      <c r="AJ3304" s="112">
        <f>'Demand Input MP'!J1654</f>
        <v>0</v>
      </c>
      <c r="AK3304" s="112">
        <f>'Demand Input MP'!K1654</f>
        <v>0</v>
      </c>
      <c r="AL3304" s="112">
        <f>'Demand Input MP'!L1654</f>
        <v>0</v>
      </c>
      <c r="AM3304" s="112">
        <f>'Demand Input MP'!M1654</f>
        <v>0</v>
      </c>
      <c r="AN3304" s="112">
        <f>'Demand Input MP'!N1654</f>
        <v>0</v>
      </c>
      <c r="AQ3304" t="str">
        <f>AQ3298</f>
        <v/>
      </c>
    </row>
    <row r="3305" spans="1:43" ht="14.25" customHeight="1" x14ac:dyDescent="0.25">
      <c r="A3305" s="1"/>
      <c r="B3305" s="122"/>
      <c r="C3305" s="122"/>
      <c r="D3305" s="122"/>
      <c r="E3305" s="122"/>
      <c r="F3305" s="122"/>
      <c r="G3305" s="122"/>
      <c r="H3305" s="122"/>
      <c r="I3305" s="122"/>
      <c r="J3305" s="122"/>
      <c r="K3305" s="122"/>
      <c r="L3305" s="122"/>
      <c r="M3305" s="122"/>
      <c r="N3305" s="122"/>
      <c r="O3305" s="122"/>
      <c r="P3305" s="122"/>
      <c r="Q3305" s="122"/>
      <c r="R3305" s="122"/>
      <c r="S3305" s="122"/>
      <c r="T3305" s="122"/>
      <c r="U3305" s="122"/>
      <c r="V3305" s="124" t="s">
        <v>91</v>
      </c>
      <c r="W3305" s="125">
        <f>IFERROR(IF(SUM('Run Rate History'!E333:AD333)&gt;0,(SUMPRODUCT((B3300:AA3300&gt;=PERCENTILE(B3300:AA3300,0.1))*(B3300:AA3300&lt;=PERCENTILE(B3300:AA3300,0.9))*B3300:AA3300)+SUMPRODUCT(('Run Rate History'!E333:AD333&gt;=PERCENTILE(B3300:AA3300,0.1))*('Run Rate History'!E333:AD333&lt;=PERCENTILE(B3300:AA3300,0.9))*'Run Rate History'!E333:AD333))/(SUMPRODUCT((B3300:AA3300&gt;=PERCENTILE(B3300:AA3300,0.1))*(B3300:AA3300&lt;=PERCENTILE(B3300:AA3300,0.9))*1)+SUMPRODUCT(('Run Rate History'!E333:AD333&gt;=PERCENTILE(B3300:AA3300,0.1))*('Run Rate History'!E333:AD333&lt;=PERCENTILE(B3300:AA3300,0.9))*1)),TRIMMEAN(B3300:AA3300,0.15)),0)</f>
        <v>4.3589743589743586</v>
      </c>
      <c r="X3305" s="126" t="s">
        <v>1172</v>
      </c>
      <c r="Y3305" s="127">
        <f>SUM(B3300:AA3300)/26</f>
        <v>4.8461538461538458</v>
      </c>
      <c r="Z3305" s="128"/>
      <c r="AA3305" s="112" t="s">
        <v>1173</v>
      </c>
      <c r="AB3305" s="113">
        <f>'Demand Input MP'!B1653</f>
        <v>0</v>
      </c>
      <c r="AC3305" s="112">
        <f>'Demand Input MP'!C1653</f>
        <v>0</v>
      </c>
      <c r="AD3305" s="112">
        <f>'Demand Input MP'!D1653</f>
        <v>0</v>
      </c>
      <c r="AE3305" s="112">
        <f>'Demand Input MP'!E1653</f>
        <v>0</v>
      </c>
      <c r="AF3305" s="112">
        <f>'Demand Input MP'!F1653</f>
        <v>0</v>
      </c>
      <c r="AG3305" s="112">
        <f>'Demand Input MP'!G1653</f>
        <v>0</v>
      </c>
      <c r="AH3305" s="112">
        <f>'Demand Input MP'!H1653</f>
        <v>0</v>
      </c>
      <c r="AI3305" s="112">
        <f>'Demand Input MP'!I1653</f>
        <v>0</v>
      </c>
      <c r="AJ3305" s="112">
        <f>'Demand Input MP'!J1653</f>
        <v>0</v>
      </c>
      <c r="AK3305" s="112">
        <f>'Demand Input MP'!K1653</f>
        <v>0</v>
      </c>
      <c r="AL3305" s="112">
        <f>'Demand Input MP'!L1653</f>
        <v>0</v>
      </c>
      <c r="AM3305" s="112">
        <f>'Demand Input MP'!M1653</f>
        <v>0</v>
      </c>
      <c r="AN3305" s="112">
        <f>'Demand Input MP'!N1653</f>
        <v>0</v>
      </c>
      <c r="AQ3305" t="str">
        <f>AQ3298</f>
        <v/>
      </c>
    </row>
    <row r="3306" spans="1:43" ht="14.25" customHeight="1" x14ac:dyDescent="0.25">
      <c r="A3306" s="1"/>
      <c r="B3306" s="122"/>
      <c r="C3306" s="122"/>
      <c r="D3306" s="122"/>
      <c r="E3306" s="122"/>
      <c r="F3306" s="122"/>
      <c r="G3306" s="122"/>
      <c r="H3306" s="122"/>
      <c r="I3306" s="122"/>
      <c r="J3306" s="122"/>
      <c r="K3306" s="122"/>
      <c r="L3306" s="122"/>
      <c r="M3306" s="122"/>
      <c r="N3306" s="122"/>
      <c r="O3306" s="122"/>
      <c r="P3306" s="122"/>
      <c r="Q3306" s="122"/>
      <c r="R3306" s="122"/>
      <c r="S3306" s="122"/>
      <c r="T3306" s="122"/>
      <c r="U3306" s="122"/>
      <c r="V3306" s="124" t="s">
        <v>94</v>
      </c>
      <c r="W3306" s="125">
        <f>IFERROR((1*MIN(MAX(X3300,0.5*IF(SUM('Run Rate History'!E333:AD333)&gt;0,(MEDIAN(IF(B3300:AA3300&gt;0,B3300:AA3300))+MEDIAN(IF('Run Rate History'!E333:AD333&gt;0,'Run Rate History'!E333:AD333)))/2,MEDIAN(IF(B3300:AA3300&gt;0,B3300:AA3300)))),2*IF(SUM('Run Rate History'!E333:AD333)&gt;0,(MEDIAN(IF(B3300:AA3300&gt;0,B3300:AA3300))+MEDIAN(IF('Run Rate History'!E333:AD333&gt;0,'Run Rate History'!E333:AD333)))/2,MEDIAN(IF(B3300:AA3300&gt;0,B3300:AA3300))))+2*MIN(MAX(Y3300,0.5*IF(SUM('Run Rate History'!E333:AD333)&gt;0,(MEDIAN(IF(B3300:AA3300&gt;0,B3300:AA3300))+MEDIAN(IF('Run Rate History'!E333:AD333&gt;0,'Run Rate History'!E333:AD333)))/2,MEDIAN(IF(B3300:AA3300&gt;0,B3300:AA3300)))),2*IF(SUM('Run Rate History'!E333:AD333)&gt;0,(MEDIAN(IF(B3300:AA3300&gt;0,B3300:AA3300))+MEDIAN(IF('Run Rate History'!E333:AD333&gt;0,'Run Rate History'!E333:AD333)))/2,MEDIAN(IF(B3300:AA3300&gt;0,B3300:AA3300))))+3*MIN(MAX(Z3300,0.5*IF(SUM('Run Rate History'!E333:AD333)&gt;0,(MEDIAN(IF(B3300:AA3300&gt;0,B3300:AA3300))+MEDIAN(IF('Run Rate History'!E333:AD333&gt;0,'Run Rate History'!E333:AD333)))/2,MEDIAN(IF(B3300:AA3300&gt;0,B3300:AA3300)))),2*IF(SUM('Run Rate History'!E333:AD333)&gt;0,(MEDIAN(IF(B3300:AA3300&gt;0,B3300:AA3300))+MEDIAN(IF('Run Rate History'!E333:AD333&gt;0,'Run Rate History'!E333:AD333)))/2,MEDIAN(IF(B3300:AA3300&gt;0,B3300:AA3300))))+4*MIN(MAX(AA3300,0.5*IF(SUM('Run Rate History'!E333:AD333)&gt;0,(MEDIAN(IF(B3300:AA3300&gt;0,B3300:AA3300))+MEDIAN(IF('Run Rate History'!E333:AD333&gt;0,'Run Rate History'!E333:AD333)))/2,MEDIAN(IF(B3300:AA3300&gt;0,B3300:AA3300)))),2*IF(SUM('Run Rate History'!E333:AD333)&gt;0,(MEDIAN(IF(B3300:AA3300&gt;0,B3300:AA3300))+MEDIAN(IF('Run Rate History'!E333:AD333&gt;0,'Run Rate History'!E333:AD333)))/2,MEDIAN(IF(B3300:AA3300&gt;0,B3300:AA3300)))))/10,0)</f>
        <v>6.2750000000000004</v>
      </c>
      <c r="X3306" s="129" t="s">
        <v>1174</v>
      </c>
      <c r="Y3306" s="130">
        <f>IFERROR(VLOOKUP(A3298,'Stanje zaliha'!A:E,5,FALSE()),0)</f>
        <v>62</v>
      </c>
      <c r="Z3306" s="131"/>
      <c r="AA3306" s="113" t="s">
        <v>1175</v>
      </c>
      <c r="AB3306" s="118">
        <f t="shared" ref="AB3306:AN3306" si="658">SUM(AB3302:AB3305)</f>
        <v>0</v>
      </c>
      <c r="AC3306" s="118">
        <f t="shared" si="658"/>
        <v>0</v>
      </c>
      <c r="AD3306" s="118">
        <f t="shared" si="658"/>
        <v>0</v>
      </c>
      <c r="AE3306" s="118">
        <f t="shared" si="658"/>
        <v>0</v>
      </c>
      <c r="AF3306" s="118">
        <f t="shared" si="658"/>
        <v>0</v>
      </c>
      <c r="AG3306" s="118">
        <f t="shared" si="658"/>
        <v>0</v>
      </c>
      <c r="AH3306" s="118">
        <f t="shared" si="658"/>
        <v>0</v>
      </c>
      <c r="AI3306" s="118">
        <f t="shared" si="658"/>
        <v>0</v>
      </c>
      <c r="AJ3306" s="118">
        <f t="shared" si="658"/>
        <v>0</v>
      </c>
      <c r="AK3306" s="118">
        <f t="shared" si="658"/>
        <v>0</v>
      </c>
      <c r="AL3306" s="118">
        <f t="shared" si="658"/>
        <v>0</v>
      </c>
      <c r="AM3306" s="118">
        <f t="shared" si="658"/>
        <v>0</v>
      </c>
      <c r="AN3306" s="118">
        <f t="shared" si="658"/>
        <v>0</v>
      </c>
      <c r="AQ3306" t="str">
        <f>AQ3298</f>
        <v/>
      </c>
    </row>
    <row r="3307" spans="1:43" ht="14.25" customHeight="1" x14ac:dyDescent="0.25">
      <c r="A3307" s="1"/>
      <c r="B3307" s="122"/>
      <c r="C3307" s="122"/>
      <c r="D3307" s="122"/>
      <c r="E3307" s="122"/>
      <c r="F3307" s="122"/>
      <c r="G3307" s="122"/>
      <c r="H3307" s="122"/>
      <c r="I3307" s="122"/>
      <c r="J3307" s="122"/>
      <c r="K3307" s="122"/>
      <c r="L3307" s="122"/>
      <c r="M3307" s="122"/>
      <c r="N3307" s="122"/>
      <c r="O3307" s="122"/>
      <c r="P3307" s="122"/>
      <c r="Q3307" s="122"/>
      <c r="R3307" s="122"/>
      <c r="S3307" s="122"/>
      <c r="T3307" s="122"/>
      <c r="U3307" s="122"/>
      <c r="V3307" s="124" t="s">
        <v>95</v>
      </c>
      <c r="W3307" s="125">
        <f>IFERROR(0.6*W3306+0.4*W3305,0)</f>
        <v>5.5085897435897433</v>
      </c>
      <c r="X3307" s="132" t="s">
        <v>1176</v>
      </c>
      <c r="Y3307" s="133">
        <f>IFERROR(SUMIF('Popis poslanih narudžbi'!A:A,A3298,'Popis poslanih narudžbi'!C:C),0)</f>
        <v>0</v>
      </c>
      <c r="Z3307" s="131"/>
      <c r="AA3307" s="134" t="s">
        <v>1177</v>
      </c>
      <c r="AB3307" s="118">
        <f t="shared" ref="AB3307:AN3307" si="659">AB3300+AB3306</f>
        <v>6</v>
      </c>
      <c r="AC3307" s="118">
        <f t="shared" si="659"/>
        <v>5</v>
      </c>
      <c r="AD3307" s="118">
        <f t="shared" si="659"/>
        <v>5</v>
      </c>
      <c r="AE3307" s="118">
        <f t="shared" si="659"/>
        <v>5</v>
      </c>
      <c r="AF3307" s="118">
        <f t="shared" si="659"/>
        <v>5</v>
      </c>
      <c r="AG3307" s="118">
        <f t="shared" si="659"/>
        <v>5</v>
      </c>
      <c r="AH3307" s="118">
        <f t="shared" si="659"/>
        <v>5</v>
      </c>
      <c r="AI3307" s="118">
        <f t="shared" si="659"/>
        <v>5</v>
      </c>
      <c r="AJ3307" s="118">
        <f t="shared" si="659"/>
        <v>5</v>
      </c>
      <c r="AK3307" s="118">
        <f t="shared" si="659"/>
        <v>5</v>
      </c>
      <c r="AL3307" s="118">
        <f t="shared" si="659"/>
        <v>5</v>
      </c>
      <c r="AM3307" s="118">
        <f t="shared" si="659"/>
        <v>5</v>
      </c>
      <c r="AN3307" s="118">
        <f t="shared" si="659"/>
        <v>5</v>
      </c>
      <c r="AQ3307" t="str">
        <f>AQ3298</f>
        <v/>
      </c>
    </row>
    <row r="3308" spans="1:43" ht="14.25" customHeight="1" x14ac:dyDescent="0.25">
      <c r="A3308" s="107" t="str">
        <f>'Run Rate'!A334</f>
        <v>POL09928</v>
      </c>
      <c r="B3308" s="135" t="str">
        <f>'Run Rate'!B334</f>
        <v>Polleo Protein oatmeal 60g chocolate coconut</v>
      </c>
      <c r="C3308" s="135" t="str">
        <f>'Run Rate'!C334</f>
        <v>BIO I SUPERFOODS</v>
      </c>
      <c r="D3308" s="135" t="str">
        <f>'Run Rate'!D334</f>
        <v>03 BRONZE</v>
      </c>
      <c r="E3308" s="122"/>
      <c r="F3308" s="122"/>
      <c r="G3308" s="122"/>
      <c r="H3308" s="122"/>
      <c r="I3308" s="122"/>
      <c r="J3308" s="122"/>
      <c r="K3308" s="122"/>
      <c r="L3308" s="122"/>
      <c r="M3308" s="122"/>
      <c r="N3308" s="122"/>
      <c r="O3308" s="122"/>
      <c r="P3308" s="122"/>
      <c r="Q3308" s="122"/>
      <c r="R3308" s="122"/>
      <c r="S3308" s="122"/>
      <c r="T3308" s="122"/>
      <c r="U3308" s="122"/>
      <c r="V3308" s="122"/>
      <c r="W3308" s="122"/>
      <c r="X3308" s="122"/>
      <c r="Y3308" s="122"/>
      <c r="Z3308" s="122"/>
      <c r="AA3308" s="122"/>
      <c r="AB3308" s="122"/>
      <c r="AC3308" s="122"/>
      <c r="AD3308" s="122"/>
      <c r="AE3308" s="122"/>
      <c r="AF3308" s="122"/>
      <c r="AG3308" s="122"/>
      <c r="AH3308" s="122"/>
      <c r="AI3308" s="122"/>
      <c r="AJ3308" s="122"/>
      <c r="AK3308" s="122"/>
      <c r="AL3308" s="122"/>
      <c r="AM3308" s="122"/>
      <c r="AN3308" s="122"/>
      <c r="AQ3308" t="str">
        <f>IF(AND(OR($B$1="ALL",$B$1=C3308),OR($E$1="ALL",$E$1=D3308),OR($B$2="ALL",$B$2=A3308),OR($E$2="ALL",IFERROR(SEARCH($E$2,B3308),0)&gt;0)),"MATCH","")</f>
        <v/>
      </c>
    </row>
    <row r="3309" spans="1:43" ht="14.25" customHeight="1" x14ac:dyDescent="0.25">
      <c r="A3309" s="108" t="s">
        <v>1137</v>
      </c>
      <c r="B3309" s="136" t="s">
        <v>1138</v>
      </c>
      <c r="C3309" s="136" t="s">
        <v>1139</v>
      </c>
      <c r="D3309" s="136" t="s">
        <v>1140</v>
      </c>
      <c r="E3309" s="136" t="s">
        <v>1141</v>
      </c>
      <c r="F3309" s="136" t="s">
        <v>1142</v>
      </c>
      <c r="G3309" s="136" t="s">
        <v>1143</v>
      </c>
      <c r="H3309" s="136" t="s">
        <v>1144</v>
      </c>
      <c r="I3309" s="136" t="s">
        <v>1145</v>
      </c>
      <c r="J3309" s="136" t="s">
        <v>1146</v>
      </c>
      <c r="K3309" s="136" t="s">
        <v>1147</v>
      </c>
      <c r="L3309" s="136" t="s">
        <v>1148</v>
      </c>
      <c r="M3309" s="136" t="s">
        <v>1149</v>
      </c>
      <c r="N3309" s="136" t="s">
        <v>1150</v>
      </c>
      <c r="O3309" s="136" t="s">
        <v>1151</v>
      </c>
      <c r="P3309" s="136" t="s">
        <v>1152</v>
      </c>
      <c r="Q3309" s="136" t="s">
        <v>1153</v>
      </c>
      <c r="R3309" s="136" t="s">
        <v>1154</v>
      </c>
      <c r="S3309" s="136" t="s">
        <v>1155</v>
      </c>
      <c r="T3309" s="136" t="s">
        <v>1156</v>
      </c>
      <c r="U3309" s="136" t="s">
        <v>1157</v>
      </c>
      <c r="V3309" s="136" t="s">
        <v>1158</v>
      </c>
      <c r="W3309" s="136" t="s">
        <v>1159</v>
      </c>
      <c r="X3309" s="136" t="s">
        <v>1160</v>
      </c>
      <c r="Y3309" s="136" t="s">
        <v>1161</v>
      </c>
      <c r="Z3309" s="136" t="s">
        <v>1162</v>
      </c>
      <c r="AA3309" s="136" t="s">
        <v>1163</v>
      </c>
      <c r="AB3309" s="137" t="s">
        <v>156</v>
      </c>
      <c r="AC3309" s="137" t="s">
        <v>157</v>
      </c>
      <c r="AD3309" s="137" t="s">
        <v>158</v>
      </c>
      <c r="AE3309" s="137" t="s">
        <v>139</v>
      </c>
      <c r="AF3309" s="138" t="s">
        <v>140</v>
      </c>
      <c r="AG3309" s="138" t="s">
        <v>141</v>
      </c>
      <c r="AH3309" s="138" t="s">
        <v>142</v>
      </c>
      <c r="AI3309" s="138" t="s">
        <v>143</v>
      </c>
      <c r="AJ3309" s="139" t="s">
        <v>144</v>
      </c>
      <c r="AK3309" s="139" t="s">
        <v>145</v>
      </c>
      <c r="AL3309" s="139" t="s">
        <v>146</v>
      </c>
      <c r="AM3309" s="140" t="s">
        <v>147</v>
      </c>
      <c r="AN3309" s="140" t="s">
        <v>148</v>
      </c>
      <c r="AQ3309" t="str">
        <f>AQ3308</f>
        <v/>
      </c>
    </row>
    <row r="3310" spans="1:43" ht="14.25" customHeight="1" x14ac:dyDescent="0.25">
      <c r="A3310" s="99" t="s">
        <v>1164</v>
      </c>
      <c r="B3310" s="112">
        <f>'Run Rate'!E334</f>
        <v>689</v>
      </c>
      <c r="C3310" s="112">
        <f>'Run Rate'!F334</f>
        <v>184</v>
      </c>
      <c r="D3310" s="112">
        <f>'Run Rate'!G334</f>
        <v>229</v>
      </c>
      <c r="E3310" s="112">
        <f>'Run Rate'!H334</f>
        <v>175</v>
      </c>
      <c r="F3310" s="112">
        <f>'Run Rate'!I334</f>
        <v>226</v>
      </c>
      <c r="G3310" s="112">
        <f>'Run Rate'!J334</f>
        <v>113</v>
      </c>
      <c r="H3310" s="112">
        <f>'Run Rate'!K334</f>
        <v>1001</v>
      </c>
      <c r="I3310" s="112">
        <f>'Run Rate'!L334</f>
        <v>103</v>
      </c>
      <c r="J3310" s="112">
        <f>'Run Rate'!M334</f>
        <v>232</v>
      </c>
      <c r="K3310" s="112">
        <f>'Run Rate'!N334</f>
        <v>95</v>
      </c>
      <c r="L3310" s="112">
        <f>'Run Rate'!O334</f>
        <v>199</v>
      </c>
      <c r="M3310" s="112">
        <f>'Run Rate'!P334</f>
        <v>96</v>
      </c>
      <c r="N3310" s="112">
        <f>'Run Rate'!Q334</f>
        <v>80</v>
      </c>
      <c r="O3310" s="112">
        <f>'Run Rate'!R334</f>
        <v>944</v>
      </c>
      <c r="P3310" s="112">
        <f>'Run Rate'!S334</f>
        <v>29</v>
      </c>
      <c r="Q3310" s="112">
        <f>'Run Rate'!T334</f>
        <v>200</v>
      </c>
      <c r="R3310" s="112">
        <f>'Run Rate'!U334</f>
        <v>144</v>
      </c>
      <c r="S3310" s="112">
        <f>'Run Rate'!V334</f>
        <v>187</v>
      </c>
      <c r="T3310" s="112">
        <f>'Run Rate'!W334</f>
        <v>166</v>
      </c>
      <c r="U3310" s="112">
        <f>'Run Rate'!X334</f>
        <v>520</v>
      </c>
      <c r="V3310" s="112">
        <f>'Run Rate'!Y334</f>
        <v>114</v>
      </c>
      <c r="W3310" s="112">
        <f>'Run Rate'!Z334</f>
        <v>134</v>
      </c>
      <c r="X3310" s="112">
        <f>'Run Rate'!AA334</f>
        <v>167</v>
      </c>
      <c r="Y3310" s="112">
        <f>'Run Rate'!AB334</f>
        <v>223</v>
      </c>
      <c r="Z3310" s="112">
        <f>'Run Rate'!AC334</f>
        <v>132</v>
      </c>
      <c r="AA3310" s="112">
        <f>'Run Rate'!AD334</f>
        <v>1011</v>
      </c>
      <c r="AB3310" s="113">
        <v>218</v>
      </c>
      <c r="AC3310" s="112">
        <v>218</v>
      </c>
      <c r="AD3310" s="112">
        <v>218</v>
      </c>
      <c r="AE3310" s="112">
        <v>218</v>
      </c>
      <c r="AF3310" s="112">
        <v>218</v>
      </c>
      <c r="AG3310" s="112">
        <v>196</v>
      </c>
      <c r="AH3310" s="112">
        <v>196</v>
      </c>
      <c r="AI3310" s="112">
        <v>196</v>
      </c>
      <c r="AJ3310" s="112">
        <v>196</v>
      </c>
      <c r="AK3310" s="112">
        <v>218</v>
      </c>
      <c r="AL3310" s="112">
        <v>218</v>
      </c>
      <c r="AM3310" s="112">
        <v>196</v>
      </c>
      <c r="AN3310" s="112">
        <v>196</v>
      </c>
      <c r="AQ3310" t="str">
        <f>AQ3308</f>
        <v/>
      </c>
    </row>
    <row r="3311" spans="1:43" ht="14.25" customHeight="1" x14ac:dyDescent="0.25">
      <c r="A3311" s="99" t="s">
        <v>1165</v>
      </c>
      <c r="B3311" s="114"/>
      <c r="C3311" s="114"/>
      <c r="D3311" s="114"/>
      <c r="E3311" s="114"/>
      <c r="F3311" s="114"/>
      <c r="G3311" s="114"/>
      <c r="H3311" s="114"/>
      <c r="I3311" s="114"/>
      <c r="J3311" s="114"/>
      <c r="K3311" s="114"/>
      <c r="L3311" s="114"/>
      <c r="M3311" s="114"/>
      <c r="N3311" s="114"/>
      <c r="O3311" s="114"/>
      <c r="P3311" s="114"/>
      <c r="Q3311" s="114"/>
      <c r="R3311" s="114"/>
      <c r="S3311" s="114"/>
      <c r="T3311" s="114"/>
      <c r="U3311" s="114"/>
      <c r="V3311" s="114"/>
      <c r="W3311" s="115"/>
      <c r="X3311" s="115"/>
      <c r="Y3311" s="115"/>
      <c r="Z3311" s="115"/>
      <c r="AA3311" s="112" t="s">
        <v>1166</v>
      </c>
      <c r="AB3311" s="113"/>
      <c r="AC3311" s="112"/>
      <c r="AD3311" s="112"/>
      <c r="AE3311" s="112"/>
      <c r="AF3311" s="112"/>
      <c r="AG3311" s="112"/>
      <c r="AH3311" s="112"/>
      <c r="AI3311" s="112"/>
      <c r="AJ3311" s="112"/>
      <c r="AK3311" s="112"/>
      <c r="AL3311" s="112"/>
      <c r="AM3311" s="112"/>
      <c r="AN3311" s="112"/>
      <c r="AQ3311" t="str">
        <f>AQ3308</f>
        <v/>
      </c>
    </row>
    <row r="3312" spans="1:43" ht="14.25" customHeight="1" x14ac:dyDescent="0.25">
      <c r="A3312" s="99" t="s">
        <v>1167</v>
      </c>
      <c r="B3312" s="114"/>
      <c r="C3312" s="114"/>
      <c r="D3312" s="114"/>
      <c r="E3312" s="114"/>
      <c r="F3312" s="114"/>
      <c r="G3312" s="114"/>
      <c r="H3312" s="114"/>
      <c r="I3312" s="114"/>
      <c r="J3312" s="114"/>
      <c r="K3312" s="114"/>
      <c r="L3312" s="114"/>
      <c r="M3312" s="114"/>
      <c r="N3312" s="114"/>
      <c r="O3312" s="114"/>
      <c r="P3312" s="114"/>
      <c r="Q3312" s="114"/>
      <c r="R3312" s="114"/>
      <c r="S3312" s="114"/>
      <c r="T3312" s="114"/>
      <c r="U3312" s="114"/>
      <c r="V3312" s="114"/>
      <c r="W3312" s="115"/>
      <c r="X3312" s="116"/>
      <c r="Y3312" s="117"/>
      <c r="Z3312" s="115"/>
      <c r="AA3312" s="112" t="s">
        <v>1168</v>
      </c>
      <c r="AB3312" s="113">
        <f>'Demand Input VP'!B1659</f>
        <v>0</v>
      </c>
      <c r="AC3312" s="112">
        <f>'Demand Input VP'!C1659</f>
        <v>0</v>
      </c>
      <c r="AD3312" s="112">
        <f>'Demand Input VP'!D1659</f>
        <v>0</v>
      </c>
      <c r="AE3312" s="112">
        <f>'Demand Input VP'!E1659</f>
        <v>0</v>
      </c>
      <c r="AF3312" s="112">
        <f>'Demand Input VP'!F1659</f>
        <v>0</v>
      </c>
      <c r="AG3312" s="112">
        <f>'Demand Input VP'!G1659</f>
        <v>300</v>
      </c>
      <c r="AH3312" s="112">
        <f>'Demand Input VP'!H1659</f>
        <v>300</v>
      </c>
      <c r="AI3312" s="112">
        <f>'Demand Input VP'!I1659</f>
        <v>300</v>
      </c>
      <c r="AJ3312" s="112">
        <f>'Demand Input VP'!J1659</f>
        <v>300</v>
      </c>
      <c r="AK3312" s="112">
        <f>'Demand Input VP'!K1659</f>
        <v>0</v>
      </c>
      <c r="AL3312" s="112">
        <f>'Demand Input VP'!L1659</f>
        <v>0</v>
      </c>
      <c r="AM3312" s="112">
        <f>'Demand Input VP'!M1659</f>
        <v>0</v>
      </c>
      <c r="AN3312" s="112">
        <f>'Demand Input VP'!N1659</f>
        <v>0</v>
      </c>
      <c r="AQ3312" t="str">
        <f>AQ3308</f>
        <v/>
      </c>
    </row>
    <row r="3313" spans="1:43" ht="14.25" customHeight="1" x14ac:dyDescent="0.25">
      <c r="A3313" s="99" t="s">
        <v>1169</v>
      </c>
      <c r="B3313" s="118"/>
      <c r="C3313" s="118"/>
      <c r="D3313" s="118"/>
      <c r="E3313" s="118"/>
      <c r="F3313" s="118"/>
      <c r="G3313" s="118"/>
      <c r="H3313" s="118"/>
      <c r="I3313" s="118"/>
      <c r="J3313" s="118"/>
      <c r="K3313" s="118"/>
      <c r="L3313" s="118"/>
      <c r="M3313" s="118"/>
      <c r="N3313" s="118"/>
      <c r="O3313" s="118"/>
      <c r="P3313" s="118"/>
      <c r="Q3313" s="118"/>
      <c r="R3313" s="118"/>
      <c r="S3313" s="118"/>
      <c r="T3313" s="118"/>
      <c r="U3313" s="118"/>
      <c r="V3313" s="118"/>
      <c r="W3313" s="115"/>
      <c r="X3313" s="116"/>
      <c r="Y3313" s="117"/>
      <c r="Z3313" s="119"/>
      <c r="AA3313" s="120" t="s">
        <v>1170</v>
      </c>
      <c r="AB3313" s="121">
        <f>'Demand Input VP'!B1658</f>
        <v>0</v>
      </c>
      <c r="AC3313" s="120">
        <f>'Demand Input VP'!C1658</f>
        <v>0</v>
      </c>
      <c r="AD3313" s="120">
        <f>'Demand Input VP'!D1658</f>
        <v>0</v>
      </c>
      <c r="AE3313" s="120">
        <f>'Demand Input VP'!E1658</f>
        <v>0</v>
      </c>
      <c r="AF3313" s="120">
        <f>'Demand Input VP'!F1658</f>
        <v>0</v>
      </c>
      <c r="AG3313" s="120">
        <f>'Demand Input VP'!G1658</f>
        <v>0</v>
      </c>
      <c r="AH3313" s="120">
        <f>'Demand Input VP'!H1658</f>
        <v>0</v>
      </c>
      <c r="AI3313" s="120">
        <f>'Demand Input VP'!I1658</f>
        <v>0</v>
      </c>
      <c r="AJ3313" s="120">
        <f>'Demand Input VP'!J1658</f>
        <v>0</v>
      </c>
      <c r="AK3313" s="120">
        <f>'Demand Input VP'!K1658</f>
        <v>0</v>
      </c>
      <c r="AL3313" s="120">
        <f>'Demand Input VP'!L1658</f>
        <v>0</v>
      </c>
      <c r="AM3313" s="120">
        <f>'Demand Input VP'!M1658</f>
        <v>30</v>
      </c>
      <c r="AN3313" s="120">
        <f>'Demand Input VP'!N1658</f>
        <v>30</v>
      </c>
      <c r="AQ3313" t="str">
        <f>AQ3308</f>
        <v/>
      </c>
    </row>
    <row r="3314" spans="1:43" ht="14.25" customHeight="1" x14ac:dyDescent="0.25">
      <c r="A3314" s="1"/>
      <c r="B3314" s="122"/>
      <c r="C3314" s="122"/>
      <c r="D3314" s="122"/>
      <c r="E3314" s="122"/>
      <c r="F3314" s="122"/>
      <c r="G3314" s="122"/>
      <c r="H3314" s="122"/>
      <c r="I3314" s="122"/>
      <c r="J3314" s="122"/>
      <c r="K3314" s="122"/>
      <c r="L3314" s="122"/>
      <c r="M3314" s="122"/>
      <c r="N3314" s="122"/>
      <c r="O3314" s="122"/>
      <c r="P3314" s="122"/>
      <c r="Q3314" s="122"/>
      <c r="R3314" s="122"/>
      <c r="S3314" s="122"/>
      <c r="T3314" s="122"/>
      <c r="U3314" s="122"/>
      <c r="V3314" s="122"/>
      <c r="W3314" s="123"/>
      <c r="X3314" s="116"/>
      <c r="Y3314" s="117"/>
      <c r="Z3314" s="123"/>
      <c r="AA3314" s="112" t="s">
        <v>1171</v>
      </c>
      <c r="AB3314" s="113">
        <f>'Demand Input MP'!B1659</f>
        <v>0</v>
      </c>
      <c r="AC3314" s="112">
        <f>'Demand Input MP'!C1659</f>
        <v>0</v>
      </c>
      <c r="AD3314" s="112">
        <f>'Demand Input MP'!D1659</f>
        <v>0</v>
      </c>
      <c r="AE3314" s="112">
        <f>'Demand Input MP'!E1659</f>
        <v>0</v>
      </c>
      <c r="AF3314" s="112">
        <f>'Demand Input MP'!F1659</f>
        <v>0</v>
      </c>
      <c r="AG3314" s="112">
        <f>'Demand Input MP'!G1659</f>
        <v>0</v>
      </c>
      <c r="AH3314" s="112">
        <f>'Demand Input MP'!H1659</f>
        <v>0</v>
      </c>
      <c r="AI3314" s="112">
        <f>'Demand Input MP'!I1659</f>
        <v>0</v>
      </c>
      <c r="AJ3314" s="112">
        <f>'Demand Input MP'!J1659</f>
        <v>0</v>
      </c>
      <c r="AK3314" s="112">
        <f>'Demand Input MP'!K1659</f>
        <v>0</v>
      </c>
      <c r="AL3314" s="112">
        <f>'Demand Input MP'!L1659</f>
        <v>0</v>
      </c>
      <c r="AM3314" s="112">
        <f>'Demand Input MP'!M1659</f>
        <v>0</v>
      </c>
      <c r="AN3314" s="112">
        <f>'Demand Input MP'!N1659</f>
        <v>0</v>
      </c>
      <c r="AQ3314" t="str">
        <f>AQ3308</f>
        <v/>
      </c>
    </row>
    <row r="3315" spans="1:43" ht="14.25" customHeight="1" x14ac:dyDescent="0.25">
      <c r="A3315" s="1"/>
      <c r="B3315" s="122"/>
      <c r="C3315" s="122"/>
      <c r="D3315" s="122"/>
      <c r="E3315" s="122"/>
      <c r="F3315" s="122"/>
      <c r="G3315" s="122"/>
      <c r="H3315" s="122"/>
      <c r="I3315" s="122"/>
      <c r="J3315" s="122"/>
      <c r="K3315" s="122"/>
      <c r="L3315" s="122"/>
      <c r="M3315" s="122"/>
      <c r="N3315" s="122"/>
      <c r="O3315" s="122"/>
      <c r="P3315" s="122"/>
      <c r="Q3315" s="122"/>
      <c r="R3315" s="122"/>
      <c r="S3315" s="122"/>
      <c r="T3315" s="122"/>
      <c r="U3315" s="122"/>
      <c r="V3315" s="124" t="s">
        <v>91</v>
      </c>
      <c r="W3315" s="125">
        <f>IFERROR(IF(SUM('Run Rate History'!E334:AD334)&gt;0,(SUMPRODUCT((B3310:AA3310&gt;=PERCENTILE(B3310:AA3310,0.1))*(B3310:AA3310&lt;=PERCENTILE(B3310:AA3310,0.9))*B3310:AA3310)+SUMPRODUCT(('Run Rate History'!E334:AD334&gt;=PERCENTILE(B3310:AA3310,0.1))*('Run Rate History'!E334:AD334&lt;=PERCENTILE(B3310:AA3310,0.9))*'Run Rate History'!E334:AD334))/(SUMPRODUCT((B3310:AA3310&gt;=PERCENTILE(B3310:AA3310,0.1))*(B3310:AA3310&lt;=PERCENTILE(B3310:AA3310,0.9))*1)+SUMPRODUCT(('Run Rate History'!E334:AD334&gt;=PERCENTILE(B3310:AA3310,0.1))*('Run Rate History'!E334:AD334&lt;=PERCENTILE(B3310:AA3310,0.9))*1)),TRIMMEAN(B3310:AA3310,0.15)),0)</f>
        <v>208.57575757575756</v>
      </c>
      <c r="X3315" s="126" t="s">
        <v>1172</v>
      </c>
      <c r="Y3315" s="127">
        <f>SUM(B3310:AA3310)/26</f>
        <v>284.34615384615387</v>
      </c>
      <c r="Z3315" s="128"/>
      <c r="AA3315" s="112" t="s">
        <v>1173</v>
      </c>
      <c r="AB3315" s="113">
        <f>'Demand Input MP'!B1658</f>
        <v>0</v>
      </c>
      <c r="AC3315" s="112">
        <f>'Demand Input MP'!C1658</f>
        <v>0</v>
      </c>
      <c r="AD3315" s="112">
        <f>'Demand Input MP'!D1658</f>
        <v>0</v>
      </c>
      <c r="AE3315" s="112">
        <f>'Demand Input MP'!E1658</f>
        <v>0</v>
      </c>
      <c r="AF3315" s="112">
        <f>'Demand Input MP'!F1658</f>
        <v>0</v>
      </c>
      <c r="AG3315" s="112">
        <f>'Demand Input MP'!G1658</f>
        <v>0</v>
      </c>
      <c r="AH3315" s="112">
        <f>'Demand Input MP'!H1658</f>
        <v>0</v>
      </c>
      <c r="AI3315" s="112">
        <f>'Demand Input MP'!I1658</f>
        <v>0</v>
      </c>
      <c r="AJ3315" s="112">
        <f>'Demand Input MP'!J1658</f>
        <v>0</v>
      </c>
      <c r="AK3315" s="112">
        <f>'Demand Input MP'!K1658</f>
        <v>0</v>
      </c>
      <c r="AL3315" s="112">
        <f>'Demand Input MP'!L1658</f>
        <v>0</v>
      </c>
      <c r="AM3315" s="112">
        <f>'Demand Input MP'!M1658</f>
        <v>0</v>
      </c>
      <c r="AN3315" s="112">
        <f>'Demand Input MP'!N1658</f>
        <v>0</v>
      </c>
      <c r="AQ3315" t="str">
        <f>AQ3308</f>
        <v/>
      </c>
    </row>
    <row r="3316" spans="1:43" ht="14.25" customHeight="1" x14ac:dyDescent="0.25">
      <c r="A3316" s="1"/>
      <c r="B3316" s="122"/>
      <c r="C3316" s="122"/>
      <c r="D3316" s="122"/>
      <c r="E3316" s="122"/>
      <c r="F3316" s="122"/>
      <c r="G3316" s="122"/>
      <c r="H3316" s="122"/>
      <c r="I3316" s="122"/>
      <c r="J3316" s="122"/>
      <c r="K3316" s="122"/>
      <c r="L3316" s="122"/>
      <c r="M3316" s="122"/>
      <c r="N3316" s="122"/>
      <c r="O3316" s="122"/>
      <c r="P3316" s="122"/>
      <c r="Q3316" s="122"/>
      <c r="R3316" s="122"/>
      <c r="S3316" s="122"/>
      <c r="T3316" s="122"/>
      <c r="U3316" s="122"/>
      <c r="V3316" s="124" t="s">
        <v>94</v>
      </c>
      <c r="W3316" s="125">
        <f>IFERROR((1*MIN(MAX(X3310,0.5*IF(SUM('Run Rate History'!E334:AD334)&gt;0,(MEDIAN(IF(B3310:AA3310&gt;0,B3310:AA3310))+MEDIAN(IF('Run Rate History'!E334:AD334&gt;0,'Run Rate History'!E334:AD334)))/2,MEDIAN(IF(B3310:AA3310&gt;0,B3310:AA3310)))),2*IF(SUM('Run Rate History'!E334:AD334)&gt;0,(MEDIAN(IF(B3310:AA3310&gt;0,B3310:AA3310))+MEDIAN(IF('Run Rate History'!E334:AD334&gt;0,'Run Rate History'!E334:AD334)))/2,MEDIAN(IF(B3310:AA3310&gt;0,B3310:AA3310))))+2*MIN(MAX(Y3310,0.5*IF(SUM('Run Rate History'!E334:AD334)&gt;0,(MEDIAN(IF(B3310:AA3310&gt;0,B3310:AA3310))+MEDIAN(IF('Run Rate History'!E334:AD334&gt;0,'Run Rate History'!E334:AD334)))/2,MEDIAN(IF(B3310:AA3310&gt;0,B3310:AA3310)))),2*IF(SUM('Run Rate History'!E334:AD334)&gt;0,(MEDIAN(IF(B3310:AA3310&gt;0,B3310:AA3310))+MEDIAN(IF('Run Rate History'!E334:AD334&gt;0,'Run Rate History'!E334:AD334)))/2,MEDIAN(IF(B3310:AA3310&gt;0,B3310:AA3310))))+3*MIN(MAX(Z3310,0.5*IF(SUM('Run Rate History'!E334:AD334)&gt;0,(MEDIAN(IF(B3310:AA3310&gt;0,B3310:AA3310))+MEDIAN(IF('Run Rate History'!E334:AD334&gt;0,'Run Rate History'!E334:AD334)))/2,MEDIAN(IF(B3310:AA3310&gt;0,B3310:AA3310)))),2*IF(SUM('Run Rate History'!E334:AD334)&gt;0,(MEDIAN(IF(B3310:AA3310&gt;0,B3310:AA3310))+MEDIAN(IF('Run Rate History'!E334:AD334&gt;0,'Run Rate History'!E334:AD334)))/2,MEDIAN(IF(B3310:AA3310&gt;0,B3310:AA3310))))+4*MIN(MAX(AA3310,0.5*IF(SUM('Run Rate History'!E334:AD334)&gt;0,(MEDIAN(IF(B3310:AA3310&gt;0,B3310:AA3310))+MEDIAN(IF('Run Rate History'!E334:AD334&gt;0,'Run Rate History'!E334:AD334)))/2,MEDIAN(IF(B3310:AA3310&gt;0,B3310:AA3310)))),2*IF(SUM('Run Rate History'!E334:AD334)&gt;0,(MEDIAN(IF(B3310:AA3310&gt;0,B3310:AA3310))+MEDIAN(IF('Run Rate History'!E334:AD334&gt;0,'Run Rate History'!E334:AD334)))/2,MEDIAN(IF(B3310:AA3310&gt;0,B3310:AA3310)))))/10,0)</f>
        <v>216.9</v>
      </c>
      <c r="X3316" s="129" t="s">
        <v>1174</v>
      </c>
      <c r="Y3316" s="130">
        <f>IFERROR(VLOOKUP(A3308,'Stanje zaliha'!A:E,5,FALSE()),0)</f>
        <v>2971</v>
      </c>
      <c r="Z3316" s="131"/>
      <c r="AA3316" s="113" t="s">
        <v>1175</v>
      </c>
      <c r="AB3316" s="118">
        <f t="shared" ref="AB3316:AN3316" si="660">SUM(AB3312:AB3315)</f>
        <v>0</v>
      </c>
      <c r="AC3316" s="118">
        <f t="shared" si="660"/>
        <v>0</v>
      </c>
      <c r="AD3316" s="118">
        <f t="shared" si="660"/>
        <v>0</v>
      </c>
      <c r="AE3316" s="118">
        <f t="shared" si="660"/>
        <v>0</v>
      </c>
      <c r="AF3316" s="118">
        <f t="shared" si="660"/>
        <v>0</v>
      </c>
      <c r="AG3316" s="118">
        <f t="shared" si="660"/>
        <v>300</v>
      </c>
      <c r="AH3316" s="118">
        <f t="shared" si="660"/>
        <v>300</v>
      </c>
      <c r="AI3316" s="118">
        <f t="shared" si="660"/>
        <v>300</v>
      </c>
      <c r="AJ3316" s="118">
        <f t="shared" si="660"/>
        <v>300</v>
      </c>
      <c r="AK3316" s="118">
        <f t="shared" si="660"/>
        <v>0</v>
      </c>
      <c r="AL3316" s="118">
        <f t="shared" si="660"/>
        <v>0</v>
      </c>
      <c r="AM3316" s="118">
        <f t="shared" si="660"/>
        <v>30</v>
      </c>
      <c r="AN3316" s="118">
        <f t="shared" si="660"/>
        <v>30</v>
      </c>
      <c r="AQ3316" t="str">
        <f>AQ3308</f>
        <v/>
      </c>
    </row>
    <row r="3317" spans="1:43" ht="14.25" customHeight="1" x14ac:dyDescent="0.25">
      <c r="A3317" s="1"/>
      <c r="B3317" s="122"/>
      <c r="C3317" s="122"/>
      <c r="D3317" s="122"/>
      <c r="E3317" s="122"/>
      <c r="F3317" s="122"/>
      <c r="G3317" s="122"/>
      <c r="H3317" s="122"/>
      <c r="I3317" s="122"/>
      <c r="J3317" s="122"/>
      <c r="K3317" s="122"/>
      <c r="L3317" s="122"/>
      <c r="M3317" s="122"/>
      <c r="N3317" s="122"/>
      <c r="O3317" s="122"/>
      <c r="P3317" s="122"/>
      <c r="Q3317" s="122"/>
      <c r="R3317" s="122"/>
      <c r="S3317" s="122"/>
      <c r="T3317" s="122"/>
      <c r="U3317" s="122"/>
      <c r="V3317" s="124" t="s">
        <v>95</v>
      </c>
      <c r="W3317" s="125">
        <f>IFERROR(0.6*W3316+0.4*W3315,0)</f>
        <v>213.57030303030302</v>
      </c>
      <c r="X3317" s="132" t="s">
        <v>1176</v>
      </c>
      <c r="Y3317" s="133">
        <f>IFERROR(SUMIF('Popis poslanih narudžbi'!A:A,A3308,'Popis poslanih narudžbi'!C:C),0)</f>
        <v>0</v>
      </c>
      <c r="Z3317" s="131"/>
      <c r="AA3317" s="134" t="s">
        <v>1177</v>
      </c>
      <c r="AB3317" s="118">
        <f t="shared" ref="AB3317:AN3317" si="661">AB3310+AB3316</f>
        <v>218</v>
      </c>
      <c r="AC3317" s="118">
        <f t="shared" si="661"/>
        <v>218</v>
      </c>
      <c r="AD3317" s="118">
        <f t="shared" si="661"/>
        <v>218</v>
      </c>
      <c r="AE3317" s="118">
        <f t="shared" si="661"/>
        <v>218</v>
      </c>
      <c r="AF3317" s="118">
        <f t="shared" si="661"/>
        <v>218</v>
      </c>
      <c r="AG3317" s="118">
        <f t="shared" si="661"/>
        <v>496</v>
      </c>
      <c r="AH3317" s="118">
        <f t="shared" si="661"/>
        <v>496</v>
      </c>
      <c r="AI3317" s="118">
        <f t="shared" si="661"/>
        <v>496</v>
      </c>
      <c r="AJ3317" s="118">
        <f t="shared" si="661"/>
        <v>496</v>
      </c>
      <c r="AK3317" s="118">
        <f t="shared" si="661"/>
        <v>218</v>
      </c>
      <c r="AL3317" s="118">
        <f t="shared" si="661"/>
        <v>218</v>
      </c>
      <c r="AM3317" s="118">
        <f t="shared" si="661"/>
        <v>226</v>
      </c>
      <c r="AN3317" s="118">
        <f t="shared" si="661"/>
        <v>226</v>
      </c>
      <c r="AQ3317" t="str">
        <f>AQ3308</f>
        <v/>
      </c>
    </row>
    <row r="3318" spans="1:43" ht="14.25" customHeight="1" x14ac:dyDescent="0.25">
      <c r="A3318" s="107" t="str">
        <f>'Run Rate'!A335</f>
        <v>POL12714</v>
      </c>
      <c r="B3318" s="135" t="str">
        <f>'Run Rate'!B335</f>
        <v>Polleo Pro Whey 908g White chocolate</v>
      </c>
      <c r="C3318" s="135" t="str">
        <f>'Run Rate'!C335</f>
        <v>PROTEINI</v>
      </c>
      <c r="D3318" s="135" t="str">
        <f>'Run Rate'!D335</f>
        <v>03 BRONZE</v>
      </c>
      <c r="E3318" s="122"/>
      <c r="F3318" s="122"/>
      <c r="G3318" s="122"/>
      <c r="H3318" s="122"/>
      <c r="I3318" s="122"/>
      <c r="J3318" s="122"/>
      <c r="K3318" s="122"/>
      <c r="L3318" s="122"/>
      <c r="M3318" s="122"/>
      <c r="N3318" s="122"/>
      <c r="O3318" s="122"/>
      <c r="P3318" s="122"/>
      <c r="Q3318" s="122"/>
      <c r="R3318" s="122"/>
      <c r="S3318" s="122"/>
      <c r="T3318" s="122"/>
      <c r="U3318" s="122"/>
      <c r="V3318" s="122"/>
      <c r="W3318" s="122"/>
      <c r="X3318" s="122"/>
      <c r="Y3318" s="122"/>
      <c r="Z3318" s="122"/>
      <c r="AA3318" s="122"/>
      <c r="AB3318" s="122"/>
      <c r="AC3318" s="122"/>
      <c r="AD3318" s="122"/>
      <c r="AE3318" s="122"/>
      <c r="AF3318" s="122"/>
      <c r="AG3318" s="122"/>
      <c r="AH3318" s="122"/>
      <c r="AI3318" s="122"/>
      <c r="AJ3318" s="122"/>
      <c r="AK3318" s="122"/>
      <c r="AL3318" s="122"/>
      <c r="AM3318" s="122"/>
      <c r="AN3318" s="122"/>
      <c r="AQ3318" t="str">
        <f>IF(AND(OR($B$1="ALL",$B$1=C3318),OR($E$1="ALL",$E$1=D3318),OR($B$2="ALL",$B$2=A3318),OR($E$2="ALL",IFERROR(SEARCH($E$2,B3318),0)&gt;0)),"MATCH","")</f>
        <v/>
      </c>
    </row>
    <row r="3319" spans="1:43" ht="14.25" customHeight="1" x14ac:dyDescent="0.25">
      <c r="A3319" s="108" t="s">
        <v>1137</v>
      </c>
      <c r="B3319" s="136" t="s">
        <v>1138</v>
      </c>
      <c r="C3319" s="136" t="s">
        <v>1139</v>
      </c>
      <c r="D3319" s="136" t="s">
        <v>1140</v>
      </c>
      <c r="E3319" s="136" t="s">
        <v>1141</v>
      </c>
      <c r="F3319" s="136" t="s">
        <v>1142</v>
      </c>
      <c r="G3319" s="136" t="s">
        <v>1143</v>
      </c>
      <c r="H3319" s="136" t="s">
        <v>1144</v>
      </c>
      <c r="I3319" s="136" t="s">
        <v>1145</v>
      </c>
      <c r="J3319" s="136" t="s">
        <v>1146</v>
      </c>
      <c r="K3319" s="136" t="s">
        <v>1147</v>
      </c>
      <c r="L3319" s="136" t="s">
        <v>1148</v>
      </c>
      <c r="M3319" s="136" t="s">
        <v>1149</v>
      </c>
      <c r="N3319" s="136" t="s">
        <v>1150</v>
      </c>
      <c r="O3319" s="136" t="s">
        <v>1151</v>
      </c>
      <c r="P3319" s="136" t="s">
        <v>1152</v>
      </c>
      <c r="Q3319" s="136" t="s">
        <v>1153</v>
      </c>
      <c r="R3319" s="136" t="s">
        <v>1154</v>
      </c>
      <c r="S3319" s="136" t="s">
        <v>1155</v>
      </c>
      <c r="T3319" s="136" t="s">
        <v>1156</v>
      </c>
      <c r="U3319" s="136" t="s">
        <v>1157</v>
      </c>
      <c r="V3319" s="136" t="s">
        <v>1158</v>
      </c>
      <c r="W3319" s="136" t="s">
        <v>1159</v>
      </c>
      <c r="X3319" s="136" t="s">
        <v>1160</v>
      </c>
      <c r="Y3319" s="136" t="s">
        <v>1161</v>
      </c>
      <c r="Z3319" s="136" t="s">
        <v>1162</v>
      </c>
      <c r="AA3319" s="136" t="s">
        <v>1163</v>
      </c>
      <c r="AB3319" s="137" t="s">
        <v>156</v>
      </c>
      <c r="AC3319" s="137" t="s">
        <v>157</v>
      </c>
      <c r="AD3319" s="137" t="s">
        <v>158</v>
      </c>
      <c r="AE3319" s="137" t="s">
        <v>139</v>
      </c>
      <c r="AF3319" s="138" t="s">
        <v>140</v>
      </c>
      <c r="AG3319" s="138" t="s">
        <v>141</v>
      </c>
      <c r="AH3319" s="138" t="s">
        <v>142</v>
      </c>
      <c r="AI3319" s="138" t="s">
        <v>143</v>
      </c>
      <c r="AJ3319" s="139" t="s">
        <v>144</v>
      </c>
      <c r="AK3319" s="139" t="s">
        <v>145</v>
      </c>
      <c r="AL3319" s="139" t="s">
        <v>146</v>
      </c>
      <c r="AM3319" s="140" t="s">
        <v>147</v>
      </c>
      <c r="AN3319" s="140" t="s">
        <v>148</v>
      </c>
      <c r="AQ3319" t="str">
        <f>AQ3318</f>
        <v/>
      </c>
    </row>
    <row r="3320" spans="1:43" ht="14.25" customHeight="1" x14ac:dyDescent="0.25">
      <c r="A3320" s="99" t="s">
        <v>1164</v>
      </c>
      <c r="B3320" s="112">
        <f>'Run Rate'!E335</f>
        <v>68</v>
      </c>
      <c r="C3320" s="112">
        <f>'Run Rate'!F335</f>
        <v>34</v>
      </c>
      <c r="D3320" s="112">
        <f>'Run Rate'!G335</f>
        <v>14</v>
      </c>
      <c r="E3320" s="112">
        <f>'Run Rate'!H335</f>
        <v>13</v>
      </c>
      <c r="F3320" s="112">
        <f>'Run Rate'!I335</f>
        <v>8</v>
      </c>
      <c r="G3320" s="112">
        <f>'Run Rate'!J335</f>
        <v>29</v>
      </c>
      <c r="H3320" s="112">
        <f>'Run Rate'!K335</f>
        <v>70</v>
      </c>
      <c r="I3320" s="112">
        <f>'Run Rate'!L335</f>
        <v>20</v>
      </c>
      <c r="J3320" s="112">
        <f>'Run Rate'!M335</f>
        <v>72</v>
      </c>
      <c r="K3320" s="112">
        <f>'Run Rate'!N335</f>
        <v>16</v>
      </c>
      <c r="L3320" s="112">
        <f>'Run Rate'!O335</f>
        <v>11</v>
      </c>
      <c r="M3320" s="112">
        <f>'Run Rate'!P335</f>
        <v>8</v>
      </c>
      <c r="N3320" s="112">
        <f>'Run Rate'!Q335</f>
        <v>7</v>
      </c>
      <c r="O3320" s="112">
        <f>'Run Rate'!R335</f>
        <v>6</v>
      </c>
      <c r="P3320" s="112">
        <f>'Run Rate'!S335</f>
        <v>3</v>
      </c>
      <c r="Q3320" s="112">
        <f>'Run Rate'!T335</f>
        <v>17</v>
      </c>
      <c r="R3320" s="112">
        <f>'Run Rate'!U335</f>
        <v>17</v>
      </c>
      <c r="S3320" s="112">
        <f>'Run Rate'!V335</f>
        <v>7</v>
      </c>
      <c r="T3320" s="112">
        <f>'Run Rate'!W335</f>
        <v>9</v>
      </c>
      <c r="U3320" s="112">
        <f>'Run Rate'!X335</f>
        <v>3</v>
      </c>
      <c r="V3320" s="112">
        <f>'Run Rate'!Y335</f>
        <v>7</v>
      </c>
      <c r="W3320" s="112">
        <f>'Run Rate'!Z335</f>
        <v>6</v>
      </c>
      <c r="X3320" s="112">
        <f>'Run Rate'!AA335</f>
        <v>3</v>
      </c>
      <c r="Y3320" s="112">
        <f>'Run Rate'!AB335</f>
        <v>15</v>
      </c>
      <c r="Z3320" s="112">
        <f>'Run Rate'!AC335</f>
        <v>9</v>
      </c>
      <c r="AA3320" s="112">
        <f>'Run Rate'!AD335</f>
        <v>14</v>
      </c>
      <c r="AB3320" s="113">
        <v>13</v>
      </c>
      <c r="AC3320" s="112">
        <v>12</v>
      </c>
      <c r="AD3320" s="112">
        <v>12</v>
      </c>
      <c r="AE3320" s="112">
        <v>13</v>
      </c>
      <c r="AF3320" s="112">
        <v>13</v>
      </c>
      <c r="AG3320" s="112">
        <v>12</v>
      </c>
      <c r="AH3320" s="112">
        <v>12</v>
      </c>
      <c r="AI3320" s="112">
        <v>12</v>
      </c>
      <c r="AJ3320" s="112">
        <v>12</v>
      </c>
      <c r="AK3320" s="112">
        <v>12</v>
      </c>
      <c r="AL3320" s="112">
        <v>12</v>
      </c>
      <c r="AM3320" s="112">
        <v>12</v>
      </c>
      <c r="AN3320" s="112">
        <v>11</v>
      </c>
      <c r="AQ3320" t="str">
        <f>AQ3318</f>
        <v/>
      </c>
    </row>
    <row r="3321" spans="1:43" ht="14.25" customHeight="1" x14ac:dyDescent="0.25">
      <c r="A3321" s="99" t="s">
        <v>1165</v>
      </c>
      <c r="B3321" s="114"/>
      <c r="C3321" s="114"/>
      <c r="D3321" s="114"/>
      <c r="E3321" s="114"/>
      <c r="F3321" s="114"/>
      <c r="G3321" s="114"/>
      <c r="H3321" s="114"/>
      <c r="I3321" s="114"/>
      <c r="J3321" s="114"/>
      <c r="K3321" s="114"/>
      <c r="L3321" s="114"/>
      <c r="M3321" s="114"/>
      <c r="N3321" s="114"/>
      <c r="O3321" s="114"/>
      <c r="P3321" s="114"/>
      <c r="Q3321" s="114"/>
      <c r="R3321" s="114"/>
      <c r="S3321" s="114"/>
      <c r="T3321" s="114"/>
      <c r="U3321" s="114"/>
      <c r="V3321" s="114"/>
      <c r="W3321" s="115"/>
      <c r="X3321" s="115"/>
      <c r="Y3321" s="115"/>
      <c r="Z3321" s="115"/>
      <c r="AA3321" s="112" t="s">
        <v>1166</v>
      </c>
      <c r="AB3321" s="113"/>
      <c r="AC3321" s="112"/>
      <c r="AD3321" s="112"/>
      <c r="AE3321" s="112"/>
      <c r="AF3321" s="112"/>
      <c r="AG3321" s="112"/>
      <c r="AH3321" s="112"/>
      <c r="AI3321" s="112"/>
      <c r="AJ3321" s="112"/>
      <c r="AK3321" s="112"/>
      <c r="AL3321" s="112"/>
      <c r="AM3321" s="112"/>
      <c r="AN3321" s="112"/>
      <c r="AQ3321" t="str">
        <f>AQ3318</f>
        <v/>
      </c>
    </row>
    <row r="3322" spans="1:43" ht="14.25" customHeight="1" x14ac:dyDescent="0.25">
      <c r="A3322" s="99" t="s">
        <v>1167</v>
      </c>
      <c r="B3322" s="114"/>
      <c r="C3322" s="114"/>
      <c r="D3322" s="114"/>
      <c r="E3322" s="114"/>
      <c r="F3322" s="114"/>
      <c r="G3322" s="114"/>
      <c r="H3322" s="114"/>
      <c r="I3322" s="114"/>
      <c r="J3322" s="114"/>
      <c r="K3322" s="114"/>
      <c r="L3322" s="114"/>
      <c r="M3322" s="114"/>
      <c r="N3322" s="114"/>
      <c r="O3322" s="114"/>
      <c r="P3322" s="114"/>
      <c r="Q3322" s="114"/>
      <c r="R3322" s="114"/>
      <c r="S3322" s="114"/>
      <c r="T3322" s="114"/>
      <c r="U3322" s="114"/>
      <c r="V3322" s="114"/>
      <c r="W3322" s="115"/>
      <c r="X3322" s="116"/>
      <c r="Y3322" s="117"/>
      <c r="Z3322" s="115"/>
      <c r="AA3322" s="112" t="s">
        <v>1168</v>
      </c>
      <c r="AB3322" s="113">
        <f>'Demand Input VP'!B1664</f>
        <v>0</v>
      </c>
      <c r="AC3322" s="112">
        <f>'Demand Input VP'!C1664</f>
        <v>0</v>
      </c>
      <c r="AD3322" s="112">
        <f>'Demand Input VP'!D1664</f>
        <v>0</v>
      </c>
      <c r="AE3322" s="112">
        <f>'Demand Input VP'!E1664</f>
        <v>0</v>
      </c>
      <c r="AF3322" s="112">
        <f>'Demand Input VP'!F1664</f>
        <v>0</v>
      </c>
      <c r="AG3322" s="112">
        <f>'Demand Input VP'!G1664</f>
        <v>0</v>
      </c>
      <c r="AH3322" s="112">
        <f>'Demand Input VP'!H1664</f>
        <v>0</v>
      </c>
      <c r="AI3322" s="112">
        <f>'Demand Input VP'!I1664</f>
        <v>0</v>
      </c>
      <c r="AJ3322" s="112">
        <f>'Demand Input VP'!J1664</f>
        <v>0</v>
      </c>
      <c r="AK3322" s="112">
        <f>'Demand Input VP'!K1664</f>
        <v>0</v>
      </c>
      <c r="AL3322" s="112">
        <f>'Demand Input VP'!L1664</f>
        <v>0</v>
      </c>
      <c r="AM3322" s="112">
        <f>'Demand Input VP'!M1664</f>
        <v>0</v>
      </c>
      <c r="AN3322" s="112">
        <f>'Demand Input VP'!N1664</f>
        <v>0</v>
      </c>
      <c r="AQ3322" t="str">
        <f>AQ3318</f>
        <v/>
      </c>
    </row>
    <row r="3323" spans="1:43" ht="14.25" customHeight="1" x14ac:dyDescent="0.25">
      <c r="A3323" s="99" t="s">
        <v>1169</v>
      </c>
      <c r="B3323" s="118"/>
      <c r="C3323" s="118"/>
      <c r="D3323" s="118"/>
      <c r="E3323" s="118"/>
      <c r="F3323" s="118"/>
      <c r="G3323" s="118"/>
      <c r="H3323" s="118"/>
      <c r="I3323" s="118"/>
      <c r="J3323" s="118"/>
      <c r="K3323" s="118"/>
      <c r="L3323" s="118"/>
      <c r="M3323" s="118"/>
      <c r="N3323" s="118"/>
      <c r="O3323" s="118"/>
      <c r="P3323" s="118"/>
      <c r="Q3323" s="118"/>
      <c r="R3323" s="118"/>
      <c r="S3323" s="118"/>
      <c r="T3323" s="118"/>
      <c r="U3323" s="118"/>
      <c r="V3323" s="118"/>
      <c r="W3323" s="115"/>
      <c r="X3323" s="116"/>
      <c r="Y3323" s="117"/>
      <c r="Z3323" s="119"/>
      <c r="AA3323" s="120" t="s">
        <v>1170</v>
      </c>
      <c r="AB3323" s="121">
        <f>'Demand Input VP'!B1663</f>
        <v>0</v>
      </c>
      <c r="AC3323" s="120">
        <f>'Demand Input VP'!C1663</f>
        <v>0</v>
      </c>
      <c r="AD3323" s="120">
        <f>'Demand Input VP'!D1663</f>
        <v>0</v>
      </c>
      <c r="AE3323" s="120">
        <f>'Demand Input VP'!E1663</f>
        <v>0</v>
      </c>
      <c r="AF3323" s="120">
        <f>'Demand Input VP'!F1663</f>
        <v>0</v>
      </c>
      <c r="AG3323" s="120">
        <f>'Demand Input VP'!G1663</f>
        <v>0</v>
      </c>
      <c r="AH3323" s="120">
        <f>'Demand Input VP'!H1663</f>
        <v>0</v>
      </c>
      <c r="AI3323" s="120">
        <f>'Demand Input VP'!I1663</f>
        <v>0</v>
      </c>
      <c r="AJ3323" s="120">
        <f>'Demand Input VP'!J1663</f>
        <v>0</v>
      </c>
      <c r="AK3323" s="120">
        <f>'Demand Input VP'!K1663</f>
        <v>0</v>
      </c>
      <c r="AL3323" s="120">
        <f>'Demand Input VP'!L1663</f>
        <v>0</v>
      </c>
      <c r="AM3323" s="120">
        <f>'Demand Input VP'!M1663</f>
        <v>0</v>
      </c>
      <c r="AN3323" s="120">
        <f>'Demand Input VP'!N1663</f>
        <v>0</v>
      </c>
      <c r="AQ3323" t="str">
        <f>AQ3318</f>
        <v/>
      </c>
    </row>
    <row r="3324" spans="1:43" ht="14.25" customHeight="1" x14ac:dyDescent="0.25">
      <c r="A3324" s="1"/>
      <c r="B3324" s="122"/>
      <c r="C3324" s="122"/>
      <c r="D3324" s="122"/>
      <c r="E3324" s="122"/>
      <c r="F3324" s="122"/>
      <c r="G3324" s="122"/>
      <c r="H3324" s="122"/>
      <c r="I3324" s="122"/>
      <c r="J3324" s="122"/>
      <c r="K3324" s="122"/>
      <c r="L3324" s="122"/>
      <c r="M3324" s="122"/>
      <c r="N3324" s="122"/>
      <c r="O3324" s="122"/>
      <c r="P3324" s="122"/>
      <c r="Q3324" s="122"/>
      <c r="R3324" s="122"/>
      <c r="S3324" s="122"/>
      <c r="T3324" s="122"/>
      <c r="U3324" s="122"/>
      <c r="V3324" s="122"/>
      <c r="W3324" s="123"/>
      <c r="X3324" s="116"/>
      <c r="Y3324" s="117"/>
      <c r="Z3324" s="123"/>
      <c r="AA3324" s="112" t="s">
        <v>1171</v>
      </c>
      <c r="AB3324" s="113">
        <f>'Demand Input MP'!B1664</f>
        <v>0</v>
      </c>
      <c r="AC3324" s="112">
        <f>'Demand Input MP'!C1664</f>
        <v>0</v>
      </c>
      <c r="AD3324" s="112">
        <f>'Demand Input MP'!D1664</f>
        <v>0</v>
      </c>
      <c r="AE3324" s="112">
        <f>'Demand Input MP'!E1664</f>
        <v>0</v>
      </c>
      <c r="AF3324" s="112">
        <f>'Demand Input MP'!F1664</f>
        <v>0</v>
      </c>
      <c r="AG3324" s="112">
        <f>'Demand Input MP'!G1664</f>
        <v>0</v>
      </c>
      <c r="AH3324" s="112">
        <f>'Demand Input MP'!H1664</f>
        <v>0</v>
      </c>
      <c r="AI3324" s="112">
        <f>'Demand Input MP'!I1664</f>
        <v>0</v>
      </c>
      <c r="AJ3324" s="112">
        <f>'Demand Input MP'!J1664</f>
        <v>0</v>
      </c>
      <c r="AK3324" s="112">
        <f>'Demand Input MP'!K1664</f>
        <v>0</v>
      </c>
      <c r="AL3324" s="112">
        <f>'Demand Input MP'!L1664</f>
        <v>0</v>
      </c>
      <c r="AM3324" s="112">
        <f>'Demand Input MP'!M1664</f>
        <v>0</v>
      </c>
      <c r="AN3324" s="112">
        <f>'Demand Input MP'!N1664</f>
        <v>0</v>
      </c>
      <c r="AQ3324" t="str">
        <f>AQ3318</f>
        <v/>
      </c>
    </row>
    <row r="3325" spans="1:43" ht="14.25" customHeight="1" x14ac:dyDescent="0.25">
      <c r="A3325" s="1"/>
      <c r="B3325" s="122"/>
      <c r="C3325" s="122"/>
      <c r="D3325" s="122"/>
      <c r="E3325" s="122"/>
      <c r="F3325" s="122"/>
      <c r="G3325" s="122"/>
      <c r="H3325" s="122"/>
      <c r="I3325" s="122"/>
      <c r="J3325" s="122"/>
      <c r="K3325" s="122"/>
      <c r="L3325" s="122"/>
      <c r="M3325" s="122"/>
      <c r="N3325" s="122"/>
      <c r="O3325" s="122"/>
      <c r="P3325" s="122"/>
      <c r="Q3325" s="122"/>
      <c r="R3325" s="122"/>
      <c r="S3325" s="122"/>
      <c r="T3325" s="122"/>
      <c r="U3325" s="122"/>
      <c r="V3325" s="124" t="s">
        <v>91</v>
      </c>
      <c r="W3325" s="125">
        <f>IFERROR(IF(SUM('Run Rate History'!E335:AD335)&gt;0,(SUMPRODUCT((B3320:AA3320&gt;=PERCENTILE(B3320:AA3320,0.1))*(B3320:AA3320&lt;=PERCENTILE(B3320:AA3320,0.9))*B3320:AA3320)+SUMPRODUCT(('Run Rate History'!E335:AD335&gt;=PERCENTILE(B3320:AA3320,0.1))*('Run Rate History'!E335:AD335&lt;=PERCENTILE(B3320:AA3320,0.9))*'Run Rate History'!E335:AD335))/(SUMPRODUCT((B3320:AA3320&gt;=PERCENTILE(B3320:AA3320,0.1))*(B3320:AA3320&lt;=PERCENTILE(B3320:AA3320,0.9))*1)+SUMPRODUCT(('Run Rate History'!E335:AD335&gt;=PERCENTILE(B3320:AA3320,0.1))*('Run Rate History'!E335:AD335&lt;=PERCENTILE(B3320:AA3320,0.9))*1)),TRIMMEAN(B3320:AA3320,0.15)),0)</f>
        <v>14.465116279069768</v>
      </c>
      <c r="X3325" s="126" t="s">
        <v>1172</v>
      </c>
      <c r="Y3325" s="127">
        <f>SUM(B3320:AA3320)/26</f>
        <v>18.692307692307693</v>
      </c>
      <c r="Z3325" s="128"/>
      <c r="AA3325" s="112" t="s">
        <v>1173</v>
      </c>
      <c r="AB3325" s="113">
        <f>'Demand Input MP'!B1663</f>
        <v>0</v>
      </c>
      <c r="AC3325" s="112">
        <f>'Demand Input MP'!C1663</f>
        <v>0</v>
      </c>
      <c r="AD3325" s="112">
        <f>'Demand Input MP'!D1663</f>
        <v>0</v>
      </c>
      <c r="AE3325" s="112">
        <f>'Demand Input MP'!E1663</f>
        <v>0</v>
      </c>
      <c r="AF3325" s="112">
        <f>'Demand Input MP'!F1663</f>
        <v>0</v>
      </c>
      <c r="AG3325" s="112">
        <f>'Demand Input MP'!G1663</f>
        <v>0</v>
      </c>
      <c r="AH3325" s="112">
        <f>'Demand Input MP'!H1663</f>
        <v>0</v>
      </c>
      <c r="AI3325" s="112">
        <f>'Demand Input MP'!I1663</f>
        <v>0</v>
      </c>
      <c r="AJ3325" s="112">
        <f>'Demand Input MP'!J1663</f>
        <v>0</v>
      </c>
      <c r="AK3325" s="112">
        <f>'Demand Input MP'!K1663</f>
        <v>0</v>
      </c>
      <c r="AL3325" s="112">
        <f>'Demand Input MP'!L1663</f>
        <v>0</v>
      </c>
      <c r="AM3325" s="112">
        <f>'Demand Input MP'!M1663</f>
        <v>0</v>
      </c>
      <c r="AN3325" s="112">
        <f>'Demand Input MP'!N1663</f>
        <v>0</v>
      </c>
      <c r="AQ3325" t="str">
        <f>AQ3318</f>
        <v/>
      </c>
    </row>
    <row r="3326" spans="1:43" ht="14.25" customHeight="1" x14ac:dyDescent="0.25">
      <c r="A3326" s="1"/>
      <c r="B3326" s="122"/>
      <c r="C3326" s="122"/>
      <c r="D3326" s="122"/>
      <c r="E3326" s="122"/>
      <c r="F3326" s="122"/>
      <c r="G3326" s="122"/>
      <c r="H3326" s="122"/>
      <c r="I3326" s="122"/>
      <c r="J3326" s="122"/>
      <c r="K3326" s="122"/>
      <c r="L3326" s="122"/>
      <c r="M3326" s="122"/>
      <c r="N3326" s="122"/>
      <c r="O3326" s="122"/>
      <c r="P3326" s="122"/>
      <c r="Q3326" s="122"/>
      <c r="R3326" s="122"/>
      <c r="S3326" s="122"/>
      <c r="T3326" s="122"/>
      <c r="U3326" s="122"/>
      <c r="V3326" s="124" t="s">
        <v>94</v>
      </c>
      <c r="W3326" s="125">
        <f>IFERROR((1*MIN(MAX(X3320,0.5*IF(SUM('Run Rate History'!E335:AD335)&gt;0,(MEDIAN(IF(B3320:AA3320&gt;0,B3320:AA3320))+MEDIAN(IF('Run Rate History'!E335:AD335&gt;0,'Run Rate History'!E335:AD335)))/2,MEDIAN(IF(B3320:AA3320&gt;0,B3320:AA3320)))),2*IF(SUM('Run Rate History'!E335:AD335)&gt;0,(MEDIAN(IF(B3320:AA3320&gt;0,B3320:AA3320))+MEDIAN(IF('Run Rate History'!E335:AD335&gt;0,'Run Rate History'!E335:AD335)))/2,MEDIAN(IF(B3320:AA3320&gt;0,B3320:AA3320))))+2*MIN(MAX(Y3320,0.5*IF(SUM('Run Rate History'!E335:AD335)&gt;0,(MEDIAN(IF(B3320:AA3320&gt;0,B3320:AA3320))+MEDIAN(IF('Run Rate History'!E335:AD335&gt;0,'Run Rate History'!E335:AD335)))/2,MEDIAN(IF(B3320:AA3320&gt;0,B3320:AA3320)))),2*IF(SUM('Run Rate History'!E335:AD335)&gt;0,(MEDIAN(IF(B3320:AA3320&gt;0,B3320:AA3320))+MEDIAN(IF('Run Rate History'!E335:AD335&gt;0,'Run Rate History'!E335:AD335)))/2,MEDIAN(IF(B3320:AA3320&gt;0,B3320:AA3320))))+3*MIN(MAX(Z3320,0.5*IF(SUM('Run Rate History'!E335:AD335)&gt;0,(MEDIAN(IF(B3320:AA3320&gt;0,B3320:AA3320))+MEDIAN(IF('Run Rate History'!E335:AD335&gt;0,'Run Rate History'!E335:AD335)))/2,MEDIAN(IF(B3320:AA3320&gt;0,B3320:AA3320)))),2*IF(SUM('Run Rate History'!E335:AD335)&gt;0,(MEDIAN(IF(B3320:AA3320&gt;0,B3320:AA3320))+MEDIAN(IF('Run Rate History'!E335:AD335&gt;0,'Run Rate History'!E335:AD335)))/2,MEDIAN(IF(B3320:AA3320&gt;0,B3320:AA3320))))+4*MIN(MAX(AA3320,0.5*IF(SUM('Run Rate History'!E335:AD335)&gt;0,(MEDIAN(IF(B3320:AA3320&gt;0,B3320:AA3320))+MEDIAN(IF('Run Rate History'!E335:AD335&gt;0,'Run Rate History'!E335:AD335)))/2,MEDIAN(IF(B3320:AA3320&gt;0,B3320:AA3320)))),2*IF(SUM('Run Rate History'!E335:AD335)&gt;0,(MEDIAN(IF(B3320:AA3320&gt;0,B3320:AA3320))+MEDIAN(IF('Run Rate History'!E335:AD335&gt;0,'Run Rate History'!E335:AD335)))/2,MEDIAN(IF(B3320:AA3320&gt;0,B3320:AA3320)))))/10,0)</f>
        <v>11.9</v>
      </c>
      <c r="X3326" s="129" t="s">
        <v>1174</v>
      </c>
      <c r="Y3326" s="130">
        <f>IFERROR(VLOOKUP(A3318,'Stanje zaliha'!A:E,5,FALSE()),0)</f>
        <v>25</v>
      </c>
      <c r="Z3326" s="131"/>
      <c r="AA3326" s="113" t="s">
        <v>1175</v>
      </c>
      <c r="AB3326" s="118">
        <f t="shared" ref="AB3326:AN3326" si="662">SUM(AB3322:AB3325)</f>
        <v>0</v>
      </c>
      <c r="AC3326" s="118">
        <f t="shared" si="662"/>
        <v>0</v>
      </c>
      <c r="AD3326" s="118">
        <f t="shared" si="662"/>
        <v>0</v>
      </c>
      <c r="AE3326" s="118">
        <f t="shared" si="662"/>
        <v>0</v>
      </c>
      <c r="AF3326" s="118">
        <f t="shared" si="662"/>
        <v>0</v>
      </c>
      <c r="AG3326" s="118">
        <f t="shared" si="662"/>
        <v>0</v>
      </c>
      <c r="AH3326" s="118">
        <f t="shared" si="662"/>
        <v>0</v>
      </c>
      <c r="AI3326" s="118">
        <f t="shared" si="662"/>
        <v>0</v>
      </c>
      <c r="AJ3326" s="118">
        <f t="shared" si="662"/>
        <v>0</v>
      </c>
      <c r="AK3326" s="118">
        <f t="shared" si="662"/>
        <v>0</v>
      </c>
      <c r="AL3326" s="118">
        <f t="shared" si="662"/>
        <v>0</v>
      </c>
      <c r="AM3326" s="118">
        <f t="shared" si="662"/>
        <v>0</v>
      </c>
      <c r="AN3326" s="118">
        <f t="shared" si="662"/>
        <v>0</v>
      </c>
      <c r="AQ3326" t="str">
        <f>AQ3318</f>
        <v/>
      </c>
    </row>
    <row r="3327" spans="1:43" ht="14.25" customHeight="1" x14ac:dyDescent="0.25">
      <c r="A3327" s="1"/>
      <c r="B3327" s="122"/>
      <c r="C3327" s="122"/>
      <c r="D3327" s="122"/>
      <c r="E3327" s="122"/>
      <c r="F3327" s="122"/>
      <c r="G3327" s="122"/>
      <c r="H3327" s="122"/>
      <c r="I3327" s="122"/>
      <c r="J3327" s="122"/>
      <c r="K3327" s="122"/>
      <c r="L3327" s="122"/>
      <c r="M3327" s="122"/>
      <c r="N3327" s="122"/>
      <c r="O3327" s="122"/>
      <c r="P3327" s="122"/>
      <c r="Q3327" s="122"/>
      <c r="R3327" s="122"/>
      <c r="S3327" s="122"/>
      <c r="T3327" s="122"/>
      <c r="U3327" s="122"/>
      <c r="V3327" s="124" t="s">
        <v>95</v>
      </c>
      <c r="W3327" s="125">
        <f>IFERROR(0.6*W3326+0.4*W3325,0)</f>
        <v>12.926046511627908</v>
      </c>
      <c r="X3327" s="132" t="s">
        <v>1176</v>
      </c>
      <c r="Y3327" s="133">
        <f>IFERROR(SUMIF('Popis poslanih narudžbi'!A:A,A3318,'Popis poslanih narudžbi'!C:C),0)</f>
        <v>0</v>
      </c>
      <c r="Z3327" s="131"/>
      <c r="AA3327" s="134" t="s">
        <v>1177</v>
      </c>
      <c r="AB3327" s="118">
        <f t="shared" ref="AB3327:AN3327" si="663">AB3320+AB3326</f>
        <v>13</v>
      </c>
      <c r="AC3327" s="118">
        <f t="shared" si="663"/>
        <v>12</v>
      </c>
      <c r="AD3327" s="118">
        <f t="shared" si="663"/>
        <v>12</v>
      </c>
      <c r="AE3327" s="118">
        <f t="shared" si="663"/>
        <v>13</v>
      </c>
      <c r="AF3327" s="118">
        <f t="shared" si="663"/>
        <v>13</v>
      </c>
      <c r="AG3327" s="118">
        <f t="shared" si="663"/>
        <v>12</v>
      </c>
      <c r="AH3327" s="118">
        <f t="shared" si="663"/>
        <v>12</v>
      </c>
      <c r="AI3327" s="118">
        <f t="shared" si="663"/>
        <v>12</v>
      </c>
      <c r="AJ3327" s="118">
        <f t="shared" si="663"/>
        <v>12</v>
      </c>
      <c r="AK3327" s="118">
        <f t="shared" si="663"/>
        <v>12</v>
      </c>
      <c r="AL3327" s="118">
        <f t="shared" si="663"/>
        <v>12</v>
      </c>
      <c r="AM3327" s="118">
        <f t="shared" si="663"/>
        <v>12</v>
      </c>
      <c r="AN3327" s="118">
        <f t="shared" si="663"/>
        <v>11</v>
      </c>
      <c r="AQ3327" t="str">
        <f>AQ3318</f>
        <v/>
      </c>
    </row>
    <row r="3328" spans="1:43" ht="14.25" customHeight="1" x14ac:dyDescent="0.25">
      <c r="A3328" s="107" t="str">
        <f>'Run Rate'!A336</f>
        <v>POL09760</v>
      </c>
      <c r="B3328" s="135" t="str">
        <f>'Run Rate'!B336</f>
        <v>Polleo Revive 1kg Grape</v>
      </c>
      <c r="C3328" s="135" t="str">
        <f>'Run Rate'!C336</f>
        <v>SPORTSKA PREHRANA</v>
      </c>
      <c r="D3328" s="135" t="str">
        <f>'Run Rate'!D336</f>
        <v>03 BRONZE</v>
      </c>
      <c r="E3328" s="122"/>
      <c r="F3328" s="122"/>
      <c r="G3328" s="122"/>
      <c r="H3328" s="122"/>
      <c r="I3328" s="122"/>
      <c r="J3328" s="122"/>
      <c r="K3328" s="122"/>
      <c r="L3328" s="122"/>
      <c r="M3328" s="122"/>
      <c r="N3328" s="122"/>
      <c r="O3328" s="122"/>
      <c r="P3328" s="122"/>
      <c r="Q3328" s="122"/>
      <c r="R3328" s="122"/>
      <c r="S3328" s="122"/>
      <c r="T3328" s="122"/>
      <c r="U3328" s="122"/>
      <c r="V3328" s="122"/>
      <c r="W3328" s="122"/>
      <c r="X3328" s="122"/>
      <c r="Y3328" s="122"/>
      <c r="Z3328" s="122"/>
      <c r="AA3328" s="122"/>
      <c r="AB3328" s="122"/>
      <c r="AC3328" s="122"/>
      <c r="AD3328" s="122"/>
      <c r="AE3328" s="122"/>
      <c r="AF3328" s="122"/>
      <c r="AG3328" s="122"/>
      <c r="AH3328" s="122"/>
      <c r="AI3328" s="122"/>
      <c r="AJ3328" s="122"/>
      <c r="AK3328" s="122"/>
      <c r="AL3328" s="122"/>
      <c r="AM3328" s="122"/>
      <c r="AN3328" s="122"/>
      <c r="AQ3328" t="str">
        <f>IF(AND(OR($B$1="ALL",$B$1=C3328),OR($E$1="ALL",$E$1=D3328),OR($B$2="ALL",$B$2=A3328),OR($E$2="ALL",IFERROR(SEARCH($E$2,B3328),0)&gt;0)),"MATCH","")</f>
        <v/>
      </c>
    </row>
    <row r="3329" spans="1:43" ht="14.25" customHeight="1" x14ac:dyDescent="0.25">
      <c r="A3329" s="108" t="s">
        <v>1137</v>
      </c>
      <c r="B3329" s="136" t="s">
        <v>1138</v>
      </c>
      <c r="C3329" s="136" t="s">
        <v>1139</v>
      </c>
      <c r="D3329" s="136" t="s">
        <v>1140</v>
      </c>
      <c r="E3329" s="136" t="s">
        <v>1141</v>
      </c>
      <c r="F3329" s="136" t="s">
        <v>1142</v>
      </c>
      <c r="G3329" s="136" t="s">
        <v>1143</v>
      </c>
      <c r="H3329" s="136" t="s">
        <v>1144</v>
      </c>
      <c r="I3329" s="136" t="s">
        <v>1145</v>
      </c>
      <c r="J3329" s="136" t="s">
        <v>1146</v>
      </c>
      <c r="K3329" s="136" t="s">
        <v>1147</v>
      </c>
      <c r="L3329" s="136" t="s">
        <v>1148</v>
      </c>
      <c r="M3329" s="136" t="s">
        <v>1149</v>
      </c>
      <c r="N3329" s="136" t="s">
        <v>1150</v>
      </c>
      <c r="O3329" s="136" t="s">
        <v>1151</v>
      </c>
      <c r="P3329" s="136" t="s">
        <v>1152</v>
      </c>
      <c r="Q3329" s="136" t="s">
        <v>1153</v>
      </c>
      <c r="R3329" s="136" t="s">
        <v>1154</v>
      </c>
      <c r="S3329" s="136" t="s">
        <v>1155</v>
      </c>
      <c r="T3329" s="136" t="s">
        <v>1156</v>
      </c>
      <c r="U3329" s="136" t="s">
        <v>1157</v>
      </c>
      <c r="V3329" s="136" t="s">
        <v>1158</v>
      </c>
      <c r="W3329" s="136" t="s">
        <v>1159</v>
      </c>
      <c r="X3329" s="136" t="s">
        <v>1160</v>
      </c>
      <c r="Y3329" s="136" t="s">
        <v>1161</v>
      </c>
      <c r="Z3329" s="136" t="s">
        <v>1162</v>
      </c>
      <c r="AA3329" s="136" t="s">
        <v>1163</v>
      </c>
      <c r="AB3329" s="137" t="s">
        <v>156</v>
      </c>
      <c r="AC3329" s="137" t="s">
        <v>157</v>
      </c>
      <c r="AD3329" s="137" t="s">
        <v>158</v>
      </c>
      <c r="AE3329" s="137" t="s">
        <v>139</v>
      </c>
      <c r="AF3329" s="138" t="s">
        <v>140</v>
      </c>
      <c r="AG3329" s="138" t="s">
        <v>141</v>
      </c>
      <c r="AH3329" s="138" t="s">
        <v>142</v>
      </c>
      <c r="AI3329" s="138" t="s">
        <v>143</v>
      </c>
      <c r="AJ3329" s="139" t="s">
        <v>144</v>
      </c>
      <c r="AK3329" s="139" t="s">
        <v>145</v>
      </c>
      <c r="AL3329" s="139" t="s">
        <v>146</v>
      </c>
      <c r="AM3329" s="140" t="s">
        <v>147</v>
      </c>
      <c r="AN3329" s="140" t="s">
        <v>148</v>
      </c>
      <c r="AQ3329" t="str">
        <f>AQ3328</f>
        <v/>
      </c>
    </row>
    <row r="3330" spans="1:43" ht="14.25" customHeight="1" x14ac:dyDescent="0.25">
      <c r="A3330" s="99" t="s">
        <v>1164</v>
      </c>
      <c r="B3330" s="112">
        <f>'Run Rate'!E336</f>
        <v>10</v>
      </c>
      <c r="C3330" s="112">
        <f>'Run Rate'!F336</f>
        <v>7</v>
      </c>
      <c r="D3330" s="112">
        <f>'Run Rate'!G336</f>
        <v>3</v>
      </c>
      <c r="E3330" s="112">
        <f>'Run Rate'!H336</f>
        <v>3</v>
      </c>
      <c r="F3330" s="112">
        <f>'Run Rate'!I336</f>
        <v>4</v>
      </c>
      <c r="G3330" s="112">
        <f>'Run Rate'!J336</f>
        <v>3</v>
      </c>
      <c r="H3330" s="112">
        <f>'Run Rate'!K336</f>
        <v>5</v>
      </c>
      <c r="I3330" s="112">
        <f>'Run Rate'!L336</f>
        <v>10</v>
      </c>
      <c r="J3330" s="112">
        <f>'Run Rate'!M336</f>
        <v>1</v>
      </c>
      <c r="K3330" s="112">
        <f>'Run Rate'!N336</f>
        <v>4</v>
      </c>
      <c r="L3330" s="112">
        <f>'Run Rate'!O336</f>
        <v>4</v>
      </c>
      <c r="M3330" s="112">
        <f>'Run Rate'!P336</f>
        <v>9</v>
      </c>
      <c r="N3330" s="112">
        <f>'Run Rate'!Q336</f>
        <v>7</v>
      </c>
      <c r="O3330" s="112">
        <f>'Run Rate'!R336</f>
        <v>5</v>
      </c>
      <c r="P3330" s="112">
        <f>'Run Rate'!S336</f>
        <v>1</v>
      </c>
      <c r="Q3330" s="112">
        <f>'Run Rate'!T336</f>
        <v>4</v>
      </c>
      <c r="R3330" s="112">
        <f>'Run Rate'!U336</f>
        <v>2</v>
      </c>
      <c r="S3330" s="112">
        <f>'Run Rate'!V336</f>
        <v>4</v>
      </c>
      <c r="T3330" s="112">
        <f>'Run Rate'!W336</f>
        <v>4</v>
      </c>
      <c r="U3330" s="112">
        <f>'Run Rate'!X336</f>
        <v>4</v>
      </c>
      <c r="V3330" s="112">
        <f>'Run Rate'!Y336</f>
        <v>1</v>
      </c>
      <c r="W3330" s="112">
        <f>'Run Rate'!Z336</f>
        <v>4</v>
      </c>
      <c r="X3330" s="112">
        <f>'Run Rate'!AA336</f>
        <v>4</v>
      </c>
      <c r="Y3330" s="112">
        <f>'Run Rate'!AB336</f>
        <v>1</v>
      </c>
      <c r="Z3330" s="112">
        <f>'Run Rate'!AC336</f>
        <v>2</v>
      </c>
      <c r="AA3330" s="112">
        <f>'Run Rate'!AD336</f>
        <v>4</v>
      </c>
      <c r="AB3330" s="113">
        <v>3</v>
      </c>
      <c r="AC3330" s="112">
        <v>3</v>
      </c>
      <c r="AD3330" s="112">
        <v>3</v>
      </c>
      <c r="AE3330" s="112">
        <v>2</v>
      </c>
      <c r="AF3330" s="112">
        <v>2</v>
      </c>
      <c r="AG3330" s="112">
        <v>2</v>
      </c>
      <c r="AH3330" s="112">
        <v>2</v>
      </c>
      <c r="AI3330" s="112">
        <v>2</v>
      </c>
      <c r="AJ3330" s="112">
        <v>2</v>
      </c>
      <c r="AK3330" s="112">
        <v>2</v>
      </c>
      <c r="AL3330" s="112">
        <v>2</v>
      </c>
      <c r="AM3330" s="112">
        <v>2</v>
      </c>
      <c r="AN3330" s="112">
        <v>2</v>
      </c>
      <c r="AQ3330" t="str">
        <f>AQ3328</f>
        <v/>
      </c>
    </row>
    <row r="3331" spans="1:43" ht="14.25" customHeight="1" x14ac:dyDescent="0.25">
      <c r="A3331" s="99" t="s">
        <v>1165</v>
      </c>
      <c r="B3331" s="114"/>
      <c r="C3331" s="114"/>
      <c r="D3331" s="114"/>
      <c r="E3331" s="114"/>
      <c r="F3331" s="114"/>
      <c r="G3331" s="114"/>
      <c r="H3331" s="114"/>
      <c r="I3331" s="114"/>
      <c r="J3331" s="114"/>
      <c r="K3331" s="114"/>
      <c r="L3331" s="114"/>
      <c r="M3331" s="114"/>
      <c r="N3331" s="114"/>
      <c r="O3331" s="114"/>
      <c r="P3331" s="114"/>
      <c r="Q3331" s="114"/>
      <c r="R3331" s="114"/>
      <c r="S3331" s="114"/>
      <c r="T3331" s="114"/>
      <c r="U3331" s="114"/>
      <c r="V3331" s="114"/>
      <c r="W3331" s="115"/>
      <c r="X3331" s="115"/>
      <c r="Y3331" s="115"/>
      <c r="Z3331" s="115"/>
      <c r="AA3331" s="112" t="s">
        <v>1166</v>
      </c>
      <c r="AB3331" s="113"/>
      <c r="AC3331" s="112"/>
      <c r="AD3331" s="112"/>
      <c r="AE3331" s="112"/>
      <c r="AF3331" s="112"/>
      <c r="AG3331" s="112"/>
      <c r="AH3331" s="112"/>
      <c r="AI3331" s="112"/>
      <c r="AJ3331" s="112"/>
      <c r="AK3331" s="112"/>
      <c r="AL3331" s="112"/>
      <c r="AM3331" s="112"/>
      <c r="AN3331" s="112"/>
      <c r="AQ3331" t="str">
        <f>AQ3328</f>
        <v/>
      </c>
    </row>
    <row r="3332" spans="1:43" ht="14.25" customHeight="1" x14ac:dyDescent="0.25">
      <c r="A3332" s="99" t="s">
        <v>1167</v>
      </c>
      <c r="B3332" s="114"/>
      <c r="C3332" s="114"/>
      <c r="D3332" s="114"/>
      <c r="E3332" s="114"/>
      <c r="F3332" s="114"/>
      <c r="G3332" s="114"/>
      <c r="H3332" s="114"/>
      <c r="I3332" s="114"/>
      <c r="J3332" s="114"/>
      <c r="K3332" s="114"/>
      <c r="L3332" s="114"/>
      <c r="M3332" s="114"/>
      <c r="N3332" s="114"/>
      <c r="O3332" s="114"/>
      <c r="P3332" s="114"/>
      <c r="Q3332" s="114"/>
      <c r="R3332" s="114"/>
      <c r="S3332" s="114"/>
      <c r="T3332" s="114"/>
      <c r="U3332" s="114"/>
      <c r="V3332" s="114"/>
      <c r="W3332" s="115"/>
      <c r="X3332" s="116"/>
      <c r="Y3332" s="117"/>
      <c r="Z3332" s="115"/>
      <c r="AA3332" s="112" t="s">
        <v>1168</v>
      </c>
      <c r="AB3332" s="113">
        <f>'Demand Input VP'!B1669</f>
        <v>0</v>
      </c>
      <c r="AC3332" s="112">
        <f>'Demand Input VP'!C1669</f>
        <v>0</v>
      </c>
      <c r="AD3332" s="112">
        <f>'Demand Input VP'!D1669</f>
        <v>0</v>
      </c>
      <c r="AE3332" s="112">
        <f>'Demand Input VP'!E1669</f>
        <v>0</v>
      </c>
      <c r="AF3332" s="112">
        <f>'Demand Input VP'!F1669</f>
        <v>0</v>
      </c>
      <c r="AG3332" s="112">
        <f>'Demand Input VP'!G1669</f>
        <v>0</v>
      </c>
      <c r="AH3332" s="112">
        <f>'Demand Input VP'!H1669</f>
        <v>0</v>
      </c>
      <c r="AI3332" s="112">
        <f>'Demand Input VP'!I1669</f>
        <v>0</v>
      </c>
      <c r="AJ3332" s="112">
        <f>'Demand Input VP'!J1669</f>
        <v>0</v>
      </c>
      <c r="AK3332" s="112">
        <f>'Demand Input VP'!K1669</f>
        <v>0</v>
      </c>
      <c r="AL3332" s="112">
        <f>'Demand Input VP'!L1669</f>
        <v>0</v>
      </c>
      <c r="AM3332" s="112">
        <f>'Demand Input VP'!M1669</f>
        <v>0</v>
      </c>
      <c r="AN3332" s="112">
        <f>'Demand Input VP'!N1669</f>
        <v>0</v>
      </c>
      <c r="AQ3332" t="str">
        <f>AQ3328</f>
        <v/>
      </c>
    </row>
    <row r="3333" spans="1:43" ht="14.25" customHeight="1" x14ac:dyDescent="0.25">
      <c r="A3333" s="99" t="s">
        <v>1169</v>
      </c>
      <c r="B3333" s="118"/>
      <c r="C3333" s="118"/>
      <c r="D3333" s="118"/>
      <c r="E3333" s="118"/>
      <c r="F3333" s="118"/>
      <c r="G3333" s="118"/>
      <c r="H3333" s="118"/>
      <c r="I3333" s="118"/>
      <c r="J3333" s="118"/>
      <c r="K3333" s="118"/>
      <c r="L3333" s="118"/>
      <c r="M3333" s="118"/>
      <c r="N3333" s="118"/>
      <c r="O3333" s="118"/>
      <c r="P3333" s="118"/>
      <c r="Q3333" s="118"/>
      <c r="R3333" s="118"/>
      <c r="S3333" s="118"/>
      <c r="T3333" s="118"/>
      <c r="U3333" s="118"/>
      <c r="V3333" s="118"/>
      <c r="W3333" s="115"/>
      <c r="X3333" s="116"/>
      <c r="Y3333" s="117"/>
      <c r="Z3333" s="119"/>
      <c r="AA3333" s="120" t="s">
        <v>1170</v>
      </c>
      <c r="AB3333" s="121">
        <f>'Demand Input VP'!B1668</f>
        <v>0</v>
      </c>
      <c r="AC3333" s="120">
        <f>'Demand Input VP'!C1668</f>
        <v>0</v>
      </c>
      <c r="AD3333" s="120">
        <f>'Demand Input VP'!D1668</f>
        <v>0</v>
      </c>
      <c r="AE3333" s="120">
        <f>'Demand Input VP'!E1668</f>
        <v>0</v>
      </c>
      <c r="AF3333" s="120">
        <f>'Demand Input VP'!F1668</f>
        <v>0</v>
      </c>
      <c r="AG3333" s="120">
        <f>'Demand Input VP'!G1668</f>
        <v>0</v>
      </c>
      <c r="AH3333" s="120">
        <f>'Demand Input VP'!H1668</f>
        <v>0</v>
      </c>
      <c r="AI3333" s="120">
        <f>'Demand Input VP'!I1668</f>
        <v>0</v>
      </c>
      <c r="AJ3333" s="120">
        <f>'Demand Input VP'!J1668</f>
        <v>0</v>
      </c>
      <c r="AK3333" s="120">
        <f>'Demand Input VP'!K1668</f>
        <v>0</v>
      </c>
      <c r="AL3333" s="120">
        <f>'Demand Input VP'!L1668</f>
        <v>0</v>
      </c>
      <c r="AM3333" s="120">
        <f>'Demand Input VP'!M1668</f>
        <v>0</v>
      </c>
      <c r="AN3333" s="120">
        <f>'Demand Input VP'!N1668</f>
        <v>0</v>
      </c>
      <c r="AQ3333" t="str">
        <f>AQ3328</f>
        <v/>
      </c>
    </row>
    <row r="3334" spans="1:43" ht="14.25" customHeight="1" x14ac:dyDescent="0.25">
      <c r="A3334" s="1"/>
      <c r="B3334" s="122"/>
      <c r="C3334" s="122"/>
      <c r="D3334" s="122"/>
      <c r="E3334" s="122"/>
      <c r="F3334" s="122"/>
      <c r="G3334" s="122"/>
      <c r="H3334" s="122"/>
      <c r="I3334" s="122"/>
      <c r="J3334" s="122"/>
      <c r="K3334" s="122"/>
      <c r="L3334" s="122"/>
      <c r="M3334" s="122"/>
      <c r="N3334" s="122"/>
      <c r="O3334" s="122"/>
      <c r="P3334" s="122"/>
      <c r="Q3334" s="122"/>
      <c r="R3334" s="122"/>
      <c r="S3334" s="122"/>
      <c r="T3334" s="122"/>
      <c r="U3334" s="122"/>
      <c r="V3334" s="122"/>
      <c r="W3334" s="123"/>
      <c r="X3334" s="116"/>
      <c r="Y3334" s="117"/>
      <c r="Z3334" s="123"/>
      <c r="AA3334" s="112" t="s">
        <v>1171</v>
      </c>
      <c r="AB3334" s="113">
        <f>'Demand Input MP'!B1669</f>
        <v>0</v>
      </c>
      <c r="AC3334" s="112">
        <f>'Demand Input MP'!C1669</f>
        <v>0</v>
      </c>
      <c r="AD3334" s="112">
        <f>'Demand Input MP'!D1669</f>
        <v>0</v>
      </c>
      <c r="AE3334" s="112">
        <f>'Demand Input MP'!E1669</f>
        <v>0</v>
      </c>
      <c r="AF3334" s="112">
        <f>'Demand Input MP'!F1669</f>
        <v>0</v>
      </c>
      <c r="AG3334" s="112">
        <f>'Demand Input MP'!G1669</f>
        <v>0</v>
      </c>
      <c r="AH3334" s="112">
        <f>'Demand Input MP'!H1669</f>
        <v>0</v>
      </c>
      <c r="AI3334" s="112">
        <f>'Demand Input MP'!I1669</f>
        <v>0</v>
      </c>
      <c r="AJ3334" s="112">
        <f>'Demand Input MP'!J1669</f>
        <v>0</v>
      </c>
      <c r="AK3334" s="112">
        <f>'Demand Input MP'!K1669</f>
        <v>0</v>
      </c>
      <c r="AL3334" s="112">
        <f>'Demand Input MP'!L1669</f>
        <v>0</v>
      </c>
      <c r="AM3334" s="112">
        <f>'Demand Input MP'!M1669</f>
        <v>0</v>
      </c>
      <c r="AN3334" s="112">
        <f>'Demand Input MP'!N1669</f>
        <v>0</v>
      </c>
      <c r="AQ3334" t="str">
        <f>AQ3328</f>
        <v/>
      </c>
    </row>
    <row r="3335" spans="1:43" ht="14.25" customHeight="1" x14ac:dyDescent="0.25">
      <c r="A3335" s="1"/>
      <c r="B3335" s="122"/>
      <c r="C3335" s="122"/>
      <c r="D3335" s="122"/>
      <c r="E3335" s="122"/>
      <c r="F3335" s="122"/>
      <c r="G3335" s="122"/>
      <c r="H3335" s="122"/>
      <c r="I3335" s="122"/>
      <c r="J3335" s="122"/>
      <c r="K3335" s="122"/>
      <c r="L3335" s="122"/>
      <c r="M3335" s="122"/>
      <c r="N3335" s="122"/>
      <c r="O3335" s="122"/>
      <c r="P3335" s="122"/>
      <c r="Q3335" s="122"/>
      <c r="R3335" s="122"/>
      <c r="S3335" s="122"/>
      <c r="T3335" s="122"/>
      <c r="U3335" s="122"/>
      <c r="V3335" s="124" t="s">
        <v>91</v>
      </c>
      <c r="W3335" s="125">
        <f>IFERROR(IF(SUM('Run Rate History'!E336:AD336)&gt;0,(SUMPRODUCT((B3330:AA3330&gt;=PERCENTILE(B3330:AA3330,0.1))*(B3330:AA3330&lt;=PERCENTILE(B3330:AA3330,0.9))*B3330:AA3330)+SUMPRODUCT(('Run Rate History'!E336:AD336&gt;=PERCENTILE(B3330:AA3330,0.1))*('Run Rate History'!E336:AD336&lt;=PERCENTILE(B3330:AA3330,0.9))*'Run Rate History'!E336:AD336))/(SUMPRODUCT((B3330:AA3330&gt;=PERCENTILE(B3330:AA3330,0.1))*(B3330:AA3330&lt;=PERCENTILE(B3330:AA3330,0.9))*1)+SUMPRODUCT(('Run Rate History'!E336:AD336&gt;=PERCENTILE(B3330:AA3330,0.1))*('Run Rate History'!E336:AD336&lt;=PERCENTILE(B3330:AA3330,0.9))*1)),TRIMMEAN(B3330:AA3330,0.15)),0)</f>
        <v>4.0285714285714285</v>
      </c>
      <c r="X3335" s="126" t="s">
        <v>1172</v>
      </c>
      <c r="Y3335" s="127">
        <f>SUM(B3330:AA3330)/26</f>
        <v>4.2307692307692308</v>
      </c>
      <c r="Z3335" s="128"/>
      <c r="AA3335" s="112" t="s">
        <v>1173</v>
      </c>
      <c r="AB3335" s="113">
        <f>'Demand Input MP'!B1668</f>
        <v>0</v>
      </c>
      <c r="AC3335" s="112">
        <f>'Demand Input MP'!C1668</f>
        <v>0</v>
      </c>
      <c r="AD3335" s="112">
        <f>'Demand Input MP'!D1668</f>
        <v>0</v>
      </c>
      <c r="AE3335" s="112">
        <f>'Demand Input MP'!E1668</f>
        <v>0</v>
      </c>
      <c r="AF3335" s="112">
        <f>'Demand Input MP'!F1668</f>
        <v>0</v>
      </c>
      <c r="AG3335" s="112">
        <f>'Demand Input MP'!G1668</f>
        <v>0</v>
      </c>
      <c r="AH3335" s="112">
        <f>'Demand Input MP'!H1668</f>
        <v>0</v>
      </c>
      <c r="AI3335" s="112">
        <f>'Demand Input MP'!I1668</f>
        <v>0</v>
      </c>
      <c r="AJ3335" s="112">
        <f>'Demand Input MP'!J1668</f>
        <v>0</v>
      </c>
      <c r="AK3335" s="112">
        <f>'Demand Input MP'!K1668</f>
        <v>0</v>
      </c>
      <c r="AL3335" s="112">
        <f>'Demand Input MP'!L1668</f>
        <v>0</v>
      </c>
      <c r="AM3335" s="112">
        <f>'Demand Input MP'!M1668</f>
        <v>0</v>
      </c>
      <c r="AN3335" s="112">
        <f>'Demand Input MP'!N1668</f>
        <v>0</v>
      </c>
      <c r="AQ3335" t="str">
        <f>AQ3328</f>
        <v/>
      </c>
    </row>
    <row r="3336" spans="1:43" ht="14.25" customHeight="1" x14ac:dyDescent="0.25">
      <c r="A3336" s="1"/>
      <c r="B3336" s="122"/>
      <c r="C3336" s="122"/>
      <c r="D3336" s="122"/>
      <c r="E3336" s="122"/>
      <c r="F3336" s="122"/>
      <c r="G3336" s="122"/>
      <c r="H3336" s="122"/>
      <c r="I3336" s="122"/>
      <c r="J3336" s="122"/>
      <c r="K3336" s="122"/>
      <c r="L3336" s="122"/>
      <c r="M3336" s="122"/>
      <c r="N3336" s="122"/>
      <c r="O3336" s="122"/>
      <c r="P3336" s="122"/>
      <c r="Q3336" s="122"/>
      <c r="R3336" s="122"/>
      <c r="S3336" s="122"/>
      <c r="T3336" s="122"/>
      <c r="U3336" s="122"/>
      <c r="V3336" s="124" t="s">
        <v>94</v>
      </c>
      <c r="W3336" s="125">
        <f>IFERROR((1*MIN(MAX(X3330,0.5*IF(SUM('Run Rate History'!E336:AD336)&gt;0,(MEDIAN(IF(B3330:AA3330&gt;0,B3330:AA3330))+MEDIAN(IF('Run Rate History'!E336:AD336&gt;0,'Run Rate History'!E336:AD336)))/2,MEDIAN(IF(B3330:AA3330&gt;0,B3330:AA3330)))),2*IF(SUM('Run Rate History'!E336:AD336)&gt;0,(MEDIAN(IF(B3330:AA3330&gt;0,B3330:AA3330))+MEDIAN(IF('Run Rate History'!E336:AD336&gt;0,'Run Rate History'!E336:AD336)))/2,MEDIAN(IF(B3330:AA3330&gt;0,B3330:AA3330))))+2*MIN(MAX(Y3330,0.5*IF(SUM('Run Rate History'!E336:AD336)&gt;0,(MEDIAN(IF(B3330:AA3330&gt;0,B3330:AA3330))+MEDIAN(IF('Run Rate History'!E336:AD336&gt;0,'Run Rate History'!E336:AD336)))/2,MEDIAN(IF(B3330:AA3330&gt;0,B3330:AA3330)))),2*IF(SUM('Run Rate History'!E336:AD336)&gt;0,(MEDIAN(IF(B3330:AA3330&gt;0,B3330:AA3330))+MEDIAN(IF('Run Rate History'!E336:AD336&gt;0,'Run Rate History'!E336:AD336)))/2,MEDIAN(IF(B3330:AA3330&gt;0,B3330:AA3330))))+3*MIN(MAX(Z3330,0.5*IF(SUM('Run Rate History'!E336:AD336)&gt;0,(MEDIAN(IF(B3330:AA3330&gt;0,B3330:AA3330))+MEDIAN(IF('Run Rate History'!E336:AD336&gt;0,'Run Rate History'!E336:AD336)))/2,MEDIAN(IF(B3330:AA3330&gt;0,B3330:AA3330)))),2*IF(SUM('Run Rate History'!E336:AD336)&gt;0,(MEDIAN(IF(B3330:AA3330&gt;0,B3330:AA3330))+MEDIAN(IF('Run Rate History'!E336:AD336&gt;0,'Run Rate History'!E336:AD336)))/2,MEDIAN(IF(B3330:AA3330&gt;0,B3330:AA3330))))+4*MIN(MAX(AA3330,0.5*IF(SUM('Run Rate History'!E336:AD336)&gt;0,(MEDIAN(IF(B3330:AA3330&gt;0,B3330:AA3330))+MEDIAN(IF('Run Rate History'!E336:AD336&gt;0,'Run Rate History'!E336:AD336)))/2,MEDIAN(IF(B3330:AA3330&gt;0,B3330:AA3330)))),2*IF(SUM('Run Rate History'!E336:AD336)&gt;0,(MEDIAN(IF(B3330:AA3330&gt;0,B3330:AA3330))+MEDIAN(IF('Run Rate History'!E336:AD336&gt;0,'Run Rate History'!E336:AD336)))/2,MEDIAN(IF(B3330:AA3330&gt;0,B3330:AA3330)))))/10,0)</f>
        <v>3.75</v>
      </c>
      <c r="X3336" s="129" t="s">
        <v>1174</v>
      </c>
      <c r="Y3336" s="130">
        <f>IFERROR(VLOOKUP(A3328,'Stanje zaliha'!A:E,5,FALSE()),0)</f>
        <v>302</v>
      </c>
      <c r="Z3336" s="131"/>
      <c r="AA3336" s="113" t="s">
        <v>1175</v>
      </c>
      <c r="AB3336" s="118">
        <f t="shared" ref="AB3336:AN3336" si="664">SUM(AB3332:AB3335)</f>
        <v>0</v>
      </c>
      <c r="AC3336" s="118">
        <f t="shared" si="664"/>
        <v>0</v>
      </c>
      <c r="AD3336" s="118">
        <f t="shared" si="664"/>
        <v>0</v>
      </c>
      <c r="AE3336" s="118">
        <f t="shared" si="664"/>
        <v>0</v>
      </c>
      <c r="AF3336" s="118">
        <f t="shared" si="664"/>
        <v>0</v>
      </c>
      <c r="AG3336" s="118">
        <f t="shared" si="664"/>
        <v>0</v>
      </c>
      <c r="AH3336" s="118">
        <f t="shared" si="664"/>
        <v>0</v>
      </c>
      <c r="AI3336" s="118">
        <f t="shared" si="664"/>
        <v>0</v>
      </c>
      <c r="AJ3336" s="118">
        <f t="shared" si="664"/>
        <v>0</v>
      </c>
      <c r="AK3336" s="118">
        <f t="shared" si="664"/>
        <v>0</v>
      </c>
      <c r="AL3336" s="118">
        <f t="shared" si="664"/>
        <v>0</v>
      </c>
      <c r="AM3336" s="118">
        <f t="shared" si="664"/>
        <v>0</v>
      </c>
      <c r="AN3336" s="118">
        <f t="shared" si="664"/>
        <v>0</v>
      </c>
      <c r="AQ3336" t="str">
        <f>AQ3328</f>
        <v/>
      </c>
    </row>
    <row r="3337" spans="1:43" ht="14.25" customHeight="1" x14ac:dyDescent="0.25">
      <c r="A3337" s="1"/>
      <c r="B3337" s="122"/>
      <c r="C3337" s="122"/>
      <c r="D3337" s="122"/>
      <c r="E3337" s="122"/>
      <c r="F3337" s="122"/>
      <c r="G3337" s="122"/>
      <c r="H3337" s="122"/>
      <c r="I3337" s="122"/>
      <c r="J3337" s="122"/>
      <c r="K3337" s="122"/>
      <c r="L3337" s="122"/>
      <c r="M3337" s="122"/>
      <c r="N3337" s="122"/>
      <c r="O3337" s="122"/>
      <c r="P3337" s="122"/>
      <c r="Q3337" s="122"/>
      <c r="R3337" s="122"/>
      <c r="S3337" s="122"/>
      <c r="T3337" s="122"/>
      <c r="U3337" s="122"/>
      <c r="V3337" s="124" t="s">
        <v>95</v>
      </c>
      <c r="W3337" s="125">
        <f>IFERROR(0.6*W3336+0.4*W3335,0)</f>
        <v>3.8614285714285712</v>
      </c>
      <c r="X3337" s="132" t="s">
        <v>1176</v>
      </c>
      <c r="Y3337" s="133">
        <f>IFERROR(SUMIF('Popis poslanih narudžbi'!A:A,A3328,'Popis poslanih narudžbi'!C:C),0)</f>
        <v>0</v>
      </c>
      <c r="Z3337" s="131"/>
      <c r="AA3337" s="134" t="s">
        <v>1177</v>
      </c>
      <c r="AB3337" s="118">
        <f t="shared" ref="AB3337:AN3337" si="665">AB3330+AB3336</f>
        <v>3</v>
      </c>
      <c r="AC3337" s="118">
        <f t="shared" si="665"/>
        <v>3</v>
      </c>
      <c r="AD3337" s="118">
        <f t="shared" si="665"/>
        <v>3</v>
      </c>
      <c r="AE3337" s="118">
        <f t="shared" si="665"/>
        <v>2</v>
      </c>
      <c r="AF3337" s="118">
        <f t="shared" si="665"/>
        <v>2</v>
      </c>
      <c r="AG3337" s="118">
        <f t="shared" si="665"/>
        <v>2</v>
      </c>
      <c r="AH3337" s="118">
        <f t="shared" si="665"/>
        <v>2</v>
      </c>
      <c r="AI3337" s="118">
        <f t="shared" si="665"/>
        <v>2</v>
      </c>
      <c r="AJ3337" s="118">
        <f t="shared" si="665"/>
        <v>2</v>
      </c>
      <c r="AK3337" s="118">
        <f t="shared" si="665"/>
        <v>2</v>
      </c>
      <c r="AL3337" s="118">
        <f t="shared" si="665"/>
        <v>2</v>
      </c>
      <c r="AM3337" s="118">
        <f t="shared" si="665"/>
        <v>2</v>
      </c>
      <c r="AN3337" s="118">
        <f t="shared" si="665"/>
        <v>2</v>
      </c>
      <c r="AQ3337" t="str">
        <f>AQ3328</f>
        <v/>
      </c>
    </row>
    <row r="3338" spans="1:43" ht="14.25" customHeight="1" x14ac:dyDescent="0.25">
      <c r="A3338" s="107" t="str">
        <f>'Run Rate'!A337</f>
        <v>SCM04308</v>
      </c>
      <c r="B3338" s="135" t="str">
        <f>'Run Rate'!B337</f>
        <v>Metabolon 250g</v>
      </c>
      <c r="C3338" s="135" t="str">
        <f>'Run Rate'!C337</f>
        <v>SPORTSKA PREHRANA</v>
      </c>
      <c r="D3338" s="135" t="str">
        <f>'Run Rate'!D337</f>
        <v>03 BRONZE</v>
      </c>
      <c r="E3338" s="122"/>
      <c r="F3338" s="122"/>
      <c r="G3338" s="122"/>
      <c r="H3338" s="122"/>
      <c r="I3338" s="122"/>
      <c r="J3338" s="122"/>
      <c r="K3338" s="122"/>
      <c r="L3338" s="122"/>
      <c r="M3338" s="122"/>
      <c r="N3338" s="122"/>
      <c r="O3338" s="122"/>
      <c r="P3338" s="122"/>
      <c r="Q3338" s="122"/>
      <c r="R3338" s="122"/>
      <c r="S3338" s="122"/>
      <c r="T3338" s="122"/>
      <c r="U3338" s="122"/>
      <c r="V3338" s="122"/>
      <c r="W3338" s="122"/>
      <c r="X3338" s="122"/>
      <c r="Y3338" s="122"/>
      <c r="Z3338" s="122"/>
      <c r="AA3338" s="122"/>
      <c r="AB3338" s="122"/>
      <c r="AC3338" s="122"/>
      <c r="AD3338" s="122"/>
      <c r="AE3338" s="122"/>
      <c r="AF3338" s="122"/>
      <c r="AG3338" s="122"/>
      <c r="AH3338" s="122"/>
      <c r="AI3338" s="122"/>
      <c r="AJ3338" s="122"/>
      <c r="AK3338" s="122"/>
      <c r="AL3338" s="122"/>
      <c r="AM3338" s="122"/>
      <c r="AN3338" s="122"/>
      <c r="AQ3338" t="str">
        <f>IF(AND(OR($B$1="ALL",$B$1=C3338),OR($E$1="ALL",$E$1=D3338),OR($B$2="ALL",$B$2=A3338),OR($E$2="ALL",IFERROR(SEARCH($E$2,B3338),0)&gt;0)),"MATCH","")</f>
        <v/>
      </c>
    </row>
    <row r="3339" spans="1:43" ht="14.25" customHeight="1" x14ac:dyDescent="0.25">
      <c r="A3339" s="108" t="s">
        <v>1137</v>
      </c>
      <c r="B3339" s="136" t="s">
        <v>1138</v>
      </c>
      <c r="C3339" s="136" t="s">
        <v>1139</v>
      </c>
      <c r="D3339" s="136" t="s">
        <v>1140</v>
      </c>
      <c r="E3339" s="136" t="s">
        <v>1141</v>
      </c>
      <c r="F3339" s="136" t="s">
        <v>1142</v>
      </c>
      <c r="G3339" s="136" t="s">
        <v>1143</v>
      </c>
      <c r="H3339" s="136" t="s">
        <v>1144</v>
      </c>
      <c r="I3339" s="136" t="s">
        <v>1145</v>
      </c>
      <c r="J3339" s="136" t="s">
        <v>1146</v>
      </c>
      <c r="K3339" s="136" t="s">
        <v>1147</v>
      </c>
      <c r="L3339" s="136" t="s">
        <v>1148</v>
      </c>
      <c r="M3339" s="136" t="s">
        <v>1149</v>
      </c>
      <c r="N3339" s="136" t="s">
        <v>1150</v>
      </c>
      <c r="O3339" s="136" t="s">
        <v>1151</v>
      </c>
      <c r="P3339" s="136" t="s">
        <v>1152</v>
      </c>
      <c r="Q3339" s="136" t="s">
        <v>1153</v>
      </c>
      <c r="R3339" s="136" t="s">
        <v>1154</v>
      </c>
      <c r="S3339" s="136" t="s">
        <v>1155</v>
      </c>
      <c r="T3339" s="136" t="s">
        <v>1156</v>
      </c>
      <c r="U3339" s="136" t="s">
        <v>1157</v>
      </c>
      <c r="V3339" s="136" t="s">
        <v>1158</v>
      </c>
      <c r="W3339" s="136" t="s">
        <v>1159</v>
      </c>
      <c r="X3339" s="136" t="s">
        <v>1160</v>
      </c>
      <c r="Y3339" s="136" t="s">
        <v>1161</v>
      </c>
      <c r="Z3339" s="136" t="s">
        <v>1162</v>
      </c>
      <c r="AA3339" s="136" t="s">
        <v>1163</v>
      </c>
      <c r="AB3339" s="137" t="s">
        <v>156</v>
      </c>
      <c r="AC3339" s="137" t="s">
        <v>157</v>
      </c>
      <c r="AD3339" s="137" t="s">
        <v>158</v>
      </c>
      <c r="AE3339" s="137" t="s">
        <v>139</v>
      </c>
      <c r="AF3339" s="138" t="s">
        <v>140</v>
      </c>
      <c r="AG3339" s="138" t="s">
        <v>141</v>
      </c>
      <c r="AH3339" s="138" t="s">
        <v>142</v>
      </c>
      <c r="AI3339" s="138" t="s">
        <v>143</v>
      </c>
      <c r="AJ3339" s="139" t="s">
        <v>144</v>
      </c>
      <c r="AK3339" s="139" t="s">
        <v>145</v>
      </c>
      <c r="AL3339" s="139" t="s">
        <v>146</v>
      </c>
      <c r="AM3339" s="140" t="s">
        <v>147</v>
      </c>
      <c r="AN3339" s="140" t="s">
        <v>148</v>
      </c>
      <c r="AQ3339" t="str">
        <f>AQ3338</f>
        <v/>
      </c>
    </row>
    <row r="3340" spans="1:43" ht="14.25" customHeight="1" x14ac:dyDescent="0.25">
      <c r="A3340" s="99" t="s">
        <v>1164</v>
      </c>
      <c r="B3340" s="112">
        <f>'Run Rate'!E337</f>
        <v>3</v>
      </c>
      <c r="C3340" s="112">
        <f>'Run Rate'!F337</f>
        <v>9</v>
      </c>
      <c r="D3340" s="112">
        <f>'Run Rate'!G337</f>
        <v>10</v>
      </c>
      <c r="E3340" s="112">
        <f>'Run Rate'!H337</f>
        <v>4</v>
      </c>
      <c r="F3340" s="112">
        <f>'Run Rate'!I337</f>
        <v>1</v>
      </c>
      <c r="G3340" s="112">
        <f>'Run Rate'!J337</f>
        <v>7</v>
      </c>
      <c r="H3340" s="112">
        <f>'Run Rate'!K337</f>
        <v>7</v>
      </c>
      <c r="I3340" s="112">
        <f>'Run Rate'!L337</f>
        <v>17</v>
      </c>
      <c r="J3340" s="112">
        <f>'Run Rate'!M337</f>
        <v>11</v>
      </c>
      <c r="K3340" s="112">
        <f>'Run Rate'!N337</f>
        <v>5</v>
      </c>
      <c r="L3340" s="112">
        <f>'Run Rate'!O337</f>
        <v>6</v>
      </c>
      <c r="M3340" s="112">
        <f>'Run Rate'!P337</f>
        <v>6</v>
      </c>
      <c r="N3340" s="112">
        <f>'Run Rate'!Q337</f>
        <v>1</v>
      </c>
      <c r="O3340" s="112">
        <f>'Run Rate'!R337</f>
        <v>3</v>
      </c>
      <c r="P3340" s="112">
        <f>'Run Rate'!S337</f>
        <v>3</v>
      </c>
      <c r="Q3340" s="112">
        <f>'Run Rate'!T337</f>
        <v>6</v>
      </c>
      <c r="R3340" s="112">
        <f>'Run Rate'!U337</f>
        <v>5</v>
      </c>
      <c r="S3340" s="112">
        <f>'Run Rate'!V337</f>
        <v>5</v>
      </c>
      <c r="T3340" s="112">
        <f>'Run Rate'!W337</f>
        <v>4</v>
      </c>
      <c r="U3340" s="112">
        <f>'Run Rate'!X337</f>
        <v>6</v>
      </c>
      <c r="V3340" s="112">
        <f>'Run Rate'!Y337</f>
        <v>10</v>
      </c>
      <c r="W3340" s="112">
        <f>'Run Rate'!Z337</f>
        <v>3</v>
      </c>
      <c r="X3340" s="112">
        <f>'Run Rate'!AA337</f>
        <v>2</v>
      </c>
      <c r="Y3340" s="112">
        <f>'Run Rate'!AB337</f>
        <v>4</v>
      </c>
      <c r="Z3340" s="112">
        <f>'Run Rate'!AC337</f>
        <v>3</v>
      </c>
      <c r="AA3340" s="112">
        <f>'Run Rate'!AD337</f>
        <v>3</v>
      </c>
      <c r="AB3340" s="113">
        <v>3</v>
      </c>
      <c r="AC3340" s="112">
        <v>3</v>
      </c>
      <c r="AD3340" s="112">
        <v>3</v>
      </c>
      <c r="AE3340" s="112">
        <v>3</v>
      </c>
      <c r="AF3340" s="112">
        <v>2</v>
      </c>
      <c r="AG3340" s="112">
        <v>2</v>
      </c>
      <c r="AH3340" s="112">
        <v>2</v>
      </c>
      <c r="AI3340" s="112">
        <v>2</v>
      </c>
      <c r="AJ3340" s="112">
        <v>2</v>
      </c>
      <c r="AK3340" s="112">
        <v>2</v>
      </c>
      <c r="AL3340" s="112">
        <v>2</v>
      </c>
      <c r="AM3340" s="112">
        <v>2</v>
      </c>
      <c r="AN3340" s="112">
        <v>2</v>
      </c>
      <c r="AQ3340" t="str">
        <f>AQ3338</f>
        <v/>
      </c>
    </row>
    <row r="3341" spans="1:43" ht="14.25" customHeight="1" x14ac:dyDescent="0.25">
      <c r="A3341" s="99" t="s">
        <v>1165</v>
      </c>
      <c r="B3341" s="114"/>
      <c r="C3341" s="114"/>
      <c r="D3341" s="114"/>
      <c r="E3341" s="114"/>
      <c r="F3341" s="114"/>
      <c r="G3341" s="114"/>
      <c r="H3341" s="114"/>
      <c r="I3341" s="114"/>
      <c r="J3341" s="114"/>
      <c r="K3341" s="114"/>
      <c r="L3341" s="114"/>
      <c r="M3341" s="114"/>
      <c r="N3341" s="114"/>
      <c r="O3341" s="114"/>
      <c r="P3341" s="114"/>
      <c r="Q3341" s="114"/>
      <c r="R3341" s="114"/>
      <c r="S3341" s="114"/>
      <c r="T3341" s="114"/>
      <c r="U3341" s="114"/>
      <c r="V3341" s="114"/>
      <c r="W3341" s="115"/>
      <c r="X3341" s="115"/>
      <c r="Y3341" s="115"/>
      <c r="Z3341" s="115"/>
      <c r="AA3341" s="112" t="s">
        <v>1166</v>
      </c>
      <c r="AB3341" s="113"/>
      <c r="AC3341" s="112"/>
      <c r="AD3341" s="112"/>
      <c r="AE3341" s="112"/>
      <c r="AF3341" s="112"/>
      <c r="AG3341" s="112"/>
      <c r="AH3341" s="112"/>
      <c r="AI3341" s="112"/>
      <c r="AJ3341" s="112"/>
      <c r="AK3341" s="112"/>
      <c r="AL3341" s="112"/>
      <c r="AM3341" s="112"/>
      <c r="AN3341" s="112"/>
      <c r="AQ3341" t="str">
        <f>AQ3338</f>
        <v/>
      </c>
    </row>
    <row r="3342" spans="1:43" ht="14.25" customHeight="1" x14ac:dyDescent="0.25">
      <c r="A3342" s="99" t="s">
        <v>1167</v>
      </c>
      <c r="B3342" s="114"/>
      <c r="C3342" s="114"/>
      <c r="D3342" s="114"/>
      <c r="E3342" s="114"/>
      <c r="F3342" s="114"/>
      <c r="G3342" s="114"/>
      <c r="H3342" s="114"/>
      <c r="I3342" s="114"/>
      <c r="J3342" s="114"/>
      <c r="K3342" s="114"/>
      <c r="L3342" s="114"/>
      <c r="M3342" s="114"/>
      <c r="N3342" s="114"/>
      <c r="O3342" s="114"/>
      <c r="P3342" s="114"/>
      <c r="Q3342" s="114"/>
      <c r="R3342" s="114"/>
      <c r="S3342" s="114"/>
      <c r="T3342" s="114"/>
      <c r="U3342" s="114"/>
      <c r="V3342" s="114"/>
      <c r="W3342" s="115"/>
      <c r="X3342" s="116"/>
      <c r="Y3342" s="117"/>
      <c r="Z3342" s="115"/>
      <c r="AA3342" s="112" t="s">
        <v>1168</v>
      </c>
      <c r="AB3342" s="113">
        <f>'Demand Input VP'!B1674</f>
        <v>0</v>
      </c>
      <c r="AC3342" s="112">
        <f>'Demand Input VP'!C1674</f>
        <v>0</v>
      </c>
      <c r="AD3342" s="112">
        <f>'Demand Input VP'!D1674</f>
        <v>0</v>
      </c>
      <c r="AE3342" s="112">
        <f>'Demand Input VP'!E1674</f>
        <v>0</v>
      </c>
      <c r="AF3342" s="112">
        <f>'Demand Input VP'!F1674</f>
        <v>0</v>
      </c>
      <c r="AG3342" s="112">
        <f>'Demand Input VP'!G1674</f>
        <v>0</v>
      </c>
      <c r="AH3342" s="112">
        <f>'Demand Input VP'!H1674</f>
        <v>0</v>
      </c>
      <c r="AI3342" s="112">
        <f>'Demand Input VP'!I1674</f>
        <v>0</v>
      </c>
      <c r="AJ3342" s="112">
        <f>'Demand Input VP'!J1674</f>
        <v>0</v>
      </c>
      <c r="AK3342" s="112">
        <f>'Demand Input VP'!K1674</f>
        <v>0</v>
      </c>
      <c r="AL3342" s="112">
        <f>'Demand Input VP'!L1674</f>
        <v>0</v>
      </c>
      <c r="AM3342" s="112">
        <f>'Demand Input VP'!M1674</f>
        <v>0</v>
      </c>
      <c r="AN3342" s="112">
        <f>'Demand Input VP'!N1674</f>
        <v>0</v>
      </c>
      <c r="AQ3342" t="str">
        <f>AQ3338</f>
        <v/>
      </c>
    </row>
    <row r="3343" spans="1:43" ht="14.25" customHeight="1" x14ac:dyDescent="0.25">
      <c r="A3343" s="99" t="s">
        <v>1169</v>
      </c>
      <c r="B3343" s="118"/>
      <c r="C3343" s="118"/>
      <c r="D3343" s="118"/>
      <c r="E3343" s="118"/>
      <c r="F3343" s="118"/>
      <c r="G3343" s="118"/>
      <c r="H3343" s="118"/>
      <c r="I3343" s="118"/>
      <c r="J3343" s="118"/>
      <c r="K3343" s="118"/>
      <c r="L3343" s="118"/>
      <c r="M3343" s="118"/>
      <c r="N3343" s="118"/>
      <c r="O3343" s="118"/>
      <c r="P3343" s="118"/>
      <c r="Q3343" s="118"/>
      <c r="R3343" s="118"/>
      <c r="S3343" s="118"/>
      <c r="T3343" s="118"/>
      <c r="U3343" s="118"/>
      <c r="V3343" s="118"/>
      <c r="W3343" s="115"/>
      <c r="X3343" s="116"/>
      <c r="Y3343" s="117"/>
      <c r="Z3343" s="119"/>
      <c r="AA3343" s="120" t="s">
        <v>1170</v>
      </c>
      <c r="AB3343" s="121">
        <f>'Demand Input VP'!B1673</f>
        <v>0</v>
      </c>
      <c r="AC3343" s="120">
        <f>'Demand Input VP'!C1673</f>
        <v>0</v>
      </c>
      <c r="AD3343" s="120">
        <f>'Demand Input VP'!D1673</f>
        <v>0</v>
      </c>
      <c r="AE3343" s="120">
        <f>'Demand Input VP'!E1673</f>
        <v>0</v>
      </c>
      <c r="AF3343" s="120">
        <f>'Demand Input VP'!F1673</f>
        <v>0</v>
      </c>
      <c r="AG3343" s="120">
        <f>'Demand Input VP'!G1673</f>
        <v>0</v>
      </c>
      <c r="AH3343" s="120">
        <f>'Demand Input VP'!H1673</f>
        <v>0</v>
      </c>
      <c r="AI3343" s="120">
        <f>'Demand Input VP'!I1673</f>
        <v>0</v>
      </c>
      <c r="AJ3343" s="120">
        <f>'Demand Input VP'!J1673</f>
        <v>0</v>
      </c>
      <c r="AK3343" s="120">
        <f>'Demand Input VP'!K1673</f>
        <v>0</v>
      </c>
      <c r="AL3343" s="120">
        <f>'Demand Input VP'!L1673</f>
        <v>0</v>
      </c>
      <c r="AM3343" s="120">
        <f>'Demand Input VP'!M1673</f>
        <v>0</v>
      </c>
      <c r="AN3343" s="120">
        <f>'Demand Input VP'!N1673</f>
        <v>0</v>
      </c>
      <c r="AQ3343" t="str">
        <f>AQ3338</f>
        <v/>
      </c>
    </row>
    <row r="3344" spans="1:43" ht="14.25" customHeight="1" x14ac:dyDescent="0.25">
      <c r="A3344" s="1"/>
      <c r="B3344" s="122"/>
      <c r="C3344" s="122"/>
      <c r="D3344" s="122"/>
      <c r="E3344" s="122"/>
      <c r="F3344" s="122"/>
      <c r="G3344" s="122"/>
      <c r="H3344" s="122"/>
      <c r="I3344" s="122"/>
      <c r="J3344" s="122"/>
      <c r="K3344" s="122"/>
      <c r="L3344" s="122"/>
      <c r="M3344" s="122"/>
      <c r="N3344" s="122"/>
      <c r="O3344" s="122"/>
      <c r="P3344" s="122"/>
      <c r="Q3344" s="122"/>
      <c r="R3344" s="122"/>
      <c r="S3344" s="122"/>
      <c r="T3344" s="122"/>
      <c r="U3344" s="122"/>
      <c r="V3344" s="122"/>
      <c r="W3344" s="123"/>
      <c r="X3344" s="116"/>
      <c r="Y3344" s="117"/>
      <c r="Z3344" s="123"/>
      <c r="AA3344" s="112" t="s">
        <v>1171</v>
      </c>
      <c r="AB3344" s="113">
        <f>'Demand Input MP'!B1674</f>
        <v>0</v>
      </c>
      <c r="AC3344" s="112">
        <f>'Demand Input MP'!C1674</f>
        <v>0</v>
      </c>
      <c r="AD3344" s="112">
        <f>'Demand Input MP'!D1674</f>
        <v>0</v>
      </c>
      <c r="AE3344" s="112">
        <f>'Demand Input MP'!E1674</f>
        <v>0</v>
      </c>
      <c r="AF3344" s="112">
        <f>'Demand Input MP'!F1674</f>
        <v>0</v>
      </c>
      <c r="AG3344" s="112">
        <f>'Demand Input MP'!G1674</f>
        <v>0</v>
      </c>
      <c r="AH3344" s="112">
        <f>'Demand Input MP'!H1674</f>
        <v>0</v>
      </c>
      <c r="AI3344" s="112">
        <f>'Demand Input MP'!I1674</f>
        <v>0</v>
      </c>
      <c r="AJ3344" s="112">
        <f>'Demand Input MP'!J1674</f>
        <v>0</v>
      </c>
      <c r="AK3344" s="112">
        <f>'Demand Input MP'!K1674</f>
        <v>0</v>
      </c>
      <c r="AL3344" s="112">
        <f>'Demand Input MP'!L1674</f>
        <v>0</v>
      </c>
      <c r="AM3344" s="112">
        <f>'Demand Input MP'!M1674</f>
        <v>0</v>
      </c>
      <c r="AN3344" s="112">
        <f>'Demand Input MP'!N1674</f>
        <v>0</v>
      </c>
      <c r="AQ3344" t="str">
        <f>AQ3338</f>
        <v/>
      </c>
    </row>
    <row r="3345" spans="1:43" ht="14.25" customHeight="1" x14ac:dyDescent="0.25">
      <c r="A3345" s="1"/>
      <c r="B3345" s="122"/>
      <c r="C3345" s="122"/>
      <c r="D3345" s="122"/>
      <c r="E3345" s="122"/>
      <c r="F3345" s="122"/>
      <c r="G3345" s="122"/>
      <c r="H3345" s="122"/>
      <c r="I3345" s="122"/>
      <c r="J3345" s="122"/>
      <c r="K3345" s="122"/>
      <c r="L3345" s="122"/>
      <c r="M3345" s="122"/>
      <c r="N3345" s="122"/>
      <c r="O3345" s="122"/>
      <c r="P3345" s="122"/>
      <c r="Q3345" s="122"/>
      <c r="R3345" s="122"/>
      <c r="S3345" s="122"/>
      <c r="T3345" s="122"/>
      <c r="U3345" s="122"/>
      <c r="V3345" s="124" t="s">
        <v>91</v>
      </c>
      <c r="W3345" s="125">
        <f>IFERROR(IF(SUM('Run Rate History'!E337:AD337)&gt;0,(SUMPRODUCT((B3340:AA3340&gt;=PERCENTILE(B3340:AA3340,0.1))*(B3340:AA3340&lt;=PERCENTILE(B3340:AA3340,0.9))*B3340:AA3340)+SUMPRODUCT(('Run Rate History'!E337:AD337&gt;=PERCENTILE(B3340:AA3340,0.1))*('Run Rate History'!E337:AD337&lt;=PERCENTILE(B3340:AA3340,0.9))*'Run Rate History'!E337:AD337))/(SUMPRODUCT((B3340:AA3340&gt;=PERCENTILE(B3340:AA3340,0.1))*(B3340:AA3340&lt;=PERCENTILE(B3340:AA3340,0.9))*1)+SUMPRODUCT(('Run Rate History'!E337:AD337&gt;=PERCENTILE(B3340:AA3340,0.1))*('Run Rate History'!E337:AD337&lt;=PERCENTILE(B3340:AA3340,0.9))*1)),TRIMMEAN(B3340:AA3340,0.15)),0)</f>
        <v>5.7435897435897436</v>
      </c>
      <c r="X3345" s="126" t="s">
        <v>1172</v>
      </c>
      <c r="Y3345" s="127">
        <f>SUM(B3340:AA3340)/26</f>
        <v>5.5384615384615383</v>
      </c>
      <c r="Z3345" s="128"/>
      <c r="AA3345" s="112" t="s">
        <v>1173</v>
      </c>
      <c r="AB3345" s="113">
        <f>'Demand Input MP'!B1673</f>
        <v>0</v>
      </c>
      <c r="AC3345" s="112">
        <f>'Demand Input MP'!C1673</f>
        <v>0</v>
      </c>
      <c r="AD3345" s="112">
        <f>'Demand Input MP'!D1673</f>
        <v>0</v>
      </c>
      <c r="AE3345" s="112">
        <f>'Demand Input MP'!E1673</f>
        <v>0</v>
      </c>
      <c r="AF3345" s="112">
        <f>'Demand Input MP'!F1673</f>
        <v>0</v>
      </c>
      <c r="AG3345" s="112">
        <f>'Demand Input MP'!G1673</f>
        <v>0</v>
      </c>
      <c r="AH3345" s="112">
        <f>'Demand Input MP'!H1673</f>
        <v>0</v>
      </c>
      <c r="AI3345" s="112">
        <f>'Demand Input MP'!I1673</f>
        <v>0</v>
      </c>
      <c r="AJ3345" s="112">
        <f>'Demand Input MP'!J1673</f>
        <v>0</v>
      </c>
      <c r="AK3345" s="112">
        <f>'Demand Input MP'!K1673</f>
        <v>0</v>
      </c>
      <c r="AL3345" s="112">
        <f>'Demand Input MP'!L1673</f>
        <v>0</v>
      </c>
      <c r="AM3345" s="112">
        <f>'Demand Input MP'!M1673</f>
        <v>0</v>
      </c>
      <c r="AN3345" s="112">
        <f>'Demand Input MP'!N1673</f>
        <v>0</v>
      </c>
      <c r="AQ3345" t="str">
        <f>AQ3338</f>
        <v/>
      </c>
    </row>
    <row r="3346" spans="1:43" ht="14.25" customHeight="1" x14ac:dyDescent="0.25">
      <c r="A3346" s="1"/>
      <c r="B3346" s="122"/>
      <c r="C3346" s="122"/>
      <c r="D3346" s="122"/>
      <c r="E3346" s="122"/>
      <c r="F3346" s="122"/>
      <c r="G3346" s="122"/>
      <c r="H3346" s="122"/>
      <c r="I3346" s="122"/>
      <c r="J3346" s="122"/>
      <c r="K3346" s="122"/>
      <c r="L3346" s="122"/>
      <c r="M3346" s="122"/>
      <c r="N3346" s="122"/>
      <c r="O3346" s="122"/>
      <c r="P3346" s="122"/>
      <c r="Q3346" s="122"/>
      <c r="R3346" s="122"/>
      <c r="S3346" s="122"/>
      <c r="T3346" s="122"/>
      <c r="U3346" s="122"/>
      <c r="V3346" s="124" t="s">
        <v>94</v>
      </c>
      <c r="W3346" s="125">
        <f>IFERROR((1*MIN(MAX(X3340,0.5*IF(SUM('Run Rate History'!E337:AD337)&gt;0,(MEDIAN(IF(B3340:AA3340&gt;0,B3340:AA3340))+MEDIAN(IF('Run Rate History'!E337:AD337&gt;0,'Run Rate History'!E337:AD337)))/2,MEDIAN(IF(B3340:AA3340&gt;0,B3340:AA3340)))),2*IF(SUM('Run Rate History'!E337:AD337)&gt;0,(MEDIAN(IF(B3340:AA3340&gt;0,B3340:AA3340))+MEDIAN(IF('Run Rate History'!E337:AD337&gt;0,'Run Rate History'!E337:AD337)))/2,MEDIAN(IF(B3340:AA3340&gt;0,B3340:AA3340))))+2*MIN(MAX(Y3340,0.5*IF(SUM('Run Rate History'!E337:AD337)&gt;0,(MEDIAN(IF(B3340:AA3340&gt;0,B3340:AA3340))+MEDIAN(IF('Run Rate History'!E337:AD337&gt;0,'Run Rate History'!E337:AD337)))/2,MEDIAN(IF(B3340:AA3340&gt;0,B3340:AA3340)))),2*IF(SUM('Run Rate History'!E337:AD337)&gt;0,(MEDIAN(IF(B3340:AA3340&gt;0,B3340:AA3340))+MEDIAN(IF('Run Rate History'!E337:AD337&gt;0,'Run Rate History'!E337:AD337)))/2,MEDIAN(IF(B3340:AA3340&gt;0,B3340:AA3340))))+3*MIN(MAX(Z3340,0.5*IF(SUM('Run Rate History'!E337:AD337)&gt;0,(MEDIAN(IF(B3340:AA3340&gt;0,B3340:AA3340))+MEDIAN(IF('Run Rate History'!E337:AD337&gt;0,'Run Rate History'!E337:AD337)))/2,MEDIAN(IF(B3340:AA3340&gt;0,B3340:AA3340)))),2*IF(SUM('Run Rate History'!E337:AD337)&gt;0,(MEDIAN(IF(B3340:AA3340&gt;0,B3340:AA3340))+MEDIAN(IF('Run Rate History'!E337:AD337&gt;0,'Run Rate History'!E337:AD337)))/2,MEDIAN(IF(B3340:AA3340&gt;0,B3340:AA3340))))+4*MIN(MAX(AA3340,0.5*IF(SUM('Run Rate History'!E337:AD337)&gt;0,(MEDIAN(IF(B3340:AA3340&gt;0,B3340:AA3340))+MEDIAN(IF('Run Rate History'!E337:AD337&gt;0,'Run Rate History'!E337:AD337)))/2,MEDIAN(IF(B3340:AA3340&gt;0,B3340:AA3340)))),2*IF(SUM('Run Rate History'!E337:AD337)&gt;0,(MEDIAN(IF(B3340:AA3340&gt;0,B3340:AA3340))+MEDIAN(IF('Run Rate History'!E337:AD337&gt;0,'Run Rate History'!E337:AD337)))/2,MEDIAN(IF(B3340:AA3340&gt;0,B3340:AA3340)))))/10,0)</f>
        <v>3.2</v>
      </c>
      <c r="X3346" s="129" t="s">
        <v>1174</v>
      </c>
      <c r="Y3346" s="130">
        <f>IFERROR(VLOOKUP(A3338,'Stanje zaliha'!A:E,5,FALSE()),0)</f>
        <v>81</v>
      </c>
      <c r="Z3346" s="131"/>
      <c r="AA3346" s="113" t="s">
        <v>1175</v>
      </c>
      <c r="AB3346" s="118">
        <f t="shared" ref="AB3346:AN3346" si="666">SUM(AB3342:AB3345)</f>
        <v>0</v>
      </c>
      <c r="AC3346" s="118">
        <f t="shared" si="666"/>
        <v>0</v>
      </c>
      <c r="AD3346" s="118">
        <f t="shared" si="666"/>
        <v>0</v>
      </c>
      <c r="AE3346" s="118">
        <f t="shared" si="666"/>
        <v>0</v>
      </c>
      <c r="AF3346" s="118">
        <f t="shared" si="666"/>
        <v>0</v>
      </c>
      <c r="AG3346" s="118">
        <f t="shared" si="666"/>
        <v>0</v>
      </c>
      <c r="AH3346" s="118">
        <f t="shared" si="666"/>
        <v>0</v>
      </c>
      <c r="AI3346" s="118">
        <f t="shared" si="666"/>
        <v>0</v>
      </c>
      <c r="AJ3346" s="118">
        <f t="shared" si="666"/>
        <v>0</v>
      </c>
      <c r="AK3346" s="118">
        <f t="shared" si="666"/>
        <v>0</v>
      </c>
      <c r="AL3346" s="118">
        <f t="shared" si="666"/>
        <v>0</v>
      </c>
      <c r="AM3346" s="118">
        <f t="shared" si="666"/>
        <v>0</v>
      </c>
      <c r="AN3346" s="118">
        <f t="shared" si="666"/>
        <v>0</v>
      </c>
      <c r="AQ3346" t="str">
        <f>AQ3338</f>
        <v/>
      </c>
    </row>
    <row r="3347" spans="1:43" ht="14.25" customHeight="1" x14ac:dyDescent="0.25">
      <c r="A3347" s="1"/>
      <c r="B3347" s="122"/>
      <c r="C3347" s="122"/>
      <c r="D3347" s="122"/>
      <c r="E3347" s="122"/>
      <c r="F3347" s="122"/>
      <c r="G3347" s="122"/>
      <c r="H3347" s="122"/>
      <c r="I3347" s="122"/>
      <c r="J3347" s="122"/>
      <c r="K3347" s="122"/>
      <c r="L3347" s="122"/>
      <c r="M3347" s="122"/>
      <c r="N3347" s="122"/>
      <c r="O3347" s="122"/>
      <c r="P3347" s="122"/>
      <c r="Q3347" s="122"/>
      <c r="R3347" s="122"/>
      <c r="S3347" s="122"/>
      <c r="T3347" s="122"/>
      <c r="U3347" s="122"/>
      <c r="V3347" s="124" t="s">
        <v>95</v>
      </c>
      <c r="W3347" s="125">
        <f>IFERROR(0.6*W3346+0.4*W3345,0)</f>
        <v>4.2174358974358981</v>
      </c>
      <c r="X3347" s="132" t="s">
        <v>1176</v>
      </c>
      <c r="Y3347" s="133">
        <f>IFERROR(SUMIF('Popis poslanih narudžbi'!A:A,A3338,'Popis poslanih narudžbi'!C:C),0)</f>
        <v>0</v>
      </c>
      <c r="Z3347" s="131"/>
      <c r="AA3347" s="134" t="s">
        <v>1177</v>
      </c>
      <c r="AB3347" s="118">
        <f t="shared" ref="AB3347:AN3347" si="667">AB3340+AB3346</f>
        <v>3</v>
      </c>
      <c r="AC3347" s="118">
        <f t="shared" si="667"/>
        <v>3</v>
      </c>
      <c r="AD3347" s="118">
        <f t="shared" si="667"/>
        <v>3</v>
      </c>
      <c r="AE3347" s="118">
        <f t="shared" si="667"/>
        <v>3</v>
      </c>
      <c r="AF3347" s="118">
        <f t="shared" si="667"/>
        <v>2</v>
      </c>
      <c r="AG3347" s="118">
        <f t="shared" si="667"/>
        <v>2</v>
      </c>
      <c r="AH3347" s="118">
        <f t="shared" si="667"/>
        <v>2</v>
      </c>
      <c r="AI3347" s="118">
        <f t="shared" si="667"/>
        <v>2</v>
      </c>
      <c r="AJ3347" s="118">
        <f t="shared" si="667"/>
        <v>2</v>
      </c>
      <c r="AK3347" s="118">
        <f t="shared" si="667"/>
        <v>2</v>
      </c>
      <c r="AL3347" s="118">
        <f t="shared" si="667"/>
        <v>2</v>
      </c>
      <c r="AM3347" s="118">
        <f t="shared" si="667"/>
        <v>2</v>
      </c>
      <c r="AN3347" s="118">
        <f t="shared" si="667"/>
        <v>2</v>
      </c>
      <c r="AQ3347" t="str">
        <f>AQ3338</f>
        <v/>
      </c>
    </row>
    <row r="3348" spans="1:43" ht="14.25" customHeight="1" x14ac:dyDescent="0.25">
      <c r="A3348" s="107" t="str">
        <f>'Run Rate'!A338</f>
        <v>ON00402</v>
      </c>
      <c r="B3348" s="135" t="str">
        <f>'Run Rate'!B338</f>
        <v>Gold BCAA Train + Sustain 266g Peach Passionfruit</v>
      </c>
      <c r="C3348" s="135" t="str">
        <f>'Run Rate'!C338</f>
        <v>SPORTSKA PREHRANA</v>
      </c>
      <c r="D3348" s="135" t="str">
        <f>'Run Rate'!D338</f>
        <v>03 BRONZE</v>
      </c>
      <c r="E3348" s="122"/>
      <c r="F3348" s="122"/>
      <c r="G3348" s="122"/>
      <c r="H3348" s="122"/>
      <c r="I3348" s="122"/>
      <c r="J3348" s="122"/>
      <c r="K3348" s="122"/>
      <c r="L3348" s="122"/>
      <c r="M3348" s="122"/>
      <c r="N3348" s="122"/>
      <c r="O3348" s="122"/>
      <c r="P3348" s="122"/>
      <c r="Q3348" s="122"/>
      <c r="R3348" s="122"/>
      <c r="S3348" s="122"/>
      <c r="T3348" s="122"/>
      <c r="U3348" s="122"/>
      <c r="V3348" s="122"/>
      <c r="W3348" s="122"/>
      <c r="X3348" s="122"/>
      <c r="Y3348" s="122"/>
      <c r="Z3348" s="122"/>
      <c r="AA3348" s="122"/>
      <c r="AB3348" s="122"/>
      <c r="AC3348" s="122"/>
      <c r="AD3348" s="122"/>
      <c r="AE3348" s="122"/>
      <c r="AF3348" s="122"/>
      <c r="AG3348" s="122"/>
      <c r="AH3348" s="122"/>
      <c r="AI3348" s="122"/>
      <c r="AJ3348" s="122"/>
      <c r="AK3348" s="122"/>
      <c r="AL3348" s="122"/>
      <c r="AM3348" s="122"/>
      <c r="AN3348" s="122"/>
      <c r="AQ3348" t="str">
        <f>IF(AND(OR($B$1="ALL",$B$1=C3348),OR($E$1="ALL",$E$1=D3348),OR($B$2="ALL",$B$2=A3348),OR($E$2="ALL",IFERROR(SEARCH($E$2,B3348),0)&gt;0)),"MATCH","")</f>
        <v/>
      </c>
    </row>
    <row r="3349" spans="1:43" ht="14.25" customHeight="1" x14ac:dyDescent="0.25">
      <c r="A3349" s="108" t="s">
        <v>1137</v>
      </c>
      <c r="B3349" s="136" t="s">
        <v>1138</v>
      </c>
      <c r="C3349" s="136" t="s">
        <v>1139</v>
      </c>
      <c r="D3349" s="136" t="s">
        <v>1140</v>
      </c>
      <c r="E3349" s="136" t="s">
        <v>1141</v>
      </c>
      <c r="F3349" s="136" t="s">
        <v>1142</v>
      </c>
      <c r="G3349" s="136" t="s">
        <v>1143</v>
      </c>
      <c r="H3349" s="136" t="s">
        <v>1144</v>
      </c>
      <c r="I3349" s="136" t="s">
        <v>1145</v>
      </c>
      <c r="J3349" s="136" t="s">
        <v>1146</v>
      </c>
      <c r="K3349" s="136" t="s">
        <v>1147</v>
      </c>
      <c r="L3349" s="136" t="s">
        <v>1148</v>
      </c>
      <c r="M3349" s="136" t="s">
        <v>1149</v>
      </c>
      <c r="N3349" s="136" t="s">
        <v>1150</v>
      </c>
      <c r="O3349" s="136" t="s">
        <v>1151</v>
      </c>
      <c r="P3349" s="136" t="s">
        <v>1152</v>
      </c>
      <c r="Q3349" s="136" t="s">
        <v>1153</v>
      </c>
      <c r="R3349" s="136" t="s">
        <v>1154</v>
      </c>
      <c r="S3349" s="136" t="s">
        <v>1155</v>
      </c>
      <c r="T3349" s="136" t="s">
        <v>1156</v>
      </c>
      <c r="U3349" s="136" t="s">
        <v>1157</v>
      </c>
      <c r="V3349" s="136" t="s">
        <v>1158</v>
      </c>
      <c r="W3349" s="136" t="s">
        <v>1159</v>
      </c>
      <c r="X3349" s="136" t="s">
        <v>1160</v>
      </c>
      <c r="Y3349" s="136" t="s">
        <v>1161</v>
      </c>
      <c r="Z3349" s="136" t="s">
        <v>1162</v>
      </c>
      <c r="AA3349" s="136" t="s">
        <v>1163</v>
      </c>
      <c r="AB3349" s="137" t="s">
        <v>156</v>
      </c>
      <c r="AC3349" s="137" t="s">
        <v>157</v>
      </c>
      <c r="AD3349" s="137" t="s">
        <v>158</v>
      </c>
      <c r="AE3349" s="137" t="s">
        <v>139</v>
      </c>
      <c r="AF3349" s="138" t="s">
        <v>140</v>
      </c>
      <c r="AG3349" s="138" t="s">
        <v>141</v>
      </c>
      <c r="AH3349" s="138" t="s">
        <v>142</v>
      </c>
      <c r="AI3349" s="138" t="s">
        <v>143</v>
      </c>
      <c r="AJ3349" s="139" t="s">
        <v>144</v>
      </c>
      <c r="AK3349" s="139" t="s">
        <v>145</v>
      </c>
      <c r="AL3349" s="139" t="s">
        <v>146</v>
      </c>
      <c r="AM3349" s="140" t="s">
        <v>147</v>
      </c>
      <c r="AN3349" s="140" t="s">
        <v>148</v>
      </c>
      <c r="AQ3349" t="str">
        <f>AQ3348</f>
        <v/>
      </c>
    </row>
    <row r="3350" spans="1:43" ht="14.25" customHeight="1" x14ac:dyDescent="0.25">
      <c r="A3350" s="99" t="s">
        <v>1164</v>
      </c>
      <c r="B3350" s="112">
        <f>'Run Rate'!E338</f>
        <v>4</v>
      </c>
      <c r="C3350" s="112">
        <f>'Run Rate'!F338</f>
        <v>11</v>
      </c>
      <c r="D3350" s="112">
        <f>'Run Rate'!G338</f>
        <v>10</v>
      </c>
      <c r="E3350" s="112">
        <f>'Run Rate'!H338</f>
        <v>5</v>
      </c>
      <c r="F3350" s="112">
        <f>'Run Rate'!I338</f>
        <v>10</v>
      </c>
      <c r="G3350" s="112">
        <f>'Run Rate'!J338</f>
        <v>9</v>
      </c>
      <c r="H3350" s="112">
        <f>'Run Rate'!K338</f>
        <v>3</v>
      </c>
      <c r="I3350" s="112">
        <f>'Run Rate'!L338</f>
        <v>8</v>
      </c>
      <c r="J3350" s="112">
        <f>'Run Rate'!M338</f>
        <v>7</v>
      </c>
      <c r="K3350" s="112">
        <f>'Run Rate'!N338</f>
        <v>0</v>
      </c>
      <c r="L3350" s="112">
        <f>'Run Rate'!O338</f>
        <v>5</v>
      </c>
      <c r="M3350" s="112">
        <f>'Run Rate'!P338</f>
        <v>6</v>
      </c>
      <c r="N3350" s="112">
        <f>'Run Rate'!Q338</f>
        <v>12</v>
      </c>
      <c r="O3350" s="112">
        <f>'Run Rate'!R338</f>
        <v>5</v>
      </c>
      <c r="P3350" s="112">
        <f>'Run Rate'!S338</f>
        <v>4</v>
      </c>
      <c r="Q3350" s="112">
        <f>'Run Rate'!T338</f>
        <v>5</v>
      </c>
      <c r="R3350" s="112">
        <f>'Run Rate'!U338</f>
        <v>10</v>
      </c>
      <c r="S3350" s="112">
        <f>'Run Rate'!V338</f>
        <v>51</v>
      </c>
      <c r="T3350" s="112">
        <f>'Run Rate'!W338</f>
        <v>13</v>
      </c>
      <c r="U3350" s="112">
        <f>'Run Rate'!X338</f>
        <v>23</v>
      </c>
      <c r="V3350" s="112">
        <f>'Run Rate'!Y338</f>
        <v>7</v>
      </c>
      <c r="W3350" s="112">
        <f>'Run Rate'!Z338</f>
        <v>5</v>
      </c>
      <c r="X3350" s="112">
        <f>'Run Rate'!AA338</f>
        <v>7</v>
      </c>
      <c r="Y3350" s="112">
        <f>'Run Rate'!AB338</f>
        <v>6</v>
      </c>
      <c r="Z3350" s="112">
        <f>'Run Rate'!AC338</f>
        <v>8</v>
      </c>
      <c r="AA3350" s="112">
        <f>'Run Rate'!AD338</f>
        <v>9</v>
      </c>
      <c r="AB3350" s="113">
        <v>8</v>
      </c>
      <c r="AC3350" s="112">
        <v>8</v>
      </c>
      <c r="AD3350" s="112">
        <v>7</v>
      </c>
      <c r="AE3350" s="112">
        <v>7</v>
      </c>
      <c r="AF3350" s="112">
        <v>7</v>
      </c>
      <c r="AG3350" s="112">
        <v>7</v>
      </c>
      <c r="AH3350" s="112">
        <v>7</v>
      </c>
      <c r="AI3350" s="112">
        <v>7</v>
      </c>
      <c r="AJ3350" s="112">
        <v>7</v>
      </c>
      <c r="AK3350" s="112">
        <v>7</v>
      </c>
      <c r="AL3350" s="112">
        <v>7</v>
      </c>
      <c r="AM3350" s="112">
        <v>7</v>
      </c>
      <c r="AN3350" s="112">
        <v>6</v>
      </c>
      <c r="AQ3350" t="str">
        <f>AQ3348</f>
        <v/>
      </c>
    </row>
    <row r="3351" spans="1:43" ht="14.25" customHeight="1" x14ac:dyDescent="0.25">
      <c r="A3351" s="99" t="s">
        <v>1165</v>
      </c>
      <c r="B3351" s="114"/>
      <c r="C3351" s="114"/>
      <c r="D3351" s="114"/>
      <c r="E3351" s="114"/>
      <c r="F3351" s="114"/>
      <c r="G3351" s="114"/>
      <c r="H3351" s="114"/>
      <c r="I3351" s="114"/>
      <c r="J3351" s="114"/>
      <c r="K3351" s="114"/>
      <c r="L3351" s="114"/>
      <c r="M3351" s="114"/>
      <c r="N3351" s="114"/>
      <c r="O3351" s="114"/>
      <c r="P3351" s="114"/>
      <c r="Q3351" s="114"/>
      <c r="R3351" s="114"/>
      <c r="S3351" s="114"/>
      <c r="T3351" s="114"/>
      <c r="U3351" s="114"/>
      <c r="V3351" s="114"/>
      <c r="W3351" s="115"/>
      <c r="X3351" s="115"/>
      <c r="Y3351" s="115"/>
      <c r="Z3351" s="115"/>
      <c r="AA3351" s="112" t="s">
        <v>1166</v>
      </c>
      <c r="AB3351" s="113"/>
      <c r="AC3351" s="112"/>
      <c r="AD3351" s="112"/>
      <c r="AE3351" s="112"/>
      <c r="AF3351" s="112"/>
      <c r="AG3351" s="112"/>
      <c r="AH3351" s="112"/>
      <c r="AI3351" s="112"/>
      <c r="AJ3351" s="112"/>
      <c r="AK3351" s="112"/>
      <c r="AL3351" s="112"/>
      <c r="AM3351" s="112"/>
      <c r="AN3351" s="112"/>
      <c r="AQ3351" t="str">
        <f>AQ3348</f>
        <v/>
      </c>
    </row>
    <row r="3352" spans="1:43" ht="14.25" customHeight="1" x14ac:dyDescent="0.25">
      <c r="A3352" s="99" t="s">
        <v>1167</v>
      </c>
      <c r="B3352" s="114"/>
      <c r="C3352" s="114"/>
      <c r="D3352" s="114"/>
      <c r="E3352" s="114"/>
      <c r="F3352" s="114"/>
      <c r="G3352" s="114"/>
      <c r="H3352" s="114"/>
      <c r="I3352" s="114"/>
      <c r="J3352" s="114"/>
      <c r="K3352" s="114"/>
      <c r="L3352" s="114"/>
      <c r="M3352" s="114"/>
      <c r="N3352" s="114"/>
      <c r="O3352" s="114"/>
      <c r="P3352" s="114"/>
      <c r="Q3352" s="114"/>
      <c r="R3352" s="114"/>
      <c r="S3352" s="114"/>
      <c r="T3352" s="114"/>
      <c r="U3352" s="114"/>
      <c r="V3352" s="114"/>
      <c r="W3352" s="115"/>
      <c r="X3352" s="116"/>
      <c r="Y3352" s="117"/>
      <c r="Z3352" s="115"/>
      <c r="AA3352" s="112" t="s">
        <v>1168</v>
      </c>
      <c r="AB3352" s="113">
        <f>'Demand Input VP'!B1679</f>
        <v>0</v>
      </c>
      <c r="AC3352" s="112">
        <f>'Demand Input VP'!C1679</f>
        <v>0</v>
      </c>
      <c r="AD3352" s="112">
        <f>'Demand Input VP'!D1679</f>
        <v>0</v>
      </c>
      <c r="AE3352" s="112">
        <f>'Demand Input VP'!E1679</f>
        <v>0</v>
      </c>
      <c r="AF3352" s="112">
        <f>'Demand Input VP'!F1679</f>
        <v>0</v>
      </c>
      <c r="AG3352" s="112">
        <f>'Demand Input VP'!G1679</f>
        <v>0</v>
      </c>
      <c r="AH3352" s="112">
        <f>'Demand Input VP'!H1679</f>
        <v>0</v>
      </c>
      <c r="AI3352" s="112">
        <f>'Demand Input VP'!I1679</f>
        <v>0</v>
      </c>
      <c r="AJ3352" s="112">
        <f>'Demand Input VP'!J1679</f>
        <v>0</v>
      </c>
      <c r="AK3352" s="112">
        <f>'Demand Input VP'!K1679</f>
        <v>0</v>
      </c>
      <c r="AL3352" s="112">
        <f>'Demand Input VP'!L1679</f>
        <v>0</v>
      </c>
      <c r="AM3352" s="112">
        <f>'Demand Input VP'!M1679</f>
        <v>0</v>
      </c>
      <c r="AN3352" s="112">
        <f>'Demand Input VP'!N1679</f>
        <v>0</v>
      </c>
      <c r="AQ3352" t="str">
        <f>AQ3348</f>
        <v/>
      </c>
    </row>
    <row r="3353" spans="1:43" ht="14.25" customHeight="1" x14ac:dyDescent="0.25">
      <c r="A3353" s="99" t="s">
        <v>1169</v>
      </c>
      <c r="B3353" s="118"/>
      <c r="C3353" s="118"/>
      <c r="D3353" s="118"/>
      <c r="E3353" s="118"/>
      <c r="F3353" s="118"/>
      <c r="G3353" s="118"/>
      <c r="H3353" s="118"/>
      <c r="I3353" s="118"/>
      <c r="J3353" s="118"/>
      <c r="K3353" s="118"/>
      <c r="L3353" s="118"/>
      <c r="M3353" s="118"/>
      <c r="N3353" s="118"/>
      <c r="O3353" s="118"/>
      <c r="P3353" s="118"/>
      <c r="Q3353" s="118"/>
      <c r="R3353" s="118"/>
      <c r="S3353" s="118"/>
      <c r="T3353" s="118"/>
      <c r="U3353" s="118"/>
      <c r="V3353" s="118"/>
      <c r="W3353" s="115"/>
      <c r="X3353" s="116"/>
      <c r="Y3353" s="117"/>
      <c r="Z3353" s="119"/>
      <c r="AA3353" s="120" t="s">
        <v>1170</v>
      </c>
      <c r="AB3353" s="121">
        <f>'Demand Input VP'!B1678</f>
        <v>0</v>
      </c>
      <c r="AC3353" s="120">
        <f>'Demand Input VP'!C1678</f>
        <v>0</v>
      </c>
      <c r="AD3353" s="120">
        <f>'Demand Input VP'!D1678</f>
        <v>0</v>
      </c>
      <c r="AE3353" s="120">
        <f>'Demand Input VP'!E1678</f>
        <v>0</v>
      </c>
      <c r="AF3353" s="120">
        <f>'Demand Input VP'!F1678</f>
        <v>0</v>
      </c>
      <c r="AG3353" s="120">
        <f>'Demand Input VP'!G1678</f>
        <v>0</v>
      </c>
      <c r="AH3353" s="120">
        <f>'Demand Input VP'!H1678</f>
        <v>0</v>
      </c>
      <c r="AI3353" s="120">
        <f>'Demand Input VP'!I1678</f>
        <v>0</v>
      </c>
      <c r="AJ3353" s="120">
        <f>'Demand Input VP'!J1678</f>
        <v>0</v>
      </c>
      <c r="AK3353" s="120">
        <f>'Demand Input VP'!K1678</f>
        <v>0</v>
      </c>
      <c r="AL3353" s="120">
        <f>'Demand Input VP'!L1678</f>
        <v>0</v>
      </c>
      <c r="AM3353" s="120">
        <f>'Demand Input VP'!M1678</f>
        <v>0</v>
      </c>
      <c r="AN3353" s="120">
        <f>'Demand Input VP'!N1678</f>
        <v>0</v>
      </c>
      <c r="AQ3353" t="str">
        <f>AQ3348</f>
        <v/>
      </c>
    </row>
    <row r="3354" spans="1:43" ht="14.25" customHeight="1" x14ac:dyDescent="0.25">
      <c r="A3354" s="1"/>
      <c r="B3354" s="122"/>
      <c r="C3354" s="122"/>
      <c r="D3354" s="122"/>
      <c r="E3354" s="122"/>
      <c r="F3354" s="122"/>
      <c r="G3354" s="122"/>
      <c r="H3354" s="122"/>
      <c r="I3354" s="122"/>
      <c r="J3354" s="122"/>
      <c r="K3354" s="122"/>
      <c r="L3354" s="122"/>
      <c r="M3354" s="122"/>
      <c r="N3354" s="122"/>
      <c r="O3354" s="122"/>
      <c r="P3354" s="122"/>
      <c r="Q3354" s="122"/>
      <c r="R3354" s="122"/>
      <c r="S3354" s="122"/>
      <c r="T3354" s="122"/>
      <c r="U3354" s="122"/>
      <c r="V3354" s="122"/>
      <c r="W3354" s="123"/>
      <c r="X3354" s="116"/>
      <c r="Y3354" s="117"/>
      <c r="Z3354" s="123"/>
      <c r="AA3354" s="112" t="s">
        <v>1171</v>
      </c>
      <c r="AB3354" s="113">
        <f>'Demand Input MP'!B1679</f>
        <v>0</v>
      </c>
      <c r="AC3354" s="112">
        <f>'Demand Input MP'!C1679</f>
        <v>0</v>
      </c>
      <c r="AD3354" s="112">
        <f>'Demand Input MP'!D1679</f>
        <v>0</v>
      </c>
      <c r="AE3354" s="112">
        <f>'Demand Input MP'!E1679</f>
        <v>0</v>
      </c>
      <c r="AF3354" s="112">
        <f>'Demand Input MP'!F1679</f>
        <v>0</v>
      </c>
      <c r="AG3354" s="112">
        <f>'Demand Input MP'!G1679</f>
        <v>0</v>
      </c>
      <c r="AH3354" s="112">
        <f>'Demand Input MP'!H1679</f>
        <v>0</v>
      </c>
      <c r="AI3354" s="112">
        <f>'Demand Input MP'!I1679</f>
        <v>0</v>
      </c>
      <c r="AJ3354" s="112">
        <f>'Demand Input MP'!J1679</f>
        <v>0</v>
      </c>
      <c r="AK3354" s="112">
        <f>'Demand Input MP'!K1679</f>
        <v>0</v>
      </c>
      <c r="AL3354" s="112">
        <f>'Demand Input MP'!L1679</f>
        <v>0</v>
      </c>
      <c r="AM3354" s="112">
        <f>'Demand Input MP'!M1679</f>
        <v>0</v>
      </c>
      <c r="AN3354" s="112">
        <f>'Demand Input MP'!N1679</f>
        <v>0</v>
      </c>
      <c r="AQ3354" t="str">
        <f>AQ3348</f>
        <v/>
      </c>
    </row>
    <row r="3355" spans="1:43" ht="14.25" customHeight="1" x14ac:dyDescent="0.25">
      <c r="A3355" s="1"/>
      <c r="B3355" s="122"/>
      <c r="C3355" s="122"/>
      <c r="D3355" s="122"/>
      <c r="E3355" s="122"/>
      <c r="F3355" s="122"/>
      <c r="G3355" s="122"/>
      <c r="H3355" s="122"/>
      <c r="I3355" s="122"/>
      <c r="J3355" s="122"/>
      <c r="K3355" s="122"/>
      <c r="L3355" s="122"/>
      <c r="M3355" s="122"/>
      <c r="N3355" s="122"/>
      <c r="O3355" s="122"/>
      <c r="P3355" s="122"/>
      <c r="Q3355" s="122"/>
      <c r="R3355" s="122"/>
      <c r="S3355" s="122"/>
      <c r="T3355" s="122"/>
      <c r="U3355" s="122"/>
      <c r="V3355" s="124" t="s">
        <v>91</v>
      </c>
      <c r="W3355" s="125">
        <f>IFERROR(IF(SUM('Run Rate History'!E338:AD338)&gt;0,(SUMPRODUCT((B3350:AA3350&gt;=PERCENTILE(B3350:AA3350,0.1))*(B3350:AA3350&lt;=PERCENTILE(B3350:AA3350,0.9))*B3350:AA3350)+SUMPRODUCT(('Run Rate History'!E338:AD338&gt;=PERCENTILE(B3350:AA3350,0.1))*('Run Rate History'!E338:AD338&lt;=PERCENTILE(B3350:AA3350,0.9))*'Run Rate History'!E338:AD338))/(SUMPRODUCT((B3350:AA3350&gt;=PERCENTILE(B3350:AA3350,0.1))*(B3350:AA3350&lt;=PERCENTILE(B3350:AA3350,0.9))*1)+SUMPRODUCT(('Run Rate History'!E338:AD338&gt;=PERCENTILE(B3350:AA3350,0.1))*('Run Rate History'!E338:AD338&lt;=PERCENTILE(B3350:AA3350,0.9))*1)),TRIMMEAN(B3350:AA3350,0.15)),0)</f>
        <v>7.1142857142857139</v>
      </c>
      <c r="X3355" s="126" t="s">
        <v>1172</v>
      </c>
      <c r="Y3355" s="127">
        <f>SUM(B3350:AA3350)/26</f>
        <v>9.3461538461538467</v>
      </c>
      <c r="Z3355" s="128"/>
      <c r="AA3355" s="112" t="s">
        <v>1173</v>
      </c>
      <c r="AB3355" s="113">
        <f>'Demand Input MP'!B1678</f>
        <v>0</v>
      </c>
      <c r="AC3355" s="112">
        <f>'Demand Input MP'!C1678</f>
        <v>0</v>
      </c>
      <c r="AD3355" s="112">
        <f>'Demand Input MP'!D1678</f>
        <v>0</v>
      </c>
      <c r="AE3355" s="112">
        <f>'Demand Input MP'!E1678</f>
        <v>0</v>
      </c>
      <c r="AF3355" s="112">
        <f>'Demand Input MP'!F1678</f>
        <v>0</v>
      </c>
      <c r="AG3355" s="112">
        <f>'Demand Input MP'!G1678</f>
        <v>0</v>
      </c>
      <c r="AH3355" s="112">
        <f>'Demand Input MP'!H1678</f>
        <v>0</v>
      </c>
      <c r="AI3355" s="112">
        <f>'Demand Input MP'!I1678</f>
        <v>0</v>
      </c>
      <c r="AJ3355" s="112">
        <f>'Demand Input MP'!J1678</f>
        <v>0</v>
      </c>
      <c r="AK3355" s="112">
        <f>'Demand Input MP'!K1678</f>
        <v>0</v>
      </c>
      <c r="AL3355" s="112">
        <f>'Demand Input MP'!L1678</f>
        <v>0</v>
      </c>
      <c r="AM3355" s="112">
        <f>'Demand Input MP'!M1678</f>
        <v>0</v>
      </c>
      <c r="AN3355" s="112">
        <f>'Demand Input MP'!N1678</f>
        <v>0</v>
      </c>
      <c r="AQ3355" t="str">
        <f>AQ3348</f>
        <v/>
      </c>
    </row>
    <row r="3356" spans="1:43" ht="14.25" customHeight="1" x14ac:dyDescent="0.25">
      <c r="A3356" s="1"/>
      <c r="B3356" s="122"/>
      <c r="C3356" s="122"/>
      <c r="D3356" s="122"/>
      <c r="E3356" s="122"/>
      <c r="F3356" s="122"/>
      <c r="G3356" s="122"/>
      <c r="H3356" s="122"/>
      <c r="I3356" s="122"/>
      <c r="J3356" s="122"/>
      <c r="K3356" s="122"/>
      <c r="L3356" s="122"/>
      <c r="M3356" s="122"/>
      <c r="N3356" s="122"/>
      <c r="O3356" s="122"/>
      <c r="P3356" s="122"/>
      <c r="Q3356" s="122"/>
      <c r="R3356" s="122"/>
      <c r="S3356" s="122"/>
      <c r="T3356" s="122"/>
      <c r="U3356" s="122"/>
      <c r="V3356" s="124" t="s">
        <v>94</v>
      </c>
      <c r="W3356" s="125">
        <f>IFERROR((1*MIN(MAX(X3350,0.5*IF(SUM('Run Rate History'!E338:AD338)&gt;0,(MEDIAN(IF(B3350:AA3350&gt;0,B3350:AA3350))+MEDIAN(IF('Run Rate History'!E338:AD338&gt;0,'Run Rate History'!E338:AD338)))/2,MEDIAN(IF(B3350:AA3350&gt;0,B3350:AA3350)))),2*IF(SUM('Run Rate History'!E338:AD338)&gt;0,(MEDIAN(IF(B3350:AA3350&gt;0,B3350:AA3350))+MEDIAN(IF('Run Rate History'!E338:AD338&gt;0,'Run Rate History'!E338:AD338)))/2,MEDIAN(IF(B3350:AA3350&gt;0,B3350:AA3350))))+2*MIN(MAX(Y3350,0.5*IF(SUM('Run Rate History'!E338:AD338)&gt;0,(MEDIAN(IF(B3350:AA3350&gt;0,B3350:AA3350))+MEDIAN(IF('Run Rate History'!E338:AD338&gt;0,'Run Rate History'!E338:AD338)))/2,MEDIAN(IF(B3350:AA3350&gt;0,B3350:AA3350)))),2*IF(SUM('Run Rate History'!E338:AD338)&gt;0,(MEDIAN(IF(B3350:AA3350&gt;0,B3350:AA3350))+MEDIAN(IF('Run Rate History'!E338:AD338&gt;0,'Run Rate History'!E338:AD338)))/2,MEDIAN(IF(B3350:AA3350&gt;0,B3350:AA3350))))+3*MIN(MAX(Z3350,0.5*IF(SUM('Run Rate History'!E338:AD338)&gt;0,(MEDIAN(IF(B3350:AA3350&gt;0,B3350:AA3350))+MEDIAN(IF('Run Rate History'!E338:AD338&gt;0,'Run Rate History'!E338:AD338)))/2,MEDIAN(IF(B3350:AA3350&gt;0,B3350:AA3350)))),2*IF(SUM('Run Rate History'!E338:AD338)&gt;0,(MEDIAN(IF(B3350:AA3350&gt;0,B3350:AA3350))+MEDIAN(IF('Run Rate History'!E338:AD338&gt;0,'Run Rate History'!E338:AD338)))/2,MEDIAN(IF(B3350:AA3350&gt;0,B3350:AA3350))))+4*MIN(MAX(AA3350,0.5*IF(SUM('Run Rate History'!E338:AD338)&gt;0,(MEDIAN(IF(B3350:AA3350&gt;0,B3350:AA3350))+MEDIAN(IF('Run Rate History'!E338:AD338&gt;0,'Run Rate History'!E338:AD338)))/2,MEDIAN(IF(B3350:AA3350&gt;0,B3350:AA3350)))),2*IF(SUM('Run Rate History'!E338:AD338)&gt;0,(MEDIAN(IF(B3350:AA3350&gt;0,B3350:AA3350))+MEDIAN(IF('Run Rate History'!E338:AD338&gt;0,'Run Rate History'!E338:AD338)))/2,MEDIAN(IF(B3350:AA3350&gt;0,B3350:AA3350)))))/10,0)</f>
        <v>7.9</v>
      </c>
      <c r="X3356" s="129" t="s">
        <v>1174</v>
      </c>
      <c r="Y3356" s="130">
        <f>IFERROR(VLOOKUP(A3348,'Stanje zaliha'!A:E,5,FALSE()),0)</f>
        <v>86</v>
      </c>
      <c r="Z3356" s="131"/>
      <c r="AA3356" s="113" t="s">
        <v>1175</v>
      </c>
      <c r="AB3356" s="118">
        <f t="shared" ref="AB3356:AN3356" si="668">SUM(AB3352:AB3355)</f>
        <v>0</v>
      </c>
      <c r="AC3356" s="118">
        <f t="shared" si="668"/>
        <v>0</v>
      </c>
      <c r="AD3356" s="118">
        <f t="shared" si="668"/>
        <v>0</v>
      </c>
      <c r="AE3356" s="118">
        <f t="shared" si="668"/>
        <v>0</v>
      </c>
      <c r="AF3356" s="118">
        <f t="shared" si="668"/>
        <v>0</v>
      </c>
      <c r="AG3356" s="118">
        <f t="shared" si="668"/>
        <v>0</v>
      </c>
      <c r="AH3356" s="118">
        <f t="shared" si="668"/>
        <v>0</v>
      </c>
      <c r="AI3356" s="118">
        <f t="shared" si="668"/>
        <v>0</v>
      </c>
      <c r="AJ3356" s="118">
        <f t="shared" si="668"/>
        <v>0</v>
      </c>
      <c r="AK3356" s="118">
        <f t="shared" si="668"/>
        <v>0</v>
      </c>
      <c r="AL3356" s="118">
        <f t="shared" si="668"/>
        <v>0</v>
      </c>
      <c r="AM3356" s="118">
        <f t="shared" si="668"/>
        <v>0</v>
      </c>
      <c r="AN3356" s="118">
        <f t="shared" si="668"/>
        <v>0</v>
      </c>
      <c r="AQ3356" t="str">
        <f>AQ3348</f>
        <v/>
      </c>
    </row>
    <row r="3357" spans="1:43" ht="14.25" customHeight="1" x14ac:dyDescent="0.25">
      <c r="A3357" s="1"/>
      <c r="B3357" s="122"/>
      <c r="C3357" s="122"/>
      <c r="D3357" s="122"/>
      <c r="E3357" s="122"/>
      <c r="F3357" s="122"/>
      <c r="G3357" s="122"/>
      <c r="H3357" s="122"/>
      <c r="I3357" s="122"/>
      <c r="J3357" s="122"/>
      <c r="K3357" s="122"/>
      <c r="L3357" s="122"/>
      <c r="M3357" s="122"/>
      <c r="N3357" s="122"/>
      <c r="O3357" s="122"/>
      <c r="P3357" s="122"/>
      <c r="Q3357" s="122"/>
      <c r="R3357" s="122"/>
      <c r="S3357" s="122"/>
      <c r="T3357" s="122"/>
      <c r="U3357" s="122"/>
      <c r="V3357" s="124" t="s">
        <v>95</v>
      </c>
      <c r="W3357" s="125">
        <f>IFERROR(0.6*W3356+0.4*W3355,0)</f>
        <v>7.5857142857142854</v>
      </c>
      <c r="X3357" s="132" t="s">
        <v>1176</v>
      </c>
      <c r="Y3357" s="133">
        <f>IFERROR(SUMIF('Popis poslanih narudžbi'!A:A,A3348,'Popis poslanih narudžbi'!C:C),0)</f>
        <v>0</v>
      </c>
      <c r="Z3357" s="131"/>
      <c r="AA3357" s="134" t="s">
        <v>1177</v>
      </c>
      <c r="AB3357" s="118">
        <f t="shared" ref="AB3357:AN3357" si="669">AB3350+AB3356</f>
        <v>8</v>
      </c>
      <c r="AC3357" s="118">
        <f t="shared" si="669"/>
        <v>8</v>
      </c>
      <c r="AD3357" s="118">
        <f t="shared" si="669"/>
        <v>7</v>
      </c>
      <c r="AE3357" s="118">
        <f t="shared" si="669"/>
        <v>7</v>
      </c>
      <c r="AF3357" s="118">
        <f t="shared" si="669"/>
        <v>7</v>
      </c>
      <c r="AG3357" s="118">
        <f t="shared" si="669"/>
        <v>7</v>
      </c>
      <c r="AH3357" s="118">
        <f t="shared" si="669"/>
        <v>7</v>
      </c>
      <c r="AI3357" s="118">
        <f t="shared" si="669"/>
        <v>7</v>
      </c>
      <c r="AJ3357" s="118">
        <f t="shared" si="669"/>
        <v>7</v>
      </c>
      <c r="AK3357" s="118">
        <f t="shared" si="669"/>
        <v>7</v>
      </c>
      <c r="AL3357" s="118">
        <f t="shared" si="669"/>
        <v>7</v>
      </c>
      <c r="AM3357" s="118">
        <f t="shared" si="669"/>
        <v>7</v>
      </c>
      <c r="AN3357" s="118">
        <f t="shared" si="669"/>
        <v>6</v>
      </c>
      <c r="AQ3357" t="str">
        <f>AQ3348</f>
        <v/>
      </c>
    </row>
    <row r="3358" spans="1:43" ht="14.25" customHeight="1" x14ac:dyDescent="0.25">
      <c r="A3358" s="107" t="str">
        <f>'Run Rate'!A339</f>
        <v>POL04283</v>
      </c>
      <c r="B3358" s="135" t="str">
        <f>'Run Rate'!B339</f>
        <v>Chia sjemenke 750g Numbers Are Good</v>
      </c>
      <c r="C3358" s="135" t="str">
        <f>'Run Rate'!C339</f>
        <v>BIO I SUPERFOODS</v>
      </c>
      <c r="D3358" s="135" t="str">
        <f>'Run Rate'!D339</f>
        <v>03 BRONZE</v>
      </c>
      <c r="E3358" s="122"/>
      <c r="F3358" s="122"/>
      <c r="G3358" s="122"/>
      <c r="H3358" s="122"/>
      <c r="I3358" s="122"/>
      <c r="J3358" s="122"/>
      <c r="K3358" s="122"/>
      <c r="L3358" s="122"/>
      <c r="M3358" s="122"/>
      <c r="N3358" s="122"/>
      <c r="O3358" s="122"/>
      <c r="P3358" s="122"/>
      <c r="Q3358" s="122"/>
      <c r="R3358" s="122"/>
      <c r="S3358" s="122"/>
      <c r="T3358" s="122"/>
      <c r="U3358" s="122"/>
      <c r="V3358" s="122"/>
      <c r="W3358" s="122"/>
      <c r="X3358" s="122"/>
      <c r="Y3358" s="122"/>
      <c r="Z3358" s="122"/>
      <c r="AA3358" s="122"/>
      <c r="AB3358" s="122"/>
      <c r="AC3358" s="122"/>
      <c r="AD3358" s="122"/>
      <c r="AE3358" s="122"/>
      <c r="AF3358" s="122"/>
      <c r="AG3358" s="122"/>
      <c r="AH3358" s="122"/>
      <c r="AI3358" s="122"/>
      <c r="AJ3358" s="122"/>
      <c r="AK3358" s="122"/>
      <c r="AL3358" s="122"/>
      <c r="AM3358" s="122"/>
      <c r="AN3358" s="122"/>
      <c r="AQ3358" t="str">
        <f>IF(AND(OR($B$1="ALL",$B$1=C3358),OR($E$1="ALL",$E$1=D3358),OR($B$2="ALL",$B$2=A3358),OR($E$2="ALL",IFERROR(SEARCH($E$2,B3358),0)&gt;0)),"MATCH","")</f>
        <v/>
      </c>
    </row>
    <row r="3359" spans="1:43" ht="14.25" customHeight="1" x14ac:dyDescent="0.25">
      <c r="A3359" s="108" t="s">
        <v>1137</v>
      </c>
      <c r="B3359" s="136" t="s">
        <v>1138</v>
      </c>
      <c r="C3359" s="136" t="s">
        <v>1139</v>
      </c>
      <c r="D3359" s="136" t="s">
        <v>1140</v>
      </c>
      <c r="E3359" s="136" t="s">
        <v>1141</v>
      </c>
      <c r="F3359" s="136" t="s">
        <v>1142</v>
      </c>
      <c r="G3359" s="136" t="s">
        <v>1143</v>
      </c>
      <c r="H3359" s="136" t="s">
        <v>1144</v>
      </c>
      <c r="I3359" s="136" t="s">
        <v>1145</v>
      </c>
      <c r="J3359" s="136" t="s">
        <v>1146</v>
      </c>
      <c r="K3359" s="136" t="s">
        <v>1147</v>
      </c>
      <c r="L3359" s="136" t="s">
        <v>1148</v>
      </c>
      <c r="M3359" s="136" t="s">
        <v>1149</v>
      </c>
      <c r="N3359" s="136" t="s">
        <v>1150</v>
      </c>
      <c r="O3359" s="136" t="s">
        <v>1151</v>
      </c>
      <c r="P3359" s="136" t="s">
        <v>1152</v>
      </c>
      <c r="Q3359" s="136" t="s">
        <v>1153</v>
      </c>
      <c r="R3359" s="136" t="s">
        <v>1154</v>
      </c>
      <c r="S3359" s="136" t="s">
        <v>1155</v>
      </c>
      <c r="T3359" s="136" t="s">
        <v>1156</v>
      </c>
      <c r="U3359" s="136" t="s">
        <v>1157</v>
      </c>
      <c r="V3359" s="136" t="s">
        <v>1158</v>
      </c>
      <c r="W3359" s="136" t="s">
        <v>1159</v>
      </c>
      <c r="X3359" s="136" t="s">
        <v>1160</v>
      </c>
      <c r="Y3359" s="136" t="s">
        <v>1161</v>
      </c>
      <c r="Z3359" s="136" t="s">
        <v>1162</v>
      </c>
      <c r="AA3359" s="136" t="s">
        <v>1163</v>
      </c>
      <c r="AB3359" s="137" t="s">
        <v>156</v>
      </c>
      <c r="AC3359" s="137" t="s">
        <v>157</v>
      </c>
      <c r="AD3359" s="137" t="s">
        <v>158</v>
      </c>
      <c r="AE3359" s="137" t="s">
        <v>139</v>
      </c>
      <c r="AF3359" s="138" t="s">
        <v>140</v>
      </c>
      <c r="AG3359" s="138" t="s">
        <v>141</v>
      </c>
      <c r="AH3359" s="138" t="s">
        <v>142</v>
      </c>
      <c r="AI3359" s="138" t="s">
        <v>143</v>
      </c>
      <c r="AJ3359" s="139" t="s">
        <v>144</v>
      </c>
      <c r="AK3359" s="139" t="s">
        <v>145</v>
      </c>
      <c r="AL3359" s="139" t="s">
        <v>146</v>
      </c>
      <c r="AM3359" s="140" t="s">
        <v>147</v>
      </c>
      <c r="AN3359" s="140" t="s">
        <v>148</v>
      </c>
      <c r="AQ3359" t="str">
        <f>AQ3358</f>
        <v/>
      </c>
    </row>
    <row r="3360" spans="1:43" ht="14.25" customHeight="1" x14ac:dyDescent="0.25">
      <c r="A3360" s="99" t="s">
        <v>1164</v>
      </c>
      <c r="B3360" s="112">
        <f>'Run Rate'!E339</f>
        <v>114</v>
      </c>
      <c r="C3360" s="112">
        <f>'Run Rate'!F339</f>
        <v>16</v>
      </c>
      <c r="D3360" s="112">
        <f>'Run Rate'!G339</f>
        <v>24</v>
      </c>
      <c r="E3360" s="112">
        <f>'Run Rate'!H339</f>
        <v>28</v>
      </c>
      <c r="F3360" s="112">
        <f>'Run Rate'!I339</f>
        <v>73</v>
      </c>
      <c r="G3360" s="112">
        <f>'Run Rate'!J339</f>
        <v>76</v>
      </c>
      <c r="H3360" s="112">
        <f>'Run Rate'!K339</f>
        <v>21</v>
      </c>
      <c r="I3360" s="112">
        <f>'Run Rate'!L339</f>
        <v>34</v>
      </c>
      <c r="J3360" s="112">
        <f>'Run Rate'!M339</f>
        <v>68</v>
      </c>
      <c r="K3360" s="112">
        <f>'Run Rate'!N339</f>
        <v>14</v>
      </c>
      <c r="L3360" s="112">
        <f>'Run Rate'!O339</f>
        <v>21</v>
      </c>
      <c r="M3360" s="112">
        <f>'Run Rate'!P339</f>
        <v>30</v>
      </c>
      <c r="N3360" s="112">
        <f>'Run Rate'!Q339</f>
        <v>12</v>
      </c>
      <c r="O3360" s="112">
        <f>'Run Rate'!R339</f>
        <v>15</v>
      </c>
      <c r="P3360" s="112">
        <f>'Run Rate'!S339</f>
        <v>8</v>
      </c>
      <c r="Q3360" s="112">
        <f>'Run Rate'!T339</f>
        <v>34</v>
      </c>
      <c r="R3360" s="112">
        <f>'Run Rate'!U339</f>
        <v>25</v>
      </c>
      <c r="S3360" s="112">
        <f>'Run Rate'!V339</f>
        <v>51</v>
      </c>
      <c r="T3360" s="112">
        <f>'Run Rate'!W339</f>
        <v>118</v>
      </c>
      <c r="U3360" s="112">
        <f>'Run Rate'!X339</f>
        <v>44</v>
      </c>
      <c r="V3360" s="112">
        <f>'Run Rate'!Y339</f>
        <v>59</v>
      </c>
      <c r="W3360" s="112">
        <f>'Run Rate'!Z339</f>
        <v>44</v>
      </c>
      <c r="X3360" s="112">
        <f>'Run Rate'!AA339</f>
        <v>137</v>
      </c>
      <c r="Y3360" s="112">
        <f>'Run Rate'!AB339</f>
        <v>28</v>
      </c>
      <c r="Z3360" s="112">
        <f>'Run Rate'!AC339</f>
        <v>64</v>
      </c>
      <c r="AA3360" s="112">
        <f>'Run Rate'!AD339</f>
        <v>31</v>
      </c>
      <c r="AB3360" s="113">
        <v>40</v>
      </c>
      <c r="AC3360" s="112">
        <v>35</v>
      </c>
      <c r="AD3360" s="112">
        <v>36</v>
      </c>
      <c r="AE3360" s="112">
        <v>35</v>
      </c>
      <c r="AF3360" s="112">
        <v>34</v>
      </c>
      <c r="AG3360" s="112">
        <v>32</v>
      </c>
      <c r="AH3360" s="112">
        <v>33</v>
      </c>
      <c r="AI3360" s="112">
        <v>30</v>
      </c>
      <c r="AJ3360" s="112">
        <v>31</v>
      </c>
      <c r="AK3360" s="112">
        <v>30</v>
      </c>
      <c r="AL3360" s="112">
        <v>31</v>
      </c>
      <c r="AM3360" s="112">
        <v>27</v>
      </c>
      <c r="AN3360" s="112">
        <v>28</v>
      </c>
      <c r="AQ3360" t="str">
        <f>AQ3358</f>
        <v/>
      </c>
    </row>
    <row r="3361" spans="1:43" ht="14.25" customHeight="1" x14ac:dyDescent="0.25">
      <c r="A3361" s="99" t="s">
        <v>1165</v>
      </c>
      <c r="B3361" s="114"/>
      <c r="C3361" s="114"/>
      <c r="D3361" s="114"/>
      <c r="E3361" s="114"/>
      <c r="F3361" s="114"/>
      <c r="G3361" s="114"/>
      <c r="H3361" s="114"/>
      <c r="I3361" s="114"/>
      <c r="J3361" s="114"/>
      <c r="K3361" s="114"/>
      <c r="L3361" s="114"/>
      <c r="M3361" s="114"/>
      <c r="N3361" s="114"/>
      <c r="O3361" s="114"/>
      <c r="P3361" s="114"/>
      <c r="Q3361" s="114"/>
      <c r="R3361" s="114"/>
      <c r="S3361" s="114"/>
      <c r="T3361" s="114"/>
      <c r="U3361" s="114"/>
      <c r="V3361" s="114"/>
      <c r="W3361" s="115"/>
      <c r="X3361" s="115"/>
      <c r="Y3361" s="115"/>
      <c r="Z3361" s="115"/>
      <c r="AA3361" s="112" t="s">
        <v>1166</v>
      </c>
      <c r="AB3361" s="113"/>
      <c r="AC3361" s="112"/>
      <c r="AD3361" s="112"/>
      <c r="AE3361" s="112"/>
      <c r="AF3361" s="112"/>
      <c r="AG3361" s="112"/>
      <c r="AH3361" s="112"/>
      <c r="AI3361" s="112"/>
      <c r="AJ3361" s="112"/>
      <c r="AK3361" s="112"/>
      <c r="AL3361" s="112"/>
      <c r="AM3361" s="112"/>
      <c r="AN3361" s="112"/>
      <c r="AQ3361" t="str">
        <f>AQ3358</f>
        <v/>
      </c>
    </row>
    <row r="3362" spans="1:43" ht="14.25" customHeight="1" x14ac:dyDescent="0.25">
      <c r="A3362" s="99" t="s">
        <v>1167</v>
      </c>
      <c r="B3362" s="114"/>
      <c r="C3362" s="114"/>
      <c r="D3362" s="114"/>
      <c r="E3362" s="114"/>
      <c r="F3362" s="114"/>
      <c r="G3362" s="114"/>
      <c r="H3362" s="114"/>
      <c r="I3362" s="114"/>
      <c r="J3362" s="114"/>
      <c r="K3362" s="114"/>
      <c r="L3362" s="114"/>
      <c r="M3362" s="114"/>
      <c r="N3362" s="114"/>
      <c r="O3362" s="114"/>
      <c r="P3362" s="114"/>
      <c r="Q3362" s="114"/>
      <c r="R3362" s="114"/>
      <c r="S3362" s="114"/>
      <c r="T3362" s="114"/>
      <c r="U3362" s="114"/>
      <c r="V3362" s="114"/>
      <c r="W3362" s="115"/>
      <c r="X3362" s="116"/>
      <c r="Y3362" s="117"/>
      <c r="Z3362" s="115"/>
      <c r="AA3362" s="112" t="s">
        <v>1168</v>
      </c>
      <c r="AB3362" s="113">
        <f>'Demand Input VP'!B1684</f>
        <v>0</v>
      </c>
      <c r="AC3362" s="112">
        <f>'Demand Input VP'!C1684</f>
        <v>0</v>
      </c>
      <c r="AD3362" s="112">
        <f>'Demand Input VP'!D1684</f>
        <v>0</v>
      </c>
      <c r="AE3362" s="112">
        <f>'Demand Input VP'!E1684</f>
        <v>0</v>
      </c>
      <c r="AF3362" s="112">
        <f>'Demand Input VP'!F1684</f>
        <v>0</v>
      </c>
      <c r="AG3362" s="112">
        <f>'Demand Input VP'!G1684</f>
        <v>0</v>
      </c>
      <c r="AH3362" s="112">
        <f>'Demand Input VP'!H1684</f>
        <v>0</v>
      </c>
      <c r="AI3362" s="112">
        <f>'Demand Input VP'!I1684</f>
        <v>0</v>
      </c>
      <c r="AJ3362" s="112">
        <f>'Demand Input VP'!J1684</f>
        <v>0</v>
      </c>
      <c r="AK3362" s="112">
        <f>'Demand Input VP'!K1684</f>
        <v>0</v>
      </c>
      <c r="AL3362" s="112">
        <f>'Demand Input VP'!L1684</f>
        <v>0</v>
      </c>
      <c r="AM3362" s="112">
        <f>'Demand Input VP'!M1684</f>
        <v>0</v>
      </c>
      <c r="AN3362" s="112">
        <f>'Demand Input VP'!N1684</f>
        <v>0</v>
      </c>
      <c r="AQ3362" t="str">
        <f>AQ3358</f>
        <v/>
      </c>
    </row>
    <row r="3363" spans="1:43" ht="14.25" customHeight="1" x14ac:dyDescent="0.25">
      <c r="A3363" s="99" t="s">
        <v>1169</v>
      </c>
      <c r="B3363" s="118"/>
      <c r="C3363" s="118"/>
      <c r="D3363" s="118"/>
      <c r="E3363" s="118"/>
      <c r="F3363" s="118"/>
      <c r="G3363" s="118"/>
      <c r="H3363" s="118"/>
      <c r="I3363" s="118"/>
      <c r="J3363" s="118"/>
      <c r="K3363" s="118"/>
      <c r="L3363" s="118"/>
      <c r="M3363" s="118"/>
      <c r="N3363" s="118"/>
      <c r="O3363" s="118"/>
      <c r="P3363" s="118"/>
      <c r="Q3363" s="118"/>
      <c r="R3363" s="118"/>
      <c r="S3363" s="118"/>
      <c r="T3363" s="118"/>
      <c r="U3363" s="118"/>
      <c r="V3363" s="118"/>
      <c r="W3363" s="115"/>
      <c r="X3363" s="116"/>
      <c r="Y3363" s="117"/>
      <c r="Z3363" s="119"/>
      <c r="AA3363" s="120" t="s">
        <v>1170</v>
      </c>
      <c r="AB3363" s="121">
        <f>'Demand Input VP'!B1683</f>
        <v>0</v>
      </c>
      <c r="AC3363" s="120">
        <f>'Demand Input VP'!C1683</f>
        <v>0</v>
      </c>
      <c r="AD3363" s="120">
        <f>'Demand Input VP'!D1683</f>
        <v>0</v>
      </c>
      <c r="AE3363" s="120">
        <f>'Demand Input VP'!E1683</f>
        <v>0</v>
      </c>
      <c r="AF3363" s="120">
        <f>'Demand Input VP'!F1683</f>
        <v>0</v>
      </c>
      <c r="AG3363" s="120">
        <f>'Demand Input VP'!G1683</f>
        <v>0</v>
      </c>
      <c r="AH3363" s="120">
        <f>'Demand Input VP'!H1683</f>
        <v>0</v>
      </c>
      <c r="AI3363" s="120">
        <f>'Demand Input VP'!I1683</f>
        <v>0</v>
      </c>
      <c r="AJ3363" s="120">
        <f>'Demand Input VP'!J1683</f>
        <v>0</v>
      </c>
      <c r="AK3363" s="120">
        <f>'Demand Input VP'!K1683</f>
        <v>0</v>
      </c>
      <c r="AL3363" s="120">
        <f>'Demand Input VP'!L1683</f>
        <v>0</v>
      </c>
      <c r="AM3363" s="120">
        <f>'Demand Input VP'!M1683</f>
        <v>0</v>
      </c>
      <c r="AN3363" s="120">
        <f>'Demand Input VP'!N1683</f>
        <v>0</v>
      </c>
      <c r="AQ3363" t="str">
        <f>AQ3358</f>
        <v/>
      </c>
    </row>
    <row r="3364" spans="1:43" ht="14.25" customHeight="1" x14ac:dyDescent="0.25">
      <c r="A3364" s="1"/>
      <c r="B3364" s="122"/>
      <c r="C3364" s="122"/>
      <c r="D3364" s="122"/>
      <c r="E3364" s="122"/>
      <c r="F3364" s="122"/>
      <c r="G3364" s="122"/>
      <c r="H3364" s="122"/>
      <c r="I3364" s="122"/>
      <c r="J3364" s="122"/>
      <c r="K3364" s="122"/>
      <c r="L3364" s="122"/>
      <c r="M3364" s="122"/>
      <c r="N3364" s="122"/>
      <c r="O3364" s="122"/>
      <c r="P3364" s="122"/>
      <c r="Q3364" s="122"/>
      <c r="R3364" s="122"/>
      <c r="S3364" s="122"/>
      <c r="T3364" s="122"/>
      <c r="U3364" s="122"/>
      <c r="V3364" s="122"/>
      <c r="W3364" s="123"/>
      <c r="X3364" s="116"/>
      <c r="Y3364" s="117"/>
      <c r="Z3364" s="123"/>
      <c r="AA3364" s="112" t="s">
        <v>1171</v>
      </c>
      <c r="AB3364" s="113">
        <f>'Demand Input MP'!B1684</f>
        <v>0</v>
      </c>
      <c r="AC3364" s="112">
        <f>'Demand Input MP'!C1684</f>
        <v>0</v>
      </c>
      <c r="AD3364" s="112">
        <f>'Demand Input MP'!D1684</f>
        <v>0</v>
      </c>
      <c r="AE3364" s="112">
        <f>'Demand Input MP'!E1684</f>
        <v>0</v>
      </c>
      <c r="AF3364" s="112">
        <f>'Demand Input MP'!F1684</f>
        <v>0</v>
      </c>
      <c r="AG3364" s="112">
        <f>'Demand Input MP'!G1684</f>
        <v>0</v>
      </c>
      <c r="AH3364" s="112">
        <f>'Demand Input MP'!H1684</f>
        <v>0</v>
      </c>
      <c r="AI3364" s="112">
        <f>'Demand Input MP'!I1684</f>
        <v>0</v>
      </c>
      <c r="AJ3364" s="112">
        <f>'Demand Input MP'!J1684</f>
        <v>0</v>
      </c>
      <c r="AK3364" s="112">
        <f>'Demand Input MP'!K1684</f>
        <v>0</v>
      </c>
      <c r="AL3364" s="112">
        <f>'Demand Input MP'!L1684</f>
        <v>0</v>
      </c>
      <c r="AM3364" s="112">
        <f>'Demand Input MP'!M1684</f>
        <v>0</v>
      </c>
      <c r="AN3364" s="112">
        <f>'Demand Input MP'!N1684</f>
        <v>0</v>
      </c>
      <c r="AQ3364" t="str">
        <f>AQ3358</f>
        <v/>
      </c>
    </row>
    <row r="3365" spans="1:43" ht="14.25" customHeight="1" x14ac:dyDescent="0.25">
      <c r="A3365" s="1"/>
      <c r="B3365" s="122"/>
      <c r="C3365" s="122"/>
      <c r="D3365" s="122"/>
      <c r="E3365" s="122"/>
      <c r="F3365" s="122"/>
      <c r="G3365" s="122"/>
      <c r="H3365" s="122"/>
      <c r="I3365" s="122"/>
      <c r="J3365" s="122"/>
      <c r="K3365" s="122"/>
      <c r="L3365" s="122"/>
      <c r="M3365" s="122"/>
      <c r="N3365" s="122"/>
      <c r="O3365" s="122"/>
      <c r="P3365" s="122"/>
      <c r="Q3365" s="122"/>
      <c r="R3365" s="122"/>
      <c r="S3365" s="122"/>
      <c r="T3365" s="122"/>
      <c r="U3365" s="122"/>
      <c r="V3365" s="124" t="s">
        <v>91</v>
      </c>
      <c r="W3365" s="125">
        <f>IFERROR(IF(SUM('Run Rate History'!E339:AD339)&gt;0,(SUMPRODUCT((B3360:AA3360&gt;=PERCENTILE(B3360:AA3360,0.1))*(B3360:AA3360&lt;=PERCENTILE(B3360:AA3360,0.9))*B3360:AA3360)+SUMPRODUCT(('Run Rate History'!E339:AD339&gt;=PERCENTILE(B3360:AA3360,0.1))*('Run Rate History'!E339:AD339&lt;=PERCENTILE(B3360:AA3360,0.9))*'Run Rate History'!E339:AD339))/(SUMPRODUCT((B3360:AA3360&gt;=PERCENTILE(B3360:AA3360,0.1))*(B3360:AA3360&lt;=PERCENTILE(B3360:AA3360,0.9))*1)+SUMPRODUCT(('Run Rate History'!E339:AD339&gt;=PERCENTILE(B3360:AA3360,0.1))*('Run Rate History'!E339:AD339&lt;=PERCENTILE(B3360:AA3360,0.9))*1)),TRIMMEAN(B3360:AA3360,0.15)),0)</f>
        <v>37.333333333333336</v>
      </c>
      <c r="X3365" s="126" t="s">
        <v>1172</v>
      </c>
      <c r="Y3365" s="127">
        <f>SUM(B3360:AA3360)/26</f>
        <v>45.730769230769234</v>
      </c>
      <c r="Z3365" s="128"/>
      <c r="AA3365" s="112" t="s">
        <v>1173</v>
      </c>
      <c r="AB3365" s="113">
        <f>'Demand Input MP'!B1683</f>
        <v>0</v>
      </c>
      <c r="AC3365" s="112">
        <f>'Demand Input MP'!C1683</f>
        <v>0</v>
      </c>
      <c r="AD3365" s="112">
        <f>'Demand Input MP'!D1683</f>
        <v>0</v>
      </c>
      <c r="AE3365" s="112">
        <f>'Demand Input MP'!E1683</f>
        <v>0</v>
      </c>
      <c r="AF3365" s="112">
        <f>'Demand Input MP'!F1683</f>
        <v>0</v>
      </c>
      <c r="AG3365" s="112">
        <f>'Demand Input MP'!G1683</f>
        <v>0</v>
      </c>
      <c r="AH3365" s="112">
        <f>'Demand Input MP'!H1683</f>
        <v>0</v>
      </c>
      <c r="AI3365" s="112">
        <f>'Demand Input MP'!I1683</f>
        <v>0</v>
      </c>
      <c r="AJ3365" s="112">
        <f>'Demand Input MP'!J1683</f>
        <v>0</v>
      </c>
      <c r="AK3365" s="112">
        <f>'Demand Input MP'!K1683</f>
        <v>0</v>
      </c>
      <c r="AL3365" s="112">
        <f>'Demand Input MP'!L1683</f>
        <v>0</v>
      </c>
      <c r="AM3365" s="112">
        <f>'Demand Input MP'!M1683</f>
        <v>0</v>
      </c>
      <c r="AN3365" s="112">
        <f>'Demand Input MP'!N1683</f>
        <v>0</v>
      </c>
      <c r="AQ3365" t="str">
        <f>AQ3358</f>
        <v/>
      </c>
    </row>
    <row r="3366" spans="1:43" ht="14.25" customHeight="1" x14ac:dyDescent="0.25">
      <c r="A3366" s="1"/>
      <c r="B3366" s="122"/>
      <c r="C3366" s="122"/>
      <c r="D3366" s="122"/>
      <c r="E3366" s="122"/>
      <c r="F3366" s="122"/>
      <c r="G3366" s="122"/>
      <c r="H3366" s="122"/>
      <c r="I3366" s="122"/>
      <c r="J3366" s="122"/>
      <c r="K3366" s="122"/>
      <c r="L3366" s="122"/>
      <c r="M3366" s="122"/>
      <c r="N3366" s="122"/>
      <c r="O3366" s="122"/>
      <c r="P3366" s="122"/>
      <c r="Q3366" s="122"/>
      <c r="R3366" s="122"/>
      <c r="S3366" s="122"/>
      <c r="T3366" s="122"/>
      <c r="U3366" s="122"/>
      <c r="V3366" s="124" t="s">
        <v>94</v>
      </c>
      <c r="W3366" s="125">
        <f>IFERROR((1*MIN(MAX(X3360,0.5*IF(SUM('Run Rate History'!E339:AD339)&gt;0,(MEDIAN(IF(B3360:AA3360&gt;0,B3360:AA3360))+MEDIAN(IF('Run Rate History'!E339:AD339&gt;0,'Run Rate History'!E339:AD339)))/2,MEDIAN(IF(B3360:AA3360&gt;0,B3360:AA3360)))),2*IF(SUM('Run Rate History'!E339:AD339)&gt;0,(MEDIAN(IF(B3360:AA3360&gt;0,B3360:AA3360))+MEDIAN(IF('Run Rate History'!E339:AD339&gt;0,'Run Rate History'!E339:AD339)))/2,MEDIAN(IF(B3360:AA3360&gt;0,B3360:AA3360))))+2*MIN(MAX(Y3360,0.5*IF(SUM('Run Rate History'!E339:AD339)&gt;0,(MEDIAN(IF(B3360:AA3360&gt;0,B3360:AA3360))+MEDIAN(IF('Run Rate History'!E339:AD339&gt;0,'Run Rate History'!E339:AD339)))/2,MEDIAN(IF(B3360:AA3360&gt;0,B3360:AA3360)))),2*IF(SUM('Run Rate History'!E339:AD339)&gt;0,(MEDIAN(IF(B3360:AA3360&gt;0,B3360:AA3360))+MEDIAN(IF('Run Rate History'!E339:AD339&gt;0,'Run Rate History'!E339:AD339)))/2,MEDIAN(IF(B3360:AA3360&gt;0,B3360:AA3360))))+3*MIN(MAX(Z3360,0.5*IF(SUM('Run Rate History'!E339:AD339)&gt;0,(MEDIAN(IF(B3360:AA3360&gt;0,B3360:AA3360))+MEDIAN(IF('Run Rate History'!E339:AD339&gt;0,'Run Rate History'!E339:AD339)))/2,MEDIAN(IF(B3360:AA3360&gt;0,B3360:AA3360)))),2*IF(SUM('Run Rate History'!E339:AD339)&gt;0,(MEDIAN(IF(B3360:AA3360&gt;0,B3360:AA3360))+MEDIAN(IF('Run Rate History'!E339:AD339&gt;0,'Run Rate History'!E339:AD339)))/2,MEDIAN(IF(B3360:AA3360&gt;0,B3360:AA3360))))+4*MIN(MAX(AA3360,0.5*IF(SUM('Run Rate History'!E339:AD339)&gt;0,(MEDIAN(IF(B3360:AA3360&gt;0,B3360:AA3360))+MEDIAN(IF('Run Rate History'!E339:AD339&gt;0,'Run Rate History'!E339:AD339)))/2,MEDIAN(IF(B3360:AA3360&gt;0,B3360:AA3360)))),2*IF(SUM('Run Rate History'!E339:AD339)&gt;0,(MEDIAN(IF(B3360:AA3360&gt;0,B3360:AA3360))+MEDIAN(IF('Run Rate History'!E339:AD339&gt;0,'Run Rate History'!E339:AD339)))/2,MEDIAN(IF(B3360:AA3360&gt;0,B3360:AA3360)))))/10,0)</f>
        <v>43.65</v>
      </c>
      <c r="X3366" s="129" t="s">
        <v>1174</v>
      </c>
      <c r="Y3366" s="130">
        <f>IFERROR(VLOOKUP(A3358,'Stanje zaliha'!A:E,5,FALSE()),0)</f>
        <v>148</v>
      </c>
      <c r="Z3366" s="131"/>
      <c r="AA3366" s="113" t="s">
        <v>1175</v>
      </c>
      <c r="AB3366" s="118">
        <f t="shared" ref="AB3366:AN3366" si="670">SUM(AB3362:AB3365)</f>
        <v>0</v>
      </c>
      <c r="AC3366" s="118">
        <f t="shared" si="670"/>
        <v>0</v>
      </c>
      <c r="AD3366" s="118">
        <f t="shared" si="670"/>
        <v>0</v>
      </c>
      <c r="AE3366" s="118">
        <f t="shared" si="670"/>
        <v>0</v>
      </c>
      <c r="AF3366" s="118">
        <f t="shared" si="670"/>
        <v>0</v>
      </c>
      <c r="AG3366" s="118">
        <f t="shared" si="670"/>
        <v>0</v>
      </c>
      <c r="AH3366" s="118">
        <f t="shared" si="670"/>
        <v>0</v>
      </c>
      <c r="AI3366" s="118">
        <f t="shared" si="670"/>
        <v>0</v>
      </c>
      <c r="AJ3366" s="118">
        <f t="shared" si="670"/>
        <v>0</v>
      </c>
      <c r="AK3366" s="118">
        <f t="shared" si="670"/>
        <v>0</v>
      </c>
      <c r="AL3366" s="118">
        <f t="shared" si="670"/>
        <v>0</v>
      </c>
      <c r="AM3366" s="118">
        <f t="shared" si="670"/>
        <v>0</v>
      </c>
      <c r="AN3366" s="118">
        <f t="shared" si="670"/>
        <v>0</v>
      </c>
      <c r="AQ3366" t="str">
        <f>AQ3358</f>
        <v/>
      </c>
    </row>
    <row r="3367" spans="1:43" ht="14.25" customHeight="1" x14ac:dyDescent="0.25">
      <c r="A3367" s="1"/>
      <c r="B3367" s="122"/>
      <c r="C3367" s="122"/>
      <c r="D3367" s="122"/>
      <c r="E3367" s="122"/>
      <c r="F3367" s="122"/>
      <c r="G3367" s="122"/>
      <c r="H3367" s="122"/>
      <c r="I3367" s="122"/>
      <c r="J3367" s="122"/>
      <c r="K3367" s="122"/>
      <c r="L3367" s="122"/>
      <c r="M3367" s="122"/>
      <c r="N3367" s="122"/>
      <c r="O3367" s="122"/>
      <c r="P3367" s="122"/>
      <c r="Q3367" s="122"/>
      <c r="R3367" s="122"/>
      <c r="S3367" s="122"/>
      <c r="T3367" s="122"/>
      <c r="U3367" s="122"/>
      <c r="V3367" s="124" t="s">
        <v>95</v>
      </c>
      <c r="W3367" s="125">
        <f>IFERROR(0.6*W3366+0.4*W3365,0)</f>
        <v>41.123333333333335</v>
      </c>
      <c r="X3367" s="132" t="s">
        <v>1176</v>
      </c>
      <c r="Y3367" s="133">
        <f>IFERROR(SUMIF('Popis poslanih narudžbi'!A:A,A3358,'Popis poslanih narudžbi'!C:C),0)</f>
        <v>0</v>
      </c>
      <c r="Z3367" s="131"/>
      <c r="AA3367" s="134" t="s">
        <v>1177</v>
      </c>
      <c r="AB3367" s="118">
        <f t="shared" ref="AB3367:AN3367" si="671">AB3360+AB3366</f>
        <v>40</v>
      </c>
      <c r="AC3367" s="118">
        <f t="shared" si="671"/>
        <v>35</v>
      </c>
      <c r="AD3367" s="118">
        <f t="shared" si="671"/>
        <v>36</v>
      </c>
      <c r="AE3367" s="118">
        <f t="shared" si="671"/>
        <v>35</v>
      </c>
      <c r="AF3367" s="118">
        <f t="shared" si="671"/>
        <v>34</v>
      </c>
      <c r="AG3367" s="118">
        <f t="shared" si="671"/>
        <v>32</v>
      </c>
      <c r="AH3367" s="118">
        <f t="shared" si="671"/>
        <v>33</v>
      </c>
      <c r="AI3367" s="118">
        <f t="shared" si="671"/>
        <v>30</v>
      </c>
      <c r="AJ3367" s="118">
        <f t="shared" si="671"/>
        <v>31</v>
      </c>
      <c r="AK3367" s="118">
        <f t="shared" si="671"/>
        <v>30</v>
      </c>
      <c r="AL3367" s="118">
        <f t="shared" si="671"/>
        <v>31</v>
      </c>
      <c r="AM3367" s="118">
        <f t="shared" si="671"/>
        <v>27</v>
      </c>
      <c r="AN3367" s="118">
        <f t="shared" si="671"/>
        <v>28</v>
      </c>
      <c r="AQ3367" t="str">
        <f>AQ3358</f>
        <v/>
      </c>
    </row>
    <row r="3368" spans="1:43" ht="14.25" customHeight="1" x14ac:dyDescent="0.25">
      <c r="A3368" s="107" t="str">
        <f>'Run Rate'!A340</f>
        <v>ATC06626</v>
      </c>
      <c r="B3368" s="135" t="str">
        <f>'Run Rate'!B340</f>
        <v>Komplet standard utega i šipke s navojem 20 kg</v>
      </c>
      <c r="C3368" s="135" t="str">
        <f>'Run Rate'!C340</f>
        <v>FITNESS OPREMA</v>
      </c>
      <c r="D3368" s="135" t="str">
        <f>'Run Rate'!D340</f>
        <v>03 BRONZE</v>
      </c>
      <c r="E3368" s="122"/>
      <c r="F3368" s="122"/>
      <c r="G3368" s="122"/>
      <c r="H3368" s="122"/>
      <c r="I3368" s="122"/>
      <c r="J3368" s="122"/>
      <c r="K3368" s="122"/>
      <c r="L3368" s="122"/>
      <c r="M3368" s="122"/>
      <c r="N3368" s="122"/>
      <c r="O3368" s="122"/>
      <c r="P3368" s="122"/>
      <c r="Q3368" s="122"/>
      <c r="R3368" s="122"/>
      <c r="S3368" s="122"/>
      <c r="T3368" s="122"/>
      <c r="U3368" s="122"/>
      <c r="V3368" s="122"/>
      <c r="W3368" s="122"/>
      <c r="X3368" s="122"/>
      <c r="Y3368" s="122"/>
      <c r="Z3368" s="122"/>
      <c r="AA3368" s="122"/>
      <c r="AB3368" s="122"/>
      <c r="AC3368" s="122"/>
      <c r="AD3368" s="122"/>
      <c r="AE3368" s="122"/>
      <c r="AF3368" s="122"/>
      <c r="AG3368" s="122"/>
      <c r="AH3368" s="122"/>
      <c r="AI3368" s="122"/>
      <c r="AJ3368" s="122"/>
      <c r="AK3368" s="122"/>
      <c r="AL3368" s="122"/>
      <c r="AM3368" s="122"/>
      <c r="AN3368" s="122"/>
      <c r="AQ3368" t="str">
        <f>IF(AND(OR($B$1="ALL",$B$1=C3368),OR($E$1="ALL",$E$1=D3368),OR($B$2="ALL",$B$2=A3368),OR($E$2="ALL",IFERROR(SEARCH($E$2,B3368),0)&gt;0)),"MATCH","")</f>
        <v/>
      </c>
    </row>
    <row r="3369" spans="1:43" ht="14.25" customHeight="1" x14ac:dyDescent="0.25">
      <c r="A3369" s="108" t="s">
        <v>1137</v>
      </c>
      <c r="B3369" s="136" t="s">
        <v>1138</v>
      </c>
      <c r="C3369" s="136" t="s">
        <v>1139</v>
      </c>
      <c r="D3369" s="136" t="s">
        <v>1140</v>
      </c>
      <c r="E3369" s="136" t="s">
        <v>1141</v>
      </c>
      <c r="F3369" s="136" t="s">
        <v>1142</v>
      </c>
      <c r="G3369" s="136" t="s">
        <v>1143</v>
      </c>
      <c r="H3369" s="136" t="s">
        <v>1144</v>
      </c>
      <c r="I3369" s="136" t="s">
        <v>1145</v>
      </c>
      <c r="J3369" s="136" t="s">
        <v>1146</v>
      </c>
      <c r="K3369" s="136" t="s">
        <v>1147</v>
      </c>
      <c r="L3369" s="136" t="s">
        <v>1148</v>
      </c>
      <c r="M3369" s="136" t="s">
        <v>1149</v>
      </c>
      <c r="N3369" s="136" t="s">
        <v>1150</v>
      </c>
      <c r="O3369" s="136" t="s">
        <v>1151</v>
      </c>
      <c r="P3369" s="136" t="s">
        <v>1152</v>
      </c>
      <c r="Q3369" s="136" t="s">
        <v>1153</v>
      </c>
      <c r="R3369" s="136" t="s">
        <v>1154</v>
      </c>
      <c r="S3369" s="136" t="s">
        <v>1155</v>
      </c>
      <c r="T3369" s="136" t="s">
        <v>1156</v>
      </c>
      <c r="U3369" s="136" t="s">
        <v>1157</v>
      </c>
      <c r="V3369" s="136" t="s">
        <v>1158</v>
      </c>
      <c r="W3369" s="136" t="s">
        <v>1159</v>
      </c>
      <c r="X3369" s="136" t="s">
        <v>1160</v>
      </c>
      <c r="Y3369" s="136" t="s">
        <v>1161</v>
      </c>
      <c r="Z3369" s="136" t="s">
        <v>1162</v>
      </c>
      <c r="AA3369" s="136" t="s">
        <v>1163</v>
      </c>
      <c r="AB3369" s="137" t="s">
        <v>156</v>
      </c>
      <c r="AC3369" s="137" t="s">
        <v>157</v>
      </c>
      <c r="AD3369" s="137" t="s">
        <v>158</v>
      </c>
      <c r="AE3369" s="137" t="s">
        <v>139</v>
      </c>
      <c r="AF3369" s="138" t="s">
        <v>140</v>
      </c>
      <c r="AG3369" s="138" t="s">
        <v>141</v>
      </c>
      <c r="AH3369" s="138" t="s">
        <v>142</v>
      </c>
      <c r="AI3369" s="138" t="s">
        <v>143</v>
      </c>
      <c r="AJ3369" s="139" t="s">
        <v>144</v>
      </c>
      <c r="AK3369" s="139" t="s">
        <v>145</v>
      </c>
      <c r="AL3369" s="139" t="s">
        <v>146</v>
      </c>
      <c r="AM3369" s="140" t="s">
        <v>147</v>
      </c>
      <c r="AN3369" s="140" t="s">
        <v>148</v>
      </c>
      <c r="AQ3369" t="str">
        <f>AQ3368</f>
        <v/>
      </c>
    </row>
    <row r="3370" spans="1:43" ht="14.25" customHeight="1" x14ac:dyDescent="0.25">
      <c r="A3370" s="99" t="s">
        <v>1164</v>
      </c>
      <c r="B3370" s="112">
        <f>'Run Rate'!E340</f>
        <v>3</v>
      </c>
      <c r="C3370" s="112">
        <f>'Run Rate'!F340</f>
        <v>3</v>
      </c>
      <c r="D3370" s="112">
        <f>'Run Rate'!G340</f>
        <v>3</v>
      </c>
      <c r="E3370" s="112">
        <f>'Run Rate'!H340</f>
        <v>3</v>
      </c>
      <c r="F3370" s="112">
        <f>'Run Rate'!I340</f>
        <v>1</v>
      </c>
      <c r="G3370" s="112">
        <f>'Run Rate'!J340</f>
        <v>2</v>
      </c>
      <c r="H3370" s="112">
        <f>'Run Rate'!K340</f>
        <v>4</v>
      </c>
      <c r="I3370" s="112">
        <f>'Run Rate'!L340</f>
        <v>1</v>
      </c>
      <c r="J3370" s="112">
        <f>'Run Rate'!M340</f>
        <v>8</v>
      </c>
      <c r="K3370" s="112">
        <f>'Run Rate'!N340</f>
        <v>3</v>
      </c>
      <c r="L3370" s="112">
        <f>'Run Rate'!O340</f>
        <v>10</v>
      </c>
      <c r="M3370" s="112">
        <f>'Run Rate'!P340</f>
        <v>13</v>
      </c>
      <c r="N3370" s="112">
        <f>'Run Rate'!Q340</f>
        <v>8</v>
      </c>
      <c r="O3370" s="112">
        <f>'Run Rate'!R340</f>
        <v>1</v>
      </c>
      <c r="P3370" s="112">
        <f>'Run Rate'!S340</f>
        <v>1</v>
      </c>
      <c r="Q3370" s="112">
        <f>'Run Rate'!T340</f>
        <v>9</v>
      </c>
      <c r="R3370" s="112">
        <f>'Run Rate'!U340</f>
        <v>10</v>
      </c>
      <c r="S3370" s="112">
        <f>'Run Rate'!V340</f>
        <v>7</v>
      </c>
      <c r="T3370" s="112">
        <f>'Run Rate'!W340</f>
        <v>9</v>
      </c>
      <c r="U3370" s="112">
        <f>'Run Rate'!X340</f>
        <v>8</v>
      </c>
      <c r="V3370" s="112">
        <f>'Run Rate'!Y340</f>
        <v>6</v>
      </c>
      <c r="W3370" s="112">
        <f>'Run Rate'!Z340</f>
        <v>1</v>
      </c>
      <c r="X3370" s="112">
        <f>'Run Rate'!AA340</f>
        <v>8</v>
      </c>
      <c r="Y3370" s="112">
        <f>'Run Rate'!AB340</f>
        <v>3</v>
      </c>
      <c r="Z3370" s="112">
        <f>'Run Rate'!AC340</f>
        <v>4</v>
      </c>
      <c r="AA3370" s="112">
        <f>'Run Rate'!AD340</f>
        <v>5</v>
      </c>
      <c r="AB3370" s="113">
        <v>5</v>
      </c>
      <c r="AC3370" s="112">
        <v>5</v>
      </c>
      <c r="AD3370" s="112">
        <v>5</v>
      </c>
      <c r="AE3370" s="112">
        <v>5</v>
      </c>
      <c r="AF3370" s="112">
        <v>5</v>
      </c>
      <c r="AG3370" s="112">
        <v>5</v>
      </c>
      <c r="AH3370" s="112">
        <v>5</v>
      </c>
      <c r="AI3370" s="112">
        <v>5</v>
      </c>
      <c r="AJ3370" s="112">
        <v>5</v>
      </c>
      <c r="AK3370" s="112">
        <v>5</v>
      </c>
      <c r="AL3370" s="112">
        <v>5</v>
      </c>
      <c r="AM3370" s="112">
        <v>5</v>
      </c>
      <c r="AN3370" s="112">
        <v>5</v>
      </c>
      <c r="AQ3370" t="str">
        <f>AQ3368</f>
        <v/>
      </c>
    </row>
    <row r="3371" spans="1:43" ht="14.25" customHeight="1" x14ac:dyDescent="0.25">
      <c r="A3371" s="99" t="s">
        <v>1165</v>
      </c>
      <c r="B3371" s="114"/>
      <c r="C3371" s="114"/>
      <c r="D3371" s="114"/>
      <c r="E3371" s="114"/>
      <c r="F3371" s="114"/>
      <c r="G3371" s="114"/>
      <c r="H3371" s="114"/>
      <c r="I3371" s="114"/>
      <c r="J3371" s="114"/>
      <c r="K3371" s="114"/>
      <c r="L3371" s="114"/>
      <c r="M3371" s="114"/>
      <c r="N3371" s="114"/>
      <c r="O3371" s="114"/>
      <c r="P3371" s="114"/>
      <c r="Q3371" s="114"/>
      <c r="R3371" s="114"/>
      <c r="S3371" s="114"/>
      <c r="T3371" s="114"/>
      <c r="U3371" s="114"/>
      <c r="V3371" s="114"/>
      <c r="W3371" s="115"/>
      <c r="X3371" s="115"/>
      <c r="Y3371" s="115"/>
      <c r="Z3371" s="115"/>
      <c r="AA3371" s="112" t="s">
        <v>1166</v>
      </c>
      <c r="AB3371" s="113"/>
      <c r="AC3371" s="112"/>
      <c r="AD3371" s="112"/>
      <c r="AE3371" s="112"/>
      <c r="AF3371" s="112"/>
      <c r="AG3371" s="112"/>
      <c r="AH3371" s="112"/>
      <c r="AI3371" s="112"/>
      <c r="AJ3371" s="112"/>
      <c r="AK3371" s="112"/>
      <c r="AL3371" s="112"/>
      <c r="AM3371" s="112"/>
      <c r="AN3371" s="112"/>
      <c r="AQ3371" t="str">
        <f>AQ3368</f>
        <v/>
      </c>
    </row>
    <row r="3372" spans="1:43" ht="14.25" customHeight="1" x14ac:dyDescent="0.25">
      <c r="A3372" s="99" t="s">
        <v>1167</v>
      </c>
      <c r="B3372" s="114"/>
      <c r="C3372" s="114"/>
      <c r="D3372" s="114"/>
      <c r="E3372" s="114"/>
      <c r="F3372" s="114"/>
      <c r="G3372" s="114"/>
      <c r="H3372" s="114"/>
      <c r="I3372" s="114"/>
      <c r="J3372" s="114"/>
      <c r="K3372" s="114"/>
      <c r="L3372" s="114"/>
      <c r="M3372" s="114"/>
      <c r="N3372" s="114"/>
      <c r="O3372" s="114"/>
      <c r="P3372" s="114"/>
      <c r="Q3372" s="114"/>
      <c r="R3372" s="114"/>
      <c r="S3372" s="114"/>
      <c r="T3372" s="114"/>
      <c r="U3372" s="114"/>
      <c r="V3372" s="114"/>
      <c r="W3372" s="115"/>
      <c r="X3372" s="116"/>
      <c r="Y3372" s="117"/>
      <c r="Z3372" s="115"/>
      <c r="AA3372" s="112" t="s">
        <v>1168</v>
      </c>
      <c r="AB3372" s="113">
        <f>'Demand Input VP'!B1689</f>
        <v>0</v>
      </c>
      <c r="AC3372" s="112">
        <f>'Demand Input VP'!C1689</f>
        <v>0</v>
      </c>
      <c r="AD3372" s="112">
        <f>'Demand Input VP'!D1689</f>
        <v>0</v>
      </c>
      <c r="AE3372" s="112">
        <f>'Demand Input VP'!E1689</f>
        <v>0</v>
      </c>
      <c r="AF3372" s="112">
        <f>'Demand Input VP'!F1689</f>
        <v>0</v>
      </c>
      <c r="AG3372" s="112">
        <f>'Demand Input VP'!G1689</f>
        <v>0</v>
      </c>
      <c r="AH3372" s="112">
        <f>'Demand Input VP'!H1689</f>
        <v>0</v>
      </c>
      <c r="AI3372" s="112">
        <f>'Demand Input VP'!I1689</f>
        <v>0</v>
      </c>
      <c r="AJ3372" s="112">
        <f>'Demand Input VP'!J1689</f>
        <v>0</v>
      </c>
      <c r="AK3372" s="112">
        <f>'Demand Input VP'!K1689</f>
        <v>0</v>
      </c>
      <c r="AL3372" s="112">
        <f>'Demand Input VP'!L1689</f>
        <v>0</v>
      </c>
      <c r="AM3372" s="112">
        <f>'Demand Input VP'!M1689</f>
        <v>0</v>
      </c>
      <c r="AN3372" s="112">
        <f>'Demand Input VP'!N1689</f>
        <v>0</v>
      </c>
      <c r="AQ3372" t="str">
        <f>AQ3368</f>
        <v/>
      </c>
    </row>
    <row r="3373" spans="1:43" ht="14.25" customHeight="1" x14ac:dyDescent="0.25">
      <c r="A3373" s="99" t="s">
        <v>1169</v>
      </c>
      <c r="B3373" s="118"/>
      <c r="C3373" s="118"/>
      <c r="D3373" s="118"/>
      <c r="E3373" s="118"/>
      <c r="F3373" s="118"/>
      <c r="G3373" s="118"/>
      <c r="H3373" s="118"/>
      <c r="I3373" s="118"/>
      <c r="J3373" s="118"/>
      <c r="K3373" s="118"/>
      <c r="L3373" s="118"/>
      <c r="M3373" s="118"/>
      <c r="N3373" s="118"/>
      <c r="O3373" s="118"/>
      <c r="P3373" s="118"/>
      <c r="Q3373" s="118"/>
      <c r="R3373" s="118"/>
      <c r="S3373" s="118"/>
      <c r="T3373" s="118"/>
      <c r="U3373" s="118"/>
      <c r="V3373" s="118"/>
      <c r="W3373" s="115"/>
      <c r="X3373" s="116"/>
      <c r="Y3373" s="117"/>
      <c r="Z3373" s="119"/>
      <c r="AA3373" s="120" t="s">
        <v>1170</v>
      </c>
      <c r="AB3373" s="121">
        <f>'Demand Input VP'!B1688</f>
        <v>0</v>
      </c>
      <c r="AC3373" s="120">
        <f>'Demand Input VP'!C1688</f>
        <v>0</v>
      </c>
      <c r="AD3373" s="120">
        <f>'Demand Input VP'!D1688</f>
        <v>0</v>
      </c>
      <c r="AE3373" s="120">
        <f>'Demand Input VP'!E1688</f>
        <v>0</v>
      </c>
      <c r="AF3373" s="120">
        <f>'Demand Input VP'!F1688</f>
        <v>0</v>
      </c>
      <c r="AG3373" s="120">
        <f>'Demand Input VP'!G1688</f>
        <v>0</v>
      </c>
      <c r="AH3373" s="120">
        <f>'Demand Input VP'!H1688</f>
        <v>0</v>
      </c>
      <c r="AI3373" s="120">
        <f>'Demand Input VP'!I1688</f>
        <v>0</v>
      </c>
      <c r="AJ3373" s="120">
        <f>'Demand Input VP'!J1688</f>
        <v>0</v>
      </c>
      <c r="AK3373" s="120">
        <f>'Demand Input VP'!K1688</f>
        <v>0</v>
      </c>
      <c r="AL3373" s="120">
        <f>'Demand Input VP'!L1688</f>
        <v>0</v>
      </c>
      <c r="AM3373" s="120">
        <f>'Demand Input VP'!M1688</f>
        <v>0</v>
      </c>
      <c r="AN3373" s="120">
        <f>'Demand Input VP'!N1688</f>
        <v>0</v>
      </c>
      <c r="AQ3373" t="str">
        <f>AQ3368</f>
        <v/>
      </c>
    </row>
    <row r="3374" spans="1:43" ht="14.25" customHeight="1" x14ac:dyDescent="0.25">
      <c r="A3374" s="1"/>
      <c r="B3374" s="122"/>
      <c r="C3374" s="122"/>
      <c r="D3374" s="122"/>
      <c r="E3374" s="122"/>
      <c r="F3374" s="122"/>
      <c r="G3374" s="122"/>
      <c r="H3374" s="122"/>
      <c r="I3374" s="122"/>
      <c r="J3374" s="122"/>
      <c r="K3374" s="122"/>
      <c r="L3374" s="122"/>
      <c r="M3374" s="122"/>
      <c r="N3374" s="122"/>
      <c r="O3374" s="122"/>
      <c r="P3374" s="122"/>
      <c r="Q3374" s="122"/>
      <c r="R3374" s="122"/>
      <c r="S3374" s="122"/>
      <c r="T3374" s="122"/>
      <c r="U3374" s="122"/>
      <c r="V3374" s="122"/>
      <c r="W3374" s="123"/>
      <c r="X3374" s="116"/>
      <c r="Y3374" s="117"/>
      <c r="Z3374" s="123"/>
      <c r="AA3374" s="112" t="s">
        <v>1171</v>
      </c>
      <c r="AB3374" s="113">
        <f>'Demand Input MP'!B1689</f>
        <v>0</v>
      </c>
      <c r="AC3374" s="112">
        <f>'Demand Input MP'!C1689</f>
        <v>0</v>
      </c>
      <c r="AD3374" s="112">
        <f>'Demand Input MP'!D1689</f>
        <v>0</v>
      </c>
      <c r="AE3374" s="112">
        <f>'Demand Input MP'!E1689</f>
        <v>0</v>
      </c>
      <c r="AF3374" s="112">
        <f>'Demand Input MP'!F1689</f>
        <v>0</v>
      </c>
      <c r="AG3374" s="112">
        <f>'Demand Input MP'!G1689</f>
        <v>0</v>
      </c>
      <c r="AH3374" s="112">
        <f>'Demand Input MP'!H1689</f>
        <v>0</v>
      </c>
      <c r="AI3374" s="112">
        <f>'Demand Input MP'!I1689</f>
        <v>0</v>
      </c>
      <c r="AJ3374" s="112">
        <f>'Demand Input MP'!J1689</f>
        <v>0</v>
      </c>
      <c r="AK3374" s="112">
        <f>'Demand Input MP'!K1689</f>
        <v>0</v>
      </c>
      <c r="AL3374" s="112">
        <f>'Demand Input MP'!L1689</f>
        <v>0</v>
      </c>
      <c r="AM3374" s="112">
        <f>'Demand Input MP'!M1689</f>
        <v>0</v>
      </c>
      <c r="AN3374" s="112">
        <f>'Demand Input MP'!N1689</f>
        <v>0</v>
      </c>
      <c r="AQ3374" t="str">
        <f>AQ3368</f>
        <v/>
      </c>
    </row>
    <row r="3375" spans="1:43" ht="14.25" customHeight="1" x14ac:dyDescent="0.25">
      <c r="A3375" s="1"/>
      <c r="B3375" s="122"/>
      <c r="C3375" s="122"/>
      <c r="D3375" s="122"/>
      <c r="E3375" s="122"/>
      <c r="F3375" s="122"/>
      <c r="G3375" s="122"/>
      <c r="H3375" s="122"/>
      <c r="I3375" s="122"/>
      <c r="J3375" s="122"/>
      <c r="K3375" s="122"/>
      <c r="L3375" s="122"/>
      <c r="M3375" s="122"/>
      <c r="N3375" s="122"/>
      <c r="O3375" s="122"/>
      <c r="P3375" s="122"/>
      <c r="Q3375" s="122"/>
      <c r="R3375" s="122"/>
      <c r="S3375" s="122"/>
      <c r="T3375" s="122"/>
      <c r="U3375" s="122"/>
      <c r="V3375" s="124" t="s">
        <v>91</v>
      </c>
      <c r="W3375" s="125">
        <f>IFERROR(IF(SUM('Run Rate History'!E340:AD340)&gt;0,(SUMPRODUCT((B3370:AA3370&gt;=PERCENTILE(B3370:AA3370,0.1))*(B3370:AA3370&lt;=PERCENTILE(B3370:AA3370,0.9))*B3370:AA3370)+SUMPRODUCT(('Run Rate History'!E340:AD340&gt;=PERCENTILE(B3370:AA3370,0.1))*('Run Rate History'!E340:AD340&lt;=PERCENTILE(B3370:AA3370,0.9))*'Run Rate History'!E340:AD340))/(SUMPRODUCT((B3370:AA3370&gt;=PERCENTILE(B3370:AA3370,0.1))*(B3370:AA3370&lt;=PERCENTILE(B3370:AA3370,0.9))*1)+SUMPRODUCT(('Run Rate History'!E340:AD340&gt;=PERCENTILE(B3370:AA3370,0.1))*('Run Rate History'!E340:AD340&lt;=PERCENTILE(B3370:AA3370,0.9))*1)),TRIMMEAN(B3370:AA3370,0.15)),0)</f>
        <v>3.9142857142857141</v>
      </c>
      <c r="X3375" s="126" t="s">
        <v>1172</v>
      </c>
      <c r="Y3375" s="127">
        <f>SUM(B3370:AA3370)/26</f>
        <v>5.1538461538461542</v>
      </c>
      <c r="Z3375" s="128"/>
      <c r="AA3375" s="112" t="s">
        <v>1173</v>
      </c>
      <c r="AB3375" s="113">
        <f>'Demand Input MP'!B1688</f>
        <v>0</v>
      </c>
      <c r="AC3375" s="112">
        <f>'Demand Input MP'!C1688</f>
        <v>0</v>
      </c>
      <c r="AD3375" s="112">
        <f>'Demand Input MP'!D1688</f>
        <v>0</v>
      </c>
      <c r="AE3375" s="112">
        <f>'Demand Input MP'!E1688</f>
        <v>0</v>
      </c>
      <c r="AF3375" s="112">
        <f>'Demand Input MP'!F1688</f>
        <v>0</v>
      </c>
      <c r="AG3375" s="112">
        <f>'Demand Input MP'!G1688</f>
        <v>0</v>
      </c>
      <c r="AH3375" s="112">
        <f>'Demand Input MP'!H1688</f>
        <v>0</v>
      </c>
      <c r="AI3375" s="112">
        <f>'Demand Input MP'!I1688</f>
        <v>0</v>
      </c>
      <c r="AJ3375" s="112">
        <f>'Demand Input MP'!J1688</f>
        <v>0</v>
      </c>
      <c r="AK3375" s="112">
        <f>'Demand Input MP'!K1688</f>
        <v>0</v>
      </c>
      <c r="AL3375" s="112">
        <f>'Demand Input MP'!L1688</f>
        <v>0</v>
      </c>
      <c r="AM3375" s="112">
        <f>'Demand Input MP'!M1688</f>
        <v>0</v>
      </c>
      <c r="AN3375" s="112">
        <f>'Demand Input MP'!N1688</f>
        <v>0</v>
      </c>
      <c r="AQ3375" t="str">
        <f>AQ3368</f>
        <v/>
      </c>
    </row>
    <row r="3376" spans="1:43" ht="14.25" customHeight="1" x14ac:dyDescent="0.25">
      <c r="A3376" s="1"/>
      <c r="B3376" s="122"/>
      <c r="C3376" s="122"/>
      <c r="D3376" s="122"/>
      <c r="E3376" s="122"/>
      <c r="F3376" s="122"/>
      <c r="G3376" s="122"/>
      <c r="H3376" s="122"/>
      <c r="I3376" s="122"/>
      <c r="J3376" s="122"/>
      <c r="K3376" s="122"/>
      <c r="L3376" s="122"/>
      <c r="M3376" s="122"/>
      <c r="N3376" s="122"/>
      <c r="O3376" s="122"/>
      <c r="P3376" s="122"/>
      <c r="Q3376" s="122"/>
      <c r="R3376" s="122"/>
      <c r="S3376" s="122"/>
      <c r="T3376" s="122"/>
      <c r="U3376" s="122"/>
      <c r="V3376" s="124" t="s">
        <v>94</v>
      </c>
      <c r="W3376" s="125">
        <f>IFERROR((1*MIN(MAX(X3370,0.5*IF(SUM('Run Rate History'!E340:AD340)&gt;0,(MEDIAN(IF(B3370:AA3370&gt;0,B3370:AA3370))+MEDIAN(IF('Run Rate History'!E340:AD340&gt;0,'Run Rate History'!E340:AD340)))/2,MEDIAN(IF(B3370:AA3370&gt;0,B3370:AA3370)))),2*IF(SUM('Run Rate History'!E340:AD340)&gt;0,(MEDIAN(IF(B3370:AA3370&gt;0,B3370:AA3370))+MEDIAN(IF('Run Rate History'!E340:AD340&gt;0,'Run Rate History'!E340:AD340)))/2,MEDIAN(IF(B3370:AA3370&gt;0,B3370:AA3370))))+2*MIN(MAX(Y3370,0.5*IF(SUM('Run Rate History'!E340:AD340)&gt;0,(MEDIAN(IF(B3370:AA3370&gt;0,B3370:AA3370))+MEDIAN(IF('Run Rate History'!E340:AD340&gt;0,'Run Rate History'!E340:AD340)))/2,MEDIAN(IF(B3370:AA3370&gt;0,B3370:AA3370)))),2*IF(SUM('Run Rate History'!E340:AD340)&gt;0,(MEDIAN(IF(B3370:AA3370&gt;0,B3370:AA3370))+MEDIAN(IF('Run Rate History'!E340:AD340&gt;0,'Run Rate History'!E340:AD340)))/2,MEDIAN(IF(B3370:AA3370&gt;0,B3370:AA3370))))+3*MIN(MAX(Z3370,0.5*IF(SUM('Run Rate History'!E340:AD340)&gt;0,(MEDIAN(IF(B3370:AA3370&gt;0,B3370:AA3370))+MEDIAN(IF('Run Rate History'!E340:AD340&gt;0,'Run Rate History'!E340:AD340)))/2,MEDIAN(IF(B3370:AA3370&gt;0,B3370:AA3370)))),2*IF(SUM('Run Rate History'!E340:AD340)&gt;0,(MEDIAN(IF(B3370:AA3370&gt;0,B3370:AA3370))+MEDIAN(IF('Run Rate History'!E340:AD340&gt;0,'Run Rate History'!E340:AD340)))/2,MEDIAN(IF(B3370:AA3370&gt;0,B3370:AA3370))))+4*MIN(MAX(AA3370,0.5*IF(SUM('Run Rate History'!E340:AD340)&gt;0,(MEDIAN(IF(B3370:AA3370&gt;0,B3370:AA3370))+MEDIAN(IF('Run Rate History'!E340:AD340&gt;0,'Run Rate History'!E340:AD340)))/2,MEDIAN(IF(B3370:AA3370&gt;0,B3370:AA3370)))),2*IF(SUM('Run Rate History'!E340:AD340)&gt;0,(MEDIAN(IF(B3370:AA3370&gt;0,B3370:AA3370))+MEDIAN(IF('Run Rate History'!E340:AD340&gt;0,'Run Rate History'!E340:AD340)))/2,MEDIAN(IF(B3370:AA3370&gt;0,B3370:AA3370)))))/10,0)</f>
        <v>4.3</v>
      </c>
      <c r="X3376" s="129" t="s">
        <v>1174</v>
      </c>
      <c r="Y3376" s="130">
        <f>IFERROR(VLOOKUP(A3368,'Stanje zaliha'!A:E,5,FALSE()),0)</f>
        <v>9</v>
      </c>
      <c r="Z3376" s="131"/>
      <c r="AA3376" s="113" t="s">
        <v>1175</v>
      </c>
      <c r="AB3376" s="118">
        <f t="shared" ref="AB3376:AN3376" si="672">SUM(AB3372:AB3375)</f>
        <v>0</v>
      </c>
      <c r="AC3376" s="118">
        <f t="shared" si="672"/>
        <v>0</v>
      </c>
      <c r="AD3376" s="118">
        <f t="shared" si="672"/>
        <v>0</v>
      </c>
      <c r="AE3376" s="118">
        <f t="shared" si="672"/>
        <v>0</v>
      </c>
      <c r="AF3376" s="118">
        <f t="shared" si="672"/>
        <v>0</v>
      </c>
      <c r="AG3376" s="118">
        <f t="shared" si="672"/>
        <v>0</v>
      </c>
      <c r="AH3376" s="118">
        <f t="shared" si="672"/>
        <v>0</v>
      </c>
      <c r="AI3376" s="118">
        <f t="shared" si="672"/>
        <v>0</v>
      </c>
      <c r="AJ3376" s="118">
        <f t="shared" si="672"/>
        <v>0</v>
      </c>
      <c r="AK3376" s="118">
        <f t="shared" si="672"/>
        <v>0</v>
      </c>
      <c r="AL3376" s="118">
        <f t="shared" si="672"/>
        <v>0</v>
      </c>
      <c r="AM3376" s="118">
        <f t="shared" si="672"/>
        <v>0</v>
      </c>
      <c r="AN3376" s="118">
        <f t="shared" si="672"/>
        <v>0</v>
      </c>
      <c r="AQ3376" t="str">
        <f>AQ3368</f>
        <v/>
      </c>
    </row>
    <row r="3377" spans="1:43" ht="14.25" customHeight="1" x14ac:dyDescent="0.25">
      <c r="A3377" s="1"/>
      <c r="B3377" s="122"/>
      <c r="C3377" s="122"/>
      <c r="D3377" s="122"/>
      <c r="E3377" s="122"/>
      <c r="F3377" s="122"/>
      <c r="G3377" s="122"/>
      <c r="H3377" s="122"/>
      <c r="I3377" s="122"/>
      <c r="J3377" s="122"/>
      <c r="K3377" s="122"/>
      <c r="L3377" s="122"/>
      <c r="M3377" s="122"/>
      <c r="N3377" s="122"/>
      <c r="O3377" s="122"/>
      <c r="P3377" s="122"/>
      <c r="Q3377" s="122"/>
      <c r="R3377" s="122"/>
      <c r="S3377" s="122"/>
      <c r="T3377" s="122"/>
      <c r="U3377" s="122"/>
      <c r="V3377" s="124" t="s">
        <v>95</v>
      </c>
      <c r="W3377" s="125">
        <f>IFERROR(0.6*W3376+0.4*W3375,0)</f>
        <v>4.1457142857142859</v>
      </c>
      <c r="X3377" s="132" t="s">
        <v>1176</v>
      </c>
      <c r="Y3377" s="133">
        <f>IFERROR(SUMIF('Popis poslanih narudžbi'!A:A,A3368,'Popis poslanih narudžbi'!C:C),0)</f>
        <v>0</v>
      </c>
      <c r="Z3377" s="131"/>
      <c r="AA3377" s="134" t="s">
        <v>1177</v>
      </c>
      <c r="AB3377" s="118">
        <f t="shared" ref="AB3377:AN3377" si="673">AB3370+AB3376</f>
        <v>5</v>
      </c>
      <c r="AC3377" s="118">
        <f t="shared" si="673"/>
        <v>5</v>
      </c>
      <c r="AD3377" s="118">
        <f t="shared" si="673"/>
        <v>5</v>
      </c>
      <c r="AE3377" s="118">
        <f t="shared" si="673"/>
        <v>5</v>
      </c>
      <c r="AF3377" s="118">
        <f t="shared" si="673"/>
        <v>5</v>
      </c>
      <c r="AG3377" s="118">
        <f t="shared" si="673"/>
        <v>5</v>
      </c>
      <c r="AH3377" s="118">
        <f t="shared" si="673"/>
        <v>5</v>
      </c>
      <c r="AI3377" s="118">
        <f t="shared" si="673"/>
        <v>5</v>
      </c>
      <c r="AJ3377" s="118">
        <f t="shared" si="673"/>
        <v>5</v>
      </c>
      <c r="AK3377" s="118">
        <f t="shared" si="673"/>
        <v>5</v>
      </c>
      <c r="AL3377" s="118">
        <f t="shared" si="673"/>
        <v>5</v>
      </c>
      <c r="AM3377" s="118">
        <f t="shared" si="673"/>
        <v>5</v>
      </c>
      <c r="AN3377" s="118">
        <f t="shared" si="673"/>
        <v>5</v>
      </c>
      <c r="AQ3377" t="str">
        <f>AQ3368</f>
        <v/>
      </c>
    </row>
    <row r="3378" spans="1:43" ht="14.25" customHeight="1" x14ac:dyDescent="0.25">
      <c r="A3378" s="107" t="str">
        <f>'Run Rate'!A341</f>
        <v>ON00370</v>
      </c>
      <c r="B3378" s="135" t="str">
        <f>'Run Rate'!B341</f>
        <v>Gold BCAA Train + Sustain 266g Raspberry Pomegrana</v>
      </c>
      <c r="C3378" s="135" t="str">
        <f>'Run Rate'!C341</f>
        <v>SPORTSKA PREHRANA</v>
      </c>
      <c r="D3378" s="135" t="str">
        <f>'Run Rate'!D341</f>
        <v>03 BRONZE</v>
      </c>
      <c r="E3378" s="122"/>
      <c r="F3378" s="122"/>
      <c r="G3378" s="122"/>
      <c r="H3378" s="122"/>
      <c r="I3378" s="122"/>
      <c r="J3378" s="122"/>
      <c r="K3378" s="122"/>
      <c r="L3378" s="122"/>
      <c r="M3378" s="122"/>
      <c r="N3378" s="122"/>
      <c r="O3378" s="122"/>
      <c r="P3378" s="122"/>
      <c r="Q3378" s="122"/>
      <c r="R3378" s="122"/>
      <c r="S3378" s="122"/>
      <c r="T3378" s="122"/>
      <c r="U3378" s="122"/>
      <c r="V3378" s="122"/>
      <c r="W3378" s="122"/>
      <c r="X3378" s="122"/>
      <c r="Y3378" s="122"/>
      <c r="Z3378" s="122"/>
      <c r="AA3378" s="122"/>
      <c r="AB3378" s="122"/>
      <c r="AC3378" s="122"/>
      <c r="AD3378" s="122"/>
      <c r="AE3378" s="122"/>
      <c r="AF3378" s="122"/>
      <c r="AG3378" s="122"/>
      <c r="AH3378" s="122"/>
      <c r="AI3378" s="122"/>
      <c r="AJ3378" s="122"/>
      <c r="AK3378" s="122"/>
      <c r="AL3378" s="122"/>
      <c r="AM3378" s="122"/>
      <c r="AN3378" s="122"/>
      <c r="AQ3378" t="str">
        <f>IF(AND(OR($B$1="ALL",$B$1=C3378),OR($E$1="ALL",$E$1=D3378),OR($B$2="ALL",$B$2=A3378),OR($E$2="ALL",IFERROR(SEARCH($E$2,B3378),0)&gt;0)),"MATCH","")</f>
        <v/>
      </c>
    </row>
    <row r="3379" spans="1:43" ht="14.25" customHeight="1" x14ac:dyDescent="0.25">
      <c r="A3379" s="108" t="s">
        <v>1137</v>
      </c>
      <c r="B3379" s="136" t="s">
        <v>1138</v>
      </c>
      <c r="C3379" s="136" t="s">
        <v>1139</v>
      </c>
      <c r="D3379" s="136" t="s">
        <v>1140</v>
      </c>
      <c r="E3379" s="136" t="s">
        <v>1141</v>
      </c>
      <c r="F3379" s="136" t="s">
        <v>1142</v>
      </c>
      <c r="G3379" s="136" t="s">
        <v>1143</v>
      </c>
      <c r="H3379" s="136" t="s">
        <v>1144</v>
      </c>
      <c r="I3379" s="136" t="s">
        <v>1145</v>
      </c>
      <c r="J3379" s="136" t="s">
        <v>1146</v>
      </c>
      <c r="K3379" s="136" t="s">
        <v>1147</v>
      </c>
      <c r="L3379" s="136" t="s">
        <v>1148</v>
      </c>
      <c r="M3379" s="136" t="s">
        <v>1149</v>
      </c>
      <c r="N3379" s="136" t="s">
        <v>1150</v>
      </c>
      <c r="O3379" s="136" t="s">
        <v>1151</v>
      </c>
      <c r="P3379" s="136" t="s">
        <v>1152</v>
      </c>
      <c r="Q3379" s="136" t="s">
        <v>1153</v>
      </c>
      <c r="R3379" s="136" t="s">
        <v>1154</v>
      </c>
      <c r="S3379" s="136" t="s">
        <v>1155</v>
      </c>
      <c r="T3379" s="136" t="s">
        <v>1156</v>
      </c>
      <c r="U3379" s="136" t="s">
        <v>1157</v>
      </c>
      <c r="V3379" s="136" t="s">
        <v>1158</v>
      </c>
      <c r="W3379" s="136" t="s">
        <v>1159</v>
      </c>
      <c r="X3379" s="136" t="s">
        <v>1160</v>
      </c>
      <c r="Y3379" s="136" t="s">
        <v>1161</v>
      </c>
      <c r="Z3379" s="136" t="s">
        <v>1162</v>
      </c>
      <c r="AA3379" s="136" t="s">
        <v>1163</v>
      </c>
      <c r="AB3379" s="137" t="s">
        <v>156</v>
      </c>
      <c r="AC3379" s="137" t="s">
        <v>157</v>
      </c>
      <c r="AD3379" s="137" t="s">
        <v>158</v>
      </c>
      <c r="AE3379" s="137" t="s">
        <v>139</v>
      </c>
      <c r="AF3379" s="138" t="s">
        <v>140</v>
      </c>
      <c r="AG3379" s="138" t="s">
        <v>141</v>
      </c>
      <c r="AH3379" s="138" t="s">
        <v>142</v>
      </c>
      <c r="AI3379" s="138" t="s">
        <v>143</v>
      </c>
      <c r="AJ3379" s="139" t="s">
        <v>144</v>
      </c>
      <c r="AK3379" s="139" t="s">
        <v>145</v>
      </c>
      <c r="AL3379" s="139" t="s">
        <v>146</v>
      </c>
      <c r="AM3379" s="140" t="s">
        <v>147</v>
      </c>
      <c r="AN3379" s="140" t="s">
        <v>148</v>
      </c>
      <c r="AQ3379" t="str">
        <f>AQ3378</f>
        <v/>
      </c>
    </row>
    <row r="3380" spans="1:43" ht="14.25" customHeight="1" x14ac:dyDescent="0.25">
      <c r="A3380" s="99" t="s">
        <v>1164</v>
      </c>
      <c r="B3380" s="112">
        <f>'Run Rate'!E341</f>
        <v>9</v>
      </c>
      <c r="C3380" s="112">
        <f>'Run Rate'!F341</f>
        <v>8</v>
      </c>
      <c r="D3380" s="112">
        <f>'Run Rate'!G341</f>
        <v>10</v>
      </c>
      <c r="E3380" s="112">
        <f>'Run Rate'!H341</f>
        <v>10</v>
      </c>
      <c r="F3380" s="112">
        <f>'Run Rate'!I341</f>
        <v>9</v>
      </c>
      <c r="G3380" s="112">
        <f>'Run Rate'!J341</f>
        <v>16</v>
      </c>
      <c r="H3380" s="112">
        <f>'Run Rate'!K341</f>
        <v>10</v>
      </c>
      <c r="I3380" s="112">
        <f>'Run Rate'!L341</f>
        <v>6</v>
      </c>
      <c r="J3380" s="112">
        <f>'Run Rate'!M341</f>
        <v>7</v>
      </c>
      <c r="K3380" s="112">
        <f>'Run Rate'!N341</f>
        <v>4</v>
      </c>
      <c r="L3380" s="112">
        <f>'Run Rate'!O341</f>
        <v>3</v>
      </c>
      <c r="M3380" s="112">
        <f>'Run Rate'!P341</f>
        <v>3</v>
      </c>
      <c r="N3380" s="112">
        <f>'Run Rate'!Q341</f>
        <v>1</v>
      </c>
      <c r="O3380" s="112">
        <f>'Run Rate'!R341</f>
        <v>0</v>
      </c>
      <c r="P3380" s="112">
        <f>'Run Rate'!S341</f>
        <v>0</v>
      </c>
      <c r="Q3380" s="112">
        <f>'Run Rate'!T341</f>
        <v>0</v>
      </c>
      <c r="R3380" s="112">
        <f>'Run Rate'!U341</f>
        <v>4</v>
      </c>
      <c r="S3380" s="112">
        <f>'Run Rate'!V341</f>
        <v>1</v>
      </c>
      <c r="T3380" s="112">
        <f>'Run Rate'!W341</f>
        <v>2</v>
      </c>
      <c r="U3380" s="112">
        <f>'Run Rate'!X341</f>
        <v>0</v>
      </c>
      <c r="V3380" s="112">
        <f>'Run Rate'!Y341</f>
        <v>4</v>
      </c>
      <c r="W3380" s="112">
        <f>'Run Rate'!Z341</f>
        <v>10</v>
      </c>
      <c r="X3380" s="112">
        <f>'Run Rate'!AA341</f>
        <v>6</v>
      </c>
      <c r="Y3380" s="112">
        <f>'Run Rate'!AB341</f>
        <v>10</v>
      </c>
      <c r="Z3380" s="112">
        <f>'Run Rate'!AC341</f>
        <v>13</v>
      </c>
      <c r="AA3380" s="112">
        <f>'Run Rate'!AD341</f>
        <v>5</v>
      </c>
      <c r="AB3380" s="113">
        <v>7</v>
      </c>
      <c r="AC3380" s="112">
        <v>7</v>
      </c>
      <c r="AD3380" s="112">
        <v>8</v>
      </c>
      <c r="AE3380" s="112">
        <v>8</v>
      </c>
      <c r="AF3380" s="112">
        <v>8</v>
      </c>
      <c r="AG3380" s="112">
        <v>8</v>
      </c>
      <c r="AH3380" s="112">
        <v>8</v>
      </c>
      <c r="AI3380" s="112">
        <v>8</v>
      </c>
      <c r="AJ3380" s="112">
        <v>8</v>
      </c>
      <c r="AK3380" s="112">
        <v>8</v>
      </c>
      <c r="AL3380" s="112">
        <v>8</v>
      </c>
      <c r="AM3380" s="112">
        <v>8</v>
      </c>
      <c r="AN3380" s="112">
        <v>8</v>
      </c>
      <c r="AQ3380" t="str">
        <f>AQ3378</f>
        <v/>
      </c>
    </row>
    <row r="3381" spans="1:43" ht="14.25" customHeight="1" x14ac:dyDescent="0.25">
      <c r="A3381" s="99" t="s">
        <v>1165</v>
      </c>
      <c r="B3381" s="114"/>
      <c r="C3381" s="114"/>
      <c r="D3381" s="114"/>
      <c r="E3381" s="114"/>
      <c r="F3381" s="114"/>
      <c r="G3381" s="114"/>
      <c r="H3381" s="114"/>
      <c r="I3381" s="114"/>
      <c r="J3381" s="114"/>
      <c r="K3381" s="114"/>
      <c r="L3381" s="114"/>
      <c r="M3381" s="114"/>
      <c r="N3381" s="114"/>
      <c r="O3381" s="114"/>
      <c r="P3381" s="114"/>
      <c r="Q3381" s="114"/>
      <c r="R3381" s="114"/>
      <c r="S3381" s="114"/>
      <c r="T3381" s="114"/>
      <c r="U3381" s="114"/>
      <c r="V3381" s="114"/>
      <c r="W3381" s="115"/>
      <c r="X3381" s="115"/>
      <c r="Y3381" s="115"/>
      <c r="Z3381" s="115"/>
      <c r="AA3381" s="112" t="s">
        <v>1166</v>
      </c>
      <c r="AB3381" s="113"/>
      <c r="AC3381" s="112"/>
      <c r="AD3381" s="112"/>
      <c r="AE3381" s="112"/>
      <c r="AF3381" s="112"/>
      <c r="AG3381" s="112"/>
      <c r="AH3381" s="112"/>
      <c r="AI3381" s="112"/>
      <c r="AJ3381" s="112"/>
      <c r="AK3381" s="112"/>
      <c r="AL3381" s="112"/>
      <c r="AM3381" s="112"/>
      <c r="AN3381" s="112"/>
      <c r="AQ3381" t="str">
        <f>AQ3378</f>
        <v/>
      </c>
    </row>
    <row r="3382" spans="1:43" ht="14.25" customHeight="1" x14ac:dyDescent="0.25">
      <c r="A3382" s="99" t="s">
        <v>1167</v>
      </c>
      <c r="B3382" s="114"/>
      <c r="C3382" s="114"/>
      <c r="D3382" s="114"/>
      <c r="E3382" s="114"/>
      <c r="F3382" s="114"/>
      <c r="G3382" s="114"/>
      <c r="H3382" s="114"/>
      <c r="I3382" s="114"/>
      <c r="J3382" s="114"/>
      <c r="K3382" s="114"/>
      <c r="L3382" s="114"/>
      <c r="M3382" s="114"/>
      <c r="N3382" s="114"/>
      <c r="O3382" s="114"/>
      <c r="P3382" s="114"/>
      <c r="Q3382" s="114"/>
      <c r="R3382" s="114"/>
      <c r="S3382" s="114"/>
      <c r="T3382" s="114"/>
      <c r="U3382" s="114"/>
      <c r="V3382" s="114"/>
      <c r="W3382" s="115"/>
      <c r="X3382" s="116"/>
      <c r="Y3382" s="117"/>
      <c r="Z3382" s="115"/>
      <c r="AA3382" s="112" t="s">
        <v>1168</v>
      </c>
      <c r="AB3382" s="113">
        <f>'Demand Input VP'!B1694</f>
        <v>0</v>
      </c>
      <c r="AC3382" s="112">
        <f>'Demand Input VP'!C1694</f>
        <v>0</v>
      </c>
      <c r="AD3382" s="112">
        <f>'Demand Input VP'!D1694</f>
        <v>0</v>
      </c>
      <c r="AE3382" s="112">
        <f>'Demand Input VP'!E1694</f>
        <v>0</v>
      </c>
      <c r="AF3382" s="112">
        <f>'Demand Input VP'!F1694</f>
        <v>0</v>
      </c>
      <c r="AG3382" s="112">
        <f>'Demand Input VP'!G1694</f>
        <v>0</v>
      </c>
      <c r="AH3382" s="112">
        <f>'Demand Input VP'!H1694</f>
        <v>0</v>
      </c>
      <c r="AI3382" s="112">
        <f>'Demand Input VP'!I1694</f>
        <v>0</v>
      </c>
      <c r="AJ3382" s="112">
        <f>'Demand Input VP'!J1694</f>
        <v>0</v>
      </c>
      <c r="AK3382" s="112">
        <f>'Demand Input VP'!K1694</f>
        <v>0</v>
      </c>
      <c r="AL3382" s="112">
        <f>'Demand Input VP'!L1694</f>
        <v>0</v>
      </c>
      <c r="AM3382" s="112">
        <f>'Demand Input VP'!M1694</f>
        <v>0</v>
      </c>
      <c r="AN3382" s="112">
        <f>'Demand Input VP'!N1694</f>
        <v>0</v>
      </c>
      <c r="AQ3382" t="str">
        <f>AQ3378</f>
        <v/>
      </c>
    </row>
    <row r="3383" spans="1:43" ht="14.25" customHeight="1" x14ac:dyDescent="0.25">
      <c r="A3383" s="99" t="s">
        <v>1169</v>
      </c>
      <c r="B3383" s="118"/>
      <c r="C3383" s="118"/>
      <c r="D3383" s="118"/>
      <c r="E3383" s="118"/>
      <c r="F3383" s="118"/>
      <c r="G3383" s="118"/>
      <c r="H3383" s="118"/>
      <c r="I3383" s="118"/>
      <c r="J3383" s="118"/>
      <c r="K3383" s="118"/>
      <c r="L3383" s="118"/>
      <c r="M3383" s="118"/>
      <c r="N3383" s="118"/>
      <c r="O3383" s="118"/>
      <c r="P3383" s="118"/>
      <c r="Q3383" s="118"/>
      <c r="R3383" s="118"/>
      <c r="S3383" s="118"/>
      <c r="T3383" s="118"/>
      <c r="U3383" s="118"/>
      <c r="V3383" s="118"/>
      <c r="W3383" s="115"/>
      <c r="X3383" s="116"/>
      <c r="Y3383" s="117"/>
      <c r="Z3383" s="119"/>
      <c r="AA3383" s="120" t="s">
        <v>1170</v>
      </c>
      <c r="AB3383" s="121">
        <f>'Demand Input VP'!B1693</f>
        <v>0</v>
      </c>
      <c r="AC3383" s="120">
        <f>'Demand Input VP'!C1693</f>
        <v>0</v>
      </c>
      <c r="AD3383" s="120">
        <f>'Demand Input VP'!D1693</f>
        <v>0</v>
      </c>
      <c r="AE3383" s="120">
        <f>'Demand Input VP'!E1693</f>
        <v>0</v>
      </c>
      <c r="AF3383" s="120">
        <f>'Demand Input VP'!F1693</f>
        <v>0</v>
      </c>
      <c r="AG3383" s="120">
        <f>'Demand Input VP'!G1693</f>
        <v>0</v>
      </c>
      <c r="AH3383" s="120">
        <f>'Demand Input VP'!H1693</f>
        <v>0</v>
      </c>
      <c r="AI3383" s="120">
        <f>'Demand Input VP'!I1693</f>
        <v>0</v>
      </c>
      <c r="AJ3383" s="120">
        <f>'Demand Input VP'!J1693</f>
        <v>0</v>
      </c>
      <c r="AK3383" s="120">
        <f>'Demand Input VP'!K1693</f>
        <v>0</v>
      </c>
      <c r="AL3383" s="120">
        <f>'Demand Input VP'!L1693</f>
        <v>0</v>
      </c>
      <c r="AM3383" s="120">
        <f>'Demand Input VP'!M1693</f>
        <v>0</v>
      </c>
      <c r="AN3383" s="120">
        <f>'Demand Input VP'!N1693</f>
        <v>0</v>
      </c>
      <c r="AQ3383" t="str">
        <f>AQ3378</f>
        <v/>
      </c>
    </row>
    <row r="3384" spans="1:43" ht="14.25" customHeight="1" x14ac:dyDescent="0.25">
      <c r="A3384" s="1"/>
      <c r="B3384" s="122"/>
      <c r="C3384" s="122"/>
      <c r="D3384" s="122"/>
      <c r="E3384" s="122"/>
      <c r="F3384" s="122"/>
      <c r="G3384" s="122"/>
      <c r="H3384" s="122"/>
      <c r="I3384" s="122"/>
      <c r="J3384" s="122"/>
      <c r="K3384" s="122"/>
      <c r="L3384" s="122"/>
      <c r="M3384" s="122"/>
      <c r="N3384" s="122"/>
      <c r="O3384" s="122"/>
      <c r="P3384" s="122"/>
      <c r="Q3384" s="122"/>
      <c r="R3384" s="122"/>
      <c r="S3384" s="122"/>
      <c r="T3384" s="122"/>
      <c r="U3384" s="122"/>
      <c r="V3384" s="122"/>
      <c r="W3384" s="123"/>
      <c r="X3384" s="116"/>
      <c r="Y3384" s="117"/>
      <c r="Z3384" s="123"/>
      <c r="AA3384" s="112" t="s">
        <v>1171</v>
      </c>
      <c r="AB3384" s="113">
        <f>'Demand Input MP'!B1694</f>
        <v>0</v>
      </c>
      <c r="AC3384" s="112">
        <f>'Demand Input MP'!C1694</f>
        <v>0</v>
      </c>
      <c r="AD3384" s="112">
        <f>'Demand Input MP'!D1694</f>
        <v>0</v>
      </c>
      <c r="AE3384" s="112">
        <f>'Demand Input MP'!E1694</f>
        <v>0</v>
      </c>
      <c r="AF3384" s="112">
        <f>'Demand Input MP'!F1694</f>
        <v>0</v>
      </c>
      <c r="AG3384" s="112">
        <f>'Demand Input MP'!G1694</f>
        <v>0</v>
      </c>
      <c r="AH3384" s="112">
        <f>'Demand Input MP'!H1694</f>
        <v>0</v>
      </c>
      <c r="AI3384" s="112">
        <f>'Demand Input MP'!I1694</f>
        <v>0</v>
      </c>
      <c r="AJ3384" s="112">
        <f>'Demand Input MP'!J1694</f>
        <v>0</v>
      </c>
      <c r="AK3384" s="112">
        <f>'Demand Input MP'!K1694</f>
        <v>0</v>
      </c>
      <c r="AL3384" s="112">
        <f>'Demand Input MP'!L1694</f>
        <v>0</v>
      </c>
      <c r="AM3384" s="112">
        <f>'Demand Input MP'!M1694</f>
        <v>0</v>
      </c>
      <c r="AN3384" s="112">
        <f>'Demand Input MP'!N1694</f>
        <v>0</v>
      </c>
      <c r="AQ3384" t="str">
        <f>AQ3378</f>
        <v/>
      </c>
    </row>
    <row r="3385" spans="1:43" ht="14.25" customHeight="1" x14ac:dyDescent="0.25">
      <c r="A3385" s="1"/>
      <c r="B3385" s="122"/>
      <c r="C3385" s="122"/>
      <c r="D3385" s="122"/>
      <c r="E3385" s="122"/>
      <c r="F3385" s="122"/>
      <c r="G3385" s="122"/>
      <c r="H3385" s="122"/>
      <c r="I3385" s="122"/>
      <c r="J3385" s="122"/>
      <c r="K3385" s="122"/>
      <c r="L3385" s="122"/>
      <c r="M3385" s="122"/>
      <c r="N3385" s="122"/>
      <c r="O3385" s="122"/>
      <c r="P3385" s="122"/>
      <c r="Q3385" s="122"/>
      <c r="R3385" s="122"/>
      <c r="S3385" s="122"/>
      <c r="T3385" s="122"/>
      <c r="U3385" s="122"/>
      <c r="V3385" s="124" t="s">
        <v>91</v>
      </c>
      <c r="W3385" s="125">
        <f>IFERROR(IF(SUM('Run Rate History'!E341:AD341)&gt;0,(SUMPRODUCT((B3380:AA3380&gt;=PERCENTILE(B3380:AA3380,0.1))*(B3380:AA3380&lt;=PERCENTILE(B3380:AA3380,0.9))*B3380:AA3380)+SUMPRODUCT(('Run Rate History'!E341:AD341&gt;=PERCENTILE(B3380:AA3380,0.1))*('Run Rate History'!E341:AD341&lt;=PERCENTILE(B3380:AA3380,0.9))*'Run Rate History'!E341:AD341))/(SUMPRODUCT((B3380:AA3380&gt;=PERCENTILE(B3380:AA3380,0.1))*(B3380:AA3380&lt;=PERCENTILE(B3380:AA3380,0.9))*1)+SUMPRODUCT(('Run Rate History'!E341:AD341&gt;=PERCENTILE(B3380:AA3380,0.1))*('Run Rate History'!E341:AD341&lt;=PERCENTILE(B3380:AA3380,0.9))*1)),TRIMMEAN(B3380:AA3380,0.15)),0)</f>
        <v>5.0714285714285712</v>
      </c>
      <c r="X3385" s="126" t="s">
        <v>1172</v>
      </c>
      <c r="Y3385" s="127">
        <f>SUM(B3380:AA3380)/26</f>
        <v>5.8076923076923075</v>
      </c>
      <c r="Z3385" s="128"/>
      <c r="AA3385" s="112" t="s">
        <v>1173</v>
      </c>
      <c r="AB3385" s="113">
        <f>'Demand Input MP'!B1693</f>
        <v>0</v>
      </c>
      <c r="AC3385" s="112">
        <f>'Demand Input MP'!C1693</f>
        <v>0</v>
      </c>
      <c r="AD3385" s="112">
        <f>'Demand Input MP'!D1693</f>
        <v>0</v>
      </c>
      <c r="AE3385" s="112">
        <f>'Demand Input MP'!E1693</f>
        <v>0</v>
      </c>
      <c r="AF3385" s="112">
        <f>'Demand Input MP'!F1693</f>
        <v>0</v>
      </c>
      <c r="AG3385" s="112">
        <f>'Demand Input MP'!G1693</f>
        <v>0</v>
      </c>
      <c r="AH3385" s="112">
        <f>'Demand Input MP'!H1693</f>
        <v>0</v>
      </c>
      <c r="AI3385" s="112">
        <f>'Demand Input MP'!I1693</f>
        <v>0</v>
      </c>
      <c r="AJ3385" s="112">
        <f>'Demand Input MP'!J1693</f>
        <v>0</v>
      </c>
      <c r="AK3385" s="112">
        <f>'Demand Input MP'!K1693</f>
        <v>0</v>
      </c>
      <c r="AL3385" s="112">
        <f>'Demand Input MP'!L1693</f>
        <v>0</v>
      </c>
      <c r="AM3385" s="112">
        <f>'Demand Input MP'!M1693</f>
        <v>0</v>
      </c>
      <c r="AN3385" s="112">
        <f>'Demand Input MP'!N1693</f>
        <v>0</v>
      </c>
      <c r="AQ3385" t="str">
        <f>AQ3378</f>
        <v/>
      </c>
    </row>
    <row r="3386" spans="1:43" ht="14.25" customHeight="1" x14ac:dyDescent="0.25">
      <c r="A3386" s="1"/>
      <c r="B3386" s="122"/>
      <c r="C3386" s="122"/>
      <c r="D3386" s="122"/>
      <c r="E3386" s="122"/>
      <c r="F3386" s="122"/>
      <c r="G3386" s="122"/>
      <c r="H3386" s="122"/>
      <c r="I3386" s="122"/>
      <c r="J3386" s="122"/>
      <c r="K3386" s="122"/>
      <c r="L3386" s="122"/>
      <c r="M3386" s="122"/>
      <c r="N3386" s="122"/>
      <c r="O3386" s="122"/>
      <c r="P3386" s="122"/>
      <c r="Q3386" s="122"/>
      <c r="R3386" s="122"/>
      <c r="S3386" s="122"/>
      <c r="T3386" s="122"/>
      <c r="U3386" s="122"/>
      <c r="V3386" s="124" t="s">
        <v>94</v>
      </c>
      <c r="W3386" s="125">
        <f>IFERROR((1*MIN(MAX(X3380,0.5*IF(SUM('Run Rate History'!E341:AD341)&gt;0,(MEDIAN(IF(B3380:AA3380&gt;0,B3380:AA3380))+MEDIAN(IF('Run Rate History'!E341:AD341&gt;0,'Run Rate History'!E341:AD341)))/2,MEDIAN(IF(B3380:AA3380&gt;0,B3380:AA3380)))),2*IF(SUM('Run Rate History'!E341:AD341)&gt;0,(MEDIAN(IF(B3380:AA3380&gt;0,B3380:AA3380))+MEDIAN(IF('Run Rate History'!E341:AD341&gt;0,'Run Rate History'!E341:AD341)))/2,MEDIAN(IF(B3380:AA3380&gt;0,B3380:AA3380))))+2*MIN(MAX(Y3380,0.5*IF(SUM('Run Rate History'!E341:AD341)&gt;0,(MEDIAN(IF(B3380:AA3380&gt;0,B3380:AA3380))+MEDIAN(IF('Run Rate History'!E341:AD341&gt;0,'Run Rate History'!E341:AD341)))/2,MEDIAN(IF(B3380:AA3380&gt;0,B3380:AA3380)))),2*IF(SUM('Run Rate History'!E341:AD341)&gt;0,(MEDIAN(IF(B3380:AA3380&gt;0,B3380:AA3380))+MEDIAN(IF('Run Rate History'!E341:AD341&gt;0,'Run Rate History'!E341:AD341)))/2,MEDIAN(IF(B3380:AA3380&gt;0,B3380:AA3380))))+3*MIN(MAX(Z3380,0.5*IF(SUM('Run Rate History'!E341:AD341)&gt;0,(MEDIAN(IF(B3380:AA3380&gt;0,B3380:AA3380))+MEDIAN(IF('Run Rate History'!E341:AD341&gt;0,'Run Rate History'!E341:AD341)))/2,MEDIAN(IF(B3380:AA3380&gt;0,B3380:AA3380)))),2*IF(SUM('Run Rate History'!E341:AD341)&gt;0,(MEDIAN(IF(B3380:AA3380&gt;0,B3380:AA3380))+MEDIAN(IF('Run Rate History'!E341:AD341&gt;0,'Run Rate History'!E341:AD341)))/2,MEDIAN(IF(B3380:AA3380&gt;0,B3380:AA3380))))+4*MIN(MAX(AA3380,0.5*IF(SUM('Run Rate History'!E341:AD341)&gt;0,(MEDIAN(IF(B3380:AA3380&gt;0,B3380:AA3380))+MEDIAN(IF('Run Rate History'!E341:AD341&gt;0,'Run Rate History'!E341:AD341)))/2,MEDIAN(IF(B3380:AA3380&gt;0,B3380:AA3380)))),2*IF(SUM('Run Rate History'!E341:AD341)&gt;0,(MEDIAN(IF(B3380:AA3380&gt;0,B3380:AA3380))+MEDIAN(IF('Run Rate History'!E341:AD341&gt;0,'Run Rate History'!E341:AD341)))/2,MEDIAN(IF(B3380:AA3380&gt;0,B3380:AA3380)))))/10,0)</f>
        <v>8.5</v>
      </c>
      <c r="X3386" s="129" t="s">
        <v>1174</v>
      </c>
      <c r="Y3386" s="130">
        <f>IFERROR(VLOOKUP(A3378,'Stanje zaliha'!A:E,5,FALSE()),0)</f>
        <v>61</v>
      </c>
      <c r="Z3386" s="131"/>
      <c r="AA3386" s="113" t="s">
        <v>1175</v>
      </c>
      <c r="AB3386" s="118">
        <f t="shared" ref="AB3386:AN3386" si="674">SUM(AB3382:AB3385)</f>
        <v>0</v>
      </c>
      <c r="AC3386" s="118">
        <f t="shared" si="674"/>
        <v>0</v>
      </c>
      <c r="AD3386" s="118">
        <f t="shared" si="674"/>
        <v>0</v>
      </c>
      <c r="AE3386" s="118">
        <f t="shared" si="674"/>
        <v>0</v>
      </c>
      <c r="AF3386" s="118">
        <f t="shared" si="674"/>
        <v>0</v>
      </c>
      <c r="AG3386" s="118">
        <f t="shared" si="674"/>
        <v>0</v>
      </c>
      <c r="AH3386" s="118">
        <f t="shared" si="674"/>
        <v>0</v>
      </c>
      <c r="AI3386" s="118">
        <f t="shared" si="674"/>
        <v>0</v>
      </c>
      <c r="AJ3386" s="118">
        <f t="shared" si="674"/>
        <v>0</v>
      </c>
      <c r="AK3386" s="118">
        <f t="shared" si="674"/>
        <v>0</v>
      </c>
      <c r="AL3386" s="118">
        <f t="shared" si="674"/>
        <v>0</v>
      </c>
      <c r="AM3386" s="118">
        <f t="shared" si="674"/>
        <v>0</v>
      </c>
      <c r="AN3386" s="118">
        <f t="shared" si="674"/>
        <v>0</v>
      </c>
      <c r="AQ3386" t="str">
        <f>AQ3378</f>
        <v/>
      </c>
    </row>
    <row r="3387" spans="1:43" ht="14.25" customHeight="1" x14ac:dyDescent="0.25">
      <c r="A3387" s="1"/>
      <c r="B3387" s="122"/>
      <c r="C3387" s="122"/>
      <c r="D3387" s="122"/>
      <c r="E3387" s="122"/>
      <c r="F3387" s="122"/>
      <c r="G3387" s="122"/>
      <c r="H3387" s="122"/>
      <c r="I3387" s="122"/>
      <c r="J3387" s="122"/>
      <c r="K3387" s="122"/>
      <c r="L3387" s="122"/>
      <c r="M3387" s="122"/>
      <c r="N3387" s="122"/>
      <c r="O3387" s="122"/>
      <c r="P3387" s="122"/>
      <c r="Q3387" s="122"/>
      <c r="R3387" s="122"/>
      <c r="S3387" s="122"/>
      <c r="T3387" s="122"/>
      <c r="U3387" s="122"/>
      <c r="V3387" s="124" t="s">
        <v>95</v>
      </c>
      <c r="W3387" s="125">
        <f>IFERROR(0.6*W3386+0.4*W3385,0)</f>
        <v>7.1285714285714281</v>
      </c>
      <c r="X3387" s="132" t="s">
        <v>1176</v>
      </c>
      <c r="Y3387" s="133">
        <f>IFERROR(SUMIF('Popis poslanih narudžbi'!A:A,A3378,'Popis poslanih narudžbi'!C:C),0)</f>
        <v>0</v>
      </c>
      <c r="Z3387" s="131"/>
      <c r="AA3387" s="134" t="s">
        <v>1177</v>
      </c>
      <c r="AB3387" s="118">
        <f t="shared" ref="AB3387:AN3387" si="675">AB3380+AB3386</f>
        <v>7</v>
      </c>
      <c r="AC3387" s="118">
        <f t="shared" si="675"/>
        <v>7</v>
      </c>
      <c r="AD3387" s="118">
        <f t="shared" si="675"/>
        <v>8</v>
      </c>
      <c r="AE3387" s="118">
        <f t="shared" si="675"/>
        <v>8</v>
      </c>
      <c r="AF3387" s="118">
        <f t="shared" si="675"/>
        <v>8</v>
      </c>
      <c r="AG3387" s="118">
        <f t="shared" si="675"/>
        <v>8</v>
      </c>
      <c r="AH3387" s="118">
        <f t="shared" si="675"/>
        <v>8</v>
      </c>
      <c r="AI3387" s="118">
        <f t="shared" si="675"/>
        <v>8</v>
      </c>
      <c r="AJ3387" s="118">
        <f t="shared" si="675"/>
        <v>8</v>
      </c>
      <c r="AK3387" s="118">
        <f t="shared" si="675"/>
        <v>8</v>
      </c>
      <c r="AL3387" s="118">
        <f t="shared" si="675"/>
        <v>8</v>
      </c>
      <c r="AM3387" s="118">
        <f t="shared" si="675"/>
        <v>8</v>
      </c>
      <c r="AN3387" s="118">
        <f t="shared" si="675"/>
        <v>8</v>
      </c>
      <c r="AQ3387" t="str">
        <f>AQ3378</f>
        <v/>
      </c>
    </row>
    <row r="3388" spans="1:43" ht="14.25" customHeight="1" x14ac:dyDescent="0.25">
      <c r="A3388" s="107" t="str">
        <f>'Run Rate'!A342</f>
        <v>SCM04313</v>
      </c>
      <c r="B3388" s="135" t="str">
        <f>'Run Rate'!B342</f>
        <v>Hydroflex 2kg chocolate</v>
      </c>
      <c r="C3388" s="135" t="str">
        <f>'Run Rate'!C342</f>
        <v>PROTEINI</v>
      </c>
      <c r="D3388" s="135" t="str">
        <f>'Run Rate'!D342</f>
        <v>03 BRONZE</v>
      </c>
      <c r="E3388" s="122"/>
      <c r="F3388" s="122"/>
      <c r="G3388" s="122"/>
      <c r="H3388" s="122"/>
      <c r="I3388" s="122"/>
      <c r="J3388" s="122"/>
      <c r="K3388" s="122"/>
      <c r="L3388" s="122"/>
      <c r="M3388" s="122"/>
      <c r="N3388" s="122"/>
      <c r="O3388" s="122"/>
      <c r="P3388" s="122"/>
      <c r="Q3388" s="122"/>
      <c r="R3388" s="122"/>
      <c r="S3388" s="122"/>
      <c r="T3388" s="122"/>
      <c r="U3388" s="122"/>
      <c r="V3388" s="122"/>
      <c r="W3388" s="122"/>
      <c r="X3388" s="122"/>
      <c r="Y3388" s="122"/>
      <c r="Z3388" s="122"/>
      <c r="AA3388" s="122"/>
      <c r="AB3388" s="122"/>
      <c r="AC3388" s="122"/>
      <c r="AD3388" s="122"/>
      <c r="AE3388" s="122"/>
      <c r="AF3388" s="122"/>
      <c r="AG3388" s="122"/>
      <c r="AH3388" s="122"/>
      <c r="AI3388" s="122"/>
      <c r="AJ3388" s="122"/>
      <c r="AK3388" s="122"/>
      <c r="AL3388" s="122"/>
      <c r="AM3388" s="122"/>
      <c r="AN3388" s="122"/>
      <c r="AQ3388" t="str">
        <f>IF(AND(OR($B$1="ALL",$B$1=C3388),OR($E$1="ALL",$E$1=D3388),OR($B$2="ALL",$B$2=A3388),OR($E$2="ALL",IFERROR(SEARCH($E$2,B3388),0)&gt;0)),"MATCH","")</f>
        <v/>
      </c>
    </row>
    <row r="3389" spans="1:43" ht="14.25" customHeight="1" x14ac:dyDescent="0.25">
      <c r="A3389" s="108" t="s">
        <v>1137</v>
      </c>
      <c r="B3389" s="136" t="s">
        <v>1138</v>
      </c>
      <c r="C3389" s="136" t="s">
        <v>1139</v>
      </c>
      <c r="D3389" s="136" t="s">
        <v>1140</v>
      </c>
      <c r="E3389" s="136" t="s">
        <v>1141</v>
      </c>
      <c r="F3389" s="136" t="s">
        <v>1142</v>
      </c>
      <c r="G3389" s="136" t="s">
        <v>1143</v>
      </c>
      <c r="H3389" s="136" t="s">
        <v>1144</v>
      </c>
      <c r="I3389" s="136" t="s">
        <v>1145</v>
      </c>
      <c r="J3389" s="136" t="s">
        <v>1146</v>
      </c>
      <c r="K3389" s="136" t="s">
        <v>1147</v>
      </c>
      <c r="L3389" s="136" t="s">
        <v>1148</v>
      </c>
      <c r="M3389" s="136" t="s">
        <v>1149</v>
      </c>
      <c r="N3389" s="136" t="s">
        <v>1150</v>
      </c>
      <c r="O3389" s="136" t="s">
        <v>1151</v>
      </c>
      <c r="P3389" s="136" t="s">
        <v>1152</v>
      </c>
      <c r="Q3389" s="136" t="s">
        <v>1153</v>
      </c>
      <c r="R3389" s="136" t="s">
        <v>1154</v>
      </c>
      <c r="S3389" s="136" t="s">
        <v>1155</v>
      </c>
      <c r="T3389" s="136" t="s">
        <v>1156</v>
      </c>
      <c r="U3389" s="136" t="s">
        <v>1157</v>
      </c>
      <c r="V3389" s="136" t="s">
        <v>1158</v>
      </c>
      <c r="W3389" s="136" t="s">
        <v>1159</v>
      </c>
      <c r="X3389" s="136" t="s">
        <v>1160</v>
      </c>
      <c r="Y3389" s="136" t="s">
        <v>1161</v>
      </c>
      <c r="Z3389" s="136" t="s">
        <v>1162</v>
      </c>
      <c r="AA3389" s="136" t="s">
        <v>1163</v>
      </c>
      <c r="AB3389" s="137" t="s">
        <v>156</v>
      </c>
      <c r="AC3389" s="137" t="s">
        <v>157</v>
      </c>
      <c r="AD3389" s="137" t="s">
        <v>158</v>
      </c>
      <c r="AE3389" s="137" t="s">
        <v>139</v>
      </c>
      <c r="AF3389" s="138" t="s">
        <v>140</v>
      </c>
      <c r="AG3389" s="138" t="s">
        <v>141</v>
      </c>
      <c r="AH3389" s="138" t="s">
        <v>142</v>
      </c>
      <c r="AI3389" s="138" t="s">
        <v>143</v>
      </c>
      <c r="AJ3389" s="139" t="s">
        <v>144</v>
      </c>
      <c r="AK3389" s="139" t="s">
        <v>145</v>
      </c>
      <c r="AL3389" s="139" t="s">
        <v>146</v>
      </c>
      <c r="AM3389" s="140" t="s">
        <v>147</v>
      </c>
      <c r="AN3389" s="140" t="s">
        <v>148</v>
      </c>
      <c r="AQ3389" t="str">
        <f>AQ3388</f>
        <v/>
      </c>
    </row>
    <row r="3390" spans="1:43" ht="14.25" customHeight="1" x14ac:dyDescent="0.25">
      <c r="A3390" s="99" t="s">
        <v>1164</v>
      </c>
      <c r="B3390" s="112">
        <f>'Run Rate'!E342</f>
        <v>2</v>
      </c>
      <c r="C3390" s="112">
        <f>'Run Rate'!F342</f>
        <v>4</v>
      </c>
      <c r="D3390" s="112">
        <f>'Run Rate'!G342</f>
        <v>3</v>
      </c>
      <c r="E3390" s="112">
        <f>'Run Rate'!H342</f>
        <v>55</v>
      </c>
      <c r="F3390" s="112">
        <f>'Run Rate'!I342</f>
        <v>3</v>
      </c>
      <c r="G3390" s="112">
        <f>'Run Rate'!J342</f>
        <v>2</v>
      </c>
      <c r="H3390" s="112">
        <f>'Run Rate'!K342</f>
        <v>3</v>
      </c>
      <c r="I3390" s="112">
        <f>'Run Rate'!L342</f>
        <v>11</v>
      </c>
      <c r="J3390" s="112">
        <f>'Run Rate'!M342</f>
        <v>19</v>
      </c>
      <c r="K3390" s="112">
        <f>'Run Rate'!N342</f>
        <v>3</v>
      </c>
      <c r="L3390" s="112">
        <f>'Run Rate'!O342</f>
        <v>3</v>
      </c>
      <c r="M3390" s="112">
        <f>'Run Rate'!P342</f>
        <v>3</v>
      </c>
      <c r="N3390" s="112">
        <f>'Run Rate'!Q342</f>
        <v>2</v>
      </c>
      <c r="O3390" s="112">
        <f>'Run Rate'!R342</f>
        <v>0</v>
      </c>
      <c r="P3390" s="112">
        <f>'Run Rate'!S342</f>
        <v>1</v>
      </c>
      <c r="Q3390" s="112">
        <f>'Run Rate'!T342</f>
        <v>1</v>
      </c>
      <c r="R3390" s="112">
        <f>'Run Rate'!U342</f>
        <v>1</v>
      </c>
      <c r="S3390" s="112">
        <f>'Run Rate'!V342</f>
        <v>4</v>
      </c>
      <c r="T3390" s="112">
        <f>'Run Rate'!W342</f>
        <v>6</v>
      </c>
      <c r="U3390" s="112">
        <f>'Run Rate'!X342</f>
        <v>0</v>
      </c>
      <c r="V3390" s="112">
        <f>'Run Rate'!Y342</f>
        <v>5</v>
      </c>
      <c r="W3390" s="112">
        <f>'Run Rate'!Z342</f>
        <v>14</v>
      </c>
      <c r="X3390" s="112">
        <f>'Run Rate'!AA342</f>
        <v>5</v>
      </c>
      <c r="Y3390" s="112">
        <f>'Run Rate'!AB342</f>
        <v>1</v>
      </c>
      <c r="Z3390" s="112">
        <f>'Run Rate'!AC342</f>
        <v>3</v>
      </c>
      <c r="AA3390" s="112">
        <f>'Run Rate'!AD342</f>
        <v>2</v>
      </c>
      <c r="AB3390" s="113">
        <v>2</v>
      </c>
      <c r="AC3390" s="112">
        <v>3</v>
      </c>
      <c r="AD3390" s="112">
        <v>3</v>
      </c>
      <c r="AE3390" s="112">
        <v>3</v>
      </c>
      <c r="AF3390" s="112">
        <v>3</v>
      </c>
      <c r="AG3390" s="112">
        <v>3</v>
      </c>
      <c r="AH3390" s="112">
        <v>3</v>
      </c>
      <c r="AI3390" s="112">
        <v>3</v>
      </c>
      <c r="AJ3390" s="112">
        <v>3</v>
      </c>
      <c r="AK3390" s="112">
        <v>3</v>
      </c>
      <c r="AL3390" s="112">
        <v>3</v>
      </c>
      <c r="AM3390" s="112">
        <v>3</v>
      </c>
      <c r="AN3390" s="112">
        <v>3</v>
      </c>
      <c r="AQ3390" t="str">
        <f>AQ3388</f>
        <v/>
      </c>
    </row>
    <row r="3391" spans="1:43" ht="14.25" customHeight="1" x14ac:dyDescent="0.25">
      <c r="A3391" s="99" t="s">
        <v>1165</v>
      </c>
      <c r="B3391" s="114"/>
      <c r="C3391" s="114"/>
      <c r="D3391" s="114"/>
      <c r="E3391" s="114"/>
      <c r="F3391" s="114"/>
      <c r="G3391" s="114"/>
      <c r="H3391" s="114"/>
      <c r="I3391" s="114"/>
      <c r="J3391" s="114"/>
      <c r="K3391" s="114"/>
      <c r="L3391" s="114"/>
      <c r="M3391" s="114"/>
      <c r="N3391" s="114"/>
      <c r="O3391" s="114"/>
      <c r="P3391" s="114"/>
      <c r="Q3391" s="114"/>
      <c r="R3391" s="114"/>
      <c r="S3391" s="114"/>
      <c r="T3391" s="114"/>
      <c r="U3391" s="114"/>
      <c r="V3391" s="114"/>
      <c r="W3391" s="115"/>
      <c r="X3391" s="115"/>
      <c r="Y3391" s="115"/>
      <c r="Z3391" s="115"/>
      <c r="AA3391" s="112" t="s">
        <v>1166</v>
      </c>
      <c r="AB3391" s="113"/>
      <c r="AC3391" s="112"/>
      <c r="AD3391" s="112"/>
      <c r="AE3391" s="112"/>
      <c r="AF3391" s="112"/>
      <c r="AG3391" s="112"/>
      <c r="AH3391" s="112"/>
      <c r="AI3391" s="112"/>
      <c r="AJ3391" s="112"/>
      <c r="AK3391" s="112"/>
      <c r="AL3391" s="112"/>
      <c r="AM3391" s="112"/>
      <c r="AN3391" s="112"/>
      <c r="AQ3391" t="str">
        <f>AQ3388</f>
        <v/>
      </c>
    </row>
    <row r="3392" spans="1:43" ht="14.25" customHeight="1" x14ac:dyDescent="0.25">
      <c r="A3392" s="99" t="s">
        <v>1167</v>
      </c>
      <c r="B3392" s="114"/>
      <c r="C3392" s="114"/>
      <c r="D3392" s="114"/>
      <c r="E3392" s="114"/>
      <c r="F3392" s="114"/>
      <c r="G3392" s="114"/>
      <c r="H3392" s="114"/>
      <c r="I3392" s="114"/>
      <c r="J3392" s="114"/>
      <c r="K3392" s="114"/>
      <c r="L3392" s="114"/>
      <c r="M3392" s="114"/>
      <c r="N3392" s="114"/>
      <c r="O3392" s="114"/>
      <c r="P3392" s="114"/>
      <c r="Q3392" s="114"/>
      <c r="R3392" s="114"/>
      <c r="S3392" s="114"/>
      <c r="T3392" s="114"/>
      <c r="U3392" s="114"/>
      <c r="V3392" s="114"/>
      <c r="W3392" s="115"/>
      <c r="X3392" s="116"/>
      <c r="Y3392" s="117"/>
      <c r="Z3392" s="115"/>
      <c r="AA3392" s="112" t="s">
        <v>1168</v>
      </c>
      <c r="AB3392" s="113">
        <f>'Demand Input VP'!B1699</f>
        <v>0</v>
      </c>
      <c r="AC3392" s="112">
        <f>'Demand Input VP'!C1699</f>
        <v>0</v>
      </c>
      <c r="AD3392" s="112">
        <f>'Demand Input VP'!D1699</f>
        <v>0</v>
      </c>
      <c r="AE3392" s="112">
        <f>'Demand Input VP'!E1699</f>
        <v>0</v>
      </c>
      <c r="AF3392" s="112">
        <f>'Demand Input VP'!F1699</f>
        <v>0</v>
      </c>
      <c r="AG3392" s="112">
        <f>'Demand Input VP'!G1699</f>
        <v>0</v>
      </c>
      <c r="AH3392" s="112">
        <f>'Demand Input VP'!H1699</f>
        <v>0</v>
      </c>
      <c r="AI3392" s="112">
        <f>'Demand Input VP'!I1699</f>
        <v>0</v>
      </c>
      <c r="AJ3392" s="112">
        <f>'Demand Input VP'!J1699</f>
        <v>0</v>
      </c>
      <c r="AK3392" s="112">
        <f>'Demand Input VP'!K1699</f>
        <v>0</v>
      </c>
      <c r="AL3392" s="112">
        <f>'Demand Input VP'!L1699</f>
        <v>0</v>
      </c>
      <c r="AM3392" s="112">
        <f>'Demand Input VP'!M1699</f>
        <v>0</v>
      </c>
      <c r="AN3392" s="112">
        <f>'Demand Input VP'!N1699</f>
        <v>0</v>
      </c>
      <c r="AQ3392" t="str">
        <f>AQ3388</f>
        <v/>
      </c>
    </row>
    <row r="3393" spans="1:43" ht="14.25" customHeight="1" x14ac:dyDescent="0.25">
      <c r="A3393" s="99" t="s">
        <v>1169</v>
      </c>
      <c r="B3393" s="118"/>
      <c r="C3393" s="118"/>
      <c r="D3393" s="118"/>
      <c r="E3393" s="118"/>
      <c r="F3393" s="118"/>
      <c r="G3393" s="118"/>
      <c r="H3393" s="118"/>
      <c r="I3393" s="118"/>
      <c r="J3393" s="118"/>
      <c r="K3393" s="118"/>
      <c r="L3393" s="118"/>
      <c r="M3393" s="118"/>
      <c r="N3393" s="118"/>
      <c r="O3393" s="118"/>
      <c r="P3393" s="118"/>
      <c r="Q3393" s="118"/>
      <c r="R3393" s="118"/>
      <c r="S3393" s="118"/>
      <c r="T3393" s="118"/>
      <c r="U3393" s="118"/>
      <c r="V3393" s="118"/>
      <c r="W3393" s="115"/>
      <c r="X3393" s="116"/>
      <c r="Y3393" s="117"/>
      <c r="Z3393" s="119"/>
      <c r="AA3393" s="120" t="s">
        <v>1170</v>
      </c>
      <c r="AB3393" s="121">
        <f>'Demand Input VP'!B1698</f>
        <v>0</v>
      </c>
      <c r="AC3393" s="120">
        <f>'Demand Input VP'!C1698</f>
        <v>0</v>
      </c>
      <c r="AD3393" s="120">
        <f>'Demand Input VP'!D1698</f>
        <v>0</v>
      </c>
      <c r="AE3393" s="120">
        <f>'Demand Input VP'!E1698</f>
        <v>0</v>
      </c>
      <c r="AF3393" s="120">
        <f>'Demand Input VP'!F1698</f>
        <v>0</v>
      </c>
      <c r="AG3393" s="120">
        <f>'Demand Input VP'!G1698</f>
        <v>0</v>
      </c>
      <c r="AH3393" s="120">
        <f>'Demand Input VP'!H1698</f>
        <v>0</v>
      </c>
      <c r="AI3393" s="120">
        <f>'Demand Input VP'!I1698</f>
        <v>0</v>
      </c>
      <c r="AJ3393" s="120">
        <f>'Demand Input VP'!J1698</f>
        <v>0</v>
      </c>
      <c r="AK3393" s="120">
        <f>'Demand Input VP'!K1698</f>
        <v>0</v>
      </c>
      <c r="AL3393" s="120">
        <f>'Demand Input VP'!L1698</f>
        <v>0</v>
      </c>
      <c r="AM3393" s="120">
        <f>'Demand Input VP'!M1698</f>
        <v>0</v>
      </c>
      <c r="AN3393" s="120">
        <f>'Demand Input VP'!N1698</f>
        <v>0</v>
      </c>
      <c r="AQ3393" t="str">
        <f>AQ3388</f>
        <v/>
      </c>
    </row>
    <row r="3394" spans="1:43" ht="14.25" customHeight="1" x14ac:dyDescent="0.25">
      <c r="A3394" s="1"/>
      <c r="B3394" s="122"/>
      <c r="C3394" s="122"/>
      <c r="D3394" s="122"/>
      <c r="E3394" s="122"/>
      <c r="F3394" s="122"/>
      <c r="G3394" s="122"/>
      <c r="H3394" s="122"/>
      <c r="I3394" s="122"/>
      <c r="J3394" s="122"/>
      <c r="K3394" s="122"/>
      <c r="L3394" s="122"/>
      <c r="M3394" s="122"/>
      <c r="N3394" s="122"/>
      <c r="O3394" s="122"/>
      <c r="P3394" s="122"/>
      <c r="Q3394" s="122"/>
      <c r="R3394" s="122"/>
      <c r="S3394" s="122"/>
      <c r="T3394" s="122"/>
      <c r="U3394" s="122"/>
      <c r="V3394" s="122"/>
      <c r="W3394" s="123"/>
      <c r="X3394" s="116"/>
      <c r="Y3394" s="117"/>
      <c r="Z3394" s="123"/>
      <c r="AA3394" s="112" t="s">
        <v>1171</v>
      </c>
      <c r="AB3394" s="113">
        <f>'Demand Input MP'!B1699</f>
        <v>0</v>
      </c>
      <c r="AC3394" s="112">
        <f>'Demand Input MP'!C1699</f>
        <v>0</v>
      </c>
      <c r="AD3394" s="112">
        <f>'Demand Input MP'!D1699</f>
        <v>0</v>
      </c>
      <c r="AE3394" s="112">
        <f>'Demand Input MP'!E1699</f>
        <v>0</v>
      </c>
      <c r="AF3394" s="112">
        <f>'Demand Input MP'!F1699</f>
        <v>0</v>
      </c>
      <c r="AG3394" s="112">
        <f>'Demand Input MP'!G1699</f>
        <v>0</v>
      </c>
      <c r="AH3394" s="112">
        <f>'Demand Input MP'!H1699</f>
        <v>0</v>
      </c>
      <c r="AI3394" s="112">
        <f>'Demand Input MP'!I1699</f>
        <v>0</v>
      </c>
      <c r="AJ3394" s="112">
        <f>'Demand Input MP'!J1699</f>
        <v>0</v>
      </c>
      <c r="AK3394" s="112">
        <f>'Demand Input MP'!K1699</f>
        <v>0</v>
      </c>
      <c r="AL3394" s="112">
        <f>'Demand Input MP'!L1699</f>
        <v>0</v>
      </c>
      <c r="AM3394" s="112">
        <f>'Demand Input MP'!M1699</f>
        <v>0</v>
      </c>
      <c r="AN3394" s="112">
        <f>'Demand Input MP'!N1699</f>
        <v>0</v>
      </c>
      <c r="AQ3394" t="str">
        <f>AQ3388</f>
        <v/>
      </c>
    </row>
    <row r="3395" spans="1:43" ht="14.25" customHeight="1" x14ac:dyDescent="0.25">
      <c r="A3395" s="1"/>
      <c r="B3395" s="122"/>
      <c r="C3395" s="122"/>
      <c r="D3395" s="122"/>
      <c r="E3395" s="122"/>
      <c r="F3395" s="122"/>
      <c r="G3395" s="122"/>
      <c r="H3395" s="122"/>
      <c r="I3395" s="122"/>
      <c r="J3395" s="122"/>
      <c r="K3395" s="122"/>
      <c r="L3395" s="122"/>
      <c r="M3395" s="122"/>
      <c r="N3395" s="122"/>
      <c r="O3395" s="122"/>
      <c r="P3395" s="122"/>
      <c r="Q3395" s="122"/>
      <c r="R3395" s="122"/>
      <c r="S3395" s="122"/>
      <c r="T3395" s="122"/>
      <c r="U3395" s="122"/>
      <c r="V3395" s="124" t="s">
        <v>91</v>
      </c>
      <c r="W3395" s="125">
        <f>IFERROR(IF(SUM('Run Rate History'!E342:AD342)&gt;0,(SUMPRODUCT((B3390:AA3390&gt;=PERCENTILE(B3390:AA3390,0.1))*(B3390:AA3390&lt;=PERCENTILE(B3390:AA3390,0.9))*B3390:AA3390)+SUMPRODUCT(('Run Rate History'!E342:AD342&gt;=PERCENTILE(B3390:AA3390,0.1))*('Run Rate History'!E342:AD342&lt;=PERCENTILE(B3390:AA3390,0.9))*'Run Rate History'!E342:AD342))/(SUMPRODUCT((B3390:AA3390&gt;=PERCENTILE(B3390:AA3390,0.1))*(B3390:AA3390&lt;=PERCENTILE(B3390:AA3390,0.9))*1)+SUMPRODUCT(('Run Rate History'!E342:AD342&gt;=PERCENTILE(B3390:AA3390,0.1))*('Run Rate History'!E342:AD342&lt;=PERCENTILE(B3390:AA3390,0.9))*1)),TRIMMEAN(B3390:AA3390,0.15)),0)</f>
        <v>3.558139534883721</v>
      </c>
      <c r="X3395" s="126" t="s">
        <v>1172</v>
      </c>
      <c r="Y3395" s="127">
        <f>SUM(B3390:AA3390)/26</f>
        <v>6</v>
      </c>
      <c r="Z3395" s="128"/>
      <c r="AA3395" s="112" t="s">
        <v>1173</v>
      </c>
      <c r="AB3395" s="113">
        <f>'Demand Input MP'!B1698</f>
        <v>0</v>
      </c>
      <c r="AC3395" s="112">
        <f>'Demand Input MP'!C1698</f>
        <v>0</v>
      </c>
      <c r="AD3395" s="112">
        <f>'Demand Input MP'!D1698</f>
        <v>0</v>
      </c>
      <c r="AE3395" s="112">
        <f>'Demand Input MP'!E1698</f>
        <v>0</v>
      </c>
      <c r="AF3395" s="112">
        <f>'Demand Input MP'!F1698</f>
        <v>0</v>
      </c>
      <c r="AG3395" s="112">
        <f>'Demand Input MP'!G1698</f>
        <v>0</v>
      </c>
      <c r="AH3395" s="112">
        <f>'Demand Input MP'!H1698</f>
        <v>0</v>
      </c>
      <c r="AI3395" s="112">
        <f>'Demand Input MP'!I1698</f>
        <v>0</v>
      </c>
      <c r="AJ3395" s="112">
        <f>'Demand Input MP'!J1698</f>
        <v>0</v>
      </c>
      <c r="AK3395" s="112">
        <f>'Demand Input MP'!K1698</f>
        <v>0</v>
      </c>
      <c r="AL3395" s="112">
        <f>'Demand Input MP'!L1698</f>
        <v>0</v>
      </c>
      <c r="AM3395" s="112">
        <f>'Demand Input MP'!M1698</f>
        <v>0</v>
      </c>
      <c r="AN3395" s="112">
        <f>'Demand Input MP'!N1698</f>
        <v>0</v>
      </c>
      <c r="AQ3395" t="str">
        <f>AQ3388</f>
        <v/>
      </c>
    </row>
    <row r="3396" spans="1:43" ht="14.25" customHeight="1" x14ac:dyDescent="0.25">
      <c r="A3396" s="1"/>
      <c r="B3396" s="122"/>
      <c r="C3396" s="122"/>
      <c r="D3396" s="122"/>
      <c r="E3396" s="122"/>
      <c r="F3396" s="122"/>
      <c r="G3396" s="122"/>
      <c r="H3396" s="122"/>
      <c r="I3396" s="122"/>
      <c r="J3396" s="122"/>
      <c r="K3396" s="122"/>
      <c r="L3396" s="122"/>
      <c r="M3396" s="122"/>
      <c r="N3396" s="122"/>
      <c r="O3396" s="122"/>
      <c r="P3396" s="122"/>
      <c r="Q3396" s="122"/>
      <c r="R3396" s="122"/>
      <c r="S3396" s="122"/>
      <c r="T3396" s="122"/>
      <c r="U3396" s="122"/>
      <c r="V3396" s="124" t="s">
        <v>94</v>
      </c>
      <c r="W3396" s="125">
        <f>IFERROR((1*MIN(MAX(X3390,0.5*IF(SUM('Run Rate History'!E342:AD342)&gt;0,(MEDIAN(IF(B3390:AA3390&gt;0,B3390:AA3390))+MEDIAN(IF('Run Rate History'!E342:AD342&gt;0,'Run Rate History'!E342:AD342)))/2,MEDIAN(IF(B3390:AA3390&gt;0,B3390:AA3390)))),2*IF(SUM('Run Rate History'!E342:AD342)&gt;0,(MEDIAN(IF(B3390:AA3390&gt;0,B3390:AA3390))+MEDIAN(IF('Run Rate History'!E342:AD342&gt;0,'Run Rate History'!E342:AD342)))/2,MEDIAN(IF(B3390:AA3390&gt;0,B3390:AA3390))))+2*MIN(MAX(Y3390,0.5*IF(SUM('Run Rate History'!E342:AD342)&gt;0,(MEDIAN(IF(B3390:AA3390&gt;0,B3390:AA3390))+MEDIAN(IF('Run Rate History'!E342:AD342&gt;0,'Run Rate History'!E342:AD342)))/2,MEDIAN(IF(B3390:AA3390&gt;0,B3390:AA3390)))),2*IF(SUM('Run Rate History'!E342:AD342)&gt;0,(MEDIAN(IF(B3390:AA3390&gt;0,B3390:AA3390))+MEDIAN(IF('Run Rate History'!E342:AD342&gt;0,'Run Rate History'!E342:AD342)))/2,MEDIAN(IF(B3390:AA3390&gt;0,B3390:AA3390))))+3*MIN(MAX(Z3390,0.5*IF(SUM('Run Rate History'!E342:AD342)&gt;0,(MEDIAN(IF(B3390:AA3390&gt;0,B3390:AA3390))+MEDIAN(IF('Run Rate History'!E342:AD342&gt;0,'Run Rate History'!E342:AD342)))/2,MEDIAN(IF(B3390:AA3390&gt;0,B3390:AA3390)))),2*IF(SUM('Run Rate History'!E342:AD342)&gt;0,(MEDIAN(IF(B3390:AA3390&gt;0,B3390:AA3390))+MEDIAN(IF('Run Rate History'!E342:AD342&gt;0,'Run Rate History'!E342:AD342)))/2,MEDIAN(IF(B3390:AA3390&gt;0,B3390:AA3390))))+4*MIN(MAX(AA3390,0.5*IF(SUM('Run Rate History'!E342:AD342)&gt;0,(MEDIAN(IF(B3390:AA3390&gt;0,B3390:AA3390))+MEDIAN(IF('Run Rate History'!E342:AD342&gt;0,'Run Rate History'!E342:AD342)))/2,MEDIAN(IF(B3390:AA3390&gt;0,B3390:AA3390)))),2*IF(SUM('Run Rate History'!E342:AD342)&gt;0,(MEDIAN(IF(B3390:AA3390&gt;0,B3390:AA3390))+MEDIAN(IF('Run Rate History'!E342:AD342&gt;0,'Run Rate History'!E342:AD342)))/2,MEDIAN(IF(B3390:AA3390&gt;0,B3390:AA3390)))))/10,0)</f>
        <v>2.5499999999999998</v>
      </c>
      <c r="X3396" s="129" t="s">
        <v>1174</v>
      </c>
      <c r="Y3396" s="130">
        <f>IFERROR(VLOOKUP(A3388,'Stanje zaliha'!A:E,5,FALSE()),0)</f>
        <v>115</v>
      </c>
      <c r="Z3396" s="131"/>
      <c r="AA3396" s="113" t="s">
        <v>1175</v>
      </c>
      <c r="AB3396" s="118">
        <f t="shared" ref="AB3396:AN3396" si="676">SUM(AB3392:AB3395)</f>
        <v>0</v>
      </c>
      <c r="AC3396" s="118">
        <f t="shared" si="676"/>
        <v>0</v>
      </c>
      <c r="AD3396" s="118">
        <f t="shared" si="676"/>
        <v>0</v>
      </c>
      <c r="AE3396" s="118">
        <f t="shared" si="676"/>
        <v>0</v>
      </c>
      <c r="AF3396" s="118">
        <f t="shared" si="676"/>
        <v>0</v>
      </c>
      <c r="AG3396" s="118">
        <f t="shared" si="676"/>
        <v>0</v>
      </c>
      <c r="AH3396" s="118">
        <f t="shared" si="676"/>
        <v>0</v>
      </c>
      <c r="AI3396" s="118">
        <f t="shared" si="676"/>
        <v>0</v>
      </c>
      <c r="AJ3396" s="118">
        <f t="shared" si="676"/>
        <v>0</v>
      </c>
      <c r="AK3396" s="118">
        <f t="shared" si="676"/>
        <v>0</v>
      </c>
      <c r="AL3396" s="118">
        <f t="shared" si="676"/>
        <v>0</v>
      </c>
      <c r="AM3396" s="118">
        <f t="shared" si="676"/>
        <v>0</v>
      </c>
      <c r="AN3396" s="118">
        <f t="shared" si="676"/>
        <v>0</v>
      </c>
      <c r="AQ3396" t="str">
        <f>AQ3388</f>
        <v/>
      </c>
    </row>
    <row r="3397" spans="1:43" ht="14.25" customHeight="1" x14ac:dyDescent="0.25">
      <c r="A3397" s="1"/>
      <c r="B3397" s="122"/>
      <c r="C3397" s="122"/>
      <c r="D3397" s="122"/>
      <c r="E3397" s="122"/>
      <c r="F3397" s="122"/>
      <c r="G3397" s="122"/>
      <c r="H3397" s="122"/>
      <c r="I3397" s="122"/>
      <c r="J3397" s="122"/>
      <c r="K3397" s="122"/>
      <c r="L3397" s="122"/>
      <c r="M3397" s="122"/>
      <c r="N3397" s="122"/>
      <c r="O3397" s="122"/>
      <c r="P3397" s="122"/>
      <c r="Q3397" s="122"/>
      <c r="R3397" s="122"/>
      <c r="S3397" s="122"/>
      <c r="T3397" s="122"/>
      <c r="U3397" s="122"/>
      <c r="V3397" s="124" t="s">
        <v>95</v>
      </c>
      <c r="W3397" s="125">
        <f>IFERROR(0.6*W3396+0.4*W3395,0)</f>
        <v>2.9532558139534881</v>
      </c>
      <c r="X3397" s="132" t="s">
        <v>1176</v>
      </c>
      <c r="Y3397" s="133">
        <f>IFERROR(SUMIF('Popis poslanih narudžbi'!A:A,A3388,'Popis poslanih narudžbi'!C:C),0)</f>
        <v>0</v>
      </c>
      <c r="Z3397" s="131"/>
      <c r="AA3397" s="134" t="s">
        <v>1177</v>
      </c>
      <c r="AB3397" s="118">
        <f t="shared" ref="AB3397:AN3397" si="677">AB3390+AB3396</f>
        <v>2</v>
      </c>
      <c r="AC3397" s="118">
        <f t="shared" si="677"/>
        <v>3</v>
      </c>
      <c r="AD3397" s="118">
        <f t="shared" si="677"/>
        <v>3</v>
      </c>
      <c r="AE3397" s="118">
        <f t="shared" si="677"/>
        <v>3</v>
      </c>
      <c r="AF3397" s="118">
        <f t="shared" si="677"/>
        <v>3</v>
      </c>
      <c r="AG3397" s="118">
        <f t="shared" si="677"/>
        <v>3</v>
      </c>
      <c r="AH3397" s="118">
        <f t="shared" si="677"/>
        <v>3</v>
      </c>
      <c r="AI3397" s="118">
        <f t="shared" si="677"/>
        <v>3</v>
      </c>
      <c r="AJ3397" s="118">
        <f t="shared" si="677"/>
        <v>3</v>
      </c>
      <c r="AK3397" s="118">
        <f t="shared" si="677"/>
        <v>3</v>
      </c>
      <c r="AL3397" s="118">
        <f t="shared" si="677"/>
        <v>3</v>
      </c>
      <c r="AM3397" s="118">
        <f t="shared" si="677"/>
        <v>3</v>
      </c>
      <c r="AN3397" s="118">
        <f t="shared" si="677"/>
        <v>3</v>
      </c>
      <c r="AQ3397" t="str">
        <f>AQ3388</f>
        <v/>
      </c>
    </row>
    <row r="3398" spans="1:43" ht="14.25" customHeight="1" x14ac:dyDescent="0.25">
      <c r="A3398" s="107" t="str">
        <f>'Run Rate'!A343</f>
        <v>ZOE12384</v>
      </c>
      <c r="B3398" s="135" t="str">
        <f>'Run Rate'!B343</f>
        <v>ZOE Iso Drink 300g Peach Iced Tea</v>
      </c>
      <c r="C3398" s="135" t="str">
        <f>'Run Rate'!C343</f>
        <v>SPORTSKA PREHRANA</v>
      </c>
      <c r="D3398" s="135" t="str">
        <f>'Run Rate'!D343</f>
        <v>03 BRONZE</v>
      </c>
      <c r="E3398" s="122"/>
      <c r="F3398" s="122"/>
      <c r="G3398" s="122"/>
      <c r="H3398" s="122"/>
      <c r="I3398" s="122"/>
      <c r="J3398" s="122"/>
      <c r="K3398" s="122"/>
      <c r="L3398" s="122"/>
      <c r="M3398" s="122"/>
      <c r="N3398" s="122"/>
      <c r="O3398" s="122"/>
      <c r="P3398" s="122"/>
      <c r="Q3398" s="122"/>
      <c r="R3398" s="122"/>
      <c r="S3398" s="122"/>
      <c r="T3398" s="122"/>
      <c r="U3398" s="122"/>
      <c r="V3398" s="122"/>
      <c r="W3398" s="122"/>
      <c r="X3398" s="122"/>
      <c r="Y3398" s="122"/>
      <c r="Z3398" s="122"/>
      <c r="AA3398" s="122"/>
      <c r="AB3398" s="122"/>
      <c r="AC3398" s="122"/>
      <c r="AD3398" s="122"/>
      <c r="AE3398" s="122"/>
      <c r="AF3398" s="122"/>
      <c r="AG3398" s="122"/>
      <c r="AH3398" s="122"/>
      <c r="AI3398" s="122"/>
      <c r="AJ3398" s="122"/>
      <c r="AK3398" s="122"/>
      <c r="AL3398" s="122"/>
      <c r="AM3398" s="122"/>
      <c r="AN3398" s="122"/>
      <c r="AQ3398" t="str">
        <f>IF(AND(OR($B$1="ALL",$B$1=C3398),OR($E$1="ALL",$E$1=D3398),OR($B$2="ALL",$B$2=A3398),OR($E$2="ALL",IFERROR(SEARCH($E$2,B3398),0)&gt;0)),"MATCH","")</f>
        <v/>
      </c>
    </row>
    <row r="3399" spans="1:43" ht="14.25" customHeight="1" x14ac:dyDescent="0.25">
      <c r="A3399" s="108" t="s">
        <v>1137</v>
      </c>
      <c r="B3399" s="136" t="s">
        <v>1138</v>
      </c>
      <c r="C3399" s="136" t="s">
        <v>1139</v>
      </c>
      <c r="D3399" s="136" t="s">
        <v>1140</v>
      </c>
      <c r="E3399" s="136" t="s">
        <v>1141</v>
      </c>
      <c r="F3399" s="136" t="s">
        <v>1142</v>
      </c>
      <c r="G3399" s="136" t="s">
        <v>1143</v>
      </c>
      <c r="H3399" s="136" t="s">
        <v>1144</v>
      </c>
      <c r="I3399" s="136" t="s">
        <v>1145</v>
      </c>
      <c r="J3399" s="136" t="s">
        <v>1146</v>
      </c>
      <c r="K3399" s="136" t="s">
        <v>1147</v>
      </c>
      <c r="L3399" s="136" t="s">
        <v>1148</v>
      </c>
      <c r="M3399" s="136" t="s">
        <v>1149</v>
      </c>
      <c r="N3399" s="136" t="s">
        <v>1150</v>
      </c>
      <c r="O3399" s="136" t="s">
        <v>1151</v>
      </c>
      <c r="P3399" s="136" t="s">
        <v>1152</v>
      </c>
      <c r="Q3399" s="136" t="s">
        <v>1153</v>
      </c>
      <c r="R3399" s="136" t="s">
        <v>1154</v>
      </c>
      <c r="S3399" s="136" t="s">
        <v>1155</v>
      </c>
      <c r="T3399" s="136" t="s">
        <v>1156</v>
      </c>
      <c r="U3399" s="136" t="s">
        <v>1157</v>
      </c>
      <c r="V3399" s="136" t="s">
        <v>1158</v>
      </c>
      <c r="W3399" s="136" t="s">
        <v>1159</v>
      </c>
      <c r="X3399" s="136" t="s">
        <v>1160</v>
      </c>
      <c r="Y3399" s="136" t="s">
        <v>1161</v>
      </c>
      <c r="Z3399" s="136" t="s">
        <v>1162</v>
      </c>
      <c r="AA3399" s="136" t="s">
        <v>1163</v>
      </c>
      <c r="AB3399" s="137" t="s">
        <v>156</v>
      </c>
      <c r="AC3399" s="137" t="s">
        <v>157</v>
      </c>
      <c r="AD3399" s="137" t="s">
        <v>158</v>
      </c>
      <c r="AE3399" s="137" t="s">
        <v>139</v>
      </c>
      <c r="AF3399" s="138" t="s">
        <v>140</v>
      </c>
      <c r="AG3399" s="138" t="s">
        <v>141</v>
      </c>
      <c r="AH3399" s="138" t="s">
        <v>142</v>
      </c>
      <c r="AI3399" s="138" t="s">
        <v>143</v>
      </c>
      <c r="AJ3399" s="139" t="s">
        <v>144</v>
      </c>
      <c r="AK3399" s="139" t="s">
        <v>145</v>
      </c>
      <c r="AL3399" s="139" t="s">
        <v>146</v>
      </c>
      <c r="AM3399" s="140" t="s">
        <v>147</v>
      </c>
      <c r="AN3399" s="140" t="s">
        <v>148</v>
      </c>
      <c r="AQ3399" t="str">
        <f>AQ3398</f>
        <v/>
      </c>
    </row>
    <row r="3400" spans="1:43" ht="14.25" customHeight="1" x14ac:dyDescent="0.25">
      <c r="A3400" s="99" t="s">
        <v>1164</v>
      </c>
      <c r="B3400" s="112">
        <f>'Run Rate'!E343</f>
        <v>30</v>
      </c>
      <c r="C3400" s="112">
        <f>'Run Rate'!F343</f>
        <v>18</v>
      </c>
      <c r="D3400" s="112">
        <f>'Run Rate'!G343</f>
        <v>14</v>
      </c>
      <c r="E3400" s="112">
        <f>'Run Rate'!H343</f>
        <v>10</v>
      </c>
      <c r="F3400" s="112">
        <f>'Run Rate'!I343</f>
        <v>11</v>
      </c>
      <c r="G3400" s="112">
        <f>'Run Rate'!J343</f>
        <v>14</v>
      </c>
      <c r="H3400" s="112">
        <f>'Run Rate'!K343</f>
        <v>17</v>
      </c>
      <c r="I3400" s="112">
        <f>'Run Rate'!L343</f>
        <v>29</v>
      </c>
      <c r="J3400" s="112">
        <f>'Run Rate'!M343</f>
        <v>16</v>
      </c>
      <c r="K3400" s="112">
        <f>'Run Rate'!N343</f>
        <v>22</v>
      </c>
      <c r="L3400" s="112">
        <f>'Run Rate'!O343</f>
        <v>11</v>
      </c>
      <c r="M3400" s="112">
        <f>'Run Rate'!P343</f>
        <v>13</v>
      </c>
      <c r="N3400" s="112">
        <f>'Run Rate'!Q343</f>
        <v>10</v>
      </c>
      <c r="O3400" s="112">
        <f>'Run Rate'!R343</f>
        <v>12</v>
      </c>
      <c r="P3400" s="112">
        <f>'Run Rate'!S343</f>
        <v>0</v>
      </c>
      <c r="Q3400" s="112">
        <f>'Run Rate'!T343</f>
        <v>5</v>
      </c>
      <c r="R3400" s="112">
        <f>'Run Rate'!U343</f>
        <v>3</v>
      </c>
      <c r="S3400" s="112">
        <f>'Run Rate'!V343</f>
        <v>4</v>
      </c>
      <c r="T3400" s="112">
        <f>'Run Rate'!W343</f>
        <v>2</v>
      </c>
      <c r="U3400" s="112">
        <f>'Run Rate'!X343</f>
        <v>3</v>
      </c>
      <c r="V3400" s="112">
        <f>'Run Rate'!Y343</f>
        <v>4</v>
      </c>
      <c r="W3400" s="112">
        <f>'Run Rate'!Z343</f>
        <v>8</v>
      </c>
      <c r="X3400" s="112">
        <f>'Run Rate'!AA343</f>
        <v>8</v>
      </c>
      <c r="Y3400" s="112">
        <f>'Run Rate'!AB343</f>
        <v>18</v>
      </c>
      <c r="Z3400" s="112">
        <f>'Run Rate'!AC343</f>
        <v>15</v>
      </c>
      <c r="AA3400" s="112">
        <f>'Run Rate'!AD343</f>
        <v>10</v>
      </c>
      <c r="AB3400" s="113">
        <v>12</v>
      </c>
      <c r="AC3400" s="112">
        <v>12</v>
      </c>
      <c r="AD3400" s="112">
        <v>13</v>
      </c>
      <c r="AE3400" s="112">
        <v>14</v>
      </c>
      <c r="AF3400" s="112">
        <v>14</v>
      </c>
      <c r="AG3400" s="112">
        <v>14</v>
      </c>
      <c r="AH3400" s="112">
        <v>13</v>
      </c>
      <c r="AI3400" s="112">
        <v>13</v>
      </c>
      <c r="AJ3400" s="112">
        <v>13</v>
      </c>
      <c r="AK3400" s="112">
        <v>14</v>
      </c>
      <c r="AL3400" s="112">
        <v>14</v>
      </c>
      <c r="AM3400" s="112">
        <v>14</v>
      </c>
      <c r="AN3400" s="112">
        <v>13</v>
      </c>
      <c r="AQ3400" t="str">
        <f>AQ3398</f>
        <v/>
      </c>
    </row>
    <row r="3401" spans="1:43" ht="14.25" customHeight="1" x14ac:dyDescent="0.25">
      <c r="A3401" s="99" t="s">
        <v>1165</v>
      </c>
      <c r="B3401" s="114"/>
      <c r="C3401" s="114"/>
      <c r="D3401" s="114"/>
      <c r="E3401" s="114"/>
      <c r="F3401" s="114"/>
      <c r="G3401" s="114"/>
      <c r="H3401" s="114"/>
      <c r="I3401" s="114"/>
      <c r="J3401" s="114"/>
      <c r="K3401" s="114"/>
      <c r="L3401" s="114"/>
      <c r="M3401" s="114"/>
      <c r="N3401" s="114"/>
      <c r="O3401" s="114"/>
      <c r="P3401" s="114"/>
      <c r="Q3401" s="114"/>
      <c r="R3401" s="114"/>
      <c r="S3401" s="114"/>
      <c r="T3401" s="114"/>
      <c r="U3401" s="114"/>
      <c r="V3401" s="114"/>
      <c r="W3401" s="115"/>
      <c r="X3401" s="115"/>
      <c r="Y3401" s="115"/>
      <c r="Z3401" s="115"/>
      <c r="AA3401" s="112" t="s">
        <v>1166</v>
      </c>
      <c r="AB3401" s="113"/>
      <c r="AC3401" s="112"/>
      <c r="AD3401" s="112"/>
      <c r="AE3401" s="112"/>
      <c r="AF3401" s="112"/>
      <c r="AG3401" s="112"/>
      <c r="AH3401" s="112"/>
      <c r="AI3401" s="112"/>
      <c r="AJ3401" s="112"/>
      <c r="AK3401" s="112"/>
      <c r="AL3401" s="112"/>
      <c r="AM3401" s="112"/>
      <c r="AN3401" s="112"/>
      <c r="AQ3401" t="str">
        <f>AQ3398</f>
        <v/>
      </c>
    </row>
    <row r="3402" spans="1:43" ht="14.25" customHeight="1" x14ac:dyDescent="0.25">
      <c r="A3402" s="99" t="s">
        <v>1167</v>
      </c>
      <c r="B3402" s="114"/>
      <c r="C3402" s="114"/>
      <c r="D3402" s="114"/>
      <c r="E3402" s="114"/>
      <c r="F3402" s="114"/>
      <c r="G3402" s="114"/>
      <c r="H3402" s="114"/>
      <c r="I3402" s="114"/>
      <c r="J3402" s="114"/>
      <c r="K3402" s="114"/>
      <c r="L3402" s="114"/>
      <c r="M3402" s="114"/>
      <c r="N3402" s="114"/>
      <c r="O3402" s="114"/>
      <c r="P3402" s="114"/>
      <c r="Q3402" s="114"/>
      <c r="R3402" s="114"/>
      <c r="S3402" s="114"/>
      <c r="T3402" s="114"/>
      <c r="U3402" s="114"/>
      <c r="V3402" s="114"/>
      <c r="W3402" s="115"/>
      <c r="X3402" s="116"/>
      <c r="Y3402" s="117"/>
      <c r="Z3402" s="115"/>
      <c r="AA3402" s="112" t="s">
        <v>1168</v>
      </c>
      <c r="AB3402" s="113">
        <f>'Demand Input VP'!B1704</f>
        <v>0</v>
      </c>
      <c r="AC3402" s="112">
        <f>'Demand Input VP'!C1704</f>
        <v>0</v>
      </c>
      <c r="AD3402" s="112">
        <f>'Demand Input VP'!D1704</f>
        <v>0</v>
      </c>
      <c r="AE3402" s="112">
        <f>'Demand Input VP'!E1704</f>
        <v>0</v>
      </c>
      <c r="AF3402" s="112">
        <f>'Demand Input VP'!F1704</f>
        <v>0</v>
      </c>
      <c r="AG3402" s="112">
        <f>'Demand Input VP'!G1704</f>
        <v>0</v>
      </c>
      <c r="AH3402" s="112">
        <f>'Demand Input VP'!H1704</f>
        <v>0</v>
      </c>
      <c r="AI3402" s="112">
        <f>'Demand Input VP'!I1704</f>
        <v>0</v>
      </c>
      <c r="AJ3402" s="112">
        <f>'Demand Input VP'!J1704</f>
        <v>0</v>
      </c>
      <c r="AK3402" s="112">
        <f>'Demand Input VP'!K1704</f>
        <v>0</v>
      </c>
      <c r="AL3402" s="112">
        <f>'Demand Input VP'!L1704</f>
        <v>0</v>
      </c>
      <c r="AM3402" s="112">
        <f>'Demand Input VP'!M1704</f>
        <v>0</v>
      </c>
      <c r="AN3402" s="112">
        <f>'Demand Input VP'!N1704</f>
        <v>0</v>
      </c>
      <c r="AQ3402" t="str">
        <f>AQ3398</f>
        <v/>
      </c>
    </row>
    <row r="3403" spans="1:43" ht="14.25" customHeight="1" x14ac:dyDescent="0.25">
      <c r="A3403" s="99" t="s">
        <v>1169</v>
      </c>
      <c r="B3403" s="118"/>
      <c r="C3403" s="118"/>
      <c r="D3403" s="118"/>
      <c r="E3403" s="118"/>
      <c r="F3403" s="118"/>
      <c r="G3403" s="118"/>
      <c r="H3403" s="118"/>
      <c r="I3403" s="118"/>
      <c r="J3403" s="118"/>
      <c r="K3403" s="118"/>
      <c r="L3403" s="118"/>
      <c r="M3403" s="118"/>
      <c r="N3403" s="118"/>
      <c r="O3403" s="118"/>
      <c r="P3403" s="118"/>
      <c r="Q3403" s="118"/>
      <c r="R3403" s="118"/>
      <c r="S3403" s="118"/>
      <c r="T3403" s="118"/>
      <c r="U3403" s="118"/>
      <c r="V3403" s="118"/>
      <c r="W3403" s="115"/>
      <c r="X3403" s="116"/>
      <c r="Y3403" s="117"/>
      <c r="Z3403" s="119"/>
      <c r="AA3403" s="120" t="s">
        <v>1170</v>
      </c>
      <c r="AB3403" s="121">
        <f>'Demand Input VP'!B1703</f>
        <v>0</v>
      </c>
      <c r="AC3403" s="120">
        <f>'Demand Input VP'!C1703</f>
        <v>0</v>
      </c>
      <c r="AD3403" s="120">
        <f>'Demand Input VP'!D1703</f>
        <v>0</v>
      </c>
      <c r="AE3403" s="120">
        <f>'Demand Input VP'!E1703</f>
        <v>0</v>
      </c>
      <c r="AF3403" s="120">
        <f>'Demand Input VP'!F1703</f>
        <v>0</v>
      </c>
      <c r="AG3403" s="120">
        <f>'Demand Input VP'!G1703</f>
        <v>0</v>
      </c>
      <c r="AH3403" s="120">
        <f>'Demand Input VP'!H1703</f>
        <v>0</v>
      </c>
      <c r="AI3403" s="120">
        <f>'Demand Input VP'!I1703</f>
        <v>0</v>
      </c>
      <c r="AJ3403" s="120">
        <f>'Demand Input VP'!J1703</f>
        <v>0</v>
      </c>
      <c r="AK3403" s="120">
        <f>'Demand Input VP'!K1703</f>
        <v>0</v>
      </c>
      <c r="AL3403" s="120">
        <f>'Demand Input VP'!L1703</f>
        <v>0</v>
      </c>
      <c r="AM3403" s="120">
        <f>'Demand Input VP'!M1703</f>
        <v>0</v>
      </c>
      <c r="AN3403" s="120">
        <f>'Demand Input VP'!N1703</f>
        <v>0</v>
      </c>
      <c r="AQ3403" t="str">
        <f>AQ3398</f>
        <v/>
      </c>
    </row>
    <row r="3404" spans="1:43" ht="14.25" customHeight="1" x14ac:dyDescent="0.25">
      <c r="A3404" s="1"/>
      <c r="B3404" s="122"/>
      <c r="C3404" s="122"/>
      <c r="D3404" s="122"/>
      <c r="E3404" s="122"/>
      <c r="F3404" s="122"/>
      <c r="G3404" s="122"/>
      <c r="H3404" s="122"/>
      <c r="I3404" s="122"/>
      <c r="J3404" s="122"/>
      <c r="K3404" s="122"/>
      <c r="L3404" s="122"/>
      <c r="M3404" s="122"/>
      <c r="N3404" s="122"/>
      <c r="O3404" s="122"/>
      <c r="P3404" s="122"/>
      <c r="Q3404" s="122"/>
      <c r="R3404" s="122"/>
      <c r="S3404" s="122"/>
      <c r="T3404" s="122"/>
      <c r="U3404" s="122"/>
      <c r="V3404" s="122"/>
      <c r="W3404" s="123"/>
      <c r="X3404" s="116"/>
      <c r="Y3404" s="117"/>
      <c r="Z3404" s="123"/>
      <c r="AA3404" s="112" t="s">
        <v>1171</v>
      </c>
      <c r="AB3404" s="113">
        <f>'Demand Input MP'!B1704</f>
        <v>0</v>
      </c>
      <c r="AC3404" s="112">
        <f>'Demand Input MP'!C1704</f>
        <v>0</v>
      </c>
      <c r="AD3404" s="112">
        <f>'Demand Input MP'!D1704</f>
        <v>0</v>
      </c>
      <c r="AE3404" s="112">
        <f>'Demand Input MP'!E1704</f>
        <v>0</v>
      </c>
      <c r="AF3404" s="112">
        <f>'Demand Input MP'!F1704</f>
        <v>0</v>
      </c>
      <c r="AG3404" s="112">
        <f>'Demand Input MP'!G1704</f>
        <v>0</v>
      </c>
      <c r="AH3404" s="112">
        <f>'Demand Input MP'!H1704</f>
        <v>0</v>
      </c>
      <c r="AI3404" s="112">
        <f>'Demand Input MP'!I1704</f>
        <v>0</v>
      </c>
      <c r="AJ3404" s="112">
        <f>'Demand Input MP'!J1704</f>
        <v>0</v>
      </c>
      <c r="AK3404" s="112">
        <f>'Demand Input MP'!K1704</f>
        <v>0</v>
      </c>
      <c r="AL3404" s="112">
        <f>'Demand Input MP'!L1704</f>
        <v>0</v>
      </c>
      <c r="AM3404" s="112">
        <f>'Demand Input MP'!M1704</f>
        <v>0</v>
      </c>
      <c r="AN3404" s="112">
        <f>'Demand Input MP'!N1704</f>
        <v>0</v>
      </c>
      <c r="AQ3404" t="str">
        <f>AQ3398</f>
        <v/>
      </c>
    </row>
    <row r="3405" spans="1:43" ht="14.25" customHeight="1" x14ac:dyDescent="0.25">
      <c r="A3405" s="1"/>
      <c r="B3405" s="122"/>
      <c r="C3405" s="122"/>
      <c r="D3405" s="122"/>
      <c r="E3405" s="122"/>
      <c r="F3405" s="122"/>
      <c r="G3405" s="122"/>
      <c r="H3405" s="122"/>
      <c r="I3405" s="122"/>
      <c r="J3405" s="122"/>
      <c r="K3405" s="122"/>
      <c r="L3405" s="122"/>
      <c r="M3405" s="122"/>
      <c r="N3405" s="122"/>
      <c r="O3405" s="122"/>
      <c r="P3405" s="122"/>
      <c r="Q3405" s="122"/>
      <c r="R3405" s="122"/>
      <c r="S3405" s="122"/>
      <c r="T3405" s="122"/>
      <c r="U3405" s="122"/>
      <c r="V3405" s="124" t="s">
        <v>91</v>
      </c>
      <c r="W3405" s="125">
        <f>IFERROR(IF(SUM('Run Rate History'!E343:AD343)&gt;0,(SUMPRODUCT((B3400:AA3400&gt;=PERCENTILE(B3400:AA3400,0.1))*(B3400:AA3400&lt;=PERCENTILE(B3400:AA3400,0.9))*B3400:AA3400)+SUMPRODUCT(('Run Rate History'!E343:AD343&gt;=PERCENTILE(B3400:AA3400,0.1))*('Run Rate History'!E343:AD343&lt;=PERCENTILE(B3400:AA3400,0.9))*'Run Rate History'!E343:AD343))/(SUMPRODUCT((B3400:AA3400&gt;=PERCENTILE(B3400:AA3400,0.1))*(B3400:AA3400&lt;=PERCENTILE(B3400:AA3400,0.9))*1)+SUMPRODUCT(('Run Rate History'!E343:AD343&gt;=PERCENTILE(B3400:AA3400,0.1))*('Run Rate History'!E343:AD343&lt;=PERCENTILE(B3400:AA3400,0.9))*1)),TRIMMEAN(B3400:AA3400,0.15)),0)</f>
        <v>11.027027027027026</v>
      </c>
      <c r="X3405" s="126" t="s">
        <v>1172</v>
      </c>
      <c r="Y3405" s="127">
        <f>SUM(B3400:AA3400)/26</f>
        <v>11.807692307692308</v>
      </c>
      <c r="Z3405" s="128"/>
      <c r="AA3405" s="112" t="s">
        <v>1173</v>
      </c>
      <c r="AB3405" s="113">
        <f>'Demand Input MP'!B1703</f>
        <v>0</v>
      </c>
      <c r="AC3405" s="112">
        <f>'Demand Input MP'!C1703</f>
        <v>0</v>
      </c>
      <c r="AD3405" s="112">
        <f>'Demand Input MP'!D1703</f>
        <v>0</v>
      </c>
      <c r="AE3405" s="112">
        <f>'Demand Input MP'!E1703</f>
        <v>0</v>
      </c>
      <c r="AF3405" s="112">
        <f>'Demand Input MP'!F1703</f>
        <v>0</v>
      </c>
      <c r="AG3405" s="112">
        <f>'Demand Input MP'!G1703</f>
        <v>0</v>
      </c>
      <c r="AH3405" s="112">
        <f>'Demand Input MP'!H1703</f>
        <v>0</v>
      </c>
      <c r="AI3405" s="112">
        <f>'Demand Input MP'!I1703</f>
        <v>0</v>
      </c>
      <c r="AJ3405" s="112">
        <f>'Demand Input MP'!J1703</f>
        <v>0</v>
      </c>
      <c r="AK3405" s="112">
        <f>'Demand Input MP'!K1703</f>
        <v>0</v>
      </c>
      <c r="AL3405" s="112">
        <f>'Demand Input MP'!L1703</f>
        <v>0</v>
      </c>
      <c r="AM3405" s="112">
        <f>'Demand Input MP'!M1703</f>
        <v>0</v>
      </c>
      <c r="AN3405" s="112">
        <f>'Demand Input MP'!N1703</f>
        <v>0</v>
      </c>
      <c r="AQ3405" t="str">
        <f>AQ3398</f>
        <v/>
      </c>
    </row>
    <row r="3406" spans="1:43" ht="14.25" customHeight="1" x14ac:dyDescent="0.25">
      <c r="A3406" s="1"/>
      <c r="B3406" s="122"/>
      <c r="C3406" s="122"/>
      <c r="D3406" s="122"/>
      <c r="E3406" s="122"/>
      <c r="F3406" s="122"/>
      <c r="G3406" s="122"/>
      <c r="H3406" s="122"/>
      <c r="I3406" s="122"/>
      <c r="J3406" s="122"/>
      <c r="K3406" s="122"/>
      <c r="L3406" s="122"/>
      <c r="M3406" s="122"/>
      <c r="N3406" s="122"/>
      <c r="O3406" s="122"/>
      <c r="P3406" s="122"/>
      <c r="Q3406" s="122"/>
      <c r="R3406" s="122"/>
      <c r="S3406" s="122"/>
      <c r="T3406" s="122"/>
      <c r="U3406" s="122"/>
      <c r="V3406" s="124" t="s">
        <v>94</v>
      </c>
      <c r="W3406" s="125">
        <f>IFERROR((1*MIN(MAX(X3400,0.5*IF(SUM('Run Rate History'!E343:AD343)&gt;0,(MEDIAN(IF(B3400:AA3400&gt;0,B3400:AA3400))+MEDIAN(IF('Run Rate History'!E343:AD343&gt;0,'Run Rate History'!E343:AD343)))/2,MEDIAN(IF(B3400:AA3400&gt;0,B3400:AA3400)))),2*IF(SUM('Run Rate History'!E343:AD343)&gt;0,(MEDIAN(IF(B3400:AA3400&gt;0,B3400:AA3400))+MEDIAN(IF('Run Rate History'!E343:AD343&gt;0,'Run Rate History'!E343:AD343)))/2,MEDIAN(IF(B3400:AA3400&gt;0,B3400:AA3400))))+2*MIN(MAX(Y3400,0.5*IF(SUM('Run Rate History'!E343:AD343)&gt;0,(MEDIAN(IF(B3400:AA3400&gt;0,B3400:AA3400))+MEDIAN(IF('Run Rate History'!E343:AD343&gt;0,'Run Rate History'!E343:AD343)))/2,MEDIAN(IF(B3400:AA3400&gt;0,B3400:AA3400)))),2*IF(SUM('Run Rate History'!E343:AD343)&gt;0,(MEDIAN(IF(B3400:AA3400&gt;0,B3400:AA3400))+MEDIAN(IF('Run Rate History'!E343:AD343&gt;0,'Run Rate History'!E343:AD343)))/2,MEDIAN(IF(B3400:AA3400&gt;0,B3400:AA3400))))+3*MIN(MAX(Z3400,0.5*IF(SUM('Run Rate History'!E343:AD343)&gt;0,(MEDIAN(IF(B3400:AA3400&gt;0,B3400:AA3400))+MEDIAN(IF('Run Rate History'!E343:AD343&gt;0,'Run Rate History'!E343:AD343)))/2,MEDIAN(IF(B3400:AA3400&gt;0,B3400:AA3400)))),2*IF(SUM('Run Rate History'!E343:AD343)&gt;0,(MEDIAN(IF(B3400:AA3400&gt;0,B3400:AA3400))+MEDIAN(IF('Run Rate History'!E343:AD343&gt;0,'Run Rate History'!E343:AD343)))/2,MEDIAN(IF(B3400:AA3400&gt;0,B3400:AA3400))))+4*MIN(MAX(AA3400,0.5*IF(SUM('Run Rate History'!E343:AD343)&gt;0,(MEDIAN(IF(B3400:AA3400&gt;0,B3400:AA3400))+MEDIAN(IF('Run Rate History'!E343:AD343&gt;0,'Run Rate History'!E343:AD343)))/2,MEDIAN(IF(B3400:AA3400&gt;0,B3400:AA3400)))),2*IF(SUM('Run Rate History'!E343:AD343)&gt;0,(MEDIAN(IF(B3400:AA3400&gt;0,B3400:AA3400))+MEDIAN(IF('Run Rate History'!E343:AD343&gt;0,'Run Rate History'!E343:AD343)))/2,MEDIAN(IF(B3400:AA3400&gt;0,B3400:AA3400)))))/10,0)</f>
        <v>12.9</v>
      </c>
      <c r="X3406" s="129" t="s">
        <v>1174</v>
      </c>
      <c r="Y3406" s="130">
        <f>IFERROR(VLOOKUP(A3398,'Stanje zaliha'!A:E,5,FALSE()),0)</f>
        <v>358</v>
      </c>
      <c r="Z3406" s="131"/>
      <c r="AA3406" s="113" t="s">
        <v>1175</v>
      </c>
      <c r="AB3406" s="118">
        <f t="shared" ref="AB3406:AN3406" si="678">SUM(AB3402:AB3405)</f>
        <v>0</v>
      </c>
      <c r="AC3406" s="118">
        <f t="shared" si="678"/>
        <v>0</v>
      </c>
      <c r="AD3406" s="118">
        <f t="shared" si="678"/>
        <v>0</v>
      </c>
      <c r="AE3406" s="118">
        <f t="shared" si="678"/>
        <v>0</v>
      </c>
      <c r="AF3406" s="118">
        <f t="shared" si="678"/>
        <v>0</v>
      </c>
      <c r="AG3406" s="118">
        <f t="shared" si="678"/>
        <v>0</v>
      </c>
      <c r="AH3406" s="118">
        <f t="shared" si="678"/>
        <v>0</v>
      </c>
      <c r="AI3406" s="118">
        <f t="shared" si="678"/>
        <v>0</v>
      </c>
      <c r="AJ3406" s="118">
        <f t="shared" si="678"/>
        <v>0</v>
      </c>
      <c r="AK3406" s="118">
        <f t="shared" si="678"/>
        <v>0</v>
      </c>
      <c r="AL3406" s="118">
        <f t="shared" si="678"/>
        <v>0</v>
      </c>
      <c r="AM3406" s="118">
        <f t="shared" si="678"/>
        <v>0</v>
      </c>
      <c r="AN3406" s="118">
        <f t="shared" si="678"/>
        <v>0</v>
      </c>
      <c r="AQ3406" t="str">
        <f>AQ3398</f>
        <v/>
      </c>
    </row>
    <row r="3407" spans="1:43" ht="14.25" customHeight="1" x14ac:dyDescent="0.25">
      <c r="A3407" s="1"/>
      <c r="B3407" s="122"/>
      <c r="C3407" s="122"/>
      <c r="D3407" s="122"/>
      <c r="E3407" s="122"/>
      <c r="F3407" s="122"/>
      <c r="G3407" s="122"/>
      <c r="H3407" s="122"/>
      <c r="I3407" s="122"/>
      <c r="J3407" s="122"/>
      <c r="K3407" s="122"/>
      <c r="L3407" s="122"/>
      <c r="M3407" s="122"/>
      <c r="N3407" s="122"/>
      <c r="O3407" s="122"/>
      <c r="P3407" s="122"/>
      <c r="Q3407" s="122"/>
      <c r="R3407" s="122"/>
      <c r="S3407" s="122"/>
      <c r="T3407" s="122"/>
      <c r="U3407" s="122"/>
      <c r="V3407" s="124" t="s">
        <v>95</v>
      </c>
      <c r="W3407" s="125">
        <f>IFERROR(0.6*W3406+0.4*W3405,0)</f>
        <v>12.15081081081081</v>
      </c>
      <c r="X3407" s="132" t="s">
        <v>1176</v>
      </c>
      <c r="Y3407" s="133">
        <f>IFERROR(SUMIF('Popis poslanih narudžbi'!A:A,A3398,'Popis poslanih narudžbi'!C:C),0)</f>
        <v>0</v>
      </c>
      <c r="Z3407" s="131"/>
      <c r="AA3407" s="134" t="s">
        <v>1177</v>
      </c>
      <c r="AB3407" s="118">
        <f t="shared" ref="AB3407:AN3407" si="679">AB3400+AB3406</f>
        <v>12</v>
      </c>
      <c r="AC3407" s="118">
        <f t="shared" si="679"/>
        <v>12</v>
      </c>
      <c r="AD3407" s="118">
        <f t="shared" si="679"/>
        <v>13</v>
      </c>
      <c r="AE3407" s="118">
        <f t="shared" si="679"/>
        <v>14</v>
      </c>
      <c r="AF3407" s="118">
        <f t="shared" si="679"/>
        <v>14</v>
      </c>
      <c r="AG3407" s="118">
        <f t="shared" si="679"/>
        <v>14</v>
      </c>
      <c r="AH3407" s="118">
        <f t="shared" si="679"/>
        <v>13</v>
      </c>
      <c r="AI3407" s="118">
        <f t="shared" si="679"/>
        <v>13</v>
      </c>
      <c r="AJ3407" s="118">
        <f t="shared" si="679"/>
        <v>13</v>
      </c>
      <c r="AK3407" s="118">
        <f t="shared" si="679"/>
        <v>14</v>
      </c>
      <c r="AL3407" s="118">
        <f t="shared" si="679"/>
        <v>14</v>
      </c>
      <c r="AM3407" s="118">
        <f t="shared" si="679"/>
        <v>14</v>
      </c>
      <c r="AN3407" s="118">
        <f t="shared" si="679"/>
        <v>13</v>
      </c>
      <c r="AQ3407" t="str">
        <f>AQ3398</f>
        <v/>
      </c>
    </row>
    <row r="3408" spans="1:43" ht="14.25" customHeight="1" x14ac:dyDescent="0.25">
      <c r="A3408" s="107" t="str">
        <f>'Run Rate'!A344</f>
        <v>ATC06637</v>
      </c>
      <c r="B3408" s="135" t="str">
        <f>'Run Rate'!B344</f>
        <v>Trening prsluk Professional 20kg Atleticore</v>
      </c>
      <c r="C3408" s="135" t="str">
        <f>'Run Rate'!C344</f>
        <v>FITNESS OPREMA</v>
      </c>
      <c r="D3408" s="135" t="str">
        <f>'Run Rate'!D344</f>
        <v>03 BRONZE</v>
      </c>
      <c r="E3408" s="122"/>
      <c r="F3408" s="122"/>
      <c r="G3408" s="122"/>
      <c r="H3408" s="122"/>
      <c r="I3408" s="122"/>
      <c r="J3408" s="122"/>
      <c r="K3408" s="122"/>
      <c r="L3408" s="122"/>
      <c r="M3408" s="122"/>
      <c r="N3408" s="122"/>
      <c r="O3408" s="122"/>
      <c r="P3408" s="122"/>
      <c r="Q3408" s="122"/>
      <c r="R3408" s="122"/>
      <c r="S3408" s="122"/>
      <c r="T3408" s="122"/>
      <c r="U3408" s="122"/>
      <c r="V3408" s="122"/>
      <c r="W3408" s="122"/>
      <c r="X3408" s="122"/>
      <c r="Y3408" s="122"/>
      <c r="Z3408" s="122"/>
      <c r="AA3408" s="122"/>
      <c r="AB3408" s="122"/>
      <c r="AC3408" s="122"/>
      <c r="AD3408" s="122"/>
      <c r="AE3408" s="122"/>
      <c r="AF3408" s="122"/>
      <c r="AG3408" s="122"/>
      <c r="AH3408" s="122"/>
      <c r="AI3408" s="122"/>
      <c r="AJ3408" s="122"/>
      <c r="AK3408" s="122"/>
      <c r="AL3408" s="122"/>
      <c r="AM3408" s="122"/>
      <c r="AN3408" s="122"/>
      <c r="AQ3408" t="str">
        <f>IF(AND(OR($B$1="ALL",$B$1=C3408),OR($E$1="ALL",$E$1=D3408),OR($B$2="ALL",$B$2=A3408),OR($E$2="ALL",IFERROR(SEARCH($E$2,B3408),0)&gt;0)),"MATCH","")</f>
        <v/>
      </c>
    </row>
    <row r="3409" spans="1:43" ht="14.25" customHeight="1" x14ac:dyDescent="0.25">
      <c r="A3409" s="108" t="s">
        <v>1137</v>
      </c>
      <c r="B3409" s="136" t="s">
        <v>1138</v>
      </c>
      <c r="C3409" s="136" t="s">
        <v>1139</v>
      </c>
      <c r="D3409" s="136" t="s">
        <v>1140</v>
      </c>
      <c r="E3409" s="136" t="s">
        <v>1141</v>
      </c>
      <c r="F3409" s="136" t="s">
        <v>1142</v>
      </c>
      <c r="G3409" s="136" t="s">
        <v>1143</v>
      </c>
      <c r="H3409" s="136" t="s">
        <v>1144</v>
      </c>
      <c r="I3409" s="136" t="s">
        <v>1145</v>
      </c>
      <c r="J3409" s="136" t="s">
        <v>1146</v>
      </c>
      <c r="K3409" s="136" t="s">
        <v>1147</v>
      </c>
      <c r="L3409" s="136" t="s">
        <v>1148</v>
      </c>
      <c r="M3409" s="136" t="s">
        <v>1149</v>
      </c>
      <c r="N3409" s="136" t="s">
        <v>1150</v>
      </c>
      <c r="O3409" s="136" t="s">
        <v>1151</v>
      </c>
      <c r="P3409" s="136" t="s">
        <v>1152</v>
      </c>
      <c r="Q3409" s="136" t="s">
        <v>1153</v>
      </c>
      <c r="R3409" s="136" t="s">
        <v>1154</v>
      </c>
      <c r="S3409" s="136" t="s">
        <v>1155</v>
      </c>
      <c r="T3409" s="136" t="s">
        <v>1156</v>
      </c>
      <c r="U3409" s="136" t="s">
        <v>1157</v>
      </c>
      <c r="V3409" s="136" t="s">
        <v>1158</v>
      </c>
      <c r="W3409" s="136" t="s">
        <v>1159</v>
      </c>
      <c r="X3409" s="136" t="s">
        <v>1160</v>
      </c>
      <c r="Y3409" s="136" t="s">
        <v>1161</v>
      </c>
      <c r="Z3409" s="136" t="s">
        <v>1162</v>
      </c>
      <c r="AA3409" s="136" t="s">
        <v>1163</v>
      </c>
      <c r="AB3409" s="137" t="s">
        <v>156</v>
      </c>
      <c r="AC3409" s="137" t="s">
        <v>157</v>
      </c>
      <c r="AD3409" s="137" t="s">
        <v>158</v>
      </c>
      <c r="AE3409" s="137" t="s">
        <v>139</v>
      </c>
      <c r="AF3409" s="138" t="s">
        <v>140</v>
      </c>
      <c r="AG3409" s="138" t="s">
        <v>141</v>
      </c>
      <c r="AH3409" s="138" t="s">
        <v>142</v>
      </c>
      <c r="AI3409" s="138" t="s">
        <v>143</v>
      </c>
      <c r="AJ3409" s="139" t="s">
        <v>144</v>
      </c>
      <c r="AK3409" s="139" t="s">
        <v>145</v>
      </c>
      <c r="AL3409" s="139" t="s">
        <v>146</v>
      </c>
      <c r="AM3409" s="140" t="s">
        <v>147</v>
      </c>
      <c r="AN3409" s="140" t="s">
        <v>148</v>
      </c>
      <c r="AQ3409" t="str">
        <f>AQ3408</f>
        <v/>
      </c>
    </row>
    <row r="3410" spans="1:43" ht="14.25" customHeight="1" x14ac:dyDescent="0.25">
      <c r="A3410" s="99" t="s">
        <v>1164</v>
      </c>
      <c r="B3410" s="112">
        <f>'Run Rate'!E344</f>
        <v>4</v>
      </c>
      <c r="C3410" s="112">
        <f>'Run Rate'!F344</f>
        <v>3</v>
      </c>
      <c r="D3410" s="112">
        <f>'Run Rate'!G344</f>
        <v>2</v>
      </c>
      <c r="E3410" s="112">
        <f>'Run Rate'!H344</f>
        <v>2</v>
      </c>
      <c r="F3410" s="112">
        <f>'Run Rate'!I344</f>
        <v>3</v>
      </c>
      <c r="G3410" s="112">
        <f>'Run Rate'!J344</f>
        <v>1</v>
      </c>
      <c r="H3410" s="112">
        <f>'Run Rate'!K344</f>
        <v>5</v>
      </c>
      <c r="I3410" s="112">
        <f>'Run Rate'!L344</f>
        <v>2</v>
      </c>
      <c r="J3410" s="112">
        <f>'Run Rate'!M344</f>
        <v>3</v>
      </c>
      <c r="K3410" s="112">
        <f>'Run Rate'!N344</f>
        <v>2</v>
      </c>
      <c r="L3410" s="112">
        <f>'Run Rate'!O344</f>
        <v>3</v>
      </c>
      <c r="M3410" s="112">
        <f>'Run Rate'!P344</f>
        <v>5</v>
      </c>
      <c r="N3410" s="112">
        <f>'Run Rate'!Q344</f>
        <v>5</v>
      </c>
      <c r="O3410" s="112">
        <f>'Run Rate'!R344</f>
        <v>3</v>
      </c>
      <c r="P3410" s="112">
        <f>'Run Rate'!S344</f>
        <v>1</v>
      </c>
      <c r="Q3410" s="112">
        <f>'Run Rate'!T344</f>
        <v>3</v>
      </c>
      <c r="R3410" s="112">
        <f>'Run Rate'!U344</f>
        <v>2</v>
      </c>
      <c r="S3410" s="112">
        <f>'Run Rate'!V344</f>
        <v>6</v>
      </c>
      <c r="T3410" s="112">
        <f>'Run Rate'!W344</f>
        <v>2</v>
      </c>
      <c r="U3410" s="112">
        <f>'Run Rate'!X344</f>
        <v>3</v>
      </c>
      <c r="V3410" s="112">
        <f>'Run Rate'!Y344</f>
        <v>1</v>
      </c>
      <c r="W3410" s="112">
        <f>'Run Rate'!Z344</f>
        <v>2</v>
      </c>
      <c r="X3410" s="112">
        <f>'Run Rate'!AA344</f>
        <v>4</v>
      </c>
      <c r="Y3410" s="112">
        <f>'Run Rate'!AB344</f>
        <v>2</v>
      </c>
      <c r="Z3410" s="112">
        <f>'Run Rate'!AC344</f>
        <v>5</v>
      </c>
      <c r="AA3410" s="112">
        <f>'Run Rate'!AD344</f>
        <v>2</v>
      </c>
      <c r="AB3410" s="113">
        <v>3</v>
      </c>
      <c r="AC3410" s="112">
        <v>2</v>
      </c>
      <c r="AD3410" s="112">
        <v>3</v>
      </c>
      <c r="AE3410" s="112">
        <v>2</v>
      </c>
      <c r="AF3410" s="112">
        <v>2</v>
      </c>
      <c r="AG3410" s="112">
        <v>2</v>
      </c>
      <c r="AH3410" s="112">
        <v>2</v>
      </c>
      <c r="AI3410" s="112">
        <v>2</v>
      </c>
      <c r="AJ3410" s="112">
        <v>2</v>
      </c>
      <c r="AK3410" s="112">
        <v>2</v>
      </c>
      <c r="AL3410" s="112">
        <v>2</v>
      </c>
      <c r="AM3410" s="112">
        <v>2</v>
      </c>
      <c r="AN3410" s="112">
        <v>2</v>
      </c>
      <c r="AQ3410" t="str">
        <f>AQ3408</f>
        <v/>
      </c>
    </row>
    <row r="3411" spans="1:43" ht="14.25" customHeight="1" x14ac:dyDescent="0.25">
      <c r="A3411" s="99" t="s">
        <v>1165</v>
      </c>
      <c r="B3411" s="114"/>
      <c r="C3411" s="114"/>
      <c r="D3411" s="114"/>
      <c r="E3411" s="114"/>
      <c r="F3411" s="114"/>
      <c r="G3411" s="114"/>
      <c r="H3411" s="114"/>
      <c r="I3411" s="114"/>
      <c r="J3411" s="114"/>
      <c r="K3411" s="114"/>
      <c r="L3411" s="114"/>
      <c r="M3411" s="114"/>
      <c r="N3411" s="114"/>
      <c r="O3411" s="114"/>
      <c r="P3411" s="114"/>
      <c r="Q3411" s="114"/>
      <c r="R3411" s="114"/>
      <c r="S3411" s="114"/>
      <c r="T3411" s="114"/>
      <c r="U3411" s="114"/>
      <c r="V3411" s="114"/>
      <c r="W3411" s="115"/>
      <c r="X3411" s="115"/>
      <c r="Y3411" s="115"/>
      <c r="Z3411" s="115"/>
      <c r="AA3411" s="112" t="s">
        <v>1166</v>
      </c>
      <c r="AB3411" s="113"/>
      <c r="AC3411" s="112"/>
      <c r="AD3411" s="112"/>
      <c r="AE3411" s="112"/>
      <c r="AF3411" s="112"/>
      <c r="AG3411" s="112"/>
      <c r="AH3411" s="112"/>
      <c r="AI3411" s="112"/>
      <c r="AJ3411" s="112"/>
      <c r="AK3411" s="112"/>
      <c r="AL3411" s="112"/>
      <c r="AM3411" s="112"/>
      <c r="AN3411" s="112"/>
      <c r="AQ3411" t="str">
        <f>AQ3408</f>
        <v/>
      </c>
    </row>
    <row r="3412" spans="1:43" ht="14.25" customHeight="1" x14ac:dyDescent="0.25">
      <c r="A3412" s="99" t="s">
        <v>1167</v>
      </c>
      <c r="B3412" s="114"/>
      <c r="C3412" s="114"/>
      <c r="D3412" s="114"/>
      <c r="E3412" s="114"/>
      <c r="F3412" s="114"/>
      <c r="G3412" s="114"/>
      <c r="H3412" s="114"/>
      <c r="I3412" s="114"/>
      <c r="J3412" s="114"/>
      <c r="K3412" s="114"/>
      <c r="L3412" s="114"/>
      <c r="M3412" s="114"/>
      <c r="N3412" s="114"/>
      <c r="O3412" s="114"/>
      <c r="P3412" s="114"/>
      <c r="Q3412" s="114"/>
      <c r="R3412" s="114"/>
      <c r="S3412" s="114"/>
      <c r="T3412" s="114"/>
      <c r="U3412" s="114"/>
      <c r="V3412" s="114"/>
      <c r="W3412" s="115"/>
      <c r="X3412" s="116"/>
      <c r="Y3412" s="117"/>
      <c r="Z3412" s="115"/>
      <c r="AA3412" s="112" t="s">
        <v>1168</v>
      </c>
      <c r="AB3412" s="113">
        <f>'Demand Input VP'!B1709</f>
        <v>0</v>
      </c>
      <c r="AC3412" s="112">
        <f>'Demand Input VP'!C1709</f>
        <v>0</v>
      </c>
      <c r="AD3412" s="112">
        <f>'Demand Input VP'!D1709</f>
        <v>0</v>
      </c>
      <c r="AE3412" s="112">
        <f>'Demand Input VP'!E1709</f>
        <v>0</v>
      </c>
      <c r="AF3412" s="112">
        <f>'Demand Input VP'!F1709</f>
        <v>0</v>
      </c>
      <c r="AG3412" s="112">
        <f>'Demand Input VP'!G1709</f>
        <v>0</v>
      </c>
      <c r="AH3412" s="112">
        <f>'Demand Input VP'!H1709</f>
        <v>0</v>
      </c>
      <c r="AI3412" s="112">
        <f>'Demand Input VP'!I1709</f>
        <v>0</v>
      </c>
      <c r="AJ3412" s="112">
        <f>'Demand Input VP'!J1709</f>
        <v>0</v>
      </c>
      <c r="AK3412" s="112">
        <f>'Demand Input VP'!K1709</f>
        <v>0</v>
      </c>
      <c r="AL3412" s="112">
        <f>'Demand Input VP'!L1709</f>
        <v>0</v>
      </c>
      <c r="AM3412" s="112">
        <f>'Demand Input VP'!M1709</f>
        <v>0</v>
      </c>
      <c r="AN3412" s="112">
        <f>'Demand Input VP'!N1709</f>
        <v>0</v>
      </c>
      <c r="AQ3412" t="str">
        <f>AQ3408</f>
        <v/>
      </c>
    </row>
    <row r="3413" spans="1:43" ht="14.25" customHeight="1" x14ac:dyDescent="0.25">
      <c r="A3413" s="99" t="s">
        <v>1169</v>
      </c>
      <c r="B3413" s="118"/>
      <c r="C3413" s="118"/>
      <c r="D3413" s="118"/>
      <c r="E3413" s="118"/>
      <c r="F3413" s="118"/>
      <c r="G3413" s="118"/>
      <c r="H3413" s="118"/>
      <c r="I3413" s="118"/>
      <c r="J3413" s="118"/>
      <c r="K3413" s="118"/>
      <c r="L3413" s="118"/>
      <c r="M3413" s="118"/>
      <c r="N3413" s="118"/>
      <c r="O3413" s="118"/>
      <c r="P3413" s="118"/>
      <c r="Q3413" s="118"/>
      <c r="R3413" s="118"/>
      <c r="S3413" s="118"/>
      <c r="T3413" s="118"/>
      <c r="U3413" s="118"/>
      <c r="V3413" s="118"/>
      <c r="W3413" s="115"/>
      <c r="X3413" s="116"/>
      <c r="Y3413" s="117"/>
      <c r="Z3413" s="119"/>
      <c r="AA3413" s="120" t="s">
        <v>1170</v>
      </c>
      <c r="AB3413" s="121">
        <f>'Demand Input VP'!B1708</f>
        <v>0</v>
      </c>
      <c r="AC3413" s="120">
        <f>'Demand Input VP'!C1708</f>
        <v>0</v>
      </c>
      <c r="AD3413" s="120">
        <f>'Demand Input VP'!D1708</f>
        <v>0</v>
      </c>
      <c r="AE3413" s="120">
        <f>'Demand Input VP'!E1708</f>
        <v>0</v>
      </c>
      <c r="AF3413" s="120">
        <f>'Demand Input VP'!F1708</f>
        <v>0</v>
      </c>
      <c r="AG3413" s="120">
        <f>'Demand Input VP'!G1708</f>
        <v>0</v>
      </c>
      <c r="AH3413" s="120">
        <f>'Demand Input VP'!H1708</f>
        <v>0</v>
      </c>
      <c r="AI3413" s="120">
        <f>'Demand Input VP'!I1708</f>
        <v>0</v>
      </c>
      <c r="AJ3413" s="120">
        <f>'Demand Input VP'!J1708</f>
        <v>0</v>
      </c>
      <c r="AK3413" s="120">
        <f>'Demand Input VP'!K1708</f>
        <v>0</v>
      </c>
      <c r="AL3413" s="120">
        <f>'Demand Input VP'!L1708</f>
        <v>0</v>
      </c>
      <c r="AM3413" s="120">
        <f>'Demand Input VP'!M1708</f>
        <v>0</v>
      </c>
      <c r="AN3413" s="120">
        <f>'Demand Input VP'!N1708</f>
        <v>0</v>
      </c>
      <c r="AQ3413" t="str">
        <f>AQ3408</f>
        <v/>
      </c>
    </row>
    <row r="3414" spans="1:43" ht="14.25" customHeight="1" x14ac:dyDescent="0.25">
      <c r="A3414" s="1"/>
      <c r="B3414" s="122"/>
      <c r="C3414" s="122"/>
      <c r="D3414" s="122"/>
      <c r="E3414" s="122"/>
      <c r="F3414" s="122"/>
      <c r="G3414" s="122"/>
      <c r="H3414" s="122"/>
      <c r="I3414" s="122"/>
      <c r="J3414" s="122"/>
      <c r="K3414" s="122"/>
      <c r="L3414" s="122"/>
      <c r="M3414" s="122"/>
      <c r="N3414" s="122"/>
      <c r="O3414" s="122"/>
      <c r="P3414" s="122"/>
      <c r="Q3414" s="122"/>
      <c r="R3414" s="122"/>
      <c r="S3414" s="122"/>
      <c r="T3414" s="122"/>
      <c r="U3414" s="122"/>
      <c r="V3414" s="122"/>
      <c r="W3414" s="123"/>
      <c r="X3414" s="116"/>
      <c r="Y3414" s="117"/>
      <c r="Z3414" s="123"/>
      <c r="AA3414" s="112" t="s">
        <v>1171</v>
      </c>
      <c r="AB3414" s="113">
        <f>'Demand Input MP'!B1709</f>
        <v>0</v>
      </c>
      <c r="AC3414" s="112">
        <f>'Demand Input MP'!C1709</f>
        <v>0</v>
      </c>
      <c r="AD3414" s="112">
        <f>'Demand Input MP'!D1709</f>
        <v>0</v>
      </c>
      <c r="AE3414" s="112">
        <f>'Demand Input MP'!E1709</f>
        <v>0</v>
      </c>
      <c r="AF3414" s="112">
        <f>'Demand Input MP'!F1709</f>
        <v>0</v>
      </c>
      <c r="AG3414" s="112">
        <f>'Demand Input MP'!G1709</f>
        <v>0</v>
      </c>
      <c r="AH3414" s="112">
        <f>'Demand Input MP'!H1709</f>
        <v>0</v>
      </c>
      <c r="AI3414" s="112">
        <f>'Demand Input MP'!I1709</f>
        <v>0</v>
      </c>
      <c r="AJ3414" s="112">
        <f>'Demand Input MP'!J1709</f>
        <v>0</v>
      </c>
      <c r="AK3414" s="112">
        <f>'Demand Input MP'!K1709</f>
        <v>0</v>
      </c>
      <c r="AL3414" s="112">
        <f>'Demand Input MP'!L1709</f>
        <v>0</v>
      </c>
      <c r="AM3414" s="112">
        <f>'Demand Input MP'!M1709</f>
        <v>0</v>
      </c>
      <c r="AN3414" s="112">
        <f>'Demand Input MP'!N1709</f>
        <v>0</v>
      </c>
      <c r="AQ3414" t="str">
        <f>AQ3408</f>
        <v/>
      </c>
    </row>
    <row r="3415" spans="1:43" ht="14.25" customHeight="1" x14ac:dyDescent="0.25">
      <c r="A3415" s="1"/>
      <c r="B3415" s="122"/>
      <c r="C3415" s="122"/>
      <c r="D3415" s="122"/>
      <c r="E3415" s="122"/>
      <c r="F3415" s="122"/>
      <c r="G3415" s="122"/>
      <c r="H3415" s="122"/>
      <c r="I3415" s="122"/>
      <c r="J3415" s="122"/>
      <c r="K3415" s="122"/>
      <c r="L3415" s="122"/>
      <c r="M3415" s="122"/>
      <c r="N3415" s="122"/>
      <c r="O3415" s="122"/>
      <c r="P3415" s="122"/>
      <c r="Q3415" s="122"/>
      <c r="R3415" s="122"/>
      <c r="S3415" s="122"/>
      <c r="T3415" s="122"/>
      <c r="U3415" s="122"/>
      <c r="V3415" s="124" t="s">
        <v>91</v>
      </c>
      <c r="W3415" s="125">
        <f>IFERROR(IF(SUM('Run Rate History'!E344:AD344)&gt;0,(SUMPRODUCT((B3410:AA3410&gt;=PERCENTILE(B3410:AA3410,0.1))*(B3410:AA3410&lt;=PERCENTILE(B3410:AA3410,0.9))*B3410:AA3410)+SUMPRODUCT(('Run Rate History'!E344:AD344&gt;=PERCENTILE(B3410:AA3410,0.1))*('Run Rate History'!E344:AD344&lt;=PERCENTILE(B3410:AA3410,0.9))*'Run Rate History'!E344:AD344))/(SUMPRODUCT((B3410:AA3410&gt;=PERCENTILE(B3410:AA3410,0.1))*(B3410:AA3410&lt;=PERCENTILE(B3410:AA3410,0.9))*1)+SUMPRODUCT(('Run Rate History'!E344:AD344&gt;=PERCENTILE(B3410:AA3410,0.1))*('Run Rate History'!E344:AD344&lt;=PERCENTILE(B3410:AA3410,0.9))*1)),TRIMMEAN(B3410:AA3410,0.15)),0)</f>
        <v>2.875</v>
      </c>
      <c r="X3415" s="126" t="s">
        <v>1172</v>
      </c>
      <c r="Y3415" s="127">
        <f>SUM(B3410:AA3410)/26</f>
        <v>2.9230769230769229</v>
      </c>
      <c r="Z3415" s="128"/>
      <c r="AA3415" s="112" t="s">
        <v>1173</v>
      </c>
      <c r="AB3415" s="113">
        <f>'Demand Input MP'!B1708</f>
        <v>0</v>
      </c>
      <c r="AC3415" s="112">
        <f>'Demand Input MP'!C1708</f>
        <v>0</v>
      </c>
      <c r="AD3415" s="112">
        <f>'Demand Input MP'!D1708</f>
        <v>0</v>
      </c>
      <c r="AE3415" s="112">
        <f>'Demand Input MP'!E1708</f>
        <v>0</v>
      </c>
      <c r="AF3415" s="112">
        <f>'Demand Input MP'!F1708</f>
        <v>0</v>
      </c>
      <c r="AG3415" s="112">
        <f>'Demand Input MP'!G1708</f>
        <v>0</v>
      </c>
      <c r="AH3415" s="112">
        <f>'Demand Input MP'!H1708</f>
        <v>0</v>
      </c>
      <c r="AI3415" s="112">
        <f>'Demand Input MP'!I1708</f>
        <v>0</v>
      </c>
      <c r="AJ3415" s="112">
        <f>'Demand Input MP'!J1708</f>
        <v>0</v>
      </c>
      <c r="AK3415" s="112">
        <f>'Demand Input MP'!K1708</f>
        <v>0</v>
      </c>
      <c r="AL3415" s="112">
        <f>'Demand Input MP'!L1708</f>
        <v>0</v>
      </c>
      <c r="AM3415" s="112">
        <f>'Demand Input MP'!M1708</f>
        <v>0</v>
      </c>
      <c r="AN3415" s="112">
        <f>'Demand Input MP'!N1708</f>
        <v>0</v>
      </c>
      <c r="AQ3415" t="str">
        <f>AQ3408</f>
        <v/>
      </c>
    </row>
    <row r="3416" spans="1:43" ht="14.25" customHeight="1" x14ac:dyDescent="0.25">
      <c r="A3416" s="1"/>
      <c r="B3416" s="122"/>
      <c r="C3416" s="122"/>
      <c r="D3416" s="122"/>
      <c r="E3416" s="122"/>
      <c r="F3416" s="122"/>
      <c r="G3416" s="122"/>
      <c r="H3416" s="122"/>
      <c r="I3416" s="122"/>
      <c r="J3416" s="122"/>
      <c r="K3416" s="122"/>
      <c r="L3416" s="122"/>
      <c r="M3416" s="122"/>
      <c r="N3416" s="122"/>
      <c r="O3416" s="122"/>
      <c r="P3416" s="122"/>
      <c r="Q3416" s="122"/>
      <c r="R3416" s="122"/>
      <c r="S3416" s="122"/>
      <c r="T3416" s="122"/>
      <c r="U3416" s="122"/>
      <c r="V3416" s="124" t="s">
        <v>94</v>
      </c>
      <c r="W3416" s="125">
        <f>IFERROR((1*MIN(MAX(X3410,0.5*IF(SUM('Run Rate History'!E344:AD344)&gt;0,(MEDIAN(IF(B3410:AA3410&gt;0,B3410:AA3410))+MEDIAN(IF('Run Rate History'!E344:AD344&gt;0,'Run Rate History'!E344:AD344)))/2,MEDIAN(IF(B3410:AA3410&gt;0,B3410:AA3410)))),2*IF(SUM('Run Rate History'!E344:AD344)&gt;0,(MEDIAN(IF(B3410:AA3410&gt;0,B3410:AA3410))+MEDIAN(IF('Run Rate History'!E344:AD344&gt;0,'Run Rate History'!E344:AD344)))/2,MEDIAN(IF(B3410:AA3410&gt;0,B3410:AA3410))))+2*MIN(MAX(Y3410,0.5*IF(SUM('Run Rate History'!E344:AD344)&gt;0,(MEDIAN(IF(B3410:AA3410&gt;0,B3410:AA3410))+MEDIAN(IF('Run Rate History'!E344:AD344&gt;0,'Run Rate History'!E344:AD344)))/2,MEDIAN(IF(B3410:AA3410&gt;0,B3410:AA3410)))),2*IF(SUM('Run Rate History'!E344:AD344)&gt;0,(MEDIAN(IF(B3410:AA3410&gt;0,B3410:AA3410))+MEDIAN(IF('Run Rate History'!E344:AD344&gt;0,'Run Rate History'!E344:AD344)))/2,MEDIAN(IF(B3410:AA3410&gt;0,B3410:AA3410))))+3*MIN(MAX(Z3410,0.5*IF(SUM('Run Rate History'!E344:AD344)&gt;0,(MEDIAN(IF(B3410:AA3410&gt;0,B3410:AA3410))+MEDIAN(IF('Run Rate History'!E344:AD344&gt;0,'Run Rate History'!E344:AD344)))/2,MEDIAN(IF(B3410:AA3410&gt;0,B3410:AA3410)))),2*IF(SUM('Run Rate History'!E344:AD344)&gt;0,(MEDIAN(IF(B3410:AA3410&gt;0,B3410:AA3410))+MEDIAN(IF('Run Rate History'!E344:AD344&gt;0,'Run Rate History'!E344:AD344)))/2,MEDIAN(IF(B3410:AA3410&gt;0,B3410:AA3410))))+4*MIN(MAX(AA3410,0.5*IF(SUM('Run Rate History'!E344:AD344)&gt;0,(MEDIAN(IF(B3410:AA3410&gt;0,B3410:AA3410))+MEDIAN(IF('Run Rate History'!E344:AD344&gt;0,'Run Rate History'!E344:AD344)))/2,MEDIAN(IF(B3410:AA3410&gt;0,B3410:AA3410)))),2*IF(SUM('Run Rate History'!E344:AD344)&gt;0,(MEDIAN(IF(B3410:AA3410&gt;0,B3410:AA3410))+MEDIAN(IF('Run Rate History'!E344:AD344&gt;0,'Run Rate History'!E344:AD344)))/2,MEDIAN(IF(B3410:AA3410&gt;0,B3410:AA3410)))))/10,0)</f>
        <v>3.1</v>
      </c>
      <c r="X3416" s="129" t="s">
        <v>1174</v>
      </c>
      <c r="Y3416" s="130">
        <f>IFERROR(VLOOKUP(A3408,'Stanje zaliha'!A:E,5,FALSE()),0)</f>
        <v>118</v>
      </c>
      <c r="Z3416" s="131"/>
      <c r="AA3416" s="113" t="s">
        <v>1175</v>
      </c>
      <c r="AB3416" s="118">
        <f t="shared" ref="AB3416:AN3416" si="680">SUM(AB3412:AB3415)</f>
        <v>0</v>
      </c>
      <c r="AC3416" s="118">
        <f t="shared" si="680"/>
        <v>0</v>
      </c>
      <c r="AD3416" s="118">
        <f t="shared" si="680"/>
        <v>0</v>
      </c>
      <c r="AE3416" s="118">
        <f t="shared" si="680"/>
        <v>0</v>
      </c>
      <c r="AF3416" s="118">
        <f t="shared" si="680"/>
        <v>0</v>
      </c>
      <c r="AG3416" s="118">
        <f t="shared" si="680"/>
        <v>0</v>
      </c>
      <c r="AH3416" s="118">
        <f t="shared" si="680"/>
        <v>0</v>
      </c>
      <c r="AI3416" s="118">
        <f t="shared" si="680"/>
        <v>0</v>
      </c>
      <c r="AJ3416" s="118">
        <f t="shared" si="680"/>
        <v>0</v>
      </c>
      <c r="AK3416" s="118">
        <f t="shared" si="680"/>
        <v>0</v>
      </c>
      <c r="AL3416" s="118">
        <f t="shared" si="680"/>
        <v>0</v>
      </c>
      <c r="AM3416" s="118">
        <f t="shared" si="680"/>
        <v>0</v>
      </c>
      <c r="AN3416" s="118">
        <f t="shared" si="680"/>
        <v>0</v>
      </c>
      <c r="AQ3416" t="str">
        <f>AQ3408</f>
        <v/>
      </c>
    </row>
    <row r="3417" spans="1:43" ht="14.25" customHeight="1" x14ac:dyDescent="0.25">
      <c r="A3417" s="1"/>
      <c r="B3417" s="122"/>
      <c r="C3417" s="122"/>
      <c r="D3417" s="122"/>
      <c r="E3417" s="122"/>
      <c r="F3417" s="122"/>
      <c r="G3417" s="122"/>
      <c r="H3417" s="122"/>
      <c r="I3417" s="122"/>
      <c r="J3417" s="122"/>
      <c r="K3417" s="122"/>
      <c r="L3417" s="122"/>
      <c r="M3417" s="122"/>
      <c r="N3417" s="122"/>
      <c r="O3417" s="122"/>
      <c r="P3417" s="122"/>
      <c r="Q3417" s="122"/>
      <c r="R3417" s="122"/>
      <c r="S3417" s="122"/>
      <c r="T3417" s="122"/>
      <c r="U3417" s="122"/>
      <c r="V3417" s="124" t="s">
        <v>95</v>
      </c>
      <c r="W3417" s="125">
        <f>IFERROR(0.6*W3416+0.4*W3415,0)</f>
        <v>3.01</v>
      </c>
      <c r="X3417" s="132" t="s">
        <v>1176</v>
      </c>
      <c r="Y3417" s="133">
        <f>IFERROR(SUMIF('Popis poslanih narudžbi'!A:A,A3408,'Popis poslanih narudžbi'!C:C),0)</f>
        <v>0</v>
      </c>
      <c r="Z3417" s="131"/>
      <c r="AA3417" s="134" t="s">
        <v>1177</v>
      </c>
      <c r="AB3417" s="118">
        <f t="shared" ref="AB3417:AN3417" si="681">AB3410+AB3416</f>
        <v>3</v>
      </c>
      <c r="AC3417" s="118">
        <f t="shared" si="681"/>
        <v>2</v>
      </c>
      <c r="AD3417" s="118">
        <f t="shared" si="681"/>
        <v>3</v>
      </c>
      <c r="AE3417" s="118">
        <f t="shared" si="681"/>
        <v>2</v>
      </c>
      <c r="AF3417" s="118">
        <f t="shared" si="681"/>
        <v>2</v>
      </c>
      <c r="AG3417" s="118">
        <f t="shared" si="681"/>
        <v>2</v>
      </c>
      <c r="AH3417" s="118">
        <f t="shared" si="681"/>
        <v>2</v>
      </c>
      <c r="AI3417" s="118">
        <f t="shared" si="681"/>
        <v>2</v>
      </c>
      <c r="AJ3417" s="118">
        <f t="shared" si="681"/>
        <v>2</v>
      </c>
      <c r="AK3417" s="118">
        <f t="shared" si="681"/>
        <v>2</v>
      </c>
      <c r="AL3417" s="118">
        <f t="shared" si="681"/>
        <v>2</v>
      </c>
      <c r="AM3417" s="118">
        <f t="shared" si="681"/>
        <v>2</v>
      </c>
      <c r="AN3417" s="118">
        <f t="shared" si="681"/>
        <v>2</v>
      </c>
      <c r="AQ3417" t="str">
        <f>AQ3408</f>
        <v/>
      </c>
    </row>
    <row r="3418" spans="1:43" ht="14.25" customHeight="1" x14ac:dyDescent="0.25">
      <c r="A3418" s="107" t="str">
        <f>'Run Rate'!A345</f>
        <v>POL12674</v>
      </c>
      <c r="B3418" s="135" t="str">
        <f>'Run Rate'!B345</f>
        <v>Polleo Pro Whey 2kg Chocolate hazelnut</v>
      </c>
      <c r="C3418" s="135" t="str">
        <f>'Run Rate'!C345</f>
        <v>PROTEINI</v>
      </c>
      <c r="D3418" s="135" t="str">
        <f>'Run Rate'!D345</f>
        <v>03 BRONZE</v>
      </c>
      <c r="E3418" s="122"/>
      <c r="F3418" s="122"/>
      <c r="G3418" s="122"/>
      <c r="H3418" s="122"/>
      <c r="I3418" s="122"/>
      <c r="J3418" s="122"/>
      <c r="K3418" s="122"/>
      <c r="L3418" s="122"/>
      <c r="M3418" s="122"/>
      <c r="N3418" s="122"/>
      <c r="O3418" s="122"/>
      <c r="P3418" s="122"/>
      <c r="Q3418" s="122"/>
      <c r="R3418" s="122"/>
      <c r="S3418" s="122"/>
      <c r="T3418" s="122"/>
      <c r="U3418" s="122"/>
      <c r="V3418" s="122"/>
      <c r="W3418" s="122"/>
      <c r="X3418" s="122"/>
      <c r="Y3418" s="122"/>
      <c r="Z3418" s="122"/>
      <c r="AA3418" s="122"/>
      <c r="AB3418" s="122"/>
      <c r="AC3418" s="122"/>
      <c r="AD3418" s="122"/>
      <c r="AE3418" s="122"/>
      <c r="AF3418" s="122"/>
      <c r="AG3418" s="122"/>
      <c r="AH3418" s="122"/>
      <c r="AI3418" s="122"/>
      <c r="AJ3418" s="122"/>
      <c r="AK3418" s="122"/>
      <c r="AL3418" s="122"/>
      <c r="AM3418" s="122"/>
      <c r="AN3418" s="122"/>
      <c r="AQ3418" t="str">
        <f>IF(AND(OR($B$1="ALL",$B$1=C3418),OR($E$1="ALL",$E$1=D3418),OR($B$2="ALL",$B$2=A3418),OR($E$2="ALL",IFERROR(SEARCH($E$2,B3418),0)&gt;0)),"MATCH","")</f>
        <v/>
      </c>
    </row>
    <row r="3419" spans="1:43" ht="14.25" customHeight="1" x14ac:dyDescent="0.25">
      <c r="A3419" s="108" t="s">
        <v>1137</v>
      </c>
      <c r="B3419" s="136" t="s">
        <v>1138</v>
      </c>
      <c r="C3419" s="136" t="s">
        <v>1139</v>
      </c>
      <c r="D3419" s="136" t="s">
        <v>1140</v>
      </c>
      <c r="E3419" s="136" t="s">
        <v>1141</v>
      </c>
      <c r="F3419" s="136" t="s">
        <v>1142</v>
      </c>
      <c r="G3419" s="136" t="s">
        <v>1143</v>
      </c>
      <c r="H3419" s="136" t="s">
        <v>1144</v>
      </c>
      <c r="I3419" s="136" t="s">
        <v>1145</v>
      </c>
      <c r="J3419" s="136" t="s">
        <v>1146</v>
      </c>
      <c r="K3419" s="136" t="s">
        <v>1147</v>
      </c>
      <c r="L3419" s="136" t="s">
        <v>1148</v>
      </c>
      <c r="M3419" s="136" t="s">
        <v>1149</v>
      </c>
      <c r="N3419" s="136" t="s">
        <v>1150</v>
      </c>
      <c r="O3419" s="136" t="s">
        <v>1151</v>
      </c>
      <c r="P3419" s="136" t="s">
        <v>1152</v>
      </c>
      <c r="Q3419" s="136" t="s">
        <v>1153</v>
      </c>
      <c r="R3419" s="136" t="s">
        <v>1154</v>
      </c>
      <c r="S3419" s="136" t="s">
        <v>1155</v>
      </c>
      <c r="T3419" s="136" t="s">
        <v>1156</v>
      </c>
      <c r="U3419" s="136" t="s">
        <v>1157</v>
      </c>
      <c r="V3419" s="136" t="s">
        <v>1158</v>
      </c>
      <c r="W3419" s="136" t="s">
        <v>1159</v>
      </c>
      <c r="X3419" s="136" t="s">
        <v>1160</v>
      </c>
      <c r="Y3419" s="136" t="s">
        <v>1161</v>
      </c>
      <c r="Z3419" s="136" t="s">
        <v>1162</v>
      </c>
      <c r="AA3419" s="136" t="s">
        <v>1163</v>
      </c>
      <c r="AB3419" s="137" t="s">
        <v>156</v>
      </c>
      <c r="AC3419" s="137" t="s">
        <v>157</v>
      </c>
      <c r="AD3419" s="137" t="s">
        <v>158</v>
      </c>
      <c r="AE3419" s="137" t="s">
        <v>139</v>
      </c>
      <c r="AF3419" s="138" t="s">
        <v>140</v>
      </c>
      <c r="AG3419" s="138" t="s">
        <v>141</v>
      </c>
      <c r="AH3419" s="138" t="s">
        <v>142</v>
      </c>
      <c r="AI3419" s="138" t="s">
        <v>143</v>
      </c>
      <c r="AJ3419" s="139" t="s">
        <v>144</v>
      </c>
      <c r="AK3419" s="139" t="s">
        <v>145</v>
      </c>
      <c r="AL3419" s="139" t="s">
        <v>146</v>
      </c>
      <c r="AM3419" s="140" t="s">
        <v>147</v>
      </c>
      <c r="AN3419" s="140" t="s">
        <v>148</v>
      </c>
      <c r="AQ3419" t="str">
        <f>AQ3418</f>
        <v/>
      </c>
    </row>
    <row r="3420" spans="1:43" ht="14.25" customHeight="1" x14ac:dyDescent="0.25">
      <c r="A3420" s="99" t="s">
        <v>1164</v>
      </c>
      <c r="B3420" s="112">
        <f>'Run Rate'!E345</f>
        <v>3</v>
      </c>
      <c r="C3420" s="112">
        <f>'Run Rate'!F345</f>
        <v>9</v>
      </c>
      <c r="D3420" s="112">
        <f>'Run Rate'!G345</f>
        <v>8</v>
      </c>
      <c r="E3420" s="112">
        <f>'Run Rate'!H345</f>
        <v>3</v>
      </c>
      <c r="F3420" s="112">
        <f>'Run Rate'!I345</f>
        <v>2</v>
      </c>
      <c r="G3420" s="112">
        <f>'Run Rate'!J345</f>
        <v>6</v>
      </c>
      <c r="H3420" s="112">
        <f>'Run Rate'!K345</f>
        <v>14</v>
      </c>
      <c r="I3420" s="112">
        <f>'Run Rate'!L345</f>
        <v>6</v>
      </c>
      <c r="J3420" s="112">
        <f>'Run Rate'!M345</f>
        <v>5</v>
      </c>
      <c r="K3420" s="112">
        <f>'Run Rate'!N345</f>
        <v>2</v>
      </c>
      <c r="L3420" s="112">
        <f>'Run Rate'!O345</f>
        <v>7</v>
      </c>
      <c r="M3420" s="112">
        <f>'Run Rate'!P345</f>
        <v>4</v>
      </c>
      <c r="N3420" s="112">
        <f>'Run Rate'!Q345</f>
        <v>3</v>
      </c>
      <c r="O3420" s="112">
        <f>'Run Rate'!R345</f>
        <v>1</v>
      </c>
      <c r="P3420" s="112">
        <f>'Run Rate'!S345</f>
        <v>2</v>
      </c>
      <c r="Q3420" s="112">
        <f>'Run Rate'!T345</f>
        <v>3</v>
      </c>
      <c r="R3420" s="112">
        <f>'Run Rate'!U345</f>
        <v>6</v>
      </c>
      <c r="S3420" s="112">
        <f>'Run Rate'!V345</f>
        <v>4</v>
      </c>
      <c r="T3420" s="112">
        <f>'Run Rate'!W345</f>
        <v>7</v>
      </c>
      <c r="U3420" s="112">
        <f>'Run Rate'!X345</f>
        <v>2</v>
      </c>
      <c r="V3420" s="112">
        <f>'Run Rate'!Y345</f>
        <v>2</v>
      </c>
      <c r="W3420" s="112">
        <f>'Run Rate'!Z345</f>
        <v>3</v>
      </c>
      <c r="X3420" s="112">
        <f>'Run Rate'!AA345</f>
        <v>2</v>
      </c>
      <c r="Y3420" s="112">
        <f>'Run Rate'!AB345</f>
        <v>2</v>
      </c>
      <c r="Z3420" s="112">
        <f>'Run Rate'!AC345</f>
        <v>8</v>
      </c>
      <c r="AA3420" s="112">
        <f>'Run Rate'!AD345</f>
        <v>4</v>
      </c>
      <c r="AB3420" s="113">
        <v>4</v>
      </c>
      <c r="AC3420" s="112">
        <v>4</v>
      </c>
      <c r="AD3420" s="112">
        <v>4</v>
      </c>
      <c r="AE3420" s="112">
        <v>4</v>
      </c>
      <c r="AF3420" s="112">
        <v>3</v>
      </c>
      <c r="AG3420" s="112">
        <v>3</v>
      </c>
      <c r="AH3420" s="112">
        <v>3</v>
      </c>
      <c r="AI3420" s="112">
        <v>3</v>
      </c>
      <c r="AJ3420" s="112">
        <v>3</v>
      </c>
      <c r="AK3420" s="112">
        <v>3</v>
      </c>
      <c r="AL3420" s="112">
        <v>3</v>
      </c>
      <c r="AM3420" s="112">
        <v>3</v>
      </c>
      <c r="AN3420" s="112">
        <v>3</v>
      </c>
      <c r="AQ3420" t="str">
        <f>AQ3418</f>
        <v/>
      </c>
    </row>
    <row r="3421" spans="1:43" ht="14.25" customHeight="1" x14ac:dyDescent="0.25">
      <c r="A3421" s="99" t="s">
        <v>1165</v>
      </c>
      <c r="B3421" s="114"/>
      <c r="C3421" s="114"/>
      <c r="D3421" s="114"/>
      <c r="E3421" s="114"/>
      <c r="F3421" s="114"/>
      <c r="G3421" s="114"/>
      <c r="H3421" s="114"/>
      <c r="I3421" s="114"/>
      <c r="J3421" s="114"/>
      <c r="K3421" s="114"/>
      <c r="L3421" s="114"/>
      <c r="M3421" s="114"/>
      <c r="N3421" s="114"/>
      <c r="O3421" s="114"/>
      <c r="P3421" s="114"/>
      <c r="Q3421" s="114"/>
      <c r="R3421" s="114"/>
      <c r="S3421" s="114"/>
      <c r="T3421" s="114"/>
      <c r="U3421" s="114"/>
      <c r="V3421" s="114"/>
      <c r="W3421" s="115"/>
      <c r="X3421" s="115"/>
      <c r="Y3421" s="115"/>
      <c r="Z3421" s="115"/>
      <c r="AA3421" s="112" t="s">
        <v>1166</v>
      </c>
      <c r="AB3421" s="113"/>
      <c r="AC3421" s="112"/>
      <c r="AD3421" s="112"/>
      <c r="AE3421" s="112"/>
      <c r="AF3421" s="112"/>
      <c r="AG3421" s="112"/>
      <c r="AH3421" s="112"/>
      <c r="AI3421" s="112"/>
      <c r="AJ3421" s="112"/>
      <c r="AK3421" s="112"/>
      <c r="AL3421" s="112"/>
      <c r="AM3421" s="112"/>
      <c r="AN3421" s="112"/>
      <c r="AQ3421" t="str">
        <f>AQ3418</f>
        <v/>
      </c>
    </row>
    <row r="3422" spans="1:43" ht="14.25" customHeight="1" x14ac:dyDescent="0.25">
      <c r="A3422" s="99" t="s">
        <v>1167</v>
      </c>
      <c r="B3422" s="114"/>
      <c r="C3422" s="114"/>
      <c r="D3422" s="114"/>
      <c r="E3422" s="114"/>
      <c r="F3422" s="114"/>
      <c r="G3422" s="114"/>
      <c r="H3422" s="114"/>
      <c r="I3422" s="114"/>
      <c r="J3422" s="114"/>
      <c r="K3422" s="114"/>
      <c r="L3422" s="114"/>
      <c r="M3422" s="114"/>
      <c r="N3422" s="114"/>
      <c r="O3422" s="114"/>
      <c r="P3422" s="114"/>
      <c r="Q3422" s="114"/>
      <c r="R3422" s="114"/>
      <c r="S3422" s="114"/>
      <c r="T3422" s="114"/>
      <c r="U3422" s="114"/>
      <c r="V3422" s="114"/>
      <c r="W3422" s="115"/>
      <c r="X3422" s="116"/>
      <c r="Y3422" s="117"/>
      <c r="Z3422" s="115"/>
      <c r="AA3422" s="112" t="s">
        <v>1168</v>
      </c>
      <c r="AB3422" s="113">
        <f>'Demand Input VP'!B1714</f>
        <v>0</v>
      </c>
      <c r="AC3422" s="112">
        <f>'Demand Input VP'!C1714</f>
        <v>0</v>
      </c>
      <c r="AD3422" s="112">
        <f>'Demand Input VP'!D1714</f>
        <v>0</v>
      </c>
      <c r="AE3422" s="112">
        <f>'Demand Input VP'!E1714</f>
        <v>0</v>
      </c>
      <c r="AF3422" s="112">
        <f>'Demand Input VP'!F1714</f>
        <v>0</v>
      </c>
      <c r="AG3422" s="112">
        <f>'Demand Input VP'!G1714</f>
        <v>0</v>
      </c>
      <c r="AH3422" s="112">
        <f>'Demand Input VP'!H1714</f>
        <v>0</v>
      </c>
      <c r="AI3422" s="112">
        <f>'Demand Input VP'!I1714</f>
        <v>0</v>
      </c>
      <c r="AJ3422" s="112">
        <f>'Demand Input VP'!J1714</f>
        <v>0</v>
      </c>
      <c r="AK3422" s="112">
        <f>'Demand Input VP'!K1714</f>
        <v>0</v>
      </c>
      <c r="AL3422" s="112">
        <f>'Demand Input VP'!L1714</f>
        <v>0</v>
      </c>
      <c r="AM3422" s="112">
        <f>'Demand Input VP'!M1714</f>
        <v>0</v>
      </c>
      <c r="AN3422" s="112">
        <f>'Demand Input VP'!N1714</f>
        <v>0</v>
      </c>
      <c r="AQ3422" t="str">
        <f>AQ3418</f>
        <v/>
      </c>
    </row>
    <row r="3423" spans="1:43" ht="14.25" customHeight="1" x14ac:dyDescent="0.25">
      <c r="A3423" s="99" t="s">
        <v>1169</v>
      </c>
      <c r="B3423" s="118"/>
      <c r="C3423" s="118"/>
      <c r="D3423" s="118"/>
      <c r="E3423" s="118"/>
      <c r="F3423" s="118"/>
      <c r="G3423" s="118"/>
      <c r="H3423" s="118"/>
      <c r="I3423" s="118"/>
      <c r="J3423" s="118"/>
      <c r="K3423" s="118"/>
      <c r="L3423" s="118"/>
      <c r="M3423" s="118"/>
      <c r="N3423" s="118"/>
      <c r="O3423" s="118"/>
      <c r="P3423" s="118"/>
      <c r="Q3423" s="118"/>
      <c r="R3423" s="118"/>
      <c r="S3423" s="118"/>
      <c r="T3423" s="118"/>
      <c r="U3423" s="118"/>
      <c r="V3423" s="118"/>
      <c r="W3423" s="115"/>
      <c r="X3423" s="116"/>
      <c r="Y3423" s="117"/>
      <c r="Z3423" s="119"/>
      <c r="AA3423" s="120" t="s">
        <v>1170</v>
      </c>
      <c r="AB3423" s="121">
        <f>'Demand Input VP'!B1713</f>
        <v>0</v>
      </c>
      <c r="AC3423" s="120">
        <f>'Demand Input VP'!C1713</f>
        <v>0</v>
      </c>
      <c r="AD3423" s="120">
        <f>'Demand Input VP'!D1713</f>
        <v>0</v>
      </c>
      <c r="AE3423" s="120">
        <f>'Demand Input VP'!E1713</f>
        <v>0</v>
      </c>
      <c r="AF3423" s="120">
        <f>'Demand Input VP'!F1713</f>
        <v>0</v>
      </c>
      <c r="AG3423" s="120">
        <f>'Demand Input VP'!G1713</f>
        <v>0</v>
      </c>
      <c r="AH3423" s="120">
        <f>'Demand Input VP'!H1713</f>
        <v>0</v>
      </c>
      <c r="AI3423" s="120">
        <f>'Demand Input VP'!I1713</f>
        <v>0</v>
      </c>
      <c r="AJ3423" s="120">
        <f>'Demand Input VP'!J1713</f>
        <v>0</v>
      </c>
      <c r="AK3423" s="120">
        <f>'Demand Input VP'!K1713</f>
        <v>0</v>
      </c>
      <c r="AL3423" s="120">
        <f>'Demand Input VP'!L1713</f>
        <v>0</v>
      </c>
      <c r="AM3423" s="120">
        <f>'Demand Input VP'!M1713</f>
        <v>0</v>
      </c>
      <c r="AN3423" s="120">
        <f>'Demand Input VP'!N1713</f>
        <v>0</v>
      </c>
      <c r="AQ3423" t="str">
        <f>AQ3418</f>
        <v/>
      </c>
    </row>
    <row r="3424" spans="1:43" ht="14.25" customHeight="1" x14ac:dyDescent="0.25">
      <c r="A3424" s="1"/>
      <c r="B3424" s="122"/>
      <c r="C3424" s="122"/>
      <c r="D3424" s="122"/>
      <c r="E3424" s="122"/>
      <c r="F3424" s="122"/>
      <c r="G3424" s="122"/>
      <c r="H3424" s="122"/>
      <c r="I3424" s="122"/>
      <c r="J3424" s="122"/>
      <c r="K3424" s="122"/>
      <c r="L3424" s="122"/>
      <c r="M3424" s="122"/>
      <c r="N3424" s="122"/>
      <c r="O3424" s="122"/>
      <c r="P3424" s="122"/>
      <c r="Q3424" s="122"/>
      <c r="R3424" s="122"/>
      <c r="S3424" s="122"/>
      <c r="T3424" s="122"/>
      <c r="U3424" s="122"/>
      <c r="V3424" s="122"/>
      <c r="W3424" s="123"/>
      <c r="X3424" s="116"/>
      <c r="Y3424" s="117"/>
      <c r="Z3424" s="123"/>
      <c r="AA3424" s="112" t="s">
        <v>1171</v>
      </c>
      <c r="AB3424" s="113">
        <f>'Demand Input MP'!B1714</f>
        <v>0</v>
      </c>
      <c r="AC3424" s="112">
        <f>'Demand Input MP'!C1714</f>
        <v>0</v>
      </c>
      <c r="AD3424" s="112">
        <f>'Demand Input MP'!D1714</f>
        <v>0</v>
      </c>
      <c r="AE3424" s="112">
        <f>'Demand Input MP'!E1714</f>
        <v>0</v>
      </c>
      <c r="AF3424" s="112">
        <f>'Demand Input MP'!F1714</f>
        <v>0</v>
      </c>
      <c r="AG3424" s="112">
        <f>'Demand Input MP'!G1714</f>
        <v>0</v>
      </c>
      <c r="AH3424" s="112">
        <f>'Demand Input MP'!H1714</f>
        <v>0</v>
      </c>
      <c r="AI3424" s="112">
        <f>'Demand Input MP'!I1714</f>
        <v>0</v>
      </c>
      <c r="AJ3424" s="112">
        <f>'Demand Input MP'!J1714</f>
        <v>0</v>
      </c>
      <c r="AK3424" s="112">
        <f>'Demand Input MP'!K1714</f>
        <v>0</v>
      </c>
      <c r="AL3424" s="112">
        <f>'Demand Input MP'!L1714</f>
        <v>0</v>
      </c>
      <c r="AM3424" s="112">
        <f>'Demand Input MP'!M1714</f>
        <v>0</v>
      </c>
      <c r="AN3424" s="112">
        <f>'Demand Input MP'!N1714</f>
        <v>0</v>
      </c>
      <c r="AQ3424" t="str">
        <f>AQ3418</f>
        <v/>
      </c>
    </row>
    <row r="3425" spans="1:43" ht="14.25" customHeight="1" x14ac:dyDescent="0.25">
      <c r="A3425" s="1"/>
      <c r="B3425" s="122"/>
      <c r="C3425" s="122"/>
      <c r="D3425" s="122"/>
      <c r="E3425" s="122"/>
      <c r="F3425" s="122"/>
      <c r="G3425" s="122"/>
      <c r="H3425" s="122"/>
      <c r="I3425" s="122"/>
      <c r="J3425" s="122"/>
      <c r="K3425" s="122"/>
      <c r="L3425" s="122"/>
      <c r="M3425" s="122"/>
      <c r="N3425" s="122"/>
      <c r="O3425" s="122"/>
      <c r="P3425" s="122"/>
      <c r="Q3425" s="122"/>
      <c r="R3425" s="122"/>
      <c r="S3425" s="122"/>
      <c r="T3425" s="122"/>
      <c r="U3425" s="122"/>
      <c r="V3425" s="124" t="s">
        <v>91</v>
      </c>
      <c r="W3425" s="125">
        <f>IFERROR(IF(SUM('Run Rate History'!E345:AD345)&gt;0,(SUMPRODUCT((B3420:AA3420&gt;=PERCENTILE(B3420:AA3420,0.1))*(B3420:AA3420&lt;=PERCENTILE(B3420:AA3420,0.9))*B3420:AA3420)+SUMPRODUCT(('Run Rate History'!E345:AD345&gt;=PERCENTILE(B3420:AA3420,0.1))*('Run Rate History'!E345:AD345&lt;=PERCENTILE(B3420:AA3420,0.9))*'Run Rate History'!E345:AD345))/(SUMPRODUCT((B3420:AA3420&gt;=PERCENTILE(B3420:AA3420,0.1))*(B3420:AA3420&lt;=PERCENTILE(B3420:AA3420,0.9))*1)+SUMPRODUCT(('Run Rate History'!E345:AD345&gt;=PERCENTILE(B3420:AA3420,0.1))*('Run Rate History'!E345:AD345&lt;=PERCENTILE(B3420:AA3420,0.9))*1)),TRIMMEAN(B3420:AA3420,0.15)),0)</f>
        <v>4.2045454545454541</v>
      </c>
      <c r="X3425" s="126" t="s">
        <v>1172</v>
      </c>
      <c r="Y3425" s="127">
        <f>SUM(B3420:AA3420)/26</f>
        <v>4.5384615384615383</v>
      </c>
      <c r="Z3425" s="128"/>
      <c r="AA3425" s="112" t="s">
        <v>1173</v>
      </c>
      <c r="AB3425" s="113">
        <f>'Demand Input MP'!B1713</f>
        <v>0</v>
      </c>
      <c r="AC3425" s="112">
        <f>'Demand Input MP'!C1713</f>
        <v>0</v>
      </c>
      <c r="AD3425" s="112">
        <f>'Demand Input MP'!D1713</f>
        <v>0</v>
      </c>
      <c r="AE3425" s="112">
        <f>'Demand Input MP'!E1713</f>
        <v>0</v>
      </c>
      <c r="AF3425" s="112">
        <f>'Demand Input MP'!F1713</f>
        <v>0</v>
      </c>
      <c r="AG3425" s="112">
        <f>'Demand Input MP'!G1713</f>
        <v>0</v>
      </c>
      <c r="AH3425" s="112">
        <f>'Demand Input MP'!H1713</f>
        <v>0</v>
      </c>
      <c r="AI3425" s="112">
        <f>'Demand Input MP'!I1713</f>
        <v>0</v>
      </c>
      <c r="AJ3425" s="112">
        <f>'Demand Input MP'!J1713</f>
        <v>0</v>
      </c>
      <c r="AK3425" s="112">
        <f>'Demand Input MP'!K1713</f>
        <v>0</v>
      </c>
      <c r="AL3425" s="112">
        <f>'Demand Input MP'!L1713</f>
        <v>0</v>
      </c>
      <c r="AM3425" s="112">
        <f>'Demand Input MP'!M1713</f>
        <v>0</v>
      </c>
      <c r="AN3425" s="112">
        <f>'Demand Input MP'!N1713</f>
        <v>0</v>
      </c>
      <c r="AQ3425" t="str">
        <f>AQ3418</f>
        <v/>
      </c>
    </row>
    <row r="3426" spans="1:43" ht="14.25" customHeight="1" x14ac:dyDescent="0.25">
      <c r="A3426" s="1"/>
      <c r="B3426" s="122"/>
      <c r="C3426" s="122"/>
      <c r="D3426" s="122"/>
      <c r="E3426" s="122"/>
      <c r="F3426" s="122"/>
      <c r="G3426" s="122"/>
      <c r="H3426" s="122"/>
      <c r="I3426" s="122"/>
      <c r="J3426" s="122"/>
      <c r="K3426" s="122"/>
      <c r="L3426" s="122"/>
      <c r="M3426" s="122"/>
      <c r="N3426" s="122"/>
      <c r="O3426" s="122"/>
      <c r="P3426" s="122"/>
      <c r="Q3426" s="122"/>
      <c r="R3426" s="122"/>
      <c r="S3426" s="122"/>
      <c r="T3426" s="122"/>
      <c r="U3426" s="122"/>
      <c r="V3426" s="124" t="s">
        <v>94</v>
      </c>
      <c r="W3426" s="125">
        <f>IFERROR((1*MIN(MAX(X3420,0.5*IF(SUM('Run Rate History'!E345:AD345)&gt;0,(MEDIAN(IF(B3420:AA3420&gt;0,B3420:AA3420))+MEDIAN(IF('Run Rate History'!E345:AD345&gt;0,'Run Rate History'!E345:AD345)))/2,MEDIAN(IF(B3420:AA3420&gt;0,B3420:AA3420)))),2*IF(SUM('Run Rate History'!E345:AD345)&gt;0,(MEDIAN(IF(B3420:AA3420&gt;0,B3420:AA3420))+MEDIAN(IF('Run Rate History'!E345:AD345&gt;0,'Run Rate History'!E345:AD345)))/2,MEDIAN(IF(B3420:AA3420&gt;0,B3420:AA3420))))+2*MIN(MAX(Y3420,0.5*IF(SUM('Run Rate History'!E345:AD345)&gt;0,(MEDIAN(IF(B3420:AA3420&gt;0,B3420:AA3420))+MEDIAN(IF('Run Rate History'!E345:AD345&gt;0,'Run Rate History'!E345:AD345)))/2,MEDIAN(IF(B3420:AA3420&gt;0,B3420:AA3420)))),2*IF(SUM('Run Rate History'!E345:AD345)&gt;0,(MEDIAN(IF(B3420:AA3420&gt;0,B3420:AA3420))+MEDIAN(IF('Run Rate History'!E345:AD345&gt;0,'Run Rate History'!E345:AD345)))/2,MEDIAN(IF(B3420:AA3420&gt;0,B3420:AA3420))))+3*MIN(MAX(Z3420,0.5*IF(SUM('Run Rate History'!E345:AD345)&gt;0,(MEDIAN(IF(B3420:AA3420&gt;0,B3420:AA3420))+MEDIAN(IF('Run Rate History'!E345:AD345&gt;0,'Run Rate History'!E345:AD345)))/2,MEDIAN(IF(B3420:AA3420&gt;0,B3420:AA3420)))),2*IF(SUM('Run Rate History'!E345:AD345)&gt;0,(MEDIAN(IF(B3420:AA3420&gt;0,B3420:AA3420))+MEDIAN(IF('Run Rate History'!E345:AD345&gt;0,'Run Rate History'!E345:AD345)))/2,MEDIAN(IF(B3420:AA3420&gt;0,B3420:AA3420))))+4*MIN(MAX(AA3420,0.5*IF(SUM('Run Rate History'!E345:AD345)&gt;0,(MEDIAN(IF(B3420:AA3420&gt;0,B3420:AA3420))+MEDIAN(IF('Run Rate History'!E345:AD345&gt;0,'Run Rate History'!E345:AD345)))/2,MEDIAN(IF(B3420:AA3420&gt;0,B3420:AA3420)))),2*IF(SUM('Run Rate History'!E345:AD345)&gt;0,(MEDIAN(IF(B3420:AA3420&gt;0,B3420:AA3420))+MEDIAN(IF('Run Rate History'!E345:AD345&gt;0,'Run Rate History'!E345:AD345)))/2,MEDIAN(IF(B3420:AA3420&gt;0,B3420:AA3420)))))/10,0)</f>
        <v>4.45</v>
      </c>
      <c r="X3426" s="129" t="s">
        <v>1174</v>
      </c>
      <c r="Y3426" s="130">
        <f>IFERROR(VLOOKUP(A3418,'Stanje zaliha'!A:E,5,FALSE()),0)</f>
        <v>75</v>
      </c>
      <c r="Z3426" s="131"/>
      <c r="AA3426" s="113" t="s">
        <v>1175</v>
      </c>
      <c r="AB3426" s="118">
        <f t="shared" ref="AB3426:AN3426" si="682">SUM(AB3422:AB3425)</f>
        <v>0</v>
      </c>
      <c r="AC3426" s="118">
        <f t="shared" si="682"/>
        <v>0</v>
      </c>
      <c r="AD3426" s="118">
        <f t="shared" si="682"/>
        <v>0</v>
      </c>
      <c r="AE3426" s="118">
        <f t="shared" si="682"/>
        <v>0</v>
      </c>
      <c r="AF3426" s="118">
        <f t="shared" si="682"/>
        <v>0</v>
      </c>
      <c r="AG3426" s="118">
        <f t="shared" si="682"/>
        <v>0</v>
      </c>
      <c r="AH3426" s="118">
        <f t="shared" si="682"/>
        <v>0</v>
      </c>
      <c r="AI3426" s="118">
        <f t="shared" si="682"/>
        <v>0</v>
      </c>
      <c r="AJ3426" s="118">
        <f t="shared" si="682"/>
        <v>0</v>
      </c>
      <c r="AK3426" s="118">
        <f t="shared" si="682"/>
        <v>0</v>
      </c>
      <c r="AL3426" s="118">
        <f t="shared" si="682"/>
        <v>0</v>
      </c>
      <c r="AM3426" s="118">
        <f t="shared" si="682"/>
        <v>0</v>
      </c>
      <c r="AN3426" s="118">
        <f t="shared" si="682"/>
        <v>0</v>
      </c>
      <c r="AQ3426" t="str">
        <f>AQ3418</f>
        <v/>
      </c>
    </row>
    <row r="3427" spans="1:43" ht="14.25" customHeight="1" x14ac:dyDescent="0.25">
      <c r="A3427" s="1"/>
      <c r="B3427" s="122"/>
      <c r="C3427" s="122"/>
      <c r="D3427" s="122"/>
      <c r="E3427" s="122"/>
      <c r="F3427" s="122"/>
      <c r="G3427" s="122"/>
      <c r="H3427" s="122"/>
      <c r="I3427" s="122"/>
      <c r="J3427" s="122"/>
      <c r="K3427" s="122"/>
      <c r="L3427" s="122"/>
      <c r="M3427" s="122"/>
      <c r="N3427" s="122"/>
      <c r="O3427" s="122"/>
      <c r="P3427" s="122"/>
      <c r="Q3427" s="122"/>
      <c r="R3427" s="122"/>
      <c r="S3427" s="122"/>
      <c r="T3427" s="122"/>
      <c r="U3427" s="122"/>
      <c r="V3427" s="124" t="s">
        <v>95</v>
      </c>
      <c r="W3427" s="125">
        <f>IFERROR(0.6*W3426+0.4*W3425,0)</f>
        <v>4.3518181818181816</v>
      </c>
      <c r="X3427" s="132" t="s">
        <v>1176</v>
      </c>
      <c r="Y3427" s="133">
        <f>IFERROR(SUMIF('Popis poslanih narudžbi'!A:A,A3418,'Popis poslanih narudžbi'!C:C),0)</f>
        <v>0</v>
      </c>
      <c r="Z3427" s="131"/>
      <c r="AA3427" s="134" t="s">
        <v>1177</v>
      </c>
      <c r="AB3427" s="118">
        <f t="shared" ref="AB3427:AN3427" si="683">AB3420+AB3426</f>
        <v>4</v>
      </c>
      <c r="AC3427" s="118">
        <f t="shared" si="683"/>
        <v>4</v>
      </c>
      <c r="AD3427" s="118">
        <f t="shared" si="683"/>
        <v>4</v>
      </c>
      <c r="AE3427" s="118">
        <f t="shared" si="683"/>
        <v>4</v>
      </c>
      <c r="AF3427" s="118">
        <f t="shared" si="683"/>
        <v>3</v>
      </c>
      <c r="AG3427" s="118">
        <f t="shared" si="683"/>
        <v>3</v>
      </c>
      <c r="AH3427" s="118">
        <f t="shared" si="683"/>
        <v>3</v>
      </c>
      <c r="AI3427" s="118">
        <f t="shared" si="683"/>
        <v>3</v>
      </c>
      <c r="AJ3427" s="118">
        <f t="shared" si="683"/>
        <v>3</v>
      </c>
      <c r="AK3427" s="118">
        <f t="shared" si="683"/>
        <v>3</v>
      </c>
      <c r="AL3427" s="118">
        <f t="shared" si="683"/>
        <v>3</v>
      </c>
      <c r="AM3427" s="118">
        <f t="shared" si="683"/>
        <v>3</v>
      </c>
      <c r="AN3427" s="118">
        <f t="shared" si="683"/>
        <v>3</v>
      </c>
      <c r="AQ3427" t="str">
        <f>AQ3418</f>
        <v/>
      </c>
    </row>
    <row r="3428" spans="1:43" ht="14.25" customHeight="1" x14ac:dyDescent="0.25">
      <c r="A3428" s="107" t="str">
        <f>'Run Rate'!A346</f>
        <v>POL12857</v>
      </c>
      <c r="B3428" s="135" t="str">
        <f>'Run Rate'!B346</f>
        <v>Polleo The One:One Mass Gainer 2,5kg Chocolate Madness</v>
      </c>
      <c r="C3428" s="135" t="str">
        <f>'Run Rate'!C346</f>
        <v>SPORTSKA PREHRANA</v>
      </c>
      <c r="D3428" s="135" t="str">
        <f>'Run Rate'!D346</f>
        <v>03 BRONZE</v>
      </c>
      <c r="E3428" s="122"/>
      <c r="F3428" s="122"/>
      <c r="G3428" s="122"/>
      <c r="H3428" s="122"/>
      <c r="I3428" s="122"/>
      <c r="J3428" s="122"/>
      <c r="K3428" s="122"/>
      <c r="L3428" s="122"/>
      <c r="M3428" s="122"/>
      <c r="N3428" s="122"/>
      <c r="O3428" s="122"/>
      <c r="P3428" s="122"/>
      <c r="Q3428" s="122"/>
      <c r="R3428" s="122"/>
      <c r="S3428" s="122"/>
      <c r="T3428" s="122"/>
      <c r="U3428" s="122"/>
      <c r="V3428" s="122"/>
      <c r="W3428" s="122"/>
      <c r="X3428" s="122"/>
      <c r="Y3428" s="122"/>
      <c r="Z3428" s="122"/>
      <c r="AA3428" s="122"/>
      <c r="AB3428" s="122"/>
      <c r="AC3428" s="122"/>
      <c r="AD3428" s="122"/>
      <c r="AE3428" s="122"/>
      <c r="AF3428" s="122"/>
      <c r="AG3428" s="122"/>
      <c r="AH3428" s="122"/>
      <c r="AI3428" s="122"/>
      <c r="AJ3428" s="122"/>
      <c r="AK3428" s="122"/>
      <c r="AL3428" s="122"/>
      <c r="AM3428" s="122"/>
      <c r="AN3428" s="122"/>
      <c r="AQ3428" t="str">
        <f>IF(AND(OR($B$1="ALL",$B$1=C3428),OR($E$1="ALL",$E$1=D3428),OR($B$2="ALL",$B$2=A3428),OR($E$2="ALL",IFERROR(SEARCH($E$2,B3428),0)&gt;0)),"MATCH","")</f>
        <v/>
      </c>
    </row>
    <row r="3429" spans="1:43" ht="14.25" customHeight="1" x14ac:dyDescent="0.25">
      <c r="A3429" s="108" t="s">
        <v>1137</v>
      </c>
      <c r="B3429" s="136" t="s">
        <v>1138</v>
      </c>
      <c r="C3429" s="136" t="s">
        <v>1139</v>
      </c>
      <c r="D3429" s="136" t="s">
        <v>1140</v>
      </c>
      <c r="E3429" s="136" t="s">
        <v>1141</v>
      </c>
      <c r="F3429" s="136" t="s">
        <v>1142</v>
      </c>
      <c r="G3429" s="136" t="s">
        <v>1143</v>
      </c>
      <c r="H3429" s="136" t="s">
        <v>1144</v>
      </c>
      <c r="I3429" s="136" t="s">
        <v>1145</v>
      </c>
      <c r="J3429" s="136" t="s">
        <v>1146</v>
      </c>
      <c r="K3429" s="136" t="s">
        <v>1147</v>
      </c>
      <c r="L3429" s="136" t="s">
        <v>1148</v>
      </c>
      <c r="M3429" s="136" t="s">
        <v>1149</v>
      </c>
      <c r="N3429" s="136" t="s">
        <v>1150</v>
      </c>
      <c r="O3429" s="136" t="s">
        <v>1151</v>
      </c>
      <c r="P3429" s="136" t="s">
        <v>1152</v>
      </c>
      <c r="Q3429" s="136" t="s">
        <v>1153</v>
      </c>
      <c r="R3429" s="136" t="s">
        <v>1154</v>
      </c>
      <c r="S3429" s="136" t="s">
        <v>1155</v>
      </c>
      <c r="T3429" s="136" t="s">
        <v>1156</v>
      </c>
      <c r="U3429" s="136" t="s">
        <v>1157</v>
      </c>
      <c r="V3429" s="136" t="s">
        <v>1158</v>
      </c>
      <c r="W3429" s="136" t="s">
        <v>1159</v>
      </c>
      <c r="X3429" s="136" t="s">
        <v>1160</v>
      </c>
      <c r="Y3429" s="136" t="s">
        <v>1161</v>
      </c>
      <c r="Z3429" s="136" t="s">
        <v>1162</v>
      </c>
      <c r="AA3429" s="136" t="s">
        <v>1163</v>
      </c>
      <c r="AB3429" s="137" t="s">
        <v>156</v>
      </c>
      <c r="AC3429" s="137" t="s">
        <v>157</v>
      </c>
      <c r="AD3429" s="137" t="s">
        <v>158</v>
      </c>
      <c r="AE3429" s="137" t="s">
        <v>139</v>
      </c>
      <c r="AF3429" s="138" t="s">
        <v>140</v>
      </c>
      <c r="AG3429" s="138" t="s">
        <v>141</v>
      </c>
      <c r="AH3429" s="138" t="s">
        <v>142</v>
      </c>
      <c r="AI3429" s="138" t="s">
        <v>143</v>
      </c>
      <c r="AJ3429" s="139" t="s">
        <v>144</v>
      </c>
      <c r="AK3429" s="139" t="s">
        <v>145</v>
      </c>
      <c r="AL3429" s="139" t="s">
        <v>146</v>
      </c>
      <c r="AM3429" s="140" t="s">
        <v>147</v>
      </c>
      <c r="AN3429" s="140" t="s">
        <v>148</v>
      </c>
      <c r="AQ3429" t="str">
        <f>AQ3428</f>
        <v/>
      </c>
    </row>
    <row r="3430" spans="1:43" ht="14.25" customHeight="1" x14ac:dyDescent="0.25">
      <c r="A3430" s="99" t="s">
        <v>1164</v>
      </c>
      <c r="B3430" s="112">
        <f>'Run Rate'!E346</f>
        <v>2</v>
      </c>
      <c r="C3430" s="112">
        <f>'Run Rate'!F346</f>
        <v>1</v>
      </c>
      <c r="D3430" s="112">
        <f>'Run Rate'!G346</f>
        <v>6</v>
      </c>
      <c r="E3430" s="112">
        <f>'Run Rate'!H346</f>
        <v>6</v>
      </c>
      <c r="F3430" s="112">
        <f>'Run Rate'!I346</f>
        <v>6</v>
      </c>
      <c r="G3430" s="112">
        <f>'Run Rate'!J346</f>
        <v>10</v>
      </c>
      <c r="H3430" s="112">
        <f>'Run Rate'!K346</f>
        <v>7</v>
      </c>
      <c r="I3430" s="112">
        <f>'Run Rate'!L346</f>
        <v>18</v>
      </c>
      <c r="J3430" s="112">
        <f>'Run Rate'!M346</f>
        <v>17</v>
      </c>
      <c r="K3430" s="112">
        <f>'Run Rate'!N346</f>
        <v>9</v>
      </c>
      <c r="L3430" s="112">
        <f>'Run Rate'!O346</f>
        <v>6</v>
      </c>
      <c r="M3430" s="112">
        <f>'Run Rate'!P346</f>
        <v>10</v>
      </c>
      <c r="N3430" s="112">
        <f>'Run Rate'!Q346</f>
        <v>4</v>
      </c>
      <c r="O3430" s="112">
        <f>'Run Rate'!R346</f>
        <v>3</v>
      </c>
      <c r="P3430" s="112">
        <f>'Run Rate'!S346</f>
        <v>4</v>
      </c>
      <c r="Q3430" s="112">
        <f>'Run Rate'!T346</f>
        <v>3</v>
      </c>
      <c r="R3430" s="112">
        <f>'Run Rate'!U346</f>
        <v>5</v>
      </c>
      <c r="S3430" s="112">
        <f>'Run Rate'!V346</f>
        <v>1</v>
      </c>
      <c r="T3430" s="112">
        <f>'Run Rate'!W346</f>
        <v>3</v>
      </c>
      <c r="U3430" s="112">
        <f>'Run Rate'!X346</f>
        <v>11</v>
      </c>
      <c r="V3430" s="112">
        <f>'Run Rate'!Y346</f>
        <v>7</v>
      </c>
      <c r="W3430" s="112">
        <f>'Run Rate'!Z346</f>
        <v>9</v>
      </c>
      <c r="X3430" s="112">
        <f>'Run Rate'!AA346</f>
        <v>10</v>
      </c>
      <c r="Y3430" s="112">
        <f>'Run Rate'!AB346</f>
        <v>13</v>
      </c>
      <c r="Z3430" s="112">
        <f>'Run Rate'!AC346</f>
        <v>4</v>
      </c>
      <c r="AA3430" s="112">
        <f>'Run Rate'!AD346</f>
        <v>15</v>
      </c>
      <c r="AB3430" s="113">
        <v>13</v>
      </c>
      <c r="AC3430" s="112">
        <v>13</v>
      </c>
      <c r="AD3430" s="112">
        <v>14</v>
      </c>
      <c r="AE3430" s="112">
        <v>14</v>
      </c>
      <c r="AF3430" s="112">
        <v>14</v>
      </c>
      <c r="AG3430" s="112">
        <v>14</v>
      </c>
      <c r="AH3430" s="112">
        <v>15</v>
      </c>
      <c r="AI3430" s="112">
        <v>15</v>
      </c>
      <c r="AJ3430" s="112">
        <v>15</v>
      </c>
      <c r="AK3430" s="112">
        <v>15</v>
      </c>
      <c r="AL3430" s="112">
        <v>15</v>
      </c>
      <c r="AM3430" s="112">
        <v>15</v>
      </c>
      <c r="AN3430" s="112">
        <v>15</v>
      </c>
      <c r="AQ3430" t="str">
        <f>AQ3428</f>
        <v/>
      </c>
    </row>
    <row r="3431" spans="1:43" ht="14.25" customHeight="1" x14ac:dyDescent="0.25">
      <c r="A3431" s="99" t="s">
        <v>1165</v>
      </c>
      <c r="B3431" s="114"/>
      <c r="C3431" s="114"/>
      <c r="D3431" s="114"/>
      <c r="E3431" s="114"/>
      <c r="F3431" s="114"/>
      <c r="G3431" s="114"/>
      <c r="H3431" s="114"/>
      <c r="I3431" s="114"/>
      <c r="J3431" s="114"/>
      <c r="K3431" s="114"/>
      <c r="L3431" s="114"/>
      <c r="M3431" s="114"/>
      <c r="N3431" s="114"/>
      <c r="O3431" s="114"/>
      <c r="P3431" s="114"/>
      <c r="Q3431" s="114"/>
      <c r="R3431" s="114"/>
      <c r="S3431" s="114"/>
      <c r="T3431" s="114"/>
      <c r="U3431" s="114"/>
      <c r="V3431" s="114"/>
      <c r="W3431" s="115"/>
      <c r="X3431" s="115"/>
      <c r="Y3431" s="115"/>
      <c r="Z3431" s="115"/>
      <c r="AA3431" s="112" t="s">
        <v>1166</v>
      </c>
      <c r="AB3431" s="113"/>
      <c r="AC3431" s="112"/>
      <c r="AD3431" s="112"/>
      <c r="AE3431" s="112"/>
      <c r="AF3431" s="112"/>
      <c r="AG3431" s="112"/>
      <c r="AH3431" s="112"/>
      <c r="AI3431" s="112"/>
      <c r="AJ3431" s="112"/>
      <c r="AK3431" s="112"/>
      <c r="AL3431" s="112"/>
      <c r="AM3431" s="112"/>
      <c r="AN3431" s="112"/>
      <c r="AQ3431" t="str">
        <f>AQ3428</f>
        <v/>
      </c>
    </row>
    <row r="3432" spans="1:43" ht="14.25" customHeight="1" x14ac:dyDescent="0.25">
      <c r="A3432" s="99" t="s">
        <v>1167</v>
      </c>
      <c r="B3432" s="114"/>
      <c r="C3432" s="114"/>
      <c r="D3432" s="114"/>
      <c r="E3432" s="114"/>
      <c r="F3432" s="114"/>
      <c r="G3432" s="114"/>
      <c r="H3432" s="114"/>
      <c r="I3432" s="114"/>
      <c r="J3432" s="114"/>
      <c r="K3432" s="114"/>
      <c r="L3432" s="114"/>
      <c r="M3432" s="114"/>
      <c r="N3432" s="114"/>
      <c r="O3432" s="114"/>
      <c r="P3432" s="114"/>
      <c r="Q3432" s="114"/>
      <c r="R3432" s="114"/>
      <c r="S3432" s="114"/>
      <c r="T3432" s="114"/>
      <c r="U3432" s="114"/>
      <c r="V3432" s="114"/>
      <c r="W3432" s="115"/>
      <c r="X3432" s="116"/>
      <c r="Y3432" s="117"/>
      <c r="Z3432" s="115"/>
      <c r="AA3432" s="112" t="s">
        <v>1168</v>
      </c>
      <c r="AB3432" s="113">
        <f>'Demand Input VP'!B1719</f>
        <v>0</v>
      </c>
      <c r="AC3432" s="112">
        <f>'Demand Input VP'!C1719</f>
        <v>0</v>
      </c>
      <c r="AD3432" s="112">
        <f>'Demand Input VP'!D1719</f>
        <v>0</v>
      </c>
      <c r="AE3432" s="112">
        <f>'Demand Input VP'!E1719</f>
        <v>0</v>
      </c>
      <c r="AF3432" s="112">
        <f>'Demand Input VP'!F1719</f>
        <v>0</v>
      </c>
      <c r="AG3432" s="112">
        <f>'Demand Input VP'!G1719</f>
        <v>0</v>
      </c>
      <c r="AH3432" s="112">
        <f>'Demand Input VP'!H1719</f>
        <v>0</v>
      </c>
      <c r="AI3432" s="112">
        <f>'Demand Input VP'!I1719</f>
        <v>0</v>
      </c>
      <c r="AJ3432" s="112">
        <f>'Demand Input VP'!J1719</f>
        <v>0</v>
      </c>
      <c r="AK3432" s="112">
        <f>'Demand Input VP'!K1719</f>
        <v>0</v>
      </c>
      <c r="AL3432" s="112">
        <f>'Demand Input VP'!L1719</f>
        <v>0</v>
      </c>
      <c r="AM3432" s="112">
        <f>'Demand Input VP'!M1719</f>
        <v>0</v>
      </c>
      <c r="AN3432" s="112">
        <f>'Demand Input VP'!N1719</f>
        <v>0</v>
      </c>
      <c r="AQ3432" t="str">
        <f>AQ3428</f>
        <v/>
      </c>
    </row>
    <row r="3433" spans="1:43" ht="14.25" customHeight="1" x14ac:dyDescent="0.25">
      <c r="A3433" s="99" t="s">
        <v>1169</v>
      </c>
      <c r="B3433" s="118"/>
      <c r="C3433" s="118"/>
      <c r="D3433" s="118"/>
      <c r="E3433" s="118"/>
      <c r="F3433" s="118"/>
      <c r="G3433" s="118"/>
      <c r="H3433" s="118"/>
      <c r="I3433" s="118"/>
      <c r="J3433" s="118"/>
      <c r="K3433" s="118"/>
      <c r="L3433" s="118"/>
      <c r="M3433" s="118"/>
      <c r="N3433" s="118"/>
      <c r="O3433" s="118"/>
      <c r="P3433" s="118"/>
      <c r="Q3433" s="118"/>
      <c r="R3433" s="118"/>
      <c r="S3433" s="118"/>
      <c r="T3433" s="118"/>
      <c r="U3433" s="118"/>
      <c r="V3433" s="118"/>
      <c r="W3433" s="115"/>
      <c r="X3433" s="116"/>
      <c r="Y3433" s="117"/>
      <c r="Z3433" s="119"/>
      <c r="AA3433" s="120" t="s">
        <v>1170</v>
      </c>
      <c r="AB3433" s="121">
        <f>'Demand Input VP'!B1718</f>
        <v>0</v>
      </c>
      <c r="AC3433" s="120">
        <f>'Demand Input VP'!C1718</f>
        <v>0</v>
      </c>
      <c r="AD3433" s="120">
        <f>'Demand Input VP'!D1718</f>
        <v>0</v>
      </c>
      <c r="AE3433" s="120">
        <f>'Demand Input VP'!E1718</f>
        <v>0</v>
      </c>
      <c r="AF3433" s="120">
        <f>'Demand Input VP'!F1718</f>
        <v>0</v>
      </c>
      <c r="AG3433" s="120">
        <f>'Demand Input VP'!G1718</f>
        <v>0</v>
      </c>
      <c r="AH3433" s="120">
        <f>'Demand Input VP'!H1718</f>
        <v>0</v>
      </c>
      <c r="AI3433" s="120">
        <f>'Demand Input VP'!I1718</f>
        <v>0</v>
      </c>
      <c r="AJ3433" s="120">
        <f>'Demand Input VP'!J1718</f>
        <v>0</v>
      </c>
      <c r="AK3433" s="120">
        <f>'Demand Input VP'!K1718</f>
        <v>0</v>
      </c>
      <c r="AL3433" s="120">
        <f>'Demand Input VP'!L1718</f>
        <v>0</v>
      </c>
      <c r="AM3433" s="120">
        <f>'Demand Input VP'!M1718</f>
        <v>0</v>
      </c>
      <c r="AN3433" s="120">
        <f>'Demand Input VP'!N1718</f>
        <v>0</v>
      </c>
      <c r="AQ3433" t="str">
        <f>AQ3428</f>
        <v/>
      </c>
    </row>
    <row r="3434" spans="1:43" ht="14.25" customHeight="1" x14ac:dyDescent="0.25">
      <c r="A3434" s="1"/>
      <c r="B3434" s="122"/>
      <c r="C3434" s="122"/>
      <c r="D3434" s="122"/>
      <c r="E3434" s="122"/>
      <c r="F3434" s="122"/>
      <c r="G3434" s="122"/>
      <c r="H3434" s="122"/>
      <c r="I3434" s="122"/>
      <c r="J3434" s="122"/>
      <c r="K3434" s="122"/>
      <c r="L3434" s="122"/>
      <c r="M3434" s="122"/>
      <c r="N3434" s="122"/>
      <c r="O3434" s="122"/>
      <c r="P3434" s="122"/>
      <c r="Q3434" s="122"/>
      <c r="R3434" s="122"/>
      <c r="S3434" s="122"/>
      <c r="T3434" s="122"/>
      <c r="U3434" s="122"/>
      <c r="V3434" s="122"/>
      <c r="W3434" s="123"/>
      <c r="X3434" s="116"/>
      <c r="Y3434" s="117"/>
      <c r="Z3434" s="123"/>
      <c r="AA3434" s="112" t="s">
        <v>1171</v>
      </c>
      <c r="AB3434" s="113">
        <f>'Demand Input MP'!B1719</f>
        <v>0</v>
      </c>
      <c r="AC3434" s="112">
        <f>'Demand Input MP'!C1719</f>
        <v>0</v>
      </c>
      <c r="AD3434" s="112">
        <f>'Demand Input MP'!D1719</f>
        <v>0</v>
      </c>
      <c r="AE3434" s="112">
        <f>'Demand Input MP'!E1719</f>
        <v>0</v>
      </c>
      <c r="AF3434" s="112">
        <f>'Demand Input MP'!F1719</f>
        <v>0</v>
      </c>
      <c r="AG3434" s="112">
        <f>'Demand Input MP'!G1719</f>
        <v>0</v>
      </c>
      <c r="AH3434" s="112">
        <f>'Demand Input MP'!H1719</f>
        <v>0</v>
      </c>
      <c r="AI3434" s="112">
        <f>'Demand Input MP'!I1719</f>
        <v>0</v>
      </c>
      <c r="AJ3434" s="112">
        <f>'Demand Input MP'!J1719</f>
        <v>0</v>
      </c>
      <c r="AK3434" s="112">
        <f>'Demand Input MP'!K1719</f>
        <v>0</v>
      </c>
      <c r="AL3434" s="112">
        <f>'Demand Input MP'!L1719</f>
        <v>0</v>
      </c>
      <c r="AM3434" s="112">
        <f>'Demand Input MP'!M1719</f>
        <v>0</v>
      </c>
      <c r="AN3434" s="112">
        <f>'Demand Input MP'!N1719</f>
        <v>0</v>
      </c>
      <c r="AQ3434" t="str">
        <f>AQ3428</f>
        <v/>
      </c>
    </row>
    <row r="3435" spans="1:43" ht="14.25" customHeight="1" x14ac:dyDescent="0.25">
      <c r="A3435" s="1"/>
      <c r="B3435" s="122"/>
      <c r="C3435" s="122"/>
      <c r="D3435" s="122"/>
      <c r="E3435" s="122"/>
      <c r="F3435" s="122"/>
      <c r="G3435" s="122"/>
      <c r="H3435" s="122"/>
      <c r="I3435" s="122"/>
      <c r="J3435" s="122"/>
      <c r="K3435" s="122"/>
      <c r="L3435" s="122"/>
      <c r="M3435" s="122"/>
      <c r="N3435" s="122"/>
      <c r="O3435" s="122"/>
      <c r="P3435" s="122"/>
      <c r="Q3435" s="122"/>
      <c r="R3435" s="122"/>
      <c r="S3435" s="122"/>
      <c r="T3435" s="122"/>
      <c r="U3435" s="122"/>
      <c r="V3435" s="124" t="s">
        <v>91</v>
      </c>
      <c r="W3435" s="125">
        <f>IFERROR(IF(SUM('Run Rate History'!E346:AD346)&gt;0,(SUMPRODUCT((B3430:AA3430&gt;=PERCENTILE(B3430:AA3430,0.1))*(B3430:AA3430&lt;=PERCENTILE(B3430:AA3430,0.9))*B3430:AA3430)+SUMPRODUCT(('Run Rate History'!E346:AD346&gt;=PERCENTILE(B3430:AA3430,0.1))*('Run Rate History'!E346:AD346&lt;=PERCENTILE(B3430:AA3430,0.9))*'Run Rate History'!E346:AD346))/(SUMPRODUCT((B3430:AA3430&gt;=PERCENTILE(B3430:AA3430,0.1))*(B3430:AA3430&lt;=PERCENTILE(B3430:AA3430,0.9))*1)+SUMPRODUCT(('Run Rate History'!E346:AD346&gt;=PERCENTILE(B3430:AA3430,0.1))*('Run Rate History'!E346:AD346&lt;=PERCENTILE(B3430:AA3430,0.9))*1)),TRIMMEAN(B3430:AA3430,0.15)),0)</f>
        <v>7.125</v>
      </c>
      <c r="X3435" s="126" t="s">
        <v>1172</v>
      </c>
      <c r="Y3435" s="127">
        <f>SUM(B3430:AA3430)/26</f>
        <v>7.3076923076923075</v>
      </c>
      <c r="Z3435" s="128"/>
      <c r="AA3435" s="112" t="s">
        <v>1173</v>
      </c>
      <c r="AB3435" s="113">
        <f>'Demand Input MP'!B1718</f>
        <v>0</v>
      </c>
      <c r="AC3435" s="112">
        <f>'Demand Input MP'!C1718</f>
        <v>0</v>
      </c>
      <c r="AD3435" s="112">
        <f>'Demand Input MP'!D1718</f>
        <v>0</v>
      </c>
      <c r="AE3435" s="112">
        <f>'Demand Input MP'!E1718</f>
        <v>0</v>
      </c>
      <c r="AF3435" s="112">
        <f>'Demand Input MP'!F1718</f>
        <v>0</v>
      </c>
      <c r="AG3435" s="112">
        <f>'Demand Input MP'!G1718</f>
        <v>0</v>
      </c>
      <c r="AH3435" s="112">
        <f>'Demand Input MP'!H1718</f>
        <v>0</v>
      </c>
      <c r="AI3435" s="112">
        <f>'Demand Input MP'!I1718</f>
        <v>0</v>
      </c>
      <c r="AJ3435" s="112">
        <f>'Demand Input MP'!J1718</f>
        <v>0</v>
      </c>
      <c r="AK3435" s="112">
        <f>'Demand Input MP'!K1718</f>
        <v>0</v>
      </c>
      <c r="AL3435" s="112">
        <f>'Demand Input MP'!L1718</f>
        <v>0</v>
      </c>
      <c r="AM3435" s="112">
        <f>'Demand Input MP'!M1718</f>
        <v>0</v>
      </c>
      <c r="AN3435" s="112">
        <f>'Demand Input MP'!N1718</f>
        <v>0</v>
      </c>
      <c r="AQ3435" t="str">
        <f>AQ3428</f>
        <v/>
      </c>
    </row>
    <row r="3436" spans="1:43" ht="14.25" customHeight="1" x14ac:dyDescent="0.25">
      <c r="A3436" s="1"/>
      <c r="B3436" s="122"/>
      <c r="C3436" s="122"/>
      <c r="D3436" s="122"/>
      <c r="E3436" s="122"/>
      <c r="F3436" s="122"/>
      <c r="G3436" s="122"/>
      <c r="H3436" s="122"/>
      <c r="I3436" s="122"/>
      <c r="J3436" s="122"/>
      <c r="K3436" s="122"/>
      <c r="L3436" s="122"/>
      <c r="M3436" s="122"/>
      <c r="N3436" s="122"/>
      <c r="O3436" s="122"/>
      <c r="P3436" s="122"/>
      <c r="Q3436" s="122"/>
      <c r="R3436" s="122"/>
      <c r="S3436" s="122"/>
      <c r="T3436" s="122"/>
      <c r="U3436" s="122"/>
      <c r="V3436" s="124" t="s">
        <v>94</v>
      </c>
      <c r="W3436" s="125">
        <f>IFERROR((1*MIN(MAX(X3430,0.5*IF(SUM('Run Rate History'!E346:AD346)&gt;0,(MEDIAN(IF(B3430:AA3430&gt;0,B3430:AA3430))+MEDIAN(IF('Run Rate History'!E346:AD346&gt;0,'Run Rate History'!E346:AD346)))/2,MEDIAN(IF(B3430:AA3430&gt;0,B3430:AA3430)))),2*IF(SUM('Run Rate History'!E346:AD346)&gt;0,(MEDIAN(IF(B3430:AA3430&gt;0,B3430:AA3430))+MEDIAN(IF('Run Rate History'!E346:AD346&gt;0,'Run Rate History'!E346:AD346)))/2,MEDIAN(IF(B3430:AA3430&gt;0,B3430:AA3430))))+2*MIN(MAX(Y3430,0.5*IF(SUM('Run Rate History'!E346:AD346)&gt;0,(MEDIAN(IF(B3430:AA3430&gt;0,B3430:AA3430))+MEDIAN(IF('Run Rate History'!E346:AD346&gt;0,'Run Rate History'!E346:AD346)))/2,MEDIAN(IF(B3430:AA3430&gt;0,B3430:AA3430)))),2*IF(SUM('Run Rate History'!E346:AD346)&gt;0,(MEDIAN(IF(B3430:AA3430&gt;0,B3430:AA3430))+MEDIAN(IF('Run Rate History'!E346:AD346&gt;0,'Run Rate History'!E346:AD346)))/2,MEDIAN(IF(B3430:AA3430&gt;0,B3430:AA3430))))+3*MIN(MAX(Z3430,0.5*IF(SUM('Run Rate History'!E346:AD346)&gt;0,(MEDIAN(IF(B3430:AA3430&gt;0,B3430:AA3430))+MEDIAN(IF('Run Rate History'!E346:AD346&gt;0,'Run Rate History'!E346:AD346)))/2,MEDIAN(IF(B3430:AA3430&gt;0,B3430:AA3430)))),2*IF(SUM('Run Rate History'!E346:AD346)&gt;0,(MEDIAN(IF(B3430:AA3430&gt;0,B3430:AA3430))+MEDIAN(IF('Run Rate History'!E346:AD346&gt;0,'Run Rate History'!E346:AD346)))/2,MEDIAN(IF(B3430:AA3430&gt;0,B3430:AA3430))))+4*MIN(MAX(AA3430,0.5*IF(SUM('Run Rate History'!E346:AD346)&gt;0,(MEDIAN(IF(B3430:AA3430&gt;0,B3430:AA3430))+MEDIAN(IF('Run Rate History'!E346:AD346&gt;0,'Run Rate History'!E346:AD346)))/2,MEDIAN(IF(B3430:AA3430&gt;0,B3430:AA3430)))),2*IF(SUM('Run Rate History'!E346:AD346)&gt;0,(MEDIAN(IF(B3430:AA3430&gt;0,B3430:AA3430))+MEDIAN(IF('Run Rate History'!E346:AD346&gt;0,'Run Rate History'!E346:AD346)))/2,MEDIAN(IF(B3430:AA3430&gt;0,B3430:AA3430)))))/10,0)</f>
        <v>9.4</v>
      </c>
      <c r="X3436" s="129" t="s">
        <v>1174</v>
      </c>
      <c r="Y3436" s="130">
        <f>IFERROR(VLOOKUP(A3428,'Stanje zaliha'!A:E,5,FALSE()),0)</f>
        <v>131</v>
      </c>
      <c r="Z3436" s="131"/>
      <c r="AA3436" s="113" t="s">
        <v>1175</v>
      </c>
      <c r="AB3436" s="118">
        <f t="shared" ref="AB3436:AN3436" si="684">SUM(AB3432:AB3435)</f>
        <v>0</v>
      </c>
      <c r="AC3436" s="118">
        <f t="shared" si="684"/>
        <v>0</v>
      </c>
      <c r="AD3436" s="118">
        <f t="shared" si="684"/>
        <v>0</v>
      </c>
      <c r="AE3436" s="118">
        <f t="shared" si="684"/>
        <v>0</v>
      </c>
      <c r="AF3436" s="118">
        <f t="shared" si="684"/>
        <v>0</v>
      </c>
      <c r="AG3436" s="118">
        <f t="shared" si="684"/>
        <v>0</v>
      </c>
      <c r="AH3436" s="118">
        <f t="shared" si="684"/>
        <v>0</v>
      </c>
      <c r="AI3436" s="118">
        <f t="shared" si="684"/>
        <v>0</v>
      </c>
      <c r="AJ3436" s="118">
        <f t="shared" si="684"/>
        <v>0</v>
      </c>
      <c r="AK3436" s="118">
        <f t="shared" si="684"/>
        <v>0</v>
      </c>
      <c r="AL3436" s="118">
        <f t="shared" si="684"/>
        <v>0</v>
      </c>
      <c r="AM3436" s="118">
        <f t="shared" si="684"/>
        <v>0</v>
      </c>
      <c r="AN3436" s="118">
        <f t="shared" si="684"/>
        <v>0</v>
      </c>
      <c r="AQ3436" t="str">
        <f>AQ3428</f>
        <v/>
      </c>
    </row>
    <row r="3437" spans="1:43" ht="14.25" customHeight="1" x14ac:dyDescent="0.25">
      <c r="A3437" s="1"/>
      <c r="B3437" s="122"/>
      <c r="C3437" s="122"/>
      <c r="D3437" s="122"/>
      <c r="E3437" s="122"/>
      <c r="F3437" s="122"/>
      <c r="G3437" s="122"/>
      <c r="H3437" s="122"/>
      <c r="I3437" s="122"/>
      <c r="J3437" s="122"/>
      <c r="K3437" s="122"/>
      <c r="L3437" s="122"/>
      <c r="M3437" s="122"/>
      <c r="N3437" s="122"/>
      <c r="O3437" s="122"/>
      <c r="P3437" s="122"/>
      <c r="Q3437" s="122"/>
      <c r="R3437" s="122"/>
      <c r="S3437" s="122"/>
      <c r="T3437" s="122"/>
      <c r="U3437" s="122"/>
      <c r="V3437" s="124" t="s">
        <v>95</v>
      </c>
      <c r="W3437" s="125">
        <f>IFERROR(0.6*W3436+0.4*W3435,0)</f>
        <v>8.49</v>
      </c>
      <c r="X3437" s="132" t="s">
        <v>1176</v>
      </c>
      <c r="Y3437" s="133">
        <f>IFERROR(SUMIF('Popis poslanih narudžbi'!A:A,A3428,'Popis poslanih narudžbi'!C:C),0)</f>
        <v>450</v>
      </c>
      <c r="Z3437" s="131"/>
      <c r="AA3437" s="134" t="s">
        <v>1177</v>
      </c>
      <c r="AB3437" s="118">
        <f t="shared" ref="AB3437:AN3437" si="685">AB3430+AB3436</f>
        <v>13</v>
      </c>
      <c r="AC3437" s="118">
        <f t="shared" si="685"/>
        <v>13</v>
      </c>
      <c r="AD3437" s="118">
        <f t="shared" si="685"/>
        <v>14</v>
      </c>
      <c r="AE3437" s="118">
        <f t="shared" si="685"/>
        <v>14</v>
      </c>
      <c r="AF3437" s="118">
        <f t="shared" si="685"/>
        <v>14</v>
      </c>
      <c r="AG3437" s="118">
        <f t="shared" si="685"/>
        <v>14</v>
      </c>
      <c r="AH3437" s="118">
        <f t="shared" si="685"/>
        <v>15</v>
      </c>
      <c r="AI3437" s="118">
        <f t="shared" si="685"/>
        <v>15</v>
      </c>
      <c r="AJ3437" s="118">
        <f t="shared" si="685"/>
        <v>15</v>
      </c>
      <c r="AK3437" s="118">
        <f t="shared" si="685"/>
        <v>15</v>
      </c>
      <c r="AL3437" s="118">
        <f t="shared" si="685"/>
        <v>15</v>
      </c>
      <c r="AM3437" s="118">
        <f t="shared" si="685"/>
        <v>15</v>
      </c>
      <c r="AN3437" s="118">
        <f t="shared" si="685"/>
        <v>15</v>
      </c>
      <c r="AQ3437" t="str">
        <f>AQ3428</f>
        <v/>
      </c>
    </row>
    <row r="3438" spans="1:43" ht="14.25" customHeight="1" x14ac:dyDescent="0.25">
      <c r="A3438" s="107" t="str">
        <f>'Run Rate'!A347</f>
        <v>ATC06504</v>
      </c>
      <c r="B3438" s="135" t="str">
        <f>'Run Rate'!B347</f>
        <v>Bučica gumirana 5 kg</v>
      </c>
      <c r="C3438" s="135" t="str">
        <f>'Run Rate'!C347</f>
        <v>FITNESS OPREMA</v>
      </c>
      <c r="D3438" s="135" t="str">
        <f>'Run Rate'!D347</f>
        <v>03 BRONZE</v>
      </c>
      <c r="E3438" s="122"/>
      <c r="F3438" s="122"/>
      <c r="G3438" s="122"/>
      <c r="H3438" s="122"/>
      <c r="I3438" s="122"/>
      <c r="J3438" s="122"/>
      <c r="K3438" s="122"/>
      <c r="L3438" s="122"/>
      <c r="M3438" s="122"/>
      <c r="N3438" s="122"/>
      <c r="O3438" s="122"/>
      <c r="P3438" s="122"/>
      <c r="Q3438" s="122"/>
      <c r="R3438" s="122"/>
      <c r="S3438" s="122"/>
      <c r="T3438" s="122"/>
      <c r="U3438" s="122"/>
      <c r="V3438" s="122"/>
      <c r="W3438" s="122"/>
      <c r="X3438" s="122"/>
      <c r="Y3438" s="122"/>
      <c r="Z3438" s="122"/>
      <c r="AA3438" s="122"/>
      <c r="AB3438" s="122"/>
      <c r="AC3438" s="122"/>
      <c r="AD3438" s="122"/>
      <c r="AE3438" s="122"/>
      <c r="AF3438" s="122"/>
      <c r="AG3438" s="122"/>
      <c r="AH3438" s="122"/>
      <c r="AI3438" s="122"/>
      <c r="AJ3438" s="122"/>
      <c r="AK3438" s="122"/>
      <c r="AL3438" s="122"/>
      <c r="AM3438" s="122"/>
      <c r="AN3438" s="122"/>
      <c r="AQ3438" t="str">
        <f>IF(AND(OR($B$1="ALL",$B$1=C3438),OR($E$1="ALL",$E$1=D3438),OR($B$2="ALL",$B$2=A3438),OR($E$2="ALL",IFERROR(SEARCH($E$2,B3438),0)&gt;0)),"MATCH","")</f>
        <v/>
      </c>
    </row>
    <row r="3439" spans="1:43" ht="14.25" customHeight="1" x14ac:dyDescent="0.25">
      <c r="A3439" s="108" t="s">
        <v>1137</v>
      </c>
      <c r="B3439" s="136" t="s">
        <v>1138</v>
      </c>
      <c r="C3439" s="136" t="s">
        <v>1139</v>
      </c>
      <c r="D3439" s="136" t="s">
        <v>1140</v>
      </c>
      <c r="E3439" s="136" t="s">
        <v>1141</v>
      </c>
      <c r="F3439" s="136" t="s">
        <v>1142</v>
      </c>
      <c r="G3439" s="136" t="s">
        <v>1143</v>
      </c>
      <c r="H3439" s="136" t="s">
        <v>1144</v>
      </c>
      <c r="I3439" s="136" t="s">
        <v>1145</v>
      </c>
      <c r="J3439" s="136" t="s">
        <v>1146</v>
      </c>
      <c r="K3439" s="136" t="s">
        <v>1147</v>
      </c>
      <c r="L3439" s="136" t="s">
        <v>1148</v>
      </c>
      <c r="M3439" s="136" t="s">
        <v>1149</v>
      </c>
      <c r="N3439" s="136" t="s">
        <v>1150</v>
      </c>
      <c r="O3439" s="136" t="s">
        <v>1151</v>
      </c>
      <c r="P3439" s="136" t="s">
        <v>1152</v>
      </c>
      <c r="Q3439" s="136" t="s">
        <v>1153</v>
      </c>
      <c r="R3439" s="136" t="s">
        <v>1154</v>
      </c>
      <c r="S3439" s="136" t="s">
        <v>1155</v>
      </c>
      <c r="T3439" s="136" t="s">
        <v>1156</v>
      </c>
      <c r="U3439" s="136" t="s">
        <v>1157</v>
      </c>
      <c r="V3439" s="136" t="s">
        <v>1158</v>
      </c>
      <c r="W3439" s="136" t="s">
        <v>1159</v>
      </c>
      <c r="X3439" s="136" t="s">
        <v>1160</v>
      </c>
      <c r="Y3439" s="136" t="s">
        <v>1161</v>
      </c>
      <c r="Z3439" s="136" t="s">
        <v>1162</v>
      </c>
      <c r="AA3439" s="136" t="s">
        <v>1163</v>
      </c>
      <c r="AB3439" s="137" t="s">
        <v>156</v>
      </c>
      <c r="AC3439" s="137" t="s">
        <v>157</v>
      </c>
      <c r="AD3439" s="137" t="s">
        <v>158</v>
      </c>
      <c r="AE3439" s="137" t="s">
        <v>139</v>
      </c>
      <c r="AF3439" s="138" t="s">
        <v>140</v>
      </c>
      <c r="AG3439" s="138" t="s">
        <v>141</v>
      </c>
      <c r="AH3439" s="138" t="s">
        <v>142</v>
      </c>
      <c r="AI3439" s="138" t="s">
        <v>143</v>
      </c>
      <c r="AJ3439" s="139" t="s">
        <v>144</v>
      </c>
      <c r="AK3439" s="139" t="s">
        <v>145</v>
      </c>
      <c r="AL3439" s="139" t="s">
        <v>146</v>
      </c>
      <c r="AM3439" s="140" t="s">
        <v>147</v>
      </c>
      <c r="AN3439" s="140" t="s">
        <v>148</v>
      </c>
      <c r="AQ3439" t="str">
        <f>AQ3438</f>
        <v/>
      </c>
    </row>
    <row r="3440" spans="1:43" ht="14.25" customHeight="1" x14ac:dyDescent="0.25">
      <c r="A3440" s="99" t="s">
        <v>1164</v>
      </c>
      <c r="B3440" s="112">
        <f>'Run Rate'!E347</f>
        <v>11</v>
      </c>
      <c r="C3440" s="112">
        <f>'Run Rate'!F347</f>
        <v>4</v>
      </c>
      <c r="D3440" s="112">
        <f>'Run Rate'!G347</f>
        <v>3</v>
      </c>
      <c r="E3440" s="112">
        <f>'Run Rate'!H347</f>
        <v>4</v>
      </c>
      <c r="F3440" s="112">
        <f>'Run Rate'!I347</f>
        <v>0</v>
      </c>
      <c r="G3440" s="112">
        <f>'Run Rate'!J347</f>
        <v>2</v>
      </c>
      <c r="H3440" s="112">
        <f>'Run Rate'!K347</f>
        <v>19</v>
      </c>
      <c r="I3440" s="112">
        <f>'Run Rate'!L347</f>
        <v>36</v>
      </c>
      <c r="J3440" s="112">
        <f>'Run Rate'!M347</f>
        <v>67</v>
      </c>
      <c r="K3440" s="112">
        <f>'Run Rate'!N347</f>
        <v>20</v>
      </c>
      <c r="L3440" s="112">
        <f>'Run Rate'!O347</f>
        <v>12</v>
      </c>
      <c r="M3440" s="112">
        <f>'Run Rate'!P347</f>
        <v>9</v>
      </c>
      <c r="N3440" s="112">
        <f>'Run Rate'!Q347</f>
        <v>17</v>
      </c>
      <c r="O3440" s="112">
        <f>'Run Rate'!R347</f>
        <v>4</v>
      </c>
      <c r="P3440" s="112">
        <f>'Run Rate'!S347</f>
        <v>5</v>
      </c>
      <c r="Q3440" s="112">
        <f>'Run Rate'!T347</f>
        <v>7</v>
      </c>
      <c r="R3440" s="112">
        <f>'Run Rate'!U347</f>
        <v>11</v>
      </c>
      <c r="S3440" s="112">
        <f>'Run Rate'!V347</f>
        <v>6</v>
      </c>
      <c r="T3440" s="112">
        <f>'Run Rate'!W347</f>
        <v>17</v>
      </c>
      <c r="U3440" s="112">
        <f>'Run Rate'!X347</f>
        <v>10</v>
      </c>
      <c r="V3440" s="112">
        <f>'Run Rate'!Y347</f>
        <v>15</v>
      </c>
      <c r="W3440" s="112">
        <f>'Run Rate'!Z347</f>
        <v>8</v>
      </c>
      <c r="X3440" s="112">
        <f>'Run Rate'!AA347</f>
        <v>5</v>
      </c>
      <c r="Y3440" s="112">
        <f>'Run Rate'!AB347</f>
        <v>3</v>
      </c>
      <c r="Z3440" s="112">
        <f>'Run Rate'!AC347</f>
        <v>6</v>
      </c>
      <c r="AA3440" s="112">
        <f>'Run Rate'!AD347</f>
        <v>9</v>
      </c>
      <c r="AB3440" s="113">
        <v>7</v>
      </c>
      <c r="AC3440" s="112">
        <v>7</v>
      </c>
      <c r="AD3440" s="112">
        <v>7</v>
      </c>
      <c r="AE3440" s="112">
        <v>7</v>
      </c>
      <c r="AF3440" s="112">
        <v>7</v>
      </c>
      <c r="AG3440" s="112">
        <v>7</v>
      </c>
      <c r="AH3440" s="112">
        <v>7</v>
      </c>
      <c r="AI3440" s="112">
        <v>6</v>
      </c>
      <c r="AJ3440" s="112">
        <v>6</v>
      </c>
      <c r="AK3440" s="112">
        <v>6</v>
      </c>
      <c r="AL3440" s="112">
        <v>6</v>
      </c>
      <c r="AM3440" s="112">
        <v>6</v>
      </c>
      <c r="AN3440" s="112">
        <v>6</v>
      </c>
      <c r="AQ3440" t="str">
        <f>AQ3438</f>
        <v/>
      </c>
    </row>
    <row r="3441" spans="1:43" ht="14.25" customHeight="1" x14ac:dyDescent="0.25">
      <c r="A3441" s="99" t="s">
        <v>1165</v>
      </c>
      <c r="B3441" s="114"/>
      <c r="C3441" s="114"/>
      <c r="D3441" s="114"/>
      <c r="E3441" s="114"/>
      <c r="F3441" s="114"/>
      <c r="G3441" s="114"/>
      <c r="H3441" s="114"/>
      <c r="I3441" s="114"/>
      <c r="J3441" s="114"/>
      <c r="K3441" s="114"/>
      <c r="L3441" s="114"/>
      <c r="M3441" s="114"/>
      <c r="N3441" s="114"/>
      <c r="O3441" s="114"/>
      <c r="P3441" s="114"/>
      <c r="Q3441" s="114"/>
      <c r="R3441" s="114"/>
      <c r="S3441" s="114"/>
      <c r="T3441" s="114"/>
      <c r="U3441" s="114"/>
      <c r="V3441" s="114"/>
      <c r="W3441" s="115"/>
      <c r="X3441" s="115"/>
      <c r="Y3441" s="115"/>
      <c r="Z3441" s="115"/>
      <c r="AA3441" s="112" t="s">
        <v>1166</v>
      </c>
      <c r="AB3441" s="113"/>
      <c r="AC3441" s="112"/>
      <c r="AD3441" s="112"/>
      <c r="AE3441" s="112"/>
      <c r="AF3441" s="112"/>
      <c r="AG3441" s="112"/>
      <c r="AH3441" s="112"/>
      <c r="AI3441" s="112"/>
      <c r="AJ3441" s="112"/>
      <c r="AK3441" s="112"/>
      <c r="AL3441" s="112"/>
      <c r="AM3441" s="112"/>
      <c r="AN3441" s="112"/>
      <c r="AQ3441" t="str">
        <f>AQ3438</f>
        <v/>
      </c>
    </row>
    <row r="3442" spans="1:43" ht="14.25" customHeight="1" x14ac:dyDescent="0.25">
      <c r="A3442" s="99" t="s">
        <v>1167</v>
      </c>
      <c r="B3442" s="114"/>
      <c r="C3442" s="114"/>
      <c r="D3442" s="114"/>
      <c r="E3442" s="114"/>
      <c r="F3442" s="114"/>
      <c r="G3442" s="114"/>
      <c r="H3442" s="114"/>
      <c r="I3442" s="114"/>
      <c r="J3442" s="114"/>
      <c r="K3442" s="114"/>
      <c r="L3442" s="114"/>
      <c r="M3442" s="114"/>
      <c r="N3442" s="114"/>
      <c r="O3442" s="114"/>
      <c r="P3442" s="114"/>
      <c r="Q3442" s="114"/>
      <c r="R3442" s="114"/>
      <c r="S3442" s="114"/>
      <c r="T3442" s="114"/>
      <c r="U3442" s="114"/>
      <c r="V3442" s="114"/>
      <c r="W3442" s="115"/>
      <c r="X3442" s="116"/>
      <c r="Y3442" s="117"/>
      <c r="Z3442" s="115"/>
      <c r="AA3442" s="112" t="s">
        <v>1168</v>
      </c>
      <c r="AB3442" s="113">
        <f>'Demand Input VP'!B1724</f>
        <v>0</v>
      </c>
      <c r="AC3442" s="112">
        <f>'Demand Input VP'!C1724</f>
        <v>0</v>
      </c>
      <c r="AD3442" s="112">
        <f>'Demand Input VP'!D1724</f>
        <v>0</v>
      </c>
      <c r="AE3442" s="112">
        <f>'Demand Input VP'!E1724</f>
        <v>0</v>
      </c>
      <c r="AF3442" s="112">
        <f>'Demand Input VP'!F1724</f>
        <v>0</v>
      </c>
      <c r="AG3442" s="112">
        <f>'Demand Input VP'!G1724</f>
        <v>0</v>
      </c>
      <c r="AH3442" s="112">
        <f>'Demand Input VP'!H1724</f>
        <v>0</v>
      </c>
      <c r="AI3442" s="112">
        <f>'Demand Input VP'!I1724</f>
        <v>0</v>
      </c>
      <c r="AJ3442" s="112">
        <f>'Demand Input VP'!J1724</f>
        <v>0</v>
      </c>
      <c r="AK3442" s="112">
        <f>'Demand Input VP'!K1724</f>
        <v>0</v>
      </c>
      <c r="AL3442" s="112">
        <f>'Demand Input VP'!L1724</f>
        <v>0</v>
      </c>
      <c r="AM3442" s="112">
        <f>'Demand Input VP'!M1724</f>
        <v>0</v>
      </c>
      <c r="AN3442" s="112">
        <f>'Demand Input VP'!N1724</f>
        <v>0</v>
      </c>
      <c r="AQ3442" t="str">
        <f>AQ3438</f>
        <v/>
      </c>
    </row>
    <row r="3443" spans="1:43" ht="14.25" customHeight="1" x14ac:dyDescent="0.25">
      <c r="A3443" s="99" t="s">
        <v>1169</v>
      </c>
      <c r="B3443" s="118"/>
      <c r="C3443" s="118"/>
      <c r="D3443" s="118"/>
      <c r="E3443" s="118"/>
      <c r="F3443" s="118"/>
      <c r="G3443" s="118"/>
      <c r="H3443" s="118"/>
      <c r="I3443" s="118"/>
      <c r="J3443" s="118"/>
      <c r="K3443" s="118"/>
      <c r="L3443" s="118"/>
      <c r="M3443" s="118"/>
      <c r="N3443" s="118"/>
      <c r="O3443" s="118"/>
      <c r="P3443" s="118"/>
      <c r="Q3443" s="118"/>
      <c r="R3443" s="118"/>
      <c r="S3443" s="118"/>
      <c r="T3443" s="118"/>
      <c r="U3443" s="118"/>
      <c r="V3443" s="118"/>
      <c r="W3443" s="115"/>
      <c r="X3443" s="116"/>
      <c r="Y3443" s="117"/>
      <c r="Z3443" s="119"/>
      <c r="AA3443" s="120" t="s">
        <v>1170</v>
      </c>
      <c r="AB3443" s="121">
        <f>'Demand Input VP'!B1723</f>
        <v>0</v>
      </c>
      <c r="AC3443" s="120">
        <f>'Demand Input VP'!C1723</f>
        <v>0</v>
      </c>
      <c r="AD3443" s="120">
        <f>'Demand Input VP'!D1723</f>
        <v>0</v>
      </c>
      <c r="AE3443" s="120">
        <f>'Demand Input VP'!E1723</f>
        <v>0</v>
      </c>
      <c r="AF3443" s="120">
        <f>'Demand Input VP'!F1723</f>
        <v>0</v>
      </c>
      <c r="AG3443" s="120">
        <f>'Demand Input VP'!G1723</f>
        <v>0</v>
      </c>
      <c r="AH3443" s="120">
        <f>'Demand Input VP'!H1723</f>
        <v>0</v>
      </c>
      <c r="AI3443" s="120">
        <f>'Demand Input VP'!I1723</f>
        <v>0</v>
      </c>
      <c r="AJ3443" s="120">
        <f>'Demand Input VP'!J1723</f>
        <v>0</v>
      </c>
      <c r="AK3443" s="120">
        <f>'Demand Input VP'!K1723</f>
        <v>0</v>
      </c>
      <c r="AL3443" s="120">
        <f>'Demand Input VP'!L1723</f>
        <v>0</v>
      </c>
      <c r="AM3443" s="120">
        <f>'Demand Input VP'!M1723</f>
        <v>0</v>
      </c>
      <c r="AN3443" s="120">
        <f>'Demand Input VP'!N1723</f>
        <v>0</v>
      </c>
      <c r="AQ3443" t="str">
        <f>AQ3438</f>
        <v/>
      </c>
    </row>
    <row r="3444" spans="1:43" ht="14.25" customHeight="1" x14ac:dyDescent="0.25">
      <c r="A3444" s="1"/>
      <c r="B3444" s="122"/>
      <c r="C3444" s="122"/>
      <c r="D3444" s="122"/>
      <c r="E3444" s="122"/>
      <c r="F3444" s="122"/>
      <c r="G3444" s="122"/>
      <c r="H3444" s="122"/>
      <c r="I3444" s="122"/>
      <c r="J3444" s="122"/>
      <c r="K3444" s="122"/>
      <c r="L3444" s="122"/>
      <c r="M3444" s="122"/>
      <c r="N3444" s="122"/>
      <c r="O3444" s="122"/>
      <c r="P3444" s="122"/>
      <c r="Q3444" s="122"/>
      <c r="R3444" s="122"/>
      <c r="S3444" s="122"/>
      <c r="T3444" s="122"/>
      <c r="U3444" s="122"/>
      <c r="V3444" s="122"/>
      <c r="W3444" s="123"/>
      <c r="X3444" s="116"/>
      <c r="Y3444" s="117"/>
      <c r="Z3444" s="123"/>
      <c r="AA3444" s="112" t="s">
        <v>1171</v>
      </c>
      <c r="AB3444" s="113">
        <f>'Demand Input MP'!B1724</f>
        <v>0</v>
      </c>
      <c r="AC3444" s="112">
        <f>'Demand Input MP'!C1724</f>
        <v>0</v>
      </c>
      <c r="AD3444" s="112">
        <f>'Demand Input MP'!D1724</f>
        <v>0</v>
      </c>
      <c r="AE3444" s="112">
        <f>'Demand Input MP'!E1724</f>
        <v>0</v>
      </c>
      <c r="AF3444" s="112">
        <f>'Demand Input MP'!F1724</f>
        <v>0</v>
      </c>
      <c r="AG3444" s="112">
        <f>'Demand Input MP'!G1724</f>
        <v>0</v>
      </c>
      <c r="AH3444" s="112">
        <f>'Demand Input MP'!H1724</f>
        <v>0</v>
      </c>
      <c r="AI3444" s="112">
        <f>'Demand Input MP'!I1724</f>
        <v>0</v>
      </c>
      <c r="AJ3444" s="112">
        <f>'Demand Input MP'!J1724</f>
        <v>0</v>
      </c>
      <c r="AK3444" s="112">
        <f>'Demand Input MP'!K1724</f>
        <v>0</v>
      </c>
      <c r="AL3444" s="112">
        <f>'Demand Input MP'!L1724</f>
        <v>0</v>
      </c>
      <c r="AM3444" s="112">
        <f>'Demand Input MP'!M1724</f>
        <v>0</v>
      </c>
      <c r="AN3444" s="112">
        <f>'Demand Input MP'!N1724</f>
        <v>0</v>
      </c>
      <c r="AQ3444" t="str">
        <f>AQ3438</f>
        <v/>
      </c>
    </row>
    <row r="3445" spans="1:43" ht="14.25" customHeight="1" x14ac:dyDescent="0.25">
      <c r="A3445" s="1"/>
      <c r="B3445" s="122"/>
      <c r="C3445" s="122"/>
      <c r="D3445" s="122"/>
      <c r="E3445" s="122"/>
      <c r="F3445" s="122"/>
      <c r="G3445" s="122"/>
      <c r="H3445" s="122"/>
      <c r="I3445" s="122"/>
      <c r="J3445" s="122"/>
      <c r="K3445" s="122"/>
      <c r="L3445" s="122"/>
      <c r="M3445" s="122"/>
      <c r="N3445" s="122"/>
      <c r="O3445" s="122"/>
      <c r="P3445" s="122"/>
      <c r="Q3445" s="122"/>
      <c r="R3445" s="122"/>
      <c r="S3445" s="122"/>
      <c r="T3445" s="122"/>
      <c r="U3445" s="122"/>
      <c r="V3445" s="124" t="s">
        <v>91</v>
      </c>
      <c r="W3445" s="125">
        <f>IFERROR(IF(SUM('Run Rate History'!E347:AD347)&gt;0,(SUMPRODUCT((B3440:AA3440&gt;=PERCENTILE(B3440:AA3440,0.1))*(B3440:AA3440&lt;=PERCENTILE(B3440:AA3440,0.9))*B3440:AA3440)+SUMPRODUCT(('Run Rate History'!E347:AD347&gt;=PERCENTILE(B3440:AA3440,0.1))*('Run Rate History'!E347:AD347&lt;=PERCENTILE(B3440:AA3440,0.9))*'Run Rate History'!E347:AD347))/(SUMPRODUCT((B3440:AA3440&gt;=PERCENTILE(B3440:AA3440,0.1))*(B3440:AA3440&lt;=PERCENTILE(B3440:AA3440,0.9))*1)+SUMPRODUCT(('Run Rate History'!E347:AD347&gt;=PERCENTILE(B3440:AA3440,0.1))*('Run Rate History'!E347:AD347&lt;=PERCENTILE(B3440:AA3440,0.9))*1)),TRIMMEAN(B3440:AA3440,0.15)),0)</f>
        <v>10.714285714285714</v>
      </c>
      <c r="X3445" s="126" t="s">
        <v>1172</v>
      </c>
      <c r="Y3445" s="127">
        <f>SUM(B3440:AA3440)/26</f>
        <v>11.923076923076923</v>
      </c>
      <c r="Z3445" s="128"/>
      <c r="AA3445" s="112" t="s">
        <v>1173</v>
      </c>
      <c r="AB3445" s="113">
        <f>'Demand Input MP'!B1723</f>
        <v>0</v>
      </c>
      <c r="AC3445" s="112">
        <f>'Demand Input MP'!C1723</f>
        <v>0</v>
      </c>
      <c r="AD3445" s="112">
        <f>'Demand Input MP'!D1723</f>
        <v>0</v>
      </c>
      <c r="AE3445" s="112">
        <f>'Demand Input MP'!E1723</f>
        <v>0</v>
      </c>
      <c r="AF3445" s="112">
        <f>'Demand Input MP'!F1723</f>
        <v>0</v>
      </c>
      <c r="AG3445" s="112">
        <f>'Demand Input MP'!G1723</f>
        <v>0</v>
      </c>
      <c r="AH3445" s="112">
        <f>'Demand Input MP'!H1723</f>
        <v>0</v>
      </c>
      <c r="AI3445" s="112">
        <f>'Demand Input MP'!I1723</f>
        <v>0</v>
      </c>
      <c r="AJ3445" s="112">
        <f>'Demand Input MP'!J1723</f>
        <v>0</v>
      </c>
      <c r="AK3445" s="112">
        <f>'Demand Input MP'!K1723</f>
        <v>0</v>
      </c>
      <c r="AL3445" s="112">
        <f>'Demand Input MP'!L1723</f>
        <v>0</v>
      </c>
      <c r="AM3445" s="112">
        <f>'Demand Input MP'!M1723</f>
        <v>0</v>
      </c>
      <c r="AN3445" s="112">
        <f>'Demand Input MP'!N1723</f>
        <v>0</v>
      </c>
      <c r="AQ3445" t="str">
        <f>AQ3438</f>
        <v/>
      </c>
    </row>
    <row r="3446" spans="1:43" ht="14.25" customHeight="1" x14ac:dyDescent="0.25">
      <c r="A3446" s="1"/>
      <c r="B3446" s="122"/>
      <c r="C3446" s="122"/>
      <c r="D3446" s="122"/>
      <c r="E3446" s="122"/>
      <c r="F3446" s="122"/>
      <c r="G3446" s="122"/>
      <c r="H3446" s="122"/>
      <c r="I3446" s="122"/>
      <c r="J3446" s="122"/>
      <c r="K3446" s="122"/>
      <c r="L3446" s="122"/>
      <c r="M3446" s="122"/>
      <c r="N3446" s="122"/>
      <c r="O3446" s="122"/>
      <c r="P3446" s="122"/>
      <c r="Q3446" s="122"/>
      <c r="R3446" s="122"/>
      <c r="S3446" s="122"/>
      <c r="T3446" s="122"/>
      <c r="U3446" s="122"/>
      <c r="V3446" s="124" t="s">
        <v>94</v>
      </c>
      <c r="W3446" s="125">
        <f>IFERROR((1*MIN(MAX(X3440,0.5*IF(SUM('Run Rate History'!E347:AD347)&gt;0,(MEDIAN(IF(B3440:AA3440&gt;0,B3440:AA3440))+MEDIAN(IF('Run Rate History'!E347:AD347&gt;0,'Run Rate History'!E347:AD347)))/2,MEDIAN(IF(B3440:AA3440&gt;0,B3440:AA3440)))),2*IF(SUM('Run Rate History'!E347:AD347)&gt;0,(MEDIAN(IF(B3440:AA3440&gt;0,B3440:AA3440))+MEDIAN(IF('Run Rate History'!E347:AD347&gt;0,'Run Rate History'!E347:AD347)))/2,MEDIAN(IF(B3440:AA3440&gt;0,B3440:AA3440))))+2*MIN(MAX(Y3440,0.5*IF(SUM('Run Rate History'!E347:AD347)&gt;0,(MEDIAN(IF(B3440:AA3440&gt;0,B3440:AA3440))+MEDIAN(IF('Run Rate History'!E347:AD347&gt;0,'Run Rate History'!E347:AD347)))/2,MEDIAN(IF(B3440:AA3440&gt;0,B3440:AA3440)))),2*IF(SUM('Run Rate History'!E347:AD347)&gt;0,(MEDIAN(IF(B3440:AA3440&gt;0,B3440:AA3440))+MEDIAN(IF('Run Rate History'!E347:AD347&gt;0,'Run Rate History'!E347:AD347)))/2,MEDIAN(IF(B3440:AA3440&gt;0,B3440:AA3440))))+3*MIN(MAX(Z3440,0.5*IF(SUM('Run Rate History'!E347:AD347)&gt;0,(MEDIAN(IF(B3440:AA3440&gt;0,B3440:AA3440))+MEDIAN(IF('Run Rate History'!E347:AD347&gt;0,'Run Rate History'!E347:AD347)))/2,MEDIAN(IF(B3440:AA3440&gt;0,B3440:AA3440)))),2*IF(SUM('Run Rate History'!E347:AD347)&gt;0,(MEDIAN(IF(B3440:AA3440&gt;0,B3440:AA3440))+MEDIAN(IF('Run Rate History'!E347:AD347&gt;0,'Run Rate History'!E347:AD347)))/2,MEDIAN(IF(B3440:AA3440&gt;0,B3440:AA3440))))+4*MIN(MAX(AA3440,0.5*IF(SUM('Run Rate History'!E347:AD347)&gt;0,(MEDIAN(IF(B3440:AA3440&gt;0,B3440:AA3440))+MEDIAN(IF('Run Rate History'!E347:AD347&gt;0,'Run Rate History'!E347:AD347)))/2,MEDIAN(IF(B3440:AA3440&gt;0,B3440:AA3440)))),2*IF(SUM('Run Rate History'!E347:AD347)&gt;0,(MEDIAN(IF(B3440:AA3440&gt;0,B3440:AA3440))+MEDIAN(IF('Run Rate History'!E347:AD347&gt;0,'Run Rate History'!E347:AD347)))/2,MEDIAN(IF(B3440:AA3440&gt;0,B3440:AA3440)))))/10,0)</f>
        <v>7.0875000000000004</v>
      </c>
      <c r="X3446" s="129" t="s">
        <v>1174</v>
      </c>
      <c r="Y3446" s="130">
        <f>IFERROR(VLOOKUP(A3438,'Stanje zaliha'!A:E,5,FALSE()),0)</f>
        <v>0</v>
      </c>
      <c r="Z3446" s="131"/>
      <c r="AA3446" s="113" t="s">
        <v>1175</v>
      </c>
      <c r="AB3446" s="118">
        <f t="shared" ref="AB3446:AN3446" si="686">SUM(AB3442:AB3445)</f>
        <v>0</v>
      </c>
      <c r="AC3446" s="118">
        <f t="shared" si="686"/>
        <v>0</v>
      </c>
      <c r="AD3446" s="118">
        <f t="shared" si="686"/>
        <v>0</v>
      </c>
      <c r="AE3446" s="118">
        <f t="shared" si="686"/>
        <v>0</v>
      </c>
      <c r="AF3446" s="118">
        <f t="shared" si="686"/>
        <v>0</v>
      </c>
      <c r="AG3446" s="118">
        <f t="shared" si="686"/>
        <v>0</v>
      </c>
      <c r="AH3446" s="118">
        <f t="shared" si="686"/>
        <v>0</v>
      </c>
      <c r="AI3446" s="118">
        <f t="shared" si="686"/>
        <v>0</v>
      </c>
      <c r="AJ3446" s="118">
        <f t="shared" si="686"/>
        <v>0</v>
      </c>
      <c r="AK3446" s="118">
        <f t="shared" si="686"/>
        <v>0</v>
      </c>
      <c r="AL3446" s="118">
        <f t="shared" si="686"/>
        <v>0</v>
      </c>
      <c r="AM3446" s="118">
        <f t="shared" si="686"/>
        <v>0</v>
      </c>
      <c r="AN3446" s="118">
        <f t="shared" si="686"/>
        <v>0</v>
      </c>
      <c r="AQ3446" t="str">
        <f>AQ3438</f>
        <v/>
      </c>
    </row>
    <row r="3447" spans="1:43" ht="14.25" customHeight="1" x14ac:dyDescent="0.25">
      <c r="A3447" s="1"/>
      <c r="B3447" s="122"/>
      <c r="C3447" s="122"/>
      <c r="D3447" s="122"/>
      <c r="E3447" s="122"/>
      <c r="F3447" s="122"/>
      <c r="G3447" s="122"/>
      <c r="H3447" s="122"/>
      <c r="I3447" s="122"/>
      <c r="J3447" s="122"/>
      <c r="K3447" s="122"/>
      <c r="L3447" s="122"/>
      <c r="M3447" s="122"/>
      <c r="N3447" s="122"/>
      <c r="O3447" s="122"/>
      <c r="P3447" s="122"/>
      <c r="Q3447" s="122"/>
      <c r="R3447" s="122"/>
      <c r="S3447" s="122"/>
      <c r="T3447" s="122"/>
      <c r="U3447" s="122"/>
      <c r="V3447" s="124" t="s">
        <v>95</v>
      </c>
      <c r="W3447" s="125">
        <f>IFERROR(0.6*W3446+0.4*W3445,0)</f>
        <v>8.538214285714286</v>
      </c>
      <c r="X3447" s="132" t="s">
        <v>1176</v>
      </c>
      <c r="Y3447" s="133">
        <f>IFERROR(SUMIF('Popis poslanih narudžbi'!A:A,A3438,'Popis poslanih narudžbi'!C:C),0)</f>
        <v>0</v>
      </c>
      <c r="Z3447" s="131"/>
      <c r="AA3447" s="134" t="s">
        <v>1177</v>
      </c>
      <c r="AB3447" s="118">
        <f t="shared" ref="AB3447:AN3447" si="687">AB3440+AB3446</f>
        <v>7</v>
      </c>
      <c r="AC3447" s="118">
        <f t="shared" si="687"/>
        <v>7</v>
      </c>
      <c r="AD3447" s="118">
        <f t="shared" si="687"/>
        <v>7</v>
      </c>
      <c r="AE3447" s="118">
        <f t="shared" si="687"/>
        <v>7</v>
      </c>
      <c r="AF3447" s="118">
        <f t="shared" si="687"/>
        <v>7</v>
      </c>
      <c r="AG3447" s="118">
        <f t="shared" si="687"/>
        <v>7</v>
      </c>
      <c r="AH3447" s="118">
        <f t="shared" si="687"/>
        <v>7</v>
      </c>
      <c r="AI3447" s="118">
        <f t="shared" si="687"/>
        <v>6</v>
      </c>
      <c r="AJ3447" s="118">
        <f t="shared" si="687"/>
        <v>6</v>
      </c>
      <c r="AK3447" s="118">
        <f t="shared" si="687"/>
        <v>6</v>
      </c>
      <c r="AL3447" s="118">
        <f t="shared" si="687"/>
        <v>6</v>
      </c>
      <c r="AM3447" s="118">
        <f t="shared" si="687"/>
        <v>6</v>
      </c>
      <c r="AN3447" s="118">
        <f t="shared" si="687"/>
        <v>6</v>
      </c>
      <c r="AQ3447" t="str">
        <f>AQ3438</f>
        <v/>
      </c>
    </row>
    <row r="3448" spans="1:43" ht="14.25" customHeight="1" x14ac:dyDescent="0.25">
      <c r="A3448" s="107" t="str">
        <f>'Run Rate'!A348</f>
        <v>BSN06909</v>
      </c>
      <c r="B3448" s="135" t="str">
        <f>'Run Rate'!B348</f>
        <v>BSN N.O. Xplode Purple Power 650g</v>
      </c>
      <c r="C3448" s="135" t="str">
        <f>'Run Rate'!C348</f>
        <v>SPORTSKA PREHRANA</v>
      </c>
      <c r="D3448" s="135" t="str">
        <f>'Run Rate'!D348</f>
        <v>03 BRONZE</v>
      </c>
      <c r="E3448" s="122"/>
      <c r="F3448" s="122"/>
      <c r="G3448" s="122"/>
      <c r="H3448" s="122"/>
      <c r="I3448" s="122"/>
      <c r="J3448" s="122"/>
      <c r="K3448" s="122"/>
      <c r="L3448" s="122"/>
      <c r="M3448" s="122"/>
      <c r="N3448" s="122"/>
      <c r="O3448" s="122"/>
      <c r="P3448" s="122"/>
      <c r="Q3448" s="122"/>
      <c r="R3448" s="122"/>
      <c r="S3448" s="122"/>
      <c r="T3448" s="122"/>
      <c r="U3448" s="122"/>
      <c r="V3448" s="122"/>
      <c r="W3448" s="122"/>
      <c r="X3448" s="122"/>
      <c r="Y3448" s="122"/>
      <c r="Z3448" s="122"/>
      <c r="AA3448" s="122"/>
      <c r="AB3448" s="122"/>
      <c r="AC3448" s="122"/>
      <c r="AD3448" s="122"/>
      <c r="AE3448" s="122"/>
      <c r="AF3448" s="122"/>
      <c r="AG3448" s="122"/>
      <c r="AH3448" s="122"/>
      <c r="AI3448" s="122"/>
      <c r="AJ3448" s="122"/>
      <c r="AK3448" s="122"/>
      <c r="AL3448" s="122"/>
      <c r="AM3448" s="122"/>
      <c r="AN3448" s="122"/>
      <c r="AQ3448" t="str">
        <f>IF(AND(OR($B$1="ALL",$B$1=C3448),OR($E$1="ALL",$E$1=D3448),OR($B$2="ALL",$B$2=A3448),OR($E$2="ALL",IFERROR(SEARCH($E$2,B3448),0)&gt;0)),"MATCH","")</f>
        <v/>
      </c>
    </row>
    <row r="3449" spans="1:43" ht="14.25" customHeight="1" x14ac:dyDescent="0.25">
      <c r="A3449" s="108" t="s">
        <v>1137</v>
      </c>
      <c r="B3449" s="136" t="s">
        <v>1138</v>
      </c>
      <c r="C3449" s="136" t="s">
        <v>1139</v>
      </c>
      <c r="D3449" s="136" t="s">
        <v>1140</v>
      </c>
      <c r="E3449" s="136" t="s">
        <v>1141</v>
      </c>
      <c r="F3449" s="136" t="s">
        <v>1142</v>
      </c>
      <c r="G3449" s="136" t="s">
        <v>1143</v>
      </c>
      <c r="H3449" s="136" t="s">
        <v>1144</v>
      </c>
      <c r="I3449" s="136" t="s">
        <v>1145</v>
      </c>
      <c r="J3449" s="136" t="s">
        <v>1146</v>
      </c>
      <c r="K3449" s="136" t="s">
        <v>1147</v>
      </c>
      <c r="L3449" s="136" t="s">
        <v>1148</v>
      </c>
      <c r="M3449" s="136" t="s">
        <v>1149</v>
      </c>
      <c r="N3449" s="136" t="s">
        <v>1150</v>
      </c>
      <c r="O3449" s="136" t="s">
        <v>1151</v>
      </c>
      <c r="P3449" s="136" t="s">
        <v>1152</v>
      </c>
      <c r="Q3449" s="136" t="s">
        <v>1153</v>
      </c>
      <c r="R3449" s="136" t="s">
        <v>1154</v>
      </c>
      <c r="S3449" s="136" t="s">
        <v>1155</v>
      </c>
      <c r="T3449" s="136" t="s">
        <v>1156</v>
      </c>
      <c r="U3449" s="136" t="s">
        <v>1157</v>
      </c>
      <c r="V3449" s="136" t="s">
        <v>1158</v>
      </c>
      <c r="W3449" s="136" t="s">
        <v>1159</v>
      </c>
      <c r="X3449" s="136" t="s">
        <v>1160</v>
      </c>
      <c r="Y3449" s="136" t="s">
        <v>1161</v>
      </c>
      <c r="Z3449" s="136" t="s">
        <v>1162</v>
      </c>
      <c r="AA3449" s="136" t="s">
        <v>1163</v>
      </c>
      <c r="AB3449" s="137" t="s">
        <v>156</v>
      </c>
      <c r="AC3449" s="137" t="s">
        <v>157</v>
      </c>
      <c r="AD3449" s="137" t="s">
        <v>158</v>
      </c>
      <c r="AE3449" s="137" t="s">
        <v>139</v>
      </c>
      <c r="AF3449" s="138" t="s">
        <v>140</v>
      </c>
      <c r="AG3449" s="138" t="s">
        <v>141</v>
      </c>
      <c r="AH3449" s="138" t="s">
        <v>142</v>
      </c>
      <c r="AI3449" s="138" t="s">
        <v>143</v>
      </c>
      <c r="AJ3449" s="139" t="s">
        <v>144</v>
      </c>
      <c r="AK3449" s="139" t="s">
        <v>145</v>
      </c>
      <c r="AL3449" s="139" t="s">
        <v>146</v>
      </c>
      <c r="AM3449" s="140" t="s">
        <v>147</v>
      </c>
      <c r="AN3449" s="140" t="s">
        <v>148</v>
      </c>
      <c r="AQ3449" t="str">
        <f>AQ3448</f>
        <v/>
      </c>
    </row>
    <row r="3450" spans="1:43" ht="14.25" customHeight="1" x14ac:dyDescent="0.25">
      <c r="A3450" s="99" t="s">
        <v>1164</v>
      </c>
      <c r="B3450" s="112">
        <f>'Run Rate'!E348</f>
        <v>4</v>
      </c>
      <c r="C3450" s="112">
        <f>'Run Rate'!F348</f>
        <v>8</v>
      </c>
      <c r="D3450" s="112">
        <f>'Run Rate'!G348</f>
        <v>8</v>
      </c>
      <c r="E3450" s="112">
        <f>'Run Rate'!H348</f>
        <v>12</v>
      </c>
      <c r="F3450" s="112">
        <f>'Run Rate'!I348</f>
        <v>5</v>
      </c>
      <c r="G3450" s="112">
        <f>'Run Rate'!J348</f>
        <v>10</v>
      </c>
      <c r="H3450" s="112">
        <f>'Run Rate'!K348</f>
        <v>4</v>
      </c>
      <c r="I3450" s="112">
        <f>'Run Rate'!L348</f>
        <v>8</v>
      </c>
      <c r="J3450" s="112">
        <f>'Run Rate'!M348</f>
        <v>7</v>
      </c>
      <c r="K3450" s="112">
        <f>'Run Rate'!N348</f>
        <v>7</v>
      </c>
      <c r="L3450" s="112">
        <f>'Run Rate'!O348</f>
        <v>5</v>
      </c>
      <c r="M3450" s="112">
        <f>'Run Rate'!P348</f>
        <v>12</v>
      </c>
      <c r="N3450" s="112">
        <f>'Run Rate'!Q348</f>
        <v>6</v>
      </c>
      <c r="O3450" s="112">
        <f>'Run Rate'!R348</f>
        <v>2</v>
      </c>
      <c r="P3450" s="112">
        <f>'Run Rate'!S348</f>
        <v>1</v>
      </c>
      <c r="Q3450" s="112">
        <f>'Run Rate'!T348</f>
        <v>9</v>
      </c>
      <c r="R3450" s="112">
        <f>'Run Rate'!U348</f>
        <v>10</v>
      </c>
      <c r="S3450" s="112">
        <f>'Run Rate'!V348</f>
        <v>9</v>
      </c>
      <c r="T3450" s="112">
        <f>'Run Rate'!W348</f>
        <v>5</v>
      </c>
      <c r="U3450" s="112">
        <f>'Run Rate'!X348</f>
        <v>6</v>
      </c>
      <c r="V3450" s="112">
        <f>'Run Rate'!Y348</f>
        <v>2</v>
      </c>
      <c r="W3450" s="112">
        <f>'Run Rate'!Z348</f>
        <v>6</v>
      </c>
      <c r="X3450" s="112">
        <f>'Run Rate'!AA348</f>
        <v>5</v>
      </c>
      <c r="Y3450" s="112">
        <f>'Run Rate'!AB348</f>
        <v>4</v>
      </c>
      <c r="Z3450" s="112">
        <f>'Run Rate'!AC348</f>
        <v>3</v>
      </c>
      <c r="AA3450" s="112">
        <f>'Run Rate'!AD348</f>
        <v>4</v>
      </c>
      <c r="AB3450" s="113">
        <v>3</v>
      </c>
      <c r="AC3450" s="112">
        <v>3</v>
      </c>
      <c r="AD3450" s="112">
        <v>3</v>
      </c>
      <c r="AE3450" s="112">
        <v>3</v>
      </c>
      <c r="AF3450" s="112">
        <v>3</v>
      </c>
      <c r="AG3450" s="112">
        <v>3</v>
      </c>
      <c r="AH3450" s="112">
        <v>3</v>
      </c>
      <c r="AI3450" s="112">
        <v>3</v>
      </c>
      <c r="AJ3450" s="112">
        <v>3</v>
      </c>
      <c r="AK3450" s="112">
        <v>2</v>
      </c>
      <c r="AL3450" s="112">
        <v>2</v>
      </c>
      <c r="AM3450" s="112">
        <v>2</v>
      </c>
      <c r="AN3450" s="112">
        <v>2</v>
      </c>
      <c r="AQ3450" t="str">
        <f>AQ3448</f>
        <v/>
      </c>
    </row>
    <row r="3451" spans="1:43" ht="14.25" customHeight="1" x14ac:dyDescent="0.25">
      <c r="A3451" s="99" t="s">
        <v>1165</v>
      </c>
      <c r="B3451" s="114"/>
      <c r="C3451" s="114"/>
      <c r="D3451" s="114"/>
      <c r="E3451" s="114"/>
      <c r="F3451" s="114"/>
      <c r="G3451" s="114"/>
      <c r="H3451" s="114"/>
      <c r="I3451" s="114"/>
      <c r="J3451" s="114"/>
      <c r="K3451" s="114"/>
      <c r="L3451" s="114"/>
      <c r="M3451" s="114"/>
      <c r="N3451" s="114"/>
      <c r="O3451" s="114"/>
      <c r="P3451" s="114"/>
      <c r="Q3451" s="114"/>
      <c r="R3451" s="114"/>
      <c r="S3451" s="114"/>
      <c r="T3451" s="114"/>
      <c r="U3451" s="114"/>
      <c r="V3451" s="114"/>
      <c r="W3451" s="115"/>
      <c r="X3451" s="115"/>
      <c r="Y3451" s="115"/>
      <c r="Z3451" s="115"/>
      <c r="AA3451" s="112" t="s">
        <v>1166</v>
      </c>
      <c r="AB3451" s="113"/>
      <c r="AC3451" s="112"/>
      <c r="AD3451" s="112"/>
      <c r="AE3451" s="112"/>
      <c r="AF3451" s="112"/>
      <c r="AG3451" s="112"/>
      <c r="AH3451" s="112"/>
      <c r="AI3451" s="112"/>
      <c r="AJ3451" s="112"/>
      <c r="AK3451" s="112"/>
      <c r="AL3451" s="112"/>
      <c r="AM3451" s="112"/>
      <c r="AN3451" s="112"/>
      <c r="AQ3451" t="str">
        <f>AQ3448</f>
        <v/>
      </c>
    </row>
    <row r="3452" spans="1:43" ht="14.25" customHeight="1" x14ac:dyDescent="0.25">
      <c r="A3452" s="99" t="s">
        <v>1167</v>
      </c>
      <c r="B3452" s="114"/>
      <c r="C3452" s="114"/>
      <c r="D3452" s="114"/>
      <c r="E3452" s="114"/>
      <c r="F3452" s="114"/>
      <c r="G3452" s="114"/>
      <c r="H3452" s="114"/>
      <c r="I3452" s="114"/>
      <c r="J3452" s="114"/>
      <c r="K3452" s="114"/>
      <c r="L3452" s="114"/>
      <c r="M3452" s="114"/>
      <c r="N3452" s="114"/>
      <c r="O3452" s="114"/>
      <c r="P3452" s="114"/>
      <c r="Q3452" s="114"/>
      <c r="R3452" s="114"/>
      <c r="S3452" s="114"/>
      <c r="T3452" s="114"/>
      <c r="U3452" s="114"/>
      <c r="V3452" s="114"/>
      <c r="W3452" s="115"/>
      <c r="X3452" s="116"/>
      <c r="Y3452" s="117"/>
      <c r="Z3452" s="115"/>
      <c r="AA3452" s="112" t="s">
        <v>1168</v>
      </c>
      <c r="AB3452" s="113">
        <f>'Demand Input VP'!B1729</f>
        <v>0</v>
      </c>
      <c r="AC3452" s="112">
        <f>'Demand Input VP'!C1729</f>
        <v>0</v>
      </c>
      <c r="AD3452" s="112">
        <f>'Demand Input VP'!D1729</f>
        <v>0</v>
      </c>
      <c r="AE3452" s="112">
        <f>'Demand Input VP'!E1729</f>
        <v>0</v>
      </c>
      <c r="AF3452" s="112">
        <f>'Demand Input VP'!F1729</f>
        <v>0</v>
      </c>
      <c r="AG3452" s="112">
        <f>'Demand Input VP'!G1729</f>
        <v>0</v>
      </c>
      <c r="AH3452" s="112">
        <f>'Demand Input VP'!H1729</f>
        <v>0</v>
      </c>
      <c r="AI3452" s="112">
        <f>'Demand Input VP'!I1729</f>
        <v>0</v>
      </c>
      <c r="AJ3452" s="112">
        <f>'Demand Input VP'!J1729</f>
        <v>0</v>
      </c>
      <c r="AK3452" s="112">
        <f>'Demand Input VP'!K1729</f>
        <v>0</v>
      </c>
      <c r="AL3452" s="112">
        <f>'Demand Input VP'!L1729</f>
        <v>0</v>
      </c>
      <c r="AM3452" s="112">
        <f>'Demand Input VP'!M1729</f>
        <v>0</v>
      </c>
      <c r="AN3452" s="112">
        <f>'Demand Input VP'!N1729</f>
        <v>0</v>
      </c>
      <c r="AQ3452" t="str">
        <f>AQ3448</f>
        <v/>
      </c>
    </row>
    <row r="3453" spans="1:43" ht="14.25" customHeight="1" x14ac:dyDescent="0.25">
      <c r="A3453" s="99" t="s">
        <v>1169</v>
      </c>
      <c r="B3453" s="118"/>
      <c r="C3453" s="118"/>
      <c r="D3453" s="118"/>
      <c r="E3453" s="118"/>
      <c r="F3453" s="118"/>
      <c r="G3453" s="118"/>
      <c r="H3453" s="118"/>
      <c r="I3453" s="118"/>
      <c r="J3453" s="118"/>
      <c r="K3453" s="118"/>
      <c r="L3453" s="118"/>
      <c r="M3453" s="118"/>
      <c r="N3453" s="118"/>
      <c r="O3453" s="118"/>
      <c r="P3453" s="118"/>
      <c r="Q3453" s="118"/>
      <c r="R3453" s="118"/>
      <c r="S3453" s="118"/>
      <c r="T3453" s="118"/>
      <c r="U3453" s="118"/>
      <c r="V3453" s="118"/>
      <c r="W3453" s="115"/>
      <c r="X3453" s="116"/>
      <c r="Y3453" s="117"/>
      <c r="Z3453" s="119"/>
      <c r="AA3453" s="120" t="s">
        <v>1170</v>
      </c>
      <c r="AB3453" s="121">
        <f>'Demand Input VP'!B1728</f>
        <v>0</v>
      </c>
      <c r="AC3453" s="120">
        <f>'Demand Input VP'!C1728</f>
        <v>0</v>
      </c>
      <c r="AD3453" s="120">
        <f>'Demand Input VP'!D1728</f>
        <v>0</v>
      </c>
      <c r="AE3453" s="120">
        <f>'Demand Input VP'!E1728</f>
        <v>0</v>
      </c>
      <c r="AF3453" s="120">
        <f>'Demand Input VP'!F1728</f>
        <v>0</v>
      </c>
      <c r="AG3453" s="120">
        <f>'Demand Input VP'!G1728</f>
        <v>0</v>
      </c>
      <c r="AH3453" s="120">
        <f>'Demand Input VP'!H1728</f>
        <v>0</v>
      </c>
      <c r="AI3453" s="120">
        <f>'Demand Input VP'!I1728</f>
        <v>0</v>
      </c>
      <c r="AJ3453" s="120">
        <f>'Demand Input VP'!J1728</f>
        <v>0</v>
      </c>
      <c r="AK3453" s="120">
        <f>'Demand Input VP'!K1728</f>
        <v>0</v>
      </c>
      <c r="AL3453" s="120">
        <f>'Demand Input VP'!L1728</f>
        <v>0</v>
      </c>
      <c r="AM3453" s="120">
        <f>'Demand Input VP'!M1728</f>
        <v>0</v>
      </c>
      <c r="AN3453" s="120">
        <f>'Demand Input VP'!N1728</f>
        <v>0</v>
      </c>
      <c r="AQ3453" t="str">
        <f>AQ3448</f>
        <v/>
      </c>
    </row>
    <row r="3454" spans="1:43" ht="14.25" customHeight="1" x14ac:dyDescent="0.25">
      <c r="A3454" s="1"/>
      <c r="B3454" s="122"/>
      <c r="C3454" s="122"/>
      <c r="D3454" s="122"/>
      <c r="E3454" s="122"/>
      <c r="F3454" s="122"/>
      <c r="G3454" s="122"/>
      <c r="H3454" s="122"/>
      <c r="I3454" s="122"/>
      <c r="J3454" s="122"/>
      <c r="K3454" s="122"/>
      <c r="L3454" s="122"/>
      <c r="M3454" s="122"/>
      <c r="N3454" s="122"/>
      <c r="O3454" s="122"/>
      <c r="P3454" s="122"/>
      <c r="Q3454" s="122"/>
      <c r="R3454" s="122"/>
      <c r="S3454" s="122"/>
      <c r="T3454" s="122"/>
      <c r="U3454" s="122"/>
      <c r="V3454" s="122"/>
      <c r="W3454" s="123"/>
      <c r="X3454" s="116"/>
      <c r="Y3454" s="117"/>
      <c r="Z3454" s="123"/>
      <c r="AA3454" s="112" t="s">
        <v>1171</v>
      </c>
      <c r="AB3454" s="113">
        <f>'Demand Input MP'!B1729</f>
        <v>0</v>
      </c>
      <c r="AC3454" s="112">
        <f>'Demand Input MP'!C1729</f>
        <v>0</v>
      </c>
      <c r="AD3454" s="112">
        <f>'Demand Input MP'!D1729</f>
        <v>0</v>
      </c>
      <c r="AE3454" s="112">
        <f>'Demand Input MP'!E1729</f>
        <v>0</v>
      </c>
      <c r="AF3454" s="112">
        <f>'Demand Input MP'!F1729</f>
        <v>0</v>
      </c>
      <c r="AG3454" s="112">
        <f>'Demand Input MP'!G1729</f>
        <v>0</v>
      </c>
      <c r="AH3454" s="112">
        <f>'Demand Input MP'!H1729</f>
        <v>0</v>
      </c>
      <c r="AI3454" s="112">
        <f>'Demand Input MP'!I1729</f>
        <v>0</v>
      </c>
      <c r="AJ3454" s="112">
        <f>'Demand Input MP'!J1729</f>
        <v>0</v>
      </c>
      <c r="AK3454" s="112">
        <f>'Demand Input MP'!K1729</f>
        <v>0</v>
      </c>
      <c r="AL3454" s="112">
        <f>'Demand Input MP'!L1729</f>
        <v>0</v>
      </c>
      <c r="AM3454" s="112">
        <f>'Demand Input MP'!M1729</f>
        <v>0</v>
      </c>
      <c r="AN3454" s="112">
        <f>'Demand Input MP'!N1729</f>
        <v>0</v>
      </c>
      <c r="AQ3454" t="str">
        <f>AQ3448</f>
        <v/>
      </c>
    </row>
    <row r="3455" spans="1:43" ht="14.25" customHeight="1" x14ac:dyDescent="0.25">
      <c r="A3455" s="1"/>
      <c r="B3455" s="122"/>
      <c r="C3455" s="122"/>
      <c r="D3455" s="122"/>
      <c r="E3455" s="122"/>
      <c r="F3455" s="122"/>
      <c r="G3455" s="122"/>
      <c r="H3455" s="122"/>
      <c r="I3455" s="122"/>
      <c r="J3455" s="122"/>
      <c r="K3455" s="122"/>
      <c r="L3455" s="122"/>
      <c r="M3455" s="122"/>
      <c r="N3455" s="122"/>
      <c r="O3455" s="122"/>
      <c r="P3455" s="122"/>
      <c r="Q3455" s="122"/>
      <c r="R3455" s="122"/>
      <c r="S3455" s="122"/>
      <c r="T3455" s="122"/>
      <c r="U3455" s="122"/>
      <c r="V3455" s="124" t="s">
        <v>91</v>
      </c>
      <c r="W3455" s="125">
        <f>IFERROR(IF(SUM('Run Rate History'!E348:AD348)&gt;0,(SUMPRODUCT((B3450:AA3450&gt;=PERCENTILE(B3450:AA3450,0.1))*(B3450:AA3450&lt;=PERCENTILE(B3450:AA3450,0.9))*B3450:AA3450)+SUMPRODUCT(('Run Rate History'!E348:AD348&gt;=PERCENTILE(B3450:AA3450,0.1))*('Run Rate History'!E348:AD348&lt;=PERCENTILE(B3450:AA3450,0.9))*'Run Rate History'!E348:AD348))/(SUMPRODUCT((B3450:AA3450&gt;=PERCENTILE(B3450:AA3450,0.1))*(B3450:AA3450&lt;=PERCENTILE(B3450:AA3450,0.9))*1)+SUMPRODUCT(('Run Rate History'!E348:AD348&gt;=PERCENTILE(B3450:AA3450,0.1))*('Run Rate History'!E348:AD348&lt;=PERCENTILE(B3450:AA3450,0.9))*1)),TRIMMEAN(B3450:AA3450,0.15)),0)</f>
        <v>6.55</v>
      </c>
      <c r="X3455" s="126" t="s">
        <v>1172</v>
      </c>
      <c r="Y3455" s="127">
        <f>SUM(B3450:AA3450)/26</f>
        <v>6.2307692307692308</v>
      </c>
      <c r="Z3455" s="128"/>
      <c r="AA3455" s="112" t="s">
        <v>1173</v>
      </c>
      <c r="AB3455" s="113">
        <f>'Demand Input MP'!B1728</f>
        <v>0</v>
      </c>
      <c r="AC3455" s="112">
        <f>'Demand Input MP'!C1728</f>
        <v>0</v>
      </c>
      <c r="AD3455" s="112">
        <f>'Demand Input MP'!D1728</f>
        <v>0</v>
      </c>
      <c r="AE3455" s="112">
        <f>'Demand Input MP'!E1728</f>
        <v>0</v>
      </c>
      <c r="AF3455" s="112">
        <f>'Demand Input MP'!F1728</f>
        <v>0</v>
      </c>
      <c r="AG3455" s="112">
        <f>'Demand Input MP'!G1728</f>
        <v>0</v>
      </c>
      <c r="AH3455" s="112">
        <f>'Demand Input MP'!H1728</f>
        <v>0</v>
      </c>
      <c r="AI3455" s="112">
        <f>'Demand Input MP'!I1728</f>
        <v>0</v>
      </c>
      <c r="AJ3455" s="112">
        <f>'Demand Input MP'!J1728</f>
        <v>0</v>
      </c>
      <c r="AK3455" s="112">
        <f>'Demand Input MP'!K1728</f>
        <v>0</v>
      </c>
      <c r="AL3455" s="112">
        <f>'Demand Input MP'!L1728</f>
        <v>0</v>
      </c>
      <c r="AM3455" s="112">
        <f>'Demand Input MP'!M1728</f>
        <v>0</v>
      </c>
      <c r="AN3455" s="112">
        <f>'Demand Input MP'!N1728</f>
        <v>0</v>
      </c>
      <c r="AQ3455" t="str">
        <f>AQ3448</f>
        <v/>
      </c>
    </row>
    <row r="3456" spans="1:43" ht="14.25" customHeight="1" x14ac:dyDescent="0.25">
      <c r="A3456" s="1"/>
      <c r="B3456" s="122"/>
      <c r="C3456" s="122"/>
      <c r="D3456" s="122"/>
      <c r="E3456" s="122"/>
      <c r="F3456" s="122"/>
      <c r="G3456" s="122"/>
      <c r="H3456" s="122"/>
      <c r="I3456" s="122"/>
      <c r="J3456" s="122"/>
      <c r="K3456" s="122"/>
      <c r="L3456" s="122"/>
      <c r="M3456" s="122"/>
      <c r="N3456" s="122"/>
      <c r="O3456" s="122"/>
      <c r="P3456" s="122"/>
      <c r="Q3456" s="122"/>
      <c r="R3456" s="122"/>
      <c r="S3456" s="122"/>
      <c r="T3456" s="122"/>
      <c r="U3456" s="122"/>
      <c r="V3456" s="124" t="s">
        <v>94</v>
      </c>
      <c r="W3456" s="125">
        <f>IFERROR((1*MIN(MAX(X3450,0.5*IF(SUM('Run Rate History'!E348:AD348)&gt;0,(MEDIAN(IF(B3450:AA3450&gt;0,B3450:AA3450))+MEDIAN(IF('Run Rate History'!E348:AD348&gt;0,'Run Rate History'!E348:AD348)))/2,MEDIAN(IF(B3450:AA3450&gt;0,B3450:AA3450)))),2*IF(SUM('Run Rate History'!E348:AD348)&gt;0,(MEDIAN(IF(B3450:AA3450&gt;0,B3450:AA3450))+MEDIAN(IF('Run Rate History'!E348:AD348&gt;0,'Run Rate History'!E348:AD348)))/2,MEDIAN(IF(B3450:AA3450&gt;0,B3450:AA3450))))+2*MIN(MAX(Y3450,0.5*IF(SUM('Run Rate History'!E348:AD348)&gt;0,(MEDIAN(IF(B3450:AA3450&gt;0,B3450:AA3450))+MEDIAN(IF('Run Rate History'!E348:AD348&gt;0,'Run Rate History'!E348:AD348)))/2,MEDIAN(IF(B3450:AA3450&gt;0,B3450:AA3450)))),2*IF(SUM('Run Rate History'!E348:AD348)&gt;0,(MEDIAN(IF(B3450:AA3450&gt;0,B3450:AA3450))+MEDIAN(IF('Run Rate History'!E348:AD348&gt;0,'Run Rate History'!E348:AD348)))/2,MEDIAN(IF(B3450:AA3450&gt;0,B3450:AA3450))))+3*MIN(MAX(Z3450,0.5*IF(SUM('Run Rate History'!E348:AD348)&gt;0,(MEDIAN(IF(B3450:AA3450&gt;0,B3450:AA3450))+MEDIAN(IF('Run Rate History'!E348:AD348&gt;0,'Run Rate History'!E348:AD348)))/2,MEDIAN(IF(B3450:AA3450&gt;0,B3450:AA3450)))),2*IF(SUM('Run Rate History'!E348:AD348)&gt;0,(MEDIAN(IF(B3450:AA3450&gt;0,B3450:AA3450))+MEDIAN(IF('Run Rate History'!E348:AD348&gt;0,'Run Rate History'!E348:AD348)))/2,MEDIAN(IF(B3450:AA3450&gt;0,B3450:AA3450))))+4*MIN(MAX(AA3450,0.5*IF(SUM('Run Rate History'!E348:AD348)&gt;0,(MEDIAN(IF(B3450:AA3450&gt;0,B3450:AA3450))+MEDIAN(IF('Run Rate History'!E348:AD348&gt;0,'Run Rate History'!E348:AD348)))/2,MEDIAN(IF(B3450:AA3450&gt;0,B3450:AA3450)))),2*IF(SUM('Run Rate History'!E348:AD348)&gt;0,(MEDIAN(IF(B3450:AA3450&gt;0,B3450:AA3450))+MEDIAN(IF('Run Rate History'!E348:AD348&gt;0,'Run Rate History'!E348:AD348)))/2,MEDIAN(IF(B3450:AA3450&gt;0,B3450:AA3450)))))/10,0)</f>
        <v>3.875</v>
      </c>
      <c r="X3456" s="129" t="s">
        <v>1174</v>
      </c>
      <c r="Y3456" s="130">
        <f>IFERROR(VLOOKUP(A3448,'Stanje zaliha'!A:E,5,FALSE()),0)</f>
        <v>42</v>
      </c>
      <c r="Z3456" s="131"/>
      <c r="AA3456" s="113" t="s">
        <v>1175</v>
      </c>
      <c r="AB3456" s="118">
        <f t="shared" ref="AB3456:AN3456" si="688">SUM(AB3452:AB3455)</f>
        <v>0</v>
      </c>
      <c r="AC3456" s="118">
        <f t="shared" si="688"/>
        <v>0</v>
      </c>
      <c r="AD3456" s="118">
        <f t="shared" si="688"/>
        <v>0</v>
      </c>
      <c r="AE3456" s="118">
        <f t="shared" si="688"/>
        <v>0</v>
      </c>
      <c r="AF3456" s="118">
        <f t="shared" si="688"/>
        <v>0</v>
      </c>
      <c r="AG3456" s="118">
        <f t="shared" si="688"/>
        <v>0</v>
      </c>
      <c r="AH3456" s="118">
        <f t="shared" si="688"/>
        <v>0</v>
      </c>
      <c r="AI3456" s="118">
        <f t="shared" si="688"/>
        <v>0</v>
      </c>
      <c r="AJ3456" s="118">
        <f t="shared" si="688"/>
        <v>0</v>
      </c>
      <c r="AK3456" s="118">
        <f t="shared" si="688"/>
        <v>0</v>
      </c>
      <c r="AL3456" s="118">
        <f t="shared" si="688"/>
        <v>0</v>
      </c>
      <c r="AM3456" s="118">
        <f t="shared" si="688"/>
        <v>0</v>
      </c>
      <c r="AN3456" s="118">
        <f t="shared" si="688"/>
        <v>0</v>
      </c>
      <c r="AQ3456" t="str">
        <f>AQ3448</f>
        <v/>
      </c>
    </row>
    <row r="3457" spans="1:43" ht="14.25" customHeight="1" x14ac:dyDescent="0.25">
      <c r="A3457" s="1"/>
      <c r="B3457" s="122"/>
      <c r="C3457" s="122"/>
      <c r="D3457" s="122"/>
      <c r="E3457" s="122"/>
      <c r="F3457" s="122"/>
      <c r="G3457" s="122"/>
      <c r="H3457" s="122"/>
      <c r="I3457" s="122"/>
      <c r="J3457" s="122"/>
      <c r="K3457" s="122"/>
      <c r="L3457" s="122"/>
      <c r="M3457" s="122"/>
      <c r="N3457" s="122"/>
      <c r="O3457" s="122"/>
      <c r="P3457" s="122"/>
      <c r="Q3457" s="122"/>
      <c r="R3457" s="122"/>
      <c r="S3457" s="122"/>
      <c r="T3457" s="122"/>
      <c r="U3457" s="122"/>
      <c r="V3457" s="124" t="s">
        <v>95</v>
      </c>
      <c r="W3457" s="125">
        <f>IFERROR(0.6*W3456+0.4*W3455,0)</f>
        <v>4.9450000000000003</v>
      </c>
      <c r="X3457" s="132" t="s">
        <v>1176</v>
      </c>
      <c r="Y3457" s="133">
        <f>IFERROR(SUMIF('Popis poslanih narudžbi'!A:A,A3448,'Popis poslanih narudžbi'!C:C),0)</f>
        <v>0</v>
      </c>
      <c r="Z3457" s="131"/>
      <c r="AA3457" s="134" t="s">
        <v>1177</v>
      </c>
      <c r="AB3457" s="118">
        <f t="shared" ref="AB3457:AN3457" si="689">AB3450+AB3456</f>
        <v>3</v>
      </c>
      <c r="AC3457" s="118">
        <f t="shared" si="689"/>
        <v>3</v>
      </c>
      <c r="AD3457" s="118">
        <f t="shared" si="689"/>
        <v>3</v>
      </c>
      <c r="AE3457" s="118">
        <f t="shared" si="689"/>
        <v>3</v>
      </c>
      <c r="AF3457" s="118">
        <f t="shared" si="689"/>
        <v>3</v>
      </c>
      <c r="AG3457" s="118">
        <f t="shared" si="689"/>
        <v>3</v>
      </c>
      <c r="AH3457" s="118">
        <f t="shared" si="689"/>
        <v>3</v>
      </c>
      <c r="AI3457" s="118">
        <f t="shared" si="689"/>
        <v>3</v>
      </c>
      <c r="AJ3457" s="118">
        <f t="shared" si="689"/>
        <v>3</v>
      </c>
      <c r="AK3457" s="118">
        <f t="shared" si="689"/>
        <v>2</v>
      </c>
      <c r="AL3457" s="118">
        <f t="shared" si="689"/>
        <v>2</v>
      </c>
      <c r="AM3457" s="118">
        <f t="shared" si="689"/>
        <v>2</v>
      </c>
      <c r="AN3457" s="118">
        <f t="shared" si="689"/>
        <v>2</v>
      </c>
      <c r="AQ3457" t="str">
        <f>AQ3448</f>
        <v/>
      </c>
    </row>
    <row r="3458" spans="1:43" ht="14.25" customHeight="1" x14ac:dyDescent="0.25">
      <c r="A3458" s="107" t="str">
        <f>'Run Rate'!A349</f>
        <v>POL12768</v>
      </c>
      <c r="B3458" s="135" t="str">
        <f>'Run Rate'!B349</f>
        <v>Polleo Protein Pralines 48 g</v>
      </c>
      <c r="C3458" s="135" t="str">
        <f>'Run Rate'!C349</f>
        <v>RTD &amp; SNACKS</v>
      </c>
      <c r="D3458" s="135" t="str">
        <f>'Run Rate'!D349</f>
        <v>03 BRONZE</v>
      </c>
      <c r="E3458" s="122"/>
      <c r="F3458" s="122"/>
      <c r="G3458" s="122"/>
      <c r="H3458" s="122"/>
      <c r="I3458" s="122"/>
      <c r="J3458" s="122"/>
      <c r="K3458" s="122"/>
      <c r="L3458" s="122"/>
      <c r="M3458" s="122"/>
      <c r="N3458" s="122"/>
      <c r="O3458" s="122"/>
      <c r="P3458" s="122"/>
      <c r="Q3458" s="122"/>
      <c r="R3458" s="122"/>
      <c r="S3458" s="122"/>
      <c r="T3458" s="122"/>
      <c r="U3458" s="122"/>
      <c r="V3458" s="122"/>
      <c r="W3458" s="122"/>
      <c r="X3458" s="122"/>
      <c r="Y3458" s="122"/>
      <c r="Z3458" s="122"/>
      <c r="AA3458" s="122"/>
      <c r="AB3458" s="122"/>
      <c r="AC3458" s="122"/>
      <c r="AD3458" s="122"/>
      <c r="AE3458" s="122"/>
      <c r="AF3458" s="122"/>
      <c r="AG3458" s="122"/>
      <c r="AH3458" s="122"/>
      <c r="AI3458" s="122"/>
      <c r="AJ3458" s="122"/>
      <c r="AK3458" s="122"/>
      <c r="AL3458" s="122"/>
      <c r="AM3458" s="122"/>
      <c r="AN3458" s="122"/>
      <c r="AQ3458" t="str">
        <f>IF(AND(OR($B$1="ALL",$B$1=C3458),OR($E$1="ALL",$E$1=D3458),OR($B$2="ALL",$B$2=A3458),OR($E$2="ALL",IFERROR(SEARCH($E$2,B3458),0)&gt;0)),"MATCH","")</f>
        <v/>
      </c>
    </row>
    <row r="3459" spans="1:43" ht="14.25" customHeight="1" x14ac:dyDescent="0.25">
      <c r="A3459" s="108" t="s">
        <v>1137</v>
      </c>
      <c r="B3459" s="136" t="s">
        <v>1138</v>
      </c>
      <c r="C3459" s="136" t="s">
        <v>1139</v>
      </c>
      <c r="D3459" s="136" t="s">
        <v>1140</v>
      </c>
      <c r="E3459" s="136" t="s">
        <v>1141</v>
      </c>
      <c r="F3459" s="136" t="s">
        <v>1142</v>
      </c>
      <c r="G3459" s="136" t="s">
        <v>1143</v>
      </c>
      <c r="H3459" s="136" t="s">
        <v>1144</v>
      </c>
      <c r="I3459" s="136" t="s">
        <v>1145</v>
      </c>
      <c r="J3459" s="136" t="s">
        <v>1146</v>
      </c>
      <c r="K3459" s="136" t="s">
        <v>1147</v>
      </c>
      <c r="L3459" s="136" t="s">
        <v>1148</v>
      </c>
      <c r="M3459" s="136" t="s">
        <v>1149</v>
      </c>
      <c r="N3459" s="136" t="s">
        <v>1150</v>
      </c>
      <c r="O3459" s="136" t="s">
        <v>1151</v>
      </c>
      <c r="P3459" s="136" t="s">
        <v>1152</v>
      </c>
      <c r="Q3459" s="136" t="s">
        <v>1153</v>
      </c>
      <c r="R3459" s="136" t="s">
        <v>1154</v>
      </c>
      <c r="S3459" s="136" t="s">
        <v>1155</v>
      </c>
      <c r="T3459" s="136" t="s">
        <v>1156</v>
      </c>
      <c r="U3459" s="136" t="s">
        <v>1157</v>
      </c>
      <c r="V3459" s="136" t="s">
        <v>1158</v>
      </c>
      <c r="W3459" s="136" t="s">
        <v>1159</v>
      </c>
      <c r="X3459" s="136" t="s">
        <v>1160</v>
      </c>
      <c r="Y3459" s="136" t="s">
        <v>1161</v>
      </c>
      <c r="Z3459" s="136" t="s">
        <v>1162</v>
      </c>
      <c r="AA3459" s="136" t="s">
        <v>1163</v>
      </c>
      <c r="AB3459" s="137" t="s">
        <v>156</v>
      </c>
      <c r="AC3459" s="137" t="s">
        <v>157</v>
      </c>
      <c r="AD3459" s="137" t="s">
        <v>158</v>
      </c>
      <c r="AE3459" s="137" t="s">
        <v>139</v>
      </c>
      <c r="AF3459" s="138" t="s">
        <v>140</v>
      </c>
      <c r="AG3459" s="138" t="s">
        <v>141</v>
      </c>
      <c r="AH3459" s="138" t="s">
        <v>142</v>
      </c>
      <c r="AI3459" s="138" t="s">
        <v>143</v>
      </c>
      <c r="AJ3459" s="139" t="s">
        <v>144</v>
      </c>
      <c r="AK3459" s="139" t="s">
        <v>145</v>
      </c>
      <c r="AL3459" s="139" t="s">
        <v>146</v>
      </c>
      <c r="AM3459" s="140" t="s">
        <v>147</v>
      </c>
      <c r="AN3459" s="140" t="s">
        <v>148</v>
      </c>
      <c r="AQ3459" t="str">
        <f>AQ3458</f>
        <v/>
      </c>
    </row>
    <row r="3460" spans="1:43" ht="14.25" customHeight="1" x14ac:dyDescent="0.25">
      <c r="A3460" s="99" t="s">
        <v>1164</v>
      </c>
      <c r="B3460" s="112">
        <f>'Run Rate'!E349</f>
        <v>796</v>
      </c>
      <c r="C3460" s="112">
        <f>'Run Rate'!F349</f>
        <v>53</v>
      </c>
      <c r="D3460" s="112">
        <f>'Run Rate'!G349</f>
        <v>149</v>
      </c>
      <c r="E3460" s="112">
        <f>'Run Rate'!H349</f>
        <v>87</v>
      </c>
      <c r="F3460" s="112">
        <f>'Run Rate'!I349</f>
        <v>64</v>
      </c>
      <c r="G3460" s="112">
        <f>'Run Rate'!J349</f>
        <v>77</v>
      </c>
      <c r="H3460" s="112">
        <f>'Run Rate'!K349</f>
        <v>91</v>
      </c>
      <c r="I3460" s="112">
        <f>'Run Rate'!L349</f>
        <v>83</v>
      </c>
      <c r="J3460" s="112">
        <f>'Run Rate'!M349</f>
        <v>97</v>
      </c>
      <c r="K3460" s="112">
        <f>'Run Rate'!N349</f>
        <v>76</v>
      </c>
      <c r="L3460" s="112">
        <f>'Run Rate'!O349</f>
        <v>65</v>
      </c>
      <c r="M3460" s="112">
        <f>'Run Rate'!P349</f>
        <v>106</v>
      </c>
      <c r="N3460" s="112">
        <f>'Run Rate'!Q349</f>
        <v>67</v>
      </c>
      <c r="O3460" s="112">
        <f>'Run Rate'!R349</f>
        <v>30</v>
      </c>
      <c r="P3460" s="112">
        <f>'Run Rate'!S349</f>
        <v>16</v>
      </c>
      <c r="Q3460" s="112">
        <f>'Run Rate'!T349</f>
        <v>39</v>
      </c>
      <c r="R3460" s="112">
        <f>'Run Rate'!U349</f>
        <v>62</v>
      </c>
      <c r="S3460" s="112">
        <f>'Run Rate'!V349</f>
        <v>69</v>
      </c>
      <c r="T3460" s="112">
        <f>'Run Rate'!W349</f>
        <v>58</v>
      </c>
      <c r="U3460" s="112">
        <f>'Run Rate'!X349</f>
        <v>199</v>
      </c>
      <c r="V3460" s="112">
        <f>'Run Rate'!Y349</f>
        <v>182</v>
      </c>
      <c r="W3460" s="112">
        <f>'Run Rate'!Z349</f>
        <v>122</v>
      </c>
      <c r="X3460" s="112">
        <f>'Run Rate'!AA349</f>
        <v>124</v>
      </c>
      <c r="Y3460" s="112">
        <f>'Run Rate'!AB349</f>
        <v>107</v>
      </c>
      <c r="Z3460" s="112">
        <f>'Run Rate'!AC349</f>
        <v>74</v>
      </c>
      <c r="AA3460" s="112">
        <f>'Run Rate'!AD349</f>
        <v>104</v>
      </c>
      <c r="AB3460" s="113">
        <v>103</v>
      </c>
      <c r="AC3460" s="112">
        <v>103</v>
      </c>
      <c r="AD3460" s="112">
        <v>103</v>
      </c>
      <c r="AE3460" s="112">
        <v>103</v>
      </c>
      <c r="AF3460" s="112">
        <v>103</v>
      </c>
      <c r="AG3460" s="112">
        <v>103</v>
      </c>
      <c r="AH3460" s="112">
        <v>103</v>
      </c>
      <c r="AI3460" s="112">
        <v>103</v>
      </c>
      <c r="AJ3460" s="112">
        <v>103</v>
      </c>
      <c r="AK3460" s="112">
        <v>103</v>
      </c>
      <c r="AL3460" s="112">
        <v>103</v>
      </c>
      <c r="AM3460" s="112">
        <v>103</v>
      </c>
      <c r="AN3460" s="112">
        <v>103</v>
      </c>
      <c r="AQ3460" t="str">
        <f>AQ3458</f>
        <v/>
      </c>
    </row>
    <row r="3461" spans="1:43" ht="14.25" customHeight="1" x14ac:dyDescent="0.25">
      <c r="A3461" s="99" t="s">
        <v>1165</v>
      </c>
      <c r="B3461" s="114"/>
      <c r="C3461" s="114"/>
      <c r="D3461" s="114"/>
      <c r="E3461" s="114"/>
      <c r="F3461" s="114"/>
      <c r="G3461" s="114"/>
      <c r="H3461" s="114"/>
      <c r="I3461" s="114"/>
      <c r="J3461" s="114"/>
      <c r="K3461" s="114"/>
      <c r="L3461" s="114"/>
      <c r="M3461" s="114"/>
      <c r="N3461" s="114"/>
      <c r="O3461" s="114"/>
      <c r="P3461" s="114"/>
      <c r="Q3461" s="114"/>
      <c r="R3461" s="114"/>
      <c r="S3461" s="114"/>
      <c r="T3461" s="114"/>
      <c r="U3461" s="114"/>
      <c r="V3461" s="114"/>
      <c r="W3461" s="115"/>
      <c r="X3461" s="115"/>
      <c r="Y3461" s="115"/>
      <c r="Z3461" s="115"/>
      <c r="AA3461" s="112" t="s">
        <v>1166</v>
      </c>
      <c r="AB3461" s="113"/>
      <c r="AC3461" s="112"/>
      <c r="AD3461" s="112"/>
      <c r="AE3461" s="112"/>
      <c r="AF3461" s="112"/>
      <c r="AG3461" s="112"/>
      <c r="AH3461" s="112"/>
      <c r="AI3461" s="112"/>
      <c r="AJ3461" s="112"/>
      <c r="AK3461" s="112"/>
      <c r="AL3461" s="112"/>
      <c r="AM3461" s="112"/>
      <c r="AN3461" s="112"/>
      <c r="AQ3461" t="str">
        <f>AQ3458</f>
        <v/>
      </c>
    </row>
    <row r="3462" spans="1:43" ht="14.25" customHeight="1" x14ac:dyDescent="0.25">
      <c r="A3462" s="99" t="s">
        <v>1167</v>
      </c>
      <c r="B3462" s="114"/>
      <c r="C3462" s="114"/>
      <c r="D3462" s="114"/>
      <c r="E3462" s="114"/>
      <c r="F3462" s="114"/>
      <c r="G3462" s="114"/>
      <c r="H3462" s="114"/>
      <c r="I3462" s="114"/>
      <c r="J3462" s="114"/>
      <c r="K3462" s="114"/>
      <c r="L3462" s="114"/>
      <c r="M3462" s="114"/>
      <c r="N3462" s="114"/>
      <c r="O3462" s="114"/>
      <c r="P3462" s="114"/>
      <c r="Q3462" s="114"/>
      <c r="R3462" s="114"/>
      <c r="S3462" s="114"/>
      <c r="T3462" s="114"/>
      <c r="U3462" s="114"/>
      <c r="V3462" s="114"/>
      <c r="W3462" s="115"/>
      <c r="X3462" s="116"/>
      <c r="Y3462" s="117"/>
      <c r="Z3462" s="115"/>
      <c r="AA3462" s="112" t="s">
        <v>1168</v>
      </c>
      <c r="AB3462" s="113">
        <f>'Demand Input VP'!B1734</f>
        <v>0</v>
      </c>
      <c r="AC3462" s="112">
        <f>'Demand Input VP'!C1734</f>
        <v>0</v>
      </c>
      <c r="AD3462" s="112">
        <f>'Demand Input VP'!D1734</f>
        <v>0</v>
      </c>
      <c r="AE3462" s="112">
        <f>'Demand Input VP'!E1734</f>
        <v>0</v>
      </c>
      <c r="AF3462" s="112">
        <f>'Demand Input VP'!F1734</f>
        <v>0</v>
      </c>
      <c r="AG3462" s="112">
        <f>'Demand Input VP'!G1734</f>
        <v>0</v>
      </c>
      <c r="AH3462" s="112">
        <f>'Demand Input VP'!H1734</f>
        <v>0</v>
      </c>
      <c r="AI3462" s="112">
        <f>'Demand Input VP'!I1734</f>
        <v>0</v>
      </c>
      <c r="AJ3462" s="112">
        <f>'Demand Input VP'!J1734</f>
        <v>0</v>
      </c>
      <c r="AK3462" s="112">
        <f>'Demand Input VP'!K1734</f>
        <v>0</v>
      </c>
      <c r="AL3462" s="112">
        <f>'Demand Input VP'!L1734</f>
        <v>0</v>
      </c>
      <c r="AM3462" s="112">
        <f>'Demand Input VP'!M1734</f>
        <v>0</v>
      </c>
      <c r="AN3462" s="112">
        <f>'Demand Input VP'!N1734</f>
        <v>0</v>
      </c>
      <c r="AQ3462" t="str">
        <f>AQ3458</f>
        <v/>
      </c>
    </row>
    <row r="3463" spans="1:43" ht="14.25" customHeight="1" x14ac:dyDescent="0.25">
      <c r="A3463" s="99" t="s">
        <v>1169</v>
      </c>
      <c r="B3463" s="118"/>
      <c r="C3463" s="118"/>
      <c r="D3463" s="118"/>
      <c r="E3463" s="118"/>
      <c r="F3463" s="118"/>
      <c r="G3463" s="118"/>
      <c r="H3463" s="118"/>
      <c r="I3463" s="118"/>
      <c r="J3463" s="118"/>
      <c r="K3463" s="118"/>
      <c r="L3463" s="118"/>
      <c r="M3463" s="118"/>
      <c r="N3463" s="118"/>
      <c r="O3463" s="118"/>
      <c r="P3463" s="118"/>
      <c r="Q3463" s="118"/>
      <c r="R3463" s="118"/>
      <c r="S3463" s="118"/>
      <c r="T3463" s="118"/>
      <c r="U3463" s="118"/>
      <c r="V3463" s="118"/>
      <c r="W3463" s="115"/>
      <c r="X3463" s="116"/>
      <c r="Y3463" s="117"/>
      <c r="Z3463" s="119"/>
      <c r="AA3463" s="120" t="s">
        <v>1170</v>
      </c>
      <c r="AB3463" s="121">
        <f>'Demand Input VP'!B1733</f>
        <v>0</v>
      </c>
      <c r="AC3463" s="120">
        <f>'Demand Input VP'!C1733</f>
        <v>0</v>
      </c>
      <c r="AD3463" s="120">
        <f>'Demand Input VP'!D1733</f>
        <v>0</v>
      </c>
      <c r="AE3463" s="120">
        <f>'Demand Input VP'!E1733</f>
        <v>0</v>
      </c>
      <c r="AF3463" s="120">
        <f>'Demand Input VP'!F1733</f>
        <v>0</v>
      </c>
      <c r="AG3463" s="120">
        <f>'Demand Input VP'!G1733</f>
        <v>0</v>
      </c>
      <c r="AH3463" s="120">
        <f>'Demand Input VP'!H1733</f>
        <v>0</v>
      </c>
      <c r="AI3463" s="120">
        <f>'Demand Input VP'!I1733</f>
        <v>0</v>
      </c>
      <c r="AJ3463" s="120">
        <f>'Demand Input VP'!J1733</f>
        <v>0</v>
      </c>
      <c r="AK3463" s="120">
        <f>'Demand Input VP'!K1733</f>
        <v>0</v>
      </c>
      <c r="AL3463" s="120">
        <f>'Demand Input VP'!L1733</f>
        <v>0</v>
      </c>
      <c r="AM3463" s="120">
        <f>'Demand Input VP'!M1733</f>
        <v>0</v>
      </c>
      <c r="AN3463" s="120">
        <f>'Demand Input VP'!N1733</f>
        <v>0</v>
      </c>
      <c r="AQ3463" t="str">
        <f>AQ3458</f>
        <v/>
      </c>
    </row>
    <row r="3464" spans="1:43" ht="14.25" customHeight="1" x14ac:dyDescent="0.25">
      <c r="A3464" s="1"/>
      <c r="B3464" s="122"/>
      <c r="C3464" s="122"/>
      <c r="D3464" s="122"/>
      <c r="E3464" s="122"/>
      <c r="F3464" s="122"/>
      <c r="G3464" s="122"/>
      <c r="H3464" s="122"/>
      <c r="I3464" s="122"/>
      <c r="J3464" s="122"/>
      <c r="K3464" s="122"/>
      <c r="L3464" s="122"/>
      <c r="M3464" s="122"/>
      <c r="N3464" s="122"/>
      <c r="O3464" s="122"/>
      <c r="P3464" s="122"/>
      <c r="Q3464" s="122"/>
      <c r="R3464" s="122"/>
      <c r="S3464" s="122"/>
      <c r="T3464" s="122"/>
      <c r="U3464" s="122"/>
      <c r="V3464" s="122"/>
      <c r="W3464" s="123"/>
      <c r="X3464" s="116"/>
      <c r="Y3464" s="117"/>
      <c r="Z3464" s="123"/>
      <c r="AA3464" s="112" t="s">
        <v>1171</v>
      </c>
      <c r="AB3464" s="113">
        <f>'Demand Input MP'!B1734</f>
        <v>0</v>
      </c>
      <c r="AC3464" s="112">
        <f>'Demand Input MP'!C1734</f>
        <v>0</v>
      </c>
      <c r="AD3464" s="112">
        <f>'Demand Input MP'!D1734</f>
        <v>0</v>
      </c>
      <c r="AE3464" s="112">
        <f>'Demand Input MP'!E1734</f>
        <v>0</v>
      </c>
      <c r="AF3464" s="112">
        <f>'Demand Input MP'!F1734</f>
        <v>0</v>
      </c>
      <c r="AG3464" s="112">
        <f>'Demand Input MP'!G1734</f>
        <v>0</v>
      </c>
      <c r="AH3464" s="112">
        <f>'Demand Input MP'!H1734</f>
        <v>0</v>
      </c>
      <c r="AI3464" s="112">
        <f>'Demand Input MP'!I1734</f>
        <v>0</v>
      </c>
      <c r="AJ3464" s="112">
        <f>'Demand Input MP'!J1734</f>
        <v>0</v>
      </c>
      <c r="AK3464" s="112">
        <f>'Demand Input MP'!K1734</f>
        <v>0</v>
      </c>
      <c r="AL3464" s="112">
        <f>'Demand Input MP'!L1734</f>
        <v>0</v>
      </c>
      <c r="AM3464" s="112">
        <f>'Demand Input MP'!M1734</f>
        <v>0</v>
      </c>
      <c r="AN3464" s="112">
        <f>'Demand Input MP'!N1734</f>
        <v>0</v>
      </c>
      <c r="AQ3464" t="str">
        <f>AQ3458</f>
        <v/>
      </c>
    </row>
    <row r="3465" spans="1:43" ht="14.25" customHeight="1" x14ac:dyDescent="0.25">
      <c r="A3465" s="1"/>
      <c r="B3465" s="122"/>
      <c r="C3465" s="122"/>
      <c r="D3465" s="122"/>
      <c r="E3465" s="122"/>
      <c r="F3465" s="122"/>
      <c r="G3465" s="122"/>
      <c r="H3465" s="122"/>
      <c r="I3465" s="122"/>
      <c r="J3465" s="122"/>
      <c r="K3465" s="122"/>
      <c r="L3465" s="122"/>
      <c r="M3465" s="122"/>
      <c r="N3465" s="122"/>
      <c r="O3465" s="122"/>
      <c r="P3465" s="122"/>
      <c r="Q3465" s="122"/>
      <c r="R3465" s="122"/>
      <c r="S3465" s="122"/>
      <c r="T3465" s="122"/>
      <c r="U3465" s="122"/>
      <c r="V3465" s="124" t="s">
        <v>91</v>
      </c>
      <c r="W3465" s="125">
        <f>IFERROR(IF(SUM('Run Rate History'!E349:AD349)&gt;0,(SUMPRODUCT((B3460:AA3460&gt;=PERCENTILE(B3460:AA3460,0.1))*(B3460:AA3460&lt;=PERCENTILE(B3460:AA3460,0.9))*B3460:AA3460)+SUMPRODUCT(('Run Rate History'!E349:AD349&gt;=PERCENTILE(B3460:AA3460,0.1))*('Run Rate History'!E349:AD349&lt;=PERCENTILE(B3460:AA3460,0.9))*'Run Rate History'!E349:AD349))/(SUMPRODUCT((B3460:AA3460&gt;=PERCENTILE(B3460:AA3460,0.1))*(B3460:AA3460&lt;=PERCENTILE(B3460:AA3460,0.9))*1)+SUMPRODUCT(('Run Rate History'!E349:AD349&gt;=PERCENTILE(B3460:AA3460,0.1))*('Run Rate History'!E349:AD349&lt;=PERCENTILE(B3460:AA3460,0.9))*1)),TRIMMEAN(B3460:AA3460,0.15)),0)</f>
        <v>91.92307692307692</v>
      </c>
      <c r="X3465" s="126" t="s">
        <v>1172</v>
      </c>
      <c r="Y3465" s="127">
        <f>SUM(B3460:AA3460)/26</f>
        <v>115.26923076923077</v>
      </c>
      <c r="Z3465" s="128"/>
      <c r="AA3465" s="112" t="s">
        <v>1173</v>
      </c>
      <c r="AB3465" s="113">
        <f>'Demand Input MP'!B1733</f>
        <v>0</v>
      </c>
      <c r="AC3465" s="112">
        <f>'Demand Input MP'!C1733</f>
        <v>0</v>
      </c>
      <c r="AD3465" s="112">
        <f>'Demand Input MP'!D1733</f>
        <v>0</v>
      </c>
      <c r="AE3465" s="112">
        <f>'Demand Input MP'!E1733</f>
        <v>0</v>
      </c>
      <c r="AF3465" s="112">
        <f>'Demand Input MP'!F1733</f>
        <v>0</v>
      </c>
      <c r="AG3465" s="112">
        <f>'Demand Input MP'!G1733</f>
        <v>0</v>
      </c>
      <c r="AH3465" s="112">
        <f>'Demand Input MP'!H1733</f>
        <v>0</v>
      </c>
      <c r="AI3465" s="112">
        <f>'Demand Input MP'!I1733</f>
        <v>0</v>
      </c>
      <c r="AJ3465" s="112">
        <f>'Demand Input MP'!J1733</f>
        <v>0</v>
      </c>
      <c r="AK3465" s="112">
        <f>'Demand Input MP'!K1733</f>
        <v>0</v>
      </c>
      <c r="AL3465" s="112">
        <f>'Demand Input MP'!L1733</f>
        <v>0</v>
      </c>
      <c r="AM3465" s="112">
        <f>'Demand Input MP'!M1733</f>
        <v>0</v>
      </c>
      <c r="AN3465" s="112">
        <f>'Demand Input MP'!N1733</f>
        <v>0</v>
      </c>
      <c r="AQ3465" t="str">
        <f>AQ3458</f>
        <v/>
      </c>
    </row>
    <row r="3466" spans="1:43" ht="14.25" customHeight="1" x14ac:dyDescent="0.25">
      <c r="A3466" s="1"/>
      <c r="B3466" s="122"/>
      <c r="C3466" s="122"/>
      <c r="D3466" s="122"/>
      <c r="E3466" s="122"/>
      <c r="F3466" s="122"/>
      <c r="G3466" s="122"/>
      <c r="H3466" s="122"/>
      <c r="I3466" s="122"/>
      <c r="J3466" s="122"/>
      <c r="K3466" s="122"/>
      <c r="L3466" s="122"/>
      <c r="M3466" s="122"/>
      <c r="N3466" s="122"/>
      <c r="O3466" s="122"/>
      <c r="P3466" s="122"/>
      <c r="Q3466" s="122"/>
      <c r="R3466" s="122"/>
      <c r="S3466" s="122"/>
      <c r="T3466" s="122"/>
      <c r="U3466" s="122"/>
      <c r="V3466" s="124" t="s">
        <v>94</v>
      </c>
      <c r="W3466" s="125">
        <f>IFERROR((1*MIN(MAX(X3460,0.5*IF(SUM('Run Rate History'!E349:AD349)&gt;0,(MEDIAN(IF(B3460:AA3460&gt;0,B3460:AA3460))+MEDIAN(IF('Run Rate History'!E349:AD349&gt;0,'Run Rate History'!E349:AD349)))/2,MEDIAN(IF(B3460:AA3460&gt;0,B3460:AA3460)))),2*IF(SUM('Run Rate History'!E349:AD349)&gt;0,(MEDIAN(IF(B3460:AA3460&gt;0,B3460:AA3460))+MEDIAN(IF('Run Rate History'!E349:AD349&gt;0,'Run Rate History'!E349:AD349)))/2,MEDIAN(IF(B3460:AA3460&gt;0,B3460:AA3460))))+2*MIN(MAX(Y3460,0.5*IF(SUM('Run Rate History'!E349:AD349)&gt;0,(MEDIAN(IF(B3460:AA3460&gt;0,B3460:AA3460))+MEDIAN(IF('Run Rate History'!E349:AD349&gt;0,'Run Rate History'!E349:AD349)))/2,MEDIAN(IF(B3460:AA3460&gt;0,B3460:AA3460)))),2*IF(SUM('Run Rate History'!E349:AD349)&gt;0,(MEDIAN(IF(B3460:AA3460&gt;0,B3460:AA3460))+MEDIAN(IF('Run Rate History'!E349:AD349&gt;0,'Run Rate History'!E349:AD349)))/2,MEDIAN(IF(B3460:AA3460&gt;0,B3460:AA3460))))+3*MIN(MAX(Z3460,0.5*IF(SUM('Run Rate History'!E349:AD349)&gt;0,(MEDIAN(IF(B3460:AA3460&gt;0,B3460:AA3460))+MEDIAN(IF('Run Rate History'!E349:AD349&gt;0,'Run Rate History'!E349:AD349)))/2,MEDIAN(IF(B3460:AA3460&gt;0,B3460:AA3460)))),2*IF(SUM('Run Rate History'!E349:AD349)&gt;0,(MEDIAN(IF(B3460:AA3460&gt;0,B3460:AA3460))+MEDIAN(IF('Run Rate History'!E349:AD349&gt;0,'Run Rate History'!E349:AD349)))/2,MEDIAN(IF(B3460:AA3460&gt;0,B3460:AA3460))))+4*MIN(MAX(AA3460,0.5*IF(SUM('Run Rate History'!E349:AD349)&gt;0,(MEDIAN(IF(B3460:AA3460&gt;0,B3460:AA3460))+MEDIAN(IF('Run Rate History'!E349:AD349&gt;0,'Run Rate History'!E349:AD349)))/2,MEDIAN(IF(B3460:AA3460&gt;0,B3460:AA3460)))),2*IF(SUM('Run Rate History'!E349:AD349)&gt;0,(MEDIAN(IF(B3460:AA3460&gt;0,B3460:AA3460))+MEDIAN(IF('Run Rate History'!E349:AD349&gt;0,'Run Rate History'!E349:AD349)))/2,MEDIAN(IF(B3460:AA3460&gt;0,B3460:AA3460)))))/10,0)</f>
        <v>97.6</v>
      </c>
      <c r="X3466" s="129" t="s">
        <v>1174</v>
      </c>
      <c r="Y3466" s="130">
        <f>IFERROR(VLOOKUP(A3458,'Stanje zaliha'!A:E,5,FALSE()),0)</f>
        <v>3124</v>
      </c>
      <c r="Z3466" s="131"/>
      <c r="AA3466" s="113" t="s">
        <v>1175</v>
      </c>
      <c r="AB3466" s="118">
        <f t="shared" ref="AB3466:AN3466" si="690">SUM(AB3462:AB3465)</f>
        <v>0</v>
      </c>
      <c r="AC3466" s="118">
        <f t="shared" si="690"/>
        <v>0</v>
      </c>
      <c r="AD3466" s="118">
        <f t="shared" si="690"/>
        <v>0</v>
      </c>
      <c r="AE3466" s="118">
        <f t="shared" si="690"/>
        <v>0</v>
      </c>
      <c r="AF3466" s="118">
        <f t="shared" si="690"/>
        <v>0</v>
      </c>
      <c r="AG3466" s="118">
        <f t="shared" si="690"/>
        <v>0</v>
      </c>
      <c r="AH3466" s="118">
        <f t="shared" si="690"/>
        <v>0</v>
      </c>
      <c r="AI3466" s="118">
        <f t="shared" si="690"/>
        <v>0</v>
      </c>
      <c r="AJ3466" s="118">
        <f t="shared" si="690"/>
        <v>0</v>
      </c>
      <c r="AK3466" s="118">
        <f t="shared" si="690"/>
        <v>0</v>
      </c>
      <c r="AL3466" s="118">
        <f t="shared" si="690"/>
        <v>0</v>
      </c>
      <c r="AM3466" s="118">
        <f t="shared" si="690"/>
        <v>0</v>
      </c>
      <c r="AN3466" s="118">
        <f t="shared" si="690"/>
        <v>0</v>
      </c>
      <c r="AQ3466" t="str">
        <f>AQ3458</f>
        <v/>
      </c>
    </row>
    <row r="3467" spans="1:43" ht="14.25" customHeight="1" x14ac:dyDescent="0.25">
      <c r="A3467" s="1"/>
      <c r="B3467" s="122"/>
      <c r="C3467" s="122"/>
      <c r="D3467" s="122"/>
      <c r="E3467" s="122"/>
      <c r="F3467" s="122"/>
      <c r="G3467" s="122"/>
      <c r="H3467" s="122"/>
      <c r="I3467" s="122"/>
      <c r="J3467" s="122"/>
      <c r="K3467" s="122"/>
      <c r="L3467" s="122"/>
      <c r="M3467" s="122"/>
      <c r="N3467" s="122"/>
      <c r="O3467" s="122"/>
      <c r="P3467" s="122"/>
      <c r="Q3467" s="122"/>
      <c r="R3467" s="122"/>
      <c r="S3467" s="122"/>
      <c r="T3467" s="122"/>
      <c r="U3467" s="122"/>
      <c r="V3467" s="124" t="s">
        <v>95</v>
      </c>
      <c r="W3467" s="125">
        <f>IFERROR(0.6*W3466+0.4*W3465,0)</f>
        <v>95.329230769230762</v>
      </c>
      <c r="X3467" s="132" t="s">
        <v>1176</v>
      </c>
      <c r="Y3467" s="133">
        <f>IFERROR(SUMIF('Popis poslanih narudžbi'!A:A,A3458,'Popis poslanih narudžbi'!C:C),0)</f>
        <v>0</v>
      </c>
      <c r="Z3467" s="131"/>
      <c r="AA3467" s="134" t="s">
        <v>1177</v>
      </c>
      <c r="AB3467" s="118">
        <f t="shared" ref="AB3467:AN3467" si="691">AB3460+AB3466</f>
        <v>103</v>
      </c>
      <c r="AC3467" s="118">
        <f t="shared" si="691"/>
        <v>103</v>
      </c>
      <c r="AD3467" s="118">
        <f t="shared" si="691"/>
        <v>103</v>
      </c>
      <c r="AE3467" s="118">
        <f t="shared" si="691"/>
        <v>103</v>
      </c>
      <c r="AF3467" s="118">
        <f t="shared" si="691"/>
        <v>103</v>
      </c>
      <c r="AG3467" s="118">
        <f t="shared" si="691"/>
        <v>103</v>
      </c>
      <c r="AH3467" s="118">
        <f t="shared" si="691"/>
        <v>103</v>
      </c>
      <c r="AI3467" s="118">
        <f t="shared" si="691"/>
        <v>103</v>
      </c>
      <c r="AJ3467" s="118">
        <f t="shared" si="691"/>
        <v>103</v>
      </c>
      <c r="AK3467" s="118">
        <f t="shared" si="691"/>
        <v>103</v>
      </c>
      <c r="AL3467" s="118">
        <f t="shared" si="691"/>
        <v>103</v>
      </c>
      <c r="AM3467" s="118">
        <f t="shared" si="691"/>
        <v>103</v>
      </c>
      <c r="AN3467" s="118">
        <f t="shared" si="691"/>
        <v>103</v>
      </c>
      <c r="AQ3467" t="str">
        <f>AQ3458</f>
        <v/>
      </c>
    </row>
    <row r="3468" spans="1:43" ht="14.25" customHeight="1" x14ac:dyDescent="0.25">
      <c r="A3468" s="107" t="str">
        <f>'Run Rate'!A350</f>
        <v>NOC17405</v>
      </c>
      <c r="B3468" s="135" t="str">
        <f>'Run Rate'!B350</f>
        <v>NOCCO BCAA CARIBEAN 330ml</v>
      </c>
      <c r="C3468" s="135" t="str">
        <f>'Run Rate'!C350</f>
        <v>RTD &amp; SNACKS</v>
      </c>
      <c r="D3468" s="135" t="str">
        <f>'Run Rate'!D350</f>
        <v>03 BRONZE</v>
      </c>
      <c r="E3468" s="122"/>
      <c r="F3468" s="122"/>
      <c r="G3468" s="122"/>
      <c r="H3468" s="122"/>
      <c r="I3468" s="122"/>
      <c r="J3468" s="122"/>
      <c r="K3468" s="122"/>
      <c r="L3468" s="122"/>
      <c r="M3468" s="122"/>
      <c r="N3468" s="122"/>
      <c r="O3468" s="122"/>
      <c r="P3468" s="122"/>
      <c r="Q3468" s="122"/>
      <c r="R3468" s="122"/>
      <c r="S3468" s="122"/>
      <c r="T3468" s="122"/>
      <c r="U3468" s="122"/>
      <c r="V3468" s="122"/>
      <c r="W3468" s="122"/>
      <c r="X3468" s="122"/>
      <c r="Y3468" s="122"/>
      <c r="Z3468" s="122"/>
      <c r="AA3468" s="122"/>
      <c r="AB3468" s="122"/>
      <c r="AC3468" s="122"/>
      <c r="AD3468" s="122"/>
      <c r="AE3468" s="122"/>
      <c r="AF3468" s="122"/>
      <c r="AG3468" s="122"/>
      <c r="AH3468" s="122"/>
      <c r="AI3468" s="122"/>
      <c r="AJ3468" s="122"/>
      <c r="AK3468" s="122"/>
      <c r="AL3468" s="122"/>
      <c r="AM3468" s="122"/>
      <c r="AN3468" s="122"/>
      <c r="AQ3468" t="str">
        <f>IF(AND(OR($B$1="ALL",$B$1=C3468),OR($E$1="ALL",$E$1=D3468),OR($B$2="ALL",$B$2=A3468),OR($E$2="ALL",IFERROR(SEARCH($E$2,B3468),0)&gt;0)),"MATCH","")</f>
        <v/>
      </c>
    </row>
    <row r="3469" spans="1:43" ht="14.25" customHeight="1" x14ac:dyDescent="0.25">
      <c r="A3469" s="108" t="s">
        <v>1137</v>
      </c>
      <c r="B3469" s="136" t="s">
        <v>1138</v>
      </c>
      <c r="C3469" s="136" t="s">
        <v>1139</v>
      </c>
      <c r="D3469" s="136" t="s">
        <v>1140</v>
      </c>
      <c r="E3469" s="136" t="s">
        <v>1141</v>
      </c>
      <c r="F3469" s="136" t="s">
        <v>1142</v>
      </c>
      <c r="G3469" s="136" t="s">
        <v>1143</v>
      </c>
      <c r="H3469" s="136" t="s">
        <v>1144</v>
      </c>
      <c r="I3469" s="136" t="s">
        <v>1145</v>
      </c>
      <c r="J3469" s="136" t="s">
        <v>1146</v>
      </c>
      <c r="K3469" s="136" t="s">
        <v>1147</v>
      </c>
      <c r="L3469" s="136" t="s">
        <v>1148</v>
      </c>
      <c r="M3469" s="136" t="s">
        <v>1149</v>
      </c>
      <c r="N3469" s="136" t="s">
        <v>1150</v>
      </c>
      <c r="O3469" s="136" t="s">
        <v>1151</v>
      </c>
      <c r="P3469" s="136" t="s">
        <v>1152</v>
      </c>
      <c r="Q3469" s="136" t="s">
        <v>1153</v>
      </c>
      <c r="R3469" s="136" t="s">
        <v>1154</v>
      </c>
      <c r="S3469" s="136" t="s">
        <v>1155</v>
      </c>
      <c r="T3469" s="136" t="s">
        <v>1156</v>
      </c>
      <c r="U3469" s="136" t="s">
        <v>1157</v>
      </c>
      <c r="V3469" s="136" t="s">
        <v>1158</v>
      </c>
      <c r="W3469" s="136" t="s">
        <v>1159</v>
      </c>
      <c r="X3469" s="136" t="s">
        <v>1160</v>
      </c>
      <c r="Y3469" s="136" t="s">
        <v>1161</v>
      </c>
      <c r="Z3469" s="136" t="s">
        <v>1162</v>
      </c>
      <c r="AA3469" s="136" t="s">
        <v>1163</v>
      </c>
      <c r="AB3469" s="137" t="s">
        <v>156</v>
      </c>
      <c r="AC3469" s="137" t="s">
        <v>157</v>
      </c>
      <c r="AD3469" s="137" t="s">
        <v>158</v>
      </c>
      <c r="AE3469" s="137" t="s">
        <v>139</v>
      </c>
      <c r="AF3469" s="138" t="s">
        <v>140</v>
      </c>
      <c r="AG3469" s="138" t="s">
        <v>141</v>
      </c>
      <c r="AH3469" s="138" t="s">
        <v>142</v>
      </c>
      <c r="AI3469" s="138" t="s">
        <v>143</v>
      </c>
      <c r="AJ3469" s="139" t="s">
        <v>144</v>
      </c>
      <c r="AK3469" s="139" t="s">
        <v>145</v>
      </c>
      <c r="AL3469" s="139" t="s">
        <v>146</v>
      </c>
      <c r="AM3469" s="140" t="s">
        <v>147</v>
      </c>
      <c r="AN3469" s="140" t="s">
        <v>148</v>
      </c>
      <c r="AQ3469" t="str">
        <f>AQ3468</f>
        <v/>
      </c>
    </row>
    <row r="3470" spans="1:43" ht="14.25" customHeight="1" x14ac:dyDescent="0.25">
      <c r="A3470" s="99" t="s">
        <v>1164</v>
      </c>
      <c r="B3470" s="112">
        <f>'Run Rate'!E350</f>
        <v>107</v>
      </c>
      <c r="C3470" s="112">
        <f>'Run Rate'!F350</f>
        <v>59</v>
      </c>
      <c r="D3470" s="112">
        <f>'Run Rate'!G350</f>
        <v>105</v>
      </c>
      <c r="E3470" s="112">
        <f>'Run Rate'!H350</f>
        <v>78</v>
      </c>
      <c r="F3470" s="112">
        <f>'Run Rate'!I350</f>
        <v>55</v>
      </c>
      <c r="G3470" s="112">
        <f>'Run Rate'!J350</f>
        <v>72</v>
      </c>
      <c r="H3470" s="112">
        <f>'Run Rate'!K350</f>
        <v>64</v>
      </c>
      <c r="I3470" s="112">
        <f>'Run Rate'!L350</f>
        <v>65</v>
      </c>
      <c r="J3470" s="112">
        <f>'Run Rate'!M350</f>
        <v>44</v>
      </c>
      <c r="K3470" s="112">
        <f>'Run Rate'!N350</f>
        <v>97</v>
      </c>
      <c r="L3470" s="112">
        <f>'Run Rate'!O350</f>
        <v>523</v>
      </c>
      <c r="M3470" s="112">
        <f>'Run Rate'!P350</f>
        <v>87</v>
      </c>
      <c r="N3470" s="112">
        <f>'Run Rate'!Q350</f>
        <v>96</v>
      </c>
      <c r="O3470" s="112">
        <f>'Run Rate'!R350</f>
        <v>43</v>
      </c>
      <c r="P3470" s="112">
        <f>'Run Rate'!S350</f>
        <v>18</v>
      </c>
      <c r="Q3470" s="112">
        <f>'Run Rate'!T350</f>
        <v>42</v>
      </c>
      <c r="R3470" s="112">
        <f>'Run Rate'!U350</f>
        <v>332</v>
      </c>
      <c r="S3470" s="112">
        <f>'Run Rate'!V350</f>
        <v>83</v>
      </c>
      <c r="T3470" s="112">
        <f>'Run Rate'!W350</f>
        <v>68</v>
      </c>
      <c r="U3470" s="112">
        <f>'Run Rate'!X350</f>
        <v>60</v>
      </c>
      <c r="V3470" s="112">
        <f>'Run Rate'!Y350</f>
        <v>91</v>
      </c>
      <c r="W3470" s="112">
        <f>'Run Rate'!Z350</f>
        <v>76</v>
      </c>
      <c r="X3470" s="112">
        <f>'Run Rate'!AA350</f>
        <v>102</v>
      </c>
      <c r="Y3470" s="112">
        <f>'Run Rate'!AB350</f>
        <v>87</v>
      </c>
      <c r="Z3470" s="112">
        <f>'Run Rate'!AC350</f>
        <v>41</v>
      </c>
      <c r="AA3470" s="112">
        <f>'Run Rate'!AD350</f>
        <v>83</v>
      </c>
      <c r="AB3470" s="113">
        <v>81</v>
      </c>
      <c r="AC3470" s="112">
        <v>81</v>
      </c>
      <c r="AD3470" s="112">
        <v>81</v>
      </c>
      <c r="AE3470" s="112">
        <v>81</v>
      </c>
      <c r="AF3470" s="112">
        <v>81</v>
      </c>
      <c r="AG3470" s="112">
        <v>81</v>
      </c>
      <c r="AH3470" s="112">
        <v>81</v>
      </c>
      <c r="AI3470" s="112">
        <v>81</v>
      </c>
      <c r="AJ3470" s="112">
        <v>81</v>
      </c>
      <c r="AK3470" s="112">
        <v>81</v>
      </c>
      <c r="AL3470" s="112">
        <v>81</v>
      </c>
      <c r="AM3470" s="112">
        <v>81</v>
      </c>
      <c r="AN3470" s="112">
        <v>81</v>
      </c>
      <c r="AQ3470" t="str">
        <f>AQ3468</f>
        <v/>
      </c>
    </row>
    <row r="3471" spans="1:43" ht="14.25" customHeight="1" x14ac:dyDescent="0.25">
      <c r="A3471" s="99" t="s">
        <v>1165</v>
      </c>
      <c r="B3471" s="114"/>
      <c r="C3471" s="114"/>
      <c r="D3471" s="114"/>
      <c r="E3471" s="114"/>
      <c r="F3471" s="114"/>
      <c r="G3471" s="114"/>
      <c r="H3471" s="114"/>
      <c r="I3471" s="114"/>
      <c r="J3471" s="114"/>
      <c r="K3471" s="114"/>
      <c r="L3471" s="114"/>
      <c r="M3471" s="114"/>
      <c r="N3471" s="114"/>
      <c r="O3471" s="114"/>
      <c r="P3471" s="114"/>
      <c r="Q3471" s="114"/>
      <c r="R3471" s="114"/>
      <c r="S3471" s="114"/>
      <c r="T3471" s="114"/>
      <c r="U3471" s="114"/>
      <c r="V3471" s="114"/>
      <c r="W3471" s="115"/>
      <c r="X3471" s="115"/>
      <c r="Y3471" s="115"/>
      <c r="Z3471" s="115"/>
      <c r="AA3471" s="112" t="s">
        <v>1166</v>
      </c>
      <c r="AB3471" s="113"/>
      <c r="AC3471" s="112"/>
      <c r="AD3471" s="112"/>
      <c r="AE3471" s="112"/>
      <c r="AF3471" s="112"/>
      <c r="AG3471" s="112"/>
      <c r="AH3471" s="112"/>
      <c r="AI3471" s="112"/>
      <c r="AJ3471" s="112"/>
      <c r="AK3471" s="112"/>
      <c r="AL3471" s="112"/>
      <c r="AM3471" s="112"/>
      <c r="AN3471" s="112"/>
      <c r="AQ3471" t="str">
        <f>AQ3468</f>
        <v/>
      </c>
    </row>
    <row r="3472" spans="1:43" ht="14.25" customHeight="1" x14ac:dyDescent="0.25">
      <c r="A3472" s="99" t="s">
        <v>1167</v>
      </c>
      <c r="B3472" s="114"/>
      <c r="C3472" s="114"/>
      <c r="D3472" s="114"/>
      <c r="E3472" s="114"/>
      <c r="F3472" s="114"/>
      <c r="G3472" s="114"/>
      <c r="H3472" s="114"/>
      <c r="I3472" s="114"/>
      <c r="J3472" s="114"/>
      <c r="K3472" s="114"/>
      <c r="L3472" s="114"/>
      <c r="M3472" s="114"/>
      <c r="N3472" s="114"/>
      <c r="O3472" s="114"/>
      <c r="P3472" s="114"/>
      <c r="Q3472" s="114"/>
      <c r="R3472" s="114"/>
      <c r="S3472" s="114"/>
      <c r="T3472" s="114"/>
      <c r="U3472" s="114"/>
      <c r="V3472" s="114"/>
      <c r="W3472" s="115"/>
      <c r="X3472" s="116"/>
      <c r="Y3472" s="117"/>
      <c r="Z3472" s="115"/>
      <c r="AA3472" s="112" t="s">
        <v>1168</v>
      </c>
      <c r="AB3472" s="113">
        <f>'Demand Input VP'!B1739</f>
        <v>0</v>
      </c>
      <c r="AC3472" s="112">
        <f>'Demand Input VP'!C1739</f>
        <v>0</v>
      </c>
      <c r="AD3472" s="112">
        <f>'Demand Input VP'!D1739</f>
        <v>0</v>
      </c>
      <c r="AE3472" s="112">
        <f>'Demand Input VP'!E1739</f>
        <v>0</v>
      </c>
      <c r="AF3472" s="112">
        <f>'Demand Input VP'!F1739</f>
        <v>0</v>
      </c>
      <c r="AG3472" s="112">
        <f>'Demand Input VP'!G1739</f>
        <v>0</v>
      </c>
      <c r="AH3472" s="112">
        <f>'Demand Input VP'!H1739</f>
        <v>0</v>
      </c>
      <c r="AI3472" s="112">
        <f>'Demand Input VP'!I1739</f>
        <v>0</v>
      </c>
      <c r="AJ3472" s="112">
        <f>'Demand Input VP'!J1739</f>
        <v>0</v>
      </c>
      <c r="AK3472" s="112">
        <f>'Demand Input VP'!K1739</f>
        <v>0</v>
      </c>
      <c r="AL3472" s="112">
        <f>'Demand Input VP'!L1739</f>
        <v>0</v>
      </c>
      <c r="AM3472" s="112">
        <f>'Demand Input VP'!M1739</f>
        <v>0</v>
      </c>
      <c r="AN3472" s="112">
        <f>'Demand Input VP'!N1739</f>
        <v>0</v>
      </c>
      <c r="AQ3472" t="str">
        <f>AQ3468</f>
        <v/>
      </c>
    </row>
    <row r="3473" spans="1:43" ht="14.25" customHeight="1" x14ac:dyDescent="0.25">
      <c r="A3473" s="99" t="s">
        <v>1169</v>
      </c>
      <c r="B3473" s="118"/>
      <c r="C3473" s="118"/>
      <c r="D3473" s="118"/>
      <c r="E3473" s="118"/>
      <c r="F3473" s="118"/>
      <c r="G3473" s="118"/>
      <c r="H3473" s="118"/>
      <c r="I3473" s="118"/>
      <c r="J3473" s="118"/>
      <c r="K3473" s="118"/>
      <c r="L3473" s="118"/>
      <c r="M3473" s="118"/>
      <c r="N3473" s="118"/>
      <c r="O3473" s="118"/>
      <c r="P3473" s="118"/>
      <c r="Q3473" s="118"/>
      <c r="R3473" s="118"/>
      <c r="S3473" s="118"/>
      <c r="T3473" s="118"/>
      <c r="U3473" s="118"/>
      <c r="V3473" s="118"/>
      <c r="W3473" s="115"/>
      <c r="X3473" s="116"/>
      <c r="Y3473" s="117"/>
      <c r="Z3473" s="119"/>
      <c r="AA3473" s="120" t="s">
        <v>1170</v>
      </c>
      <c r="AB3473" s="121">
        <f>'Demand Input VP'!B1738</f>
        <v>0</v>
      </c>
      <c r="AC3473" s="120">
        <f>'Demand Input VP'!C1738</f>
        <v>0</v>
      </c>
      <c r="AD3473" s="120">
        <f>'Demand Input VP'!D1738</f>
        <v>0</v>
      </c>
      <c r="AE3473" s="120">
        <f>'Demand Input VP'!E1738</f>
        <v>0</v>
      </c>
      <c r="AF3473" s="120">
        <f>'Demand Input VP'!F1738</f>
        <v>0</v>
      </c>
      <c r="AG3473" s="120">
        <f>'Demand Input VP'!G1738</f>
        <v>0</v>
      </c>
      <c r="AH3473" s="120">
        <f>'Demand Input VP'!H1738</f>
        <v>0</v>
      </c>
      <c r="AI3473" s="120">
        <f>'Demand Input VP'!I1738</f>
        <v>0</v>
      </c>
      <c r="AJ3473" s="120">
        <f>'Demand Input VP'!J1738</f>
        <v>0</v>
      </c>
      <c r="AK3473" s="120">
        <f>'Demand Input VP'!K1738</f>
        <v>0</v>
      </c>
      <c r="AL3473" s="120">
        <f>'Demand Input VP'!L1738</f>
        <v>0</v>
      </c>
      <c r="AM3473" s="120">
        <f>'Demand Input VP'!M1738</f>
        <v>0</v>
      </c>
      <c r="AN3473" s="120">
        <f>'Demand Input VP'!N1738</f>
        <v>0</v>
      </c>
      <c r="AQ3473" t="str">
        <f>AQ3468</f>
        <v/>
      </c>
    </row>
    <row r="3474" spans="1:43" ht="14.25" customHeight="1" x14ac:dyDescent="0.25">
      <c r="A3474" s="1"/>
      <c r="B3474" s="122"/>
      <c r="C3474" s="122"/>
      <c r="D3474" s="122"/>
      <c r="E3474" s="122"/>
      <c r="F3474" s="122"/>
      <c r="G3474" s="122"/>
      <c r="H3474" s="122"/>
      <c r="I3474" s="122"/>
      <c r="J3474" s="122"/>
      <c r="K3474" s="122"/>
      <c r="L3474" s="122"/>
      <c r="M3474" s="122"/>
      <c r="N3474" s="122"/>
      <c r="O3474" s="122"/>
      <c r="P3474" s="122"/>
      <c r="Q3474" s="122"/>
      <c r="R3474" s="122"/>
      <c r="S3474" s="122"/>
      <c r="T3474" s="122"/>
      <c r="U3474" s="122"/>
      <c r="V3474" s="122"/>
      <c r="W3474" s="123"/>
      <c r="X3474" s="116"/>
      <c r="Y3474" s="117"/>
      <c r="Z3474" s="123"/>
      <c r="AA3474" s="112" t="s">
        <v>1171</v>
      </c>
      <c r="AB3474" s="113">
        <f>'Demand Input MP'!B1739</f>
        <v>0</v>
      </c>
      <c r="AC3474" s="112">
        <f>'Demand Input MP'!C1739</f>
        <v>0</v>
      </c>
      <c r="AD3474" s="112">
        <f>'Demand Input MP'!D1739</f>
        <v>0</v>
      </c>
      <c r="AE3474" s="112">
        <f>'Demand Input MP'!E1739</f>
        <v>0</v>
      </c>
      <c r="AF3474" s="112">
        <f>'Demand Input MP'!F1739</f>
        <v>0</v>
      </c>
      <c r="AG3474" s="112">
        <f>'Demand Input MP'!G1739</f>
        <v>0</v>
      </c>
      <c r="AH3474" s="112">
        <f>'Demand Input MP'!H1739</f>
        <v>0</v>
      </c>
      <c r="AI3474" s="112">
        <f>'Demand Input MP'!I1739</f>
        <v>0</v>
      </c>
      <c r="AJ3474" s="112">
        <f>'Demand Input MP'!J1739</f>
        <v>0</v>
      </c>
      <c r="AK3474" s="112">
        <f>'Demand Input MP'!K1739</f>
        <v>0</v>
      </c>
      <c r="AL3474" s="112">
        <f>'Demand Input MP'!L1739</f>
        <v>0</v>
      </c>
      <c r="AM3474" s="112">
        <f>'Demand Input MP'!M1739</f>
        <v>0</v>
      </c>
      <c r="AN3474" s="112">
        <f>'Demand Input MP'!N1739</f>
        <v>0</v>
      </c>
      <c r="AQ3474" t="str">
        <f>AQ3468</f>
        <v/>
      </c>
    </row>
    <row r="3475" spans="1:43" ht="14.25" customHeight="1" x14ac:dyDescent="0.25">
      <c r="A3475" s="1"/>
      <c r="B3475" s="122"/>
      <c r="C3475" s="122"/>
      <c r="D3475" s="122"/>
      <c r="E3475" s="122"/>
      <c r="F3475" s="122"/>
      <c r="G3475" s="122"/>
      <c r="H3475" s="122"/>
      <c r="I3475" s="122"/>
      <c r="J3475" s="122"/>
      <c r="K3475" s="122"/>
      <c r="L3475" s="122"/>
      <c r="M3475" s="122"/>
      <c r="N3475" s="122"/>
      <c r="O3475" s="122"/>
      <c r="P3475" s="122"/>
      <c r="Q3475" s="122"/>
      <c r="R3475" s="122"/>
      <c r="S3475" s="122"/>
      <c r="T3475" s="122"/>
      <c r="U3475" s="122"/>
      <c r="V3475" s="124" t="s">
        <v>91</v>
      </c>
      <c r="W3475" s="125">
        <f>IFERROR(IF(SUM('Run Rate History'!E350:AD350)&gt;0,(SUMPRODUCT((B3470:AA3470&gt;=PERCENTILE(B3470:AA3470,0.1))*(B3470:AA3470&lt;=PERCENTILE(B3470:AA3470,0.9))*B3470:AA3470)+SUMPRODUCT(('Run Rate History'!E350:AD350&gt;=PERCENTILE(B3470:AA3470,0.1))*('Run Rate History'!E350:AD350&lt;=PERCENTILE(B3470:AA3470,0.9))*'Run Rate History'!E350:AD350))/(SUMPRODUCT((B3470:AA3470&gt;=PERCENTILE(B3470:AA3470,0.1))*(B3470:AA3470&lt;=PERCENTILE(B3470:AA3470,0.9))*1)+SUMPRODUCT(('Run Rate History'!E350:AD350&gt;=PERCENTILE(B3470:AA3470,0.1))*('Run Rate History'!E350:AD350&lt;=PERCENTILE(B3470:AA3470,0.9))*1)),TRIMMEAN(B3470:AA3470,0.15)),0)</f>
        <v>76.620689655172413</v>
      </c>
      <c r="X3475" s="126" t="s">
        <v>1172</v>
      </c>
      <c r="Y3475" s="127">
        <f>SUM(B3470:AA3470)/26</f>
        <v>99.15384615384616</v>
      </c>
      <c r="Z3475" s="128"/>
      <c r="AA3475" s="112" t="s">
        <v>1173</v>
      </c>
      <c r="AB3475" s="113">
        <f>'Demand Input MP'!B1738</f>
        <v>0</v>
      </c>
      <c r="AC3475" s="112">
        <f>'Demand Input MP'!C1738</f>
        <v>0</v>
      </c>
      <c r="AD3475" s="112">
        <f>'Demand Input MP'!D1738</f>
        <v>0</v>
      </c>
      <c r="AE3475" s="112">
        <f>'Demand Input MP'!E1738</f>
        <v>0</v>
      </c>
      <c r="AF3475" s="112">
        <f>'Demand Input MP'!F1738</f>
        <v>0</v>
      </c>
      <c r="AG3475" s="112">
        <f>'Demand Input MP'!G1738</f>
        <v>0</v>
      </c>
      <c r="AH3475" s="112">
        <f>'Demand Input MP'!H1738</f>
        <v>0</v>
      </c>
      <c r="AI3475" s="112">
        <f>'Demand Input MP'!I1738</f>
        <v>0</v>
      </c>
      <c r="AJ3475" s="112">
        <f>'Demand Input MP'!J1738</f>
        <v>0</v>
      </c>
      <c r="AK3475" s="112">
        <f>'Demand Input MP'!K1738</f>
        <v>0</v>
      </c>
      <c r="AL3475" s="112">
        <f>'Demand Input MP'!L1738</f>
        <v>0</v>
      </c>
      <c r="AM3475" s="112">
        <f>'Demand Input MP'!M1738</f>
        <v>0</v>
      </c>
      <c r="AN3475" s="112">
        <f>'Demand Input MP'!N1738</f>
        <v>0</v>
      </c>
      <c r="AQ3475" t="str">
        <f>AQ3468</f>
        <v/>
      </c>
    </row>
    <row r="3476" spans="1:43" ht="14.25" customHeight="1" x14ac:dyDescent="0.25">
      <c r="A3476" s="1"/>
      <c r="B3476" s="122"/>
      <c r="C3476" s="122"/>
      <c r="D3476" s="122"/>
      <c r="E3476" s="122"/>
      <c r="F3476" s="122"/>
      <c r="G3476" s="122"/>
      <c r="H3476" s="122"/>
      <c r="I3476" s="122"/>
      <c r="J3476" s="122"/>
      <c r="K3476" s="122"/>
      <c r="L3476" s="122"/>
      <c r="M3476" s="122"/>
      <c r="N3476" s="122"/>
      <c r="O3476" s="122"/>
      <c r="P3476" s="122"/>
      <c r="Q3476" s="122"/>
      <c r="R3476" s="122"/>
      <c r="S3476" s="122"/>
      <c r="T3476" s="122"/>
      <c r="U3476" s="122"/>
      <c r="V3476" s="124" t="s">
        <v>94</v>
      </c>
      <c r="W3476" s="125">
        <f>IFERROR((1*MIN(MAX(X3470,0.5*IF(SUM('Run Rate History'!E350:AD350)&gt;0,(MEDIAN(IF(B3470:AA3470&gt;0,B3470:AA3470))+MEDIAN(IF('Run Rate History'!E350:AD350&gt;0,'Run Rate History'!E350:AD350)))/2,MEDIAN(IF(B3470:AA3470&gt;0,B3470:AA3470)))),2*IF(SUM('Run Rate History'!E350:AD350)&gt;0,(MEDIAN(IF(B3470:AA3470&gt;0,B3470:AA3470))+MEDIAN(IF('Run Rate History'!E350:AD350&gt;0,'Run Rate History'!E350:AD350)))/2,MEDIAN(IF(B3470:AA3470&gt;0,B3470:AA3470))))+2*MIN(MAX(Y3470,0.5*IF(SUM('Run Rate History'!E350:AD350)&gt;0,(MEDIAN(IF(B3470:AA3470&gt;0,B3470:AA3470))+MEDIAN(IF('Run Rate History'!E350:AD350&gt;0,'Run Rate History'!E350:AD350)))/2,MEDIAN(IF(B3470:AA3470&gt;0,B3470:AA3470)))),2*IF(SUM('Run Rate History'!E350:AD350)&gt;0,(MEDIAN(IF(B3470:AA3470&gt;0,B3470:AA3470))+MEDIAN(IF('Run Rate History'!E350:AD350&gt;0,'Run Rate History'!E350:AD350)))/2,MEDIAN(IF(B3470:AA3470&gt;0,B3470:AA3470))))+3*MIN(MAX(Z3470,0.5*IF(SUM('Run Rate History'!E350:AD350)&gt;0,(MEDIAN(IF(B3470:AA3470&gt;0,B3470:AA3470))+MEDIAN(IF('Run Rate History'!E350:AD350&gt;0,'Run Rate History'!E350:AD350)))/2,MEDIAN(IF(B3470:AA3470&gt;0,B3470:AA3470)))),2*IF(SUM('Run Rate History'!E350:AD350)&gt;0,(MEDIAN(IF(B3470:AA3470&gt;0,B3470:AA3470))+MEDIAN(IF('Run Rate History'!E350:AD350&gt;0,'Run Rate History'!E350:AD350)))/2,MEDIAN(IF(B3470:AA3470&gt;0,B3470:AA3470))))+4*MIN(MAX(AA3470,0.5*IF(SUM('Run Rate History'!E350:AD350)&gt;0,(MEDIAN(IF(B3470:AA3470&gt;0,B3470:AA3470))+MEDIAN(IF('Run Rate History'!E350:AD350&gt;0,'Run Rate History'!E350:AD350)))/2,MEDIAN(IF(B3470:AA3470&gt;0,B3470:AA3470)))),2*IF(SUM('Run Rate History'!E350:AD350)&gt;0,(MEDIAN(IF(B3470:AA3470&gt;0,B3470:AA3470))+MEDIAN(IF('Run Rate History'!E350:AD350&gt;0,'Run Rate History'!E350:AD350)))/2,MEDIAN(IF(B3470:AA3470&gt;0,B3470:AA3470)))))/10,0)</f>
        <v>74.375</v>
      </c>
      <c r="X3476" s="129" t="s">
        <v>1174</v>
      </c>
      <c r="Y3476" s="130">
        <f>IFERROR(VLOOKUP(A3468,'Stanje zaliha'!A:E,5,FALSE()),0)</f>
        <v>3243</v>
      </c>
      <c r="Z3476" s="131"/>
      <c r="AA3476" s="113" t="s">
        <v>1175</v>
      </c>
      <c r="AB3476" s="118">
        <f t="shared" ref="AB3476:AN3476" si="692">SUM(AB3472:AB3475)</f>
        <v>0</v>
      </c>
      <c r="AC3476" s="118">
        <f t="shared" si="692"/>
        <v>0</v>
      </c>
      <c r="AD3476" s="118">
        <f t="shared" si="692"/>
        <v>0</v>
      </c>
      <c r="AE3476" s="118">
        <f t="shared" si="692"/>
        <v>0</v>
      </c>
      <c r="AF3476" s="118">
        <f t="shared" si="692"/>
        <v>0</v>
      </c>
      <c r="AG3476" s="118">
        <f t="shared" si="692"/>
        <v>0</v>
      </c>
      <c r="AH3476" s="118">
        <f t="shared" si="692"/>
        <v>0</v>
      </c>
      <c r="AI3476" s="118">
        <f t="shared" si="692"/>
        <v>0</v>
      </c>
      <c r="AJ3476" s="118">
        <f t="shared" si="692"/>
        <v>0</v>
      </c>
      <c r="AK3476" s="118">
        <f t="shared" si="692"/>
        <v>0</v>
      </c>
      <c r="AL3476" s="118">
        <f t="shared" si="692"/>
        <v>0</v>
      </c>
      <c r="AM3476" s="118">
        <f t="shared" si="692"/>
        <v>0</v>
      </c>
      <c r="AN3476" s="118">
        <f t="shared" si="692"/>
        <v>0</v>
      </c>
      <c r="AQ3476" t="str">
        <f>AQ3468</f>
        <v/>
      </c>
    </row>
    <row r="3477" spans="1:43" ht="14.25" customHeight="1" x14ac:dyDescent="0.25">
      <c r="A3477" s="1"/>
      <c r="B3477" s="122"/>
      <c r="C3477" s="122"/>
      <c r="D3477" s="122"/>
      <c r="E3477" s="122"/>
      <c r="F3477" s="122"/>
      <c r="G3477" s="122"/>
      <c r="H3477" s="122"/>
      <c r="I3477" s="122"/>
      <c r="J3477" s="122"/>
      <c r="K3477" s="122"/>
      <c r="L3477" s="122"/>
      <c r="M3477" s="122"/>
      <c r="N3477" s="122"/>
      <c r="O3477" s="122"/>
      <c r="P3477" s="122"/>
      <c r="Q3477" s="122"/>
      <c r="R3477" s="122"/>
      <c r="S3477" s="122"/>
      <c r="T3477" s="122"/>
      <c r="U3477" s="122"/>
      <c r="V3477" s="124" t="s">
        <v>95</v>
      </c>
      <c r="W3477" s="125">
        <f>IFERROR(0.6*W3476+0.4*W3475,0)</f>
        <v>75.273275862068971</v>
      </c>
      <c r="X3477" s="132" t="s">
        <v>1176</v>
      </c>
      <c r="Y3477" s="133">
        <f>IFERROR(SUMIF('Popis poslanih narudžbi'!A:A,A3468,'Popis poslanih narudžbi'!C:C),0)</f>
        <v>0</v>
      </c>
      <c r="Z3477" s="131"/>
      <c r="AA3477" s="134" t="s">
        <v>1177</v>
      </c>
      <c r="AB3477" s="118">
        <f t="shared" ref="AB3477:AN3477" si="693">AB3470+AB3476</f>
        <v>81</v>
      </c>
      <c r="AC3477" s="118">
        <f t="shared" si="693"/>
        <v>81</v>
      </c>
      <c r="AD3477" s="118">
        <f t="shared" si="693"/>
        <v>81</v>
      </c>
      <c r="AE3477" s="118">
        <f t="shared" si="693"/>
        <v>81</v>
      </c>
      <c r="AF3477" s="118">
        <f t="shared" si="693"/>
        <v>81</v>
      </c>
      <c r="AG3477" s="118">
        <f t="shared" si="693"/>
        <v>81</v>
      </c>
      <c r="AH3477" s="118">
        <f t="shared" si="693"/>
        <v>81</v>
      </c>
      <c r="AI3477" s="118">
        <f t="shared" si="693"/>
        <v>81</v>
      </c>
      <c r="AJ3477" s="118">
        <f t="shared" si="693"/>
        <v>81</v>
      </c>
      <c r="AK3477" s="118">
        <f t="shared" si="693"/>
        <v>81</v>
      </c>
      <c r="AL3477" s="118">
        <f t="shared" si="693"/>
        <v>81</v>
      </c>
      <c r="AM3477" s="118">
        <f t="shared" si="693"/>
        <v>81</v>
      </c>
      <c r="AN3477" s="118">
        <f t="shared" si="693"/>
        <v>81</v>
      </c>
      <c r="AQ3477" t="str">
        <f>AQ3468</f>
        <v/>
      </c>
    </row>
    <row r="3478" spans="1:43" ht="14.25" customHeight="1" x14ac:dyDescent="0.25">
      <c r="A3478" s="107" t="str">
        <f>'Run Rate'!A351</f>
        <v>NOC17412</v>
      </c>
      <c r="B3478" s="135" t="str">
        <f>'Run Rate'!B351</f>
        <v>NOCCO Grand Sour 330ml</v>
      </c>
      <c r="C3478" s="135" t="str">
        <f>'Run Rate'!C351</f>
        <v>RTD &amp; SNACKS</v>
      </c>
      <c r="D3478" s="135" t="str">
        <f>'Run Rate'!D351</f>
        <v>03 BRONZE</v>
      </c>
      <c r="E3478" s="122"/>
      <c r="F3478" s="122"/>
      <c r="G3478" s="122"/>
      <c r="H3478" s="122"/>
      <c r="I3478" s="122"/>
      <c r="J3478" s="122"/>
      <c r="K3478" s="122"/>
      <c r="L3478" s="122"/>
      <c r="M3478" s="122"/>
      <c r="N3478" s="122"/>
      <c r="O3478" s="122"/>
      <c r="P3478" s="122"/>
      <c r="Q3478" s="122"/>
      <c r="R3478" s="122"/>
      <c r="S3478" s="122"/>
      <c r="T3478" s="122"/>
      <c r="U3478" s="122"/>
      <c r="V3478" s="122"/>
      <c r="W3478" s="122"/>
      <c r="X3478" s="122"/>
      <c r="Y3478" s="122"/>
      <c r="Z3478" s="122"/>
      <c r="AA3478" s="122"/>
      <c r="AB3478" s="122"/>
      <c r="AC3478" s="122"/>
      <c r="AD3478" s="122"/>
      <c r="AE3478" s="122"/>
      <c r="AF3478" s="122"/>
      <c r="AG3478" s="122"/>
      <c r="AH3478" s="122"/>
      <c r="AI3478" s="122"/>
      <c r="AJ3478" s="122"/>
      <c r="AK3478" s="122"/>
      <c r="AL3478" s="122"/>
      <c r="AM3478" s="122"/>
      <c r="AN3478" s="122"/>
      <c r="AQ3478" t="str">
        <f>IF(AND(OR($B$1="ALL",$B$1=C3478),OR($E$1="ALL",$E$1=D3478),OR($B$2="ALL",$B$2=A3478),OR($E$2="ALL",IFERROR(SEARCH($E$2,B3478),0)&gt;0)),"MATCH","")</f>
        <v/>
      </c>
    </row>
    <row r="3479" spans="1:43" ht="14.25" customHeight="1" x14ac:dyDescent="0.25">
      <c r="A3479" s="108" t="s">
        <v>1137</v>
      </c>
      <c r="B3479" s="136" t="s">
        <v>1138</v>
      </c>
      <c r="C3479" s="136" t="s">
        <v>1139</v>
      </c>
      <c r="D3479" s="136" t="s">
        <v>1140</v>
      </c>
      <c r="E3479" s="136" t="s">
        <v>1141</v>
      </c>
      <c r="F3479" s="136" t="s">
        <v>1142</v>
      </c>
      <c r="G3479" s="136" t="s">
        <v>1143</v>
      </c>
      <c r="H3479" s="136" t="s">
        <v>1144</v>
      </c>
      <c r="I3479" s="136" t="s">
        <v>1145</v>
      </c>
      <c r="J3479" s="136" t="s">
        <v>1146</v>
      </c>
      <c r="K3479" s="136" t="s">
        <v>1147</v>
      </c>
      <c r="L3479" s="136" t="s">
        <v>1148</v>
      </c>
      <c r="M3479" s="136" t="s">
        <v>1149</v>
      </c>
      <c r="N3479" s="136" t="s">
        <v>1150</v>
      </c>
      <c r="O3479" s="136" t="s">
        <v>1151</v>
      </c>
      <c r="P3479" s="136" t="s">
        <v>1152</v>
      </c>
      <c r="Q3479" s="136" t="s">
        <v>1153</v>
      </c>
      <c r="R3479" s="136" t="s">
        <v>1154</v>
      </c>
      <c r="S3479" s="136" t="s">
        <v>1155</v>
      </c>
      <c r="T3479" s="136" t="s">
        <v>1156</v>
      </c>
      <c r="U3479" s="136" t="s">
        <v>1157</v>
      </c>
      <c r="V3479" s="136" t="s">
        <v>1158</v>
      </c>
      <c r="W3479" s="136" t="s">
        <v>1159</v>
      </c>
      <c r="X3479" s="136" t="s">
        <v>1160</v>
      </c>
      <c r="Y3479" s="136" t="s">
        <v>1161</v>
      </c>
      <c r="Z3479" s="136" t="s">
        <v>1162</v>
      </c>
      <c r="AA3479" s="136" t="s">
        <v>1163</v>
      </c>
      <c r="AB3479" s="137" t="s">
        <v>156</v>
      </c>
      <c r="AC3479" s="137" t="s">
        <v>157</v>
      </c>
      <c r="AD3479" s="137" t="s">
        <v>158</v>
      </c>
      <c r="AE3479" s="137" t="s">
        <v>139</v>
      </c>
      <c r="AF3479" s="138" t="s">
        <v>140</v>
      </c>
      <c r="AG3479" s="138" t="s">
        <v>141</v>
      </c>
      <c r="AH3479" s="138" t="s">
        <v>142</v>
      </c>
      <c r="AI3479" s="138" t="s">
        <v>143</v>
      </c>
      <c r="AJ3479" s="139" t="s">
        <v>144</v>
      </c>
      <c r="AK3479" s="139" t="s">
        <v>145</v>
      </c>
      <c r="AL3479" s="139" t="s">
        <v>146</v>
      </c>
      <c r="AM3479" s="140" t="s">
        <v>147</v>
      </c>
      <c r="AN3479" s="140" t="s">
        <v>148</v>
      </c>
      <c r="AQ3479" t="str">
        <f>AQ3478</f>
        <v/>
      </c>
    </row>
    <row r="3480" spans="1:43" ht="14.25" customHeight="1" x14ac:dyDescent="0.25">
      <c r="A3480" s="99" t="s">
        <v>1164</v>
      </c>
      <c r="B3480" s="112">
        <f>'Run Rate'!E351</f>
        <v>98</v>
      </c>
      <c r="C3480" s="112">
        <f>'Run Rate'!F351</f>
        <v>122</v>
      </c>
      <c r="D3480" s="112">
        <f>'Run Rate'!G351</f>
        <v>113</v>
      </c>
      <c r="E3480" s="112">
        <f>'Run Rate'!H351</f>
        <v>66</v>
      </c>
      <c r="F3480" s="112">
        <f>'Run Rate'!I351</f>
        <v>306</v>
      </c>
      <c r="G3480" s="112">
        <f>'Run Rate'!J351</f>
        <v>100</v>
      </c>
      <c r="H3480" s="112">
        <f>'Run Rate'!K351</f>
        <v>62</v>
      </c>
      <c r="I3480" s="112">
        <f>'Run Rate'!L351</f>
        <v>49</v>
      </c>
      <c r="J3480" s="112">
        <f>'Run Rate'!M351</f>
        <v>94</v>
      </c>
      <c r="K3480" s="112">
        <f>'Run Rate'!N351</f>
        <v>90</v>
      </c>
      <c r="L3480" s="112">
        <f>'Run Rate'!O351</f>
        <v>547</v>
      </c>
      <c r="M3480" s="112">
        <f>'Run Rate'!P351</f>
        <v>94</v>
      </c>
      <c r="N3480" s="112">
        <f>'Run Rate'!Q351</f>
        <v>53</v>
      </c>
      <c r="O3480" s="112">
        <f>'Run Rate'!R351</f>
        <v>33</v>
      </c>
      <c r="P3480" s="112">
        <f>'Run Rate'!S351</f>
        <v>9</v>
      </c>
      <c r="Q3480" s="112">
        <f>'Run Rate'!T351</f>
        <v>49</v>
      </c>
      <c r="R3480" s="112">
        <f>'Run Rate'!U351</f>
        <v>87</v>
      </c>
      <c r="S3480" s="112">
        <f>'Run Rate'!V351</f>
        <v>234</v>
      </c>
      <c r="T3480" s="112">
        <f>'Run Rate'!W351</f>
        <v>80</v>
      </c>
      <c r="U3480" s="112">
        <f>'Run Rate'!X351</f>
        <v>99</v>
      </c>
      <c r="V3480" s="112">
        <f>'Run Rate'!Y351</f>
        <v>82</v>
      </c>
      <c r="W3480" s="112">
        <f>'Run Rate'!Z351</f>
        <v>96</v>
      </c>
      <c r="X3480" s="112">
        <f>'Run Rate'!AA351</f>
        <v>137</v>
      </c>
      <c r="Y3480" s="112">
        <f>'Run Rate'!AB351</f>
        <v>239</v>
      </c>
      <c r="Z3480" s="112">
        <f>'Run Rate'!AC351</f>
        <v>106</v>
      </c>
      <c r="AA3480" s="112">
        <f>'Run Rate'!AD351</f>
        <v>115</v>
      </c>
      <c r="AB3480" s="113">
        <v>127</v>
      </c>
      <c r="AC3480" s="112">
        <v>127</v>
      </c>
      <c r="AD3480" s="112">
        <v>127</v>
      </c>
      <c r="AE3480" s="112">
        <v>127</v>
      </c>
      <c r="AF3480" s="112">
        <v>127</v>
      </c>
      <c r="AG3480" s="112">
        <v>127</v>
      </c>
      <c r="AH3480" s="112">
        <v>127</v>
      </c>
      <c r="AI3480" s="112">
        <v>127</v>
      </c>
      <c r="AJ3480" s="112">
        <v>127</v>
      </c>
      <c r="AK3480" s="112">
        <v>127</v>
      </c>
      <c r="AL3480" s="112">
        <v>127</v>
      </c>
      <c r="AM3480" s="112">
        <v>127</v>
      </c>
      <c r="AN3480" s="112">
        <v>127</v>
      </c>
      <c r="AQ3480" t="str">
        <f>AQ3478</f>
        <v/>
      </c>
    </row>
    <row r="3481" spans="1:43" ht="14.25" customHeight="1" x14ac:dyDescent="0.25">
      <c r="A3481" s="99" t="s">
        <v>1165</v>
      </c>
      <c r="B3481" s="114"/>
      <c r="C3481" s="114"/>
      <c r="D3481" s="114"/>
      <c r="E3481" s="114"/>
      <c r="F3481" s="114"/>
      <c r="G3481" s="114"/>
      <c r="H3481" s="114"/>
      <c r="I3481" s="114"/>
      <c r="J3481" s="114"/>
      <c r="K3481" s="114"/>
      <c r="L3481" s="114"/>
      <c r="M3481" s="114"/>
      <c r="N3481" s="114"/>
      <c r="O3481" s="114"/>
      <c r="P3481" s="114"/>
      <c r="Q3481" s="114"/>
      <c r="R3481" s="114"/>
      <c r="S3481" s="114"/>
      <c r="T3481" s="114"/>
      <c r="U3481" s="114"/>
      <c r="V3481" s="114"/>
      <c r="W3481" s="115"/>
      <c r="X3481" s="115"/>
      <c r="Y3481" s="115"/>
      <c r="Z3481" s="115"/>
      <c r="AA3481" s="112" t="s">
        <v>1166</v>
      </c>
      <c r="AB3481" s="113"/>
      <c r="AC3481" s="112"/>
      <c r="AD3481" s="112"/>
      <c r="AE3481" s="112"/>
      <c r="AF3481" s="112"/>
      <c r="AG3481" s="112"/>
      <c r="AH3481" s="112"/>
      <c r="AI3481" s="112"/>
      <c r="AJ3481" s="112"/>
      <c r="AK3481" s="112"/>
      <c r="AL3481" s="112"/>
      <c r="AM3481" s="112"/>
      <c r="AN3481" s="112"/>
      <c r="AQ3481" t="str">
        <f>AQ3478</f>
        <v/>
      </c>
    </row>
    <row r="3482" spans="1:43" ht="14.25" customHeight="1" x14ac:dyDescent="0.25">
      <c r="A3482" s="99" t="s">
        <v>1167</v>
      </c>
      <c r="B3482" s="114"/>
      <c r="C3482" s="114"/>
      <c r="D3482" s="114"/>
      <c r="E3482" s="114"/>
      <c r="F3482" s="114"/>
      <c r="G3482" s="114"/>
      <c r="H3482" s="114"/>
      <c r="I3482" s="114"/>
      <c r="J3482" s="114"/>
      <c r="K3482" s="114"/>
      <c r="L3482" s="114"/>
      <c r="M3482" s="114"/>
      <c r="N3482" s="114"/>
      <c r="O3482" s="114"/>
      <c r="P3482" s="114"/>
      <c r="Q3482" s="114"/>
      <c r="R3482" s="114"/>
      <c r="S3482" s="114"/>
      <c r="T3482" s="114"/>
      <c r="U3482" s="114"/>
      <c r="V3482" s="114"/>
      <c r="W3482" s="115"/>
      <c r="X3482" s="116"/>
      <c r="Y3482" s="117"/>
      <c r="Z3482" s="115"/>
      <c r="AA3482" s="112" t="s">
        <v>1168</v>
      </c>
      <c r="AB3482" s="113">
        <f>'Demand Input VP'!B1744</f>
        <v>0</v>
      </c>
      <c r="AC3482" s="112">
        <f>'Demand Input VP'!C1744</f>
        <v>0</v>
      </c>
      <c r="AD3482" s="112">
        <f>'Demand Input VP'!D1744</f>
        <v>0</v>
      </c>
      <c r="AE3482" s="112">
        <f>'Demand Input VP'!E1744</f>
        <v>0</v>
      </c>
      <c r="AF3482" s="112">
        <f>'Demand Input VP'!F1744</f>
        <v>0</v>
      </c>
      <c r="AG3482" s="112">
        <f>'Demand Input VP'!G1744</f>
        <v>0</v>
      </c>
      <c r="AH3482" s="112">
        <f>'Demand Input VP'!H1744</f>
        <v>0</v>
      </c>
      <c r="AI3482" s="112">
        <f>'Demand Input VP'!I1744</f>
        <v>0</v>
      </c>
      <c r="AJ3482" s="112">
        <f>'Demand Input VP'!J1744</f>
        <v>0</v>
      </c>
      <c r="AK3482" s="112">
        <f>'Demand Input VP'!K1744</f>
        <v>0</v>
      </c>
      <c r="AL3482" s="112">
        <f>'Demand Input VP'!L1744</f>
        <v>0</v>
      </c>
      <c r="AM3482" s="112">
        <f>'Demand Input VP'!M1744</f>
        <v>0</v>
      </c>
      <c r="AN3482" s="112">
        <f>'Demand Input VP'!N1744</f>
        <v>0</v>
      </c>
      <c r="AQ3482" t="str">
        <f>AQ3478</f>
        <v/>
      </c>
    </row>
    <row r="3483" spans="1:43" ht="14.25" customHeight="1" x14ac:dyDescent="0.25">
      <c r="A3483" s="99" t="s">
        <v>1169</v>
      </c>
      <c r="B3483" s="118"/>
      <c r="C3483" s="118"/>
      <c r="D3483" s="118"/>
      <c r="E3483" s="118"/>
      <c r="F3483" s="118"/>
      <c r="G3483" s="118"/>
      <c r="H3483" s="118"/>
      <c r="I3483" s="118"/>
      <c r="J3483" s="118"/>
      <c r="K3483" s="118"/>
      <c r="L3483" s="118"/>
      <c r="M3483" s="118"/>
      <c r="N3483" s="118"/>
      <c r="O3483" s="118"/>
      <c r="P3483" s="118"/>
      <c r="Q3483" s="118"/>
      <c r="R3483" s="118"/>
      <c r="S3483" s="118"/>
      <c r="T3483" s="118"/>
      <c r="U3483" s="118"/>
      <c r="V3483" s="118"/>
      <c r="W3483" s="115"/>
      <c r="X3483" s="116"/>
      <c r="Y3483" s="117"/>
      <c r="Z3483" s="119"/>
      <c r="AA3483" s="120" t="s">
        <v>1170</v>
      </c>
      <c r="AB3483" s="121">
        <f>'Demand Input VP'!B1743</f>
        <v>0</v>
      </c>
      <c r="AC3483" s="120">
        <f>'Demand Input VP'!C1743</f>
        <v>0</v>
      </c>
      <c r="AD3483" s="120">
        <f>'Demand Input VP'!D1743</f>
        <v>0</v>
      </c>
      <c r="AE3483" s="120">
        <f>'Demand Input VP'!E1743</f>
        <v>0</v>
      </c>
      <c r="AF3483" s="120">
        <f>'Demand Input VP'!F1743</f>
        <v>0</v>
      </c>
      <c r="AG3483" s="120">
        <f>'Demand Input VP'!G1743</f>
        <v>0</v>
      </c>
      <c r="AH3483" s="120">
        <f>'Demand Input VP'!H1743</f>
        <v>0</v>
      </c>
      <c r="AI3483" s="120">
        <f>'Demand Input VP'!I1743</f>
        <v>0</v>
      </c>
      <c r="AJ3483" s="120">
        <f>'Demand Input VP'!J1743</f>
        <v>0</v>
      </c>
      <c r="AK3483" s="120">
        <f>'Demand Input VP'!K1743</f>
        <v>0</v>
      </c>
      <c r="AL3483" s="120">
        <f>'Demand Input VP'!L1743</f>
        <v>0</v>
      </c>
      <c r="AM3483" s="120">
        <f>'Demand Input VP'!M1743</f>
        <v>0</v>
      </c>
      <c r="AN3483" s="120">
        <f>'Demand Input VP'!N1743</f>
        <v>0</v>
      </c>
      <c r="AQ3483" t="str">
        <f>AQ3478</f>
        <v/>
      </c>
    </row>
    <row r="3484" spans="1:43" ht="14.25" customHeight="1" x14ac:dyDescent="0.25">
      <c r="A3484" s="1"/>
      <c r="B3484" s="122"/>
      <c r="C3484" s="122"/>
      <c r="D3484" s="122"/>
      <c r="E3484" s="122"/>
      <c r="F3484" s="122"/>
      <c r="G3484" s="122"/>
      <c r="H3484" s="122"/>
      <c r="I3484" s="122"/>
      <c r="J3484" s="122"/>
      <c r="K3484" s="122"/>
      <c r="L3484" s="122"/>
      <c r="M3484" s="122"/>
      <c r="N3484" s="122"/>
      <c r="O3484" s="122"/>
      <c r="P3484" s="122"/>
      <c r="Q3484" s="122"/>
      <c r="R3484" s="122"/>
      <c r="S3484" s="122"/>
      <c r="T3484" s="122"/>
      <c r="U3484" s="122"/>
      <c r="V3484" s="122"/>
      <c r="W3484" s="123"/>
      <c r="X3484" s="116"/>
      <c r="Y3484" s="117"/>
      <c r="Z3484" s="123"/>
      <c r="AA3484" s="112" t="s">
        <v>1171</v>
      </c>
      <c r="AB3484" s="113">
        <f>'Demand Input MP'!B1744</f>
        <v>0</v>
      </c>
      <c r="AC3484" s="112">
        <f>'Demand Input MP'!C1744</f>
        <v>0</v>
      </c>
      <c r="AD3484" s="112">
        <f>'Demand Input MP'!D1744</f>
        <v>0</v>
      </c>
      <c r="AE3484" s="112">
        <f>'Demand Input MP'!E1744</f>
        <v>0</v>
      </c>
      <c r="AF3484" s="112">
        <f>'Demand Input MP'!F1744</f>
        <v>0</v>
      </c>
      <c r="AG3484" s="112">
        <f>'Demand Input MP'!G1744</f>
        <v>0</v>
      </c>
      <c r="AH3484" s="112">
        <f>'Demand Input MP'!H1744</f>
        <v>0</v>
      </c>
      <c r="AI3484" s="112">
        <f>'Demand Input MP'!I1744</f>
        <v>0</v>
      </c>
      <c r="AJ3484" s="112">
        <f>'Demand Input MP'!J1744</f>
        <v>0</v>
      </c>
      <c r="AK3484" s="112">
        <f>'Demand Input MP'!K1744</f>
        <v>0</v>
      </c>
      <c r="AL3484" s="112">
        <f>'Demand Input MP'!L1744</f>
        <v>0</v>
      </c>
      <c r="AM3484" s="112">
        <f>'Demand Input MP'!M1744</f>
        <v>0</v>
      </c>
      <c r="AN3484" s="112">
        <f>'Demand Input MP'!N1744</f>
        <v>0</v>
      </c>
      <c r="AQ3484" t="str">
        <f>AQ3478</f>
        <v/>
      </c>
    </row>
    <row r="3485" spans="1:43" ht="14.25" customHeight="1" x14ac:dyDescent="0.25">
      <c r="A3485" s="1"/>
      <c r="B3485" s="122"/>
      <c r="C3485" s="122"/>
      <c r="D3485" s="122"/>
      <c r="E3485" s="122"/>
      <c r="F3485" s="122"/>
      <c r="G3485" s="122"/>
      <c r="H3485" s="122"/>
      <c r="I3485" s="122"/>
      <c r="J3485" s="122"/>
      <c r="K3485" s="122"/>
      <c r="L3485" s="122"/>
      <c r="M3485" s="122"/>
      <c r="N3485" s="122"/>
      <c r="O3485" s="122"/>
      <c r="P3485" s="122"/>
      <c r="Q3485" s="122"/>
      <c r="R3485" s="122"/>
      <c r="S3485" s="122"/>
      <c r="T3485" s="122"/>
      <c r="U3485" s="122"/>
      <c r="V3485" s="124" t="s">
        <v>91</v>
      </c>
      <c r="W3485" s="125">
        <f>IFERROR(IF(SUM('Run Rate History'!E351:AD351)&gt;0,(SUMPRODUCT((B3480:AA3480&gt;=PERCENTILE(B3480:AA3480,0.1))*(B3480:AA3480&lt;=PERCENTILE(B3480:AA3480,0.9))*B3480:AA3480)+SUMPRODUCT(('Run Rate History'!E351:AD351&gt;=PERCENTILE(B3480:AA3480,0.1))*('Run Rate History'!E351:AD351&lt;=PERCENTILE(B3480:AA3480,0.9))*'Run Rate History'!E351:AD351))/(SUMPRODUCT((B3480:AA3480&gt;=PERCENTILE(B3480:AA3480,0.1))*(B3480:AA3480&lt;=PERCENTILE(B3480:AA3480,0.9))*1)+SUMPRODUCT(('Run Rate History'!E351:AD351&gt;=PERCENTILE(B3480:AA3480,0.1))*('Run Rate History'!E351:AD351&lt;=PERCENTILE(B3480:AA3480,0.9))*1)),TRIMMEAN(B3480:AA3480,0.15)),0)</f>
        <v>105.02631578947368</v>
      </c>
      <c r="X3485" s="126" t="s">
        <v>1172</v>
      </c>
      <c r="Y3485" s="127">
        <f>SUM(B3480:AA3480)/26</f>
        <v>121.53846153846153</v>
      </c>
      <c r="Z3485" s="128"/>
      <c r="AA3485" s="112" t="s">
        <v>1173</v>
      </c>
      <c r="AB3485" s="113">
        <f>'Demand Input MP'!B1743</f>
        <v>0</v>
      </c>
      <c r="AC3485" s="112">
        <f>'Demand Input MP'!C1743</f>
        <v>0</v>
      </c>
      <c r="AD3485" s="112">
        <f>'Demand Input MP'!D1743</f>
        <v>0</v>
      </c>
      <c r="AE3485" s="112">
        <f>'Demand Input MP'!E1743</f>
        <v>0</v>
      </c>
      <c r="AF3485" s="112">
        <f>'Demand Input MP'!F1743</f>
        <v>0</v>
      </c>
      <c r="AG3485" s="112">
        <f>'Demand Input MP'!G1743</f>
        <v>0</v>
      </c>
      <c r="AH3485" s="112">
        <f>'Demand Input MP'!H1743</f>
        <v>0</v>
      </c>
      <c r="AI3485" s="112">
        <f>'Demand Input MP'!I1743</f>
        <v>0</v>
      </c>
      <c r="AJ3485" s="112">
        <f>'Demand Input MP'!J1743</f>
        <v>0</v>
      </c>
      <c r="AK3485" s="112">
        <f>'Demand Input MP'!K1743</f>
        <v>0</v>
      </c>
      <c r="AL3485" s="112">
        <f>'Demand Input MP'!L1743</f>
        <v>0</v>
      </c>
      <c r="AM3485" s="112">
        <f>'Demand Input MP'!M1743</f>
        <v>0</v>
      </c>
      <c r="AN3485" s="112">
        <f>'Demand Input MP'!N1743</f>
        <v>0</v>
      </c>
      <c r="AQ3485" t="str">
        <f>AQ3478</f>
        <v/>
      </c>
    </row>
    <row r="3486" spans="1:43" ht="14.25" customHeight="1" x14ac:dyDescent="0.25">
      <c r="A3486" s="1"/>
      <c r="B3486" s="122"/>
      <c r="C3486" s="122"/>
      <c r="D3486" s="122"/>
      <c r="E3486" s="122"/>
      <c r="F3486" s="122"/>
      <c r="G3486" s="122"/>
      <c r="H3486" s="122"/>
      <c r="I3486" s="122"/>
      <c r="J3486" s="122"/>
      <c r="K3486" s="122"/>
      <c r="L3486" s="122"/>
      <c r="M3486" s="122"/>
      <c r="N3486" s="122"/>
      <c r="O3486" s="122"/>
      <c r="P3486" s="122"/>
      <c r="Q3486" s="122"/>
      <c r="R3486" s="122"/>
      <c r="S3486" s="122"/>
      <c r="T3486" s="122"/>
      <c r="U3486" s="122"/>
      <c r="V3486" s="124" t="s">
        <v>94</v>
      </c>
      <c r="W3486" s="125">
        <f>IFERROR((1*MIN(MAX(X3480,0.5*IF(SUM('Run Rate History'!E351:AD351)&gt;0,(MEDIAN(IF(B3480:AA3480&gt;0,B3480:AA3480))+MEDIAN(IF('Run Rate History'!E351:AD351&gt;0,'Run Rate History'!E351:AD351)))/2,MEDIAN(IF(B3480:AA3480&gt;0,B3480:AA3480)))),2*IF(SUM('Run Rate History'!E351:AD351)&gt;0,(MEDIAN(IF(B3480:AA3480&gt;0,B3480:AA3480))+MEDIAN(IF('Run Rate History'!E351:AD351&gt;0,'Run Rate History'!E351:AD351)))/2,MEDIAN(IF(B3480:AA3480&gt;0,B3480:AA3480))))+2*MIN(MAX(Y3480,0.5*IF(SUM('Run Rate History'!E351:AD351)&gt;0,(MEDIAN(IF(B3480:AA3480&gt;0,B3480:AA3480))+MEDIAN(IF('Run Rate History'!E351:AD351&gt;0,'Run Rate History'!E351:AD351)))/2,MEDIAN(IF(B3480:AA3480&gt;0,B3480:AA3480)))),2*IF(SUM('Run Rate History'!E351:AD351)&gt;0,(MEDIAN(IF(B3480:AA3480&gt;0,B3480:AA3480))+MEDIAN(IF('Run Rate History'!E351:AD351&gt;0,'Run Rate History'!E351:AD351)))/2,MEDIAN(IF(B3480:AA3480&gt;0,B3480:AA3480))))+3*MIN(MAX(Z3480,0.5*IF(SUM('Run Rate History'!E351:AD351)&gt;0,(MEDIAN(IF(B3480:AA3480&gt;0,B3480:AA3480))+MEDIAN(IF('Run Rate History'!E351:AD351&gt;0,'Run Rate History'!E351:AD351)))/2,MEDIAN(IF(B3480:AA3480&gt;0,B3480:AA3480)))),2*IF(SUM('Run Rate History'!E351:AD351)&gt;0,(MEDIAN(IF(B3480:AA3480&gt;0,B3480:AA3480))+MEDIAN(IF('Run Rate History'!E351:AD351&gt;0,'Run Rate History'!E351:AD351)))/2,MEDIAN(IF(B3480:AA3480&gt;0,B3480:AA3480))))+4*MIN(MAX(AA3480,0.5*IF(SUM('Run Rate History'!E351:AD351)&gt;0,(MEDIAN(IF(B3480:AA3480&gt;0,B3480:AA3480))+MEDIAN(IF('Run Rate History'!E351:AD351&gt;0,'Run Rate History'!E351:AD351)))/2,MEDIAN(IF(B3480:AA3480&gt;0,B3480:AA3480)))),2*IF(SUM('Run Rate History'!E351:AD351)&gt;0,(MEDIAN(IF(B3480:AA3480&gt;0,B3480:AA3480))+MEDIAN(IF('Run Rate History'!E351:AD351&gt;0,'Run Rate History'!E351:AD351)))/2,MEDIAN(IF(B3480:AA3480&gt;0,B3480:AA3480)))))/10,0)</f>
        <v>133</v>
      </c>
      <c r="X3486" s="129" t="s">
        <v>1174</v>
      </c>
      <c r="Y3486" s="130">
        <f>IFERROR(VLOOKUP(A3478,'Stanje zaliha'!A:E,5,FALSE()),0)</f>
        <v>3981</v>
      </c>
      <c r="Z3486" s="131"/>
      <c r="AA3486" s="113" t="s">
        <v>1175</v>
      </c>
      <c r="AB3486" s="118">
        <f t="shared" ref="AB3486:AN3486" si="694">SUM(AB3482:AB3485)</f>
        <v>0</v>
      </c>
      <c r="AC3486" s="118">
        <f t="shared" si="694"/>
        <v>0</v>
      </c>
      <c r="AD3486" s="118">
        <f t="shared" si="694"/>
        <v>0</v>
      </c>
      <c r="AE3486" s="118">
        <f t="shared" si="694"/>
        <v>0</v>
      </c>
      <c r="AF3486" s="118">
        <f t="shared" si="694"/>
        <v>0</v>
      </c>
      <c r="AG3486" s="118">
        <f t="shared" si="694"/>
        <v>0</v>
      </c>
      <c r="AH3486" s="118">
        <f t="shared" si="694"/>
        <v>0</v>
      </c>
      <c r="AI3486" s="118">
        <f t="shared" si="694"/>
        <v>0</v>
      </c>
      <c r="AJ3486" s="118">
        <f t="shared" si="694"/>
        <v>0</v>
      </c>
      <c r="AK3486" s="118">
        <f t="shared" si="694"/>
        <v>0</v>
      </c>
      <c r="AL3486" s="118">
        <f t="shared" si="694"/>
        <v>0</v>
      </c>
      <c r="AM3486" s="118">
        <f t="shared" si="694"/>
        <v>0</v>
      </c>
      <c r="AN3486" s="118">
        <f t="shared" si="694"/>
        <v>0</v>
      </c>
      <c r="AQ3486" t="str">
        <f>AQ3478</f>
        <v/>
      </c>
    </row>
    <row r="3487" spans="1:43" ht="14.25" customHeight="1" x14ac:dyDescent="0.25">
      <c r="A3487" s="1"/>
      <c r="B3487" s="122"/>
      <c r="C3487" s="122"/>
      <c r="D3487" s="122"/>
      <c r="E3487" s="122"/>
      <c r="F3487" s="122"/>
      <c r="G3487" s="122"/>
      <c r="H3487" s="122"/>
      <c r="I3487" s="122"/>
      <c r="J3487" s="122"/>
      <c r="K3487" s="122"/>
      <c r="L3487" s="122"/>
      <c r="M3487" s="122"/>
      <c r="N3487" s="122"/>
      <c r="O3487" s="122"/>
      <c r="P3487" s="122"/>
      <c r="Q3487" s="122"/>
      <c r="R3487" s="122"/>
      <c r="S3487" s="122"/>
      <c r="T3487" s="122"/>
      <c r="U3487" s="122"/>
      <c r="V3487" s="124" t="s">
        <v>95</v>
      </c>
      <c r="W3487" s="125">
        <f>IFERROR(0.6*W3486+0.4*W3485,0)</f>
        <v>121.81052631578947</v>
      </c>
      <c r="X3487" s="132" t="s">
        <v>1176</v>
      </c>
      <c r="Y3487" s="133">
        <f>IFERROR(SUMIF('Popis poslanih narudžbi'!A:A,A3478,'Popis poslanih narudžbi'!C:C),0)</f>
        <v>0</v>
      </c>
      <c r="Z3487" s="131"/>
      <c r="AA3487" s="134" t="s">
        <v>1177</v>
      </c>
      <c r="AB3487" s="118">
        <f t="shared" ref="AB3487:AN3487" si="695">AB3480+AB3486</f>
        <v>127</v>
      </c>
      <c r="AC3487" s="118">
        <f t="shared" si="695"/>
        <v>127</v>
      </c>
      <c r="AD3487" s="118">
        <f t="shared" si="695"/>
        <v>127</v>
      </c>
      <c r="AE3487" s="118">
        <f t="shared" si="695"/>
        <v>127</v>
      </c>
      <c r="AF3487" s="118">
        <f t="shared" si="695"/>
        <v>127</v>
      </c>
      <c r="AG3487" s="118">
        <f t="shared" si="695"/>
        <v>127</v>
      </c>
      <c r="AH3487" s="118">
        <f t="shared" si="695"/>
        <v>127</v>
      </c>
      <c r="AI3487" s="118">
        <f t="shared" si="695"/>
        <v>127</v>
      </c>
      <c r="AJ3487" s="118">
        <f t="shared" si="695"/>
        <v>127</v>
      </c>
      <c r="AK3487" s="118">
        <f t="shared" si="695"/>
        <v>127</v>
      </c>
      <c r="AL3487" s="118">
        <f t="shared" si="695"/>
        <v>127</v>
      </c>
      <c r="AM3487" s="118">
        <f t="shared" si="695"/>
        <v>127</v>
      </c>
      <c r="AN3487" s="118">
        <f t="shared" si="695"/>
        <v>127</v>
      </c>
      <c r="AQ3487" t="str">
        <f>AQ3478</f>
        <v/>
      </c>
    </row>
    <row r="3488" spans="1:43" ht="14.25" customHeight="1" x14ac:dyDescent="0.25">
      <c r="A3488" s="107" t="str">
        <f>'Run Rate'!A352</f>
        <v>GAR04755</v>
      </c>
      <c r="B3488" s="135" t="str">
        <f>'Run Rate'!B352</f>
        <v>Fenix 8, 51 mm, Solar Sapphire, Carbon Gray DLC Tit., Black/Pebble Gray remen</v>
      </c>
      <c r="C3488" s="135" t="str">
        <f>'Run Rate'!C352</f>
        <v>GADGETI</v>
      </c>
      <c r="D3488" s="135" t="str">
        <f>'Run Rate'!D352</f>
        <v>03 BRONZE</v>
      </c>
      <c r="E3488" s="122"/>
      <c r="F3488" s="122"/>
      <c r="G3488" s="122"/>
      <c r="H3488" s="122"/>
      <c r="I3488" s="122"/>
      <c r="J3488" s="122"/>
      <c r="K3488" s="122"/>
      <c r="L3488" s="122"/>
      <c r="M3488" s="122"/>
      <c r="N3488" s="122"/>
      <c r="O3488" s="122"/>
      <c r="P3488" s="122"/>
      <c r="Q3488" s="122"/>
      <c r="R3488" s="122"/>
      <c r="S3488" s="122"/>
      <c r="T3488" s="122"/>
      <c r="U3488" s="122"/>
      <c r="V3488" s="122"/>
      <c r="W3488" s="122"/>
      <c r="X3488" s="122"/>
      <c r="Y3488" s="122"/>
      <c r="Z3488" s="122"/>
      <c r="AA3488" s="122"/>
      <c r="AB3488" s="122"/>
      <c r="AC3488" s="122"/>
      <c r="AD3488" s="122"/>
      <c r="AE3488" s="122"/>
      <c r="AF3488" s="122"/>
      <c r="AG3488" s="122"/>
      <c r="AH3488" s="122"/>
      <c r="AI3488" s="122"/>
      <c r="AJ3488" s="122"/>
      <c r="AK3488" s="122"/>
      <c r="AL3488" s="122"/>
      <c r="AM3488" s="122"/>
      <c r="AN3488" s="122"/>
      <c r="AQ3488" t="str">
        <f>IF(AND(OR($B$1="ALL",$B$1=C3488),OR($E$1="ALL",$E$1=D3488),OR($B$2="ALL",$B$2=A3488),OR($E$2="ALL",IFERROR(SEARCH($E$2,B3488),0)&gt;0)),"MATCH","")</f>
        <v/>
      </c>
    </row>
    <row r="3489" spans="1:43" ht="14.25" customHeight="1" x14ac:dyDescent="0.25">
      <c r="A3489" s="108" t="s">
        <v>1137</v>
      </c>
      <c r="B3489" s="136" t="s">
        <v>1138</v>
      </c>
      <c r="C3489" s="136" t="s">
        <v>1139</v>
      </c>
      <c r="D3489" s="136" t="s">
        <v>1140</v>
      </c>
      <c r="E3489" s="136" t="s">
        <v>1141</v>
      </c>
      <c r="F3489" s="136" t="s">
        <v>1142</v>
      </c>
      <c r="G3489" s="136" t="s">
        <v>1143</v>
      </c>
      <c r="H3489" s="136" t="s">
        <v>1144</v>
      </c>
      <c r="I3489" s="136" t="s">
        <v>1145</v>
      </c>
      <c r="J3489" s="136" t="s">
        <v>1146</v>
      </c>
      <c r="K3489" s="136" t="s">
        <v>1147</v>
      </c>
      <c r="L3489" s="136" t="s">
        <v>1148</v>
      </c>
      <c r="M3489" s="136" t="s">
        <v>1149</v>
      </c>
      <c r="N3489" s="136" t="s">
        <v>1150</v>
      </c>
      <c r="O3489" s="136" t="s">
        <v>1151</v>
      </c>
      <c r="P3489" s="136" t="s">
        <v>1152</v>
      </c>
      <c r="Q3489" s="136" t="s">
        <v>1153</v>
      </c>
      <c r="R3489" s="136" t="s">
        <v>1154</v>
      </c>
      <c r="S3489" s="136" t="s">
        <v>1155</v>
      </c>
      <c r="T3489" s="136" t="s">
        <v>1156</v>
      </c>
      <c r="U3489" s="136" t="s">
        <v>1157</v>
      </c>
      <c r="V3489" s="136" t="s">
        <v>1158</v>
      </c>
      <c r="W3489" s="136" t="s">
        <v>1159</v>
      </c>
      <c r="X3489" s="136" t="s">
        <v>1160</v>
      </c>
      <c r="Y3489" s="136" t="s">
        <v>1161</v>
      </c>
      <c r="Z3489" s="136" t="s">
        <v>1162</v>
      </c>
      <c r="AA3489" s="136" t="s">
        <v>1163</v>
      </c>
      <c r="AB3489" s="137" t="s">
        <v>156</v>
      </c>
      <c r="AC3489" s="137" t="s">
        <v>157</v>
      </c>
      <c r="AD3489" s="137" t="s">
        <v>158</v>
      </c>
      <c r="AE3489" s="137" t="s">
        <v>139</v>
      </c>
      <c r="AF3489" s="138" t="s">
        <v>140</v>
      </c>
      <c r="AG3489" s="138" t="s">
        <v>141</v>
      </c>
      <c r="AH3489" s="138" t="s">
        <v>142</v>
      </c>
      <c r="AI3489" s="138" t="s">
        <v>143</v>
      </c>
      <c r="AJ3489" s="139" t="s">
        <v>144</v>
      </c>
      <c r="AK3489" s="139" t="s">
        <v>145</v>
      </c>
      <c r="AL3489" s="139" t="s">
        <v>146</v>
      </c>
      <c r="AM3489" s="140" t="s">
        <v>147</v>
      </c>
      <c r="AN3489" s="140" t="s">
        <v>148</v>
      </c>
      <c r="AQ3489" t="str">
        <f>AQ3488</f>
        <v/>
      </c>
    </row>
    <row r="3490" spans="1:43" ht="14.25" customHeight="1" x14ac:dyDescent="0.25">
      <c r="A3490" s="99" t="s">
        <v>1164</v>
      </c>
      <c r="B3490" s="112">
        <f>'Run Rate'!E352</f>
        <v>0</v>
      </c>
      <c r="C3490" s="112">
        <f>'Run Rate'!F352</f>
        <v>0</v>
      </c>
      <c r="D3490" s="112">
        <f>'Run Rate'!G352</f>
        <v>0</v>
      </c>
      <c r="E3490" s="112">
        <f>'Run Rate'!H352</f>
        <v>1</v>
      </c>
      <c r="F3490" s="112">
        <f>'Run Rate'!I352</f>
        <v>1</v>
      </c>
      <c r="G3490" s="112">
        <f>'Run Rate'!J352</f>
        <v>3</v>
      </c>
      <c r="H3490" s="112">
        <f>'Run Rate'!K352</f>
        <v>2</v>
      </c>
      <c r="I3490" s="112">
        <f>'Run Rate'!L352</f>
        <v>1</v>
      </c>
      <c r="J3490" s="112">
        <f>'Run Rate'!M352</f>
        <v>5</v>
      </c>
      <c r="K3490" s="112">
        <f>'Run Rate'!N352</f>
        <v>6</v>
      </c>
      <c r="L3490" s="112">
        <f>'Run Rate'!O352</f>
        <v>3</v>
      </c>
      <c r="M3490" s="112">
        <f>'Run Rate'!P352</f>
        <v>2</v>
      </c>
      <c r="N3490" s="112">
        <f>'Run Rate'!Q352</f>
        <v>2</v>
      </c>
      <c r="O3490" s="112">
        <f>'Run Rate'!R352</f>
        <v>1</v>
      </c>
      <c r="P3490" s="112">
        <f>'Run Rate'!S352</f>
        <v>3</v>
      </c>
      <c r="Q3490" s="112">
        <f>'Run Rate'!T352</f>
        <v>1</v>
      </c>
      <c r="R3490" s="112">
        <f>'Run Rate'!U352</f>
        <v>0</v>
      </c>
      <c r="S3490" s="112">
        <f>'Run Rate'!V352</f>
        <v>2</v>
      </c>
      <c r="T3490" s="112">
        <f>'Run Rate'!W352</f>
        <v>1</v>
      </c>
      <c r="U3490" s="112">
        <f>'Run Rate'!X352</f>
        <v>1</v>
      </c>
      <c r="V3490" s="112">
        <f>'Run Rate'!Y352</f>
        <v>0</v>
      </c>
      <c r="W3490" s="112">
        <f>'Run Rate'!Z352</f>
        <v>0</v>
      </c>
      <c r="X3490" s="112">
        <f>'Run Rate'!AA352</f>
        <v>0</v>
      </c>
      <c r="Y3490" s="112">
        <f>'Run Rate'!AB352</f>
        <v>0</v>
      </c>
      <c r="Z3490" s="112">
        <f>'Run Rate'!AC352</f>
        <v>1</v>
      </c>
      <c r="AA3490" s="112">
        <f>'Run Rate'!AD352</f>
        <v>1</v>
      </c>
      <c r="AB3490" s="113">
        <v>1</v>
      </c>
      <c r="AC3490" s="112">
        <v>1</v>
      </c>
      <c r="AD3490" s="112">
        <v>1</v>
      </c>
      <c r="AE3490" s="112">
        <v>1</v>
      </c>
      <c r="AF3490" s="112">
        <v>1</v>
      </c>
      <c r="AG3490" s="112">
        <v>1</v>
      </c>
      <c r="AH3490" s="112">
        <v>1</v>
      </c>
      <c r="AI3490" s="112">
        <v>1</v>
      </c>
      <c r="AJ3490" s="112">
        <v>1</v>
      </c>
      <c r="AK3490" s="112">
        <v>1</v>
      </c>
      <c r="AL3490" s="112">
        <v>1</v>
      </c>
      <c r="AM3490" s="112">
        <v>1</v>
      </c>
      <c r="AN3490" s="112">
        <v>1</v>
      </c>
      <c r="AQ3490" t="str">
        <f>AQ3488</f>
        <v/>
      </c>
    </row>
    <row r="3491" spans="1:43" ht="14.25" customHeight="1" x14ac:dyDescent="0.25">
      <c r="A3491" s="99" t="s">
        <v>1165</v>
      </c>
      <c r="B3491" s="114"/>
      <c r="C3491" s="114"/>
      <c r="D3491" s="114"/>
      <c r="E3491" s="114"/>
      <c r="F3491" s="114"/>
      <c r="G3491" s="114"/>
      <c r="H3491" s="114"/>
      <c r="I3491" s="114"/>
      <c r="J3491" s="114"/>
      <c r="K3491" s="114"/>
      <c r="L3491" s="114"/>
      <c r="M3491" s="114"/>
      <c r="N3491" s="114"/>
      <c r="O3491" s="114"/>
      <c r="P3491" s="114"/>
      <c r="Q3491" s="114"/>
      <c r="R3491" s="114"/>
      <c r="S3491" s="114"/>
      <c r="T3491" s="114"/>
      <c r="U3491" s="114"/>
      <c r="V3491" s="114"/>
      <c r="W3491" s="115"/>
      <c r="X3491" s="115"/>
      <c r="Y3491" s="115"/>
      <c r="Z3491" s="115"/>
      <c r="AA3491" s="112" t="s">
        <v>1166</v>
      </c>
      <c r="AB3491" s="113"/>
      <c r="AC3491" s="112"/>
      <c r="AD3491" s="112"/>
      <c r="AE3491" s="112"/>
      <c r="AF3491" s="112"/>
      <c r="AG3491" s="112"/>
      <c r="AH3491" s="112"/>
      <c r="AI3491" s="112"/>
      <c r="AJ3491" s="112"/>
      <c r="AK3491" s="112"/>
      <c r="AL3491" s="112"/>
      <c r="AM3491" s="112"/>
      <c r="AN3491" s="112"/>
      <c r="AQ3491" t="str">
        <f>AQ3488</f>
        <v/>
      </c>
    </row>
    <row r="3492" spans="1:43" ht="14.25" customHeight="1" x14ac:dyDescent="0.25">
      <c r="A3492" s="99" t="s">
        <v>1167</v>
      </c>
      <c r="B3492" s="114"/>
      <c r="C3492" s="114"/>
      <c r="D3492" s="114"/>
      <c r="E3492" s="114"/>
      <c r="F3492" s="114"/>
      <c r="G3492" s="114"/>
      <c r="H3492" s="114"/>
      <c r="I3492" s="114"/>
      <c r="J3492" s="114"/>
      <c r="K3492" s="114"/>
      <c r="L3492" s="114"/>
      <c r="M3492" s="114"/>
      <c r="N3492" s="114"/>
      <c r="O3492" s="114"/>
      <c r="P3492" s="114"/>
      <c r="Q3492" s="114"/>
      <c r="R3492" s="114"/>
      <c r="S3492" s="114"/>
      <c r="T3492" s="114"/>
      <c r="U3492" s="114"/>
      <c r="V3492" s="114"/>
      <c r="W3492" s="115"/>
      <c r="X3492" s="116"/>
      <c r="Y3492" s="117"/>
      <c r="Z3492" s="115"/>
      <c r="AA3492" s="112" t="s">
        <v>1168</v>
      </c>
      <c r="AB3492" s="113">
        <f>'Demand Input VP'!B1749</f>
        <v>0</v>
      </c>
      <c r="AC3492" s="112">
        <f>'Demand Input VP'!C1749</f>
        <v>0</v>
      </c>
      <c r="AD3492" s="112">
        <f>'Demand Input VP'!D1749</f>
        <v>0</v>
      </c>
      <c r="AE3492" s="112">
        <f>'Demand Input VP'!E1749</f>
        <v>0</v>
      </c>
      <c r="AF3492" s="112">
        <f>'Demand Input VP'!F1749</f>
        <v>0</v>
      </c>
      <c r="AG3492" s="112">
        <f>'Demand Input VP'!G1749</f>
        <v>0</v>
      </c>
      <c r="AH3492" s="112">
        <f>'Demand Input VP'!H1749</f>
        <v>0</v>
      </c>
      <c r="AI3492" s="112">
        <f>'Demand Input VP'!I1749</f>
        <v>0</v>
      </c>
      <c r="AJ3492" s="112">
        <f>'Demand Input VP'!J1749</f>
        <v>0</v>
      </c>
      <c r="AK3492" s="112">
        <f>'Demand Input VP'!K1749</f>
        <v>0</v>
      </c>
      <c r="AL3492" s="112">
        <f>'Demand Input VP'!L1749</f>
        <v>0</v>
      </c>
      <c r="AM3492" s="112">
        <f>'Demand Input VP'!M1749</f>
        <v>0</v>
      </c>
      <c r="AN3492" s="112">
        <f>'Demand Input VP'!N1749</f>
        <v>0</v>
      </c>
      <c r="AQ3492" t="str">
        <f>AQ3488</f>
        <v/>
      </c>
    </row>
    <row r="3493" spans="1:43" ht="14.25" customHeight="1" x14ac:dyDescent="0.25">
      <c r="A3493" s="99" t="s">
        <v>1169</v>
      </c>
      <c r="B3493" s="118"/>
      <c r="C3493" s="118"/>
      <c r="D3493" s="118"/>
      <c r="E3493" s="118"/>
      <c r="F3493" s="118"/>
      <c r="G3493" s="118"/>
      <c r="H3493" s="118"/>
      <c r="I3493" s="118"/>
      <c r="J3493" s="118"/>
      <c r="K3493" s="118"/>
      <c r="L3493" s="118"/>
      <c r="M3493" s="118"/>
      <c r="N3493" s="118"/>
      <c r="O3493" s="118"/>
      <c r="P3493" s="118"/>
      <c r="Q3493" s="118"/>
      <c r="R3493" s="118"/>
      <c r="S3493" s="118"/>
      <c r="T3493" s="118"/>
      <c r="U3493" s="118"/>
      <c r="V3493" s="118"/>
      <c r="W3493" s="115"/>
      <c r="X3493" s="116"/>
      <c r="Y3493" s="117"/>
      <c r="Z3493" s="119"/>
      <c r="AA3493" s="120" t="s">
        <v>1170</v>
      </c>
      <c r="AB3493" s="121">
        <f>'Demand Input VP'!B1748</f>
        <v>0</v>
      </c>
      <c r="AC3493" s="120">
        <f>'Demand Input VP'!C1748</f>
        <v>0</v>
      </c>
      <c r="AD3493" s="120">
        <f>'Demand Input VP'!D1748</f>
        <v>0</v>
      </c>
      <c r="AE3493" s="120">
        <f>'Demand Input VP'!E1748</f>
        <v>0</v>
      </c>
      <c r="AF3493" s="120">
        <f>'Demand Input VP'!F1748</f>
        <v>0</v>
      </c>
      <c r="AG3493" s="120">
        <f>'Demand Input VP'!G1748</f>
        <v>0</v>
      </c>
      <c r="AH3493" s="120">
        <f>'Demand Input VP'!H1748</f>
        <v>0</v>
      </c>
      <c r="AI3493" s="120">
        <f>'Demand Input VP'!I1748</f>
        <v>0</v>
      </c>
      <c r="AJ3493" s="120">
        <f>'Demand Input VP'!J1748</f>
        <v>0</v>
      </c>
      <c r="AK3493" s="120">
        <f>'Demand Input VP'!K1748</f>
        <v>0</v>
      </c>
      <c r="AL3493" s="120">
        <f>'Demand Input VP'!L1748</f>
        <v>0</v>
      </c>
      <c r="AM3493" s="120">
        <f>'Demand Input VP'!M1748</f>
        <v>0</v>
      </c>
      <c r="AN3493" s="120">
        <f>'Demand Input VP'!N1748</f>
        <v>0</v>
      </c>
      <c r="AQ3493" t="str">
        <f>AQ3488</f>
        <v/>
      </c>
    </row>
    <row r="3494" spans="1:43" ht="14.25" customHeight="1" x14ac:dyDescent="0.25">
      <c r="A3494" s="1"/>
      <c r="B3494" s="122"/>
      <c r="C3494" s="122"/>
      <c r="D3494" s="122"/>
      <c r="E3494" s="122"/>
      <c r="F3494" s="122"/>
      <c r="G3494" s="122"/>
      <c r="H3494" s="122"/>
      <c r="I3494" s="122"/>
      <c r="J3494" s="122"/>
      <c r="K3494" s="122"/>
      <c r="L3494" s="122"/>
      <c r="M3494" s="122"/>
      <c r="N3494" s="122"/>
      <c r="O3494" s="122"/>
      <c r="P3494" s="122"/>
      <c r="Q3494" s="122"/>
      <c r="R3494" s="122"/>
      <c r="S3494" s="122"/>
      <c r="T3494" s="122"/>
      <c r="U3494" s="122"/>
      <c r="V3494" s="122"/>
      <c r="W3494" s="123"/>
      <c r="X3494" s="116"/>
      <c r="Y3494" s="117"/>
      <c r="Z3494" s="123"/>
      <c r="AA3494" s="112" t="s">
        <v>1171</v>
      </c>
      <c r="AB3494" s="113">
        <f>'Demand Input MP'!B1749</f>
        <v>0</v>
      </c>
      <c r="AC3494" s="112">
        <f>'Demand Input MP'!C1749</f>
        <v>0</v>
      </c>
      <c r="AD3494" s="112">
        <f>'Demand Input MP'!D1749</f>
        <v>0</v>
      </c>
      <c r="AE3494" s="112">
        <f>'Demand Input MP'!E1749</f>
        <v>0</v>
      </c>
      <c r="AF3494" s="112">
        <f>'Demand Input MP'!F1749</f>
        <v>0</v>
      </c>
      <c r="AG3494" s="112">
        <f>'Demand Input MP'!G1749</f>
        <v>0</v>
      </c>
      <c r="AH3494" s="112">
        <f>'Demand Input MP'!H1749</f>
        <v>0</v>
      </c>
      <c r="AI3494" s="112">
        <f>'Demand Input MP'!I1749</f>
        <v>0</v>
      </c>
      <c r="AJ3494" s="112">
        <f>'Demand Input MP'!J1749</f>
        <v>0</v>
      </c>
      <c r="AK3494" s="112">
        <f>'Demand Input MP'!K1749</f>
        <v>0</v>
      </c>
      <c r="AL3494" s="112">
        <f>'Demand Input MP'!L1749</f>
        <v>0</v>
      </c>
      <c r="AM3494" s="112">
        <f>'Demand Input MP'!M1749</f>
        <v>0</v>
      </c>
      <c r="AN3494" s="112">
        <f>'Demand Input MP'!N1749</f>
        <v>0</v>
      </c>
      <c r="AQ3494" t="str">
        <f>AQ3488</f>
        <v/>
      </c>
    </row>
    <row r="3495" spans="1:43" ht="14.25" customHeight="1" x14ac:dyDescent="0.25">
      <c r="A3495" s="1"/>
      <c r="B3495" s="122"/>
      <c r="C3495" s="122"/>
      <c r="D3495" s="122"/>
      <c r="E3495" s="122"/>
      <c r="F3495" s="122"/>
      <c r="G3495" s="122"/>
      <c r="H3495" s="122"/>
      <c r="I3495" s="122"/>
      <c r="J3495" s="122"/>
      <c r="K3495" s="122"/>
      <c r="L3495" s="122"/>
      <c r="M3495" s="122"/>
      <c r="N3495" s="122"/>
      <c r="O3495" s="122"/>
      <c r="P3495" s="122"/>
      <c r="Q3495" s="122"/>
      <c r="R3495" s="122"/>
      <c r="S3495" s="122"/>
      <c r="T3495" s="122"/>
      <c r="U3495" s="122"/>
      <c r="V3495" s="124" t="s">
        <v>91</v>
      </c>
      <c r="W3495" s="125">
        <f>IFERROR(IF(SUM('Run Rate History'!E352:AD352)&gt;0,(SUMPRODUCT((B3490:AA3490&gt;=PERCENTILE(B3490:AA3490,0.1))*(B3490:AA3490&lt;=PERCENTILE(B3490:AA3490,0.9))*B3490:AA3490)+SUMPRODUCT(('Run Rate History'!E352:AD352&gt;=PERCENTILE(B3490:AA3490,0.1))*('Run Rate History'!E352:AD352&lt;=PERCENTILE(B3490:AA3490,0.9))*'Run Rate History'!E352:AD352))/(SUMPRODUCT((B3490:AA3490&gt;=PERCENTILE(B3490:AA3490,0.1))*(B3490:AA3490&lt;=PERCENTILE(B3490:AA3490,0.9))*1)+SUMPRODUCT(('Run Rate History'!E352:AD352&gt;=PERCENTILE(B3490:AA3490,0.1))*('Run Rate History'!E352:AD352&lt;=PERCENTILE(B3490:AA3490,0.9))*1)),TRIMMEAN(B3490:AA3490,0.15)),0)</f>
        <v>1.2608695652173914</v>
      </c>
      <c r="X3495" s="126" t="s">
        <v>1172</v>
      </c>
      <c r="Y3495" s="127">
        <f>SUM(B3490:AA3490)/26</f>
        <v>1.4230769230769231</v>
      </c>
      <c r="Z3495" s="128"/>
      <c r="AA3495" s="112" t="s">
        <v>1173</v>
      </c>
      <c r="AB3495" s="113">
        <f>'Demand Input MP'!B1748</f>
        <v>0</v>
      </c>
      <c r="AC3495" s="112">
        <f>'Demand Input MP'!C1748</f>
        <v>0</v>
      </c>
      <c r="AD3495" s="112">
        <f>'Demand Input MP'!D1748</f>
        <v>0</v>
      </c>
      <c r="AE3495" s="112">
        <f>'Demand Input MP'!E1748</f>
        <v>0</v>
      </c>
      <c r="AF3495" s="112">
        <f>'Demand Input MP'!F1748</f>
        <v>0</v>
      </c>
      <c r="AG3495" s="112">
        <f>'Demand Input MP'!G1748</f>
        <v>0</v>
      </c>
      <c r="AH3495" s="112">
        <f>'Demand Input MP'!H1748</f>
        <v>0</v>
      </c>
      <c r="AI3495" s="112">
        <f>'Demand Input MP'!I1748</f>
        <v>0</v>
      </c>
      <c r="AJ3495" s="112">
        <f>'Demand Input MP'!J1748</f>
        <v>0</v>
      </c>
      <c r="AK3495" s="112">
        <f>'Demand Input MP'!K1748</f>
        <v>0</v>
      </c>
      <c r="AL3495" s="112">
        <f>'Demand Input MP'!L1748</f>
        <v>0</v>
      </c>
      <c r="AM3495" s="112">
        <f>'Demand Input MP'!M1748</f>
        <v>0</v>
      </c>
      <c r="AN3495" s="112">
        <f>'Demand Input MP'!N1748</f>
        <v>0</v>
      </c>
      <c r="AQ3495" t="str">
        <f>AQ3488</f>
        <v/>
      </c>
    </row>
    <row r="3496" spans="1:43" ht="14.25" customHeight="1" x14ac:dyDescent="0.25">
      <c r="A3496" s="1"/>
      <c r="B3496" s="122"/>
      <c r="C3496" s="122"/>
      <c r="D3496" s="122"/>
      <c r="E3496" s="122"/>
      <c r="F3496" s="122"/>
      <c r="G3496" s="122"/>
      <c r="H3496" s="122"/>
      <c r="I3496" s="122"/>
      <c r="J3496" s="122"/>
      <c r="K3496" s="122"/>
      <c r="L3496" s="122"/>
      <c r="M3496" s="122"/>
      <c r="N3496" s="122"/>
      <c r="O3496" s="122"/>
      <c r="P3496" s="122"/>
      <c r="Q3496" s="122"/>
      <c r="R3496" s="122"/>
      <c r="S3496" s="122"/>
      <c r="T3496" s="122"/>
      <c r="U3496" s="122"/>
      <c r="V3496" s="124" t="s">
        <v>94</v>
      </c>
      <c r="W3496" s="125">
        <f>IFERROR((1*MIN(MAX(X3490,0.5*IF(SUM('Run Rate History'!E352:AD352)&gt;0,(MEDIAN(IF(B3490:AA3490&gt;0,B3490:AA3490))+MEDIAN(IF('Run Rate History'!E352:AD352&gt;0,'Run Rate History'!E352:AD352)))/2,MEDIAN(IF(B3490:AA3490&gt;0,B3490:AA3490)))),2*IF(SUM('Run Rate History'!E352:AD352)&gt;0,(MEDIAN(IF(B3490:AA3490&gt;0,B3490:AA3490))+MEDIAN(IF('Run Rate History'!E352:AD352&gt;0,'Run Rate History'!E352:AD352)))/2,MEDIAN(IF(B3490:AA3490&gt;0,B3490:AA3490))))+2*MIN(MAX(Y3490,0.5*IF(SUM('Run Rate History'!E352:AD352)&gt;0,(MEDIAN(IF(B3490:AA3490&gt;0,B3490:AA3490))+MEDIAN(IF('Run Rate History'!E352:AD352&gt;0,'Run Rate History'!E352:AD352)))/2,MEDIAN(IF(B3490:AA3490&gt;0,B3490:AA3490)))),2*IF(SUM('Run Rate History'!E352:AD352)&gt;0,(MEDIAN(IF(B3490:AA3490&gt;0,B3490:AA3490))+MEDIAN(IF('Run Rate History'!E352:AD352&gt;0,'Run Rate History'!E352:AD352)))/2,MEDIAN(IF(B3490:AA3490&gt;0,B3490:AA3490))))+3*MIN(MAX(Z3490,0.5*IF(SUM('Run Rate History'!E352:AD352)&gt;0,(MEDIAN(IF(B3490:AA3490&gt;0,B3490:AA3490))+MEDIAN(IF('Run Rate History'!E352:AD352&gt;0,'Run Rate History'!E352:AD352)))/2,MEDIAN(IF(B3490:AA3490&gt;0,B3490:AA3490)))),2*IF(SUM('Run Rate History'!E352:AD352)&gt;0,(MEDIAN(IF(B3490:AA3490&gt;0,B3490:AA3490))+MEDIAN(IF('Run Rate History'!E352:AD352&gt;0,'Run Rate History'!E352:AD352)))/2,MEDIAN(IF(B3490:AA3490&gt;0,B3490:AA3490))))+4*MIN(MAX(AA3490,0.5*IF(SUM('Run Rate History'!E352:AD352)&gt;0,(MEDIAN(IF(B3490:AA3490&gt;0,B3490:AA3490))+MEDIAN(IF('Run Rate History'!E352:AD352&gt;0,'Run Rate History'!E352:AD352)))/2,MEDIAN(IF(B3490:AA3490&gt;0,B3490:AA3490)))),2*IF(SUM('Run Rate History'!E352:AD352)&gt;0,(MEDIAN(IF(B3490:AA3490&gt;0,B3490:AA3490))+MEDIAN(IF('Run Rate History'!E352:AD352&gt;0,'Run Rate History'!E352:AD352)))/2,MEDIAN(IF(B3490:AA3490&gt;0,B3490:AA3490)))))/10,0)</f>
        <v>0</v>
      </c>
      <c r="X3496" s="129" t="s">
        <v>1174</v>
      </c>
      <c r="Y3496" s="130">
        <f>IFERROR(VLOOKUP(A3488,'Stanje zaliha'!A:E,5,FALSE()),0)</f>
        <v>2</v>
      </c>
      <c r="Z3496" s="131"/>
      <c r="AA3496" s="113" t="s">
        <v>1175</v>
      </c>
      <c r="AB3496" s="118">
        <f t="shared" ref="AB3496:AN3496" si="696">SUM(AB3492:AB3495)</f>
        <v>0</v>
      </c>
      <c r="AC3496" s="118">
        <f t="shared" si="696"/>
        <v>0</v>
      </c>
      <c r="AD3496" s="118">
        <f t="shared" si="696"/>
        <v>0</v>
      </c>
      <c r="AE3496" s="118">
        <f t="shared" si="696"/>
        <v>0</v>
      </c>
      <c r="AF3496" s="118">
        <f t="shared" si="696"/>
        <v>0</v>
      </c>
      <c r="AG3496" s="118">
        <f t="shared" si="696"/>
        <v>0</v>
      </c>
      <c r="AH3496" s="118">
        <f t="shared" si="696"/>
        <v>0</v>
      </c>
      <c r="AI3496" s="118">
        <f t="shared" si="696"/>
        <v>0</v>
      </c>
      <c r="AJ3496" s="118">
        <f t="shared" si="696"/>
        <v>0</v>
      </c>
      <c r="AK3496" s="118">
        <f t="shared" si="696"/>
        <v>0</v>
      </c>
      <c r="AL3496" s="118">
        <f t="shared" si="696"/>
        <v>0</v>
      </c>
      <c r="AM3496" s="118">
        <f t="shared" si="696"/>
        <v>0</v>
      </c>
      <c r="AN3496" s="118">
        <f t="shared" si="696"/>
        <v>0</v>
      </c>
      <c r="AQ3496" t="str">
        <f>AQ3488</f>
        <v/>
      </c>
    </row>
    <row r="3497" spans="1:43" ht="14.25" customHeight="1" x14ac:dyDescent="0.25">
      <c r="A3497" s="1"/>
      <c r="B3497" s="122"/>
      <c r="C3497" s="122"/>
      <c r="D3497" s="122"/>
      <c r="E3497" s="122"/>
      <c r="F3497" s="122"/>
      <c r="G3497" s="122"/>
      <c r="H3497" s="122"/>
      <c r="I3497" s="122"/>
      <c r="J3497" s="122"/>
      <c r="K3497" s="122"/>
      <c r="L3497" s="122"/>
      <c r="M3497" s="122"/>
      <c r="N3497" s="122"/>
      <c r="O3497" s="122"/>
      <c r="P3497" s="122"/>
      <c r="Q3497" s="122"/>
      <c r="R3497" s="122"/>
      <c r="S3497" s="122"/>
      <c r="T3497" s="122"/>
      <c r="U3497" s="122"/>
      <c r="V3497" s="124" t="s">
        <v>95</v>
      </c>
      <c r="W3497" s="125">
        <f>IFERROR(0.6*W3496+0.4*W3495,0)</f>
        <v>0.50434782608695661</v>
      </c>
      <c r="X3497" s="132" t="s">
        <v>1176</v>
      </c>
      <c r="Y3497" s="133">
        <f>IFERROR(SUMIF('Popis poslanih narudžbi'!A:A,A3488,'Popis poslanih narudžbi'!C:C),0)</f>
        <v>0</v>
      </c>
      <c r="Z3497" s="131"/>
      <c r="AA3497" s="134" t="s">
        <v>1177</v>
      </c>
      <c r="AB3497" s="118">
        <f t="shared" ref="AB3497:AN3497" si="697">AB3490+AB3496</f>
        <v>1</v>
      </c>
      <c r="AC3497" s="118">
        <f t="shared" si="697"/>
        <v>1</v>
      </c>
      <c r="AD3497" s="118">
        <f t="shared" si="697"/>
        <v>1</v>
      </c>
      <c r="AE3497" s="118">
        <f t="shared" si="697"/>
        <v>1</v>
      </c>
      <c r="AF3497" s="118">
        <f t="shared" si="697"/>
        <v>1</v>
      </c>
      <c r="AG3497" s="118">
        <f t="shared" si="697"/>
        <v>1</v>
      </c>
      <c r="AH3497" s="118">
        <f t="shared" si="697"/>
        <v>1</v>
      </c>
      <c r="AI3497" s="118">
        <f t="shared" si="697"/>
        <v>1</v>
      </c>
      <c r="AJ3497" s="118">
        <f t="shared" si="697"/>
        <v>1</v>
      </c>
      <c r="AK3497" s="118">
        <f t="shared" si="697"/>
        <v>1</v>
      </c>
      <c r="AL3497" s="118">
        <f t="shared" si="697"/>
        <v>1</v>
      </c>
      <c r="AM3497" s="118">
        <f t="shared" si="697"/>
        <v>1</v>
      </c>
      <c r="AN3497" s="118">
        <f t="shared" si="697"/>
        <v>1</v>
      </c>
      <c r="AQ3497" t="str">
        <f>AQ3488</f>
        <v/>
      </c>
    </row>
    <row r="3498" spans="1:43" ht="14.25" customHeight="1" x14ac:dyDescent="0.25">
      <c r="A3498" s="107" t="str">
        <f>'Run Rate'!A353</f>
        <v>ON00537</v>
      </c>
      <c r="B3498" s="135" t="str">
        <f>'Run Rate'!B353</f>
        <v>Gold Pre-Workout 300G Blue Raspberry</v>
      </c>
      <c r="C3498" s="135" t="str">
        <f>'Run Rate'!C353</f>
        <v>SPORTSKA PREHRANA</v>
      </c>
      <c r="D3498" s="135" t="str">
        <f>'Run Rate'!D353</f>
        <v>03 BRONZE</v>
      </c>
      <c r="E3498" s="122"/>
      <c r="F3498" s="122"/>
      <c r="G3498" s="122"/>
      <c r="H3498" s="122"/>
      <c r="I3498" s="122"/>
      <c r="J3498" s="122"/>
      <c r="K3498" s="122"/>
      <c r="L3498" s="122"/>
      <c r="M3498" s="122"/>
      <c r="N3498" s="122"/>
      <c r="O3498" s="122"/>
      <c r="P3498" s="122"/>
      <c r="Q3498" s="122"/>
      <c r="R3498" s="122"/>
      <c r="S3498" s="122"/>
      <c r="T3498" s="122"/>
      <c r="U3498" s="122"/>
      <c r="V3498" s="122"/>
      <c r="W3498" s="122"/>
      <c r="X3498" s="122"/>
      <c r="Y3498" s="122"/>
      <c r="Z3498" s="122"/>
      <c r="AA3498" s="122"/>
      <c r="AB3498" s="122"/>
      <c r="AC3498" s="122"/>
      <c r="AD3498" s="122"/>
      <c r="AE3498" s="122"/>
      <c r="AF3498" s="122"/>
      <c r="AG3498" s="122"/>
      <c r="AH3498" s="122"/>
      <c r="AI3498" s="122"/>
      <c r="AJ3498" s="122"/>
      <c r="AK3498" s="122"/>
      <c r="AL3498" s="122"/>
      <c r="AM3498" s="122"/>
      <c r="AN3498" s="122"/>
      <c r="AQ3498" t="str">
        <f>IF(AND(OR($B$1="ALL",$B$1=C3498),OR($E$1="ALL",$E$1=D3498),OR($B$2="ALL",$B$2=A3498),OR($E$2="ALL",IFERROR(SEARCH($E$2,B3498),0)&gt;0)),"MATCH","")</f>
        <v/>
      </c>
    </row>
    <row r="3499" spans="1:43" ht="14.25" customHeight="1" x14ac:dyDescent="0.25">
      <c r="A3499" s="108" t="s">
        <v>1137</v>
      </c>
      <c r="B3499" s="136" t="s">
        <v>1138</v>
      </c>
      <c r="C3499" s="136" t="s">
        <v>1139</v>
      </c>
      <c r="D3499" s="136" t="s">
        <v>1140</v>
      </c>
      <c r="E3499" s="136" t="s">
        <v>1141</v>
      </c>
      <c r="F3499" s="136" t="s">
        <v>1142</v>
      </c>
      <c r="G3499" s="136" t="s">
        <v>1143</v>
      </c>
      <c r="H3499" s="136" t="s">
        <v>1144</v>
      </c>
      <c r="I3499" s="136" t="s">
        <v>1145</v>
      </c>
      <c r="J3499" s="136" t="s">
        <v>1146</v>
      </c>
      <c r="K3499" s="136" t="s">
        <v>1147</v>
      </c>
      <c r="L3499" s="136" t="s">
        <v>1148</v>
      </c>
      <c r="M3499" s="136" t="s">
        <v>1149</v>
      </c>
      <c r="N3499" s="136" t="s">
        <v>1150</v>
      </c>
      <c r="O3499" s="136" t="s">
        <v>1151</v>
      </c>
      <c r="P3499" s="136" t="s">
        <v>1152</v>
      </c>
      <c r="Q3499" s="136" t="s">
        <v>1153</v>
      </c>
      <c r="R3499" s="136" t="s">
        <v>1154</v>
      </c>
      <c r="S3499" s="136" t="s">
        <v>1155</v>
      </c>
      <c r="T3499" s="136" t="s">
        <v>1156</v>
      </c>
      <c r="U3499" s="136" t="s">
        <v>1157</v>
      </c>
      <c r="V3499" s="136" t="s">
        <v>1158</v>
      </c>
      <c r="W3499" s="136" t="s">
        <v>1159</v>
      </c>
      <c r="X3499" s="136" t="s">
        <v>1160</v>
      </c>
      <c r="Y3499" s="136" t="s">
        <v>1161</v>
      </c>
      <c r="Z3499" s="136" t="s">
        <v>1162</v>
      </c>
      <c r="AA3499" s="136" t="s">
        <v>1163</v>
      </c>
      <c r="AB3499" s="137" t="s">
        <v>156</v>
      </c>
      <c r="AC3499" s="137" t="s">
        <v>157</v>
      </c>
      <c r="AD3499" s="137" t="s">
        <v>158</v>
      </c>
      <c r="AE3499" s="137" t="s">
        <v>139</v>
      </c>
      <c r="AF3499" s="138" t="s">
        <v>140</v>
      </c>
      <c r="AG3499" s="138" t="s">
        <v>141</v>
      </c>
      <c r="AH3499" s="138" t="s">
        <v>142</v>
      </c>
      <c r="AI3499" s="138" t="s">
        <v>143</v>
      </c>
      <c r="AJ3499" s="139" t="s">
        <v>144</v>
      </c>
      <c r="AK3499" s="139" t="s">
        <v>145</v>
      </c>
      <c r="AL3499" s="139" t="s">
        <v>146</v>
      </c>
      <c r="AM3499" s="140" t="s">
        <v>147</v>
      </c>
      <c r="AN3499" s="140" t="s">
        <v>148</v>
      </c>
      <c r="AQ3499" t="str">
        <f>AQ3498</f>
        <v/>
      </c>
    </row>
    <row r="3500" spans="1:43" ht="14.25" customHeight="1" x14ac:dyDescent="0.25">
      <c r="A3500" s="99" t="s">
        <v>1164</v>
      </c>
      <c r="B3500" s="112">
        <f>'Run Rate'!E353</f>
        <v>8</v>
      </c>
      <c r="C3500" s="112">
        <f>'Run Rate'!F353</f>
        <v>12</v>
      </c>
      <c r="D3500" s="112">
        <f>'Run Rate'!G353</f>
        <v>9</v>
      </c>
      <c r="E3500" s="112">
        <f>'Run Rate'!H353</f>
        <v>6</v>
      </c>
      <c r="F3500" s="112">
        <f>'Run Rate'!I353</f>
        <v>9</v>
      </c>
      <c r="G3500" s="112">
        <f>'Run Rate'!J353</f>
        <v>7</v>
      </c>
      <c r="H3500" s="112">
        <f>'Run Rate'!K353</f>
        <v>11</v>
      </c>
      <c r="I3500" s="112">
        <f>'Run Rate'!L353</f>
        <v>10</v>
      </c>
      <c r="J3500" s="112">
        <f>'Run Rate'!M353</f>
        <v>12</v>
      </c>
      <c r="K3500" s="112">
        <f>'Run Rate'!N353</f>
        <v>10</v>
      </c>
      <c r="L3500" s="112">
        <f>'Run Rate'!O353</f>
        <v>3</v>
      </c>
      <c r="M3500" s="112">
        <f>'Run Rate'!P353</f>
        <v>7</v>
      </c>
      <c r="N3500" s="112">
        <f>'Run Rate'!Q353</f>
        <v>11</v>
      </c>
      <c r="O3500" s="112">
        <f>'Run Rate'!R353</f>
        <v>2</v>
      </c>
      <c r="P3500" s="112">
        <f>'Run Rate'!S353</f>
        <v>2</v>
      </c>
      <c r="Q3500" s="112">
        <f>'Run Rate'!T353</f>
        <v>3</v>
      </c>
      <c r="R3500" s="112">
        <f>'Run Rate'!U353</f>
        <v>8</v>
      </c>
      <c r="S3500" s="112">
        <f>'Run Rate'!V353</f>
        <v>6</v>
      </c>
      <c r="T3500" s="112">
        <f>'Run Rate'!W353</f>
        <v>6</v>
      </c>
      <c r="U3500" s="112">
        <f>'Run Rate'!X353</f>
        <v>8</v>
      </c>
      <c r="V3500" s="112">
        <f>'Run Rate'!Y353</f>
        <v>9</v>
      </c>
      <c r="W3500" s="112">
        <f>'Run Rate'!Z353</f>
        <v>9</v>
      </c>
      <c r="X3500" s="112">
        <f>'Run Rate'!AA353</f>
        <v>10</v>
      </c>
      <c r="Y3500" s="112">
        <f>'Run Rate'!AB353</f>
        <v>6</v>
      </c>
      <c r="Z3500" s="112">
        <f>'Run Rate'!AC353</f>
        <v>7</v>
      </c>
      <c r="AA3500" s="112">
        <f>'Run Rate'!AD353</f>
        <v>4</v>
      </c>
      <c r="AB3500" s="113">
        <v>7</v>
      </c>
      <c r="AC3500" s="112">
        <v>7</v>
      </c>
      <c r="AD3500" s="112">
        <v>7</v>
      </c>
      <c r="AE3500" s="112">
        <v>7</v>
      </c>
      <c r="AF3500" s="112">
        <v>7</v>
      </c>
      <c r="AG3500" s="112">
        <v>7</v>
      </c>
      <c r="AH3500" s="112">
        <v>7</v>
      </c>
      <c r="AI3500" s="112">
        <v>7</v>
      </c>
      <c r="AJ3500" s="112">
        <v>7</v>
      </c>
      <c r="AK3500" s="112">
        <v>7</v>
      </c>
      <c r="AL3500" s="112">
        <v>7</v>
      </c>
      <c r="AM3500" s="112">
        <v>7</v>
      </c>
      <c r="AN3500" s="112">
        <v>7</v>
      </c>
      <c r="AQ3500" t="str">
        <f>AQ3498</f>
        <v/>
      </c>
    </row>
    <row r="3501" spans="1:43" ht="14.25" customHeight="1" x14ac:dyDescent="0.25">
      <c r="A3501" s="99" t="s">
        <v>1165</v>
      </c>
      <c r="B3501" s="114"/>
      <c r="C3501" s="114"/>
      <c r="D3501" s="114"/>
      <c r="E3501" s="114"/>
      <c r="F3501" s="114"/>
      <c r="G3501" s="114"/>
      <c r="H3501" s="114"/>
      <c r="I3501" s="114"/>
      <c r="J3501" s="114"/>
      <c r="K3501" s="114"/>
      <c r="L3501" s="114"/>
      <c r="M3501" s="114"/>
      <c r="N3501" s="114"/>
      <c r="O3501" s="114"/>
      <c r="P3501" s="114"/>
      <c r="Q3501" s="114"/>
      <c r="R3501" s="114"/>
      <c r="S3501" s="114"/>
      <c r="T3501" s="114"/>
      <c r="U3501" s="114"/>
      <c r="V3501" s="114"/>
      <c r="W3501" s="115"/>
      <c r="X3501" s="115"/>
      <c r="Y3501" s="115"/>
      <c r="Z3501" s="115"/>
      <c r="AA3501" s="112" t="s">
        <v>1166</v>
      </c>
      <c r="AB3501" s="113"/>
      <c r="AC3501" s="112"/>
      <c r="AD3501" s="112"/>
      <c r="AE3501" s="112"/>
      <c r="AF3501" s="112"/>
      <c r="AG3501" s="112"/>
      <c r="AH3501" s="112"/>
      <c r="AI3501" s="112"/>
      <c r="AJ3501" s="112"/>
      <c r="AK3501" s="112"/>
      <c r="AL3501" s="112"/>
      <c r="AM3501" s="112"/>
      <c r="AN3501" s="112"/>
      <c r="AQ3501" t="str">
        <f>AQ3498</f>
        <v/>
      </c>
    </row>
    <row r="3502" spans="1:43" ht="14.25" customHeight="1" x14ac:dyDescent="0.25">
      <c r="A3502" s="99" t="s">
        <v>1167</v>
      </c>
      <c r="B3502" s="114"/>
      <c r="C3502" s="114"/>
      <c r="D3502" s="114"/>
      <c r="E3502" s="114"/>
      <c r="F3502" s="114"/>
      <c r="G3502" s="114"/>
      <c r="H3502" s="114"/>
      <c r="I3502" s="114"/>
      <c r="J3502" s="114"/>
      <c r="K3502" s="114"/>
      <c r="L3502" s="114"/>
      <c r="M3502" s="114"/>
      <c r="N3502" s="114"/>
      <c r="O3502" s="114"/>
      <c r="P3502" s="114"/>
      <c r="Q3502" s="114"/>
      <c r="R3502" s="114"/>
      <c r="S3502" s="114"/>
      <c r="T3502" s="114"/>
      <c r="U3502" s="114"/>
      <c r="V3502" s="114"/>
      <c r="W3502" s="115"/>
      <c r="X3502" s="116"/>
      <c r="Y3502" s="117"/>
      <c r="Z3502" s="115"/>
      <c r="AA3502" s="112" t="s">
        <v>1168</v>
      </c>
      <c r="AB3502" s="113">
        <f>'Demand Input VP'!B1754</f>
        <v>0</v>
      </c>
      <c r="AC3502" s="112">
        <f>'Demand Input VP'!C1754</f>
        <v>0</v>
      </c>
      <c r="AD3502" s="112">
        <f>'Demand Input VP'!D1754</f>
        <v>0</v>
      </c>
      <c r="AE3502" s="112">
        <f>'Demand Input VP'!E1754</f>
        <v>0</v>
      </c>
      <c r="AF3502" s="112">
        <f>'Demand Input VP'!F1754</f>
        <v>0</v>
      </c>
      <c r="AG3502" s="112">
        <f>'Demand Input VP'!G1754</f>
        <v>0</v>
      </c>
      <c r="AH3502" s="112">
        <f>'Demand Input VP'!H1754</f>
        <v>0</v>
      </c>
      <c r="AI3502" s="112">
        <f>'Demand Input VP'!I1754</f>
        <v>0</v>
      </c>
      <c r="AJ3502" s="112">
        <f>'Demand Input VP'!J1754</f>
        <v>0</v>
      </c>
      <c r="AK3502" s="112">
        <f>'Demand Input VP'!K1754</f>
        <v>0</v>
      </c>
      <c r="AL3502" s="112">
        <f>'Demand Input VP'!L1754</f>
        <v>0</v>
      </c>
      <c r="AM3502" s="112">
        <f>'Demand Input VP'!M1754</f>
        <v>0</v>
      </c>
      <c r="AN3502" s="112">
        <f>'Demand Input VP'!N1754</f>
        <v>0</v>
      </c>
      <c r="AQ3502" t="str">
        <f>AQ3498</f>
        <v/>
      </c>
    </row>
    <row r="3503" spans="1:43" ht="14.25" customHeight="1" x14ac:dyDescent="0.25">
      <c r="A3503" s="99" t="s">
        <v>1169</v>
      </c>
      <c r="B3503" s="118"/>
      <c r="C3503" s="118"/>
      <c r="D3503" s="118"/>
      <c r="E3503" s="118"/>
      <c r="F3503" s="118"/>
      <c r="G3503" s="118"/>
      <c r="H3503" s="118"/>
      <c r="I3503" s="118"/>
      <c r="J3503" s="118"/>
      <c r="K3503" s="118"/>
      <c r="L3503" s="118"/>
      <c r="M3503" s="118"/>
      <c r="N3503" s="118"/>
      <c r="O3503" s="118"/>
      <c r="P3503" s="118"/>
      <c r="Q3503" s="118"/>
      <c r="R3503" s="118"/>
      <c r="S3503" s="118"/>
      <c r="T3503" s="118"/>
      <c r="U3503" s="118"/>
      <c r="V3503" s="118"/>
      <c r="W3503" s="115"/>
      <c r="X3503" s="116"/>
      <c r="Y3503" s="117"/>
      <c r="Z3503" s="119"/>
      <c r="AA3503" s="120" t="s">
        <v>1170</v>
      </c>
      <c r="AB3503" s="121">
        <f>'Demand Input VP'!B1753</f>
        <v>0</v>
      </c>
      <c r="AC3503" s="120">
        <f>'Demand Input VP'!C1753</f>
        <v>0</v>
      </c>
      <c r="AD3503" s="120">
        <f>'Demand Input VP'!D1753</f>
        <v>0</v>
      </c>
      <c r="AE3503" s="120">
        <f>'Demand Input VP'!E1753</f>
        <v>0</v>
      </c>
      <c r="AF3503" s="120">
        <f>'Demand Input VP'!F1753</f>
        <v>0</v>
      </c>
      <c r="AG3503" s="120">
        <f>'Demand Input VP'!G1753</f>
        <v>0</v>
      </c>
      <c r="AH3503" s="120">
        <f>'Demand Input VP'!H1753</f>
        <v>0</v>
      </c>
      <c r="AI3503" s="120">
        <f>'Demand Input VP'!I1753</f>
        <v>0</v>
      </c>
      <c r="AJ3503" s="120">
        <f>'Demand Input VP'!J1753</f>
        <v>0</v>
      </c>
      <c r="AK3503" s="120">
        <f>'Demand Input VP'!K1753</f>
        <v>0</v>
      </c>
      <c r="AL3503" s="120">
        <f>'Demand Input VP'!L1753</f>
        <v>0</v>
      </c>
      <c r="AM3503" s="120">
        <f>'Demand Input VP'!M1753</f>
        <v>0</v>
      </c>
      <c r="AN3503" s="120">
        <f>'Demand Input VP'!N1753</f>
        <v>0</v>
      </c>
      <c r="AQ3503" t="str">
        <f>AQ3498</f>
        <v/>
      </c>
    </row>
    <row r="3504" spans="1:43" ht="14.25" customHeight="1" x14ac:dyDescent="0.25">
      <c r="A3504" s="1"/>
      <c r="B3504" s="122"/>
      <c r="C3504" s="122"/>
      <c r="D3504" s="122"/>
      <c r="E3504" s="122"/>
      <c r="F3504" s="122"/>
      <c r="G3504" s="122"/>
      <c r="H3504" s="122"/>
      <c r="I3504" s="122"/>
      <c r="J3504" s="122"/>
      <c r="K3504" s="122"/>
      <c r="L3504" s="122"/>
      <c r="M3504" s="122"/>
      <c r="N3504" s="122"/>
      <c r="O3504" s="122"/>
      <c r="P3504" s="122"/>
      <c r="Q3504" s="122"/>
      <c r="R3504" s="122"/>
      <c r="S3504" s="122"/>
      <c r="T3504" s="122"/>
      <c r="U3504" s="122"/>
      <c r="V3504" s="122"/>
      <c r="W3504" s="123"/>
      <c r="X3504" s="116"/>
      <c r="Y3504" s="117"/>
      <c r="Z3504" s="123"/>
      <c r="AA3504" s="112" t="s">
        <v>1171</v>
      </c>
      <c r="AB3504" s="113">
        <f>'Demand Input MP'!B1754</f>
        <v>0</v>
      </c>
      <c r="AC3504" s="112">
        <f>'Demand Input MP'!C1754</f>
        <v>0</v>
      </c>
      <c r="AD3504" s="112">
        <f>'Demand Input MP'!D1754</f>
        <v>0</v>
      </c>
      <c r="AE3504" s="112">
        <f>'Demand Input MP'!E1754</f>
        <v>0</v>
      </c>
      <c r="AF3504" s="112">
        <f>'Demand Input MP'!F1754</f>
        <v>0</v>
      </c>
      <c r="AG3504" s="112">
        <f>'Demand Input MP'!G1754</f>
        <v>0</v>
      </c>
      <c r="AH3504" s="112">
        <f>'Demand Input MP'!H1754</f>
        <v>0</v>
      </c>
      <c r="AI3504" s="112">
        <f>'Demand Input MP'!I1754</f>
        <v>0</v>
      </c>
      <c r="AJ3504" s="112">
        <f>'Demand Input MP'!J1754</f>
        <v>0</v>
      </c>
      <c r="AK3504" s="112">
        <f>'Demand Input MP'!K1754</f>
        <v>0</v>
      </c>
      <c r="AL3504" s="112">
        <f>'Demand Input MP'!L1754</f>
        <v>0</v>
      </c>
      <c r="AM3504" s="112">
        <f>'Demand Input MP'!M1754</f>
        <v>0</v>
      </c>
      <c r="AN3504" s="112">
        <f>'Demand Input MP'!N1754</f>
        <v>0</v>
      </c>
      <c r="AQ3504" t="str">
        <f>AQ3498</f>
        <v/>
      </c>
    </row>
    <row r="3505" spans="1:43" ht="14.25" customHeight="1" x14ac:dyDescent="0.25">
      <c r="A3505" s="1"/>
      <c r="B3505" s="122"/>
      <c r="C3505" s="122"/>
      <c r="D3505" s="122"/>
      <c r="E3505" s="122"/>
      <c r="F3505" s="122"/>
      <c r="G3505" s="122"/>
      <c r="H3505" s="122"/>
      <c r="I3505" s="122"/>
      <c r="J3505" s="122"/>
      <c r="K3505" s="122"/>
      <c r="L3505" s="122"/>
      <c r="M3505" s="122"/>
      <c r="N3505" s="122"/>
      <c r="O3505" s="122"/>
      <c r="P3505" s="122"/>
      <c r="Q3505" s="122"/>
      <c r="R3505" s="122"/>
      <c r="S3505" s="122"/>
      <c r="T3505" s="122"/>
      <c r="U3505" s="122"/>
      <c r="V3505" s="124" t="s">
        <v>91</v>
      </c>
      <c r="W3505" s="125">
        <f>IFERROR(IF(SUM('Run Rate History'!E353:AD353)&gt;0,(SUMPRODUCT((B3500:AA3500&gt;=PERCENTILE(B3500:AA3500,0.1))*(B3500:AA3500&lt;=PERCENTILE(B3500:AA3500,0.9))*B3500:AA3500)+SUMPRODUCT(('Run Rate History'!E353:AD353&gt;=PERCENTILE(B3500:AA3500,0.1))*('Run Rate History'!E353:AD353&lt;=PERCENTILE(B3500:AA3500,0.9))*'Run Rate History'!E353:AD353))/(SUMPRODUCT((B3500:AA3500&gt;=PERCENTILE(B3500:AA3500,0.1))*(B3500:AA3500&lt;=PERCENTILE(B3500:AA3500,0.9))*1)+SUMPRODUCT(('Run Rate History'!E353:AD353&gt;=PERCENTILE(B3500:AA3500,0.1))*('Run Rate History'!E353:AD353&lt;=PERCENTILE(B3500:AA3500,0.9))*1)),TRIMMEAN(B3500:AA3500,0.15)),0)</f>
        <v>7.2368421052631575</v>
      </c>
      <c r="X3505" s="126" t="s">
        <v>1172</v>
      </c>
      <c r="Y3505" s="127">
        <f>SUM(B3500:AA3500)/26</f>
        <v>7.5</v>
      </c>
      <c r="Z3505" s="128"/>
      <c r="AA3505" s="112" t="s">
        <v>1173</v>
      </c>
      <c r="AB3505" s="113">
        <f>'Demand Input MP'!B1753</f>
        <v>0</v>
      </c>
      <c r="AC3505" s="112">
        <f>'Demand Input MP'!C1753</f>
        <v>0</v>
      </c>
      <c r="AD3505" s="112">
        <f>'Demand Input MP'!D1753</f>
        <v>0</v>
      </c>
      <c r="AE3505" s="112">
        <f>'Demand Input MP'!E1753</f>
        <v>0</v>
      </c>
      <c r="AF3505" s="112">
        <f>'Demand Input MP'!F1753</f>
        <v>0</v>
      </c>
      <c r="AG3505" s="112">
        <f>'Demand Input MP'!G1753</f>
        <v>0</v>
      </c>
      <c r="AH3505" s="112">
        <f>'Demand Input MP'!H1753</f>
        <v>0</v>
      </c>
      <c r="AI3505" s="112">
        <f>'Demand Input MP'!I1753</f>
        <v>0</v>
      </c>
      <c r="AJ3505" s="112">
        <f>'Demand Input MP'!J1753</f>
        <v>0</v>
      </c>
      <c r="AK3505" s="112">
        <f>'Demand Input MP'!K1753</f>
        <v>0</v>
      </c>
      <c r="AL3505" s="112">
        <f>'Demand Input MP'!L1753</f>
        <v>0</v>
      </c>
      <c r="AM3505" s="112">
        <f>'Demand Input MP'!M1753</f>
        <v>0</v>
      </c>
      <c r="AN3505" s="112">
        <f>'Demand Input MP'!N1753</f>
        <v>0</v>
      </c>
      <c r="AQ3505" t="str">
        <f>AQ3498</f>
        <v/>
      </c>
    </row>
    <row r="3506" spans="1:43" ht="14.25" customHeight="1" x14ac:dyDescent="0.25">
      <c r="A3506" s="1"/>
      <c r="B3506" s="122"/>
      <c r="C3506" s="122"/>
      <c r="D3506" s="122"/>
      <c r="E3506" s="122"/>
      <c r="F3506" s="122"/>
      <c r="G3506" s="122"/>
      <c r="H3506" s="122"/>
      <c r="I3506" s="122"/>
      <c r="J3506" s="122"/>
      <c r="K3506" s="122"/>
      <c r="L3506" s="122"/>
      <c r="M3506" s="122"/>
      <c r="N3506" s="122"/>
      <c r="O3506" s="122"/>
      <c r="P3506" s="122"/>
      <c r="Q3506" s="122"/>
      <c r="R3506" s="122"/>
      <c r="S3506" s="122"/>
      <c r="T3506" s="122"/>
      <c r="U3506" s="122"/>
      <c r="V3506" s="124" t="s">
        <v>94</v>
      </c>
      <c r="W3506" s="125">
        <f>IFERROR((1*MIN(MAX(X3500,0.5*IF(SUM('Run Rate History'!E353:AD353)&gt;0,(MEDIAN(IF(B3500:AA3500&gt;0,B3500:AA3500))+MEDIAN(IF('Run Rate History'!E353:AD353&gt;0,'Run Rate History'!E353:AD353)))/2,MEDIAN(IF(B3500:AA3500&gt;0,B3500:AA3500)))),2*IF(SUM('Run Rate History'!E353:AD353)&gt;0,(MEDIAN(IF(B3500:AA3500&gt;0,B3500:AA3500))+MEDIAN(IF('Run Rate History'!E353:AD353&gt;0,'Run Rate History'!E353:AD353)))/2,MEDIAN(IF(B3500:AA3500&gt;0,B3500:AA3500))))+2*MIN(MAX(Y3500,0.5*IF(SUM('Run Rate History'!E353:AD353)&gt;0,(MEDIAN(IF(B3500:AA3500&gt;0,B3500:AA3500))+MEDIAN(IF('Run Rate History'!E353:AD353&gt;0,'Run Rate History'!E353:AD353)))/2,MEDIAN(IF(B3500:AA3500&gt;0,B3500:AA3500)))),2*IF(SUM('Run Rate History'!E353:AD353)&gt;0,(MEDIAN(IF(B3500:AA3500&gt;0,B3500:AA3500))+MEDIAN(IF('Run Rate History'!E353:AD353&gt;0,'Run Rate History'!E353:AD353)))/2,MEDIAN(IF(B3500:AA3500&gt;0,B3500:AA3500))))+3*MIN(MAX(Z3500,0.5*IF(SUM('Run Rate History'!E353:AD353)&gt;0,(MEDIAN(IF(B3500:AA3500&gt;0,B3500:AA3500))+MEDIAN(IF('Run Rate History'!E353:AD353&gt;0,'Run Rate History'!E353:AD353)))/2,MEDIAN(IF(B3500:AA3500&gt;0,B3500:AA3500)))),2*IF(SUM('Run Rate History'!E353:AD353)&gt;0,(MEDIAN(IF(B3500:AA3500&gt;0,B3500:AA3500))+MEDIAN(IF('Run Rate History'!E353:AD353&gt;0,'Run Rate History'!E353:AD353)))/2,MEDIAN(IF(B3500:AA3500&gt;0,B3500:AA3500))))+4*MIN(MAX(AA3500,0.5*IF(SUM('Run Rate History'!E353:AD353)&gt;0,(MEDIAN(IF(B3500:AA3500&gt;0,B3500:AA3500))+MEDIAN(IF('Run Rate History'!E353:AD353&gt;0,'Run Rate History'!E353:AD353)))/2,MEDIAN(IF(B3500:AA3500&gt;0,B3500:AA3500)))),2*IF(SUM('Run Rate History'!E353:AD353)&gt;0,(MEDIAN(IF(B3500:AA3500&gt;0,B3500:AA3500))+MEDIAN(IF('Run Rate History'!E353:AD353&gt;0,'Run Rate History'!E353:AD353)))/2,MEDIAN(IF(B3500:AA3500&gt;0,B3500:AA3500)))))/10,0)</f>
        <v>5.9</v>
      </c>
      <c r="X3506" s="129" t="s">
        <v>1174</v>
      </c>
      <c r="Y3506" s="130">
        <f>IFERROR(VLOOKUP(A3498,'Stanje zaliha'!A:E,5,FALSE()),0)</f>
        <v>59</v>
      </c>
      <c r="Z3506" s="131"/>
      <c r="AA3506" s="113" t="s">
        <v>1175</v>
      </c>
      <c r="AB3506" s="118">
        <f t="shared" ref="AB3506:AN3506" si="698">SUM(AB3502:AB3505)</f>
        <v>0</v>
      </c>
      <c r="AC3506" s="118">
        <f t="shared" si="698"/>
        <v>0</v>
      </c>
      <c r="AD3506" s="118">
        <f t="shared" si="698"/>
        <v>0</v>
      </c>
      <c r="AE3506" s="118">
        <f t="shared" si="698"/>
        <v>0</v>
      </c>
      <c r="AF3506" s="118">
        <f t="shared" si="698"/>
        <v>0</v>
      </c>
      <c r="AG3506" s="118">
        <f t="shared" si="698"/>
        <v>0</v>
      </c>
      <c r="AH3506" s="118">
        <f t="shared" si="698"/>
        <v>0</v>
      </c>
      <c r="AI3506" s="118">
        <f t="shared" si="698"/>
        <v>0</v>
      </c>
      <c r="AJ3506" s="118">
        <f t="shared" si="698"/>
        <v>0</v>
      </c>
      <c r="AK3506" s="118">
        <f t="shared" si="698"/>
        <v>0</v>
      </c>
      <c r="AL3506" s="118">
        <f t="shared" si="698"/>
        <v>0</v>
      </c>
      <c r="AM3506" s="118">
        <f t="shared" si="698"/>
        <v>0</v>
      </c>
      <c r="AN3506" s="118">
        <f t="shared" si="698"/>
        <v>0</v>
      </c>
      <c r="AQ3506" t="str">
        <f>AQ3498</f>
        <v/>
      </c>
    </row>
    <row r="3507" spans="1:43" ht="14.25" customHeight="1" x14ac:dyDescent="0.25">
      <c r="A3507" s="1"/>
      <c r="B3507" s="122"/>
      <c r="C3507" s="122"/>
      <c r="D3507" s="122"/>
      <c r="E3507" s="122"/>
      <c r="F3507" s="122"/>
      <c r="G3507" s="122"/>
      <c r="H3507" s="122"/>
      <c r="I3507" s="122"/>
      <c r="J3507" s="122"/>
      <c r="K3507" s="122"/>
      <c r="L3507" s="122"/>
      <c r="M3507" s="122"/>
      <c r="N3507" s="122"/>
      <c r="O3507" s="122"/>
      <c r="P3507" s="122"/>
      <c r="Q3507" s="122"/>
      <c r="R3507" s="122"/>
      <c r="S3507" s="122"/>
      <c r="T3507" s="122"/>
      <c r="U3507" s="122"/>
      <c r="V3507" s="124" t="s">
        <v>95</v>
      </c>
      <c r="W3507" s="125">
        <f>IFERROR(0.6*W3506+0.4*W3505,0)</f>
        <v>6.4347368421052629</v>
      </c>
      <c r="X3507" s="132" t="s">
        <v>1176</v>
      </c>
      <c r="Y3507" s="133">
        <f>IFERROR(SUMIF('Popis poslanih narudžbi'!A:A,A3498,'Popis poslanih narudžbi'!C:C),0)</f>
        <v>0</v>
      </c>
      <c r="Z3507" s="131"/>
      <c r="AA3507" s="134" t="s">
        <v>1177</v>
      </c>
      <c r="AB3507" s="118">
        <f t="shared" ref="AB3507:AN3507" si="699">AB3500+AB3506</f>
        <v>7</v>
      </c>
      <c r="AC3507" s="118">
        <f t="shared" si="699"/>
        <v>7</v>
      </c>
      <c r="AD3507" s="118">
        <f t="shared" si="699"/>
        <v>7</v>
      </c>
      <c r="AE3507" s="118">
        <f t="shared" si="699"/>
        <v>7</v>
      </c>
      <c r="AF3507" s="118">
        <f t="shared" si="699"/>
        <v>7</v>
      </c>
      <c r="AG3507" s="118">
        <f t="shared" si="699"/>
        <v>7</v>
      </c>
      <c r="AH3507" s="118">
        <f t="shared" si="699"/>
        <v>7</v>
      </c>
      <c r="AI3507" s="118">
        <f t="shared" si="699"/>
        <v>7</v>
      </c>
      <c r="AJ3507" s="118">
        <f t="shared" si="699"/>
        <v>7</v>
      </c>
      <c r="AK3507" s="118">
        <f t="shared" si="699"/>
        <v>7</v>
      </c>
      <c r="AL3507" s="118">
        <f t="shared" si="699"/>
        <v>7</v>
      </c>
      <c r="AM3507" s="118">
        <f t="shared" si="699"/>
        <v>7</v>
      </c>
      <c r="AN3507" s="118">
        <f t="shared" si="699"/>
        <v>7</v>
      </c>
      <c r="AQ3507" t="str">
        <f>AQ3498</f>
        <v/>
      </c>
    </row>
    <row r="3508" spans="1:43" ht="14.25" customHeight="1" x14ac:dyDescent="0.25">
      <c r="A3508" s="107" t="str">
        <f>'Run Rate'!A354</f>
        <v>NOC17406</v>
      </c>
      <c r="B3508" s="135" t="str">
        <f>'Run Rate'!B354</f>
        <v>NOCCO BCAA MIAMI STRAWBERRY 330ml</v>
      </c>
      <c r="C3508" s="135" t="str">
        <f>'Run Rate'!C354</f>
        <v>RTD &amp; SNACKS</v>
      </c>
      <c r="D3508" s="135" t="str">
        <f>'Run Rate'!D354</f>
        <v>03 BRONZE</v>
      </c>
      <c r="E3508" s="122"/>
      <c r="F3508" s="122"/>
      <c r="G3508" s="122"/>
      <c r="H3508" s="122"/>
      <c r="I3508" s="122"/>
      <c r="J3508" s="122"/>
      <c r="K3508" s="122"/>
      <c r="L3508" s="122"/>
      <c r="M3508" s="122"/>
      <c r="N3508" s="122"/>
      <c r="O3508" s="122"/>
      <c r="P3508" s="122"/>
      <c r="Q3508" s="122"/>
      <c r="R3508" s="122"/>
      <c r="S3508" s="122"/>
      <c r="T3508" s="122"/>
      <c r="U3508" s="122"/>
      <c r="V3508" s="122"/>
      <c r="W3508" s="122"/>
      <c r="X3508" s="122"/>
      <c r="Y3508" s="122"/>
      <c r="Z3508" s="122"/>
      <c r="AA3508" s="122"/>
      <c r="AB3508" s="122"/>
      <c r="AC3508" s="122"/>
      <c r="AD3508" s="122"/>
      <c r="AE3508" s="122"/>
      <c r="AF3508" s="122"/>
      <c r="AG3508" s="122"/>
      <c r="AH3508" s="122"/>
      <c r="AI3508" s="122"/>
      <c r="AJ3508" s="122"/>
      <c r="AK3508" s="122"/>
      <c r="AL3508" s="122"/>
      <c r="AM3508" s="122"/>
      <c r="AN3508" s="122"/>
      <c r="AQ3508" t="str">
        <f>IF(AND(OR($B$1="ALL",$B$1=C3508),OR($E$1="ALL",$E$1=D3508),OR($B$2="ALL",$B$2=A3508),OR($E$2="ALL",IFERROR(SEARCH($E$2,B3508),0)&gt;0)),"MATCH","")</f>
        <v/>
      </c>
    </row>
    <row r="3509" spans="1:43" ht="14.25" customHeight="1" x14ac:dyDescent="0.25">
      <c r="A3509" s="108" t="s">
        <v>1137</v>
      </c>
      <c r="B3509" s="136" t="s">
        <v>1138</v>
      </c>
      <c r="C3509" s="136" t="s">
        <v>1139</v>
      </c>
      <c r="D3509" s="136" t="s">
        <v>1140</v>
      </c>
      <c r="E3509" s="136" t="s">
        <v>1141</v>
      </c>
      <c r="F3509" s="136" t="s">
        <v>1142</v>
      </c>
      <c r="G3509" s="136" t="s">
        <v>1143</v>
      </c>
      <c r="H3509" s="136" t="s">
        <v>1144</v>
      </c>
      <c r="I3509" s="136" t="s">
        <v>1145</v>
      </c>
      <c r="J3509" s="136" t="s">
        <v>1146</v>
      </c>
      <c r="K3509" s="136" t="s">
        <v>1147</v>
      </c>
      <c r="L3509" s="136" t="s">
        <v>1148</v>
      </c>
      <c r="M3509" s="136" t="s">
        <v>1149</v>
      </c>
      <c r="N3509" s="136" t="s">
        <v>1150</v>
      </c>
      <c r="O3509" s="136" t="s">
        <v>1151</v>
      </c>
      <c r="P3509" s="136" t="s">
        <v>1152</v>
      </c>
      <c r="Q3509" s="136" t="s">
        <v>1153</v>
      </c>
      <c r="R3509" s="136" t="s">
        <v>1154</v>
      </c>
      <c r="S3509" s="136" t="s">
        <v>1155</v>
      </c>
      <c r="T3509" s="136" t="s">
        <v>1156</v>
      </c>
      <c r="U3509" s="136" t="s">
        <v>1157</v>
      </c>
      <c r="V3509" s="136" t="s">
        <v>1158</v>
      </c>
      <c r="W3509" s="136" t="s">
        <v>1159</v>
      </c>
      <c r="X3509" s="136" t="s">
        <v>1160</v>
      </c>
      <c r="Y3509" s="136" t="s">
        <v>1161</v>
      </c>
      <c r="Z3509" s="136" t="s">
        <v>1162</v>
      </c>
      <c r="AA3509" s="136" t="s">
        <v>1163</v>
      </c>
      <c r="AB3509" s="137" t="s">
        <v>156</v>
      </c>
      <c r="AC3509" s="137" t="s">
        <v>157</v>
      </c>
      <c r="AD3509" s="137" t="s">
        <v>158</v>
      </c>
      <c r="AE3509" s="137" t="s">
        <v>139</v>
      </c>
      <c r="AF3509" s="138" t="s">
        <v>140</v>
      </c>
      <c r="AG3509" s="138" t="s">
        <v>141</v>
      </c>
      <c r="AH3509" s="138" t="s">
        <v>142</v>
      </c>
      <c r="AI3509" s="138" t="s">
        <v>143</v>
      </c>
      <c r="AJ3509" s="139" t="s">
        <v>144</v>
      </c>
      <c r="AK3509" s="139" t="s">
        <v>145</v>
      </c>
      <c r="AL3509" s="139" t="s">
        <v>146</v>
      </c>
      <c r="AM3509" s="140" t="s">
        <v>147</v>
      </c>
      <c r="AN3509" s="140" t="s">
        <v>148</v>
      </c>
      <c r="AQ3509" t="str">
        <f>AQ3508</f>
        <v/>
      </c>
    </row>
    <row r="3510" spans="1:43" ht="14.25" customHeight="1" x14ac:dyDescent="0.25">
      <c r="A3510" s="99" t="s">
        <v>1164</v>
      </c>
      <c r="B3510" s="112">
        <f>'Run Rate'!E354</f>
        <v>47</v>
      </c>
      <c r="C3510" s="112">
        <f>'Run Rate'!F354</f>
        <v>90</v>
      </c>
      <c r="D3510" s="112">
        <f>'Run Rate'!G354</f>
        <v>77</v>
      </c>
      <c r="E3510" s="112">
        <f>'Run Rate'!H354</f>
        <v>122</v>
      </c>
      <c r="F3510" s="112">
        <f>'Run Rate'!I354</f>
        <v>142</v>
      </c>
      <c r="G3510" s="112">
        <f>'Run Rate'!J354</f>
        <v>145</v>
      </c>
      <c r="H3510" s="112">
        <f>'Run Rate'!K354</f>
        <v>122</v>
      </c>
      <c r="I3510" s="112">
        <f>'Run Rate'!L354</f>
        <v>75</v>
      </c>
      <c r="J3510" s="112">
        <f>'Run Rate'!M354</f>
        <v>119</v>
      </c>
      <c r="K3510" s="112">
        <f>'Run Rate'!N354</f>
        <v>99</v>
      </c>
      <c r="L3510" s="112">
        <f>'Run Rate'!O354</f>
        <v>96</v>
      </c>
      <c r="M3510" s="112">
        <f>'Run Rate'!P354</f>
        <v>172</v>
      </c>
      <c r="N3510" s="112">
        <f>'Run Rate'!Q354</f>
        <v>81</v>
      </c>
      <c r="O3510" s="112">
        <f>'Run Rate'!R354</f>
        <v>82</v>
      </c>
      <c r="P3510" s="112">
        <f>'Run Rate'!S354</f>
        <v>24</v>
      </c>
      <c r="Q3510" s="112">
        <f>'Run Rate'!T354</f>
        <v>92</v>
      </c>
      <c r="R3510" s="112">
        <f>'Run Rate'!U354</f>
        <v>101</v>
      </c>
      <c r="S3510" s="112">
        <f>'Run Rate'!V354</f>
        <v>140</v>
      </c>
      <c r="T3510" s="112">
        <f>'Run Rate'!W354</f>
        <v>108</v>
      </c>
      <c r="U3510" s="112">
        <f>'Run Rate'!X354</f>
        <v>60</v>
      </c>
      <c r="V3510" s="112">
        <f>'Run Rate'!Y354</f>
        <v>92</v>
      </c>
      <c r="W3510" s="112">
        <f>'Run Rate'!Z354</f>
        <v>132</v>
      </c>
      <c r="X3510" s="112">
        <f>'Run Rate'!AA354</f>
        <v>49</v>
      </c>
      <c r="Y3510" s="112">
        <f>'Run Rate'!AB354</f>
        <v>57</v>
      </c>
      <c r="Z3510" s="112">
        <f>'Run Rate'!AC354</f>
        <v>145</v>
      </c>
      <c r="AA3510" s="112">
        <f>'Run Rate'!AD354</f>
        <v>117</v>
      </c>
      <c r="AB3510" s="113">
        <v>104</v>
      </c>
      <c r="AC3510" s="112">
        <v>104</v>
      </c>
      <c r="AD3510" s="112">
        <v>104</v>
      </c>
      <c r="AE3510" s="112">
        <v>104</v>
      </c>
      <c r="AF3510" s="112">
        <v>104</v>
      </c>
      <c r="AG3510" s="112">
        <v>104</v>
      </c>
      <c r="AH3510" s="112">
        <v>104</v>
      </c>
      <c r="AI3510" s="112">
        <v>104</v>
      </c>
      <c r="AJ3510" s="112">
        <v>104</v>
      </c>
      <c r="AK3510" s="112">
        <v>104</v>
      </c>
      <c r="AL3510" s="112">
        <v>104</v>
      </c>
      <c r="AM3510" s="112">
        <v>104</v>
      </c>
      <c r="AN3510" s="112">
        <v>104</v>
      </c>
      <c r="AQ3510" t="str">
        <f>AQ3508</f>
        <v/>
      </c>
    </row>
    <row r="3511" spans="1:43" ht="14.25" customHeight="1" x14ac:dyDescent="0.25">
      <c r="A3511" s="99" t="s">
        <v>1165</v>
      </c>
      <c r="B3511" s="114"/>
      <c r="C3511" s="114"/>
      <c r="D3511" s="114"/>
      <c r="E3511" s="114"/>
      <c r="F3511" s="114"/>
      <c r="G3511" s="114"/>
      <c r="H3511" s="114"/>
      <c r="I3511" s="114"/>
      <c r="J3511" s="114"/>
      <c r="K3511" s="114"/>
      <c r="L3511" s="114"/>
      <c r="M3511" s="114"/>
      <c r="N3511" s="114"/>
      <c r="O3511" s="114"/>
      <c r="P3511" s="114"/>
      <c r="Q3511" s="114"/>
      <c r="R3511" s="114"/>
      <c r="S3511" s="114"/>
      <c r="T3511" s="114"/>
      <c r="U3511" s="114"/>
      <c r="V3511" s="114"/>
      <c r="W3511" s="115"/>
      <c r="X3511" s="115"/>
      <c r="Y3511" s="115"/>
      <c r="Z3511" s="115"/>
      <c r="AA3511" s="112" t="s">
        <v>1166</v>
      </c>
      <c r="AB3511" s="113"/>
      <c r="AC3511" s="112"/>
      <c r="AD3511" s="112"/>
      <c r="AE3511" s="112"/>
      <c r="AF3511" s="112"/>
      <c r="AG3511" s="112"/>
      <c r="AH3511" s="112"/>
      <c r="AI3511" s="112"/>
      <c r="AJ3511" s="112"/>
      <c r="AK3511" s="112"/>
      <c r="AL3511" s="112"/>
      <c r="AM3511" s="112"/>
      <c r="AN3511" s="112"/>
      <c r="AQ3511" t="str">
        <f>AQ3508</f>
        <v/>
      </c>
    </row>
    <row r="3512" spans="1:43" ht="14.25" customHeight="1" x14ac:dyDescent="0.25">
      <c r="A3512" s="99" t="s">
        <v>1167</v>
      </c>
      <c r="B3512" s="114"/>
      <c r="C3512" s="114"/>
      <c r="D3512" s="114"/>
      <c r="E3512" s="114"/>
      <c r="F3512" s="114"/>
      <c r="G3512" s="114"/>
      <c r="H3512" s="114"/>
      <c r="I3512" s="114"/>
      <c r="J3512" s="114"/>
      <c r="K3512" s="114"/>
      <c r="L3512" s="114"/>
      <c r="M3512" s="114"/>
      <c r="N3512" s="114"/>
      <c r="O3512" s="114"/>
      <c r="P3512" s="114"/>
      <c r="Q3512" s="114"/>
      <c r="R3512" s="114"/>
      <c r="S3512" s="114"/>
      <c r="T3512" s="114"/>
      <c r="U3512" s="114"/>
      <c r="V3512" s="114"/>
      <c r="W3512" s="115"/>
      <c r="X3512" s="116"/>
      <c r="Y3512" s="117"/>
      <c r="Z3512" s="115"/>
      <c r="AA3512" s="112" t="s">
        <v>1168</v>
      </c>
      <c r="AB3512" s="113">
        <f>'Demand Input VP'!B1759</f>
        <v>0</v>
      </c>
      <c r="AC3512" s="112">
        <f>'Demand Input VP'!C1759</f>
        <v>0</v>
      </c>
      <c r="AD3512" s="112">
        <f>'Demand Input VP'!D1759</f>
        <v>0</v>
      </c>
      <c r="AE3512" s="112">
        <f>'Demand Input VP'!E1759</f>
        <v>0</v>
      </c>
      <c r="AF3512" s="112">
        <f>'Demand Input VP'!F1759</f>
        <v>0</v>
      </c>
      <c r="AG3512" s="112">
        <f>'Demand Input VP'!G1759</f>
        <v>0</v>
      </c>
      <c r="AH3512" s="112">
        <f>'Demand Input VP'!H1759</f>
        <v>0</v>
      </c>
      <c r="AI3512" s="112">
        <f>'Demand Input VP'!I1759</f>
        <v>0</v>
      </c>
      <c r="AJ3512" s="112">
        <f>'Demand Input VP'!J1759</f>
        <v>0</v>
      </c>
      <c r="AK3512" s="112">
        <f>'Demand Input VP'!K1759</f>
        <v>0</v>
      </c>
      <c r="AL3512" s="112">
        <f>'Demand Input VP'!L1759</f>
        <v>0</v>
      </c>
      <c r="AM3512" s="112">
        <f>'Demand Input VP'!M1759</f>
        <v>0</v>
      </c>
      <c r="AN3512" s="112">
        <f>'Demand Input VP'!N1759</f>
        <v>0</v>
      </c>
      <c r="AQ3512" t="str">
        <f>AQ3508</f>
        <v/>
      </c>
    </row>
    <row r="3513" spans="1:43" ht="14.25" customHeight="1" x14ac:dyDescent="0.25">
      <c r="A3513" s="99" t="s">
        <v>1169</v>
      </c>
      <c r="B3513" s="118"/>
      <c r="C3513" s="118"/>
      <c r="D3513" s="118"/>
      <c r="E3513" s="118"/>
      <c r="F3513" s="118"/>
      <c r="G3513" s="118"/>
      <c r="H3513" s="118"/>
      <c r="I3513" s="118"/>
      <c r="J3513" s="118"/>
      <c r="K3513" s="118"/>
      <c r="L3513" s="118"/>
      <c r="M3513" s="118"/>
      <c r="N3513" s="118"/>
      <c r="O3513" s="118"/>
      <c r="P3513" s="118"/>
      <c r="Q3513" s="118"/>
      <c r="R3513" s="118"/>
      <c r="S3513" s="118"/>
      <c r="T3513" s="118"/>
      <c r="U3513" s="118"/>
      <c r="V3513" s="118"/>
      <c r="W3513" s="115"/>
      <c r="X3513" s="116"/>
      <c r="Y3513" s="117"/>
      <c r="Z3513" s="119"/>
      <c r="AA3513" s="120" t="s">
        <v>1170</v>
      </c>
      <c r="AB3513" s="121">
        <f>'Demand Input VP'!B1758</f>
        <v>0</v>
      </c>
      <c r="AC3513" s="120">
        <f>'Demand Input VP'!C1758</f>
        <v>0</v>
      </c>
      <c r="AD3513" s="120">
        <f>'Demand Input VP'!D1758</f>
        <v>0</v>
      </c>
      <c r="AE3513" s="120">
        <f>'Demand Input VP'!E1758</f>
        <v>0</v>
      </c>
      <c r="AF3513" s="120">
        <f>'Demand Input VP'!F1758</f>
        <v>0</v>
      </c>
      <c r="AG3513" s="120">
        <f>'Demand Input VP'!G1758</f>
        <v>0</v>
      </c>
      <c r="AH3513" s="120">
        <f>'Demand Input VP'!H1758</f>
        <v>0</v>
      </c>
      <c r="AI3513" s="120">
        <f>'Demand Input VP'!I1758</f>
        <v>0</v>
      </c>
      <c r="AJ3513" s="120">
        <f>'Demand Input VP'!J1758</f>
        <v>0</v>
      </c>
      <c r="AK3513" s="120">
        <f>'Demand Input VP'!K1758</f>
        <v>0</v>
      </c>
      <c r="AL3513" s="120">
        <f>'Demand Input VP'!L1758</f>
        <v>0</v>
      </c>
      <c r="AM3513" s="120">
        <f>'Demand Input VP'!M1758</f>
        <v>0</v>
      </c>
      <c r="AN3513" s="120">
        <f>'Demand Input VP'!N1758</f>
        <v>0</v>
      </c>
      <c r="AQ3513" t="str">
        <f>AQ3508</f>
        <v/>
      </c>
    </row>
    <row r="3514" spans="1:43" ht="14.25" customHeight="1" x14ac:dyDescent="0.25">
      <c r="A3514" s="1"/>
      <c r="B3514" s="122"/>
      <c r="C3514" s="122"/>
      <c r="D3514" s="122"/>
      <c r="E3514" s="122"/>
      <c r="F3514" s="122"/>
      <c r="G3514" s="122"/>
      <c r="H3514" s="122"/>
      <c r="I3514" s="122"/>
      <c r="J3514" s="122"/>
      <c r="K3514" s="122"/>
      <c r="L3514" s="122"/>
      <c r="M3514" s="122"/>
      <c r="N3514" s="122"/>
      <c r="O3514" s="122"/>
      <c r="P3514" s="122"/>
      <c r="Q3514" s="122"/>
      <c r="R3514" s="122"/>
      <c r="S3514" s="122"/>
      <c r="T3514" s="122"/>
      <c r="U3514" s="122"/>
      <c r="V3514" s="122"/>
      <c r="W3514" s="123"/>
      <c r="X3514" s="116"/>
      <c r="Y3514" s="117"/>
      <c r="Z3514" s="123"/>
      <c r="AA3514" s="112" t="s">
        <v>1171</v>
      </c>
      <c r="AB3514" s="113">
        <f>'Demand Input MP'!B1759</f>
        <v>0</v>
      </c>
      <c r="AC3514" s="112">
        <f>'Demand Input MP'!C1759</f>
        <v>0</v>
      </c>
      <c r="AD3514" s="112">
        <f>'Demand Input MP'!D1759</f>
        <v>0</v>
      </c>
      <c r="AE3514" s="112">
        <f>'Demand Input MP'!E1759</f>
        <v>0</v>
      </c>
      <c r="AF3514" s="112">
        <f>'Demand Input MP'!F1759</f>
        <v>0</v>
      </c>
      <c r="AG3514" s="112">
        <f>'Demand Input MP'!G1759</f>
        <v>0</v>
      </c>
      <c r="AH3514" s="112">
        <f>'Demand Input MP'!H1759</f>
        <v>0</v>
      </c>
      <c r="AI3514" s="112">
        <f>'Demand Input MP'!I1759</f>
        <v>0</v>
      </c>
      <c r="AJ3514" s="112">
        <f>'Demand Input MP'!J1759</f>
        <v>0</v>
      </c>
      <c r="AK3514" s="112">
        <f>'Demand Input MP'!K1759</f>
        <v>0</v>
      </c>
      <c r="AL3514" s="112">
        <f>'Demand Input MP'!L1759</f>
        <v>0</v>
      </c>
      <c r="AM3514" s="112">
        <f>'Demand Input MP'!M1759</f>
        <v>0</v>
      </c>
      <c r="AN3514" s="112">
        <f>'Demand Input MP'!N1759</f>
        <v>0</v>
      </c>
      <c r="AQ3514" t="str">
        <f>AQ3508</f>
        <v/>
      </c>
    </row>
    <row r="3515" spans="1:43" ht="14.25" customHeight="1" x14ac:dyDescent="0.25">
      <c r="A3515" s="1"/>
      <c r="B3515" s="122"/>
      <c r="C3515" s="122"/>
      <c r="D3515" s="122"/>
      <c r="E3515" s="122"/>
      <c r="F3515" s="122"/>
      <c r="G3515" s="122"/>
      <c r="H3515" s="122"/>
      <c r="I3515" s="122"/>
      <c r="J3515" s="122"/>
      <c r="K3515" s="122"/>
      <c r="L3515" s="122"/>
      <c r="M3515" s="122"/>
      <c r="N3515" s="122"/>
      <c r="O3515" s="122"/>
      <c r="P3515" s="122"/>
      <c r="Q3515" s="122"/>
      <c r="R3515" s="122"/>
      <c r="S3515" s="122"/>
      <c r="T3515" s="122"/>
      <c r="U3515" s="122"/>
      <c r="V3515" s="124" t="s">
        <v>91</v>
      </c>
      <c r="W3515" s="125">
        <f>IFERROR(IF(SUM('Run Rate History'!E354:AD354)&gt;0,(SUMPRODUCT((B3510:AA3510&gt;=PERCENTILE(B3510:AA3510,0.1))*(B3510:AA3510&lt;=PERCENTILE(B3510:AA3510,0.9))*B3510:AA3510)+SUMPRODUCT(('Run Rate History'!E354:AD354&gt;=PERCENTILE(B3510:AA3510,0.1))*('Run Rate History'!E354:AD354&lt;=PERCENTILE(B3510:AA3510,0.9))*'Run Rate History'!E354:AD354))/(SUMPRODUCT((B3510:AA3510&gt;=PERCENTILE(B3510:AA3510,0.1))*(B3510:AA3510&lt;=PERCENTILE(B3510:AA3510,0.9))*1)+SUMPRODUCT(('Run Rate History'!E354:AD354&gt;=PERCENTILE(B3510:AA3510,0.1))*('Run Rate History'!E354:AD354&lt;=PERCENTILE(B3510:AA3510,0.9))*1)),TRIMMEAN(B3510:AA3510,0.15)),0)</f>
        <v>103.24137931034483</v>
      </c>
      <c r="X3515" s="126" t="s">
        <v>1172</v>
      </c>
      <c r="Y3515" s="127">
        <f>SUM(B3510:AA3510)/26</f>
        <v>99.461538461538467</v>
      </c>
      <c r="Z3515" s="128"/>
      <c r="AA3515" s="112" t="s">
        <v>1173</v>
      </c>
      <c r="AB3515" s="113">
        <f>'Demand Input MP'!B1758</f>
        <v>0</v>
      </c>
      <c r="AC3515" s="112">
        <f>'Demand Input MP'!C1758</f>
        <v>0</v>
      </c>
      <c r="AD3515" s="112">
        <f>'Demand Input MP'!D1758</f>
        <v>0</v>
      </c>
      <c r="AE3515" s="112">
        <f>'Demand Input MP'!E1758</f>
        <v>0</v>
      </c>
      <c r="AF3515" s="112">
        <f>'Demand Input MP'!F1758</f>
        <v>0</v>
      </c>
      <c r="AG3515" s="112">
        <f>'Demand Input MP'!G1758</f>
        <v>0</v>
      </c>
      <c r="AH3515" s="112">
        <f>'Demand Input MP'!H1758</f>
        <v>0</v>
      </c>
      <c r="AI3515" s="112">
        <f>'Demand Input MP'!I1758</f>
        <v>0</v>
      </c>
      <c r="AJ3515" s="112">
        <f>'Demand Input MP'!J1758</f>
        <v>0</v>
      </c>
      <c r="AK3515" s="112">
        <f>'Demand Input MP'!K1758</f>
        <v>0</v>
      </c>
      <c r="AL3515" s="112">
        <f>'Demand Input MP'!L1758</f>
        <v>0</v>
      </c>
      <c r="AM3515" s="112">
        <f>'Demand Input MP'!M1758</f>
        <v>0</v>
      </c>
      <c r="AN3515" s="112">
        <f>'Demand Input MP'!N1758</f>
        <v>0</v>
      </c>
      <c r="AQ3515" t="str">
        <f>AQ3508</f>
        <v/>
      </c>
    </row>
    <row r="3516" spans="1:43" ht="14.25" customHeight="1" x14ac:dyDescent="0.25">
      <c r="A3516" s="1"/>
      <c r="B3516" s="122"/>
      <c r="C3516" s="122"/>
      <c r="D3516" s="122"/>
      <c r="E3516" s="122"/>
      <c r="F3516" s="122"/>
      <c r="G3516" s="122"/>
      <c r="H3516" s="122"/>
      <c r="I3516" s="122"/>
      <c r="J3516" s="122"/>
      <c r="K3516" s="122"/>
      <c r="L3516" s="122"/>
      <c r="M3516" s="122"/>
      <c r="N3516" s="122"/>
      <c r="O3516" s="122"/>
      <c r="P3516" s="122"/>
      <c r="Q3516" s="122"/>
      <c r="R3516" s="122"/>
      <c r="S3516" s="122"/>
      <c r="T3516" s="122"/>
      <c r="U3516" s="122"/>
      <c r="V3516" s="124" t="s">
        <v>94</v>
      </c>
      <c r="W3516" s="125">
        <f>IFERROR((1*MIN(MAX(X3510,0.5*IF(SUM('Run Rate History'!E354:AD354)&gt;0,(MEDIAN(IF(B3510:AA3510&gt;0,B3510:AA3510))+MEDIAN(IF('Run Rate History'!E354:AD354&gt;0,'Run Rate History'!E354:AD354)))/2,MEDIAN(IF(B3510:AA3510&gt;0,B3510:AA3510)))),2*IF(SUM('Run Rate History'!E354:AD354)&gt;0,(MEDIAN(IF(B3510:AA3510&gt;0,B3510:AA3510))+MEDIAN(IF('Run Rate History'!E354:AD354&gt;0,'Run Rate History'!E354:AD354)))/2,MEDIAN(IF(B3510:AA3510&gt;0,B3510:AA3510))))+2*MIN(MAX(Y3510,0.5*IF(SUM('Run Rate History'!E354:AD354)&gt;0,(MEDIAN(IF(B3510:AA3510&gt;0,B3510:AA3510))+MEDIAN(IF('Run Rate History'!E354:AD354&gt;0,'Run Rate History'!E354:AD354)))/2,MEDIAN(IF(B3510:AA3510&gt;0,B3510:AA3510)))),2*IF(SUM('Run Rate History'!E354:AD354)&gt;0,(MEDIAN(IF(B3510:AA3510&gt;0,B3510:AA3510))+MEDIAN(IF('Run Rate History'!E354:AD354&gt;0,'Run Rate History'!E354:AD354)))/2,MEDIAN(IF(B3510:AA3510&gt;0,B3510:AA3510))))+3*MIN(MAX(Z3510,0.5*IF(SUM('Run Rate History'!E354:AD354)&gt;0,(MEDIAN(IF(B3510:AA3510&gt;0,B3510:AA3510))+MEDIAN(IF('Run Rate History'!E354:AD354&gt;0,'Run Rate History'!E354:AD354)))/2,MEDIAN(IF(B3510:AA3510&gt;0,B3510:AA3510)))),2*IF(SUM('Run Rate History'!E354:AD354)&gt;0,(MEDIAN(IF(B3510:AA3510&gt;0,B3510:AA3510))+MEDIAN(IF('Run Rate History'!E354:AD354&gt;0,'Run Rate History'!E354:AD354)))/2,MEDIAN(IF(B3510:AA3510&gt;0,B3510:AA3510))))+4*MIN(MAX(AA3510,0.5*IF(SUM('Run Rate History'!E354:AD354)&gt;0,(MEDIAN(IF(B3510:AA3510&gt;0,B3510:AA3510))+MEDIAN(IF('Run Rate History'!E354:AD354&gt;0,'Run Rate History'!E354:AD354)))/2,MEDIAN(IF(B3510:AA3510&gt;0,B3510:AA3510)))),2*IF(SUM('Run Rate History'!E354:AD354)&gt;0,(MEDIAN(IF(B3510:AA3510&gt;0,B3510:AA3510))+MEDIAN(IF('Run Rate History'!E354:AD354&gt;0,'Run Rate History'!E354:AD354)))/2,MEDIAN(IF(B3510:AA3510&gt;0,B3510:AA3510)))))/10,0)</f>
        <v>107.33750000000001</v>
      </c>
      <c r="X3516" s="129" t="s">
        <v>1174</v>
      </c>
      <c r="Y3516" s="130">
        <f>IFERROR(VLOOKUP(A3508,'Stanje zaliha'!A:E,5,FALSE()),0)</f>
        <v>4207</v>
      </c>
      <c r="Z3516" s="131"/>
      <c r="AA3516" s="113" t="s">
        <v>1175</v>
      </c>
      <c r="AB3516" s="118">
        <f t="shared" ref="AB3516:AN3516" si="700">SUM(AB3512:AB3515)</f>
        <v>0</v>
      </c>
      <c r="AC3516" s="118">
        <f t="shared" si="700"/>
        <v>0</v>
      </c>
      <c r="AD3516" s="118">
        <f t="shared" si="700"/>
        <v>0</v>
      </c>
      <c r="AE3516" s="118">
        <f t="shared" si="700"/>
        <v>0</v>
      </c>
      <c r="AF3516" s="118">
        <f t="shared" si="700"/>
        <v>0</v>
      </c>
      <c r="AG3516" s="118">
        <f t="shared" si="700"/>
        <v>0</v>
      </c>
      <c r="AH3516" s="118">
        <f t="shared" si="700"/>
        <v>0</v>
      </c>
      <c r="AI3516" s="118">
        <f t="shared" si="700"/>
        <v>0</v>
      </c>
      <c r="AJ3516" s="118">
        <f t="shared" si="700"/>
        <v>0</v>
      </c>
      <c r="AK3516" s="118">
        <f t="shared" si="700"/>
        <v>0</v>
      </c>
      <c r="AL3516" s="118">
        <f t="shared" si="700"/>
        <v>0</v>
      </c>
      <c r="AM3516" s="118">
        <f t="shared" si="700"/>
        <v>0</v>
      </c>
      <c r="AN3516" s="118">
        <f t="shared" si="700"/>
        <v>0</v>
      </c>
      <c r="AQ3516" t="str">
        <f>AQ3508</f>
        <v/>
      </c>
    </row>
    <row r="3517" spans="1:43" ht="14.25" customHeight="1" x14ac:dyDescent="0.25">
      <c r="A3517" s="1"/>
      <c r="B3517" s="122"/>
      <c r="C3517" s="122"/>
      <c r="D3517" s="122"/>
      <c r="E3517" s="122"/>
      <c r="F3517" s="122"/>
      <c r="G3517" s="122"/>
      <c r="H3517" s="122"/>
      <c r="I3517" s="122"/>
      <c r="J3517" s="122"/>
      <c r="K3517" s="122"/>
      <c r="L3517" s="122"/>
      <c r="M3517" s="122"/>
      <c r="N3517" s="122"/>
      <c r="O3517" s="122"/>
      <c r="P3517" s="122"/>
      <c r="Q3517" s="122"/>
      <c r="R3517" s="122"/>
      <c r="S3517" s="122"/>
      <c r="T3517" s="122"/>
      <c r="U3517" s="122"/>
      <c r="V3517" s="124" t="s">
        <v>95</v>
      </c>
      <c r="W3517" s="125">
        <f>IFERROR(0.6*W3516+0.4*W3515,0)</f>
        <v>105.69905172413795</v>
      </c>
      <c r="X3517" s="132" t="s">
        <v>1176</v>
      </c>
      <c r="Y3517" s="133">
        <f>IFERROR(SUMIF('Popis poslanih narudžbi'!A:A,A3508,'Popis poslanih narudžbi'!C:C),0)</f>
        <v>0</v>
      </c>
      <c r="Z3517" s="131"/>
      <c r="AA3517" s="134" t="s">
        <v>1177</v>
      </c>
      <c r="AB3517" s="118">
        <f t="shared" ref="AB3517:AN3517" si="701">AB3510+AB3516</f>
        <v>104</v>
      </c>
      <c r="AC3517" s="118">
        <f t="shared" si="701"/>
        <v>104</v>
      </c>
      <c r="AD3517" s="118">
        <f t="shared" si="701"/>
        <v>104</v>
      </c>
      <c r="AE3517" s="118">
        <f t="shared" si="701"/>
        <v>104</v>
      </c>
      <c r="AF3517" s="118">
        <f t="shared" si="701"/>
        <v>104</v>
      </c>
      <c r="AG3517" s="118">
        <f t="shared" si="701"/>
        <v>104</v>
      </c>
      <c r="AH3517" s="118">
        <f t="shared" si="701"/>
        <v>104</v>
      </c>
      <c r="AI3517" s="118">
        <f t="shared" si="701"/>
        <v>104</v>
      </c>
      <c r="AJ3517" s="118">
        <f t="shared" si="701"/>
        <v>104</v>
      </c>
      <c r="AK3517" s="118">
        <f t="shared" si="701"/>
        <v>104</v>
      </c>
      <c r="AL3517" s="118">
        <f t="shared" si="701"/>
        <v>104</v>
      </c>
      <c r="AM3517" s="118">
        <f t="shared" si="701"/>
        <v>104</v>
      </c>
      <c r="AN3517" s="118">
        <f t="shared" si="701"/>
        <v>104</v>
      </c>
      <c r="AQ3517" t="str">
        <f>AQ3508</f>
        <v/>
      </c>
    </row>
    <row r="3518" spans="1:43" ht="14.25" customHeight="1" x14ac:dyDescent="0.25">
      <c r="A3518" s="107" t="str">
        <f>'Run Rate'!A355</f>
        <v>ATC06611</v>
      </c>
      <c r="B3518" s="135" t="str">
        <f>'Run Rate'!B355</f>
        <v>Latex band 3cm Level 1 crvena Atleticore</v>
      </c>
      <c r="C3518" s="135" t="str">
        <f>'Run Rate'!C355</f>
        <v>FITNESS OPREMA</v>
      </c>
      <c r="D3518" s="135" t="str">
        <f>'Run Rate'!D355</f>
        <v>03 BRONZE</v>
      </c>
      <c r="E3518" s="122"/>
      <c r="F3518" s="122"/>
      <c r="G3518" s="122"/>
      <c r="H3518" s="122"/>
      <c r="I3518" s="122"/>
      <c r="J3518" s="122"/>
      <c r="K3518" s="122"/>
      <c r="L3518" s="122"/>
      <c r="M3518" s="122"/>
      <c r="N3518" s="122"/>
      <c r="O3518" s="122"/>
      <c r="P3518" s="122"/>
      <c r="Q3518" s="122"/>
      <c r="R3518" s="122"/>
      <c r="S3518" s="122"/>
      <c r="T3518" s="122"/>
      <c r="U3518" s="122"/>
      <c r="V3518" s="122"/>
      <c r="W3518" s="122"/>
      <c r="X3518" s="122"/>
      <c r="Y3518" s="122"/>
      <c r="Z3518" s="122"/>
      <c r="AA3518" s="122"/>
      <c r="AB3518" s="122"/>
      <c r="AC3518" s="122"/>
      <c r="AD3518" s="122"/>
      <c r="AE3518" s="122"/>
      <c r="AF3518" s="122"/>
      <c r="AG3518" s="122"/>
      <c r="AH3518" s="122"/>
      <c r="AI3518" s="122"/>
      <c r="AJ3518" s="122"/>
      <c r="AK3518" s="122"/>
      <c r="AL3518" s="122"/>
      <c r="AM3518" s="122"/>
      <c r="AN3518" s="122"/>
      <c r="AQ3518" t="str">
        <f>IF(AND(OR($B$1="ALL",$B$1=C3518),OR($E$1="ALL",$E$1=D3518),OR($B$2="ALL",$B$2=A3518),OR($E$2="ALL",IFERROR(SEARCH($E$2,B3518),0)&gt;0)),"MATCH","")</f>
        <v/>
      </c>
    </row>
    <row r="3519" spans="1:43" ht="14.25" customHeight="1" x14ac:dyDescent="0.25">
      <c r="A3519" s="108" t="s">
        <v>1137</v>
      </c>
      <c r="B3519" s="136" t="s">
        <v>1138</v>
      </c>
      <c r="C3519" s="136" t="s">
        <v>1139</v>
      </c>
      <c r="D3519" s="136" t="s">
        <v>1140</v>
      </c>
      <c r="E3519" s="136" t="s">
        <v>1141</v>
      </c>
      <c r="F3519" s="136" t="s">
        <v>1142</v>
      </c>
      <c r="G3519" s="136" t="s">
        <v>1143</v>
      </c>
      <c r="H3519" s="136" t="s">
        <v>1144</v>
      </c>
      <c r="I3519" s="136" t="s">
        <v>1145</v>
      </c>
      <c r="J3519" s="136" t="s">
        <v>1146</v>
      </c>
      <c r="K3519" s="136" t="s">
        <v>1147</v>
      </c>
      <c r="L3519" s="136" t="s">
        <v>1148</v>
      </c>
      <c r="M3519" s="136" t="s">
        <v>1149</v>
      </c>
      <c r="N3519" s="136" t="s">
        <v>1150</v>
      </c>
      <c r="O3519" s="136" t="s">
        <v>1151</v>
      </c>
      <c r="P3519" s="136" t="s">
        <v>1152</v>
      </c>
      <c r="Q3519" s="136" t="s">
        <v>1153</v>
      </c>
      <c r="R3519" s="136" t="s">
        <v>1154</v>
      </c>
      <c r="S3519" s="136" t="s">
        <v>1155</v>
      </c>
      <c r="T3519" s="136" t="s">
        <v>1156</v>
      </c>
      <c r="U3519" s="136" t="s">
        <v>1157</v>
      </c>
      <c r="V3519" s="136" t="s">
        <v>1158</v>
      </c>
      <c r="W3519" s="136" t="s">
        <v>1159</v>
      </c>
      <c r="X3519" s="136" t="s">
        <v>1160</v>
      </c>
      <c r="Y3519" s="136" t="s">
        <v>1161</v>
      </c>
      <c r="Z3519" s="136" t="s">
        <v>1162</v>
      </c>
      <c r="AA3519" s="136" t="s">
        <v>1163</v>
      </c>
      <c r="AB3519" s="137" t="s">
        <v>156</v>
      </c>
      <c r="AC3519" s="137" t="s">
        <v>157</v>
      </c>
      <c r="AD3519" s="137" t="s">
        <v>158</v>
      </c>
      <c r="AE3519" s="137" t="s">
        <v>139</v>
      </c>
      <c r="AF3519" s="138" t="s">
        <v>140</v>
      </c>
      <c r="AG3519" s="138" t="s">
        <v>141</v>
      </c>
      <c r="AH3519" s="138" t="s">
        <v>142</v>
      </c>
      <c r="AI3519" s="138" t="s">
        <v>143</v>
      </c>
      <c r="AJ3519" s="139" t="s">
        <v>144</v>
      </c>
      <c r="AK3519" s="139" t="s">
        <v>145</v>
      </c>
      <c r="AL3519" s="139" t="s">
        <v>146</v>
      </c>
      <c r="AM3519" s="140" t="s">
        <v>147</v>
      </c>
      <c r="AN3519" s="140" t="s">
        <v>148</v>
      </c>
      <c r="AQ3519" t="str">
        <f>AQ3518</f>
        <v/>
      </c>
    </row>
    <row r="3520" spans="1:43" ht="14.25" customHeight="1" x14ac:dyDescent="0.25">
      <c r="A3520" s="99" t="s">
        <v>1164</v>
      </c>
      <c r="B3520" s="112">
        <f>'Run Rate'!E355</f>
        <v>5</v>
      </c>
      <c r="C3520" s="112">
        <f>'Run Rate'!F355</f>
        <v>1</v>
      </c>
      <c r="D3520" s="112">
        <f>'Run Rate'!G355</f>
        <v>4</v>
      </c>
      <c r="E3520" s="112">
        <f>'Run Rate'!H355</f>
        <v>2</v>
      </c>
      <c r="F3520" s="112">
        <f>'Run Rate'!I355</f>
        <v>0</v>
      </c>
      <c r="G3520" s="112">
        <f>'Run Rate'!J355</f>
        <v>8</v>
      </c>
      <c r="H3520" s="112">
        <f>'Run Rate'!K355</f>
        <v>22</v>
      </c>
      <c r="I3520" s="112">
        <f>'Run Rate'!L355</f>
        <v>12</v>
      </c>
      <c r="J3520" s="112">
        <f>'Run Rate'!M355</f>
        <v>20</v>
      </c>
      <c r="K3520" s="112">
        <f>'Run Rate'!N355</f>
        <v>34</v>
      </c>
      <c r="L3520" s="112">
        <f>'Run Rate'!O355</f>
        <v>18</v>
      </c>
      <c r="M3520" s="112">
        <f>'Run Rate'!P355</f>
        <v>17</v>
      </c>
      <c r="N3520" s="112">
        <f>'Run Rate'!Q355</f>
        <v>22</v>
      </c>
      <c r="O3520" s="112">
        <f>'Run Rate'!R355</f>
        <v>9</v>
      </c>
      <c r="P3520" s="112">
        <f>'Run Rate'!S355</f>
        <v>5</v>
      </c>
      <c r="Q3520" s="112">
        <f>'Run Rate'!T355</f>
        <v>16</v>
      </c>
      <c r="R3520" s="112">
        <f>'Run Rate'!U355</f>
        <v>19</v>
      </c>
      <c r="S3520" s="112">
        <f>'Run Rate'!V355</f>
        <v>24</v>
      </c>
      <c r="T3520" s="112">
        <f>'Run Rate'!W355</f>
        <v>18</v>
      </c>
      <c r="U3520" s="112">
        <f>'Run Rate'!X355</f>
        <v>14</v>
      </c>
      <c r="V3520" s="112">
        <f>'Run Rate'!Y355</f>
        <v>10</v>
      </c>
      <c r="W3520" s="112">
        <f>'Run Rate'!Z355</f>
        <v>16</v>
      </c>
      <c r="X3520" s="112">
        <f>'Run Rate'!AA355</f>
        <v>19</v>
      </c>
      <c r="Y3520" s="112">
        <f>'Run Rate'!AB355</f>
        <v>21</v>
      </c>
      <c r="Z3520" s="112">
        <f>'Run Rate'!AC355</f>
        <v>10</v>
      </c>
      <c r="AA3520" s="112">
        <f>'Run Rate'!AD355</f>
        <v>9</v>
      </c>
      <c r="AB3520" s="113">
        <v>12</v>
      </c>
      <c r="AC3520" s="112">
        <v>11</v>
      </c>
      <c r="AD3520" s="112">
        <v>11</v>
      </c>
      <c r="AE3520" s="112">
        <v>11</v>
      </c>
      <c r="AF3520" s="112">
        <v>11</v>
      </c>
      <c r="AG3520" s="112">
        <v>11</v>
      </c>
      <c r="AH3520" s="112">
        <v>11</v>
      </c>
      <c r="AI3520" s="112">
        <v>10</v>
      </c>
      <c r="AJ3520" s="112">
        <v>10</v>
      </c>
      <c r="AK3520" s="112">
        <v>10</v>
      </c>
      <c r="AL3520" s="112">
        <v>10</v>
      </c>
      <c r="AM3520" s="112">
        <v>10</v>
      </c>
      <c r="AN3520" s="112">
        <v>10</v>
      </c>
      <c r="AQ3520" t="str">
        <f>AQ3518</f>
        <v/>
      </c>
    </row>
    <row r="3521" spans="1:43" ht="14.25" customHeight="1" x14ac:dyDescent="0.25">
      <c r="A3521" s="99" t="s">
        <v>1165</v>
      </c>
      <c r="B3521" s="114"/>
      <c r="C3521" s="114"/>
      <c r="D3521" s="114"/>
      <c r="E3521" s="114"/>
      <c r="F3521" s="114"/>
      <c r="G3521" s="114"/>
      <c r="H3521" s="114"/>
      <c r="I3521" s="114"/>
      <c r="J3521" s="114"/>
      <c r="K3521" s="114"/>
      <c r="L3521" s="114"/>
      <c r="M3521" s="114"/>
      <c r="N3521" s="114"/>
      <c r="O3521" s="114"/>
      <c r="P3521" s="114"/>
      <c r="Q3521" s="114"/>
      <c r="R3521" s="114"/>
      <c r="S3521" s="114"/>
      <c r="T3521" s="114"/>
      <c r="U3521" s="114"/>
      <c r="V3521" s="114"/>
      <c r="W3521" s="115"/>
      <c r="X3521" s="115"/>
      <c r="Y3521" s="115"/>
      <c r="Z3521" s="115"/>
      <c r="AA3521" s="112" t="s">
        <v>1166</v>
      </c>
      <c r="AB3521" s="113"/>
      <c r="AC3521" s="112"/>
      <c r="AD3521" s="112"/>
      <c r="AE3521" s="112"/>
      <c r="AF3521" s="112"/>
      <c r="AG3521" s="112"/>
      <c r="AH3521" s="112"/>
      <c r="AI3521" s="112"/>
      <c r="AJ3521" s="112"/>
      <c r="AK3521" s="112"/>
      <c r="AL3521" s="112"/>
      <c r="AM3521" s="112"/>
      <c r="AN3521" s="112"/>
      <c r="AQ3521" t="str">
        <f>AQ3518</f>
        <v/>
      </c>
    </row>
    <row r="3522" spans="1:43" ht="14.25" customHeight="1" x14ac:dyDescent="0.25">
      <c r="A3522" s="99" t="s">
        <v>1167</v>
      </c>
      <c r="B3522" s="114"/>
      <c r="C3522" s="114"/>
      <c r="D3522" s="114"/>
      <c r="E3522" s="114"/>
      <c r="F3522" s="114"/>
      <c r="G3522" s="114"/>
      <c r="H3522" s="114"/>
      <c r="I3522" s="114"/>
      <c r="J3522" s="114"/>
      <c r="K3522" s="114"/>
      <c r="L3522" s="114"/>
      <c r="M3522" s="114"/>
      <c r="N3522" s="114"/>
      <c r="O3522" s="114"/>
      <c r="P3522" s="114"/>
      <c r="Q3522" s="114"/>
      <c r="R3522" s="114"/>
      <c r="S3522" s="114"/>
      <c r="T3522" s="114"/>
      <c r="U3522" s="114"/>
      <c r="V3522" s="114"/>
      <c r="W3522" s="115"/>
      <c r="X3522" s="116"/>
      <c r="Y3522" s="117"/>
      <c r="Z3522" s="115"/>
      <c r="AA3522" s="112" t="s">
        <v>1168</v>
      </c>
      <c r="AB3522" s="113">
        <f>'Demand Input VP'!B1764</f>
        <v>0</v>
      </c>
      <c r="AC3522" s="112">
        <f>'Demand Input VP'!C1764</f>
        <v>0</v>
      </c>
      <c r="AD3522" s="112">
        <f>'Demand Input VP'!D1764</f>
        <v>0</v>
      </c>
      <c r="AE3522" s="112">
        <f>'Demand Input VP'!E1764</f>
        <v>0</v>
      </c>
      <c r="AF3522" s="112">
        <f>'Demand Input VP'!F1764</f>
        <v>0</v>
      </c>
      <c r="AG3522" s="112">
        <f>'Demand Input VP'!G1764</f>
        <v>0</v>
      </c>
      <c r="AH3522" s="112">
        <f>'Demand Input VP'!H1764</f>
        <v>0</v>
      </c>
      <c r="AI3522" s="112">
        <f>'Demand Input VP'!I1764</f>
        <v>0</v>
      </c>
      <c r="AJ3522" s="112">
        <f>'Demand Input VP'!J1764</f>
        <v>0</v>
      </c>
      <c r="AK3522" s="112">
        <f>'Demand Input VP'!K1764</f>
        <v>0</v>
      </c>
      <c r="AL3522" s="112">
        <f>'Demand Input VP'!L1764</f>
        <v>0</v>
      </c>
      <c r="AM3522" s="112">
        <f>'Demand Input VP'!M1764</f>
        <v>0</v>
      </c>
      <c r="AN3522" s="112">
        <f>'Demand Input VP'!N1764</f>
        <v>0</v>
      </c>
      <c r="AQ3522" t="str">
        <f>AQ3518</f>
        <v/>
      </c>
    </row>
    <row r="3523" spans="1:43" ht="14.25" customHeight="1" x14ac:dyDescent="0.25">
      <c r="A3523" s="99" t="s">
        <v>1169</v>
      </c>
      <c r="B3523" s="118"/>
      <c r="C3523" s="118"/>
      <c r="D3523" s="118"/>
      <c r="E3523" s="118"/>
      <c r="F3523" s="118"/>
      <c r="G3523" s="118"/>
      <c r="H3523" s="118"/>
      <c r="I3523" s="118"/>
      <c r="J3523" s="118"/>
      <c r="K3523" s="118"/>
      <c r="L3523" s="118"/>
      <c r="M3523" s="118"/>
      <c r="N3523" s="118"/>
      <c r="O3523" s="118"/>
      <c r="P3523" s="118"/>
      <c r="Q3523" s="118"/>
      <c r="R3523" s="118"/>
      <c r="S3523" s="118"/>
      <c r="T3523" s="118"/>
      <c r="U3523" s="118"/>
      <c r="V3523" s="118"/>
      <c r="W3523" s="115"/>
      <c r="X3523" s="116"/>
      <c r="Y3523" s="117"/>
      <c r="Z3523" s="119"/>
      <c r="AA3523" s="120" t="s">
        <v>1170</v>
      </c>
      <c r="AB3523" s="121">
        <f>'Demand Input VP'!B1763</f>
        <v>0</v>
      </c>
      <c r="AC3523" s="120">
        <f>'Demand Input VP'!C1763</f>
        <v>0</v>
      </c>
      <c r="AD3523" s="120">
        <f>'Demand Input VP'!D1763</f>
        <v>0</v>
      </c>
      <c r="AE3523" s="120">
        <f>'Demand Input VP'!E1763</f>
        <v>0</v>
      </c>
      <c r="AF3523" s="120">
        <f>'Demand Input VP'!F1763</f>
        <v>0</v>
      </c>
      <c r="AG3523" s="120">
        <f>'Demand Input VP'!G1763</f>
        <v>0</v>
      </c>
      <c r="AH3523" s="120">
        <f>'Demand Input VP'!H1763</f>
        <v>0</v>
      </c>
      <c r="AI3523" s="120">
        <f>'Demand Input VP'!I1763</f>
        <v>0</v>
      </c>
      <c r="AJ3523" s="120">
        <f>'Demand Input VP'!J1763</f>
        <v>0</v>
      </c>
      <c r="AK3523" s="120">
        <f>'Demand Input VP'!K1763</f>
        <v>0</v>
      </c>
      <c r="AL3523" s="120">
        <f>'Demand Input VP'!L1763</f>
        <v>0</v>
      </c>
      <c r="AM3523" s="120">
        <f>'Demand Input VP'!M1763</f>
        <v>0</v>
      </c>
      <c r="AN3523" s="120">
        <f>'Demand Input VP'!N1763</f>
        <v>0</v>
      </c>
      <c r="AQ3523" t="str">
        <f>AQ3518</f>
        <v/>
      </c>
    </row>
    <row r="3524" spans="1:43" ht="14.25" customHeight="1" x14ac:dyDescent="0.25">
      <c r="A3524" s="1"/>
      <c r="B3524" s="122"/>
      <c r="C3524" s="122"/>
      <c r="D3524" s="122"/>
      <c r="E3524" s="122"/>
      <c r="F3524" s="122"/>
      <c r="G3524" s="122"/>
      <c r="H3524" s="122"/>
      <c r="I3524" s="122"/>
      <c r="J3524" s="122"/>
      <c r="K3524" s="122"/>
      <c r="L3524" s="122"/>
      <c r="M3524" s="122"/>
      <c r="N3524" s="122"/>
      <c r="O3524" s="122"/>
      <c r="P3524" s="122"/>
      <c r="Q3524" s="122"/>
      <c r="R3524" s="122"/>
      <c r="S3524" s="122"/>
      <c r="T3524" s="122"/>
      <c r="U3524" s="122"/>
      <c r="V3524" s="122"/>
      <c r="W3524" s="123"/>
      <c r="X3524" s="116"/>
      <c r="Y3524" s="117"/>
      <c r="Z3524" s="123"/>
      <c r="AA3524" s="112" t="s">
        <v>1171</v>
      </c>
      <c r="AB3524" s="113">
        <f>'Demand Input MP'!B1764</f>
        <v>0</v>
      </c>
      <c r="AC3524" s="112">
        <f>'Demand Input MP'!C1764</f>
        <v>0</v>
      </c>
      <c r="AD3524" s="112">
        <f>'Demand Input MP'!D1764</f>
        <v>0</v>
      </c>
      <c r="AE3524" s="112">
        <f>'Demand Input MP'!E1764</f>
        <v>0</v>
      </c>
      <c r="AF3524" s="112">
        <f>'Demand Input MP'!F1764</f>
        <v>0</v>
      </c>
      <c r="AG3524" s="112">
        <f>'Demand Input MP'!G1764</f>
        <v>0</v>
      </c>
      <c r="AH3524" s="112">
        <f>'Demand Input MP'!H1764</f>
        <v>0</v>
      </c>
      <c r="AI3524" s="112">
        <f>'Demand Input MP'!I1764</f>
        <v>0</v>
      </c>
      <c r="AJ3524" s="112">
        <f>'Demand Input MP'!J1764</f>
        <v>0</v>
      </c>
      <c r="AK3524" s="112">
        <f>'Demand Input MP'!K1764</f>
        <v>0</v>
      </c>
      <c r="AL3524" s="112">
        <f>'Demand Input MP'!L1764</f>
        <v>0</v>
      </c>
      <c r="AM3524" s="112">
        <f>'Demand Input MP'!M1764</f>
        <v>0</v>
      </c>
      <c r="AN3524" s="112">
        <f>'Demand Input MP'!N1764</f>
        <v>0</v>
      </c>
      <c r="AQ3524" t="str">
        <f>AQ3518</f>
        <v/>
      </c>
    </row>
    <row r="3525" spans="1:43" ht="14.25" customHeight="1" x14ac:dyDescent="0.25">
      <c r="A3525" s="1"/>
      <c r="B3525" s="122"/>
      <c r="C3525" s="122"/>
      <c r="D3525" s="122"/>
      <c r="E3525" s="122"/>
      <c r="F3525" s="122"/>
      <c r="G3525" s="122"/>
      <c r="H3525" s="122"/>
      <c r="I3525" s="122"/>
      <c r="J3525" s="122"/>
      <c r="K3525" s="122"/>
      <c r="L3525" s="122"/>
      <c r="M3525" s="122"/>
      <c r="N3525" s="122"/>
      <c r="O3525" s="122"/>
      <c r="P3525" s="122"/>
      <c r="Q3525" s="122"/>
      <c r="R3525" s="122"/>
      <c r="S3525" s="122"/>
      <c r="T3525" s="122"/>
      <c r="U3525" s="122"/>
      <c r="V3525" s="124" t="s">
        <v>91</v>
      </c>
      <c r="W3525" s="125">
        <f>IFERROR(IF(SUM('Run Rate History'!E355:AD355)&gt;0,(SUMPRODUCT((B3520:AA3520&gt;=PERCENTILE(B3520:AA3520,0.1))*(B3520:AA3520&lt;=PERCENTILE(B3520:AA3520,0.9))*B3520:AA3520)+SUMPRODUCT(('Run Rate History'!E355:AD355&gt;=PERCENTILE(B3520:AA3520,0.1))*('Run Rate History'!E355:AD355&lt;=PERCENTILE(B3520:AA3520,0.9))*'Run Rate History'!E355:AD355))/(SUMPRODUCT((B3520:AA3520&gt;=PERCENTILE(B3520:AA3520,0.1))*(B3520:AA3520&lt;=PERCENTILE(B3520:AA3520,0.9))*1)+SUMPRODUCT(('Run Rate History'!E355:AD355&gt;=PERCENTILE(B3520:AA3520,0.1))*('Run Rate History'!E355:AD355&lt;=PERCENTILE(B3520:AA3520,0.9))*1)),TRIMMEAN(B3520:AA3520,0.15)),0)</f>
        <v>14.227272727272727</v>
      </c>
      <c r="X3525" s="126" t="s">
        <v>1172</v>
      </c>
      <c r="Y3525" s="127">
        <f>SUM(B3520:AA3520)/26</f>
        <v>13.653846153846153</v>
      </c>
      <c r="Z3525" s="128"/>
      <c r="AA3525" s="112" t="s">
        <v>1173</v>
      </c>
      <c r="AB3525" s="113">
        <f>'Demand Input MP'!B1763</f>
        <v>0</v>
      </c>
      <c r="AC3525" s="112">
        <f>'Demand Input MP'!C1763</f>
        <v>0</v>
      </c>
      <c r="AD3525" s="112">
        <f>'Demand Input MP'!D1763</f>
        <v>0</v>
      </c>
      <c r="AE3525" s="112">
        <f>'Demand Input MP'!E1763</f>
        <v>0</v>
      </c>
      <c r="AF3525" s="112">
        <f>'Demand Input MP'!F1763</f>
        <v>0</v>
      </c>
      <c r="AG3525" s="112">
        <f>'Demand Input MP'!G1763</f>
        <v>0</v>
      </c>
      <c r="AH3525" s="112">
        <f>'Demand Input MP'!H1763</f>
        <v>0</v>
      </c>
      <c r="AI3525" s="112">
        <f>'Demand Input MP'!I1763</f>
        <v>0</v>
      </c>
      <c r="AJ3525" s="112">
        <f>'Demand Input MP'!J1763</f>
        <v>0</v>
      </c>
      <c r="AK3525" s="112">
        <f>'Demand Input MP'!K1763</f>
        <v>0</v>
      </c>
      <c r="AL3525" s="112">
        <f>'Demand Input MP'!L1763</f>
        <v>0</v>
      </c>
      <c r="AM3525" s="112">
        <f>'Demand Input MP'!M1763</f>
        <v>0</v>
      </c>
      <c r="AN3525" s="112">
        <f>'Demand Input MP'!N1763</f>
        <v>0</v>
      </c>
      <c r="AQ3525" t="str">
        <f>AQ3518</f>
        <v/>
      </c>
    </row>
    <row r="3526" spans="1:43" ht="14.25" customHeight="1" x14ac:dyDescent="0.25">
      <c r="A3526" s="1"/>
      <c r="B3526" s="122"/>
      <c r="C3526" s="122"/>
      <c r="D3526" s="122"/>
      <c r="E3526" s="122"/>
      <c r="F3526" s="122"/>
      <c r="G3526" s="122"/>
      <c r="H3526" s="122"/>
      <c r="I3526" s="122"/>
      <c r="J3526" s="122"/>
      <c r="K3526" s="122"/>
      <c r="L3526" s="122"/>
      <c r="M3526" s="122"/>
      <c r="N3526" s="122"/>
      <c r="O3526" s="122"/>
      <c r="P3526" s="122"/>
      <c r="Q3526" s="122"/>
      <c r="R3526" s="122"/>
      <c r="S3526" s="122"/>
      <c r="T3526" s="122"/>
      <c r="U3526" s="122"/>
      <c r="V3526" s="124" t="s">
        <v>94</v>
      </c>
      <c r="W3526" s="125">
        <f>IFERROR((1*MIN(MAX(X3520,0.5*IF(SUM('Run Rate History'!E355:AD355)&gt;0,(MEDIAN(IF(B3520:AA3520&gt;0,B3520:AA3520))+MEDIAN(IF('Run Rate History'!E355:AD355&gt;0,'Run Rate History'!E355:AD355)))/2,MEDIAN(IF(B3520:AA3520&gt;0,B3520:AA3520)))),2*IF(SUM('Run Rate History'!E355:AD355)&gt;0,(MEDIAN(IF(B3520:AA3520&gt;0,B3520:AA3520))+MEDIAN(IF('Run Rate History'!E355:AD355&gt;0,'Run Rate History'!E355:AD355)))/2,MEDIAN(IF(B3520:AA3520&gt;0,B3520:AA3520))))+2*MIN(MAX(Y3520,0.5*IF(SUM('Run Rate History'!E355:AD355)&gt;0,(MEDIAN(IF(B3520:AA3520&gt;0,B3520:AA3520))+MEDIAN(IF('Run Rate History'!E355:AD355&gt;0,'Run Rate History'!E355:AD355)))/2,MEDIAN(IF(B3520:AA3520&gt;0,B3520:AA3520)))),2*IF(SUM('Run Rate History'!E355:AD355)&gt;0,(MEDIAN(IF(B3520:AA3520&gt;0,B3520:AA3520))+MEDIAN(IF('Run Rate History'!E355:AD355&gt;0,'Run Rate History'!E355:AD355)))/2,MEDIAN(IF(B3520:AA3520&gt;0,B3520:AA3520))))+3*MIN(MAX(Z3520,0.5*IF(SUM('Run Rate History'!E355:AD355)&gt;0,(MEDIAN(IF(B3520:AA3520&gt;0,B3520:AA3520))+MEDIAN(IF('Run Rate History'!E355:AD355&gt;0,'Run Rate History'!E355:AD355)))/2,MEDIAN(IF(B3520:AA3520&gt;0,B3520:AA3520)))),2*IF(SUM('Run Rate History'!E355:AD355)&gt;0,(MEDIAN(IF(B3520:AA3520&gt;0,B3520:AA3520))+MEDIAN(IF('Run Rate History'!E355:AD355&gt;0,'Run Rate History'!E355:AD355)))/2,MEDIAN(IF(B3520:AA3520&gt;0,B3520:AA3520))))+4*MIN(MAX(AA3520,0.5*IF(SUM('Run Rate History'!E355:AD355)&gt;0,(MEDIAN(IF(B3520:AA3520&gt;0,B3520:AA3520))+MEDIAN(IF('Run Rate History'!E355:AD355&gt;0,'Run Rate History'!E355:AD355)))/2,MEDIAN(IF(B3520:AA3520&gt;0,B3520:AA3520)))),2*IF(SUM('Run Rate History'!E355:AD355)&gt;0,(MEDIAN(IF(B3520:AA3520&gt;0,B3520:AA3520))+MEDIAN(IF('Run Rate History'!E355:AD355&gt;0,'Run Rate History'!E355:AD355)))/2,MEDIAN(IF(B3520:AA3520&gt;0,B3520:AA3520)))))/10,0)</f>
        <v>12.7</v>
      </c>
      <c r="X3526" s="129" t="s">
        <v>1174</v>
      </c>
      <c r="Y3526" s="130">
        <f>IFERROR(VLOOKUP(A3518,'Stanje zaliha'!A:E,5,FALSE()),0)</f>
        <v>1</v>
      </c>
      <c r="Z3526" s="131"/>
      <c r="AA3526" s="113" t="s">
        <v>1175</v>
      </c>
      <c r="AB3526" s="118">
        <f t="shared" ref="AB3526:AN3526" si="702">SUM(AB3522:AB3525)</f>
        <v>0</v>
      </c>
      <c r="AC3526" s="118">
        <f t="shared" si="702"/>
        <v>0</v>
      </c>
      <c r="AD3526" s="118">
        <f t="shared" si="702"/>
        <v>0</v>
      </c>
      <c r="AE3526" s="118">
        <f t="shared" si="702"/>
        <v>0</v>
      </c>
      <c r="AF3526" s="118">
        <f t="shared" si="702"/>
        <v>0</v>
      </c>
      <c r="AG3526" s="118">
        <f t="shared" si="702"/>
        <v>0</v>
      </c>
      <c r="AH3526" s="118">
        <f t="shared" si="702"/>
        <v>0</v>
      </c>
      <c r="AI3526" s="118">
        <f t="shared" si="702"/>
        <v>0</v>
      </c>
      <c r="AJ3526" s="118">
        <f t="shared" si="702"/>
        <v>0</v>
      </c>
      <c r="AK3526" s="118">
        <f t="shared" si="702"/>
        <v>0</v>
      </c>
      <c r="AL3526" s="118">
        <f t="shared" si="702"/>
        <v>0</v>
      </c>
      <c r="AM3526" s="118">
        <f t="shared" si="702"/>
        <v>0</v>
      </c>
      <c r="AN3526" s="118">
        <f t="shared" si="702"/>
        <v>0</v>
      </c>
      <c r="AQ3526" t="str">
        <f>AQ3518</f>
        <v/>
      </c>
    </row>
    <row r="3527" spans="1:43" ht="14.25" customHeight="1" x14ac:dyDescent="0.25">
      <c r="A3527" s="1"/>
      <c r="B3527" s="122"/>
      <c r="C3527" s="122"/>
      <c r="D3527" s="122"/>
      <c r="E3527" s="122"/>
      <c r="F3527" s="122"/>
      <c r="G3527" s="122"/>
      <c r="H3527" s="122"/>
      <c r="I3527" s="122"/>
      <c r="J3527" s="122"/>
      <c r="K3527" s="122"/>
      <c r="L3527" s="122"/>
      <c r="M3527" s="122"/>
      <c r="N3527" s="122"/>
      <c r="O3527" s="122"/>
      <c r="P3527" s="122"/>
      <c r="Q3527" s="122"/>
      <c r="R3527" s="122"/>
      <c r="S3527" s="122"/>
      <c r="T3527" s="122"/>
      <c r="U3527" s="122"/>
      <c r="V3527" s="124" t="s">
        <v>95</v>
      </c>
      <c r="W3527" s="125">
        <f>IFERROR(0.6*W3526+0.4*W3525,0)</f>
        <v>13.310909090909091</v>
      </c>
      <c r="X3527" s="132" t="s">
        <v>1176</v>
      </c>
      <c r="Y3527" s="133">
        <f>IFERROR(SUMIF('Popis poslanih narudžbi'!A:A,A3518,'Popis poslanih narudžbi'!C:C),0)</f>
        <v>0</v>
      </c>
      <c r="Z3527" s="131"/>
      <c r="AA3527" s="134" t="s">
        <v>1177</v>
      </c>
      <c r="AB3527" s="118">
        <f t="shared" ref="AB3527:AN3527" si="703">AB3520+AB3526</f>
        <v>12</v>
      </c>
      <c r="AC3527" s="118">
        <f t="shared" si="703"/>
        <v>11</v>
      </c>
      <c r="AD3527" s="118">
        <f t="shared" si="703"/>
        <v>11</v>
      </c>
      <c r="AE3527" s="118">
        <f t="shared" si="703"/>
        <v>11</v>
      </c>
      <c r="AF3527" s="118">
        <f t="shared" si="703"/>
        <v>11</v>
      </c>
      <c r="AG3527" s="118">
        <f t="shared" si="703"/>
        <v>11</v>
      </c>
      <c r="AH3527" s="118">
        <f t="shared" si="703"/>
        <v>11</v>
      </c>
      <c r="AI3527" s="118">
        <f t="shared" si="703"/>
        <v>10</v>
      </c>
      <c r="AJ3527" s="118">
        <f t="shared" si="703"/>
        <v>10</v>
      </c>
      <c r="AK3527" s="118">
        <f t="shared" si="703"/>
        <v>10</v>
      </c>
      <c r="AL3527" s="118">
        <f t="shared" si="703"/>
        <v>10</v>
      </c>
      <c r="AM3527" s="118">
        <f t="shared" si="703"/>
        <v>10</v>
      </c>
      <c r="AN3527" s="118">
        <f t="shared" si="703"/>
        <v>10</v>
      </c>
      <c r="AQ3527" t="str">
        <f>AQ3518</f>
        <v/>
      </c>
    </row>
    <row r="3528" spans="1:43" ht="14.25" customHeight="1" x14ac:dyDescent="0.25">
      <c r="A3528" s="107" t="str">
        <f>'Run Rate'!A356</f>
        <v>ATC06503</v>
      </c>
      <c r="B3528" s="135" t="str">
        <f>'Run Rate'!B356</f>
        <v>Bučica gumirana 4 kg</v>
      </c>
      <c r="C3528" s="135" t="str">
        <f>'Run Rate'!C356</f>
        <v>FITNESS OPREMA</v>
      </c>
      <c r="D3528" s="135" t="str">
        <f>'Run Rate'!D356</f>
        <v>03 BRONZE</v>
      </c>
      <c r="E3528" s="122"/>
      <c r="F3528" s="122"/>
      <c r="G3528" s="122"/>
      <c r="H3528" s="122"/>
      <c r="I3528" s="122"/>
      <c r="J3528" s="122"/>
      <c r="K3528" s="122"/>
      <c r="L3528" s="122"/>
      <c r="M3528" s="122"/>
      <c r="N3528" s="122"/>
      <c r="O3528" s="122"/>
      <c r="P3528" s="122"/>
      <c r="Q3528" s="122"/>
      <c r="R3528" s="122"/>
      <c r="S3528" s="122"/>
      <c r="T3528" s="122"/>
      <c r="U3528" s="122"/>
      <c r="V3528" s="122"/>
      <c r="W3528" s="122"/>
      <c r="X3528" s="122"/>
      <c r="Y3528" s="122"/>
      <c r="Z3528" s="122"/>
      <c r="AA3528" s="122"/>
      <c r="AB3528" s="122"/>
      <c r="AC3528" s="122"/>
      <c r="AD3528" s="122"/>
      <c r="AE3528" s="122"/>
      <c r="AF3528" s="122"/>
      <c r="AG3528" s="122"/>
      <c r="AH3528" s="122"/>
      <c r="AI3528" s="122"/>
      <c r="AJ3528" s="122"/>
      <c r="AK3528" s="122"/>
      <c r="AL3528" s="122"/>
      <c r="AM3528" s="122"/>
      <c r="AN3528" s="122"/>
      <c r="AQ3528" t="str">
        <f>IF(AND(OR($B$1="ALL",$B$1=C3528),OR($E$1="ALL",$E$1=D3528),OR($B$2="ALL",$B$2=A3528),OR($E$2="ALL",IFERROR(SEARCH($E$2,B3528),0)&gt;0)),"MATCH","")</f>
        <v/>
      </c>
    </row>
    <row r="3529" spans="1:43" ht="14.25" customHeight="1" x14ac:dyDescent="0.25">
      <c r="A3529" s="108" t="s">
        <v>1137</v>
      </c>
      <c r="B3529" s="136" t="s">
        <v>1138</v>
      </c>
      <c r="C3529" s="136" t="s">
        <v>1139</v>
      </c>
      <c r="D3529" s="136" t="s">
        <v>1140</v>
      </c>
      <c r="E3529" s="136" t="s">
        <v>1141</v>
      </c>
      <c r="F3529" s="136" t="s">
        <v>1142</v>
      </c>
      <c r="G3529" s="136" t="s">
        <v>1143</v>
      </c>
      <c r="H3529" s="136" t="s">
        <v>1144</v>
      </c>
      <c r="I3529" s="136" t="s">
        <v>1145</v>
      </c>
      <c r="J3529" s="136" t="s">
        <v>1146</v>
      </c>
      <c r="K3529" s="136" t="s">
        <v>1147</v>
      </c>
      <c r="L3529" s="136" t="s">
        <v>1148</v>
      </c>
      <c r="M3529" s="136" t="s">
        <v>1149</v>
      </c>
      <c r="N3529" s="136" t="s">
        <v>1150</v>
      </c>
      <c r="O3529" s="136" t="s">
        <v>1151</v>
      </c>
      <c r="P3529" s="136" t="s">
        <v>1152</v>
      </c>
      <c r="Q3529" s="136" t="s">
        <v>1153</v>
      </c>
      <c r="R3529" s="136" t="s">
        <v>1154</v>
      </c>
      <c r="S3529" s="136" t="s">
        <v>1155</v>
      </c>
      <c r="T3529" s="136" t="s">
        <v>1156</v>
      </c>
      <c r="U3529" s="136" t="s">
        <v>1157</v>
      </c>
      <c r="V3529" s="136" t="s">
        <v>1158</v>
      </c>
      <c r="W3529" s="136" t="s">
        <v>1159</v>
      </c>
      <c r="X3529" s="136" t="s">
        <v>1160</v>
      </c>
      <c r="Y3529" s="136" t="s">
        <v>1161</v>
      </c>
      <c r="Z3529" s="136" t="s">
        <v>1162</v>
      </c>
      <c r="AA3529" s="136" t="s">
        <v>1163</v>
      </c>
      <c r="AB3529" s="137" t="s">
        <v>156</v>
      </c>
      <c r="AC3529" s="137" t="s">
        <v>157</v>
      </c>
      <c r="AD3529" s="137" t="s">
        <v>158</v>
      </c>
      <c r="AE3529" s="137" t="s">
        <v>139</v>
      </c>
      <c r="AF3529" s="138" t="s">
        <v>140</v>
      </c>
      <c r="AG3529" s="138" t="s">
        <v>141</v>
      </c>
      <c r="AH3529" s="138" t="s">
        <v>142</v>
      </c>
      <c r="AI3529" s="138" t="s">
        <v>143</v>
      </c>
      <c r="AJ3529" s="139" t="s">
        <v>144</v>
      </c>
      <c r="AK3529" s="139" t="s">
        <v>145</v>
      </c>
      <c r="AL3529" s="139" t="s">
        <v>146</v>
      </c>
      <c r="AM3529" s="140" t="s">
        <v>147</v>
      </c>
      <c r="AN3529" s="140" t="s">
        <v>148</v>
      </c>
      <c r="AQ3529" t="str">
        <f>AQ3528</f>
        <v/>
      </c>
    </row>
    <row r="3530" spans="1:43" ht="14.25" customHeight="1" x14ac:dyDescent="0.25">
      <c r="A3530" s="99" t="s">
        <v>1164</v>
      </c>
      <c r="B3530" s="112">
        <f>'Run Rate'!E356</f>
        <v>21</v>
      </c>
      <c r="C3530" s="112">
        <f>'Run Rate'!F356</f>
        <v>13</v>
      </c>
      <c r="D3530" s="112">
        <f>'Run Rate'!G356</f>
        <v>4</v>
      </c>
      <c r="E3530" s="112">
        <f>'Run Rate'!H356</f>
        <v>10</v>
      </c>
      <c r="F3530" s="112">
        <f>'Run Rate'!I356</f>
        <v>5</v>
      </c>
      <c r="G3530" s="112">
        <f>'Run Rate'!J356</f>
        <v>16</v>
      </c>
      <c r="H3530" s="112">
        <f>'Run Rate'!K356</f>
        <v>18</v>
      </c>
      <c r="I3530" s="112">
        <f>'Run Rate'!L356</f>
        <v>32</v>
      </c>
      <c r="J3530" s="112">
        <f>'Run Rate'!M356</f>
        <v>129</v>
      </c>
      <c r="K3530" s="112">
        <f>'Run Rate'!N356</f>
        <v>9</v>
      </c>
      <c r="L3530" s="112">
        <f>'Run Rate'!O356</f>
        <v>7</v>
      </c>
      <c r="M3530" s="112">
        <f>'Run Rate'!P356</f>
        <v>8</v>
      </c>
      <c r="N3530" s="112">
        <f>'Run Rate'!Q356</f>
        <v>19</v>
      </c>
      <c r="O3530" s="112">
        <f>'Run Rate'!R356</f>
        <v>8</v>
      </c>
      <c r="P3530" s="112">
        <f>'Run Rate'!S356</f>
        <v>4</v>
      </c>
      <c r="Q3530" s="112">
        <f>'Run Rate'!T356</f>
        <v>11</v>
      </c>
      <c r="R3530" s="112">
        <f>'Run Rate'!U356</f>
        <v>21</v>
      </c>
      <c r="S3530" s="112">
        <f>'Run Rate'!V356</f>
        <v>9</v>
      </c>
      <c r="T3530" s="112">
        <f>'Run Rate'!W356</f>
        <v>23</v>
      </c>
      <c r="U3530" s="112">
        <f>'Run Rate'!X356</f>
        <v>10</v>
      </c>
      <c r="V3530" s="112">
        <f>'Run Rate'!Y356</f>
        <v>14</v>
      </c>
      <c r="W3530" s="112">
        <f>'Run Rate'!Z356</f>
        <v>14</v>
      </c>
      <c r="X3530" s="112">
        <f>'Run Rate'!AA356</f>
        <v>8</v>
      </c>
      <c r="Y3530" s="112">
        <f>'Run Rate'!AB356</f>
        <v>9</v>
      </c>
      <c r="Z3530" s="112">
        <f>'Run Rate'!AC356</f>
        <v>11</v>
      </c>
      <c r="AA3530" s="112">
        <f>'Run Rate'!AD356</f>
        <v>19</v>
      </c>
      <c r="AB3530" s="113">
        <v>13</v>
      </c>
      <c r="AC3530" s="112">
        <v>13</v>
      </c>
      <c r="AD3530" s="112">
        <v>12</v>
      </c>
      <c r="AE3530" s="112">
        <v>12</v>
      </c>
      <c r="AF3530" s="112">
        <v>12</v>
      </c>
      <c r="AG3530" s="112">
        <v>12</v>
      </c>
      <c r="AH3530" s="112">
        <v>12</v>
      </c>
      <c r="AI3530" s="112">
        <v>12</v>
      </c>
      <c r="AJ3530" s="112">
        <v>12</v>
      </c>
      <c r="AK3530" s="112">
        <v>12</v>
      </c>
      <c r="AL3530" s="112">
        <v>12</v>
      </c>
      <c r="AM3530" s="112">
        <v>12</v>
      </c>
      <c r="AN3530" s="112">
        <v>12</v>
      </c>
      <c r="AQ3530" t="str">
        <f>AQ3528</f>
        <v/>
      </c>
    </row>
    <row r="3531" spans="1:43" ht="14.25" customHeight="1" x14ac:dyDescent="0.25">
      <c r="A3531" s="99" t="s">
        <v>1165</v>
      </c>
      <c r="B3531" s="114"/>
      <c r="C3531" s="114"/>
      <c r="D3531" s="114"/>
      <c r="E3531" s="114"/>
      <c r="F3531" s="114"/>
      <c r="G3531" s="114"/>
      <c r="H3531" s="114"/>
      <c r="I3531" s="114"/>
      <c r="J3531" s="114"/>
      <c r="K3531" s="114"/>
      <c r="L3531" s="114"/>
      <c r="M3531" s="114"/>
      <c r="N3531" s="114"/>
      <c r="O3531" s="114"/>
      <c r="P3531" s="114"/>
      <c r="Q3531" s="114"/>
      <c r="R3531" s="114"/>
      <c r="S3531" s="114"/>
      <c r="T3531" s="114"/>
      <c r="U3531" s="114"/>
      <c r="V3531" s="114"/>
      <c r="W3531" s="115"/>
      <c r="X3531" s="115"/>
      <c r="Y3531" s="115"/>
      <c r="Z3531" s="115"/>
      <c r="AA3531" s="112" t="s">
        <v>1166</v>
      </c>
      <c r="AB3531" s="113"/>
      <c r="AC3531" s="112"/>
      <c r="AD3531" s="112"/>
      <c r="AE3531" s="112"/>
      <c r="AF3531" s="112"/>
      <c r="AG3531" s="112"/>
      <c r="AH3531" s="112"/>
      <c r="AI3531" s="112"/>
      <c r="AJ3531" s="112"/>
      <c r="AK3531" s="112"/>
      <c r="AL3531" s="112"/>
      <c r="AM3531" s="112"/>
      <c r="AN3531" s="112"/>
      <c r="AQ3531" t="str">
        <f>AQ3528</f>
        <v/>
      </c>
    </row>
    <row r="3532" spans="1:43" ht="14.25" customHeight="1" x14ac:dyDescent="0.25">
      <c r="A3532" s="99" t="s">
        <v>1167</v>
      </c>
      <c r="B3532" s="114"/>
      <c r="C3532" s="114"/>
      <c r="D3532" s="114"/>
      <c r="E3532" s="114"/>
      <c r="F3532" s="114"/>
      <c r="G3532" s="114"/>
      <c r="H3532" s="114"/>
      <c r="I3532" s="114"/>
      <c r="J3532" s="114"/>
      <c r="K3532" s="114"/>
      <c r="L3532" s="114"/>
      <c r="M3532" s="114"/>
      <c r="N3532" s="114"/>
      <c r="O3532" s="114"/>
      <c r="P3532" s="114"/>
      <c r="Q3532" s="114"/>
      <c r="R3532" s="114"/>
      <c r="S3532" s="114"/>
      <c r="T3532" s="114"/>
      <c r="U3532" s="114"/>
      <c r="V3532" s="114"/>
      <c r="W3532" s="115"/>
      <c r="X3532" s="116"/>
      <c r="Y3532" s="117"/>
      <c r="Z3532" s="115"/>
      <c r="AA3532" s="112" t="s">
        <v>1168</v>
      </c>
      <c r="AB3532" s="113">
        <f>'Demand Input VP'!B1769</f>
        <v>0</v>
      </c>
      <c r="AC3532" s="112">
        <f>'Demand Input VP'!C1769</f>
        <v>0</v>
      </c>
      <c r="AD3532" s="112">
        <f>'Demand Input VP'!D1769</f>
        <v>0</v>
      </c>
      <c r="AE3532" s="112">
        <f>'Demand Input VP'!E1769</f>
        <v>0</v>
      </c>
      <c r="AF3532" s="112">
        <f>'Demand Input VP'!F1769</f>
        <v>0</v>
      </c>
      <c r="AG3532" s="112">
        <f>'Demand Input VP'!G1769</f>
        <v>0</v>
      </c>
      <c r="AH3532" s="112">
        <f>'Demand Input VP'!H1769</f>
        <v>0</v>
      </c>
      <c r="AI3532" s="112">
        <f>'Demand Input VP'!I1769</f>
        <v>0</v>
      </c>
      <c r="AJ3532" s="112">
        <f>'Demand Input VP'!J1769</f>
        <v>0</v>
      </c>
      <c r="AK3532" s="112">
        <f>'Demand Input VP'!K1769</f>
        <v>0</v>
      </c>
      <c r="AL3532" s="112">
        <f>'Demand Input VP'!L1769</f>
        <v>0</v>
      </c>
      <c r="AM3532" s="112">
        <f>'Demand Input VP'!M1769</f>
        <v>0</v>
      </c>
      <c r="AN3532" s="112">
        <f>'Demand Input VP'!N1769</f>
        <v>0</v>
      </c>
      <c r="AQ3532" t="str">
        <f>AQ3528</f>
        <v/>
      </c>
    </row>
    <row r="3533" spans="1:43" ht="14.25" customHeight="1" x14ac:dyDescent="0.25">
      <c r="A3533" s="99" t="s">
        <v>1169</v>
      </c>
      <c r="B3533" s="118"/>
      <c r="C3533" s="118"/>
      <c r="D3533" s="118"/>
      <c r="E3533" s="118"/>
      <c r="F3533" s="118"/>
      <c r="G3533" s="118"/>
      <c r="H3533" s="118"/>
      <c r="I3533" s="118"/>
      <c r="J3533" s="118"/>
      <c r="K3533" s="118"/>
      <c r="L3533" s="118"/>
      <c r="M3533" s="118"/>
      <c r="N3533" s="118"/>
      <c r="O3533" s="118"/>
      <c r="P3533" s="118"/>
      <c r="Q3533" s="118"/>
      <c r="R3533" s="118"/>
      <c r="S3533" s="118"/>
      <c r="T3533" s="118"/>
      <c r="U3533" s="118"/>
      <c r="V3533" s="118"/>
      <c r="W3533" s="115"/>
      <c r="X3533" s="116"/>
      <c r="Y3533" s="117"/>
      <c r="Z3533" s="119"/>
      <c r="AA3533" s="120" t="s">
        <v>1170</v>
      </c>
      <c r="AB3533" s="121">
        <f>'Demand Input VP'!B1768</f>
        <v>0</v>
      </c>
      <c r="AC3533" s="120">
        <f>'Demand Input VP'!C1768</f>
        <v>0</v>
      </c>
      <c r="AD3533" s="120">
        <f>'Demand Input VP'!D1768</f>
        <v>0</v>
      </c>
      <c r="AE3533" s="120">
        <f>'Demand Input VP'!E1768</f>
        <v>0</v>
      </c>
      <c r="AF3533" s="120">
        <f>'Demand Input VP'!F1768</f>
        <v>0</v>
      </c>
      <c r="AG3533" s="120">
        <f>'Demand Input VP'!G1768</f>
        <v>0</v>
      </c>
      <c r="AH3533" s="120">
        <f>'Demand Input VP'!H1768</f>
        <v>0</v>
      </c>
      <c r="AI3533" s="120">
        <f>'Demand Input VP'!I1768</f>
        <v>0</v>
      </c>
      <c r="AJ3533" s="120">
        <f>'Demand Input VP'!J1768</f>
        <v>0</v>
      </c>
      <c r="AK3533" s="120">
        <f>'Demand Input VP'!K1768</f>
        <v>0</v>
      </c>
      <c r="AL3533" s="120">
        <f>'Demand Input VP'!L1768</f>
        <v>0</v>
      </c>
      <c r="AM3533" s="120">
        <f>'Demand Input VP'!M1768</f>
        <v>0</v>
      </c>
      <c r="AN3533" s="120">
        <f>'Demand Input VP'!N1768</f>
        <v>0</v>
      </c>
      <c r="AQ3533" t="str">
        <f>AQ3528</f>
        <v/>
      </c>
    </row>
    <row r="3534" spans="1:43" ht="14.25" customHeight="1" x14ac:dyDescent="0.25">
      <c r="A3534" s="1"/>
      <c r="B3534" s="122"/>
      <c r="C3534" s="122"/>
      <c r="D3534" s="122"/>
      <c r="E3534" s="122"/>
      <c r="F3534" s="122"/>
      <c r="G3534" s="122"/>
      <c r="H3534" s="122"/>
      <c r="I3534" s="122"/>
      <c r="J3534" s="122"/>
      <c r="K3534" s="122"/>
      <c r="L3534" s="122"/>
      <c r="M3534" s="122"/>
      <c r="N3534" s="122"/>
      <c r="O3534" s="122"/>
      <c r="P3534" s="122"/>
      <c r="Q3534" s="122"/>
      <c r="R3534" s="122"/>
      <c r="S3534" s="122"/>
      <c r="T3534" s="122"/>
      <c r="U3534" s="122"/>
      <c r="V3534" s="122"/>
      <c r="W3534" s="123"/>
      <c r="X3534" s="116"/>
      <c r="Y3534" s="117"/>
      <c r="Z3534" s="123"/>
      <c r="AA3534" s="112" t="s">
        <v>1171</v>
      </c>
      <c r="AB3534" s="113">
        <f>'Demand Input MP'!B1769</f>
        <v>0</v>
      </c>
      <c r="AC3534" s="112">
        <f>'Demand Input MP'!C1769</f>
        <v>0</v>
      </c>
      <c r="AD3534" s="112">
        <f>'Demand Input MP'!D1769</f>
        <v>0</v>
      </c>
      <c r="AE3534" s="112">
        <f>'Demand Input MP'!E1769</f>
        <v>0</v>
      </c>
      <c r="AF3534" s="112">
        <f>'Demand Input MP'!F1769</f>
        <v>0</v>
      </c>
      <c r="AG3534" s="112">
        <f>'Demand Input MP'!G1769</f>
        <v>0</v>
      </c>
      <c r="AH3534" s="112">
        <f>'Demand Input MP'!H1769</f>
        <v>0</v>
      </c>
      <c r="AI3534" s="112">
        <f>'Demand Input MP'!I1769</f>
        <v>0</v>
      </c>
      <c r="AJ3534" s="112">
        <f>'Demand Input MP'!J1769</f>
        <v>0</v>
      </c>
      <c r="AK3534" s="112">
        <f>'Demand Input MP'!K1769</f>
        <v>0</v>
      </c>
      <c r="AL3534" s="112">
        <f>'Demand Input MP'!L1769</f>
        <v>0</v>
      </c>
      <c r="AM3534" s="112">
        <f>'Demand Input MP'!M1769</f>
        <v>0</v>
      </c>
      <c r="AN3534" s="112">
        <f>'Demand Input MP'!N1769</f>
        <v>0</v>
      </c>
      <c r="AQ3534" t="str">
        <f>AQ3528</f>
        <v/>
      </c>
    </row>
    <row r="3535" spans="1:43" ht="14.25" customHeight="1" x14ac:dyDescent="0.25">
      <c r="A3535" s="1"/>
      <c r="B3535" s="122"/>
      <c r="C3535" s="122"/>
      <c r="D3535" s="122"/>
      <c r="E3535" s="122"/>
      <c r="F3535" s="122"/>
      <c r="G3535" s="122"/>
      <c r="H3535" s="122"/>
      <c r="I3535" s="122"/>
      <c r="J3535" s="122"/>
      <c r="K3535" s="122"/>
      <c r="L3535" s="122"/>
      <c r="M3535" s="122"/>
      <c r="N3535" s="122"/>
      <c r="O3535" s="122"/>
      <c r="P3535" s="122"/>
      <c r="Q3535" s="122"/>
      <c r="R3535" s="122"/>
      <c r="S3535" s="122"/>
      <c r="T3535" s="122"/>
      <c r="U3535" s="122"/>
      <c r="V3535" s="124" t="s">
        <v>91</v>
      </c>
      <c r="W3535" s="125">
        <f>IFERROR(IF(SUM('Run Rate History'!E356:AD356)&gt;0,(SUMPRODUCT((B3530:AA3530&gt;=PERCENTILE(B3530:AA3530,0.1))*(B3530:AA3530&lt;=PERCENTILE(B3530:AA3530,0.9))*B3530:AA3530)+SUMPRODUCT(('Run Rate History'!E356:AD356&gt;=PERCENTILE(B3530:AA3530,0.1))*('Run Rate History'!E356:AD356&lt;=PERCENTILE(B3530:AA3530,0.9))*'Run Rate History'!E356:AD356))/(SUMPRODUCT((B3530:AA3530&gt;=PERCENTILE(B3530:AA3530,0.1))*(B3530:AA3530&lt;=PERCENTILE(B3530:AA3530,0.9))*1)+SUMPRODUCT(('Run Rate History'!E356:AD356&gt;=PERCENTILE(B3530:AA3530,0.1))*('Run Rate History'!E356:AD356&lt;=PERCENTILE(B3530:AA3530,0.9))*1)),TRIMMEAN(B3530:AA3530,0.15)),0)</f>
        <v>13.375</v>
      </c>
      <c r="X3535" s="126" t="s">
        <v>1172</v>
      </c>
      <c r="Y3535" s="127">
        <f>SUM(B3530:AA3530)/26</f>
        <v>17.384615384615383</v>
      </c>
      <c r="Z3535" s="128"/>
      <c r="AA3535" s="112" t="s">
        <v>1173</v>
      </c>
      <c r="AB3535" s="113">
        <f>'Demand Input MP'!B1768</f>
        <v>0</v>
      </c>
      <c r="AC3535" s="112">
        <f>'Demand Input MP'!C1768</f>
        <v>0</v>
      </c>
      <c r="AD3535" s="112">
        <f>'Demand Input MP'!D1768</f>
        <v>0</v>
      </c>
      <c r="AE3535" s="112">
        <f>'Demand Input MP'!E1768</f>
        <v>0</v>
      </c>
      <c r="AF3535" s="112">
        <f>'Demand Input MP'!F1768</f>
        <v>0</v>
      </c>
      <c r="AG3535" s="112">
        <f>'Demand Input MP'!G1768</f>
        <v>0</v>
      </c>
      <c r="AH3535" s="112">
        <f>'Demand Input MP'!H1768</f>
        <v>0</v>
      </c>
      <c r="AI3535" s="112">
        <f>'Demand Input MP'!I1768</f>
        <v>0</v>
      </c>
      <c r="AJ3535" s="112">
        <f>'Demand Input MP'!J1768</f>
        <v>0</v>
      </c>
      <c r="AK3535" s="112">
        <f>'Demand Input MP'!K1768</f>
        <v>0</v>
      </c>
      <c r="AL3535" s="112">
        <f>'Demand Input MP'!L1768</f>
        <v>0</v>
      </c>
      <c r="AM3535" s="112">
        <f>'Demand Input MP'!M1768</f>
        <v>0</v>
      </c>
      <c r="AN3535" s="112">
        <f>'Demand Input MP'!N1768</f>
        <v>0</v>
      </c>
      <c r="AQ3535" t="str">
        <f>AQ3528</f>
        <v/>
      </c>
    </row>
    <row r="3536" spans="1:43" ht="14.25" customHeight="1" x14ac:dyDescent="0.25">
      <c r="A3536" s="1"/>
      <c r="B3536" s="122"/>
      <c r="C3536" s="122"/>
      <c r="D3536" s="122"/>
      <c r="E3536" s="122"/>
      <c r="F3536" s="122"/>
      <c r="G3536" s="122"/>
      <c r="H3536" s="122"/>
      <c r="I3536" s="122"/>
      <c r="J3536" s="122"/>
      <c r="K3536" s="122"/>
      <c r="L3536" s="122"/>
      <c r="M3536" s="122"/>
      <c r="N3536" s="122"/>
      <c r="O3536" s="122"/>
      <c r="P3536" s="122"/>
      <c r="Q3536" s="122"/>
      <c r="R3536" s="122"/>
      <c r="S3536" s="122"/>
      <c r="T3536" s="122"/>
      <c r="U3536" s="122"/>
      <c r="V3536" s="124" t="s">
        <v>94</v>
      </c>
      <c r="W3536" s="125">
        <f>IFERROR((1*MIN(MAX(X3530,0.5*IF(SUM('Run Rate History'!E356:AD356)&gt;0,(MEDIAN(IF(B3530:AA3530&gt;0,B3530:AA3530))+MEDIAN(IF('Run Rate History'!E356:AD356&gt;0,'Run Rate History'!E356:AD356)))/2,MEDIAN(IF(B3530:AA3530&gt;0,B3530:AA3530)))),2*IF(SUM('Run Rate History'!E356:AD356)&gt;0,(MEDIAN(IF(B3530:AA3530&gt;0,B3530:AA3530))+MEDIAN(IF('Run Rate History'!E356:AD356&gt;0,'Run Rate History'!E356:AD356)))/2,MEDIAN(IF(B3530:AA3530&gt;0,B3530:AA3530))))+2*MIN(MAX(Y3530,0.5*IF(SUM('Run Rate History'!E356:AD356)&gt;0,(MEDIAN(IF(B3530:AA3530&gt;0,B3530:AA3530))+MEDIAN(IF('Run Rate History'!E356:AD356&gt;0,'Run Rate History'!E356:AD356)))/2,MEDIAN(IF(B3530:AA3530&gt;0,B3530:AA3530)))),2*IF(SUM('Run Rate History'!E356:AD356)&gt;0,(MEDIAN(IF(B3530:AA3530&gt;0,B3530:AA3530))+MEDIAN(IF('Run Rate History'!E356:AD356&gt;0,'Run Rate History'!E356:AD356)))/2,MEDIAN(IF(B3530:AA3530&gt;0,B3530:AA3530))))+3*MIN(MAX(Z3530,0.5*IF(SUM('Run Rate History'!E356:AD356)&gt;0,(MEDIAN(IF(B3530:AA3530&gt;0,B3530:AA3530))+MEDIAN(IF('Run Rate History'!E356:AD356&gt;0,'Run Rate History'!E356:AD356)))/2,MEDIAN(IF(B3530:AA3530&gt;0,B3530:AA3530)))),2*IF(SUM('Run Rate History'!E356:AD356)&gt;0,(MEDIAN(IF(B3530:AA3530&gt;0,B3530:AA3530))+MEDIAN(IF('Run Rate History'!E356:AD356&gt;0,'Run Rate History'!E356:AD356)))/2,MEDIAN(IF(B3530:AA3530&gt;0,B3530:AA3530))))+4*MIN(MAX(AA3530,0.5*IF(SUM('Run Rate History'!E356:AD356)&gt;0,(MEDIAN(IF(B3530:AA3530&gt;0,B3530:AA3530))+MEDIAN(IF('Run Rate History'!E356:AD356&gt;0,'Run Rate History'!E356:AD356)))/2,MEDIAN(IF(B3530:AA3530&gt;0,B3530:AA3530)))),2*IF(SUM('Run Rate History'!E356:AD356)&gt;0,(MEDIAN(IF(B3530:AA3530&gt;0,B3530:AA3530))+MEDIAN(IF('Run Rate History'!E356:AD356&gt;0,'Run Rate History'!E356:AD356)))/2,MEDIAN(IF(B3530:AA3530&gt;0,B3530:AA3530)))))/10,0)</f>
        <v>13.5</v>
      </c>
      <c r="X3536" s="129" t="s">
        <v>1174</v>
      </c>
      <c r="Y3536" s="130">
        <f>IFERROR(VLOOKUP(A3528,'Stanje zaliha'!A:E,5,FALSE()),0)</f>
        <v>80</v>
      </c>
      <c r="Z3536" s="131"/>
      <c r="AA3536" s="113" t="s">
        <v>1175</v>
      </c>
      <c r="AB3536" s="118">
        <f t="shared" ref="AB3536:AN3536" si="704">SUM(AB3532:AB3535)</f>
        <v>0</v>
      </c>
      <c r="AC3536" s="118">
        <f t="shared" si="704"/>
        <v>0</v>
      </c>
      <c r="AD3536" s="118">
        <f t="shared" si="704"/>
        <v>0</v>
      </c>
      <c r="AE3536" s="118">
        <f t="shared" si="704"/>
        <v>0</v>
      </c>
      <c r="AF3536" s="118">
        <f t="shared" si="704"/>
        <v>0</v>
      </c>
      <c r="AG3536" s="118">
        <f t="shared" si="704"/>
        <v>0</v>
      </c>
      <c r="AH3536" s="118">
        <f t="shared" si="704"/>
        <v>0</v>
      </c>
      <c r="AI3536" s="118">
        <f t="shared" si="704"/>
        <v>0</v>
      </c>
      <c r="AJ3536" s="118">
        <f t="shared" si="704"/>
        <v>0</v>
      </c>
      <c r="AK3536" s="118">
        <f t="shared" si="704"/>
        <v>0</v>
      </c>
      <c r="AL3536" s="118">
        <f t="shared" si="704"/>
        <v>0</v>
      </c>
      <c r="AM3536" s="118">
        <f t="shared" si="704"/>
        <v>0</v>
      </c>
      <c r="AN3536" s="118">
        <f t="shared" si="704"/>
        <v>0</v>
      </c>
      <c r="AQ3536" t="str">
        <f>AQ3528</f>
        <v/>
      </c>
    </row>
    <row r="3537" spans="1:43" ht="14.25" customHeight="1" x14ac:dyDescent="0.25">
      <c r="A3537" s="1"/>
      <c r="B3537" s="122"/>
      <c r="C3537" s="122"/>
      <c r="D3537" s="122"/>
      <c r="E3537" s="122"/>
      <c r="F3537" s="122"/>
      <c r="G3537" s="122"/>
      <c r="H3537" s="122"/>
      <c r="I3537" s="122"/>
      <c r="J3537" s="122"/>
      <c r="K3537" s="122"/>
      <c r="L3537" s="122"/>
      <c r="M3537" s="122"/>
      <c r="N3537" s="122"/>
      <c r="O3537" s="122"/>
      <c r="P3537" s="122"/>
      <c r="Q3537" s="122"/>
      <c r="R3537" s="122"/>
      <c r="S3537" s="122"/>
      <c r="T3537" s="122"/>
      <c r="U3537" s="122"/>
      <c r="V3537" s="124" t="s">
        <v>95</v>
      </c>
      <c r="W3537" s="125">
        <f>IFERROR(0.6*W3536+0.4*W3535,0)</f>
        <v>13.45</v>
      </c>
      <c r="X3537" s="132" t="s">
        <v>1176</v>
      </c>
      <c r="Y3537" s="133">
        <f>IFERROR(SUMIF('Popis poslanih narudžbi'!A:A,A3528,'Popis poslanih narudžbi'!C:C),0)</f>
        <v>0</v>
      </c>
      <c r="Z3537" s="131"/>
      <c r="AA3537" s="134" t="s">
        <v>1177</v>
      </c>
      <c r="AB3537" s="118">
        <f t="shared" ref="AB3537:AN3537" si="705">AB3530+AB3536</f>
        <v>13</v>
      </c>
      <c r="AC3537" s="118">
        <f t="shared" si="705"/>
        <v>13</v>
      </c>
      <c r="AD3537" s="118">
        <f t="shared" si="705"/>
        <v>12</v>
      </c>
      <c r="AE3537" s="118">
        <f t="shared" si="705"/>
        <v>12</v>
      </c>
      <c r="AF3537" s="118">
        <f t="shared" si="705"/>
        <v>12</v>
      </c>
      <c r="AG3537" s="118">
        <f t="shared" si="705"/>
        <v>12</v>
      </c>
      <c r="AH3537" s="118">
        <f t="shared" si="705"/>
        <v>12</v>
      </c>
      <c r="AI3537" s="118">
        <f t="shared" si="705"/>
        <v>12</v>
      </c>
      <c r="AJ3537" s="118">
        <f t="shared" si="705"/>
        <v>12</v>
      </c>
      <c r="AK3537" s="118">
        <f t="shared" si="705"/>
        <v>12</v>
      </c>
      <c r="AL3537" s="118">
        <f t="shared" si="705"/>
        <v>12</v>
      </c>
      <c r="AM3537" s="118">
        <f t="shared" si="705"/>
        <v>12</v>
      </c>
      <c r="AN3537" s="118">
        <f t="shared" si="705"/>
        <v>12</v>
      </c>
      <c r="AQ3537" t="str">
        <f>AQ3528</f>
        <v/>
      </c>
    </row>
    <row r="3538" spans="1:43" ht="14.25" customHeight="1" x14ac:dyDescent="0.25">
      <c r="A3538" s="107" t="str">
        <f>'Run Rate'!A357</f>
        <v>POL04376</v>
      </c>
      <c r="B3538" s="135" t="str">
        <f>'Run Rate'!B357</f>
        <v>Polleo Zero Sauce 425ml Ketchup</v>
      </c>
      <c r="C3538" s="135" t="str">
        <f>'Run Rate'!C357</f>
        <v>BIO I SUPERFOODS</v>
      </c>
      <c r="D3538" s="135" t="str">
        <f>'Run Rate'!D357</f>
        <v>03 BRONZE</v>
      </c>
      <c r="E3538" s="122"/>
      <c r="F3538" s="122"/>
      <c r="G3538" s="122"/>
      <c r="H3538" s="122"/>
      <c r="I3538" s="122"/>
      <c r="J3538" s="122"/>
      <c r="K3538" s="122"/>
      <c r="L3538" s="122"/>
      <c r="M3538" s="122"/>
      <c r="N3538" s="122"/>
      <c r="O3538" s="122"/>
      <c r="P3538" s="122"/>
      <c r="Q3538" s="122"/>
      <c r="R3538" s="122"/>
      <c r="S3538" s="122"/>
      <c r="T3538" s="122"/>
      <c r="U3538" s="122"/>
      <c r="V3538" s="122"/>
      <c r="W3538" s="122"/>
      <c r="X3538" s="122"/>
      <c r="Y3538" s="122"/>
      <c r="Z3538" s="122"/>
      <c r="AA3538" s="122"/>
      <c r="AB3538" s="122"/>
      <c r="AC3538" s="122"/>
      <c r="AD3538" s="122"/>
      <c r="AE3538" s="122"/>
      <c r="AF3538" s="122"/>
      <c r="AG3538" s="122"/>
      <c r="AH3538" s="122"/>
      <c r="AI3538" s="122"/>
      <c r="AJ3538" s="122"/>
      <c r="AK3538" s="122"/>
      <c r="AL3538" s="122"/>
      <c r="AM3538" s="122"/>
      <c r="AN3538" s="122"/>
      <c r="AQ3538" t="str">
        <f>IF(AND(OR($B$1="ALL",$B$1=C3538),OR($E$1="ALL",$E$1=D3538),OR($B$2="ALL",$B$2=A3538),OR($E$2="ALL",IFERROR(SEARCH($E$2,B3538),0)&gt;0)),"MATCH","")</f>
        <v/>
      </c>
    </row>
    <row r="3539" spans="1:43" ht="14.25" customHeight="1" x14ac:dyDescent="0.25">
      <c r="A3539" s="108" t="s">
        <v>1137</v>
      </c>
      <c r="B3539" s="136" t="s">
        <v>1138</v>
      </c>
      <c r="C3539" s="136" t="s">
        <v>1139</v>
      </c>
      <c r="D3539" s="136" t="s">
        <v>1140</v>
      </c>
      <c r="E3539" s="136" t="s">
        <v>1141</v>
      </c>
      <c r="F3539" s="136" t="s">
        <v>1142</v>
      </c>
      <c r="G3539" s="136" t="s">
        <v>1143</v>
      </c>
      <c r="H3539" s="136" t="s">
        <v>1144</v>
      </c>
      <c r="I3539" s="136" t="s">
        <v>1145</v>
      </c>
      <c r="J3539" s="136" t="s">
        <v>1146</v>
      </c>
      <c r="K3539" s="136" t="s">
        <v>1147</v>
      </c>
      <c r="L3539" s="136" t="s">
        <v>1148</v>
      </c>
      <c r="M3539" s="136" t="s">
        <v>1149</v>
      </c>
      <c r="N3539" s="136" t="s">
        <v>1150</v>
      </c>
      <c r="O3539" s="136" t="s">
        <v>1151</v>
      </c>
      <c r="P3539" s="136" t="s">
        <v>1152</v>
      </c>
      <c r="Q3539" s="136" t="s">
        <v>1153</v>
      </c>
      <c r="R3539" s="136" t="s">
        <v>1154</v>
      </c>
      <c r="S3539" s="136" t="s">
        <v>1155</v>
      </c>
      <c r="T3539" s="136" t="s">
        <v>1156</v>
      </c>
      <c r="U3539" s="136" t="s">
        <v>1157</v>
      </c>
      <c r="V3539" s="136" t="s">
        <v>1158</v>
      </c>
      <c r="W3539" s="136" t="s">
        <v>1159</v>
      </c>
      <c r="X3539" s="136" t="s">
        <v>1160</v>
      </c>
      <c r="Y3539" s="136" t="s">
        <v>1161</v>
      </c>
      <c r="Z3539" s="136" t="s">
        <v>1162</v>
      </c>
      <c r="AA3539" s="136" t="s">
        <v>1163</v>
      </c>
      <c r="AB3539" s="137" t="s">
        <v>156</v>
      </c>
      <c r="AC3539" s="137" t="s">
        <v>157</v>
      </c>
      <c r="AD3539" s="137" t="s">
        <v>158</v>
      </c>
      <c r="AE3539" s="137" t="s">
        <v>139</v>
      </c>
      <c r="AF3539" s="138" t="s">
        <v>140</v>
      </c>
      <c r="AG3539" s="138" t="s">
        <v>141</v>
      </c>
      <c r="AH3539" s="138" t="s">
        <v>142</v>
      </c>
      <c r="AI3539" s="138" t="s">
        <v>143</v>
      </c>
      <c r="AJ3539" s="139" t="s">
        <v>144</v>
      </c>
      <c r="AK3539" s="139" t="s">
        <v>145</v>
      </c>
      <c r="AL3539" s="139" t="s">
        <v>146</v>
      </c>
      <c r="AM3539" s="140" t="s">
        <v>147</v>
      </c>
      <c r="AN3539" s="140" t="s">
        <v>148</v>
      </c>
      <c r="AQ3539" t="str">
        <f>AQ3538</f>
        <v/>
      </c>
    </row>
    <row r="3540" spans="1:43" ht="14.25" customHeight="1" x14ac:dyDescent="0.25">
      <c r="A3540" s="99" t="s">
        <v>1164</v>
      </c>
      <c r="B3540" s="112">
        <f>'Run Rate'!E357</f>
        <v>39</v>
      </c>
      <c r="C3540" s="112">
        <f>'Run Rate'!F357</f>
        <v>20</v>
      </c>
      <c r="D3540" s="112">
        <f>'Run Rate'!G357</f>
        <v>35</v>
      </c>
      <c r="E3540" s="112">
        <f>'Run Rate'!H357</f>
        <v>35</v>
      </c>
      <c r="F3540" s="112">
        <f>'Run Rate'!I357</f>
        <v>45</v>
      </c>
      <c r="G3540" s="112">
        <f>'Run Rate'!J357</f>
        <v>32</v>
      </c>
      <c r="H3540" s="112">
        <f>'Run Rate'!K357</f>
        <v>43</v>
      </c>
      <c r="I3540" s="112">
        <f>'Run Rate'!L357</f>
        <v>36</v>
      </c>
      <c r="J3540" s="112">
        <f>'Run Rate'!M357</f>
        <v>105</v>
      </c>
      <c r="K3540" s="112">
        <f>'Run Rate'!N357</f>
        <v>33</v>
      </c>
      <c r="L3540" s="112">
        <f>'Run Rate'!O357</f>
        <v>13</v>
      </c>
      <c r="M3540" s="112">
        <f>'Run Rate'!P357</f>
        <v>39</v>
      </c>
      <c r="N3540" s="112">
        <f>'Run Rate'!Q357</f>
        <v>14</v>
      </c>
      <c r="O3540" s="112">
        <f>'Run Rate'!R357</f>
        <v>22</v>
      </c>
      <c r="P3540" s="112">
        <f>'Run Rate'!S357</f>
        <v>8</v>
      </c>
      <c r="Q3540" s="112">
        <f>'Run Rate'!T357</f>
        <v>43</v>
      </c>
      <c r="R3540" s="112">
        <f>'Run Rate'!U357</f>
        <v>53</v>
      </c>
      <c r="S3540" s="112">
        <f>'Run Rate'!V357</f>
        <v>55</v>
      </c>
      <c r="T3540" s="112">
        <f>'Run Rate'!W357</f>
        <v>84</v>
      </c>
      <c r="U3540" s="112">
        <f>'Run Rate'!X357</f>
        <v>31</v>
      </c>
      <c r="V3540" s="112">
        <f>'Run Rate'!Y357</f>
        <v>55</v>
      </c>
      <c r="W3540" s="112">
        <f>'Run Rate'!Z357</f>
        <v>24</v>
      </c>
      <c r="X3540" s="112">
        <f>'Run Rate'!AA357</f>
        <v>98</v>
      </c>
      <c r="Y3540" s="112">
        <f>'Run Rate'!AB357</f>
        <v>31</v>
      </c>
      <c r="Z3540" s="112">
        <f>'Run Rate'!AC357</f>
        <v>37</v>
      </c>
      <c r="AA3540" s="112">
        <f>'Run Rate'!AD357</f>
        <v>59</v>
      </c>
      <c r="AB3540" s="113">
        <v>47</v>
      </c>
      <c r="AC3540" s="112">
        <v>47</v>
      </c>
      <c r="AD3540" s="112">
        <v>47</v>
      </c>
      <c r="AE3540" s="112">
        <v>47</v>
      </c>
      <c r="AF3540" s="112">
        <v>47</v>
      </c>
      <c r="AG3540" s="112">
        <v>47</v>
      </c>
      <c r="AH3540" s="112">
        <v>47</v>
      </c>
      <c r="AI3540" s="112">
        <v>47</v>
      </c>
      <c r="AJ3540" s="112">
        <v>47</v>
      </c>
      <c r="AK3540" s="112">
        <v>47</v>
      </c>
      <c r="AL3540" s="112">
        <v>47</v>
      </c>
      <c r="AM3540" s="112">
        <v>47</v>
      </c>
      <c r="AN3540" s="112">
        <v>47</v>
      </c>
      <c r="AQ3540" t="str">
        <f>AQ3538</f>
        <v/>
      </c>
    </row>
    <row r="3541" spans="1:43" ht="14.25" customHeight="1" x14ac:dyDescent="0.25">
      <c r="A3541" s="99" t="s">
        <v>1165</v>
      </c>
      <c r="B3541" s="114"/>
      <c r="C3541" s="114"/>
      <c r="D3541" s="114"/>
      <c r="E3541" s="114"/>
      <c r="F3541" s="114"/>
      <c r="G3541" s="114"/>
      <c r="H3541" s="114"/>
      <c r="I3541" s="114"/>
      <c r="J3541" s="114"/>
      <c r="K3541" s="114"/>
      <c r="L3541" s="114"/>
      <c r="M3541" s="114"/>
      <c r="N3541" s="114"/>
      <c r="O3541" s="114"/>
      <c r="P3541" s="114"/>
      <c r="Q3541" s="114"/>
      <c r="R3541" s="114"/>
      <c r="S3541" s="114"/>
      <c r="T3541" s="114"/>
      <c r="U3541" s="114"/>
      <c r="V3541" s="114"/>
      <c r="W3541" s="115"/>
      <c r="X3541" s="115"/>
      <c r="Y3541" s="115"/>
      <c r="Z3541" s="115"/>
      <c r="AA3541" s="112" t="s">
        <v>1166</v>
      </c>
      <c r="AB3541" s="113"/>
      <c r="AC3541" s="112"/>
      <c r="AD3541" s="112"/>
      <c r="AE3541" s="112"/>
      <c r="AF3541" s="112"/>
      <c r="AG3541" s="112"/>
      <c r="AH3541" s="112"/>
      <c r="AI3541" s="112"/>
      <c r="AJ3541" s="112"/>
      <c r="AK3541" s="112"/>
      <c r="AL3541" s="112"/>
      <c r="AM3541" s="112"/>
      <c r="AN3541" s="112"/>
      <c r="AQ3541" t="str">
        <f>AQ3538</f>
        <v/>
      </c>
    </row>
    <row r="3542" spans="1:43" ht="14.25" customHeight="1" x14ac:dyDescent="0.25">
      <c r="A3542" s="99" t="s">
        <v>1167</v>
      </c>
      <c r="B3542" s="114"/>
      <c r="C3542" s="114"/>
      <c r="D3542" s="114"/>
      <c r="E3542" s="114"/>
      <c r="F3542" s="114"/>
      <c r="G3542" s="114"/>
      <c r="H3542" s="114"/>
      <c r="I3542" s="114"/>
      <c r="J3542" s="114"/>
      <c r="K3542" s="114"/>
      <c r="L3542" s="114"/>
      <c r="M3542" s="114"/>
      <c r="N3542" s="114"/>
      <c r="O3542" s="114"/>
      <c r="P3542" s="114"/>
      <c r="Q3542" s="114"/>
      <c r="R3542" s="114"/>
      <c r="S3542" s="114"/>
      <c r="T3542" s="114"/>
      <c r="U3542" s="114"/>
      <c r="V3542" s="114"/>
      <c r="W3542" s="115"/>
      <c r="X3542" s="116"/>
      <c r="Y3542" s="117"/>
      <c r="Z3542" s="115"/>
      <c r="AA3542" s="112" t="s">
        <v>1168</v>
      </c>
      <c r="AB3542" s="113">
        <f>'Demand Input VP'!B1774</f>
        <v>0</v>
      </c>
      <c r="AC3542" s="112">
        <f>'Demand Input VP'!C1774</f>
        <v>0</v>
      </c>
      <c r="AD3542" s="112">
        <f>'Demand Input VP'!D1774</f>
        <v>0</v>
      </c>
      <c r="AE3542" s="112">
        <f>'Demand Input VP'!E1774</f>
        <v>0</v>
      </c>
      <c r="AF3542" s="112">
        <f>'Demand Input VP'!F1774</f>
        <v>0</v>
      </c>
      <c r="AG3542" s="112">
        <f>'Demand Input VP'!G1774</f>
        <v>0</v>
      </c>
      <c r="AH3542" s="112">
        <f>'Demand Input VP'!H1774</f>
        <v>0</v>
      </c>
      <c r="AI3542" s="112">
        <f>'Demand Input VP'!I1774</f>
        <v>0</v>
      </c>
      <c r="AJ3542" s="112">
        <f>'Demand Input VP'!J1774</f>
        <v>0</v>
      </c>
      <c r="AK3542" s="112">
        <f>'Demand Input VP'!K1774</f>
        <v>0</v>
      </c>
      <c r="AL3542" s="112">
        <f>'Demand Input VP'!L1774</f>
        <v>0</v>
      </c>
      <c r="AM3542" s="112">
        <f>'Demand Input VP'!M1774</f>
        <v>0</v>
      </c>
      <c r="AN3542" s="112">
        <f>'Demand Input VP'!N1774</f>
        <v>0</v>
      </c>
      <c r="AQ3542" t="str">
        <f>AQ3538</f>
        <v/>
      </c>
    </row>
    <row r="3543" spans="1:43" ht="14.25" customHeight="1" x14ac:dyDescent="0.25">
      <c r="A3543" s="99" t="s">
        <v>1169</v>
      </c>
      <c r="B3543" s="118"/>
      <c r="C3543" s="118"/>
      <c r="D3543" s="118"/>
      <c r="E3543" s="118"/>
      <c r="F3543" s="118"/>
      <c r="G3543" s="118"/>
      <c r="H3543" s="118"/>
      <c r="I3543" s="118"/>
      <c r="J3543" s="118"/>
      <c r="K3543" s="118"/>
      <c r="L3543" s="118"/>
      <c r="M3543" s="118"/>
      <c r="N3543" s="118"/>
      <c r="O3543" s="118"/>
      <c r="P3543" s="118"/>
      <c r="Q3543" s="118"/>
      <c r="R3543" s="118"/>
      <c r="S3543" s="118"/>
      <c r="T3543" s="118"/>
      <c r="U3543" s="118"/>
      <c r="V3543" s="118"/>
      <c r="W3543" s="115"/>
      <c r="X3543" s="116"/>
      <c r="Y3543" s="117"/>
      <c r="Z3543" s="119"/>
      <c r="AA3543" s="120" t="s">
        <v>1170</v>
      </c>
      <c r="AB3543" s="121">
        <f>'Demand Input VP'!B1773</f>
        <v>0</v>
      </c>
      <c r="AC3543" s="120">
        <f>'Demand Input VP'!C1773</f>
        <v>0</v>
      </c>
      <c r="AD3543" s="120">
        <f>'Demand Input VP'!D1773</f>
        <v>0</v>
      </c>
      <c r="AE3543" s="120">
        <f>'Demand Input VP'!E1773</f>
        <v>0</v>
      </c>
      <c r="AF3543" s="120">
        <f>'Demand Input VP'!F1773</f>
        <v>0</v>
      </c>
      <c r="AG3543" s="120">
        <f>'Demand Input VP'!G1773</f>
        <v>0</v>
      </c>
      <c r="AH3543" s="120">
        <f>'Demand Input VP'!H1773</f>
        <v>0</v>
      </c>
      <c r="AI3543" s="120">
        <f>'Demand Input VP'!I1773</f>
        <v>0</v>
      </c>
      <c r="AJ3543" s="120">
        <f>'Demand Input VP'!J1773</f>
        <v>0</v>
      </c>
      <c r="AK3543" s="120">
        <f>'Demand Input VP'!K1773</f>
        <v>0</v>
      </c>
      <c r="AL3543" s="120">
        <f>'Demand Input VP'!L1773</f>
        <v>0</v>
      </c>
      <c r="AM3543" s="120">
        <f>'Demand Input VP'!M1773</f>
        <v>0</v>
      </c>
      <c r="AN3543" s="120">
        <f>'Demand Input VP'!N1773</f>
        <v>0</v>
      </c>
      <c r="AQ3543" t="str">
        <f>AQ3538</f>
        <v/>
      </c>
    </row>
    <row r="3544" spans="1:43" ht="14.25" customHeight="1" x14ac:dyDescent="0.25">
      <c r="A3544" s="1"/>
      <c r="B3544" s="122"/>
      <c r="C3544" s="122"/>
      <c r="D3544" s="122"/>
      <c r="E3544" s="122"/>
      <c r="F3544" s="122"/>
      <c r="G3544" s="122"/>
      <c r="H3544" s="122"/>
      <c r="I3544" s="122"/>
      <c r="J3544" s="122"/>
      <c r="K3544" s="122"/>
      <c r="L3544" s="122"/>
      <c r="M3544" s="122"/>
      <c r="N3544" s="122"/>
      <c r="O3544" s="122"/>
      <c r="P3544" s="122"/>
      <c r="Q3544" s="122"/>
      <c r="R3544" s="122"/>
      <c r="S3544" s="122"/>
      <c r="T3544" s="122"/>
      <c r="U3544" s="122"/>
      <c r="V3544" s="122"/>
      <c r="W3544" s="123"/>
      <c r="X3544" s="116"/>
      <c r="Y3544" s="117"/>
      <c r="Z3544" s="123"/>
      <c r="AA3544" s="112" t="s">
        <v>1171</v>
      </c>
      <c r="AB3544" s="113">
        <f>'Demand Input MP'!B1774</f>
        <v>0</v>
      </c>
      <c r="AC3544" s="112">
        <f>'Demand Input MP'!C1774</f>
        <v>0</v>
      </c>
      <c r="AD3544" s="112">
        <f>'Demand Input MP'!D1774</f>
        <v>0</v>
      </c>
      <c r="AE3544" s="112">
        <f>'Demand Input MP'!E1774</f>
        <v>0</v>
      </c>
      <c r="AF3544" s="112">
        <f>'Demand Input MP'!F1774</f>
        <v>0</v>
      </c>
      <c r="AG3544" s="112">
        <f>'Demand Input MP'!G1774</f>
        <v>0</v>
      </c>
      <c r="AH3544" s="112">
        <f>'Demand Input MP'!H1774</f>
        <v>0</v>
      </c>
      <c r="AI3544" s="112">
        <f>'Demand Input MP'!I1774</f>
        <v>0</v>
      </c>
      <c r="AJ3544" s="112">
        <f>'Demand Input MP'!J1774</f>
        <v>0</v>
      </c>
      <c r="AK3544" s="112">
        <f>'Demand Input MP'!K1774</f>
        <v>0</v>
      </c>
      <c r="AL3544" s="112">
        <f>'Demand Input MP'!L1774</f>
        <v>0</v>
      </c>
      <c r="AM3544" s="112">
        <f>'Demand Input MP'!M1774</f>
        <v>0</v>
      </c>
      <c r="AN3544" s="112">
        <f>'Demand Input MP'!N1774</f>
        <v>0</v>
      </c>
      <c r="AQ3544" t="str">
        <f>AQ3538</f>
        <v/>
      </c>
    </row>
    <row r="3545" spans="1:43" ht="14.25" customHeight="1" x14ac:dyDescent="0.25">
      <c r="A3545" s="1"/>
      <c r="B3545" s="122"/>
      <c r="C3545" s="122"/>
      <c r="D3545" s="122"/>
      <c r="E3545" s="122"/>
      <c r="F3545" s="122"/>
      <c r="G3545" s="122"/>
      <c r="H3545" s="122"/>
      <c r="I3545" s="122"/>
      <c r="J3545" s="122"/>
      <c r="K3545" s="122"/>
      <c r="L3545" s="122"/>
      <c r="M3545" s="122"/>
      <c r="N3545" s="122"/>
      <c r="O3545" s="122"/>
      <c r="P3545" s="122"/>
      <c r="Q3545" s="122"/>
      <c r="R3545" s="122"/>
      <c r="S3545" s="122"/>
      <c r="T3545" s="122"/>
      <c r="U3545" s="122"/>
      <c r="V3545" s="124" t="s">
        <v>91</v>
      </c>
      <c r="W3545" s="125">
        <f>IFERROR(IF(SUM('Run Rate History'!E357:AD357)&gt;0,(SUMPRODUCT((B3540:AA3540&gt;=PERCENTILE(B3540:AA3540,0.1))*(B3540:AA3540&lt;=PERCENTILE(B3540:AA3540,0.9))*B3540:AA3540)+SUMPRODUCT(('Run Rate History'!E357:AD357&gt;=PERCENTILE(B3540:AA3540,0.1))*('Run Rate History'!E357:AD357&lt;=PERCENTILE(B3540:AA3540,0.9))*'Run Rate History'!E357:AD357))/(SUMPRODUCT((B3540:AA3540&gt;=PERCENTILE(B3540:AA3540,0.1))*(B3540:AA3540&lt;=PERCENTILE(B3540:AA3540,0.9))*1)+SUMPRODUCT(('Run Rate History'!E357:AD357&gt;=PERCENTILE(B3540:AA3540,0.1))*('Run Rate History'!E357:AD357&lt;=PERCENTILE(B3540:AA3540,0.9))*1)),TRIMMEAN(B3540:AA3540,0.15)),0)</f>
        <v>39.428571428571431</v>
      </c>
      <c r="X3545" s="126" t="s">
        <v>1172</v>
      </c>
      <c r="Y3545" s="127">
        <f>SUM(B3540:AA3540)/26</f>
        <v>41.884615384615387</v>
      </c>
      <c r="Z3545" s="128"/>
      <c r="AA3545" s="112" t="s">
        <v>1173</v>
      </c>
      <c r="AB3545" s="113">
        <f>'Demand Input MP'!B1773</f>
        <v>0</v>
      </c>
      <c r="AC3545" s="112">
        <f>'Demand Input MP'!C1773</f>
        <v>0</v>
      </c>
      <c r="AD3545" s="112">
        <f>'Demand Input MP'!D1773</f>
        <v>0</v>
      </c>
      <c r="AE3545" s="112">
        <f>'Demand Input MP'!E1773</f>
        <v>0</v>
      </c>
      <c r="AF3545" s="112">
        <f>'Demand Input MP'!F1773</f>
        <v>0</v>
      </c>
      <c r="AG3545" s="112">
        <f>'Demand Input MP'!G1773</f>
        <v>0</v>
      </c>
      <c r="AH3545" s="112">
        <f>'Demand Input MP'!H1773</f>
        <v>0</v>
      </c>
      <c r="AI3545" s="112">
        <f>'Demand Input MP'!I1773</f>
        <v>0</v>
      </c>
      <c r="AJ3545" s="112">
        <f>'Demand Input MP'!J1773</f>
        <v>0</v>
      </c>
      <c r="AK3545" s="112">
        <f>'Demand Input MP'!K1773</f>
        <v>0</v>
      </c>
      <c r="AL3545" s="112">
        <f>'Demand Input MP'!L1773</f>
        <v>0</v>
      </c>
      <c r="AM3545" s="112">
        <f>'Demand Input MP'!M1773</f>
        <v>0</v>
      </c>
      <c r="AN3545" s="112">
        <f>'Demand Input MP'!N1773</f>
        <v>0</v>
      </c>
      <c r="AQ3545" t="str">
        <f>AQ3538</f>
        <v/>
      </c>
    </row>
    <row r="3546" spans="1:43" ht="14.25" customHeight="1" x14ac:dyDescent="0.25">
      <c r="A3546" s="1"/>
      <c r="B3546" s="122"/>
      <c r="C3546" s="122"/>
      <c r="D3546" s="122"/>
      <c r="E3546" s="122"/>
      <c r="F3546" s="122"/>
      <c r="G3546" s="122"/>
      <c r="H3546" s="122"/>
      <c r="I3546" s="122"/>
      <c r="J3546" s="122"/>
      <c r="K3546" s="122"/>
      <c r="L3546" s="122"/>
      <c r="M3546" s="122"/>
      <c r="N3546" s="122"/>
      <c r="O3546" s="122"/>
      <c r="P3546" s="122"/>
      <c r="Q3546" s="122"/>
      <c r="R3546" s="122"/>
      <c r="S3546" s="122"/>
      <c r="T3546" s="122"/>
      <c r="U3546" s="122"/>
      <c r="V3546" s="124" t="s">
        <v>94</v>
      </c>
      <c r="W3546" s="125">
        <f>IFERROR((1*MIN(MAX(X3540,0.5*IF(SUM('Run Rate History'!E357:AD357)&gt;0,(MEDIAN(IF(B3540:AA3540&gt;0,B3540:AA3540))+MEDIAN(IF('Run Rate History'!E357:AD357&gt;0,'Run Rate History'!E357:AD357)))/2,MEDIAN(IF(B3540:AA3540&gt;0,B3540:AA3540)))),2*IF(SUM('Run Rate History'!E357:AD357)&gt;0,(MEDIAN(IF(B3540:AA3540&gt;0,B3540:AA3540))+MEDIAN(IF('Run Rate History'!E357:AD357&gt;0,'Run Rate History'!E357:AD357)))/2,MEDIAN(IF(B3540:AA3540&gt;0,B3540:AA3540))))+2*MIN(MAX(Y3540,0.5*IF(SUM('Run Rate History'!E357:AD357)&gt;0,(MEDIAN(IF(B3540:AA3540&gt;0,B3540:AA3540))+MEDIAN(IF('Run Rate History'!E357:AD357&gt;0,'Run Rate History'!E357:AD357)))/2,MEDIAN(IF(B3540:AA3540&gt;0,B3540:AA3540)))),2*IF(SUM('Run Rate History'!E357:AD357)&gt;0,(MEDIAN(IF(B3540:AA3540&gt;0,B3540:AA3540))+MEDIAN(IF('Run Rate History'!E357:AD357&gt;0,'Run Rate History'!E357:AD357)))/2,MEDIAN(IF(B3540:AA3540&gt;0,B3540:AA3540))))+3*MIN(MAX(Z3540,0.5*IF(SUM('Run Rate History'!E357:AD357)&gt;0,(MEDIAN(IF(B3540:AA3540&gt;0,B3540:AA3540))+MEDIAN(IF('Run Rate History'!E357:AD357&gt;0,'Run Rate History'!E357:AD357)))/2,MEDIAN(IF(B3540:AA3540&gt;0,B3540:AA3540)))),2*IF(SUM('Run Rate History'!E357:AD357)&gt;0,(MEDIAN(IF(B3540:AA3540&gt;0,B3540:AA3540))+MEDIAN(IF('Run Rate History'!E357:AD357&gt;0,'Run Rate History'!E357:AD357)))/2,MEDIAN(IF(B3540:AA3540&gt;0,B3540:AA3540))))+4*MIN(MAX(AA3540,0.5*IF(SUM('Run Rate History'!E357:AD357)&gt;0,(MEDIAN(IF(B3540:AA3540&gt;0,B3540:AA3540))+MEDIAN(IF('Run Rate History'!E357:AD357&gt;0,'Run Rate History'!E357:AD357)))/2,MEDIAN(IF(B3540:AA3540&gt;0,B3540:AA3540)))),2*IF(SUM('Run Rate History'!E357:AD357)&gt;0,(MEDIAN(IF(B3540:AA3540&gt;0,B3540:AA3540))+MEDIAN(IF('Run Rate History'!E357:AD357&gt;0,'Run Rate History'!E357:AD357)))/2,MEDIAN(IF(B3540:AA3540&gt;0,B3540:AA3540)))))/10,0)</f>
        <v>48.2</v>
      </c>
      <c r="X3546" s="129" t="s">
        <v>1174</v>
      </c>
      <c r="Y3546" s="130">
        <f>IFERROR(VLOOKUP(A3538,'Stanje zaliha'!A:E,5,FALSE()),0)</f>
        <v>1303</v>
      </c>
      <c r="Z3546" s="131"/>
      <c r="AA3546" s="113" t="s">
        <v>1175</v>
      </c>
      <c r="AB3546" s="118">
        <f t="shared" ref="AB3546:AN3546" si="706">SUM(AB3542:AB3545)</f>
        <v>0</v>
      </c>
      <c r="AC3546" s="118">
        <f t="shared" si="706"/>
        <v>0</v>
      </c>
      <c r="AD3546" s="118">
        <f t="shared" si="706"/>
        <v>0</v>
      </c>
      <c r="AE3546" s="118">
        <f t="shared" si="706"/>
        <v>0</v>
      </c>
      <c r="AF3546" s="118">
        <f t="shared" si="706"/>
        <v>0</v>
      </c>
      <c r="AG3546" s="118">
        <f t="shared" si="706"/>
        <v>0</v>
      </c>
      <c r="AH3546" s="118">
        <f t="shared" si="706"/>
        <v>0</v>
      </c>
      <c r="AI3546" s="118">
        <f t="shared" si="706"/>
        <v>0</v>
      </c>
      <c r="AJ3546" s="118">
        <f t="shared" si="706"/>
        <v>0</v>
      </c>
      <c r="AK3546" s="118">
        <f t="shared" si="706"/>
        <v>0</v>
      </c>
      <c r="AL3546" s="118">
        <f t="shared" si="706"/>
        <v>0</v>
      </c>
      <c r="AM3546" s="118">
        <f t="shared" si="706"/>
        <v>0</v>
      </c>
      <c r="AN3546" s="118">
        <f t="shared" si="706"/>
        <v>0</v>
      </c>
      <c r="AQ3546" t="str">
        <f>AQ3538</f>
        <v/>
      </c>
    </row>
    <row r="3547" spans="1:43" ht="14.25" customHeight="1" x14ac:dyDescent="0.25">
      <c r="A3547" s="1"/>
      <c r="B3547" s="122"/>
      <c r="C3547" s="122"/>
      <c r="D3547" s="122"/>
      <c r="E3547" s="122"/>
      <c r="F3547" s="122"/>
      <c r="G3547" s="122"/>
      <c r="H3547" s="122"/>
      <c r="I3547" s="122"/>
      <c r="J3547" s="122"/>
      <c r="K3547" s="122"/>
      <c r="L3547" s="122"/>
      <c r="M3547" s="122"/>
      <c r="N3547" s="122"/>
      <c r="O3547" s="122"/>
      <c r="P3547" s="122"/>
      <c r="Q3547" s="122"/>
      <c r="R3547" s="122"/>
      <c r="S3547" s="122"/>
      <c r="T3547" s="122"/>
      <c r="U3547" s="122"/>
      <c r="V3547" s="124" t="s">
        <v>95</v>
      </c>
      <c r="W3547" s="125">
        <f>IFERROR(0.6*W3546+0.4*W3545,0)</f>
        <v>44.691428571428574</v>
      </c>
      <c r="X3547" s="132" t="s">
        <v>1176</v>
      </c>
      <c r="Y3547" s="133">
        <f>IFERROR(SUMIF('Popis poslanih narudžbi'!A:A,A3538,'Popis poslanih narudžbi'!C:C),0)</f>
        <v>0</v>
      </c>
      <c r="Z3547" s="131"/>
      <c r="AA3547" s="134" t="s">
        <v>1177</v>
      </c>
      <c r="AB3547" s="118">
        <f t="shared" ref="AB3547:AN3547" si="707">AB3540+AB3546</f>
        <v>47</v>
      </c>
      <c r="AC3547" s="118">
        <f t="shared" si="707"/>
        <v>47</v>
      </c>
      <c r="AD3547" s="118">
        <f t="shared" si="707"/>
        <v>47</v>
      </c>
      <c r="AE3547" s="118">
        <f t="shared" si="707"/>
        <v>47</v>
      </c>
      <c r="AF3547" s="118">
        <f t="shared" si="707"/>
        <v>47</v>
      </c>
      <c r="AG3547" s="118">
        <f t="shared" si="707"/>
        <v>47</v>
      </c>
      <c r="AH3547" s="118">
        <f t="shared" si="707"/>
        <v>47</v>
      </c>
      <c r="AI3547" s="118">
        <f t="shared" si="707"/>
        <v>47</v>
      </c>
      <c r="AJ3547" s="118">
        <f t="shared" si="707"/>
        <v>47</v>
      </c>
      <c r="AK3547" s="118">
        <f t="shared" si="707"/>
        <v>47</v>
      </c>
      <c r="AL3547" s="118">
        <f t="shared" si="707"/>
        <v>47</v>
      </c>
      <c r="AM3547" s="118">
        <f t="shared" si="707"/>
        <v>47</v>
      </c>
      <c r="AN3547" s="118">
        <f t="shared" si="707"/>
        <v>47</v>
      </c>
      <c r="AQ3547" t="str">
        <f>AQ3538</f>
        <v/>
      </c>
    </row>
    <row r="3548" spans="1:43" ht="14.25" customHeight="1" x14ac:dyDescent="0.25">
      <c r="A3548" s="107" t="str">
        <f>'Run Rate'!A358</f>
        <v>POL09854</v>
      </c>
      <c r="B3548" s="135" t="str">
        <f>'Run Rate'!B358</f>
        <v>Polleo Iron 60 caps</v>
      </c>
      <c r="C3548" s="135" t="str">
        <f>'Run Rate'!C358</f>
        <v>SPORTSKA PREHRANA</v>
      </c>
      <c r="D3548" s="135" t="str">
        <f>'Run Rate'!D358</f>
        <v>03 BRONZE</v>
      </c>
      <c r="E3548" s="122"/>
      <c r="F3548" s="122"/>
      <c r="G3548" s="122"/>
      <c r="H3548" s="122"/>
      <c r="I3548" s="122"/>
      <c r="J3548" s="122"/>
      <c r="K3548" s="122"/>
      <c r="L3548" s="122"/>
      <c r="M3548" s="122"/>
      <c r="N3548" s="122"/>
      <c r="O3548" s="122"/>
      <c r="P3548" s="122"/>
      <c r="Q3548" s="122"/>
      <c r="R3548" s="122"/>
      <c r="S3548" s="122"/>
      <c r="T3548" s="122"/>
      <c r="U3548" s="122"/>
      <c r="V3548" s="122"/>
      <c r="W3548" s="122"/>
      <c r="X3548" s="122"/>
      <c r="Y3548" s="122"/>
      <c r="Z3548" s="122"/>
      <c r="AA3548" s="122"/>
      <c r="AB3548" s="122"/>
      <c r="AC3548" s="122"/>
      <c r="AD3548" s="122"/>
      <c r="AE3548" s="122"/>
      <c r="AF3548" s="122"/>
      <c r="AG3548" s="122"/>
      <c r="AH3548" s="122"/>
      <c r="AI3548" s="122"/>
      <c r="AJ3548" s="122"/>
      <c r="AK3548" s="122"/>
      <c r="AL3548" s="122"/>
      <c r="AM3548" s="122"/>
      <c r="AN3548" s="122"/>
      <c r="AQ3548" t="str">
        <f>IF(AND(OR($B$1="ALL",$B$1=C3548),OR($E$1="ALL",$E$1=D3548),OR($B$2="ALL",$B$2=A3548),OR($E$2="ALL",IFERROR(SEARCH($E$2,B3548),0)&gt;0)),"MATCH","")</f>
        <v/>
      </c>
    </row>
    <row r="3549" spans="1:43" ht="14.25" customHeight="1" x14ac:dyDescent="0.25">
      <c r="A3549" s="108" t="s">
        <v>1137</v>
      </c>
      <c r="B3549" s="136" t="s">
        <v>1138</v>
      </c>
      <c r="C3549" s="136" t="s">
        <v>1139</v>
      </c>
      <c r="D3549" s="136" t="s">
        <v>1140</v>
      </c>
      <c r="E3549" s="136" t="s">
        <v>1141</v>
      </c>
      <c r="F3549" s="136" t="s">
        <v>1142</v>
      </c>
      <c r="G3549" s="136" t="s">
        <v>1143</v>
      </c>
      <c r="H3549" s="136" t="s">
        <v>1144</v>
      </c>
      <c r="I3549" s="136" t="s">
        <v>1145</v>
      </c>
      <c r="J3549" s="136" t="s">
        <v>1146</v>
      </c>
      <c r="K3549" s="136" t="s">
        <v>1147</v>
      </c>
      <c r="L3549" s="136" t="s">
        <v>1148</v>
      </c>
      <c r="M3549" s="136" t="s">
        <v>1149</v>
      </c>
      <c r="N3549" s="136" t="s">
        <v>1150</v>
      </c>
      <c r="O3549" s="136" t="s">
        <v>1151</v>
      </c>
      <c r="P3549" s="136" t="s">
        <v>1152</v>
      </c>
      <c r="Q3549" s="136" t="s">
        <v>1153</v>
      </c>
      <c r="R3549" s="136" t="s">
        <v>1154</v>
      </c>
      <c r="S3549" s="136" t="s">
        <v>1155</v>
      </c>
      <c r="T3549" s="136" t="s">
        <v>1156</v>
      </c>
      <c r="U3549" s="136" t="s">
        <v>1157</v>
      </c>
      <c r="V3549" s="136" t="s">
        <v>1158</v>
      </c>
      <c r="W3549" s="136" t="s">
        <v>1159</v>
      </c>
      <c r="X3549" s="136" t="s">
        <v>1160</v>
      </c>
      <c r="Y3549" s="136" t="s">
        <v>1161</v>
      </c>
      <c r="Z3549" s="136" t="s">
        <v>1162</v>
      </c>
      <c r="AA3549" s="136" t="s">
        <v>1163</v>
      </c>
      <c r="AB3549" s="137" t="s">
        <v>156</v>
      </c>
      <c r="AC3549" s="137" t="s">
        <v>157</v>
      </c>
      <c r="AD3549" s="137" t="s">
        <v>158</v>
      </c>
      <c r="AE3549" s="137" t="s">
        <v>139</v>
      </c>
      <c r="AF3549" s="138" t="s">
        <v>140</v>
      </c>
      <c r="AG3549" s="138" t="s">
        <v>141</v>
      </c>
      <c r="AH3549" s="138" t="s">
        <v>142</v>
      </c>
      <c r="AI3549" s="138" t="s">
        <v>143</v>
      </c>
      <c r="AJ3549" s="139" t="s">
        <v>144</v>
      </c>
      <c r="AK3549" s="139" t="s">
        <v>145</v>
      </c>
      <c r="AL3549" s="139" t="s">
        <v>146</v>
      </c>
      <c r="AM3549" s="140" t="s">
        <v>147</v>
      </c>
      <c r="AN3549" s="140" t="s">
        <v>148</v>
      </c>
      <c r="AQ3549" t="str">
        <f>AQ3548</f>
        <v/>
      </c>
    </row>
    <row r="3550" spans="1:43" ht="14.25" customHeight="1" x14ac:dyDescent="0.25">
      <c r="A3550" s="99" t="s">
        <v>1164</v>
      </c>
      <c r="B3550" s="112">
        <f>'Run Rate'!E358</f>
        <v>33</v>
      </c>
      <c r="C3550" s="112">
        <f>'Run Rate'!F358</f>
        <v>30</v>
      </c>
      <c r="D3550" s="112">
        <f>'Run Rate'!G358</f>
        <v>23</v>
      </c>
      <c r="E3550" s="112">
        <f>'Run Rate'!H358</f>
        <v>45</v>
      </c>
      <c r="F3550" s="112">
        <f>'Run Rate'!I358</f>
        <v>16</v>
      </c>
      <c r="G3550" s="112">
        <f>'Run Rate'!J358</f>
        <v>29</v>
      </c>
      <c r="H3550" s="112">
        <f>'Run Rate'!K358</f>
        <v>46</v>
      </c>
      <c r="I3550" s="112">
        <f>'Run Rate'!L358</f>
        <v>44</v>
      </c>
      <c r="J3550" s="112">
        <f>'Run Rate'!M358</f>
        <v>60</v>
      </c>
      <c r="K3550" s="112">
        <f>'Run Rate'!N358</f>
        <v>34</v>
      </c>
      <c r="L3550" s="112">
        <f>'Run Rate'!O358</f>
        <v>25</v>
      </c>
      <c r="M3550" s="112">
        <f>'Run Rate'!P358</f>
        <v>61</v>
      </c>
      <c r="N3550" s="112">
        <f>'Run Rate'!Q358</f>
        <v>21</v>
      </c>
      <c r="O3550" s="112">
        <f>'Run Rate'!R358</f>
        <v>20</v>
      </c>
      <c r="P3550" s="112">
        <f>'Run Rate'!S358</f>
        <v>11</v>
      </c>
      <c r="Q3550" s="112">
        <f>'Run Rate'!T358</f>
        <v>27</v>
      </c>
      <c r="R3550" s="112">
        <f>'Run Rate'!U358</f>
        <v>27</v>
      </c>
      <c r="S3550" s="112">
        <f>'Run Rate'!V358</f>
        <v>27</v>
      </c>
      <c r="T3550" s="112">
        <f>'Run Rate'!W358</f>
        <v>20</v>
      </c>
      <c r="U3550" s="112">
        <f>'Run Rate'!X358</f>
        <v>26</v>
      </c>
      <c r="V3550" s="112">
        <f>'Run Rate'!Y358</f>
        <v>30</v>
      </c>
      <c r="W3550" s="112">
        <f>'Run Rate'!Z358</f>
        <v>26</v>
      </c>
      <c r="X3550" s="112">
        <f>'Run Rate'!AA358</f>
        <v>26</v>
      </c>
      <c r="Y3550" s="112">
        <f>'Run Rate'!AB358</f>
        <v>28</v>
      </c>
      <c r="Z3550" s="112">
        <f>'Run Rate'!AC358</f>
        <v>28</v>
      </c>
      <c r="AA3550" s="112">
        <f>'Run Rate'!AD358</f>
        <v>20</v>
      </c>
      <c r="AB3550" s="113">
        <v>24</v>
      </c>
      <c r="AC3550" s="112">
        <v>24</v>
      </c>
      <c r="AD3550" s="112">
        <v>24</v>
      </c>
      <c r="AE3550" s="112">
        <v>24</v>
      </c>
      <c r="AF3550" s="112">
        <v>24</v>
      </c>
      <c r="AG3550" s="112">
        <v>24</v>
      </c>
      <c r="AH3550" s="112">
        <v>24</v>
      </c>
      <c r="AI3550" s="112">
        <v>24</v>
      </c>
      <c r="AJ3550" s="112">
        <v>24</v>
      </c>
      <c r="AK3550" s="112">
        <v>24</v>
      </c>
      <c r="AL3550" s="112">
        <v>24</v>
      </c>
      <c r="AM3550" s="112">
        <v>24</v>
      </c>
      <c r="AN3550" s="112">
        <v>24</v>
      </c>
      <c r="AQ3550" t="str">
        <f>AQ3548</f>
        <v/>
      </c>
    </row>
    <row r="3551" spans="1:43" ht="14.25" customHeight="1" x14ac:dyDescent="0.25">
      <c r="A3551" s="99" t="s">
        <v>1165</v>
      </c>
      <c r="B3551" s="114"/>
      <c r="C3551" s="114"/>
      <c r="D3551" s="114"/>
      <c r="E3551" s="114"/>
      <c r="F3551" s="114"/>
      <c r="G3551" s="114"/>
      <c r="H3551" s="114"/>
      <c r="I3551" s="114"/>
      <c r="J3551" s="114"/>
      <c r="K3551" s="114"/>
      <c r="L3551" s="114"/>
      <c r="M3551" s="114"/>
      <c r="N3551" s="114"/>
      <c r="O3551" s="114"/>
      <c r="P3551" s="114"/>
      <c r="Q3551" s="114"/>
      <c r="R3551" s="114"/>
      <c r="S3551" s="114"/>
      <c r="T3551" s="114"/>
      <c r="U3551" s="114"/>
      <c r="V3551" s="114"/>
      <c r="W3551" s="115"/>
      <c r="X3551" s="115"/>
      <c r="Y3551" s="115"/>
      <c r="Z3551" s="115"/>
      <c r="AA3551" s="112" t="s">
        <v>1166</v>
      </c>
      <c r="AB3551" s="113"/>
      <c r="AC3551" s="112"/>
      <c r="AD3551" s="112"/>
      <c r="AE3551" s="112"/>
      <c r="AF3551" s="112"/>
      <c r="AG3551" s="112"/>
      <c r="AH3551" s="112"/>
      <c r="AI3551" s="112"/>
      <c r="AJ3551" s="112"/>
      <c r="AK3551" s="112"/>
      <c r="AL3551" s="112"/>
      <c r="AM3551" s="112"/>
      <c r="AN3551" s="112"/>
      <c r="AQ3551" t="str">
        <f>AQ3548</f>
        <v/>
      </c>
    </row>
    <row r="3552" spans="1:43" ht="14.25" customHeight="1" x14ac:dyDescent="0.25">
      <c r="A3552" s="99" t="s">
        <v>1167</v>
      </c>
      <c r="B3552" s="114"/>
      <c r="C3552" s="114"/>
      <c r="D3552" s="114"/>
      <c r="E3552" s="114"/>
      <c r="F3552" s="114"/>
      <c r="G3552" s="114"/>
      <c r="H3552" s="114"/>
      <c r="I3552" s="114"/>
      <c r="J3552" s="114"/>
      <c r="K3552" s="114"/>
      <c r="L3552" s="114"/>
      <c r="M3552" s="114"/>
      <c r="N3552" s="114"/>
      <c r="O3552" s="114"/>
      <c r="P3552" s="114"/>
      <c r="Q3552" s="114"/>
      <c r="R3552" s="114"/>
      <c r="S3552" s="114"/>
      <c r="T3552" s="114"/>
      <c r="U3552" s="114"/>
      <c r="V3552" s="114"/>
      <c r="W3552" s="115"/>
      <c r="X3552" s="116"/>
      <c r="Y3552" s="117"/>
      <c r="Z3552" s="115"/>
      <c r="AA3552" s="112" t="s">
        <v>1168</v>
      </c>
      <c r="AB3552" s="113">
        <f>'Demand Input VP'!B1779</f>
        <v>0</v>
      </c>
      <c r="AC3552" s="112">
        <f>'Demand Input VP'!C1779</f>
        <v>0</v>
      </c>
      <c r="AD3552" s="112">
        <f>'Demand Input VP'!D1779</f>
        <v>0</v>
      </c>
      <c r="AE3552" s="112">
        <f>'Demand Input VP'!E1779</f>
        <v>0</v>
      </c>
      <c r="AF3552" s="112">
        <f>'Demand Input VP'!F1779</f>
        <v>0</v>
      </c>
      <c r="AG3552" s="112">
        <f>'Demand Input VP'!G1779</f>
        <v>0</v>
      </c>
      <c r="AH3552" s="112">
        <f>'Demand Input VP'!H1779</f>
        <v>0</v>
      </c>
      <c r="AI3552" s="112">
        <f>'Demand Input VP'!I1779</f>
        <v>0</v>
      </c>
      <c r="AJ3552" s="112">
        <f>'Demand Input VP'!J1779</f>
        <v>0</v>
      </c>
      <c r="AK3552" s="112">
        <f>'Demand Input VP'!K1779</f>
        <v>0</v>
      </c>
      <c r="AL3552" s="112">
        <f>'Demand Input VP'!L1779</f>
        <v>0</v>
      </c>
      <c r="AM3552" s="112">
        <f>'Demand Input VP'!M1779</f>
        <v>0</v>
      </c>
      <c r="AN3552" s="112">
        <f>'Demand Input VP'!N1779</f>
        <v>0</v>
      </c>
      <c r="AQ3552" t="str">
        <f>AQ3548</f>
        <v/>
      </c>
    </row>
    <row r="3553" spans="1:43" ht="14.25" customHeight="1" x14ac:dyDescent="0.25">
      <c r="A3553" s="99" t="s">
        <v>1169</v>
      </c>
      <c r="B3553" s="118"/>
      <c r="C3553" s="118"/>
      <c r="D3553" s="118"/>
      <c r="E3553" s="118"/>
      <c r="F3553" s="118"/>
      <c r="G3553" s="118"/>
      <c r="H3553" s="118"/>
      <c r="I3553" s="118"/>
      <c r="J3553" s="118"/>
      <c r="K3553" s="118"/>
      <c r="L3553" s="118"/>
      <c r="M3553" s="118"/>
      <c r="N3553" s="118"/>
      <c r="O3553" s="118"/>
      <c r="P3553" s="118"/>
      <c r="Q3553" s="118"/>
      <c r="R3553" s="118"/>
      <c r="S3553" s="118"/>
      <c r="T3553" s="118"/>
      <c r="U3553" s="118"/>
      <c r="V3553" s="118"/>
      <c r="W3553" s="115"/>
      <c r="X3553" s="116"/>
      <c r="Y3553" s="117"/>
      <c r="Z3553" s="119"/>
      <c r="AA3553" s="120" t="s">
        <v>1170</v>
      </c>
      <c r="AB3553" s="121">
        <f>'Demand Input VP'!B1778</f>
        <v>0</v>
      </c>
      <c r="AC3553" s="120">
        <f>'Demand Input VP'!C1778</f>
        <v>0</v>
      </c>
      <c r="AD3553" s="120">
        <f>'Demand Input VP'!D1778</f>
        <v>0</v>
      </c>
      <c r="AE3553" s="120">
        <f>'Demand Input VP'!E1778</f>
        <v>0</v>
      </c>
      <c r="AF3553" s="120">
        <f>'Demand Input VP'!F1778</f>
        <v>0</v>
      </c>
      <c r="AG3553" s="120">
        <f>'Demand Input VP'!G1778</f>
        <v>0</v>
      </c>
      <c r="AH3553" s="120">
        <f>'Demand Input VP'!H1778</f>
        <v>0</v>
      </c>
      <c r="AI3553" s="120">
        <f>'Demand Input VP'!I1778</f>
        <v>0</v>
      </c>
      <c r="AJ3553" s="120">
        <f>'Demand Input VP'!J1778</f>
        <v>0</v>
      </c>
      <c r="AK3553" s="120">
        <f>'Demand Input VP'!K1778</f>
        <v>0</v>
      </c>
      <c r="AL3553" s="120">
        <f>'Demand Input VP'!L1778</f>
        <v>0</v>
      </c>
      <c r="AM3553" s="120">
        <f>'Demand Input VP'!M1778</f>
        <v>0</v>
      </c>
      <c r="AN3553" s="120">
        <f>'Demand Input VP'!N1778</f>
        <v>0</v>
      </c>
      <c r="AQ3553" t="str">
        <f>AQ3548</f>
        <v/>
      </c>
    </row>
    <row r="3554" spans="1:43" ht="14.25" customHeight="1" x14ac:dyDescent="0.25">
      <c r="A3554" s="1"/>
      <c r="B3554" s="122"/>
      <c r="C3554" s="122"/>
      <c r="D3554" s="122"/>
      <c r="E3554" s="122"/>
      <c r="F3554" s="122"/>
      <c r="G3554" s="122"/>
      <c r="H3554" s="122"/>
      <c r="I3554" s="122"/>
      <c r="J3554" s="122"/>
      <c r="K3554" s="122"/>
      <c r="L3554" s="122"/>
      <c r="M3554" s="122"/>
      <c r="N3554" s="122"/>
      <c r="O3554" s="122"/>
      <c r="P3554" s="122"/>
      <c r="Q3554" s="122"/>
      <c r="R3554" s="122"/>
      <c r="S3554" s="122"/>
      <c r="T3554" s="122"/>
      <c r="U3554" s="122"/>
      <c r="V3554" s="122"/>
      <c r="W3554" s="123"/>
      <c r="X3554" s="116"/>
      <c r="Y3554" s="117"/>
      <c r="Z3554" s="123"/>
      <c r="AA3554" s="112" t="s">
        <v>1171</v>
      </c>
      <c r="AB3554" s="113">
        <f>'Demand Input MP'!B1779</f>
        <v>0</v>
      </c>
      <c r="AC3554" s="112">
        <f>'Demand Input MP'!C1779</f>
        <v>0</v>
      </c>
      <c r="AD3554" s="112">
        <f>'Demand Input MP'!D1779</f>
        <v>0</v>
      </c>
      <c r="AE3554" s="112">
        <f>'Demand Input MP'!E1779</f>
        <v>0</v>
      </c>
      <c r="AF3554" s="112">
        <f>'Demand Input MP'!F1779</f>
        <v>0</v>
      </c>
      <c r="AG3554" s="112">
        <f>'Demand Input MP'!G1779</f>
        <v>0</v>
      </c>
      <c r="AH3554" s="112">
        <f>'Demand Input MP'!H1779</f>
        <v>0</v>
      </c>
      <c r="AI3554" s="112">
        <f>'Demand Input MP'!I1779</f>
        <v>0</v>
      </c>
      <c r="AJ3554" s="112">
        <f>'Demand Input MP'!J1779</f>
        <v>0</v>
      </c>
      <c r="AK3554" s="112">
        <f>'Demand Input MP'!K1779</f>
        <v>0</v>
      </c>
      <c r="AL3554" s="112">
        <f>'Demand Input MP'!L1779</f>
        <v>0</v>
      </c>
      <c r="AM3554" s="112">
        <f>'Demand Input MP'!M1779</f>
        <v>0</v>
      </c>
      <c r="AN3554" s="112">
        <f>'Demand Input MP'!N1779</f>
        <v>0</v>
      </c>
      <c r="AQ3554" t="str">
        <f>AQ3548</f>
        <v/>
      </c>
    </row>
    <row r="3555" spans="1:43" ht="14.25" customHeight="1" x14ac:dyDescent="0.25">
      <c r="A3555" s="1"/>
      <c r="B3555" s="122"/>
      <c r="C3555" s="122"/>
      <c r="D3555" s="122"/>
      <c r="E3555" s="122"/>
      <c r="F3555" s="122"/>
      <c r="G3555" s="122"/>
      <c r="H3555" s="122"/>
      <c r="I3555" s="122"/>
      <c r="J3555" s="122"/>
      <c r="K3555" s="122"/>
      <c r="L3555" s="122"/>
      <c r="M3555" s="122"/>
      <c r="N3555" s="122"/>
      <c r="O3555" s="122"/>
      <c r="P3555" s="122"/>
      <c r="Q3555" s="122"/>
      <c r="R3555" s="122"/>
      <c r="S3555" s="122"/>
      <c r="T3555" s="122"/>
      <c r="U3555" s="122"/>
      <c r="V3555" s="124" t="s">
        <v>91</v>
      </c>
      <c r="W3555" s="125">
        <f>IFERROR(IF(SUM('Run Rate History'!E358:AD358)&gt;0,(SUMPRODUCT((B3550:AA3550&gt;=PERCENTILE(B3550:AA3550,0.1))*(B3550:AA3550&lt;=PERCENTILE(B3550:AA3550,0.9))*B3550:AA3550)+SUMPRODUCT(('Run Rate History'!E358:AD358&gt;=PERCENTILE(B3550:AA3550,0.1))*('Run Rate History'!E358:AD358&lt;=PERCENTILE(B3550:AA3550,0.9))*'Run Rate History'!E358:AD358))/(SUMPRODUCT((B3550:AA3550&gt;=PERCENTILE(B3550:AA3550,0.1))*(B3550:AA3550&lt;=PERCENTILE(B3550:AA3550,0.9))*1)+SUMPRODUCT(('Run Rate History'!E358:AD358&gt;=PERCENTILE(B3550:AA3550,0.1))*('Run Rate History'!E358:AD358&lt;=PERCENTILE(B3550:AA3550,0.9))*1)),TRIMMEAN(B3550:AA3550,0.15)),0)</f>
        <v>29.125</v>
      </c>
      <c r="X3555" s="126" t="s">
        <v>1172</v>
      </c>
      <c r="Y3555" s="127">
        <f>SUM(B3550:AA3550)/26</f>
        <v>30.115384615384617</v>
      </c>
      <c r="Z3555" s="128"/>
      <c r="AA3555" s="112" t="s">
        <v>1173</v>
      </c>
      <c r="AB3555" s="113">
        <f>'Demand Input MP'!B1778</f>
        <v>0</v>
      </c>
      <c r="AC3555" s="112">
        <f>'Demand Input MP'!C1778</f>
        <v>0</v>
      </c>
      <c r="AD3555" s="112">
        <f>'Demand Input MP'!D1778</f>
        <v>0</v>
      </c>
      <c r="AE3555" s="112">
        <f>'Demand Input MP'!E1778</f>
        <v>0</v>
      </c>
      <c r="AF3555" s="112">
        <f>'Demand Input MP'!F1778</f>
        <v>0</v>
      </c>
      <c r="AG3555" s="112">
        <f>'Demand Input MP'!G1778</f>
        <v>0</v>
      </c>
      <c r="AH3555" s="112">
        <f>'Demand Input MP'!H1778</f>
        <v>0</v>
      </c>
      <c r="AI3555" s="112">
        <f>'Demand Input MP'!I1778</f>
        <v>0</v>
      </c>
      <c r="AJ3555" s="112">
        <f>'Demand Input MP'!J1778</f>
        <v>0</v>
      </c>
      <c r="AK3555" s="112">
        <f>'Demand Input MP'!K1778</f>
        <v>0</v>
      </c>
      <c r="AL3555" s="112">
        <f>'Demand Input MP'!L1778</f>
        <v>0</v>
      </c>
      <c r="AM3555" s="112">
        <f>'Demand Input MP'!M1778</f>
        <v>0</v>
      </c>
      <c r="AN3555" s="112">
        <f>'Demand Input MP'!N1778</f>
        <v>0</v>
      </c>
      <c r="AQ3555" t="str">
        <f>AQ3548</f>
        <v/>
      </c>
    </row>
    <row r="3556" spans="1:43" ht="14.25" customHeight="1" x14ac:dyDescent="0.25">
      <c r="A3556" s="1"/>
      <c r="B3556" s="122"/>
      <c r="C3556" s="122"/>
      <c r="D3556" s="122"/>
      <c r="E3556" s="122"/>
      <c r="F3556" s="122"/>
      <c r="G3556" s="122"/>
      <c r="H3556" s="122"/>
      <c r="I3556" s="122"/>
      <c r="J3556" s="122"/>
      <c r="K3556" s="122"/>
      <c r="L3556" s="122"/>
      <c r="M3556" s="122"/>
      <c r="N3556" s="122"/>
      <c r="O3556" s="122"/>
      <c r="P3556" s="122"/>
      <c r="Q3556" s="122"/>
      <c r="R3556" s="122"/>
      <c r="S3556" s="122"/>
      <c r="T3556" s="122"/>
      <c r="U3556" s="122"/>
      <c r="V3556" s="124" t="s">
        <v>94</v>
      </c>
      <c r="W3556" s="125">
        <f>IFERROR((1*MIN(MAX(X3550,0.5*IF(SUM('Run Rate History'!E358:AD358)&gt;0,(MEDIAN(IF(B3550:AA3550&gt;0,B3550:AA3550))+MEDIAN(IF('Run Rate History'!E358:AD358&gt;0,'Run Rate History'!E358:AD358)))/2,MEDIAN(IF(B3550:AA3550&gt;0,B3550:AA3550)))),2*IF(SUM('Run Rate History'!E358:AD358)&gt;0,(MEDIAN(IF(B3550:AA3550&gt;0,B3550:AA3550))+MEDIAN(IF('Run Rate History'!E358:AD358&gt;0,'Run Rate History'!E358:AD358)))/2,MEDIAN(IF(B3550:AA3550&gt;0,B3550:AA3550))))+2*MIN(MAX(Y3550,0.5*IF(SUM('Run Rate History'!E358:AD358)&gt;0,(MEDIAN(IF(B3550:AA3550&gt;0,B3550:AA3550))+MEDIAN(IF('Run Rate History'!E358:AD358&gt;0,'Run Rate History'!E358:AD358)))/2,MEDIAN(IF(B3550:AA3550&gt;0,B3550:AA3550)))),2*IF(SUM('Run Rate History'!E358:AD358)&gt;0,(MEDIAN(IF(B3550:AA3550&gt;0,B3550:AA3550))+MEDIAN(IF('Run Rate History'!E358:AD358&gt;0,'Run Rate History'!E358:AD358)))/2,MEDIAN(IF(B3550:AA3550&gt;0,B3550:AA3550))))+3*MIN(MAX(Z3550,0.5*IF(SUM('Run Rate History'!E358:AD358)&gt;0,(MEDIAN(IF(B3550:AA3550&gt;0,B3550:AA3550))+MEDIAN(IF('Run Rate History'!E358:AD358&gt;0,'Run Rate History'!E358:AD358)))/2,MEDIAN(IF(B3550:AA3550&gt;0,B3550:AA3550)))),2*IF(SUM('Run Rate History'!E358:AD358)&gt;0,(MEDIAN(IF(B3550:AA3550&gt;0,B3550:AA3550))+MEDIAN(IF('Run Rate History'!E358:AD358&gt;0,'Run Rate History'!E358:AD358)))/2,MEDIAN(IF(B3550:AA3550&gt;0,B3550:AA3550))))+4*MIN(MAX(AA3550,0.5*IF(SUM('Run Rate History'!E358:AD358)&gt;0,(MEDIAN(IF(B3550:AA3550&gt;0,B3550:AA3550))+MEDIAN(IF('Run Rate History'!E358:AD358&gt;0,'Run Rate History'!E358:AD358)))/2,MEDIAN(IF(B3550:AA3550&gt;0,B3550:AA3550)))),2*IF(SUM('Run Rate History'!E358:AD358)&gt;0,(MEDIAN(IF(B3550:AA3550&gt;0,B3550:AA3550))+MEDIAN(IF('Run Rate History'!E358:AD358&gt;0,'Run Rate History'!E358:AD358)))/2,MEDIAN(IF(B3550:AA3550&gt;0,B3550:AA3550)))))/10,0)</f>
        <v>24.6</v>
      </c>
      <c r="X3556" s="129" t="s">
        <v>1174</v>
      </c>
      <c r="Y3556" s="130">
        <f>IFERROR(VLOOKUP(A3548,'Stanje zaliha'!A:E,5,FALSE()),0)</f>
        <v>351</v>
      </c>
      <c r="Z3556" s="131"/>
      <c r="AA3556" s="113" t="s">
        <v>1175</v>
      </c>
      <c r="AB3556" s="118">
        <f t="shared" ref="AB3556:AN3556" si="708">SUM(AB3552:AB3555)</f>
        <v>0</v>
      </c>
      <c r="AC3556" s="118">
        <f t="shared" si="708"/>
        <v>0</v>
      </c>
      <c r="AD3556" s="118">
        <f t="shared" si="708"/>
        <v>0</v>
      </c>
      <c r="AE3556" s="118">
        <f t="shared" si="708"/>
        <v>0</v>
      </c>
      <c r="AF3556" s="118">
        <f t="shared" si="708"/>
        <v>0</v>
      </c>
      <c r="AG3556" s="118">
        <f t="shared" si="708"/>
        <v>0</v>
      </c>
      <c r="AH3556" s="118">
        <f t="shared" si="708"/>
        <v>0</v>
      </c>
      <c r="AI3556" s="118">
        <f t="shared" si="708"/>
        <v>0</v>
      </c>
      <c r="AJ3556" s="118">
        <f t="shared" si="708"/>
        <v>0</v>
      </c>
      <c r="AK3556" s="118">
        <f t="shared" si="708"/>
        <v>0</v>
      </c>
      <c r="AL3556" s="118">
        <f t="shared" si="708"/>
        <v>0</v>
      </c>
      <c r="AM3556" s="118">
        <f t="shared" si="708"/>
        <v>0</v>
      </c>
      <c r="AN3556" s="118">
        <f t="shared" si="708"/>
        <v>0</v>
      </c>
      <c r="AQ3556" t="str">
        <f>AQ3548</f>
        <v/>
      </c>
    </row>
    <row r="3557" spans="1:43" ht="14.25" customHeight="1" x14ac:dyDescent="0.25">
      <c r="A3557" s="1"/>
      <c r="B3557" s="122"/>
      <c r="C3557" s="122"/>
      <c r="D3557" s="122"/>
      <c r="E3557" s="122"/>
      <c r="F3557" s="122"/>
      <c r="G3557" s="122"/>
      <c r="H3557" s="122"/>
      <c r="I3557" s="122"/>
      <c r="J3557" s="122"/>
      <c r="K3557" s="122"/>
      <c r="L3557" s="122"/>
      <c r="M3557" s="122"/>
      <c r="N3557" s="122"/>
      <c r="O3557" s="122"/>
      <c r="P3557" s="122"/>
      <c r="Q3557" s="122"/>
      <c r="R3557" s="122"/>
      <c r="S3557" s="122"/>
      <c r="T3557" s="122"/>
      <c r="U3557" s="122"/>
      <c r="V3557" s="124" t="s">
        <v>95</v>
      </c>
      <c r="W3557" s="125">
        <f>IFERROR(0.6*W3556+0.4*W3555,0)</f>
        <v>26.41</v>
      </c>
      <c r="X3557" s="132" t="s">
        <v>1176</v>
      </c>
      <c r="Y3557" s="133">
        <f>IFERROR(SUMIF('Popis poslanih narudžbi'!A:A,A3548,'Popis poslanih narudžbi'!C:C),0)</f>
        <v>0</v>
      </c>
      <c r="Z3557" s="131"/>
      <c r="AA3557" s="134" t="s">
        <v>1177</v>
      </c>
      <c r="AB3557" s="118">
        <f t="shared" ref="AB3557:AN3557" si="709">AB3550+AB3556</f>
        <v>24</v>
      </c>
      <c r="AC3557" s="118">
        <f t="shared" si="709"/>
        <v>24</v>
      </c>
      <c r="AD3557" s="118">
        <f t="shared" si="709"/>
        <v>24</v>
      </c>
      <c r="AE3557" s="118">
        <f t="shared" si="709"/>
        <v>24</v>
      </c>
      <c r="AF3557" s="118">
        <f t="shared" si="709"/>
        <v>24</v>
      </c>
      <c r="AG3557" s="118">
        <f t="shared" si="709"/>
        <v>24</v>
      </c>
      <c r="AH3557" s="118">
        <f t="shared" si="709"/>
        <v>24</v>
      </c>
      <c r="AI3557" s="118">
        <f t="shared" si="709"/>
        <v>24</v>
      </c>
      <c r="AJ3557" s="118">
        <f t="shared" si="709"/>
        <v>24</v>
      </c>
      <c r="AK3557" s="118">
        <f t="shared" si="709"/>
        <v>24</v>
      </c>
      <c r="AL3557" s="118">
        <f t="shared" si="709"/>
        <v>24</v>
      </c>
      <c r="AM3557" s="118">
        <f t="shared" si="709"/>
        <v>24</v>
      </c>
      <c r="AN3557" s="118">
        <f t="shared" si="709"/>
        <v>24</v>
      </c>
      <c r="AQ3557" t="str">
        <f>AQ3548</f>
        <v/>
      </c>
    </row>
    <row r="3558" spans="1:43" ht="14.25" customHeight="1" x14ac:dyDescent="0.25">
      <c r="A3558" s="107" t="str">
        <f>'Run Rate'!A359</f>
        <v>ZOE12409</v>
      </c>
      <c r="B3558" s="135" t="str">
        <f>'Run Rate'!B359</f>
        <v>ZOE Omega Essence 60caps</v>
      </c>
      <c r="C3558" s="135" t="str">
        <f>'Run Rate'!C359</f>
        <v>SPORTSKA PREHRANA</v>
      </c>
      <c r="D3558" s="135" t="str">
        <f>'Run Rate'!D359</f>
        <v>03 BRONZE</v>
      </c>
      <c r="E3558" s="122"/>
      <c r="F3558" s="122"/>
      <c r="G3558" s="122"/>
      <c r="H3558" s="122"/>
      <c r="I3558" s="122"/>
      <c r="J3558" s="122"/>
      <c r="K3558" s="122"/>
      <c r="L3558" s="122"/>
      <c r="M3558" s="122"/>
      <c r="N3558" s="122"/>
      <c r="O3558" s="122"/>
      <c r="P3558" s="122"/>
      <c r="Q3558" s="122"/>
      <c r="R3558" s="122"/>
      <c r="S3558" s="122"/>
      <c r="T3558" s="122"/>
      <c r="U3558" s="122"/>
      <c r="V3558" s="122"/>
      <c r="W3558" s="122"/>
      <c r="X3558" s="122"/>
      <c r="Y3558" s="122"/>
      <c r="Z3558" s="122"/>
      <c r="AA3558" s="122"/>
      <c r="AB3558" s="122"/>
      <c r="AC3558" s="122"/>
      <c r="AD3558" s="122"/>
      <c r="AE3558" s="122"/>
      <c r="AF3558" s="122"/>
      <c r="AG3558" s="122"/>
      <c r="AH3558" s="122"/>
      <c r="AI3558" s="122"/>
      <c r="AJ3558" s="122"/>
      <c r="AK3558" s="122"/>
      <c r="AL3558" s="122"/>
      <c r="AM3558" s="122"/>
      <c r="AN3558" s="122"/>
      <c r="AQ3558" t="str">
        <f>IF(AND(OR($B$1="ALL",$B$1=C3558),OR($E$1="ALL",$E$1=D3558),OR($B$2="ALL",$B$2=A3558),OR($E$2="ALL",IFERROR(SEARCH($E$2,B3558),0)&gt;0)),"MATCH","")</f>
        <v/>
      </c>
    </row>
    <row r="3559" spans="1:43" ht="14.25" customHeight="1" x14ac:dyDescent="0.25">
      <c r="A3559" s="108" t="s">
        <v>1137</v>
      </c>
      <c r="B3559" s="136" t="s">
        <v>1138</v>
      </c>
      <c r="C3559" s="136" t="s">
        <v>1139</v>
      </c>
      <c r="D3559" s="136" t="s">
        <v>1140</v>
      </c>
      <c r="E3559" s="136" t="s">
        <v>1141</v>
      </c>
      <c r="F3559" s="136" t="s">
        <v>1142</v>
      </c>
      <c r="G3559" s="136" t="s">
        <v>1143</v>
      </c>
      <c r="H3559" s="136" t="s">
        <v>1144</v>
      </c>
      <c r="I3559" s="136" t="s">
        <v>1145</v>
      </c>
      <c r="J3559" s="136" t="s">
        <v>1146</v>
      </c>
      <c r="K3559" s="136" t="s">
        <v>1147</v>
      </c>
      <c r="L3559" s="136" t="s">
        <v>1148</v>
      </c>
      <c r="M3559" s="136" t="s">
        <v>1149</v>
      </c>
      <c r="N3559" s="136" t="s">
        <v>1150</v>
      </c>
      <c r="O3559" s="136" t="s">
        <v>1151</v>
      </c>
      <c r="P3559" s="136" t="s">
        <v>1152</v>
      </c>
      <c r="Q3559" s="136" t="s">
        <v>1153</v>
      </c>
      <c r="R3559" s="136" t="s">
        <v>1154</v>
      </c>
      <c r="S3559" s="136" t="s">
        <v>1155</v>
      </c>
      <c r="T3559" s="136" t="s">
        <v>1156</v>
      </c>
      <c r="U3559" s="136" t="s">
        <v>1157</v>
      </c>
      <c r="V3559" s="136" t="s">
        <v>1158</v>
      </c>
      <c r="W3559" s="136" t="s">
        <v>1159</v>
      </c>
      <c r="X3559" s="136" t="s">
        <v>1160</v>
      </c>
      <c r="Y3559" s="136" t="s">
        <v>1161</v>
      </c>
      <c r="Z3559" s="136" t="s">
        <v>1162</v>
      </c>
      <c r="AA3559" s="136" t="s">
        <v>1163</v>
      </c>
      <c r="AB3559" s="137" t="s">
        <v>156</v>
      </c>
      <c r="AC3559" s="137" t="s">
        <v>157</v>
      </c>
      <c r="AD3559" s="137" t="s">
        <v>158</v>
      </c>
      <c r="AE3559" s="137" t="s">
        <v>139</v>
      </c>
      <c r="AF3559" s="138" t="s">
        <v>140</v>
      </c>
      <c r="AG3559" s="138" t="s">
        <v>141</v>
      </c>
      <c r="AH3559" s="138" t="s">
        <v>142</v>
      </c>
      <c r="AI3559" s="138" t="s">
        <v>143</v>
      </c>
      <c r="AJ3559" s="139" t="s">
        <v>144</v>
      </c>
      <c r="AK3559" s="139" t="s">
        <v>145</v>
      </c>
      <c r="AL3559" s="139" t="s">
        <v>146</v>
      </c>
      <c r="AM3559" s="140" t="s">
        <v>147</v>
      </c>
      <c r="AN3559" s="140" t="s">
        <v>148</v>
      </c>
      <c r="AQ3559" t="str">
        <f>AQ3558</f>
        <v/>
      </c>
    </row>
    <row r="3560" spans="1:43" ht="14.25" customHeight="1" x14ac:dyDescent="0.25">
      <c r="A3560" s="99" t="s">
        <v>1164</v>
      </c>
      <c r="B3560" s="112">
        <f>'Run Rate'!E359</f>
        <v>14</v>
      </c>
      <c r="C3560" s="112">
        <f>'Run Rate'!F359</f>
        <v>21</v>
      </c>
      <c r="D3560" s="112">
        <f>'Run Rate'!G359</f>
        <v>20</v>
      </c>
      <c r="E3560" s="112">
        <f>'Run Rate'!H359</f>
        <v>14</v>
      </c>
      <c r="F3560" s="112">
        <f>'Run Rate'!I359</f>
        <v>8</v>
      </c>
      <c r="G3560" s="112">
        <f>'Run Rate'!J359</f>
        <v>18</v>
      </c>
      <c r="H3560" s="112">
        <f>'Run Rate'!K359</f>
        <v>14</v>
      </c>
      <c r="I3560" s="112">
        <f>'Run Rate'!L359</f>
        <v>20</v>
      </c>
      <c r="J3560" s="112">
        <f>'Run Rate'!M359</f>
        <v>19</v>
      </c>
      <c r="K3560" s="112">
        <f>'Run Rate'!N359</f>
        <v>9</v>
      </c>
      <c r="L3560" s="112">
        <f>'Run Rate'!O359</f>
        <v>15</v>
      </c>
      <c r="M3560" s="112">
        <f>'Run Rate'!P359</f>
        <v>7</v>
      </c>
      <c r="N3560" s="112">
        <f>'Run Rate'!Q359</f>
        <v>13</v>
      </c>
      <c r="O3560" s="112">
        <f>'Run Rate'!R359</f>
        <v>7</v>
      </c>
      <c r="P3560" s="112">
        <f>'Run Rate'!S359</f>
        <v>4</v>
      </c>
      <c r="Q3560" s="112">
        <f>'Run Rate'!T359</f>
        <v>20</v>
      </c>
      <c r="R3560" s="112">
        <f>'Run Rate'!U359</f>
        <v>15</v>
      </c>
      <c r="S3560" s="112">
        <f>'Run Rate'!V359</f>
        <v>32</v>
      </c>
      <c r="T3560" s="112">
        <f>'Run Rate'!W359</f>
        <v>16</v>
      </c>
      <c r="U3560" s="112">
        <f>'Run Rate'!X359</f>
        <v>25</v>
      </c>
      <c r="V3560" s="112">
        <f>'Run Rate'!Y359</f>
        <v>72</v>
      </c>
      <c r="W3560" s="112">
        <f>'Run Rate'!Z359</f>
        <v>23</v>
      </c>
      <c r="X3560" s="112">
        <f>'Run Rate'!AA359</f>
        <v>29</v>
      </c>
      <c r="Y3560" s="112">
        <f>'Run Rate'!AB359</f>
        <v>15</v>
      </c>
      <c r="Z3560" s="112">
        <f>'Run Rate'!AC359</f>
        <v>31</v>
      </c>
      <c r="AA3560" s="112">
        <f>'Run Rate'!AD359</f>
        <v>20</v>
      </c>
      <c r="AB3560" s="113">
        <v>24</v>
      </c>
      <c r="AC3560" s="112">
        <v>24</v>
      </c>
      <c r="AD3560" s="112">
        <v>24</v>
      </c>
      <c r="AE3560" s="112">
        <v>24</v>
      </c>
      <c r="AF3560" s="112">
        <v>24</v>
      </c>
      <c r="AG3560" s="112">
        <v>24</v>
      </c>
      <c r="AH3560" s="112">
        <v>24</v>
      </c>
      <c r="AI3560" s="112">
        <v>24</v>
      </c>
      <c r="AJ3560" s="112">
        <v>24</v>
      </c>
      <c r="AK3560" s="112">
        <v>24</v>
      </c>
      <c r="AL3560" s="112">
        <v>24</v>
      </c>
      <c r="AM3560" s="112">
        <v>24</v>
      </c>
      <c r="AN3560" s="112">
        <v>24</v>
      </c>
      <c r="AQ3560" t="str">
        <f>AQ3558</f>
        <v/>
      </c>
    </row>
    <row r="3561" spans="1:43" ht="14.25" customHeight="1" x14ac:dyDescent="0.25">
      <c r="A3561" s="99" t="s">
        <v>1165</v>
      </c>
      <c r="B3561" s="114"/>
      <c r="C3561" s="114"/>
      <c r="D3561" s="114"/>
      <c r="E3561" s="114"/>
      <c r="F3561" s="114"/>
      <c r="G3561" s="114"/>
      <c r="H3561" s="114"/>
      <c r="I3561" s="114"/>
      <c r="J3561" s="114"/>
      <c r="K3561" s="114"/>
      <c r="L3561" s="114"/>
      <c r="M3561" s="114"/>
      <c r="N3561" s="114"/>
      <c r="O3561" s="114"/>
      <c r="P3561" s="114"/>
      <c r="Q3561" s="114"/>
      <c r="R3561" s="114"/>
      <c r="S3561" s="114"/>
      <c r="T3561" s="114"/>
      <c r="U3561" s="114"/>
      <c r="V3561" s="114"/>
      <c r="W3561" s="115"/>
      <c r="X3561" s="115"/>
      <c r="Y3561" s="115"/>
      <c r="Z3561" s="115"/>
      <c r="AA3561" s="112" t="s">
        <v>1166</v>
      </c>
      <c r="AB3561" s="113"/>
      <c r="AC3561" s="112"/>
      <c r="AD3561" s="112"/>
      <c r="AE3561" s="112"/>
      <c r="AF3561" s="112"/>
      <c r="AG3561" s="112"/>
      <c r="AH3561" s="112"/>
      <c r="AI3561" s="112"/>
      <c r="AJ3561" s="112"/>
      <c r="AK3561" s="112"/>
      <c r="AL3561" s="112"/>
      <c r="AM3561" s="112"/>
      <c r="AN3561" s="112"/>
      <c r="AQ3561" t="str">
        <f>AQ3558</f>
        <v/>
      </c>
    </row>
    <row r="3562" spans="1:43" ht="14.25" customHeight="1" x14ac:dyDescent="0.25">
      <c r="A3562" s="99" t="s">
        <v>1167</v>
      </c>
      <c r="B3562" s="114"/>
      <c r="C3562" s="114"/>
      <c r="D3562" s="114"/>
      <c r="E3562" s="114"/>
      <c r="F3562" s="114"/>
      <c r="G3562" s="114"/>
      <c r="H3562" s="114"/>
      <c r="I3562" s="114"/>
      <c r="J3562" s="114"/>
      <c r="K3562" s="114"/>
      <c r="L3562" s="114"/>
      <c r="M3562" s="114"/>
      <c r="N3562" s="114"/>
      <c r="O3562" s="114"/>
      <c r="P3562" s="114"/>
      <c r="Q3562" s="114"/>
      <c r="R3562" s="114"/>
      <c r="S3562" s="114"/>
      <c r="T3562" s="114"/>
      <c r="U3562" s="114"/>
      <c r="V3562" s="114"/>
      <c r="W3562" s="115"/>
      <c r="X3562" s="116"/>
      <c r="Y3562" s="117"/>
      <c r="Z3562" s="115"/>
      <c r="AA3562" s="112" t="s">
        <v>1168</v>
      </c>
      <c r="AB3562" s="113">
        <f>'Demand Input VP'!B1784</f>
        <v>0</v>
      </c>
      <c r="AC3562" s="112">
        <f>'Demand Input VP'!C1784</f>
        <v>0</v>
      </c>
      <c r="AD3562" s="112">
        <f>'Demand Input VP'!D1784</f>
        <v>0</v>
      </c>
      <c r="AE3562" s="112">
        <f>'Demand Input VP'!E1784</f>
        <v>0</v>
      </c>
      <c r="AF3562" s="112">
        <f>'Demand Input VP'!F1784</f>
        <v>0</v>
      </c>
      <c r="AG3562" s="112">
        <f>'Demand Input VP'!G1784</f>
        <v>0</v>
      </c>
      <c r="AH3562" s="112">
        <f>'Demand Input VP'!H1784</f>
        <v>0</v>
      </c>
      <c r="AI3562" s="112">
        <f>'Demand Input VP'!I1784</f>
        <v>0</v>
      </c>
      <c r="AJ3562" s="112">
        <f>'Demand Input VP'!J1784</f>
        <v>0</v>
      </c>
      <c r="AK3562" s="112">
        <f>'Demand Input VP'!K1784</f>
        <v>0</v>
      </c>
      <c r="AL3562" s="112">
        <f>'Demand Input VP'!L1784</f>
        <v>0</v>
      </c>
      <c r="AM3562" s="112">
        <f>'Demand Input VP'!M1784</f>
        <v>0</v>
      </c>
      <c r="AN3562" s="112">
        <f>'Demand Input VP'!N1784</f>
        <v>0</v>
      </c>
      <c r="AQ3562" t="str">
        <f>AQ3558</f>
        <v/>
      </c>
    </row>
    <row r="3563" spans="1:43" ht="14.25" customHeight="1" x14ac:dyDescent="0.25">
      <c r="A3563" s="99" t="s">
        <v>1169</v>
      </c>
      <c r="B3563" s="118"/>
      <c r="C3563" s="118"/>
      <c r="D3563" s="118"/>
      <c r="E3563" s="118"/>
      <c r="F3563" s="118"/>
      <c r="G3563" s="118"/>
      <c r="H3563" s="118"/>
      <c r="I3563" s="118"/>
      <c r="J3563" s="118"/>
      <c r="K3563" s="118"/>
      <c r="L3563" s="118"/>
      <c r="M3563" s="118"/>
      <c r="N3563" s="118"/>
      <c r="O3563" s="118"/>
      <c r="P3563" s="118"/>
      <c r="Q3563" s="118"/>
      <c r="R3563" s="118"/>
      <c r="S3563" s="118"/>
      <c r="T3563" s="118"/>
      <c r="U3563" s="118"/>
      <c r="V3563" s="118"/>
      <c r="W3563" s="115"/>
      <c r="X3563" s="116"/>
      <c r="Y3563" s="117"/>
      <c r="Z3563" s="119"/>
      <c r="AA3563" s="120" t="s">
        <v>1170</v>
      </c>
      <c r="AB3563" s="121">
        <f>'Demand Input VP'!B1783</f>
        <v>0</v>
      </c>
      <c r="AC3563" s="120">
        <f>'Demand Input VP'!C1783</f>
        <v>0</v>
      </c>
      <c r="AD3563" s="120">
        <f>'Demand Input VP'!D1783</f>
        <v>0</v>
      </c>
      <c r="AE3563" s="120">
        <f>'Demand Input VP'!E1783</f>
        <v>0</v>
      </c>
      <c r="AF3563" s="120">
        <f>'Demand Input VP'!F1783</f>
        <v>0</v>
      </c>
      <c r="AG3563" s="120">
        <f>'Demand Input VP'!G1783</f>
        <v>0</v>
      </c>
      <c r="AH3563" s="120">
        <f>'Demand Input VP'!H1783</f>
        <v>0</v>
      </c>
      <c r="AI3563" s="120">
        <f>'Demand Input VP'!I1783</f>
        <v>0</v>
      </c>
      <c r="AJ3563" s="120">
        <f>'Demand Input VP'!J1783</f>
        <v>0</v>
      </c>
      <c r="AK3563" s="120">
        <f>'Demand Input VP'!K1783</f>
        <v>0</v>
      </c>
      <c r="AL3563" s="120">
        <f>'Demand Input VP'!L1783</f>
        <v>0</v>
      </c>
      <c r="AM3563" s="120">
        <f>'Demand Input VP'!M1783</f>
        <v>0</v>
      </c>
      <c r="AN3563" s="120">
        <f>'Demand Input VP'!N1783</f>
        <v>0</v>
      </c>
      <c r="AQ3563" t="str">
        <f>AQ3558</f>
        <v/>
      </c>
    </row>
    <row r="3564" spans="1:43" ht="14.25" customHeight="1" x14ac:dyDescent="0.25">
      <c r="A3564" s="1"/>
      <c r="B3564" s="122"/>
      <c r="C3564" s="122"/>
      <c r="D3564" s="122"/>
      <c r="E3564" s="122"/>
      <c r="F3564" s="122"/>
      <c r="G3564" s="122"/>
      <c r="H3564" s="122"/>
      <c r="I3564" s="122"/>
      <c r="J3564" s="122"/>
      <c r="K3564" s="122"/>
      <c r="L3564" s="122"/>
      <c r="M3564" s="122"/>
      <c r="N3564" s="122"/>
      <c r="O3564" s="122"/>
      <c r="P3564" s="122"/>
      <c r="Q3564" s="122"/>
      <c r="R3564" s="122"/>
      <c r="S3564" s="122"/>
      <c r="T3564" s="122"/>
      <c r="U3564" s="122"/>
      <c r="V3564" s="122"/>
      <c r="W3564" s="123"/>
      <c r="X3564" s="116"/>
      <c r="Y3564" s="117"/>
      <c r="Z3564" s="123"/>
      <c r="AA3564" s="112" t="s">
        <v>1171</v>
      </c>
      <c r="AB3564" s="113">
        <f>'Demand Input MP'!B1784</f>
        <v>0</v>
      </c>
      <c r="AC3564" s="112">
        <f>'Demand Input MP'!C1784</f>
        <v>0</v>
      </c>
      <c r="AD3564" s="112">
        <f>'Demand Input MP'!D1784</f>
        <v>0</v>
      </c>
      <c r="AE3564" s="112">
        <f>'Demand Input MP'!E1784</f>
        <v>0</v>
      </c>
      <c r="AF3564" s="112">
        <f>'Demand Input MP'!F1784</f>
        <v>0</v>
      </c>
      <c r="AG3564" s="112">
        <f>'Demand Input MP'!G1784</f>
        <v>0</v>
      </c>
      <c r="AH3564" s="112">
        <f>'Demand Input MP'!H1784</f>
        <v>0</v>
      </c>
      <c r="AI3564" s="112">
        <f>'Demand Input MP'!I1784</f>
        <v>0</v>
      </c>
      <c r="AJ3564" s="112">
        <f>'Demand Input MP'!J1784</f>
        <v>0</v>
      </c>
      <c r="AK3564" s="112">
        <f>'Demand Input MP'!K1784</f>
        <v>0</v>
      </c>
      <c r="AL3564" s="112">
        <f>'Demand Input MP'!L1784</f>
        <v>0</v>
      </c>
      <c r="AM3564" s="112">
        <f>'Demand Input MP'!M1784</f>
        <v>0</v>
      </c>
      <c r="AN3564" s="112">
        <f>'Demand Input MP'!N1784</f>
        <v>0</v>
      </c>
      <c r="AQ3564" t="str">
        <f>AQ3558</f>
        <v/>
      </c>
    </row>
    <row r="3565" spans="1:43" ht="14.25" customHeight="1" x14ac:dyDescent="0.25">
      <c r="A3565" s="1"/>
      <c r="B3565" s="122"/>
      <c r="C3565" s="122"/>
      <c r="D3565" s="122"/>
      <c r="E3565" s="122"/>
      <c r="F3565" s="122"/>
      <c r="G3565" s="122"/>
      <c r="H3565" s="122"/>
      <c r="I3565" s="122"/>
      <c r="J3565" s="122"/>
      <c r="K3565" s="122"/>
      <c r="L3565" s="122"/>
      <c r="M3565" s="122"/>
      <c r="N3565" s="122"/>
      <c r="O3565" s="122"/>
      <c r="P3565" s="122"/>
      <c r="Q3565" s="122"/>
      <c r="R3565" s="122"/>
      <c r="S3565" s="122"/>
      <c r="T3565" s="122"/>
      <c r="U3565" s="122"/>
      <c r="V3565" s="124" t="s">
        <v>91</v>
      </c>
      <c r="W3565" s="125">
        <f>IFERROR(IF(SUM('Run Rate History'!E359:AD359)&gt;0,(SUMPRODUCT((B3560:AA3560&gt;=PERCENTILE(B3560:AA3560,0.1))*(B3560:AA3560&lt;=PERCENTILE(B3560:AA3560,0.9))*B3560:AA3560)+SUMPRODUCT(('Run Rate History'!E359:AD359&gt;=PERCENTILE(B3560:AA3560,0.1))*('Run Rate History'!E359:AD359&lt;=PERCENTILE(B3560:AA3560,0.9))*'Run Rate History'!E359:AD359))/(SUMPRODUCT((B3560:AA3560&gt;=PERCENTILE(B3560:AA3560,0.1))*(B3560:AA3560&lt;=PERCENTILE(B3560:AA3560,0.9))*1)+SUMPRODUCT(('Run Rate History'!E359:AD359&gt;=PERCENTILE(B3560:AA3560,0.1))*('Run Rate History'!E359:AD359&lt;=PERCENTILE(B3560:AA3560,0.9))*1)),TRIMMEAN(B3560:AA3560,0.15)),0)</f>
        <v>14.135135135135135</v>
      </c>
      <c r="X3565" s="126" t="s">
        <v>1172</v>
      </c>
      <c r="Y3565" s="127">
        <f>SUM(B3560:AA3560)/26</f>
        <v>19.26923076923077</v>
      </c>
      <c r="Z3565" s="128"/>
      <c r="AA3565" s="112" t="s">
        <v>1173</v>
      </c>
      <c r="AB3565" s="113">
        <f>'Demand Input MP'!B1783</f>
        <v>0</v>
      </c>
      <c r="AC3565" s="112">
        <f>'Demand Input MP'!C1783</f>
        <v>0</v>
      </c>
      <c r="AD3565" s="112">
        <f>'Demand Input MP'!D1783</f>
        <v>0</v>
      </c>
      <c r="AE3565" s="112">
        <f>'Demand Input MP'!E1783</f>
        <v>0</v>
      </c>
      <c r="AF3565" s="112">
        <f>'Demand Input MP'!F1783</f>
        <v>0</v>
      </c>
      <c r="AG3565" s="112">
        <f>'Demand Input MP'!G1783</f>
        <v>0</v>
      </c>
      <c r="AH3565" s="112">
        <f>'Demand Input MP'!H1783</f>
        <v>0</v>
      </c>
      <c r="AI3565" s="112">
        <f>'Demand Input MP'!I1783</f>
        <v>0</v>
      </c>
      <c r="AJ3565" s="112">
        <f>'Demand Input MP'!J1783</f>
        <v>0</v>
      </c>
      <c r="AK3565" s="112">
        <f>'Demand Input MP'!K1783</f>
        <v>0</v>
      </c>
      <c r="AL3565" s="112">
        <f>'Demand Input MP'!L1783</f>
        <v>0</v>
      </c>
      <c r="AM3565" s="112">
        <f>'Demand Input MP'!M1783</f>
        <v>0</v>
      </c>
      <c r="AN3565" s="112">
        <f>'Demand Input MP'!N1783</f>
        <v>0</v>
      </c>
      <c r="AQ3565" t="str">
        <f>AQ3558</f>
        <v/>
      </c>
    </row>
    <row r="3566" spans="1:43" ht="14.25" customHeight="1" x14ac:dyDescent="0.25">
      <c r="A3566" s="1"/>
      <c r="B3566" s="122"/>
      <c r="C3566" s="122"/>
      <c r="D3566" s="122"/>
      <c r="E3566" s="122"/>
      <c r="F3566" s="122"/>
      <c r="G3566" s="122"/>
      <c r="H3566" s="122"/>
      <c r="I3566" s="122"/>
      <c r="J3566" s="122"/>
      <c r="K3566" s="122"/>
      <c r="L3566" s="122"/>
      <c r="M3566" s="122"/>
      <c r="N3566" s="122"/>
      <c r="O3566" s="122"/>
      <c r="P3566" s="122"/>
      <c r="Q3566" s="122"/>
      <c r="R3566" s="122"/>
      <c r="S3566" s="122"/>
      <c r="T3566" s="122"/>
      <c r="U3566" s="122"/>
      <c r="V3566" s="124" t="s">
        <v>94</v>
      </c>
      <c r="W3566" s="125">
        <f>IFERROR((1*MIN(MAX(X3560,0.5*IF(SUM('Run Rate History'!E359:AD359)&gt;0,(MEDIAN(IF(B3560:AA3560&gt;0,B3560:AA3560))+MEDIAN(IF('Run Rate History'!E359:AD359&gt;0,'Run Rate History'!E359:AD359)))/2,MEDIAN(IF(B3560:AA3560&gt;0,B3560:AA3560)))),2*IF(SUM('Run Rate History'!E359:AD359)&gt;0,(MEDIAN(IF(B3560:AA3560&gt;0,B3560:AA3560))+MEDIAN(IF('Run Rate History'!E359:AD359&gt;0,'Run Rate History'!E359:AD359)))/2,MEDIAN(IF(B3560:AA3560&gt;0,B3560:AA3560))))+2*MIN(MAX(Y3560,0.5*IF(SUM('Run Rate History'!E359:AD359)&gt;0,(MEDIAN(IF(B3560:AA3560&gt;0,B3560:AA3560))+MEDIAN(IF('Run Rate History'!E359:AD359&gt;0,'Run Rate History'!E359:AD359)))/2,MEDIAN(IF(B3560:AA3560&gt;0,B3560:AA3560)))),2*IF(SUM('Run Rate History'!E359:AD359)&gt;0,(MEDIAN(IF(B3560:AA3560&gt;0,B3560:AA3560))+MEDIAN(IF('Run Rate History'!E359:AD359&gt;0,'Run Rate History'!E359:AD359)))/2,MEDIAN(IF(B3560:AA3560&gt;0,B3560:AA3560))))+3*MIN(MAX(Z3560,0.5*IF(SUM('Run Rate History'!E359:AD359)&gt;0,(MEDIAN(IF(B3560:AA3560&gt;0,B3560:AA3560))+MEDIAN(IF('Run Rate History'!E359:AD359&gt;0,'Run Rate History'!E359:AD359)))/2,MEDIAN(IF(B3560:AA3560&gt;0,B3560:AA3560)))),2*IF(SUM('Run Rate History'!E359:AD359)&gt;0,(MEDIAN(IF(B3560:AA3560&gt;0,B3560:AA3560))+MEDIAN(IF('Run Rate History'!E359:AD359&gt;0,'Run Rate History'!E359:AD359)))/2,MEDIAN(IF(B3560:AA3560&gt;0,B3560:AA3560))))+4*MIN(MAX(AA3560,0.5*IF(SUM('Run Rate History'!E359:AD359)&gt;0,(MEDIAN(IF(B3560:AA3560&gt;0,B3560:AA3560))+MEDIAN(IF('Run Rate History'!E359:AD359&gt;0,'Run Rate History'!E359:AD359)))/2,MEDIAN(IF(B3560:AA3560&gt;0,B3560:AA3560)))),2*IF(SUM('Run Rate History'!E359:AD359)&gt;0,(MEDIAN(IF(B3560:AA3560&gt;0,B3560:AA3560))+MEDIAN(IF('Run Rate History'!E359:AD359&gt;0,'Run Rate History'!E359:AD359)))/2,MEDIAN(IF(B3560:AA3560&gt;0,B3560:AA3560)))))/10,0)</f>
        <v>21.2</v>
      </c>
      <c r="X3566" s="129" t="s">
        <v>1174</v>
      </c>
      <c r="Y3566" s="130">
        <f>IFERROR(VLOOKUP(A3558,'Stanje zaliha'!A:E,5,FALSE()),0)</f>
        <v>435</v>
      </c>
      <c r="Z3566" s="131"/>
      <c r="AA3566" s="113" t="s">
        <v>1175</v>
      </c>
      <c r="AB3566" s="118">
        <f t="shared" ref="AB3566:AN3566" si="710">SUM(AB3562:AB3565)</f>
        <v>0</v>
      </c>
      <c r="AC3566" s="118">
        <f t="shared" si="710"/>
        <v>0</v>
      </c>
      <c r="AD3566" s="118">
        <f t="shared" si="710"/>
        <v>0</v>
      </c>
      <c r="AE3566" s="118">
        <f t="shared" si="710"/>
        <v>0</v>
      </c>
      <c r="AF3566" s="118">
        <f t="shared" si="710"/>
        <v>0</v>
      </c>
      <c r="AG3566" s="118">
        <f t="shared" si="710"/>
        <v>0</v>
      </c>
      <c r="AH3566" s="118">
        <f t="shared" si="710"/>
        <v>0</v>
      </c>
      <c r="AI3566" s="118">
        <f t="shared" si="710"/>
        <v>0</v>
      </c>
      <c r="AJ3566" s="118">
        <f t="shared" si="710"/>
        <v>0</v>
      </c>
      <c r="AK3566" s="118">
        <f t="shared" si="710"/>
        <v>0</v>
      </c>
      <c r="AL3566" s="118">
        <f t="shared" si="710"/>
        <v>0</v>
      </c>
      <c r="AM3566" s="118">
        <f t="shared" si="710"/>
        <v>0</v>
      </c>
      <c r="AN3566" s="118">
        <f t="shared" si="710"/>
        <v>0</v>
      </c>
      <c r="AQ3566" t="str">
        <f>AQ3558</f>
        <v/>
      </c>
    </row>
    <row r="3567" spans="1:43" ht="14.25" customHeight="1" x14ac:dyDescent="0.25">
      <c r="A3567" s="1"/>
      <c r="B3567" s="122"/>
      <c r="C3567" s="122"/>
      <c r="D3567" s="122"/>
      <c r="E3567" s="122"/>
      <c r="F3567" s="122"/>
      <c r="G3567" s="122"/>
      <c r="H3567" s="122"/>
      <c r="I3567" s="122"/>
      <c r="J3567" s="122"/>
      <c r="K3567" s="122"/>
      <c r="L3567" s="122"/>
      <c r="M3567" s="122"/>
      <c r="N3567" s="122"/>
      <c r="O3567" s="122"/>
      <c r="P3567" s="122"/>
      <c r="Q3567" s="122"/>
      <c r="R3567" s="122"/>
      <c r="S3567" s="122"/>
      <c r="T3567" s="122"/>
      <c r="U3567" s="122"/>
      <c r="V3567" s="124" t="s">
        <v>95</v>
      </c>
      <c r="W3567" s="125">
        <f>IFERROR(0.6*W3566+0.4*W3565,0)</f>
        <v>18.374054054054053</v>
      </c>
      <c r="X3567" s="132" t="s">
        <v>1176</v>
      </c>
      <c r="Y3567" s="133">
        <f>IFERROR(SUMIF('Popis poslanih narudžbi'!A:A,A3558,'Popis poslanih narudžbi'!C:C),0)</f>
        <v>1000</v>
      </c>
      <c r="Z3567" s="131"/>
      <c r="AA3567" s="134" t="s">
        <v>1177</v>
      </c>
      <c r="AB3567" s="118">
        <f t="shared" ref="AB3567:AN3567" si="711">AB3560+AB3566</f>
        <v>24</v>
      </c>
      <c r="AC3567" s="118">
        <f t="shared" si="711"/>
        <v>24</v>
      </c>
      <c r="AD3567" s="118">
        <f t="shared" si="711"/>
        <v>24</v>
      </c>
      <c r="AE3567" s="118">
        <f t="shared" si="711"/>
        <v>24</v>
      </c>
      <c r="AF3567" s="118">
        <f t="shared" si="711"/>
        <v>24</v>
      </c>
      <c r="AG3567" s="118">
        <f t="shared" si="711"/>
        <v>24</v>
      </c>
      <c r="AH3567" s="118">
        <f t="shared" si="711"/>
        <v>24</v>
      </c>
      <c r="AI3567" s="118">
        <f t="shared" si="711"/>
        <v>24</v>
      </c>
      <c r="AJ3567" s="118">
        <f t="shared" si="711"/>
        <v>24</v>
      </c>
      <c r="AK3567" s="118">
        <f t="shared" si="711"/>
        <v>24</v>
      </c>
      <c r="AL3567" s="118">
        <f t="shared" si="711"/>
        <v>24</v>
      </c>
      <c r="AM3567" s="118">
        <f t="shared" si="711"/>
        <v>24</v>
      </c>
      <c r="AN3567" s="118">
        <f t="shared" si="711"/>
        <v>24</v>
      </c>
      <c r="AQ3567" t="str">
        <f>AQ3558</f>
        <v/>
      </c>
    </row>
    <row r="3568" spans="1:43" ht="14.25" customHeight="1" x14ac:dyDescent="0.25">
      <c r="A3568" s="107" t="str">
        <f>'Run Rate'!A360</f>
        <v>POL12816</v>
      </c>
      <c r="B3568" s="135" t="str">
        <f>'Run Rate'!B360</f>
        <v>Polleo voda 500ml</v>
      </c>
      <c r="C3568" s="135" t="str">
        <f>'Run Rate'!C360</f>
        <v>RTD &amp; SNACKS</v>
      </c>
      <c r="D3568" s="135" t="str">
        <f>'Run Rate'!D360</f>
        <v>03 BRONZE</v>
      </c>
      <c r="E3568" s="122"/>
      <c r="F3568" s="122"/>
      <c r="G3568" s="122"/>
      <c r="H3568" s="122"/>
      <c r="I3568" s="122"/>
      <c r="J3568" s="122"/>
      <c r="K3568" s="122"/>
      <c r="L3568" s="122"/>
      <c r="M3568" s="122"/>
      <c r="N3568" s="122"/>
      <c r="O3568" s="122"/>
      <c r="P3568" s="122"/>
      <c r="Q3568" s="122"/>
      <c r="R3568" s="122"/>
      <c r="S3568" s="122"/>
      <c r="T3568" s="122"/>
      <c r="U3568" s="122"/>
      <c r="V3568" s="122"/>
      <c r="W3568" s="122"/>
      <c r="X3568" s="122"/>
      <c r="Y3568" s="122"/>
      <c r="Z3568" s="122"/>
      <c r="AA3568" s="122"/>
      <c r="AB3568" s="122"/>
      <c r="AC3568" s="122"/>
      <c r="AD3568" s="122"/>
      <c r="AE3568" s="122"/>
      <c r="AF3568" s="122"/>
      <c r="AG3568" s="122"/>
      <c r="AH3568" s="122"/>
      <c r="AI3568" s="122"/>
      <c r="AJ3568" s="122"/>
      <c r="AK3568" s="122"/>
      <c r="AL3568" s="122"/>
      <c r="AM3568" s="122"/>
      <c r="AN3568" s="122"/>
      <c r="AQ3568" t="str">
        <f>IF(AND(OR($B$1="ALL",$B$1=C3568),OR($E$1="ALL",$E$1=D3568),OR($B$2="ALL",$B$2=A3568),OR($E$2="ALL",IFERROR(SEARCH($E$2,B3568),0)&gt;0)),"MATCH","")</f>
        <v/>
      </c>
    </row>
    <row r="3569" spans="1:43" ht="14.25" customHeight="1" x14ac:dyDescent="0.25">
      <c r="A3569" s="108" t="s">
        <v>1137</v>
      </c>
      <c r="B3569" s="136" t="s">
        <v>1138</v>
      </c>
      <c r="C3569" s="136" t="s">
        <v>1139</v>
      </c>
      <c r="D3569" s="136" t="s">
        <v>1140</v>
      </c>
      <c r="E3569" s="136" t="s">
        <v>1141</v>
      </c>
      <c r="F3569" s="136" t="s">
        <v>1142</v>
      </c>
      <c r="G3569" s="136" t="s">
        <v>1143</v>
      </c>
      <c r="H3569" s="136" t="s">
        <v>1144</v>
      </c>
      <c r="I3569" s="136" t="s">
        <v>1145</v>
      </c>
      <c r="J3569" s="136" t="s">
        <v>1146</v>
      </c>
      <c r="K3569" s="136" t="s">
        <v>1147</v>
      </c>
      <c r="L3569" s="136" t="s">
        <v>1148</v>
      </c>
      <c r="M3569" s="136" t="s">
        <v>1149</v>
      </c>
      <c r="N3569" s="136" t="s">
        <v>1150</v>
      </c>
      <c r="O3569" s="136" t="s">
        <v>1151</v>
      </c>
      <c r="P3569" s="136" t="s">
        <v>1152</v>
      </c>
      <c r="Q3569" s="136" t="s">
        <v>1153</v>
      </c>
      <c r="R3569" s="136" t="s">
        <v>1154</v>
      </c>
      <c r="S3569" s="136" t="s">
        <v>1155</v>
      </c>
      <c r="T3569" s="136" t="s">
        <v>1156</v>
      </c>
      <c r="U3569" s="136" t="s">
        <v>1157</v>
      </c>
      <c r="V3569" s="136" t="s">
        <v>1158</v>
      </c>
      <c r="W3569" s="136" t="s">
        <v>1159</v>
      </c>
      <c r="X3569" s="136" t="s">
        <v>1160</v>
      </c>
      <c r="Y3569" s="136" t="s">
        <v>1161</v>
      </c>
      <c r="Z3569" s="136" t="s">
        <v>1162</v>
      </c>
      <c r="AA3569" s="136" t="s">
        <v>1163</v>
      </c>
      <c r="AB3569" s="137" t="s">
        <v>156</v>
      </c>
      <c r="AC3569" s="137" t="s">
        <v>157</v>
      </c>
      <c r="AD3569" s="137" t="s">
        <v>158</v>
      </c>
      <c r="AE3569" s="137" t="s">
        <v>139</v>
      </c>
      <c r="AF3569" s="138" t="s">
        <v>140</v>
      </c>
      <c r="AG3569" s="138" t="s">
        <v>141</v>
      </c>
      <c r="AH3569" s="138" t="s">
        <v>142</v>
      </c>
      <c r="AI3569" s="138" t="s">
        <v>143</v>
      </c>
      <c r="AJ3569" s="139" t="s">
        <v>144</v>
      </c>
      <c r="AK3569" s="139" t="s">
        <v>145</v>
      </c>
      <c r="AL3569" s="139" t="s">
        <v>146</v>
      </c>
      <c r="AM3569" s="140" t="s">
        <v>147</v>
      </c>
      <c r="AN3569" s="140" t="s">
        <v>148</v>
      </c>
      <c r="AQ3569" t="str">
        <f>AQ3568</f>
        <v/>
      </c>
    </row>
    <row r="3570" spans="1:43" ht="14.25" customHeight="1" x14ac:dyDescent="0.25">
      <c r="A3570" s="99" t="s">
        <v>1164</v>
      </c>
      <c r="B3570" s="112">
        <f>'Run Rate'!E360</f>
        <v>525</v>
      </c>
      <c r="C3570" s="112">
        <f>'Run Rate'!F360</f>
        <v>212</v>
      </c>
      <c r="D3570" s="112">
        <f>'Run Rate'!G360</f>
        <v>509</v>
      </c>
      <c r="E3570" s="112">
        <f>'Run Rate'!H360</f>
        <v>349</v>
      </c>
      <c r="F3570" s="112">
        <f>'Run Rate'!I360</f>
        <v>270</v>
      </c>
      <c r="G3570" s="112">
        <f>'Run Rate'!J360</f>
        <v>365</v>
      </c>
      <c r="H3570" s="112">
        <f>'Run Rate'!K360</f>
        <v>446</v>
      </c>
      <c r="I3570" s="112">
        <f>'Run Rate'!L360</f>
        <v>377</v>
      </c>
      <c r="J3570" s="112">
        <f>'Run Rate'!M360</f>
        <v>592</v>
      </c>
      <c r="K3570" s="112">
        <f>'Run Rate'!N360</f>
        <v>247</v>
      </c>
      <c r="L3570" s="112">
        <f>'Run Rate'!O360</f>
        <v>215</v>
      </c>
      <c r="M3570" s="112">
        <f>'Run Rate'!P360</f>
        <v>200</v>
      </c>
      <c r="N3570" s="112">
        <f>'Run Rate'!Q360</f>
        <v>211</v>
      </c>
      <c r="O3570" s="112">
        <f>'Run Rate'!R360</f>
        <v>207</v>
      </c>
      <c r="P3570" s="112">
        <f>'Run Rate'!S360</f>
        <v>32</v>
      </c>
      <c r="Q3570" s="112">
        <f>'Run Rate'!T360</f>
        <v>450</v>
      </c>
      <c r="R3570" s="112">
        <f>'Run Rate'!U360</f>
        <v>245</v>
      </c>
      <c r="S3570" s="112">
        <f>'Run Rate'!V360</f>
        <v>276</v>
      </c>
      <c r="T3570" s="112">
        <f>'Run Rate'!W360</f>
        <v>351</v>
      </c>
      <c r="U3570" s="112">
        <f>'Run Rate'!X360</f>
        <v>351</v>
      </c>
      <c r="V3570" s="112">
        <f>'Run Rate'!Y360</f>
        <v>410</v>
      </c>
      <c r="W3570" s="112">
        <f>'Run Rate'!Z360</f>
        <v>249</v>
      </c>
      <c r="X3570" s="112">
        <f>'Run Rate'!AA360</f>
        <v>676</v>
      </c>
      <c r="Y3570" s="112">
        <f>'Run Rate'!AB360</f>
        <v>427</v>
      </c>
      <c r="Z3570" s="112">
        <f>'Run Rate'!AC360</f>
        <v>499</v>
      </c>
      <c r="AA3570" s="112">
        <f>'Run Rate'!AD360</f>
        <v>458</v>
      </c>
      <c r="AB3570" s="113">
        <v>391</v>
      </c>
      <c r="AC3570" s="112">
        <v>420</v>
      </c>
      <c r="AD3570" s="112">
        <v>418</v>
      </c>
      <c r="AE3570" s="112">
        <v>416</v>
      </c>
      <c r="AF3570" s="112">
        <v>421</v>
      </c>
      <c r="AG3570" s="112">
        <v>415</v>
      </c>
      <c r="AH3570" s="112">
        <v>415</v>
      </c>
      <c r="AI3570" s="112">
        <v>413</v>
      </c>
      <c r="AJ3570" s="112">
        <v>414</v>
      </c>
      <c r="AK3570" s="112">
        <v>408</v>
      </c>
      <c r="AL3570" s="112">
        <v>469</v>
      </c>
      <c r="AM3570" s="112">
        <v>364</v>
      </c>
      <c r="AN3570" s="112">
        <v>353</v>
      </c>
      <c r="AQ3570" t="str">
        <f>AQ3568</f>
        <v/>
      </c>
    </row>
    <row r="3571" spans="1:43" ht="14.25" customHeight="1" x14ac:dyDescent="0.25">
      <c r="A3571" s="99" t="s">
        <v>1165</v>
      </c>
      <c r="B3571" s="114"/>
      <c r="C3571" s="114"/>
      <c r="D3571" s="114"/>
      <c r="E3571" s="114"/>
      <c r="F3571" s="114"/>
      <c r="G3571" s="114"/>
      <c r="H3571" s="114"/>
      <c r="I3571" s="114"/>
      <c r="J3571" s="114"/>
      <c r="K3571" s="114"/>
      <c r="L3571" s="114"/>
      <c r="M3571" s="114"/>
      <c r="N3571" s="114"/>
      <c r="O3571" s="114"/>
      <c r="P3571" s="114"/>
      <c r="Q3571" s="114"/>
      <c r="R3571" s="114"/>
      <c r="S3571" s="114"/>
      <c r="T3571" s="114"/>
      <c r="U3571" s="114"/>
      <c r="V3571" s="114"/>
      <c r="W3571" s="115"/>
      <c r="X3571" s="115"/>
      <c r="Y3571" s="115"/>
      <c r="Z3571" s="115"/>
      <c r="AA3571" s="112" t="s">
        <v>1166</v>
      </c>
      <c r="AB3571" s="113"/>
      <c r="AC3571" s="112"/>
      <c r="AD3571" s="112"/>
      <c r="AE3571" s="112"/>
      <c r="AF3571" s="112"/>
      <c r="AG3571" s="112"/>
      <c r="AH3571" s="112"/>
      <c r="AI3571" s="112"/>
      <c r="AJ3571" s="112"/>
      <c r="AK3571" s="112"/>
      <c r="AL3571" s="112"/>
      <c r="AM3571" s="112"/>
      <c r="AN3571" s="112"/>
      <c r="AQ3571" t="str">
        <f>AQ3568</f>
        <v/>
      </c>
    </row>
    <row r="3572" spans="1:43" ht="14.25" customHeight="1" x14ac:dyDescent="0.25">
      <c r="A3572" s="99" t="s">
        <v>1167</v>
      </c>
      <c r="B3572" s="114"/>
      <c r="C3572" s="114"/>
      <c r="D3572" s="114"/>
      <c r="E3572" s="114"/>
      <c r="F3572" s="114"/>
      <c r="G3572" s="114"/>
      <c r="H3572" s="114"/>
      <c r="I3572" s="114"/>
      <c r="J3572" s="114"/>
      <c r="K3572" s="114"/>
      <c r="L3572" s="114"/>
      <c r="M3572" s="114"/>
      <c r="N3572" s="114"/>
      <c r="O3572" s="114"/>
      <c r="P3572" s="114"/>
      <c r="Q3572" s="114"/>
      <c r="R3572" s="114"/>
      <c r="S3572" s="114"/>
      <c r="T3572" s="114"/>
      <c r="U3572" s="114"/>
      <c r="V3572" s="114"/>
      <c r="W3572" s="115"/>
      <c r="X3572" s="116"/>
      <c r="Y3572" s="117"/>
      <c r="Z3572" s="115"/>
      <c r="AA3572" s="112" t="s">
        <v>1168</v>
      </c>
      <c r="AB3572" s="113">
        <f>'Demand Input VP'!B1789</f>
        <v>0</v>
      </c>
      <c r="AC3572" s="112">
        <f>'Demand Input VP'!C1789</f>
        <v>0</v>
      </c>
      <c r="AD3572" s="112">
        <f>'Demand Input VP'!D1789</f>
        <v>0</v>
      </c>
      <c r="AE3572" s="112">
        <f>'Demand Input VP'!E1789</f>
        <v>0</v>
      </c>
      <c r="AF3572" s="112">
        <f>'Demand Input VP'!F1789</f>
        <v>0</v>
      </c>
      <c r="AG3572" s="112">
        <f>'Demand Input VP'!G1789</f>
        <v>0</v>
      </c>
      <c r="AH3572" s="112">
        <f>'Demand Input VP'!H1789</f>
        <v>0</v>
      </c>
      <c r="AI3572" s="112">
        <f>'Demand Input VP'!I1789</f>
        <v>0</v>
      </c>
      <c r="AJ3572" s="112">
        <f>'Demand Input VP'!J1789</f>
        <v>0</v>
      </c>
      <c r="AK3572" s="112">
        <f>'Demand Input VP'!K1789</f>
        <v>0</v>
      </c>
      <c r="AL3572" s="112">
        <f>'Demand Input VP'!L1789</f>
        <v>0</v>
      </c>
      <c r="AM3572" s="112">
        <f>'Demand Input VP'!M1789</f>
        <v>0</v>
      </c>
      <c r="AN3572" s="112">
        <f>'Demand Input VP'!N1789</f>
        <v>0</v>
      </c>
      <c r="AQ3572" t="str">
        <f>AQ3568</f>
        <v/>
      </c>
    </row>
    <row r="3573" spans="1:43" ht="14.25" customHeight="1" x14ac:dyDescent="0.25">
      <c r="A3573" s="99" t="s">
        <v>1169</v>
      </c>
      <c r="B3573" s="118"/>
      <c r="C3573" s="118"/>
      <c r="D3573" s="118"/>
      <c r="E3573" s="118"/>
      <c r="F3573" s="118"/>
      <c r="G3573" s="118"/>
      <c r="H3573" s="118"/>
      <c r="I3573" s="118"/>
      <c r="J3573" s="118"/>
      <c r="K3573" s="118"/>
      <c r="L3573" s="118"/>
      <c r="M3573" s="118"/>
      <c r="N3573" s="118"/>
      <c r="O3573" s="118"/>
      <c r="P3573" s="118"/>
      <c r="Q3573" s="118"/>
      <c r="R3573" s="118"/>
      <c r="S3573" s="118"/>
      <c r="T3573" s="118"/>
      <c r="U3573" s="118"/>
      <c r="V3573" s="118"/>
      <c r="W3573" s="115"/>
      <c r="X3573" s="116"/>
      <c r="Y3573" s="117"/>
      <c r="Z3573" s="119"/>
      <c r="AA3573" s="120" t="s">
        <v>1170</v>
      </c>
      <c r="AB3573" s="121">
        <f>'Demand Input VP'!B1788</f>
        <v>0</v>
      </c>
      <c r="AC3573" s="120">
        <f>'Demand Input VP'!C1788</f>
        <v>0</v>
      </c>
      <c r="AD3573" s="120">
        <f>'Demand Input VP'!D1788</f>
        <v>0</v>
      </c>
      <c r="AE3573" s="120">
        <f>'Demand Input VP'!E1788</f>
        <v>0</v>
      </c>
      <c r="AF3573" s="120">
        <f>'Demand Input VP'!F1788</f>
        <v>0</v>
      </c>
      <c r="AG3573" s="120">
        <f>'Demand Input VP'!G1788</f>
        <v>0</v>
      </c>
      <c r="AH3573" s="120">
        <f>'Demand Input VP'!H1788</f>
        <v>0</v>
      </c>
      <c r="AI3573" s="120">
        <f>'Demand Input VP'!I1788</f>
        <v>0</v>
      </c>
      <c r="AJ3573" s="120">
        <f>'Demand Input VP'!J1788</f>
        <v>0</v>
      </c>
      <c r="AK3573" s="120">
        <f>'Demand Input VP'!K1788</f>
        <v>0</v>
      </c>
      <c r="AL3573" s="120">
        <f>'Demand Input VP'!L1788</f>
        <v>0</v>
      </c>
      <c r="AM3573" s="120">
        <f>'Demand Input VP'!M1788</f>
        <v>0</v>
      </c>
      <c r="AN3573" s="120">
        <f>'Demand Input VP'!N1788</f>
        <v>0</v>
      </c>
      <c r="AQ3573" t="str">
        <f>AQ3568</f>
        <v/>
      </c>
    </row>
    <row r="3574" spans="1:43" ht="14.25" customHeight="1" x14ac:dyDescent="0.25">
      <c r="A3574" s="1"/>
      <c r="B3574" s="122"/>
      <c r="C3574" s="122"/>
      <c r="D3574" s="122"/>
      <c r="E3574" s="122"/>
      <c r="F3574" s="122"/>
      <c r="G3574" s="122"/>
      <c r="H3574" s="122"/>
      <c r="I3574" s="122"/>
      <c r="J3574" s="122"/>
      <c r="K3574" s="122"/>
      <c r="L3574" s="122"/>
      <c r="M3574" s="122"/>
      <c r="N3574" s="122"/>
      <c r="O3574" s="122"/>
      <c r="P3574" s="122"/>
      <c r="Q3574" s="122"/>
      <c r="R3574" s="122"/>
      <c r="S3574" s="122"/>
      <c r="T3574" s="122"/>
      <c r="U3574" s="122"/>
      <c r="V3574" s="122"/>
      <c r="W3574" s="123"/>
      <c r="X3574" s="116"/>
      <c r="Y3574" s="117"/>
      <c r="Z3574" s="123"/>
      <c r="AA3574" s="112" t="s">
        <v>1171</v>
      </c>
      <c r="AB3574" s="113">
        <f>'Demand Input MP'!B1789</f>
        <v>0</v>
      </c>
      <c r="AC3574" s="112">
        <f>'Demand Input MP'!C1789</f>
        <v>0</v>
      </c>
      <c r="AD3574" s="112">
        <f>'Demand Input MP'!D1789</f>
        <v>0</v>
      </c>
      <c r="AE3574" s="112">
        <f>'Demand Input MP'!E1789</f>
        <v>0</v>
      </c>
      <c r="AF3574" s="112">
        <f>'Demand Input MP'!F1789</f>
        <v>0</v>
      </c>
      <c r="AG3574" s="112">
        <f>'Demand Input MP'!G1789</f>
        <v>0</v>
      </c>
      <c r="AH3574" s="112">
        <f>'Demand Input MP'!H1789</f>
        <v>0</v>
      </c>
      <c r="AI3574" s="112">
        <f>'Demand Input MP'!I1789</f>
        <v>0</v>
      </c>
      <c r="AJ3574" s="112">
        <f>'Demand Input MP'!J1789</f>
        <v>0</v>
      </c>
      <c r="AK3574" s="112">
        <f>'Demand Input MP'!K1789</f>
        <v>0</v>
      </c>
      <c r="AL3574" s="112">
        <f>'Demand Input MP'!L1789</f>
        <v>0</v>
      </c>
      <c r="AM3574" s="112">
        <f>'Demand Input MP'!M1789</f>
        <v>0</v>
      </c>
      <c r="AN3574" s="112">
        <f>'Demand Input MP'!N1789</f>
        <v>0</v>
      </c>
      <c r="AQ3574" t="str">
        <f>AQ3568</f>
        <v/>
      </c>
    </row>
    <row r="3575" spans="1:43" ht="14.25" customHeight="1" x14ac:dyDescent="0.25">
      <c r="A3575" s="1"/>
      <c r="B3575" s="122"/>
      <c r="C3575" s="122"/>
      <c r="D3575" s="122"/>
      <c r="E3575" s="122"/>
      <c r="F3575" s="122"/>
      <c r="G3575" s="122"/>
      <c r="H3575" s="122"/>
      <c r="I3575" s="122"/>
      <c r="J3575" s="122"/>
      <c r="K3575" s="122"/>
      <c r="L3575" s="122"/>
      <c r="M3575" s="122"/>
      <c r="N3575" s="122"/>
      <c r="O3575" s="122"/>
      <c r="P3575" s="122"/>
      <c r="Q3575" s="122"/>
      <c r="R3575" s="122"/>
      <c r="S3575" s="122"/>
      <c r="T3575" s="122"/>
      <c r="U3575" s="122"/>
      <c r="V3575" s="124" t="s">
        <v>91</v>
      </c>
      <c r="W3575" s="125">
        <f>IFERROR(IF(SUM('Run Rate History'!E360:AD360)&gt;0,(SUMPRODUCT((B3570:AA3570&gt;=PERCENTILE(B3570:AA3570,0.1))*(B3570:AA3570&lt;=PERCENTILE(B3570:AA3570,0.9))*B3570:AA3570)+SUMPRODUCT(('Run Rate History'!E360:AD360&gt;=PERCENTILE(B3570:AA3570,0.1))*('Run Rate History'!E360:AD360&lt;=PERCENTILE(B3570:AA3570,0.9))*'Run Rate History'!E360:AD360))/(SUMPRODUCT((B3570:AA3570&gt;=PERCENTILE(B3570:AA3570,0.1))*(B3570:AA3570&lt;=PERCENTILE(B3570:AA3570,0.9))*1)+SUMPRODUCT(('Run Rate History'!E360:AD360&gt;=PERCENTILE(B3570:AA3570,0.1))*('Run Rate History'!E360:AD360&lt;=PERCENTILE(B3570:AA3570,0.9))*1)),TRIMMEAN(B3570:AA3570,0.15)),0)</f>
        <v>337.97435897435895</v>
      </c>
      <c r="X3575" s="126" t="s">
        <v>1172</v>
      </c>
      <c r="Y3575" s="127">
        <f>SUM(B3570:AA3570)/26</f>
        <v>351.88461538461536</v>
      </c>
      <c r="Z3575" s="128"/>
      <c r="AA3575" s="112" t="s">
        <v>1173</v>
      </c>
      <c r="AB3575" s="113">
        <f>'Demand Input MP'!B1788</f>
        <v>0</v>
      </c>
      <c r="AC3575" s="112">
        <f>'Demand Input MP'!C1788</f>
        <v>0</v>
      </c>
      <c r="AD3575" s="112">
        <f>'Demand Input MP'!D1788</f>
        <v>0</v>
      </c>
      <c r="AE3575" s="112">
        <f>'Demand Input MP'!E1788</f>
        <v>0</v>
      </c>
      <c r="AF3575" s="112">
        <f>'Demand Input MP'!F1788</f>
        <v>0</v>
      </c>
      <c r="AG3575" s="112">
        <f>'Demand Input MP'!G1788</f>
        <v>0</v>
      </c>
      <c r="AH3575" s="112">
        <f>'Demand Input MP'!H1788</f>
        <v>0</v>
      </c>
      <c r="AI3575" s="112">
        <f>'Demand Input MP'!I1788</f>
        <v>0</v>
      </c>
      <c r="AJ3575" s="112">
        <f>'Demand Input MP'!J1788</f>
        <v>0</v>
      </c>
      <c r="AK3575" s="112">
        <f>'Demand Input MP'!K1788</f>
        <v>0</v>
      </c>
      <c r="AL3575" s="112">
        <f>'Demand Input MP'!L1788</f>
        <v>0</v>
      </c>
      <c r="AM3575" s="112">
        <f>'Demand Input MP'!M1788</f>
        <v>0</v>
      </c>
      <c r="AN3575" s="112">
        <f>'Demand Input MP'!N1788</f>
        <v>0</v>
      </c>
      <c r="AQ3575" t="str">
        <f>AQ3568</f>
        <v/>
      </c>
    </row>
    <row r="3576" spans="1:43" ht="14.25" customHeight="1" x14ac:dyDescent="0.25">
      <c r="A3576" s="1"/>
      <c r="B3576" s="122"/>
      <c r="C3576" s="122"/>
      <c r="D3576" s="122"/>
      <c r="E3576" s="122"/>
      <c r="F3576" s="122"/>
      <c r="G3576" s="122"/>
      <c r="H3576" s="122"/>
      <c r="I3576" s="122"/>
      <c r="J3576" s="122"/>
      <c r="K3576" s="122"/>
      <c r="L3576" s="122"/>
      <c r="M3576" s="122"/>
      <c r="N3576" s="122"/>
      <c r="O3576" s="122"/>
      <c r="P3576" s="122"/>
      <c r="Q3576" s="122"/>
      <c r="R3576" s="122"/>
      <c r="S3576" s="122"/>
      <c r="T3576" s="122"/>
      <c r="U3576" s="122"/>
      <c r="V3576" s="124" t="s">
        <v>94</v>
      </c>
      <c r="W3576" s="125">
        <f>IFERROR((1*MIN(MAX(X3570,0.5*IF(SUM('Run Rate History'!E360:AD360)&gt;0,(MEDIAN(IF(B3570:AA3570&gt;0,B3570:AA3570))+MEDIAN(IF('Run Rate History'!E360:AD360&gt;0,'Run Rate History'!E360:AD360)))/2,MEDIAN(IF(B3570:AA3570&gt;0,B3570:AA3570)))),2*IF(SUM('Run Rate History'!E360:AD360)&gt;0,(MEDIAN(IF(B3570:AA3570&gt;0,B3570:AA3570))+MEDIAN(IF('Run Rate History'!E360:AD360&gt;0,'Run Rate History'!E360:AD360)))/2,MEDIAN(IF(B3570:AA3570&gt;0,B3570:AA3570))))+2*MIN(MAX(Y3570,0.5*IF(SUM('Run Rate History'!E360:AD360)&gt;0,(MEDIAN(IF(B3570:AA3570&gt;0,B3570:AA3570))+MEDIAN(IF('Run Rate History'!E360:AD360&gt;0,'Run Rate History'!E360:AD360)))/2,MEDIAN(IF(B3570:AA3570&gt;0,B3570:AA3570)))),2*IF(SUM('Run Rate History'!E360:AD360)&gt;0,(MEDIAN(IF(B3570:AA3570&gt;0,B3570:AA3570))+MEDIAN(IF('Run Rate History'!E360:AD360&gt;0,'Run Rate History'!E360:AD360)))/2,MEDIAN(IF(B3570:AA3570&gt;0,B3570:AA3570))))+3*MIN(MAX(Z3570,0.5*IF(SUM('Run Rate History'!E360:AD360)&gt;0,(MEDIAN(IF(B3570:AA3570&gt;0,B3570:AA3570))+MEDIAN(IF('Run Rate History'!E360:AD360&gt;0,'Run Rate History'!E360:AD360)))/2,MEDIAN(IF(B3570:AA3570&gt;0,B3570:AA3570)))),2*IF(SUM('Run Rate History'!E360:AD360)&gt;0,(MEDIAN(IF(B3570:AA3570&gt;0,B3570:AA3570))+MEDIAN(IF('Run Rate History'!E360:AD360&gt;0,'Run Rate History'!E360:AD360)))/2,MEDIAN(IF(B3570:AA3570&gt;0,B3570:AA3570))))+4*MIN(MAX(AA3570,0.5*IF(SUM('Run Rate History'!E360:AD360)&gt;0,(MEDIAN(IF(B3570:AA3570&gt;0,B3570:AA3570))+MEDIAN(IF('Run Rate History'!E360:AD360&gt;0,'Run Rate History'!E360:AD360)))/2,MEDIAN(IF(B3570:AA3570&gt;0,B3570:AA3570)))),2*IF(SUM('Run Rate History'!E360:AD360)&gt;0,(MEDIAN(IF(B3570:AA3570&gt;0,B3570:AA3570))+MEDIAN(IF('Run Rate History'!E360:AD360&gt;0,'Run Rate History'!E360:AD360)))/2,MEDIAN(IF(B3570:AA3570&gt;0,B3570:AA3570)))))/10,0)</f>
        <v>485.2</v>
      </c>
      <c r="X3576" s="129" t="s">
        <v>1174</v>
      </c>
      <c r="Y3576" s="130">
        <f>IFERROR(VLOOKUP(A3568,'Stanje zaliha'!A:E,5,FALSE()),0)</f>
        <v>7685</v>
      </c>
      <c r="Z3576" s="131"/>
      <c r="AA3576" s="113" t="s">
        <v>1175</v>
      </c>
      <c r="AB3576" s="118">
        <f t="shared" ref="AB3576:AN3576" si="712">SUM(AB3572:AB3575)</f>
        <v>0</v>
      </c>
      <c r="AC3576" s="118">
        <f t="shared" si="712"/>
        <v>0</v>
      </c>
      <c r="AD3576" s="118">
        <f t="shared" si="712"/>
        <v>0</v>
      </c>
      <c r="AE3576" s="118">
        <f t="shared" si="712"/>
        <v>0</v>
      </c>
      <c r="AF3576" s="118">
        <f t="shared" si="712"/>
        <v>0</v>
      </c>
      <c r="AG3576" s="118">
        <f t="shared" si="712"/>
        <v>0</v>
      </c>
      <c r="AH3576" s="118">
        <f t="shared" si="712"/>
        <v>0</v>
      </c>
      <c r="AI3576" s="118">
        <f t="shared" si="712"/>
        <v>0</v>
      </c>
      <c r="AJ3576" s="118">
        <f t="shared" si="712"/>
        <v>0</v>
      </c>
      <c r="AK3576" s="118">
        <f t="shared" si="712"/>
        <v>0</v>
      </c>
      <c r="AL3576" s="118">
        <f t="shared" si="712"/>
        <v>0</v>
      </c>
      <c r="AM3576" s="118">
        <f t="shared" si="712"/>
        <v>0</v>
      </c>
      <c r="AN3576" s="118">
        <f t="shared" si="712"/>
        <v>0</v>
      </c>
      <c r="AQ3576" t="str">
        <f>AQ3568</f>
        <v/>
      </c>
    </row>
    <row r="3577" spans="1:43" ht="14.25" customHeight="1" x14ac:dyDescent="0.25">
      <c r="A3577" s="1"/>
      <c r="B3577" s="122"/>
      <c r="C3577" s="122"/>
      <c r="D3577" s="122"/>
      <c r="E3577" s="122"/>
      <c r="F3577" s="122"/>
      <c r="G3577" s="122"/>
      <c r="H3577" s="122"/>
      <c r="I3577" s="122"/>
      <c r="J3577" s="122"/>
      <c r="K3577" s="122"/>
      <c r="L3577" s="122"/>
      <c r="M3577" s="122"/>
      <c r="N3577" s="122"/>
      <c r="O3577" s="122"/>
      <c r="P3577" s="122"/>
      <c r="Q3577" s="122"/>
      <c r="R3577" s="122"/>
      <c r="S3577" s="122"/>
      <c r="T3577" s="122"/>
      <c r="U3577" s="122"/>
      <c r="V3577" s="124" t="s">
        <v>95</v>
      </c>
      <c r="W3577" s="125">
        <f>IFERROR(0.6*W3576+0.4*W3575,0)</f>
        <v>426.30974358974356</v>
      </c>
      <c r="X3577" s="132" t="s">
        <v>1176</v>
      </c>
      <c r="Y3577" s="133">
        <f>IFERROR(SUMIF('Popis poslanih narudžbi'!A:A,A3568,'Popis poslanih narudžbi'!C:C),0)</f>
        <v>0</v>
      </c>
      <c r="Z3577" s="131"/>
      <c r="AA3577" s="134" t="s">
        <v>1177</v>
      </c>
      <c r="AB3577" s="118">
        <f t="shared" ref="AB3577:AN3577" si="713">AB3570+AB3576</f>
        <v>391</v>
      </c>
      <c r="AC3577" s="118">
        <f t="shared" si="713"/>
        <v>420</v>
      </c>
      <c r="AD3577" s="118">
        <f t="shared" si="713"/>
        <v>418</v>
      </c>
      <c r="AE3577" s="118">
        <f t="shared" si="713"/>
        <v>416</v>
      </c>
      <c r="AF3577" s="118">
        <f t="shared" si="713"/>
        <v>421</v>
      </c>
      <c r="AG3577" s="118">
        <f t="shared" si="713"/>
        <v>415</v>
      </c>
      <c r="AH3577" s="118">
        <f t="shared" si="713"/>
        <v>415</v>
      </c>
      <c r="AI3577" s="118">
        <f t="shared" si="713"/>
        <v>413</v>
      </c>
      <c r="AJ3577" s="118">
        <f t="shared" si="713"/>
        <v>414</v>
      </c>
      <c r="AK3577" s="118">
        <f t="shared" si="713"/>
        <v>408</v>
      </c>
      <c r="AL3577" s="118">
        <f t="shared" si="713"/>
        <v>469</v>
      </c>
      <c r="AM3577" s="118">
        <f t="shared" si="713"/>
        <v>364</v>
      </c>
      <c r="AN3577" s="118">
        <f t="shared" si="713"/>
        <v>353</v>
      </c>
      <c r="AQ3577" t="str">
        <f>AQ3568</f>
        <v/>
      </c>
    </row>
    <row r="3578" spans="1:43" ht="14.25" customHeight="1" x14ac:dyDescent="0.25">
      <c r="A3578" s="107" t="str">
        <f>'Run Rate'!A361</f>
        <v>ATC06502</v>
      </c>
      <c r="B3578" s="135" t="str">
        <f>'Run Rate'!B361</f>
        <v>Bučica gumirana 3 kg</v>
      </c>
      <c r="C3578" s="135" t="str">
        <f>'Run Rate'!C361</f>
        <v>FITNESS OPREMA</v>
      </c>
      <c r="D3578" s="135" t="str">
        <f>'Run Rate'!D361</f>
        <v>03 BRONZE</v>
      </c>
      <c r="E3578" s="122"/>
      <c r="F3578" s="122"/>
      <c r="G3578" s="122"/>
      <c r="H3578" s="122"/>
      <c r="I3578" s="122"/>
      <c r="J3578" s="122"/>
      <c r="K3578" s="122"/>
      <c r="L3578" s="122"/>
      <c r="M3578" s="122"/>
      <c r="N3578" s="122"/>
      <c r="O3578" s="122"/>
      <c r="P3578" s="122"/>
      <c r="Q3578" s="122"/>
      <c r="R3578" s="122"/>
      <c r="S3578" s="122"/>
      <c r="T3578" s="122"/>
      <c r="U3578" s="122"/>
      <c r="V3578" s="122"/>
      <c r="W3578" s="122"/>
      <c r="X3578" s="122"/>
      <c r="Y3578" s="122"/>
      <c r="Z3578" s="122"/>
      <c r="AA3578" s="122"/>
      <c r="AB3578" s="122"/>
      <c r="AC3578" s="122"/>
      <c r="AD3578" s="122"/>
      <c r="AE3578" s="122"/>
      <c r="AF3578" s="122"/>
      <c r="AG3578" s="122"/>
      <c r="AH3578" s="122"/>
      <c r="AI3578" s="122"/>
      <c r="AJ3578" s="122"/>
      <c r="AK3578" s="122"/>
      <c r="AL3578" s="122"/>
      <c r="AM3578" s="122"/>
      <c r="AN3578" s="122"/>
      <c r="AQ3578" t="str">
        <f>IF(AND(OR($B$1="ALL",$B$1=C3578),OR($E$1="ALL",$E$1=D3578),OR($B$2="ALL",$B$2=A3578),OR($E$2="ALL",IFERROR(SEARCH($E$2,B3578),0)&gt;0)),"MATCH","")</f>
        <v/>
      </c>
    </row>
    <row r="3579" spans="1:43" ht="14.25" customHeight="1" x14ac:dyDescent="0.25">
      <c r="A3579" s="108" t="s">
        <v>1137</v>
      </c>
      <c r="B3579" s="136" t="s">
        <v>1138</v>
      </c>
      <c r="C3579" s="136" t="s">
        <v>1139</v>
      </c>
      <c r="D3579" s="136" t="s">
        <v>1140</v>
      </c>
      <c r="E3579" s="136" t="s">
        <v>1141</v>
      </c>
      <c r="F3579" s="136" t="s">
        <v>1142</v>
      </c>
      <c r="G3579" s="136" t="s">
        <v>1143</v>
      </c>
      <c r="H3579" s="136" t="s">
        <v>1144</v>
      </c>
      <c r="I3579" s="136" t="s">
        <v>1145</v>
      </c>
      <c r="J3579" s="136" t="s">
        <v>1146</v>
      </c>
      <c r="K3579" s="136" t="s">
        <v>1147</v>
      </c>
      <c r="L3579" s="136" t="s">
        <v>1148</v>
      </c>
      <c r="M3579" s="136" t="s">
        <v>1149</v>
      </c>
      <c r="N3579" s="136" t="s">
        <v>1150</v>
      </c>
      <c r="O3579" s="136" t="s">
        <v>1151</v>
      </c>
      <c r="P3579" s="136" t="s">
        <v>1152</v>
      </c>
      <c r="Q3579" s="136" t="s">
        <v>1153</v>
      </c>
      <c r="R3579" s="136" t="s">
        <v>1154</v>
      </c>
      <c r="S3579" s="136" t="s">
        <v>1155</v>
      </c>
      <c r="T3579" s="136" t="s">
        <v>1156</v>
      </c>
      <c r="U3579" s="136" t="s">
        <v>1157</v>
      </c>
      <c r="V3579" s="136" t="s">
        <v>1158</v>
      </c>
      <c r="W3579" s="136" t="s">
        <v>1159</v>
      </c>
      <c r="X3579" s="136" t="s">
        <v>1160</v>
      </c>
      <c r="Y3579" s="136" t="s">
        <v>1161</v>
      </c>
      <c r="Z3579" s="136" t="s">
        <v>1162</v>
      </c>
      <c r="AA3579" s="136" t="s">
        <v>1163</v>
      </c>
      <c r="AB3579" s="137" t="s">
        <v>156</v>
      </c>
      <c r="AC3579" s="137" t="s">
        <v>157</v>
      </c>
      <c r="AD3579" s="137" t="s">
        <v>158</v>
      </c>
      <c r="AE3579" s="137" t="s">
        <v>139</v>
      </c>
      <c r="AF3579" s="138" t="s">
        <v>140</v>
      </c>
      <c r="AG3579" s="138" t="s">
        <v>141</v>
      </c>
      <c r="AH3579" s="138" t="s">
        <v>142</v>
      </c>
      <c r="AI3579" s="138" t="s">
        <v>143</v>
      </c>
      <c r="AJ3579" s="139" t="s">
        <v>144</v>
      </c>
      <c r="AK3579" s="139" t="s">
        <v>145</v>
      </c>
      <c r="AL3579" s="139" t="s">
        <v>146</v>
      </c>
      <c r="AM3579" s="140" t="s">
        <v>147</v>
      </c>
      <c r="AN3579" s="140" t="s">
        <v>148</v>
      </c>
      <c r="AQ3579" t="str">
        <f>AQ3578</f>
        <v/>
      </c>
    </row>
    <row r="3580" spans="1:43" ht="14.25" customHeight="1" x14ac:dyDescent="0.25">
      <c r="A3580" s="99" t="s">
        <v>1164</v>
      </c>
      <c r="B3580" s="112">
        <f>'Run Rate'!E361</f>
        <v>11</v>
      </c>
      <c r="C3580" s="112">
        <f>'Run Rate'!F361</f>
        <v>8</v>
      </c>
      <c r="D3580" s="112">
        <f>'Run Rate'!G361</f>
        <v>12</v>
      </c>
      <c r="E3580" s="112">
        <f>'Run Rate'!H361</f>
        <v>1</v>
      </c>
      <c r="F3580" s="112">
        <f>'Run Rate'!I361</f>
        <v>0</v>
      </c>
      <c r="G3580" s="112">
        <f>'Run Rate'!J361</f>
        <v>11</v>
      </c>
      <c r="H3580" s="112">
        <f>'Run Rate'!K361</f>
        <v>27</v>
      </c>
      <c r="I3580" s="112">
        <f>'Run Rate'!L361</f>
        <v>41</v>
      </c>
      <c r="J3580" s="112">
        <f>'Run Rate'!M361</f>
        <v>102</v>
      </c>
      <c r="K3580" s="112">
        <f>'Run Rate'!N361</f>
        <v>28</v>
      </c>
      <c r="L3580" s="112">
        <f>'Run Rate'!O361</f>
        <v>9</v>
      </c>
      <c r="M3580" s="112">
        <f>'Run Rate'!P361</f>
        <v>23</v>
      </c>
      <c r="N3580" s="112">
        <f>'Run Rate'!Q361</f>
        <v>26</v>
      </c>
      <c r="O3580" s="112">
        <f>'Run Rate'!R361</f>
        <v>9</v>
      </c>
      <c r="P3580" s="112">
        <f>'Run Rate'!S361</f>
        <v>7</v>
      </c>
      <c r="Q3580" s="112">
        <f>'Run Rate'!T361</f>
        <v>24</v>
      </c>
      <c r="R3580" s="112">
        <f>'Run Rate'!U361</f>
        <v>28</v>
      </c>
      <c r="S3580" s="112">
        <f>'Run Rate'!V361</f>
        <v>19</v>
      </c>
      <c r="T3580" s="112">
        <f>'Run Rate'!W361</f>
        <v>9</v>
      </c>
      <c r="U3580" s="112">
        <f>'Run Rate'!X361</f>
        <v>8</v>
      </c>
      <c r="V3580" s="112">
        <f>'Run Rate'!Y361</f>
        <v>9</v>
      </c>
      <c r="W3580" s="112">
        <f>'Run Rate'!Z361</f>
        <v>4</v>
      </c>
      <c r="X3580" s="112">
        <f>'Run Rate'!AA361</f>
        <v>5</v>
      </c>
      <c r="Y3580" s="112">
        <f>'Run Rate'!AB361</f>
        <v>1</v>
      </c>
      <c r="Z3580" s="112">
        <f>'Run Rate'!AC361</f>
        <v>2</v>
      </c>
      <c r="AA3580" s="112">
        <f>'Run Rate'!AD361</f>
        <v>2</v>
      </c>
      <c r="AB3580" s="113">
        <v>0</v>
      </c>
      <c r="AC3580" s="112">
        <v>0</v>
      </c>
      <c r="AD3580" s="112">
        <v>0</v>
      </c>
      <c r="AE3580" s="112">
        <v>0</v>
      </c>
      <c r="AF3580" s="112">
        <v>0</v>
      </c>
      <c r="AG3580" s="112">
        <v>0</v>
      </c>
      <c r="AH3580" s="112">
        <v>0</v>
      </c>
      <c r="AI3580" s="112">
        <v>0</v>
      </c>
      <c r="AJ3580" s="112">
        <v>0</v>
      </c>
      <c r="AK3580" s="112">
        <v>0</v>
      </c>
      <c r="AL3580" s="112">
        <v>0</v>
      </c>
      <c r="AM3580" s="112">
        <v>0</v>
      </c>
      <c r="AN3580" s="112">
        <v>0</v>
      </c>
      <c r="AQ3580" t="str">
        <f>AQ3578</f>
        <v/>
      </c>
    </row>
    <row r="3581" spans="1:43" ht="14.25" customHeight="1" x14ac:dyDescent="0.25">
      <c r="A3581" s="99" t="s">
        <v>1165</v>
      </c>
      <c r="B3581" s="114"/>
      <c r="C3581" s="114"/>
      <c r="D3581" s="114"/>
      <c r="E3581" s="114"/>
      <c r="F3581" s="114"/>
      <c r="G3581" s="114"/>
      <c r="H3581" s="114"/>
      <c r="I3581" s="114"/>
      <c r="J3581" s="114"/>
      <c r="K3581" s="114"/>
      <c r="L3581" s="114"/>
      <c r="M3581" s="114"/>
      <c r="N3581" s="114"/>
      <c r="O3581" s="114"/>
      <c r="P3581" s="114"/>
      <c r="Q3581" s="114"/>
      <c r="R3581" s="114"/>
      <c r="S3581" s="114"/>
      <c r="T3581" s="114"/>
      <c r="U3581" s="114"/>
      <c r="V3581" s="114"/>
      <c r="W3581" s="115"/>
      <c r="X3581" s="115"/>
      <c r="Y3581" s="115"/>
      <c r="Z3581" s="115"/>
      <c r="AA3581" s="112" t="s">
        <v>1166</v>
      </c>
      <c r="AB3581" s="113"/>
      <c r="AC3581" s="112"/>
      <c r="AD3581" s="112"/>
      <c r="AE3581" s="112"/>
      <c r="AF3581" s="112"/>
      <c r="AG3581" s="112"/>
      <c r="AH3581" s="112"/>
      <c r="AI3581" s="112"/>
      <c r="AJ3581" s="112"/>
      <c r="AK3581" s="112"/>
      <c r="AL3581" s="112"/>
      <c r="AM3581" s="112"/>
      <c r="AN3581" s="112"/>
      <c r="AQ3581" t="str">
        <f>AQ3578</f>
        <v/>
      </c>
    </row>
    <row r="3582" spans="1:43" ht="14.25" customHeight="1" x14ac:dyDescent="0.25">
      <c r="A3582" s="99" t="s">
        <v>1167</v>
      </c>
      <c r="B3582" s="114"/>
      <c r="C3582" s="114"/>
      <c r="D3582" s="114"/>
      <c r="E3582" s="114"/>
      <c r="F3582" s="114"/>
      <c r="G3582" s="114"/>
      <c r="H3582" s="114"/>
      <c r="I3582" s="114"/>
      <c r="J3582" s="114"/>
      <c r="K3582" s="114"/>
      <c r="L3582" s="114"/>
      <c r="M3582" s="114"/>
      <c r="N3582" s="114"/>
      <c r="O3582" s="114"/>
      <c r="P3582" s="114"/>
      <c r="Q3582" s="114"/>
      <c r="R3582" s="114"/>
      <c r="S3582" s="114"/>
      <c r="T3582" s="114"/>
      <c r="U3582" s="114"/>
      <c r="V3582" s="114"/>
      <c r="W3582" s="115"/>
      <c r="X3582" s="116"/>
      <c r="Y3582" s="117"/>
      <c r="Z3582" s="115"/>
      <c r="AA3582" s="112" t="s">
        <v>1168</v>
      </c>
      <c r="AB3582" s="113">
        <f>'Demand Input VP'!B1794</f>
        <v>0</v>
      </c>
      <c r="AC3582" s="112">
        <f>'Demand Input VP'!C1794</f>
        <v>0</v>
      </c>
      <c r="AD3582" s="112">
        <f>'Demand Input VP'!D1794</f>
        <v>0</v>
      </c>
      <c r="AE3582" s="112">
        <f>'Demand Input VP'!E1794</f>
        <v>0</v>
      </c>
      <c r="AF3582" s="112">
        <f>'Demand Input VP'!F1794</f>
        <v>0</v>
      </c>
      <c r="AG3582" s="112">
        <f>'Demand Input VP'!G1794</f>
        <v>0</v>
      </c>
      <c r="AH3582" s="112">
        <f>'Demand Input VP'!H1794</f>
        <v>0</v>
      </c>
      <c r="AI3582" s="112">
        <f>'Demand Input VP'!I1794</f>
        <v>0</v>
      </c>
      <c r="AJ3582" s="112">
        <f>'Demand Input VP'!J1794</f>
        <v>0</v>
      </c>
      <c r="AK3582" s="112">
        <f>'Demand Input VP'!K1794</f>
        <v>0</v>
      </c>
      <c r="AL3582" s="112">
        <f>'Demand Input VP'!L1794</f>
        <v>0</v>
      </c>
      <c r="AM3582" s="112">
        <f>'Demand Input VP'!M1794</f>
        <v>0</v>
      </c>
      <c r="AN3582" s="112">
        <f>'Demand Input VP'!N1794</f>
        <v>0</v>
      </c>
      <c r="AQ3582" t="str">
        <f>AQ3578</f>
        <v/>
      </c>
    </row>
    <row r="3583" spans="1:43" ht="14.25" customHeight="1" x14ac:dyDescent="0.25">
      <c r="A3583" s="99" t="s">
        <v>1169</v>
      </c>
      <c r="B3583" s="118"/>
      <c r="C3583" s="118"/>
      <c r="D3583" s="118"/>
      <c r="E3583" s="118"/>
      <c r="F3583" s="118"/>
      <c r="G3583" s="118"/>
      <c r="H3583" s="118"/>
      <c r="I3583" s="118"/>
      <c r="J3583" s="118"/>
      <c r="K3583" s="118"/>
      <c r="L3583" s="118"/>
      <c r="M3583" s="118"/>
      <c r="N3583" s="118"/>
      <c r="O3583" s="118"/>
      <c r="P3583" s="118"/>
      <c r="Q3583" s="118"/>
      <c r="R3583" s="118"/>
      <c r="S3583" s="118"/>
      <c r="T3583" s="118"/>
      <c r="U3583" s="118"/>
      <c r="V3583" s="118"/>
      <c r="W3583" s="115"/>
      <c r="X3583" s="116"/>
      <c r="Y3583" s="117"/>
      <c r="Z3583" s="119"/>
      <c r="AA3583" s="120" t="s">
        <v>1170</v>
      </c>
      <c r="AB3583" s="121">
        <f>'Demand Input VP'!B1793</f>
        <v>0</v>
      </c>
      <c r="AC3583" s="120">
        <f>'Demand Input VP'!C1793</f>
        <v>0</v>
      </c>
      <c r="AD3583" s="120">
        <f>'Demand Input VP'!D1793</f>
        <v>0</v>
      </c>
      <c r="AE3583" s="120">
        <f>'Demand Input VP'!E1793</f>
        <v>0</v>
      </c>
      <c r="AF3583" s="120">
        <f>'Demand Input VP'!F1793</f>
        <v>0</v>
      </c>
      <c r="AG3583" s="120">
        <f>'Demand Input VP'!G1793</f>
        <v>0</v>
      </c>
      <c r="AH3583" s="120">
        <f>'Demand Input VP'!H1793</f>
        <v>0</v>
      </c>
      <c r="AI3583" s="120">
        <f>'Demand Input VP'!I1793</f>
        <v>0</v>
      </c>
      <c r="AJ3583" s="120">
        <f>'Demand Input VP'!J1793</f>
        <v>0</v>
      </c>
      <c r="AK3583" s="120">
        <f>'Demand Input VP'!K1793</f>
        <v>0</v>
      </c>
      <c r="AL3583" s="120">
        <f>'Demand Input VP'!L1793</f>
        <v>0</v>
      </c>
      <c r="AM3583" s="120">
        <f>'Demand Input VP'!M1793</f>
        <v>0</v>
      </c>
      <c r="AN3583" s="120">
        <f>'Demand Input VP'!N1793</f>
        <v>0</v>
      </c>
      <c r="AQ3583" t="str">
        <f>AQ3578</f>
        <v/>
      </c>
    </row>
    <row r="3584" spans="1:43" ht="14.25" customHeight="1" x14ac:dyDescent="0.25">
      <c r="A3584" s="1"/>
      <c r="B3584" s="122"/>
      <c r="C3584" s="122"/>
      <c r="D3584" s="122"/>
      <c r="E3584" s="122"/>
      <c r="F3584" s="122"/>
      <c r="G3584" s="122"/>
      <c r="H3584" s="122"/>
      <c r="I3584" s="122"/>
      <c r="J3584" s="122"/>
      <c r="K3584" s="122"/>
      <c r="L3584" s="122"/>
      <c r="M3584" s="122"/>
      <c r="N3584" s="122"/>
      <c r="O3584" s="122"/>
      <c r="P3584" s="122"/>
      <c r="Q3584" s="122"/>
      <c r="R3584" s="122"/>
      <c r="S3584" s="122"/>
      <c r="T3584" s="122"/>
      <c r="U3584" s="122"/>
      <c r="V3584" s="122"/>
      <c r="W3584" s="123"/>
      <c r="X3584" s="116"/>
      <c r="Y3584" s="117"/>
      <c r="Z3584" s="123"/>
      <c r="AA3584" s="112" t="s">
        <v>1171</v>
      </c>
      <c r="AB3584" s="113">
        <f>'Demand Input MP'!B1794</f>
        <v>0</v>
      </c>
      <c r="AC3584" s="112">
        <f>'Demand Input MP'!C1794</f>
        <v>0</v>
      </c>
      <c r="AD3584" s="112">
        <f>'Demand Input MP'!D1794</f>
        <v>0</v>
      </c>
      <c r="AE3584" s="112">
        <f>'Demand Input MP'!E1794</f>
        <v>0</v>
      </c>
      <c r="AF3584" s="112">
        <f>'Demand Input MP'!F1794</f>
        <v>0</v>
      </c>
      <c r="AG3584" s="112">
        <f>'Demand Input MP'!G1794</f>
        <v>0</v>
      </c>
      <c r="AH3584" s="112">
        <f>'Demand Input MP'!H1794</f>
        <v>0</v>
      </c>
      <c r="AI3584" s="112">
        <f>'Demand Input MP'!I1794</f>
        <v>0</v>
      </c>
      <c r="AJ3584" s="112">
        <f>'Demand Input MP'!J1794</f>
        <v>0</v>
      </c>
      <c r="AK3584" s="112">
        <f>'Demand Input MP'!K1794</f>
        <v>0</v>
      </c>
      <c r="AL3584" s="112">
        <f>'Demand Input MP'!L1794</f>
        <v>0</v>
      </c>
      <c r="AM3584" s="112">
        <f>'Demand Input MP'!M1794</f>
        <v>0</v>
      </c>
      <c r="AN3584" s="112">
        <f>'Demand Input MP'!N1794</f>
        <v>0</v>
      </c>
      <c r="AQ3584" t="str">
        <f>AQ3578</f>
        <v/>
      </c>
    </row>
    <row r="3585" spans="1:43" ht="14.25" customHeight="1" x14ac:dyDescent="0.25">
      <c r="A3585" s="1"/>
      <c r="B3585" s="122"/>
      <c r="C3585" s="122"/>
      <c r="D3585" s="122"/>
      <c r="E3585" s="122"/>
      <c r="F3585" s="122"/>
      <c r="G3585" s="122"/>
      <c r="H3585" s="122"/>
      <c r="I3585" s="122"/>
      <c r="J3585" s="122"/>
      <c r="K3585" s="122"/>
      <c r="L3585" s="122"/>
      <c r="M3585" s="122"/>
      <c r="N3585" s="122"/>
      <c r="O3585" s="122"/>
      <c r="P3585" s="122"/>
      <c r="Q3585" s="122"/>
      <c r="R3585" s="122"/>
      <c r="S3585" s="122"/>
      <c r="T3585" s="122"/>
      <c r="U3585" s="122"/>
      <c r="V3585" s="124" t="s">
        <v>91</v>
      </c>
      <c r="W3585" s="125">
        <f>IFERROR(IF(SUM('Run Rate History'!E361:AD361)&gt;0,(SUMPRODUCT((B3580:AA3580&gt;=PERCENTILE(B3580:AA3580,0.1))*(B3580:AA3580&lt;=PERCENTILE(B3580:AA3580,0.9))*B3580:AA3580)+SUMPRODUCT(('Run Rate History'!E361:AD361&gt;=PERCENTILE(B3580:AA3580,0.1))*('Run Rate History'!E361:AD361&lt;=PERCENTILE(B3580:AA3580,0.9))*'Run Rate History'!E361:AD361))/(SUMPRODUCT((B3580:AA3580&gt;=PERCENTILE(B3580:AA3580,0.1))*(B3580:AA3580&lt;=PERCENTILE(B3580:AA3580,0.9))*1)+SUMPRODUCT(('Run Rate History'!E361:AD361&gt;=PERCENTILE(B3580:AA3580,0.1))*('Run Rate History'!E361:AD361&lt;=PERCENTILE(B3580:AA3580,0.9))*1)),TRIMMEAN(B3580:AA3580,0.15)),0)</f>
        <v>16.435897435897434</v>
      </c>
      <c r="X3585" s="126" t="s">
        <v>1172</v>
      </c>
      <c r="Y3585" s="127">
        <f>SUM(B3580:AA3580)/26</f>
        <v>16.384615384615383</v>
      </c>
      <c r="Z3585" s="128"/>
      <c r="AA3585" s="112" t="s">
        <v>1173</v>
      </c>
      <c r="AB3585" s="113">
        <f>'Demand Input MP'!B1793</f>
        <v>0</v>
      </c>
      <c r="AC3585" s="112">
        <f>'Demand Input MP'!C1793</f>
        <v>0</v>
      </c>
      <c r="AD3585" s="112">
        <f>'Demand Input MP'!D1793</f>
        <v>0</v>
      </c>
      <c r="AE3585" s="112">
        <f>'Demand Input MP'!E1793</f>
        <v>0</v>
      </c>
      <c r="AF3585" s="112">
        <f>'Demand Input MP'!F1793</f>
        <v>0</v>
      </c>
      <c r="AG3585" s="112">
        <f>'Demand Input MP'!G1793</f>
        <v>0</v>
      </c>
      <c r="AH3585" s="112">
        <f>'Demand Input MP'!H1793</f>
        <v>0</v>
      </c>
      <c r="AI3585" s="112">
        <f>'Demand Input MP'!I1793</f>
        <v>0</v>
      </c>
      <c r="AJ3585" s="112">
        <f>'Demand Input MP'!J1793</f>
        <v>0</v>
      </c>
      <c r="AK3585" s="112">
        <f>'Demand Input MP'!K1793</f>
        <v>0</v>
      </c>
      <c r="AL3585" s="112">
        <f>'Demand Input MP'!L1793</f>
        <v>0</v>
      </c>
      <c r="AM3585" s="112">
        <f>'Demand Input MP'!M1793</f>
        <v>0</v>
      </c>
      <c r="AN3585" s="112">
        <f>'Demand Input MP'!N1793</f>
        <v>0</v>
      </c>
      <c r="AQ3585" t="str">
        <f>AQ3578</f>
        <v/>
      </c>
    </row>
    <row r="3586" spans="1:43" ht="14.25" customHeight="1" x14ac:dyDescent="0.25">
      <c r="A3586" s="1"/>
      <c r="B3586" s="122"/>
      <c r="C3586" s="122"/>
      <c r="D3586" s="122"/>
      <c r="E3586" s="122"/>
      <c r="F3586" s="122"/>
      <c r="G3586" s="122"/>
      <c r="H3586" s="122"/>
      <c r="I3586" s="122"/>
      <c r="J3586" s="122"/>
      <c r="K3586" s="122"/>
      <c r="L3586" s="122"/>
      <c r="M3586" s="122"/>
      <c r="N3586" s="122"/>
      <c r="O3586" s="122"/>
      <c r="P3586" s="122"/>
      <c r="Q3586" s="122"/>
      <c r="R3586" s="122"/>
      <c r="S3586" s="122"/>
      <c r="T3586" s="122"/>
      <c r="U3586" s="122"/>
      <c r="V3586" s="124" t="s">
        <v>94</v>
      </c>
      <c r="W3586" s="125">
        <f>IFERROR((1*MIN(MAX(X3580,0.5*IF(SUM('Run Rate History'!E361:AD361)&gt;0,(MEDIAN(IF(B3580:AA3580&gt;0,B3580:AA3580))+MEDIAN(IF('Run Rate History'!E361:AD361&gt;0,'Run Rate History'!E361:AD361)))/2,MEDIAN(IF(B3580:AA3580&gt;0,B3580:AA3580)))),2*IF(SUM('Run Rate History'!E361:AD361)&gt;0,(MEDIAN(IF(B3580:AA3580&gt;0,B3580:AA3580))+MEDIAN(IF('Run Rate History'!E361:AD361&gt;0,'Run Rate History'!E361:AD361)))/2,MEDIAN(IF(B3580:AA3580&gt;0,B3580:AA3580))))+2*MIN(MAX(Y3580,0.5*IF(SUM('Run Rate History'!E361:AD361)&gt;0,(MEDIAN(IF(B3580:AA3580&gt;0,B3580:AA3580))+MEDIAN(IF('Run Rate History'!E361:AD361&gt;0,'Run Rate History'!E361:AD361)))/2,MEDIAN(IF(B3580:AA3580&gt;0,B3580:AA3580)))),2*IF(SUM('Run Rate History'!E361:AD361)&gt;0,(MEDIAN(IF(B3580:AA3580&gt;0,B3580:AA3580))+MEDIAN(IF('Run Rate History'!E361:AD361&gt;0,'Run Rate History'!E361:AD361)))/2,MEDIAN(IF(B3580:AA3580&gt;0,B3580:AA3580))))+3*MIN(MAX(Z3580,0.5*IF(SUM('Run Rate History'!E361:AD361)&gt;0,(MEDIAN(IF(B3580:AA3580&gt;0,B3580:AA3580))+MEDIAN(IF('Run Rate History'!E361:AD361&gt;0,'Run Rate History'!E361:AD361)))/2,MEDIAN(IF(B3580:AA3580&gt;0,B3580:AA3580)))),2*IF(SUM('Run Rate History'!E361:AD361)&gt;0,(MEDIAN(IF(B3580:AA3580&gt;0,B3580:AA3580))+MEDIAN(IF('Run Rate History'!E361:AD361&gt;0,'Run Rate History'!E361:AD361)))/2,MEDIAN(IF(B3580:AA3580&gt;0,B3580:AA3580))))+4*MIN(MAX(AA3580,0.5*IF(SUM('Run Rate History'!E361:AD361)&gt;0,(MEDIAN(IF(B3580:AA3580&gt;0,B3580:AA3580))+MEDIAN(IF('Run Rate History'!E361:AD361&gt;0,'Run Rate History'!E361:AD361)))/2,MEDIAN(IF(B3580:AA3580&gt;0,B3580:AA3580)))),2*IF(SUM('Run Rate History'!E361:AD361)&gt;0,(MEDIAN(IF(B3580:AA3580&gt;0,B3580:AA3580))+MEDIAN(IF('Run Rate History'!E361:AD361&gt;0,'Run Rate History'!E361:AD361)))/2,MEDIAN(IF(B3580:AA3580&gt;0,B3580:AA3580)))))/10,0)</f>
        <v>8.5</v>
      </c>
      <c r="X3586" s="129" t="s">
        <v>1174</v>
      </c>
      <c r="Y3586" s="130">
        <f>IFERROR(VLOOKUP(A3578,'Stanje zaliha'!A:E,5,FALSE()),0)</f>
        <v>0</v>
      </c>
      <c r="Z3586" s="131"/>
      <c r="AA3586" s="113" t="s">
        <v>1175</v>
      </c>
      <c r="AB3586" s="118">
        <f t="shared" ref="AB3586:AN3586" si="714">SUM(AB3582:AB3585)</f>
        <v>0</v>
      </c>
      <c r="AC3586" s="118">
        <f t="shared" si="714"/>
        <v>0</v>
      </c>
      <c r="AD3586" s="118">
        <f t="shared" si="714"/>
        <v>0</v>
      </c>
      <c r="AE3586" s="118">
        <f t="shared" si="714"/>
        <v>0</v>
      </c>
      <c r="AF3586" s="118">
        <f t="shared" si="714"/>
        <v>0</v>
      </c>
      <c r="AG3586" s="118">
        <f t="shared" si="714"/>
        <v>0</v>
      </c>
      <c r="AH3586" s="118">
        <f t="shared" si="714"/>
        <v>0</v>
      </c>
      <c r="AI3586" s="118">
        <f t="shared" si="714"/>
        <v>0</v>
      </c>
      <c r="AJ3586" s="118">
        <f t="shared" si="714"/>
        <v>0</v>
      </c>
      <c r="AK3586" s="118">
        <f t="shared" si="714"/>
        <v>0</v>
      </c>
      <c r="AL3586" s="118">
        <f t="shared" si="714"/>
        <v>0</v>
      </c>
      <c r="AM3586" s="118">
        <f t="shared" si="714"/>
        <v>0</v>
      </c>
      <c r="AN3586" s="118">
        <f t="shared" si="714"/>
        <v>0</v>
      </c>
      <c r="AQ3586" t="str">
        <f>AQ3578</f>
        <v/>
      </c>
    </row>
    <row r="3587" spans="1:43" ht="14.25" customHeight="1" x14ac:dyDescent="0.25">
      <c r="A3587" s="1"/>
      <c r="B3587" s="122"/>
      <c r="C3587" s="122"/>
      <c r="D3587" s="122"/>
      <c r="E3587" s="122"/>
      <c r="F3587" s="122"/>
      <c r="G3587" s="122"/>
      <c r="H3587" s="122"/>
      <c r="I3587" s="122"/>
      <c r="J3587" s="122"/>
      <c r="K3587" s="122"/>
      <c r="L3587" s="122"/>
      <c r="M3587" s="122"/>
      <c r="N3587" s="122"/>
      <c r="O3587" s="122"/>
      <c r="P3587" s="122"/>
      <c r="Q3587" s="122"/>
      <c r="R3587" s="122"/>
      <c r="S3587" s="122"/>
      <c r="T3587" s="122"/>
      <c r="U3587" s="122"/>
      <c r="V3587" s="124" t="s">
        <v>95</v>
      </c>
      <c r="W3587" s="125">
        <f>IFERROR(0.6*W3586+0.4*W3585,0)</f>
        <v>11.674358974358974</v>
      </c>
      <c r="X3587" s="132" t="s">
        <v>1176</v>
      </c>
      <c r="Y3587" s="133">
        <f>IFERROR(SUMIF('Popis poslanih narudžbi'!A:A,A3578,'Popis poslanih narudžbi'!C:C),0)</f>
        <v>0</v>
      </c>
      <c r="Z3587" s="131"/>
      <c r="AA3587" s="134" t="s">
        <v>1177</v>
      </c>
      <c r="AB3587" s="118">
        <f t="shared" ref="AB3587:AN3587" si="715">AB3580+AB3586</f>
        <v>0</v>
      </c>
      <c r="AC3587" s="118">
        <f t="shared" si="715"/>
        <v>0</v>
      </c>
      <c r="AD3587" s="118">
        <f t="shared" si="715"/>
        <v>0</v>
      </c>
      <c r="AE3587" s="118">
        <f t="shared" si="715"/>
        <v>0</v>
      </c>
      <c r="AF3587" s="118">
        <f t="shared" si="715"/>
        <v>0</v>
      </c>
      <c r="AG3587" s="118">
        <f t="shared" si="715"/>
        <v>0</v>
      </c>
      <c r="AH3587" s="118">
        <f t="shared" si="715"/>
        <v>0</v>
      </c>
      <c r="AI3587" s="118">
        <f t="shared" si="715"/>
        <v>0</v>
      </c>
      <c r="AJ3587" s="118">
        <f t="shared" si="715"/>
        <v>0</v>
      </c>
      <c r="AK3587" s="118">
        <f t="shared" si="715"/>
        <v>0</v>
      </c>
      <c r="AL3587" s="118">
        <f t="shared" si="715"/>
        <v>0</v>
      </c>
      <c r="AM3587" s="118">
        <f t="shared" si="715"/>
        <v>0</v>
      </c>
      <c r="AN3587" s="118">
        <f t="shared" si="715"/>
        <v>0</v>
      </c>
      <c r="AQ3587" t="str">
        <f>AQ3578</f>
        <v/>
      </c>
    </row>
    <row r="3588" spans="1:43" ht="14.25" customHeight="1" x14ac:dyDescent="0.25">
      <c r="A3588" s="107" t="str">
        <f>'Run Rate'!A362</f>
        <v>ATC06603</v>
      </c>
      <c r="B3588" s="135" t="str">
        <f>'Run Rate'!B362</f>
        <v>Girja profesionalna 20 kg Atleticore</v>
      </c>
      <c r="C3588" s="135" t="str">
        <f>'Run Rate'!C362</f>
        <v>FITNESS OPREMA</v>
      </c>
      <c r="D3588" s="135" t="str">
        <f>'Run Rate'!D362</f>
        <v>03 BRONZE</v>
      </c>
      <c r="E3588" s="122"/>
      <c r="F3588" s="122"/>
      <c r="G3588" s="122"/>
      <c r="H3588" s="122"/>
      <c r="I3588" s="122"/>
      <c r="J3588" s="122"/>
      <c r="K3588" s="122"/>
      <c r="L3588" s="122"/>
      <c r="M3588" s="122"/>
      <c r="N3588" s="122"/>
      <c r="O3588" s="122"/>
      <c r="P3588" s="122"/>
      <c r="Q3588" s="122"/>
      <c r="R3588" s="122"/>
      <c r="S3588" s="122"/>
      <c r="T3588" s="122"/>
      <c r="U3588" s="122"/>
      <c r="V3588" s="122"/>
      <c r="W3588" s="122"/>
      <c r="X3588" s="122"/>
      <c r="Y3588" s="122"/>
      <c r="Z3588" s="122"/>
      <c r="AA3588" s="122"/>
      <c r="AB3588" s="122"/>
      <c r="AC3588" s="122"/>
      <c r="AD3588" s="122"/>
      <c r="AE3588" s="122"/>
      <c r="AF3588" s="122"/>
      <c r="AG3588" s="122"/>
      <c r="AH3588" s="122"/>
      <c r="AI3588" s="122"/>
      <c r="AJ3588" s="122"/>
      <c r="AK3588" s="122"/>
      <c r="AL3588" s="122"/>
      <c r="AM3588" s="122"/>
      <c r="AN3588" s="122"/>
      <c r="AQ3588" t="str">
        <f>IF(AND(OR($B$1="ALL",$B$1=C3588),OR($E$1="ALL",$E$1=D3588),OR($B$2="ALL",$B$2=A3588),OR($E$2="ALL",IFERROR(SEARCH($E$2,B3588),0)&gt;0)),"MATCH","")</f>
        <v/>
      </c>
    </row>
    <row r="3589" spans="1:43" ht="14.25" customHeight="1" x14ac:dyDescent="0.25">
      <c r="A3589" s="108" t="s">
        <v>1137</v>
      </c>
      <c r="B3589" s="136" t="s">
        <v>1138</v>
      </c>
      <c r="C3589" s="136" t="s">
        <v>1139</v>
      </c>
      <c r="D3589" s="136" t="s">
        <v>1140</v>
      </c>
      <c r="E3589" s="136" t="s">
        <v>1141</v>
      </c>
      <c r="F3589" s="136" t="s">
        <v>1142</v>
      </c>
      <c r="G3589" s="136" t="s">
        <v>1143</v>
      </c>
      <c r="H3589" s="136" t="s">
        <v>1144</v>
      </c>
      <c r="I3589" s="136" t="s">
        <v>1145</v>
      </c>
      <c r="J3589" s="136" t="s">
        <v>1146</v>
      </c>
      <c r="K3589" s="136" t="s">
        <v>1147</v>
      </c>
      <c r="L3589" s="136" t="s">
        <v>1148</v>
      </c>
      <c r="M3589" s="136" t="s">
        <v>1149</v>
      </c>
      <c r="N3589" s="136" t="s">
        <v>1150</v>
      </c>
      <c r="O3589" s="136" t="s">
        <v>1151</v>
      </c>
      <c r="P3589" s="136" t="s">
        <v>1152</v>
      </c>
      <c r="Q3589" s="136" t="s">
        <v>1153</v>
      </c>
      <c r="R3589" s="136" t="s">
        <v>1154</v>
      </c>
      <c r="S3589" s="136" t="s">
        <v>1155</v>
      </c>
      <c r="T3589" s="136" t="s">
        <v>1156</v>
      </c>
      <c r="U3589" s="136" t="s">
        <v>1157</v>
      </c>
      <c r="V3589" s="136" t="s">
        <v>1158</v>
      </c>
      <c r="W3589" s="136" t="s">
        <v>1159</v>
      </c>
      <c r="X3589" s="136" t="s">
        <v>1160</v>
      </c>
      <c r="Y3589" s="136" t="s">
        <v>1161</v>
      </c>
      <c r="Z3589" s="136" t="s">
        <v>1162</v>
      </c>
      <c r="AA3589" s="136" t="s">
        <v>1163</v>
      </c>
      <c r="AB3589" s="137" t="s">
        <v>156</v>
      </c>
      <c r="AC3589" s="137" t="s">
        <v>157</v>
      </c>
      <c r="AD3589" s="137" t="s">
        <v>158</v>
      </c>
      <c r="AE3589" s="137" t="s">
        <v>139</v>
      </c>
      <c r="AF3589" s="138" t="s">
        <v>140</v>
      </c>
      <c r="AG3589" s="138" t="s">
        <v>141</v>
      </c>
      <c r="AH3589" s="138" t="s">
        <v>142</v>
      </c>
      <c r="AI3589" s="138" t="s">
        <v>143</v>
      </c>
      <c r="AJ3589" s="139" t="s">
        <v>144</v>
      </c>
      <c r="AK3589" s="139" t="s">
        <v>145</v>
      </c>
      <c r="AL3589" s="139" t="s">
        <v>146</v>
      </c>
      <c r="AM3589" s="140" t="s">
        <v>147</v>
      </c>
      <c r="AN3589" s="140" t="s">
        <v>148</v>
      </c>
      <c r="AQ3589" t="str">
        <f>AQ3588</f>
        <v/>
      </c>
    </row>
    <row r="3590" spans="1:43" ht="14.25" customHeight="1" x14ac:dyDescent="0.25">
      <c r="A3590" s="99" t="s">
        <v>1164</v>
      </c>
      <c r="B3590" s="112">
        <f>'Run Rate'!E362</f>
        <v>3</v>
      </c>
      <c r="C3590" s="112">
        <f>'Run Rate'!F362</f>
        <v>0</v>
      </c>
      <c r="D3590" s="112">
        <f>'Run Rate'!G362</f>
        <v>3</v>
      </c>
      <c r="E3590" s="112">
        <f>'Run Rate'!H362</f>
        <v>2</v>
      </c>
      <c r="F3590" s="112">
        <f>'Run Rate'!I362</f>
        <v>1</v>
      </c>
      <c r="G3590" s="112">
        <f>'Run Rate'!J362</f>
        <v>1</v>
      </c>
      <c r="H3590" s="112">
        <f>'Run Rate'!K362</f>
        <v>7</v>
      </c>
      <c r="I3590" s="112">
        <f>'Run Rate'!L362</f>
        <v>36</v>
      </c>
      <c r="J3590" s="112">
        <f>'Run Rate'!M362</f>
        <v>12</v>
      </c>
      <c r="K3590" s="112">
        <f>'Run Rate'!N362</f>
        <v>3</v>
      </c>
      <c r="L3590" s="112">
        <f>'Run Rate'!O362</f>
        <v>5</v>
      </c>
      <c r="M3590" s="112">
        <f>'Run Rate'!P362</f>
        <v>6</v>
      </c>
      <c r="N3590" s="112">
        <f>'Run Rate'!Q362</f>
        <v>4</v>
      </c>
      <c r="O3590" s="112">
        <f>'Run Rate'!R362</f>
        <v>5</v>
      </c>
      <c r="P3590" s="112">
        <f>'Run Rate'!S362</f>
        <v>1</v>
      </c>
      <c r="Q3590" s="112">
        <f>'Run Rate'!T362</f>
        <v>3</v>
      </c>
      <c r="R3590" s="112">
        <f>'Run Rate'!U362</f>
        <v>3</v>
      </c>
      <c r="S3590" s="112">
        <f>'Run Rate'!V362</f>
        <v>2</v>
      </c>
      <c r="T3590" s="112">
        <f>'Run Rate'!W362</f>
        <v>0</v>
      </c>
      <c r="U3590" s="112">
        <f>'Run Rate'!X362</f>
        <v>1</v>
      </c>
      <c r="V3590" s="112">
        <f>'Run Rate'!Y362</f>
        <v>0</v>
      </c>
      <c r="W3590" s="112">
        <f>'Run Rate'!Z362</f>
        <v>2</v>
      </c>
      <c r="X3590" s="112">
        <f>'Run Rate'!AA362</f>
        <v>1</v>
      </c>
      <c r="Y3590" s="112">
        <f>'Run Rate'!AB362</f>
        <v>1</v>
      </c>
      <c r="Z3590" s="112">
        <f>'Run Rate'!AC362</f>
        <v>4</v>
      </c>
      <c r="AA3590" s="112">
        <f>'Run Rate'!AD362</f>
        <v>2</v>
      </c>
      <c r="AB3590" s="113">
        <v>2</v>
      </c>
      <c r="AC3590" s="112">
        <v>2</v>
      </c>
      <c r="AD3590" s="112">
        <v>2</v>
      </c>
      <c r="AE3590" s="112">
        <v>2</v>
      </c>
      <c r="AF3590" s="112">
        <v>2</v>
      </c>
      <c r="AG3590" s="112">
        <v>2</v>
      </c>
      <c r="AH3590" s="112">
        <v>2</v>
      </c>
      <c r="AI3590" s="112">
        <v>2</v>
      </c>
      <c r="AJ3590" s="112">
        <v>2</v>
      </c>
      <c r="AK3590" s="112">
        <v>2</v>
      </c>
      <c r="AL3590" s="112">
        <v>2</v>
      </c>
      <c r="AM3590" s="112">
        <v>2</v>
      </c>
      <c r="AN3590" s="112">
        <v>2</v>
      </c>
      <c r="AQ3590" t="str">
        <f>AQ3588</f>
        <v/>
      </c>
    </row>
    <row r="3591" spans="1:43" ht="14.25" customHeight="1" x14ac:dyDescent="0.25">
      <c r="A3591" s="99" t="s">
        <v>1165</v>
      </c>
      <c r="B3591" s="114"/>
      <c r="C3591" s="114"/>
      <c r="D3591" s="114"/>
      <c r="E3591" s="114"/>
      <c r="F3591" s="114"/>
      <c r="G3591" s="114"/>
      <c r="H3591" s="114"/>
      <c r="I3591" s="114"/>
      <c r="J3591" s="114"/>
      <c r="K3591" s="114"/>
      <c r="L3591" s="114"/>
      <c r="M3591" s="114"/>
      <c r="N3591" s="114"/>
      <c r="O3591" s="114"/>
      <c r="P3591" s="114"/>
      <c r="Q3591" s="114"/>
      <c r="R3591" s="114"/>
      <c r="S3591" s="114"/>
      <c r="T3591" s="114"/>
      <c r="U3591" s="114"/>
      <c r="V3591" s="114"/>
      <c r="W3591" s="115"/>
      <c r="X3591" s="115"/>
      <c r="Y3591" s="115"/>
      <c r="Z3591" s="115"/>
      <c r="AA3591" s="112" t="s">
        <v>1166</v>
      </c>
      <c r="AB3591" s="113"/>
      <c r="AC3591" s="112"/>
      <c r="AD3591" s="112"/>
      <c r="AE3591" s="112"/>
      <c r="AF3591" s="112"/>
      <c r="AG3591" s="112"/>
      <c r="AH3591" s="112"/>
      <c r="AI3591" s="112"/>
      <c r="AJ3591" s="112"/>
      <c r="AK3591" s="112"/>
      <c r="AL3591" s="112"/>
      <c r="AM3591" s="112"/>
      <c r="AN3591" s="112"/>
      <c r="AQ3591" t="str">
        <f>AQ3588</f>
        <v/>
      </c>
    </row>
    <row r="3592" spans="1:43" ht="14.25" customHeight="1" x14ac:dyDescent="0.25">
      <c r="A3592" s="99" t="s">
        <v>1167</v>
      </c>
      <c r="B3592" s="114"/>
      <c r="C3592" s="114"/>
      <c r="D3592" s="114"/>
      <c r="E3592" s="114"/>
      <c r="F3592" s="114"/>
      <c r="G3592" s="114"/>
      <c r="H3592" s="114"/>
      <c r="I3592" s="114"/>
      <c r="J3592" s="114"/>
      <c r="K3592" s="114"/>
      <c r="L3592" s="114"/>
      <c r="M3592" s="114"/>
      <c r="N3592" s="114"/>
      <c r="O3592" s="114"/>
      <c r="P3592" s="114"/>
      <c r="Q3592" s="114"/>
      <c r="R3592" s="114"/>
      <c r="S3592" s="114"/>
      <c r="T3592" s="114"/>
      <c r="U3592" s="114"/>
      <c r="V3592" s="114"/>
      <c r="W3592" s="115"/>
      <c r="X3592" s="116"/>
      <c r="Y3592" s="117"/>
      <c r="Z3592" s="115"/>
      <c r="AA3592" s="112" t="s">
        <v>1168</v>
      </c>
      <c r="AB3592" s="113">
        <f>'Demand Input VP'!B1799</f>
        <v>0</v>
      </c>
      <c r="AC3592" s="112">
        <f>'Demand Input VP'!C1799</f>
        <v>0</v>
      </c>
      <c r="AD3592" s="112">
        <f>'Demand Input VP'!D1799</f>
        <v>0</v>
      </c>
      <c r="AE3592" s="112">
        <f>'Demand Input VP'!E1799</f>
        <v>0</v>
      </c>
      <c r="AF3592" s="112">
        <f>'Demand Input VP'!F1799</f>
        <v>0</v>
      </c>
      <c r="AG3592" s="112">
        <f>'Demand Input VP'!G1799</f>
        <v>0</v>
      </c>
      <c r="AH3592" s="112">
        <f>'Demand Input VP'!H1799</f>
        <v>0</v>
      </c>
      <c r="AI3592" s="112">
        <f>'Demand Input VP'!I1799</f>
        <v>0</v>
      </c>
      <c r="AJ3592" s="112">
        <f>'Demand Input VP'!J1799</f>
        <v>0</v>
      </c>
      <c r="AK3592" s="112">
        <f>'Demand Input VP'!K1799</f>
        <v>0</v>
      </c>
      <c r="AL3592" s="112">
        <f>'Demand Input VP'!L1799</f>
        <v>0</v>
      </c>
      <c r="AM3592" s="112">
        <f>'Demand Input VP'!M1799</f>
        <v>0</v>
      </c>
      <c r="AN3592" s="112">
        <f>'Demand Input VP'!N1799</f>
        <v>0</v>
      </c>
      <c r="AQ3592" t="str">
        <f>AQ3588</f>
        <v/>
      </c>
    </row>
    <row r="3593" spans="1:43" ht="14.25" customHeight="1" x14ac:dyDescent="0.25">
      <c r="A3593" s="99" t="s">
        <v>1169</v>
      </c>
      <c r="B3593" s="118"/>
      <c r="C3593" s="118"/>
      <c r="D3593" s="118"/>
      <c r="E3593" s="118"/>
      <c r="F3593" s="118"/>
      <c r="G3593" s="118"/>
      <c r="H3593" s="118"/>
      <c r="I3593" s="118"/>
      <c r="J3593" s="118"/>
      <c r="K3593" s="118"/>
      <c r="L3593" s="118"/>
      <c r="M3593" s="118"/>
      <c r="N3593" s="118"/>
      <c r="O3593" s="118"/>
      <c r="P3593" s="118"/>
      <c r="Q3593" s="118"/>
      <c r="R3593" s="118"/>
      <c r="S3593" s="118"/>
      <c r="T3593" s="118"/>
      <c r="U3593" s="118"/>
      <c r="V3593" s="118"/>
      <c r="W3593" s="115"/>
      <c r="X3593" s="116"/>
      <c r="Y3593" s="117"/>
      <c r="Z3593" s="119"/>
      <c r="AA3593" s="120" t="s">
        <v>1170</v>
      </c>
      <c r="AB3593" s="121">
        <f>'Demand Input VP'!B1798</f>
        <v>0</v>
      </c>
      <c r="AC3593" s="120">
        <f>'Demand Input VP'!C1798</f>
        <v>0</v>
      </c>
      <c r="AD3593" s="120">
        <f>'Demand Input VP'!D1798</f>
        <v>0</v>
      </c>
      <c r="AE3593" s="120">
        <f>'Demand Input VP'!E1798</f>
        <v>0</v>
      </c>
      <c r="AF3593" s="120">
        <f>'Demand Input VP'!F1798</f>
        <v>0</v>
      </c>
      <c r="AG3593" s="120">
        <f>'Demand Input VP'!G1798</f>
        <v>0</v>
      </c>
      <c r="AH3593" s="120">
        <f>'Demand Input VP'!H1798</f>
        <v>0</v>
      </c>
      <c r="AI3593" s="120">
        <f>'Demand Input VP'!I1798</f>
        <v>0</v>
      </c>
      <c r="AJ3593" s="120">
        <f>'Demand Input VP'!J1798</f>
        <v>0</v>
      </c>
      <c r="AK3593" s="120">
        <f>'Demand Input VP'!K1798</f>
        <v>0</v>
      </c>
      <c r="AL3593" s="120">
        <f>'Demand Input VP'!L1798</f>
        <v>0</v>
      </c>
      <c r="AM3593" s="120">
        <f>'Demand Input VP'!M1798</f>
        <v>0</v>
      </c>
      <c r="AN3593" s="120">
        <f>'Demand Input VP'!N1798</f>
        <v>0</v>
      </c>
      <c r="AQ3593" t="str">
        <f>AQ3588</f>
        <v/>
      </c>
    </row>
    <row r="3594" spans="1:43" ht="14.25" customHeight="1" x14ac:dyDescent="0.25">
      <c r="A3594" s="1"/>
      <c r="B3594" s="122"/>
      <c r="C3594" s="122"/>
      <c r="D3594" s="122"/>
      <c r="E3594" s="122"/>
      <c r="F3594" s="122"/>
      <c r="G3594" s="122"/>
      <c r="H3594" s="122"/>
      <c r="I3594" s="122"/>
      <c r="J3594" s="122"/>
      <c r="K3594" s="122"/>
      <c r="L3594" s="122"/>
      <c r="M3594" s="122"/>
      <c r="N3594" s="122"/>
      <c r="O3594" s="122"/>
      <c r="P3594" s="122"/>
      <c r="Q3594" s="122"/>
      <c r="R3594" s="122"/>
      <c r="S3594" s="122"/>
      <c r="T3594" s="122"/>
      <c r="U3594" s="122"/>
      <c r="V3594" s="122"/>
      <c r="W3594" s="123"/>
      <c r="X3594" s="116"/>
      <c r="Y3594" s="117"/>
      <c r="Z3594" s="123"/>
      <c r="AA3594" s="112" t="s">
        <v>1171</v>
      </c>
      <c r="AB3594" s="113">
        <f>'Demand Input MP'!B1799</f>
        <v>0</v>
      </c>
      <c r="AC3594" s="112">
        <f>'Demand Input MP'!C1799</f>
        <v>0</v>
      </c>
      <c r="AD3594" s="112">
        <f>'Demand Input MP'!D1799</f>
        <v>0</v>
      </c>
      <c r="AE3594" s="112">
        <f>'Demand Input MP'!E1799</f>
        <v>0</v>
      </c>
      <c r="AF3594" s="112">
        <f>'Demand Input MP'!F1799</f>
        <v>0</v>
      </c>
      <c r="AG3594" s="112">
        <f>'Demand Input MP'!G1799</f>
        <v>0</v>
      </c>
      <c r="AH3594" s="112">
        <f>'Demand Input MP'!H1799</f>
        <v>0</v>
      </c>
      <c r="AI3594" s="112">
        <f>'Demand Input MP'!I1799</f>
        <v>0</v>
      </c>
      <c r="AJ3594" s="112">
        <f>'Demand Input MP'!J1799</f>
        <v>0</v>
      </c>
      <c r="AK3594" s="112">
        <f>'Demand Input MP'!K1799</f>
        <v>0</v>
      </c>
      <c r="AL3594" s="112">
        <f>'Demand Input MP'!L1799</f>
        <v>0</v>
      </c>
      <c r="AM3594" s="112">
        <f>'Demand Input MP'!M1799</f>
        <v>0</v>
      </c>
      <c r="AN3594" s="112">
        <f>'Demand Input MP'!N1799</f>
        <v>0</v>
      </c>
      <c r="AQ3594" t="str">
        <f>AQ3588</f>
        <v/>
      </c>
    </row>
    <row r="3595" spans="1:43" ht="14.25" customHeight="1" x14ac:dyDescent="0.25">
      <c r="A3595" s="1"/>
      <c r="B3595" s="122"/>
      <c r="C3595" s="122"/>
      <c r="D3595" s="122"/>
      <c r="E3595" s="122"/>
      <c r="F3595" s="122"/>
      <c r="G3595" s="122"/>
      <c r="H3595" s="122"/>
      <c r="I3595" s="122"/>
      <c r="J3595" s="122"/>
      <c r="K3595" s="122"/>
      <c r="L3595" s="122"/>
      <c r="M3595" s="122"/>
      <c r="N3595" s="122"/>
      <c r="O3595" s="122"/>
      <c r="P3595" s="122"/>
      <c r="Q3595" s="122"/>
      <c r="R3595" s="122"/>
      <c r="S3595" s="122"/>
      <c r="T3595" s="122"/>
      <c r="U3595" s="122"/>
      <c r="V3595" s="124" t="s">
        <v>91</v>
      </c>
      <c r="W3595" s="125">
        <f>IFERROR(IF(SUM('Run Rate History'!E362:AD362)&gt;0,(SUMPRODUCT((B3590:AA3590&gt;=PERCENTILE(B3590:AA3590,0.1))*(B3590:AA3590&lt;=PERCENTILE(B3590:AA3590,0.9))*B3590:AA3590)+SUMPRODUCT(('Run Rate History'!E362:AD362&gt;=PERCENTILE(B3590:AA3590,0.1))*('Run Rate History'!E362:AD362&lt;=PERCENTILE(B3590:AA3590,0.9))*'Run Rate History'!E362:AD362))/(SUMPRODUCT((B3590:AA3590&gt;=PERCENTILE(B3590:AA3590,0.1))*(B3590:AA3590&lt;=PERCENTILE(B3590:AA3590,0.9))*1)+SUMPRODUCT(('Run Rate History'!E362:AD362&gt;=PERCENTILE(B3590:AA3590,0.1))*('Run Rate History'!E362:AD362&lt;=PERCENTILE(B3590:AA3590,0.9))*1)),TRIMMEAN(B3590:AA3590,0.15)),0)</f>
        <v>2.7435897435897436</v>
      </c>
      <c r="X3595" s="126" t="s">
        <v>1172</v>
      </c>
      <c r="Y3595" s="127">
        <f>SUM(B3590:AA3590)/26</f>
        <v>4.1538461538461542</v>
      </c>
      <c r="Z3595" s="128"/>
      <c r="AA3595" s="112" t="s">
        <v>1173</v>
      </c>
      <c r="AB3595" s="113">
        <f>'Demand Input MP'!B1798</f>
        <v>0</v>
      </c>
      <c r="AC3595" s="112">
        <f>'Demand Input MP'!C1798</f>
        <v>0</v>
      </c>
      <c r="AD3595" s="112">
        <f>'Demand Input MP'!D1798</f>
        <v>0</v>
      </c>
      <c r="AE3595" s="112">
        <f>'Demand Input MP'!E1798</f>
        <v>0</v>
      </c>
      <c r="AF3595" s="112">
        <f>'Demand Input MP'!F1798</f>
        <v>0</v>
      </c>
      <c r="AG3595" s="112">
        <f>'Demand Input MP'!G1798</f>
        <v>0</v>
      </c>
      <c r="AH3595" s="112">
        <f>'Demand Input MP'!H1798</f>
        <v>0</v>
      </c>
      <c r="AI3595" s="112">
        <f>'Demand Input MP'!I1798</f>
        <v>0</v>
      </c>
      <c r="AJ3595" s="112">
        <f>'Demand Input MP'!J1798</f>
        <v>0</v>
      </c>
      <c r="AK3595" s="112">
        <f>'Demand Input MP'!K1798</f>
        <v>0</v>
      </c>
      <c r="AL3595" s="112">
        <f>'Demand Input MP'!L1798</f>
        <v>0</v>
      </c>
      <c r="AM3595" s="112">
        <f>'Demand Input MP'!M1798</f>
        <v>0</v>
      </c>
      <c r="AN3595" s="112">
        <f>'Demand Input MP'!N1798</f>
        <v>0</v>
      </c>
      <c r="AQ3595" t="str">
        <f>AQ3588</f>
        <v/>
      </c>
    </row>
    <row r="3596" spans="1:43" ht="14.25" customHeight="1" x14ac:dyDescent="0.25">
      <c r="A3596" s="1"/>
      <c r="B3596" s="122"/>
      <c r="C3596" s="122"/>
      <c r="D3596" s="122"/>
      <c r="E3596" s="122"/>
      <c r="F3596" s="122"/>
      <c r="G3596" s="122"/>
      <c r="H3596" s="122"/>
      <c r="I3596" s="122"/>
      <c r="J3596" s="122"/>
      <c r="K3596" s="122"/>
      <c r="L3596" s="122"/>
      <c r="M3596" s="122"/>
      <c r="N3596" s="122"/>
      <c r="O3596" s="122"/>
      <c r="P3596" s="122"/>
      <c r="Q3596" s="122"/>
      <c r="R3596" s="122"/>
      <c r="S3596" s="122"/>
      <c r="T3596" s="122"/>
      <c r="U3596" s="122"/>
      <c r="V3596" s="124" t="s">
        <v>94</v>
      </c>
      <c r="W3596" s="125">
        <f>IFERROR((1*MIN(MAX(X3590,0.5*IF(SUM('Run Rate History'!E362:AD362)&gt;0,(MEDIAN(IF(B3590:AA3590&gt;0,B3590:AA3590))+MEDIAN(IF('Run Rate History'!E362:AD362&gt;0,'Run Rate History'!E362:AD362)))/2,MEDIAN(IF(B3590:AA3590&gt;0,B3590:AA3590)))),2*IF(SUM('Run Rate History'!E362:AD362)&gt;0,(MEDIAN(IF(B3590:AA3590&gt;0,B3590:AA3590))+MEDIAN(IF('Run Rate History'!E362:AD362&gt;0,'Run Rate History'!E362:AD362)))/2,MEDIAN(IF(B3590:AA3590&gt;0,B3590:AA3590))))+2*MIN(MAX(Y3590,0.5*IF(SUM('Run Rate History'!E362:AD362)&gt;0,(MEDIAN(IF(B3590:AA3590&gt;0,B3590:AA3590))+MEDIAN(IF('Run Rate History'!E362:AD362&gt;0,'Run Rate History'!E362:AD362)))/2,MEDIAN(IF(B3590:AA3590&gt;0,B3590:AA3590)))),2*IF(SUM('Run Rate History'!E362:AD362)&gt;0,(MEDIAN(IF(B3590:AA3590&gt;0,B3590:AA3590))+MEDIAN(IF('Run Rate History'!E362:AD362&gt;0,'Run Rate History'!E362:AD362)))/2,MEDIAN(IF(B3590:AA3590&gt;0,B3590:AA3590))))+3*MIN(MAX(Z3590,0.5*IF(SUM('Run Rate History'!E362:AD362)&gt;0,(MEDIAN(IF(B3590:AA3590&gt;0,B3590:AA3590))+MEDIAN(IF('Run Rate History'!E362:AD362&gt;0,'Run Rate History'!E362:AD362)))/2,MEDIAN(IF(B3590:AA3590&gt;0,B3590:AA3590)))),2*IF(SUM('Run Rate History'!E362:AD362)&gt;0,(MEDIAN(IF(B3590:AA3590&gt;0,B3590:AA3590))+MEDIAN(IF('Run Rate History'!E362:AD362&gt;0,'Run Rate History'!E362:AD362)))/2,MEDIAN(IF(B3590:AA3590&gt;0,B3590:AA3590))))+4*MIN(MAX(AA3590,0.5*IF(SUM('Run Rate History'!E362:AD362)&gt;0,(MEDIAN(IF(B3590:AA3590&gt;0,B3590:AA3590))+MEDIAN(IF('Run Rate History'!E362:AD362&gt;0,'Run Rate History'!E362:AD362)))/2,MEDIAN(IF(B3590:AA3590&gt;0,B3590:AA3590)))),2*IF(SUM('Run Rate History'!E362:AD362)&gt;0,(MEDIAN(IF(B3590:AA3590&gt;0,B3590:AA3590))+MEDIAN(IF('Run Rate History'!E362:AD362&gt;0,'Run Rate History'!E362:AD362)))/2,MEDIAN(IF(B3590:AA3590&gt;0,B3590:AA3590)))))/10,0)</f>
        <v>1.85</v>
      </c>
      <c r="X3596" s="129" t="s">
        <v>1174</v>
      </c>
      <c r="Y3596" s="130">
        <f>IFERROR(VLOOKUP(A3588,'Stanje zaliha'!A:E,5,FALSE()),0)</f>
        <v>0</v>
      </c>
      <c r="Z3596" s="131"/>
      <c r="AA3596" s="113" t="s">
        <v>1175</v>
      </c>
      <c r="AB3596" s="118">
        <f t="shared" ref="AB3596:AN3596" si="716">SUM(AB3592:AB3595)</f>
        <v>0</v>
      </c>
      <c r="AC3596" s="118">
        <f t="shared" si="716"/>
        <v>0</v>
      </c>
      <c r="AD3596" s="118">
        <f t="shared" si="716"/>
        <v>0</v>
      </c>
      <c r="AE3596" s="118">
        <f t="shared" si="716"/>
        <v>0</v>
      </c>
      <c r="AF3596" s="118">
        <f t="shared" si="716"/>
        <v>0</v>
      </c>
      <c r="AG3596" s="118">
        <f t="shared" si="716"/>
        <v>0</v>
      </c>
      <c r="AH3596" s="118">
        <f t="shared" si="716"/>
        <v>0</v>
      </c>
      <c r="AI3596" s="118">
        <f t="shared" si="716"/>
        <v>0</v>
      </c>
      <c r="AJ3596" s="118">
        <f t="shared" si="716"/>
        <v>0</v>
      </c>
      <c r="AK3596" s="118">
        <f t="shared" si="716"/>
        <v>0</v>
      </c>
      <c r="AL3596" s="118">
        <f t="shared" si="716"/>
        <v>0</v>
      </c>
      <c r="AM3596" s="118">
        <f t="shared" si="716"/>
        <v>0</v>
      </c>
      <c r="AN3596" s="118">
        <f t="shared" si="716"/>
        <v>0</v>
      </c>
      <c r="AQ3596" t="str">
        <f>AQ3588</f>
        <v/>
      </c>
    </row>
    <row r="3597" spans="1:43" ht="14.25" customHeight="1" x14ac:dyDescent="0.25">
      <c r="A3597" s="1"/>
      <c r="B3597" s="122"/>
      <c r="C3597" s="122"/>
      <c r="D3597" s="122"/>
      <c r="E3597" s="122"/>
      <c r="F3597" s="122"/>
      <c r="G3597" s="122"/>
      <c r="H3597" s="122"/>
      <c r="I3597" s="122"/>
      <c r="J3597" s="122"/>
      <c r="K3597" s="122"/>
      <c r="L3597" s="122"/>
      <c r="M3597" s="122"/>
      <c r="N3597" s="122"/>
      <c r="O3597" s="122"/>
      <c r="P3597" s="122"/>
      <c r="Q3597" s="122"/>
      <c r="R3597" s="122"/>
      <c r="S3597" s="122"/>
      <c r="T3597" s="122"/>
      <c r="U3597" s="122"/>
      <c r="V3597" s="124" t="s">
        <v>95</v>
      </c>
      <c r="W3597" s="125">
        <f>IFERROR(0.6*W3596+0.4*W3595,0)</f>
        <v>2.2074358974358974</v>
      </c>
      <c r="X3597" s="132" t="s">
        <v>1176</v>
      </c>
      <c r="Y3597" s="133">
        <f>IFERROR(SUMIF('Popis poslanih narudžbi'!A:A,A3588,'Popis poslanih narudžbi'!C:C),0)</f>
        <v>0</v>
      </c>
      <c r="Z3597" s="131"/>
      <c r="AA3597" s="134" t="s">
        <v>1177</v>
      </c>
      <c r="AB3597" s="118">
        <f t="shared" ref="AB3597:AN3597" si="717">AB3590+AB3596</f>
        <v>2</v>
      </c>
      <c r="AC3597" s="118">
        <f t="shared" si="717"/>
        <v>2</v>
      </c>
      <c r="AD3597" s="118">
        <f t="shared" si="717"/>
        <v>2</v>
      </c>
      <c r="AE3597" s="118">
        <f t="shared" si="717"/>
        <v>2</v>
      </c>
      <c r="AF3597" s="118">
        <f t="shared" si="717"/>
        <v>2</v>
      </c>
      <c r="AG3597" s="118">
        <f t="shared" si="717"/>
        <v>2</v>
      </c>
      <c r="AH3597" s="118">
        <f t="shared" si="717"/>
        <v>2</v>
      </c>
      <c r="AI3597" s="118">
        <f t="shared" si="717"/>
        <v>2</v>
      </c>
      <c r="AJ3597" s="118">
        <f t="shared" si="717"/>
        <v>2</v>
      </c>
      <c r="AK3597" s="118">
        <f t="shared" si="717"/>
        <v>2</v>
      </c>
      <c r="AL3597" s="118">
        <f t="shared" si="717"/>
        <v>2</v>
      </c>
      <c r="AM3597" s="118">
        <f t="shared" si="717"/>
        <v>2</v>
      </c>
      <c r="AN3597" s="118">
        <f t="shared" si="717"/>
        <v>2</v>
      </c>
      <c r="AQ3597" t="str">
        <f>AQ3588</f>
        <v/>
      </c>
    </row>
    <row r="3598" spans="1:43" ht="14.25" customHeight="1" x14ac:dyDescent="0.25">
      <c r="A3598" s="107" t="str">
        <f>'Run Rate'!A363</f>
        <v>POL09867</v>
      </c>
      <c r="B3598" s="135" t="str">
        <f>'Run Rate'!B363</f>
        <v>Polleo Mega Taurine 60 caps</v>
      </c>
      <c r="C3598" s="135" t="str">
        <f>'Run Rate'!C363</f>
        <v>SPORTSKA PREHRANA</v>
      </c>
      <c r="D3598" s="135" t="str">
        <f>'Run Rate'!D363</f>
        <v>03 BRONZE</v>
      </c>
      <c r="E3598" s="122"/>
      <c r="F3598" s="122"/>
      <c r="G3598" s="122"/>
      <c r="H3598" s="122"/>
      <c r="I3598" s="122"/>
      <c r="J3598" s="122"/>
      <c r="K3598" s="122"/>
      <c r="L3598" s="122"/>
      <c r="M3598" s="122"/>
      <c r="N3598" s="122"/>
      <c r="O3598" s="122"/>
      <c r="P3598" s="122"/>
      <c r="Q3598" s="122"/>
      <c r="R3598" s="122"/>
      <c r="S3598" s="122"/>
      <c r="T3598" s="122"/>
      <c r="U3598" s="122"/>
      <c r="V3598" s="122"/>
      <c r="W3598" s="122"/>
      <c r="X3598" s="122"/>
      <c r="Y3598" s="122"/>
      <c r="Z3598" s="122"/>
      <c r="AA3598" s="122"/>
      <c r="AB3598" s="122"/>
      <c r="AC3598" s="122"/>
      <c r="AD3598" s="122"/>
      <c r="AE3598" s="122"/>
      <c r="AF3598" s="122"/>
      <c r="AG3598" s="122"/>
      <c r="AH3598" s="122"/>
      <c r="AI3598" s="122"/>
      <c r="AJ3598" s="122"/>
      <c r="AK3598" s="122"/>
      <c r="AL3598" s="122"/>
      <c r="AM3598" s="122"/>
      <c r="AN3598" s="122"/>
      <c r="AQ3598" t="str">
        <f>IF(AND(OR($B$1="ALL",$B$1=C3598),OR($E$1="ALL",$E$1=D3598),OR($B$2="ALL",$B$2=A3598),OR($E$2="ALL",IFERROR(SEARCH($E$2,B3598),0)&gt;0)),"MATCH","")</f>
        <v/>
      </c>
    </row>
    <row r="3599" spans="1:43" ht="14.25" customHeight="1" x14ac:dyDescent="0.25">
      <c r="A3599" s="108" t="s">
        <v>1137</v>
      </c>
      <c r="B3599" s="136" t="s">
        <v>1138</v>
      </c>
      <c r="C3599" s="136" t="s">
        <v>1139</v>
      </c>
      <c r="D3599" s="136" t="s">
        <v>1140</v>
      </c>
      <c r="E3599" s="136" t="s">
        <v>1141</v>
      </c>
      <c r="F3599" s="136" t="s">
        <v>1142</v>
      </c>
      <c r="G3599" s="136" t="s">
        <v>1143</v>
      </c>
      <c r="H3599" s="136" t="s">
        <v>1144</v>
      </c>
      <c r="I3599" s="136" t="s">
        <v>1145</v>
      </c>
      <c r="J3599" s="136" t="s">
        <v>1146</v>
      </c>
      <c r="K3599" s="136" t="s">
        <v>1147</v>
      </c>
      <c r="L3599" s="136" t="s">
        <v>1148</v>
      </c>
      <c r="M3599" s="136" t="s">
        <v>1149</v>
      </c>
      <c r="N3599" s="136" t="s">
        <v>1150</v>
      </c>
      <c r="O3599" s="136" t="s">
        <v>1151</v>
      </c>
      <c r="P3599" s="136" t="s">
        <v>1152</v>
      </c>
      <c r="Q3599" s="136" t="s">
        <v>1153</v>
      </c>
      <c r="R3599" s="136" t="s">
        <v>1154</v>
      </c>
      <c r="S3599" s="136" t="s">
        <v>1155</v>
      </c>
      <c r="T3599" s="136" t="s">
        <v>1156</v>
      </c>
      <c r="U3599" s="136" t="s">
        <v>1157</v>
      </c>
      <c r="V3599" s="136" t="s">
        <v>1158</v>
      </c>
      <c r="W3599" s="136" t="s">
        <v>1159</v>
      </c>
      <c r="X3599" s="136" t="s">
        <v>1160</v>
      </c>
      <c r="Y3599" s="136" t="s">
        <v>1161</v>
      </c>
      <c r="Z3599" s="136" t="s">
        <v>1162</v>
      </c>
      <c r="AA3599" s="136" t="s">
        <v>1163</v>
      </c>
      <c r="AB3599" s="137" t="s">
        <v>156</v>
      </c>
      <c r="AC3599" s="137" t="s">
        <v>157</v>
      </c>
      <c r="AD3599" s="137" t="s">
        <v>158</v>
      </c>
      <c r="AE3599" s="137" t="s">
        <v>139</v>
      </c>
      <c r="AF3599" s="138" t="s">
        <v>140</v>
      </c>
      <c r="AG3599" s="138" t="s">
        <v>141</v>
      </c>
      <c r="AH3599" s="138" t="s">
        <v>142</v>
      </c>
      <c r="AI3599" s="138" t="s">
        <v>143</v>
      </c>
      <c r="AJ3599" s="139" t="s">
        <v>144</v>
      </c>
      <c r="AK3599" s="139" t="s">
        <v>145</v>
      </c>
      <c r="AL3599" s="139" t="s">
        <v>146</v>
      </c>
      <c r="AM3599" s="140" t="s">
        <v>147</v>
      </c>
      <c r="AN3599" s="140" t="s">
        <v>148</v>
      </c>
      <c r="AQ3599" t="str">
        <f>AQ3598</f>
        <v/>
      </c>
    </row>
    <row r="3600" spans="1:43" ht="14.25" customHeight="1" x14ac:dyDescent="0.25">
      <c r="A3600" s="99" t="s">
        <v>1164</v>
      </c>
      <c r="B3600" s="112">
        <f>'Run Rate'!E363</f>
        <v>9</v>
      </c>
      <c r="C3600" s="112">
        <f>'Run Rate'!F363</f>
        <v>28</v>
      </c>
      <c r="D3600" s="112">
        <f>'Run Rate'!G363</f>
        <v>13</v>
      </c>
      <c r="E3600" s="112">
        <f>'Run Rate'!H363</f>
        <v>18</v>
      </c>
      <c r="F3600" s="112">
        <f>'Run Rate'!I363</f>
        <v>19</v>
      </c>
      <c r="G3600" s="112">
        <f>'Run Rate'!J363</f>
        <v>25</v>
      </c>
      <c r="H3600" s="112">
        <f>'Run Rate'!K363</f>
        <v>25</v>
      </c>
      <c r="I3600" s="112">
        <f>'Run Rate'!L363</f>
        <v>22</v>
      </c>
      <c r="J3600" s="112">
        <f>'Run Rate'!M363</f>
        <v>34</v>
      </c>
      <c r="K3600" s="112">
        <f>'Run Rate'!N363</f>
        <v>29</v>
      </c>
      <c r="L3600" s="112">
        <f>'Run Rate'!O363</f>
        <v>15</v>
      </c>
      <c r="M3600" s="112">
        <f>'Run Rate'!P363</f>
        <v>30</v>
      </c>
      <c r="N3600" s="112">
        <f>'Run Rate'!Q363</f>
        <v>12</v>
      </c>
      <c r="O3600" s="112">
        <f>'Run Rate'!R363</f>
        <v>9</v>
      </c>
      <c r="P3600" s="112">
        <f>'Run Rate'!S363</f>
        <v>1</v>
      </c>
      <c r="Q3600" s="112">
        <f>'Run Rate'!T363</f>
        <v>19</v>
      </c>
      <c r="R3600" s="112">
        <f>'Run Rate'!U363</f>
        <v>20</v>
      </c>
      <c r="S3600" s="112">
        <f>'Run Rate'!V363</f>
        <v>19</v>
      </c>
      <c r="T3600" s="112">
        <f>'Run Rate'!W363</f>
        <v>46</v>
      </c>
      <c r="U3600" s="112">
        <f>'Run Rate'!X363</f>
        <v>-288</v>
      </c>
      <c r="V3600" s="112">
        <f>'Run Rate'!Y363</f>
        <v>11</v>
      </c>
      <c r="W3600" s="112">
        <f>'Run Rate'!Z363</f>
        <v>31</v>
      </c>
      <c r="X3600" s="112">
        <f>'Run Rate'!AA363</f>
        <v>8</v>
      </c>
      <c r="Y3600" s="112">
        <f>'Run Rate'!AB363</f>
        <v>35</v>
      </c>
      <c r="Z3600" s="112">
        <f>'Run Rate'!AC363</f>
        <v>25</v>
      </c>
      <c r="AA3600" s="112">
        <f>'Run Rate'!AD363</f>
        <v>14</v>
      </c>
      <c r="AB3600" s="113">
        <v>19</v>
      </c>
      <c r="AC3600" s="112">
        <v>20</v>
      </c>
      <c r="AD3600" s="112">
        <v>19</v>
      </c>
      <c r="AE3600" s="112">
        <v>18</v>
      </c>
      <c r="AF3600" s="112">
        <v>17</v>
      </c>
      <c r="AG3600" s="112">
        <v>17</v>
      </c>
      <c r="AH3600" s="112">
        <v>17</v>
      </c>
      <c r="AI3600" s="112">
        <v>16</v>
      </c>
      <c r="AJ3600" s="112">
        <v>16</v>
      </c>
      <c r="AK3600" s="112">
        <v>16</v>
      </c>
      <c r="AL3600" s="112">
        <v>16</v>
      </c>
      <c r="AM3600" s="112">
        <v>17</v>
      </c>
      <c r="AN3600" s="112">
        <v>17</v>
      </c>
      <c r="AQ3600" t="str">
        <f>AQ3598</f>
        <v/>
      </c>
    </row>
    <row r="3601" spans="1:43" ht="14.25" customHeight="1" x14ac:dyDescent="0.25">
      <c r="A3601" s="99" t="s">
        <v>1165</v>
      </c>
      <c r="B3601" s="114"/>
      <c r="C3601" s="114"/>
      <c r="D3601" s="114"/>
      <c r="E3601" s="114"/>
      <c r="F3601" s="114"/>
      <c r="G3601" s="114"/>
      <c r="H3601" s="114"/>
      <c r="I3601" s="114"/>
      <c r="J3601" s="114"/>
      <c r="K3601" s="114"/>
      <c r="L3601" s="114"/>
      <c r="M3601" s="114"/>
      <c r="N3601" s="114"/>
      <c r="O3601" s="114"/>
      <c r="P3601" s="114"/>
      <c r="Q3601" s="114"/>
      <c r="R3601" s="114"/>
      <c r="S3601" s="114"/>
      <c r="T3601" s="114"/>
      <c r="U3601" s="114"/>
      <c r="V3601" s="114"/>
      <c r="W3601" s="115"/>
      <c r="X3601" s="115"/>
      <c r="Y3601" s="115"/>
      <c r="Z3601" s="115"/>
      <c r="AA3601" s="112" t="s">
        <v>1166</v>
      </c>
      <c r="AB3601" s="113"/>
      <c r="AC3601" s="112"/>
      <c r="AD3601" s="112"/>
      <c r="AE3601" s="112"/>
      <c r="AF3601" s="112"/>
      <c r="AG3601" s="112"/>
      <c r="AH3601" s="112"/>
      <c r="AI3601" s="112"/>
      <c r="AJ3601" s="112"/>
      <c r="AK3601" s="112"/>
      <c r="AL3601" s="112"/>
      <c r="AM3601" s="112"/>
      <c r="AN3601" s="112"/>
      <c r="AQ3601" t="str">
        <f>AQ3598</f>
        <v/>
      </c>
    </row>
    <row r="3602" spans="1:43" ht="14.25" customHeight="1" x14ac:dyDescent="0.25">
      <c r="A3602" s="99" t="s">
        <v>1167</v>
      </c>
      <c r="B3602" s="114"/>
      <c r="C3602" s="114"/>
      <c r="D3602" s="114"/>
      <c r="E3602" s="114"/>
      <c r="F3602" s="114"/>
      <c r="G3602" s="114"/>
      <c r="H3602" s="114"/>
      <c r="I3602" s="114"/>
      <c r="J3602" s="114"/>
      <c r="K3602" s="114"/>
      <c r="L3602" s="114"/>
      <c r="M3602" s="114"/>
      <c r="N3602" s="114"/>
      <c r="O3602" s="114"/>
      <c r="P3602" s="114"/>
      <c r="Q3602" s="114"/>
      <c r="R3602" s="114"/>
      <c r="S3602" s="114"/>
      <c r="T3602" s="114"/>
      <c r="U3602" s="114"/>
      <c r="V3602" s="114"/>
      <c r="W3602" s="115"/>
      <c r="X3602" s="116"/>
      <c r="Y3602" s="117"/>
      <c r="Z3602" s="115"/>
      <c r="AA3602" s="112" t="s">
        <v>1168</v>
      </c>
      <c r="AB3602" s="113">
        <f>'Demand Input VP'!B1804</f>
        <v>0</v>
      </c>
      <c r="AC3602" s="112">
        <f>'Demand Input VP'!C1804</f>
        <v>0</v>
      </c>
      <c r="AD3602" s="112">
        <f>'Demand Input VP'!D1804</f>
        <v>0</v>
      </c>
      <c r="AE3602" s="112">
        <f>'Demand Input VP'!E1804</f>
        <v>0</v>
      </c>
      <c r="AF3602" s="112">
        <f>'Demand Input VP'!F1804</f>
        <v>0</v>
      </c>
      <c r="AG3602" s="112">
        <f>'Demand Input VP'!G1804</f>
        <v>0</v>
      </c>
      <c r="AH3602" s="112">
        <f>'Demand Input VP'!H1804</f>
        <v>0</v>
      </c>
      <c r="AI3602" s="112">
        <f>'Demand Input VP'!I1804</f>
        <v>0</v>
      </c>
      <c r="AJ3602" s="112">
        <f>'Demand Input VP'!J1804</f>
        <v>0</v>
      </c>
      <c r="AK3602" s="112">
        <f>'Demand Input VP'!K1804</f>
        <v>0</v>
      </c>
      <c r="AL3602" s="112">
        <f>'Demand Input VP'!L1804</f>
        <v>0</v>
      </c>
      <c r="AM3602" s="112">
        <f>'Demand Input VP'!M1804</f>
        <v>0</v>
      </c>
      <c r="AN3602" s="112">
        <f>'Demand Input VP'!N1804</f>
        <v>0</v>
      </c>
      <c r="AQ3602" t="str">
        <f>AQ3598</f>
        <v/>
      </c>
    </row>
    <row r="3603" spans="1:43" ht="14.25" customHeight="1" x14ac:dyDescent="0.25">
      <c r="A3603" s="99" t="s">
        <v>1169</v>
      </c>
      <c r="B3603" s="118"/>
      <c r="C3603" s="118"/>
      <c r="D3603" s="118"/>
      <c r="E3603" s="118"/>
      <c r="F3603" s="118"/>
      <c r="G3603" s="118"/>
      <c r="H3603" s="118"/>
      <c r="I3603" s="118"/>
      <c r="J3603" s="118"/>
      <c r="K3603" s="118"/>
      <c r="L3603" s="118"/>
      <c r="M3603" s="118"/>
      <c r="N3603" s="118"/>
      <c r="O3603" s="118"/>
      <c r="P3603" s="118"/>
      <c r="Q3603" s="118"/>
      <c r="R3603" s="118"/>
      <c r="S3603" s="118"/>
      <c r="T3603" s="118"/>
      <c r="U3603" s="118"/>
      <c r="V3603" s="118"/>
      <c r="W3603" s="115"/>
      <c r="X3603" s="116"/>
      <c r="Y3603" s="117"/>
      <c r="Z3603" s="119"/>
      <c r="AA3603" s="120" t="s">
        <v>1170</v>
      </c>
      <c r="AB3603" s="121">
        <f>'Demand Input VP'!B1803</f>
        <v>0</v>
      </c>
      <c r="AC3603" s="120">
        <f>'Demand Input VP'!C1803</f>
        <v>0</v>
      </c>
      <c r="AD3603" s="120">
        <f>'Demand Input VP'!D1803</f>
        <v>0</v>
      </c>
      <c r="AE3603" s="120">
        <f>'Demand Input VP'!E1803</f>
        <v>0</v>
      </c>
      <c r="AF3603" s="120">
        <f>'Demand Input VP'!F1803</f>
        <v>0</v>
      </c>
      <c r="AG3603" s="120">
        <f>'Demand Input VP'!G1803</f>
        <v>0</v>
      </c>
      <c r="AH3603" s="120">
        <f>'Demand Input VP'!H1803</f>
        <v>0</v>
      </c>
      <c r="AI3603" s="120">
        <f>'Demand Input VP'!I1803</f>
        <v>0</v>
      </c>
      <c r="AJ3603" s="120">
        <f>'Demand Input VP'!J1803</f>
        <v>0</v>
      </c>
      <c r="AK3603" s="120">
        <f>'Demand Input VP'!K1803</f>
        <v>0</v>
      </c>
      <c r="AL3603" s="120">
        <f>'Demand Input VP'!L1803</f>
        <v>0</v>
      </c>
      <c r="AM3603" s="120">
        <f>'Demand Input VP'!M1803</f>
        <v>0</v>
      </c>
      <c r="AN3603" s="120">
        <f>'Demand Input VP'!N1803</f>
        <v>0</v>
      </c>
      <c r="AQ3603" t="str">
        <f>AQ3598</f>
        <v/>
      </c>
    </row>
    <row r="3604" spans="1:43" ht="14.25" customHeight="1" x14ac:dyDescent="0.25">
      <c r="A3604" s="1"/>
      <c r="B3604" s="122"/>
      <c r="C3604" s="122"/>
      <c r="D3604" s="122"/>
      <c r="E3604" s="122"/>
      <c r="F3604" s="122"/>
      <c r="G3604" s="122"/>
      <c r="H3604" s="122"/>
      <c r="I3604" s="122"/>
      <c r="J3604" s="122"/>
      <c r="K3604" s="122"/>
      <c r="L3604" s="122"/>
      <c r="M3604" s="122"/>
      <c r="N3604" s="122"/>
      <c r="O3604" s="122"/>
      <c r="P3604" s="122"/>
      <c r="Q3604" s="122"/>
      <c r="R3604" s="122"/>
      <c r="S3604" s="122"/>
      <c r="T3604" s="122"/>
      <c r="U3604" s="122"/>
      <c r="V3604" s="122"/>
      <c r="W3604" s="123"/>
      <c r="X3604" s="116"/>
      <c r="Y3604" s="117"/>
      <c r="Z3604" s="123"/>
      <c r="AA3604" s="112" t="s">
        <v>1171</v>
      </c>
      <c r="AB3604" s="113">
        <f>'Demand Input MP'!B1804</f>
        <v>0</v>
      </c>
      <c r="AC3604" s="112">
        <f>'Demand Input MP'!C1804</f>
        <v>0</v>
      </c>
      <c r="AD3604" s="112">
        <f>'Demand Input MP'!D1804</f>
        <v>0</v>
      </c>
      <c r="AE3604" s="112">
        <f>'Demand Input MP'!E1804</f>
        <v>0</v>
      </c>
      <c r="AF3604" s="112">
        <f>'Demand Input MP'!F1804</f>
        <v>0</v>
      </c>
      <c r="AG3604" s="112">
        <f>'Demand Input MP'!G1804</f>
        <v>0</v>
      </c>
      <c r="AH3604" s="112">
        <f>'Demand Input MP'!H1804</f>
        <v>0</v>
      </c>
      <c r="AI3604" s="112">
        <f>'Demand Input MP'!I1804</f>
        <v>0</v>
      </c>
      <c r="AJ3604" s="112">
        <f>'Demand Input MP'!J1804</f>
        <v>0</v>
      </c>
      <c r="AK3604" s="112">
        <f>'Demand Input MP'!K1804</f>
        <v>0</v>
      </c>
      <c r="AL3604" s="112">
        <f>'Demand Input MP'!L1804</f>
        <v>0</v>
      </c>
      <c r="AM3604" s="112">
        <f>'Demand Input MP'!M1804</f>
        <v>0</v>
      </c>
      <c r="AN3604" s="112">
        <f>'Demand Input MP'!N1804</f>
        <v>0</v>
      </c>
      <c r="AQ3604" t="str">
        <f>AQ3598</f>
        <v/>
      </c>
    </row>
    <row r="3605" spans="1:43" ht="14.25" customHeight="1" x14ac:dyDescent="0.25">
      <c r="A3605" s="1"/>
      <c r="B3605" s="122"/>
      <c r="C3605" s="122"/>
      <c r="D3605" s="122"/>
      <c r="E3605" s="122"/>
      <c r="F3605" s="122"/>
      <c r="G3605" s="122"/>
      <c r="H3605" s="122"/>
      <c r="I3605" s="122"/>
      <c r="J3605" s="122"/>
      <c r="K3605" s="122"/>
      <c r="L3605" s="122"/>
      <c r="M3605" s="122"/>
      <c r="N3605" s="122"/>
      <c r="O3605" s="122"/>
      <c r="P3605" s="122"/>
      <c r="Q3605" s="122"/>
      <c r="R3605" s="122"/>
      <c r="S3605" s="122"/>
      <c r="T3605" s="122"/>
      <c r="U3605" s="122"/>
      <c r="V3605" s="124" t="s">
        <v>91</v>
      </c>
      <c r="W3605" s="125">
        <f>IFERROR(IF(SUM('Run Rate History'!E363:AD363)&gt;0,(SUMPRODUCT((B3600:AA3600&gt;=PERCENTILE(B3600:AA3600,0.1))*(B3600:AA3600&lt;=PERCENTILE(B3600:AA3600,0.9))*B3600:AA3600)+SUMPRODUCT(('Run Rate History'!E363:AD363&gt;=PERCENTILE(B3600:AA3600,0.1))*('Run Rate History'!E363:AD363&lt;=PERCENTILE(B3600:AA3600,0.9))*'Run Rate History'!E363:AD363))/(SUMPRODUCT((B3600:AA3600&gt;=PERCENTILE(B3600:AA3600,0.1))*(B3600:AA3600&lt;=PERCENTILE(B3600:AA3600,0.9))*1)+SUMPRODUCT(('Run Rate History'!E363:AD363&gt;=PERCENTILE(B3600:AA3600,0.1))*('Run Rate History'!E363:AD363&lt;=PERCENTILE(B3600:AA3600,0.9))*1)),TRIMMEAN(B3600:AA3600,0.15)),0)</f>
        <v>19.209302325581394</v>
      </c>
      <c r="X3605" s="126" t="s">
        <v>1172</v>
      </c>
      <c r="Y3605" s="127">
        <f>SUM(B3600:AA3600)/26</f>
        <v>8.8076923076923084</v>
      </c>
      <c r="Z3605" s="128"/>
      <c r="AA3605" s="112" t="s">
        <v>1173</v>
      </c>
      <c r="AB3605" s="113">
        <f>'Demand Input MP'!B1803</f>
        <v>0</v>
      </c>
      <c r="AC3605" s="112">
        <f>'Demand Input MP'!C1803</f>
        <v>0</v>
      </c>
      <c r="AD3605" s="112">
        <f>'Demand Input MP'!D1803</f>
        <v>0</v>
      </c>
      <c r="AE3605" s="112">
        <f>'Demand Input MP'!E1803</f>
        <v>0</v>
      </c>
      <c r="AF3605" s="112">
        <f>'Demand Input MP'!F1803</f>
        <v>0</v>
      </c>
      <c r="AG3605" s="112">
        <f>'Demand Input MP'!G1803</f>
        <v>0</v>
      </c>
      <c r="AH3605" s="112">
        <f>'Demand Input MP'!H1803</f>
        <v>0</v>
      </c>
      <c r="AI3605" s="112">
        <f>'Demand Input MP'!I1803</f>
        <v>0</v>
      </c>
      <c r="AJ3605" s="112">
        <f>'Demand Input MP'!J1803</f>
        <v>0</v>
      </c>
      <c r="AK3605" s="112">
        <f>'Demand Input MP'!K1803</f>
        <v>0</v>
      </c>
      <c r="AL3605" s="112">
        <f>'Demand Input MP'!L1803</f>
        <v>0</v>
      </c>
      <c r="AM3605" s="112">
        <f>'Demand Input MP'!M1803</f>
        <v>0</v>
      </c>
      <c r="AN3605" s="112">
        <f>'Demand Input MP'!N1803</f>
        <v>0</v>
      </c>
      <c r="AQ3605" t="str">
        <f>AQ3598</f>
        <v/>
      </c>
    </row>
    <row r="3606" spans="1:43" ht="14.25" customHeight="1" x14ac:dyDescent="0.25">
      <c r="A3606" s="1"/>
      <c r="B3606" s="122"/>
      <c r="C3606" s="122"/>
      <c r="D3606" s="122"/>
      <c r="E3606" s="122"/>
      <c r="F3606" s="122"/>
      <c r="G3606" s="122"/>
      <c r="H3606" s="122"/>
      <c r="I3606" s="122"/>
      <c r="J3606" s="122"/>
      <c r="K3606" s="122"/>
      <c r="L3606" s="122"/>
      <c r="M3606" s="122"/>
      <c r="N3606" s="122"/>
      <c r="O3606" s="122"/>
      <c r="P3606" s="122"/>
      <c r="Q3606" s="122"/>
      <c r="R3606" s="122"/>
      <c r="S3606" s="122"/>
      <c r="T3606" s="122"/>
      <c r="U3606" s="122"/>
      <c r="V3606" s="124" t="s">
        <v>94</v>
      </c>
      <c r="W3606" s="125">
        <f>IFERROR((1*MIN(MAX(X3600,0.5*IF(SUM('Run Rate History'!E363:AD363)&gt;0,(MEDIAN(IF(B3600:AA3600&gt;0,B3600:AA3600))+MEDIAN(IF('Run Rate History'!E363:AD363&gt;0,'Run Rate History'!E363:AD363)))/2,MEDIAN(IF(B3600:AA3600&gt;0,B3600:AA3600)))),2*IF(SUM('Run Rate History'!E363:AD363)&gt;0,(MEDIAN(IF(B3600:AA3600&gt;0,B3600:AA3600))+MEDIAN(IF('Run Rate History'!E363:AD363&gt;0,'Run Rate History'!E363:AD363)))/2,MEDIAN(IF(B3600:AA3600&gt;0,B3600:AA3600))))+2*MIN(MAX(Y3600,0.5*IF(SUM('Run Rate History'!E363:AD363)&gt;0,(MEDIAN(IF(B3600:AA3600&gt;0,B3600:AA3600))+MEDIAN(IF('Run Rate History'!E363:AD363&gt;0,'Run Rate History'!E363:AD363)))/2,MEDIAN(IF(B3600:AA3600&gt;0,B3600:AA3600)))),2*IF(SUM('Run Rate History'!E363:AD363)&gt;0,(MEDIAN(IF(B3600:AA3600&gt;0,B3600:AA3600))+MEDIAN(IF('Run Rate History'!E363:AD363&gt;0,'Run Rate History'!E363:AD363)))/2,MEDIAN(IF(B3600:AA3600&gt;0,B3600:AA3600))))+3*MIN(MAX(Z3600,0.5*IF(SUM('Run Rate History'!E363:AD363)&gt;0,(MEDIAN(IF(B3600:AA3600&gt;0,B3600:AA3600))+MEDIAN(IF('Run Rate History'!E363:AD363&gt;0,'Run Rate History'!E363:AD363)))/2,MEDIAN(IF(B3600:AA3600&gt;0,B3600:AA3600)))),2*IF(SUM('Run Rate History'!E363:AD363)&gt;0,(MEDIAN(IF(B3600:AA3600&gt;0,B3600:AA3600))+MEDIAN(IF('Run Rate History'!E363:AD363&gt;0,'Run Rate History'!E363:AD363)))/2,MEDIAN(IF(B3600:AA3600&gt;0,B3600:AA3600))))+4*MIN(MAX(AA3600,0.5*IF(SUM('Run Rate History'!E363:AD363)&gt;0,(MEDIAN(IF(B3600:AA3600&gt;0,B3600:AA3600))+MEDIAN(IF('Run Rate History'!E363:AD363&gt;0,'Run Rate History'!E363:AD363)))/2,MEDIAN(IF(B3600:AA3600&gt;0,B3600:AA3600)))),2*IF(SUM('Run Rate History'!E363:AD363)&gt;0,(MEDIAN(IF(B3600:AA3600&gt;0,B3600:AA3600))+MEDIAN(IF('Run Rate History'!E363:AD363&gt;0,'Run Rate History'!E363:AD363)))/2,MEDIAN(IF(B3600:AA3600&gt;0,B3600:AA3600)))))/10,0)</f>
        <v>21.024999999999999</v>
      </c>
      <c r="X3606" s="129" t="s">
        <v>1174</v>
      </c>
      <c r="Y3606" s="130">
        <f>IFERROR(VLOOKUP(A3598,'Stanje zaliha'!A:E,5,FALSE()),0)</f>
        <v>834</v>
      </c>
      <c r="Z3606" s="131"/>
      <c r="AA3606" s="113" t="s">
        <v>1175</v>
      </c>
      <c r="AB3606" s="118">
        <f t="shared" ref="AB3606:AN3606" si="718">SUM(AB3602:AB3605)</f>
        <v>0</v>
      </c>
      <c r="AC3606" s="118">
        <f t="shared" si="718"/>
        <v>0</v>
      </c>
      <c r="AD3606" s="118">
        <f t="shared" si="718"/>
        <v>0</v>
      </c>
      <c r="AE3606" s="118">
        <f t="shared" si="718"/>
        <v>0</v>
      </c>
      <c r="AF3606" s="118">
        <f t="shared" si="718"/>
        <v>0</v>
      </c>
      <c r="AG3606" s="118">
        <f t="shared" si="718"/>
        <v>0</v>
      </c>
      <c r="AH3606" s="118">
        <f t="shared" si="718"/>
        <v>0</v>
      </c>
      <c r="AI3606" s="118">
        <f t="shared" si="718"/>
        <v>0</v>
      </c>
      <c r="AJ3606" s="118">
        <f t="shared" si="718"/>
        <v>0</v>
      </c>
      <c r="AK3606" s="118">
        <f t="shared" si="718"/>
        <v>0</v>
      </c>
      <c r="AL3606" s="118">
        <f t="shared" si="718"/>
        <v>0</v>
      </c>
      <c r="AM3606" s="118">
        <f t="shared" si="718"/>
        <v>0</v>
      </c>
      <c r="AN3606" s="118">
        <f t="shared" si="718"/>
        <v>0</v>
      </c>
      <c r="AQ3606" t="str">
        <f>AQ3598</f>
        <v/>
      </c>
    </row>
    <row r="3607" spans="1:43" ht="14.25" customHeight="1" x14ac:dyDescent="0.25">
      <c r="A3607" s="1"/>
      <c r="B3607" s="122"/>
      <c r="C3607" s="122"/>
      <c r="D3607" s="122"/>
      <c r="E3607" s="122"/>
      <c r="F3607" s="122"/>
      <c r="G3607" s="122"/>
      <c r="H3607" s="122"/>
      <c r="I3607" s="122"/>
      <c r="J3607" s="122"/>
      <c r="K3607" s="122"/>
      <c r="L3607" s="122"/>
      <c r="M3607" s="122"/>
      <c r="N3607" s="122"/>
      <c r="O3607" s="122"/>
      <c r="P3607" s="122"/>
      <c r="Q3607" s="122"/>
      <c r="R3607" s="122"/>
      <c r="S3607" s="122"/>
      <c r="T3607" s="122"/>
      <c r="U3607" s="122"/>
      <c r="V3607" s="124" t="s">
        <v>95</v>
      </c>
      <c r="W3607" s="125">
        <f>IFERROR(0.6*W3606+0.4*W3605,0)</f>
        <v>20.298720930232555</v>
      </c>
      <c r="X3607" s="132" t="s">
        <v>1176</v>
      </c>
      <c r="Y3607" s="133">
        <f>IFERROR(SUMIF('Popis poslanih narudžbi'!A:A,A3598,'Popis poslanih narudžbi'!C:C),0)</f>
        <v>0</v>
      </c>
      <c r="Z3607" s="131"/>
      <c r="AA3607" s="134" t="s">
        <v>1177</v>
      </c>
      <c r="AB3607" s="118">
        <f t="shared" ref="AB3607:AN3607" si="719">AB3600+AB3606</f>
        <v>19</v>
      </c>
      <c r="AC3607" s="118">
        <f t="shared" si="719"/>
        <v>20</v>
      </c>
      <c r="AD3607" s="118">
        <f t="shared" si="719"/>
        <v>19</v>
      </c>
      <c r="AE3607" s="118">
        <f t="shared" si="719"/>
        <v>18</v>
      </c>
      <c r="AF3607" s="118">
        <f t="shared" si="719"/>
        <v>17</v>
      </c>
      <c r="AG3607" s="118">
        <f t="shared" si="719"/>
        <v>17</v>
      </c>
      <c r="AH3607" s="118">
        <f t="shared" si="719"/>
        <v>17</v>
      </c>
      <c r="AI3607" s="118">
        <f t="shared" si="719"/>
        <v>16</v>
      </c>
      <c r="AJ3607" s="118">
        <f t="shared" si="719"/>
        <v>16</v>
      </c>
      <c r="AK3607" s="118">
        <f t="shared" si="719"/>
        <v>16</v>
      </c>
      <c r="AL3607" s="118">
        <f t="shared" si="719"/>
        <v>16</v>
      </c>
      <c r="AM3607" s="118">
        <f t="shared" si="719"/>
        <v>17</v>
      </c>
      <c r="AN3607" s="118">
        <f t="shared" si="719"/>
        <v>17</v>
      </c>
      <c r="AQ3607" t="str">
        <f>AQ3598</f>
        <v/>
      </c>
    </row>
    <row r="3608" spans="1:43" ht="14.25" customHeight="1" x14ac:dyDescent="0.25">
      <c r="A3608" s="107" t="str">
        <f>'Run Rate'!A364</f>
        <v>ZOE12458</v>
      </c>
      <c r="B3608" s="135" t="str">
        <f>'Run Rate'!B364</f>
        <v>ZOE Clear Hydrowhey 250g Peach Iced Tea</v>
      </c>
      <c r="C3608" s="135" t="str">
        <f>'Run Rate'!C364</f>
        <v>PROTEINI</v>
      </c>
      <c r="D3608" s="135" t="str">
        <f>'Run Rate'!D364</f>
        <v>03 BRONZE</v>
      </c>
      <c r="E3608" s="122"/>
      <c r="F3608" s="122"/>
      <c r="G3608" s="122"/>
      <c r="H3608" s="122"/>
      <c r="I3608" s="122"/>
      <c r="J3608" s="122"/>
      <c r="K3608" s="122"/>
      <c r="L3608" s="122"/>
      <c r="M3608" s="122"/>
      <c r="N3608" s="122"/>
      <c r="O3608" s="122"/>
      <c r="P3608" s="122"/>
      <c r="Q3608" s="122"/>
      <c r="R3608" s="122"/>
      <c r="S3608" s="122"/>
      <c r="T3608" s="122"/>
      <c r="U3608" s="122"/>
      <c r="V3608" s="122"/>
      <c r="W3608" s="122"/>
      <c r="X3608" s="122"/>
      <c r="Y3608" s="122"/>
      <c r="Z3608" s="122"/>
      <c r="AA3608" s="122"/>
      <c r="AB3608" s="122"/>
      <c r="AC3608" s="122"/>
      <c r="AD3608" s="122"/>
      <c r="AE3608" s="122"/>
      <c r="AF3608" s="122"/>
      <c r="AG3608" s="122"/>
      <c r="AH3608" s="122"/>
      <c r="AI3608" s="122"/>
      <c r="AJ3608" s="122"/>
      <c r="AK3608" s="122"/>
      <c r="AL3608" s="122"/>
      <c r="AM3608" s="122"/>
      <c r="AN3608" s="122"/>
      <c r="AQ3608" t="str">
        <f>IF(AND(OR($B$1="ALL",$B$1=C3608),OR($E$1="ALL",$E$1=D3608),OR($B$2="ALL",$B$2=A3608),OR($E$2="ALL",IFERROR(SEARCH($E$2,B3608),0)&gt;0)),"MATCH","")</f>
        <v/>
      </c>
    </row>
    <row r="3609" spans="1:43" ht="14.25" customHeight="1" x14ac:dyDescent="0.25">
      <c r="A3609" s="108" t="s">
        <v>1137</v>
      </c>
      <c r="B3609" s="136" t="s">
        <v>1138</v>
      </c>
      <c r="C3609" s="136" t="s">
        <v>1139</v>
      </c>
      <c r="D3609" s="136" t="s">
        <v>1140</v>
      </c>
      <c r="E3609" s="136" t="s">
        <v>1141</v>
      </c>
      <c r="F3609" s="136" t="s">
        <v>1142</v>
      </c>
      <c r="G3609" s="136" t="s">
        <v>1143</v>
      </c>
      <c r="H3609" s="136" t="s">
        <v>1144</v>
      </c>
      <c r="I3609" s="136" t="s">
        <v>1145</v>
      </c>
      <c r="J3609" s="136" t="s">
        <v>1146</v>
      </c>
      <c r="K3609" s="136" t="s">
        <v>1147</v>
      </c>
      <c r="L3609" s="136" t="s">
        <v>1148</v>
      </c>
      <c r="M3609" s="136" t="s">
        <v>1149</v>
      </c>
      <c r="N3609" s="136" t="s">
        <v>1150</v>
      </c>
      <c r="O3609" s="136" t="s">
        <v>1151</v>
      </c>
      <c r="P3609" s="136" t="s">
        <v>1152</v>
      </c>
      <c r="Q3609" s="136" t="s">
        <v>1153</v>
      </c>
      <c r="R3609" s="136" t="s">
        <v>1154</v>
      </c>
      <c r="S3609" s="136" t="s">
        <v>1155</v>
      </c>
      <c r="T3609" s="136" t="s">
        <v>1156</v>
      </c>
      <c r="U3609" s="136" t="s">
        <v>1157</v>
      </c>
      <c r="V3609" s="136" t="s">
        <v>1158</v>
      </c>
      <c r="W3609" s="136" t="s">
        <v>1159</v>
      </c>
      <c r="X3609" s="136" t="s">
        <v>1160</v>
      </c>
      <c r="Y3609" s="136" t="s">
        <v>1161</v>
      </c>
      <c r="Z3609" s="136" t="s">
        <v>1162</v>
      </c>
      <c r="AA3609" s="136" t="s">
        <v>1163</v>
      </c>
      <c r="AB3609" s="137" t="s">
        <v>156</v>
      </c>
      <c r="AC3609" s="137" t="s">
        <v>157</v>
      </c>
      <c r="AD3609" s="137" t="s">
        <v>158</v>
      </c>
      <c r="AE3609" s="137" t="s">
        <v>139</v>
      </c>
      <c r="AF3609" s="138" t="s">
        <v>140</v>
      </c>
      <c r="AG3609" s="138" t="s">
        <v>141</v>
      </c>
      <c r="AH3609" s="138" t="s">
        <v>142</v>
      </c>
      <c r="AI3609" s="138" t="s">
        <v>143</v>
      </c>
      <c r="AJ3609" s="139" t="s">
        <v>144</v>
      </c>
      <c r="AK3609" s="139" t="s">
        <v>145</v>
      </c>
      <c r="AL3609" s="139" t="s">
        <v>146</v>
      </c>
      <c r="AM3609" s="140" t="s">
        <v>147</v>
      </c>
      <c r="AN3609" s="140" t="s">
        <v>148</v>
      </c>
      <c r="AQ3609" t="str">
        <f>AQ3608</f>
        <v/>
      </c>
    </row>
    <row r="3610" spans="1:43" ht="14.25" customHeight="1" x14ac:dyDescent="0.25">
      <c r="A3610" s="99" t="s">
        <v>1164</v>
      </c>
      <c r="B3610" s="112">
        <f>'Run Rate'!E364</f>
        <v>9</v>
      </c>
      <c r="C3610" s="112">
        <f>'Run Rate'!F364</f>
        <v>8</v>
      </c>
      <c r="D3610" s="112">
        <f>'Run Rate'!G364</f>
        <v>13</v>
      </c>
      <c r="E3610" s="112">
        <f>'Run Rate'!H364</f>
        <v>16</v>
      </c>
      <c r="F3610" s="112">
        <f>'Run Rate'!I364</f>
        <v>11</v>
      </c>
      <c r="G3610" s="112">
        <f>'Run Rate'!J364</f>
        <v>23</v>
      </c>
      <c r="H3610" s="112">
        <f>'Run Rate'!K364</f>
        <v>23</v>
      </c>
      <c r="I3610" s="112">
        <f>'Run Rate'!L364</f>
        <v>22</v>
      </c>
      <c r="J3610" s="112">
        <f>'Run Rate'!M364</f>
        <v>30</v>
      </c>
      <c r="K3610" s="112">
        <f>'Run Rate'!N364</f>
        <v>50</v>
      </c>
      <c r="L3610" s="112">
        <f>'Run Rate'!O364</f>
        <v>9</v>
      </c>
      <c r="M3610" s="112">
        <f>'Run Rate'!P364</f>
        <v>13</v>
      </c>
      <c r="N3610" s="112">
        <f>'Run Rate'!Q364</f>
        <v>22</v>
      </c>
      <c r="O3610" s="112">
        <f>'Run Rate'!R364</f>
        <v>10</v>
      </c>
      <c r="P3610" s="112">
        <f>'Run Rate'!S364</f>
        <v>4</v>
      </c>
      <c r="Q3610" s="112">
        <f>'Run Rate'!T364</f>
        <v>10</v>
      </c>
      <c r="R3610" s="112">
        <f>'Run Rate'!U364</f>
        <v>6</v>
      </c>
      <c r="S3610" s="112">
        <f>'Run Rate'!V364</f>
        <v>15</v>
      </c>
      <c r="T3610" s="112">
        <f>'Run Rate'!W364</f>
        <v>13</v>
      </c>
      <c r="U3610" s="112">
        <f>'Run Rate'!X364</f>
        <v>14</v>
      </c>
      <c r="V3610" s="112">
        <f>'Run Rate'!Y364</f>
        <v>18</v>
      </c>
      <c r="W3610" s="112">
        <f>'Run Rate'!Z364</f>
        <v>6</v>
      </c>
      <c r="X3610" s="112">
        <f>'Run Rate'!AA364</f>
        <v>11</v>
      </c>
      <c r="Y3610" s="112">
        <f>'Run Rate'!AB364</f>
        <v>17</v>
      </c>
      <c r="Z3610" s="112">
        <f>'Run Rate'!AC364</f>
        <v>16</v>
      </c>
      <c r="AA3610" s="112">
        <f>'Run Rate'!AD364</f>
        <v>12</v>
      </c>
      <c r="AB3610" s="113">
        <v>14</v>
      </c>
      <c r="AC3610" s="112">
        <v>14</v>
      </c>
      <c r="AD3610" s="112">
        <v>14</v>
      </c>
      <c r="AE3610" s="112">
        <v>14</v>
      </c>
      <c r="AF3610" s="112">
        <v>14</v>
      </c>
      <c r="AG3610" s="112">
        <v>14</v>
      </c>
      <c r="AH3610" s="112">
        <v>14</v>
      </c>
      <c r="AI3610" s="112">
        <v>14</v>
      </c>
      <c r="AJ3610" s="112">
        <v>14</v>
      </c>
      <c r="AK3610" s="112">
        <v>14</v>
      </c>
      <c r="AL3610" s="112">
        <v>14</v>
      </c>
      <c r="AM3610" s="112">
        <v>14</v>
      </c>
      <c r="AN3610" s="112">
        <v>14</v>
      </c>
      <c r="AQ3610" t="str">
        <f>AQ3608</f>
        <v/>
      </c>
    </row>
    <row r="3611" spans="1:43" ht="14.25" customHeight="1" x14ac:dyDescent="0.25">
      <c r="A3611" s="99" t="s">
        <v>1165</v>
      </c>
      <c r="B3611" s="114"/>
      <c r="C3611" s="114"/>
      <c r="D3611" s="114"/>
      <c r="E3611" s="114"/>
      <c r="F3611" s="114"/>
      <c r="G3611" s="114"/>
      <c r="H3611" s="114"/>
      <c r="I3611" s="114"/>
      <c r="J3611" s="114"/>
      <c r="K3611" s="114"/>
      <c r="L3611" s="114"/>
      <c r="M3611" s="114"/>
      <c r="N3611" s="114"/>
      <c r="O3611" s="114"/>
      <c r="P3611" s="114"/>
      <c r="Q3611" s="114"/>
      <c r="R3611" s="114"/>
      <c r="S3611" s="114"/>
      <c r="T3611" s="114"/>
      <c r="U3611" s="114"/>
      <c r="V3611" s="114"/>
      <c r="W3611" s="115"/>
      <c r="X3611" s="115"/>
      <c r="Y3611" s="115"/>
      <c r="Z3611" s="115"/>
      <c r="AA3611" s="112" t="s">
        <v>1166</v>
      </c>
      <c r="AB3611" s="113"/>
      <c r="AC3611" s="112"/>
      <c r="AD3611" s="112"/>
      <c r="AE3611" s="112"/>
      <c r="AF3611" s="112"/>
      <c r="AG3611" s="112"/>
      <c r="AH3611" s="112"/>
      <c r="AI3611" s="112"/>
      <c r="AJ3611" s="112"/>
      <c r="AK3611" s="112"/>
      <c r="AL3611" s="112"/>
      <c r="AM3611" s="112"/>
      <c r="AN3611" s="112"/>
      <c r="AQ3611" t="str">
        <f>AQ3608</f>
        <v/>
      </c>
    </row>
    <row r="3612" spans="1:43" ht="14.25" customHeight="1" x14ac:dyDescent="0.25">
      <c r="A3612" s="99" t="s">
        <v>1167</v>
      </c>
      <c r="B3612" s="114"/>
      <c r="C3612" s="114"/>
      <c r="D3612" s="114"/>
      <c r="E3612" s="114"/>
      <c r="F3612" s="114"/>
      <c r="G3612" s="114"/>
      <c r="H3612" s="114"/>
      <c r="I3612" s="114"/>
      <c r="J3612" s="114"/>
      <c r="K3612" s="114"/>
      <c r="L3612" s="114"/>
      <c r="M3612" s="114"/>
      <c r="N3612" s="114"/>
      <c r="O3612" s="114"/>
      <c r="P3612" s="114"/>
      <c r="Q3612" s="114"/>
      <c r="R3612" s="114"/>
      <c r="S3612" s="114"/>
      <c r="T3612" s="114"/>
      <c r="U3612" s="114"/>
      <c r="V3612" s="114"/>
      <c r="W3612" s="115"/>
      <c r="X3612" s="116"/>
      <c r="Y3612" s="117"/>
      <c r="Z3612" s="115"/>
      <c r="AA3612" s="112" t="s">
        <v>1168</v>
      </c>
      <c r="AB3612" s="113">
        <f>'Demand Input VP'!B1809</f>
        <v>0</v>
      </c>
      <c r="AC3612" s="112">
        <f>'Demand Input VP'!C1809</f>
        <v>0</v>
      </c>
      <c r="AD3612" s="112">
        <f>'Demand Input VP'!D1809</f>
        <v>0</v>
      </c>
      <c r="AE3612" s="112">
        <f>'Demand Input VP'!E1809</f>
        <v>0</v>
      </c>
      <c r="AF3612" s="112">
        <f>'Demand Input VP'!F1809</f>
        <v>0</v>
      </c>
      <c r="AG3612" s="112">
        <f>'Demand Input VP'!G1809</f>
        <v>0</v>
      </c>
      <c r="AH3612" s="112">
        <f>'Demand Input VP'!H1809</f>
        <v>0</v>
      </c>
      <c r="AI3612" s="112">
        <f>'Demand Input VP'!I1809</f>
        <v>0</v>
      </c>
      <c r="AJ3612" s="112">
        <f>'Demand Input VP'!J1809</f>
        <v>0</v>
      </c>
      <c r="AK3612" s="112">
        <f>'Demand Input VP'!K1809</f>
        <v>0</v>
      </c>
      <c r="AL3612" s="112">
        <f>'Demand Input VP'!L1809</f>
        <v>0</v>
      </c>
      <c r="AM3612" s="112">
        <f>'Demand Input VP'!M1809</f>
        <v>0</v>
      </c>
      <c r="AN3612" s="112">
        <f>'Demand Input VP'!N1809</f>
        <v>0</v>
      </c>
      <c r="AQ3612" t="str">
        <f>AQ3608</f>
        <v/>
      </c>
    </row>
    <row r="3613" spans="1:43" ht="14.25" customHeight="1" x14ac:dyDescent="0.25">
      <c r="A3613" s="99" t="s">
        <v>1169</v>
      </c>
      <c r="B3613" s="118"/>
      <c r="C3613" s="118"/>
      <c r="D3613" s="118"/>
      <c r="E3613" s="118"/>
      <c r="F3613" s="118"/>
      <c r="G3613" s="118"/>
      <c r="H3613" s="118"/>
      <c r="I3613" s="118"/>
      <c r="J3613" s="118"/>
      <c r="K3613" s="118"/>
      <c r="L3613" s="118"/>
      <c r="M3613" s="118"/>
      <c r="N3613" s="118"/>
      <c r="O3613" s="118"/>
      <c r="P3613" s="118"/>
      <c r="Q3613" s="118"/>
      <c r="R3613" s="118"/>
      <c r="S3613" s="118"/>
      <c r="T3613" s="118"/>
      <c r="U3613" s="118"/>
      <c r="V3613" s="118"/>
      <c r="W3613" s="115"/>
      <c r="X3613" s="116"/>
      <c r="Y3613" s="117"/>
      <c r="Z3613" s="119"/>
      <c r="AA3613" s="120" t="s">
        <v>1170</v>
      </c>
      <c r="AB3613" s="121">
        <f>'Demand Input VP'!B1808</f>
        <v>0</v>
      </c>
      <c r="AC3613" s="120">
        <f>'Demand Input VP'!C1808</f>
        <v>0</v>
      </c>
      <c r="AD3613" s="120">
        <f>'Demand Input VP'!D1808</f>
        <v>0</v>
      </c>
      <c r="AE3613" s="120">
        <f>'Demand Input VP'!E1808</f>
        <v>0</v>
      </c>
      <c r="AF3613" s="120">
        <f>'Demand Input VP'!F1808</f>
        <v>0</v>
      </c>
      <c r="AG3613" s="120">
        <f>'Demand Input VP'!G1808</f>
        <v>0</v>
      </c>
      <c r="AH3613" s="120">
        <f>'Demand Input VP'!H1808</f>
        <v>0</v>
      </c>
      <c r="AI3613" s="120">
        <f>'Demand Input VP'!I1808</f>
        <v>0</v>
      </c>
      <c r="AJ3613" s="120">
        <f>'Demand Input VP'!J1808</f>
        <v>0</v>
      </c>
      <c r="AK3613" s="120">
        <f>'Demand Input VP'!K1808</f>
        <v>0</v>
      </c>
      <c r="AL3613" s="120">
        <f>'Demand Input VP'!L1808</f>
        <v>0</v>
      </c>
      <c r="AM3613" s="120">
        <f>'Demand Input VP'!M1808</f>
        <v>0</v>
      </c>
      <c r="AN3613" s="120">
        <f>'Demand Input VP'!N1808</f>
        <v>0</v>
      </c>
      <c r="AQ3613" t="str">
        <f>AQ3608</f>
        <v/>
      </c>
    </row>
    <row r="3614" spans="1:43" ht="14.25" customHeight="1" x14ac:dyDescent="0.25">
      <c r="A3614" s="1"/>
      <c r="B3614" s="122"/>
      <c r="C3614" s="122"/>
      <c r="D3614" s="122"/>
      <c r="E3614" s="122"/>
      <c r="F3614" s="122"/>
      <c r="G3614" s="122"/>
      <c r="H3614" s="122"/>
      <c r="I3614" s="122"/>
      <c r="J3614" s="122"/>
      <c r="K3614" s="122"/>
      <c r="L3614" s="122"/>
      <c r="M3614" s="122"/>
      <c r="N3614" s="122"/>
      <c r="O3614" s="122"/>
      <c r="P3614" s="122"/>
      <c r="Q3614" s="122"/>
      <c r="R3614" s="122"/>
      <c r="S3614" s="122"/>
      <c r="T3614" s="122"/>
      <c r="U3614" s="122"/>
      <c r="V3614" s="122"/>
      <c r="W3614" s="123"/>
      <c r="X3614" s="116"/>
      <c r="Y3614" s="117"/>
      <c r="Z3614" s="123"/>
      <c r="AA3614" s="112" t="s">
        <v>1171</v>
      </c>
      <c r="AB3614" s="113">
        <f>'Demand Input MP'!B1809</f>
        <v>0</v>
      </c>
      <c r="AC3614" s="112">
        <f>'Demand Input MP'!C1809</f>
        <v>0</v>
      </c>
      <c r="AD3614" s="112">
        <f>'Demand Input MP'!D1809</f>
        <v>0</v>
      </c>
      <c r="AE3614" s="112">
        <f>'Demand Input MP'!E1809</f>
        <v>0</v>
      </c>
      <c r="AF3614" s="112">
        <f>'Demand Input MP'!F1809</f>
        <v>0</v>
      </c>
      <c r="AG3614" s="112">
        <f>'Demand Input MP'!G1809</f>
        <v>0</v>
      </c>
      <c r="AH3614" s="112">
        <f>'Demand Input MP'!H1809</f>
        <v>0</v>
      </c>
      <c r="AI3614" s="112">
        <f>'Demand Input MP'!I1809</f>
        <v>0</v>
      </c>
      <c r="AJ3614" s="112">
        <f>'Demand Input MP'!J1809</f>
        <v>0</v>
      </c>
      <c r="AK3614" s="112">
        <f>'Demand Input MP'!K1809</f>
        <v>0</v>
      </c>
      <c r="AL3614" s="112">
        <f>'Demand Input MP'!L1809</f>
        <v>0</v>
      </c>
      <c r="AM3614" s="112">
        <f>'Demand Input MP'!M1809</f>
        <v>0</v>
      </c>
      <c r="AN3614" s="112">
        <f>'Demand Input MP'!N1809</f>
        <v>0</v>
      </c>
      <c r="AQ3614" t="str">
        <f>AQ3608</f>
        <v/>
      </c>
    </row>
    <row r="3615" spans="1:43" ht="14.25" customHeight="1" x14ac:dyDescent="0.25">
      <c r="A3615" s="1"/>
      <c r="B3615" s="122"/>
      <c r="C3615" s="122"/>
      <c r="D3615" s="122"/>
      <c r="E3615" s="122"/>
      <c r="F3615" s="122"/>
      <c r="G3615" s="122"/>
      <c r="H3615" s="122"/>
      <c r="I3615" s="122"/>
      <c r="J3615" s="122"/>
      <c r="K3615" s="122"/>
      <c r="L3615" s="122"/>
      <c r="M3615" s="122"/>
      <c r="N3615" s="122"/>
      <c r="O3615" s="122"/>
      <c r="P3615" s="122"/>
      <c r="Q3615" s="122"/>
      <c r="R3615" s="122"/>
      <c r="S3615" s="122"/>
      <c r="T3615" s="122"/>
      <c r="U3615" s="122"/>
      <c r="V3615" s="124" t="s">
        <v>91</v>
      </c>
      <c r="W3615" s="125">
        <f>IFERROR(IF(SUM('Run Rate History'!E364:AD364)&gt;0,(SUMPRODUCT((B3610:AA3610&gt;=PERCENTILE(B3610:AA3610,0.1))*(B3610:AA3610&lt;=PERCENTILE(B3610:AA3610,0.9))*B3610:AA3610)+SUMPRODUCT(('Run Rate History'!E364:AD364&gt;=PERCENTILE(B3610:AA3610,0.1))*('Run Rate History'!E364:AD364&lt;=PERCENTILE(B3610:AA3610,0.9))*'Run Rate History'!E364:AD364))/(SUMPRODUCT((B3610:AA3610&gt;=PERCENTILE(B3610:AA3610,0.1))*(B3610:AA3610&lt;=PERCENTILE(B3610:AA3610,0.9))*1)+SUMPRODUCT(('Run Rate History'!E364:AD364&gt;=PERCENTILE(B3610:AA3610,0.1))*('Run Rate History'!E364:AD364&lt;=PERCENTILE(B3610:AA3610,0.9))*1)),TRIMMEAN(B3610:AA3610,0.15)),0)</f>
        <v>13.142857142857142</v>
      </c>
      <c r="X3615" s="126" t="s">
        <v>1172</v>
      </c>
      <c r="Y3615" s="127">
        <f>SUM(B3610:AA3610)/26</f>
        <v>15.423076923076923</v>
      </c>
      <c r="Z3615" s="128"/>
      <c r="AA3615" s="112" t="s">
        <v>1173</v>
      </c>
      <c r="AB3615" s="113">
        <f>'Demand Input MP'!B1808</f>
        <v>0</v>
      </c>
      <c r="AC3615" s="112">
        <f>'Demand Input MP'!C1808</f>
        <v>0</v>
      </c>
      <c r="AD3615" s="112">
        <f>'Demand Input MP'!D1808</f>
        <v>0</v>
      </c>
      <c r="AE3615" s="112">
        <f>'Demand Input MP'!E1808</f>
        <v>0</v>
      </c>
      <c r="AF3615" s="112">
        <f>'Demand Input MP'!F1808</f>
        <v>0</v>
      </c>
      <c r="AG3615" s="112">
        <f>'Demand Input MP'!G1808</f>
        <v>0</v>
      </c>
      <c r="AH3615" s="112">
        <f>'Demand Input MP'!H1808</f>
        <v>0</v>
      </c>
      <c r="AI3615" s="112">
        <f>'Demand Input MP'!I1808</f>
        <v>0</v>
      </c>
      <c r="AJ3615" s="112">
        <f>'Demand Input MP'!J1808</f>
        <v>0</v>
      </c>
      <c r="AK3615" s="112">
        <f>'Demand Input MP'!K1808</f>
        <v>0</v>
      </c>
      <c r="AL3615" s="112">
        <f>'Demand Input MP'!L1808</f>
        <v>0</v>
      </c>
      <c r="AM3615" s="112">
        <f>'Demand Input MP'!M1808</f>
        <v>0</v>
      </c>
      <c r="AN3615" s="112">
        <f>'Demand Input MP'!N1808</f>
        <v>0</v>
      </c>
      <c r="AQ3615" t="str">
        <f>AQ3608</f>
        <v/>
      </c>
    </row>
    <row r="3616" spans="1:43" ht="14.25" customHeight="1" x14ac:dyDescent="0.25">
      <c r="A3616" s="1"/>
      <c r="B3616" s="122"/>
      <c r="C3616" s="122"/>
      <c r="D3616" s="122"/>
      <c r="E3616" s="122"/>
      <c r="F3616" s="122"/>
      <c r="G3616" s="122"/>
      <c r="H3616" s="122"/>
      <c r="I3616" s="122"/>
      <c r="J3616" s="122"/>
      <c r="K3616" s="122"/>
      <c r="L3616" s="122"/>
      <c r="M3616" s="122"/>
      <c r="N3616" s="122"/>
      <c r="O3616" s="122"/>
      <c r="P3616" s="122"/>
      <c r="Q3616" s="122"/>
      <c r="R3616" s="122"/>
      <c r="S3616" s="122"/>
      <c r="T3616" s="122"/>
      <c r="U3616" s="122"/>
      <c r="V3616" s="124" t="s">
        <v>94</v>
      </c>
      <c r="W3616" s="125">
        <f>IFERROR((1*MIN(MAX(X3610,0.5*IF(SUM('Run Rate History'!E364:AD364)&gt;0,(MEDIAN(IF(B3610:AA3610&gt;0,B3610:AA3610))+MEDIAN(IF('Run Rate History'!E364:AD364&gt;0,'Run Rate History'!E364:AD364)))/2,MEDIAN(IF(B3610:AA3610&gt;0,B3610:AA3610)))),2*IF(SUM('Run Rate History'!E364:AD364)&gt;0,(MEDIAN(IF(B3610:AA3610&gt;0,B3610:AA3610))+MEDIAN(IF('Run Rate History'!E364:AD364&gt;0,'Run Rate History'!E364:AD364)))/2,MEDIAN(IF(B3610:AA3610&gt;0,B3610:AA3610))))+2*MIN(MAX(Y3610,0.5*IF(SUM('Run Rate History'!E364:AD364)&gt;0,(MEDIAN(IF(B3610:AA3610&gt;0,B3610:AA3610))+MEDIAN(IF('Run Rate History'!E364:AD364&gt;0,'Run Rate History'!E364:AD364)))/2,MEDIAN(IF(B3610:AA3610&gt;0,B3610:AA3610)))),2*IF(SUM('Run Rate History'!E364:AD364)&gt;0,(MEDIAN(IF(B3610:AA3610&gt;0,B3610:AA3610))+MEDIAN(IF('Run Rate History'!E364:AD364&gt;0,'Run Rate History'!E364:AD364)))/2,MEDIAN(IF(B3610:AA3610&gt;0,B3610:AA3610))))+3*MIN(MAX(Z3610,0.5*IF(SUM('Run Rate History'!E364:AD364)&gt;0,(MEDIAN(IF(B3610:AA3610&gt;0,B3610:AA3610))+MEDIAN(IF('Run Rate History'!E364:AD364&gt;0,'Run Rate History'!E364:AD364)))/2,MEDIAN(IF(B3610:AA3610&gt;0,B3610:AA3610)))),2*IF(SUM('Run Rate History'!E364:AD364)&gt;0,(MEDIAN(IF(B3610:AA3610&gt;0,B3610:AA3610))+MEDIAN(IF('Run Rate History'!E364:AD364&gt;0,'Run Rate History'!E364:AD364)))/2,MEDIAN(IF(B3610:AA3610&gt;0,B3610:AA3610))))+4*MIN(MAX(AA3610,0.5*IF(SUM('Run Rate History'!E364:AD364)&gt;0,(MEDIAN(IF(B3610:AA3610&gt;0,B3610:AA3610))+MEDIAN(IF('Run Rate History'!E364:AD364&gt;0,'Run Rate History'!E364:AD364)))/2,MEDIAN(IF(B3610:AA3610&gt;0,B3610:AA3610)))),2*IF(SUM('Run Rate History'!E364:AD364)&gt;0,(MEDIAN(IF(B3610:AA3610&gt;0,B3610:AA3610))+MEDIAN(IF('Run Rate History'!E364:AD364&gt;0,'Run Rate History'!E364:AD364)))/2,MEDIAN(IF(B3610:AA3610&gt;0,B3610:AA3610)))))/10,0)</f>
        <v>12.65</v>
      </c>
      <c r="X3616" s="129" t="s">
        <v>1174</v>
      </c>
      <c r="Y3616" s="130">
        <f>IFERROR(VLOOKUP(A3608,'Stanje zaliha'!A:E,5,FALSE()),0)</f>
        <v>64</v>
      </c>
      <c r="Z3616" s="131"/>
      <c r="AA3616" s="113" t="s">
        <v>1175</v>
      </c>
      <c r="AB3616" s="118">
        <f t="shared" ref="AB3616:AN3616" si="720">SUM(AB3612:AB3615)</f>
        <v>0</v>
      </c>
      <c r="AC3616" s="118">
        <f t="shared" si="720"/>
        <v>0</v>
      </c>
      <c r="AD3616" s="118">
        <f t="shared" si="720"/>
        <v>0</v>
      </c>
      <c r="AE3616" s="118">
        <f t="shared" si="720"/>
        <v>0</v>
      </c>
      <c r="AF3616" s="118">
        <f t="shared" si="720"/>
        <v>0</v>
      </c>
      <c r="AG3616" s="118">
        <f t="shared" si="720"/>
        <v>0</v>
      </c>
      <c r="AH3616" s="118">
        <f t="shared" si="720"/>
        <v>0</v>
      </c>
      <c r="AI3616" s="118">
        <f t="shared" si="720"/>
        <v>0</v>
      </c>
      <c r="AJ3616" s="118">
        <f t="shared" si="720"/>
        <v>0</v>
      </c>
      <c r="AK3616" s="118">
        <f t="shared" si="720"/>
        <v>0</v>
      </c>
      <c r="AL3616" s="118">
        <f t="shared" si="720"/>
        <v>0</v>
      </c>
      <c r="AM3616" s="118">
        <f t="shared" si="720"/>
        <v>0</v>
      </c>
      <c r="AN3616" s="118">
        <f t="shared" si="720"/>
        <v>0</v>
      </c>
      <c r="AQ3616" t="str">
        <f>AQ3608</f>
        <v/>
      </c>
    </row>
    <row r="3617" spans="1:43" ht="14.25" customHeight="1" x14ac:dyDescent="0.25">
      <c r="A3617" s="1"/>
      <c r="B3617" s="122"/>
      <c r="C3617" s="122"/>
      <c r="D3617" s="122"/>
      <c r="E3617" s="122"/>
      <c r="F3617" s="122"/>
      <c r="G3617" s="122"/>
      <c r="H3617" s="122"/>
      <c r="I3617" s="122"/>
      <c r="J3617" s="122"/>
      <c r="K3617" s="122"/>
      <c r="L3617" s="122"/>
      <c r="M3617" s="122"/>
      <c r="N3617" s="122"/>
      <c r="O3617" s="122"/>
      <c r="P3617" s="122"/>
      <c r="Q3617" s="122"/>
      <c r="R3617" s="122"/>
      <c r="S3617" s="122"/>
      <c r="T3617" s="122"/>
      <c r="U3617" s="122"/>
      <c r="V3617" s="124" t="s">
        <v>95</v>
      </c>
      <c r="W3617" s="125">
        <f>IFERROR(0.6*W3616+0.4*W3615,0)</f>
        <v>12.847142857142856</v>
      </c>
      <c r="X3617" s="132" t="s">
        <v>1176</v>
      </c>
      <c r="Y3617" s="133">
        <f>IFERROR(SUMIF('Popis poslanih narudžbi'!A:A,A3608,'Popis poslanih narudžbi'!C:C),0)</f>
        <v>0</v>
      </c>
      <c r="Z3617" s="131"/>
      <c r="AA3617" s="134" t="s">
        <v>1177</v>
      </c>
      <c r="AB3617" s="118">
        <f t="shared" ref="AB3617:AN3617" si="721">AB3610+AB3616</f>
        <v>14</v>
      </c>
      <c r="AC3617" s="118">
        <f t="shared" si="721"/>
        <v>14</v>
      </c>
      <c r="AD3617" s="118">
        <f t="shared" si="721"/>
        <v>14</v>
      </c>
      <c r="AE3617" s="118">
        <f t="shared" si="721"/>
        <v>14</v>
      </c>
      <c r="AF3617" s="118">
        <f t="shared" si="721"/>
        <v>14</v>
      </c>
      <c r="AG3617" s="118">
        <f t="shared" si="721"/>
        <v>14</v>
      </c>
      <c r="AH3617" s="118">
        <f t="shared" si="721"/>
        <v>14</v>
      </c>
      <c r="AI3617" s="118">
        <f t="shared" si="721"/>
        <v>14</v>
      </c>
      <c r="AJ3617" s="118">
        <f t="shared" si="721"/>
        <v>14</v>
      </c>
      <c r="AK3617" s="118">
        <f t="shared" si="721"/>
        <v>14</v>
      </c>
      <c r="AL3617" s="118">
        <f t="shared" si="721"/>
        <v>14</v>
      </c>
      <c r="AM3617" s="118">
        <f t="shared" si="721"/>
        <v>14</v>
      </c>
      <c r="AN3617" s="118">
        <f t="shared" si="721"/>
        <v>14</v>
      </c>
      <c r="AQ3617" t="str">
        <f>AQ3608</f>
        <v/>
      </c>
    </row>
    <row r="3618" spans="1:43" ht="14.25" customHeight="1" x14ac:dyDescent="0.25">
      <c r="A3618" s="107" t="str">
        <f>'Run Rate'!A365</f>
        <v>ZOE12443</v>
      </c>
      <c r="B3618" s="135" t="str">
        <f>'Run Rate'!B365</f>
        <v>Zoe Nutrition Protein Cream Twist 200g</v>
      </c>
      <c r="C3618" s="135" t="str">
        <f>'Run Rate'!C365</f>
        <v>BIO I SUPERFOODS</v>
      </c>
      <c r="D3618" s="135" t="str">
        <f>'Run Rate'!D365</f>
        <v>03 BRONZE</v>
      </c>
      <c r="E3618" s="122"/>
      <c r="F3618" s="122"/>
      <c r="G3618" s="122"/>
      <c r="H3618" s="122"/>
      <c r="I3618" s="122"/>
      <c r="J3618" s="122"/>
      <c r="K3618" s="122"/>
      <c r="L3618" s="122"/>
      <c r="M3618" s="122"/>
      <c r="N3618" s="122"/>
      <c r="O3618" s="122"/>
      <c r="P3618" s="122"/>
      <c r="Q3618" s="122"/>
      <c r="R3618" s="122"/>
      <c r="S3618" s="122"/>
      <c r="T3618" s="122"/>
      <c r="U3618" s="122"/>
      <c r="V3618" s="122"/>
      <c r="W3618" s="122"/>
      <c r="X3618" s="122"/>
      <c r="Y3618" s="122"/>
      <c r="Z3618" s="122"/>
      <c r="AA3618" s="122"/>
      <c r="AB3618" s="122"/>
      <c r="AC3618" s="122"/>
      <c r="AD3618" s="122"/>
      <c r="AE3618" s="122"/>
      <c r="AF3618" s="122"/>
      <c r="AG3618" s="122"/>
      <c r="AH3618" s="122"/>
      <c r="AI3618" s="122"/>
      <c r="AJ3618" s="122"/>
      <c r="AK3618" s="122"/>
      <c r="AL3618" s="122"/>
      <c r="AM3618" s="122"/>
      <c r="AN3618" s="122"/>
      <c r="AQ3618" t="str">
        <f>IF(AND(OR($B$1="ALL",$B$1=C3618),OR($E$1="ALL",$E$1=D3618),OR($B$2="ALL",$B$2=A3618),OR($E$2="ALL",IFERROR(SEARCH($E$2,B3618),0)&gt;0)),"MATCH","")</f>
        <v/>
      </c>
    </row>
    <row r="3619" spans="1:43" ht="14.25" customHeight="1" x14ac:dyDescent="0.25">
      <c r="A3619" s="108" t="s">
        <v>1137</v>
      </c>
      <c r="B3619" s="136" t="s">
        <v>1138</v>
      </c>
      <c r="C3619" s="136" t="s">
        <v>1139</v>
      </c>
      <c r="D3619" s="136" t="s">
        <v>1140</v>
      </c>
      <c r="E3619" s="136" t="s">
        <v>1141</v>
      </c>
      <c r="F3619" s="136" t="s">
        <v>1142</v>
      </c>
      <c r="G3619" s="136" t="s">
        <v>1143</v>
      </c>
      <c r="H3619" s="136" t="s">
        <v>1144</v>
      </c>
      <c r="I3619" s="136" t="s">
        <v>1145</v>
      </c>
      <c r="J3619" s="136" t="s">
        <v>1146</v>
      </c>
      <c r="K3619" s="136" t="s">
        <v>1147</v>
      </c>
      <c r="L3619" s="136" t="s">
        <v>1148</v>
      </c>
      <c r="M3619" s="136" t="s">
        <v>1149</v>
      </c>
      <c r="N3619" s="136" t="s">
        <v>1150</v>
      </c>
      <c r="O3619" s="136" t="s">
        <v>1151</v>
      </c>
      <c r="P3619" s="136" t="s">
        <v>1152</v>
      </c>
      <c r="Q3619" s="136" t="s">
        <v>1153</v>
      </c>
      <c r="R3619" s="136" t="s">
        <v>1154</v>
      </c>
      <c r="S3619" s="136" t="s">
        <v>1155</v>
      </c>
      <c r="T3619" s="136" t="s">
        <v>1156</v>
      </c>
      <c r="U3619" s="136" t="s">
        <v>1157</v>
      </c>
      <c r="V3619" s="136" t="s">
        <v>1158</v>
      </c>
      <c r="W3619" s="136" t="s">
        <v>1159</v>
      </c>
      <c r="X3619" s="136" t="s">
        <v>1160</v>
      </c>
      <c r="Y3619" s="136" t="s">
        <v>1161</v>
      </c>
      <c r="Z3619" s="136" t="s">
        <v>1162</v>
      </c>
      <c r="AA3619" s="136" t="s">
        <v>1163</v>
      </c>
      <c r="AB3619" s="137" t="s">
        <v>156</v>
      </c>
      <c r="AC3619" s="137" t="s">
        <v>157</v>
      </c>
      <c r="AD3619" s="137" t="s">
        <v>158</v>
      </c>
      <c r="AE3619" s="137" t="s">
        <v>139</v>
      </c>
      <c r="AF3619" s="138" t="s">
        <v>140</v>
      </c>
      <c r="AG3619" s="138" t="s">
        <v>141</v>
      </c>
      <c r="AH3619" s="138" t="s">
        <v>142</v>
      </c>
      <c r="AI3619" s="138" t="s">
        <v>143</v>
      </c>
      <c r="AJ3619" s="139" t="s">
        <v>144</v>
      </c>
      <c r="AK3619" s="139" t="s">
        <v>145</v>
      </c>
      <c r="AL3619" s="139" t="s">
        <v>146</v>
      </c>
      <c r="AM3619" s="140" t="s">
        <v>147</v>
      </c>
      <c r="AN3619" s="140" t="s">
        <v>148</v>
      </c>
      <c r="AQ3619" t="str">
        <f>AQ3618</f>
        <v/>
      </c>
    </row>
    <row r="3620" spans="1:43" ht="14.25" customHeight="1" x14ac:dyDescent="0.25">
      <c r="A3620" s="99" t="s">
        <v>1164</v>
      </c>
      <c r="B3620" s="112">
        <f>'Run Rate'!E365</f>
        <v>398</v>
      </c>
      <c r="C3620" s="112">
        <f>'Run Rate'!F365</f>
        <v>33</v>
      </c>
      <c r="D3620" s="112">
        <f>'Run Rate'!G365</f>
        <v>259</v>
      </c>
      <c r="E3620" s="112">
        <f>'Run Rate'!H365</f>
        <v>37</v>
      </c>
      <c r="F3620" s="112">
        <f>'Run Rate'!I365</f>
        <v>66</v>
      </c>
      <c r="G3620" s="112">
        <f>'Run Rate'!J365</f>
        <v>86</v>
      </c>
      <c r="H3620" s="112">
        <f>'Run Rate'!K365</f>
        <v>94</v>
      </c>
      <c r="I3620" s="112">
        <f>'Run Rate'!L365</f>
        <v>116</v>
      </c>
      <c r="J3620" s="112">
        <f>'Run Rate'!M365</f>
        <v>113</v>
      </c>
      <c r="K3620" s="112">
        <f>'Run Rate'!N365</f>
        <v>70</v>
      </c>
      <c r="L3620" s="112">
        <f>'Run Rate'!O365</f>
        <v>73</v>
      </c>
      <c r="M3620" s="112">
        <f>'Run Rate'!P365</f>
        <v>104</v>
      </c>
      <c r="N3620" s="112">
        <f>'Run Rate'!Q365</f>
        <v>49</v>
      </c>
      <c r="O3620" s="112">
        <f>'Run Rate'!R365</f>
        <v>54</v>
      </c>
      <c r="P3620" s="112">
        <f>'Run Rate'!S365</f>
        <v>9</v>
      </c>
      <c r="Q3620" s="112">
        <f>'Run Rate'!T365</f>
        <v>66</v>
      </c>
      <c r="R3620" s="112">
        <f>'Run Rate'!U365</f>
        <v>42</v>
      </c>
      <c r="S3620" s="112">
        <f>'Run Rate'!V365</f>
        <v>86</v>
      </c>
      <c r="T3620" s="112">
        <f>'Run Rate'!W365</f>
        <v>93</v>
      </c>
      <c r="U3620" s="112">
        <f>'Run Rate'!X365</f>
        <v>68</v>
      </c>
      <c r="V3620" s="112">
        <f>'Run Rate'!Y365</f>
        <v>67</v>
      </c>
      <c r="W3620" s="112">
        <f>'Run Rate'!Z365</f>
        <v>93</v>
      </c>
      <c r="X3620" s="112">
        <f>'Run Rate'!AA365</f>
        <v>118</v>
      </c>
      <c r="Y3620" s="112">
        <f>'Run Rate'!AB365</f>
        <v>133</v>
      </c>
      <c r="Z3620" s="112">
        <f>'Run Rate'!AC365</f>
        <v>61</v>
      </c>
      <c r="AA3620" s="112">
        <f>'Run Rate'!AD365</f>
        <v>255</v>
      </c>
      <c r="AB3620" s="113">
        <v>94</v>
      </c>
      <c r="AC3620" s="112">
        <v>94</v>
      </c>
      <c r="AD3620" s="112">
        <v>94</v>
      </c>
      <c r="AE3620" s="112">
        <v>94</v>
      </c>
      <c r="AF3620" s="112">
        <v>94</v>
      </c>
      <c r="AG3620" s="112">
        <v>85</v>
      </c>
      <c r="AH3620" s="112">
        <v>85</v>
      </c>
      <c r="AI3620" s="112">
        <v>85</v>
      </c>
      <c r="AJ3620" s="112">
        <v>85</v>
      </c>
      <c r="AK3620" s="112">
        <v>94</v>
      </c>
      <c r="AL3620" s="112">
        <v>94</v>
      </c>
      <c r="AM3620" s="112">
        <v>85</v>
      </c>
      <c r="AN3620" s="112">
        <v>85</v>
      </c>
      <c r="AQ3620" t="str">
        <f>AQ3618</f>
        <v/>
      </c>
    </row>
    <row r="3621" spans="1:43" ht="14.25" customHeight="1" x14ac:dyDescent="0.25">
      <c r="A3621" s="99" t="s">
        <v>1165</v>
      </c>
      <c r="B3621" s="114"/>
      <c r="C3621" s="114"/>
      <c r="D3621" s="114"/>
      <c r="E3621" s="114"/>
      <c r="F3621" s="114"/>
      <c r="G3621" s="114"/>
      <c r="H3621" s="114"/>
      <c r="I3621" s="114"/>
      <c r="J3621" s="114"/>
      <c r="K3621" s="114"/>
      <c r="L3621" s="114"/>
      <c r="M3621" s="114"/>
      <c r="N3621" s="114"/>
      <c r="O3621" s="114"/>
      <c r="P3621" s="114"/>
      <c r="Q3621" s="114"/>
      <c r="R3621" s="114"/>
      <c r="S3621" s="114"/>
      <c r="T3621" s="114"/>
      <c r="U3621" s="114"/>
      <c r="V3621" s="114"/>
      <c r="W3621" s="115"/>
      <c r="X3621" s="115"/>
      <c r="Y3621" s="115"/>
      <c r="Z3621" s="115"/>
      <c r="AA3621" s="112" t="s">
        <v>1166</v>
      </c>
      <c r="AB3621" s="113"/>
      <c r="AC3621" s="112"/>
      <c r="AD3621" s="112"/>
      <c r="AE3621" s="112"/>
      <c r="AF3621" s="112"/>
      <c r="AG3621" s="112"/>
      <c r="AH3621" s="112"/>
      <c r="AI3621" s="112"/>
      <c r="AJ3621" s="112"/>
      <c r="AK3621" s="112"/>
      <c r="AL3621" s="112"/>
      <c r="AM3621" s="112"/>
      <c r="AN3621" s="112"/>
      <c r="AQ3621" t="str">
        <f>AQ3618</f>
        <v/>
      </c>
    </row>
    <row r="3622" spans="1:43" ht="14.25" customHeight="1" x14ac:dyDescent="0.25">
      <c r="A3622" s="99" t="s">
        <v>1167</v>
      </c>
      <c r="B3622" s="114"/>
      <c r="C3622" s="114"/>
      <c r="D3622" s="114"/>
      <c r="E3622" s="114"/>
      <c r="F3622" s="114"/>
      <c r="G3622" s="114"/>
      <c r="H3622" s="114"/>
      <c r="I3622" s="114"/>
      <c r="J3622" s="114"/>
      <c r="K3622" s="114"/>
      <c r="L3622" s="114"/>
      <c r="M3622" s="114"/>
      <c r="N3622" s="114"/>
      <c r="O3622" s="114"/>
      <c r="P3622" s="114"/>
      <c r="Q3622" s="114"/>
      <c r="R3622" s="114"/>
      <c r="S3622" s="114"/>
      <c r="T3622" s="114"/>
      <c r="U3622" s="114"/>
      <c r="V3622" s="114"/>
      <c r="W3622" s="115"/>
      <c r="X3622" s="116"/>
      <c r="Y3622" s="117"/>
      <c r="Z3622" s="115"/>
      <c r="AA3622" s="112" t="s">
        <v>1168</v>
      </c>
      <c r="AB3622" s="113">
        <f>'Demand Input VP'!B1814</f>
        <v>0</v>
      </c>
      <c r="AC3622" s="112">
        <f>'Demand Input VP'!C1814</f>
        <v>0</v>
      </c>
      <c r="AD3622" s="112">
        <f>'Demand Input VP'!D1814</f>
        <v>0</v>
      </c>
      <c r="AE3622" s="112">
        <f>'Demand Input VP'!E1814</f>
        <v>0</v>
      </c>
      <c r="AF3622" s="112">
        <f>'Demand Input VP'!F1814</f>
        <v>0</v>
      </c>
      <c r="AG3622" s="112">
        <f>'Demand Input VP'!G1814</f>
        <v>180</v>
      </c>
      <c r="AH3622" s="112">
        <f>'Demand Input VP'!H1814</f>
        <v>180</v>
      </c>
      <c r="AI3622" s="112">
        <f>'Demand Input VP'!I1814</f>
        <v>180</v>
      </c>
      <c r="AJ3622" s="112">
        <f>'Demand Input VP'!J1814</f>
        <v>180</v>
      </c>
      <c r="AK3622" s="112">
        <f>'Demand Input VP'!K1814</f>
        <v>0</v>
      </c>
      <c r="AL3622" s="112">
        <f>'Demand Input VP'!L1814</f>
        <v>0</v>
      </c>
      <c r="AM3622" s="112">
        <f>'Demand Input VP'!M1814</f>
        <v>0</v>
      </c>
      <c r="AN3622" s="112">
        <f>'Demand Input VP'!N1814</f>
        <v>0</v>
      </c>
      <c r="AQ3622" t="str">
        <f>AQ3618</f>
        <v/>
      </c>
    </row>
    <row r="3623" spans="1:43" ht="14.25" customHeight="1" x14ac:dyDescent="0.25">
      <c r="A3623" s="99" t="s">
        <v>1169</v>
      </c>
      <c r="B3623" s="118"/>
      <c r="C3623" s="118"/>
      <c r="D3623" s="118"/>
      <c r="E3623" s="118"/>
      <c r="F3623" s="118"/>
      <c r="G3623" s="118"/>
      <c r="H3623" s="118"/>
      <c r="I3623" s="118"/>
      <c r="J3623" s="118"/>
      <c r="K3623" s="118"/>
      <c r="L3623" s="118"/>
      <c r="M3623" s="118"/>
      <c r="N3623" s="118"/>
      <c r="O3623" s="118"/>
      <c r="P3623" s="118"/>
      <c r="Q3623" s="118"/>
      <c r="R3623" s="118"/>
      <c r="S3623" s="118"/>
      <c r="T3623" s="118"/>
      <c r="U3623" s="118"/>
      <c r="V3623" s="118"/>
      <c r="W3623" s="115"/>
      <c r="X3623" s="116"/>
      <c r="Y3623" s="117"/>
      <c r="Z3623" s="119"/>
      <c r="AA3623" s="120" t="s">
        <v>1170</v>
      </c>
      <c r="AB3623" s="121">
        <f>'Demand Input VP'!B1813</f>
        <v>0</v>
      </c>
      <c r="AC3623" s="120">
        <f>'Demand Input VP'!C1813</f>
        <v>0</v>
      </c>
      <c r="AD3623" s="120">
        <f>'Demand Input VP'!D1813</f>
        <v>0</v>
      </c>
      <c r="AE3623" s="120">
        <f>'Demand Input VP'!E1813</f>
        <v>0</v>
      </c>
      <c r="AF3623" s="120">
        <f>'Demand Input VP'!F1813</f>
        <v>0</v>
      </c>
      <c r="AG3623" s="120">
        <f>'Demand Input VP'!G1813</f>
        <v>0</v>
      </c>
      <c r="AH3623" s="120">
        <f>'Demand Input VP'!H1813</f>
        <v>0</v>
      </c>
      <c r="AI3623" s="120">
        <f>'Demand Input VP'!I1813</f>
        <v>0</v>
      </c>
      <c r="AJ3623" s="120">
        <f>'Demand Input VP'!J1813</f>
        <v>0</v>
      </c>
      <c r="AK3623" s="120">
        <f>'Demand Input VP'!K1813</f>
        <v>0</v>
      </c>
      <c r="AL3623" s="120">
        <f>'Demand Input VP'!L1813</f>
        <v>0</v>
      </c>
      <c r="AM3623" s="120">
        <f>'Demand Input VP'!M1813</f>
        <v>18</v>
      </c>
      <c r="AN3623" s="120">
        <f>'Demand Input VP'!N1813</f>
        <v>18</v>
      </c>
      <c r="AQ3623" t="str">
        <f>AQ3618</f>
        <v/>
      </c>
    </row>
    <row r="3624" spans="1:43" ht="14.25" customHeight="1" x14ac:dyDescent="0.25">
      <c r="A3624" s="1"/>
      <c r="B3624" s="122"/>
      <c r="C3624" s="122"/>
      <c r="D3624" s="122"/>
      <c r="E3624" s="122"/>
      <c r="F3624" s="122"/>
      <c r="G3624" s="122"/>
      <c r="H3624" s="122"/>
      <c r="I3624" s="122"/>
      <c r="J3624" s="122"/>
      <c r="K3624" s="122"/>
      <c r="L3624" s="122"/>
      <c r="M3624" s="122"/>
      <c r="N3624" s="122"/>
      <c r="O3624" s="122"/>
      <c r="P3624" s="122"/>
      <c r="Q3624" s="122"/>
      <c r="R3624" s="122"/>
      <c r="S3624" s="122"/>
      <c r="T3624" s="122"/>
      <c r="U3624" s="122"/>
      <c r="V3624" s="122"/>
      <c r="W3624" s="123"/>
      <c r="X3624" s="116"/>
      <c r="Y3624" s="117"/>
      <c r="Z3624" s="123"/>
      <c r="AA3624" s="112" t="s">
        <v>1171</v>
      </c>
      <c r="AB3624" s="113">
        <f>'Demand Input MP'!B1814</f>
        <v>0</v>
      </c>
      <c r="AC3624" s="112">
        <f>'Demand Input MP'!C1814</f>
        <v>0</v>
      </c>
      <c r="AD3624" s="112">
        <f>'Demand Input MP'!D1814</f>
        <v>0</v>
      </c>
      <c r="AE3624" s="112">
        <f>'Demand Input MP'!E1814</f>
        <v>0</v>
      </c>
      <c r="AF3624" s="112">
        <f>'Demand Input MP'!F1814</f>
        <v>0</v>
      </c>
      <c r="AG3624" s="112">
        <f>'Demand Input MP'!G1814</f>
        <v>0</v>
      </c>
      <c r="AH3624" s="112">
        <f>'Demand Input MP'!H1814</f>
        <v>0</v>
      </c>
      <c r="AI3624" s="112">
        <f>'Demand Input MP'!I1814</f>
        <v>0</v>
      </c>
      <c r="AJ3624" s="112">
        <f>'Demand Input MP'!J1814</f>
        <v>0</v>
      </c>
      <c r="AK3624" s="112">
        <f>'Demand Input MP'!K1814</f>
        <v>0</v>
      </c>
      <c r="AL3624" s="112">
        <f>'Demand Input MP'!L1814</f>
        <v>0</v>
      </c>
      <c r="AM3624" s="112">
        <f>'Demand Input MP'!M1814</f>
        <v>0</v>
      </c>
      <c r="AN3624" s="112">
        <f>'Demand Input MP'!N1814</f>
        <v>0</v>
      </c>
      <c r="AQ3624" t="str">
        <f>AQ3618</f>
        <v/>
      </c>
    </row>
    <row r="3625" spans="1:43" ht="14.25" customHeight="1" x14ac:dyDescent="0.25">
      <c r="A3625" s="1"/>
      <c r="B3625" s="122"/>
      <c r="C3625" s="122"/>
      <c r="D3625" s="122"/>
      <c r="E3625" s="122"/>
      <c r="F3625" s="122"/>
      <c r="G3625" s="122"/>
      <c r="H3625" s="122"/>
      <c r="I3625" s="122"/>
      <c r="J3625" s="122"/>
      <c r="K3625" s="122"/>
      <c r="L3625" s="122"/>
      <c r="M3625" s="122"/>
      <c r="N3625" s="122"/>
      <c r="O3625" s="122"/>
      <c r="P3625" s="122"/>
      <c r="Q3625" s="122"/>
      <c r="R3625" s="122"/>
      <c r="S3625" s="122"/>
      <c r="T3625" s="122"/>
      <c r="U3625" s="122"/>
      <c r="V3625" s="124" t="s">
        <v>91</v>
      </c>
      <c r="W3625" s="125">
        <f>IFERROR(IF(SUM('Run Rate History'!E365:AD365)&gt;0,(SUMPRODUCT((B3620:AA3620&gt;=PERCENTILE(B3620:AA3620,0.1))*(B3620:AA3620&lt;=PERCENTILE(B3620:AA3620,0.9))*B3620:AA3620)+SUMPRODUCT(('Run Rate History'!E365:AD365&gt;=PERCENTILE(B3620:AA3620,0.1))*('Run Rate History'!E365:AD365&lt;=PERCENTILE(B3620:AA3620,0.9))*'Run Rate History'!E365:AD365))/(SUMPRODUCT((B3620:AA3620&gt;=PERCENTILE(B3620:AA3620,0.1))*(B3620:AA3620&lt;=PERCENTILE(B3620:AA3620,0.9))*1)+SUMPRODUCT(('Run Rate History'!E365:AD365&gt;=PERCENTILE(B3620:AA3620,0.1))*('Run Rate History'!E365:AD365&lt;=PERCENTILE(B3620:AA3620,0.9))*1)),TRIMMEAN(B3620:AA3620,0.15)),0)</f>
        <v>81.099999999999994</v>
      </c>
      <c r="X3625" s="126" t="s">
        <v>1172</v>
      </c>
      <c r="Y3625" s="127">
        <f>SUM(B3620:AA3620)/26</f>
        <v>101.65384615384616</v>
      </c>
      <c r="Z3625" s="128"/>
      <c r="AA3625" s="112" t="s">
        <v>1173</v>
      </c>
      <c r="AB3625" s="113">
        <f>'Demand Input MP'!B1813</f>
        <v>0</v>
      </c>
      <c r="AC3625" s="112">
        <f>'Demand Input MP'!C1813</f>
        <v>0</v>
      </c>
      <c r="AD3625" s="112">
        <f>'Demand Input MP'!D1813</f>
        <v>0</v>
      </c>
      <c r="AE3625" s="112">
        <f>'Demand Input MP'!E1813</f>
        <v>0</v>
      </c>
      <c r="AF3625" s="112">
        <f>'Demand Input MP'!F1813</f>
        <v>0</v>
      </c>
      <c r="AG3625" s="112">
        <f>'Demand Input MP'!G1813</f>
        <v>0</v>
      </c>
      <c r="AH3625" s="112">
        <f>'Demand Input MP'!H1813</f>
        <v>0</v>
      </c>
      <c r="AI3625" s="112">
        <f>'Demand Input MP'!I1813</f>
        <v>0</v>
      </c>
      <c r="AJ3625" s="112">
        <f>'Demand Input MP'!J1813</f>
        <v>0</v>
      </c>
      <c r="AK3625" s="112">
        <f>'Demand Input MP'!K1813</f>
        <v>0</v>
      </c>
      <c r="AL3625" s="112">
        <f>'Demand Input MP'!L1813</f>
        <v>0</v>
      </c>
      <c r="AM3625" s="112">
        <f>'Demand Input MP'!M1813</f>
        <v>0</v>
      </c>
      <c r="AN3625" s="112">
        <f>'Demand Input MP'!N1813</f>
        <v>0</v>
      </c>
      <c r="AQ3625" t="str">
        <f>AQ3618</f>
        <v/>
      </c>
    </row>
    <row r="3626" spans="1:43" ht="14.25" customHeight="1" x14ac:dyDescent="0.25">
      <c r="A3626" s="1"/>
      <c r="B3626" s="122"/>
      <c r="C3626" s="122"/>
      <c r="D3626" s="122"/>
      <c r="E3626" s="122"/>
      <c r="F3626" s="122"/>
      <c r="G3626" s="122"/>
      <c r="H3626" s="122"/>
      <c r="I3626" s="122"/>
      <c r="J3626" s="122"/>
      <c r="K3626" s="122"/>
      <c r="L3626" s="122"/>
      <c r="M3626" s="122"/>
      <c r="N3626" s="122"/>
      <c r="O3626" s="122"/>
      <c r="P3626" s="122"/>
      <c r="Q3626" s="122"/>
      <c r="R3626" s="122"/>
      <c r="S3626" s="122"/>
      <c r="T3626" s="122"/>
      <c r="U3626" s="122"/>
      <c r="V3626" s="124" t="s">
        <v>94</v>
      </c>
      <c r="W3626" s="125">
        <f>IFERROR((1*MIN(MAX(X3620,0.5*IF(SUM('Run Rate History'!E365:AD365)&gt;0,(MEDIAN(IF(B3620:AA3620&gt;0,B3620:AA3620))+MEDIAN(IF('Run Rate History'!E365:AD365&gt;0,'Run Rate History'!E365:AD365)))/2,MEDIAN(IF(B3620:AA3620&gt;0,B3620:AA3620)))),2*IF(SUM('Run Rate History'!E365:AD365)&gt;0,(MEDIAN(IF(B3620:AA3620&gt;0,B3620:AA3620))+MEDIAN(IF('Run Rate History'!E365:AD365&gt;0,'Run Rate History'!E365:AD365)))/2,MEDIAN(IF(B3620:AA3620&gt;0,B3620:AA3620))))+2*MIN(MAX(Y3620,0.5*IF(SUM('Run Rate History'!E365:AD365)&gt;0,(MEDIAN(IF(B3620:AA3620&gt;0,B3620:AA3620))+MEDIAN(IF('Run Rate History'!E365:AD365&gt;0,'Run Rate History'!E365:AD365)))/2,MEDIAN(IF(B3620:AA3620&gt;0,B3620:AA3620)))),2*IF(SUM('Run Rate History'!E365:AD365)&gt;0,(MEDIAN(IF(B3620:AA3620&gt;0,B3620:AA3620))+MEDIAN(IF('Run Rate History'!E365:AD365&gt;0,'Run Rate History'!E365:AD365)))/2,MEDIAN(IF(B3620:AA3620&gt;0,B3620:AA3620))))+3*MIN(MAX(Z3620,0.5*IF(SUM('Run Rate History'!E365:AD365)&gt;0,(MEDIAN(IF(B3620:AA3620&gt;0,B3620:AA3620))+MEDIAN(IF('Run Rate History'!E365:AD365&gt;0,'Run Rate History'!E365:AD365)))/2,MEDIAN(IF(B3620:AA3620&gt;0,B3620:AA3620)))),2*IF(SUM('Run Rate History'!E365:AD365)&gt;0,(MEDIAN(IF(B3620:AA3620&gt;0,B3620:AA3620))+MEDIAN(IF('Run Rate History'!E365:AD365&gt;0,'Run Rate History'!E365:AD365)))/2,MEDIAN(IF(B3620:AA3620&gt;0,B3620:AA3620))))+4*MIN(MAX(AA3620,0.5*IF(SUM('Run Rate History'!E365:AD365)&gt;0,(MEDIAN(IF(B3620:AA3620&gt;0,B3620:AA3620))+MEDIAN(IF('Run Rate History'!E365:AD365&gt;0,'Run Rate History'!E365:AD365)))/2,MEDIAN(IF(B3620:AA3620&gt;0,B3620:AA3620)))),2*IF(SUM('Run Rate History'!E365:AD365)&gt;0,(MEDIAN(IF(B3620:AA3620&gt;0,B3620:AA3620))+MEDIAN(IF('Run Rate History'!E365:AD365&gt;0,'Run Rate History'!E365:AD365)))/2,MEDIAN(IF(B3620:AA3620&gt;0,B3620:AA3620)))))/10,0)</f>
        <v>112.9</v>
      </c>
      <c r="X3626" s="129" t="s">
        <v>1174</v>
      </c>
      <c r="Y3626" s="130">
        <f>IFERROR(VLOOKUP(A3618,'Stanje zaliha'!A:E,5,FALSE()),0)</f>
        <v>1522</v>
      </c>
      <c r="Z3626" s="131"/>
      <c r="AA3626" s="113" t="s">
        <v>1175</v>
      </c>
      <c r="AB3626" s="118">
        <f t="shared" ref="AB3626:AN3626" si="722">SUM(AB3622:AB3625)</f>
        <v>0</v>
      </c>
      <c r="AC3626" s="118">
        <f t="shared" si="722"/>
        <v>0</v>
      </c>
      <c r="AD3626" s="118">
        <f t="shared" si="722"/>
        <v>0</v>
      </c>
      <c r="AE3626" s="118">
        <f t="shared" si="722"/>
        <v>0</v>
      </c>
      <c r="AF3626" s="118">
        <f t="shared" si="722"/>
        <v>0</v>
      </c>
      <c r="AG3626" s="118">
        <f t="shared" si="722"/>
        <v>180</v>
      </c>
      <c r="AH3626" s="118">
        <f t="shared" si="722"/>
        <v>180</v>
      </c>
      <c r="AI3626" s="118">
        <f t="shared" si="722"/>
        <v>180</v>
      </c>
      <c r="AJ3626" s="118">
        <f t="shared" si="722"/>
        <v>180</v>
      </c>
      <c r="AK3626" s="118">
        <f t="shared" si="722"/>
        <v>0</v>
      </c>
      <c r="AL3626" s="118">
        <f t="shared" si="722"/>
        <v>0</v>
      </c>
      <c r="AM3626" s="118">
        <f t="shared" si="722"/>
        <v>18</v>
      </c>
      <c r="AN3626" s="118">
        <f t="shared" si="722"/>
        <v>18</v>
      </c>
      <c r="AQ3626" t="str">
        <f>AQ3618</f>
        <v/>
      </c>
    </row>
    <row r="3627" spans="1:43" ht="14.25" customHeight="1" x14ac:dyDescent="0.25">
      <c r="A3627" s="1"/>
      <c r="B3627" s="122"/>
      <c r="C3627" s="122"/>
      <c r="D3627" s="122"/>
      <c r="E3627" s="122"/>
      <c r="F3627" s="122"/>
      <c r="G3627" s="122"/>
      <c r="H3627" s="122"/>
      <c r="I3627" s="122"/>
      <c r="J3627" s="122"/>
      <c r="K3627" s="122"/>
      <c r="L3627" s="122"/>
      <c r="M3627" s="122"/>
      <c r="N3627" s="122"/>
      <c r="O3627" s="122"/>
      <c r="P3627" s="122"/>
      <c r="Q3627" s="122"/>
      <c r="R3627" s="122"/>
      <c r="S3627" s="122"/>
      <c r="T3627" s="122"/>
      <c r="U3627" s="122"/>
      <c r="V3627" s="124" t="s">
        <v>95</v>
      </c>
      <c r="W3627" s="125">
        <f>IFERROR(0.6*W3626+0.4*W3625,0)</f>
        <v>100.17999999999999</v>
      </c>
      <c r="X3627" s="132" t="s">
        <v>1176</v>
      </c>
      <c r="Y3627" s="133">
        <f>IFERROR(SUMIF('Popis poslanih narudžbi'!A:A,A3618,'Popis poslanih narudžbi'!C:C),0)</f>
        <v>0</v>
      </c>
      <c r="Z3627" s="131"/>
      <c r="AA3627" s="134" t="s">
        <v>1177</v>
      </c>
      <c r="AB3627" s="118">
        <f t="shared" ref="AB3627:AN3627" si="723">AB3620+AB3626</f>
        <v>94</v>
      </c>
      <c r="AC3627" s="118">
        <f t="shared" si="723"/>
        <v>94</v>
      </c>
      <c r="AD3627" s="118">
        <f t="shared" si="723"/>
        <v>94</v>
      </c>
      <c r="AE3627" s="118">
        <f t="shared" si="723"/>
        <v>94</v>
      </c>
      <c r="AF3627" s="118">
        <f t="shared" si="723"/>
        <v>94</v>
      </c>
      <c r="AG3627" s="118">
        <f t="shared" si="723"/>
        <v>265</v>
      </c>
      <c r="AH3627" s="118">
        <f t="shared" si="723"/>
        <v>265</v>
      </c>
      <c r="AI3627" s="118">
        <f t="shared" si="723"/>
        <v>265</v>
      </c>
      <c r="AJ3627" s="118">
        <f t="shared" si="723"/>
        <v>265</v>
      </c>
      <c r="AK3627" s="118">
        <f t="shared" si="723"/>
        <v>94</v>
      </c>
      <c r="AL3627" s="118">
        <f t="shared" si="723"/>
        <v>94</v>
      </c>
      <c r="AM3627" s="118">
        <f t="shared" si="723"/>
        <v>103</v>
      </c>
      <c r="AN3627" s="118">
        <f t="shared" si="723"/>
        <v>103</v>
      </c>
      <c r="AQ3627" t="str">
        <f>AQ3618</f>
        <v/>
      </c>
    </row>
    <row r="3628" spans="1:43" ht="14.25" customHeight="1" x14ac:dyDescent="0.25">
      <c r="A3628" s="107" t="str">
        <f>'Run Rate'!A366</f>
        <v>SHM00047</v>
      </c>
      <c r="B3628" s="135" t="str">
        <f>'Run Rate'!B366</f>
        <v>Shieldmixer Hero Pro Straight Out Of The Gym</v>
      </c>
      <c r="C3628" s="135" t="str">
        <f>'Run Rate'!C366</f>
        <v>DRINKWARE I HOME</v>
      </c>
      <c r="D3628" s="135" t="str">
        <f>'Run Rate'!D366</f>
        <v>03 BRONZE</v>
      </c>
      <c r="E3628" s="122"/>
      <c r="F3628" s="122"/>
      <c r="G3628" s="122"/>
      <c r="H3628" s="122"/>
      <c r="I3628" s="122"/>
      <c r="J3628" s="122"/>
      <c r="K3628" s="122"/>
      <c r="L3628" s="122"/>
      <c r="M3628" s="122"/>
      <c r="N3628" s="122"/>
      <c r="O3628" s="122"/>
      <c r="P3628" s="122"/>
      <c r="Q3628" s="122"/>
      <c r="R3628" s="122"/>
      <c r="S3628" s="122"/>
      <c r="T3628" s="122"/>
      <c r="U3628" s="122"/>
      <c r="V3628" s="122"/>
      <c r="W3628" s="122"/>
      <c r="X3628" s="122"/>
      <c r="Y3628" s="122"/>
      <c r="Z3628" s="122"/>
      <c r="AA3628" s="122"/>
      <c r="AB3628" s="122"/>
      <c r="AC3628" s="122"/>
      <c r="AD3628" s="122"/>
      <c r="AE3628" s="122"/>
      <c r="AF3628" s="122"/>
      <c r="AG3628" s="122"/>
      <c r="AH3628" s="122"/>
      <c r="AI3628" s="122"/>
      <c r="AJ3628" s="122"/>
      <c r="AK3628" s="122"/>
      <c r="AL3628" s="122"/>
      <c r="AM3628" s="122"/>
      <c r="AN3628" s="122"/>
      <c r="AQ3628" t="str">
        <f>IF(AND(OR($B$1="ALL",$B$1=C3628),OR($E$1="ALL",$E$1=D3628),OR($B$2="ALL",$B$2=A3628),OR($E$2="ALL",IFERROR(SEARCH($E$2,B3628),0)&gt;0)),"MATCH","")</f>
        <v/>
      </c>
    </row>
    <row r="3629" spans="1:43" ht="14.25" customHeight="1" x14ac:dyDescent="0.25">
      <c r="A3629" s="108" t="s">
        <v>1137</v>
      </c>
      <c r="B3629" s="136" t="s">
        <v>1138</v>
      </c>
      <c r="C3629" s="136" t="s">
        <v>1139</v>
      </c>
      <c r="D3629" s="136" t="s">
        <v>1140</v>
      </c>
      <c r="E3629" s="136" t="s">
        <v>1141</v>
      </c>
      <c r="F3629" s="136" t="s">
        <v>1142</v>
      </c>
      <c r="G3629" s="136" t="s">
        <v>1143</v>
      </c>
      <c r="H3629" s="136" t="s">
        <v>1144</v>
      </c>
      <c r="I3629" s="136" t="s">
        <v>1145</v>
      </c>
      <c r="J3629" s="136" t="s">
        <v>1146</v>
      </c>
      <c r="K3629" s="136" t="s">
        <v>1147</v>
      </c>
      <c r="L3629" s="136" t="s">
        <v>1148</v>
      </c>
      <c r="M3629" s="136" t="s">
        <v>1149</v>
      </c>
      <c r="N3629" s="136" t="s">
        <v>1150</v>
      </c>
      <c r="O3629" s="136" t="s">
        <v>1151</v>
      </c>
      <c r="P3629" s="136" t="s">
        <v>1152</v>
      </c>
      <c r="Q3629" s="136" t="s">
        <v>1153</v>
      </c>
      <c r="R3629" s="136" t="s">
        <v>1154</v>
      </c>
      <c r="S3629" s="136" t="s">
        <v>1155</v>
      </c>
      <c r="T3629" s="136" t="s">
        <v>1156</v>
      </c>
      <c r="U3629" s="136" t="s">
        <v>1157</v>
      </c>
      <c r="V3629" s="136" t="s">
        <v>1158</v>
      </c>
      <c r="W3629" s="136" t="s">
        <v>1159</v>
      </c>
      <c r="X3629" s="136" t="s">
        <v>1160</v>
      </c>
      <c r="Y3629" s="136" t="s">
        <v>1161</v>
      </c>
      <c r="Z3629" s="136" t="s">
        <v>1162</v>
      </c>
      <c r="AA3629" s="136" t="s">
        <v>1163</v>
      </c>
      <c r="AB3629" s="137" t="s">
        <v>156</v>
      </c>
      <c r="AC3629" s="137" t="s">
        <v>157</v>
      </c>
      <c r="AD3629" s="137" t="s">
        <v>158</v>
      </c>
      <c r="AE3629" s="137" t="s">
        <v>139</v>
      </c>
      <c r="AF3629" s="138" t="s">
        <v>140</v>
      </c>
      <c r="AG3629" s="138" t="s">
        <v>141</v>
      </c>
      <c r="AH3629" s="138" t="s">
        <v>142</v>
      </c>
      <c r="AI3629" s="138" t="s">
        <v>143</v>
      </c>
      <c r="AJ3629" s="139" t="s">
        <v>144</v>
      </c>
      <c r="AK3629" s="139" t="s">
        <v>145</v>
      </c>
      <c r="AL3629" s="139" t="s">
        <v>146</v>
      </c>
      <c r="AM3629" s="140" t="s">
        <v>147</v>
      </c>
      <c r="AN3629" s="140" t="s">
        <v>148</v>
      </c>
      <c r="AQ3629" t="str">
        <f>AQ3628</f>
        <v/>
      </c>
    </row>
    <row r="3630" spans="1:43" ht="14.25" customHeight="1" x14ac:dyDescent="0.25">
      <c r="A3630" s="99" t="s">
        <v>1164</v>
      </c>
      <c r="B3630" s="112">
        <f>'Run Rate'!E366</f>
        <v>3</v>
      </c>
      <c r="C3630" s="112">
        <f>'Run Rate'!F366</f>
        <v>9</v>
      </c>
      <c r="D3630" s="112">
        <f>'Run Rate'!G366</f>
        <v>11</v>
      </c>
      <c r="E3630" s="112">
        <f>'Run Rate'!H366</f>
        <v>98</v>
      </c>
      <c r="F3630" s="112">
        <f>'Run Rate'!I366</f>
        <v>6</v>
      </c>
      <c r="G3630" s="112">
        <f>'Run Rate'!J366</f>
        <v>5</v>
      </c>
      <c r="H3630" s="112">
        <f>'Run Rate'!K366</f>
        <v>6</v>
      </c>
      <c r="I3630" s="112">
        <f>'Run Rate'!L366</f>
        <v>4</v>
      </c>
      <c r="J3630" s="112">
        <f>'Run Rate'!M366</f>
        <v>12</v>
      </c>
      <c r="K3630" s="112">
        <f>'Run Rate'!N366</f>
        <v>4</v>
      </c>
      <c r="L3630" s="112">
        <f>'Run Rate'!O366</f>
        <v>390</v>
      </c>
      <c r="M3630" s="112">
        <f>'Run Rate'!P366</f>
        <v>13</v>
      </c>
      <c r="N3630" s="112">
        <f>'Run Rate'!Q366</f>
        <v>13</v>
      </c>
      <c r="O3630" s="112">
        <f>'Run Rate'!R366</f>
        <v>2</v>
      </c>
      <c r="P3630" s="112">
        <f>'Run Rate'!S366</f>
        <v>5</v>
      </c>
      <c r="Q3630" s="112">
        <f>'Run Rate'!T366</f>
        <v>8</v>
      </c>
      <c r="R3630" s="112">
        <f>'Run Rate'!U366</f>
        <v>6</v>
      </c>
      <c r="S3630" s="112">
        <f>'Run Rate'!V366</f>
        <v>9</v>
      </c>
      <c r="T3630" s="112">
        <f>'Run Rate'!W366</f>
        <v>6</v>
      </c>
      <c r="U3630" s="112">
        <f>'Run Rate'!X366</f>
        <v>9</v>
      </c>
      <c r="V3630" s="112">
        <f>'Run Rate'!Y366</f>
        <v>4</v>
      </c>
      <c r="W3630" s="112">
        <f>'Run Rate'!Z366</f>
        <v>5</v>
      </c>
      <c r="X3630" s="112">
        <f>'Run Rate'!AA366</f>
        <v>6</v>
      </c>
      <c r="Y3630" s="112">
        <f>'Run Rate'!AB366</f>
        <v>7</v>
      </c>
      <c r="Z3630" s="112">
        <f>'Run Rate'!AC366</f>
        <v>11</v>
      </c>
      <c r="AA3630" s="112">
        <f>'Run Rate'!AD366</f>
        <v>11</v>
      </c>
      <c r="AB3630" s="113">
        <v>7</v>
      </c>
      <c r="AC3630" s="112">
        <v>7</v>
      </c>
      <c r="AD3630" s="112">
        <v>7</v>
      </c>
      <c r="AE3630" s="112">
        <v>7</v>
      </c>
      <c r="AF3630" s="112">
        <v>6</v>
      </c>
      <c r="AG3630" s="112">
        <v>6</v>
      </c>
      <c r="AH3630" s="112">
        <v>6</v>
      </c>
      <c r="AI3630" s="112">
        <v>6</v>
      </c>
      <c r="AJ3630" s="112">
        <v>6</v>
      </c>
      <c r="AK3630" s="112">
        <v>6</v>
      </c>
      <c r="AL3630" s="112">
        <v>6</v>
      </c>
      <c r="AM3630" s="112">
        <v>6</v>
      </c>
      <c r="AN3630" s="112">
        <v>6</v>
      </c>
      <c r="AQ3630" t="str">
        <f>AQ3628</f>
        <v/>
      </c>
    </row>
    <row r="3631" spans="1:43" ht="14.25" customHeight="1" x14ac:dyDescent="0.25">
      <c r="A3631" s="99" t="s">
        <v>1165</v>
      </c>
      <c r="B3631" s="114"/>
      <c r="C3631" s="114"/>
      <c r="D3631" s="114"/>
      <c r="E3631" s="114"/>
      <c r="F3631" s="114"/>
      <c r="G3631" s="114"/>
      <c r="H3631" s="114"/>
      <c r="I3631" s="114"/>
      <c r="J3631" s="114"/>
      <c r="K3631" s="114"/>
      <c r="L3631" s="114"/>
      <c r="M3631" s="114"/>
      <c r="N3631" s="114"/>
      <c r="O3631" s="114"/>
      <c r="P3631" s="114"/>
      <c r="Q3631" s="114"/>
      <c r="R3631" s="114"/>
      <c r="S3631" s="114"/>
      <c r="T3631" s="114"/>
      <c r="U3631" s="114"/>
      <c r="V3631" s="114"/>
      <c r="W3631" s="115"/>
      <c r="X3631" s="115"/>
      <c r="Y3631" s="115"/>
      <c r="Z3631" s="115"/>
      <c r="AA3631" s="112" t="s">
        <v>1166</v>
      </c>
      <c r="AB3631" s="113"/>
      <c r="AC3631" s="112"/>
      <c r="AD3631" s="112"/>
      <c r="AE3631" s="112"/>
      <c r="AF3631" s="112"/>
      <c r="AG3631" s="112"/>
      <c r="AH3631" s="112"/>
      <c r="AI3631" s="112"/>
      <c r="AJ3631" s="112"/>
      <c r="AK3631" s="112"/>
      <c r="AL3631" s="112"/>
      <c r="AM3631" s="112"/>
      <c r="AN3631" s="112"/>
      <c r="AQ3631" t="str">
        <f>AQ3628</f>
        <v/>
      </c>
    </row>
    <row r="3632" spans="1:43" ht="14.25" customHeight="1" x14ac:dyDescent="0.25">
      <c r="A3632" s="99" t="s">
        <v>1167</v>
      </c>
      <c r="B3632" s="114"/>
      <c r="C3632" s="114"/>
      <c r="D3632" s="114"/>
      <c r="E3632" s="114"/>
      <c r="F3632" s="114"/>
      <c r="G3632" s="114"/>
      <c r="H3632" s="114"/>
      <c r="I3632" s="114"/>
      <c r="J3632" s="114"/>
      <c r="K3632" s="114"/>
      <c r="L3632" s="114"/>
      <c r="M3632" s="114"/>
      <c r="N3632" s="114"/>
      <c r="O3632" s="114"/>
      <c r="P3632" s="114"/>
      <c r="Q3632" s="114"/>
      <c r="R3632" s="114"/>
      <c r="S3632" s="114"/>
      <c r="T3632" s="114"/>
      <c r="U3632" s="114"/>
      <c r="V3632" s="114"/>
      <c r="W3632" s="115"/>
      <c r="X3632" s="116"/>
      <c r="Y3632" s="117"/>
      <c r="Z3632" s="115"/>
      <c r="AA3632" s="112" t="s">
        <v>1168</v>
      </c>
      <c r="AB3632" s="113">
        <f>'Demand Input VP'!B1819</f>
        <v>0</v>
      </c>
      <c r="AC3632" s="112">
        <f>'Demand Input VP'!C1819</f>
        <v>0</v>
      </c>
      <c r="AD3632" s="112">
        <f>'Demand Input VP'!D1819</f>
        <v>0</v>
      </c>
      <c r="AE3632" s="112">
        <f>'Demand Input VP'!E1819</f>
        <v>0</v>
      </c>
      <c r="AF3632" s="112">
        <f>'Demand Input VP'!F1819</f>
        <v>0</v>
      </c>
      <c r="AG3632" s="112">
        <f>'Demand Input VP'!G1819</f>
        <v>0</v>
      </c>
      <c r="AH3632" s="112">
        <f>'Demand Input VP'!H1819</f>
        <v>0</v>
      </c>
      <c r="AI3632" s="112">
        <f>'Demand Input VP'!I1819</f>
        <v>0</v>
      </c>
      <c r="AJ3632" s="112">
        <f>'Demand Input VP'!J1819</f>
        <v>0</v>
      </c>
      <c r="AK3632" s="112">
        <f>'Demand Input VP'!K1819</f>
        <v>0</v>
      </c>
      <c r="AL3632" s="112">
        <f>'Demand Input VP'!L1819</f>
        <v>0</v>
      </c>
      <c r="AM3632" s="112">
        <f>'Demand Input VP'!M1819</f>
        <v>0</v>
      </c>
      <c r="AN3632" s="112">
        <f>'Demand Input VP'!N1819</f>
        <v>0</v>
      </c>
      <c r="AQ3632" t="str">
        <f>AQ3628</f>
        <v/>
      </c>
    </row>
    <row r="3633" spans="1:43" ht="14.25" customHeight="1" x14ac:dyDescent="0.25">
      <c r="A3633" s="99" t="s">
        <v>1169</v>
      </c>
      <c r="B3633" s="118"/>
      <c r="C3633" s="118"/>
      <c r="D3633" s="118"/>
      <c r="E3633" s="118"/>
      <c r="F3633" s="118"/>
      <c r="G3633" s="118"/>
      <c r="H3633" s="118"/>
      <c r="I3633" s="118"/>
      <c r="J3633" s="118"/>
      <c r="K3633" s="118"/>
      <c r="L3633" s="118"/>
      <c r="M3633" s="118"/>
      <c r="N3633" s="118"/>
      <c r="O3633" s="118"/>
      <c r="P3633" s="118"/>
      <c r="Q3633" s="118"/>
      <c r="R3633" s="118"/>
      <c r="S3633" s="118"/>
      <c r="T3633" s="118"/>
      <c r="U3633" s="118"/>
      <c r="V3633" s="118"/>
      <c r="W3633" s="115"/>
      <c r="X3633" s="116"/>
      <c r="Y3633" s="117"/>
      <c r="Z3633" s="119"/>
      <c r="AA3633" s="120" t="s">
        <v>1170</v>
      </c>
      <c r="AB3633" s="121">
        <f>'Demand Input VP'!B1818</f>
        <v>0</v>
      </c>
      <c r="AC3633" s="120">
        <f>'Demand Input VP'!C1818</f>
        <v>0</v>
      </c>
      <c r="AD3633" s="120">
        <f>'Demand Input VP'!D1818</f>
        <v>0</v>
      </c>
      <c r="AE3633" s="120">
        <f>'Demand Input VP'!E1818</f>
        <v>0</v>
      </c>
      <c r="AF3633" s="120">
        <f>'Demand Input VP'!F1818</f>
        <v>0</v>
      </c>
      <c r="AG3633" s="120">
        <f>'Demand Input VP'!G1818</f>
        <v>0</v>
      </c>
      <c r="AH3633" s="120">
        <f>'Demand Input VP'!H1818</f>
        <v>0</v>
      </c>
      <c r="AI3633" s="120">
        <f>'Demand Input VP'!I1818</f>
        <v>0</v>
      </c>
      <c r="AJ3633" s="120">
        <f>'Demand Input VP'!J1818</f>
        <v>0</v>
      </c>
      <c r="AK3633" s="120">
        <f>'Demand Input VP'!K1818</f>
        <v>0</v>
      </c>
      <c r="AL3633" s="120">
        <f>'Demand Input VP'!L1818</f>
        <v>0</v>
      </c>
      <c r="AM3633" s="120">
        <f>'Demand Input VP'!M1818</f>
        <v>0</v>
      </c>
      <c r="AN3633" s="120">
        <f>'Demand Input VP'!N1818</f>
        <v>0</v>
      </c>
      <c r="AQ3633" t="str">
        <f>AQ3628</f>
        <v/>
      </c>
    </row>
    <row r="3634" spans="1:43" ht="14.25" customHeight="1" x14ac:dyDescent="0.25">
      <c r="A3634" s="1"/>
      <c r="B3634" s="122"/>
      <c r="C3634" s="122"/>
      <c r="D3634" s="122"/>
      <c r="E3634" s="122"/>
      <c r="F3634" s="122"/>
      <c r="G3634" s="122"/>
      <c r="H3634" s="122"/>
      <c r="I3634" s="122"/>
      <c r="J3634" s="122"/>
      <c r="K3634" s="122"/>
      <c r="L3634" s="122"/>
      <c r="M3634" s="122"/>
      <c r="N3634" s="122"/>
      <c r="O3634" s="122"/>
      <c r="P3634" s="122"/>
      <c r="Q3634" s="122"/>
      <c r="R3634" s="122"/>
      <c r="S3634" s="122"/>
      <c r="T3634" s="122"/>
      <c r="U3634" s="122"/>
      <c r="V3634" s="122"/>
      <c r="W3634" s="123"/>
      <c r="X3634" s="116"/>
      <c r="Y3634" s="117"/>
      <c r="Z3634" s="123"/>
      <c r="AA3634" s="112" t="s">
        <v>1171</v>
      </c>
      <c r="AB3634" s="113">
        <f>'Demand Input MP'!B1819</f>
        <v>0</v>
      </c>
      <c r="AC3634" s="112">
        <f>'Demand Input MP'!C1819</f>
        <v>0</v>
      </c>
      <c r="AD3634" s="112">
        <f>'Demand Input MP'!D1819</f>
        <v>0</v>
      </c>
      <c r="AE3634" s="112">
        <f>'Demand Input MP'!E1819</f>
        <v>0</v>
      </c>
      <c r="AF3634" s="112">
        <f>'Demand Input MP'!F1819</f>
        <v>0</v>
      </c>
      <c r="AG3634" s="112">
        <f>'Demand Input MP'!G1819</f>
        <v>0</v>
      </c>
      <c r="AH3634" s="112">
        <f>'Demand Input MP'!H1819</f>
        <v>0</v>
      </c>
      <c r="AI3634" s="112">
        <f>'Demand Input MP'!I1819</f>
        <v>0</v>
      </c>
      <c r="AJ3634" s="112">
        <f>'Demand Input MP'!J1819</f>
        <v>0</v>
      </c>
      <c r="AK3634" s="112">
        <f>'Demand Input MP'!K1819</f>
        <v>0</v>
      </c>
      <c r="AL3634" s="112">
        <f>'Demand Input MP'!L1819</f>
        <v>0</v>
      </c>
      <c r="AM3634" s="112">
        <f>'Demand Input MP'!M1819</f>
        <v>0</v>
      </c>
      <c r="AN3634" s="112">
        <f>'Demand Input MP'!N1819</f>
        <v>0</v>
      </c>
      <c r="AQ3634" t="str">
        <f>AQ3628</f>
        <v/>
      </c>
    </row>
    <row r="3635" spans="1:43" ht="14.25" customHeight="1" x14ac:dyDescent="0.25">
      <c r="A3635" s="1"/>
      <c r="B3635" s="122"/>
      <c r="C3635" s="122"/>
      <c r="D3635" s="122"/>
      <c r="E3635" s="122"/>
      <c r="F3635" s="122"/>
      <c r="G3635" s="122"/>
      <c r="H3635" s="122"/>
      <c r="I3635" s="122"/>
      <c r="J3635" s="122"/>
      <c r="K3635" s="122"/>
      <c r="L3635" s="122"/>
      <c r="M3635" s="122"/>
      <c r="N3635" s="122"/>
      <c r="O3635" s="122"/>
      <c r="P3635" s="122"/>
      <c r="Q3635" s="122"/>
      <c r="R3635" s="122"/>
      <c r="S3635" s="122"/>
      <c r="T3635" s="122"/>
      <c r="U3635" s="122"/>
      <c r="V3635" s="124" t="s">
        <v>91</v>
      </c>
      <c r="W3635" s="125">
        <f>IFERROR(IF(SUM('Run Rate History'!E366:AD366)&gt;0,(SUMPRODUCT((B3630:AA3630&gt;=PERCENTILE(B3630:AA3630,0.1))*(B3630:AA3630&lt;=PERCENTILE(B3630:AA3630,0.9))*B3630:AA3630)+SUMPRODUCT(('Run Rate History'!E366:AD366&gt;=PERCENTILE(B3630:AA3630,0.1))*('Run Rate History'!E366:AD366&lt;=PERCENTILE(B3630:AA3630,0.9))*'Run Rate History'!E366:AD366))/(SUMPRODUCT((B3630:AA3630&gt;=PERCENTILE(B3630:AA3630,0.1))*(B3630:AA3630&lt;=PERCENTILE(B3630:AA3630,0.9))*1)+SUMPRODUCT(('Run Rate History'!E366:AD366&gt;=PERCENTILE(B3630:AA3630,0.1))*('Run Rate History'!E366:AD366&lt;=PERCENTILE(B3630:AA3630,0.9))*1)),TRIMMEAN(B3630:AA3630,0.15)),0)</f>
        <v>7.1818181818181817</v>
      </c>
      <c r="X3635" s="126" t="s">
        <v>1172</v>
      </c>
      <c r="Y3635" s="127">
        <f>SUM(B3630:AA3630)/26</f>
        <v>25.5</v>
      </c>
      <c r="Z3635" s="128"/>
      <c r="AA3635" s="112" t="s">
        <v>1173</v>
      </c>
      <c r="AB3635" s="113">
        <f>'Demand Input MP'!B1818</f>
        <v>0</v>
      </c>
      <c r="AC3635" s="112">
        <f>'Demand Input MP'!C1818</f>
        <v>0</v>
      </c>
      <c r="AD3635" s="112">
        <f>'Demand Input MP'!D1818</f>
        <v>0</v>
      </c>
      <c r="AE3635" s="112">
        <f>'Demand Input MP'!E1818</f>
        <v>0</v>
      </c>
      <c r="AF3635" s="112">
        <f>'Demand Input MP'!F1818</f>
        <v>0</v>
      </c>
      <c r="AG3635" s="112">
        <f>'Demand Input MP'!G1818</f>
        <v>0</v>
      </c>
      <c r="AH3635" s="112">
        <f>'Demand Input MP'!H1818</f>
        <v>0</v>
      </c>
      <c r="AI3635" s="112">
        <f>'Demand Input MP'!I1818</f>
        <v>0</v>
      </c>
      <c r="AJ3635" s="112">
        <f>'Demand Input MP'!J1818</f>
        <v>0</v>
      </c>
      <c r="AK3635" s="112">
        <f>'Demand Input MP'!K1818</f>
        <v>0</v>
      </c>
      <c r="AL3635" s="112">
        <f>'Demand Input MP'!L1818</f>
        <v>0</v>
      </c>
      <c r="AM3635" s="112">
        <f>'Demand Input MP'!M1818</f>
        <v>0</v>
      </c>
      <c r="AN3635" s="112">
        <f>'Demand Input MP'!N1818</f>
        <v>0</v>
      </c>
      <c r="AQ3635" t="str">
        <f>AQ3628</f>
        <v/>
      </c>
    </row>
    <row r="3636" spans="1:43" ht="14.25" customHeight="1" x14ac:dyDescent="0.25">
      <c r="A3636" s="1"/>
      <c r="B3636" s="122"/>
      <c r="C3636" s="122"/>
      <c r="D3636" s="122"/>
      <c r="E3636" s="122"/>
      <c r="F3636" s="122"/>
      <c r="G3636" s="122"/>
      <c r="H3636" s="122"/>
      <c r="I3636" s="122"/>
      <c r="J3636" s="122"/>
      <c r="K3636" s="122"/>
      <c r="L3636" s="122"/>
      <c r="M3636" s="122"/>
      <c r="N3636" s="122"/>
      <c r="O3636" s="122"/>
      <c r="P3636" s="122"/>
      <c r="Q3636" s="122"/>
      <c r="R3636" s="122"/>
      <c r="S3636" s="122"/>
      <c r="T3636" s="122"/>
      <c r="U3636" s="122"/>
      <c r="V3636" s="124" t="s">
        <v>94</v>
      </c>
      <c r="W3636" s="125">
        <f>IFERROR((1*MIN(MAX(X3630,0.5*IF(SUM('Run Rate History'!E366:AD366)&gt;0,(MEDIAN(IF(B3630:AA3630&gt;0,B3630:AA3630))+MEDIAN(IF('Run Rate History'!E366:AD366&gt;0,'Run Rate History'!E366:AD366)))/2,MEDIAN(IF(B3630:AA3630&gt;0,B3630:AA3630)))),2*IF(SUM('Run Rate History'!E366:AD366)&gt;0,(MEDIAN(IF(B3630:AA3630&gt;0,B3630:AA3630))+MEDIAN(IF('Run Rate History'!E366:AD366&gt;0,'Run Rate History'!E366:AD366)))/2,MEDIAN(IF(B3630:AA3630&gt;0,B3630:AA3630))))+2*MIN(MAX(Y3630,0.5*IF(SUM('Run Rate History'!E366:AD366)&gt;0,(MEDIAN(IF(B3630:AA3630&gt;0,B3630:AA3630))+MEDIAN(IF('Run Rate History'!E366:AD366&gt;0,'Run Rate History'!E366:AD366)))/2,MEDIAN(IF(B3630:AA3630&gt;0,B3630:AA3630)))),2*IF(SUM('Run Rate History'!E366:AD366)&gt;0,(MEDIAN(IF(B3630:AA3630&gt;0,B3630:AA3630))+MEDIAN(IF('Run Rate History'!E366:AD366&gt;0,'Run Rate History'!E366:AD366)))/2,MEDIAN(IF(B3630:AA3630&gt;0,B3630:AA3630))))+3*MIN(MAX(Z3630,0.5*IF(SUM('Run Rate History'!E366:AD366)&gt;0,(MEDIAN(IF(B3630:AA3630&gt;0,B3630:AA3630))+MEDIAN(IF('Run Rate History'!E366:AD366&gt;0,'Run Rate History'!E366:AD366)))/2,MEDIAN(IF(B3630:AA3630&gt;0,B3630:AA3630)))),2*IF(SUM('Run Rate History'!E366:AD366)&gt;0,(MEDIAN(IF(B3630:AA3630&gt;0,B3630:AA3630))+MEDIAN(IF('Run Rate History'!E366:AD366&gt;0,'Run Rate History'!E366:AD366)))/2,MEDIAN(IF(B3630:AA3630&gt;0,B3630:AA3630))))+4*MIN(MAX(AA3630,0.5*IF(SUM('Run Rate History'!E366:AD366)&gt;0,(MEDIAN(IF(B3630:AA3630&gt;0,B3630:AA3630))+MEDIAN(IF('Run Rate History'!E366:AD366&gt;0,'Run Rate History'!E366:AD366)))/2,MEDIAN(IF(B3630:AA3630&gt;0,B3630:AA3630)))),2*IF(SUM('Run Rate History'!E366:AD366)&gt;0,(MEDIAN(IF(B3630:AA3630&gt;0,B3630:AA3630))+MEDIAN(IF('Run Rate History'!E366:AD366&gt;0,'Run Rate History'!E366:AD366)))/2,MEDIAN(IF(B3630:AA3630&gt;0,B3630:AA3630)))))/10,0)</f>
        <v>9.6999999999999993</v>
      </c>
      <c r="X3636" s="129" t="s">
        <v>1174</v>
      </c>
      <c r="Y3636" s="130">
        <f>IFERROR(VLOOKUP(A3628,'Stanje zaliha'!A:E,5,FALSE()),0)</f>
        <v>388</v>
      </c>
      <c r="Z3636" s="131"/>
      <c r="AA3636" s="113" t="s">
        <v>1175</v>
      </c>
      <c r="AB3636" s="118">
        <f t="shared" ref="AB3636:AN3636" si="724">SUM(AB3632:AB3635)</f>
        <v>0</v>
      </c>
      <c r="AC3636" s="118">
        <f t="shared" si="724"/>
        <v>0</v>
      </c>
      <c r="AD3636" s="118">
        <f t="shared" si="724"/>
        <v>0</v>
      </c>
      <c r="AE3636" s="118">
        <f t="shared" si="724"/>
        <v>0</v>
      </c>
      <c r="AF3636" s="118">
        <f t="shared" si="724"/>
        <v>0</v>
      </c>
      <c r="AG3636" s="118">
        <f t="shared" si="724"/>
        <v>0</v>
      </c>
      <c r="AH3636" s="118">
        <f t="shared" si="724"/>
        <v>0</v>
      </c>
      <c r="AI3636" s="118">
        <f t="shared" si="724"/>
        <v>0</v>
      </c>
      <c r="AJ3636" s="118">
        <f t="shared" si="724"/>
        <v>0</v>
      </c>
      <c r="AK3636" s="118">
        <f t="shared" si="724"/>
        <v>0</v>
      </c>
      <c r="AL3636" s="118">
        <f t="shared" si="724"/>
        <v>0</v>
      </c>
      <c r="AM3636" s="118">
        <f t="shared" si="724"/>
        <v>0</v>
      </c>
      <c r="AN3636" s="118">
        <f t="shared" si="724"/>
        <v>0</v>
      </c>
      <c r="AQ3636" t="str">
        <f>AQ3628</f>
        <v/>
      </c>
    </row>
    <row r="3637" spans="1:43" ht="14.25" customHeight="1" x14ac:dyDescent="0.25">
      <c r="A3637" s="1"/>
      <c r="B3637" s="122"/>
      <c r="C3637" s="122"/>
      <c r="D3637" s="122"/>
      <c r="E3637" s="122"/>
      <c r="F3637" s="122"/>
      <c r="G3637" s="122"/>
      <c r="H3637" s="122"/>
      <c r="I3637" s="122"/>
      <c r="J3637" s="122"/>
      <c r="K3637" s="122"/>
      <c r="L3637" s="122"/>
      <c r="M3637" s="122"/>
      <c r="N3637" s="122"/>
      <c r="O3637" s="122"/>
      <c r="P3637" s="122"/>
      <c r="Q3637" s="122"/>
      <c r="R3637" s="122"/>
      <c r="S3637" s="122"/>
      <c r="T3637" s="122"/>
      <c r="U3637" s="122"/>
      <c r="V3637" s="124" t="s">
        <v>95</v>
      </c>
      <c r="W3637" s="125">
        <f>IFERROR(0.6*W3636+0.4*W3635,0)</f>
        <v>8.6927272727272715</v>
      </c>
      <c r="X3637" s="132" t="s">
        <v>1176</v>
      </c>
      <c r="Y3637" s="133">
        <f>IFERROR(SUMIF('Popis poslanih narudžbi'!A:A,A3628,'Popis poslanih narudžbi'!C:C),0)</f>
        <v>0</v>
      </c>
      <c r="Z3637" s="131"/>
      <c r="AA3637" s="134" t="s">
        <v>1177</v>
      </c>
      <c r="AB3637" s="118">
        <f t="shared" ref="AB3637:AN3637" si="725">AB3630+AB3636</f>
        <v>7</v>
      </c>
      <c r="AC3637" s="118">
        <f t="shared" si="725"/>
        <v>7</v>
      </c>
      <c r="AD3637" s="118">
        <f t="shared" si="725"/>
        <v>7</v>
      </c>
      <c r="AE3637" s="118">
        <f t="shared" si="725"/>
        <v>7</v>
      </c>
      <c r="AF3637" s="118">
        <f t="shared" si="725"/>
        <v>6</v>
      </c>
      <c r="AG3637" s="118">
        <f t="shared" si="725"/>
        <v>6</v>
      </c>
      <c r="AH3637" s="118">
        <f t="shared" si="725"/>
        <v>6</v>
      </c>
      <c r="AI3637" s="118">
        <f t="shared" si="725"/>
        <v>6</v>
      </c>
      <c r="AJ3637" s="118">
        <f t="shared" si="725"/>
        <v>6</v>
      </c>
      <c r="AK3637" s="118">
        <f t="shared" si="725"/>
        <v>6</v>
      </c>
      <c r="AL3637" s="118">
        <f t="shared" si="725"/>
        <v>6</v>
      </c>
      <c r="AM3637" s="118">
        <f t="shared" si="725"/>
        <v>6</v>
      </c>
      <c r="AN3637" s="118">
        <f t="shared" si="725"/>
        <v>6</v>
      </c>
      <c r="AQ3637" t="str">
        <f>AQ3628</f>
        <v/>
      </c>
    </row>
    <row r="3638" spans="1:43" ht="14.25" customHeight="1" x14ac:dyDescent="0.25">
      <c r="A3638" s="107" t="str">
        <f>'Run Rate'!A367</f>
        <v>ON00535</v>
      </c>
      <c r="B3638" s="135" t="str">
        <f>'Run Rate'!B367</f>
        <v>BSN N.O. Xplode Green Burst 650g</v>
      </c>
      <c r="C3638" s="135" t="str">
        <f>'Run Rate'!C367</f>
        <v>SPORTSKA PREHRANA</v>
      </c>
      <c r="D3638" s="135" t="str">
        <f>'Run Rate'!D367</f>
        <v>03 BRONZE</v>
      </c>
      <c r="E3638" s="122"/>
      <c r="F3638" s="122"/>
      <c r="G3638" s="122"/>
      <c r="H3638" s="122"/>
      <c r="I3638" s="122"/>
      <c r="J3638" s="122"/>
      <c r="K3638" s="122"/>
      <c r="L3638" s="122"/>
      <c r="M3638" s="122"/>
      <c r="N3638" s="122"/>
      <c r="O3638" s="122"/>
      <c r="P3638" s="122"/>
      <c r="Q3638" s="122"/>
      <c r="R3638" s="122"/>
      <c r="S3638" s="122"/>
      <c r="T3638" s="122"/>
      <c r="U3638" s="122"/>
      <c r="V3638" s="122"/>
      <c r="W3638" s="122"/>
      <c r="X3638" s="122"/>
      <c r="Y3638" s="122"/>
      <c r="Z3638" s="122"/>
      <c r="AA3638" s="122"/>
      <c r="AB3638" s="122"/>
      <c r="AC3638" s="122"/>
      <c r="AD3638" s="122"/>
      <c r="AE3638" s="122"/>
      <c r="AF3638" s="122"/>
      <c r="AG3638" s="122"/>
      <c r="AH3638" s="122"/>
      <c r="AI3638" s="122"/>
      <c r="AJ3638" s="122"/>
      <c r="AK3638" s="122"/>
      <c r="AL3638" s="122"/>
      <c r="AM3638" s="122"/>
      <c r="AN3638" s="122"/>
      <c r="AQ3638" t="str">
        <f>IF(AND(OR($B$1="ALL",$B$1=C3638),OR($E$1="ALL",$E$1=D3638),OR($B$2="ALL",$B$2=A3638),OR($E$2="ALL",IFERROR(SEARCH($E$2,B3638),0)&gt;0)),"MATCH","")</f>
        <v/>
      </c>
    </row>
    <row r="3639" spans="1:43" ht="14.25" customHeight="1" x14ac:dyDescent="0.25">
      <c r="A3639" s="108" t="s">
        <v>1137</v>
      </c>
      <c r="B3639" s="136" t="s">
        <v>1138</v>
      </c>
      <c r="C3639" s="136" t="s">
        <v>1139</v>
      </c>
      <c r="D3639" s="136" t="s">
        <v>1140</v>
      </c>
      <c r="E3639" s="136" t="s">
        <v>1141</v>
      </c>
      <c r="F3639" s="136" t="s">
        <v>1142</v>
      </c>
      <c r="G3639" s="136" t="s">
        <v>1143</v>
      </c>
      <c r="H3639" s="136" t="s">
        <v>1144</v>
      </c>
      <c r="I3639" s="136" t="s">
        <v>1145</v>
      </c>
      <c r="J3639" s="136" t="s">
        <v>1146</v>
      </c>
      <c r="K3639" s="136" t="s">
        <v>1147</v>
      </c>
      <c r="L3639" s="136" t="s">
        <v>1148</v>
      </c>
      <c r="M3639" s="136" t="s">
        <v>1149</v>
      </c>
      <c r="N3639" s="136" t="s">
        <v>1150</v>
      </c>
      <c r="O3639" s="136" t="s">
        <v>1151</v>
      </c>
      <c r="P3639" s="136" t="s">
        <v>1152</v>
      </c>
      <c r="Q3639" s="136" t="s">
        <v>1153</v>
      </c>
      <c r="R3639" s="136" t="s">
        <v>1154</v>
      </c>
      <c r="S3639" s="136" t="s">
        <v>1155</v>
      </c>
      <c r="T3639" s="136" t="s">
        <v>1156</v>
      </c>
      <c r="U3639" s="136" t="s">
        <v>1157</v>
      </c>
      <c r="V3639" s="136" t="s">
        <v>1158</v>
      </c>
      <c r="W3639" s="136" t="s">
        <v>1159</v>
      </c>
      <c r="X3639" s="136" t="s">
        <v>1160</v>
      </c>
      <c r="Y3639" s="136" t="s">
        <v>1161</v>
      </c>
      <c r="Z3639" s="136" t="s">
        <v>1162</v>
      </c>
      <c r="AA3639" s="136" t="s">
        <v>1163</v>
      </c>
      <c r="AB3639" s="137" t="s">
        <v>156</v>
      </c>
      <c r="AC3639" s="137" t="s">
        <v>157</v>
      </c>
      <c r="AD3639" s="137" t="s">
        <v>158</v>
      </c>
      <c r="AE3639" s="137" t="s">
        <v>139</v>
      </c>
      <c r="AF3639" s="138" t="s">
        <v>140</v>
      </c>
      <c r="AG3639" s="138" t="s">
        <v>141</v>
      </c>
      <c r="AH3639" s="138" t="s">
        <v>142</v>
      </c>
      <c r="AI3639" s="138" t="s">
        <v>143</v>
      </c>
      <c r="AJ3639" s="139" t="s">
        <v>144</v>
      </c>
      <c r="AK3639" s="139" t="s">
        <v>145</v>
      </c>
      <c r="AL3639" s="139" t="s">
        <v>146</v>
      </c>
      <c r="AM3639" s="140" t="s">
        <v>147</v>
      </c>
      <c r="AN3639" s="140" t="s">
        <v>148</v>
      </c>
      <c r="AQ3639" t="str">
        <f>AQ3638</f>
        <v/>
      </c>
    </row>
    <row r="3640" spans="1:43" ht="14.25" customHeight="1" x14ac:dyDescent="0.25">
      <c r="A3640" s="99" t="s">
        <v>1164</v>
      </c>
      <c r="B3640" s="112">
        <f>'Run Rate'!E367</f>
        <v>6</v>
      </c>
      <c r="C3640" s="112">
        <f>'Run Rate'!F367</f>
        <v>6</v>
      </c>
      <c r="D3640" s="112">
        <f>'Run Rate'!G367</f>
        <v>10</v>
      </c>
      <c r="E3640" s="112">
        <f>'Run Rate'!H367</f>
        <v>4</v>
      </c>
      <c r="F3640" s="112">
        <f>'Run Rate'!I367</f>
        <v>5</v>
      </c>
      <c r="G3640" s="112">
        <f>'Run Rate'!J367</f>
        <v>8</v>
      </c>
      <c r="H3640" s="112">
        <f>'Run Rate'!K367</f>
        <v>7</v>
      </c>
      <c r="I3640" s="112">
        <f>'Run Rate'!L367</f>
        <v>6</v>
      </c>
      <c r="J3640" s="112">
        <f>'Run Rate'!M367</f>
        <v>1</v>
      </c>
      <c r="K3640" s="112">
        <f>'Run Rate'!N367</f>
        <v>5</v>
      </c>
      <c r="L3640" s="112">
        <f>'Run Rate'!O367</f>
        <v>6</v>
      </c>
      <c r="M3640" s="112">
        <f>'Run Rate'!P367</f>
        <v>11</v>
      </c>
      <c r="N3640" s="112">
        <f>'Run Rate'!Q367</f>
        <v>4</v>
      </c>
      <c r="O3640" s="112">
        <f>'Run Rate'!R367</f>
        <v>5</v>
      </c>
      <c r="P3640" s="112">
        <f>'Run Rate'!S367</f>
        <v>1</v>
      </c>
      <c r="Q3640" s="112">
        <f>'Run Rate'!T367</f>
        <v>8</v>
      </c>
      <c r="R3640" s="112">
        <f>'Run Rate'!U367</f>
        <v>8</v>
      </c>
      <c r="S3640" s="112">
        <f>'Run Rate'!V367</f>
        <v>9</v>
      </c>
      <c r="T3640" s="112">
        <f>'Run Rate'!W367</f>
        <v>11</v>
      </c>
      <c r="U3640" s="112">
        <f>'Run Rate'!X367</f>
        <v>10</v>
      </c>
      <c r="V3640" s="112">
        <f>'Run Rate'!Y367</f>
        <v>5</v>
      </c>
      <c r="W3640" s="112">
        <f>'Run Rate'!Z367</f>
        <v>6</v>
      </c>
      <c r="X3640" s="112">
        <f>'Run Rate'!AA367</f>
        <v>6</v>
      </c>
      <c r="Y3640" s="112">
        <f>'Run Rate'!AB367</f>
        <v>12</v>
      </c>
      <c r="Z3640" s="112">
        <f>'Run Rate'!AC367</f>
        <v>8</v>
      </c>
      <c r="AA3640" s="112">
        <f>'Run Rate'!AD367</f>
        <v>5</v>
      </c>
      <c r="AB3640" s="113">
        <v>7</v>
      </c>
      <c r="AC3640" s="112">
        <v>7</v>
      </c>
      <c r="AD3640" s="112">
        <v>7</v>
      </c>
      <c r="AE3640" s="112">
        <v>6</v>
      </c>
      <c r="AF3640" s="112">
        <v>6</v>
      </c>
      <c r="AG3640" s="112">
        <v>6</v>
      </c>
      <c r="AH3640" s="112">
        <v>6</v>
      </c>
      <c r="AI3640" s="112">
        <v>6</v>
      </c>
      <c r="AJ3640" s="112">
        <v>6</v>
      </c>
      <c r="AK3640" s="112">
        <v>6</v>
      </c>
      <c r="AL3640" s="112">
        <v>6</v>
      </c>
      <c r="AM3640" s="112">
        <v>6</v>
      </c>
      <c r="AN3640" s="112">
        <v>6</v>
      </c>
      <c r="AQ3640" t="str">
        <f>AQ3638</f>
        <v/>
      </c>
    </row>
    <row r="3641" spans="1:43" ht="14.25" customHeight="1" x14ac:dyDescent="0.25">
      <c r="A3641" s="99" t="s">
        <v>1165</v>
      </c>
      <c r="B3641" s="114"/>
      <c r="C3641" s="114"/>
      <c r="D3641" s="114"/>
      <c r="E3641" s="114"/>
      <c r="F3641" s="114"/>
      <c r="G3641" s="114"/>
      <c r="H3641" s="114"/>
      <c r="I3641" s="114"/>
      <c r="J3641" s="114"/>
      <c r="K3641" s="114"/>
      <c r="L3641" s="114"/>
      <c r="M3641" s="114"/>
      <c r="N3641" s="114"/>
      <c r="O3641" s="114"/>
      <c r="P3641" s="114"/>
      <c r="Q3641" s="114"/>
      <c r="R3641" s="114"/>
      <c r="S3641" s="114"/>
      <c r="T3641" s="114"/>
      <c r="U3641" s="114"/>
      <c r="V3641" s="114"/>
      <c r="W3641" s="115"/>
      <c r="X3641" s="115"/>
      <c r="Y3641" s="115"/>
      <c r="Z3641" s="115"/>
      <c r="AA3641" s="112" t="s">
        <v>1166</v>
      </c>
      <c r="AB3641" s="113"/>
      <c r="AC3641" s="112"/>
      <c r="AD3641" s="112"/>
      <c r="AE3641" s="112"/>
      <c r="AF3641" s="112"/>
      <c r="AG3641" s="112"/>
      <c r="AH3641" s="112"/>
      <c r="AI3641" s="112"/>
      <c r="AJ3641" s="112"/>
      <c r="AK3641" s="112"/>
      <c r="AL3641" s="112"/>
      <c r="AM3641" s="112"/>
      <c r="AN3641" s="112"/>
      <c r="AQ3641" t="str">
        <f>AQ3638</f>
        <v/>
      </c>
    </row>
    <row r="3642" spans="1:43" ht="14.25" customHeight="1" x14ac:dyDescent="0.25">
      <c r="A3642" s="99" t="s">
        <v>1167</v>
      </c>
      <c r="B3642" s="114"/>
      <c r="C3642" s="114"/>
      <c r="D3642" s="114"/>
      <c r="E3642" s="114"/>
      <c r="F3642" s="114"/>
      <c r="G3642" s="114"/>
      <c r="H3642" s="114"/>
      <c r="I3642" s="114"/>
      <c r="J3642" s="114"/>
      <c r="K3642" s="114"/>
      <c r="L3642" s="114"/>
      <c r="M3642" s="114"/>
      <c r="N3642" s="114"/>
      <c r="O3642" s="114"/>
      <c r="P3642" s="114"/>
      <c r="Q3642" s="114"/>
      <c r="R3642" s="114"/>
      <c r="S3642" s="114"/>
      <c r="T3642" s="114"/>
      <c r="U3642" s="114"/>
      <c r="V3642" s="114"/>
      <c r="W3642" s="115"/>
      <c r="X3642" s="116"/>
      <c r="Y3642" s="117"/>
      <c r="Z3642" s="115"/>
      <c r="AA3642" s="112" t="s">
        <v>1168</v>
      </c>
      <c r="AB3642" s="113">
        <f>'Demand Input VP'!B1824</f>
        <v>0</v>
      </c>
      <c r="AC3642" s="112">
        <f>'Demand Input VP'!C1824</f>
        <v>0</v>
      </c>
      <c r="AD3642" s="112">
        <f>'Demand Input VP'!D1824</f>
        <v>0</v>
      </c>
      <c r="AE3642" s="112">
        <f>'Demand Input VP'!E1824</f>
        <v>0</v>
      </c>
      <c r="AF3642" s="112">
        <f>'Demand Input VP'!F1824</f>
        <v>0</v>
      </c>
      <c r="AG3642" s="112">
        <f>'Demand Input VP'!G1824</f>
        <v>0</v>
      </c>
      <c r="AH3642" s="112">
        <f>'Demand Input VP'!H1824</f>
        <v>0</v>
      </c>
      <c r="AI3642" s="112">
        <f>'Demand Input VP'!I1824</f>
        <v>0</v>
      </c>
      <c r="AJ3642" s="112">
        <f>'Demand Input VP'!J1824</f>
        <v>0</v>
      </c>
      <c r="AK3642" s="112">
        <f>'Demand Input VP'!K1824</f>
        <v>0</v>
      </c>
      <c r="AL3642" s="112">
        <f>'Demand Input VP'!L1824</f>
        <v>0</v>
      </c>
      <c r="AM3642" s="112">
        <f>'Demand Input VP'!M1824</f>
        <v>0</v>
      </c>
      <c r="AN3642" s="112">
        <f>'Demand Input VP'!N1824</f>
        <v>0</v>
      </c>
      <c r="AQ3642" t="str">
        <f>AQ3638</f>
        <v/>
      </c>
    </row>
    <row r="3643" spans="1:43" ht="14.25" customHeight="1" x14ac:dyDescent="0.25">
      <c r="A3643" s="99" t="s">
        <v>1169</v>
      </c>
      <c r="B3643" s="118"/>
      <c r="C3643" s="118"/>
      <c r="D3643" s="118"/>
      <c r="E3643" s="118"/>
      <c r="F3643" s="118"/>
      <c r="G3643" s="118"/>
      <c r="H3643" s="118"/>
      <c r="I3643" s="118"/>
      <c r="J3643" s="118"/>
      <c r="K3643" s="118"/>
      <c r="L3643" s="118"/>
      <c r="M3643" s="118"/>
      <c r="N3643" s="118"/>
      <c r="O3643" s="118"/>
      <c r="P3643" s="118"/>
      <c r="Q3643" s="118"/>
      <c r="R3643" s="118"/>
      <c r="S3643" s="118"/>
      <c r="T3643" s="118"/>
      <c r="U3643" s="118"/>
      <c r="V3643" s="118"/>
      <c r="W3643" s="115"/>
      <c r="X3643" s="116"/>
      <c r="Y3643" s="117"/>
      <c r="Z3643" s="119"/>
      <c r="AA3643" s="120" t="s">
        <v>1170</v>
      </c>
      <c r="AB3643" s="121">
        <f>'Demand Input VP'!B1823</f>
        <v>0</v>
      </c>
      <c r="AC3643" s="120">
        <f>'Demand Input VP'!C1823</f>
        <v>0</v>
      </c>
      <c r="AD3643" s="120">
        <f>'Demand Input VP'!D1823</f>
        <v>0</v>
      </c>
      <c r="AE3643" s="120">
        <f>'Demand Input VP'!E1823</f>
        <v>0</v>
      </c>
      <c r="AF3643" s="120">
        <f>'Demand Input VP'!F1823</f>
        <v>0</v>
      </c>
      <c r="AG3643" s="120">
        <f>'Demand Input VP'!G1823</f>
        <v>0</v>
      </c>
      <c r="AH3643" s="120">
        <f>'Demand Input VP'!H1823</f>
        <v>0</v>
      </c>
      <c r="AI3643" s="120">
        <f>'Demand Input VP'!I1823</f>
        <v>0</v>
      </c>
      <c r="AJ3643" s="120">
        <f>'Demand Input VP'!J1823</f>
        <v>0</v>
      </c>
      <c r="AK3643" s="120">
        <f>'Demand Input VP'!K1823</f>
        <v>0</v>
      </c>
      <c r="AL3643" s="120">
        <f>'Demand Input VP'!L1823</f>
        <v>0</v>
      </c>
      <c r="AM3643" s="120">
        <f>'Demand Input VP'!M1823</f>
        <v>0</v>
      </c>
      <c r="AN3643" s="120">
        <f>'Demand Input VP'!N1823</f>
        <v>0</v>
      </c>
      <c r="AQ3643" t="str">
        <f>AQ3638</f>
        <v/>
      </c>
    </row>
    <row r="3644" spans="1:43" ht="14.25" customHeight="1" x14ac:dyDescent="0.25">
      <c r="A3644" s="1"/>
      <c r="B3644" s="122"/>
      <c r="C3644" s="122"/>
      <c r="D3644" s="122"/>
      <c r="E3644" s="122"/>
      <c r="F3644" s="122"/>
      <c r="G3644" s="122"/>
      <c r="H3644" s="122"/>
      <c r="I3644" s="122"/>
      <c r="J3644" s="122"/>
      <c r="K3644" s="122"/>
      <c r="L3644" s="122"/>
      <c r="M3644" s="122"/>
      <c r="N3644" s="122"/>
      <c r="O3644" s="122"/>
      <c r="P3644" s="122"/>
      <c r="Q3644" s="122"/>
      <c r="R3644" s="122"/>
      <c r="S3644" s="122"/>
      <c r="T3644" s="122"/>
      <c r="U3644" s="122"/>
      <c r="V3644" s="122"/>
      <c r="W3644" s="123"/>
      <c r="X3644" s="116"/>
      <c r="Y3644" s="117"/>
      <c r="Z3644" s="123"/>
      <c r="AA3644" s="112" t="s">
        <v>1171</v>
      </c>
      <c r="AB3644" s="113">
        <f>'Demand Input MP'!B1824</f>
        <v>0</v>
      </c>
      <c r="AC3644" s="112">
        <f>'Demand Input MP'!C1824</f>
        <v>0</v>
      </c>
      <c r="AD3644" s="112">
        <f>'Demand Input MP'!D1824</f>
        <v>0</v>
      </c>
      <c r="AE3644" s="112">
        <f>'Demand Input MP'!E1824</f>
        <v>0</v>
      </c>
      <c r="AF3644" s="112">
        <f>'Demand Input MP'!F1824</f>
        <v>0</v>
      </c>
      <c r="AG3644" s="112">
        <f>'Demand Input MP'!G1824</f>
        <v>0</v>
      </c>
      <c r="AH3644" s="112">
        <f>'Demand Input MP'!H1824</f>
        <v>0</v>
      </c>
      <c r="AI3644" s="112">
        <f>'Demand Input MP'!I1824</f>
        <v>0</v>
      </c>
      <c r="AJ3644" s="112">
        <f>'Demand Input MP'!J1824</f>
        <v>0</v>
      </c>
      <c r="AK3644" s="112">
        <f>'Demand Input MP'!K1824</f>
        <v>0</v>
      </c>
      <c r="AL3644" s="112">
        <f>'Demand Input MP'!L1824</f>
        <v>0</v>
      </c>
      <c r="AM3644" s="112">
        <f>'Demand Input MP'!M1824</f>
        <v>0</v>
      </c>
      <c r="AN3644" s="112">
        <f>'Demand Input MP'!N1824</f>
        <v>0</v>
      </c>
      <c r="AQ3644" t="str">
        <f>AQ3638</f>
        <v/>
      </c>
    </row>
    <row r="3645" spans="1:43" ht="14.25" customHeight="1" x14ac:dyDescent="0.25">
      <c r="A3645" s="1"/>
      <c r="B3645" s="122"/>
      <c r="C3645" s="122"/>
      <c r="D3645" s="122"/>
      <c r="E3645" s="122"/>
      <c r="F3645" s="122"/>
      <c r="G3645" s="122"/>
      <c r="H3645" s="122"/>
      <c r="I3645" s="122"/>
      <c r="J3645" s="122"/>
      <c r="K3645" s="122"/>
      <c r="L3645" s="122"/>
      <c r="M3645" s="122"/>
      <c r="N3645" s="122"/>
      <c r="O3645" s="122"/>
      <c r="P3645" s="122"/>
      <c r="Q3645" s="122"/>
      <c r="R3645" s="122"/>
      <c r="S3645" s="122"/>
      <c r="T3645" s="122"/>
      <c r="U3645" s="122"/>
      <c r="V3645" s="124" t="s">
        <v>91</v>
      </c>
      <c r="W3645" s="125">
        <f>IFERROR(IF(SUM('Run Rate History'!E367:AD367)&gt;0,(SUMPRODUCT((B3640:AA3640&gt;=PERCENTILE(B3640:AA3640,0.1))*(B3640:AA3640&lt;=PERCENTILE(B3640:AA3640,0.9))*B3640:AA3640)+SUMPRODUCT(('Run Rate History'!E367:AD367&gt;=PERCENTILE(B3640:AA3640,0.1))*('Run Rate History'!E367:AD367&lt;=PERCENTILE(B3640:AA3640,0.9))*'Run Rate History'!E367:AD367))/(SUMPRODUCT((B3640:AA3640&gt;=PERCENTILE(B3640:AA3640,0.1))*(B3640:AA3640&lt;=PERCENTILE(B3640:AA3640,0.9))*1)+SUMPRODUCT(('Run Rate History'!E367:AD367&gt;=PERCENTILE(B3640:AA3640,0.1))*('Run Rate History'!E367:AD367&lt;=PERCENTILE(B3640:AA3640,0.9))*1)),TRIMMEAN(B3640:AA3640,0.15)),0)</f>
        <v>6.4615384615384617</v>
      </c>
      <c r="X3645" s="126" t="s">
        <v>1172</v>
      </c>
      <c r="Y3645" s="127">
        <f>SUM(B3640:AA3640)/26</f>
        <v>6.6538461538461542</v>
      </c>
      <c r="Z3645" s="128"/>
      <c r="AA3645" s="112" t="s">
        <v>1173</v>
      </c>
      <c r="AB3645" s="113">
        <f>'Demand Input MP'!B1823</f>
        <v>0</v>
      </c>
      <c r="AC3645" s="112">
        <f>'Demand Input MP'!C1823</f>
        <v>0</v>
      </c>
      <c r="AD3645" s="112">
        <f>'Demand Input MP'!D1823</f>
        <v>0</v>
      </c>
      <c r="AE3645" s="112">
        <f>'Demand Input MP'!E1823</f>
        <v>0</v>
      </c>
      <c r="AF3645" s="112">
        <f>'Demand Input MP'!F1823</f>
        <v>0</v>
      </c>
      <c r="AG3645" s="112">
        <f>'Demand Input MP'!G1823</f>
        <v>0</v>
      </c>
      <c r="AH3645" s="112">
        <f>'Demand Input MP'!H1823</f>
        <v>0</v>
      </c>
      <c r="AI3645" s="112">
        <f>'Demand Input MP'!I1823</f>
        <v>0</v>
      </c>
      <c r="AJ3645" s="112">
        <f>'Demand Input MP'!J1823</f>
        <v>0</v>
      </c>
      <c r="AK3645" s="112">
        <f>'Demand Input MP'!K1823</f>
        <v>0</v>
      </c>
      <c r="AL3645" s="112">
        <f>'Demand Input MP'!L1823</f>
        <v>0</v>
      </c>
      <c r="AM3645" s="112">
        <f>'Demand Input MP'!M1823</f>
        <v>0</v>
      </c>
      <c r="AN3645" s="112">
        <f>'Demand Input MP'!N1823</f>
        <v>0</v>
      </c>
      <c r="AQ3645" t="str">
        <f>AQ3638</f>
        <v/>
      </c>
    </row>
    <row r="3646" spans="1:43" ht="14.25" customHeight="1" x14ac:dyDescent="0.25">
      <c r="A3646" s="1"/>
      <c r="B3646" s="122"/>
      <c r="C3646" s="122"/>
      <c r="D3646" s="122"/>
      <c r="E3646" s="122"/>
      <c r="F3646" s="122"/>
      <c r="G3646" s="122"/>
      <c r="H3646" s="122"/>
      <c r="I3646" s="122"/>
      <c r="J3646" s="122"/>
      <c r="K3646" s="122"/>
      <c r="L3646" s="122"/>
      <c r="M3646" s="122"/>
      <c r="N3646" s="122"/>
      <c r="O3646" s="122"/>
      <c r="P3646" s="122"/>
      <c r="Q3646" s="122"/>
      <c r="R3646" s="122"/>
      <c r="S3646" s="122"/>
      <c r="T3646" s="122"/>
      <c r="U3646" s="122"/>
      <c r="V3646" s="124" t="s">
        <v>94</v>
      </c>
      <c r="W3646" s="125">
        <f>IFERROR((1*MIN(MAX(X3640,0.5*IF(SUM('Run Rate History'!E367:AD367)&gt;0,(MEDIAN(IF(B3640:AA3640&gt;0,B3640:AA3640))+MEDIAN(IF('Run Rate History'!E367:AD367&gt;0,'Run Rate History'!E367:AD367)))/2,MEDIAN(IF(B3640:AA3640&gt;0,B3640:AA3640)))),2*IF(SUM('Run Rate History'!E367:AD367)&gt;0,(MEDIAN(IF(B3640:AA3640&gt;0,B3640:AA3640))+MEDIAN(IF('Run Rate History'!E367:AD367&gt;0,'Run Rate History'!E367:AD367)))/2,MEDIAN(IF(B3640:AA3640&gt;0,B3640:AA3640))))+2*MIN(MAX(Y3640,0.5*IF(SUM('Run Rate History'!E367:AD367)&gt;0,(MEDIAN(IF(B3640:AA3640&gt;0,B3640:AA3640))+MEDIAN(IF('Run Rate History'!E367:AD367&gt;0,'Run Rate History'!E367:AD367)))/2,MEDIAN(IF(B3640:AA3640&gt;0,B3640:AA3640)))),2*IF(SUM('Run Rate History'!E367:AD367)&gt;0,(MEDIAN(IF(B3640:AA3640&gt;0,B3640:AA3640))+MEDIAN(IF('Run Rate History'!E367:AD367&gt;0,'Run Rate History'!E367:AD367)))/2,MEDIAN(IF(B3640:AA3640&gt;0,B3640:AA3640))))+3*MIN(MAX(Z3640,0.5*IF(SUM('Run Rate History'!E367:AD367)&gt;0,(MEDIAN(IF(B3640:AA3640&gt;0,B3640:AA3640))+MEDIAN(IF('Run Rate History'!E367:AD367&gt;0,'Run Rate History'!E367:AD367)))/2,MEDIAN(IF(B3640:AA3640&gt;0,B3640:AA3640)))),2*IF(SUM('Run Rate History'!E367:AD367)&gt;0,(MEDIAN(IF(B3640:AA3640&gt;0,B3640:AA3640))+MEDIAN(IF('Run Rate History'!E367:AD367&gt;0,'Run Rate History'!E367:AD367)))/2,MEDIAN(IF(B3640:AA3640&gt;0,B3640:AA3640))))+4*MIN(MAX(AA3640,0.5*IF(SUM('Run Rate History'!E367:AD367)&gt;0,(MEDIAN(IF(B3640:AA3640&gt;0,B3640:AA3640))+MEDIAN(IF('Run Rate History'!E367:AD367&gt;0,'Run Rate History'!E367:AD367)))/2,MEDIAN(IF(B3640:AA3640&gt;0,B3640:AA3640)))),2*IF(SUM('Run Rate History'!E367:AD367)&gt;0,(MEDIAN(IF(B3640:AA3640&gt;0,B3640:AA3640))+MEDIAN(IF('Run Rate History'!E367:AD367&gt;0,'Run Rate History'!E367:AD367)))/2,MEDIAN(IF(B3640:AA3640&gt;0,B3640:AA3640)))))/10,0)</f>
        <v>7.4</v>
      </c>
      <c r="X3646" s="129" t="s">
        <v>1174</v>
      </c>
      <c r="Y3646" s="130">
        <f>IFERROR(VLOOKUP(A3638,'Stanje zaliha'!A:E,5,FALSE()),0)</f>
        <v>42</v>
      </c>
      <c r="Z3646" s="131"/>
      <c r="AA3646" s="113" t="s">
        <v>1175</v>
      </c>
      <c r="AB3646" s="118">
        <f t="shared" ref="AB3646:AN3646" si="726">SUM(AB3642:AB3645)</f>
        <v>0</v>
      </c>
      <c r="AC3646" s="118">
        <f t="shared" si="726"/>
        <v>0</v>
      </c>
      <c r="AD3646" s="118">
        <f t="shared" si="726"/>
        <v>0</v>
      </c>
      <c r="AE3646" s="118">
        <f t="shared" si="726"/>
        <v>0</v>
      </c>
      <c r="AF3646" s="118">
        <f t="shared" si="726"/>
        <v>0</v>
      </c>
      <c r="AG3646" s="118">
        <f t="shared" si="726"/>
        <v>0</v>
      </c>
      <c r="AH3646" s="118">
        <f t="shared" si="726"/>
        <v>0</v>
      </c>
      <c r="AI3646" s="118">
        <f t="shared" si="726"/>
        <v>0</v>
      </c>
      <c r="AJ3646" s="118">
        <f t="shared" si="726"/>
        <v>0</v>
      </c>
      <c r="AK3646" s="118">
        <f t="shared" si="726"/>
        <v>0</v>
      </c>
      <c r="AL3646" s="118">
        <f t="shared" si="726"/>
        <v>0</v>
      </c>
      <c r="AM3646" s="118">
        <f t="shared" si="726"/>
        <v>0</v>
      </c>
      <c r="AN3646" s="118">
        <f t="shared" si="726"/>
        <v>0</v>
      </c>
      <c r="AQ3646" t="str">
        <f>AQ3638</f>
        <v/>
      </c>
    </row>
    <row r="3647" spans="1:43" ht="14.25" customHeight="1" x14ac:dyDescent="0.25">
      <c r="A3647" s="1"/>
      <c r="B3647" s="122"/>
      <c r="C3647" s="122"/>
      <c r="D3647" s="122"/>
      <c r="E3647" s="122"/>
      <c r="F3647" s="122"/>
      <c r="G3647" s="122"/>
      <c r="H3647" s="122"/>
      <c r="I3647" s="122"/>
      <c r="J3647" s="122"/>
      <c r="K3647" s="122"/>
      <c r="L3647" s="122"/>
      <c r="M3647" s="122"/>
      <c r="N3647" s="122"/>
      <c r="O3647" s="122"/>
      <c r="P3647" s="122"/>
      <c r="Q3647" s="122"/>
      <c r="R3647" s="122"/>
      <c r="S3647" s="122"/>
      <c r="T3647" s="122"/>
      <c r="U3647" s="122"/>
      <c r="V3647" s="124" t="s">
        <v>95</v>
      </c>
      <c r="W3647" s="125">
        <f>IFERROR(0.6*W3646+0.4*W3645,0)</f>
        <v>7.0246153846153856</v>
      </c>
      <c r="X3647" s="132" t="s">
        <v>1176</v>
      </c>
      <c r="Y3647" s="133">
        <f>IFERROR(SUMIF('Popis poslanih narudžbi'!A:A,A3638,'Popis poslanih narudžbi'!C:C),0)</f>
        <v>0</v>
      </c>
      <c r="Z3647" s="131"/>
      <c r="AA3647" s="134" t="s">
        <v>1177</v>
      </c>
      <c r="AB3647" s="118">
        <f t="shared" ref="AB3647:AN3647" si="727">AB3640+AB3646</f>
        <v>7</v>
      </c>
      <c r="AC3647" s="118">
        <f t="shared" si="727"/>
        <v>7</v>
      </c>
      <c r="AD3647" s="118">
        <f t="shared" si="727"/>
        <v>7</v>
      </c>
      <c r="AE3647" s="118">
        <f t="shared" si="727"/>
        <v>6</v>
      </c>
      <c r="AF3647" s="118">
        <f t="shared" si="727"/>
        <v>6</v>
      </c>
      <c r="AG3647" s="118">
        <f t="shared" si="727"/>
        <v>6</v>
      </c>
      <c r="AH3647" s="118">
        <f t="shared" si="727"/>
        <v>6</v>
      </c>
      <c r="AI3647" s="118">
        <f t="shared" si="727"/>
        <v>6</v>
      </c>
      <c r="AJ3647" s="118">
        <f t="shared" si="727"/>
        <v>6</v>
      </c>
      <c r="AK3647" s="118">
        <f t="shared" si="727"/>
        <v>6</v>
      </c>
      <c r="AL3647" s="118">
        <f t="shared" si="727"/>
        <v>6</v>
      </c>
      <c r="AM3647" s="118">
        <f t="shared" si="727"/>
        <v>6</v>
      </c>
      <c r="AN3647" s="118">
        <f t="shared" si="727"/>
        <v>6</v>
      </c>
      <c r="AQ3647" t="str">
        <f>AQ3638</f>
        <v/>
      </c>
    </row>
    <row r="3648" spans="1:43" ht="14.25" customHeight="1" x14ac:dyDescent="0.25">
      <c r="A3648" s="107" t="str">
        <f>'Run Rate'!A368</f>
        <v>ZOE12442</v>
      </c>
      <c r="B3648" s="135" t="str">
        <f>'Run Rate'!B368</f>
        <v>Zoe Nutrition Protein Cream Hazelnut Cocoa 200g</v>
      </c>
      <c r="C3648" s="135" t="str">
        <f>'Run Rate'!C368</f>
        <v>BIO I SUPERFOODS</v>
      </c>
      <c r="D3648" s="135" t="str">
        <f>'Run Rate'!D368</f>
        <v>03 BRONZE</v>
      </c>
      <c r="E3648" s="122"/>
      <c r="F3648" s="122"/>
      <c r="G3648" s="122"/>
      <c r="H3648" s="122"/>
      <c r="I3648" s="122"/>
      <c r="J3648" s="122"/>
      <c r="K3648" s="122"/>
      <c r="L3648" s="122"/>
      <c r="M3648" s="122"/>
      <c r="N3648" s="122"/>
      <c r="O3648" s="122"/>
      <c r="P3648" s="122"/>
      <c r="Q3648" s="122"/>
      <c r="R3648" s="122"/>
      <c r="S3648" s="122"/>
      <c r="T3648" s="122"/>
      <c r="U3648" s="122"/>
      <c r="V3648" s="122"/>
      <c r="W3648" s="122"/>
      <c r="X3648" s="122"/>
      <c r="Y3648" s="122"/>
      <c r="Z3648" s="122"/>
      <c r="AA3648" s="122"/>
      <c r="AB3648" s="122"/>
      <c r="AC3648" s="122"/>
      <c r="AD3648" s="122"/>
      <c r="AE3648" s="122"/>
      <c r="AF3648" s="122"/>
      <c r="AG3648" s="122"/>
      <c r="AH3648" s="122"/>
      <c r="AI3648" s="122"/>
      <c r="AJ3648" s="122"/>
      <c r="AK3648" s="122"/>
      <c r="AL3648" s="122"/>
      <c r="AM3648" s="122"/>
      <c r="AN3648" s="122"/>
      <c r="AQ3648" t="str">
        <f>IF(AND(OR($B$1="ALL",$B$1=C3648),OR($E$1="ALL",$E$1=D3648),OR($B$2="ALL",$B$2=A3648),OR($E$2="ALL",IFERROR(SEARCH($E$2,B3648),0)&gt;0)),"MATCH","")</f>
        <v/>
      </c>
    </row>
    <row r="3649" spans="1:43" ht="14.25" customHeight="1" x14ac:dyDescent="0.25">
      <c r="A3649" s="108" t="s">
        <v>1137</v>
      </c>
      <c r="B3649" s="136" t="s">
        <v>1138</v>
      </c>
      <c r="C3649" s="136" t="s">
        <v>1139</v>
      </c>
      <c r="D3649" s="136" t="s">
        <v>1140</v>
      </c>
      <c r="E3649" s="136" t="s">
        <v>1141</v>
      </c>
      <c r="F3649" s="136" t="s">
        <v>1142</v>
      </c>
      <c r="G3649" s="136" t="s">
        <v>1143</v>
      </c>
      <c r="H3649" s="136" t="s">
        <v>1144</v>
      </c>
      <c r="I3649" s="136" t="s">
        <v>1145</v>
      </c>
      <c r="J3649" s="136" t="s">
        <v>1146</v>
      </c>
      <c r="K3649" s="136" t="s">
        <v>1147</v>
      </c>
      <c r="L3649" s="136" t="s">
        <v>1148</v>
      </c>
      <c r="M3649" s="136" t="s">
        <v>1149</v>
      </c>
      <c r="N3649" s="136" t="s">
        <v>1150</v>
      </c>
      <c r="O3649" s="136" t="s">
        <v>1151</v>
      </c>
      <c r="P3649" s="136" t="s">
        <v>1152</v>
      </c>
      <c r="Q3649" s="136" t="s">
        <v>1153</v>
      </c>
      <c r="R3649" s="136" t="s">
        <v>1154</v>
      </c>
      <c r="S3649" s="136" t="s">
        <v>1155</v>
      </c>
      <c r="T3649" s="136" t="s">
        <v>1156</v>
      </c>
      <c r="U3649" s="136" t="s">
        <v>1157</v>
      </c>
      <c r="V3649" s="136" t="s">
        <v>1158</v>
      </c>
      <c r="W3649" s="136" t="s">
        <v>1159</v>
      </c>
      <c r="X3649" s="136" t="s">
        <v>1160</v>
      </c>
      <c r="Y3649" s="136" t="s">
        <v>1161</v>
      </c>
      <c r="Z3649" s="136" t="s">
        <v>1162</v>
      </c>
      <c r="AA3649" s="136" t="s">
        <v>1163</v>
      </c>
      <c r="AB3649" s="137" t="s">
        <v>156</v>
      </c>
      <c r="AC3649" s="137" t="s">
        <v>157</v>
      </c>
      <c r="AD3649" s="137" t="s">
        <v>158</v>
      </c>
      <c r="AE3649" s="137" t="s">
        <v>139</v>
      </c>
      <c r="AF3649" s="138" t="s">
        <v>140</v>
      </c>
      <c r="AG3649" s="138" t="s">
        <v>141</v>
      </c>
      <c r="AH3649" s="138" t="s">
        <v>142</v>
      </c>
      <c r="AI3649" s="138" t="s">
        <v>143</v>
      </c>
      <c r="AJ3649" s="139" t="s">
        <v>144</v>
      </c>
      <c r="AK3649" s="139" t="s">
        <v>145</v>
      </c>
      <c r="AL3649" s="139" t="s">
        <v>146</v>
      </c>
      <c r="AM3649" s="140" t="s">
        <v>147</v>
      </c>
      <c r="AN3649" s="140" t="s">
        <v>148</v>
      </c>
      <c r="AQ3649" t="str">
        <f>AQ3648</f>
        <v/>
      </c>
    </row>
    <row r="3650" spans="1:43" ht="14.25" customHeight="1" x14ac:dyDescent="0.25">
      <c r="A3650" s="99" t="s">
        <v>1164</v>
      </c>
      <c r="B3650" s="112">
        <f>'Run Rate'!E368</f>
        <v>449</v>
      </c>
      <c r="C3650" s="112">
        <f>'Run Rate'!F368</f>
        <v>64</v>
      </c>
      <c r="D3650" s="112">
        <f>'Run Rate'!G368</f>
        <v>67</v>
      </c>
      <c r="E3650" s="112">
        <f>'Run Rate'!H368</f>
        <v>81</v>
      </c>
      <c r="F3650" s="112">
        <f>'Run Rate'!I368</f>
        <v>92</v>
      </c>
      <c r="G3650" s="112">
        <f>'Run Rate'!J368</f>
        <v>64</v>
      </c>
      <c r="H3650" s="112">
        <f>'Run Rate'!K368</f>
        <v>88</v>
      </c>
      <c r="I3650" s="112">
        <f>'Run Rate'!L368</f>
        <v>92</v>
      </c>
      <c r="J3650" s="112">
        <f>'Run Rate'!M368</f>
        <v>166</v>
      </c>
      <c r="K3650" s="112">
        <f>'Run Rate'!N368</f>
        <v>52</v>
      </c>
      <c r="L3650" s="112">
        <f>'Run Rate'!O368</f>
        <v>53</v>
      </c>
      <c r="M3650" s="112">
        <f>'Run Rate'!P368</f>
        <v>85</v>
      </c>
      <c r="N3650" s="112">
        <f>'Run Rate'!Q368</f>
        <v>47</v>
      </c>
      <c r="O3650" s="112">
        <f>'Run Rate'!R368</f>
        <v>20</v>
      </c>
      <c r="P3650" s="112">
        <f>'Run Rate'!S368</f>
        <v>6</v>
      </c>
      <c r="Q3650" s="112">
        <f>'Run Rate'!T368</f>
        <v>37</v>
      </c>
      <c r="R3650" s="112">
        <f>'Run Rate'!U368</f>
        <v>45</v>
      </c>
      <c r="S3650" s="112">
        <f>'Run Rate'!V368</f>
        <v>112</v>
      </c>
      <c r="T3650" s="112">
        <f>'Run Rate'!W368</f>
        <v>89</v>
      </c>
      <c r="U3650" s="112">
        <f>'Run Rate'!X368</f>
        <v>47</v>
      </c>
      <c r="V3650" s="112">
        <f>'Run Rate'!Y368</f>
        <v>40</v>
      </c>
      <c r="W3650" s="112">
        <f>'Run Rate'!Z368</f>
        <v>33</v>
      </c>
      <c r="X3650" s="112">
        <f>'Run Rate'!AA368</f>
        <v>93</v>
      </c>
      <c r="Y3650" s="112">
        <f>'Run Rate'!AB368</f>
        <v>54</v>
      </c>
      <c r="Z3650" s="112">
        <f>'Run Rate'!AC368</f>
        <v>62</v>
      </c>
      <c r="AA3650" s="112">
        <f>'Run Rate'!AD368</f>
        <v>95</v>
      </c>
      <c r="AB3650" s="113">
        <v>67</v>
      </c>
      <c r="AC3650" s="112">
        <v>67</v>
      </c>
      <c r="AD3650" s="112">
        <v>67</v>
      </c>
      <c r="AE3650" s="112">
        <v>67</v>
      </c>
      <c r="AF3650" s="112">
        <v>67</v>
      </c>
      <c r="AG3650" s="112">
        <v>67</v>
      </c>
      <c r="AH3650" s="112">
        <v>67</v>
      </c>
      <c r="AI3650" s="112">
        <v>67</v>
      </c>
      <c r="AJ3650" s="112">
        <v>67</v>
      </c>
      <c r="AK3650" s="112">
        <v>67</v>
      </c>
      <c r="AL3650" s="112">
        <v>67</v>
      </c>
      <c r="AM3650" s="112">
        <v>67</v>
      </c>
      <c r="AN3650" s="112">
        <v>67</v>
      </c>
      <c r="AQ3650" t="str">
        <f>AQ3648</f>
        <v/>
      </c>
    </row>
    <row r="3651" spans="1:43" ht="14.25" customHeight="1" x14ac:dyDescent="0.25">
      <c r="A3651" s="99" t="s">
        <v>1165</v>
      </c>
      <c r="B3651" s="114"/>
      <c r="C3651" s="114"/>
      <c r="D3651" s="114"/>
      <c r="E3651" s="114"/>
      <c r="F3651" s="114"/>
      <c r="G3651" s="114"/>
      <c r="H3651" s="114"/>
      <c r="I3651" s="114"/>
      <c r="J3651" s="114"/>
      <c r="K3651" s="114"/>
      <c r="L3651" s="114"/>
      <c r="M3651" s="114"/>
      <c r="N3651" s="114"/>
      <c r="O3651" s="114"/>
      <c r="P3651" s="114"/>
      <c r="Q3651" s="114"/>
      <c r="R3651" s="114"/>
      <c r="S3651" s="114"/>
      <c r="T3651" s="114"/>
      <c r="U3651" s="114"/>
      <c r="V3651" s="114"/>
      <c r="W3651" s="115"/>
      <c r="X3651" s="115"/>
      <c r="Y3651" s="115"/>
      <c r="Z3651" s="115"/>
      <c r="AA3651" s="112" t="s">
        <v>1166</v>
      </c>
      <c r="AB3651" s="113"/>
      <c r="AC3651" s="112"/>
      <c r="AD3651" s="112"/>
      <c r="AE3651" s="112"/>
      <c r="AF3651" s="112"/>
      <c r="AG3651" s="112"/>
      <c r="AH3651" s="112"/>
      <c r="AI3651" s="112"/>
      <c r="AJ3651" s="112"/>
      <c r="AK3651" s="112"/>
      <c r="AL3651" s="112"/>
      <c r="AM3651" s="112"/>
      <c r="AN3651" s="112"/>
      <c r="AQ3651" t="str">
        <f>AQ3648</f>
        <v/>
      </c>
    </row>
    <row r="3652" spans="1:43" ht="14.25" customHeight="1" x14ac:dyDescent="0.25">
      <c r="A3652" s="99" t="s">
        <v>1167</v>
      </c>
      <c r="B3652" s="114"/>
      <c r="C3652" s="114"/>
      <c r="D3652" s="114"/>
      <c r="E3652" s="114"/>
      <c r="F3652" s="114"/>
      <c r="G3652" s="114"/>
      <c r="H3652" s="114"/>
      <c r="I3652" s="114"/>
      <c r="J3652" s="114"/>
      <c r="K3652" s="114"/>
      <c r="L3652" s="114"/>
      <c r="M3652" s="114"/>
      <c r="N3652" s="114"/>
      <c r="O3652" s="114"/>
      <c r="P3652" s="114"/>
      <c r="Q3652" s="114"/>
      <c r="R3652" s="114"/>
      <c r="S3652" s="114"/>
      <c r="T3652" s="114"/>
      <c r="U3652" s="114"/>
      <c r="V3652" s="114"/>
      <c r="W3652" s="115"/>
      <c r="X3652" s="116"/>
      <c r="Y3652" s="117"/>
      <c r="Z3652" s="115"/>
      <c r="AA3652" s="112" t="s">
        <v>1168</v>
      </c>
      <c r="AB3652" s="113">
        <f>'Demand Input VP'!B1829</f>
        <v>0</v>
      </c>
      <c r="AC3652" s="112">
        <f>'Demand Input VP'!C1829</f>
        <v>0</v>
      </c>
      <c r="AD3652" s="112">
        <f>'Demand Input VP'!D1829</f>
        <v>0</v>
      </c>
      <c r="AE3652" s="112">
        <f>'Demand Input VP'!E1829</f>
        <v>0</v>
      </c>
      <c r="AF3652" s="112">
        <f>'Demand Input VP'!F1829</f>
        <v>0</v>
      </c>
      <c r="AG3652" s="112">
        <f>'Demand Input VP'!G1829</f>
        <v>0</v>
      </c>
      <c r="AH3652" s="112">
        <f>'Demand Input VP'!H1829</f>
        <v>0</v>
      </c>
      <c r="AI3652" s="112">
        <f>'Demand Input VP'!I1829</f>
        <v>0</v>
      </c>
      <c r="AJ3652" s="112">
        <f>'Demand Input VP'!J1829</f>
        <v>0</v>
      </c>
      <c r="AK3652" s="112">
        <f>'Demand Input VP'!K1829</f>
        <v>0</v>
      </c>
      <c r="AL3652" s="112">
        <f>'Demand Input VP'!L1829</f>
        <v>0</v>
      </c>
      <c r="AM3652" s="112">
        <f>'Demand Input VP'!M1829</f>
        <v>0</v>
      </c>
      <c r="AN3652" s="112">
        <f>'Demand Input VP'!N1829</f>
        <v>0</v>
      </c>
      <c r="AQ3652" t="str">
        <f>AQ3648</f>
        <v/>
      </c>
    </row>
    <row r="3653" spans="1:43" ht="14.25" customHeight="1" x14ac:dyDescent="0.25">
      <c r="A3653" s="99" t="s">
        <v>1169</v>
      </c>
      <c r="B3653" s="118"/>
      <c r="C3653" s="118"/>
      <c r="D3653" s="118"/>
      <c r="E3653" s="118"/>
      <c r="F3653" s="118"/>
      <c r="G3653" s="118"/>
      <c r="H3653" s="118"/>
      <c r="I3653" s="118"/>
      <c r="J3653" s="118"/>
      <c r="K3653" s="118"/>
      <c r="L3653" s="118"/>
      <c r="M3653" s="118"/>
      <c r="N3653" s="118"/>
      <c r="O3653" s="118"/>
      <c r="P3653" s="118"/>
      <c r="Q3653" s="118"/>
      <c r="R3653" s="118"/>
      <c r="S3653" s="118"/>
      <c r="T3653" s="118"/>
      <c r="U3653" s="118"/>
      <c r="V3653" s="118"/>
      <c r="W3653" s="115"/>
      <c r="X3653" s="116"/>
      <c r="Y3653" s="117"/>
      <c r="Z3653" s="119"/>
      <c r="AA3653" s="120" t="s">
        <v>1170</v>
      </c>
      <c r="AB3653" s="121">
        <f>'Demand Input VP'!B1828</f>
        <v>0</v>
      </c>
      <c r="AC3653" s="120">
        <f>'Demand Input VP'!C1828</f>
        <v>0</v>
      </c>
      <c r="AD3653" s="120">
        <f>'Demand Input VP'!D1828</f>
        <v>0</v>
      </c>
      <c r="AE3653" s="120">
        <f>'Demand Input VP'!E1828</f>
        <v>0</v>
      </c>
      <c r="AF3653" s="120">
        <f>'Demand Input VP'!F1828</f>
        <v>0</v>
      </c>
      <c r="AG3653" s="120">
        <f>'Demand Input VP'!G1828</f>
        <v>0</v>
      </c>
      <c r="AH3653" s="120">
        <f>'Demand Input VP'!H1828</f>
        <v>0</v>
      </c>
      <c r="AI3653" s="120">
        <f>'Demand Input VP'!I1828</f>
        <v>0</v>
      </c>
      <c r="AJ3653" s="120">
        <f>'Demand Input VP'!J1828</f>
        <v>0</v>
      </c>
      <c r="AK3653" s="120">
        <f>'Demand Input VP'!K1828</f>
        <v>0</v>
      </c>
      <c r="AL3653" s="120">
        <f>'Demand Input VP'!L1828</f>
        <v>0</v>
      </c>
      <c r="AM3653" s="120">
        <f>'Demand Input VP'!M1828</f>
        <v>0</v>
      </c>
      <c r="AN3653" s="120">
        <f>'Demand Input VP'!N1828</f>
        <v>0</v>
      </c>
      <c r="AQ3653" t="str">
        <f>AQ3648</f>
        <v/>
      </c>
    </row>
    <row r="3654" spans="1:43" ht="14.25" customHeight="1" x14ac:dyDescent="0.25">
      <c r="A3654" s="1"/>
      <c r="B3654" s="122"/>
      <c r="C3654" s="122"/>
      <c r="D3654" s="122"/>
      <c r="E3654" s="122"/>
      <c r="F3654" s="122"/>
      <c r="G3654" s="122"/>
      <c r="H3654" s="122"/>
      <c r="I3654" s="122"/>
      <c r="J3654" s="122"/>
      <c r="K3654" s="122"/>
      <c r="L3654" s="122"/>
      <c r="M3654" s="122"/>
      <c r="N3654" s="122"/>
      <c r="O3654" s="122"/>
      <c r="P3654" s="122"/>
      <c r="Q3654" s="122"/>
      <c r="R3654" s="122"/>
      <c r="S3654" s="122"/>
      <c r="T3654" s="122"/>
      <c r="U3654" s="122"/>
      <c r="V3654" s="122"/>
      <c r="W3654" s="123"/>
      <c r="X3654" s="116"/>
      <c r="Y3654" s="117"/>
      <c r="Z3654" s="123"/>
      <c r="AA3654" s="112" t="s">
        <v>1171</v>
      </c>
      <c r="AB3654" s="113">
        <f>'Demand Input MP'!B1829</f>
        <v>0</v>
      </c>
      <c r="AC3654" s="112">
        <f>'Demand Input MP'!C1829</f>
        <v>0</v>
      </c>
      <c r="AD3654" s="112">
        <f>'Demand Input MP'!D1829</f>
        <v>0</v>
      </c>
      <c r="AE3654" s="112">
        <f>'Demand Input MP'!E1829</f>
        <v>0</v>
      </c>
      <c r="AF3654" s="112">
        <f>'Demand Input MP'!F1829</f>
        <v>0</v>
      </c>
      <c r="AG3654" s="112">
        <f>'Demand Input MP'!G1829</f>
        <v>0</v>
      </c>
      <c r="AH3654" s="112">
        <f>'Demand Input MP'!H1829</f>
        <v>0</v>
      </c>
      <c r="AI3654" s="112">
        <f>'Demand Input MP'!I1829</f>
        <v>0</v>
      </c>
      <c r="AJ3654" s="112">
        <f>'Demand Input MP'!J1829</f>
        <v>0</v>
      </c>
      <c r="AK3654" s="112">
        <f>'Demand Input MP'!K1829</f>
        <v>0</v>
      </c>
      <c r="AL3654" s="112">
        <f>'Demand Input MP'!L1829</f>
        <v>0</v>
      </c>
      <c r="AM3654" s="112">
        <f>'Demand Input MP'!M1829</f>
        <v>0</v>
      </c>
      <c r="AN3654" s="112">
        <f>'Demand Input MP'!N1829</f>
        <v>0</v>
      </c>
      <c r="AQ3654" t="str">
        <f>AQ3648</f>
        <v/>
      </c>
    </row>
    <row r="3655" spans="1:43" ht="14.25" customHeight="1" x14ac:dyDescent="0.25">
      <c r="A3655" s="1"/>
      <c r="B3655" s="122"/>
      <c r="C3655" s="122"/>
      <c r="D3655" s="122"/>
      <c r="E3655" s="122"/>
      <c r="F3655" s="122"/>
      <c r="G3655" s="122"/>
      <c r="H3655" s="122"/>
      <c r="I3655" s="122"/>
      <c r="J3655" s="122"/>
      <c r="K3655" s="122"/>
      <c r="L3655" s="122"/>
      <c r="M3655" s="122"/>
      <c r="N3655" s="122"/>
      <c r="O3655" s="122"/>
      <c r="P3655" s="122"/>
      <c r="Q3655" s="122"/>
      <c r="R3655" s="122"/>
      <c r="S3655" s="122"/>
      <c r="T3655" s="122"/>
      <c r="U3655" s="122"/>
      <c r="V3655" s="124" t="s">
        <v>91</v>
      </c>
      <c r="W3655" s="125">
        <f>IFERROR(IF(SUM('Run Rate History'!E368:AD368)&gt;0,(SUMPRODUCT((B3650:AA3650&gt;=PERCENTILE(B3650:AA3650,0.1))*(B3650:AA3650&lt;=PERCENTILE(B3650:AA3650,0.9))*B3650:AA3650)+SUMPRODUCT(('Run Rate History'!E368:AD368&gt;=PERCENTILE(B3650:AA3650,0.1))*('Run Rate History'!E368:AD368&lt;=PERCENTILE(B3650:AA3650,0.9))*'Run Rate History'!E368:AD368))/(SUMPRODUCT((B3650:AA3650&gt;=PERCENTILE(B3650:AA3650,0.1))*(B3650:AA3650&lt;=PERCENTILE(B3650:AA3650,0.9))*1)+SUMPRODUCT(('Run Rate History'!E368:AD368&gt;=PERCENTILE(B3650:AA3650,0.1))*('Run Rate History'!E368:AD368&lt;=PERCENTILE(B3650:AA3650,0.9))*1)),TRIMMEAN(B3650:AA3650,0.15)),0)</f>
        <v>63</v>
      </c>
      <c r="X3655" s="126" t="s">
        <v>1172</v>
      </c>
      <c r="Y3655" s="127">
        <f>SUM(B3650:AA3650)/26</f>
        <v>82.038461538461533</v>
      </c>
      <c r="Z3655" s="128"/>
      <c r="AA3655" s="112" t="s">
        <v>1173</v>
      </c>
      <c r="AB3655" s="113">
        <f>'Demand Input MP'!B1828</f>
        <v>0</v>
      </c>
      <c r="AC3655" s="112">
        <f>'Demand Input MP'!C1828</f>
        <v>0</v>
      </c>
      <c r="AD3655" s="112">
        <f>'Demand Input MP'!D1828</f>
        <v>0</v>
      </c>
      <c r="AE3655" s="112">
        <f>'Demand Input MP'!E1828</f>
        <v>0</v>
      </c>
      <c r="AF3655" s="112">
        <f>'Demand Input MP'!F1828</f>
        <v>0</v>
      </c>
      <c r="AG3655" s="112">
        <f>'Demand Input MP'!G1828</f>
        <v>0</v>
      </c>
      <c r="AH3655" s="112">
        <f>'Demand Input MP'!H1828</f>
        <v>0</v>
      </c>
      <c r="AI3655" s="112">
        <f>'Demand Input MP'!I1828</f>
        <v>0</v>
      </c>
      <c r="AJ3655" s="112">
        <f>'Demand Input MP'!J1828</f>
        <v>0</v>
      </c>
      <c r="AK3655" s="112">
        <f>'Demand Input MP'!K1828</f>
        <v>0</v>
      </c>
      <c r="AL3655" s="112">
        <f>'Demand Input MP'!L1828</f>
        <v>0</v>
      </c>
      <c r="AM3655" s="112">
        <f>'Demand Input MP'!M1828</f>
        <v>0</v>
      </c>
      <c r="AN3655" s="112">
        <f>'Demand Input MP'!N1828</f>
        <v>0</v>
      </c>
      <c r="AQ3655" t="str">
        <f>AQ3648</f>
        <v/>
      </c>
    </row>
    <row r="3656" spans="1:43" ht="14.25" customHeight="1" x14ac:dyDescent="0.25">
      <c r="A3656" s="1"/>
      <c r="B3656" s="122"/>
      <c r="C3656" s="122"/>
      <c r="D3656" s="122"/>
      <c r="E3656" s="122"/>
      <c r="F3656" s="122"/>
      <c r="G3656" s="122"/>
      <c r="H3656" s="122"/>
      <c r="I3656" s="122"/>
      <c r="J3656" s="122"/>
      <c r="K3656" s="122"/>
      <c r="L3656" s="122"/>
      <c r="M3656" s="122"/>
      <c r="N3656" s="122"/>
      <c r="O3656" s="122"/>
      <c r="P3656" s="122"/>
      <c r="Q3656" s="122"/>
      <c r="R3656" s="122"/>
      <c r="S3656" s="122"/>
      <c r="T3656" s="122"/>
      <c r="U3656" s="122"/>
      <c r="V3656" s="124" t="s">
        <v>94</v>
      </c>
      <c r="W3656" s="125">
        <f>IFERROR((1*MIN(MAX(X3650,0.5*IF(SUM('Run Rate History'!E368:AD368)&gt;0,(MEDIAN(IF(B3650:AA3650&gt;0,B3650:AA3650))+MEDIAN(IF('Run Rate History'!E368:AD368&gt;0,'Run Rate History'!E368:AD368)))/2,MEDIAN(IF(B3650:AA3650&gt;0,B3650:AA3650)))),2*IF(SUM('Run Rate History'!E368:AD368)&gt;0,(MEDIAN(IF(B3650:AA3650&gt;0,B3650:AA3650))+MEDIAN(IF('Run Rate History'!E368:AD368&gt;0,'Run Rate History'!E368:AD368)))/2,MEDIAN(IF(B3650:AA3650&gt;0,B3650:AA3650))))+2*MIN(MAX(Y3650,0.5*IF(SUM('Run Rate History'!E368:AD368)&gt;0,(MEDIAN(IF(B3650:AA3650&gt;0,B3650:AA3650))+MEDIAN(IF('Run Rate History'!E368:AD368&gt;0,'Run Rate History'!E368:AD368)))/2,MEDIAN(IF(B3650:AA3650&gt;0,B3650:AA3650)))),2*IF(SUM('Run Rate History'!E368:AD368)&gt;0,(MEDIAN(IF(B3650:AA3650&gt;0,B3650:AA3650))+MEDIAN(IF('Run Rate History'!E368:AD368&gt;0,'Run Rate History'!E368:AD368)))/2,MEDIAN(IF(B3650:AA3650&gt;0,B3650:AA3650))))+3*MIN(MAX(Z3650,0.5*IF(SUM('Run Rate History'!E368:AD368)&gt;0,(MEDIAN(IF(B3650:AA3650&gt;0,B3650:AA3650))+MEDIAN(IF('Run Rate History'!E368:AD368&gt;0,'Run Rate History'!E368:AD368)))/2,MEDIAN(IF(B3650:AA3650&gt;0,B3650:AA3650)))),2*IF(SUM('Run Rate History'!E368:AD368)&gt;0,(MEDIAN(IF(B3650:AA3650&gt;0,B3650:AA3650))+MEDIAN(IF('Run Rate History'!E368:AD368&gt;0,'Run Rate History'!E368:AD368)))/2,MEDIAN(IF(B3650:AA3650&gt;0,B3650:AA3650))))+4*MIN(MAX(AA3650,0.5*IF(SUM('Run Rate History'!E368:AD368)&gt;0,(MEDIAN(IF(B3650:AA3650&gt;0,B3650:AA3650))+MEDIAN(IF('Run Rate History'!E368:AD368&gt;0,'Run Rate History'!E368:AD368)))/2,MEDIAN(IF(B3650:AA3650&gt;0,B3650:AA3650)))),2*IF(SUM('Run Rate History'!E368:AD368)&gt;0,(MEDIAN(IF(B3650:AA3650&gt;0,B3650:AA3650))+MEDIAN(IF('Run Rate History'!E368:AD368&gt;0,'Run Rate History'!E368:AD368)))/2,MEDIAN(IF(B3650:AA3650&gt;0,B3650:AA3650)))))/10,0)</f>
        <v>76.7</v>
      </c>
      <c r="X3656" s="129" t="s">
        <v>1174</v>
      </c>
      <c r="Y3656" s="130">
        <f>IFERROR(VLOOKUP(A3648,'Stanje zaliha'!A:E,5,FALSE()),0)</f>
        <v>2555</v>
      </c>
      <c r="Z3656" s="131"/>
      <c r="AA3656" s="113" t="s">
        <v>1175</v>
      </c>
      <c r="AB3656" s="118">
        <f t="shared" ref="AB3656:AN3656" si="728">SUM(AB3652:AB3655)</f>
        <v>0</v>
      </c>
      <c r="AC3656" s="118">
        <f t="shared" si="728"/>
        <v>0</v>
      </c>
      <c r="AD3656" s="118">
        <f t="shared" si="728"/>
        <v>0</v>
      </c>
      <c r="AE3656" s="118">
        <f t="shared" si="728"/>
        <v>0</v>
      </c>
      <c r="AF3656" s="118">
        <f t="shared" si="728"/>
        <v>0</v>
      </c>
      <c r="AG3656" s="118">
        <f t="shared" si="728"/>
        <v>0</v>
      </c>
      <c r="AH3656" s="118">
        <f t="shared" si="728"/>
        <v>0</v>
      </c>
      <c r="AI3656" s="118">
        <f t="shared" si="728"/>
        <v>0</v>
      </c>
      <c r="AJ3656" s="118">
        <f t="shared" si="728"/>
        <v>0</v>
      </c>
      <c r="AK3656" s="118">
        <f t="shared" si="728"/>
        <v>0</v>
      </c>
      <c r="AL3656" s="118">
        <f t="shared" si="728"/>
        <v>0</v>
      </c>
      <c r="AM3656" s="118">
        <f t="shared" si="728"/>
        <v>0</v>
      </c>
      <c r="AN3656" s="118">
        <f t="shared" si="728"/>
        <v>0</v>
      </c>
      <c r="AQ3656" t="str">
        <f>AQ3648</f>
        <v/>
      </c>
    </row>
    <row r="3657" spans="1:43" ht="14.25" customHeight="1" x14ac:dyDescent="0.25">
      <c r="A3657" s="1"/>
      <c r="B3657" s="122"/>
      <c r="C3657" s="122"/>
      <c r="D3657" s="122"/>
      <c r="E3657" s="122"/>
      <c r="F3657" s="122"/>
      <c r="G3657" s="122"/>
      <c r="H3657" s="122"/>
      <c r="I3657" s="122"/>
      <c r="J3657" s="122"/>
      <c r="K3657" s="122"/>
      <c r="L3657" s="122"/>
      <c r="M3657" s="122"/>
      <c r="N3657" s="122"/>
      <c r="O3657" s="122"/>
      <c r="P3657" s="122"/>
      <c r="Q3657" s="122"/>
      <c r="R3657" s="122"/>
      <c r="S3657" s="122"/>
      <c r="T3657" s="122"/>
      <c r="U3657" s="122"/>
      <c r="V3657" s="124" t="s">
        <v>95</v>
      </c>
      <c r="W3657" s="125">
        <f>IFERROR(0.6*W3656+0.4*W3655,0)</f>
        <v>71.22</v>
      </c>
      <c r="X3657" s="132" t="s">
        <v>1176</v>
      </c>
      <c r="Y3657" s="133">
        <f>IFERROR(SUMIF('Popis poslanih narudžbi'!A:A,A3648,'Popis poslanih narudžbi'!C:C),0)</f>
        <v>0</v>
      </c>
      <c r="Z3657" s="131"/>
      <c r="AA3657" s="134" t="s">
        <v>1177</v>
      </c>
      <c r="AB3657" s="118">
        <f t="shared" ref="AB3657:AN3657" si="729">AB3650+AB3656</f>
        <v>67</v>
      </c>
      <c r="AC3657" s="118">
        <f t="shared" si="729"/>
        <v>67</v>
      </c>
      <c r="AD3657" s="118">
        <f t="shared" si="729"/>
        <v>67</v>
      </c>
      <c r="AE3657" s="118">
        <f t="shared" si="729"/>
        <v>67</v>
      </c>
      <c r="AF3657" s="118">
        <f t="shared" si="729"/>
        <v>67</v>
      </c>
      <c r="AG3657" s="118">
        <f t="shared" si="729"/>
        <v>67</v>
      </c>
      <c r="AH3657" s="118">
        <f t="shared" si="729"/>
        <v>67</v>
      </c>
      <c r="AI3657" s="118">
        <f t="shared" si="729"/>
        <v>67</v>
      </c>
      <c r="AJ3657" s="118">
        <f t="shared" si="729"/>
        <v>67</v>
      </c>
      <c r="AK3657" s="118">
        <f t="shared" si="729"/>
        <v>67</v>
      </c>
      <c r="AL3657" s="118">
        <f t="shared" si="729"/>
        <v>67</v>
      </c>
      <c r="AM3657" s="118">
        <f t="shared" si="729"/>
        <v>67</v>
      </c>
      <c r="AN3657" s="118">
        <f t="shared" si="729"/>
        <v>67</v>
      </c>
      <c r="AQ3657" t="str">
        <f>AQ3648</f>
        <v/>
      </c>
    </row>
    <row r="3658" spans="1:43" ht="14.25" customHeight="1" x14ac:dyDescent="0.25">
      <c r="A3658" s="107" t="str">
        <f>'Run Rate'!A369</f>
        <v>POL09714</v>
      </c>
      <c r="B3658" s="135" t="str">
        <f>'Run Rate'!B369</f>
        <v>Polleo Zero Sauce 425ml Mayo</v>
      </c>
      <c r="C3658" s="135" t="str">
        <f>'Run Rate'!C369</f>
        <v>BIO I SUPERFOODS</v>
      </c>
      <c r="D3658" s="135" t="str">
        <f>'Run Rate'!D369</f>
        <v>03 BRONZE</v>
      </c>
      <c r="E3658" s="122"/>
      <c r="F3658" s="122"/>
      <c r="G3658" s="122"/>
      <c r="H3658" s="122"/>
      <c r="I3658" s="122"/>
      <c r="J3658" s="122"/>
      <c r="K3658" s="122"/>
      <c r="L3658" s="122"/>
      <c r="M3658" s="122"/>
      <c r="N3658" s="122"/>
      <c r="O3658" s="122"/>
      <c r="P3658" s="122"/>
      <c r="Q3658" s="122"/>
      <c r="R3658" s="122"/>
      <c r="S3658" s="122"/>
      <c r="T3658" s="122"/>
      <c r="U3658" s="122"/>
      <c r="V3658" s="122"/>
      <c r="W3658" s="122"/>
      <c r="X3658" s="122"/>
      <c r="Y3658" s="122"/>
      <c r="Z3658" s="122"/>
      <c r="AA3658" s="122"/>
      <c r="AB3658" s="122"/>
      <c r="AC3658" s="122"/>
      <c r="AD3658" s="122"/>
      <c r="AE3658" s="122"/>
      <c r="AF3658" s="122"/>
      <c r="AG3658" s="122"/>
      <c r="AH3658" s="122"/>
      <c r="AI3658" s="122"/>
      <c r="AJ3658" s="122"/>
      <c r="AK3658" s="122"/>
      <c r="AL3658" s="122"/>
      <c r="AM3658" s="122"/>
      <c r="AN3658" s="122"/>
      <c r="AQ3658" t="str">
        <f>IF(AND(OR($B$1="ALL",$B$1=C3658),OR($E$1="ALL",$E$1=D3658),OR($B$2="ALL",$B$2=A3658),OR($E$2="ALL",IFERROR(SEARCH($E$2,B3658),0)&gt;0)),"MATCH","")</f>
        <v/>
      </c>
    </row>
    <row r="3659" spans="1:43" ht="14.25" customHeight="1" x14ac:dyDescent="0.25">
      <c r="A3659" s="108" t="s">
        <v>1137</v>
      </c>
      <c r="B3659" s="136" t="s">
        <v>1138</v>
      </c>
      <c r="C3659" s="136" t="s">
        <v>1139</v>
      </c>
      <c r="D3659" s="136" t="s">
        <v>1140</v>
      </c>
      <c r="E3659" s="136" t="s">
        <v>1141</v>
      </c>
      <c r="F3659" s="136" t="s">
        <v>1142</v>
      </c>
      <c r="G3659" s="136" t="s">
        <v>1143</v>
      </c>
      <c r="H3659" s="136" t="s">
        <v>1144</v>
      </c>
      <c r="I3659" s="136" t="s">
        <v>1145</v>
      </c>
      <c r="J3659" s="136" t="s">
        <v>1146</v>
      </c>
      <c r="K3659" s="136" t="s">
        <v>1147</v>
      </c>
      <c r="L3659" s="136" t="s">
        <v>1148</v>
      </c>
      <c r="M3659" s="136" t="s">
        <v>1149</v>
      </c>
      <c r="N3659" s="136" t="s">
        <v>1150</v>
      </c>
      <c r="O3659" s="136" t="s">
        <v>1151</v>
      </c>
      <c r="P3659" s="136" t="s">
        <v>1152</v>
      </c>
      <c r="Q3659" s="136" t="s">
        <v>1153</v>
      </c>
      <c r="R3659" s="136" t="s">
        <v>1154</v>
      </c>
      <c r="S3659" s="136" t="s">
        <v>1155</v>
      </c>
      <c r="T3659" s="136" t="s">
        <v>1156</v>
      </c>
      <c r="U3659" s="136" t="s">
        <v>1157</v>
      </c>
      <c r="V3659" s="136" t="s">
        <v>1158</v>
      </c>
      <c r="W3659" s="136" t="s">
        <v>1159</v>
      </c>
      <c r="X3659" s="136" t="s">
        <v>1160</v>
      </c>
      <c r="Y3659" s="136" t="s">
        <v>1161</v>
      </c>
      <c r="Z3659" s="136" t="s">
        <v>1162</v>
      </c>
      <c r="AA3659" s="136" t="s">
        <v>1163</v>
      </c>
      <c r="AB3659" s="137" t="s">
        <v>156</v>
      </c>
      <c r="AC3659" s="137" t="s">
        <v>157</v>
      </c>
      <c r="AD3659" s="137" t="s">
        <v>158</v>
      </c>
      <c r="AE3659" s="137" t="s">
        <v>139</v>
      </c>
      <c r="AF3659" s="138" t="s">
        <v>140</v>
      </c>
      <c r="AG3659" s="138" t="s">
        <v>141</v>
      </c>
      <c r="AH3659" s="138" t="s">
        <v>142</v>
      </c>
      <c r="AI3659" s="138" t="s">
        <v>143</v>
      </c>
      <c r="AJ3659" s="139" t="s">
        <v>144</v>
      </c>
      <c r="AK3659" s="139" t="s">
        <v>145</v>
      </c>
      <c r="AL3659" s="139" t="s">
        <v>146</v>
      </c>
      <c r="AM3659" s="140" t="s">
        <v>147</v>
      </c>
      <c r="AN3659" s="140" t="s">
        <v>148</v>
      </c>
      <c r="AQ3659" t="str">
        <f>AQ3658</f>
        <v/>
      </c>
    </row>
    <row r="3660" spans="1:43" ht="14.25" customHeight="1" x14ac:dyDescent="0.25">
      <c r="A3660" s="99" t="s">
        <v>1164</v>
      </c>
      <c r="B3660" s="112">
        <f>'Run Rate'!E369</f>
        <v>88</v>
      </c>
      <c r="C3660" s="112">
        <f>'Run Rate'!F369</f>
        <v>19</v>
      </c>
      <c r="D3660" s="112">
        <f>'Run Rate'!G369</f>
        <v>38</v>
      </c>
      <c r="E3660" s="112">
        <f>'Run Rate'!H369</f>
        <v>40</v>
      </c>
      <c r="F3660" s="112">
        <f>'Run Rate'!I369</f>
        <v>69</v>
      </c>
      <c r="G3660" s="112">
        <f>'Run Rate'!J369</f>
        <v>32</v>
      </c>
      <c r="H3660" s="112">
        <f>'Run Rate'!K369</f>
        <v>24</v>
      </c>
      <c r="I3660" s="112">
        <f>'Run Rate'!L369</f>
        <v>18</v>
      </c>
      <c r="J3660" s="112">
        <f>'Run Rate'!M369</f>
        <v>90</v>
      </c>
      <c r="K3660" s="112">
        <f>'Run Rate'!N369</f>
        <v>19</v>
      </c>
      <c r="L3660" s="112">
        <f>'Run Rate'!O369</f>
        <v>22</v>
      </c>
      <c r="M3660" s="112">
        <f>'Run Rate'!P369</f>
        <v>23</v>
      </c>
      <c r="N3660" s="112">
        <f>'Run Rate'!Q369</f>
        <v>12</v>
      </c>
      <c r="O3660" s="112">
        <f>'Run Rate'!R369</f>
        <v>20</v>
      </c>
      <c r="P3660" s="112">
        <f>'Run Rate'!S369</f>
        <v>7</v>
      </c>
      <c r="Q3660" s="112">
        <f>'Run Rate'!T369</f>
        <v>47</v>
      </c>
      <c r="R3660" s="112">
        <f>'Run Rate'!U369</f>
        <v>44</v>
      </c>
      <c r="S3660" s="112">
        <f>'Run Rate'!V369</f>
        <v>91</v>
      </c>
      <c r="T3660" s="112">
        <f>'Run Rate'!W369</f>
        <v>87</v>
      </c>
      <c r="U3660" s="112">
        <f>'Run Rate'!X369</f>
        <v>31</v>
      </c>
      <c r="V3660" s="112">
        <f>'Run Rate'!Y369</f>
        <v>61</v>
      </c>
      <c r="W3660" s="112">
        <f>'Run Rate'!Z369</f>
        <v>55</v>
      </c>
      <c r="X3660" s="112">
        <f>'Run Rate'!AA369</f>
        <v>91</v>
      </c>
      <c r="Y3660" s="112">
        <f>'Run Rate'!AB369</f>
        <v>54</v>
      </c>
      <c r="Z3660" s="112">
        <f>'Run Rate'!AC369</f>
        <v>55</v>
      </c>
      <c r="AA3660" s="112">
        <f>'Run Rate'!AD369</f>
        <v>88</v>
      </c>
      <c r="AB3660" s="113">
        <v>78</v>
      </c>
      <c r="AC3660" s="112">
        <v>80</v>
      </c>
      <c r="AD3660" s="112">
        <v>82</v>
      </c>
      <c r="AE3660" s="112">
        <v>83</v>
      </c>
      <c r="AF3660" s="112">
        <v>85</v>
      </c>
      <c r="AG3660" s="112">
        <v>86</v>
      </c>
      <c r="AH3660" s="112">
        <v>87</v>
      </c>
      <c r="AI3660" s="112">
        <v>88</v>
      </c>
      <c r="AJ3660" s="112">
        <v>88</v>
      </c>
      <c r="AK3660" s="112">
        <v>89</v>
      </c>
      <c r="AL3660" s="112">
        <v>89</v>
      </c>
      <c r="AM3660" s="112">
        <v>90</v>
      </c>
      <c r="AN3660" s="112">
        <v>90</v>
      </c>
      <c r="AQ3660" t="str">
        <f>AQ3658</f>
        <v/>
      </c>
    </row>
    <row r="3661" spans="1:43" ht="14.25" customHeight="1" x14ac:dyDescent="0.25">
      <c r="A3661" s="99" t="s">
        <v>1165</v>
      </c>
      <c r="B3661" s="114"/>
      <c r="C3661" s="114"/>
      <c r="D3661" s="114"/>
      <c r="E3661" s="114"/>
      <c r="F3661" s="114"/>
      <c r="G3661" s="114"/>
      <c r="H3661" s="114"/>
      <c r="I3661" s="114"/>
      <c r="J3661" s="114"/>
      <c r="K3661" s="114"/>
      <c r="L3661" s="114"/>
      <c r="M3661" s="114"/>
      <c r="N3661" s="114"/>
      <c r="O3661" s="114"/>
      <c r="P3661" s="114"/>
      <c r="Q3661" s="114"/>
      <c r="R3661" s="114"/>
      <c r="S3661" s="114"/>
      <c r="T3661" s="114"/>
      <c r="U3661" s="114"/>
      <c r="V3661" s="114"/>
      <c r="W3661" s="115"/>
      <c r="X3661" s="115"/>
      <c r="Y3661" s="115"/>
      <c r="Z3661" s="115"/>
      <c r="AA3661" s="112" t="s">
        <v>1166</v>
      </c>
      <c r="AB3661" s="113"/>
      <c r="AC3661" s="112"/>
      <c r="AD3661" s="112"/>
      <c r="AE3661" s="112"/>
      <c r="AF3661" s="112"/>
      <c r="AG3661" s="112"/>
      <c r="AH3661" s="112"/>
      <c r="AI3661" s="112"/>
      <c r="AJ3661" s="112"/>
      <c r="AK3661" s="112"/>
      <c r="AL3661" s="112"/>
      <c r="AM3661" s="112"/>
      <c r="AN3661" s="112"/>
      <c r="AQ3661" t="str">
        <f>AQ3658</f>
        <v/>
      </c>
    </row>
    <row r="3662" spans="1:43" ht="14.25" customHeight="1" x14ac:dyDescent="0.25">
      <c r="A3662" s="99" t="s">
        <v>1167</v>
      </c>
      <c r="B3662" s="114"/>
      <c r="C3662" s="114"/>
      <c r="D3662" s="114"/>
      <c r="E3662" s="114"/>
      <c r="F3662" s="114"/>
      <c r="G3662" s="114"/>
      <c r="H3662" s="114"/>
      <c r="I3662" s="114"/>
      <c r="J3662" s="114"/>
      <c r="K3662" s="114"/>
      <c r="L3662" s="114"/>
      <c r="M3662" s="114"/>
      <c r="N3662" s="114"/>
      <c r="O3662" s="114"/>
      <c r="P3662" s="114"/>
      <c r="Q3662" s="114"/>
      <c r="R3662" s="114"/>
      <c r="S3662" s="114"/>
      <c r="T3662" s="114"/>
      <c r="U3662" s="114"/>
      <c r="V3662" s="114"/>
      <c r="W3662" s="115"/>
      <c r="X3662" s="116"/>
      <c r="Y3662" s="117"/>
      <c r="Z3662" s="115"/>
      <c r="AA3662" s="112" t="s">
        <v>1168</v>
      </c>
      <c r="AB3662" s="113">
        <f>'Demand Input VP'!B1834</f>
        <v>0</v>
      </c>
      <c r="AC3662" s="112">
        <f>'Demand Input VP'!C1834</f>
        <v>0</v>
      </c>
      <c r="AD3662" s="112">
        <f>'Demand Input VP'!D1834</f>
        <v>0</v>
      </c>
      <c r="AE3662" s="112">
        <f>'Demand Input VP'!E1834</f>
        <v>0</v>
      </c>
      <c r="AF3662" s="112">
        <f>'Demand Input VP'!F1834</f>
        <v>0</v>
      </c>
      <c r="AG3662" s="112">
        <f>'Demand Input VP'!G1834</f>
        <v>0</v>
      </c>
      <c r="AH3662" s="112">
        <f>'Demand Input VP'!H1834</f>
        <v>0</v>
      </c>
      <c r="AI3662" s="112">
        <f>'Demand Input VP'!I1834</f>
        <v>0</v>
      </c>
      <c r="AJ3662" s="112">
        <f>'Demand Input VP'!J1834</f>
        <v>0</v>
      </c>
      <c r="AK3662" s="112">
        <f>'Demand Input VP'!K1834</f>
        <v>0</v>
      </c>
      <c r="AL3662" s="112">
        <f>'Demand Input VP'!L1834</f>
        <v>0</v>
      </c>
      <c r="AM3662" s="112">
        <f>'Demand Input VP'!M1834</f>
        <v>0</v>
      </c>
      <c r="AN3662" s="112">
        <f>'Demand Input VP'!N1834</f>
        <v>0</v>
      </c>
      <c r="AQ3662" t="str">
        <f>AQ3658</f>
        <v/>
      </c>
    </row>
    <row r="3663" spans="1:43" ht="14.25" customHeight="1" x14ac:dyDescent="0.25">
      <c r="A3663" s="99" t="s">
        <v>1169</v>
      </c>
      <c r="B3663" s="118"/>
      <c r="C3663" s="118"/>
      <c r="D3663" s="118"/>
      <c r="E3663" s="118"/>
      <c r="F3663" s="118"/>
      <c r="G3663" s="118"/>
      <c r="H3663" s="118"/>
      <c r="I3663" s="118"/>
      <c r="J3663" s="118"/>
      <c r="K3663" s="118"/>
      <c r="L3663" s="118"/>
      <c r="M3663" s="118"/>
      <c r="N3663" s="118"/>
      <c r="O3663" s="118"/>
      <c r="P3663" s="118"/>
      <c r="Q3663" s="118"/>
      <c r="R3663" s="118"/>
      <c r="S3663" s="118"/>
      <c r="T3663" s="118"/>
      <c r="U3663" s="118"/>
      <c r="V3663" s="118"/>
      <c r="W3663" s="115"/>
      <c r="X3663" s="116"/>
      <c r="Y3663" s="117"/>
      <c r="Z3663" s="119"/>
      <c r="AA3663" s="120" t="s">
        <v>1170</v>
      </c>
      <c r="AB3663" s="121">
        <f>'Demand Input VP'!B1833</f>
        <v>0</v>
      </c>
      <c r="AC3663" s="120">
        <f>'Demand Input VP'!C1833</f>
        <v>0</v>
      </c>
      <c r="AD3663" s="120">
        <f>'Demand Input VP'!D1833</f>
        <v>0</v>
      </c>
      <c r="AE3663" s="120">
        <f>'Demand Input VP'!E1833</f>
        <v>0</v>
      </c>
      <c r="AF3663" s="120">
        <f>'Demand Input VP'!F1833</f>
        <v>0</v>
      </c>
      <c r="AG3663" s="120">
        <f>'Demand Input VP'!G1833</f>
        <v>0</v>
      </c>
      <c r="AH3663" s="120">
        <f>'Demand Input VP'!H1833</f>
        <v>0</v>
      </c>
      <c r="AI3663" s="120">
        <f>'Demand Input VP'!I1833</f>
        <v>0</v>
      </c>
      <c r="AJ3663" s="120">
        <f>'Demand Input VP'!J1833</f>
        <v>0</v>
      </c>
      <c r="AK3663" s="120">
        <f>'Demand Input VP'!K1833</f>
        <v>0</v>
      </c>
      <c r="AL3663" s="120">
        <f>'Demand Input VP'!L1833</f>
        <v>0</v>
      </c>
      <c r="AM3663" s="120">
        <f>'Demand Input VP'!M1833</f>
        <v>0</v>
      </c>
      <c r="AN3663" s="120">
        <f>'Demand Input VP'!N1833</f>
        <v>0</v>
      </c>
      <c r="AQ3663" t="str">
        <f>AQ3658</f>
        <v/>
      </c>
    </row>
    <row r="3664" spans="1:43" ht="14.25" customHeight="1" x14ac:dyDescent="0.25">
      <c r="A3664" s="1"/>
      <c r="B3664" s="122"/>
      <c r="C3664" s="122"/>
      <c r="D3664" s="122"/>
      <c r="E3664" s="122"/>
      <c r="F3664" s="122"/>
      <c r="G3664" s="122"/>
      <c r="H3664" s="122"/>
      <c r="I3664" s="122"/>
      <c r="J3664" s="122"/>
      <c r="K3664" s="122"/>
      <c r="L3664" s="122"/>
      <c r="M3664" s="122"/>
      <c r="N3664" s="122"/>
      <c r="O3664" s="122"/>
      <c r="P3664" s="122"/>
      <c r="Q3664" s="122"/>
      <c r="R3664" s="122"/>
      <c r="S3664" s="122"/>
      <c r="T3664" s="122"/>
      <c r="U3664" s="122"/>
      <c r="V3664" s="122"/>
      <c r="W3664" s="123"/>
      <c r="X3664" s="116"/>
      <c r="Y3664" s="117"/>
      <c r="Z3664" s="123"/>
      <c r="AA3664" s="112" t="s">
        <v>1171</v>
      </c>
      <c r="AB3664" s="113">
        <f>'Demand Input MP'!B1834</f>
        <v>0</v>
      </c>
      <c r="AC3664" s="112">
        <f>'Demand Input MP'!C1834</f>
        <v>0</v>
      </c>
      <c r="AD3664" s="112">
        <f>'Demand Input MP'!D1834</f>
        <v>0</v>
      </c>
      <c r="AE3664" s="112">
        <f>'Demand Input MP'!E1834</f>
        <v>0</v>
      </c>
      <c r="AF3664" s="112">
        <f>'Demand Input MP'!F1834</f>
        <v>0</v>
      </c>
      <c r="AG3664" s="112">
        <f>'Demand Input MP'!G1834</f>
        <v>0</v>
      </c>
      <c r="AH3664" s="112">
        <f>'Demand Input MP'!H1834</f>
        <v>0</v>
      </c>
      <c r="AI3664" s="112">
        <f>'Demand Input MP'!I1834</f>
        <v>0</v>
      </c>
      <c r="AJ3664" s="112">
        <f>'Demand Input MP'!J1834</f>
        <v>0</v>
      </c>
      <c r="AK3664" s="112">
        <f>'Demand Input MP'!K1834</f>
        <v>0</v>
      </c>
      <c r="AL3664" s="112">
        <f>'Demand Input MP'!L1834</f>
        <v>0</v>
      </c>
      <c r="AM3664" s="112">
        <f>'Demand Input MP'!M1834</f>
        <v>0</v>
      </c>
      <c r="AN3664" s="112">
        <f>'Demand Input MP'!N1834</f>
        <v>0</v>
      </c>
      <c r="AQ3664" t="str">
        <f>AQ3658</f>
        <v/>
      </c>
    </row>
    <row r="3665" spans="1:43" ht="14.25" customHeight="1" x14ac:dyDescent="0.25">
      <c r="A3665" s="1"/>
      <c r="B3665" s="122"/>
      <c r="C3665" s="122"/>
      <c r="D3665" s="122"/>
      <c r="E3665" s="122"/>
      <c r="F3665" s="122"/>
      <c r="G3665" s="122"/>
      <c r="H3665" s="122"/>
      <c r="I3665" s="122"/>
      <c r="J3665" s="122"/>
      <c r="K3665" s="122"/>
      <c r="L3665" s="122"/>
      <c r="M3665" s="122"/>
      <c r="N3665" s="122"/>
      <c r="O3665" s="122"/>
      <c r="P3665" s="122"/>
      <c r="Q3665" s="122"/>
      <c r="R3665" s="122"/>
      <c r="S3665" s="122"/>
      <c r="T3665" s="122"/>
      <c r="U3665" s="122"/>
      <c r="V3665" s="124" t="s">
        <v>91</v>
      </c>
      <c r="W3665" s="125">
        <f>IFERROR(IF(SUM('Run Rate History'!E369:AD369)&gt;0,(SUMPRODUCT((B3660:AA3660&gt;=PERCENTILE(B3660:AA3660,0.1))*(B3660:AA3660&lt;=PERCENTILE(B3660:AA3660,0.9))*B3660:AA3660)+SUMPRODUCT(('Run Rate History'!E369:AD369&gt;=PERCENTILE(B3660:AA3660,0.1))*('Run Rate History'!E369:AD369&lt;=PERCENTILE(B3660:AA3660,0.9))*'Run Rate History'!E369:AD369))/(SUMPRODUCT((B3660:AA3660&gt;=PERCENTILE(B3660:AA3660,0.1))*(B3660:AA3660&lt;=PERCENTILE(B3660:AA3660,0.9))*1)+SUMPRODUCT(('Run Rate History'!E369:AD369&gt;=PERCENTILE(B3660:AA3660,0.1))*('Run Rate History'!E369:AD369&lt;=PERCENTILE(B3660:AA3660,0.9))*1)),TRIMMEAN(B3660:AA3660,0.15)),0)</f>
        <v>46.5</v>
      </c>
      <c r="X3665" s="126" t="s">
        <v>1172</v>
      </c>
      <c r="Y3665" s="127">
        <f>SUM(B3660:AA3660)/26</f>
        <v>47.115384615384613</v>
      </c>
      <c r="Z3665" s="128"/>
      <c r="AA3665" s="112" t="s">
        <v>1173</v>
      </c>
      <c r="AB3665" s="113">
        <f>'Demand Input MP'!B1833</f>
        <v>0</v>
      </c>
      <c r="AC3665" s="112">
        <f>'Demand Input MP'!C1833</f>
        <v>0</v>
      </c>
      <c r="AD3665" s="112">
        <f>'Demand Input MP'!D1833</f>
        <v>0</v>
      </c>
      <c r="AE3665" s="112">
        <f>'Demand Input MP'!E1833</f>
        <v>0</v>
      </c>
      <c r="AF3665" s="112">
        <f>'Demand Input MP'!F1833</f>
        <v>0</v>
      </c>
      <c r="AG3665" s="112">
        <f>'Demand Input MP'!G1833</f>
        <v>0</v>
      </c>
      <c r="AH3665" s="112">
        <f>'Demand Input MP'!H1833</f>
        <v>0</v>
      </c>
      <c r="AI3665" s="112">
        <f>'Demand Input MP'!I1833</f>
        <v>0</v>
      </c>
      <c r="AJ3665" s="112">
        <f>'Demand Input MP'!J1833</f>
        <v>0</v>
      </c>
      <c r="AK3665" s="112">
        <f>'Demand Input MP'!K1833</f>
        <v>0</v>
      </c>
      <c r="AL3665" s="112">
        <f>'Demand Input MP'!L1833</f>
        <v>0</v>
      </c>
      <c r="AM3665" s="112">
        <f>'Demand Input MP'!M1833</f>
        <v>0</v>
      </c>
      <c r="AN3665" s="112">
        <f>'Demand Input MP'!N1833</f>
        <v>0</v>
      </c>
      <c r="AQ3665" t="str">
        <f>AQ3658</f>
        <v/>
      </c>
    </row>
    <row r="3666" spans="1:43" ht="14.25" customHeight="1" x14ac:dyDescent="0.25">
      <c r="A3666" s="1"/>
      <c r="B3666" s="122"/>
      <c r="C3666" s="122"/>
      <c r="D3666" s="122"/>
      <c r="E3666" s="122"/>
      <c r="F3666" s="122"/>
      <c r="G3666" s="122"/>
      <c r="H3666" s="122"/>
      <c r="I3666" s="122"/>
      <c r="J3666" s="122"/>
      <c r="K3666" s="122"/>
      <c r="L3666" s="122"/>
      <c r="M3666" s="122"/>
      <c r="N3666" s="122"/>
      <c r="O3666" s="122"/>
      <c r="P3666" s="122"/>
      <c r="Q3666" s="122"/>
      <c r="R3666" s="122"/>
      <c r="S3666" s="122"/>
      <c r="T3666" s="122"/>
      <c r="U3666" s="122"/>
      <c r="V3666" s="124" t="s">
        <v>94</v>
      </c>
      <c r="W3666" s="125">
        <f>IFERROR((1*MIN(MAX(X3660,0.5*IF(SUM('Run Rate History'!E369:AD369)&gt;0,(MEDIAN(IF(B3660:AA3660&gt;0,B3660:AA3660))+MEDIAN(IF('Run Rate History'!E369:AD369&gt;0,'Run Rate History'!E369:AD369)))/2,MEDIAN(IF(B3660:AA3660&gt;0,B3660:AA3660)))),2*IF(SUM('Run Rate History'!E369:AD369)&gt;0,(MEDIAN(IF(B3660:AA3660&gt;0,B3660:AA3660))+MEDIAN(IF('Run Rate History'!E369:AD369&gt;0,'Run Rate History'!E369:AD369)))/2,MEDIAN(IF(B3660:AA3660&gt;0,B3660:AA3660))))+2*MIN(MAX(Y3660,0.5*IF(SUM('Run Rate History'!E369:AD369)&gt;0,(MEDIAN(IF(B3660:AA3660&gt;0,B3660:AA3660))+MEDIAN(IF('Run Rate History'!E369:AD369&gt;0,'Run Rate History'!E369:AD369)))/2,MEDIAN(IF(B3660:AA3660&gt;0,B3660:AA3660)))),2*IF(SUM('Run Rate History'!E369:AD369)&gt;0,(MEDIAN(IF(B3660:AA3660&gt;0,B3660:AA3660))+MEDIAN(IF('Run Rate History'!E369:AD369&gt;0,'Run Rate History'!E369:AD369)))/2,MEDIAN(IF(B3660:AA3660&gt;0,B3660:AA3660))))+3*MIN(MAX(Z3660,0.5*IF(SUM('Run Rate History'!E369:AD369)&gt;0,(MEDIAN(IF(B3660:AA3660&gt;0,B3660:AA3660))+MEDIAN(IF('Run Rate History'!E369:AD369&gt;0,'Run Rate History'!E369:AD369)))/2,MEDIAN(IF(B3660:AA3660&gt;0,B3660:AA3660)))),2*IF(SUM('Run Rate History'!E369:AD369)&gt;0,(MEDIAN(IF(B3660:AA3660&gt;0,B3660:AA3660))+MEDIAN(IF('Run Rate History'!E369:AD369&gt;0,'Run Rate History'!E369:AD369)))/2,MEDIAN(IF(B3660:AA3660&gt;0,B3660:AA3660))))+4*MIN(MAX(AA3660,0.5*IF(SUM('Run Rate History'!E369:AD369)&gt;0,(MEDIAN(IF(B3660:AA3660&gt;0,B3660:AA3660))+MEDIAN(IF('Run Rate History'!E369:AD369&gt;0,'Run Rate History'!E369:AD369)))/2,MEDIAN(IF(B3660:AA3660&gt;0,B3660:AA3660)))),2*IF(SUM('Run Rate History'!E369:AD369)&gt;0,(MEDIAN(IF(B3660:AA3660&gt;0,B3660:AA3660))+MEDIAN(IF('Run Rate History'!E369:AD369&gt;0,'Run Rate History'!E369:AD369)))/2,MEDIAN(IF(B3660:AA3660&gt;0,B3660:AA3660)))))/10,0)</f>
        <v>68.55</v>
      </c>
      <c r="X3666" s="129" t="s">
        <v>1174</v>
      </c>
      <c r="Y3666" s="130">
        <f>IFERROR(VLOOKUP(A3658,'Stanje zaliha'!A:E,5,FALSE()),0)</f>
        <v>1268</v>
      </c>
      <c r="Z3666" s="131"/>
      <c r="AA3666" s="113" t="s">
        <v>1175</v>
      </c>
      <c r="AB3666" s="118">
        <f t="shared" ref="AB3666:AN3666" si="730">SUM(AB3662:AB3665)</f>
        <v>0</v>
      </c>
      <c r="AC3666" s="118">
        <f t="shared" si="730"/>
        <v>0</v>
      </c>
      <c r="AD3666" s="118">
        <f t="shared" si="730"/>
        <v>0</v>
      </c>
      <c r="AE3666" s="118">
        <f t="shared" si="730"/>
        <v>0</v>
      </c>
      <c r="AF3666" s="118">
        <f t="shared" si="730"/>
        <v>0</v>
      </c>
      <c r="AG3666" s="118">
        <f t="shared" si="730"/>
        <v>0</v>
      </c>
      <c r="AH3666" s="118">
        <f t="shared" si="730"/>
        <v>0</v>
      </c>
      <c r="AI3666" s="118">
        <f t="shared" si="730"/>
        <v>0</v>
      </c>
      <c r="AJ3666" s="118">
        <f t="shared" si="730"/>
        <v>0</v>
      </c>
      <c r="AK3666" s="118">
        <f t="shared" si="730"/>
        <v>0</v>
      </c>
      <c r="AL3666" s="118">
        <f t="shared" si="730"/>
        <v>0</v>
      </c>
      <c r="AM3666" s="118">
        <f t="shared" si="730"/>
        <v>0</v>
      </c>
      <c r="AN3666" s="118">
        <f t="shared" si="730"/>
        <v>0</v>
      </c>
      <c r="AQ3666" t="str">
        <f>AQ3658</f>
        <v/>
      </c>
    </row>
    <row r="3667" spans="1:43" ht="14.25" customHeight="1" x14ac:dyDescent="0.25">
      <c r="A3667" s="1"/>
      <c r="B3667" s="122"/>
      <c r="C3667" s="122"/>
      <c r="D3667" s="122"/>
      <c r="E3667" s="122"/>
      <c r="F3667" s="122"/>
      <c r="G3667" s="122"/>
      <c r="H3667" s="122"/>
      <c r="I3667" s="122"/>
      <c r="J3667" s="122"/>
      <c r="K3667" s="122"/>
      <c r="L3667" s="122"/>
      <c r="M3667" s="122"/>
      <c r="N3667" s="122"/>
      <c r="O3667" s="122"/>
      <c r="P3667" s="122"/>
      <c r="Q3667" s="122"/>
      <c r="R3667" s="122"/>
      <c r="S3667" s="122"/>
      <c r="T3667" s="122"/>
      <c r="U3667" s="122"/>
      <c r="V3667" s="124" t="s">
        <v>95</v>
      </c>
      <c r="W3667" s="125">
        <f>IFERROR(0.6*W3666+0.4*W3665,0)</f>
        <v>59.73</v>
      </c>
      <c r="X3667" s="132" t="s">
        <v>1176</v>
      </c>
      <c r="Y3667" s="133">
        <f>IFERROR(SUMIF('Popis poslanih narudžbi'!A:A,A3658,'Popis poslanih narudžbi'!C:C),0)</f>
        <v>0</v>
      </c>
      <c r="Z3667" s="131"/>
      <c r="AA3667" s="134" t="s">
        <v>1177</v>
      </c>
      <c r="AB3667" s="118">
        <f t="shared" ref="AB3667:AN3667" si="731">AB3660+AB3666</f>
        <v>78</v>
      </c>
      <c r="AC3667" s="118">
        <f t="shared" si="731"/>
        <v>80</v>
      </c>
      <c r="AD3667" s="118">
        <f t="shared" si="731"/>
        <v>82</v>
      </c>
      <c r="AE3667" s="118">
        <f t="shared" si="731"/>
        <v>83</v>
      </c>
      <c r="AF3667" s="118">
        <f t="shared" si="731"/>
        <v>85</v>
      </c>
      <c r="AG3667" s="118">
        <f t="shared" si="731"/>
        <v>86</v>
      </c>
      <c r="AH3667" s="118">
        <f t="shared" si="731"/>
        <v>87</v>
      </c>
      <c r="AI3667" s="118">
        <f t="shared" si="731"/>
        <v>88</v>
      </c>
      <c r="AJ3667" s="118">
        <f t="shared" si="731"/>
        <v>88</v>
      </c>
      <c r="AK3667" s="118">
        <f t="shared" si="731"/>
        <v>89</v>
      </c>
      <c r="AL3667" s="118">
        <f t="shared" si="731"/>
        <v>89</v>
      </c>
      <c r="AM3667" s="118">
        <f t="shared" si="731"/>
        <v>90</v>
      </c>
      <c r="AN3667" s="118">
        <f t="shared" si="731"/>
        <v>90</v>
      </c>
      <c r="AQ3667" t="str">
        <f>AQ3658</f>
        <v/>
      </c>
    </row>
    <row r="3668" spans="1:43" ht="14.25" customHeight="1" x14ac:dyDescent="0.25">
      <c r="A3668" s="107" t="str">
        <f>'Run Rate'!A370</f>
        <v>POL12706</v>
      </c>
      <c r="B3668" s="135" t="str">
        <f>'Run Rate'!B370</f>
        <v>Polleo Pro Whey 2kg Vanilla raspberry</v>
      </c>
      <c r="C3668" s="135" t="str">
        <f>'Run Rate'!C370</f>
        <v>PROTEINI</v>
      </c>
      <c r="D3668" s="135" t="str">
        <f>'Run Rate'!D370</f>
        <v>03 BRONZE</v>
      </c>
      <c r="E3668" s="122"/>
      <c r="F3668" s="122"/>
      <c r="G3668" s="122"/>
      <c r="H3668" s="122"/>
      <c r="I3668" s="122"/>
      <c r="J3668" s="122"/>
      <c r="K3668" s="122"/>
      <c r="L3668" s="122"/>
      <c r="M3668" s="122"/>
      <c r="N3668" s="122"/>
      <c r="O3668" s="122"/>
      <c r="P3668" s="122"/>
      <c r="Q3668" s="122"/>
      <c r="R3668" s="122"/>
      <c r="S3668" s="122"/>
      <c r="T3668" s="122"/>
      <c r="U3668" s="122"/>
      <c r="V3668" s="122"/>
      <c r="W3668" s="122"/>
      <c r="X3668" s="122"/>
      <c r="Y3668" s="122"/>
      <c r="Z3668" s="122"/>
      <c r="AA3668" s="122"/>
      <c r="AB3668" s="122"/>
      <c r="AC3668" s="122"/>
      <c r="AD3668" s="122"/>
      <c r="AE3668" s="122"/>
      <c r="AF3668" s="122"/>
      <c r="AG3668" s="122"/>
      <c r="AH3668" s="122"/>
      <c r="AI3668" s="122"/>
      <c r="AJ3668" s="122"/>
      <c r="AK3668" s="122"/>
      <c r="AL3668" s="122"/>
      <c r="AM3668" s="122"/>
      <c r="AN3668" s="122"/>
      <c r="AQ3668" t="str">
        <f>IF(AND(OR($B$1="ALL",$B$1=C3668),OR($E$1="ALL",$E$1=D3668),OR($B$2="ALL",$B$2=A3668),OR($E$2="ALL",IFERROR(SEARCH($E$2,B3668),0)&gt;0)),"MATCH","")</f>
        <v/>
      </c>
    </row>
    <row r="3669" spans="1:43" ht="14.25" customHeight="1" x14ac:dyDescent="0.25">
      <c r="A3669" s="108" t="s">
        <v>1137</v>
      </c>
      <c r="B3669" s="136" t="s">
        <v>1138</v>
      </c>
      <c r="C3669" s="136" t="s">
        <v>1139</v>
      </c>
      <c r="D3669" s="136" t="s">
        <v>1140</v>
      </c>
      <c r="E3669" s="136" t="s">
        <v>1141</v>
      </c>
      <c r="F3669" s="136" t="s">
        <v>1142</v>
      </c>
      <c r="G3669" s="136" t="s">
        <v>1143</v>
      </c>
      <c r="H3669" s="136" t="s">
        <v>1144</v>
      </c>
      <c r="I3669" s="136" t="s">
        <v>1145</v>
      </c>
      <c r="J3669" s="136" t="s">
        <v>1146</v>
      </c>
      <c r="K3669" s="136" t="s">
        <v>1147</v>
      </c>
      <c r="L3669" s="136" t="s">
        <v>1148</v>
      </c>
      <c r="M3669" s="136" t="s">
        <v>1149</v>
      </c>
      <c r="N3669" s="136" t="s">
        <v>1150</v>
      </c>
      <c r="O3669" s="136" t="s">
        <v>1151</v>
      </c>
      <c r="P3669" s="136" t="s">
        <v>1152</v>
      </c>
      <c r="Q3669" s="136" t="s">
        <v>1153</v>
      </c>
      <c r="R3669" s="136" t="s">
        <v>1154</v>
      </c>
      <c r="S3669" s="136" t="s">
        <v>1155</v>
      </c>
      <c r="T3669" s="136" t="s">
        <v>1156</v>
      </c>
      <c r="U3669" s="136" t="s">
        <v>1157</v>
      </c>
      <c r="V3669" s="136" t="s">
        <v>1158</v>
      </c>
      <c r="W3669" s="136" t="s">
        <v>1159</v>
      </c>
      <c r="X3669" s="136" t="s">
        <v>1160</v>
      </c>
      <c r="Y3669" s="136" t="s">
        <v>1161</v>
      </c>
      <c r="Z3669" s="136" t="s">
        <v>1162</v>
      </c>
      <c r="AA3669" s="136" t="s">
        <v>1163</v>
      </c>
      <c r="AB3669" s="137" t="s">
        <v>156</v>
      </c>
      <c r="AC3669" s="137" t="s">
        <v>157</v>
      </c>
      <c r="AD3669" s="137" t="s">
        <v>158</v>
      </c>
      <c r="AE3669" s="137" t="s">
        <v>139</v>
      </c>
      <c r="AF3669" s="138" t="s">
        <v>140</v>
      </c>
      <c r="AG3669" s="138" t="s">
        <v>141</v>
      </c>
      <c r="AH3669" s="138" t="s">
        <v>142</v>
      </c>
      <c r="AI3669" s="138" t="s">
        <v>143</v>
      </c>
      <c r="AJ3669" s="139" t="s">
        <v>144</v>
      </c>
      <c r="AK3669" s="139" t="s">
        <v>145</v>
      </c>
      <c r="AL3669" s="139" t="s">
        <v>146</v>
      </c>
      <c r="AM3669" s="140" t="s">
        <v>147</v>
      </c>
      <c r="AN3669" s="140" t="s">
        <v>148</v>
      </c>
      <c r="AQ3669" t="str">
        <f>AQ3668</f>
        <v/>
      </c>
    </row>
    <row r="3670" spans="1:43" ht="14.25" customHeight="1" x14ac:dyDescent="0.25">
      <c r="A3670" s="99" t="s">
        <v>1164</v>
      </c>
      <c r="B3670" s="112">
        <f>'Run Rate'!E370</f>
        <v>6</v>
      </c>
      <c r="C3670" s="112">
        <f>'Run Rate'!F370</f>
        <v>8</v>
      </c>
      <c r="D3670" s="112">
        <f>'Run Rate'!G370</f>
        <v>4</v>
      </c>
      <c r="E3670" s="112">
        <f>'Run Rate'!H370</f>
        <v>6</v>
      </c>
      <c r="F3670" s="112">
        <f>'Run Rate'!I370</f>
        <v>9</v>
      </c>
      <c r="G3670" s="112">
        <f>'Run Rate'!J370</f>
        <v>2</v>
      </c>
      <c r="H3670" s="112">
        <f>'Run Rate'!K370</f>
        <v>5</v>
      </c>
      <c r="I3670" s="112">
        <f>'Run Rate'!L370</f>
        <v>1</v>
      </c>
      <c r="J3670" s="112">
        <f>'Run Rate'!M370</f>
        <v>7</v>
      </c>
      <c r="K3670" s="112">
        <f>'Run Rate'!N370</f>
        <v>2</v>
      </c>
      <c r="L3670" s="112">
        <f>'Run Rate'!O370</f>
        <v>5</v>
      </c>
      <c r="M3670" s="112">
        <f>'Run Rate'!P370</f>
        <v>1</v>
      </c>
      <c r="N3670" s="112">
        <f>'Run Rate'!Q370</f>
        <v>3</v>
      </c>
      <c r="O3670" s="112">
        <f>'Run Rate'!R370</f>
        <v>2</v>
      </c>
      <c r="P3670" s="112">
        <f>'Run Rate'!S370</f>
        <v>1</v>
      </c>
      <c r="Q3670" s="112">
        <f>'Run Rate'!T370</f>
        <v>5</v>
      </c>
      <c r="R3670" s="112">
        <f>'Run Rate'!U370</f>
        <v>6</v>
      </c>
      <c r="S3670" s="112">
        <f>'Run Rate'!V370</f>
        <v>5</v>
      </c>
      <c r="T3670" s="112">
        <f>'Run Rate'!W370</f>
        <v>10</v>
      </c>
      <c r="U3670" s="112">
        <f>'Run Rate'!X370</f>
        <v>3</v>
      </c>
      <c r="V3670" s="112">
        <f>'Run Rate'!Y370</f>
        <v>2</v>
      </c>
      <c r="W3670" s="112">
        <f>'Run Rate'!Z370</f>
        <v>5</v>
      </c>
      <c r="X3670" s="112">
        <f>'Run Rate'!AA370</f>
        <v>3</v>
      </c>
      <c r="Y3670" s="112">
        <f>'Run Rate'!AB370</f>
        <v>6</v>
      </c>
      <c r="Z3670" s="112">
        <f>'Run Rate'!AC370</f>
        <v>5</v>
      </c>
      <c r="AA3670" s="112">
        <f>'Run Rate'!AD370</f>
        <v>4</v>
      </c>
      <c r="AB3670" s="113">
        <v>5</v>
      </c>
      <c r="AC3670" s="112">
        <v>5</v>
      </c>
      <c r="AD3670" s="112">
        <v>4</v>
      </c>
      <c r="AE3670" s="112">
        <v>4</v>
      </c>
      <c r="AF3670" s="112">
        <v>4</v>
      </c>
      <c r="AG3670" s="112">
        <v>4</v>
      </c>
      <c r="AH3670" s="112">
        <v>4</v>
      </c>
      <c r="AI3670" s="112">
        <v>4</v>
      </c>
      <c r="AJ3670" s="112">
        <v>4</v>
      </c>
      <c r="AK3670" s="112">
        <v>4</v>
      </c>
      <c r="AL3670" s="112">
        <v>4</v>
      </c>
      <c r="AM3670" s="112">
        <v>4</v>
      </c>
      <c r="AN3670" s="112">
        <v>4</v>
      </c>
      <c r="AQ3670" t="str">
        <f>AQ3668</f>
        <v/>
      </c>
    </row>
    <row r="3671" spans="1:43" ht="14.25" customHeight="1" x14ac:dyDescent="0.25">
      <c r="A3671" s="99" t="s">
        <v>1165</v>
      </c>
      <c r="B3671" s="114"/>
      <c r="C3671" s="114"/>
      <c r="D3671" s="114"/>
      <c r="E3671" s="114"/>
      <c r="F3671" s="114"/>
      <c r="G3671" s="114"/>
      <c r="H3671" s="114"/>
      <c r="I3671" s="114"/>
      <c r="J3671" s="114"/>
      <c r="K3671" s="114"/>
      <c r="L3671" s="114"/>
      <c r="M3671" s="114"/>
      <c r="N3671" s="114"/>
      <c r="O3671" s="114"/>
      <c r="P3671" s="114"/>
      <c r="Q3671" s="114"/>
      <c r="R3671" s="114"/>
      <c r="S3671" s="114"/>
      <c r="T3671" s="114"/>
      <c r="U3671" s="114"/>
      <c r="V3671" s="114"/>
      <c r="W3671" s="115"/>
      <c r="X3671" s="115"/>
      <c r="Y3671" s="115"/>
      <c r="Z3671" s="115"/>
      <c r="AA3671" s="112" t="s">
        <v>1166</v>
      </c>
      <c r="AB3671" s="113"/>
      <c r="AC3671" s="112"/>
      <c r="AD3671" s="112"/>
      <c r="AE3671" s="112"/>
      <c r="AF3671" s="112"/>
      <c r="AG3671" s="112"/>
      <c r="AH3671" s="112"/>
      <c r="AI3671" s="112"/>
      <c r="AJ3671" s="112"/>
      <c r="AK3671" s="112"/>
      <c r="AL3671" s="112"/>
      <c r="AM3671" s="112"/>
      <c r="AN3671" s="112"/>
      <c r="AQ3671" t="str">
        <f>AQ3668</f>
        <v/>
      </c>
    </row>
    <row r="3672" spans="1:43" ht="14.25" customHeight="1" x14ac:dyDescent="0.25">
      <c r="A3672" s="99" t="s">
        <v>1167</v>
      </c>
      <c r="B3672" s="114"/>
      <c r="C3672" s="114"/>
      <c r="D3672" s="114"/>
      <c r="E3672" s="114"/>
      <c r="F3672" s="114"/>
      <c r="G3672" s="114"/>
      <c r="H3672" s="114"/>
      <c r="I3672" s="114"/>
      <c r="J3672" s="114"/>
      <c r="K3672" s="114"/>
      <c r="L3672" s="114"/>
      <c r="M3672" s="114"/>
      <c r="N3672" s="114"/>
      <c r="O3672" s="114"/>
      <c r="P3672" s="114"/>
      <c r="Q3672" s="114"/>
      <c r="R3672" s="114"/>
      <c r="S3672" s="114"/>
      <c r="T3672" s="114"/>
      <c r="U3672" s="114"/>
      <c r="V3672" s="114"/>
      <c r="W3672" s="115"/>
      <c r="X3672" s="116"/>
      <c r="Y3672" s="117"/>
      <c r="Z3672" s="115"/>
      <c r="AA3672" s="112" t="s">
        <v>1168</v>
      </c>
      <c r="AB3672" s="113">
        <f>'Demand Input VP'!B1839</f>
        <v>0</v>
      </c>
      <c r="AC3672" s="112">
        <f>'Demand Input VP'!C1839</f>
        <v>0</v>
      </c>
      <c r="AD3672" s="112">
        <f>'Demand Input VP'!D1839</f>
        <v>0</v>
      </c>
      <c r="AE3672" s="112">
        <f>'Demand Input VP'!E1839</f>
        <v>0</v>
      </c>
      <c r="AF3672" s="112">
        <f>'Demand Input VP'!F1839</f>
        <v>0</v>
      </c>
      <c r="AG3672" s="112">
        <f>'Demand Input VP'!G1839</f>
        <v>0</v>
      </c>
      <c r="AH3672" s="112">
        <f>'Demand Input VP'!H1839</f>
        <v>0</v>
      </c>
      <c r="AI3672" s="112">
        <f>'Demand Input VP'!I1839</f>
        <v>0</v>
      </c>
      <c r="AJ3672" s="112">
        <f>'Demand Input VP'!J1839</f>
        <v>0</v>
      </c>
      <c r="AK3672" s="112">
        <f>'Demand Input VP'!K1839</f>
        <v>0</v>
      </c>
      <c r="AL3672" s="112">
        <f>'Demand Input VP'!L1839</f>
        <v>0</v>
      </c>
      <c r="AM3672" s="112">
        <f>'Demand Input VP'!M1839</f>
        <v>0</v>
      </c>
      <c r="AN3672" s="112">
        <f>'Demand Input VP'!N1839</f>
        <v>0</v>
      </c>
      <c r="AQ3672" t="str">
        <f>AQ3668</f>
        <v/>
      </c>
    </row>
    <row r="3673" spans="1:43" ht="14.25" customHeight="1" x14ac:dyDescent="0.25">
      <c r="A3673" s="99" t="s">
        <v>1169</v>
      </c>
      <c r="B3673" s="118"/>
      <c r="C3673" s="118"/>
      <c r="D3673" s="118"/>
      <c r="E3673" s="118"/>
      <c r="F3673" s="118"/>
      <c r="G3673" s="118"/>
      <c r="H3673" s="118"/>
      <c r="I3673" s="118"/>
      <c r="J3673" s="118"/>
      <c r="K3673" s="118"/>
      <c r="L3673" s="118"/>
      <c r="M3673" s="118"/>
      <c r="N3673" s="118"/>
      <c r="O3673" s="118"/>
      <c r="P3673" s="118"/>
      <c r="Q3673" s="118"/>
      <c r="R3673" s="118"/>
      <c r="S3673" s="118"/>
      <c r="T3673" s="118"/>
      <c r="U3673" s="118"/>
      <c r="V3673" s="118"/>
      <c r="W3673" s="115"/>
      <c r="X3673" s="116"/>
      <c r="Y3673" s="117"/>
      <c r="Z3673" s="119"/>
      <c r="AA3673" s="120" t="s">
        <v>1170</v>
      </c>
      <c r="AB3673" s="121">
        <f>'Demand Input VP'!B1838</f>
        <v>0</v>
      </c>
      <c r="AC3673" s="120">
        <f>'Demand Input VP'!C1838</f>
        <v>0</v>
      </c>
      <c r="AD3673" s="120">
        <f>'Demand Input VP'!D1838</f>
        <v>0</v>
      </c>
      <c r="AE3673" s="120">
        <f>'Demand Input VP'!E1838</f>
        <v>0</v>
      </c>
      <c r="AF3673" s="120">
        <f>'Demand Input VP'!F1838</f>
        <v>0</v>
      </c>
      <c r="AG3673" s="120">
        <f>'Demand Input VP'!G1838</f>
        <v>0</v>
      </c>
      <c r="AH3673" s="120">
        <f>'Demand Input VP'!H1838</f>
        <v>0</v>
      </c>
      <c r="AI3673" s="120">
        <f>'Demand Input VP'!I1838</f>
        <v>0</v>
      </c>
      <c r="AJ3673" s="120">
        <f>'Demand Input VP'!J1838</f>
        <v>0</v>
      </c>
      <c r="AK3673" s="120">
        <f>'Demand Input VP'!K1838</f>
        <v>0</v>
      </c>
      <c r="AL3673" s="120">
        <f>'Demand Input VP'!L1838</f>
        <v>0</v>
      </c>
      <c r="AM3673" s="120">
        <f>'Demand Input VP'!M1838</f>
        <v>0</v>
      </c>
      <c r="AN3673" s="120">
        <f>'Demand Input VP'!N1838</f>
        <v>0</v>
      </c>
      <c r="AQ3673" t="str">
        <f>AQ3668</f>
        <v/>
      </c>
    </row>
    <row r="3674" spans="1:43" ht="14.25" customHeight="1" x14ac:dyDescent="0.25">
      <c r="A3674" s="1"/>
      <c r="B3674" s="122"/>
      <c r="C3674" s="122"/>
      <c r="D3674" s="122"/>
      <c r="E3674" s="122"/>
      <c r="F3674" s="122"/>
      <c r="G3674" s="122"/>
      <c r="H3674" s="122"/>
      <c r="I3674" s="122"/>
      <c r="J3674" s="122"/>
      <c r="K3674" s="122"/>
      <c r="L3674" s="122"/>
      <c r="M3674" s="122"/>
      <c r="N3674" s="122"/>
      <c r="O3674" s="122"/>
      <c r="P3674" s="122"/>
      <c r="Q3674" s="122"/>
      <c r="R3674" s="122"/>
      <c r="S3674" s="122"/>
      <c r="T3674" s="122"/>
      <c r="U3674" s="122"/>
      <c r="V3674" s="122"/>
      <c r="W3674" s="123"/>
      <c r="X3674" s="116"/>
      <c r="Y3674" s="117"/>
      <c r="Z3674" s="123"/>
      <c r="AA3674" s="112" t="s">
        <v>1171</v>
      </c>
      <c r="AB3674" s="113">
        <f>'Demand Input MP'!B1839</f>
        <v>0</v>
      </c>
      <c r="AC3674" s="112">
        <f>'Demand Input MP'!C1839</f>
        <v>0</v>
      </c>
      <c r="AD3674" s="112">
        <f>'Demand Input MP'!D1839</f>
        <v>0</v>
      </c>
      <c r="AE3674" s="112">
        <f>'Demand Input MP'!E1839</f>
        <v>0</v>
      </c>
      <c r="AF3674" s="112">
        <f>'Demand Input MP'!F1839</f>
        <v>0</v>
      </c>
      <c r="AG3674" s="112">
        <f>'Demand Input MP'!G1839</f>
        <v>0</v>
      </c>
      <c r="AH3674" s="112">
        <f>'Demand Input MP'!H1839</f>
        <v>0</v>
      </c>
      <c r="AI3674" s="112">
        <f>'Demand Input MP'!I1839</f>
        <v>0</v>
      </c>
      <c r="AJ3674" s="112">
        <f>'Demand Input MP'!J1839</f>
        <v>0</v>
      </c>
      <c r="AK3674" s="112">
        <f>'Demand Input MP'!K1839</f>
        <v>0</v>
      </c>
      <c r="AL3674" s="112">
        <f>'Demand Input MP'!L1839</f>
        <v>0</v>
      </c>
      <c r="AM3674" s="112">
        <f>'Demand Input MP'!M1839</f>
        <v>0</v>
      </c>
      <c r="AN3674" s="112">
        <f>'Demand Input MP'!N1839</f>
        <v>0</v>
      </c>
      <c r="AQ3674" t="str">
        <f>AQ3668</f>
        <v/>
      </c>
    </row>
    <row r="3675" spans="1:43" ht="14.25" customHeight="1" x14ac:dyDescent="0.25">
      <c r="A3675" s="1"/>
      <c r="B3675" s="122"/>
      <c r="C3675" s="122"/>
      <c r="D3675" s="122"/>
      <c r="E3675" s="122"/>
      <c r="F3675" s="122"/>
      <c r="G3675" s="122"/>
      <c r="H3675" s="122"/>
      <c r="I3675" s="122"/>
      <c r="J3675" s="122"/>
      <c r="K3675" s="122"/>
      <c r="L3675" s="122"/>
      <c r="M3675" s="122"/>
      <c r="N3675" s="122"/>
      <c r="O3675" s="122"/>
      <c r="P3675" s="122"/>
      <c r="Q3675" s="122"/>
      <c r="R3675" s="122"/>
      <c r="S3675" s="122"/>
      <c r="T3675" s="122"/>
      <c r="U3675" s="122"/>
      <c r="V3675" s="124" t="s">
        <v>91</v>
      </c>
      <c r="W3675" s="125">
        <f>IFERROR(IF(SUM('Run Rate History'!E370:AD370)&gt;0,(SUMPRODUCT((B3670:AA3670&gt;=PERCENTILE(B3670:AA3670,0.1))*(B3670:AA3670&lt;=PERCENTILE(B3670:AA3670,0.9))*B3670:AA3670)+SUMPRODUCT(('Run Rate History'!E370:AD370&gt;=PERCENTILE(B3670:AA3670,0.1))*('Run Rate History'!E370:AD370&lt;=PERCENTILE(B3670:AA3670,0.9))*'Run Rate History'!E370:AD370))/(SUMPRODUCT((B3670:AA3670&gt;=PERCENTILE(B3670:AA3670,0.1))*(B3670:AA3670&lt;=PERCENTILE(B3670:AA3670,0.9))*1)+SUMPRODUCT(('Run Rate History'!E370:AD370&gt;=PERCENTILE(B3670:AA3670,0.1))*('Run Rate History'!E370:AD370&lt;=PERCENTILE(B3670:AA3670,0.9))*1)),TRIMMEAN(B3670:AA3670,0.15)),0)</f>
        <v>4.3571428571428568</v>
      </c>
      <c r="X3675" s="126" t="s">
        <v>1172</v>
      </c>
      <c r="Y3675" s="127">
        <f>SUM(B3670:AA3670)/26</f>
        <v>4.4615384615384617</v>
      </c>
      <c r="Z3675" s="128"/>
      <c r="AA3675" s="112" t="s">
        <v>1173</v>
      </c>
      <c r="AB3675" s="113">
        <f>'Demand Input MP'!B1838</f>
        <v>0</v>
      </c>
      <c r="AC3675" s="112">
        <f>'Demand Input MP'!C1838</f>
        <v>0</v>
      </c>
      <c r="AD3675" s="112">
        <f>'Demand Input MP'!D1838</f>
        <v>0</v>
      </c>
      <c r="AE3675" s="112">
        <f>'Demand Input MP'!E1838</f>
        <v>0</v>
      </c>
      <c r="AF3675" s="112">
        <f>'Demand Input MP'!F1838</f>
        <v>0</v>
      </c>
      <c r="AG3675" s="112">
        <f>'Demand Input MP'!G1838</f>
        <v>0</v>
      </c>
      <c r="AH3675" s="112">
        <f>'Demand Input MP'!H1838</f>
        <v>0</v>
      </c>
      <c r="AI3675" s="112">
        <f>'Demand Input MP'!I1838</f>
        <v>0</v>
      </c>
      <c r="AJ3675" s="112">
        <f>'Demand Input MP'!J1838</f>
        <v>0</v>
      </c>
      <c r="AK3675" s="112">
        <f>'Demand Input MP'!K1838</f>
        <v>0</v>
      </c>
      <c r="AL3675" s="112">
        <f>'Demand Input MP'!L1838</f>
        <v>0</v>
      </c>
      <c r="AM3675" s="112">
        <f>'Demand Input MP'!M1838</f>
        <v>0</v>
      </c>
      <c r="AN3675" s="112">
        <f>'Demand Input MP'!N1838</f>
        <v>0</v>
      </c>
      <c r="AQ3675" t="str">
        <f>AQ3668</f>
        <v/>
      </c>
    </row>
    <row r="3676" spans="1:43" ht="14.25" customHeight="1" x14ac:dyDescent="0.25">
      <c r="A3676" s="1"/>
      <c r="B3676" s="122"/>
      <c r="C3676" s="122"/>
      <c r="D3676" s="122"/>
      <c r="E3676" s="122"/>
      <c r="F3676" s="122"/>
      <c r="G3676" s="122"/>
      <c r="H3676" s="122"/>
      <c r="I3676" s="122"/>
      <c r="J3676" s="122"/>
      <c r="K3676" s="122"/>
      <c r="L3676" s="122"/>
      <c r="M3676" s="122"/>
      <c r="N3676" s="122"/>
      <c r="O3676" s="122"/>
      <c r="P3676" s="122"/>
      <c r="Q3676" s="122"/>
      <c r="R3676" s="122"/>
      <c r="S3676" s="122"/>
      <c r="T3676" s="122"/>
      <c r="U3676" s="122"/>
      <c r="V3676" s="124" t="s">
        <v>94</v>
      </c>
      <c r="W3676" s="125">
        <f>IFERROR((1*MIN(MAX(X3670,0.5*IF(SUM('Run Rate History'!E370:AD370)&gt;0,(MEDIAN(IF(B3670:AA3670&gt;0,B3670:AA3670))+MEDIAN(IF('Run Rate History'!E370:AD370&gt;0,'Run Rate History'!E370:AD370)))/2,MEDIAN(IF(B3670:AA3670&gt;0,B3670:AA3670)))),2*IF(SUM('Run Rate History'!E370:AD370)&gt;0,(MEDIAN(IF(B3670:AA3670&gt;0,B3670:AA3670))+MEDIAN(IF('Run Rate History'!E370:AD370&gt;0,'Run Rate History'!E370:AD370)))/2,MEDIAN(IF(B3670:AA3670&gt;0,B3670:AA3670))))+2*MIN(MAX(Y3670,0.5*IF(SUM('Run Rate History'!E370:AD370)&gt;0,(MEDIAN(IF(B3670:AA3670&gt;0,B3670:AA3670))+MEDIAN(IF('Run Rate History'!E370:AD370&gt;0,'Run Rate History'!E370:AD370)))/2,MEDIAN(IF(B3670:AA3670&gt;0,B3670:AA3670)))),2*IF(SUM('Run Rate History'!E370:AD370)&gt;0,(MEDIAN(IF(B3670:AA3670&gt;0,B3670:AA3670))+MEDIAN(IF('Run Rate History'!E370:AD370&gt;0,'Run Rate History'!E370:AD370)))/2,MEDIAN(IF(B3670:AA3670&gt;0,B3670:AA3670))))+3*MIN(MAX(Z3670,0.5*IF(SUM('Run Rate History'!E370:AD370)&gt;0,(MEDIAN(IF(B3670:AA3670&gt;0,B3670:AA3670))+MEDIAN(IF('Run Rate History'!E370:AD370&gt;0,'Run Rate History'!E370:AD370)))/2,MEDIAN(IF(B3670:AA3670&gt;0,B3670:AA3670)))),2*IF(SUM('Run Rate History'!E370:AD370)&gt;0,(MEDIAN(IF(B3670:AA3670&gt;0,B3670:AA3670))+MEDIAN(IF('Run Rate History'!E370:AD370&gt;0,'Run Rate History'!E370:AD370)))/2,MEDIAN(IF(B3670:AA3670&gt;0,B3670:AA3670))))+4*MIN(MAX(AA3670,0.5*IF(SUM('Run Rate History'!E370:AD370)&gt;0,(MEDIAN(IF(B3670:AA3670&gt;0,B3670:AA3670))+MEDIAN(IF('Run Rate History'!E370:AD370&gt;0,'Run Rate History'!E370:AD370)))/2,MEDIAN(IF(B3670:AA3670&gt;0,B3670:AA3670)))),2*IF(SUM('Run Rate History'!E370:AD370)&gt;0,(MEDIAN(IF(B3670:AA3670&gt;0,B3670:AA3670))+MEDIAN(IF('Run Rate History'!E370:AD370&gt;0,'Run Rate History'!E370:AD370)))/2,MEDIAN(IF(B3670:AA3670&gt;0,B3670:AA3670)))))/10,0)</f>
        <v>4.5999999999999996</v>
      </c>
      <c r="X3676" s="129" t="s">
        <v>1174</v>
      </c>
      <c r="Y3676" s="130">
        <f>IFERROR(VLOOKUP(A3668,'Stanje zaliha'!A:E,5,FALSE()),0)</f>
        <v>87</v>
      </c>
      <c r="Z3676" s="131"/>
      <c r="AA3676" s="113" t="s">
        <v>1175</v>
      </c>
      <c r="AB3676" s="118">
        <f t="shared" ref="AB3676:AN3676" si="732">SUM(AB3672:AB3675)</f>
        <v>0</v>
      </c>
      <c r="AC3676" s="118">
        <f t="shared" si="732"/>
        <v>0</v>
      </c>
      <c r="AD3676" s="118">
        <f t="shared" si="732"/>
        <v>0</v>
      </c>
      <c r="AE3676" s="118">
        <f t="shared" si="732"/>
        <v>0</v>
      </c>
      <c r="AF3676" s="118">
        <f t="shared" si="732"/>
        <v>0</v>
      </c>
      <c r="AG3676" s="118">
        <f t="shared" si="732"/>
        <v>0</v>
      </c>
      <c r="AH3676" s="118">
        <f t="shared" si="732"/>
        <v>0</v>
      </c>
      <c r="AI3676" s="118">
        <f t="shared" si="732"/>
        <v>0</v>
      </c>
      <c r="AJ3676" s="118">
        <f t="shared" si="732"/>
        <v>0</v>
      </c>
      <c r="AK3676" s="118">
        <f t="shared" si="732"/>
        <v>0</v>
      </c>
      <c r="AL3676" s="118">
        <f t="shared" si="732"/>
        <v>0</v>
      </c>
      <c r="AM3676" s="118">
        <f t="shared" si="732"/>
        <v>0</v>
      </c>
      <c r="AN3676" s="118">
        <f t="shared" si="732"/>
        <v>0</v>
      </c>
      <c r="AQ3676" t="str">
        <f>AQ3668</f>
        <v/>
      </c>
    </row>
    <row r="3677" spans="1:43" ht="14.25" customHeight="1" x14ac:dyDescent="0.25">
      <c r="A3677" s="1"/>
      <c r="B3677" s="122"/>
      <c r="C3677" s="122"/>
      <c r="D3677" s="122"/>
      <c r="E3677" s="122"/>
      <c r="F3677" s="122"/>
      <c r="G3677" s="122"/>
      <c r="H3677" s="122"/>
      <c r="I3677" s="122"/>
      <c r="J3677" s="122"/>
      <c r="K3677" s="122"/>
      <c r="L3677" s="122"/>
      <c r="M3677" s="122"/>
      <c r="N3677" s="122"/>
      <c r="O3677" s="122"/>
      <c r="P3677" s="122"/>
      <c r="Q3677" s="122"/>
      <c r="R3677" s="122"/>
      <c r="S3677" s="122"/>
      <c r="T3677" s="122"/>
      <c r="U3677" s="122"/>
      <c r="V3677" s="124" t="s">
        <v>95</v>
      </c>
      <c r="W3677" s="125">
        <f>IFERROR(0.6*W3676+0.4*W3675,0)</f>
        <v>4.5028571428571427</v>
      </c>
      <c r="X3677" s="132" t="s">
        <v>1176</v>
      </c>
      <c r="Y3677" s="133">
        <f>IFERROR(SUMIF('Popis poslanih narudžbi'!A:A,A3668,'Popis poslanih narudžbi'!C:C),0)</f>
        <v>0</v>
      </c>
      <c r="Z3677" s="131"/>
      <c r="AA3677" s="134" t="s">
        <v>1177</v>
      </c>
      <c r="AB3677" s="118">
        <f t="shared" ref="AB3677:AN3677" si="733">AB3670+AB3676</f>
        <v>5</v>
      </c>
      <c r="AC3677" s="118">
        <f t="shared" si="733"/>
        <v>5</v>
      </c>
      <c r="AD3677" s="118">
        <f t="shared" si="733"/>
        <v>4</v>
      </c>
      <c r="AE3677" s="118">
        <f t="shared" si="733"/>
        <v>4</v>
      </c>
      <c r="AF3677" s="118">
        <f t="shared" si="733"/>
        <v>4</v>
      </c>
      <c r="AG3677" s="118">
        <f t="shared" si="733"/>
        <v>4</v>
      </c>
      <c r="AH3677" s="118">
        <f t="shared" si="733"/>
        <v>4</v>
      </c>
      <c r="AI3677" s="118">
        <f t="shared" si="733"/>
        <v>4</v>
      </c>
      <c r="AJ3677" s="118">
        <f t="shared" si="733"/>
        <v>4</v>
      </c>
      <c r="AK3677" s="118">
        <f t="shared" si="733"/>
        <v>4</v>
      </c>
      <c r="AL3677" s="118">
        <f t="shared" si="733"/>
        <v>4</v>
      </c>
      <c r="AM3677" s="118">
        <f t="shared" si="733"/>
        <v>4</v>
      </c>
      <c r="AN3677" s="118">
        <f t="shared" si="733"/>
        <v>4</v>
      </c>
      <c r="AQ3677" t="str">
        <f>AQ3668</f>
        <v/>
      </c>
    </row>
    <row r="3678" spans="1:43" ht="14.25" customHeight="1" x14ac:dyDescent="0.25">
      <c r="A3678" s="107" t="str">
        <f>'Run Rate'!A371</f>
        <v>ON00530</v>
      </c>
      <c r="B3678" s="135" t="str">
        <f>'Run Rate'!B371</f>
        <v>Amino Energy+ RTD Tropical 250ml</v>
      </c>
      <c r="C3678" s="135" t="str">
        <f>'Run Rate'!C371</f>
        <v>RTD &amp; SNACKS</v>
      </c>
      <c r="D3678" s="135" t="str">
        <f>'Run Rate'!D371</f>
        <v>03 BRONZE</v>
      </c>
      <c r="E3678" s="122"/>
      <c r="F3678" s="122"/>
      <c r="G3678" s="122"/>
      <c r="H3678" s="122"/>
      <c r="I3678" s="122"/>
      <c r="J3678" s="122"/>
      <c r="K3678" s="122"/>
      <c r="L3678" s="122"/>
      <c r="M3678" s="122"/>
      <c r="N3678" s="122"/>
      <c r="O3678" s="122"/>
      <c r="P3678" s="122"/>
      <c r="Q3678" s="122"/>
      <c r="R3678" s="122"/>
      <c r="S3678" s="122"/>
      <c r="T3678" s="122"/>
      <c r="U3678" s="122"/>
      <c r="V3678" s="122"/>
      <c r="W3678" s="122"/>
      <c r="X3678" s="122"/>
      <c r="Y3678" s="122"/>
      <c r="Z3678" s="122"/>
      <c r="AA3678" s="122"/>
      <c r="AB3678" s="122"/>
      <c r="AC3678" s="122"/>
      <c r="AD3678" s="122"/>
      <c r="AE3678" s="122"/>
      <c r="AF3678" s="122"/>
      <c r="AG3678" s="122"/>
      <c r="AH3678" s="122"/>
      <c r="AI3678" s="122"/>
      <c r="AJ3678" s="122"/>
      <c r="AK3678" s="122"/>
      <c r="AL3678" s="122"/>
      <c r="AM3678" s="122"/>
      <c r="AN3678" s="122"/>
      <c r="AQ3678" t="str">
        <f>IF(AND(OR($B$1="ALL",$B$1=C3678),OR($E$1="ALL",$E$1=D3678),OR($B$2="ALL",$B$2=A3678),OR($E$2="ALL",IFERROR(SEARCH($E$2,B3678),0)&gt;0)),"MATCH","")</f>
        <v/>
      </c>
    </row>
    <row r="3679" spans="1:43" ht="14.25" customHeight="1" x14ac:dyDescent="0.25">
      <c r="A3679" s="108" t="s">
        <v>1137</v>
      </c>
      <c r="B3679" s="136" t="s">
        <v>1138</v>
      </c>
      <c r="C3679" s="136" t="s">
        <v>1139</v>
      </c>
      <c r="D3679" s="136" t="s">
        <v>1140</v>
      </c>
      <c r="E3679" s="136" t="s">
        <v>1141</v>
      </c>
      <c r="F3679" s="136" t="s">
        <v>1142</v>
      </c>
      <c r="G3679" s="136" t="s">
        <v>1143</v>
      </c>
      <c r="H3679" s="136" t="s">
        <v>1144</v>
      </c>
      <c r="I3679" s="136" t="s">
        <v>1145</v>
      </c>
      <c r="J3679" s="136" t="s">
        <v>1146</v>
      </c>
      <c r="K3679" s="136" t="s">
        <v>1147</v>
      </c>
      <c r="L3679" s="136" t="s">
        <v>1148</v>
      </c>
      <c r="M3679" s="136" t="s">
        <v>1149</v>
      </c>
      <c r="N3679" s="136" t="s">
        <v>1150</v>
      </c>
      <c r="O3679" s="136" t="s">
        <v>1151</v>
      </c>
      <c r="P3679" s="136" t="s">
        <v>1152</v>
      </c>
      <c r="Q3679" s="136" t="s">
        <v>1153</v>
      </c>
      <c r="R3679" s="136" t="s">
        <v>1154</v>
      </c>
      <c r="S3679" s="136" t="s">
        <v>1155</v>
      </c>
      <c r="T3679" s="136" t="s">
        <v>1156</v>
      </c>
      <c r="U3679" s="136" t="s">
        <v>1157</v>
      </c>
      <c r="V3679" s="136" t="s">
        <v>1158</v>
      </c>
      <c r="W3679" s="136" t="s">
        <v>1159</v>
      </c>
      <c r="X3679" s="136" t="s">
        <v>1160</v>
      </c>
      <c r="Y3679" s="136" t="s">
        <v>1161</v>
      </c>
      <c r="Z3679" s="136" t="s">
        <v>1162</v>
      </c>
      <c r="AA3679" s="136" t="s">
        <v>1163</v>
      </c>
      <c r="AB3679" s="137" t="s">
        <v>156</v>
      </c>
      <c r="AC3679" s="137" t="s">
        <v>157</v>
      </c>
      <c r="AD3679" s="137" t="s">
        <v>158</v>
      </c>
      <c r="AE3679" s="137" t="s">
        <v>139</v>
      </c>
      <c r="AF3679" s="138" t="s">
        <v>140</v>
      </c>
      <c r="AG3679" s="138" t="s">
        <v>141</v>
      </c>
      <c r="AH3679" s="138" t="s">
        <v>142</v>
      </c>
      <c r="AI3679" s="138" t="s">
        <v>143</v>
      </c>
      <c r="AJ3679" s="139" t="s">
        <v>144</v>
      </c>
      <c r="AK3679" s="139" t="s">
        <v>145</v>
      </c>
      <c r="AL3679" s="139" t="s">
        <v>146</v>
      </c>
      <c r="AM3679" s="140" t="s">
        <v>147</v>
      </c>
      <c r="AN3679" s="140" t="s">
        <v>148</v>
      </c>
      <c r="AQ3679" t="str">
        <f>AQ3678</f>
        <v/>
      </c>
    </row>
    <row r="3680" spans="1:43" ht="14.25" customHeight="1" x14ac:dyDescent="0.25">
      <c r="A3680" s="99" t="s">
        <v>1164</v>
      </c>
      <c r="B3680" s="112">
        <f>'Run Rate'!E371</f>
        <v>44</v>
      </c>
      <c r="C3680" s="112">
        <f>'Run Rate'!F371</f>
        <v>111</v>
      </c>
      <c r="D3680" s="112">
        <f>'Run Rate'!G371</f>
        <v>93</v>
      </c>
      <c r="E3680" s="112">
        <f>'Run Rate'!H371</f>
        <v>39</v>
      </c>
      <c r="F3680" s="112">
        <f>'Run Rate'!I371</f>
        <v>213</v>
      </c>
      <c r="G3680" s="112">
        <f>'Run Rate'!J371</f>
        <v>83</v>
      </c>
      <c r="H3680" s="112">
        <f>'Run Rate'!K371</f>
        <v>61</v>
      </c>
      <c r="I3680" s="112">
        <f>'Run Rate'!L371</f>
        <v>59</v>
      </c>
      <c r="J3680" s="112">
        <f>'Run Rate'!M371</f>
        <v>72</v>
      </c>
      <c r="K3680" s="112">
        <f>'Run Rate'!N371</f>
        <v>121</v>
      </c>
      <c r="L3680" s="112">
        <f>'Run Rate'!O371</f>
        <v>103</v>
      </c>
      <c r="M3680" s="112">
        <f>'Run Rate'!P371</f>
        <v>154</v>
      </c>
      <c r="N3680" s="112">
        <f>'Run Rate'!Q371</f>
        <v>25</v>
      </c>
      <c r="O3680" s="112">
        <f>'Run Rate'!R371</f>
        <v>22</v>
      </c>
      <c r="P3680" s="112">
        <f>'Run Rate'!S371</f>
        <v>6</v>
      </c>
      <c r="Q3680" s="112">
        <f>'Run Rate'!T371</f>
        <v>30</v>
      </c>
      <c r="R3680" s="112">
        <f>'Run Rate'!U371</f>
        <v>71</v>
      </c>
      <c r="S3680" s="112">
        <f>'Run Rate'!V371</f>
        <v>62</v>
      </c>
      <c r="T3680" s="112">
        <f>'Run Rate'!W371</f>
        <v>94</v>
      </c>
      <c r="U3680" s="112">
        <f>'Run Rate'!X371</f>
        <v>68</v>
      </c>
      <c r="V3680" s="112">
        <f>'Run Rate'!Y371</f>
        <v>69</v>
      </c>
      <c r="W3680" s="112">
        <f>'Run Rate'!Z371</f>
        <v>113</v>
      </c>
      <c r="X3680" s="112">
        <f>'Run Rate'!AA371</f>
        <v>48</v>
      </c>
      <c r="Y3680" s="112">
        <f>'Run Rate'!AB371</f>
        <v>67</v>
      </c>
      <c r="Z3680" s="112">
        <f>'Run Rate'!AC371</f>
        <v>144</v>
      </c>
      <c r="AA3680" s="112">
        <f>'Run Rate'!AD371</f>
        <v>76</v>
      </c>
      <c r="AB3680" s="113">
        <v>81</v>
      </c>
      <c r="AC3680" s="112">
        <v>81</v>
      </c>
      <c r="AD3680" s="112">
        <v>81</v>
      </c>
      <c r="AE3680" s="112">
        <v>81</v>
      </c>
      <c r="AF3680" s="112">
        <v>81</v>
      </c>
      <c r="AG3680" s="112">
        <v>81</v>
      </c>
      <c r="AH3680" s="112">
        <v>81</v>
      </c>
      <c r="AI3680" s="112">
        <v>81</v>
      </c>
      <c r="AJ3680" s="112">
        <v>81</v>
      </c>
      <c r="AK3680" s="112">
        <v>81</v>
      </c>
      <c r="AL3680" s="112">
        <v>81</v>
      </c>
      <c r="AM3680" s="112">
        <v>81</v>
      </c>
      <c r="AN3680" s="112">
        <v>81</v>
      </c>
      <c r="AQ3680" t="str">
        <f>AQ3678</f>
        <v/>
      </c>
    </row>
    <row r="3681" spans="1:43" ht="14.25" customHeight="1" x14ac:dyDescent="0.25">
      <c r="A3681" s="99" t="s">
        <v>1165</v>
      </c>
      <c r="B3681" s="114"/>
      <c r="C3681" s="114"/>
      <c r="D3681" s="114"/>
      <c r="E3681" s="114"/>
      <c r="F3681" s="114"/>
      <c r="G3681" s="114"/>
      <c r="H3681" s="114"/>
      <c r="I3681" s="114"/>
      <c r="J3681" s="114"/>
      <c r="K3681" s="114"/>
      <c r="L3681" s="114"/>
      <c r="M3681" s="114"/>
      <c r="N3681" s="114"/>
      <c r="O3681" s="114"/>
      <c r="P3681" s="114"/>
      <c r="Q3681" s="114"/>
      <c r="R3681" s="114"/>
      <c r="S3681" s="114"/>
      <c r="T3681" s="114"/>
      <c r="U3681" s="114"/>
      <c r="V3681" s="114"/>
      <c r="W3681" s="115"/>
      <c r="X3681" s="115"/>
      <c r="Y3681" s="115"/>
      <c r="Z3681" s="115"/>
      <c r="AA3681" s="112" t="s">
        <v>1166</v>
      </c>
      <c r="AB3681" s="113"/>
      <c r="AC3681" s="112"/>
      <c r="AD3681" s="112"/>
      <c r="AE3681" s="112"/>
      <c r="AF3681" s="112"/>
      <c r="AG3681" s="112"/>
      <c r="AH3681" s="112"/>
      <c r="AI3681" s="112"/>
      <c r="AJ3681" s="112"/>
      <c r="AK3681" s="112"/>
      <c r="AL3681" s="112"/>
      <c r="AM3681" s="112"/>
      <c r="AN3681" s="112"/>
      <c r="AQ3681" t="str">
        <f>AQ3678</f>
        <v/>
      </c>
    </row>
    <row r="3682" spans="1:43" ht="14.25" customHeight="1" x14ac:dyDescent="0.25">
      <c r="A3682" s="99" t="s">
        <v>1167</v>
      </c>
      <c r="B3682" s="114"/>
      <c r="C3682" s="114"/>
      <c r="D3682" s="114"/>
      <c r="E3682" s="114"/>
      <c r="F3682" s="114"/>
      <c r="G3682" s="114"/>
      <c r="H3682" s="114"/>
      <c r="I3682" s="114"/>
      <c r="J3682" s="114"/>
      <c r="K3682" s="114"/>
      <c r="L3682" s="114"/>
      <c r="M3682" s="114"/>
      <c r="N3682" s="114"/>
      <c r="O3682" s="114"/>
      <c r="P3682" s="114"/>
      <c r="Q3682" s="114"/>
      <c r="R3682" s="114"/>
      <c r="S3682" s="114"/>
      <c r="T3682" s="114"/>
      <c r="U3682" s="114"/>
      <c r="V3682" s="114"/>
      <c r="W3682" s="115"/>
      <c r="X3682" s="116"/>
      <c r="Y3682" s="117"/>
      <c r="Z3682" s="115"/>
      <c r="AA3682" s="112" t="s">
        <v>1168</v>
      </c>
      <c r="AB3682" s="113">
        <f>'Demand Input VP'!B1844</f>
        <v>0</v>
      </c>
      <c r="AC3682" s="112">
        <f>'Demand Input VP'!C1844</f>
        <v>0</v>
      </c>
      <c r="AD3682" s="112">
        <f>'Demand Input VP'!D1844</f>
        <v>0</v>
      </c>
      <c r="AE3682" s="112">
        <f>'Demand Input VP'!E1844</f>
        <v>0</v>
      </c>
      <c r="AF3682" s="112">
        <f>'Demand Input VP'!F1844</f>
        <v>0</v>
      </c>
      <c r="AG3682" s="112">
        <f>'Demand Input VP'!G1844</f>
        <v>0</v>
      </c>
      <c r="AH3682" s="112">
        <f>'Demand Input VP'!H1844</f>
        <v>0</v>
      </c>
      <c r="AI3682" s="112">
        <f>'Demand Input VP'!I1844</f>
        <v>0</v>
      </c>
      <c r="AJ3682" s="112">
        <f>'Demand Input VP'!J1844</f>
        <v>0</v>
      </c>
      <c r="AK3682" s="112">
        <f>'Demand Input VP'!K1844</f>
        <v>0</v>
      </c>
      <c r="AL3682" s="112">
        <f>'Demand Input VP'!L1844</f>
        <v>0</v>
      </c>
      <c r="AM3682" s="112">
        <f>'Demand Input VP'!M1844</f>
        <v>0</v>
      </c>
      <c r="AN3682" s="112">
        <f>'Demand Input VP'!N1844</f>
        <v>0</v>
      </c>
      <c r="AQ3682" t="str">
        <f>AQ3678</f>
        <v/>
      </c>
    </row>
    <row r="3683" spans="1:43" ht="14.25" customHeight="1" x14ac:dyDescent="0.25">
      <c r="A3683" s="99" t="s">
        <v>1169</v>
      </c>
      <c r="B3683" s="118"/>
      <c r="C3683" s="118"/>
      <c r="D3683" s="118"/>
      <c r="E3683" s="118"/>
      <c r="F3683" s="118"/>
      <c r="G3683" s="118"/>
      <c r="H3683" s="118"/>
      <c r="I3683" s="118"/>
      <c r="J3683" s="118"/>
      <c r="K3683" s="118"/>
      <c r="L3683" s="118"/>
      <c r="M3683" s="118"/>
      <c r="N3683" s="118"/>
      <c r="O3683" s="118"/>
      <c r="P3683" s="118"/>
      <c r="Q3683" s="118"/>
      <c r="R3683" s="118"/>
      <c r="S3683" s="118"/>
      <c r="T3683" s="118"/>
      <c r="U3683" s="118"/>
      <c r="V3683" s="118"/>
      <c r="W3683" s="115"/>
      <c r="X3683" s="116"/>
      <c r="Y3683" s="117"/>
      <c r="Z3683" s="119"/>
      <c r="AA3683" s="120" t="s">
        <v>1170</v>
      </c>
      <c r="AB3683" s="121">
        <f>'Demand Input VP'!B1843</f>
        <v>0</v>
      </c>
      <c r="AC3683" s="120">
        <f>'Demand Input VP'!C1843</f>
        <v>0</v>
      </c>
      <c r="AD3683" s="120">
        <f>'Demand Input VP'!D1843</f>
        <v>0</v>
      </c>
      <c r="AE3683" s="120">
        <f>'Demand Input VP'!E1843</f>
        <v>0</v>
      </c>
      <c r="AF3683" s="120">
        <f>'Demand Input VP'!F1843</f>
        <v>0</v>
      </c>
      <c r="AG3683" s="120">
        <f>'Demand Input VP'!G1843</f>
        <v>0</v>
      </c>
      <c r="AH3683" s="120">
        <f>'Demand Input VP'!H1843</f>
        <v>0</v>
      </c>
      <c r="AI3683" s="120">
        <f>'Demand Input VP'!I1843</f>
        <v>0</v>
      </c>
      <c r="AJ3683" s="120">
        <f>'Demand Input VP'!J1843</f>
        <v>0</v>
      </c>
      <c r="AK3683" s="120">
        <f>'Demand Input VP'!K1843</f>
        <v>0</v>
      </c>
      <c r="AL3683" s="120">
        <f>'Demand Input VP'!L1843</f>
        <v>0</v>
      </c>
      <c r="AM3683" s="120">
        <f>'Demand Input VP'!M1843</f>
        <v>0</v>
      </c>
      <c r="AN3683" s="120">
        <f>'Demand Input VP'!N1843</f>
        <v>0</v>
      </c>
      <c r="AQ3683" t="str">
        <f>AQ3678</f>
        <v/>
      </c>
    </row>
    <row r="3684" spans="1:43" ht="14.25" customHeight="1" x14ac:dyDescent="0.25">
      <c r="A3684" s="1"/>
      <c r="B3684" s="122"/>
      <c r="C3684" s="122"/>
      <c r="D3684" s="122"/>
      <c r="E3684" s="122"/>
      <c r="F3684" s="122"/>
      <c r="G3684" s="122"/>
      <c r="H3684" s="122"/>
      <c r="I3684" s="122"/>
      <c r="J3684" s="122"/>
      <c r="K3684" s="122"/>
      <c r="L3684" s="122"/>
      <c r="M3684" s="122"/>
      <c r="N3684" s="122"/>
      <c r="O3684" s="122"/>
      <c r="P3684" s="122"/>
      <c r="Q3684" s="122"/>
      <c r="R3684" s="122"/>
      <c r="S3684" s="122"/>
      <c r="T3684" s="122"/>
      <c r="U3684" s="122"/>
      <c r="V3684" s="122"/>
      <c r="W3684" s="123"/>
      <c r="X3684" s="116"/>
      <c r="Y3684" s="117"/>
      <c r="Z3684" s="123"/>
      <c r="AA3684" s="112" t="s">
        <v>1171</v>
      </c>
      <c r="AB3684" s="113">
        <f>'Demand Input MP'!B1844</f>
        <v>0</v>
      </c>
      <c r="AC3684" s="112">
        <f>'Demand Input MP'!C1844</f>
        <v>0</v>
      </c>
      <c r="AD3684" s="112">
        <f>'Demand Input MP'!D1844</f>
        <v>0</v>
      </c>
      <c r="AE3684" s="112">
        <f>'Demand Input MP'!E1844</f>
        <v>0</v>
      </c>
      <c r="AF3684" s="112">
        <f>'Demand Input MP'!F1844</f>
        <v>0</v>
      </c>
      <c r="AG3684" s="112">
        <f>'Demand Input MP'!G1844</f>
        <v>0</v>
      </c>
      <c r="AH3684" s="112">
        <f>'Demand Input MP'!H1844</f>
        <v>0</v>
      </c>
      <c r="AI3684" s="112">
        <f>'Demand Input MP'!I1844</f>
        <v>0</v>
      </c>
      <c r="AJ3684" s="112">
        <f>'Demand Input MP'!J1844</f>
        <v>0</v>
      </c>
      <c r="AK3684" s="112">
        <f>'Demand Input MP'!K1844</f>
        <v>0</v>
      </c>
      <c r="AL3684" s="112">
        <f>'Demand Input MP'!L1844</f>
        <v>0</v>
      </c>
      <c r="AM3684" s="112">
        <f>'Demand Input MP'!M1844</f>
        <v>0</v>
      </c>
      <c r="AN3684" s="112">
        <f>'Demand Input MP'!N1844</f>
        <v>0</v>
      </c>
      <c r="AQ3684" t="str">
        <f>AQ3678</f>
        <v/>
      </c>
    </row>
    <row r="3685" spans="1:43" ht="14.25" customHeight="1" x14ac:dyDescent="0.25">
      <c r="A3685" s="1"/>
      <c r="B3685" s="122"/>
      <c r="C3685" s="122"/>
      <c r="D3685" s="122"/>
      <c r="E3685" s="122"/>
      <c r="F3685" s="122"/>
      <c r="G3685" s="122"/>
      <c r="H3685" s="122"/>
      <c r="I3685" s="122"/>
      <c r="J3685" s="122"/>
      <c r="K3685" s="122"/>
      <c r="L3685" s="122"/>
      <c r="M3685" s="122"/>
      <c r="N3685" s="122"/>
      <c r="O3685" s="122"/>
      <c r="P3685" s="122"/>
      <c r="Q3685" s="122"/>
      <c r="R3685" s="122"/>
      <c r="S3685" s="122"/>
      <c r="T3685" s="122"/>
      <c r="U3685" s="122"/>
      <c r="V3685" s="124" t="s">
        <v>91</v>
      </c>
      <c r="W3685" s="125">
        <f>IFERROR(IF(SUM('Run Rate History'!E371:AD371)&gt;0,(SUMPRODUCT((B3680:AA3680&gt;=PERCENTILE(B3680:AA3680,0.1))*(B3680:AA3680&lt;=PERCENTILE(B3680:AA3680,0.9))*B3680:AA3680)+SUMPRODUCT(('Run Rate History'!E371:AD371&gt;=PERCENTILE(B3680:AA3680,0.1))*('Run Rate History'!E371:AD371&lt;=PERCENTILE(B3680:AA3680,0.9))*'Run Rate History'!E371:AD371))/(SUMPRODUCT((B3680:AA3680&gt;=PERCENTILE(B3680:AA3680,0.1))*(B3680:AA3680&lt;=PERCENTILE(B3680:AA3680,0.9))*1)+SUMPRODUCT(('Run Rate History'!E371:AD371&gt;=PERCENTILE(B3680:AA3680,0.1))*('Run Rate History'!E371:AD371&lt;=PERCENTILE(B3680:AA3680,0.9))*1)),TRIMMEAN(B3680:AA3680,0.15)),0)</f>
        <v>79.542857142857144</v>
      </c>
      <c r="X3685" s="126" t="s">
        <v>1172</v>
      </c>
      <c r="Y3685" s="127">
        <f>SUM(B3680:AA3680)/26</f>
        <v>78.769230769230774</v>
      </c>
      <c r="Z3685" s="128"/>
      <c r="AA3685" s="112" t="s">
        <v>1173</v>
      </c>
      <c r="AB3685" s="113">
        <f>'Demand Input MP'!B1843</f>
        <v>0</v>
      </c>
      <c r="AC3685" s="112">
        <f>'Demand Input MP'!C1843</f>
        <v>0</v>
      </c>
      <c r="AD3685" s="112">
        <f>'Demand Input MP'!D1843</f>
        <v>0</v>
      </c>
      <c r="AE3685" s="112">
        <f>'Demand Input MP'!E1843</f>
        <v>0</v>
      </c>
      <c r="AF3685" s="112">
        <f>'Demand Input MP'!F1843</f>
        <v>0</v>
      </c>
      <c r="AG3685" s="112">
        <f>'Demand Input MP'!G1843</f>
        <v>0</v>
      </c>
      <c r="AH3685" s="112">
        <f>'Demand Input MP'!H1843</f>
        <v>0</v>
      </c>
      <c r="AI3685" s="112">
        <f>'Demand Input MP'!I1843</f>
        <v>0</v>
      </c>
      <c r="AJ3685" s="112">
        <f>'Demand Input MP'!J1843</f>
        <v>0</v>
      </c>
      <c r="AK3685" s="112">
        <f>'Demand Input MP'!K1843</f>
        <v>0</v>
      </c>
      <c r="AL3685" s="112">
        <f>'Demand Input MP'!L1843</f>
        <v>0</v>
      </c>
      <c r="AM3685" s="112">
        <f>'Demand Input MP'!M1843</f>
        <v>0</v>
      </c>
      <c r="AN3685" s="112">
        <f>'Demand Input MP'!N1843</f>
        <v>0</v>
      </c>
      <c r="AQ3685" t="str">
        <f>AQ3678</f>
        <v/>
      </c>
    </row>
    <row r="3686" spans="1:43" ht="14.25" customHeight="1" x14ac:dyDescent="0.25">
      <c r="A3686" s="1"/>
      <c r="B3686" s="122"/>
      <c r="C3686" s="122"/>
      <c r="D3686" s="122"/>
      <c r="E3686" s="122"/>
      <c r="F3686" s="122"/>
      <c r="G3686" s="122"/>
      <c r="H3686" s="122"/>
      <c r="I3686" s="122"/>
      <c r="J3686" s="122"/>
      <c r="K3686" s="122"/>
      <c r="L3686" s="122"/>
      <c r="M3686" s="122"/>
      <c r="N3686" s="122"/>
      <c r="O3686" s="122"/>
      <c r="P3686" s="122"/>
      <c r="Q3686" s="122"/>
      <c r="R3686" s="122"/>
      <c r="S3686" s="122"/>
      <c r="T3686" s="122"/>
      <c r="U3686" s="122"/>
      <c r="V3686" s="124" t="s">
        <v>94</v>
      </c>
      <c r="W3686" s="125">
        <f>IFERROR((1*MIN(MAX(X3680,0.5*IF(SUM('Run Rate History'!E371:AD371)&gt;0,(MEDIAN(IF(B3680:AA3680&gt;0,B3680:AA3680))+MEDIAN(IF('Run Rate History'!E371:AD371&gt;0,'Run Rate History'!E371:AD371)))/2,MEDIAN(IF(B3680:AA3680&gt;0,B3680:AA3680)))),2*IF(SUM('Run Rate History'!E371:AD371)&gt;0,(MEDIAN(IF(B3680:AA3680&gt;0,B3680:AA3680))+MEDIAN(IF('Run Rate History'!E371:AD371&gt;0,'Run Rate History'!E371:AD371)))/2,MEDIAN(IF(B3680:AA3680&gt;0,B3680:AA3680))))+2*MIN(MAX(Y3680,0.5*IF(SUM('Run Rate History'!E371:AD371)&gt;0,(MEDIAN(IF(B3680:AA3680&gt;0,B3680:AA3680))+MEDIAN(IF('Run Rate History'!E371:AD371&gt;0,'Run Rate History'!E371:AD371)))/2,MEDIAN(IF(B3680:AA3680&gt;0,B3680:AA3680)))),2*IF(SUM('Run Rate History'!E371:AD371)&gt;0,(MEDIAN(IF(B3680:AA3680&gt;0,B3680:AA3680))+MEDIAN(IF('Run Rate History'!E371:AD371&gt;0,'Run Rate History'!E371:AD371)))/2,MEDIAN(IF(B3680:AA3680&gt;0,B3680:AA3680))))+3*MIN(MAX(Z3680,0.5*IF(SUM('Run Rate History'!E371:AD371)&gt;0,(MEDIAN(IF(B3680:AA3680&gt;0,B3680:AA3680))+MEDIAN(IF('Run Rate History'!E371:AD371&gt;0,'Run Rate History'!E371:AD371)))/2,MEDIAN(IF(B3680:AA3680&gt;0,B3680:AA3680)))),2*IF(SUM('Run Rate History'!E371:AD371)&gt;0,(MEDIAN(IF(B3680:AA3680&gt;0,B3680:AA3680))+MEDIAN(IF('Run Rate History'!E371:AD371&gt;0,'Run Rate History'!E371:AD371)))/2,MEDIAN(IF(B3680:AA3680&gt;0,B3680:AA3680))))+4*MIN(MAX(AA3680,0.5*IF(SUM('Run Rate History'!E371:AD371)&gt;0,(MEDIAN(IF(B3680:AA3680&gt;0,B3680:AA3680))+MEDIAN(IF('Run Rate History'!E371:AD371&gt;0,'Run Rate History'!E371:AD371)))/2,MEDIAN(IF(B3680:AA3680&gt;0,B3680:AA3680)))),2*IF(SUM('Run Rate History'!E371:AD371)&gt;0,(MEDIAN(IF(B3680:AA3680&gt;0,B3680:AA3680))+MEDIAN(IF('Run Rate History'!E371:AD371&gt;0,'Run Rate History'!E371:AD371)))/2,MEDIAN(IF(B3680:AA3680&gt;0,B3680:AA3680)))))/10,0)</f>
        <v>91.8</v>
      </c>
      <c r="X3686" s="129" t="s">
        <v>1174</v>
      </c>
      <c r="Y3686" s="130">
        <f>IFERROR(VLOOKUP(A3678,'Stanje zaliha'!A:E,5,FALSE()),0)</f>
        <v>6105</v>
      </c>
      <c r="Z3686" s="131"/>
      <c r="AA3686" s="113" t="s">
        <v>1175</v>
      </c>
      <c r="AB3686" s="118">
        <f t="shared" ref="AB3686:AN3686" si="734">SUM(AB3682:AB3685)</f>
        <v>0</v>
      </c>
      <c r="AC3686" s="118">
        <f t="shared" si="734"/>
        <v>0</v>
      </c>
      <c r="AD3686" s="118">
        <f t="shared" si="734"/>
        <v>0</v>
      </c>
      <c r="AE3686" s="118">
        <f t="shared" si="734"/>
        <v>0</v>
      </c>
      <c r="AF3686" s="118">
        <f t="shared" si="734"/>
        <v>0</v>
      </c>
      <c r="AG3686" s="118">
        <f t="shared" si="734"/>
        <v>0</v>
      </c>
      <c r="AH3686" s="118">
        <f t="shared" si="734"/>
        <v>0</v>
      </c>
      <c r="AI3686" s="118">
        <f t="shared" si="734"/>
        <v>0</v>
      </c>
      <c r="AJ3686" s="118">
        <f t="shared" si="734"/>
        <v>0</v>
      </c>
      <c r="AK3686" s="118">
        <f t="shared" si="734"/>
        <v>0</v>
      </c>
      <c r="AL3686" s="118">
        <f t="shared" si="734"/>
        <v>0</v>
      </c>
      <c r="AM3686" s="118">
        <f t="shared" si="734"/>
        <v>0</v>
      </c>
      <c r="AN3686" s="118">
        <f t="shared" si="734"/>
        <v>0</v>
      </c>
      <c r="AQ3686" t="str">
        <f>AQ3678</f>
        <v/>
      </c>
    </row>
    <row r="3687" spans="1:43" ht="14.25" customHeight="1" x14ac:dyDescent="0.25">
      <c r="A3687" s="1"/>
      <c r="B3687" s="122"/>
      <c r="C3687" s="122"/>
      <c r="D3687" s="122"/>
      <c r="E3687" s="122"/>
      <c r="F3687" s="122"/>
      <c r="G3687" s="122"/>
      <c r="H3687" s="122"/>
      <c r="I3687" s="122"/>
      <c r="J3687" s="122"/>
      <c r="K3687" s="122"/>
      <c r="L3687" s="122"/>
      <c r="M3687" s="122"/>
      <c r="N3687" s="122"/>
      <c r="O3687" s="122"/>
      <c r="P3687" s="122"/>
      <c r="Q3687" s="122"/>
      <c r="R3687" s="122"/>
      <c r="S3687" s="122"/>
      <c r="T3687" s="122"/>
      <c r="U3687" s="122"/>
      <c r="V3687" s="124" t="s">
        <v>95</v>
      </c>
      <c r="W3687" s="125">
        <f>IFERROR(0.6*W3686+0.4*W3685,0)</f>
        <v>86.897142857142853</v>
      </c>
      <c r="X3687" s="132" t="s">
        <v>1176</v>
      </c>
      <c r="Y3687" s="133">
        <f>IFERROR(SUMIF('Popis poslanih narudžbi'!A:A,A3678,'Popis poslanih narudžbi'!C:C),0)</f>
        <v>0</v>
      </c>
      <c r="Z3687" s="131"/>
      <c r="AA3687" s="134" t="s">
        <v>1177</v>
      </c>
      <c r="AB3687" s="118">
        <f t="shared" ref="AB3687:AN3687" si="735">AB3680+AB3686</f>
        <v>81</v>
      </c>
      <c r="AC3687" s="118">
        <f t="shared" si="735"/>
        <v>81</v>
      </c>
      <c r="AD3687" s="118">
        <f t="shared" si="735"/>
        <v>81</v>
      </c>
      <c r="AE3687" s="118">
        <f t="shared" si="735"/>
        <v>81</v>
      </c>
      <c r="AF3687" s="118">
        <f t="shared" si="735"/>
        <v>81</v>
      </c>
      <c r="AG3687" s="118">
        <f t="shared" si="735"/>
        <v>81</v>
      </c>
      <c r="AH3687" s="118">
        <f t="shared" si="735"/>
        <v>81</v>
      </c>
      <c r="AI3687" s="118">
        <f t="shared" si="735"/>
        <v>81</v>
      </c>
      <c r="AJ3687" s="118">
        <f t="shared" si="735"/>
        <v>81</v>
      </c>
      <c r="AK3687" s="118">
        <f t="shared" si="735"/>
        <v>81</v>
      </c>
      <c r="AL3687" s="118">
        <f t="shared" si="735"/>
        <v>81</v>
      </c>
      <c r="AM3687" s="118">
        <f t="shared" si="735"/>
        <v>81</v>
      </c>
      <c r="AN3687" s="118">
        <f t="shared" si="735"/>
        <v>81</v>
      </c>
      <c r="AQ3687" t="str">
        <f>AQ3678</f>
        <v/>
      </c>
    </row>
    <row r="3688" spans="1:43" ht="14.25" customHeight="1" x14ac:dyDescent="0.25">
      <c r="A3688" s="107" t="str">
        <f>'Run Rate'!A372</f>
        <v>ON00252</v>
      </c>
      <c r="B3688" s="135" t="str">
        <f>'Run Rate'!B372</f>
        <v>Gold Whey 896g Cookies &amp; Cream</v>
      </c>
      <c r="C3688" s="135" t="str">
        <f>'Run Rate'!C372</f>
        <v>PROTEINI</v>
      </c>
      <c r="D3688" s="135" t="str">
        <f>'Run Rate'!D372</f>
        <v>03 BRONZE</v>
      </c>
      <c r="E3688" s="122"/>
      <c r="F3688" s="122"/>
      <c r="G3688" s="122"/>
      <c r="H3688" s="122"/>
      <c r="I3688" s="122"/>
      <c r="J3688" s="122"/>
      <c r="K3688" s="122"/>
      <c r="L3688" s="122"/>
      <c r="M3688" s="122"/>
      <c r="N3688" s="122"/>
      <c r="O3688" s="122"/>
      <c r="P3688" s="122"/>
      <c r="Q3688" s="122"/>
      <c r="R3688" s="122"/>
      <c r="S3688" s="122"/>
      <c r="T3688" s="122"/>
      <c r="U3688" s="122"/>
      <c r="V3688" s="122"/>
      <c r="W3688" s="122"/>
      <c r="X3688" s="122"/>
      <c r="Y3688" s="122"/>
      <c r="Z3688" s="122"/>
      <c r="AA3688" s="122"/>
      <c r="AB3688" s="122"/>
      <c r="AC3688" s="122"/>
      <c r="AD3688" s="122"/>
      <c r="AE3688" s="122"/>
      <c r="AF3688" s="122"/>
      <c r="AG3688" s="122"/>
      <c r="AH3688" s="122"/>
      <c r="AI3688" s="122"/>
      <c r="AJ3688" s="122"/>
      <c r="AK3688" s="122"/>
      <c r="AL3688" s="122"/>
      <c r="AM3688" s="122"/>
      <c r="AN3688" s="122"/>
      <c r="AQ3688" t="str">
        <f>IF(AND(OR($B$1="ALL",$B$1=C3688),OR($E$1="ALL",$E$1=D3688),OR($B$2="ALL",$B$2=A3688),OR($E$2="ALL",IFERROR(SEARCH($E$2,B3688),0)&gt;0)),"MATCH","")</f>
        <v/>
      </c>
    </row>
    <row r="3689" spans="1:43" ht="14.25" customHeight="1" x14ac:dyDescent="0.25">
      <c r="A3689" s="108" t="s">
        <v>1137</v>
      </c>
      <c r="B3689" s="136" t="s">
        <v>1138</v>
      </c>
      <c r="C3689" s="136" t="s">
        <v>1139</v>
      </c>
      <c r="D3689" s="136" t="s">
        <v>1140</v>
      </c>
      <c r="E3689" s="136" t="s">
        <v>1141</v>
      </c>
      <c r="F3689" s="136" t="s">
        <v>1142</v>
      </c>
      <c r="G3689" s="136" t="s">
        <v>1143</v>
      </c>
      <c r="H3689" s="136" t="s">
        <v>1144</v>
      </c>
      <c r="I3689" s="136" t="s">
        <v>1145</v>
      </c>
      <c r="J3689" s="136" t="s">
        <v>1146</v>
      </c>
      <c r="K3689" s="136" t="s">
        <v>1147</v>
      </c>
      <c r="L3689" s="136" t="s">
        <v>1148</v>
      </c>
      <c r="M3689" s="136" t="s">
        <v>1149</v>
      </c>
      <c r="N3689" s="136" t="s">
        <v>1150</v>
      </c>
      <c r="O3689" s="136" t="s">
        <v>1151</v>
      </c>
      <c r="P3689" s="136" t="s">
        <v>1152</v>
      </c>
      <c r="Q3689" s="136" t="s">
        <v>1153</v>
      </c>
      <c r="R3689" s="136" t="s">
        <v>1154</v>
      </c>
      <c r="S3689" s="136" t="s">
        <v>1155</v>
      </c>
      <c r="T3689" s="136" t="s">
        <v>1156</v>
      </c>
      <c r="U3689" s="136" t="s">
        <v>1157</v>
      </c>
      <c r="V3689" s="136" t="s">
        <v>1158</v>
      </c>
      <c r="W3689" s="136" t="s">
        <v>1159</v>
      </c>
      <c r="X3689" s="136" t="s">
        <v>1160</v>
      </c>
      <c r="Y3689" s="136" t="s">
        <v>1161</v>
      </c>
      <c r="Z3689" s="136" t="s">
        <v>1162</v>
      </c>
      <c r="AA3689" s="136" t="s">
        <v>1163</v>
      </c>
      <c r="AB3689" s="137" t="s">
        <v>156</v>
      </c>
      <c r="AC3689" s="137" t="s">
        <v>157</v>
      </c>
      <c r="AD3689" s="137" t="s">
        <v>158</v>
      </c>
      <c r="AE3689" s="137" t="s">
        <v>139</v>
      </c>
      <c r="AF3689" s="138" t="s">
        <v>140</v>
      </c>
      <c r="AG3689" s="138" t="s">
        <v>141</v>
      </c>
      <c r="AH3689" s="138" t="s">
        <v>142</v>
      </c>
      <c r="AI3689" s="138" t="s">
        <v>143</v>
      </c>
      <c r="AJ3689" s="139" t="s">
        <v>144</v>
      </c>
      <c r="AK3689" s="139" t="s">
        <v>145</v>
      </c>
      <c r="AL3689" s="139" t="s">
        <v>146</v>
      </c>
      <c r="AM3689" s="140" t="s">
        <v>147</v>
      </c>
      <c r="AN3689" s="140" t="s">
        <v>148</v>
      </c>
      <c r="AQ3689" t="str">
        <f>AQ3688</f>
        <v/>
      </c>
    </row>
    <row r="3690" spans="1:43" ht="14.25" customHeight="1" x14ac:dyDescent="0.25">
      <c r="A3690" s="99" t="s">
        <v>1164</v>
      </c>
      <c r="B3690" s="112">
        <f>'Run Rate'!E372</f>
        <v>10</v>
      </c>
      <c r="C3690" s="112">
        <f>'Run Rate'!F372</f>
        <v>16</v>
      </c>
      <c r="D3690" s="112">
        <f>'Run Rate'!G372</f>
        <v>10</v>
      </c>
      <c r="E3690" s="112">
        <f>'Run Rate'!H372</f>
        <v>13</v>
      </c>
      <c r="F3690" s="112">
        <f>'Run Rate'!I372</f>
        <v>10</v>
      </c>
      <c r="G3690" s="112">
        <f>'Run Rate'!J372</f>
        <v>12</v>
      </c>
      <c r="H3690" s="112">
        <f>'Run Rate'!K372</f>
        <v>4</v>
      </c>
      <c r="I3690" s="112">
        <f>'Run Rate'!L372</f>
        <v>2</v>
      </c>
      <c r="J3690" s="112">
        <f>'Run Rate'!M372</f>
        <v>6</v>
      </c>
      <c r="K3690" s="112">
        <f>'Run Rate'!N372</f>
        <v>2</v>
      </c>
      <c r="L3690" s="112">
        <f>'Run Rate'!O372</f>
        <v>10</v>
      </c>
      <c r="M3690" s="112">
        <f>'Run Rate'!P372</f>
        <v>10</v>
      </c>
      <c r="N3690" s="112">
        <f>'Run Rate'!Q372</f>
        <v>13</v>
      </c>
      <c r="O3690" s="112">
        <f>'Run Rate'!R372</f>
        <v>7</v>
      </c>
      <c r="P3690" s="112">
        <f>'Run Rate'!S372</f>
        <v>2</v>
      </c>
      <c r="Q3690" s="112">
        <f>'Run Rate'!T372</f>
        <v>18</v>
      </c>
      <c r="R3690" s="112">
        <f>'Run Rate'!U372</f>
        <v>12</v>
      </c>
      <c r="S3690" s="112">
        <f>'Run Rate'!V372</f>
        <v>11</v>
      </c>
      <c r="T3690" s="112">
        <f>'Run Rate'!W372</f>
        <v>5</v>
      </c>
      <c r="U3690" s="112">
        <f>'Run Rate'!X372</f>
        <v>10</v>
      </c>
      <c r="V3690" s="112">
        <f>'Run Rate'!Y372</f>
        <v>2</v>
      </c>
      <c r="W3690" s="112">
        <f>'Run Rate'!Z372</f>
        <v>2</v>
      </c>
      <c r="X3690" s="112">
        <f>'Run Rate'!AA372</f>
        <v>0</v>
      </c>
      <c r="Y3690" s="112">
        <f>'Run Rate'!AB372</f>
        <v>0</v>
      </c>
      <c r="Z3690" s="112">
        <f>'Run Rate'!AC372</f>
        <v>1</v>
      </c>
      <c r="AA3690" s="112">
        <f>'Run Rate'!AD372</f>
        <v>0</v>
      </c>
      <c r="AB3690" s="113">
        <v>0</v>
      </c>
      <c r="AC3690" s="112">
        <v>0</v>
      </c>
      <c r="AD3690" s="112">
        <v>0</v>
      </c>
      <c r="AE3690" s="112">
        <v>0</v>
      </c>
      <c r="AF3690" s="112">
        <v>0</v>
      </c>
      <c r="AG3690" s="112">
        <v>0</v>
      </c>
      <c r="AH3690" s="112">
        <v>0</v>
      </c>
      <c r="AI3690" s="112">
        <v>0</v>
      </c>
      <c r="AJ3690" s="112">
        <v>0</v>
      </c>
      <c r="AK3690" s="112">
        <v>0</v>
      </c>
      <c r="AL3690" s="112">
        <v>0</v>
      </c>
      <c r="AM3690" s="112">
        <v>0</v>
      </c>
      <c r="AN3690" s="112">
        <v>0</v>
      </c>
      <c r="AQ3690" t="str">
        <f>AQ3688</f>
        <v/>
      </c>
    </row>
    <row r="3691" spans="1:43" ht="14.25" customHeight="1" x14ac:dyDescent="0.25">
      <c r="A3691" s="99" t="s">
        <v>1165</v>
      </c>
      <c r="B3691" s="114"/>
      <c r="C3691" s="114"/>
      <c r="D3691" s="114"/>
      <c r="E3691" s="114"/>
      <c r="F3691" s="114"/>
      <c r="G3691" s="114"/>
      <c r="H3691" s="114"/>
      <c r="I3691" s="114"/>
      <c r="J3691" s="114"/>
      <c r="K3691" s="114"/>
      <c r="L3691" s="114"/>
      <c r="M3691" s="114"/>
      <c r="N3691" s="114"/>
      <c r="O3691" s="114"/>
      <c r="P3691" s="114"/>
      <c r="Q3691" s="114"/>
      <c r="R3691" s="114"/>
      <c r="S3691" s="114"/>
      <c r="T3691" s="114"/>
      <c r="U3691" s="114"/>
      <c r="V3691" s="114"/>
      <c r="W3691" s="115"/>
      <c r="X3691" s="115"/>
      <c r="Y3691" s="115"/>
      <c r="Z3691" s="115"/>
      <c r="AA3691" s="112" t="s">
        <v>1166</v>
      </c>
      <c r="AB3691" s="113"/>
      <c r="AC3691" s="112"/>
      <c r="AD3691" s="112"/>
      <c r="AE3691" s="112"/>
      <c r="AF3691" s="112"/>
      <c r="AG3691" s="112"/>
      <c r="AH3691" s="112"/>
      <c r="AI3691" s="112"/>
      <c r="AJ3691" s="112"/>
      <c r="AK3691" s="112"/>
      <c r="AL3691" s="112"/>
      <c r="AM3691" s="112"/>
      <c r="AN3691" s="112"/>
      <c r="AQ3691" t="str">
        <f>AQ3688</f>
        <v/>
      </c>
    </row>
    <row r="3692" spans="1:43" ht="14.25" customHeight="1" x14ac:dyDescent="0.25">
      <c r="A3692" s="99" t="s">
        <v>1167</v>
      </c>
      <c r="B3692" s="114"/>
      <c r="C3692" s="114"/>
      <c r="D3692" s="114"/>
      <c r="E3692" s="114"/>
      <c r="F3692" s="114"/>
      <c r="G3692" s="114"/>
      <c r="H3692" s="114"/>
      <c r="I3692" s="114"/>
      <c r="J3692" s="114"/>
      <c r="K3692" s="114"/>
      <c r="L3692" s="114"/>
      <c r="M3692" s="114"/>
      <c r="N3692" s="114"/>
      <c r="O3692" s="114"/>
      <c r="P3692" s="114"/>
      <c r="Q3692" s="114"/>
      <c r="R3692" s="114"/>
      <c r="S3692" s="114"/>
      <c r="T3692" s="114"/>
      <c r="U3692" s="114"/>
      <c r="V3692" s="114"/>
      <c r="W3692" s="115"/>
      <c r="X3692" s="116"/>
      <c r="Y3692" s="117"/>
      <c r="Z3692" s="115"/>
      <c r="AA3692" s="112" t="s">
        <v>1168</v>
      </c>
      <c r="AB3692" s="113">
        <f>'Demand Input VP'!B1849</f>
        <v>0</v>
      </c>
      <c r="AC3692" s="112">
        <f>'Demand Input VP'!C1849</f>
        <v>0</v>
      </c>
      <c r="AD3692" s="112">
        <f>'Demand Input VP'!D1849</f>
        <v>0</v>
      </c>
      <c r="AE3692" s="112">
        <f>'Demand Input VP'!E1849</f>
        <v>0</v>
      </c>
      <c r="AF3692" s="112">
        <f>'Demand Input VP'!F1849</f>
        <v>0</v>
      </c>
      <c r="AG3692" s="112">
        <f>'Demand Input VP'!G1849</f>
        <v>0</v>
      </c>
      <c r="AH3692" s="112">
        <f>'Demand Input VP'!H1849</f>
        <v>0</v>
      </c>
      <c r="AI3692" s="112">
        <f>'Demand Input VP'!I1849</f>
        <v>0</v>
      </c>
      <c r="AJ3692" s="112">
        <f>'Demand Input VP'!J1849</f>
        <v>0</v>
      </c>
      <c r="AK3692" s="112">
        <f>'Demand Input VP'!K1849</f>
        <v>0</v>
      </c>
      <c r="AL3692" s="112">
        <f>'Demand Input VP'!L1849</f>
        <v>0</v>
      </c>
      <c r="AM3692" s="112">
        <f>'Demand Input VP'!M1849</f>
        <v>0</v>
      </c>
      <c r="AN3692" s="112">
        <f>'Demand Input VP'!N1849</f>
        <v>0</v>
      </c>
      <c r="AQ3692" t="str">
        <f>AQ3688</f>
        <v/>
      </c>
    </row>
    <row r="3693" spans="1:43" ht="14.25" customHeight="1" x14ac:dyDescent="0.25">
      <c r="A3693" s="99" t="s">
        <v>1169</v>
      </c>
      <c r="B3693" s="118"/>
      <c r="C3693" s="118"/>
      <c r="D3693" s="118"/>
      <c r="E3693" s="118"/>
      <c r="F3693" s="118"/>
      <c r="G3693" s="118"/>
      <c r="H3693" s="118"/>
      <c r="I3693" s="118"/>
      <c r="J3693" s="118"/>
      <c r="K3693" s="118"/>
      <c r="L3693" s="118"/>
      <c r="M3693" s="118"/>
      <c r="N3693" s="118"/>
      <c r="O3693" s="118"/>
      <c r="P3693" s="118"/>
      <c r="Q3693" s="118"/>
      <c r="R3693" s="118"/>
      <c r="S3693" s="118"/>
      <c r="T3693" s="118"/>
      <c r="U3693" s="118"/>
      <c r="V3693" s="118"/>
      <c r="W3693" s="115"/>
      <c r="X3693" s="116"/>
      <c r="Y3693" s="117"/>
      <c r="Z3693" s="119"/>
      <c r="AA3693" s="120" t="s">
        <v>1170</v>
      </c>
      <c r="AB3693" s="121">
        <f>'Demand Input VP'!B1848</f>
        <v>0</v>
      </c>
      <c r="AC3693" s="120">
        <f>'Demand Input VP'!C1848</f>
        <v>0</v>
      </c>
      <c r="AD3693" s="120">
        <f>'Demand Input VP'!D1848</f>
        <v>0</v>
      </c>
      <c r="AE3693" s="120">
        <f>'Demand Input VP'!E1848</f>
        <v>0</v>
      </c>
      <c r="AF3693" s="120">
        <f>'Demand Input VP'!F1848</f>
        <v>0</v>
      </c>
      <c r="AG3693" s="120">
        <f>'Demand Input VP'!G1848</f>
        <v>0</v>
      </c>
      <c r="AH3693" s="120">
        <f>'Demand Input VP'!H1848</f>
        <v>0</v>
      </c>
      <c r="AI3693" s="120">
        <f>'Demand Input VP'!I1848</f>
        <v>0</v>
      </c>
      <c r="AJ3693" s="120">
        <f>'Demand Input VP'!J1848</f>
        <v>0</v>
      </c>
      <c r="AK3693" s="120">
        <f>'Demand Input VP'!K1848</f>
        <v>0</v>
      </c>
      <c r="AL3693" s="120">
        <f>'Demand Input VP'!L1848</f>
        <v>0</v>
      </c>
      <c r="AM3693" s="120">
        <f>'Demand Input VP'!M1848</f>
        <v>0</v>
      </c>
      <c r="AN3693" s="120">
        <f>'Demand Input VP'!N1848</f>
        <v>0</v>
      </c>
      <c r="AQ3693" t="str">
        <f>AQ3688</f>
        <v/>
      </c>
    </row>
    <row r="3694" spans="1:43" ht="14.25" customHeight="1" x14ac:dyDescent="0.25">
      <c r="A3694" s="1"/>
      <c r="B3694" s="122"/>
      <c r="C3694" s="122"/>
      <c r="D3694" s="122"/>
      <c r="E3694" s="122"/>
      <c r="F3694" s="122"/>
      <c r="G3694" s="122"/>
      <c r="H3694" s="122"/>
      <c r="I3694" s="122"/>
      <c r="J3694" s="122"/>
      <c r="K3694" s="122"/>
      <c r="L3694" s="122"/>
      <c r="M3694" s="122"/>
      <c r="N3694" s="122"/>
      <c r="O3694" s="122"/>
      <c r="P3694" s="122"/>
      <c r="Q3694" s="122"/>
      <c r="R3694" s="122"/>
      <c r="S3694" s="122"/>
      <c r="T3694" s="122"/>
      <c r="U3694" s="122"/>
      <c r="V3694" s="122"/>
      <c r="W3694" s="123"/>
      <c r="X3694" s="116"/>
      <c r="Y3694" s="117"/>
      <c r="Z3694" s="123"/>
      <c r="AA3694" s="112" t="s">
        <v>1171</v>
      </c>
      <c r="AB3694" s="113">
        <f>'Demand Input MP'!B1849</f>
        <v>0</v>
      </c>
      <c r="AC3694" s="112">
        <f>'Demand Input MP'!C1849</f>
        <v>0</v>
      </c>
      <c r="AD3694" s="112">
        <f>'Demand Input MP'!D1849</f>
        <v>0</v>
      </c>
      <c r="AE3694" s="112">
        <f>'Demand Input MP'!E1849</f>
        <v>0</v>
      </c>
      <c r="AF3694" s="112">
        <f>'Demand Input MP'!F1849</f>
        <v>0</v>
      </c>
      <c r="AG3694" s="112">
        <f>'Demand Input MP'!G1849</f>
        <v>0</v>
      </c>
      <c r="AH3694" s="112">
        <f>'Demand Input MP'!H1849</f>
        <v>0</v>
      </c>
      <c r="AI3694" s="112">
        <f>'Demand Input MP'!I1849</f>
        <v>0</v>
      </c>
      <c r="AJ3694" s="112">
        <f>'Demand Input MP'!J1849</f>
        <v>0</v>
      </c>
      <c r="AK3694" s="112">
        <f>'Demand Input MP'!K1849</f>
        <v>0</v>
      </c>
      <c r="AL3694" s="112">
        <f>'Demand Input MP'!L1849</f>
        <v>0</v>
      </c>
      <c r="AM3694" s="112">
        <f>'Demand Input MP'!M1849</f>
        <v>0</v>
      </c>
      <c r="AN3694" s="112">
        <f>'Demand Input MP'!N1849</f>
        <v>0</v>
      </c>
      <c r="AQ3694" t="str">
        <f>AQ3688</f>
        <v/>
      </c>
    </row>
    <row r="3695" spans="1:43" ht="14.25" customHeight="1" x14ac:dyDescent="0.25">
      <c r="A3695" s="1"/>
      <c r="B3695" s="122"/>
      <c r="C3695" s="122"/>
      <c r="D3695" s="122"/>
      <c r="E3695" s="122"/>
      <c r="F3695" s="122"/>
      <c r="G3695" s="122"/>
      <c r="H3695" s="122"/>
      <c r="I3695" s="122"/>
      <c r="J3695" s="122"/>
      <c r="K3695" s="122"/>
      <c r="L3695" s="122"/>
      <c r="M3695" s="122"/>
      <c r="N3695" s="122"/>
      <c r="O3695" s="122"/>
      <c r="P3695" s="122"/>
      <c r="Q3695" s="122"/>
      <c r="R3695" s="122"/>
      <c r="S3695" s="122"/>
      <c r="T3695" s="122"/>
      <c r="U3695" s="122"/>
      <c r="V3695" s="124" t="s">
        <v>91</v>
      </c>
      <c r="W3695" s="125">
        <f>IFERROR(IF(SUM('Run Rate History'!E372:AD372)&gt;0,(SUMPRODUCT((B3690:AA3690&gt;=PERCENTILE(B3690:AA3690,0.1))*(B3690:AA3690&lt;=PERCENTILE(B3690:AA3690,0.9))*B3690:AA3690)+SUMPRODUCT(('Run Rate History'!E372:AD372&gt;=PERCENTILE(B3690:AA3690,0.1))*('Run Rate History'!E372:AD372&lt;=PERCENTILE(B3690:AA3690,0.9))*'Run Rate History'!E372:AD372))/(SUMPRODUCT((B3690:AA3690&gt;=PERCENTILE(B3690:AA3690,0.1))*(B3690:AA3690&lt;=PERCENTILE(B3690:AA3690,0.9))*1)+SUMPRODUCT(('Run Rate History'!E372:AD372&gt;=PERCENTILE(B3690:AA3690,0.1))*('Run Rate History'!E372:AD372&lt;=PERCENTILE(B3690:AA3690,0.9))*1)),TRIMMEAN(B3690:AA3690,0.15)),0)</f>
        <v>7.7317073170731705</v>
      </c>
      <c r="X3695" s="126" t="s">
        <v>1172</v>
      </c>
      <c r="Y3695" s="127">
        <f>SUM(B3690:AA3690)/26</f>
        <v>7.2307692307692308</v>
      </c>
      <c r="Z3695" s="128"/>
      <c r="AA3695" s="112" t="s">
        <v>1173</v>
      </c>
      <c r="AB3695" s="113">
        <f>'Demand Input MP'!B1848</f>
        <v>0</v>
      </c>
      <c r="AC3695" s="112">
        <f>'Demand Input MP'!C1848</f>
        <v>0</v>
      </c>
      <c r="AD3695" s="112">
        <f>'Demand Input MP'!D1848</f>
        <v>0</v>
      </c>
      <c r="AE3695" s="112">
        <f>'Demand Input MP'!E1848</f>
        <v>0</v>
      </c>
      <c r="AF3695" s="112">
        <f>'Demand Input MP'!F1848</f>
        <v>0</v>
      </c>
      <c r="AG3695" s="112">
        <f>'Demand Input MP'!G1848</f>
        <v>0</v>
      </c>
      <c r="AH3695" s="112">
        <f>'Demand Input MP'!H1848</f>
        <v>0</v>
      </c>
      <c r="AI3695" s="112">
        <f>'Demand Input MP'!I1848</f>
        <v>0</v>
      </c>
      <c r="AJ3695" s="112">
        <f>'Demand Input MP'!J1848</f>
        <v>0</v>
      </c>
      <c r="AK3695" s="112">
        <f>'Demand Input MP'!K1848</f>
        <v>0</v>
      </c>
      <c r="AL3695" s="112">
        <f>'Demand Input MP'!L1848</f>
        <v>0</v>
      </c>
      <c r="AM3695" s="112">
        <f>'Demand Input MP'!M1848</f>
        <v>0</v>
      </c>
      <c r="AN3695" s="112">
        <f>'Demand Input MP'!N1848</f>
        <v>0</v>
      </c>
      <c r="AQ3695" t="str">
        <f>AQ3688</f>
        <v/>
      </c>
    </row>
    <row r="3696" spans="1:43" ht="14.25" customHeight="1" x14ac:dyDescent="0.25">
      <c r="A3696" s="1"/>
      <c r="B3696" s="122"/>
      <c r="C3696" s="122"/>
      <c r="D3696" s="122"/>
      <c r="E3696" s="122"/>
      <c r="F3696" s="122"/>
      <c r="G3696" s="122"/>
      <c r="H3696" s="122"/>
      <c r="I3696" s="122"/>
      <c r="J3696" s="122"/>
      <c r="K3696" s="122"/>
      <c r="L3696" s="122"/>
      <c r="M3696" s="122"/>
      <c r="N3696" s="122"/>
      <c r="O3696" s="122"/>
      <c r="P3696" s="122"/>
      <c r="Q3696" s="122"/>
      <c r="R3696" s="122"/>
      <c r="S3696" s="122"/>
      <c r="T3696" s="122"/>
      <c r="U3696" s="122"/>
      <c r="V3696" s="124" t="s">
        <v>94</v>
      </c>
      <c r="W3696" s="125">
        <f>IFERROR((1*MIN(MAX(X3690,0.5*IF(SUM('Run Rate History'!E372:AD372)&gt;0,(MEDIAN(IF(B3690:AA3690&gt;0,B3690:AA3690))+MEDIAN(IF('Run Rate History'!E372:AD372&gt;0,'Run Rate History'!E372:AD372)))/2,MEDIAN(IF(B3690:AA3690&gt;0,B3690:AA3690)))),2*IF(SUM('Run Rate History'!E372:AD372)&gt;0,(MEDIAN(IF(B3690:AA3690&gt;0,B3690:AA3690))+MEDIAN(IF('Run Rate History'!E372:AD372&gt;0,'Run Rate History'!E372:AD372)))/2,MEDIAN(IF(B3690:AA3690&gt;0,B3690:AA3690))))+2*MIN(MAX(Y3690,0.5*IF(SUM('Run Rate History'!E372:AD372)&gt;0,(MEDIAN(IF(B3690:AA3690&gt;0,B3690:AA3690))+MEDIAN(IF('Run Rate History'!E372:AD372&gt;0,'Run Rate History'!E372:AD372)))/2,MEDIAN(IF(B3690:AA3690&gt;0,B3690:AA3690)))),2*IF(SUM('Run Rate History'!E372:AD372)&gt;0,(MEDIAN(IF(B3690:AA3690&gt;0,B3690:AA3690))+MEDIAN(IF('Run Rate History'!E372:AD372&gt;0,'Run Rate History'!E372:AD372)))/2,MEDIAN(IF(B3690:AA3690&gt;0,B3690:AA3690))))+3*MIN(MAX(Z3690,0.5*IF(SUM('Run Rate History'!E372:AD372)&gt;0,(MEDIAN(IF(B3690:AA3690&gt;0,B3690:AA3690))+MEDIAN(IF('Run Rate History'!E372:AD372&gt;0,'Run Rate History'!E372:AD372)))/2,MEDIAN(IF(B3690:AA3690&gt;0,B3690:AA3690)))),2*IF(SUM('Run Rate History'!E372:AD372)&gt;0,(MEDIAN(IF(B3690:AA3690&gt;0,B3690:AA3690))+MEDIAN(IF('Run Rate History'!E372:AD372&gt;0,'Run Rate History'!E372:AD372)))/2,MEDIAN(IF(B3690:AA3690&gt;0,B3690:AA3690))))+4*MIN(MAX(AA3690,0.5*IF(SUM('Run Rate History'!E372:AD372)&gt;0,(MEDIAN(IF(B3690:AA3690&gt;0,B3690:AA3690))+MEDIAN(IF('Run Rate History'!E372:AD372&gt;0,'Run Rate History'!E372:AD372)))/2,MEDIAN(IF(B3690:AA3690&gt;0,B3690:AA3690)))),2*IF(SUM('Run Rate History'!E372:AD372)&gt;0,(MEDIAN(IF(B3690:AA3690&gt;0,B3690:AA3690))+MEDIAN(IF('Run Rate History'!E372:AD372&gt;0,'Run Rate History'!E372:AD372)))/2,MEDIAN(IF(B3690:AA3690&gt;0,B3690:AA3690)))))/10,0)</f>
        <v>4.625</v>
      </c>
      <c r="X3696" s="129" t="s">
        <v>1174</v>
      </c>
      <c r="Y3696" s="130">
        <f>IFERROR(VLOOKUP(A3688,'Stanje zaliha'!A:E,5,FALSE()),0)</f>
        <v>120</v>
      </c>
      <c r="Z3696" s="131"/>
      <c r="AA3696" s="113" t="s">
        <v>1175</v>
      </c>
      <c r="AB3696" s="118">
        <f t="shared" ref="AB3696:AN3696" si="736">SUM(AB3692:AB3695)</f>
        <v>0</v>
      </c>
      <c r="AC3696" s="118">
        <f t="shared" si="736"/>
        <v>0</v>
      </c>
      <c r="AD3696" s="118">
        <f t="shared" si="736"/>
        <v>0</v>
      </c>
      <c r="AE3696" s="118">
        <f t="shared" si="736"/>
        <v>0</v>
      </c>
      <c r="AF3696" s="118">
        <f t="shared" si="736"/>
        <v>0</v>
      </c>
      <c r="AG3696" s="118">
        <f t="shared" si="736"/>
        <v>0</v>
      </c>
      <c r="AH3696" s="118">
        <f t="shared" si="736"/>
        <v>0</v>
      </c>
      <c r="AI3696" s="118">
        <f t="shared" si="736"/>
        <v>0</v>
      </c>
      <c r="AJ3696" s="118">
        <f t="shared" si="736"/>
        <v>0</v>
      </c>
      <c r="AK3696" s="118">
        <f t="shared" si="736"/>
        <v>0</v>
      </c>
      <c r="AL3696" s="118">
        <f t="shared" si="736"/>
        <v>0</v>
      </c>
      <c r="AM3696" s="118">
        <f t="shared" si="736"/>
        <v>0</v>
      </c>
      <c r="AN3696" s="118">
        <f t="shared" si="736"/>
        <v>0</v>
      </c>
      <c r="AQ3696" t="str">
        <f>AQ3688</f>
        <v/>
      </c>
    </row>
    <row r="3697" spans="1:43" ht="14.25" customHeight="1" x14ac:dyDescent="0.25">
      <c r="A3697" s="1"/>
      <c r="B3697" s="122"/>
      <c r="C3697" s="122"/>
      <c r="D3697" s="122"/>
      <c r="E3697" s="122"/>
      <c r="F3697" s="122"/>
      <c r="G3697" s="122"/>
      <c r="H3697" s="122"/>
      <c r="I3697" s="122"/>
      <c r="J3697" s="122"/>
      <c r="K3697" s="122"/>
      <c r="L3697" s="122"/>
      <c r="M3697" s="122"/>
      <c r="N3697" s="122"/>
      <c r="O3697" s="122"/>
      <c r="P3697" s="122"/>
      <c r="Q3697" s="122"/>
      <c r="R3697" s="122"/>
      <c r="S3697" s="122"/>
      <c r="T3697" s="122"/>
      <c r="U3697" s="122"/>
      <c r="V3697" s="124" t="s">
        <v>95</v>
      </c>
      <c r="W3697" s="125">
        <f>IFERROR(0.6*W3696+0.4*W3695,0)</f>
        <v>5.8676829268292678</v>
      </c>
      <c r="X3697" s="132" t="s">
        <v>1176</v>
      </c>
      <c r="Y3697" s="133">
        <f>IFERROR(SUMIF('Popis poslanih narudžbi'!A:A,A3688,'Popis poslanih narudžbi'!C:C),0)</f>
        <v>0</v>
      </c>
      <c r="Z3697" s="131"/>
      <c r="AA3697" s="134" t="s">
        <v>1177</v>
      </c>
      <c r="AB3697" s="118">
        <f t="shared" ref="AB3697:AN3697" si="737">AB3690+AB3696</f>
        <v>0</v>
      </c>
      <c r="AC3697" s="118">
        <f t="shared" si="737"/>
        <v>0</v>
      </c>
      <c r="AD3697" s="118">
        <f t="shared" si="737"/>
        <v>0</v>
      </c>
      <c r="AE3697" s="118">
        <f t="shared" si="737"/>
        <v>0</v>
      </c>
      <c r="AF3697" s="118">
        <f t="shared" si="737"/>
        <v>0</v>
      </c>
      <c r="AG3697" s="118">
        <f t="shared" si="737"/>
        <v>0</v>
      </c>
      <c r="AH3697" s="118">
        <f t="shared" si="737"/>
        <v>0</v>
      </c>
      <c r="AI3697" s="118">
        <f t="shared" si="737"/>
        <v>0</v>
      </c>
      <c r="AJ3697" s="118">
        <f t="shared" si="737"/>
        <v>0</v>
      </c>
      <c r="AK3697" s="118">
        <f t="shared" si="737"/>
        <v>0</v>
      </c>
      <c r="AL3697" s="118">
        <f t="shared" si="737"/>
        <v>0</v>
      </c>
      <c r="AM3697" s="118">
        <f t="shared" si="737"/>
        <v>0</v>
      </c>
      <c r="AN3697" s="118">
        <f t="shared" si="737"/>
        <v>0</v>
      </c>
      <c r="AQ3697" t="str">
        <f>AQ3688</f>
        <v/>
      </c>
    </row>
    <row r="3698" spans="1:43" ht="14.25" customHeight="1" x14ac:dyDescent="0.25">
      <c r="A3698" s="107" t="str">
        <f>'Run Rate'!A373</f>
        <v>ATC06602</v>
      </c>
      <c r="B3698" s="135" t="str">
        <f>'Run Rate'!B373</f>
        <v>Girja profesionalna 16 kg Atleticore</v>
      </c>
      <c r="C3698" s="135" t="str">
        <f>'Run Rate'!C373</f>
        <v>FITNESS OPREMA</v>
      </c>
      <c r="D3698" s="135" t="str">
        <f>'Run Rate'!D373</f>
        <v>03 BRONZE</v>
      </c>
      <c r="E3698" s="122"/>
      <c r="F3698" s="122"/>
      <c r="G3698" s="122"/>
      <c r="H3698" s="122"/>
      <c r="I3698" s="122"/>
      <c r="J3698" s="122"/>
      <c r="K3698" s="122"/>
      <c r="L3698" s="122"/>
      <c r="M3698" s="122"/>
      <c r="N3698" s="122"/>
      <c r="O3698" s="122"/>
      <c r="P3698" s="122"/>
      <c r="Q3698" s="122"/>
      <c r="R3698" s="122"/>
      <c r="S3698" s="122"/>
      <c r="T3698" s="122"/>
      <c r="U3698" s="122"/>
      <c r="V3698" s="122"/>
      <c r="W3698" s="122"/>
      <c r="X3698" s="122"/>
      <c r="Y3698" s="122"/>
      <c r="Z3698" s="122"/>
      <c r="AA3698" s="122"/>
      <c r="AB3698" s="122"/>
      <c r="AC3698" s="122"/>
      <c r="AD3698" s="122"/>
      <c r="AE3698" s="122"/>
      <c r="AF3698" s="122"/>
      <c r="AG3698" s="122"/>
      <c r="AH3698" s="122"/>
      <c r="AI3698" s="122"/>
      <c r="AJ3698" s="122"/>
      <c r="AK3698" s="122"/>
      <c r="AL3698" s="122"/>
      <c r="AM3698" s="122"/>
      <c r="AN3698" s="122"/>
      <c r="AQ3698" t="str">
        <f>IF(AND(OR($B$1="ALL",$B$1=C3698),OR($E$1="ALL",$E$1=D3698),OR($B$2="ALL",$B$2=A3698),OR($E$2="ALL",IFERROR(SEARCH($E$2,B3698),0)&gt;0)),"MATCH","")</f>
        <v/>
      </c>
    </row>
    <row r="3699" spans="1:43" ht="14.25" customHeight="1" x14ac:dyDescent="0.25">
      <c r="A3699" s="108" t="s">
        <v>1137</v>
      </c>
      <c r="B3699" s="136" t="s">
        <v>1138</v>
      </c>
      <c r="C3699" s="136" t="s">
        <v>1139</v>
      </c>
      <c r="D3699" s="136" t="s">
        <v>1140</v>
      </c>
      <c r="E3699" s="136" t="s">
        <v>1141</v>
      </c>
      <c r="F3699" s="136" t="s">
        <v>1142</v>
      </c>
      <c r="G3699" s="136" t="s">
        <v>1143</v>
      </c>
      <c r="H3699" s="136" t="s">
        <v>1144</v>
      </c>
      <c r="I3699" s="136" t="s">
        <v>1145</v>
      </c>
      <c r="J3699" s="136" t="s">
        <v>1146</v>
      </c>
      <c r="K3699" s="136" t="s">
        <v>1147</v>
      </c>
      <c r="L3699" s="136" t="s">
        <v>1148</v>
      </c>
      <c r="M3699" s="136" t="s">
        <v>1149</v>
      </c>
      <c r="N3699" s="136" t="s">
        <v>1150</v>
      </c>
      <c r="O3699" s="136" t="s">
        <v>1151</v>
      </c>
      <c r="P3699" s="136" t="s">
        <v>1152</v>
      </c>
      <c r="Q3699" s="136" t="s">
        <v>1153</v>
      </c>
      <c r="R3699" s="136" t="s">
        <v>1154</v>
      </c>
      <c r="S3699" s="136" t="s">
        <v>1155</v>
      </c>
      <c r="T3699" s="136" t="s">
        <v>1156</v>
      </c>
      <c r="U3699" s="136" t="s">
        <v>1157</v>
      </c>
      <c r="V3699" s="136" t="s">
        <v>1158</v>
      </c>
      <c r="W3699" s="136" t="s">
        <v>1159</v>
      </c>
      <c r="X3699" s="136" t="s">
        <v>1160</v>
      </c>
      <c r="Y3699" s="136" t="s">
        <v>1161</v>
      </c>
      <c r="Z3699" s="136" t="s">
        <v>1162</v>
      </c>
      <c r="AA3699" s="136" t="s">
        <v>1163</v>
      </c>
      <c r="AB3699" s="137" t="s">
        <v>156</v>
      </c>
      <c r="AC3699" s="137" t="s">
        <v>157</v>
      </c>
      <c r="AD3699" s="137" t="s">
        <v>158</v>
      </c>
      <c r="AE3699" s="137" t="s">
        <v>139</v>
      </c>
      <c r="AF3699" s="138" t="s">
        <v>140</v>
      </c>
      <c r="AG3699" s="138" t="s">
        <v>141</v>
      </c>
      <c r="AH3699" s="138" t="s">
        <v>142</v>
      </c>
      <c r="AI3699" s="138" t="s">
        <v>143</v>
      </c>
      <c r="AJ3699" s="139" t="s">
        <v>144</v>
      </c>
      <c r="AK3699" s="139" t="s">
        <v>145</v>
      </c>
      <c r="AL3699" s="139" t="s">
        <v>146</v>
      </c>
      <c r="AM3699" s="140" t="s">
        <v>147</v>
      </c>
      <c r="AN3699" s="140" t="s">
        <v>148</v>
      </c>
      <c r="AQ3699" t="str">
        <f>AQ3698</f>
        <v/>
      </c>
    </row>
    <row r="3700" spans="1:43" ht="14.25" customHeight="1" x14ac:dyDescent="0.25">
      <c r="A3700" s="99" t="s">
        <v>1164</v>
      </c>
      <c r="B3700" s="112">
        <f>'Run Rate'!E373</f>
        <v>2</v>
      </c>
      <c r="C3700" s="112">
        <f>'Run Rate'!F373</f>
        <v>0</v>
      </c>
      <c r="D3700" s="112">
        <f>'Run Rate'!G373</f>
        <v>4</v>
      </c>
      <c r="E3700" s="112">
        <f>'Run Rate'!H373</f>
        <v>1</v>
      </c>
      <c r="F3700" s="112">
        <f>'Run Rate'!I373</f>
        <v>1</v>
      </c>
      <c r="G3700" s="112">
        <f>'Run Rate'!J373</f>
        <v>2</v>
      </c>
      <c r="H3700" s="112">
        <f>'Run Rate'!K373</f>
        <v>8</v>
      </c>
      <c r="I3700" s="112">
        <f>'Run Rate'!L373</f>
        <v>30</v>
      </c>
      <c r="J3700" s="112">
        <f>'Run Rate'!M373</f>
        <v>13</v>
      </c>
      <c r="K3700" s="112">
        <f>'Run Rate'!N373</f>
        <v>21</v>
      </c>
      <c r="L3700" s="112">
        <f>'Run Rate'!O373</f>
        <v>1</v>
      </c>
      <c r="M3700" s="112">
        <f>'Run Rate'!P373</f>
        <v>8</v>
      </c>
      <c r="N3700" s="112">
        <f>'Run Rate'!Q373</f>
        <v>5</v>
      </c>
      <c r="O3700" s="112">
        <f>'Run Rate'!R373</f>
        <v>2</v>
      </c>
      <c r="P3700" s="112">
        <f>'Run Rate'!S373</f>
        <v>2</v>
      </c>
      <c r="Q3700" s="112">
        <f>'Run Rate'!T373</f>
        <v>10</v>
      </c>
      <c r="R3700" s="112">
        <f>'Run Rate'!U373</f>
        <v>1</v>
      </c>
      <c r="S3700" s="112">
        <f>'Run Rate'!V373</f>
        <v>0</v>
      </c>
      <c r="T3700" s="112">
        <f>'Run Rate'!W373</f>
        <v>0</v>
      </c>
      <c r="U3700" s="112">
        <f>'Run Rate'!X373</f>
        <v>1</v>
      </c>
      <c r="V3700" s="112">
        <f>'Run Rate'!Y373</f>
        <v>3</v>
      </c>
      <c r="W3700" s="112">
        <f>'Run Rate'!Z373</f>
        <v>4</v>
      </c>
      <c r="X3700" s="112">
        <f>'Run Rate'!AA373</f>
        <v>0</v>
      </c>
      <c r="Y3700" s="112">
        <f>'Run Rate'!AB373</f>
        <v>0</v>
      </c>
      <c r="Z3700" s="112">
        <f>'Run Rate'!AC373</f>
        <v>1</v>
      </c>
      <c r="AA3700" s="112">
        <f>'Run Rate'!AD373</f>
        <v>0</v>
      </c>
      <c r="AB3700" s="113">
        <v>2</v>
      </c>
      <c r="AC3700" s="112">
        <v>2</v>
      </c>
      <c r="AD3700" s="112">
        <v>1</v>
      </c>
      <c r="AE3700" s="112">
        <v>2</v>
      </c>
      <c r="AF3700" s="112">
        <v>1</v>
      </c>
      <c r="AG3700" s="112">
        <v>1</v>
      </c>
      <c r="AH3700" s="112">
        <v>1</v>
      </c>
      <c r="AI3700" s="112">
        <v>1</v>
      </c>
      <c r="AJ3700" s="112">
        <v>1</v>
      </c>
      <c r="AK3700" s="112">
        <v>1</v>
      </c>
      <c r="AL3700" s="112">
        <v>1</v>
      </c>
      <c r="AM3700" s="112">
        <v>1</v>
      </c>
      <c r="AN3700" s="112">
        <v>1</v>
      </c>
      <c r="AQ3700" t="str">
        <f>AQ3698</f>
        <v/>
      </c>
    </row>
    <row r="3701" spans="1:43" ht="14.25" customHeight="1" x14ac:dyDescent="0.25">
      <c r="A3701" s="99" t="s">
        <v>1165</v>
      </c>
      <c r="B3701" s="114"/>
      <c r="C3701" s="114"/>
      <c r="D3701" s="114"/>
      <c r="E3701" s="114"/>
      <c r="F3701" s="114"/>
      <c r="G3701" s="114"/>
      <c r="H3701" s="114"/>
      <c r="I3701" s="114"/>
      <c r="J3701" s="114"/>
      <c r="K3701" s="114"/>
      <c r="L3701" s="114"/>
      <c r="M3701" s="114"/>
      <c r="N3701" s="114"/>
      <c r="O3701" s="114"/>
      <c r="P3701" s="114"/>
      <c r="Q3701" s="114"/>
      <c r="R3701" s="114"/>
      <c r="S3701" s="114"/>
      <c r="T3701" s="114"/>
      <c r="U3701" s="114"/>
      <c r="V3701" s="114"/>
      <c r="W3701" s="115"/>
      <c r="X3701" s="115"/>
      <c r="Y3701" s="115"/>
      <c r="Z3701" s="115"/>
      <c r="AA3701" s="112" t="s">
        <v>1166</v>
      </c>
      <c r="AB3701" s="113"/>
      <c r="AC3701" s="112"/>
      <c r="AD3701" s="112"/>
      <c r="AE3701" s="112"/>
      <c r="AF3701" s="112"/>
      <c r="AG3701" s="112"/>
      <c r="AH3701" s="112"/>
      <c r="AI3701" s="112"/>
      <c r="AJ3701" s="112"/>
      <c r="AK3701" s="112"/>
      <c r="AL3701" s="112"/>
      <c r="AM3701" s="112"/>
      <c r="AN3701" s="112"/>
      <c r="AQ3701" t="str">
        <f>AQ3698</f>
        <v/>
      </c>
    </row>
    <row r="3702" spans="1:43" ht="14.25" customHeight="1" x14ac:dyDescent="0.25">
      <c r="A3702" s="99" t="s">
        <v>1167</v>
      </c>
      <c r="B3702" s="114"/>
      <c r="C3702" s="114"/>
      <c r="D3702" s="114"/>
      <c r="E3702" s="114"/>
      <c r="F3702" s="114"/>
      <c r="G3702" s="114"/>
      <c r="H3702" s="114"/>
      <c r="I3702" s="114"/>
      <c r="J3702" s="114"/>
      <c r="K3702" s="114"/>
      <c r="L3702" s="114"/>
      <c r="M3702" s="114"/>
      <c r="N3702" s="114"/>
      <c r="O3702" s="114"/>
      <c r="P3702" s="114"/>
      <c r="Q3702" s="114"/>
      <c r="R3702" s="114"/>
      <c r="S3702" s="114"/>
      <c r="T3702" s="114"/>
      <c r="U3702" s="114"/>
      <c r="V3702" s="114"/>
      <c r="W3702" s="115"/>
      <c r="X3702" s="116"/>
      <c r="Y3702" s="117"/>
      <c r="Z3702" s="115"/>
      <c r="AA3702" s="112" t="s">
        <v>1168</v>
      </c>
      <c r="AB3702" s="113">
        <f>'Demand Input VP'!B1854</f>
        <v>0</v>
      </c>
      <c r="AC3702" s="112">
        <f>'Demand Input VP'!C1854</f>
        <v>0</v>
      </c>
      <c r="AD3702" s="112">
        <f>'Demand Input VP'!D1854</f>
        <v>0</v>
      </c>
      <c r="AE3702" s="112">
        <f>'Demand Input VP'!E1854</f>
        <v>0</v>
      </c>
      <c r="AF3702" s="112">
        <f>'Demand Input VP'!F1854</f>
        <v>0</v>
      </c>
      <c r="AG3702" s="112">
        <f>'Demand Input VP'!G1854</f>
        <v>0</v>
      </c>
      <c r="AH3702" s="112">
        <f>'Demand Input VP'!H1854</f>
        <v>0</v>
      </c>
      <c r="AI3702" s="112">
        <f>'Demand Input VP'!I1854</f>
        <v>0</v>
      </c>
      <c r="AJ3702" s="112">
        <f>'Demand Input VP'!J1854</f>
        <v>0</v>
      </c>
      <c r="AK3702" s="112">
        <f>'Demand Input VP'!K1854</f>
        <v>0</v>
      </c>
      <c r="AL3702" s="112">
        <f>'Demand Input VP'!L1854</f>
        <v>0</v>
      </c>
      <c r="AM3702" s="112">
        <f>'Demand Input VP'!M1854</f>
        <v>0</v>
      </c>
      <c r="AN3702" s="112">
        <f>'Demand Input VP'!N1854</f>
        <v>0</v>
      </c>
      <c r="AQ3702" t="str">
        <f>AQ3698</f>
        <v/>
      </c>
    </row>
    <row r="3703" spans="1:43" ht="14.25" customHeight="1" x14ac:dyDescent="0.25">
      <c r="A3703" s="99" t="s">
        <v>1169</v>
      </c>
      <c r="B3703" s="118"/>
      <c r="C3703" s="118"/>
      <c r="D3703" s="118"/>
      <c r="E3703" s="118"/>
      <c r="F3703" s="118"/>
      <c r="G3703" s="118"/>
      <c r="H3703" s="118"/>
      <c r="I3703" s="118"/>
      <c r="J3703" s="118"/>
      <c r="K3703" s="118"/>
      <c r="L3703" s="118"/>
      <c r="M3703" s="118"/>
      <c r="N3703" s="118"/>
      <c r="O3703" s="118"/>
      <c r="P3703" s="118"/>
      <c r="Q3703" s="118"/>
      <c r="R3703" s="118"/>
      <c r="S3703" s="118"/>
      <c r="T3703" s="118"/>
      <c r="U3703" s="118"/>
      <c r="V3703" s="118"/>
      <c r="W3703" s="115"/>
      <c r="X3703" s="116"/>
      <c r="Y3703" s="117"/>
      <c r="Z3703" s="119"/>
      <c r="AA3703" s="120" t="s">
        <v>1170</v>
      </c>
      <c r="AB3703" s="121">
        <f>'Demand Input VP'!B1853</f>
        <v>0</v>
      </c>
      <c r="AC3703" s="120">
        <f>'Demand Input VP'!C1853</f>
        <v>0</v>
      </c>
      <c r="AD3703" s="120">
        <f>'Demand Input VP'!D1853</f>
        <v>0</v>
      </c>
      <c r="AE3703" s="120">
        <f>'Demand Input VP'!E1853</f>
        <v>0</v>
      </c>
      <c r="AF3703" s="120">
        <f>'Demand Input VP'!F1853</f>
        <v>0</v>
      </c>
      <c r="AG3703" s="120">
        <f>'Demand Input VP'!G1853</f>
        <v>0</v>
      </c>
      <c r="AH3703" s="120">
        <f>'Demand Input VP'!H1853</f>
        <v>0</v>
      </c>
      <c r="AI3703" s="120">
        <f>'Demand Input VP'!I1853</f>
        <v>0</v>
      </c>
      <c r="AJ3703" s="120">
        <f>'Demand Input VP'!J1853</f>
        <v>0</v>
      </c>
      <c r="AK3703" s="120">
        <f>'Demand Input VP'!K1853</f>
        <v>0</v>
      </c>
      <c r="AL3703" s="120">
        <f>'Demand Input VP'!L1853</f>
        <v>0</v>
      </c>
      <c r="AM3703" s="120">
        <f>'Demand Input VP'!M1853</f>
        <v>0</v>
      </c>
      <c r="AN3703" s="120">
        <f>'Demand Input VP'!N1853</f>
        <v>0</v>
      </c>
      <c r="AQ3703" t="str">
        <f>AQ3698</f>
        <v/>
      </c>
    </row>
    <row r="3704" spans="1:43" ht="14.25" customHeight="1" x14ac:dyDescent="0.25">
      <c r="A3704" s="1"/>
      <c r="B3704" s="122"/>
      <c r="C3704" s="122"/>
      <c r="D3704" s="122"/>
      <c r="E3704" s="122"/>
      <c r="F3704" s="122"/>
      <c r="G3704" s="122"/>
      <c r="H3704" s="122"/>
      <c r="I3704" s="122"/>
      <c r="J3704" s="122"/>
      <c r="K3704" s="122"/>
      <c r="L3704" s="122"/>
      <c r="M3704" s="122"/>
      <c r="N3704" s="122"/>
      <c r="O3704" s="122"/>
      <c r="P3704" s="122"/>
      <c r="Q3704" s="122"/>
      <c r="R3704" s="122"/>
      <c r="S3704" s="122"/>
      <c r="T3704" s="122"/>
      <c r="U3704" s="122"/>
      <c r="V3704" s="122"/>
      <c r="W3704" s="123"/>
      <c r="X3704" s="116"/>
      <c r="Y3704" s="117"/>
      <c r="Z3704" s="123"/>
      <c r="AA3704" s="112" t="s">
        <v>1171</v>
      </c>
      <c r="AB3704" s="113">
        <f>'Demand Input MP'!B1854</f>
        <v>0</v>
      </c>
      <c r="AC3704" s="112">
        <f>'Demand Input MP'!C1854</f>
        <v>0</v>
      </c>
      <c r="AD3704" s="112">
        <f>'Demand Input MP'!D1854</f>
        <v>0</v>
      </c>
      <c r="AE3704" s="112">
        <f>'Demand Input MP'!E1854</f>
        <v>0</v>
      </c>
      <c r="AF3704" s="112">
        <f>'Demand Input MP'!F1854</f>
        <v>0</v>
      </c>
      <c r="AG3704" s="112">
        <f>'Demand Input MP'!G1854</f>
        <v>0</v>
      </c>
      <c r="AH3704" s="112">
        <f>'Demand Input MP'!H1854</f>
        <v>0</v>
      </c>
      <c r="AI3704" s="112">
        <f>'Demand Input MP'!I1854</f>
        <v>0</v>
      </c>
      <c r="AJ3704" s="112">
        <f>'Demand Input MP'!J1854</f>
        <v>0</v>
      </c>
      <c r="AK3704" s="112">
        <f>'Demand Input MP'!K1854</f>
        <v>0</v>
      </c>
      <c r="AL3704" s="112">
        <f>'Demand Input MP'!L1854</f>
        <v>0</v>
      </c>
      <c r="AM3704" s="112">
        <f>'Demand Input MP'!M1854</f>
        <v>0</v>
      </c>
      <c r="AN3704" s="112">
        <f>'Demand Input MP'!N1854</f>
        <v>0</v>
      </c>
      <c r="AQ3704" t="str">
        <f>AQ3698</f>
        <v/>
      </c>
    </row>
    <row r="3705" spans="1:43" ht="14.25" customHeight="1" x14ac:dyDescent="0.25">
      <c r="A3705" s="1"/>
      <c r="B3705" s="122"/>
      <c r="C3705" s="122"/>
      <c r="D3705" s="122"/>
      <c r="E3705" s="122"/>
      <c r="F3705" s="122"/>
      <c r="G3705" s="122"/>
      <c r="H3705" s="122"/>
      <c r="I3705" s="122"/>
      <c r="J3705" s="122"/>
      <c r="K3705" s="122"/>
      <c r="L3705" s="122"/>
      <c r="M3705" s="122"/>
      <c r="N3705" s="122"/>
      <c r="O3705" s="122"/>
      <c r="P3705" s="122"/>
      <c r="Q3705" s="122"/>
      <c r="R3705" s="122"/>
      <c r="S3705" s="122"/>
      <c r="T3705" s="122"/>
      <c r="U3705" s="122"/>
      <c r="V3705" s="124" t="s">
        <v>91</v>
      </c>
      <c r="W3705" s="125">
        <f>IFERROR(IF(SUM('Run Rate History'!E373:AD373)&gt;0,(SUMPRODUCT((B3700:AA3700&gt;=PERCENTILE(B3700:AA3700,0.1))*(B3700:AA3700&lt;=PERCENTILE(B3700:AA3700,0.9))*B3700:AA3700)+SUMPRODUCT(('Run Rate History'!E373:AD373&gt;=PERCENTILE(B3700:AA3700,0.1))*('Run Rate History'!E373:AD373&lt;=PERCENTILE(B3700:AA3700,0.9))*'Run Rate History'!E373:AD373))/(SUMPRODUCT((B3700:AA3700&gt;=PERCENTILE(B3700:AA3700,0.1))*(B3700:AA3700&lt;=PERCENTILE(B3700:AA3700,0.9))*1)+SUMPRODUCT(('Run Rate History'!E373:AD373&gt;=PERCENTILE(B3700:AA3700,0.1))*('Run Rate History'!E373:AD373&lt;=PERCENTILE(B3700:AA3700,0.9))*1)),TRIMMEAN(B3700:AA3700,0.15)),0)</f>
        <v>2.4583333333333335</v>
      </c>
      <c r="X3705" s="126" t="s">
        <v>1172</v>
      </c>
      <c r="Y3705" s="127">
        <f>SUM(B3700:AA3700)/26</f>
        <v>4.615384615384615</v>
      </c>
      <c r="Z3705" s="128"/>
      <c r="AA3705" s="112" t="s">
        <v>1173</v>
      </c>
      <c r="AB3705" s="113">
        <f>'Demand Input MP'!B1853</f>
        <v>0</v>
      </c>
      <c r="AC3705" s="112">
        <f>'Demand Input MP'!C1853</f>
        <v>0</v>
      </c>
      <c r="AD3705" s="112">
        <f>'Demand Input MP'!D1853</f>
        <v>0</v>
      </c>
      <c r="AE3705" s="112">
        <f>'Demand Input MP'!E1853</f>
        <v>0</v>
      </c>
      <c r="AF3705" s="112">
        <f>'Demand Input MP'!F1853</f>
        <v>0</v>
      </c>
      <c r="AG3705" s="112">
        <f>'Demand Input MP'!G1853</f>
        <v>0</v>
      </c>
      <c r="AH3705" s="112">
        <f>'Demand Input MP'!H1853</f>
        <v>0</v>
      </c>
      <c r="AI3705" s="112">
        <f>'Demand Input MP'!I1853</f>
        <v>0</v>
      </c>
      <c r="AJ3705" s="112">
        <f>'Demand Input MP'!J1853</f>
        <v>0</v>
      </c>
      <c r="AK3705" s="112">
        <f>'Demand Input MP'!K1853</f>
        <v>0</v>
      </c>
      <c r="AL3705" s="112">
        <f>'Demand Input MP'!L1853</f>
        <v>0</v>
      </c>
      <c r="AM3705" s="112">
        <f>'Demand Input MP'!M1853</f>
        <v>0</v>
      </c>
      <c r="AN3705" s="112">
        <f>'Demand Input MP'!N1853</f>
        <v>0</v>
      </c>
      <c r="AQ3705" t="str">
        <f>AQ3698</f>
        <v/>
      </c>
    </row>
    <row r="3706" spans="1:43" ht="14.25" customHeight="1" x14ac:dyDescent="0.25">
      <c r="A3706" s="1"/>
      <c r="B3706" s="122"/>
      <c r="C3706" s="122"/>
      <c r="D3706" s="122"/>
      <c r="E3706" s="122"/>
      <c r="F3706" s="122"/>
      <c r="G3706" s="122"/>
      <c r="H3706" s="122"/>
      <c r="I3706" s="122"/>
      <c r="J3706" s="122"/>
      <c r="K3706" s="122"/>
      <c r="L3706" s="122"/>
      <c r="M3706" s="122"/>
      <c r="N3706" s="122"/>
      <c r="O3706" s="122"/>
      <c r="P3706" s="122"/>
      <c r="Q3706" s="122"/>
      <c r="R3706" s="122"/>
      <c r="S3706" s="122"/>
      <c r="T3706" s="122"/>
      <c r="U3706" s="122"/>
      <c r="V3706" s="124" t="s">
        <v>94</v>
      </c>
      <c r="W3706" s="125">
        <f>IFERROR((1*MIN(MAX(X3700,0.5*IF(SUM('Run Rate History'!E373:AD373)&gt;0,(MEDIAN(IF(B3700:AA3700&gt;0,B3700:AA3700))+MEDIAN(IF('Run Rate History'!E373:AD373&gt;0,'Run Rate History'!E373:AD373)))/2,MEDIAN(IF(B3700:AA3700&gt;0,B3700:AA3700)))),2*IF(SUM('Run Rate History'!E373:AD373)&gt;0,(MEDIAN(IF(B3700:AA3700&gt;0,B3700:AA3700))+MEDIAN(IF('Run Rate History'!E373:AD373&gt;0,'Run Rate History'!E373:AD373)))/2,MEDIAN(IF(B3700:AA3700&gt;0,B3700:AA3700))))+2*MIN(MAX(Y3700,0.5*IF(SUM('Run Rate History'!E373:AD373)&gt;0,(MEDIAN(IF(B3700:AA3700&gt;0,B3700:AA3700))+MEDIAN(IF('Run Rate History'!E373:AD373&gt;0,'Run Rate History'!E373:AD373)))/2,MEDIAN(IF(B3700:AA3700&gt;0,B3700:AA3700)))),2*IF(SUM('Run Rate History'!E373:AD373)&gt;0,(MEDIAN(IF(B3700:AA3700&gt;0,B3700:AA3700))+MEDIAN(IF('Run Rate History'!E373:AD373&gt;0,'Run Rate History'!E373:AD373)))/2,MEDIAN(IF(B3700:AA3700&gt;0,B3700:AA3700))))+3*MIN(MAX(Z3700,0.5*IF(SUM('Run Rate History'!E373:AD373)&gt;0,(MEDIAN(IF(B3700:AA3700&gt;0,B3700:AA3700))+MEDIAN(IF('Run Rate History'!E373:AD373&gt;0,'Run Rate History'!E373:AD373)))/2,MEDIAN(IF(B3700:AA3700&gt;0,B3700:AA3700)))),2*IF(SUM('Run Rate History'!E373:AD373)&gt;0,(MEDIAN(IF(B3700:AA3700&gt;0,B3700:AA3700))+MEDIAN(IF('Run Rate History'!E373:AD373&gt;0,'Run Rate History'!E373:AD373)))/2,MEDIAN(IF(B3700:AA3700&gt;0,B3700:AA3700))))+4*MIN(MAX(AA3700,0.5*IF(SUM('Run Rate History'!E373:AD373)&gt;0,(MEDIAN(IF(B3700:AA3700&gt;0,B3700:AA3700))+MEDIAN(IF('Run Rate History'!E373:AD373&gt;0,'Run Rate History'!E373:AD373)))/2,MEDIAN(IF(B3700:AA3700&gt;0,B3700:AA3700)))),2*IF(SUM('Run Rate History'!E373:AD373)&gt;0,(MEDIAN(IF(B3700:AA3700&gt;0,B3700:AA3700))+MEDIAN(IF('Run Rate History'!E373:AD373&gt;0,'Run Rate History'!E373:AD373)))/2,MEDIAN(IF(B3700:AA3700&gt;0,B3700:AA3700)))))/10,0)</f>
        <v>0.65</v>
      </c>
      <c r="X3706" s="129" t="s">
        <v>1174</v>
      </c>
      <c r="Y3706" s="130">
        <f>IFERROR(VLOOKUP(A3698,'Stanje zaliha'!A:E,5,FALSE()),0)</f>
        <v>0</v>
      </c>
      <c r="Z3706" s="131"/>
      <c r="AA3706" s="113" t="s">
        <v>1175</v>
      </c>
      <c r="AB3706" s="118">
        <f t="shared" ref="AB3706:AN3706" si="738">SUM(AB3702:AB3705)</f>
        <v>0</v>
      </c>
      <c r="AC3706" s="118">
        <f t="shared" si="738"/>
        <v>0</v>
      </c>
      <c r="AD3706" s="118">
        <f t="shared" si="738"/>
        <v>0</v>
      </c>
      <c r="AE3706" s="118">
        <f t="shared" si="738"/>
        <v>0</v>
      </c>
      <c r="AF3706" s="118">
        <f t="shared" si="738"/>
        <v>0</v>
      </c>
      <c r="AG3706" s="118">
        <f t="shared" si="738"/>
        <v>0</v>
      </c>
      <c r="AH3706" s="118">
        <f t="shared" si="738"/>
        <v>0</v>
      </c>
      <c r="AI3706" s="118">
        <f t="shared" si="738"/>
        <v>0</v>
      </c>
      <c r="AJ3706" s="118">
        <f t="shared" si="738"/>
        <v>0</v>
      </c>
      <c r="AK3706" s="118">
        <f t="shared" si="738"/>
        <v>0</v>
      </c>
      <c r="AL3706" s="118">
        <f t="shared" si="738"/>
        <v>0</v>
      </c>
      <c r="AM3706" s="118">
        <f t="shared" si="738"/>
        <v>0</v>
      </c>
      <c r="AN3706" s="118">
        <f t="shared" si="738"/>
        <v>0</v>
      </c>
      <c r="AQ3706" t="str">
        <f>AQ3698</f>
        <v/>
      </c>
    </row>
    <row r="3707" spans="1:43" ht="14.25" customHeight="1" x14ac:dyDescent="0.25">
      <c r="A3707" s="1"/>
      <c r="B3707" s="122"/>
      <c r="C3707" s="122"/>
      <c r="D3707" s="122"/>
      <c r="E3707" s="122"/>
      <c r="F3707" s="122"/>
      <c r="G3707" s="122"/>
      <c r="H3707" s="122"/>
      <c r="I3707" s="122"/>
      <c r="J3707" s="122"/>
      <c r="K3707" s="122"/>
      <c r="L3707" s="122"/>
      <c r="M3707" s="122"/>
      <c r="N3707" s="122"/>
      <c r="O3707" s="122"/>
      <c r="P3707" s="122"/>
      <c r="Q3707" s="122"/>
      <c r="R3707" s="122"/>
      <c r="S3707" s="122"/>
      <c r="T3707" s="122"/>
      <c r="U3707" s="122"/>
      <c r="V3707" s="124" t="s">
        <v>95</v>
      </c>
      <c r="W3707" s="125">
        <f>IFERROR(0.6*W3706+0.4*W3705,0)</f>
        <v>1.3733333333333335</v>
      </c>
      <c r="X3707" s="132" t="s">
        <v>1176</v>
      </c>
      <c r="Y3707" s="133">
        <f>IFERROR(SUMIF('Popis poslanih narudžbi'!A:A,A3698,'Popis poslanih narudžbi'!C:C),0)</f>
        <v>0</v>
      </c>
      <c r="Z3707" s="131"/>
      <c r="AA3707" s="134" t="s">
        <v>1177</v>
      </c>
      <c r="AB3707" s="118">
        <f t="shared" ref="AB3707:AN3707" si="739">AB3700+AB3706</f>
        <v>2</v>
      </c>
      <c r="AC3707" s="118">
        <f t="shared" si="739"/>
        <v>2</v>
      </c>
      <c r="AD3707" s="118">
        <f t="shared" si="739"/>
        <v>1</v>
      </c>
      <c r="AE3707" s="118">
        <f t="shared" si="739"/>
        <v>2</v>
      </c>
      <c r="AF3707" s="118">
        <f t="shared" si="739"/>
        <v>1</v>
      </c>
      <c r="AG3707" s="118">
        <f t="shared" si="739"/>
        <v>1</v>
      </c>
      <c r="AH3707" s="118">
        <f t="shared" si="739"/>
        <v>1</v>
      </c>
      <c r="AI3707" s="118">
        <f t="shared" si="739"/>
        <v>1</v>
      </c>
      <c r="AJ3707" s="118">
        <f t="shared" si="739"/>
        <v>1</v>
      </c>
      <c r="AK3707" s="118">
        <f t="shared" si="739"/>
        <v>1</v>
      </c>
      <c r="AL3707" s="118">
        <f t="shared" si="739"/>
        <v>1</v>
      </c>
      <c r="AM3707" s="118">
        <f t="shared" si="739"/>
        <v>1</v>
      </c>
      <c r="AN3707" s="118">
        <f t="shared" si="739"/>
        <v>1</v>
      </c>
      <c r="AQ3707" t="str">
        <f>AQ3698</f>
        <v/>
      </c>
    </row>
    <row r="3708" spans="1:43" ht="14.25" customHeight="1" x14ac:dyDescent="0.25">
      <c r="A3708" s="107" t="str">
        <f>'Run Rate'!A374</f>
        <v>UFC16147</v>
      </c>
      <c r="B3708" s="135" t="str">
        <f>'Run Rate'!B374</f>
        <v>OPRO Self-Fit štitnik za zube GEN5 Zlatni - Crno/ Crveni</v>
      </c>
      <c r="C3708" s="135" t="str">
        <f>'Run Rate'!C374</f>
        <v>BORILAČKA OPREMA</v>
      </c>
      <c r="D3708" s="135" t="str">
        <f>'Run Rate'!D374</f>
        <v>03 BRONZE</v>
      </c>
      <c r="E3708" s="122"/>
      <c r="F3708" s="122"/>
      <c r="G3708" s="122"/>
      <c r="H3708" s="122"/>
      <c r="I3708" s="122"/>
      <c r="J3708" s="122"/>
      <c r="K3708" s="122"/>
      <c r="L3708" s="122"/>
      <c r="M3708" s="122"/>
      <c r="N3708" s="122"/>
      <c r="O3708" s="122"/>
      <c r="P3708" s="122"/>
      <c r="Q3708" s="122"/>
      <c r="R3708" s="122"/>
      <c r="S3708" s="122"/>
      <c r="T3708" s="122"/>
      <c r="U3708" s="122"/>
      <c r="V3708" s="122"/>
      <c r="W3708" s="122"/>
      <c r="X3708" s="122"/>
      <c r="Y3708" s="122"/>
      <c r="Z3708" s="122"/>
      <c r="AA3708" s="122"/>
      <c r="AB3708" s="122"/>
      <c r="AC3708" s="122"/>
      <c r="AD3708" s="122"/>
      <c r="AE3708" s="122"/>
      <c r="AF3708" s="122"/>
      <c r="AG3708" s="122"/>
      <c r="AH3708" s="122"/>
      <c r="AI3708" s="122"/>
      <c r="AJ3708" s="122"/>
      <c r="AK3708" s="122"/>
      <c r="AL3708" s="122"/>
      <c r="AM3708" s="122"/>
      <c r="AN3708" s="122"/>
      <c r="AQ3708" t="str">
        <f>IF(AND(OR($B$1="ALL",$B$1=C3708),OR($E$1="ALL",$E$1=D3708),OR($B$2="ALL",$B$2=A3708),OR($E$2="ALL",IFERROR(SEARCH($E$2,B3708),0)&gt;0)),"MATCH","")</f>
        <v/>
      </c>
    </row>
    <row r="3709" spans="1:43" ht="14.25" customHeight="1" x14ac:dyDescent="0.25">
      <c r="A3709" s="108" t="s">
        <v>1137</v>
      </c>
      <c r="B3709" s="136" t="s">
        <v>1138</v>
      </c>
      <c r="C3709" s="136" t="s">
        <v>1139</v>
      </c>
      <c r="D3709" s="136" t="s">
        <v>1140</v>
      </c>
      <c r="E3709" s="136" t="s">
        <v>1141</v>
      </c>
      <c r="F3709" s="136" t="s">
        <v>1142</v>
      </c>
      <c r="G3709" s="136" t="s">
        <v>1143</v>
      </c>
      <c r="H3709" s="136" t="s">
        <v>1144</v>
      </c>
      <c r="I3709" s="136" t="s">
        <v>1145</v>
      </c>
      <c r="J3709" s="136" t="s">
        <v>1146</v>
      </c>
      <c r="K3709" s="136" t="s">
        <v>1147</v>
      </c>
      <c r="L3709" s="136" t="s">
        <v>1148</v>
      </c>
      <c r="M3709" s="136" t="s">
        <v>1149</v>
      </c>
      <c r="N3709" s="136" t="s">
        <v>1150</v>
      </c>
      <c r="O3709" s="136" t="s">
        <v>1151</v>
      </c>
      <c r="P3709" s="136" t="s">
        <v>1152</v>
      </c>
      <c r="Q3709" s="136" t="s">
        <v>1153</v>
      </c>
      <c r="R3709" s="136" t="s">
        <v>1154</v>
      </c>
      <c r="S3709" s="136" t="s">
        <v>1155</v>
      </c>
      <c r="T3709" s="136" t="s">
        <v>1156</v>
      </c>
      <c r="U3709" s="136" t="s">
        <v>1157</v>
      </c>
      <c r="V3709" s="136" t="s">
        <v>1158</v>
      </c>
      <c r="W3709" s="136" t="s">
        <v>1159</v>
      </c>
      <c r="X3709" s="136" t="s">
        <v>1160</v>
      </c>
      <c r="Y3709" s="136" t="s">
        <v>1161</v>
      </c>
      <c r="Z3709" s="136" t="s">
        <v>1162</v>
      </c>
      <c r="AA3709" s="136" t="s">
        <v>1163</v>
      </c>
      <c r="AB3709" s="137" t="s">
        <v>156</v>
      </c>
      <c r="AC3709" s="137" t="s">
        <v>157</v>
      </c>
      <c r="AD3709" s="137" t="s">
        <v>158</v>
      </c>
      <c r="AE3709" s="137" t="s">
        <v>139</v>
      </c>
      <c r="AF3709" s="138" t="s">
        <v>140</v>
      </c>
      <c r="AG3709" s="138" t="s">
        <v>141</v>
      </c>
      <c r="AH3709" s="138" t="s">
        <v>142</v>
      </c>
      <c r="AI3709" s="138" t="s">
        <v>143</v>
      </c>
      <c r="AJ3709" s="139" t="s">
        <v>144</v>
      </c>
      <c r="AK3709" s="139" t="s">
        <v>145</v>
      </c>
      <c r="AL3709" s="139" t="s">
        <v>146</v>
      </c>
      <c r="AM3709" s="140" t="s">
        <v>147</v>
      </c>
      <c r="AN3709" s="140" t="s">
        <v>148</v>
      </c>
      <c r="AQ3709" t="str">
        <f>AQ3708</f>
        <v/>
      </c>
    </row>
    <row r="3710" spans="1:43" ht="14.25" customHeight="1" x14ac:dyDescent="0.25">
      <c r="A3710" s="99" t="s">
        <v>1164</v>
      </c>
      <c r="B3710" s="112">
        <f>'Run Rate'!E374</f>
        <v>12</v>
      </c>
      <c r="C3710" s="112">
        <f>'Run Rate'!F374</f>
        <v>17</v>
      </c>
      <c r="D3710" s="112">
        <f>'Run Rate'!G374</f>
        <v>17</v>
      </c>
      <c r="E3710" s="112">
        <f>'Run Rate'!H374</f>
        <v>6</v>
      </c>
      <c r="F3710" s="112">
        <f>'Run Rate'!I374</f>
        <v>12</v>
      </c>
      <c r="G3710" s="112">
        <f>'Run Rate'!J374</f>
        <v>11</v>
      </c>
      <c r="H3710" s="112">
        <f>'Run Rate'!K374</f>
        <v>13</v>
      </c>
      <c r="I3710" s="112">
        <f>'Run Rate'!L374</f>
        <v>15</v>
      </c>
      <c r="J3710" s="112">
        <f>'Run Rate'!M374</f>
        <v>8</v>
      </c>
      <c r="K3710" s="112">
        <f>'Run Rate'!N374</f>
        <v>5</v>
      </c>
      <c r="L3710" s="112">
        <f>'Run Rate'!O374</f>
        <v>11</v>
      </c>
      <c r="M3710" s="112">
        <f>'Run Rate'!P374</f>
        <v>11</v>
      </c>
      <c r="N3710" s="112">
        <f>'Run Rate'!Q374</f>
        <v>15</v>
      </c>
      <c r="O3710" s="112">
        <f>'Run Rate'!R374</f>
        <v>2</v>
      </c>
      <c r="P3710" s="112">
        <f>'Run Rate'!S374</f>
        <v>0</v>
      </c>
      <c r="Q3710" s="112">
        <f>'Run Rate'!T374</f>
        <v>12</v>
      </c>
      <c r="R3710" s="112">
        <f>'Run Rate'!U374</f>
        <v>14</v>
      </c>
      <c r="S3710" s="112">
        <f>'Run Rate'!V374</f>
        <v>8</v>
      </c>
      <c r="T3710" s="112">
        <f>'Run Rate'!W374</f>
        <v>7</v>
      </c>
      <c r="U3710" s="112">
        <f>'Run Rate'!X374</f>
        <v>11</v>
      </c>
      <c r="V3710" s="112">
        <f>'Run Rate'!Y374</f>
        <v>17</v>
      </c>
      <c r="W3710" s="112">
        <f>'Run Rate'!Z374</f>
        <v>4</v>
      </c>
      <c r="X3710" s="112">
        <f>'Run Rate'!AA374</f>
        <v>6</v>
      </c>
      <c r="Y3710" s="112">
        <f>'Run Rate'!AB374</f>
        <v>12</v>
      </c>
      <c r="Z3710" s="112">
        <f>'Run Rate'!AC374</f>
        <v>4</v>
      </c>
      <c r="AA3710" s="112">
        <f>'Run Rate'!AD374</f>
        <v>8</v>
      </c>
      <c r="AB3710" s="113">
        <v>7</v>
      </c>
      <c r="AC3710" s="112">
        <v>7</v>
      </c>
      <c r="AD3710" s="112">
        <v>7</v>
      </c>
      <c r="AE3710" s="112">
        <v>7</v>
      </c>
      <c r="AF3710" s="112">
        <v>7</v>
      </c>
      <c r="AG3710" s="112">
        <v>7</v>
      </c>
      <c r="AH3710" s="112">
        <v>7</v>
      </c>
      <c r="AI3710" s="112">
        <v>7</v>
      </c>
      <c r="AJ3710" s="112">
        <v>7</v>
      </c>
      <c r="AK3710" s="112">
        <v>7</v>
      </c>
      <c r="AL3710" s="112">
        <v>7</v>
      </c>
      <c r="AM3710" s="112">
        <v>7</v>
      </c>
      <c r="AN3710" s="112">
        <v>7</v>
      </c>
      <c r="AQ3710" t="str">
        <f>AQ3708</f>
        <v/>
      </c>
    </row>
    <row r="3711" spans="1:43" ht="14.25" customHeight="1" x14ac:dyDescent="0.25">
      <c r="A3711" s="99" t="s">
        <v>1165</v>
      </c>
      <c r="B3711" s="114"/>
      <c r="C3711" s="114"/>
      <c r="D3711" s="114"/>
      <c r="E3711" s="114"/>
      <c r="F3711" s="114"/>
      <c r="G3711" s="114"/>
      <c r="H3711" s="114"/>
      <c r="I3711" s="114"/>
      <c r="J3711" s="114"/>
      <c r="K3711" s="114"/>
      <c r="L3711" s="114"/>
      <c r="M3711" s="114"/>
      <c r="N3711" s="114"/>
      <c r="O3711" s="114"/>
      <c r="P3711" s="114"/>
      <c r="Q3711" s="114"/>
      <c r="R3711" s="114"/>
      <c r="S3711" s="114"/>
      <c r="T3711" s="114"/>
      <c r="U3711" s="114"/>
      <c r="V3711" s="114"/>
      <c r="W3711" s="115"/>
      <c r="X3711" s="115"/>
      <c r="Y3711" s="115"/>
      <c r="Z3711" s="115"/>
      <c r="AA3711" s="112" t="s">
        <v>1166</v>
      </c>
      <c r="AB3711" s="113"/>
      <c r="AC3711" s="112"/>
      <c r="AD3711" s="112"/>
      <c r="AE3711" s="112"/>
      <c r="AF3711" s="112"/>
      <c r="AG3711" s="112"/>
      <c r="AH3711" s="112"/>
      <c r="AI3711" s="112"/>
      <c r="AJ3711" s="112"/>
      <c r="AK3711" s="112"/>
      <c r="AL3711" s="112"/>
      <c r="AM3711" s="112"/>
      <c r="AN3711" s="112"/>
      <c r="AQ3711" t="str">
        <f>AQ3708</f>
        <v/>
      </c>
    </row>
    <row r="3712" spans="1:43" ht="14.25" customHeight="1" x14ac:dyDescent="0.25">
      <c r="A3712" s="99" t="s">
        <v>1167</v>
      </c>
      <c r="B3712" s="114"/>
      <c r="C3712" s="114"/>
      <c r="D3712" s="114"/>
      <c r="E3712" s="114"/>
      <c r="F3712" s="114"/>
      <c r="G3712" s="114"/>
      <c r="H3712" s="114"/>
      <c r="I3712" s="114"/>
      <c r="J3712" s="114"/>
      <c r="K3712" s="114"/>
      <c r="L3712" s="114"/>
      <c r="M3712" s="114"/>
      <c r="N3712" s="114"/>
      <c r="O3712" s="114"/>
      <c r="P3712" s="114"/>
      <c r="Q3712" s="114"/>
      <c r="R3712" s="114"/>
      <c r="S3712" s="114"/>
      <c r="T3712" s="114"/>
      <c r="U3712" s="114"/>
      <c r="V3712" s="114"/>
      <c r="W3712" s="115"/>
      <c r="X3712" s="116"/>
      <c r="Y3712" s="117"/>
      <c r="Z3712" s="115"/>
      <c r="AA3712" s="112" t="s">
        <v>1168</v>
      </c>
      <c r="AB3712" s="113">
        <f>'Demand Input VP'!B1859</f>
        <v>0</v>
      </c>
      <c r="AC3712" s="112">
        <f>'Demand Input VP'!C1859</f>
        <v>0</v>
      </c>
      <c r="AD3712" s="112">
        <f>'Demand Input VP'!D1859</f>
        <v>0</v>
      </c>
      <c r="AE3712" s="112">
        <f>'Demand Input VP'!E1859</f>
        <v>0</v>
      </c>
      <c r="AF3712" s="112">
        <f>'Demand Input VP'!F1859</f>
        <v>0</v>
      </c>
      <c r="AG3712" s="112">
        <f>'Demand Input VP'!G1859</f>
        <v>0</v>
      </c>
      <c r="AH3712" s="112">
        <f>'Demand Input VP'!H1859</f>
        <v>0</v>
      </c>
      <c r="AI3712" s="112">
        <f>'Demand Input VP'!I1859</f>
        <v>0</v>
      </c>
      <c r="AJ3712" s="112">
        <f>'Demand Input VP'!J1859</f>
        <v>0</v>
      </c>
      <c r="AK3712" s="112">
        <f>'Demand Input VP'!K1859</f>
        <v>0</v>
      </c>
      <c r="AL3712" s="112">
        <f>'Demand Input VP'!L1859</f>
        <v>0</v>
      </c>
      <c r="AM3712" s="112">
        <f>'Demand Input VP'!M1859</f>
        <v>0</v>
      </c>
      <c r="AN3712" s="112">
        <f>'Demand Input VP'!N1859</f>
        <v>0</v>
      </c>
      <c r="AQ3712" t="str">
        <f>AQ3708</f>
        <v/>
      </c>
    </row>
    <row r="3713" spans="1:43" ht="14.25" customHeight="1" x14ac:dyDescent="0.25">
      <c r="A3713" s="99" t="s">
        <v>1169</v>
      </c>
      <c r="B3713" s="118"/>
      <c r="C3713" s="118"/>
      <c r="D3713" s="118"/>
      <c r="E3713" s="118"/>
      <c r="F3713" s="118"/>
      <c r="G3713" s="118"/>
      <c r="H3713" s="118"/>
      <c r="I3713" s="118"/>
      <c r="J3713" s="118"/>
      <c r="K3713" s="118"/>
      <c r="L3713" s="118"/>
      <c r="M3713" s="118"/>
      <c r="N3713" s="118"/>
      <c r="O3713" s="118"/>
      <c r="P3713" s="118"/>
      <c r="Q3713" s="118"/>
      <c r="R3713" s="118"/>
      <c r="S3713" s="118"/>
      <c r="T3713" s="118"/>
      <c r="U3713" s="118"/>
      <c r="V3713" s="118"/>
      <c r="W3713" s="115"/>
      <c r="X3713" s="116"/>
      <c r="Y3713" s="117"/>
      <c r="Z3713" s="119"/>
      <c r="AA3713" s="120" t="s">
        <v>1170</v>
      </c>
      <c r="AB3713" s="121">
        <f>'Demand Input VP'!B1858</f>
        <v>0</v>
      </c>
      <c r="AC3713" s="120">
        <f>'Demand Input VP'!C1858</f>
        <v>0</v>
      </c>
      <c r="AD3713" s="120">
        <f>'Demand Input VP'!D1858</f>
        <v>0</v>
      </c>
      <c r="AE3713" s="120">
        <f>'Demand Input VP'!E1858</f>
        <v>0</v>
      </c>
      <c r="AF3713" s="120">
        <f>'Demand Input VP'!F1858</f>
        <v>0</v>
      </c>
      <c r="AG3713" s="120">
        <f>'Demand Input VP'!G1858</f>
        <v>0</v>
      </c>
      <c r="AH3713" s="120">
        <f>'Demand Input VP'!H1858</f>
        <v>0</v>
      </c>
      <c r="AI3713" s="120">
        <f>'Demand Input VP'!I1858</f>
        <v>0</v>
      </c>
      <c r="AJ3713" s="120">
        <f>'Demand Input VP'!J1858</f>
        <v>0</v>
      </c>
      <c r="AK3713" s="120">
        <f>'Demand Input VP'!K1858</f>
        <v>0</v>
      </c>
      <c r="AL3713" s="120">
        <f>'Demand Input VP'!L1858</f>
        <v>0</v>
      </c>
      <c r="AM3713" s="120">
        <f>'Demand Input VP'!M1858</f>
        <v>0</v>
      </c>
      <c r="AN3713" s="120">
        <f>'Demand Input VP'!N1858</f>
        <v>0</v>
      </c>
      <c r="AQ3713" t="str">
        <f>AQ3708</f>
        <v/>
      </c>
    </row>
    <row r="3714" spans="1:43" ht="14.25" customHeight="1" x14ac:dyDescent="0.25">
      <c r="A3714" s="1"/>
      <c r="B3714" s="122"/>
      <c r="C3714" s="122"/>
      <c r="D3714" s="122"/>
      <c r="E3714" s="122"/>
      <c r="F3714" s="122"/>
      <c r="G3714" s="122"/>
      <c r="H3714" s="122"/>
      <c r="I3714" s="122"/>
      <c r="J3714" s="122"/>
      <c r="K3714" s="122"/>
      <c r="L3714" s="122"/>
      <c r="M3714" s="122"/>
      <c r="N3714" s="122"/>
      <c r="O3714" s="122"/>
      <c r="P3714" s="122"/>
      <c r="Q3714" s="122"/>
      <c r="R3714" s="122"/>
      <c r="S3714" s="122"/>
      <c r="T3714" s="122"/>
      <c r="U3714" s="122"/>
      <c r="V3714" s="122"/>
      <c r="W3714" s="123"/>
      <c r="X3714" s="116"/>
      <c r="Y3714" s="117"/>
      <c r="Z3714" s="123"/>
      <c r="AA3714" s="112" t="s">
        <v>1171</v>
      </c>
      <c r="AB3714" s="113">
        <f>'Demand Input MP'!B1859</f>
        <v>0</v>
      </c>
      <c r="AC3714" s="112">
        <f>'Demand Input MP'!C1859</f>
        <v>0</v>
      </c>
      <c r="AD3714" s="112">
        <f>'Demand Input MP'!D1859</f>
        <v>0</v>
      </c>
      <c r="AE3714" s="112">
        <f>'Demand Input MP'!E1859</f>
        <v>0</v>
      </c>
      <c r="AF3714" s="112">
        <f>'Demand Input MP'!F1859</f>
        <v>0</v>
      </c>
      <c r="AG3714" s="112">
        <f>'Demand Input MP'!G1859</f>
        <v>0</v>
      </c>
      <c r="AH3714" s="112">
        <f>'Demand Input MP'!H1859</f>
        <v>0</v>
      </c>
      <c r="AI3714" s="112">
        <f>'Demand Input MP'!I1859</f>
        <v>0</v>
      </c>
      <c r="AJ3714" s="112">
        <f>'Demand Input MP'!J1859</f>
        <v>0</v>
      </c>
      <c r="AK3714" s="112">
        <f>'Demand Input MP'!K1859</f>
        <v>0</v>
      </c>
      <c r="AL3714" s="112">
        <f>'Demand Input MP'!L1859</f>
        <v>0</v>
      </c>
      <c r="AM3714" s="112">
        <f>'Demand Input MP'!M1859</f>
        <v>0</v>
      </c>
      <c r="AN3714" s="112">
        <f>'Demand Input MP'!N1859</f>
        <v>0</v>
      </c>
      <c r="AQ3714" t="str">
        <f>AQ3708</f>
        <v/>
      </c>
    </row>
    <row r="3715" spans="1:43" ht="14.25" customHeight="1" x14ac:dyDescent="0.25">
      <c r="A3715" s="1"/>
      <c r="B3715" s="122"/>
      <c r="C3715" s="122"/>
      <c r="D3715" s="122"/>
      <c r="E3715" s="122"/>
      <c r="F3715" s="122"/>
      <c r="G3715" s="122"/>
      <c r="H3715" s="122"/>
      <c r="I3715" s="122"/>
      <c r="J3715" s="122"/>
      <c r="K3715" s="122"/>
      <c r="L3715" s="122"/>
      <c r="M3715" s="122"/>
      <c r="N3715" s="122"/>
      <c r="O3715" s="122"/>
      <c r="P3715" s="122"/>
      <c r="Q3715" s="122"/>
      <c r="R3715" s="122"/>
      <c r="S3715" s="122"/>
      <c r="T3715" s="122"/>
      <c r="U3715" s="122"/>
      <c r="V3715" s="124" t="s">
        <v>91</v>
      </c>
      <c r="W3715" s="125">
        <f>IFERROR(IF(SUM('Run Rate History'!E374:AD374)&gt;0,(SUMPRODUCT((B3710:AA3710&gt;=PERCENTILE(B3710:AA3710,0.1))*(B3710:AA3710&lt;=PERCENTILE(B3710:AA3710,0.9))*B3710:AA3710)+SUMPRODUCT(('Run Rate History'!E374:AD374&gt;=PERCENTILE(B3710:AA3710,0.1))*('Run Rate History'!E374:AD374&lt;=PERCENTILE(B3710:AA3710,0.9))*'Run Rate History'!E374:AD374))/(SUMPRODUCT((B3710:AA3710&gt;=PERCENTILE(B3710:AA3710,0.1))*(B3710:AA3710&lt;=PERCENTILE(B3710:AA3710,0.9))*1)+SUMPRODUCT(('Run Rate History'!E374:AD374&gt;=PERCENTILE(B3710:AA3710,0.1))*('Run Rate History'!E374:AD374&lt;=PERCENTILE(B3710:AA3710,0.9))*1)),TRIMMEAN(B3710:AA3710,0.15)),0)</f>
        <v>8.5681818181818183</v>
      </c>
      <c r="X3715" s="126" t="s">
        <v>1172</v>
      </c>
      <c r="Y3715" s="127">
        <f>SUM(B3710:AA3710)/26</f>
        <v>9.9230769230769234</v>
      </c>
      <c r="Z3715" s="128"/>
      <c r="AA3715" s="112" t="s">
        <v>1173</v>
      </c>
      <c r="AB3715" s="113">
        <f>'Demand Input MP'!B1858</f>
        <v>0</v>
      </c>
      <c r="AC3715" s="112">
        <f>'Demand Input MP'!C1858</f>
        <v>0</v>
      </c>
      <c r="AD3715" s="112">
        <f>'Demand Input MP'!D1858</f>
        <v>0</v>
      </c>
      <c r="AE3715" s="112">
        <f>'Demand Input MP'!E1858</f>
        <v>0</v>
      </c>
      <c r="AF3715" s="112">
        <f>'Demand Input MP'!F1858</f>
        <v>0</v>
      </c>
      <c r="AG3715" s="112">
        <f>'Demand Input MP'!G1858</f>
        <v>0</v>
      </c>
      <c r="AH3715" s="112">
        <f>'Demand Input MP'!H1858</f>
        <v>0</v>
      </c>
      <c r="AI3715" s="112">
        <f>'Demand Input MP'!I1858</f>
        <v>0</v>
      </c>
      <c r="AJ3715" s="112">
        <f>'Demand Input MP'!J1858</f>
        <v>0</v>
      </c>
      <c r="AK3715" s="112">
        <f>'Demand Input MP'!K1858</f>
        <v>0</v>
      </c>
      <c r="AL3715" s="112">
        <f>'Demand Input MP'!L1858</f>
        <v>0</v>
      </c>
      <c r="AM3715" s="112">
        <f>'Demand Input MP'!M1858</f>
        <v>0</v>
      </c>
      <c r="AN3715" s="112">
        <f>'Demand Input MP'!N1858</f>
        <v>0</v>
      </c>
      <c r="AQ3715" t="str">
        <f>AQ3708</f>
        <v/>
      </c>
    </row>
    <row r="3716" spans="1:43" ht="14.25" customHeight="1" x14ac:dyDescent="0.25">
      <c r="A3716" s="1"/>
      <c r="B3716" s="122"/>
      <c r="C3716" s="122"/>
      <c r="D3716" s="122"/>
      <c r="E3716" s="122"/>
      <c r="F3716" s="122"/>
      <c r="G3716" s="122"/>
      <c r="H3716" s="122"/>
      <c r="I3716" s="122"/>
      <c r="J3716" s="122"/>
      <c r="K3716" s="122"/>
      <c r="L3716" s="122"/>
      <c r="M3716" s="122"/>
      <c r="N3716" s="122"/>
      <c r="O3716" s="122"/>
      <c r="P3716" s="122"/>
      <c r="Q3716" s="122"/>
      <c r="R3716" s="122"/>
      <c r="S3716" s="122"/>
      <c r="T3716" s="122"/>
      <c r="U3716" s="122"/>
      <c r="V3716" s="124" t="s">
        <v>94</v>
      </c>
      <c r="W3716" s="125">
        <f>IFERROR((1*MIN(MAX(X3710,0.5*IF(SUM('Run Rate History'!E374:AD374)&gt;0,(MEDIAN(IF(B3710:AA3710&gt;0,B3710:AA3710))+MEDIAN(IF('Run Rate History'!E374:AD374&gt;0,'Run Rate History'!E374:AD374)))/2,MEDIAN(IF(B3710:AA3710&gt;0,B3710:AA3710)))),2*IF(SUM('Run Rate History'!E374:AD374)&gt;0,(MEDIAN(IF(B3710:AA3710&gt;0,B3710:AA3710))+MEDIAN(IF('Run Rate History'!E374:AD374&gt;0,'Run Rate History'!E374:AD374)))/2,MEDIAN(IF(B3710:AA3710&gt;0,B3710:AA3710))))+2*MIN(MAX(Y3710,0.5*IF(SUM('Run Rate History'!E374:AD374)&gt;0,(MEDIAN(IF(B3710:AA3710&gt;0,B3710:AA3710))+MEDIAN(IF('Run Rate History'!E374:AD374&gt;0,'Run Rate History'!E374:AD374)))/2,MEDIAN(IF(B3710:AA3710&gt;0,B3710:AA3710)))),2*IF(SUM('Run Rate History'!E374:AD374)&gt;0,(MEDIAN(IF(B3710:AA3710&gt;0,B3710:AA3710))+MEDIAN(IF('Run Rate History'!E374:AD374&gt;0,'Run Rate History'!E374:AD374)))/2,MEDIAN(IF(B3710:AA3710&gt;0,B3710:AA3710))))+3*MIN(MAX(Z3710,0.5*IF(SUM('Run Rate History'!E374:AD374)&gt;0,(MEDIAN(IF(B3710:AA3710&gt;0,B3710:AA3710))+MEDIAN(IF('Run Rate History'!E374:AD374&gt;0,'Run Rate History'!E374:AD374)))/2,MEDIAN(IF(B3710:AA3710&gt;0,B3710:AA3710)))),2*IF(SUM('Run Rate History'!E374:AD374)&gt;0,(MEDIAN(IF(B3710:AA3710&gt;0,B3710:AA3710))+MEDIAN(IF('Run Rate History'!E374:AD374&gt;0,'Run Rate History'!E374:AD374)))/2,MEDIAN(IF(B3710:AA3710&gt;0,B3710:AA3710))))+4*MIN(MAX(AA3710,0.5*IF(SUM('Run Rate History'!E374:AD374)&gt;0,(MEDIAN(IF(B3710:AA3710&gt;0,B3710:AA3710))+MEDIAN(IF('Run Rate History'!E374:AD374&gt;0,'Run Rate History'!E374:AD374)))/2,MEDIAN(IF(B3710:AA3710&gt;0,B3710:AA3710)))),2*IF(SUM('Run Rate History'!E374:AD374)&gt;0,(MEDIAN(IF(B3710:AA3710&gt;0,B3710:AA3710))+MEDIAN(IF('Run Rate History'!E374:AD374&gt;0,'Run Rate History'!E374:AD374)))/2,MEDIAN(IF(B3710:AA3710&gt;0,B3710:AA3710)))))/10,0)</f>
        <v>7.55</v>
      </c>
      <c r="X3716" s="129" t="s">
        <v>1174</v>
      </c>
      <c r="Y3716" s="130">
        <f>IFERROR(VLOOKUP(A3708,'Stanje zaliha'!A:E,5,FALSE()),0)</f>
        <v>16</v>
      </c>
      <c r="Z3716" s="131"/>
      <c r="AA3716" s="113" t="s">
        <v>1175</v>
      </c>
      <c r="AB3716" s="118">
        <f t="shared" ref="AB3716:AN3716" si="740">SUM(AB3712:AB3715)</f>
        <v>0</v>
      </c>
      <c r="AC3716" s="118">
        <f t="shared" si="740"/>
        <v>0</v>
      </c>
      <c r="AD3716" s="118">
        <f t="shared" si="740"/>
        <v>0</v>
      </c>
      <c r="AE3716" s="118">
        <f t="shared" si="740"/>
        <v>0</v>
      </c>
      <c r="AF3716" s="118">
        <f t="shared" si="740"/>
        <v>0</v>
      </c>
      <c r="AG3716" s="118">
        <f t="shared" si="740"/>
        <v>0</v>
      </c>
      <c r="AH3716" s="118">
        <f t="shared" si="740"/>
        <v>0</v>
      </c>
      <c r="AI3716" s="118">
        <f t="shared" si="740"/>
        <v>0</v>
      </c>
      <c r="AJ3716" s="118">
        <f t="shared" si="740"/>
        <v>0</v>
      </c>
      <c r="AK3716" s="118">
        <f t="shared" si="740"/>
        <v>0</v>
      </c>
      <c r="AL3716" s="118">
        <f t="shared" si="740"/>
        <v>0</v>
      </c>
      <c r="AM3716" s="118">
        <f t="shared" si="740"/>
        <v>0</v>
      </c>
      <c r="AN3716" s="118">
        <f t="shared" si="740"/>
        <v>0</v>
      </c>
      <c r="AQ3716" t="str">
        <f>AQ3708</f>
        <v/>
      </c>
    </row>
    <row r="3717" spans="1:43" ht="14.25" customHeight="1" x14ac:dyDescent="0.25">
      <c r="A3717" s="1"/>
      <c r="B3717" s="122"/>
      <c r="C3717" s="122"/>
      <c r="D3717" s="122"/>
      <c r="E3717" s="122"/>
      <c r="F3717" s="122"/>
      <c r="G3717" s="122"/>
      <c r="H3717" s="122"/>
      <c r="I3717" s="122"/>
      <c r="J3717" s="122"/>
      <c r="K3717" s="122"/>
      <c r="L3717" s="122"/>
      <c r="M3717" s="122"/>
      <c r="N3717" s="122"/>
      <c r="O3717" s="122"/>
      <c r="P3717" s="122"/>
      <c r="Q3717" s="122"/>
      <c r="R3717" s="122"/>
      <c r="S3717" s="122"/>
      <c r="T3717" s="122"/>
      <c r="U3717" s="122"/>
      <c r="V3717" s="124" t="s">
        <v>95</v>
      </c>
      <c r="W3717" s="125">
        <f>IFERROR(0.6*W3716+0.4*W3715,0)</f>
        <v>7.9572727272727271</v>
      </c>
      <c r="X3717" s="132" t="s">
        <v>1176</v>
      </c>
      <c r="Y3717" s="133">
        <f>IFERROR(SUMIF('Popis poslanih narudžbi'!A:A,A3708,'Popis poslanih narudžbi'!C:C),0)</f>
        <v>0</v>
      </c>
      <c r="Z3717" s="131"/>
      <c r="AA3717" s="134" t="s">
        <v>1177</v>
      </c>
      <c r="AB3717" s="118">
        <f t="shared" ref="AB3717:AN3717" si="741">AB3710+AB3716</f>
        <v>7</v>
      </c>
      <c r="AC3717" s="118">
        <f t="shared" si="741"/>
        <v>7</v>
      </c>
      <c r="AD3717" s="118">
        <f t="shared" si="741"/>
        <v>7</v>
      </c>
      <c r="AE3717" s="118">
        <f t="shared" si="741"/>
        <v>7</v>
      </c>
      <c r="AF3717" s="118">
        <f t="shared" si="741"/>
        <v>7</v>
      </c>
      <c r="AG3717" s="118">
        <f t="shared" si="741"/>
        <v>7</v>
      </c>
      <c r="AH3717" s="118">
        <f t="shared" si="741"/>
        <v>7</v>
      </c>
      <c r="AI3717" s="118">
        <f t="shared" si="741"/>
        <v>7</v>
      </c>
      <c r="AJ3717" s="118">
        <f t="shared" si="741"/>
        <v>7</v>
      </c>
      <c r="AK3717" s="118">
        <f t="shared" si="741"/>
        <v>7</v>
      </c>
      <c r="AL3717" s="118">
        <f t="shared" si="741"/>
        <v>7</v>
      </c>
      <c r="AM3717" s="118">
        <f t="shared" si="741"/>
        <v>7</v>
      </c>
      <c r="AN3717" s="118">
        <f t="shared" si="741"/>
        <v>7</v>
      </c>
      <c r="AQ3717" t="str">
        <f>AQ3708</f>
        <v/>
      </c>
    </row>
    <row r="3718" spans="1:43" ht="14.25" customHeight="1" x14ac:dyDescent="0.25">
      <c r="A3718" s="107" t="str">
        <f>'Run Rate'!A375</f>
        <v>ON00331</v>
      </c>
      <c r="B3718" s="135" t="str">
        <f>'Run Rate'!B375</f>
        <v>Gold Whey 2,27kg Chocolate Peanut</v>
      </c>
      <c r="C3718" s="135" t="str">
        <f>'Run Rate'!C375</f>
        <v>PROTEINI</v>
      </c>
      <c r="D3718" s="135" t="str">
        <f>'Run Rate'!D375</f>
        <v>03 BRONZE</v>
      </c>
      <c r="E3718" s="122"/>
      <c r="F3718" s="122"/>
      <c r="G3718" s="122"/>
      <c r="H3718" s="122"/>
      <c r="I3718" s="122"/>
      <c r="J3718" s="122"/>
      <c r="K3718" s="122"/>
      <c r="L3718" s="122"/>
      <c r="M3718" s="122"/>
      <c r="N3718" s="122"/>
      <c r="O3718" s="122"/>
      <c r="P3718" s="122"/>
      <c r="Q3718" s="122"/>
      <c r="R3718" s="122"/>
      <c r="S3718" s="122"/>
      <c r="T3718" s="122"/>
      <c r="U3718" s="122"/>
      <c r="V3718" s="122"/>
      <c r="W3718" s="122"/>
      <c r="X3718" s="122"/>
      <c r="Y3718" s="122"/>
      <c r="Z3718" s="122"/>
      <c r="AA3718" s="122"/>
      <c r="AB3718" s="122"/>
      <c r="AC3718" s="122"/>
      <c r="AD3718" s="122"/>
      <c r="AE3718" s="122"/>
      <c r="AF3718" s="122"/>
      <c r="AG3718" s="122"/>
      <c r="AH3718" s="122"/>
      <c r="AI3718" s="122"/>
      <c r="AJ3718" s="122"/>
      <c r="AK3718" s="122"/>
      <c r="AL3718" s="122"/>
      <c r="AM3718" s="122"/>
      <c r="AN3718" s="122"/>
      <c r="AQ3718" t="str">
        <f>IF(AND(OR($B$1="ALL",$B$1=C3718),OR($E$1="ALL",$E$1=D3718),OR($B$2="ALL",$B$2=A3718),OR($E$2="ALL",IFERROR(SEARCH($E$2,B3718),0)&gt;0)),"MATCH","")</f>
        <v/>
      </c>
    </row>
    <row r="3719" spans="1:43" ht="14.25" customHeight="1" x14ac:dyDescent="0.25">
      <c r="A3719" s="108" t="s">
        <v>1137</v>
      </c>
      <c r="B3719" s="136" t="s">
        <v>1138</v>
      </c>
      <c r="C3719" s="136" t="s">
        <v>1139</v>
      </c>
      <c r="D3719" s="136" t="s">
        <v>1140</v>
      </c>
      <c r="E3719" s="136" t="s">
        <v>1141</v>
      </c>
      <c r="F3719" s="136" t="s">
        <v>1142</v>
      </c>
      <c r="G3719" s="136" t="s">
        <v>1143</v>
      </c>
      <c r="H3719" s="136" t="s">
        <v>1144</v>
      </c>
      <c r="I3719" s="136" t="s">
        <v>1145</v>
      </c>
      <c r="J3719" s="136" t="s">
        <v>1146</v>
      </c>
      <c r="K3719" s="136" t="s">
        <v>1147</v>
      </c>
      <c r="L3719" s="136" t="s">
        <v>1148</v>
      </c>
      <c r="M3719" s="136" t="s">
        <v>1149</v>
      </c>
      <c r="N3719" s="136" t="s">
        <v>1150</v>
      </c>
      <c r="O3719" s="136" t="s">
        <v>1151</v>
      </c>
      <c r="P3719" s="136" t="s">
        <v>1152</v>
      </c>
      <c r="Q3719" s="136" t="s">
        <v>1153</v>
      </c>
      <c r="R3719" s="136" t="s">
        <v>1154</v>
      </c>
      <c r="S3719" s="136" t="s">
        <v>1155</v>
      </c>
      <c r="T3719" s="136" t="s">
        <v>1156</v>
      </c>
      <c r="U3719" s="136" t="s">
        <v>1157</v>
      </c>
      <c r="V3719" s="136" t="s">
        <v>1158</v>
      </c>
      <c r="W3719" s="136" t="s">
        <v>1159</v>
      </c>
      <c r="X3719" s="136" t="s">
        <v>1160</v>
      </c>
      <c r="Y3719" s="136" t="s">
        <v>1161</v>
      </c>
      <c r="Z3719" s="136" t="s">
        <v>1162</v>
      </c>
      <c r="AA3719" s="136" t="s">
        <v>1163</v>
      </c>
      <c r="AB3719" s="137" t="s">
        <v>156</v>
      </c>
      <c r="AC3719" s="137" t="s">
        <v>157</v>
      </c>
      <c r="AD3719" s="137" t="s">
        <v>158</v>
      </c>
      <c r="AE3719" s="137" t="s">
        <v>139</v>
      </c>
      <c r="AF3719" s="138" t="s">
        <v>140</v>
      </c>
      <c r="AG3719" s="138" t="s">
        <v>141</v>
      </c>
      <c r="AH3719" s="138" t="s">
        <v>142</v>
      </c>
      <c r="AI3719" s="138" t="s">
        <v>143</v>
      </c>
      <c r="AJ3719" s="139" t="s">
        <v>144</v>
      </c>
      <c r="AK3719" s="139" t="s">
        <v>145</v>
      </c>
      <c r="AL3719" s="139" t="s">
        <v>146</v>
      </c>
      <c r="AM3719" s="140" t="s">
        <v>147</v>
      </c>
      <c r="AN3719" s="140" t="s">
        <v>148</v>
      </c>
      <c r="AQ3719" t="str">
        <f>AQ3718</f>
        <v/>
      </c>
    </row>
    <row r="3720" spans="1:43" ht="14.25" customHeight="1" x14ac:dyDescent="0.25">
      <c r="A3720" s="99" t="s">
        <v>1164</v>
      </c>
      <c r="B3720" s="112">
        <f>'Run Rate'!E375</f>
        <v>3</v>
      </c>
      <c r="C3720" s="112">
        <f>'Run Rate'!F375</f>
        <v>6</v>
      </c>
      <c r="D3720" s="112">
        <f>'Run Rate'!G375</f>
        <v>13</v>
      </c>
      <c r="E3720" s="112">
        <f>'Run Rate'!H375</f>
        <v>5</v>
      </c>
      <c r="F3720" s="112">
        <f>'Run Rate'!I375</f>
        <v>5</v>
      </c>
      <c r="G3720" s="112">
        <f>'Run Rate'!J375</f>
        <v>7</v>
      </c>
      <c r="H3720" s="112">
        <f>'Run Rate'!K375</f>
        <v>2</v>
      </c>
      <c r="I3720" s="112">
        <f>'Run Rate'!L375</f>
        <v>5</v>
      </c>
      <c r="J3720" s="112">
        <f>'Run Rate'!M375</f>
        <v>4</v>
      </c>
      <c r="K3720" s="112">
        <f>'Run Rate'!N375</f>
        <v>2</v>
      </c>
      <c r="L3720" s="112">
        <f>'Run Rate'!O375</f>
        <v>4</v>
      </c>
      <c r="M3720" s="112">
        <f>'Run Rate'!P375</f>
        <v>6</v>
      </c>
      <c r="N3720" s="112">
        <f>'Run Rate'!Q375</f>
        <v>8</v>
      </c>
      <c r="O3720" s="112">
        <f>'Run Rate'!R375</f>
        <v>2</v>
      </c>
      <c r="P3720" s="112">
        <f>'Run Rate'!S375</f>
        <v>2</v>
      </c>
      <c r="Q3720" s="112">
        <f>'Run Rate'!T375</f>
        <v>3</v>
      </c>
      <c r="R3720" s="112">
        <f>'Run Rate'!U375</f>
        <v>5</v>
      </c>
      <c r="S3720" s="112">
        <f>'Run Rate'!V375</f>
        <v>4</v>
      </c>
      <c r="T3720" s="112">
        <f>'Run Rate'!W375</f>
        <v>6</v>
      </c>
      <c r="U3720" s="112">
        <f>'Run Rate'!X375</f>
        <v>1</v>
      </c>
      <c r="V3720" s="112">
        <f>'Run Rate'!Y375</f>
        <v>11</v>
      </c>
      <c r="W3720" s="112">
        <f>'Run Rate'!Z375</f>
        <v>4</v>
      </c>
      <c r="X3720" s="112">
        <f>'Run Rate'!AA375</f>
        <v>8</v>
      </c>
      <c r="Y3720" s="112">
        <f>'Run Rate'!AB375</f>
        <v>11</v>
      </c>
      <c r="Z3720" s="112">
        <f>'Run Rate'!AC375</f>
        <v>4</v>
      </c>
      <c r="AA3720" s="112">
        <f>'Run Rate'!AD375</f>
        <v>9</v>
      </c>
      <c r="AB3720" s="113">
        <v>6</v>
      </c>
      <c r="AC3720" s="112">
        <v>6</v>
      </c>
      <c r="AD3720" s="112">
        <v>6</v>
      </c>
      <c r="AE3720" s="112">
        <v>6</v>
      </c>
      <c r="AF3720" s="112">
        <v>6</v>
      </c>
      <c r="AG3720" s="112">
        <v>5</v>
      </c>
      <c r="AH3720" s="112">
        <v>5</v>
      </c>
      <c r="AI3720" s="112">
        <v>5</v>
      </c>
      <c r="AJ3720" s="112">
        <v>5</v>
      </c>
      <c r="AK3720" s="112">
        <v>5</v>
      </c>
      <c r="AL3720" s="112">
        <v>5</v>
      </c>
      <c r="AM3720" s="112">
        <v>5</v>
      </c>
      <c r="AN3720" s="112">
        <v>6</v>
      </c>
      <c r="AQ3720" t="str">
        <f>AQ3718</f>
        <v/>
      </c>
    </row>
    <row r="3721" spans="1:43" ht="14.25" customHeight="1" x14ac:dyDescent="0.25">
      <c r="A3721" s="99" t="s">
        <v>1165</v>
      </c>
      <c r="B3721" s="114"/>
      <c r="C3721" s="114"/>
      <c r="D3721" s="114"/>
      <c r="E3721" s="114"/>
      <c r="F3721" s="114"/>
      <c r="G3721" s="114"/>
      <c r="H3721" s="114"/>
      <c r="I3721" s="114"/>
      <c r="J3721" s="114"/>
      <c r="K3721" s="114"/>
      <c r="L3721" s="114"/>
      <c r="M3721" s="114"/>
      <c r="N3721" s="114"/>
      <c r="O3721" s="114"/>
      <c r="P3721" s="114"/>
      <c r="Q3721" s="114"/>
      <c r="R3721" s="114"/>
      <c r="S3721" s="114"/>
      <c r="T3721" s="114"/>
      <c r="U3721" s="114"/>
      <c r="V3721" s="114"/>
      <c r="W3721" s="115"/>
      <c r="X3721" s="115"/>
      <c r="Y3721" s="115"/>
      <c r="Z3721" s="115"/>
      <c r="AA3721" s="112" t="s">
        <v>1166</v>
      </c>
      <c r="AB3721" s="113"/>
      <c r="AC3721" s="112"/>
      <c r="AD3721" s="112"/>
      <c r="AE3721" s="112"/>
      <c r="AF3721" s="112"/>
      <c r="AG3721" s="112"/>
      <c r="AH3721" s="112"/>
      <c r="AI3721" s="112"/>
      <c r="AJ3721" s="112"/>
      <c r="AK3721" s="112"/>
      <c r="AL3721" s="112"/>
      <c r="AM3721" s="112"/>
      <c r="AN3721" s="112"/>
      <c r="AQ3721" t="str">
        <f>AQ3718</f>
        <v/>
      </c>
    </row>
    <row r="3722" spans="1:43" ht="14.25" customHeight="1" x14ac:dyDescent="0.25">
      <c r="A3722" s="99" t="s">
        <v>1167</v>
      </c>
      <c r="B3722" s="114"/>
      <c r="C3722" s="114"/>
      <c r="D3722" s="114"/>
      <c r="E3722" s="114"/>
      <c r="F3722" s="114"/>
      <c r="G3722" s="114"/>
      <c r="H3722" s="114"/>
      <c r="I3722" s="114"/>
      <c r="J3722" s="114"/>
      <c r="K3722" s="114"/>
      <c r="L3722" s="114"/>
      <c r="M3722" s="114"/>
      <c r="N3722" s="114"/>
      <c r="O3722" s="114"/>
      <c r="P3722" s="114"/>
      <c r="Q3722" s="114"/>
      <c r="R3722" s="114"/>
      <c r="S3722" s="114"/>
      <c r="T3722" s="114"/>
      <c r="U3722" s="114"/>
      <c r="V3722" s="114"/>
      <c r="W3722" s="115"/>
      <c r="X3722" s="116"/>
      <c r="Y3722" s="117"/>
      <c r="Z3722" s="115"/>
      <c r="AA3722" s="112" t="s">
        <v>1168</v>
      </c>
      <c r="AB3722" s="113">
        <f>'Demand Input VP'!B1864</f>
        <v>0</v>
      </c>
      <c r="AC3722" s="112">
        <f>'Demand Input VP'!C1864</f>
        <v>0</v>
      </c>
      <c r="AD3722" s="112">
        <f>'Demand Input VP'!D1864</f>
        <v>0</v>
      </c>
      <c r="AE3722" s="112">
        <f>'Demand Input VP'!E1864</f>
        <v>0</v>
      </c>
      <c r="AF3722" s="112">
        <f>'Demand Input VP'!F1864</f>
        <v>0</v>
      </c>
      <c r="AG3722" s="112">
        <f>'Demand Input VP'!G1864</f>
        <v>0</v>
      </c>
      <c r="AH3722" s="112">
        <f>'Demand Input VP'!H1864</f>
        <v>0</v>
      </c>
      <c r="AI3722" s="112">
        <f>'Demand Input VP'!I1864</f>
        <v>0</v>
      </c>
      <c r="AJ3722" s="112">
        <f>'Demand Input VP'!J1864</f>
        <v>0</v>
      </c>
      <c r="AK3722" s="112">
        <f>'Demand Input VP'!K1864</f>
        <v>0</v>
      </c>
      <c r="AL3722" s="112">
        <f>'Demand Input VP'!L1864</f>
        <v>0</v>
      </c>
      <c r="AM3722" s="112">
        <f>'Demand Input VP'!M1864</f>
        <v>0</v>
      </c>
      <c r="AN3722" s="112">
        <f>'Demand Input VP'!N1864</f>
        <v>0</v>
      </c>
      <c r="AQ3722" t="str">
        <f>AQ3718</f>
        <v/>
      </c>
    </row>
    <row r="3723" spans="1:43" ht="14.25" customHeight="1" x14ac:dyDescent="0.25">
      <c r="A3723" s="99" t="s">
        <v>1169</v>
      </c>
      <c r="B3723" s="118"/>
      <c r="C3723" s="118"/>
      <c r="D3723" s="118"/>
      <c r="E3723" s="118"/>
      <c r="F3723" s="118"/>
      <c r="G3723" s="118"/>
      <c r="H3723" s="118"/>
      <c r="I3723" s="118"/>
      <c r="J3723" s="118"/>
      <c r="K3723" s="118"/>
      <c r="L3723" s="118"/>
      <c r="M3723" s="118"/>
      <c r="N3723" s="118"/>
      <c r="O3723" s="118"/>
      <c r="P3723" s="118"/>
      <c r="Q3723" s="118"/>
      <c r="R3723" s="118"/>
      <c r="S3723" s="118"/>
      <c r="T3723" s="118"/>
      <c r="U3723" s="118"/>
      <c r="V3723" s="118"/>
      <c r="W3723" s="115"/>
      <c r="X3723" s="116"/>
      <c r="Y3723" s="117"/>
      <c r="Z3723" s="119"/>
      <c r="AA3723" s="120" t="s">
        <v>1170</v>
      </c>
      <c r="AB3723" s="121">
        <f>'Demand Input VP'!B1863</f>
        <v>0</v>
      </c>
      <c r="AC3723" s="120">
        <f>'Demand Input VP'!C1863</f>
        <v>0</v>
      </c>
      <c r="AD3723" s="120">
        <f>'Demand Input VP'!D1863</f>
        <v>0</v>
      </c>
      <c r="AE3723" s="120">
        <f>'Demand Input VP'!E1863</f>
        <v>0</v>
      </c>
      <c r="AF3723" s="120">
        <f>'Demand Input VP'!F1863</f>
        <v>0</v>
      </c>
      <c r="AG3723" s="120">
        <f>'Demand Input VP'!G1863</f>
        <v>0</v>
      </c>
      <c r="AH3723" s="120">
        <f>'Demand Input VP'!H1863</f>
        <v>0</v>
      </c>
      <c r="AI3723" s="120">
        <f>'Demand Input VP'!I1863</f>
        <v>0</v>
      </c>
      <c r="AJ3723" s="120">
        <f>'Demand Input VP'!J1863</f>
        <v>0</v>
      </c>
      <c r="AK3723" s="120">
        <f>'Demand Input VP'!K1863</f>
        <v>0</v>
      </c>
      <c r="AL3723" s="120">
        <f>'Demand Input VP'!L1863</f>
        <v>0</v>
      </c>
      <c r="AM3723" s="120">
        <f>'Demand Input VP'!M1863</f>
        <v>0</v>
      </c>
      <c r="AN3723" s="120">
        <f>'Demand Input VP'!N1863</f>
        <v>0</v>
      </c>
      <c r="AQ3723" t="str">
        <f>AQ3718</f>
        <v/>
      </c>
    </row>
    <row r="3724" spans="1:43" ht="14.25" customHeight="1" x14ac:dyDescent="0.25">
      <c r="A3724" s="1"/>
      <c r="B3724" s="122"/>
      <c r="C3724" s="122"/>
      <c r="D3724" s="122"/>
      <c r="E3724" s="122"/>
      <c r="F3724" s="122"/>
      <c r="G3724" s="122"/>
      <c r="H3724" s="122"/>
      <c r="I3724" s="122"/>
      <c r="J3724" s="122"/>
      <c r="K3724" s="122"/>
      <c r="L3724" s="122"/>
      <c r="M3724" s="122"/>
      <c r="N3724" s="122"/>
      <c r="O3724" s="122"/>
      <c r="P3724" s="122"/>
      <c r="Q3724" s="122"/>
      <c r="R3724" s="122"/>
      <c r="S3724" s="122"/>
      <c r="T3724" s="122"/>
      <c r="U3724" s="122"/>
      <c r="V3724" s="122"/>
      <c r="W3724" s="123"/>
      <c r="X3724" s="116"/>
      <c r="Y3724" s="117"/>
      <c r="Z3724" s="123"/>
      <c r="AA3724" s="112" t="s">
        <v>1171</v>
      </c>
      <c r="AB3724" s="113">
        <f>'Demand Input MP'!B1864</f>
        <v>0</v>
      </c>
      <c r="AC3724" s="112">
        <f>'Demand Input MP'!C1864</f>
        <v>0</v>
      </c>
      <c r="AD3724" s="112">
        <f>'Demand Input MP'!D1864</f>
        <v>0</v>
      </c>
      <c r="AE3724" s="112">
        <f>'Demand Input MP'!E1864</f>
        <v>0</v>
      </c>
      <c r="AF3724" s="112">
        <f>'Demand Input MP'!F1864</f>
        <v>0</v>
      </c>
      <c r="AG3724" s="112">
        <f>'Demand Input MP'!G1864</f>
        <v>0</v>
      </c>
      <c r="AH3724" s="112">
        <f>'Demand Input MP'!H1864</f>
        <v>0</v>
      </c>
      <c r="AI3724" s="112">
        <f>'Demand Input MP'!I1864</f>
        <v>0</v>
      </c>
      <c r="AJ3724" s="112">
        <f>'Demand Input MP'!J1864</f>
        <v>0</v>
      </c>
      <c r="AK3724" s="112">
        <f>'Demand Input MP'!K1864</f>
        <v>0</v>
      </c>
      <c r="AL3724" s="112">
        <f>'Demand Input MP'!L1864</f>
        <v>0</v>
      </c>
      <c r="AM3724" s="112">
        <f>'Demand Input MP'!M1864</f>
        <v>0</v>
      </c>
      <c r="AN3724" s="112">
        <f>'Demand Input MP'!N1864</f>
        <v>0</v>
      </c>
      <c r="AQ3724" t="str">
        <f>AQ3718</f>
        <v/>
      </c>
    </row>
    <row r="3725" spans="1:43" ht="14.25" customHeight="1" x14ac:dyDescent="0.25">
      <c r="A3725" s="1"/>
      <c r="B3725" s="122"/>
      <c r="C3725" s="122"/>
      <c r="D3725" s="122"/>
      <c r="E3725" s="122"/>
      <c r="F3725" s="122"/>
      <c r="G3725" s="122"/>
      <c r="H3725" s="122"/>
      <c r="I3725" s="122"/>
      <c r="J3725" s="122"/>
      <c r="K3725" s="122"/>
      <c r="L3725" s="122"/>
      <c r="M3725" s="122"/>
      <c r="N3725" s="122"/>
      <c r="O3725" s="122"/>
      <c r="P3725" s="122"/>
      <c r="Q3725" s="122"/>
      <c r="R3725" s="122"/>
      <c r="S3725" s="122"/>
      <c r="T3725" s="122"/>
      <c r="U3725" s="122"/>
      <c r="V3725" s="124" t="s">
        <v>91</v>
      </c>
      <c r="W3725" s="125">
        <f>IFERROR(IF(SUM('Run Rate History'!E375:AD375)&gt;0,(SUMPRODUCT((B3720:AA3720&gt;=PERCENTILE(B3720:AA3720,0.1))*(B3720:AA3720&lt;=PERCENTILE(B3720:AA3720,0.9))*B3720:AA3720)+SUMPRODUCT(('Run Rate History'!E375:AD375&gt;=PERCENTILE(B3720:AA3720,0.1))*('Run Rate History'!E375:AD375&lt;=PERCENTILE(B3720:AA3720,0.9))*'Run Rate History'!E375:AD375))/(SUMPRODUCT((B3720:AA3720&gt;=PERCENTILE(B3720:AA3720,0.1))*(B3720:AA3720&lt;=PERCENTILE(B3720:AA3720,0.9))*1)+SUMPRODUCT(('Run Rate History'!E375:AD375&gt;=PERCENTILE(B3720:AA3720,0.1))*('Run Rate History'!E375:AD375&lt;=PERCENTILE(B3720:AA3720,0.9))*1)),TRIMMEAN(B3720:AA3720,0.15)),0)</f>
        <v>5.3409090909090908</v>
      </c>
      <c r="X3725" s="126" t="s">
        <v>1172</v>
      </c>
      <c r="Y3725" s="127">
        <f>SUM(B3720:AA3720)/26</f>
        <v>5.384615384615385</v>
      </c>
      <c r="Z3725" s="128"/>
      <c r="AA3725" s="112" t="s">
        <v>1173</v>
      </c>
      <c r="AB3725" s="113">
        <f>'Demand Input MP'!B1863</f>
        <v>0</v>
      </c>
      <c r="AC3725" s="112">
        <f>'Demand Input MP'!C1863</f>
        <v>0</v>
      </c>
      <c r="AD3725" s="112">
        <f>'Demand Input MP'!D1863</f>
        <v>0</v>
      </c>
      <c r="AE3725" s="112">
        <f>'Demand Input MP'!E1863</f>
        <v>0</v>
      </c>
      <c r="AF3725" s="112">
        <f>'Demand Input MP'!F1863</f>
        <v>0</v>
      </c>
      <c r="AG3725" s="112">
        <f>'Demand Input MP'!G1863</f>
        <v>0</v>
      </c>
      <c r="AH3725" s="112">
        <f>'Demand Input MP'!H1863</f>
        <v>0</v>
      </c>
      <c r="AI3725" s="112">
        <f>'Demand Input MP'!I1863</f>
        <v>0</v>
      </c>
      <c r="AJ3725" s="112">
        <f>'Demand Input MP'!J1863</f>
        <v>0</v>
      </c>
      <c r="AK3725" s="112">
        <f>'Demand Input MP'!K1863</f>
        <v>0</v>
      </c>
      <c r="AL3725" s="112">
        <f>'Demand Input MP'!L1863</f>
        <v>0</v>
      </c>
      <c r="AM3725" s="112">
        <f>'Demand Input MP'!M1863</f>
        <v>0</v>
      </c>
      <c r="AN3725" s="112">
        <f>'Demand Input MP'!N1863</f>
        <v>0</v>
      </c>
      <c r="AQ3725" t="str">
        <f>AQ3718</f>
        <v/>
      </c>
    </row>
    <row r="3726" spans="1:43" ht="14.25" customHeight="1" x14ac:dyDescent="0.25">
      <c r="A3726" s="1"/>
      <c r="B3726" s="122"/>
      <c r="C3726" s="122"/>
      <c r="D3726" s="122"/>
      <c r="E3726" s="122"/>
      <c r="F3726" s="122"/>
      <c r="G3726" s="122"/>
      <c r="H3726" s="122"/>
      <c r="I3726" s="122"/>
      <c r="J3726" s="122"/>
      <c r="K3726" s="122"/>
      <c r="L3726" s="122"/>
      <c r="M3726" s="122"/>
      <c r="N3726" s="122"/>
      <c r="O3726" s="122"/>
      <c r="P3726" s="122"/>
      <c r="Q3726" s="122"/>
      <c r="R3726" s="122"/>
      <c r="S3726" s="122"/>
      <c r="T3726" s="122"/>
      <c r="U3726" s="122"/>
      <c r="V3726" s="124" t="s">
        <v>94</v>
      </c>
      <c r="W3726" s="125">
        <f>IFERROR((1*MIN(MAX(X3720,0.5*IF(SUM('Run Rate History'!E375:AD375)&gt;0,(MEDIAN(IF(B3720:AA3720&gt;0,B3720:AA3720))+MEDIAN(IF('Run Rate History'!E375:AD375&gt;0,'Run Rate History'!E375:AD375)))/2,MEDIAN(IF(B3720:AA3720&gt;0,B3720:AA3720)))),2*IF(SUM('Run Rate History'!E375:AD375)&gt;0,(MEDIAN(IF(B3720:AA3720&gt;0,B3720:AA3720))+MEDIAN(IF('Run Rate History'!E375:AD375&gt;0,'Run Rate History'!E375:AD375)))/2,MEDIAN(IF(B3720:AA3720&gt;0,B3720:AA3720))))+2*MIN(MAX(Y3720,0.5*IF(SUM('Run Rate History'!E375:AD375)&gt;0,(MEDIAN(IF(B3720:AA3720&gt;0,B3720:AA3720))+MEDIAN(IF('Run Rate History'!E375:AD375&gt;0,'Run Rate History'!E375:AD375)))/2,MEDIAN(IF(B3720:AA3720&gt;0,B3720:AA3720)))),2*IF(SUM('Run Rate History'!E375:AD375)&gt;0,(MEDIAN(IF(B3720:AA3720&gt;0,B3720:AA3720))+MEDIAN(IF('Run Rate History'!E375:AD375&gt;0,'Run Rate History'!E375:AD375)))/2,MEDIAN(IF(B3720:AA3720&gt;0,B3720:AA3720))))+3*MIN(MAX(Z3720,0.5*IF(SUM('Run Rate History'!E375:AD375)&gt;0,(MEDIAN(IF(B3720:AA3720&gt;0,B3720:AA3720))+MEDIAN(IF('Run Rate History'!E375:AD375&gt;0,'Run Rate History'!E375:AD375)))/2,MEDIAN(IF(B3720:AA3720&gt;0,B3720:AA3720)))),2*IF(SUM('Run Rate History'!E375:AD375)&gt;0,(MEDIAN(IF(B3720:AA3720&gt;0,B3720:AA3720))+MEDIAN(IF('Run Rate History'!E375:AD375&gt;0,'Run Rate History'!E375:AD375)))/2,MEDIAN(IF(B3720:AA3720&gt;0,B3720:AA3720))))+4*MIN(MAX(AA3720,0.5*IF(SUM('Run Rate History'!E375:AD375)&gt;0,(MEDIAN(IF(B3720:AA3720&gt;0,B3720:AA3720))+MEDIAN(IF('Run Rate History'!E375:AD375&gt;0,'Run Rate History'!E375:AD375)))/2,MEDIAN(IF(B3720:AA3720&gt;0,B3720:AA3720)))),2*IF(SUM('Run Rate History'!E375:AD375)&gt;0,(MEDIAN(IF(B3720:AA3720&gt;0,B3720:AA3720))+MEDIAN(IF('Run Rate History'!E375:AD375&gt;0,'Run Rate History'!E375:AD375)))/2,MEDIAN(IF(B3720:AA3720&gt;0,B3720:AA3720)))))/10,0)</f>
        <v>7.7</v>
      </c>
      <c r="X3726" s="129" t="s">
        <v>1174</v>
      </c>
      <c r="Y3726" s="130">
        <f>IFERROR(VLOOKUP(A3718,'Stanje zaliha'!A:E,5,FALSE()),0)</f>
        <v>26</v>
      </c>
      <c r="Z3726" s="131"/>
      <c r="AA3726" s="113" t="s">
        <v>1175</v>
      </c>
      <c r="AB3726" s="118">
        <f t="shared" ref="AB3726:AN3726" si="742">SUM(AB3722:AB3725)</f>
        <v>0</v>
      </c>
      <c r="AC3726" s="118">
        <f t="shared" si="742"/>
        <v>0</v>
      </c>
      <c r="AD3726" s="118">
        <f t="shared" si="742"/>
        <v>0</v>
      </c>
      <c r="AE3726" s="118">
        <f t="shared" si="742"/>
        <v>0</v>
      </c>
      <c r="AF3726" s="118">
        <f t="shared" si="742"/>
        <v>0</v>
      </c>
      <c r="AG3726" s="118">
        <f t="shared" si="742"/>
        <v>0</v>
      </c>
      <c r="AH3726" s="118">
        <f t="shared" si="742"/>
        <v>0</v>
      </c>
      <c r="AI3726" s="118">
        <f t="shared" si="742"/>
        <v>0</v>
      </c>
      <c r="AJ3726" s="118">
        <f t="shared" si="742"/>
        <v>0</v>
      </c>
      <c r="AK3726" s="118">
        <f t="shared" si="742"/>
        <v>0</v>
      </c>
      <c r="AL3726" s="118">
        <f t="shared" si="742"/>
        <v>0</v>
      </c>
      <c r="AM3726" s="118">
        <f t="shared" si="742"/>
        <v>0</v>
      </c>
      <c r="AN3726" s="118">
        <f t="shared" si="742"/>
        <v>0</v>
      </c>
      <c r="AQ3726" t="str">
        <f>AQ3718</f>
        <v/>
      </c>
    </row>
    <row r="3727" spans="1:43" ht="14.25" customHeight="1" x14ac:dyDescent="0.25">
      <c r="A3727" s="1"/>
      <c r="B3727" s="122"/>
      <c r="C3727" s="122"/>
      <c r="D3727" s="122"/>
      <c r="E3727" s="122"/>
      <c r="F3727" s="122"/>
      <c r="G3727" s="122"/>
      <c r="H3727" s="122"/>
      <c r="I3727" s="122"/>
      <c r="J3727" s="122"/>
      <c r="K3727" s="122"/>
      <c r="L3727" s="122"/>
      <c r="M3727" s="122"/>
      <c r="N3727" s="122"/>
      <c r="O3727" s="122"/>
      <c r="P3727" s="122"/>
      <c r="Q3727" s="122"/>
      <c r="R3727" s="122"/>
      <c r="S3727" s="122"/>
      <c r="T3727" s="122"/>
      <c r="U3727" s="122"/>
      <c r="V3727" s="124" t="s">
        <v>95</v>
      </c>
      <c r="W3727" s="125">
        <f>IFERROR(0.6*W3726+0.4*W3725,0)</f>
        <v>6.7563636363636359</v>
      </c>
      <c r="X3727" s="132" t="s">
        <v>1176</v>
      </c>
      <c r="Y3727" s="133">
        <f>IFERROR(SUMIF('Popis poslanih narudžbi'!A:A,A3718,'Popis poslanih narudžbi'!C:C),0)</f>
        <v>0</v>
      </c>
      <c r="Z3727" s="131"/>
      <c r="AA3727" s="134" t="s">
        <v>1177</v>
      </c>
      <c r="AB3727" s="118">
        <f t="shared" ref="AB3727:AN3727" si="743">AB3720+AB3726</f>
        <v>6</v>
      </c>
      <c r="AC3727" s="118">
        <f t="shared" si="743"/>
        <v>6</v>
      </c>
      <c r="AD3727" s="118">
        <f t="shared" si="743"/>
        <v>6</v>
      </c>
      <c r="AE3727" s="118">
        <f t="shared" si="743"/>
        <v>6</v>
      </c>
      <c r="AF3727" s="118">
        <f t="shared" si="743"/>
        <v>6</v>
      </c>
      <c r="AG3727" s="118">
        <f t="shared" si="743"/>
        <v>5</v>
      </c>
      <c r="AH3727" s="118">
        <f t="shared" si="743"/>
        <v>5</v>
      </c>
      <c r="AI3727" s="118">
        <f t="shared" si="743"/>
        <v>5</v>
      </c>
      <c r="AJ3727" s="118">
        <f t="shared" si="743"/>
        <v>5</v>
      </c>
      <c r="AK3727" s="118">
        <f t="shared" si="743"/>
        <v>5</v>
      </c>
      <c r="AL3727" s="118">
        <f t="shared" si="743"/>
        <v>5</v>
      </c>
      <c r="AM3727" s="118">
        <f t="shared" si="743"/>
        <v>5</v>
      </c>
      <c r="AN3727" s="118">
        <f t="shared" si="743"/>
        <v>6</v>
      </c>
      <c r="AQ3727" t="str">
        <f>AQ3718</f>
        <v/>
      </c>
    </row>
    <row r="3728" spans="1:43" ht="14.25" customHeight="1" x14ac:dyDescent="0.25">
      <c r="A3728" s="107" t="str">
        <f>'Run Rate'!A376</f>
        <v>ZOE12302</v>
      </c>
      <c r="B3728" s="135" t="str">
        <f>'Run Rate'!B376</f>
        <v>Prostirka My everyday ECO TPE Yoga Purple ZOE</v>
      </c>
      <c r="C3728" s="135" t="str">
        <f>'Run Rate'!C376</f>
        <v>FITNESS OPREMA</v>
      </c>
      <c r="D3728" s="135" t="str">
        <f>'Run Rate'!D376</f>
        <v>03 BRONZE</v>
      </c>
      <c r="E3728" s="122"/>
      <c r="F3728" s="122"/>
      <c r="G3728" s="122"/>
      <c r="H3728" s="122"/>
      <c r="I3728" s="122"/>
      <c r="J3728" s="122"/>
      <c r="K3728" s="122"/>
      <c r="L3728" s="122"/>
      <c r="M3728" s="122"/>
      <c r="N3728" s="122"/>
      <c r="O3728" s="122"/>
      <c r="P3728" s="122"/>
      <c r="Q3728" s="122"/>
      <c r="R3728" s="122"/>
      <c r="S3728" s="122"/>
      <c r="T3728" s="122"/>
      <c r="U3728" s="122"/>
      <c r="V3728" s="122"/>
      <c r="W3728" s="122"/>
      <c r="X3728" s="122"/>
      <c r="Y3728" s="122"/>
      <c r="Z3728" s="122"/>
      <c r="AA3728" s="122"/>
      <c r="AB3728" s="122"/>
      <c r="AC3728" s="122"/>
      <c r="AD3728" s="122"/>
      <c r="AE3728" s="122"/>
      <c r="AF3728" s="122"/>
      <c r="AG3728" s="122"/>
      <c r="AH3728" s="122"/>
      <c r="AI3728" s="122"/>
      <c r="AJ3728" s="122"/>
      <c r="AK3728" s="122"/>
      <c r="AL3728" s="122"/>
      <c r="AM3728" s="122"/>
      <c r="AN3728" s="122"/>
      <c r="AQ3728" t="str">
        <f>IF(AND(OR($B$1="ALL",$B$1=C3728),OR($E$1="ALL",$E$1=D3728),OR($B$2="ALL",$B$2=A3728),OR($E$2="ALL",IFERROR(SEARCH($E$2,B3728),0)&gt;0)),"MATCH","")</f>
        <v/>
      </c>
    </row>
    <row r="3729" spans="1:43" ht="14.25" customHeight="1" x14ac:dyDescent="0.25">
      <c r="A3729" s="108" t="s">
        <v>1137</v>
      </c>
      <c r="B3729" s="136" t="s">
        <v>1138</v>
      </c>
      <c r="C3729" s="136" t="s">
        <v>1139</v>
      </c>
      <c r="D3729" s="136" t="s">
        <v>1140</v>
      </c>
      <c r="E3729" s="136" t="s">
        <v>1141</v>
      </c>
      <c r="F3729" s="136" t="s">
        <v>1142</v>
      </c>
      <c r="G3729" s="136" t="s">
        <v>1143</v>
      </c>
      <c r="H3729" s="136" t="s">
        <v>1144</v>
      </c>
      <c r="I3729" s="136" t="s">
        <v>1145</v>
      </c>
      <c r="J3729" s="136" t="s">
        <v>1146</v>
      </c>
      <c r="K3729" s="136" t="s">
        <v>1147</v>
      </c>
      <c r="L3729" s="136" t="s">
        <v>1148</v>
      </c>
      <c r="M3729" s="136" t="s">
        <v>1149</v>
      </c>
      <c r="N3729" s="136" t="s">
        <v>1150</v>
      </c>
      <c r="O3729" s="136" t="s">
        <v>1151</v>
      </c>
      <c r="P3729" s="136" t="s">
        <v>1152</v>
      </c>
      <c r="Q3729" s="136" t="s">
        <v>1153</v>
      </c>
      <c r="R3729" s="136" t="s">
        <v>1154</v>
      </c>
      <c r="S3729" s="136" t="s">
        <v>1155</v>
      </c>
      <c r="T3729" s="136" t="s">
        <v>1156</v>
      </c>
      <c r="U3729" s="136" t="s">
        <v>1157</v>
      </c>
      <c r="V3729" s="136" t="s">
        <v>1158</v>
      </c>
      <c r="W3729" s="136" t="s">
        <v>1159</v>
      </c>
      <c r="X3729" s="136" t="s">
        <v>1160</v>
      </c>
      <c r="Y3729" s="136" t="s">
        <v>1161</v>
      </c>
      <c r="Z3729" s="136" t="s">
        <v>1162</v>
      </c>
      <c r="AA3729" s="136" t="s">
        <v>1163</v>
      </c>
      <c r="AB3729" s="137" t="s">
        <v>156</v>
      </c>
      <c r="AC3729" s="137" t="s">
        <v>157</v>
      </c>
      <c r="AD3729" s="137" t="s">
        <v>158</v>
      </c>
      <c r="AE3729" s="137" t="s">
        <v>139</v>
      </c>
      <c r="AF3729" s="138" t="s">
        <v>140</v>
      </c>
      <c r="AG3729" s="138" t="s">
        <v>141</v>
      </c>
      <c r="AH3729" s="138" t="s">
        <v>142</v>
      </c>
      <c r="AI3729" s="138" t="s">
        <v>143</v>
      </c>
      <c r="AJ3729" s="139" t="s">
        <v>144</v>
      </c>
      <c r="AK3729" s="139" t="s">
        <v>145</v>
      </c>
      <c r="AL3729" s="139" t="s">
        <v>146</v>
      </c>
      <c r="AM3729" s="140" t="s">
        <v>147</v>
      </c>
      <c r="AN3729" s="140" t="s">
        <v>148</v>
      </c>
      <c r="AQ3729" t="str">
        <f>AQ3728</f>
        <v/>
      </c>
    </row>
    <row r="3730" spans="1:43" ht="14.25" customHeight="1" x14ac:dyDescent="0.25">
      <c r="A3730" s="99" t="s">
        <v>1164</v>
      </c>
      <c r="B3730" s="112">
        <f>'Run Rate'!E376</f>
        <v>9</v>
      </c>
      <c r="C3730" s="112">
        <f>'Run Rate'!F376</f>
        <v>11</v>
      </c>
      <c r="D3730" s="112">
        <f>'Run Rate'!G376</f>
        <v>5</v>
      </c>
      <c r="E3730" s="112">
        <f>'Run Rate'!H376</f>
        <v>11</v>
      </c>
      <c r="F3730" s="112">
        <f>'Run Rate'!I376</f>
        <v>18</v>
      </c>
      <c r="G3730" s="112">
        <f>'Run Rate'!J376</f>
        <v>0</v>
      </c>
      <c r="H3730" s="112">
        <f>'Run Rate'!K376</f>
        <v>7</v>
      </c>
      <c r="I3730" s="112">
        <f>'Run Rate'!L376</f>
        <v>4</v>
      </c>
      <c r="J3730" s="112">
        <f>'Run Rate'!M376</f>
        <v>17</v>
      </c>
      <c r="K3730" s="112">
        <f>'Run Rate'!N376</f>
        <v>0</v>
      </c>
      <c r="L3730" s="112">
        <f>'Run Rate'!O376</f>
        <v>4</v>
      </c>
      <c r="M3730" s="112">
        <f>'Run Rate'!P376</f>
        <v>10</v>
      </c>
      <c r="N3730" s="112">
        <f>'Run Rate'!Q376</f>
        <v>9</v>
      </c>
      <c r="O3730" s="112">
        <f>'Run Rate'!R376</f>
        <v>2</v>
      </c>
      <c r="P3730" s="112">
        <f>'Run Rate'!S376</f>
        <v>2</v>
      </c>
      <c r="Q3730" s="112">
        <f>'Run Rate'!T376</f>
        <v>2</v>
      </c>
      <c r="R3730" s="112">
        <f>'Run Rate'!U376</f>
        <v>11</v>
      </c>
      <c r="S3730" s="112">
        <f>'Run Rate'!V376</f>
        <v>3</v>
      </c>
      <c r="T3730" s="112">
        <f>'Run Rate'!W376</f>
        <v>13</v>
      </c>
      <c r="U3730" s="112">
        <f>'Run Rate'!X376</f>
        <v>9</v>
      </c>
      <c r="V3730" s="112">
        <f>'Run Rate'!Y376</f>
        <v>3</v>
      </c>
      <c r="W3730" s="112">
        <f>'Run Rate'!Z376</f>
        <v>6</v>
      </c>
      <c r="X3730" s="112">
        <f>'Run Rate'!AA376</f>
        <v>2</v>
      </c>
      <c r="Y3730" s="112">
        <f>'Run Rate'!AB376</f>
        <v>3</v>
      </c>
      <c r="Z3730" s="112">
        <f>'Run Rate'!AC376</f>
        <v>4</v>
      </c>
      <c r="AA3730" s="112">
        <f>'Run Rate'!AD376</f>
        <v>8</v>
      </c>
      <c r="AB3730" s="113">
        <v>4</v>
      </c>
      <c r="AC3730" s="112">
        <v>4</v>
      </c>
      <c r="AD3730" s="112">
        <v>4</v>
      </c>
      <c r="AE3730" s="112">
        <v>4</v>
      </c>
      <c r="AF3730" s="112">
        <v>4</v>
      </c>
      <c r="AG3730" s="112">
        <v>4</v>
      </c>
      <c r="AH3730" s="112">
        <v>4</v>
      </c>
      <c r="AI3730" s="112">
        <v>4</v>
      </c>
      <c r="AJ3730" s="112">
        <v>4</v>
      </c>
      <c r="AK3730" s="112">
        <v>4</v>
      </c>
      <c r="AL3730" s="112">
        <v>4</v>
      </c>
      <c r="AM3730" s="112">
        <v>4</v>
      </c>
      <c r="AN3730" s="112">
        <v>4</v>
      </c>
      <c r="AQ3730" t="str">
        <f>AQ3728</f>
        <v/>
      </c>
    </row>
    <row r="3731" spans="1:43" ht="14.25" customHeight="1" x14ac:dyDescent="0.25">
      <c r="A3731" s="99" t="s">
        <v>1165</v>
      </c>
      <c r="B3731" s="114"/>
      <c r="C3731" s="114"/>
      <c r="D3731" s="114"/>
      <c r="E3731" s="114"/>
      <c r="F3731" s="114"/>
      <c r="G3731" s="114"/>
      <c r="H3731" s="114"/>
      <c r="I3731" s="114"/>
      <c r="J3731" s="114"/>
      <c r="K3731" s="114"/>
      <c r="L3731" s="114"/>
      <c r="M3731" s="114"/>
      <c r="N3731" s="114"/>
      <c r="O3731" s="114"/>
      <c r="P3731" s="114"/>
      <c r="Q3731" s="114"/>
      <c r="R3731" s="114"/>
      <c r="S3731" s="114"/>
      <c r="T3731" s="114"/>
      <c r="U3731" s="114"/>
      <c r="V3731" s="114"/>
      <c r="W3731" s="115"/>
      <c r="X3731" s="115"/>
      <c r="Y3731" s="115"/>
      <c r="Z3731" s="115"/>
      <c r="AA3731" s="112" t="s">
        <v>1166</v>
      </c>
      <c r="AB3731" s="113"/>
      <c r="AC3731" s="112"/>
      <c r="AD3731" s="112"/>
      <c r="AE3731" s="112"/>
      <c r="AF3731" s="112"/>
      <c r="AG3731" s="112"/>
      <c r="AH3731" s="112"/>
      <c r="AI3731" s="112"/>
      <c r="AJ3731" s="112"/>
      <c r="AK3731" s="112"/>
      <c r="AL3731" s="112"/>
      <c r="AM3731" s="112"/>
      <c r="AN3731" s="112"/>
      <c r="AQ3731" t="str">
        <f>AQ3728</f>
        <v/>
      </c>
    </row>
    <row r="3732" spans="1:43" ht="14.25" customHeight="1" x14ac:dyDescent="0.25">
      <c r="A3732" s="99" t="s">
        <v>1167</v>
      </c>
      <c r="B3732" s="114"/>
      <c r="C3732" s="114"/>
      <c r="D3732" s="114"/>
      <c r="E3732" s="114"/>
      <c r="F3732" s="114"/>
      <c r="G3732" s="114"/>
      <c r="H3732" s="114"/>
      <c r="I3732" s="114"/>
      <c r="J3732" s="114"/>
      <c r="K3732" s="114"/>
      <c r="L3732" s="114"/>
      <c r="M3732" s="114"/>
      <c r="N3732" s="114"/>
      <c r="O3732" s="114"/>
      <c r="P3732" s="114"/>
      <c r="Q3732" s="114"/>
      <c r="R3732" s="114"/>
      <c r="S3732" s="114"/>
      <c r="T3732" s="114"/>
      <c r="U3732" s="114"/>
      <c r="V3732" s="114"/>
      <c r="W3732" s="115"/>
      <c r="X3732" s="116"/>
      <c r="Y3732" s="117"/>
      <c r="Z3732" s="115"/>
      <c r="AA3732" s="112" t="s">
        <v>1168</v>
      </c>
      <c r="AB3732" s="113">
        <f>'Demand Input VP'!B1869</f>
        <v>0</v>
      </c>
      <c r="AC3732" s="112">
        <f>'Demand Input VP'!C1869</f>
        <v>0</v>
      </c>
      <c r="AD3732" s="112">
        <f>'Demand Input VP'!D1869</f>
        <v>0</v>
      </c>
      <c r="AE3732" s="112">
        <f>'Demand Input VP'!E1869</f>
        <v>0</v>
      </c>
      <c r="AF3732" s="112">
        <f>'Demand Input VP'!F1869</f>
        <v>0</v>
      </c>
      <c r="AG3732" s="112">
        <f>'Demand Input VP'!G1869</f>
        <v>0</v>
      </c>
      <c r="AH3732" s="112">
        <f>'Demand Input VP'!H1869</f>
        <v>0</v>
      </c>
      <c r="AI3732" s="112">
        <f>'Demand Input VP'!I1869</f>
        <v>0</v>
      </c>
      <c r="AJ3732" s="112">
        <f>'Demand Input VP'!J1869</f>
        <v>0</v>
      </c>
      <c r="AK3732" s="112">
        <f>'Demand Input VP'!K1869</f>
        <v>0</v>
      </c>
      <c r="AL3732" s="112">
        <f>'Demand Input VP'!L1869</f>
        <v>0</v>
      </c>
      <c r="AM3732" s="112">
        <f>'Demand Input VP'!M1869</f>
        <v>0</v>
      </c>
      <c r="AN3732" s="112">
        <f>'Demand Input VP'!N1869</f>
        <v>0</v>
      </c>
      <c r="AQ3732" t="str">
        <f>AQ3728</f>
        <v/>
      </c>
    </row>
    <row r="3733" spans="1:43" ht="14.25" customHeight="1" x14ac:dyDescent="0.25">
      <c r="A3733" s="99" t="s">
        <v>1169</v>
      </c>
      <c r="B3733" s="118"/>
      <c r="C3733" s="118"/>
      <c r="D3733" s="118"/>
      <c r="E3733" s="118"/>
      <c r="F3733" s="118"/>
      <c r="G3733" s="118"/>
      <c r="H3733" s="118"/>
      <c r="I3733" s="118"/>
      <c r="J3733" s="118"/>
      <c r="K3733" s="118"/>
      <c r="L3733" s="118"/>
      <c r="M3733" s="118"/>
      <c r="N3733" s="118"/>
      <c r="O3733" s="118"/>
      <c r="P3733" s="118"/>
      <c r="Q3733" s="118"/>
      <c r="R3733" s="118"/>
      <c r="S3733" s="118"/>
      <c r="T3733" s="118"/>
      <c r="U3733" s="118"/>
      <c r="V3733" s="118"/>
      <c r="W3733" s="115"/>
      <c r="X3733" s="116"/>
      <c r="Y3733" s="117"/>
      <c r="Z3733" s="119"/>
      <c r="AA3733" s="120" t="s">
        <v>1170</v>
      </c>
      <c r="AB3733" s="121">
        <f>'Demand Input VP'!B1868</f>
        <v>0</v>
      </c>
      <c r="AC3733" s="120">
        <f>'Demand Input VP'!C1868</f>
        <v>0</v>
      </c>
      <c r="AD3733" s="120">
        <f>'Demand Input VP'!D1868</f>
        <v>0</v>
      </c>
      <c r="AE3733" s="120">
        <f>'Demand Input VP'!E1868</f>
        <v>0</v>
      </c>
      <c r="AF3733" s="120">
        <f>'Demand Input VP'!F1868</f>
        <v>0</v>
      </c>
      <c r="AG3733" s="120">
        <f>'Demand Input VP'!G1868</f>
        <v>0</v>
      </c>
      <c r="AH3733" s="120">
        <f>'Demand Input VP'!H1868</f>
        <v>0</v>
      </c>
      <c r="AI3733" s="120">
        <f>'Demand Input VP'!I1868</f>
        <v>0</v>
      </c>
      <c r="AJ3733" s="120">
        <f>'Demand Input VP'!J1868</f>
        <v>0</v>
      </c>
      <c r="AK3733" s="120">
        <f>'Demand Input VP'!K1868</f>
        <v>0</v>
      </c>
      <c r="AL3733" s="120">
        <f>'Demand Input VP'!L1868</f>
        <v>0</v>
      </c>
      <c r="AM3733" s="120">
        <f>'Demand Input VP'!M1868</f>
        <v>0</v>
      </c>
      <c r="AN3733" s="120">
        <f>'Demand Input VP'!N1868</f>
        <v>0</v>
      </c>
      <c r="AQ3733" t="str">
        <f>AQ3728</f>
        <v/>
      </c>
    </row>
    <row r="3734" spans="1:43" ht="14.25" customHeight="1" x14ac:dyDescent="0.25">
      <c r="A3734" s="1"/>
      <c r="B3734" s="122"/>
      <c r="C3734" s="122"/>
      <c r="D3734" s="122"/>
      <c r="E3734" s="122"/>
      <c r="F3734" s="122"/>
      <c r="G3734" s="122"/>
      <c r="H3734" s="122"/>
      <c r="I3734" s="122"/>
      <c r="J3734" s="122"/>
      <c r="K3734" s="122"/>
      <c r="L3734" s="122"/>
      <c r="M3734" s="122"/>
      <c r="N3734" s="122"/>
      <c r="O3734" s="122"/>
      <c r="P3734" s="122"/>
      <c r="Q3734" s="122"/>
      <c r="R3734" s="122"/>
      <c r="S3734" s="122"/>
      <c r="T3734" s="122"/>
      <c r="U3734" s="122"/>
      <c r="V3734" s="122"/>
      <c r="W3734" s="123"/>
      <c r="X3734" s="116"/>
      <c r="Y3734" s="117"/>
      <c r="Z3734" s="123"/>
      <c r="AA3734" s="112" t="s">
        <v>1171</v>
      </c>
      <c r="AB3734" s="113">
        <f>'Demand Input MP'!B1869</f>
        <v>0</v>
      </c>
      <c r="AC3734" s="112">
        <f>'Demand Input MP'!C1869</f>
        <v>0</v>
      </c>
      <c r="AD3734" s="112">
        <f>'Demand Input MP'!D1869</f>
        <v>0</v>
      </c>
      <c r="AE3734" s="112">
        <f>'Demand Input MP'!E1869</f>
        <v>0</v>
      </c>
      <c r="AF3734" s="112">
        <f>'Demand Input MP'!F1869</f>
        <v>0</v>
      </c>
      <c r="AG3734" s="112">
        <f>'Demand Input MP'!G1869</f>
        <v>0</v>
      </c>
      <c r="AH3734" s="112">
        <f>'Demand Input MP'!H1869</f>
        <v>0</v>
      </c>
      <c r="AI3734" s="112">
        <f>'Demand Input MP'!I1869</f>
        <v>0</v>
      </c>
      <c r="AJ3734" s="112">
        <f>'Demand Input MP'!J1869</f>
        <v>0</v>
      </c>
      <c r="AK3734" s="112">
        <f>'Demand Input MP'!K1869</f>
        <v>0</v>
      </c>
      <c r="AL3734" s="112">
        <f>'Demand Input MP'!L1869</f>
        <v>0</v>
      </c>
      <c r="AM3734" s="112">
        <f>'Demand Input MP'!M1869</f>
        <v>0</v>
      </c>
      <c r="AN3734" s="112">
        <f>'Demand Input MP'!N1869</f>
        <v>0</v>
      </c>
      <c r="AQ3734" t="str">
        <f>AQ3728</f>
        <v/>
      </c>
    </row>
    <row r="3735" spans="1:43" ht="14.25" customHeight="1" x14ac:dyDescent="0.25">
      <c r="A3735" s="1"/>
      <c r="B3735" s="122"/>
      <c r="C3735" s="122"/>
      <c r="D3735" s="122"/>
      <c r="E3735" s="122"/>
      <c r="F3735" s="122"/>
      <c r="G3735" s="122"/>
      <c r="H3735" s="122"/>
      <c r="I3735" s="122"/>
      <c r="J3735" s="122"/>
      <c r="K3735" s="122"/>
      <c r="L3735" s="122"/>
      <c r="M3735" s="122"/>
      <c r="N3735" s="122"/>
      <c r="O3735" s="122"/>
      <c r="P3735" s="122"/>
      <c r="Q3735" s="122"/>
      <c r="R3735" s="122"/>
      <c r="S3735" s="122"/>
      <c r="T3735" s="122"/>
      <c r="U3735" s="122"/>
      <c r="V3735" s="124" t="s">
        <v>91</v>
      </c>
      <c r="W3735" s="125">
        <f>IFERROR(IF(SUM('Run Rate History'!E376:AD376)&gt;0,(SUMPRODUCT((B3730:AA3730&gt;=PERCENTILE(B3730:AA3730,0.1))*(B3730:AA3730&lt;=PERCENTILE(B3730:AA3730,0.9))*B3730:AA3730)+SUMPRODUCT(('Run Rate History'!E376:AD376&gt;=PERCENTILE(B3730:AA3730,0.1))*('Run Rate History'!E376:AD376&lt;=PERCENTILE(B3730:AA3730,0.9))*'Run Rate History'!E376:AD376))/(SUMPRODUCT((B3730:AA3730&gt;=PERCENTILE(B3730:AA3730,0.1))*(B3730:AA3730&lt;=PERCENTILE(B3730:AA3730,0.9))*1)+SUMPRODUCT(('Run Rate History'!E376:AD376&gt;=PERCENTILE(B3730:AA3730,0.1))*('Run Rate History'!E376:AD376&lt;=PERCENTILE(B3730:AA3730,0.9))*1)),TRIMMEAN(B3730:AA3730,0.15)),0)</f>
        <v>5.5853658536585362</v>
      </c>
      <c r="X3735" s="126" t="s">
        <v>1172</v>
      </c>
      <c r="Y3735" s="127">
        <f>SUM(B3730:AA3730)/26</f>
        <v>6.6538461538461542</v>
      </c>
      <c r="Z3735" s="128"/>
      <c r="AA3735" s="112" t="s">
        <v>1173</v>
      </c>
      <c r="AB3735" s="113">
        <f>'Demand Input MP'!B1868</f>
        <v>0</v>
      </c>
      <c r="AC3735" s="112">
        <f>'Demand Input MP'!C1868</f>
        <v>0</v>
      </c>
      <c r="AD3735" s="112">
        <f>'Demand Input MP'!D1868</f>
        <v>0</v>
      </c>
      <c r="AE3735" s="112">
        <f>'Demand Input MP'!E1868</f>
        <v>0</v>
      </c>
      <c r="AF3735" s="112">
        <f>'Demand Input MP'!F1868</f>
        <v>0</v>
      </c>
      <c r="AG3735" s="112">
        <f>'Demand Input MP'!G1868</f>
        <v>0</v>
      </c>
      <c r="AH3735" s="112">
        <f>'Demand Input MP'!H1868</f>
        <v>0</v>
      </c>
      <c r="AI3735" s="112">
        <f>'Demand Input MP'!I1868</f>
        <v>0</v>
      </c>
      <c r="AJ3735" s="112">
        <f>'Demand Input MP'!J1868</f>
        <v>0</v>
      </c>
      <c r="AK3735" s="112">
        <f>'Demand Input MP'!K1868</f>
        <v>0</v>
      </c>
      <c r="AL3735" s="112">
        <f>'Demand Input MP'!L1868</f>
        <v>0</v>
      </c>
      <c r="AM3735" s="112">
        <f>'Demand Input MP'!M1868</f>
        <v>0</v>
      </c>
      <c r="AN3735" s="112">
        <f>'Demand Input MP'!N1868</f>
        <v>0</v>
      </c>
      <c r="AQ3735" t="str">
        <f>AQ3728</f>
        <v/>
      </c>
    </row>
    <row r="3736" spans="1:43" ht="14.25" customHeight="1" x14ac:dyDescent="0.25">
      <c r="A3736" s="1"/>
      <c r="B3736" s="122"/>
      <c r="C3736" s="122"/>
      <c r="D3736" s="122"/>
      <c r="E3736" s="122"/>
      <c r="F3736" s="122"/>
      <c r="G3736" s="122"/>
      <c r="H3736" s="122"/>
      <c r="I3736" s="122"/>
      <c r="J3736" s="122"/>
      <c r="K3736" s="122"/>
      <c r="L3736" s="122"/>
      <c r="M3736" s="122"/>
      <c r="N3736" s="122"/>
      <c r="O3736" s="122"/>
      <c r="P3736" s="122"/>
      <c r="Q3736" s="122"/>
      <c r="R3736" s="122"/>
      <c r="S3736" s="122"/>
      <c r="T3736" s="122"/>
      <c r="U3736" s="122"/>
      <c r="V3736" s="124" t="s">
        <v>94</v>
      </c>
      <c r="W3736" s="125">
        <f>IFERROR((1*MIN(MAX(X3730,0.5*IF(SUM('Run Rate History'!E376:AD376)&gt;0,(MEDIAN(IF(B3730:AA3730&gt;0,B3730:AA3730))+MEDIAN(IF('Run Rate History'!E376:AD376&gt;0,'Run Rate History'!E376:AD376)))/2,MEDIAN(IF(B3730:AA3730&gt;0,B3730:AA3730)))),2*IF(SUM('Run Rate History'!E376:AD376)&gt;0,(MEDIAN(IF(B3730:AA3730&gt;0,B3730:AA3730))+MEDIAN(IF('Run Rate History'!E376:AD376&gt;0,'Run Rate History'!E376:AD376)))/2,MEDIAN(IF(B3730:AA3730&gt;0,B3730:AA3730))))+2*MIN(MAX(Y3730,0.5*IF(SUM('Run Rate History'!E376:AD376)&gt;0,(MEDIAN(IF(B3730:AA3730&gt;0,B3730:AA3730))+MEDIAN(IF('Run Rate History'!E376:AD376&gt;0,'Run Rate History'!E376:AD376)))/2,MEDIAN(IF(B3730:AA3730&gt;0,B3730:AA3730)))),2*IF(SUM('Run Rate History'!E376:AD376)&gt;0,(MEDIAN(IF(B3730:AA3730&gt;0,B3730:AA3730))+MEDIAN(IF('Run Rate History'!E376:AD376&gt;0,'Run Rate History'!E376:AD376)))/2,MEDIAN(IF(B3730:AA3730&gt;0,B3730:AA3730))))+3*MIN(MAX(Z3730,0.5*IF(SUM('Run Rate History'!E376:AD376)&gt;0,(MEDIAN(IF(B3730:AA3730&gt;0,B3730:AA3730))+MEDIAN(IF('Run Rate History'!E376:AD376&gt;0,'Run Rate History'!E376:AD376)))/2,MEDIAN(IF(B3730:AA3730&gt;0,B3730:AA3730)))),2*IF(SUM('Run Rate History'!E376:AD376)&gt;0,(MEDIAN(IF(B3730:AA3730&gt;0,B3730:AA3730))+MEDIAN(IF('Run Rate History'!E376:AD376&gt;0,'Run Rate History'!E376:AD376)))/2,MEDIAN(IF(B3730:AA3730&gt;0,B3730:AA3730))))+4*MIN(MAX(AA3730,0.5*IF(SUM('Run Rate History'!E376:AD376)&gt;0,(MEDIAN(IF(B3730:AA3730&gt;0,B3730:AA3730))+MEDIAN(IF('Run Rate History'!E376:AD376&gt;0,'Run Rate History'!E376:AD376)))/2,MEDIAN(IF(B3730:AA3730&gt;0,B3730:AA3730)))),2*IF(SUM('Run Rate History'!E376:AD376)&gt;0,(MEDIAN(IF(B3730:AA3730&gt;0,B3730:AA3730))+MEDIAN(IF('Run Rate History'!E376:AD376&gt;0,'Run Rate History'!E376:AD376)))/2,MEDIAN(IF(B3730:AA3730&gt;0,B3730:AA3730)))))/10,0)</f>
        <v>5.2874999999999996</v>
      </c>
      <c r="X3736" s="129" t="s">
        <v>1174</v>
      </c>
      <c r="Y3736" s="130">
        <f>IFERROR(VLOOKUP(A3728,'Stanje zaliha'!A:E,5,FALSE()),0)</f>
        <v>327</v>
      </c>
      <c r="Z3736" s="131"/>
      <c r="AA3736" s="113" t="s">
        <v>1175</v>
      </c>
      <c r="AB3736" s="118">
        <f t="shared" ref="AB3736:AN3736" si="744">SUM(AB3732:AB3735)</f>
        <v>0</v>
      </c>
      <c r="AC3736" s="118">
        <f t="shared" si="744"/>
        <v>0</v>
      </c>
      <c r="AD3736" s="118">
        <f t="shared" si="744"/>
        <v>0</v>
      </c>
      <c r="AE3736" s="118">
        <f t="shared" si="744"/>
        <v>0</v>
      </c>
      <c r="AF3736" s="118">
        <f t="shared" si="744"/>
        <v>0</v>
      </c>
      <c r="AG3736" s="118">
        <f t="shared" si="744"/>
        <v>0</v>
      </c>
      <c r="AH3736" s="118">
        <f t="shared" si="744"/>
        <v>0</v>
      </c>
      <c r="AI3736" s="118">
        <f t="shared" si="744"/>
        <v>0</v>
      </c>
      <c r="AJ3736" s="118">
        <f t="shared" si="744"/>
        <v>0</v>
      </c>
      <c r="AK3736" s="118">
        <f t="shared" si="744"/>
        <v>0</v>
      </c>
      <c r="AL3736" s="118">
        <f t="shared" si="744"/>
        <v>0</v>
      </c>
      <c r="AM3736" s="118">
        <f t="shared" si="744"/>
        <v>0</v>
      </c>
      <c r="AN3736" s="118">
        <f t="shared" si="744"/>
        <v>0</v>
      </c>
      <c r="AQ3736" t="str">
        <f>AQ3728</f>
        <v/>
      </c>
    </row>
    <row r="3737" spans="1:43" ht="14.25" customHeight="1" x14ac:dyDescent="0.25">
      <c r="A3737" s="1"/>
      <c r="B3737" s="122"/>
      <c r="C3737" s="122"/>
      <c r="D3737" s="122"/>
      <c r="E3737" s="122"/>
      <c r="F3737" s="122"/>
      <c r="G3737" s="122"/>
      <c r="H3737" s="122"/>
      <c r="I3737" s="122"/>
      <c r="J3737" s="122"/>
      <c r="K3737" s="122"/>
      <c r="L3737" s="122"/>
      <c r="M3737" s="122"/>
      <c r="N3737" s="122"/>
      <c r="O3737" s="122"/>
      <c r="P3737" s="122"/>
      <c r="Q3737" s="122"/>
      <c r="R3737" s="122"/>
      <c r="S3737" s="122"/>
      <c r="T3737" s="122"/>
      <c r="U3737" s="122"/>
      <c r="V3737" s="124" t="s">
        <v>95</v>
      </c>
      <c r="W3737" s="125">
        <f>IFERROR(0.6*W3736+0.4*W3735,0)</f>
        <v>5.4066463414634143</v>
      </c>
      <c r="X3737" s="132" t="s">
        <v>1176</v>
      </c>
      <c r="Y3737" s="133">
        <f>IFERROR(SUMIF('Popis poslanih narudžbi'!A:A,A3728,'Popis poslanih narudžbi'!C:C),0)</f>
        <v>0</v>
      </c>
      <c r="Z3737" s="131"/>
      <c r="AA3737" s="134" t="s">
        <v>1177</v>
      </c>
      <c r="AB3737" s="118">
        <f t="shared" ref="AB3737:AN3737" si="745">AB3730+AB3736</f>
        <v>4</v>
      </c>
      <c r="AC3737" s="118">
        <f t="shared" si="745"/>
        <v>4</v>
      </c>
      <c r="AD3737" s="118">
        <f t="shared" si="745"/>
        <v>4</v>
      </c>
      <c r="AE3737" s="118">
        <f t="shared" si="745"/>
        <v>4</v>
      </c>
      <c r="AF3737" s="118">
        <f t="shared" si="745"/>
        <v>4</v>
      </c>
      <c r="AG3737" s="118">
        <f t="shared" si="745"/>
        <v>4</v>
      </c>
      <c r="AH3737" s="118">
        <f t="shared" si="745"/>
        <v>4</v>
      </c>
      <c r="AI3737" s="118">
        <f t="shared" si="745"/>
        <v>4</v>
      </c>
      <c r="AJ3737" s="118">
        <f t="shared" si="745"/>
        <v>4</v>
      </c>
      <c r="AK3737" s="118">
        <f t="shared" si="745"/>
        <v>4</v>
      </c>
      <c r="AL3737" s="118">
        <f t="shared" si="745"/>
        <v>4</v>
      </c>
      <c r="AM3737" s="118">
        <f t="shared" si="745"/>
        <v>4</v>
      </c>
      <c r="AN3737" s="118">
        <f t="shared" si="745"/>
        <v>4</v>
      </c>
      <c r="AQ3737" t="str">
        <f>AQ3728</f>
        <v/>
      </c>
    </row>
    <row r="3738" spans="1:43" ht="14.25" customHeight="1" x14ac:dyDescent="0.25">
      <c r="A3738" s="107" t="str">
        <f>'Run Rate'!A377</f>
        <v>GAR04756</v>
      </c>
      <c r="B3738" s="135" t="str">
        <f>'Run Rate'!B377</f>
        <v>Fenix 8, 51 mm, Solar Sapphire Tit., Amp Yellow/Graphite remen</v>
      </c>
      <c r="C3738" s="135" t="str">
        <f>'Run Rate'!C377</f>
        <v>GADGETI</v>
      </c>
      <c r="D3738" s="135" t="str">
        <f>'Run Rate'!D377</f>
        <v>03 BRONZE</v>
      </c>
      <c r="E3738" s="122"/>
      <c r="F3738" s="122"/>
      <c r="G3738" s="122"/>
      <c r="H3738" s="122"/>
      <c r="I3738" s="122"/>
      <c r="J3738" s="122"/>
      <c r="K3738" s="122"/>
      <c r="L3738" s="122"/>
      <c r="M3738" s="122"/>
      <c r="N3738" s="122"/>
      <c r="O3738" s="122"/>
      <c r="P3738" s="122"/>
      <c r="Q3738" s="122"/>
      <c r="R3738" s="122"/>
      <c r="S3738" s="122"/>
      <c r="T3738" s="122"/>
      <c r="U3738" s="122"/>
      <c r="V3738" s="122"/>
      <c r="W3738" s="122"/>
      <c r="X3738" s="122"/>
      <c r="Y3738" s="122"/>
      <c r="Z3738" s="122"/>
      <c r="AA3738" s="122"/>
      <c r="AB3738" s="122"/>
      <c r="AC3738" s="122"/>
      <c r="AD3738" s="122"/>
      <c r="AE3738" s="122"/>
      <c r="AF3738" s="122"/>
      <c r="AG3738" s="122"/>
      <c r="AH3738" s="122"/>
      <c r="AI3738" s="122"/>
      <c r="AJ3738" s="122"/>
      <c r="AK3738" s="122"/>
      <c r="AL3738" s="122"/>
      <c r="AM3738" s="122"/>
      <c r="AN3738" s="122"/>
      <c r="AQ3738" t="str">
        <f>IF(AND(OR($B$1="ALL",$B$1=C3738),OR($E$1="ALL",$E$1=D3738),OR($B$2="ALL",$B$2=A3738),OR($E$2="ALL",IFERROR(SEARCH($E$2,B3738),0)&gt;0)),"MATCH","")</f>
        <v/>
      </c>
    </row>
    <row r="3739" spans="1:43" ht="14.25" customHeight="1" x14ac:dyDescent="0.25">
      <c r="A3739" s="108" t="s">
        <v>1137</v>
      </c>
      <c r="B3739" s="136" t="s">
        <v>1138</v>
      </c>
      <c r="C3739" s="136" t="s">
        <v>1139</v>
      </c>
      <c r="D3739" s="136" t="s">
        <v>1140</v>
      </c>
      <c r="E3739" s="136" t="s">
        <v>1141</v>
      </c>
      <c r="F3739" s="136" t="s">
        <v>1142</v>
      </c>
      <c r="G3739" s="136" t="s">
        <v>1143</v>
      </c>
      <c r="H3739" s="136" t="s">
        <v>1144</v>
      </c>
      <c r="I3739" s="136" t="s">
        <v>1145</v>
      </c>
      <c r="J3739" s="136" t="s">
        <v>1146</v>
      </c>
      <c r="K3739" s="136" t="s">
        <v>1147</v>
      </c>
      <c r="L3739" s="136" t="s">
        <v>1148</v>
      </c>
      <c r="M3739" s="136" t="s">
        <v>1149</v>
      </c>
      <c r="N3739" s="136" t="s">
        <v>1150</v>
      </c>
      <c r="O3739" s="136" t="s">
        <v>1151</v>
      </c>
      <c r="P3739" s="136" t="s">
        <v>1152</v>
      </c>
      <c r="Q3739" s="136" t="s">
        <v>1153</v>
      </c>
      <c r="R3739" s="136" t="s">
        <v>1154</v>
      </c>
      <c r="S3739" s="136" t="s">
        <v>1155</v>
      </c>
      <c r="T3739" s="136" t="s">
        <v>1156</v>
      </c>
      <c r="U3739" s="136" t="s">
        <v>1157</v>
      </c>
      <c r="V3739" s="136" t="s">
        <v>1158</v>
      </c>
      <c r="W3739" s="136" t="s">
        <v>1159</v>
      </c>
      <c r="X3739" s="136" t="s">
        <v>1160</v>
      </c>
      <c r="Y3739" s="136" t="s">
        <v>1161</v>
      </c>
      <c r="Z3739" s="136" t="s">
        <v>1162</v>
      </c>
      <c r="AA3739" s="136" t="s">
        <v>1163</v>
      </c>
      <c r="AB3739" s="137" t="s">
        <v>156</v>
      </c>
      <c r="AC3739" s="137" t="s">
        <v>157</v>
      </c>
      <c r="AD3739" s="137" t="s">
        <v>158</v>
      </c>
      <c r="AE3739" s="137" t="s">
        <v>139</v>
      </c>
      <c r="AF3739" s="138" t="s">
        <v>140</v>
      </c>
      <c r="AG3739" s="138" t="s">
        <v>141</v>
      </c>
      <c r="AH3739" s="138" t="s">
        <v>142</v>
      </c>
      <c r="AI3739" s="138" t="s">
        <v>143</v>
      </c>
      <c r="AJ3739" s="139" t="s">
        <v>144</v>
      </c>
      <c r="AK3739" s="139" t="s">
        <v>145</v>
      </c>
      <c r="AL3739" s="139" t="s">
        <v>146</v>
      </c>
      <c r="AM3739" s="140" t="s">
        <v>147</v>
      </c>
      <c r="AN3739" s="140" t="s">
        <v>148</v>
      </c>
      <c r="AQ3739" t="str">
        <f>AQ3738</f>
        <v/>
      </c>
    </row>
    <row r="3740" spans="1:43" ht="14.25" customHeight="1" x14ac:dyDescent="0.25">
      <c r="A3740" s="99" t="s">
        <v>1164</v>
      </c>
      <c r="B3740" s="112">
        <f>'Run Rate'!E377</f>
        <v>0</v>
      </c>
      <c r="C3740" s="112">
        <f>'Run Rate'!F377</f>
        <v>0</v>
      </c>
      <c r="D3740" s="112">
        <f>'Run Rate'!G377</f>
        <v>1</v>
      </c>
      <c r="E3740" s="112">
        <f>'Run Rate'!H377</f>
        <v>1</v>
      </c>
      <c r="F3740" s="112">
        <f>'Run Rate'!I377</f>
        <v>0</v>
      </c>
      <c r="G3740" s="112">
        <f>'Run Rate'!J377</f>
        <v>0</v>
      </c>
      <c r="H3740" s="112">
        <f>'Run Rate'!K377</f>
        <v>0</v>
      </c>
      <c r="I3740" s="112">
        <f>'Run Rate'!L377</f>
        <v>1</v>
      </c>
      <c r="J3740" s="112">
        <f>'Run Rate'!M377</f>
        <v>3</v>
      </c>
      <c r="K3740" s="112">
        <f>'Run Rate'!N377</f>
        <v>3</v>
      </c>
      <c r="L3740" s="112">
        <f>'Run Rate'!O377</f>
        <v>2</v>
      </c>
      <c r="M3740" s="112">
        <f>'Run Rate'!P377</f>
        <v>0</v>
      </c>
      <c r="N3740" s="112">
        <f>'Run Rate'!Q377</f>
        <v>3</v>
      </c>
      <c r="O3740" s="112">
        <f>'Run Rate'!R377</f>
        <v>5</v>
      </c>
      <c r="P3740" s="112">
        <f>'Run Rate'!S377</f>
        <v>1</v>
      </c>
      <c r="Q3740" s="112">
        <f>'Run Rate'!T377</f>
        <v>0</v>
      </c>
      <c r="R3740" s="112">
        <f>'Run Rate'!U377</f>
        <v>0</v>
      </c>
      <c r="S3740" s="112">
        <f>'Run Rate'!V377</f>
        <v>0</v>
      </c>
      <c r="T3740" s="112">
        <f>'Run Rate'!W377</f>
        <v>1</v>
      </c>
      <c r="U3740" s="112">
        <f>'Run Rate'!X377</f>
        <v>0</v>
      </c>
      <c r="V3740" s="112">
        <f>'Run Rate'!Y377</f>
        <v>1</v>
      </c>
      <c r="W3740" s="112">
        <f>'Run Rate'!Z377</f>
        <v>1</v>
      </c>
      <c r="X3740" s="112">
        <f>'Run Rate'!AA377</f>
        <v>1</v>
      </c>
      <c r="Y3740" s="112">
        <f>'Run Rate'!AB377</f>
        <v>0</v>
      </c>
      <c r="Z3740" s="112">
        <f>'Run Rate'!AC377</f>
        <v>0</v>
      </c>
      <c r="AA3740" s="112">
        <f>'Run Rate'!AD377</f>
        <v>0</v>
      </c>
      <c r="AB3740" s="113">
        <v>1</v>
      </c>
      <c r="AC3740" s="112">
        <v>1</v>
      </c>
      <c r="AD3740" s="112">
        <v>1</v>
      </c>
      <c r="AE3740" s="112">
        <v>1</v>
      </c>
      <c r="AF3740" s="112">
        <v>1</v>
      </c>
      <c r="AG3740" s="112">
        <v>1</v>
      </c>
      <c r="AH3740" s="112">
        <v>1</v>
      </c>
      <c r="AI3740" s="112">
        <v>1</v>
      </c>
      <c r="AJ3740" s="112">
        <v>1</v>
      </c>
      <c r="AK3740" s="112">
        <v>1</v>
      </c>
      <c r="AL3740" s="112">
        <v>1</v>
      </c>
      <c r="AM3740" s="112">
        <v>1</v>
      </c>
      <c r="AN3740" s="112">
        <v>1</v>
      </c>
      <c r="AQ3740" t="str">
        <f>AQ3738</f>
        <v/>
      </c>
    </row>
    <row r="3741" spans="1:43" ht="14.25" customHeight="1" x14ac:dyDescent="0.25">
      <c r="A3741" s="99" t="s">
        <v>1165</v>
      </c>
      <c r="B3741" s="114"/>
      <c r="C3741" s="114"/>
      <c r="D3741" s="114"/>
      <c r="E3741" s="114"/>
      <c r="F3741" s="114"/>
      <c r="G3741" s="114"/>
      <c r="H3741" s="114"/>
      <c r="I3741" s="114"/>
      <c r="J3741" s="114"/>
      <c r="K3741" s="114"/>
      <c r="L3741" s="114"/>
      <c r="M3741" s="114"/>
      <c r="N3741" s="114"/>
      <c r="O3741" s="114"/>
      <c r="P3741" s="114"/>
      <c r="Q3741" s="114"/>
      <c r="R3741" s="114"/>
      <c r="S3741" s="114"/>
      <c r="T3741" s="114"/>
      <c r="U3741" s="114"/>
      <c r="V3741" s="114"/>
      <c r="W3741" s="115"/>
      <c r="X3741" s="115"/>
      <c r="Y3741" s="115"/>
      <c r="Z3741" s="115"/>
      <c r="AA3741" s="112" t="s">
        <v>1166</v>
      </c>
      <c r="AB3741" s="113"/>
      <c r="AC3741" s="112"/>
      <c r="AD3741" s="112"/>
      <c r="AE3741" s="112"/>
      <c r="AF3741" s="112"/>
      <c r="AG3741" s="112"/>
      <c r="AH3741" s="112"/>
      <c r="AI3741" s="112"/>
      <c r="AJ3741" s="112"/>
      <c r="AK3741" s="112"/>
      <c r="AL3741" s="112"/>
      <c r="AM3741" s="112"/>
      <c r="AN3741" s="112"/>
      <c r="AQ3741" t="str">
        <f>AQ3738</f>
        <v/>
      </c>
    </row>
    <row r="3742" spans="1:43" ht="14.25" customHeight="1" x14ac:dyDescent="0.25">
      <c r="A3742" s="99" t="s">
        <v>1167</v>
      </c>
      <c r="B3742" s="114"/>
      <c r="C3742" s="114"/>
      <c r="D3742" s="114"/>
      <c r="E3742" s="114"/>
      <c r="F3742" s="114"/>
      <c r="G3742" s="114"/>
      <c r="H3742" s="114"/>
      <c r="I3742" s="114"/>
      <c r="J3742" s="114"/>
      <c r="K3742" s="114"/>
      <c r="L3742" s="114"/>
      <c r="M3742" s="114"/>
      <c r="N3742" s="114"/>
      <c r="O3742" s="114"/>
      <c r="P3742" s="114"/>
      <c r="Q3742" s="114"/>
      <c r="R3742" s="114"/>
      <c r="S3742" s="114"/>
      <c r="T3742" s="114"/>
      <c r="U3742" s="114"/>
      <c r="V3742" s="114"/>
      <c r="W3742" s="115"/>
      <c r="X3742" s="116"/>
      <c r="Y3742" s="117"/>
      <c r="Z3742" s="115"/>
      <c r="AA3742" s="112" t="s">
        <v>1168</v>
      </c>
      <c r="AB3742" s="113">
        <f>'Demand Input VP'!B1874</f>
        <v>0</v>
      </c>
      <c r="AC3742" s="112">
        <f>'Demand Input VP'!C1874</f>
        <v>0</v>
      </c>
      <c r="AD3742" s="112">
        <f>'Demand Input VP'!D1874</f>
        <v>0</v>
      </c>
      <c r="AE3742" s="112">
        <f>'Demand Input VP'!E1874</f>
        <v>0</v>
      </c>
      <c r="AF3742" s="112">
        <f>'Demand Input VP'!F1874</f>
        <v>0</v>
      </c>
      <c r="AG3742" s="112">
        <f>'Demand Input VP'!G1874</f>
        <v>0</v>
      </c>
      <c r="AH3742" s="112">
        <f>'Demand Input VP'!H1874</f>
        <v>0</v>
      </c>
      <c r="AI3742" s="112">
        <f>'Demand Input VP'!I1874</f>
        <v>0</v>
      </c>
      <c r="AJ3742" s="112">
        <f>'Demand Input VP'!J1874</f>
        <v>0</v>
      </c>
      <c r="AK3742" s="112">
        <f>'Demand Input VP'!K1874</f>
        <v>0</v>
      </c>
      <c r="AL3742" s="112">
        <f>'Demand Input VP'!L1874</f>
        <v>0</v>
      </c>
      <c r="AM3742" s="112">
        <f>'Demand Input VP'!M1874</f>
        <v>0</v>
      </c>
      <c r="AN3742" s="112">
        <f>'Demand Input VP'!N1874</f>
        <v>0</v>
      </c>
      <c r="AQ3742" t="str">
        <f>AQ3738</f>
        <v/>
      </c>
    </row>
    <row r="3743" spans="1:43" ht="14.25" customHeight="1" x14ac:dyDescent="0.25">
      <c r="A3743" s="99" t="s">
        <v>1169</v>
      </c>
      <c r="B3743" s="118"/>
      <c r="C3743" s="118"/>
      <c r="D3743" s="118"/>
      <c r="E3743" s="118"/>
      <c r="F3743" s="118"/>
      <c r="G3743" s="118"/>
      <c r="H3743" s="118"/>
      <c r="I3743" s="118"/>
      <c r="J3743" s="118"/>
      <c r="K3743" s="118"/>
      <c r="L3743" s="118"/>
      <c r="M3743" s="118"/>
      <c r="N3743" s="118"/>
      <c r="O3743" s="118"/>
      <c r="P3743" s="118"/>
      <c r="Q3743" s="118"/>
      <c r="R3743" s="118"/>
      <c r="S3743" s="118"/>
      <c r="T3743" s="118"/>
      <c r="U3743" s="118"/>
      <c r="V3743" s="118"/>
      <c r="W3743" s="115"/>
      <c r="X3743" s="116"/>
      <c r="Y3743" s="117"/>
      <c r="Z3743" s="119"/>
      <c r="AA3743" s="120" t="s">
        <v>1170</v>
      </c>
      <c r="AB3743" s="121">
        <f>'Demand Input VP'!B1873</f>
        <v>0</v>
      </c>
      <c r="AC3743" s="120">
        <f>'Demand Input VP'!C1873</f>
        <v>0</v>
      </c>
      <c r="AD3743" s="120">
        <f>'Demand Input VP'!D1873</f>
        <v>0</v>
      </c>
      <c r="AE3743" s="120">
        <f>'Demand Input VP'!E1873</f>
        <v>0</v>
      </c>
      <c r="AF3743" s="120">
        <f>'Demand Input VP'!F1873</f>
        <v>0</v>
      </c>
      <c r="AG3743" s="120">
        <f>'Demand Input VP'!G1873</f>
        <v>0</v>
      </c>
      <c r="AH3743" s="120">
        <f>'Demand Input VP'!H1873</f>
        <v>0</v>
      </c>
      <c r="AI3743" s="120">
        <f>'Demand Input VP'!I1873</f>
        <v>0</v>
      </c>
      <c r="AJ3743" s="120">
        <f>'Demand Input VP'!J1873</f>
        <v>0</v>
      </c>
      <c r="AK3743" s="120">
        <f>'Demand Input VP'!K1873</f>
        <v>0</v>
      </c>
      <c r="AL3743" s="120">
        <f>'Demand Input VP'!L1873</f>
        <v>0</v>
      </c>
      <c r="AM3743" s="120">
        <f>'Demand Input VP'!M1873</f>
        <v>0</v>
      </c>
      <c r="AN3743" s="120">
        <f>'Demand Input VP'!N1873</f>
        <v>0</v>
      </c>
      <c r="AQ3743" t="str">
        <f>AQ3738</f>
        <v/>
      </c>
    </row>
    <row r="3744" spans="1:43" ht="14.25" customHeight="1" x14ac:dyDescent="0.25">
      <c r="A3744" s="1"/>
      <c r="B3744" s="122"/>
      <c r="C3744" s="122"/>
      <c r="D3744" s="122"/>
      <c r="E3744" s="122"/>
      <c r="F3744" s="122"/>
      <c r="G3744" s="122"/>
      <c r="H3744" s="122"/>
      <c r="I3744" s="122"/>
      <c r="J3744" s="122"/>
      <c r="K3744" s="122"/>
      <c r="L3744" s="122"/>
      <c r="M3744" s="122"/>
      <c r="N3744" s="122"/>
      <c r="O3744" s="122"/>
      <c r="P3744" s="122"/>
      <c r="Q3744" s="122"/>
      <c r="R3744" s="122"/>
      <c r="S3744" s="122"/>
      <c r="T3744" s="122"/>
      <c r="U3744" s="122"/>
      <c r="V3744" s="122"/>
      <c r="W3744" s="123"/>
      <c r="X3744" s="116"/>
      <c r="Y3744" s="117"/>
      <c r="Z3744" s="123"/>
      <c r="AA3744" s="112" t="s">
        <v>1171</v>
      </c>
      <c r="AB3744" s="113">
        <f>'Demand Input MP'!B1874</f>
        <v>0</v>
      </c>
      <c r="AC3744" s="112">
        <f>'Demand Input MP'!C1874</f>
        <v>0</v>
      </c>
      <c r="AD3744" s="112">
        <f>'Demand Input MP'!D1874</f>
        <v>0</v>
      </c>
      <c r="AE3744" s="112">
        <f>'Demand Input MP'!E1874</f>
        <v>0</v>
      </c>
      <c r="AF3744" s="112">
        <f>'Demand Input MP'!F1874</f>
        <v>0</v>
      </c>
      <c r="AG3744" s="112">
        <f>'Demand Input MP'!G1874</f>
        <v>0</v>
      </c>
      <c r="AH3744" s="112">
        <f>'Demand Input MP'!H1874</f>
        <v>0</v>
      </c>
      <c r="AI3744" s="112">
        <f>'Demand Input MP'!I1874</f>
        <v>0</v>
      </c>
      <c r="AJ3744" s="112">
        <f>'Demand Input MP'!J1874</f>
        <v>0</v>
      </c>
      <c r="AK3744" s="112">
        <f>'Demand Input MP'!K1874</f>
        <v>0</v>
      </c>
      <c r="AL3744" s="112">
        <f>'Demand Input MP'!L1874</f>
        <v>0</v>
      </c>
      <c r="AM3744" s="112">
        <f>'Demand Input MP'!M1874</f>
        <v>0</v>
      </c>
      <c r="AN3744" s="112">
        <f>'Demand Input MP'!N1874</f>
        <v>0</v>
      </c>
      <c r="AQ3744" t="str">
        <f>AQ3738</f>
        <v/>
      </c>
    </row>
    <row r="3745" spans="1:43" ht="14.25" customHeight="1" x14ac:dyDescent="0.25">
      <c r="A3745" s="1"/>
      <c r="B3745" s="122"/>
      <c r="C3745" s="122"/>
      <c r="D3745" s="122"/>
      <c r="E3745" s="122"/>
      <c r="F3745" s="122"/>
      <c r="G3745" s="122"/>
      <c r="H3745" s="122"/>
      <c r="I3745" s="122"/>
      <c r="J3745" s="122"/>
      <c r="K3745" s="122"/>
      <c r="L3745" s="122"/>
      <c r="M3745" s="122"/>
      <c r="N3745" s="122"/>
      <c r="O3745" s="122"/>
      <c r="P3745" s="122"/>
      <c r="Q3745" s="122"/>
      <c r="R3745" s="122"/>
      <c r="S3745" s="122"/>
      <c r="T3745" s="122"/>
      <c r="U3745" s="122"/>
      <c r="V3745" s="124" t="s">
        <v>91</v>
      </c>
      <c r="W3745" s="125">
        <f>IFERROR(IF(SUM('Run Rate History'!E377:AD377)&gt;0,(SUMPRODUCT((B3740:AA3740&gt;=PERCENTILE(B3740:AA3740,0.1))*(B3740:AA3740&lt;=PERCENTILE(B3740:AA3740,0.9))*B3740:AA3740)+SUMPRODUCT(('Run Rate History'!E377:AD377&gt;=PERCENTILE(B3740:AA3740,0.1))*('Run Rate History'!E377:AD377&lt;=PERCENTILE(B3740:AA3740,0.9))*'Run Rate History'!E377:AD377))/(SUMPRODUCT((B3740:AA3740&gt;=PERCENTILE(B3740:AA3740,0.1))*(B3740:AA3740&lt;=PERCENTILE(B3740:AA3740,0.9))*1)+SUMPRODUCT(('Run Rate History'!E377:AD377&gt;=PERCENTILE(B3740:AA3740,0.1))*('Run Rate History'!E377:AD377&lt;=PERCENTILE(B3740:AA3740,0.9))*1)),TRIMMEAN(B3740:AA3740,0.15)),0)</f>
        <v>1</v>
      </c>
      <c r="X3745" s="126" t="s">
        <v>1172</v>
      </c>
      <c r="Y3745" s="127">
        <f>SUM(B3740:AA3740)/26</f>
        <v>0.92307692307692313</v>
      </c>
      <c r="Z3745" s="128"/>
      <c r="AA3745" s="112" t="s">
        <v>1173</v>
      </c>
      <c r="AB3745" s="113">
        <f>'Demand Input MP'!B1873</f>
        <v>0</v>
      </c>
      <c r="AC3745" s="112">
        <f>'Demand Input MP'!C1873</f>
        <v>0</v>
      </c>
      <c r="AD3745" s="112">
        <f>'Demand Input MP'!D1873</f>
        <v>0</v>
      </c>
      <c r="AE3745" s="112">
        <f>'Demand Input MP'!E1873</f>
        <v>0</v>
      </c>
      <c r="AF3745" s="112">
        <f>'Demand Input MP'!F1873</f>
        <v>0</v>
      </c>
      <c r="AG3745" s="112">
        <f>'Demand Input MP'!G1873</f>
        <v>0</v>
      </c>
      <c r="AH3745" s="112">
        <f>'Demand Input MP'!H1873</f>
        <v>0</v>
      </c>
      <c r="AI3745" s="112">
        <f>'Demand Input MP'!I1873</f>
        <v>0</v>
      </c>
      <c r="AJ3745" s="112">
        <f>'Demand Input MP'!J1873</f>
        <v>0</v>
      </c>
      <c r="AK3745" s="112">
        <f>'Demand Input MP'!K1873</f>
        <v>0</v>
      </c>
      <c r="AL3745" s="112">
        <f>'Demand Input MP'!L1873</f>
        <v>0</v>
      </c>
      <c r="AM3745" s="112">
        <f>'Demand Input MP'!M1873</f>
        <v>0</v>
      </c>
      <c r="AN3745" s="112">
        <f>'Demand Input MP'!N1873</f>
        <v>0</v>
      </c>
      <c r="AQ3745" t="str">
        <f>AQ3738</f>
        <v/>
      </c>
    </row>
    <row r="3746" spans="1:43" ht="14.25" customHeight="1" x14ac:dyDescent="0.25">
      <c r="A3746" s="1"/>
      <c r="B3746" s="122"/>
      <c r="C3746" s="122"/>
      <c r="D3746" s="122"/>
      <c r="E3746" s="122"/>
      <c r="F3746" s="122"/>
      <c r="G3746" s="122"/>
      <c r="H3746" s="122"/>
      <c r="I3746" s="122"/>
      <c r="J3746" s="122"/>
      <c r="K3746" s="122"/>
      <c r="L3746" s="122"/>
      <c r="M3746" s="122"/>
      <c r="N3746" s="122"/>
      <c r="O3746" s="122"/>
      <c r="P3746" s="122"/>
      <c r="Q3746" s="122"/>
      <c r="R3746" s="122"/>
      <c r="S3746" s="122"/>
      <c r="T3746" s="122"/>
      <c r="U3746" s="122"/>
      <c r="V3746" s="124" t="s">
        <v>94</v>
      </c>
      <c r="W3746" s="125">
        <f>IFERROR((1*MIN(MAX(X3740,0.5*IF(SUM('Run Rate History'!E377:AD377)&gt;0,(MEDIAN(IF(B3740:AA3740&gt;0,B3740:AA3740))+MEDIAN(IF('Run Rate History'!E377:AD377&gt;0,'Run Rate History'!E377:AD377)))/2,MEDIAN(IF(B3740:AA3740&gt;0,B3740:AA3740)))),2*IF(SUM('Run Rate History'!E377:AD377)&gt;0,(MEDIAN(IF(B3740:AA3740&gt;0,B3740:AA3740))+MEDIAN(IF('Run Rate History'!E377:AD377&gt;0,'Run Rate History'!E377:AD377)))/2,MEDIAN(IF(B3740:AA3740&gt;0,B3740:AA3740))))+2*MIN(MAX(Y3740,0.5*IF(SUM('Run Rate History'!E377:AD377)&gt;0,(MEDIAN(IF(B3740:AA3740&gt;0,B3740:AA3740))+MEDIAN(IF('Run Rate History'!E377:AD377&gt;0,'Run Rate History'!E377:AD377)))/2,MEDIAN(IF(B3740:AA3740&gt;0,B3740:AA3740)))),2*IF(SUM('Run Rate History'!E377:AD377)&gt;0,(MEDIAN(IF(B3740:AA3740&gt;0,B3740:AA3740))+MEDIAN(IF('Run Rate History'!E377:AD377&gt;0,'Run Rate History'!E377:AD377)))/2,MEDIAN(IF(B3740:AA3740&gt;0,B3740:AA3740))))+3*MIN(MAX(Z3740,0.5*IF(SUM('Run Rate History'!E377:AD377)&gt;0,(MEDIAN(IF(B3740:AA3740&gt;0,B3740:AA3740))+MEDIAN(IF('Run Rate History'!E377:AD377&gt;0,'Run Rate History'!E377:AD377)))/2,MEDIAN(IF(B3740:AA3740&gt;0,B3740:AA3740)))),2*IF(SUM('Run Rate History'!E377:AD377)&gt;0,(MEDIAN(IF(B3740:AA3740&gt;0,B3740:AA3740))+MEDIAN(IF('Run Rate History'!E377:AD377&gt;0,'Run Rate History'!E377:AD377)))/2,MEDIAN(IF(B3740:AA3740&gt;0,B3740:AA3740))))+4*MIN(MAX(AA3740,0.5*IF(SUM('Run Rate History'!E377:AD377)&gt;0,(MEDIAN(IF(B3740:AA3740&gt;0,B3740:AA3740))+MEDIAN(IF('Run Rate History'!E377:AD377&gt;0,'Run Rate History'!E377:AD377)))/2,MEDIAN(IF(B3740:AA3740&gt;0,B3740:AA3740)))),2*IF(SUM('Run Rate History'!E377:AD377)&gt;0,(MEDIAN(IF(B3740:AA3740&gt;0,B3740:AA3740))+MEDIAN(IF('Run Rate History'!E377:AD377&gt;0,'Run Rate History'!E377:AD377)))/2,MEDIAN(IF(B3740:AA3740&gt;0,B3740:AA3740)))))/10,0)</f>
        <v>0.16250000000000001</v>
      </c>
      <c r="X3746" s="129" t="s">
        <v>1174</v>
      </c>
      <c r="Y3746" s="130">
        <f>IFERROR(VLOOKUP(A3738,'Stanje zaliha'!A:E,5,FALSE()),0)</f>
        <v>0</v>
      </c>
      <c r="Z3746" s="131"/>
      <c r="AA3746" s="113" t="s">
        <v>1175</v>
      </c>
      <c r="AB3746" s="118">
        <f t="shared" ref="AB3746:AN3746" si="746">SUM(AB3742:AB3745)</f>
        <v>0</v>
      </c>
      <c r="AC3746" s="118">
        <f t="shared" si="746"/>
        <v>0</v>
      </c>
      <c r="AD3746" s="118">
        <f t="shared" si="746"/>
        <v>0</v>
      </c>
      <c r="AE3746" s="118">
        <f t="shared" si="746"/>
        <v>0</v>
      </c>
      <c r="AF3746" s="118">
        <f t="shared" si="746"/>
        <v>0</v>
      </c>
      <c r="AG3746" s="118">
        <f t="shared" si="746"/>
        <v>0</v>
      </c>
      <c r="AH3746" s="118">
        <f t="shared" si="746"/>
        <v>0</v>
      </c>
      <c r="AI3746" s="118">
        <f t="shared" si="746"/>
        <v>0</v>
      </c>
      <c r="AJ3746" s="118">
        <f t="shared" si="746"/>
        <v>0</v>
      </c>
      <c r="AK3746" s="118">
        <f t="shared" si="746"/>
        <v>0</v>
      </c>
      <c r="AL3746" s="118">
        <f t="shared" si="746"/>
        <v>0</v>
      </c>
      <c r="AM3746" s="118">
        <f t="shared" si="746"/>
        <v>0</v>
      </c>
      <c r="AN3746" s="118">
        <f t="shared" si="746"/>
        <v>0</v>
      </c>
      <c r="AQ3746" t="str">
        <f>AQ3738</f>
        <v/>
      </c>
    </row>
    <row r="3747" spans="1:43" ht="14.25" customHeight="1" x14ac:dyDescent="0.25">
      <c r="A3747" s="1"/>
      <c r="B3747" s="122"/>
      <c r="C3747" s="122"/>
      <c r="D3747" s="122"/>
      <c r="E3747" s="122"/>
      <c r="F3747" s="122"/>
      <c r="G3747" s="122"/>
      <c r="H3747" s="122"/>
      <c r="I3747" s="122"/>
      <c r="J3747" s="122"/>
      <c r="K3747" s="122"/>
      <c r="L3747" s="122"/>
      <c r="M3747" s="122"/>
      <c r="N3747" s="122"/>
      <c r="O3747" s="122"/>
      <c r="P3747" s="122"/>
      <c r="Q3747" s="122"/>
      <c r="R3747" s="122"/>
      <c r="S3747" s="122"/>
      <c r="T3747" s="122"/>
      <c r="U3747" s="122"/>
      <c r="V3747" s="124" t="s">
        <v>95</v>
      </c>
      <c r="W3747" s="125">
        <f>IFERROR(0.6*W3746+0.4*W3745,0)</f>
        <v>0.49750000000000005</v>
      </c>
      <c r="X3747" s="132" t="s">
        <v>1176</v>
      </c>
      <c r="Y3747" s="133">
        <f>IFERROR(SUMIF('Popis poslanih narudžbi'!A:A,A3738,'Popis poslanih narudžbi'!C:C),0)</f>
        <v>0</v>
      </c>
      <c r="Z3747" s="131"/>
      <c r="AA3747" s="134" t="s">
        <v>1177</v>
      </c>
      <c r="AB3747" s="118">
        <f t="shared" ref="AB3747:AN3747" si="747">AB3740+AB3746</f>
        <v>1</v>
      </c>
      <c r="AC3747" s="118">
        <f t="shared" si="747"/>
        <v>1</v>
      </c>
      <c r="AD3747" s="118">
        <f t="shared" si="747"/>
        <v>1</v>
      </c>
      <c r="AE3747" s="118">
        <f t="shared" si="747"/>
        <v>1</v>
      </c>
      <c r="AF3747" s="118">
        <f t="shared" si="747"/>
        <v>1</v>
      </c>
      <c r="AG3747" s="118">
        <f t="shared" si="747"/>
        <v>1</v>
      </c>
      <c r="AH3747" s="118">
        <f t="shared" si="747"/>
        <v>1</v>
      </c>
      <c r="AI3747" s="118">
        <f t="shared" si="747"/>
        <v>1</v>
      </c>
      <c r="AJ3747" s="118">
        <f t="shared" si="747"/>
        <v>1</v>
      </c>
      <c r="AK3747" s="118">
        <f t="shared" si="747"/>
        <v>1</v>
      </c>
      <c r="AL3747" s="118">
        <f t="shared" si="747"/>
        <v>1</v>
      </c>
      <c r="AM3747" s="118">
        <f t="shared" si="747"/>
        <v>1</v>
      </c>
      <c r="AN3747" s="118">
        <f t="shared" si="747"/>
        <v>1</v>
      </c>
      <c r="AQ3747" t="str">
        <f>AQ3738</f>
        <v/>
      </c>
    </row>
    <row r="3748" spans="1:43" ht="14.25" customHeight="1" x14ac:dyDescent="0.25">
      <c r="A3748" s="107" t="str">
        <f>'Run Rate'!A378</f>
        <v>POL09833</v>
      </c>
      <c r="B3748" s="135" t="str">
        <f>'Run Rate'!B378</f>
        <v>Polleo 1st Whey 30,4g SACHET Chocolate Jaffa</v>
      </c>
      <c r="C3748" s="135" t="str">
        <f>'Run Rate'!C378</f>
        <v>PROTEINI</v>
      </c>
      <c r="D3748" s="135" t="str">
        <f>'Run Rate'!D378</f>
        <v>03 BRONZE</v>
      </c>
      <c r="E3748" s="122"/>
      <c r="F3748" s="122"/>
      <c r="G3748" s="122"/>
      <c r="H3748" s="122"/>
      <c r="I3748" s="122"/>
      <c r="J3748" s="122"/>
      <c r="K3748" s="122"/>
      <c r="L3748" s="122"/>
      <c r="M3748" s="122"/>
      <c r="N3748" s="122"/>
      <c r="O3748" s="122"/>
      <c r="P3748" s="122"/>
      <c r="Q3748" s="122"/>
      <c r="R3748" s="122"/>
      <c r="S3748" s="122"/>
      <c r="T3748" s="122"/>
      <c r="U3748" s="122"/>
      <c r="V3748" s="122"/>
      <c r="W3748" s="122"/>
      <c r="X3748" s="122"/>
      <c r="Y3748" s="122"/>
      <c r="Z3748" s="122"/>
      <c r="AA3748" s="122"/>
      <c r="AB3748" s="122"/>
      <c r="AC3748" s="122"/>
      <c r="AD3748" s="122"/>
      <c r="AE3748" s="122"/>
      <c r="AF3748" s="122"/>
      <c r="AG3748" s="122"/>
      <c r="AH3748" s="122"/>
      <c r="AI3748" s="122"/>
      <c r="AJ3748" s="122"/>
      <c r="AK3748" s="122"/>
      <c r="AL3748" s="122"/>
      <c r="AM3748" s="122"/>
      <c r="AN3748" s="122"/>
      <c r="AQ3748" t="str">
        <f>IF(AND(OR($B$1="ALL",$B$1=C3748),OR($E$1="ALL",$E$1=D3748),OR($B$2="ALL",$B$2=A3748),OR($E$2="ALL",IFERROR(SEARCH($E$2,B3748),0)&gt;0)),"MATCH","")</f>
        <v/>
      </c>
    </row>
    <row r="3749" spans="1:43" ht="14.25" customHeight="1" x14ac:dyDescent="0.25">
      <c r="A3749" s="108" t="s">
        <v>1137</v>
      </c>
      <c r="B3749" s="136" t="s">
        <v>1138</v>
      </c>
      <c r="C3749" s="136" t="s">
        <v>1139</v>
      </c>
      <c r="D3749" s="136" t="s">
        <v>1140</v>
      </c>
      <c r="E3749" s="136" t="s">
        <v>1141</v>
      </c>
      <c r="F3749" s="136" t="s">
        <v>1142</v>
      </c>
      <c r="G3749" s="136" t="s">
        <v>1143</v>
      </c>
      <c r="H3749" s="136" t="s">
        <v>1144</v>
      </c>
      <c r="I3749" s="136" t="s">
        <v>1145</v>
      </c>
      <c r="J3749" s="136" t="s">
        <v>1146</v>
      </c>
      <c r="K3749" s="136" t="s">
        <v>1147</v>
      </c>
      <c r="L3749" s="136" t="s">
        <v>1148</v>
      </c>
      <c r="M3749" s="136" t="s">
        <v>1149</v>
      </c>
      <c r="N3749" s="136" t="s">
        <v>1150</v>
      </c>
      <c r="O3749" s="136" t="s">
        <v>1151</v>
      </c>
      <c r="P3749" s="136" t="s">
        <v>1152</v>
      </c>
      <c r="Q3749" s="136" t="s">
        <v>1153</v>
      </c>
      <c r="R3749" s="136" t="s">
        <v>1154</v>
      </c>
      <c r="S3749" s="136" t="s">
        <v>1155</v>
      </c>
      <c r="T3749" s="136" t="s">
        <v>1156</v>
      </c>
      <c r="U3749" s="136" t="s">
        <v>1157</v>
      </c>
      <c r="V3749" s="136" t="s">
        <v>1158</v>
      </c>
      <c r="W3749" s="136" t="s">
        <v>1159</v>
      </c>
      <c r="X3749" s="136" t="s">
        <v>1160</v>
      </c>
      <c r="Y3749" s="136" t="s">
        <v>1161</v>
      </c>
      <c r="Z3749" s="136" t="s">
        <v>1162</v>
      </c>
      <c r="AA3749" s="136" t="s">
        <v>1163</v>
      </c>
      <c r="AB3749" s="137" t="s">
        <v>156</v>
      </c>
      <c r="AC3749" s="137" t="s">
        <v>157</v>
      </c>
      <c r="AD3749" s="137" t="s">
        <v>158</v>
      </c>
      <c r="AE3749" s="137" t="s">
        <v>139</v>
      </c>
      <c r="AF3749" s="138" t="s">
        <v>140</v>
      </c>
      <c r="AG3749" s="138" t="s">
        <v>141</v>
      </c>
      <c r="AH3749" s="138" t="s">
        <v>142</v>
      </c>
      <c r="AI3749" s="138" t="s">
        <v>143</v>
      </c>
      <c r="AJ3749" s="139" t="s">
        <v>144</v>
      </c>
      <c r="AK3749" s="139" t="s">
        <v>145</v>
      </c>
      <c r="AL3749" s="139" t="s">
        <v>146</v>
      </c>
      <c r="AM3749" s="140" t="s">
        <v>147</v>
      </c>
      <c r="AN3749" s="140" t="s">
        <v>148</v>
      </c>
      <c r="AQ3749" t="str">
        <f>AQ3748</f>
        <v/>
      </c>
    </row>
    <row r="3750" spans="1:43" ht="14.25" customHeight="1" x14ac:dyDescent="0.25">
      <c r="A3750" s="99" t="s">
        <v>1164</v>
      </c>
      <c r="B3750" s="112">
        <f>'Run Rate'!E378</f>
        <v>268</v>
      </c>
      <c r="C3750" s="112">
        <f>'Run Rate'!F378</f>
        <v>134</v>
      </c>
      <c r="D3750" s="112">
        <f>'Run Rate'!G378</f>
        <v>491</v>
      </c>
      <c r="E3750" s="112">
        <f>'Run Rate'!H378</f>
        <v>49</v>
      </c>
      <c r="F3750" s="112">
        <f>'Run Rate'!I378</f>
        <v>36</v>
      </c>
      <c r="G3750" s="112">
        <f>'Run Rate'!J378</f>
        <v>90</v>
      </c>
      <c r="H3750" s="112">
        <f>'Run Rate'!K378</f>
        <v>111</v>
      </c>
      <c r="I3750" s="112">
        <f>'Run Rate'!L378</f>
        <v>128</v>
      </c>
      <c r="J3750" s="112">
        <f>'Run Rate'!M378</f>
        <v>274</v>
      </c>
      <c r="K3750" s="112">
        <f>'Run Rate'!N378</f>
        <v>65</v>
      </c>
      <c r="L3750" s="112">
        <f>'Run Rate'!O378</f>
        <v>123</v>
      </c>
      <c r="M3750" s="112">
        <f>'Run Rate'!P378</f>
        <v>114</v>
      </c>
      <c r="N3750" s="112">
        <f>'Run Rate'!Q378</f>
        <v>74</v>
      </c>
      <c r="O3750" s="112">
        <f>'Run Rate'!R378</f>
        <v>64</v>
      </c>
      <c r="P3750" s="112">
        <f>'Run Rate'!S378</f>
        <v>14</v>
      </c>
      <c r="Q3750" s="112">
        <f>'Run Rate'!T378</f>
        <v>124</v>
      </c>
      <c r="R3750" s="112">
        <f>'Run Rate'!U378</f>
        <v>81</v>
      </c>
      <c r="S3750" s="112">
        <f>'Run Rate'!V378</f>
        <v>642</v>
      </c>
      <c r="T3750" s="112">
        <f>'Run Rate'!W378</f>
        <v>190</v>
      </c>
      <c r="U3750" s="112">
        <f>'Run Rate'!X378</f>
        <v>676</v>
      </c>
      <c r="V3750" s="112">
        <f>'Run Rate'!Y378</f>
        <v>434</v>
      </c>
      <c r="W3750" s="112">
        <f>'Run Rate'!Z378</f>
        <v>133</v>
      </c>
      <c r="X3750" s="112">
        <f>'Run Rate'!AA378</f>
        <v>158</v>
      </c>
      <c r="Y3750" s="112">
        <f>'Run Rate'!AB378</f>
        <v>637</v>
      </c>
      <c r="Z3750" s="112">
        <f>'Run Rate'!AC378</f>
        <v>262</v>
      </c>
      <c r="AA3750" s="112">
        <f>'Run Rate'!AD378</f>
        <v>572</v>
      </c>
      <c r="AB3750" s="113">
        <v>486</v>
      </c>
      <c r="AC3750" s="112">
        <v>504</v>
      </c>
      <c r="AD3750" s="112">
        <v>518</v>
      </c>
      <c r="AE3750" s="112">
        <v>531</v>
      </c>
      <c r="AF3750" s="112">
        <v>541</v>
      </c>
      <c r="AG3750" s="112">
        <v>550</v>
      </c>
      <c r="AH3750" s="112">
        <v>558</v>
      </c>
      <c r="AI3750" s="112">
        <v>564</v>
      </c>
      <c r="AJ3750" s="112">
        <v>570</v>
      </c>
      <c r="AK3750" s="112">
        <v>574</v>
      </c>
      <c r="AL3750" s="112">
        <v>578</v>
      </c>
      <c r="AM3750" s="112">
        <v>582</v>
      </c>
      <c r="AN3750" s="112">
        <v>584</v>
      </c>
      <c r="AQ3750" t="str">
        <f>AQ3748</f>
        <v/>
      </c>
    </row>
    <row r="3751" spans="1:43" ht="14.25" customHeight="1" x14ac:dyDescent="0.25">
      <c r="A3751" s="99" t="s">
        <v>1165</v>
      </c>
      <c r="B3751" s="114"/>
      <c r="C3751" s="114"/>
      <c r="D3751" s="114"/>
      <c r="E3751" s="114"/>
      <c r="F3751" s="114"/>
      <c r="G3751" s="114"/>
      <c r="H3751" s="114"/>
      <c r="I3751" s="114"/>
      <c r="J3751" s="114"/>
      <c r="K3751" s="114"/>
      <c r="L3751" s="114"/>
      <c r="M3751" s="114"/>
      <c r="N3751" s="114"/>
      <c r="O3751" s="114"/>
      <c r="P3751" s="114"/>
      <c r="Q3751" s="114"/>
      <c r="R3751" s="114"/>
      <c r="S3751" s="114"/>
      <c r="T3751" s="114"/>
      <c r="U3751" s="114"/>
      <c r="V3751" s="114"/>
      <c r="W3751" s="115"/>
      <c r="X3751" s="115"/>
      <c r="Y3751" s="115"/>
      <c r="Z3751" s="115"/>
      <c r="AA3751" s="112" t="s">
        <v>1166</v>
      </c>
      <c r="AB3751" s="113"/>
      <c r="AC3751" s="112"/>
      <c r="AD3751" s="112"/>
      <c r="AE3751" s="112"/>
      <c r="AF3751" s="112"/>
      <c r="AG3751" s="112"/>
      <c r="AH3751" s="112"/>
      <c r="AI3751" s="112"/>
      <c r="AJ3751" s="112"/>
      <c r="AK3751" s="112"/>
      <c r="AL3751" s="112"/>
      <c r="AM3751" s="112"/>
      <c r="AN3751" s="112"/>
      <c r="AQ3751" t="str">
        <f>AQ3748</f>
        <v/>
      </c>
    </row>
    <row r="3752" spans="1:43" ht="14.25" customHeight="1" x14ac:dyDescent="0.25">
      <c r="A3752" s="99" t="s">
        <v>1167</v>
      </c>
      <c r="B3752" s="114"/>
      <c r="C3752" s="114"/>
      <c r="D3752" s="114"/>
      <c r="E3752" s="114"/>
      <c r="F3752" s="114"/>
      <c r="G3752" s="114"/>
      <c r="H3752" s="114"/>
      <c r="I3752" s="114"/>
      <c r="J3752" s="114"/>
      <c r="K3752" s="114"/>
      <c r="L3752" s="114"/>
      <c r="M3752" s="114"/>
      <c r="N3752" s="114"/>
      <c r="O3752" s="114"/>
      <c r="P3752" s="114"/>
      <c r="Q3752" s="114"/>
      <c r="R3752" s="114"/>
      <c r="S3752" s="114"/>
      <c r="T3752" s="114"/>
      <c r="U3752" s="114"/>
      <c r="V3752" s="114"/>
      <c r="W3752" s="115"/>
      <c r="X3752" s="116"/>
      <c r="Y3752" s="117"/>
      <c r="Z3752" s="115"/>
      <c r="AA3752" s="112" t="s">
        <v>1168</v>
      </c>
      <c r="AB3752" s="113">
        <f>'Demand Input VP'!B1879</f>
        <v>0</v>
      </c>
      <c r="AC3752" s="112">
        <f>'Demand Input VP'!C1879</f>
        <v>0</v>
      </c>
      <c r="AD3752" s="112">
        <f>'Demand Input VP'!D1879</f>
        <v>0</v>
      </c>
      <c r="AE3752" s="112">
        <f>'Demand Input VP'!E1879</f>
        <v>0</v>
      </c>
      <c r="AF3752" s="112">
        <f>'Demand Input VP'!F1879</f>
        <v>0</v>
      </c>
      <c r="AG3752" s="112">
        <f>'Demand Input VP'!G1879</f>
        <v>0</v>
      </c>
      <c r="AH3752" s="112">
        <f>'Demand Input VP'!H1879</f>
        <v>0</v>
      </c>
      <c r="AI3752" s="112">
        <f>'Demand Input VP'!I1879</f>
        <v>0</v>
      </c>
      <c r="AJ3752" s="112">
        <f>'Demand Input VP'!J1879</f>
        <v>0</v>
      </c>
      <c r="AK3752" s="112">
        <f>'Demand Input VP'!K1879</f>
        <v>0</v>
      </c>
      <c r="AL3752" s="112">
        <f>'Demand Input VP'!L1879</f>
        <v>0</v>
      </c>
      <c r="AM3752" s="112">
        <f>'Demand Input VP'!M1879</f>
        <v>0</v>
      </c>
      <c r="AN3752" s="112">
        <f>'Demand Input VP'!N1879</f>
        <v>0</v>
      </c>
      <c r="AQ3752" t="str">
        <f>AQ3748</f>
        <v/>
      </c>
    </row>
    <row r="3753" spans="1:43" ht="14.25" customHeight="1" x14ac:dyDescent="0.25">
      <c r="A3753" s="99" t="s">
        <v>1169</v>
      </c>
      <c r="B3753" s="118"/>
      <c r="C3753" s="118"/>
      <c r="D3753" s="118"/>
      <c r="E3753" s="118"/>
      <c r="F3753" s="118"/>
      <c r="G3753" s="118"/>
      <c r="H3753" s="118"/>
      <c r="I3753" s="118"/>
      <c r="J3753" s="118"/>
      <c r="K3753" s="118"/>
      <c r="L3753" s="118"/>
      <c r="M3753" s="118"/>
      <c r="N3753" s="118"/>
      <c r="O3753" s="118"/>
      <c r="P3753" s="118"/>
      <c r="Q3753" s="118"/>
      <c r="R3753" s="118"/>
      <c r="S3753" s="118"/>
      <c r="T3753" s="118"/>
      <c r="U3753" s="118"/>
      <c r="V3753" s="118"/>
      <c r="W3753" s="115"/>
      <c r="X3753" s="116"/>
      <c r="Y3753" s="117"/>
      <c r="Z3753" s="119"/>
      <c r="AA3753" s="120" t="s">
        <v>1170</v>
      </c>
      <c r="AB3753" s="121">
        <f>'Demand Input VP'!B1878</f>
        <v>0</v>
      </c>
      <c r="AC3753" s="120">
        <f>'Demand Input VP'!C1878</f>
        <v>0</v>
      </c>
      <c r="AD3753" s="120">
        <f>'Demand Input VP'!D1878</f>
        <v>0</v>
      </c>
      <c r="AE3753" s="120">
        <f>'Demand Input VP'!E1878</f>
        <v>0</v>
      </c>
      <c r="AF3753" s="120">
        <f>'Demand Input VP'!F1878</f>
        <v>0</v>
      </c>
      <c r="AG3753" s="120">
        <f>'Demand Input VP'!G1878</f>
        <v>0</v>
      </c>
      <c r="AH3753" s="120">
        <f>'Demand Input VP'!H1878</f>
        <v>0</v>
      </c>
      <c r="AI3753" s="120">
        <f>'Demand Input VP'!I1878</f>
        <v>0</v>
      </c>
      <c r="AJ3753" s="120">
        <f>'Demand Input VP'!J1878</f>
        <v>0</v>
      </c>
      <c r="AK3753" s="120">
        <f>'Demand Input VP'!K1878</f>
        <v>0</v>
      </c>
      <c r="AL3753" s="120">
        <f>'Demand Input VP'!L1878</f>
        <v>0</v>
      </c>
      <c r="AM3753" s="120">
        <f>'Demand Input VP'!M1878</f>
        <v>0</v>
      </c>
      <c r="AN3753" s="120">
        <f>'Demand Input VP'!N1878</f>
        <v>0</v>
      </c>
      <c r="AQ3753" t="str">
        <f>AQ3748</f>
        <v/>
      </c>
    </row>
    <row r="3754" spans="1:43" ht="14.25" customHeight="1" x14ac:dyDescent="0.25">
      <c r="A3754" s="1"/>
      <c r="B3754" s="122"/>
      <c r="C3754" s="122"/>
      <c r="D3754" s="122"/>
      <c r="E3754" s="122"/>
      <c r="F3754" s="122"/>
      <c r="G3754" s="122"/>
      <c r="H3754" s="122"/>
      <c r="I3754" s="122"/>
      <c r="J3754" s="122"/>
      <c r="K3754" s="122"/>
      <c r="L3754" s="122"/>
      <c r="M3754" s="122"/>
      <c r="N3754" s="122"/>
      <c r="O3754" s="122"/>
      <c r="P3754" s="122"/>
      <c r="Q3754" s="122"/>
      <c r="R3754" s="122"/>
      <c r="S3754" s="122"/>
      <c r="T3754" s="122"/>
      <c r="U3754" s="122"/>
      <c r="V3754" s="122"/>
      <c r="W3754" s="123"/>
      <c r="X3754" s="116"/>
      <c r="Y3754" s="117"/>
      <c r="Z3754" s="123"/>
      <c r="AA3754" s="112" t="s">
        <v>1171</v>
      </c>
      <c r="AB3754" s="113">
        <f>'Demand Input MP'!B1879</f>
        <v>0</v>
      </c>
      <c r="AC3754" s="112">
        <f>'Demand Input MP'!C1879</f>
        <v>0</v>
      </c>
      <c r="AD3754" s="112">
        <f>'Demand Input MP'!D1879</f>
        <v>0</v>
      </c>
      <c r="AE3754" s="112">
        <f>'Demand Input MP'!E1879</f>
        <v>0</v>
      </c>
      <c r="AF3754" s="112">
        <f>'Demand Input MP'!F1879</f>
        <v>0</v>
      </c>
      <c r="AG3754" s="112">
        <f>'Demand Input MP'!G1879</f>
        <v>0</v>
      </c>
      <c r="AH3754" s="112">
        <f>'Demand Input MP'!H1879</f>
        <v>0</v>
      </c>
      <c r="AI3754" s="112">
        <f>'Demand Input MP'!I1879</f>
        <v>0</v>
      </c>
      <c r="AJ3754" s="112">
        <f>'Demand Input MP'!J1879</f>
        <v>0</v>
      </c>
      <c r="AK3754" s="112">
        <f>'Demand Input MP'!K1879</f>
        <v>0</v>
      </c>
      <c r="AL3754" s="112">
        <f>'Demand Input MP'!L1879</f>
        <v>0</v>
      </c>
      <c r="AM3754" s="112">
        <f>'Demand Input MP'!M1879</f>
        <v>0</v>
      </c>
      <c r="AN3754" s="112">
        <f>'Demand Input MP'!N1879</f>
        <v>0</v>
      </c>
      <c r="AQ3754" t="str">
        <f>AQ3748</f>
        <v/>
      </c>
    </row>
    <row r="3755" spans="1:43" ht="14.25" customHeight="1" x14ac:dyDescent="0.25">
      <c r="A3755" s="1"/>
      <c r="B3755" s="122"/>
      <c r="C3755" s="122"/>
      <c r="D3755" s="122"/>
      <c r="E3755" s="122"/>
      <c r="F3755" s="122"/>
      <c r="G3755" s="122"/>
      <c r="H3755" s="122"/>
      <c r="I3755" s="122"/>
      <c r="J3755" s="122"/>
      <c r="K3755" s="122"/>
      <c r="L3755" s="122"/>
      <c r="M3755" s="122"/>
      <c r="N3755" s="122"/>
      <c r="O3755" s="122"/>
      <c r="P3755" s="122"/>
      <c r="Q3755" s="122"/>
      <c r="R3755" s="122"/>
      <c r="S3755" s="122"/>
      <c r="T3755" s="122"/>
      <c r="U3755" s="122"/>
      <c r="V3755" s="124" t="s">
        <v>91</v>
      </c>
      <c r="W3755" s="125">
        <f>IFERROR(IF(SUM('Run Rate History'!E378:AD378)&gt;0,(SUMPRODUCT((B3750:AA3750&gt;=PERCENTILE(B3750:AA3750,0.1))*(B3750:AA3750&lt;=PERCENTILE(B3750:AA3750,0.9))*B3750:AA3750)+SUMPRODUCT(('Run Rate History'!E378:AD378&gt;=PERCENTILE(B3750:AA3750,0.1))*('Run Rate History'!E378:AD378&lt;=PERCENTILE(B3750:AA3750,0.9))*'Run Rate History'!E378:AD378))/(SUMPRODUCT((B3750:AA3750&gt;=PERCENTILE(B3750:AA3750,0.1))*(B3750:AA3750&lt;=PERCENTILE(B3750:AA3750,0.9))*1)+SUMPRODUCT(('Run Rate History'!E378:AD378&gt;=PERCENTILE(B3750:AA3750,0.1))*('Run Rate History'!E378:AD378&lt;=PERCENTILE(B3750:AA3750,0.9))*1)),TRIMMEAN(B3750:AA3750,0.15)),0)</f>
        <v>185.72972972972974</v>
      </c>
      <c r="X3755" s="126" t="s">
        <v>1172</v>
      </c>
      <c r="Y3755" s="127">
        <f>SUM(B3750:AA3750)/26</f>
        <v>228.61538461538461</v>
      </c>
      <c r="Z3755" s="128"/>
      <c r="AA3755" s="112" t="s">
        <v>1173</v>
      </c>
      <c r="AB3755" s="113">
        <f>'Demand Input MP'!B1878</f>
        <v>0</v>
      </c>
      <c r="AC3755" s="112">
        <f>'Demand Input MP'!C1878</f>
        <v>0</v>
      </c>
      <c r="AD3755" s="112">
        <f>'Demand Input MP'!D1878</f>
        <v>0</v>
      </c>
      <c r="AE3755" s="112">
        <f>'Demand Input MP'!E1878</f>
        <v>0</v>
      </c>
      <c r="AF3755" s="112">
        <f>'Demand Input MP'!F1878</f>
        <v>0</v>
      </c>
      <c r="AG3755" s="112">
        <f>'Demand Input MP'!G1878</f>
        <v>0</v>
      </c>
      <c r="AH3755" s="112">
        <f>'Demand Input MP'!H1878</f>
        <v>0</v>
      </c>
      <c r="AI3755" s="112">
        <f>'Demand Input MP'!I1878</f>
        <v>0</v>
      </c>
      <c r="AJ3755" s="112">
        <f>'Demand Input MP'!J1878</f>
        <v>0</v>
      </c>
      <c r="AK3755" s="112">
        <f>'Demand Input MP'!K1878</f>
        <v>0</v>
      </c>
      <c r="AL3755" s="112">
        <f>'Demand Input MP'!L1878</f>
        <v>0</v>
      </c>
      <c r="AM3755" s="112">
        <f>'Demand Input MP'!M1878</f>
        <v>0</v>
      </c>
      <c r="AN3755" s="112">
        <f>'Demand Input MP'!N1878</f>
        <v>0</v>
      </c>
      <c r="AQ3755" t="str">
        <f>AQ3748</f>
        <v/>
      </c>
    </row>
    <row r="3756" spans="1:43" ht="14.25" customHeight="1" x14ac:dyDescent="0.25">
      <c r="A3756" s="1"/>
      <c r="B3756" s="122"/>
      <c r="C3756" s="122"/>
      <c r="D3756" s="122"/>
      <c r="E3756" s="122"/>
      <c r="F3756" s="122"/>
      <c r="G3756" s="122"/>
      <c r="H3756" s="122"/>
      <c r="I3756" s="122"/>
      <c r="J3756" s="122"/>
      <c r="K3756" s="122"/>
      <c r="L3756" s="122"/>
      <c r="M3756" s="122"/>
      <c r="N3756" s="122"/>
      <c r="O3756" s="122"/>
      <c r="P3756" s="122"/>
      <c r="Q3756" s="122"/>
      <c r="R3756" s="122"/>
      <c r="S3756" s="122"/>
      <c r="T3756" s="122"/>
      <c r="U3756" s="122"/>
      <c r="V3756" s="124" t="s">
        <v>94</v>
      </c>
      <c r="W3756" s="125">
        <f>IFERROR((1*MIN(MAX(X3750,0.5*IF(SUM('Run Rate History'!E378:AD378)&gt;0,(MEDIAN(IF(B3750:AA3750&gt;0,B3750:AA3750))+MEDIAN(IF('Run Rate History'!E378:AD378&gt;0,'Run Rate History'!E378:AD378)))/2,MEDIAN(IF(B3750:AA3750&gt;0,B3750:AA3750)))),2*IF(SUM('Run Rate History'!E378:AD378)&gt;0,(MEDIAN(IF(B3750:AA3750&gt;0,B3750:AA3750))+MEDIAN(IF('Run Rate History'!E378:AD378&gt;0,'Run Rate History'!E378:AD378)))/2,MEDIAN(IF(B3750:AA3750&gt;0,B3750:AA3750))))+2*MIN(MAX(Y3750,0.5*IF(SUM('Run Rate History'!E378:AD378)&gt;0,(MEDIAN(IF(B3750:AA3750&gt;0,B3750:AA3750))+MEDIAN(IF('Run Rate History'!E378:AD378&gt;0,'Run Rate History'!E378:AD378)))/2,MEDIAN(IF(B3750:AA3750&gt;0,B3750:AA3750)))),2*IF(SUM('Run Rate History'!E378:AD378)&gt;0,(MEDIAN(IF(B3750:AA3750&gt;0,B3750:AA3750))+MEDIAN(IF('Run Rate History'!E378:AD378&gt;0,'Run Rate History'!E378:AD378)))/2,MEDIAN(IF(B3750:AA3750&gt;0,B3750:AA3750))))+3*MIN(MAX(Z3750,0.5*IF(SUM('Run Rate History'!E378:AD378)&gt;0,(MEDIAN(IF(B3750:AA3750&gt;0,B3750:AA3750))+MEDIAN(IF('Run Rate History'!E378:AD378&gt;0,'Run Rate History'!E378:AD378)))/2,MEDIAN(IF(B3750:AA3750&gt;0,B3750:AA3750)))),2*IF(SUM('Run Rate History'!E378:AD378)&gt;0,(MEDIAN(IF(B3750:AA3750&gt;0,B3750:AA3750))+MEDIAN(IF('Run Rate History'!E378:AD378&gt;0,'Run Rate History'!E378:AD378)))/2,MEDIAN(IF(B3750:AA3750&gt;0,B3750:AA3750))))+4*MIN(MAX(AA3750,0.5*IF(SUM('Run Rate History'!E378:AD378)&gt;0,(MEDIAN(IF(B3750:AA3750&gt;0,B3750:AA3750))+MEDIAN(IF('Run Rate History'!E378:AD378&gt;0,'Run Rate History'!E378:AD378)))/2,MEDIAN(IF(B3750:AA3750&gt;0,B3750:AA3750)))),2*IF(SUM('Run Rate History'!E378:AD378)&gt;0,(MEDIAN(IF(B3750:AA3750&gt;0,B3750:AA3750))+MEDIAN(IF('Run Rate History'!E378:AD378&gt;0,'Run Rate History'!E378:AD378)))/2,MEDIAN(IF(B3750:AA3750&gt;0,B3750:AA3750)))))/10,0)</f>
        <v>239.45</v>
      </c>
      <c r="X3756" s="129" t="s">
        <v>1174</v>
      </c>
      <c r="Y3756" s="130">
        <f>IFERROR(VLOOKUP(A3748,'Stanje zaliha'!A:E,5,FALSE()),0)</f>
        <v>14165</v>
      </c>
      <c r="Z3756" s="131"/>
      <c r="AA3756" s="113" t="s">
        <v>1175</v>
      </c>
      <c r="AB3756" s="118">
        <f t="shared" ref="AB3756:AN3756" si="748">SUM(AB3752:AB3755)</f>
        <v>0</v>
      </c>
      <c r="AC3756" s="118">
        <f t="shared" si="748"/>
        <v>0</v>
      </c>
      <c r="AD3756" s="118">
        <f t="shared" si="748"/>
        <v>0</v>
      </c>
      <c r="AE3756" s="118">
        <f t="shared" si="748"/>
        <v>0</v>
      </c>
      <c r="AF3756" s="118">
        <f t="shared" si="748"/>
        <v>0</v>
      </c>
      <c r="AG3756" s="118">
        <f t="shared" si="748"/>
        <v>0</v>
      </c>
      <c r="AH3756" s="118">
        <f t="shared" si="748"/>
        <v>0</v>
      </c>
      <c r="AI3756" s="118">
        <f t="shared" si="748"/>
        <v>0</v>
      </c>
      <c r="AJ3756" s="118">
        <f t="shared" si="748"/>
        <v>0</v>
      </c>
      <c r="AK3756" s="118">
        <f t="shared" si="748"/>
        <v>0</v>
      </c>
      <c r="AL3756" s="118">
        <f t="shared" si="748"/>
        <v>0</v>
      </c>
      <c r="AM3756" s="118">
        <f t="shared" si="748"/>
        <v>0</v>
      </c>
      <c r="AN3756" s="118">
        <f t="shared" si="748"/>
        <v>0</v>
      </c>
      <c r="AQ3756" t="str">
        <f>AQ3748</f>
        <v/>
      </c>
    </row>
    <row r="3757" spans="1:43" ht="14.25" customHeight="1" x14ac:dyDescent="0.25">
      <c r="A3757" s="1"/>
      <c r="B3757" s="122"/>
      <c r="C3757" s="122"/>
      <c r="D3757" s="122"/>
      <c r="E3757" s="122"/>
      <c r="F3757" s="122"/>
      <c r="G3757" s="122"/>
      <c r="H3757" s="122"/>
      <c r="I3757" s="122"/>
      <c r="J3757" s="122"/>
      <c r="K3757" s="122"/>
      <c r="L3757" s="122"/>
      <c r="M3757" s="122"/>
      <c r="N3757" s="122"/>
      <c r="O3757" s="122"/>
      <c r="P3757" s="122"/>
      <c r="Q3757" s="122"/>
      <c r="R3757" s="122"/>
      <c r="S3757" s="122"/>
      <c r="T3757" s="122"/>
      <c r="U3757" s="122"/>
      <c r="V3757" s="124" t="s">
        <v>95</v>
      </c>
      <c r="W3757" s="125">
        <f>IFERROR(0.6*W3756+0.4*W3755,0)</f>
        <v>217.96189189189187</v>
      </c>
      <c r="X3757" s="132" t="s">
        <v>1176</v>
      </c>
      <c r="Y3757" s="133">
        <f>IFERROR(SUMIF('Popis poslanih narudžbi'!A:A,A3748,'Popis poslanih narudžbi'!C:C),0)</f>
        <v>0</v>
      </c>
      <c r="Z3757" s="131"/>
      <c r="AA3757" s="134" t="s">
        <v>1177</v>
      </c>
      <c r="AB3757" s="118">
        <f t="shared" ref="AB3757:AN3757" si="749">AB3750+AB3756</f>
        <v>486</v>
      </c>
      <c r="AC3757" s="118">
        <f t="shared" si="749"/>
        <v>504</v>
      </c>
      <c r="AD3757" s="118">
        <f t="shared" si="749"/>
        <v>518</v>
      </c>
      <c r="AE3757" s="118">
        <f t="shared" si="749"/>
        <v>531</v>
      </c>
      <c r="AF3757" s="118">
        <f t="shared" si="749"/>
        <v>541</v>
      </c>
      <c r="AG3757" s="118">
        <f t="shared" si="749"/>
        <v>550</v>
      </c>
      <c r="AH3757" s="118">
        <f t="shared" si="749"/>
        <v>558</v>
      </c>
      <c r="AI3757" s="118">
        <f t="shared" si="749"/>
        <v>564</v>
      </c>
      <c r="AJ3757" s="118">
        <f t="shared" si="749"/>
        <v>570</v>
      </c>
      <c r="AK3757" s="118">
        <f t="shared" si="749"/>
        <v>574</v>
      </c>
      <c r="AL3757" s="118">
        <f t="shared" si="749"/>
        <v>578</v>
      </c>
      <c r="AM3757" s="118">
        <f t="shared" si="749"/>
        <v>582</v>
      </c>
      <c r="AN3757" s="118">
        <f t="shared" si="749"/>
        <v>584</v>
      </c>
      <c r="AQ3757" t="str">
        <f>AQ3748</f>
        <v/>
      </c>
    </row>
    <row r="3758" spans="1:43" ht="14.25" customHeight="1" x14ac:dyDescent="0.25">
      <c r="A3758" s="107" t="str">
        <f>'Run Rate'!A379</f>
        <v>ON00431</v>
      </c>
      <c r="B3758" s="135" t="str">
        <f>'Run Rate'!B379</f>
        <v>Serious Mass 2,73kg Cookies&amp;Cream</v>
      </c>
      <c r="C3758" s="135" t="str">
        <f>'Run Rate'!C379</f>
        <v>SPORTSKA PREHRANA</v>
      </c>
      <c r="D3758" s="135" t="str">
        <f>'Run Rate'!D379</f>
        <v>03 BRONZE</v>
      </c>
      <c r="E3758" s="122"/>
      <c r="F3758" s="122"/>
      <c r="G3758" s="122"/>
      <c r="H3758" s="122"/>
      <c r="I3758" s="122"/>
      <c r="J3758" s="122"/>
      <c r="K3758" s="122"/>
      <c r="L3758" s="122"/>
      <c r="M3758" s="122"/>
      <c r="N3758" s="122"/>
      <c r="O3758" s="122"/>
      <c r="P3758" s="122"/>
      <c r="Q3758" s="122"/>
      <c r="R3758" s="122"/>
      <c r="S3758" s="122"/>
      <c r="T3758" s="122"/>
      <c r="U3758" s="122"/>
      <c r="V3758" s="122"/>
      <c r="W3758" s="122"/>
      <c r="X3758" s="122"/>
      <c r="Y3758" s="122"/>
      <c r="Z3758" s="122"/>
      <c r="AA3758" s="122"/>
      <c r="AB3758" s="122"/>
      <c r="AC3758" s="122"/>
      <c r="AD3758" s="122"/>
      <c r="AE3758" s="122"/>
      <c r="AF3758" s="122"/>
      <c r="AG3758" s="122"/>
      <c r="AH3758" s="122"/>
      <c r="AI3758" s="122"/>
      <c r="AJ3758" s="122"/>
      <c r="AK3758" s="122"/>
      <c r="AL3758" s="122"/>
      <c r="AM3758" s="122"/>
      <c r="AN3758" s="122"/>
      <c r="AQ3758" t="str">
        <f>IF(AND(OR($B$1="ALL",$B$1=C3758),OR($E$1="ALL",$E$1=D3758),OR($B$2="ALL",$B$2=A3758),OR($E$2="ALL",IFERROR(SEARCH($E$2,B3758),0)&gt;0)),"MATCH","")</f>
        <v/>
      </c>
    </row>
    <row r="3759" spans="1:43" ht="14.25" customHeight="1" x14ac:dyDescent="0.25">
      <c r="A3759" s="108" t="s">
        <v>1137</v>
      </c>
      <c r="B3759" s="136" t="s">
        <v>1138</v>
      </c>
      <c r="C3759" s="136" t="s">
        <v>1139</v>
      </c>
      <c r="D3759" s="136" t="s">
        <v>1140</v>
      </c>
      <c r="E3759" s="136" t="s">
        <v>1141</v>
      </c>
      <c r="F3759" s="136" t="s">
        <v>1142</v>
      </c>
      <c r="G3759" s="136" t="s">
        <v>1143</v>
      </c>
      <c r="H3759" s="136" t="s">
        <v>1144</v>
      </c>
      <c r="I3759" s="136" t="s">
        <v>1145</v>
      </c>
      <c r="J3759" s="136" t="s">
        <v>1146</v>
      </c>
      <c r="K3759" s="136" t="s">
        <v>1147</v>
      </c>
      <c r="L3759" s="136" t="s">
        <v>1148</v>
      </c>
      <c r="M3759" s="136" t="s">
        <v>1149</v>
      </c>
      <c r="N3759" s="136" t="s">
        <v>1150</v>
      </c>
      <c r="O3759" s="136" t="s">
        <v>1151</v>
      </c>
      <c r="P3759" s="136" t="s">
        <v>1152</v>
      </c>
      <c r="Q3759" s="136" t="s">
        <v>1153</v>
      </c>
      <c r="R3759" s="136" t="s">
        <v>1154</v>
      </c>
      <c r="S3759" s="136" t="s">
        <v>1155</v>
      </c>
      <c r="T3759" s="136" t="s">
        <v>1156</v>
      </c>
      <c r="U3759" s="136" t="s">
        <v>1157</v>
      </c>
      <c r="V3759" s="136" t="s">
        <v>1158</v>
      </c>
      <c r="W3759" s="136" t="s">
        <v>1159</v>
      </c>
      <c r="X3759" s="136" t="s">
        <v>1160</v>
      </c>
      <c r="Y3759" s="136" t="s">
        <v>1161</v>
      </c>
      <c r="Z3759" s="136" t="s">
        <v>1162</v>
      </c>
      <c r="AA3759" s="136" t="s">
        <v>1163</v>
      </c>
      <c r="AB3759" s="137" t="s">
        <v>156</v>
      </c>
      <c r="AC3759" s="137" t="s">
        <v>157</v>
      </c>
      <c r="AD3759" s="137" t="s">
        <v>158</v>
      </c>
      <c r="AE3759" s="137" t="s">
        <v>139</v>
      </c>
      <c r="AF3759" s="138" t="s">
        <v>140</v>
      </c>
      <c r="AG3759" s="138" t="s">
        <v>141</v>
      </c>
      <c r="AH3759" s="138" t="s">
        <v>142</v>
      </c>
      <c r="AI3759" s="138" t="s">
        <v>143</v>
      </c>
      <c r="AJ3759" s="139" t="s">
        <v>144</v>
      </c>
      <c r="AK3759" s="139" t="s">
        <v>145</v>
      </c>
      <c r="AL3759" s="139" t="s">
        <v>146</v>
      </c>
      <c r="AM3759" s="140" t="s">
        <v>147</v>
      </c>
      <c r="AN3759" s="140" t="s">
        <v>148</v>
      </c>
      <c r="AQ3759" t="str">
        <f>AQ3758</f>
        <v/>
      </c>
    </row>
    <row r="3760" spans="1:43" ht="14.25" customHeight="1" x14ac:dyDescent="0.25">
      <c r="A3760" s="99" t="s">
        <v>1164</v>
      </c>
      <c r="B3760" s="112">
        <f>'Run Rate'!E379</f>
        <v>11</v>
      </c>
      <c r="C3760" s="112">
        <f>'Run Rate'!F379</f>
        <v>3</v>
      </c>
      <c r="D3760" s="112">
        <f>'Run Rate'!G379</f>
        <v>8</v>
      </c>
      <c r="E3760" s="112">
        <f>'Run Rate'!H379</f>
        <v>10</v>
      </c>
      <c r="F3760" s="112">
        <f>'Run Rate'!I379</f>
        <v>5</v>
      </c>
      <c r="G3760" s="112">
        <f>'Run Rate'!J379</f>
        <v>9</v>
      </c>
      <c r="H3760" s="112">
        <f>'Run Rate'!K379</f>
        <v>10</v>
      </c>
      <c r="I3760" s="112">
        <f>'Run Rate'!L379</f>
        <v>6</v>
      </c>
      <c r="J3760" s="112">
        <f>'Run Rate'!M379</f>
        <v>5</v>
      </c>
      <c r="K3760" s="112">
        <f>'Run Rate'!N379</f>
        <v>4</v>
      </c>
      <c r="L3760" s="112">
        <f>'Run Rate'!O379</f>
        <v>5</v>
      </c>
      <c r="M3760" s="112">
        <f>'Run Rate'!P379</f>
        <v>3</v>
      </c>
      <c r="N3760" s="112">
        <f>'Run Rate'!Q379</f>
        <v>2</v>
      </c>
      <c r="O3760" s="112">
        <f>'Run Rate'!R379</f>
        <v>3</v>
      </c>
      <c r="P3760" s="112">
        <f>'Run Rate'!S379</f>
        <v>1</v>
      </c>
      <c r="Q3760" s="112">
        <f>'Run Rate'!T379</f>
        <v>6</v>
      </c>
      <c r="R3760" s="112">
        <f>'Run Rate'!U379</f>
        <v>11</v>
      </c>
      <c r="S3760" s="112">
        <f>'Run Rate'!V379</f>
        <v>4</v>
      </c>
      <c r="T3760" s="112">
        <f>'Run Rate'!W379</f>
        <v>5</v>
      </c>
      <c r="U3760" s="112">
        <f>'Run Rate'!X379</f>
        <v>4</v>
      </c>
      <c r="V3760" s="112">
        <f>'Run Rate'!Y379</f>
        <v>6</v>
      </c>
      <c r="W3760" s="112">
        <f>'Run Rate'!Z379</f>
        <v>5</v>
      </c>
      <c r="X3760" s="112">
        <f>'Run Rate'!AA379</f>
        <v>4</v>
      </c>
      <c r="Y3760" s="112">
        <f>'Run Rate'!AB379</f>
        <v>4</v>
      </c>
      <c r="Z3760" s="112">
        <f>'Run Rate'!AC379</f>
        <v>4</v>
      </c>
      <c r="AA3760" s="112">
        <f>'Run Rate'!AD379</f>
        <v>5</v>
      </c>
      <c r="AB3760" s="113">
        <v>4</v>
      </c>
      <c r="AC3760" s="112">
        <v>4</v>
      </c>
      <c r="AD3760" s="112">
        <v>4</v>
      </c>
      <c r="AE3760" s="112">
        <v>4</v>
      </c>
      <c r="AF3760" s="112">
        <v>4</v>
      </c>
      <c r="AG3760" s="112">
        <v>4</v>
      </c>
      <c r="AH3760" s="112">
        <v>4</v>
      </c>
      <c r="AI3760" s="112">
        <v>4</v>
      </c>
      <c r="AJ3760" s="112">
        <v>4</v>
      </c>
      <c r="AK3760" s="112">
        <v>4</v>
      </c>
      <c r="AL3760" s="112">
        <v>4</v>
      </c>
      <c r="AM3760" s="112">
        <v>4</v>
      </c>
      <c r="AN3760" s="112">
        <v>4</v>
      </c>
      <c r="AQ3760" t="str">
        <f>AQ3758</f>
        <v/>
      </c>
    </row>
    <row r="3761" spans="1:43" ht="14.25" customHeight="1" x14ac:dyDescent="0.25">
      <c r="A3761" s="99" t="s">
        <v>1165</v>
      </c>
      <c r="B3761" s="114"/>
      <c r="C3761" s="114"/>
      <c r="D3761" s="114"/>
      <c r="E3761" s="114"/>
      <c r="F3761" s="114"/>
      <c r="G3761" s="114"/>
      <c r="H3761" s="114"/>
      <c r="I3761" s="114"/>
      <c r="J3761" s="114"/>
      <c r="K3761" s="114"/>
      <c r="L3761" s="114"/>
      <c r="M3761" s="114"/>
      <c r="N3761" s="114"/>
      <c r="O3761" s="114"/>
      <c r="P3761" s="114"/>
      <c r="Q3761" s="114"/>
      <c r="R3761" s="114"/>
      <c r="S3761" s="114"/>
      <c r="T3761" s="114"/>
      <c r="U3761" s="114"/>
      <c r="V3761" s="114"/>
      <c r="W3761" s="115"/>
      <c r="X3761" s="115"/>
      <c r="Y3761" s="115"/>
      <c r="Z3761" s="115"/>
      <c r="AA3761" s="112" t="s">
        <v>1166</v>
      </c>
      <c r="AB3761" s="113"/>
      <c r="AC3761" s="112"/>
      <c r="AD3761" s="112"/>
      <c r="AE3761" s="112"/>
      <c r="AF3761" s="112"/>
      <c r="AG3761" s="112"/>
      <c r="AH3761" s="112"/>
      <c r="AI3761" s="112"/>
      <c r="AJ3761" s="112"/>
      <c r="AK3761" s="112"/>
      <c r="AL3761" s="112"/>
      <c r="AM3761" s="112"/>
      <c r="AN3761" s="112"/>
      <c r="AQ3761" t="str">
        <f>AQ3758</f>
        <v/>
      </c>
    </row>
    <row r="3762" spans="1:43" ht="14.25" customHeight="1" x14ac:dyDescent="0.25">
      <c r="A3762" s="99" t="s">
        <v>1167</v>
      </c>
      <c r="B3762" s="114"/>
      <c r="C3762" s="114"/>
      <c r="D3762" s="114"/>
      <c r="E3762" s="114"/>
      <c r="F3762" s="114"/>
      <c r="G3762" s="114"/>
      <c r="H3762" s="114"/>
      <c r="I3762" s="114"/>
      <c r="J3762" s="114"/>
      <c r="K3762" s="114"/>
      <c r="L3762" s="114"/>
      <c r="M3762" s="114"/>
      <c r="N3762" s="114"/>
      <c r="O3762" s="114"/>
      <c r="P3762" s="114"/>
      <c r="Q3762" s="114"/>
      <c r="R3762" s="114"/>
      <c r="S3762" s="114"/>
      <c r="T3762" s="114"/>
      <c r="U3762" s="114"/>
      <c r="V3762" s="114"/>
      <c r="W3762" s="115"/>
      <c r="X3762" s="116"/>
      <c r="Y3762" s="117"/>
      <c r="Z3762" s="115"/>
      <c r="AA3762" s="112" t="s">
        <v>1168</v>
      </c>
      <c r="AB3762" s="113">
        <f>'Demand Input VP'!B1884</f>
        <v>0</v>
      </c>
      <c r="AC3762" s="112">
        <f>'Demand Input VP'!C1884</f>
        <v>0</v>
      </c>
      <c r="AD3762" s="112">
        <f>'Demand Input VP'!D1884</f>
        <v>0</v>
      </c>
      <c r="AE3762" s="112">
        <f>'Demand Input VP'!E1884</f>
        <v>0</v>
      </c>
      <c r="AF3762" s="112">
        <f>'Demand Input VP'!F1884</f>
        <v>0</v>
      </c>
      <c r="AG3762" s="112">
        <f>'Demand Input VP'!G1884</f>
        <v>0</v>
      </c>
      <c r="AH3762" s="112">
        <f>'Demand Input VP'!H1884</f>
        <v>0</v>
      </c>
      <c r="AI3762" s="112">
        <f>'Demand Input VP'!I1884</f>
        <v>0</v>
      </c>
      <c r="AJ3762" s="112">
        <f>'Demand Input VP'!J1884</f>
        <v>0</v>
      </c>
      <c r="AK3762" s="112">
        <f>'Demand Input VP'!K1884</f>
        <v>0</v>
      </c>
      <c r="AL3762" s="112">
        <f>'Demand Input VP'!L1884</f>
        <v>0</v>
      </c>
      <c r="AM3762" s="112">
        <f>'Demand Input VP'!M1884</f>
        <v>0</v>
      </c>
      <c r="AN3762" s="112">
        <f>'Demand Input VP'!N1884</f>
        <v>0</v>
      </c>
      <c r="AQ3762" t="str">
        <f>AQ3758</f>
        <v/>
      </c>
    </row>
    <row r="3763" spans="1:43" ht="14.25" customHeight="1" x14ac:dyDescent="0.25">
      <c r="A3763" s="99" t="s">
        <v>1169</v>
      </c>
      <c r="B3763" s="118"/>
      <c r="C3763" s="118"/>
      <c r="D3763" s="118"/>
      <c r="E3763" s="118"/>
      <c r="F3763" s="118"/>
      <c r="G3763" s="118"/>
      <c r="H3763" s="118"/>
      <c r="I3763" s="118"/>
      <c r="J3763" s="118"/>
      <c r="K3763" s="118"/>
      <c r="L3763" s="118"/>
      <c r="M3763" s="118"/>
      <c r="N3763" s="118"/>
      <c r="O3763" s="118"/>
      <c r="P3763" s="118"/>
      <c r="Q3763" s="118"/>
      <c r="R3763" s="118"/>
      <c r="S3763" s="118"/>
      <c r="T3763" s="118"/>
      <c r="U3763" s="118"/>
      <c r="V3763" s="118"/>
      <c r="W3763" s="115"/>
      <c r="X3763" s="116"/>
      <c r="Y3763" s="117"/>
      <c r="Z3763" s="119"/>
      <c r="AA3763" s="120" t="s">
        <v>1170</v>
      </c>
      <c r="AB3763" s="121">
        <f>'Demand Input VP'!B1883</f>
        <v>0</v>
      </c>
      <c r="AC3763" s="120">
        <f>'Demand Input VP'!C1883</f>
        <v>0</v>
      </c>
      <c r="AD3763" s="120">
        <f>'Demand Input VP'!D1883</f>
        <v>0</v>
      </c>
      <c r="AE3763" s="120">
        <f>'Demand Input VP'!E1883</f>
        <v>0</v>
      </c>
      <c r="AF3763" s="120">
        <f>'Demand Input VP'!F1883</f>
        <v>0</v>
      </c>
      <c r="AG3763" s="120">
        <f>'Demand Input VP'!G1883</f>
        <v>0</v>
      </c>
      <c r="AH3763" s="120">
        <f>'Demand Input VP'!H1883</f>
        <v>0</v>
      </c>
      <c r="AI3763" s="120">
        <f>'Demand Input VP'!I1883</f>
        <v>0</v>
      </c>
      <c r="AJ3763" s="120">
        <f>'Demand Input VP'!J1883</f>
        <v>0</v>
      </c>
      <c r="AK3763" s="120">
        <f>'Demand Input VP'!K1883</f>
        <v>0</v>
      </c>
      <c r="AL3763" s="120">
        <f>'Demand Input VP'!L1883</f>
        <v>0</v>
      </c>
      <c r="AM3763" s="120">
        <f>'Demand Input VP'!M1883</f>
        <v>0</v>
      </c>
      <c r="AN3763" s="120">
        <f>'Demand Input VP'!N1883</f>
        <v>0</v>
      </c>
      <c r="AQ3763" t="str">
        <f>AQ3758</f>
        <v/>
      </c>
    </row>
    <row r="3764" spans="1:43" ht="14.25" customHeight="1" x14ac:dyDescent="0.25">
      <c r="A3764" s="1"/>
      <c r="B3764" s="122"/>
      <c r="C3764" s="122"/>
      <c r="D3764" s="122"/>
      <c r="E3764" s="122"/>
      <c r="F3764" s="122"/>
      <c r="G3764" s="122"/>
      <c r="H3764" s="122"/>
      <c r="I3764" s="122"/>
      <c r="J3764" s="122"/>
      <c r="K3764" s="122"/>
      <c r="L3764" s="122"/>
      <c r="M3764" s="122"/>
      <c r="N3764" s="122"/>
      <c r="O3764" s="122"/>
      <c r="P3764" s="122"/>
      <c r="Q3764" s="122"/>
      <c r="R3764" s="122"/>
      <c r="S3764" s="122"/>
      <c r="T3764" s="122"/>
      <c r="U3764" s="122"/>
      <c r="V3764" s="122"/>
      <c r="W3764" s="123"/>
      <c r="X3764" s="116"/>
      <c r="Y3764" s="117"/>
      <c r="Z3764" s="123"/>
      <c r="AA3764" s="112" t="s">
        <v>1171</v>
      </c>
      <c r="AB3764" s="113">
        <f>'Demand Input MP'!B1884</f>
        <v>0</v>
      </c>
      <c r="AC3764" s="112">
        <f>'Demand Input MP'!C1884</f>
        <v>0</v>
      </c>
      <c r="AD3764" s="112">
        <f>'Demand Input MP'!D1884</f>
        <v>0</v>
      </c>
      <c r="AE3764" s="112">
        <f>'Demand Input MP'!E1884</f>
        <v>0</v>
      </c>
      <c r="AF3764" s="112">
        <f>'Demand Input MP'!F1884</f>
        <v>0</v>
      </c>
      <c r="AG3764" s="112">
        <f>'Demand Input MP'!G1884</f>
        <v>0</v>
      </c>
      <c r="AH3764" s="112">
        <f>'Demand Input MP'!H1884</f>
        <v>0</v>
      </c>
      <c r="AI3764" s="112">
        <f>'Demand Input MP'!I1884</f>
        <v>0</v>
      </c>
      <c r="AJ3764" s="112">
        <f>'Demand Input MP'!J1884</f>
        <v>0</v>
      </c>
      <c r="AK3764" s="112">
        <f>'Demand Input MP'!K1884</f>
        <v>0</v>
      </c>
      <c r="AL3764" s="112">
        <f>'Demand Input MP'!L1884</f>
        <v>0</v>
      </c>
      <c r="AM3764" s="112">
        <f>'Demand Input MP'!M1884</f>
        <v>0</v>
      </c>
      <c r="AN3764" s="112">
        <f>'Demand Input MP'!N1884</f>
        <v>0</v>
      </c>
      <c r="AQ3764" t="str">
        <f>AQ3758</f>
        <v/>
      </c>
    </row>
    <row r="3765" spans="1:43" ht="14.25" customHeight="1" x14ac:dyDescent="0.25">
      <c r="A3765" s="1"/>
      <c r="B3765" s="122"/>
      <c r="C3765" s="122"/>
      <c r="D3765" s="122"/>
      <c r="E3765" s="122"/>
      <c r="F3765" s="122"/>
      <c r="G3765" s="122"/>
      <c r="H3765" s="122"/>
      <c r="I3765" s="122"/>
      <c r="J3765" s="122"/>
      <c r="K3765" s="122"/>
      <c r="L3765" s="122"/>
      <c r="M3765" s="122"/>
      <c r="N3765" s="122"/>
      <c r="O3765" s="122"/>
      <c r="P3765" s="122"/>
      <c r="Q3765" s="122"/>
      <c r="R3765" s="122"/>
      <c r="S3765" s="122"/>
      <c r="T3765" s="122"/>
      <c r="U3765" s="122"/>
      <c r="V3765" s="124" t="s">
        <v>91</v>
      </c>
      <c r="W3765" s="125">
        <f>IFERROR(IF(SUM('Run Rate History'!E379:AD379)&gt;0,(SUMPRODUCT((B3760:AA3760&gt;=PERCENTILE(B3760:AA3760,0.1))*(B3760:AA3760&lt;=PERCENTILE(B3760:AA3760,0.9))*B3760:AA3760)+SUMPRODUCT(('Run Rate History'!E379:AD379&gt;=PERCENTILE(B3760:AA3760,0.1))*('Run Rate History'!E379:AD379&lt;=PERCENTILE(B3760:AA3760,0.9))*'Run Rate History'!E379:AD379))/(SUMPRODUCT((B3760:AA3760&gt;=PERCENTILE(B3760:AA3760,0.1))*(B3760:AA3760&lt;=PERCENTILE(B3760:AA3760,0.9))*1)+SUMPRODUCT(('Run Rate History'!E379:AD379&gt;=PERCENTILE(B3760:AA3760,0.1))*('Run Rate History'!E379:AD379&lt;=PERCENTILE(B3760:AA3760,0.9))*1)),TRIMMEAN(B3760:AA3760,0.15)),0)</f>
        <v>6.0232558139534884</v>
      </c>
      <c r="X3765" s="126" t="s">
        <v>1172</v>
      </c>
      <c r="Y3765" s="127">
        <f>SUM(B3760:AA3760)/26</f>
        <v>5.5</v>
      </c>
      <c r="Z3765" s="128"/>
      <c r="AA3765" s="112" t="s">
        <v>1173</v>
      </c>
      <c r="AB3765" s="113">
        <f>'Demand Input MP'!B1883</f>
        <v>0</v>
      </c>
      <c r="AC3765" s="112">
        <f>'Demand Input MP'!C1883</f>
        <v>0</v>
      </c>
      <c r="AD3765" s="112">
        <f>'Demand Input MP'!D1883</f>
        <v>0</v>
      </c>
      <c r="AE3765" s="112">
        <f>'Demand Input MP'!E1883</f>
        <v>0</v>
      </c>
      <c r="AF3765" s="112">
        <f>'Demand Input MP'!F1883</f>
        <v>0</v>
      </c>
      <c r="AG3765" s="112">
        <f>'Demand Input MP'!G1883</f>
        <v>0</v>
      </c>
      <c r="AH3765" s="112">
        <f>'Demand Input MP'!H1883</f>
        <v>0</v>
      </c>
      <c r="AI3765" s="112">
        <f>'Demand Input MP'!I1883</f>
        <v>0</v>
      </c>
      <c r="AJ3765" s="112">
        <f>'Demand Input MP'!J1883</f>
        <v>0</v>
      </c>
      <c r="AK3765" s="112">
        <f>'Demand Input MP'!K1883</f>
        <v>0</v>
      </c>
      <c r="AL3765" s="112">
        <f>'Demand Input MP'!L1883</f>
        <v>0</v>
      </c>
      <c r="AM3765" s="112">
        <f>'Demand Input MP'!M1883</f>
        <v>0</v>
      </c>
      <c r="AN3765" s="112">
        <f>'Demand Input MP'!N1883</f>
        <v>0</v>
      </c>
      <c r="AQ3765" t="str">
        <f>AQ3758</f>
        <v/>
      </c>
    </row>
    <row r="3766" spans="1:43" ht="14.25" customHeight="1" x14ac:dyDescent="0.25">
      <c r="A3766" s="1"/>
      <c r="B3766" s="122"/>
      <c r="C3766" s="122"/>
      <c r="D3766" s="122"/>
      <c r="E3766" s="122"/>
      <c r="F3766" s="122"/>
      <c r="G3766" s="122"/>
      <c r="H3766" s="122"/>
      <c r="I3766" s="122"/>
      <c r="J3766" s="122"/>
      <c r="K3766" s="122"/>
      <c r="L3766" s="122"/>
      <c r="M3766" s="122"/>
      <c r="N3766" s="122"/>
      <c r="O3766" s="122"/>
      <c r="P3766" s="122"/>
      <c r="Q3766" s="122"/>
      <c r="R3766" s="122"/>
      <c r="S3766" s="122"/>
      <c r="T3766" s="122"/>
      <c r="U3766" s="122"/>
      <c r="V3766" s="124" t="s">
        <v>94</v>
      </c>
      <c r="W3766" s="125">
        <f>IFERROR((1*MIN(MAX(X3760,0.5*IF(SUM('Run Rate History'!E379:AD379)&gt;0,(MEDIAN(IF(B3760:AA3760&gt;0,B3760:AA3760))+MEDIAN(IF('Run Rate History'!E379:AD379&gt;0,'Run Rate History'!E379:AD379)))/2,MEDIAN(IF(B3760:AA3760&gt;0,B3760:AA3760)))),2*IF(SUM('Run Rate History'!E379:AD379)&gt;0,(MEDIAN(IF(B3760:AA3760&gt;0,B3760:AA3760))+MEDIAN(IF('Run Rate History'!E379:AD379&gt;0,'Run Rate History'!E379:AD379)))/2,MEDIAN(IF(B3760:AA3760&gt;0,B3760:AA3760))))+2*MIN(MAX(Y3760,0.5*IF(SUM('Run Rate History'!E379:AD379)&gt;0,(MEDIAN(IF(B3760:AA3760&gt;0,B3760:AA3760))+MEDIAN(IF('Run Rate History'!E379:AD379&gt;0,'Run Rate History'!E379:AD379)))/2,MEDIAN(IF(B3760:AA3760&gt;0,B3760:AA3760)))),2*IF(SUM('Run Rate History'!E379:AD379)&gt;0,(MEDIAN(IF(B3760:AA3760&gt;0,B3760:AA3760))+MEDIAN(IF('Run Rate History'!E379:AD379&gt;0,'Run Rate History'!E379:AD379)))/2,MEDIAN(IF(B3760:AA3760&gt;0,B3760:AA3760))))+3*MIN(MAX(Z3760,0.5*IF(SUM('Run Rate History'!E379:AD379)&gt;0,(MEDIAN(IF(B3760:AA3760&gt;0,B3760:AA3760))+MEDIAN(IF('Run Rate History'!E379:AD379&gt;0,'Run Rate History'!E379:AD379)))/2,MEDIAN(IF(B3760:AA3760&gt;0,B3760:AA3760)))),2*IF(SUM('Run Rate History'!E379:AD379)&gt;0,(MEDIAN(IF(B3760:AA3760&gt;0,B3760:AA3760))+MEDIAN(IF('Run Rate History'!E379:AD379&gt;0,'Run Rate History'!E379:AD379)))/2,MEDIAN(IF(B3760:AA3760&gt;0,B3760:AA3760))))+4*MIN(MAX(AA3760,0.5*IF(SUM('Run Rate History'!E379:AD379)&gt;0,(MEDIAN(IF(B3760:AA3760&gt;0,B3760:AA3760))+MEDIAN(IF('Run Rate History'!E379:AD379&gt;0,'Run Rate History'!E379:AD379)))/2,MEDIAN(IF(B3760:AA3760&gt;0,B3760:AA3760)))),2*IF(SUM('Run Rate History'!E379:AD379)&gt;0,(MEDIAN(IF(B3760:AA3760&gt;0,B3760:AA3760))+MEDIAN(IF('Run Rate History'!E379:AD379&gt;0,'Run Rate History'!E379:AD379)))/2,MEDIAN(IF(B3760:AA3760&gt;0,B3760:AA3760)))))/10,0)</f>
        <v>4.4000000000000004</v>
      </c>
      <c r="X3766" s="129" t="s">
        <v>1174</v>
      </c>
      <c r="Y3766" s="130">
        <f>IFERROR(VLOOKUP(A3758,'Stanje zaliha'!A:E,5,FALSE()),0)</f>
        <v>66</v>
      </c>
      <c r="Z3766" s="131"/>
      <c r="AA3766" s="113" t="s">
        <v>1175</v>
      </c>
      <c r="AB3766" s="118">
        <f t="shared" ref="AB3766:AN3766" si="750">SUM(AB3762:AB3765)</f>
        <v>0</v>
      </c>
      <c r="AC3766" s="118">
        <f t="shared" si="750"/>
        <v>0</v>
      </c>
      <c r="AD3766" s="118">
        <f t="shared" si="750"/>
        <v>0</v>
      </c>
      <c r="AE3766" s="118">
        <f t="shared" si="750"/>
        <v>0</v>
      </c>
      <c r="AF3766" s="118">
        <f t="shared" si="750"/>
        <v>0</v>
      </c>
      <c r="AG3766" s="118">
        <f t="shared" si="750"/>
        <v>0</v>
      </c>
      <c r="AH3766" s="118">
        <f t="shared" si="750"/>
        <v>0</v>
      </c>
      <c r="AI3766" s="118">
        <f t="shared" si="750"/>
        <v>0</v>
      </c>
      <c r="AJ3766" s="118">
        <f t="shared" si="750"/>
        <v>0</v>
      </c>
      <c r="AK3766" s="118">
        <f t="shared" si="750"/>
        <v>0</v>
      </c>
      <c r="AL3766" s="118">
        <f t="shared" si="750"/>
        <v>0</v>
      </c>
      <c r="AM3766" s="118">
        <f t="shared" si="750"/>
        <v>0</v>
      </c>
      <c r="AN3766" s="118">
        <f t="shared" si="750"/>
        <v>0</v>
      </c>
      <c r="AQ3766" t="str">
        <f>AQ3758</f>
        <v/>
      </c>
    </row>
    <row r="3767" spans="1:43" ht="14.25" customHeight="1" x14ac:dyDescent="0.25">
      <c r="A3767" s="1"/>
      <c r="B3767" s="122"/>
      <c r="C3767" s="122"/>
      <c r="D3767" s="122"/>
      <c r="E3767" s="122"/>
      <c r="F3767" s="122"/>
      <c r="G3767" s="122"/>
      <c r="H3767" s="122"/>
      <c r="I3767" s="122"/>
      <c r="J3767" s="122"/>
      <c r="K3767" s="122"/>
      <c r="L3767" s="122"/>
      <c r="M3767" s="122"/>
      <c r="N3767" s="122"/>
      <c r="O3767" s="122"/>
      <c r="P3767" s="122"/>
      <c r="Q3767" s="122"/>
      <c r="R3767" s="122"/>
      <c r="S3767" s="122"/>
      <c r="T3767" s="122"/>
      <c r="U3767" s="122"/>
      <c r="V3767" s="124" t="s">
        <v>95</v>
      </c>
      <c r="W3767" s="125">
        <f>IFERROR(0.6*W3766+0.4*W3765,0)</f>
        <v>5.0493023255813956</v>
      </c>
      <c r="X3767" s="132" t="s">
        <v>1176</v>
      </c>
      <c r="Y3767" s="133">
        <f>IFERROR(SUMIF('Popis poslanih narudžbi'!A:A,A3758,'Popis poslanih narudžbi'!C:C),0)</f>
        <v>0</v>
      </c>
      <c r="Z3767" s="131"/>
      <c r="AA3767" s="134" t="s">
        <v>1177</v>
      </c>
      <c r="AB3767" s="118">
        <f t="shared" ref="AB3767:AN3767" si="751">AB3760+AB3766</f>
        <v>4</v>
      </c>
      <c r="AC3767" s="118">
        <f t="shared" si="751"/>
        <v>4</v>
      </c>
      <c r="AD3767" s="118">
        <f t="shared" si="751"/>
        <v>4</v>
      </c>
      <c r="AE3767" s="118">
        <f t="shared" si="751"/>
        <v>4</v>
      </c>
      <c r="AF3767" s="118">
        <f t="shared" si="751"/>
        <v>4</v>
      </c>
      <c r="AG3767" s="118">
        <f t="shared" si="751"/>
        <v>4</v>
      </c>
      <c r="AH3767" s="118">
        <f t="shared" si="751"/>
        <v>4</v>
      </c>
      <c r="AI3767" s="118">
        <f t="shared" si="751"/>
        <v>4</v>
      </c>
      <c r="AJ3767" s="118">
        <f t="shared" si="751"/>
        <v>4</v>
      </c>
      <c r="AK3767" s="118">
        <f t="shared" si="751"/>
        <v>4</v>
      </c>
      <c r="AL3767" s="118">
        <f t="shared" si="751"/>
        <v>4</v>
      </c>
      <c r="AM3767" s="118">
        <f t="shared" si="751"/>
        <v>4</v>
      </c>
      <c r="AN3767" s="118">
        <f t="shared" si="751"/>
        <v>4</v>
      </c>
      <c r="AQ3767" t="str">
        <f>AQ3758</f>
        <v/>
      </c>
    </row>
    <row r="3768" spans="1:43" ht="14.25" customHeight="1" x14ac:dyDescent="0.25">
      <c r="A3768" s="107" t="str">
        <f>'Run Rate'!A380</f>
        <v>POL12809</v>
      </c>
      <c r="B3768" s="135" t="str">
        <f>'Run Rate'!B380</f>
        <v>Vindija &amp; Polleo Protein Shake 500ml Chocolate</v>
      </c>
      <c r="C3768" s="135" t="str">
        <f>'Run Rate'!C380</f>
        <v>RTD &amp; SNACKS</v>
      </c>
      <c r="D3768" s="135" t="str">
        <f>'Run Rate'!D380</f>
        <v>03 BRONZE</v>
      </c>
      <c r="E3768" s="122"/>
      <c r="F3768" s="122"/>
      <c r="G3768" s="122"/>
      <c r="H3768" s="122"/>
      <c r="I3768" s="122"/>
      <c r="J3768" s="122"/>
      <c r="K3768" s="122"/>
      <c r="L3768" s="122"/>
      <c r="M3768" s="122"/>
      <c r="N3768" s="122"/>
      <c r="O3768" s="122"/>
      <c r="P3768" s="122"/>
      <c r="Q3768" s="122"/>
      <c r="R3768" s="122"/>
      <c r="S3768" s="122"/>
      <c r="T3768" s="122"/>
      <c r="U3768" s="122"/>
      <c r="V3768" s="122"/>
      <c r="W3768" s="122"/>
      <c r="X3768" s="122"/>
      <c r="Y3768" s="122"/>
      <c r="Z3768" s="122"/>
      <c r="AA3768" s="122"/>
      <c r="AB3768" s="122"/>
      <c r="AC3768" s="122"/>
      <c r="AD3768" s="122"/>
      <c r="AE3768" s="122"/>
      <c r="AF3768" s="122"/>
      <c r="AG3768" s="122"/>
      <c r="AH3768" s="122"/>
      <c r="AI3768" s="122"/>
      <c r="AJ3768" s="122"/>
      <c r="AK3768" s="122"/>
      <c r="AL3768" s="122"/>
      <c r="AM3768" s="122"/>
      <c r="AN3768" s="122"/>
      <c r="AQ3768" t="str">
        <f>IF(AND(OR($B$1="ALL",$B$1=C3768),OR($E$1="ALL",$E$1=D3768),OR($B$2="ALL",$B$2=A3768),OR($E$2="ALL",IFERROR(SEARCH($E$2,B3768),0)&gt;0)),"MATCH","")</f>
        <v/>
      </c>
    </row>
    <row r="3769" spans="1:43" ht="14.25" customHeight="1" x14ac:dyDescent="0.25">
      <c r="A3769" s="108" t="s">
        <v>1137</v>
      </c>
      <c r="B3769" s="136" t="s">
        <v>1138</v>
      </c>
      <c r="C3769" s="136" t="s">
        <v>1139</v>
      </c>
      <c r="D3769" s="136" t="s">
        <v>1140</v>
      </c>
      <c r="E3769" s="136" t="s">
        <v>1141</v>
      </c>
      <c r="F3769" s="136" t="s">
        <v>1142</v>
      </c>
      <c r="G3769" s="136" t="s">
        <v>1143</v>
      </c>
      <c r="H3769" s="136" t="s">
        <v>1144</v>
      </c>
      <c r="I3769" s="136" t="s">
        <v>1145</v>
      </c>
      <c r="J3769" s="136" t="s">
        <v>1146</v>
      </c>
      <c r="K3769" s="136" t="s">
        <v>1147</v>
      </c>
      <c r="L3769" s="136" t="s">
        <v>1148</v>
      </c>
      <c r="M3769" s="136" t="s">
        <v>1149</v>
      </c>
      <c r="N3769" s="136" t="s">
        <v>1150</v>
      </c>
      <c r="O3769" s="136" t="s">
        <v>1151</v>
      </c>
      <c r="P3769" s="136" t="s">
        <v>1152</v>
      </c>
      <c r="Q3769" s="136" t="s">
        <v>1153</v>
      </c>
      <c r="R3769" s="136" t="s">
        <v>1154</v>
      </c>
      <c r="S3769" s="136" t="s">
        <v>1155</v>
      </c>
      <c r="T3769" s="136" t="s">
        <v>1156</v>
      </c>
      <c r="U3769" s="136" t="s">
        <v>1157</v>
      </c>
      <c r="V3769" s="136" t="s">
        <v>1158</v>
      </c>
      <c r="W3769" s="136" t="s">
        <v>1159</v>
      </c>
      <c r="X3769" s="136" t="s">
        <v>1160</v>
      </c>
      <c r="Y3769" s="136" t="s">
        <v>1161</v>
      </c>
      <c r="Z3769" s="136" t="s">
        <v>1162</v>
      </c>
      <c r="AA3769" s="136" t="s">
        <v>1163</v>
      </c>
      <c r="AB3769" s="137" t="s">
        <v>156</v>
      </c>
      <c r="AC3769" s="137" t="s">
        <v>157</v>
      </c>
      <c r="AD3769" s="137" t="s">
        <v>158</v>
      </c>
      <c r="AE3769" s="137" t="s">
        <v>139</v>
      </c>
      <c r="AF3769" s="138" t="s">
        <v>140</v>
      </c>
      <c r="AG3769" s="138" t="s">
        <v>141</v>
      </c>
      <c r="AH3769" s="138" t="s">
        <v>142</v>
      </c>
      <c r="AI3769" s="138" t="s">
        <v>143</v>
      </c>
      <c r="AJ3769" s="139" t="s">
        <v>144</v>
      </c>
      <c r="AK3769" s="139" t="s">
        <v>145</v>
      </c>
      <c r="AL3769" s="139" t="s">
        <v>146</v>
      </c>
      <c r="AM3769" s="140" t="s">
        <v>147</v>
      </c>
      <c r="AN3769" s="140" t="s">
        <v>148</v>
      </c>
      <c r="AQ3769" t="str">
        <f>AQ3768</f>
        <v/>
      </c>
    </row>
    <row r="3770" spans="1:43" ht="14.25" customHeight="1" x14ac:dyDescent="0.25">
      <c r="A3770" s="99" t="s">
        <v>1164</v>
      </c>
      <c r="B3770" s="112">
        <f>'Run Rate'!E380</f>
        <v>198</v>
      </c>
      <c r="C3770" s="112">
        <f>'Run Rate'!F380</f>
        <v>209</v>
      </c>
      <c r="D3770" s="112">
        <f>'Run Rate'!G380</f>
        <v>151</v>
      </c>
      <c r="E3770" s="112">
        <f>'Run Rate'!H380</f>
        <v>52</v>
      </c>
      <c r="F3770" s="112">
        <f>'Run Rate'!I380</f>
        <v>63</v>
      </c>
      <c r="G3770" s="112">
        <f>'Run Rate'!J380</f>
        <v>168</v>
      </c>
      <c r="H3770" s="112">
        <f>'Run Rate'!K380</f>
        <v>217</v>
      </c>
      <c r="I3770" s="112">
        <f>'Run Rate'!L380</f>
        <v>170</v>
      </c>
      <c r="J3770" s="112">
        <f>'Run Rate'!M380</f>
        <v>203</v>
      </c>
      <c r="K3770" s="112">
        <f>'Run Rate'!N380</f>
        <v>122</v>
      </c>
      <c r="L3770" s="112">
        <f>'Run Rate'!O380</f>
        <v>112</v>
      </c>
      <c r="M3770" s="112">
        <f>'Run Rate'!P380</f>
        <v>90</v>
      </c>
      <c r="N3770" s="112">
        <f>'Run Rate'!Q380</f>
        <v>79</v>
      </c>
      <c r="O3770" s="112">
        <f>'Run Rate'!R380</f>
        <v>26</v>
      </c>
      <c r="P3770" s="112">
        <f>'Run Rate'!S380</f>
        <v>42</v>
      </c>
      <c r="Q3770" s="112">
        <f>'Run Rate'!T380</f>
        <v>26</v>
      </c>
      <c r="R3770" s="112">
        <f>'Run Rate'!U380</f>
        <v>249</v>
      </c>
      <c r="S3770" s="112">
        <f>'Run Rate'!V380</f>
        <v>234</v>
      </c>
      <c r="T3770" s="112">
        <f>'Run Rate'!W380</f>
        <v>205</v>
      </c>
      <c r="U3770" s="112">
        <f>'Run Rate'!X380</f>
        <v>233</v>
      </c>
      <c r="V3770" s="112">
        <f>'Run Rate'!Y380</f>
        <v>203</v>
      </c>
      <c r="W3770" s="112">
        <f>'Run Rate'!Z380</f>
        <v>77</v>
      </c>
      <c r="X3770" s="112">
        <f>'Run Rate'!AA380</f>
        <v>205</v>
      </c>
      <c r="Y3770" s="112">
        <f>'Run Rate'!AB380</f>
        <v>236</v>
      </c>
      <c r="Z3770" s="112">
        <f>'Run Rate'!AC380</f>
        <v>353</v>
      </c>
      <c r="AA3770" s="112">
        <f>'Run Rate'!AD380</f>
        <v>336</v>
      </c>
      <c r="AB3770" s="113">
        <v>227</v>
      </c>
      <c r="AC3770" s="112">
        <v>235</v>
      </c>
      <c r="AD3770" s="112">
        <v>192</v>
      </c>
      <c r="AE3770" s="112">
        <v>194</v>
      </c>
      <c r="AF3770" s="112">
        <v>186</v>
      </c>
      <c r="AG3770" s="112">
        <v>187</v>
      </c>
      <c r="AH3770" s="112">
        <v>186</v>
      </c>
      <c r="AI3770" s="112">
        <v>186</v>
      </c>
      <c r="AJ3770" s="112">
        <v>182</v>
      </c>
      <c r="AK3770" s="112">
        <v>183</v>
      </c>
      <c r="AL3770" s="112">
        <v>235</v>
      </c>
      <c r="AM3770" s="112">
        <v>162</v>
      </c>
      <c r="AN3770" s="112">
        <v>178</v>
      </c>
      <c r="AQ3770" t="str">
        <f>AQ3768</f>
        <v/>
      </c>
    </row>
    <row r="3771" spans="1:43" ht="14.25" customHeight="1" x14ac:dyDescent="0.25">
      <c r="A3771" s="99" t="s">
        <v>1165</v>
      </c>
      <c r="B3771" s="114"/>
      <c r="C3771" s="114"/>
      <c r="D3771" s="114"/>
      <c r="E3771" s="114"/>
      <c r="F3771" s="114"/>
      <c r="G3771" s="114"/>
      <c r="H3771" s="114"/>
      <c r="I3771" s="114"/>
      <c r="J3771" s="114"/>
      <c r="K3771" s="114"/>
      <c r="L3771" s="114"/>
      <c r="M3771" s="114"/>
      <c r="N3771" s="114"/>
      <c r="O3771" s="114"/>
      <c r="P3771" s="114"/>
      <c r="Q3771" s="114"/>
      <c r="R3771" s="114"/>
      <c r="S3771" s="114"/>
      <c r="T3771" s="114"/>
      <c r="U3771" s="114"/>
      <c r="V3771" s="114"/>
      <c r="W3771" s="115"/>
      <c r="X3771" s="115"/>
      <c r="Y3771" s="115"/>
      <c r="Z3771" s="115"/>
      <c r="AA3771" s="112" t="s">
        <v>1166</v>
      </c>
      <c r="AB3771" s="113"/>
      <c r="AC3771" s="112"/>
      <c r="AD3771" s="112"/>
      <c r="AE3771" s="112"/>
      <c r="AF3771" s="112"/>
      <c r="AG3771" s="112"/>
      <c r="AH3771" s="112"/>
      <c r="AI3771" s="112"/>
      <c r="AJ3771" s="112"/>
      <c r="AK3771" s="112"/>
      <c r="AL3771" s="112"/>
      <c r="AM3771" s="112"/>
      <c r="AN3771" s="112"/>
      <c r="AQ3771" t="str">
        <f>AQ3768</f>
        <v/>
      </c>
    </row>
    <row r="3772" spans="1:43" ht="14.25" customHeight="1" x14ac:dyDescent="0.25">
      <c r="A3772" s="99" t="s">
        <v>1167</v>
      </c>
      <c r="B3772" s="114"/>
      <c r="C3772" s="114"/>
      <c r="D3772" s="114"/>
      <c r="E3772" s="114"/>
      <c r="F3772" s="114"/>
      <c r="G3772" s="114"/>
      <c r="H3772" s="114"/>
      <c r="I3772" s="114"/>
      <c r="J3772" s="114"/>
      <c r="K3772" s="114"/>
      <c r="L3772" s="114"/>
      <c r="M3772" s="114"/>
      <c r="N3772" s="114"/>
      <c r="O3772" s="114"/>
      <c r="P3772" s="114"/>
      <c r="Q3772" s="114"/>
      <c r="R3772" s="114"/>
      <c r="S3772" s="114"/>
      <c r="T3772" s="114"/>
      <c r="U3772" s="114"/>
      <c r="V3772" s="114"/>
      <c r="W3772" s="115"/>
      <c r="X3772" s="116"/>
      <c r="Y3772" s="117"/>
      <c r="Z3772" s="115"/>
      <c r="AA3772" s="112" t="s">
        <v>1168</v>
      </c>
      <c r="AB3772" s="113">
        <f>'Demand Input VP'!B1889</f>
        <v>0</v>
      </c>
      <c r="AC3772" s="112">
        <f>'Demand Input VP'!C1889</f>
        <v>0</v>
      </c>
      <c r="AD3772" s="112">
        <f>'Demand Input VP'!D1889</f>
        <v>0</v>
      </c>
      <c r="AE3772" s="112">
        <f>'Demand Input VP'!E1889</f>
        <v>0</v>
      </c>
      <c r="AF3772" s="112">
        <f>'Demand Input VP'!F1889</f>
        <v>0</v>
      </c>
      <c r="AG3772" s="112">
        <f>'Demand Input VP'!G1889</f>
        <v>0</v>
      </c>
      <c r="AH3772" s="112">
        <f>'Demand Input VP'!H1889</f>
        <v>0</v>
      </c>
      <c r="AI3772" s="112">
        <f>'Demand Input VP'!I1889</f>
        <v>0</v>
      </c>
      <c r="AJ3772" s="112">
        <f>'Demand Input VP'!J1889</f>
        <v>0</v>
      </c>
      <c r="AK3772" s="112">
        <f>'Demand Input VP'!K1889</f>
        <v>0</v>
      </c>
      <c r="AL3772" s="112">
        <f>'Demand Input VP'!L1889</f>
        <v>0</v>
      </c>
      <c r="AM3772" s="112">
        <f>'Demand Input VP'!M1889</f>
        <v>0</v>
      </c>
      <c r="AN3772" s="112">
        <f>'Demand Input VP'!N1889</f>
        <v>0</v>
      </c>
      <c r="AQ3772" t="str">
        <f>AQ3768</f>
        <v/>
      </c>
    </row>
    <row r="3773" spans="1:43" ht="14.25" customHeight="1" x14ac:dyDescent="0.25">
      <c r="A3773" s="99" t="s">
        <v>1169</v>
      </c>
      <c r="B3773" s="118"/>
      <c r="C3773" s="118"/>
      <c r="D3773" s="118"/>
      <c r="E3773" s="118"/>
      <c r="F3773" s="118"/>
      <c r="G3773" s="118"/>
      <c r="H3773" s="118"/>
      <c r="I3773" s="118"/>
      <c r="J3773" s="118"/>
      <c r="K3773" s="118"/>
      <c r="L3773" s="118"/>
      <c r="M3773" s="118"/>
      <c r="N3773" s="118"/>
      <c r="O3773" s="118"/>
      <c r="P3773" s="118"/>
      <c r="Q3773" s="118"/>
      <c r="R3773" s="118"/>
      <c r="S3773" s="118"/>
      <c r="T3773" s="118"/>
      <c r="U3773" s="118"/>
      <c r="V3773" s="118"/>
      <c r="W3773" s="115"/>
      <c r="X3773" s="116"/>
      <c r="Y3773" s="117"/>
      <c r="Z3773" s="119"/>
      <c r="AA3773" s="120" t="s">
        <v>1170</v>
      </c>
      <c r="AB3773" s="121">
        <f>'Demand Input VP'!B1888</f>
        <v>0</v>
      </c>
      <c r="AC3773" s="120">
        <f>'Demand Input VP'!C1888</f>
        <v>0</v>
      </c>
      <c r="AD3773" s="120">
        <f>'Demand Input VP'!D1888</f>
        <v>0</v>
      </c>
      <c r="AE3773" s="120">
        <f>'Demand Input VP'!E1888</f>
        <v>0</v>
      </c>
      <c r="AF3773" s="120">
        <f>'Demand Input VP'!F1888</f>
        <v>0</v>
      </c>
      <c r="AG3773" s="120">
        <f>'Demand Input VP'!G1888</f>
        <v>0</v>
      </c>
      <c r="AH3773" s="120">
        <f>'Demand Input VP'!H1888</f>
        <v>0</v>
      </c>
      <c r="AI3773" s="120">
        <f>'Demand Input VP'!I1888</f>
        <v>0</v>
      </c>
      <c r="AJ3773" s="120">
        <f>'Demand Input VP'!J1888</f>
        <v>0</v>
      </c>
      <c r="AK3773" s="120">
        <f>'Demand Input VP'!K1888</f>
        <v>0</v>
      </c>
      <c r="AL3773" s="120">
        <f>'Demand Input VP'!L1888</f>
        <v>0</v>
      </c>
      <c r="AM3773" s="120">
        <f>'Demand Input VP'!M1888</f>
        <v>0</v>
      </c>
      <c r="AN3773" s="120">
        <f>'Demand Input VP'!N1888</f>
        <v>0</v>
      </c>
      <c r="AQ3773" t="str">
        <f>AQ3768</f>
        <v/>
      </c>
    </row>
    <row r="3774" spans="1:43" ht="14.25" customHeight="1" x14ac:dyDescent="0.25">
      <c r="A3774" s="1"/>
      <c r="B3774" s="122"/>
      <c r="C3774" s="122"/>
      <c r="D3774" s="122"/>
      <c r="E3774" s="122"/>
      <c r="F3774" s="122"/>
      <c r="G3774" s="122"/>
      <c r="H3774" s="122"/>
      <c r="I3774" s="122"/>
      <c r="J3774" s="122"/>
      <c r="K3774" s="122"/>
      <c r="L3774" s="122"/>
      <c r="M3774" s="122"/>
      <c r="N3774" s="122"/>
      <c r="O3774" s="122"/>
      <c r="P3774" s="122"/>
      <c r="Q3774" s="122"/>
      <c r="R3774" s="122"/>
      <c r="S3774" s="122"/>
      <c r="T3774" s="122"/>
      <c r="U3774" s="122"/>
      <c r="V3774" s="122"/>
      <c r="W3774" s="123"/>
      <c r="X3774" s="116"/>
      <c r="Y3774" s="117"/>
      <c r="Z3774" s="123"/>
      <c r="AA3774" s="112" t="s">
        <v>1171</v>
      </c>
      <c r="AB3774" s="113">
        <f>'Demand Input MP'!B1889</f>
        <v>0</v>
      </c>
      <c r="AC3774" s="112">
        <f>'Demand Input MP'!C1889</f>
        <v>0</v>
      </c>
      <c r="AD3774" s="112">
        <f>'Demand Input MP'!D1889</f>
        <v>0</v>
      </c>
      <c r="AE3774" s="112">
        <f>'Demand Input MP'!E1889</f>
        <v>0</v>
      </c>
      <c r="AF3774" s="112">
        <f>'Demand Input MP'!F1889</f>
        <v>0</v>
      </c>
      <c r="AG3774" s="112">
        <f>'Demand Input MP'!G1889</f>
        <v>0</v>
      </c>
      <c r="AH3774" s="112">
        <f>'Demand Input MP'!H1889</f>
        <v>0</v>
      </c>
      <c r="AI3774" s="112">
        <f>'Demand Input MP'!I1889</f>
        <v>0</v>
      </c>
      <c r="AJ3774" s="112">
        <f>'Demand Input MP'!J1889</f>
        <v>0</v>
      </c>
      <c r="AK3774" s="112">
        <f>'Demand Input MP'!K1889</f>
        <v>0</v>
      </c>
      <c r="AL3774" s="112">
        <f>'Demand Input MP'!L1889</f>
        <v>0</v>
      </c>
      <c r="AM3774" s="112">
        <f>'Demand Input MP'!M1889</f>
        <v>0</v>
      </c>
      <c r="AN3774" s="112">
        <f>'Demand Input MP'!N1889</f>
        <v>0</v>
      </c>
      <c r="AQ3774" t="str">
        <f>AQ3768</f>
        <v/>
      </c>
    </row>
    <row r="3775" spans="1:43" ht="14.25" customHeight="1" x14ac:dyDescent="0.25">
      <c r="A3775" s="1"/>
      <c r="B3775" s="122"/>
      <c r="C3775" s="122"/>
      <c r="D3775" s="122"/>
      <c r="E3775" s="122"/>
      <c r="F3775" s="122"/>
      <c r="G3775" s="122"/>
      <c r="H3775" s="122"/>
      <c r="I3775" s="122"/>
      <c r="J3775" s="122"/>
      <c r="K3775" s="122"/>
      <c r="L3775" s="122"/>
      <c r="M3775" s="122"/>
      <c r="N3775" s="122"/>
      <c r="O3775" s="122"/>
      <c r="P3775" s="122"/>
      <c r="Q3775" s="122"/>
      <c r="R3775" s="122"/>
      <c r="S3775" s="122"/>
      <c r="T3775" s="122"/>
      <c r="U3775" s="122"/>
      <c r="V3775" s="124" t="s">
        <v>91</v>
      </c>
      <c r="W3775" s="125">
        <f>IFERROR(IF(SUM('Run Rate History'!E380:AD380)&gt;0,(SUMPRODUCT((B3770:AA3770&gt;=PERCENTILE(B3770:AA3770,0.1))*(B3770:AA3770&lt;=PERCENTILE(B3770:AA3770,0.9))*B3770:AA3770)+SUMPRODUCT(('Run Rate History'!E380:AD380&gt;=PERCENTILE(B3770:AA3770,0.1))*('Run Rate History'!E380:AD380&lt;=PERCENTILE(B3770:AA3770,0.9))*'Run Rate History'!E380:AD380))/(SUMPRODUCT((B3770:AA3770&gt;=PERCENTILE(B3770:AA3770,0.1))*(B3770:AA3770&lt;=PERCENTILE(B3770:AA3770,0.9))*1)+SUMPRODUCT(('Run Rate History'!E380:AD380&gt;=PERCENTILE(B3770:AA3770,0.1))*('Run Rate History'!E380:AD380&lt;=PERCENTILE(B3770:AA3770,0.9))*1)),TRIMMEAN(B3770:AA3770,0.15)),0)</f>
        <v>158.28888888888889</v>
      </c>
      <c r="X3775" s="126" t="s">
        <v>1172</v>
      </c>
      <c r="Y3775" s="127">
        <f>SUM(B3770:AA3770)/26</f>
        <v>163.80769230769232</v>
      </c>
      <c r="Z3775" s="128"/>
      <c r="AA3775" s="112" t="s">
        <v>1173</v>
      </c>
      <c r="AB3775" s="113">
        <f>'Demand Input MP'!B1888</f>
        <v>0</v>
      </c>
      <c r="AC3775" s="112">
        <f>'Demand Input MP'!C1888</f>
        <v>0</v>
      </c>
      <c r="AD3775" s="112">
        <f>'Demand Input MP'!D1888</f>
        <v>0</v>
      </c>
      <c r="AE3775" s="112">
        <f>'Demand Input MP'!E1888</f>
        <v>0</v>
      </c>
      <c r="AF3775" s="112">
        <f>'Demand Input MP'!F1888</f>
        <v>0</v>
      </c>
      <c r="AG3775" s="112">
        <f>'Demand Input MP'!G1888</f>
        <v>0</v>
      </c>
      <c r="AH3775" s="112">
        <f>'Demand Input MP'!H1888</f>
        <v>0</v>
      </c>
      <c r="AI3775" s="112">
        <f>'Demand Input MP'!I1888</f>
        <v>0</v>
      </c>
      <c r="AJ3775" s="112">
        <f>'Demand Input MP'!J1888</f>
        <v>0</v>
      </c>
      <c r="AK3775" s="112">
        <f>'Demand Input MP'!K1888</f>
        <v>0</v>
      </c>
      <c r="AL3775" s="112">
        <f>'Demand Input MP'!L1888</f>
        <v>0</v>
      </c>
      <c r="AM3775" s="112">
        <f>'Demand Input MP'!M1888</f>
        <v>0</v>
      </c>
      <c r="AN3775" s="112">
        <f>'Demand Input MP'!N1888</f>
        <v>0</v>
      </c>
      <c r="AQ3775" t="str">
        <f>AQ3768</f>
        <v/>
      </c>
    </row>
    <row r="3776" spans="1:43" ht="14.25" customHeight="1" x14ac:dyDescent="0.25">
      <c r="A3776" s="1"/>
      <c r="B3776" s="122"/>
      <c r="C3776" s="122"/>
      <c r="D3776" s="122"/>
      <c r="E3776" s="122"/>
      <c r="F3776" s="122"/>
      <c r="G3776" s="122"/>
      <c r="H3776" s="122"/>
      <c r="I3776" s="122"/>
      <c r="J3776" s="122"/>
      <c r="K3776" s="122"/>
      <c r="L3776" s="122"/>
      <c r="M3776" s="122"/>
      <c r="N3776" s="122"/>
      <c r="O3776" s="122"/>
      <c r="P3776" s="122"/>
      <c r="Q3776" s="122"/>
      <c r="R3776" s="122"/>
      <c r="S3776" s="122"/>
      <c r="T3776" s="122"/>
      <c r="U3776" s="122"/>
      <c r="V3776" s="124" t="s">
        <v>94</v>
      </c>
      <c r="W3776" s="125">
        <f>IFERROR((1*MIN(MAX(X3770,0.5*IF(SUM('Run Rate History'!E380:AD380)&gt;0,(MEDIAN(IF(B3770:AA3770&gt;0,B3770:AA3770))+MEDIAN(IF('Run Rate History'!E380:AD380&gt;0,'Run Rate History'!E380:AD380)))/2,MEDIAN(IF(B3770:AA3770&gt;0,B3770:AA3770)))),2*IF(SUM('Run Rate History'!E380:AD380)&gt;0,(MEDIAN(IF(B3770:AA3770&gt;0,B3770:AA3770))+MEDIAN(IF('Run Rate History'!E380:AD380&gt;0,'Run Rate History'!E380:AD380)))/2,MEDIAN(IF(B3770:AA3770&gt;0,B3770:AA3770))))+2*MIN(MAX(Y3770,0.5*IF(SUM('Run Rate History'!E380:AD380)&gt;0,(MEDIAN(IF(B3770:AA3770&gt;0,B3770:AA3770))+MEDIAN(IF('Run Rate History'!E380:AD380&gt;0,'Run Rate History'!E380:AD380)))/2,MEDIAN(IF(B3770:AA3770&gt;0,B3770:AA3770)))),2*IF(SUM('Run Rate History'!E380:AD380)&gt;0,(MEDIAN(IF(B3770:AA3770&gt;0,B3770:AA3770))+MEDIAN(IF('Run Rate History'!E380:AD380&gt;0,'Run Rate History'!E380:AD380)))/2,MEDIAN(IF(B3770:AA3770&gt;0,B3770:AA3770))))+3*MIN(MAX(Z3770,0.5*IF(SUM('Run Rate History'!E380:AD380)&gt;0,(MEDIAN(IF(B3770:AA3770&gt;0,B3770:AA3770))+MEDIAN(IF('Run Rate History'!E380:AD380&gt;0,'Run Rate History'!E380:AD380)))/2,MEDIAN(IF(B3770:AA3770&gt;0,B3770:AA3770)))),2*IF(SUM('Run Rate History'!E380:AD380)&gt;0,(MEDIAN(IF(B3770:AA3770&gt;0,B3770:AA3770))+MEDIAN(IF('Run Rate History'!E380:AD380&gt;0,'Run Rate History'!E380:AD380)))/2,MEDIAN(IF(B3770:AA3770&gt;0,B3770:AA3770))))+4*MIN(MAX(AA3770,0.5*IF(SUM('Run Rate History'!E380:AD380)&gt;0,(MEDIAN(IF(B3770:AA3770&gt;0,B3770:AA3770))+MEDIAN(IF('Run Rate History'!E380:AD380&gt;0,'Run Rate History'!E380:AD380)))/2,MEDIAN(IF(B3770:AA3770&gt;0,B3770:AA3770)))),2*IF(SUM('Run Rate History'!E380:AD380)&gt;0,(MEDIAN(IF(B3770:AA3770&gt;0,B3770:AA3770))+MEDIAN(IF('Run Rate History'!E380:AD380&gt;0,'Run Rate History'!E380:AD380)))/2,MEDIAN(IF(B3770:AA3770&gt;0,B3770:AA3770)))))/10,0)</f>
        <v>308</v>
      </c>
      <c r="X3776" s="129" t="s">
        <v>1174</v>
      </c>
      <c r="Y3776" s="130">
        <f>IFERROR(VLOOKUP(A3768,'Stanje zaliha'!A:E,5,FALSE()),0)</f>
        <v>1247</v>
      </c>
      <c r="Z3776" s="131"/>
      <c r="AA3776" s="113" t="s">
        <v>1175</v>
      </c>
      <c r="AB3776" s="118">
        <f t="shared" ref="AB3776:AN3776" si="752">SUM(AB3772:AB3775)</f>
        <v>0</v>
      </c>
      <c r="AC3776" s="118">
        <f t="shared" si="752"/>
        <v>0</v>
      </c>
      <c r="AD3776" s="118">
        <f t="shared" si="752"/>
        <v>0</v>
      </c>
      <c r="AE3776" s="118">
        <f t="shared" si="752"/>
        <v>0</v>
      </c>
      <c r="AF3776" s="118">
        <f t="shared" si="752"/>
        <v>0</v>
      </c>
      <c r="AG3776" s="118">
        <f t="shared" si="752"/>
        <v>0</v>
      </c>
      <c r="AH3776" s="118">
        <f t="shared" si="752"/>
        <v>0</v>
      </c>
      <c r="AI3776" s="118">
        <f t="shared" si="752"/>
        <v>0</v>
      </c>
      <c r="AJ3776" s="118">
        <f t="shared" si="752"/>
        <v>0</v>
      </c>
      <c r="AK3776" s="118">
        <f t="shared" si="752"/>
        <v>0</v>
      </c>
      <c r="AL3776" s="118">
        <f t="shared" si="752"/>
        <v>0</v>
      </c>
      <c r="AM3776" s="118">
        <f t="shared" si="752"/>
        <v>0</v>
      </c>
      <c r="AN3776" s="118">
        <f t="shared" si="752"/>
        <v>0</v>
      </c>
      <c r="AQ3776" t="str">
        <f>AQ3768</f>
        <v/>
      </c>
    </row>
    <row r="3777" spans="1:43" ht="14.25" customHeight="1" x14ac:dyDescent="0.25">
      <c r="A3777" s="1"/>
      <c r="B3777" s="122"/>
      <c r="C3777" s="122"/>
      <c r="D3777" s="122"/>
      <c r="E3777" s="122"/>
      <c r="F3777" s="122"/>
      <c r="G3777" s="122"/>
      <c r="H3777" s="122"/>
      <c r="I3777" s="122"/>
      <c r="J3777" s="122"/>
      <c r="K3777" s="122"/>
      <c r="L3777" s="122"/>
      <c r="M3777" s="122"/>
      <c r="N3777" s="122"/>
      <c r="O3777" s="122"/>
      <c r="P3777" s="122"/>
      <c r="Q3777" s="122"/>
      <c r="R3777" s="122"/>
      <c r="S3777" s="122"/>
      <c r="T3777" s="122"/>
      <c r="U3777" s="122"/>
      <c r="V3777" s="124" t="s">
        <v>95</v>
      </c>
      <c r="W3777" s="125">
        <f>IFERROR(0.6*W3776+0.4*W3775,0)</f>
        <v>248.11555555555555</v>
      </c>
      <c r="X3777" s="132" t="s">
        <v>1176</v>
      </c>
      <c r="Y3777" s="133">
        <f>IFERROR(SUMIF('Popis poslanih narudžbi'!A:A,A3768,'Popis poslanih narudžbi'!C:C),0)</f>
        <v>0</v>
      </c>
      <c r="Z3777" s="131"/>
      <c r="AA3777" s="134" t="s">
        <v>1177</v>
      </c>
      <c r="AB3777" s="118">
        <f t="shared" ref="AB3777:AN3777" si="753">AB3770+AB3776</f>
        <v>227</v>
      </c>
      <c r="AC3777" s="118">
        <f t="shared" si="753"/>
        <v>235</v>
      </c>
      <c r="AD3777" s="118">
        <f t="shared" si="753"/>
        <v>192</v>
      </c>
      <c r="AE3777" s="118">
        <f t="shared" si="753"/>
        <v>194</v>
      </c>
      <c r="AF3777" s="118">
        <f t="shared" si="753"/>
        <v>186</v>
      </c>
      <c r="AG3777" s="118">
        <f t="shared" si="753"/>
        <v>187</v>
      </c>
      <c r="AH3777" s="118">
        <f t="shared" si="753"/>
        <v>186</v>
      </c>
      <c r="AI3777" s="118">
        <f t="shared" si="753"/>
        <v>186</v>
      </c>
      <c r="AJ3777" s="118">
        <f t="shared" si="753"/>
        <v>182</v>
      </c>
      <c r="AK3777" s="118">
        <f t="shared" si="753"/>
        <v>183</v>
      </c>
      <c r="AL3777" s="118">
        <f t="shared" si="753"/>
        <v>235</v>
      </c>
      <c r="AM3777" s="118">
        <f t="shared" si="753"/>
        <v>162</v>
      </c>
      <c r="AN3777" s="118">
        <f t="shared" si="753"/>
        <v>178</v>
      </c>
      <c r="AQ3777" t="str">
        <f>AQ3768</f>
        <v/>
      </c>
    </row>
    <row r="3778" spans="1:43" ht="14.25" customHeight="1" x14ac:dyDescent="0.25">
      <c r="A3778" s="107" t="str">
        <f>'Run Rate'!A381</f>
        <v>SCM04399</v>
      </c>
      <c r="B3778" s="135" t="str">
        <f>'Run Rate'!B381</f>
        <v>BCAA Hybrid 240 tablets</v>
      </c>
      <c r="C3778" s="135" t="str">
        <f>'Run Rate'!C381</f>
        <v>SPORTSKA PREHRANA</v>
      </c>
      <c r="D3778" s="135" t="str">
        <f>'Run Rate'!D381</f>
        <v>03 BRONZE</v>
      </c>
      <c r="E3778" s="122"/>
      <c r="F3778" s="122"/>
      <c r="G3778" s="122"/>
      <c r="H3778" s="122"/>
      <c r="I3778" s="122"/>
      <c r="J3778" s="122"/>
      <c r="K3778" s="122"/>
      <c r="L3778" s="122"/>
      <c r="M3778" s="122"/>
      <c r="N3778" s="122"/>
      <c r="O3778" s="122"/>
      <c r="P3778" s="122"/>
      <c r="Q3778" s="122"/>
      <c r="R3778" s="122"/>
      <c r="S3778" s="122"/>
      <c r="T3778" s="122"/>
      <c r="U3778" s="122"/>
      <c r="V3778" s="122"/>
      <c r="W3778" s="122"/>
      <c r="X3778" s="122"/>
      <c r="Y3778" s="122"/>
      <c r="Z3778" s="122"/>
      <c r="AA3778" s="122"/>
      <c r="AB3778" s="122"/>
      <c r="AC3778" s="122"/>
      <c r="AD3778" s="122"/>
      <c r="AE3778" s="122"/>
      <c r="AF3778" s="122"/>
      <c r="AG3778" s="122"/>
      <c r="AH3778" s="122"/>
      <c r="AI3778" s="122"/>
      <c r="AJ3778" s="122"/>
      <c r="AK3778" s="122"/>
      <c r="AL3778" s="122"/>
      <c r="AM3778" s="122"/>
      <c r="AN3778" s="122"/>
      <c r="AQ3778" t="str">
        <f>IF(AND(OR($B$1="ALL",$B$1=C3778),OR($E$1="ALL",$E$1=D3778),OR($B$2="ALL",$B$2=A3778),OR($E$2="ALL",IFERROR(SEARCH($E$2,B3778),0)&gt;0)),"MATCH","")</f>
        <v/>
      </c>
    </row>
    <row r="3779" spans="1:43" ht="14.25" customHeight="1" x14ac:dyDescent="0.25">
      <c r="A3779" s="108" t="s">
        <v>1137</v>
      </c>
      <c r="B3779" s="136" t="s">
        <v>1138</v>
      </c>
      <c r="C3779" s="136" t="s">
        <v>1139</v>
      </c>
      <c r="D3779" s="136" t="s">
        <v>1140</v>
      </c>
      <c r="E3779" s="136" t="s">
        <v>1141</v>
      </c>
      <c r="F3779" s="136" t="s">
        <v>1142</v>
      </c>
      <c r="G3779" s="136" t="s">
        <v>1143</v>
      </c>
      <c r="H3779" s="136" t="s">
        <v>1144</v>
      </c>
      <c r="I3779" s="136" t="s">
        <v>1145</v>
      </c>
      <c r="J3779" s="136" t="s">
        <v>1146</v>
      </c>
      <c r="K3779" s="136" t="s">
        <v>1147</v>
      </c>
      <c r="L3779" s="136" t="s">
        <v>1148</v>
      </c>
      <c r="M3779" s="136" t="s">
        <v>1149</v>
      </c>
      <c r="N3779" s="136" t="s">
        <v>1150</v>
      </c>
      <c r="O3779" s="136" t="s">
        <v>1151</v>
      </c>
      <c r="P3779" s="136" t="s">
        <v>1152</v>
      </c>
      <c r="Q3779" s="136" t="s">
        <v>1153</v>
      </c>
      <c r="R3779" s="136" t="s">
        <v>1154</v>
      </c>
      <c r="S3779" s="136" t="s">
        <v>1155</v>
      </c>
      <c r="T3779" s="136" t="s">
        <v>1156</v>
      </c>
      <c r="U3779" s="136" t="s">
        <v>1157</v>
      </c>
      <c r="V3779" s="136" t="s">
        <v>1158</v>
      </c>
      <c r="W3779" s="136" t="s">
        <v>1159</v>
      </c>
      <c r="X3779" s="136" t="s">
        <v>1160</v>
      </c>
      <c r="Y3779" s="136" t="s">
        <v>1161</v>
      </c>
      <c r="Z3779" s="136" t="s">
        <v>1162</v>
      </c>
      <c r="AA3779" s="136" t="s">
        <v>1163</v>
      </c>
      <c r="AB3779" s="137" t="s">
        <v>156</v>
      </c>
      <c r="AC3779" s="137" t="s">
        <v>157</v>
      </c>
      <c r="AD3779" s="137" t="s">
        <v>158</v>
      </c>
      <c r="AE3779" s="137" t="s">
        <v>139</v>
      </c>
      <c r="AF3779" s="138" t="s">
        <v>140</v>
      </c>
      <c r="AG3779" s="138" t="s">
        <v>141</v>
      </c>
      <c r="AH3779" s="138" t="s">
        <v>142</v>
      </c>
      <c r="AI3779" s="138" t="s">
        <v>143</v>
      </c>
      <c r="AJ3779" s="139" t="s">
        <v>144</v>
      </c>
      <c r="AK3779" s="139" t="s">
        <v>145</v>
      </c>
      <c r="AL3779" s="139" t="s">
        <v>146</v>
      </c>
      <c r="AM3779" s="140" t="s">
        <v>147</v>
      </c>
      <c r="AN3779" s="140" t="s">
        <v>148</v>
      </c>
      <c r="AQ3779" t="str">
        <f>AQ3778</f>
        <v/>
      </c>
    </row>
    <row r="3780" spans="1:43" ht="14.25" customHeight="1" x14ac:dyDescent="0.25">
      <c r="A3780" s="99" t="s">
        <v>1164</v>
      </c>
      <c r="B3780" s="112">
        <f>'Run Rate'!E381</f>
        <v>9</v>
      </c>
      <c r="C3780" s="112">
        <f>'Run Rate'!F381</f>
        <v>8</v>
      </c>
      <c r="D3780" s="112">
        <f>'Run Rate'!G381</f>
        <v>6</v>
      </c>
      <c r="E3780" s="112">
        <f>'Run Rate'!H381</f>
        <v>7</v>
      </c>
      <c r="F3780" s="112">
        <f>'Run Rate'!I381</f>
        <v>6</v>
      </c>
      <c r="G3780" s="112">
        <f>'Run Rate'!J381</f>
        <v>11</v>
      </c>
      <c r="H3780" s="112">
        <f>'Run Rate'!K381</f>
        <v>17</v>
      </c>
      <c r="I3780" s="112">
        <f>'Run Rate'!L381</f>
        <v>18</v>
      </c>
      <c r="J3780" s="112">
        <f>'Run Rate'!M381</f>
        <v>9</v>
      </c>
      <c r="K3780" s="112">
        <f>'Run Rate'!N381</f>
        <v>5</v>
      </c>
      <c r="L3780" s="112">
        <f>'Run Rate'!O381</f>
        <v>7</v>
      </c>
      <c r="M3780" s="112">
        <f>'Run Rate'!P381</f>
        <v>15</v>
      </c>
      <c r="N3780" s="112">
        <f>'Run Rate'!Q381</f>
        <v>9</v>
      </c>
      <c r="O3780" s="112">
        <f>'Run Rate'!R381</f>
        <v>1</v>
      </c>
      <c r="P3780" s="112">
        <f>'Run Rate'!S381</f>
        <v>5</v>
      </c>
      <c r="Q3780" s="112">
        <f>'Run Rate'!T381</f>
        <v>3</v>
      </c>
      <c r="R3780" s="112">
        <f>'Run Rate'!U381</f>
        <v>10</v>
      </c>
      <c r="S3780" s="112">
        <f>'Run Rate'!V381</f>
        <v>7</v>
      </c>
      <c r="T3780" s="112">
        <f>'Run Rate'!W381</f>
        <v>7</v>
      </c>
      <c r="U3780" s="112">
        <f>'Run Rate'!X381</f>
        <v>5</v>
      </c>
      <c r="V3780" s="112">
        <f>'Run Rate'!Y381</f>
        <v>9</v>
      </c>
      <c r="W3780" s="112">
        <f>'Run Rate'!Z381</f>
        <v>5</v>
      </c>
      <c r="X3780" s="112">
        <f>'Run Rate'!AA381</f>
        <v>3</v>
      </c>
      <c r="Y3780" s="112">
        <f>'Run Rate'!AB381</f>
        <v>9</v>
      </c>
      <c r="Z3780" s="112">
        <f>'Run Rate'!AC381</f>
        <v>5</v>
      </c>
      <c r="AA3780" s="112">
        <f>'Run Rate'!AD381</f>
        <v>7</v>
      </c>
      <c r="AB3780" s="113">
        <v>6</v>
      </c>
      <c r="AC3780" s="112">
        <v>6</v>
      </c>
      <c r="AD3780" s="112">
        <v>6</v>
      </c>
      <c r="AE3780" s="112">
        <v>6</v>
      </c>
      <c r="AF3780" s="112">
        <v>6</v>
      </c>
      <c r="AG3780" s="112">
        <v>6</v>
      </c>
      <c r="AH3780" s="112">
        <v>6</v>
      </c>
      <c r="AI3780" s="112">
        <v>6</v>
      </c>
      <c r="AJ3780" s="112">
        <v>6</v>
      </c>
      <c r="AK3780" s="112">
        <v>6</v>
      </c>
      <c r="AL3780" s="112">
        <v>6</v>
      </c>
      <c r="AM3780" s="112">
        <v>6</v>
      </c>
      <c r="AN3780" s="112">
        <v>6</v>
      </c>
      <c r="AQ3780" t="str">
        <f>AQ3778</f>
        <v/>
      </c>
    </row>
    <row r="3781" spans="1:43" ht="14.25" customHeight="1" x14ac:dyDescent="0.25">
      <c r="A3781" s="99" t="s">
        <v>1165</v>
      </c>
      <c r="B3781" s="114"/>
      <c r="C3781" s="114"/>
      <c r="D3781" s="114"/>
      <c r="E3781" s="114"/>
      <c r="F3781" s="114"/>
      <c r="G3781" s="114"/>
      <c r="H3781" s="114"/>
      <c r="I3781" s="114"/>
      <c r="J3781" s="114"/>
      <c r="K3781" s="114"/>
      <c r="L3781" s="114"/>
      <c r="M3781" s="114"/>
      <c r="N3781" s="114"/>
      <c r="O3781" s="114"/>
      <c r="P3781" s="114"/>
      <c r="Q3781" s="114"/>
      <c r="R3781" s="114"/>
      <c r="S3781" s="114"/>
      <c r="T3781" s="114"/>
      <c r="U3781" s="114"/>
      <c r="V3781" s="114"/>
      <c r="W3781" s="115"/>
      <c r="X3781" s="115"/>
      <c r="Y3781" s="115"/>
      <c r="Z3781" s="115"/>
      <c r="AA3781" s="112" t="s">
        <v>1166</v>
      </c>
      <c r="AB3781" s="113"/>
      <c r="AC3781" s="112"/>
      <c r="AD3781" s="112"/>
      <c r="AE3781" s="112"/>
      <c r="AF3781" s="112"/>
      <c r="AG3781" s="112"/>
      <c r="AH3781" s="112"/>
      <c r="AI3781" s="112"/>
      <c r="AJ3781" s="112"/>
      <c r="AK3781" s="112"/>
      <c r="AL3781" s="112"/>
      <c r="AM3781" s="112"/>
      <c r="AN3781" s="112"/>
      <c r="AQ3781" t="str">
        <f>AQ3778</f>
        <v/>
      </c>
    </row>
    <row r="3782" spans="1:43" ht="14.25" customHeight="1" x14ac:dyDescent="0.25">
      <c r="A3782" s="99" t="s">
        <v>1167</v>
      </c>
      <c r="B3782" s="114"/>
      <c r="C3782" s="114"/>
      <c r="D3782" s="114"/>
      <c r="E3782" s="114"/>
      <c r="F3782" s="114"/>
      <c r="G3782" s="114"/>
      <c r="H3782" s="114"/>
      <c r="I3782" s="114"/>
      <c r="J3782" s="114"/>
      <c r="K3782" s="114"/>
      <c r="L3782" s="114"/>
      <c r="M3782" s="114"/>
      <c r="N3782" s="114"/>
      <c r="O3782" s="114"/>
      <c r="P3782" s="114"/>
      <c r="Q3782" s="114"/>
      <c r="R3782" s="114"/>
      <c r="S3782" s="114"/>
      <c r="T3782" s="114"/>
      <c r="U3782" s="114"/>
      <c r="V3782" s="114"/>
      <c r="W3782" s="115"/>
      <c r="X3782" s="116"/>
      <c r="Y3782" s="117"/>
      <c r="Z3782" s="115"/>
      <c r="AA3782" s="112" t="s">
        <v>1168</v>
      </c>
      <c r="AB3782" s="113">
        <f>'Demand Input VP'!B1894</f>
        <v>0</v>
      </c>
      <c r="AC3782" s="112">
        <f>'Demand Input VP'!C1894</f>
        <v>0</v>
      </c>
      <c r="AD3782" s="112">
        <f>'Demand Input VP'!D1894</f>
        <v>0</v>
      </c>
      <c r="AE3782" s="112">
        <f>'Demand Input VP'!E1894</f>
        <v>0</v>
      </c>
      <c r="AF3782" s="112">
        <f>'Demand Input VP'!F1894</f>
        <v>0</v>
      </c>
      <c r="AG3782" s="112">
        <f>'Demand Input VP'!G1894</f>
        <v>0</v>
      </c>
      <c r="AH3782" s="112">
        <f>'Demand Input VP'!H1894</f>
        <v>0</v>
      </c>
      <c r="AI3782" s="112">
        <f>'Demand Input VP'!I1894</f>
        <v>0</v>
      </c>
      <c r="AJ3782" s="112">
        <f>'Demand Input VP'!J1894</f>
        <v>0</v>
      </c>
      <c r="AK3782" s="112">
        <f>'Demand Input VP'!K1894</f>
        <v>0</v>
      </c>
      <c r="AL3782" s="112">
        <f>'Demand Input VP'!L1894</f>
        <v>0</v>
      </c>
      <c r="AM3782" s="112">
        <f>'Demand Input VP'!M1894</f>
        <v>0</v>
      </c>
      <c r="AN3782" s="112">
        <f>'Demand Input VP'!N1894</f>
        <v>0</v>
      </c>
      <c r="AQ3782" t="str">
        <f>AQ3778</f>
        <v/>
      </c>
    </row>
    <row r="3783" spans="1:43" ht="14.25" customHeight="1" x14ac:dyDescent="0.25">
      <c r="A3783" s="99" t="s">
        <v>1169</v>
      </c>
      <c r="B3783" s="118"/>
      <c r="C3783" s="118"/>
      <c r="D3783" s="118"/>
      <c r="E3783" s="118"/>
      <c r="F3783" s="118"/>
      <c r="G3783" s="118"/>
      <c r="H3783" s="118"/>
      <c r="I3783" s="118"/>
      <c r="J3783" s="118"/>
      <c r="K3783" s="118"/>
      <c r="L3783" s="118"/>
      <c r="M3783" s="118"/>
      <c r="N3783" s="118"/>
      <c r="O3783" s="118"/>
      <c r="P3783" s="118"/>
      <c r="Q3783" s="118"/>
      <c r="R3783" s="118"/>
      <c r="S3783" s="118"/>
      <c r="T3783" s="118"/>
      <c r="U3783" s="118"/>
      <c r="V3783" s="118"/>
      <c r="W3783" s="115"/>
      <c r="X3783" s="116"/>
      <c r="Y3783" s="117"/>
      <c r="Z3783" s="119"/>
      <c r="AA3783" s="120" t="s">
        <v>1170</v>
      </c>
      <c r="AB3783" s="121">
        <f>'Demand Input VP'!B1893</f>
        <v>0</v>
      </c>
      <c r="AC3783" s="120">
        <f>'Demand Input VP'!C1893</f>
        <v>0</v>
      </c>
      <c r="AD3783" s="120">
        <f>'Demand Input VP'!D1893</f>
        <v>0</v>
      </c>
      <c r="AE3783" s="120">
        <f>'Demand Input VP'!E1893</f>
        <v>0</v>
      </c>
      <c r="AF3783" s="120">
        <f>'Demand Input VP'!F1893</f>
        <v>0</v>
      </c>
      <c r="AG3783" s="120">
        <f>'Demand Input VP'!G1893</f>
        <v>0</v>
      </c>
      <c r="AH3783" s="120">
        <f>'Demand Input VP'!H1893</f>
        <v>0</v>
      </c>
      <c r="AI3783" s="120">
        <f>'Demand Input VP'!I1893</f>
        <v>0</v>
      </c>
      <c r="AJ3783" s="120">
        <f>'Demand Input VP'!J1893</f>
        <v>0</v>
      </c>
      <c r="AK3783" s="120">
        <f>'Demand Input VP'!K1893</f>
        <v>0</v>
      </c>
      <c r="AL3783" s="120">
        <f>'Demand Input VP'!L1893</f>
        <v>0</v>
      </c>
      <c r="AM3783" s="120">
        <f>'Demand Input VP'!M1893</f>
        <v>0</v>
      </c>
      <c r="AN3783" s="120">
        <f>'Demand Input VP'!N1893</f>
        <v>0</v>
      </c>
      <c r="AQ3783" t="str">
        <f>AQ3778</f>
        <v/>
      </c>
    </row>
    <row r="3784" spans="1:43" ht="14.25" customHeight="1" x14ac:dyDescent="0.25">
      <c r="A3784" s="1"/>
      <c r="B3784" s="122"/>
      <c r="C3784" s="122"/>
      <c r="D3784" s="122"/>
      <c r="E3784" s="122"/>
      <c r="F3784" s="122"/>
      <c r="G3784" s="122"/>
      <c r="H3784" s="122"/>
      <c r="I3784" s="122"/>
      <c r="J3784" s="122"/>
      <c r="K3784" s="122"/>
      <c r="L3784" s="122"/>
      <c r="M3784" s="122"/>
      <c r="N3784" s="122"/>
      <c r="O3784" s="122"/>
      <c r="P3784" s="122"/>
      <c r="Q3784" s="122"/>
      <c r="R3784" s="122"/>
      <c r="S3784" s="122"/>
      <c r="T3784" s="122"/>
      <c r="U3784" s="122"/>
      <c r="V3784" s="122"/>
      <c r="W3784" s="123"/>
      <c r="X3784" s="116"/>
      <c r="Y3784" s="117"/>
      <c r="Z3784" s="123"/>
      <c r="AA3784" s="112" t="s">
        <v>1171</v>
      </c>
      <c r="AB3784" s="113">
        <f>'Demand Input MP'!B1894</f>
        <v>0</v>
      </c>
      <c r="AC3784" s="112">
        <f>'Demand Input MP'!C1894</f>
        <v>0</v>
      </c>
      <c r="AD3784" s="112">
        <f>'Demand Input MP'!D1894</f>
        <v>0</v>
      </c>
      <c r="AE3784" s="112">
        <f>'Demand Input MP'!E1894</f>
        <v>0</v>
      </c>
      <c r="AF3784" s="112">
        <f>'Demand Input MP'!F1894</f>
        <v>0</v>
      </c>
      <c r="AG3784" s="112">
        <f>'Demand Input MP'!G1894</f>
        <v>0</v>
      </c>
      <c r="AH3784" s="112">
        <f>'Demand Input MP'!H1894</f>
        <v>0</v>
      </c>
      <c r="AI3784" s="112">
        <f>'Demand Input MP'!I1894</f>
        <v>0</v>
      </c>
      <c r="AJ3784" s="112">
        <f>'Demand Input MP'!J1894</f>
        <v>0</v>
      </c>
      <c r="AK3784" s="112">
        <f>'Demand Input MP'!K1894</f>
        <v>0</v>
      </c>
      <c r="AL3784" s="112">
        <f>'Demand Input MP'!L1894</f>
        <v>0</v>
      </c>
      <c r="AM3784" s="112">
        <f>'Demand Input MP'!M1894</f>
        <v>0</v>
      </c>
      <c r="AN3784" s="112">
        <f>'Demand Input MP'!N1894</f>
        <v>0</v>
      </c>
      <c r="AQ3784" t="str">
        <f>AQ3778</f>
        <v/>
      </c>
    </row>
    <row r="3785" spans="1:43" ht="14.25" customHeight="1" x14ac:dyDescent="0.25">
      <c r="A3785" s="1"/>
      <c r="B3785" s="122"/>
      <c r="C3785" s="122"/>
      <c r="D3785" s="122"/>
      <c r="E3785" s="122"/>
      <c r="F3785" s="122"/>
      <c r="G3785" s="122"/>
      <c r="H3785" s="122"/>
      <c r="I3785" s="122"/>
      <c r="J3785" s="122"/>
      <c r="K3785" s="122"/>
      <c r="L3785" s="122"/>
      <c r="M3785" s="122"/>
      <c r="N3785" s="122"/>
      <c r="O3785" s="122"/>
      <c r="P3785" s="122"/>
      <c r="Q3785" s="122"/>
      <c r="R3785" s="122"/>
      <c r="S3785" s="122"/>
      <c r="T3785" s="122"/>
      <c r="U3785" s="122"/>
      <c r="V3785" s="124" t="s">
        <v>91</v>
      </c>
      <c r="W3785" s="125">
        <f>IFERROR(IF(SUM('Run Rate History'!E381:AD381)&gt;0,(SUMPRODUCT((B3780:AA3780&gt;=PERCENTILE(B3780:AA3780,0.1))*(B3780:AA3780&lt;=PERCENTILE(B3780:AA3780,0.9))*B3780:AA3780)+SUMPRODUCT(('Run Rate History'!E381:AD381&gt;=PERCENTILE(B3780:AA3780,0.1))*('Run Rate History'!E381:AD381&lt;=PERCENTILE(B3780:AA3780,0.9))*'Run Rate History'!E381:AD381))/(SUMPRODUCT((B3780:AA3780&gt;=PERCENTILE(B3780:AA3780,0.1))*(B3780:AA3780&lt;=PERCENTILE(B3780:AA3780,0.9))*1)+SUMPRODUCT(('Run Rate History'!E381:AD381&gt;=PERCENTILE(B3780:AA3780,0.1))*('Run Rate History'!E381:AD381&lt;=PERCENTILE(B3780:AA3780,0.9))*1)),TRIMMEAN(B3780:AA3780,0.15)),0)</f>
        <v>7.8571428571428568</v>
      </c>
      <c r="X3785" s="126" t="s">
        <v>1172</v>
      </c>
      <c r="Y3785" s="127">
        <f>SUM(B3780:AA3780)/26</f>
        <v>7.8076923076923075</v>
      </c>
      <c r="Z3785" s="128"/>
      <c r="AA3785" s="112" t="s">
        <v>1173</v>
      </c>
      <c r="AB3785" s="113">
        <f>'Demand Input MP'!B1893</f>
        <v>0</v>
      </c>
      <c r="AC3785" s="112">
        <f>'Demand Input MP'!C1893</f>
        <v>0</v>
      </c>
      <c r="AD3785" s="112">
        <f>'Demand Input MP'!D1893</f>
        <v>0</v>
      </c>
      <c r="AE3785" s="112">
        <f>'Demand Input MP'!E1893</f>
        <v>0</v>
      </c>
      <c r="AF3785" s="112">
        <f>'Demand Input MP'!F1893</f>
        <v>0</v>
      </c>
      <c r="AG3785" s="112">
        <f>'Demand Input MP'!G1893</f>
        <v>0</v>
      </c>
      <c r="AH3785" s="112">
        <f>'Demand Input MP'!H1893</f>
        <v>0</v>
      </c>
      <c r="AI3785" s="112">
        <f>'Demand Input MP'!I1893</f>
        <v>0</v>
      </c>
      <c r="AJ3785" s="112">
        <f>'Demand Input MP'!J1893</f>
        <v>0</v>
      </c>
      <c r="AK3785" s="112">
        <f>'Demand Input MP'!K1893</f>
        <v>0</v>
      </c>
      <c r="AL3785" s="112">
        <f>'Demand Input MP'!L1893</f>
        <v>0</v>
      </c>
      <c r="AM3785" s="112">
        <f>'Demand Input MP'!M1893</f>
        <v>0</v>
      </c>
      <c r="AN3785" s="112">
        <f>'Demand Input MP'!N1893</f>
        <v>0</v>
      </c>
      <c r="AQ3785" t="str">
        <f>AQ3778</f>
        <v/>
      </c>
    </row>
    <row r="3786" spans="1:43" ht="14.25" customHeight="1" x14ac:dyDescent="0.25">
      <c r="A3786" s="1"/>
      <c r="B3786" s="122"/>
      <c r="C3786" s="122"/>
      <c r="D3786" s="122"/>
      <c r="E3786" s="122"/>
      <c r="F3786" s="122"/>
      <c r="G3786" s="122"/>
      <c r="H3786" s="122"/>
      <c r="I3786" s="122"/>
      <c r="J3786" s="122"/>
      <c r="K3786" s="122"/>
      <c r="L3786" s="122"/>
      <c r="M3786" s="122"/>
      <c r="N3786" s="122"/>
      <c r="O3786" s="122"/>
      <c r="P3786" s="122"/>
      <c r="Q3786" s="122"/>
      <c r="R3786" s="122"/>
      <c r="S3786" s="122"/>
      <c r="T3786" s="122"/>
      <c r="U3786" s="122"/>
      <c r="V3786" s="124" t="s">
        <v>94</v>
      </c>
      <c r="W3786" s="125">
        <f>IFERROR((1*MIN(MAX(X3780,0.5*IF(SUM('Run Rate History'!E381:AD381)&gt;0,(MEDIAN(IF(B3780:AA3780&gt;0,B3780:AA3780))+MEDIAN(IF('Run Rate History'!E381:AD381&gt;0,'Run Rate History'!E381:AD381)))/2,MEDIAN(IF(B3780:AA3780&gt;0,B3780:AA3780)))),2*IF(SUM('Run Rate History'!E381:AD381)&gt;0,(MEDIAN(IF(B3780:AA3780&gt;0,B3780:AA3780))+MEDIAN(IF('Run Rate History'!E381:AD381&gt;0,'Run Rate History'!E381:AD381)))/2,MEDIAN(IF(B3780:AA3780&gt;0,B3780:AA3780))))+2*MIN(MAX(Y3780,0.5*IF(SUM('Run Rate History'!E381:AD381)&gt;0,(MEDIAN(IF(B3780:AA3780&gt;0,B3780:AA3780))+MEDIAN(IF('Run Rate History'!E381:AD381&gt;0,'Run Rate History'!E381:AD381)))/2,MEDIAN(IF(B3780:AA3780&gt;0,B3780:AA3780)))),2*IF(SUM('Run Rate History'!E381:AD381)&gt;0,(MEDIAN(IF(B3780:AA3780&gt;0,B3780:AA3780))+MEDIAN(IF('Run Rate History'!E381:AD381&gt;0,'Run Rate History'!E381:AD381)))/2,MEDIAN(IF(B3780:AA3780&gt;0,B3780:AA3780))))+3*MIN(MAX(Z3780,0.5*IF(SUM('Run Rate History'!E381:AD381)&gt;0,(MEDIAN(IF(B3780:AA3780&gt;0,B3780:AA3780))+MEDIAN(IF('Run Rate History'!E381:AD381&gt;0,'Run Rate History'!E381:AD381)))/2,MEDIAN(IF(B3780:AA3780&gt;0,B3780:AA3780)))),2*IF(SUM('Run Rate History'!E381:AD381)&gt;0,(MEDIAN(IF(B3780:AA3780&gt;0,B3780:AA3780))+MEDIAN(IF('Run Rate History'!E381:AD381&gt;0,'Run Rate History'!E381:AD381)))/2,MEDIAN(IF(B3780:AA3780&gt;0,B3780:AA3780))))+4*MIN(MAX(AA3780,0.5*IF(SUM('Run Rate History'!E381:AD381)&gt;0,(MEDIAN(IF(B3780:AA3780&gt;0,B3780:AA3780))+MEDIAN(IF('Run Rate History'!E381:AD381&gt;0,'Run Rate History'!E381:AD381)))/2,MEDIAN(IF(B3780:AA3780&gt;0,B3780:AA3780)))),2*IF(SUM('Run Rate History'!E381:AD381)&gt;0,(MEDIAN(IF(B3780:AA3780&gt;0,B3780:AA3780))+MEDIAN(IF('Run Rate History'!E381:AD381&gt;0,'Run Rate History'!E381:AD381)))/2,MEDIAN(IF(B3780:AA3780&gt;0,B3780:AA3780)))))/10,0)</f>
        <v>6.4749999999999996</v>
      </c>
      <c r="X3786" s="129" t="s">
        <v>1174</v>
      </c>
      <c r="Y3786" s="130">
        <f>IFERROR(VLOOKUP(A3778,'Stanje zaliha'!A:E,5,FALSE()),0)</f>
        <v>79</v>
      </c>
      <c r="Z3786" s="131"/>
      <c r="AA3786" s="113" t="s">
        <v>1175</v>
      </c>
      <c r="AB3786" s="118">
        <f t="shared" ref="AB3786:AN3786" si="754">SUM(AB3782:AB3785)</f>
        <v>0</v>
      </c>
      <c r="AC3786" s="118">
        <f t="shared" si="754"/>
        <v>0</v>
      </c>
      <c r="AD3786" s="118">
        <f t="shared" si="754"/>
        <v>0</v>
      </c>
      <c r="AE3786" s="118">
        <f t="shared" si="754"/>
        <v>0</v>
      </c>
      <c r="AF3786" s="118">
        <f t="shared" si="754"/>
        <v>0</v>
      </c>
      <c r="AG3786" s="118">
        <f t="shared" si="754"/>
        <v>0</v>
      </c>
      <c r="AH3786" s="118">
        <f t="shared" si="754"/>
        <v>0</v>
      </c>
      <c r="AI3786" s="118">
        <f t="shared" si="754"/>
        <v>0</v>
      </c>
      <c r="AJ3786" s="118">
        <f t="shared" si="754"/>
        <v>0</v>
      </c>
      <c r="AK3786" s="118">
        <f t="shared" si="754"/>
        <v>0</v>
      </c>
      <c r="AL3786" s="118">
        <f t="shared" si="754"/>
        <v>0</v>
      </c>
      <c r="AM3786" s="118">
        <f t="shared" si="754"/>
        <v>0</v>
      </c>
      <c r="AN3786" s="118">
        <f t="shared" si="754"/>
        <v>0</v>
      </c>
      <c r="AQ3786" t="str">
        <f>AQ3778</f>
        <v/>
      </c>
    </row>
    <row r="3787" spans="1:43" ht="14.25" customHeight="1" x14ac:dyDescent="0.25">
      <c r="A3787" s="1"/>
      <c r="B3787" s="122"/>
      <c r="C3787" s="122"/>
      <c r="D3787" s="122"/>
      <c r="E3787" s="122"/>
      <c r="F3787" s="122"/>
      <c r="G3787" s="122"/>
      <c r="H3787" s="122"/>
      <c r="I3787" s="122"/>
      <c r="J3787" s="122"/>
      <c r="K3787" s="122"/>
      <c r="L3787" s="122"/>
      <c r="M3787" s="122"/>
      <c r="N3787" s="122"/>
      <c r="O3787" s="122"/>
      <c r="P3787" s="122"/>
      <c r="Q3787" s="122"/>
      <c r="R3787" s="122"/>
      <c r="S3787" s="122"/>
      <c r="T3787" s="122"/>
      <c r="U3787" s="122"/>
      <c r="V3787" s="124" t="s">
        <v>95</v>
      </c>
      <c r="W3787" s="125">
        <f>IFERROR(0.6*W3786+0.4*W3785,0)</f>
        <v>7.0278571428571421</v>
      </c>
      <c r="X3787" s="132" t="s">
        <v>1176</v>
      </c>
      <c r="Y3787" s="133">
        <f>IFERROR(SUMIF('Popis poslanih narudžbi'!A:A,A3778,'Popis poslanih narudžbi'!C:C),0)</f>
        <v>0</v>
      </c>
      <c r="Z3787" s="131"/>
      <c r="AA3787" s="134" t="s">
        <v>1177</v>
      </c>
      <c r="AB3787" s="118">
        <f t="shared" ref="AB3787:AN3787" si="755">AB3780+AB3786</f>
        <v>6</v>
      </c>
      <c r="AC3787" s="118">
        <f t="shared" si="755"/>
        <v>6</v>
      </c>
      <c r="AD3787" s="118">
        <f t="shared" si="755"/>
        <v>6</v>
      </c>
      <c r="AE3787" s="118">
        <f t="shared" si="755"/>
        <v>6</v>
      </c>
      <c r="AF3787" s="118">
        <f t="shared" si="755"/>
        <v>6</v>
      </c>
      <c r="AG3787" s="118">
        <f t="shared" si="755"/>
        <v>6</v>
      </c>
      <c r="AH3787" s="118">
        <f t="shared" si="755"/>
        <v>6</v>
      </c>
      <c r="AI3787" s="118">
        <f t="shared" si="755"/>
        <v>6</v>
      </c>
      <c r="AJ3787" s="118">
        <f t="shared" si="755"/>
        <v>6</v>
      </c>
      <c r="AK3787" s="118">
        <f t="shared" si="755"/>
        <v>6</v>
      </c>
      <c r="AL3787" s="118">
        <f t="shared" si="755"/>
        <v>6</v>
      </c>
      <c r="AM3787" s="118">
        <f t="shared" si="755"/>
        <v>6</v>
      </c>
      <c r="AN3787" s="118">
        <f t="shared" si="755"/>
        <v>6</v>
      </c>
      <c r="AQ3787" t="str">
        <f>AQ3778</f>
        <v/>
      </c>
    </row>
    <row r="3788" spans="1:43" ht="14.25" customHeight="1" x14ac:dyDescent="0.25">
      <c r="A3788" s="107" t="str">
        <f>'Run Rate'!A382</f>
        <v>SHM00083</v>
      </c>
      <c r="B3788" s="135" t="str">
        <f>'Run Rate'!B382</f>
        <v>DEFENDER, I Don't Sweat I Sparkle, 600 ml</v>
      </c>
      <c r="C3788" s="135" t="str">
        <f>'Run Rate'!C382</f>
        <v>DRINKWARE I HOME</v>
      </c>
      <c r="D3788" s="135" t="str">
        <f>'Run Rate'!D382</f>
        <v>03 BRONZE</v>
      </c>
      <c r="E3788" s="122"/>
      <c r="F3788" s="122"/>
      <c r="G3788" s="122"/>
      <c r="H3788" s="122"/>
      <c r="I3788" s="122"/>
      <c r="J3788" s="122"/>
      <c r="K3788" s="122"/>
      <c r="L3788" s="122"/>
      <c r="M3788" s="122"/>
      <c r="N3788" s="122"/>
      <c r="O3788" s="122"/>
      <c r="P3788" s="122"/>
      <c r="Q3788" s="122"/>
      <c r="R3788" s="122"/>
      <c r="S3788" s="122"/>
      <c r="T3788" s="122"/>
      <c r="U3788" s="122"/>
      <c r="V3788" s="122"/>
      <c r="W3788" s="122"/>
      <c r="X3788" s="122"/>
      <c r="Y3788" s="122"/>
      <c r="Z3788" s="122"/>
      <c r="AA3788" s="122"/>
      <c r="AB3788" s="122"/>
      <c r="AC3788" s="122"/>
      <c r="AD3788" s="122"/>
      <c r="AE3788" s="122"/>
      <c r="AF3788" s="122"/>
      <c r="AG3788" s="122"/>
      <c r="AH3788" s="122"/>
      <c r="AI3788" s="122"/>
      <c r="AJ3788" s="122"/>
      <c r="AK3788" s="122"/>
      <c r="AL3788" s="122"/>
      <c r="AM3788" s="122"/>
      <c r="AN3788" s="122"/>
      <c r="AQ3788" t="str">
        <f>IF(AND(OR($B$1="ALL",$B$1=C3788),OR($E$1="ALL",$E$1=D3788),OR($B$2="ALL",$B$2=A3788),OR($E$2="ALL",IFERROR(SEARCH($E$2,B3788),0)&gt;0)),"MATCH","")</f>
        <v/>
      </c>
    </row>
    <row r="3789" spans="1:43" ht="14.25" customHeight="1" x14ac:dyDescent="0.25">
      <c r="A3789" s="108" t="s">
        <v>1137</v>
      </c>
      <c r="B3789" s="136" t="s">
        <v>1138</v>
      </c>
      <c r="C3789" s="136" t="s">
        <v>1139</v>
      </c>
      <c r="D3789" s="136" t="s">
        <v>1140</v>
      </c>
      <c r="E3789" s="136" t="s">
        <v>1141</v>
      </c>
      <c r="F3789" s="136" t="s">
        <v>1142</v>
      </c>
      <c r="G3789" s="136" t="s">
        <v>1143</v>
      </c>
      <c r="H3789" s="136" t="s">
        <v>1144</v>
      </c>
      <c r="I3789" s="136" t="s">
        <v>1145</v>
      </c>
      <c r="J3789" s="136" t="s">
        <v>1146</v>
      </c>
      <c r="K3789" s="136" t="s">
        <v>1147</v>
      </c>
      <c r="L3789" s="136" t="s">
        <v>1148</v>
      </c>
      <c r="M3789" s="136" t="s">
        <v>1149</v>
      </c>
      <c r="N3789" s="136" t="s">
        <v>1150</v>
      </c>
      <c r="O3789" s="136" t="s">
        <v>1151</v>
      </c>
      <c r="P3789" s="136" t="s">
        <v>1152</v>
      </c>
      <c r="Q3789" s="136" t="s">
        <v>1153</v>
      </c>
      <c r="R3789" s="136" t="s">
        <v>1154</v>
      </c>
      <c r="S3789" s="136" t="s">
        <v>1155</v>
      </c>
      <c r="T3789" s="136" t="s">
        <v>1156</v>
      </c>
      <c r="U3789" s="136" t="s">
        <v>1157</v>
      </c>
      <c r="V3789" s="136" t="s">
        <v>1158</v>
      </c>
      <c r="W3789" s="136" t="s">
        <v>1159</v>
      </c>
      <c r="X3789" s="136" t="s">
        <v>1160</v>
      </c>
      <c r="Y3789" s="136" t="s">
        <v>1161</v>
      </c>
      <c r="Z3789" s="136" t="s">
        <v>1162</v>
      </c>
      <c r="AA3789" s="136" t="s">
        <v>1163</v>
      </c>
      <c r="AB3789" s="137" t="s">
        <v>156</v>
      </c>
      <c r="AC3789" s="137" t="s">
        <v>157</v>
      </c>
      <c r="AD3789" s="137" t="s">
        <v>158</v>
      </c>
      <c r="AE3789" s="137" t="s">
        <v>139</v>
      </c>
      <c r="AF3789" s="138" t="s">
        <v>140</v>
      </c>
      <c r="AG3789" s="138" t="s">
        <v>141</v>
      </c>
      <c r="AH3789" s="138" t="s">
        <v>142</v>
      </c>
      <c r="AI3789" s="138" t="s">
        <v>143</v>
      </c>
      <c r="AJ3789" s="139" t="s">
        <v>144</v>
      </c>
      <c r="AK3789" s="139" t="s">
        <v>145</v>
      </c>
      <c r="AL3789" s="139" t="s">
        <v>146</v>
      </c>
      <c r="AM3789" s="140" t="s">
        <v>147</v>
      </c>
      <c r="AN3789" s="140" t="s">
        <v>148</v>
      </c>
      <c r="AQ3789" t="str">
        <f>AQ3788</f>
        <v/>
      </c>
    </row>
    <row r="3790" spans="1:43" ht="14.25" customHeight="1" x14ac:dyDescent="0.25">
      <c r="A3790" s="99" t="s">
        <v>1164</v>
      </c>
      <c r="B3790" s="112">
        <f>'Run Rate'!E382</f>
        <v>19</v>
      </c>
      <c r="C3790" s="112">
        <f>'Run Rate'!F382</f>
        <v>20</v>
      </c>
      <c r="D3790" s="112">
        <f>'Run Rate'!G382</f>
        <v>28</v>
      </c>
      <c r="E3790" s="112">
        <f>'Run Rate'!H382</f>
        <v>19</v>
      </c>
      <c r="F3790" s="112">
        <f>'Run Rate'!I382</f>
        <v>19</v>
      </c>
      <c r="G3790" s="112">
        <f>'Run Rate'!J382</f>
        <v>17</v>
      </c>
      <c r="H3790" s="112">
        <f>'Run Rate'!K382</f>
        <v>29</v>
      </c>
      <c r="I3790" s="112">
        <f>'Run Rate'!L382</f>
        <v>25</v>
      </c>
      <c r="J3790" s="112">
        <f>'Run Rate'!M382</f>
        <v>1757</v>
      </c>
      <c r="K3790" s="112">
        <f>'Run Rate'!N382</f>
        <v>23</v>
      </c>
      <c r="L3790" s="112">
        <f>'Run Rate'!O382</f>
        <v>23</v>
      </c>
      <c r="M3790" s="112">
        <f>'Run Rate'!P382</f>
        <v>37</v>
      </c>
      <c r="N3790" s="112">
        <f>'Run Rate'!Q382</f>
        <v>32</v>
      </c>
      <c r="O3790" s="112">
        <f>'Run Rate'!R382</f>
        <v>10</v>
      </c>
      <c r="P3790" s="112">
        <f>'Run Rate'!S382</f>
        <v>9</v>
      </c>
      <c r="Q3790" s="112">
        <f>'Run Rate'!T382</f>
        <v>14</v>
      </c>
      <c r="R3790" s="112">
        <f>'Run Rate'!U382</f>
        <v>23</v>
      </c>
      <c r="S3790" s="112">
        <f>'Run Rate'!V382</f>
        <v>31</v>
      </c>
      <c r="T3790" s="112">
        <f>'Run Rate'!W382</f>
        <v>20</v>
      </c>
      <c r="U3790" s="112">
        <f>'Run Rate'!X382</f>
        <v>24</v>
      </c>
      <c r="V3790" s="112">
        <f>'Run Rate'!Y382</f>
        <v>30</v>
      </c>
      <c r="W3790" s="112">
        <f>'Run Rate'!Z382</f>
        <v>20</v>
      </c>
      <c r="X3790" s="112">
        <f>'Run Rate'!AA382</f>
        <v>25</v>
      </c>
      <c r="Y3790" s="112">
        <f>'Run Rate'!AB382</f>
        <v>53</v>
      </c>
      <c r="Z3790" s="112">
        <f>'Run Rate'!AC382</f>
        <v>25</v>
      </c>
      <c r="AA3790" s="112">
        <f>'Run Rate'!AD382</f>
        <v>36</v>
      </c>
      <c r="AB3790" s="113">
        <v>31</v>
      </c>
      <c r="AC3790" s="112">
        <v>31</v>
      </c>
      <c r="AD3790" s="112">
        <v>31</v>
      </c>
      <c r="AE3790" s="112">
        <v>31</v>
      </c>
      <c r="AF3790" s="112">
        <v>31</v>
      </c>
      <c r="AG3790" s="112">
        <v>31</v>
      </c>
      <c r="AH3790" s="112">
        <v>31</v>
      </c>
      <c r="AI3790" s="112">
        <v>31</v>
      </c>
      <c r="AJ3790" s="112">
        <v>31</v>
      </c>
      <c r="AK3790" s="112">
        <v>31</v>
      </c>
      <c r="AL3790" s="112">
        <v>31</v>
      </c>
      <c r="AM3790" s="112">
        <v>31</v>
      </c>
      <c r="AN3790" s="112">
        <v>31</v>
      </c>
      <c r="AQ3790" t="str">
        <f>AQ3788</f>
        <v/>
      </c>
    </row>
    <row r="3791" spans="1:43" ht="14.25" customHeight="1" x14ac:dyDescent="0.25">
      <c r="A3791" s="99" t="s">
        <v>1165</v>
      </c>
      <c r="B3791" s="114"/>
      <c r="C3791" s="114"/>
      <c r="D3791" s="114"/>
      <c r="E3791" s="114"/>
      <c r="F3791" s="114"/>
      <c r="G3791" s="114"/>
      <c r="H3791" s="114"/>
      <c r="I3791" s="114"/>
      <c r="J3791" s="114"/>
      <c r="K3791" s="114"/>
      <c r="L3791" s="114"/>
      <c r="M3791" s="114"/>
      <c r="N3791" s="114"/>
      <c r="O3791" s="114"/>
      <c r="P3791" s="114"/>
      <c r="Q3791" s="114"/>
      <c r="R3791" s="114"/>
      <c r="S3791" s="114"/>
      <c r="T3791" s="114"/>
      <c r="U3791" s="114"/>
      <c r="V3791" s="114"/>
      <c r="W3791" s="115"/>
      <c r="X3791" s="115"/>
      <c r="Y3791" s="115"/>
      <c r="Z3791" s="115"/>
      <c r="AA3791" s="112" t="s">
        <v>1166</v>
      </c>
      <c r="AB3791" s="113"/>
      <c r="AC3791" s="112"/>
      <c r="AD3791" s="112"/>
      <c r="AE3791" s="112"/>
      <c r="AF3791" s="112"/>
      <c r="AG3791" s="112"/>
      <c r="AH3791" s="112"/>
      <c r="AI3791" s="112"/>
      <c r="AJ3791" s="112"/>
      <c r="AK3791" s="112"/>
      <c r="AL3791" s="112"/>
      <c r="AM3791" s="112"/>
      <c r="AN3791" s="112"/>
      <c r="AQ3791" t="str">
        <f>AQ3788</f>
        <v/>
      </c>
    </row>
    <row r="3792" spans="1:43" ht="14.25" customHeight="1" x14ac:dyDescent="0.25">
      <c r="A3792" s="99" t="s">
        <v>1167</v>
      </c>
      <c r="B3792" s="114"/>
      <c r="C3792" s="114"/>
      <c r="D3792" s="114"/>
      <c r="E3792" s="114"/>
      <c r="F3792" s="114"/>
      <c r="G3792" s="114"/>
      <c r="H3792" s="114"/>
      <c r="I3792" s="114"/>
      <c r="J3792" s="114"/>
      <c r="K3792" s="114"/>
      <c r="L3792" s="114"/>
      <c r="M3792" s="114"/>
      <c r="N3792" s="114"/>
      <c r="O3792" s="114"/>
      <c r="P3792" s="114"/>
      <c r="Q3792" s="114"/>
      <c r="R3792" s="114"/>
      <c r="S3792" s="114"/>
      <c r="T3792" s="114"/>
      <c r="U3792" s="114"/>
      <c r="V3792" s="114"/>
      <c r="W3792" s="115"/>
      <c r="X3792" s="116"/>
      <c r="Y3792" s="117"/>
      <c r="Z3792" s="115"/>
      <c r="AA3792" s="112" t="s">
        <v>1168</v>
      </c>
      <c r="AB3792" s="113">
        <f>'Demand Input VP'!B1899</f>
        <v>0</v>
      </c>
      <c r="AC3792" s="112">
        <f>'Demand Input VP'!C1899</f>
        <v>0</v>
      </c>
      <c r="AD3792" s="112">
        <f>'Demand Input VP'!D1899</f>
        <v>0</v>
      </c>
      <c r="AE3792" s="112">
        <f>'Demand Input VP'!E1899</f>
        <v>0</v>
      </c>
      <c r="AF3792" s="112">
        <f>'Demand Input VP'!F1899</f>
        <v>0</v>
      </c>
      <c r="AG3792" s="112">
        <f>'Demand Input VP'!G1899</f>
        <v>0</v>
      </c>
      <c r="AH3792" s="112">
        <f>'Demand Input VP'!H1899</f>
        <v>0</v>
      </c>
      <c r="AI3792" s="112">
        <f>'Demand Input VP'!I1899</f>
        <v>0</v>
      </c>
      <c r="AJ3792" s="112">
        <f>'Demand Input VP'!J1899</f>
        <v>0</v>
      </c>
      <c r="AK3792" s="112">
        <f>'Demand Input VP'!K1899</f>
        <v>0</v>
      </c>
      <c r="AL3792" s="112">
        <f>'Demand Input VP'!L1899</f>
        <v>0</v>
      </c>
      <c r="AM3792" s="112">
        <f>'Demand Input VP'!M1899</f>
        <v>0</v>
      </c>
      <c r="AN3792" s="112">
        <f>'Demand Input VP'!N1899</f>
        <v>0</v>
      </c>
      <c r="AQ3792" t="str">
        <f>AQ3788</f>
        <v/>
      </c>
    </row>
    <row r="3793" spans="1:43" ht="14.25" customHeight="1" x14ac:dyDescent="0.25">
      <c r="A3793" s="99" t="s">
        <v>1169</v>
      </c>
      <c r="B3793" s="118"/>
      <c r="C3793" s="118"/>
      <c r="D3793" s="118"/>
      <c r="E3793" s="118"/>
      <c r="F3793" s="118"/>
      <c r="G3793" s="118"/>
      <c r="H3793" s="118"/>
      <c r="I3793" s="118"/>
      <c r="J3793" s="118"/>
      <c r="K3793" s="118"/>
      <c r="L3793" s="118"/>
      <c r="M3793" s="118"/>
      <c r="N3793" s="118"/>
      <c r="O3793" s="118"/>
      <c r="P3793" s="118"/>
      <c r="Q3793" s="118"/>
      <c r="R3793" s="118"/>
      <c r="S3793" s="118"/>
      <c r="T3793" s="118"/>
      <c r="U3793" s="118"/>
      <c r="V3793" s="118"/>
      <c r="W3793" s="115"/>
      <c r="X3793" s="116"/>
      <c r="Y3793" s="117"/>
      <c r="Z3793" s="119"/>
      <c r="AA3793" s="120" t="s">
        <v>1170</v>
      </c>
      <c r="AB3793" s="121">
        <f>'Demand Input VP'!B1898</f>
        <v>0</v>
      </c>
      <c r="AC3793" s="120">
        <f>'Demand Input VP'!C1898</f>
        <v>0</v>
      </c>
      <c r="AD3793" s="120">
        <f>'Demand Input VP'!D1898</f>
        <v>0</v>
      </c>
      <c r="AE3793" s="120">
        <f>'Demand Input VP'!E1898</f>
        <v>0</v>
      </c>
      <c r="AF3793" s="120">
        <f>'Demand Input VP'!F1898</f>
        <v>0</v>
      </c>
      <c r="AG3793" s="120">
        <f>'Demand Input VP'!G1898</f>
        <v>0</v>
      </c>
      <c r="AH3793" s="120">
        <f>'Demand Input VP'!H1898</f>
        <v>0</v>
      </c>
      <c r="AI3793" s="120">
        <f>'Demand Input VP'!I1898</f>
        <v>0</v>
      </c>
      <c r="AJ3793" s="120">
        <f>'Demand Input VP'!J1898</f>
        <v>0</v>
      </c>
      <c r="AK3793" s="120">
        <f>'Demand Input VP'!K1898</f>
        <v>0</v>
      </c>
      <c r="AL3793" s="120">
        <f>'Demand Input VP'!L1898</f>
        <v>0</v>
      </c>
      <c r="AM3793" s="120">
        <f>'Demand Input VP'!M1898</f>
        <v>0</v>
      </c>
      <c r="AN3793" s="120">
        <f>'Demand Input VP'!N1898</f>
        <v>0</v>
      </c>
      <c r="AQ3793" t="str">
        <f>AQ3788</f>
        <v/>
      </c>
    </row>
    <row r="3794" spans="1:43" ht="14.25" customHeight="1" x14ac:dyDescent="0.25">
      <c r="A3794" s="1"/>
      <c r="B3794" s="122"/>
      <c r="C3794" s="122"/>
      <c r="D3794" s="122"/>
      <c r="E3794" s="122"/>
      <c r="F3794" s="122"/>
      <c r="G3794" s="122"/>
      <c r="H3794" s="122"/>
      <c r="I3794" s="122"/>
      <c r="J3794" s="122"/>
      <c r="K3794" s="122"/>
      <c r="L3794" s="122"/>
      <c r="M3794" s="122"/>
      <c r="N3794" s="122"/>
      <c r="O3794" s="122"/>
      <c r="P3794" s="122"/>
      <c r="Q3794" s="122"/>
      <c r="R3794" s="122"/>
      <c r="S3794" s="122"/>
      <c r="T3794" s="122"/>
      <c r="U3794" s="122"/>
      <c r="V3794" s="122"/>
      <c r="W3794" s="123"/>
      <c r="X3794" s="116"/>
      <c r="Y3794" s="117"/>
      <c r="Z3794" s="123"/>
      <c r="AA3794" s="112" t="s">
        <v>1171</v>
      </c>
      <c r="AB3794" s="113">
        <f>'Demand Input MP'!B1899</f>
        <v>0</v>
      </c>
      <c r="AC3794" s="112">
        <f>'Demand Input MP'!C1899</f>
        <v>0</v>
      </c>
      <c r="AD3794" s="112">
        <f>'Demand Input MP'!D1899</f>
        <v>0</v>
      </c>
      <c r="AE3794" s="112">
        <f>'Demand Input MP'!E1899</f>
        <v>0</v>
      </c>
      <c r="AF3794" s="112">
        <f>'Demand Input MP'!F1899</f>
        <v>0</v>
      </c>
      <c r="AG3794" s="112">
        <f>'Demand Input MP'!G1899</f>
        <v>0</v>
      </c>
      <c r="AH3794" s="112">
        <f>'Demand Input MP'!H1899</f>
        <v>0</v>
      </c>
      <c r="AI3794" s="112">
        <f>'Demand Input MP'!I1899</f>
        <v>0</v>
      </c>
      <c r="AJ3794" s="112">
        <f>'Demand Input MP'!J1899</f>
        <v>0</v>
      </c>
      <c r="AK3794" s="112">
        <f>'Demand Input MP'!K1899</f>
        <v>0</v>
      </c>
      <c r="AL3794" s="112">
        <f>'Demand Input MP'!L1899</f>
        <v>0</v>
      </c>
      <c r="AM3794" s="112">
        <f>'Demand Input MP'!M1899</f>
        <v>0</v>
      </c>
      <c r="AN3794" s="112">
        <f>'Demand Input MP'!N1899</f>
        <v>0</v>
      </c>
      <c r="AQ3794" t="str">
        <f>AQ3788</f>
        <v/>
      </c>
    </row>
    <row r="3795" spans="1:43" ht="14.25" customHeight="1" x14ac:dyDescent="0.25">
      <c r="A3795" s="1"/>
      <c r="B3795" s="122"/>
      <c r="C3795" s="122"/>
      <c r="D3795" s="122"/>
      <c r="E3795" s="122"/>
      <c r="F3795" s="122"/>
      <c r="G3795" s="122"/>
      <c r="H3795" s="122"/>
      <c r="I3795" s="122"/>
      <c r="J3795" s="122"/>
      <c r="K3795" s="122"/>
      <c r="L3795" s="122"/>
      <c r="M3795" s="122"/>
      <c r="N3795" s="122"/>
      <c r="O3795" s="122"/>
      <c r="P3795" s="122"/>
      <c r="Q3795" s="122"/>
      <c r="R3795" s="122"/>
      <c r="S3795" s="122"/>
      <c r="T3795" s="122"/>
      <c r="U3795" s="122"/>
      <c r="V3795" s="124" t="s">
        <v>91</v>
      </c>
      <c r="W3795" s="125">
        <f>IFERROR(IF(SUM('Run Rate History'!E382:AD382)&gt;0,(SUMPRODUCT((B3790:AA3790&gt;=PERCENTILE(B3790:AA3790,0.1))*(B3790:AA3790&lt;=PERCENTILE(B3790:AA3790,0.9))*B3790:AA3790)+SUMPRODUCT(('Run Rate History'!E382:AD382&gt;=PERCENTILE(B3790:AA3790,0.1))*('Run Rate History'!E382:AD382&lt;=PERCENTILE(B3790:AA3790,0.9))*'Run Rate History'!E382:AD382))/(SUMPRODUCT((B3790:AA3790&gt;=PERCENTILE(B3790:AA3790,0.1))*(B3790:AA3790&lt;=PERCENTILE(B3790:AA3790,0.9))*1)+SUMPRODUCT(('Run Rate History'!E382:AD382&gt;=PERCENTILE(B3790:AA3790,0.1))*('Run Rate History'!E382:AD382&lt;=PERCENTILE(B3790:AA3790,0.9))*1)),TRIMMEAN(B3790:AA3790,0.15)),0)</f>
        <v>24.404761904761905</v>
      </c>
      <c r="X3795" s="126" t="s">
        <v>1172</v>
      </c>
      <c r="Y3795" s="127">
        <f>SUM(B3790:AA3790)/26</f>
        <v>91.07692307692308</v>
      </c>
      <c r="Z3795" s="128"/>
      <c r="AA3795" s="112" t="s">
        <v>1173</v>
      </c>
      <c r="AB3795" s="113">
        <f>'Demand Input MP'!B1898</f>
        <v>0</v>
      </c>
      <c r="AC3795" s="112">
        <f>'Demand Input MP'!C1898</f>
        <v>0</v>
      </c>
      <c r="AD3795" s="112">
        <f>'Demand Input MP'!D1898</f>
        <v>0</v>
      </c>
      <c r="AE3795" s="112">
        <f>'Demand Input MP'!E1898</f>
        <v>0</v>
      </c>
      <c r="AF3795" s="112">
        <f>'Demand Input MP'!F1898</f>
        <v>0</v>
      </c>
      <c r="AG3795" s="112">
        <f>'Demand Input MP'!G1898</f>
        <v>0</v>
      </c>
      <c r="AH3795" s="112">
        <f>'Demand Input MP'!H1898</f>
        <v>0</v>
      </c>
      <c r="AI3795" s="112">
        <f>'Demand Input MP'!I1898</f>
        <v>0</v>
      </c>
      <c r="AJ3795" s="112">
        <f>'Demand Input MP'!J1898</f>
        <v>0</v>
      </c>
      <c r="AK3795" s="112">
        <f>'Demand Input MP'!K1898</f>
        <v>0</v>
      </c>
      <c r="AL3795" s="112">
        <f>'Demand Input MP'!L1898</f>
        <v>0</v>
      </c>
      <c r="AM3795" s="112">
        <f>'Demand Input MP'!M1898</f>
        <v>0</v>
      </c>
      <c r="AN3795" s="112">
        <f>'Demand Input MP'!N1898</f>
        <v>0</v>
      </c>
      <c r="AQ3795" t="str">
        <f>AQ3788</f>
        <v/>
      </c>
    </row>
    <row r="3796" spans="1:43" ht="14.25" customHeight="1" x14ac:dyDescent="0.25">
      <c r="A3796" s="1"/>
      <c r="B3796" s="122"/>
      <c r="C3796" s="122"/>
      <c r="D3796" s="122"/>
      <c r="E3796" s="122"/>
      <c r="F3796" s="122"/>
      <c r="G3796" s="122"/>
      <c r="H3796" s="122"/>
      <c r="I3796" s="122"/>
      <c r="J3796" s="122"/>
      <c r="K3796" s="122"/>
      <c r="L3796" s="122"/>
      <c r="M3796" s="122"/>
      <c r="N3796" s="122"/>
      <c r="O3796" s="122"/>
      <c r="P3796" s="122"/>
      <c r="Q3796" s="122"/>
      <c r="R3796" s="122"/>
      <c r="S3796" s="122"/>
      <c r="T3796" s="122"/>
      <c r="U3796" s="122"/>
      <c r="V3796" s="124" t="s">
        <v>94</v>
      </c>
      <c r="W3796" s="125">
        <f>IFERROR((1*MIN(MAX(X3790,0.5*IF(SUM('Run Rate History'!E382:AD382)&gt;0,(MEDIAN(IF(B3790:AA3790&gt;0,B3790:AA3790))+MEDIAN(IF('Run Rate History'!E382:AD382&gt;0,'Run Rate History'!E382:AD382)))/2,MEDIAN(IF(B3790:AA3790&gt;0,B3790:AA3790)))),2*IF(SUM('Run Rate History'!E382:AD382)&gt;0,(MEDIAN(IF(B3790:AA3790&gt;0,B3790:AA3790))+MEDIAN(IF('Run Rate History'!E382:AD382&gt;0,'Run Rate History'!E382:AD382)))/2,MEDIAN(IF(B3790:AA3790&gt;0,B3790:AA3790))))+2*MIN(MAX(Y3790,0.5*IF(SUM('Run Rate History'!E382:AD382)&gt;0,(MEDIAN(IF(B3790:AA3790&gt;0,B3790:AA3790))+MEDIAN(IF('Run Rate History'!E382:AD382&gt;0,'Run Rate History'!E382:AD382)))/2,MEDIAN(IF(B3790:AA3790&gt;0,B3790:AA3790)))),2*IF(SUM('Run Rate History'!E382:AD382)&gt;0,(MEDIAN(IF(B3790:AA3790&gt;0,B3790:AA3790))+MEDIAN(IF('Run Rate History'!E382:AD382&gt;0,'Run Rate History'!E382:AD382)))/2,MEDIAN(IF(B3790:AA3790&gt;0,B3790:AA3790))))+3*MIN(MAX(Z3790,0.5*IF(SUM('Run Rate History'!E382:AD382)&gt;0,(MEDIAN(IF(B3790:AA3790&gt;0,B3790:AA3790))+MEDIAN(IF('Run Rate History'!E382:AD382&gt;0,'Run Rate History'!E382:AD382)))/2,MEDIAN(IF(B3790:AA3790&gt;0,B3790:AA3790)))),2*IF(SUM('Run Rate History'!E382:AD382)&gt;0,(MEDIAN(IF(B3790:AA3790&gt;0,B3790:AA3790))+MEDIAN(IF('Run Rate History'!E382:AD382&gt;0,'Run Rate History'!E382:AD382)))/2,MEDIAN(IF(B3790:AA3790&gt;0,B3790:AA3790))))+4*MIN(MAX(AA3790,0.5*IF(SUM('Run Rate History'!E382:AD382)&gt;0,(MEDIAN(IF(B3790:AA3790&gt;0,B3790:AA3790))+MEDIAN(IF('Run Rate History'!E382:AD382&gt;0,'Run Rate History'!E382:AD382)))/2,MEDIAN(IF(B3790:AA3790&gt;0,B3790:AA3790)))),2*IF(SUM('Run Rate History'!E382:AD382)&gt;0,(MEDIAN(IF(B3790:AA3790&gt;0,B3790:AA3790))+MEDIAN(IF('Run Rate History'!E382:AD382&gt;0,'Run Rate History'!E382:AD382)))/2,MEDIAN(IF(B3790:AA3790&gt;0,B3790:AA3790)))))/10,0)</f>
        <v>34.299999999999997</v>
      </c>
      <c r="X3796" s="129" t="s">
        <v>1174</v>
      </c>
      <c r="Y3796" s="130">
        <f>IFERROR(VLOOKUP(A3788,'Stanje zaliha'!A:E,5,FALSE()),0)</f>
        <v>265</v>
      </c>
      <c r="Z3796" s="131"/>
      <c r="AA3796" s="113" t="s">
        <v>1175</v>
      </c>
      <c r="AB3796" s="118">
        <f t="shared" ref="AB3796:AN3796" si="756">SUM(AB3792:AB3795)</f>
        <v>0</v>
      </c>
      <c r="AC3796" s="118">
        <f t="shared" si="756"/>
        <v>0</v>
      </c>
      <c r="AD3796" s="118">
        <f t="shared" si="756"/>
        <v>0</v>
      </c>
      <c r="AE3796" s="118">
        <f t="shared" si="756"/>
        <v>0</v>
      </c>
      <c r="AF3796" s="118">
        <f t="shared" si="756"/>
        <v>0</v>
      </c>
      <c r="AG3796" s="118">
        <f t="shared" si="756"/>
        <v>0</v>
      </c>
      <c r="AH3796" s="118">
        <f t="shared" si="756"/>
        <v>0</v>
      </c>
      <c r="AI3796" s="118">
        <f t="shared" si="756"/>
        <v>0</v>
      </c>
      <c r="AJ3796" s="118">
        <f t="shared" si="756"/>
        <v>0</v>
      </c>
      <c r="AK3796" s="118">
        <f t="shared" si="756"/>
        <v>0</v>
      </c>
      <c r="AL3796" s="118">
        <f t="shared" si="756"/>
        <v>0</v>
      </c>
      <c r="AM3796" s="118">
        <f t="shared" si="756"/>
        <v>0</v>
      </c>
      <c r="AN3796" s="118">
        <f t="shared" si="756"/>
        <v>0</v>
      </c>
      <c r="AQ3796" t="str">
        <f>AQ3788</f>
        <v/>
      </c>
    </row>
    <row r="3797" spans="1:43" ht="14.25" customHeight="1" x14ac:dyDescent="0.25">
      <c r="A3797" s="1"/>
      <c r="B3797" s="122"/>
      <c r="C3797" s="122"/>
      <c r="D3797" s="122"/>
      <c r="E3797" s="122"/>
      <c r="F3797" s="122"/>
      <c r="G3797" s="122"/>
      <c r="H3797" s="122"/>
      <c r="I3797" s="122"/>
      <c r="J3797" s="122"/>
      <c r="K3797" s="122"/>
      <c r="L3797" s="122"/>
      <c r="M3797" s="122"/>
      <c r="N3797" s="122"/>
      <c r="O3797" s="122"/>
      <c r="P3797" s="122"/>
      <c r="Q3797" s="122"/>
      <c r="R3797" s="122"/>
      <c r="S3797" s="122"/>
      <c r="T3797" s="122"/>
      <c r="U3797" s="122"/>
      <c r="V3797" s="124" t="s">
        <v>95</v>
      </c>
      <c r="W3797" s="125">
        <f>IFERROR(0.6*W3796+0.4*W3795,0)</f>
        <v>30.341904761904761</v>
      </c>
      <c r="X3797" s="132" t="s">
        <v>1176</v>
      </c>
      <c r="Y3797" s="133">
        <f>IFERROR(SUMIF('Popis poslanih narudžbi'!A:A,A3788,'Popis poslanih narudžbi'!C:C),0)</f>
        <v>0</v>
      </c>
      <c r="Z3797" s="131"/>
      <c r="AA3797" s="134" t="s">
        <v>1177</v>
      </c>
      <c r="AB3797" s="118">
        <f t="shared" ref="AB3797:AN3797" si="757">AB3790+AB3796</f>
        <v>31</v>
      </c>
      <c r="AC3797" s="118">
        <f t="shared" si="757"/>
        <v>31</v>
      </c>
      <c r="AD3797" s="118">
        <f t="shared" si="757"/>
        <v>31</v>
      </c>
      <c r="AE3797" s="118">
        <f t="shared" si="757"/>
        <v>31</v>
      </c>
      <c r="AF3797" s="118">
        <f t="shared" si="757"/>
        <v>31</v>
      </c>
      <c r="AG3797" s="118">
        <f t="shared" si="757"/>
        <v>31</v>
      </c>
      <c r="AH3797" s="118">
        <f t="shared" si="757"/>
        <v>31</v>
      </c>
      <c r="AI3797" s="118">
        <f t="shared" si="757"/>
        <v>31</v>
      </c>
      <c r="AJ3797" s="118">
        <f t="shared" si="757"/>
        <v>31</v>
      </c>
      <c r="AK3797" s="118">
        <f t="shared" si="757"/>
        <v>31</v>
      </c>
      <c r="AL3797" s="118">
        <f t="shared" si="757"/>
        <v>31</v>
      </c>
      <c r="AM3797" s="118">
        <f t="shared" si="757"/>
        <v>31</v>
      </c>
      <c r="AN3797" s="118">
        <f t="shared" si="757"/>
        <v>31</v>
      </c>
      <c r="AQ3797" t="str">
        <f>AQ3788</f>
        <v/>
      </c>
    </row>
    <row r="3798" spans="1:43" ht="14.25" customHeight="1" x14ac:dyDescent="0.25">
      <c r="A3798" s="107" t="str">
        <f>'Run Rate'!A383</f>
        <v>ATC06735</v>
      </c>
      <c r="B3798" s="135" t="str">
        <f>'Run Rate'!B383</f>
        <v>Steznik zapešća univerzalni crni Atleticore</v>
      </c>
      <c r="C3798" s="135" t="str">
        <f>'Run Rate'!C383</f>
        <v>FITNESS OPREMA</v>
      </c>
      <c r="D3798" s="135" t="str">
        <f>'Run Rate'!D383</f>
        <v>03 BRONZE</v>
      </c>
      <c r="E3798" s="122"/>
      <c r="F3798" s="122"/>
      <c r="G3798" s="122"/>
      <c r="H3798" s="122"/>
      <c r="I3798" s="122"/>
      <c r="J3798" s="122"/>
      <c r="K3798" s="122"/>
      <c r="L3798" s="122"/>
      <c r="M3798" s="122"/>
      <c r="N3798" s="122"/>
      <c r="O3798" s="122"/>
      <c r="P3798" s="122"/>
      <c r="Q3798" s="122"/>
      <c r="R3798" s="122"/>
      <c r="S3798" s="122"/>
      <c r="T3798" s="122"/>
      <c r="U3798" s="122"/>
      <c r="V3798" s="122"/>
      <c r="W3798" s="122"/>
      <c r="X3798" s="122"/>
      <c r="Y3798" s="122"/>
      <c r="Z3798" s="122"/>
      <c r="AA3798" s="122"/>
      <c r="AB3798" s="122"/>
      <c r="AC3798" s="122"/>
      <c r="AD3798" s="122"/>
      <c r="AE3798" s="122"/>
      <c r="AF3798" s="122"/>
      <c r="AG3798" s="122"/>
      <c r="AH3798" s="122"/>
      <c r="AI3798" s="122"/>
      <c r="AJ3798" s="122"/>
      <c r="AK3798" s="122"/>
      <c r="AL3798" s="122"/>
      <c r="AM3798" s="122"/>
      <c r="AN3798" s="122"/>
      <c r="AQ3798" t="str">
        <f>IF(AND(OR($B$1="ALL",$B$1=C3798),OR($E$1="ALL",$E$1=D3798),OR($B$2="ALL",$B$2=A3798),OR($E$2="ALL",IFERROR(SEARCH($E$2,B3798),0)&gt;0)),"MATCH","")</f>
        <v/>
      </c>
    </row>
    <row r="3799" spans="1:43" ht="14.25" customHeight="1" x14ac:dyDescent="0.25">
      <c r="A3799" s="108" t="s">
        <v>1137</v>
      </c>
      <c r="B3799" s="136" t="s">
        <v>1138</v>
      </c>
      <c r="C3799" s="136" t="s">
        <v>1139</v>
      </c>
      <c r="D3799" s="136" t="s">
        <v>1140</v>
      </c>
      <c r="E3799" s="136" t="s">
        <v>1141</v>
      </c>
      <c r="F3799" s="136" t="s">
        <v>1142</v>
      </c>
      <c r="G3799" s="136" t="s">
        <v>1143</v>
      </c>
      <c r="H3799" s="136" t="s">
        <v>1144</v>
      </c>
      <c r="I3799" s="136" t="s">
        <v>1145</v>
      </c>
      <c r="J3799" s="136" t="s">
        <v>1146</v>
      </c>
      <c r="K3799" s="136" t="s">
        <v>1147</v>
      </c>
      <c r="L3799" s="136" t="s">
        <v>1148</v>
      </c>
      <c r="M3799" s="136" t="s">
        <v>1149</v>
      </c>
      <c r="N3799" s="136" t="s">
        <v>1150</v>
      </c>
      <c r="O3799" s="136" t="s">
        <v>1151</v>
      </c>
      <c r="P3799" s="136" t="s">
        <v>1152</v>
      </c>
      <c r="Q3799" s="136" t="s">
        <v>1153</v>
      </c>
      <c r="R3799" s="136" t="s">
        <v>1154</v>
      </c>
      <c r="S3799" s="136" t="s">
        <v>1155</v>
      </c>
      <c r="T3799" s="136" t="s">
        <v>1156</v>
      </c>
      <c r="U3799" s="136" t="s">
        <v>1157</v>
      </c>
      <c r="V3799" s="136" t="s">
        <v>1158</v>
      </c>
      <c r="W3799" s="136" t="s">
        <v>1159</v>
      </c>
      <c r="X3799" s="136" t="s">
        <v>1160</v>
      </c>
      <c r="Y3799" s="136" t="s">
        <v>1161</v>
      </c>
      <c r="Z3799" s="136" t="s">
        <v>1162</v>
      </c>
      <c r="AA3799" s="136" t="s">
        <v>1163</v>
      </c>
      <c r="AB3799" s="137" t="s">
        <v>156</v>
      </c>
      <c r="AC3799" s="137" t="s">
        <v>157</v>
      </c>
      <c r="AD3799" s="137" t="s">
        <v>158</v>
      </c>
      <c r="AE3799" s="137" t="s">
        <v>139</v>
      </c>
      <c r="AF3799" s="138" t="s">
        <v>140</v>
      </c>
      <c r="AG3799" s="138" t="s">
        <v>141</v>
      </c>
      <c r="AH3799" s="138" t="s">
        <v>142</v>
      </c>
      <c r="AI3799" s="138" t="s">
        <v>143</v>
      </c>
      <c r="AJ3799" s="139" t="s">
        <v>144</v>
      </c>
      <c r="AK3799" s="139" t="s">
        <v>145</v>
      </c>
      <c r="AL3799" s="139" t="s">
        <v>146</v>
      </c>
      <c r="AM3799" s="140" t="s">
        <v>147</v>
      </c>
      <c r="AN3799" s="140" t="s">
        <v>148</v>
      </c>
      <c r="AQ3799" t="str">
        <f>AQ3798</f>
        <v/>
      </c>
    </row>
    <row r="3800" spans="1:43" ht="14.25" customHeight="1" x14ac:dyDescent="0.25">
      <c r="A3800" s="99" t="s">
        <v>1164</v>
      </c>
      <c r="B3800" s="112">
        <f>'Run Rate'!E383</f>
        <v>9</v>
      </c>
      <c r="C3800" s="112">
        <f>'Run Rate'!F383</f>
        <v>9</v>
      </c>
      <c r="D3800" s="112">
        <f>'Run Rate'!G383</f>
        <v>19</v>
      </c>
      <c r="E3800" s="112">
        <f>'Run Rate'!H383</f>
        <v>19</v>
      </c>
      <c r="F3800" s="112">
        <f>'Run Rate'!I383</f>
        <v>59</v>
      </c>
      <c r="G3800" s="112">
        <f>'Run Rate'!J383</f>
        <v>11</v>
      </c>
      <c r="H3800" s="112">
        <f>'Run Rate'!K383</f>
        <v>20</v>
      </c>
      <c r="I3800" s="112">
        <f>'Run Rate'!L383</f>
        <v>9</v>
      </c>
      <c r="J3800" s="112">
        <f>'Run Rate'!M383</f>
        <v>36</v>
      </c>
      <c r="K3800" s="112">
        <f>'Run Rate'!N383</f>
        <v>13</v>
      </c>
      <c r="L3800" s="112">
        <f>'Run Rate'!O383</f>
        <v>11</v>
      </c>
      <c r="M3800" s="112">
        <f>'Run Rate'!P383</f>
        <v>10</v>
      </c>
      <c r="N3800" s="112">
        <f>'Run Rate'!Q383</f>
        <v>17</v>
      </c>
      <c r="O3800" s="112">
        <f>'Run Rate'!R383</f>
        <v>8</v>
      </c>
      <c r="P3800" s="112">
        <f>'Run Rate'!S383</f>
        <v>3</v>
      </c>
      <c r="Q3800" s="112">
        <f>'Run Rate'!T383</f>
        <v>6</v>
      </c>
      <c r="R3800" s="112">
        <f>'Run Rate'!U383</f>
        <v>10</v>
      </c>
      <c r="S3800" s="112">
        <f>'Run Rate'!V383</f>
        <v>12</v>
      </c>
      <c r="T3800" s="112">
        <f>'Run Rate'!W383</f>
        <v>9</v>
      </c>
      <c r="U3800" s="112">
        <f>'Run Rate'!X383</f>
        <v>11</v>
      </c>
      <c r="V3800" s="112">
        <f>'Run Rate'!Y383</f>
        <v>20</v>
      </c>
      <c r="W3800" s="112">
        <f>'Run Rate'!Z383</f>
        <v>10</v>
      </c>
      <c r="X3800" s="112">
        <f>'Run Rate'!AA383</f>
        <v>10</v>
      </c>
      <c r="Y3800" s="112">
        <f>'Run Rate'!AB383</f>
        <v>11</v>
      </c>
      <c r="Z3800" s="112">
        <f>'Run Rate'!AC383</f>
        <v>5</v>
      </c>
      <c r="AA3800" s="112">
        <f>'Run Rate'!AD383</f>
        <v>14</v>
      </c>
      <c r="AB3800" s="113">
        <v>13</v>
      </c>
      <c r="AC3800" s="112">
        <v>12</v>
      </c>
      <c r="AD3800" s="112">
        <v>11</v>
      </c>
      <c r="AE3800" s="112">
        <v>11</v>
      </c>
      <c r="AF3800" s="112">
        <v>11</v>
      </c>
      <c r="AG3800" s="112">
        <v>11</v>
      </c>
      <c r="AH3800" s="112">
        <v>11</v>
      </c>
      <c r="AI3800" s="112">
        <v>11</v>
      </c>
      <c r="AJ3800" s="112">
        <v>11</v>
      </c>
      <c r="AK3800" s="112">
        <v>11</v>
      </c>
      <c r="AL3800" s="112">
        <v>11</v>
      </c>
      <c r="AM3800" s="112">
        <v>11</v>
      </c>
      <c r="AN3800" s="112">
        <v>11</v>
      </c>
      <c r="AQ3800" t="str">
        <f>AQ3798</f>
        <v/>
      </c>
    </row>
    <row r="3801" spans="1:43" ht="14.25" customHeight="1" x14ac:dyDescent="0.25">
      <c r="A3801" s="99" t="s">
        <v>1165</v>
      </c>
      <c r="B3801" s="114"/>
      <c r="C3801" s="114"/>
      <c r="D3801" s="114"/>
      <c r="E3801" s="114"/>
      <c r="F3801" s="114"/>
      <c r="G3801" s="114"/>
      <c r="H3801" s="114"/>
      <c r="I3801" s="114"/>
      <c r="J3801" s="114"/>
      <c r="K3801" s="114"/>
      <c r="L3801" s="114"/>
      <c r="M3801" s="114"/>
      <c r="N3801" s="114"/>
      <c r="O3801" s="114"/>
      <c r="P3801" s="114"/>
      <c r="Q3801" s="114"/>
      <c r="R3801" s="114"/>
      <c r="S3801" s="114"/>
      <c r="T3801" s="114"/>
      <c r="U3801" s="114"/>
      <c r="V3801" s="114"/>
      <c r="W3801" s="115"/>
      <c r="X3801" s="115"/>
      <c r="Y3801" s="115"/>
      <c r="Z3801" s="115"/>
      <c r="AA3801" s="112" t="s">
        <v>1166</v>
      </c>
      <c r="AB3801" s="113"/>
      <c r="AC3801" s="112"/>
      <c r="AD3801" s="112"/>
      <c r="AE3801" s="112"/>
      <c r="AF3801" s="112"/>
      <c r="AG3801" s="112"/>
      <c r="AH3801" s="112"/>
      <c r="AI3801" s="112"/>
      <c r="AJ3801" s="112"/>
      <c r="AK3801" s="112"/>
      <c r="AL3801" s="112"/>
      <c r="AM3801" s="112"/>
      <c r="AN3801" s="112"/>
      <c r="AQ3801" t="str">
        <f>AQ3798</f>
        <v/>
      </c>
    </row>
    <row r="3802" spans="1:43" ht="14.25" customHeight="1" x14ac:dyDescent="0.25">
      <c r="A3802" s="99" t="s">
        <v>1167</v>
      </c>
      <c r="B3802" s="114"/>
      <c r="C3802" s="114"/>
      <c r="D3802" s="114"/>
      <c r="E3802" s="114"/>
      <c r="F3802" s="114"/>
      <c r="G3802" s="114"/>
      <c r="H3802" s="114"/>
      <c r="I3802" s="114"/>
      <c r="J3802" s="114"/>
      <c r="K3802" s="114"/>
      <c r="L3802" s="114"/>
      <c r="M3802" s="114"/>
      <c r="N3802" s="114"/>
      <c r="O3802" s="114"/>
      <c r="P3802" s="114"/>
      <c r="Q3802" s="114"/>
      <c r="R3802" s="114"/>
      <c r="S3802" s="114"/>
      <c r="T3802" s="114"/>
      <c r="U3802" s="114"/>
      <c r="V3802" s="114"/>
      <c r="W3802" s="115"/>
      <c r="X3802" s="116"/>
      <c r="Y3802" s="117"/>
      <c r="Z3802" s="115"/>
      <c r="AA3802" s="112" t="s">
        <v>1168</v>
      </c>
      <c r="AB3802" s="113">
        <f>'Demand Input VP'!B1904</f>
        <v>0</v>
      </c>
      <c r="AC3802" s="112">
        <f>'Demand Input VP'!C1904</f>
        <v>0</v>
      </c>
      <c r="AD3802" s="112">
        <f>'Demand Input VP'!D1904</f>
        <v>0</v>
      </c>
      <c r="AE3802" s="112">
        <f>'Demand Input VP'!E1904</f>
        <v>0</v>
      </c>
      <c r="AF3802" s="112">
        <f>'Demand Input VP'!F1904</f>
        <v>0</v>
      </c>
      <c r="AG3802" s="112">
        <f>'Demand Input VP'!G1904</f>
        <v>0</v>
      </c>
      <c r="AH3802" s="112">
        <f>'Demand Input VP'!H1904</f>
        <v>0</v>
      </c>
      <c r="AI3802" s="112">
        <f>'Demand Input VP'!I1904</f>
        <v>0</v>
      </c>
      <c r="AJ3802" s="112">
        <f>'Demand Input VP'!J1904</f>
        <v>0</v>
      </c>
      <c r="AK3802" s="112">
        <f>'Demand Input VP'!K1904</f>
        <v>0</v>
      </c>
      <c r="AL3802" s="112">
        <f>'Demand Input VP'!L1904</f>
        <v>0</v>
      </c>
      <c r="AM3802" s="112">
        <f>'Demand Input VP'!M1904</f>
        <v>0</v>
      </c>
      <c r="AN3802" s="112">
        <f>'Demand Input VP'!N1904</f>
        <v>0</v>
      </c>
      <c r="AQ3802" t="str">
        <f>AQ3798</f>
        <v/>
      </c>
    </row>
    <row r="3803" spans="1:43" ht="14.25" customHeight="1" x14ac:dyDescent="0.25">
      <c r="A3803" s="99" t="s">
        <v>1169</v>
      </c>
      <c r="B3803" s="118"/>
      <c r="C3803" s="118"/>
      <c r="D3803" s="118"/>
      <c r="E3803" s="118"/>
      <c r="F3803" s="118"/>
      <c r="G3803" s="118"/>
      <c r="H3803" s="118"/>
      <c r="I3803" s="118"/>
      <c r="J3803" s="118"/>
      <c r="K3803" s="118"/>
      <c r="L3803" s="118"/>
      <c r="M3803" s="118"/>
      <c r="N3803" s="118"/>
      <c r="O3803" s="118"/>
      <c r="P3803" s="118"/>
      <c r="Q3803" s="118"/>
      <c r="R3803" s="118"/>
      <c r="S3803" s="118"/>
      <c r="T3803" s="118"/>
      <c r="U3803" s="118"/>
      <c r="V3803" s="118"/>
      <c r="W3803" s="115"/>
      <c r="X3803" s="116"/>
      <c r="Y3803" s="117"/>
      <c r="Z3803" s="119"/>
      <c r="AA3803" s="120" t="s">
        <v>1170</v>
      </c>
      <c r="AB3803" s="121">
        <f>'Demand Input VP'!B1903</f>
        <v>0</v>
      </c>
      <c r="AC3803" s="120">
        <f>'Demand Input VP'!C1903</f>
        <v>0</v>
      </c>
      <c r="AD3803" s="120">
        <f>'Demand Input VP'!D1903</f>
        <v>0</v>
      </c>
      <c r="AE3803" s="120">
        <f>'Demand Input VP'!E1903</f>
        <v>0</v>
      </c>
      <c r="AF3803" s="120">
        <f>'Demand Input VP'!F1903</f>
        <v>0</v>
      </c>
      <c r="AG3803" s="120">
        <f>'Demand Input VP'!G1903</f>
        <v>0</v>
      </c>
      <c r="AH3803" s="120">
        <f>'Demand Input VP'!H1903</f>
        <v>0</v>
      </c>
      <c r="AI3803" s="120">
        <f>'Demand Input VP'!I1903</f>
        <v>0</v>
      </c>
      <c r="AJ3803" s="120">
        <f>'Demand Input VP'!J1903</f>
        <v>0</v>
      </c>
      <c r="AK3803" s="120">
        <f>'Demand Input VP'!K1903</f>
        <v>0</v>
      </c>
      <c r="AL3803" s="120">
        <f>'Demand Input VP'!L1903</f>
        <v>0</v>
      </c>
      <c r="AM3803" s="120">
        <f>'Demand Input VP'!M1903</f>
        <v>0</v>
      </c>
      <c r="AN3803" s="120">
        <f>'Demand Input VP'!N1903</f>
        <v>0</v>
      </c>
      <c r="AQ3803" t="str">
        <f>AQ3798</f>
        <v/>
      </c>
    </row>
    <row r="3804" spans="1:43" ht="14.25" customHeight="1" x14ac:dyDescent="0.25">
      <c r="A3804" s="1"/>
      <c r="B3804" s="122"/>
      <c r="C3804" s="122"/>
      <c r="D3804" s="122"/>
      <c r="E3804" s="122"/>
      <c r="F3804" s="122"/>
      <c r="G3804" s="122"/>
      <c r="H3804" s="122"/>
      <c r="I3804" s="122"/>
      <c r="J3804" s="122"/>
      <c r="K3804" s="122"/>
      <c r="L3804" s="122"/>
      <c r="M3804" s="122"/>
      <c r="N3804" s="122"/>
      <c r="O3804" s="122"/>
      <c r="P3804" s="122"/>
      <c r="Q3804" s="122"/>
      <c r="R3804" s="122"/>
      <c r="S3804" s="122"/>
      <c r="T3804" s="122"/>
      <c r="U3804" s="122"/>
      <c r="V3804" s="122"/>
      <c r="W3804" s="123"/>
      <c r="X3804" s="116"/>
      <c r="Y3804" s="117"/>
      <c r="Z3804" s="123"/>
      <c r="AA3804" s="112" t="s">
        <v>1171</v>
      </c>
      <c r="AB3804" s="113">
        <f>'Demand Input MP'!B1904</f>
        <v>0</v>
      </c>
      <c r="AC3804" s="112">
        <f>'Demand Input MP'!C1904</f>
        <v>0</v>
      </c>
      <c r="AD3804" s="112">
        <f>'Demand Input MP'!D1904</f>
        <v>0</v>
      </c>
      <c r="AE3804" s="112">
        <f>'Demand Input MP'!E1904</f>
        <v>0</v>
      </c>
      <c r="AF3804" s="112">
        <f>'Demand Input MP'!F1904</f>
        <v>0</v>
      </c>
      <c r="AG3804" s="112">
        <f>'Demand Input MP'!G1904</f>
        <v>0</v>
      </c>
      <c r="AH3804" s="112">
        <f>'Demand Input MP'!H1904</f>
        <v>0</v>
      </c>
      <c r="AI3804" s="112">
        <f>'Demand Input MP'!I1904</f>
        <v>0</v>
      </c>
      <c r="AJ3804" s="112">
        <f>'Demand Input MP'!J1904</f>
        <v>0</v>
      </c>
      <c r="AK3804" s="112">
        <f>'Demand Input MP'!K1904</f>
        <v>0</v>
      </c>
      <c r="AL3804" s="112">
        <f>'Demand Input MP'!L1904</f>
        <v>0</v>
      </c>
      <c r="AM3804" s="112">
        <f>'Demand Input MP'!M1904</f>
        <v>0</v>
      </c>
      <c r="AN3804" s="112">
        <f>'Demand Input MP'!N1904</f>
        <v>0</v>
      </c>
      <c r="AQ3804" t="str">
        <f>AQ3798</f>
        <v/>
      </c>
    </row>
    <row r="3805" spans="1:43" ht="14.25" customHeight="1" x14ac:dyDescent="0.25">
      <c r="A3805" s="1"/>
      <c r="B3805" s="122"/>
      <c r="C3805" s="122"/>
      <c r="D3805" s="122"/>
      <c r="E3805" s="122"/>
      <c r="F3805" s="122"/>
      <c r="G3805" s="122"/>
      <c r="H3805" s="122"/>
      <c r="I3805" s="122"/>
      <c r="J3805" s="122"/>
      <c r="K3805" s="122"/>
      <c r="L3805" s="122"/>
      <c r="M3805" s="122"/>
      <c r="N3805" s="122"/>
      <c r="O3805" s="122"/>
      <c r="P3805" s="122"/>
      <c r="Q3805" s="122"/>
      <c r="R3805" s="122"/>
      <c r="S3805" s="122"/>
      <c r="T3805" s="122"/>
      <c r="U3805" s="122"/>
      <c r="V3805" s="124" t="s">
        <v>91</v>
      </c>
      <c r="W3805" s="125">
        <f>IFERROR(IF(SUM('Run Rate History'!E383:AD383)&gt;0,(SUMPRODUCT((B3800:AA3800&gt;=PERCENTILE(B3800:AA3800,0.1))*(B3800:AA3800&lt;=PERCENTILE(B3800:AA3800,0.9))*B3800:AA3800)+SUMPRODUCT(('Run Rate History'!E383:AD383&gt;=PERCENTILE(B3800:AA3800,0.1))*('Run Rate History'!E383:AD383&lt;=PERCENTILE(B3800:AA3800,0.9))*'Run Rate History'!E383:AD383))/(SUMPRODUCT((B3800:AA3800&gt;=PERCENTILE(B3800:AA3800,0.1))*(B3800:AA3800&lt;=PERCENTILE(B3800:AA3800,0.9))*1)+SUMPRODUCT(('Run Rate History'!E383:AD383&gt;=PERCENTILE(B3800:AA3800,0.1))*('Run Rate History'!E383:AD383&lt;=PERCENTILE(B3800:AA3800,0.9))*1)),TRIMMEAN(B3800:AA3800,0.15)),0)</f>
        <v>12.45</v>
      </c>
      <c r="X3805" s="126" t="s">
        <v>1172</v>
      </c>
      <c r="Y3805" s="127">
        <f>SUM(B3800:AA3800)/26</f>
        <v>14.26923076923077</v>
      </c>
      <c r="Z3805" s="128"/>
      <c r="AA3805" s="112" t="s">
        <v>1173</v>
      </c>
      <c r="AB3805" s="113">
        <f>'Demand Input MP'!B1903</f>
        <v>0</v>
      </c>
      <c r="AC3805" s="112">
        <f>'Demand Input MP'!C1903</f>
        <v>0</v>
      </c>
      <c r="AD3805" s="112">
        <f>'Demand Input MP'!D1903</f>
        <v>0</v>
      </c>
      <c r="AE3805" s="112">
        <f>'Demand Input MP'!E1903</f>
        <v>0</v>
      </c>
      <c r="AF3805" s="112">
        <f>'Demand Input MP'!F1903</f>
        <v>0</v>
      </c>
      <c r="AG3805" s="112">
        <f>'Demand Input MP'!G1903</f>
        <v>0</v>
      </c>
      <c r="AH3805" s="112">
        <f>'Demand Input MP'!H1903</f>
        <v>0</v>
      </c>
      <c r="AI3805" s="112">
        <f>'Demand Input MP'!I1903</f>
        <v>0</v>
      </c>
      <c r="AJ3805" s="112">
        <f>'Demand Input MP'!J1903</f>
        <v>0</v>
      </c>
      <c r="AK3805" s="112">
        <f>'Demand Input MP'!K1903</f>
        <v>0</v>
      </c>
      <c r="AL3805" s="112">
        <f>'Demand Input MP'!L1903</f>
        <v>0</v>
      </c>
      <c r="AM3805" s="112">
        <f>'Demand Input MP'!M1903</f>
        <v>0</v>
      </c>
      <c r="AN3805" s="112">
        <f>'Demand Input MP'!N1903</f>
        <v>0</v>
      </c>
      <c r="AQ3805" t="str">
        <f>AQ3798</f>
        <v/>
      </c>
    </row>
    <row r="3806" spans="1:43" ht="14.25" customHeight="1" x14ac:dyDescent="0.25">
      <c r="A3806" s="1"/>
      <c r="B3806" s="122"/>
      <c r="C3806" s="122"/>
      <c r="D3806" s="122"/>
      <c r="E3806" s="122"/>
      <c r="F3806" s="122"/>
      <c r="G3806" s="122"/>
      <c r="H3806" s="122"/>
      <c r="I3806" s="122"/>
      <c r="J3806" s="122"/>
      <c r="K3806" s="122"/>
      <c r="L3806" s="122"/>
      <c r="M3806" s="122"/>
      <c r="N3806" s="122"/>
      <c r="O3806" s="122"/>
      <c r="P3806" s="122"/>
      <c r="Q3806" s="122"/>
      <c r="R3806" s="122"/>
      <c r="S3806" s="122"/>
      <c r="T3806" s="122"/>
      <c r="U3806" s="122"/>
      <c r="V3806" s="124" t="s">
        <v>94</v>
      </c>
      <c r="W3806" s="125">
        <f>IFERROR((1*MIN(MAX(X3800,0.5*IF(SUM('Run Rate History'!E383:AD383)&gt;0,(MEDIAN(IF(B3800:AA3800&gt;0,B3800:AA3800))+MEDIAN(IF('Run Rate History'!E383:AD383&gt;0,'Run Rate History'!E383:AD383)))/2,MEDIAN(IF(B3800:AA3800&gt;0,B3800:AA3800)))),2*IF(SUM('Run Rate History'!E383:AD383)&gt;0,(MEDIAN(IF(B3800:AA3800&gt;0,B3800:AA3800))+MEDIAN(IF('Run Rate History'!E383:AD383&gt;0,'Run Rate History'!E383:AD383)))/2,MEDIAN(IF(B3800:AA3800&gt;0,B3800:AA3800))))+2*MIN(MAX(Y3800,0.5*IF(SUM('Run Rate History'!E383:AD383)&gt;0,(MEDIAN(IF(B3800:AA3800&gt;0,B3800:AA3800))+MEDIAN(IF('Run Rate History'!E383:AD383&gt;0,'Run Rate History'!E383:AD383)))/2,MEDIAN(IF(B3800:AA3800&gt;0,B3800:AA3800)))),2*IF(SUM('Run Rate History'!E383:AD383)&gt;0,(MEDIAN(IF(B3800:AA3800&gt;0,B3800:AA3800))+MEDIAN(IF('Run Rate History'!E383:AD383&gt;0,'Run Rate History'!E383:AD383)))/2,MEDIAN(IF(B3800:AA3800&gt;0,B3800:AA3800))))+3*MIN(MAX(Z3800,0.5*IF(SUM('Run Rate History'!E383:AD383)&gt;0,(MEDIAN(IF(B3800:AA3800&gt;0,B3800:AA3800))+MEDIAN(IF('Run Rate History'!E383:AD383&gt;0,'Run Rate History'!E383:AD383)))/2,MEDIAN(IF(B3800:AA3800&gt;0,B3800:AA3800)))),2*IF(SUM('Run Rate History'!E383:AD383)&gt;0,(MEDIAN(IF(B3800:AA3800&gt;0,B3800:AA3800))+MEDIAN(IF('Run Rate History'!E383:AD383&gt;0,'Run Rate History'!E383:AD383)))/2,MEDIAN(IF(B3800:AA3800&gt;0,B3800:AA3800))))+4*MIN(MAX(AA3800,0.5*IF(SUM('Run Rate History'!E383:AD383)&gt;0,(MEDIAN(IF(B3800:AA3800&gt;0,B3800:AA3800))+MEDIAN(IF('Run Rate History'!E383:AD383&gt;0,'Run Rate History'!E383:AD383)))/2,MEDIAN(IF(B3800:AA3800&gt;0,B3800:AA3800)))),2*IF(SUM('Run Rate History'!E383:AD383)&gt;0,(MEDIAN(IF(B3800:AA3800&gt;0,B3800:AA3800))+MEDIAN(IF('Run Rate History'!E383:AD383&gt;0,'Run Rate History'!E383:AD383)))/2,MEDIAN(IF(B3800:AA3800&gt;0,B3800:AA3800)))))/10,0)</f>
        <v>10.525</v>
      </c>
      <c r="X3806" s="129" t="s">
        <v>1174</v>
      </c>
      <c r="Y3806" s="130">
        <f>IFERROR(VLOOKUP(A3798,'Stanje zaliha'!A:E,5,FALSE()),0)</f>
        <v>204</v>
      </c>
      <c r="Z3806" s="131"/>
      <c r="AA3806" s="113" t="s">
        <v>1175</v>
      </c>
      <c r="AB3806" s="118">
        <f t="shared" ref="AB3806:AN3806" si="758">SUM(AB3802:AB3805)</f>
        <v>0</v>
      </c>
      <c r="AC3806" s="118">
        <f t="shared" si="758"/>
        <v>0</v>
      </c>
      <c r="AD3806" s="118">
        <f t="shared" si="758"/>
        <v>0</v>
      </c>
      <c r="AE3806" s="118">
        <f t="shared" si="758"/>
        <v>0</v>
      </c>
      <c r="AF3806" s="118">
        <f t="shared" si="758"/>
        <v>0</v>
      </c>
      <c r="AG3806" s="118">
        <f t="shared" si="758"/>
        <v>0</v>
      </c>
      <c r="AH3806" s="118">
        <f t="shared" si="758"/>
        <v>0</v>
      </c>
      <c r="AI3806" s="118">
        <f t="shared" si="758"/>
        <v>0</v>
      </c>
      <c r="AJ3806" s="118">
        <f t="shared" si="758"/>
        <v>0</v>
      </c>
      <c r="AK3806" s="118">
        <f t="shared" si="758"/>
        <v>0</v>
      </c>
      <c r="AL3806" s="118">
        <f t="shared" si="758"/>
        <v>0</v>
      </c>
      <c r="AM3806" s="118">
        <f t="shared" si="758"/>
        <v>0</v>
      </c>
      <c r="AN3806" s="118">
        <f t="shared" si="758"/>
        <v>0</v>
      </c>
      <c r="AQ3806" t="str">
        <f>AQ3798</f>
        <v/>
      </c>
    </row>
    <row r="3807" spans="1:43" ht="14.25" customHeight="1" x14ac:dyDescent="0.25">
      <c r="A3807" s="1"/>
      <c r="B3807" s="122"/>
      <c r="C3807" s="122"/>
      <c r="D3807" s="122"/>
      <c r="E3807" s="122"/>
      <c r="F3807" s="122"/>
      <c r="G3807" s="122"/>
      <c r="H3807" s="122"/>
      <c r="I3807" s="122"/>
      <c r="J3807" s="122"/>
      <c r="K3807" s="122"/>
      <c r="L3807" s="122"/>
      <c r="M3807" s="122"/>
      <c r="N3807" s="122"/>
      <c r="O3807" s="122"/>
      <c r="P3807" s="122"/>
      <c r="Q3807" s="122"/>
      <c r="R3807" s="122"/>
      <c r="S3807" s="122"/>
      <c r="T3807" s="122"/>
      <c r="U3807" s="122"/>
      <c r="V3807" s="124" t="s">
        <v>95</v>
      </c>
      <c r="W3807" s="125">
        <f>IFERROR(0.6*W3806+0.4*W3805,0)</f>
        <v>11.295000000000002</v>
      </c>
      <c r="X3807" s="132" t="s">
        <v>1176</v>
      </c>
      <c r="Y3807" s="133">
        <f>IFERROR(SUMIF('Popis poslanih narudžbi'!A:A,A3798,'Popis poslanih narudžbi'!C:C),0)</f>
        <v>0</v>
      </c>
      <c r="Z3807" s="131"/>
      <c r="AA3807" s="134" t="s">
        <v>1177</v>
      </c>
      <c r="AB3807" s="118">
        <f t="shared" ref="AB3807:AN3807" si="759">AB3800+AB3806</f>
        <v>13</v>
      </c>
      <c r="AC3807" s="118">
        <f t="shared" si="759"/>
        <v>12</v>
      </c>
      <c r="AD3807" s="118">
        <f t="shared" si="759"/>
        <v>11</v>
      </c>
      <c r="AE3807" s="118">
        <f t="shared" si="759"/>
        <v>11</v>
      </c>
      <c r="AF3807" s="118">
        <f t="shared" si="759"/>
        <v>11</v>
      </c>
      <c r="AG3807" s="118">
        <f t="shared" si="759"/>
        <v>11</v>
      </c>
      <c r="AH3807" s="118">
        <f t="shared" si="759"/>
        <v>11</v>
      </c>
      <c r="AI3807" s="118">
        <f t="shared" si="759"/>
        <v>11</v>
      </c>
      <c r="AJ3807" s="118">
        <f t="shared" si="759"/>
        <v>11</v>
      </c>
      <c r="AK3807" s="118">
        <f t="shared" si="759"/>
        <v>11</v>
      </c>
      <c r="AL3807" s="118">
        <f t="shared" si="759"/>
        <v>11</v>
      </c>
      <c r="AM3807" s="118">
        <f t="shared" si="759"/>
        <v>11</v>
      </c>
      <c r="AN3807" s="118">
        <f t="shared" si="759"/>
        <v>11</v>
      </c>
      <c r="AQ3807" t="str">
        <f>AQ3798</f>
        <v/>
      </c>
    </row>
    <row r="3808" spans="1:43" ht="14.25" customHeight="1" x14ac:dyDescent="0.25">
      <c r="A3808" s="107" t="str">
        <f>'Run Rate'!A384</f>
        <v>SHM00031</v>
      </c>
      <c r="B3808" s="135" t="str">
        <f>'Run Rate'!B384</f>
        <v>Shieldmixer Hero Pro Go Hard or Go Home</v>
      </c>
      <c r="C3808" s="135" t="str">
        <f>'Run Rate'!C384</f>
        <v>DRINKWARE I HOME</v>
      </c>
      <c r="D3808" s="135" t="str">
        <f>'Run Rate'!D384</f>
        <v>03 BRONZE</v>
      </c>
      <c r="E3808" s="122"/>
      <c r="F3808" s="122"/>
      <c r="G3808" s="122"/>
      <c r="H3808" s="122"/>
      <c r="I3808" s="122"/>
      <c r="J3808" s="122"/>
      <c r="K3808" s="122"/>
      <c r="L3808" s="122"/>
      <c r="M3808" s="122"/>
      <c r="N3808" s="122"/>
      <c r="O3808" s="122"/>
      <c r="P3808" s="122"/>
      <c r="Q3808" s="122"/>
      <c r="R3808" s="122"/>
      <c r="S3808" s="122"/>
      <c r="T3808" s="122"/>
      <c r="U3808" s="122"/>
      <c r="V3808" s="122"/>
      <c r="W3808" s="122"/>
      <c r="X3808" s="122"/>
      <c r="Y3808" s="122"/>
      <c r="Z3808" s="122"/>
      <c r="AA3808" s="122"/>
      <c r="AB3808" s="122"/>
      <c r="AC3808" s="122"/>
      <c r="AD3808" s="122"/>
      <c r="AE3808" s="122"/>
      <c r="AF3808" s="122"/>
      <c r="AG3808" s="122"/>
      <c r="AH3808" s="122"/>
      <c r="AI3808" s="122"/>
      <c r="AJ3808" s="122"/>
      <c r="AK3808" s="122"/>
      <c r="AL3808" s="122"/>
      <c r="AM3808" s="122"/>
      <c r="AN3808" s="122"/>
      <c r="AQ3808" t="str">
        <f>IF(AND(OR($B$1="ALL",$B$1=C3808),OR($E$1="ALL",$E$1=D3808),OR($B$2="ALL",$B$2=A3808),OR($E$2="ALL",IFERROR(SEARCH($E$2,B3808),0)&gt;0)),"MATCH","")</f>
        <v/>
      </c>
    </row>
    <row r="3809" spans="1:43" ht="14.25" customHeight="1" x14ac:dyDescent="0.25">
      <c r="A3809" s="108" t="s">
        <v>1137</v>
      </c>
      <c r="B3809" s="136" t="s">
        <v>1138</v>
      </c>
      <c r="C3809" s="136" t="s">
        <v>1139</v>
      </c>
      <c r="D3809" s="136" t="s">
        <v>1140</v>
      </c>
      <c r="E3809" s="136" t="s">
        <v>1141</v>
      </c>
      <c r="F3809" s="136" t="s">
        <v>1142</v>
      </c>
      <c r="G3809" s="136" t="s">
        <v>1143</v>
      </c>
      <c r="H3809" s="136" t="s">
        <v>1144</v>
      </c>
      <c r="I3809" s="136" t="s">
        <v>1145</v>
      </c>
      <c r="J3809" s="136" t="s">
        <v>1146</v>
      </c>
      <c r="K3809" s="136" t="s">
        <v>1147</v>
      </c>
      <c r="L3809" s="136" t="s">
        <v>1148</v>
      </c>
      <c r="M3809" s="136" t="s">
        <v>1149</v>
      </c>
      <c r="N3809" s="136" t="s">
        <v>1150</v>
      </c>
      <c r="O3809" s="136" t="s">
        <v>1151</v>
      </c>
      <c r="P3809" s="136" t="s">
        <v>1152</v>
      </c>
      <c r="Q3809" s="136" t="s">
        <v>1153</v>
      </c>
      <c r="R3809" s="136" t="s">
        <v>1154</v>
      </c>
      <c r="S3809" s="136" t="s">
        <v>1155</v>
      </c>
      <c r="T3809" s="136" t="s">
        <v>1156</v>
      </c>
      <c r="U3809" s="136" t="s">
        <v>1157</v>
      </c>
      <c r="V3809" s="136" t="s">
        <v>1158</v>
      </c>
      <c r="W3809" s="136" t="s">
        <v>1159</v>
      </c>
      <c r="X3809" s="136" t="s">
        <v>1160</v>
      </c>
      <c r="Y3809" s="136" t="s">
        <v>1161</v>
      </c>
      <c r="Z3809" s="136" t="s">
        <v>1162</v>
      </c>
      <c r="AA3809" s="136" t="s">
        <v>1163</v>
      </c>
      <c r="AB3809" s="137" t="s">
        <v>156</v>
      </c>
      <c r="AC3809" s="137" t="s">
        <v>157</v>
      </c>
      <c r="AD3809" s="137" t="s">
        <v>158</v>
      </c>
      <c r="AE3809" s="137" t="s">
        <v>139</v>
      </c>
      <c r="AF3809" s="138" t="s">
        <v>140</v>
      </c>
      <c r="AG3809" s="138" t="s">
        <v>141</v>
      </c>
      <c r="AH3809" s="138" t="s">
        <v>142</v>
      </c>
      <c r="AI3809" s="138" t="s">
        <v>143</v>
      </c>
      <c r="AJ3809" s="139" t="s">
        <v>144</v>
      </c>
      <c r="AK3809" s="139" t="s">
        <v>145</v>
      </c>
      <c r="AL3809" s="139" t="s">
        <v>146</v>
      </c>
      <c r="AM3809" s="140" t="s">
        <v>147</v>
      </c>
      <c r="AN3809" s="140" t="s">
        <v>148</v>
      </c>
      <c r="AQ3809" t="str">
        <f>AQ3808</f>
        <v/>
      </c>
    </row>
    <row r="3810" spans="1:43" ht="14.25" customHeight="1" x14ac:dyDescent="0.25">
      <c r="A3810" s="99" t="s">
        <v>1164</v>
      </c>
      <c r="B3810" s="112">
        <f>'Run Rate'!E384</f>
        <v>5</v>
      </c>
      <c r="C3810" s="112">
        <f>'Run Rate'!F384</f>
        <v>7</v>
      </c>
      <c r="D3810" s="112">
        <f>'Run Rate'!G384</f>
        <v>99</v>
      </c>
      <c r="E3810" s="112">
        <f>'Run Rate'!H384</f>
        <v>4</v>
      </c>
      <c r="F3810" s="112">
        <f>'Run Rate'!I384</f>
        <v>4</v>
      </c>
      <c r="G3810" s="112">
        <f>'Run Rate'!J384</f>
        <v>10</v>
      </c>
      <c r="H3810" s="112">
        <f>'Run Rate'!K384</f>
        <v>8</v>
      </c>
      <c r="I3810" s="112">
        <f>'Run Rate'!L384</f>
        <v>28</v>
      </c>
      <c r="J3810" s="112">
        <f>'Run Rate'!M384</f>
        <v>102</v>
      </c>
      <c r="K3810" s="112">
        <f>'Run Rate'!N384</f>
        <v>11</v>
      </c>
      <c r="L3810" s="112">
        <f>'Run Rate'!O384</f>
        <v>9</v>
      </c>
      <c r="M3810" s="112">
        <f>'Run Rate'!P384</f>
        <v>17</v>
      </c>
      <c r="N3810" s="112">
        <f>'Run Rate'!Q384</f>
        <v>22</v>
      </c>
      <c r="O3810" s="112">
        <f>'Run Rate'!R384</f>
        <v>4</v>
      </c>
      <c r="P3810" s="112">
        <f>'Run Rate'!S384</f>
        <v>1</v>
      </c>
      <c r="Q3810" s="112">
        <f>'Run Rate'!T384</f>
        <v>2</v>
      </c>
      <c r="R3810" s="112">
        <f>'Run Rate'!U384</f>
        <v>9</v>
      </c>
      <c r="S3810" s="112">
        <f>'Run Rate'!V384</f>
        <v>8</v>
      </c>
      <c r="T3810" s="112">
        <f>'Run Rate'!W384</f>
        <v>10</v>
      </c>
      <c r="U3810" s="112">
        <f>'Run Rate'!X384</f>
        <v>8</v>
      </c>
      <c r="V3810" s="112">
        <f>'Run Rate'!Y384</f>
        <v>16</v>
      </c>
      <c r="W3810" s="112">
        <f>'Run Rate'!Z384</f>
        <v>2</v>
      </c>
      <c r="X3810" s="112">
        <f>'Run Rate'!AA384</f>
        <v>3</v>
      </c>
      <c r="Y3810" s="112">
        <f>'Run Rate'!AB384</f>
        <v>7</v>
      </c>
      <c r="Z3810" s="112">
        <f>'Run Rate'!AC384</f>
        <v>5</v>
      </c>
      <c r="AA3810" s="112">
        <f>'Run Rate'!AD384</f>
        <v>6</v>
      </c>
      <c r="AB3810" s="113">
        <v>6</v>
      </c>
      <c r="AC3810" s="112">
        <v>7</v>
      </c>
      <c r="AD3810" s="112">
        <v>7</v>
      </c>
      <c r="AE3810" s="112">
        <v>7</v>
      </c>
      <c r="AF3810" s="112">
        <v>6</v>
      </c>
      <c r="AG3810" s="112">
        <v>6</v>
      </c>
      <c r="AH3810" s="112">
        <v>6</v>
      </c>
      <c r="AI3810" s="112">
        <v>6</v>
      </c>
      <c r="AJ3810" s="112">
        <v>6</v>
      </c>
      <c r="AK3810" s="112">
        <v>6</v>
      </c>
      <c r="AL3810" s="112">
        <v>6</v>
      </c>
      <c r="AM3810" s="112">
        <v>6</v>
      </c>
      <c r="AN3810" s="112">
        <v>6</v>
      </c>
      <c r="AQ3810" t="str">
        <f>AQ3808</f>
        <v/>
      </c>
    </row>
    <row r="3811" spans="1:43" ht="14.25" customHeight="1" x14ac:dyDescent="0.25">
      <c r="A3811" s="99" t="s">
        <v>1165</v>
      </c>
      <c r="B3811" s="114"/>
      <c r="C3811" s="114"/>
      <c r="D3811" s="114"/>
      <c r="E3811" s="114"/>
      <c r="F3811" s="114"/>
      <c r="G3811" s="114"/>
      <c r="H3811" s="114"/>
      <c r="I3811" s="114"/>
      <c r="J3811" s="114"/>
      <c r="K3811" s="114"/>
      <c r="L3811" s="114"/>
      <c r="M3811" s="114"/>
      <c r="N3811" s="114"/>
      <c r="O3811" s="114"/>
      <c r="P3811" s="114"/>
      <c r="Q3811" s="114"/>
      <c r="R3811" s="114"/>
      <c r="S3811" s="114"/>
      <c r="T3811" s="114"/>
      <c r="U3811" s="114"/>
      <c r="V3811" s="114"/>
      <c r="W3811" s="115"/>
      <c r="X3811" s="115"/>
      <c r="Y3811" s="115"/>
      <c r="Z3811" s="115"/>
      <c r="AA3811" s="112" t="s">
        <v>1166</v>
      </c>
      <c r="AB3811" s="113"/>
      <c r="AC3811" s="112"/>
      <c r="AD3811" s="112"/>
      <c r="AE3811" s="112"/>
      <c r="AF3811" s="112"/>
      <c r="AG3811" s="112"/>
      <c r="AH3811" s="112"/>
      <c r="AI3811" s="112"/>
      <c r="AJ3811" s="112"/>
      <c r="AK3811" s="112"/>
      <c r="AL3811" s="112"/>
      <c r="AM3811" s="112"/>
      <c r="AN3811" s="112"/>
      <c r="AQ3811" t="str">
        <f>AQ3808</f>
        <v/>
      </c>
    </row>
    <row r="3812" spans="1:43" ht="14.25" customHeight="1" x14ac:dyDescent="0.25">
      <c r="A3812" s="99" t="s">
        <v>1167</v>
      </c>
      <c r="B3812" s="114"/>
      <c r="C3812" s="114"/>
      <c r="D3812" s="114"/>
      <c r="E3812" s="114"/>
      <c r="F3812" s="114"/>
      <c r="G3812" s="114"/>
      <c r="H3812" s="114"/>
      <c r="I3812" s="114"/>
      <c r="J3812" s="114"/>
      <c r="K3812" s="114"/>
      <c r="L3812" s="114"/>
      <c r="M3812" s="114"/>
      <c r="N3812" s="114"/>
      <c r="O3812" s="114"/>
      <c r="P3812" s="114"/>
      <c r="Q3812" s="114"/>
      <c r="R3812" s="114"/>
      <c r="S3812" s="114"/>
      <c r="T3812" s="114"/>
      <c r="U3812" s="114"/>
      <c r="V3812" s="114"/>
      <c r="W3812" s="115"/>
      <c r="X3812" s="116"/>
      <c r="Y3812" s="117"/>
      <c r="Z3812" s="115"/>
      <c r="AA3812" s="112" t="s">
        <v>1168</v>
      </c>
      <c r="AB3812" s="113">
        <f>'Demand Input VP'!B1909</f>
        <v>0</v>
      </c>
      <c r="AC3812" s="112">
        <f>'Demand Input VP'!C1909</f>
        <v>0</v>
      </c>
      <c r="AD3812" s="112">
        <f>'Demand Input VP'!D1909</f>
        <v>0</v>
      </c>
      <c r="AE3812" s="112">
        <f>'Demand Input VP'!E1909</f>
        <v>0</v>
      </c>
      <c r="AF3812" s="112">
        <f>'Demand Input VP'!F1909</f>
        <v>0</v>
      </c>
      <c r="AG3812" s="112">
        <f>'Demand Input VP'!G1909</f>
        <v>0</v>
      </c>
      <c r="AH3812" s="112">
        <f>'Demand Input VP'!H1909</f>
        <v>0</v>
      </c>
      <c r="AI3812" s="112">
        <f>'Demand Input VP'!I1909</f>
        <v>0</v>
      </c>
      <c r="AJ3812" s="112">
        <f>'Demand Input VP'!J1909</f>
        <v>0</v>
      </c>
      <c r="AK3812" s="112">
        <f>'Demand Input VP'!K1909</f>
        <v>0</v>
      </c>
      <c r="AL3812" s="112">
        <f>'Demand Input VP'!L1909</f>
        <v>0</v>
      </c>
      <c r="AM3812" s="112">
        <f>'Demand Input VP'!M1909</f>
        <v>0</v>
      </c>
      <c r="AN3812" s="112">
        <f>'Demand Input VP'!N1909</f>
        <v>0</v>
      </c>
      <c r="AQ3812" t="str">
        <f>AQ3808</f>
        <v/>
      </c>
    </row>
    <row r="3813" spans="1:43" ht="14.25" customHeight="1" x14ac:dyDescent="0.25">
      <c r="A3813" s="99" t="s">
        <v>1169</v>
      </c>
      <c r="B3813" s="118"/>
      <c r="C3813" s="118"/>
      <c r="D3813" s="118"/>
      <c r="E3813" s="118"/>
      <c r="F3813" s="118"/>
      <c r="G3813" s="118"/>
      <c r="H3813" s="118"/>
      <c r="I3813" s="118"/>
      <c r="J3813" s="118"/>
      <c r="K3813" s="118"/>
      <c r="L3813" s="118"/>
      <c r="M3813" s="118"/>
      <c r="N3813" s="118"/>
      <c r="O3813" s="118"/>
      <c r="P3813" s="118"/>
      <c r="Q3813" s="118"/>
      <c r="R3813" s="118"/>
      <c r="S3813" s="118"/>
      <c r="T3813" s="118"/>
      <c r="U3813" s="118"/>
      <c r="V3813" s="118"/>
      <c r="W3813" s="115"/>
      <c r="X3813" s="116"/>
      <c r="Y3813" s="117"/>
      <c r="Z3813" s="119"/>
      <c r="AA3813" s="120" t="s">
        <v>1170</v>
      </c>
      <c r="AB3813" s="121">
        <f>'Demand Input VP'!B1908</f>
        <v>0</v>
      </c>
      <c r="AC3813" s="120">
        <f>'Demand Input VP'!C1908</f>
        <v>0</v>
      </c>
      <c r="AD3813" s="120">
        <f>'Demand Input VP'!D1908</f>
        <v>0</v>
      </c>
      <c r="AE3813" s="120">
        <f>'Demand Input VP'!E1908</f>
        <v>0</v>
      </c>
      <c r="AF3813" s="120">
        <f>'Demand Input VP'!F1908</f>
        <v>0</v>
      </c>
      <c r="AG3813" s="120">
        <f>'Demand Input VP'!G1908</f>
        <v>0</v>
      </c>
      <c r="AH3813" s="120">
        <f>'Demand Input VP'!H1908</f>
        <v>0</v>
      </c>
      <c r="AI3813" s="120">
        <f>'Demand Input VP'!I1908</f>
        <v>0</v>
      </c>
      <c r="AJ3813" s="120">
        <f>'Demand Input VP'!J1908</f>
        <v>0</v>
      </c>
      <c r="AK3813" s="120">
        <f>'Demand Input VP'!K1908</f>
        <v>0</v>
      </c>
      <c r="AL3813" s="120">
        <f>'Demand Input VP'!L1908</f>
        <v>0</v>
      </c>
      <c r="AM3813" s="120">
        <f>'Demand Input VP'!M1908</f>
        <v>0</v>
      </c>
      <c r="AN3813" s="120">
        <f>'Demand Input VP'!N1908</f>
        <v>0</v>
      </c>
      <c r="AQ3813" t="str">
        <f>AQ3808</f>
        <v/>
      </c>
    </row>
    <row r="3814" spans="1:43" ht="14.25" customHeight="1" x14ac:dyDescent="0.25">
      <c r="A3814" s="1"/>
      <c r="B3814" s="122"/>
      <c r="C3814" s="122"/>
      <c r="D3814" s="122"/>
      <c r="E3814" s="122"/>
      <c r="F3814" s="122"/>
      <c r="G3814" s="122"/>
      <c r="H3814" s="122"/>
      <c r="I3814" s="122"/>
      <c r="J3814" s="122"/>
      <c r="K3814" s="122"/>
      <c r="L3814" s="122"/>
      <c r="M3814" s="122"/>
      <c r="N3814" s="122"/>
      <c r="O3814" s="122"/>
      <c r="P3814" s="122"/>
      <c r="Q3814" s="122"/>
      <c r="R3814" s="122"/>
      <c r="S3814" s="122"/>
      <c r="T3814" s="122"/>
      <c r="U3814" s="122"/>
      <c r="V3814" s="122"/>
      <c r="W3814" s="123"/>
      <c r="X3814" s="116"/>
      <c r="Y3814" s="117"/>
      <c r="Z3814" s="123"/>
      <c r="AA3814" s="112" t="s">
        <v>1171</v>
      </c>
      <c r="AB3814" s="113">
        <f>'Demand Input MP'!B1909</f>
        <v>0</v>
      </c>
      <c r="AC3814" s="112">
        <f>'Demand Input MP'!C1909</f>
        <v>0</v>
      </c>
      <c r="AD3814" s="112">
        <f>'Demand Input MP'!D1909</f>
        <v>0</v>
      </c>
      <c r="AE3814" s="112">
        <f>'Demand Input MP'!E1909</f>
        <v>0</v>
      </c>
      <c r="AF3814" s="112">
        <f>'Demand Input MP'!F1909</f>
        <v>0</v>
      </c>
      <c r="AG3814" s="112">
        <f>'Demand Input MP'!G1909</f>
        <v>0</v>
      </c>
      <c r="AH3814" s="112">
        <f>'Demand Input MP'!H1909</f>
        <v>0</v>
      </c>
      <c r="AI3814" s="112">
        <f>'Demand Input MP'!I1909</f>
        <v>0</v>
      </c>
      <c r="AJ3814" s="112">
        <f>'Demand Input MP'!J1909</f>
        <v>0</v>
      </c>
      <c r="AK3814" s="112">
        <f>'Demand Input MP'!K1909</f>
        <v>0</v>
      </c>
      <c r="AL3814" s="112">
        <f>'Demand Input MP'!L1909</f>
        <v>0</v>
      </c>
      <c r="AM3814" s="112">
        <f>'Demand Input MP'!M1909</f>
        <v>0</v>
      </c>
      <c r="AN3814" s="112">
        <f>'Demand Input MP'!N1909</f>
        <v>0</v>
      </c>
      <c r="AQ3814" t="str">
        <f>AQ3808</f>
        <v/>
      </c>
    </row>
    <row r="3815" spans="1:43" ht="14.25" customHeight="1" x14ac:dyDescent="0.25">
      <c r="A3815" s="1"/>
      <c r="B3815" s="122"/>
      <c r="C3815" s="122"/>
      <c r="D3815" s="122"/>
      <c r="E3815" s="122"/>
      <c r="F3815" s="122"/>
      <c r="G3815" s="122"/>
      <c r="H3815" s="122"/>
      <c r="I3815" s="122"/>
      <c r="J3815" s="122"/>
      <c r="K3815" s="122"/>
      <c r="L3815" s="122"/>
      <c r="M3815" s="122"/>
      <c r="N3815" s="122"/>
      <c r="O3815" s="122"/>
      <c r="P3815" s="122"/>
      <c r="Q3815" s="122"/>
      <c r="R3815" s="122"/>
      <c r="S3815" s="122"/>
      <c r="T3815" s="122"/>
      <c r="U3815" s="122"/>
      <c r="V3815" s="124" t="s">
        <v>91</v>
      </c>
      <c r="W3815" s="125">
        <f>IFERROR(IF(SUM('Run Rate History'!E384:AD384)&gt;0,(SUMPRODUCT((B3810:AA3810&gt;=PERCENTILE(B3810:AA3810,0.1))*(B3810:AA3810&lt;=PERCENTILE(B3810:AA3810,0.9))*B3810:AA3810)+SUMPRODUCT(('Run Rate History'!E384:AD384&gt;=PERCENTILE(B3810:AA3810,0.1))*('Run Rate History'!E384:AD384&lt;=PERCENTILE(B3810:AA3810,0.9))*'Run Rate History'!E384:AD384))/(SUMPRODUCT((B3810:AA3810&gt;=PERCENTILE(B3810:AA3810,0.1))*(B3810:AA3810&lt;=PERCENTILE(B3810:AA3810,0.9))*1)+SUMPRODUCT(('Run Rate History'!E384:AD384&gt;=PERCENTILE(B3810:AA3810,0.1))*('Run Rate History'!E384:AD384&lt;=PERCENTILE(B3810:AA3810,0.9))*1)),TRIMMEAN(B3810:AA3810,0.15)),0)</f>
        <v>7.666666666666667</v>
      </c>
      <c r="X3815" s="126" t="s">
        <v>1172</v>
      </c>
      <c r="Y3815" s="127">
        <f>SUM(B3810:AA3810)/26</f>
        <v>15.653846153846153</v>
      </c>
      <c r="Z3815" s="128"/>
      <c r="AA3815" s="112" t="s">
        <v>1173</v>
      </c>
      <c r="AB3815" s="113">
        <f>'Demand Input MP'!B1908</f>
        <v>0</v>
      </c>
      <c r="AC3815" s="112">
        <f>'Demand Input MP'!C1908</f>
        <v>0</v>
      </c>
      <c r="AD3815" s="112">
        <f>'Demand Input MP'!D1908</f>
        <v>0</v>
      </c>
      <c r="AE3815" s="112">
        <f>'Demand Input MP'!E1908</f>
        <v>0</v>
      </c>
      <c r="AF3815" s="112">
        <f>'Demand Input MP'!F1908</f>
        <v>0</v>
      </c>
      <c r="AG3815" s="112">
        <f>'Demand Input MP'!G1908</f>
        <v>0</v>
      </c>
      <c r="AH3815" s="112">
        <f>'Demand Input MP'!H1908</f>
        <v>0</v>
      </c>
      <c r="AI3815" s="112">
        <f>'Demand Input MP'!I1908</f>
        <v>0</v>
      </c>
      <c r="AJ3815" s="112">
        <f>'Demand Input MP'!J1908</f>
        <v>0</v>
      </c>
      <c r="AK3815" s="112">
        <f>'Demand Input MP'!K1908</f>
        <v>0</v>
      </c>
      <c r="AL3815" s="112">
        <f>'Demand Input MP'!L1908</f>
        <v>0</v>
      </c>
      <c r="AM3815" s="112">
        <f>'Demand Input MP'!M1908</f>
        <v>0</v>
      </c>
      <c r="AN3815" s="112">
        <f>'Demand Input MP'!N1908</f>
        <v>0</v>
      </c>
      <c r="AQ3815" t="str">
        <f>AQ3808</f>
        <v/>
      </c>
    </row>
    <row r="3816" spans="1:43" ht="14.25" customHeight="1" x14ac:dyDescent="0.25">
      <c r="A3816" s="1"/>
      <c r="B3816" s="122"/>
      <c r="C3816" s="122"/>
      <c r="D3816" s="122"/>
      <c r="E3816" s="122"/>
      <c r="F3816" s="122"/>
      <c r="G3816" s="122"/>
      <c r="H3816" s="122"/>
      <c r="I3816" s="122"/>
      <c r="J3816" s="122"/>
      <c r="K3816" s="122"/>
      <c r="L3816" s="122"/>
      <c r="M3816" s="122"/>
      <c r="N3816" s="122"/>
      <c r="O3816" s="122"/>
      <c r="P3816" s="122"/>
      <c r="Q3816" s="122"/>
      <c r="R3816" s="122"/>
      <c r="S3816" s="122"/>
      <c r="T3816" s="122"/>
      <c r="U3816" s="122"/>
      <c r="V3816" s="124" t="s">
        <v>94</v>
      </c>
      <c r="W3816" s="125">
        <f>IFERROR((1*MIN(MAX(X3810,0.5*IF(SUM('Run Rate History'!E384:AD384)&gt;0,(MEDIAN(IF(B3810:AA3810&gt;0,B3810:AA3810))+MEDIAN(IF('Run Rate History'!E384:AD384&gt;0,'Run Rate History'!E384:AD384)))/2,MEDIAN(IF(B3810:AA3810&gt;0,B3810:AA3810)))),2*IF(SUM('Run Rate History'!E384:AD384)&gt;0,(MEDIAN(IF(B3810:AA3810&gt;0,B3810:AA3810))+MEDIAN(IF('Run Rate History'!E384:AD384&gt;0,'Run Rate History'!E384:AD384)))/2,MEDIAN(IF(B3810:AA3810&gt;0,B3810:AA3810))))+2*MIN(MAX(Y3810,0.5*IF(SUM('Run Rate History'!E384:AD384)&gt;0,(MEDIAN(IF(B3810:AA3810&gt;0,B3810:AA3810))+MEDIAN(IF('Run Rate History'!E384:AD384&gt;0,'Run Rate History'!E384:AD384)))/2,MEDIAN(IF(B3810:AA3810&gt;0,B3810:AA3810)))),2*IF(SUM('Run Rate History'!E384:AD384)&gt;0,(MEDIAN(IF(B3810:AA3810&gt;0,B3810:AA3810))+MEDIAN(IF('Run Rate History'!E384:AD384&gt;0,'Run Rate History'!E384:AD384)))/2,MEDIAN(IF(B3810:AA3810&gt;0,B3810:AA3810))))+3*MIN(MAX(Z3810,0.5*IF(SUM('Run Rate History'!E384:AD384)&gt;0,(MEDIAN(IF(B3810:AA3810&gt;0,B3810:AA3810))+MEDIAN(IF('Run Rate History'!E384:AD384&gt;0,'Run Rate History'!E384:AD384)))/2,MEDIAN(IF(B3810:AA3810&gt;0,B3810:AA3810)))),2*IF(SUM('Run Rate History'!E384:AD384)&gt;0,(MEDIAN(IF(B3810:AA3810&gt;0,B3810:AA3810))+MEDIAN(IF('Run Rate History'!E384:AD384&gt;0,'Run Rate History'!E384:AD384)))/2,MEDIAN(IF(B3810:AA3810&gt;0,B3810:AA3810))))+4*MIN(MAX(AA3810,0.5*IF(SUM('Run Rate History'!E384:AD384)&gt;0,(MEDIAN(IF(B3810:AA3810&gt;0,B3810:AA3810))+MEDIAN(IF('Run Rate History'!E384:AD384&gt;0,'Run Rate History'!E384:AD384)))/2,MEDIAN(IF(B3810:AA3810&gt;0,B3810:AA3810)))),2*IF(SUM('Run Rate History'!E384:AD384)&gt;0,(MEDIAN(IF(B3810:AA3810&gt;0,B3810:AA3810))+MEDIAN(IF('Run Rate History'!E384:AD384&gt;0,'Run Rate History'!E384:AD384)))/2,MEDIAN(IF(B3810:AA3810&gt;0,B3810:AA3810)))))/10,0)</f>
        <v>5.6624999999999996</v>
      </c>
      <c r="X3816" s="129" t="s">
        <v>1174</v>
      </c>
      <c r="Y3816" s="130">
        <f>IFERROR(VLOOKUP(A3808,'Stanje zaliha'!A:E,5,FALSE()),0)</f>
        <v>793</v>
      </c>
      <c r="Z3816" s="131"/>
      <c r="AA3816" s="113" t="s">
        <v>1175</v>
      </c>
      <c r="AB3816" s="118">
        <f t="shared" ref="AB3816:AN3816" si="760">SUM(AB3812:AB3815)</f>
        <v>0</v>
      </c>
      <c r="AC3816" s="118">
        <f t="shared" si="760"/>
        <v>0</v>
      </c>
      <c r="AD3816" s="118">
        <f t="shared" si="760"/>
        <v>0</v>
      </c>
      <c r="AE3816" s="118">
        <f t="shared" si="760"/>
        <v>0</v>
      </c>
      <c r="AF3816" s="118">
        <f t="shared" si="760"/>
        <v>0</v>
      </c>
      <c r="AG3816" s="118">
        <f t="shared" si="760"/>
        <v>0</v>
      </c>
      <c r="AH3816" s="118">
        <f t="shared" si="760"/>
        <v>0</v>
      </c>
      <c r="AI3816" s="118">
        <f t="shared" si="760"/>
        <v>0</v>
      </c>
      <c r="AJ3816" s="118">
        <f t="shared" si="760"/>
        <v>0</v>
      </c>
      <c r="AK3816" s="118">
        <f t="shared" si="760"/>
        <v>0</v>
      </c>
      <c r="AL3816" s="118">
        <f t="shared" si="760"/>
        <v>0</v>
      </c>
      <c r="AM3816" s="118">
        <f t="shared" si="760"/>
        <v>0</v>
      </c>
      <c r="AN3816" s="118">
        <f t="shared" si="760"/>
        <v>0</v>
      </c>
      <c r="AQ3816" t="str">
        <f>AQ3808</f>
        <v/>
      </c>
    </row>
    <row r="3817" spans="1:43" ht="14.25" customHeight="1" x14ac:dyDescent="0.25">
      <c r="A3817" s="1"/>
      <c r="B3817" s="122"/>
      <c r="C3817" s="122"/>
      <c r="D3817" s="122"/>
      <c r="E3817" s="122"/>
      <c r="F3817" s="122"/>
      <c r="G3817" s="122"/>
      <c r="H3817" s="122"/>
      <c r="I3817" s="122"/>
      <c r="J3817" s="122"/>
      <c r="K3817" s="122"/>
      <c r="L3817" s="122"/>
      <c r="M3817" s="122"/>
      <c r="N3817" s="122"/>
      <c r="O3817" s="122"/>
      <c r="P3817" s="122"/>
      <c r="Q3817" s="122"/>
      <c r="R3817" s="122"/>
      <c r="S3817" s="122"/>
      <c r="T3817" s="122"/>
      <c r="U3817" s="122"/>
      <c r="V3817" s="124" t="s">
        <v>95</v>
      </c>
      <c r="W3817" s="125">
        <f>IFERROR(0.6*W3816+0.4*W3815,0)</f>
        <v>6.4641666666666664</v>
      </c>
      <c r="X3817" s="132" t="s">
        <v>1176</v>
      </c>
      <c r="Y3817" s="133">
        <f>IFERROR(SUMIF('Popis poslanih narudžbi'!A:A,A3808,'Popis poslanih narudžbi'!C:C),0)</f>
        <v>0</v>
      </c>
      <c r="Z3817" s="131"/>
      <c r="AA3817" s="134" t="s">
        <v>1177</v>
      </c>
      <c r="AB3817" s="118">
        <f t="shared" ref="AB3817:AN3817" si="761">AB3810+AB3816</f>
        <v>6</v>
      </c>
      <c r="AC3817" s="118">
        <f t="shared" si="761"/>
        <v>7</v>
      </c>
      <c r="AD3817" s="118">
        <f t="shared" si="761"/>
        <v>7</v>
      </c>
      <c r="AE3817" s="118">
        <f t="shared" si="761"/>
        <v>7</v>
      </c>
      <c r="AF3817" s="118">
        <f t="shared" si="761"/>
        <v>6</v>
      </c>
      <c r="AG3817" s="118">
        <f t="shared" si="761"/>
        <v>6</v>
      </c>
      <c r="AH3817" s="118">
        <f t="shared" si="761"/>
        <v>6</v>
      </c>
      <c r="AI3817" s="118">
        <f t="shared" si="761"/>
        <v>6</v>
      </c>
      <c r="AJ3817" s="118">
        <f t="shared" si="761"/>
        <v>6</v>
      </c>
      <c r="AK3817" s="118">
        <f t="shared" si="761"/>
        <v>6</v>
      </c>
      <c r="AL3817" s="118">
        <f t="shared" si="761"/>
        <v>6</v>
      </c>
      <c r="AM3817" s="118">
        <f t="shared" si="761"/>
        <v>6</v>
      </c>
      <c r="AN3817" s="118">
        <f t="shared" si="761"/>
        <v>6</v>
      </c>
      <c r="AQ3817" t="str">
        <f>AQ3808</f>
        <v/>
      </c>
    </row>
    <row r="3818" spans="1:43" ht="14.25" customHeight="1" x14ac:dyDescent="0.25">
      <c r="A3818" s="107" t="str">
        <f>'Run Rate'!A385</f>
        <v>UFC16148</v>
      </c>
      <c r="B3818" s="135" t="str">
        <f>'Run Rate'!B385</f>
        <v>OPRO Self-Fit štitnik za zube GEN5 Zlatni - Crno/ Zlatni</v>
      </c>
      <c r="C3818" s="135" t="str">
        <f>'Run Rate'!C385</f>
        <v>BORILAČKA OPREMA</v>
      </c>
      <c r="D3818" s="135" t="str">
        <f>'Run Rate'!D385</f>
        <v>03 BRONZE</v>
      </c>
      <c r="E3818" s="122"/>
      <c r="F3818" s="122"/>
      <c r="G3818" s="122"/>
      <c r="H3818" s="122"/>
      <c r="I3818" s="122"/>
      <c r="J3818" s="122"/>
      <c r="K3818" s="122"/>
      <c r="L3818" s="122"/>
      <c r="M3818" s="122"/>
      <c r="N3818" s="122"/>
      <c r="O3818" s="122"/>
      <c r="P3818" s="122"/>
      <c r="Q3818" s="122"/>
      <c r="R3818" s="122"/>
      <c r="S3818" s="122"/>
      <c r="T3818" s="122"/>
      <c r="U3818" s="122"/>
      <c r="V3818" s="122"/>
      <c r="W3818" s="122"/>
      <c r="X3818" s="122"/>
      <c r="Y3818" s="122"/>
      <c r="Z3818" s="122"/>
      <c r="AA3818" s="122"/>
      <c r="AB3818" s="122"/>
      <c r="AC3818" s="122"/>
      <c r="AD3818" s="122"/>
      <c r="AE3818" s="122"/>
      <c r="AF3818" s="122"/>
      <c r="AG3818" s="122"/>
      <c r="AH3818" s="122"/>
      <c r="AI3818" s="122"/>
      <c r="AJ3818" s="122"/>
      <c r="AK3818" s="122"/>
      <c r="AL3818" s="122"/>
      <c r="AM3818" s="122"/>
      <c r="AN3818" s="122"/>
      <c r="AQ3818" t="str">
        <f>IF(AND(OR($B$1="ALL",$B$1=C3818),OR($E$1="ALL",$E$1=D3818),OR($B$2="ALL",$B$2=A3818),OR($E$2="ALL",IFERROR(SEARCH($E$2,B3818),0)&gt;0)),"MATCH","")</f>
        <v/>
      </c>
    </row>
    <row r="3819" spans="1:43" ht="14.25" customHeight="1" x14ac:dyDescent="0.25">
      <c r="A3819" s="108" t="s">
        <v>1137</v>
      </c>
      <c r="B3819" s="136" t="s">
        <v>1138</v>
      </c>
      <c r="C3819" s="136" t="s">
        <v>1139</v>
      </c>
      <c r="D3819" s="136" t="s">
        <v>1140</v>
      </c>
      <c r="E3819" s="136" t="s">
        <v>1141</v>
      </c>
      <c r="F3819" s="136" t="s">
        <v>1142</v>
      </c>
      <c r="G3819" s="136" t="s">
        <v>1143</v>
      </c>
      <c r="H3819" s="136" t="s">
        <v>1144</v>
      </c>
      <c r="I3819" s="136" t="s">
        <v>1145</v>
      </c>
      <c r="J3819" s="136" t="s">
        <v>1146</v>
      </c>
      <c r="K3819" s="136" t="s">
        <v>1147</v>
      </c>
      <c r="L3819" s="136" t="s">
        <v>1148</v>
      </c>
      <c r="M3819" s="136" t="s">
        <v>1149</v>
      </c>
      <c r="N3819" s="136" t="s">
        <v>1150</v>
      </c>
      <c r="O3819" s="136" t="s">
        <v>1151</v>
      </c>
      <c r="P3819" s="136" t="s">
        <v>1152</v>
      </c>
      <c r="Q3819" s="136" t="s">
        <v>1153</v>
      </c>
      <c r="R3819" s="136" t="s">
        <v>1154</v>
      </c>
      <c r="S3819" s="136" t="s">
        <v>1155</v>
      </c>
      <c r="T3819" s="136" t="s">
        <v>1156</v>
      </c>
      <c r="U3819" s="136" t="s">
        <v>1157</v>
      </c>
      <c r="V3819" s="136" t="s">
        <v>1158</v>
      </c>
      <c r="W3819" s="136" t="s">
        <v>1159</v>
      </c>
      <c r="X3819" s="136" t="s">
        <v>1160</v>
      </c>
      <c r="Y3819" s="136" t="s">
        <v>1161</v>
      </c>
      <c r="Z3819" s="136" t="s">
        <v>1162</v>
      </c>
      <c r="AA3819" s="136" t="s">
        <v>1163</v>
      </c>
      <c r="AB3819" s="137" t="s">
        <v>156</v>
      </c>
      <c r="AC3819" s="137" t="s">
        <v>157</v>
      </c>
      <c r="AD3819" s="137" t="s">
        <v>158</v>
      </c>
      <c r="AE3819" s="137" t="s">
        <v>139</v>
      </c>
      <c r="AF3819" s="138" t="s">
        <v>140</v>
      </c>
      <c r="AG3819" s="138" t="s">
        <v>141</v>
      </c>
      <c r="AH3819" s="138" t="s">
        <v>142</v>
      </c>
      <c r="AI3819" s="138" t="s">
        <v>143</v>
      </c>
      <c r="AJ3819" s="139" t="s">
        <v>144</v>
      </c>
      <c r="AK3819" s="139" t="s">
        <v>145</v>
      </c>
      <c r="AL3819" s="139" t="s">
        <v>146</v>
      </c>
      <c r="AM3819" s="140" t="s">
        <v>147</v>
      </c>
      <c r="AN3819" s="140" t="s">
        <v>148</v>
      </c>
      <c r="AQ3819" t="str">
        <f>AQ3818</f>
        <v/>
      </c>
    </row>
    <row r="3820" spans="1:43" ht="14.25" customHeight="1" x14ac:dyDescent="0.25">
      <c r="A3820" s="99" t="s">
        <v>1164</v>
      </c>
      <c r="B3820" s="112">
        <f>'Run Rate'!E385</f>
        <v>5</v>
      </c>
      <c r="C3820" s="112">
        <f>'Run Rate'!F385</f>
        <v>11</v>
      </c>
      <c r="D3820" s="112">
        <f>'Run Rate'!G385</f>
        <v>13</v>
      </c>
      <c r="E3820" s="112">
        <f>'Run Rate'!H385</f>
        <v>9</v>
      </c>
      <c r="F3820" s="112">
        <f>'Run Rate'!I385</f>
        <v>13</v>
      </c>
      <c r="G3820" s="112">
        <f>'Run Rate'!J385</f>
        <v>12</v>
      </c>
      <c r="H3820" s="112">
        <f>'Run Rate'!K385</f>
        <v>13</v>
      </c>
      <c r="I3820" s="112">
        <f>'Run Rate'!L385</f>
        <v>13</v>
      </c>
      <c r="J3820" s="112">
        <f>'Run Rate'!M385</f>
        <v>13</v>
      </c>
      <c r="K3820" s="112">
        <f>'Run Rate'!N385</f>
        <v>11</v>
      </c>
      <c r="L3820" s="112">
        <f>'Run Rate'!O385</f>
        <v>13</v>
      </c>
      <c r="M3820" s="112">
        <f>'Run Rate'!P385</f>
        <v>16</v>
      </c>
      <c r="N3820" s="112">
        <f>'Run Rate'!Q385</f>
        <v>18</v>
      </c>
      <c r="O3820" s="112">
        <f>'Run Rate'!R385</f>
        <v>2</v>
      </c>
      <c r="P3820" s="112">
        <f>'Run Rate'!S385</f>
        <v>5</v>
      </c>
      <c r="Q3820" s="112">
        <f>'Run Rate'!T385</f>
        <v>5</v>
      </c>
      <c r="R3820" s="112">
        <f>'Run Rate'!U385</f>
        <v>12</v>
      </c>
      <c r="S3820" s="112">
        <f>'Run Rate'!V385</f>
        <v>9</v>
      </c>
      <c r="T3820" s="112">
        <f>'Run Rate'!W385</f>
        <v>15</v>
      </c>
      <c r="U3820" s="112">
        <f>'Run Rate'!X385</f>
        <v>15</v>
      </c>
      <c r="V3820" s="112">
        <f>'Run Rate'!Y385</f>
        <v>9</v>
      </c>
      <c r="W3820" s="112">
        <f>'Run Rate'!Z385</f>
        <v>11</v>
      </c>
      <c r="X3820" s="112">
        <f>'Run Rate'!AA385</f>
        <v>10</v>
      </c>
      <c r="Y3820" s="112">
        <f>'Run Rate'!AB385</f>
        <v>8</v>
      </c>
      <c r="Z3820" s="112">
        <f>'Run Rate'!AC385</f>
        <v>5</v>
      </c>
      <c r="AA3820" s="112">
        <f>'Run Rate'!AD385</f>
        <v>9</v>
      </c>
      <c r="AB3820" s="113">
        <v>8</v>
      </c>
      <c r="AC3820" s="112">
        <v>8</v>
      </c>
      <c r="AD3820" s="112">
        <v>7</v>
      </c>
      <c r="AE3820" s="112">
        <v>7</v>
      </c>
      <c r="AF3820" s="112">
        <v>7</v>
      </c>
      <c r="AG3820" s="112">
        <v>7</v>
      </c>
      <c r="AH3820" s="112">
        <v>7</v>
      </c>
      <c r="AI3820" s="112">
        <v>7</v>
      </c>
      <c r="AJ3820" s="112">
        <v>7</v>
      </c>
      <c r="AK3820" s="112">
        <v>6</v>
      </c>
      <c r="AL3820" s="112">
        <v>6</v>
      </c>
      <c r="AM3820" s="112">
        <v>6</v>
      </c>
      <c r="AN3820" s="112">
        <v>6</v>
      </c>
      <c r="AQ3820" t="str">
        <f>AQ3818</f>
        <v/>
      </c>
    </row>
    <row r="3821" spans="1:43" ht="14.25" customHeight="1" x14ac:dyDescent="0.25">
      <c r="A3821" s="99" t="s">
        <v>1165</v>
      </c>
      <c r="B3821" s="114"/>
      <c r="C3821" s="114"/>
      <c r="D3821" s="114"/>
      <c r="E3821" s="114"/>
      <c r="F3821" s="114"/>
      <c r="G3821" s="114"/>
      <c r="H3821" s="114"/>
      <c r="I3821" s="114"/>
      <c r="J3821" s="114"/>
      <c r="K3821" s="114"/>
      <c r="L3821" s="114"/>
      <c r="M3821" s="114"/>
      <c r="N3821" s="114"/>
      <c r="O3821" s="114"/>
      <c r="P3821" s="114"/>
      <c r="Q3821" s="114"/>
      <c r="R3821" s="114"/>
      <c r="S3821" s="114"/>
      <c r="T3821" s="114"/>
      <c r="U3821" s="114"/>
      <c r="V3821" s="114"/>
      <c r="W3821" s="115"/>
      <c r="X3821" s="115"/>
      <c r="Y3821" s="115"/>
      <c r="Z3821" s="115"/>
      <c r="AA3821" s="112" t="s">
        <v>1166</v>
      </c>
      <c r="AB3821" s="113"/>
      <c r="AC3821" s="112"/>
      <c r="AD3821" s="112"/>
      <c r="AE3821" s="112"/>
      <c r="AF3821" s="112"/>
      <c r="AG3821" s="112"/>
      <c r="AH3821" s="112"/>
      <c r="AI3821" s="112"/>
      <c r="AJ3821" s="112"/>
      <c r="AK3821" s="112"/>
      <c r="AL3821" s="112"/>
      <c r="AM3821" s="112"/>
      <c r="AN3821" s="112"/>
      <c r="AQ3821" t="str">
        <f>AQ3818</f>
        <v/>
      </c>
    </row>
    <row r="3822" spans="1:43" ht="14.25" customHeight="1" x14ac:dyDescent="0.25">
      <c r="A3822" s="99" t="s">
        <v>1167</v>
      </c>
      <c r="B3822" s="114"/>
      <c r="C3822" s="114"/>
      <c r="D3822" s="114"/>
      <c r="E3822" s="114"/>
      <c r="F3822" s="114"/>
      <c r="G3822" s="114"/>
      <c r="H3822" s="114"/>
      <c r="I3822" s="114"/>
      <c r="J3822" s="114"/>
      <c r="K3822" s="114"/>
      <c r="L3822" s="114"/>
      <c r="M3822" s="114"/>
      <c r="N3822" s="114"/>
      <c r="O3822" s="114"/>
      <c r="P3822" s="114"/>
      <c r="Q3822" s="114"/>
      <c r="R3822" s="114"/>
      <c r="S3822" s="114"/>
      <c r="T3822" s="114"/>
      <c r="U3822" s="114"/>
      <c r="V3822" s="114"/>
      <c r="W3822" s="115"/>
      <c r="X3822" s="116"/>
      <c r="Y3822" s="117"/>
      <c r="Z3822" s="115"/>
      <c r="AA3822" s="112" t="s">
        <v>1168</v>
      </c>
      <c r="AB3822" s="113">
        <f>'Demand Input VP'!B1914</f>
        <v>0</v>
      </c>
      <c r="AC3822" s="112">
        <f>'Demand Input VP'!C1914</f>
        <v>0</v>
      </c>
      <c r="AD3822" s="112">
        <f>'Demand Input VP'!D1914</f>
        <v>0</v>
      </c>
      <c r="AE3822" s="112">
        <f>'Demand Input VP'!E1914</f>
        <v>0</v>
      </c>
      <c r="AF3822" s="112">
        <f>'Demand Input VP'!F1914</f>
        <v>0</v>
      </c>
      <c r="AG3822" s="112">
        <f>'Demand Input VP'!G1914</f>
        <v>0</v>
      </c>
      <c r="AH3822" s="112">
        <f>'Demand Input VP'!H1914</f>
        <v>0</v>
      </c>
      <c r="AI3822" s="112">
        <f>'Demand Input VP'!I1914</f>
        <v>0</v>
      </c>
      <c r="AJ3822" s="112">
        <f>'Demand Input VP'!J1914</f>
        <v>0</v>
      </c>
      <c r="AK3822" s="112">
        <f>'Demand Input VP'!K1914</f>
        <v>0</v>
      </c>
      <c r="AL3822" s="112">
        <f>'Demand Input VP'!L1914</f>
        <v>0</v>
      </c>
      <c r="AM3822" s="112">
        <f>'Demand Input VP'!M1914</f>
        <v>0</v>
      </c>
      <c r="AN3822" s="112">
        <f>'Demand Input VP'!N1914</f>
        <v>0</v>
      </c>
      <c r="AQ3822" t="str">
        <f>AQ3818</f>
        <v/>
      </c>
    </row>
    <row r="3823" spans="1:43" ht="14.25" customHeight="1" x14ac:dyDescent="0.25">
      <c r="A3823" s="99" t="s">
        <v>1169</v>
      </c>
      <c r="B3823" s="118"/>
      <c r="C3823" s="118"/>
      <c r="D3823" s="118"/>
      <c r="E3823" s="118"/>
      <c r="F3823" s="118"/>
      <c r="G3823" s="118"/>
      <c r="H3823" s="118"/>
      <c r="I3823" s="118"/>
      <c r="J3823" s="118"/>
      <c r="K3823" s="118"/>
      <c r="L3823" s="118"/>
      <c r="M3823" s="118"/>
      <c r="N3823" s="118"/>
      <c r="O3823" s="118"/>
      <c r="P3823" s="118"/>
      <c r="Q3823" s="118"/>
      <c r="R3823" s="118"/>
      <c r="S3823" s="118"/>
      <c r="T3823" s="118"/>
      <c r="U3823" s="118"/>
      <c r="V3823" s="118"/>
      <c r="W3823" s="115"/>
      <c r="X3823" s="116"/>
      <c r="Y3823" s="117"/>
      <c r="Z3823" s="119"/>
      <c r="AA3823" s="120" t="s">
        <v>1170</v>
      </c>
      <c r="AB3823" s="121">
        <f>'Demand Input VP'!B1913</f>
        <v>0</v>
      </c>
      <c r="AC3823" s="120">
        <f>'Demand Input VP'!C1913</f>
        <v>0</v>
      </c>
      <c r="AD3823" s="120">
        <f>'Demand Input VP'!D1913</f>
        <v>0</v>
      </c>
      <c r="AE3823" s="120">
        <f>'Demand Input VP'!E1913</f>
        <v>0</v>
      </c>
      <c r="AF3823" s="120">
        <f>'Demand Input VP'!F1913</f>
        <v>0</v>
      </c>
      <c r="AG3823" s="120">
        <f>'Demand Input VP'!G1913</f>
        <v>0</v>
      </c>
      <c r="AH3823" s="120">
        <f>'Demand Input VP'!H1913</f>
        <v>0</v>
      </c>
      <c r="AI3823" s="120">
        <f>'Demand Input VP'!I1913</f>
        <v>0</v>
      </c>
      <c r="AJ3823" s="120">
        <f>'Demand Input VP'!J1913</f>
        <v>0</v>
      </c>
      <c r="AK3823" s="120">
        <f>'Demand Input VP'!K1913</f>
        <v>0</v>
      </c>
      <c r="AL3823" s="120">
        <f>'Demand Input VP'!L1913</f>
        <v>0</v>
      </c>
      <c r="AM3823" s="120">
        <f>'Demand Input VP'!M1913</f>
        <v>0</v>
      </c>
      <c r="AN3823" s="120">
        <f>'Demand Input VP'!N1913</f>
        <v>0</v>
      </c>
      <c r="AQ3823" t="str">
        <f>AQ3818</f>
        <v/>
      </c>
    </row>
    <row r="3824" spans="1:43" ht="14.25" customHeight="1" x14ac:dyDescent="0.25">
      <c r="A3824" s="1"/>
      <c r="B3824" s="122"/>
      <c r="C3824" s="122"/>
      <c r="D3824" s="122"/>
      <c r="E3824" s="122"/>
      <c r="F3824" s="122"/>
      <c r="G3824" s="122"/>
      <c r="H3824" s="122"/>
      <c r="I3824" s="122"/>
      <c r="J3824" s="122"/>
      <c r="K3824" s="122"/>
      <c r="L3824" s="122"/>
      <c r="M3824" s="122"/>
      <c r="N3824" s="122"/>
      <c r="O3824" s="122"/>
      <c r="P3824" s="122"/>
      <c r="Q3824" s="122"/>
      <c r="R3824" s="122"/>
      <c r="S3824" s="122"/>
      <c r="T3824" s="122"/>
      <c r="U3824" s="122"/>
      <c r="V3824" s="122"/>
      <c r="W3824" s="123"/>
      <c r="X3824" s="116"/>
      <c r="Y3824" s="117"/>
      <c r="Z3824" s="123"/>
      <c r="AA3824" s="112" t="s">
        <v>1171</v>
      </c>
      <c r="AB3824" s="113">
        <f>'Demand Input MP'!B1914</f>
        <v>0</v>
      </c>
      <c r="AC3824" s="112">
        <f>'Demand Input MP'!C1914</f>
        <v>0</v>
      </c>
      <c r="AD3824" s="112">
        <f>'Demand Input MP'!D1914</f>
        <v>0</v>
      </c>
      <c r="AE3824" s="112">
        <f>'Demand Input MP'!E1914</f>
        <v>0</v>
      </c>
      <c r="AF3824" s="112">
        <f>'Demand Input MP'!F1914</f>
        <v>0</v>
      </c>
      <c r="AG3824" s="112">
        <f>'Demand Input MP'!G1914</f>
        <v>0</v>
      </c>
      <c r="AH3824" s="112">
        <f>'Demand Input MP'!H1914</f>
        <v>0</v>
      </c>
      <c r="AI3824" s="112">
        <f>'Demand Input MP'!I1914</f>
        <v>0</v>
      </c>
      <c r="AJ3824" s="112">
        <f>'Demand Input MP'!J1914</f>
        <v>0</v>
      </c>
      <c r="AK3824" s="112">
        <f>'Demand Input MP'!K1914</f>
        <v>0</v>
      </c>
      <c r="AL3824" s="112">
        <f>'Demand Input MP'!L1914</f>
        <v>0</v>
      </c>
      <c r="AM3824" s="112">
        <f>'Demand Input MP'!M1914</f>
        <v>0</v>
      </c>
      <c r="AN3824" s="112">
        <f>'Demand Input MP'!N1914</f>
        <v>0</v>
      </c>
      <c r="AQ3824" t="str">
        <f>AQ3818</f>
        <v/>
      </c>
    </row>
    <row r="3825" spans="1:43" ht="14.25" customHeight="1" x14ac:dyDescent="0.25">
      <c r="A3825" s="1"/>
      <c r="B3825" s="122"/>
      <c r="C3825" s="122"/>
      <c r="D3825" s="122"/>
      <c r="E3825" s="122"/>
      <c r="F3825" s="122"/>
      <c r="G3825" s="122"/>
      <c r="H3825" s="122"/>
      <c r="I3825" s="122"/>
      <c r="J3825" s="122"/>
      <c r="K3825" s="122"/>
      <c r="L3825" s="122"/>
      <c r="M3825" s="122"/>
      <c r="N3825" s="122"/>
      <c r="O3825" s="122"/>
      <c r="P3825" s="122"/>
      <c r="Q3825" s="122"/>
      <c r="R3825" s="122"/>
      <c r="S3825" s="122"/>
      <c r="T3825" s="122"/>
      <c r="U3825" s="122"/>
      <c r="V3825" s="124" t="s">
        <v>91</v>
      </c>
      <c r="W3825" s="125">
        <f>IFERROR(IF(SUM('Run Rate History'!E385:AD385)&gt;0,(SUMPRODUCT((B3820:AA3820&gt;=PERCENTILE(B3820:AA3820,0.1))*(B3820:AA3820&lt;=PERCENTILE(B3820:AA3820,0.9))*B3820:AA3820)+SUMPRODUCT(('Run Rate History'!E385:AD385&gt;=PERCENTILE(B3820:AA3820,0.1))*('Run Rate History'!E385:AD385&lt;=PERCENTILE(B3820:AA3820,0.9))*'Run Rate History'!E385:AD385))/(SUMPRODUCT((B3820:AA3820&gt;=PERCENTILE(B3820:AA3820,0.1))*(B3820:AA3820&lt;=PERCENTILE(B3820:AA3820,0.9))*1)+SUMPRODUCT(('Run Rate History'!E385:AD385&gt;=PERCENTILE(B3820:AA3820,0.1))*('Run Rate History'!E385:AD385&lt;=PERCENTILE(B3820:AA3820,0.9))*1)),TRIMMEAN(B3820:AA3820,0.15)),0)</f>
        <v>9.7941176470588243</v>
      </c>
      <c r="X3825" s="126" t="s">
        <v>1172</v>
      </c>
      <c r="Y3825" s="127">
        <f>SUM(B3820:AA3820)/26</f>
        <v>10.576923076923077</v>
      </c>
      <c r="Z3825" s="128"/>
      <c r="AA3825" s="112" t="s">
        <v>1173</v>
      </c>
      <c r="AB3825" s="113">
        <f>'Demand Input MP'!B1913</f>
        <v>0</v>
      </c>
      <c r="AC3825" s="112">
        <f>'Demand Input MP'!C1913</f>
        <v>0</v>
      </c>
      <c r="AD3825" s="112">
        <f>'Demand Input MP'!D1913</f>
        <v>0</v>
      </c>
      <c r="AE3825" s="112">
        <f>'Demand Input MP'!E1913</f>
        <v>0</v>
      </c>
      <c r="AF3825" s="112">
        <f>'Demand Input MP'!F1913</f>
        <v>0</v>
      </c>
      <c r="AG3825" s="112">
        <f>'Demand Input MP'!G1913</f>
        <v>0</v>
      </c>
      <c r="AH3825" s="112">
        <f>'Demand Input MP'!H1913</f>
        <v>0</v>
      </c>
      <c r="AI3825" s="112">
        <f>'Demand Input MP'!I1913</f>
        <v>0</v>
      </c>
      <c r="AJ3825" s="112">
        <f>'Demand Input MP'!J1913</f>
        <v>0</v>
      </c>
      <c r="AK3825" s="112">
        <f>'Demand Input MP'!K1913</f>
        <v>0</v>
      </c>
      <c r="AL3825" s="112">
        <f>'Demand Input MP'!L1913</f>
        <v>0</v>
      </c>
      <c r="AM3825" s="112">
        <f>'Demand Input MP'!M1913</f>
        <v>0</v>
      </c>
      <c r="AN3825" s="112">
        <f>'Demand Input MP'!N1913</f>
        <v>0</v>
      </c>
      <c r="AQ3825" t="str">
        <f>AQ3818</f>
        <v/>
      </c>
    </row>
    <row r="3826" spans="1:43" ht="14.25" customHeight="1" x14ac:dyDescent="0.25">
      <c r="A3826" s="1"/>
      <c r="B3826" s="122"/>
      <c r="C3826" s="122"/>
      <c r="D3826" s="122"/>
      <c r="E3826" s="122"/>
      <c r="F3826" s="122"/>
      <c r="G3826" s="122"/>
      <c r="H3826" s="122"/>
      <c r="I3826" s="122"/>
      <c r="J3826" s="122"/>
      <c r="K3826" s="122"/>
      <c r="L3826" s="122"/>
      <c r="M3826" s="122"/>
      <c r="N3826" s="122"/>
      <c r="O3826" s="122"/>
      <c r="P3826" s="122"/>
      <c r="Q3826" s="122"/>
      <c r="R3826" s="122"/>
      <c r="S3826" s="122"/>
      <c r="T3826" s="122"/>
      <c r="U3826" s="122"/>
      <c r="V3826" s="124" t="s">
        <v>94</v>
      </c>
      <c r="W3826" s="125">
        <f>IFERROR((1*MIN(MAX(X3820,0.5*IF(SUM('Run Rate History'!E385:AD385)&gt;0,(MEDIAN(IF(B3820:AA3820&gt;0,B3820:AA3820))+MEDIAN(IF('Run Rate History'!E385:AD385&gt;0,'Run Rate History'!E385:AD385)))/2,MEDIAN(IF(B3820:AA3820&gt;0,B3820:AA3820)))),2*IF(SUM('Run Rate History'!E385:AD385)&gt;0,(MEDIAN(IF(B3820:AA3820&gt;0,B3820:AA3820))+MEDIAN(IF('Run Rate History'!E385:AD385&gt;0,'Run Rate History'!E385:AD385)))/2,MEDIAN(IF(B3820:AA3820&gt;0,B3820:AA3820))))+2*MIN(MAX(Y3820,0.5*IF(SUM('Run Rate History'!E385:AD385)&gt;0,(MEDIAN(IF(B3820:AA3820&gt;0,B3820:AA3820))+MEDIAN(IF('Run Rate History'!E385:AD385&gt;0,'Run Rate History'!E385:AD385)))/2,MEDIAN(IF(B3820:AA3820&gt;0,B3820:AA3820)))),2*IF(SUM('Run Rate History'!E385:AD385)&gt;0,(MEDIAN(IF(B3820:AA3820&gt;0,B3820:AA3820))+MEDIAN(IF('Run Rate History'!E385:AD385&gt;0,'Run Rate History'!E385:AD385)))/2,MEDIAN(IF(B3820:AA3820&gt;0,B3820:AA3820))))+3*MIN(MAX(Z3820,0.5*IF(SUM('Run Rate History'!E385:AD385)&gt;0,(MEDIAN(IF(B3820:AA3820&gt;0,B3820:AA3820))+MEDIAN(IF('Run Rate History'!E385:AD385&gt;0,'Run Rate History'!E385:AD385)))/2,MEDIAN(IF(B3820:AA3820&gt;0,B3820:AA3820)))),2*IF(SUM('Run Rate History'!E385:AD385)&gt;0,(MEDIAN(IF(B3820:AA3820&gt;0,B3820:AA3820))+MEDIAN(IF('Run Rate History'!E385:AD385&gt;0,'Run Rate History'!E385:AD385)))/2,MEDIAN(IF(B3820:AA3820&gt;0,B3820:AA3820))))+4*MIN(MAX(AA3820,0.5*IF(SUM('Run Rate History'!E385:AD385)&gt;0,(MEDIAN(IF(B3820:AA3820&gt;0,B3820:AA3820))+MEDIAN(IF('Run Rate History'!E385:AD385&gt;0,'Run Rate History'!E385:AD385)))/2,MEDIAN(IF(B3820:AA3820&gt;0,B3820:AA3820)))),2*IF(SUM('Run Rate History'!E385:AD385)&gt;0,(MEDIAN(IF(B3820:AA3820&gt;0,B3820:AA3820))+MEDIAN(IF('Run Rate History'!E385:AD385&gt;0,'Run Rate History'!E385:AD385)))/2,MEDIAN(IF(B3820:AA3820&gt;0,B3820:AA3820)))))/10,0)</f>
        <v>7.7</v>
      </c>
      <c r="X3826" s="129" t="s">
        <v>1174</v>
      </c>
      <c r="Y3826" s="130">
        <f>IFERROR(VLOOKUP(A3818,'Stanje zaliha'!A:E,5,FALSE()),0)</f>
        <v>78</v>
      </c>
      <c r="Z3826" s="131"/>
      <c r="AA3826" s="113" t="s">
        <v>1175</v>
      </c>
      <c r="AB3826" s="118">
        <f t="shared" ref="AB3826:AN3826" si="762">SUM(AB3822:AB3825)</f>
        <v>0</v>
      </c>
      <c r="AC3826" s="118">
        <f t="shared" si="762"/>
        <v>0</v>
      </c>
      <c r="AD3826" s="118">
        <f t="shared" si="762"/>
        <v>0</v>
      </c>
      <c r="AE3826" s="118">
        <f t="shared" si="762"/>
        <v>0</v>
      </c>
      <c r="AF3826" s="118">
        <f t="shared" si="762"/>
        <v>0</v>
      </c>
      <c r="AG3826" s="118">
        <f t="shared" si="762"/>
        <v>0</v>
      </c>
      <c r="AH3826" s="118">
        <f t="shared" si="762"/>
        <v>0</v>
      </c>
      <c r="AI3826" s="118">
        <f t="shared" si="762"/>
        <v>0</v>
      </c>
      <c r="AJ3826" s="118">
        <f t="shared" si="762"/>
        <v>0</v>
      </c>
      <c r="AK3826" s="118">
        <f t="shared" si="762"/>
        <v>0</v>
      </c>
      <c r="AL3826" s="118">
        <f t="shared" si="762"/>
        <v>0</v>
      </c>
      <c r="AM3826" s="118">
        <f t="shared" si="762"/>
        <v>0</v>
      </c>
      <c r="AN3826" s="118">
        <f t="shared" si="762"/>
        <v>0</v>
      </c>
      <c r="AQ3826" t="str">
        <f>AQ3818</f>
        <v/>
      </c>
    </row>
    <row r="3827" spans="1:43" ht="14.25" customHeight="1" x14ac:dyDescent="0.25">
      <c r="A3827" s="1"/>
      <c r="B3827" s="122"/>
      <c r="C3827" s="122"/>
      <c r="D3827" s="122"/>
      <c r="E3827" s="122"/>
      <c r="F3827" s="122"/>
      <c r="G3827" s="122"/>
      <c r="H3827" s="122"/>
      <c r="I3827" s="122"/>
      <c r="J3827" s="122"/>
      <c r="K3827" s="122"/>
      <c r="L3827" s="122"/>
      <c r="M3827" s="122"/>
      <c r="N3827" s="122"/>
      <c r="O3827" s="122"/>
      <c r="P3827" s="122"/>
      <c r="Q3827" s="122"/>
      <c r="R3827" s="122"/>
      <c r="S3827" s="122"/>
      <c r="T3827" s="122"/>
      <c r="U3827" s="122"/>
      <c r="V3827" s="124" t="s">
        <v>95</v>
      </c>
      <c r="W3827" s="125">
        <f>IFERROR(0.6*W3826+0.4*W3825,0)</f>
        <v>8.5376470588235307</v>
      </c>
      <c r="X3827" s="132" t="s">
        <v>1176</v>
      </c>
      <c r="Y3827" s="133">
        <f>IFERROR(SUMIF('Popis poslanih narudžbi'!A:A,A3818,'Popis poslanih narudžbi'!C:C),0)</f>
        <v>0</v>
      </c>
      <c r="Z3827" s="131"/>
      <c r="AA3827" s="134" t="s">
        <v>1177</v>
      </c>
      <c r="AB3827" s="118">
        <f t="shared" ref="AB3827:AN3827" si="763">AB3820+AB3826</f>
        <v>8</v>
      </c>
      <c r="AC3827" s="118">
        <f t="shared" si="763"/>
        <v>8</v>
      </c>
      <c r="AD3827" s="118">
        <f t="shared" si="763"/>
        <v>7</v>
      </c>
      <c r="AE3827" s="118">
        <f t="shared" si="763"/>
        <v>7</v>
      </c>
      <c r="AF3827" s="118">
        <f t="shared" si="763"/>
        <v>7</v>
      </c>
      <c r="AG3827" s="118">
        <f t="shared" si="763"/>
        <v>7</v>
      </c>
      <c r="AH3827" s="118">
        <f t="shared" si="763"/>
        <v>7</v>
      </c>
      <c r="AI3827" s="118">
        <f t="shared" si="763"/>
        <v>7</v>
      </c>
      <c r="AJ3827" s="118">
        <f t="shared" si="763"/>
        <v>7</v>
      </c>
      <c r="AK3827" s="118">
        <f t="shared" si="763"/>
        <v>6</v>
      </c>
      <c r="AL3827" s="118">
        <f t="shared" si="763"/>
        <v>6</v>
      </c>
      <c r="AM3827" s="118">
        <f t="shared" si="763"/>
        <v>6</v>
      </c>
      <c r="AN3827" s="118">
        <f t="shared" si="763"/>
        <v>6</v>
      </c>
      <c r="AQ3827" t="str">
        <f>AQ3818</f>
        <v/>
      </c>
    </row>
    <row r="3828" spans="1:43" ht="14.25" customHeight="1" x14ac:dyDescent="0.25">
      <c r="A3828" s="107" t="str">
        <f>'Run Rate'!A386</f>
        <v>SHM00115</v>
      </c>
      <c r="B3828" s="135" t="str">
        <f>'Run Rate'!B386</f>
        <v>Shieldmixer Hero Pro Tweety Believe</v>
      </c>
      <c r="C3828" s="135" t="str">
        <f>'Run Rate'!C386</f>
        <v>DRINKWARE I HOME</v>
      </c>
      <c r="D3828" s="135" t="str">
        <f>'Run Rate'!D386</f>
        <v>03 BRONZE</v>
      </c>
      <c r="E3828" s="122"/>
      <c r="F3828" s="122"/>
      <c r="G3828" s="122"/>
      <c r="H3828" s="122"/>
      <c r="I3828" s="122"/>
      <c r="J3828" s="122"/>
      <c r="K3828" s="122"/>
      <c r="L3828" s="122"/>
      <c r="M3828" s="122"/>
      <c r="N3828" s="122"/>
      <c r="O3828" s="122"/>
      <c r="P3828" s="122"/>
      <c r="Q3828" s="122"/>
      <c r="R3828" s="122"/>
      <c r="S3828" s="122"/>
      <c r="T3828" s="122"/>
      <c r="U3828" s="122"/>
      <c r="V3828" s="122"/>
      <c r="W3828" s="122"/>
      <c r="X3828" s="122"/>
      <c r="Y3828" s="122"/>
      <c r="Z3828" s="122"/>
      <c r="AA3828" s="122"/>
      <c r="AB3828" s="122"/>
      <c r="AC3828" s="122"/>
      <c r="AD3828" s="122"/>
      <c r="AE3828" s="122"/>
      <c r="AF3828" s="122"/>
      <c r="AG3828" s="122"/>
      <c r="AH3828" s="122"/>
      <c r="AI3828" s="122"/>
      <c r="AJ3828" s="122"/>
      <c r="AK3828" s="122"/>
      <c r="AL3828" s="122"/>
      <c r="AM3828" s="122"/>
      <c r="AN3828" s="122"/>
      <c r="AQ3828" t="str">
        <f>IF(AND(OR($B$1="ALL",$B$1=C3828),OR($E$1="ALL",$E$1=D3828),OR($B$2="ALL",$B$2=A3828),OR($E$2="ALL",IFERROR(SEARCH($E$2,B3828),0)&gt;0)),"MATCH","")</f>
        <v/>
      </c>
    </row>
    <row r="3829" spans="1:43" ht="14.25" customHeight="1" x14ac:dyDescent="0.25">
      <c r="A3829" s="108" t="s">
        <v>1137</v>
      </c>
      <c r="B3829" s="136" t="s">
        <v>1138</v>
      </c>
      <c r="C3829" s="136" t="s">
        <v>1139</v>
      </c>
      <c r="D3829" s="136" t="s">
        <v>1140</v>
      </c>
      <c r="E3829" s="136" t="s">
        <v>1141</v>
      </c>
      <c r="F3829" s="136" t="s">
        <v>1142</v>
      </c>
      <c r="G3829" s="136" t="s">
        <v>1143</v>
      </c>
      <c r="H3829" s="136" t="s">
        <v>1144</v>
      </c>
      <c r="I3829" s="136" t="s">
        <v>1145</v>
      </c>
      <c r="J3829" s="136" t="s">
        <v>1146</v>
      </c>
      <c r="K3829" s="136" t="s">
        <v>1147</v>
      </c>
      <c r="L3829" s="136" t="s">
        <v>1148</v>
      </c>
      <c r="M3829" s="136" t="s">
        <v>1149</v>
      </c>
      <c r="N3829" s="136" t="s">
        <v>1150</v>
      </c>
      <c r="O3829" s="136" t="s">
        <v>1151</v>
      </c>
      <c r="P3829" s="136" t="s">
        <v>1152</v>
      </c>
      <c r="Q3829" s="136" t="s">
        <v>1153</v>
      </c>
      <c r="R3829" s="136" t="s">
        <v>1154</v>
      </c>
      <c r="S3829" s="136" t="s">
        <v>1155</v>
      </c>
      <c r="T3829" s="136" t="s">
        <v>1156</v>
      </c>
      <c r="U3829" s="136" t="s">
        <v>1157</v>
      </c>
      <c r="V3829" s="136" t="s">
        <v>1158</v>
      </c>
      <c r="W3829" s="136" t="s">
        <v>1159</v>
      </c>
      <c r="X3829" s="136" t="s">
        <v>1160</v>
      </c>
      <c r="Y3829" s="136" t="s">
        <v>1161</v>
      </c>
      <c r="Z3829" s="136" t="s">
        <v>1162</v>
      </c>
      <c r="AA3829" s="136" t="s">
        <v>1163</v>
      </c>
      <c r="AB3829" s="137" t="s">
        <v>156</v>
      </c>
      <c r="AC3829" s="137" t="s">
        <v>157</v>
      </c>
      <c r="AD3829" s="137" t="s">
        <v>158</v>
      </c>
      <c r="AE3829" s="137" t="s">
        <v>139</v>
      </c>
      <c r="AF3829" s="138" t="s">
        <v>140</v>
      </c>
      <c r="AG3829" s="138" t="s">
        <v>141</v>
      </c>
      <c r="AH3829" s="138" t="s">
        <v>142</v>
      </c>
      <c r="AI3829" s="138" t="s">
        <v>143</v>
      </c>
      <c r="AJ3829" s="139" t="s">
        <v>144</v>
      </c>
      <c r="AK3829" s="139" t="s">
        <v>145</v>
      </c>
      <c r="AL3829" s="139" t="s">
        <v>146</v>
      </c>
      <c r="AM3829" s="140" t="s">
        <v>147</v>
      </c>
      <c r="AN3829" s="140" t="s">
        <v>148</v>
      </c>
      <c r="AQ3829" t="str">
        <f>AQ3828</f>
        <v/>
      </c>
    </row>
    <row r="3830" spans="1:43" ht="14.25" customHeight="1" x14ac:dyDescent="0.25">
      <c r="A3830" s="99" t="s">
        <v>1164</v>
      </c>
      <c r="B3830" s="112">
        <f>'Run Rate'!E386</f>
        <v>4</v>
      </c>
      <c r="C3830" s="112">
        <f>'Run Rate'!F386</f>
        <v>10</v>
      </c>
      <c r="D3830" s="112">
        <f>'Run Rate'!G386</f>
        <v>44</v>
      </c>
      <c r="E3830" s="112">
        <f>'Run Rate'!H386</f>
        <v>5</v>
      </c>
      <c r="F3830" s="112">
        <f>'Run Rate'!I386</f>
        <v>4</v>
      </c>
      <c r="G3830" s="112">
        <f>'Run Rate'!J386</f>
        <v>5</v>
      </c>
      <c r="H3830" s="112">
        <f>'Run Rate'!K386</f>
        <v>12</v>
      </c>
      <c r="I3830" s="112">
        <f>'Run Rate'!L386</f>
        <v>12</v>
      </c>
      <c r="J3830" s="112">
        <f>'Run Rate'!M386</f>
        <v>5</v>
      </c>
      <c r="K3830" s="112">
        <f>'Run Rate'!N386</f>
        <v>6</v>
      </c>
      <c r="L3830" s="112">
        <f>'Run Rate'!O386</f>
        <v>12</v>
      </c>
      <c r="M3830" s="112">
        <f>'Run Rate'!P386</f>
        <v>19</v>
      </c>
      <c r="N3830" s="112">
        <f>'Run Rate'!Q386</f>
        <v>18</v>
      </c>
      <c r="O3830" s="112">
        <f>'Run Rate'!R386</f>
        <v>4</v>
      </c>
      <c r="P3830" s="112">
        <f>'Run Rate'!S386</f>
        <v>1</v>
      </c>
      <c r="Q3830" s="112">
        <f>'Run Rate'!T386</f>
        <v>8</v>
      </c>
      <c r="R3830" s="112">
        <f>'Run Rate'!U386</f>
        <v>6</v>
      </c>
      <c r="S3830" s="112">
        <f>'Run Rate'!V386</f>
        <v>18</v>
      </c>
      <c r="T3830" s="112">
        <f>'Run Rate'!W386</f>
        <v>40</v>
      </c>
      <c r="U3830" s="112">
        <f>'Run Rate'!X386</f>
        <v>13</v>
      </c>
      <c r="V3830" s="112">
        <f>'Run Rate'!Y386</f>
        <v>15</v>
      </c>
      <c r="W3830" s="112">
        <f>'Run Rate'!Z386</f>
        <v>14</v>
      </c>
      <c r="X3830" s="112">
        <f>'Run Rate'!AA386</f>
        <v>9</v>
      </c>
      <c r="Y3830" s="112">
        <f>'Run Rate'!AB386</f>
        <v>8</v>
      </c>
      <c r="Z3830" s="112">
        <f>'Run Rate'!AC386</f>
        <v>8</v>
      </c>
      <c r="AA3830" s="112">
        <f>'Run Rate'!AD386</f>
        <v>11</v>
      </c>
      <c r="AB3830" s="113">
        <v>10</v>
      </c>
      <c r="AC3830" s="112">
        <v>10</v>
      </c>
      <c r="AD3830" s="112">
        <v>10</v>
      </c>
      <c r="AE3830" s="112">
        <v>10</v>
      </c>
      <c r="AF3830" s="112">
        <v>10</v>
      </c>
      <c r="AG3830" s="112">
        <v>10</v>
      </c>
      <c r="AH3830" s="112">
        <v>10</v>
      </c>
      <c r="AI3830" s="112">
        <v>9</v>
      </c>
      <c r="AJ3830" s="112">
        <v>9</v>
      </c>
      <c r="AK3830" s="112">
        <v>9</v>
      </c>
      <c r="AL3830" s="112">
        <v>9</v>
      </c>
      <c r="AM3830" s="112">
        <v>9</v>
      </c>
      <c r="AN3830" s="112">
        <v>9</v>
      </c>
      <c r="AQ3830" t="str">
        <f>AQ3828</f>
        <v/>
      </c>
    </row>
    <row r="3831" spans="1:43" ht="14.25" customHeight="1" x14ac:dyDescent="0.25">
      <c r="A3831" s="99" t="s">
        <v>1165</v>
      </c>
      <c r="B3831" s="114"/>
      <c r="C3831" s="114"/>
      <c r="D3831" s="114"/>
      <c r="E3831" s="114"/>
      <c r="F3831" s="114"/>
      <c r="G3831" s="114"/>
      <c r="H3831" s="114"/>
      <c r="I3831" s="114"/>
      <c r="J3831" s="114"/>
      <c r="K3831" s="114"/>
      <c r="L3831" s="114"/>
      <c r="M3831" s="114"/>
      <c r="N3831" s="114"/>
      <c r="O3831" s="114"/>
      <c r="P3831" s="114"/>
      <c r="Q3831" s="114"/>
      <c r="R3831" s="114"/>
      <c r="S3831" s="114"/>
      <c r="T3831" s="114"/>
      <c r="U3831" s="114"/>
      <c r="V3831" s="114"/>
      <c r="W3831" s="115"/>
      <c r="X3831" s="115"/>
      <c r="Y3831" s="115"/>
      <c r="Z3831" s="115"/>
      <c r="AA3831" s="112" t="s">
        <v>1166</v>
      </c>
      <c r="AB3831" s="113"/>
      <c r="AC3831" s="112"/>
      <c r="AD3831" s="112"/>
      <c r="AE3831" s="112"/>
      <c r="AF3831" s="112"/>
      <c r="AG3831" s="112"/>
      <c r="AH3831" s="112"/>
      <c r="AI3831" s="112"/>
      <c r="AJ3831" s="112"/>
      <c r="AK3831" s="112"/>
      <c r="AL3831" s="112"/>
      <c r="AM3831" s="112"/>
      <c r="AN3831" s="112"/>
      <c r="AQ3831" t="str">
        <f>AQ3828</f>
        <v/>
      </c>
    </row>
    <row r="3832" spans="1:43" ht="14.25" customHeight="1" x14ac:dyDescent="0.25">
      <c r="A3832" s="99" t="s">
        <v>1167</v>
      </c>
      <c r="B3832" s="114"/>
      <c r="C3832" s="114"/>
      <c r="D3832" s="114"/>
      <c r="E3832" s="114"/>
      <c r="F3832" s="114"/>
      <c r="G3832" s="114"/>
      <c r="H3832" s="114"/>
      <c r="I3832" s="114"/>
      <c r="J3832" s="114"/>
      <c r="K3832" s="114"/>
      <c r="L3832" s="114"/>
      <c r="M3832" s="114"/>
      <c r="N3832" s="114"/>
      <c r="O3832" s="114"/>
      <c r="P3832" s="114"/>
      <c r="Q3832" s="114"/>
      <c r="R3832" s="114"/>
      <c r="S3832" s="114"/>
      <c r="T3832" s="114"/>
      <c r="U3832" s="114"/>
      <c r="V3832" s="114"/>
      <c r="W3832" s="115"/>
      <c r="X3832" s="116"/>
      <c r="Y3832" s="117"/>
      <c r="Z3832" s="115"/>
      <c r="AA3832" s="112" t="s">
        <v>1168</v>
      </c>
      <c r="AB3832" s="113">
        <f>'Demand Input VP'!B1919</f>
        <v>0</v>
      </c>
      <c r="AC3832" s="112">
        <f>'Demand Input VP'!C1919</f>
        <v>0</v>
      </c>
      <c r="AD3832" s="112">
        <f>'Demand Input VP'!D1919</f>
        <v>0</v>
      </c>
      <c r="AE3832" s="112">
        <f>'Demand Input VP'!E1919</f>
        <v>0</v>
      </c>
      <c r="AF3832" s="112">
        <f>'Demand Input VP'!F1919</f>
        <v>0</v>
      </c>
      <c r="AG3832" s="112">
        <f>'Demand Input VP'!G1919</f>
        <v>0</v>
      </c>
      <c r="AH3832" s="112">
        <f>'Demand Input VP'!H1919</f>
        <v>0</v>
      </c>
      <c r="AI3832" s="112">
        <f>'Demand Input VP'!I1919</f>
        <v>0</v>
      </c>
      <c r="AJ3832" s="112">
        <f>'Demand Input VP'!J1919</f>
        <v>0</v>
      </c>
      <c r="AK3832" s="112">
        <f>'Demand Input VP'!K1919</f>
        <v>0</v>
      </c>
      <c r="AL3832" s="112">
        <f>'Demand Input VP'!L1919</f>
        <v>0</v>
      </c>
      <c r="AM3832" s="112">
        <f>'Demand Input VP'!M1919</f>
        <v>0</v>
      </c>
      <c r="AN3832" s="112">
        <f>'Demand Input VP'!N1919</f>
        <v>0</v>
      </c>
      <c r="AQ3832" t="str">
        <f>AQ3828</f>
        <v/>
      </c>
    </row>
    <row r="3833" spans="1:43" ht="14.25" customHeight="1" x14ac:dyDescent="0.25">
      <c r="A3833" s="99" t="s">
        <v>1169</v>
      </c>
      <c r="B3833" s="118"/>
      <c r="C3833" s="118"/>
      <c r="D3833" s="118"/>
      <c r="E3833" s="118"/>
      <c r="F3833" s="118"/>
      <c r="G3833" s="118"/>
      <c r="H3833" s="118"/>
      <c r="I3833" s="118"/>
      <c r="J3833" s="118"/>
      <c r="K3833" s="118"/>
      <c r="L3833" s="118"/>
      <c r="M3833" s="118"/>
      <c r="N3833" s="118"/>
      <c r="O3833" s="118"/>
      <c r="P3833" s="118"/>
      <c r="Q3833" s="118"/>
      <c r="R3833" s="118"/>
      <c r="S3833" s="118"/>
      <c r="T3833" s="118"/>
      <c r="U3833" s="118"/>
      <c r="V3833" s="118"/>
      <c r="W3833" s="115"/>
      <c r="X3833" s="116"/>
      <c r="Y3833" s="117"/>
      <c r="Z3833" s="119"/>
      <c r="AA3833" s="120" t="s">
        <v>1170</v>
      </c>
      <c r="AB3833" s="121">
        <f>'Demand Input VP'!B1918</f>
        <v>0</v>
      </c>
      <c r="AC3833" s="120">
        <f>'Demand Input VP'!C1918</f>
        <v>0</v>
      </c>
      <c r="AD3833" s="120">
        <f>'Demand Input VP'!D1918</f>
        <v>0</v>
      </c>
      <c r="AE3833" s="120">
        <f>'Demand Input VP'!E1918</f>
        <v>0</v>
      </c>
      <c r="AF3833" s="120">
        <f>'Demand Input VP'!F1918</f>
        <v>0</v>
      </c>
      <c r="AG3833" s="120">
        <f>'Demand Input VP'!G1918</f>
        <v>0</v>
      </c>
      <c r="AH3833" s="120">
        <f>'Demand Input VP'!H1918</f>
        <v>0</v>
      </c>
      <c r="AI3833" s="120">
        <f>'Demand Input VP'!I1918</f>
        <v>0</v>
      </c>
      <c r="AJ3833" s="120">
        <f>'Demand Input VP'!J1918</f>
        <v>0</v>
      </c>
      <c r="AK3833" s="120">
        <f>'Demand Input VP'!K1918</f>
        <v>0</v>
      </c>
      <c r="AL3833" s="120">
        <f>'Demand Input VP'!L1918</f>
        <v>0</v>
      </c>
      <c r="AM3833" s="120">
        <f>'Demand Input VP'!M1918</f>
        <v>0</v>
      </c>
      <c r="AN3833" s="120">
        <f>'Demand Input VP'!N1918</f>
        <v>0</v>
      </c>
      <c r="AQ3833" t="str">
        <f>AQ3828</f>
        <v/>
      </c>
    </row>
    <row r="3834" spans="1:43" ht="14.25" customHeight="1" x14ac:dyDescent="0.25">
      <c r="A3834" s="1"/>
      <c r="B3834" s="122"/>
      <c r="C3834" s="122"/>
      <c r="D3834" s="122"/>
      <c r="E3834" s="122"/>
      <c r="F3834" s="122"/>
      <c r="G3834" s="122"/>
      <c r="H3834" s="122"/>
      <c r="I3834" s="122"/>
      <c r="J3834" s="122"/>
      <c r="K3834" s="122"/>
      <c r="L3834" s="122"/>
      <c r="M3834" s="122"/>
      <c r="N3834" s="122"/>
      <c r="O3834" s="122"/>
      <c r="P3834" s="122"/>
      <c r="Q3834" s="122"/>
      <c r="R3834" s="122"/>
      <c r="S3834" s="122"/>
      <c r="T3834" s="122"/>
      <c r="U3834" s="122"/>
      <c r="V3834" s="122"/>
      <c r="W3834" s="123"/>
      <c r="X3834" s="116"/>
      <c r="Y3834" s="117"/>
      <c r="Z3834" s="123"/>
      <c r="AA3834" s="112" t="s">
        <v>1171</v>
      </c>
      <c r="AB3834" s="113">
        <f>'Demand Input MP'!B1919</f>
        <v>0</v>
      </c>
      <c r="AC3834" s="112">
        <f>'Demand Input MP'!C1919</f>
        <v>0</v>
      </c>
      <c r="AD3834" s="112">
        <f>'Demand Input MP'!D1919</f>
        <v>0</v>
      </c>
      <c r="AE3834" s="112">
        <f>'Demand Input MP'!E1919</f>
        <v>0</v>
      </c>
      <c r="AF3834" s="112">
        <f>'Demand Input MP'!F1919</f>
        <v>0</v>
      </c>
      <c r="AG3834" s="112">
        <f>'Demand Input MP'!G1919</f>
        <v>0</v>
      </c>
      <c r="AH3834" s="112">
        <f>'Demand Input MP'!H1919</f>
        <v>0</v>
      </c>
      <c r="AI3834" s="112">
        <f>'Demand Input MP'!I1919</f>
        <v>0</v>
      </c>
      <c r="AJ3834" s="112">
        <f>'Demand Input MP'!J1919</f>
        <v>0</v>
      </c>
      <c r="AK3834" s="112">
        <f>'Demand Input MP'!K1919</f>
        <v>0</v>
      </c>
      <c r="AL3834" s="112">
        <f>'Demand Input MP'!L1919</f>
        <v>0</v>
      </c>
      <c r="AM3834" s="112">
        <f>'Demand Input MP'!M1919</f>
        <v>0</v>
      </c>
      <c r="AN3834" s="112">
        <f>'Demand Input MP'!N1919</f>
        <v>0</v>
      </c>
      <c r="AQ3834" t="str">
        <f>AQ3828</f>
        <v/>
      </c>
    </row>
    <row r="3835" spans="1:43" ht="14.25" customHeight="1" x14ac:dyDescent="0.25">
      <c r="A3835" s="1"/>
      <c r="B3835" s="122"/>
      <c r="C3835" s="122"/>
      <c r="D3835" s="122"/>
      <c r="E3835" s="122"/>
      <c r="F3835" s="122"/>
      <c r="G3835" s="122"/>
      <c r="H3835" s="122"/>
      <c r="I3835" s="122"/>
      <c r="J3835" s="122"/>
      <c r="K3835" s="122"/>
      <c r="L3835" s="122"/>
      <c r="M3835" s="122"/>
      <c r="N3835" s="122"/>
      <c r="O3835" s="122"/>
      <c r="P3835" s="122"/>
      <c r="Q3835" s="122"/>
      <c r="R3835" s="122"/>
      <c r="S3835" s="122"/>
      <c r="T3835" s="122"/>
      <c r="U3835" s="122"/>
      <c r="V3835" s="124" t="s">
        <v>91</v>
      </c>
      <c r="W3835" s="125">
        <f>IFERROR(IF(SUM('Run Rate History'!E386:AD386)&gt;0,(SUMPRODUCT((B3830:AA3830&gt;=PERCENTILE(B3830:AA3830,0.1))*(B3830:AA3830&lt;=PERCENTILE(B3830:AA3830,0.9))*B3830:AA3830)+SUMPRODUCT(('Run Rate History'!E386:AD386&gt;=PERCENTILE(B3830:AA3830,0.1))*('Run Rate History'!E386:AD386&lt;=PERCENTILE(B3830:AA3830,0.9))*'Run Rate History'!E386:AD386))/(SUMPRODUCT((B3830:AA3830&gt;=PERCENTILE(B3830:AA3830,0.1))*(B3830:AA3830&lt;=PERCENTILE(B3830:AA3830,0.9))*1)+SUMPRODUCT(('Run Rate History'!E386:AD386&gt;=PERCENTILE(B3830:AA3830,0.1))*('Run Rate History'!E386:AD386&lt;=PERCENTILE(B3830:AA3830,0.9))*1)),TRIMMEAN(B3830:AA3830,0.15)),0)</f>
        <v>9.3777777777777782</v>
      </c>
      <c r="X3835" s="126" t="s">
        <v>1172</v>
      </c>
      <c r="Y3835" s="127">
        <f>SUM(B3830:AA3830)/26</f>
        <v>11.961538461538462</v>
      </c>
      <c r="Z3835" s="128"/>
      <c r="AA3835" s="112" t="s">
        <v>1173</v>
      </c>
      <c r="AB3835" s="113">
        <f>'Demand Input MP'!B1918</f>
        <v>0</v>
      </c>
      <c r="AC3835" s="112">
        <f>'Demand Input MP'!C1918</f>
        <v>0</v>
      </c>
      <c r="AD3835" s="112">
        <f>'Demand Input MP'!D1918</f>
        <v>0</v>
      </c>
      <c r="AE3835" s="112">
        <f>'Demand Input MP'!E1918</f>
        <v>0</v>
      </c>
      <c r="AF3835" s="112">
        <f>'Demand Input MP'!F1918</f>
        <v>0</v>
      </c>
      <c r="AG3835" s="112">
        <f>'Demand Input MP'!G1918</f>
        <v>0</v>
      </c>
      <c r="AH3835" s="112">
        <f>'Demand Input MP'!H1918</f>
        <v>0</v>
      </c>
      <c r="AI3835" s="112">
        <f>'Demand Input MP'!I1918</f>
        <v>0</v>
      </c>
      <c r="AJ3835" s="112">
        <f>'Demand Input MP'!J1918</f>
        <v>0</v>
      </c>
      <c r="AK3835" s="112">
        <f>'Demand Input MP'!K1918</f>
        <v>0</v>
      </c>
      <c r="AL3835" s="112">
        <f>'Demand Input MP'!L1918</f>
        <v>0</v>
      </c>
      <c r="AM3835" s="112">
        <f>'Demand Input MP'!M1918</f>
        <v>0</v>
      </c>
      <c r="AN3835" s="112">
        <f>'Demand Input MP'!N1918</f>
        <v>0</v>
      </c>
      <c r="AQ3835" t="str">
        <f>AQ3828</f>
        <v/>
      </c>
    </row>
    <row r="3836" spans="1:43" ht="14.25" customHeight="1" x14ac:dyDescent="0.25">
      <c r="A3836" s="1"/>
      <c r="B3836" s="122"/>
      <c r="C3836" s="122"/>
      <c r="D3836" s="122"/>
      <c r="E3836" s="122"/>
      <c r="F3836" s="122"/>
      <c r="G3836" s="122"/>
      <c r="H3836" s="122"/>
      <c r="I3836" s="122"/>
      <c r="J3836" s="122"/>
      <c r="K3836" s="122"/>
      <c r="L3836" s="122"/>
      <c r="M3836" s="122"/>
      <c r="N3836" s="122"/>
      <c r="O3836" s="122"/>
      <c r="P3836" s="122"/>
      <c r="Q3836" s="122"/>
      <c r="R3836" s="122"/>
      <c r="S3836" s="122"/>
      <c r="T3836" s="122"/>
      <c r="U3836" s="122"/>
      <c r="V3836" s="124" t="s">
        <v>94</v>
      </c>
      <c r="W3836" s="125">
        <f>IFERROR((1*MIN(MAX(X3830,0.5*IF(SUM('Run Rate History'!E386:AD386)&gt;0,(MEDIAN(IF(B3830:AA3830&gt;0,B3830:AA3830))+MEDIAN(IF('Run Rate History'!E386:AD386&gt;0,'Run Rate History'!E386:AD386)))/2,MEDIAN(IF(B3830:AA3830&gt;0,B3830:AA3830)))),2*IF(SUM('Run Rate History'!E386:AD386)&gt;0,(MEDIAN(IF(B3830:AA3830&gt;0,B3830:AA3830))+MEDIAN(IF('Run Rate History'!E386:AD386&gt;0,'Run Rate History'!E386:AD386)))/2,MEDIAN(IF(B3830:AA3830&gt;0,B3830:AA3830))))+2*MIN(MAX(Y3830,0.5*IF(SUM('Run Rate History'!E386:AD386)&gt;0,(MEDIAN(IF(B3830:AA3830&gt;0,B3830:AA3830))+MEDIAN(IF('Run Rate History'!E386:AD386&gt;0,'Run Rate History'!E386:AD386)))/2,MEDIAN(IF(B3830:AA3830&gt;0,B3830:AA3830)))),2*IF(SUM('Run Rate History'!E386:AD386)&gt;0,(MEDIAN(IF(B3830:AA3830&gt;0,B3830:AA3830))+MEDIAN(IF('Run Rate History'!E386:AD386&gt;0,'Run Rate History'!E386:AD386)))/2,MEDIAN(IF(B3830:AA3830&gt;0,B3830:AA3830))))+3*MIN(MAX(Z3830,0.5*IF(SUM('Run Rate History'!E386:AD386)&gt;0,(MEDIAN(IF(B3830:AA3830&gt;0,B3830:AA3830))+MEDIAN(IF('Run Rate History'!E386:AD386&gt;0,'Run Rate History'!E386:AD386)))/2,MEDIAN(IF(B3830:AA3830&gt;0,B3830:AA3830)))),2*IF(SUM('Run Rate History'!E386:AD386)&gt;0,(MEDIAN(IF(B3830:AA3830&gt;0,B3830:AA3830))+MEDIAN(IF('Run Rate History'!E386:AD386&gt;0,'Run Rate History'!E386:AD386)))/2,MEDIAN(IF(B3830:AA3830&gt;0,B3830:AA3830))))+4*MIN(MAX(AA3830,0.5*IF(SUM('Run Rate History'!E386:AD386)&gt;0,(MEDIAN(IF(B3830:AA3830&gt;0,B3830:AA3830))+MEDIAN(IF('Run Rate History'!E386:AD386&gt;0,'Run Rate History'!E386:AD386)))/2,MEDIAN(IF(B3830:AA3830&gt;0,B3830:AA3830)))),2*IF(SUM('Run Rate History'!E386:AD386)&gt;0,(MEDIAN(IF(B3830:AA3830&gt;0,B3830:AA3830))+MEDIAN(IF('Run Rate History'!E386:AD386&gt;0,'Run Rate History'!E386:AD386)))/2,MEDIAN(IF(B3830:AA3830&gt;0,B3830:AA3830)))))/10,0)</f>
        <v>9.3000000000000007</v>
      </c>
      <c r="X3836" s="129" t="s">
        <v>1174</v>
      </c>
      <c r="Y3836" s="130">
        <f>IFERROR(VLOOKUP(A3828,'Stanje zaliha'!A:E,5,FALSE()),0)</f>
        <v>369</v>
      </c>
      <c r="Z3836" s="131"/>
      <c r="AA3836" s="113" t="s">
        <v>1175</v>
      </c>
      <c r="AB3836" s="118">
        <f t="shared" ref="AB3836:AN3836" si="764">SUM(AB3832:AB3835)</f>
        <v>0</v>
      </c>
      <c r="AC3836" s="118">
        <f t="shared" si="764"/>
        <v>0</v>
      </c>
      <c r="AD3836" s="118">
        <f t="shared" si="764"/>
        <v>0</v>
      </c>
      <c r="AE3836" s="118">
        <f t="shared" si="764"/>
        <v>0</v>
      </c>
      <c r="AF3836" s="118">
        <f t="shared" si="764"/>
        <v>0</v>
      </c>
      <c r="AG3836" s="118">
        <f t="shared" si="764"/>
        <v>0</v>
      </c>
      <c r="AH3836" s="118">
        <f t="shared" si="764"/>
        <v>0</v>
      </c>
      <c r="AI3836" s="118">
        <f t="shared" si="764"/>
        <v>0</v>
      </c>
      <c r="AJ3836" s="118">
        <f t="shared" si="764"/>
        <v>0</v>
      </c>
      <c r="AK3836" s="118">
        <f t="shared" si="764"/>
        <v>0</v>
      </c>
      <c r="AL3836" s="118">
        <f t="shared" si="764"/>
        <v>0</v>
      </c>
      <c r="AM3836" s="118">
        <f t="shared" si="764"/>
        <v>0</v>
      </c>
      <c r="AN3836" s="118">
        <f t="shared" si="764"/>
        <v>0</v>
      </c>
      <c r="AQ3836" t="str">
        <f>AQ3828</f>
        <v/>
      </c>
    </row>
    <row r="3837" spans="1:43" ht="14.25" customHeight="1" x14ac:dyDescent="0.25">
      <c r="A3837" s="1"/>
      <c r="B3837" s="122"/>
      <c r="C3837" s="122"/>
      <c r="D3837" s="122"/>
      <c r="E3837" s="122"/>
      <c r="F3837" s="122"/>
      <c r="G3837" s="122"/>
      <c r="H3837" s="122"/>
      <c r="I3837" s="122"/>
      <c r="J3837" s="122"/>
      <c r="K3837" s="122"/>
      <c r="L3837" s="122"/>
      <c r="M3837" s="122"/>
      <c r="N3837" s="122"/>
      <c r="O3837" s="122"/>
      <c r="P3837" s="122"/>
      <c r="Q3837" s="122"/>
      <c r="R3837" s="122"/>
      <c r="S3837" s="122"/>
      <c r="T3837" s="122"/>
      <c r="U3837" s="122"/>
      <c r="V3837" s="124" t="s">
        <v>95</v>
      </c>
      <c r="W3837" s="125">
        <f>IFERROR(0.6*W3836+0.4*W3835,0)</f>
        <v>9.3311111111111114</v>
      </c>
      <c r="X3837" s="132" t="s">
        <v>1176</v>
      </c>
      <c r="Y3837" s="133">
        <f>IFERROR(SUMIF('Popis poslanih narudžbi'!A:A,A3828,'Popis poslanih narudžbi'!C:C),0)</f>
        <v>0</v>
      </c>
      <c r="Z3837" s="131"/>
      <c r="AA3837" s="134" t="s">
        <v>1177</v>
      </c>
      <c r="AB3837" s="118">
        <f t="shared" ref="AB3837:AN3837" si="765">AB3830+AB3836</f>
        <v>10</v>
      </c>
      <c r="AC3837" s="118">
        <f t="shared" si="765"/>
        <v>10</v>
      </c>
      <c r="AD3837" s="118">
        <f t="shared" si="765"/>
        <v>10</v>
      </c>
      <c r="AE3837" s="118">
        <f t="shared" si="765"/>
        <v>10</v>
      </c>
      <c r="AF3837" s="118">
        <f t="shared" si="765"/>
        <v>10</v>
      </c>
      <c r="AG3837" s="118">
        <f t="shared" si="765"/>
        <v>10</v>
      </c>
      <c r="AH3837" s="118">
        <f t="shared" si="765"/>
        <v>10</v>
      </c>
      <c r="AI3837" s="118">
        <f t="shared" si="765"/>
        <v>9</v>
      </c>
      <c r="AJ3837" s="118">
        <f t="shared" si="765"/>
        <v>9</v>
      </c>
      <c r="AK3837" s="118">
        <f t="shared" si="765"/>
        <v>9</v>
      </c>
      <c r="AL3837" s="118">
        <f t="shared" si="765"/>
        <v>9</v>
      </c>
      <c r="AM3837" s="118">
        <f t="shared" si="765"/>
        <v>9</v>
      </c>
      <c r="AN3837" s="118">
        <f t="shared" si="765"/>
        <v>9</v>
      </c>
      <c r="AQ3837" t="str">
        <f>AQ3828</f>
        <v/>
      </c>
    </row>
    <row r="3838" spans="1:43" ht="14.25" customHeight="1" x14ac:dyDescent="0.25">
      <c r="A3838" s="107" t="str">
        <f>'Run Rate'!A387</f>
        <v>THG03003</v>
      </c>
      <c r="B3838" s="135" t="str">
        <f>'Run Rate'!B387</f>
        <v>Theragun PRIME G5</v>
      </c>
      <c r="C3838" s="135" t="str">
        <f>'Run Rate'!C387</f>
        <v>FITNESS OPREMA</v>
      </c>
      <c r="D3838" s="135" t="str">
        <f>'Run Rate'!D387</f>
        <v>03 BRONZE</v>
      </c>
      <c r="E3838" s="122"/>
      <c r="F3838" s="122"/>
      <c r="G3838" s="122"/>
      <c r="H3838" s="122"/>
      <c r="I3838" s="122"/>
      <c r="J3838" s="122"/>
      <c r="K3838" s="122"/>
      <c r="L3838" s="122"/>
      <c r="M3838" s="122"/>
      <c r="N3838" s="122"/>
      <c r="O3838" s="122"/>
      <c r="P3838" s="122"/>
      <c r="Q3838" s="122"/>
      <c r="R3838" s="122"/>
      <c r="S3838" s="122"/>
      <c r="T3838" s="122"/>
      <c r="U3838" s="122"/>
      <c r="V3838" s="122"/>
      <c r="W3838" s="122"/>
      <c r="X3838" s="122"/>
      <c r="Y3838" s="122"/>
      <c r="Z3838" s="122"/>
      <c r="AA3838" s="122"/>
      <c r="AB3838" s="122"/>
      <c r="AC3838" s="122"/>
      <c r="AD3838" s="122"/>
      <c r="AE3838" s="122"/>
      <c r="AF3838" s="122"/>
      <c r="AG3838" s="122"/>
      <c r="AH3838" s="122"/>
      <c r="AI3838" s="122"/>
      <c r="AJ3838" s="122"/>
      <c r="AK3838" s="122"/>
      <c r="AL3838" s="122"/>
      <c r="AM3838" s="122"/>
      <c r="AN3838" s="122"/>
      <c r="AQ3838" t="str">
        <f>IF(AND(OR($B$1="ALL",$B$1=C3838),OR($E$1="ALL",$E$1=D3838),OR($B$2="ALL",$B$2=A3838),OR($E$2="ALL",IFERROR(SEARCH($E$2,B3838),0)&gt;0)),"MATCH","")</f>
        <v/>
      </c>
    </row>
    <row r="3839" spans="1:43" ht="14.25" customHeight="1" x14ac:dyDescent="0.25">
      <c r="A3839" s="108" t="s">
        <v>1137</v>
      </c>
      <c r="B3839" s="136" t="s">
        <v>1138</v>
      </c>
      <c r="C3839" s="136" t="s">
        <v>1139</v>
      </c>
      <c r="D3839" s="136" t="s">
        <v>1140</v>
      </c>
      <c r="E3839" s="136" t="s">
        <v>1141</v>
      </c>
      <c r="F3839" s="136" t="s">
        <v>1142</v>
      </c>
      <c r="G3839" s="136" t="s">
        <v>1143</v>
      </c>
      <c r="H3839" s="136" t="s">
        <v>1144</v>
      </c>
      <c r="I3839" s="136" t="s">
        <v>1145</v>
      </c>
      <c r="J3839" s="136" t="s">
        <v>1146</v>
      </c>
      <c r="K3839" s="136" t="s">
        <v>1147</v>
      </c>
      <c r="L3839" s="136" t="s">
        <v>1148</v>
      </c>
      <c r="M3839" s="136" t="s">
        <v>1149</v>
      </c>
      <c r="N3839" s="136" t="s">
        <v>1150</v>
      </c>
      <c r="O3839" s="136" t="s">
        <v>1151</v>
      </c>
      <c r="P3839" s="136" t="s">
        <v>1152</v>
      </c>
      <c r="Q3839" s="136" t="s">
        <v>1153</v>
      </c>
      <c r="R3839" s="136" t="s">
        <v>1154</v>
      </c>
      <c r="S3839" s="136" t="s">
        <v>1155</v>
      </c>
      <c r="T3839" s="136" t="s">
        <v>1156</v>
      </c>
      <c r="U3839" s="136" t="s">
        <v>1157</v>
      </c>
      <c r="V3839" s="136" t="s">
        <v>1158</v>
      </c>
      <c r="W3839" s="136" t="s">
        <v>1159</v>
      </c>
      <c r="X3839" s="136" t="s">
        <v>1160</v>
      </c>
      <c r="Y3839" s="136" t="s">
        <v>1161</v>
      </c>
      <c r="Z3839" s="136" t="s">
        <v>1162</v>
      </c>
      <c r="AA3839" s="136" t="s">
        <v>1163</v>
      </c>
      <c r="AB3839" s="137" t="s">
        <v>156</v>
      </c>
      <c r="AC3839" s="137" t="s">
        <v>157</v>
      </c>
      <c r="AD3839" s="137" t="s">
        <v>158</v>
      </c>
      <c r="AE3839" s="137" t="s">
        <v>139</v>
      </c>
      <c r="AF3839" s="138" t="s">
        <v>140</v>
      </c>
      <c r="AG3839" s="138" t="s">
        <v>141</v>
      </c>
      <c r="AH3839" s="138" t="s">
        <v>142</v>
      </c>
      <c r="AI3839" s="138" t="s">
        <v>143</v>
      </c>
      <c r="AJ3839" s="139" t="s">
        <v>144</v>
      </c>
      <c r="AK3839" s="139" t="s">
        <v>145</v>
      </c>
      <c r="AL3839" s="139" t="s">
        <v>146</v>
      </c>
      <c r="AM3839" s="140" t="s">
        <v>147</v>
      </c>
      <c r="AN3839" s="140" t="s">
        <v>148</v>
      </c>
      <c r="AQ3839" t="str">
        <f>AQ3838</f>
        <v/>
      </c>
    </row>
    <row r="3840" spans="1:43" ht="14.25" customHeight="1" x14ac:dyDescent="0.25">
      <c r="A3840" s="99" t="s">
        <v>1164</v>
      </c>
      <c r="B3840" s="112">
        <f>'Run Rate'!E387</f>
        <v>0</v>
      </c>
      <c r="C3840" s="112">
        <f>'Run Rate'!F387</f>
        <v>0</v>
      </c>
      <c r="D3840" s="112">
        <f>'Run Rate'!G387</f>
        <v>0</v>
      </c>
      <c r="E3840" s="112">
        <f>'Run Rate'!H387</f>
        <v>1</v>
      </c>
      <c r="F3840" s="112">
        <f>'Run Rate'!I387</f>
        <v>1</v>
      </c>
      <c r="G3840" s="112">
        <f>'Run Rate'!J387</f>
        <v>1</v>
      </c>
      <c r="H3840" s="112">
        <f>'Run Rate'!K387</f>
        <v>1</v>
      </c>
      <c r="I3840" s="112">
        <f>'Run Rate'!L387</f>
        <v>5</v>
      </c>
      <c r="J3840" s="112">
        <f>'Run Rate'!M387</f>
        <v>3</v>
      </c>
      <c r="K3840" s="112">
        <f>'Run Rate'!N387</f>
        <v>2</v>
      </c>
      <c r="L3840" s="112">
        <f>'Run Rate'!O387</f>
        <v>1</v>
      </c>
      <c r="M3840" s="112">
        <f>'Run Rate'!P387</f>
        <v>5</v>
      </c>
      <c r="N3840" s="112">
        <f>'Run Rate'!Q387</f>
        <v>2</v>
      </c>
      <c r="O3840" s="112">
        <f>'Run Rate'!R387</f>
        <v>0</v>
      </c>
      <c r="P3840" s="112">
        <f>'Run Rate'!S387</f>
        <v>0</v>
      </c>
      <c r="Q3840" s="112">
        <f>'Run Rate'!T387</f>
        <v>1</v>
      </c>
      <c r="R3840" s="112">
        <f>'Run Rate'!U387</f>
        <v>0</v>
      </c>
      <c r="S3840" s="112">
        <f>'Run Rate'!V387</f>
        <v>2</v>
      </c>
      <c r="T3840" s="112">
        <f>'Run Rate'!W387</f>
        <v>0</v>
      </c>
      <c r="U3840" s="112">
        <f>'Run Rate'!X387</f>
        <v>0</v>
      </c>
      <c r="V3840" s="112">
        <f>'Run Rate'!Y387</f>
        <v>0</v>
      </c>
      <c r="W3840" s="112">
        <f>'Run Rate'!Z387</f>
        <v>0</v>
      </c>
      <c r="X3840" s="112">
        <f>'Run Rate'!AA387</f>
        <v>0</v>
      </c>
      <c r="Y3840" s="112">
        <f>'Run Rate'!AB387</f>
        <v>0</v>
      </c>
      <c r="Z3840" s="112">
        <f>'Run Rate'!AC387</f>
        <v>0</v>
      </c>
      <c r="AA3840" s="112">
        <f>'Run Rate'!AD387</f>
        <v>0</v>
      </c>
      <c r="AB3840" s="113">
        <v>0</v>
      </c>
      <c r="AC3840" s="112">
        <v>0</v>
      </c>
      <c r="AD3840" s="112">
        <v>0</v>
      </c>
      <c r="AE3840" s="112">
        <v>0</v>
      </c>
      <c r="AF3840" s="112">
        <v>0</v>
      </c>
      <c r="AG3840" s="112">
        <v>0</v>
      </c>
      <c r="AH3840" s="112">
        <v>0</v>
      </c>
      <c r="AI3840" s="112">
        <v>0</v>
      </c>
      <c r="AJ3840" s="112">
        <v>0</v>
      </c>
      <c r="AK3840" s="112">
        <v>0</v>
      </c>
      <c r="AL3840" s="112">
        <v>0</v>
      </c>
      <c r="AM3840" s="112">
        <v>0</v>
      </c>
      <c r="AN3840" s="112">
        <v>0</v>
      </c>
      <c r="AQ3840" t="str">
        <f>AQ3838</f>
        <v/>
      </c>
    </row>
    <row r="3841" spans="1:43" ht="14.25" customHeight="1" x14ac:dyDescent="0.25">
      <c r="A3841" s="99" t="s">
        <v>1165</v>
      </c>
      <c r="B3841" s="114"/>
      <c r="C3841" s="114"/>
      <c r="D3841" s="114"/>
      <c r="E3841" s="114"/>
      <c r="F3841" s="114"/>
      <c r="G3841" s="114"/>
      <c r="H3841" s="114"/>
      <c r="I3841" s="114"/>
      <c r="J3841" s="114"/>
      <c r="K3841" s="114"/>
      <c r="L3841" s="114"/>
      <c r="M3841" s="114"/>
      <c r="N3841" s="114"/>
      <c r="O3841" s="114"/>
      <c r="P3841" s="114"/>
      <c r="Q3841" s="114"/>
      <c r="R3841" s="114"/>
      <c r="S3841" s="114"/>
      <c r="T3841" s="114"/>
      <c r="U3841" s="114"/>
      <c r="V3841" s="114"/>
      <c r="W3841" s="115"/>
      <c r="X3841" s="115"/>
      <c r="Y3841" s="115"/>
      <c r="Z3841" s="115"/>
      <c r="AA3841" s="112" t="s">
        <v>1166</v>
      </c>
      <c r="AB3841" s="113"/>
      <c r="AC3841" s="112"/>
      <c r="AD3841" s="112"/>
      <c r="AE3841" s="112"/>
      <c r="AF3841" s="112"/>
      <c r="AG3841" s="112"/>
      <c r="AH3841" s="112"/>
      <c r="AI3841" s="112"/>
      <c r="AJ3841" s="112"/>
      <c r="AK3841" s="112"/>
      <c r="AL3841" s="112"/>
      <c r="AM3841" s="112"/>
      <c r="AN3841" s="112"/>
      <c r="AQ3841" t="str">
        <f>AQ3838</f>
        <v/>
      </c>
    </row>
    <row r="3842" spans="1:43" ht="14.25" customHeight="1" x14ac:dyDescent="0.25">
      <c r="A3842" s="99" t="s">
        <v>1167</v>
      </c>
      <c r="B3842" s="114"/>
      <c r="C3842" s="114"/>
      <c r="D3842" s="114"/>
      <c r="E3842" s="114"/>
      <c r="F3842" s="114"/>
      <c r="G3842" s="114"/>
      <c r="H3842" s="114"/>
      <c r="I3842" s="114"/>
      <c r="J3842" s="114"/>
      <c r="K3842" s="114"/>
      <c r="L3842" s="114"/>
      <c r="M3842" s="114"/>
      <c r="N3842" s="114"/>
      <c r="O3842" s="114"/>
      <c r="P3842" s="114"/>
      <c r="Q3842" s="114"/>
      <c r="R3842" s="114"/>
      <c r="S3842" s="114"/>
      <c r="T3842" s="114"/>
      <c r="U3842" s="114"/>
      <c r="V3842" s="114"/>
      <c r="W3842" s="115"/>
      <c r="X3842" s="116"/>
      <c r="Y3842" s="117"/>
      <c r="Z3842" s="115"/>
      <c r="AA3842" s="112" t="s">
        <v>1168</v>
      </c>
      <c r="AB3842" s="113">
        <f>'Demand Input VP'!B1924</f>
        <v>0</v>
      </c>
      <c r="AC3842" s="112">
        <f>'Demand Input VP'!C1924</f>
        <v>0</v>
      </c>
      <c r="AD3842" s="112">
        <f>'Demand Input VP'!D1924</f>
        <v>0</v>
      </c>
      <c r="AE3842" s="112">
        <f>'Demand Input VP'!E1924</f>
        <v>0</v>
      </c>
      <c r="AF3842" s="112">
        <f>'Demand Input VP'!F1924</f>
        <v>0</v>
      </c>
      <c r="AG3842" s="112">
        <f>'Demand Input VP'!G1924</f>
        <v>0</v>
      </c>
      <c r="AH3842" s="112">
        <f>'Demand Input VP'!H1924</f>
        <v>0</v>
      </c>
      <c r="AI3842" s="112">
        <f>'Demand Input VP'!I1924</f>
        <v>0</v>
      </c>
      <c r="AJ3842" s="112">
        <f>'Demand Input VP'!J1924</f>
        <v>0</v>
      </c>
      <c r="AK3842" s="112">
        <f>'Demand Input VP'!K1924</f>
        <v>0</v>
      </c>
      <c r="AL3842" s="112">
        <f>'Demand Input VP'!L1924</f>
        <v>0</v>
      </c>
      <c r="AM3842" s="112">
        <f>'Demand Input VP'!M1924</f>
        <v>0</v>
      </c>
      <c r="AN3842" s="112">
        <f>'Demand Input VP'!N1924</f>
        <v>0</v>
      </c>
      <c r="AQ3842" t="str">
        <f>AQ3838</f>
        <v/>
      </c>
    </row>
    <row r="3843" spans="1:43" ht="14.25" customHeight="1" x14ac:dyDescent="0.25">
      <c r="A3843" s="99" t="s">
        <v>1169</v>
      </c>
      <c r="B3843" s="118"/>
      <c r="C3843" s="118"/>
      <c r="D3843" s="118"/>
      <c r="E3843" s="118"/>
      <c r="F3843" s="118"/>
      <c r="G3843" s="118"/>
      <c r="H3843" s="118"/>
      <c r="I3843" s="118"/>
      <c r="J3843" s="118"/>
      <c r="K3843" s="118"/>
      <c r="L3843" s="118"/>
      <c r="M3843" s="118"/>
      <c r="N3843" s="118"/>
      <c r="O3843" s="118"/>
      <c r="P3843" s="118"/>
      <c r="Q3843" s="118"/>
      <c r="R3843" s="118"/>
      <c r="S3843" s="118"/>
      <c r="T3843" s="118"/>
      <c r="U3843" s="118"/>
      <c r="V3843" s="118"/>
      <c r="W3843" s="115"/>
      <c r="X3843" s="116"/>
      <c r="Y3843" s="117"/>
      <c r="Z3843" s="119"/>
      <c r="AA3843" s="120" t="s">
        <v>1170</v>
      </c>
      <c r="AB3843" s="121">
        <f>'Demand Input VP'!B1923</f>
        <v>0</v>
      </c>
      <c r="AC3843" s="120">
        <f>'Demand Input VP'!C1923</f>
        <v>0</v>
      </c>
      <c r="AD3843" s="120">
        <f>'Demand Input VP'!D1923</f>
        <v>0</v>
      </c>
      <c r="AE3843" s="120">
        <f>'Demand Input VP'!E1923</f>
        <v>0</v>
      </c>
      <c r="AF3843" s="120">
        <f>'Demand Input VP'!F1923</f>
        <v>0</v>
      </c>
      <c r="AG3843" s="120">
        <f>'Demand Input VP'!G1923</f>
        <v>0</v>
      </c>
      <c r="AH3843" s="120">
        <f>'Demand Input VP'!H1923</f>
        <v>0</v>
      </c>
      <c r="AI3843" s="120">
        <f>'Demand Input VP'!I1923</f>
        <v>0</v>
      </c>
      <c r="AJ3843" s="120">
        <f>'Demand Input VP'!J1923</f>
        <v>0</v>
      </c>
      <c r="AK3843" s="120">
        <f>'Demand Input VP'!K1923</f>
        <v>0</v>
      </c>
      <c r="AL3843" s="120">
        <f>'Demand Input VP'!L1923</f>
        <v>0</v>
      </c>
      <c r="AM3843" s="120">
        <f>'Demand Input VP'!M1923</f>
        <v>0</v>
      </c>
      <c r="AN3843" s="120">
        <f>'Demand Input VP'!N1923</f>
        <v>0</v>
      </c>
      <c r="AQ3843" t="str">
        <f>AQ3838</f>
        <v/>
      </c>
    </row>
    <row r="3844" spans="1:43" ht="14.25" customHeight="1" x14ac:dyDescent="0.25">
      <c r="A3844" s="1"/>
      <c r="B3844" s="122"/>
      <c r="C3844" s="122"/>
      <c r="D3844" s="122"/>
      <c r="E3844" s="122"/>
      <c r="F3844" s="122"/>
      <c r="G3844" s="122"/>
      <c r="H3844" s="122"/>
      <c r="I3844" s="122"/>
      <c r="J3844" s="122"/>
      <c r="K3844" s="122"/>
      <c r="L3844" s="122"/>
      <c r="M3844" s="122"/>
      <c r="N3844" s="122"/>
      <c r="O3844" s="122"/>
      <c r="P3844" s="122"/>
      <c r="Q3844" s="122"/>
      <c r="R3844" s="122"/>
      <c r="S3844" s="122"/>
      <c r="T3844" s="122"/>
      <c r="U3844" s="122"/>
      <c r="V3844" s="122"/>
      <c r="W3844" s="123"/>
      <c r="X3844" s="116"/>
      <c r="Y3844" s="117"/>
      <c r="Z3844" s="123"/>
      <c r="AA3844" s="112" t="s">
        <v>1171</v>
      </c>
      <c r="AB3844" s="113">
        <f>'Demand Input MP'!B1924</f>
        <v>0</v>
      </c>
      <c r="AC3844" s="112">
        <f>'Demand Input MP'!C1924</f>
        <v>0</v>
      </c>
      <c r="AD3844" s="112">
        <f>'Demand Input MP'!D1924</f>
        <v>0</v>
      </c>
      <c r="AE3844" s="112">
        <f>'Demand Input MP'!E1924</f>
        <v>0</v>
      </c>
      <c r="AF3844" s="112">
        <f>'Demand Input MP'!F1924</f>
        <v>0</v>
      </c>
      <c r="AG3844" s="112">
        <f>'Demand Input MP'!G1924</f>
        <v>0</v>
      </c>
      <c r="AH3844" s="112">
        <f>'Demand Input MP'!H1924</f>
        <v>0</v>
      </c>
      <c r="AI3844" s="112">
        <f>'Demand Input MP'!I1924</f>
        <v>0</v>
      </c>
      <c r="AJ3844" s="112">
        <f>'Demand Input MP'!J1924</f>
        <v>0</v>
      </c>
      <c r="AK3844" s="112">
        <f>'Demand Input MP'!K1924</f>
        <v>0</v>
      </c>
      <c r="AL3844" s="112">
        <f>'Demand Input MP'!L1924</f>
        <v>0</v>
      </c>
      <c r="AM3844" s="112">
        <f>'Demand Input MP'!M1924</f>
        <v>0</v>
      </c>
      <c r="AN3844" s="112">
        <f>'Demand Input MP'!N1924</f>
        <v>0</v>
      </c>
      <c r="AQ3844" t="str">
        <f>AQ3838</f>
        <v/>
      </c>
    </row>
    <row r="3845" spans="1:43" ht="14.25" customHeight="1" x14ac:dyDescent="0.25">
      <c r="A3845" s="1"/>
      <c r="B3845" s="122"/>
      <c r="C3845" s="122"/>
      <c r="D3845" s="122"/>
      <c r="E3845" s="122"/>
      <c r="F3845" s="122"/>
      <c r="G3845" s="122"/>
      <c r="H3845" s="122"/>
      <c r="I3845" s="122"/>
      <c r="J3845" s="122"/>
      <c r="K3845" s="122"/>
      <c r="L3845" s="122"/>
      <c r="M3845" s="122"/>
      <c r="N3845" s="122"/>
      <c r="O3845" s="122"/>
      <c r="P3845" s="122"/>
      <c r="Q3845" s="122"/>
      <c r="R3845" s="122"/>
      <c r="S3845" s="122"/>
      <c r="T3845" s="122"/>
      <c r="U3845" s="122"/>
      <c r="V3845" s="124" t="s">
        <v>91</v>
      </c>
      <c r="W3845" s="125">
        <f>IFERROR(IF(SUM('Run Rate History'!E387:AD387)&gt;0,(SUMPRODUCT((B3840:AA3840&gt;=PERCENTILE(B3840:AA3840,0.1))*(B3840:AA3840&lt;=PERCENTILE(B3840:AA3840,0.9))*B3840:AA3840)+SUMPRODUCT(('Run Rate History'!E387:AD387&gt;=PERCENTILE(B3840:AA3840,0.1))*('Run Rate History'!E387:AD387&lt;=PERCENTILE(B3840:AA3840,0.9))*'Run Rate History'!E387:AD387))/(SUMPRODUCT((B3840:AA3840&gt;=PERCENTILE(B3840:AA3840,0.1))*(B3840:AA3840&lt;=PERCENTILE(B3840:AA3840,0.9))*1)+SUMPRODUCT(('Run Rate History'!E387:AD387&gt;=PERCENTILE(B3840:AA3840,0.1))*('Run Rate History'!E387:AD387&lt;=PERCENTILE(B3840:AA3840,0.9))*1)),TRIMMEAN(B3840:AA3840,0.15)),0)</f>
        <v>0.65116279069767447</v>
      </c>
      <c r="X3845" s="126" t="s">
        <v>1172</v>
      </c>
      <c r="Y3845" s="127">
        <f>SUM(B3840:AA3840)/26</f>
        <v>0.96153846153846156</v>
      </c>
      <c r="Z3845" s="128"/>
      <c r="AA3845" s="112" t="s">
        <v>1173</v>
      </c>
      <c r="AB3845" s="113">
        <f>'Demand Input MP'!B1923</f>
        <v>0</v>
      </c>
      <c r="AC3845" s="112">
        <f>'Demand Input MP'!C1923</f>
        <v>0</v>
      </c>
      <c r="AD3845" s="112">
        <f>'Demand Input MP'!D1923</f>
        <v>0</v>
      </c>
      <c r="AE3845" s="112">
        <f>'Demand Input MP'!E1923</f>
        <v>0</v>
      </c>
      <c r="AF3845" s="112">
        <f>'Demand Input MP'!F1923</f>
        <v>0</v>
      </c>
      <c r="AG3845" s="112">
        <f>'Demand Input MP'!G1923</f>
        <v>0</v>
      </c>
      <c r="AH3845" s="112">
        <f>'Demand Input MP'!H1923</f>
        <v>0</v>
      </c>
      <c r="AI3845" s="112">
        <f>'Demand Input MP'!I1923</f>
        <v>0</v>
      </c>
      <c r="AJ3845" s="112">
        <f>'Demand Input MP'!J1923</f>
        <v>0</v>
      </c>
      <c r="AK3845" s="112">
        <f>'Demand Input MP'!K1923</f>
        <v>0</v>
      </c>
      <c r="AL3845" s="112">
        <f>'Demand Input MP'!L1923</f>
        <v>0</v>
      </c>
      <c r="AM3845" s="112">
        <f>'Demand Input MP'!M1923</f>
        <v>0</v>
      </c>
      <c r="AN3845" s="112">
        <f>'Demand Input MP'!N1923</f>
        <v>0</v>
      </c>
      <c r="AQ3845" t="str">
        <f>AQ3838</f>
        <v/>
      </c>
    </row>
    <row r="3846" spans="1:43" ht="14.25" customHeight="1" x14ac:dyDescent="0.25">
      <c r="A3846" s="1"/>
      <c r="B3846" s="122"/>
      <c r="C3846" s="122"/>
      <c r="D3846" s="122"/>
      <c r="E3846" s="122"/>
      <c r="F3846" s="122"/>
      <c r="G3846" s="122"/>
      <c r="H3846" s="122"/>
      <c r="I3846" s="122"/>
      <c r="J3846" s="122"/>
      <c r="K3846" s="122"/>
      <c r="L3846" s="122"/>
      <c r="M3846" s="122"/>
      <c r="N3846" s="122"/>
      <c r="O3846" s="122"/>
      <c r="P3846" s="122"/>
      <c r="Q3846" s="122"/>
      <c r="R3846" s="122"/>
      <c r="S3846" s="122"/>
      <c r="T3846" s="122"/>
      <c r="U3846" s="122"/>
      <c r="V3846" s="124" t="s">
        <v>94</v>
      </c>
      <c r="W3846" s="125">
        <f>IFERROR((1*MIN(MAX(X3840,0.5*IF(SUM('Run Rate History'!E387:AD387)&gt;0,(MEDIAN(IF(B3840:AA3840&gt;0,B3840:AA3840))+MEDIAN(IF('Run Rate History'!E387:AD387&gt;0,'Run Rate History'!E387:AD387)))/2,MEDIAN(IF(B3840:AA3840&gt;0,B3840:AA3840)))),2*IF(SUM('Run Rate History'!E387:AD387)&gt;0,(MEDIAN(IF(B3840:AA3840&gt;0,B3840:AA3840))+MEDIAN(IF('Run Rate History'!E387:AD387&gt;0,'Run Rate History'!E387:AD387)))/2,MEDIAN(IF(B3840:AA3840&gt;0,B3840:AA3840))))+2*MIN(MAX(Y3840,0.5*IF(SUM('Run Rate History'!E387:AD387)&gt;0,(MEDIAN(IF(B3840:AA3840&gt;0,B3840:AA3840))+MEDIAN(IF('Run Rate History'!E387:AD387&gt;0,'Run Rate History'!E387:AD387)))/2,MEDIAN(IF(B3840:AA3840&gt;0,B3840:AA3840)))),2*IF(SUM('Run Rate History'!E387:AD387)&gt;0,(MEDIAN(IF(B3840:AA3840&gt;0,B3840:AA3840))+MEDIAN(IF('Run Rate History'!E387:AD387&gt;0,'Run Rate History'!E387:AD387)))/2,MEDIAN(IF(B3840:AA3840&gt;0,B3840:AA3840))))+3*MIN(MAX(Z3840,0.5*IF(SUM('Run Rate History'!E387:AD387)&gt;0,(MEDIAN(IF(B3840:AA3840&gt;0,B3840:AA3840))+MEDIAN(IF('Run Rate History'!E387:AD387&gt;0,'Run Rate History'!E387:AD387)))/2,MEDIAN(IF(B3840:AA3840&gt;0,B3840:AA3840)))),2*IF(SUM('Run Rate History'!E387:AD387)&gt;0,(MEDIAN(IF(B3840:AA3840&gt;0,B3840:AA3840))+MEDIAN(IF('Run Rate History'!E387:AD387&gt;0,'Run Rate History'!E387:AD387)))/2,MEDIAN(IF(B3840:AA3840&gt;0,B3840:AA3840))))+4*MIN(MAX(AA3840,0.5*IF(SUM('Run Rate History'!E387:AD387)&gt;0,(MEDIAN(IF(B3840:AA3840&gt;0,B3840:AA3840))+MEDIAN(IF('Run Rate History'!E387:AD387&gt;0,'Run Rate History'!E387:AD387)))/2,MEDIAN(IF(B3840:AA3840&gt;0,B3840:AA3840)))),2*IF(SUM('Run Rate History'!E387:AD387)&gt;0,(MEDIAN(IF(B3840:AA3840&gt;0,B3840:AA3840))+MEDIAN(IF('Run Rate History'!E387:AD387&gt;0,'Run Rate History'!E387:AD387)))/2,MEDIAN(IF(B3840:AA3840&gt;0,B3840:AA3840)))))/10,0)</f>
        <v>0.25</v>
      </c>
      <c r="X3846" s="129" t="s">
        <v>1174</v>
      </c>
      <c r="Y3846" s="130">
        <f>IFERROR(VLOOKUP(A3838,'Stanje zaliha'!A:E,5,FALSE()),0)</f>
        <v>4</v>
      </c>
      <c r="Z3846" s="131"/>
      <c r="AA3846" s="113" t="s">
        <v>1175</v>
      </c>
      <c r="AB3846" s="118">
        <f t="shared" ref="AB3846:AN3846" si="766">SUM(AB3842:AB3845)</f>
        <v>0</v>
      </c>
      <c r="AC3846" s="118">
        <f t="shared" si="766"/>
        <v>0</v>
      </c>
      <c r="AD3846" s="118">
        <f t="shared" si="766"/>
        <v>0</v>
      </c>
      <c r="AE3846" s="118">
        <f t="shared" si="766"/>
        <v>0</v>
      </c>
      <c r="AF3846" s="118">
        <f t="shared" si="766"/>
        <v>0</v>
      </c>
      <c r="AG3846" s="118">
        <f t="shared" si="766"/>
        <v>0</v>
      </c>
      <c r="AH3846" s="118">
        <f t="shared" si="766"/>
        <v>0</v>
      </c>
      <c r="AI3846" s="118">
        <f t="shared" si="766"/>
        <v>0</v>
      </c>
      <c r="AJ3846" s="118">
        <f t="shared" si="766"/>
        <v>0</v>
      </c>
      <c r="AK3846" s="118">
        <f t="shared" si="766"/>
        <v>0</v>
      </c>
      <c r="AL3846" s="118">
        <f t="shared" si="766"/>
        <v>0</v>
      </c>
      <c r="AM3846" s="118">
        <f t="shared" si="766"/>
        <v>0</v>
      </c>
      <c r="AN3846" s="118">
        <f t="shared" si="766"/>
        <v>0</v>
      </c>
      <c r="AQ3846" t="str">
        <f>AQ3838</f>
        <v/>
      </c>
    </row>
    <row r="3847" spans="1:43" ht="14.25" customHeight="1" x14ac:dyDescent="0.25">
      <c r="A3847" s="1"/>
      <c r="B3847" s="122"/>
      <c r="C3847" s="122"/>
      <c r="D3847" s="122"/>
      <c r="E3847" s="122"/>
      <c r="F3847" s="122"/>
      <c r="G3847" s="122"/>
      <c r="H3847" s="122"/>
      <c r="I3847" s="122"/>
      <c r="J3847" s="122"/>
      <c r="K3847" s="122"/>
      <c r="L3847" s="122"/>
      <c r="M3847" s="122"/>
      <c r="N3847" s="122"/>
      <c r="O3847" s="122"/>
      <c r="P3847" s="122"/>
      <c r="Q3847" s="122"/>
      <c r="R3847" s="122"/>
      <c r="S3847" s="122"/>
      <c r="T3847" s="122"/>
      <c r="U3847" s="122"/>
      <c r="V3847" s="124" t="s">
        <v>95</v>
      </c>
      <c r="W3847" s="125">
        <f>IFERROR(0.6*W3846+0.4*W3845,0)</f>
        <v>0.41046511627906979</v>
      </c>
      <c r="X3847" s="132" t="s">
        <v>1176</v>
      </c>
      <c r="Y3847" s="133">
        <f>IFERROR(SUMIF('Popis poslanih narudžbi'!A:A,A3838,'Popis poslanih narudžbi'!C:C),0)</f>
        <v>0</v>
      </c>
      <c r="Z3847" s="131"/>
      <c r="AA3847" s="134" t="s">
        <v>1177</v>
      </c>
      <c r="AB3847" s="118">
        <f t="shared" ref="AB3847:AN3847" si="767">AB3840+AB3846</f>
        <v>0</v>
      </c>
      <c r="AC3847" s="118">
        <f t="shared" si="767"/>
        <v>0</v>
      </c>
      <c r="AD3847" s="118">
        <f t="shared" si="767"/>
        <v>0</v>
      </c>
      <c r="AE3847" s="118">
        <f t="shared" si="767"/>
        <v>0</v>
      </c>
      <c r="AF3847" s="118">
        <f t="shared" si="767"/>
        <v>0</v>
      </c>
      <c r="AG3847" s="118">
        <f t="shared" si="767"/>
        <v>0</v>
      </c>
      <c r="AH3847" s="118">
        <f t="shared" si="767"/>
        <v>0</v>
      </c>
      <c r="AI3847" s="118">
        <f t="shared" si="767"/>
        <v>0</v>
      </c>
      <c r="AJ3847" s="118">
        <f t="shared" si="767"/>
        <v>0</v>
      </c>
      <c r="AK3847" s="118">
        <f t="shared" si="767"/>
        <v>0</v>
      </c>
      <c r="AL3847" s="118">
        <f t="shared" si="767"/>
        <v>0</v>
      </c>
      <c r="AM3847" s="118">
        <f t="shared" si="767"/>
        <v>0</v>
      </c>
      <c r="AN3847" s="118">
        <f t="shared" si="767"/>
        <v>0</v>
      </c>
      <c r="AQ3847" t="str">
        <f>AQ3838</f>
        <v/>
      </c>
    </row>
    <row r="3848" spans="1:43" ht="14.25" customHeight="1" x14ac:dyDescent="0.25">
      <c r="A3848" s="107" t="str">
        <f>'Run Rate'!A388</f>
        <v>FIT05871</v>
      </c>
      <c r="B3848" s="135" t="str">
        <f>'Run Rate'!B388</f>
        <v>Tatami strunjača crveno-plava 4 cm</v>
      </c>
      <c r="C3848" s="135" t="str">
        <f>'Run Rate'!C388</f>
        <v>FITNESS OPREMA</v>
      </c>
      <c r="D3848" s="135" t="str">
        <f>'Run Rate'!D388</f>
        <v>03 BRONZE</v>
      </c>
      <c r="E3848" s="122"/>
      <c r="F3848" s="122"/>
      <c r="G3848" s="122"/>
      <c r="H3848" s="122"/>
      <c r="I3848" s="122"/>
      <c r="J3848" s="122"/>
      <c r="K3848" s="122"/>
      <c r="L3848" s="122"/>
      <c r="M3848" s="122"/>
      <c r="N3848" s="122"/>
      <c r="O3848" s="122"/>
      <c r="P3848" s="122"/>
      <c r="Q3848" s="122"/>
      <c r="R3848" s="122"/>
      <c r="S3848" s="122"/>
      <c r="T3848" s="122"/>
      <c r="U3848" s="122"/>
      <c r="V3848" s="122"/>
      <c r="W3848" s="122"/>
      <c r="X3848" s="122"/>
      <c r="Y3848" s="122"/>
      <c r="Z3848" s="122"/>
      <c r="AA3848" s="122"/>
      <c r="AB3848" s="122"/>
      <c r="AC3848" s="122"/>
      <c r="AD3848" s="122"/>
      <c r="AE3848" s="122"/>
      <c r="AF3848" s="122"/>
      <c r="AG3848" s="122"/>
      <c r="AH3848" s="122"/>
      <c r="AI3848" s="122"/>
      <c r="AJ3848" s="122"/>
      <c r="AK3848" s="122"/>
      <c r="AL3848" s="122"/>
      <c r="AM3848" s="122"/>
      <c r="AN3848" s="122"/>
      <c r="AQ3848" t="str">
        <f>IF(AND(OR($B$1="ALL",$B$1=C3848),OR($E$1="ALL",$E$1=D3848),OR($B$2="ALL",$B$2=A3848),OR($E$2="ALL",IFERROR(SEARCH($E$2,B3848),0)&gt;0)),"MATCH","")</f>
        <v/>
      </c>
    </row>
    <row r="3849" spans="1:43" ht="14.25" customHeight="1" x14ac:dyDescent="0.25">
      <c r="A3849" s="108" t="s">
        <v>1137</v>
      </c>
      <c r="B3849" s="136" t="s">
        <v>1138</v>
      </c>
      <c r="C3849" s="136" t="s">
        <v>1139</v>
      </c>
      <c r="D3849" s="136" t="s">
        <v>1140</v>
      </c>
      <c r="E3849" s="136" t="s">
        <v>1141</v>
      </c>
      <c r="F3849" s="136" t="s">
        <v>1142</v>
      </c>
      <c r="G3849" s="136" t="s">
        <v>1143</v>
      </c>
      <c r="H3849" s="136" t="s">
        <v>1144</v>
      </c>
      <c r="I3849" s="136" t="s">
        <v>1145</v>
      </c>
      <c r="J3849" s="136" t="s">
        <v>1146</v>
      </c>
      <c r="K3849" s="136" t="s">
        <v>1147</v>
      </c>
      <c r="L3849" s="136" t="s">
        <v>1148</v>
      </c>
      <c r="M3849" s="136" t="s">
        <v>1149</v>
      </c>
      <c r="N3849" s="136" t="s">
        <v>1150</v>
      </c>
      <c r="O3849" s="136" t="s">
        <v>1151</v>
      </c>
      <c r="P3849" s="136" t="s">
        <v>1152</v>
      </c>
      <c r="Q3849" s="136" t="s">
        <v>1153</v>
      </c>
      <c r="R3849" s="136" t="s">
        <v>1154</v>
      </c>
      <c r="S3849" s="136" t="s">
        <v>1155</v>
      </c>
      <c r="T3849" s="136" t="s">
        <v>1156</v>
      </c>
      <c r="U3849" s="136" t="s">
        <v>1157</v>
      </c>
      <c r="V3849" s="136" t="s">
        <v>1158</v>
      </c>
      <c r="W3849" s="136" t="s">
        <v>1159</v>
      </c>
      <c r="X3849" s="136" t="s">
        <v>1160</v>
      </c>
      <c r="Y3849" s="136" t="s">
        <v>1161</v>
      </c>
      <c r="Z3849" s="136" t="s">
        <v>1162</v>
      </c>
      <c r="AA3849" s="136" t="s">
        <v>1163</v>
      </c>
      <c r="AB3849" s="137" t="s">
        <v>156</v>
      </c>
      <c r="AC3849" s="137" t="s">
        <v>157</v>
      </c>
      <c r="AD3849" s="137" t="s">
        <v>158</v>
      </c>
      <c r="AE3849" s="137" t="s">
        <v>139</v>
      </c>
      <c r="AF3849" s="138" t="s">
        <v>140</v>
      </c>
      <c r="AG3849" s="138" t="s">
        <v>141</v>
      </c>
      <c r="AH3849" s="138" t="s">
        <v>142</v>
      </c>
      <c r="AI3849" s="138" t="s">
        <v>143</v>
      </c>
      <c r="AJ3849" s="139" t="s">
        <v>144</v>
      </c>
      <c r="AK3849" s="139" t="s">
        <v>145</v>
      </c>
      <c r="AL3849" s="139" t="s">
        <v>146</v>
      </c>
      <c r="AM3849" s="140" t="s">
        <v>147</v>
      </c>
      <c r="AN3849" s="140" t="s">
        <v>148</v>
      </c>
      <c r="AQ3849" t="str">
        <f>AQ3848</f>
        <v/>
      </c>
    </row>
    <row r="3850" spans="1:43" ht="14.25" customHeight="1" x14ac:dyDescent="0.25">
      <c r="A3850" s="99" t="s">
        <v>1164</v>
      </c>
      <c r="B3850" s="112">
        <f>'Run Rate'!E388</f>
        <v>15</v>
      </c>
      <c r="C3850" s="112">
        <f>'Run Rate'!F388</f>
        <v>0</v>
      </c>
      <c r="D3850" s="112">
        <f>'Run Rate'!G388</f>
        <v>0</v>
      </c>
      <c r="E3850" s="112">
        <f>'Run Rate'!H388</f>
        <v>1</v>
      </c>
      <c r="F3850" s="112">
        <f>'Run Rate'!I388</f>
        <v>2</v>
      </c>
      <c r="G3850" s="112">
        <f>'Run Rate'!J388</f>
        <v>0</v>
      </c>
      <c r="H3850" s="112">
        <f>'Run Rate'!K388</f>
        <v>13</v>
      </c>
      <c r="I3850" s="112">
        <f>'Run Rate'!L388</f>
        <v>7</v>
      </c>
      <c r="J3850" s="112">
        <f>'Run Rate'!M388</f>
        <v>27</v>
      </c>
      <c r="K3850" s="112">
        <f>'Run Rate'!N388</f>
        <v>4</v>
      </c>
      <c r="L3850" s="112">
        <f>'Run Rate'!O388</f>
        <v>0</v>
      </c>
      <c r="M3850" s="112">
        <f>'Run Rate'!P388</f>
        <v>0</v>
      </c>
      <c r="N3850" s="112">
        <f>'Run Rate'!Q388</f>
        <v>2</v>
      </c>
      <c r="O3850" s="112">
        <f>'Run Rate'!R388</f>
        <v>2</v>
      </c>
      <c r="P3850" s="112">
        <f>'Run Rate'!S388</f>
        <v>0</v>
      </c>
      <c r="Q3850" s="112">
        <f>'Run Rate'!T388</f>
        <v>3</v>
      </c>
      <c r="R3850" s="112">
        <f>'Run Rate'!U388</f>
        <v>10</v>
      </c>
      <c r="S3850" s="112">
        <f>'Run Rate'!V388</f>
        <v>1</v>
      </c>
      <c r="T3850" s="112">
        <f>'Run Rate'!W388</f>
        <v>26</v>
      </c>
      <c r="U3850" s="112">
        <f>'Run Rate'!X388</f>
        <v>3</v>
      </c>
      <c r="V3850" s="112">
        <f>'Run Rate'!Y388</f>
        <v>0</v>
      </c>
      <c r="W3850" s="112">
        <f>'Run Rate'!Z388</f>
        <v>2</v>
      </c>
      <c r="X3850" s="112">
        <f>'Run Rate'!AA388</f>
        <v>2</v>
      </c>
      <c r="Y3850" s="112">
        <f>'Run Rate'!AB388</f>
        <v>21</v>
      </c>
      <c r="Z3850" s="112">
        <f>'Run Rate'!AC388</f>
        <v>21</v>
      </c>
      <c r="AA3850" s="112">
        <f>'Run Rate'!AD388</f>
        <v>1</v>
      </c>
      <c r="AB3850" s="113">
        <v>5</v>
      </c>
      <c r="AC3850" s="112">
        <v>5</v>
      </c>
      <c r="AD3850" s="112">
        <v>5</v>
      </c>
      <c r="AE3850" s="112">
        <v>5</v>
      </c>
      <c r="AF3850" s="112">
        <v>5</v>
      </c>
      <c r="AG3850" s="112">
        <v>5</v>
      </c>
      <c r="AH3850" s="112">
        <v>5</v>
      </c>
      <c r="AI3850" s="112">
        <v>5</v>
      </c>
      <c r="AJ3850" s="112">
        <v>5</v>
      </c>
      <c r="AK3850" s="112">
        <v>5</v>
      </c>
      <c r="AL3850" s="112">
        <v>5</v>
      </c>
      <c r="AM3850" s="112">
        <v>5</v>
      </c>
      <c r="AN3850" s="112">
        <v>5</v>
      </c>
      <c r="AQ3850" t="str">
        <f>AQ3848</f>
        <v/>
      </c>
    </row>
    <row r="3851" spans="1:43" ht="14.25" customHeight="1" x14ac:dyDescent="0.25">
      <c r="A3851" s="99" t="s">
        <v>1165</v>
      </c>
      <c r="B3851" s="114"/>
      <c r="C3851" s="114"/>
      <c r="D3851" s="114"/>
      <c r="E3851" s="114"/>
      <c r="F3851" s="114"/>
      <c r="G3851" s="114"/>
      <c r="H3851" s="114"/>
      <c r="I3851" s="114"/>
      <c r="J3851" s="114"/>
      <c r="K3851" s="114"/>
      <c r="L3851" s="114"/>
      <c r="M3851" s="114"/>
      <c r="N3851" s="114"/>
      <c r="O3851" s="114"/>
      <c r="P3851" s="114"/>
      <c r="Q3851" s="114"/>
      <c r="R3851" s="114"/>
      <c r="S3851" s="114"/>
      <c r="T3851" s="114"/>
      <c r="U3851" s="114"/>
      <c r="V3851" s="114"/>
      <c r="W3851" s="115"/>
      <c r="X3851" s="115"/>
      <c r="Y3851" s="115"/>
      <c r="Z3851" s="115"/>
      <c r="AA3851" s="112" t="s">
        <v>1166</v>
      </c>
      <c r="AB3851" s="113"/>
      <c r="AC3851" s="112"/>
      <c r="AD3851" s="112"/>
      <c r="AE3851" s="112"/>
      <c r="AF3851" s="112"/>
      <c r="AG3851" s="112"/>
      <c r="AH3851" s="112"/>
      <c r="AI3851" s="112"/>
      <c r="AJ3851" s="112"/>
      <c r="AK3851" s="112"/>
      <c r="AL3851" s="112"/>
      <c r="AM3851" s="112"/>
      <c r="AN3851" s="112"/>
      <c r="AQ3851" t="str">
        <f>AQ3848</f>
        <v/>
      </c>
    </row>
    <row r="3852" spans="1:43" ht="14.25" customHeight="1" x14ac:dyDescent="0.25">
      <c r="A3852" s="99" t="s">
        <v>1167</v>
      </c>
      <c r="B3852" s="114"/>
      <c r="C3852" s="114"/>
      <c r="D3852" s="114"/>
      <c r="E3852" s="114"/>
      <c r="F3852" s="114"/>
      <c r="G3852" s="114"/>
      <c r="H3852" s="114"/>
      <c r="I3852" s="114"/>
      <c r="J3852" s="114"/>
      <c r="K3852" s="114"/>
      <c r="L3852" s="114"/>
      <c r="M3852" s="114"/>
      <c r="N3852" s="114"/>
      <c r="O3852" s="114"/>
      <c r="P3852" s="114"/>
      <c r="Q3852" s="114"/>
      <c r="R3852" s="114"/>
      <c r="S3852" s="114"/>
      <c r="T3852" s="114"/>
      <c r="U3852" s="114"/>
      <c r="V3852" s="114"/>
      <c r="W3852" s="115"/>
      <c r="X3852" s="116"/>
      <c r="Y3852" s="117"/>
      <c r="Z3852" s="115"/>
      <c r="AA3852" s="112" t="s">
        <v>1168</v>
      </c>
      <c r="AB3852" s="113">
        <f>'Demand Input VP'!B1929</f>
        <v>0</v>
      </c>
      <c r="AC3852" s="112">
        <f>'Demand Input VP'!C1929</f>
        <v>0</v>
      </c>
      <c r="AD3852" s="112">
        <f>'Demand Input VP'!D1929</f>
        <v>0</v>
      </c>
      <c r="AE3852" s="112">
        <f>'Demand Input VP'!E1929</f>
        <v>0</v>
      </c>
      <c r="AF3852" s="112">
        <f>'Demand Input VP'!F1929</f>
        <v>0</v>
      </c>
      <c r="AG3852" s="112">
        <f>'Demand Input VP'!G1929</f>
        <v>0</v>
      </c>
      <c r="AH3852" s="112">
        <f>'Demand Input VP'!H1929</f>
        <v>0</v>
      </c>
      <c r="AI3852" s="112">
        <f>'Demand Input VP'!I1929</f>
        <v>0</v>
      </c>
      <c r="AJ3852" s="112">
        <f>'Demand Input VP'!J1929</f>
        <v>0</v>
      </c>
      <c r="AK3852" s="112">
        <f>'Demand Input VP'!K1929</f>
        <v>0</v>
      </c>
      <c r="AL3852" s="112">
        <f>'Demand Input VP'!L1929</f>
        <v>0</v>
      </c>
      <c r="AM3852" s="112">
        <f>'Demand Input VP'!M1929</f>
        <v>0</v>
      </c>
      <c r="AN3852" s="112">
        <f>'Demand Input VP'!N1929</f>
        <v>0</v>
      </c>
      <c r="AQ3852" t="str">
        <f>AQ3848</f>
        <v/>
      </c>
    </row>
    <row r="3853" spans="1:43" ht="14.25" customHeight="1" x14ac:dyDescent="0.25">
      <c r="A3853" s="99" t="s">
        <v>1169</v>
      </c>
      <c r="B3853" s="118"/>
      <c r="C3853" s="118"/>
      <c r="D3853" s="118"/>
      <c r="E3853" s="118"/>
      <c r="F3853" s="118"/>
      <c r="G3853" s="118"/>
      <c r="H3853" s="118"/>
      <c r="I3853" s="118"/>
      <c r="J3853" s="118"/>
      <c r="K3853" s="118"/>
      <c r="L3853" s="118"/>
      <c r="M3853" s="118"/>
      <c r="N3853" s="118"/>
      <c r="O3853" s="118"/>
      <c r="P3853" s="118"/>
      <c r="Q3853" s="118"/>
      <c r="R3853" s="118"/>
      <c r="S3853" s="118"/>
      <c r="T3853" s="118"/>
      <c r="U3853" s="118"/>
      <c r="V3853" s="118"/>
      <c r="W3853" s="115"/>
      <c r="X3853" s="116"/>
      <c r="Y3853" s="117"/>
      <c r="Z3853" s="119"/>
      <c r="AA3853" s="120" t="s">
        <v>1170</v>
      </c>
      <c r="AB3853" s="121">
        <f>'Demand Input VP'!B1928</f>
        <v>0</v>
      </c>
      <c r="AC3853" s="120">
        <f>'Demand Input VP'!C1928</f>
        <v>0</v>
      </c>
      <c r="AD3853" s="120">
        <f>'Demand Input VP'!D1928</f>
        <v>0</v>
      </c>
      <c r="AE3853" s="120">
        <f>'Demand Input VP'!E1928</f>
        <v>0</v>
      </c>
      <c r="AF3853" s="120">
        <f>'Demand Input VP'!F1928</f>
        <v>0</v>
      </c>
      <c r="AG3853" s="120">
        <f>'Demand Input VP'!G1928</f>
        <v>0</v>
      </c>
      <c r="AH3853" s="120">
        <f>'Demand Input VP'!H1928</f>
        <v>0</v>
      </c>
      <c r="AI3853" s="120">
        <f>'Demand Input VP'!I1928</f>
        <v>0</v>
      </c>
      <c r="AJ3853" s="120">
        <f>'Demand Input VP'!J1928</f>
        <v>0</v>
      </c>
      <c r="AK3853" s="120">
        <f>'Demand Input VP'!K1928</f>
        <v>0</v>
      </c>
      <c r="AL3853" s="120">
        <f>'Demand Input VP'!L1928</f>
        <v>0</v>
      </c>
      <c r="AM3853" s="120">
        <f>'Demand Input VP'!M1928</f>
        <v>0</v>
      </c>
      <c r="AN3853" s="120">
        <f>'Demand Input VP'!N1928</f>
        <v>0</v>
      </c>
      <c r="AQ3853" t="str">
        <f>AQ3848</f>
        <v/>
      </c>
    </row>
    <row r="3854" spans="1:43" ht="14.25" customHeight="1" x14ac:dyDescent="0.25">
      <c r="A3854" s="1"/>
      <c r="B3854" s="122"/>
      <c r="C3854" s="122"/>
      <c r="D3854" s="122"/>
      <c r="E3854" s="122"/>
      <c r="F3854" s="122"/>
      <c r="G3854" s="122"/>
      <c r="H3854" s="122"/>
      <c r="I3854" s="122"/>
      <c r="J3854" s="122"/>
      <c r="K3854" s="122"/>
      <c r="L3854" s="122"/>
      <c r="M3854" s="122"/>
      <c r="N3854" s="122"/>
      <c r="O3854" s="122"/>
      <c r="P3854" s="122"/>
      <c r="Q3854" s="122"/>
      <c r="R3854" s="122"/>
      <c r="S3854" s="122"/>
      <c r="T3854" s="122"/>
      <c r="U3854" s="122"/>
      <c r="V3854" s="122"/>
      <c r="W3854" s="123"/>
      <c r="X3854" s="116"/>
      <c r="Y3854" s="117"/>
      <c r="Z3854" s="123"/>
      <c r="AA3854" s="112" t="s">
        <v>1171</v>
      </c>
      <c r="AB3854" s="113">
        <f>'Demand Input MP'!B1929</f>
        <v>0</v>
      </c>
      <c r="AC3854" s="112">
        <f>'Demand Input MP'!C1929</f>
        <v>0</v>
      </c>
      <c r="AD3854" s="112">
        <f>'Demand Input MP'!D1929</f>
        <v>0</v>
      </c>
      <c r="AE3854" s="112">
        <f>'Demand Input MP'!E1929</f>
        <v>0</v>
      </c>
      <c r="AF3854" s="112">
        <f>'Demand Input MP'!F1929</f>
        <v>0</v>
      </c>
      <c r="AG3854" s="112">
        <f>'Demand Input MP'!G1929</f>
        <v>0</v>
      </c>
      <c r="AH3854" s="112">
        <f>'Demand Input MP'!H1929</f>
        <v>0</v>
      </c>
      <c r="AI3854" s="112">
        <f>'Demand Input MP'!I1929</f>
        <v>0</v>
      </c>
      <c r="AJ3854" s="112">
        <f>'Demand Input MP'!J1929</f>
        <v>0</v>
      </c>
      <c r="AK3854" s="112">
        <f>'Demand Input MP'!K1929</f>
        <v>0</v>
      </c>
      <c r="AL3854" s="112">
        <f>'Demand Input MP'!L1929</f>
        <v>0</v>
      </c>
      <c r="AM3854" s="112">
        <f>'Demand Input MP'!M1929</f>
        <v>0</v>
      </c>
      <c r="AN3854" s="112">
        <f>'Demand Input MP'!N1929</f>
        <v>0</v>
      </c>
      <c r="AQ3854" t="str">
        <f>AQ3848</f>
        <v/>
      </c>
    </row>
    <row r="3855" spans="1:43" ht="14.25" customHeight="1" x14ac:dyDescent="0.25">
      <c r="A3855" s="1"/>
      <c r="B3855" s="122"/>
      <c r="C3855" s="122"/>
      <c r="D3855" s="122"/>
      <c r="E3855" s="122"/>
      <c r="F3855" s="122"/>
      <c r="G3855" s="122"/>
      <c r="H3855" s="122"/>
      <c r="I3855" s="122"/>
      <c r="J3855" s="122"/>
      <c r="K3855" s="122"/>
      <c r="L3855" s="122"/>
      <c r="M3855" s="122"/>
      <c r="N3855" s="122"/>
      <c r="O3855" s="122"/>
      <c r="P3855" s="122"/>
      <c r="Q3855" s="122"/>
      <c r="R3855" s="122"/>
      <c r="S3855" s="122"/>
      <c r="T3855" s="122"/>
      <c r="U3855" s="122"/>
      <c r="V3855" s="124" t="s">
        <v>91</v>
      </c>
      <c r="W3855" s="125">
        <f>IFERROR(IF(SUM('Run Rate History'!E388:AD388)&gt;0,(SUMPRODUCT((B3850:AA3850&gt;=PERCENTILE(B3850:AA3850,0.1))*(B3850:AA3850&lt;=PERCENTILE(B3850:AA3850,0.9))*B3850:AA3850)+SUMPRODUCT(('Run Rate History'!E388:AD388&gt;=PERCENTILE(B3850:AA3850,0.1))*('Run Rate History'!E388:AD388&lt;=PERCENTILE(B3850:AA3850,0.9))*'Run Rate History'!E388:AD388))/(SUMPRODUCT((B3850:AA3850&gt;=PERCENTILE(B3850:AA3850,0.1))*(B3850:AA3850&lt;=PERCENTILE(B3850:AA3850,0.9))*1)+SUMPRODUCT(('Run Rate History'!E388:AD388&gt;=PERCENTILE(B3850:AA3850,0.1))*('Run Rate History'!E388:AD388&lt;=PERCENTILE(B3850:AA3850,0.9))*1)),TRIMMEAN(B3850:AA3850,0.15)),0)</f>
        <v>4.7</v>
      </c>
      <c r="X3855" s="126" t="s">
        <v>1172</v>
      </c>
      <c r="Y3855" s="127">
        <f>SUM(B3850:AA3850)/26</f>
        <v>6.2692307692307692</v>
      </c>
      <c r="Z3855" s="128"/>
      <c r="AA3855" s="112" t="s">
        <v>1173</v>
      </c>
      <c r="AB3855" s="113">
        <f>'Demand Input MP'!B1928</f>
        <v>0</v>
      </c>
      <c r="AC3855" s="112">
        <f>'Demand Input MP'!C1928</f>
        <v>0</v>
      </c>
      <c r="AD3855" s="112">
        <f>'Demand Input MP'!D1928</f>
        <v>0</v>
      </c>
      <c r="AE3855" s="112">
        <f>'Demand Input MP'!E1928</f>
        <v>0</v>
      </c>
      <c r="AF3855" s="112">
        <f>'Demand Input MP'!F1928</f>
        <v>0</v>
      </c>
      <c r="AG3855" s="112">
        <f>'Demand Input MP'!G1928</f>
        <v>0</v>
      </c>
      <c r="AH3855" s="112">
        <f>'Demand Input MP'!H1928</f>
        <v>0</v>
      </c>
      <c r="AI3855" s="112">
        <f>'Demand Input MP'!I1928</f>
        <v>0</v>
      </c>
      <c r="AJ3855" s="112">
        <f>'Demand Input MP'!J1928</f>
        <v>0</v>
      </c>
      <c r="AK3855" s="112">
        <f>'Demand Input MP'!K1928</f>
        <v>0</v>
      </c>
      <c r="AL3855" s="112">
        <f>'Demand Input MP'!L1928</f>
        <v>0</v>
      </c>
      <c r="AM3855" s="112">
        <f>'Demand Input MP'!M1928</f>
        <v>0</v>
      </c>
      <c r="AN3855" s="112">
        <f>'Demand Input MP'!N1928</f>
        <v>0</v>
      </c>
      <c r="AQ3855" t="str">
        <f>AQ3848</f>
        <v/>
      </c>
    </row>
    <row r="3856" spans="1:43" ht="14.25" customHeight="1" x14ac:dyDescent="0.25">
      <c r="A3856" s="1"/>
      <c r="B3856" s="122"/>
      <c r="C3856" s="122"/>
      <c r="D3856" s="122"/>
      <c r="E3856" s="122"/>
      <c r="F3856" s="122"/>
      <c r="G3856" s="122"/>
      <c r="H3856" s="122"/>
      <c r="I3856" s="122"/>
      <c r="J3856" s="122"/>
      <c r="K3856" s="122"/>
      <c r="L3856" s="122"/>
      <c r="M3856" s="122"/>
      <c r="N3856" s="122"/>
      <c r="O3856" s="122"/>
      <c r="P3856" s="122"/>
      <c r="Q3856" s="122"/>
      <c r="R3856" s="122"/>
      <c r="S3856" s="122"/>
      <c r="T3856" s="122"/>
      <c r="U3856" s="122"/>
      <c r="V3856" s="124" t="s">
        <v>94</v>
      </c>
      <c r="W3856" s="125">
        <f>IFERROR((1*MIN(MAX(X3850,0.5*IF(SUM('Run Rate History'!E388:AD388)&gt;0,(MEDIAN(IF(B3850:AA3850&gt;0,B3850:AA3850))+MEDIAN(IF('Run Rate History'!E388:AD388&gt;0,'Run Rate History'!E388:AD388)))/2,MEDIAN(IF(B3850:AA3850&gt;0,B3850:AA3850)))),2*IF(SUM('Run Rate History'!E388:AD388)&gt;0,(MEDIAN(IF(B3850:AA3850&gt;0,B3850:AA3850))+MEDIAN(IF('Run Rate History'!E388:AD388&gt;0,'Run Rate History'!E388:AD388)))/2,MEDIAN(IF(B3850:AA3850&gt;0,B3850:AA3850))))+2*MIN(MAX(Y3850,0.5*IF(SUM('Run Rate History'!E388:AD388)&gt;0,(MEDIAN(IF(B3850:AA3850&gt;0,B3850:AA3850))+MEDIAN(IF('Run Rate History'!E388:AD388&gt;0,'Run Rate History'!E388:AD388)))/2,MEDIAN(IF(B3850:AA3850&gt;0,B3850:AA3850)))),2*IF(SUM('Run Rate History'!E388:AD388)&gt;0,(MEDIAN(IF(B3850:AA3850&gt;0,B3850:AA3850))+MEDIAN(IF('Run Rate History'!E388:AD388&gt;0,'Run Rate History'!E388:AD388)))/2,MEDIAN(IF(B3850:AA3850&gt;0,B3850:AA3850))))+3*MIN(MAX(Z3850,0.5*IF(SUM('Run Rate History'!E388:AD388)&gt;0,(MEDIAN(IF(B3850:AA3850&gt;0,B3850:AA3850))+MEDIAN(IF('Run Rate History'!E388:AD388&gt;0,'Run Rate History'!E388:AD388)))/2,MEDIAN(IF(B3850:AA3850&gt;0,B3850:AA3850)))),2*IF(SUM('Run Rate History'!E388:AD388)&gt;0,(MEDIAN(IF(B3850:AA3850&gt;0,B3850:AA3850))+MEDIAN(IF('Run Rate History'!E388:AD388&gt;0,'Run Rate History'!E388:AD388)))/2,MEDIAN(IF(B3850:AA3850&gt;0,B3850:AA3850))))+4*MIN(MAX(AA3850,0.5*IF(SUM('Run Rate History'!E388:AD388)&gt;0,(MEDIAN(IF(B3850:AA3850&gt;0,B3850:AA3850))+MEDIAN(IF('Run Rate History'!E388:AD388&gt;0,'Run Rate History'!E388:AD388)))/2,MEDIAN(IF(B3850:AA3850&gt;0,B3850:AA3850)))),2*IF(SUM('Run Rate History'!E388:AD388)&gt;0,(MEDIAN(IF(B3850:AA3850&gt;0,B3850:AA3850))+MEDIAN(IF('Run Rate History'!E388:AD388&gt;0,'Run Rate History'!E388:AD388)))/2,MEDIAN(IF(B3850:AA3850&gt;0,B3850:AA3850)))))/10,0)</f>
        <v>2.6</v>
      </c>
      <c r="X3856" s="129" t="s">
        <v>1174</v>
      </c>
      <c r="Y3856" s="130">
        <f>IFERROR(VLOOKUP(A3848,'Stanje zaliha'!A:E,5,FALSE()),0)</f>
        <v>113</v>
      </c>
      <c r="Z3856" s="131"/>
      <c r="AA3856" s="113" t="s">
        <v>1175</v>
      </c>
      <c r="AB3856" s="118">
        <f t="shared" ref="AB3856:AN3856" si="768">SUM(AB3852:AB3855)</f>
        <v>0</v>
      </c>
      <c r="AC3856" s="118">
        <f t="shared" si="768"/>
        <v>0</v>
      </c>
      <c r="AD3856" s="118">
        <f t="shared" si="768"/>
        <v>0</v>
      </c>
      <c r="AE3856" s="118">
        <f t="shared" si="768"/>
        <v>0</v>
      </c>
      <c r="AF3856" s="118">
        <f t="shared" si="768"/>
        <v>0</v>
      </c>
      <c r="AG3856" s="118">
        <f t="shared" si="768"/>
        <v>0</v>
      </c>
      <c r="AH3856" s="118">
        <f t="shared" si="768"/>
        <v>0</v>
      </c>
      <c r="AI3856" s="118">
        <f t="shared" si="768"/>
        <v>0</v>
      </c>
      <c r="AJ3856" s="118">
        <f t="shared" si="768"/>
        <v>0</v>
      </c>
      <c r="AK3856" s="118">
        <f t="shared" si="768"/>
        <v>0</v>
      </c>
      <c r="AL3856" s="118">
        <f t="shared" si="768"/>
        <v>0</v>
      </c>
      <c r="AM3856" s="118">
        <f t="shared" si="768"/>
        <v>0</v>
      </c>
      <c r="AN3856" s="118">
        <f t="shared" si="768"/>
        <v>0</v>
      </c>
      <c r="AQ3856" t="str">
        <f>AQ3848</f>
        <v/>
      </c>
    </row>
    <row r="3857" spans="1:43" ht="14.25" customHeight="1" x14ac:dyDescent="0.25">
      <c r="A3857" s="1"/>
      <c r="B3857" s="122"/>
      <c r="C3857" s="122"/>
      <c r="D3857" s="122"/>
      <c r="E3857" s="122"/>
      <c r="F3857" s="122"/>
      <c r="G3857" s="122"/>
      <c r="H3857" s="122"/>
      <c r="I3857" s="122"/>
      <c r="J3857" s="122"/>
      <c r="K3857" s="122"/>
      <c r="L3857" s="122"/>
      <c r="M3857" s="122"/>
      <c r="N3857" s="122"/>
      <c r="O3857" s="122"/>
      <c r="P3857" s="122"/>
      <c r="Q3857" s="122"/>
      <c r="R3857" s="122"/>
      <c r="S3857" s="122"/>
      <c r="T3857" s="122"/>
      <c r="U3857" s="122"/>
      <c r="V3857" s="124" t="s">
        <v>95</v>
      </c>
      <c r="W3857" s="125">
        <f>IFERROR(0.6*W3856+0.4*W3855,0)</f>
        <v>3.4400000000000004</v>
      </c>
      <c r="X3857" s="132" t="s">
        <v>1176</v>
      </c>
      <c r="Y3857" s="133">
        <f>IFERROR(SUMIF('Popis poslanih narudžbi'!A:A,A3848,'Popis poslanih narudžbi'!C:C),0)</f>
        <v>200</v>
      </c>
      <c r="Z3857" s="131"/>
      <c r="AA3857" s="134" t="s">
        <v>1177</v>
      </c>
      <c r="AB3857" s="118">
        <f t="shared" ref="AB3857:AN3857" si="769">AB3850+AB3856</f>
        <v>5</v>
      </c>
      <c r="AC3857" s="118">
        <f t="shared" si="769"/>
        <v>5</v>
      </c>
      <c r="AD3857" s="118">
        <f t="shared" si="769"/>
        <v>5</v>
      </c>
      <c r="AE3857" s="118">
        <f t="shared" si="769"/>
        <v>5</v>
      </c>
      <c r="AF3857" s="118">
        <f t="shared" si="769"/>
        <v>5</v>
      </c>
      <c r="AG3857" s="118">
        <f t="shared" si="769"/>
        <v>5</v>
      </c>
      <c r="AH3857" s="118">
        <f t="shared" si="769"/>
        <v>5</v>
      </c>
      <c r="AI3857" s="118">
        <f t="shared" si="769"/>
        <v>5</v>
      </c>
      <c r="AJ3857" s="118">
        <f t="shared" si="769"/>
        <v>5</v>
      </c>
      <c r="AK3857" s="118">
        <f t="shared" si="769"/>
        <v>5</v>
      </c>
      <c r="AL3857" s="118">
        <f t="shared" si="769"/>
        <v>5</v>
      </c>
      <c r="AM3857" s="118">
        <f t="shared" si="769"/>
        <v>5</v>
      </c>
      <c r="AN3857" s="118">
        <f t="shared" si="769"/>
        <v>5</v>
      </c>
      <c r="AQ3857" t="str">
        <f>AQ3848</f>
        <v/>
      </c>
    </row>
    <row r="3858" spans="1:43" ht="14.25" customHeight="1" x14ac:dyDescent="0.25">
      <c r="A3858" s="107" t="str">
        <f>'Run Rate'!A389</f>
        <v>SHM00027</v>
      </c>
      <c r="B3858" s="135" t="str">
        <f>'Run Rate'!B389</f>
        <v>Shieldmixer Hero Pro Wonder Woman Classic</v>
      </c>
      <c r="C3858" s="135" t="str">
        <f>'Run Rate'!C389</f>
        <v>DRINKWARE I HOME</v>
      </c>
      <c r="D3858" s="135" t="str">
        <f>'Run Rate'!D389</f>
        <v>03 BRONZE</v>
      </c>
      <c r="E3858" s="122"/>
      <c r="F3858" s="122"/>
      <c r="G3858" s="122"/>
      <c r="H3858" s="122"/>
      <c r="I3858" s="122"/>
      <c r="J3858" s="122"/>
      <c r="K3858" s="122"/>
      <c r="L3858" s="122"/>
      <c r="M3858" s="122"/>
      <c r="N3858" s="122"/>
      <c r="O3858" s="122"/>
      <c r="P3858" s="122"/>
      <c r="Q3858" s="122"/>
      <c r="R3858" s="122"/>
      <c r="S3858" s="122"/>
      <c r="T3858" s="122"/>
      <c r="U3858" s="122"/>
      <c r="V3858" s="122"/>
      <c r="W3858" s="122"/>
      <c r="X3858" s="122"/>
      <c r="Y3858" s="122"/>
      <c r="Z3858" s="122"/>
      <c r="AA3858" s="122"/>
      <c r="AB3858" s="122"/>
      <c r="AC3858" s="122"/>
      <c r="AD3858" s="122"/>
      <c r="AE3858" s="122"/>
      <c r="AF3858" s="122"/>
      <c r="AG3858" s="122"/>
      <c r="AH3858" s="122"/>
      <c r="AI3858" s="122"/>
      <c r="AJ3858" s="122"/>
      <c r="AK3858" s="122"/>
      <c r="AL3858" s="122"/>
      <c r="AM3858" s="122"/>
      <c r="AN3858" s="122"/>
      <c r="AQ3858" t="str">
        <f>IF(AND(OR($B$1="ALL",$B$1=C3858),OR($E$1="ALL",$E$1=D3858),OR($B$2="ALL",$B$2=A3858),OR($E$2="ALL",IFERROR(SEARCH($E$2,B3858),0)&gt;0)),"MATCH","")</f>
        <v/>
      </c>
    </row>
    <row r="3859" spans="1:43" ht="14.25" customHeight="1" x14ac:dyDescent="0.25">
      <c r="A3859" s="108" t="s">
        <v>1137</v>
      </c>
      <c r="B3859" s="136" t="s">
        <v>1138</v>
      </c>
      <c r="C3859" s="136" t="s">
        <v>1139</v>
      </c>
      <c r="D3859" s="136" t="s">
        <v>1140</v>
      </c>
      <c r="E3859" s="136" t="s">
        <v>1141</v>
      </c>
      <c r="F3859" s="136" t="s">
        <v>1142</v>
      </c>
      <c r="G3859" s="136" t="s">
        <v>1143</v>
      </c>
      <c r="H3859" s="136" t="s">
        <v>1144</v>
      </c>
      <c r="I3859" s="136" t="s">
        <v>1145</v>
      </c>
      <c r="J3859" s="136" t="s">
        <v>1146</v>
      </c>
      <c r="K3859" s="136" t="s">
        <v>1147</v>
      </c>
      <c r="L3859" s="136" t="s">
        <v>1148</v>
      </c>
      <c r="M3859" s="136" t="s">
        <v>1149</v>
      </c>
      <c r="N3859" s="136" t="s">
        <v>1150</v>
      </c>
      <c r="O3859" s="136" t="s">
        <v>1151</v>
      </c>
      <c r="P3859" s="136" t="s">
        <v>1152</v>
      </c>
      <c r="Q3859" s="136" t="s">
        <v>1153</v>
      </c>
      <c r="R3859" s="136" t="s">
        <v>1154</v>
      </c>
      <c r="S3859" s="136" t="s">
        <v>1155</v>
      </c>
      <c r="T3859" s="136" t="s">
        <v>1156</v>
      </c>
      <c r="U3859" s="136" t="s">
        <v>1157</v>
      </c>
      <c r="V3859" s="136" t="s">
        <v>1158</v>
      </c>
      <c r="W3859" s="136" t="s">
        <v>1159</v>
      </c>
      <c r="X3859" s="136" t="s">
        <v>1160</v>
      </c>
      <c r="Y3859" s="136" t="s">
        <v>1161</v>
      </c>
      <c r="Z3859" s="136" t="s">
        <v>1162</v>
      </c>
      <c r="AA3859" s="136" t="s">
        <v>1163</v>
      </c>
      <c r="AB3859" s="137" t="s">
        <v>156</v>
      </c>
      <c r="AC3859" s="137" t="s">
        <v>157</v>
      </c>
      <c r="AD3859" s="137" t="s">
        <v>158</v>
      </c>
      <c r="AE3859" s="137" t="s">
        <v>139</v>
      </c>
      <c r="AF3859" s="138" t="s">
        <v>140</v>
      </c>
      <c r="AG3859" s="138" t="s">
        <v>141</v>
      </c>
      <c r="AH3859" s="138" t="s">
        <v>142</v>
      </c>
      <c r="AI3859" s="138" t="s">
        <v>143</v>
      </c>
      <c r="AJ3859" s="139" t="s">
        <v>144</v>
      </c>
      <c r="AK3859" s="139" t="s">
        <v>145</v>
      </c>
      <c r="AL3859" s="139" t="s">
        <v>146</v>
      </c>
      <c r="AM3859" s="140" t="s">
        <v>147</v>
      </c>
      <c r="AN3859" s="140" t="s">
        <v>148</v>
      </c>
      <c r="AQ3859" t="str">
        <f>AQ3858</f>
        <v/>
      </c>
    </row>
    <row r="3860" spans="1:43" ht="14.25" customHeight="1" x14ac:dyDescent="0.25">
      <c r="A3860" s="99" t="s">
        <v>1164</v>
      </c>
      <c r="B3860" s="112">
        <f>'Run Rate'!E389</f>
        <v>1</v>
      </c>
      <c r="C3860" s="112">
        <f>'Run Rate'!F389</f>
        <v>3</v>
      </c>
      <c r="D3860" s="112">
        <f>'Run Rate'!G389</f>
        <v>35</v>
      </c>
      <c r="E3860" s="112">
        <f>'Run Rate'!H389</f>
        <v>4</v>
      </c>
      <c r="F3860" s="112">
        <f>'Run Rate'!I389</f>
        <v>10</v>
      </c>
      <c r="G3860" s="112">
        <f>'Run Rate'!J389</f>
        <v>6</v>
      </c>
      <c r="H3860" s="112">
        <f>'Run Rate'!K389</f>
        <v>6</v>
      </c>
      <c r="I3860" s="112">
        <f>'Run Rate'!L389</f>
        <v>207</v>
      </c>
      <c r="J3860" s="112">
        <f>'Run Rate'!M389</f>
        <v>101</v>
      </c>
      <c r="K3860" s="112">
        <f>'Run Rate'!N389</f>
        <v>1</v>
      </c>
      <c r="L3860" s="112">
        <f>'Run Rate'!O389</f>
        <v>2</v>
      </c>
      <c r="M3860" s="112">
        <f>'Run Rate'!P389</f>
        <v>6</v>
      </c>
      <c r="N3860" s="112">
        <f>'Run Rate'!Q389</f>
        <v>16</v>
      </c>
      <c r="O3860" s="112">
        <f>'Run Rate'!R389</f>
        <v>1</v>
      </c>
      <c r="P3860" s="112">
        <f>'Run Rate'!S389</f>
        <v>0</v>
      </c>
      <c r="Q3860" s="112">
        <f>'Run Rate'!T389</f>
        <v>2</v>
      </c>
      <c r="R3860" s="112">
        <f>'Run Rate'!U389</f>
        <v>6</v>
      </c>
      <c r="S3860" s="112">
        <f>'Run Rate'!V389</f>
        <v>6</v>
      </c>
      <c r="T3860" s="112">
        <f>'Run Rate'!W389</f>
        <v>68</v>
      </c>
      <c r="U3860" s="112">
        <f>'Run Rate'!X389</f>
        <v>3</v>
      </c>
      <c r="V3860" s="112">
        <f>'Run Rate'!Y389</f>
        <v>7</v>
      </c>
      <c r="W3860" s="112">
        <f>'Run Rate'!Z389</f>
        <v>6</v>
      </c>
      <c r="X3860" s="112">
        <f>'Run Rate'!AA389</f>
        <v>7</v>
      </c>
      <c r="Y3860" s="112">
        <f>'Run Rate'!AB389</f>
        <v>4</v>
      </c>
      <c r="Z3860" s="112">
        <f>'Run Rate'!AC389</f>
        <v>7</v>
      </c>
      <c r="AA3860" s="112">
        <f>'Run Rate'!AD389</f>
        <v>5</v>
      </c>
      <c r="AB3860" s="113">
        <v>4</v>
      </c>
      <c r="AC3860" s="112">
        <v>4</v>
      </c>
      <c r="AD3860" s="112">
        <v>3</v>
      </c>
      <c r="AE3860" s="112">
        <v>3</v>
      </c>
      <c r="AF3860" s="112">
        <v>3</v>
      </c>
      <c r="AG3860" s="112">
        <v>2</v>
      </c>
      <c r="AH3860" s="112">
        <v>2</v>
      </c>
      <c r="AI3860" s="112">
        <v>2</v>
      </c>
      <c r="AJ3860" s="112">
        <v>2</v>
      </c>
      <c r="AK3860" s="112">
        <v>2</v>
      </c>
      <c r="AL3860" s="112">
        <v>2</v>
      </c>
      <c r="AM3860" s="112">
        <v>1</v>
      </c>
      <c r="AN3860" s="112">
        <v>1</v>
      </c>
      <c r="AQ3860" t="str">
        <f>AQ3858</f>
        <v/>
      </c>
    </row>
    <row r="3861" spans="1:43" ht="14.25" customHeight="1" x14ac:dyDescent="0.25">
      <c r="A3861" s="99" t="s">
        <v>1165</v>
      </c>
      <c r="B3861" s="114"/>
      <c r="C3861" s="114"/>
      <c r="D3861" s="114"/>
      <c r="E3861" s="114"/>
      <c r="F3861" s="114"/>
      <c r="G3861" s="114"/>
      <c r="H3861" s="114"/>
      <c r="I3861" s="114"/>
      <c r="J3861" s="114"/>
      <c r="K3861" s="114"/>
      <c r="L3861" s="114"/>
      <c r="M3861" s="114"/>
      <c r="N3861" s="114"/>
      <c r="O3861" s="114"/>
      <c r="P3861" s="114"/>
      <c r="Q3861" s="114"/>
      <c r="R3861" s="114"/>
      <c r="S3861" s="114"/>
      <c r="T3861" s="114"/>
      <c r="U3861" s="114"/>
      <c r="V3861" s="114"/>
      <c r="W3861" s="115"/>
      <c r="X3861" s="115"/>
      <c r="Y3861" s="115"/>
      <c r="Z3861" s="115"/>
      <c r="AA3861" s="112" t="s">
        <v>1166</v>
      </c>
      <c r="AB3861" s="113"/>
      <c r="AC3861" s="112"/>
      <c r="AD3861" s="112"/>
      <c r="AE3861" s="112"/>
      <c r="AF3861" s="112"/>
      <c r="AG3861" s="112"/>
      <c r="AH3861" s="112"/>
      <c r="AI3861" s="112"/>
      <c r="AJ3861" s="112"/>
      <c r="AK3861" s="112"/>
      <c r="AL3861" s="112"/>
      <c r="AM3861" s="112"/>
      <c r="AN3861" s="112"/>
      <c r="AQ3861" t="str">
        <f>AQ3858</f>
        <v/>
      </c>
    </row>
    <row r="3862" spans="1:43" ht="14.25" customHeight="1" x14ac:dyDescent="0.25">
      <c r="A3862" s="99" t="s">
        <v>1167</v>
      </c>
      <c r="B3862" s="114"/>
      <c r="C3862" s="114"/>
      <c r="D3862" s="114"/>
      <c r="E3862" s="114"/>
      <c r="F3862" s="114"/>
      <c r="G3862" s="114"/>
      <c r="H3862" s="114"/>
      <c r="I3862" s="114"/>
      <c r="J3862" s="114"/>
      <c r="K3862" s="114"/>
      <c r="L3862" s="114"/>
      <c r="M3862" s="114"/>
      <c r="N3862" s="114"/>
      <c r="O3862" s="114"/>
      <c r="P3862" s="114"/>
      <c r="Q3862" s="114"/>
      <c r="R3862" s="114"/>
      <c r="S3862" s="114"/>
      <c r="T3862" s="114"/>
      <c r="U3862" s="114"/>
      <c r="V3862" s="114"/>
      <c r="W3862" s="115"/>
      <c r="X3862" s="116"/>
      <c r="Y3862" s="117"/>
      <c r="Z3862" s="115"/>
      <c r="AA3862" s="112" t="s">
        <v>1168</v>
      </c>
      <c r="AB3862" s="113">
        <f>'Demand Input VP'!B1934</f>
        <v>0</v>
      </c>
      <c r="AC3862" s="112">
        <f>'Demand Input VP'!C1934</f>
        <v>0</v>
      </c>
      <c r="AD3862" s="112">
        <f>'Demand Input VP'!D1934</f>
        <v>0</v>
      </c>
      <c r="AE3862" s="112">
        <f>'Demand Input VP'!E1934</f>
        <v>0</v>
      </c>
      <c r="AF3862" s="112">
        <f>'Demand Input VP'!F1934</f>
        <v>0</v>
      </c>
      <c r="AG3862" s="112">
        <f>'Demand Input VP'!G1934</f>
        <v>0</v>
      </c>
      <c r="AH3862" s="112">
        <f>'Demand Input VP'!H1934</f>
        <v>0</v>
      </c>
      <c r="AI3862" s="112">
        <f>'Demand Input VP'!I1934</f>
        <v>0</v>
      </c>
      <c r="AJ3862" s="112">
        <f>'Demand Input VP'!J1934</f>
        <v>0</v>
      </c>
      <c r="AK3862" s="112">
        <f>'Demand Input VP'!K1934</f>
        <v>0</v>
      </c>
      <c r="AL3862" s="112">
        <f>'Demand Input VP'!L1934</f>
        <v>0</v>
      </c>
      <c r="AM3862" s="112">
        <f>'Demand Input VP'!M1934</f>
        <v>0</v>
      </c>
      <c r="AN3862" s="112">
        <f>'Demand Input VP'!N1934</f>
        <v>0</v>
      </c>
      <c r="AQ3862" t="str">
        <f>AQ3858</f>
        <v/>
      </c>
    </row>
    <row r="3863" spans="1:43" ht="14.25" customHeight="1" x14ac:dyDescent="0.25">
      <c r="A3863" s="99" t="s">
        <v>1169</v>
      </c>
      <c r="B3863" s="118"/>
      <c r="C3863" s="118"/>
      <c r="D3863" s="118"/>
      <c r="E3863" s="118"/>
      <c r="F3863" s="118"/>
      <c r="G3863" s="118"/>
      <c r="H3863" s="118"/>
      <c r="I3863" s="118"/>
      <c r="J3863" s="118"/>
      <c r="K3863" s="118"/>
      <c r="L3863" s="118"/>
      <c r="M3863" s="118"/>
      <c r="N3863" s="118"/>
      <c r="O3863" s="118"/>
      <c r="P3863" s="118"/>
      <c r="Q3863" s="118"/>
      <c r="R3863" s="118"/>
      <c r="S3863" s="118"/>
      <c r="T3863" s="118"/>
      <c r="U3863" s="118"/>
      <c r="V3863" s="118"/>
      <c r="W3863" s="115"/>
      <c r="X3863" s="116"/>
      <c r="Y3863" s="117"/>
      <c r="Z3863" s="119"/>
      <c r="AA3863" s="120" t="s">
        <v>1170</v>
      </c>
      <c r="AB3863" s="121">
        <f>'Demand Input VP'!B1933</f>
        <v>0</v>
      </c>
      <c r="AC3863" s="120">
        <f>'Demand Input VP'!C1933</f>
        <v>0</v>
      </c>
      <c r="AD3863" s="120">
        <f>'Demand Input VP'!D1933</f>
        <v>0</v>
      </c>
      <c r="AE3863" s="120">
        <f>'Demand Input VP'!E1933</f>
        <v>0</v>
      </c>
      <c r="AF3863" s="120">
        <f>'Demand Input VP'!F1933</f>
        <v>0</v>
      </c>
      <c r="AG3863" s="120">
        <f>'Demand Input VP'!G1933</f>
        <v>0</v>
      </c>
      <c r="AH3863" s="120">
        <f>'Demand Input VP'!H1933</f>
        <v>0</v>
      </c>
      <c r="AI3863" s="120">
        <f>'Demand Input VP'!I1933</f>
        <v>0</v>
      </c>
      <c r="AJ3863" s="120">
        <f>'Demand Input VP'!J1933</f>
        <v>0</v>
      </c>
      <c r="AK3863" s="120">
        <f>'Demand Input VP'!K1933</f>
        <v>0</v>
      </c>
      <c r="AL3863" s="120">
        <f>'Demand Input VP'!L1933</f>
        <v>0</v>
      </c>
      <c r="AM3863" s="120">
        <f>'Demand Input VP'!M1933</f>
        <v>0</v>
      </c>
      <c r="AN3863" s="120">
        <f>'Demand Input VP'!N1933</f>
        <v>0</v>
      </c>
      <c r="AQ3863" t="str">
        <f>AQ3858</f>
        <v/>
      </c>
    </row>
    <row r="3864" spans="1:43" ht="14.25" customHeight="1" x14ac:dyDescent="0.25">
      <c r="A3864" s="1"/>
      <c r="B3864" s="122"/>
      <c r="C3864" s="122"/>
      <c r="D3864" s="122"/>
      <c r="E3864" s="122"/>
      <c r="F3864" s="122"/>
      <c r="G3864" s="122"/>
      <c r="H3864" s="122"/>
      <c r="I3864" s="122"/>
      <c r="J3864" s="122"/>
      <c r="K3864" s="122"/>
      <c r="L3864" s="122"/>
      <c r="M3864" s="122"/>
      <c r="N3864" s="122"/>
      <c r="O3864" s="122"/>
      <c r="P3864" s="122"/>
      <c r="Q3864" s="122"/>
      <c r="R3864" s="122"/>
      <c r="S3864" s="122"/>
      <c r="T3864" s="122"/>
      <c r="U3864" s="122"/>
      <c r="V3864" s="122"/>
      <c r="W3864" s="123"/>
      <c r="X3864" s="116"/>
      <c r="Y3864" s="117"/>
      <c r="Z3864" s="123"/>
      <c r="AA3864" s="112" t="s">
        <v>1171</v>
      </c>
      <c r="AB3864" s="113">
        <f>'Demand Input MP'!B1934</f>
        <v>0</v>
      </c>
      <c r="AC3864" s="112">
        <f>'Demand Input MP'!C1934</f>
        <v>0</v>
      </c>
      <c r="AD3864" s="112">
        <f>'Demand Input MP'!D1934</f>
        <v>0</v>
      </c>
      <c r="AE3864" s="112">
        <f>'Demand Input MP'!E1934</f>
        <v>0</v>
      </c>
      <c r="AF3864" s="112">
        <f>'Demand Input MP'!F1934</f>
        <v>0</v>
      </c>
      <c r="AG3864" s="112">
        <f>'Demand Input MP'!G1934</f>
        <v>0</v>
      </c>
      <c r="AH3864" s="112">
        <f>'Demand Input MP'!H1934</f>
        <v>0</v>
      </c>
      <c r="AI3864" s="112">
        <f>'Demand Input MP'!I1934</f>
        <v>0</v>
      </c>
      <c r="AJ3864" s="112">
        <f>'Demand Input MP'!J1934</f>
        <v>0</v>
      </c>
      <c r="AK3864" s="112">
        <f>'Demand Input MP'!K1934</f>
        <v>0</v>
      </c>
      <c r="AL3864" s="112">
        <f>'Demand Input MP'!L1934</f>
        <v>0</v>
      </c>
      <c r="AM3864" s="112">
        <f>'Demand Input MP'!M1934</f>
        <v>0</v>
      </c>
      <c r="AN3864" s="112">
        <f>'Demand Input MP'!N1934</f>
        <v>0</v>
      </c>
      <c r="AQ3864" t="str">
        <f>AQ3858</f>
        <v/>
      </c>
    </row>
    <row r="3865" spans="1:43" ht="14.25" customHeight="1" x14ac:dyDescent="0.25">
      <c r="A3865" s="1"/>
      <c r="B3865" s="122"/>
      <c r="C3865" s="122"/>
      <c r="D3865" s="122"/>
      <c r="E3865" s="122"/>
      <c r="F3865" s="122"/>
      <c r="G3865" s="122"/>
      <c r="H3865" s="122"/>
      <c r="I3865" s="122"/>
      <c r="J3865" s="122"/>
      <c r="K3865" s="122"/>
      <c r="L3865" s="122"/>
      <c r="M3865" s="122"/>
      <c r="N3865" s="122"/>
      <c r="O3865" s="122"/>
      <c r="P3865" s="122"/>
      <c r="Q3865" s="122"/>
      <c r="R3865" s="122"/>
      <c r="S3865" s="122"/>
      <c r="T3865" s="122"/>
      <c r="U3865" s="122"/>
      <c r="V3865" s="124" t="s">
        <v>91</v>
      </c>
      <c r="W3865" s="125">
        <f>IFERROR(IF(SUM('Run Rate History'!E389:AD389)&gt;0,(SUMPRODUCT((B3860:AA3860&gt;=PERCENTILE(B3860:AA3860,0.1))*(B3860:AA3860&lt;=PERCENTILE(B3860:AA3860,0.9))*B3860:AA3860)+SUMPRODUCT(('Run Rate History'!E389:AD389&gt;=PERCENTILE(B3860:AA3860,0.1))*('Run Rate History'!E389:AD389&lt;=PERCENTILE(B3860:AA3860,0.9))*'Run Rate History'!E389:AD389))/(SUMPRODUCT((B3860:AA3860&gt;=PERCENTILE(B3860:AA3860,0.1))*(B3860:AA3860&lt;=PERCENTILE(B3860:AA3860,0.9))*1)+SUMPRODUCT(('Run Rate History'!E389:AD389&gt;=PERCENTILE(B3860:AA3860,0.1))*('Run Rate History'!E389:AD389&lt;=PERCENTILE(B3860:AA3860,0.9))*1)),TRIMMEAN(B3860:AA3860,0.15)),0)</f>
        <v>7.8863636363636367</v>
      </c>
      <c r="X3865" s="126" t="s">
        <v>1172</v>
      </c>
      <c r="Y3865" s="127">
        <f>SUM(B3860:AA3860)/26</f>
        <v>20</v>
      </c>
      <c r="Z3865" s="128"/>
      <c r="AA3865" s="112" t="s">
        <v>1173</v>
      </c>
      <c r="AB3865" s="113">
        <f>'Demand Input MP'!B1933</f>
        <v>0</v>
      </c>
      <c r="AC3865" s="112">
        <f>'Demand Input MP'!C1933</f>
        <v>0</v>
      </c>
      <c r="AD3865" s="112">
        <f>'Demand Input MP'!D1933</f>
        <v>0</v>
      </c>
      <c r="AE3865" s="112">
        <f>'Demand Input MP'!E1933</f>
        <v>0</v>
      </c>
      <c r="AF3865" s="112">
        <f>'Demand Input MP'!F1933</f>
        <v>0</v>
      </c>
      <c r="AG3865" s="112">
        <f>'Demand Input MP'!G1933</f>
        <v>0</v>
      </c>
      <c r="AH3865" s="112">
        <f>'Demand Input MP'!H1933</f>
        <v>0</v>
      </c>
      <c r="AI3865" s="112">
        <f>'Demand Input MP'!I1933</f>
        <v>0</v>
      </c>
      <c r="AJ3865" s="112">
        <f>'Demand Input MP'!J1933</f>
        <v>0</v>
      </c>
      <c r="AK3865" s="112">
        <f>'Demand Input MP'!K1933</f>
        <v>0</v>
      </c>
      <c r="AL3865" s="112">
        <f>'Demand Input MP'!L1933</f>
        <v>0</v>
      </c>
      <c r="AM3865" s="112">
        <f>'Demand Input MP'!M1933</f>
        <v>0</v>
      </c>
      <c r="AN3865" s="112">
        <f>'Demand Input MP'!N1933</f>
        <v>0</v>
      </c>
      <c r="AQ3865" t="str">
        <f>AQ3858</f>
        <v/>
      </c>
    </row>
    <row r="3866" spans="1:43" ht="14.25" customHeight="1" x14ac:dyDescent="0.25">
      <c r="A3866" s="1"/>
      <c r="B3866" s="122"/>
      <c r="C3866" s="122"/>
      <c r="D3866" s="122"/>
      <c r="E3866" s="122"/>
      <c r="F3866" s="122"/>
      <c r="G3866" s="122"/>
      <c r="H3866" s="122"/>
      <c r="I3866" s="122"/>
      <c r="J3866" s="122"/>
      <c r="K3866" s="122"/>
      <c r="L3866" s="122"/>
      <c r="M3866" s="122"/>
      <c r="N3866" s="122"/>
      <c r="O3866" s="122"/>
      <c r="P3866" s="122"/>
      <c r="Q3866" s="122"/>
      <c r="R3866" s="122"/>
      <c r="S3866" s="122"/>
      <c r="T3866" s="122"/>
      <c r="U3866" s="122"/>
      <c r="V3866" s="124" t="s">
        <v>94</v>
      </c>
      <c r="W3866" s="125">
        <f>IFERROR((1*MIN(MAX(X3860,0.5*IF(SUM('Run Rate History'!E389:AD389)&gt;0,(MEDIAN(IF(B3860:AA3860&gt;0,B3860:AA3860))+MEDIAN(IF('Run Rate History'!E389:AD389&gt;0,'Run Rate History'!E389:AD389)))/2,MEDIAN(IF(B3860:AA3860&gt;0,B3860:AA3860)))),2*IF(SUM('Run Rate History'!E389:AD389)&gt;0,(MEDIAN(IF(B3860:AA3860&gt;0,B3860:AA3860))+MEDIAN(IF('Run Rate History'!E389:AD389&gt;0,'Run Rate History'!E389:AD389)))/2,MEDIAN(IF(B3860:AA3860&gt;0,B3860:AA3860))))+2*MIN(MAX(Y3860,0.5*IF(SUM('Run Rate History'!E389:AD389)&gt;0,(MEDIAN(IF(B3860:AA3860&gt;0,B3860:AA3860))+MEDIAN(IF('Run Rate History'!E389:AD389&gt;0,'Run Rate History'!E389:AD389)))/2,MEDIAN(IF(B3860:AA3860&gt;0,B3860:AA3860)))),2*IF(SUM('Run Rate History'!E389:AD389)&gt;0,(MEDIAN(IF(B3860:AA3860&gt;0,B3860:AA3860))+MEDIAN(IF('Run Rate History'!E389:AD389&gt;0,'Run Rate History'!E389:AD389)))/2,MEDIAN(IF(B3860:AA3860&gt;0,B3860:AA3860))))+3*MIN(MAX(Z3860,0.5*IF(SUM('Run Rate History'!E389:AD389)&gt;0,(MEDIAN(IF(B3860:AA3860&gt;0,B3860:AA3860))+MEDIAN(IF('Run Rate History'!E389:AD389&gt;0,'Run Rate History'!E389:AD389)))/2,MEDIAN(IF(B3860:AA3860&gt;0,B3860:AA3860)))),2*IF(SUM('Run Rate History'!E389:AD389)&gt;0,(MEDIAN(IF(B3860:AA3860&gt;0,B3860:AA3860))+MEDIAN(IF('Run Rate History'!E389:AD389&gt;0,'Run Rate History'!E389:AD389)))/2,MEDIAN(IF(B3860:AA3860&gt;0,B3860:AA3860))))+4*MIN(MAX(AA3860,0.5*IF(SUM('Run Rate History'!E389:AD389)&gt;0,(MEDIAN(IF(B3860:AA3860&gt;0,B3860:AA3860))+MEDIAN(IF('Run Rate History'!E389:AD389&gt;0,'Run Rate History'!E389:AD389)))/2,MEDIAN(IF(B3860:AA3860&gt;0,B3860:AA3860)))),2*IF(SUM('Run Rate History'!E389:AD389)&gt;0,(MEDIAN(IF(B3860:AA3860&gt;0,B3860:AA3860))+MEDIAN(IF('Run Rate History'!E389:AD389&gt;0,'Run Rate History'!E389:AD389)))/2,MEDIAN(IF(B3860:AA3860&gt;0,B3860:AA3860)))))/10,0)</f>
        <v>5.6</v>
      </c>
      <c r="X3866" s="129" t="s">
        <v>1174</v>
      </c>
      <c r="Y3866" s="130">
        <f>IFERROR(VLOOKUP(A3858,'Stanje zaliha'!A:E,5,FALSE()),0)</f>
        <v>696</v>
      </c>
      <c r="Z3866" s="131"/>
      <c r="AA3866" s="113" t="s">
        <v>1175</v>
      </c>
      <c r="AB3866" s="118">
        <f t="shared" ref="AB3866:AN3866" si="770">SUM(AB3862:AB3865)</f>
        <v>0</v>
      </c>
      <c r="AC3866" s="118">
        <f t="shared" si="770"/>
        <v>0</v>
      </c>
      <c r="AD3866" s="118">
        <f t="shared" si="770"/>
        <v>0</v>
      </c>
      <c r="AE3866" s="118">
        <f t="shared" si="770"/>
        <v>0</v>
      </c>
      <c r="AF3866" s="118">
        <f t="shared" si="770"/>
        <v>0</v>
      </c>
      <c r="AG3866" s="118">
        <f t="shared" si="770"/>
        <v>0</v>
      </c>
      <c r="AH3866" s="118">
        <f t="shared" si="770"/>
        <v>0</v>
      </c>
      <c r="AI3866" s="118">
        <f t="shared" si="770"/>
        <v>0</v>
      </c>
      <c r="AJ3866" s="118">
        <f t="shared" si="770"/>
        <v>0</v>
      </c>
      <c r="AK3866" s="118">
        <f t="shared" si="770"/>
        <v>0</v>
      </c>
      <c r="AL3866" s="118">
        <f t="shared" si="770"/>
        <v>0</v>
      </c>
      <c r="AM3866" s="118">
        <f t="shared" si="770"/>
        <v>0</v>
      </c>
      <c r="AN3866" s="118">
        <f t="shared" si="770"/>
        <v>0</v>
      </c>
      <c r="AQ3866" t="str">
        <f>AQ3858</f>
        <v/>
      </c>
    </row>
    <row r="3867" spans="1:43" ht="14.25" customHeight="1" x14ac:dyDescent="0.25">
      <c r="A3867" s="1"/>
      <c r="B3867" s="122"/>
      <c r="C3867" s="122"/>
      <c r="D3867" s="122"/>
      <c r="E3867" s="122"/>
      <c r="F3867" s="122"/>
      <c r="G3867" s="122"/>
      <c r="H3867" s="122"/>
      <c r="I3867" s="122"/>
      <c r="J3867" s="122"/>
      <c r="K3867" s="122"/>
      <c r="L3867" s="122"/>
      <c r="M3867" s="122"/>
      <c r="N3867" s="122"/>
      <c r="O3867" s="122"/>
      <c r="P3867" s="122"/>
      <c r="Q3867" s="122"/>
      <c r="R3867" s="122"/>
      <c r="S3867" s="122"/>
      <c r="T3867" s="122"/>
      <c r="U3867" s="122"/>
      <c r="V3867" s="124" t="s">
        <v>95</v>
      </c>
      <c r="W3867" s="125">
        <f>IFERROR(0.6*W3866+0.4*W3865,0)</f>
        <v>6.5145454545454546</v>
      </c>
      <c r="X3867" s="132" t="s">
        <v>1176</v>
      </c>
      <c r="Y3867" s="133">
        <f>IFERROR(SUMIF('Popis poslanih narudžbi'!A:A,A3858,'Popis poslanih narudžbi'!C:C),0)</f>
        <v>0</v>
      </c>
      <c r="Z3867" s="131"/>
      <c r="AA3867" s="134" t="s">
        <v>1177</v>
      </c>
      <c r="AB3867" s="118">
        <f t="shared" ref="AB3867:AN3867" si="771">AB3860+AB3866</f>
        <v>4</v>
      </c>
      <c r="AC3867" s="118">
        <f t="shared" si="771"/>
        <v>4</v>
      </c>
      <c r="AD3867" s="118">
        <f t="shared" si="771"/>
        <v>3</v>
      </c>
      <c r="AE3867" s="118">
        <f t="shared" si="771"/>
        <v>3</v>
      </c>
      <c r="AF3867" s="118">
        <f t="shared" si="771"/>
        <v>3</v>
      </c>
      <c r="AG3867" s="118">
        <f t="shared" si="771"/>
        <v>2</v>
      </c>
      <c r="AH3867" s="118">
        <f t="shared" si="771"/>
        <v>2</v>
      </c>
      <c r="AI3867" s="118">
        <f t="shared" si="771"/>
        <v>2</v>
      </c>
      <c r="AJ3867" s="118">
        <f t="shared" si="771"/>
        <v>2</v>
      </c>
      <c r="AK3867" s="118">
        <f t="shared" si="771"/>
        <v>2</v>
      </c>
      <c r="AL3867" s="118">
        <f t="shared" si="771"/>
        <v>2</v>
      </c>
      <c r="AM3867" s="118">
        <f t="shared" si="771"/>
        <v>1</v>
      </c>
      <c r="AN3867" s="118">
        <f t="shared" si="771"/>
        <v>1</v>
      </c>
      <c r="AQ3867" t="str">
        <f>AQ3858</f>
        <v/>
      </c>
    </row>
    <row r="3868" spans="1:43" ht="14.25" customHeight="1" x14ac:dyDescent="0.25">
      <c r="A3868" s="107" t="str">
        <f>'Run Rate'!A390</f>
        <v>ON00442</v>
      </c>
      <c r="B3868" s="135" t="str">
        <f>'Run Rate'!B390</f>
        <v>Gold Whey 2,28kg White Chocolate Raspberry</v>
      </c>
      <c r="C3868" s="135" t="str">
        <f>'Run Rate'!C390</f>
        <v>PROTEINI</v>
      </c>
      <c r="D3868" s="135" t="str">
        <f>'Run Rate'!D390</f>
        <v>03 BRONZE</v>
      </c>
      <c r="E3868" s="122"/>
      <c r="F3868" s="122"/>
      <c r="G3868" s="122"/>
      <c r="H3868" s="122"/>
      <c r="I3868" s="122"/>
      <c r="J3868" s="122"/>
      <c r="K3868" s="122"/>
      <c r="L3868" s="122"/>
      <c r="M3868" s="122"/>
      <c r="N3868" s="122"/>
      <c r="O3868" s="122"/>
      <c r="P3868" s="122"/>
      <c r="Q3868" s="122"/>
      <c r="R3868" s="122"/>
      <c r="S3868" s="122"/>
      <c r="T3868" s="122"/>
      <c r="U3868" s="122"/>
      <c r="V3868" s="122"/>
      <c r="W3868" s="122"/>
      <c r="X3868" s="122"/>
      <c r="Y3868" s="122"/>
      <c r="Z3868" s="122"/>
      <c r="AA3868" s="122"/>
      <c r="AB3868" s="122"/>
      <c r="AC3868" s="122"/>
      <c r="AD3868" s="122"/>
      <c r="AE3868" s="122"/>
      <c r="AF3868" s="122"/>
      <c r="AG3868" s="122"/>
      <c r="AH3868" s="122"/>
      <c r="AI3868" s="122"/>
      <c r="AJ3868" s="122"/>
      <c r="AK3868" s="122"/>
      <c r="AL3868" s="122"/>
      <c r="AM3868" s="122"/>
      <c r="AN3868" s="122"/>
      <c r="AQ3868" t="str">
        <f>IF(AND(OR($B$1="ALL",$B$1=C3868),OR($E$1="ALL",$E$1=D3868),OR($B$2="ALL",$B$2=A3868),OR($E$2="ALL",IFERROR(SEARCH($E$2,B3868),0)&gt;0)),"MATCH","")</f>
        <v/>
      </c>
    </row>
    <row r="3869" spans="1:43" ht="14.25" customHeight="1" x14ac:dyDescent="0.25">
      <c r="A3869" s="108" t="s">
        <v>1137</v>
      </c>
      <c r="B3869" s="136" t="s">
        <v>1138</v>
      </c>
      <c r="C3869" s="136" t="s">
        <v>1139</v>
      </c>
      <c r="D3869" s="136" t="s">
        <v>1140</v>
      </c>
      <c r="E3869" s="136" t="s">
        <v>1141</v>
      </c>
      <c r="F3869" s="136" t="s">
        <v>1142</v>
      </c>
      <c r="G3869" s="136" t="s">
        <v>1143</v>
      </c>
      <c r="H3869" s="136" t="s">
        <v>1144</v>
      </c>
      <c r="I3869" s="136" t="s">
        <v>1145</v>
      </c>
      <c r="J3869" s="136" t="s">
        <v>1146</v>
      </c>
      <c r="K3869" s="136" t="s">
        <v>1147</v>
      </c>
      <c r="L3869" s="136" t="s">
        <v>1148</v>
      </c>
      <c r="M3869" s="136" t="s">
        <v>1149</v>
      </c>
      <c r="N3869" s="136" t="s">
        <v>1150</v>
      </c>
      <c r="O3869" s="136" t="s">
        <v>1151</v>
      </c>
      <c r="P3869" s="136" t="s">
        <v>1152</v>
      </c>
      <c r="Q3869" s="136" t="s">
        <v>1153</v>
      </c>
      <c r="R3869" s="136" t="s">
        <v>1154</v>
      </c>
      <c r="S3869" s="136" t="s">
        <v>1155</v>
      </c>
      <c r="T3869" s="136" t="s">
        <v>1156</v>
      </c>
      <c r="U3869" s="136" t="s">
        <v>1157</v>
      </c>
      <c r="V3869" s="136" t="s">
        <v>1158</v>
      </c>
      <c r="W3869" s="136" t="s">
        <v>1159</v>
      </c>
      <c r="X3869" s="136" t="s">
        <v>1160</v>
      </c>
      <c r="Y3869" s="136" t="s">
        <v>1161</v>
      </c>
      <c r="Z3869" s="136" t="s">
        <v>1162</v>
      </c>
      <c r="AA3869" s="136" t="s">
        <v>1163</v>
      </c>
      <c r="AB3869" s="137" t="s">
        <v>156</v>
      </c>
      <c r="AC3869" s="137" t="s">
        <v>157</v>
      </c>
      <c r="AD3869" s="137" t="s">
        <v>158</v>
      </c>
      <c r="AE3869" s="137" t="s">
        <v>139</v>
      </c>
      <c r="AF3869" s="138" t="s">
        <v>140</v>
      </c>
      <c r="AG3869" s="138" t="s">
        <v>141</v>
      </c>
      <c r="AH3869" s="138" t="s">
        <v>142</v>
      </c>
      <c r="AI3869" s="138" t="s">
        <v>143</v>
      </c>
      <c r="AJ3869" s="139" t="s">
        <v>144</v>
      </c>
      <c r="AK3869" s="139" t="s">
        <v>145</v>
      </c>
      <c r="AL3869" s="139" t="s">
        <v>146</v>
      </c>
      <c r="AM3869" s="140" t="s">
        <v>147</v>
      </c>
      <c r="AN3869" s="140" t="s">
        <v>148</v>
      </c>
      <c r="AQ3869" t="str">
        <f>AQ3868</f>
        <v/>
      </c>
    </row>
    <row r="3870" spans="1:43" ht="14.25" customHeight="1" x14ac:dyDescent="0.25">
      <c r="A3870" s="99" t="s">
        <v>1164</v>
      </c>
      <c r="B3870" s="112">
        <f>'Run Rate'!E390</f>
        <v>9</v>
      </c>
      <c r="C3870" s="112">
        <f>'Run Rate'!F390</f>
        <v>7</v>
      </c>
      <c r="D3870" s="112">
        <f>'Run Rate'!G390</f>
        <v>7</v>
      </c>
      <c r="E3870" s="112">
        <f>'Run Rate'!H390</f>
        <v>7</v>
      </c>
      <c r="F3870" s="112">
        <f>'Run Rate'!I390</f>
        <v>3</v>
      </c>
      <c r="G3870" s="112">
        <f>'Run Rate'!J390</f>
        <v>6</v>
      </c>
      <c r="H3870" s="112">
        <f>'Run Rate'!K390</f>
        <v>7</v>
      </c>
      <c r="I3870" s="112">
        <f>'Run Rate'!L390</f>
        <v>4</v>
      </c>
      <c r="J3870" s="112">
        <f>'Run Rate'!M390</f>
        <v>13</v>
      </c>
      <c r="K3870" s="112">
        <f>'Run Rate'!N390</f>
        <v>3</v>
      </c>
      <c r="L3870" s="112">
        <f>'Run Rate'!O390</f>
        <v>3</v>
      </c>
      <c r="M3870" s="112">
        <f>'Run Rate'!P390</f>
        <v>8</v>
      </c>
      <c r="N3870" s="112">
        <f>'Run Rate'!Q390</f>
        <v>3</v>
      </c>
      <c r="O3870" s="112">
        <f>'Run Rate'!R390</f>
        <v>3</v>
      </c>
      <c r="P3870" s="112">
        <f>'Run Rate'!S390</f>
        <v>3</v>
      </c>
      <c r="Q3870" s="112">
        <f>'Run Rate'!T390</f>
        <v>2</v>
      </c>
      <c r="R3870" s="112">
        <f>'Run Rate'!U390</f>
        <v>5</v>
      </c>
      <c r="S3870" s="112">
        <f>'Run Rate'!V390</f>
        <v>4</v>
      </c>
      <c r="T3870" s="112">
        <f>'Run Rate'!W390</f>
        <v>3</v>
      </c>
      <c r="U3870" s="112">
        <f>'Run Rate'!X390</f>
        <v>7</v>
      </c>
      <c r="V3870" s="112">
        <f>'Run Rate'!Y390</f>
        <v>6</v>
      </c>
      <c r="W3870" s="112">
        <f>'Run Rate'!Z390</f>
        <v>4</v>
      </c>
      <c r="X3870" s="112">
        <f>'Run Rate'!AA390</f>
        <v>8</v>
      </c>
      <c r="Y3870" s="112">
        <f>'Run Rate'!AB390</f>
        <v>17</v>
      </c>
      <c r="Z3870" s="112">
        <f>'Run Rate'!AC390</f>
        <v>7</v>
      </c>
      <c r="AA3870" s="112">
        <f>'Run Rate'!AD390</f>
        <v>10</v>
      </c>
      <c r="AB3870" s="113">
        <v>7</v>
      </c>
      <c r="AC3870" s="112">
        <v>7</v>
      </c>
      <c r="AD3870" s="112">
        <v>7</v>
      </c>
      <c r="AE3870" s="112">
        <v>7</v>
      </c>
      <c r="AF3870" s="112">
        <v>7</v>
      </c>
      <c r="AG3870" s="112">
        <v>7</v>
      </c>
      <c r="AH3870" s="112">
        <v>7</v>
      </c>
      <c r="AI3870" s="112">
        <v>6</v>
      </c>
      <c r="AJ3870" s="112">
        <v>6</v>
      </c>
      <c r="AK3870" s="112">
        <v>6</v>
      </c>
      <c r="AL3870" s="112">
        <v>6</v>
      </c>
      <c r="AM3870" s="112">
        <v>6</v>
      </c>
      <c r="AN3870" s="112">
        <v>6</v>
      </c>
      <c r="AQ3870" t="str">
        <f>AQ3868</f>
        <v/>
      </c>
    </row>
    <row r="3871" spans="1:43" ht="14.25" customHeight="1" x14ac:dyDescent="0.25">
      <c r="A3871" s="99" t="s">
        <v>1165</v>
      </c>
      <c r="B3871" s="114"/>
      <c r="C3871" s="114"/>
      <c r="D3871" s="114"/>
      <c r="E3871" s="114"/>
      <c r="F3871" s="114"/>
      <c r="G3871" s="114"/>
      <c r="H3871" s="114"/>
      <c r="I3871" s="114"/>
      <c r="J3871" s="114"/>
      <c r="K3871" s="114"/>
      <c r="L3871" s="114"/>
      <c r="M3871" s="114"/>
      <c r="N3871" s="114"/>
      <c r="O3871" s="114"/>
      <c r="P3871" s="114"/>
      <c r="Q3871" s="114"/>
      <c r="R3871" s="114"/>
      <c r="S3871" s="114"/>
      <c r="T3871" s="114"/>
      <c r="U3871" s="114"/>
      <c r="V3871" s="114"/>
      <c r="W3871" s="115"/>
      <c r="X3871" s="115"/>
      <c r="Y3871" s="115"/>
      <c r="Z3871" s="115"/>
      <c r="AA3871" s="112" t="s">
        <v>1166</v>
      </c>
      <c r="AB3871" s="113"/>
      <c r="AC3871" s="112"/>
      <c r="AD3871" s="112"/>
      <c r="AE3871" s="112"/>
      <c r="AF3871" s="112"/>
      <c r="AG3871" s="112"/>
      <c r="AH3871" s="112"/>
      <c r="AI3871" s="112"/>
      <c r="AJ3871" s="112"/>
      <c r="AK3871" s="112"/>
      <c r="AL3871" s="112"/>
      <c r="AM3871" s="112"/>
      <c r="AN3871" s="112"/>
      <c r="AQ3871" t="str">
        <f>AQ3868</f>
        <v/>
      </c>
    </row>
    <row r="3872" spans="1:43" ht="14.25" customHeight="1" x14ac:dyDescent="0.25">
      <c r="A3872" s="99" t="s">
        <v>1167</v>
      </c>
      <c r="B3872" s="114"/>
      <c r="C3872" s="114"/>
      <c r="D3872" s="114"/>
      <c r="E3872" s="114"/>
      <c r="F3872" s="114"/>
      <c r="G3872" s="114"/>
      <c r="H3872" s="114"/>
      <c r="I3872" s="114"/>
      <c r="J3872" s="114"/>
      <c r="K3872" s="114"/>
      <c r="L3872" s="114"/>
      <c r="M3872" s="114"/>
      <c r="N3872" s="114"/>
      <c r="O3872" s="114"/>
      <c r="P3872" s="114"/>
      <c r="Q3872" s="114"/>
      <c r="R3872" s="114"/>
      <c r="S3872" s="114"/>
      <c r="T3872" s="114"/>
      <c r="U3872" s="114"/>
      <c r="V3872" s="114"/>
      <c r="W3872" s="115"/>
      <c r="X3872" s="116"/>
      <c r="Y3872" s="117"/>
      <c r="Z3872" s="115"/>
      <c r="AA3872" s="112" t="s">
        <v>1168</v>
      </c>
      <c r="AB3872" s="113">
        <f>'Demand Input VP'!B1939</f>
        <v>0</v>
      </c>
      <c r="AC3872" s="112">
        <f>'Demand Input VP'!C1939</f>
        <v>0</v>
      </c>
      <c r="AD3872" s="112">
        <f>'Demand Input VP'!D1939</f>
        <v>0</v>
      </c>
      <c r="AE3872" s="112">
        <f>'Demand Input VP'!E1939</f>
        <v>0</v>
      </c>
      <c r="AF3872" s="112">
        <f>'Demand Input VP'!F1939</f>
        <v>0</v>
      </c>
      <c r="AG3872" s="112">
        <f>'Demand Input VP'!G1939</f>
        <v>0</v>
      </c>
      <c r="AH3872" s="112">
        <f>'Demand Input VP'!H1939</f>
        <v>0</v>
      </c>
      <c r="AI3872" s="112">
        <f>'Demand Input VP'!I1939</f>
        <v>0</v>
      </c>
      <c r="AJ3872" s="112">
        <f>'Demand Input VP'!J1939</f>
        <v>0</v>
      </c>
      <c r="AK3872" s="112">
        <f>'Demand Input VP'!K1939</f>
        <v>0</v>
      </c>
      <c r="AL3872" s="112">
        <f>'Demand Input VP'!L1939</f>
        <v>0</v>
      </c>
      <c r="AM3872" s="112">
        <f>'Demand Input VP'!M1939</f>
        <v>0</v>
      </c>
      <c r="AN3872" s="112">
        <f>'Demand Input VP'!N1939</f>
        <v>0</v>
      </c>
      <c r="AQ3872" t="str">
        <f>AQ3868</f>
        <v/>
      </c>
    </row>
    <row r="3873" spans="1:43" ht="14.25" customHeight="1" x14ac:dyDescent="0.25">
      <c r="A3873" s="99" t="s">
        <v>1169</v>
      </c>
      <c r="B3873" s="118"/>
      <c r="C3873" s="118"/>
      <c r="D3873" s="118"/>
      <c r="E3873" s="118"/>
      <c r="F3873" s="118"/>
      <c r="G3873" s="118"/>
      <c r="H3873" s="118"/>
      <c r="I3873" s="118"/>
      <c r="J3873" s="118"/>
      <c r="K3873" s="118"/>
      <c r="L3873" s="118"/>
      <c r="M3873" s="118"/>
      <c r="N3873" s="118"/>
      <c r="O3873" s="118"/>
      <c r="P3873" s="118"/>
      <c r="Q3873" s="118"/>
      <c r="R3873" s="118"/>
      <c r="S3873" s="118"/>
      <c r="T3873" s="118"/>
      <c r="U3873" s="118"/>
      <c r="V3873" s="118"/>
      <c r="W3873" s="115"/>
      <c r="X3873" s="116"/>
      <c r="Y3873" s="117"/>
      <c r="Z3873" s="119"/>
      <c r="AA3873" s="120" t="s">
        <v>1170</v>
      </c>
      <c r="AB3873" s="121">
        <f>'Demand Input VP'!B1938</f>
        <v>0</v>
      </c>
      <c r="AC3873" s="120">
        <f>'Demand Input VP'!C1938</f>
        <v>0</v>
      </c>
      <c r="AD3873" s="120">
        <f>'Demand Input VP'!D1938</f>
        <v>0</v>
      </c>
      <c r="AE3873" s="120">
        <f>'Demand Input VP'!E1938</f>
        <v>0</v>
      </c>
      <c r="AF3873" s="120">
        <f>'Demand Input VP'!F1938</f>
        <v>0</v>
      </c>
      <c r="AG3873" s="120">
        <f>'Demand Input VP'!G1938</f>
        <v>0</v>
      </c>
      <c r="AH3873" s="120">
        <f>'Demand Input VP'!H1938</f>
        <v>0</v>
      </c>
      <c r="AI3873" s="120">
        <f>'Demand Input VP'!I1938</f>
        <v>0</v>
      </c>
      <c r="AJ3873" s="120">
        <f>'Demand Input VP'!J1938</f>
        <v>0</v>
      </c>
      <c r="AK3873" s="120">
        <f>'Demand Input VP'!K1938</f>
        <v>0</v>
      </c>
      <c r="AL3873" s="120">
        <f>'Demand Input VP'!L1938</f>
        <v>0</v>
      </c>
      <c r="AM3873" s="120">
        <f>'Demand Input VP'!M1938</f>
        <v>0</v>
      </c>
      <c r="AN3873" s="120">
        <f>'Demand Input VP'!N1938</f>
        <v>0</v>
      </c>
      <c r="AQ3873" t="str">
        <f>AQ3868</f>
        <v/>
      </c>
    </row>
    <row r="3874" spans="1:43" ht="14.25" customHeight="1" x14ac:dyDescent="0.25">
      <c r="A3874" s="1"/>
      <c r="B3874" s="122"/>
      <c r="C3874" s="122"/>
      <c r="D3874" s="122"/>
      <c r="E3874" s="122"/>
      <c r="F3874" s="122"/>
      <c r="G3874" s="122"/>
      <c r="H3874" s="122"/>
      <c r="I3874" s="122"/>
      <c r="J3874" s="122"/>
      <c r="K3874" s="122"/>
      <c r="L3874" s="122"/>
      <c r="M3874" s="122"/>
      <c r="N3874" s="122"/>
      <c r="O3874" s="122"/>
      <c r="P3874" s="122"/>
      <c r="Q3874" s="122"/>
      <c r="R3874" s="122"/>
      <c r="S3874" s="122"/>
      <c r="T3874" s="122"/>
      <c r="U3874" s="122"/>
      <c r="V3874" s="122"/>
      <c r="W3874" s="123"/>
      <c r="X3874" s="116"/>
      <c r="Y3874" s="117"/>
      <c r="Z3874" s="123"/>
      <c r="AA3874" s="112" t="s">
        <v>1171</v>
      </c>
      <c r="AB3874" s="113">
        <f>'Demand Input MP'!B1939</f>
        <v>0</v>
      </c>
      <c r="AC3874" s="112">
        <f>'Demand Input MP'!C1939</f>
        <v>0</v>
      </c>
      <c r="AD3874" s="112">
        <f>'Demand Input MP'!D1939</f>
        <v>0</v>
      </c>
      <c r="AE3874" s="112">
        <f>'Demand Input MP'!E1939</f>
        <v>0</v>
      </c>
      <c r="AF3874" s="112">
        <f>'Demand Input MP'!F1939</f>
        <v>0</v>
      </c>
      <c r="AG3874" s="112">
        <f>'Demand Input MP'!G1939</f>
        <v>0</v>
      </c>
      <c r="AH3874" s="112">
        <f>'Demand Input MP'!H1939</f>
        <v>0</v>
      </c>
      <c r="AI3874" s="112">
        <f>'Demand Input MP'!I1939</f>
        <v>0</v>
      </c>
      <c r="AJ3874" s="112">
        <f>'Demand Input MP'!J1939</f>
        <v>0</v>
      </c>
      <c r="AK3874" s="112">
        <f>'Demand Input MP'!K1939</f>
        <v>0</v>
      </c>
      <c r="AL3874" s="112">
        <f>'Demand Input MP'!L1939</f>
        <v>0</v>
      </c>
      <c r="AM3874" s="112">
        <f>'Demand Input MP'!M1939</f>
        <v>0</v>
      </c>
      <c r="AN3874" s="112">
        <f>'Demand Input MP'!N1939</f>
        <v>0</v>
      </c>
      <c r="AQ3874" t="str">
        <f>AQ3868</f>
        <v/>
      </c>
    </row>
    <row r="3875" spans="1:43" ht="14.25" customHeight="1" x14ac:dyDescent="0.25">
      <c r="A3875" s="1"/>
      <c r="B3875" s="122"/>
      <c r="C3875" s="122"/>
      <c r="D3875" s="122"/>
      <c r="E3875" s="122"/>
      <c r="F3875" s="122"/>
      <c r="G3875" s="122"/>
      <c r="H3875" s="122"/>
      <c r="I3875" s="122"/>
      <c r="J3875" s="122"/>
      <c r="K3875" s="122"/>
      <c r="L3875" s="122"/>
      <c r="M3875" s="122"/>
      <c r="N3875" s="122"/>
      <c r="O3875" s="122"/>
      <c r="P3875" s="122"/>
      <c r="Q3875" s="122"/>
      <c r="R3875" s="122"/>
      <c r="S3875" s="122"/>
      <c r="T3875" s="122"/>
      <c r="U3875" s="122"/>
      <c r="V3875" s="124" t="s">
        <v>91</v>
      </c>
      <c r="W3875" s="125">
        <f>IFERROR(IF(SUM('Run Rate History'!E390:AD390)&gt;0,(SUMPRODUCT((B3870:AA3870&gt;=PERCENTILE(B3870:AA3870,0.1))*(B3870:AA3870&lt;=PERCENTILE(B3870:AA3870,0.9))*B3870:AA3870)+SUMPRODUCT(('Run Rate History'!E390:AD390&gt;=PERCENTILE(B3870:AA3870,0.1))*('Run Rate History'!E390:AD390&lt;=PERCENTILE(B3870:AA3870,0.9))*'Run Rate History'!E390:AD390))/(SUMPRODUCT((B3870:AA3870&gt;=PERCENTILE(B3870:AA3870,0.1))*(B3870:AA3870&lt;=PERCENTILE(B3870:AA3870,0.9))*1)+SUMPRODUCT(('Run Rate History'!E390:AD390&gt;=PERCENTILE(B3870:AA3870,0.1))*('Run Rate History'!E390:AD390&lt;=PERCENTILE(B3870:AA3870,0.9))*1)),TRIMMEAN(B3870:AA3870,0.15)),0)</f>
        <v>5.7209302325581399</v>
      </c>
      <c r="X3875" s="126" t="s">
        <v>1172</v>
      </c>
      <c r="Y3875" s="127">
        <f>SUM(B3870:AA3870)/26</f>
        <v>6.115384615384615</v>
      </c>
      <c r="Z3875" s="128"/>
      <c r="AA3875" s="112" t="s">
        <v>1173</v>
      </c>
      <c r="AB3875" s="113">
        <f>'Demand Input MP'!B1938</f>
        <v>0</v>
      </c>
      <c r="AC3875" s="112">
        <f>'Demand Input MP'!C1938</f>
        <v>0</v>
      </c>
      <c r="AD3875" s="112">
        <f>'Demand Input MP'!D1938</f>
        <v>0</v>
      </c>
      <c r="AE3875" s="112">
        <f>'Demand Input MP'!E1938</f>
        <v>0</v>
      </c>
      <c r="AF3875" s="112">
        <f>'Demand Input MP'!F1938</f>
        <v>0</v>
      </c>
      <c r="AG3875" s="112">
        <f>'Demand Input MP'!G1938</f>
        <v>0</v>
      </c>
      <c r="AH3875" s="112">
        <f>'Demand Input MP'!H1938</f>
        <v>0</v>
      </c>
      <c r="AI3875" s="112">
        <f>'Demand Input MP'!I1938</f>
        <v>0</v>
      </c>
      <c r="AJ3875" s="112">
        <f>'Demand Input MP'!J1938</f>
        <v>0</v>
      </c>
      <c r="AK3875" s="112">
        <f>'Demand Input MP'!K1938</f>
        <v>0</v>
      </c>
      <c r="AL3875" s="112">
        <f>'Demand Input MP'!L1938</f>
        <v>0</v>
      </c>
      <c r="AM3875" s="112">
        <f>'Demand Input MP'!M1938</f>
        <v>0</v>
      </c>
      <c r="AN3875" s="112">
        <f>'Demand Input MP'!N1938</f>
        <v>0</v>
      </c>
      <c r="AQ3875" t="str">
        <f>AQ3868</f>
        <v/>
      </c>
    </row>
    <row r="3876" spans="1:43" ht="14.25" customHeight="1" x14ac:dyDescent="0.25">
      <c r="A3876" s="1"/>
      <c r="B3876" s="122"/>
      <c r="C3876" s="122"/>
      <c r="D3876" s="122"/>
      <c r="E3876" s="122"/>
      <c r="F3876" s="122"/>
      <c r="G3876" s="122"/>
      <c r="H3876" s="122"/>
      <c r="I3876" s="122"/>
      <c r="J3876" s="122"/>
      <c r="K3876" s="122"/>
      <c r="L3876" s="122"/>
      <c r="M3876" s="122"/>
      <c r="N3876" s="122"/>
      <c r="O3876" s="122"/>
      <c r="P3876" s="122"/>
      <c r="Q3876" s="122"/>
      <c r="R3876" s="122"/>
      <c r="S3876" s="122"/>
      <c r="T3876" s="122"/>
      <c r="U3876" s="122"/>
      <c r="V3876" s="124" t="s">
        <v>94</v>
      </c>
      <c r="W3876" s="125">
        <f>IFERROR((1*MIN(MAX(X3870,0.5*IF(SUM('Run Rate History'!E390:AD390)&gt;0,(MEDIAN(IF(B3870:AA3870&gt;0,B3870:AA3870))+MEDIAN(IF('Run Rate History'!E390:AD390&gt;0,'Run Rate History'!E390:AD390)))/2,MEDIAN(IF(B3870:AA3870&gt;0,B3870:AA3870)))),2*IF(SUM('Run Rate History'!E390:AD390)&gt;0,(MEDIAN(IF(B3870:AA3870&gt;0,B3870:AA3870))+MEDIAN(IF('Run Rate History'!E390:AD390&gt;0,'Run Rate History'!E390:AD390)))/2,MEDIAN(IF(B3870:AA3870&gt;0,B3870:AA3870))))+2*MIN(MAX(Y3870,0.5*IF(SUM('Run Rate History'!E390:AD390)&gt;0,(MEDIAN(IF(B3870:AA3870&gt;0,B3870:AA3870))+MEDIAN(IF('Run Rate History'!E390:AD390&gt;0,'Run Rate History'!E390:AD390)))/2,MEDIAN(IF(B3870:AA3870&gt;0,B3870:AA3870)))),2*IF(SUM('Run Rate History'!E390:AD390)&gt;0,(MEDIAN(IF(B3870:AA3870&gt;0,B3870:AA3870))+MEDIAN(IF('Run Rate History'!E390:AD390&gt;0,'Run Rate History'!E390:AD390)))/2,MEDIAN(IF(B3870:AA3870&gt;0,B3870:AA3870))))+3*MIN(MAX(Z3870,0.5*IF(SUM('Run Rate History'!E390:AD390)&gt;0,(MEDIAN(IF(B3870:AA3870&gt;0,B3870:AA3870))+MEDIAN(IF('Run Rate History'!E390:AD390&gt;0,'Run Rate History'!E390:AD390)))/2,MEDIAN(IF(B3870:AA3870&gt;0,B3870:AA3870)))),2*IF(SUM('Run Rate History'!E390:AD390)&gt;0,(MEDIAN(IF(B3870:AA3870&gt;0,B3870:AA3870))+MEDIAN(IF('Run Rate History'!E390:AD390&gt;0,'Run Rate History'!E390:AD390)))/2,MEDIAN(IF(B3870:AA3870&gt;0,B3870:AA3870))))+4*MIN(MAX(AA3870,0.5*IF(SUM('Run Rate History'!E390:AD390)&gt;0,(MEDIAN(IF(B3870:AA3870&gt;0,B3870:AA3870))+MEDIAN(IF('Run Rate History'!E390:AD390&gt;0,'Run Rate History'!E390:AD390)))/2,MEDIAN(IF(B3870:AA3870&gt;0,B3870:AA3870)))),2*IF(SUM('Run Rate History'!E390:AD390)&gt;0,(MEDIAN(IF(B3870:AA3870&gt;0,B3870:AA3870))+MEDIAN(IF('Run Rate History'!E390:AD390&gt;0,'Run Rate History'!E390:AD390)))/2,MEDIAN(IF(B3870:AA3870&gt;0,B3870:AA3870)))))/10,0)</f>
        <v>9.4</v>
      </c>
      <c r="X3876" s="129" t="s">
        <v>1174</v>
      </c>
      <c r="Y3876" s="130">
        <f>IFERROR(VLOOKUP(A3868,'Stanje zaliha'!A:E,5,FALSE()),0)</f>
        <v>20</v>
      </c>
      <c r="Z3876" s="131"/>
      <c r="AA3876" s="113" t="s">
        <v>1175</v>
      </c>
      <c r="AB3876" s="118">
        <f t="shared" ref="AB3876:AN3876" si="772">SUM(AB3872:AB3875)</f>
        <v>0</v>
      </c>
      <c r="AC3876" s="118">
        <f t="shared" si="772"/>
        <v>0</v>
      </c>
      <c r="AD3876" s="118">
        <f t="shared" si="772"/>
        <v>0</v>
      </c>
      <c r="AE3876" s="118">
        <f t="shared" si="772"/>
        <v>0</v>
      </c>
      <c r="AF3876" s="118">
        <f t="shared" si="772"/>
        <v>0</v>
      </c>
      <c r="AG3876" s="118">
        <f t="shared" si="772"/>
        <v>0</v>
      </c>
      <c r="AH3876" s="118">
        <f t="shared" si="772"/>
        <v>0</v>
      </c>
      <c r="AI3876" s="118">
        <f t="shared" si="772"/>
        <v>0</v>
      </c>
      <c r="AJ3876" s="118">
        <f t="shared" si="772"/>
        <v>0</v>
      </c>
      <c r="AK3876" s="118">
        <f t="shared" si="772"/>
        <v>0</v>
      </c>
      <c r="AL3876" s="118">
        <f t="shared" si="772"/>
        <v>0</v>
      </c>
      <c r="AM3876" s="118">
        <f t="shared" si="772"/>
        <v>0</v>
      </c>
      <c r="AN3876" s="118">
        <f t="shared" si="772"/>
        <v>0</v>
      </c>
      <c r="AQ3876" t="str">
        <f>AQ3868</f>
        <v/>
      </c>
    </row>
    <row r="3877" spans="1:43" ht="14.25" customHeight="1" x14ac:dyDescent="0.25">
      <c r="A3877" s="1"/>
      <c r="B3877" s="122"/>
      <c r="C3877" s="122"/>
      <c r="D3877" s="122"/>
      <c r="E3877" s="122"/>
      <c r="F3877" s="122"/>
      <c r="G3877" s="122"/>
      <c r="H3877" s="122"/>
      <c r="I3877" s="122"/>
      <c r="J3877" s="122"/>
      <c r="K3877" s="122"/>
      <c r="L3877" s="122"/>
      <c r="M3877" s="122"/>
      <c r="N3877" s="122"/>
      <c r="O3877" s="122"/>
      <c r="P3877" s="122"/>
      <c r="Q3877" s="122"/>
      <c r="R3877" s="122"/>
      <c r="S3877" s="122"/>
      <c r="T3877" s="122"/>
      <c r="U3877" s="122"/>
      <c r="V3877" s="124" t="s">
        <v>95</v>
      </c>
      <c r="W3877" s="125">
        <f>IFERROR(0.6*W3876+0.4*W3875,0)</f>
        <v>7.9283720930232562</v>
      </c>
      <c r="X3877" s="132" t="s">
        <v>1176</v>
      </c>
      <c r="Y3877" s="133">
        <f>IFERROR(SUMIF('Popis poslanih narudžbi'!A:A,A3868,'Popis poslanih narudžbi'!C:C),0)</f>
        <v>0</v>
      </c>
      <c r="Z3877" s="131"/>
      <c r="AA3877" s="134" t="s">
        <v>1177</v>
      </c>
      <c r="AB3877" s="118">
        <f t="shared" ref="AB3877:AN3877" si="773">AB3870+AB3876</f>
        <v>7</v>
      </c>
      <c r="AC3877" s="118">
        <f t="shared" si="773"/>
        <v>7</v>
      </c>
      <c r="AD3877" s="118">
        <f t="shared" si="773"/>
        <v>7</v>
      </c>
      <c r="AE3877" s="118">
        <f t="shared" si="773"/>
        <v>7</v>
      </c>
      <c r="AF3877" s="118">
        <f t="shared" si="773"/>
        <v>7</v>
      </c>
      <c r="AG3877" s="118">
        <f t="shared" si="773"/>
        <v>7</v>
      </c>
      <c r="AH3877" s="118">
        <f t="shared" si="773"/>
        <v>7</v>
      </c>
      <c r="AI3877" s="118">
        <f t="shared" si="773"/>
        <v>6</v>
      </c>
      <c r="AJ3877" s="118">
        <f t="shared" si="773"/>
        <v>6</v>
      </c>
      <c r="AK3877" s="118">
        <f t="shared" si="773"/>
        <v>6</v>
      </c>
      <c r="AL3877" s="118">
        <f t="shared" si="773"/>
        <v>6</v>
      </c>
      <c r="AM3877" s="118">
        <f t="shared" si="773"/>
        <v>6</v>
      </c>
      <c r="AN3877" s="118">
        <f t="shared" si="773"/>
        <v>6</v>
      </c>
      <c r="AQ3877" t="str">
        <f>AQ3868</f>
        <v/>
      </c>
    </row>
    <row r="3878" spans="1:43" ht="14.25" customHeight="1" x14ac:dyDescent="0.25">
      <c r="A3878" s="107" t="str">
        <f>'Run Rate'!A391</f>
        <v>ON00242</v>
      </c>
      <c r="B3878" s="135" t="str">
        <f>'Run Rate'!B391</f>
        <v>Gold Whey 2,28kg Delicious Strawberry</v>
      </c>
      <c r="C3878" s="135" t="str">
        <f>'Run Rate'!C391</f>
        <v>PROTEINI</v>
      </c>
      <c r="D3878" s="135" t="str">
        <f>'Run Rate'!D391</f>
        <v>03 BRONZE</v>
      </c>
      <c r="E3878" s="122"/>
      <c r="F3878" s="122"/>
      <c r="G3878" s="122"/>
      <c r="H3878" s="122"/>
      <c r="I3878" s="122"/>
      <c r="J3878" s="122"/>
      <c r="K3878" s="122"/>
      <c r="L3878" s="122"/>
      <c r="M3878" s="122"/>
      <c r="N3878" s="122"/>
      <c r="O3878" s="122"/>
      <c r="P3878" s="122"/>
      <c r="Q3878" s="122"/>
      <c r="R3878" s="122"/>
      <c r="S3878" s="122"/>
      <c r="T3878" s="122"/>
      <c r="U3878" s="122"/>
      <c r="V3878" s="122"/>
      <c r="W3878" s="122"/>
      <c r="X3878" s="122"/>
      <c r="Y3878" s="122"/>
      <c r="Z3878" s="122"/>
      <c r="AA3878" s="122"/>
      <c r="AB3878" s="122"/>
      <c r="AC3878" s="122"/>
      <c r="AD3878" s="122"/>
      <c r="AE3878" s="122"/>
      <c r="AF3878" s="122"/>
      <c r="AG3878" s="122"/>
      <c r="AH3878" s="122"/>
      <c r="AI3878" s="122"/>
      <c r="AJ3878" s="122"/>
      <c r="AK3878" s="122"/>
      <c r="AL3878" s="122"/>
      <c r="AM3878" s="122"/>
      <c r="AN3878" s="122"/>
      <c r="AQ3878" t="str">
        <f>IF(AND(OR($B$1="ALL",$B$1=C3878),OR($E$1="ALL",$E$1=D3878),OR($B$2="ALL",$B$2=A3878),OR($E$2="ALL",IFERROR(SEARCH($E$2,B3878),0)&gt;0)),"MATCH","")</f>
        <v/>
      </c>
    </row>
    <row r="3879" spans="1:43" ht="14.25" customHeight="1" x14ac:dyDescent="0.25">
      <c r="A3879" s="108" t="s">
        <v>1137</v>
      </c>
      <c r="B3879" s="136" t="s">
        <v>1138</v>
      </c>
      <c r="C3879" s="136" t="s">
        <v>1139</v>
      </c>
      <c r="D3879" s="136" t="s">
        <v>1140</v>
      </c>
      <c r="E3879" s="136" t="s">
        <v>1141</v>
      </c>
      <c r="F3879" s="136" t="s">
        <v>1142</v>
      </c>
      <c r="G3879" s="136" t="s">
        <v>1143</v>
      </c>
      <c r="H3879" s="136" t="s">
        <v>1144</v>
      </c>
      <c r="I3879" s="136" t="s">
        <v>1145</v>
      </c>
      <c r="J3879" s="136" t="s">
        <v>1146</v>
      </c>
      <c r="K3879" s="136" t="s">
        <v>1147</v>
      </c>
      <c r="L3879" s="136" t="s">
        <v>1148</v>
      </c>
      <c r="M3879" s="136" t="s">
        <v>1149</v>
      </c>
      <c r="N3879" s="136" t="s">
        <v>1150</v>
      </c>
      <c r="O3879" s="136" t="s">
        <v>1151</v>
      </c>
      <c r="P3879" s="136" t="s">
        <v>1152</v>
      </c>
      <c r="Q3879" s="136" t="s">
        <v>1153</v>
      </c>
      <c r="R3879" s="136" t="s">
        <v>1154</v>
      </c>
      <c r="S3879" s="136" t="s">
        <v>1155</v>
      </c>
      <c r="T3879" s="136" t="s">
        <v>1156</v>
      </c>
      <c r="U3879" s="136" t="s">
        <v>1157</v>
      </c>
      <c r="V3879" s="136" t="s">
        <v>1158</v>
      </c>
      <c r="W3879" s="136" t="s">
        <v>1159</v>
      </c>
      <c r="X3879" s="136" t="s">
        <v>1160</v>
      </c>
      <c r="Y3879" s="136" t="s">
        <v>1161</v>
      </c>
      <c r="Z3879" s="136" t="s">
        <v>1162</v>
      </c>
      <c r="AA3879" s="136" t="s">
        <v>1163</v>
      </c>
      <c r="AB3879" s="137" t="s">
        <v>156</v>
      </c>
      <c r="AC3879" s="137" t="s">
        <v>157</v>
      </c>
      <c r="AD3879" s="137" t="s">
        <v>158</v>
      </c>
      <c r="AE3879" s="137" t="s">
        <v>139</v>
      </c>
      <c r="AF3879" s="138" t="s">
        <v>140</v>
      </c>
      <c r="AG3879" s="138" t="s">
        <v>141</v>
      </c>
      <c r="AH3879" s="138" t="s">
        <v>142</v>
      </c>
      <c r="AI3879" s="138" t="s">
        <v>143</v>
      </c>
      <c r="AJ3879" s="139" t="s">
        <v>144</v>
      </c>
      <c r="AK3879" s="139" t="s">
        <v>145</v>
      </c>
      <c r="AL3879" s="139" t="s">
        <v>146</v>
      </c>
      <c r="AM3879" s="140" t="s">
        <v>147</v>
      </c>
      <c r="AN3879" s="140" t="s">
        <v>148</v>
      </c>
      <c r="AQ3879" t="str">
        <f>AQ3878</f>
        <v/>
      </c>
    </row>
    <row r="3880" spans="1:43" ht="14.25" customHeight="1" x14ac:dyDescent="0.25">
      <c r="A3880" s="99" t="s">
        <v>1164</v>
      </c>
      <c r="B3880" s="112">
        <f>'Run Rate'!E391</f>
        <v>5</v>
      </c>
      <c r="C3880" s="112">
        <f>'Run Rate'!F391</f>
        <v>5</v>
      </c>
      <c r="D3880" s="112">
        <f>'Run Rate'!G391</f>
        <v>8</v>
      </c>
      <c r="E3880" s="112">
        <f>'Run Rate'!H391</f>
        <v>8</v>
      </c>
      <c r="F3880" s="112">
        <f>'Run Rate'!I391</f>
        <v>3</v>
      </c>
      <c r="G3880" s="112">
        <f>'Run Rate'!J391</f>
        <v>10</v>
      </c>
      <c r="H3880" s="112">
        <f>'Run Rate'!K391</f>
        <v>6</v>
      </c>
      <c r="I3880" s="112">
        <f>'Run Rate'!L391</f>
        <v>7</v>
      </c>
      <c r="J3880" s="112">
        <f>'Run Rate'!M391</f>
        <v>12</v>
      </c>
      <c r="K3880" s="112">
        <f>'Run Rate'!N391</f>
        <v>5</v>
      </c>
      <c r="L3880" s="112">
        <f>'Run Rate'!O391</f>
        <v>7</v>
      </c>
      <c r="M3880" s="112">
        <f>'Run Rate'!P391</f>
        <v>3</v>
      </c>
      <c r="N3880" s="112">
        <f>'Run Rate'!Q391</f>
        <v>3</v>
      </c>
      <c r="O3880" s="112">
        <f>'Run Rate'!R391</f>
        <v>0</v>
      </c>
      <c r="P3880" s="112">
        <f>'Run Rate'!S391</f>
        <v>2</v>
      </c>
      <c r="Q3880" s="112">
        <f>'Run Rate'!T391</f>
        <v>5</v>
      </c>
      <c r="R3880" s="112">
        <f>'Run Rate'!U391</f>
        <v>6</v>
      </c>
      <c r="S3880" s="112">
        <f>'Run Rate'!V391</f>
        <v>5</v>
      </c>
      <c r="T3880" s="112">
        <f>'Run Rate'!W391</f>
        <v>4</v>
      </c>
      <c r="U3880" s="112">
        <f>'Run Rate'!X391</f>
        <v>5</v>
      </c>
      <c r="V3880" s="112">
        <f>'Run Rate'!Y391</f>
        <v>4</v>
      </c>
      <c r="W3880" s="112">
        <f>'Run Rate'!Z391</f>
        <v>8</v>
      </c>
      <c r="X3880" s="112">
        <f>'Run Rate'!AA391</f>
        <v>4</v>
      </c>
      <c r="Y3880" s="112">
        <f>'Run Rate'!AB391</f>
        <v>17</v>
      </c>
      <c r="Z3880" s="112">
        <f>'Run Rate'!AC391</f>
        <v>8</v>
      </c>
      <c r="AA3880" s="112">
        <f>'Run Rate'!AD391</f>
        <v>3</v>
      </c>
      <c r="AB3880" s="113">
        <v>6</v>
      </c>
      <c r="AC3880" s="112">
        <v>6</v>
      </c>
      <c r="AD3880" s="112">
        <v>6</v>
      </c>
      <c r="AE3880" s="112">
        <v>6</v>
      </c>
      <c r="AF3880" s="112">
        <v>6</v>
      </c>
      <c r="AG3880" s="112">
        <v>6</v>
      </c>
      <c r="AH3880" s="112">
        <v>6</v>
      </c>
      <c r="AI3880" s="112">
        <v>6</v>
      </c>
      <c r="AJ3880" s="112">
        <v>6</v>
      </c>
      <c r="AK3880" s="112">
        <v>6</v>
      </c>
      <c r="AL3880" s="112">
        <v>6</v>
      </c>
      <c r="AM3880" s="112">
        <v>6</v>
      </c>
      <c r="AN3880" s="112">
        <v>6</v>
      </c>
      <c r="AQ3880" t="str">
        <f>AQ3878</f>
        <v/>
      </c>
    </row>
    <row r="3881" spans="1:43" ht="14.25" customHeight="1" x14ac:dyDescent="0.25">
      <c r="A3881" s="99" t="s">
        <v>1165</v>
      </c>
      <c r="B3881" s="114"/>
      <c r="C3881" s="114"/>
      <c r="D3881" s="114"/>
      <c r="E3881" s="114"/>
      <c r="F3881" s="114"/>
      <c r="G3881" s="114"/>
      <c r="H3881" s="114"/>
      <c r="I3881" s="114"/>
      <c r="J3881" s="114"/>
      <c r="K3881" s="114"/>
      <c r="L3881" s="114"/>
      <c r="M3881" s="114"/>
      <c r="N3881" s="114"/>
      <c r="O3881" s="114"/>
      <c r="P3881" s="114"/>
      <c r="Q3881" s="114"/>
      <c r="R3881" s="114"/>
      <c r="S3881" s="114"/>
      <c r="T3881" s="114"/>
      <c r="U3881" s="114"/>
      <c r="V3881" s="114"/>
      <c r="W3881" s="115"/>
      <c r="X3881" s="115"/>
      <c r="Y3881" s="115"/>
      <c r="Z3881" s="115"/>
      <c r="AA3881" s="112" t="s">
        <v>1166</v>
      </c>
      <c r="AB3881" s="113"/>
      <c r="AC3881" s="112"/>
      <c r="AD3881" s="112"/>
      <c r="AE3881" s="112"/>
      <c r="AF3881" s="112"/>
      <c r="AG3881" s="112"/>
      <c r="AH3881" s="112"/>
      <c r="AI3881" s="112"/>
      <c r="AJ3881" s="112"/>
      <c r="AK3881" s="112"/>
      <c r="AL3881" s="112"/>
      <c r="AM3881" s="112"/>
      <c r="AN3881" s="112"/>
      <c r="AQ3881" t="str">
        <f>AQ3878</f>
        <v/>
      </c>
    </row>
    <row r="3882" spans="1:43" ht="14.25" customHeight="1" x14ac:dyDescent="0.25">
      <c r="A3882" s="99" t="s">
        <v>1167</v>
      </c>
      <c r="B3882" s="114"/>
      <c r="C3882" s="114"/>
      <c r="D3882" s="114"/>
      <c r="E3882" s="114"/>
      <c r="F3882" s="114"/>
      <c r="G3882" s="114"/>
      <c r="H3882" s="114"/>
      <c r="I3882" s="114"/>
      <c r="J3882" s="114"/>
      <c r="K3882" s="114"/>
      <c r="L3882" s="114"/>
      <c r="M3882" s="114"/>
      <c r="N3882" s="114"/>
      <c r="O3882" s="114"/>
      <c r="P3882" s="114"/>
      <c r="Q3882" s="114"/>
      <c r="R3882" s="114"/>
      <c r="S3882" s="114"/>
      <c r="T3882" s="114"/>
      <c r="U3882" s="114"/>
      <c r="V3882" s="114"/>
      <c r="W3882" s="115"/>
      <c r="X3882" s="116"/>
      <c r="Y3882" s="117"/>
      <c r="Z3882" s="115"/>
      <c r="AA3882" s="112" t="s">
        <v>1168</v>
      </c>
      <c r="AB3882" s="113">
        <f>'Demand Input VP'!B1944</f>
        <v>0</v>
      </c>
      <c r="AC3882" s="112">
        <f>'Demand Input VP'!C1944</f>
        <v>0</v>
      </c>
      <c r="AD3882" s="112">
        <f>'Demand Input VP'!D1944</f>
        <v>0</v>
      </c>
      <c r="AE3882" s="112">
        <f>'Demand Input VP'!E1944</f>
        <v>0</v>
      </c>
      <c r="AF3882" s="112">
        <f>'Demand Input VP'!F1944</f>
        <v>0</v>
      </c>
      <c r="AG3882" s="112">
        <f>'Demand Input VP'!G1944</f>
        <v>0</v>
      </c>
      <c r="AH3882" s="112">
        <f>'Demand Input VP'!H1944</f>
        <v>0</v>
      </c>
      <c r="AI3882" s="112">
        <f>'Demand Input VP'!I1944</f>
        <v>0</v>
      </c>
      <c r="AJ3882" s="112">
        <f>'Demand Input VP'!J1944</f>
        <v>0</v>
      </c>
      <c r="AK3882" s="112">
        <f>'Demand Input VP'!K1944</f>
        <v>0</v>
      </c>
      <c r="AL3882" s="112">
        <f>'Demand Input VP'!L1944</f>
        <v>0</v>
      </c>
      <c r="AM3882" s="112">
        <f>'Demand Input VP'!M1944</f>
        <v>0</v>
      </c>
      <c r="AN3882" s="112">
        <f>'Demand Input VP'!N1944</f>
        <v>0</v>
      </c>
      <c r="AQ3882" t="str">
        <f>AQ3878</f>
        <v/>
      </c>
    </row>
    <row r="3883" spans="1:43" ht="14.25" customHeight="1" x14ac:dyDescent="0.25">
      <c r="A3883" s="99" t="s">
        <v>1169</v>
      </c>
      <c r="B3883" s="118"/>
      <c r="C3883" s="118"/>
      <c r="D3883" s="118"/>
      <c r="E3883" s="118"/>
      <c r="F3883" s="118"/>
      <c r="G3883" s="118"/>
      <c r="H3883" s="118"/>
      <c r="I3883" s="118"/>
      <c r="J3883" s="118"/>
      <c r="K3883" s="118"/>
      <c r="L3883" s="118"/>
      <c r="M3883" s="118"/>
      <c r="N3883" s="118"/>
      <c r="O3883" s="118"/>
      <c r="P3883" s="118"/>
      <c r="Q3883" s="118"/>
      <c r="R3883" s="118"/>
      <c r="S3883" s="118"/>
      <c r="T3883" s="118"/>
      <c r="U3883" s="118"/>
      <c r="V3883" s="118"/>
      <c r="W3883" s="115"/>
      <c r="X3883" s="116"/>
      <c r="Y3883" s="117"/>
      <c r="Z3883" s="119"/>
      <c r="AA3883" s="120" t="s">
        <v>1170</v>
      </c>
      <c r="AB3883" s="121">
        <f>'Demand Input VP'!B1943</f>
        <v>0</v>
      </c>
      <c r="AC3883" s="120">
        <f>'Demand Input VP'!C1943</f>
        <v>0</v>
      </c>
      <c r="AD3883" s="120">
        <f>'Demand Input VP'!D1943</f>
        <v>0</v>
      </c>
      <c r="AE3883" s="120">
        <f>'Demand Input VP'!E1943</f>
        <v>0</v>
      </c>
      <c r="AF3883" s="120">
        <f>'Demand Input VP'!F1943</f>
        <v>0</v>
      </c>
      <c r="AG3883" s="120">
        <f>'Demand Input VP'!G1943</f>
        <v>0</v>
      </c>
      <c r="AH3883" s="120">
        <f>'Demand Input VP'!H1943</f>
        <v>0</v>
      </c>
      <c r="AI3883" s="120">
        <f>'Demand Input VP'!I1943</f>
        <v>0</v>
      </c>
      <c r="AJ3883" s="120">
        <f>'Demand Input VP'!J1943</f>
        <v>0</v>
      </c>
      <c r="AK3883" s="120">
        <f>'Demand Input VP'!K1943</f>
        <v>0</v>
      </c>
      <c r="AL3883" s="120">
        <f>'Demand Input VP'!L1943</f>
        <v>0</v>
      </c>
      <c r="AM3883" s="120">
        <f>'Demand Input VP'!M1943</f>
        <v>0</v>
      </c>
      <c r="AN3883" s="120">
        <f>'Demand Input VP'!N1943</f>
        <v>0</v>
      </c>
      <c r="AQ3883" t="str">
        <f>AQ3878</f>
        <v/>
      </c>
    </row>
    <row r="3884" spans="1:43" ht="14.25" customHeight="1" x14ac:dyDescent="0.25">
      <c r="A3884" s="1"/>
      <c r="B3884" s="122"/>
      <c r="C3884" s="122"/>
      <c r="D3884" s="122"/>
      <c r="E3884" s="122"/>
      <c r="F3884" s="122"/>
      <c r="G3884" s="122"/>
      <c r="H3884" s="122"/>
      <c r="I3884" s="122"/>
      <c r="J3884" s="122"/>
      <c r="K3884" s="122"/>
      <c r="L3884" s="122"/>
      <c r="M3884" s="122"/>
      <c r="N3884" s="122"/>
      <c r="O3884" s="122"/>
      <c r="P3884" s="122"/>
      <c r="Q3884" s="122"/>
      <c r="R3884" s="122"/>
      <c r="S3884" s="122"/>
      <c r="T3884" s="122"/>
      <c r="U3884" s="122"/>
      <c r="V3884" s="122"/>
      <c r="W3884" s="123"/>
      <c r="X3884" s="116"/>
      <c r="Y3884" s="117"/>
      <c r="Z3884" s="123"/>
      <c r="AA3884" s="112" t="s">
        <v>1171</v>
      </c>
      <c r="AB3884" s="113">
        <f>'Demand Input MP'!B1944</f>
        <v>0</v>
      </c>
      <c r="AC3884" s="112">
        <f>'Demand Input MP'!C1944</f>
        <v>0</v>
      </c>
      <c r="AD3884" s="112">
        <f>'Demand Input MP'!D1944</f>
        <v>0</v>
      </c>
      <c r="AE3884" s="112">
        <f>'Demand Input MP'!E1944</f>
        <v>0</v>
      </c>
      <c r="AF3884" s="112">
        <f>'Demand Input MP'!F1944</f>
        <v>0</v>
      </c>
      <c r="AG3884" s="112">
        <f>'Demand Input MP'!G1944</f>
        <v>0</v>
      </c>
      <c r="AH3884" s="112">
        <f>'Demand Input MP'!H1944</f>
        <v>0</v>
      </c>
      <c r="AI3884" s="112">
        <f>'Demand Input MP'!I1944</f>
        <v>0</v>
      </c>
      <c r="AJ3884" s="112">
        <f>'Demand Input MP'!J1944</f>
        <v>0</v>
      </c>
      <c r="AK3884" s="112">
        <f>'Demand Input MP'!K1944</f>
        <v>0</v>
      </c>
      <c r="AL3884" s="112">
        <f>'Demand Input MP'!L1944</f>
        <v>0</v>
      </c>
      <c r="AM3884" s="112">
        <f>'Demand Input MP'!M1944</f>
        <v>0</v>
      </c>
      <c r="AN3884" s="112">
        <f>'Demand Input MP'!N1944</f>
        <v>0</v>
      </c>
      <c r="AQ3884" t="str">
        <f>AQ3878</f>
        <v/>
      </c>
    </row>
    <row r="3885" spans="1:43" ht="14.25" customHeight="1" x14ac:dyDescent="0.25">
      <c r="A3885" s="1"/>
      <c r="B3885" s="122"/>
      <c r="C3885" s="122"/>
      <c r="D3885" s="122"/>
      <c r="E3885" s="122"/>
      <c r="F3885" s="122"/>
      <c r="G3885" s="122"/>
      <c r="H3885" s="122"/>
      <c r="I3885" s="122"/>
      <c r="J3885" s="122"/>
      <c r="K3885" s="122"/>
      <c r="L3885" s="122"/>
      <c r="M3885" s="122"/>
      <c r="N3885" s="122"/>
      <c r="O3885" s="122"/>
      <c r="P3885" s="122"/>
      <c r="Q3885" s="122"/>
      <c r="R3885" s="122"/>
      <c r="S3885" s="122"/>
      <c r="T3885" s="122"/>
      <c r="U3885" s="122"/>
      <c r="V3885" s="124" t="s">
        <v>91</v>
      </c>
      <c r="W3885" s="125">
        <f>IFERROR(IF(SUM('Run Rate History'!E391:AD391)&gt;0,(SUMPRODUCT((B3880:AA3880&gt;=PERCENTILE(B3880:AA3880,0.1))*(B3880:AA3880&lt;=PERCENTILE(B3880:AA3880,0.9))*B3880:AA3880)+SUMPRODUCT(('Run Rate History'!E391:AD391&gt;=PERCENTILE(B3880:AA3880,0.1))*('Run Rate History'!E391:AD391&lt;=PERCENTILE(B3880:AA3880,0.9))*'Run Rate History'!E391:AD391))/(SUMPRODUCT((B3880:AA3880&gt;=PERCENTILE(B3880:AA3880,0.1))*(B3880:AA3880&lt;=PERCENTILE(B3880:AA3880,0.9))*1)+SUMPRODUCT(('Run Rate History'!E391:AD391&gt;=PERCENTILE(B3880:AA3880,0.1))*('Run Rate History'!E391:AD391&lt;=PERCENTILE(B3880:AA3880,0.9))*1)),TRIMMEAN(B3880:AA3880,0.15)),0)</f>
        <v>5.5121951219512191</v>
      </c>
      <c r="X3885" s="126" t="s">
        <v>1172</v>
      </c>
      <c r="Y3885" s="127">
        <f>SUM(B3880:AA3880)/26</f>
        <v>5.884615384615385</v>
      </c>
      <c r="Z3885" s="128"/>
      <c r="AA3885" s="112" t="s">
        <v>1173</v>
      </c>
      <c r="AB3885" s="113">
        <f>'Demand Input MP'!B1943</f>
        <v>0</v>
      </c>
      <c r="AC3885" s="112">
        <f>'Demand Input MP'!C1943</f>
        <v>0</v>
      </c>
      <c r="AD3885" s="112">
        <f>'Demand Input MP'!D1943</f>
        <v>0</v>
      </c>
      <c r="AE3885" s="112">
        <f>'Demand Input MP'!E1943</f>
        <v>0</v>
      </c>
      <c r="AF3885" s="112">
        <f>'Demand Input MP'!F1943</f>
        <v>0</v>
      </c>
      <c r="AG3885" s="112">
        <f>'Demand Input MP'!G1943</f>
        <v>0</v>
      </c>
      <c r="AH3885" s="112">
        <f>'Demand Input MP'!H1943</f>
        <v>0</v>
      </c>
      <c r="AI3885" s="112">
        <f>'Demand Input MP'!I1943</f>
        <v>0</v>
      </c>
      <c r="AJ3885" s="112">
        <f>'Demand Input MP'!J1943</f>
        <v>0</v>
      </c>
      <c r="AK3885" s="112">
        <f>'Demand Input MP'!K1943</f>
        <v>0</v>
      </c>
      <c r="AL3885" s="112">
        <f>'Demand Input MP'!L1943</f>
        <v>0</v>
      </c>
      <c r="AM3885" s="112">
        <f>'Demand Input MP'!M1943</f>
        <v>0</v>
      </c>
      <c r="AN3885" s="112">
        <f>'Demand Input MP'!N1943</f>
        <v>0</v>
      </c>
      <c r="AQ3885" t="str">
        <f>AQ3878</f>
        <v/>
      </c>
    </row>
    <row r="3886" spans="1:43" ht="14.25" customHeight="1" x14ac:dyDescent="0.25">
      <c r="A3886" s="1"/>
      <c r="B3886" s="122"/>
      <c r="C3886" s="122"/>
      <c r="D3886" s="122"/>
      <c r="E3886" s="122"/>
      <c r="F3886" s="122"/>
      <c r="G3886" s="122"/>
      <c r="H3886" s="122"/>
      <c r="I3886" s="122"/>
      <c r="J3886" s="122"/>
      <c r="K3886" s="122"/>
      <c r="L3886" s="122"/>
      <c r="M3886" s="122"/>
      <c r="N3886" s="122"/>
      <c r="O3886" s="122"/>
      <c r="P3886" s="122"/>
      <c r="Q3886" s="122"/>
      <c r="R3886" s="122"/>
      <c r="S3886" s="122"/>
      <c r="T3886" s="122"/>
      <c r="U3886" s="122"/>
      <c r="V3886" s="124" t="s">
        <v>94</v>
      </c>
      <c r="W3886" s="125">
        <f>IFERROR((1*MIN(MAX(X3880,0.5*IF(SUM('Run Rate History'!E391:AD391)&gt;0,(MEDIAN(IF(B3880:AA3880&gt;0,B3880:AA3880))+MEDIAN(IF('Run Rate History'!E391:AD391&gt;0,'Run Rate History'!E391:AD391)))/2,MEDIAN(IF(B3880:AA3880&gt;0,B3880:AA3880)))),2*IF(SUM('Run Rate History'!E391:AD391)&gt;0,(MEDIAN(IF(B3880:AA3880&gt;0,B3880:AA3880))+MEDIAN(IF('Run Rate History'!E391:AD391&gt;0,'Run Rate History'!E391:AD391)))/2,MEDIAN(IF(B3880:AA3880&gt;0,B3880:AA3880))))+2*MIN(MAX(Y3880,0.5*IF(SUM('Run Rate History'!E391:AD391)&gt;0,(MEDIAN(IF(B3880:AA3880&gt;0,B3880:AA3880))+MEDIAN(IF('Run Rate History'!E391:AD391&gt;0,'Run Rate History'!E391:AD391)))/2,MEDIAN(IF(B3880:AA3880&gt;0,B3880:AA3880)))),2*IF(SUM('Run Rate History'!E391:AD391)&gt;0,(MEDIAN(IF(B3880:AA3880&gt;0,B3880:AA3880))+MEDIAN(IF('Run Rate History'!E391:AD391&gt;0,'Run Rate History'!E391:AD391)))/2,MEDIAN(IF(B3880:AA3880&gt;0,B3880:AA3880))))+3*MIN(MAX(Z3880,0.5*IF(SUM('Run Rate History'!E391:AD391)&gt;0,(MEDIAN(IF(B3880:AA3880&gt;0,B3880:AA3880))+MEDIAN(IF('Run Rate History'!E391:AD391&gt;0,'Run Rate History'!E391:AD391)))/2,MEDIAN(IF(B3880:AA3880&gt;0,B3880:AA3880)))),2*IF(SUM('Run Rate History'!E391:AD391)&gt;0,(MEDIAN(IF(B3880:AA3880&gt;0,B3880:AA3880))+MEDIAN(IF('Run Rate History'!E391:AD391&gt;0,'Run Rate History'!E391:AD391)))/2,MEDIAN(IF(B3880:AA3880&gt;0,B3880:AA3880))))+4*MIN(MAX(AA3880,0.5*IF(SUM('Run Rate History'!E391:AD391)&gt;0,(MEDIAN(IF(B3880:AA3880&gt;0,B3880:AA3880))+MEDIAN(IF('Run Rate History'!E391:AD391&gt;0,'Run Rate History'!E391:AD391)))/2,MEDIAN(IF(B3880:AA3880&gt;0,B3880:AA3880)))),2*IF(SUM('Run Rate History'!E391:AD391)&gt;0,(MEDIAN(IF(B3880:AA3880&gt;0,B3880:AA3880))+MEDIAN(IF('Run Rate History'!E391:AD391&gt;0,'Run Rate History'!E391:AD391)))/2,MEDIAN(IF(B3880:AA3880&gt;0,B3880:AA3880)))))/10,0)</f>
        <v>6.2</v>
      </c>
      <c r="X3886" s="129" t="s">
        <v>1174</v>
      </c>
      <c r="Y3886" s="130">
        <f>IFERROR(VLOOKUP(A3878,'Stanje zaliha'!A:E,5,FALSE()),0)</f>
        <v>42</v>
      </c>
      <c r="Z3886" s="131"/>
      <c r="AA3886" s="113" t="s">
        <v>1175</v>
      </c>
      <c r="AB3886" s="118">
        <f t="shared" ref="AB3886:AN3886" si="774">SUM(AB3882:AB3885)</f>
        <v>0</v>
      </c>
      <c r="AC3886" s="118">
        <f t="shared" si="774"/>
        <v>0</v>
      </c>
      <c r="AD3886" s="118">
        <f t="shared" si="774"/>
        <v>0</v>
      </c>
      <c r="AE3886" s="118">
        <f t="shared" si="774"/>
        <v>0</v>
      </c>
      <c r="AF3886" s="118">
        <f t="shared" si="774"/>
        <v>0</v>
      </c>
      <c r="AG3886" s="118">
        <f t="shared" si="774"/>
        <v>0</v>
      </c>
      <c r="AH3886" s="118">
        <f t="shared" si="774"/>
        <v>0</v>
      </c>
      <c r="AI3886" s="118">
        <f t="shared" si="774"/>
        <v>0</v>
      </c>
      <c r="AJ3886" s="118">
        <f t="shared" si="774"/>
        <v>0</v>
      </c>
      <c r="AK3886" s="118">
        <f t="shared" si="774"/>
        <v>0</v>
      </c>
      <c r="AL3886" s="118">
        <f t="shared" si="774"/>
        <v>0</v>
      </c>
      <c r="AM3886" s="118">
        <f t="shared" si="774"/>
        <v>0</v>
      </c>
      <c r="AN3886" s="118">
        <f t="shared" si="774"/>
        <v>0</v>
      </c>
      <c r="AQ3886" t="str">
        <f>AQ3878</f>
        <v/>
      </c>
    </row>
    <row r="3887" spans="1:43" ht="14.25" customHeight="1" x14ac:dyDescent="0.25">
      <c r="A3887" s="1"/>
      <c r="B3887" s="122"/>
      <c r="C3887" s="122"/>
      <c r="D3887" s="122"/>
      <c r="E3887" s="122"/>
      <c r="F3887" s="122"/>
      <c r="G3887" s="122"/>
      <c r="H3887" s="122"/>
      <c r="I3887" s="122"/>
      <c r="J3887" s="122"/>
      <c r="K3887" s="122"/>
      <c r="L3887" s="122"/>
      <c r="M3887" s="122"/>
      <c r="N3887" s="122"/>
      <c r="O3887" s="122"/>
      <c r="P3887" s="122"/>
      <c r="Q3887" s="122"/>
      <c r="R3887" s="122"/>
      <c r="S3887" s="122"/>
      <c r="T3887" s="122"/>
      <c r="U3887" s="122"/>
      <c r="V3887" s="124" t="s">
        <v>95</v>
      </c>
      <c r="W3887" s="125">
        <f>IFERROR(0.6*W3886+0.4*W3885,0)</f>
        <v>5.9248780487804868</v>
      </c>
      <c r="X3887" s="132" t="s">
        <v>1176</v>
      </c>
      <c r="Y3887" s="133">
        <f>IFERROR(SUMIF('Popis poslanih narudžbi'!A:A,A3878,'Popis poslanih narudžbi'!C:C),0)</f>
        <v>0</v>
      </c>
      <c r="Z3887" s="131"/>
      <c r="AA3887" s="134" t="s">
        <v>1177</v>
      </c>
      <c r="AB3887" s="118">
        <f t="shared" ref="AB3887:AN3887" si="775">AB3880+AB3886</f>
        <v>6</v>
      </c>
      <c r="AC3887" s="118">
        <f t="shared" si="775"/>
        <v>6</v>
      </c>
      <c r="AD3887" s="118">
        <f t="shared" si="775"/>
        <v>6</v>
      </c>
      <c r="AE3887" s="118">
        <f t="shared" si="775"/>
        <v>6</v>
      </c>
      <c r="AF3887" s="118">
        <f t="shared" si="775"/>
        <v>6</v>
      </c>
      <c r="AG3887" s="118">
        <f t="shared" si="775"/>
        <v>6</v>
      </c>
      <c r="AH3887" s="118">
        <f t="shared" si="775"/>
        <v>6</v>
      </c>
      <c r="AI3887" s="118">
        <f t="shared" si="775"/>
        <v>6</v>
      </c>
      <c r="AJ3887" s="118">
        <f t="shared" si="775"/>
        <v>6</v>
      </c>
      <c r="AK3887" s="118">
        <f t="shared" si="775"/>
        <v>6</v>
      </c>
      <c r="AL3887" s="118">
        <f t="shared" si="775"/>
        <v>6</v>
      </c>
      <c r="AM3887" s="118">
        <f t="shared" si="775"/>
        <v>6</v>
      </c>
      <c r="AN3887" s="118">
        <f t="shared" si="775"/>
        <v>6</v>
      </c>
      <c r="AQ3887" t="str">
        <f>AQ3878</f>
        <v/>
      </c>
    </row>
    <row r="3888" spans="1:43" ht="14.25" customHeight="1" x14ac:dyDescent="0.25">
      <c r="A3888" s="107" t="str">
        <f>'Run Rate'!A392</f>
        <v>POL12810</v>
      </c>
      <c r="B3888" s="135" t="str">
        <f>'Run Rate'!B392</f>
        <v>Polleo Tactical Backpack, Polleo Sport, Black 45l</v>
      </c>
      <c r="C3888" s="135" t="str">
        <f>'Run Rate'!C392</f>
        <v>ODJEĆA I OBUĆA</v>
      </c>
      <c r="D3888" s="135" t="str">
        <f>'Run Rate'!D392</f>
        <v>03 BRONZE</v>
      </c>
      <c r="E3888" s="122"/>
      <c r="F3888" s="122"/>
      <c r="G3888" s="122"/>
      <c r="H3888" s="122"/>
      <c r="I3888" s="122"/>
      <c r="J3888" s="122"/>
      <c r="K3888" s="122"/>
      <c r="L3888" s="122"/>
      <c r="M3888" s="122"/>
      <c r="N3888" s="122"/>
      <c r="O3888" s="122"/>
      <c r="P3888" s="122"/>
      <c r="Q3888" s="122"/>
      <c r="R3888" s="122"/>
      <c r="S3888" s="122"/>
      <c r="T3888" s="122"/>
      <c r="U3888" s="122"/>
      <c r="V3888" s="122"/>
      <c r="W3888" s="122"/>
      <c r="X3888" s="122"/>
      <c r="Y3888" s="122"/>
      <c r="Z3888" s="122"/>
      <c r="AA3888" s="122"/>
      <c r="AB3888" s="122"/>
      <c r="AC3888" s="122"/>
      <c r="AD3888" s="122"/>
      <c r="AE3888" s="122"/>
      <c r="AF3888" s="122"/>
      <c r="AG3888" s="122"/>
      <c r="AH3888" s="122"/>
      <c r="AI3888" s="122"/>
      <c r="AJ3888" s="122"/>
      <c r="AK3888" s="122"/>
      <c r="AL3888" s="122"/>
      <c r="AM3888" s="122"/>
      <c r="AN3888" s="122"/>
      <c r="AQ3888" t="str">
        <f>IF(AND(OR($B$1="ALL",$B$1=C3888),OR($E$1="ALL",$E$1=D3888),OR($B$2="ALL",$B$2=A3888),OR($E$2="ALL",IFERROR(SEARCH($E$2,B3888),0)&gt;0)),"MATCH","")</f>
        <v/>
      </c>
    </row>
    <row r="3889" spans="1:43" ht="14.25" customHeight="1" x14ac:dyDescent="0.25">
      <c r="A3889" s="108" t="s">
        <v>1137</v>
      </c>
      <c r="B3889" s="136" t="s">
        <v>1138</v>
      </c>
      <c r="C3889" s="136" t="s">
        <v>1139</v>
      </c>
      <c r="D3889" s="136" t="s">
        <v>1140</v>
      </c>
      <c r="E3889" s="136" t="s">
        <v>1141</v>
      </c>
      <c r="F3889" s="136" t="s">
        <v>1142</v>
      </c>
      <c r="G3889" s="136" t="s">
        <v>1143</v>
      </c>
      <c r="H3889" s="136" t="s">
        <v>1144</v>
      </c>
      <c r="I3889" s="136" t="s">
        <v>1145</v>
      </c>
      <c r="J3889" s="136" t="s">
        <v>1146</v>
      </c>
      <c r="K3889" s="136" t="s">
        <v>1147</v>
      </c>
      <c r="L3889" s="136" t="s">
        <v>1148</v>
      </c>
      <c r="M3889" s="136" t="s">
        <v>1149</v>
      </c>
      <c r="N3889" s="136" t="s">
        <v>1150</v>
      </c>
      <c r="O3889" s="136" t="s">
        <v>1151</v>
      </c>
      <c r="P3889" s="136" t="s">
        <v>1152</v>
      </c>
      <c r="Q3889" s="136" t="s">
        <v>1153</v>
      </c>
      <c r="R3889" s="136" t="s">
        <v>1154</v>
      </c>
      <c r="S3889" s="136" t="s">
        <v>1155</v>
      </c>
      <c r="T3889" s="136" t="s">
        <v>1156</v>
      </c>
      <c r="U3889" s="136" t="s">
        <v>1157</v>
      </c>
      <c r="V3889" s="136" t="s">
        <v>1158</v>
      </c>
      <c r="W3889" s="136" t="s">
        <v>1159</v>
      </c>
      <c r="X3889" s="136" t="s">
        <v>1160</v>
      </c>
      <c r="Y3889" s="136" t="s">
        <v>1161</v>
      </c>
      <c r="Z3889" s="136" t="s">
        <v>1162</v>
      </c>
      <c r="AA3889" s="136" t="s">
        <v>1163</v>
      </c>
      <c r="AB3889" s="137" t="s">
        <v>156</v>
      </c>
      <c r="AC3889" s="137" t="s">
        <v>157</v>
      </c>
      <c r="AD3889" s="137" t="s">
        <v>158</v>
      </c>
      <c r="AE3889" s="137" t="s">
        <v>139</v>
      </c>
      <c r="AF3889" s="138" t="s">
        <v>140</v>
      </c>
      <c r="AG3889" s="138" t="s">
        <v>141</v>
      </c>
      <c r="AH3889" s="138" t="s">
        <v>142</v>
      </c>
      <c r="AI3889" s="138" t="s">
        <v>143</v>
      </c>
      <c r="AJ3889" s="139" t="s">
        <v>144</v>
      </c>
      <c r="AK3889" s="139" t="s">
        <v>145</v>
      </c>
      <c r="AL3889" s="139" t="s">
        <v>146</v>
      </c>
      <c r="AM3889" s="140" t="s">
        <v>147</v>
      </c>
      <c r="AN3889" s="140" t="s">
        <v>148</v>
      </c>
      <c r="AQ3889" t="str">
        <f>AQ3888</f>
        <v/>
      </c>
    </row>
    <row r="3890" spans="1:43" ht="14.25" customHeight="1" x14ac:dyDescent="0.25">
      <c r="A3890" s="99" t="s">
        <v>1164</v>
      </c>
      <c r="B3890" s="112">
        <f>'Run Rate'!E392</f>
        <v>1</v>
      </c>
      <c r="C3890" s="112">
        <f>'Run Rate'!F392</f>
        <v>5</v>
      </c>
      <c r="D3890" s="112">
        <f>'Run Rate'!G392</f>
        <v>3</v>
      </c>
      <c r="E3890" s="112">
        <f>'Run Rate'!H392</f>
        <v>1</v>
      </c>
      <c r="F3890" s="112">
        <f>'Run Rate'!I392</f>
        <v>4</v>
      </c>
      <c r="G3890" s="112">
        <f>'Run Rate'!J392</f>
        <v>8</v>
      </c>
      <c r="H3890" s="112">
        <f>'Run Rate'!K392</f>
        <v>12</v>
      </c>
      <c r="I3890" s="112">
        <f>'Run Rate'!L392</f>
        <v>7</v>
      </c>
      <c r="J3890" s="112">
        <f>'Run Rate'!M392</f>
        <v>9</v>
      </c>
      <c r="K3890" s="112">
        <f>'Run Rate'!N392</f>
        <v>4</v>
      </c>
      <c r="L3890" s="112">
        <f>'Run Rate'!O392</f>
        <v>2</v>
      </c>
      <c r="M3890" s="112">
        <f>'Run Rate'!P392</f>
        <v>5</v>
      </c>
      <c r="N3890" s="112">
        <f>'Run Rate'!Q392</f>
        <v>7</v>
      </c>
      <c r="O3890" s="112">
        <f>'Run Rate'!R392</f>
        <v>3</v>
      </c>
      <c r="P3890" s="112">
        <f>'Run Rate'!S392</f>
        <v>0</v>
      </c>
      <c r="Q3890" s="112">
        <f>'Run Rate'!T392</f>
        <v>4</v>
      </c>
      <c r="R3890" s="112">
        <f>'Run Rate'!U392</f>
        <v>6</v>
      </c>
      <c r="S3890" s="112">
        <f>'Run Rate'!V392</f>
        <v>3</v>
      </c>
      <c r="T3890" s="112">
        <f>'Run Rate'!W392</f>
        <v>4</v>
      </c>
      <c r="U3890" s="112">
        <f>'Run Rate'!X392</f>
        <v>4</v>
      </c>
      <c r="V3890" s="112">
        <f>'Run Rate'!Y392</f>
        <v>4</v>
      </c>
      <c r="W3890" s="112">
        <f>'Run Rate'!Z392</f>
        <v>3</v>
      </c>
      <c r="X3890" s="112">
        <f>'Run Rate'!AA392</f>
        <v>2</v>
      </c>
      <c r="Y3890" s="112">
        <f>'Run Rate'!AB392</f>
        <v>3</v>
      </c>
      <c r="Z3890" s="112">
        <f>'Run Rate'!AC392</f>
        <v>3</v>
      </c>
      <c r="AA3890" s="112">
        <f>'Run Rate'!AD392</f>
        <v>2</v>
      </c>
      <c r="AB3890" s="113">
        <v>3</v>
      </c>
      <c r="AC3890" s="112">
        <v>3</v>
      </c>
      <c r="AD3890" s="112">
        <v>3</v>
      </c>
      <c r="AE3890" s="112">
        <v>3</v>
      </c>
      <c r="AF3890" s="112">
        <v>3</v>
      </c>
      <c r="AG3890" s="112">
        <v>3</v>
      </c>
      <c r="AH3890" s="112">
        <v>3</v>
      </c>
      <c r="AI3890" s="112">
        <v>3</v>
      </c>
      <c r="AJ3890" s="112">
        <v>2</v>
      </c>
      <c r="AK3890" s="112">
        <v>3</v>
      </c>
      <c r="AL3890" s="112">
        <v>3</v>
      </c>
      <c r="AM3890" s="112">
        <v>3</v>
      </c>
      <c r="AN3890" s="112">
        <v>3</v>
      </c>
      <c r="AQ3890" t="str">
        <f>AQ3888</f>
        <v/>
      </c>
    </row>
    <row r="3891" spans="1:43" ht="14.25" customHeight="1" x14ac:dyDescent="0.25">
      <c r="A3891" s="99" t="s">
        <v>1165</v>
      </c>
      <c r="B3891" s="114"/>
      <c r="C3891" s="114"/>
      <c r="D3891" s="114"/>
      <c r="E3891" s="114"/>
      <c r="F3891" s="114"/>
      <c r="G3891" s="114"/>
      <c r="H3891" s="114"/>
      <c r="I3891" s="114"/>
      <c r="J3891" s="114"/>
      <c r="K3891" s="114"/>
      <c r="L3891" s="114"/>
      <c r="M3891" s="114"/>
      <c r="N3891" s="114"/>
      <c r="O3891" s="114"/>
      <c r="P3891" s="114"/>
      <c r="Q3891" s="114"/>
      <c r="R3891" s="114"/>
      <c r="S3891" s="114"/>
      <c r="T3891" s="114"/>
      <c r="U3891" s="114"/>
      <c r="V3891" s="114"/>
      <c r="W3891" s="115"/>
      <c r="X3891" s="115"/>
      <c r="Y3891" s="115"/>
      <c r="Z3891" s="115"/>
      <c r="AA3891" s="112" t="s">
        <v>1166</v>
      </c>
      <c r="AB3891" s="113"/>
      <c r="AC3891" s="112"/>
      <c r="AD3891" s="112"/>
      <c r="AE3891" s="112"/>
      <c r="AF3891" s="112"/>
      <c r="AG3891" s="112"/>
      <c r="AH3891" s="112"/>
      <c r="AI3891" s="112"/>
      <c r="AJ3891" s="112"/>
      <c r="AK3891" s="112"/>
      <c r="AL3891" s="112"/>
      <c r="AM3891" s="112"/>
      <c r="AN3891" s="112"/>
      <c r="AQ3891" t="str">
        <f>AQ3888</f>
        <v/>
      </c>
    </row>
    <row r="3892" spans="1:43" ht="14.25" customHeight="1" x14ac:dyDescent="0.25">
      <c r="A3892" s="99" t="s">
        <v>1167</v>
      </c>
      <c r="B3892" s="114"/>
      <c r="C3892" s="114"/>
      <c r="D3892" s="114"/>
      <c r="E3892" s="114"/>
      <c r="F3892" s="114"/>
      <c r="G3892" s="114"/>
      <c r="H3892" s="114"/>
      <c r="I3892" s="114"/>
      <c r="J3892" s="114"/>
      <c r="K3892" s="114"/>
      <c r="L3892" s="114"/>
      <c r="M3892" s="114"/>
      <c r="N3892" s="114"/>
      <c r="O3892" s="114"/>
      <c r="P3892" s="114"/>
      <c r="Q3892" s="114"/>
      <c r="R3892" s="114"/>
      <c r="S3892" s="114"/>
      <c r="T3892" s="114"/>
      <c r="U3892" s="114"/>
      <c r="V3892" s="114"/>
      <c r="W3892" s="115"/>
      <c r="X3892" s="116"/>
      <c r="Y3892" s="117"/>
      <c r="Z3892" s="115"/>
      <c r="AA3892" s="112" t="s">
        <v>1168</v>
      </c>
      <c r="AB3892" s="113">
        <f>'Demand Input VP'!B1949</f>
        <v>0</v>
      </c>
      <c r="AC3892" s="112">
        <f>'Demand Input VP'!C1949</f>
        <v>0</v>
      </c>
      <c r="AD3892" s="112">
        <f>'Demand Input VP'!D1949</f>
        <v>0</v>
      </c>
      <c r="AE3892" s="112">
        <f>'Demand Input VP'!E1949</f>
        <v>0</v>
      </c>
      <c r="AF3892" s="112">
        <f>'Demand Input VP'!F1949</f>
        <v>0</v>
      </c>
      <c r="AG3892" s="112">
        <f>'Demand Input VP'!G1949</f>
        <v>0</v>
      </c>
      <c r="AH3892" s="112">
        <f>'Demand Input VP'!H1949</f>
        <v>0</v>
      </c>
      <c r="AI3892" s="112">
        <f>'Demand Input VP'!I1949</f>
        <v>0</v>
      </c>
      <c r="AJ3892" s="112">
        <f>'Demand Input VP'!J1949</f>
        <v>0</v>
      </c>
      <c r="AK3892" s="112">
        <f>'Demand Input VP'!K1949</f>
        <v>0</v>
      </c>
      <c r="AL3892" s="112">
        <f>'Demand Input VP'!L1949</f>
        <v>0</v>
      </c>
      <c r="AM3892" s="112">
        <f>'Demand Input VP'!M1949</f>
        <v>0</v>
      </c>
      <c r="AN3892" s="112">
        <f>'Demand Input VP'!N1949</f>
        <v>0</v>
      </c>
      <c r="AQ3892" t="str">
        <f>AQ3888</f>
        <v/>
      </c>
    </row>
    <row r="3893" spans="1:43" ht="14.25" customHeight="1" x14ac:dyDescent="0.25">
      <c r="A3893" s="99" t="s">
        <v>1169</v>
      </c>
      <c r="B3893" s="118"/>
      <c r="C3893" s="118"/>
      <c r="D3893" s="118"/>
      <c r="E3893" s="118"/>
      <c r="F3893" s="118"/>
      <c r="G3893" s="118"/>
      <c r="H3893" s="118"/>
      <c r="I3893" s="118"/>
      <c r="J3893" s="118"/>
      <c r="K3893" s="118"/>
      <c r="L3893" s="118"/>
      <c r="M3893" s="118"/>
      <c r="N3893" s="118"/>
      <c r="O3893" s="118"/>
      <c r="P3893" s="118"/>
      <c r="Q3893" s="118"/>
      <c r="R3893" s="118"/>
      <c r="S3893" s="118"/>
      <c r="T3893" s="118"/>
      <c r="U3893" s="118"/>
      <c r="V3893" s="118"/>
      <c r="W3893" s="115"/>
      <c r="X3893" s="116"/>
      <c r="Y3893" s="117"/>
      <c r="Z3893" s="119"/>
      <c r="AA3893" s="120" t="s">
        <v>1170</v>
      </c>
      <c r="AB3893" s="121">
        <f>'Demand Input VP'!B1948</f>
        <v>0</v>
      </c>
      <c r="AC3893" s="120">
        <f>'Demand Input VP'!C1948</f>
        <v>0</v>
      </c>
      <c r="AD3893" s="120">
        <f>'Demand Input VP'!D1948</f>
        <v>0</v>
      </c>
      <c r="AE3893" s="120">
        <f>'Demand Input VP'!E1948</f>
        <v>0</v>
      </c>
      <c r="AF3893" s="120">
        <f>'Demand Input VP'!F1948</f>
        <v>0</v>
      </c>
      <c r="AG3893" s="120">
        <f>'Demand Input VP'!G1948</f>
        <v>0</v>
      </c>
      <c r="AH3893" s="120">
        <f>'Demand Input VP'!H1948</f>
        <v>0</v>
      </c>
      <c r="AI3893" s="120">
        <f>'Demand Input VP'!I1948</f>
        <v>0</v>
      </c>
      <c r="AJ3893" s="120">
        <f>'Demand Input VP'!J1948</f>
        <v>0</v>
      </c>
      <c r="AK3893" s="120">
        <f>'Demand Input VP'!K1948</f>
        <v>0</v>
      </c>
      <c r="AL3893" s="120">
        <f>'Demand Input VP'!L1948</f>
        <v>0</v>
      </c>
      <c r="AM3893" s="120">
        <f>'Demand Input VP'!M1948</f>
        <v>0</v>
      </c>
      <c r="AN3893" s="120">
        <f>'Demand Input VP'!N1948</f>
        <v>0</v>
      </c>
      <c r="AQ3893" t="str">
        <f>AQ3888</f>
        <v/>
      </c>
    </row>
    <row r="3894" spans="1:43" ht="14.25" customHeight="1" x14ac:dyDescent="0.25">
      <c r="A3894" s="1"/>
      <c r="B3894" s="122"/>
      <c r="C3894" s="122"/>
      <c r="D3894" s="122"/>
      <c r="E3894" s="122"/>
      <c r="F3894" s="122"/>
      <c r="G3894" s="122"/>
      <c r="H3894" s="122"/>
      <c r="I3894" s="122"/>
      <c r="J3894" s="122"/>
      <c r="K3894" s="122"/>
      <c r="L3894" s="122"/>
      <c r="M3894" s="122"/>
      <c r="N3894" s="122"/>
      <c r="O3894" s="122"/>
      <c r="P3894" s="122"/>
      <c r="Q3894" s="122"/>
      <c r="R3894" s="122"/>
      <c r="S3894" s="122"/>
      <c r="T3894" s="122"/>
      <c r="U3894" s="122"/>
      <c r="V3894" s="122"/>
      <c r="W3894" s="123"/>
      <c r="X3894" s="116"/>
      <c r="Y3894" s="117"/>
      <c r="Z3894" s="123"/>
      <c r="AA3894" s="112" t="s">
        <v>1171</v>
      </c>
      <c r="AB3894" s="113">
        <f>'Demand Input MP'!B1949</f>
        <v>0</v>
      </c>
      <c r="AC3894" s="112">
        <f>'Demand Input MP'!C1949</f>
        <v>0</v>
      </c>
      <c r="AD3894" s="112">
        <f>'Demand Input MP'!D1949</f>
        <v>0</v>
      </c>
      <c r="AE3894" s="112">
        <f>'Demand Input MP'!E1949</f>
        <v>0</v>
      </c>
      <c r="AF3894" s="112">
        <f>'Demand Input MP'!F1949</f>
        <v>0</v>
      </c>
      <c r="AG3894" s="112">
        <f>'Demand Input MP'!G1949</f>
        <v>0</v>
      </c>
      <c r="AH3894" s="112">
        <f>'Demand Input MP'!H1949</f>
        <v>0</v>
      </c>
      <c r="AI3894" s="112">
        <f>'Demand Input MP'!I1949</f>
        <v>0</v>
      </c>
      <c r="AJ3894" s="112">
        <f>'Demand Input MP'!J1949</f>
        <v>0</v>
      </c>
      <c r="AK3894" s="112">
        <f>'Demand Input MP'!K1949</f>
        <v>0</v>
      </c>
      <c r="AL3894" s="112">
        <f>'Demand Input MP'!L1949</f>
        <v>0</v>
      </c>
      <c r="AM3894" s="112">
        <f>'Demand Input MP'!M1949</f>
        <v>0</v>
      </c>
      <c r="AN3894" s="112">
        <f>'Demand Input MP'!N1949</f>
        <v>0</v>
      </c>
      <c r="AQ3894" t="str">
        <f>AQ3888</f>
        <v/>
      </c>
    </row>
    <row r="3895" spans="1:43" ht="14.25" customHeight="1" x14ac:dyDescent="0.25">
      <c r="A3895" s="1"/>
      <c r="B3895" s="122"/>
      <c r="C3895" s="122"/>
      <c r="D3895" s="122"/>
      <c r="E3895" s="122"/>
      <c r="F3895" s="122"/>
      <c r="G3895" s="122"/>
      <c r="H3895" s="122"/>
      <c r="I3895" s="122"/>
      <c r="J3895" s="122"/>
      <c r="K3895" s="122"/>
      <c r="L3895" s="122"/>
      <c r="M3895" s="122"/>
      <c r="N3895" s="122"/>
      <c r="O3895" s="122"/>
      <c r="P3895" s="122"/>
      <c r="Q3895" s="122"/>
      <c r="R3895" s="122"/>
      <c r="S3895" s="122"/>
      <c r="T3895" s="122"/>
      <c r="U3895" s="122"/>
      <c r="V3895" s="124" t="s">
        <v>91</v>
      </c>
      <c r="W3895" s="125">
        <f>IFERROR(IF(SUM('Run Rate History'!E392:AD392)&gt;0,(SUMPRODUCT((B3890:AA3890&gt;=PERCENTILE(B3890:AA3890,0.1))*(B3890:AA3890&lt;=PERCENTILE(B3890:AA3890,0.9))*B3890:AA3890)+SUMPRODUCT(('Run Rate History'!E392:AD392&gt;=PERCENTILE(B3890:AA3890,0.1))*('Run Rate History'!E392:AD392&lt;=PERCENTILE(B3890:AA3890,0.9))*'Run Rate History'!E392:AD392))/(SUMPRODUCT((B3890:AA3890&gt;=PERCENTILE(B3890:AA3890,0.1))*(B3890:AA3890&lt;=PERCENTILE(B3890:AA3890,0.9))*1)+SUMPRODUCT(('Run Rate History'!E392:AD392&gt;=PERCENTILE(B3890:AA3890,0.1))*('Run Rate History'!E392:AD392&lt;=PERCENTILE(B3890:AA3890,0.9))*1)),TRIMMEAN(B3890:AA3890,0.15)),0)</f>
        <v>3.6842105263157894</v>
      </c>
      <c r="X3895" s="126" t="s">
        <v>1172</v>
      </c>
      <c r="Y3895" s="127">
        <f>SUM(B3890:AA3890)/26</f>
        <v>4.1923076923076925</v>
      </c>
      <c r="Z3895" s="128"/>
      <c r="AA3895" s="112" t="s">
        <v>1173</v>
      </c>
      <c r="AB3895" s="113">
        <f>'Demand Input MP'!B1948</f>
        <v>0</v>
      </c>
      <c r="AC3895" s="112">
        <f>'Demand Input MP'!C1948</f>
        <v>0</v>
      </c>
      <c r="AD3895" s="112">
        <f>'Demand Input MP'!D1948</f>
        <v>0</v>
      </c>
      <c r="AE3895" s="112">
        <f>'Demand Input MP'!E1948</f>
        <v>0</v>
      </c>
      <c r="AF3895" s="112">
        <f>'Demand Input MP'!F1948</f>
        <v>0</v>
      </c>
      <c r="AG3895" s="112">
        <f>'Demand Input MP'!G1948</f>
        <v>0</v>
      </c>
      <c r="AH3895" s="112">
        <f>'Demand Input MP'!H1948</f>
        <v>0</v>
      </c>
      <c r="AI3895" s="112">
        <f>'Demand Input MP'!I1948</f>
        <v>0</v>
      </c>
      <c r="AJ3895" s="112">
        <f>'Demand Input MP'!J1948</f>
        <v>0</v>
      </c>
      <c r="AK3895" s="112">
        <f>'Demand Input MP'!K1948</f>
        <v>0</v>
      </c>
      <c r="AL3895" s="112">
        <f>'Demand Input MP'!L1948</f>
        <v>0</v>
      </c>
      <c r="AM3895" s="112">
        <f>'Demand Input MP'!M1948</f>
        <v>0</v>
      </c>
      <c r="AN3895" s="112">
        <f>'Demand Input MP'!N1948</f>
        <v>0</v>
      </c>
      <c r="AQ3895" t="str">
        <f>AQ3888</f>
        <v/>
      </c>
    </row>
    <row r="3896" spans="1:43" ht="14.25" customHeight="1" x14ac:dyDescent="0.25">
      <c r="A3896" s="1"/>
      <c r="B3896" s="122"/>
      <c r="C3896" s="122"/>
      <c r="D3896" s="122"/>
      <c r="E3896" s="122"/>
      <c r="F3896" s="122"/>
      <c r="G3896" s="122"/>
      <c r="H3896" s="122"/>
      <c r="I3896" s="122"/>
      <c r="J3896" s="122"/>
      <c r="K3896" s="122"/>
      <c r="L3896" s="122"/>
      <c r="M3896" s="122"/>
      <c r="N3896" s="122"/>
      <c r="O3896" s="122"/>
      <c r="P3896" s="122"/>
      <c r="Q3896" s="122"/>
      <c r="R3896" s="122"/>
      <c r="S3896" s="122"/>
      <c r="T3896" s="122"/>
      <c r="U3896" s="122"/>
      <c r="V3896" s="124" t="s">
        <v>94</v>
      </c>
      <c r="W3896" s="125">
        <f>IFERROR((1*MIN(MAX(X3890,0.5*IF(SUM('Run Rate History'!E392:AD392)&gt;0,(MEDIAN(IF(B3890:AA3890&gt;0,B3890:AA3890))+MEDIAN(IF('Run Rate History'!E392:AD392&gt;0,'Run Rate History'!E392:AD392)))/2,MEDIAN(IF(B3890:AA3890&gt;0,B3890:AA3890)))),2*IF(SUM('Run Rate History'!E392:AD392)&gt;0,(MEDIAN(IF(B3890:AA3890&gt;0,B3890:AA3890))+MEDIAN(IF('Run Rate History'!E392:AD392&gt;0,'Run Rate History'!E392:AD392)))/2,MEDIAN(IF(B3890:AA3890&gt;0,B3890:AA3890))))+2*MIN(MAX(Y3890,0.5*IF(SUM('Run Rate History'!E392:AD392)&gt;0,(MEDIAN(IF(B3890:AA3890&gt;0,B3890:AA3890))+MEDIAN(IF('Run Rate History'!E392:AD392&gt;0,'Run Rate History'!E392:AD392)))/2,MEDIAN(IF(B3890:AA3890&gt;0,B3890:AA3890)))),2*IF(SUM('Run Rate History'!E392:AD392)&gt;0,(MEDIAN(IF(B3890:AA3890&gt;0,B3890:AA3890))+MEDIAN(IF('Run Rate History'!E392:AD392&gt;0,'Run Rate History'!E392:AD392)))/2,MEDIAN(IF(B3890:AA3890&gt;0,B3890:AA3890))))+3*MIN(MAX(Z3890,0.5*IF(SUM('Run Rate History'!E392:AD392)&gt;0,(MEDIAN(IF(B3890:AA3890&gt;0,B3890:AA3890))+MEDIAN(IF('Run Rate History'!E392:AD392&gt;0,'Run Rate History'!E392:AD392)))/2,MEDIAN(IF(B3890:AA3890&gt;0,B3890:AA3890)))),2*IF(SUM('Run Rate History'!E392:AD392)&gt;0,(MEDIAN(IF(B3890:AA3890&gt;0,B3890:AA3890))+MEDIAN(IF('Run Rate History'!E392:AD392&gt;0,'Run Rate History'!E392:AD392)))/2,MEDIAN(IF(B3890:AA3890&gt;0,B3890:AA3890))))+4*MIN(MAX(AA3890,0.5*IF(SUM('Run Rate History'!E392:AD392)&gt;0,(MEDIAN(IF(B3890:AA3890&gt;0,B3890:AA3890))+MEDIAN(IF('Run Rate History'!E392:AD392&gt;0,'Run Rate History'!E392:AD392)))/2,MEDIAN(IF(B3890:AA3890&gt;0,B3890:AA3890)))),2*IF(SUM('Run Rate History'!E392:AD392)&gt;0,(MEDIAN(IF(B3890:AA3890&gt;0,B3890:AA3890))+MEDIAN(IF('Run Rate History'!E392:AD392&gt;0,'Run Rate History'!E392:AD392)))/2,MEDIAN(IF(B3890:AA3890&gt;0,B3890:AA3890)))))/10,0)</f>
        <v>2.5</v>
      </c>
      <c r="X3896" s="129" t="s">
        <v>1174</v>
      </c>
      <c r="Y3896" s="130">
        <f>IFERROR(VLOOKUP(A3888,'Stanje zaliha'!A:E,5,FALSE()),0)</f>
        <v>323</v>
      </c>
      <c r="Z3896" s="131"/>
      <c r="AA3896" s="113" t="s">
        <v>1175</v>
      </c>
      <c r="AB3896" s="118">
        <f t="shared" ref="AB3896:AN3896" si="776">SUM(AB3892:AB3895)</f>
        <v>0</v>
      </c>
      <c r="AC3896" s="118">
        <f t="shared" si="776"/>
        <v>0</v>
      </c>
      <c r="AD3896" s="118">
        <f t="shared" si="776"/>
        <v>0</v>
      </c>
      <c r="AE3896" s="118">
        <f t="shared" si="776"/>
        <v>0</v>
      </c>
      <c r="AF3896" s="118">
        <f t="shared" si="776"/>
        <v>0</v>
      </c>
      <c r="AG3896" s="118">
        <f t="shared" si="776"/>
        <v>0</v>
      </c>
      <c r="AH3896" s="118">
        <f t="shared" si="776"/>
        <v>0</v>
      </c>
      <c r="AI3896" s="118">
        <f t="shared" si="776"/>
        <v>0</v>
      </c>
      <c r="AJ3896" s="118">
        <f t="shared" si="776"/>
        <v>0</v>
      </c>
      <c r="AK3896" s="118">
        <f t="shared" si="776"/>
        <v>0</v>
      </c>
      <c r="AL3896" s="118">
        <f t="shared" si="776"/>
        <v>0</v>
      </c>
      <c r="AM3896" s="118">
        <f t="shared" si="776"/>
        <v>0</v>
      </c>
      <c r="AN3896" s="118">
        <f t="shared" si="776"/>
        <v>0</v>
      </c>
      <c r="AQ3896" t="str">
        <f>AQ3888</f>
        <v/>
      </c>
    </row>
    <row r="3897" spans="1:43" ht="14.25" customHeight="1" x14ac:dyDescent="0.25">
      <c r="A3897" s="1"/>
      <c r="B3897" s="122"/>
      <c r="C3897" s="122"/>
      <c r="D3897" s="122"/>
      <c r="E3897" s="122"/>
      <c r="F3897" s="122"/>
      <c r="G3897" s="122"/>
      <c r="H3897" s="122"/>
      <c r="I3897" s="122"/>
      <c r="J3897" s="122"/>
      <c r="K3897" s="122"/>
      <c r="L3897" s="122"/>
      <c r="M3897" s="122"/>
      <c r="N3897" s="122"/>
      <c r="O3897" s="122"/>
      <c r="P3897" s="122"/>
      <c r="Q3897" s="122"/>
      <c r="R3897" s="122"/>
      <c r="S3897" s="122"/>
      <c r="T3897" s="122"/>
      <c r="U3897" s="122"/>
      <c r="V3897" s="124" t="s">
        <v>95</v>
      </c>
      <c r="W3897" s="125">
        <f>IFERROR(0.6*W3896+0.4*W3895,0)</f>
        <v>2.9736842105263159</v>
      </c>
      <c r="X3897" s="132" t="s">
        <v>1176</v>
      </c>
      <c r="Y3897" s="133">
        <f>IFERROR(SUMIF('Popis poslanih narudžbi'!A:A,A3888,'Popis poslanih narudžbi'!C:C),0)</f>
        <v>0</v>
      </c>
      <c r="Z3897" s="131"/>
      <c r="AA3897" s="134" t="s">
        <v>1177</v>
      </c>
      <c r="AB3897" s="118">
        <f t="shared" ref="AB3897:AN3897" si="777">AB3890+AB3896</f>
        <v>3</v>
      </c>
      <c r="AC3897" s="118">
        <f t="shared" si="777"/>
        <v>3</v>
      </c>
      <c r="AD3897" s="118">
        <f t="shared" si="777"/>
        <v>3</v>
      </c>
      <c r="AE3897" s="118">
        <f t="shared" si="777"/>
        <v>3</v>
      </c>
      <c r="AF3897" s="118">
        <f t="shared" si="777"/>
        <v>3</v>
      </c>
      <c r="AG3897" s="118">
        <f t="shared" si="777"/>
        <v>3</v>
      </c>
      <c r="AH3897" s="118">
        <f t="shared" si="777"/>
        <v>3</v>
      </c>
      <c r="AI3897" s="118">
        <f t="shared" si="777"/>
        <v>3</v>
      </c>
      <c r="AJ3897" s="118">
        <f t="shared" si="777"/>
        <v>2</v>
      </c>
      <c r="AK3897" s="118">
        <f t="shared" si="777"/>
        <v>3</v>
      </c>
      <c r="AL3897" s="118">
        <f t="shared" si="777"/>
        <v>3</v>
      </c>
      <c r="AM3897" s="118">
        <f t="shared" si="777"/>
        <v>3</v>
      </c>
      <c r="AN3897" s="118">
        <f t="shared" si="777"/>
        <v>3</v>
      </c>
      <c r="AQ3897" t="str">
        <f>AQ3888</f>
        <v/>
      </c>
    </row>
    <row r="3898" spans="1:43" ht="14.25" customHeight="1" x14ac:dyDescent="0.25">
      <c r="A3898" s="107" t="str">
        <f>'Run Rate'!A393</f>
        <v>SCM04428</v>
      </c>
      <c r="B3898" s="135" t="str">
        <f>'Run Rate'!B393</f>
        <v>The Beef 900g Chocolate</v>
      </c>
      <c r="C3898" s="135" t="str">
        <f>'Run Rate'!C393</f>
        <v>PROTEINI</v>
      </c>
      <c r="D3898" s="135" t="str">
        <f>'Run Rate'!D393</f>
        <v>03 BRONZE</v>
      </c>
      <c r="E3898" s="122"/>
      <c r="F3898" s="122"/>
      <c r="G3898" s="122"/>
      <c r="H3898" s="122"/>
      <c r="I3898" s="122"/>
      <c r="J3898" s="122"/>
      <c r="K3898" s="122"/>
      <c r="L3898" s="122"/>
      <c r="M3898" s="122"/>
      <c r="N3898" s="122"/>
      <c r="O3898" s="122"/>
      <c r="P3898" s="122"/>
      <c r="Q3898" s="122"/>
      <c r="R3898" s="122"/>
      <c r="S3898" s="122"/>
      <c r="T3898" s="122"/>
      <c r="U3898" s="122"/>
      <c r="V3898" s="122"/>
      <c r="W3898" s="122"/>
      <c r="X3898" s="122"/>
      <c r="Y3898" s="122"/>
      <c r="Z3898" s="122"/>
      <c r="AA3898" s="122"/>
      <c r="AB3898" s="122"/>
      <c r="AC3898" s="122"/>
      <c r="AD3898" s="122"/>
      <c r="AE3898" s="122"/>
      <c r="AF3898" s="122"/>
      <c r="AG3898" s="122"/>
      <c r="AH3898" s="122"/>
      <c r="AI3898" s="122"/>
      <c r="AJ3898" s="122"/>
      <c r="AK3898" s="122"/>
      <c r="AL3898" s="122"/>
      <c r="AM3898" s="122"/>
      <c r="AN3898" s="122"/>
      <c r="AQ3898" t="str">
        <f>IF(AND(OR($B$1="ALL",$B$1=C3898),OR($E$1="ALL",$E$1=D3898),OR($B$2="ALL",$B$2=A3898),OR($E$2="ALL",IFERROR(SEARCH($E$2,B3898),0)&gt;0)),"MATCH","")</f>
        <v/>
      </c>
    </row>
    <row r="3899" spans="1:43" ht="14.25" customHeight="1" x14ac:dyDescent="0.25">
      <c r="A3899" s="108" t="s">
        <v>1137</v>
      </c>
      <c r="B3899" s="136" t="s">
        <v>1138</v>
      </c>
      <c r="C3899" s="136" t="s">
        <v>1139</v>
      </c>
      <c r="D3899" s="136" t="s">
        <v>1140</v>
      </c>
      <c r="E3899" s="136" t="s">
        <v>1141</v>
      </c>
      <c r="F3899" s="136" t="s">
        <v>1142</v>
      </c>
      <c r="G3899" s="136" t="s">
        <v>1143</v>
      </c>
      <c r="H3899" s="136" t="s">
        <v>1144</v>
      </c>
      <c r="I3899" s="136" t="s">
        <v>1145</v>
      </c>
      <c r="J3899" s="136" t="s">
        <v>1146</v>
      </c>
      <c r="K3899" s="136" t="s">
        <v>1147</v>
      </c>
      <c r="L3899" s="136" t="s">
        <v>1148</v>
      </c>
      <c r="M3899" s="136" t="s">
        <v>1149</v>
      </c>
      <c r="N3899" s="136" t="s">
        <v>1150</v>
      </c>
      <c r="O3899" s="136" t="s">
        <v>1151</v>
      </c>
      <c r="P3899" s="136" t="s">
        <v>1152</v>
      </c>
      <c r="Q3899" s="136" t="s">
        <v>1153</v>
      </c>
      <c r="R3899" s="136" t="s">
        <v>1154</v>
      </c>
      <c r="S3899" s="136" t="s">
        <v>1155</v>
      </c>
      <c r="T3899" s="136" t="s">
        <v>1156</v>
      </c>
      <c r="U3899" s="136" t="s">
        <v>1157</v>
      </c>
      <c r="V3899" s="136" t="s">
        <v>1158</v>
      </c>
      <c r="W3899" s="136" t="s">
        <v>1159</v>
      </c>
      <c r="X3899" s="136" t="s">
        <v>1160</v>
      </c>
      <c r="Y3899" s="136" t="s">
        <v>1161</v>
      </c>
      <c r="Z3899" s="136" t="s">
        <v>1162</v>
      </c>
      <c r="AA3899" s="136" t="s">
        <v>1163</v>
      </c>
      <c r="AB3899" s="137" t="s">
        <v>156</v>
      </c>
      <c r="AC3899" s="137" t="s">
        <v>157</v>
      </c>
      <c r="AD3899" s="137" t="s">
        <v>158</v>
      </c>
      <c r="AE3899" s="137" t="s">
        <v>139</v>
      </c>
      <c r="AF3899" s="138" t="s">
        <v>140</v>
      </c>
      <c r="AG3899" s="138" t="s">
        <v>141</v>
      </c>
      <c r="AH3899" s="138" t="s">
        <v>142</v>
      </c>
      <c r="AI3899" s="138" t="s">
        <v>143</v>
      </c>
      <c r="AJ3899" s="139" t="s">
        <v>144</v>
      </c>
      <c r="AK3899" s="139" t="s">
        <v>145</v>
      </c>
      <c r="AL3899" s="139" t="s">
        <v>146</v>
      </c>
      <c r="AM3899" s="140" t="s">
        <v>147</v>
      </c>
      <c r="AN3899" s="140" t="s">
        <v>148</v>
      </c>
      <c r="AQ3899" t="str">
        <f>AQ3898</f>
        <v/>
      </c>
    </row>
    <row r="3900" spans="1:43" ht="14.25" customHeight="1" x14ac:dyDescent="0.25">
      <c r="A3900" s="99" t="s">
        <v>1164</v>
      </c>
      <c r="B3900" s="112">
        <f>'Run Rate'!E393</f>
        <v>5</v>
      </c>
      <c r="C3900" s="112">
        <f>'Run Rate'!F393</f>
        <v>5</v>
      </c>
      <c r="D3900" s="112">
        <f>'Run Rate'!G393</f>
        <v>2</v>
      </c>
      <c r="E3900" s="112">
        <f>'Run Rate'!H393</f>
        <v>9</v>
      </c>
      <c r="F3900" s="112">
        <f>'Run Rate'!I393</f>
        <v>5</v>
      </c>
      <c r="G3900" s="112">
        <f>'Run Rate'!J393</f>
        <v>4</v>
      </c>
      <c r="H3900" s="112">
        <f>'Run Rate'!K393</f>
        <v>6</v>
      </c>
      <c r="I3900" s="112">
        <f>'Run Rate'!L393</f>
        <v>9</v>
      </c>
      <c r="J3900" s="112">
        <f>'Run Rate'!M393</f>
        <v>14</v>
      </c>
      <c r="K3900" s="112">
        <f>'Run Rate'!N393</f>
        <v>6</v>
      </c>
      <c r="L3900" s="112">
        <f>'Run Rate'!O393</f>
        <v>2</v>
      </c>
      <c r="M3900" s="112">
        <f>'Run Rate'!P393</f>
        <v>4</v>
      </c>
      <c r="N3900" s="112">
        <f>'Run Rate'!Q393</f>
        <v>0</v>
      </c>
      <c r="O3900" s="112">
        <f>'Run Rate'!R393</f>
        <v>1</v>
      </c>
      <c r="P3900" s="112">
        <f>'Run Rate'!S393</f>
        <v>0</v>
      </c>
      <c r="Q3900" s="112">
        <f>'Run Rate'!T393</f>
        <v>0</v>
      </c>
      <c r="R3900" s="112">
        <f>'Run Rate'!U393</f>
        <v>2</v>
      </c>
      <c r="S3900" s="112">
        <f>'Run Rate'!V393</f>
        <v>1</v>
      </c>
      <c r="T3900" s="112">
        <f>'Run Rate'!W393</f>
        <v>8</v>
      </c>
      <c r="U3900" s="112">
        <f>'Run Rate'!X393</f>
        <v>11</v>
      </c>
      <c r="V3900" s="112">
        <f>'Run Rate'!Y393</f>
        <v>5</v>
      </c>
      <c r="W3900" s="112">
        <f>'Run Rate'!Z393</f>
        <v>8</v>
      </c>
      <c r="X3900" s="112">
        <f>'Run Rate'!AA393</f>
        <v>6</v>
      </c>
      <c r="Y3900" s="112">
        <f>'Run Rate'!AB393</f>
        <v>8</v>
      </c>
      <c r="Z3900" s="112">
        <f>'Run Rate'!AC393</f>
        <v>14</v>
      </c>
      <c r="AA3900" s="112">
        <f>'Run Rate'!AD393</f>
        <v>8</v>
      </c>
      <c r="AB3900" s="113">
        <v>8</v>
      </c>
      <c r="AC3900" s="112">
        <v>8</v>
      </c>
      <c r="AD3900" s="112">
        <v>8</v>
      </c>
      <c r="AE3900" s="112">
        <v>8</v>
      </c>
      <c r="AF3900" s="112">
        <v>8</v>
      </c>
      <c r="AG3900" s="112">
        <v>8</v>
      </c>
      <c r="AH3900" s="112">
        <v>8</v>
      </c>
      <c r="AI3900" s="112">
        <v>8</v>
      </c>
      <c r="AJ3900" s="112">
        <v>8</v>
      </c>
      <c r="AK3900" s="112">
        <v>8</v>
      </c>
      <c r="AL3900" s="112">
        <v>8</v>
      </c>
      <c r="AM3900" s="112">
        <v>8</v>
      </c>
      <c r="AN3900" s="112">
        <v>8</v>
      </c>
      <c r="AQ3900" t="str">
        <f>AQ3898</f>
        <v/>
      </c>
    </row>
    <row r="3901" spans="1:43" ht="14.25" customHeight="1" x14ac:dyDescent="0.25">
      <c r="A3901" s="99" t="s">
        <v>1165</v>
      </c>
      <c r="B3901" s="114"/>
      <c r="C3901" s="114"/>
      <c r="D3901" s="114"/>
      <c r="E3901" s="114"/>
      <c r="F3901" s="114"/>
      <c r="G3901" s="114"/>
      <c r="H3901" s="114"/>
      <c r="I3901" s="114"/>
      <c r="J3901" s="114"/>
      <c r="K3901" s="114"/>
      <c r="L3901" s="114"/>
      <c r="M3901" s="114"/>
      <c r="N3901" s="114"/>
      <c r="O3901" s="114"/>
      <c r="P3901" s="114"/>
      <c r="Q3901" s="114"/>
      <c r="R3901" s="114"/>
      <c r="S3901" s="114"/>
      <c r="T3901" s="114"/>
      <c r="U3901" s="114"/>
      <c r="V3901" s="114"/>
      <c r="W3901" s="115"/>
      <c r="X3901" s="115"/>
      <c r="Y3901" s="115"/>
      <c r="Z3901" s="115"/>
      <c r="AA3901" s="112" t="s">
        <v>1166</v>
      </c>
      <c r="AB3901" s="113"/>
      <c r="AC3901" s="112"/>
      <c r="AD3901" s="112"/>
      <c r="AE3901" s="112"/>
      <c r="AF3901" s="112"/>
      <c r="AG3901" s="112"/>
      <c r="AH3901" s="112"/>
      <c r="AI3901" s="112"/>
      <c r="AJ3901" s="112"/>
      <c r="AK3901" s="112"/>
      <c r="AL3901" s="112"/>
      <c r="AM3901" s="112"/>
      <c r="AN3901" s="112"/>
      <c r="AQ3901" t="str">
        <f>AQ3898</f>
        <v/>
      </c>
    </row>
    <row r="3902" spans="1:43" ht="14.25" customHeight="1" x14ac:dyDescent="0.25">
      <c r="A3902" s="99" t="s">
        <v>1167</v>
      </c>
      <c r="B3902" s="114"/>
      <c r="C3902" s="114"/>
      <c r="D3902" s="114"/>
      <c r="E3902" s="114"/>
      <c r="F3902" s="114"/>
      <c r="G3902" s="114"/>
      <c r="H3902" s="114"/>
      <c r="I3902" s="114"/>
      <c r="J3902" s="114"/>
      <c r="K3902" s="114"/>
      <c r="L3902" s="114"/>
      <c r="M3902" s="114"/>
      <c r="N3902" s="114"/>
      <c r="O3902" s="114"/>
      <c r="P3902" s="114"/>
      <c r="Q3902" s="114"/>
      <c r="R3902" s="114"/>
      <c r="S3902" s="114"/>
      <c r="T3902" s="114"/>
      <c r="U3902" s="114"/>
      <c r="V3902" s="114"/>
      <c r="W3902" s="115"/>
      <c r="X3902" s="116"/>
      <c r="Y3902" s="117"/>
      <c r="Z3902" s="115"/>
      <c r="AA3902" s="112" t="s">
        <v>1168</v>
      </c>
      <c r="AB3902" s="113">
        <f>'Demand Input VP'!B1954</f>
        <v>0</v>
      </c>
      <c r="AC3902" s="112">
        <f>'Demand Input VP'!C1954</f>
        <v>0</v>
      </c>
      <c r="AD3902" s="112">
        <f>'Demand Input VP'!D1954</f>
        <v>0</v>
      </c>
      <c r="AE3902" s="112">
        <f>'Demand Input VP'!E1954</f>
        <v>0</v>
      </c>
      <c r="AF3902" s="112">
        <f>'Demand Input VP'!F1954</f>
        <v>0</v>
      </c>
      <c r="AG3902" s="112">
        <f>'Demand Input VP'!G1954</f>
        <v>0</v>
      </c>
      <c r="AH3902" s="112">
        <f>'Demand Input VP'!H1954</f>
        <v>0</v>
      </c>
      <c r="AI3902" s="112">
        <f>'Demand Input VP'!I1954</f>
        <v>0</v>
      </c>
      <c r="AJ3902" s="112">
        <f>'Demand Input VP'!J1954</f>
        <v>0</v>
      </c>
      <c r="AK3902" s="112">
        <f>'Demand Input VP'!K1954</f>
        <v>0</v>
      </c>
      <c r="AL3902" s="112">
        <f>'Demand Input VP'!L1954</f>
        <v>0</v>
      </c>
      <c r="AM3902" s="112">
        <f>'Demand Input VP'!M1954</f>
        <v>0</v>
      </c>
      <c r="AN3902" s="112">
        <f>'Demand Input VP'!N1954</f>
        <v>0</v>
      </c>
      <c r="AQ3902" t="str">
        <f>AQ3898</f>
        <v/>
      </c>
    </row>
    <row r="3903" spans="1:43" ht="14.25" customHeight="1" x14ac:dyDescent="0.25">
      <c r="A3903" s="99" t="s">
        <v>1169</v>
      </c>
      <c r="B3903" s="118"/>
      <c r="C3903" s="118"/>
      <c r="D3903" s="118"/>
      <c r="E3903" s="118"/>
      <c r="F3903" s="118"/>
      <c r="G3903" s="118"/>
      <c r="H3903" s="118"/>
      <c r="I3903" s="118"/>
      <c r="J3903" s="118"/>
      <c r="K3903" s="118"/>
      <c r="L3903" s="118"/>
      <c r="M3903" s="118"/>
      <c r="N3903" s="118"/>
      <c r="O3903" s="118"/>
      <c r="P3903" s="118"/>
      <c r="Q3903" s="118"/>
      <c r="R3903" s="118"/>
      <c r="S3903" s="118"/>
      <c r="T3903" s="118"/>
      <c r="U3903" s="118"/>
      <c r="V3903" s="118"/>
      <c r="W3903" s="115"/>
      <c r="X3903" s="116"/>
      <c r="Y3903" s="117"/>
      <c r="Z3903" s="119"/>
      <c r="AA3903" s="120" t="s">
        <v>1170</v>
      </c>
      <c r="AB3903" s="121">
        <f>'Demand Input VP'!B1953</f>
        <v>0</v>
      </c>
      <c r="AC3903" s="120">
        <f>'Demand Input VP'!C1953</f>
        <v>0</v>
      </c>
      <c r="AD3903" s="120">
        <f>'Demand Input VP'!D1953</f>
        <v>0</v>
      </c>
      <c r="AE3903" s="120">
        <f>'Demand Input VP'!E1953</f>
        <v>0</v>
      </c>
      <c r="AF3903" s="120">
        <f>'Demand Input VP'!F1953</f>
        <v>0</v>
      </c>
      <c r="AG3903" s="120">
        <f>'Demand Input VP'!G1953</f>
        <v>0</v>
      </c>
      <c r="AH3903" s="120">
        <f>'Demand Input VP'!H1953</f>
        <v>0</v>
      </c>
      <c r="AI3903" s="120">
        <f>'Demand Input VP'!I1953</f>
        <v>0</v>
      </c>
      <c r="AJ3903" s="120">
        <f>'Demand Input VP'!J1953</f>
        <v>0</v>
      </c>
      <c r="AK3903" s="120">
        <f>'Demand Input VP'!K1953</f>
        <v>0</v>
      </c>
      <c r="AL3903" s="120">
        <f>'Demand Input VP'!L1953</f>
        <v>0</v>
      </c>
      <c r="AM3903" s="120">
        <f>'Demand Input VP'!M1953</f>
        <v>0</v>
      </c>
      <c r="AN3903" s="120">
        <f>'Demand Input VP'!N1953</f>
        <v>0</v>
      </c>
      <c r="AQ3903" t="str">
        <f>AQ3898</f>
        <v/>
      </c>
    </row>
    <row r="3904" spans="1:43" ht="14.25" customHeight="1" x14ac:dyDescent="0.25">
      <c r="A3904" s="1"/>
      <c r="B3904" s="122"/>
      <c r="C3904" s="122"/>
      <c r="D3904" s="122"/>
      <c r="E3904" s="122"/>
      <c r="F3904" s="122"/>
      <c r="G3904" s="122"/>
      <c r="H3904" s="122"/>
      <c r="I3904" s="122"/>
      <c r="J3904" s="122"/>
      <c r="K3904" s="122"/>
      <c r="L3904" s="122"/>
      <c r="M3904" s="122"/>
      <c r="N3904" s="122"/>
      <c r="O3904" s="122"/>
      <c r="P3904" s="122"/>
      <c r="Q3904" s="122"/>
      <c r="R3904" s="122"/>
      <c r="S3904" s="122"/>
      <c r="T3904" s="122"/>
      <c r="U3904" s="122"/>
      <c r="V3904" s="122"/>
      <c r="W3904" s="123"/>
      <c r="X3904" s="116"/>
      <c r="Y3904" s="117"/>
      <c r="Z3904" s="123"/>
      <c r="AA3904" s="112" t="s">
        <v>1171</v>
      </c>
      <c r="AB3904" s="113">
        <f>'Demand Input MP'!B1954</f>
        <v>0</v>
      </c>
      <c r="AC3904" s="112">
        <f>'Demand Input MP'!C1954</f>
        <v>0</v>
      </c>
      <c r="AD3904" s="112">
        <f>'Demand Input MP'!D1954</f>
        <v>0</v>
      </c>
      <c r="AE3904" s="112">
        <f>'Demand Input MP'!E1954</f>
        <v>0</v>
      </c>
      <c r="AF3904" s="112">
        <f>'Demand Input MP'!F1954</f>
        <v>0</v>
      </c>
      <c r="AG3904" s="112">
        <f>'Demand Input MP'!G1954</f>
        <v>0</v>
      </c>
      <c r="AH3904" s="112">
        <f>'Demand Input MP'!H1954</f>
        <v>0</v>
      </c>
      <c r="AI3904" s="112">
        <f>'Demand Input MP'!I1954</f>
        <v>0</v>
      </c>
      <c r="AJ3904" s="112">
        <f>'Demand Input MP'!J1954</f>
        <v>0</v>
      </c>
      <c r="AK3904" s="112">
        <f>'Demand Input MP'!K1954</f>
        <v>0</v>
      </c>
      <c r="AL3904" s="112">
        <f>'Demand Input MP'!L1954</f>
        <v>0</v>
      </c>
      <c r="AM3904" s="112">
        <f>'Demand Input MP'!M1954</f>
        <v>0</v>
      </c>
      <c r="AN3904" s="112">
        <f>'Demand Input MP'!N1954</f>
        <v>0</v>
      </c>
      <c r="AQ3904" t="str">
        <f>AQ3898</f>
        <v/>
      </c>
    </row>
    <row r="3905" spans="1:43" ht="14.25" customHeight="1" x14ac:dyDescent="0.25">
      <c r="A3905" s="1"/>
      <c r="B3905" s="122"/>
      <c r="C3905" s="122"/>
      <c r="D3905" s="122"/>
      <c r="E3905" s="122"/>
      <c r="F3905" s="122"/>
      <c r="G3905" s="122"/>
      <c r="H3905" s="122"/>
      <c r="I3905" s="122"/>
      <c r="J3905" s="122"/>
      <c r="K3905" s="122"/>
      <c r="L3905" s="122"/>
      <c r="M3905" s="122"/>
      <c r="N3905" s="122"/>
      <c r="O3905" s="122"/>
      <c r="P3905" s="122"/>
      <c r="Q3905" s="122"/>
      <c r="R3905" s="122"/>
      <c r="S3905" s="122"/>
      <c r="T3905" s="122"/>
      <c r="U3905" s="122"/>
      <c r="V3905" s="124" t="s">
        <v>91</v>
      </c>
      <c r="W3905" s="125">
        <f>IFERROR(IF(SUM('Run Rate History'!E393:AD393)&gt;0,(SUMPRODUCT((B3900:AA3900&gt;=PERCENTILE(B3900:AA3900,0.1))*(B3900:AA3900&lt;=PERCENTILE(B3900:AA3900,0.9))*B3900:AA3900)+SUMPRODUCT(('Run Rate History'!E393:AD393&gt;=PERCENTILE(B3900:AA3900,0.1))*('Run Rate History'!E393:AD393&lt;=PERCENTILE(B3900:AA3900,0.9))*'Run Rate History'!E393:AD393))/(SUMPRODUCT((B3900:AA3900&gt;=PERCENTILE(B3900:AA3900,0.1))*(B3900:AA3900&lt;=PERCENTILE(B3900:AA3900,0.9))*1)+SUMPRODUCT(('Run Rate History'!E393:AD393&gt;=PERCENTILE(B3900:AA3900,0.1))*('Run Rate History'!E393:AD393&lt;=PERCENTILE(B3900:AA3900,0.9))*1)),TRIMMEAN(B3900:AA3900,0.15)),0)</f>
        <v>4.8139534883720927</v>
      </c>
      <c r="X3905" s="126" t="s">
        <v>1172</v>
      </c>
      <c r="Y3905" s="127">
        <f>SUM(B3900:AA3900)/26</f>
        <v>5.5</v>
      </c>
      <c r="Z3905" s="128"/>
      <c r="AA3905" s="112" t="s">
        <v>1173</v>
      </c>
      <c r="AB3905" s="113">
        <f>'Demand Input MP'!B1953</f>
        <v>0</v>
      </c>
      <c r="AC3905" s="112">
        <f>'Demand Input MP'!C1953</f>
        <v>0</v>
      </c>
      <c r="AD3905" s="112">
        <f>'Demand Input MP'!D1953</f>
        <v>0</v>
      </c>
      <c r="AE3905" s="112">
        <f>'Demand Input MP'!E1953</f>
        <v>0</v>
      </c>
      <c r="AF3905" s="112">
        <f>'Demand Input MP'!F1953</f>
        <v>0</v>
      </c>
      <c r="AG3905" s="112">
        <f>'Demand Input MP'!G1953</f>
        <v>0</v>
      </c>
      <c r="AH3905" s="112">
        <f>'Demand Input MP'!H1953</f>
        <v>0</v>
      </c>
      <c r="AI3905" s="112">
        <f>'Demand Input MP'!I1953</f>
        <v>0</v>
      </c>
      <c r="AJ3905" s="112">
        <f>'Demand Input MP'!J1953</f>
        <v>0</v>
      </c>
      <c r="AK3905" s="112">
        <f>'Demand Input MP'!K1953</f>
        <v>0</v>
      </c>
      <c r="AL3905" s="112">
        <f>'Demand Input MP'!L1953</f>
        <v>0</v>
      </c>
      <c r="AM3905" s="112">
        <f>'Demand Input MP'!M1953</f>
        <v>0</v>
      </c>
      <c r="AN3905" s="112">
        <f>'Demand Input MP'!N1953</f>
        <v>0</v>
      </c>
      <c r="AQ3905" t="str">
        <f>AQ3898</f>
        <v/>
      </c>
    </row>
    <row r="3906" spans="1:43" ht="14.25" customHeight="1" x14ac:dyDescent="0.25">
      <c r="A3906" s="1"/>
      <c r="B3906" s="122"/>
      <c r="C3906" s="122"/>
      <c r="D3906" s="122"/>
      <c r="E3906" s="122"/>
      <c r="F3906" s="122"/>
      <c r="G3906" s="122"/>
      <c r="H3906" s="122"/>
      <c r="I3906" s="122"/>
      <c r="J3906" s="122"/>
      <c r="K3906" s="122"/>
      <c r="L3906" s="122"/>
      <c r="M3906" s="122"/>
      <c r="N3906" s="122"/>
      <c r="O3906" s="122"/>
      <c r="P3906" s="122"/>
      <c r="Q3906" s="122"/>
      <c r="R3906" s="122"/>
      <c r="S3906" s="122"/>
      <c r="T3906" s="122"/>
      <c r="U3906" s="122"/>
      <c r="V3906" s="124" t="s">
        <v>94</v>
      </c>
      <c r="W3906" s="125">
        <f>IFERROR((1*MIN(MAX(X3900,0.5*IF(SUM('Run Rate History'!E393:AD393)&gt;0,(MEDIAN(IF(B3900:AA3900&gt;0,B3900:AA3900))+MEDIAN(IF('Run Rate History'!E393:AD393&gt;0,'Run Rate History'!E393:AD393)))/2,MEDIAN(IF(B3900:AA3900&gt;0,B3900:AA3900)))),2*IF(SUM('Run Rate History'!E393:AD393)&gt;0,(MEDIAN(IF(B3900:AA3900&gt;0,B3900:AA3900))+MEDIAN(IF('Run Rate History'!E393:AD393&gt;0,'Run Rate History'!E393:AD393)))/2,MEDIAN(IF(B3900:AA3900&gt;0,B3900:AA3900))))+2*MIN(MAX(Y3900,0.5*IF(SUM('Run Rate History'!E393:AD393)&gt;0,(MEDIAN(IF(B3900:AA3900&gt;0,B3900:AA3900))+MEDIAN(IF('Run Rate History'!E393:AD393&gt;0,'Run Rate History'!E393:AD393)))/2,MEDIAN(IF(B3900:AA3900&gt;0,B3900:AA3900)))),2*IF(SUM('Run Rate History'!E393:AD393)&gt;0,(MEDIAN(IF(B3900:AA3900&gt;0,B3900:AA3900))+MEDIAN(IF('Run Rate History'!E393:AD393&gt;0,'Run Rate History'!E393:AD393)))/2,MEDIAN(IF(B3900:AA3900&gt;0,B3900:AA3900))))+3*MIN(MAX(Z3900,0.5*IF(SUM('Run Rate History'!E393:AD393)&gt;0,(MEDIAN(IF(B3900:AA3900&gt;0,B3900:AA3900))+MEDIAN(IF('Run Rate History'!E393:AD393&gt;0,'Run Rate History'!E393:AD393)))/2,MEDIAN(IF(B3900:AA3900&gt;0,B3900:AA3900)))),2*IF(SUM('Run Rate History'!E393:AD393)&gt;0,(MEDIAN(IF(B3900:AA3900&gt;0,B3900:AA3900))+MEDIAN(IF('Run Rate History'!E393:AD393&gt;0,'Run Rate History'!E393:AD393)))/2,MEDIAN(IF(B3900:AA3900&gt;0,B3900:AA3900))))+4*MIN(MAX(AA3900,0.5*IF(SUM('Run Rate History'!E393:AD393)&gt;0,(MEDIAN(IF(B3900:AA3900&gt;0,B3900:AA3900))+MEDIAN(IF('Run Rate History'!E393:AD393&gt;0,'Run Rate History'!E393:AD393)))/2,MEDIAN(IF(B3900:AA3900&gt;0,B3900:AA3900)))),2*IF(SUM('Run Rate History'!E393:AD393)&gt;0,(MEDIAN(IF(B3900:AA3900&gt;0,B3900:AA3900))+MEDIAN(IF('Run Rate History'!E393:AD393&gt;0,'Run Rate History'!E393:AD393)))/2,MEDIAN(IF(B3900:AA3900&gt;0,B3900:AA3900)))))/10,0)</f>
        <v>8.25</v>
      </c>
      <c r="X3906" s="129" t="s">
        <v>1174</v>
      </c>
      <c r="Y3906" s="130">
        <f>IFERROR(VLOOKUP(A3898,'Stanje zaliha'!A:E,5,FALSE()),0)</f>
        <v>11</v>
      </c>
      <c r="Z3906" s="131"/>
      <c r="AA3906" s="113" t="s">
        <v>1175</v>
      </c>
      <c r="AB3906" s="118">
        <f t="shared" ref="AB3906:AN3906" si="778">SUM(AB3902:AB3905)</f>
        <v>0</v>
      </c>
      <c r="AC3906" s="118">
        <f t="shared" si="778"/>
        <v>0</v>
      </c>
      <c r="AD3906" s="118">
        <f t="shared" si="778"/>
        <v>0</v>
      </c>
      <c r="AE3906" s="118">
        <f t="shared" si="778"/>
        <v>0</v>
      </c>
      <c r="AF3906" s="118">
        <f t="shared" si="778"/>
        <v>0</v>
      </c>
      <c r="AG3906" s="118">
        <f t="shared" si="778"/>
        <v>0</v>
      </c>
      <c r="AH3906" s="118">
        <f t="shared" si="778"/>
        <v>0</v>
      </c>
      <c r="AI3906" s="118">
        <f t="shared" si="778"/>
        <v>0</v>
      </c>
      <c r="AJ3906" s="118">
        <f t="shared" si="778"/>
        <v>0</v>
      </c>
      <c r="AK3906" s="118">
        <f t="shared" si="778"/>
        <v>0</v>
      </c>
      <c r="AL3906" s="118">
        <f t="shared" si="778"/>
        <v>0</v>
      </c>
      <c r="AM3906" s="118">
        <f t="shared" si="778"/>
        <v>0</v>
      </c>
      <c r="AN3906" s="118">
        <f t="shared" si="778"/>
        <v>0</v>
      </c>
      <c r="AQ3906" t="str">
        <f>AQ3898</f>
        <v/>
      </c>
    </row>
    <row r="3907" spans="1:43" ht="14.25" customHeight="1" x14ac:dyDescent="0.25">
      <c r="A3907" s="1"/>
      <c r="B3907" s="122"/>
      <c r="C3907" s="122"/>
      <c r="D3907" s="122"/>
      <c r="E3907" s="122"/>
      <c r="F3907" s="122"/>
      <c r="G3907" s="122"/>
      <c r="H3907" s="122"/>
      <c r="I3907" s="122"/>
      <c r="J3907" s="122"/>
      <c r="K3907" s="122"/>
      <c r="L3907" s="122"/>
      <c r="M3907" s="122"/>
      <c r="N3907" s="122"/>
      <c r="O3907" s="122"/>
      <c r="P3907" s="122"/>
      <c r="Q3907" s="122"/>
      <c r="R3907" s="122"/>
      <c r="S3907" s="122"/>
      <c r="T3907" s="122"/>
      <c r="U3907" s="122"/>
      <c r="V3907" s="124" t="s">
        <v>95</v>
      </c>
      <c r="W3907" s="125">
        <f>IFERROR(0.6*W3906+0.4*W3905,0)</f>
        <v>6.8755813953488376</v>
      </c>
      <c r="X3907" s="132" t="s">
        <v>1176</v>
      </c>
      <c r="Y3907" s="133">
        <f>IFERROR(SUMIF('Popis poslanih narudžbi'!A:A,A3898,'Popis poslanih narudžbi'!C:C),0)</f>
        <v>0</v>
      </c>
      <c r="Z3907" s="131"/>
      <c r="AA3907" s="134" t="s">
        <v>1177</v>
      </c>
      <c r="AB3907" s="118">
        <f t="shared" ref="AB3907:AN3907" si="779">AB3900+AB3906</f>
        <v>8</v>
      </c>
      <c r="AC3907" s="118">
        <f t="shared" si="779"/>
        <v>8</v>
      </c>
      <c r="AD3907" s="118">
        <f t="shared" si="779"/>
        <v>8</v>
      </c>
      <c r="AE3907" s="118">
        <f t="shared" si="779"/>
        <v>8</v>
      </c>
      <c r="AF3907" s="118">
        <f t="shared" si="779"/>
        <v>8</v>
      </c>
      <c r="AG3907" s="118">
        <f t="shared" si="779"/>
        <v>8</v>
      </c>
      <c r="AH3907" s="118">
        <f t="shared" si="779"/>
        <v>8</v>
      </c>
      <c r="AI3907" s="118">
        <f t="shared" si="779"/>
        <v>8</v>
      </c>
      <c r="AJ3907" s="118">
        <f t="shared" si="779"/>
        <v>8</v>
      </c>
      <c r="AK3907" s="118">
        <f t="shared" si="779"/>
        <v>8</v>
      </c>
      <c r="AL3907" s="118">
        <f t="shared" si="779"/>
        <v>8</v>
      </c>
      <c r="AM3907" s="118">
        <f t="shared" si="779"/>
        <v>8</v>
      </c>
      <c r="AN3907" s="118">
        <f t="shared" si="779"/>
        <v>8</v>
      </c>
      <c r="AQ3907" t="str">
        <f>AQ3898</f>
        <v/>
      </c>
    </row>
    <row r="3908" spans="1:43" ht="14.25" customHeight="1" x14ac:dyDescent="0.25">
      <c r="A3908" s="107" t="str">
        <f>'Run Rate'!A394</f>
        <v>POL04476</v>
      </c>
      <c r="B3908" s="135" t="str">
        <f>'Run Rate'!B394</f>
        <v>Polleo Fitness water 500 ml l-carnitine</v>
      </c>
      <c r="C3908" s="135" t="str">
        <f>'Run Rate'!C394</f>
        <v>RTD &amp; SNACKS</v>
      </c>
      <c r="D3908" s="135" t="str">
        <f>'Run Rate'!D394</f>
        <v>03 BRONZE</v>
      </c>
      <c r="E3908" s="122"/>
      <c r="F3908" s="122"/>
      <c r="G3908" s="122"/>
      <c r="H3908" s="122"/>
      <c r="I3908" s="122"/>
      <c r="J3908" s="122"/>
      <c r="K3908" s="122"/>
      <c r="L3908" s="122"/>
      <c r="M3908" s="122"/>
      <c r="N3908" s="122"/>
      <c r="O3908" s="122"/>
      <c r="P3908" s="122"/>
      <c r="Q3908" s="122"/>
      <c r="R3908" s="122"/>
      <c r="S3908" s="122"/>
      <c r="T3908" s="122"/>
      <c r="U3908" s="122"/>
      <c r="V3908" s="122"/>
      <c r="W3908" s="122"/>
      <c r="X3908" s="122"/>
      <c r="Y3908" s="122"/>
      <c r="Z3908" s="122"/>
      <c r="AA3908" s="122"/>
      <c r="AB3908" s="122"/>
      <c r="AC3908" s="122"/>
      <c r="AD3908" s="122"/>
      <c r="AE3908" s="122"/>
      <c r="AF3908" s="122"/>
      <c r="AG3908" s="122"/>
      <c r="AH3908" s="122"/>
      <c r="AI3908" s="122"/>
      <c r="AJ3908" s="122"/>
      <c r="AK3908" s="122"/>
      <c r="AL3908" s="122"/>
      <c r="AM3908" s="122"/>
      <c r="AN3908" s="122"/>
      <c r="AQ3908" t="str">
        <f>IF(AND(OR($B$1="ALL",$B$1=C3908),OR($E$1="ALL",$E$1=D3908),OR($B$2="ALL",$B$2=A3908),OR($E$2="ALL",IFERROR(SEARCH($E$2,B3908),0)&gt;0)),"MATCH","")</f>
        <v/>
      </c>
    </row>
    <row r="3909" spans="1:43" ht="14.25" customHeight="1" x14ac:dyDescent="0.25">
      <c r="A3909" s="108" t="s">
        <v>1137</v>
      </c>
      <c r="B3909" s="136" t="s">
        <v>1138</v>
      </c>
      <c r="C3909" s="136" t="s">
        <v>1139</v>
      </c>
      <c r="D3909" s="136" t="s">
        <v>1140</v>
      </c>
      <c r="E3909" s="136" t="s">
        <v>1141</v>
      </c>
      <c r="F3909" s="136" t="s">
        <v>1142</v>
      </c>
      <c r="G3909" s="136" t="s">
        <v>1143</v>
      </c>
      <c r="H3909" s="136" t="s">
        <v>1144</v>
      </c>
      <c r="I3909" s="136" t="s">
        <v>1145</v>
      </c>
      <c r="J3909" s="136" t="s">
        <v>1146</v>
      </c>
      <c r="K3909" s="136" t="s">
        <v>1147</v>
      </c>
      <c r="L3909" s="136" t="s">
        <v>1148</v>
      </c>
      <c r="M3909" s="136" t="s">
        <v>1149</v>
      </c>
      <c r="N3909" s="136" t="s">
        <v>1150</v>
      </c>
      <c r="O3909" s="136" t="s">
        <v>1151</v>
      </c>
      <c r="P3909" s="136" t="s">
        <v>1152</v>
      </c>
      <c r="Q3909" s="136" t="s">
        <v>1153</v>
      </c>
      <c r="R3909" s="136" t="s">
        <v>1154</v>
      </c>
      <c r="S3909" s="136" t="s">
        <v>1155</v>
      </c>
      <c r="T3909" s="136" t="s">
        <v>1156</v>
      </c>
      <c r="U3909" s="136" t="s">
        <v>1157</v>
      </c>
      <c r="V3909" s="136" t="s">
        <v>1158</v>
      </c>
      <c r="W3909" s="136" t="s">
        <v>1159</v>
      </c>
      <c r="X3909" s="136" t="s">
        <v>1160</v>
      </c>
      <c r="Y3909" s="136" t="s">
        <v>1161</v>
      </c>
      <c r="Z3909" s="136" t="s">
        <v>1162</v>
      </c>
      <c r="AA3909" s="136" t="s">
        <v>1163</v>
      </c>
      <c r="AB3909" s="137" t="s">
        <v>156</v>
      </c>
      <c r="AC3909" s="137" t="s">
        <v>157</v>
      </c>
      <c r="AD3909" s="137" t="s">
        <v>158</v>
      </c>
      <c r="AE3909" s="137" t="s">
        <v>139</v>
      </c>
      <c r="AF3909" s="138" t="s">
        <v>140</v>
      </c>
      <c r="AG3909" s="138" t="s">
        <v>141</v>
      </c>
      <c r="AH3909" s="138" t="s">
        <v>142</v>
      </c>
      <c r="AI3909" s="138" t="s">
        <v>143</v>
      </c>
      <c r="AJ3909" s="139" t="s">
        <v>144</v>
      </c>
      <c r="AK3909" s="139" t="s">
        <v>145</v>
      </c>
      <c r="AL3909" s="139" t="s">
        <v>146</v>
      </c>
      <c r="AM3909" s="140" t="s">
        <v>147</v>
      </c>
      <c r="AN3909" s="140" t="s">
        <v>148</v>
      </c>
      <c r="AQ3909" t="str">
        <f>AQ3908</f>
        <v/>
      </c>
    </row>
    <row r="3910" spans="1:43" ht="14.25" customHeight="1" x14ac:dyDescent="0.25">
      <c r="A3910" s="99" t="s">
        <v>1164</v>
      </c>
      <c r="B3910" s="112">
        <f>'Run Rate'!E394</f>
        <v>280</v>
      </c>
      <c r="C3910" s="112">
        <f>'Run Rate'!F394</f>
        <v>434</v>
      </c>
      <c r="D3910" s="112">
        <f>'Run Rate'!G394</f>
        <v>320</v>
      </c>
      <c r="E3910" s="112">
        <f>'Run Rate'!H394</f>
        <v>283</v>
      </c>
      <c r="F3910" s="112">
        <f>'Run Rate'!I394</f>
        <v>264</v>
      </c>
      <c r="G3910" s="112">
        <f>'Run Rate'!J394</f>
        <v>182</v>
      </c>
      <c r="H3910" s="112">
        <f>'Run Rate'!K394</f>
        <v>144</v>
      </c>
      <c r="I3910" s="112">
        <f>'Run Rate'!L394</f>
        <v>349</v>
      </c>
      <c r="J3910" s="112">
        <f>'Run Rate'!M394</f>
        <v>59</v>
      </c>
      <c r="K3910" s="112">
        <f>'Run Rate'!N394</f>
        <v>142</v>
      </c>
      <c r="L3910" s="112">
        <f>'Run Rate'!O394</f>
        <v>239</v>
      </c>
      <c r="M3910" s="112">
        <f>'Run Rate'!P394</f>
        <v>215</v>
      </c>
      <c r="N3910" s="112">
        <f>'Run Rate'!Q394</f>
        <v>164</v>
      </c>
      <c r="O3910" s="112">
        <f>'Run Rate'!R394</f>
        <v>76</v>
      </c>
      <c r="P3910" s="112">
        <f>'Run Rate'!S394</f>
        <v>34</v>
      </c>
      <c r="Q3910" s="112">
        <f>'Run Rate'!T394</f>
        <v>108</v>
      </c>
      <c r="R3910" s="112">
        <f>'Run Rate'!U394</f>
        <v>339</v>
      </c>
      <c r="S3910" s="112">
        <f>'Run Rate'!V394</f>
        <v>351</v>
      </c>
      <c r="T3910" s="112">
        <f>'Run Rate'!W394</f>
        <v>203</v>
      </c>
      <c r="U3910" s="112">
        <f>'Run Rate'!X394</f>
        <v>217</v>
      </c>
      <c r="V3910" s="112">
        <f>'Run Rate'!Y394</f>
        <v>626</v>
      </c>
      <c r="W3910" s="112">
        <f>'Run Rate'!Z394</f>
        <v>2286</v>
      </c>
      <c r="X3910" s="112">
        <f>'Run Rate'!AA394</f>
        <v>102</v>
      </c>
      <c r="Y3910" s="112">
        <f>'Run Rate'!AB394</f>
        <v>594</v>
      </c>
      <c r="Z3910" s="112">
        <f>'Run Rate'!AC394</f>
        <v>563</v>
      </c>
      <c r="AA3910" s="112">
        <f>'Run Rate'!AD394</f>
        <v>227</v>
      </c>
      <c r="AB3910" s="113">
        <v>302</v>
      </c>
      <c r="AC3910" s="112">
        <v>268</v>
      </c>
      <c r="AD3910" s="112">
        <v>286</v>
      </c>
      <c r="AE3910" s="112">
        <v>283</v>
      </c>
      <c r="AF3910" s="112">
        <v>295</v>
      </c>
      <c r="AG3910" s="112">
        <v>296</v>
      </c>
      <c r="AH3910" s="112">
        <v>295</v>
      </c>
      <c r="AI3910" s="112">
        <v>291</v>
      </c>
      <c r="AJ3910" s="112">
        <v>283</v>
      </c>
      <c r="AK3910" s="112">
        <v>292</v>
      </c>
      <c r="AL3910" s="112">
        <v>337</v>
      </c>
      <c r="AM3910" s="112">
        <v>256</v>
      </c>
      <c r="AN3910" s="112">
        <v>264</v>
      </c>
      <c r="AQ3910" t="str">
        <f>AQ3908</f>
        <v/>
      </c>
    </row>
    <row r="3911" spans="1:43" ht="14.25" customHeight="1" x14ac:dyDescent="0.25">
      <c r="A3911" s="99" t="s">
        <v>1165</v>
      </c>
      <c r="B3911" s="114"/>
      <c r="C3911" s="114"/>
      <c r="D3911" s="114"/>
      <c r="E3911" s="114"/>
      <c r="F3911" s="114"/>
      <c r="G3911" s="114"/>
      <c r="H3911" s="114"/>
      <c r="I3911" s="114"/>
      <c r="J3911" s="114"/>
      <c r="K3911" s="114"/>
      <c r="L3911" s="114"/>
      <c r="M3911" s="114"/>
      <c r="N3911" s="114"/>
      <c r="O3911" s="114"/>
      <c r="P3911" s="114"/>
      <c r="Q3911" s="114"/>
      <c r="R3911" s="114"/>
      <c r="S3911" s="114"/>
      <c r="T3911" s="114"/>
      <c r="U3911" s="114"/>
      <c r="V3911" s="114"/>
      <c r="W3911" s="115"/>
      <c r="X3911" s="115"/>
      <c r="Y3911" s="115"/>
      <c r="Z3911" s="115"/>
      <c r="AA3911" s="112" t="s">
        <v>1166</v>
      </c>
      <c r="AB3911" s="113"/>
      <c r="AC3911" s="112"/>
      <c r="AD3911" s="112"/>
      <c r="AE3911" s="112"/>
      <c r="AF3911" s="112"/>
      <c r="AG3911" s="112"/>
      <c r="AH3911" s="112"/>
      <c r="AI3911" s="112"/>
      <c r="AJ3911" s="112"/>
      <c r="AK3911" s="112"/>
      <c r="AL3911" s="112"/>
      <c r="AM3911" s="112"/>
      <c r="AN3911" s="112"/>
      <c r="AQ3911" t="str">
        <f>AQ3908</f>
        <v/>
      </c>
    </row>
    <row r="3912" spans="1:43" ht="14.25" customHeight="1" x14ac:dyDescent="0.25">
      <c r="A3912" s="99" t="s">
        <v>1167</v>
      </c>
      <c r="B3912" s="114"/>
      <c r="C3912" s="114"/>
      <c r="D3912" s="114"/>
      <c r="E3912" s="114"/>
      <c r="F3912" s="114"/>
      <c r="G3912" s="114"/>
      <c r="H3912" s="114"/>
      <c r="I3912" s="114"/>
      <c r="J3912" s="114"/>
      <c r="K3912" s="114"/>
      <c r="L3912" s="114"/>
      <c r="M3912" s="114"/>
      <c r="N3912" s="114"/>
      <c r="O3912" s="114"/>
      <c r="P3912" s="114"/>
      <c r="Q3912" s="114"/>
      <c r="R3912" s="114"/>
      <c r="S3912" s="114"/>
      <c r="T3912" s="114"/>
      <c r="U3912" s="114"/>
      <c r="V3912" s="114"/>
      <c r="W3912" s="115"/>
      <c r="X3912" s="116"/>
      <c r="Y3912" s="117"/>
      <c r="Z3912" s="115"/>
      <c r="AA3912" s="112" t="s">
        <v>1168</v>
      </c>
      <c r="AB3912" s="113">
        <f>'Demand Input VP'!B1959</f>
        <v>0</v>
      </c>
      <c r="AC3912" s="112">
        <f>'Demand Input VP'!C1959</f>
        <v>0</v>
      </c>
      <c r="AD3912" s="112">
        <f>'Demand Input VP'!D1959</f>
        <v>0</v>
      </c>
      <c r="AE3912" s="112">
        <f>'Demand Input VP'!E1959</f>
        <v>0</v>
      </c>
      <c r="AF3912" s="112">
        <f>'Demand Input VP'!F1959</f>
        <v>0</v>
      </c>
      <c r="AG3912" s="112">
        <f>'Demand Input VP'!G1959</f>
        <v>0</v>
      </c>
      <c r="AH3912" s="112">
        <f>'Demand Input VP'!H1959</f>
        <v>0</v>
      </c>
      <c r="AI3912" s="112">
        <f>'Demand Input VP'!I1959</f>
        <v>0</v>
      </c>
      <c r="AJ3912" s="112">
        <f>'Demand Input VP'!J1959</f>
        <v>0</v>
      </c>
      <c r="AK3912" s="112">
        <f>'Demand Input VP'!K1959</f>
        <v>0</v>
      </c>
      <c r="AL3912" s="112">
        <f>'Demand Input VP'!L1959</f>
        <v>0</v>
      </c>
      <c r="AM3912" s="112">
        <f>'Demand Input VP'!M1959</f>
        <v>0</v>
      </c>
      <c r="AN3912" s="112">
        <f>'Demand Input VP'!N1959</f>
        <v>0</v>
      </c>
      <c r="AQ3912" t="str">
        <f>AQ3908</f>
        <v/>
      </c>
    </row>
    <row r="3913" spans="1:43" ht="14.25" customHeight="1" x14ac:dyDescent="0.25">
      <c r="A3913" s="99" t="s">
        <v>1169</v>
      </c>
      <c r="B3913" s="118"/>
      <c r="C3913" s="118"/>
      <c r="D3913" s="118"/>
      <c r="E3913" s="118"/>
      <c r="F3913" s="118"/>
      <c r="G3913" s="118"/>
      <c r="H3913" s="118"/>
      <c r="I3913" s="118"/>
      <c r="J3913" s="118"/>
      <c r="K3913" s="118"/>
      <c r="L3913" s="118"/>
      <c r="M3913" s="118"/>
      <c r="N3913" s="118"/>
      <c r="O3913" s="118"/>
      <c r="P3913" s="118"/>
      <c r="Q3913" s="118"/>
      <c r="R3913" s="118"/>
      <c r="S3913" s="118"/>
      <c r="T3913" s="118"/>
      <c r="U3913" s="118"/>
      <c r="V3913" s="118"/>
      <c r="W3913" s="115"/>
      <c r="X3913" s="116"/>
      <c r="Y3913" s="117"/>
      <c r="Z3913" s="119"/>
      <c r="AA3913" s="120" t="s">
        <v>1170</v>
      </c>
      <c r="AB3913" s="121">
        <f>'Demand Input VP'!B1958</f>
        <v>0</v>
      </c>
      <c r="AC3913" s="120">
        <f>'Demand Input VP'!C1958</f>
        <v>0</v>
      </c>
      <c r="AD3913" s="120">
        <f>'Demand Input VP'!D1958</f>
        <v>0</v>
      </c>
      <c r="AE3913" s="120">
        <f>'Demand Input VP'!E1958</f>
        <v>0</v>
      </c>
      <c r="AF3913" s="120">
        <f>'Demand Input VP'!F1958</f>
        <v>0</v>
      </c>
      <c r="AG3913" s="120">
        <f>'Demand Input VP'!G1958</f>
        <v>0</v>
      </c>
      <c r="AH3913" s="120">
        <f>'Demand Input VP'!H1958</f>
        <v>0</v>
      </c>
      <c r="AI3913" s="120">
        <f>'Demand Input VP'!I1958</f>
        <v>0</v>
      </c>
      <c r="AJ3913" s="120">
        <f>'Demand Input VP'!J1958</f>
        <v>0</v>
      </c>
      <c r="AK3913" s="120">
        <f>'Demand Input VP'!K1958</f>
        <v>0</v>
      </c>
      <c r="AL3913" s="120">
        <f>'Demand Input VP'!L1958</f>
        <v>0</v>
      </c>
      <c r="AM3913" s="120">
        <f>'Demand Input VP'!M1958</f>
        <v>0</v>
      </c>
      <c r="AN3913" s="120">
        <f>'Demand Input VP'!N1958</f>
        <v>0</v>
      </c>
      <c r="AQ3913" t="str">
        <f>AQ3908</f>
        <v/>
      </c>
    </row>
    <row r="3914" spans="1:43" ht="14.25" customHeight="1" x14ac:dyDescent="0.25">
      <c r="A3914" s="1"/>
      <c r="B3914" s="122"/>
      <c r="C3914" s="122"/>
      <c r="D3914" s="122"/>
      <c r="E3914" s="122"/>
      <c r="F3914" s="122"/>
      <c r="G3914" s="122"/>
      <c r="H3914" s="122"/>
      <c r="I3914" s="122"/>
      <c r="J3914" s="122"/>
      <c r="K3914" s="122"/>
      <c r="L3914" s="122"/>
      <c r="M3914" s="122"/>
      <c r="N3914" s="122"/>
      <c r="O3914" s="122"/>
      <c r="P3914" s="122"/>
      <c r="Q3914" s="122"/>
      <c r="R3914" s="122"/>
      <c r="S3914" s="122"/>
      <c r="T3914" s="122"/>
      <c r="U3914" s="122"/>
      <c r="V3914" s="122"/>
      <c r="W3914" s="123"/>
      <c r="X3914" s="116"/>
      <c r="Y3914" s="117"/>
      <c r="Z3914" s="123"/>
      <c r="AA3914" s="112" t="s">
        <v>1171</v>
      </c>
      <c r="AB3914" s="113">
        <f>'Demand Input MP'!B1959</f>
        <v>0</v>
      </c>
      <c r="AC3914" s="112">
        <f>'Demand Input MP'!C1959</f>
        <v>0</v>
      </c>
      <c r="AD3914" s="112">
        <f>'Demand Input MP'!D1959</f>
        <v>0</v>
      </c>
      <c r="AE3914" s="112">
        <f>'Demand Input MP'!E1959</f>
        <v>0</v>
      </c>
      <c r="AF3914" s="112">
        <f>'Demand Input MP'!F1959</f>
        <v>0</v>
      </c>
      <c r="AG3914" s="112">
        <f>'Demand Input MP'!G1959</f>
        <v>0</v>
      </c>
      <c r="AH3914" s="112">
        <f>'Demand Input MP'!H1959</f>
        <v>0</v>
      </c>
      <c r="AI3914" s="112">
        <f>'Demand Input MP'!I1959</f>
        <v>0</v>
      </c>
      <c r="AJ3914" s="112">
        <f>'Demand Input MP'!J1959</f>
        <v>0</v>
      </c>
      <c r="AK3914" s="112">
        <f>'Demand Input MP'!K1959</f>
        <v>0</v>
      </c>
      <c r="AL3914" s="112">
        <f>'Demand Input MP'!L1959</f>
        <v>0</v>
      </c>
      <c r="AM3914" s="112">
        <f>'Demand Input MP'!M1959</f>
        <v>0</v>
      </c>
      <c r="AN3914" s="112">
        <f>'Demand Input MP'!N1959</f>
        <v>0</v>
      </c>
      <c r="AQ3914" t="str">
        <f>AQ3908</f>
        <v/>
      </c>
    </row>
    <row r="3915" spans="1:43" ht="14.25" customHeight="1" x14ac:dyDescent="0.25">
      <c r="A3915" s="1"/>
      <c r="B3915" s="122"/>
      <c r="C3915" s="122"/>
      <c r="D3915" s="122"/>
      <c r="E3915" s="122"/>
      <c r="F3915" s="122"/>
      <c r="G3915" s="122"/>
      <c r="H3915" s="122"/>
      <c r="I3915" s="122"/>
      <c r="J3915" s="122"/>
      <c r="K3915" s="122"/>
      <c r="L3915" s="122"/>
      <c r="M3915" s="122"/>
      <c r="N3915" s="122"/>
      <c r="O3915" s="122"/>
      <c r="P3915" s="122"/>
      <c r="Q3915" s="122"/>
      <c r="R3915" s="122"/>
      <c r="S3915" s="122"/>
      <c r="T3915" s="122"/>
      <c r="U3915" s="122"/>
      <c r="V3915" s="124" t="s">
        <v>91</v>
      </c>
      <c r="W3915" s="125">
        <f>IFERROR(IF(SUM('Run Rate History'!E394:AD394)&gt;0,(SUMPRODUCT((B3910:AA3910&gt;=PERCENTILE(B3910:AA3910,0.1))*(B3910:AA3910&lt;=PERCENTILE(B3910:AA3910,0.9))*B3910:AA3910)+SUMPRODUCT(('Run Rate History'!E394:AD394&gt;=PERCENTILE(B3910:AA3910,0.1))*('Run Rate History'!E394:AD394&lt;=PERCENTILE(B3910:AA3910,0.9))*'Run Rate History'!E394:AD394))/(SUMPRODUCT((B3910:AA3910&gt;=PERCENTILE(B3910:AA3910,0.1))*(B3910:AA3910&lt;=PERCENTILE(B3910:AA3910,0.9))*1)+SUMPRODUCT(('Run Rate History'!E394:AD394&gt;=PERCENTILE(B3910:AA3910,0.1))*('Run Rate History'!E394:AD394&lt;=PERCENTILE(B3910:AA3910,0.9))*1)),TRIMMEAN(B3910:AA3910,0.15)),0)</f>
        <v>259.65909090909093</v>
      </c>
      <c r="X3915" s="126" t="s">
        <v>1172</v>
      </c>
      <c r="Y3915" s="127">
        <f>SUM(B3910:AA3910)/26</f>
        <v>338.5</v>
      </c>
      <c r="Z3915" s="128"/>
      <c r="AA3915" s="112" t="s">
        <v>1173</v>
      </c>
      <c r="AB3915" s="113">
        <f>'Demand Input MP'!B1958</f>
        <v>0</v>
      </c>
      <c r="AC3915" s="112">
        <f>'Demand Input MP'!C1958</f>
        <v>0</v>
      </c>
      <c r="AD3915" s="112">
        <f>'Demand Input MP'!D1958</f>
        <v>0</v>
      </c>
      <c r="AE3915" s="112">
        <f>'Demand Input MP'!E1958</f>
        <v>0</v>
      </c>
      <c r="AF3915" s="112">
        <f>'Demand Input MP'!F1958</f>
        <v>0</v>
      </c>
      <c r="AG3915" s="112">
        <f>'Demand Input MP'!G1958</f>
        <v>0</v>
      </c>
      <c r="AH3915" s="112">
        <f>'Demand Input MP'!H1958</f>
        <v>0</v>
      </c>
      <c r="AI3915" s="112">
        <f>'Demand Input MP'!I1958</f>
        <v>0</v>
      </c>
      <c r="AJ3915" s="112">
        <f>'Demand Input MP'!J1958</f>
        <v>0</v>
      </c>
      <c r="AK3915" s="112">
        <f>'Demand Input MP'!K1958</f>
        <v>0</v>
      </c>
      <c r="AL3915" s="112">
        <f>'Demand Input MP'!L1958</f>
        <v>0</v>
      </c>
      <c r="AM3915" s="112">
        <f>'Demand Input MP'!M1958</f>
        <v>0</v>
      </c>
      <c r="AN3915" s="112">
        <f>'Demand Input MP'!N1958</f>
        <v>0</v>
      </c>
      <c r="AQ3915" t="str">
        <f>AQ3908</f>
        <v/>
      </c>
    </row>
    <row r="3916" spans="1:43" ht="14.25" customHeight="1" x14ac:dyDescent="0.25">
      <c r="A3916" s="1"/>
      <c r="B3916" s="122"/>
      <c r="C3916" s="122"/>
      <c r="D3916" s="122"/>
      <c r="E3916" s="122"/>
      <c r="F3916" s="122"/>
      <c r="G3916" s="122"/>
      <c r="H3916" s="122"/>
      <c r="I3916" s="122"/>
      <c r="J3916" s="122"/>
      <c r="K3916" s="122"/>
      <c r="L3916" s="122"/>
      <c r="M3916" s="122"/>
      <c r="N3916" s="122"/>
      <c r="O3916" s="122"/>
      <c r="P3916" s="122"/>
      <c r="Q3916" s="122"/>
      <c r="R3916" s="122"/>
      <c r="S3916" s="122"/>
      <c r="T3916" s="122"/>
      <c r="U3916" s="122"/>
      <c r="V3916" s="124" t="s">
        <v>94</v>
      </c>
      <c r="W3916" s="125">
        <f>IFERROR((1*MIN(MAX(X3910,0.5*IF(SUM('Run Rate History'!E394:AD394)&gt;0,(MEDIAN(IF(B3910:AA3910&gt;0,B3910:AA3910))+MEDIAN(IF('Run Rate History'!E394:AD394&gt;0,'Run Rate History'!E394:AD394)))/2,MEDIAN(IF(B3910:AA3910&gt;0,B3910:AA3910)))),2*IF(SUM('Run Rate History'!E394:AD394)&gt;0,(MEDIAN(IF(B3910:AA3910&gt;0,B3910:AA3910))+MEDIAN(IF('Run Rate History'!E394:AD394&gt;0,'Run Rate History'!E394:AD394)))/2,MEDIAN(IF(B3910:AA3910&gt;0,B3910:AA3910))))+2*MIN(MAX(Y3910,0.5*IF(SUM('Run Rate History'!E394:AD394)&gt;0,(MEDIAN(IF(B3910:AA3910&gt;0,B3910:AA3910))+MEDIAN(IF('Run Rate History'!E394:AD394&gt;0,'Run Rate History'!E394:AD394)))/2,MEDIAN(IF(B3910:AA3910&gt;0,B3910:AA3910)))),2*IF(SUM('Run Rate History'!E394:AD394)&gt;0,(MEDIAN(IF(B3910:AA3910&gt;0,B3910:AA3910))+MEDIAN(IF('Run Rate History'!E394:AD394&gt;0,'Run Rate History'!E394:AD394)))/2,MEDIAN(IF(B3910:AA3910&gt;0,B3910:AA3910))))+3*MIN(MAX(Z3910,0.5*IF(SUM('Run Rate History'!E394:AD394)&gt;0,(MEDIAN(IF(B3910:AA3910&gt;0,B3910:AA3910))+MEDIAN(IF('Run Rate History'!E394:AD394&gt;0,'Run Rate History'!E394:AD394)))/2,MEDIAN(IF(B3910:AA3910&gt;0,B3910:AA3910)))),2*IF(SUM('Run Rate History'!E394:AD394)&gt;0,(MEDIAN(IF(B3910:AA3910&gt;0,B3910:AA3910))+MEDIAN(IF('Run Rate History'!E394:AD394&gt;0,'Run Rate History'!E394:AD394)))/2,MEDIAN(IF(B3910:AA3910&gt;0,B3910:AA3910))))+4*MIN(MAX(AA3910,0.5*IF(SUM('Run Rate History'!E394:AD394)&gt;0,(MEDIAN(IF(B3910:AA3910&gt;0,B3910:AA3910))+MEDIAN(IF('Run Rate History'!E394:AD394&gt;0,'Run Rate History'!E394:AD394)))/2,MEDIAN(IF(B3910:AA3910&gt;0,B3910:AA3910)))),2*IF(SUM('Run Rate History'!E394:AD394)&gt;0,(MEDIAN(IF(B3910:AA3910&gt;0,B3910:AA3910))+MEDIAN(IF('Run Rate History'!E394:AD394&gt;0,'Run Rate History'!E394:AD394)))/2,MEDIAN(IF(B3910:AA3910&gt;0,B3910:AA3910)))))/10,0)</f>
        <v>358.8125</v>
      </c>
      <c r="X3916" s="129" t="s">
        <v>1174</v>
      </c>
      <c r="Y3916" s="130">
        <f>IFERROR(VLOOKUP(A3908,'Stanje zaliha'!A:E,5,FALSE()),0)</f>
        <v>23491</v>
      </c>
      <c r="Z3916" s="131"/>
      <c r="AA3916" s="113" t="s">
        <v>1175</v>
      </c>
      <c r="AB3916" s="118">
        <f t="shared" ref="AB3916:AN3916" si="780">SUM(AB3912:AB3915)</f>
        <v>0</v>
      </c>
      <c r="AC3916" s="118">
        <f t="shared" si="780"/>
        <v>0</v>
      </c>
      <c r="AD3916" s="118">
        <f t="shared" si="780"/>
        <v>0</v>
      </c>
      <c r="AE3916" s="118">
        <f t="shared" si="780"/>
        <v>0</v>
      </c>
      <c r="AF3916" s="118">
        <f t="shared" si="780"/>
        <v>0</v>
      </c>
      <c r="AG3916" s="118">
        <f t="shared" si="780"/>
        <v>0</v>
      </c>
      <c r="AH3916" s="118">
        <f t="shared" si="780"/>
        <v>0</v>
      </c>
      <c r="AI3916" s="118">
        <f t="shared" si="780"/>
        <v>0</v>
      </c>
      <c r="AJ3916" s="118">
        <f t="shared" si="780"/>
        <v>0</v>
      </c>
      <c r="AK3916" s="118">
        <f t="shared" si="780"/>
        <v>0</v>
      </c>
      <c r="AL3916" s="118">
        <f t="shared" si="780"/>
        <v>0</v>
      </c>
      <c r="AM3916" s="118">
        <f t="shared" si="780"/>
        <v>0</v>
      </c>
      <c r="AN3916" s="118">
        <f t="shared" si="780"/>
        <v>0</v>
      </c>
      <c r="AQ3916" t="str">
        <f>AQ3908</f>
        <v/>
      </c>
    </row>
    <row r="3917" spans="1:43" ht="14.25" customHeight="1" x14ac:dyDescent="0.25">
      <c r="A3917" s="1"/>
      <c r="B3917" s="122"/>
      <c r="C3917" s="122"/>
      <c r="D3917" s="122"/>
      <c r="E3917" s="122"/>
      <c r="F3917" s="122"/>
      <c r="G3917" s="122"/>
      <c r="H3917" s="122"/>
      <c r="I3917" s="122"/>
      <c r="J3917" s="122"/>
      <c r="K3917" s="122"/>
      <c r="L3917" s="122"/>
      <c r="M3917" s="122"/>
      <c r="N3917" s="122"/>
      <c r="O3917" s="122"/>
      <c r="P3917" s="122"/>
      <c r="Q3917" s="122"/>
      <c r="R3917" s="122"/>
      <c r="S3917" s="122"/>
      <c r="T3917" s="122"/>
      <c r="U3917" s="122"/>
      <c r="V3917" s="124" t="s">
        <v>95</v>
      </c>
      <c r="W3917" s="125">
        <f>IFERROR(0.6*W3916+0.4*W3915,0)</f>
        <v>319.1511363636364</v>
      </c>
      <c r="X3917" s="132" t="s">
        <v>1176</v>
      </c>
      <c r="Y3917" s="133">
        <f>IFERROR(SUMIF('Popis poslanih narudžbi'!A:A,A3908,'Popis poslanih narudžbi'!C:C),0)</f>
        <v>0</v>
      </c>
      <c r="Z3917" s="131"/>
      <c r="AA3917" s="134" t="s">
        <v>1177</v>
      </c>
      <c r="AB3917" s="118">
        <f t="shared" ref="AB3917:AN3917" si="781">AB3910+AB3916</f>
        <v>302</v>
      </c>
      <c r="AC3917" s="118">
        <f t="shared" si="781"/>
        <v>268</v>
      </c>
      <c r="AD3917" s="118">
        <f t="shared" si="781"/>
        <v>286</v>
      </c>
      <c r="AE3917" s="118">
        <f t="shared" si="781"/>
        <v>283</v>
      </c>
      <c r="AF3917" s="118">
        <f t="shared" si="781"/>
        <v>295</v>
      </c>
      <c r="AG3917" s="118">
        <f t="shared" si="781"/>
        <v>296</v>
      </c>
      <c r="AH3917" s="118">
        <f t="shared" si="781"/>
        <v>295</v>
      </c>
      <c r="AI3917" s="118">
        <f t="shared" si="781"/>
        <v>291</v>
      </c>
      <c r="AJ3917" s="118">
        <f t="shared" si="781"/>
        <v>283</v>
      </c>
      <c r="AK3917" s="118">
        <f t="shared" si="781"/>
        <v>292</v>
      </c>
      <c r="AL3917" s="118">
        <f t="shared" si="781"/>
        <v>337</v>
      </c>
      <c r="AM3917" s="118">
        <f t="shared" si="781"/>
        <v>256</v>
      </c>
      <c r="AN3917" s="118">
        <f t="shared" si="781"/>
        <v>264</v>
      </c>
      <c r="AQ3917" t="str">
        <f>AQ3908</f>
        <v/>
      </c>
    </row>
    <row r="3918" spans="1:43" ht="14.25" customHeight="1" x14ac:dyDescent="0.25">
      <c r="A3918" s="107" t="str">
        <f>'Run Rate'!A395</f>
        <v>POL12758</v>
      </c>
      <c r="B3918" s="135" t="str">
        <f>'Run Rate'!B395</f>
        <v>Polleo Almond Butter 350g</v>
      </c>
      <c r="C3918" s="135" t="str">
        <f>'Run Rate'!C395</f>
        <v>BIO I SUPERFOODS</v>
      </c>
      <c r="D3918" s="135" t="str">
        <f>'Run Rate'!D395</f>
        <v>03 BRONZE</v>
      </c>
      <c r="E3918" s="122"/>
      <c r="F3918" s="122"/>
      <c r="G3918" s="122"/>
      <c r="H3918" s="122"/>
      <c r="I3918" s="122"/>
      <c r="J3918" s="122"/>
      <c r="K3918" s="122"/>
      <c r="L3918" s="122"/>
      <c r="M3918" s="122"/>
      <c r="N3918" s="122"/>
      <c r="O3918" s="122"/>
      <c r="P3918" s="122"/>
      <c r="Q3918" s="122"/>
      <c r="R3918" s="122"/>
      <c r="S3918" s="122"/>
      <c r="T3918" s="122"/>
      <c r="U3918" s="122"/>
      <c r="V3918" s="122"/>
      <c r="W3918" s="122"/>
      <c r="X3918" s="122"/>
      <c r="Y3918" s="122"/>
      <c r="Z3918" s="122"/>
      <c r="AA3918" s="122"/>
      <c r="AB3918" s="122"/>
      <c r="AC3918" s="122"/>
      <c r="AD3918" s="122"/>
      <c r="AE3918" s="122"/>
      <c r="AF3918" s="122"/>
      <c r="AG3918" s="122"/>
      <c r="AH3918" s="122"/>
      <c r="AI3918" s="122"/>
      <c r="AJ3918" s="122"/>
      <c r="AK3918" s="122"/>
      <c r="AL3918" s="122"/>
      <c r="AM3918" s="122"/>
      <c r="AN3918" s="122"/>
      <c r="AQ3918" t="str">
        <f>IF(AND(OR($B$1="ALL",$B$1=C3918),OR($E$1="ALL",$E$1=D3918),OR($B$2="ALL",$B$2=A3918),OR($E$2="ALL",IFERROR(SEARCH($E$2,B3918),0)&gt;0)),"MATCH","")</f>
        <v/>
      </c>
    </row>
    <row r="3919" spans="1:43" ht="14.25" customHeight="1" x14ac:dyDescent="0.25">
      <c r="A3919" s="108" t="s">
        <v>1137</v>
      </c>
      <c r="B3919" s="136" t="s">
        <v>1138</v>
      </c>
      <c r="C3919" s="136" t="s">
        <v>1139</v>
      </c>
      <c r="D3919" s="136" t="s">
        <v>1140</v>
      </c>
      <c r="E3919" s="136" t="s">
        <v>1141</v>
      </c>
      <c r="F3919" s="136" t="s">
        <v>1142</v>
      </c>
      <c r="G3919" s="136" t="s">
        <v>1143</v>
      </c>
      <c r="H3919" s="136" t="s">
        <v>1144</v>
      </c>
      <c r="I3919" s="136" t="s">
        <v>1145</v>
      </c>
      <c r="J3919" s="136" t="s">
        <v>1146</v>
      </c>
      <c r="K3919" s="136" t="s">
        <v>1147</v>
      </c>
      <c r="L3919" s="136" t="s">
        <v>1148</v>
      </c>
      <c r="M3919" s="136" t="s">
        <v>1149</v>
      </c>
      <c r="N3919" s="136" t="s">
        <v>1150</v>
      </c>
      <c r="O3919" s="136" t="s">
        <v>1151</v>
      </c>
      <c r="P3919" s="136" t="s">
        <v>1152</v>
      </c>
      <c r="Q3919" s="136" t="s">
        <v>1153</v>
      </c>
      <c r="R3919" s="136" t="s">
        <v>1154</v>
      </c>
      <c r="S3919" s="136" t="s">
        <v>1155</v>
      </c>
      <c r="T3919" s="136" t="s">
        <v>1156</v>
      </c>
      <c r="U3919" s="136" t="s">
        <v>1157</v>
      </c>
      <c r="V3919" s="136" t="s">
        <v>1158</v>
      </c>
      <c r="W3919" s="136" t="s">
        <v>1159</v>
      </c>
      <c r="X3919" s="136" t="s">
        <v>1160</v>
      </c>
      <c r="Y3919" s="136" t="s">
        <v>1161</v>
      </c>
      <c r="Z3919" s="136" t="s">
        <v>1162</v>
      </c>
      <c r="AA3919" s="136" t="s">
        <v>1163</v>
      </c>
      <c r="AB3919" s="137" t="s">
        <v>156</v>
      </c>
      <c r="AC3919" s="137" t="s">
        <v>157</v>
      </c>
      <c r="AD3919" s="137" t="s">
        <v>158</v>
      </c>
      <c r="AE3919" s="137" t="s">
        <v>139</v>
      </c>
      <c r="AF3919" s="138" t="s">
        <v>140</v>
      </c>
      <c r="AG3919" s="138" t="s">
        <v>141</v>
      </c>
      <c r="AH3919" s="138" t="s">
        <v>142</v>
      </c>
      <c r="AI3919" s="138" t="s">
        <v>143</v>
      </c>
      <c r="AJ3919" s="139" t="s">
        <v>144</v>
      </c>
      <c r="AK3919" s="139" t="s">
        <v>145</v>
      </c>
      <c r="AL3919" s="139" t="s">
        <v>146</v>
      </c>
      <c r="AM3919" s="140" t="s">
        <v>147</v>
      </c>
      <c r="AN3919" s="140" t="s">
        <v>148</v>
      </c>
      <c r="AQ3919" t="str">
        <f>AQ3918</f>
        <v/>
      </c>
    </row>
    <row r="3920" spans="1:43" ht="14.25" customHeight="1" x14ac:dyDescent="0.25">
      <c r="A3920" s="99" t="s">
        <v>1164</v>
      </c>
      <c r="B3920" s="112">
        <f>'Run Rate'!E395</f>
        <v>74</v>
      </c>
      <c r="C3920" s="112">
        <f>'Run Rate'!F395</f>
        <v>24</v>
      </c>
      <c r="D3920" s="112">
        <f>'Run Rate'!G395</f>
        <v>22</v>
      </c>
      <c r="E3920" s="112">
        <f>'Run Rate'!H395</f>
        <v>29</v>
      </c>
      <c r="F3920" s="112">
        <f>'Run Rate'!I395</f>
        <v>56</v>
      </c>
      <c r="G3920" s="112">
        <f>'Run Rate'!J395</f>
        <v>16</v>
      </c>
      <c r="H3920" s="112">
        <f>'Run Rate'!K395</f>
        <v>262</v>
      </c>
      <c r="I3920" s="112">
        <f>'Run Rate'!L395</f>
        <v>44</v>
      </c>
      <c r="J3920" s="112">
        <f>'Run Rate'!M395</f>
        <v>69</v>
      </c>
      <c r="K3920" s="112">
        <f>'Run Rate'!N395</f>
        <v>13</v>
      </c>
      <c r="L3920" s="112">
        <f>'Run Rate'!O395</f>
        <v>27</v>
      </c>
      <c r="M3920" s="112">
        <f>'Run Rate'!P395</f>
        <v>11</v>
      </c>
      <c r="N3920" s="112">
        <f>'Run Rate'!Q395</f>
        <v>13</v>
      </c>
      <c r="O3920" s="112">
        <f>'Run Rate'!R395</f>
        <v>10</v>
      </c>
      <c r="P3920" s="112">
        <f>'Run Rate'!S395</f>
        <v>4</v>
      </c>
      <c r="Q3920" s="112">
        <f>'Run Rate'!T395</f>
        <v>38</v>
      </c>
      <c r="R3920" s="112">
        <f>'Run Rate'!U395</f>
        <v>21</v>
      </c>
      <c r="S3920" s="112">
        <f>'Run Rate'!V395</f>
        <v>37</v>
      </c>
      <c r="T3920" s="112">
        <f>'Run Rate'!W395</f>
        <v>39</v>
      </c>
      <c r="U3920" s="112">
        <f>'Run Rate'!X395</f>
        <v>53</v>
      </c>
      <c r="V3920" s="112">
        <f>'Run Rate'!Y395</f>
        <v>54</v>
      </c>
      <c r="W3920" s="112">
        <f>'Run Rate'!Z395</f>
        <v>36</v>
      </c>
      <c r="X3920" s="112">
        <f>'Run Rate'!AA395</f>
        <v>61</v>
      </c>
      <c r="Y3920" s="112">
        <f>'Run Rate'!AB395</f>
        <v>44</v>
      </c>
      <c r="Z3920" s="112">
        <f>'Run Rate'!AC395</f>
        <v>24</v>
      </c>
      <c r="AA3920" s="112">
        <f>'Run Rate'!AD395</f>
        <v>28</v>
      </c>
      <c r="AB3920" s="113">
        <v>27</v>
      </c>
      <c r="AC3920" s="112">
        <v>27</v>
      </c>
      <c r="AD3920" s="112">
        <v>25</v>
      </c>
      <c r="AE3920" s="112">
        <v>24</v>
      </c>
      <c r="AF3920" s="112">
        <v>26</v>
      </c>
      <c r="AG3920" s="112">
        <v>26</v>
      </c>
      <c r="AH3920" s="112">
        <v>25</v>
      </c>
      <c r="AI3920" s="112">
        <v>25</v>
      </c>
      <c r="AJ3920" s="112">
        <v>25</v>
      </c>
      <c r="AK3920" s="112">
        <v>24</v>
      </c>
      <c r="AL3920" s="112">
        <v>25</v>
      </c>
      <c r="AM3920" s="112">
        <v>23</v>
      </c>
      <c r="AN3920" s="112">
        <v>24</v>
      </c>
      <c r="AQ3920" t="str">
        <f>AQ3918</f>
        <v/>
      </c>
    </row>
    <row r="3921" spans="1:43" ht="14.25" customHeight="1" x14ac:dyDescent="0.25">
      <c r="A3921" s="99" t="s">
        <v>1165</v>
      </c>
      <c r="B3921" s="114"/>
      <c r="C3921" s="114"/>
      <c r="D3921" s="114"/>
      <c r="E3921" s="114"/>
      <c r="F3921" s="114"/>
      <c r="G3921" s="114"/>
      <c r="H3921" s="114"/>
      <c r="I3921" s="114"/>
      <c r="J3921" s="114"/>
      <c r="K3921" s="114"/>
      <c r="L3921" s="114"/>
      <c r="M3921" s="114"/>
      <c r="N3921" s="114"/>
      <c r="O3921" s="114"/>
      <c r="P3921" s="114"/>
      <c r="Q3921" s="114"/>
      <c r="R3921" s="114"/>
      <c r="S3921" s="114"/>
      <c r="T3921" s="114"/>
      <c r="U3921" s="114"/>
      <c r="V3921" s="114"/>
      <c r="W3921" s="115"/>
      <c r="X3921" s="115"/>
      <c r="Y3921" s="115"/>
      <c r="Z3921" s="115"/>
      <c r="AA3921" s="112" t="s">
        <v>1166</v>
      </c>
      <c r="AB3921" s="113"/>
      <c r="AC3921" s="112"/>
      <c r="AD3921" s="112"/>
      <c r="AE3921" s="112"/>
      <c r="AF3921" s="112"/>
      <c r="AG3921" s="112"/>
      <c r="AH3921" s="112"/>
      <c r="AI3921" s="112"/>
      <c r="AJ3921" s="112"/>
      <c r="AK3921" s="112"/>
      <c r="AL3921" s="112"/>
      <c r="AM3921" s="112"/>
      <c r="AN3921" s="112"/>
      <c r="AQ3921" t="str">
        <f>AQ3918</f>
        <v/>
      </c>
    </row>
    <row r="3922" spans="1:43" ht="14.25" customHeight="1" x14ac:dyDescent="0.25">
      <c r="A3922" s="99" t="s">
        <v>1167</v>
      </c>
      <c r="B3922" s="114"/>
      <c r="C3922" s="114"/>
      <c r="D3922" s="114"/>
      <c r="E3922" s="114"/>
      <c r="F3922" s="114"/>
      <c r="G3922" s="114"/>
      <c r="H3922" s="114"/>
      <c r="I3922" s="114"/>
      <c r="J3922" s="114"/>
      <c r="K3922" s="114"/>
      <c r="L3922" s="114"/>
      <c r="M3922" s="114"/>
      <c r="N3922" s="114"/>
      <c r="O3922" s="114"/>
      <c r="P3922" s="114"/>
      <c r="Q3922" s="114"/>
      <c r="R3922" s="114"/>
      <c r="S3922" s="114"/>
      <c r="T3922" s="114"/>
      <c r="U3922" s="114"/>
      <c r="V3922" s="114"/>
      <c r="W3922" s="115"/>
      <c r="X3922" s="116"/>
      <c r="Y3922" s="117"/>
      <c r="Z3922" s="115"/>
      <c r="AA3922" s="112" t="s">
        <v>1168</v>
      </c>
      <c r="AB3922" s="113">
        <f>'Demand Input VP'!B1964</f>
        <v>0</v>
      </c>
      <c r="AC3922" s="112">
        <f>'Demand Input VP'!C1964</f>
        <v>0</v>
      </c>
      <c r="AD3922" s="112">
        <f>'Demand Input VP'!D1964</f>
        <v>0</v>
      </c>
      <c r="AE3922" s="112">
        <f>'Demand Input VP'!E1964</f>
        <v>0</v>
      </c>
      <c r="AF3922" s="112">
        <f>'Demand Input VP'!F1964</f>
        <v>0</v>
      </c>
      <c r="AG3922" s="112">
        <f>'Demand Input VP'!G1964</f>
        <v>0</v>
      </c>
      <c r="AH3922" s="112">
        <f>'Demand Input VP'!H1964</f>
        <v>0</v>
      </c>
      <c r="AI3922" s="112">
        <f>'Demand Input VP'!I1964</f>
        <v>0</v>
      </c>
      <c r="AJ3922" s="112">
        <f>'Demand Input VP'!J1964</f>
        <v>0</v>
      </c>
      <c r="AK3922" s="112">
        <f>'Demand Input VP'!K1964</f>
        <v>0</v>
      </c>
      <c r="AL3922" s="112">
        <f>'Demand Input VP'!L1964</f>
        <v>0</v>
      </c>
      <c r="AM3922" s="112">
        <f>'Demand Input VP'!M1964</f>
        <v>0</v>
      </c>
      <c r="AN3922" s="112">
        <f>'Demand Input VP'!N1964</f>
        <v>0</v>
      </c>
      <c r="AQ3922" t="str">
        <f>AQ3918</f>
        <v/>
      </c>
    </row>
    <row r="3923" spans="1:43" ht="14.25" customHeight="1" x14ac:dyDescent="0.25">
      <c r="A3923" s="99" t="s">
        <v>1169</v>
      </c>
      <c r="B3923" s="118"/>
      <c r="C3923" s="118"/>
      <c r="D3923" s="118"/>
      <c r="E3923" s="118"/>
      <c r="F3923" s="118"/>
      <c r="G3923" s="118"/>
      <c r="H3923" s="118"/>
      <c r="I3923" s="118"/>
      <c r="J3923" s="118"/>
      <c r="K3923" s="118"/>
      <c r="L3923" s="118"/>
      <c r="M3923" s="118"/>
      <c r="N3923" s="118"/>
      <c r="O3923" s="118"/>
      <c r="P3923" s="118"/>
      <c r="Q3923" s="118"/>
      <c r="R3923" s="118"/>
      <c r="S3923" s="118"/>
      <c r="T3923" s="118"/>
      <c r="U3923" s="118"/>
      <c r="V3923" s="118"/>
      <c r="W3923" s="115"/>
      <c r="X3923" s="116"/>
      <c r="Y3923" s="117"/>
      <c r="Z3923" s="119"/>
      <c r="AA3923" s="120" t="s">
        <v>1170</v>
      </c>
      <c r="AB3923" s="121">
        <f>'Demand Input VP'!B1963</f>
        <v>0</v>
      </c>
      <c r="AC3923" s="120">
        <f>'Demand Input VP'!C1963</f>
        <v>0</v>
      </c>
      <c r="AD3923" s="120">
        <f>'Demand Input VP'!D1963</f>
        <v>0</v>
      </c>
      <c r="AE3923" s="120">
        <f>'Demand Input VP'!E1963</f>
        <v>0</v>
      </c>
      <c r="AF3923" s="120">
        <f>'Demand Input VP'!F1963</f>
        <v>0</v>
      </c>
      <c r="AG3923" s="120">
        <f>'Demand Input VP'!G1963</f>
        <v>0</v>
      </c>
      <c r="AH3923" s="120">
        <f>'Demand Input VP'!H1963</f>
        <v>0</v>
      </c>
      <c r="AI3923" s="120">
        <f>'Demand Input VP'!I1963</f>
        <v>0</v>
      </c>
      <c r="AJ3923" s="120">
        <f>'Demand Input VP'!J1963</f>
        <v>0</v>
      </c>
      <c r="AK3923" s="120">
        <f>'Demand Input VP'!K1963</f>
        <v>0</v>
      </c>
      <c r="AL3923" s="120">
        <f>'Demand Input VP'!L1963</f>
        <v>0</v>
      </c>
      <c r="AM3923" s="120">
        <f>'Demand Input VP'!M1963</f>
        <v>0</v>
      </c>
      <c r="AN3923" s="120">
        <f>'Demand Input VP'!N1963</f>
        <v>0</v>
      </c>
      <c r="AQ3923" t="str">
        <f>AQ3918</f>
        <v/>
      </c>
    </row>
    <row r="3924" spans="1:43" ht="14.25" customHeight="1" x14ac:dyDescent="0.25">
      <c r="A3924" s="1"/>
      <c r="B3924" s="122"/>
      <c r="C3924" s="122"/>
      <c r="D3924" s="122"/>
      <c r="E3924" s="122"/>
      <c r="F3924" s="122"/>
      <c r="G3924" s="122"/>
      <c r="H3924" s="122"/>
      <c r="I3924" s="122"/>
      <c r="J3924" s="122"/>
      <c r="K3924" s="122"/>
      <c r="L3924" s="122"/>
      <c r="M3924" s="122"/>
      <c r="N3924" s="122"/>
      <c r="O3924" s="122"/>
      <c r="P3924" s="122"/>
      <c r="Q3924" s="122"/>
      <c r="R3924" s="122"/>
      <c r="S3924" s="122"/>
      <c r="T3924" s="122"/>
      <c r="U3924" s="122"/>
      <c r="V3924" s="122"/>
      <c r="W3924" s="123"/>
      <c r="X3924" s="116"/>
      <c r="Y3924" s="117"/>
      <c r="Z3924" s="123"/>
      <c r="AA3924" s="112" t="s">
        <v>1171</v>
      </c>
      <c r="AB3924" s="113">
        <f>'Demand Input MP'!B1964</f>
        <v>0</v>
      </c>
      <c r="AC3924" s="112">
        <f>'Demand Input MP'!C1964</f>
        <v>0</v>
      </c>
      <c r="AD3924" s="112">
        <f>'Demand Input MP'!D1964</f>
        <v>0</v>
      </c>
      <c r="AE3924" s="112">
        <f>'Demand Input MP'!E1964</f>
        <v>0</v>
      </c>
      <c r="AF3924" s="112">
        <f>'Demand Input MP'!F1964</f>
        <v>0</v>
      </c>
      <c r="AG3924" s="112">
        <f>'Demand Input MP'!G1964</f>
        <v>0</v>
      </c>
      <c r="AH3924" s="112">
        <f>'Demand Input MP'!H1964</f>
        <v>0</v>
      </c>
      <c r="AI3924" s="112">
        <f>'Demand Input MP'!I1964</f>
        <v>0</v>
      </c>
      <c r="AJ3924" s="112">
        <f>'Demand Input MP'!J1964</f>
        <v>0</v>
      </c>
      <c r="AK3924" s="112">
        <f>'Demand Input MP'!K1964</f>
        <v>0</v>
      </c>
      <c r="AL3924" s="112">
        <f>'Demand Input MP'!L1964</f>
        <v>0</v>
      </c>
      <c r="AM3924" s="112">
        <f>'Demand Input MP'!M1964</f>
        <v>0</v>
      </c>
      <c r="AN3924" s="112">
        <f>'Demand Input MP'!N1964</f>
        <v>0</v>
      </c>
      <c r="AQ3924" t="str">
        <f>AQ3918</f>
        <v/>
      </c>
    </row>
    <row r="3925" spans="1:43" ht="14.25" customHeight="1" x14ac:dyDescent="0.25">
      <c r="A3925" s="1"/>
      <c r="B3925" s="122"/>
      <c r="C3925" s="122"/>
      <c r="D3925" s="122"/>
      <c r="E3925" s="122"/>
      <c r="F3925" s="122"/>
      <c r="G3925" s="122"/>
      <c r="H3925" s="122"/>
      <c r="I3925" s="122"/>
      <c r="J3925" s="122"/>
      <c r="K3925" s="122"/>
      <c r="L3925" s="122"/>
      <c r="M3925" s="122"/>
      <c r="N3925" s="122"/>
      <c r="O3925" s="122"/>
      <c r="P3925" s="122"/>
      <c r="Q3925" s="122"/>
      <c r="R3925" s="122"/>
      <c r="S3925" s="122"/>
      <c r="T3925" s="122"/>
      <c r="U3925" s="122"/>
      <c r="V3925" s="124" t="s">
        <v>91</v>
      </c>
      <c r="W3925" s="125">
        <f>IFERROR(IF(SUM('Run Rate History'!E395:AD395)&gt;0,(SUMPRODUCT((B3920:AA3920&gt;=PERCENTILE(B3920:AA3920,0.1))*(B3920:AA3920&lt;=PERCENTILE(B3920:AA3920,0.9))*B3920:AA3920)+SUMPRODUCT(('Run Rate History'!E395:AD395&gt;=PERCENTILE(B3920:AA3920,0.1))*('Run Rate History'!E395:AD395&lt;=PERCENTILE(B3920:AA3920,0.9))*'Run Rate History'!E395:AD395))/(SUMPRODUCT((B3920:AA3920&gt;=PERCENTILE(B3920:AA3920,0.1))*(B3920:AA3920&lt;=PERCENTILE(B3920:AA3920,0.9))*1)+SUMPRODUCT(('Run Rate History'!E395:AD395&gt;=PERCENTILE(B3920:AA3920,0.1))*('Run Rate History'!E395:AD395&lt;=PERCENTILE(B3920:AA3920,0.9))*1)),TRIMMEAN(B3920:AA3920,0.15)),0)</f>
        <v>31.928571428571427</v>
      </c>
      <c r="X3925" s="126" t="s">
        <v>1172</v>
      </c>
      <c r="Y3925" s="127">
        <f>SUM(B3920:AA3920)/26</f>
        <v>42.653846153846153</v>
      </c>
      <c r="Z3925" s="128"/>
      <c r="AA3925" s="112" t="s">
        <v>1173</v>
      </c>
      <c r="AB3925" s="113">
        <f>'Demand Input MP'!B1963</f>
        <v>0</v>
      </c>
      <c r="AC3925" s="112">
        <f>'Demand Input MP'!C1963</f>
        <v>0</v>
      </c>
      <c r="AD3925" s="112">
        <f>'Demand Input MP'!D1963</f>
        <v>0</v>
      </c>
      <c r="AE3925" s="112">
        <f>'Demand Input MP'!E1963</f>
        <v>0</v>
      </c>
      <c r="AF3925" s="112">
        <f>'Demand Input MP'!F1963</f>
        <v>0</v>
      </c>
      <c r="AG3925" s="112">
        <f>'Demand Input MP'!G1963</f>
        <v>0</v>
      </c>
      <c r="AH3925" s="112">
        <f>'Demand Input MP'!H1963</f>
        <v>0</v>
      </c>
      <c r="AI3925" s="112">
        <f>'Demand Input MP'!I1963</f>
        <v>0</v>
      </c>
      <c r="AJ3925" s="112">
        <f>'Demand Input MP'!J1963</f>
        <v>0</v>
      </c>
      <c r="AK3925" s="112">
        <f>'Demand Input MP'!K1963</f>
        <v>0</v>
      </c>
      <c r="AL3925" s="112">
        <f>'Demand Input MP'!L1963</f>
        <v>0</v>
      </c>
      <c r="AM3925" s="112">
        <f>'Demand Input MP'!M1963</f>
        <v>0</v>
      </c>
      <c r="AN3925" s="112">
        <f>'Demand Input MP'!N1963</f>
        <v>0</v>
      </c>
      <c r="AQ3925" t="str">
        <f>AQ3918</f>
        <v/>
      </c>
    </row>
    <row r="3926" spans="1:43" ht="14.25" customHeight="1" x14ac:dyDescent="0.25">
      <c r="A3926" s="1"/>
      <c r="B3926" s="122"/>
      <c r="C3926" s="122"/>
      <c r="D3926" s="122"/>
      <c r="E3926" s="122"/>
      <c r="F3926" s="122"/>
      <c r="G3926" s="122"/>
      <c r="H3926" s="122"/>
      <c r="I3926" s="122"/>
      <c r="J3926" s="122"/>
      <c r="K3926" s="122"/>
      <c r="L3926" s="122"/>
      <c r="M3926" s="122"/>
      <c r="N3926" s="122"/>
      <c r="O3926" s="122"/>
      <c r="P3926" s="122"/>
      <c r="Q3926" s="122"/>
      <c r="R3926" s="122"/>
      <c r="S3926" s="122"/>
      <c r="T3926" s="122"/>
      <c r="U3926" s="122"/>
      <c r="V3926" s="124" t="s">
        <v>94</v>
      </c>
      <c r="W3926" s="125">
        <f>IFERROR((1*MIN(MAX(X3920,0.5*IF(SUM('Run Rate History'!E395:AD395)&gt;0,(MEDIAN(IF(B3920:AA3920&gt;0,B3920:AA3920))+MEDIAN(IF('Run Rate History'!E395:AD395&gt;0,'Run Rate History'!E395:AD395)))/2,MEDIAN(IF(B3920:AA3920&gt;0,B3920:AA3920)))),2*IF(SUM('Run Rate History'!E395:AD395)&gt;0,(MEDIAN(IF(B3920:AA3920&gt;0,B3920:AA3920))+MEDIAN(IF('Run Rate History'!E395:AD395&gt;0,'Run Rate History'!E395:AD395)))/2,MEDIAN(IF(B3920:AA3920&gt;0,B3920:AA3920))))+2*MIN(MAX(Y3920,0.5*IF(SUM('Run Rate History'!E395:AD395)&gt;0,(MEDIAN(IF(B3920:AA3920&gt;0,B3920:AA3920))+MEDIAN(IF('Run Rate History'!E395:AD395&gt;0,'Run Rate History'!E395:AD395)))/2,MEDIAN(IF(B3920:AA3920&gt;0,B3920:AA3920)))),2*IF(SUM('Run Rate History'!E395:AD395)&gt;0,(MEDIAN(IF(B3920:AA3920&gt;0,B3920:AA3920))+MEDIAN(IF('Run Rate History'!E395:AD395&gt;0,'Run Rate History'!E395:AD395)))/2,MEDIAN(IF(B3920:AA3920&gt;0,B3920:AA3920))))+3*MIN(MAX(Z3920,0.5*IF(SUM('Run Rate History'!E395:AD395)&gt;0,(MEDIAN(IF(B3920:AA3920&gt;0,B3920:AA3920))+MEDIAN(IF('Run Rate History'!E395:AD395&gt;0,'Run Rate History'!E395:AD395)))/2,MEDIAN(IF(B3920:AA3920&gt;0,B3920:AA3920)))),2*IF(SUM('Run Rate History'!E395:AD395)&gt;0,(MEDIAN(IF(B3920:AA3920&gt;0,B3920:AA3920))+MEDIAN(IF('Run Rate History'!E395:AD395&gt;0,'Run Rate History'!E395:AD395)))/2,MEDIAN(IF(B3920:AA3920&gt;0,B3920:AA3920))))+4*MIN(MAX(AA3920,0.5*IF(SUM('Run Rate History'!E395:AD395)&gt;0,(MEDIAN(IF(B3920:AA3920&gt;0,B3920:AA3920))+MEDIAN(IF('Run Rate History'!E395:AD395&gt;0,'Run Rate History'!E395:AD395)))/2,MEDIAN(IF(B3920:AA3920&gt;0,B3920:AA3920)))),2*IF(SUM('Run Rate History'!E395:AD395)&gt;0,(MEDIAN(IF(B3920:AA3920&gt;0,B3920:AA3920))+MEDIAN(IF('Run Rate History'!E395:AD395&gt;0,'Run Rate History'!E395:AD395)))/2,MEDIAN(IF(B3920:AA3920&gt;0,B3920:AA3920)))))/10,0)</f>
        <v>32.950000000000003</v>
      </c>
      <c r="X3926" s="129" t="s">
        <v>1174</v>
      </c>
      <c r="Y3926" s="130">
        <f>IFERROR(VLOOKUP(A3918,'Stanje zaliha'!A:E,5,FALSE()),0)</f>
        <v>1698</v>
      </c>
      <c r="Z3926" s="131"/>
      <c r="AA3926" s="113" t="s">
        <v>1175</v>
      </c>
      <c r="AB3926" s="118">
        <f t="shared" ref="AB3926:AN3926" si="782">SUM(AB3922:AB3925)</f>
        <v>0</v>
      </c>
      <c r="AC3926" s="118">
        <f t="shared" si="782"/>
        <v>0</v>
      </c>
      <c r="AD3926" s="118">
        <f t="shared" si="782"/>
        <v>0</v>
      </c>
      <c r="AE3926" s="118">
        <f t="shared" si="782"/>
        <v>0</v>
      </c>
      <c r="AF3926" s="118">
        <f t="shared" si="782"/>
        <v>0</v>
      </c>
      <c r="AG3926" s="118">
        <f t="shared" si="782"/>
        <v>0</v>
      </c>
      <c r="AH3926" s="118">
        <f t="shared" si="782"/>
        <v>0</v>
      </c>
      <c r="AI3926" s="118">
        <f t="shared" si="782"/>
        <v>0</v>
      </c>
      <c r="AJ3926" s="118">
        <f t="shared" si="782"/>
        <v>0</v>
      </c>
      <c r="AK3926" s="118">
        <f t="shared" si="782"/>
        <v>0</v>
      </c>
      <c r="AL3926" s="118">
        <f t="shared" si="782"/>
        <v>0</v>
      </c>
      <c r="AM3926" s="118">
        <f t="shared" si="782"/>
        <v>0</v>
      </c>
      <c r="AN3926" s="118">
        <f t="shared" si="782"/>
        <v>0</v>
      </c>
      <c r="AQ3926" t="str">
        <f>AQ3918</f>
        <v/>
      </c>
    </row>
    <row r="3927" spans="1:43" ht="14.25" customHeight="1" x14ac:dyDescent="0.25">
      <c r="A3927" s="1"/>
      <c r="B3927" s="122"/>
      <c r="C3927" s="122"/>
      <c r="D3927" s="122"/>
      <c r="E3927" s="122"/>
      <c r="F3927" s="122"/>
      <c r="G3927" s="122"/>
      <c r="H3927" s="122"/>
      <c r="I3927" s="122"/>
      <c r="J3927" s="122"/>
      <c r="K3927" s="122"/>
      <c r="L3927" s="122"/>
      <c r="M3927" s="122"/>
      <c r="N3927" s="122"/>
      <c r="O3927" s="122"/>
      <c r="P3927" s="122"/>
      <c r="Q3927" s="122"/>
      <c r="R3927" s="122"/>
      <c r="S3927" s="122"/>
      <c r="T3927" s="122"/>
      <c r="U3927" s="122"/>
      <c r="V3927" s="124" t="s">
        <v>95</v>
      </c>
      <c r="W3927" s="125">
        <f>IFERROR(0.6*W3926+0.4*W3925,0)</f>
        <v>32.541428571428568</v>
      </c>
      <c r="X3927" s="132" t="s">
        <v>1176</v>
      </c>
      <c r="Y3927" s="133">
        <f>IFERROR(SUMIF('Popis poslanih narudžbi'!A:A,A3918,'Popis poslanih narudžbi'!C:C),0)</f>
        <v>0</v>
      </c>
      <c r="Z3927" s="131"/>
      <c r="AA3927" s="134" t="s">
        <v>1177</v>
      </c>
      <c r="AB3927" s="118">
        <f t="shared" ref="AB3927:AN3927" si="783">AB3920+AB3926</f>
        <v>27</v>
      </c>
      <c r="AC3927" s="118">
        <f t="shared" si="783"/>
        <v>27</v>
      </c>
      <c r="AD3927" s="118">
        <f t="shared" si="783"/>
        <v>25</v>
      </c>
      <c r="AE3927" s="118">
        <f t="shared" si="783"/>
        <v>24</v>
      </c>
      <c r="AF3927" s="118">
        <f t="shared" si="783"/>
        <v>26</v>
      </c>
      <c r="AG3927" s="118">
        <f t="shared" si="783"/>
        <v>26</v>
      </c>
      <c r="AH3927" s="118">
        <f t="shared" si="783"/>
        <v>25</v>
      </c>
      <c r="AI3927" s="118">
        <f t="shared" si="783"/>
        <v>25</v>
      </c>
      <c r="AJ3927" s="118">
        <f t="shared" si="783"/>
        <v>25</v>
      </c>
      <c r="AK3927" s="118">
        <f t="shared" si="783"/>
        <v>24</v>
      </c>
      <c r="AL3927" s="118">
        <f t="shared" si="783"/>
        <v>25</v>
      </c>
      <c r="AM3927" s="118">
        <f t="shared" si="783"/>
        <v>23</v>
      </c>
      <c r="AN3927" s="118">
        <f t="shared" si="783"/>
        <v>24</v>
      </c>
      <c r="AQ3927" t="str">
        <f>AQ3918</f>
        <v/>
      </c>
    </row>
    <row r="3928" spans="1:43" ht="14.25" customHeight="1" x14ac:dyDescent="0.25">
      <c r="A3928" s="107" t="str">
        <f>'Run Rate'!A396</f>
        <v>POL04373</v>
      </c>
      <c r="B3928" s="135" t="str">
        <f>'Run Rate'!B396</f>
        <v>Polleo Zero Syrup 425ml Hazelnut-Choco</v>
      </c>
      <c r="C3928" s="135" t="str">
        <f>'Run Rate'!C396</f>
        <v>BIO I SUPERFOODS</v>
      </c>
      <c r="D3928" s="135" t="str">
        <f>'Run Rate'!D396</f>
        <v>03 BRONZE</v>
      </c>
      <c r="E3928" s="122"/>
      <c r="F3928" s="122"/>
      <c r="G3928" s="122"/>
      <c r="H3928" s="122"/>
      <c r="I3928" s="122"/>
      <c r="J3928" s="122"/>
      <c r="K3928" s="122"/>
      <c r="L3928" s="122"/>
      <c r="M3928" s="122"/>
      <c r="N3928" s="122"/>
      <c r="O3928" s="122"/>
      <c r="P3928" s="122"/>
      <c r="Q3928" s="122"/>
      <c r="R3928" s="122"/>
      <c r="S3928" s="122"/>
      <c r="T3928" s="122"/>
      <c r="U3928" s="122"/>
      <c r="V3928" s="122"/>
      <c r="W3928" s="122"/>
      <c r="X3928" s="122"/>
      <c r="Y3928" s="122"/>
      <c r="Z3928" s="122"/>
      <c r="AA3928" s="122"/>
      <c r="AB3928" s="122"/>
      <c r="AC3928" s="122"/>
      <c r="AD3928" s="122"/>
      <c r="AE3928" s="122"/>
      <c r="AF3928" s="122"/>
      <c r="AG3928" s="122"/>
      <c r="AH3928" s="122"/>
      <c r="AI3928" s="122"/>
      <c r="AJ3928" s="122"/>
      <c r="AK3928" s="122"/>
      <c r="AL3928" s="122"/>
      <c r="AM3928" s="122"/>
      <c r="AN3928" s="122"/>
      <c r="AQ3928" t="str">
        <f>IF(AND(OR($B$1="ALL",$B$1=C3928),OR($E$1="ALL",$E$1=D3928),OR($B$2="ALL",$B$2=A3928),OR($E$2="ALL",IFERROR(SEARCH($E$2,B3928),0)&gt;0)),"MATCH","")</f>
        <v/>
      </c>
    </row>
    <row r="3929" spans="1:43" ht="14.25" customHeight="1" x14ac:dyDescent="0.25">
      <c r="A3929" s="108" t="s">
        <v>1137</v>
      </c>
      <c r="B3929" s="136" t="s">
        <v>1138</v>
      </c>
      <c r="C3929" s="136" t="s">
        <v>1139</v>
      </c>
      <c r="D3929" s="136" t="s">
        <v>1140</v>
      </c>
      <c r="E3929" s="136" t="s">
        <v>1141</v>
      </c>
      <c r="F3929" s="136" t="s">
        <v>1142</v>
      </c>
      <c r="G3929" s="136" t="s">
        <v>1143</v>
      </c>
      <c r="H3929" s="136" t="s">
        <v>1144</v>
      </c>
      <c r="I3929" s="136" t="s">
        <v>1145</v>
      </c>
      <c r="J3929" s="136" t="s">
        <v>1146</v>
      </c>
      <c r="K3929" s="136" t="s">
        <v>1147</v>
      </c>
      <c r="L3929" s="136" t="s">
        <v>1148</v>
      </c>
      <c r="M3929" s="136" t="s">
        <v>1149</v>
      </c>
      <c r="N3929" s="136" t="s">
        <v>1150</v>
      </c>
      <c r="O3929" s="136" t="s">
        <v>1151</v>
      </c>
      <c r="P3929" s="136" t="s">
        <v>1152</v>
      </c>
      <c r="Q3929" s="136" t="s">
        <v>1153</v>
      </c>
      <c r="R3929" s="136" t="s">
        <v>1154</v>
      </c>
      <c r="S3929" s="136" t="s">
        <v>1155</v>
      </c>
      <c r="T3929" s="136" t="s">
        <v>1156</v>
      </c>
      <c r="U3929" s="136" t="s">
        <v>1157</v>
      </c>
      <c r="V3929" s="136" t="s">
        <v>1158</v>
      </c>
      <c r="W3929" s="136" t="s">
        <v>1159</v>
      </c>
      <c r="X3929" s="136" t="s">
        <v>1160</v>
      </c>
      <c r="Y3929" s="136" t="s">
        <v>1161</v>
      </c>
      <c r="Z3929" s="136" t="s">
        <v>1162</v>
      </c>
      <c r="AA3929" s="136" t="s">
        <v>1163</v>
      </c>
      <c r="AB3929" s="137" t="s">
        <v>156</v>
      </c>
      <c r="AC3929" s="137" t="s">
        <v>157</v>
      </c>
      <c r="AD3929" s="137" t="s">
        <v>158</v>
      </c>
      <c r="AE3929" s="137" t="s">
        <v>139</v>
      </c>
      <c r="AF3929" s="138" t="s">
        <v>140</v>
      </c>
      <c r="AG3929" s="138" t="s">
        <v>141</v>
      </c>
      <c r="AH3929" s="138" t="s">
        <v>142</v>
      </c>
      <c r="AI3929" s="138" t="s">
        <v>143</v>
      </c>
      <c r="AJ3929" s="139" t="s">
        <v>144</v>
      </c>
      <c r="AK3929" s="139" t="s">
        <v>145</v>
      </c>
      <c r="AL3929" s="139" t="s">
        <v>146</v>
      </c>
      <c r="AM3929" s="140" t="s">
        <v>147</v>
      </c>
      <c r="AN3929" s="140" t="s">
        <v>148</v>
      </c>
      <c r="AQ3929" t="str">
        <f>AQ3928</f>
        <v/>
      </c>
    </row>
    <row r="3930" spans="1:43" ht="14.25" customHeight="1" x14ac:dyDescent="0.25">
      <c r="A3930" s="99" t="s">
        <v>1164</v>
      </c>
      <c r="B3930" s="112">
        <f>'Run Rate'!E396</f>
        <v>97</v>
      </c>
      <c r="C3930" s="112">
        <f>'Run Rate'!F396</f>
        <v>32</v>
      </c>
      <c r="D3930" s="112">
        <f>'Run Rate'!G396</f>
        <v>40</v>
      </c>
      <c r="E3930" s="112">
        <f>'Run Rate'!H396</f>
        <v>30</v>
      </c>
      <c r="F3930" s="112">
        <f>'Run Rate'!I396</f>
        <v>53</v>
      </c>
      <c r="G3930" s="112">
        <f>'Run Rate'!J396</f>
        <v>7</v>
      </c>
      <c r="H3930" s="112">
        <f>'Run Rate'!K396</f>
        <v>22</v>
      </c>
      <c r="I3930" s="112">
        <f>'Run Rate'!L396</f>
        <v>7</v>
      </c>
      <c r="J3930" s="112">
        <f>'Run Rate'!M396</f>
        <v>4</v>
      </c>
      <c r="K3930" s="112">
        <f>'Run Rate'!N396</f>
        <v>15</v>
      </c>
      <c r="L3930" s="112">
        <f>'Run Rate'!O396</f>
        <v>6</v>
      </c>
      <c r="M3930" s="112">
        <f>'Run Rate'!P396</f>
        <v>0</v>
      </c>
      <c r="N3930" s="112">
        <f>'Run Rate'!Q396</f>
        <v>5</v>
      </c>
      <c r="O3930" s="112">
        <f>'Run Rate'!R396</f>
        <v>1</v>
      </c>
      <c r="P3930" s="112">
        <f>'Run Rate'!S396</f>
        <v>0</v>
      </c>
      <c r="Q3930" s="112">
        <f>'Run Rate'!T396</f>
        <v>4</v>
      </c>
      <c r="R3930" s="112">
        <f>'Run Rate'!U396</f>
        <v>104</v>
      </c>
      <c r="S3930" s="112">
        <f>'Run Rate'!V396</f>
        <v>69</v>
      </c>
      <c r="T3930" s="112">
        <f>'Run Rate'!W396</f>
        <v>88</v>
      </c>
      <c r="U3930" s="112">
        <f>'Run Rate'!X396</f>
        <v>35</v>
      </c>
      <c r="V3930" s="112">
        <f>'Run Rate'!Y396</f>
        <v>51</v>
      </c>
      <c r="W3930" s="112">
        <f>'Run Rate'!Z396</f>
        <v>55</v>
      </c>
      <c r="X3930" s="112">
        <f>'Run Rate'!AA396</f>
        <v>78</v>
      </c>
      <c r="Y3930" s="112">
        <f>'Run Rate'!AB396</f>
        <v>58</v>
      </c>
      <c r="Z3930" s="112">
        <f>'Run Rate'!AC396</f>
        <v>58</v>
      </c>
      <c r="AA3930" s="112">
        <f>'Run Rate'!AD396</f>
        <v>49</v>
      </c>
      <c r="AB3930" s="113">
        <v>54</v>
      </c>
      <c r="AC3930" s="112">
        <v>54</v>
      </c>
      <c r="AD3930" s="112">
        <v>54</v>
      </c>
      <c r="AE3930" s="112">
        <v>54</v>
      </c>
      <c r="AF3930" s="112">
        <v>54</v>
      </c>
      <c r="AG3930" s="112">
        <v>54</v>
      </c>
      <c r="AH3930" s="112">
        <v>54</v>
      </c>
      <c r="AI3930" s="112">
        <v>54</v>
      </c>
      <c r="AJ3930" s="112">
        <v>54</v>
      </c>
      <c r="AK3930" s="112">
        <v>54</v>
      </c>
      <c r="AL3930" s="112">
        <v>54</v>
      </c>
      <c r="AM3930" s="112">
        <v>54</v>
      </c>
      <c r="AN3930" s="112">
        <v>54</v>
      </c>
      <c r="AQ3930" t="str">
        <f>AQ3928</f>
        <v/>
      </c>
    </row>
    <row r="3931" spans="1:43" ht="14.25" customHeight="1" x14ac:dyDescent="0.25">
      <c r="A3931" s="99" t="s">
        <v>1165</v>
      </c>
      <c r="B3931" s="114"/>
      <c r="C3931" s="114"/>
      <c r="D3931" s="114"/>
      <c r="E3931" s="114"/>
      <c r="F3931" s="114"/>
      <c r="G3931" s="114"/>
      <c r="H3931" s="114"/>
      <c r="I3931" s="114"/>
      <c r="J3931" s="114"/>
      <c r="K3931" s="114"/>
      <c r="L3931" s="114"/>
      <c r="M3931" s="114"/>
      <c r="N3931" s="114"/>
      <c r="O3931" s="114"/>
      <c r="P3931" s="114"/>
      <c r="Q3931" s="114"/>
      <c r="R3931" s="114"/>
      <c r="S3931" s="114"/>
      <c r="T3931" s="114"/>
      <c r="U3931" s="114"/>
      <c r="V3931" s="114"/>
      <c r="W3931" s="115"/>
      <c r="X3931" s="115"/>
      <c r="Y3931" s="115"/>
      <c r="Z3931" s="115"/>
      <c r="AA3931" s="112" t="s">
        <v>1166</v>
      </c>
      <c r="AB3931" s="113"/>
      <c r="AC3931" s="112"/>
      <c r="AD3931" s="112"/>
      <c r="AE3931" s="112"/>
      <c r="AF3931" s="112"/>
      <c r="AG3931" s="112"/>
      <c r="AH3931" s="112"/>
      <c r="AI3931" s="112"/>
      <c r="AJ3931" s="112"/>
      <c r="AK3931" s="112"/>
      <c r="AL3931" s="112"/>
      <c r="AM3931" s="112"/>
      <c r="AN3931" s="112"/>
      <c r="AQ3931" t="str">
        <f>AQ3928</f>
        <v/>
      </c>
    </row>
    <row r="3932" spans="1:43" ht="14.25" customHeight="1" x14ac:dyDescent="0.25">
      <c r="A3932" s="99" t="s">
        <v>1167</v>
      </c>
      <c r="B3932" s="114"/>
      <c r="C3932" s="114"/>
      <c r="D3932" s="114"/>
      <c r="E3932" s="114"/>
      <c r="F3932" s="114"/>
      <c r="G3932" s="114"/>
      <c r="H3932" s="114"/>
      <c r="I3932" s="114"/>
      <c r="J3932" s="114"/>
      <c r="K3932" s="114"/>
      <c r="L3932" s="114"/>
      <c r="M3932" s="114"/>
      <c r="N3932" s="114"/>
      <c r="O3932" s="114"/>
      <c r="P3932" s="114"/>
      <c r="Q3932" s="114"/>
      <c r="R3932" s="114"/>
      <c r="S3932" s="114"/>
      <c r="T3932" s="114"/>
      <c r="U3932" s="114"/>
      <c r="V3932" s="114"/>
      <c r="W3932" s="115"/>
      <c r="X3932" s="116"/>
      <c r="Y3932" s="117"/>
      <c r="Z3932" s="115"/>
      <c r="AA3932" s="112" t="s">
        <v>1168</v>
      </c>
      <c r="AB3932" s="113">
        <f>'Demand Input VP'!B1969</f>
        <v>0</v>
      </c>
      <c r="AC3932" s="112">
        <f>'Demand Input VP'!C1969</f>
        <v>0</v>
      </c>
      <c r="AD3932" s="112">
        <f>'Demand Input VP'!D1969</f>
        <v>0</v>
      </c>
      <c r="AE3932" s="112">
        <f>'Demand Input VP'!E1969</f>
        <v>0</v>
      </c>
      <c r="AF3932" s="112">
        <f>'Demand Input VP'!F1969</f>
        <v>0</v>
      </c>
      <c r="AG3932" s="112">
        <f>'Demand Input VP'!G1969</f>
        <v>0</v>
      </c>
      <c r="AH3932" s="112">
        <f>'Demand Input VP'!H1969</f>
        <v>0</v>
      </c>
      <c r="AI3932" s="112">
        <f>'Demand Input VP'!I1969</f>
        <v>0</v>
      </c>
      <c r="AJ3932" s="112">
        <f>'Demand Input VP'!J1969</f>
        <v>0</v>
      </c>
      <c r="AK3932" s="112">
        <f>'Demand Input VP'!K1969</f>
        <v>0</v>
      </c>
      <c r="AL3932" s="112">
        <f>'Demand Input VP'!L1969</f>
        <v>0</v>
      </c>
      <c r="AM3932" s="112">
        <f>'Demand Input VP'!M1969</f>
        <v>0</v>
      </c>
      <c r="AN3932" s="112">
        <f>'Demand Input VP'!N1969</f>
        <v>0</v>
      </c>
      <c r="AQ3932" t="str">
        <f>AQ3928</f>
        <v/>
      </c>
    </row>
    <row r="3933" spans="1:43" ht="14.25" customHeight="1" x14ac:dyDescent="0.25">
      <c r="A3933" s="99" t="s">
        <v>1169</v>
      </c>
      <c r="B3933" s="118"/>
      <c r="C3933" s="118"/>
      <c r="D3933" s="118"/>
      <c r="E3933" s="118"/>
      <c r="F3933" s="118"/>
      <c r="G3933" s="118"/>
      <c r="H3933" s="118"/>
      <c r="I3933" s="118"/>
      <c r="J3933" s="118"/>
      <c r="K3933" s="118"/>
      <c r="L3933" s="118"/>
      <c r="M3933" s="118"/>
      <c r="N3933" s="118"/>
      <c r="O3933" s="118"/>
      <c r="P3933" s="118"/>
      <c r="Q3933" s="118"/>
      <c r="R3933" s="118"/>
      <c r="S3933" s="118"/>
      <c r="T3933" s="118"/>
      <c r="U3933" s="118"/>
      <c r="V3933" s="118"/>
      <c r="W3933" s="115"/>
      <c r="X3933" s="116"/>
      <c r="Y3933" s="117"/>
      <c r="Z3933" s="119"/>
      <c r="AA3933" s="120" t="s">
        <v>1170</v>
      </c>
      <c r="AB3933" s="121">
        <f>'Demand Input VP'!B1968</f>
        <v>0</v>
      </c>
      <c r="AC3933" s="120">
        <f>'Demand Input VP'!C1968</f>
        <v>0</v>
      </c>
      <c r="AD3933" s="120">
        <f>'Demand Input VP'!D1968</f>
        <v>0</v>
      </c>
      <c r="AE3933" s="120">
        <f>'Demand Input VP'!E1968</f>
        <v>0</v>
      </c>
      <c r="AF3933" s="120">
        <f>'Demand Input VP'!F1968</f>
        <v>0</v>
      </c>
      <c r="AG3933" s="120">
        <f>'Demand Input VP'!G1968</f>
        <v>0</v>
      </c>
      <c r="AH3933" s="120">
        <f>'Demand Input VP'!H1968</f>
        <v>0</v>
      </c>
      <c r="AI3933" s="120">
        <f>'Demand Input VP'!I1968</f>
        <v>0</v>
      </c>
      <c r="AJ3933" s="120">
        <f>'Demand Input VP'!J1968</f>
        <v>0</v>
      </c>
      <c r="AK3933" s="120">
        <f>'Demand Input VP'!K1968</f>
        <v>0</v>
      </c>
      <c r="AL3933" s="120">
        <f>'Demand Input VP'!L1968</f>
        <v>0</v>
      </c>
      <c r="AM3933" s="120">
        <f>'Demand Input VP'!M1968</f>
        <v>0</v>
      </c>
      <c r="AN3933" s="120">
        <f>'Demand Input VP'!N1968</f>
        <v>0</v>
      </c>
      <c r="AQ3933" t="str">
        <f>AQ3928</f>
        <v/>
      </c>
    </row>
    <row r="3934" spans="1:43" ht="14.25" customHeight="1" x14ac:dyDescent="0.25">
      <c r="A3934" s="1"/>
      <c r="B3934" s="122"/>
      <c r="C3934" s="122"/>
      <c r="D3934" s="122"/>
      <c r="E3934" s="122"/>
      <c r="F3934" s="122"/>
      <c r="G3934" s="122"/>
      <c r="H3934" s="122"/>
      <c r="I3934" s="122"/>
      <c r="J3934" s="122"/>
      <c r="K3934" s="122"/>
      <c r="L3934" s="122"/>
      <c r="M3934" s="122"/>
      <c r="N3934" s="122"/>
      <c r="O3934" s="122"/>
      <c r="P3934" s="122"/>
      <c r="Q3934" s="122"/>
      <c r="R3934" s="122"/>
      <c r="S3934" s="122"/>
      <c r="T3934" s="122"/>
      <c r="U3934" s="122"/>
      <c r="V3934" s="122"/>
      <c r="W3934" s="123"/>
      <c r="X3934" s="116"/>
      <c r="Y3934" s="117"/>
      <c r="Z3934" s="123"/>
      <c r="AA3934" s="112" t="s">
        <v>1171</v>
      </c>
      <c r="AB3934" s="113">
        <f>'Demand Input MP'!B1969</f>
        <v>0</v>
      </c>
      <c r="AC3934" s="112">
        <f>'Demand Input MP'!C1969</f>
        <v>0</v>
      </c>
      <c r="AD3934" s="112">
        <f>'Demand Input MP'!D1969</f>
        <v>0</v>
      </c>
      <c r="AE3934" s="112">
        <f>'Demand Input MP'!E1969</f>
        <v>0</v>
      </c>
      <c r="AF3934" s="112">
        <f>'Demand Input MP'!F1969</f>
        <v>0</v>
      </c>
      <c r="AG3934" s="112">
        <f>'Demand Input MP'!G1969</f>
        <v>0</v>
      </c>
      <c r="AH3934" s="112">
        <f>'Demand Input MP'!H1969</f>
        <v>0</v>
      </c>
      <c r="AI3934" s="112">
        <f>'Demand Input MP'!I1969</f>
        <v>0</v>
      </c>
      <c r="AJ3934" s="112">
        <f>'Demand Input MP'!J1969</f>
        <v>0</v>
      </c>
      <c r="AK3934" s="112">
        <f>'Demand Input MP'!K1969</f>
        <v>0</v>
      </c>
      <c r="AL3934" s="112">
        <f>'Demand Input MP'!L1969</f>
        <v>0</v>
      </c>
      <c r="AM3934" s="112">
        <f>'Demand Input MP'!M1969</f>
        <v>0</v>
      </c>
      <c r="AN3934" s="112">
        <f>'Demand Input MP'!N1969</f>
        <v>0</v>
      </c>
      <c r="AQ3934" t="str">
        <f>AQ3928</f>
        <v/>
      </c>
    </row>
    <row r="3935" spans="1:43" ht="14.25" customHeight="1" x14ac:dyDescent="0.25">
      <c r="A3935" s="1"/>
      <c r="B3935" s="122"/>
      <c r="C3935" s="122"/>
      <c r="D3935" s="122"/>
      <c r="E3935" s="122"/>
      <c r="F3935" s="122"/>
      <c r="G3935" s="122"/>
      <c r="H3935" s="122"/>
      <c r="I3935" s="122"/>
      <c r="J3935" s="122"/>
      <c r="K3935" s="122"/>
      <c r="L3935" s="122"/>
      <c r="M3935" s="122"/>
      <c r="N3935" s="122"/>
      <c r="O3935" s="122"/>
      <c r="P3935" s="122"/>
      <c r="Q3935" s="122"/>
      <c r="R3935" s="122"/>
      <c r="S3935" s="122"/>
      <c r="T3935" s="122"/>
      <c r="U3935" s="122"/>
      <c r="V3935" s="124" t="s">
        <v>91</v>
      </c>
      <c r="W3935" s="125">
        <f>IFERROR(IF(SUM('Run Rate History'!E396:AD396)&gt;0,(SUMPRODUCT((B3930:AA3930&gt;=PERCENTILE(B3930:AA3930,0.1))*(B3930:AA3930&lt;=PERCENTILE(B3930:AA3930,0.9))*B3930:AA3930)+SUMPRODUCT(('Run Rate History'!E396:AD396&gt;=PERCENTILE(B3930:AA3930,0.1))*('Run Rate History'!E396:AD396&lt;=PERCENTILE(B3930:AA3930,0.9))*'Run Rate History'!E396:AD396))/(SUMPRODUCT((B3930:AA3930&gt;=PERCENTILE(B3930:AA3930,0.1))*(B3930:AA3930&lt;=PERCENTILE(B3930:AA3930,0.9))*1)+SUMPRODUCT(('Run Rate History'!E396:AD396&gt;=PERCENTILE(B3930:AA3930,0.1))*('Run Rate History'!E396:AD396&lt;=PERCENTILE(B3930:AA3930,0.9))*1)),TRIMMEAN(B3930:AA3930,0.15)),0)</f>
        <v>41.30952380952381</v>
      </c>
      <c r="X3935" s="126" t="s">
        <v>1172</v>
      </c>
      <c r="Y3935" s="127">
        <f>SUM(B3930:AA3930)/26</f>
        <v>37.230769230769234</v>
      </c>
      <c r="Z3935" s="128"/>
      <c r="AA3935" s="112" t="s">
        <v>1173</v>
      </c>
      <c r="AB3935" s="113">
        <f>'Demand Input MP'!B1968</f>
        <v>0</v>
      </c>
      <c r="AC3935" s="112">
        <f>'Demand Input MP'!C1968</f>
        <v>0</v>
      </c>
      <c r="AD3935" s="112">
        <f>'Demand Input MP'!D1968</f>
        <v>0</v>
      </c>
      <c r="AE3935" s="112">
        <f>'Demand Input MP'!E1968</f>
        <v>0</v>
      </c>
      <c r="AF3935" s="112">
        <f>'Demand Input MP'!F1968</f>
        <v>0</v>
      </c>
      <c r="AG3935" s="112">
        <f>'Demand Input MP'!G1968</f>
        <v>0</v>
      </c>
      <c r="AH3935" s="112">
        <f>'Demand Input MP'!H1968</f>
        <v>0</v>
      </c>
      <c r="AI3935" s="112">
        <f>'Demand Input MP'!I1968</f>
        <v>0</v>
      </c>
      <c r="AJ3935" s="112">
        <f>'Demand Input MP'!J1968</f>
        <v>0</v>
      </c>
      <c r="AK3935" s="112">
        <f>'Demand Input MP'!K1968</f>
        <v>0</v>
      </c>
      <c r="AL3935" s="112">
        <f>'Demand Input MP'!L1968</f>
        <v>0</v>
      </c>
      <c r="AM3935" s="112">
        <f>'Demand Input MP'!M1968</f>
        <v>0</v>
      </c>
      <c r="AN3935" s="112">
        <f>'Demand Input MP'!N1968</f>
        <v>0</v>
      </c>
      <c r="AQ3935" t="str">
        <f>AQ3928</f>
        <v/>
      </c>
    </row>
    <row r="3936" spans="1:43" ht="14.25" customHeight="1" x14ac:dyDescent="0.25">
      <c r="A3936" s="1"/>
      <c r="B3936" s="122"/>
      <c r="C3936" s="122"/>
      <c r="D3936" s="122"/>
      <c r="E3936" s="122"/>
      <c r="F3936" s="122"/>
      <c r="G3936" s="122"/>
      <c r="H3936" s="122"/>
      <c r="I3936" s="122"/>
      <c r="J3936" s="122"/>
      <c r="K3936" s="122"/>
      <c r="L3936" s="122"/>
      <c r="M3936" s="122"/>
      <c r="N3936" s="122"/>
      <c r="O3936" s="122"/>
      <c r="P3936" s="122"/>
      <c r="Q3936" s="122"/>
      <c r="R3936" s="122"/>
      <c r="S3936" s="122"/>
      <c r="T3936" s="122"/>
      <c r="U3936" s="122"/>
      <c r="V3936" s="124" t="s">
        <v>94</v>
      </c>
      <c r="W3936" s="125">
        <f>IFERROR((1*MIN(MAX(X3930,0.5*IF(SUM('Run Rate History'!E396:AD396)&gt;0,(MEDIAN(IF(B3930:AA3930&gt;0,B3930:AA3930))+MEDIAN(IF('Run Rate History'!E396:AD396&gt;0,'Run Rate History'!E396:AD396)))/2,MEDIAN(IF(B3930:AA3930&gt;0,B3930:AA3930)))),2*IF(SUM('Run Rate History'!E396:AD396)&gt;0,(MEDIAN(IF(B3930:AA3930&gt;0,B3930:AA3930))+MEDIAN(IF('Run Rate History'!E396:AD396&gt;0,'Run Rate History'!E396:AD396)))/2,MEDIAN(IF(B3930:AA3930&gt;0,B3930:AA3930))))+2*MIN(MAX(Y3930,0.5*IF(SUM('Run Rate History'!E396:AD396)&gt;0,(MEDIAN(IF(B3930:AA3930&gt;0,B3930:AA3930))+MEDIAN(IF('Run Rate History'!E396:AD396&gt;0,'Run Rate History'!E396:AD396)))/2,MEDIAN(IF(B3930:AA3930&gt;0,B3930:AA3930)))),2*IF(SUM('Run Rate History'!E396:AD396)&gt;0,(MEDIAN(IF(B3930:AA3930&gt;0,B3930:AA3930))+MEDIAN(IF('Run Rate History'!E396:AD396&gt;0,'Run Rate History'!E396:AD396)))/2,MEDIAN(IF(B3930:AA3930&gt;0,B3930:AA3930))))+3*MIN(MAX(Z3930,0.5*IF(SUM('Run Rate History'!E396:AD396)&gt;0,(MEDIAN(IF(B3930:AA3930&gt;0,B3930:AA3930))+MEDIAN(IF('Run Rate History'!E396:AD396&gt;0,'Run Rate History'!E396:AD396)))/2,MEDIAN(IF(B3930:AA3930&gt;0,B3930:AA3930)))),2*IF(SUM('Run Rate History'!E396:AD396)&gt;0,(MEDIAN(IF(B3930:AA3930&gt;0,B3930:AA3930))+MEDIAN(IF('Run Rate History'!E396:AD396&gt;0,'Run Rate History'!E396:AD396)))/2,MEDIAN(IF(B3930:AA3930&gt;0,B3930:AA3930))))+4*MIN(MAX(AA3930,0.5*IF(SUM('Run Rate History'!E396:AD396)&gt;0,(MEDIAN(IF(B3930:AA3930&gt;0,B3930:AA3930))+MEDIAN(IF('Run Rate History'!E396:AD396&gt;0,'Run Rate History'!E396:AD396)))/2,MEDIAN(IF(B3930:AA3930&gt;0,B3930:AA3930)))),2*IF(SUM('Run Rate History'!E396:AD396)&gt;0,(MEDIAN(IF(B3930:AA3930&gt;0,B3930:AA3930))+MEDIAN(IF('Run Rate History'!E396:AD396&gt;0,'Run Rate History'!E396:AD396)))/2,MEDIAN(IF(B3930:AA3930&gt;0,B3930:AA3930)))))/10,0)</f>
        <v>56.4</v>
      </c>
      <c r="X3936" s="129" t="s">
        <v>1174</v>
      </c>
      <c r="Y3936" s="130">
        <f>IFERROR(VLOOKUP(A3928,'Stanje zaliha'!A:E,5,FALSE()),0)</f>
        <v>2354</v>
      </c>
      <c r="Z3936" s="131"/>
      <c r="AA3936" s="113" t="s">
        <v>1175</v>
      </c>
      <c r="AB3936" s="118">
        <f t="shared" ref="AB3936:AN3936" si="784">SUM(AB3932:AB3935)</f>
        <v>0</v>
      </c>
      <c r="AC3936" s="118">
        <f t="shared" si="784"/>
        <v>0</v>
      </c>
      <c r="AD3936" s="118">
        <f t="shared" si="784"/>
        <v>0</v>
      </c>
      <c r="AE3936" s="118">
        <f t="shared" si="784"/>
        <v>0</v>
      </c>
      <c r="AF3936" s="118">
        <f t="shared" si="784"/>
        <v>0</v>
      </c>
      <c r="AG3936" s="118">
        <f t="shared" si="784"/>
        <v>0</v>
      </c>
      <c r="AH3936" s="118">
        <f t="shared" si="784"/>
        <v>0</v>
      </c>
      <c r="AI3936" s="118">
        <f t="shared" si="784"/>
        <v>0</v>
      </c>
      <c r="AJ3936" s="118">
        <f t="shared" si="784"/>
        <v>0</v>
      </c>
      <c r="AK3936" s="118">
        <f t="shared" si="784"/>
        <v>0</v>
      </c>
      <c r="AL3936" s="118">
        <f t="shared" si="784"/>
        <v>0</v>
      </c>
      <c r="AM3936" s="118">
        <f t="shared" si="784"/>
        <v>0</v>
      </c>
      <c r="AN3936" s="118">
        <f t="shared" si="784"/>
        <v>0</v>
      </c>
      <c r="AQ3936" t="str">
        <f>AQ3928</f>
        <v/>
      </c>
    </row>
    <row r="3937" spans="1:43" ht="14.25" customHeight="1" x14ac:dyDescent="0.25">
      <c r="A3937" s="1"/>
      <c r="B3937" s="122"/>
      <c r="C3937" s="122"/>
      <c r="D3937" s="122"/>
      <c r="E3937" s="122"/>
      <c r="F3937" s="122"/>
      <c r="G3937" s="122"/>
      <c r="H3937" s="122"/>
      <c r="I3937" s="122"/>
      <c r="J3937" s="122"/>
      <c r="K3937" s="122"/>
      <c r="L3937" s="122"/>
      <c r="M3937" s="122"/>
      <c r="N3937" s="122"/>
      <c r="O3937" s="122"/>
      <c r="P3937" s="122"/>
      <c r="Q3937" s="122"/>
      <c r="R3937" s="122"/>
      <c r="S3937" s="122"/>
      <c r="T3937" s="122"/>
      <c r="U3937" s="122"/>
      <c r="V3937" s="124" t="s">
        <v>95</v>
      </c>
      <c r="W3937" s="125">
        <f>IFERROR(0.6*W3936+0.4*W3935,0)</f>
        <v>50.363809523809522</v>
      </c>
      <c r="X3937" s="132" t="s">
        <v>1176</v>
      </c>
      <c r="Y3937" s="133">
        <f>IFERROR(SUMIF('Popis poslanih narudžbi'!A:A,A3928,'Popis poslanih narudžbi'!C:C),0)</f>
        <v>0</v>
      </c>
      <c r="Z3937" s="131"/>
      <c r="AA3937" s="134" t="s">
        <v>1177</v>
      </c>
      <c r="AB3937" s="118">
        <f t="shared" ref="AB3937:AN3937" si="785">AB3930+AB3936</f>
        <v>54</v>
      </c>
      <c r="AC3937" s="118">
        <f t="shared" si="785"/>
        <v>54</v>
      </c>
      <c r="AD3937" s="118">
        <f t="shared" si="785"/>
        <v>54</v>
      </c>
      <c r="AE3937" s="118">
        <f t="shared" si="785"/>
        <v>54</v>
      </c>
      <c r="AF3937" s="118">
        <f t="shared" si="785"/>
        <v>54</v>
      </c>
      <c r="AG3937" s="118">
        <f t="shared" si="785"/>
        <v>54</v>
      </c>
      <c r="AH3937" s="118">
        <f t="shared" si="785"/>
        <v>54</v>
      </c>
      <c r="AI3937" s="118">
        <f t="shared" si="785"/>
        <v>54</v>
      </c>
      <c r="AJ3937" s="118">
        <f t="shared" si="785"/>
        <v>54</v>
      </c>
      <c r="AK3937" s="118">
        <f t="shared" si="785"/>
        <v>54</v>
      </c>
      <c r="AL3937" s="118">
        <f t="shared" si="785"/>
        <v>54</v>
      </c>
      <c r="AM3937" s="118">
        <f t="shared" si="785"/>
        <v>54</v>
      </c>
      <c r="AN3937" s="118">
        <f t="shared" si="785"/>
        <v>54</v>
      </c>
      <c r="AQ3937" t="str">
        <f>AQ3928</f>
        <v/>
      </c>
    </row>
    <row r="3938" spans="1:43" ht="14.25" customHeight="1" x14ac:dyDescent="0.25">
      <c r="A3938" s="107" t="str">
        <f>'Run Rate'!A397</f>
        <v>SHM00076</v>
      </c>
      <c r="B3938" s="135" t="str">
        <f>'Run Rate'!B397</f>
        <v>DEFENDER, Let the Gainz Begin, 600 ml</v>
      </c>
      <c r="C3938" s="135" t="str">
        <f>'Run Rate'!C397</f>
        <v>DRINKWARE I HOME</v>
      </c>
      <c r="D3938" s="135" t="str">
        <f>'Run Rate'!D397</f>
        <v>03 BRONZE</v>
      </c>
      <c r="E3938" s="122"/>
      <c r="F3938" s="122"/>
      <c r="G3938" s="122"/>
      <c r="H3938" s="122"/>
      <c r="I3938" s="122"/>
      <c r="J3938" s="122"/>
      <c r="K3938" s="122"/>
      <c r="L3938" s="122"/>
      <c r="M3938" s="122"/>
      <c r="N3938" s="122"/>
      <c r="O3938" s="122"/>
      <c r="P3938" s="122"/>
      <c r="Q3938" s="122"/>
      <c r="R3938" s="122"/>
      <c r="S3938" s="122"/>
      <c r="T3938" s="122"/>
      <c r="U3938" s="122"/>
      <c r="V3938" s="122"/>
      <c r="W3938" s="122"/>
      <c r="X3938" s="122"/>
      <c r="Y3938" s="122"/>
      <c r="Z3938" s="122"/>
      <c r="AA3938" s="122"/>
      <c r="AB3938" s="122"/>
      <c r="AC3938" s="122"/>
      <c r="AD3938" s="122"/>
      <c r="AE3938" s="122"/>
      <c r="AF3938" s="122"/>
      <c r="AG3938" s="122"/>
      <c r="AH3938" s="122"/>
      <c r="AI3938" s="122"/>
      <c r="AJ3938" s="122"/>
      <c r="AK3938" s="122"/>
      <c r="AL3938" s="122"/>
      <c r="AM3938" s="122"/>
      <c r="AN3938" s="122"/>
      <c r="AQ3938" t="str">
        <f>IF(AND(OR($B$1="ALL",$B$1=C3938),OR($E$1="ALL",$E$1=D3938),OR($B$2="ALL",$B$2=A3938),OR($E$2="ALL",IFERROR(SEARCH($E$2,B3938),0)&gt;0)),"MATCH","")</f>
        <v/>
      </c>
    </row>
    <row r="3939" spans="1:43" ht="14.25" customHeight="1" x14ac:dyDescent="0.25">
      <c r="A3939" s="108" t="s">
        <v>1137</v>
      </c>
      <c r="B3939" s="136" t="s">
        <v>1138</v>
      </c>
      <c r="C3939" s="136" t="s">
        <v>1139</v>
      </c>
      <c r="D3939" s="136" t="s">
        <v>1140</v>
      </c>
      <c r="E3939" s="136" t="s">
        <v>1141</v>
      </c>
      <c r="F3939" s="136" t="s">
        <v>1142</v>
      </c>
      <c r="G3939" s="136" t="s">
        <v>1143</v>
      </c>
      <c r="H3939" s="136" t="s">
        <v>1144</v>
      </c>
      <c r="I3939" s="136" t="s">
        <v>1145</v>
      </c>
      <c r="J3939" s="136" t="s">
        <v>1146</v>
      </c>
      <c r="K3939" s="136" t="s">
        <v>1147</v>
      </c>
      <c r="L3939" s="136" t="s">
        <v>1148</v>
      </c>
      <c r="M3939" s="136" t="s">
        <v>1149</v>
      </c>
      <c r="N3939" s="136" t="s">
        <v>1150</v>
      </c>
      <c r="O3939" s="136" t="s">
        <v>1151</v>
      </c>
      <c r="P3939" s="136" t="s">
        <v>1152</v>
      </c>
      <c r="Q3939" s="136" t="s">
        <v>1153</v>
      </c>
      <c r="R3939" s="136" t="s">
        <v>1154</v>
      </c>
      <c r="S3939" s="136" t="s">
        <v>1155</v>
      </c>
      <c r="T3939" s="136" t="s">
        <v>1156</v>
      </c>
      <c r="U3939" s="136" t="s">
        <v>1157</v>
      </c>
      <c r="V3939" s="136" t="s">
        <v>1158</v>
      </c>
      <c r="W3939" s="136" t="s">
        <v>1159</v>
      </c>
      <c r="X3939" s="136" t="s">
        <v>1160</v>
      </c>
      <c r="Y3939" s="136" t="s">
        <v>1161</v>
      </c>
      <c r="Z3939" s="136" t="s">
        <v>1162</v>
      </c>
      <c r="AA3939" s="136" t="s">
        <v>1163</v>
      </c>
      <c r="AB3939" s="137" t="s">
        <v>156</v>
      </c>
      <c r="AC3939" s="137" t="s">
        <v>157</v>
      </c>
      <c r="AD3939" s="137" t="s">
        <v>158</v>
      </c>
      <c r="AE3939" s="137" t="s">
        <v>139</v>
      </c>
      <c r="AF3939" s="138" t="s">
        <v>140</v>
      </c>
      <c r="AG3939" s="138" t="s">
        <v>141</v>
      </c>
      <c r="AH3939" s="138" t="s">
        <v>142</v>
      </c>
      <c r="AI3939" s="138" t="s">
        <v>143</v>
      </c>
      <c r="AJ3939" s="139" t="s">
        <v>144</v>
      </c>
      <c r="AK3939" s="139" t="s">
        <v>145</v>
      </c>
      <c r="AL3939" s="139" t="s">
        <v>146</v>
      </c>
      <c r="AM3939" s="140" t="s">
        <v>147</v>
      </c>
      <c r="AN3939" s="140" t="s">
        <v>148</v>
      </c>
      <c r="AQ3939" t="str">
        <f>AQ3938</f>
        <v/>
      </c>
    </row>
    <row r="3940" spans="1:43" ht="14.25" customHeight="1" x14ac:dyDescent="0.25">
      <c r="A3940" s="99" t="s">
        <v>1164</v>
      </c>
      <c r="B3940" s="112">
        <f>'Run Rate'!E397</f>
        <v>19</v>
      </c>
      <c r="C3940" s="112">
        <f>'Run Rate'!F397</f>
        <v>25</v>
      </c>
      <c r="D3940" s="112">
        <f>'Run Rate'!G397</f>
        <v>25</v>
      </c>
      <c r="E3940" s="112">
        <f>'Run Rate'!H397</f>
        <v>23</v>
      </c>
      <c r="F3940" s="112">
        <f>'Run Rate'!I397</f>
        <v>17</v>
      </c>
      <c r="G3940" s="112">
        <f>'Run Rate'!J397</f>
        <v>16</v>
      </c>
      <c r="H3940" s="112">
        <f>'Run Rate'!K397</f>
        <v>23</v>
      </c>
      <c r="I3940" s="112">
        <f>'Run Rate'!L397</f>
        <v>23</v>
      </c>
      <c r="J3940" s="112">
        <f>'Run Rate'!M397</f>
        <v>1755</v>
      </c>
      <c r="K3940" s="112">
        <f>'Run Rate'!N397</f>
        <v>19</v>
      </c>
      <c r="L3940" s="112">
        <f>'Run Rate'!O397</f>
        <v>16</v>
      </c>
      <c r="M3940" s="112">
        <f>'Run Rate'!P397</f>
        <v>32</v>
      </c>
      <c r="N3940" s="112">
        <f>'Run Rate'!Q397</f>
        <v>35</v>
      </c>
      <c r="O3940" s="112">
        <f>'Run Rate'!R397</f>
        <v>4</v>
      </c>
      <c r="P3940" s="112">
        <f>'Run Rate'!S397</f>
        <v>2</v>
      </c>
      <c r="Q3940" s="112">
        <f>'Run Rate'!T397</f>
        <v>20</v>
      </c>
      <c r="R3940" s="112">
        <f>'Run Rate'!U397</f>
        <v>26</v>
      </c>
      <c r="S3940" s="112">
        <f>'Run Rate'!V397</f>
        <v>22</v>
      </c>
      <c r="T3940" s="112">
        <f>'Run Rate'!W397</f>
        <v>18</v>
      </c>
      <c r="U3940" s="112">
        <f>'Run Rate'!X397</f>
        <v>45</v>
      </c>
      <c r="V3940" s="112">
        <f>'Run Rate'!Y397</f>
        <v>24</v>
      </c>
      <c r="W3940" s="112">
        <f>'Run Rate'!Z397</f>
        <v>12</v>
      </c>
      <c r="X3940" s="112">
        <f>'Run Rate'!AA397</f>
        <v>22</v>
      </c>
      <c r="Y3940" s="112">
        <f>'Run Rate'!AB397</f>
        <v>55</v>
      </c>
      <c r="Z3940" s="112">
        <f>'Run Rate'!AC397</f>
        <v>25</v>
      </c>
      <c r="AA3940" s="112">
        <f>'Run Rate'!AD397</f>
        <v>158</v>
      </c>
      <c r="AB3940" s="113">
        <v>63</v>
      </c>
      <c r="AC3940" s="112">
        <v>63</v>
      </c>
      <c r="AD3940" s="112">
        <v>63</v>
      </c>
      <c r="AE3940" s="112">
        <v>63</v>
      </c>
      <c r="AF3940" s="112">
        <v>63</v>
      </c>
      <c r="AG3940" s="112">
        <v>63</v>
      </c>
      <c r="AH3940" s="112">
        <v>63</v>
      </c>
      <c r="AI3940" s="112">
        <v>63</v>
      </c>
      <c r="AJ3940" s="112">
        <v>63</v>
      </c>
      <c r="AK3940" s="112">
        <v>63</v>
      </c>
      <c r="AL3940" s="112">
        <v>63</v>
      </c>
      <c r="AM3940" s="112">
        <v>63</v>
      </c>
      <c r="AN3940" s="112">
        <v>63</v>
      </c>
      <c r="AQ3940" t="str">
        <f>AQ3938</f>
        <v/>
      </c>
    </row>
    <row r="3941" spans="1:43" ht="14.25" customHeight="1" x14ac:dyDescent="0.25">
      <c r="A3941" s="99" t="s">
        <v>1165</v>
      </c>
      <c r="B3941" s="114"/>
      <c r="C3941" s="114"/>
      <c r="D3941" s="114"/>
      <c r="E3941" s="114"/>
      <c r="F3941" s="114"/>
      <c r="G3941" s="114"/>
      <c r="H3941" s="114"/>
      <c r="I3941" s="114"/>
      <c r="J3941" s="114"/>
      <c r="K3941" s="114"/>
      <c r="L3941" s="114"/>
      <c r="M3941" s="114"/>
      <c r="N3941" s="114"/>
      <c r="O3941" s="114"/>
      <c r="P3941" s="114"/>
      <c r="Q3941" s="114"/>
      <c r="R3941" s="114"/>
      <c r="S3941" s="114"/>
      <c r="T3941" s="114"/>
      <c r="U3941" s="114"/>
      <c r="V3941" s="114"/>
      <c r="W3941" s="115"/>
      <c r="X3941" s="115"/>
      <c r="Y3941" s="115"/>
      <c r="Z3941" s="115"/>
      <c r="AA3941" s="112" t="s">
        <v>1166</v>
      </c>
      <c r="AB3941" s="113"/>
      <c r="AC3941" s="112"/>
      <c r="AD3941" s="112"/>
      <c r="AE3941" s="112"/>
      <c r="AF3941" s="112"/>
      <c r="AG3941" s="112"/>
      <c r="AH3941" s="112"/>
      <c r="AI3941" s="112"/>
      <c r="AJ3941" s="112"/>
      <c r="AK3941" s="112"/>
      <c r="AL3941" s="112"/>
      <c r="AM3941" s="112"/>
      <c r="AN3941" s="112"/>
      <c r="AQ3941" t="str">
        <f>AQ3938</f>
        <v/>
      </c>
    </row>
    <row r="3942" spans="1:43" ht="14.25" customHeight="1" x14ac:dyDescent="0.25">
      <c r="A3942" s="99" t="s">
        <v>1167</v>
      </c>
      <c r="B3942" s="114"/>
      <c r="C3942" s="114"/>
      <c r="D3942" s="114"/>
      <c r="E3942" s="114"/>
      <c r="F3942" s="114"/>
      <c r="G3942" s="114"/>
      <c r="H3942" s="114"/>
      <c r="I3942" s="114"/>
      <c r="J3942" s="114"/>
      <c r="K3942" s="114"/>
      <c r="L3942" s="114"/>
      <c r="M3942" s="114"/>
      <c r="N3942" s="114"/>
      <c r="O3942" s="114"/>
      <c r="P3942" s="114"/>
      <c r="Q3942" s="114"/>
      <c r="R3942" s="114"/>
      <c r="S3942" s="114"/>
      <c r="T3942" s="114"/>
      <c r="U3942" s="114"/>
      <c r="V3942" s="114"/>
      <c r="W3942" s="115"/>
      <c r="X3942" s="116"/>
      <c r="Y3942" s="117"/>
      <c r="Z3942" s="115"/>
      <c r="AA3942" s="112" t="s">
        <v>1168</v>
      </c>
      <c r="AB3942" s="113">
        <f>'Demand Input VP'!B1974</f>
        <v>0</v>
      </c>
      <c r="AC3942" s="112">
        <f>'Demand Input VP'!C1974</f>
        <v>0</v>
      </c>
      <c r="AD3942" s="112">
        <f>'Demand Input VP'!D1974</f>
        <v>0</v>
      </c>
      <c r="AE3942" s="112">
        <f>'Demand Input VP'!E1974</f>
        <v>0</v>
      </c>
      <c r="AF3942" s="112">
        <f>'Demand Input VP'!F1974</f>
        <v>0</v>
      </c>
      <c r="AG3942" s="112">
        <f>'Demand Input VP'!G1974</f>
        <v>0</v>
      </c>
      <c r="AH3942" s="112">
        <f>'Demand Input VP'!H1974</f>
        <v>0</v>
      </c>
      <c r="AI3942" s="112">
        <f>'Demand Input VP'!I1974</f>
        <v>0</v>
      </c>
      <c r="AJ3942" s="112">
        <f>'Demand Input VP'!J1974</f>
        <v>0</v>
      </c>
      <c r="AK3942" s="112">
        <f>'Demand Input VP'!K1974</f>
        <v>0</v>
      </c>
      <c r="AL3942" s="112">
        <f>'Demand Input VP'!L1974</f>
        <v>0</v>
      </c>
      <c r="AM3942" s="112">
        <f>'Demand Input VP'!M1974</f>
        <v>0</v>
      </c>
      <c r="AN3942" s="112">
        <f>'Demand Input VP'!N1974</f>
        <v>0</v>
      </c>
      <c r="AQ3942" t="str">
        <f>AQ3938</f>
        <v/>
      </c>
    </row>
    <row r="3943" spans="1:43" ht="14.25" customHeight="1" x14ac:dyDescent="0.25">
      <c r="A3943" s="99" t="s">
        <v>1169</v>
      </c>
      <c r="B3943" s="118"/>
      <c r="C3943" s="118"/>
      <c r="D3943" s="118"/>
      <c r="E3943" s="118"/>
      <c r="F3943" s="118"/>
      <c r="G3943" s="118"/>
      <c r="H3943" s="118"/>
      <c r="I3943" s="118"/>
      <c r="J3943" s="118"/>
      <c r="K3943" s="118"/>
      <c r="L3943" s="118"/>
      <c r="M3943" s="118"/>
      <c r="N3943" s="118"/>
      <c r="O3943" s="118"/>
      <c r="P3943" s="118"/>
      <c r="Q3943" s="118"/>
      <c r="R3943" s="118"/>
      <c r="S3943" s="118"/>
      <c r="T3943" s="118"/>
      <c r="U3943" s="118"/>
      <c r="V3943" s="118"/>
      <c r="W3943" s="115"/>
      <c r="X3943" s="116"/>
      <c r="Y3943" s="117"/>
      <c r="Z3943" s="119"/>
      <c r="AA3943" s="120" t="s">
        <v>1170</v>
      </c>
      <c r="AB3943" s="121">
        <f>'Demand Input VP'!B1973</f>
        <v>0</v>
      </c>
      <c r="AC3943" s="120">
        <f>'Demand Input VP'!C1973</f>
        <v>0</v>
      </c>
      <c r="AD3943" s="120">
        <f>'Demand Input VP'!D1973</f>
        <v>0</v>
      </c>
      <c r="AE3943" s="120">
        <f>'Demand Input VP'!E1973</f>
        <v>0</v>
      </c>
      <c r="AF3943" s="120">
        <f>'Demand Input VP'!F1973</f>
        <v>0</v>
      </c>
      <c r="AG3943" s="120">
        <f>'Demand Input VP'!G1973</f>
        <v>0</v>
      </c>
      <c r="AH3943" s="120">
        <f>'Demand Input VP'!H1973</f>
        <v>0</v>
      </c>
      <c r="AI3943" s="120">
        <f>'Demand Input VP'!I1973</f>
        <v>0</v>
      </c>
      <c r="AJ3943" s="120">
        <f>'Demand Input VP'!J1973</f>
        <v>0</v>
      </c>
      <c r="AK3943" s="120">
        <f>'Demand Input VP'!K1973</f>
        <v>0</v>
      </c>
      <c r="AL3943" s="120">
        <f>'Demand Input VP'!L1973</f>
        <v>0</v>
      </c>
      <c r="AM3943" s="120">
        <f>'Demand Input VP'!M1973</f>
        <v>0</v>
      </c>
      <c r="AN3943" s="120">
        <f>'Demand Input VP'!N1973</f>
        <v>0</v>
      </c>
      <c r="AQ3943" t="str">
        <f>AQ3938</f>
        <v/>
      </c>
    </row>
    <row r="3944" spans="1:43" ht="14.25" customHeight="1" x14ac:dyDescent="0.25">
      <c r="A3944" s="1"/>
      <c r="B3944" s="122"/>
      <c r="C3944" s="122"/>
      <c r="D3944" s="122"/>
      <c r="E3944" s="122"/>
      <c r="F3944" s="122"/>
      <c r="G3944" s="122"/>
      <c r="H3944" s="122"/>
      <c r="I3944" s="122"/>
      <c r="J3944" s="122"/>
      <c r="K3944" s="122"/>
      <c r="L3944" s="122"/>
      <c r="M3944" s="122"/>
      <c r="N3944" s="122"/>
      <c r="O3944" s="122"/>
      <c r="P3944" s="122"/>
      <c r="Q3944" s="122"/>
      <c r="R3944" s="122"/>
      <c r="S3944" s="122"/>
      <c r="T3944" s="122"/>
      <c r="U3944" s="122"/>
      <c r="V3944" s="122"/>
      <c r="W3944" s="123"/>
      <c r="X3944" s="116"/>
      <c r="Y3944" s="117"/>
      <c r="Z3944" s="123"/>
      <c r="AA3944" s="112" t="s">
        <v>1171</v>
      </c>
      <c r="AB3944" s="113">
        <f>'Demand Input MP'!B1974</f>
        <v>0</v>
      </c>
      <c r="AC3944" s="112">
        <f>'Demand Input MP'!C1974</f>
        <v>0</v>
      </c>
      <c r="AD3944" s="112">
        <f>'Demand Input MP'!D1974</f>
        <v>0</v>
      </c>
      <c r="AE3944" s="112">
        <f>'Demand Input MP'!E1974</f>
        <v>0</v>
      </c>
      <c r="AF3944" s="112">
        <f>'Demand Input MP'!F1974</f>
        <v>0</v>
      </c>
      <c r="AG3944" s="112">
        <f>'Demand Input MP'!G1974</f>
        <v>0</v>
      </c>
      <c r="AH3944" s="112">
        <f>'Demand Input MP'!H1974</f>
        <v>0</v>
      </c>
      <c r="AI3944" s="112">
        <f>'Demand Input MP'!I1974</f>
        <v>0</v>
      </c>
      <c r="AJ3944" s="112">
        <f>'Demand Input MP'!J1974</f>
        <v>0</v>
      </c>
      <c r="AK3944" s="112">
        <f>'Demand Input MP'!K1974</f>
        <v>0</v>
      </c>
      <c r="AL3944" s="112">
        <f>'Demand Input MP'!L1974</f>
        <v>0</v>
      </c>
      <c r="AM3944" s="112">
        <f>'Demand Input MP'!M1974</f>
        <v>0</v>
      </c>
      <c r="AN3944" s="112">
        <f>'Demand Input MP'!N1974</f>
        <v>0</v>
      </c>
      <c r="AQ3944" t="str">
        <f>AQ3938</f>
        <v/>
      </c>
    </row>
    <row r="3945" spans="1:43" ht="14.25" customHeight="1" x14ac:dyDescent="0.25">
      <c r="A3945" s="1"/>
      <c r="B3945" s="122"/>
      <c r="C3945" s="122"/>
      <c r="D3945" s="122"/>
      <c r="E3945" s="122"/>
      <c r="F3945" s="122"/>
      <c r="G3945" s="122"/>
      <c r="H3945" s="122"/>
      <c r="I3945" s="122"/>
      <c r="J3945" s="122"/>
      <c r="K3945" s="122"/>
      <c r="L3945" s="122"/>
      <c r="M3945" s="122"/>
      <c r="N3945" s="122"/>
      <c r="O3945" s="122"/>
      <c r="P3945" s="122"/>
      <c r="Q3945" s="122"/>
      <c r="R3945" s="122"/>
      <c r="S3945" s="122"/>
      <c r="T3945" s="122"/>
      <c r="U3945" s="122"/>
      <c r="V3945" s="124" t="s">
        <v>91</v>
      </c>
      <c r="W3945" s="125">
        <f>IFERROR(IF(SUM('Run Rate History'!E397:AD397)&gt;0,(SUMPRODUCT((B3940:AA3940&gt;=PERCENTILE(B3940:AA3940,0.1))*(B3940:AA3940&lt;=PERCENTILE(B3940:AA3940,0.9))*B3940:AA3940)+SUMPRODUCT(('Run Rate History'!E397:AD397&gt;=PERCENTILE(B3940:AA3940,0.1))*('Run Rate History'!E397:AD397&lt;=PERCENTILE(B3940:AA3940,0.9))*'Run Rate History'!E397:AD397))/(SUMPRODUCT((B3940:AA3940&gt;=PERCENTILE(B3940:AA3940,0.1))*(B3940:AA3940&lt;=PERCENTILE(B3940:AA3940,0.9))*1)+SUMPRODUCT(('Run Rate History'!E397:AD397&gt;=PERCENTILE(B3940:AA3940,0.1))*('Run Rate History'!E397:AD397&lt;=PERCENTILE(B3940:AA3940,0.9))*1)),TRIMMEAN(B3940:AA3940,0.15)),0)</f>
        <v>24.857142857142858</v>
      </c>
      <c r="X3945" s="126" t="s">
        <v>1172</v>
      </c>
      <c r="Y3945" s="127">
        <f>SUM(B3940:AA3940)/26</f>
        <v>94.65384615384616</v>
      </c>
      <c r="Z3945" s="128"/>
      <c r="AA3945" s="112" t="s">
        <v>1173</v>
      </c>
      <c r="AB3945" s="113">
        <f>'Demand Input MP'!B1973</f>
        <v>0</v>
      </c>
      <c r="AC3945" s="112">
        <f>'Demand Input MP'!C1973</f>
        <v>0</v>
      </c>
      <c r="AD3945" s="112">
        <f>'Demand Input MP'!D1973</f>
        <v>0</v>
      </c>
      <c r="AE3945" s="112">
        <f>'Demand Input MP'!E1973</f>
        <v>0</v>
      </c>
      <c r="AF3945" s="112">
        <f>'Demand Input MP'!F1973</f>
        <v>0</v>
      </c>
      <c r="AG3945" s="112">
        <f>'Demand Input MP'!G1973</f>
        <v>0</v>
      </c>
      <c r="AH3945" s="112">
        <f>'Demand Input MP'!H1973</f>
        <v>0</v>
      </c>
      <c r="AI3945" s="112">
        <f>'Demand Input MP'!I1973</f>
        <v>0</v>
      </c>
      <c r="AJ3945" s="112">
        <f>'Demand Input MP'!J1973</f>
        <v>0</v>
      </c>
      <c r="AK3945" s="112">
        <f>'Demand Input MP'!K1973</f>
        <v>0</v>
      </c>
      <c r="AL3945" s="112">
        <f>'Demand Input MP'!L1973</f>
        <v>0</v>
      </c>
      <c r="AM3945" s="112">
        <f>'Demand Input MP'!M1973</f>
        <v>0</v>
      </c>
      <c r="AN3945" s="112">
        <f>'Demand Input MP'!N1973</f>
        <v>0</v>
      </c>
      <c r="AQ3945" t="str">
        <f>AQ3938</f>
        <v/>
      </c>
    </row>
    <row r="3946" spans="1:43" ht="14.25" customHeight="1" x14ac:dyDescent="0.25">
      <c r="A3946" s="1"/>
      <c r="B3946" s="122"/>
      <c r="C3946" s="122"/>
      <c r="D3946" s="122"/>
      <c r="E3946" s="122"/>
      <c r="F3946" s="122"/>
      <c r="G3946" s="122"/>
      <c r="H3946" s="122"/>
      <c r="I3946" s="122"/>
      <c r="J3946" s="122"/>
      <c r="K3946" s="122"/>
      <c r="L3946" s="122"/>
      <c r="M3946" s="122"/>
      <c r="N3946" s="122"/>
      <c r="O3946" s="122"/>
      <c r="P3946" s="122"/>
      <c r="Q3946" s="122"/>
      <c r="R3946" s="122"/>
      <c r="S3946" s="122"/>
      <c r="T3946" s="122"/>
      <c r="U3946" s="122"/>
      <c r="V3946" s="124" t="s">
        <v>94</v>
      </c>
      <c r="W3946" s="125">
        <f>IFERROR((1*MIN(MAX(X3940,0.5*IF(SUM('Run Rate History'!E397:AD397)&gt;0,(MEDIAN(IF(B3940:AA3940&gt;0,B3940:AA3940))+MEDIAN(IF('Run Rate History'!E397:AD397&gt;0,'Run Rate History'!E397:AD397)))/2,MEDIAN(IF(B3940:AA3940&gt;0,B3940:AA3940)))),2*IF(SUM('Run Rate History'!E397:AD397)&gt;0,(MEDIAN(IF(B3940:AA3940&gt;0,B3940:AA3940))+MEDIAN(IF('Run Rate History'!E397:AD397&gt;0,'Run Rate History'!E397:AD397)))/2,MEDIAN(IF(B3940:AA3940&gt;0,B3940:AA3940))))+2*MIN(MAX(Y3940,0.5*IF(SUM('Run Rate History'!E397:AD397)&gt;0,(MEDIAN(IF(B3940:AA3940&gt;0,B3940:AA3940))+MEDIAN(IF('Run Rate History'!E397:AD397&gt;0,'Run Rate History'!E397:AD397)))/2,MEDIAN(IF(B3940:AA3940&gt;0,B3940:AA3940)))),2*IF(SUM('Run Rate History'!E397:AD397)&gt;0,(MEDIAN(IF(B3940:AA3940&gt;0,B3940:AA3940))+MEDIAN(IF('Run Rate History'!E397:AD397&gt;0,'Run Rate History'!E397:AD397)))/2,MEDIAN(IF(B3940:AA3940&gt;0,B3940:AA3940))))+3*MIN(MAX(Z3940,0.5*IF(SUM('Run Rate History'!E397:AD397)&gt;0,(MEDIAN(IF(B3940:AA3940&gt;0,B3940:AA3940))+MEDIAN(IF('Run Rate History'!E397:AD397&gt;0,'Run Rate History'!E397:AD397)))/2,MEDIAN(IF(B3940:AA3940&gt;0,B3940:AA3940)))),2*IF(SUM('Run Rate History'!E397:AD397)&gt;0,(MEDIAN(IF(B3940:AA3940&gt;0,B3940:AA3940))+MEDIAN(IF('Run Rate History'!E397:AD397&gt;0,'Run Rate History'!E397:AD397)))/2,MEDIAN(IF(B3940:AA3940&gt;0,B3940:AA3940))))+4*MIN(MAX(AA3940,0.5*IF(SUM('Run Rate History'!E397:AD397)&gt;0,(MEDIAN(IF(B3940:AA3940&gt;0,B3940:AA3940))+MEDIAN(IF('Run Rate History'!E397:AD397&gt;0,'Run Rate History'!E397:AD397)))/2,MEDIAN(IF(B3940:AA3940&gt;0,B3940:AA3940)))),2*IF(SUM('Run Rate History'!E397:AD397)&gt;0,(MEDIAN(IF(B3940:AA3940&gt;0,B3940:AA3940))+MEDIAN(IF('Run Rate History'!E397:AD397&gt;0,'Run Rate History'!E397:AD397)))/2,MEDIAN(IF(B3940:AA3940&gt;0,B3940:AA3940)))))/10,0)</f>
        <v>37.299999999999997</v>
      </c>
      <c r="X3946" s="129" t="s">
        <v>1174</v>
      </c>
      <c r="Y3946" s="130">
        <f>IFERROR(VLOOKUP(A3938,'Stanje zaliha'!A:E,5,FALSE()),0)</f>
        <v>2297</v>
      </c>
      <c r="Z3946" s="131"/>
      <c r="AA3946" s="113" t="s">
        <v>1175</v>
      </c>
      <c r="AB3946" s="118">
        <f t="shared" ref="AB3946:AN3946" si="786">SUM(AB3942:AB3945)</f>
        <v>0</v>
      </c>
      <c r="AC3946" s="118">
        <f t="shared" si="786"/>
        <v>0</v>
      </c>
      <c r="AD3946" s="118">
        <f t="shared" si="786"/>
        <v>0</v>
      </c>
      <c r="AE3946" s="118">
        <f t="shared" si="786"/>
        <v>0</v>
      </c>
      <c r="AF3946" s="118">
        <f t="shared" si="786"/>
        <v>0</v>
      </c>
      <c r="AG3946" s="118">
        <f t="shared" si="786"/>
        <v>0</v>
      </c>
      <c r="AH3946" s="118">
        <f t="shared" si="786"/>
        <v>0</v>
      </c>
      <c r="AI3946" s="118">
        <f t="shared" si="786"/>
        <v>0</v>
      </c>
      <c r="AJ3946" s="118">
        <f t="shared" si="786"/>
        <v>0</v>
      </c>
      <c r="AK3946" s="118">
        <f t="shared" si="786"/>
        <v>0</v>
      </c>
      <c r="AL3946" s="118">
        <f t="shared" si="786"/>
        <v>0</v>
      </c>
      <c r="AM3946" s="118">
        <f t="shared" si="786"/>
        <v>0</v>
      </c>
      <c r="AN3946" s="118">
        <f t="shared" si="786"/>
        <v>0</v>
      </c>
      <c r="AQ3946" t="str">
        <f>AQ3938</f>
        <v/>
      </c>
    </row>
    <row r="3947" spans="1:43" ht="14.25" customHeight="1" x14ac:dyDescent="0.25">
      <c r="A3947" s="1"/>
      <c r="B3947" s="122"/>
      <c r="C3947" s="122"/>
      <c r="D3947" s="122"/>
      <c r="E3947" s="122"/>
      <c r="F3947" s="122"/>
      <c r="G3947" s="122"/>
      <c r="H3947" s="122"/>
      <c r="I3947" s="122"/>
      <c r="J3947" s="122"/>
      <c r="K3947" s="122"/>
      <c r="L3947" s="122"/>
      <c r="M3947" s="122"/>
      <c r="N3947" s="122"/>
      <c r="O3947" s="122"/>
      <c r="P3947" s="122"/>
      <c r="Q3947" s="122"/>
      <c r="R3947" s="122"/>
      <c r="S3947" s="122"/>
      <c r="T3947" s="122"/>
      <c r="U3947" s="122"/>
      <c r="V3947" s="124" t="s">
        <v>95</v>
      </c>
      <c r="W3947" s="125">
        <f>IFERROR(0.6*W3946+0.4*W3945,0)</f>
        <v>32.322857142857146</v>
      </c>
      <c r="X3947" s="132" t="s">
        <v>1176</v>
      </c>
      <c r="Y3947" s="133">
        <f>IFERROR(SUMIF('Popis poslanih narudžbi'!A:A,A3938,'Popis poslanih narudžbi'!C:C),0)</f>
        <v>0</v>
      </c>
      <c r="Z3947" s="131"/>
      <c r="AA3947" s="134" t="s">
        <v>1177</v>
      </c>
      <c r="AB3947" s="118">
        <f t="shared" ref="AB3947:AN3947" si="787">AB3940+AB3946</f>
        <v>63</v>
      </c>
      <c r="AC3947" s="118">
        <f t="shared" si="787"/>
        <v>63</v>
      </c>
      <c r="AD3947" s="118">
        <f t="shared" si="787"/>
        <v>63</v>
      </c>
      <c r="AE3947" s="118">
        <f t="shared" si="787"/>
        <v>63</v>
      </c>
      <c r="AF3947" s="118">
        <f t="shared" si="787"/>
        <v>63</v>
      </c>
      <c r="AG3947" s="118">
        <f t="shared" si="787"/>
        <v>63</v>
      </c>
      <c r="AH3947" s="118">
        <f t="shared" si="787"/>
        <v>63</v>
      </c>
      <c r="AI3947" s="118">
        <f t="shared" si="787"/>
        <v>63</v>
      </c>
      <c r="AJ3947" s="118">
        <f t="shared" si="787"/>
        <v>63</v>
      </c>
      <c r="AK3947" s="118">
        <f t="shared" si="787"/>
        <v>63</v>
      </c>
      <c r="AL3947" s="118">
        <f t="shared" si="787"/>
        <v>63</v>
      </c>
      <c r="AM3947" s="118">
        <f t="shared" si="787"/>
        <v>63</v>
      </c>
      <c r="AN3947" s="118">
        <f t="shared" si="787"/>
        <v>63</v>
      </c>
      <c r="AQ3947" t="str">
        <f>AQ3938</f>
        <v/>
      </c>
    </row>
    <row r="3948" spans="1:43" ht="14.25" customHeight="1" x14ac:dyDescent="0.25">
      <c r="A3948" s="107" t="str">
        <f>'Run Rate'!A398</f>
        <v>SCM04409</v>
      </c>
      <c r="B3948" s="135" t="str">
        <f>'Run Rate'!B398</f>
        <v>Hydroflex 2kg vanilla</v>
      </c>
      <c r="C3948" s="135" t="str">
        <f>'Run Rate'!C398</f>
        <v>PROTEINI</v>
      </c>
      <c r="D3948" s="135" t="str">
        <f>'Run Rate'!D398</f>
        <v>03 BRONZE</v>
      </c>
      <c r="E3948" s="122"/>
      <c r="F3948" s="122"/>
      <c r="G3948" s="122"/>
      <c r="H3948" s="122"/>
      <c r="I3948" s="122"/>
      <c r="J3948" s="122"/>
      <c r="K3948" s="122"/>
      <c r="L3948" s="122"/>
      <c r="M3948" s="122"/>
      <c r="N3948" s="122"/>
      <c r="O3948" s="122"/>
      <c r="P3948" s="122"/>
      <c r="Q3948" s="122"/>
      <c r="R3948" s="122"/>
      <c r="S3948" s="122"/>
      <c r="T3948" s="122"/>
      <c r="U3948" s="122"/>
      <c r="V3948" s="122"/>
      <c r="W3948" s="122"/>
      <c r="X3948" s="122"/>
      <c r="Y3948" s="122"/>
      <c r="Z3948" s="122"/>
      <c r="AA3948" s="122"/>
      <c r="AB3948" s="122"/>
      <c r="AC3948" s="122"/>
      <c r="AD3948" s="122"/>
      <c r="AE3948" s="122"/>
      <c r="AF3948" s="122"/>
      <c r="AG3948" s="122"/>
      <c r="AH3948" s="122"/>
      <c r="AI3948" s="122"/>
      <c r="AJ3948" s="122"/>
      <c r="AK3948" s="122"/>
      <c r="AL3948" s="122"/>
      <c r="AM3948" s="122"/>
      <c r="AN3948" s="122"/>
      <c r="AQ3948" t="str">
        <f>IF(AND(OR($B$1="ALL",$B$1=C3948),OR($E$1="ALL",$E$1=D3948),OR($B$2="ALL",$B$2=A3948),OR($E$2="ALL",IFERROR(SEARCH($E$2,B3948),0)&gt;0)),"MATCH","")</f>
        <v/>
      </c>
    </row>
    <row r="3949" spans="1:43" ht="14.25" customHeight="1" x14ac:dyDescent="0.25">
      <c r="A3949" s="108" t="s">
        <v>1137</v>
      </c>
      <c r="B3949" s="136" t="s">
        <v>1138</v>
      </c>
      <c r="C3949" s="136" t="s">
        <v>1139</v>
      </c>
      <c r="D3949" s="136" t="s">
        <v>1140</v>
      </c>
      <c r="E3949" s="136" t="s">
        <v>1141</v>
      </c>
      <c r="F3949" s="136" t="s">
        <v>1142</v>
      </c>
      <c r="G3949" s="136" t="s">
        <v>1143</v>
      </c>
      <c r="H3949" s="136" t="s">
        <v>1144</v>
      </c>
      <c r="I3949" s="136" t="s">
        <v>1145</v>
      </c>
      <c r="J3949" s="136" t="s">
        <v>1146</v>
      </c>
      <c r="K3949" s="136" t="s">
        <v>1147</v>
      </c>
      <c r="L3949" s="136" t="s">
        <v>1148</v>
      </c>
      <c r="M3949" s="136" t="s">
        <v>1149</v>
      </c>
      <c r="N3949" s="136" t="s">
        <v>1150</v>
      </c>
      <c r="O3949" s="136" t="s">
        <v>1151</v>
      </c>
      <c r="P3949" s="136" t="s">
        <v>1152</v>
      </c>
      <c r="Q3949" s="136" t="s">
        <v>1153</v>
      </c>
      <c r="R3949" s="136" t="s">
        <v>1154</v>
      </c>
      <c r="S3949" s="136" t="s">
        <v>1155</v>
      </c>
      <c r="T3949" s="136" t="s">
        <v>1156</v>
      </c>
      <c r="U3949" s="136" t="s">
        <v>1157</v>
      </c>
      <c r="V3949" s="136" t="s">
        <v>1158</v>
      </c>
      <c r="W3949" s="136" t="s">
        <v>1159</v>
      </c>
      <c r="X3949" s="136" t="s">
        <v>1160</v>
      </c>
      <c r="Y3949" s="136" t="s">
        <v>1161</v>
      </c>
      <c r="Z3949" s="136" t="s">
        <v>1162</v>
      </c>
      <c r="AA3949" s="136" t="s">
        <v>1163</v>
      </c>
      <c r="AB3949" s="137" t="s">
        <v>156</v>
      </c>
      <c r="AC3949" s="137" t="s">
        <v>157</v>
      </c>
      <c r="AD3949" s="137" t="s">
        <v>158</v>
      </c>
      <c r="AE3949" s="137" t="s">
        <v>139</v>
      </c>
      <c r="AF3949" s="138" t="s">
        <v>140</v>
      </c>
      <c r="AG3949" s="138" t="s">
        <v>141</v>
      </c>
      <c r="AH3949" s="138" t="s">
        <v>142</v>
      </c>
      <c r="AI3949" s="138" t="s">
        <v>143</v>
      </c>
      <c r="AJ3949" s="139" t="s">
        <v>144</v>
      </c>
      <c r="AK3949" s="139" t="s">
        <v>145</v>
      </c>
      <c r="AL3949" s="139" t="s">
        <v>146</v>
      </c>
      <c r="AM3949" s="140" t="s">
        <v>147</v>
      </c>
      <c r="AN3949" s="140" t="s">
        <v>148</v>
      </c>
      <c r="AQ3949" t="str">
        <f>AQ3948</f>
        <v/>
      </c>
    </row>
    <row r="3950" spans="1:43" ht="14.25" customHeight="1" x14ac:dyDescent="0.25">
      <c r="A3950" s="99" t="s">
        <v>1164</v>
      </c>
      <c r="B3950" s="112">
        <f>'Run Rate'!E398</f>
        <v>4</v>
      </c>
      <c r="C3950" s="112">
        <f>'Run Rate'!F398</f>
        <v>2</v>
      </c>
      <c r="D3950" s="112">
        <f>'Run Rate'!G398</f>
        <v>3</v>
      </c>
      <c r="E3950" s="112">
        <f>'Run Rate'!H398</f>
        <v>34</v>
      </c>
      <c r="F3950" s="112">
        <f>'Run Rate'!I398</f>
        <v>2</v>
      </c>
      <c r="G3950" s="112">
        <f>'Run Rate'!J398</f>
        <v>1</v>
      </c>
      <c r="H3950" s="112">
        <f>'Run Rate'!K398</f>
        <v>9</v>
      </c>
      <c r="I3950" s="112">
        <f>'Run Rate'!L398</f>
        <v>9</v>
      </c>
      <c r="J3950" s="112">
        <f>'Run Rate'!M398</f>
        <v>7</v>
      </c>
      <c r="K3950" s="112">
        <f>'Run Rate'!N398</f>
        <v>2</v>
      </c>
      <c r="L3950" s="112">
        <f>'Run Rate'!O398</f>
        <v>1</v>
      </c>
      <c r="M3950" s="112">
        <f>'Run Rate'!P398</f>
        <v>4</v>
      </c>
      <c r="N3950" s="112">
        <f>'Run Rate'!Q398</f>
        <v>4</v>
      </c>
      <c r="O3950" s="112">
        <f>'Run Rate'!R398</f>
        <v>1</v>
      </c>
      <c r="P3950" s="112">
        <f>'Run Rate'!S398</f>
        <v>1</v>
      </c>
      <c r="Q3950" s="112">
        <f>'Run Rate'!T398</f>
        <v>1</v>
      </c>
      <c r="R3950" s="112">
        <f>'Run Rate'!U398</f>
        <v>0</v>
      </c>
      <c r="S3950" s="112">
        <f>'Run Rate'!V398</f>
        <v>2</v>
      </c>
      <c r="T3950" s="112">
        <f>'Run Rate'!W398</f>
        <v>0</v>
      </c>
      <c r="U3950" s="112">
        <f>'Run Rate'!X398</f>
        <v>1</v>
      </c>
      <c r="V3950" s="112">
        <f>'Run Rate'!Y398</f>
        <v>2</v>
      </c>
      <c r="W3950" s="112">
        <f>'Run Rate'!Z398</f>
        <v>8</v>
      </c>
      <c r="X3950" s="112">
        <f>'Run Rate'!AA398</f>
        <v>2</v>
      </c>
      <c r="Y3950" s="112">
        <f>'Run Rate'!AB398</f>
        <v>6</v>
      </c>
      <c r="Z3950" s="112">
        <f>'Run Rate'!AC398</f>
        <v>1</v>
      </c>
      <c r="AA3950" s="112">
        <f>'Run Rate'!AD398</f>
        <v>4</v>
      </c>
      <c r="AB3950" s="113">
        <v>3</v>
      </c>
      <c r="AC3950" s="112">
        <v>3</v>
      </c>
      <c r="AD3950" s="112">
        <v>3</v>
      </c>
      <c r="AE3950" s="112">
        <v>3</v>
      </c>
      <c r="AF3950" s="112">
        <v>3</v>
      </c>
      <c r="AG3950" s="112">
        <v>3</v>
      </c>
      <c r="AH3950" s="112">
        <v>3</v>
      </c>
      <c r="AI3950" s="112">
        <v>3</v>
      </c>
      <c r="AJ3950" s="112">
        <v>3</v>
      </c>
      <c r="AK3950" s="112">
        <v>3</v>
      </c>
      <c r="AL3950" s="112">
        <v>3</v>
      </c>
      <c r="AM3950" s="112">
        <v>3</v>
      </c>
      <c r="AN3950" s="112">
        <v>3</v>
      </c>
      <c r="AQ3950" t="str">
        <f>AQ3948</f>
        <v/>
      </c>
    </row>
    <row r="3951" spans="1:43" ht="14.25" customHeight="1" x14ac:dyDescent="0.25">
      <c r="A3951" s="99" t="s">
        <v>1165</v>
      </c>
      <c r="B3951" s="114"/>
      <c r="C3951" s="114"/>
      <c r="D3951" s="114"/>
      <c r="E3951" s="114"/>
      <c r="F3951" s="114"/>
      <c r="G3951" s="114"/>
      <c r="H3951" s="114"/>
      <c r="I3951" s="114"/>
      <c r="J3951" s="114"/>
      <c r="K3951" s="114"/>
      <c r="L3951" s="114"/>
      <c r="M3951" s="114"/>
      <c r="N3951" s="114"/>
      <c r="O3951" s="114"/>
      <c r="P3951" s="114"/>
      <c r="Q3951" s="114"/>
      <c r="R3951" s="114"/>
      <c r="S3951" s="114"/>
      <c r="T3951" s="114"/>
      <c r="U3951" s="114"/>
      <c r="V3951" s="114"/>
      <c r="W3951" s="115"/>
      <c r="X3951" s="115"/>
      <c r="Y3951" s="115"/>
      <c r="Z3951" s="115"/>
      <c r="AA3951" s="112" t="s">
        <v>1166</v>
      </c>
      <c r="AB3951" s="113"/>
      <c r="AC3951" s="112"/>
      <c r="AD3951" s="112"/>
      <c r="AE3951" s="112"/>
      <c r="AF3951" s="112"/>
      <c r="AG3951" s="112"/>
      <c r="AH3951" s="112"/>
      <c r="AI3951" s="112"/>
      <c r="AJ3951" s="112"/>
      <c r="AK3951" s="112"/>
      <c r="AL3951" s="112"/>
      <c r="AM3951" s="112"/>
      <c r="AN3951" s="112"/>
      <c r="AQ3951" t="str">
        <f>AQ3948</f>
        <v/>
      </c>
    </row>
    <row r="3952" spans="1:43" ht="14.25" customHeight="1" x14ac:dyDescent="0.25">
      <c r="A3952" s="99" t="s">
        <v>1167</v>
      </c>
      <c r="B3952" s="114"/>
      <c r="C3952" s="114"/>
      <c r="D3952" s="114"/>
      <c r="E3952" s="114"/>
      <c r="F3952" s="114"/>
      <c r="G3952" s="114"/>
      <c r="H3952" s="114"/>
      <c r="I3952" s="114"/>
      <c r="J3952" s="114"/>
      <c r="K3952" s="114"/>
      <c r="L3952" s="114"/>
      <c r="M3952" s="114"/>
      <c r="N3952" s="114"/>
      <c r="O3952" s="114"/>
      <c r="P3952" s="114"/>
      <c r="Q3952" s="114"/>
      <c r="R3952" s="114"/>
      <c r="S3952" s="114"/>
      <c r="T3952" s="114"/>
      <c r="U3952" s="114"/>
      <c r="V3952" s="114"/>
      <c r="W3952" s="115"/>
      <c r="X3952" s="116"/>
      <c r="Y3952" s="117"/>
      <c r="Z3952" s="115"/>
      <c r="AA3952" s="112" t="s">
        <v>1168</v>
      </c>
      <c r="AB3952" s="113">
        <f>'Demand Input VP'!B1979</f>
        <v>0</v>
      </c>
      <c r="AC3952" s="112">
        <f>'Demand Input VP'!C1979</f>
        <v>0</v>
      </c>
      <c r="AD3952" s="112">
        <f>'Demand Input VP'!D1979</f>
        <v>0</v>
      </c>
      <c r="AE3952" s="112">
        <f>'Demand Input VP'!E1979</f>
        <v>0</v>
      </c>
      <c r="AF3952" s="112">
        <f>'Demand Input VP'!F1979</f>
        <v>0</v>
      </c>
      <c r="AG3952" s="112">
        <f>'Demand Input VP'!G1979</f>
        <v>0</v>
      </c>
      <c r="AH3952" s="112">
        <f>'Demand Input VP'!H1979</f>
        <v>0</v>
      </c>
      <c r="AI3952" s="112">
        <f>'Demand Input VP'!I1979</f>
        <v>0</v>
      </c>
      <c r="AJ3952" s="112">
        <f>'Demand Input VP'!J1979</f>
        <v>0</v>
      </c>
      <c r="AK3952" s="112">
        <f>'Demand Input VP'!K1979</f>
        <v>0</v>
      </c>
      <c r="AL3952" s="112">
        <f>'Demand Input VP'!L1979</f>
        <v>0</v>
      </c>
      <c r="AM3952" s="112">
        <f>'Demand Input VP'!M1979</f>
        <v>0</v>
      </c>
      <c r="AN3952" s="112">
        <f>'Demand Input VP'!N1979</f>
        <v>0</v>
      </c>
      <c r="AQ3952" t="str">
        <f>AQ3948</f>
        <v/>
      </c>
    </row>
    <row r="3953" spans="1:43" ht="14.25" customHeight="1" x14ac:dyDescent="0.25">
      <c r="A3953" s="99" t="s">
        <v>1169</v>
      </c>
      <c r="B3953" s="118"/>
      <c r="C3953" s="118"/>
      <c r="D3953" s="118"/>
      <c r="E3953" s="118"/>
      <c r="F3953" s="118"/>
      <c r="G3953" s="118"/>
      <c r="H3953" s="118"/>
      <c r="I3953" s="118"/>
      <c r="J3953" s="118"/>
      <c r="K3953" s="118"/>
      <c r="L3953" s="118"/>
      <c r="M3953" s="118"/>
      <c r="N3953" s="118"/>
      <c r="O3953" s="118"/>
      <c r="P3953" s="118"/>
      <c r="Q3953" s="118"/>
      <c r="R3953" s="118"/>
      <c r="S3953" s="118"/>
      <c r="T3953" s="118"/>
      <c r="U3953" s="118"/>
      <c r="V3953" s="118"/>
      <c r="W3953" s="115"/>
      <c r="X3953" s="116"/>
      <c r="Y3953" s="117"/>
      <c r="Z3953" s="119"/>
      <c r="AA3953" s="120" t="s">
        <v>1170</v>
      </c>
      <c r="AB3953" s="121">
        <f>'Demand Input VP'!B1978</f>
        <v>0</v>
      </c>
      <c r="AC3953" s="120">
        <f>'Demand Input VP'!C1978</f>
        <v>0</v>
      </c>
      <c r="AD3953" s="120">
        <f>'Demand Input VP'!D1978</f>
        <v>0</v>
      </c>
      <c r="AE3953" s="120">
        <f>'Demand Input VP'!E1978</f>
        <v>0</v>
      </c>
      <c r="AF3953" s="120">
        <f>'Demand Input VP'!F1978</f>
        <v>0</v>
      </c>
      <c r="AG3953" s="120">
        <f>'Demand Input VP'!G1978</f>
        <v>0</v>
      </c>
      <c r="AH3953" s="120">
        <f>'Demand Input VP'!H1978</f>
        <v>0</v>
      </c>
      <c r="AI3953" s="120">
        <f>'Demand Input VP'!I1978</f>
        <v>0</v>
      </c>
      <c r="AJ3953" s="120">
        <f>'Demand Input VP'!J1978</f>
        <v>0</v>
      </c>
      <c r="AK3953" s="120">
        <f>'Demand Input VP'!K1978</f>
        <v>0</v>
      </c>
      <c r="AL3953" s="120">
        <f>'Demand Input VP'!L1978</f>
        <v>0</v>
      </c>
      <c r="AM3953" s="120">
        <f>'Demand Input VP'!M1978</f>
        <v>0</v>
      </c>
      <c r="AN3953" s="120">
        <f>'Demand Input VP'!N1978</f>
        <v>0</v>
      </c>
      <c r="AQ3953" t="str">
        <f>AQ3948</f>
        <v/>
      </c>
    </row>
    <row r="3954" spans="1:43" ht="14.25" customHeight="1" x14ac:dyDescent="0.25">
      <c r="A3954" s="1"/>
      <c r="B3954" s="122"/>
      <c r="C3954" s="122"/>
      <c r="D3954" s="122"/>
      <c r="E3954" s="122"/>
      <c r="F3954" s="122"/>
      <c r="G3954" s="122"/>
      <c r="H3954" s="122"/>
      <c r="I3954" s="122"/>
      <c r="J3954" s="122"/>
      <c r="K3954" s="122"/>
      <c r="L3954" s="122"/>
      <c r="M3954" s="122"/>
      <c r="N3954" s="122"/>
      <c r="O3954" s="122"/>
      <c r="P3954" s="122"/>
      <c r="Q3954" s="122"/>
      <c r="R3954" s="122"/>
      <c r="S3954" s="122"/>
      <c r="T3954" s="122"/>
      <c r="U3954" s="122"/>
      <c r="V3954" s="122"/>
      <c r="W3954" s="123"/>
      <c r="X3954" s="116"/>
      <c r="Y3954" s="117"/>
      <c r="Z3954" s="123"/>
      <c r="AA3954" s="112" t="s">
        <v>1171</v>
      </c>
      <c r="AB3954" s="113">
        <f>'Demand Input MP'!B1979</f>
        <v>0</v>
      </c>
      <c r="AC3954" s="112">
        <f>'Demand Input MP'!C1979</f>
        <v>0</v>
      </c>
      <c r="AD3954" s="112">
        <f>'Demand Input MP'!D1979</f>
        <v>0</v>
      </c>
      <c r="AE3954" s="112">
        <f>'Demand Input MP'!E1979</f>
        <v>0</v>
      </c>
      <c r="AF3954" s="112">
        <f>'Demand Input MP'!F1979</f>
        <v>0</v>
      </c>
      <c r="AG3954" s="112">
        <f>'Demand Input MP'!G1979</f>
        <v>0</v>
      </c>
      <c r="AH3954" s="112">
        <f>'Demand Input MP'!H1979</f>
        <v>0</v>
      </c>
      <c r="AI3954" s="112">
        <f>'Demand Input MP'!I1979</f>
        <v>0</v>
      </c>
      <c r="AJ3954" s="112">
        <f>'Demand Input MP'!J1979</f>
        <v>0</v>
      </c>
      <c r="AK3954" s="112">
        <f>'Demand Input MP'!K1979</f>
        <v>0</v>
      </c>
      <c r="AL3954" s="112">
        <f>'Demand Input MP'!L1979</f>
        <v>0</v>
      </c>
      <c r="AM3954" s="112">
        <f>'Demand Input MP'!M1979</f>
        <v>0</v>
      </c>
      <c r="AN3954" s="112">
        <f>'Demand Input MP'!N1979</f>
        <v>0</v>
      </c>
      <c r="AQ3954" t="str">
        <f>AQ3948</f>
        <v/>
      </c>
    </row>
    <row r="3955" spans="1:43" ht="14.25" customHeight="1" x14ac:dyDescent="0.25">
      <c r="A3955" s="1"/>
      <c r="B3955" s="122"/>
      <c r="C3955" s="122"/>
      <c r="D3955" s="122"/>
      <c r="E3955" s="122"/>
      <c r="F3955" s="122"/>
      <c r="G3955" s="122"/>
      <c r="H3955" s="122"/>
      <c r="I3955" s="122"/>
      <c r="J3955" s="122"/>
      <c r="K3955" s="122"/>
      <c r="L3955" s="122"/>
      <c r="M3955" s="122"/>
      <c r="N3955" s="122"/>
      <c r="O3955" s="122"/>
      <c r="P3955" s="122"/>
      <c r="Q3955" s="122"/>
      <c r="R3955" s="122"/>
      <c r="S3955" s="122"/>
      <c r="T3955" s="122"/>
      <c r="U3955" s="122"/>
      <c r="V3955" s="124" t="s">
        <v>91</v>
      </c>
      <c r="W3955" s="125">
        <f>IFERROR(IF(SUM('Run Rate History'!E398:AD398)&gt;0,(SUMPRODUCT((B3950:AA3950&gt;=PERCENTILE(B3950:AA3950,0.1))*(B3950:AA3950&lt;=PERCENTILE(B3950:AA3950,0.9))*B3950:AA3950)+SUMPRODUCT(('Run Rate History'!E398:AD398&gt;=PERCENTILE(B3950:AA3950,0.1))*('Run Rate History'!E398:AD398&lt;=PERCENTILE(B3950:AA3950,0.9))*'Run Rate History'!E398:AD398))/(SUMPRODUCT((B3950:AA3950&gt;=PERCENTILE(B3950:AA3950,0.1))*(B3950:AA3950&lt;=PERCENTILE(B3950:AA3950,0.9))*1)+SUMPRODUCT(('Run Rate History'!E398:AD398&gt;=PERCENTILE(B3950:AA3950,0.1))*('Run Rate History'!E398:AD398&lt;=PERCENTILE(B3950:AA3950,0.9))*1)),TRIMMEAN(B3950:AA3950,0.15)),0)</f>
        <v>2.5</v>
      </c>
      <c r="X3955" s="126" t="s">
        <v>1172</v>
      </c>
      <c r="Y3955" s="127">
        <f>SUM(B3950:AA3950)/26</f>
        <v>4.2692307692307692</v>
      </c>
      <c r="Z3955" s="128"/>
      <c r="AA3955" s="112" t="s">
        <v>1173</v>
      </c>
      <c r="AB3955" s="113">
        <f>'Demand Input MP'!B1978</f>
        <v>0</v>
      </c>
      <c r="AC3955" s="112">
        <f>'Demand Input MP'!C1978</f>
        <v>0</v>
      </c>
      <c r="AD3955" s="112">
        <f>'Demand Input MP'!D1978</f>
        <v>0</v>
      </c>
      <c r="AE3955" s="112">
        <f>'Demand Input MP'!E1978</f>
        <v>0</v>
      </c>
      <c r="AF3955" s="112">
        <f>'Demand Input MP'!F1978</f>
        <v>0</v>
      </c>
      <c r="AG3955" s="112">
        <f>'Demand Input MP'!G1978</f>
        <v>0</v>
      </c>
      <c r="AH3955" s="112">
        <f>'Demand Input MP'!H1978</f>
        <v>0</v>
      </c>
      <c r="AI3955" s="112">
        <f>'Demand Input MP'!I1978</f>
        <v>0</v>
      </c>
      <c r="AJ3955" s="112">
        <f>'Demand Input MP'!J1978</f>
        <v>0</v>
      </c>
      <c r="AK3955" s="112">
        <f>'Demand Input MP'!K1978</f>
        <v>0</v>
      </c>
      <c r="AL3955" s="112">
        <f>'Demand Input MP'!L1978</f>
        <v>0</v>
      </c>
      <c r="AM3955" s="112">
        <f>'Demand Input MP'!M1978</f>
        <v>0</v>
      </c>
      <c r="AN3955" s="112">
        <f>'Demand Input MP'!N1978</f>
        <v>0</v>
      </c>
      <c r="AQ3955" t="str">
        <f>AQ3948</f>
        <v/>
      </c>
    </row>
    <row r="3956" spans="1:43" ht="14.25" customHeight="1" x14ac:dyDescent="0.25">
      <c r="A3956" s="1"/>
      <c r="B3956" s="122"/>
      <c r="C3956" s="122"/>
      <c r="D3956" s="122"/>
      <c r="E3956" s="122"/>
      <c r="F3956" s="122"/>
      <c r="G3956" s="122"/>
      <c r="H3956" s="122"/>
      <c r="I3956" s="122"/>
      <c r="J3956" s="122"/>
      <c r="K3956" s="122"/>
      <c r="L3956" s="122"/>
      <c r="M3956" s="122"/>
      <c r="N3956" s="122"/>
      <c r="O3956" s="122"/>
      <c r="P3956" s="122"/>
      <c r="Q3956" s="122"/>
      <c r="R3956" s="122"/>
      <c r="S3956" s="122"/>
      <c r="T3956" s="122"/>
      <c r="U3956" s="122"/>
      <c r="V3956" s="124" t="s">
        <v>94</v>
      </c>
      <c r="W3956" s="125">
        <f>IFERROR((1*MIN(MAX(X3950,0.5*IF(SUM('Run Rate History'!E398:AD398)&gt;0,(MEDIAN(IF(B3950:AA3950&gt;0,B3950:AA3950))+MEDIAN(IF('Run Rate History'!E398:AD398&gt;0,'Run Rate History'!E398:AD398)))/2,MEDIAN(IF(B3950:AA3950&gt;0,B3950:AA3950)))),2*IF(SUM('Run Rate History'!E398:AD398)&gt;0,(MEDIAN(IF(B3950:AA3950&gt;0,B3950:AA3950))+MEDIAN(IF('Run Rate History'!E398:AD398&gt;0,'Run Rate History'!E398:AD398)))/2,MEDIAN(IF(B3950:AA3950&gt;0,B3950:AA3950))))+2*MIN(MAX(Y3950,0.5*IF(SUM('Run Rate History'!E398:AD398)&gt;0,(MEDIAN(IF(B3950:AA3950&gt;0,B3950:AA3950))+MEDIAN(IF('Run Rate History'!E398:AD398&gt;0,'Run Rate History'!E398:AD398)))/2,MEDIAN(IF(B3950:AA3950&gt;0,B3950:AA3950)))),2*IF(SUM('Run Rate History'!E398:AD398)&gt;0,(MEDIAN(IF(B3950:AA3950&gt;0,B3950:AA3950))+MEDIAN(IF('Run Rate History'!E398:AD398&gt;0,'Run Rate History'!E398:AD398)))/2,MEDIAN(IF(B3950:AA3950&gt;0,B3950:AA3950))))+3*MIN(MAX(Z3950,0.5*IF(SUM('Run Rate History'!E398:AD398)&gt;0,(MEDIAN(IF(B3950:AA3950&gt;0,B3950:AA3950))+MEDIAN(IF('Run Rate History'!E398:AD398&gt;0,'Run Rate History'!E398:AD398)))/2,MEDIAN(IF(B3950:AA3950&gt;0,B3950:AA3950)))),2*IF(SUM('Run Rate History'!E398:AD398)&gt;0,(MEDIAN(IF(B3950:AA3950&gt;0,B3950:AA3950))+MEDIAN(IF('Run Rate History'!E398:AD398&gt;0,'Run Rate History'!E398:AD398)))/2,MEDIAN(IF(B3950:AA3950&gt;0,B3950:AA3950))))+4*MIN(MAX(AA3950,0.5*IF(SUM('Run Rate History'!E398:AD398)&gt;0,(MEDIAN(IF(B3950:AA3950&gt;0,B3950:AA3950))+MEDIAN(IF('Run Rate History'!E398:AD398&gt;0,'Run Rate History'!E398:AD398)))/2,MEDIAN(IF(B3950:AA3950&gt;0,B3950:AA3950)))),2*IF(SUM('Run Rate History'!E398:AD398)&gt;0,(MEDIAN(IF(B3950:AA3950&gt;0,B3950:AA3950))+MEDIAN(IF('Run Rate History'!E398:AD398&gt;0,'Run Rate History'!E398:AD398)))/2,MEDIAN(IF(B3950:AA3950&gt;0,B3950:AA3950)))))/10,0)</f>
        <v>2.9</v>
      </c>
      <c r="X3956" s="129" t="s">
        <v>1174</v>
      </c>
      <c r="Y3956" s="130">
        <f>IFERROR(VLOOKUP(A3948,'Stanje zaliha'!A:E,5,FALSE()),0)</f>
        <v>117</v>
      </c>
      <c r="Z3956" s="131"/>
      <c r="AA3956" s="113" t="s">
        <v>1175</v>
      </c>
      <c r="AB3956" s="118">
        <f t="shared" ref="AB3956:AN3956" si="788">SUM(AB3952:AB3955)</f>
        <v>0</v>
      </c>
      <c r="AC3956" s="118">
        <f t="shared" si="788"/>
        <v>0</v>
      </c>
      <c r="AD3956" s="118">
        <f t="shared" si="788"/>
        <v>0</v>
      </c>
      <c r="AE3956" s="118">
        <f t="shared" si="788"/>
        <v>0</v>
      </c>
      <c r="AF3956" s="118">
        <f t="shared" si="788"/>
        <v>0</v>
      </c>
      <c r="AG3956" s="118">
        <f t="shared" si="788"/>
        <v>0</v>
      </c>
      <c r="AH3956" s="118">
        <f t="shared" si="788"/>
        <v>0</v>
      </c>
      <c r="AI3956" s="118">
        <f t="shared" si="788"/>
        <v>0</v>
      </c>
      <c r="AJ3956" s="118">
        <f t="shared" si="788"/>
        <v>0</v>
      </c>
      <c r="AK3956" s="118">
        <f t="shared" si="788"/>
        <v>0</v>
      </c>
      <c r="AL3956" s="118">
        <f t="shared" si="788"/>
        <v>0</v>
      </c>
      <c r="AM3956" s="118">
        <f t="shared" si="788"/>
        <v>0</v>
      </c>
      <c r="AN3956" s="118">
        <f t="shared" si="788"/>
        <v>0</v>
      </c>
      <c r="AQ3956" t="str">
        <f>AQ3948</f>
        <v/>
      </c>
    </row>
    <row r="3957" spans="1:43" ht="14.25" customHeight="1" x14ac:dyDescent="0.25">
      <c r="A3957" s="1"/>
      <c r="B3957" s="122"/>
      <c r="C3957" s="122"/>
      <c r="D3957" s="122"/>
      <c r="E3957" s="122"/>
      <c r="F3957" s="122"/>
      <c r="G3957" s="122"/>
      <c r="H3957" s="122"/>
      <c r="I3957" s="122"/>
      <c r="J3957" s="122"/>
      <c r="K3957" s="122"/>
      <c r="L3957" s="122"/>
      <c r="M3957" s="122"/>
      <c r="N3957" s="122"/>
      <c r="O3957" s="122"/>
      <c r="P3957" s="122"/>
      <c r="Q3957" s="122"/>
      <c r="R3957" s="122"/>
      <c r="S3957" s="122"/>
      <c r="T3957" s="122"/>
      <c r="U3957" s="122"/>
      <c r="V3957" s="124" t="s">
        <v>95</v>
      </c>
      <c r="W3957" s="125">
        <f>IFERROR(0.6*W3956+0.4*W3955,0)</f>
        <v>2.74</v>
      </c>
      <c r="X3957" s="132" t="s">
        <v>1176</v>
      </c>
      <c r="Y3957" s="133">
        <f>IFERROR(SUMIF('Popis poslanih narudžbi'!A:A,A3948,'Popis poslanih narudžbi'!C:C),0)</f>
        <v>0</v>
      </c>
      <c r="Z3957" s="131"/>
      <c r="AA3957" s="134" t="s">
        <v>1177</v>
      </c>
      <c r="AB3957" s="118">
        <f t="shared" ref="AB3957:AN3957" si="789">AB3950+AB3956</f>
        <v>3</v>
      </c>
      <c r="AC3957" s="118">
        <f t="shared" si="789"/>
        <v>3</v>
      </c>
      <c r="AD3957" s="118">
        <f t="shared" si="789"/>
        <v>3</v>
      </c>
      <c r="AE3957" s="118">
        <f t="shared" si="789"/>
        <v>3</v>
      </c>
      <c r="AF3957" s="118">
        <f t="shared" si="789"/>
        <v>3</v>
      </c>
      <c r="AG3957" s="118">
        <f t="shared" si="789"/>
        <v>3</v>
      </c>
      <c r="AH3957" s="118">
        <f t="shared" si="789"/>
        <v>3</v>
      </c>
      <c r="AI3957" s="118">
        <f t="shared" si="789"/>
        <v>3</v>
      </c>
      <c r="AJ3957" s="118">
        <f t="shared" si="789"/>
        <v>3</v>
      </c>
      <c r="AK3957" s="118">
        <f t="shared" si="789"/>
        <v>3</v>
      </c>
      <c r="AL3957" s="118">
        <f t="shared" si="789"/>
        <v>3</v>
      </c>
      <c r="AM3957" s="118">
        <f t="shared" si="789"/>
        <v>3</v>
      </c>
      <c r="AN3957" s="118">
        <f t="shared" si="789"/>
        <v>3</v>
      </c>
      <c r="AQ3957" t="str">
        <f>AQ3948</f>
        <v/>
      </c>
    </row>
    <row r="3958" spans="1:43" ht="14.25" customHeight="1" x14ac:dyDescent="0.25">
      <c r="A3958" s="107" t="str">
        <f>'Run Rate'!A399</f>
        <v>SCM04332</v>
      </c>
      <c r="B3958" s="135" t="str">
        <f>'Run Rate'!B399</f>
        <v>LCLT-1000 500ml wild berries</v>
      </c>
      <c r="C3958" s="135" t="str">
        <f>'Run Rate'!C399</f>
        <v>SPORTSKA PREHRANA</v>
      </c>
      <c r="D3958" s="135" t="str">
        <f>'Run Rate'!D399</f>
        <v>03 BRONZE</v>
      </c>
      <c r="E3958" s="122"/>
      <c r="F3958" s="122"/>
      <c r="G3958" s="122"/>
      <c r="H3958" s="122"/>
      <c r="I3958" s="122"/>
      <c r="J3958" s="122"/>
      <c r="K3958" s="122"/>
      <c r="L3958" s="122"/>
      <c r="M3958" s="122"/>
      <c r="N3958" s="122"/>
      <c r="O3958" s="122"/>
      <c r="P3958" s="122"/>
      <c r="Q3958" s="122"/>
      <c r="R3958" s="122"/>
      <c r="S3958" s="122"/>
      <c r="T3958" s="122"/>
      <c r="U3958" s="122"/>
      <c r="V3958" s="122"/>
      <c r="W3958" s="122"/>
      <c r="X3958" s="122"/>
      <c r="Y3958" s="122"/>
      <c r="Z3958" s="122"/>
      <c r="AA3958" s="122"/>
      <c r="AB3958" s="122"/>
      <c r="AC3958" s="122"/>
      <c r="AD3958" s="122"/>
      <c r="AE3958" s="122"/>
      <c r="AF3958" s="122"/>
      <c r="AG3958" s="122"/>
      <c r="AH3958" s="122"/>
      <c r="AI3958" s="122"/>
      <c r="AJ3958" s="122"/>
      <c r="AK3958" s="122"/>
      <c r="AL3958" s="122"/>
      <c r="AM3958" s="122"/>
      <c r="AN3958" s="122"/>
      <c r="AQ3958" t="str">
        <f>IF(AND(OR($B$1="ALL",$B$1=C3958),OR($E$1="ALL",$E$1=D3958),OR($B$2="ALL",$B$2=A3958),OR($E$2="ALL",IFERROR(SEARCH($E$2,B3958),0)&gt;0)),"MATCH","")</f>
        <v/>
      </c>
    </row>
    <row r="3959" spans="1:43" ht="14.25" customHeight="1" x14ac:dyDescent="0.25">
      <c r="A3959" s="108" t="s">
        <v>1137</v>
      </c>
      <c r="B3959" s="136" t="s">
        <v>1138</v>
      </c>
      <c r="C3959" s="136" t="s">
        <v>1139</v>
      </c>
      <c r="D3959" s="136" t="s">
        <v>1140</v>
      </c>
      <c r="E3959" s="136" t="s">
        <v>1141</v>
      </c>
      <c r="F3959" s="136" t="s">
        <v>1142</v>
      </c>
      <c r="G3959" s="136" t="s">
        <v>1143</v>
      </c>
      <c r="H3959" s="136" t="s">
        <v>1144</v>
      </c>
      <c r="I3959" s="136" t="s">
        <v>1145</v>
      </c>
      <c r="J3959" s="136" t="s">
        <v>1146</v>
      </c>
      <c r="K3959" s="136" t="s">
        <v>1147</v>
      </c>
      <c r="L3959" s="136" t="s">
        <v>1148</v>
      </c>
      <c r="M3959" s="136" t="s">
        <v>1149</v>
      </c>
      <c r="N3959" s="136" t="s">
        <v>1150</v>
      </c>
      <c r="O3959" s="136" t="s">
        <v>1151</v>
      </c>
      <c r="P3959" s="136" t="s">
        <v>1152</v>
      </c>
      <c r="Q3959" s="136" t="s">
        <v>1153</v>
      </c>
      <c r="R3959" s="136" t="s">
        <v>1154</v>
      </c>
      <c r="S3959" s="136" t="s">
        <v>1155</v>
      </c>
      <c r="T3959" s="136" t="s">
        <v>1156</v>
      </c>
      <c r="U3959" s="136" t="s">
        <v>1157</v>
      </c>
      <c r="V3959" s="136" t="s">
        <v>1158</v>
      </c>
      <c r="W3959" s="136" t="s">
        <v>1159</v>
      </c>
      <c r="X3959" s="136" t="s">
        <v>1160</v>
      </c>
      <c r="Y3959" s="136" t="s">
        <v>1161</v>
      </c>
      <c r="Z3959" s="136" t="s">
        <v>1162</v>
      </c>
      <c r="AA3959" s="136" t="s">
        <v>1163</v>
      </c>
      <c r="AB3959" s="137" t="s">
        <v>156</v>
      </c>
      <c r="AC3959" s="137" t="s">
        <v>157</v>
      </c>
      <c r="AD3959" s="137" t="s">
        <v>158</v>
      </c>
      <c r="AE3959" s="137" t="s">
        <v>139</v>
      </c>
      <c r="AF3959" s="138" t="s">
        <v>140</v>
      </c>
      <c r="AG3959" s="138" t="s">
        <v>141</v>
      </c>
      <c r="AH3959" s="138" t="s">
        <v>142</v>
      </c>
      <c r="AI3959" s="138" t="s">
        <v>143</v>
      </c>
      <c r="AJ3959" s="139" t="s">
        <v>144</v>
      </c>
      <c r="AK3959" s="139" t="s">
        <v>145</v>
      </c>
      <c r="AL3959" s="139" t="s">
        <v>146</v>
      </c>
      <c r="AM3959" s="140" t="s">
        <v>147</v>
      </c>
      <c r="AN3959" s="140" t="s">
        <v>148</v>
      </c>
      <c r="AQ3959" t="str">
        <f>AQ3958</f>
        <v/>
      </c>
    </row>
    <row r="3960" spans="1:43" ht="14.25" customHeight="1" x14ac:dyDescent="0.25">
      <c r="A3960" s="99" t="s">
        <v>1164</v>
      </c>
      <c r="B3960" s="112">
        <f>'Run Rate'!E399</f>
        <v>5</v>
      </c>
      <c r="C3960" s="112">
        <f>'Run Rate'!F399</f>
        <v>8</v>
      </c>
      <c r="D3960" s="112">
        <f>'Run Rate'!G399</f>
        <v>10</v>
      </c>
      <c r="E3960" s="112">
        <f>'Run Rate'!H399</f>
        <v>20</v>
      </c>
      <c r="F3960" s="112">
        <f>'Run Rate'!I399</f>
        <v>6</v>
      </c>
      <c r="G3960" s="112">
        <f>'Run Rate'!J399</f>
        <v>11</v>
      </c>
      <c r="H3960" s="112">
        <f>'Run Rate'!K399</f>
        <v>12</v>
      </c>
      <c r="I3960" s="112">
        <f>'Run Rate'!L399</f>
        <v>11</v>
      </c>
      <c r="J3960" s="112">
        <f>'Run Rate'!M399</f>
        <v>7</v>
      </c>
      <c r="K3960" s="112">
        <f>'Run Rate'!N399</f>
        <v>2</v>
      </c>
      <c r="L3960" s="112">
        <f>'Run Rate'!O399</f>
        <v>2</v>
      </c>
      <c r="M3960" s="112">
        <f>'Run Rate'!P399</f>
        <v>1</v>
      </c>
      <c r="N3960" s="112">
        <f>'Run Rate'!Q399</f>
        <v>10</v>
      </c>
      <c r="O3960" s="112">
        <f>'Run Rate'!R399</f>
        <v>1</v>
      </c>
      <c r="P3960" s="112">
        <f>'Run Rate'!S399</f>
        <v>4</v>
      </c>
      <c r="Q3960" s="112">
        <f>'Run Rate'!T399</f>
        <v>4</v>
      </c>
      <c r="R3960" s="112">
        <f>'Run Rate'!U399</f>
        <v>2</v>
      </c>
      <c r="S3960" s="112">
        <f>'Run Rate'!V399</f>
        <v>7</v>
      </c>
      <c r="T3960" s="112">
        <f>'Run Rate'!W399</f>
        <v>4</v>
      </c>
      <c r="U3960" s="112">
        <f>'Run Rate'!X399</f>
        <v>8</v>
      </c>
      <c r="V3960" s="112">
        <f>'Run Rate'!Y399</f>
        <v>17</v>
      </c>
      <c r="W3960" s="112">
        <f>'Run Rate'!Z399</f>
        <v>3</v>
      </c>
      <c r="X3960" s="112">
        <f>'Run Rate'!AA399</f>
        <v>5</v>
      </c>
      <c r="Y3960" s="112">
        <f>'Run Rate'!AB399</f>
        <v>7</v>
      </c>
      <c r="Z3960" s="112">
        <f>'Run Rate'!AC399</f>
        <v>4</v>
      </c>
      <c r="AA3960" s="112">
        <f>'Run Rate'!AD399</f>
        <v>6</v>
      </c>
      <c r="AB3960" s="113">
        <v>7</v>
      </c>
      <c r="AC3960" s="112">
        <v>7</v>
      </c>
      <c r="AD3960" s="112">
        <v>6</v>
      </c>
      <c r="AE3960" s="112">
        <v>7</v>
      </c>
      <c r="AF3960" s="112">
        <v>7</v>
      </c>
      <c r="AG3960" s="112">
        <v>7</v>
      </c>
      <c r="AH3960" s="112">
        <v>7</v>
      </c>
      <c r="AI3960" s="112">
        <v>6</v>
      </c>
      <c r="AJ3960" s="112">
        <v>6</v>
      </c>
      <c r="AK3960" s="112">
        <v>6</v>
      </c>
      <c r="AL3960" s="112">
        <v>6</v>
      </c>
      <c r="AM3960" s="112">
        <v>6</v>
      </c>
      <c r="AN3960" s="112">
        <v>6</v>
      </c>
      <c r="AQ3960" t="str">
        <f>AQ3958</f>
        <v/>
      </c>
    </row>
    <row r="3961" spans="1:43" ht="14.25" customHeight="1" x14ac:dyDescent="0.25">
      <c r="A3961" s="99" t="s">
        <v>1165</v>
      </c>
      <c r="B3961" s="114"/>
      <c r="C3961" s="114"/>
      <c r="D3961" s="114"/>
      <c r="E3961" s="114"/>
      <c r="F3961" s="114"/>
      <c r="G3961" s="114"/>
      <c r="H3961" s="114"/>
      <c r="I3961" s="114"/>
      <c r="J3961" s="114"/>
      <c r="K3961" s="114"/>
      <c r="L3961" s="114"/>
      <c r="M3961" s="114"/>
      <c r="N3961" s="114"/>
      <c r="O3961" s="114"/>
      <c r="P3961" s="114"/>
      <c r="Q3961" s="114"/>
      <c r="R3961" s="114"/>
      <c r="S3961" s="114"/>
      <c r="T3961" s="114"/>
      <c r="U3961" s="114"/>
      <c r="V3961" s="114"/>
      <c r="W3961" s="115"/>
      <c r="X3961" s="115"/>
      <c r="Y3961" s="115"/>
      <c r="Z3961" s="115"/>
      <c r="AA3961" s="112" t="s">
        <v>1166</v>
      </c>
      <c r="AB3961" s="113"/>
      <c r="AC3961" s="112"/>
      <c r="AD3961" s="112"/>
      <c r="AE3961" s="112"/>
      <c r="AF3961" s="112"/>
      <c r="AG3961" s="112"/>
      <c r="AH3961" s="112"/>
      <c r="AI3961" s="112"/>
      <c r="AJ3961" s="112"/>
      <c r="AK3961" s="112"/>
      <c r="AL3961" s="112"/>
      <c r="AM3961" s="112"/>
      <c r="AN3961" s="112"/>
      <c r="AQ3961" t="str">
        <f>AQ3958</f>
        <v/>
      </c>
    </row>
    <row r="3962" spans="1:43" ht="14.25" customHeight="1" x14ac:dyDescent="0.25">
      <c r="A3962" s="99" t="s">
        <v>1167</v>
      </c>
      <c r="B3962" s="114"/>
      <c r="C3962" s="114"/>
      <c r="D3962" s="114"/>
      <c r="E3962" s="114"/>
      <c r="F3962" s="114"/>
      <c r="G3962" s="114"/>
      <c r="H3962" s="114"/>
      <c r="I3962" s="114"/>
      <c r="J3962" s="114"/>
      <c r="K3962" s="114"/>
      <c r="L3962" s="114"/>
      <c r="M3962" s="114"/>
      <c r="N3962" s="114"/>
      <c r="O3962" s="114"/>
      <c r="P3962" s="114"/>
      <c r="Q3962" s="114"/>
      <c r="R3962" s="114"/>
      <c r="S3962" s="114"/>
      <c r="T3962" s="114"/>
      <c r="U3962" s="114"/>
      <c r="V3962" s="114"/>
      <c r="W3962" s="115"/>
      <c r="X3962" s="116"/>
      <c r="Y3962" s="117"/>
      <c r="Z3962" s="115"/>
      <c r="AA3962" s="112" t="s">
        <v>1168</v>
      </c>
      <c r="AB3962" s="113">
        <f>'Demand Input VP'!B1984</f>
        <v>0</v>
      </c>
      <c r="AC3962" s="112">
        <f>'Demand Input VP'!C1984</f>
        <v>0</v>
      </c>
      <c r="AD3962" s="112">
        <f>'Demand Input VP'!D1984</f>
        <v>0</v>
      </c>
      <c r="AE3962" s="112">
        <f>'Demand Input VP'!E1984</f>
        <v>0</v>
      </c>
      <c r="AF3962" s="112">
        <f>'Demand Input VP'!F1984</f>
        <v>0</v>
      </c>
      <c r="AG3962" s="112">
        <f>'Demand Input VP'!G1984</f>
        <v>0</v>
      </c>
      <c r="AH3962" s="112">
        <f>'Demand Input VP'!H1984</f>
        <v>0</v>
      </c>
      <c r="AI3962" s="112">
        <f>'Demand Input VP'!I1984</f>
        <v>0</v>
      </c>
      <c r="AJ3962" s="112">
        <f>'Demand Input VP'!J1984</f>
        <v>0</v>
      </c>
      <c r="AK3962" s="112">
        <f>'Demand Input VP'!K1984</f>
        <v>0</v>
      </c>
      <c r="AL3962" s="112">
        <f>'Demand Input VP'!L1984</f>
        <v>0</v>
      </c>
      <c r="AM3962" s="112">
        <f>'Demand Input VP'!M1984</f>
        <v>0</v>
      </c>
      <c r="AN3962" s="112">
        <f>'Demand Input VP'!N1984</f>
        <v>0</v>
      </c>
      <c r="AQ3962" t="str">
        <f>AQ3958</f>
        <v/>
      </c>
    </row>
    <row r="3963" spans="1:43" ht="14.25" customHeight="1" x14ac:dyDescent="0.25">
      <c r="A3963" s="99" t="s">
        <v>1169</v>
      </c>
      <c r="B3963" s="118"/>
      <c r="C3963" s="118"/>
      <c r="D3963" s="118"/>
      <c r="E3963" s="118"/>
      <c r="F3963" s="118"/>
      <c r="G3963" s="118"/>
      <c r="H3963" s="118"/>
      <c r="I3963" s="118"/>
      <c r="J3963" s="118"/>
      <c r="K3963" s="118"/>
      <c r="L3963" s="118"/>
      <c r="M3963" s="118"/>
      <c r="N3963" s="118"/>
      <c r="O3963" s="118"/>
      <c r="P3963" s="118"/>
      <c r="Q3963" s="118"/>
      <c r="R3963" s="118"/>
      <c r="S3963" s="118"/>
      <c r="T3963" s="118"/>
      <c r="U3963" s="118"/>
      <c r="V3963" s="118"/>
      <c r="W3963" s="115"/>
      <c r="X3963" s="116"/>
      <c r="Y3963" s="117"/>
      <c r="Z3963" s="119"/>
      <c r="AA3963" s="120" t="s">
        <v>1170</v>
      </c>
      <c r="AB3963" s="121">
        <f>'Demand Input VP'!B1983</f>
        <v>0</v>
      </c>
      <c r="AC3963" s="120">
        <f>'Demand Input VP'!C1983</f>
        <v>0</v>
      </c>
      <c r="AD3963" s="120">
        <f>'Demand Input VP'!D1983</f>
        <v>0</v>
      </c>
      <c r="AE3963" s="120">
        <f>'Demand Input VP'!E1983</f>
        <v>0</v>
      </c>
      <c r="AF3963" s="120">
        <f>'Demand Input VP'!F1983</f>
        <v>0</v>
      </c>
      <c r="AG3963" s="120">
        <f>'Demand Input VP'!G1983</f>
        <v>0</v>
      </c>
      <c r="AH3963" s="120">
        <f>'Demand Input VP'!H1983</f>
        <v>0</v>
      </c>
      <c r="AI3963" s="120">
        <f>'Demand Input VP'!I1983</f>
        <v>0</v>
      </c>
      <c r="AJ3963" s="120">
        <f>'Demand Input VP'!J1983</f>
        <v>0</v>
      </c>
      <c r="AK3963" s="120">
        <f>'Demand Input VP'!K1983</f>
        <v>0</v>
      </c>
      <c r="AL3963" s="120">
        <f>'Demand Input VP'!L1983</f>
        <v>0</v>
      </c>
      <c r="AM3963" s="120">
        <f>'Demand Input VP'!M1983</f>
        <v>0</v>
      </c>
      <c r="AN3963" s="120">
        <f>'Demand Input VP'!N1983</f>
        <v>0</v>
      </c>
      <c r="AQ3963" t="str">
        <f>AQ3958</f>
        <v/>
      </c>
    </row>
    <row r="3964" spans="1:43" ht="14.25" customHeight="1" x14ac:dyDescent="0.25">
      <c r="A3964" s="1"/>
      <c r="B3964" s="122"/>
      <c r="C3964" s="122"/>
      <c r="D3964" s="122"/>
      <c r="E3964" s="122"/>
      <c r="F3964" s="122"/>
      <c r="G3964" s="122"/>
      <c r="H3964" s="122"/>
      <c r="I3964" s="122"/>
      <c r="J3964" s="122"/>
      <c r="K3964" s="122"/>
      <c r="L3964" s="122"/>
      <c r="M3964" s="122"/>
      <c r="N3964" s="122"/>
      <c r="O3964" s="122"/>
      <c r="P3964" s="122"/>
      <c r="Q3964" s="122"/>
      <c r="R3964" s="122"/>
      <c r="S3964" s="122"/>
      <c r="T3964" s="122"/>
      <c r="U3964" s="122"/>
      <c r="V3964" s="122"/>
      <c r="W3964" s="123"/>
      <c r="X3964" s="116"/>
      <c r="Y3964" s="117"/>
      <c r="Z3964" s="123"/>
      <c r="AA3964" s="112" t="s">
        <v>1171</v>
      </c>
      <c r="AB3964" s="113">
        <f>'Demand Input MP'!B1984</f>
        <v>0</v>
      </c>
      <c r="AC3964" s="112">
        <f>'Demand Input MP'!C1984</f>
        <v>0</v>
      </c>
      <c r="AD3964" s="112">
        <f>'Demand Input MP'!D1984</f>
        <v>0</v>
      </c>
      <c r="AE3964" s="112">
        <f>'Demand Input MP'!E1984</f>
        <v>0</v>
      </c>
      <c r="AF3964" s="112">
        <f>'Demand Input MP'!F1984</f>
        <v>0</v>
      </c>
      <c r="AG3964" s="112">
        <f>'Demand Input MP'!G1984</f>
        <v>0</v>
      </c>
      <c r="AH3964" s="112">
        <f>'Demand Input MP'!H1984</f>
        <v>0</v>
      </c>
      <c r="AI3964" s="112">
        <f>'Demand Input MP'!I1984</f>
        <v>0</v>
      </c>
      <c r="AJ3964" s="112">
        <f>'Demand Input MP'!J1984</f>
        <v>0</v>
      </c>
      <c r="AK3964" s="112">
        <f>'Demand Input MP'!K1984</f>
        <v>0</v>
      </c>
      <c r="AL3964" s="112">
        <f>'Demand Input MP'!L1984</f>
        <v>0</v>
      </c>
      <c r="AM3964" s="112">
        <f>'Demand Input MP'!M1984</f>
        <v>0</v>
      </c>
      <c r="AN3964" s="112">
        <f>'Demand Input MP'!N1984</f>
        <v>0</v>
      </c>
      <c r="AQ3964" t="str">
        <f>AQ3958</f>
        <v/>
      </c>
    </row>
    <row r="3965" spans="1:43" ht="14.25" customHeight="1" x14ac:dyDescent="0.25">
      <c r="A3965" s="1"/>
      <c r="B3965" s="122"/>
      <c r="C3965" s="122"/>
      <c r="D3965" s="122"/>
      <c r="E3965" s="122"/>
      <c r="F3965" s="122"/>
      <c r="G3965" s="122"/>
      <c r="H3965" s="122"/>
      <c r="I3965" s="122"/>
      <c r="J3965" s="122"/>
      <c r="K3965" s="122"/>
      <c r="L3965" s="122"/>
      <c r="M3965" s="122"/>
      <c r="N3965" s="122"/>
      <c r="O3965" s="122"/>
      <c r="P3965" s="122"/>
      <c r="Q3965" s="122"/>
      <c r="R3965" s="122"/>
      <c r="S3965" s="122"/>
      <c r="T3965" s="122"/>
      <c r="U3965" s="122"/>
      <c r="V3965" s="124" t="s">
        <v>91</v>
      </c>
      <c r="W3965" s="125">
        <f>IFERROR(IF(SUM('Run Rate History'!E399:AD399)&gt;0,(SUMPRODUCT((B3960:AA3960&gt;=PERCENTILE(B3960:AA3960,0.1))*(B3960:AA3960&lt;=PERCENTILE(B3960:AA3960,0.9))*B3960:AA3960)+SUMPRODUCT(('Run Rate History'!E399:AD399&gt;=PERCENTILE(B3960:AA3960,0.1))*('Run Rate History'!E399:AD399&lt;=PERCENTILE(B3960:AA3960,0.9))*'Run Rate History'!E399:AD399))/(SUMPRODUCT((B3960:AA3960&gt;=PERCENTILE(B3960:AA3960,0.1))*(B3960:AA3960&lt;=PERCENTILE(B3960:AA3960,0.9))*1)+SUMPRODUCT(('Run Rate History'!E399:AD399&gt;=PERCENTILE(B3960:AA3960,0.1))*('Run Rate History'!E399:AD399&lt;=PERCENTILE(B3960:AA3960,0.9))*1)),TRIMMEAN(B3960:AA3960,0.15)),0)</f>
        <v>6.4545454545454541</v>
      </c>
      <c r="X3965" s="126" t="s">
        <v>1172</v>
      </c>
      <c r="Y3965" s="127">
        <f>SUM(B3960:AA3960)/26</f>
        <v>6.8076923076923075</v>
      </c>
      <c r="Z3965" s="128"/>
      <c r="AA3965" s="112" t="s">
        <v>1173</v>
      </c>
      <c r="AB3965" s="113">
        <f>'Demand Input MP'!B1983</f>
        <v>0</v>
      </c>
      <c r="AC3965" s="112">
        <f>'Demand Input MP'!C1983</f>
        <v>0</v>
      </c>
      <c r="AD3965" s="112">
        <f>'Demand Input MP'!D1983</f>
        <v>0</v>
      </c>
      <c r="AE3965" s="112">
        <f>'Demand Input MP'!E1983</f>
        <v>0</v>
      </c>
      <c r="AF3965" s="112">
        <f>'Demand Input MP'!F1983</f>
        <v>0</v>
      </c>
      <c r="AG3965" s="112">
        <f>'Demand Input MP'!G1983</f>
        <v>0</v>
      </c>
      <c r="AH3965" s="112">
        <f>'Demand Input MP'!H1983</f>
        <v>0</v>
      </c>
      <c r="AI3965" s="112">
        <f>'Demand Input MP'!I1983</f>
        <v>0</v>
      </c>
      <c r="AJ3965" s="112">
        <f>'Demand Input MP'!J1983</f>
        <v>0</v>
      </c>
      <c r="AK3965" s="112">
        <f>'Demand Input MP'!K1983</f>
        <v>0</v>
      </c>
      <c r="AL3965" s="112">
        <f>'Demand Input MP'!L1983</f>
        <v>0</v>
      </c>
      <c r="AM3965" s="112">
        <f>'Demand Input MP'!M1983</f>
        <v>0</v>
      </c>
      <c r="AN3965" s="112">
        <f>'Demand Input MP'!N1983</f>
        <v>0</v>
      </c>
      <c r="AQ3965" t="str">
        <f>AQ3958</f>
        <v/>
      </c>
    </row>
    <row r="3966" spans="1:43" ht="14.25" customHeight="1" x14ac:dyDescent="0.25">
      <c r="A3966" s="1"/>
      <c r="B3966" s="122"/>
      <c r="C3966" s="122"/>
      <c r="D3966" s="122"/>
      <c r="E3966" s="122"/>
      <c r="F3966" s="122"/>
      <c r="G3966" s="122"/>
      <c r="H3966" s="122"/>
      <c r="I3966" s="122"/>
      <c r="J3966" s="122"/>
      <c r="K3966" s="122"/>
      <c r="L3966" s="122"/>
      <c r="M3966" s="122"/>
      <c r="N3966" s="122"/>
      <c r="O3966" s="122"/>
      <c r="P3966" s="122"/>
      <c r="Q3966" s="122"/>
      <c r="R3966" s="122"/>
      <c r="S3966" s="122"/>
      <c r="T3966" s="122"/>
      <c r="U3966" s="122"/>
      <c r="V3966" s="124" t="s">
        <v>94</v>
      </c>
      <c r="W3966" s="125">
        <f>IFERROR((1*MIN(MAX(X3960,0.5*IF(SUM('Run Rate History'!E399:AD399)&gt;0,(MEDIAN(IF(B3960:AA3960&gt;0,B3960:AA3960))+MEDIAN(IF('Run Rate History'!E399:AD399&gt;0,'Run Rate History'!E399:AD399)))/2,MEDIAN(IF(B3960:AA3960&gt;0,B3960:AA3960)))),2*IF(SUM('Run Rate History'!E399:AD399)&gt;0,(MEDIAN(IF(B3960:AA3960&gt;0,B3960:AA3960))+MEDIAN(IF('Run Rate History'!E399:AD399&gt;0,'Run Rate History'!E399:AD399)))/2,MEDIAN(IF(B3960:AA3960&gt;0,B3960:AA3960))))+2*MIN(MAX(Y3960,0.5*IF(SUM('Run Rate History'!E399:AD399)&gt;0,(MEDIAN(IF(B3960:AA3960&gt;0,B3960:AA3960))+MEDIAN(IF('Run Rate History'!E399:AD399&gt;0,'Run Rate History'!E399:AD399)))/2,MEDIAN(IF(B3960:AA3960&gt;0,B3960:AA3960)))),2*IF(SUM('Run Rate History'!E399:AD399)&gt;0,(MEDIAN(IF(B3960:AA3960&gt;0,B3960:AA3960))+MEDIAN(IF('Run Rate History'!E399:AD399&gt;0,'Run Rate History'!E399:AD399)))/2,MEDIAN(IF(B3960:AA3960&gt;0,B3960:AA3960))))+3*MIN(MAX(Z3960,0.5*IF(SUM('Run Rate History'!E399:AD399)&gt;0,(MEDIAN(IF(B3960:AA3960&gt;0,B3960:AA3960))+MEDIAN(IF('Run Rate History'!E399:AD399&gt;0,'Run Rate History'!E399:AD399)))/2,MEDIAN(IF(B3960:AA3960&gt;0,B3960:AA3960)))),2*IF(SUM('Run Rate History'!E399:AD399)&gt;0,(MEDIAN(IF(B3960:AA3960&gt;0,B3960:AA3960))+MEDIAN(IF('Run Rate History'!E399:AD399&gt;0,'Run Rate History'!E399:AD399)))/2,MEDIAN(IF(B3960:AA3960&gt;0,B3960:AA3960))))+4*MIN(MAX(AA3960,0.5*IF(SUM('Run Rate History'!E399:AD399)&gt;0,(MEDIAN(IF(B3960:AA3960&gt;0,B3960:AA3960))+MEDIAN(IF('Run Rate History'!E399:AD399&gt;0,'Run Rate History'!E399:AD399)))/2,MEDIAN(IF(B3960:AA3960&gt;0,B3960:AA3960)))),2*IF(SUM('Run Rate History'!E399:AD399)&gt;0,(MEDIAN(IF(B3960:AA3960&gt;0,B3960:AA3960))+MEDIAN(IF('Run Rate History'!E399:AD399&gt;0,'Run Rate History'!E399:AD399)))/2,MEDIAN(IF(B3960:AA3960&gt;0,B3960:AA3960)))))/10,0)</f>
        <v>5.5</v>
      </c>
      <c r="X3966" s="129" t="s">
        <v>1174</v>
      </c>
      <c r="Y3966" s="130">
        <f>IFERROR(VLOOKUP(A3958,'Stanje zaliha'!A:E,5,FALSE()),0)</f>
        <v>77</v>
      </c>
      <c r="Z3966" s="131"/>
      <c r="AA3966" s="113" t="s">
        <v>1175</v>
      </c>
      <c r="AB3966" s="118">
        <f t="shared" ref="AB3966:AN3966" si="790">SUM(AB3962:AB3965)</f>
        <v>0</v>
      </c>
      <c r="AC3966" s="118">
        <f t="shared" si="790"/>
        <v>0</v>
      </c>
      <c r="AD3966" s="118">
        <f t="shared" si="790"/>
        <v>0</v>
      </c>
      <c r="AE3966" s="118">
        <f t="shared" si="790"/>
        <v>0</v>
      </c>
      <c r="AF3966" s="118">
        <f t="shared" si="790"/>
        <v>0</v>
      </c>
      <c r="AG3966" s="118">
        <f t="shared" si="790"/>
        <v>0</v>
      </c>
      <c r="AH3966" s="118">
        <f t="shared" si="790"/>
        <v>0</v>
      </c>
      <c r="AI3966" s="118">
        <f t="shared" si="790"/>
        <v>0</v>
      </c>
      <c r="AJ3966" s="118">
        <f t="shared" si="790"/>
        <v>0</v>
      </c>
      <c r="AK3966" s="118">
        <f t="shared" si="790"/>
        <v>0</v>
      </c>
      <c r="AL3966" s="118">
        <f t="shared" si="790"/>
        <v>0</v>
      </c>
      <c r="AM3966" s="118">
        <f t="shared" si="790"/>
        <v>0</v>
      </c>
      <c r="AN3966" s="118">
        <f t="shared" si="790"/>
        <v>0</v>
      </c>
      <c r="AQ3966" t="str">
        <f>AQ3958</f>
        <v/>
      </c>
    </row>
    <row r="3967" spans="1:43" ht="14.25" customHeight="1" x14ac:dyDescent="0.25">
      <c r="A3967" s="1"/>
      <c r="B3967" s="122"/>
      <c r="C3967" s="122"/>
      <c r="D3967" s="122"/>
      <c r="E3967" s="122"/>
      <c r="F3967" s="122"/>
      <c r="G3967" s="122"/>
      <c r="H3967" s="122"/>
      <c r="I3967" s="122"/>
      <c r="J3967" s="122"/>
      <c r="K3967" s="122"/>
      <c r="L3967" s="122"/>
      <c r="M3967" s="122"/>
      <c r="N3967" s="122"/>
      <c r="O3967" s="122"/>
      <c r="P3967" s="122"/>
      <c r="Q3967" s="122"/>
      <c r="R3967" s="122"/>
      <c r="S3967" s="122"/>
      <c r="T3967" s="122"/>
      <c r="U3967" s="122"/>
      <c r="V3967" s="124" t="s">
        <v>95</v>
      </c>
      <c r="W3967" s="125">
        <f>IFERROR(0.6*W3966+0.4*W3965,0)</f>
        <v>5.8818181818181818</v>
      </c>
      <c r="X3967" s="132" t="s">
        <v>1176</v>
      </c>
      <c r="Y3967" s="133">
        <f>IFERROR(SUMIF('Popis poslanih narudžbi'!A:A,A3958,'Popis poslanih narudžbi'!C:C),0)</f>
        <v>0</v>
      </c>
      <c r="Z3967" s="131"/>
      <c r="AA3967" s="134" t="s">
        <v>1177</v>
      </c>
      <c r="AB3967" s="118">
        <f t="shared" ref="AB3967:AN3967" si="791">AB3960+AB3966</f>
        <v>7</v>
      </c>
      <c r="AC3967" s="118">
        <f t="shared" si="791"/>
        <v>7</v>
      </c>
      <c r="AD3967" s="118">
        <f t="shared" si="791"/>
        <v>6</v>
      </c>
      <c r="AE3967" s="118">
        <f t="shared" si="791"/>
        <v>7</v>
      </c>
      <c r="AF3967" s="118">
        <f t="shared" si="791"/>
        <v>7</v>
      </c>
      <c r="AG3967" s="118">
        <f t="shared" si="791"/>
        <v>7</v>
      </c>
      <c r="AH3967" s="118">
        <f t="shared" si="791"/>
        <v>7</v>
      </c>
      <c r="AI3967" s="118">
        <f t="shared" si="791"/>
        <v>6</v>
      </c>
      <c r="AJ3967" s="118">
        <f t="shared" si="791"/>
        <v>6</v>
      </c>
      <c r="AK3967" s="118">
        <f t="shared" si="791"/>
        <v>6</v>
      </c>
      <c r="AL3967" s="118">
        <f t="shared" si="791"/>
        <v>6</v>
      </c>
      <c r="AM3967" s="118">
        <f t="shared" si="791"/>
        <v>6</v>
      </c>
      <c r="AN3967" s="118">
        <f t="shared" si="791"/>
        <v>6</v>
      </c>
      <c r="AQ3967" t="str">
        <f>AQ3958</f>
        <v/>
      </c>
    </row>
    <row r="3968" spans="1:43" ht="14.25" customHeight="1" x14ac:dyDescent="0.25">
      <c r="A3968" s="107" t="str">
        <f>'Run Rate'!A400</f>
        <v>POL09923</v>
      </c>
      <c r="B3968" s="135" t="str">
        <f>'Run Rate'!B400</f>
        <v>Protein pancake 65g unflavoured</v>
      </c>
      <c r="C3968" s="135" t="str">
        <f>'Run Rate'!C400</f>
        <v>PROTEINI</v>
      </c>
      <c r="D3968" s="135" t="str">
        <f>'Run Rate'!D400</f>
        <v>03 BRONZE</v>
      </c>
      <c r="E3968" s="122"/>
      <c r="F3968" s="122"/>
      <c r="G3968" s="122"/>
      <c r="H3968" s="122"/>
      <c r="I3968" s="122"/>
      <c r="J3968" s="122"/>
      <c r="K3968" s="122"/>
      <c r="L3968" s="122"/>
      <c r="M3968" s="122"/>
      <c r="N3968" s="122"/>
      <c r="O3968" s="122"/>
      <c r="P3968" s="122"/>
      <c r="Q3968" s="122"/>
      <c r="R3968" s="122"/>
      <c r="S3968" s="122"/>
      <c r="T3968" s="122"/>
      <c r="U3968" s="122"/>
      <c r="V3968" s="122"/>
      <c r="W3968" s="122"/>
      <c r="X3968" s="122"/>
      <c r="Y3968" s="122"/>
      <c r="Z3968" s="122"/>
      <c r="AA3968" s="122"/>
      <c r="AB3968" s="122"/>
      <c r="AC3968" s="122"/>
      <c r="AD3968" s="122"/>
      <c r="AE3968" s="122"/>
      <c r="AF3968" s="122"/>
      <c r="AG3968" s="122"/>
      <c r="AH3968" s="122"/>
      <c r="AI3968" s="122"/>
      <c r="AJ3968" s="122"/>
      <c r="AK3968" s="122"/>
      <c r="AL3968" s="122"/>
      <c r="AM3968" s="122"/>
      <c r="AN3968" s="122"/>
      <c r="AQ3968" t="str">
        <f>IF(AND(OR($B$1="ALL",$B$1=C3968),OR($E$1="ALL",$E$1=D3968),OR($B$2="ALL",$B$2=A3968),OR($E$2="ALL",IFERROR(SEARCH($E$2,B3968),0)&gt;0)),"MATCH","")</f>
        <v/>
      </c>
    </row>
    <row r="3969" spans="1:43" ht="14.25" customHeight="1" x14ac:dyDescent="0.25">
      <c r="A3969" s="108" t="s">
        <v>1137</v>
      </c>
      <c r="B3969" s="136" t="s">
        <v>1138</v>
      </c>
      <c r="C3969" s="136" t="s">
        <v>1139</v>
      </c>
      <c r="D3969" s="136" t="s">
        <v>1140</v>
      </c>
      <c r="E3969" s="136" t="s">
        <v>1141</v>
      </c>
      <c r="F3969" s="136" t="s">
        <v>1142</v>
      </c>
      <c r="G3969" s="136" t="s">
        <v>1143</v>
      </c>
      <c r="H3969" s="136" t="s">
        <v>1144</v>
      </c>
      <c r="I3969" s="136" t="s">
        <v>1145</v>
      </c>
      <c r="J3969" s="136" t="s">
        <v>1146</v>
      </c>
      <c r="K3969" s="136" t="s">
        <v>1147</v>
      </c>
      <c r="L3969" s="136" t="s">
        <v>1148</v>
      </c>
      <c r="M3969" s="136" t="s">
        <v>1149</v>
      </c>
      <c r="N3969" s="136" t="s">
        <v>1150</v>
      </c>
      <c r="O3969" s="136" t="s">
        <v>1151</v>
      </c>
      <c r="P3969" s="136" t="s">
        <v>1152</v>
      </c>
      <c r="Q3969" s="136" t="s">
        <v>1153</v>
      </c>
      <c r="R3969" s="136" t="s">
        <v>1154</v>
      </c>
      <c r="S3969" s="136" t="s">
        <v>1155</v>
      </c>
      <c r="T3969" s="136" t="s">
        <v>1156</v>
      </c>
      <c r="U3969" s="136" t="s">
        <v>1157</v>
      </c>
      <c r="V3969" s="136" t="s">
        <v>1158</v>
      </c>
      <c r="W3969" s="136" t="s">
        <v>1159</v>
      </c>
      <c r="X3969" s="136" t="s">
        <v>1160</v>
      </c>
      <c r="Y3969" s="136" t="s">
        <v>1161</v>
      </c>
      <c r="Z3969" s="136" t="s">
        <v>1162</v>
      </c>
      <c r="AA3969" s="136" t="s">
        <v>1163</v>
      </c>
      <c r="AB3969" s="137" t="s">
        <v>156</v>
      </c>
      <c r="AC3969" s="137" t="s">
        <v>157</v>
      </c>
      <c r="AD3969" s="137" t="s">
        <v>158</v>
      </c>
      <c r="AE3969" s="137" t="s">
        <v>139</v>
      </c>
      <c r="AF3969" s="138" t="s">
        <v>140</v>
      </c>
      <c r="AG3969" s="138" t="s">
        <v>141</v>
      </c>
      <c r="AH3969" s="138" t="s">
        <v>142</v>
      </c>
      <c r="AI3969" s="138" t="s">
        <v>143</v>
      </c>
      <c r="AJ3969" s="139" t="s">
        <v>144</v>
      </c>
      <c r="AK3969" s="139" t="s">
        <v>145</v>
      </c>
      <c r="AL3969" s="139" t="s">
        <v>146</v>
      </c>
      <c r="AM3969" s="140" t="s">
        <v>147</v>
      </c>
      <c r="AN3969" s="140" t="s">
        <v>148</v>
      </c>
      <c r="AQ3969" t="str">
        <f>AQ3968</f>
        <v/>
      </c>
    </row>
    <row r="3970" spans="1:43" ht="14.25" customHeight="1" x14ac:dyDescent="0.25">
      <c r="A3970" s="99" t="s">
        <v>1164</v>
      </c>
      <c r="B3970" s="112">
        <f>'Run Rate'!E400</f>
        <v>319</v>
      </c>
      <c r="C3970" s="112">
        <f>'Run Rate'!F400</f>
        <v>154</v>
      </c>
      <c r="D3970" s="112">
        <f>'Run Rate'!G400</f>
        <v>61</v>
      </c>
      <c r="E3970" s="112">
        <f>'Run Rate'!H400</f>
        <v>65</v>
      </c>
      <c r="F3970" s="112">
        <f>'Run Rate'!I400</f>
        <v>113</v>
      </c>
      <c r="G3970" s="112">
        <f>'Run Rate'!J400</f>
        <v>86</v>
      </c>
      <c r="H3970" s="112">
        <f>'Run Rate'!K400</f>
        <v>150</v>
      </c>
      <c r="I3970" s="112">
        <f>'Run Rate'!L400</f>
        <v>130</v>
      </c>
      <c r="J3970" s="112">
        <f>'Run Rate'!M400</f>
        <v>206</v>
      </c>
      <c r="K3970" s="112">
        <f>'Run Rate'!N400</f>
        <v>165</v>
      </c>
      <c r="L3970" s="112">
        <f>'Run Rate'!O400</f>
        <v>146</v>
      </c>
      <c r="M3970" s="112">
        <f>'Run Rate'!P400</f>
        <v>132</v>
      </c>
      <c r="N3970" s="112">
        <f>'Run Rate'!Q400</f>
        <v>56</v>
      </c>
      <c r="O3970" s="112">
        <f>'Run Rate'!R400</f>
        <v>114</v>
      </c>
      <c r="P3970" s="112">
        <f>'Run Rate'!S400</f>
        <v>11</v>
      </c>
      <c r="Q3970" s="112">
        <f>'Run Rate'!T400</f>
        <v>110</v>
      </c>
      <c r="R3970" s="112">
        <f>'Run Rate'!U400</f>
        <v>96</v>
      </c>
      <c r="S3970" s="112">
        <f>'Run Rate'!V400</f>
        <v>86</v>
      </c>
      <c r="T3970" s="112">
        <f>'Run Rate'!W400</f>
        <v>157</v>
      </c>
      <c r="U3970" s="112">
        <f>'Run Rate'!X400</f>
        <v>191</v>
      </c>
      <c r="V3970" s="112">
        <f>'Run Rate'!Y400</f>
        <v>165</v>
      </c>
      <c r="W3970" s="112">
        <f>'Run Rate'!Z400</f>
        <v>115</v>
      </c>
      <c r="X3970" s="112">
        <f>'Run Rate'!AA400</f>
        <v>149</v>
      </c>
      <c r="Y3970" s="112">
        <f>'Run Rate'!AB400</f>
        <v>184</v>
      </c>
      <c r="Z3970" s="112">
        <f>'Run Rate'!AC400</f>
        <v>118</v>
      </c>
      <c r="AA3970" s="112">
        <f>'Run Rate'!AD400</f>
        <v>942</v>
      </c>
      <c r="AB3970" s="113">
        <v>179</v>
      </c>
      <c r="AC3970" s="112">
        <v>179</v>
      </c>
      <c r="AD3970" s="112">
        <v>179</v>
      </c>
      <c r="AE3970" s="112">
        <v>179</v>
      </c>
      <c r="AF3970" s="112">
        <v>179</v>
      </c>
      <c r="AG3970" s="112">
        <v>161</v>
      </c>
      <c r="AH3970" s="112">
        <v>161</v>
      </c>
      <c r="AI3970" s="112">
        <v>161</v>
      </c>
      <c r="AJ3970" s="112">
        <v>161</v>
      </c>
      <c r="AK3970" s="112">
        <v>179</v>
      </c>
      <c r="AL3970" s="112">
        <v>179</v>
      </c>
      <c r="AM3970" s="112">
        <v>161</v>
      </c>
      <c r="AN3970" s="112">
        <v>161</v>
      </c>
      <c r="AQ3970" t="str">
        <f>AQ3968</f>
        <v/>
      </c>
    </row>
    <row r="3971" spans="1:43" ht="14.25" customHeight="1" x14ac:dyDescent="0.25">
      <c r="A3971" s="99" t="s">
        <v>1165</v>
      </c>
      <c r="B3971" s="114"/>
      <c r="C3971" s="114"/>
      <c r="D3971" s="114"/>
      <c r="E3971" s="114"/>
      <c r="F3971" s="114"/>
      <c r="G3971" s="114"/>
      <c r="H3971" s="114"/>
      <c r="I3971" s="114"/>
      <c r="J3971" s="114"/>
      <c r="K3971" s="114"/>
      <c r="L3971" s="114"/>
      <c r="M3971" s="114"/>
      <c r="N3971" s="114"/>
      <c r="O3971" s="114"/>
      <c r="P3971" s="114"/>
      <c r="Q3971" s="114"/>
      <c r="R3971" s="114"/>
      <c r="S3971" s="114"/>
      <c r="T3971" s="114"/>
      <c r="U3971" s="114"/>
      <c r="V3971" s="114"/>
      <c r="W3971" s="115"/>
      <c r="X3971" s="115"/>
      <c r="Y3971" s="115"/>
      <c r="Z3971" s="115"/>
      <c r="AA3971" s="112" t="s">
        <v>1166</v>
      </c>
      <c r="AB3971" s="113"/>
      <c r="AC3971" s="112"/>
      <c r="AD3971" s="112"/>
      <c r="AE3971" s="112"/>
      <c r="AF3971" s="112"/>
      <c r="AG3971" s="112"/>
      <c r="AH3971" s="112"/>
      <c r="AI3971" s="112"/>
      <c r="AJ3971" s="112"/>
      <c r="AK3971" s="112"/>
      <c r="AL3971" s="112"/>
      <c r="AM3971" s="112"/>
      <c r="AN3971" s="112"/>
      <c r="AQ3971" t="str">
        <f>AQ3968</f>
        <v/>
      </c>
    </row>
    <row r="3972" spans="1:43" ht="14.25" customHeight="1" x14ac:dyDescent="0.25">
      <c r="A3972" s="99" t="s">
        <v>1167</v>
      </c>
      <c r="B3972" s="114"/>
      <c r="C3972" s="114"/>
      <c r="D3972" s="114"/>
      <c r="E3972" s="114"/>
      <c r="F3972" s="114"/>
      <c r="G3972" s="114"/>
      <c r="H3972" s="114"/>
      <c r="I3972" s="114"/>
      <c r="J3972" s="114"/>
      <c r="K3972" s="114"/>
      <c r="L3972" s="114"/>
      <c r="M3972" s="114"/>
      <c r="N3972" s="114"/>
      <c r="O3972" s="114"/>
      <c r="P3972" s="114"/>
      <c r="Q3972" s="114"/>
      <c r="R3972" s="114"/>
      <c r="S3972" s="114"/>
      <c r="T3972" s="114"/>
      <c r="U3972" s="114"/>
      <c r="V3972" s="114"/>
      <c r="W3972" s="115"/>
      <c r="X3972" s="116"/>
      <c r="Y3972" s="117"/>
      <c r="Z3972" s="115"/>
      <c r="AA3972" s="112" t="s">
        <v>1168</v>
      </c>
      <c r="AB3972" s="113">
        <f>'Demand Input VP'!B1989</f>
        <v>0</v>
      </c>
      <c r="AC3972" s="112">
        <f>'Demand Input VP'!C1989</f>
        <v>0</v>
      </c>
      <c r="AD3972" s="112">
        <f>'Demand Input VP'!D1989</f>
        <v>0</v>
      </c>
      <c r="AE3972" s="112">
        <f>'Demand Input VP'!E1989</f>
        <v>0</v>
      </c>
      <c r="AF3972" s="112">
        <f>'Demand Input VP'!F1989</f>
        <v>0</v>
      </c>
      <c r="AG3972" s="112">
        <f>'Demand Input VP'!G1989</f>
        <v>300</v>
      </c>
      <c r="AH3972" s="112">
        <f>'Demand Input VP'!H1989</f>
        <v>300</v>
      </c>
      <c r="AI3972" s="112">
        <f>'Demand Input VP'!I1989</f>
        <v>300</v>
      </c>
      <c r="AJ3972" s="112">
        <f>'Demand Input VP'!J1989</f>
        <v>300</v>
      </c>
      <c r="AK3972" s="112">
        <f>'Demand Input VP'!K1989</f>
        <v>0</v>
      </c>
      <c r="AL3972" s="112">
        <f>'Demand Input VP'!L1989</f>
        <v>0</v>
      </c>
      <c r="AM3972" s="112">
        <f>'Demand Input VP'!M1989</f>
        <v>0</v>
      </c>
      <c r="AN3972" s="112">
        <f>'Demand Input VP'!N1989</f>
        <v>0</v>
      </c>
      <c r="AQ3972" t="str">
        <f>AQ3968</f>
        <v/>
      </c>
    </row>
    <row r="3973" spans="1:43" ht="14.25" customHeight="1" x14ac:dyDescent="0.25">
      <c r="A3973" s="99" t="s">
        <v>1169</v>
      </c>
      <c r="B3973" s="118"/>
      <c r="C3973" s="118"/>
      <c r="D3973" s="118"/>
      <c r="E3973" s="118"/>
      <c r="F3973" s="118"/>
      <c r="G3973" s="118"/>
      <c r="H3973" s="118"/>
      <c r="I3973" s="118"/>
      <c r="J3973" s="118"/>
      <c r="K3973" s="118"/>
      <c r="L3973" s="118"/>
      <c r="M3973" s="118"/>
      <c r="N3973" s="118"/>
      <c r="O3973" s="118"/>
      <c r="P3973" s="118"/>
      <c r="Q3973" s="118"/>
      <c r="R3973" s="118"/>
      <c r="S3973" s="118"/>
      <c r="T3973" s="118"/>
      <c r="U3973" s="118"/>
      <c r="V3973" s="118"/>
      <c r="W3973" s="115"/>
      <c r="X3973" s="116"/>
      <c r="Y3973" s="117"/>
      <c r="Z3973" s="119"/>
      <c r="AA3973" s="120" t="s">
        <v>1170</v>
      </c>
      <c r="AB3973" s="121">
        <f>'Demand Input VP'!B1988</f>
        <v>0</v>
      </c>
      <c r="AC3973" s="120">
        <f>'Demand Input VP'!C1988</f>
        <v>0</v>
      </c>
      <c r="AD3973" s="120">
        <f>'Demand Input VP'!D1988</f>
        <v>0</v>
      </c>
      <c r="AE3973" s="120">
        <f>'Demand Input VP'!E1988</f>
        <v>0</v>
      </c>
      <c r="AF3973" s="120">
        <f>'Demand Input VP'!F1988</f>
        <v>0</v>
      </c>
      <c r="AG3973" s="120">
        <f>'Demand Input VP'!G1988</f>
        <v>0</v>
      </c>
      <c r="AH3973" s="120">
        <f>'Demand Input VP'!H1988</f>
        <v>0</v>
      </c>
      <c r="AI3973" s="120">
        <f>'Demand Input VP'!I1988</f>
        <v>0</v>
      </c>
      <c r="AJ3973" s="120">
        <f>'Demand Input VP'!J1988</f>
        <v>0</v>
      </c>
      <c r="AK3973" s="120">
        <f>'Demand Input VP'!K1988</f>
        <v>0</v>
      </c>
      <c r="AL3973" s="120">
        <f>'Demand Input VP'!L1988</f>
        <v>0</v>
      </c>
      <c r="AM3973" s="120">
        <f>'Demand Input VP'!M1988</f>
        <v>30</v>
      </c>
      <c r="AN3973" s="120">
        <f>'Demand Input VP'!N1988</f>
        <v>30</v>
      </c>
      <c r="AQ3973" t="str">
        <f>AQ3968</f>
        <v/>
      </c>
    </row>
    <row r="3974" spans="1:43" ht="14.25" customHeight="1" x14ac:dyDescent="0.25">
      <c r="A3974" s="1"/>
      <c r="B3974" s="122"/>
      <c r="C3974" s="122"/>
      <c r="D3974" s="122"/>
      <c r="E3974" s="122"/>
      <c r="F3974" s="122"/>
      <c r="G3974" s="122"/>
      <c r="H3974" s="122"/>
      <c r="I3974" s="122"/>
      <c r="J3974" s="122"/>
      <c r="K3974" s="122"/>
      <c r="L3974" s="122"/>
      <c r="M3974" s="122"/>
      <c r="N3974" s="122"/>
      <c r="O3974" s="122"/>
      <c r="P3974" s="122"/>
      <c r="Q3974" s="122"/>
      <c r="R3974" s="122"/>
      <c r="S3974" s="122"/>
      <c r="T3974" s="122"/>
      <c r="U3974" s="122"/>
      <c r="V3974" s="122"/>
      <c r="W3974" s="123"/>
      <c r="X3974" s="116"/>
      <c r="Y3974" s="117"/>
      <c r="Z3974" s="123"/>
      <c r="AA3974" s="112" t="s">
        <v>1171</v>
      </c>
      <c r="AB3974" s="113">
        <f>'Demand Input MP'!B1989</f>
        <v>0</v>
      </c>
      <c r="AC3974" s="112">
        <f>'Demand Input MP'!C1989</f>
        <v>0</v>
      </c>
      <c r="AD3974" s="112">
        <f>'Demand Input MP'!D1989</f>
        <v>0</v>
      </c>
      <c r="AE3974" s="112">
        <f>'Demand Input MP'!E1989</f>
        <v>0</v>
      </c>
      <c r="AF3974" s="112">
        <f>'Demand Input MP'!F1989</f>
        <v>0</v>
      </c>
      <c r="AG3974" s="112">
        <f>'Demand Input MP'!G1989</f>
        <v>0</v>
      </c>
      <c r="AH3974" s="112">
        <f>'Demand Input MP'!H1989</f>
        <v>0</v>
      </c>
      <c r="AI3974" s="112">
        <f>'Demand Input MP'!I1989</f>
        <v>0</v>
      </c>
      <c r="AJ3974" s="112">
        <f>'Demand Input MP'!J1989</f>
        <v>0</v>
      </c>
      <c r="AK3974" s="112">
        <f>'Demand Input MP'!K1989</f>
        <v>0</v>
      </c>
      <c r="AL3974" s="112">
        <f>'Demand Input MP'!L1989</f>
        <v>0</v>
      </c>
      <c r="AM3974" s="112">
        <f>'Demand Input MP'!M1989</f>
        <v>0</v>
      </c>
      <c r="AN3974" s="112">
        <f>'Demand Input MP'!N1989</f>
        <v>0</v>
      </c>
      <c r="AQ3974" t="str">
        <f>AQ3968</f>
        <v/>
      </c>
    </row>
    <row r="3975" spans="1:43" ht="14.25" customHeight="1" x14ac:dyDescent="0.25">
      <c r="A3975" s="1"/>
      <c r="B3975" s="122"/>
      <c r="C3975" s="122"/>
      <c r="D3975" s="122"/>
      <c r="E3975" s="122"/>
      <c r="F3975" s="122"/>
      <c r="G3975" s="122"/>
      <c r="H3975" s="122"/>
      <c r="I3975" s="122"/>
      <c r="J3975" s="122"/>
      <c r="K3975" s="122"/>
      <c r="L3975" s="122"/>
      <c r="M3975" s="122"/>
      <c r="N3975" s="122"/>
      <c r="O3975" s="122"/>
      <c r="P3975" s="122"/>
      <c r="Q3975" s="122"/>
      <c r="R3975" s="122"/>
      <c r="S3975" s="122"/>
      <c r="T3975" s="122"/>
      <c r="U3975" s="122"/>
      <c r="V3975" s="124" t="s">
        <v>91</v>
      </c>
      <c r="W3975" s="125">
        <f>IFERROR(IF(SUM('Run Rate History'!E400:AD400)&gt;0,(SUMPRODUCT((B3970:AA3970&gt;=PERCENTILE(B3970:AA3970,0.1))*(B3970:AA3970&lt;=PERCENTILE(B3970:AA3970,0.9))*B3970:AA3970)+SUMPRODUCT(('Run Rate History'!E400:AD400&gt;=PERCENTILE(B3970:AA3970,0.1))*('Run Rate History'!E400:AD400&lt;=PERCENTILE(B3970:AA3970,0.9))*'Run Rate History'!E400:AD400))/(SUMPRODUCT((B3970:AA3970&gt;=PERCENTILE(B3970:AA3970,0.1))*(B3970:AA3970&lt;=PERCENTILE(B3970:AA3970,0.9))*1)+SUMPRODUCT(('Run Rate History'!E400:AD400&gt;=PERCENTILE(B3970:AA3970,0.1))*('Run Rate History'!E400:AD400&lt;=PERCENTILE(B3970:AA3970,0.9))*1)),TRIMMEAN(B3970:AA3970,0.15)),0)</f>
        <v>124.35</v>
      </c>
      <c r="X3975" s="126" t="s">
        <v>1172</v>
      </c>
      <c r="Y3975" s="127">
        <f>SUM(B3970:AA3970)/26</f>
        <v>162.34615384615384</v>
      </c>
      <c r="Z3975" s="128"/>
      <c r="AA3975" s="112" t="s">
        <v>1173</v>
      </c>
      <c r="AB3975" s="113">
        <f>'Demand Input MP'!B1988</f>
        <v>0</v>
      </c>
      <c r="AC3975" s="112">
        <f>'Demand Input MP'!C1988</f>
        <v>0</v>
      </c>
      <c r="AD3975" s="112">
        <f>'Demand Input MP'!D1988</f>
        <v>0</v>
      </c>
      <c r="AE3975" s="112">
        <f>'Demand Input MP'!E1988</f>
        <v>0</v>
      </c>
      <c r="AF3975" s="112">
        <f>'Demand Input MP'!F1988</f>
        <v>0</v>
      </c>
      <c r="AG3975" s="112">
        <f>'Demand Input MP'!G1988</f>
        <v>0</v>
      </c>
      <c r="AH3975" s="112">
        <f>'Demand Input MP'!H1988</f>
        <v>0</v>
      </c>
      <c r="AI3975" s="112">
        <f>'Demand Input MP'!I1988</f>
        <v>0</v>
      </c>
      <c r="AJ3975" s="112">
        <f>'Demand Input MP'!J1988</f>
        <v>0</v>
      </c>
      <c r="AK3975" s="112">
        <f>'Demand Input MP'!K1988</f>
        <v>0</v>
      </c>
      <c r="AL3975" s="112">
        <f>'Demand Input MP'!L1988</f>
        <v>0</v>
      </c>
      <c r="AM3975" s="112">
        <f>'Demand Input MP'!M1988</f>
        <v>0</v>
      </c>
      <c r="AN3975" s="112">
        <f>'Demand Input MP'!N1988</f>
        <v>0</v>
      </c>
      <c r="AQ3975" t="str">
        <f>AQ3968</f>
        <v/>
      </c>
    </row>
    <row r="3976" spans="1:43" ht="14.25" customHeight="1" x14ac:dyDescent="0.25">
      <c r="A3976" s="1"/>
      <c r="B3976" s="122"/>
      <c r="C3976" s="122"/>
      <c r="D3976" s="122"/>
      <c r="E3976" s="122"/>
      <c r="F3976" s="122"/>
      <c r="G3976" s="122"/>
      <c r="H3976" s="122"/>
      <c r="I3976" s="122"/>
      <c r="J3976" s="122"/>
      <c r="K3976" s="122"/>
      <c r="L3976" s="122"/>
      <c r="M3976" s="122"/>
      <c r="N3976" s="122"/>
      <c r="O3976" s="122"/>
      <c r="P3976" s="122"/>
      <c r="Q3976" s="122"/>
      <c r="R3976" s="122"/>
      <c r="S3976" s="122"/>
      <c r="T3976" s="122"/>
      <c r="U3976" s="122"/>
      <c r="V3976" s="124" t="s">
        <v>94</v>
      </c>
      <c r="W3976" s="125">
        <f>IFERROR((1*MIN(MAX(X3970,0.5*IF(SUM('Run Rate History'!E400:AD400)&gt;0,(MEDIAN(IF(B3970:AA3970&gt;0,B3970:AA3970))+MEDIAN(IF('Run Rate History'!E400:AD400&gt;0,'Run Rate History'!E400:AD400)))/2,MEDIAN(IF(B3970:AA3970&gt;0,B3970:AA3970)))),2*IF(SUM('Run Rate History'!E400:AD400)&gt;0,(MEDIAN(IF(B3970:AA3970&gt;0,B3970:AA3970))+MEDIAN(IF('Run Rate History'!E400:AD400&gt;0,'Run Rate History'!E400:AD400)))/2,MEDIAN(IF(B3970:AA3970&gt;0,B3970:AA3970))))+2*MIN(MAX(Y3970,0.5*IF(SUM('Run Rate History'!E400:AD400)&gt;0,(MEDIAN(IF(B3970:AA3970&gt;0,B3970:AA3970))+MEDIAN(IF('Run Rate History'!E400:AD400&gt;0,'Run Rate History'!E400:AD400)))/2,MEDIAN(IF(B3970:AA3970&gt;0,B3970:AA3970)))),2*IF(SUM('Run Rate History'!E400:AD400)&gt;0,(MEDIAN(IF(B3970:AA3970&gt;0,B3970:AA3970))+MEDIAN(IF('Run Rate History'!E400:AD400&gt;0,'Run Rate History'!E400:AD400)))/2,MEDIAN(IF(B3970:AA3970&gt;0,B3970:AA3970))))+3*MIN(MAX(Z3970,0.5*IF(SUM('Run Rate History'!E400:AD400)&gt;0,(MEDIAN(IF(B3970:AA3970&gt;0,B3970:AA3970))+MEDIAN(IF('Run Rate History'!E400:AD400&gt;0,'Run Rate History'!E400:AD400)))/2,MEDIAN(IF(B3970:AA3970&gt;0,B3970:AA3970)))),2*IF(SUM('Run Rate History'!E400:AD400)&gt;0,(MEDIAN(IF(B3970:AA3970&gt;0,B3970:AA3970))+MEDIAN(IF('Run Rate History'!E400:AD400&gt;0,'Run Rate History'!E400:AD400)))/2,MEDIAN(IF(B3970:AA3970&gt;0,B3970:AA3970))))+4*MIN(MAX(AA3970,0.5*IF(SUM('Run Rate History'!E400:AD400)&gt;0,(MEDIAN(IF(B3970:AA3970&gt;0,B3970:AA3970))+MEDIAN(IF('Run Rate History'!E400:AD400&gt;0,'Run Rate History'!E400:AD400)))/2,MEDIAN(IF(B3970:AA3970&gt;0,B3970:AA3970)))),2*IF(SUM('Run Rate History'!E400:AD400)&gt;0,(MEDIAN(IF(B3970:AA3970&gt;0,B3970:AA3970))+MEDIAN(IF('Run Rate History'!E400:AD400&gt;0,'Run Rate History'!E400:AD400)))/2,MEDIAN(IF(B3970:AA3970&gt;0,B3970:AA3970)))))/10,0)</f>
        <v>183.1</v>
      </c>
      <c r="X3976" s="129" t="s">
        <v>1174</v>
      </c>
      <c r="Y3976" s="130">
        <f>IFERROR(VLOOKUP(A3968,'Stanje zaliha'!A:E,5,FALSE()),0)</f>
        <v>1588</v>
      </c>
      <c r="Z3976" s="131"/>
      <c r="AA3976" s="113" t="s">
        <v>1175</v>
      </c>
      <c r="AB3976" s="118">
        <f t="shared" ref="AB3976:AN3976" si="792">SUM(AB3972:AB3975)</f>
        <v>0</v>
      </c>
      <c r="AC3976" s="118">
        <f t="shared" si="792"/>
        <v>0</v>
      </c>
      <c r="AD3976" s="118">
        <f t="shared" si="792"/>
        <v>0</v>
      </c>
      <c r="AE3976" s="118">
        <f t="shared" si="792"/>
        <v>0</v>
      </c>
      <c r="AF3976" s="118">
        <f t="shared" si="792"/>
        <v>0</v>
      </c>
      <c r="AG3976" s="118">
        <f t="shared" si="792"/>
        <v>300</v>
      </c>
      <c r="AH3976" s="118">
        <f t="shared" si="792"/>
        <v>300</v>
      </c>
      <c r="AI3976" s="118">
        <f t="shared" si="792"/>
        <v>300</v>
      </c>
      <c r="AJ3976" s="118">
        <f t="shared" si="792"/>
        <v>300</v>
      </c>
      <c r="AK3976" s="118">
        <f t="shared" si="792"/>
        <v>0</v>
      </c>
      <c r="AL3976" s="118">
        <f t="shared" si="792"/>
        <v>0</v>
      </c>
      <c r="AM3976" s="118">
        <f t="shared" si="792"/>
        <v>30</v>
      </c>
      <c r="AN3976" s="118">
        <f t="shared" si="792"/>
        <v>30</v>
      </c>
      <c r="AQ3976" t="str">
        <f>AQ3968</f>
        <v/>
      </c>
    </row>
    <row r="3977" spans="1:43" ht="14.25" customHeight="1" x14ac:dyDescent="0.25">
      <c r="A3977" s="1"/>
      <c r="B3977" s="122"/>
      <c r="C3977" s="122"/>
      <c r="D3977" s="122"/>
      <c r="E3977" s="122"/>
      <c r="F3977" s="122"/>
      <c r="G3977" s="122"/>
      <c r="H3977" s="122"/>
      <c r="I3977" s="122"/>
      <c r="J3977" s="122"/>
      <c r="K3977" s="122"/>
      <c r="L3977" s="122"/>
      <c r="M3977" s="122"/>
      <c r="N3977" s="122"/>
      <c r="O3977" s="122"/>
      <c r="P3977" s="122"/>
      <c r="Q3977" s="122"/>
      <c r="R3977" s="122"/>
      <c r="S3977" s="122"/>
      <c r="T3977" s="122"/>
      <c r="U3977" s="122"/>
      <c r="V3977" s="124" t="s">
        <v>95</v>
      </c>
      <c r="W3977" s="125">
        <f>IFERROR(0.6*W3976+0.4*W3975,0)</f>
        <v>159.6</v>
      </c>
      <c r="X3977" s="132" t="s">
        <v>1176</v>
      </c>
      <c r="Y3977" s="133">
        <f>IFERROR(SUMIF('Popis poslanih narudžbi'!A:A,A3968,'Popis poslanih narudžbi'!C:C),0)</f>
        <v>0</v>
      </c>
      <c r="Z3977" s="131"/>
      <c r="AA3977" s="134" t="s">
        <v>1177</v>
      </c>
      <c r="AB3977" s="118">
        <f t="shared" ref="AB3977:AN3977" si="793">AB3970+AB3976</f>
        <v>179</v>
      </c>
      <c r="AC3977" s="118">
        <f t="shared" si="793"/>
        <v>179</v>
      </c>
      <c r="AD3977" s="118">
        <f t="shared" si="793"/>
        <v>179</v>
      </c>
      <c r="AE3977" s="118">
        <f t="shared" si="793"/>
        <v>179</v>
      </c>
      <c r="AF3977" s="118">
        <f t="shared" si="793"/>
        <v>179</v>
      </c>
      <c r="AG3977" s="118">
        <f t="shared" si="793"/>
        <v>461</v>
      </c>
      <c r="AH3977" s="118">
        <f t="shared" si="793"/>
        <v>461</v>
      </c>
      <c r="AI3977" s="118">
        <f t="shared" si="793"/>
        <v>461</v>
      </c>
      <c r="AJ3977" s="118">
        <f t="shared" si="793"/>
        <v>461</v>
      </c>
      <c r="AK3977" s="118">
        <f t="shared" si="793"/>
        <v>179</v>
      </c>
      <c r="AL3977" s="118">
        <f t="shared" si="793"/>
        <v>179</v>
      </c>
      <c r="AM3977" s="118">
        <f t="shared" si="793"/>
        <v>191</v>
      </c>
      <c r="AN3977" s="118">
        <f t="shared" si="793"/>
        <v>191</v>
      </c>
      <c r="AQ3977" t="str">
        <f>AQ3968</f>
        <v/>
      </c>
    </row>
    <row r="3978" spans="1:43" ht="14.25" customHeight="1" x14ac:dyDescent="0.25">
      <c r="A3978" s="107" t="str">
        <f>'Run Rate'!A401</f>
        <v>SHM00073</v>
      </c>
      <c r="B3978" s="135" t="str">
        <f>'Run Rate'!B401</f>
        <v>DEFENDER, Make Them Jealous, 600 ml</v>
      </c>
      <c r="C3978" s="135" t="str">
        <f>'Run Rate'!C401</f>
        <v>DRINKWARE I HOME</v>
      </c>
      <c r="D3978" s="135" t="str">
        <f>'Run Rate'!D401</f>
        <v>03 BRONZE</v>
      </c>
      <c r="E3978" s="122"/>
      <c r="F3978" s="122"/>
      <c r="G3978" s="122"/>
      <c r="H3978" s="122"/>
      <c r="I3978" s="122"/>
      <c r="J3978" s="122"/>
      <c r="K3978" s="122"/>
      <c r="L3978" s="122"/>
      <c r="M3978" s="122"/>
      <c r="N3978" s="122"/>
      <c r="O3978" s="122"/>
      <c r="P3978" s="122"/>
      <c r="Q3978" s="122"/>
      <c r="R3978" s="122"/>
      <c r="S3978" s="122"/>
      <c r="T3978" s="122"/>
      <c r="U3978" s="122"/>
      <c r="V3978" s="122"/>
      <c r="W3978" s="122"/>
      <c r="X3978" s="122"/>
      <c r="Y3978" s="122"/>
      <c r="Z3978" s="122"/>
      <c r="AA3978" s="122"/>
      <c r="AB3978" s="122"/>
      <c r="AC3978" s="122"/>
      <c r="AD3978" s="122"/>
      <c r="AE3978" s="122"/>
      <c r="AF3978" s="122"/>
      <c r="AG3978" s="122"/>
      <c r="AH3978" s="122"/>
      <c r="AI3978" s="122"/>
      <c r="AJ3978" s="122"/>
      <c r="AK3978" s="122"/>
      <c r="AL3978" s="122"/>
      <c r="AM3978" s="122"/>
      <c r="AN3978" s="122"/>
      <c r="AQ3978" t="str">
        <f>IF(AND(OR($B$1="ALL",$B$1=C3978),OR($E$1="ALL",$E$1=D3978),OR($B$2="ALL",$B$2=A3978),OR($E$2="ALL",IFERROR(SEARCH($E$2,B3978),0)&gt;0)),"MATCH","")</f>
        <v/>
      </c>
    </row>
    <row r="3979" spans="1:43" ht="14.25" customHeight="1" x14ac:dyDescent="0.25">
      <c r="A3979" s="108" t="s">
        <v>1137</v>
      </c>
      <c r="B3979" s="136" t="s">
        <v>1138</v>
      </c>
      <c r="C3979" s="136" t="s">
        <v>1139</v>
      </c>
      <c r="D3979" s="136" t="s">
        <v>1140</v>
      </c>
      <c r="E3979" s="136" t="s">
        <v>1141</v>
      </c>
      <c r="F3979" s="136" t="s">
        <v>1142</v>
      </c>
      <c r="G3979" s="136" t="s">
        <v>1143</v>
      </c>
      <c r="H3979" s="136" t="s">
        <v>1144</v>
      </c>
      <c r="I3979" s="136" t="s">
        <v>1145</v>
      </c>
      <c r="J3979" s="136" t="s">
        <v>1146</v>
      </c>
      <c r="K3979" s="136" t="s">
        <v>1147</v>
      </c>
      <c r="L3979" s="136" t="s">
        <v>1148</v>
      </c>
      <c r="M3979" s="136" t="s">
        <v>1149</v>
      </c>
      <c r="N3979" s="136" t="s">
        <v>1150</v>
      </c>
      <c r="O3979" s="136" t="s">
        <v>1151</v>
      </c>
      <c r="P3979" s="136" t="s">
        <v>1152</v>
      </c>
      <c r="Q3979" s="136" t="s">
        <v>1153</v>
      </c>
      <c r="R3979" s="136" t="s">
        <v>1154</v>
      </c>
      <c r="S3979" s="136" t="s">
        <v>1155</v>
      </c>
      <c r="T3979" s="136" t="s">
        <v>1156</v>
      </c>
      <c r="U3979" s="136" t="s">
        <v>1157</v>
      </c>
      <c r="V3979" s="136" t="s">
        <v>1158</v>
      </c>
      <c r="W3979" s="136" t="s">
        <v>1159</v>
      </c>
      <c r="X3979" s="136" t="s">
        <v>1160</v>
      </c>
      <c r="Y3979" s="136" t="s">
        <v>1161</v>
      </c>
      <c r="Z3979" s="136" t="s">
        <v>1162</v>
      </c>
      <c r="AA3979" s="136" t="s">
        <v>1163</v>
      </c>
      <c r="AB3979" s="137" t="s">
        <v>156</v>
      </c>
      <c r="AC3979" s="137" t="s">
        <v>157</v>
      </c>
      <c r="AD3979" s="137" t="s">
        <v>158</v>
      </c>
      <c r="AE3979" s="137" t="s">
        <v>139</v>
      </c>
      <c r="AF3979" s="138" t="s">
        <v>140</v>
      </c>
      <c r="AG3979" s="138" t="s">
        <v>141</v>
      </c>
      <c r="AH3979" s="138" t="s">
        <v>142</v>
      </c>
      <c r="AI3979" s="138" t="s">
        <v>143</v>
      </c>
      <c r="AJ3979" s="139" t="s">
        <v>144</v>
      </c>
      <c r="AK3979" s="139" t="s">
        <v>145</v>
      </c>
      <c r="AL3979" s="139" t="s">
        <v>146</v>
      </c>
      <c r="AM3979" s="140" t="s">
        <v>147</v>
      </c>
      <c r="AN3979" s="140" t="s">
        <v>148</v>
      </c>
      <c r="AQ3979" t="str">
        <f>AQ3978</f>
        <v/>
      </c>
    </row>
    <row r="3980" spans="1:43" ht="14.25" customHeight="1" x14ac:dyDescent="0.25">
      <c r="A3980" s="99" t="s">
        <v>1164</v>
      </c>
      <c r="B3980" s="112">
        <f>'Run Rate'!E401</f>
        <v>24</v>
      </c>
      <c r="C3980" s="112">
        <f>'Run Rate'!F401</f>
        <v>14</v>
      </c>
      <c r="D3980" s="112">
        <f>'Run Rate'!G401</f>
        <v>19</v>
      </c>
      <c r="E3980" s="112">
        <f>'Run Rate'!H401</f>
        <v>22</v>
      </c>
      <c r="F3980" s="112">
        <f>'Run Rate'!I401</f>
        <v>7</v>
      </c>
      <c r="G3980" s="112">
        <f>'Run Rate'!J401</f>
        <v>10</v>
      </c>
      <c r="H3980" s="112">
        <f>'Run Rate'!K401</f>
        <v>28</v>
      </c>
      <c r="I3980" s="112">
        <f>'Run Rate'!L401</f>
        <v>19</v>
      </c>
      <c r="J3980" s="112">
        <f>'Run Rate'!M401</f>
        <v>1785</v>
      </c>
      <c r="K3980" s="112">
        <f>'Run Rate'!N401</f>
        <v>17</v>
      </c>
      <c r="L3980" s="112">
        <f>'Run Rate'!O401</f>
        <v>13</v>
      </c>
      <c r="M3980" s="112">
        <f>'Run Rate'!P401</f>
        <v>31</v>
      </c>
      <c r="N3980" s="112">
        <f>'Run Rate'!Q401</f>
        <v>28</v>
      </c>
      <c r="O3980" s="112">
        <f>'Run Rate'!R401</f>
        <v>8</v>
      </c>
      <c r="P3980" s="112">
        <f>'Run Rate'!S401</f>
        <v>5</v>
      </c>
      <c r="Q3980" s="112">
        <f>'Run Rate'!T401</f>
        <v>10</v>
      </c>
      <c r="R3980" s="112">
        <f>'Run Rate'!U401</f>
        <v>26</v>
      </c>
      <c r="S3980" s="112">
        <f>'Run Rate'!V401</f>
        <v>34</v>
      </c>
      <c r="T3980" s="112">
        <f>'Run Rate'!W401</f>
        <v>91</v>
      </c>
      <c r="U3980" s="112">
        <f>'Run Rate'!X401</f>
        <v>18</v>
      </c>
      <c r="V3980" s="112">
        <f>'Run Rate'!Y401</f>
        <v>29</v>
      </c>
      <c r="W3980" s="112">
        <f>'Run Rate'!Z401</f>
        <v>16</v>
      </c>
      <c r="X3980" s="112">
        <f>'Run Rate'!AA401</f>
        <v>25</v>
      </c>
      <c r="Y3980" s="112">
        <f>'Run Rate'!AB401</f>
        <v>17</v>
      </c>
      <c r="Z3980" s="112">
        <f>'Run Rate'!AC401</f>
        <v>23</v>
      </c>
      <c r="AA3980" s="112">
        <f>'Run Rate'!AD401</f>
        <v>25</v>
      </c>
      <c r="AB3980" s="113">
        <v>23</v>
      </c>
      <c r="AC3980" s="112">
        <v>23</v>
      </c>
      <c r="AD3980" s="112">
        <v>23</v>
      </c>
      <c r="AE3980" s="112">
        <v>23</v>
      </c>
      <c r="AF3980" s="112">
        <v>23</v>
      </c>
      <c r="AG3980" s="112">
        <v>23</v>
      </c>
      <c r="AH3980" s="112">
        <v>23</v>
      </c>
      <c r="AI3980" s="112">
        <v>23</v>
      </c>
      <c r="AJ3980" s="112">
        <v>23</v>
      </c>
      <c r="AK3980" s="112">
        <v>23</v>
      </c>
      <c r="AL3980" s="112">
        <v>23</v>
      </c>
      <c r="AM3980" s="112">
        <v>23</v>
      </c>
      <c r="AN3980" s="112">
        <v>23</v>
      </c>
      <c r="AQ3980" t="str">
        <f>AQ3978</f>
        <v/>
      </c>
    </row>
    <row r="3981" spans="1:43" ht="14.25" customHeight="1" x14ac:dyDescent="0.25">
      <c r="A3981" s="99" t="s">
        <v>1165</v>
      </c>
      <c r="B3981" s="114"/>
      <c r="C3981" s="114"/>
      <c r="D3981" s="114"/>
      <c r="E3981" s="114"/>
      <c r="F3981" s="114"/>
      <c r="G3981" s="114"/>
      <c r="H3981" s="114"/>
      <c r="I3981" s="114"/>
      <c r="J3981" s="114"/>
      <c r="K3981" s="114"/>
      <c r="L3981" s="114"/>
      <c r="M3981" s="114"/>
      <c r="N3981" s="114"/>
      <c r="O3981" s="114"/>
      <c r="P3981" s="114"/>
      <c r="Q3981" s="114"/>
      <c r="R3981" s="114"/>
      <c r="S3981" s="114"/>
      <c r="T3981" s="114"/>
      <c r="U3981" s="114"/>
      <c r="V3981" s="114"/>
      <c r="W3981" s="115"/>
      <c r="X3981" s="115"/>
      <c r="Y3981" s="115"/>
      <c r="Z3981" s="115"/>
      <c r="AA3981" s="112" t="s">
        <v>1166</v>
      </c>
      <c r="AB3981" s="113"/>
      <c r="AC3981" s="112"/>
      <c r="AD3981" s="112"/>
      <c r="AE3981" s="112"/>
      <c r="AF3981" s="112"/>
      <c r="AG3981" s="112"/>
      <c r="AH3981" s="112"/>
      <c r="AI3981" s="112"/>
      <c r="AJ3981" s="112"/>
      <c r="AK3981" s="112"/>
      <c r="AL3981" s="112"/>
      <c r="AM3981" s="112"/>
      <c r="AN3981" s="112"/>
      <c r="AQ3981" t="str">
        <f>AQ3978</f>
        <v/>
      </c>
    </row>
    <row r="3982" spans="1:43" ht="14.25" customHeight="1" x14ac:dyDescent="0.25">
      <c r="A3982" s="99" t="s">
        <v>1167</v>
      </c>
      <c r="B3982" s="114"/>
      <c r="C3982" s="114"/>
      <c r="D3982" s="114"/>
      <c r="E3982" s="114"/>
      <c r="F3982" s="114"/>
      <c r="G3982" s="114"/>
      <c r="H3982" s="114"/>
      <c r="I3982" s="114"/>
      <c r="J3982" s="114"/>
      <c r="K3982" s="114"/>
      <c r="L3982" s="114"/>
      <c r="M3982" s="114"/>
      <c r="N3982" s="114"/>
      <c r="O3982" s="114"/>
      <c r="P3982" s="114"/>
      <c r="Q3982" s="114"/>
      <c r="R3982" s="114"/>
      <c r="S3982" s="114"/>
      <c r="T3982" s="114"/>
      <c r="U3982" s="114"/>
      <c r="V3982" s="114"/>
      <c r="W3982" s="115"/>
      <c r="X3982" s="116"/>
      <c r="Y3982" s="117"/>
      <c r="Z3982" s="115"/>
      <c r="AA3982" s="112" t="s">
        <v>1168</v>
      </c>
      <c r="AB3982" s="113">
        <f>'Demand Input VP'!B1994</f>
        <v>0</v>
      </c>
      <c r="AC3982" s="112">
        <f>'Demand Input VP'!C1994</f>
        <v>0</v>
      </c>
      <c r="AD3982" s="112">
        <f>'Demand Input VP'!D1994</f>
        <v>0</v>
      </c>
      <c r="AE3982" s="112">
        <f>'Demand Input VP'!E1994</f>
        <v>0</v>
      </c>
      <c r="AF3982" s="112">
        <f>'Demand Input VP'!F1994</f>
        <v>0</v>
      </c>
      <c r="AG3982" s="112">
        <f>'Demand Input VP'!G1994</f>
        <v>0</v>
      </c>
      <c r="AH3982" s="112">
        <f>'Demand Input VP'!H1994</f>
        <v>0</v>
      </c>
      <c r="AI3982" s="112">
        <f>'Demand Input VP'!I1994</f>
        <v>0</v>
      </c>
      <c r="AJ3982" s="112">
        <f>'Demand Input VP'!J1994</f>
        <v>0</v>
      </c>
      <c r="AK3982" s="112">
        <f>'Demand Input VP'!K1994</f>
        <v>0</v>
      </c>
      <c r="AL3982" s="112">
        <f>'Demand Input VP'!L1994</f>
        <v>0</v>
      </c>
      <c r="AM3982" s="112">
        <f>'Demand Input VP'!M1994</f>
        <v>0</v>
      </c>
      <c r="AN3982" s="112">
        <f>'Demand Input VP'!N1994</f>
        <v>0</v>
      </c>
      <c r="AQ3982" t="str">
        <f>AQ3978</f>
        <v/>
      </c>
    </row>
    <row r="3983" spans="1:43" ht="14.25" customHeight="1" x14ac:dyDescent="0.25">
      <c r="A3983" s="99" t="s">
        <v>1169</v>
      </c>
      <c r="B3983" s="118"/>
      <c r="C3983" s="118"/>
      <c r="D3983" s="118"/>
      <c r="E3983" s="118"/>
      <c r="F3983" s="118"/>
      <c r="G3983" s="118"/>
      <c r="H3983" s="118"/>
      <c r="I3983" s="118"/>
      <c r="J3983" s="118"/>
      <c r="K3983" s="118"/>
      <c r="L3983" s="118"/>
      <c r="M3983" s="118"/>
      <c r="N3983" s="118"/>
      <c r="O3983" s="118"/>
      <c r="P3983" s="118"/>
      <c r="Q3983" s="118"/>
      <c r="R3983" s="118"/>
      <c r="S3983" s="118"/>
      <c r="T3983" s="118"/>
      <c r="U3983" s="118"/>
      <c r="V3983" s="118"/>
      <c r="W3983" s="115"/>
      <c r="X3983" s="116"/>
      <c r="Y3983" s="117"/>
      <c r="Z3983" s="119"/>
      <c r="AA3983" s="120" t="s">
        <v>1170</v>
      </c>
      <c r="AB3983" s="121">
        <f>'Demand Input VP'!B1993</f>
        <v>0</v>
      </c>
      <c r="AC3983" s="120">
        <f>'Demand Input VP'!C1993</f>
        <v>0</v>
      </c>
      <c r="AD3983" s="120">
        <f>'Demand Input VP'!D1993</f>
        <v>0</v>
      </c>
      <c r="AE3983" s="120">
        <f>'Demand Input VP'!E1993</f>
        <v>0</v>
      </c>
      <c r="AF3983" s="120">
        <f>'Demand Input VP'!F1993</f>
        <v>0</v>
      </c>
      <c r="AG3983" s="120">
        <f>'Demand Input VP'!G1993</f>
        <v>0</v>
      </c>
      <c r="AH3983" s="120">
        <f>'Demand Input VP'!H1993</f>
        <v>0</v>
      </c>
      <c r="AI3983" s="120">
        <f>'Demand Input VP'!I1993</f>
        <v>0</v>
      </c>
      <c r="AJ3983" s="120">
        <f>'Demand Input VP'!J1993</f>
        <v>0</v>
      </c>
      <c r="AK3983" s="120">
        <f>'Demand Input VP'!K1993</f>
        <v>0</v>
      </c>
      <c r="AL3983" s="120">
        <f>'Demand Input VP'!L1993</f>
        <v>0</v>
      </c>
      <c r="AM3983" s="120">
        <f>'Demand Input VP'!M1993</f>
        <v>0</v>
      </c>
      <c r="AN3983" s="120">
        <f>'Demand Input VP'!N1993</f>
        <v>0</v>
      </c>
      <c r="AQ3983" t="str">
        <f>AQ3978</f>
        <v/>
      </c>
    </row>
    <row r="3984" spans="1:43" ht="14.25" customHeight="1" x14ac:dyDescent="0.25">
      <c r="A3984" s="1"/>
      <c r="B3984" s="122"/>
      <c r="C3984" s="122"/>
      <c r="D3984" s="122"/>
      <c r="E3984" s="122"/>
      <c r="F3984" s="122"/>
      <c r="G3984" s="122"/>
      <c r="H3984" s="122"/>
      <c r="I3984" s="122"/>
      <c r="J3984" s="122"/>
      <c r="K3984" s="122"/>
      <c r="L3984" s="122"/>
      <c r="M3984" s="122"/>
      <c r="N3984" s="122"/>
      <c r="O3984" s="122"/>
      <c r="P3984" s="122"/>
      <c r="Q3984" s="122"/>
      <c r="R3984" s="122"/>
      <c r="S3984" s="122"/>
      <c r="T3984" s="122"/>
      <c r="U3984" s="122"/>
      <c r="V3984" s="122"/>
      <c r="W3984" s="123"/>
      <c r="X3984" s="116"/>
      <c r="Y3984" s="117"/>
      <c r="Z3984" s="123"/>
      <c r="AA3984" s="112" t="s">
        <v>1171</v>
      </c>
      <c r="AB3984" s="113">
        <f>'Demand Input MP'!B1994</f>
        <v>0</v>
      </c>
      <c r="AC3984" s="112">
        <f>'Demand Input MP'!C1994</f>
        <v>0</v>
      </c>
      <c r="AD3984" s="112">
        <f>'Demand Input MP'!D1994</f>
        <v>0</v>
      </c>
      <c r="AE3984" s="112">
        <f>'Demand Input MP'!E1994</f>
        <v>0</v>
      </c>
      <c r="AF3984" s="112">
        <f>'Demand Input MP'!F1994</f>
        <v>0</v>
      </c>
      <c r="AG3984" s="112">
        <f>'Demand Input MP'!G1994</f>
        <v>0</v>
      </c>
      <c r="AH3984" s="112">
        <f>'Demand Input MP'!H1994</f>
        <v>0</v>
      </c>
      <c r="AI3984" s="112">
        <f>'Demand Input MP'!I1994</f>
        <v>0</v>
      </c>
      <c r="AJ3984" s="112">
        <f>'Demand Input MP'!J1994</f>
        <v>0</v>
      </c>
      <c r="AK3984" s="112">
        <f>'Demand Input MP'!K1994</f>
        <v>0</v>
      </c>
      <c r="AL3984" s="112">
        <f>'Demand Input MP'!L1994</f>
        <v>0</v>
      </c>
      <c r="AM3984" s="112">
        <f>'Demand Input MP'!M1994</f>
        <v>0</v>
      </c>
      <c r="AN3984" s="112">
        <f>'Demand Input MP'!N1994</f>
        <v>0</v>
      </c>
      <c r="AQ3984" t="str">
        <f>AQ3978</f>
        <v/>
      </c>
    </row>
    <row r="3985" spans="1:43" ht="14.25" customHeight="1" x14ac:dyDescent="0.25">
      <c r="A3985" s="1"/>
      <c r="B3985" s="122"/>
      <c r="C3985" s="122"/>
      <c r="D3985" s="122"/>
      <c r="E3985" s="122"/>
      <c r="F3985" s="122"/>
      <c r="G3985" s="122"/>
      <c r="H3985" s="122"/>
      <c r="I3985" s="122"/>
      <c r="J3985" s="122"/>
      <c r="K3985" s="122"/>
      <c r="L3985" s="122"/>
      <c r="M3985" s="122"/>
      <c r="N3985" s="122"/>
      <c r="O3985" s="122"/>
      <c r="P3985" s="122"/>
      <c r="Q3985" s="122"/>
      <c r="R3985" s="122"/>
      <c r="S3985" s="122"/>
      <c r="T3985" s="122"/>
      <c r="U3985" s="122"/>
      <c r="V3985" s="124" t="s">
        <v>91</v>
      </c>
      <c r="W3985" s="125">
        <f>IFERROR(IF(SUM('Run Rate History'!E401:AD401)&gt;0,(SUMPRODUCT((B3980:AA3980&gt;=PERCENTILE(B3980:AA3980,0.1))*(B3980:AA3980&lt;=PERCENTILE(B3980:AA3980,0.9))*B3980:AA3980)+SUMPRODUCT(('Run Rate History'!E401:AD401&gt;=PERCENTILE(B3980:AA3980,0.1))*('Run Rate History'!E401:AD401&lt;=PERCENTILE(B3980:AA3980,0.9))*'Run Rate History'!E401:AD401))/(SUMPRODUCT((B3980:AA3980&gt;=PERCENTILE(B3980:AA3980,0.1))*(B3980:AA3980&lt;=PERCENTILE(B3980:AA3980,0.9))*1)+SUMPRODUCT(('Run Rate History'!E401:AD401&gt;=PERCENTILE(B3980:AA3980,0.1))*('Run Rate History'!E401:AD401&lt;=PERCENTILE(B3980:AA3980,0.9))*1)),TRIMMEAN(B3980:AA3980,0.15)),0)</f>
        <v>20.026315789473685</v>
      </c>
      <c r="X3985" s="126" t="s">
        <v>1172</v>
      </c>
      <c r="Y3985" s="127">
        <f>SUM(B3980:AA3980)/26</f>
        <v>90.15384615384616</v>
      </c>
      <c r="Z3985" s="128"/>
      <c r="AA3985" s="112" t="s">
        <v>1173</v>
      </c>
      <c r="AB3985" s="113">
        <f>'Demand Input MP'!B1993</f>
        <v>0</v>
      </c>
      <c r="AC3985" s="112">
        <f>'Demand Input MP'!C1993</f>
        <v>0</v>
      </c>
      <c r="AD3985" s="112">
        <f>'Demand Input MP'!D1993</f>
        <v>0</v>
      </c>
      <c r="AE3985" s="112">
        <f>'Demand Input MP'!E1993</f>
        <v>0</v>
      </c>
      <c r="AF3985" s="112">
        <f>'Demand Input MP'!F1993</f>
        <v>0</v>
      </c>
      <c r="AG3985" s="112">
        <f>'Demand Input MP'!G1993</f>
        <v>0</v>
      </c>
      <c r="AH3985" s="112">
        <f>'Demand Input MP'!H1993</f>
        <v>0</v>
      </c>
      <c r="AI3985" s="112">
        <f>'Demand Input MP'!I1993</f>
        <v>0</v>
      </c>
      <c r="AJ3985" s="112">
        <f>'Demand Input MP'!J1993</f>
        <v>0</v>
      </c>
      <c r="AK3985" s="112">
        <f>'Demand Input MP'!K1993</f>
        <v>0</v>
      </c>
      <c r="AL3985" s="112">
        <f>'Demand Input MP'!L1993</f>
        <v>0</v>
      </c>
      <c r="AM3985" s="112">
        <f>'Demand Input MP'!M1993</f>
        <v>0</v>
      </c>
      <c r="AN3985" s="112">
        <f>'Demand Input MP'!N1993</f>
        <v>0</v>
      </c>
      <c r="AQ3985" t="str">
        <f>AQ3978</f>
        <v/>
      </c>
    </row>
    <row r="3986" spans="1:43" ht="14.25" customHeight="1" x14ac:dyDescent="0.25">
      <c r="A3986" s="1"/>
      <c r="B3986" s="122"/>
      <c r="C3986" s="122"/>
      <c r="D3986" s="122"/>
      <c r="E3986" s="122"/>
      <c r="F3986" s="122"/>
      <c r="G3986" s="122"/>
      <c r="H3986" s="122"/>
      <c r="I3986" s="122"/>
      <c r="J3986" s="122"/>
      <c r="K3986" s="122"/>
      <c r="L3986" s="122"/>
      <c r="M3986" s="122"/>
      <c r="N3986" s="122"/>
      <c r="O3986" s="122"/>
      <c r="P3986" s="122"/>
      <c r="Q3986" s="122"/>
      <c r="R3986" s="122"/>
      <c r="S3986" s="122"/>
      <c r="T3986" s="122"/>
      <c r="U3986" s="122"/>
      <c r="V3986" s="124" t="s">
        <v>94</v>
      </c>
      <c r="W3986" s="125">
        <f>IFERROR((1*MIN(MAX(X3980,0.5*IF(SUM('Run Rate History'!E401:AD401)&gt;0,(MEDIAN(IF(B3980:AA3980&gt;0,B3980:AA3980))+MEDIAN(IF('Run Rate History'!E401:AD401&gt;0,'Run Rate History'!E401:AD401)))/2,MEDIAN(IF(B3980:AA3980&gt;0,B3980:AA3980)))),2*IF(SUM('Run Rate History'!E401:AD401)&gt;0,(MEDIAN(IF(B3980:AA3980&gt;0,B3980:AA3980))+MEDIAN(IF('Run Rate History'!E401:AD401&gt;0,'Run Rate History'!E401:AD401)))/2,MEDIAN(IF(B3980:AA3980&gt;0,B3980:AA3980))))+2*MIN(MAX(Y3980,0.5*IF(SUM('Run Rate History'!E401:AD401)&gt;0,(MEDIAN(IF(B3980:AA3980&gt;0,B3980:AA3980))+MEDIAN(IF('Run Rate History'!E401:AD401&gt;0,'Run Rate History'!E401:AD401)))/2,MEDIAN(IF(B3980:AA3980&gt;0,B3980:AA3980)))),2*IF(SUM('Run Rate History'!E401:AD401)&gt;0,(MEDIAN(IF(B3980:AA3980&gt;0,B3980:AA3980))+MEDIAN(IF('Run Rate History'!E401:AD401&gt;0,'Run Rate History'!E401:AD401)))/2,MEDIAN(IF(B3980:AA3980&gt;0,B3980:AA3980))))+3*MIN(MAX(Z3980,0.5*IF(SUM('Run Rate History'!E401:AD401)&gt;0,(MEDIAN(IF(B3980:AA3980&gt;0,B3980:AA3980))+MEDIAN(IF('Run Rate History'!E401:AD401&gt;0,'Run Rate History'!E401:AD401)))/2,MEDIAN(IF(B3980:AA3980&gt;0,B3980:AA3980)))),2*IF(SUM('Run Rate History'!E401:AD401)&gt;0,(MEDIAN(IF(B3980:AA3980&gt;0,B3980:AA3980))+MEDIAN(IF('Run Rate History'!E401:AD401&gt;0,'Run Rate History'!E401:AD401)))/2,MEDIAN(IF(B3980:AA3980&gt;0,B3980:AA3980))))+4*MIN(MAX(AA3980,0.5*IF(SUM('Run Rate History'!E401:AD401)&gt;0,(MEDIAN(IF(B3980:AA3980&gt;0,B3980:AA3980))+MEDIAN(IF('Run Rate History'!E401:AD401&gt;0,'Run Rate History'!E401:AD401)))/2,MEDIAN(IF(B3980:AA3980&gt;0,B3980:AA3980)))),2*IF(SUM('Run Rate History'!E401:AD401)&gt;0,(MEDIAN(IF(B3980:AA3980&gt;0,B3980:AA3980))+MEDIAN(IF('Run Rate History'!E401:AD401&gt;0,'Run Rate History'!E401:AD401)))/2,MEDIAN(IF(B3980:AA3980&gt;0,B3980:AA3980)))))/10,0)</f>
        <v>22.8</v>
      </c>
      <c r="X3986" s="129" t="s">
        <v>1174</v>
      </c>
      <c r="Y3986" s="130">
        <f>IFERROR(VLOOKUP(A3978,'Stanje zaliha'!A:E,5,FALSE()),0)</f>
        <v>1733</v>
      </c>
      <c r="Z3986" s="131"/>
      <c r="AA3986" s="113" t="s">
        <v>1175</v>
      </c>
      <c r="AB3986" s="118">
        <f t="shared" ref="AB3986:AN3986" si="794">SUM(AB3982:AB3985)</f>
        <v>0</v>
      </c>
      <c r="AC3986" s="118">
        <f t="shared" si="794"/>
        <v>0</v>
      </c>
      <c r="AD3986" s="118">
        <f t="shared" si="794"/>
        <v>0</v>
      </c>
      <c r="AE3986" s="118">
        <f t="shared" si="794"/>
        <v>0</v>
      </c>
      <c r="AF3986" s="118">
        <f t="shared" si="794"/>
        <v>0</v>
      </c>
      <c r="AG3986" s="118">
        <f t="shared" si="794"/>
        <v>0</v>
      </c>
      <c r="AH3986" s="118">
        <f t="shared" si="794"/>
        <v>0</v>
      </c>
      <c r="AI3986" s="118">
        <f t="shared" si="794"/>
        <v>0</v>
      </c>
      <c r="AJ3986" s="118">
        <f t="shared" si="794"/>
        <v>0</v>
      </c>
      <c r="AK3986" s="118">
        <f t="shared" si="794"/>
        <v>0</v>
      </c>
      <c r="AL3986" s="118">
        <f t="shared" si="794"/>
        <v>0</v>
      </c>
      <c r="AM3986" s="118">
        <f t="shared" si="794"/>
        <v>0</v>
      </c>
      <c r="AN3986" s="118">
        <f t="shared" si="794"/>
        <v>0</v>
      </c>
      <c r="AQ3986" t="str">
        <f>AQ3978</f>
        <v/>
      </c>
    </row>
    <row r="3987" spans="1:43" ht="14.25" customHeight="1" x14ac:dyDescent="0.25">
      <c r="A3987" s="1"/>
      <c r="B3987" s="122"/>
      <c r="C3987" s="122"/>
      <c r="D3987" s="122"/>
      <c r="E3987" s="122"/>
      <c r="F3987" s="122"/>
      <c r="G3987" s="122"/>
      <c r="H3987" s="122"/>
      <c r="I3987" s="122"/>
      <c r="J3987" s="122"/>
      <c r="K3987" s="122"/>
      <c r="L3987" s="122"/>
      <c r="M3987" s="122"/>
      <c r="N3987" s="122"/>
      <c r="O3987" s="122"/>
      <c r="P3987" s="122"/>
      <c r="Q3987" s="122"/>
      <c r="R3987" s="122"/>
      <c r="S3987" s="122"/>
      <c r="T3987" s="122"/>
      <c r="U3987" s="122"/>
      <c r="V3987" s="124" t="s">
        <v>95</v>
      </c>
      <c r="W3987" s="125">
        <f>IFERROR(0.6*W3986+0.4*W3985,0)</f>
        <v>21.690526315789477</v>
      </c>
      <c r="X3987" s="132" t="s">
        <v>1176</v>
      </c>
      <c r="Y3987" s="133">
        <f>IFERROR(SUMIF('Popis poslanih narudžbi'!A:A,A3978,'Popis poslanih narudžbi'!C:C),0)</f>
        <v>0</v>
      </c>
      <c r="Z3987" s="131"/>
      <c r="AA3987" s="134" t="s">
        <v>1177</v>
      </c>
      <c r="AB3987" s="118">
        <f t="shared" ref="AB3987:AN3987" si="795">AB3980+AB3986</f>
        <v>23</v>
      </c>
      <c r="AC3987" s="118">
        <f t="shared" si="795"/>
        <v>23</v>
      </c>
      <c r="AD3987" s="118">
        <f t="shared" si="795"/>
        <v>23</v>
      </c>
      <c r="AE3987" s="118">
        <f t="shared" si="795"/>
        <v>23</v>
      </c>
      <c r="AF3987" s="118">
        <f t="shared" si="795"/>
        <v>23</v>
      </c>
      <c r="AG3987" s="118">
        <f t="shared" si="795"/>
        <v>23</v>
      </c>
      <c r="AH3987" s="118">
        <f t="shared" si="795"/>
        <v>23</v>
      </c>
      <c r="AI3987" s="118">
        <f t="shared" si="795"/>
        <v>23</v>
      </c>
      <c r="AJ3987" s="118">
        <f t="shared" si="795"/>
        <v>23</v>
      </c>
      <c r="AK3987" s="118">
        <f t="shared" si="795"/>
        <v>23</v>
      </c>
      <c r="AL3987" s="118">
        <f t="shared" si="795"/>
        <v>23</v>
      </c>
      <c r="AM3987" s="118">
        <f t="shared" si="795"/>
        <v>23</v>
      </c>
      <c r="AN3987" s="118">
        <f t="shared" si="795"/>
        <v>23</v>
      </c>
      <c r="AQ3987" t="str">
        <f>AQ3978</f>
        <v/>
      </c>
    </row>
    <row r="3988" spans="1:43" ht="14.25" customHeight="1" x14ac:dyDescent="0.25">
      <c r="A3988" s="107" t="str">
        <f>'Run Rate'!A402</f>
        <v>ATC06506</v>
      </c>
      <c r="B3988" s="135" t="str">
        <f>'Run Rate'!B402</f>
        <v>Deep Tissue Foam Roller ORANGE</v>
      </c>
      <c r="C3988" s="135" t="str">
        <f>'Run Rate'!C402</f>
        <v>FITNESS OPREMA</v>
      </c>
      <c r="D3988" s="135" t="str">
        <f>'Run Rate'!D402</f>
        <v>03 BRONZE</v>
      </c>
      <c r="E3988" s="122"/>
      <c r="F3988" s="122"/>
      <c r="G3988" s="122"/>
      <c r="H3988" s="122"/>
      <c r="I3988" s="122"/>
      <c r="J3988" s="122"/>
      <c r="K3988" s="122"/>
      <c r="L3988" s="122"/>
      <c r="M3988" s="122"/>
      <c r="N3988" s="122"/>
      <c r="O3988" s="122"/>
      <c r="P3988" s="122"/>
      <c r="Q3988" s="122"/>
      <c r="R3988" s="122"/>
      <c r="S3988" s="122"/>
      <c r="T3988" s="122"/>
      <c r="U3988" s="122"/>
      <c r="V3988" s="122"/>
      <c r="W3988" s="122"/>
      <c r="X3988" s="122"/>
      <c r="Y3988" s="122"/>
      <c r="Z3988" s="122"/>
      <c r="AA3988" s="122"/>
      <c r="AB3988" s="122"/>
      <c r="AC3988" s="122"/>
      <c r="AD3988" s="122"/>
      <c r="AE3988" s="122"/>
      <c r="AF3988" s="122"/>
      <c r="AG3988" s="122"/>
      <c r="AH3988" s="122"/>
      <c r="AI3988" s="122"/>
      <c r="AJ3988" s="122"/>
      <c r="AK3988" s="122"/>
      <c r="AL3988" s="122"/>
      <c r="AM3988" s="122"/>
      <c r="AN3988" s="122"/>
      <c r="AQ3988" t="str">
        <f>IF(AND(OR($B$1="ALL",$B$1=C3988),OR($E$1="ALL",$E$1=D3988),OR($B$2="ALL",$B$2=A3988),OR($E$2="ALL",IFERROR(SEARCH($E$2,B3988),0)&gt;0)),"MATCH","")</f>
        <v/>
      </c>
    </row>
    <row r="3989" spans="1:43" ht="14.25" customHeight="1" x14ac:dyDescent="0.25">
      <c r="A3989" s="108" t="s">
        <v>1137</v>
      </c>
      <c r="B3989" s="136" t="s">
        <v>1138</v>
      </c>
      <c r="C3989" s="136" t="s">
        <v>1139</v>
      </c>
      <c r="D3989" s="136" t="s">
        <v>1140</v>
      </c>
      <c r="E3989" s="136" t="s">
        <v>1141</v>
      </c>
      <c r="F3989" s="136" t="s">
        <v>1142</v>
      </c>
      <c r="G3989" s="136" t="s">
        <v>1143</v>
      </c>
      <c r="H3989" s="136" t="s">
        <v>1144</v>
      </c>
      <c r="I3989" s="136" t="s">
        <v>1145</v>
      </c>
      <c r="J3989" s="136" t="s">
        <v>1146</v>
      </c>
      <c r="K3989" s="136" t="s">
        <v>1147</v>
      </c>
      <c r="L3989" s="136" t="s">
        <v>1148</v>
      </c>
      <c r="M3989" s="136" t="s">
        <v>1149</v>
      </c>
      <c r="N3989" s="136" t="s">
        <v>1150</v>
      </c>
      <c r="O3989" s="136" t="s">
        <v>1151</v>
      </c>
      <c r="P3989" s="136" t="s">
        <v>1152</v>
      </c>
      <c r="Q3989" s="136" t="s">
        <v>1153</v>
      </c>
      <c r="R3989" s="136" t="s">
        <v>1154</v>
      </c>
      <c r="S3989" s="136" t="s">
        <v>1155</v>
      </c>
      <c r="T3989" s="136" t="s">
        <v>1156</v>
      </c>
      <c r="U3989" s="136" t="s">
        <v>1157</v>
      </c>
      <c r="V3989" s="136" t="s">
        <v>1158</v>
      </c>
      <c r="W3989" s="136" t="s">
        <v>1159</v>
      </c>
      <c r="X3989" s="136" t="s">
        <v>1160</v>
      </c>
      <c r="Y3989" s="136" t="s">
        <v>1161</v>
      </c>
      <c r="Z3989" s="136" t="s">
        <v>1162</v>
      </c>
      <c r="AA3989" s="136" t="s">
        <v>1163</v>
      </c>
      <c r="AB3989" s="137" t="s">
        <v>156</v>
      </c>
      <c r="AC3989" s="137" t="s">
        <v>157</v>
      </c>
      <c r="AD3989" s="137" t="s">
        <v>158</v>
      </c>
      <c r="AE3989" s="137" t="s">
        <v>139</v>
      </c>
      <c r="AF3989" s="138" t="s">
        <v>140</v>
      </c>
      <c r="AG3989" s="138" t="s">
        <v>141</v>
      </c>
      <c r="AH3989" s="138" t="s">
        <v>142</v>
      </c>
      <c r="AI3989" s="138" t="s">
        <v>143</v>
      </c>
      <c r="AJ3989" s="139" t="s">
        <v>144</v>
      </c>
      <c r="AK3989" s="139" t="s">
        <v>145</v>
      </c>
      <c r="AL3989" s="139" t="s">
        <v>146</v>
      </c>
      <c r="AM3989" s="140" t="s">
        <v>147</v>
      </c>
      <c r="AN3989" s="140" t="s">
        <v>148</v>
      </c>
      <c r="AQ3989" t="str">
        <f>AQ3988</f>
        <v/>
      </c>
    </row>
    <row r="3990" spans="1:43" ht="14.25" customHeight="1" x14ac:dyDescent="0.25">
      <c r="A3990" s="99" t="s">
        <v>1164</v>
      </c>
      <c r="B3990" s="112">
        <f>'Run Rate'!E402</f>
        <v>11</v>
      </c>
      <c r="C3990" s="112">
        <f>'Run Rate'!F402</f>
        <v>6</v>
      </c>
      <c r="D3990" s="112">
        <f>'Run Rate'!G402</f>
        <v>11</v>
      </c>
      <c r="E3990" s="112">
        <f>'Run Rate'!H402</f>
        <v>12</v>
      </c>
      <c r="F3990" s="112">
        <f>'Run Rate'!I402</f>
        <v>9</v>
      </c>
      <c r="G3990" s="112">
        <f>'Run Rate'!J402</f>
        <v>10</v>
      </c>
      <c r="H3990" s="112">
        <f>'Run Rate'!K402</f>
        <v>7</v>
      </c>
      <c r="I3990" s="112">
        <f>'Run Rate'!L402</f>
        <v>2</v>
      </c>
      <c r="J3990" s="112">
        <f>'Run Rate'!M402</f>
        <v>3</v>
      </c>
      <c r="K3990" s="112">
        <f>'Run Rate'!N402</f>
        <v>4</v>
      </c>
      <c r="L3990" s="112">
        <f>'Run Rate'!O402</f>
        <v>3</v>
      </c>
      <c r="M3990" s="112">
        <f>'Run Rate'!P402</f>
        <v>10</v>
      </c>
      <c r="N3990" s="112">
        <f>'Run Rate'!Q402</f>
        <v>12</v>
      </c>
      <c r="O3990" s="112">
        <f>'Run Rate'!R402</f>
        <v>2</v>
      </c>
      <c r="P3990" s="112">
        <f>'Run Rate'!S402</f>
        <v>0</v>
      </c>
      <c r="Q3990" s="112">
        <f>'Run Rate'!T402</f>
        <v>2</v>
      </c>
      <c r="R3990" s="112">
        <f>'Run Rate'!U402</f>
        <v>4</v>
      </c>
      <c r="S3990" s="112">
        <f>'Run Rate'!V402</f>
        <v>6</v>
      </c>
      <c r="T3990" s="112">
        <f>'Run Rate'!W402</f>
        <v>7</v>
      </c>
      <c r="U3990" s="112">
        <f>'Run Rate'!X402</f>
        <v>3</v>
      </c>
      <c r="V3990" s="112">
        <f>'Run Rate'!Y402</f>
        <v>7</v>
      </c>
      <c r="W3990" s="112">
        <f>'Run Rate'!Z402</f>
        <v>3</v>
      </c>
      <c r="X3990" s="112">
        <f>'Run Rate'!AA402</f>
        <v>4</v>
      </c>
      <c r="Y3990" s="112">
        <f>'Run Rate'!AB402</f>
        <v>7</v>
      </c>
      <c r="Z3990" s="112">
        <f>'Run Rate'!AC402</f>
        <v>10</v>
      </c>
      <c r="AA3990" s="112">
        <f>'Run Rate'!AD402</f>
        <v>5</v>
      </c>
      <c r="AB3990" s="113">
        <v>6</v>
      </c>
      <c r="AC3990" s="112">
        <v>6</v>
      </c>
      <c r="AD3990" s="112">
        <v>6</v>
      </c>
      <c r="AE3990" s="112">
        <v>6</v>
      </c>
      <c r="AF3990" s="112">
        <v>6</v>
      </c>
      <c r="AG3990" s="112">
        <v>6</v>
      </c>
      <c r="AH3990" s="112">
        <v>6</v>
      </c>
      <c r="AI3990" s="112">
        <v>6</v>
      </c>
      <c r="AJ3990" s="112">
        <v>6</v>
      </c>
      <c r="AK3990" s="112">
        <v>6</v>
      </c>
      <c r="AL3990" s="112">
        <v>6</v>
      </c>
      <c r="AM3990" s="112">
        <v>6</v>
      </c>
      <c r="AN3990" s="112">
        <v>6</v>
      </c>
      <c r="AQ3990" t="str">
        <f>AQ3988</f>
        <v/>
      </c>
    </row>
    <row r="3991" spans="1:43" ht="14.25" customHeight="1" x14ac:dyDescent="0.25">
      <c r="A3991" s="99" t="s">
        <v>1165</v>
      </c>
      <c r="B3991" s="114"/>
      <c r="C3991" s="114"/>
      <c r="D3991" s="114"/>
      <c r="E3991" s="114"/>
      <c r="F3991" s="114"/>
      <c r="G3991" s="114"/>
      <c r="H3991" s="114"/>
      <c r="I3991" s="114"/>
      <c r="J3991" s="114"/>
      <c r="K3991" s="114"/>
      <c r="L3991" s="114"/>
      <c r="M3991" s="114"/>
      <c r="N3991" s="114"/>
      <c r="O3991" s="114"/>
      <c r="P3991" s="114"/>
      <c r="Q3991" s="114"/>
      <c r="R3991" s="114"/>
      <c r="S3991" s="114"/>
      <c r="T3991" s="114"/>
      <c r="U3991" s="114"/>
      <c r="V3991" s="114"/>
      <c r="W3991" s="115"/>
      <c r="X3991" s="115"/>
      <c r="Y3991" s="115"/>
      <c r="Z3991" s="115"/>
      <c r="AA3991" s="112" t="s">
        <v>1166</v>
      </c>
      <c r="AB3991" s="113"/>
      <c r="AC3991" s="112"/>
      <c r="AD3991" s="112"/>
      <c r="AE3991" s="112"/>
      <c r="AF3991" s="112"/>
      <c r="AG3991" s="112"/>
      <c r="AH3991" s="112"/>
      <c r="AI3991" s="112"/>
      <c r="AJ3991" s="112"/>
      <c r="AK3991" s="112"/>
      <c r="AL3991" s="112"/>
      <c r="AM3991" s="112"/>
      <c r="AN3991" s="112"/>
      <c r="AQ3991" t="str">
        <f>AQ3988</f>
        <v/>
      </c>
    </row>
    <row r="3992" spans="1:43" ht="14.25" customHeight="1" x14ac:dyDescent="0.25">
      <c r="A3992" s="99" t="s">
        <v>1167</v>
      </c>
      <c r="B3992" s="114"/>
      <c r="C3992" s="114"/>
      <c r="D3992" s="114"/>
      <c r="E3992" s="114"/>
      <c r="F3992" s="114"/>
      <c r="G3992" s="114"/>
      <c r="H3992" s="114"/>
      <c r="I3992" s="114"/>
      <c r="J3992" s="114"/>
      <c r="K3992" s="114"/>
      <c r="L3992" s="114"/>
      <c r="M3992" s="114"/>
      <c r="N3992" s="114"/>
      <c r="O3992" s="114"/>
      <c r="P3992" s="114"/>
      <c r="Q3992" s="114"/>
      <c r="R3992" s="114"/>
      <c r="S3992" s="114"/>
      <c r="T3992" s="114"/>
      <c r="U3992" s="114"/>
      <c r="V3992" s="114"/>
      <c r="W3992" s="115"/>
      <c r="X3992" s="116"/>
      <c r="Y3992" s="117"/>
      <c r="Z3992" s="115"/>
      <c r="AA3992" s="112" t="s">
        <v>1168</v>
      </c>
      <c r="AB3992" s="113">
        <f>'Demand Input VP'!B1999</f>
        <v>0</v>
      </c>
      <c r="AC3992" s="112">
        <f>'Demand Input VP'!C1999</f>
        <v>0</v>
      </c>
      <c r="AD3992" s="112">
        <f>'Demand Input VP'!D1999</f>
        <v>0</v>
      </c>
      <c r="AE3992" s="112">
        <f>'Demand Input VP'!E1999</f>
        <v>0</v>
      </c>
      <c r="AF3992" s="112">
        <f>'Demand Input VP'!F1999</f>
        <v>0</v>
      </c>
      <c r="AG3992" s="112">
        <f>'Demand Input VP'!G1999</f>
        <v>0</v>
      </c>
      <c r="AH3992" s="112">
        <f>'Demand Input VP'!H1999</f>
        <v>0</v>
      </c>
      <c r="AI3992" s="112">
        <f>'Demand Input VP'!I1999</f>
        <v>0</v>
      </c>
      <c r="AJ3992" s="112">
        <f>'Demand Input VP'!J1999</f>
        <v>0</v>
      </c>
      <c r="AK3992" s="112">
        <f>'Demand Input VP'!K1999</f>
        <v>0</v>
      </c>
      <c r="AL3992" s="112">
        <f>'Demand Input VP'!L1999</f>
        <v>0</v>
      </c>
      <c r="AM3992" s="112">
        <f>'Demand Input VP'!M1999</f>
        <v>0</v>
      </c>
      <c r="AN3992" s="112">
        <f>'Demand Input VP'!N1999</f>
        <v>0</v>
      </c>
      <c r="AQ3992" t="str">
        <f>AQ3988</f>
        <v/>
      </c>
    </row>
    <row r="3993" spans="1:43" ht="14.25" customHeight="1" x14ac:dyDescent="0.25">
      <c r="A3993" s="99" t="s">
        <v>1169</v>
      </c>
      <c r="B3993" s="118"/>
      <c r="C3993" s="118"/>
      <c r="D3993" s="118"/>
      <c r="E3993" s="118"/>
      <c r="F3993" s="118"/>
      <c r="G3993" s="118"/>
      <c r="H3993" s="118"/>
      <c r="I3993" s="118"/>
      <c r="J3993" s="118"/>
      <c r="K3993" s="118"/>
      <c r="L3993" s="118"/>
      <c r="M3993" s="118"/>
      <c r="N3993" s="118"/>
      <c r="O3993" s="118"/>
      <c r="P3993" s="118"/>
      <c r="Q3993" s="118"/>
      <c r="R3993" s="118"/>
      <c r="S3993" s="118"/>
      <c r="T3993" s="118"/>
      <c r="U3993" s="118"/>
      <c r="V3993" s="118"/>
      <c r="W3993" s="115"/>
      <c r="X3993" s="116"/>
      <c r="Y3993" s="117"/>
      <c r="Z3993" s="119"/>
      <c r="AA3993" s="120" t="s">
        <v>1170</v>
      </c>
      <c r="AB3993" s="121">
        <f>'Demand Input VP'!B1998</f>
        <v>0</v>
      </c>
      <c r="AC3993" s="120">
        <f>'Demand Input VP'!C1998</f>
        <v>0</v>
      </c>
      <c r="AD3993" s="120">
        <f>'Demand Input VP'!D1998</f>
        <v>0</v>
      </c>
      <c r="AE3993" s="120">
        <f>'Demand Input VP'!E1998</f>
        <v>0</v>
      </c>
      <c r="AF3993" s="120">
        <f>'Demand Input VP'!F1998</f>
        <v>0</v>
      </c>
      <c r="AG3993" s="120">
        <f>'Demand Input VP'!G1998</f>
        <v>0</v>
      </c>
      <c r="AH3993" s="120">
        <f>'Demand Input VP'!H1998</f>
        <v>0</v>
      </c>
      <c r="AI3993" s="120">
        <f>'Demand Input VP'!I1998</f>
        <v>0</v>
      </c>
      <c r="AJ3993" s="120">
        <f>'Demand Input VP'!J1998</f>
        <v>0</v>
      </c>
      <c r="AK3993" s="120">
        <f>'Demand Input VP'!K1998</f>
        <v>0</v>
      </c>
      <c r="AL3993" s="120">
        <f>'Demand Input VP'!L1998</f>
        <v>0</v>
      </c>
      <c r="AM3993" s="120">
        <f>'Demand Input VP'!M1998</f>
        <v>0</v>
      </c>
      <c r="AN3993" s="120">
        <f>'Demand Input VP'!N1998</f>
        <v>0</v>
      </c>
      <c r="AQ3993" t="str">
        <f>AQ3988</f>
        <v/>
      </c>
    </row>
    <row r="3994" spans="1:43" ht="14.25" customHeight="1" x14ac:dyDescent="0.25">
      <c r="A3994" s="1"/>
      <c r="B3994" s="122"/>
      <c r="C3994" s="122"/>
      <c r="D3994" s="122"/>
      <c r="E3994" s="122"/>
      <c r="F3994" s="122"/>
      <c r="G3994" s="122"/>
      <c r="H3994" s="122"/>
      <c r="I3994" s="122"/>
      <c r="J3994" s="122"/>
      <c r="K3994" s="122"/>
      <c r="L3994" s="122"/>
      <c r="M3994" s="122"/>
      <c r="N3994" s="122"/>
      <c r="O3994" s="122"/>
      <c r="P3994" s="122"/>
      <c r="Q3994" s="122"/>
      <c r="R3994" s="122"/>
      <c r="S3994" s="122"/>
      <c r="T3994" s="122"/>
      <c r="U3994" s="122"/>
      <c r="V3994" s="122"/>
      <c r="W3994" s="123"/>
      <c r="X3994" s="116"/>
      <c r="Y3994" s="117"/>
      <c r="Z3994" s="123"/>
      <c r="AA3994" s="112" t="s">
        <v>1171</v>
      </c>
      <c r="AB3994" s="113">
        <f>'Demand Input MP'!B1999</f>
        <v>0</v>
      </c>
      <c r="AC3994" s="112">
        <f>'Demand Input MP'!C1999</f>
        <v>0</v>
      </c>
      <c r="AD3994" s="112">
        <f>'Demand Input MP'!D1999</f>
        <v>0</v>
      </c>
      <c r="AE3994" s="112">
        <f>'Demand Input MP'!E1999</f>
        <v>0</v>
      </c>
      <c r="AF3994" s="112">
        <f>'Demand Input MP'!F1999</f>
        <v>0</v>
      </c>
      <c r="AG3994" s="112">
        <f>'Demand Input MP'!G1999</f>
        <v>0</v>
      </c>
      <c r="AH3994" s="112">
        <f>'Demand Input MP'!H1999</f>
        <v>0</v>
      </c>
      <c r="AI3994" s="112">
        <f>'Demand Input MP'!I1999</f>
        <v>0</v>
      </c>
      <c r="AJ3994" s="112">
        <f>'Demand Input MP'!J1999</f>
        <v>0</v>
      </c>
      <c r="AK3994" s="112">
        <f>'Demand Input MP'!K1999</f>
        <v>0</v>
      </c>
      <c r="AL3994" s="112">
        <f>'Demand Input MP'!L1999</f>
        <v>0</v>
      </c>
      <c r="AM3994" s="112">
        <f>'Demand Input MP'!M1999</f>
        <v>0</v>
      </c>
      <c r="AN3994" s="112">
        <f>'Demand Input MP'!N1999</f>
        <v>0</v>
      </c>
      <c r="AQ3994" t="str">
        <f>AQ3988</f>
        <v/>
      </c>
    </row>
    <row r="3995" spans="1:43" ht="14.25" customHeight="1" x14ac:dyDescent="0.25">
      <c r="A3995" s="1"/>
      <c r="B3995" s="122"/>
      <c r="C3995" s="122"/>
      <c r="D3995" s="122"/>
      <c r="E3995" s="122"/>
      <c r="F3995" s="122"/>
      <c r="G3995" s="122"/>
      <c r="H3995" s="122"/>
      <c r="I3995" s="122"/>
      <c r="J3995" s="122"/>
      <c r="K3995" s="122"/>
      <c r="L3995" s="122"/>
      <c r="M3995" s="122"/>
      <c r="N3995" s="122"/>
      <c r="O3995" s="122"/>
      <c r="P3995" s="122"/>
      <c r="Q3995" s="122"/>
      <c r="R3995" s="122"/>
      <c r="S3995" s="122"/>
      <c r="T3995" s="122"/>
      <c r="U3995" s="122"/>
      <c r="V3995" s="124" t="s">
        <v>91</v>
      </c>
      <c r="W3995" s="125">
        <f>IFERROR(IF(SUM('Run Rate History'!E402:AD402)&gt;0,(SUMPRODUCT((B3990:AA3990&gt;=PERCENTILE(B3990:AA3990,0.1))*(B3990:AA3990&lt;=PERCENTILE(B3990:AA3990,0.9))*B3990:AA3990)+SUMPRODUCT(('Run Rate History'!E402:AD402&gt;=PERCENTILE(B3990:AA3990,0.1))*('Run Rate History'!E402:AD402&lt;=PERCENTILE(B3990:AA3990,0.9))*'Run Rate History'!E402:AD402))/(SUMPRODUCT((B3990:AA3990&gt;=PERCENTILE(B3990:AA3990,0.1))*(B3990:AA3990&lt;=PERCENTILE(B3990:AA3990,0.9))*1)+SUMPRODUCT(('Run Rate History'!E402:AD402&gt;=PERCENTILE(B3990:AA3990,0.1))*('Run Rate History'!E402:AD402&lt;=PERCENTILE(B3990:AA3990,0.9))*1)),TRIMMEAN(B3990:AA3990,0.15)),0)</f>
        <v>5.2272727272727275</v>
      </c>
      <c r="X3995" s="126" t="s">
        <v>1172</v>
      </c>
      <c r="Y3995" s="127">
        <f>SUM(B3990:AA3990)/26</f>
        <v>6.1538461538461542</v>
      </c>
      <c r="Z3995" s="128"/>
      <c r="AA3995" s="112" t="s">
        <v>1173</v>
      </c>
      <c r="AB3995" s="113">
        <f>'Demand Input MP'!B1998</f>
        <v>0</v>
      </c>
      <c r="AC3995" s="112">
        <f>'Demand Input MP'!C1998</f>
        <v>0</v>
      </c>
      <c r="AD3995" s="112">
        <f>'Demand Input MP'!D1998</f>
        <v>0</v>
      </c>
      <c r="AE3995" s="112">
        <f>'Demand Input MP'!E1998</f>
        <v>0</v>
      </c>
      <c r="AF3995" s="112">
        <f>'Demand Input MP'!F1998</f>
        <v>0</v>
      </c>
      <c r="AG3995" s="112">
        <f>'Demand Input MP'!G1998</f>
        <v>0</v>
      </c>
      <c r="AH3995" s="112">
        <f>'Demand Input MP'!H1998</f>
        <v>0</v>
      </c>
      <c r="AI3995" s="112">
        <f>'Demand Input MP'!I1998</f>
        <v>0</v>
      </c>
      <c r="AJ3995" s="112">
        <f>'Demand Input MP'!J1998</f>
        <v>0</v>
      </c>
      <c r="AK3995" s="112">
        <f>'Demand Input MP'!K1998</f>
        <v>0</v>
      </c>
      <c r="AL3995" s="112">
        <f>'Demand Input MP'!L1998</f>
        <v>0</v>
      </c>
      <c r="AM3995" s="112">
        <f>'Demand Input MP'!M1998</f>
        <v>0</v>
      </c>
      <c r="AN3995" s="112">
        <f>'Demand Input MP'!N1998</f>
        <v>0</v>
      </c>
      <c r="AQ3995" t="str">
        <f>AQ3988</f>
        <v/>
      </c>
    </row>
    <row r="3996" spans="1:43" ht="14.25" customHeight="1" x14ac:dyDescent="0.25">
      <c r="A3996" s="1"/>
      <c r="B3996" s="122"/>
      <c r="C3996" s="122"/>
      <c r="D3996" s="122"/>
      <c r="E3996" s="122"/>
      <c r="F3996" s="122"/>
      <c r="G3996" s="122"/>
      <c r="H3996" s="122"/>
      <c r="I3996" s="122"/>
      <c r="J3996" s="122"/>
      <c r="K3996" s="122"/>
      <c r="L3996" s="122"/>
      <c r="M3996" s="122"/>
      <c r="N3996" s="122"/>
      <c r="O3996" s="122"/>
      <c r="P3996" s="122"/>
      <c r="Q3996" s="122"/>
      <c r="R3996" s="122"/>
      <c r="S3996" s="122"/>
      <c r="T3996" s="122"/>
      <c r="U3996" s="122"/>
      <c r="V3996" s="124" t="s">
        <v>94</v>
      </c>
      <c r="W3996" s="125">
        <f>IFERROR((1*MIN(MAX(X3990,0.5*IF(SUM('Run Rate History'!E402:AD402)&gt;0,(MEDIAN(IF(B3990:AA3990&gt;0,B3990:AA3990))+MEDIAN(IF('Run Rate History'!E402:AD402&gt;0,'Run Rate History'!E402:AD402)))/2,MEDIAN(IF(B3990:AA3990&gt;0,B3990:AA3990)))),2*IF(SUM('Run Rate History'!E402:AD402)&gt;0,(MEDIAN(IF(B3990:AA3990&gt;0,B3990:AA3990))+MEDIAN(IF('Run Rate History'!E402:AD402&gt;0,'Run Rate History'!E402:AD402)))/2,MEDIAN(IF(B3990:AA3990&gt;0,B3990:AA3990))))+2*MIN(MAX(Y3990,0.5*IF(SUM('Run Rate History'!E402:AD402)&gt;0,(MEDIAN(IF(B3990:AA3990&gt;0,B3990:AA3990))+MEDIAN(IF('Run Rate History'!E402:AD402&gt;0,'Run Rate History'!E402:AD402)))/2,MEDIAN(IF(B3990:AA3990&gt;0,B3990:AA3990)))),2*IF(SUM('Run Rate History'!E402:AD402)&gt;0,(MEDIAN(IF(B3990:AA3990&gt;0,B3990:AA3990))+MEDIAN(IF('Run Rate History'!E402:AD402&gt;0,'Run Rate History'!E402:AD402)))/2,MEDIAN(IF(B3990:AA3990&gt;0,B3990:AA3990))))+3*MIN(MAX(Z3990,0.5*IF(SUM('Run Rate History'!E402:AD402)&gt;0,(MEDIAN(IF(B3990:AA3990&gt;0,B3990:AA3990))+MEDIAN(IF('Run Rate History'!E402:AD402&gt;0,'Run Rate History'!E402:AD402)))/2,MEDIAN(IF(B3990:AA3990&gt;0,B3990:AA3990)))),2*IF(SUM('Run Rate History'!E402:AD402)&gt;0,(MEDIAN(IF(B3990:AA3990&gt;0,B3990:AA3990))+MEDIAN(IF('Run Rate History'!E402:AD402&gt;0,'Run Rate History'!E402:AD402)))/2,MEDIAN(IF(B3990:AA3990&gt;0,B3990:AA3990))))+4*MIN(MAX(AA3990,0.5*IF(SUM('Run Rate History'!E402:AD402)&gt;0,(MEDIAN(IF(B3990:AA3990&gt;0,B3990:AA3990))+MEDIAN(IF('Run Rate History'!E402:AD402&gt;0,'Run Rate History'!E402:AD402)))/2,MEDIAN(IF(B3990:AA3990&gt;0,B3990:AA3990)))),2*IF(SUM('Run Rate History'!E402:AD402)&gt;0,(MEDIAN(IF(B3990:AA3990&gt;0,B3990:AA3990))+MEDIAN(IF('Run Rate History'!E402:AD402&gt;0,'Run Rate History'!E402:AD402)))/2,MEDIAN(IF(B3990:AA3990&gt;0,B3990:AA3990)))))/10,0)</f>
        <v>6.5</v>
      </c>
      <c r="X3996" s="129" t="s">
        <v>1174</v>
      </c>
      <c r="Y3996" s="130">
        <f>IFERROR(VLOOKUP(A3988,'Stanje zaliha'!A:E,5,FALSE()),0)</f>
        <v>57</v>
      </c>
      <c r="Z3996" s="131"/>
      <c r="AA3996" s="113" t="s">
        <v>1175</v>
      </c>
      <c r="AB3996" s="118">
        <f t="shared" ref="AB3996:AN3996" si="796">SUM(AB3992:AB3995)</f>
        <v>0</v>
      </c>
      <c r="AC3996" s="118">
        <f t="shared" si="796"/>
        <v>0</v>
      </c>
      <c r="AD3996" s="118">
        <f t="shared" si="796"/>
        <v>0</v>
      </c>
      <c r="AE3996" s="118">
        <f t="shared" si="796"/>
        <v>0</v>
      </c>
      <c r="AF3996" s="118">
        <f t="shared" si="796"/>
        <v>0</v>
      </c>
      <c r="AG3996" s="118">
        <f t="shared" si="796"/>
        <v>0</v>
      </c>
      <c r="AH3996" s="118">
        <f t="shared" si="796"/>
        <v>0</v>
      </c>
      <c r="AI3996" s="118">
        <f t="shared" si="796"/>
        <v>0</v>
      </c>
      <c r="AJ3996" s="118">
        <f t="shared" si="796"/>
        <v>0</v>
      </c>
      <c r="AK3996" s="118">
        <f t="shared" si="796"/>
        <v>0</v>
      </c>
      <c r="AL3996" s="118">
        <f t="shared" si="796"/>
        <v>0</v>
      </c>
      <c r="AM3996" s="118">
        <f t="shared" si="796"/>
        <v>0</v>
      </c>
      <c r="AN3996" s="118">
        <f t="shared" si="796"/>
        <v>0</v>
      </c>
      <c r="AQ3996" t="str">
        <f>AQ3988</f>
        <v/>
      </c>
    </row>
    <row r="3997" spans="1:43" ht="14.25" customHeight="1" x14ac:dyDescent="0.25">
      <c r="A3997" s="1"/>
      <c r="B3997" s="122"/>
      <c r="C3997" s="122"/>
      <c r="D3997" s="122"/>
      <c r="E3997" s="122"/>
      <c r="F3997" s="122"/>
      <c r="G3997" s="122"/>
      <c r="H3997" s="122"/>
      <c r="I3997" s="122"/>
      <c r="J3997" s="122"/>
      <c r="K3997" s="122"/>
      <c r="L3997" s="122"/>
      <c r="M3997" s="122"/>
      <c r="N3997" s="122"/>
      <c r="O3997" s="122"/>
      <c r="P3997" s="122"/>
      <c r="Q3997" s="122"/>
      <c r="R3997" s="122"/>
      <c r="S3997" s="122"/>
      <c r="T3997" s="122"/>
      <c r="U3997" s="122"/>
      <c r="V3997" s="124" t="s">
        <v>95</v>
      </c>
      <c r="W3997" s="125">
        <f>IFERROR(0.6*W3996+0.4*W3995,0)</f>
        <v>5.9909090909090912</v>
      </c>
      <c r="X3997" s="132" t="s">
        <v>1176</v>
      </c>
      <c r="Y3997" s="133">
        <f>IFERROR(SUMIF('Popis poslanih narudžbi'!A:A,A3988,'Popis poslanih narudžbi'!C:C),0)</f>
        <v>0</v>
      </c>
      <c r="Z3997" s="131"/>
      <c r="AA3997" s="134" t="s">
        <v>1177</v>
      </c>
      <c r="AB3997" s="118">
        <f t="shared" ref="AB3997:AN3997" si="797">AB3990+AB3996</f>
        <v>6</v>
      </c>
      <c r="AC3997" s="118">
        <f t="shared" si="797"/>
        <v>6</v>
      </c>
      <c r="AD3997" s="118">
        <f t="shared" si="797"/>
        <v>6</v>
      </c>
      <c r="AE3997" s="118">
        <f t="shared" si="797"/>
        <v>6</v>
      </c>
      <c r="AF3997" s="118">
        <f t="shared" si="797"/>
        <v>6</v>
      </c>
      <c r="AG3997" s="118">
        <f t="shared" si="797"/>
        <v>6</v>
      </c>
      <c r="AH3997" s="118">
        <f t="shared" si="797"/>
        <v>6</v>
      </c>
      <c r="AI3997" s="118">
        <f t="shared" si="797"/>
        <v>6</v>
      </c>
      <c r="AJ3997" s="118">
        <f t="shared" si="797"/>
        <v>6</v>
      </c>
      <c r="AK3997" s="118">
        <f t="shared" si="797"/>
        <v>6</v>
      </c>
      <c r="AL3997" s="118">
        <f t="shared" si="797"/>
        <v>6</v>
      </c>
      <c r="AM3997" s="118">
        <f t="shared" si="797"/>
        <v>6</v>
      </c>
      <c r="AN3997" s="118">
        <f t="shared" si="797"/>
        <v>6</v>
      </c>
      <c r="AQ3997" t="str">
        <f>AQ3988</f>
        <v/>
      </c>
    </row>
    <row r="3998" spans="1:43" ht="14.25" customHeight="1" x14ac:dyDescent="0.25">
      <c r="A3998" s="107" t="str">
        <f>'Run Rate'!A403</f>
        <v>POL09776</v>
      </c>
      <c r="B3998" s="135" t="str">
        <f>'Run Rate'!B403</f>
        <v>Polleo Instant Oats 2,5kg</v>
      </c>
      <c r="C3998" s="135" t="str">
        <f>'Run Rate'!C403</f>
        <v>BIO I SUPERFOODS</v>
      </c>
      <c r="D3998" s="135" t="str">
        <f>'Run Rate'!D403</f>
        <v>03 BRONZE</v>
      </c>
      <c r="E3998" s="122"/>
      <c r="F3998" s="122"/>
      <c r="G3998" s="122"/>
      <c r="H3998" s="122"/>
      <c r="I3998" s="122"/>
      <c r="J3998" s="122"/>
      <c r="K3998" s="122"/>
      <c r="L3998" s="122"/>
      <c r="M3998" s="122"/>
      <c r="N3998" s="122"/>
      <c r="O3998" s="122"/>
      <c r="P3998" s="122"/>
      <c r="Q3998" s="122"/>
      <c r="R3998" s="122"/>
      <c r="S3998" s="122"/>
      <c r="T3998" s="122"/>
      <c r="U3998" s="122"/>
      <c r="V3998" s="122"/>
      <c r="W3998" s="122"/>
      <c r="X3998" s="122"/>
      <c r="Y3998" s="122"/>
      <c r="Z3998" s="122"/>
      <c r="AA3998" s="122"/>
      <c r="AB3998" s="122"/>
      <c r="AC3998" s="122"/>
      <c r="AD3998" s="122"/>
      <c r="AE3998" s="122"/>
      <c r="AF3998" s="122"/>
      <c r="AG3998" s="122"/>
      <c r="AH3998" s="122"/>
      <c r="AI3998" s="122"/>
      <c r="AJ3998" s="122"/>
      <c r="AK3998" s="122"/>
      <c r="AL3998" s="122"/>
      <c r="AM3998" s="122"/>
      <c r="AN3998" s="122"/>
      <c r="AQ3998" t="str">
        <f>IF(AND(OR($B$1="ALL",$B$1=C3998),OR($E$1="ALL",$E$1=D3998),OR($B$2="ALL",$B$2=A3998),OR($E$2="ALL",IFERROR(SEARCH($E$2,B3998),0)&gt;0)),"MATCH","")</f>
        <v/>
      </c>
    </row>
    <row r="3999" spans="1:43" ht="14.25" customHeight="1" x14ac:dyDescent="0.25">
      <c r="A3999" s="108" t="s">
        <v>1137</v>
      </c>
      <c r="B3999" s="136" t="s">
        <v>1138</v>
      </c>
      <c r="C3999" s="136" t="s">
        <v>1139</v>
      </c>
      <c r="D3999" s="136" t="s">
        <v>1140</v>
      </c>
      <c r="E3999" s="136" t="s">
        <v>1141</v>
      </c>
      <c r="F3999" s="136" t="s">
        <v>1142</v>
      </c>
      <c r="G3999" s="136" t="s">
        <v>1143</v>
      </c>
      <c r="H3999" s="136" t="s">
        <v>1144</v>
      </c>
      <c r="I3999" s="136" t="s">
        <v>1145</v>
      </c>
      <c r="J3999" s="136" t="s">
        <v>1146</v>
      </c>
      <c r="K3999" s="136" t="s">
        <v>1147</v>
      </c>
      <c r="L3999" s="136" t="s">
        <v>1148</v>
      </c>
      <c r="M3999" s="136" t="s">
        <v>1149</v>
      </c>
      <c r="N3999" s="136" t="s">
        <v>1150</v>
      </c>
      <c r="O3999" s="136" t="s">
        <v>1151</v>
      </c>
      <c r="P3999" s="136" t="s">
        <v>1152</v>
      </c>
      <c r="Q3999" s="136" t="s">
        <v>1153</v>
      </c>
      <c r="R3999" s="136" t="s">
        <v>1154</v>
      </c>
      <c r="S3999" s="136" t="s">
        <v>1155</v>
      </c>
      <c r="T3999" s="136" t="s">
        <v>1156</v>
      </c>
      <c r="U3999" s="136" t="s">
        <v>1157</v>
      </c>
      <c r="V3999" s="136" t="s">
        <v>1158</v>
      </c>
      <c r="W3999" s="136" t="s">
        <v>1159</v>
      </c>
      <c r="X3999" s="136" t="s">
        <v>1160</v>
      </c>
      <c r="Y3999" s="136" t="s">
        <v>1161</v>
      </c>
      <c r="Z3999" s="136" t="s">
        <v>1162</v>
      </c>
      <c r="AA3999" s="136" t="s">
        <v>1163</v>
      </c>
      <c r="AB3999" s="137" t="s">
        <v>156</v>
      </c>
      <c r="AC3999" s="137" t="s">
        <v>157</v>
      </c>
      <c r="AD3999" s="137" t="s">
        <v>158</v>
      </c>
      <c r="AE3999" s="137" t="s">
        <v>139</v>
      </c>
      <c r="AF3999" s="138" t="s">
        <v>140</v>
      </c>
      <c r="AG3999" s="138" t="s">
        <v>141</v>
      </c>
      <c r="AH3999" s="138" t="s">
        <v>142</v>
      </c>
      <c r="AI3999" s="138" t="s">
        <v>143</v>
      </c>
      <c r="AJ3999" s="139" t="s">
        <v>144</v>
      </c>
      <c r="AK3999" s="139" t="s">
        <v>145</v>
      </c>
      <c r="AL3999" s="139" t="s">
        <v>146</v>
      </c>
      <c r="AM3999" s="140" t="s">
        <v>147</v>
      </c>
      <c r="AN3999" s="140" t="s">
        <v>148</v>
      </c>
      <c r="AQ3999" t="str">
        <f>AQ3998</f>
        <v/>
      </c>
    </row>
    <row r="4000" spans="1:43" ht="14.25" customHeight="1" x14ac:dyDescent="0.25">
      <c r="A4000" s="99" t="s">
        <v>1164</v>
      </c>
      <c r="B4000" s="112">
        <f>'Run Rate'!E403</f>
        <v>11</v>
      </c>
      <c r="C4000" s="112">
        <f>'Run Rate'!F403</f>
        <v>19</v>
      </c>
      <c r="D4000" s="112">
        <f>'Run Rate'!G403</f>
        <v>10</v>
      </c>
      <c r="E4000" s="112">
        <f>'Run Rate'!H403</f>
        <v>11</v>
      </c>
      <c r="F4000" s="112">
        <f>'Run Rate'!I403</f>
        <v>13</v>
      </c>
      <c r="G4000" s="112">
        <f>'Run Rate'!J403</f>
        <v>23</v>
      </c>
      <c r="H4000" s="112">
        <f>'Run Rate'!K403</f>
        <v>8</v>
      </c>
      <c r="I4000" s="112">
        <f>'Run Rate'!L403</f>
        <v>10</v>
      </c>
      <c r="J4000" s="112">
        <f>'Run Rate'!M403</f>
        <v>13</v>
      </c>
      <c r="K4000" s="112">
        <f>'Run Rate'!N403</f>
        <v>12</v>
      </c>
      <c r="L4000" s="112">
        <f>'Run Rate'!O403</f>
        <v>8</v>
      </c>
      <c r="M4000" s="112">
        <f>'Run Rate'!P403</f>
        <v>15</v>
      </c>
      <c r="N4000" s="112">
        <f>'Run Rate'!Q403</f>
        <v>2</v>
      </c>
      <c r="O4000" s="112">
        <f>'Run Rate'!R403</f>
        <v>13</v>
      </c>
      <c r="P4000" s="112">
        <f>'Run Rate'!S403</f>
        <v>3</v>
      </c>
      <c r="Q4000" s="112">
        <f>'Run Rate'!T403</f>
        <v>7</v>
      </c>
      <c r="R4000" s="112">
        <f>'Run Rate'!U403</f>
        <v>13</v>
      </c>
      <c r="S4000" s="112">
        <f>'Run Rate'!V403</f>
        <v>20</v>
      </c>
      <c r="T4000" s="112">
        <f>'Run Rate'!W403</f>
        <v>13</v>
      </c>
      <c r="U4000" s="112">
        <f>'Run Rate'!X403</f>
        <v>11</v>
      </c>
      <c r="V4000" s="112">
        <f>'Run Rate'!Y403</f>
        <v>19</v>
      </c>
      <c r="W4000" s="112">
        <f>'Run Rate'!Z403</f>
        <v>22</v>
      </c>
      <c r="X4000" s="112">
        <f>'Run Rate'!AA403</f>
        <v>11</v>
      </c>
      <c r="Y4000" s="112">
        <f>'Run Rate'!AB403</f>
        <v>20</v>
      </c>
      <c r="Z4000" s="112">
        <f>'Run Rate'!AC403</f>
        <v>17</v>
      </c>
      <c r="AA4000" s="112">
        <f>'Run Rate'!AD403</f>
        <v>17</v>
      </c>
      <c r="AB4000" s="113">
        <v>17</v>
      </c>
      <c r="AC4000" s="112">
        <v>17</v>
      </c>
      <c r="AD4000" s="112">
        <v>17</v>
      </c>
      <c r="AE4000" s="112">
        <v>17</v>
      </c>
      <c r="AF4000" s="112">
        <v>17</v>
      </c>
      <c r="AG4000" s="112">
        <v>17</v>
      </c>
      <c r="AH4000" s="112">
        <v>17</v>
      </c>
      <c r="AI4000" s="112">
        <v>17</v>
      </c>
      <c r="AJ4000" s="112">
        <v>17</v>
      </c>
      <c r="AK4000" s="112">
        <v>17</v>
      </c>
      <c r="AL4000" s="112">
        <v>17</v>
      </c>
      <c r="AM4000" s="112">
        <v>17</v>
      </c>
      <c r="AN4000" s="112">
        <v>17</v>
      </c>
      <c r="AQ4000" t="str">
        <f>AQ3998</f>
        <v/>
      </c>
    </row>
    <row r="4001" spans="1:43" ht="14.25" customHeight="1" x14ac:dyDescent="0.25">
      <c r="A4001" s="99" t="s">
        <v>1165</v>
      </c>
      <c r="B4001" s="114"/>
      <c r="C4001" s="114"/>
      <c r="D4001" s="114"/>
      <c r="E4001" s="114"/>
      <c r="F4001" s="114"/>
      <c r="G4001" s="114"/>
      <c r="H4001" s="114"/>
      <c r="I4001" s="114"/>
      <c r="J4001" s="114"/>
      <c r="K4001" s="114"/>
      <c r="L4001" s="114"/>
      <c r="M4001" s="114"/>
      <c r="N4001" s="114"/>
      <c r="O4001" s="114"/>
      <c r="P4001" s="114"/>
      <c r="Q4001" s="114"/>
      <c r="R4001" s="114"/>
      <c r="S4001" s="114"/>
      <c r="T4001" s="114"/>
      <c r="U4001" s="114"/>
      <c r="V4001" s="114"/>
      <c r="W4001" s="115"/>
      <c r="X4001" s="115"/>
      <c r="Y4001" s="115"/>
      <c r="Z4001" s="115"/>
      <c r="AA4001" s="112" t="s">
        <v>1166</v>
      </c>
      <c r="AB4001" s="113"/>
      <c r="AC4001" s="112"/>
      <c r="AD4001" s="112"/>
      <c r="AE4001" s="112"/>
      <c r="AF4001" s="112"/>
      <c r="AG4001" s="112"/>
      <c r="AH4001" s="112"/>
      <c r="AI4001" s="112"/>
      <c r="AJ4001" s="112"/>
      <c r="AK4001" s="112"/>
      <c r="AL4001" s="112"/>
      <c r="AM4001" s="112"/>
      <c r="AN4001" s="112"/>
      <c r="AQ4001" t="str">
        <f>AQ3998</f>
        <v/>
      </c>
    </row>
    <row r="4002" spans="1:43" ht="14.25" customHeight="1" x14ac:dyDescent="0.25">
      <c r="A4002" s="99" t="s">
        <v>1167</v>
      </c>
      <c r="B4002" s="114"/>
      <c r="C4002" s="114"/>
      <c r="D4002" s="114"/>
      <c r="E4002" s="114"/>
      <c r="F4002" s="114"/>
      <c r="G4002" s="114"/>
      <c r="H4002" s="114"/>
      <c r="I4002" s="114"/>
      <c r="J4002" s="114"/>
      <c r="K4002" s="114"/>
      <c r="L4002" s="114"/>
      <c r="M4002" s="114"/>
      <c r="N4002" s="114"/>
      <c r="O4002" s="114"/>
      <c r="P4002" s="114"/>
      <c r="Q4002" s="114"/>
      <c r="R4002" s="114"/>
      <c r="S4002" s="114"/>
      <c r="T4002" s="114"/>
      <c r="U4002" s="114"/>
      <c r="V4002" s="114"/>
      <c r="W4002" s="115"/>
      <c r="X4002" s="116"/>
      <c r="Y4002" s="117"/>
      <c r="Z4002" s="115"/>
      <c r="AA4002" s="112" t="s">
        <v>1168</v>
      </c>
      <c r="AB4002" s="113">
        <f>'Demand Input VP'!B2004</f>
        <v>0</v>
      </c>
      <c r="AC4002" s="112">
        <f>'Demand Input VP'!C2004</f>
        <v>0</v>
      </c>
      <c r="AD4002" s="112">
        <f>'Demand Input VP'!D2004</f>
        <v>0</v>
      </c>
      <c r="AE4002" s="112">
        <f>'Demand Input VP'!E2004</f>
        <v>0</v>
      </c>
      <c r="AF4002" s="112">
        <f>'Demand Input VP'!F2004</f>
        <v>0</v>
      </c>
      <c r="AG4002" s="112">
        <f>'Demand Input VP'!G2004</f>
        <v>0</v>
      </c>
      <c r="AH4002" s="112">
        <f>'Demand Input VP'!H2004</f>
        <v>0</v>
      </c>
      <c r="AI4002" s="112">
        <f>'Demand Input VP'!I2004</f>
        <v>0</v>
      </c>
      <c r="AJ4002" s="112">
        <f>'Demand Input VP'!J2004</f>
        <v>0</v>
      </c>
      <c r="AK4002" s="112">
        <f>'Demand Input VP'!K2004</f>
        <v>0</v>
      </c>
      <c r="AL4002" s="112">
        <f>'Demand Input VP'!L2004</f>
        <v>0</v>
      </c>
      <c r="AM4002" s="112">
        <f>'Demand Input VP'!M2004</f>
        <v>0</v>
      </c>
      <c r="AN4002" s="112">
        <f>'Demand Input VP'!N2004</f>
        <v>0</v>
      </c>
      <c r="AQ4002" t="str">
        <f>AQ3998</f>
        <v/>
      </c>
    </row>
    <row r="4003" spans="1:43" ht="14.25" customHeight="1" x14ac:dyDescent="0.25">
      <c r="A4003" s="99" t="s">
        <v>1169</v>
      </c>
      <c r="B4003" s="118"/>
      <c r="C4003" s="118"/>
      <c r="D4003" s="118"/>
      <c r="E4003" s="118"/>
      <c r="F4003" s="118"/>
      <c r="G4003" s="118"/>
      <c r="H4003" s="118"/>
      <c r="I4003" s="118"/>
      <c r="J4003" s="118"/>
      <c r="K4003" s="118"/>
      <c r="L4003" s="118"/>
      <c r="M4003" s="118"/>
      <c r="N4003" s="118"/>
      <c r="O4003" s="118"/>
      <c r="P4003" s="118"/>
      <c r="Q4003" s="118"/>
      <c r="R4003" s="118"/>
      <c r="S4003" s="118"/>
      <c r="T4003" s="118"/>
      <c r="U4003" s="118"/>
      <c r="V4003" s="118"/>
      <c r="W4003" s="115"/>
      <c r="X4003" s="116"/>
      <c r="Y4003" s="117"/>
      <c r="Z4003" s="119"/>
      <c r="AA4003" s="120" t="s">
        <v>1170</v>
      </c>
      <c r="AB4003" s="121">
        <f>'Demand Input VP'!B2003</f>
        <v>0</v>
      </c>
      <c r="AC4003" s="120">
        <f>'Demand Input VP'!C2003</f>
        <v>0</v>
      </c>
      <c r="AD4003" s="120">
        <f>'Demand Input VP'!D2003</f>
        <v>0</v>
      </c>
      <c r="AE4003" s="120">
        <f>'Demand Input VP'!E2003</f>
        <v>0</v>
      </c>
      <c r="AF4003" s="120">
        <f>'Demand Input VP'!F2003</f>
        <v>0</v>
      </c>
      <c r="AG4003" s="120">
        <f>'Demand Input VP'!G2003</f>
        <v>0</v>
      </c>
      <c r="AH4003" s="120">
        <f>'Demand Input VP'!H2003</f>
        <v>0</v>
      </c>
      <c r="AI4003" s="120">
        <f>'Demand Input VP'!I2003</f>
        <v>0</v>
      </c>
      <c r="AJ4003" s="120">
        <f>'Demand Input VP'!J2003</f>
        <v>0</v>
      </c>
      <c r="AK4003" s="120">
        <f>'Demand Input VP'!K2003</f>
        <v>0</v>
      </c>
      <c r="AL4003" s="120">
        <f>'Demand Input VP'!L2003</f>
        <v>0</v>
      </c>
      <c r="AM4003" s="120">
        <f>'Demand Input VP'!M2003</f>
        <v>0</v>
      </c>
      <c r="AN4003" s="120">
        <f>'Demand Input VP'!N2003</f>
        <v>0</v>
      </c>
      <c r="AQ4003" t="str">
        <f>AQ3998</f>
        <v/>
      </c>
    </row>
    <row r="4004" spans="1:43" ht="14.25" customHeight="1" x14ac:dyDescent="0.25">
      <c r="A4004" s="1"/>
      <c r="B4004" s="122"/>
      <c r="C4004" s="122"/>
      <c r="D4004" s="122"/>
      <c r="E4004" s="122"/>
      <c r="F4004" s="122"/>
      <c r="G4004" s="122"/>
      <c r="H4004" s="122"/>
      <c r="I4004" s="122"/>
      <c r="J4004" s="122"/>
      <c r="K4004" s="122"/>
      <c r="L4004" s="122"/>
      <c r="M4004" s="122"/>
      <c r="N4004" s="122"/>
      <c r="O4004" s="122"/>
      <c r="P4004" s="122"/>
      <c r="Q4004" s="122"/>
      <c r="R4004" s="122"/>
      <c r="S4004" s="122"/>
      <c r="T4004" s="122"/>
      <c r="U4004" s="122"/>
      <c r="V4004" s="122"/>
      <c r="W4004" s="123"/>
      <c r="X4004" s="116"/>
      <c r="Y4004" s="117"/>
      <c r="Z4004" s="123"/>
      <c r="AA4004" s="112" t="s">
        <v>1171</v>
      </c>
      <c r="AB4004" s="113">
        <f>'Demand Input MP'!B2004</f>
        <v>0</v>
      </c>
      <c r="AC4004" s="112">
        <f>'Demand Input MP'!C2004</f>
        <v>0</v>
      </c>
      <c r="AD4004" s="112">
        <f>'Demand Input MP'!D2004</f>
        <v>0</v>
      </c>
      <c r="AE4004" s="112">
        <f>'Demand Input MP'!E2004</f>
        <v>0</v>
      </c>
      <c r="AF4004" s="112">
        <f>'Demand Input MP'!F2004</f>
        <v>0</v>
      </c>
      <c r="AG4004" s="112">
        <f>'Demand Input MP'!G2004</f>
        <v>0</v>
      </c>
      <c r="AH4004" s="112">
        <f>'Demand Input MP'!H2004</f>
        <v>0</v>
      </c>
      <c r="AI4004" s="112">
        <f>'Demand Input MP'!I2004</f>
        <v>0</v>
      </c>
      <c r="AJ4004" s="112">
        <f>'Demand Input MP'!J2004</f>
        <v>0</v>
      </c>
      <c r="AK4004" s="112">
        <f>'Demand Input MP'!K2004</f>
        <v>0</v>
      </c>
      <c r="AL4004" s="112">
        <f>'Demand Input MP'!L2004</f>
        <v>0</v>
      </c>
      <c r="AM4004" s="112">
        <f>'Demand Input MP'!M2004</f>
        <v>0</v>
      </c>
      <c r="AN4004" s="112">
        <f>'Demand Input MP'!N2004</f>
        <v>0</v>
      </c>
      <c r="AQ4004" t="str">
        <f>AQ3998</f>
        <v/>
      </c>
    </row>
    <row r="4005" spans="1:43" ht="14.25" customHeight="1" x14ac:dyDescent="0.25">
      <c r="A4005" s="1"/>
      <c r="B4005" s="122"/>
      <c r="C4005" s="122"/>
      <c r="D4005" s="122"/>
      <c r="E4005" s="122"/>
      <c r="F4005" s="122"/>
      <c r="G4005" s="122"/>
      <c r="H4005" s="122"/>
      <c r="I4005" s="122"/>
      <c r="J4005" s="122"/>
      <c r="K4005" s="122"/>
      <c r="L4005" s="122"/>
      <c r="M4005" s="122"/>
      <c r="N4005" s="122"/>
      <c r="O4005" s="122"/>
      <c r="P4005" s="122"/>
      <c r="Q4005" s="122"/>
      <c r="R4005" s="122"/>
      <c r="S4005" s="122"/>
      <c r="T4005" s="122"/>
      <c r="U4005" s="122"/>
      <c r="V4005" s="124" t="s">
        <v>91</v>
      </c>
      <c r="W4005" s="125">
        <f>IFERROR(IF(SUM('Run Rate History'!E403:AD403)&gt;0,(SUMPRODUCT((B4000:AA4000&gt;=PERCENTILE(B4000:AA4000,0.1))*(B4000:AA4000&lt;=PERCENTILE(B4000:AA4000,0.9))*B4000:AA4000)+SUMPRODUCT(('Run Rate History'!E403:AD403&gt;=PERCENTILE(B4000:AA4000,0.1))*('Run Rate History'!E403:AD403&lt;=PERCENTILE(B4000:AA4000,0.9))*'Run Rate History'!E403:AD403))/(SUMPRODUCT((B4000:AA4000&gt;=PERCENTILE(B4000:AA4000,0.1))*(B4000:AA4000&lt;=PERCENTILE(B4000:AA4000,0.9))*1)+SUMPRODUCT(('Run Rate History'!E403:AD403&gt;=PERCENTILE(B4000:AA4000,0.1))*('Run Rate History'!E403:AD403&lt;=PERCENTILE(B4000:AA4000,0.9))*1)),TRIMMEAN(B4000:AA4000,0.15)),0)</f>
        <v>13.763157894736842</v>
      </c>
      <c r="X4005" s="126" t="s">
        <v>1172</v>
      </c>
      <c r="Y4005" s="127">
        <f>SUM(B4000:AA4000)/26</f>
        <v>13.115384615384615</v>
      </c>
      <c r="Z4005" s="128"/>
      <c r="AA4005" s="112" t="s">
        <v>1173</v>
      </c>
      <c r="AB4005" s="113">
        <f>'Demand Input MP'!B2003</f>
        <v>0</v>
      </c>
      <c r="AC4005" s="112">
        <f>'Demand Input MP'!C2003</f>
        <v>0</v>
      </c>
      <c r="AD4005" s="112">
        <f>'Demand Input MP'!D2003</f>
        <v>0</v>
      </c>
      <c r="AE4005" s="112">
        <f>'Demand Input MP'!E2003</f>
        <v>0</v>
      </c>
      <c r="AF4005" s="112">
        <f>'Demand Input MP'!F2003</f>
        <v>0</v>
      </c>
      <c r="AG4005" s="112">
        <f>'Demand Input MP'!G2003</f>
        <v>0</v>
      </c>
      <c r="AH4005" s="112">
        <f>'Demand Input MP'!H2003</f>
        <v>0</v>
      </c>
      <c r="AI4005" s="112">
        <f>'Demand Input MP'!I2003</f>
        <v>0</v>
      </c>
      <c r="AJ4005" s="112">
        <f>'Demand Input MP'!J2003</f>
        <v>0</v>
      </c>
      <c r="AK4005" s="112">
        <f>'Demand Input MP'!K2003</f>
        <v>0</v>
      </c>
      <c r="AL4005" s="112">
        <f>'Demand Input MP'!L2003</f>
        <v>0</v>
      </c>
      <c r="AM4005" s="112">
        <f>'Demand Input MP'!M2003</f>
        <v>0</v>
      </c>
      <c r="AN4005" s="112">
        <f>'Demand Input MP'!N2003</f>
        <v>0</v>
      </c>
      <c r="AQ4005" t="str">
        <f>AQ3998</f>
        <v/>
      </c>
    </row>
    <row r="4006" spans="1:43" ht="14.25" customHeight="1" x14ac:dyDescent="0.25">
      <c r="A4006" s="1"/>
      <c r="B4006" s="122"/>
      <c r="C4006" s="122"/>
      <c r="D4006" s="122"/>
      <c r="E4006" s="122"/>
      <c r="F4006" s="122"/>
      <c r="G4006" s="122"/>
      <c r="H4006" s="122"/>
      <c r="I4006" s="122"/>
      <c r="J4006" s="122"/>
      <c r="K4006" s="122"/>
      <c r="L4006" s="122"/>
      <c r="M4006" s="122"/>
      <c r="N4006" s="122"/>
      <c r="O4006" s="122"/>
      <c r="P4006" s="122"/>
      <c r="Q4006" s="122"/>
      <c r="R4006" s="122"/>
      <c r="S4006" s="122"/>
      <c r="T4006" s="122"/>
      <c r="U4006" s="122"/>
      <c r="V4006" s="124" t="s">
        <v>94</v>
      </c>
      <c r="W4006" s="125">
        <f>IFERROR((1*MIN(MAX(X4000,0.5*IF(SUM('Run Rate History'!E403:AD403)&gt;0,(MEDIAN(IF(B4000:AA4000&gt;0,B4000:AA4000))+MEDIAN(IF('Run Rate History'!E403:AD403&gt;0,'Run Rate History'!E403:AD403)))/2,MEDIAN(IF(B4000:AA4000&gt;0,B4000:AA4000)))),2*IF(SUM('Run Rate History'!E403:AD403)&gt;0,(MEDIAN(IF(B4000:AA4000&gt;0,B4000:AA4000))+MEDIAN(IF('Run Rate History'!E403:AD403&gt;0,'Run Rate History'!E403:AD403)))/2,MEDIAN(IF(B4000:AA4000&gt;0,B4000:AA4000))))+2*MIN(MAX(Y4000,0.5*IF(SUM('Run Rate History'!E403:AD403)&gt;0,(MEDIAN(IF(B4000:AA4000&gt;0,B4000:AA4000))+MEDIAN(IF('Run Rate History'!E403:AD403&gt;0,'Run Rate History'!E403:AD403)))/2,MEDIAN(IF(B4000:AA4000&gt;0,B4000:AA4000)))),2*IF(SUM('Run Rate History'!E403:AD403)&gt;0,(MEDIAN(IF(B4000:AA4000&gt;0,B4000:AA4000))+MEDIAN(IF('Run Rate History'!E403:AD403&gt;0,'Run Rate History'!E403:AD403)))/2,MEDIAN(IF(B4000:AA4000&gt;0,B4000:AA4000))))+3*MIN(MAX(Z4000,0.5*IF(SUM('Run Rate History'!E403:AD403)&gt;0,(MEDIAN(IF(B4000:AA4000&gt;0,B4000:AA4000))+MEDIAN(IF('Run Rate History'!E403:AD403&gt;0,'Run Rate History'!E403:AD403)))/2,MEDIAN(IF(B4000:AA4000&gt;0,B4000:AA4000)))),2*IF(SUM('Run Rate History'!E403:AD403)&gt;0,(MEDIAN(IF(B4000:AA4000&gt;0,B4000:AA4000))+MEDIAN(IF('Run Rate History'!E403:AD403&gt;0,'Run Rate History'!E403:AD403)))/2,MEDIAN(IF(B4000:AA4000&gt;0,B4000:AA4000))))+4*MIN(MAX(AA4000,0.5*IF(SUM('Run Rate History'!E403:AD403)&gt;0,(MEDIAN(IF(B4000:AA4000&gt;0,B4000:AA4000))+MEDIAN(IF('Run Rate History'!E403:AD403&gt;0,'Run Rate History'!E403:AD403)))/2,MEDIAN(IF(B4000:AA4000&gt;0,B4000:AA4000)))),2*IF(SUM('Run Rate History'!E403:AD403)&gt;0,(MEDIAN(IF(B4000:AA4000&gt;0,B4000:AA4000))+MEDIAN(IF('Run Rate History'!E403:AD403&gt;0,'Run Rate History'!E403:AD403)))/2,MEDIAN(IF(B4000:AA4000&gt;0,B4000:AA4000)))))/10,0)</f>
        <v>17</v>
      </c>
      <c r="X4006" s="129" t="s">
        <v>1174</v>
      </c>
      <c r="Y4006" s="130">
        <f>IFERROR(VLOOKUP(A3998,'Stanje zaliha'!A:E,5,FALSE()),0)</f>
        <v>29</v>
      </c>
      <c r="Z4006" s="131"/>
      <c r="AA4006" s="113" t="s">
        <v>1175</v>
      </c>
      <c r="AB4006" s="118">
        <f t="shared" ref="AB4006:AN4006" si="798">SUM(AB4002:AB4005)</f>
        <v>0</v>
      </c>
      <c r="AC4006" s="118">
        <f t="shared" si="798"/>
        <v>0</v>
      </c>
      <c r="AD4006" s="118">
        <f t="shared" si="798"/>
        <v>0</v>
      </c>
      <c r="AE4006" s="118">
        <f t="shared" si="798"/>
        <v>0</v>
      </c>
      <c r="AF4006" s="118">
        <f t="shared" si="798"/>
        <v>0</v>
      </c>
      <c r="AG4006" s="118">
        <f t="shared" si="798"/>
        <v>0</v>
      </c>
      <c r="AH4006" s="118">
        <f t="shared" si="798"/>
        <v>0</v>
      </c>
      <c r="AI4006" s="118">
        <f t="shared" si="798"/>
        <v>0</v>
      </c>
      <c r="AJ4006" s="118">
        <f t="shared" si="798"/>
        <v>0</v>
      </c>
      <c r="AK4006" s="118">
        <f t="shared" si="798"/>
        <v>0</v>
      </c>
      <c r="AL4006" s="118">
        <f t="shared" si="798"/>
        <v>0</v>
      </c>
      <c r="AM4006" s="118">
        <f t="shared" si="798"/>
        <v>0</v>
      </c>
      <c r="AN4006" s="118">
        <f t="shared" si="798"/>
        <v>0</v>
      </c>
      <c r="AQ4006" t="str">
        <f>AQ3998</f>
        <v/>
      </c>
    </row>
    <row r="4007" spans="1:43" ht="14.25" customHeight="1" x14ac:dyDescent="0.25">
      <c r="A4007" s="1"/>
      <c r="B4007" s="122"/>
      <c r="C4007" s="122"/>
      <c r="D4007" s="122"/>
      <c r="E4007" s="122"/>
      <c r="F4007" s="122"/>
      <c r="G4007" s="122"/>
      <c r="H4007" s="122"/>
      <c r="I4007" s="122"/>
      <c r="J4007" s="122"/>
      <c r="K4007" s="122"/>
      <c r="L4007" s="122"/>
      <c r="M4007" s="122"/>
      <c r="N4007" s="122"/>
      <c r="O4007" s="122"/>
      <c r="P4007" s="122"/>
      <c r="Q4007" s="122"/>
      <c r="R4007" s="122"/>
      <c r="S4007" s="122"/>
      <c r="T4007" s="122"/>
      <c r="U4007" s="122"/>
      <c r="V4007" s="124" t="s">
        <v>95</v>
      </c>
      <c r="W4007" s="125">
        <f>IFERROR(0.6*W4006+0.4*W4005,0)</f>
        <v>15.705263157894738</v>
      </c>
      <c r="X4007" s="132" t="s">
        <v>1176</v>
      </c>
      <c r="Y4007" s="133">
        <f>IFERROR(SUMIF('Popis poslanih narudžbi'!A:A,A3998,'Popis poslanih narudžbi'!C:C),0)</f>
        <v>0</v>
      </c>
      <c r="Z4007" s="131"/>
      <c r="AA4007" s="134" t="s">
        <v>1177</v>
      </c>
      <c r="AB4007" s="118">
        <f t="shared" ref="AB4007:AN4007" si="799">AB4000+AB4006</f>
        <v>17</v>
      </c>
      <c r="AC4007" s="118">
        <f t="shared" si="799"/>
        <v>17</v>
      </c>
      <c r="AD4007" s="118">
        <f t="shared" si="799"/>
        <v>17</v>
      </c>
      <c r="AE4007" s="118">
        <f t="shared" si="799"/>
        <v>17</v>
      </c>
      <c r="AF4007" s="118">
        <f t="shared" si="799"/>
        <v>17</v>
      </c>
      <c r="AG4007" s="118">
        <f t="shared" si="799"/>
        <v>17</v>
      </c>
      <c r="AH4007" s="118">
        <f t="shared" si="799"/>
        <v>17</v>
      </c>
      <c r="AI4007" s="118">
        <f t="shared" si="799"/>
        <v>17</v>
      </c>
      <c r="AJ4007" s="118">
        <f t="shared" si="799"/>
        <v>17</v>
      </c>
      <c r="AK4007" s="118">
        <f t="shared" si="799"/>
        <v>17</v>
      </c>
      <c r="AL4007" s="118">
        <f t="shared" si="799"/>
        <v>17</v>
      </c>
      <c r="AM4007" s="118">
        <f t="shared" si="799"/>
        <v>17</v>
      </c>
      <c r="AN4007" s="118">
        <f t="shared" si="799"/>
        <v>17</v>
      </c>
      <c r="AQ4007" t="str">
        <f>AQ3998</f>
        <v/>
      </c>
    </row>
    <row r="4008" spans="1:43" ht="14.25" customHeight="1" x14ac:dyDescent="0.25">
      <c r="A4008" s="107" t="str">
        <f>'Run Rate'!A404</f>
        <v>SCM04326</v>
      </c>
      <c r="B4008" s="135" t="str">
        <f>'Run Rate'!B404</f>
        <v>Nitromax 4kg chocolate</v>
      </c>
      <c r="C4008" s="135" t="str">
        <f>'Run Rate'!C404</f>
        <v>SPORTSKA PREHRANA</v>
      </c>
      <c r="D4008" s="135" t="str">
        <f>'Run Rate'!D404</f>
        <v>03 BRONZE</v>
      </c>
      <c r="E4008" s="122"/>
      <c r="F4008" s="122"/>
      <c r="G4008" s="122"/>
      <c r="H4008" s="122"/>
      <c r="I4008" s="122"/>
      <c r="J4008" s="122"/>
      <c r="K4008" s="122"/>
      <c r="L4008" s="122"/>
      <c r="M4008" s="122"/>
      <c r="N4008" s="122"/>
      <c r="O4008" s="122"/>
      <c r="P4008" s="122"/>
      <c r="Q4008" s="122"/>
      <c r="R4008" s="122"/>
      <c r="S4008" s="122"/>
      <c r="T4008" s="122"/>
      <c r="U4008" s="122"/>
      <c r="V4008" s="122"/>
      <c r="W4008" s="122"/>
      <c r="X4008" s="122"/>
      <c r="Y4008" s="122"/>
      <c r="Z4008" s="122"/>
      <c r="AA4008" s="122"/>
      <c r="AB4008" s="122"/>
      <c r="AC4008" s="122"/>
      <c r="AD4008" s="122"/>
      <c r="AE4008" s="122"/>
      <c r="AF4008" s="122"/>
      <c r="AG4008" s="122"/>
      <c r="AH4008" s="122"/>
      <c r="AI4008" s="122"/>
      <c r="AJ4008" s="122"/>
      <c r="AK4008" s="122"/>
      <c r="AL4008" s="122"/>
      <c r="AM4008" s="122"/>
      <c r="AN4008" s="122"/>
      <c r="AQ4008" t="str">
        <f>IF(AND(OR($B$1="ALL",$B$1=C4008),OR($E$1="ALL",$E$1=D4008),OR($B$2="ALL",$B$2=A4008),OR($E$2="ALL",IFERROR(SEARCH($E$2,B4008),0)&gt;0)),"MATCH","")</f>
        <v/>
      </c>
    </row>
    <row r="4009" spans="1:43" ht="14.25" customHeight="1" x14ac:dyDescent="0.25">
      <c r="A4009" s="108" t="s">
        <v>1137</v>
      </c>
      <c r="B4009" s="136" t="s">
        <v>1138</v>
      </c>
      <c r="C4009" s="136" t="s">
        <v>1139</v>
      </c>
      <c r="D4009" s="136" t="s">
        <v>1140</v>
      </c>
      <c r="E4009" s="136" t="s">
        <v>1141</v>
      </c>
      <c r="F4009" s="136" t="s">
        <v>1142</v>
      </c>
      <c r="G4009" s="136" t="s">
        <v>1143</v>
      </c>
      <c r="H4009" s="136" t="s">
        <v>1144</v>
      </c>
      <c r="I4009" s="136" t="s">
        <v>1145</v>
      </c>
      <c r="J4009" s="136" t="s">
        <v>1146</v>
      </c>
      <c r="K4009" s="136" t="s">
        <v>1147</v>
      </c>
      <c r="L4009" s="136" t="s">
        <v>1148</v>
      </c>
      <c r="M4009" s="136" t="s">
        <v>1149</v>
      </c>
      <c r="N4009" s="136" t="s">
        <v>1150</v>
      </c>
      <c r="O4009" s="136" t="s">
        <v>1151</v>
      </c>
      <c r="P4009" s="136" t="s">
        <v>1152</v>
      </c>
      <c r="Q4009" s="136" t="s">
        <v>1153</v>
      </c>
      <c r="R4009" s="136" t="s">
        <v>1154</v>
      </c>
      <c r="S4009" s="136" t="s">
        <v>1155</v>
      </c>
      <c r="T4009" s="136" t="s">
        <v>1156</v>
      </c>
      <c r="U4009" s="136" t="s">
        <v>1157</v>
      </c>
      <c r="V4009" s="136" t="s">
        <v>1158</v>
      </c>
      <c r="W4009" s="136" t="s">
        <v>1159</v>
      </c>
      <c r="X4009" s="136" t="s">
        <v>1160</v>
      </c>
      <c r="Y4009" s="136" t="s">
        <v>1161</v>
      </c>
      <c r="Z4009" s="136" t="s">
        <v>1162</v>
      </c>
      <c r="AA4009" s="136" t="s">
        <v>1163</v>
      </c>
      <c r="AB4009" s="137" t="s">
        <v>156</v>
      </c>
      <c r="AC4009" s="137" t="s">
        <v>157</v>
      </c>
      <c r="AD4009" s="137" t="s">
        <v>158</v>
      </c>
      <c r="AE4009" s="137" t="s">
        <v>139</v>
      </c>
      <c r="AF4009" s="138" t="s">
        <v>140</v>
      </c>
      <c r="AG4009" s="138" t="s">
        <v>141</v>
      </c>
      <c r="AH4009" s="138" t="s">
        <v>142</v>
      </c>
      <c r="AI4009" s="138" t="s">
        <v>143</v>
      </c>
      <c r="AJ4009" s="139" t="s">
        <v>144</v>
      </c>
      <c r="AK4009" s="139" t="s">
        <v>145</v>
      </c>
      <c r="AL4009" s="139" t="s">
        <v>146</v>
      </c>
      <c r="AM4009" s="140" t="s">
        <v>147</v>
      </c>
      <c r="AN4009" s="140" t="s">
        <v>148</v>
      </c>
      <c r="AQ4009" t="str">
        <f>AQ4008</f>
        <v/>
      </c>
    </row>
    <row r="4010" spans="1:43" ht="14.25" customHeight="1" x14ac:dyDescent="0.25">
      <c r="A4010" s="99" t="s">
        <v>1164</v>
      </c>
      <c r="B4010" s="112">
        <f>'Run Rate'!E404</f>
        <v>1</v>
      </c>
      <c r="C4010" s="112">
        <f>'Run Rate'!F404</f>
        <v>6</v>
      </c>
      <c r="D4010" s="112">
        <f>'Run Rate'!G404</f>
        <v>7</v>
      </c>
      <c r="E4010" s="112">
        <f>'Run Rate'!H404</f>
        <v>14</v>
      </c>
      <c r="F4010" s="112">
        <f>'Run Rate'!I404</f>
        <v>1</v>
      </c>
      <c r="G4010" s="112">
        <f>'Run Rate'!J404</f>
        <v>3</v>
      </c>
      <c r="H4010" s="112">
        <f>'Run Rate'!K404</f>
        <v>6</v>
      </c>
      <c r="I4010" s="112">
        <f>'Run Rate'!L404</f>
        <v>15</v>
      </c>
      <c r="J4010" s="112">
        <f>'Run Rate'!M404</f>
        <v>5</v>
      </c>
      <c r="K4010" s="112">
        <f>'Run Rate'!N404</f>
        <v>0</v>
      </c>
      <c r="L4010" s="112">
        <f>'Run Rate'!O404</f>
        <v>1</v>
      </c>
      <c r="M4010" s="112">
        <f>'Run Rate'!P404</f>
        <v>0</v>
      </c>
      <c r="N4010" s="112">
        <f>'Run Rate'!Q404</f>
        <v>0</v>
      </c>
      <c r="O4010" s="112">
        <f>'Run Rate'!R404</f>
        <v>0</v>
      </c>
      <c r="P4010" s="112">
        <f>'Run Rate'!S404</f>
        <v>0</v>
      </c>
      <c r="Q4010" s="112">
        <f>'Run Rate'!T404</f>
        <v>0</v>
      </c>
      <c r="R4010" s="112">
        <f>'Run Rate'!U404</f>
        <v>2</v>
      </c>
      <c r="S4010" s="112">
        <f>'Run Rate'!V404</f>
        <v>5</v>
      </c>
      <c r="T4010" s="112">
        <f>'Run Rate'!W404</f>
        <v>3</v>
      </c>
      <c r="U4010" s="112">
        <f>'Run Rate'!X404</f>
        <v>6</v>
      </c>
      <c r="V4010" s="112">
        <f>'Run Rate'!Y404</f>
        <v>1</v>
      </c>
      <c r="W4010" s="112">
        <f>'Run Rate'!Z404</f>
        <v>0</v>
      </c>
      <c r="X4010" s="112">
        <f>'Run Rate'!AA404</f>
        <v>2</v>
      </c>
      <c r="Y4010" s="112">
        <f>'Run Rate'!AB404</f>
        <v>3</v>
      </c>
      <c r="Z4010" s="112">
        <f>'Run Rate'!AC404</f>
        <v>5</v>
      </c>
      <c r="AA4010" s="112">
        <f>'Run Rate'!AD404</f>
        <v>2</v>
      </c>
      <c r="AB4010" s="113">
        <v>3</v>
      </c>
      <c r="AC4010" s="112">
        <v>3</v>
      </c>
      <c r="AD4010" s="112">
        <v>3</v>
      </c>
      <c r="AE4010" s="112">
        <v>3</v>
      </c>
      <c r="AF4010" s="112">
        <v>3</v>
      </c>
      <c r="AG4010" s="112">
        <v>3</v>
      </c>
      <c r="AH4010" s="112">
        <v>3</v>
      </c>
      <c r="AI4010" s="112">
        <v>3</v>
      </c>
      <c r="AJ4010" s="112">
        <v>3</v>
      </c>
      <c r="AK4010" s="112">
        <v>3</v>
      </c>
      <c r="AL4010" s="112">
        <v>3</v>
      </c>
      <c r="AM4010" s="112">
        <v>3</v>
      </c>
      <c r="AN4010" s="112">
        <v>3</v>
      </c>
      <c r="AQ4010" t="str">
        <f>AQ4008</f>
        <v/>
      </c>
    </row>
    <row r="4011" spans="1:43" ht="14.25" customHeight="1" x14ac:dyDescent="0.25">
      <c r="A4011" s="99" t="s">
        <v>1165</v>
      </c>
      <c r="B4011" s="114"/>
      <c r="C4011" s="114"/>
      <c r="D4011" s="114"/>
      <c r="E4011" s="114"/>
      <c r="F4011" s="114"/>
      <c r="G4011" s="114"/>
      <c r="H4011" s="114"/>
      <c r="I4011" s="114"/>
      <c r="J4011" s="114"/>
      <c r="K4011" s="114"/>
      <c r="L4011" s="114"/>
      <c r="M4011" s="114"/>
      <c r="N4011" s="114"/>
      <c r="O4011" s="114"/>
      <c r="P4011" s="114"/>
      <c r="Q4011" s="114"/>
      <c r="R4011" s="114"/>
      <c r="S4011" s="114"/>
      <c r="T4011" s="114"/>
      <c r="U4011" s="114"/>
      <c r="V4011" s="114"/>
      <c r="W4011" s="115"/>
      <c r="X4011" s="115"/>
      <c r="Y4011" s="115"/>
      <c r="Z4011" s="115"/>
      <c r="AA4011" s="112" t="s">
        <v>1166</v>
      </c>
      <c r="AB4011" s="113"/>
      <c r="AC4011" s="112"/>
      <c r="AD4011" s="112"/>
      <c r="AE4011" s="112"/>
      <c r="AF4011" s="112"/>
      <c r="AG4011" s="112"/>
      <c r="AH4011" s="112"/>
      <c r="AI4011" s="112"/>
      <c r="AJ4011" s="112"/>
      <c r="AK4011" s="112"/>
      <c r="AL4011" s="112"/>
      <c r="AM4011" s="112"/>
      <c r="AN4011" s="112"/>
      <c r="AQ4011" t="str">
        <f>AQ4008</f>
        <v/>
      </c>
    </row>
    <row r="4012" spans="1:43" ht="14.25" customHeight="1" x14ac:dyDescent="0.25">
      <c r="A4012" s="99" t="s">
        <v>1167</v>
      </c>
      <c r="B4012" s="114"/>
      <c r="C4012" s="114"/>
      <c r="D4012" s="114"/>
      <c r="E4012" s="114"/>
      <c r="F4012" s="114"/>
      <c r="G4012" s="114"/>
      <c r="H4012" s="114"/>
      <c r="I4012" s="114"/>
      <c r="J4012" s="114"/>
      <c r="K4012" s="114"/>
      <c r="L4012" s="114"/>
      <c r="M4012" s="114"/>
      <c r="N4012" s="114"/>
      <c r="O4012" s="114"/>
      <c r="P4012" s="114"/>
      <c r="Q4012" s="114"/>
      <c r="R4012" s="114"/>
      <c r="S4012" s="114"/>
      <c r="T4012" s="114"/>
      <c r="U4012" s="114"/>
      <c r="V4012" s="114"/>
      <c r="W4012" s="115"/>
      <c r="X4012" s="116"/>
      <c r="Y4012" s="117"/>
      <c r="Z4012" s="115"/>
      <c r="AA4012" s="112" t="s">
        <v>1168</v>
      </c>
      <c r="AB4012" s="113">
        <f>'Demand Input VP'!B2009</f>
        <v>0</v>
      </c>
      <c r="AC4012" s="112">
        <f>'Demand Input VP'!C2009</f>
        <v>0</v>
      </c>
      <c r="AD4012" s="112">
        <f>'Demand Input VP'!D2009</f>
        <v>0</v>
      </c>
      <c r="AE4012" s="112">
        <f>'Demand Input VP'!E2009</f>
        <v>0</v>
      </c>
      <c r="AF4012" s="112">
        <f>'Demand Input VP'!F2009</f>
        <v>0</v>
      </c>
      <c r="AG4012" s="112">
        <f>'Demand Input VP'!G2009</f>
        <v>0</v>
      </c>
      <c r="AH4012" s="112">
        <f>'Demand Input VP'!H2009</f>
        <v>0</v>
      </c>
      <c r="AI4012" s="112">
        <f>'Demand Input VP'!I2009</f>
        <v>0</v>
      </c>
      <c r="AJ4012" s="112">
        <f>'Demand Input VP'!J2009</f>
        <v>0</v>
      </c>
      <c r="AK4012" s="112">
        <f>'Demand Input VP'!K2009</f>
        <v>0</v>
      </c>
      <c r="AL4012" s="112">
        <f>'Demand Input VP'!L2009</f>
        <v>0</v>
      </c>
      <c r="AM4012" s="112">
        <f>'Demand Input VP'!M2009</f>
        <v>0</v>
      </c>
      <c r="AN4012" s="112">
        <f>'Demand Input VP'!N2009</f>
        <v>0</v>
      </c>
      <c r="AQ4012" t="str">
        <f>AQ4008</f>
        <v/>
      </c>
    </row>
    <row r="4013" spans="1:43" ht="14.25" customHeight="1" x14ac:dyDescent="0.25">
      <c r="A4013" s="99" t="s">
        <v>1169</v>
      </c>
      <c r="B4013" s="118"/>
      <c r="C4013" s="118"/>
      <c r="D4013" s="118"/>
      <c r="E4013" s="118"/>
      <c r="F4013" s="118"/>
      <c r="G4013" s="118"/>
      <c r="H4013" s="118"/>
      <c r="I4013" s="118"/>
      <c r="J4013" s="118"/>
      <c r="K4013" s="118"/>
      <c r="L4013" s="118"/>
      <c r="M4013" s="118"/>
      <c r="N4013" s="118"/>
      <c r="O4013" s="118"/>
      <c r="P4013" s="118"/>
      <c r="Q4013" s="118"/>
      <c r="R4013" s="118"/>
      <c r="S4013" s="118"/>
      <c r="T4013" s="118"/>
      <c r="U4013" s="118"/>
      <c r="V4013" s="118"/>
      <c r="W4013" s="115"/>
      <c r="X4013" s="116"/>
      <c r="Y4013" s="117"/>
      <c r="Z4013" s="119"/>
      <c r="AA4013" s="120" t="s">
        <v>1170</v>
      </c>
      <c r="AB4013" s="121">
        <f>'Demand Input VP'!B2008</f>
        <v>0</v>
      </c>
      <c r="AC4013" s="120">
        <f>'Demand Input VP'!C2008</f>
        <v>0</v>
      </c>
      <c r="AD4013" s="120">
        <f>'Demand Input VP'!D2008</f>
        <v>0</v>
      </c>
      <c r="AE4013" s="120">
        <f>'Demand Input VP'!E2008</f>
        <v>0</v>
      </c>
      <c r="AF4013" s="120">
        <f>'Demand Input VP'!F2008</f>
        <v>0</v>
      </c>
      <c r="AG4013" s="120">
        <f>'Demand Input VP'!G2008</f>
        <v>0</v>
      </c>
      <c r="AH4013" s="120">
        <f>'Demand Input VP'!H2008</f>
        <v>0</v>
      </c>
      <c r="AI4013" s="120">
        <f>'Demand Input VP'!I2008</f>
        <v>0</v>
      </c>
      <c r="AJ4013" s="120">
        <f>'Demand Input VP'!J2008</f>
        <v>0</v>
      </c>
      <c r="AK4013" s="120">
        <f>'Demand Input VP'!K2008</f>
        <v>0</v>
      </c>
      <c r="AL4013" s="120">
        <f>'Demand Input VP'!L2008</f>
        <v>0</v>
      </c>
      <c r="AM4013" s="120">
        <f>'Demand Input VP'!M2008</f>
        <v>0</v>
      </c>
      <c r="AN4013" s="120">
        <f>'Demand Input VP'!N2008</f>
        <v>0</v>
      </c>
      <c r="AQ4013" t="str">
        <f>AQ4008</f>
        <v/>
      </c>
    </row>
    <row r="4014" spans="1:43" ht="14.25" customHeight="1" x14ac:dyDescent="0.25">
      <c r="A4014" s="1"/>
      <c r="B4014" s="122"/>
      <c r="C4014" s="122"/>
      <c r="D4014" s="122"/>
      <c r="E4014" s="122"/>
      <c r="F4014" s="122"/>
      <c r="G4014" s="122"/>
      <c r="H4014" s="122"/>
      <c r="I4014" s="122"/>
      <c r="J4014" s="122"/>
      <c r="K4014" s="122"/>
      <c r="L4014" s="122"/>
      <c r="M4014" s="122"/>
      <c r="N4014" s="122"/>
      <c r="O4014" s="122"/>
      <c r="P4014" s="122"/>
      <c r="Q4014" s="122"/>
      <c r="R4014" s="122"/>
      <c r="S4014" s="122"/>
      <c r="T4014" s="122"/>
      <c r="U4014" s="122"/>
      <c r="V4014" s="122"/>
      <c r="W4014" s="123"/>
      <c r="X4014" s="116"/>
      <c r="Y4014" s="117"/>
      <c r="Z4014" s="123"/>
      <c r="AA4014" s="112" t="s">
        <v>1171</v>
      </c>
      <c r="AB4014" s="113">
        <f>'Demand Input MP'!B2009</f>
        <v>0</v>
      </c>
      <c r="AC4014" s="112">
        <f>'Demand Input MP'!C2009</f>
        <v>0</v>
      </c>
      <c r="AD4014" s="112">
        <f>'Demand Input MP'!D2009</f>
        <v>0</v>
      </c>
      <c r="AE4014" s="112">
        <f>'Demand Input MP'!E2009</f>
        <v>0</v>
      </c>
      <c r="AF4014" s="112">
        <f>'Demand Input MP'!F2009</f>
        <v>0</v>
      </c>
      <c r="AG4014" s="112">
        <f>'Demand Input MP'!G2009</f>
        <v>0</v>
      </c>
      <c r="AH4014" s="112">
        <f>'Demand Input MP'!H2009</f>
        <v>0</v>
      </c>
      <c r="AI4014" s="112">
        <f>'Demand Input MP'!I2009</f>
        <v>0</v>
      </c>
      <c r="AJ4014" s="112">
        <f>'Demand Input MP'!J2009</f>
        <v>0</v>
      </c>
      <c r="AK4014" s="112">
        <f>'Demand Input MP'!K2009</f>
        <v>0</v>
      </c>
      <c r="AL4014" s="112">
        <f>'Demand Input MP'!L2009</f>
        <v>0</v>
      </c>
      <c r="AM4014" s="112">
        <f>'Demand Input MP'!M2009</f>
        <v>0</v>
      </c>
      <c r="AN4014" s="112">
        <f>'Demand Input MP'!N2009</f>
        <v>0</v>
      </c>
      <c r="AQ4014" t="str">
        <f>AQ4008</f>
        <v/>
      </c>
    </row>
    <row r="4015" spans="1:43" ht="14.25" customHeight="1" x14ac:dyDescent="0.25">
      <c r="A4015" s="1"/>
      <c r="B4015" s="122"/>
      <c r="C4015" s="122"/>
      <c r="D4015" s="122"/>
      <c r="E4015" s="122"/>
      <c r="F4015" s="122"/>
      <c r="G4015" s="122"/>
      <c r="H4015" s="122"/>
      <c r="I4015" s="122"/>
      <c r="J4015" s="122"/>
      <c r="K4015" s="122"/>
      <c r="L4015" s="122"/>
      <c r="M4015" s="122"/>
      <c r="N4015" s="122"/>
      <c r="O4015" s="122"/>
      <c r="P4015" s="122"/>
      <c r="Q4015" s="122"/>
      <c r="R4015" s="122"/>
      <c r="S4015" s="122"/>
      <c r="T4015" s="122"/>
      <c r="U4015" s="122"/>
      <c r="V4015" s="124" t="s">
        <v>91</v>
      </c>
      <c r="W4015" s="125">
        <f>IFERROR(IF(SUM('Run Rate History'!E404:AD404)&gt;0,(SUMPRODUCT((B4010:AA4010&gt;=PERCENTILE(B4010:AA4010,0.1))*(B4010:AA4010&lt;=PERCENTILE(B4010:AA4010,0.9))*B4010:AA4010)+SUMPRODUCT(('Run Rate History'!E404:AD404&gt;=PERCENTILE(B4010:AA4010,0.1))*('Run Rate History'!E404:AD404&lt;=PERCENTILE(B4010:AA4010,0.9))*'Run Rate History'!E404:AD404))/(SUMPRODUCT((B4010:AA4010&gt;=PERCENTILE(B4010:AA4010,0.1))*(B4010:AA4010&lt;=PERCENTILE(B4010:AA4010,0.9))*1)+SUMPRODUCT(('Run Rate History'!E404:AD404&gt;=PERCENTILE(B4010:AA4010,0.1))*('Run Rate History'!E404:AD404&lt;=PERCENTILE(B4010:AA4010,0.9))*1)),TRIMMEAN(B4010:AA4010,0.15)),0)</f>
        <v>2.6279069767441858</v>
      </c>
      <c r="X4015" s="126" t="s">
        <v>1172</v>
      </c>
      <c r="Y4015" s="127">
        <f>SUM(B4010:AA4010)/26</f>
        <v>3.3846153846153846</v>
      </c>
      <c r="Z4015" s="128"/>
      <c r="AA4015" s="112" t="s">
        <v>1173</v>
      </c>
      <c r="AB4015" s="113">
        <f>'Demand Input MP'!B2008</f>
        <v>0</v>
      </c>
      <c r="AC4015" s="112">
        <f>'Demand Input MP'!C2008</f>
        <v>0</v>
      </c>
      <c r="AD4015" s="112">
        <f>'Demand Input MP'!D2008</f>
        <v>0</v>
      </c>
      <c r="AE4015" s="112">
        <f>'Demand Input MP'!E2008</f>
        <v>0</v>
      </c>
      <c r="AF4015" s="112">
        <f>'Demand Input MP'!F2008</f>
        <v>0</v>
      </c>
      <c r="AG4015" s="112">
        <f>'Demand Input MP'!G2008</f>
        <v>0</v>
      </c>
      <c r="AH4015" s="112">
        <f>'Demand Input MP'!H2008</f>
        <v>0</v>
      </c>
      <c r="AI4015" s="112">
        <f>'Demand Input MP'!I2008</f>
        <v>0</v>
      </c>
      <c r="AJ4015" s="112">
        <f>'Demand Input MP'!J2008</f>
        <v>0</v>
      </c>
      <c r="AK4015" s="112">
        <f>'Demand Input MP'!K2008</f>
        <v>0</v>
      </c>
      <c r="AL4015" s="112">
        <f>'Demand Input MP'!L2008</f>
        <v>0</v>
      </c>
      <c r="AM4015" s="112">
        <f>'Demand Input MP'!M2008</f>
        <v>0</v>
      </c>
      <c r="AN4015" s="112">
        <f>'Demand Input MP'!N2008</f>
        <v>0</v>
      </c>
      <c r="AQ4015" t="str">
        <f>AQ4008</f>
        <v/>
      </c>
    </row>
    <row r="4016" spans="1:43" ht="14.25" customHeight="1" x14ac:dyDescent="0.25">
      <c r="A4016" s="1"/>
      <c r="B4016" s="122"/>
      <c r="C4016" s="122"/>
      <c r="D4016" s="122"/>
      <c r="E4016" s="122"/>
      <c r="F4016" s="122"/>
      <c r="G4016" s="122"/>
      <c r="H4016" s="122"/>
      <c r="I4016" s="122"/>
      <c r="J4016" s="122"/>
      <c r="K4016" s="122"/>
      <c r="L4016" s="122"/>
      <c r="M4016" s="122"/>
      <c r="N4016" s="122"/>
      <c r="O4016" s="122"/>
      <c r="P4016" s="122"/>
      <c r="Q4016" s="122"/>
      <c r="R4016" s="122"/>
      <c r="S4016" s="122"/>
      <c r="T4016" s="122"/>
      <c r="U4016" s="122"/>
      <c r="V4016" s="124" t="s">
        <v>94</v>
      </c>
      <c r="W4016" s="125">
        <f>IFERROR((1*MIN(MAX(X4010,0.5*IF(SUM('Run Rate History'!E404:AD404)&gt;0,(MEDIAN(IF(B4010:AA4010&gt;0,B4010:AA4010))+MEDIAN(IF('Run Rate History'!E404:AD404&gt;0,'Run Rate History'!E404:AD404)))/2,MEDIAN(IF(B4010:AA4010&gt;0,B4010:AA4010)))),2*IF(SUM('Run Rate History'!E404:AD404)&gt;0,(MEDIAN(IF(B4010:AA4010&gt;0,B4010:AA4010))+MEDIAN(IF('Run Rate History'!E404:AD404&gt;0,'Run Rate History'!E404:AD404)))/2,MEDIAN(IF(B4010:AA4010&gt;0,B4010:AA4010))))+2*MIN(MAX(Y4010,0.5*IF(SUM('Run Rate History'!E404:AD404)&gt;0,(MEDIAN(IF(B4010:AA4010&gt;0,B4010:AA4010))+MEDIAN(IF('Run Rate History'!E404:AD404&gt;0,'Run Rate History'!E404:AD404)))/2,MEDIAN(IF(B4010:AA4010&gt;0,B4010:AA4010)))),2*IF(SUM('Run Rate History'!E404:AD404)&gt;0,(MEDIAN(IF(B4010:AA4010&gt;0,B4010:AA4010))+MEDIAN(IF('Run Rate History'!E404:AD404&gt;0,'Run Rate History'!E404:AD404)))/2,MEDIAN(IF(B4010:AA4010&gt;0,B4010:AA4010))))+3*MIN(MAX(Z4010,0.5*IF(SUM('Run Rate History'!E404:AD404)&gt;0,(MEDIAN(IF(B4010:AA4010&gt;0,B4010:AA4010))+MEDIAN(IF('Run Rate History'!E404:AD404&gt;0,'Run Rate History'!E404:AD404)))/2,MEDIAN(IF(B4010:AA4010&gt;0,B4010:AA4010)))),2*IF(SUM('Run Rate History'!E404:AD404)&gt;0,(MEDIAN(IF(B4010:AA4010&gt;0,B4010:AA4010))+MEDIAN(IF('Run Rate History'!E404:AD404&gt;0,'Run Rate History'!E404:AD404)))/2,MEDIAN(IF(B4010:AA4010&gt;0,B4010:AA4010))))+4*MIN(MAX(AA4010,0.5*IF(SUM('Run Rate History'!E404:AD404)&gt;0,(MEDIAN(IF(B4010:AA4010&gt;0,B4010:AA4010))+MEDIAN(IF('Run Rate History'!E404:AD404&gt;0,'Run Rate History'!E404:AD404)))/2,MEDIAN(IF(B4010:AA4010&gt;0,B4010:AA4010)))),2*IF(SUM('Run Rate History'!E404:AD404)&gt;0,(MEDIAN(IF(B4010:AA4010&gt;0,B4010:AA4010))+MEDIAN(IF('Run Rate History'!E404:AD404&gt;0,'Run Rate History'!E404:AD404)))/2,MEDIAN(IF(B4010:AA4010&gt;0,B4010:AA4010)))))/10,0)</f>
        <v>2.8</v>
      </c>
      <c r="X4016" s="129" t="s">
        <v>1174</v>
      </c>
      <c r="Y4016" s="130">
        <f>IFERROR(VLOOKUP(A4008,'Stanje zaliha'!A:E,5,FALSE()),0)</f>
        <v>54</v>
      </c>
      <c r="Z4016" s="131"/>
      <c r="AA4016" s="113" t="s">
        <v>1175</v>
      </c>
      <c r="AB4016" s="118">
        <f t="shared" ref="AB4016:AN4016" si="800">SUM(AB4012:AB4015)</f>
        <v>0</v>
      </c>
      <c r="AC4016" s="118">
        <f t="shared" si="800"/>
        <v>0</v>
      </c>
      <c r="AD4016" s="118">
        <f t="shared" si="800"/>
        <v>0</v>
      </c>
      <c r="AE4016" s="118">
        <f t="shared" si="800"/>
        <v>0</v>
      </c>
      <c r="AF4016" s="118">
        <f t="shared" si="800"/>
        <v>0</v>
      </c>
      <c r="AG4016" s="118">
        <f t="shared" si="800"/>
        <v>0</v>
      </c>
      <c r="AH4016" s="118">
        <f t="shared" si="800"/>
        <v>0</v>
      </c>
      <c r="AI4016" s="118">
        <f t="shared" si="800"/>
        <v>0</v>
      </c>
      <c r="AJ4016" s="118">
        <f t="shared" si="800"/>
        <v>0</v>
      </c>
      <c r="AK4016" s="118">
        <f t="shared" si="800"/>
        <v>0</v>
      </c>
      <c r="AL4016" s="118">
        <f t="shared" si="800"/>
        <v>0</v>
      </c>
      <c r="AM4016" s="118">
        <f t="shared" si="800"/>
        <v>0</v>
      </c>
      <c r="AN4016" s="118">
        <f t="shared" si="800"/>
        <v>0</v>
      </c>
      <c r="AQ4016" t="str">
        <f>AQ4008</f>
        <v/>
      </c>
    </row>
    <row r="4017" spans="1:43" ht="14.25" customHeight="1" x14ac:dyDescent="0.25">
      <c r="A4017" s="1"/>
      <c r="B4017" s="122"/>
      <c r="C4017" s="122"/>
      <c r="D4017" s="122"/>
      <c r="E4017" s="122"/>
      <c r="F4017" s="122"/>
      <c r="G4017" s="122"/>
      <c r="H4017" s="122"/>
      <c r="I4017" s="122"/>
      <c r="J4017" s="122"/>
      <c r="K4017" s="122"/>
      <c r="L4017" s="122"/>
      <c r="M4017" s="122"/>
      <c r="N4017" s="122"/>
      <c r="O4017" s="122"/>
      <c r="P4017" s="122"/>
      <c r="Q4017" s="122"/>
      <c r="R4017" s="122"/>
      <c r="S4017" s="122"/>
      <c r="T4017" s="122"/>
      <c r="U4017" s="122"/>
      <c r="V4017" s="124" t="s">
        <v>95</v>
      </c>
      <c r="W4017" s="125">
        <f>IFERROR(0.6*W4016+0.4*W4015,0)</f>
        <v>2.7311627906976743</v>
      </c>
      <c r="X4017" s="132" t="s">
        <v>1176</v>
      </c>
      <c r="Y4017" s="133">
        <f>IFERROR(SUMIF('Popis poslanih narudžbi'!A:A,A4008,'Popis poslanih narudžbi'!C:C),0)</f>
        <v>0</v>
      </c>
      <c r="Z4017" s="131"/>
      <c r="AA4017" s="134" t="s">
        <v>1177</v>
      </c>
      <c r="AB4017" s="118">
        <f t="shared" ref="AB4017:AN4017" si="801">AB4010+AB4016</f>
        <v>3</v>
      </c>
      <c r="AC4017" s="118">
        <f t="shared" si="801"/>
        <v>3</v>
      </c>
      <c r="AD4017" s="118">
        <f t="shared" si="801"/>
        <v>3</v>
      </c>
      <c r="AE4017" s="118">
        <f t="shared" si="801"/>
        <v>3</v>
      </c>
      <c r="AF4017" s="118">
        <f t="shared" si="801"/>
        <v>3</v>
      </c>
      <c r="AG4017" s="118">
        <f t="shared" si="801"/>
        <v>3</v>
      </c>
      <c r="AH4017" s="118">
        <f t="shared" si="801"/>
        <v>3</v>
      </c>
      <c r="AI4017" s="118">
        <f t="shared" si="801"/>
        <v>3</v>
      </c>
      <c r="AJ4017" s="118">
        <f t="shared" si="801"/>
        <v>3</v>
      </c>
      <c r="AK4017" s="118">
        <f t="shared" si="801"/>
        <v>3</v>
      </c>
      <c r="AL4017" s="118">
        <f t="shared" si="801"/>
        <v>3</v>
      </c>
      <c r="AM4017" s="118">
        <f t="shared" si="801"/>
        <v>3</v>
      </c>
      <c r="AN4017" s="118">
        <f t="shared" si="801"/>
        <v>3</v>
      </c>
      <c r="AQ4017" t="str">
        <f>AQ4008</f>
        <v/>
      </c>
    </row>
    <row r="4018" spans="1:43" ht="14.25" customHeight="1" x14ac:dyDescent="0.25">
      <c r="A4018" s="107" t="str">
        <f>'Run Rate'!A405</f>
        <v>ON00538</v>
      </c>
      <c r="B4018" s="135" t="str">
        <f>'Run Rate'!B405</f>
        <v>ON PLATINUM PWO FRUIT PUNCH 420G</v>
      </c>
      <c r="C4018" s="135" t="str">
        <f>'Run Rate'!C405</f>
        <v>SPORTSKA PREHRANA</v>
      </c>
      <c r="D4018" s="135" t="str">
        <f>'Run Rate'!D405</f>
        <v>03 BRONZE</v>
      </c>
      <c r="E4018" s="122"/>
      <c r="F4018" s="122"/>
      <c r="G4018" s="122"/>
      <c r="H4018" s="122"/>
      <c r="I4018" s="122"/>
      <c r="J4018" s="122"/>
      <c r="K4018" s="122"/>
      <c r="L4018" s="122"/>
      <c r="M4018" s="122"/>
      <c r="N4018" s="122"/>
      <c r="O4018" s="122"/>
      <c r="P4018" s="122"/>
      <c r="Q4018" s="122"/>
      <c r="R4018" s="122"/>
      <c r="S4018" s="122"/>
      <c r="T4018" s="122"/>
      <c r="U4018" s="122"/>
      <c r="V4018" s="122"/>
      <c r="W4018" s="122"/>
      <c r="X4018" s="122"/>
      <c r="Y4018" s="122"/>
      <c r="Z4018" s="122"/>
      <c r="AA4018" s="122"/>
      <c r="AB4018" s="122"/>
      <c r="AC4018" s="122"/>
      <c r="AD4018" s="122"/>
      <c r="AE4018" s="122"/>
      <c r="AF4018" s="122"/>
      <c r="AG4018" s="122"/>
      <c r="AH4018" s="122"/>
      <c r="AI4018" s="122"/>
      <c r="AJ4018" s="122"/>
      <c r="AK4018" s="122"/>
      <c r="AL4018" s="122"/>
      <c r="AM4018" s="122"/>
      <c r="AN4018" s="122"/>
      <c r="AQ4018" t="str">
        <f>IF(AND(OR($B$1="ALL",$B$1=C4018),OR($E$1="ALL",$E$1=D4018),OR($B$2="ALL",$B$2=A4018),OR($E$2="ALL",IFERROR(SEARCH($E$2,B4018),0)&gt;0)),"MATCH","")</f>
        <v/>
      </c>
    </row>
    <row r="4019" spans="1:43" ht="14.25" customHeight="1" x14ac:dyDescent="0.25">
      <c r="A4019" s="108" t="s">
        <v>1137</v>
      </c>
      <c r="B4019" s="136" t="s">
        <v>1138</v>
      </c>
      <c r="C4019" s="136" t="s">
        <v>1139</v>
      </c>
      <c r="D4019" s="136" t="s">
        <v>1140</v>
      </c>
      <c r="E4019" s="136" t="s">
        <v>1141</v>
      </c>
      <c r="F4019" s="136" t="s">
        <v>1142</v>
      </c>
      <c r="G4019" s="136" t="s">
        <v>1143</v>
      </c>
      <c r="H4019" s="136" t="s">
        <v>1144</v>
      </c>
      <c r="I4019" s="136" t="s">
        <v>1145</v>
      </c>
      <c r="J4019" s="136" t="s">
        <v>1146</v>
      </c>
      <c r="K4019" s="136" t="s">
        <v>1147</v>
      </c>
      <c r="L4019" s="136" t="s">
        <v>1148</v>
      </c>
      <c r="M4019" s="136" t="s">
        <v>1149</v>
      </c>
      <c r="N4019" s="136" t="s">
        <v>1150</v>
      </c>
      <c r="O4019" s="136" t="s">
        <v>1151</v>
      </c>
      <c r="P4019" s="136" t="s">
        <v>1152</v>
      </c>
      <c r="Q4019" s="136" t="s">
        <v>1153</v>
      </c>
      <c r="R4019" s="136" t="s">
        <v>1154</v>
      </c>
      <c r="S4019" s="136" t="s">
        <v>1155</v>
      </c>
      <c r="T4019" s="136" t="s">
        <v>1156</v>
      </c>
      <c r="U4019" s="136" t="s">
        <v>1157</v>
      </c>
      <c r="V4019" s="136" t="s">
        <v>1158</v>
      </c>
      <c r="W4019" s="136" t="s">
        <v>1159</v>
      </c>
      <c r="X4019" s="136" t="s">
        <v>1160</v>
      </c>
      <c r="Y4019" s="136" t="s">
        <v>1161</v>
      </c>
      <c r="Z4019" s="136" t="s">
        <v>1162</v>
      </c>
      <c r="AA4019" s="136" t="s">
        <v>1163</v>
      </c>
      <c r="AB4019" s="137" t="s">
        <v>156</v>
      </c>
      <c r="AC4019" s="137" t="s">
        <v>157</v>
      </c>
      <c r="AD4019" s="137" t="s">
        <v>158</v>
      </c>
      <c r="AE4019" s="137" t="s">
        <v>139</v>
      </c>
      <c r="AF4019" s="138" t="s">
        <v>140</v>
      </c>
      <c r="AG4019" s="138" t="s">
        <v>141</v>
      </c>
      <c r="AH4019" s="138" t="s">
        <v>142</v>
      </c>
      <c r="AI4019" s="138" t="s">
        <v>143</v>
      </c>
      <c r="AJ4019" s="139" t="s">
        <v>144</v>
      </c>
      <c r="AK4019" s="139" t="s">
        <v>145</v>
      </c>
      <c r="AL4019" s="139" t="s">
        <v>146</v>
      </c>
      <c r="AM4019" s="140" t="s">
        <v>147</v>
      </c>
      <c r="AN4019" s="140" t="s">
        <v>148</v>
      </c>
      <c r="AQ4019" t="str">
        <f>AQ4018</f>
        <v/>
      </c>
    </row>
    <row r="4020" spans="1:43" ht="14.25" customHeight="1" x14ac:dyDescent="0.25">
      <c r="A4020" s="99" t="s">
        <v>1164</v>
      </c>
      <c r="B4020" s="112">
        <f>'Run Rate'!E405</f>
        <v>6</v>
      </c>
      <c r="C4020" s="112">
        <f>'Run Rate'!F405</f>
        <v>9</v>
      </c>
      <c r="D4020" s="112">
        <f>'Run Rate'!G405</f>
        <v>4</v>
      </c>
      <c r="E4020" s="112">
        <f>'Run Rate'!H405</f>
        <v>9</v>
      </c>
      <c r="F4020" s="112">
        <f>'Run Rate'!I405</f>
        <v>26</v>
      </c>
      <c r="G4020" s="112">
        <f>'Run Rate'!J405</f>
        <v>4</v>
      </c>
      <c r="H4020" s="112">
        <f>'Run Rate'!K405</f>
        <v>6</v>
      </c>
      <c r="I4020" s="112">
        <f>'Run Rate'!L405</f>
        <v>6</v>
      </c>
      <c r="J4020" s="112">
        <f>'Run Rate'!M405</f>
        <v>7</v>
      </c>
      <c r="K4020" s="112">
        <f>'Run Rate'!N405</f>
        <v>1</v>
      </c>
      <c r="L4020" s="112">
        <f>'Run Rate'!O405</f>
        <v>5</v>
      </c>
      <c r="M4020" s="112">
        <f>'Run Rate'!P405</f>
        <v>4</v>
      </c>
      <c r="N4020" s="112">
        <f>'Run Rate'!Q405</f>
        <v>5</v>
      </c>
      <c r="O4020" s="112">
        <f>'Run Rate'!R405</f>
        <v>2</v>
      </c>
      <c r="P4020" s="112">
        <f>'Run Rate'!S405</f>
        <v>2</v>
      </c>
      <c r="Q4020" s="112">
        <f>'Run Rate'!T405</f>
        <v>2</v>
      </c>
      <c r="R4020" s="112">
        <f>'Run Rate'!U405</f>
        <v>3</v>
      </c>
      <c r="S4020" s="112">
        <f>'Run Rate'!V405</f>
        <v>34</v>
      </c>
      <c r="T4020" s="112">
        <f>'Run Rate'!W405</f>
        <v>2</v>
      </c>
      <c r="U4020" s="112">
        <f>'Run Rate'!X405</f>
        <v>7</v>
      </c>
      <c r="V4020" s="112">
        <f>'Run Rate'!Y405</f>
        <v>4</v>
      </c>
      <c r="W4020" s="112">
        <f>'Run Rate'!Z405</f>
        <v>2</v>
      </c>
      <c r="X4020" s="112">
        <f>'Run Rate'!AA405</f>
        <v>3</v>
      </c>
      <c r="Y4020" s="112">
        <f>'Run Rate'!AB405</f>
        <v>3</v>
      </c>
      <c r="Z4020" s="112">
        <f>'Run Rate'!AC405</f>
        <v>5</v>
      </c>
      <c r="AA4020" s="112">
        <f>'Run Rate'!AD405</f>
        <v>6</v>
      </c>
      <c r="AB4020" s="113">
        <v>5</v>
      </c>
      <c r="AC4020" s="112">
        <v>5</v>
      </c>
      <c r="AD4020" s="112">
        <v>5</v>
      </c>
      <c r="AE4020" s="112">
        <v>5</v>
      </c>
      <c r="AF4020" s="112">
        <v>5</v>
      </c>
      <c r="AG4020" s="112">
        <v>5</v>
      </c>
      <c r="AH4020" s="112">
        <v>5</v>
      </c>
      <c r="AI4020" s="112">
        <v>5</v>
      </c>
      <c r="AJ4020" s="112">
        <v>5</v>
      </c>
      <c r="AK4020" s="112">
        <v>5</v>
      </c>
      <c r="AL4020" s="112">
        <v>5</v>
      </c>
      <c r="AM4020" s="112">
        <v>5</v>
      </c>
      <c r="AN4020" s="112">
        <v>5</v>
      </c>
      <c r="AQ4020" t="str">
        <f>AQ4018</f>
        <v/>
      </c>
    </row>
    <row r="4021" spans="1:43" ht="14.25" customHeight="1" x14ac:dyDescent="0.25">
      <c r="A4021" s="99" t="s">
        <v>1165</v>
      </c>
      <c r="B4021" s="114"/>
      <c r="C4021" s="114"/>
      <c r="D4021" s="114"/>
      <c r="E4021" s="114"/>
      <c r="F4021" s="114"/>
      <c r="G4021" s="114"/>
      <c r="H4021" s="114"/>
      <c r="I4021" s="114"/>
      <c r="J4021" s="114"/>
      <c r="K4021" s="114"/>
      <c r="L4021" s="114"/>
      <c r="M4021" s="114"/>
      <c r="N4021" s="114"/>
      <c r="O4021" s="114"/>
      <c r="P4021" s="114"/>
      <c r="Q4021" s="114"/>
      <c r="R4021" s="114"/>
      <c r="S4021" s="114"/>
      <c r="T4021" s="114"/>
      <c r="U4021" s="114"/>
      <c r="V4021" s="114"/>
      <c r="W4021" s="115"/>
      <c r="X4021" s="115"/>
      <c r="Y4021" s="115"/>
      <c r="Z4021" s="115"/>
      <c r="AA4021" s="112" t="s">
        <v>1166</v>
      </c>
      <c r="AB4021" s="113"/>
      <c r="AC4021" s="112"/>
      <c r="AD4021" s="112"/>
      <c r="AE4021" s="112"/>
      <c r="AF4021" s="112"/>
      <c r="AG4021" s="112"/>
      <c r="AH4021" s="112"/>
      <c r="AI4021" s="112"/>
      <c r="AJ4021" s="112"/>
      <c r="AK4021" s="112"/>
      <c r="AL4021" s="112"/>
      <c r="AM4021" s="112"/>
      <c r="AN4021" s="112"/>
      <c r="AQ4021" t="str">
        <f>AQ4018</f>
        <v/>
      </c>
    </row>
    <row r="4022" spans="1:43" ht="14.25" customHeight="1" x14ac:dyDescent="0.25">
      <c r="A4022" s="99" t="s">
        <v>1167</v>
      </c>
      <c r="B4022" s="114"/>
      <c r="C4022" s="114"/>
      <c r="D4022" s="114"/>
      <c r="E4022" s="114"/>
      <c r="F4022" s="114"/>
      <c r="G4022" s="114"/>
      <c r="H4022" s="114"/>
      <c r="I4022" s="114"/>
      <c r="J4022" s="114"/>
      <c r="K4022" s="114"/>
      <c r="L4022" s="114"/>
      <c r="M4022" s="114"/>
      <c r="N4022" s="114"/>
      <c r="O4022" s="114"/>
      <c r="P4022" s="114"/>
      <c r="Q4022" s="114"/>
      <c r="R4022" s="114"/>
      <c r="S4022" s="114"/>
      <c r="T4022" s="114"/>
      <c r="U4022" s="114"/>
      <c r="V4022" s="114"/>
      <c r="W4022" s="115"/>
      <c r="X4022" s="116"/>
      <c r="Y4022" s="117"/>
      <c r="Z4022" s="115"/>
      <c r="AA4022" s="112" t="s">
        <v>1168</v>
      </c>
      <c r="AB4022" s="113">
        <f>'Demand Input VP'!B2014</f>
        <v>0</v>
      </c>
      <c r="AC4022" s="112">
        <f>'Demand Input VP'!C2014</f>
        <v>0</v>
      </c>
      <c r="AD4022" s="112">
        <f>'Demand Input VP'!D2014</f>
        <v>0</v>
      </c>
      <c r="AE4022" s="112">
        <f>'Demand Input VP'!E2014</f>
        <v>0</v>
      </c>
      <c r="AF4022" s="112">
        <f>'Demand Input VP'!F2014</f>
        <v>0</v>
      </c>
      <c r="AG4022" s="112">
        <f>'Demand Input VP'!G2014</f>
        <v>0</v>
      </c>
      <c r="AH4022" s="112">
        <f>'Demand Input VP'!H2014</f>
        <v>0</v>
      </c>
      <c r="AI4022" s="112">
        <f>'Demand Input VP'!I2014</f>
        <v>0</v>
      </c>
      <c r="AJ4022" s="112">
        <f>'Demand Input VP'!J2014</f>
        <v>0</v>
      </c>
      <c r="AK4022" s="112">
        <f>'Demand Input VP'!K2014</f>
        <v>0</v>
      </c>
      <c r="AL4022" s="112">
        <f>'Demand Input VP'!L2014</f>
        <v>0</v>
      </c>
      <c r="AM4022" s="112">
        <f>'Demand Input VP'!M2014</f>
        <v>0</v>
      </c>
      <c r="AN4022" s="112">
        <f>'Demand Input VP'!N2014</f>
        <v>0</v>
      </c>
      <c r="AQ4022" t="str">
        <f>AQ4018</f>
        <v/>
      </c>
    </row>
    <row r="4023" spans="1:43" ht="14.25" customHeight="1" x14ac:dyDescent="0.25">
      <c r="A4023" s="99" t="s">
        <v>1169</v>
      </c>
      <c r="B4023" s="118"/>
      <c r="C4023" s="118"/>
      <c r="D4023" s="118"/>
      <c r="E4023" s="118"/>
      <c r="F4023" s="118"/>
      <c r="G4023" s="118"/>
      <c r="H4023" s="118"/>
      <c r="I4023" s="118"/>
      <c r="J4023" s="118"/>
      <c r="K4023" s="118"/>
      <c r="L4023" s="118"/>
      <c r="M4023" s="118"/>
      <c r="N4023" s="118"/>
      <c r="O4023" s="118"/>
      <c r="P4023" s="118"/>
      <c r="Q4023" s="118"/>
      <c r="R4023" s="118"/>
      <c r="S4023" s="118"/>
      <c r="T4023" s="118"/>
      <c r="U4023" s="118"/>
      <c r="V4023" s="118"/>
      <c r="W4023" s="115"/>
      <c r="X4023" s="116"/>
      <c r="Y4023" s="117"/>
      <c r="Z4023" s="119"/>
      <c r="AA4023" s="120" t="s">
        <v>1170</v>
      </c>
      <c r="AB4023" s="121">
        <f>'Demand Input VP'!B2013</f>
        <v>0</v>
      </c>
      <c r="AC4023" s="120">
        <f>'Demand Input VP'!C2013</f>
        <v>0</v>
      </c>
      <c r="AD4023" s="120">
        <f>'Demand Input VP'!D2013</f>
        <v>0</v>
      </c>
      <c r="AE4023" s="120">
        <f>'Demand Input VP'!E2013</f>
        <v>0</v>
      </c>
      <c r="AF4023" s="120">
        <f>'Demand Input VP'!F2013</f>
        <v>0</v>
      </c>
      <c r="AG4023" s="120">
        <f>'Demand Input VP'!G2013</f>
        <v>0</v>
      </c>
      <c r="AH4023" s="120">
        <f>'Demand Input VP'!H2013</f>
        <v>0</v>
      </c>
      <c r="AI4023" s="120">
        <f>'Demand Input VP'!I2013</f>
        <v>0</v>
      </c>
      <c r="AJ4023" s="120">
        <f>'Demand Input VP'!J2013</f>
        <v>0</v>
      </c>
      <c r="AK4023" s="120">
        <f>'Demand Input VP'!K2013</f>
        <v>0</v>
      </c>
      <c r="AL4023" s="120">
        <f>'Demand Input VP'!L2013</f>
        <v>0</v>
      </c>
      <c r="AM4023" s="120">
        <f>'Demand Input VP'!M2013</f>
        <v>0</v>
      </c>
      <c r="AN4023" s="120">
        <f>'Demand Input VP'!N2013</f>
        <v>0</v>
      </c>
      <c r="AQ4023" t="str">
        <f>AQ4018</f>
        <v/>
      </c>
    </row>
    <row r="4024" spans="1:43" ht="14.25" customHeight="1" x14ac:dyDescent="0.25">
      <c r="A4024" s="1"/>
      <c r="B4024" s="122"/>
      <c r="C4024" s="122"/>
      <c r="D4024" s="122"/>
      <c r="E4024" s="122"/>
      <c r="F4024" s="122"/>
      <c r="G4024" s="122"/>
      <c r="H4024" s="122"/>
      <c r="I4024" s="122"/>
      <c r="J4024" s="122"/>
      <c r="K4024" s="122"/>
      <c r="L4024" s="122"/>
      <c r="M4024" s="122"/>
      <c r="N4024" s="122"/>
      <c r="O4024" s="122"/>
      <c r="P4024" s="122"/>
      <c r="Q4024" s="122"/>
      <c r="R4024" s="122"/>
      <c r="S4024" s="122"/>
      <c r="T4024" s="122"/>
      <c r="U4024" s="122"/>
      <c r="V4024" s="122"/>
      <c r="W4024" s="123"/>
      <c r="X4024" s="116"/>
      <c r="Y4024" s="117"/>
      <c r="Z4024" s="123"/>
      <c r="AA4024" s="112" t="s">
        <v>1171</v>
      </c>
      <c r="AB4024" s="113">
        <f>'Demand Input MP'!B2014</f>
        <v>0</v>
      </c>
      <c r="AC4024" s="112">
        <f>'Demand Input MP'!C2014</f>
        <v>0</v>
      </c>
      <c r="AD4024" s="112">
        <f>'Demand Input MP'!D2014</f>
        <v>0</v>
      </c>
      <c r="AE4024" s="112">
        <f>'Demand Input MP'!E2014</f>
        <v>0</v>
      </c>
      <c r="AF4024" s="112">
        <f>'Demand Input MP'!F2014</f>
        <v>0</v>
      </c>
      <c r="AG4024" s="112">
        <f>'Demand Input MP'!G2014</f>
        <v>0</v>
      </c>
      <c r="AH4024" s="112">
        <f>'Demand Input MP'!H2014</f>
        <v>0</v>
      </c>
      <c r="AI4024" s="112">
        <f>'Demand Input MP'!I2014</f>
        <v>0</v>
      </c>
      <c r="AJ4024" s="112">
        <f>'Demand Input MP'!J2014</f>
        <v>0</v>
      </c>
      <c r="AK4024" s="112">
        <f>'Demand Input MP'!K2014</f>
        <v>0</v>
      </c>
      <c r="AL4024" s="112">
        <f>'Demand Input MP'!L2014</f>
        <v>0</v>
      </c>
      <c r="AM4024" s="112">
        <f>'Demand Input MP'!M2014</f>
        <v>0</v>
      </c>
      <c r="AN4024" s="112">
        <f>'Demand Input MP'!N2014</f>
        <v>0</v>
      </c>
      <c r="AQ4024" t="str">
        <f>AQ4018</f>
        <v/>
      </c>
    </row>
    <row r="4025" spans="1:43" ht="14.25" customHeight="1" x14ac:dyDescent="0.25">
      <c r="A4025" s="1"/>
      <c r="B4025" s="122"/>
      <c r="C4025" s="122"/>
      <c r="D4025" s="122"/>
      <c r="E4025" s="122"/>
      <c r="F4025" s="122"/>
      <c r="G4025" s="122"/>
      <c r="H4025" s="122"/>
      <c r="I4025" s="122"/>
      <c r="J4025" s="122"/>
      <c r="K4025" s="122"/>
      <c r="L4025" s="122"/>
      <c r="M4025" s="122"/>
      <c r="N4025" s="122"/>
      <c r="O4025" s="122"/>
      <c r="P4025" s="122"/>
      <c r="Q4025" s="122"/>
      <c r="R4025" s="122"/>
      <c r="S4025" s="122"/>
      <c r="T4025" s="122"/>
      <c r="U4025" s="122"/>
      <c r="V4025" s="124" t="s">
        <v>91</v>
      </c>
      <c r="W4025" s="125">
        <f>IFERROR(IF(SUM('Run Rate History'!E405:AD405)&gt;0,(SUMPRODUCT((B4020:AA4020&gt;=PERCENTILE(B4020:AA4020,0.1))*(B4020:AA4020&lt;=PERCENTILE(B4020:AA4020,0.9))*B4020:AA4020)+SUMPRODUCT(('Run Rate History'!E405:AD405&gt;=PERCENTILE(B4020:AA4020,0.1))*('Run Rate History'!E405:AD405&lt;=PERCENTILE(B4020:AA4020,0.9))*'Run Rate History'!E405:AD405))/(SUMPRODUCT((B4020:AA4020&gt;=PERCENTILE(B4020:AA4020,0.1))*(B4020:AA4020&lt;=PERCENTILE(B4020:AA4020,0.9))*1)+SUMPRODUCT(('Run Rate History'!E405:AD405&gt;=PERCENTILE(B4020:AA4020,0.1))*('Run Rate History'!E405:AD405&lt;=PERCENTILE(B4020:AA4020,0.9))*1)),TRIMMEAN(B4020:AA4020,0.15)),0)</f>
        <v>4.6571428571428575</v>
      </c>
      <c r="X4025" s="126" t="s">
        <v>1172</v>
      </c>
      <c r="Y4025" s="127">
        <f>SUM(B4020:AA4020)/26</f>
        <v>6.4230769230769234</v>
      </c>
      <c r="Z4025" s="128"/>
      <c r="AA4025" s="112" t="s">
        <v>1173</v>
      </c>
      <c r="AB4025" s="113">
        <f>'Demand Input MP'!B2013</f>
        <v>0</v>
      </c>
      <c r="AC4025" s="112">
        <f>'Demand Input MP'!C2013</f>
        <v>0</v>
      </c>
      <c r="AD4025" s="112">
        <f>'Demand Input MP'!D2013</f>
        <v>0</v>
      </c>
      <c r="AE4025" s="112">
        <f>'Demand Input MP'!E2013</f>
        <v>0</v>
      </c>
      <c r="AF4025" s="112">
        <f>'Demand Input MP'!F2013</f>
        <v>0</v>
      </c>
      <c r="AG4025" s="112">
        <f>'Demand Input MP'!G2013</f>
        <v>0</v>
      </c>
      <c r="AH4025" s="112">
        <f>'Demand Input MP'!H2013</f>
        <v>0</v>
      </c>
      <c r="AI4025" s="112">
        <f>'Demand Input MP'!I2013</f>
        <v>0</v>
      </c>
      <c r="AJ4025" s="112">
        <f>'Demand Input MP'!J2013</f>
        <v>0</v>
      </c>
      <c r="AK4025" s="112">
        <f>'Demand Input MP'!K2013</f>
        <v>0</v>
      </c>
      <c r="AL4025" s="112">
        <f>'Demand Input MP'!L2013</f>
        <v>0</v>
      </c>
      <c r="AM4025" s="112">
        <f>'Demand Input MP'!M2013</f>
        <v>0</v>
      </c>
      <c r="AN4025" s="112">
        <f>'Demand Input MP'!N2013</f>
        <v>0</v>
      </c>
      <c r="AQ4025" t="str">
        <f>AQ4018</f>
        <v/>
      </c>
    </row>
    <row r="4026" spans="1:43" ht="14.25" customHeight="1" x14ac:dyDescent="0.25">
      <c r="A4026" s="1"/>
      <c r="B4026" s="122"/>
      <c r="C4026" s="122"/>
      <c r="D4026" s="122"/>
      <c r="E4026" s="122"/>
      <c r="F4026" s="122"/>
      <c r="G4026" s="122"/>
      <c r="H4026" s="122"/>
      <c r="I4026" s="122"/>
      <c r="J4026" s="122"/>
      <c r="K4026" s="122"/>
      <c r="L4026" s="122"/>
      <c r="M4026" s="122"/>
      <c r="N4026" s="122"/>
      <c r="O4026" s="122"/>
      <c r="P4026" s="122"/>
      <c r="Q4026" s="122"/>
      <c r="R4026" s="122"/>
      <c r="S4026" s="122"/>
      <c r="T4026" s="122"/>
      <c r="U4026" s="122"/>
      <c r="V4026" s="124" t="s">
        <v>94</v>
      </c>
      <c r="W4026" s="125">
        <f>IFERROR((1*MIN(MAX(X4020,0.5*IF(SUM('Run Rate History'!E405:AD405)&gt;0,(MEDIAN(IF(B4020:AA4020&gt;0,B4020:AA4020))+MEDIAN(IF('Run Rate History'!E405:AD405&gt;0,'Run Rate History'!E405:AD405)))/2,MEDIAN(IF(B4020:AA4020&gt;0,B4020:AA4020)))),2*IF(SUM('Run Rate History'!E405:AD405)&gt;0,(MEDIAN(IF(B4020:AA4020&gt;0,B4020:AA4020))+MEDIAN(IF('Run Rate History'!E405:AD405&gt;0,'Run Rate History'!E405:AD405)))/2,MEDIAN(IF(B4020:AA4020&gt;0,B4020:AA4020))))+2*MIN(MAX(Y4020,0.5*IF(SUM('Run Rate History'!E405:AD405)&gt;0,(MEDIAN(IF(B4020:AA4020&gt;0,B4020:AA4020))+MEDIAN(IF('Run Rate History'!E405:AD405&gt;0,'Run Rate History'!E405:AD405)))/2,MEDIAN(IF(B4020:AA4020&gt;0,B4020:AA4020)))),2*IF(SUM('Run Rate History'!E405:AD405)&gt;0,(MEDIAN(IF(B4020:AA4020&gt;0,B4020:AA4020))+MEDIAN(IF('Run Rate History'!E405:AD405&gt;0,'Run Rate History'!E405:AD405)))/2,MEDIAN(IF(B4020:AA4020&gt;0,B4020:AA4020))))+3*MIN(MAX(Z4020,0.5*IF(SUM('Run Rate History'!E405:AD405)&gt;0,(MEDIAN(IF(B4020:AA4020&gt;0,B4020:AA4020))+MEDIAN(IF('Run Rate History'!E405:AD405&gt;0,'Run Rate History'!E405:AD405)))/2,MEDIAN(IF(B4020:AA4020&gt;0,B4020:AA4020)))),2*IF(SUM('Run Rate History'!E405:AD405)&gt;0,(MEDIAN(IF(B4020:AA4020&gt;0,B4020:AA4020))+MEDIAN(IF('Run Rate History'!E405:AD405&gt;0,'Run Rate History'!E405:AD405)))/2,MEDIAN(IF(B4020:AA4020&gt;0,B4020:AA4020))))+4*MIN(MAX(AA4020,0.5*IF(SUM('Run Rate History'!E405:AD405)&gt;0,(MEDIAN(IF(B4020:AA4020&gt;0,B4020:AA4020))+MEDIAN(IF('Run Rate History'!E405:AD405&gt;0,'Run Rate History'!E405:AD405)))/2,MEDIAN(IF(B4020:AA4020&gt;0,B4020:AA4020)))),2*IF(SUM('Run Rate History'!E405:AD405)&gt;0,(MEDIAN(IF(B4020:AA4020&gt;0,B4020:AA4020))+MEDIAN(IF('Run Rate History'!E405:AD405&gt;0,'Run Rate History'!E405:AD405)))/2,MEDIAN(IF(B4020:AA4020&gt;0,B4020:AA4020)))))/10,0)</f>
        <v>4.8</v>
      </c>
      <c r="X4026" s="129" t="s">
        <v>1174</v>
      </c>
      <c r="Y4026" s="130">
        <f>IFERROR(VLOOKUP(A4018,'Stanje zaliha'!A:E,5,FALSE()),0)</f>
        <v>72</v>
      </c>
      <c r="Z4026" s="131"/>
      <c r="AA4026" s="113" t="s">
        <v>1175</v>
      </c>
      <c r="AB4026" s="118">
        <f t="shared" ref="AB4026:AN4026" si="802">SUM(AB4022:AB4025)</f>
        <v>0</v>
      </c>
      <c r="AC4026" s="118">
        <f t="shared" si="802"/>
        <v>0</v>
      </c>
      <c r="AD4026" s="118">
        <f t="shared" si="802"/>
        <v>0</v>
      </c>
      <c r="AE4026" s="118">
        <f t="shared" si="802"/>
        <v>0</v>
      </c>
      <c r="AF4026" s="118">
        <f t="shared" si="802"/>
        <v>0</v>
      </c>
      <c r="AG4026" s="118">
        <f t="shared" si="802"/>
        <v>0</v>
      </c>
      <c r="AH4026" s="118">
        <f t="shared" si="802"/>
        <v>0</v>
      </c>
      <c r="AI4026" s="118">
        <f t="shared" si="802"/>
        <v>0</v>
      </c>
      <c r="AJ4026" s="118">
        <f t="shared" si="802"/>
        <v>0</v>
      </c>
      <c r="AK4026" s="118">
        <f t="shared" si="802"/>
        <v>0</v>
      </c>
      <c r="AL4026" s="118">
        <f t="shared" si="802"/>
        <v>0</v>
      </c>
      <c r="AM4026" s="118">
        <f t="shared" si="802"/>
        <v>0</v>
      </c>
      <c r="AN4026" s="118">
        <f t="shared" si="802"/>
        <v>0</v>
      </c>
      <c r="AQ4026" t="str">
        <f>AQ4018</f>
        <v/>
      </c>
    </row>
    <row r="4027" spans="1:43" ht="14.25" customHeight="1" x14ac:dyDescent="0.25">
      <c r="A4027" s="1"/>
      <c r="B4027" s="122"/>
      <c r="C4027" s="122"/>
      <c r="D4027" s="122"/>
      <c r="E4027" s="122"/>
      <c r="F4027" s="122"/>
      <c r="G4027" s="122"/>
      <c r="H4027" s="122"/>
      <c r="I4027" s="122"/>
      <c r="J4027" s="122"/>
      <c r="K4027" s="122"/>
      <c r="L4027" s="122"/>
      <c r="M4027" s="122"/>
      <c r="N4027" s="122"/>
      <c r="O4027" s="122"/>
      <c r="P4027" s="122"/>
      <c r="Q4027" s="122"/>
      <c r="R4027" s="122"/>
      <c r="S4027" s="122"/>
      <c r="T4027" s="122"/>
      <c r="U4027" s="122"/>
      <c r="V4027" s="124" t="s">
        <v>95</v>
      </c>
      <c r="W4027" s="125">
        <f>IFERROR(0.6*W4026+0.4*W4025,0)</f>
        <v>4.7428571428571429</v>
      </c>
      <c r="X4027" s="132" t="s">
        <v>1176</v>
      </c>
      <c r="Y4027" s="133">
        <f>IFERROR(SUMIF('Popis poslanih narudžbi'!A:A,A4018,'Popis poslanih narudžbi'!C:C),0)</f>
        <v>0</v>
      </c>
      <c r="Z4027" s="131"/>
      <c r="AA4027" s="134" t="s">
        <v>1177</v>
      </c>
      <c r="AB4027" s="118">
        <f t="shared" ref="AB4027:AN4027" si="803">AB4020+AB4026</f>
        <v>5</v>
      </c>
      <c r="AC4027" s="118">
        <f t="shared" si="803"/>
        <v>5</v>
      </c>
      <c r="AD4027" s="118">
        <f t="shared" si="803"/>
        <v>5</v>
      </c>
      <c r="AE4027" s="118">
        <f t="shared" si="803"/>
        <v>5</v>
      </c>
      <c r="AF4027" s="118">
        <f t="shared" si="803"/>
        <v>5</v>
      </c>
      <c r="AG4027" s="118">
        <f t="shared" si="803"/>
        <v>5</v>
      </c>
      <c r="AH4027" s="118">
        <f t="shared" si="803"/>
        <v>5</v>
      </c>
      <c r="AI4027" s="118">
        <f t="shared" si="803"/>
        <v>5</v>
      </c>
      <c r="AJ4027" s="118">
        <f t="shared" si="803"/>
        <v>5</v>
      </c>
      <c r="AK4027" s="118">
        <f t="shared" si="803"/>
        <v>5</v>
      </c>
      <c r="AL4027" s="118">
        <f t="shared" si="803"/>
        <v>5</v>
      </c>
      <c r="AM4027" s="118">
        <f t="shared" si="803"/>
        <v>5</v>
      </c>
      <c r="AN4027" s="118">
        <f t="shared" si="803"/>
        <v>5</v>
      </c>
      <c r="AQ4027" t="str">
        <f>AQ4018</f>
        <v/>
      </c>
    </row>
    <row r="4028" spans="1:43" ht="14.25" customHeight="1" x14ac:dyDescent="0.25">
      <c r="A4028" s="107" t="str">
        <f>'Run Rate'!A406</f>
        <v>POL12852</v>
      </c>
      <c r="B4028" s="135" t="str">
        <f>'Run Rate'!B406</f>
        <v>Polleo Premium HydroX Whey 1,8kg Vanilla Raspberry</v>
      </c>
      <c r="C4028" s="135" t="str">
        <f>'Run Rate'!C406</f>
        <v>PROTEINI</v>
      </c>
      <c r="D4028" s="135" t="str">
        <f>'Run Rate'!D406</f>
        <v>03 BRONZE</v>
      </c>
      <c r="E4028" s="122"/>
      <c r="F4028" s="122"/>
      <c r="G4028" s="122"/>
      <c r="H4028" s="122"/>
      <c r="I4028" s="122"/>
      <c r="J4028" s="122"/>
      <c r="K4028" s="122"/>
      <c r="L4028" s="122"/>
      <c r="M4028" s="122"/>
      <c r="N4028" s="122"/>
      <c r="O4028" s="122"/>
      <c r="P4028" s="122"/>
      <c r="Q4028" s="122"/>
      <c r="R4028" s="122"/>
      <c r="S4028" s="122"/>
      <c r="T4028" s="122"/>
      <c r="U4028" s="122"/>
      <c r="V4028" s="122"/>
      <c r="W4028" s="122"/>
      <c r="X4028" s="122"/>
      <c r="Y4028" s="122"/>
      <c r="Z4028" s="122"/>
      <c r="AA4028" s="122"/>
      <c r="AB4028" s="122"/>
      <c r="AC4028" s="122"/>
      <c r="AD4028" s="122"/>
      <c r="AE4028" s="122"/>
      <c r="AF4028" s="122"/>
      <c r="AG4028" s="122"/>
      <c r="AH4028" s="122"/>
      <c r="AI4028" s="122"/>
      <c r="AJ4028" s="122"/>
      <c r="AK4028" s="122"/>
      <c r="AL4028" s="122"/>
      <c r="AM4028" s="122"/>
      <c r="AN4028" s="122"/>
      <c r="AQ4028" t="str">
        <f>IF(AND(OR($B$1="ALL",$B$1=C4028),OR($E$1="ALL",$E$1=D4028),OR($B$2="ALL",$B$2=A4028),OR($E$2="ALL",IFERROR(SEARCH($E$2,B4028),0)&gt;0)),"MATCH","")</f>
        <v/>
      </c>
    </row>
    <row r="4029" spans="1:43" ht="14.25" customHeight="1" x14ac:dyDescent="0.25">
      <c r="A4029" s="108" t="s">
        <v>1137</v>
      </c>
      <c r="B4029" s="136" t="s">
        <v>1138</v>
      </c>
      <c r="C4029" s="136" t="s">
        <v>1139</v>
      </c>
      <c r="D4029" s="136" t="s">
        <v>1140</v>
      </c>
      <c r="E4029" s="136" t="s">
        <v>1141</v>
      </c>
      <c r="F4029" s="136" t="s">
        <v>1142</v>
      </c>
      <c r="G4029" s="136" t="s">
        <v>1143</v>
      </c>
      <c r="H4029" s="136" t="s">
        <v>1144</v>
      </c>
      <c r="I4029" s="136" t="s">
        <v>1145</v>
      </c>
      <c r="J4029" s="136" t="s">
        <v>1146</v>
      </c>
      <c r="K4029" s="136" t="s">
        <v>1147</v>
      </c>
      <c r="L4029" s="136" t="s">
        <v>1148</v>
      </c>
      <c r="M4029" s="136" t="s">
        <v>1149</v>
      </c>
      <c r="N4029" s="136" t="s">
        <v>1150</v>
      </c>
      <c r="O4029" s="136" t="s">
        <v>1151</v>
      </c>
      <c r="P4029" s="136" t="s">
        <v>1152</v>
      </c>
      <c r="Q4029" s="136" t="s">
        <v>1153</v>
      </c>
      <c r="R4029" s="136" t="s">
        <v>1154</v>
      </c>
      <c r="S4029" s="136" t="s">
        <v>1155</v>
      </c>
      <c r="T4029" s="136" t="s">
        <v>1156</v>
      </c>
      <c r="U4029" s="136" t="s">
        <v>1157</v>
      </c>
      <c r="V4029" s="136" t="s">
        <v>1158</v>
      </c>
      <c r="W4029" s="136" t="s">
        <v>1159</v>
      </c>
      <c r="X4029" s="136" t="s">
        <v>1160</v>
      </c>
      <c r="Y4029" s="136" t="s">
        <v>1161</v>
      </c>
      <c r="Z4029" s="136" t="s">
        <v>1162</v>
      </c>
      <c r="AA4029" s="136" t="s">
        <v>1163</v>
      </c>
      <c r="AB4029" s="137" t="s">
        <v>156</v>
      </c>
      <c r="AC4029" s="137" t="s">
        <v>157</v>
      </c>
      <c r="AD4029" s="137" t="s">
        <v>158</v>
      </c>
      <c r="AE4029" s="137" t="s">
        <v>139</v>
      </c>
      <c r="AF4029" s="138" t="s">
        <v>140</v>
      </c>
      <c r="AG4029" s="138" t="s">
        <v>141</v>
      </c>
      <c r="AH4029" s="138" t="s">
        <v>142</v>
      </c>
      <c r="AI4029" s="138" t="s">
        <v>143</v>
      </c>
      <c r="AJ4029" s="139" t="s">
        <v>144</v>
      </c>
      <c r="AK4029" s="139" t="s">
        <v>145</v>
      </c>
      <c r="AL4029" s="139" t="s">
        <v>146</v>
      </c>
      <c r="AM4029" s="140" t="s">
        <v>147</v>
      </c>
      <c r="AN4029" s="140" t="s">
        <v>148</v>
      </c>
      <c r="AQ4029" t="str">
        <f>AQ4028</f>
        <v/>
      </c>
    </row>
    <row r="4030" spans="1:43" ht="14.25" customHeight="1" x14ac:dyDescent="0.25">
      <c r="A4030" s="99" t="s">
        <v>1164</v>
      </c>
      <c r="B4030" s="112">
        <f>'Run Rate'!E406</f>
        <v>2</v>
      </c>
      <c r="C4030" s="112">
        <f>'Run Rate'!F406</f>
        <v>26</v>
      </c>
      <c r="D4030" s="112">
        <f>'Run Rate'!G406</f>
        <v>7</v>
      </c>
      <c r="E4030" s="112">
        <f>'Run Rate'!H406</f>
        <v>15</v>
      </c>
      <c r="F4030" s="112">
        <f>'Run Rate'!I406</f>
        <v>19</v>
      </c>
      <c r="G4030" s="112">
        <f>'Run Rate'!J406</f>
        <v>19</v>
      </c>
      <c r="H4030" s="112">
        <f>'Run Rate'!K406</f>
        <v>14</v>
      </c>
      <c r="I4030" s="112">
        <f>'Run Rate'!L406</f>
        <v>14</v>
      </c>
      <c r="J4030" s="112">
        <f>'Run Rate'!M406</f>
        <v>23</v>
      </c>
      <c r="K4030" s="112">
        <f>'Run Rate'!N406</f>
        <v>38</v>
      </c>
      <c r="L4030" s="112">
        <f>'Run Rate'!O406</f>
        <v>17</v>
      </c>
      <c r="M4030" s="112">
        <f>'Run Rate'!P406</f>
        <v>27</v>
      </c>
      <c r="N4030" s="112">
        <f>'Run Rate'!Q406</f>
        <v>20</v>
      </c>
      <c r="O4030" s="112">
        <f>'Run Rate'!R406</f>
        <v>2</v>
      </c>
      <c r="P4030" s="112">
        <f>'Run Rate'!S406</f>
        <v>3</v>
      </c>
      <c r="Q4030" s="112">
        <f>'Run Rate'!T406</f>
        <v>10</v>
      </c>
      <c r="R4030" s="112">
        <f>'Run Rate'!U406</f>
        <v>5</v>
      </c>
      <c r="S4030" s="112">
        <f>'Run Rate'!V406</f>
        <v>16</v>
      </c>
      <c r="T4030" s="112">
        <f>'Run Rate'!W406</f>
        <v>13</v>
      </c>
      <c r="U4030" s="112">
        <f>'Run Rate'!X406</f>
        <v>19</v>
      </c>
      <c r="V4030" s="112">
        <f>'Run Rate'!Y406</f>
        <v>21</v>
      </c>
      <c r="W4030" s="112">
        <f>'Run Rate'!Z406</f>
        <v>19</v>
      </c>
      <c r="X4030" s="112">
        <f>'Run Rate'!AA406</f>
        <v>16</v>
      </c>
      <c r="Y4030" s="112">
        <f>'Run Rate'!AB406</f>
        <v>20</v>
      </c>
      <c r="Z4030" s="112">
        <f>'Run Rate'!AC406</f>
        <v>22</v>
      </c>
      <c r="AA4030" s="112">
        <f>'Run Rate'!AD406</f>
        <v>26</v>
      </c>
      <c r="AB4030" s="113">
        <v>25</v>
      </c>
      <c r="AC4030" s="112">
        <v>26</v>
      </c>
      <c r="AD4030" s="112">
        <v>27</v>
      </c>
      <c r="AE4030" s="112">
        <v>28</v>
      </c>
      <c r="AF4030" s="112">
        <v>28</v>
      </c>
      <c r="AG4030" s="112">
        <v>28</v>
      </c>
      <c r="AH4030" s="112">
        <v>29</v>
      </c>
      <c r="AI4030" s="112">
        <v>29</v>
      </c>
      <c r="AJ4030" s="112">
        <v>29</v>
      </c>
      <c r="AK4030" s="112">
        <v>30</v>
      </c>
      <c r="AL4030" s="112">
        <v>30</v>
      </c>
      <c r="AM4030" s="112">
        <v>30</v>
      </c>
      <c r="AN4030" s="112">
        <v>30</v>
      </c>
      <c r="AQ4030" t="str">
        <f>AQ4028</f>
        <v/>
      </c>
    </row>
    <row r="4031" spans="1:43" ht="14.25" customHeight="1" x14ac:dyDescent="0.25">
      <c r="A4031" s="99" t="s">
        <v>1165</v>
      </c>
      <c r="B4031" s="114"/>
      <c r="C4031" s="114"/>
      <c r="D4031" s="114"/>
      <c r="E4031" s="114"/>
      <c r="F4031" s="114"/>
      <c r="G4031" s="114"/>
      <c r="H4031" s="114"/>
      <c r="I4031" s="114"/>
      <c r="J4031" s="114"/>
      <c r="K4031" s="114"/>
      <c r="L4031" s="114"/>
      <c r="M4031" s="114"/>
      <c r="N4031" s="114"/>
      <c r="O4031" s="114"/>
      <c r="P4031" s="114"/>
      <c r="Q4031" s="114"/>
      <c r="R4031" s="114"/>
      <c r="S4031" s="114"/>
      <c r="T4031" s="114"/>
      <c r="U4031" s="114"/>
      <c r="V4031" s="114"/>
      <c r="W4031" s="115"/>
      <c r="X4031" s="115"/>
      <c r="Y4031" s="115"/>
      <c r="Z4031" s="115"/>
      <c r="AA4031" s="112" t="s">
        <v>1166</v>
      </c>
      <c r="AB4031" s="113"/>
      <c r="AC4031" s="112"/>
      <c r="AD4031" s="112"/>
      <c r="AE4031" s="112"/>
      <c r="AF4031" s="112"/>
      <c r="AG4031" s="112"/>
      <c r="AH4031" s="112"/>
      <c r="AI4031" s="112"/>
      <c r="AJ4031" s="112"/>
      <c r="AK4031" s="112"/>
      <c r="AL4031" s="112"/>
      <c r="AM4031" s="112"/>
      <c r="AN4031" s="112"/>
      <c r="AQ4031" t="str">
        <f>AQ4028</f>
        <v/>
      </c>
    </row>
    <row r="4032" spans="1:43" ht="14.25" customHeight="1" x14ac:dyDescent="0.25">
      <c r="A4032" s="99" t="s">
        <v>1167</v>
      </c>
      <c r="B4032" s="114"/>
      <c r="C4032" s="114"/>
      <c r="D4032" s="114"/>
      <c r="E4032" s="114"/>
      <c r="F4032" s="114"/>
      <c r="G4032" s="114"/>
      <c r="H4032" s="114"/>
      <c r="I4032" s="114"/>
      <c r="J4032" s="114"/>
      <c r="K4032" s="114"/>
      <c r="L4032" s="114"/>
      <c r="M4032" s="114"/>
      <c r="N4032" s="114"/>
      <c r="O4032" s="114"/>
      <c r="P4032" s="114"/>
      <c r="Q4032" s="114"/>
      <c r="R4032" s="114"/>
      <c r="S4032" s="114"/>
      <c r="T4032" s="114"/>
      <c r="U4032" s="114"/>
      <c r="V4032" s="114"/>
      <c r="W4032" s="115"/>
      <c r="X4032" s="116"/>
      <c r="Y4032" s="117"/>
      <c r="Z4032" s="115"/>
      <c r="AA4032" s="112" t="s">
        <v>1168</v>
      </c>
      <c r="AB4032" s="113">
        <f>'Demand Input VP'!B2019</f>
        <v>0</v>
      </c>
      <c r="AC4032" s="112">
        <f>'Demand Input VP'!C2019</f>
        <v>0</v>
      </c>
      <c r="AD4032" s="112">
        <f>'Demand Input VP'!D2019</f>
        <v>0</v>
      </c>
      <c r="AE4032" s="112">
        <f>'Demand Input VP'!E2019</f>
        <v>0</v>
      </c>
      <c r="AF4032" s="112">
        <f>'Demand Input VP'!F2019</f>
        <v>0</v>
      </c>
      <c r="AG4032" s="112">
        <f>'Demand Input VP'!G2019</f>
        <v>0</v>
      </c>
      <c r="AH4032" s="112">
        <f>'Demand Input VP'!H2019</f>
        <v>0</v>
      </c>
      <c r="AI4032" s="112">
        <f>'Demand Input VP'!I2019</f>
        <v>0</v>
      </c>
      <c r="AJ4032" s="112">
        <f>'Demand Input VP'!J2019</f>
        <v>0</v>
      </c>
      <c r="AK4032" s="112">
        <f>'Demand Input VP'!K2019</f>
        <v>0</v>
      </c>
      <c r="AL4032" s="112">
        <f>'Demand Input VP'!L2019</f>
        <v>0</v>
      </c>
      <c r="AM4032" s="112">
        <f>'Demand Input VP'!M2019</f>
        <v>0</v>
      </c>
      <c r="AN4032" s="112">
        <f>'Demand Input VP'!N2019</f>
        <v>0</v>
      </c>
      <c r="AQ4032" t="str">
        <f>AQ4028</f>
        <v/>
      </c>
    </row>
    <row r="4033" spans="1:43" ht="14.25" customHeight="1" x14ac:dyDescent="0.25">
      <c r="A4033" s="99" t="s">
        <v>1169</v>
      </c>
      <c r="B4033" s="118"/>
      <c r="C4033" s="118"/>
      <c r="D4033" s="118"/>
      <c r="E4033" s="118"/>
      <c r="F4033" s="118"/>
      <c r="G4033" s="118"/>
      <c r="H4033" s="118"/>
      <c r="I4033" s="118"/>
      <c r="J4033" s="118"/>
      <c r="K4033" s="118"/>
      <c r="L4033" s="118"/>
      <c r="M4033" s="118"/>
      <c r="N4033" s="118"/>
      <c r="O4033" s="118"/>
      <c r="P4033" s="118"/>
      <c r="Q4033" s="118"/>
      <c r="R4033" s="118"/>
      <c r="S4033" s="118"/>
      <c r="T4033" s="118"/>
      <c r="U4033" s="118"/>
      <c r="V4033" s="118"/>
      <c r="W4033" s="115"/>
      <c r="X4033" s="116"/>
      <c r="Y4033" s="117"/>
      <c r="Z4033" s="119"/>
      <c r="AA4033" s="120" t="s">
        <v>1170</v>
      </c>
      <c r="AB4033" s="121">
        <f>'Demand Input VP'!B2018</f>
        <v>0</v>
      </c>
      <c r="AC4033" s="120">
        <f>'Demand Input VP'!C2018</f>
        <v>0</v>
      </c>
      <c r="AD4033" s="120">
        <f>'Demand Input VP'!D2018</f>
        <v>0</v>
      </c>
      <c r="AE4033" s="120">
        <f>'Demand Input VP'!E2018</f>
        <v>0</v>
      </c>
      <c r="AF4033" s="120">
        <f>'Demand Input VP'!F2018</f>
        <v>0</v>
      </c>
      <c r="AG4033" s="120">
        <f>'Demand Input VP'!G2018</f>
        <v>0</v>
      </c>
      <c r="AH4033" s="120">
        <f>'Demand Input VP'!H2018</f>
        <v>0</v>
      </c>
      <c r="AI4033" s="120">
        <f>'Demand Input VP'!I2018</f>
        <v>0</v>
      </c>
      <c r="AJ4033" s="120">
        <f>'Demand Input VP'!J2018</f>
        <v>0</v>
      </c>
      <c r="AK4033" s="120">
        <f>'Demand Input VP'!K2018</f>
        <v>0</v>
      </c>
      <c r="AL4033" s="120">
        <f>'Demand Input VP'!L2018</f>
        <v>0</v>
      </c>
      <c r="AM4033" s="120">
        <f>'Demand Input VP'!M2018</f>
        <v>0</v>
      </c>
      <c r="AN4033" s="120">
        <f>'Demand Input VP'!N2018</f>
        <v>0</v>
      </c>
      <c r="AQ4033" t="str">
        <f>AQ4028</f>
        <v/>
      </c>
    </row>
    <row r="4034" spans="1:43" ht="14.25" customHeight="1" x14ac:dyDescent="0.25">
      <c r="A4034" s="1"/>
      <c r="B4034" s="122"/>
      <c r="C4034" s="122"/>
      <c r="D4034" s="122"/>
      <c r="E4034" s="122"/>
      <c r="F4034" s="122"/>
      <c r="G4034" s="122"/>
      <c r="H4034" s="122"/>
      <c r="I4034" s="122"/>
      <c r="J4034" s="122"/>
      <c r="K4034" s="122"/>
      <c r="L4034" s="122"/>
      <c r="M4034" s="122"/>
      <c r="N4034" s="122"/>
      <c r="O4034" s="122"/>
      <c r="P4034" s="122"/>
      <c r="Q4034" s="122"/>
      <c r="R4034" s="122"/>
      <c r="S4034" s="122"/>
      <c r="T4034" s="122"/>
      <c r="U4034" s="122"/>
      <c r="V4034" s="122"/>
      <c r="W4034" s="123"/>
      <c r="X4034" s="116"/>
      <c r="Y4034" s="117"/>
      <c r="Z4034" s="123"/>
      <c r="AA4034" s="112" t="s">
        <v>1171</v>
      </c>
      <c r="AB4034" s="113">
        <f>'Demand Input MP'!B2019</f>
        <v>0</v>
      </c>
      <c r="AC4034" s="112">
        <f>'Demand Input MP'!C2019</f>
        <v>0</v>
      </c>
      <c r="AD4034" s="112">
        <f>'Demand Input MP'!D2019</f>
        <v>0</v>
      </c>
      <c r="AE4034" s="112">
        <f>'Demand Input MP'!E2019</f>
        <v>0</v>
      </c>
      <c r="AF4034" s="112">
        <f>'Demand Input MP'!F2019</f>
        <v>0</v>
      </c>
      <c r="AG4034" s="112">
        <f>'Demand Input MP'!G2019</f>
        <v>0</v>
      </c>
      <c r="AH4034" s="112">
        <f>'Demand Input MP'!H2019</f>
        <v>0</v>
      </c>
      <c r="AI4034" s="112">
        <f>'Demand Input MP'!I2019</f>
        <v>0</v>
      </c>
      <c r="AJ4034" s="112">
        <f>'Demand Input MP'!J2019</f>
        <v>0</v>
      </c>
      <c r="AK4034" s="112">
        <f>'Demand Input MP'!K2019</f>
        <v>0</v>
      </c>
      <c r="AL4034" s="112">
        <f>'Demand Input MP'!L2019</f>
        <v>0</v>
      </c>
      <c r="AM4034" s="112">
        <f>'Demand Input MP'!M2019</f>
        <v>0</v>
      </c>
      <c r="AN4034" s="112">
        <f>'Demand Input MP'!N2019</f>
        <v>0</v>
      </c>
      <c r="AQ4034" t="str">
        <f>AQ4028</f>
        <v/>
      </c>
    </row>
    <row r="4035" spans="1:43" ht="14.25" customHeight="1" x14ac:dyDescent="0.25">
      <c r="A4035" s="1"/>
      <c r="B4035" s="122"/>
      <c r="C4035" s="122"/>
      <c r="D4035" s="122"/>
      <c r="E4035" s="122"/>
      <c r="F4035" s="122"/>
      <c r="G4035" s="122"/>
      <c r="H4035" s="122"/>
      <c r="I4035" s="122"/>
      <c r="J4035" s="122"/>
      <c r="K4035" s="122"/>
      <c r="L4035" s="122"/>
      <c r="M4035" s="122"/>
      <c r="N4035" s="122"/>
      <c r="O4035" s="122"/>
      <c r="P4035" s="122"/>
      <c r="Q4035" s="122"/>
      <c r="R4035" s="122"/>
      <c r="S4035" s="122"/>
      <c r="T4035" s="122"/>
      <c r="U4035" s="122"/>
      <c r="V4035" s="124" t="s">
        <v>91</v>
      </c>
      <c r="W4035" s="125">
        <f>IFERROR(IF(SUM('Run Rate History'!E406:AD406)&gt;0,(SUMPRODUCT((B4030:AA4030&gt;=PERCENTILE(B4030:AA4030,0.1))*(B4030:AA4030&lt;=PERCENTILE(B4030:AA4030,0.9))*B4030:AA4030)+SUMPRODUCT(('Run Rate History'!E406:AD406&gt;=PERCENTILE(B4030:AA4030,0.1))*('Run Rate History'!E406:AD406&lt;=PERCENTILE(B4030:AA4030,0.9))*'Run Rate History'!E406:AD406))/(SUMPRODUCT((B4030:AA4030&gt;=PERCENTILE(B4030:AA4030,0.1))*(B4030:AA4030&lt;=PERCENTILE(B4030:AA4030,0.9))*1)+SUMPRODUCT(('Run Rate History'!E406:AD406&gt;=PERCENTILE(B4030:AA4030,0.1))*('Run Rate History'!E406:AD406&lt;=PERCENTILE(B4030:AA4030,0.9))*1)),TRIMMEAN(B4030:AA4030,0.15)),0)</f>
        <v>16.375</v>
      </c>
      <c r="X4035" s="126" t="s">
        <v>1172</v>
      </c>
      <c r="Y4035" s="127">
        <f>SUM(B4030:AA4030)/26</f>
        <v>16.653846153846153</v>
      </c>
      <c r="Z4035" s="128"/>
      <c r="AA4035" s="112" t="s">
        <v>1173</v>
      </c>
      <c r="AB4035" s="113">
        <f>'Demand Input MP'!B2018</f>
        <v>0</v>
      </c>
      <c r="AC4035" s="112">
        <f>'Demand Input MP'!C2018</f>
        <v>0</v>
      </c>
      <c r="AD4035" s="112">
        <f>'Demand Input MP'!D2018</f>
        <v>0</v>
      </c>
      <c r="AE4035" s="112">
        <f>'Demand Input MP'!E2018</f>
        <v>0</v>
      </c>
      <c r="AF4035" s="112">
        <f>'Demand Input MP'!F2018</f>
        <v>0</v>
      </c>
      <c r="AG4035" s="112">
        <f>'Demand Input MP'!G2018</f>
        <v>0</v>
      </c>
      <c r="AH4035" s="112">
        <f>'Demand Input MP'!H2018</f>
        <v>0</v>
      </c>
      <c r="AI4035" s="112">
        <f>'Demand Input MP'!I2018</f>
        <v>0</v>
      </c>
      <c r="AJ4035" s="112">
        <f>'Demand Input MP'!J2018</f>
        <v>0</v>
      </c>
      <c r="AK4035" s="112">
        <f>'Demand Input MP'!K2018</f>
        <v>0</v>
      </c>
      <c r="AL4035" s="112">
        <f>'Demand Input MP'!L2018</f>
        <v>0</v>
      </c>
      <c r="AM4035" s="112">
        <f>'Demand Input MP'!M2018</f>
        <v>0</v>
      </c>
      <c r="AN4035" s="112">
        <f>'Demand Input MP'!N2018</f>
        <v>0</v>
      </c>
      <c r="AQ4035" t="str">
        <f>AQ4028</f>
        <v/>
      </c>
    </row>
    <row r="4036" spans="1:43" ht="14.25" customHeight="1" x14ac:dyDescent="0.25">
      <c r="A4036" s="1"/>
      <c r="B4036" s="122"/>
      <c r="C4036" s="122"/>
      <c r="D4036" s="122"/>
      <c r="E4036" s="122"/>
      <c r="F4036" s="122"/>
      <c r="G4036" s="122"/>
      <c r="H4036" s="122"/>
      <c r="I4036" s="122"/>
      <c r="J4036" s="122"/>
      <c r="K4036" s="122"/>
      <c r="L4036" s="122"/>
      <c r="M4036" s="122"/>
      <c r="N4036" s="122"/>
      <c r="O4036" s="122"/>
      <c r="P4036" s="122"/>
      <c r="Q4036" s="122"/>
      <c r="R4036" s="122"/>
      <c r="S4036" s="122"/>
      <c r="T4036" s="122"/>
      <c r="U4036" s="122"/>
      <c r="V4036" s="124" t="s">
        <v>94</v>
      </c>
      <c r="W4036" s="125">
        <f>IFERROR((1*MIN(MAX(X4030,0.5*IF(SUM('Run Rate History'!E406:AD406)&gt;0,(MEDIAN(IF(B4030:AA4030&gt;0,B4030:AA4030))+MEDIAN(IF('Run Rate History'!E406:AD406&gt;0,'Run Rate History'!E406:AD406)))/2,MEDIAN(IF(B4030:AA4030&gt;0,B4030:AA4030)))),2*IF(SUM('Run Rate History'!E406:AD406)&gt;0,(MEDIAN(IF(B4030:AA4030&gt;0,B4030:AA4030))+MEDIAN(IF('Run Rate History'!E406:AD406&gt;0,'Run Rate History'!E406:AD406)))/2,MEDIAN(IF(B4030:AA4030&gt;0,B4030:AA4030))))+2*MIN(MAX(Y4030,0.5*IF(SUM('Run Rate History'!E406:AD406)&gt;0,(MEDIAN(IF(B4030:AA4030&gt;0,B4030:AA4030))+MEDIAN(IF('Run Rate History'!E406:AD406&gt;0,'Run Rate History'!E406:AD406)))/2,MEDIAN(IF(B4030:AA4030&gt;0,B4030:AA4030)))),2*IF(SUM('Run Rate History'!E406:AD406)&gt;0,(MEDIAN(IF(B4030:AA4030&gt;0,B4030:AA4030))+MEDIAN(IF('Run Rate History'!E406:AD406&gt;0,'Run Rate History'!E406:AD406)))/2,MEDIAN(IF(B4030:AA4030&gt;0,B4030:AA4030))))+3*MIN(MAX(Z4030,0.5*IF(SUM('Run Rate History'!E406:AD406)&gt;0,(MEDIAN(IF(B4030:AA4030&gt;0,B4030:AA4030))+MEDIAN(IF('Run Rate History'!E406:AD406&gt;0,'Run Rate History'!E406:AD406)))/2,MEDIAN(IF(B4030:AA4030&gt;0,B4030:AA4030)))),2*IF(SUM('Run Rate History'!E406:AD406)&gt;0,(MEDIAN(IF(B4030:AA4030&gt;0,B4030:AA4030))+MEDIAN(IF('Run Rate History'!E406:AD406&gt;0,'Run Rate History'!E406:AD406)))/2,MEDIAN(IF(B4030:AA4030&gt;0,B4030:AA4030))))+4*MIN(MAX(AA4030,0.5*IF(SUM('Run Rate History'!E406:AD406)&gt;0,(MEDIAN(IF(B4030:AA4030&gt;0,B4030:AA4030))+MEDIAN(IF('Run Rate History'!E406:AD406&gt;0,'Run Rate History'!E406:AD406)))/2,MEDIAN(IF(B4030:AA4030&gt;0,B4030:AA4030)))),2*IF(SUM('Run Rate History'!E406:AD406)&gt;0,(MEDIAN(IF(B4030:AA4030&gt;0,B4030:AA4030))+MEDIAN(IF('Run Rate History'!E406:AD406&gt;0,'Run Rate History'!E406:AD406)))/2,MEDIAN(IF(B4030:AA4030&gt;0,B4030:AA4030)))))/10,0)</f>
        <v>22.6</v>
      </c>
      <c r="X4036" s="129" t="s">
        <v>1174</v>
      </c>
      <c r="Y4036" s="130">
        <f>IFERROR(VLOOKUP(A4028,'Stanje zaliha'!A:E,5,FALSE()),0)</f>
        <v>336</v>
      </c>
      <c r="Z4036" s="131"/>
      <c r="AA4036" s="113" t="s">
        <v>1175</v>
      </c>
      <c r="AB4036" s="118">
        <f t="shared" ref="AB4036:AN4036" si="804">SUM(AB4032:AB4035)</f>
        <v>0</v>
      </c>
      <c r="AC4036" s="118">
        <f t="shared" si="804"/>
        <v>0</v>
      </c>
      <c r="AD4036" s="118">
        <f t="shared" si="804"/>
        <v>0</v>
      </c>
      <c r="AE4036" s="118">
        <f t="shared" si="804"/>
        <v>0</v>
      </c>
      <c r="AF4036" s="118">
        <f t="shared" si="804"/>
        <v>0</v>
      </c>
      <c r="AG4036" s="118">
        <f t="shared" si="804"/>
        <v>0</v>
      </c>
      <c r="AH4036" s="118">
        <f t="shared" si="804"/>
        <v>0</v>
      </c>
      <c r="AI4036" s="118">
        <f t="shared" si="804"/>
        <v>0</v>
      </c>
      <c r="AJ4036" s="118">
        <f t="shared" si="804"/>
        <v>0</v>
      </c>
      <c r="AK4036" s="118">
        <f t="shared" si="804"/>
        <v>0</v>
      </c>
      <c r="AL4036" s="118">
        <f t="shared" si="804"/>
        <v>0</v>
      </c>
      <c r="AM4036" s="118">
        <f t="shared" si="804"/>
        <v>0</v>
      </c>
      <c r="AN4036" s="118">
        <f t="shared" si="804"/>
        <v>0</v>
      </c>
      <c r="AQ4036" t="str">
        <f>AQ4028</f>
        <v/>
      </c>
    </row>
    <row r="4037" spans="1:43" ht="14.25" customHeight="1" x14ac:dyDescent="0.25">
      <c r="A4037" s="1"/>
      <c r="B4037" s="122"/>
      <c r="C4037" s="122"/>
      <c r="D4037" s="122"/>
      <c r="E4037" s="122"/>
      <c r="F4037" s="122"/>
      <c r="G4037" s="122"/>
      <c r="H4037" s="122"/>
      <c r="I4037" s="122"/>
      <c r="J4037" s="122"/>
      <c r="K4037" s="122"/>
      <c r="L4037" s="122"/>
      <c r="M4037" s="122"/>
      <c r="N4037" s="122"/>
      <c r="O4037" s="122"/>
      <c r="P4037" s="122"/>
      <c r="Q4037" s="122"/>
      <c r="R4037" s="122"/>
      <c r="S4037" s="122"/>
      <c r="T4037" s="122"/>
      <c r="U4037" s="122"/>
      <c r="V4037" s="124" t="s">
        <v>95</v>
      </c>
      <c r="W4037" s="125">
        <f>IFERROR(0.6*W4036+0.4*W4035,0)</f>
        <v>20.11</v>
      </c>
      <c r="X4037" s="132" t="s">
        <v>1176</v>
      </c>
      <c r="Y4037" s="133">
        <f>IFERROR(SUMIF('Popis poslanih narudžbi'!A:A,A4028,'Popis poslanih narudžbi'!C:C),0)</f>
        <v>0</v>
      </c>
      <c r="Z4037" s="131"/>
      <c r="AA4037" s="134" t="s">
        <v>1177</v>
      </c>
      <c r="AB4037" s="118">
        <f t="shared" ref="AB4037:AN4037" si="805">AB4030+AB4036</f>
        <v>25</v>
      </c>
      <c r="AC4037" s="118">
        <f t="shared" si="805"/>
        <v>26</v>
      </c>
      <c r="AD4037" s="118">
        <f t="shared" si="805"/>
        <v>27</v>
      </c>
      <c r="AE4037" s="118">
        <f t="shared" si="805"/>
        <v>28</v>
      </c>
      <c r="AF4037" s="118">
        <f t="shared" si="805"/>
        <v>28</v>
      </c>
      <c r="AG4037" s="118">
        <f t="shared" si="805"/>
        <v>28</v>
      </c>
      <c r="AH4037" s="118">
        <f t="shared" si="805"/>
        <v>29</v>
      </c>
      <c r="AI4037" s="118">
        <f t="shared" si="805"/>
        <v>29</v>
      </c>
      <c r="AJ4037" s="118">
        <f t="shared" si="805"/>
        <v>29</v>
      </c>
      <c r="AK4037" s="118">
        <f t="shared" si="805"/>
        <v>30</v>
      </c>
      <c r="AL4037" s="118">
        <f t="shared" si="805"/>
        <v>30</v>
      </c>
      <c r="AM4037" s="118">
        <f t="shared" si="805"/>
        <v>30</v>
      </c>
      <c r="AN4037" s="118">
        <f t="shared" si="805"/>
        <v>30</v>
      </c>
      <c r="AQ4037" t="str">
        <f>AQ4028</f>
        <v/>
      </c>
    </row>
    <row r="4038" spans="1:43" ht="14.25" customHeight="1" x14ac:dyDescent="0.25">
      <c r="A4038" s="107" t="str">
        <f>'Run Rate'!A407</f>
        <v>ATC06623</v>
      </c>
      <c r="B4038" s="135" t="str">
        <f>'Run Rate'!B407</f>
        <v>Deep Tissue Foam Roller BLACK</v>
      </c>
      <c r="C4038" s="135" t="str">
        <f>'Run Rate'!C407</f>
        <v>FITNESS OPREMA</v>
      </c>
      <c r="D4038" s="135" t="str">
        <f>'Run Rate'!D407</f>
        <v>03 BRONZE</v>
      </c>
      <c r="E4038" s="122"/>
      <c r="F4038" s="122"/>
      <c r="G4038" s="122"/>
      <c r="H4038" s="122"/>
      <c r="I4038" s="122"/>
      <c r="J4038" s="122"/>
      <c r="K4038" s="122"/>
      <c r="L4038" s="122"/>
      <c r="M4038" s="122"/>
      <c r="N4038" s="122"/>
      <c r="O4038" s="122"/>
      <c r="P4038" s="122"/>
      <c r="Q4038" s="122"/>
      <c r="R4038" s="122"/>
      <c r="S4038" s="122"/>
      <c r="T4038" s="122"/>
      <c r="U4038" s="122"/>
      <c r="V4038" s="122"/>
      <c r="W4038" s="122"/>
      <c r="X4038" s="122"/>
      <c r="Y4038" s="122"/>
      <c r="Z4038" s="122"/>
      <c r="AA4038" s="122"/>
      <c r="AB4038" s="122"/>
      <c r="AC4038" s="122"/>
      <c r="AD4038" s="122"/>
      <c r="AE4038" s="122"/>
      <c r="AF4038" s="122"/>
      <c r="AG4038" s="122"/>
      <c r="AH4038" s="122"/>
      <c r="AI4038" s="122"/>
      <c r="AJ4038" s="122"/>
      <c r="AK4038" s="122"/>
      <c r="AL4038" s="122"/>
      <c r="AM4038" s="122"/>
      <c r="AN4038" s="122"/>
      <c r="AQ4038" t="str">
        <f>IF(AND(OR($B$1="ALL",$B$1=C4038),OR($E$1="ALL",$E$1=D4038),OR($B$2="ALL",$B$2=A4038),OR($E$2="ALL",IFERROR(SEARCH($E$2,B4038),0)&gt;0)),"MATCH","")</f>
        <v/>
      </c>
    </row>
    <row r="4039" spans="1:43" ht="14.25" customHeight="1" x14ac:dyDescent="0.25">
      <c r="A4039" s="108" t="s">
        <v>1137</v>
      </c>
      <c r="B4039" s="136" t="s">
        <v>1138</v>
      </c>
      <c r="C4039" s="136" t="s">
        <v>1139</v>
      </c>
      <c r="D4039" s="136" t="s">
        <v>1140</v>
      </c>
      <c r="E4039" s="136" t="s">
        <v>1141</v>
      </c>
      <c r="F4039" s="136" t="s">
        <v>1142</v>
      </c>
      <c r="G4039" s="136" t="s">
        <v>1143</v>
      </c>
      <c r="H4039" s="136" t="s">
        <v>1144</v>
      </c>
      <c r="I4039" s="136" t="s">
        <v>1145</v>
      </c>
      <c r="J4039" s="136" t="s">
        <v>1146</v>
      </c>
      <c r="K4039" s="136" t="s">
        <v>1147</v>
      </c>
      <c r="L4039" s="136" t="s">
        <v>1148</v>
      </c>
      <c r="M4039" s="136" t="s">
        <v>1149</v>
      </c>
      <c r="N4039" s="136" t="s">
        <v>1150</v>
      </c>
      <c r="O4039" s="136" t="s">
        <v>1151</v>
      </c>
      <c r="P4039" s="136" t="s">
        <v>1152</v>
      </c>
      <c r="Q4039" s="136" t="s">
        <v>1153</v>
      </c>
      <c r="R4039" s="136" t="s">
        <v>1154</v>
      </c>
      <c r="S4039" s="136" t="s">
        <v>1155</v>
      </c>
      <c r="T4039" s="136" t="s">
        <v>1156</v>
      </c>
      <c r="U4039" s="136" t="s">
        <v>1157</v>
      </c>
      <c r="V4039" s="136" t="s">
        <v>1158</v>
      </c>
      <c r="W4039" s="136" t="s">
        <v>1159</v>
      </c>
      <c r="X4039" s="136" t="s">
        <v>1160</v>
      </c>
      <c r="Y4039" s="136" t="s">
        <v>1161</v>
      </c>
      <c r="Z4039" s="136" t="s">
        <v>1162</v>
      </c>
      <c r="AA4039" s="136" t="s">
        <v>1163</v>
      </c>
      <c r="AB4039" s="137" t="s">
        <v>156</v>
      </c>
      <c r="AC4039" s="137" t="s">
        <v>157</v>
      </c>
      <c r="AD4039" s="137" t="s">
        <v>158</v>
      </c>
      <c r="AE4039" s="137" t="s">
        <v>139</v>
      </c>
      <c r="AF4039" s="138" t="s">
        <v>140</v>
      </c>
      <c r="AG4039" s="138" t="s">
        <v>141</v>
      </c>
      <c r="AH4039" s="138" t="s">
        <v>142</v>
      </c>
      <c r="AI4039" s="138" t="s">
        <v>143</v>
      </c>
      <c r="AJ4039" s="139" t="s">
        <v>144</v>
      </c>
      <c r="AK4039" s="139" t="s">
        <v>145</v>
      </c>
      <c r="AL4039" s="139" t="s">
        <v>146</v>
      </c>
      <c r="AM4039" s="140" t="s">
        <v>147</v>
      </c>
      <c r="AN4039" s="140" t="s">
        <v>148</v>
      </c>
      <c r="AQ4039" t="str">
        <f>AQ4038</f>
        <v/>
      </c>
    </row>
    <row r="4040" spans="1:43" ht="14.25" customHeight="1" x14ac:dyDescent="0.25">
      <c r="A4040" s="99" t="s">
        <v>1164</v>
      </c>
      <c r="B4040" s="112">
        <f>'Run Rate'!E407</f>
        <v>6</v>
      </c>
      <c r="C4040" s="112">
        <f>'Run Rate'!F407</f>
        <v>1</v>
      </c>
      <c r="D4040" s="112">
        <f>'Run Rate'!G407</f>
        <v>1</v>
      </c>
      <c r="E4040" s="112">
        <f>'Run Rate'!H407</f>
        <v>0</v>
      </c>
      <c r="F4040" s="112">
        <f>'Run Rate'!I407</f>
        <v>2</v>
      </c>
      <c r="G4040" s="112">
        <f>'Run Rate'!J407</f>
        <v>5</v>
      </c>
      <c r="H4040" s="112">
        <f>'Run Rate'!K407</f>
        <v>6</v>
      </c>
      <c r="I4040" s="112">
        <f>'Run Rate'!L407</f>
        <v>4</v>
      </c>
      <c r="J4040" s="112">
        <f>'Run Rate'!M407</f>
        <v>10</v>
      </c>
      <c r="K4040" s="112">
        <f>'Run Rate'!N407</f>
        <v>8</v>
      </c>
      <c r="L4040" s="112">
        <f>'Run Rate'!O407</f>
        <v>1</v>
      </c>
      <c r="M4040" s="112">
        <f>'Run Rate'!P407</f>
        <v>9</v>
      </c>
      <c r="N4040" s="112">
        <f>'Run Rate'!Q407</f>
        <v>12</v>
      </c>
      <c r="O4040" s="112">
        <f>'Run Rate'!R407</f>
        <v>1</v>
      </c>
      <c r="P4040" s="112">
        <f>'Run Rate'!S407</f>
        <v>6</v>
      </c>
      <c r="Q4040" s="112">
        <f>'Run Rate'!T407</f>
        <v>8</v>
      </c>
      <c r="R4040" s="112">
        <f>'Run Rate'!U407</f>
        <v>5</v>
      </c>
      <c r="S4040" s="112">
        <f>'Run Rate'!V407</f>
        <v>6</v>
      </c>
      <c r="T4040" s="112">
        <f>'Run Rate'!W407</f>
        <v>9</v>
      </c>
      <c r="U4040" s="112">
        <f>'Run Rate'!X407</f>
        <v>10</v>
      </c>
      <c r="V4040" s="112">
        <f>'Run Rate'!Y407</f>
        <v>10</v>
      </c>
      <c r="W4040" s="112">
        <f>'Run Rate'!Z407</f>
        <v>7</v>
      </c>
      <c r="X4040" s="112">
        <f>'Run Rate'!AA407</f>
        <v>2</v>
      </c>
      <c r="Y4040" s="112">
        <f>'Run Rate'!AB407</f>
        <v>4</v>
      </c>
      <c r="Z4040" s="112">
        <f>'Run Rate'!AC407</f>
        <v>6</v>
      </c>
      <c r="AA4040" s="112">
        <f>'Run Rate'!AD407</f>
        <v>5</v>
      </c>
      <c r="AB4040" s="113">
        <v>6</v>
      </c>
      <c r="AC4040" s="112">
        <v>6</v>
      </c>
      <c r="AD4040" s="112">
        <v>6</v>
      </c>
      <c r="AE4040" s="112">
        <v>6</v>
      </c>
      <c r="AF4040" s="112">
        <v>6</v>
      </c>
      <c r="AG4040" s="112">
        <v>6</v>
      </c>
      <c r="AH4040" s="112">
        <v>6</v>
      </c>
      <c r="AI4040" s="112">
        <v>6</v>
      </c>
      <c r="AJ4040" s="112">
        <v>6</v>
      </c>
      <c r="AK4040" s="112">
        <v>6</v>
      </c>
      <c r="AL4040" s="112">
        <v>6</v>
      </c>
      <c r="AM4040" s="112">
        <v>6</v>
      </c>
      <c r="AN4040" s="112">
        <v>6</v>
      </c>
      <c r="AQ4040" t="str">
        <f>AQ4038</f>
        <v/>
      </c>
    </row>
    <row r="4041" spans="1:43" ht="14.25" customHeight="1" x14ac:dyDescent="0.25">
      <c r="A4041" s="99" t="s">
        <v>1165</v>
      </c>
      <c r="B4041" s="114"/>
      <c r="C4041" s="114"/>
      <c r="D4041" s="114"/>
      <c r="E4041" s="114"/>
      <c r="F4041" s="114"/>
      <c r="G4041" s="114"/>
      <c r="H4041" s="114"/>
      <c r="I4041" s="114"/>
      <c r="J4041" s="114"/>
      <c r="K4041" s="114"/>
      <c r="L4041" s="114"/>
      <c r="M4041" s="114"/>
      <c r="N4041" s="114"/>
      <c r="O4041" s="114"/>
      <c r="P4041" s="114"/>
      <c r="Q4041" s="114"/>
      <c r="R4041" s="114"/>
      <c r="S4041" s="114"/>
      <c r="T4041" s="114"/>
      <c r="U4041" s="114"/>
      <c r="V4041" s="114"/>
      <c r="W4041" s="115"/>
      <c r="X4041" s="115"/>
      <c r="Y4041" s="115"/>
      <c r="Z4041" s="115"/>
      <c r="AA4041" s="112" t="s">
        <v>1166</v>
      </c>
      <c r="AB4041" s="113"/>
      <c r="AC4041" s="112"/>
      <c r="AD4041" s="112"/>
      <c r="AE4041" s="112"/>
      <c r="AF4041" s="112"/>
      <c r="AG4041" s="112"/>
      <c r="AH4041" s="112"/>
      <c r="AI4041" s="112"/>
      <c r="AJ4041" s="112"/>
      <c r="AK4041" s="112"/>
      <c r="AL4041" s="112"/>
      <c r="AM4041" s="112"/>
      <c r="AN4041" s="112"/>
      <c r="AQ4041" t="str">
        <f>AQ4038</f>
        <v/>
      </c>
    </row>
    <row r="4042" spans="1:43" ht="14.25" customHeight="1" x14ac:dyDescent="0.25">
      <c r="A4042" s="99" t="s">
        <v>1167</v>
      </c>
      <c r="B4042" s="114"/>
      <c r="C4042" s="114"/>
      <c r="D4042" s="114"/>
      <c r="E4042" s="114"/>
      <c r="F4042" s="114"/>
      <c r="G4042" s="114"/>
      <c r="H4042" s="114"/>
      <c r="I4042" s="114"/>
      <c r="J4042" s="114"/>
      <c r="K4042" s="114"/>
      <c r="L4042" s="114"/>
      <c r="M4042" s="114"/>
      <c r="N4042" s="114"/>
      <c r="O4042" s="114"/>
      <c r="P4042" s="114"/>
      <c r="Q4042" s="114"/>
      <c r="R4042" s="114"/>
      <c r="S4042" s="114"/>
      <c r="T4042" s="114"/>
      <c r="U4042" s="114"/>
      <c r="V4042" s="114"/>
      <c r="W4042" s="115"/>
      <c r="X4042" s="116"/>
      <c r="Y4042" s="117"/>
      <c r="Z4042" s="115"/>
      <c r="AA4042" s="112" t="s">
        <v>1168</v>
      </c>
      <c r="AB4042" s="113">
        <f>'Demand Input VP'!B2024</f>
        <v>0</v>
      </c>
      <c r="AC4042" s="112">
        <f>'Demand Input VP'!C2024</f>
        <v>0</v>
      </c>
      <c r="AD4042" s="112">
        <f>'Demand Input VP'!D2024</f>
        <v>0</v>
      </c>
      <c r="AE4042" s="112">
        <f>'Demand Input VP'!E2024</f>
        <v>0</v>
      </c>
      <c r="AF4042" s="112">
        <f>'Demand Input VP'!F2024</f>
        <v>0</v>
      </c>
      <c r="AG4042" s="112">
        <f>'Demand Input VP'!G2024</f>
        <v>0</v>
      </c>
      <c r="AH4042" s="112">
        <f>'Demand Input VP'!H2024</f>
        <v>0</v>
      </c>
      <c r="AI4042" s="112">
        <f>'Demand Input VP'!I2024</f>
        <v>0</v>
      </c>
      <c r="AJ4042" s="112">
        <f>'Demand Input VP'!J2024</f>
        <v>0</v>
      </c>
      <c r="AK4042" s="112">
        <f>'Demand Input VP'!K2024</f>
        <v>0</v>
      </c>
      <c r="AL4042" s="112">
        <f>'Demand Input VP'!L2024</f>
        <v>0</v>
      </c>
      <c r="AM4042" s="112">
        <f>'Demand Input VP'!M2024</f>
        <v>0</v>
      </c>
      <c r="AN4042" s="112">
        <f>'Demand Input VP'!N2024</f>
        <v>0</v>
      </c>
      <c r="AQ4042" t="str">
        <f>AQ4038</f>
        <v/>
      </c>
    </row>
    <row r="4043" spans="1:43" ht="14.25" customHeight="1" x14ac:dyDescent="0.25">
      <c r="A4043" s="99" t="s">
        <v>1169</v>
      </c>
      <c r="B4043" s="118"/>
      <c r="C4043" s="118"/>
      <c r="D4043" s="118"/>
      <c r="E4043" s="118"/>
      <c r="F4043" s="118"/>
      <c r="G4043" s="118"/>
      <c r="H4043" s="118"/>
      <c r="I4043" s="118"/>
      <c r="J4043" s="118"/>
      <c r="K4043" s="118"/>
      <c r="L4043" s="118"/>
      <c r="M4043" s="118"/>
      <c r="N4043" s="118"/>
      <c r="O4043" s="118"/>
      <c r="P4043" s="118"/>
      <c r="Q4043" s="118"/>
      <c r="R4043" s="118"/>
      <c r="S4043" s="118"/>
      <c r="T4043" s="118"/>
      <c r="U4043" s="118"/>
      <c r="V4043" s="118"/>
      <c r="W4043" s="115"/>
      <c r="X4043" s="116"/>
      <c r="Y4043" s="117"/>
      <c r="Z4043" s="119"/>
      <c r="AA4043" s="120" t="s">
        <v>1170</v>
      </c>
      <c r="AB4043" s="121">
        <f>'Demand Input VP'!B2023</f>
        <v>0</v>
      </c>
      <c r="AC4043" s="120">
        <f>'Demand Input VP'!C2023</f>
        <v>0</v>
      </c>
      <c r="AD4043" s="120">
        <f>'Demand Input VP'!D2023</f>
        <v>0</v>
      </c>
      <c r="AE4043" s="120">
        <f>'Demand Input VP'!E2023</f>
        <v>0</v>
      </c>
      <c r="AF4043" s="120">
        <f>'Demand Input VP'!F2023</f>
        <v>0</v>
      </c>
      <c r="AG4043" s="120">
        <f>'Demand Input VP'!G2023</f>
        <v>0</v>
      </c>
      <c r="AH4043" s="120">
        <f>'Demand Input VP'!H2023</f>
        <v>0</v>
      </c>
      <c r="AI4043" s="120">
        <f>'Demand Input VP'!I2023</f>
        <v>0</v>
      </c>
      <c r="AJ4043" s="120">
        <f>'Demand Input VP'!J2023</f>
        <v>0</v>
      </c>
      <c r="AK4043" s="120">
        <f>'Demand Input VP'!K2023</f>
        <v>0</v>
      </c>
      <c r="AL4043" s="120">
        <f>'Demand Input VP'!L2023</f>
        <v>0</v>
      </c>
      <c r="AM4043" s="120">
        <f>'Demand Input VP'!M2023</f>
        <v>0</v>
      </c>
      <c r="AN4043" s="120">
        <f>'Demand Input VP'!N2023</f>
        <v>0</v>
      </c>
      <c r="AQ4043" t="str">
        <f>AQ4038</f>
        <v/>
      </c>
    </row>
    <row r="4044" spans="1:43" ht="14.25" customHeight="1" x14ac:dyDescent="0.25">
      <c r="A4044" s="1"/>
      <c r="B4044" s="122"/>
      <c r="C4044" s="122"/>
      <c r="D4044" s="122"/>
      <c r="E4044" s="122"/>
      <c r="F4044" s="122"/>
      <c r="G4044" s="122"/>
      <c r="H4044" s="122"/>
      <c r="I4044" s="122"/>
      <c r="J4044" s="122"/>
      <c r="K4044" s="122"/>
      <c r="L4044" s="122"/>
      <c r="M4044" s="122"/>
      <c r="N4044" s="122"/>
      <c r="O4044" s="122"/>
      <c r="P4044" s="122"/>
      <c r="Q4044" s="122"/>
      <c r="R4044" s="122"/>
      <c r="S4044" s="122"/>
      <c r="T4044" s="122"/>
      <c r="U4044" s="122"/>
      <c r="V4044" s="122"/>
      <c r="W4044" s="123"/>
      <c r="X4044" s="116"/>
      <c r="Y4044" s="117"/>
      <c r="Z4044" s="123"/>
      <c r="AA4044" s="112" t="s">
        <v>1171</v>
      </c>
      <c r="AB4044" s="113">
        <f>'Demand Input MP'!B2024</f>
        <v>0</v>
      </c>
      <c r="AC4044" s="112">
        <f>'Demand Input MP'!C2024</f>
        <v>0</v>
      </c>
      <c r="AD4044" s="112">
        <f>'Demand Input MP'!D2024</f>
        <v>0</v>
      </c>
      <c r="AE4044" s="112">
        <f>'Demand Input MP'!E2024</f>
        <v>0</v>
      </c>
      <c r="AF4044" s="112">
        <f>'Demand Input MP'!F2024</f>
        <v>0</v>
      </c>
      <c r="AG4044" s="112">
        <f>'Demand Input MP'!G2024</f>
        <v>0</v>
      </c>
      <c r="AH4044" s="112">
        <f>'Demand Input MP'!H2024</f>
        <v>0</v>
      </c>
      <c r="AI4044" s="112">
        <f>'Demand Input MP'!I2024</f>
        <v>0</v>
      </c>
      <c r="AJ4044" s="112">
        <f>'Demand Input MP'!J2024</f>
        <v>0</v>
      </c>
      <c r="AK4044" s="112">
        <f>'Demand Input MP'!K2024</f>
        <v>0</v>
      </c>
      <c r="AL4044" s="112">
        <f>'Demand Input MP'!L2024</f>
        <v>0</v>
      </c>
      <c r="AM4044" s="112">
        <f>'Demand Input MP'!M2024</f>
        <v>0</v>
      </c>
      <c r="AN4044" s="112">
        <f>'Demand Input MP'!N2024</f>
        <v>0</v>
      </c>
      <c r="AQ4044" t="str">
        <f>AQ4038</f>
        <v/>
      </c>
    </row>
    <row r="4045" spans="1:43" ht="14.25" customHeight="1" x14ac:dyDescent="0.25">
      <c r="A4045" s="1"/>
      <c r="B4045" s="122"/>
      <c r="C4045" s="122"/>
      <c r="D4045" s="122"/>
      <c r="E4045" s="122"/>
      <c r="F4045" s="122"/>
      <c r="G4045" s="122"/>
      <c r="H4045" s="122"/>
      <c r="I4045" s="122"/>
      <c r="J4045" s="122"/>
      <c r="K4045" s="122"/>
      <c r="L4045" s="122"/>
      <c r="M4045" s="122"/>
      <c r="N4045" s="122"/>
      <c r="O4045" s="122"/>
      <c r="P4045" s="122"/>
      <c r="Q4045" s="122"/>
      <c r="R4045" s="122"/>
      <c r="S4045" s="122"/>
      <c r="T4045" s="122"/>
      <c r="U4045" s="122"/>
      <c r="V4045" s="124" t="s">
        <v>91</v>
      </c>
      <c r="W4045" s="125">
        <f>IFERROR(IF(SUM('Run Rate History'!E407:AD407)&gt;0,(SUMPRODUCT((B4040:AA4040&gt;=PERCENTILE(B4040:AA4040,0.1))*(B4040:AA4040&lt;=PERCENTILE(B4040:AA4040,0.9))*B4040:AA4040)+SUMPRODUCT(('Run Rate History'!E407:AD407&gt;=PERCENTILE(B4040:AA4040,0.1))*('Run Rate History'!E407:AD407&lt;=PERCENTILE(B4040:AA4040,0.9))*'Run Rate History'!E407:AD407))/(SUMPRODUCT((B4040:AA4040&gt;=PERCENTILE(B4040:AA4040,0.1))*(B4040:AA4040&lt;=PERCENTILE(B4040:AA4040,0.9))*1)+SUMPRODUCT(('Run Rate History'!E407:AD407&gt;=PERCENTILE(B4040:AA4040,0.1))*('Run Rate History'!E407:AD407&lt;=PERCENTILE(B4040:AA4040,0.9))*1)),TRIMMEAN(B4040:AA4040,0.15)),0)</f>
        <v>5.666666666666667</v>
      </c>
      <c r="X4045" s="126" t="s">
        <v>1172</v>
      </c>
      <c r="Y4045" s="127">
        <f>SUM(B4040:AA4040)/26</f>
        <v>5.5384615384615383</v>
      </c>
      <c r="Z4045" s="128"/>
      <c r="AA4045" s="112" t="s">
        <v>1173</v>
      </c>
      <c r="AB4045" s="113">
        <f>'Demand Input MP'!B2023</f>
        <v>0</v>
      </c>
      <c r="AC4045" s="112">
        <f>'Demand Input MP'!C2023</f>
        <v>0</v>
      </c>
      <c r="AD4045" s="112">
        <f>'Demand Input MP'!D2023</f>
        <v>0</v>
      </c>
      <c r="AE4045" s="112">
        <f>'Demand Input MP'!E2023</f>
        <v>0</v>
      </c>
      <c r="AF4045" s="112">
        <f>'Demand Input MP'!F2023</f>
        <v>0</v>
      </c>
      <c r="AG4045" s="112">
        <f>'Demand Input MP'!G2023</f>
        <v>0</v>
      </c>
      <c r="AH4045" s="112">
        <f>'Demand Input MP'!H2023</f>
        <v>0</v>
      </c>
      <c r="AI4045" s="112">
        <f>'Demand Input MP'!I2023</f>
        <v>0</v>
      </c>
      <c r="AJ4045" s="112">
        <f>'Demand Input MP'!J2023</f>
        <v>0</v>
      </c>
      <c r="AK4045" s="112">
        <f>'Demand Input MP'!K2023</f>
        <v>0</v>
      </c>
      <c r="AL4045" s="112">
        <f>'Demand Input MP'!L2023</f>
        <v>0</v>
      </c>
      <c r="AM4045" s="112">
        <f>'Demand Input MP'!M2023</f>
        <v>0</v>
      </c>
      <c r="AN4045" s="112">
        <f>'Demand Input MP'!N2023</f>
        <v>0</v>
      </c>
      <c r="AQ4045" t="str">
        <f>AQ4038</f>
        <v/>
      </c>
    </row>
    <row r="4046" spans="1:43" ht="14.25" customHeight="1" x14ac:dyDescent="0.25">
      <c r="A4046" s="1"/>
      <c r="B4046" s="122"/>
      <c r="C4046" s="122"/>
      <c r="D4046" s="122"/>
      <c r="E4046" s="122"/>
      <c r="F4046" s="122"/>
      <c r="G4046" s="122"/>
      <c r="H4046" s="122"/>
      <c r="I4046" s="122"/>
      <c r="J4046" s="122"/>
      <c r="K4046" s="122"/>
      <c r="L4046" s="122"/>
      <c r="M4046" s="122"/>
      <c r="N4046" s="122"/>
      <c r="O4046" s="122"/>
      <c r="P4046" s="122"/>
      <c r="Q4046" s="122"/>
      <c r="R4046" s="122"/>
      <c r="S4046" s="122"/>
      <c r="T4046" s="122"/>
      <c r="U4046" s="122"/>
      <c r="V4046" s="124" t="s">
        <v>94</v>
      </c>
      <c r="W4046" s="125">
        <f>IFERROR((1*MIN(MAX(X4040,0.5*IF(SUM('Run Rate History'!E407:AD407)&gt;0,(MEDIAN(IF(B4040:AA4040&gt;0,B4040:AA4040))+MEDIAN(IF('Run Rate History'!E407:AD407&gt;0,'Run Rate History'!E407:AD407)))/2,MEDIAN(IF(B4040:AA4040&gt;0,B4040:AA4040)))),2*IF(SUM('Run Rate History'!E407:AD407)&gt;0,(MEDIAN(IF(B4040:AA4040&gt;0,B4040:AA4040))+MEDIAN(IF('Run Rate History'!E407:AD407&gt;0,'Run Rate History'!E407:AD407)))/2,MEDIAN(IF(B4040:AA4040&gt;0,B4040:AA4040))))+2*MIN(MAX(Y4040,0.5*IF(SUM('Run Rate History'!E407:AD407)&gt;0,(MEDIAN(IF(B4040:AA4040&gt;0,B4040:AA4040))+MEDIAN(IF('Run Rate History'!E407:AD407&gt;0,'Run Rate History'!E407:AD407)))/2,MEDIAN(IF(B4040:AA4040&gt;0,B4040:AA4040)))),2*IF(SUM('Run Rate History'!E407:AD407)&gt;0,(MEDIAN(IF(B4040:AA4040&gt;0,B4040:AA4040))+MEDIAN(IF('Run Rate History'!E407:AD407&gt;0,'Run Rate History'!E407:AD407)))/2,MEDIAN(IF(B4040:AA4040&gt;0,B4040:AA4040))))+3*MIN(MAX(Z4040,0.5*IF(SUM('Run Rate History'!E407:AD407)&gt;0,(MEDIAN(IF(B4040:AA4040&gt;0,B4040:AA4040))+MEDIAN(IF('Run Rate History'!E407:AD407&gt;0,'Run Rate History'!E407:AD407)))/2,MEDIAN(IF(B4040:AA4040&gt;0,B4040:AA4040)))),2*IF(SUM('Run Rate History'!E407:AD407)&gt;0,(MEDIAN(IF(B4040:AA4040&gt;0,B4040:AA4040))+MEDIAN(IF('Run Rate History'!E407:AD407&gt;0,'Run Rate History'!E407:AD407)))/2,MEDIAN(IF(B4040:AA4040&gt;0,B4040:AA4040))))+4*MIN(MAX(AA4040,0.5*IF(SUM('Run Rate History'!E407:AD407)&gt;0,(MEDIAN(IF(B4040:AA4040&gt;0,B4040:AA4040))+MEDIAN(IF('Run Rate History'!E407:AD407&gt;0,'Run Rate History'!E407:AD407)))/2,MEDIAN(IF(B4040:AA4040&gt;0,B4040:AA4040)))),2*IF(SUM('Run Rate History'!E407:AD407)&gt;0,(MEDIAN(IF(B4040:AA4040&gt;0,B4040:AA4040))+MEDIAN(IF('Run Rate History'!E407:AD407&gt;0,'Run Rate History'!E407:AD407)))/2,MEDIAN(IF(B4040:AA4040&gt;0,B4040:AA4040)))))/10,0)</f>
        <v>4.9124999999999996</v>
      </c>
      <c r="X4046" s="129" t="s">
        <v>1174</v>
      </c>
      <c r="Y4046" s="130">
        <f>IFERROR(VLOOKUP(A4038,'Stanje zaliha'!A:E,5,FALSE()),0)</f>
        <v>0</v>
      </c>
      <c r="Z4046" s="131"/>
      <c r="AA4046" s="113" t="s">
        <v>1175</v>
      </c>
      <c r="AB4046" s="118">
        <f t="shared" ref="AB4046:AN4046" si="806">SUM(AB4042:AB4045)</f>
        <v>0</v>
      </c>
      <c r="AC4046" s="118">
        <f t="shared" si="806"/>
        <v>0</v>
      </c>
      <c r="AD4046" s="118">
        <f t="shared" si="806"/>
        <v>0</v>
      </c>
      <c r="AE4046" s="118">
        <f t="shared" si="806"/>
        <v>0</v>
      </c>
      <c r="AF4046" s="118">
        <f t="shared" si="806"/>
        <v>0</v>
      </c>
      <c r="AG4046" s="118">
        <f t="shared" si="806"/>
        <v>0</v>
      </c>
      <c r="AH4046" s="118">
        <f t="shared" si="806"/>
        <v>0</v>
      </c>
      <c r="AI4046" s="118">
        <f t="shared" si="806"/>
        <v>0</v>
      </c>
      <c r="AJ4046" s="118">
        <f t="shared" si="806"/>
        <v>0</v>
      </c>
      <c r="AK4046" s="118">
        <f t="shared" si="806"/>
        <v>0</v>
      </c>
      <c r="AL4046" s="118">
        <f t="shared" si="806"/>
        <v>0</v>
      </c>
      <c r="AM4046" s="118">
        <f t="shared" si="806"/>
        <v>0</v>
      </c>
      <c r="AN4046" s="118">
        <f t="shared" si="806"/>
        <v>0</v>
      </c>
      <c r="AQ4046" t="str">
        <f>AQ4038</f>
        <v/>
      </c>
    </row>
    <row r="4047" spans="1:43" ht="14.25" customHeight="1" x14ac:dyDescent="0.25">
      <c r="A4047" s="1"/>
      <c r="B4047" s="122"/>
      <c r="C4047" s="122"/>
      <c r="D4047" s="122"/>
      <c r="E4047" s="122"/>
      <c r="F4047" s="122"/>
      <c r="G4047" s="122"/>
      <c r="H4047" s="122"/>
      <c r="I4047" s="122"/>
      <c r="J4047" s="122"/>
      <c r="K4047" s="122"/>
      <c r="L4047" s="122"/>
      <c r="M4047" s="122"/>
      <c r="N4047" s="122"/>
      <c r="O4047" s="122"/>
      <c r="P4047" s="122"/>
      <c r="Q4047" s="122"/>
      <c r="R4047" s="122"/>
      <c r="S4047" s="122"/>
      <c r="T4047" s="122"/>
      <c r="U4047" s="122"/>
      <c r="V4047" s="124" t="s">
        <v>95</v>
      </c>
      <c r="W4047" s="125">
        <f>IFERROR(0.6*W4046+0.4*W4045,0)</f>
        <v>5.2141666666666673</v>
      </c>
      <c r="X4047" s="132" t="s">
        <v>1176</v>
      </c>
      <c r="Y4047" s="133">
        <f>IFERROR(SUMIF('Popis poslanih narudžbi'!A:A,A4038,'Popis poslanih narudžbi'!C:C),0)</f>
        <v>0</v>
      </c>
      <c r="Z4047" s="131"/>
      <c r="AA4047" s="134" t="s">
        <v>1177</v>
      </c>
      <c r="AB4047" s="118">
        <f t="shared" ref="AB4047:AN4047" si="807">AB4040+AB4046</f>
        <v>6</v>
      </c>
      <c r="AC4047" s="118">
        <f t="shared" si="807"/>
        <v>6</v>
      </c>
      <c r="AD4047" s="118">
        <f t="shared" si="807"/>
        <v>6</v>
      </c>
      <c r="AE4047" s="118">
        <f t="shared" si="807"/>
        <v>6</v>
      </c>
      <c r="AF4047" s="118">
        <f t="shared" si="807"/>
        <v>6</v>
      </c>
      <c r="AG4047" s="118">
        <f t="shared" si="807"/>
        <v>6</v>
      </c>
      <c r="AH4047" s="118">
        <f t="shared" si="807"/>
        <v>6</v>
      </c>
      <c r="AI4047" s="118">
        <f t="shared" si="807"/>
        <v>6</v>
      </c>
      <c r="AJ4047" s="118">
        <f t="shared" si="807"/>
        <v>6</v>
      </c>
      <c r="AK4047" s="118">
        <f t="shared" si="807"/>
        <v>6</v>
      </c>
      <c r="AL4047" s="118">
        <f t="shared" si="807"/>
        <v>6</v>
      </c>
      <c r="AM4047" s="118">
        <f t="shared" si="807"/>
        <v>6</v>
      </c>
      <c r="AN4047" s="118">
        <f t="shared" si="807"/>
        <v>6</v>
      </c>
      <c r="AQ4047" t="str">
        <f>AQ4038</f>
        <v/>
      </c>
    </row>
    <row r="4048" spans="1:43" ht="14.25" customHeight="1" x14ac:dyDescent="0.25">
      <c r="A4048" s="107" t="str">
        <f>'Run Rate'!A408</f>
        <v>POL12864</v>
      </c>
      <c r="B4048" s="135" t="str">
        <f>'Run Rate'!B408</f>
        <v>Polleo L-Arginine 250 g</v>
      </c>
      <c r="C4048" s="135" t="str">
        <f>'Run Rate'!C408</f>
        <v>SPORTSKA PREHRANA</v>
      </c>
      <c r="D4048" s="135" t="str">
        <f>'Run Rate'!D408</f>
        <v>03 BRONZE</v>
      </c>
      <c r="E4048" s="122"/>
      <c r="F4048" s="122"/>
      <c r="G4048" s="122"/>
      <c r="H4048" s="122"/>
      <c r="I4048" s="122"/>
      <c r="J4048" s="122"/>
      <c r="K4048" s="122"/>
      <c r="L4048" s="122"/>
      <c r="M4048" s="122"/>
      <c r="N4048" s="122"/>
      <c r="O4048" s="122"/>
      <c r="P4048" s="122"/>
      <c r="Q4048" s="122"/>
      <c r="R4048" s="122"/>
      <c r="S4048" s="122"/>
      <c r="T4048" s="122"/>
      <c r="U4048" s="122"/>
      <c r="V4048" s="122"/>
      <c r="W4048" s="122"/>
      <c r="X4048" s="122"/>
      <c r="Y4048" s="122"/>
      <c r="Z4048" s="122"/>
      <c r="AA4048" s="122"/>
      <c r="AB4048" s="122"/>
      <c r="AC4048" s="122"/>
      <c r="AD4048" s="122"/>
      <c r="AE4048" s="122"/>
      <c r="AF4048" s="122"/>
      <c r="AG4048" s="122"/>
      <c r="AH4048" s="122"/>
      <c r="AI4048" s="122"/>
      <c r="AJ4048" s="122"/>
      <c r="AK4048" s="122"/>
      <c r="AL4048" s="122"/>
      <c r="AM4048" s="122"/>
      <c r="AN4048" s="122"/>
      <c r="AQ4048" t="str">
        <f>IF(AND(OR($B$1="ALL",$B$1=C4048),OR($E$1="ALL",$E$1=D4048),OR($B$2="ALL",$B$2=A4048),OR($E$2="ALL",IFERROR(SEARCH($E$2,B4048),0)&gt;0)),"MATCH","")</f>
        <v/>
      </c>
    </row>
    <row r="4049" spans="1:43" ht="14.25" customHeight="1" x14ac:dyDescent="0.25">
      <c r="A4049" s="108" t="s">
        <v>1137</v>
      </c>
      <c r="B4049" s="136" t="s">
        <v>1138</v>
      </c>
      <c r="C4049" s="136" t="s">
        <v>1139</v>
      </c>
      <c r="D4049" s="136" t="s">
        <v>1140</v>
      </c>
      <c r="E4049" s="136" t="s">
        <v>1141</v>
      </c>
      <c r="F4049" s="136" t="s">
        <v>1142</v>
      </c>
      <c r="G4049" s="136" t="s">
        <v>1143</v>
      </c>
      <c r="H4049" s="136" t="s">
        <v>1144</v>
      </c>
      <c r="I4049" s="136" t="s">
        <v>1145</v>
      </c>
      <c r="J4049" s="136" t="s">
        <v>1146</v>
      </c>
      <c r="K4049" s="136" t="s">
        <v>1147</v>
      </c>
      <c r="L4049" s="136" t="s">
        <v>1148</v>
      </c>
      <c r="M4049" s="136" t="s">
        <v>1149</v>
      </c>
      <c r="N4049" s="136" t="s">
        <v>1150</v>
      </c>
      <c r="O4049" s="136" t="s">
        <v>1151</v>
      </c>
      <c r="P4049" s="136" t="s">
        <v>1152</v>
      </c>
      <c r="Q4049" s="136" t="s">
        <v>1153</v>
      </c>
      <c r="R4049" s="136" t="s">
        <v>1154</v>
      </c>
      <c r="S4049" s="136" t="s">
        <v>1155</v>
      </c>
      <c r="T4049" s="136" t="s">
        <v>1156</v>
      </c>
      <c r="U4049" s="136" t="s">
        <v>1157</v>
      </c>
      <c r="V4049" s="136" t="s">
        <v>1158</v>
      </c>
      <c r="W4049" s="136" t="s">
        <v>1159</v>
      </c>
      <c r="X4049" s="136" t="s">
        <v>1160</v>
      </c>
      <c r="Y4049" s="136" t="s">
        <v>1161</v>
      </c>
      <c r="Z4049" s="136" t="s">
        <v>1162</v>
      </c>
      <c r="AA4049" s="136" t="s">
        <v>1163</v>
      </c>
      <c r="AB4049" s="137" t="s">
        <v>156</v>
      </c>
      <c r="AC4049" s="137" t="s">
        <v>157</v>
      </c>
      <c r="AD4049" s="137" t="s">
        <v>158</v>
      </c>
      <c r="AE4049" s="137" t="s">
        <v>139</v>
      </c>
      <c r="AF4049" s="138" t="s">
        <v>140</v>
      </c>
      <c r="AG4049" s="138" t="s">
        <v>141</v>
      </c>
      <c r="AH4049" s="138" t="s">
        <v>142</v>
      </c>
      <c r="AI4049" s="138" t="s">
        <v>143</v>
      </c>
      <c r="AJ4049" s="139" t="s">
        <v>144</v>
      </c>
      <c r="AK4049" s="139" t="s">
        <v>145</v>
      </c>
      <c r="AL4049" s="139" t="s">
        <v>146</v>
      </c>
      <c r="AM4049" s="140" t="s">
        <v>147</v>
      </c>
      <c r="AN4049" s="140" t="s">
        <v>148</v>
      </c>
      <c r="AQ4049" t="str">
        <f>AQ4048</f>
        <v/>
      </c>
    </row>
    <row r="4050" spans="1:43" ht="14.25" customHeight="1" x14ac:dyDescent="0.25">
      <c r="A4050" s="99" t="s">
        <v>1164</v>
      </c>
      <c r="B4050" s="112">
        <f>'Run Rate'!E408</f>
        <v>0</v>
      </c>
      <c r="C4050" s="112">
        <f>'Run Rate'!F408</f>
        <v>0</v>
      </c>
      <c r="D4050" s="112">
        <f>'Run Rate'!G408</f>
        <v>9</v>
      </c>
      <c r="E4050" s="112">
        <f>'Run Rate'!H408</f>
        <v>16</v>
      </c>
      <c r="F4050" s="112">
        <f>'Run Rate'!I408</f>
        <v>44</v>
      </c>
      <c r="G4050" s="112">
        <f>'Run Rate'!J408</f>
        <v>21</v>
      </c>
      <c r="H4050" s="112">
        <f>'Run Rate'!K408</f>
        <v>15</v>
      </c>
      <c r="I4050" s="112">
        <f>'Run Rate'!L408</f>
        <v>19</v>
      </c>
      <c r="J4050" s="112">
        <f>'Run Rate'!M408</f>
        <v>21</v>
      </c>
      <c r="K4050" s="112">
        <f>'Run Rate'!N408</f>
        <v>18</v>
      </c>
      <c r="L4050" s="112">
        <f>'Run Rate'!O408</f>
        <v>17</v>
      </c>
      <c r="M4050" s="112">
        <f>'Run Rate'!P408</f>
        <v>16</v>
      </c>
      <c r="N4050" s="112">
        <f>'Run Rate'!Q408</f>
        <v>16</v>
      </c>
      <c r="O4050" s="112">
        <f>'Run Rate'!R408</f>
        <v>12</v>
      </c>
      <c r="P4050" s="112">
        <f>'Run Rate'!S408</f>
        <v>7</v>
      </c>
      <c r="Q4050" s="112">
        <f>'Run Rate'!T408</f>
        <v>8</v>
      </c>
      <c r="R4050" s="112">
        <f>'Run Rate'!U408</f>
        <v>13</v>
      </c>
      <c r="S4050" s="112">
        <f>'Run Rate'!V408</f>
        <v>12</v>
      </c>
      <c r="T4050" s="112">
        <f>'Run Rate'!W408</f>
        <v>7</v>
      </c>
      <c r="U4050" s="112">
        <f>'Run Rate'!X408</f>
        <v>43</v>
      </c>
      <c r="V4050" s="112">
        <f>'Run Rate'!Y408</f>
        <v>27</v>
      </c>
      <c r="W4050" s="112">
        <f>'Run Rate'!Z408</f>
        <v>18</v>
      </c>
      <c r="X4050" s="112">
        <f>'Run Rate'!AA408</f>
        <v>26</v>
      </c>
      <c r="Y4050" s="112">
        <f>'Run Rate'!AB408</f>
        <v>10</v>
      </c>
      <c r="Z4050" s="112">
        <f>'Run Rate'!AC408</f>
        <v>18</v>
      </c>
      <c r="AA4050" s="112">
        <f>'Run Rate'!AD408</f>
        <v>19</v>
      </c>
      <c r="AB4050" s="113">
        <v>17</v>
      </c>
      <c r="AC4050" s="112">
        <v>17</v>
      </c>
      <c r="AD4050" s="112">
        <v>17</v>
      </c>
      <c r="AE4050" s="112">
        <v>16</v>
      </c>
      <c r="AF4050" s="112">
        <v>17</v>
      </c>
      <c r="AG4050" s="112">
        <v>16</v>
      </c>
      <c r="AH4050" s="112">
        <v>17</v>
      </c>
      <c r="AI4050" s="112">
        <v>17</v>
      </c>
      <c r="AJ4050" s="112">
        <v>16</v>
      </c>
      <c r="AK4050" s="112">
        <v>16</v>
      </c>
      <c r="AL4050" s="112">
        <v>16</v>
      </c>
      <c r="AM4050" s="112">
        <v>16</v>
      </c>
      <c r="AN4050" s="112">
        <v>16</v>
      </c>
      <c r="AQ4050" t="str">
        <f>AQ4048</f>
        <v/>
      </c>
    </row>
    <row r="4051" spans="1:43" ht="14.25" customHeight="1" x14ac:dyDescent="0.25">
      <c r="A4051" s="99" t="s">
        <v>1165</v>
      </c>
      <c r="B4051" s="114"/>
      <c r="C4051" s="114"/>
      <c r="D4051" s="114"/>
      <c r="E4051" s="114"/>
      <c r="F4051" s="114"/>
      <c r="G4051" s="114"/>
      <c r="H4051" s="114"/>
      <c r="I4051" s="114"/>
      <c r="J4051" s="114"/>
      <c r="K4051" s="114"/>
      <c r="L4051" s="114"/>
      <c r="M4051" s="114"/>
      <c r="N4051" s="114"/>
      <c r="O4051" s="114"/>
      <c r="P4051" s="114"/>
      <c r="Q4051" s="114"/>
      <c r="R4051" s="114"/>
      <c r="S4051" s="114"/>
      <c r="T4051" s="114"/>
      <c r="U4051" s="114"/>
      <c r="V4051" s="114"/>
      <c r="W4051" s="115"/>
      <c r="X4051" s="115"/>
      <c r="Y4051" s="115"/>
      <c r="Z4051" s="115"/>
      <c r="AA4051" s="112" t="s">
        <v>1166</v>
      </c>
      <c r="AB4051" s="113"/>
      <c r="AC4051" s="112"/>
      <c r="AD4051" s="112"/>
      <c r="AE4051" s="112"/>
      <c r="AF4051" s="112"/>
      <c r="AG4051" s="112"/>
      <c r="AH4051" s="112"/>
      <c r="AI4051" s="112"/>
      <c r="AJ4051" s="112"/>
      <c r="AK4051" s="112"/>
      <c r="AL4051" s="112"/>
      <c r="AM4051" s="112"/>
      <c r="AN4051" s="112"/>
      <c r="AQ4051" t="str">
        <f>AQ4048</f>
        <v/>
      </c>
    </row>
    <row r="4052" spans="1:43" ht="14.25" customHeight="1" x14ac:dyDescent="0.25">
      <c r="A4052" s="99" t="s">
        <v>1167</v>
      </c>
      <c r="B4052" s="114"/>
      <c r="C4052" s="114"/>
      <c r="D4052" s="114"/>
      <c r="E4052" s="114"/>
      <c r="F4052" s="114"/>
      <c r="G4052" s="114"/>
      <c r="H4052" s="114"/>
      <c r="I4052" s="114"/>
      <c r="J4052" s="114"/>
      <c r="K4052" s="114"/>
      <c r="L4052" s="114"/>
      <c r="M4052" s="114"/>
      <c r="N4052" s="114"/>
      <c r="O4052" s="114"/>
      <c r="P4052" s="114"/>
      <c r="Q4052" s="114"/>
      <c r="R4052" s="114"/>
      <c r="S4052" s="114"/>
      <c r="T4052" s="114"/>
      <c r="U4052" s="114"/>
      <c r="V4052" s="114"/>
      <c r="W4052" s="115"/>
      <c r="X4052" s="116"/>
      <c r="Y4052" s="117"/>
      <c r="Z4052" s="115"/>
      <c r="AA4052" s="112" t="s">
        <v>1168</v>
      </c>
      <c r="AB4052" s="113">
        <f>'Demand Input VP'!B2029</f>
        <v>0</v>
      </c>
      <c r="AC4052" s="112">
        <f>'Demand Input VP'!C2029</f>
        <v>0</v>
      </c>
      <c r="AD4052" s="112">
        <f>'Demand Input VP'!D2029</f>
        <v>0</v>
      </c>
      <c r="AE4052" s="112">
        <f>'Demand Input VP'!E2029</f>
        <v>0</v>
      </c>
      <c r="AF4052" s="112">
        <f>'Demand Input VP'!F2029</f>
        <v>0</v>
      </c>
      <c r="AG4052" s="112">
        <f>'Demand Input VP'!G2029</f>
        <v>0</v>
      </c>
      <c r="AH4052" s="112">
        <f>'Demand Input VP'!H2029</f>
        <v>0</v>
      </c>
      <c r="AI4052" s="112">
        <f>'Demand Input VP'!I2029</f>
        <v>0</v>
      </c>
      <c r="AJ4052" s="112">
        <f>'Demand Input VP'!J2029</f>
        <v>0</v>
      </c>
      <c r="AK4052" s="112">
        <f>'Demand Input VP'!K2029</f>
        <v>0</v>
      </c>
      <c r="AL4052" s="112">
        <f>'Demand Input VP'!L2029</f>
        <v>0</v>
      </c>
      <c r="AM4052" s="112">
        <f>'Demand Input VP'!M2029</f>
        <v>0</v>
      </c>
      <c r="AN4052" s="112">
        <f>'Demand Input VP'!N2029</f>
        <v>0</v>
      </c>
      <c r="AQ4052" t="str">
        <f>AQ4048</f>
        <v/>
      </c>
    </row>
    <row r="4053" spans="1:43" ht="14.25" customHeight="1" x14ac:dyDescent="0.25">
      <c r="A4053" s="99" t="s">
        <v>1169</v>
      </c>
      <c r="B4053" s="118"/>
      <c r="C4053" s="118"/>
      <c r="D4053" s="118"/>
      <c r="E4053" s="118"/>
      <c r="F4053" s="118"/>
      <c r="G4053" s="118"/>
      <c r="H4053" s="118"/>
      <c r="I4053" s="118"/>
      <c r="J4053" s="118"/>
      <c r="K4053" s="118"/>
      <c r="L4053" s="118"/>
      <c r="M4053" s="118"/>
      <c r="N4053" s="118"/>
      <c r="O4053" s="118"/>
      <c r="P4053" s="118"/>
      <c r="Q4053" s="118"/>
      <c r="R4053" s="118"/>
      <c r="S4053" s="118"/>
      <c r="T4053" s="118"/>
      <c r="U4053" s="118"/>
      <c r="V4053" s="118"/>
      <c r="W4053" s="115"/>
      <c r="X4053" s="116"/>
      <c r="Y4053" s="117"/>
      <c r="Z4053" s="119"/>
      <c r="AA4053" s="120" t="s">
        <v>1170</v>
      </c>
      <c r="AB4053" s="121">
        <f>'Demand Input VP'!B2028</f>
        <v>0</v>
      </c>
      <c r="AC4053" s="120">
        <f>'Demand Input VP'!C2028</f>
        <v>0</v>
      </c>
      <c r="AD4053" s="120">
        <f>'Demand Input VP'!D2028</f>
        <v>0</v>
      </c>
      <c r="AE4053" s="120">
        <f>'Demand Input VP'!E2028</f>
        <v>0</v>
      </c>
      <c r="AF4053" s="120">
        <f>'Demand Input VP'!F2028</f>
        <v>0</v>
      </c>
      <c r="AG4053" s="120">
        <f>'Demand Input VP'!G2028</f>
        <v>0</v>
      </c>
      <c r="AH4053" s="120">
        <f>'Demand Input VP'!H2028</f>
        <v>0</v>
      </c>
      <c r="AI4053" s="120">
        <f>'Demand Input VP'!I2028</f>
        <v>0</v>
      </c>
      <c r="AJ4053" s="120">
        <f>'Demand Input VP'!J2028</f>
        <v>0</v>
      </c>
      <c r="AK4053" s="120">
        <f>'Demand Input VP'!K2028</f>
        <v>0</v>
      </c>
      <c r="AL4053" s="120">
        <f>'Demand Input VP'!L2028</f>
        <v>0</v>
      </c>
      <c r="AM4053" s="120">
        <f>'Demand Input VP'!M2028</f>
        <v>0</v>
      </c>
      <c r="AN4053" s="120">
        <f>'Demand Input VP'!N2028</f>
        <v>0</v>
      </c>
      <c r="AQ4053" t="str">
        <f>AQ4048</f>
        <v/>
      </c>
    </row>
    <row r="4054" spans="1:43" ht="14.25" customHeight="1" x14ac:dyDescent="0.25">
      <c r="A4054" s="1"/>
      <c r="B4054" s="122"/>
      <c r="C4054" s="122"/>
      <c r="D4054" s="122"/>
      <c r="E4054" s="122"/>
      <c r="F4054" s="122"/>
      <c r="G4054" s="122"/>
      <c r="H4054" s="122"/>
      <c r="I4054" s="122"/>
      <c r="J4054" s="122"/>
      <c r="K4054" s="122"/>
      <c r="L4054" s="122"/>
      <c r="M4054" s="122"/>
      <c r="N4054" s="122"/>
      <c r="O4054" s="122"/>
      <c r="P4054" s="122"/>
      <c r="Q4054" s="122"/>
      <c r="R4054" s="122"/>
      <c r="S4054" s="122"/>
      <c r="T4054" s="122"/>
      <c r="U4054" s="122"/>
      <c r="V4054" s="122"/>
      <c r="W4054" s="123"/>
      <c r="X4054" s="116"/>
      <c r="Y4054" s="117"/>
      <c r="Z4054" s="123"/>
      <c r="AA4054" s="112" t="s">
        <v>1171</v>
      </c>
      <c r="AB4054" s="113">
        <f>'Demand Input MP'!B2029</f>
        <v>0</v>
      </c>
      <c r="AC4054" s="112">
        <f>'Demand Input MP'!C2029</f>
        <v>0</v>
      </c>
      <c r="AD4054" s="112">
        <f>'Demand Input MP'!D2029</f>
        <v>0</v>
      </c>
      <c r="AE4054" s="112">
        <f>'Demand Input MP'!E2029</f>
        <v>0</v>
      </c>
      <c r="AF4054" s="112">
        <f>'Demand Input MP'!F2029</f>
        <v>0</v>
      </c>
      <c r="AG4054" s="112">
        <f>'Demand Input MP'!G2029</f>
        <v>0</v>
      </c>
      <c r="AH4054" s="112">
        <f>'Demand Input MP'!H2029</f>
        <v>0</v>
      </c>
      <c r="AI4054" s="112">
        <f>'Demand Input MP'!I2029</f>
        <v>0</v>
      </c>
      <c r="AJ4054" s="112">
        <f>'Demand Input MP'!J2029</f>
        <v>0</v>
      </c>
      <c r="AK4054" s="112">
        <f>'Demand Input MP'!K2029</f>
        <v>0</v>
      </c>
      <c r="AL4054" s="112">
        <f>'Demand Input MP'!L2029</f>
        <v>0</v>
      </c>
      <c r="AM4054" s="112">
        <f>'Demand Input MP'!M2029</f>
        <v>0</v>
      </c>
      <c r="AN4054" s="112">
        <f>'Demand Input MP'!N2029</f>
        <v>0</v>
      </c>
      <c r="AQ4054" t="str">
        <f>AQ4048</f>
        <v/>
      </c>
    </row>
    <row r="4055" spans="1:43" ht="14.25" customHeight="1" x14ac:dyDescent="0.25">
      <c r="A4055" s="1"/>
      <c r="B4055" s="122"/>
      <c r="C4055" s="122"/>
      <c r="D4055" s="122"/>
      <c r="E4055" s="122"/>
      <c r="F4055" s="122"/>
      <c r="G4055" s="122"/>
      <c r="H4055" s="122"/>
      <c r="I4055" s="122"/>
      <c r="J4055" s="122"/>
      <c r="K4055" s="122"/>
      <c r="L4055" s="122"/>
      <c r="M4055" s="122"/>
      <c r="N4055" s="122"/>
      <c r="O4055" s="122"/>
      <c r="P4055" s="122"/>
      <c r="Q4055" s="122"/>
      <c r="R4055" s="122"/>
      <c r="S4055" s="122"/>
      <c r="T4055" s="122"/>
      <c r="U4055" s="122"/>
      <c r="V4055" s="124" t="s">
        <v>91</v>
      </c>
      <c r="W4055" s="125">
        <f>IFERROR(IF(SUM('Run Rate History'!E408:AD408)&gt;0,(SUMPRODUCT((B4050:AA4050&gt;=PERCENTILE(B4050:AA4050,0.1))*(B4050:AA4050&lt;=PERCENTILE(B4050:AA4050,0.9))*B4050:AA4050)+SUMPRODUCT(('Run Rate History'!E408:AD408&gt;=PERCENTILE(B4050:AA4050,0.1))*('Run Rate History'!E408:AD408&lt;=PERCENTILE(B4050:AA4050,0.9))*'Run Rate History'!E408:AD408))/(SUMPRODUCT((B4050:AA4050&gt;=PERCENTILE(B4050:AA4050,0.1))*(B4050:AA4050&lt;=PERCENTILE(B4050:AA4050,0.9))*1)+SUMPRODUCT(('Run Rate History'!E408:AD408&gt;=PERCENTILE(B4050:AA4050,0.1))*('Run Rate History'!E408:AD408&lt;=PERCENTILE(B4050:AA4050,0.9))*1)),TRIMMEAN(B4050:AA4050,0.15)),0)</f>
        <v>16.166666666666668</v>
      </c>
      <c r="X4055" s="126" t="s">
        <v>1172</v>
      </c>
      <c r="Y4055" s="127">
        <f>SUM(B4050:AA4050)/26</f>
        <v>16.615384615384617</v>
      </c>
      <c r="Z4055" s="128"/>
      <c r="AA4055" s="112" t="s">
        <v>1173</v>
      </c>
      <c r="AB4055" s="113">
        <f>'Demand Input MP'!B2028</f>
        <v>0</v>
      </c>
      <c r="AC4055" s="112">
        <f>'Demand Input MP'!C2028</f>
        <v>0</v>
      </c>
      <c r="AD4055" s="112">
        <f>'Demand Input MP'!D2028</f>
        <v>0</v>
      </c>
      <c r="AE4055" s="112">
        <f>'Demand Input MP'!E2028</f>
        <v>0</v>
      </c>
      <c r="AF4055" s="112">
        <f>'Demand Input MP'!F2028</f>
        <v>0</v>
      </c>
      <c r="AG4055" s="112">
        <f>'Demand Input MP'!G2028</f>
        <v>0</v>
      </c>
      <c r="AH4055" s="112">
        <f>'Demand Input MP'!H2028</f>
        <v>0</v>
      </c>
      <c r="AI4055" s="112">
        <f>'Demand Input MP'!I2028</f>
        <v>0</v>
      </c>
      <c r="AJ4055" s="112">
        <f>'Demand Input MP'!J2028</f>
        <v>0</v>
      </c>
      <c r="AK4055" s="112">
        <f>'Demand Input MP'!K2028</f>
        <v>0</v>
      </c>
      <c r="AL4055" s="112">
        <f>'Demand Input MP'!L2028</f>
        <v>0</v>
      </c>
      <c r="AM4055" s="112">
        <f>'Demand Input MP'!M2028</f>
        <v>0</v>
      </c>
      <c r="AN4055" s="112">
        <f>'Demand Input MP'!N2028</f>
        <v>0</v>
      </c>
      <c r="AQ4055" t="str">
        <f>AQ4048</f>
        <v/>
      </c>
    </row>
    <row r="4056" spans="1:43" ht="14.25" customHeight="1" x14ac:dyDescent="0.25">
      <c r="A4056" s="1"/>
      <c r="B4056" s="122"/>
      <c r="C4056" s="122"/>
      <c r="D4056" s="122"/>
      <c r="E4056" s="122"/>
      <c r="F4056" s="122"/>
      <c r="G4056" s="122"/>
      <c r="H4056" s="122"/>
      <c r="I4056" s="122"/>
      <c r="J4056" s="122"/>
      <c r="K4056" s="122"/>
      <c r="L4056" s="122"/>
      <c r="M4056" s="122"/>
      <c r="N4056" s="122"/>
      <c r="O4056" s="122"/>
      <c r="P4056" s="122"/>
      <c r="Q4056" s="122"/>
      <c r="R4056" s="122"/>
      <c r="S4056" s="122"/>
      <c r="T4056" s="122"/>
      <c r="U4056" s="122"/>
      <c r="V4056" s="124" t="s">
        <v>94</v>
      </c>
      <c r="W4056" s="125">
        <f>IFERROR((1*MIN(MAX(X4050,0.5*IF(SUM('Run Rate History'!E408:AD408)&gt;0,(MEDIAN(IF(B4050:AA4050&gt;0,B4050:AA4050))+MEDIAN(IF('Run Rate History'!E408:AD408&gt;0,'Run Rate History'!E408:AD408)))/2,MEDIAN(IF(B4050:AA4050&gt;0,B4050:AA4050)))),2*IF(SUM('Run Rate History'!E408:AD408)&gt;0,(MEDIAN(IF(B4050:AA4050&gt;0,B4050:AA4050))+MEDIAN(IF('Run Rate History'!E408:AD408&gt;0,'Run Rate History'!E408:AD408)))/2,MEDIAN(IF(B4050:AA4050&gt;0,B4050:AA4050))))+2*MIN(MAX(Y4050,0.5*IF(SUM('Run Rate History'!E408:AD408)&gt;0,(MEDIAN(IF(B4050:AA4050&gt;0,B4050:AA4050))+MEDIAN(IF('Run Rate History'!E408:AD408&gt;0,'Run Rate History'!E408:AD408)))/2,MEDIAN(IF(B4050:AA4050&gt;0,B4050:AA4050)))),2*IF(SUM('Run Rate History'!E408:AD408)&gt;0,(MEDIAN(IF(B4050:AA4050&gt;0,B4050:AA4050))+MEDIAN(IF('Run Rate History'!E408:AD408&gt;0,'Run Rate History'!E408:AD408)))/2,MEDIAN(IF(B4050:AA4050&gt;0,B4050:AA4050))))+3*MIN(MAX(Z4050,0.5*IF(SUM('Run Rate History'!E408:AD408)&gt;0,(MEDIAN(IF(B4050:AA4050&gt;0,B4050:AA4050))+MEDIAN(IF('Run Rate History'!E408:AD408&gt;0,'Run Rate History'!E408:AD408)))/2,MEDIAN(IF(B4050:AA4050&gt;0,B4050:AA4050)))),2*IF(SUM('Run Rate History'!E408:AD408)&gt;0,(MEDIAN(IF(B4050:AA4050&gt;0,B4050:AA4050))+MEDIAN(IF('Run Rate History'!E408:AD408&gt;0,'Run Rate History'!E408:AD408)))/2,MEDIAN(IF(B4050:AA4050&gt;0,B4050:AA4050))))+4*MIN(MAX(AA4050,0.5*IF(SUM('Run Rate History'!E408:AD408)&gt;0,(MEDIAN(IF(B4050:AA4050&gt;0,B4050:AA4050))+MEDIAN(IF('Run Rate History'!E408:AD408&gt;0,'Run Rate History'!E408:AD408)))/2,MEDIAN(IF(B4050:AA4050&gt;0,B4050:AA4050)))),2*IF(SUM('Run Rate History'!E408:AD408)&gt;0,(MEDIAN(IF(B4050:AA4050&gt;0,B4050:AA4050))+MEDIAN(IF('Run Rate History'!E408:AD408&gt;0,'Run Rate History'!E408:AD408)))/2,MEDIAN(IF(B4050:AA4050&gt;0,B4050:AA4050)))))/10,0)</f>
        <v>17.600000000000001</v>
      </c>
      <c r="X4056" s="129" t="s">
        <v>1174</v>
      </c>
      <c r="Y4056" s="130">
        <f>IFERROR(VLOOKUP(A4048,'Stanje zaliha'!A:E,5,FALSE()),0)</f>
        <v>363</v>
      </c>
      <c r="Z4056" s="131"/>
      <c r="AA4056" s="113" t="s">
        <v>1175</v>
      </c>
      <c r="AB4056" s="118">
        <f t="shared" ref="AB4056:AN4056" si="808">SUM(AB4052:AB4055)</f>
        <v>0</v>
      </c>
      <c r="AC4056" s="118">
        <f t="shared" si="808"/>
        <v>0</v>
      </c>
      <c r="AD4056" s="118">
        <f t="shared" si="808"/>
        <v>0</v>
      </c>
      <c r="AE4056" s="118">
        <f t="shared" si="808"/>
        <v>0</v>
      </c>
      <c r="AF4056" s="118">
        <f t="shared" si="808"/>
        <v>0</v>
      </c>
      <c r="AG4056" s="118">
        <f t="shared" si="808"/>
        <v>0</v>
      </c>
      <c r="AH4056" s="118">
        <f t="shared" si="808"/>
        <v>0</v>
      </c>
      <c r="AI4056" s="118">
        <f t="shared" si="808"/>
        <v>0</v>
      </c>
      <c r="AJ4056" s="118">
        <f t="shared" si="808"/>
        <v>0</v>
      </c>
      <c r="AK4056" s="118">
        <f t="shared" si="808"/>
        <v>0</v>
      </c>
      <c r="AL4056" s="118">
        <f t="shared" si="808"/>
        <v>0</v>
      </c>
      <c r="AM4056" s="118">
        <f t="shared" si="808"/>
        <v>0</v>
      </c>
      <c r="AN4056" s="118">
        <f t="shared" si="808"/>
        <v>0</v>
      </c>
      <c r="AQ4056" t="str">
        <f>AQ4048</f>
        <v/>
      </c>
    </row>
    <row r="4057" spans="1:43" ht="14.25" customHeight="1" x14ac:dyDescent="0.25">
      <c r="A4057" s="1"/>
      <c r="B4057" s="122"/>
      <c r="C4057" s="122"/>
      <c r="D4057" s="122"/>
      <c r="E4057" s="122"/>
      <c r="F4057" s="122"/>
      <c r="G4057" s="122"/>
      <c r="H4057" s="122"/>
      <c r="I4057" s="122"/>
      <c r="J4057" s="122"/>
      <c r="K4057" s="122"/>
      <c r="L4057" s="122"/>
      <c r="M4057" s="122"/>
      <c r="N4057" s="122"/>
      <c r="O4057" s="122"/>
      <c r="P4057" s="122"/>
      <c r="Q4057" s="122"/>
      <c r="R4057" s="122"/>
      <c r="S4057" s="122"/>
      <c r="T4057" s="122"/>
      <c r="U4057" s="122"/>
      <c r="V4057" s="124" t="s">
        <v>95</v>
      </c>
      <c r="W4057" s="125">
        <f>IFERROR(0.6*W4056+0.4*W4055,0)</f>
        <v>17.026666666666667</v>
      </c>
      <c r="X4057" s="132" t="s">
        <v>1176</v>
      </c>
      <c r="Y4057" s="133">
        <f>IFERROR(SUMIF('Popis poslanih narudžbi'!A:A,A4048,'Popis poslanih narudžbi'!C:C),0)</f>
        <v>0</v>
      </c>
      <c r="Z4057" s="131"/>
      <c r="AA4057" s="134" t="s">
        <v>1177</v>
      </c>
      <c r="AB4057" s="118">
        <f t="shared" ref="AB4057:AN4057" si="809">AB4050+AB4056</f>
        <v>17</v>
      </c>
      <c r="AC4057" s="118">
        <f t="shared" si="809"/>
        <v>17</v>
      </c>
      <c r="AD4057" s="118">
        <f t="shared" si="809"/>
        <v>17</v>
      </c>
      <c r="AE4057" s="118">
        <f t="shared" si="809"/>
        <v>16</v>
      </c>
      <c r="AF4057" s="118">
        <f t="shared" si="809"/>
        <v>17</v>
      </c>
      <c r="AG4057" s="118">
        <f t="shared" si="809"/>
        <v>16</v>
      </c>
      <c r="AH4057" s="118">
        <f t="shared" si="809"/>
        <v>17</v>
      </c>
      <c r="AI4057" s="118">
        <f t="shared" si="809"/>
        <v>17</v>
      </c>
      <c r="AJ4057" s="118">
        <f t="shared" si="809"/>
        <v>16</v>
      </c>
      <c r="AK4057" s="118">
        <f t="shared" si="809"/>
        <v>16</v>
      </c>
      <c r="AL4057" s="118">
        <f t="shared" si="809"/>
        <v>16</v>
      </c>
      <c r="AM4057" s="118">
        <f t="shared" si="809"/>
        <v>16</v>
      </c>
      <c r="AN4057" s="118">
        <f t="shared" si="809"/>
        <v>16</v>
      </c>
      <c r="AQ4057" t="str">
        <f>AQ4048</f>
        <v/>
      </c>
    </row>
    <row r="4058" spans="1:43" ht="14.25" customHeight="1" x14ac:dyDescent="0.25">
      <c r="A4058" s="107" t="str">
        <f>'Run Rate'!A409</f>
        <v>GAR04841</v>
      </c>
      <c r="B4058" s="135" t="str">
        <f>'Run Rate'!B409</f>
        <v>Fenix 8 Pro 47 mm LTE AMOLED Sapphire Carbon Gray Tit. Black Strap</v>
      </c>
      <c r="C4058" s="135" t="str">
        <f>'Run Rate'!C409</f>
        <v>GADGETI</v>
      </c>
      <c r="D4058" s="135" t="str">
        <f>'Run Rate'!D409</f>
        <v>03 BRONZE</v>
      </c>
      <c r="E4058" s="122"/>
      <c r="F4058" s="122"/>
      <c r="G4058" s="122"/>
      <c r="H4058" s="122"/>
      <c r="I4058" s="122"/>
      <c r="J4058" s="122"/>
      <c r="K4058" s="122"/>
      <c r="L4058" s="122"/>
      <c r="M4058" s="122"/>
      <c r="N4058" s="122"/>
      <c r="O4058" s="122"/>
      <c r="P4058" s="122"/>
      <c r="Q4058" s="122"/>
      <c r="R4058" s="122"/>
      <c r="S4058" s="122"/>
      <c r="T4058" s="122"/>
      <c r="U4058" s="122"/>
      <c r="V4058" s="122"/>
      <c r="W4058" s="122"/>
      <c r="X4058" s="122"/>
      <c r="Y4058" s="122"/>
      <c r="Z4058" s="122"/>
      <c r="AA4058" s="122"/>
      <c r="AB4058" s="122"/>
      <c r="AC4058" s="122"/>
      <c r="AD4058" s="122"/>
      <c r="AE4058" s="122"/>
      <c r="AF4058" s="122"/>
      <c r="AG4058" s="122"/>
      <c r="AH4058" s="122"/>
      <c r="AI4058" s="122"/>
      <c r="AJ4058" s="122"/>
      <c r="AK4058" s="122"/>
      <c r="AL4058" s="122"/>
      <c r="AM4058" s="122"/>
      <c r="AN4058" s="122"/>
      <c r="AQ4058" t="str">
        <f>IF(AND(OR($B$1="ALL",$B$1=C4058),OR($E$1="ALL",$E$1=D4058),OR($B$2="ALL",$B$2=A4058),OR($E$2="ALL",IFERROR(SEARCH($E$2,B4058),0)&gt;0)),"MATCH","")</f>
        <v/>
      </c>
    </row>
    <row r="4059" spans="1:43" ht="14.25" customHeight="1" x14ac:dyDescent="0.25">
      <c r="A4059" s="108" t="s">
        <v>1137</v>
      </c>
      <c r="B4059" s="136" t="s">
        <v>1138</v>
      </c>
      <c r="C4059" s="136" t="s">
        <v>1139</v>
      </c>
      <c r="D4059" s="136" t="s">
        <v>1140</v>
      </c>
      <c r="E4059" s="136" t="s">
        <v>1141</v>
      </c>
      <c r="F4059" s="136" t="s">
        <v>1142</v>
      </c>
      <c r="G4059" s="136" t="s">
        <v>1143</v>
      </c>
      <c r="H4059" s="136" t="s">
        <v>1144</v>
      </c>
      <c r="I4059" s="136" t="s">
        <v>1145</v>
      </c>
      <c r="J4059" s="136" t="s">
        <v>1146</v>
      </c>
      <c r="K4059" s="136" t="s">
        <v>1147</v>
      </c>
      <c r="L4059" s="136" t="s">
        <v>1148</v>
      </c>
      <c r="M4059" s="136" t="s">
        <v>1149</v>
      </c>
      <c r="N4059" s="136" t="s">
        <v>1150</v>
      </c>
      <c r="O4059" s="136" t="s">
        <v>1151</v>
      </c>
      <c r="P4059" s="136" t="s">
        <v>1152</v>
      </c>
      <c r="Q4059" s="136" t="s">
        <v>1153</v>
      </c>
      <c r="R4059" s="136" t="s">
        <v>1154</v>
      </c>
      <c r="S4059" s="136" t="s">
        <v>1155</v>
      </c>
      <c r="T4059" s="136" t="s">
        <v>1156</v>
      </c>
      <c r="U4059" s="136" t="s">
        <v>1157</v>
      </c>
      <c r="V4059" s="136" t="s">
        <v>1158</v>
      </c>
      <c r="W4059" s="136" t="s">
        <v>1159</v>
      </c>
      <c r="X4059" s="136" t="s">
        <v>1160</v>
      </c>
      <c r="Y4059" s="136" t="s">
        <v>1161</v>
      </c>
      <c r="Z4059" s="136" t="s">
        <v>1162</v>
      </c>
      <c r="AA4059" s="136" t="s">
        <v>1163</v>
      </c>
      <c r="AB4059" s="137" t="s">
        <v>156</v>
      </c>
      <c r="AC4059" s="137" t="s">
        <v>157</v>
      </c>
      <c r="AD4059" s="137" t="s">
        <v>158</v>
      </c>
      <c r="AE4059" s="137" t="s">
        <v>139</v>
      </c>
      <c r="AF4059" s="138" t="s">
        <v>140</v>
      </c>
      <c r="AG4059" s="138" t="s">
        <v>141</v>
      </c>
      <c r="AH4059" s="138" t="s">
        <v>142</v>
      </c>
      <c r="AI4059" s="138" t="s">
        <v>143</v>
      </c>
      <c r="AJ4059" s="139" t="s">
        <v>144</v>
      </c>
      <c r="AK4059" s="139" t="s">
        <v>145</v>
      </c>
      <c r="AL4059" s="139" t="s">
        <v>146</v>
      </c>
      <c r="AM4059" s="140" t="s">
        <v>147</v>
      </c>
      <c r="AN4059" s="140" t="s">
        <v>148</v>
      </c>
      <c r="AQ4059" t="str">
        <f>AQ4058</f>
        <v/>
      </c>
    </row>
    <row r="4060" spans="1:43" ht="14.25" customHeight="1" x14ac:dyDescent="0.25">
      <c r="A4060" s="99" t="s">
        <v>1164</v>
      </c>
      <c r="B4060" s="112">
        <f>'Run Rate'!E409</f>
        <v>0</v>
      </c>
      <c r="C4060" s="112">
        <f>'Run Rate'!F409</f>
        <v>0</v>
      </c>
      <c r="D4060" s="112">
        <f>'Run Rate'!G409</f>
        <v>1</v>
      </c>
      <c r="E4060" s="112">
        <f>'Run Rate'!H409</f>
        <v>0</v>
      </c>
      <c r="F4060" s="112">
        <f>'Run Rate'!I409</f>
        <v>0</v>
      </c>
      <c r="G4060" s="112">
        <f>'Run Rate'!J409</f>
        <v>2</v>
      </c>
      <c r="H4060" s="112">
        <f>'Run Rate'!K409</f>
        <v>2</v>
      </c>
      <c r="I4060" s="112">
        <f>'Run Rate'!L409</f>
        <v>5</v>
      </c>
      <c r="J4060" s="112">
        <f>'Run Rate'!M409</f>
        <v>1</v>
      </c>
      <c r="K4060" s="112">
        <f>'Run Rate'!N409</f>
        <v>0</v>
      </c>
      <c r="L4060" s="112">
        <f>'Run Rate'!O409</f>
        <v>1</v>
      </c>
      <c r="M4060" s="112">
        <f>'Run Rate'!P409</f>
        <v>0</v>
      </c>
      <c r="N4060" s="112">
        <f>'Run Rate'!Q409</f>
        <v>2</v>
      </c>
      <c r="O4060" s="112">
        <f>'Run Rate'!R409</f>
        <v>0</v>
      </c>
      <c r="P4060" s="112">
        <f>'Run Rate'!S409</f>
        <v>1</v>
      </c>
      <c r="Q4060" s="112">
        <f>'Run Rate'!T409</f>
        <v>2</v>
      </c>
      <c r="R4060" s="112">
        <f>'Run Rate'!U409</f>
        <v>1</v>
      </c>
      <c r="S4060" s="112">
        <f>'Run Rate'!V409</f>
        <v>0</v>
      </c>
      <c r="T4060" s="112">
        <f>'Run Rate'!W409</f>
        <v>0</v>
      </c>
      <c r="U4060" s="112">
        <f>'Run Rate'!X409</f>
        <v>0</v>
      </c>
      <c r="V4060" s="112">
        <f>'Run Rate'!Y409</f>
        <v>0</v>
      </c>
      <c r="W4060" s="112">
        <f>'Run Rate'!Z409</f>
        <v>0</v>
      </c>
      <c r="X4060" s="112">
        <f>'Run Rate'!AA409</f>
        <v>0</v>
      </c>
      <c r="Y4060" s="112">
        <f>'Run Rate'!AB409</f>
        <v>0</v>
      </c>
      <c r="Z4060" s="112">
        <f>'Run Rate'!AC409</f>
        <v>0</v>
      </c>
      <c r="AA4060" s="112">
        <f>'Run Rate'!AD409</f>
        <v>0</v>
      </c>
      <c r="AB4060" s="113">
        <v>0</v>
      </c>
      <c r="AC4060" s="112">
        <v>0</v>
      </c>
      <c r="AD4060" s="112">
        <v>0</v>
      </c>
      <c r="AE4060" s="112">
        <v>0</v>
      </c>
      <c r="AF4060" s="112">
        <v>0</v>
      </c>
      <c r="AG4060" s="112">
        <v>0</v>
      </c>
      <c r="AH4060" s="112">
        <v>0</v>
      </c>
      <c r="AI4060" s="112">
        <v>0</v>
      </c>
      <c r="AJ4060" s="112">
        <v>0</v>
      </c>
      <c r="AK4060" s="112">
        <v>0</v>
      </c>
      <c r="AL4060" s="112">
        <v>0</v>
      </c>
      <c r="AM4060" s="112">
        <v>0</v>
      </c>
      <c r="AN4060" s="112">
        <v>0</v>
      </c>
      <c r="AQ4060" t="str">
        <f>AQ4058</f>
        <v/>
      </c>
    </row>
    <row r="4061" spans="1:43" ht="14.25" customHeight="1" x14ac:dyDescent="0.25">
      <c r="A4061" s="99" t="s">
        <v>1165</v>
      </c>
      <c r="B4061" s="114"/>
      <c r="C4061" s="114"/>
      <c r="D4061" s="114"/>
      <c r="E4061" s="114"/>
      <c r="F4061" s="114"/>
      <c r="G4061" s="114"/>
      <c r="H4061" s="114"/>
      <c r="I4061" s="114"/>
      <c r="J4061" s="114"/>
      <c r="K4061" s="114"/>
      <c r="L4061" s="114"/>
      <c r="M4061" s="114"/>
      <c r="N4061" s="114"/>
      <c r="O4061" s="114"/>
      <c r="P4061" s="114"/>
      <c r="Q4061" s="114"/>
      <c r="R4061" s="114"/>
      <c r="S4061" s="114"/>
      <c r="T4061" s="114"/>
      <c r="U4061" s="114"/>
      <c r="V4061" s="114"/>
      <c r="W4061" s="115"/>
      <c r="X4061" s="115"/>
      <c r="Y4061" s="115"/>
      <c r="Z4061" s="115"/>
      <c r="AA4061" s="112" t="s">
        <v>1166</v>
      </c>
      <c r="AB4061" s="113"/>
      <c r="AC4061" s="112"/>
      <c r="AD4061" s="112"/>
      <c r="AE4061" s="112"/>
      <c r="AF4061" s="112"/>
      <c r="AG4061" s="112"/>
      <c r="AH4061" s="112"/>
      <c r="AI4061" s="112"/>
      <c r="AJ4061" s="112"/>
      <c r="AK4061" s="112"/>
      <c r="AL4061" s="112"/>
      <c r="AM4061" s="112"/>
      <c r="AN4061" s="112"/>
      <c r="AQ4061" t="str">
        <f>AQ4058</f>
        <v/>
      </c>
    </row>
    <row r="4062" spans="1:43" ht="14.25" customHeight="1" x14ac:dyDescent="0.25">
      <c r="A4062" s="99" t="s">
        <v>1167</v>
      </c>
      <c r="B4062" s="114"/>
      <c r="C4062" s="114"/>
      <c r="D4062" s="114"/>
      <c r="E4062" s="114"/>
      <c r="F4062" s="114"/>
      <c r="G4062" s="114"/>
      <c r="H4062" s="114"/>
      <c r="I4062" s="114"/>
      <c r="J4062" s="114"/>
      <c r="K4062" s="114"/>
      <c r="L4062" s="114"/>
      <c r="M4062" s="114"/>
      <c r="N4062" s="114"/>
      <c r="O4062" s="114"/>
      <c r="P4062" s="114"/>
      <c r="Q4062" s="114"/>
      <c r="R4062" s="114"/>
      <c r="S4062" s="114"/>
      <c r="T4062" s="114"/>
      <c r="U4062" s="114"/>
      <c r="V4062" s="114"/>
      <c r="W4062" s="115"/>
      <c r="X4062" s="116"/>
      <c r="Y4062" s="117"/>
      <c r="Z4062" s="115"/>
      <c r="AA4062" s="112" t="s">
        <v>1168</v>
      </c>
      <c r="AB4062" s="113">
        <f>'Demand Input VP'!B2034</f>
        <v>0</v>
      </c>
      <c r="AC4062" s="112">
        <f>'Demand Input VP'!C2034</f>
        <v>0</v>
      </c>
      <c r="AD4062" s="112">
        <f>'Demand Input VP'!D2034</f>
        <v>0</v>
      </c>
      <c r="AE4062" s="112">
        <f>'Demand Input VP'!E2034</f>
        <v>0</v>
      </c>
      <c r="AF4062" s="112">
        <f>'Demand Input VP'!F2034</f>
        <v>0</v>
      </c>
      <c r="AG4062" s="112">
        <f>'Demand Input VP'!G2034</f>
        <v>0</v>
      </c>
      <c r="AH4062" s="112">
        <f>'Demand Input VP'!H2034</f>
        <v>0</v>
      </c>
      <c r="AI4062" s="112">
        <f>'Demand Input VP'!I2034</f>
        <v>0</v>
      </c>
      <c r="AJ4062" s="112">
        <f>'Demand Input VP'!J2034</f>
        <v>0</v>
      </c>
      <c r="AK4062" s="112">
        <f>'Demand Input VP'!K2034</f>
        <v>0</v>
      </c>
      <c r="AL4062" s="112">
        <f>'Demand Input VP'!L2034</f>
        <v>0</v>
      </c>
      <c r="AM4062" s="112">
        <f>'Demand Input VP'!M2034</f>
        <v>0</v>
      </c>
      <c r="AN4062" s="112">
        <f>'Demand Input VP'!N2034</f>
        <v>0</v>
      </c>
      <c r="AQ4062" t="str">
        <f>AQ4058</f>
        <v/>
      </c>
    </row>
    <row r="4063" spans="1:43" ht="14.25" customHeight="1" x14ac:dyDescent="0.25">
      <c r="A4063" s="99" t="s">
        <v>1169</v>
      </c>
      <c r="B4063" s="118"/>
      <c r="C4063" s="118"/>
      <c r="D4063" s="118"/>
      <c r="E4063" s="118"/>
      <c r="F4063" s="118"/>
      <c r="G4063" s="118"/>
      <c r="H4063" s="118"/>
      <c r="I4063" s="118"/>
      <c r="J4063" s="118"/>
      <c r="K4063" s="118"/>
      <c r="L4063" s="118"/>
      <c r="M4063" s="118"/>
      <c r="N4063" s="118"/>
      <c r="O4063" s="118"/>
      <c r="P4063" s="118"/>
      <c r="Q4063" s="118"/>
      <c r="R4063" s="118"/>
      <c r="S4063" s="118"/>
      <c r="T4063" s="118"/>
      <c r="U4063" s="118"/>
      <c r="V4063" s="118"/>
      <c r="W4063" s="115"/>
      <c r="X4063" s="116"/>
      <c r="Y4063" s="117"/>
      <c r="Z4063" s="119"/>
      <c r="AA4063" s="120" t="s">
        <v>1170</v>
      </c>
      <c r="AB4063" s="121">
        <f>'Demand Input VP'!B2033</f>
        <v>0</v>
      </c>
      <c r="AC4063" s="120">
        <f>'Demand Input VP'!C2033</f>
        <v>0</v>
      </c>
      <c r="AD4063" s="120">
        <f>'Demand Input VP'!D2033</f>
        <v>0</v>
      </c>
      <c r="AE4063" s="120">
        <f>'Demand Input VP'!E2033</f>
        <v>0</v>
      </c>
      <c r="AF4063" s="120">
        <f>'Demand Input VP'!F2033</f>
        <v>0</v>
      </c>
      <c r="AG4063" s="120">
        <f>'Demand Input VP'!G2033</f>
        <v>0</v>
      </c>
      <c r="AH4063" s="120">
        <f>'Demand Input VP'!H2033</f>
        <v>0</v>
      </c>
      <c r="AI4063" s="120">
        <f>'Demand Input VP'!I2033</f>
        <v>0</v>
      </c>
      <c r="AJ4063" s="120">
        <f>'Demand Input VP'!J2033</f>
        <v>0</v>
      </c>
      <c r="AK4063" s="120">
        <f>'Demand Input VP'!K2033</f>
        <v>0</v>
      </c>
      <c r="AL4063" s="120">
        <f>'Demand Input VP'!L2033</f>
        <v>0</v>
      </c>
      <c r="AM4063" s="120">
        <f>'Demand Input VP'!M2033</f>
        <v>0</v>
      </c>
      <c r="AN4063" s="120">
        <f>'Demand Input VP'!N2033</f>
        <v>0</v>
      </c>
      <c r="AQ4063" t="str">
        <f>AQ4058</f>
        <v/>
      </c>
    </row>
    <row r="4064" spans="1:43" ht="14.25" customHeight="1" x14ac:dyDescent="0.25">
      <c r="A4064" s="1"/>
      <c r="B4064" s="122"/>
      <c r="C4064" s="122"/>
      <c r="D4064" s="122"/>
      <c r="E4064" s="122"/>
      <c r="F4064" s="122"/>
      <c r="G4064" s="122"/>
      <c r="H4064" s="122"/>
      <c r="I4064" s="122"/>
      <c r="J4064" s="122"/>
      <c r="K4064" s="122"/>
      <c r="L4064" s="122"/>
      <c r="M4064" s="122"/>
      <c r="N4064" s="122"/>
      <c r="O4064" s="122"/>
      <c r="P4064" s="122"/>
      <c r="Q4064" s="122"/>
      <c r="R4064" s="122"/>
      <c r="S4064" s="122"/>
      <c r="T4064" s="122"/>
      <c r="U4064" s="122"/>
      <c r="V4064" s="122"/>
      <c r="W4064" s="123"/>
      <c r="X4064" s="116"/>
      <c r="Y4064" s="117"/>
      <c r="Z4064" s="123"/>
      <c r="AA4064" s="112" t="s">
        <v>1171</v>
      </c>
      <c r="AB4064" s="113">
        <f>'Demand Input MP'!B2034</f>
        <v>0</v>
      </c>
      <c r="AC4064" s="112">
        <f>'Demand Input MP'!C2034</f>
        <v>0</v>
      </c>
      <c r="AD4064" s="112">
        <f>'Demand Input MP'!D2034</f>
        <v>0</v>
      </c>
      <c r="AE4064" s="112">
        <f>'Demand Input MP'!E2034</f>
        <v>0</v>
      </c>
      <c r="AF4064" s="112">
        <f>'Demand Input MP'!F2034</f>
        <v>0</v>
      </c>
      <c r="AG4064" s="112">
        <f>'Demand Input MP'!G2034</f>
        <v>0</v>
      </c>
      <c r="AH4064" s="112">
        <f>'Demand Input MP'!H2034</f>
        <v>0</v>
      </c>
      <c r="AI4064" s="112">
        <f>'Demand Input MP'!I2034</f>
        <v>0</v>
      </c>
      <c r="AJ4064" s="112">
        <f>'Demand Input MP'!J2034</f>
        <v>0</v>
      </c>
      <c r="AK4064" s="112">
        <f>'Demand Input MP'!K2034</f>
        <v>0</v>
      </c>
      <c r="AL4064" s="112">
        <f>'Demand Input MP'!L2034</f>
        <v>0</v>
      </c>
      <c r="AM4064" s="112">
        <f>'Demand Input MP'!M2034</f>
        <v>0</v>
      </c>
      <c r="AN4064" s="112">
        <f>'Demand Input MP'!N2034</f>
        <v>0</v>
      </c>
      <c r="AQ4064" t="str">
        <f>AQ4058</f>
        <v/>
      </c>
    </row>
    <row r="4065" spans="1:43" ht="14.25" customHeight="1" x14ac:dyDescent="0.25">
      <c r="A4065" s="1"/>
      <c r="B4065" s="122"/>
      <c r="C4065" s="122"/>
      <c r="D4065" s="122"/>
      <c r="E4065" s="122"/>
      <c r="F4065" s="122"/>
      <c r="G4065" s="122"/>
      <c r="H4065" s="122"/>
      <c r="I4065" s="122"/>
      <c r="J4065" s="122"/>
      <c r="K4065" s="122"/>
      <c r="L4065" s="122"/>
      <c r="M4065" s="122"/>
      <c r="N4065" s="122"/>
      <c r="O4065" s="122"/>
      <c r="P4065" s="122"/>
      <c r="Q4065" s="122"/>
      <c r="R4065" s="122"/>
      <c r="S4065" s="122"/>
      <c r="T4065" s="122"/>
      <c r="U4065" s="122"/>
      <c r="V4065" s="124" t="s">
        <v>91</v>
      </c>
      <c r="W4065" s="125">
        <f>IFERROR(IF(SUM('Run Rate History'!E409:AD409)&gt;0,(SUMPRODUCT((B4060:AA4060&gt;=PERCENTILE(B4060:AA4060,0.1))*(B4060:AA4060&lt;=PERCENTILE(B4060:AA4060,0.9))*B4060:AA4060)+SUMPRODUCT(('Run Rate History'!E409:AD409&gt;=PERCENTILE(B4060:AA4060,0.1))*('Run Rate History'!E409:AD409&lt;=PERCENTILE(B4060:AA4060,0.9))*'Run Rate History'!E409:AD409))/(SUMPRODUCT((B4060:AA4060&gt;=PERCENTILE(B4060:AA4060,0.1))*(B4060:AA4060&lt;=PERCENTILE(B4060:AA4060,0.9))*1)+SUMPRODUCT(('Run Rate History'!E409:AD409&gt;=PERCENTILE(B4060:AA4060,0.1))*('Run Rate History'!E409:AD409&lt;=PERCENTILE(B4060:AA4060,0.9))*1)),TRIMMEAN(B4060:AA4060,0.15)),0)</f>
        <v>0.54166666666666663</v>
      </c>
      <c r="X4065" s="126" t="s">
        <v>1172</v>
      </c>
      <c r="Y4065" s="127">
        <f>SUM(B4060:AA4060)/26</f>
        <v>0.69230769230769229</v>
      </c>
      <c r="Z4065" s="128"/>
      <c r="AA4065" s="112" t="s">
        <v>1173</v>
      </c>
      <c r="AB4065" s="113">
        <f>'Demand Input MP'!B2033</f>
        <v>0</v>
      </c>
      <c r="AC4065" s="112">
        <f>'Demand Input MP'!C2033</f>
        <v>0</v>
      </c>
      <c r="AD4065" s="112">
        <f>'Demand Input MP'!D2033</f>
        <v>0</v>
      </c>
      <c r="AE4065" s="112">
        <f>'Demand Input MP'!E2033</f>
        <v>0</v>
      </c>
      <c r="AF4065" s="112">
        <f>'Demand Input MP'!F2033</f>
        <v>0</v>
      </c>
      <c r="AG4065" s="112">
        <f>'Demand Input MP'!G2033</f>
        <v>0</v>
      </c>
      <c r="AH4065" s="112">
        <f>'Demand Input MP'!H2033</f>
        <v>0</v>
      </c>
      <c r="AI4065" s="112">
        <f>'Demand Input MP'!I2033</f>
        <v>0</v>
      </c>
      <c r="AJ4065" s="112">
        <f>'Demand Input MP'!J2033</f>
        <v>0</v>
      </c>
      <c r="AK4065" s="112">
        <f>'Demand Input MP'!K2033</f>
        <v>0</v>
      </c>
      <c r="AL4065" s="112">
        <f>'Demand Input MP'!L2033</f>
        <v>0</v>
      </c>
      <c r="AM4065" s="112">
        <f>'Demand Input MP'!M2033</f>
        <v>0</v>
      </c>
      <c r="AN4065" s="112">
        <f>'Demand Input MP'!N2033</f>
        <v>0</v>
      </c>
      <c r="AQ4065" t="str">
        <f>AQ4058</f>
        <v/>
      </c>
    </row>
    <row r="4066" spans="1:43" ht="14.25" customHeight="1" x14ac:dyDescent="0.25">
      <c r="A4066" s="1"/>
      <c r="B4066" s="122"/>
      <c r="C4066" s="122"/>
      <c r="D4066" s="122"/>
      <c r="E4066" s="122"/>
      <c r="F4066" s="122"/>
      <c r="G4066" s="122"/>
      <c r="H4066" s="122"/>
      <c r="I4066" s="122"/>
      <c r="J4066" s="122"/>
      <c r="K4066" s="122"/>
      <c r="L4066" s="122"/>
      <c r="M4066" s="122"/>
      <c r="N4066" s="122"/>
      <c r="O4066" s="122"/>
      <c r="P4066" s="122"/>
      <c r="Q4066" s="122"/>
      <c r="R4066" s="122"/>
      <c r="S4066" s="122"/>
      <c r="T4066" s="122"/>
      <c r="U4066" s="122"/>
      <c r="V4066" s="124" t="s">
        <v>94</v>
      </c>
      <c r="W4066" s="125">
        <f>IFERROR((1*MIN(MAX(X4060,0.5*IF(SUM('Run Rate History'!E409:AD409)&gt;0,(MEDIAN(IF(B4060:AA4060&gt;0,B4060:AA4060))+MEDIAN(IF('Run Rate History'!E409:AD409&gt;0,'Run Rate History'!E409:AD409)))/2,MEDIAN(IF(B4060:AA4060&gt;0,B4060:AA4060)))),2*IF(SUM('Run Rate History'!E409:AD409)&gt;0,(MEDIAN(IF(B4060:AA4060&gt;0,B4060:AA4060))+MEDIAN(IF('Run Rate History'!E409:AD409&gt;0,'Run Rate History'!E409:AD409)))/2,MEDIAN(IF(B4060:AA4060&gt;0,B4060:AA4060))))+2*MIN(MAX(Y4060,0.5*IF(SUM('Run Rate History'!E409:AD409)&gt;0,(MEDIAN(IF(B4060:AA4060&gt;0,B4060:AA4060))+MEDIAN(IF('Run Rate History'!E409:AD409&gt;0,'Run Rate History'!E409:AD409)))/2,MEDIAN(IF(B4060:AA4060&gt;0,B4060:AA4060)))),2*IF(SUM('Run Rate History'!E409:AD409)&gt;0,(MEDIAN(IF(B4060:AA4060&gt;0,B4060:AA4060))+MEDIAN(IF('Run Rate History'!E409:AD409&gt;0,'Run Rate History'!E409:AD409)))/2,MEDIAN(IF(B4060:AA4060&gt;0,B4060:AA4060))))+3*MIN(MAX(Z4060,0.5*IF(SUM('Run Rate History'!E409:AD409)&gt;0,(MEDIAN(IF(B4060:AA4060&gt;0,B4060:AA4060))+MEDIAN(IF('Run Rate History'!E409:AD409&gt;0,'Run Rate History'!E409:AD409)))/2,MEDIAN(IF(B4060:AA4060&gt;0,B4060:AA4060)))),2*IF(SUM('Run Rate History'!E409:AD409)&gt;0,(MEDIAN(IF(B4060:AA4060&gt;0,B4060:AA4060))+MEDIAN(IF('Run Rate History'!E409:AD409&gt;0,'Run Rate History'!E409:AD409)))/2,MEDIAN(IF(B4060:AA4060&gt;0,B4060:AA4060))))+4*MIN(MAX(AA4060,0.5*IF(SUM('Run Rate History'!E409:AD409)&gt;0,(MEDIAN(IF(B4060:AA4060&gt;0,B4060:AA4060))+MEDIAN(IF('Run Rate History'!E409:AD409&gt;0,'Run Rate History'!E409:AD409)))/2,MEDIAN(IF(B4060:AA4060&gt;0,B4060:AA4060)))),2*IF(SUM('Run Rate History'!E409:AD409)&gt;0,(MEDIAN(IF(B4060:AA4060&gt;0,B4060:AA4060))+MEDIAN(IF('Run Rate History'!E409:AD409&gt;0,'Run Rate History'!E409:AD409)))/2,MEDIAN(IF(B4060:AA4060&gt;0,B4060:AA4060)))))/10,0)</f>
        <v>0</v>
      </c>
      <c r="X4066" s="129" t="s">
        <v>1174</v>
      </c>
      <c r="Y4066" s="130">
        <f>IFERROR(VLOOKUP(A4058,'Stanje zaliha'!A:E,5,FALSE()),0)</f>
        <v>0</v>
      </c>
      <c r="Z4066" s="131"/>
      <c r="AA4066" s="113" t="s">
        <v>1175</v>
      </c>
      <c r="AB4066" s="118">
        <f t="shared" ref="AB4066:AN4066" si="810">SUM(AB4062:AB4065)</f>
        <v>0</v>
      </c>
      <c r="AC4066" s="118">
        <f t="shared" si="810"/>
        <v>0</v>
      </c>
      <c r="AD4066" s="118">
        <f t="shared" si="810"/>
        <v>0</v>
      </c>
      <c r="AE4066" s="118">
        <f t="shared" si="810"/>
        <v>0</v>
      </c>
      <c r="AF4066" s="118">
        <f t="shared" si="810"/>
        <v>0</v>
      </c>
      <c r="AG4066" s="118">
        <f t="shared" si="810"/>
        <v>0</v>
      </c>
      <c r="AH4066" s="118">
        <f t="shared" si="810"/>
        <v>0</v>
      </c>
      <c r="AI4066" s="118">
        <f t="shared" si="810"/>
        <v>0</v>
      </c>
      <c r="AJ4066" s="118">
        <f t="shared" si="810"/>
        <v>0</v>
      </c>
      <c r="AK4066" s="118">
        <f t="shared" si="810"/>
        <v>0</v>
      </c>
      <c r="AL4066" s="118">
        <f t="shared" si="810"/>
        <v>0</v>
      </c>
      <c r="AM4066" s="118">
        <f t="shared" si="810"/>
        <v>0</v>
      </c>
      <c r="AN4066" s="118">
        <f t="shared" si="810"/>
        <v>0</v>
      </c>
      <c r="AQ4066" t="str">
        <f>AQ4058</f>
        <v/>
      </c>
    </row>
    <row r="4067" spans="1:43" ht="14.25" customHeight="1" x14ac:dyDescent="0.25">
      <c r="A4067" s="1"/>
      <c r="B4067" s="122"/>
      <c r="C4067" s="122"/>
      <c r="D4067" s="122"/>
      <c r="E4067" s="122"/>
      <c r="F4067" s="122"/>
      <c r="G4067" s="122"/>
      <c r="H4067" s="122"/>
      <c r="I4067" s="122"/>
      <c r="J4067" s="122"/>
      <c r="K4067" s="122"/>
      <c r="L4067" s="122"/>
      <c r="M4067" s="122"/>
      <c r="N4067" s="122"/>
      <c r="O4067" s="122"/>
      <c r="P4067" s="122"/>
      <c r="Q4067" s="122"/>
      <c r="R4067" s="122"/>
      <c r="S4067" s="122"/>
      <c r="T4067" s="122"/>
      <c r="U4067" s="122"/>
      <c r="V4067" s="124" t="s">
        <v>95</v>
      </c>
      <c r="W4067" s="125">
        <f>IFERROR(0.6*W4066+0.4*W4065,0)</f>
        <v>0.21666666666666667</v>
      </c>
      <c r="X4067" s="132" t="s">
        <v>1176</v>
      </c>
      <c r="Y4067" s="133">
        <f>IFERROR(SUMIF('Popis poslanih narudžbi'!A:A,A4058,'Popis poslanih narudžbi'!C:C),0)</f>
        <v>0</v>
      </c>
      <c r="Z4067" s="131"/>
      <c r="AA4067" s="134" t="s">
        <v>1177</v>
      </c>
      <c r="AB4067" s="118">
        <f t="shared" ref="AB4067:AN4067" si="811">AB4060+AB4066</f>
        <v>0</v>
      </c>
      <c r="AC4067" s="118">
        <f t="shared" si="811"/>
        <v>0</v>
      </c>
      <c r="AD4067" s="118">
        <f t="shared" si="811"/>
        <v>0</v>
      </c>
      <c r="AE4067" s="118">
        <f t="shared" si="811"/>
        <v>0</v>
      </c>
      <c r="AF4067" s="118">
        <f t="shared" si="811"/>
        <v>0</v>
      </c>
      <c r="AG4067" s="118">
        <f t="shared" si="811"/>
        <v>0</v>
      </c>
      <c r="AH4067" s="118">
        <f t="shared" si="811"/>
        <v>0</v>
      </c>
      <c r="AI4067" s="118">
        <f t="shared" si="811"/>
        <v>0</v>
      </c>
      <c r="AJ4067" s="118">
        <f t="shared" si="811"/>
        <v>0</v>
      </c>
      <c r="AK4067" s="118">
        <f t="shared" si="811"/>
        <v>0</v>
      </c>
      <c r="AL4067" s="118">
        <f t="shared" si="811"/>
        <v>0</v>
      </c>
      <c r="AM4067" s="118">
        <f t="shared" si="811"/>
        <v>0</v>
      </c>
      <c r="AN4067" s="118">
        <f t="shared" si="811"/>
        <v>0</v>
      </c>
      <c r="AQ4067" t="str">
        <f>AQ4058</f>
        <v/>
      </c>
    </row>
    <row r="4068" spans="1:43" ht="14.25" customHeight="1" x14ac:dyDescent="0.25">
      <c r="A4068" s="107" t="str">
        <f>'Run Rate'!A410</f>
        <v>ZOE12300</v>
      </c>
      <c r="B4068" s="135" t="str">
        <f>'Run Rate'!B410</f>
        <v>Prostirka My precious premium ECO Yoga black ZOE</v>
      </c>
      <c r="C4068" s="135" t="str">
        <f>'Run Rate'!C410</f>
        <v>FITNESS OPREMA</v>
      </c>
      <c r="D4068" s="135" t="str">
        <f>'Run Rate'!D410</f>
        <v>03 BRONZE</v>
      </c>
      <c r="E4068" s="122"/>
      <c r="F4068" s="122"/>
      <c r="G4068" s="122"/>
      <c r="H4068" s="122"/>
      <c r="I4068" s="122"/>
      <c r="J4068" s="122"/>
      <c r="K4068" s="122"/>
      <c r="L4068" s="122"/>
      <c r="M4068" s="122"/>
      <c r="N4068" s="122"/>
      <c r="O4068" s="122"/>
      <c r="P4068" s="122"/>
      <c r="Q4068" s="122"/>
      <c r="R4068" s="122"/>
      <c r="S4068" s="122"/>
      <c r="T4068" s="122"/>
      <c r="U4068" s="122"/>
      <c r="V4068" s="122"/>
      <c r="W4068" s="122"/>
      <c r="X4068" s="122"/>
      <c r="Y4068" s="122"/>
      <c r="Z4068" s="122"/>
      <c r="AA4068" s="122"/>
      <c r="AB4068" s="122"/>
      <c r="AC4068" s="122"/>
      <c r="AD4068" s="122"/>
      <c r="AE4068" s="122"/>
      <c r="AF4068" s="122"/>
      <c r="AG4068" s="122"/>
      <c r="AH4068" s="122"/>
      <c r="AI4068" s="122"/>
      <c r="AJ4068" s="122"/>
      <c r="AK4068" s="122"/>
      <c r="AL4068" s="122"/>
      <c r="AM4068" s="122"/>
      <c r="AN4068" s="122"/>
      <c r="AQ4068" t="str">
        <f>IF(AND(OR($B$1="ALL",$B$1=C4068),OR($E$1="ALL",$E$1=D4068),OR($B$2="ALL",$B$2=A4068),OR($E$2="ALL",IFERROR(SEARCH($E$2,B4068),0)&gt;0)),"MATCH","")</f>
        <v/>
      </c>
    </row>
    <row r="4069" spans="1:43" ht="14.25" customHeight="1" x14ac:dyDescent="0.25">
      <c r="A4069" s="108" t="s">
        <v>1137</v>
      </c>
      <c r="B4069" s="136" t="s">
        <v>1138</v>
      </c>
      <c r="C4069" s="136" t="s">
        <v>1139</v>
      </c>
      <c r="D4069" s="136" t="s">
        <v>1140</v>
      </c>
      <c r="E4069" s="136" t="s">
        <v>1141</v>
      </c>
      <c r="F4069" s="136" t="s">
        <v>1142</v>
      </c>
      <c r="G4069" s="136" t="s">
        <v>1143</v>
      </c>
      <c r="H4069" s="136" t="s">
        <v>1144</v>
      </c>
      <c r="I4069" s="136" t="s">
        <v>1145</v>
      </c>
      <c r="J4069" s="136" t="s">
        <v>1146</v>
      </c>
      <c r="K4069" s="136" t="s">
        <v>1147</v>
      </c>
      <c r="L4069" s="136" t="s">
        <v>1148</v>
      </c>
      <c r="M4069" s="136" t="s">
        <v>1149</v>
      </c>
      <c r="N4069" s="136" t="s">
        <v>1150</v>
      </c>
      <c r="O4069" s="136" t="s">
        <v>1151</v>
      </c>
      <c r="P4069" s="136" t="s">
        <v>1152</v>
      </c>
      <c r="Q4069" s="136" t="s">
        <v>1153</v>
      </c>
      <c r="R4069" s="136" t="s">
        <v>1154</v>
      </c>
      <c r="S4069" s="136" t="s">
        <v>1155</v>
      </c>
      <c r="T4069" s="136" t="s">
        <v>1156</v>
      </c>
      <c r="U4069" s="136" t="s">
        <v>1157</v>
      </c>
      <c r="V4069" s="136" t="s">
        <v>1158</v>
      </c>
      <c r="W4069" s="136" t="s">
        <v>1159</v>
      </c>
      <c r="X4069" s="136" t="s">
        <v>1160</v>
      </c>
      <c r="Y4069" s="136" t="s">
        <v>1161</v>
      </c>
      <c r="Z4069" s="136" t="s">
        <v>1162</v>
      </c>
      <c r="AA4069" s="136" t="s">
        <v>1163</v>
      </c>
      <c r="AB4069" s="137" t="s">
        <v>156</v>
      </c>
      <c r="AC4069" s="137" t="s">
        <v>157</v>
      </c>
      <c r="AD4069" s="137" t="s">
        <v>158</v>
      </c>
      <c r="AE4069" s="137" t="s">
        <v>139</v>
      </c>
      <c r="AF4069" s="138" t="s">
        <v>140</v>
      </c>
      <c r="AG4069" s="138" t="s">
        <v>141</v>
      </c>
      <c r="AH4069" s="138" t="s">
        <v>142</v>
      </c>
      <c r="AI4069" s="138" t="s">
        <v>143</v>
      </c>
      <c r="AJ4069" s="139" t="s">
        <v>144</v>
      </c>
      <c r="AK4069" s="139" t="s">
        <v>145</v>
      </c>
      <c r="AL4069" s="139" t="s">
        <v>146</v>
      </c>
      <c r="AM4069" s="140" t="s">
        <v>147</v>
      </c>
      <c r="AN4069" s="140" t="s">
        <v>148</v>
      </c>
      <c r="AQ4069" t="str">
        <f>AQ4068</f>
        <v/>
      </c>
    </row>
    <row r="4070" spans="1:43" ht="14.25" customHeight="1" x14ac:dyDescent="0.25">
      <c r="A4070" s="99" t="s">
        <v>1164</v>
      </c>
      <c r="B4070" s="112">
        <f>'Run Rate'!E410</f>
        <v>7</v>
      </c>
      <c r="C4070" s="112">
        <f>'Run Rate'!F410</f>
        <v>5</v>
      </c>
      <c r="D4070" s="112">
        <f>'Run Rate'!G410</f>
        <v>9</v>
      </c>
      <c r="E4070" s="112">
        <f>'Run Rate'!H410</f>
        <v>5</v>
      </c>
      <c r="F4070" s="112">
        <f>'Run Rate'!I410</f>
        <v>4</v>
      </c>
      <c r="G4070" s="112">
        <f>'Run Rate'!J410</f>
        <v>7</v>
      </c>
      <c r="H4070" s="112">
        <f>'Run Rate'!K410</f>
        <v>1</v>
      </c>
      <c r="I4070" s="112">
        <f>'Run Rate'!L410</f>
        <v>2</v>
      </c>
      <c r="J4070" s="112">
        <f>'Run Rate'!M410</f>
        <v>34</v>
      </c>
      <c r="K4070" s="112">
        <f>'Run Rate'!N410</f>
        <v>3</v>
      </c>
      <c r="L4070" s="112">
        <f>'Run Rate'!O410</f>
        <v>2</v>
      </c>
      <c r="M4070" s="112">
        <f>'Run Rate'!P410</f>
        <v>2</v>
      </c>
      <c r="N4070" s="112">
        <f>'Run Rate'!Q410</f>
        <v>5</v>
      </c>
      <c r="O4070" s="112">
        <f>'Run Rate'!R410</f>
        <v>3</v>
      </c>
      <c r="P4070" s="112">
        <f>'Run Rate'!S410</f>
        <v>1</v>
      </c>
      <c r="Q4070" s="112">
        <f>'Run Rate'!T410</f>
        <v>6</v>
      </c>
      <c r="R4070" s="112">
        <f>'Run Rate'!U410</f>
        <v>5</v>
      </c>
      <c r="S4070" s="112">
        <f>'Run Rate'!V410</f>
        <v>17</v>
      </c>
      <c r="T4070" s="112">
        <f>'Run Rate'!W410</f>
        <v>8</v>
      </c>
      <c r="U4070" s="112">
        <f>'Run Rate'!X410</f>
        <v>9</v>
      </c>
      <c r="V4070" s="112">
        <f>'Run Rate'!Y410</f>
        <v>5</v>
      </c>
      <c r="W4070" s="112">
        <f>'Run Rate'!Z410</f>
        <v>6</v>
      </c>
      <c r="X4070" s="112">
        <f>'Run Rate'!AA410</f>
        <v>2</v>
      </c>
      <c r="Y4070" s="112">
        <f>'Run Rate'!AB410</f>
        <v>28</v>
      </c>
      <c r="Z4070" s="112">
        <f>'Run Rate'!AC410</f>
        <v>4</v>
      </c>
      <c r="AA4070" s="112">
        <f>'Run Rate'!AD410</f>
        <v>1</v>
      </c>
      <c r="AB4070" s="113">
        <v>4</v>
      </c>
      <c r="AC4070" s="112">
        <v>4</v>
      </c>
      <c r="AD4070" s="112">
        <v>4</v>
      </c>
      <c r="AE4070" s="112">
        <v>4</v>
      </c>
      <c r="AF4070" s="112">
        <v>4</v>
      </c>
      <c r="AG4070" s="112">
        <v>4</v>
      </c>
      <c r="AH4070" s="112">
        <v>4</v>
      </c>
      <c r="AI4070" s="112">
        <v>4</v>
      </c>
      <c r="AJ4070" s="112">
        <v>4</v>
      </c>
      <c r="AK4070" s="112">
        <v>4</v>
      </c>
      <c r="AL4070" s="112">
        <v>4</v>
      </c>
      <c r="AM4070" s="112">
        <v>4</v>
      </c>
      <c r="AN4070" s="112">
        <v>4</v>
      </c>
      <c r="AQ4070" t="str">
        <f>AQ4068</f>
        <v/>
      </c>
    </row>
    <row r="4071" spans="1:43" ht="14.25" customHeight="1" x14ac:dyDescent="0.25">
      <c r="A4071" s="99" t="s">
        <v>1165</v>
      </c>
      <c r="B4071" s="114"/>
      <c r="C4071" s="114"/>
      <c r="D4071" s="114"/>
      <c r="E4071" s="114"/>
      <c r="F4071" s="114"/>
      <c r="G4071" s="114"/>
      <c r="H4071" s="114"/>
      <c r="I4071" s="114"/>
      <c r="J4071" s="114"/>
      <c r="K4071" s="114"/>
      <c r="L4071" s="114"/>
      <c r="M4071" s="114"/>
      <c r="N4071" s="114"/>
      <c r="O4071" s="114"/>
      <c r="P4071" s="114"/>
      <c r="Q4071" s="114"/>
      <c r="R4071" s="114"/>
      <c r="S4071" s="114"/>
      <c r="T4071" s="114"/>
      <c r="U4071" s="114"/>
      <c r="V4071" s="114"/>
      <c r="W4071" s="115"/>
      <c r="X4071" s="115"/>
      <c r="Y4071" s="115"/>
      <c r="Z4071" s="115"/>
      <c r="AA4071" s="112" t="s">
        <v>1166</v>
      </c>
      <c r="AB4071" s="113"/>
      <c r="AC4071" s="112"/>
      <c r="AD4071" s="112"/>
      <c r="AE4071" s="112"/>
      <c r="AF4071" s="112"/>
      <c r="AG4071" s="112"/>
      <c r="AH4071" s="112"/>
      <c r="AI4071" s="112"/>
      <c r="AJ4071" s="112"/>
      <c r="AK4071" s="112"/>
      <c r="AL4071" s="112"/>
      <c r="AM4071" s="112"/>
      <c r="AN4071" s="112"/>
      <c r="AQ4071" t="str">
        <f>AQ4068</f>
        <v/>
      </c>
    </row>
    <row r="4072" spans="1:43" ht="14.25" customHeight="1" x14ac:dyDescent="0.25">
      <c r="A4072" s="99" t="s">
        <v>1167</v>
      </c>
      <c r="B4072" s="114"/>
      <c r="C4072" s="114"/>
      <c r="D4072" s="114"/>
      <c r="E4072" s="114"/>
      <c r="F4072" s="114"/>
      <c r="G4072" s="114"/>
      <c r="H4072" s="114"/>
      <c r="I4072" s="114"/>
      <c r="J4072" s="114"/>
      <c r="K4072" s="114"/>
      <c r="L4072" s="114"/>
      <c r="M4072" s="114"/>
      <c r="N4072" s="114"/>
      <c r="O4072" s="114"/>
      <c r="P4072" s="114"/>
      <c r="Q4072" s="114"/>
      <c r="R4072" s="114"/>
      <c r="S4072" s="114"/>
      <c r="T4072" s="114"/>
      <c r="U4072" s="114"/>
      <c r="V4072" s="114"/>
      <c r="W4072" s="115"/>
      <c r="X4072" s="116"/>
      <c r="Y4072" s="117"/>
      <c r="Z4072" s="115"/>
      <c r="AA4072" s="112" t="s">
        <v>1168</v>
      </c>
      <c r="AB4072" s="113">
        <f>'Demand Input VP'!B2039</f>
        <v>0</v>
      </c>
      <c r="AC4072" s="112">
        <f>'Demand Input VP'!C2039</f>
        <v>0</v>
      </c>
      <c r="AD4072" s="112">
        <f>'Demand Input VP'!D2039</f>
        <v>0</v>
      </c>
      <c r="AE4072" s="112">
        <f>'Demand Input VP'!E2039</f>
        <v>0</v>
      </c>
      <c r="AF4072" s="112">
        <f>'Demand Input VP'!F2039</f>
        <v>0</v>
      </c>
      <c r="AG4072" s="112">
        <f>'Demand Input VP'!G2039</f>
        <v>0</v>
      </c>
      <c r="AH4072" s="112">
        <f>'Demand Input VP'!H2039</f>
        <v>0</v>
      </c>
      <c r="AI4072" s="112">
        <f>'Demand Input VP'!I2039</f>
        <v>0</v>
      </c>
      <c r="AJ4072" s="112">
        <f>'Demand Input VP'!J2039</f>
        <v>0</v>
      </c>
      <c r="AK4072" s="112">
        <f>'Demand Input VP'!K2039</f>
        <v>0</v>
      </c>
      <c r="AL4072" s="112">
        <f>'Demand Input VP'!L2039</f>
        <v>0</v>
      </c>
      <c r="AM4072" s="112">
        <f>'Demand Input VP'!M2039</f>
        <v>0</v>
      </c>
      <c r="AN4072" s="112">
        <f>'Demand Input VP'!N2039</f>
        <v>0</v>
      </c>
      <c r="AQ4072" t="str">
        <f>AQ4068</f>
        <v/>
      </c>
    </row>
    <row r="4073" spans="1:43" ht="14.25" customHeight="1" x14ac:dyDescent="0.25">
      <c r="A4073" s="99" t="s">
        <v>1169</v>
      </c>
      <c r="B4073" s="118"/>
      <c r="C4073" s="118"/>
      <c r="D4073" s="118"/>
      <c r="E4073" s="118"/>
      <c r="F4073" s="118"/>
      <c r="G4073" s="118"/>
      <c r="H4073" s="118"/>
      <c r="I4073" s="118"/>
      <c r="J4073" s="118"/>
      <c r="K4073" s="118"/>
      <c r="L4073" s="118"/>
      <c r="M4073" s="118"/>
      <c r="N4073" s="118"/>
      <c r="O4073" s="118"/>
      <c r="P4073" s="118"/>
      <c r="Q4073" s="118"/>
      <c r="R4073" s="118"/>
      <c r="S4073" s="118"/>
      <c r="T4073" s="118"/>
      <c r="U4073" s="118"/>
      <c r="V4073" s="118"/>
      <c r="W4073" s="115"/>
      <c r="X4073" s="116"/>
      <c r="Y4073" s="117"/>
      <c r="Z4073" s="119"/>
      <c r="AA4073" s="120" t="s">
        <v>1170</v>
      </c>
      <c r="AB4073" s="121">
        <f>'Demand Input VP'!B2038</f>
        <v>0</v>
      </c>
      <c r="AC4073" s="120">
        <f>'Demand Input VP'!C2038</f>
        <v>0</v>
      </c>
      <c r="AD4073" s="120">
        <f>'Demand Input VP'!D2038</f>
        <v>0</v>
      </c>
      <c r="AE4073" s="120">
        <f>'Demand Input VP'!E2038</f>
        <v>0</v>
      </c>
      <c r="AF4073" s="120">
        <f>'Demand Input VP'!F2038</f>
        <v>0</v>
      </c>
      <c r="AG4073" s="120">
        <f>'Demand Input VP'!G2038</f>
        <v>0</v>
      </c>
      <c r="AH4073" s="120">
        <f>'Demand Input VP'!H2038</f>
        <v>0</v>
      </c>
      <c r="AI4073" s="120">
        <f>'Demand Input VP'!I2038</f>
        <v>0</v>
      </c>
      <c r="AJ4073" s="120">
        <f>'Demand Input VP'!J2038</f>
        <v>0</v>
      </c>
      <c r="AK4073" s="120">
        <f>'Demand Input VP'!K2038</f>
        <v>0</v>
      </c>
      <c r="AL4073" s="120">
        <f>'Demand Input VP'!L2038</f>
        <v>0</v>
      </c>
      <c r="AM4073" s="120">
        <f>'Demand Input VP'!M2038</f>
        <v>0</v>
      </c>
      <c r="AN4073" s="120">
        <f>'Demand Input VP'!N2038</f>
        <v>0</v>
      </c>
      <c r="AQ4073" t="str">
        <f>AQ4068</f>
        <v/>
      </c>
    </row>
    <row r="4074" spans="1:43" ht="14.25" customHeight="1" x14ac:dyDescent="0.25">
      <c r="A4074" s="1"/>
      <c r="B4074" s="122"/>
      <c r="C4074" s="122"/>
      <c r="D4074" s="122"/>
      <c r="E4074" s="122"/>
      <c r="F4074" s="122"/>
      <c r="G4074" s="122"/>
      <c r="H4074" s="122"/>
      <c r="I4074" s="122"/>
      <c r="J4074" s="122"/>
      <c r="K4074" s="122"/>
      <c r="L4074" s="122"/>
      <c r="M4074" s="122"/>
      <c r="N4074" s="122"/>
      <c r="O4074" s="122"/>
      <c r="P4074" s="122"/>
      <c r="Q4074" s="122"/>
      <c r="R4074" s="122"/>
      <c r="S4074" s="122"/>
      <c r="T4074" s="122"/>
      <c r="U4074" s="122"/>
      <c r="V4074" s="122"/>
      <c r="W4074" s="123"/>
      <c r="X4074" s="116"/>
      <c r="Y4074" s="117"/>
      <c r="Z4074" s="123"/>
      <c r="AA4074" s="112" t="s">
        <v>1171</v>
      </c>
      <c r="AB4074" s="113">
        <f>'Demand Input MP'!B2039</f>
        <v>0</v>
      </c>
      <c r="AC4074" s="112">
        <f>'Demand Input MP'!C2039</f>
        <v>0</v>
      </c>
      <c r="AD4074" s="112">
        <f>'Demand Input MP'!D2039</f>
        <v>0</v>
      </c>
      <c r="AE4074" s="112">
        <f>'Demand Input MP'!E2039</f>
        <v>0</v>
      </c>
      <c r="AF4074" s="112">
        <f>'Demand Input MP'!F2039</f>
        <v>0</v>
      </c>
      <c r="AG4074" s="112">
        <f>'Demand Input MP'!G2039</f>
        <v>0</v>
      </c>
      <c r="AH4074" s="112">
        <f>'Demand Input MP'!H2039</f>
        <v>0</v>
      </c>
      <c r="AI4074" s="112">
        <f>'Demand Input MP'!I2039</f>
        <v>0</v>
      </c>
      <c r="AJ4074" s="112">
        <f>'Demand Input MP'!J2039</f>
        <v>0</v>
      </c>
      <c r="AK4074" s="112">
        <f>'Demand Input MP'!K2039</f>
        <v>0</v>
      </c>
      <c r="AL4074" s="112">
        <f>'Demand Input MP'!L2039</f>
        <v>0</v>
      </c>
      <c r="AM4074" s="112">
        <f>'Demand Input MP'!M2039</f>
        <v>0</v>
      </c>
      <c r="AN4074" s="112">
        <f>'Demand Input MP'!N2039</f>
        <v>0</v>
      </c>
      <c r="AQ4074" t="str">
        <f>AQ4068</f>
        <v/>
      </c>
    </row>
    <row r="4075" spans="1:43" ht="14.25" customHeight="1" x14ac:dyDescent="0.25">
      <c r="A4075" s="1"/>
      <c r="B4075" s="122"/>
      <c r="C4075" s="122"/>
      <c r="D4075" s="122"/>
      <c r="E4075" s="122"/>
      <c r="F4075" s="122"/>
      <c r="G4075" s="122"/>
      <c r="H4075" s="122"/>
      <c r="I4075" s="122"/>
      <c r="J4075" s="122"/>
      <c r="K4075" s="122"/>
      <c r="L4075" s="122"/>
      <c r="M4075" s="122"/>
      <c r="N4075" s="122"/>
      <c r="O4075" s="122"/>
      <c r="P4075" s="122"/>
      <c r="Q4075" s="122"/>
      <c r="R4075" s="122"/>
      <c r="S4075" s="122"/>
      <c r="T4075" s="122"/>
      <c r="U4075" s="122"/>
      <c r="V4075" s="124" t="s">
        <v>91</v>
      </c>
      <c r="W4075" s="125">
        <f>IFERROR(IF(SUM('Run Rate History'!E410:AD410)&gt;0,(SUMPRODUCT((B4070:AA4070&gt;=PERCENTILE(B4070:AA4070,0.1))*(B4070:AA4070&lt;=PERCENTILE(B4070:AA4070,0.9))*B4070:AA4070)+SUMPRODUCT(('Run Rate History'!E410:AD410&gt;=PERCENTILE(B4070:AA4070,0.1))*('Run Rate History'!E410:AD410&lt;=PERCENTILE(B4070:AA4070,0.9))*'Run Rate History'!E410:AD410))/(SUMPRODUCT((B4070:AA4070&gt;=PERCENTILE(B4070:AA4070,0.1))*(B4070:AA4070&lt;=PERCENTILE(B4070:AA4070,0.9))*1)+SUMPRODUCT(('Run Rate History'!E410:AD410&gt;=PERCENTILE(B4070:AA4070,0.1))*('Run Rate History'!E410:AD410&lt;=PERCENTILE(B4070:AA4070,0.9))*1)),TRIMMEAN(B4070:AA4070,0.15)),0)</f>
        <v>4.2105263157894735</v>
      </c>
      <c r="X4075" s="126" t="s">
        <v>1172</v>
      </c>
      <c r="Y4075" s="127">
        <f>SUM(B4070:AA4070)/26</f>
        <v>6.9615384615384617</v>
      </c>
      <c r="Z4075" s="128"/>
      <c r="AA4075" s="112" t="s">
        <v>1173</v>
      </c>
      <c r="AB4075" s="113">
        <f>'Demand Input MP'!B2038</f>
        <v>0</v>
      </c>
      <c r="AC4075" s="112">
        <f>'Demand Input MP'!C2038</f>
        <v>0</v>
      </c>
      <c r="AD4075" s="112">
        <f>'Demand Input MP'!D2038</f>
        <v>0</v>
      </c>
      <c r="AE4075" s="112">
        <f>'Demand Input MP'!E2038</f>
        <v>0</v>
      </c>
      <c r="AF4075" s="112">
        <f>'Demand Input MP'!F2038</f>
        <v>0</v>
      </c>
      <c r="AG4075" s="112">
        <f>'Demand Input MP'!G2038</f>
        <v>0</v>
      </c>
      <c r="AH4075" s="112">
        <f>'Demand Input MP'!H2038</f>
        <v>0</v>
      </c>
      <c r="AI4075" s="112">
        <f>'Demand Input MP'!I2038</f>
        <v>0</v>
      </c>
      <c r="AJ4075" s="112">
        <f>'Demand Input MP'!J2038</f>
        <v>0</v>
      </c>
      <c r="AK4075" s="112">
        <f>'Demand Input MP'!K2038</f>
        <v>0</v>
      </c>
      <c r="AL4075" s="112">
        <f>'Demand Input MP'!L2038</f>
        <v>0</v>
      </c>
      <c r="AM4075" s="112">
        <f>'Demand Input MP'!M2038</f>
        <v>0</v>
      </c>
      <c r="AN4075" s="112">
        <f>'Demand Input MP'!N2038</f>
        <v>0</v>
      </c>
      <c r="AQ4075" t="str">
        <f>AQ4068</f>
        <v/>
      </c>
    </row>
    <row r="4076" spans="1:43" ht="14.25" customHeight="1" x14ac:dyDescent="0.25">
      <c r="A4076" s="1"/>
      <c r="B4076" s="122"/>
      <c r="C4076" s="122"/>
      <c r="D4076" s="122"/>
      <c r="E4076" s="122"/>
      <c r="F4076" s="122"/>
      <c r="G4076" s="122"/>
      <c r="H4076" s="122"/>
      <c r="I4076" s="122"/>
      <c r="J4076" s="122"/>
      <c r="K4076" s="122"/>
      <c r="L4076" s="122"/>
      <c r="M4076" s="122"/>
      <c r="N4076" s="122"/>
      <c r="O4076" s="122"/>
      <c r="P4076" s="122"/>
      <c r="Q4076" s="122"/>
      <c r="R4076" s="122"/>
      <c r="S4076" s="122"/>
      <c r="T4076" s="122"/>
      <c r="U4076" s="122"/>
      <c r="V4076" s="124" t="s">
        <v>94</v>
      </c>
      <c r="W4076" s="125">
        <f>IFERROR((1*MIN(MAX(X4070,0.5*IF(SUM('Run Rate History'!E410:AD410)&gt;0,(MEDIAN(IF(B4070:AA4070&gt;0,B4070:AA4070))+MEDIAN(IF('Run Rate History'!E410:AD410&gt;0,'Run Rate History'!E410:AD410)))/2,MEDIAN(IF(B4070:AA4070&gt;0,B4070:AA4070)))),2*IF(SUM('Run Rate History'!E410:AD410)&gt;0,(MEDIAN(IF(B4070:AA4070&gt;0,B4070:AA4070))+MEDIAN(IF('Run Rate History'!E410:AD410&gt;0,'Run Rate History'!E410:AD410)))/2,MEDIAN(IF(B4070:AA4070&gt;0,B4070:AA4070))))+2*MIN(MAX(Y4070,0.5*IF(SUM('Run Rate History'!E410:AD410)&gt;0,(MEDIAN(IF(B4070:AA4070&gt;0,B4070:AA4070))+MEDIAN(IF('Run Rate History'!E410:AD410&gt;0,'Run Rate History'!E410:AD410)))/2,MEDIAN(IF(B4070:AA4070&gt;0,B4070:AA4070)))),2*IF(SUM('Run Rate History'!E410:AD410)&gt;0,(MEDIAN(IF(B4070:AA4070&gt;0,B4070:AA4070))+MEDIAN(IF('Run Rate History'!E410:AD410&gt;0,'Run Rate History'!E410:AD410)))/2,MEDIAN(IF(B4070:AA4070&gt;0,B4070:AA4070))))+3*MIN(MAX(Z4070,0.5*IF(SUM('Run Rate History'!E410:AD410)&gt;0,(MEDIAN(IF(B4070:AA4070&gt;0,B4070:AA4070))+MEDIAN(IF('Run Rate History'!E410:AD410&gt;0,'Run Rate History'!E410:AD410)))/2,MEDIAN(IF(B4070:AA4070&gt;0,B4070:AA4070)))),2*IF(SUM('Run Rate History'!E410:AD410)&gt;0,(MEDIAN(IF(B4070:AA4070&gt;0,B4070:AA4070))+MEDIAN(IF('Run Rate History'!E410:AD410&gt;0,'Run Rate History'!E410:AD410)))/2,MEDIAN(IF(B4070:AA4070&gt;0,B4070:AA4070))))+4*MIN(MAX(AA4070,0.5*IF(SUM('Run Rate History'!E410:AD410)&gt;0,(MEDIAN(IF(B4070:AA4070&gt;0,B4070:AA4070))+MEDIAN(IF('Run Rate History'!E410:AD410&gt;0,'Run Rate History'!E410:AD410)))/2,MEDIAN(IF(B4070:AA4070&gt;0,B4070:AA4070)))),2*IF(SUM('Run Rate History'!E410:AD410)&gt;0,(MEDIAN(IF(B4070:AA4070&gt;0,B4070:AA4070))+MEDIAN(IF('Run Rate History'!E410:AD410&gt;0,'Run Rate History'!E410:AD410)))/2,MEDIAN(IF(B4070:AA4070&gt;0,B4070:AA4070)))))/10,0)</f>
        <v>3.8</v>
      </c>
      <c r="X4076" s="129" t="s">
        <v>1174</v>
      </c>
      <c r="Y4076" s="130">
        <f>IFERROR(VLOOKUP(A4068,'Stanje zaliha'!A:E,5,FALSE()),0)</f>
        <v>318</v>
      </c>
      <c r="Z4076" s="131"/>
      <c r="AA4076" s="113" t="s">
        <v>1175</v>
      </c>
      <c r="AB4076" s="118">
        <f t="shared" ref="AB4076:AN4076" si="812">SUM(AB4072:AB4075)</f>
        <v>0</v>
      </c>
      <c r="AC4076" s="118">
        <f t="shared" si="812"/>
        <v>0</v>
      </c>
      <c r="AD4076" s="118">
        <f t="shared" si="812"/>
        <v>0</v>
      </c>
      <c r="AE4076" s="118">
        <f t="shared" si="812"/>
        <v>0</v>
      </c>
      <c r="AF4076" s="118">
        <f t="shared" si="812"/>
        <v>0</v>
      </c>
      <c r="AG4076" s="118">
        <f t="shared" si="812"/>
        <v>0</v>
      </c>
      <c r="AH4076" s="118">
        <f t="shared" si="812"/>
        <v>0</v>
      </c>
      <c r="AI4076" s="118">
        <f t="shared" si="812"/>
        <v>0</v>
      </c>
      <c r="AJ4076" s="118">
        <f t="shared" si="812"/>
        <v>0</v>
      </c>
      <c r="AK4076" s="118">
        <f t="shared" si="812"/>
        <v>0</v>
      </c>
      <c r="AL4076" s="118">
        <f t="shared" si="812"/>
        <v>0</v>
      </c>
      <c r="AM4076" s="118">
        <f t="shared" si="812"/>
        <v>0</v>
      </c>
      <c r="AN4076" s="118">
        <f t="shared" si="812"/>
        <v>0</v>
      </c>
      <c r="AQ4076" t="str">
        <f>AQ4068</f>
        <v/>
      </c>
    </row>
    <row r="4077" spans="1:43" ht="14.25" customHeight="1" x14ac:dyDescent="0.25">
      <c r="A4077" s="1"/>
      <c r="B4077" s="122"/>
      <c r="C4077" s="122"/>
      <c r="D4077" s="122"/>
      <c r="E4077" s="122"/>
      <c r="F4077" s="122"/>
      <c r="G4077" s="122"/>
      <c r="H4077" s="122"/>
      <c r="I4077" s="122"/>
      <c r="J4077" s="122"/>
      <c r="K4077" s="122"/>
      <c r="L4077" s="122"/>
      <c r="M4077" s="122"/>
      <c r="N4077" s="122"/>
      <c r="O4077" s="122"/>
      <c r="P4077" s="122"/>
      <c r="Q4077" s="122"/>
      <c r="R4077" s="122"/>
      <c r="S4077" s="122"/>
      <c r="T4077" s="122"/>
      <c r="U4077" s="122"/>
      <c r="V4077" s="124" t="s">
        <v>95</v>
      </c>
      <c r="W4077" s="125">
        <f>IFERROR(0.6*W4076+0.4*W4075,0)</f>
        <v>3.9642105263157892</v>
      </c>
      <c r="X4077" s="132" t="s">
        <v>1176</v>
      </c>
      <c r="Y4077" s="133">
        <f>IFERROR(SUMIF('Popis poslanih narudžbi'!A:A,A4068,'Popis poslanih narudžbi'!C:C),0)</f>
        <v>0</v>
      </c>
      <c r="Z4077" s="131"/>
      <c r="AA4077" s="134" t="s">
        <v>1177</v>
      </c>
      <c r="AB4077" s="118">
        <f t="shared" ref="AB4077:AN4077" si="813">AB4070+AB4076</f>
        <v>4</v>
      </c>
      <c r="AC4077" s="118">
        <f t="shared" si="813"/>
        <v>4</v>
      </c>
      <c r="AD4077" s="118">
        <f t="shared" si="813"/>
        <v>4</v>
      </c>
      <c r="AE4077" s="118">
        <f t="shared" si="813"/>
        <v>4</v>
      </c>
      <c r="AF4077" s="118">
        <f t="shared" si="813"/>
        <v>4</v>
      </c>
      <c r="AG4077" s="118">
        <f t="shared" si="813"/>
        <v>4</v>
      </c>
      <c r="AH4077" s="118">
        <f t="shared" si="813"/>
        <v>4</v>
      </c>
      <c r="AI4077" s="118">
        <f t="shared" si="813"/>
        <v>4</v>
      </c>
      <c r="AJ4077" s="118">
        <f t="shared" si="813"/>
        <v>4</v>
      </c>
      <c r="AK4077" s="118">
        <f t="shared" si="813"/>
        <v>4</v>
      </c>
      <c r="AL4077" s="118">
        <f t="shared" si="813"/>
        <v>4</v>
      </c>
      <c r="AM4077" s="118">
        <f t="shared" si="813"/>
        <v>4</v>
      </c>
      <c r="AN4077" s="118">
        <f t="shared" si="813"/>
        <v>4</v>
      </c>
      <c r="AQ4077" t="str">
        <f>AQ4068</f>
        <v/>
      </c>
    </row>
    <row r="4078" spans="1:43" ht="14.25" customHeight="1" x14ac:dyDescent="0.25">
      <c r="A4078" s="107" t="str">
        <f>'Run Rate'!A411</f>
        <v>SCM04392</v>
      </c>
      <c r="B4078" s="135" t="str">
        <f>'Run Rate'!B411</f>
        <v>100R Whey - 2 kg Vanilla-Blueberry</v>
      </c>
      <c r="C4078" s="135" t="str">
        <f>'Run Rate'!C411</f>
        <v>PROTEINI</v>
      </c>
      <c r="D4078" s="135" t="str">
        <f>'Run Rate'!D411</f>
        <v>03 BRONZE</v>
      </c>
      <c r="E4078" s="122"/>
      <c r="F4078" s="122"/>
      <c r="G4078" s="122"/>
      <c r="H4078" s="122"/>
      <c r="I4078" s="122"/>
      <c r="J4078" s="122"/>
      <c r="K4078" s="122"/>
      <c r="L4078" s="122"/>
      <c r="M4078" s="122"/>
      <c r="N4078" s="122"/>
      <c r="O4078" s="122"/>
      <c r="P4078" s="122"/>
      <c r="Q4078" s="122"/>
      <c r="R4078" s="122"/>
      <c r="S4078" s="122"/>
      <c r="T4078" s="122"/>
      <c r="U4078" s="122"/>
      <c r="V4078" s="122"/>
      <c r="W4078" s="122"/>
      <c r="X4078" s="122"/>
      <c r="Y4078" s="122"/>
      <c r="Z4078" s="122"/>
      <c r="AA4078" s="122"/>
      <c r="AB4078" s="122"/>
      <c r="AC4078" s="122"/>
      <c r="AD4078" s="122"/>
      <c r="AE4078" s="122"/>
      <c r="AF4078" s="122"/>
      <c r="AG4078" s="122"/>
      <c r="AH4078" s="122"/>
      <c r="AI4078" s="122"/>
      <c r="AJ4078" s="122"/>
      <c r="AK4078" s="122"/>
      <c r="AL4078" s="122"/>
      <c r="AM4078" s="122"/>
      <c r="AN4078" s="122"/>
      <c r="AQ4078" t="str">
        <f>IF(AND(OR($B$1="ALL",$B$1=C4078),OR($E$1="ALL",$E$1=D4078),OR($B$2="ALL",$B$2=A4078),OR($E$2="ALL",IFERROR(SEARCH($E$2,B4078),0)&gt;0)),"MATCH","")</f>
        <v/>
      </c>
    </row>
    <row r="4079" spans="1:43" ht="14.25" customHeight="1" x14ac:dyDescent="0.25">
      <c r="A4079" s="108" t="s">
        <v>1137</v>
      </c>
      <c r="B4079" s="136" t="s">
        <v>1138</v>
      </c>
      <c r="C4079" s="136" t="s">
        <v>1139</v>
      </c>
      <c r="D4079" s="136" t="s">
        <v>1140</v>
      </c>
      <c r="E4079" s="136" t="s">
        <v>1141</v>
      </c>
      <c r="F4079" s="136" t="s">
        <v>1142</v>
      </c>
      <c r="G4079" s="136" t="s">
        <v>1143</v>
      </c>
      <c r="H4079" s="136" t="s">
        <v>1144</v>
      </c>
      <c r="I4079" s="136" t="s">
        <v>1145</v>
      </c>
      <c r="J4079" s="136" t="s">
        <v>1146</v>
      </c>
      <c r="K4079" s="136" t="s">
        <v>1147</v>
      </c>
      <c r="L4079" s="136" t="s">
        <v>1148</v>
      </c>
      <c r="M4079" s="136" t="s">
        <v>1149</v>
      </c>
      <c r="N4079" s="136" t="s">
        <v>1150</v>
      </c>
      <c r="O4079" s="136" t="s">
        <v>1151</v>
      </c>
      <c r="P4079" s="136" t="s">
        <v>1152</v>
      </c>
      <c r="Q4079" s="136" t="s">
        <v>1153</v>
      </c>
      <c r="R4079" s="136" t="s">
        <v>1154</v>
      </c>
      <c r="S4079" s="136" t="s">
        <v>1155</v>
      </c>
      <c r="T4079" s="136" t="s">
        <v>1156</v>
      </c>
      <c r="U4079" s="136" t="s">
        <v>1157</v>
      </c>
      <c r="V4079" s="136" t="s">
        <v>1158</v>
      </c>
      <c r="W4079" s="136" t="s">
        <v>1159</v>
      </c>
      <c r="X4079" s="136" t="s">
        <v>1160</v>
      </c>
      <c r="Y4079" s="136" t="s">
        <v>1161</v>
      </c>
      <c r="Z4079" s="136" t="s">
        <v>1162</v>
      </c>
      <c r="AA4079" s="136" t="s">
        <v>1163</v>
      </c>
      <c r="AB4079" s="137" t="s">
        <v>156</v>
      </c>
      <c r="AC4079" s="137" t="s">
        <v>157</v>
      </c>
      <c r="AD4079" s="137" t="s">
        <v>158</v>
      </c>
      <c r="AE4079" s="137" t="s">
        <v>139</v>
      </c>
      <c r="AF4079" s="138" t="s">
        <v>140</v>
      </c>
      <c r="AG4079" s="138" t="s">
        <v>141</v>
      </c>
      <c r="AH4079" s="138" t="s">
        <v>142</v>
      </c>
      <c r="AI4079" s="138" t="s">
        <v>143</v>
      </c>
      <c r="AJ4079" s="139" t="s">
        <v>144</v>
      </c>
      <c r="AK4079" s="139" t="s">
        <v>145</v>
      </c>
      <c r="AL4079" s="139" t="s">
        <v>146</v>
      </c>
      <c r="AM4079" s="140" t="s">
        <v>147</v>
      </c>
      <c r="AN4079" s="140" t="s">
        <v>148</v>
      </c>
      <c r="AQ4079" t="str">
        <f>AQ4078</f>
        <v/>
      </c>
    </row>
    <row r="4080" spans="1:43" ht="14.25" customHeight="1" x14ac:dyDescent="0.25">
      <c r="A4080" s="99" t="s">
        <v>1164</v>
      </c>
      <c r="B4080" s="112">
        <f>'Run Rate'!E411</f>
        <v>2</v>
      </c>
      <c r="C4080" s="112">
        <f>'Run Rate'!F411</f>
        <v>3</v>
      </c>
      <c r="D4080" s="112">
        <f>'Run Rate'!G411</f>
        <v>6</v>
      </c>
      <c r="E4080" s="112">
        <f>'Run Rate'!H411</f>
        <v>5</v>
      </c>
      <c r="F4080" s="112">
        <f>'Run Rate'!I411</f>
        <v>6</v>
      </c>
      <c r="G4080" s="112">
        <f>'Run Rate'!J411</f>
        <v>6</v>
      </c>
      <c r="H4080" s="112">
        <f>'Run Rate'!K411</f>
        <v>16</v>
      </c>
      <c r="I4080" s="112">
        <f>'Run Rate'!L411</f>
        <v>8</v>
      </c>
      <c r="J4080" s="112">
        <f>'Run Rate'!M411</f>
        <v>17</v>
      </c>
      <c r="K4080" s="112">
        <f>'Run Rate'!N411</f>
        <v>3</v>
      </c>
      <c r="L4080" s="112">
        <f>'Run Rate'!O411</f>
        <v>2</v>
      </c>
      <c r="M4080" s="112">
        <f>'Run Rate'!P411</f>
        <v>1</v>
      </c>
      <c r="N4080" s="112">
        <f>'Run Rate'!Q411</f>
        <v>5</v>
      </c>
      <c r="O4080" s="112">
        <f>'Run Rate'!R411</f>
        <v>0</v>
      </c>
      <c r="P4080" s="112">
        <f>'Run Rate'!S411</f>
        <v>3</v>
      </c>
      <c r="Q4080" s="112">
        <f>'Run Rate'!T411</f>
        <v>5</v>
      </c>
      <c r="R4080" s="112">
        <f>'Run Rate'!U411</f>
        <v>3</v>
      </c>
      <c r="S4080" s="112">
        <f>'Run Rate'!V411</f>
        <v>1</v>
      </c>
      <c r="T4080" s="112">
        <f>'Run Rate'!W411</f>
        <v>0</v>
      </c>
      <c r="U4080" s="112">
        <f>'Run Rate'!X411</f>
        <v>2</v>
      </c>
      <c r="V4080" s="112">
        <f>'Run Rate'!Y411</f>
        <v>1</v>
      </c>
      <c r="W4080" s="112">
        <f>'Run Rate'!Z411</f>
        <v>0</v>
      </c>
      <c r="X4080" s="112">
        <f>'Run Rate'!AA411</f>
        <v>2</v>
      </c>
      <c r="Y4080" s="112">
        <f>'Run Rate'!AB411</f>
        <v>6</v>
      </c>
      <c r="Z4080" s="112">
        <f>'Run Rate'!AC411</f>
        <v>7</v>
      </c>
      <c r="AA4080" s="112">
        <f>'Run Rate'!AD411</f>
        <v>3</v>
      </c>
      <c r="AB4080" s="113">
        <v>3</v>
      </c>
      <c r="AC4080" s="112">
        <v>3</v>
      </c>
      <c r="AD4080" s="112">
        <v>4</v>
      </c>
      <c r="AE4080" s="112">
        <v>3</v>
      </c>
      <c r="AF4080" s="112">
        <v>3</v>
      </c>
      <c r="AG4080" s="112">
        <v>3</v>
      </c>
      <c r="AH4080" s="112">
        <v>3</v>
      </c>
      <c r="AI4080" s="112">
        <v>3</v>
      </c>
      <c r="AJ4080" s="112">
        <v>3</v>
      </c>
      <c r="AK4080" s="112">
        <v>3</v>
      </c>
      <c r="AL4080" s="112">
        <v>3</v>
      </c>
      <c r="AM4080" s="112">
        <v>3</v>
      </c>
      <c r="AN4080" s="112">
        <v>3</v>
      </c>
      <c r="AQ4080" t="str">
        <f>AQ4078</f>
        <v/>
      </c>
    </row>
    <row r="4081" spans="1:43" ht="14.25" customHeight="1" x14ac:dyDescent="0.25">
      <c r="A4081" s="99" t="s">
        <v>1165</v>
      </c>
      <c r="B4081" s="114"/>
      <c r="C4081" s="114"/>
      <c r="D4081" s="114"/>
      <c r="E4081" s="114"/>
      <c r="F4081" s="114"/>
      <c r="G4081" s="114"/>
      <c r="H4081" s="114"/>
      <c r="I4081" s="114"/>
      <c r="J4081" s="114"/>
      <c r="K4081" s="114"/>
      <c r="L4081" s="114"/>
      <c r="M4081" s="114"/>
      <c r="N4081" s="114"/>
      <c r="O4081" s="114"/>
      <c r="P4081" s="114"/>
      <c r="Q4081" s="114"/>
      <c r="R4081" s="114"/>
      <c r="S4081" s="114"/>
      <c r="T4081" s="114"/>
      <c r="U4081" s="114"/>
      <c r="V4081" s="114"/>
      <c r="W4081" s="115"/>
      <c r="X4081" s="115"/>
      <c r="Y4081" s="115"/>
      <c r="Z4081" s="115"/>
      <c r="AA4081" s="112" t="s">
        <v>1166</v>
      </c>
      <c r="AB4081" s="113"/>
      <c r="AC4081" s="112"/>
      <c r="AD4081" s="112"/>
      <c r="AE4081" s="112"/>
      <c r="AF4081" s="112"/>
      <c r="AG4081" s="112"/>
      <c r="AH4081" s="112"/>
      <c r="AI4081" s="112"/>
      <c r="AJ4081" s="112"/>
      <c r="AK4081" s="112"/>
      <c r="AL4081" s="112"/>
      <c r="AM4081" s="112"/>
      <c r="AN4081" s="112"/>
      <c r="AQ4081" t="str">
        <f>AQ4078</f>
        <v/>
      </c>
    </row>
    <row r="4082" spans="1:43" ht="14.25" customHeight="1" x14ac:dyDescent="0.25">
      <c r="A4082" s="99" t="s">
        <v>1167</v>
      </c>
      <c r="B4082" s="114"/>
      <c r="C4082" s="114"/>
      <c r="D4082" s="114"/>
      <c r="E4082" s="114"/>
      <c r="F4082" s="114"/>
      <c r="G4082" s="114"/>
      <c r="H4082" s="114"/>
      <c r="I4082" s="114"/>
      <c r="J4082" s="114"/>
      <c r="K4082" s="114"/>
      <c r="L4082" s="114"/>
      <c r="M4082" s="114"/>
      <c r="N4082" s="114"/>
      <c r="O4082" s="114"/>
      <c r="P4082" s="114"/>
      <c r="Q4082" s="114"/>
      <c r="R4082" s="114"/>
      <c r="S4082" s="114"/>
      <c r="T4082" s="114"/>
      <c r="U4082" s="114"/>
      <c r="V4082" s="114"/>
      <c r="W4082" s="115"/>
      <c r="X4082" s="116"/>
      <c r="Y4082" s="117"/>
      <c r="Z4082" s="115"/>
      <c r="AA4082" s="112" t="s">
        <v>1168</v>
      </c>
      <c r="AB4082" s="113">
        <f>'Demand Input VP'!B2044</f>
        <v>0</v>
      </c>
      <c r="AC4082" s="112">
        <f>'Demand Input VP'!C2044</f>
        <v>0</v>
      </c>
      <c r="AD4082" s="112">
        <f>'Demand Input VP'!D2044</f>
        <v>0</v>
      </c>
      <c r="AE4082" s="112">
        <f>'Demand Input VP'!E2044</f>
        <v>0</v>
      </c>
      <c r="AF4082" s="112">
        <f>'Demand Input VP'!F2044</f>
        <v>0</v>
      </c>
      <c r="AG4082" s="112">
        <f>'Demand Input VP'!G2044</f>
        <v>0</v>
      </c>
      <c r="AH4082" s="112">
        <f>'Demand Input VP'!H2044</f>
        <v>0</v>
      </c>
      <c r="AI4082" s="112">
        <f>'Demand Input VP'!I2044</f>
        <v>0</v>
      </c>
      <c r="AJ4082" s="112">
        <f>'Demand Input VP'!J2044</f>
        <v>0</v>
      </c>
      <c r="AK4082" s="112">
        <f>'Demand Input VP'!K2044</f>
        <v>0</v>
      </c>
      <c r="AL4082" s="112">
        <f>'Demand Input VP'!L2044</f>
        <v>0</v>
      </c>
      <c r="AM4082" s="112">
        <f>'Demand Input VP'!M2044</f>
        <v>0</v>
      </c>
      <c r="AN4082" s="112">
        <f>'Demand Input VP'!N2044</f>
        <v>0</v>
      </c>
      <c r="AQ4082" t="str">
        <f>AQ4078</f>
        <v/>
      </c>
    </row>
    <row r="4083" spans="1:43" ht="14.25" customHeight="1" x14ac:dyDescent="0.25">
      <c r="A4083" s="99" t="s">
        <v>1169</v>
      </c>
      <c r="B4083" s="118"/>
      <c r="C4083" s="118"/>
      <c r="D4083" s="118"/>
      <c r="E4083" s="118"/>
      <c r="F4083" s="118"/>
      <c r="G4083" s="118"/>
      <c r="H4083" s="118"/>
      <c r="I4083" s="118"/>
      <c r="J4083" s="118"/>
      <c r="K4083" s="118"/>
      <c r="L4083" s="118"/>
      <c r="M4083" s="118"/>
      <c r="N4083" s="118"/>
      <c r="O4083" s="118"/>
      <c r="P4083" s="118"/>
      <c r="Q4083" s="118"/>
      <c r="R4083" s="118"/>
      <c r="S4083" s="118"/>
      <c r="T4083" s="118"/>
      <c r="U4083" s="118"/>
      <c r="V4083" s="118"/>
      <c r="W4083" s="115"/>
      <c r="X4083" s="116"/>
      <c r="Y4083" s="117"/>
      <c r="Z4083" s="119"/>
      <c r="AA4083" s="120" t="s">
        <v>1170</v>
      </c>
      <c r="AB4083" s="121">
        <f>'Demand Input VP'!B2043</f>
        <v>0</v>
      </c>
      <c r="AC4083" s="120">
        <f>'Demand Input VP'!C2043</f>
        <v>0</v>
      </c>
      <c r="AD4083" s="120">
        <f>'Demand Input VP'!D2043</f>
        <v>0</v>
      </c>
      <c r="AE4083" s="120">
        <f>'Demand Input VP'!E2043</f>
        <v>0</v>
      </c>
      <c r="AF4083" s="120">
        <f>'Demand Input VP'!F2043</f>
        <v>0</v>
      </c>
      <c r="AG4083" s="120">
        <f>'Demand Input VP'!G2043</f>
        <v>0</v>
      </c>
      <c r="AH4083" s="120">
        <f>'Demand Input VP'!H2043</f>
        <v>0</v>
      </c>
      <c r="AI4083" s="120">
        <f>'Demand Input VP'!I2043</f>
        <v>0</v>
      </c>
      <c r="AJ4083" s="120">
        <f>'Demand Input VP'!J2043</f>
        <v>0</v>
      </c>
      <c r="AK4083" s="120">
        <f>'Demand Input VP'!K2043</f>
        <v>0</v>
      </c>
      <c r="AL4083" s="120">
        <f>'Demand Input VP'!L2043</f>
        <v>0</v>
      </c>
      <c r="AM4083" s="120">
        <f>'Demand Input VP'!M2043</f>
        <v>0</v>
      </c>
      <c r="AN4083" s="120">
        <f>'Demand Input VP'!N2043</f>
        <v>0</v>
      </c>
      <c r="AQ4083" t="str">
        <f>AQ4078</f>
        <v/>
      </c>
    </row>
    <row r="4084" spans="1:43" ht="14.25" customHeight="1" x14ac:dyDescent="0.25">
      <c r="A4084" s="1"/>
      <c r="B4084" s="122"/>
      <c r="C4084" s="122"/>
      <c r="D4084" s="122"/>
      <c r="E4084" s="122"/>
      <c r="F4084" s="122"/>
      <c r="G4084" s="122"/>
      <c r="H4084" s="122"/>
      <c r="I4084" s="122"/>
      <c r="J4084" s="122"/>
      <c r="K4084" s="122"/>
      <c r="L4084" s="122"/>
      <c r="M4084" s="122"/>
      <c r="N4084" s="122"/>
      <c r="O4084" s="122"/>
      <c r="P4084" s="122"/>
      <c r="Q4084" s="122"/>
      <c r="R4084" s="122"/>
      <c r="S4084" s="122"/>
      <c r="T4084" s="122"/>
      <c r="U4084" s="122"/>
      <c r="V4084" s="122"/>
      <c r="W4084" s="123"/>
      <c r="X4084" s="116"/>
      <c r="Y4084" s="117"/>
      <c r="Z4084" s="123"/>
      <c r="AA4084" s="112" t="s">
        <v>1171</v>
      </c>
      <c r="AB4084" s="113">
        <f>'Demand Input MP'!B2044</f>
        <v>0</v>
      </c>
      <c r="AC4084" s="112">
        <f>'Demand Input MP'!C2044</f>
        <v>0</v>
      </c>
      <c r="AD4084" s="112">
        <f>'Demand Input MP'!D2044</f>
        <v>0</v>
      </c>
      <c r="AE4084" s="112">
        <f>'Demand Input MP'!E2044</f>
        <v>0</v>
      </c>
      <c r="AF4084" s="112">
        <f>'Demand Input MP'!F2044</f>
        <v>0</v>
      </c>
      <c r="AG4084" s="112">
        <f>'Demand Input MP'!G2044</f>
        <v>0</v>
      </c>
      <c r="AH4084" s="112">
        <f>'Demand Input MP'!H2044</f>
        <v>0</v>
      </c>
      <c r="AI4084" s="112">
        <f>'Demand Input MP'!I2044</f>
        <v>0</v>
      </c>
      <c r="AJ4084" s="112">
        <f>'Demand Input MP'!J2044</f>
        <v>0</v>
      </c>
      <c r="AK4084" s="112">
        <f>'Demand Input MP'!K2044</f>
        <v>0</v>
      </c>
      <c r="AL4084" s="112">
        <f>'Demand Input MP'!L2044</f>
        <v>0</v>
      </c>
      <c r="AM4084" s="112">
        <f>'Demand Input MP'!M2044</f>
        <v>0</v>
      </c>
      <c r="AN4084" s="112">
        <f>'Demand Input MP'!N2044</f>
        <v>0</v>
      </c>
      <c r="AQ4084" t="str">
        <f>AQ4078</f>
        <v/>
      </c>
    </row>
    <row r="4085" spans="1:43" ht="14.25" customHeight="1" x14ac:dyDescent="0.25">
      <c r="A4085" s="1"/>
      <c r="B4085" s="122"/>
      <c r="C4085" s="122"/>
      <c r="D4085" s="122"/>
      <c r="E4085" s="122"/>
      <c r="F4085" s="122"/>
      <c r="G4085" s="122"/>
      <c r="H4085" s="122"/>
      <c r="I4085" s="122"/>
      <c r="J4085" s="122"/>
      <c r="K4085" s="122"/>
      <c r="L4085" s="122"/>
      <c r="M4085" s="122"/>
      <c r="N4085" s="122"/>
      <c r="O4085" s="122"/>
      <c r="P4085" s="122"/>
      <c r="Q4085" s="122"/>
      <c r="R4085" s="122"/>
      <c r="S4085" s="122"/>
      <c r="T4085" s="122"/>
      <c r="U4085" s="122"/>
      <c r="V4085" s="124" t="s">
        <v>91</v>
      </c>
      <c r="W4085" s="125">
        <f>IFERROR(IF(SUM('Run Rate History'!E411:AD411)&gt;0,(SUMPRODUCT((B4080:AA4080&gt;=PERCENTILE(B4080:AA4080,0.1))*(B4080:AA4080&lt;=PERCENTILE(B4080:AA4080,0.9))*B4080:AA4080)+SUMPRODUCT(('Run Rate History'!E411:AD411&gt;=PERCENTILE(B4080:AA4080,0.1))*('Run Rate History'!E411:AD411&lt;=PERCENTILE(B4080:AA4080,0.9))*'Run Rate History'!E411:AD411))/(SUMPRODUCT((B4080:AA4080&gt;=PERCENTILE(B4080:AA4080,0.1))*(B4080:AA4080&lt;=PERCENTILE(B4080:AA4080,0.9))*1)+SUMPRODUCT(('Run Rate History'!E411:AD411&gt;=PERCENTILE(B4080:AA4080,0.1))*('Run Rate History'!E411:AD411&lt;=PERCENTILE(B4080:AA4080,0.9))*1)),TRIMMEAN(B4080:AA4080,0.15)),0)</f>
        <v>3.5384615384615383</v>
      </c>
      <c r="X4085" s="126" t="s">
        <v>1172</v>
      </c>
      <c r="Y4085" s="127">
        <f>SUM(B4080:AA4080)/26</f>
        <v>4.3461538461538458</v>
      </c>
      <c r="Z4085" s="128"/>
      <c r="AA4085" s="112" t="s">
        <v>1173</v>
      </c>
      <c r="AB4085" s="113">
        <f>'Demand Input MP'!B2043</f>
        <v>0</v>
      </c>
      <c r="AC4085" s="112">
        <f>'Demand Input MP'!C2043</f>
        <v>0</v>
      </c>
      <c r="AD4085" s="112">
        <f>'Demand Input MP'!D2043</f>
        <v>0</v>
      </c>
      <c r="AE4085" s="112">
        <f>'Demand Input MP'!E2043</f>
        <v>0</v>
      </c>
      <c r="AF4085" s="112">
        <f>'Demand Input MP'!F2043</f>
        <v>0</v>
      </c>
      <c r="AG4085" s="112">
        <f>'Demand Input MP'!G2043</f>
        <v>0</v>
      </c>
      <c r="AH4085" s="112">
        <f>'Demand Input MP'!H2043</f>
        <v>0</v>
      </c>
      <c r="AI4085" s="112">
        <f>'Demand Input MP'!I2043</f>
        <v>0</v>
      </c>
      <c r="AJ4085" s="112">
        <f>'Demand Input MP'!J2043</f>
        <v>0</v>
      </c>
      <c r="AK4085" s="112">
        <f>'Demand Input MP'!K2043</f>
        <v>0</v>
      </c>
      <c r="AL4085" s="112">
        <f>'Demand Input MP'!L2043</f>
        <v>0</v>
      </c>
      <c r="AM4085" s="112">
        <f>'Demand Input MP'!M2043</f>
        <v>0</v>
      </c>
      <c r="AN4085" s="112">
        <f>'Demand Input MP'!N2043</f>
        <v>0</v>
      </c>
      <c r="AQ4085" t="str">
        <f>AQ4078</f>
        <v/>
      </c>
    </row>
    <row r="4086" spans="1:43" ht="14.25" customHeight="1" x14ac:dyDescent="0.25">
      <c r="A4086" s="1"/>
      <c r="B4086" s="122"/>
      <c r="C4086" s="122"/>
      <c r="D4086" s="122"/>
      <c r="E4086" s="122"/>
      <c r="F4086" s="122"/>
      <c r="G4086" s="122"/>
      <c r="H4086" s="122"/>
      <c r="I4086" s="122"/>
      <c r="J4086" s="122"/>
      <c r="K4086" s="122"/>
      <c r="L4086" s="122"/>
      <c r="M4086" s="122"/>
      <c r="N4086" s="122"/>
      <c r="O4086" s="122"/>
      <c r="P4086" s="122"/>
      <c r="Q4086" s="122"/>
      <c r="R4086" s="122"/>
      <c r="S4086" s="122"/>
      <c r="T4086" s="122"/>
      <c r="U4086" s="122"/>
      <c r="V4086" s="124" t="s">
        <v>94</v>
      </c>
      <c r="W4086" s="125">
        <f>IFERROR((1*MIN(MAX(X4080,0.5*IF(SUM('Run Rate History'!E411:AD411)&gt;0,(MEDIAN(IF(B4080:AA4080&gt;0,B4080:AA4080))+MEDIAN(IF('Run Rate History'!E411:AD411&gt;0,'Run Rate History'!E411:AD411)))/2,MEDIAN(IF(B4080:AA4080&gt;0,B4080:AA4080)))),2*IF(SUM('Run Rate History'!E411:AD411)&gt;0,(MEDIAN(IF(B4080:AA4080&gt;0,B4080:AA4080))+MEDIAN(IF('Run Rate History'!E411:AD411&gt;0,'Run Rate History'!E411:AD411)))/2,MEDIAN(IF(B4080:AA4080&gt;0,B4080:AA4080))))+2*MIN(MAX(Y4080,0.5*IF(SUM('Run Rate History'!E411:AD411)&gt;0,(MEDIAN(IF(B4080:AA4080&gt;0,B4080:AA4080))+MEDIAN(IF('Run Rate History'!E411:AD411&gt;0,'Run Rate History'!E411:AD411)))/2,MEDIAN(IF(B4080:AA4080&gt;0,B4080:AA4080)))),2*IF(SUM('Run Rate History'!E411:AD411)&gt;0,(MEDIAN(IF(B4080:AA4080&gt;0,B4080:AA4080))+MEDIAN(IF('Run Rate History'!E411:AD411&gt;0,'Run Rate History'!E411:AD411)))/2,MEDIAN(IF(B4080:AA4080&gt;0,B4080:AA4080))))+3*MIN(MAX(Z4080,0.5*IF(SUM('Run Rate History'!E411:AD411)&gt;0,(MEDIAN(IF(B4080:AA4080&gt;0,B4080:AA4080))+MEDIAN(IF('Run Rate History'!E411:AD411&gt;0,'Run Rate History'!E411:AD411)))/2,MEDIAN(IF(B4080:AA4080&gt;0,B4080:AA4080)))),2*IF(SUM('Run Rate History'!E411:AD411)&gt;0,(MEDIAN(IF(B4080:AA4080&gt;0,B4080:AA4080))+MEDIAN(IF('Run Rate History'!E411:AD411&gt;0,'Run Rate History'!E411:AD411)))/2,MEDIAN(IF(B4080:AA4080&gt;0,B4080:AA4080))))+4*MIN(MAX(AA4080,0.5*IF(SUM('Run Rate History'!E411:AD411)&gt;0,(MEDIAN(IF(B4080:AA4080&gt;0,B4080:AA4080))+MEDIAN(IF('Run Rate History'!E411:AD411&gt;0,'Run Rate History'!E411:AD411)))/2,MEDIAN(IF(B4080:AA4080&gt;0,B4080:AA4080)))),2*IF(SUM('Run Rate History'!E411:AD411)&gt;0,(MEDIAN(IF(B4080:AA4080&gt;0,B4080:AA4080))+MEDIAN(IF('Run Rate History'!E411:AD411&gt;0,'Run Rate History'!E411:AD411)))/2,MEDIAN(IF(B4080:AA4080&gt;0,B4080:AA4080)))))/10,0)</f>
        <v>3.4</v>
      </c>
      <c r="X4086" s="129" t="s">
        <v>1174</v>
      </c>
      <c r="Y4086" s="130">
        <f>IFERROR(VLOOKUP(A4078,'Stanje zaliha'!A:E,5,FALSE()),0)</f>
        <v>58</v>
      </c>
      <c r="Z4086" s="131"/>
      <c r="AA4086" s="113" t="s">
        <v>1175</v>
      </c>
      <c r="AB4086" s="118">
        <f t="shared" ref="AB4086:AN4086" si="814">SUM(AB4082:AB4085)</f>
        <v>0</v>
      </c>
      <c r="AC4086" s="118">
        <f t="shared" si="814"/>
        <v>0</v>
      </c>
      <c r="AD4086" s="118">
        <f t="shared" si="814"/>
        <v>0</v>
      </c>
      <c r="AE4086" s="118">
        <f t="shared" si="814"/>
        <v>0</v>
      </c>
      <c r="AF4086" s="118">
        <f t="shared" si="814"/>
        <v>0</v>
      </c>
      <c r="AG4086" s="118">
        <f t="shared" si="814"/>
        <v>0</v>
      </c>
      <c r="AH4086" s="118">
        <f t="shared" si="814"/>
        <v>0</v>
      </c>
      <c r="AI4086" s="118">
        <f t="shared" si="814"/>
        <v>0</v>
      </c>
      <c r="AJ4086" s="118">
        <f t="shared" si="814"/>
        <v>0</v>
      </c>
      <c r="AK4086" s="118">
        <f t="shared" si="814"/>
        <v>0</v>
      </c>
      <c r="AL4086" s="118">
        <f t="shared" si="814"/>
        <v>0</v>
      </c>
      <c r="AM4086" s="118">
        <f t="shared" si="814"/>
        <v>0</v>
      </c>
      <c r="AN4086" s="118">
        <f t="shared" si="814"/>
        <v>0</v>
      </c>
      <c r="AQ4086" t="str">
        <f>AQ4078</f>
        <v/>
      </c>
    </row>
    <row r="4087" spans="1:43" ht="14.25" customHeight="1" x14ac:dyDescent="0.25">
      <c r="A4087" s="1"/>
      <c r="B4087" s="122"/>
      <c r="C4087" s="122"/>
      <c r="D4087" s="122"/>
      <c r="E4087" s="122"/>
      <c r="F4087" s="122"/>
      <c r="G4087" s="122"/>
      <c r="H4087" s="122"/>
      <c r="I4087" s="122"/>
      <c r="J4087" s="122"/>
      <c r="K4087" s="122"/>
      <c r="L4087" s="122"/>
      <c r="M4087" s="122"/>
      <c r="N4087" s="122"/>
      <c r="O4087" s="122"/>
      <c r="P4087" s="122"/>
      <c r="Q4087" s="122"/>
      <c r="R4087" s="122"/>
      <c r="S4087" s="122"/>
      <c r="T4087" s="122"/>
      <c r="U4087" s="122"/>
      <c r="V4087" s="124" t="s">
        <v>95</v>
      </c>
      <c r="W4087" s="125">
        <f>IFERROR(0.6*W4086+0.4*W4085,0)</f>
        <v>3.4553846153846157</v>
      </c>
      <c r="X4087" s="132" t="s">
        <v>1176</v>
      </c>
      <c r="Y4087" s="133">
        <f>IFERROR(SUMIF('Popis poslanih narudžbi'!A:A,A4078,'Popis poslanih narudžbi'!C:C),0)</f>
        <v>0</v>
      </c>
      <c r="Z4087" s="131"/>
      <c r="AA4087" s="134" t="s">
        <v>1177</v>
      </c>
      <c r="AB4087" s="118">
        <f t="shared" ref="AB4087:AN4087" si="815">AB4080+AB4086</f>
        <v>3</v>
      </c>
      <c r="AC4087" s="118">
        <f t="shared" si="815"/>
        <v>3</v>
      </c>
      <c r="AD4087" s="118">
        <f t="shared" si="815"/>
        <v>4</v>
      </c>
      <c r="AE4087" s="118">
        <f t="shared" si="815"/>
        <v>3</v>
      </c>
      <c r="AF4087" s="118">
        <f t="shared" si="815"/>
        <v>3</v>
      </c>
      <c r="AG4087" s="118">
        <f t="shared" si="815"/>
        <v>3</v>
      </c>
      <c r="AH4087" s="118">
        <f t="shared" si="815"/>
        <v>3</v>
      </c>
      <c r="AI4087" s="118">
        <f t="shared" si="815"/>
        <v>3</v>
      </c>
      <c r="AJ4087" s="118">
        <f t="shared" si="815"/>
        <v>3</v>
      </c>
      <c r="AK4087" s="118">
        <f t="shared" si="815"/>
        <v>3</v>
      </c>
      <c r="AL4087" s="118">
        <f t="shared" si="815"/>
        <v>3</v>
      </c>
      <c r="AM4087" s="118">
        <f t="shared" si="815"/>
        <v>3</v>
      </c>
      <c r="AN4087" s="118">
        <f t="shared" si="815"/>
        <v>3</v>
      </c>
      <c r="AQ4087" t="str">
        <f>AQ4078</f>
        <v/>
      </c>
    </row>
    <row r="4088" spans="1:43" ht="14.25" customHeight="1" x14ac:dyDescent="0.25">
      <c r="A4088" s="107" t="str">
        <f>'Run Rate'!A412</f>
        <v>GAR04845</v>
      </c>
      <c r="B4088" s="135" t="str">
        <f>'Run Rate'!B412</f>
        <v>Venu 4 41mm Beige Lunar Gold Bone</v>
      </c>
      <c r="C4088" s="135" t="str">
        <f>'Run Rate'!C412</f>
        <v>GADGETI</v>
      </c>
      <c r="D4088" s="135" t="str">
        <f>'Run Rate'!D412</f>
        <v>03 BRONZE</v>
      </c>
      <c r="E4088" s="122"/>
      <c r="F4088" s="122"/>
      <c r="G4088" s="122"/>
      <c r="H4088" s="122"/>
      <c r="I4088" s="122"/>
      <c r="J4088" s="122"/>
      <c r="K4088" s="122"/>
      <c r="L4088" s="122"/>
      <c r="M4088" s="122"/>
      <c r="N4088" s="122"/>
      <c r="O4088" s="122"/>
      <c r="P4088" s="122"/>
      <c r="Q4088" s="122"/>
      <c r="R4088" s="122"/>
      <c r="S4088" s="122"/>
      <c r="T4088" s="122"/>
      <c r="U4088" s="122"/>
      <c r="V4088" s="122"/>
      <c r="W4088" s="122"/>
      <c r="X4088" s="122"/>
      <c r="Y4088" s="122"/>
      <c r="Z4088" s="122"/>
      <c r="AA4088" s="122"/>
      <c r="AB4088" s="122"/>
      <c r="AC4088" s="122"/>
      <c r="AD4088" s="122"/>
      <c r="AE4088" s="122"/>
      <c r="AF4088" s="122"/>
      <c r="AG4088" s="122"/>
      <c r="AH4088" s="122"/>
      <c r="AI4088" s="122"/>
      <c r="AJ4088" s="122"/>
      <c r="AK4088" s="122"/>
      <c r="AL4088" s="122"/>
      <c r="AM4088" s="122"/>
      <c r="AN4088" s="122"/>
      <c r="AQ4088" t="str">
        <f>IF(AND(OR($B$1="ALL",$B$1=C4088),OR($E$1="ALL",$E$1=D4088),OR($B$2="ALL",$B$2=A4088),OR($E$2="ALL",IFERROR(SEARCH($E$2,B4088),0)&gt;0)),"MATCH","")</f>
        <v/>
      </c>
    </row>
    <row r="4089" spans="1:43" ht="14.25" customHeight="1" x14ac:dyDescent="0.25">
      <c r="A4089" s="108" t="s">
        <v>1137</v>
      </c>
      <c r="B4089" s="136" t="s">
        <v>1138</v>
      </c>
      <c r="C4089" s="136" t="s">
        <v>1139</v>
      </c>
      <c r="D4089" s="136" t="s">
        <v>1140</v>
      </c>
      <c r="E4089" s="136" t="s">
        <v>1141</v>
      </c>
      <c r="F4089" s="136" t="s">
        <v>1142</v>
      </c>
      <c r="G4089" s="136" t="s">
        <v>1143</v>
      </c>
      <c r="H4089" s="136" t="s">
        <v>1144</v>
      </c>
      <c r="I4089" s="136" t="s">
        <v>1145</v>
      </c>
      <c r="J4089" s="136" t="s">
        <v>1146</v>
      </c>
      <c r="K4089" s="136" t="s">
        <v>1147</v>
      </c>
      <c r="L4089" s="136" t="s">
        <v>1148</v>
      </c>
      <c r="M4089" s="136" t="s">
        <v>1149</v>
      </c>
      <c r="N4089" s="136" t="s">
        <v>1150</v>
      </c>
      <c r="O4089" s="136" t="s">
        <v>1151</v>
      </c>
      <c r="P4089" s="136" t="s">
        <v>1152</v>
      </c>
      <c r="Q4089" s="136" t="s">
        <v>1153</v>
      </c>
      <c r="R4089" s="136" t="s">
        <v>1154</v>
      </c>
      <c r="S4089" s="136" t="s">
        <v>1155</v>
      </c>
      <c r="T4089" s="136" t="s">
        <v>1156</v>
      </c>
      <c r="U4089" s="136" t="s">
        <v>1157</v>
      </c>
      <c r="V4089" s="136" t="s">
        <v>1158</v>
      </c>
      <c r="W4089" s="136" t="s">
        <v>1159</v>
      </c>
      <c r="X4089" s="136" t="s">
        <v>1160</v>
      </c>
      <c r="Y4089" s="136" t="s">
        <v>1161</v>
      </c>
      <c r="Z4089" s="136" t="s">
        <v>1162</v>
      </c>
      <c r="AA4089" s="136" t="s">
        <v>1163</v>
      </c>
      <c r="AB4089" s="137" t="s">
        <v>156</v>
      </c>
      <c r="AC4089" s="137" t="s">
        <v>157</v>
      </c>
      <c r="AD4089" s="137" t="s">
        <v>158</v>
      </c>
      <c r="AE4089" s="137" t="s">
        <v>139</v>
      </c>
      <c r="AF4089" s="138" t="s">
        <v>140</v>
      </c>
      <c r="AG4089" s="138" t="s">
        <v>141</v>
      </c>
      <c r="AH4089" s="138" t="s">
        <v>142</v>
      </c>
      <c r="AI4089" s="138" t="s">
        <v>143</v>
      </c>
      <c r="AJ4089" s="139" t="s">
        <v>144</v>
      </c>
      <c r="AK4089" s="139" t="s">
        <v>145</v>
      </c>
      <c r="AL4089" s="139" t="s">
        <v>146</v>
      </c>
      <c r="AM4089" s="140" t="s">
        <v>147</v>
      </c>
      <c r="AN4089" s="140" t="s">
        <v>148</v>
      </c>
      <c r="AQ4089" t="str">
        <f>AQ4088</f>
        <v/>
      </c>
    </row>
    <row r="4090" spans="1:43" ht="14.25" customHeight="1" x14ac:dyDescent="0.25">
      <c r="A4090" s="99" t="s">
        <v>1164</v>
      </c>
      <c r="B4090" s="112">
        <f>'Run Rate'!E412</f>
        <v>0</v>
      </c>
      <c r="C4090" s="112">
        <f>'Run Rate'!F412</f>
        <v>0</v>
      </c>
      <c r="D4090" s="112">
        <f>'Run Rate'!G412</f>
        <v>0</v>
      </c>
      <c r="E4090" s="112">
        <f>'Run Rate'!H412</f>
        <v>0</v>
      </c>
      <c r="F4090" s="112">
        <f>'Run Rate'!I412</f>
        <v>0</v>
      </c>
      <c r="G4090" s="112">
        <f>'Run Rate'!J412</f>
        <v>1</v>
      </c>
      <c r="H4090" s="112">
        <f>'Run Rate'!K412</f>
        <v>6</v>
      </c>
      <c r="I4090" s="112">
        <f>'Run Rate'!L412</f>
        <v>6</v>
      </c>
      <c r="J4090" s="112">
        <f>'Run Rate'!M412</f>
        <v>4</v>
      </c>
      <c r="K4090" s="112">
        <f>'Run Rate'!N412</f>
        <v>3</v>
      </c>
      <c r="L4090" s="112">
        <f>'Run Rate'!O412</f>
        <v>2</v>
      </c>
      <c r="M4090" s="112">
        <f>'Run Rate'!P412</f>
        <v>3</v>
      </c>
      <c r="N4090" s="112">
        <f>'Run Rate'!Q412</f>
        <v>0</v>
      </c>
      <c r="O4090" s="112">
        <f>'Run Rate'!R412</f>
        <v>2</v>
      </c>
      <c r="P4090" s="112">
        <f>'Run Rate'!S412</f>
        <v>2</v>
      </c>
      <c r="Q4090" s="112">
        <f>'Run Rate'!T412</f>
        <v>4</v>
      </c>
      <c r="R4090" s="112">
        <f>'Run Rate'!U412</f>
        <v>2</v>
      </c>
      <c r="S4090" s="112">
        <f>'Run Rate'!V412</f>
        <v>0</v>
      </c>
      <c r="T4090" s="112">
        <f>'Run Rate'!W412</f>
        <v>0</v>
      </c>
      <c r="U4090" s="112">
        <f>'Run Rate'!X412</f>
        <v>0</v>
      </c>
      <c r="V4090" s="112">
        <f>'Run Rate'!Y412</f>
        <v>0</v>
      </c>
      <c r="W4090" s="112">
        <f>'Run Rate'!Z412</f>
        <v>0</v>
      </c>
      <c r="X4090" s="112">
        <f>'Run Rate'!AA412</f>
        <v>0</v>
      </c>
      <c r="Y4090" s="112">
        <f>'Run Rate'!AB412</f>
        <v>0</v>
      </c>
      <c r="Z4090" s="112">
        <f>'Run Rate'!AC412</f>
        <v>1</v>
      </c>
      <c r="AA4090" s="112">
        <f>'Run Rate'!AD412</f>
        <v>1</v>
      </c>
      <c r="AB4090" s="113">
        <v>1</v>
      </c>
      <c r="AC4090" s="112">
        <v>1</v>
      </c>
      <c r="AD4090" s="112">
        <v>1</v>
      </c>
      <c r="AE4090" s="112">
        <v>1</v>
      </c>
      <c r="AF4090" s="112">
        <v>1</v>
      </c>
      <c r="AG4090" s="112">
        <v>1</v>
      </c>
      <c r="AH4090" s="112">
        <v>1</v>
      </c>
      <c r="AI4090" s="112">
        <v>1</v>
      </c>
      <c r="AJ4090" s="112">
        <v>1</v>
      </c>
      <c r="AK4090" s="112">
        <v>1</v>
      </c>
      <c r="AL4090" s="112">
        <v>1</v>
      </c>
      <c r="AM4090" s="112">
        <v>1</v>
      </c>
      <c r="AN4090" s="112">
        <v>1</v>
      </c>
      <c r="AQ4090" t="str">
        <f>AQ4088</f>
        <v/>
      </c>
    </row>
    <row r="4091" spans="1:43" ht="14.25" customHeight="1" x14ac:dyDescent="0.25">
      <c r="A4091" s="99" t="s">
        <v>1165</v>
      </c>
      <c r="B4091" s="114"/>
      <c r="C4091" s="114"/>
      <c r="D4091" s="114"/>
      <c r="E4091" s="114"/>
      <c r="F4091" s="114"/>
      <c r="G4091" s="114"/>
      <c r="H4091" s="114"/>
      <c r="I4091" s="114"/>
      <c r="J4091" s="114"/>
      <c r="K4091" s="114"/>
      <c r="L4091" s="114"/>
      <c r="M4091" s="114"/>
      <c r="N4091" s="114"/>
      <c r="O4091" s="114"/>
      <c r="P4091" s="114"/>
      <c r="Q4091" s="114"/>
      <c r="R4091" s="114"/>
      <c r="S4091" s="114"/>
      <c r="T4091" s="114"/>
      <c r="U4091" s="114"/>
      <c r="V4091" s="114"/>
      <c r="W4091" s="115"/>
      <c r="X4091" s="115"/>
      <c r="Y4091" s="115"/>
      <c r="Z4091" s="115"/>
      <c r="AA4091" s="112" t="s">
        <v>1166</v>
      </c>
      <c r="AB4091" s="113"/>
      <c r="AC4091" s="112"/>
      <c r="AD4091" s="112"/>
      <c r="AE4091" s="112"/>
      <c r="AF4091" s="112"/>
      <c r="AG4091" s="112"/>
      <c r="AH4091" s="112"/>
      <c r="AI4091" s="112"/>
      <c r="AJ4091" s="112"/>
      <c r="AK4091" s="112"/>
      <c r="AL4091" s="112"/>
      <c r="AM4091" s="112"/>
      <c r="AN4091" s="112"/>
      <c r="AQ4091" t="str">
        <f>AQ4088</f>
        <v/>
      </c>
    </row>
    <row r="4092" spans="1:43" ht="14.25" customHeight="1" x14ac:dyDescent="0.25">
      <c r="A4092" s="99" t="s">
        <v>1167</v>
      </c>
      <c r="B4092" s="114"/>
      <c r="C4092" s="114"/>
      <c r="D4092" s="114"/>
      <c r="E4092" s="114"/>
      <c r="F4092" s="114"/>
      <c r="G4092" s="114"/>
      <c r="H4092" s="114"/>
      <c r="I4092" s="114"/>
      <c r="J4092" s="114"/>
      <c r="K4092" s="114"/>
      <c r="L4092" s="114"/>
      <c r="M4092" s="114"/>
      <c r="N4092" s="114"/>
      <c r="O4092" s="114"/>
      <c r="P4092" s="114"/>
      <c r="Q4092" s="114"/>
      <c r="R4092" s="114"/>
      <c r="S4092" s="114"/>
      <c r="T4092" s="114"/>
      <c r="U4092" s="114"/>
      <c r="V4092" s="114"/>
      <c r="W4092" s="115"/>
      <c r="X4092" s="116"/>
      <c r="Y4092" s="117"/>
      <c r="Z4092" s="115"/>
      <c r="AA4092" s="112" t="s">
        <v>1168</v>
      </c>
      <c r="AB4092" s="113">
        <f>'Demand Input VP'!B2049</f>
        <v>0</v>
      </c>
      <c r="AC4092" s="112">
        <f>'Demand Input VP'!C2049</f>
        <v>0</v>
      </c>
      <c r="AD4092" s="112">
        <f>'Demand Input VP'!D2049</f>
        <v>0</v>
      </c>
      <c r="AE4092" s="112">
        <f>'Demand Input VP'!E2049</f>
        <v>0</v>
      </c>
      <c r="AF4092" s="112">
        <f>'Demand Input VP'!F2049</f>
        <v>0</v>
      </c>
      <c r="AG4092" s="112">
        <f>'Demand Input VP'!G2049</f>
        <v>0</v>
      </c>
      <c r="AH4092" s="112">
        <f>'Demand Input VP'!H2049</f>
        <v>0</v>
      </c>
      <c r="AI4092" s="112">
        <f>'Demand Input VP'!I2049</f>
        <v>0</v>
      </c>
      <c r="AJ4092" s="112">
        <f>'Demand Input VP'!J2049</f>
        <v>0</v>
      </c>
      <c r="AK4092" s="112">
        <f>'Demand Input VP'!K2049</f>
        <v>0</v>
      </c>
      <c r="AL4092" s="112">
        <f>'Demand Input VP'!L2049</f>
        <v>0</v>
      </c>
      <c r="AM4092" s="112">
        <f>'Demand Input VP'!M2049</f>
        <v>0</v>
      </c>
      <c r="AN4092" s="112">
        <f>'Demand Input VP'!N2049</f>
        <v>0</v>
      </c>
      <c r="AQ4092" t="str">
        <f>AQ4088</f>
        <v/>
      </c>
    </row>
    <row r="4093" spans="1:43" ht="14.25" customHeight="1" x14ac:dyDescent="0.25">
      <c r="A4093" s="99" t="s">
        <v>1169</v>
      </c>
      <c r="B4093" s="118"/>
      <c r="C4093" s="118"/>
      <c r="D4093" s="118"/>
      <c r="E4093" s="118"/>
      <c r="F4093" s="118"/>
      <c r="G4093" s="118"/>
      <c r="H4093" s="118"/>
      <c r="I4093" s="118"/>
      <c r="J4093" s="118"/>
      <c r="K4093" s="118"/>
      <c r="L4093" s="118"/>
      <c r="M4093" s="118"/>
      <c r="N4093" s="118"/>
      <c r="O4093" s="118"/>
      <c r="P4093" s="118"/>
      <c r="Q4093" s="118"/>
      <c r="R4093" s="118"/>
      <c r="S4093" s="118"/>
      <c r="T4093" s="118"/>
      <c r="U4093" s="118"/>
      <c r="V4093" s="118"/>
      <c r="W4093" s="115"/>
      <c r="X4093" s="116"/>
      <c r="Y4093" s="117"/>
      <c r="Z4093" s="119"/>
      <c r="AA4093" s="120" t="s">
        <v>1170</v>
      </c>
      <c r="AB4093" s="121">
        <f>'Demand Input VP'!B2048</f>
        <v>0</v>
      </c>
      <c r="AC4093" s="120">
        <f>'Demand Input VP'!C2048</f>
        <v>0</v>
      </c>
      <c r="AD4093" s="120">
        <f>'Demand Input VP'!D2048</f>
        <v>0</v>
      </c>
      <c r="AE4093" s="120">
        <f>'Demand Input VP'!E2048</f>
        <v>0</v>
      </c>
      <c r="AF4093" s="120">
        <f>'Demand Input VP'!F2048</f>
        <v>0</v>
      </c>
      <c r="AG4093" s="120">
        <f>'Demand Input VP'!G2048</f>
        <v>0</v>
      </c>
      <c r="AH4093" s="120">
        <f>'Demand Input VP'!H2048</f>
        <v>0</v>
      </c>
      <c r="AI4093" s="120">
        <f>'Demand Input VP'!I2048</f>
        <v>0</v>
      </c>
      <c r="AJ4093" s="120">
        <f>'Demand Input VP'!J2048</f>
        <v>0</v>
      </c>
      <c r="AK4093" s="120">
        <f>'Demand Input VP'!K2048</f>
        <v>0</v>
      </c>
      <c r="AL4093" s="120">
        <f>'Demand Input VP'!L2048</f>
        <v>0</v>
      </c>
      <c r="AM4093" s="120">
        <f>'Demand Input VP'!M2048</f>
        <v>0</v>
      </c>
      <c r="AN4093" s="120">
        <f>'Demand Input VP'!N2048</f>
        <v>0</v>
      </c>
      <c r="AQ4093" t="str">
        <f>AQ4088</f>
        <v/>
      </c>
    </row>
    <row r="4094" spans="1:43" ht="14.25" customHeight="1" x14ac:dyDescent="0.25">
      <c r="A4094" s="1"/>
      <c r="B4094" s="122"/>
      <c r="C4094" s="122"/>
      <c r="D4094" s="122"/>
      <c r="E4094" s="122"/>
      <c r="F4094" s="122"/>
      <c r="G4094" s="122"/>
      <c r="H4094" s="122"/>
      <c r="I4094" s="122"/>
      <c r="J4094" s="122"/>
      <c r="K4094" s="122"/>
      <c r="L4094" s="122"/>
      <c r="M4094" s="122"/>
      <c r="N4094" s="122"/>
      <c r="O4094" s="122"/>
      <c r="P4094" s="122"/>
      <c r="Q4094" s="122"/>
      <c r="R4094" s="122"/>
      <c r="S4094" s="122"/>
      <c r="T4094" s="122"/>
      <c r="U4094" s="122"/>
      <c r="V4094" s="122"/>
      <c r="W4094" s="123"/>
      <c r="X4094" s="116"/>
      <c r="Y4094" s="117"/>
      <c r="Z4094" s="123"/>
      <c r="AA4094" s="112" t="s">
        <v>1171</v>
      </c>
      <c r="AB4094" s="113">
        <f>'Demand Input MP'!B2049</f>
        <v>0</v>
      </c>
      <c r="AC4094" s="112">
        <f>'Demand Input MP'!C2049</f>
        <v>0</v>
      </c>
      <c r="AD4094" s="112">
        <f>'Demand Input MP'!D2049</f>
        <v>0</v>
      </c>
      <c r="AE4094" s="112">
        <f>'Demand Input MP'!E2049</f>
        <v>0</v>
      </c>
      <c r="AF4094" s="112">
        <f>'Demand Input MP'!F2049</f>
        <v>0</v>
      </c>
      <c r="AG4094" s="112">
        <f>'Demand Input MP'!G2049</f>
        <v>0</v>
      </c>
      <c r="AH4094" s="112">
        <f>'Demand Input MP'!H2049</f>
        <v>0</v>
      </c>
      <c r="AI4094" s="112">
        <f>'Demand Input MP'!I2049</f>
        <v>0</v>
      </c>
      <c r="AJ4094" s="112">
        <f>'Demand Input MP'!J2049</f>
        <v>0</v>
      </c>
      <c r="AK4094" s="112">
        <f>'Demand Input MP'!K2049</f>
        <v>0</v>
      </c>
      <c r="AL4094" s="112">
        <f>'Demand Input MP'!L2049</f>
        <v>0</v>
      </c>
      <c r="AM4094" s="112">
        <f>'Demand Input MP'!M2049</f>
        <v>0</v>
      </c>
      <c r="AN4094" s="112">
        <f>'Demand Input MP'!N2049</f>
        <v>0</v>
      </c>
      <c r="AQ4094" t="str">
        <f>AQ4088</f>
        <v/>
      </c>
    </row>
    <row r="4095" spans="1:43" ht="14.25" customHeight="1" x14ac:dyDescent="0.25">
      <c r="A4095" s="1"/>
      <c r="B4095" s="122"/>
      <c r="C4095" s="122"/>
      <c r="D4095" s="122"/>
      <c r="E4095" s="122"/>
      <c r="F4095" s="122"/>
      <c r="G4095" s="122"/>
      <c r="H4095" s="122"/>
      <c r="I4095" s="122"/>
      <c r="J4095" s="122"/>
      <c r="K4095" s="122"/>
      <c r="L4095" s="122"/>
      <c r="M4095" s="122"/>
      <c r="N4095" s="122"/>
      <c r="O4095" s="122"/>
      <c r="P4095" s="122"/>
      <c r="Q4095" s="122"/>
      <c r="R4095" s="122"/>
      <c r="S4095" s="122"/>
      <c r="T4095" s="122"/>
      <c r="U4095" s="122"/>
      <c r="V4095" s="124" t="s">
        <v>91</v>
      </c>
      <c r="W4095" s="125">
        <f>IFERROR(IF(SUM('Run Rate History'!E412:AD412)&gt;0,(SUMPRODUCT((B4090:AA4090&gt;=PERCENTILE(B4090:AA4090,0.1))*(B4090:AA4090&lt;=PERCENTILE(B4090:AA4090,0.9))*B4090:AA4090)+SUMPRODUCT(('Run Rate History'!E412:AD412&gt;=PERCENTILE(B4090:AA4090,0.1))*('Run Rate History'!E412:AD412&lt;=PERCENTILE(B4090:AA4090,0.9))*'Run Rate History'!E412:AD412))/(SUMPRODUCT((B4090:AA4090&gt;=PERCENTILE(B4090:AA4090,0.1))*(B4090:AA4090&lt;=PERCENTILE(B4090:AA4090,0.9))*1)+SUMPRODUCT(('Run Rate History'!E412:AD412&gt;=PERCENTILE(B4090:AA4090,0.1))*('Run Rate History'!E412:AD412&lt;=PERCENTILE(B4090:AA4090,0.9))*1)),TRIMMEAN(B4090:AA4090,0.15)),0)</f>
        <v>1.2916666666666667</v>
      </c>
      <c r="X4095" s="126" t="s">
        <v>1172</v>
      </c>
      <c r="Y4095" s="127">
        <f>SUM(B4090:AA4090)/26</f>
        <v>1.4230769230769231</v>
      </c>
      <c r="Z4095" s="128"/>
      <c r="AA4095" s="112" t="s">
        <v>1173</v>
      </c>
      <c r="AB4095" s="113">
        <f>'Demand Input MP'!B2048</f>
        <v>0</v>
      </c>
      <c r="AC4095" s="112">
        <f>'Demand Input MP'!C2048</f>
        <v>0</v>
      </c>
      <c r="AD4095" s="112">
        <f>'Demand Input MP'!D2048</f>
        <v>0</v>
      </c>
      <c r="AE4095" s="112">
        <f>'Demand Input MP'!E2048</f>
        <v>0</v>
      </c>
      <c r="AF4095" s="112">
        <f>'Demand Input MP'!F2048</f>
        <v>0</v>
      </c>
      <c r="AG4095" s="112">
        <f>'Demand Input MP'!G2048</f>
        <v>0</v>
      </c>
      <c r="AH4095" s="112">
        <f>'Demand Input MP'!H2048</f>
        <v>0</v>
      </c>
      <c r="AI4095" s="112">
        <f>'Demand Input MP'!I2048</f>
        <v>0</v>
      </c>
      <c r="AJ4095" s="112">
        <f>'Demand Input MP'!J2048</f>
        <v>0</v>
      </c>
      <c r="AK4095" s="112">
        <f>'Demand Input MP'!K2048</f>
        <v>0</v>
      </c>
      <c r="AL4095" s="112">
        <f>'Demand Input MP'!L2048</f>
        <v>0</v>
      </c>
      <c r="AM4095" s="112">
        <f>'Demand Input MP'!M2048</f>
        <v>0</v>
      </c>
      <c r="AN4095" s="112">
        <f>'Demand Input MP'!N2048</f>
        <v>0</v>
      </c>
      <c r="AQ4095" t="str">
        <f>AQ4088</f>
        <v/>
      </c>
    </row>
    <row r="4096" spans="1:43" ht="14.25" customHeight="1" x14ac:dyDescent="0.25">
      <c r="A4096" s="1"/>
      <c r="B4096" s="122"/>
      <c r="C4096" s="122"/>
      <c r="D4096" s="122"/>
      <c r="E4096" s="122"/>
      <c r="F4096" s="122"/>
      <c r="G4096" s="122"/>
      <c r="H4096" s="122"/>
      <c r="I4096" s="122"/>
      <c r="J4096" s="122"/>
      <c r="K4096" s="122"/>
      <c r="L4096" s="122"/>
      <c r="M4096" s="122"/>
      <c r="N4096" s="122"/>
      <c r="O4096" s="122"/>
      <c r="P4096" s="122"/>
      <c r="Q4096" s="122"/>
      <c r="R4096" s="122"/>
      <c r="S4096" s="122"/>
      <c r="T4096" s="122"/>
      <c r="U4096" s="122"/>
      <c r="V4096" s="124" t="s">
        <v>94</v>
      </c>
      <c r="W4096" s="125">
        <f>IFERROR((1*MIN(MAX(X4090,0.5*IF(SUM('Run Rate History'!E412:AD412)&gt;0,(MEDIAN(IF(B4090:AA4090&gt;0,B4090:AA4090))+MEDIAN(IF('Run Rate History'!E412:AD412&gt;0,'Run Rate History'!E412:AD412)))/2,MEDIAN(IF(B4090:AA4090&gt;0,B4090:AA4090)))),2*IF(SUM('Run Rate History'!E412:AD412)&gt;0,(MEDIAN(IF(B4090:AA4090&gt;0,B4090:AA4090))+MEDIAN(IF('Run Rate History'!E412:AD412&gt;0,'Run Rate History'!E412:AD412)))/2,MEDIAN(IF(B4090:AA4090&gt;0,B4090:AA4090))))+2*MIN(MAX(Y4090,0.5*IF(SUM('Run Rate History'!E412:AD412)&gt;0,(MEDIAN(IF(B4090:AA4090&gt;0,B4090:AA4090))+MEDIAN(IF('Run Rate History'!E412:AD412&gt;0,'Run Rate History'!E412:AD412)))/2,MEDIAN(IF(B4090:AA4090&gt;0,B4090:AA4090)))),2*IF(SUM('Run Rate History'!E412:AD412)&gt;0,(MEDIAN(IF(B4090:AA4090&gt;0,B4090:AA4090))+MEDIAN(IF('Run Rate History'!E412:AD412&gt;0,'Run Rate History'!E412:AD412)))/2,MEDIAN(IF(B4090:AA4090&gt;0,B4090:AA4090))))+3*MIN(MAX(Z4090,0.5*IF(SUM('Run Rate History'!E412:AD412)&gt;0,(MEDIAN(IF(B4090:AA4090&gt;0,B4090:AA4090))+MEDIAN(IF('Run Rate History'!E412:AD412&gt;0,'Run Rate History'!E412:AD412)))/2,MEDIAN(IF(B4090:AA4090&gt;0,B4090:AA4090)))),2*IF(SUM('Run Rate History'!E412:AD412)&gt;0,(MEDIAN(IF(B4090:AA4090&gt;0,B4090:AA4090))+MEDIAN(IF('Run Rate History'!E412:AD412&gt;0,'Run Rate History'!E412:AD412)))/2,MEDIAN(IF(B4090:AA4090&gt;0,B4090:AA4090))))+4*MIN(MAX(AA4090,0.5*IF(SUM('Run Rate History'!E412:AD412)&gt;0,(MEDIAN(IF(B4090:AA4090&gt;0,B4090:AA4090))+MEDIAN(IF('Run Rate History'!E412:AD412&gt;0,'Run Rate History'!E412:AD412)))/2,MEDIAN(IF(B4090:AA4090&gt;0,B4090:AA4090)))),2*IF(SUM('Run Rate History'!E412:AD412)&gt;0,(MEDIAN(IF(B4090:AA4090&gt;0,B4090:AA4090))+MEDIAN(IF('Run Rate History'!E412:AD412&gt;0,'Run Rate History'!E412:AD412)))/2,MEDIAN(IF(B4090:AA4090&gt;0,B4090:AA4090)))))/10,0)</f>
        <v>0</v>
      </c>
      <c r="X4096" s="129" t="s">
        <v>1174</v>
      </c>
      <c r="Y4096" s="130">
        <f>IFERROR(VLOOKUP(A4088,'Stanje zaliha'!A:E,5,FALSE()),0)</f>
        <v>0</v>
      </c>
      <c r="Z4096" s="131"/>
      <c r="AA4096" s="113" t="s">
        <v>1175</v>
      </c>
      <c r="AB4096" s="118">
        <f t="shared" ref="AB4096:AN4096" si="816">SUM(AB4092:AB4095)</f>
        <v>0</v>
      </c>
      <c r="AC4096" s="118">
        <f t="shared" si="816"/>
        <v>0</v>
      </c>
      <c r="AD4096" s="118">
        <f t="shared" si="816"/>
        <v>0</v>
      </c>
      <c r="AE4096" s="118">
        <f t="shared" si="816"/>
        <v>0</v>
      </c>
      <c r="AF4096" s="118">
        <f t="shared" si="816"/>
        <v>0</v>
      </c>
      <c r="AG4096" s="118">
        <f t="shared" si="816"/>
        <v>0</v>
      </c>
      <c r="AH4096" s="118">
        <f t="shared" si="816"/>
        <v>0</v>
      </c>
      <c r="AI4096" s="118">
        <f t="shared" si="816"/>
        <v>0</v>
      </c>
      <c r="AJ4096" s="118">
        <f t="shared" si="816"/>
        <v>0</v>
      </c>
      <c r="AK4096" s="118">
        <f t="shared" si="816"/>
        <v>0</v>
      </c>
      <c r="AL4096" s="118">
        <f t="shared" si="816"/>
        <v>0</v>
      </c>
      <c r="AM4096" s="118">
        <f t="shared" si="816"/>
        <v>0</v>
      </c>
      <c r="AN4096" s="118">
        <f t="shared" si="816"/>
        <v>0</v>
      </c>
      <c r="AQ4096" t="str">
        <f>AQ4088</f>
        <v/>
      </c>
    </row>
    <row r="4097" spans="1:43" ht="14.25" customHeight="1" x14ac:dyDescent="0.25">
      <c r="A4097" s="1"/>
      <c r="B4097" s="122"/>
      <c r="C4097" s="122"/>
      <c r="D4097" s="122"/>
      <c r="E4097" s="122"/>
      <c r="F4097" s="122"/>
      <c r="G4097" s="122"/>
      <c r="H4097" s="122"/>
      <c r="I4097" s="122"/>
      <c r="J4097" s="122"/>
      <c r="K4097" s="122"/>
      <c r="L4097" s="122"/>
      <c r="M4097" s="122"/>
      <c r="N4097" s="122"/>
      <c r="O4097" s="122"/>
      <c r="P4097" s="122"/>
      <c r="Q4097" s="122"/>
      <c r="R4097" s="122"/>
      <c r="S4097" s="122"/>
      <c r="T4097" s="122"/>
      <c r="U4097" s="122"/>
      <c r="V4097" s="124" t="s">
        <v>95</v>
      </c>
      <c r="W4097" s="125">
        <f>IFERROR(0.6*W4096+0.4*W4095,0)</f>
        <v>0.51666666666666672</v>
      </c>
      <c r="X4097" s="132" t="s">
        <v>1176</v>
      </c>
      <c r="Y4097" s="133">
        <f>IFERROR(SUMIF('Popis poslanih narudžbi'!A:A,A4088,'Popis poslanih narudžbi'!C:C),0)</f>
        <v>0</v>
      </c>
      <c r="Z4097" s="131"/>
      <c r="AA4097" s="134" t="s">
        <v>1177</v>
      </c>
      <c r="AB4097" s="118">
        <f t="shared" ref="AB4097:AN4097" si="817">AB4090+AB4096</f>
        <v>1</v>
      </c>
      <c r="AC4097" s="118">
        <f t="shared" si="817"/>
        <v>1</v>
      </c>
      <c r="AD4097" s="118">
        <f t="shared" si="817"/>
        <v>1</v>
      </c>
      <c r="AE4097" s="118">
        <f t="shared" si="817"/>
        <v>1</v>
      </c>
      <c r="AF4097" s="118">
        <f t="shared" si="817"/>
        <v>1</v>
      </c>
      <c r="AG4097" s="118">
        <f t="shared" si="817"/>
        <v>1</v>
      </c>
      <c r="AH4097" s="118">
        <f t="shared" si="817"/>
        <v>1</v>
      </c>
      <c r="AI4097" s="118">
        <f t="shared" si="817"/>
        <v>1</v>
      </c>
      <c r="AJ4097" s="118">
        <f t="shared" si="817"/>
        <v>1</v>
      </c>
      <c r="AK4097" s="118">
        <f t="shared" si="817"/>
        <v>1</v>
      </c>
      <c r="AL4097" s="118">
        <f t="shared" si="817"/>
        <v>1</v>
      </c>
      <c r="AM4097" s="118">
        <f t="shared" si="817"/>
        <v>1</v>
      </c>
      <c r="AN4097" s="118">
        <f t="shared" si="817"/>
        <v>1</v>
      </c>
      <c r="AQ4097" t="str">
        <f>AQ4088</f>
        <v/>
      </c>
    </row>
    <row r="4098" spans="1:43" ht="14.25" customHeight="1" x14ac:dyDescent="0.25">
      <c r="A4098" s="107" t="str">
        <f>'Run Rate'!A413</f>
        <v>SCM04335</v>
      </c>
      <c r="B4098" s="135" t="str">
        <f>'Run Rate'!B413</f>
        <v>MassRage 500g</v>
      </c>
      <c r="C4098" s="135" t="str">
        <f>'Run Rate'!C413</f>
        <v>SPORTSKA PREHRANA</v>
      </c>
      <c r="D4098" s="135" t="str">
        <f>'Run Rate'!D413</f>
        <v>03 BRONZE</v>
      </c>
      <c r="E4098" s="122"/>
      <c r="F4098" s="122"/>
      <c r="G4098" s="122"/>
      <c r="H4098" s="122"/>
      <c r="I4098" s="122"/>
      <c r="J4098" s="122"/>
      <c r="K4098" s="122"/>
      <c r="L4098" s="122"/>
      <c r="M4098" s="122"/>
      <c r="N4098" s="122"/>
      <c r="O4098" s="122"/>
      <c r="P4098" s="122"/>
      <c r="Q4098" s="122"/>
      <c r="R4098" s="122"/>
      <c r="S4098" s="122"/>
      <c r="T4098" s="122"/>
      <c r="U4098" s="122"/>
      <c r="V4098" s="122"/>
      <c r="W4098" s="122"/>
      <c r="X4098" s="122"/>
      <c r="Y4098" s="122"/>
      <c r="Z4098" s="122"/>
      <c r="AA4098" s="122"/>
      <c r="AB4098" s="122"/>
      <c r="AC4098" s="122"/>
      <c r="AD4098" s="122"/>
      <c r="AE4098" s="122"/>
      <c r="AF4098" s="122"/>
      <c r="AG4098" s="122"/>
      <c r="AH4098" s="122"/>
      <c r="AI4098" s="122"/>
      <c r="AJ4098" s="122"/>
      <c r="AK4098" s="122"/>
      <c r="AL4098" s="122"/>
      <c r="AM4098" s="122"/>
      <c r="AN4098" s="122"/>
      <c r="AQ4098" t="str">
        <f>IF(AND(OR($B$1="ALL",$B$1=C4098),OR($E$1="ALL",$E$1=D4098),OR($B$2="ALL",$B$2=A4098),OR($E$2="ALL",IFERROR(SEARCH($E$2,B4098),0)&gt;0)),"MATCH","")</f>
        <v/>
      </c>
    </row>
    <row r="4099" spans="1:43" ht="14.25" customHeight="1" x14ac:dyDescent="0.25">
      <c r="A4099" s="108" t="s">
        <v>1137</v>
      </c>
      <c r="B4099" s="136" t="s">
        <v>1138</v>
      </c>
      <c r="C4099" s="136" t="s">
        <v>1139</v>
      </c>
      <c r="D4099" s="136" t="s">
        <v>1140</v>
      </c>
      <c r="E4099" s="136" t="s">
        <v>1141</v>
      </c>
      <c r="F4099" s="136" t="s">
        <v>1142</v>
      </c>
      <c r="G4099" s="136" t="s">
        <v>1143</v>
      </c>
      <c r="H4099" s="136" t="s">
        <v>1144</v>
      </c>
      <c r="I4099" s="136" t="s">
        <v>1145</v>
      </c>
      <c r="J4099" s="136" t="s">
        <v>1146</v>
      </c>
      <c r="K4099" s="136" t="s">
        <v>1147</v>
      </c>
      <c r="L4099" s="136" t="s">
        <v>1148</v>
      </c>
      <c r="M4099" s="136" t="s">
        <v>1149</v>
      </c>
      <c r="N4099" s="136" t="s">
        <v>1150</v>
      </c>
      <c r="O4099" s="136" t="s">
        <v>1151</v>
      </c>
      <c r="P4099" s="136" t="s">
        <v>1152</v>
      </c>
      <c r="Q4099" s="136" t="s">
        <v>1153</v>
      </c>
      <c r="R4099" s="136" t="s">
        <v>1154</v>
      </c>
      <c r="S4099" s="136" t="s">
        <v>1155</v>
      </c>
      <c r="T4099" s="136" t="s">
        <v>1156</v>
      </c>
      <c r="U4099" s="136" t="s">
        <v>1157</v>
      </c>
      <c r="V4099" s="136" t="s">
        <v>1158</v>
      </c>
      <c r="W4099" s="136" t="s">
        <v>1159</v>
      </c>
      <c r="X4099" s="136" t="s">
        <v>1160</v>
      </c>
      <c r="Y4099" s="136" t="s">
        <v>1161</v>
      </c>
      <c r="Z4099" s="136" t="s">
        <v>1162</v>
      </c>
      <c r="AA4099" s="136" t="s">
        <v>1163</v>
      </c>
      <c r="AB4099" s="137" t="s">
        <v>156</v>
      </c>
      <c r="AC4099" s="137" t="s">
        <v>157</v>
      </c>
      <c r="AD4099" s="137" t="s">
        <v>158</v>
      </c>
      <c r="AE4099" s="137" t="s">
        <v>139</v>
      </c>
      <c r="AF4099" s="138" t="s">
        <v>140</v>
      </c>
      <c r="AG4099" s="138" t="s">
        <v>141</v>
      </c>
      <c r="AH4099" s="138" t="s">
        <v>142</v>
      </c>
      <c r="AI4099" s="138" t="s">
        <v>143</v>
      </c>
      <c r="AJ4099" s="139" t="s">
        <v>144</v>
      </c>
      <c r="AK4099" s="139" t="s">
        <v>145</v>
      </c>
      <c r="AL4099" s="139" t="s">
        <v>146</v>
      </c>
      <c r="AM4099" s="140" t="s">
        <v>147</v>
      </c>
      <c r="AN4099" s="140" t="s">
        <v>148</v>
      </c>
      <c r="AQ4099" t="str">
        <f>AQ4098</f>
        <v/>
      </c>
    </row>
    <row r="4100" spans="1:43" ht="14.25" customHeight="1" x14ac:dyDescent="0.25">
      <c r="A4100" s="99" t="s">
        <v>1164</v>
      </c>
      <c r="B4100" s="112">
        <f>'Run Rate'!E413</f>
        <v>3</v>
      </c>
      <c r="C4100" s="112">
        <f>'Run Rate'!F413</f>
        <v>0</v>
      </c>
      <c r="D4100" s="112">
        <f>'Run Rate'!G413</f>
        <v>1</v>
      </c>
      <c r="E4100" s="112">
        <f>'Run Rate'!H413</f>
        <v>3</v>
      </c>
      <c r="F4100" s="112">
        <f>'Run Rate'!I413</f>
        <v>4</v>
      </c>
      <c r="G4100" s="112">
        <f>'Run Rate'!J413</f>
        <v>3</v>
      </c>
      <c r="H4100" s="112">
        <f>'Run Rate'!K413</f>
        <v>6</v>
      </c>
      <c r="I4100" s="112">
        <f>'Run Rate'!L413</f>
        <v>13</v>
      </c>
      <c r="J4100" s="112">
        <f>'Run Rate'!M413</f>
        <v>4</v>
      </c>
      <c r="K4100" s="112">
        <f>'Run Rate'!N413</f>
        <v>8</v>
      </c>
      <c r="L4100" s="112">
        <f>'Run Rate'!O413</f>
        <v>5</v>
      </c>
      <c r="M4100" s="112">
        <f>'Run Rate'!P413</f>
        <v>3</v>
      </c>
      <c r="N4100" s="112">
        <f>'Run Rate'!Q413</f>
        <v>2</v>
      </c>
      <c r="O4100" s="112">
        <f>'Run Rate'!R413</f>
        <v>0</v>
      </c>
      <c r="P4100" s="112">
        <f>'Run Rate'!S413</f>
        <v>1</v>
      </c>
      <c r="Q4100" s="112">
        <f>'Run Rate'!T413</f>
        <v>4</v>
      </c>
      <c r="R4100" s="112">
        <f>'Run Rate'!U413</f>
        <v>1</v>
      </c>
      <c r="S4100" s="112">
        <f>'Run Rate'!V413</f>
        <v>3</v>
      </c>
      <c r="T4100" s="112">
        <f>'Run Rate'!W413</f>
        <v>5</v>
      </c>
      <c r="U4100" s="112">
        <f>'Run Rate'!X413</f>
        <v>0</v>
      </c>
      <c r="V4100" s="112">
        <f>'Run Rate'!Y413</f>
        <v>1</v>
      </c>
      <c r="W4100" s="112">
        <f>'Run Rate'!Z413</f>
        <v>4</v>
      </c>
      <c r="X4100" s="112">
        <f>'Run Rate'!AA413</f>
        <v>1</v>
      </c>
      <c r="Y4100" s="112">
        <f>'Run Rate'!AB413</f>
        <v>5</v>
      </c>
      <c r="Z4100" s="112">
        <f>'Run Rate'!AC413</f>
        <v>3</v>
      </c>
      <c r="AA4100" s="112">
        <f>'Run Rate'!AD413</f>
        <v>2</v>
      </c>
      <c r="AB4100" s="113">
        <v>3</v>
      </c>
      <c r="AC4100" s="112">
        <v>3</v>
      </c>
      <c r="AD4100" s="112">
        <v>3</v>
      </c>
      <c r="AE4100" s="112">
        <v>3</v>
      </c>
      <c r="AF4100" s="112">
        <v>3</v>
      </c>
      <c r="AG4100" s="112">
        <v>3</v>
      </c>
      <c r="AH4100" s="112">
        <v>3</v>
      </c>
      <c r="AI4100" s="112">
        <v>3</v>
      </c>
      <c r="AJ4100" s="112">
        <v>3</v>
      </c>
      <c r="AK4100" s="112">
        <v>3</v>
      </c>
      <c r="AL4100" s="112">
        <v>3</v>
      </c>
      <c r="AM4100" s="112">
        <v>3</v>
      </c>
      <c r="AN4100" s="112">
        <v>3</v>
      </c>
      <c r="AQ4100" t="str">
        <f>AQ4098</f>
        <v/>
      </c>
    </row>
    <row r="4101" spans="1:43" ht="14.25" customHeight="1" x14ac:dyDescent="0.25">
      <c r="A4101" s="99" t="s">
        <v>1165</v>
      </c>
      <c r="B4101" s="114"/>
      <c r="C4101" s="114"/>
      <c r="D4101" s="114"/>
      <c r="E4101" s="114"/>
      <c r="F4101" s="114"/>
      <c r="G4101" s="114"/>
      <c r="H4101" s="114"/>
      <c r="I4101" s="114"/>
      <c r="J4101" s="114"/>
      <c r="K4101" s="114"/>
      <c r="L4101" s="114"/>
      <c r="M4101" s="114"/>
      <c r="N4101" s="114"/>
      <c r="O4101" s="114"/>
      <c r="P4101" s="114"/>
      <c r="Q4101" s="114"/>
      <c r="R4101" s="114"/>
      <c r="S4101" s="114"/>
      <c r="T4101" s="114"/>
      <c r="U4101" s="114"/>
      <c r="V4101" s="114"/>
      <c r="W4101" s="115"/>
      <c r="X4101" s="115"/>
      <c r="Y4101" s="115"/>
      <c r="Z4101" s="115"/>
      <c r="AA4101" s="112" t="s">
        <v>1166</v>
      </c>
      <c r="AB4101" s="113"/>
      <c r="AC4101" s="112"/>
      <c r="AD4101" s="112"/>
      <c r="AE4101" s="112"/>
      <c r="AF4101" s="112"/>
      <c r="AG4101" s="112"/>
      <c r="AH4101" s="112"/>
      <c r="AI4101" s="112"/>
      <c r="AJ4101" s="112"/>
      <c r="AK4101" s="112"/>
      <c r="AL4101" s="112"/>
      <c r="AM4101" s="112"/>
      <c r="AN4101" s="112"/>
      <c r="AQ4101" t="str">
        <f>AQ4098</f>
        <v/>
      </c>
    </row>
    <row r="4102" spans="1:43" ht="14.25" customHeight="1" x14ac:dyDescent="0.25">
      <c r="A4102" s="99" t="s">
        <v>1167</v>
      </c>
      <c r="B4102" s="114"/>
      <c r="C4102" s="114"/>
      <c r="D4102" s="114"/>
      <c r="E4102" s="114"/>
      <c r="F4102" s="114"/>
      <c r="G4102" s="114"/>
      <c r="H4102" s="114"/>
      <c r="I4102" s="114"/>
      <c r="J4102" s="114"/>
      <c r="K4102" s="114"/>
      <c r="L4102" s="114"/>
      <c r="M4102" s="114"/>
      <c r="N4102" s="114"/>
      <c r="O4102" s="114"/>
      <c r="P4102" s="114"/>
      <c r="Q4102" s="114"/>
      <c r="R4102" s="114"/>
      <c r="S4102" s="114"/>
      <c r="T4102" s="114"/>
      <c r="U4102" s="114"/>
      <c r="V4102" s="114"/>
      <c r="W4102" s="115"/>
      <c r="X4102" s="116"/>
      <c r="Y4102" s="117"/>
      <c r="Z4102" s="115"/>
      <c r="AA4102" s="112" t="s">
        <v>1168</v>
      </c>
      <c r="AB4102" s="113">
        <f>'Demand Input VP'!B2054</f>
        <v>0</v>
      </c>
      <c r="AC4102" s="112">
        <f>'Demand Input VP'!C2054</f>
        <v>0</v>
      </c>
      <c r="AD4102" s="112">
        <f>'Demand Input VP'!D2054</f>
        <v>0</v>
      </c>
      <c r="AE4102" s="112">
        <f>'Demand Input VP'!E2054</f>
        <v>0</v>
      </c>
      <c r="AF4102" s="112">
        <f>'Demand Input VP'!F2054</f>
        <v>0</v>
      </c>
      <c r="AG4102" s="112">
        <f>'Demand Input VP'!G2054</f>
        <v>0</v>
      </c>
      <c r="AH4102" s="112">
        <f>'Demand Input VP'!H2054</f>
        <v>0</v>
      </c>
      <c r="AI4102" s="112">
        <f>'Demand Input VP'!I2054</f>
        <v>0</v>
      </c>
      <c r="AJ4102" s="112">
        <f>'Demand Input VP'!J2054</f>
        <v>0</v>
      </c>
      <c r="AK4102" s="112">
        <f>'Demand Input VP'!K2054</f>
        <v>0</v>
      </c>
      <c r="AL4102" s="112">
        <f>'Demand Input VP'!L2054</f>
        <v>0</v>
      </c>
      <c r="AM4102" s="112">
        <f>'Demand Input VP'!M2054</f>
        <v>0</v>
      </c>
      <c r="AN4102" s="112">
        <f>'Demand Input VP'!N2054</f>
        <v>0</v>
      </c>
      <c r="AQ4102" t="str">
        <f>AQ4098</f>
        <v/>
      </c>
    </row>
    <row r="4103" spans="1:43" ht="14.25" customHeight="1" x14ac:dyDescent="0.25">
      <c r="A4103" s="99" t="s">
        <v>1169</v>
      </c>
      <c r="B4103" s="118"/>
      <c r="C4103" s="118"/>
      <c r="D4103" s="118"/>
      <c r="E4103" s="118"/>
      <c r="F4103" s="118"/>
      <c r="G4103" s="118"/>
      <c r="H4103" s="118"/>
      <c r="I4103" s="118"/>
      <c r="J4103" s="118"/>
      <c r="K4103" s="118"/>
      <c r="L4103" s="118"/>
      <c r="M4103" s="118"/>
      <c r="N4103" s="118"/>
      <c r="O4103" s="118"/>
      <c r="P4103" s="118"/>
      <c r="Q4103" s="118"/>
      <c r="R4103" s="118"/>
      <c r="S4103" s="118"/>
      <c r="T4103" s="118"/>
      <c r="U4103" s="118"/>
      <c r="V4103" s="118"/>
      <c r="W4103" s="115"/>
      <c r="X4103" s="116"/>
      <c r="Y4103" s="117"/>
      <c r="Z4103" s="119"/>
      <c r="AA4103" s="120" t="s">
        <v>1170</v>
      </c>
      <c r="AB4103" s="121">
        <f>'Demand Input VP'!B2053</f>
        <v>0</v>
      </c>
      <c r="AC4103" s="120">
        <f>'Demand Input VP'!C2053</f>
        <v>0</v>
      </c>
      <c r="AD4103" s="120">
        <f>'Demand Input VP'!D2053</f>
        <v>0</v>
      </c>
      <c r="AE4103" s="120">
        <f>'Demand Input VP'!E2053</f>
        <v>0</v>
      </c>
      <c r="AF4103" s="120">
        <f>'Demand Input VP'!F2053</f>
        <v>0</v>
      </c>
      <c r="AG4103" s="120">
        <f>'Demand Input VP'!G2053</f>
        <v>0</v>
      </c>
      <c r="AH4103" s="120">
        <f>'Demand Input VP'!H2053</f>
        <v>0</v>
      </c>
      <c r="AI4103" s="120">
        <f>'Demand Input VP'!I2053</f>
        <v>0</v>
      </c>
      <c r="AJ4103" s="120">
        <f>'Demand Input VP'!J2053</f>
        <v>0</v>
      </c>
      <c r="AK4103" s="120">
        <f>'Demand Input VP'!K2053</f>
        <v>0</v>
      </c>
      <c r="AL4103" s="120">
        <f>'Demand Input VP'!L2053</f>
        <v>0</v>
      </c>
      <c r="AM4103" s="120">
        <f>'Demand Input VP'!M2053</f>
        <v>0</v>
      </c>
      <c r="AN4103" s="120">
        <f>'Demand Input VP'!N2053</f>
        <v>0</v>
      </c>
      <c r="AQ4103" t="str">
        <f>AQ4098</f>
        <v/>
      </c>
    </row>
    <row r="4104" spans="1:43" ht="14.25" customHeight="1" x14ac:dyDescent="0.25">
      <c r="A4104" s="1"/>
      <c r="B4104" s="122"/>
      <c r="C4104" s="122"/>
      <c r="D4104" s="122"/>
      <c r="E4104" s="122"/>
      <c r="F4104" s="122"/>
      <c r="G4104" s="122"/>
      <c r="H4104" s="122"/>
      <c r="I4104" s="122"/>
      <c r="J4104" s="122"/>
      <c r="K4104" s="122"/>
      <c r="L4104" s="122"/>
      <c r="M4104" s="122"/>
      <c r="N4104" s="122"/>
      <c r="O4104" s="122"/>
      <c r="P4104" s="122"/>
      <c r="Q4104" s="122"/>
      <c r="R4104" s="122"/>
      <c r="S4104" s="122"/>
      <c r="T4104" s="122"/>
      <c r="U4104" s="122"/>
      <c r="V4104" s="122"/>
      <c r="W4104" s="123"/>
      <c r="X4104" s="116"/>
      <c r="Y4104" s="117"/>
      <c r="Z4104" s="123"/>
      <c r="AA4104" s="112" t="s">
        <v>1171</v>
      </c>
      <c r="AB4104" s="113">
        <f>'Demand Input MP'!B2054</f>
        <v>0</v>
      </c>
      <c r="AC4104" s="112">
        <f>'Demand Input MP'!C2054</f>
        <v>0</v>
      </c>
      <c r="AD4104" s="112">
        <f>'Demand Input MP'!D2054</f>
        <v>0</v>
      </c>
      <c r="AE4104" s="112">
        <f>'Demand Input MP'!E2054</f>
        <v>0</v>
      </c>
      <c r="AF4104" s="112">
        <f>'Demand Input MP'!F2054</f>
        <v>0</v>
      </c>
      <c r="AG4104" s="112">
        <f>'Demand Input MP'!G2054</f>
        <v>0</v>
      </c>
      <c r="AH4104" s="112">
        <f>'Demand Input MP'!H2054</f>
        <v>0</v>
      </c>
      <c r="AI4104" s="112">
        <f>'Demand Input MP'!I2054</f>
        <v>0</v>
      </c>
      <c r="AJ4104" s="112">
        <f>'Demand Input MP'!J2054</f>
        <v>0</v>
      </c>
      <c r="AK4104" s="112">
        <f>'Demand Input MP'!K2054</f>
        <v>0</v>
      </c>
      <c r="AL4104" s="112">
        <f>'Demand Input MP'!L2054</f>
        <v>0</v>
      </c>
      <c r="AM4104" s="112">
        <f>'Demand Input MP'!M2054</f>
        <v>0</v>
      </c>
      <c r="AN4104" s="112">
        <f>'Demand Input MP'!N2054</f>
        <v>0</v>
      </c>
      <c r="AQ4104" t="str">
        <f>AQ4098</f>
        <v/>
      </c>
    </row>
    <row r="4105" spans="1:43" ht="14.25" customHeight="1" x14ac:dyDescent="0.25">
      <c r="A4105" s="1"/>
      <c r="B4105" s="122"/>
      <c r="C4105" s="122"/>
      <c r="D4105" s="122"/>
      <c r="E4105" s="122"/>
      <c r="F4105" s="122"/>
      <c r="G4105" s="122"/>
      <c r="H4105" s="122"/>
      <c r="I4105" s="122"/>
      <c r="J4105" s="122"/>
      <c r="K4105" s="122"/>
      <c r="L4105" s="122"/>
      <c r="M4105" s="122"/>
      <c r="N4105" s="122"/>
      <c r="O4105" s="122"/>
      <c r="P4105" s="122"/>
      <c r="Q4105" s="122"/>
      <c r="R4105" s="122"/>
      <c r="S4105" s="122"/>
      <c r="T4105" s="122"/>
      <c r="U4105" s="122"/>
      <c r="V4105" s="124" t="s">
        <v>91</v>
      </c>
      <c r="W4105" s="125">
        <f>IFERROR(IF(SUM('Run Rate History'!E413:AD413)&gt;0,(SUMPRODUCT((B4100:AA4100&gt;=PERCENTILE(B4100:AA4100,0.1))*(B4100:AA4100&lt;=PERCENTILE(B4100:AA4100,0.9))*B4100:AA4100)+SUMPRODUCT(('Run Rate History'!E413:AD413&gt;=PERCENTILE(B4100:AA4100,0.1))*('Run Rate History'!E413:AD413&lt;=PERCENTILE(B4100:AA4100,0.9))*'Run Rate History'!E413:AD413))/(SUMPRODUCT((B4100:AA4100&gt;=PERCENTILE(B4100:AA4100,0.1))*(B4100:AA4100&lt;=PERCENTILE(B4100:AA4100,0.9))*1)+SUMPRODUCT(('Run Rate History'!E413:AD413&gt;=PERCENTILE(B4100:AA4100,0.1))*('Run Rate History'!E413:AD413&lt;=PERCENTILE(B4100:AA4100,0.9))*1)),TRIMMEAN(B4100:AA4100,0.15)),0)</f>
        <v>2.8780487804878048</v>
      </c>
      <c r="X4105" s="126" t="s">
        <v>1172</v>
      </c>
      <c r="Y4105" s="127">
        <f>SUM(B4100:AA4100)/26</f>
        <v>3.2692307692307692</v>
      </c>
      <c r="Z4105" s="128"/>
      <c r="AA4105" s="112" t="s">
        <v>1173</v>
      </c>
      <c r="AB4105" s="113">
        <f>'Demand Input MP'!B2053</f>
        <v>0</v>
      </c>
      <c r="AC4105" s="112">
        <f>'Demand Input MP'!C2053</f>
        <v>0</v>
      </c>
      <c r="AD4105" s="112">
        <f>'Demand Input MP'!D2053</f>
        <v>0</v>
      </c>
      <c r="AE4105" s="112">
        <f>'Demand Input MP'!E2053</f>
        <v>0</v>
      </c>
      <c r="AF4105" s="112">
        <f>'Demand Input MP'!F2053</f>
        <v>0</v>
      </c>
      <c r="AG4105" s="112">
        <f>'Demand Input MP'!G2053</f>
        <v>0</v>
      </c>
      <c r="AH4105" s="112">
        <f>'Demand Input MP'!H2053</f>
        <v>0</v>
      </c>
      <c r="AI4105" s="112">
        <f>'Demand Input MP'!I2053</f>
        <v>0</v>
      </c>
      <c r="AJ4105" s="112">
        <f>'Demand Input MP'!J2053</f>
        <v>0</v>
      </c>
      <c r="AK4105" s="112">
        <f>'Demand Input MP'!K2053</f>
        <v>0</v>
      </c>
      <c r="AL4105" s="112">
        <f>'Demand Input MP'!L2053</f>
        <v>0</v>
      </c>
      <c r="AM4105" s="112">
        <f>'Demand Input MP'!M2053</f>
        <v>0</v>
      </c>
      <c r="AN4105" s="112">
        <f>'Demand Input MP'!N2053</f>
        <v>0</v>
      </c>
      <c r="AQ4105" t="str">
        <f>AQ4098</f>
        <v/>
      </c>
    </row>
    <row r="4106" spans="1:43" ht="14.25" customHeight="1" x14ac:dyDescent="0.25">
      <c r="A4106" s="1"/>
      <c r="B4106" s="122"/>
      <c r="C4106" s="122"/>
      <c r="D4106" s="122"/>
      <c r="E4106" s="122"/>
      <c r="F4106" s="122"/>
      <c r="G4106" s="122"/>
      <c r="H4106" s="122"/>
      <c r="I4106" s="122"/>
      <c r="J4106" s="122"/>
      <c r="K4106" s="122"/>
      <c r="L4106" s="122"/>
      <c r="M4106" s="122"/>
      <c r="N4106" s="122"/>
      <c r="O4106" s="122"/>
      <c r="P4106" s="122"/>
      <c r="Q4106" s="122"/>
      <c r="R4106" s="122"/>
      <c r="S4106" s="122"/>
      <c r="T4106" s="122"/>
      <c r="U4106" s="122"/>
      <c r="V4106" s="124" t="s">
        <v>94</v>
      </c>
      <c r="W4106" s="125">
        <f>IFERROR((1*MIN(MAX(X4100,0.5*IF(SUM('Run Rate History'!E413:AD413)&gt;0,(MEDIAN(IF(B4100:AA4100&gt;0,B4100:AA4100))+MEDIAN(IF('Run Rate History'!E413:AD413&gt;0,'Run Rate History'!E413:AD413)))/2,MEDIAN(IF(B4100:AA4100&gt;0,B4100:AA4100)))),2*IF(SUM('Run Rate History'!E413:AD413)&gt;0,(MEDIAN(IF(B4100:AA4100&gt;0,B4100:AA4100))+MEDIAN(IF('Run Rate History'!E413:AD413&gt;0,'Run Rate History'!E413:AD413)))/2,MEDIAN(IF(B4100:AA4100&gt;0,B4100:AA4100))))+2*MIN(MAX(Y4100,0.5*IF(SUM('Run Rate History'!E413:AD413)&gt;0,(MEDIAN(IF(B4100:AA4100&gt;0,B4100:AA4100))+MEDIAN(IF('Run Rate History'!E413:AD413&gt;0,'Run Rate History'!E413:AD413)))/2,MEDIAN(IF(B4100:AA4100&gt;0,B4100:AA4100)))),2*IF(SUM('Run Rate History'!E413:AD413)&gt;0,(MEDIAN(IF(B4100:AA4100&gt;0,B4100:AA4100))+MEDIAN(IF('Run Rate History'!E413:AD413&gt;0,'Run Rate History'!E413:AD413)))/2,MEDIAN(IF(B4100:AA4100&gt;0,B4100:AA4100))))+3*MIN(MAX(Z4100,0.5*IF(SUM('Run Rate History'!E413:AD413)&gt;0,(MEDIAN(IF(B4100:AA4100&gt;0,B4100:AA4100))+MEDIAN(IF('Run Rate History'!E413:AD413&gt;0,'Run Rate History'!E413:AD413)))/2,MEDIAN(IF(B4100:AA4100&gt;0,B4100:AA4100)))),2*IF(SUM('Run Rate History'!E413:AD413)&gt;0,(MEDIAN(IF(B4100:AA4100&gt;0,B4100:AA4100))+MEDIAN(IF('Run Rate History'!E413:AD413&gt;0,'Run Rate History'!E413:AD413)))/2,MEDIAN(IF(B4100:AA4100&gt;0,B4100:AA4100))))+4*MIN(MAX(AA4100,0.5*IF(SUM('Run Rate History'!E413:AD413)&gt;0,(MEDIAN(IF(B4100:AA4100&gt;0,B4100:AA4100))+MEDIAN(IF('Run Rate History'!E413:AD413&gt;0,'Run Rate History'!E413:AD413)))/2,MEDIAN(IF(B4100:AA4100&gt;0,B4100:AA4100)))),2*IF(SUM('Run Rate History'!E413:AD413)&gt;0,(MEDIAN(IF(B4100:AA4100&gt;0,B4100:AA4100))+MEDIAN(IF('Run Rate History'!E413:AD413&gt;0,'Run Rate History'!E413:AD413)))/2,MEDIAN(IF(B4100:AA4100&gt;0,B4100:AA4100)))))/10,0)</f>
        <v>2.85</v>
      </c>
      <c r="X4106" s="129" t="s">
        <v>1174</v>
      </c>
      <c r="Y4106" s="130">
        <f>IFERROR(VLOOKUP(A4098,'Stanje zaliha'!A:E,5,FALSE()),0)</f>
        <v>46</v>
      </c>
      <c r="Z4106" s="131"/>
      <c r="AA4106" s="113" t="s">
        <v>1175</v>
      </c>
      <c r="AB4106" s="118">
        <f t="shared" ref="AB4106:AN4106" si="818">SUM(AB4102:AB4105)</f>
        <v>0</v>
      </c>
      <c r="AC4106" s="118">
        <f t="shared" si="818"/>
        <v>0</v>
      </c>
      <c r="AD4106" s="118">
        <f t="shared" si="818"/>
        <v>0</v>
      </c>
      <c r="AE4106" s="118">
        <f t="shared" si="818"/>
        <v>0</v>
      </c>
      <c r="AF4106" s="118">
        <f t="shared" si="818"/>
        <v>0</v>
      </c>
      <c r="AG4106" s="118">
        <f t="shared" si="818"/>
        <v>0</v>
      </c>
      <c r="AH4106" s="118">
        <f t="shared" si="818"/>
        <v>0</v>
      </c>
      <c r="AI4106" s="118">
        <f t="shared" si="818"/>
        <v>0</v>
      </c>
      <c r="AJ4106" s="118">
        <f t="shared" si="818"/>
        <v>0</v>
      </c>
      <c r="AK4106" s="118">
        <f t="shared" si="818"/>
        <v>0</v>
      </c>
      <c r="AL4106" s="118">
        <f t="shared" si="818"/>
        <v>0</v>
      </c>
      <c r="AM4106" s="118">
        <f t="shared" si="818"/>
        <v>0</v>
      </c>
      <c r="AN4106" s="118">
        <f t="shared" si="818"/>
        <v>0</v>
      </c>
      <c r="AQ4106" t="str">
        <f>AQ4098</f>
        <v/>
      </c>
    </row>
    <row r="4107" spans="1:43" ht="14.25" customHeight="1" x14ac:dyDescent="0.25">
      <c r="A4107" s="1"/>
      <c r="B4107" s="122"/>
      <c r="C4107" s="122"/>
      <c r="D4107" s="122"/>
      <c r="E4107" s="122"/>
      <c r="F4107" s="122"/>
      <c r="G4107" s="122"/>
      <c r="H4107" s="122"/>
      <c r="I4107" s="122"/>
      <c r="J4107" s="122"/>
      <c r="K4107" s="122"/>
      <c r="L4107" s="122"/>
      <c r="M4107" s="122"/>
      <c r="N4107" s="122"/>
      <c r="O4107" s="122"/>
      <c r="P4107" s="122"/>
      <c r="Q4107" s="122"/>
      <c r="R4107" s="122"/>
      <c r="S4107" s="122"/>
      <c r="T4107" s="122"/>
      <c r="U4107" s="122"/>
      <c r="V4107" s="124" t="s">
        <v>95</v>
      </c>
      <c r="W4107" s="125">
        <f>IFERROR(0.6*W4106+0.4*W4105,0)</f>
        <v>2.8612195121951221</v>
      </c>
      <c r="X4107" s="132" t="s">
        <v>1176</v>
      </c>
      <c r="Y4107" s="133">
        <f>IFERROR(SUMIF('Popis poslanih narudžbi'!A:A,A4098,'Popis poslanih narudžbi'!C:C),0)</f>
        <v>0</v>
      </c>
      <c r="Z4107" s="131"/>
      <c r="AA4107" s="134" t="s">
        <v>1177</v>
      </c>
      <c r="AB4107" s="118">
        <f t="shared" ref="AB4107:AN4107" si="819">AB4100+AB4106</f>
        <v>3</v>
      </c>
      <c r="AC4107" s="118">
        <f t="shared" si="819"/>
        <v>3</v>
      </c>
      <c r="AD4107" s="118">
        <f t="shared" si="819"/>
        <v>3</v>
      </c>
      <c r="AE4107" s="118">
        <f t="shared" si="819"/>
        <v>3</v>
      </c>
      <c r="AF4107" s="118">
        <f t="shared" si="819"/>
        <v>3</v>
      </c>
      <c r="AG4107" s="118">
        <f t="shared" si="819"/>
        <v>3</v>
      </c>
      <c r="AH4107" s="118">
        <f t="shared" si="819"/>
        <v>3</v>
      </c>
      <c r="AI4107" s="118">
        <f t="shared" si="819"/>
        <v>3</v>
      </c>
      <c r="AJ4107" s="118">
        <f t="shared" si="819"/>
        <v>3</v>
      </c>
      <c r="AK4107" s="118">
        <f t="shared" si="819"/>
        <v>3</v>
      </c>
      <c r="AL4107" s="118">
        <f t="shared" si="819"/>
        <v>3</v>
      </c>
      <c r="AM4107" s="118">
        <f t="shared" si="819"/>
        <v>3</v>
      </c>
      <c r="AN4107" s="118">
        <f t="shared" si="819"/>
        <v>3</v>
      </c>
      <c r="AQ4107" t="str">
        <f>AQ4098</f>
        <v/>
      </c>
    </row>
    <row r="4108" spans="1:43" ht="14.25" customHeight="1" x14ac:dyDescent="0.25">
      <c r="A4108" s="107" t="str">
        <f>'Run Rate'!A414</f>
        <v>FIT05845</v>
      </c>
      <c r="B4108" s="135" t="str">
        <f>'Run Rate'!B414</f>
        <v>Bučica gumirana heksagonalna 15 kg</v>
      </c>
      <c r="C4108" s="135" t="str">
        <f>'Run Rate'!C414</f>
        <v>FITNESS OPREMA</v>
      </c>
      <c r="D4108" s="135" t="str">
        <f>'Run Rate'!D414</f>
        <v>03 BRONZE</v>
      </c>
      <c r="E4108" s="122"/>
      <c r="F4108" s="122"/>
      <c r="G4108" s="122"/>
      <c r="H4108" s="122"/>
      <c r="I4108" s="122"/>
      <c r="J4108" s="122"/>
      <c r="K4108" s="122"/>
      <c r="L4108" s="122"/>
      <c r="M4108" s="122"/>
      <c r="N4108" s="122"/>
      <c r="O4108" s="122"/>
      <c r="P4108" s="122"/>
      <c r="Q4108" s="122"/>
      <c r="R4108" s="122"/>
      <c r="S4108" s="122"/>
      <c r="T4108" s="122"/>
      <c r="U4108" s="122"/>
      <c r="V4108" s="122"/>
      <c r="W4108" s="122"/>
      <c r="X4108" s="122"/>
      <c r="Y4108" s="122"/>
      <c r="Z4108" s="122"/>
      <c r="AA4108" s="122"/>
      <c r="AB4108" s="122"/>
      <c r="AC4108" s="122"/>
      <c r="AD4108" s="122"/>
      <c r="AE4108" s="122"/>
      <c r="AF4108" s="122"/>
      <c r="AG4108" s="122"/>
      <c r="AH4108" s="122"/>
      <c r="AI4108" s="122"/>
      <c r="AJ4108" s="122"/>
      <c r="AK4108" s="122"/>
      <c r="AL4108" s="122"/>
      <c r="AM4108" s="122"/>
      <c r="AN4108" s="122"/>
      <c r="AQ4108" t="str">
        <f>IF(AND(OR($B$1="ALL",$B$1=C4108),OR($E$1="ALL",$E$1=D4108),OR($B$2="ALL",$B$2=A4108),OR($E$2="ALL",IFERROR(SEARCH($E$2,B4108),0)&gt;0)),"MATCH","")</f>
        <v/>
      </c>
    </row>
    <row r="4109" spans="1:43" ht="14.25" customHeight="1" x14ac:dyDescent="0.25">
      <c r="A4109" s="108" t="s">
        <v>1137</v>
      </c>
      <c r="B4109" s="136" t="s">
        <v>1138</v>
      </c>
      <c r="C4109" s="136" t="s">
        <v>1139</v>
      </c>
      <c r="D4109" s="136" t="s">
        <v>1140</v>
      </c>
      <c r="E4109" s="136" t="s">
        <v>1141</v>
      </c>
      <c r="F4109" s="136" t="s">
        <v>1142</v>
      </c>
      <c r="G4109" s="136" t="s">
        <v>1143</v>
      </c>
      <c r="H4109" s="136" t="s">
        <v>1144</v>
      </c>
      <c r="I4109" s="136" t="s">
        <v>1145</v>
      </c>
      <c r="J4109" s="136" t="s">
        <v>1146</v>
      </c>
      <c r="K4109" s="136" t="s">
        <v>1147</v>
      </c>
      <c r="L4109" s="136" t="s">
        <v>1148</v>
      </c>
      <c r="M4109" s="136" t="s">
        <v>1149</v>
      </c>
      <c r="N4109" s="136" t="s">
        <v>1150</v>
      </c>
      <c r="O4109" s="136" t="s">
        <v>1151</v>
      </c>
      <c r="P4109" s="136" t="s">
        <v>1152</v>
      </c>
      <c r="Q4109" s="136" t="s">
        <v>1153</v>
      </c>
      <c r="R4109" s="136" t="s">
        <v>1154</v>
      </c>
      <c r="S4109" s="136" t="s">
        <v>1155</v>
      </c>
      <c r="T4109" s="136" t="s">
        <v>1156</v>
      </c>
      <c r="U4109" s="136" t="s">
        <v>1157</v>
      </c>
      <c r="V4109" s="136" t="s">
        <v>1158</v>
      </c>
      <c r="W4109" s="136" t="s">
        <v>1159</v>
      </c>
      <c r="X4109" s="136" t="s">
        <v>1160</v>
      </c>
      <c r="Y4109" s="136" t="s">
        <v>1161</v>
      </c>
      <c r="Z4109" s="136" t="s">
        <v>1162</v>
      </c>
      <c r="AA4109" s="136" t="s">
        <v>1163</v>
      </c>
      <c r="AB4109" s="137" t="s">
        <v>156</v>
      </c>
      <c r="AC4109" s="137" t="s">
        <v>157</v>
      </c>
      <c r="AD4109" s="137" t="s">
        <v>158</v>
      </c>
      <c r="AE4109" s="137" t="s">
        <v>139</v>
      </c>
      <c r="AF4109" s="138" t="s">
        <v>140</v>
      </c>
      <c r="AG4109" s="138" t="s">
        <v>141</v>
      </c>
      <c r="AH4109" s="138" t="s">
        <v>142</v>
      </c>
      <c r="AI4109" s="138" t="s">
        <v>143</v>
      </c>
      <c r="AJ4109" s="139" t="s">
        <v>144</v>
      </c>
      <c r="AK4109" s="139" t="s">
        <v>145</v>
      </c>
      <c r="AL4109" s="139" t="s">
        <v>146</v>
      </c>
      <c r="AM4109" s="140" t="s">
        <v>147</v>
      </c>
      <c r="AN4109" s="140" t="s">
        <v>148</v>
      </c>
      <c r="AQ4109" t="str">
        <f>AQ4108</f>
        <v/>
      </c>
    </row>
    <row r="4110" spans="1:43" ht="14.25" customHeight="1" x14ac:dyDescent="0.25">
      <c r="A4110" s="99" t="s">
        <v>1164</v>
      </c>
      <c r="B4110" s="112">
        <f>'Run Rate'!E414</f>
        <v>2</v>
      </c>
      <c r="C4110" s="112">
        <f>'Run Rate'!F414</f>
        <v>6</v>
      </c>
      <c r="D4110" s="112">
        <f>'Run Rate'!G414</f>
        <v>2</v>
      </c>
      <c r="E4110" s="112">
        <f>'Run Rate'!H414</f>
        <v>0</v>
      </c>
      <c r="F4110" s="112">
        <f>'Run Rate'!I414</f>
        <v>0</v>
      </c>
      <c r="G4110" s="112">
        <f>'Run Rate'!J414</f>
        <v>0</v>
      </c>
      <c r="H4110" s="112">
        <f>'Run Rate'!K414</f>
        <v>7</v>
      </c>
      <c r="I4110" s="112">
        <f>'Run Rate'!L414</f>
        <v>9</v>
      </c>
      <c r="J4110" s="112">
        <f>'Run Rate'!M414</f>
        <v>15</v>
      </c>
      <c r="K4110" s="112">
        <f>'Run Rate'!N414</f>
        <v>7</v>
      </c>
      <c r="L4110" s="112">
        <f>'Run Rate'!O414</f>
        <v>9</v>
      </c>
      <c r="M4110" s="112">
        <f>'Run Rate'!P414</f>
        <v>1</v>
      </c>
      <c r="N4110" s="112">
        <f>'Run Rate'!Q414</f>
        <v>11</v>
      </c>
      <c r="O4110" s="112">
        <f>'Run Rate'!R414</f>
        <v>6</v>
      </c>
      <c r="P4110" s="112">
        <f>'Run Rate'!S414</f>
        <v>0</v>
      </c>
      <c r="Q4110" s="112">
        <f>'Run Rate'!T414</f>
        <v>6</v>
      </c>
      <c r="R4110" s="112">
        <f>'Run Rate'!U414</f>
        <v>0</v>
      </c>
      <c r="S4110" s="112">
        <f>'Run Rate'!V414</f>
        <v>0</v>
      </c>
      <c r="T4110" s="112">
        <f>'Run Rate'!W414</f>
        <v>0</v>
      </c>
      <c r="U4110" s="112">
        <f>'Run Rate'!X414</f>
        <v>0</v>
      </c>
      <c r="V4110" s="112">
        <f>'Run Rate'!Y414</f>
        <v>1</v>
      </c>
      <c r="W4110" s="112">
        <f>'Run Rate'!Z414</f>
        <v>0</v>
      </c>
      <c r="X4110" s="112">
        <f>'Run Rate'!AA414</f>
        <v>0</v>
      </c>
      <c r="Y4110" s="112">
        <f>'Run Rate'!AB414</f>
        <v>0</v>
      </c>
      <c r="Z4110" s="112">
        <f>'Run Rate'!AC414</f>
        <v>2</v>
      </c>
      <c r="AA4110" s="112">
        <f>'Run Rate'!AD414</f>
        <v>0</v>
      </c>
      <c r="AB4110" s="113">
        <v>0</v>
      </c>
      <c r="AC4110" s="112">
        <v>0</v>
      </c>
      <c r="AD4110" s="112">
        <v>0</v>
      </c>
      <c r="AE4110" s="112">
        <v>0</v>
      </c>
      <c r="AF4110" s="112">
        <v>0</v>
      </c>
      <c r="AG4110" s="112">
        <v>0</v>
      </c>
      <c r="AH4110" s="112">
        <v>0</v>
      </c>
      <c r="AI4110" s="112">
        <v>0</v>
      </c>
      <c r="AJ4110" s="112">
        <v>0</v>
      </c>
      <c r="AK4110" s="112">
        <v>0</v>
      </c>
      <c r="AL4110" s="112">
        <v>0</v>
      </c>
      <c r="AM4110" s="112">
        <v>0</v>
      </c>
      <c r="AN4110" s="112">
        <v>0</v>
      </c>
      <c r="AQ4110" t="str">
        <f>AQ4108</f>
        <v/>
      </c>
    </row>
    <row r="4111" spans="1:43" ht="14.25" customHeight="1" x14ac:dyDescent="0.25">
      <c r="A4111" s="99" t="s">
        <v>1165</v>
      </c>
      <c r="B4111" s="114"/>
      <c r="C4111" s="114"/>
      <c r="D4111" s="114"/>
      <c r="E4111" s="114"/>
      <c r="F4111" s="114"/>
      <c r="G4111" s="114"/>
      <c r="H4111" s="114"/>
      <c r="I4111" s="114"/>
      <c r="J4111" s="114"/>
      <c r="K4111" s="114"/>
      <c r="L4111" s="114"/>
      <c r="M4111" s="114"/>
      <c r="N4111" s="114"/>
      <c r="O4111" s="114"/>
      <c r="P4111" s="114"/>
      <c r="Q4111" s="114"/>
      <c r="R4111" s="114"/>
      <c r="S4111" s="114"/>
      <c r="T4111" s="114"/>
      <c r="U4111" s="114"/>
      <c r="V4111" s="114"/>
      <c r="W4111" s="115"/>
      <c r="X4111" s="115"/>
      <c r="Y4111" s="115"/>
      <c r="Z4111" s="115"/>
      <c r="AA4111" s="112" t="s">
        <v>1166</v>
      </c>
      <c r="AB4111" s="113"/>
      <c r="AC4111" s="112"/>
      <c r="AD4111" s="112"/>
      <c r="AE4111" s="112"/>
      <c r="AF4111" s="112"/>
      <c r="AG4111" s="112"/>
      <c r="AH4111" s="112"/>
      <c r="AI4111" s="112"/>
      <c r="AJ4111" s="112"/>
      <c r="AK4111" s="112"/>
      <c r="AL4111" s="112"/>
      <c r="AM4111" s="112"/>
      <c r="AN4111" s="112"/>
      <c r="AQ4111" t="str">
        <f>AQ4108</f>
        <v/>
      </c>
    </row>
    <row r="4112" spans="1:43" ht="14.25" customHeight="1" x14ac:dyDescent="0.25">
      <c r="A4112" s="99" t="s">
        <v>1167</v>
      </c>
      <c r="B4112" s="114"/>
      <c r="C4112" s="114"/>
      <c r="D4112" s="114"/>
      <c r="E4112" s="114"/>
      <c r="F4112" s="114"/>
      <c r="G4112" s="114"/>
      <c r="H4112" s="114"/>
      <c r="I4112" s="114"/>
      <c r="J4112" s="114"/>
      <c r="K4112" s="114"/>
      <c r="L4112" s="114"/>
      <c r="M4112" s="114"/>
      <c r="N4112" s="114"/>
      <c r="O4112" s="114"/>
      <c r="P4112" s="114"/>
      <c r="Q4112" s="114"/>
      <c r="R4112" s="114"/>
      <c r="S4112" s="114"/>
      <c r="T4112" s="114"/>
      <c r="U4112" s="114"/>
      <c r="V4112" s="114"/>
      <c r="W4112" s="115"/>
      <c r="X4112" s="116"/>
      <c r="Y4112" s="117"/>
      <c r="Z4112" s="115"/>
      <c r="AA4112" s="112" t="s">
        <v>1168</v>
      </c>
      <c r="AB4112" s="113">
        <f>'Demand Input VP'!B2059</f>
        <v>0</v>
      </c>
      <c r="AC4112" s="112">
        <f>'Demand Input VP'!C2059</f>
        <v>0</v>
      </c>
      <c r="AD4112" s="112">
        <f>'Demand Input VP'!D2059</f>
        <v>0</v>
      </c>
      <c r="AE4112" s="112">
        <f>'Demand Input VP'!E2059</f>
        <v>0</v>
      </c>
      <c r="AF4112" s="112">
        <f>'Demand Input VP'!F2059</f>
        <v>0</v>
      </c>
      <c r="AG4112" s="112">
        <f>'Demand Input VP'!G2059</f>
        <v>0</v>
      </c>
      <c r="AH4112" s="112">
        <f>'Demand Input VP'!H2059</f>
        <v>0</v>
      </c>
      <c r="AI4112" s="112">
        <f>'Demand Input VP'!I2059</f>
        <v>0</v>
      </c>
      <c r="AJ4112" s="112">
        <f>'Demand Input VP'!J2059</f>
        <v>0</v>
      </c>
      <c r="AK4112" s="112">
        <f>'Demand Input VP'!K2059</f>
        <v>0</v>
      </c>
      <c r="AL4112" s="112">
        <f>'Demand Input VP'!L2059</f>
        <v>0</v>
      </c>
      <c r="AM4112" s="112">
        <f>'Demand Input VP'!M2059</f>
        <v>0</v>
      </c>
      <c r="AN4112" s="112">
        <f>'Demand Input VP'!N2059</f>
        <v>0</v>
      </c>
      <c r="AQ4112" t="str">
        <f>AQ4108</f>
        <v/>
      </c>
    </row>
    <row r="4113" spans="1:43" ht="14.25" customHeight="1" x14ac:dyDescent="0.25">
      <c r="A4113" s="99" t="s">
        <v>1169</v>
      </c>
      <c r="B4113" s="118"/>
      <c r="C4113" s="118"/>
      <c r="D4113" s="118"/>
      <c r="E4113" s="118"/>
      <c r="F4113" s="118"/>
      <c r="G4113" s="118"/>
      <c r="H4113" s="118"/>
      <c r="I4113" s="118"/>
      <c r="J4113" s="118"/>
      <c r="K4113" s="118"/>
      <c r="L4113" s="118"/>
      <c r="M4113" s="118"/>
      <c r="N4113" s="118"/>
      <c r="O4113" s="118"/>
      <c r="P4113" s="118"/>
      <c r="Q4113" s="118"/>
      <c r="R4113" s="118"/>
      <c r="S4113" s="118"/>
      <c r="T4113" s="118"/>
      <c r="U4113" s="118"/>
      <c r="V4113" s="118"/>
      <c r="W4113" s="115"/>
      <c r="X4113" s="116"/>
      <c r="Y4113" s="117"/>
      <c r="Z4113" s="119"/>
      <c r="AA4113" s="120" t="s">
        <v>1170</v>
      </c>
      <c r="AB4113" s="121">
        <f>'Demand Input VP'!B2058</f>
        <v>0</v>
      </c>
      <c r="AC4113" s="120">
        <f>'Demand Input VP'!C2058</f>
        <v>0</v>
      </c>
      <c r="AD4113" s="120">
        <f>'Demand Input VP'!D2058</f>
        <v>0</v>
      </c>
      <c r="AE4113" s="120">
        <f>'Demand Input VP'!E2058</f>
        <v>0</v>
      </c>
      <c r="AF4113" s="120">
        <f>'Demand Input VP'!F2058</f>
        <v>0</v>
      </c>
      <c r="AG4113" s="120">
        <f>'Demand Input VP'!G2058</f>
        <v>0</v>
      </c>
      <c r="AH4113" s="120">
        <f>'Demand Input VP'!H2058</f>
        <v>0</v>
      </c>
      <c r="AI4113" s="120">
        <f>'Demand Input VP'!I2058</f>
        <v>0</v>
      </c>
      <c r="AJ4113" s="120">
        <f>'Demand Input VP'!J2058</f>
        <v>0</v>
      </c>
      <c r="AK4113" s="120">
        <f>'Demand Input VP'!K2058</f>
        <v>0</v>
      </c>
      <c r="AL4113" s="120">
        <f>'Demand Input VP'!L2058</f>
        <v>0</v>
      </c>
      <c r="AM4113" s="120">
        <f>'Demand Input VP'!M2058</f>
        <v>0</v>
      </c>
      <c r="AN4113" s="120">
        <f>'Demand Input VP'!N2058</f>
        <v>0</v>
      </c>
      <c r="AQ4113" t="str">
        <f>AQ4108</f>
        <v/>
      </c>
    </row>
    <row r="4114" spans="1:43" ht="14.25" customHeight="1" x14ac:dyDescent="0.25">
      <c r="A4114" s="1"/>
      <c r="B4114" s="122"/>
      <c r="C4114" s="122"/>
      <c r="D4114" s="122"/>
      <c r="E4114" s="122"/>
      <c r="F4114" s="122"/>
      <c r="G4114" s="122"/>
      <c r="H4114" s="122"/>
      <c r="I4114" s="122"/>
      <c r="J4114" s="122"/>
      <c r="K4114" s="122"/>
      <c r="L4114" s="122"/>
      <c r="M4114" s="122"/>
      <c r="N4114" s="122"/>
      <c r="O4114" s="122"/>
      <c r="P4114" s="122"/>
      <c r="Q4114" s="122"/>
      <c r="R4114" s="122"/>
      <c r="S4114" s="122"/>
      <c r="T4114" s="122"/>
      <c r="U4114" s="122"/>
      <c r="V4114" s="122"/>
      <c r="W4114" s="123"/>
      <c r="X4114" s="116"/>
      <c r="Y4114" s="117"/>
      <c r="Z4114" s="123"/>
      <c r="AA4114" s="112" t="s">
        <v>1171</v>
      </c>
      <c r="AB4114" s="113">
        <f>'Demand Input MP'!B2059</f>
        <v>0</v>
      </c>
      <c r="AC4114" s="112">
        <f>'Demand Input MP'!C2059</f>
        <v>0</v>
      </c>
      <c r="AD4114" s="112">
        <f>'Demand Input MP'!D2059</f>
        <v>0</v>
      </c>
      <c r="AE4114" s="112">
        <f>'Demand Input MP'!E2059</f>
        <v>0</v>
      </c>
      <c r="AF4114" s="112">
        <f>'Demand Input MP'!F2059</f>
        <v>0</v>
      </c>
      <c r="AG4114" s="112">
        <f>'Demand Input MP'!G2059</f>
        <v>0</v>
      </c>
      <c r="AH4114" s="112">
        <f>'Demand Input MP'!H2059</f>
        <v>0</v>
      </c>
      <c r="AI4114" s="112">
        <f>'Demand Input MP'!I2059</f>
        <v>0</v>
      </c>
      <c r="AJ4114" s="112">
        <f>'Demand Input MP'!J2059</f>
        <v>0</v>
      </c>
      <c r="AK4114" s="112">
        <f>'Demand Input MP'!K2059</f>
        <v>0</v>
      </c>
      <c r="AL4114" s="112">
        <f>'Demand Input MP'!L2059</f>
        <v>0</v>
      </c>
      <c r="AM4114" s="112">
        <f>'Demand Input MP'!M2059</f>
        <v>0</v>
      </c>
      <c r="AN4114" s="112">
        <f>'Demand Input MP'!N2059</f>
        <v>0</v>
      </c>
      <c r="AQ4114" t="str">
        <f>AQ4108</f>
        <v/>
      </c>
    </row>
    <row r="4115" spans="1:43" ht="14.25" customHeight="1" x14ac:dyDescent="0.25">
      <c r="A4115" s="1"/>
      <c r="B4115" s="122"/>
      <c r="C4115" s="122"/>
      <c r="D4115" s="122"/>
      <c r="E4115" s="122"/>
      <c r="F4115" s="122"/>
      <c r="G4115" s="122"/>
      <c r="H4115" s="122"/>
      <c r="I4115" s="122"/>
      <c r="J4115" s="122"/>
      <c r="K4115" s="122"/>
      <c r="L4115" s="122"/>
      <c r="M4115" s="122"/>
      <c r="N4115" s="122"/>
      <c r="O4115" s="122"/>
      <c r="P4115" s="122"/>
      <c r="Q4115" s="122"/>
      <c r="R4115" s="122"/>
      <c r="S4115" s="122"/>
      <c r="T4115" s="122"/>
      <c r="U4115" s="122"/>
      <c r="V4115" s="124" t="s">
        <v>91</v>
      </c>
      <c r="W4115" s="125">
        <f>IFERROR(IF(SUM('Run Rate History'!E414:AD414)&gt;0,(SUMPRODUCT((B4110:AA4110&gt;=PERCENTILE(B4110:AA4110,0.1))*(B4110:AA4110&lt;=PERCENTILE(B4110:AA4110,0.9))*B4110:AA4110)+SUMPRODUCT(('Run Rate History'!E414:AD414&gt;=PERCENTILE(B4110:AA4110,0.1))*('Run Rate History'!E414:AD414&lt;=PERCENTILE(B4110:AA4110,0.9))*'Run Rate History'!E414:AD414))/(SUMPRODUCT((B4110:AA4110&gt;=PERCENTILE(B4110:AA4110,0.1))*(B4110:AA4110&lt;=PERCENTILE(B4110:AA4110,0.9))*1)+SUMPRODUCT(('Run Rate History'!E414:AD414&gt;=PERCENTILE(B4110:AA4110,0.1))*('Run Rate History'!E414:AD414&lt;=PERCENTILE(B4110:AA4110,0.9))*1)),TRIMMEAN(B4110:AA4110,0.15)),0)</f>
        <v>2.6734693877551021</v>
      </c>
      <c r="X4115" s="126" t="s">
        <v>1172</v>
      </c>
      <c r="Y4115" s="127">
        <f>SUM(B4110:AA4110)/26</f>
        <v>3.2307692307692308</v>
      </c>
      <c r="Z4115" s="128"/>
      <c r="AA4115" s="112" t="s">
        <v>1173</v>
      </c>
      <c r="AB4115" s="113">
        <f>'Demand Input MP'!B2058</f>
        <v>0</v>
      </c>
      <c r="AC4115" s="112">
        <f>'Demand Input MP'!C2058</f>
        <v>0</v>
      </c>
      <c r="AD4115" s="112">
        <f>'Demand Input MP'!D2058</f>
        <v>0</v>
      </c>
      <c r="AE4115" s="112">
        <f>'Demand Input MP'!E2058</f>
        <v>0</v>
      </c>
      <c r="AF4115" s="112">
        <f>'Demand Input MP'!F2058</f>
        <v>0</v>
      </c>
      <c r="AG4115" s="112">
        <f>'Demand Input MP'!G2058</f>
        <v>0</v>
      </c>
      <c r="AH4115" s="112">
        <f>'Demand Input MP'!H2058</f>
        <v>0</v>
      </c>
      <c r="AI4115" s="112">
        <f>'Demand Input MP'!I2058</f>
        <v>0</v>
      </c>
      <c r="AJ4115" s="112">
        <f>'Demand Input MP'!J2058</f>
        <v>0</v>
      </c>
      <c r="AK4115" s="112">
        <f>'Demand Input MP'!K2058</f>
        <v>0</v>
      </c>
      <c r="AL4115" s="112">
        <f>'Demand Input MP'!L2058</f>
        <v>0</v>
      </c>
      <c r="AM4115" s="112">
        <f>'Demand Input MP'!M2058</f>
        <v>0</v>
      </c>
      <c r="AN4115" s="112">
        <f>'Demand Input MP'!N2058</f>
        <v>0</v>
      </c>
      <c r="AQ4115" t="str">
        <f>AQ4108</f>
        <v/>
      </c>
    </row>
    <row r="4116" spans="1:43" ht="14.25" customHeight="1" x14ac:dyDescent="0.25">
      <c r="A4116" s="1"/>
      <c r="B4116" s="122"/>
      <c r="C4116" s="122"/>
      <c r="D4116" s="122"/>
      <c r="E4116" s="122"/>
      <c r="F4116" s="122"/>
      <c r="G4116" s="122"/>
      <c r="H4116" s="122"/>
      <c r="I4116" s="122"/>
      <c r="J4116" s="122"/>
      <c r="K4116" s="122"/>
      <c r="L4116" s="122"/>
      <c r="M4116" s="122"/>
      <c r="N4116" s="122"/>
      <c r="O4116" s="122"/>
      <c r="P4116" s="122"/>
      <c r="Q4116" s="122"/>
      <c r="R4116" s="122"/>
      <c r="S4116" s="122"/>
      <c r="T4116" s="122"/>
      <c r="U4116" s="122"/>
      <c r="V4116" s="124" t="s">
        <v>94</v>
      </c>
      <c r="W4116" s="125">
        <f>IFERROR((1*MIN(MAX(X4110,0.5*IF(SUM('Run Rate History'!E414:AD414)&gt;0,(MEDIAN(IF(B4110:AA4110&gt;0,B4110:AA4110))+MEDIAN(IF('Run Rate History'!E414:AD414&gt;0,'Run Rate History'!E414:AD414)))/2,MEDIAN(IF(B4110:AA4110&gt;0,B4110:AA4110)))),2*IF(SUM('Run Rate History'!E414:AD414)&gt;0,(MEDIAN(IF(B4110:AA4110&gt;0,B4110:AA4110))+MEDIAN(IF('Run Rate History'!E414:AD414&gt;0,'Run Rate History'!E414:AD414)))/2,MEDIAN(IF(B4110:AA4110&gt;0,B4110:AA4110))))+2*MIN(MAX(Y4110,0.5*IF(SUM('Run Rate History'!E414:AD414)&gt;0,(MEDIAN(IF(B4110:AA4110&gt;0,B4110:AA4110))+MEDIAN(IF('Run Rate History'!E414:AD414&gt;0,'Run Rate History'!E414:AD414)))/2,MEDIAN(IF(B4110:AA4110&gt;0,B4110:AA4110)))),2*IF(SUM('Run Rate History'!E414:AD414)&gt;0,(MEDIAN(IF(B4110:AA4110&gt;0,B4110:AA4110))+MEDIAN(IF('Run Rate History'!E414:AD414&gt;0,'Run Rate History'!E414:AD414)))/2,MEDIAN(IF(B4110:AA4110&gt;0,B4110:AA4110))))+3*MIN(MAX(Z4110,0.5*IF(SUM('Run Rate History'!E414:AD414)&gt;0,(MEDIAN(IF(B4110:AA4110&gt;0,B4110:AA4110))+MEDIAN(IF('Run Rate History'!E414:AD414&gt;0,'Run Rate History'!E414:AD414)))/2,MEDIAN(IF(B4110:AA4110&gt;0,B4110:AA4110)))),2*IF(SUM('Run Rate History'!E414:AD414)&gt;0,(MEDIAN(IF(B4110:AA4110&gt;0,B4110:AA4110))+MEDIAN(IF('Run Rate History'!E414:AD414&gt;0,'Run Rate History'!E414:AD414)))/2,MEDIAN(IF(B4110:AA4110&gt;0,B4110:AA4110))))+4*MIN(MAX(AA4110,0.5*IF(SUM('Run Rate History'!E414:AD414)&gt;0,(MEDIAN(IF(B4110:AA4110&gt;0,B4110:AA4110))+MEDIAN(IF('Run Rate History'!E414:AD414&gt;0,'Run Rate History'!E414:AD414)))/2,MEDIAN(IF(B4110:AA4110&gt;0,B4110:AA4110)))),2*IF(SUM('Run Rate History'!E414:AD414)&gt;0,(MEDIAN(IF(B4110:AA4110&gt;0,B4110:AA4110))+MEDIAN(IF('Run Rate History'!E414:AD414&gt;0,'Run Rate History'!E414:AD414)))/2,MEDIAN(IF(B4110:AA4110&gt;0,B4110:AA4110)))))/10,0)</f>
        <v>1.125</v>
      </c>
      <c r="X4116" s="129" t="s">
        <v>1174</v>
      </c>
      <c r="Y4116" s="130">
        <f>IFERROR(VLOOKUP(A4108,'Stanje zaliha'!A:E,5,FALSE()),0)</f>
        <v>0</v>
      </c>
      <c r="Z4116" s="131"/>
      <c r="AA4116" s="113" t="s">
        <v>1175</v>
      </c>
      <c r="AB4116" s="118">
        <f t="shared" ref="AB4116:AN4116" si="820">SUM(AB4112:AB4115)</f>
        <v>0</v>
      </c>
      <c r="AC4116" s="118">
        <f t="shared" si="820"/>
        <v>0</v>
      </c>
      <c r="AD4116" s="118">
        <f t="shared" si="820"/>
        <v>0</v>
      </c>
      <c r="AE4116" s="118">
        <f t="shared" si="820"/>
        <v>0</v>
      </c>
      <c r="AF4116" s="118">
        <f t="shared" si="820"/>
        <v>0</v>
      </c>
      <c r="AG4116" s="118">
        <f t="shared" si="820"/>
        <v>0</v>
      </c>
      <c r="AH4116" s="118">
        <f t="shared" si="820"/>
        <v>0</v>
      </c>
      <c r="AI4116" s="118">
        <f t="shared" si="820"/>
        <v>0</v>
      </c>
      <c r="AJ4116" s="118">
        <f t="shared" si="820"/>
        <v>0</v>
      </c>
      <c r="AK4116" s="118">
        <f t="shared" si="820"/>
        <v>0</v>
      </c>
      <c r="AL4116" s="118">
        <f t="shared" si="820"/>
        <v>0</v>
      </c>
      <c r="AM4116" s="118">
        <f t="shared" si="820"/>
        <v>0</v>
      </c>
      <c r="AN4116" s="118">
        <f t="shared" si="820"/>
        <v>0</v>
      </c>
      <c r="AQ4116" t="str">
        <f>AQ4108</f>
        <v/>
      </c>
    </row>
    <row r="4117" spans="1:43" ht="14.25" customHeight="1" x14ac:dyDescent="0.25">
      <c r="A4117" s="1"/>
      <c r="B4117" s="122"/>
      <c r="C4117" s="122"/>
      <c r="D4117" s="122"/>
      <c r="E4117" s="122"/>
      <c r="F4117" s="122"/>
      <c r="G4117" s="122"/>
      <c r="H4117" s="122"/>
      <c r="I4117" s="122"/>
      <c r="J4117" s="122"/>
      <c r="K4117" s="122"/>
      <c r="L4117" s="122"/>
      <c r="M4117" s="122"/>
      <c r="N4117" s="122"/>
      <c r="O4117" s="122"/>
      <c r="P4117" s="122"/>
      <c r="Q4117" s="122"/>
      <c r="R4117" s="122"/>
      <c r="S4117" s="122"/>
      <c r="T4117" s="122"/>
      <c r="U4117" s="122"/>
      <c r="V4117" s="124" t="s">
        <v>95</v>
      </c>
      <c r="W4117" s="125">
        <f>IFERROR(0.6*W4116+0.4*W4115,0)</f>
        <v>1.744387755102041</v>
      </c>
      <c r="X4117" s="132" t="s">
        <v>1176</v>
      </c>
      <c r="Y4117" s="133">
        <f>IFERROR(SUMIF('Popis poslanih narudžbi'!A:A,A4108,'Popis poslanih narudžbi'!C:C),0)</f>
        <v>0</v>
      </c>
      <c r="Z4117" s="131"/>
      <c r="AA4117" s="134" t="s">
        <v>1177</v>
      </c>
      <c r="AB4117" s="118">
        <f t="shared" ref="AB4117:AN4117" si="821">AB4110+AB4116</f>
        <v>0</v>
      </c>
      <c r="AC4117" s="118">
        <f t="shared" si="821"/>
        <v>0</v>
      </c>
      <c r="AD4117" s="118">
        <f t="shared" si="821"/>
        <v>0</v>
      </c>
      <c r="AE4117" s="118">
        <f t="shared" si="821"/>
        <v>0</v>
      </c>
      <c r="AF4117" s="118">
        <f t="shared" si="821"/>
        <v>0</v>
      </c>
      <c r="AG4117" s="118">
        <f t="shared" si="821"/>
        <v>0</v>
      </c>
      <c r="AH4117" s="118">
        <f t="shared" si="821"/>
        <v>0</v>
      </c>
      <c r="AI4117" s="118">
        <f t="shared" si="821"/>
        <v>0</v>
      </c>
      <c r="AJ4117" s="118">
        <f t="shared" si="821"/>
        <v>0</v>
      </c>
      <c r="AK4117" s="118">
        <f t="shared" si="821"/>
        <v>0</v>
      </c>
      <c r="AL4117" s="118">
        <f t="shared" si="821"/>
        <v>0</v>
      </c>
      <c r="AM4117" s="118">
        <f t="shared" si="821"/>
        <v>0</v>
      </c>
      <c r="AN4117" s="118">
        <f t="shared" si="821"/>
        <v>0</v>
      </c>
      <c r="AQ4117" t="str">
        <f>AQ4108</f>
        <v/>
      </c>
    </row>
    <row r="4118" spans="1:43" ht="14.25" customHeight="1" x14ac:dyDescent="0.25">
      <c r="A4118" s="107" t="str">
        <f>'Run Rate'!A415</f>
        <v>SHM00014</v>
      </c>
      <c r="B4118" s="135" t="str">
        <f>'Run Rate'!B415</f>
        <v>Shieldmixer Hero Pro Powerpuff Girls</v>
      </c>
      <c r="C4118" s="135" t="str">
        <f>'Run Rate'!C415</f>
        <v>DRINKWARE I HOME</v>
      </c>
      <c r="D4118" s="135" t="str">
        <f>'Run Rate'!D415</f>
        <v>03 BRONZE</v>
      </c>
      <c r="E4118" s="122"/>
      <c r="F4118" s="122"/>
      <c r="G4118" s="122"/>
      <c r="H4118" s="122"/>
      <c r="I4118" s="122"/>
      <c r="J4118" s="122"/>
      <c r="K4118" s="122"/>
      <c r="L4118" s="122"/>
      <c r="M4118" s="122"/>
      <c r="N4118" s="122"/>
      <c r="O4118" s="122"/>
      <c r="P4118" s="122"/>
      <c r="Q4118" s="122"/>
      <c r="R4118" s="122"/>
      <c r="S4118" s="122"/>
      <c r="T4118" s="122"/>
      <c r="U4118" s="122"/>
      <c r="V4118" s="122"/>
      <c r="W4118" s="122"/>
      <c r="X4118" s="122"/>
      <c r="Y4118" s="122"/>
      <c r="Z4118" s="122"/>
      <c r="AA4118" s="122"/>
      <c r="AB4118" s="122"/>
      <c r="AC4118" s="122"/>
      <c r="AD4118" s="122"/>
      <c r="AE4118" s="122"/>
      <c r="AF4118" s="122"/>
      <c r="AG4118" s="122"/>
      <c r="AH4118" s="122"/>
      <c r="AI4118" s="122"/>
      <c r="AJ4118" s="122"/>
      <c r="AK4118" s="122"/>
      <c r="AL4118" s="122"/>
      <c r="AM4118" s="122"/>
      <c r="AN4118" s="122"/>
      <c r="AQ4118" t="str">
        <f>IF(AND(OR($B$1="ALL",$B$1=C4118),OR($E$1="ALL",$E$1=D4118),OR($B$2="ALL",$B$2=A4118),OR($E$2="ALL",IFERROR(SEARCH($E$2,B4118),0)&gt;0)),"MATCH","")</f>
        <v/>
      </c>
    </row>
    <row r="4119" spans="1:43" ht="14.25" customHeight="1" x14ac:dyDescent="0.25">
      <c r="A4119" s="108" t="s">
        <v>1137</v>
      </c>
      <c r="B4119" s="136" t="s">
        <v>1138</v>
      </c>
      <c r="C4119" s="136" t="s">
        <v>1139</v>
      </c>
      <c r="D4119" s="136" t="s">
        <v>1140</v>
      </c>
      <c r="E4119" s="136" t="s">
        <v>1141</v>
      </c>
      <c r="F4119" s="136" t="s">
        <v>1142</v>
      </c>
      <c r="G4119" s="136" t="s">
        <v>1143</v>
      </c>
      <c r="H4119" s="136" t="s">
        <v>1144</v>
      </c>
      <c r="I4119" s="136" t="s">
        <v>1145</v>
      </c>
      <c r="J4119" s="136" t="s">
        <v>1146</v>
      </c>
      <c r="K4119" s="136" t="s">
        <v>1147</v>
      </c>
      <c r="L4119" s="136" t="s">
        <v>1148</v>
      </c>
      <c r="M4119" s="136" t="s">
        <v>1149</v>
      </c>
      <c r="N4119" s="136" t="s">
        <v>1150</v>
      </c>
      <c r="O4119" s="136" t="s">
        <v>1151</v>
      </c>
      <c r="P4119" s="136" t="s">
        <v>1152</v>
      </c>
      <c r="Q4119" s="136" t="s">
        <v>1153</v>
      </c>
      <c r="R4119" s="136" t="s">
        <v>1154</v>
      </c>
      <c r="S4119" s="136" t="s">
        <v>1155</v>
      </c>
      <c r="T4119" s="136" t="s">
        <v>1156</v>
      </c>
      <c r="U4119" s="136" t="s">
        <v>1157</v>
      </c>
      <c r="V4119" s="136" t="s">
        <v>1158</v>
      </c>
      <c r="W4119" s="136" t="s">
        <v>1159</v>
      </c>
      <c r="X4119" s="136" t="s">
        <v>1160</v>
      </c>
      <c r="Y4119" s="136" t="s">
        <v>1161</v>
      </c>
      <c r="Z4119" s="136" t="s">
        <v>1162</v>
      </c>
      <c r="AA4119" s="136" t="s">
        <v>1163</v>
      </c>
      <c r="AB4119" s="137" t="s">
        <v>156</v>
      </c>
      <c r="AC4119" s="137" t="s">
        <v>157</v>
      </c>
      <c r="AD4119" s="137" t="s">
        <v>158</v>
      </c>
      <c r="AE4119" s="137" t="s">
        <v>139</v>
      </c>
      <c r="AF4119" s="138" t="s">
        <v>140</v>
      </c>
      <c r="AG4119" s="138" t="s">
        <v>141</v>
      </c>
      <c r="AH4119" s="138" t="s">
        <v>142</v>
      </c>
      <c r="AI4119" s="138" t="s">
        <v>143</v>
      </c>
      <c r="AJ4119" s="139" t="s">
        <v>144</v>
      </c>
      <c r="AK4119" s="139" t="s">
        <v>145</v>
      </c>
      <c r="AL4119" s="139" t="s">
        <v>146</v>
      </c>
      <c r="AM4119" s="140" t="s">
        <v>147</v>
      </c>
      <c r="AN4119" s="140" t="s">
        <v>148</v>
      </c>
      <c r="AQ4119" t="str">
        <f>AQ4118</f>
        <v/>
      </c>
    </row>
    <row r="4120" spans="1:43" ht="14.25" customHeight="1" x14ac:dyDescent="0.25">
      <c r="A4120" s="99" t="s">
        <v>1164</v>
      </c>
      <c r="B4120" s="112">
        <f>'Run Rate'!E415</f>
        <v>9</v>
      </c>
      <c r="C4120" s="112">
        <f>'Run Rate'!F415</f>
        <v>6</v>
      </c>
      <c r="D4120" s="112">
        <f>'Run Rate'!G415</f>
        <v>4</v>
      </c>
      <c r="E4120" s="112">
        <f>'Run Rate'!H415</f>
        <v>4</v>
      </c>
      <c r="F4120" s="112">
        <f>'Run Rate'!I415</f>
        <v>0</v>
      </c>
      <c r="G4120" s="112">
        <f>'Run Rate'!J415</f>
        <v>5</v>
      </c>
      <c r="H4120" s="112">
        <f>'Run Rate'!K415</f>
        <v>3</v>
      </c>
      <c r="I4120" s="112">
        <f>'Run Rate'!L415</f>
        <v>2</v>
      </c>
      <c r="J4120" s="112">
        <f>'Run Rate'!M415</f>
        <v>110</v>
      </c>
      <c r="K4120" s="112">
        <f>'Run Rate'!N415</f>
        <v>5</v>
      </c>
      <c r="L4120" s="112">
        <f>'Run Rate'!O415</f>
        <v>6</v>
      </c>
      <c r="M4120" s="112">
        <f>'Run Rate'!P415</f>
        <v>11</v>
      </c>
      <c r="N4120" s="112">
        <f>'Run Rate'!Q415</f>
        <v>10</v>
      </c>
      <c r="O4120" s="112">
        <f>'Run Rate'!R415</f>
        <v>2</v>
      </c>
      <c r="P4120" s="112">
        <f>'Run Rate'!S415</f>
        <v>1</v>
      </c>
      <c r="Q4120" s="112">
        <f>'Run Rate'!T415</f>
        <v>7</v>
      </c>
      <c r="R4120" s="112">
        <f>'Run Rate'!U415</f>
        <v>3</v>
      </c>
      <c r="S4120" s="112">
        <f>'Run Rate'!V415</f>
        <v>5</v>
      </c>
      <c r="T4120" s="112">
        <f>'Run Rate'!W415</f>
        <v>8</v>
      </c>
      <c r="U4120" s="112">
        <f>'Run Rate'!X415</f>
        <v>10</v>
      </c>
      <c r="V4120" s="112">
        <f>'Run Rate'!Y415</f>
        <v>10</v>
      </c>
      <c r="W4120" s="112">
        <f>'Run Rate'!Z415</f>
        <v>5</v>
      </c>
      <c r="X4120" s="112">
        <f>'Run Rate'!AA415</f>
        <v>7</v>
      </c>
      <c r="Y4120" s="112">
        <f>'Run Rate'!AB415</f>
        <v>6</v>
      </c>
      <c r="Z4120" s="112">
        <f>'Run Rate'!AC415</f>
        <v>7</v>
      </c>
      <c r="AA4120" s="112">
        <f>'Run Rate'!AD415</f>
        <v>6</v>
      </c>
      <c r="AB4120" s="113">
        <v>7</v>
      </c>
      <c r="AC4120" s="112">
        <v>7</v>
      </c>
      <c r="AD4120" s="112">
        <v>7</v>
      </c>
      <c r="AE4120" s="112">
        <v>6</v>
      </c>
      <c r="AF4120" s="112">
        <v>6</v>
      </c>
      <c r="AG4120" s="112">
        <v>6</v>
      </c>
      <c r="AH4120" s="112">
        <v>6</v>
      </c>
      <c r="AI4120" s="112">
        <v>6</v>
      </c>
      <c r="AJ4120" s="112">
        <v>6</v>
      </c>
      <c r="AK4120" s="112">
        <v>6</v>
      </c>
      <c r="AL4120" s="112">
        <v>6</v>
      </c>
      <c r="AM4120" s="112">
        <v>6</v>
      </c>
      <c r="AN4120" s="112">
        <v>6</v>
      </c>
      <c r="AQ4120" t="str">
        <f>AQ4118</f>
        <v/>
      </c>
    </row>
    <row r="4121" spans="1:43" ht="14.25" customHeight="1" x14ac:dyDescent="0.25">
      <c r="A4121" s="99" t="s">
        <v>1165</v>
      </c>
      <c r="B4121" s="114"/>
      <c r="C4121" s="114"/>
      <c r="D4121" s="114"/>
      <c r="E4121" s="114"/>
      <c r="F4121" s="114"/>
      <c r="G4121" s="114"/>
      <c r="H4121" s="114"/>
      <c r="I4121" s="114"/>
      <c r="J4121" s="114"/>
      <c r="K4121" s="114"/>
      <c r="L4121" s="114"/>
      <c r="M4121" s="114"/>
      <c r="N4121" s="114"/>
      <c r="O4121" s="114"/>
      <c r="P4121" s="114"/>
      <c r="Q4121" s="114"/>
      <c r="R4121" s="114"/>
      <c r="S4121" s="114"/>
      <c r="T4121" s="114"/>
      <c r="U4121" s="114"/>
      <c r="V4121" s="114"/>
      <c r="W4121" s="115"/>
      <c r="X4121" s="115"/>
      <c r="Y4121" s="115"/>
      <c r="Z4121" s="115"/>
      <c r="AA4121" s="112" t="s">
        <v>1166</v>
      </c>
      <c r="AB4121" s="113"/>
      <c r="AC4121" s="112"/>
      <c r="AD4121" s="112"/>
      <c r="AE4121" s="112"/>
      <c r="AF4121" s="112"/>
      <c r="AG4121" s="112"/>
      <c r="AH4121" s="112"/>
      <c r="AI4121" s="112"/>
      <c r="AJ4121" s="112"/>
      <c r="AK4121" s="112"/>
      <c r="AL4121" s="112"/>
      <c r="AM4121" s="112"/>
      <c r="AN4121" s="112"/>
      <c r="AQ4121" t="str">
        <f>AQ4118</f>
        <v/>
      </c>
    </row>
    <row r="4122" spans="1:43" ht="14.25" customHeight="1" x14ac:dyDescent="0.25">
      <c r="A4122" s="99" t="s">
        <v>1167</v>
      </c>
      <c r="B4122" s="114"/>
      <c r="C4122" s="114"/>
      <c r="D4122" s="114"/>
      <c r="E4122" s="114"/>
      <c r="F4122" s="114"/>
      <c r="G4122" s="114"/>
      <c r="H4122" s="114"/>
      <c r="I4122" s="114"/>
      <c r="J4122" s="114"/>
      <c r="K4122" s="114"/>
      <c r="L4122" s="114"/>
      <c r="M4122" s="114"/>
      <c r="N4122" s="114"/>
      <c r="O4122" s="114"/>
      <c r="P4122" s="114"/>
      <c r="Q4122" s="114"/>
      <c r="R4122" s="114"/>
      <c r="S4122" s="114"/>
      <c r="T4122" s="114"/>
      <c r="U4122" s="114"/>
      <c r="V4122" s="114"/>
      <c r="W4122" s="115"/>
      <c r="X4122" s="116"/>
      <c r="Y4122" s="117"/>
      <c r="Z4122" s="115"/>
      <c r="AA4122" s="112" t="s">
        <v>1168</v>
      </c>
      <c r="AB4122" s="113">
        <f>'Demand Input VP'!B2064</f>
        <v>0</v>
      </c>
      <c r="AC4122" s="112">
        <f>'Demand Input VP'!C2064</f>
        <v>0</v>
      </c>
      <c r="AD4122" s="112">
        <f>'Demand Input VP'!D2064</f>
        <v>0</v>
      </c>
      <c r="AE4122" s="112">
        <f>'Demand Input VP'!E2064</f>
        <v>0</v>
      </c>
      <c r="AF4122" s="112">
        <f>'Demand Input VP'!F2064</f>
        <v>0</v>
      </c>
      <c r="AG4122" s="112">
        <f>'Demand Input VP'!G2064</f>
        <v>0</v>
      </c>
      <c r="AH4122" s="112">
        <f>'Demand Input VP'!H2064</f>
        <v>0</v>
      </c>
      <c r="AI4122" s="112">
        <f>'Demand Input VP'!I2064</f>
        <v>0</v>
      </c>
      <c r="AJ4122" s="112">
        <f>'Demand Input VP'!J2064</f>
        <v>0</v>
      </c>
      <c r="AK4122" s="112">
        <f>'Demand Input VP'!K2064</f>
        <v>0</v>
      </c>
      <c r="AL4122" s="112">
        <f>'Demand Input VP'!L2064</f>
        <v>0</v>
      </c>
      <c r="AM4122" s="112">
        <f>'Demand Input VP'!M2064</f>
        <v>0</v>
      </c>
      <c r="AN4122" s="112">
        <f>'Demand Input VP'!N2064</f>
        <v>0</v>
      </c>
      <c r="AQ4122" t="str">
        <f>AQ4118</f>
        <v/>
      </c>
    </row>
    <row r="4123" spans="1:43" ht="14.25" customHeight="1" x14ac:dyDescent="0.25">
      <c r="A4123" s="99" t="s">
        <v>1169</v>
      </c>
      <c r="B4123" s="118"/>
      <c r="C4123" s="118"/>
      <c r="D4123" s="118"/>
      <c r="E4123" s="118"/>
      <c r="F4123" s="118"/>
      <c r="G4123" s="118"/>
      <c r="H4123" s="118"/>
      <c r="I4123" s="118"/>
      <c r="J4123" s="118"/>
      <c r="K4123" s="118"/>
      <c r="L4123" s="118"/>
      <c r="M4123" s="118"/>
      <c r="N4123" s="118"/>
      <c r="O4123" s="118"/>
      <c r="P4123" s="118"/>
      <c r="Q4123" s="118"/>
      <c r="R4123" s="118"/>
      <c r="S4123" s="118"/>
      <c r="T4123" s="118"/>
      <c r="U4123" s="118"/>
      <c r="V4123" s="118"/>
      <c r="W4123" s="115"/>
      <c r="X4123" s="116"/>
      <c r="Y4123" s="117"/>
      <c r="Z4123" s="119"/>
      <c r="AA4123" s="120" t="s">
        <v>1170</v>
      </c>
      <c r="AB4123" s="121">
        <f>'Demand Input VP'!B2063</f>
        <v>0</v>
      </c>
      <c r="AC4123" s="120">
        <f>'Demand Input VP'!C2063</f>
        <v>0</v>
      </c>
      <c r="AD4123" s="120">
        <f>'Demand Input VP'!D2063</f>
        <v>0</v>
      </c>
      <c r="AE4123" s="120">
        <f>'Demand Input VP'!E2063</f>
        <v>0</v>
      </c>
      <c r="AF4123" s="120">
        <f>'Demand Input VP'!F2063</f>
        <v>0</v>
      </c>
      <c r="AG4123" s="120">
        <f>'Demand Input VP'!G2063</f>
        <v>0</v>
      </c>
      <c r="AH4123" s="120">
        <f>'Demand Input VP'!H2063</f>
        <v>0</v>
      </c>
      <c r="AI4123" s="120">
        <f>'Demand Input VP'!I2063</f>
        <v>0</v>
      </c>
      <c r="AJ4123" s="120">
        <f>'Demand Input VP'!J2063</f>
        <v>0</v>
      </c>
      <c r="AK4123" s="120">
        <f>'Demand Input VP'!K2063</f>
        <v>0</v>
      </c>
      <c r="AL4123" s="120">
        <f>'Demand Input VP'!L2063</f>
        <v>0</v>
      </c>
      <c r="AM4123" s="120">
        <f>'Demand Input VP'!M2063</f>
        <v>0</v>
      </c>
      <c r="AN4123" s="120">
        <f>'Demand Input VP'!N2063</f>
        <v>0</v>
      </c>
      <c r="AQ4123" t="str">
        <f>AQ4118</f>
        <v/>
      </c>
    </row>
    <row r="4124" spans="1:43" ht="14.25" customHeight="1" x14ac:dyDescent="0.25">
      <c r="A4124" s="1"/>
      <c r="B4124" s="122"/>
      <c r="C4124" s="122"/>
      <c r="D4124" s="122"/>
      <c r="E4124" s="122"/>
      <c r="F4124" s="122"/>
      <c r="G4124" s="122"/>
      <c r="H4124" s="122"/>
      <c r="I4124" s="122"/>
      <c r="J4124" s="122"/>
      <c r="K4124" s="122"/>
      <c r="L4124" s="122"/>
      <c r="M4124" s="122"/>
      <c r="N4124" s="122"/>
      <c r="O4124" s="122"/>
      <c r="P4124" s="122"/>
      <c r="Q4124" s="122"/>
      <c r="R4124" s="122"/>
      <c r="S4124" s="122"/>
      <c r="T4124" s="122"/>
      <c r="U4124" s="122"/>
      <c r="V4124" s="122"/>
      <c r="W4124" s="123"/>
      <c r="X4124" s="116"/>
      <c r="Y4124" s="117"/>
      <c r="Z4124" s="123"/>
      <c r="AA4124" s="112" t="s">
        <v>1171</v>
      </c>
      <c r="AB4124" s="113">
        <f>'Demand Input MP'!B2064</f>
        <v>0</v>
      </c>
      <c r="AC4124" s="112">
        <f>'Demand Input MP'!C2064</f>
        <v>0</v>
      </c>
      <c r="AD4124" s="112">
        <f>'Demand Input MP'!D2064</f>
        <v>0</v>
      </c>
      <c r="AE4124" s="112">
        <f>'Demand Input MP'!E2064</f>
        <v>0</v>
      </c>
      <c r="AF4124" s="112">
        <f>'Demand Input MP'!F2064</f>
        <v>0</v>
      </c>
      <c r="AG4124" s="112">
        <f>'Demand Input MP'!G2064</f>
        <v>0</v>
      </c>
      <c r="AH4124" s="112">
        <f>'Demand Input MP'!H2064</f>
        <v>0</v>
      </c>
      <c r="AI4124" s="112">
        <f>'Demand Input MP'!I2064</f>
        <v>0</v>
      </c>
      <c r="AJ4124" s="112">
        <f>'Demand Input MP'!J2064</f>
        <v>0</v>
      </c>
      <c r="AK4124" s="112">
        <f>'Demand Input MP'!K2064</f>
        <v>0</v>
      </c>
      <c r="AL4124" s="112">
        <f>'Demand Input MP'!L2064</f>
        <v>0</v>
      </c>
      <c r="AM4124" s="112">
        <f>'Demand Input MP'!M2064</f>
        <v>0</v>
      </c>
      <c r="AN4124" s="112">
        <f>'Demand Input MP'!N2064</f>
        <v>0</v>
      </c>
      <c r="AQ4124" t="str">
        <f>AQ4118</f>
        <v/>
      </c>
    </row>
    <row r="4125" spans="1:43" ht="14.25" customHeight="1" x14ac:dyDescent="0.25">
      <c r="A4125" s="1"/>
      <c r="B4125" s="122"/>
      <c r="C4125" s="122"/>
      <c r="D4125" s="122"/>
      <c r="E4125" s="122"/>
      <c r="F4125" s="122"/>
      <c r="G4125" s="122"/>
      <c r="H4125" s="122"/>
      <c r="I4125" s="122"/>
      <c r="J4125" s="122"/>
      <c r="K4125" s="122"/>
      <c r="L4125" s="122"/>
      <c r="M4125" s="122"/>
      <c r="N4125" s="122"/>
      <c r="O4125" s="122"/>
      <c r="P4125" s="122"/>
      <c r="Q4125" s="122"/>
      <c r="R4125" s="122"/>
      <c r="S4125" s="122"/>
      <c r="T4125" s="122"/>
      <c r="U4125" s="122"/>
      <c r="V4125" s="124" t="s">
        <v>91</v>
      </c>
      <c r="W4125" s="125">
        <f>IFERROR(IF(SUM('Run Rate History'!E415:AD415)&gt;0,(SUMPRODUCT((B4120:AA4120&gt;=PERCENTILE(B4120:AA4120,0.1))*(B4120:AA4120&lt;=PERCENTILE(B4120:AA4120,0.9))*B4120:AA4120)+SUMPRODUCT(('Run Rate History'!E415:AD415&gt;=PERCENTILE(B4120:AA4120,0.1))*('Run Rate History'!E415:AD415&lt;=PERCENTILE(B4120:AA4120,0.9))*'Run Rate History'!E415:AD415))/(SUMPRODUCT((B4120:AA4120&gt;=PERCENTILE(B4120:AA4120,0.1))*(B4120:AA4120&lt;=PERCENTILE(B4120:AA4120,0.9))*1)+SUMPRODUCT(('Run Rate History'!E415:AD415&gt;=PERCENTILE(B4120:AA4120,0.1))*('Run Rate History'!E415:AD415&lt;=PERCENTILE(B4120:AA4120,0.9))*1)),TRIMMEAN(B4120:AA4120,0.15)),0)</f>
        <v>6.4186046511627906</v>
      </c>
      <c r="X4125" s="126" t="s">
        <v>1172</v>
      </c>
      <c r="Y4125" s="127">
        <f>SUM(B4120:AA4120)/26</f>
        <v>9.6923076923076916</v>
      </c>
      <c r="Z4125" s="128"/>
      <c r="AA4125" s="112" t="s">
        <v>1173</v>
      </c>
      <c r="AB4125" s="113">
        <f>'Demand Input MP'!B2063</f>
        <v>0</v>
      </c>
      <c r="AC4125" s="112">
        <f>'Demand Input MP'!C2063</f>
        <v>0</v>
      </c>
      <c r="AD4125" s="112">
        <f>'Demand Input MP'!D2063</f>
        <v>0</v>
      </c>
      <c r="AE4125" s="112">
        <f>'Demand Input MP'!E2063</f>
        <v>0</v>
      </c>
      <c r="AF4125" s="112">
        <f>'Demand Input MP'!F2063</f>
        <v>0</v>
      </c>
      <c r="AG4125" s="112">
        <f>'Demand Input MP'!G2063</f>
        <v>0</v>
      </c>
      <c r="AH4125" s="112">
        <f>'Demand Input MP'!H2063</f>
        <v>0</v>
      </c>
      <c r="AI4125" s="112">
        <f>'Demand Input MP'!I2063</f>
        <v>0</v>
      </c>
      <c r="AJ4125" s="112">
        <f>'Demand Input MP'!J2063</f>
        <v>0</v>
      </c>
      <c r="AK4125" s="112">
        <f>'Demand Input MP'!K2063</f>
        <v>0</v>
      </c>
      <c r="AL4125" s="112">
        <f>'Demand Input MP'!L2063</f>
        <v>0</v>
      </c>
      <c r="AM4125" s="112">
        <f>'Demand Input MP'!M2063</f>
        <v>0</v>
      </c>
      <c r="AN4125" s="112">
        <f>'Demand Input MP'!N2063</f>
        <v>0</v>
      </c>
      <c r="AQ4125" t="str">
        <f>AQ4118</f>
        <v/>
      </c>
    </row>
    <row r="4126" spans="1:43" ht="14.25" customHeight="1" x14ac:dyDescent="0.25">
      <c r="A4126" s="1"/>
      <c r="B4126" s="122"/>
      <c r="C4126" s="122"/>
      <c r="D4126" s="122"/>
      <c r="E4126" s="122"/>
      <c r="F4126" s="122"/>
      <c r="G4126" s="122"/>
      <c r="H4126" s="122"/>
      <c r="I4126" s="122"/>
      <c r="J4126" s="122"/>
      <c r="K4126" s="122"/>
      <c r="L4126" s="122"/>
      <c r="M4126" s="122"/>
      <c r="N4126" s="122"/>
      <c r="O4126" s="122"/>
      <c r="P4126" s="122"/>
      <c r="Q4126" s="122"/>
      <c r="R4126" s="122"/>
      <c r="S4126" s="122"/>
      <c r="T4126" s="122"/>
      <c r="U4126" s="122"/>
      <c r="V4126" s="124" t="s">
        <v>94</v>
      </c>
      <c r="W4126" s="125">
        <f>IFERROR((1*MIN(MAX(X4120,0.5*IF(SUM('Run Rate History'!E415:AD415)&gt;0,(MEDIAN(IF(B4120:AA4120&gt;0,B4120:AA4120))+MEDIAN(IF('Run Rate History'!E415:AD415&gt;0,'Run Rate History'!E415:AD415)))/2,MEDIAN(IF(B4120:AA4120&gt;0,B4120:AA4120)))),2*IF(SUM('Run Rate History'!E415:AD415)&gt;0,(MEDIAN(IF(B4120:AA4120&gt;0,B4120:AA4120))+MEDIAN(IF('Run Rate History'!E415:AD415&gt;0,'Run Rate History'!E415:AD415)))/2,MEDIAN(IF(B4120:AA4120&gt;0,B4120:AA4120))))+2*MIN(MAX(Y4120,0.5*IF(SUM('Run Rate History'!E415:AD415)&gt;0,(MEDIAN(IF(B4120:AA4120&gt;0,B4120:AA4120))+MEDIAN(IF('Run Rate History'!E415:AD415&gt;0,'Run Rate History'!E415:AD415)))/2,MEDIAN(IF(B4120:AA4120&gt;0,B4120:AA4120)))),2*IF(SUM('Run Rate History'!E415:AD415)&gt;0,(MEDIAN(IF(B4120:AA4120&gt;0,B4120:AA4120))+MEDIAN(IF('Run Rate History'!E415:AD415&gt;0,'Run Rate History'!E415:AD415)))/2,MEDIAN(IF(B4120:AA4120&gt;0,B4120:AA4120))))+3*MIN(MAX(Z4120,0.5*IF(SUM('Run Rate History'!E415:AD415)&gt;0,(MEDIAN(IF(B4120:AA4120&gt;0,B4120:AA4120))+MEDIAN(IF('Run Rate History'!E415:AD415&gt;0,'Run Rate History'!E415:AD415)))/2,MEDIAN(IF(B4120:AA4120&gt;0,B4120:AA4120)))),2*IF(SUM('Run Rate History'!E415:AD415)&gt;0,(MEDIAN(IF(B4120:AA4120&gt;0,B4120:AA4120))+MEDIAN(IF('Run Rate History'!E415:AD415&gt;0,'Run Rate History'!E415:AD415)))/2,MEDIAN(IF(B4120:AA4120&gt;0,B4120:AA4120))))+4*MIN(MAX(AA4120,0.5*IF(SUM('Run Rate History'!E415:AD415)&gt;0,(MEDIAN(IF(B4120:AA4120&gt;0,B4120:AA4120))+MEDIAN(IF('Run Rate History'!E415:AD415&gt;0,'Run Rate History'!E415:AD415)))/2,MEDIAN(IF(B4120:AA4120&gt;0,B4120:AA4120)))),2*IF(SUM('Run Rate History'!E415:AD415)&gt;0,(MEDIAN(IF(B4120:AA4120&gt;0,B4120:AA4120))+MEDIAN(IF('Run Rate History'!E415:AD415&gt;0,'Run Rate History'!E415:AD415)))/2,MEDIAN(IF(B4120:AA4120&gt;0,B4120:AA4120)))))/10,0)</f>
        <v>6.4</v>
      </c>
      <c r="X4126" s="129" t="s">
        <v>1174</v>
      </c>
      <c r="Y4126" s="130">
        <f>IFERROR(VLOOKUP(A4118,'Stanje zaliha'!A:E,5,FALSE()),0)</f>
        <v>490</v>
      </c>
      <c r="Z4126" s="131"/>
      <c r="AA4126" s="113" t="s">
        <v>1175</v>
      </c>
      <c r="AB4126" s="118">
        <f t="shared" ref="AB4126:AN4126" si="822">SUM(AB4122:AB4125)</f>
        <v>0</v>
      </c>
      <c r="AC4126" s="118">
        <f t="shared" si="822"/>
        <v>0</v>
      </c>
      <c r="AD4126" s="118">
        <f t="shared" si="822"/>
        <v>0</v>
      </c>
      <c r="AE4126" s="118">
        <f t="shared" si="822"/>
        <v>0</v>
      </c>
      <c r="AF4126" s="118">
        <f t="shared" si="822"/>
        <v>0</v>
      </c>
      <c r="AG4126" s="118">
        <f t="shared" si="822"/>
        <v>0</v>
      </c>
      <c r="AH4126" s="118">
        <f t="shared" si="822"/>
        <v>0</v>
      </c>
      <c r="AI4126" s="118">
        <f t="shared" si="822"/>
        <v>0</v>
      </c>
      <c r="AJ4126" s="118">
        <f t="shared" si="822"/>
        <v>0</v>
      </c>
      <c r="AK4126" s="118">
        <f t="shared" si="822"/>
        <v>0</v>
      </c>
      <c r="AL4126" s="118">
        <f t="shared" si="822"/>
        <v>0</v>
      </c>
      <c r="AM4126" s="118">
        <f t="shared" si="822"/>
        <v>0</v>
      </c>
      <c r="AN4126" s="118">
        <f t="shared" si="822"/>
        <v>0</v>
      </c>
      <c r="AQ4126" t="str">
        <f>AQ4118</f>
        <v/>
      </c>
    </row>
    <row r="4127" spans="1:43" ht="14.25" customHeight="1" x14ac:dyDescent="0.25">
      <c r="A4127" s="1"/>
      <c r="B4127" s="122"/>
      <c r="C4127" s="122"/>
      <c r="D4127" s="122"/>
      <c r="E4127" s="122"/>
      <c r="F4127" s="122"/>
      <c r="G4127" s="122"/>
      <c r="H4127" s="122"/>
      <c r="I4127" s="122"/>
      <c r="J4127" s="122"/>
      <c r="K4127" s="122"/>
      <c r="L4127" s="122"/>
      <c r="M4127" s="122"/>
      <c r="N4127" s="122"/>
      <c r="O4127" s="122"/>
      <c r="P4127" s="122"/>
      <c r="Q4127" s="122"/>
      <c r="R4127" s="122"/>
      <c r="S4127" s="122"/>
      <c r="T4127" s="122"/>
      <c r="U4127" s="122"/>
      <c r="V4127" s="124" t="s">
        <v>95</v>
      </c>
      <c r="W4127" s="125">
        <f>IFERROR(0.6*W4126+0.4*W4125,0)</f>
        <v>6.4074418604651164</v>
      </c>
      <c r="X4127" s="132" t="s">
        <v>1176</v>
      </c>
      <c r="Y4127" s="133">
        <f>IFERROR(SUMIF('Popis poslanih narudžbi'!A:A,A4118,'Popis poslanih narudžbi'!C:C),0)</f>
        <v>0</v>
      </c>
      <c r="Z4127" s="131"/>
      <c r="AA4127" s="134" t="s">
        <v>1177</v>
      </c>
      <c r="AB4127" s="118">
        <f t="shared" ref="AB4127:AN4127" si="823">AB4120+AB4126</f>
        <v>7</v>
      </c>
      <c r="AC4127" s="118">
        <f t="shared" si="823"/>
        <v>7</v>
      </c>
      <c r="AD4127" s="118">
        <f t="shared" si="823"/>
        <v>7</v>
      </c>
      <c r="AE4127" s="118">
        <f t="shared" si="823"/>
        <v>6</v>
      </c>
      <c r="AF4127" s="118">
        <f t="shared" si="823"/>
        <v>6</v>
      </c>
      <c r="AG4127" s="118">
        <f t="shared" si="823"/>
        <v>6</v>
      </c>
      <c r="AH4127" s="118">
        <f t="shared" si="823"/>
        <v>6</v>
      </c>
      <c r="AI4127" s="118">
        <f t="shared" si="823"/>
        <v>6</v>
      </c>
      <c r="AJ4127" s="118">
        <f t="shared" si="823"/>
        <v>6</v>
      </c>
      <c r="AK4127" s="118">
        <f t="shared" si="823"/>
        <v>6</v>
      </c>
      <c r="AL4127" s="118">
        <f t="shared" si="823"/>
        <v>6</v>
      </c>
      <c r="AM4127" s="118">
        <f t="shared" si="823"/>
        <v>6</v>
      </c>
      <c r="AN4127" s="118">
        <f t="shared" si="823"/>
        <v>6</v>
      </c>
      <c r="AQ4127" t="str">
        <f>AQ4118</f>
        <v/>
      </c>
    </row>
    <row r="4128" spans="1:43" ht="14.25" customHeight="1" x14ac:dyDescent="0.25">
      <c r="A4128" s="107" t="str">
        <f>'Run Rate'!A416</f>
        <v>UFC16117</v>
      </c>
      <c r="B4128" s="135" t="str">
        <f>'Run Rate'!B416</f>
        <v>OPRO SELF-FIT SILVER UFC Black/Red</v>
      </c>
      <c r="C4128" s="135" t="str">
        <f>'Run Rate'!C416</f>
        <v>BORILAČKA OPREMA</v>
      </c>
      <c r="D4128" s="135" t="str">
        <f>'Run Rate'!D416</f>
        <v>03 BRONZE</v>
      </c>
      <c r="E4128" s="122"/>
      <c r="F4128" s="122"/>
      <c r="G4128" s="122"/>
      <c r="H4128" s="122"/>
      <c r="I4128" s="122"/>
      <c r="J4128" s="122"/>
      <c r="K4128" s="122"/>
      <c r="L4128" s="122"/>
      <c r="M4128" s="122"/>
      <c r="N4128" s="122"/>
      <c r="O4128" s="122"/>
      <c r="P4128" s="122"/>
      <c r="Q4128" s="122"/>
      <c r="R4128" s="122"/>
      <c r="S4128" s="122"/>
      <c r="T4128" s="122"/>
      <c r="U4128" s="122"/>
      <c r="V4128" s="122"/>
      <c r="W4128" s="122"/>
      <c r="X4128" s="122"/>
      <c r="Y4128" s="122"/>
      <c r="Z4128" s="122"/>
      <c r="AA4128" s="122"/>
      <c r="AB4128" s="122"/>
      <c r="AC4128" s="122"/>
      <c r="AD4128" s="122"/>
      <c r="AE4128" s="122"/>
      <c r="AF4128" s="122"/>
      <c r="AG4128" s="122"/>
      <c r="AH4128" s="122"/>
      <c r="AI4128" s="122"/>
      <c r="AJ4128" s="122"/>
      <c r="AK4128" s="122"/>
      <c r="AL4128" s="122"/>
      <c r="AM4128" s="122"/>
      <c r="AN4128" s="122"/>
      <c r="AQ4128" t="str">
        <f>IF(AND(OR($B$1="ALL",$B$1=C4128),OR($E$1="ALL",$E$1=D4128),OR($B$2="ALL",$B$2=A4128),OR($E$2="ALL",IFERROR(SEARCH($E$2,B4128),0)&gt;0)),"MATCH","")</f>
        <v/>
      </c>
    </row>
    <row r="4129" spans="1:43" ht="14.25" customHeight="1" x14ac:dyDescent="0.25">
      <c r="A4129" s="108" t="s">
        <v>1137</v>
      </c>
      <c r="B4129" s="136" t="s">
        <v>1138</v>
      </c>
      <c r="C4129" s="136" t="s">
        <v>1139</v>
      </c>
      <c r="D4129" s="136" t="s">
        <v>1140</v>
      </c>
      <c r="E4129" s="136" t="s">
        <v>1141</v>
      </c>
      <c r="F4129" s="136" t="s">
        <v>1142</v>
      </c>
      <c r="G4129" s="136" t="s">
        <v>1143</v>
      </c>
      <c r="H4129" s="136" t="s">
        <v>1144</v>
      </c>
      <c r="I4129" s="136" t="s">
        <v>1145</v>
      </c>
      <c r="J4129" s="136" t="s">
        <v>1146</v>
      </c>
      <c r="K4129" s="136" t="s">
        <v>1147</v>
      </c>
      <c r="L4129" s="136" t="s">
        <v>1148</v>
      </c>
      <c r="M4129" s="136" t="s">
        <v>1149</v>
      </c>
      <c r="N4129" s="136" t="s">
        <v>1150</v>
      </c>
      <c r="O4129" s="136" t="s">
        <v>1151</v>
      </c>
      <c r="P4129" s="136" t="s">
        <v>1152</v>
      </c>
      <c r="Q4129" s="136" t="s">
        <v>1153</v>
      </c>
      <c r="R4129" s="136" t="s">
        <v>1154</v>
      </c>
      <c r="S4129" s="136" t="s">
        <v>1155</v>
      </c>
      <c r="T4129" s="136" t="s">
        <v>1156</v>
      </c>
      <c r="U4129" s="136" t="s">
        <v>1157</v>
      </c>
      <c r="V4129" s="136" t="s">
        <v>1158</v>
      </c>
      <c r="W4129" s="136" t="s">
        <v>1159</v>
      </c>
      <c r="X4129" s="136" t="s">
        <v>1160</v>
      </c>
      <c r="Y4129" s="136" t="s">
        <v>1161</v>
      </c>
      <c r="Z4129" s="136" t="s">
        <v>1162</v>
      </c>
      <c r="AA4129" s="136" t="s">
        <v>1163</v>
      </c>
      <c r="AB4129" s="137" t="s">
        <v>156</v>
      </c>
      <c r="AC4129" s="137" t="s">
        <v>157</v>
      </c>
      <c r="AD4129" s="137" t="s">
        <v>158</v>
      </c>
      <c r="AE4129" s="137" t="s">
        <v>139</v>
      </c>
      <c r="AF4129" s="138" t="s">
        <v>140</v>
      </c>
      <c r="AG4129" s="138" t="s">
        <v>141</v>
      </c>
      <c r="AH4129" s="138" t="s">
        <v>142</v>
      </c>
      <c r="AI4129" s="138" t="s">
        <v>143</v>
      </c>
      <c r="AJ4129" s="139" t="s">
        <v>144</v>
      </c>
      <c r="AK4129" s="139" t="s">
        <v>145</v>
      </c>
      <c r="AL4129" s="139" t="s">
        <v>146</v>
      </c>
      <c r="AM4129" s="140" t="s">
        <v>147</v>
      </c>
      <c r="AN4129" s="140" t="s">
        <v>148</v>
      </c>
      <c r="AQ4129" t="str">
        <f>AQ4128</f>
        <v/>
      </c>
    </row>
    <row r="4130" spans="1:43" ht="14.25" customHeight="1" x14ac:dyDescent="0.25">
      <c r="A4130" s="99" t="s">
        <v>1164</v>
      </c>
      <c r="B4130" s="112">
        <f>'Run Rate'!E416</f>
        <v>21</v>
      </c>
      <c r="C4130" s="112">
        <f>'Run Rate'!F416</f>
        <v>29</v>
      </c>
      <c r="D4130" s="112">
        <f>'Run Rate'!G416</f>
        <v>19</v>
      </c>
      <c r="E4130" s="112">
        <f>'Run Rate'!H416</f>
        <v>18</v>
      </c>
      <c r="F4130" s="112">
        <f>'Run Rate'!I416</f>
        <v>16</v>
      </c>
      <c r="G4130" s="112">
        <f>'Run Rate'!J416</f>
        <v>19</v>
      </c>
      <c r="H4130" s="112">
        <f>'Run Rate'!K416</f>
        <v>24</v>
      </c>
      <c r="I4130" s="112">
        <f>'Run Rate'!L416</f>
        <v>27</v>
      </c>
      <c r="J4130" s="112">
        <f>'Run Rate'!M416</f>
        <v>28</v>
      </c>
      <c r="K4130" s="112">
        <f>'Run Rate'!N416</f>
        <v>17</v>
      </c>
      <c r="L4130" s="112">
        <f>'Run Rate'!O416</f>
        <v>20</v>
      </c>
      <c r="M4130" s="112">
        <f>'Run Rate'!P416</f>
        <v>17</v>
      </c>
      <c r="N4130" s="112">
        <f>'Run Rate'!Q416</f>
        <v>14</v>
      </c>
      <c r="O4130" s="112">
        <f>'Run Rate'!R416</f>
        <v>2</v>
      </c>
      <c r="P4130" s="112">
        <f>'Run Rate'!S416</f>
        <v>3</v>
      </c>
      <c r="Q4130" s="112">
        <f>'Run Rate'!T416</f>
        <v>11</v>
      </c>
      <c r="R4130" s="112">
        <f>'Run Rate'!U416</f>
        <v>13</v>
      </c>
      <c r="S4130" s="112">
        <f>'Run Rate'!V416</f>
        <v>18</v>
      </c>
      <c r="T4130" s="112">
        <f>'Run Rate'!W416</f>
        <v>13</v>
      </c>
      <c r="U4130" s="112">
        <f>'Run Rate'!X416</f>
        <v>19</v>
      </c>
      <c r="V4130" s="112">
        <f>'Run Rate'!Y416</f>
        <v>22</v>
      </c>
      <c r="W4130" s="112">
        <f>'Run Rate'!Z416</f>
        <v>17</v>
      </c>
      <c r="X4130" s="112">
        <f>'Run Rate'!AA416</f>
        <v>20</v>
      </c>
      <c r="Y4130" s="112">
        <f>'Run Rate'!AB416</f>
        <v>21</v>
      </c>
      <c r="Z4130" s="112">
        <f>'Run Rate'!AC416</f>
        <v>19</v>
      </c>
      <c r="AA4130" s="112">
        <f>'Run Rate'!AD416</f>
        <v>13</v>
      </c>
      <c r="AB4130" s="113">
        <v>15</v>
      </c>
      <c r="AC4130" s="112">
        <v>15</v>
      </c>
      <c r="AD4130" s="112">
        <v>15</v>
      </c>
      <c r="AE4130" s="112">
        <v>15</v>
      </c>
      <c r="AF4130" s="112">
        <v>15</v>
      </c>
      <c r="AG4130" s="112">
        <v>15</v>
      </c>
      <c r="AH4130" s="112">
        <v>15</v>
      </c>
      <c r="AI4130" s="112">
        <v>14</v>
      </c>
      <c r="AJ4130" s="112">
        <v>14</v>
      </c>
      <c r="AK4130" s="112">
        <v>14</v>
      </c>
      <c r="AL4130" s="112">
        <v>14</v>
      </c>
      <c r="AM4130" s="112">
        <v>14</v>
      </c>
      <c r="AN4130" s="112">
        <v>14</v>
      </c>
      <c r="AQ4130" t="str">
        <f>AQ4128</f>
        <v/>
      </c>
    </row>
    <row r="4131" spans="1:43" ht="14.25" customHeight="1" x14ac:dyDescent="0.25">
      <c r="A4131" s="99" t="s">
        <v>1165</v>
      </c>
      <c r="B4131" s="114"/>
      <c r="C4131" s="114"/>
      <c r="D4131" s="114"/>
      <c r="E4131" s="114"/>
      <c r="F4131" s="114"/>
      <c r="G4131" s="114"/>
      <c r="H4131" s="114"/>
      <c r="I4131" s="114"/>
      <c r="J4131" s="114"/>
      <c r="K4131" s="114"/>
      <c r="L4131" s="114"/>
      <c r="M4131" s="114"/>
      <c r="N4131" s="114"/>
      <c r="O4131" s="114"/>
      <c r="P4131" s="114"/>
      <c r="Q4131" s="114"/>
      <c r="R4131" s="114"/>
      <c r="S4131" s="114"/>
      <c r="T4131" s="114"/>
      <c r="U4131" s="114"/>
      <c r="V4131" s="114"/>
      <c r="W4131" s="115"/>
      <c r="X4131" s="115"/>
      <c r="Y4131" s="115"/>
      <c r="Z4131" s="115"/>
      <c r="AA4131" s="112" t="s">
        <v>1166</v>
      </c>
      <c r="AB4131" s="113"/>
      <c r="AC4131" s="112"/>
      <c r="AD4131" s="112"/>
      <c r="AE4131" s="112"/>
      <c r="AF4131" s="112"/>
      <c r="AG4131" s="112"/>
      <c r="AH4131" s="112"/>
      <c r="AI4131" s="112"/>
      <c r="AJ4131" s="112"/>
      <c r="AK4131" s="112"/>
      <c r="AL4131" s="112"/>
      <c r="AM4131" s="112"/>
      <c r="AN4131" s="112"/>
      <c r="AQ4131" t="str">
        <f>AQ4128</f>
        <v/>
      </c>
    </row>
    <row r="4132" spans="1:43" ht="14.25" customHeight="1" x14ac:dyDescent="0.25">
      <c r="A4132" s="99" t="s">
        <v>1167</v>
      </c>
      <c r="B4132" s="114"/>
      <c r="C4132" s="114"/>
      <c r="D4132" s="114"/>
      <c r="E4132" s="114"/>
      <c r="F4132" s="114"/>
      <c r="G4132" s="114"/>
      <c r="H4132" s="114"/>
      <c r="I4132" s="114"/>
      <c r="J4132" s="114"/>
      <c r="K4132" s="114"/>
      <c r="L4132" s="114"/>
      <c r="M4132" s="114"/>
      <c r="N4132" s="114"/>
      <c r="O4132" s="114"/>
      <c r="P4132" s="114"/>
      <c r="Q4132" s="114"/>
      <c r="R4132" s="114"/>
      <c r="S4132" s="114"/>
      <c r="T4132" s="114"/>
      <c r="U4132" s="114"/>
      <c r="V4132" s="114"/>
      <c r="W4132" s="115"/>
      <c r="X4132" s="116"/>
      <c r="Y4132" s="117"/>
      <c r="Z4132" s="115"/>
      <c r="AA4132" s="112" t="s">
        <v>1168</v>
      </c>
      <c r="AB4132" s="113">
        <f>'Demand Input VP'!B2069</f>
        <v>0</v>
      </c>
      <c r="AC4132" s="112">
        <f>'Demand Input VP'!C2069</f>
        <v>0</v>
      </c>
      <c r="AD4132" s="112">
        <f>'Demand Input VP'!D2069</f>
        <v>0</v>
      </c>
      <c r="AE4132" s="112">
        <f>'Demand Input VP'!E2069</f>
        <v>0</v>
      </c>
      <c r="AF4132" s="112">
        <f>'Demand Input VP'!F2069</f>
        <v>0</v>
      </c>
      <c r="AG4132" s="112">
        <f>'Demand Input VP'!G2069</f>
        <v>0</v>
      </c>
      <c r="AH4132" s="112">
        <f>'Demand Input VP'!H2069</f>
        <v>0</v>
      </c>
      <c r="AI4132" s="112">
        <f>'Demand Input VP'!I2069</f>
        <v>0</v>
      </c>
      <c r="AJ4132" s="112">
        <f>'Demand Input VP'!J2069</f>
        <v>0</v>
      </c>
      <c r="AK4132" s="112">
        <f>'Demand Input VP'!K2069</f>
        <v>0</v>
      </c>
      <c r="AL4132" s="112">
        <f>'Demand Input VP'!L2069</f>
        <v>0</v>
      </c>
      <c r="AM4132" s="112">
        <f>'Demand Input VP'!M2069</f>
        <v>0</v>
      </c>
      <c r="AN4132" s="112">
        <f>'Demand Input VP'!N2069</f>
        <v>0</v>
      </c>
      <c r="AQ4132" t="str">
        <f>AQ4128</f>
        <v/>
      </c>
    </row>
    <row r="4133" spans="1:43" ht="14.25" customHeight="1" x14ac:dyDescent="0.25">
      <c r="A4133" s="99" t="s">
        <v>1169</v>
      </c>
      <c r="B4133" s="118"/>
      <c r="C4133" s="118"/>
      <c r="D4133" s="118"/>
      <c r="E4133" s="118"/>
      <c r="F4133" s="118"/>
      <c r="G4133" s="118"/>
      <c r="H4133" s="118"/>
      <c r="I4133" s="118"/>
      <c r="J4133" s="118"/>
      <c r="K4133" s="118"/>
      <c r="L4133" s="118"/>
      <c r="M4133" s="118"/>
      <c r="N4133" s="118"/>
      <c r="O4133" s="118"/>
      <c r="P4133" s="118"/>
      <c r="Q4133" s="118"/>
      <c r="R4133" s="118"/>
      <c r="S4133" s="118"/>
      <c r="T4133" s="118"/>
      <c r="U4133" s="118"/>
      <c r="V4133" s="118"/>
      <c r="W4133" s="115"/>
      <c r="X4133" s="116"/>
      <c r="Y4133" s="117"/>
      <c r="Z4133" s="119"/>
      <c r="AA4133" s="120" t="s">
        <v>1170</v>
      </c>
      <c r="AB4133" s="121">
        <f>'Demand Input VP'!B2068</f>
        <v>0</v>
      </c>
      <c r="AC4133" s="120">
        <f>'Demand Input VP'!C2068</f>
        <v>0</v>
      </c>
      <c r="AD4133" s="120">
        <f>'Demand Input VP'!D2068</f>
        <v>0</v>
      </c>
      <c r="AE4133" s="120">
        <f>'Demand Input VP'!E2068</f>
        <v>0</v>
      </c>
      <c r="AF4133" s="120">
        <f>'Demand Input VP'!F2068</f>
        <v>0</v>
      </c>
      <c r="AG4133" s="120">
        <f>'Demand Input VP'!G2068</f>
        <v>0</v>
      </c>
      <c r="AH4133" s="120">
        <f>'Demand Input VP'!H2068</f>
        <v>0</v>
      </c>
      <c r="AI4133" s="120">
        <f>'Demand Input VP'!I2068</f>
        <v>0</v>
      </c>
      <c r="AJ4133" s="120">
        <f>'Demand Input VP'!J2068</f>
        <v>0</v>
      </c>
      <c r="AK4133" s="120">
        <f>'Demand Input VP'!K2068</f>
        <v>0</v>
      </c>
      <c r="AL4133" s="120">
        <f>'Demand Input VP'!L2068</f>
        <v>0</v>
      </c>
      <c r="AM4133" s="120">
        <f>'Demand Input VP'!M2068</f>
        <v>0</v>
      </c>
      <c r="AN4133" s="120">
        <f>'Demand Input VP'!N2068</f>
        <v>0</v>
      </c>
      <c r="AQ4133" t="str">
        <f>AQ4128</f>
        <v/>
      </c>
    </row>
    <row r="4134" spans="1:43" ht="14.25" customHeight="1" x14ac:dyDescent="0.25">
      <c r="A4134" s="1"/>
      <c r="B4134" s="122"/>
      <c r="C4134" s="122"/>
      <c r="D4134" s="122"/>
      <c r="E4134" s="122"/>
      <c r="F4134" s="122"/>
      <c r="G4134" s="122"/>
      <c r="H4134" s="122"/>
      <c r="I4134" s="122"/>
      <c r="J4134" s="122"/>
      <c r="K4134" s="122"/>
      <c r="L4134" s="122"/>
      <c r="M4134" s="122"/>
      <c r="N4134" s="122"/>
      <c r="O4134" s="122"/>
      <c r="P4134" s="122"/>
      <c r="Q4134" s="122"/>
      <c r="R4134" s="122"/>
      <c r="S4134" s="122"/>
      <c r="T4134" s="122"/>
      <c r="U4134" s="122"/>
      <c r="V4134" s="122"/>
      <c r="W4134" s="123"/>
      <c r="X4134" s="116"/>
      <c r="Y4134" s="117"/>
      <c r="Z4134" s="123"/>
      <c r="AA4134" s="112" t="s">
        <v>1171</v>
      </c>
      <c r="AB4134" s="113">
        <f>'Demand Input MP'!B2069</f>
        <v>0</v>
      </c>
      <c r="AC4134" s="112">
        <f>'Demand Input MP'!C2069</f>
        <v>0</v>
      </c>
      <c r="AD4134" s="112">
        <f>'Demand Input MP'!D2069</f>
        <v>0</v>
      </c>
      <c r="AE4134" s="112">
        <f>'Demand Input MP'!E2069</f>
        <v>0</v>
      </c>
      <c r="AF4134" s="112">
        <f>'Demand Input MP'!F2069</f>
        <v>0</v>
      </c>
      <c r="AG4134" s="112">
        <f>'Demand Input MP'!G2069</f>
        <v>0</v>
      </c>
      <c r="AH4134" s="112">
        <f>'Demand Input MP'!H2069</f>
        <v>0</v>
      </c>
      <c r="AI4134" s="112">
        <f>'Demand Input MP'!I2069</f>
        <v>0</v>
      </c>
      <c r="AJ4134" s="112">
        <f>'Demand Input MP'!J2069</f>
        <v>0</v>
      </c>
      <c r="AK4134" s="112">
        <f>'Demand Input MP'!K2069</f>
        <v>0</v>
      </c>
      <c r="AL4134" s="112">
        <f>'Demand Input MP'!L2069</f>
        <v>0</v>
      </c>
      <c r="AM4134" s="112">
        <f>'Demand Input MP'!M2069</f>
        <v>0</v>
      </c>
      <c r="AN4134" s="112">
        <f>'Demand Input MP'!N2069</f>
        <v>0</v>
      </c>
      <c r="AQ4134" t="str">
        <f>AQ4128</f>
        <v/>
      </c>
    </row>
    <row r="4135" spans="1:43" ht="14.25" customHeight="1" x14ac:dyDescent="0.25">
      <c r="A4135" s="1"/>
      <c r="B4135" s="122"/>
      <c r="C4135" s="122"/>
      <c r="D4135" s="122"/>
      <c r="E4135" s="122"/>
      <c r="F4135" s="122"/>
      <c r="G4135" s="122"/>
      <c r="H4135" s="122"/>
      <c r="I4135" s="122"/>
      <c r="J4135" s="122"/>
      <c r="K4135" s="122"/>
      <c r="L4135" s="122"/>
      <c r="M4135" s="122"/>
      <c r="N4135" s="122"/>
      <c r="O4135" s="122"/>
      <c r="P4135" s="122"/>
      <c r="Q4135" s="122"/>
      <c r="R4135" s="122"/>
      <c r="S4135" s="122"/>
      <c r="T4135" s="122"/>
      <c r="U4135" s="122"/>
      <c r="V4135" s="124" t="s">
        <v>91</v>
      </c>
      <c r="W4135" s="125">
        <f>IFERROR(IF(SUM('Run Rate History'!E416:AD416)&gt;0,(SUMPRODUCT((B4130:AA4130&gt;=PERCENTILE(B4130:AA4130,0.1))*(B4130:AA4130&lt;=PERCENTILE(B4130:AA4130,0.9))*B4130:AA4130)+SUMPRODUCT(('Run Rate History'!E416:AD416&gt;=PERCENTILE(B4130:AA4130,0.1))*('Run Rate History'!E416:AD416&lt;=PERCENTILE(B4130:AA4130,0.9))*'Run Rate History'!E416:AD416))/(SUMPRODUCT((B4130:AA4130&gt;=PERCENTILE(B4130:AA4130,0.1))*(B4130:AA4130&lt;=PERCENTILE(B4130:AA4130,0.9))*1)+SUMPRODUCT(('Run Rate History'!E416:AD416&gt;=PERCENTILE(B4130:AA4130,0.1))*('Run Rate History'!E416:AD416&lt;=PERCENTILE(B4130:AA4130,0.9))*1)),TRIMMEAN(B4130:AA4130,0.15)),0)</f>
        <v>16.454545454545453</v>
      </c>
      <c r="X4135" s="126" t="s">
        <v>1172</v>
      </c>
      <c r="Y4135" s="127">
        <f>SUM(B4130:AA4130)/26</f>
        <v>17.692307692307693</v>
      </c>
      <c r="Z4135" s="128"/>
      <c r="AA4135" s="112" t="s">
        <v>1173</v>
      </c>
      <c r="AB4135" s="113">
        <f>'Demand Input MP'!B2068</f>
        <v>0</v>
      </c>
      <c r="AC4135" s="112">
        <f>'Demand Input MP'!C2068</f>
        <v>0</v>
      </c>
      <c r="AD4135" s="112">
        <f>'Demand Input MP'!D2068</f>
        <v>0</v>
      </c>
      <c r="AE4135" s="112">
        <f>'Demand Input MP'!E2068</f>
        <v>0</v>
      </c>
      <c r="AF4135" s="112">
        <f>'Demand Input MP'!F2068</f>
        <v>0</v>
      </c>
      <c r="AG4135" s="112">
        <f>'Demand Input MP'!G2068</f>
        <v>0</v>
      </c>
      <c r="AH4135" s="112">
        <f>'Demand Input MP'!H2068</f>
        <v>0</v>
      </c>
      <c r="AI4135" s="112">
        <f>'Demand Input MP'!I2068</f>
        <v>0</v>
      </c>
      <c r="AJ4135" s="112">
        <f>'Demand Input MP'!J2068</f>
        <v>0</v>
      </c>
      <c r="AK4135" s="112">
        <f>'Demand Input MP'!K2068</f>
        <v>0</v>
      </c>
      <c r="AL4135" s="112">
        <f>'Demand Input MP'!L2068</f>
        <v>0</v>
      </c>
      <c r="AM4135" s="112">
        <f>'Demand Input MP'!M2068</f>
        <v>0</v>
      </c>
      <c r="AN4135" s="112">
        <f>'Demand Input MP'!N2068</f>
        <v>0</v>
      </c>
      <c r="AQ4135" t="str">
        <f>AQ4128</f>
        <v/>
      </c>
    </row>
    <row r="4136" spans="1:43" ht="14.25" customHeight="1" x14ac:dyDescent="0.25">
      <c r="A4136" s="1"/>
      <c r="B4136" s="122"/>
      <c r="C4136" s="122"/>
      <c r="D4136" s="122"/>
      <c r="E4136" s="122"/>
      <c r="F4136" s="122"/>
      <c r="G4136" s="122"/>
      <c r="H4136" s="122"/>
      <c r="I4136" s="122"/>
      <c r="J4136" s="122"/>
      <c r="K4136" s="122"/>
      <c r="L4136" s="122"/>
      <c r="M4136" s="122"/>
      <c r="N4136" s="122"/>
      <c r="O4136" s="122"/>
      <c r="P4136" s="122"/>
      <c r="Q4136" s="122"/>
      <c r="R4136" s="122"/>
      <c r="S4136" s="122"/>
      <c r="T4136" s="122"/>
      <c r="U4136" s="122"/>
      <c r="V4136" s="124" t="s">
        <v>94</v>
      </c>
      <c r="W4136" s="125">
        <f>IFERROR((1*MIN(MAX(X4130,0.5*IF(SUM('Run Rate History'!E416:AD416)&gt;0,(MEDIAN(IF(B4130:AA4130&gt;0,B4130:AA4130))+MEDIAN(IF('Run Rate History'!E416:AD416&gt;0,'Run Rate History'!E416:AD416)))/2,MEDIAN(IF(B4130:AA4130&gt;0,B4130:AA4130)))),2*IF(SUM('Run Rate History'!E416:AD416)&gt;0,(MEDIAN(IF(B4130:AA4130&gt;0,B4130:AA4130))+MEDIAN(IF('Run Rate History'!E416:AD416&gt;0,'Run Rate History'!E416:AD416)))/2,MEDIAN(IF(B4130:AA4130&gt;0,B4130:AA4130))))+2*MIN(MAX(Y4130,0.5*IF(SUM('Run Rate History'!E416:AD416)&gt;0,(MEDIAN(IF(B4130:AA4130&gt;0,B4130:AA4130))+MEDIAN(IF('Run Rate History'!E416:AD416&gt;0,'Run Rate History'!E416:AD416)))/2,MEDIAN(IF(B4130:AA4130&gt;0,B4130:AA4130)))),2*IF(SUM('Run Rate History'!E416:AD416)&gt;0,(MEDIAN(IF(B4130:AA4130&gt;0,B4130:AA4130))+MEDIAN(IF('Run Rate History'!E416:AD416&gt;0,'Run Rate History'!E416:AD416)))/2,MEDIAN(IF(B4130:AA4130&gt;0,B4130:AA4130))))+3*MIN(MAX(Z4130,0.5*IF(SUM('Run Rate History'!E416:AD416)&gt;0,(MEDIAN(IF(B4130:AA4130&gt;0,B4130:AA4130))+MEDIAN(IF('Run Rate History'!E416:AD416&gt;0,'Run Rate History'!E416:AD416)))/2,MEDIAN(IF(B4130:AA4130&gt;0,B4130:AA4130)))),2*IF(SUM('Run Rate History'!E416:AD416)&gt;0,(MEDIAN(IF(B4130:AA4130&gt;0,B4130:AA4130))+MEDIAN(IF('Run Rate History'!E416:AD416&gt;0,'Run Rate History'!E416:AD416)))/2,MEDIAN(IF(B4130:AA4130&gt;0,B4130:AA4130))))+4*MIN(MAX(AA4130,0.5*IF(SUM('Run Rate History'!E416:AD416)&gt;0,(MEDIAN(IF(B4130:AA4130&gt;0,B4130:AA4130))+MEDIAN(IF('Run Rate History'!E416:AD416&gt;0,'Run Rate History'!E416:AD416)))/2,MEDIAN(IF(B4130:AA4130&gt;0,B4130:AA4130)))),2*IF(SUM('Run Rate History'!E416:AD416)&gt;0,(MEDIAN(IF(B4130:AA4130&gt;0,B4130:AA4130))+MEDIAN(IF('Run Rate History'!E416:AD416&gt;0,'Run Rate History'!E416:AD416)))/2,MEDIAN(IF(B4130:AA4130&gt;0,B4130:AA4130)))))/10,0)</f>
        <v>17.100000000000001</v>
      </c>
      <c r="X4136" s="129" t="s">
        <v>1174</v>
      </c>
      <c r="Y4136" s="130">
        <f>IFERROR(VLOOKUP(A4128,'Stanje zaliha'!A:E,5,FALSE()),0)</f>
        <v>25</v>
      </c>
      <c r="Z4136" s="131"/>
      <c r="AA4136" s="113" t="s">
        <v>1175</v>
      </c>
      <c r="AB4136" s="118">
        <f t="shared" ref="AB4136:AN4136" si="824">SUM(AB4132:AB4135)</f>
        <v>0</v>
      </c>
      <c r="AC4136" s="118">
        <f t="shared" si="824"/>
        <v>0</v>
      </c>
      <c r="AD4136" s="118">
        <f t="shared" si="824"/>
        <v>0</v>
      </c>
      <c r="AE4136" s="118">
        <f t="shared" si="824"/>
        <v>0</v>
      </c>
      <c r="AF4136" s="118">
        <f t="shared" si="824"/>
        <v>0</v>
      </c>
      <c r="AG4136" s="118">
        <f t="shared" si="824"/>
        <v>0</v>
      </c>
      <c r="AH4136" s="118">
        <f t="shared" si="824"/>
        <v>0</v>
      </c>
      <c r="AI4136" s="118">
        <f t="shared" si="824"/>
        <v>0</v>
      </c>
      <c r="AJ4136" s="118">
        <f t="shared" si="824"/>
        <v>0</v>
      </c>
      <c r="AK4136" s="118">
        <f t="shared" si="824"/>
        <v>0</v>
      </c>
      <c r="AL4136" s="118">
        <f t="shared" si="824"/>
        <v>0</v>
      </c>
      <c r="AM4136" s="118">
        <f t="shared" si="824"/>
        <v>0</v>
      </c>
      <c r="AN4136" s="118">
        <f t="shared" si="824"/>
        <v>0</v>
      </c>
      <c r="AQ4136" t="str">
        <f>AQ4128</f>
        <v/>
      </c>
    </row>
    <row r="4137" spans="1:43" ht="14.25" customHeight="1" x14ac:dyDescent="0.25">
      <c r="A4137" s="1"/>
      <c r="B4137" s="122"/>
      <c r="C4137" s="122"/>
      <c r="D4137" s="122"/>
      <c r="E4137" s="122"/>
      <c r="F4137" s="122"/>
      <c r="G4137" s="122"/>
      <c r="H4137" s="122"/>
      <c r="I4137" s="122"/>
      <c r="J4137" s="122"/>
      <c r="K4137" s="122"/>
      <c r="L4137" s="122"/>
      <c r="M4137" s="122"/>
      <c r="N4137" s="122"/>
      <c r="O4137" s="122"/>
      <c r="P4137" s="122"/>
      <c r="Q4137" s="122"/>
      <c r="R4137" s="122"/>
      <c r="S4137" s="122"/>
      <c r="T4137" s="122"/>
      <c r="U4137" s="122"/>
      <c r="V4137" s="124" t="s">
        <v>95</v>
      </c>
      <c r="W4137" s="125">
        <f>IFERROR(0.6*W4136+0.4*W4135,0)</f>
        <v>16.841818181818184</v>
      </c>
      <c r="X4137" s="132" t="s">
        <v>1176</v>
      </c>
      <c r="Y4137" s="133">
        <f>IFERROR(SUMIF('Popis poslanih narudžbi'!A:A,A4128,'Popis poslanih narudžbi'!C:C),0)</f>
        <v>0</v>
      </c>
      <c r="Z4137" s="131"/>
      <c r="AA4137" s="134" t="s">
        <v>1177</v>
      </c>
      <c r="AB4137" s="118">
        <f t="shared" ref="AB4137:AN4137" si="825">AB4130+AB4136</f>
        <v>15</v>
      </c>
      <c r="AC4137" s="118">
        <f t="shared" si="825"/>
        <v>15</v>
      </c>
      <c r="AD4137" s="118">
        <f t="shared" si="825"/>
        <v>15</v>
      </c>
      <c r="AE4137" s="118">
        <f t="shared" si="825"/>
        <v>15</v>
      </c>
      <c r="AF4137" s="118">
        <f t="shared" si="825"/>
        <v>15</v>
      </c>
      <c r="AG4137" s="118">
        <f t="shared" si="825"/>
        <v>15</v>
      </c>
      <c r="AH4137" s="118">
        <f t="shared" si="825"/>
        <v>15</v>
      </c>
      <c r="AI4137" s="118">
        <f t="shared" si="825"/>
        <v>14</v>
      </c>
      <c r="AJ4137" s="118">
        <f t="shared" si="825"/>
        <v>14</v>
      </c>
      <c r="AK4137" s="118">
        <f t="shared" si="825"/>
        <v>14</v>
      </c>
      <c r="AL4137" s="118">
        <f t="shared" si="825"/>
        <v>14</v>
      </c>
      <c r="AM4137" s="118">
        <f t="shared" si="825"/>
        <v>14</v>
      </c>
      <c r="AN4137" s="118">
        <f t="shared" si="825"/>
        <v>14</v>
      </c>
      <c r="AQ4137" t="str">
        <f>AQ4128</f>
        <v/>
      </c>
    </row>
    <row r="4138" spans="1:43" ht="14.25" customHeight="1" x14ac:dyDescent="0.25">
      <c r="A4138" s="107" t="str">
        <f>'Run Rate'!A417</f>
        <v>ZOE12457</v>
      </c>
      <c r="B4138" s="135" t="str">
        <f>'Run Rate'!B417</f>
        <v>ZOE Whey 250g Choco Hazelnut Rocher</v>
      </c>
      <c r="C4138" s="135" t="str">
        <f>'Run Rate'!C417</f>
        <v>PROTEINI</v>
      </c>
      <c r="D4138" s="135" t="str">
        <f>'Run Rate'!D417</f>
        <v>03 BRONZE</v>
      </c>
      <c r="E4138" s="122"/>
      <c r="F4138" s="122"/>
      <c r="G4138" s="122"/>
      <c r="H4138" s="122"/>
      <c r="I4138" s="122"/>
      <c r="J4138" s="122"/>
      <c r="K4138" s="122"/>
      <c r="L4138" s="122"/>
      <c r="M4138" s="122"/>
      <c r="N4138" s="122"/>
      <c r="O4138" s="122"/>
      <c r="P4138" s="122"/>
      <c r="Q4138" s="122"/>
      <c r="R4138" s="122"/>
      <c r="S4138" s="122"/>
      <c r="T4138" s="122"/>
      <c r="U4138" s="122"/>
      <c r="V4138" s="122"/>
      <c r="W4138" s="122"/>
      <c r="X4138" s="122"/>
      <c r="Y4138" s="122"/>
      <c r="Z4138" s="122"/>
      <c r="AA4138" s="122"/>
      <c r="AB4138" s="122"/>
      <c r="AC4138" s="122"/>
      <c r="AD4138" s="122"/>
      <c r="AE4138" s="122"/>
      <c r="AF4138" s="122"/>
      <c r="AG4138" s="122"/>
      <c r="AH4138" s="122"/>
      <c r="AI4138" s="122"/>
      <c r="AJ4138" s="122"/>
      <c r="AK4138" s="122"/>
      <c r="AL4138" s="122"/>
      <c r="AM4138" s="122"/>
      <c r="AN4138" s="122"/>
      <c r="AQ4138" t="str">
        <f>IF(AND(OR($B$1="ALL",$B$1=C4138),OR($E$1="ALL",$E$1=D4138),OR($B$2="ALL",$B$2=A4138),OR($E$2="ALL",IFERROR(SEARCH($E$2,B4138),0)&gt;0)),"MATCH","")</f>
        <v/>
      </c>
    </row>
    <row r="4139" spans="1:43" ht="14.25" customHeight="1" x14ac:dyDescent="0.25">
      <c r="A4139" s="108" t="s">
        <v>1137</v>
      </c>
      <c r="B4139" s="136" t="s">
        <v>1138</v>
      </c>
      <c r="C4139" s="136" t="s">
        <v>1139</v>
      </c>
      <c r="D4139" s="136" t="s">
        <v>1140</v>
      </c>
      <c r="E4139" s="136" t="s">
        <v>1141</v>
      </c>
      <c r="F4139" s="136" t="s">
        <v>1142</v>
      </c>
      <c r="G4139" s="136" t="s">
        <v>1143</v>
      </c>
      <c r="H4139" s="136" t="s">
        <v>1144</v>
      </c>
      <c r="I4139" s="136" t="s">
        <v>1145</v>
      </c>
      <c r="J4139" s="136" t="s">
        <v>1146</v>
      </c>
      <c r="K4139" s="136" t="s">
        <v>1147</v>
      </c>
      <c r="L4139" s="136" t="s">
        <v>1148</v>
      </c>
      <c r="M4139" s="136" t="s">
        <v>1149</v>
      </c>
      <c r="N4139" s="136" t="s">
        <v>1150</v>
      </c>
      <c r="O4139" s="136" t="s">
        <v>1151</v>
      </c>
      <c r="P4139" s="136" t="s">
        <v>1152</v>
      </c>
      <c r="Q4139" s="136" t="s">
        <v>1153</v>
      </c>
      <c r="R4139" s="136" t="s">
        <v>1154</v>
      </c>
      <c r="S4139" s="136" t="s">
        <v>1155</v>
      </c>
      <c r="T4139" s="136" t="s">
        <v>1156</v>
      </c>
      <c r="U4139" s="136" t="s">
        <v>1157</v>
      </c>
      <c r="V4139" s="136" t="s">
        <v>1158</v>
      </c>
      <c r="W4139" s="136" t="s">
        <v>1159</v>
      </c>
      <c r="X4139" s="136" t="s">
        <v>1160</v>
      </c>
      <c r="Y4139" s="136" t="s">
        <v>1161</v>
      </c>
      <c r="Z4139" s="136" t="s">
        <v>1162</v>
      </c>
      <c r="AA4139" s="136" t="s">
        <v>1163</v>
      </c>
      <c r="AB4139" s="137" t="s">
        <v>156</v>
      </c>
      <c r="AC4139" s="137" t="s">
        <v>157</v>
      </c>
      <c r="AD4139" s="137" t="s">
        <v>158</v>
      </c>
      <c r="AE4139" s="137" t="s">
        <v>139</v>
      </c>
      <c r="AF4139" s="138" t="s">
        <v>140</v>
      </c>
      <c r="AG4139" s="138" t="s">
        <v>141</v>
      </c>
      <c r="AH4139" s="138" t="s">
        <v>142</v>
      </c>
      <c r="AI4139" s="138" t="s">
        <v>143</v>
      </c>
      <c r="AJ4139" s="139" t="s">
        <v>144</v>
      </c>
      <c r="AK4139" s="139" t="s">
        <v>145</v>
      </c>
      <c r="AL4139" s="139" t="s">
        <v>146</v>
      </c>
      <c r="AM4139" s="140" t="s">
        <v>147</v>
      </c>
      <c r="AN4139" s="140" t="s">
        <v>148</v>
      </c>
      <c r="AQ4139" t="str">
        <f>AQ4138</f>
        <v/>
      </c>
    </row>
    <row r="4140" spans="1:43" ht="14.25" customHeight="1" x14ac:dyDescent="0.25">
      <c r="A4140" s="99" t="s">
        <v>1164</v>
      </c>
      <c r="B4140" s="112">
        <f>'Run Rate'!E417</f>
        <v>2</v>
      </c>
      <c r="C4140" s="112">
        <f>'Run Rate'!F417</f>
        <v>8</v>
      </c>
      <c r="D4140" s="112">
        <f>'Run Rate'!G417</f>
        <v>15</v>
      </c>
      <c r="E4140" s="112">
        <f>'Run Rate'!H417</f>
        <v>13</v>
      </c>
      <c r="F4140" s="112">
        <f>'Run Rate'!I417</f>
        <v>6</v>
      </c>
      <c r="G4140" s="112">
        <f>'Run Rate'!J417</f>
        <v>10</v>
      </c>
      <c r="H4140" s="112">
        <f>'Run Rate'!K417</f>
        <v>20</v>
      </c>
      <c r="I4140" s="112">
        <f>'Run Rate'!L417</f>
        <v>32</v>
      </c>
      <c r="J4140" s="112">
        <f>'Run Rate'!M417</f>
        <v>29</v>
      </c>
      <c r="K4140" s="112">
        <f>'Run Rate'!N417</f>
        <v>14</v>
      </c>
      <c r="L4140" s="112">
        <f>'Run Rate'!O417</f>
        <v>15</v>
      </c>
      <c r="M4140" s="112">
        <f>'Run Rate'!P417</f>
        <v>26</v>
      </c>
      <c r="N4140" s="112">
        <f>'Run Rate'!Q417</f>
        <v>20</v>
      </c>
      <c r="O4140" s="112">
        <f>'Run Rate'!R417</f>
        <v>6</v>
      </c>
      <c r="P4140" s="112">
        <f>'Run Rate'!S417</f>
        <v>2</v>
      </c>
      <c r="Q4140" s="112">
        <f>'Run Rate'!T417</f>
        <v>13</v>
      </c>
      <c r="R4140" s="112">
        <f>'Run Rate'!U417</f>
        <v>14</v>
      </c>
      <c r="S4140" s="112">
        <f>'Run Rate'!V417</f>
        <v>15</v>
      </c>
      <c r="T4140" s="112">
        <f>'Run Rate'!W417</f>
        <v>15</v>
      </c>
      <c r="U4140" s="112">
        <f>'Run Rate'!X417</f>
        <v>8</v>
      </c>
      <c r="V4140" s="112">
        <f>'Run Rate'!Y417</f>
        <v>5</v>
      </c>
      <c r="W4140" s="112">
        <f>'Run Rate'!Z417</f>
        <v>27</v>
      </c>
      <c r="X4140" s="112">
        <f>'Run Rate'!AA417</f>
        <v>180</v>
      </c>
      <c r="Y4140" s="112">
        <f>'Run Rate'!AB417</f>
        <v>42</v>
      </c>
      <c r="Z4140" s="112">
        <f>'Run Rate'!AC417</f>
        <v>28</v>
      </c>
      <c r="AA4140" s="112">
        <f>'Run Rate'!AD417</f>
        <v>20</v>
      </c>
      <c r="AB4140" s="113">
        <v>37</v>
      </c>
      <c r="AC4140" s="112">
        <v>39</v>
      </c>
      <c r="AD4140" s="112">
        <v>40</v>
      </c>
      <c r="AE4140" s="112">
        <v>41</v>
      </c>
      <c r="AF4140" s="112">
        <v>42</v>
      </c>
      <c r="AG4140" s="112">
        <v>43</v>
      </c>
      <c r="AH4140" s="112">
        <v>44</v>
      </c>
      <c r="AI4140" s="112">
        <v>44</v>
      </c>
      <c r="AJ4140" s="112">
        <v>45</v>
      </c>
      <c r="AK4140" s="112">
        <v>45</v>
      </c>
      <c r="AL4140" s="112">
        <v>46</v>
      </c>
      <c r="AM4140" s="112">
        <v>46</v>
      </c>
      <c r="AN4140" s="112">
        <v>46</v>
      </c>
      <c r="AQ4140" t="str">
        <f>AQ4138</f>
        <v/>
      </c>
    </row>
    <row r="4141" spans="1:43" ht="14.25" customHeight="1" x14ac:dyDescent="0.25">
      <c r="A4141" s="99" t="s">
        <v>1165</v>
      </c>
      <c r="B4141" s="114"/>
      <c r="C4141" s="114"/>
      <c r="D4141" s="114"/>
      <c r="E4141" s="114"/>
      <c r="F4141" s="114"/>
      <c r="G4141" s="114"/>
      <c r="H4141" s="114"/>
      <c r="I4141" s="114"/>
      <c r="J4141" s="114"/>
      <c r="K4141" s="114"/>
      <c r="L4141" s="114"/>
      <c r="M4141" s="114"/>
      <c r="N4141" s="114"/>
      <c r="O4141" s="114"/>
      <c r="P4141" s="114"/>
      <c r="Q4141" s="114"/>
      <c r="R4141" s="114"/>
      <c r="S4141" s="114"/>
      <c r="T4141" s="114"/>
      <c r="U4141" s="114"/>
      <c r="V4141" s="114"/>
      <c r="W4141" s="115"/>
      <c r="X4141" s="115"/>
      <c r="Y4141" s="115"/>
      <c r="Z4141" s="115"/>
      <c r="AA4141" s="112" t="s">
        <v>1166</v>
      </c>
      <c r="AB4141" s="113"/>
      <c r="AC4141" s="112"/>
      <c r="AD4141" s="112"/>
      <c r="AE4141" s="112"/>
      <c r="AF4141" s="112"/>
      <c r="AG4141" s="112"/>
      <c r="AH4141" s="112"/>
      <c r="AI4141" s="112"/>
      <c r="AJ4141" s="112"/>
      <c r="AK4141" s="112"/>
      <c r="AL4141" s="112"/>
      <c r="AM4141" s="112"/>
      <c r="AN4141" s="112"/>
      <c r="AQ4141" t="str">
        <f>AQ4138</f>
        <v/>
      </c>
    </row>
    <row r="4142" spans="1:43" ht="14.25" customHeight="1" x14ac:dyDescent="0.25">
      <c r="A4142" s="99" t="s">
        <v>1167</v>
      </c>
      <c r="B4142" s="114"/>
      <c r="C4142" s="114"/>
      <c r="D4142" s="114"/>
      <c r="E4142" s="114"/>
      <c r="F4142" s="114"/>
      <c r="G4142" s="114"/>
      <c r="H4142" s="114"/>
      <c r="I4142" s="114"/>
      <c r="J4142" s="114"/>
      <c r="K4142" s="114"/>
      <c r="L4142" s="114"/>
      <c r="M4142" s="114"/>
      <c r="N4142" s="114"/>
      <c r="O4142" s="114"/>
      <c r="P4142" s="114"/>
      <c r="Q4142" s="114"/>
      <c r="R4142" s="114"/>
      <c r="S4142" s="114"/>
      <c r="T4142" s="114"/>
      <c r="U4142" s="114"/>
      <c r="V4142" s="114"/>
      <c r="W4142" s="115"/>
      <c r="X4142" s="116"/>
      <c r="Y4142" s="117"/>
      <c r="Z4142" s="115"/>
      <c r="AA4142" s="112" t="s">
        <v>1168</v>
      </c>
      <c r="AB4142" s="113">
        <f>'Demand Input VP'!B2074</f>
        <v>0</v>
      </c>
      <c r="AC4142" s="112">
        <f>'Demand Input VP'!C2074</f>
        <v>0</v>
      </c>
      <c r="AD4142" s="112">
        <f>'Demand Input VP'!D2074</f>
        <v>0</v>
      </c>
      <c r="AE4142" s="112">
        <f>'Demand Input VP'!E2074</f>
        <v>0</v>
      </c>
      <c r="AF4142" s="112">
        <f>'Demand Input VP'!F2074</f>
        <v>0</v>
      </c>
      <c r="AG4142" s="112">
        <f>'Demand Input VP'!G2074</f>
        <v>0</v>
      </c>
      <c r="AH4142" s="112">
        <f>'Demand Input VP'!H2074</f>
        <v>0</v>
      </c>
      <c r="AI4142" s="112">
        <f>'Demand Input VP'!I2074</f>
        <v>0</v>
      </c>
      <c r="AJ4142" s="112">
        <f>'Demand Input VP'!J2074</f>
        <v>0</v>
      </c>
      <c r="AK4142" s="112">
        <f>'Demand Input VP'!K2074</f>
        <v>0</v>
      </c>
      <c r="AL4142" s="112">
        <f>'Demand Input VP'!L2074</f>
        <v>0</v>
      </c>
      <c r="AM4142" s="112">
        <f>'Demand Input VP'!M2074</f>
        <v>0</v>
      </c>
      <c r="AN4142" s="112">
        <f>'Demand Input VP'!N2074</f>
        <v>0</v>
      </c>
      <c r="AQ4142" t="str">
        <f>AQ4138</f>
        <v/>
      </c>
    </row>
    <row r="4143" spans="1:43" ht="14.25" customHeight="1" x14ac:dyDescent="0.25">
      <c r="A4143" s="99" t="s">
        <v>1169</v>
      </c>
      <c r="B4143" s="118"/>
      <c r="C4143" s="118"/>
      <c r="D4143" s="118"/>
      <c r="E4143" s="118"/>
      <c r="F4143" s="118"/>
      <c r="G4143" s="118"/>
      <c r="H4143" s="118"/>
      <c r="I4143" s="118"/>
      <c r="J4143" s="118"/>
      <c r="K4143" s="118"/>
      <c r="L4143" s="118"/>
      <c r="M4143" s="118"/>
      <c r="N4143" s="118"/>
      <c r="O4143" s="118"/>
      <c r="P4143" s="118"/>
      <c r="Q4143" s="118"/>
      <c r="R4143" s="118"/>
      <c r="S4143" s="118"/>
      <c r="T4143" s="118"/>
      <c r="U4143" s="118"/>
      <c r="V4143" s="118"/>
      <c r="W4143" s="115"/>
      <c r="X4143" s="116"/>
      <c r="Y4143" s="117"/>
      <c r="Z4143" s="119"/>
      <c r="AA4143" s="120" t="s">
        <v>1170</v>
      </c>
      <c r="AB4143" s="121">
        <f>'Demand Input VP'!B2073</f>
        <v>0</v>
      </c>
      <c r="AC4143" s="120">
        <f>'Demand Input VP'!C2073</f>
        <v>0</v>
      </c>
      <c r="AD4143" s="120">
        <f>'Demand Input VP'!D2073</f>
        <v>0</v>
      </c>
      <c r="AE4143" s="120">
        <f>'Demand Input VP'!E2073</f>
        <v>0</v>
      </c>
      <c r="AF4143" s="120">
        <f>'Demand Input VP'!F2073</f>
        <v>0</v>
      </c>
      <c r="AG4143" s="120">
        <f>'Demand Input VP'!G2073</f>
        <v>0</v>
      </c>
      <c r="AH4143" s="120">
        <f>'Demand Input VP'!H2073</f>
        <v>0</v>
      </c>
      <c r="AI4143" s="120">
        <f>'Demand Input VP'!I2073</f>
        <v>0</v>
      </c>
      <c r="AJ4143" s="120">
        <f>'Demand Input VP'!J2073</f>
        <v>0</v>
      </c>
      <c r="AK4143" s="120">
        <f>'Demand Input VP'!K2073</f>
        <v>0</v>
      </c>
      <c r="AL4143" s="120">
        <f>'Demand Input VP'!L2073</f>
        <v>0</v>
      </c>
      <c r="AM4143" s="120">
        <f>'Demand Input VP'!M2073</f>
        <v>0</v>
      </c>
      <c r="AN4143" s="120">
        <f>'Demand Input VP'!N2073</f>
        <v>0</v>
      </c>
      <c r="AQ4143" t="str">
        <f>AQ4138</f>
        <v/>
      </c>
    </row>
    <row r="4144" spans="1:43" ht="14.25" customHeight="1" x14ac:dyDescent="0.25">
      <c r="A4144" s="1"/>
      <c r="B4144" s="122"/>
      <c r="C4144" s="122"/>
      <c r="D4144" s="122"/>
      <c r="E4144" s="122"/>
      <c r="F4144" s="122"/>
      <c r="G4144" s="122"/>
      <c r="H4144" s="122"/>
      <c r="I4144" s="122"/>
      <c r="J4144" s="122"/>
      <c r="K4144" s="122"/>
      <c r="L4144" s="122"/>
      <c r="M4144" s="122"/>
      <c r="N4144" s="122"/>
      <c r="O4144" s="122"/>
      <c r="P4144" s="122"/>
      <c r="Q4144" s="122"/>
      <c r="R4144" s="122"/>
      <c r="S4144" s="122"/>
      <c r="T4144" s="122"/>
      <c r="U4144" s="122"/>
      <c r="V4144" s="122"/>
      <c r="W4144" s="123"/>
      <c r="X4144" s="116"/>
      <c r="Y4144" s="117"/>
      <c r="Z4144" s="123"/>
      <c r="AA4144" s="112" t="s">
        <v>1171</v>
      </c>
      <c r="AB4144" s="113">
        <f>'Demand Input MP'!B2074</f>
        <v>0</v>
      </c>
      <c r="AC4144" s="112">
        <f>'Demand Input MP'!C2074</f>
        <v>0</v>
      </c>
      <c r="AD4144" s="112">
        <f>'Demand Input MP'!D2074</f>
        <v>0</v>
      </c>
      <c r="AE4144" s="112">
        <f>'Demand Input MP'!E2074</f>
        <v>0</v>
      </c>
      <c r="AF4144" s="112">
        <f>'Demand Input MP'!F2074</f>
        <v>0</v>
      </c>
      <c r="AG4144" s="112">
        <f>'Demand Input MP'!G2074</f>
        <v>0</v>
      </c>
      <c r="AH4144" s="112">
        <f>'Demand Input MP'!H2074</f>
        <v>0</v>
      </c>
      <c r="AI4144" s="112">
        <f>'Demand Input MP'!I2074</f>
        <v>0</v>
      </c>
      <c r="AJ4144" s="112">
        <f>'Demand Input MP'!J2074</f>
        <v>0</v>
      </c>
      <c r="AK4144" s="112">
        <f>'Demand Input MP'!K2074</f>
        <v>0</v>
      </c>
      <c r="AL4144" s="112">
        <f>'Demand Input MP'!L2074</f>
        <v>0</v>
      </c>
      <c r="AM4144" s="112">
        <f>'Demand Input MP'!M2074</f>
        <v>0</v>
      </c>
      <c r="AN4144" s="112">
        <f>'Demand Input MP'!N2074</f>
        <v>0</v>
      </c>
      <c r="AQ4144" t="str">
        <f>AQ4138</f>
        <v/>
      </c>
    </row>
    <row r="4145" spans="1:43" ht="14.25" customHeight="1" x14ac:dyDescent="0.25">
      <c r="A4145" s="1"/>
      <c r="B4145" s="122"/>
      <c r="C4145" s="122"/>
      <c r="D4145" s="122"/>
      <c r="E4145" s="122"/>
      <c r="F4145" s="122"/>
      <c r="G4145" s="122"/>
      <c r="H4145" s="122"/>
      <c r="I4145" s="122"/>
      <c r="J4145" s="122"/>
      <c r="K4145" s="122"/>
      <c r="L4145" s="122"/>
      <c r="M4145" s="122"/>
      <c r="N4145" s="122"/>
      <c r="O4145" s="122"/>
      <c r="P4145" s="122"/>
      <c r="Q4145" s="122"/>
      <c r="R4145" s="122"/>
      <c r="S4145" s="122"/>
      <c r="T4145" s="122"/>
      <c r="U4145" s="122"/>
      <c r="V4145" s="124" t="s">
        <v>91</v>
      </c>
      <c r="W4145" s="125">
        <f>IFERROR(IF(SUM('Run Rate History'!E417:AD417)&gt;0,(SUMPRODUCT((B4140:AA4140&gt;=PERCENTILE(B4140:AA4140,0.1))*(B4140:AA4140&lt;=PERCENTILE(B4140:AA4140,0.9))*B4140:AA4140)+SUMPRODUCT(('Run Rate History'!E417:AD417&gt;=PERCENTILE(B4140:AA4140,0.1))*('Run Rate History'!E417:AD417&lt;=PERCENTILE(B4140:AA4140,0.9))*'Run Rate History'!E417:AD417))/(SUMPRODUCT((B4140:AA4140&gt;=PERCENTILE(B4140:AA4140,0.1))*(B4140:AA4140&lt;=PERCENTILE(B4140:AA4140,0.9))*1)+SUMPRODUCT(('Run Rate History'!E417:AD417&gt;=PERCENTILE(B4140:AA4140,0.1))*('Run Rate History'!E417:AD417&lt;=PERCENTILE(B4140:AA4140,0.9))*1)),TRIMMEAN(B4140:AA4140,0.15)),0)</f>
        <v>14.541666666666666</v>
      </c>
      <c r="X4145" s="126" t="s">
        <v>1172</v>
      </c>
      <c r="Y4145" s="127">
        <f>SUM(B4140:AA4140)/26</f>
        <v>22.5</v>
      </c>
      <c r="Z4145" s="128"/>
      <c r="AA4145" s="112" t="s">
        <v>1173</v>
      </c>
      <c r="AB4145" s="113">
        <f>'Demand Input MP'!B2073</f>
        <v>0</v>
      </c>
      <c r="AC4145" s="112">
        <f>'Demand Input MP'!C2073</f>
        <v>0</v>
      </c>
      <c r="AD4145" s="112">
        <f>'Demand Input MP'!D2073</f>
        <v>0</v>
      </c>
      <c r="AE4145" s="112">
        <f>'Demand Input MP'!E2073</f>
        <v>0</v>
      </c>
      <c r="AF4145" s="112">
        <f>'Demand Input MP'!F2073</f>
        <v>0</v>
      </c>
      <c r="AG4145" s="112">
        <f>'Demand Input MP'!G2073</f>
        <v>0</v>
      </c>
      <c r="AH4145" s="112">
        <f>'Demand Input MP'!H2073</f>
        <v>0</v>
      </c>
      <c r="AI4145" s="112">
        <f>'Demand Input MP'!I2073</f>
        <v>0</v>
      </c>
      <c r="AJ4145" s="112">
        <f>'Demand Input MP'!J2073</f>
        <v>0</v>
      </c>
      <c r="AK4145" s="112">
        <f>'Demand Input MP'!K2073</f>
        <v>0</v>
      </c>
      <c r="AL4145" s="112">
        <f>'Demand Input MP'!L2073</f>
        <v>0</v>
      </c>
      <c r="AM4145" s="112">
        <f>'Demand Input MP'!M2073</f>
        <v>0</v>
      </c>
      <c r="AN4145" s="112">
        <f>'Demand Input MP'!N2073</f>
        <v>0</v>
      </c>
      <c r="AQ4145" t="str">
        <f>AQ4138</f>
        <v/>
      </c>
    </row>
    <row r="4146" spans="1:43" ht="14.25" customHeight="1" x14ac:dyDescent="0.25">
      <c r="A4146" s="1"/>
      <c r="B4146" s="122"/>
      <c r="C4146" s="122"/>
      <c r="D4146" s="122"/>
      <c r="E4146" s="122"/>
      <c r="F4146" s="122"/>
      <c r="G4146" s="122"/>
      <c r="H4146" s="122"/>
      <c r="I4146" s="122"/>
      <c r="J4146" s="122"/>
      <c r="K4146" s="122"/>
      <c r="L4146" s="122"/>
      <c r="M4146" s="122"/>
      <c r="N4146" s="122"/>
      <c r="O4146" s="122"/>
      <c r="P4146" s="122"/>
      <c r="Q4146" s="122"/>
      <c r="R4146" s="122"/>
      <c r="S4146" s="122"/>
      <c r="T4146" s="122"/>
      <c r="U4146" s="122"/>
      <c r="V4146" s="124" t="s">
        <v>94</v>
      </c>
      <c r="W4146" s="125">
        <f>IFERROR((1*MIN(MAX(X4140,0.5*IF(SUM('Run Rate History'!E417:AD417)&gt;0,(MEDIAN(IF(B4140:AA4140&gt;0,B4140:AA4140))+MEDIAN(IF('Run Rate History'!E417:AD417&gt;0,'Run Rate History'!E417:AD417)))/2,MEDIAN(IF(B4140:AA4140&gt;0,B4140:AA4140)))),2*IF(SUM('Run Rate History'!E417:AD417)&gt;0,(MEDIAN(IF(B4140:AA4140&gt;0,B4140:AA4140))+MEDIAN(IF('Run Rate History'!E417:AD417&gt;0,'Run Rate History'!E417:AD417)))/2,MEDIAN(IF(B4140:AA4140&gt;0,B4140:AA4140))))+2*MIN(MAX(Y4140,0.5*IF(SUM('Run Rate History'!E417:AD417)&gt;0,(MEDIAN(IF(B4140:AA4140&gt;0,B4140:AA4140))+MEDIAN(IF('Run Rate History'!E417:AD417&gt;0,'Run Rate History'!E417:AD417)))/2,MEDIAN(IF(B4140:AA4140&gt;0,B4140:AA4140)))),2*IF(SUM('Run Rate History'!E417:AD417)&gt;0,(MEDIAN(IF(B4140:AA4140&gt;0,B4140:AA4140))+MEDIAN(IF('Run Rate History'!E417:AD417&gt;0,'Run Rate History'!E417:AD417)))/2,MEDIAN(IF(B4140:AA4140&gt;0,B4140:AA4140))))+3*MIN(MAX(Z4140,0.5*IF(SUM('Run Rate History'!E417:AD417)&gt;0,(MEDIAN(IF(B4140:AA4140&gt;0,B4140:AA4140))+MEDIAN(IF('Run Rate History'!E417:AD417&gt;0,'Run Rate History'!E417:AD417)))/2,MEDIAN(IF(B4140:AA4140&gt;0,B4140:AA4140)))),2*IF(SUM('Run Rate History'!E417:AD417)&gt;0,(MEDIAN(IF(B4140:AA4140&gt;0,B4140:AA4140))+MEDIAN(IF('Run Rate History'!E417:AD417&gt;0,'Run Rate History'!E417:AD417)))/2,MEDIAN(IF(B4140:AA4140&gt;0,B4140:AA4140))))+4*MIN(MAX(AA4140,0.5*IF(SUM('Run Rate History'!E417:AD417)&gt;0,(MEDIAN(IF(B4140:AA4140&gt;0,B4140:AA4140))+MEDIAN(IF('Run Rate History'!E417:AD417&gt;0,'Run Rate History'!E417:AD417)))/2,MEDIAN(IF(B4140:AA4140&gt;0,B4140:AA4140)))),2*IF(SUM('Run Rate History'!E417:AD417)&gt;0,(MEDIAN(IF(B4140:AA4140&gt;0,B4140:AA4140))+MEDIAN(IF('Run Rate History'!E417:AD417&gt;0,'Run Rate History'!E417:AD417)))/2,MEDIAN(IF(B4140:AA4140&gt;0,B4140:AA4140)))))/10,0)</f>
        <v>15.5</v>
      </c>
      <c r="X4146" s="129" t="s">
        <v>1174</v>
      </c>
      <c r="Y4146" s="130">
        <f>IFERROR(VLOOKUP(A4138,'Stanje zaliha'!A:E,5,FALSE()),0)</f>
        <v>107</v>
      </c>
      <c r="Z4146" s="131"/>
      <c r="AA4146" s="113" t="s">
        <v>1175</v>
      </c>
      <c r="AB4146" s="118">
        <f t="shared" ref="AB4146:AN4146" si="826">SUM(AB4142:AB4145)</f>
        <v>0</v>
      </c>
      <c r="AC4146" s="118">
        <f t="shared" si="826"/>
        <v>0</v>
      </c>
      <c r="AD4146" s="118">
        <f t="shared" si="826"/>
        <v>0</v>
      </c>
      <c r="AE4146" s="118">
        <f t="shared" si="826"/>
        <v>0</v>
      </c>
      <c r="AF4146" s="118">
        <f t="shared" si="826"/>
        <v>0</v>
      </c>
      <c r="AG4146" s="118">
        <f t="shared" si="826"/>
        <v>0</v>
      </c>
      <c r="AH4146" s="118">
        <f t="shared" si="826"/>
        <v>0</v>
      </c>
      <c r="AI4146" s="118">
        <f t="shared" si="826"/>
        <v>0</v>
      </c>
      <c r="AJ4146" s="118">
        <f t="shared" si="826"/>
        <v>0</v>
      </c>
      <c r="AK4146" s="118">
        <f t="shared" si="826"/>
        <v>0</v>
      </c>
      <c r="AL4146" s="118">
        <f t="shared" si="826"/>
        <v>0</v>
      </c>
      <c r="AM4146" s="118">
        <f t="shared" si="826"/>
        <v>0</v>
      </c>
      <c r="AN4146" s="118">
        <f t="shared" si="826"/>
        <v>0</v>
      </c>
      <c r="AQ4146" t="str">
        <f>AQ4138</f>
        <v/>
      </c>
    </row>
    <row r="4147" spans="1:43" ht="14.25" customHeight="1" x14ac:dyDescent="0.25">
      <c r="A4147" s="1"/>
      <c r="B4147" s="122"/>
      <c r="C4147" s="122"/>
      <c r="D4147" s="122"/>
      <c r="E4147" s="122"/>
      <c r="F4147" s="122"/>
      <c r="G4147" s="122"/>
      <c r="H4147" s="122"/>
      <c r="I4147" s="122"/>
      <c r="J4147" s="122"/>
      <c r="K4147" s="122"/>
      <c r="L4147" s="122"/>
      <c r="M4147" s="122"/>
      <c r="N4147" s="122"/>
      <c r="O4147" s="122"/>
      <c r="P4147" s="122"/>
      <c r="Q4147" s="122"/>
      <c r="R4147" s="122"/>
      <c r="S4147" s="122"/>
      <c r="T4147" s="122"/>
      <c r="U4147" s="122"/>
      <c r="V4147" s="124" t="s">
        <v>95</v>
      </c>
      <c r="W4147" s="125">
        <f>IFERROR(0.6*W4146+0.4*W4145,0)</f>
        <v>15.116666666666665</v>
      </c>
      <c r="X4147" s="132" t="s">
        <v>1176</v>
      </c>
      <c r="Y4147" s="133">
        <f>IFERROR(SUMIF('Popis poslanih narudžbi'!A:A,A4138,'Popis poslanih narudžbi'!C:C),0)</f>
        <v>0</v>
      </c>
      <c r="Z4147" s="131"/>
      <c r="AA4147" s="134" t="s">
        <v>1177</v>
      </c>
      <c r="AB4147" s="118">
        <f t="shared" ref="AB4147:AN4147" si="827">AB4140+AB4146</f>
        <v>37</v>
      </c>
      <c r="AC4147" s="118">
        <f t="shared" si="827"/>
        <v>39</v>
      </c>
      <c r="AD4147" s="118">
        <f t="shared" si="827"/>
        <v>40</v>
      </c>
      <c r="AE4147" s="118">
        <f t="shared" si="827"/>
        <v>41</v>
      </c>
      <c r="AF4147" s="118">
        <f t="shared" si="827"/>
        <v>42</v>
      </c>
      <c r="AG4147" s="118">
        <f t="shared" si="827"/>
        <v>43</v>
      </c>
      <c r="AH4147" s="118">
        <f t="shared" si="827"/>
        <v>44</v>
      </c>
      <c r="AI4147" s="118">
        <f t="shared" si="827"/>
        <v>44</v>
      </c>
      <c r="AJ4147" s="118">
        <f t="shared" si="827"/>
        <v>45</v>
      </c>
      <c r="AK4147" s="118">
        <f t="shared" si="827"/>
        <v>45</v>
      </c>
      <c r="AL4147" s="118">
        <f t="shared" si="827"/>
        <v>46</v>
      </c>
      <c r="AM4147" s="118">
        <f t="shared" si="827"/>
        <v>46</v>
      </c>
      <c r="AN4147" s="118">
        <f t="shared" si="827"/>
        <v>46</v>
      </c>
      <c r="AQ4147" t="str">
        <f>AQ4138</f>
        <v/>
      </c>
    </row>
    <row r="4148" spans="1:43" ht="14.25" customHeight="1" x14ac:dyDescent="0.25">
      <c r="A4148" s="107" t="str">
        <f>'Run Rate'!A418</f>
        <v>POL12707</v>
      </c>
      <c r="B4148" s="135" t="str">
        <f>'Run Rate'!B418</f>
        <v>Polleo Pro Whey 30g sachet Vanilla-raspberry</v>
      </c>
      <c r="C4148" s="135" t="str">
        <f>'Run Rate'!C418</f>
        <v>PROTEINI</v>
      </c>
      <c r="D4148" s="135" t="str">
        <f>'Run Rate'!D418</f>
        <v>03 BRONZE</v>
      </c>
      <c r="E4148" s="122"/>
      <c r="F4148" s="122"/>
      <c r="G4148" s="122"/>
      <c r="H4148" s="122"/>
      <c r="I4148" s="122"/>
      <c r="J4148" s="122"/>
      <c r="K4148" s="122"/>
      <c r="L4148" s="122"/>
      <c r="M4148" s="122"/>
      <c r="N4148" s="122"/>
      <c r="O4148" s="122"/>
      <c r="P4148" s="122"/>
      <c r="Q4148" s="122"/>
      <c r="R4148" s="122"/>
      <c r="S4148" s="122"/>
      <c r="T4148" s="122"/>
      <c r="U4148" s="122"/>
      <c r="V4148" s="122"/>
      <c r="W4148" s="122"/>
      <c r="X4148" s="122"/>
      <c r="Y4148" s="122"/>
      <c r="Z4148" s="122"/>
      <c r="AA4148" s="122"/>
      <c r="AB4148" s="122"/>
      <c r="AC4148" s="122"/>
      <c r="AD4148" s="122"/>
      <c r="AE4148" s="122"/>
      <c r="AF4148" s="122"/>
      <c r="AG4148" s="122"/>
      <c r="AH4148" s="122"/>
      <c r="AI4148" s="122"/>
      <c r="AJ4148" s="122"/>
      <c r="AK4148" s="122"/>
      <c r="AL4148" s="122"/>
      <c r="AM4148" s="122"/>
      <c r="AN4148" s="122"/>
      <c r="AQ4148" t="str">
        <f>IF(AND(OR($B$1="ALL",$B$1=C4148),OR($E$1="ALL",$E$1=D4148),OR($B$2="ALL",$B$2=A4148),OR($E$2="ALL",IFERROR(SEARCH($E$2,B4148),0)&gt;0)),"MATCH","")</f>
        <v/>
      </c>
    </row>
    <row r="4149" spans="1:43" ht="14.25" customHeight="1" x14ac:dyDescent="0.25">
      <c r="A4149" s="108" t="s">
        <v>1137</v>
      </c>
      <c r="B4149" s="136" t="s">
        <v>1138</v>
      </c>
      <c r="C4149" s="136" t="s">
        <v>1139</v>
      </c>
      <c r="D4149" s="136" t="s">
        <v>1140</v>
      </c>
      <c r="E4149" s="136" t="s">
        <v>1141</v>
      </c>
      <c r="F4149" s="136" t="s">
        <v>1142</v>
      </c>
      <c r="G4149" s="136" t="s">
        <v>1143</v>
      </c>
      <c r="H4149" s="136" t="s">
        <v>1144</v>
      </c>
      <c r="I4149" s="136" t="s">
        <v>1145</v>
      </c>
      <c r="J4149" s="136" t="s">
        <v>1146</v>
      </c>
      <c r="K4149" s="136" t="s">
        <v>1147</v>
      </c>
      <c r="L4149" s="136" t="s">
        <v>1148</v>
      </c>
      <c r="M4149" s="136" t="s">
        <v>1149</v>
      </c>
      <c r="N4149" s="136" t="s">
        <v>1150</v>
      </c>
      <c r="O4149" s="136" t="s">
        <v>1151</v>
      </c>
      <c r="P4149" s="136" t="s">
        <v>1152</v>
      </c>
      <c r="Q4149" s="136" t="s">
        <v>1153</v>
      </c>
      <c r="R4149" s="136" t="s">
        <v>1154</v>
      </c>
      <c r="S4149" s="136" t="s">
        <v>1155</v>
      </c>
      <c r="T4149" s="136" t="s">
        <v>1156</v>
      </c>
      <c r="U4149" s="136" t="s">
        <v>1157</v>
      </c>
      <c r="V4149" s="136" t="s">
        <v>1158</v>
      </c>
      <c r="W4149" s="136" t="s">
        <v>1159</v>
      </c>
      <c r="X4149" s="136" t="s">
        <v>1160</v>
      </c>
      <c r="Y4149" s="136" t="s">
        <v>1161</v>
      </c>
      <c r="Z4149" s="136" t="s">
        <v>1162</v>
      </c>
      <c r="AA4149" s="136" t="s">
        <v>1163</v>
      </c>
      <c r="AB4149" s="137" t="s">
        <v>156</v>
      </c>
      <c r="AC4149" s="137" t="s">
        <v>157</v>
      </c>
      <c r="AD4149" s="137" t="s">
        <v>158</v>
      </c>
      <c r="AE4149" s="137" t="s">
        <v>139</v>
      </c>
      <c r="AF4149" s="138" t="s">
        <v>140</v>
      </c>
      <c r="AG4149" s="138" t="s">
        <v>141</v>
      </c>
      <c r="AH4149" s="138" t="s">
        <v>142</v>
      </c>
      <c r="AI4149" s="138" t="s">
        <v>143</v>
      </c>
      <c r="AJ4149" s="139" t="s">
        <v>144</v>
      </c>
      <c r="AK4149" s="139" t="s">
        <v>145</v>
      </c>
      <c r="AL4149" s="139" t="s">
        <v>146</v>
      </c>
      <c r="AM4149" s="140" t="s">
        <v>147</v>
      </c>
      <c r="AN4149" s="140" t="s">
        <v>148</v>
      </c>
      <c r="AQ4149" t="str">
        <f>AQ4148</f>
        <v/>
      </c>
    </row>
    <row r="4150" spans="1:43" ht="14.25" customHeight="1" x14ac:dyDescent="0.25">
      <c r="A4150" s="99" t="s">
        <v>1164</v>
      </c>
      <c r="B4150" s="112">
        <f>'Run Rate'!E418</f>
        <v>254</v>
      </c>
      <c r="C4150" s="112">
        <f>'Run Rate'!F418</f>
        <v>17</v>
      </c>
      <c r="D4150" s="112">
        <f>'Run Rate'!G418</f>
        <v>99</v>
      </c>
      <c r="E4150" s="112">
        <f>'Run Rate'!H418</f>
        <v>64</v>
      </c>
      <c r="F4150" s="112">
        <f>'Run Rate'!I418</f>
        <v>95</v>
      </c>
      <c r="G4150" s="112">
        <f>'Run Rate'!J418</f>
        <v>38</v>
      </c>
      <c r="H4150" s="112">
        <f>'Run Rate'!K418</f>
        <v>91</v>
      </c>
      <c r="I4150" s="112">
        <f>'Run Rate'!L418</f>
        <v>66</v>
      </c>
      <c r="J4150" s="112">
        <f>'Run Rate'!M418</f>
        <v>122</v>
      </c>
      <c r="K4150" s="112">
        <f>'Run Rate'!N418</f>
        <v>70</v>
      </c>
      <c r="L4150" s="112">
        <f>'Run Rate'!O418</f>
        <v>160</v>
      </c>
      <c r="M4150" s="112">
        <f>'Run Rate'!P418</f>
        <v>103</v>
      </c>
      <c r="N4150" s="112">
        <f>'Run Rate'!Q418</f>
        <v>74</v>
      </c>
      <c r="O4150" s="112">
        <f>'Run Rate'!R418</f>
        <v>26</v>
      </c>
      <c r="P4150" s="112">
        <f>'Run Rate'!S418</f>
        <v>12</v>
      </c>
      <c r="Q4150" s="112">
        <f>'Run Rate'!T418</f>
        <v>219</v>
      </c>
      <c r="R4150" s="112">
        <f>'Run Rate'!U418</f>
        <v>22</v>
      </c>
      <c r="S4150" s="112">
        <f>'Run Rate'!V418</f>
        <v>272</v>
      </c>
      <c r="T4150" s="112">
        <f>'Run Rate'!W418</f>
        <v>208</v>
      </c>
      <c r="U4150" s="112">
        <f>'Run Rate'!X418</f>
        <v>109</v>
      </c>
      <c r="V4150" s="112">
        <f>'Run Rate'!Y418</f>
        <v>98</v>
      </c>
      <c r="W4150" s="112">
        <f>'Run Rate'!Z418</f>
        <v>198</v>
      </c>
      <c r="X4150" s="112">
        <f>'Run Rate'!AA418</f>
        <v>192</v>
      </c>
      <c r="Y4150" s="112">
        <f>'Run Rate'!AB418</f>
        <v>201</v>
      </c>
      <c r="Z4150" s="112">
        <f>'Run Rate'!AC418</f>
        <v>108</v>
      </c>
      <c r="AA4150" s="112">
        <f>'Run Rate'!AD418</f>
        <v>148</v>
      </c>
      <c r="AB4150" s="113">
        <v>151</v>
      </c>
      <c r="AC4150" s="112">
        <v>151</v>
      </c>
      <c r="AD4150" s="112">
        <v>151</v>
      </c>
      <c r="AE4150" s="112">
        <v>151</v>
      </c>
      <c r="AF4150" s="112">
        <v>151</v>
      </c>
      <c r="AG4150" s="112">
        <v>151</v>
      </c>
      <c r="AH4150" s="112">
        <v>151</v>
      </c>
      <c r="AI4150" s="112">
        <v>151</v>
      </c>
      <c r="AJ4150" s="112">
        <v>151</v>
      </c>
      <c r="AK4150" s="112">
        <v>151</v>
      </c>
      <c r="AL4150" s="112">
        <v>151</v>
      </c>
      <c r="AM4150" s="112">
        <v>151</v>
      </c>
      <c r="AN4150" s="112">
        <v>151</v>
      </c>
      <c r="AQ4150" t="str">
        <f>AQ4148</f>
        <v/>
      </c>
    </row>
    <row r="4151" spans="1:43" ht="14.25" customHeight="1" x14ac:dyDescent="0.25">
      <c r="A4151" s="99" t="s">
        <v>1165</v>
      </c>
      <c r="B4151" s="114"/>
      <c r="C4151" s="114"/>
      <c r="D4151" s="114"/>
      <c r="E4151" s="114"/>
      <c r="F4151" s="114"/>
      <c r="G4151" s="114"/>
      <c r="H4151" s="114"/>
      <c r="I4151" s="114"/>
      <c r="J4151" s="114"/>
      <c r="K4151" s="114"/>
      <c r="L4151" s="114"/>
      <c r="M4151" s="114"/>
      <c r="N4151" s="114"/>
      <c r="O4151" s="114"/>
      <c r="P4151" s="114"/>
      <c r="Q4151" s="114"/>
      <c r="R4151" s="114"/>
      <c r="S4151" s="114"/>
      <c r="T4151" s="114"/>
      <c r="U4151" s="114"/>
      <c r="V4151" s="114"/>
      <c r="W4151" s="115"/>
      <c r="X4151" s="115"/>
      <c r="Y4151" s="115"/>
      <c r="Z4151" s="115"/>
      <c r="AA4151" s="112" t="s">
        <v>1166</v>
      </c>
      <c r="AB4151" s="113"/>
      <c r="AC4151" s="112"/>
      <c r="AD4151" s="112"/>
      <c r="AE4151" s="112"/>
      <c r="AF4151" s="112"/>
      <c r="AG4151" s="112"/>
      <c r="AH4151" s="112"/>
      <c r="AI4151" s="112"/>
      <c r="AJ4151" s="112"/>
      <c r="AK4151" s="112"/>
      <c r="AL4151" s="112"/>
      <c r="AM4151" s="112"/>
      <c r="AN4151" s="112"/>
      <c r="AQ4151" t="str">
        <f>AQ4148</f>
        <v/>
      </c>
    </row>
    <row r="4152" spans="1:43" ht="14.25" customHeight="1" x14ac:dyDescent="0.25">
      <c r="A4152" s="99" t="s">
        <v>1167</v>
      </c>
      <c r="B4152" s="114"/>
      <c r="C4152" s="114"/>
      <c r="D4152" s="114"/>
      <c r="E4152" s="114"/>
      <c r="F4152" s="114"/>
      <c r="G4152" s="114"/>
      <c r="H4152" s="114"/>
      <c r="I4152" s="114"/>
      <c r="J4152" s="114"/>
      <c r="K4152" s="114"/>
      <c r="L4152" s="114"/>
      <c r="M4152" s="114"/>
      <c r="N4152" s="114"/>
      <c r="O4152" s="114"/>
      <c r="P4152" s="114"/>
      <c r="Q4152" s="114"/>
      <c r="R4152" s="114"/>
      <c r="S4152" s="114"/>
      <c r="T4152" s="114"/>
      <c r="U4152" s="114"/>
      <c r="V4152" s="114"/>
      <c r="W4152" s="115"/>
      <c r="X4152" s="116"/>
      <c r="Y4152" s="117"/>
      <c r="Z4152" s="115"/>
      <c r="AA4152" s="112" t="s">
        <v>1168</v>
      </c>
      <c r="AB4152" s="113">
        <f>'Demand Input VP'!B2079</f>
        <v>0</v>
      </c>
      <c r="AC4152" s="112">
        <f>'Demand Input VP'!C2079</f>
        <v>0</v>
      </c>
      <c r="AD4152" s="112">
        <f>'Demand Input VP'!D2079</f>
        <v>0</v>
      </c>
      <c r="AE4152" s="112">
        <f>'Demand Input VP'!E2079</f>
        <v>0</v>
      </c>
      <c r="AF4152" s="112">
        <f>'Demand Input VP'!F2079</f>
        <v>0</v>
      </c>
      <c r="AG4152" s="112">
        <f>'Demand Input VP'!G2079</f>
        <v>0</v>
      </c>
      <c r="AH4152" s="112">
        <f>'Demand Input VP'!H2079</f>
        <v>0</v>
      </c>
      <c r="AI4152" s="112">
        <f>'Demand Input VP'!I2079</f>
        <v>0</v>
      </c>
      <c r="AJ4152" s="112">
        <f>'Demand Input VP'!J2079</f>
        <v>0</v>
      </c>
      <c r="AK4152" s="112">
        <f>'Demand Input VP'!K2079</f>
        <v>0</v>
      </c>
      <c r="AL4152" s="112">
        <f>'Demand Input VP'!L2079</f>
        <v>0</v>
      </c>
      <c r="AM4152" s="112">
        <f>'Demand Input VP'!M2079</f>
        <v>0</v>
      </c>
      <c r="AN4152" s="112">
        <f>'Demand Input VP'!N2079</f>
        <v>0</v>
      </c>
      <c r="AQ4152" t="str">
        <f>AQ4148</f>
        <v/>
      </c>
    </row>
    <row r="4153" spans="1:43" ht="14.25" customHeight="1" x14ac:dyDescent="0.25">
      <c r="A4153" s="99" t="s">
        <v>1169</v>
      </c>
      <c r="B4153" s="118"/>
      <c r="C4153" s="118"/>
      <c r="D4153" s="118"/>
      <c r="E4153" s="118"/>
      <c r="F4153" s="118"/>
      <c r="G4153" s="118"/>
      <c r="H4153" s="118"/>
      <c r="I4153" s="118"/>
      <c r="J4153" s="118"/>
      <c r="K4153" s="118"/>
      <c r="L4153" s="118"/>
      <c r="M4153" s="118"/>
      <c r="N4153" s="118"/>
      <c r="O4153" s="118"/>
      <c r="P4153" s="118"/>
      <c r="Q4153" s="118"/>
      <c r="R4153" s="118"/>
      <c r="S4153" s="118"/>
      <c r="T4153" s="118"/>
      <c r="U4153" s="118"/>
      <c r="V4153" s="118"/>
      <c r="W4153" s="115"/>
      <c r="X4153" s="116"/>
      <c r="Y4153" s="117"/>
      <c r="Z4153" s="119"/>
      <c r="AA4153" s="120" t="s">
        <v>1170</v>
      </c>
      <c r="AB4153" s="121">
        <f>'Demand Input VP'!B2078</f>
        <v>0</v>
      </c>
      <c r="AC4153" s="120">
        <f>'Demand Input VP'!C2078</f>
        <v>0</v>
      </c>
      <c r="AD4153" s="120">
        <f>'Demand Input VP'!D2078</f>
        <v>0</v>
      </c>
      <c r="AE4153" s="120">
        <f>'Demand Input VP'!E2078</f>
        <v>0</v>
      </c>
      <c r="AF4153" s="120">
        <f>'Demand Input VP'!F2078</f>
        <v>0</v>
      </c>
      <c r="AG4153" s="120">
        <f>'Demand Input VP'!G2078</f>
        <v>0</v>
      </c>
      <c r="AH4153" s="120">
        <f>'Demand Input VP'!H2078</f>
        <v>0</v>
      </c>
      <c r="AI4153" s="120">
        <f>'Demand Input VP'!I2078</f>
        <v>0</v>
      </c>
      <c r="AJ4153" s="120">
        <f>'Demand Input VP'!J2078</f>
        <v>0</v>
      </c>
      <c r="AK4153" s="120">
        <f>'Demand Input VP'!K2078</f>
        <v>0</v>
      </c>
      <c r="AL4153" s="120">
        <f>'Demand Input VP'!L2078</f>
        <v>0</v>
      </c>
      <c r="AM4153" s="120">
        <f>'Demand Input VP'!M2078</f>
        <v>0</v>
      </c>
      <c r="AN4153" s="120">
        <f>'Demand Input VP'!N2078</f>
        <v>0</v>
      </c>
      <c r="AQ4153" t="str">
        <f>AQ4148</f>
        <v/>
      </c>
    </row>
    <row r="4154" spans="1:43" ht="14.25" customHeight="1" x14ac:dyDescent="0.25">
      <c r="A4154" s="1"/>
      <c r="B4154" s="122"/>
      <c r="C4154" s="122"/>
      <c r="D4154" s="122"/>
      <c r="E4154" s="122"/>
      <c r="F4154" s="122"/>
      <c r="G4154" s="122"/>
      <c r="H4154" s="122"/>
      <c r="I4154" s="122"/>
      <c r="J4154" s="122"/>
      <c r="K4154" s="122"/>
      <c r="L4154" s="122"/>
      <c r="M4154" s="122"/>
      <c r="N4154" s="122"/>
      <c r="O4154" s="122"/>
      <c r="P4154" s="122"/>
      <c r="Q4154" s="122"/>
      <c r="R4154" s="122"/>
      <c r="S4154" s="122"/>
      <c r="T4154" s="122"/>
      <c r="U4154" s="122"/>
      <c r="V4154" s="122"/>
      <c r="W4154" s="123"/>
      <c r="X4154" s="116"/>
      <c r="Y4154" s="117"/>
      <c r="Z4154" s="123"/>
      <c r="AA4154" s="112" t="s">
        <v>1171</v>
      </c>
      <c r="AB4154" s="113">
        <f>'Demand Input MP'!B2079</f>
        <v>0</v>
      </c>
      <c r="AC4154" s="112">
        <f>'Demand Input MP'!C2079</f>
        <v>0</v>
      </c>
      <c r="AD4154" s="112">
        <f>'Demand Input MP'!D2079</f>
        <v>0</v>
      </c>
      <c r="AE4154" s="112">
        <f>'Demand Input MP'!E2079</f>
        <v>0</v>
      </c>
      <c r="AF4154" s="112">
        <f>'Demand Input MP'!F2079</f>
        <v>0</v>
      </c>
      <c r="AG4154" s="112">
        <f>'Demand Input MP'!G2079</f>
        <v>0</v>
      </c>
      <c r="AH4154" s="112">
        <f>'Demand Input MP'!H2079</f>
        <v>0</v>
      </c>
      <c r="AI4154" s="112">
        <f>'Demand Input MP'!I2079</f>
        <v>0</v>
      </c>
      <c r="AJ4154" s="112">
        <f>'Demand Input MP'!J2079</f>
        <v>0</v>
      </c>
      <c r="AK4154" s="112">
        <f>'Demand Input MP'!K2079</f>
        <v>0</v>
      </c>
      <c r="AL4154" s="112">
        <f>'Demand Input MP'!L2079</f>
        <v>0</v>
      </c>
      <c r="AM4154" s="112">
        <f>'Demand Input MP'!M2079</f>
        <v>0</v>
      </c>
      <c r="AN4154" s="112">
        <f>'Demand Input MP'!N2079</f>
        <v>0</v>
      </c>
      <c r="AQ4154" t="str">
        <f>AQ4148</f>
        <v/>
      </c>
    </row>
    <row r="4155" spans="1:43" ht="14.25" customHeight="1" x14ac:dyDescent="0.25">
      <c r="A4155" s="1"/>
      <c r="B4155" s="122"/>
      <c r="C4155" s="122"/>
      <c r="D4155" s="122"/>
      <c r="E4155" s="122"/>
      <c r="F4155" s="122"/>
      <c r="G4155" s="122"/>
      <c r="H4155" s="122"/>
      <c r="I4155" s="122"/>
      <c r="J4155" s="122"/>
      <c r="K4155" s="122"/>
      <c r="L4155" s="122"/>
      <c r="M4155" s="122"/>
      <c r="N4155" s="122"/>
      <c r="O4155" s="122"/>
      <c r="P4155" s="122"/>
      <c r="Q4155" s="122"/>
      <c r="R4155" s="122"/>
      <c r="S4155" s="122"/>
      <c r="T4155" s="122"/>
      <c r="U4155" s="122"/>
      <c r="V4155" s="124" t="s">
        <v>91</v>
      </c>
      <c r="W4155" s="125">
        <f>IFERROR(IF(SUM('Run Rate History'!E418:AD418)&gt;0,(SUMPRODUCT((B4150:AA4150&gt;=PERCENTILE(B4150:AA4150,0.1))*(B4150:AA4150&lt;=PERCENTILE(B4150:AA4150,0.9))*B4150:AA4150)+SUMPRODUCT(('Run Rate History'!E418:AD418&gt;=PERCENTILE(B4150:AA4150,0.1))*('Run Rate History'!E418:AD418&lt;=PERCENTILE(B4150:AA4150,0.9))*'Run Rate History'!E418:AD418))/(SUMPRODUCT((B4150:AA4150&gt;=PERCENTILE(B4150:AA4150,0.1))*(B4150:AA4150&lt;=PERCENTILE(B4150:AA4150,0.9))*1)+SUMPRODUCT(('Run Rate History'!E418:AD418&gt;=PERCENTILE(B4150:AA4150,0.1))*('Run Rate History'!E418:AD418&lt;=PERCENTILE(B4150:AA4150,0.9))*1)),TRIMMEAN(B4150:AA4150,0.15)),0)</f>
        <v>111</v>
      </c>
      <c r="X4155" s="126" t="s">
        <v>1172</v>
      </c>
      <c r="Y4155" s="127">
        <f>SUM(B4150:AA4150)/26</f>
        <v>117.92307692307692</v>
      </c>
      <c r="Z4155" s="128"/>
      <c r="AA4155" s="112" t="s">
        <v>1173</v>
      </c>
      <c r="AB4155" s="113">
        <f>'Demand Input MP'!B2078</f>
        <v>0</v>
      </c>
      <c r="AC4155" s="112">
        <f>'Demand Input MP'!C2078</f>
        <v>0</v>
      </c>
      <c r="AD4155" s="112">
        <f>'Demand Input MP'!D2078</f>
        <v>0</v>
      </c>
      <c r="AE4155" s="112">
        <f>'Demand Input MP'!E2078</f>
        <v>0</v>
      </c>
      <c r="AF4155" s="112">
        <f>'Demand Input MP'!F2078</f>
        <v>0</v>
      </c>
      <c r="AG4155" s="112">
        <f>'Demand Input MP'!G2078</f>
        <v>0</v>
      </c>
      <c r="AH4155" s="112">
        <f>'Demand Input MP'!H2078</f>
        <v>0</v>
      </c>
      <c r="AI4155" s="112">
        <f>'Demand Input MP'!I2078</f>
        <v>0</v>
      </c>
      <c r="AJ4155" s="112">
        <f>'Demand Input MP'!J2078</f>
        <v>0</v>
      </c>
      <c r="AK4155" s="112">
        <f>'Demand Input MP'!K2078</f>
        <v>0</v>
      </c>
      <c r="AL4155" s="112">
        <f>'Demand Input MP'!L2078</f>
        <v>0</v>
      </c>
      <c r="AM4155" s="112">
        <f>'Demand Input MP'!M2078</f>
        <v>0</v>
      </c>
      <c r="AN4155" s="112">
        <f>'Demand Input MP'!N2078</f>
        <v>0</v>
      </c>
      <c r="AQ4155" t="str">
        <f>AQ4148</f>
        <v/>
      </c>
    </row>
    <row r="4156" spans="1:43" ht="14.25" customHeight="1" x14ac:dyDescent="0.25">
      <c r="A4156" s="1"/>
      <c r="B4156" s="122"/>
      <c r="C4156" s="122"/>
      <c r="D4156" s="122"/>
      <c r="E4156" s="122"/>
      <c r="F4156" s="122"/>
      <c r="G4156" s="122"/>
      <c r="H4156" s="122"/>
      <c r="I4156" s="122"/>
      <c r="J4156" s="122"/>
      <c r="K4156" s="122"/>
      <c r="L4156" s="122"/>
      <c r="M4156" s="122"/>
      <c r="N4156" s="122"/>
      <c r="O4156" s="122"/>
      <c r="P4156" s="122"/>
      <c r="Q4156" s="122"/>
      <c r="R4156" s="122"/>
      <c r="S4156" s="122"/>
      <c r="T4156" s="122"/>
      <c r="U4156" s="122"/>
      <c r="V4156" s="124" t="s">
        <v>94</v>
      </c>
      <c r="W4156" s="125">
        <f>IFERROR((1*MIN(MAX(X4150,0.5*IF(SUM('Run Rate History'!E418:AD418)&gt;0,(MEDIAN(IF(B4150:AA4150&gt;0,B4150:AA4150))+MEDIAN(IF('Run Rate History'!E418:AD418&gt;0,'Run Rate History'!E418:AD418)))/2,MEDIAN(IF(B4150:AA4150&gt;0,B4150:AA4150)))),2*IF(SUM('Run Rate History'!E418:AD418)&gt;0,(MEDIAN(IF(B4150:AA4150&gt;0,B4150:AA4150))+MEDIAN(IF('Run Rate History'!E418:AD418&gt;0,'Run Rate History'!E418:AD418)))/2,MEDIAN(IF(B4150:AA4150&gt;0,B4150:AA4150))))+2*MIN(MAX(Y4150,0.5*IF(SUM('Run Rate History'!E418:AD418)&gt;0,(MEDIAN(IF(B4150:AA4150&gt;0,B4150:AA4150))+MEDIAN(IF('Run Rate History'!E418:AD418&gt;0,'Run Rate History'!E418:AD418)))/2,MEDIAN(IF(B4150:AA4150&gt;0,B4150:AA4150)))),2*IF(SUM('Run Rate History'!E418:AD418)&gt;0,(MEDIAN(IF(B4150:AA4150&gt;0,B4150:AA4150))+MEDIAN(IF('Run Rate History'!E418:AD418&gt;0,'Run Rate History'!E418:AD418)))/2,MEDIAN(IF(B4150:AA4150&gt;0,B4150:AA4150))))+3*MIN(MAX(Z4150,0.5*IF(SUM('Run Rate History'!E418:AD418)&gt;0,(MEDIAN(IF(B4150:AA4150&gt;0,B4150:AA4150))+MEDIAN(IF('Run Rate History'!E418:AD418&gt;0,'Run Rate History'!E418:AD418)))/2,MEDIAN(IF(B4150:AA4150&gt;0,B4150:AA4150)))),2*IF(SUM('Run Rate History'!E418:AD418)&gt;0,(MEDIAN(IF(B4150:AA4150&gt;0,B4150:AA4150))+MEDIAN(IF('Run Rate History'!E418:AD418&gt;0,'Run Rate History'!E418:AD418)))/2,MEDIAN(IF(B4150:AA4150&gt;0,B4150:AA4150))))+4*MIN(MAX(AA4150,0.5*IF(SUM('Run Rate History'!E418:AD418)&gt;0,(MEDIAN(IF(B4150:AA4150&gt;0,B4150:AA4150))+MEDIAN(IF('Run Rate History'!E418:AD418&gt;0,'Run Rate History'!E418:AD418)))/2,MEDIAN(IF(B4150:AA4150&gt;0,B4150:AA4150)))),2*IF(SUM('Run Rate History'!E418:AD418)&gt;0,(MEDIAN(IF(B4150:AA4150&gt;0,B4150:AA4150))+MEDIAN(IF('Run Rate History'!E418:AD418&gt;0,'Run Rate History'!E418:AD418)))/2,MEDIAN(IF(B4150:AA4150&gt;0,B4150:AA4150)))))/10,0)</f>
        <v>151</v>
      </c>
      <c r="X4156" s="129" t="s">
        <v>1174</v>
      </c>
      <c r="Y4156" s="130">
        <f>IFERROR(VLOOKUP(A4148,'Stanje zaliha'!A:E,5,FALSE()),0)</f>
        <v>390</v>
      </c>
      <c r="Z4156" s="131"/>
      <c r="AA4156" s="113" t="s">
        <v>1175</v>
      </c>
      <c r="AB4156" s="118">
        <f t="shared" ref="AB4156:AN4156" si="828">SUM(AB4152:AB4155)</f>
        <v>0</v>
      </c>
      <c r="AC4156" s="118">
        <f t="shared" si="828"/>
        <v>0</v>
      </c>
      <c r="AD4156" s="118">
        <f t="shared" si="828"/>
        <v>0</v>
      </c>
      <c r="AE4156" s="118">
        <f t="shared" si="828"/>
        <v>0</v>
      </c>
      <c r="AF4156" s="118">
        <f t="shared" si="828"/>
        <v>0</v>
      </c>
      <c r="AG4156" s="118">
        <f t="shared" si="828"/>
        <v>0</v>
      </c>
      <c r="AH4156" s="118">
        <f t="shared" si="828"/>
        <v>0</v>
      </c>
      <c r="AI4156" s="118">
        <f t="shared" si="828"/>
        <v>0</v>
      </c>
      <c r="AJ4156" s="118">
        <f t="shared" si="828"/>
        <v>0</v>
      </c>
      <c r="AK4156" s="118">
        <f t="shared" si="828"/>
        <v>0</v>
      </c>
      <c r="AL4156" s="118">
        <f t="shared" si="828"/>
        <v>0</v>
      </c>
      <c r="AM4156" s="118">
        <f t="shared" si="828"/>
        <v>0</v>
      </c>
      <c r="AN4156" s="118">
        <f t="shared" si="828"/>
        <v>0</v>
      </c>
      <c r="AQ4156" t="str">
        <f>AQ4148</f>
        <v/>
      </c>
    </row>
    <row r="4157" spans="1:43" ht="14.25" customHeight="1" x14ac:dyDescent="0.25">
      <c r="A4157" s="1"/>
      <c r="B4157" s="122"/>
      <c r="C4157" s="122"/>
      <c r="D4157" s="122"/>
      <c r="E4157" s="122"/>
      <c r="F4157" s="122"/>
      <c r="G4157" s="122"/>
      <c r="H4157" s="122"/>
      <c r="I4157" s="122"/>
      <c r="J4157" s="122"/>
      <c r="K4157" s="122"/>
      <c r="L4157" s="122"/>
      <c r="M4157" s="122"/>
      <c r="N4157" s="122"/>
      <c r="O4157" s="122"/>
      <c r="P4157" s="122"/>
      <c r="Q4157" s="122"/>
      <c r="R4157" s="122"/>
      <c r="S4157" s="122"/>
      <c r="T4157" s="122"/>
      <c r="U4157" s="122"/>
      <c r="V4157" s="124" t="s">
        <v>95</v>
      </c>
      <c r="W4157" s="125">
        <f>IFERROR(0.6*W4156+0.4*W4155,0)</f>
        <v>135</v>
      </c>
      <c r="X4157" s="132" t="s">
        <v>1176</v>
      </c>
      <c r="Y4157" s="133">
        <f>IFERROR(SUMIF('Popis poslanih narudžbi'!A:A,A4148,'Popis poslanih narudžbi'!C:C),0)</f>
        <v>0</v>
      </c>
      <c r="Z4157" s="131"/>
      <c r="AA4157" s="134" t="s">
        <v>1177</v>
      </c>
      <c r="AB4157" s="118">
        <f t="shared" ref="AB4157:AN4157" si="829">AB4150+AB4156</f>
        <v>151</v>
      </c>
      <c r="AC4157" s="118">
        <f t="shared" si="829"/>
        <v>151</v>
      </c>
      <c r="AD4157" s="118">
        <f t="shared" si="829"/>
        <v>151</v>
      </c>
      <c r="AE4157" s="118">
        <f t="shared" si="829"/>
        <v>151</v>
      </c>
      <c r="AF4157" s="118">
        <f t="shared" si="829"/>
        <v>151</v>
      </c>
      <c r="AG4157" s="118">
        <f t="shared" si="829"/>
        <v>151</v>
      </c>
      <c r="AH4157" s="118">
        <f t="shared" si="829"/>
        <v>151</v>
      </c>
      <c r="AI4157" s="118">
        <f t="shared" si="829"/>
        <v>151</v>
      </c>
      <c r="AJ4157" s="118">
        <f t="shared" si="829"/>
        <v>151</v>
      </c>
      <c r="AK4157" s="118">
        <f t="shared" si="829"/>
        <v>151</v>
      </c>
      <c r="AL4157" s="118">
        <f t="shared" si="829"/>
        <v>151</v>
      </c>
      <c r="AM4157" s="118">
        <f t="shared" si="829"/>
        <v>151</v>
      </c>
      <c r="AN4157" s="118">
        <f t="shared" si="829"/>
        <v>151</v>
      </c>
      <c r="AQ4157" t="str">
        <f>AQ4148</f>
        <v/>
      </c>
    </row>
    <row r="4158" spans="1:43" ht="14.25" customHeight="1" x14ac:dyDescent="0.25">
      <c r="A4158" s="107" t="str">
        <f>'Run Rate'!A419</f>
        <v>UFC16115</v>
      </c>
      <c r="B4158" s="135" t="str">
        <f>'Run Rate'!B419</f>
        <v>OPRO SELF-FIT Bronze UFC White</v>
      </c>
      <c r="C4158" s="135" t="str">
        <f>'Run Rate'!C419</f>
        <v>BORILAČKA OPREMA</v>
      </c>
      <c r="D4158" s="135" t="str">
        <f>'Run Rate'!D419</f>
        <v>03 BRONZE</v>
      </c>
      <c r="E4158" s="122"/>
      <c r="F4158" s="122"/>
      <c r="G4158" s="122"/>
      <c r="H4158" s="122"/>
      <c r="I4158" s="122"/>
      <c r="J4158" s="122"/>
      <c r="K4158" s="122"/>
      <c r="L4158" s="122"/>
      <c r="M4158" s="122"/>
      <c r="N4158" s="122"/>
      <c r="O4158" s="122"/>
      <c r="P4158" s="122"/>
      <c r="Q4158" s="122"/>
      <c r="R4158" s="122"/>
      <c r="S4158" s="122"/>
      <c r="T4158" s="122"/>
      <c r="U4158" s="122"/>
      <c r="V4158" s="122"/>
      <c r="W4158" s="122"/>
      <c r="X4158" s="122"/>
      <c r="Y4158" s="122"/>
      <c r="Z4158" s="122"/>
      <c r="AA4158" s="122"/>
      <c r="AB4158" s="122"/>
      <c r="AC4158" s="122"/>
      <c r="AD4158" s="122"/>
      <c r="AE4158" s="122"/>
      <c r="AF4158" s="122"/>
      <c r="AG4158" s="122"/>
      <c r="AH4158" s="122"/>
      <c r="AI4158" s="122"/>
      <c r="AJ4158" s="122"/>
      <c r="AK4158" s="122"/>
      <c r="AL4158" s="122"/>
      <c r="AM4158" s="122"/>
      <c r="AN4158" s="122"/>
      <c r="AQ4158" t="str">
        <f>IF(AND(OR($B$1="ALL",$B$1=C4158),OR($E$1="ALL",$E$1=D4158),OR($B$2="ALL",$B$2=A4158),OR($E$2="ALL",IFERROR(SEARCH($E$2,B4158),0)&gt;0)),"MATCH","")</f>
        <v/>
      </c>
    </row>
    <row r="4159" spans="1:43" ht="14.25" customHeight="1" x14ac:dyDescent="0.25">
      <c r="A4159" s="108" t="s">
        <v>1137</v>
      </c>
      <c r="B4159" s="136" t="s">
        <v>1138</v>
      </c>
      <c r="C4159" s="136" t="s">
        <v>1139</v>
      </c>
      <c r="D4159" s="136" t="s">
        <v>1140</v>
      </c>
      <c r="E4159" s="136" t="s">
        <v>1141</v>
      </c>
      <c r="F4159" s="136" t="s">
        <v>1142</v>
      </c>
      <c r="G4159" s="136" t="s">
        <v>1143</v>
      </c>
      <c r="H4159" s="136" t="s">
        <v>1144</v>
      </c>
      <c r="I4159" s="136" t="s">
        <v>1145</v>
      </c>
      <c r="J4159" s="136" t="s">
        <v>1146</v>
      </c>
      <c r="K4159" s="136" t="s">
        <v>1147</v>
      </c>
      <c r="L4159" s="136" t="s">
        <v>1148</v>
      </c>
      <c r="M4159" s="136" t="s">
        <v>1149</v>
      </c>
      <c r="N4159" s="136" t="s">
        <v>1150</v>
      </c>
      <c r="O4159" s="136" t="s">
        <v>1151</v>
      </c>
      <c r="P4159" s="136" t="s">
        <v>1152</v>
      </c>
      <c r="Q4159" s="136" t="s">
        <v>1153</v>
      </c>
      <c r="R4159" s="136" t="s">
        <v>1154</v>
      </c>
      <c r="S4159" s="136" t="s">
        <v>1155</v>
      </c>
      <c r="T4159" s="136" t="s">
        <v>1156</v>
      </c>
      <c r="U4159" s="136" t="s">
        <v>1157</v>
      </c>
      <c r="V4159" s="136" t="s">
        <v>1158</v>
      </c>
      <c r="W4159" s="136" t="s">
        <v>1159</v>
      </c>
      <c r="X4159" s="136" t="s">
        <v>1160</v>
      </c>
      <c r="Y4159" s="136" t="s">
        <v>1161</v>
      </c>
      <c r="Z4159" s="136" t="s">
        <v>1162</v>
      </c>
      <c r="AA4159" s="136" t="s">
        <v>1163</v>
      </c>
      <c r="AB4159" s="137" t="s">
        <v>156</v>
      </c>
      <c r="AC4159" s="137" t="s">
        <v>157</v>
      </c>
      <c r="AD4159" s="137" t="s">
        <v>158</v>
      </c>
      <c r="AE4159" s="137" t="s">
        <v>139</v>
      </c>
      <c r="AF4159" s="138" t="s">
        <v>140</v>
      </c>
      <c r="AG4159" s="138" t="s">
        <v>141</v>
      </c>
      <c r="AH4159" s="138" t="s">
        <v>142</v>
      </c>
      <c r="AI4159" s="138" t="s">
        <v>143</v>
      </c>
      <c r="AJ4159" s="139" t="s">
        <v>144</v>
      </c>
      <c r="AK4159" s="139" t="s">
        <v>145</v>
      </c>
      <c r="AL4159" s="139" t="s">
        <v>146</v>
      </c>
      <c r="AM4159" s="140" t="s">
        <v>147</v>
      </c>
      <c r="AN4159" s="140" t="s">
        <v>148</v>
      </c>
      <c r="AQ4159" t="str">
        <f>AQ4158</f>
        <v/>
      </c>
    </row>
    <row r="4160" spans="1:43" ht="14.25" customHeight="1" x14ac:dyDescent="0.25">
      <c r="A4160" s="99" t="s">
        <v>1164</v>
      </c>
      <c r="B4160" s="112">
        <f>'Run Rate'!E419</f>
        <v>21</v>
      </c>
      <c r="C4160" s="112">
        <f>'Run Rate'!F419</f>
        <v>23</v>
      </c>
      <c r="D4160" s="112">
        <f>'Run Rate'!G419</f>
        <v>16</v>
      </c>
      <c r="E4160" s="112">
        <f>'Run Rate'!H419</f>
        <v>15</v>
      </c>
      <c r="F4160" s="112">
        <f>'Run Rate'!I419</f>
        <v>17</v>
      </c>
      <c r="G4160" s="112">
        <f>'Run Rate'!J419</f>
        <v>23</v>
      </c>
      <c r="H4160" s="112">
        <f>'Run Rate'!K419</f>
        <v>20</v>
      </c>
      <c r="I4160" s="112">
        <f>'Run Rate'!L419</f>
        <v>25</v>
      </c>
      <c r="J4160" s="112">
        <f>'Run Rate'!M419</f>
        <v>30</v>
      </c>
      <c r="K4160" s="112">
        <f>'Run Rate'!N419</f>
        <v>21</v>
      </c>
      <c r="L4160" s="112">
        <f>'Run Rate'!O419</f>
        <v>28</v>
      </c>
      <c r="M4160" s="112">
        <f>'Run Rate'!P419</f>
        <v>17</v>
      </c>
      <c r="N4160" s="112">
        <f>'Run Rate'!Q419</f>
        <v>16</v>
      </c>
      <c r="O4160" s="112">
        <f>'Run Rate'!R419</f>
        <v>5</v>
      </c>
      <c r="P4160" s="112">
        <f>'Run Rate'!S419</f>
        <v>4</v>
      </c>
      <c r="Q4160" s="112">
        <f>'Run Rate'!T419</f>
        <v>12</v>
      </c>
      <c r="R4160" s="112">
        <f>'Run Rate'!U419</f>
        <v>25</v>
      </c>
      <c r="S4160" s="112">
        <f>'Run Rate'!V419</f>
        <v>20</v>
      </c>
      <c r="T4160" s="112">
        <f>'Run Rate'!W419</f>
        <v>24</v>
      </c>
      <c r="U4160" s="112">
        <f>'Run Rate'!X419</f>
        <v>15</v>
      </c>
      <c r="V4160" s="112">
        <f>'Run Rate'!Y419</f>
        <v>20</v>
      </c>
      <c r="W4160" s="112">
        <f>'Run Rate'!Z419</f>
        <v>31</v>
      </c>
      <c r="X4160" s="112">
        <f>'Run Rate'!AA419</f>
        <v>7</v>
      </c>
      <c r="Y4160" s="112">
        <f>'Run Rate'!AB419</f>
        <v>20</v>
      </c>
      <c r="Z4160" s="112">
        <f>'Run Rate'!AC419</f>
        <v>17</v>
      </c>
      <c r="AA4160" s="112">
        <f>'Run Rate'!AD419</f>
        <v>14</v>
      </c>
      <c r="AB4160" s="113">
        <v>17</v>
      </c>
      <c r="AC4160" s="112">
        <v>18</v>
      </c>
      <c r="AD4160" s="112">
        <v>18</v>
      </c>
      <c r="AE4160" s="112">
        <v>17</v>
      </c>
      <c r="AF4160" s="112">
        <v>16</v>
      </c>
      <c r="AG4160" s="112">
        <v>16</v>
      </c>
      <c r="AH4160" s="112">
        <v>16</v>
      </c>
      <c r="AI4160" s="112">
        <v>16</v>
      </c>
      <c r="AJ4160" s="112">
        <v>16</v>
      </c>
      <c r="AK4160" s="112">
        <v>16</v>
      </c>
      <c r="AL4160" s="112">
        <v>16</v>
      </c>
      <c r="AM4160" s="112">
        <v>16</v>
      </c>
      <c r="AN4160" s="112">
        <v>16</v>
      </c>
      <c r="AQ4160" t="str">
        <f>AQ4158</f>
        <v/>
      </c>
    </row>
    <row r="4161" spans="1:43" ht="14.25" customHeight="1" x14ac:dyDescent="0.25">
      <c r="A4161" s="99" t="s">
        <v>1165</v>
      </c>
      <c r="B4161" s="114"/>
      <c r="C4161" s="114"/>
      <c r="D4161" s="114"/>
      <c r="E4161" s="114"/>
      <c r="F4161" s="114"/>
      <c r="G4161" s="114"/>
      <c r="H4161" s="114"/>
      <c r="I4161" s="114"/>
      <c r="J4161" s="114"/>
      <c r="K4161" s="114"/>
      <c r="L4161" s="114"/>
      <c r="M4161" s="114"/>
      <c r="N4161" s="114"/>
      <c r="O4161" s="114"/>
      <c r="P4161" s="114"/>
      <c r="Q4161" s="114"/>
      <c r="R4161" s="114"/>
      <c r="S4161" s="114"/>
      <c r="T4161" s="114"/>
      <c r="U4161" s="114"/>
      <c r="V4161" s="114"/>
      <c r="W4161" s="115"/>
      <c r="X4161" s="115"/>
      <c r="Y4161" s="115"/>
      <c r="Z4161" s="115"/>
      <c r="AA4161" s="112" t="s">
        <v>1166</v>
      </c>
      <c r="AB4161" s="113"/>
      <c r="AC4161" s="112"/>
      <c r="AD4161" s="112"/>
      <c r="AE4161" s="112"/>
      <c r="AF4161" s="112"/>
      <c r="AG4161" s="112"/>
      <c r="AH4161" s="112"/>
      <c r="AI4161" s="112"/>
      <c r="AJ4161" s="112"/>
      <c r="AK4161" s="112"/>
      <c r="AL4161" s="112"/>
      <c r="AM4161" s="112"/>
      <c r="AN4161" s="112"/>
      <c r="AQ4161" t="str">
        <f>AQ4158</f>
        <v/>
      </c>
    </row>
    <row r="4162" spans="1:43" ht="14.25" customHeight="1" x14ac:dyDescent="0.25">
      <c r="A4162" s="99" t="s">
        <v>1167</v>
      </c>
      <c r="B4162" s="114"/>
      <c r="C4162" s="114"/>
      <c r="D4162" s="114"/>
      <c r="E4162" s="114"/>
      <c r="F4162" s="114"/>
      <c r="G4162" s="114"/>
      <c r="H4162" s="114"/>
      <c r="I4162" s="114"/>
      <c r="J4162" s="114"/>
      <c r="K4162" s="114"/>
      <c r="L4162" s="114"/>
      <c r="M4162" s="114"/>
      <c r="N4162" s="114"/>
      <c r="O4162" s="114"/>
      <c r="P4162" s="114"/>
      <c r="Q4162" s="114"/>
      <c r="R4162" s="114"/>
      <c r="S4162" s="114"/>
      <c r="T4162" s="114"/>
      <c r="U4162" s="114"/>
      <c r="V4162" s="114"/>
      <c r="W4162" s="115"/>
      <c r="X4162" s="116"/>
      <c r="Y4162" s="117"/>
      <c r="Z4162" s="115"/>
      <c r="AA4162" s="112" t="s">
        <v>1168</v>
      </c>
      <c r="AB4162" s="113">
        <f>'Demand Input VP'!B2084</f>
        <v>0</v>
      </c>
      <c r="AC4162" s="112">
        <f>'Demand Input VP'!C2084</f>
        <v>0</v>
      </c>
      <c r="AD4162" s="112">
        <f>'Demand Input VP'!D2084</f>
        <v>0</v>
      </c>
      <c r="AE4162" s="112">
        <f>'Demand Input VP'!E2084</f>
        <v>0</v>
      </c>
      <c r="AF4162" s="112">
        <f>'Demand Input VP'!F2084</f>
        <v>0</v>
      </c>
      <c r="AG4162" s="112">
        <f>'Demand Input VP'!G2084</f>
        <v>0</v>
      </c>
      <c r="AH4162" s="112">
        <f>'Demand Input VP'!H2084</f>
        <v>0</v>
      </c>
      <c r="AI4162" s="112">
        <f>'Demand Input VP'!I2084</f>
        <v>0</v>
      </c>
      <c r="AJ4162" s="112">
        <f>'Demand Input VP'!J2084</f>
        <v>0</v>
      </c>
      <c r="AK4162" s="112">
        <f>'Demand Input VP'!K2084</f>
        <v>0</v>
      </c>
      <c r="AL4162" s="112">
        <f>'Demand Input VP'!L2084</f>
        <v>0</v>
      </c>
      <c r="AM4162" s="112">
        <f>'Demand Input VP'!M2084</f>
        <v>0</v>
      </c>
      <c r="AN4162" s="112">
        <f>'Demand Input VP'!N2084</f>
        <v>0</v>
      </c>
      <c r="AQ4162" t="str">
        <f>AQ4158</f>
        <v/>
      </c>
    </row>
    <row r="4163" spans="1:43" ht="14.25" customHeight="1" x14ac:dyDescent="0.25">
      <c r="A4163" s="99" t="s">
        <v>1169</v>
      </c>
      <c r="B4163" s="118"/>
      <c r="C4163" s="118"/>
      <c r="D4163" s="118"/>
      <c r="E4163" s="118"/>
      <c r="F4163" s="118"/>
      <c r="G4163" s="118"/>
      <c r="H4163" s="118"/>
      <c r="I4163" s="118"/>
      <c r="J4163" s="118"/>
      <c r="K4163" s="118"/>
      <c r="L4163" s="118"/>
      <c r="M4163" s="118"/>
      <c r="N4163" s="118"/>
      <c r="O4163" s="118"/>
      <c r="P4163" s="118"/>
      <c r="Q4163" s="118"/>
      <c r="R4163" s="118"/>
      <c r="S4163" s="118"/>
      <c r="T4163" s="118"/>
      <c r="U4163" s="118"/>
      <c r="V4163" s="118"/>
      <c r="W4163" s="115"/>
      <c r="X4163" s="116"/>
      <c r="Y4163" s="117"/>
      <c r="Z4163" s="119"/>
      <c r="AA4163" s="120" t="s">
        <v>1170</v>
      </c>
      <c r="AB4163" s="121">
        <f>'Demand Input VP'!B2083</f>
        <v>0</v>
      </c>
      <c r="AC4163" s="120">
        <f>'Demand Input VP'!C2083</f>
        <v>0</v>
      </c>
      <c r="AD4163" s="120">
        <f>'Demand Input VP'!D2083</f>
        <v>0</v>
      </c>
      <c r="AE4163" s="120">
        <f>'Demand Input VP'!E2083</f>
        <v>0</v>
      </c>
      <c r="AF4163" s="120">
        <f>'Demand Input VP'!F2083</f>
        <v>0</v>
      </c>
      <c r="AG4163" s="120">
        <f>'Demand Input VP'!G2083</f>
        <v>0</v>
      </c>
      <c r="AH4163" s="120">
        <f>'Demand Input VP'!H2083</f>
        <v>0</v>
      </c>
      <c r="AI4163" s="120">
        <f>'Demand Input VP'!I2083</f>
        <v>0</v>
      </c>
      <c r="AJ4163" s="120">
        <f>'Demand Input VP'!J2083</f>
        <v>0</v>
      </c>
      <c r="AK4163" s="120">
        <f>'Demand Input VP'!K2083</f>
        <v>0</v>
      </c>
      <c r="AL4163" s="120">
        <f>'Demand Input VP'!L2083</f>
        <v>0</v>
      </c>
      <c r="AM4163" s="120">
        <f>'Demand Input VP'!M2083</f>
        <v>0</v>
      </c>
      <c r="AN4163" s="120">
        <f>'Demand Input VP'!N2083</f>
        <v>0</v>
      </c>
      <c r="AQ4163" t="str">
        <f>AQ4158</f>
        <v/>
      </c>
    </row>
    <row r="4164" spans="1:43" ht="14.25" customHeight="1" x14ac:dyDescent="0.25">
      <c r="A4164" s="1"/>
      <c r="B4164" s="122"/>
      <c r="C4164" s="122"/>
      <c r="D4164" s="122"/>
      <c r="E4164" s="122"/>
      <c r="F4164" s="122"/>
      <c r="G4164" s="122"/>
      <c r="H4164" s="122"/>
      <c r="I4164" s="122"/>
      <c r="J4164" s="122"/>
      <c r="K4164" s="122"/>
      <c r="L4164" s="122"/>
      <c r="M4164" s="122"/>
      <c r="N4164" s="122"/>
      <c r="O4164" s="122"/>
      <c r="P4164" s="122"/>
      <c r="Q4164" s="122"/>
      <c r="R4164" s="122"/>
      <c r="S4164" s="122"/>
      <c r="T4164" s="122"/>
      <c r="U4164" s="122"/>
      <c r="V4164" s="122"/>
      <c r="W4164" s="123"/>
      <c r="X4164" s="116"/>
      <c r="Y4164" s="117"/>
      <c r="Z4164" s="123"/>
      <c r="AA4164" s="112" t="s">
        <v>1171</v>
      </c>
      <c r="AB4164" s="113">
        <f>'Demand Input MP'!B2084</f>
        <v>0</v>
      </c>
      <c r="AC4164" s="112">
        <f>'Demand Input MP'!C2084</f>
        <v>0</v>
      </c>
      <c r="AD4164" s="112">
        <f>'Demand Input MP'!D2084</f>
        <v>0</v>
      </c>
      <c r="AE4164" s="112">
        <f>'Demand Input MP'!E2084</f>
        <v>0</v>
      </c>
      <c r="AF4164" s="112">
        <f>'Demand Input MP'!F2084</f>
        <v>0</v>
      </c>
      <c r="AG4164" s="112">
        <f>'Demand Input MP'!G2084</f>
        <v>0</v>
      </c>
      <c r="AH4164" s="112">
        <f>'Demand Input MP'!H2084</f>
        <v>0</v>
      </c>
      <c r="AI4164" s="112">
        <f>'Demand Input MP'!I2084</f>
        <v>0</v>
      </c>
      <c r="AJ4164" s="112">
        <f>'Demand Input MP'!J2084</f>
        <v>0</v>
      </c>
      <c r="AK4164" s="112">
        <f>'Demand Input MP'!K2084</f>
        <v>0</v>
      </c>
      <c r="AL4164" s="112">
        <f>'Demand Input MP'!L2084</f>
        <v>0</v>
      </c>
      <c r="AM4164" s="112">
        <f>'Demand Input MP'!M2084</f>
        <v>0</v>
      </c>
      <c r="AN4164" s="112">
        <f>'Demand Input MP'!N2084</f>
        <v>0</v>
      </c>
      <c r="AQ4164" t="str">
        <f>AQ4158</f>
        <v/>
      </c>
    </row>
    <row r="4165" spans="1:43" ht="14.25" customHeight="1" x14ac:dyDescent="0.25">
      <c r="A4165" s="1"/>
      <c r="B4165" s="122"/>
      <c r="C4165" s="122"/>
      <c r="D4165" s="122"/>
      <c r="E4165" s="122"/>
      <c r="F4165" s="122"/>
      <c r="G4165" s="122"/>
      <c r="H4165" s="122"/>
      <c r="I4165" s="122"/>
      <c r="J4165" s="122"/>
      <c r="K4165" s="122"/>
      <c r="L4165" s="122"/>
      <c r="M4165" s="122"/>
      <c r="N4165" s="122"/>
      <c r="O4165" s="122"/>
      <c r="P4165" s="122"/>
      <c r="Q4165" s="122"/>
      <c r="R4165" s="122"/>
      <c r="S4165" s="122"/>
      <c r="T4165" s="122"/>
      <c r="U4165" s="122"/>
      <c r="V4165" s="124" t="s">
        <v>91</v>
      </c>
      <c r="W4165" s="125">
        <f>IFERROR(IF(SUM('Run Rate History'!E419:AD419)&gt;0,(SUMPRODUCT((B4160:AA4160&gt;=PERCENTILE(B4160:AA4160,0.1))*(B4160:AA4160&lt;=PERCENTILE(B4160:AA4160,0.9))*B4160:AA4160)+SUMPRODUCT(('Run Rate History'!E419:AD419&gt;=PERCENTILE(B4160:AA4160,0.1))*('Run Rate History'!E419:AD419&lt;=PERCENTILE(B4160:AA4160,0.9))*'Run Rate History'!E419:AD419))/(SUMPRODUCT((B4160:AA4160&gt;=PERCENTILE(B4160:AA4160,0.1))*(B4160:AA4160&lt;=PERCENTILE(B4160:AA4160,0.9))*1)+SUMPRODUCT(('Run Rate History'!E419:AD419&gt;=PERCENTILE(B4160:AA4160,0.1))*('Run Rate History'!E419:AD419&lt;=PERCENTILE(B4160:AA4160,0.9))*1)),TRIMMEAN(B4160:AA4160,0.15)),0)</f>
        <v>18.022222222222222</v>
      </c>
      <c r="X4165" s="126" t="s">
        <v>1172</v>
      </c>
      <c r="Y4165" s="127">
        <f>SUM(B4160:AA4160)/26</f>
        <v>18.692307692307693</v>
      </c>
      <c r="Z4165" s="128"/>
      <c r="AA4165" s="112" t="s">
        <v>1173</v>
      </c>
      <c r="AB4165" s="113">
        <f>'Demand Input MP'!B2083</f>
        <v>0</v>
      </c>
      <c r="AC4165" s="112">
        <f>'Demand Input MP'!C2083</f>
        <v>0</v>
      </c>
      <c r="AD4165" s="112">
        <f>'Demand Input MP'!D2083</f>
        <v>0</v>
      </c>
      <c r="AE4165" s="112">
        <f>'Demand Input MP'!E2083</f>
        <v>0</v>
      </c>
      <c r="AF4165" s="112">
        <f>'Demand Input MP'!F2083</f>
        <v>0</v>
      </c>
      <c r="AG4165" s="112">
        <f>'Demand Input MP'!G2083</f>
        <v>0</v>
      </c>
      <c r="AH4165" s="112">
        <f>'Demand Input MP'!H2083</f>
        <v>0</v>
      </c>
      <c r="AI4165" s="112">
        <f>'Demand Input MP'!I2083</f>
        <v>0</v>
      </c>
      <c r="AJ4165" s="112">
        <f>'Demand Input MP'!J2083</f>
        <v>0</v>
      </c>
      <c r="AK4165" s="112">
        <f>'Demand Input MP'!K2083</f>
        <v>0</v>
      </c>
      <c r="AL4165" s="112">
        <f>'Demand Input MP'!L2083</f>
        <v>0</v>
      </c>
      <c r="AM4165" s="112">
        <f>'Demand Input MP'!M2083</f>
        <v>0</v>
      </c>
      <c r="AN4165" s="112">
        <f>'Demand Input MP'!N2083</f>
        <v>0</v>
      </c>
      <c r="AQ4165" t="str">
        <f>AQ4158</f>
        <v/>
      </c>
    </row>
    <row r="4166" spans="1:43" ht="14.25" customHeight="1" x14ac:dyDescent="0.25">
      <c r="A4166" s="1"/>
      <c r="B4166" s="122"/>
      <c r="C4166" s="122"/>
      <c r="D4166" s="122"/>
      <c r="E4166" s="122"/>
      <c r="F4166" s="122"/>
      <c r="G4166" s="122"/>
      <c r="H4166" s="122"/>
      <c r="I4166" s="122"/>
      <c r="J4166" s="122"/>
      <c r="K4166" s="122"/>
      <c r="L4166" s="122"/>
      <c r="M4166" s="122"/>
      <c r="N4166" s="122"/>
      <c r="O4166" s="122"/>
      <c r="P4166" s="122"/>
      <c r="Q4166" s="122"/>
      <c r="R4166" s="122"/>
      <c r="S4166" s="122"/>
      <c r="T4166" s="122"/>
      <c r="U4166" s="122"/>
      <c r="V4166" s="124" t="s">
        <v>94</v>
      </c>
      <c r="W4166" s="125">
        <f>IFERROR((1*MIN(MAX(X4160,0.5*IF(SUM('Run Rate History'!E419:AD419)&gt;0,(MEDIAN(IF(B4160:AA4160&gt;0,B4160:AA4160))+MEDIAN(IF('Run Rate History'!E419:AD419&gt;0,'Run Rate History'!E419:AD419)))/2,MEDIAN(IF(B4160:AA4160&gt;0,B4160:AA4160)))),2*IF(SUM('Run Rate History'!E419:AD419)&gt;0,(MEDIAN(IF(B4160:AA4160&gt;0,B4160:AA4160))+MEDIAN(IF('Run Rate History'!E419:AD419&gt;0,'Run Rate History'!E419:AD419)))/2,MEDIAN(IF(B4160:AA4160&gt;0,B4160:AA4160))))+2*MIN(MAX(Y4160,0.5*IF(SUM('Run Rate History'!E419:AD419)&gt;0,(MEDIAN(IF(B4160:AA4160&gt;0,B4160:AA4160))+MEDIAN(IF('Run Rate History'!E419:AD419&gt;0,'Run Rate History'!E419:AD419)))/2,MEDIAN(IF(B4160:AA4160&gt;0,B4160:AA4160)))),2*IF(SUM('Run Rate History'!E419:AD419)&gt;0,(MEDIAN(IF(B4160:AA4160&gt;0,B4160:AA4160))+MEDIAN(IF('Run Rate History'!E419:AD419&gt;0,'Run Rate History'!E419:AD419)))/2,MEDIAN(IF(B4160:AA4160&gt;0,B4160:AA4160))))+3*MIN(MAX(Z4160,0.5*IF(SUM('Run Rate History'!E419:AD419)&gt;0,(MEDIAN(IF(B4160:AA4160&gt;0,B4160:AA4160))+MEDIAN(IF('Run Rate History'!E419:AD419&gt;0,'Run Rate History'!E419:AD419)))/2,MEDIAN(IF(B4160:AA4160&gt;0,B4160:AA4160)))),2*IF(SUM('Run Rate History'!E419:AD419)&gt;0,(MEDIAN(IF(B4160:AA4160&gt;0,B4160:AA4160))+MEDIAN(IF('Run Rate History'!E419:AD419&gt;0,'Run Rate History'!E419:AD419)))/2,MEDIAN(IF(B4160:AA4160&gt;0,B4160:AA4160))))+4*MIN(MAX(AA4160,0.5*IF(SUM('Run Rate History'!E419:AD419)&gt;0,(MEDIAN(IF(B4160:AA4160&gt;0,B4160:AA4160))+MEDIAN(IF('Run Rate History'!E419:AD419&gt;0,'Run Rate History'!E419:AD419)))/2,MEDIAN(IF(B4160:AA4160&gt;0,B4160:AA4160)))),2*IF(SUM('Run Rate History'!E419:AD419)&gt;0,(MEDIAN(IF(B4160:AA4160&gt;0,B4160:AA4160))+MEDIAN(IF('Run Rate History'!E419:AD419&gt;0,'Run Rate History'!E419:AD419)))/2,MEDIAN(IF(B4160:AA4160&gt;0,B4160:AA4160)))))/10,0)</f>
        <v>15.637499999999999</v>
      </c>
      <c r="X4166" s="129" t="s">
        <v>1174</v>
      </c>
      <c r="Y4166" s="130">
        <f>IFERROR(VLOOKUP(A4158,'Stanje zaliha'!A:E,5,FALSE()),0)</f>
        <v>83</v>
      </c>
      <c r="Z4166" s="131"/>
      <c r="AA4166" s="113" t="s">
        <v>1175</v>
      </c>
      <c r="AB4166" s="118">
        <f t="shared" ref="AB4166:AN4166" si="830">SUM(AB4162:AB4165)</f>
        <v>0</v>
      </c>
      <c r="AC4166" s="118">
        <f t="shared" si="830"/>
        <v>0</v>
      </c>
      <c r="AD4166" s="118">
        <f t="shared" si="830"/>
        <v>0</v>
      </c>
      <c r="AE4166" s="118">
        <f t="shared" si="830"/>
        <v>0</v>
      </c>
      <c r="AF4166" s="118">
        <f t="shared" si="830"/>
        <v>0</v>
      </c>
      <c r="AG4166" s="118">
        <f t="shared" si="830"/>
        <v>0</v>
      </c>
      <c r="AH4166" s="118">
        <f t="shared" si="830"/>
        <v>0</v>
      </c>
      <c r="AI4166" s="118">
        <f t="shared" si="830"/>
        <v>0</v>
      </c>
      <c r="AJ4166" s="118">
        <f t="shared" si="830"/>
        <v>0</v>
      </c>
      <c r="AK4166" s="118">
        <f t="shared" si="830"/>
        <v>0</v>
      </c>
      <c r="AL4166" s="118">
        <f t="shared" si="830"/>
        <v>0</v>
      </c>
      <c r="AM4166" s="118">
        <f t="shared" si="830"/>
        <v>0</v>
      </c>
      <c r="AN4166" s="118">
        <f t="shared" si="830"/>
        <v>0</v>
      </c>
      <c r="AQ4166" t="str">
        <f>AQ4158</f>
        <v/>
      </c>
    </row>
    <row r="4167" spans="1:43" ht="14.25" customHeight="1" x14ac:dyDescent="0.25">
      <c r="A4167" s="1"/>
      <c r="B4167" s="122"/>
      <c r="C4167" s="122"/>
      <c r="D4167" s="122"/>
      <c r="E4167" s="122"/>
      <c r="F4167" s="122"/>
      <c r="G4167" s="122"/>
      <c r="H4167" s="122"/>
      <c r="I4167" s="122"/>
      <c r="J4167" s="122"/>
      <c r="K4167" s="122"/>
      <c r="L4167" s="122"/>
      <c r="M4167" s="122"/>
      <c r="N4167" s="122"/>
      <c r="O4167" s="122"/>
      <c r="P4167" s="122"/>
      <c r="Q4167" s="122"/>
      <c r="R4167" s="122"/>
      <c r="S4167" s="122"/>
      <c r="T4167" s="122"/>
      <c r="U4167" s="122"/>
      <c r="V4167" s="124" t="s">
        <v>95</v>
      </c>
      <c r="W4167" s="125">
        <f>IFERROR(0.6*W4166+0.4*W4165,0)</f>
        <v>16.591388888888886</v>
      </c>
      <c r="X4167" s="132" t="s">
        <v>1176</v>
      </c>
      <c r="Y4167" s="133">
        <f>IFERROR(SUMIF('Popis poslanih narudžbi'!A:A,A4158,'Popis poslanih narudžbi'!C:C),0)</f>
        <v>0</v>
      </c>
      <c r="Z4167" s="131"/>
      <c r="AA4167" s="134" t="s">
        <v>1177</v>
      </c>
      <c r="AB4167" s="118">
        <f t="shared" ref="AB4167:AN4167" si="831">AB4160+AB4166</f>
        <v>17</v>
      </c>
      <c r="AC4167" s="118">
        <f t="shared" si="831"/>
        <v>18</v>
      </c>
      <c r="AD4167" s="118">
        <f t="shared" si="831"/>
        <v>18</v>
      </c>
      <c r="AE4167" s="118">
        <f t="shared" si="831"/>
        <v>17</v>
      </c>
      <c r="AF4167" s="118">
        <f t="shared" si="831"/>
        <v>16</v>
      </c>
      <c r="AG4167" s="118">
        <f t="shared" si="831"/>
        <v>16</v>
      </c>
      <c r="AH4167" s="118">
        <f t="shared" si="831"/>
        <v>16</v>
      </c>
      <c r="AI4167" s="118">
        <f t="shared" si="831"/>
        <v>16</v>
      </c>
      <c r="AJ4167" s="118">
        <f t="shared" si="831"/>
        <v>16</v>
      </c>
      <c r="AK4167" s="118">
        <f t="shared" si="831"/>
        <v>16</v>
      </c>
      <c r="AL4167" s="118">
        <f t="shared" si="831"/>
        <v>16</v>
      </c>
      <c r="AM4167" s="118">
        <f t="shared" si="831"/>
        <v>16</v>
      </c>
      <c r="AN4167" s="118">
        <f t="shared" si="831"/>
        <v>16</v>
      </c>
      <c r="AQ4167" t="str">
        <f>AQ4158</f>
        <v/>
      </c>
    </row>
    <row r="4168" spans="1:43" ht="14.25" customHeight="1" x14ac:dyDescent="0.25">
      <c r="A4168" s="107" t="str">
        <f>'Run Rate'!A420</f>
        <v>ZOE12301</v>
      </c>
      <c r="B4168" s="135" t="str">
        <f>'Run Rate'!B420</f>
        <v>Prostirka My everyday ECO TPE Yoga Nude ZOE</v>
      </c>
      <c r="C4168" s="135" t="str">
        <f>'Run Rate'!C420</f>
        <v>FITNESS OPREMA</v>
      </c>
      <c r="D4168" s="135" t="str">
        <f>'Run Rate'!D420</f>
        <v>03 BRONZE</v>
      </c>
      <c r="E4168" s="122"/>
      <c r="F4168" s="122"/>
      <c r="G4168" s="122"/>
      <c r="H4168" s="122"/>
      <c r="I4168" s="122"/>
      <c r="J4168" s="122"/>
      <c r="K4168" s="122"/>
      <c r="L4168" s="122"/>
      <c r="M4168" s="122"/>
      <c r="N4168" s="122"/>
      <c r="O4168" s="122"/>
      <c r="P4168" s="122"/>
      <c r="Q4168" s="122"/>
      <c r="R4168" s="122"/>
      <c r="S4168" s="122"/>
      <c r="T4168" s="122"/>
      <c r="U4168" s="122"/>
      <c r="V4168" s="122"/>
      <c r="W4168" s="122"/>
      <c r="X4168" s="122"/>
      <c r="Y4168" s="122"/>
      <c r="Z4168" s="122"/>
      <c r="AA4168" s="122"/>
      <c r="AB4168" s="122"/>
      <c r="AC4168" s="122"/>
      <c r="AD4168" s="122"/>
      <c r="AE4168" s="122"/>
      <c r="AF4168" s="122"/>
      <c r="AG4168" s="122"/>
      <c r="AH4168" s="122"/>
      <c r="AI4168" s="122"/>
      <c r="AJ4168" s="122"/>
      <c r="AK4168" s="122"/>
      <c r="AL4168" s="122"/>
      <c r="AM4168" s="122"/>
      <c r="AN4168" s="122"/>
      <c r="AQ4168" t="str">
        <f>IF(AND(OR($B$1="ALL",$B$1=C4168),OR($E$1="ALL",$E$1=D4168),OR($B$2="ALL",$B$2=A4168),OR($E$2="ALL",IFERROR(SEARCH($E$2,B4168),0)&gt;0)),"MATCH","")</f>
        <v/>
      </c>
    </row>
    <row r="4169" spans="1:43" ht="14.25" customHeight="1" x14ac:dyDescent="0.25">
      <c r="A4169" s="108" t="s">
        <v>1137</v>
      </c>
      <c r="B4169" s="136" t="s">
        <v>1138</v>
      </c>
      <c r="C4169" s="136" t="s">
        <v>1139</v>
      </c>
      <c r="D4169" s="136" t="s">
        <v>1140</v>
      </c>
      <c r="E4169" s="136" t="s">
        <v>1141</v>
      </c>
      <c r="F4169" s="136" t="s">
        <v>1142</v>
      </c>
      <c r="G4169" s="136" t="s">
        <v>1143</v>
      </c>
      <c r="H4169" s="136" t="s">
        <v>1144</v>
      </c>
      <c r="I4169" s="136" t="s">
        <v>1145</v>
      </c>
      <c r="J4169" s="136" t="s">
        <v>1146</v>
      </c>
      <c r="K4169" s="136" t="s">
        <v>1147</v>
      </c>
      <c r="L4169" s="136" t="s">
        <v>1148</v>
      </c>
      <c r="M4169" s="136" t="s">
        <v>1149</v>
      </c>
      <c r="N4169" s="136" t="s">
        <v>1150</v>
      </c>
      <c r="O4169" s="136" t="s">
        <v>1151</v>
      </c>
      <c r="P4169" s="136" t="s">
        <v>1152</v>
      </c>
      <c r="Q4169" s="136" t="s">
        <v>1153</v>
      </c>
      <c r="R4169" s="136" t="s">
        <v>1154</v>
      </c>
      <c r="S4169" s="136" t="s">
        <v>1155</v>
      </c>
      <c r="T4169" s="136" t="s">
        <v>1156</v>
      </c>
      <c r="U4169" s="136" t="s">
        <v>1157</v>
      </c>
      <c r="V4169" s="136" t="s">
        <v>1158</v>
      </c>
      <c r="W4169" s="136" t="s">
        <v>1159</v>
      </c>
      <c r="X4169" s="136" t="s">
        <v>1160</v>
      </c>
      <c r="Y4169" s="136" t="s">
        <v>1161</v>
      </c>
      <c r="Z4169" s="136" t="s">
        <v>1162</v>
      </c>
      <c r="AA4169" s="136" t="s">
        <v>1163</v>
      </c>
      <c r="AB4169" s="137" t="s">
        <v>156</v>
      </c>
      <c r="AC4169" s="137" t="s">
        <v>157</v>
      </c>
      <c r="AD4169" s="137" t="s">
        <v>158</v>
      </c>
      <c r="AE4169" s="137" t="s">
        <v>139</v>
      </c>
      <c r="AF4169" s="138" t="s">
        <v>140</v>
      </c>
      <c r="AG4169" s="138" t="s">
        <v>141</v>
      </c>
      <c r="AH4169" s="138" t="s">
        <v>142</v>
      </c>
      <c r="AI4169" s="138" t="s">
        <v>143</v>
      </c>
      <c r="AJ4169" s="139" t="s">
        <v>144</v>
      </c>
      <c r="AK4169" s="139" t="s">
        <v>145</v>
      </c>
      <c r="AL4169" s="139" t="s">
        <v>146</v>
      </c>
      <c r="AM4169" s="140" t="s">
        <v>147</v>
      </c>
      <c r="AN4169" s="140" t="s">
        <v>148</v>
      </c>
      <c r="AQ4169" t="str">
        <f>AQ4168</f>
        <v/>
      </c>
    </row>
    <row r="4170" spans="1:43" ht="14.25" customHeight="1" x14ac:dyDescent="0.25">
      <c r="A4170" s="99" t="s">
        <v>1164</v>
      </c>
      <c r="B4170" s="112">
        <f>'Run Rate'!E420</f>
        <v>4</v>
      </c>
      <c r="C4170" s="112">
        <f>'Run Rate'!F420</f>
        <v>4</v>
      </c>
      <c r="D4170" s="112">
        <f>'Run Rate'!G420</f>
        <v>3</v>
      </c>
      <c r="E4170" s="112">
        <f>'Run Rate'!H420</f>
        <v>3</v>
      </c>
      <c r="F4170" s="112">
        <f>'Run Rate'!I420</f>
        <v>3</v>
      </c>
      <c r="G4170" s="112">
        <f>'Run Rate'!J420</f>
        <v>3</v>
      </c>
      <c r="H4170" s="112">
        <f>'Run Rate'!K420</f>
        <v>5</v>
      </c>
      <c r="I4170" s="112">
        <f>'Run Rate'!L420</f>
        <v>3</v>
      </c>
      <c r="J4170" s="112">
        <f>'Run Rate'!M420</f>
        <v>4</v>
      </c>
      <c r="K4170" s="112">
        <f>'Run Rate'!N420</f>
        <v>5</v>
      </c>
      <c r="L4170" s="112">
        <f>'Run Rate'!O420</f>
        <v>5</v>
      </c>
      <c r="M4170" s="112">
        <f>'Run Rate'!P420</f>
        <v>7</v>
      </c>
      <c r="N4170" s="112">
        <f>'Run Rate'!Q420</f>
        <v>7</v>
      </c>
      <c r="O4170" s="112">
        <f>'Run Rate'!R420</f>
        <v>2</v>
      </c>
      <c r="P4170" s="112">
        <f>'Run Rate'!S420</f>
        <v>1</v>
      </c>
      <c r="Q4170" s="112">
        <f>'Run Rate'!T420</f>
        <v>1</v>
      </c>
      <c r="R4170" s="112">
        <f>'Run Rate'!U420</f>
        <v>6</v>
      </c>
      <c r="S4170" s="112">
        <f>'Run Rate'!V420</f>
        <v>9</v>
      </c>
      <c r="T4170" s="112">
        <f>'Run Rate'!W420</f>
        <v>8</v>
      </c>
      <c r="U4170" s="112">
        <f>'Run Rate'!X420</f>
        <v>2</v>
      </c>
      <c r="V4170" s="112">
        <f>'Run Rate'!Y420</f>
        <v>3</v>
      </c>
      <c r="W4170" s="112">
        <f>'Run Rate'!Z420</f>
        <v>4</v>
      </c>
      <c r="X4170" s="112">
        <f>'Run Rate'!AA420</f>
        <v>0</v>
      </c>
      <c r="Y4170" s="112">
        <f>'Run Rate'!AB420</f>
        <v>0</v>
      </c>
      <c r="Z4170" s="112">
        <f>'Run Rate'!AC420</f>
        <v>1</v>
      </c>
      <c r="AA4170" s="112">
        <f>'Run Rate'!AD420</f>
        <v>3</v>
      </c>
      <c r="AB4170" s="113">
        <v>2</v>
      </c>
      <c r="AC4170" s="112">
        <v>2</v>
      </c>
      <c r="AD4170" s="112">
        <v>2</v>
      </c>
      <c r="AE4170" s="112">
        <v>2</v>
      </c>
      <c r="AF4170" s="112">
        <v>2</v>
      </c>
      <c r="AG4170" s="112">
        <v>2</v>
      </c>
      <c r="AH4170" s="112">
        <v>2</v>
      </c>
      <c r="AI4170" s="112">
        <v>2</v>
      </c>
      <c r="AJ4170" s="112">
        <v>2</v>
      </c>
      <c r="AK4170" s="112">
        <v>2</v>
      </c>
      <c r="AL4170" s="112">
        <v>2</v>
      </c>
      <c r="AM4170" s="112">
        <v>2</v>
      </c>
      <c r="AN4170" s="112">
        <v>2</v>
      </c>
      <c r="AQ4170" t="str">
        <f>AQ4168</f>
        <v/>
      </c>
    </row>
    <row r="4171" spans="1:43" ht="14.25" customHeight="1" x14ac:dyDescent="0.25">
      <c r="A4171" s="99" t="s">
        <v>1165</v>
      </c>
      <c r="B4171" s="114"/>
      <c r="C4171" s="114"/>
      <c r="D4171" s="114"/>
      <c r="E4171" s="114"/>
      <c r="F4171" s="114"/>
      <c r="G4171" s="114"/>
      <c r="H4171" s="114"/>
      <c r="I4171" s="114"/>
      <c r="J4171" s="114"/>
      <c r="K4171" s="114"/>
      <c r="L4171" s="114"/>
      <c r="M4171" s="114"/>
      <c r="N4171" s="114"/>
      <c r="O4171" s="114"/>
      <c r="P4171" s="114"/>
      <c r="Q4171" s="114"/>
      <c r="R4171" s="114"/>
      <c r="S4171" s="114"/>
      <c r="T4171" s="114"/>
      <c r="U4171" s="114"/>
      <c r="V4171" s="114"/>
      <c r="W4171" s="115"/>
      <c r="X4171" s="115"/>
      <c r="Y4171" s="115"/>
      <c r="Z4171" s="115"/>
      <c r="AA4171" s="112" t="s">
        <v>1166</v>
      </c>
      <c r="AB4171" s="113"/>
      <c r="AC4171" s="112"/>
      <c r="AD4171" s="112"/>
      <c r="AE4171" s="112"/>
      <c r="AF4171" s="112"/>
      <c r="AG4171" s="112"/>
      <c r="AH4171" s="112"/>
      <c r="AI4171" s="112"/>
      <c r="AJ4171" s="112"/>
      <c r="AK4171" s="112"/>
      <c r="AL4171" s="112"/>
      <c r="AM4171" s="112"/>
      <c r="AN4171" s="112"/>
      <c r="AQ4171" t="str">
        <f>AQ4168</f>
        <v/>
      </c>
    </row>
    <row r="4172" spans="1:43" ht="14.25" customHeight="1" x14ac:dyDescent="0.25">
      <c r="A4172" s="99" t="s">
        <v>1167</v>
      </c>
      <c r="B4172" s="114"/>
      <c r="C4172" s="114"/>
      <c r="D4172" s="114"/>
      <c r="E4172" s="114"/>
      <c r="F4172" s="114"/>
      <c r="G4172" s="114"/>
      <c r="H4172" s="114"/>
      <c r="I4172" s="114"/>
      <c r="J4172" s="114"/>
      <c r="K4172" s="114"/>
      <c r="L4172" s="114"/>
      <c r="M4172" s="114"/>
      <c r="N4172" s="114"/>
      <c r="O4172" s="114"/>
      <c r="P4172" s="114"/>
      <c r="Q4172" s="114"/>
      <c r="R4172" s="114"/>
      <c r="S4172" s="114"/>
      <c r="T4172" s="114"/>
      <c r="U4172" s="114"/>
      <c r="V4172" s="114"/>
      <c r="W4172" s="115"/>
      <c r="X4172" s="116"/>
      <c r="Y4172" s="117"/>
      <c r="Z4172" s="115"/>
      <c r="AA4172" s="112" t="s">
        <v>1168</v>
      </c>
      <c r="AB4172" s="113">
        <f>'Demand Input VP'!B2089</f>
        <v>0</v>
      </c>
      <c r="AC4172" s="112">
        <f>'Demand Input VP'!C2089</f>
        <v>0</v>
      </c>
      <c r="AD4172" s="112">
        <f>'Demand Input VP'!D2089</f>
        <v>0</v>
      </c>
      <c r="AE4172" s="112">
        <f>'Demand Input VP'!E2089</f>
        <v>0</v>
      </c>
      <c r="AF4172" s="112">
        <f>'Demand Input VP'!F2089</f>
        <v>0</v>
      </c>
      <c r="AG4172" s="112">
        <f>'Demand Input VP'!G2089</f>
        <v>0</v>
      </c>
      <c r="AH4172" s="112">
        <f>'Demand Input VP'!H2089</f>
        <v>0</v>
      </c>
      <c r="AI4172" s="112">
        <f>'Demand Input VP'!I2089</f>
        <v>0</v>
      </c>
      <c r="AJ4172" s="112">
        <f>'Demand Input VP'!J2089</f>
        <v>0</v>
      </c>
      <c r="AK4172" s="112">
        <f>'Demand Input VP'!K2089</f>
        <v>0</v>
      </c>
      <c r="AL4172" s="112">
        <f>'Demand Input VP'!L2089</f>
        <v>0</v>
      </c>
      <c r="AM4172" s="112">
        <f>'Demand Input VP'!M2089</f>
        <v>0</v>
      </c>
      <c r="AN4172" s="112">
        <f>'Demand Input VP'!N2089</f>
        <v>0</v>
      </c>
      <c r="AQ4172" t="str">
        <f>AQ4168</f>
        <v/>
      </c>
    </row>
    <row r="4173" spans="1:43" ht="14.25" customHeight="1" x14ac:dyDescent="0.25">
      <c r="A4173" s="99" t="s">
        <v>1169</v>
      </c>
      <c r="B4173" s="118"/>
      <c r="C4173" s="118"/>
      <c r="D4173" s="118"/>
      <c r="E4173" s="118"/>
      <c r="F4173" s="118"/>
      <c r="G4173" s="118"/>
      <c r="H4173" s="118"/>
      <c r="I4173" s="118"/>
      <c r="J4173" s="118"/>
      <c r="K4173" s="118"/>
      <c r="L4173" s="118"/>
      <c r="M4173" s="118"/>
      <c r="N4173" s="118"/>
      <c r="O4173" s="118"/>
      <c r="P4173" s="118"/>
      <c r="Q4173" s="118"/>
      <c r="R4173" s="118"/>
      <c r="S4173" s="118"/>
      <c r="T4173" s="118"/>
      <c r="U4173" s="118"/>
      <c r="V4173" s="118"/>
      <c r="W4173" s="115"/>
      <c r="X4173" s="116"/>
      <c r="Y4173" s="117"/>
      <c r="Z4173" s="119"/>
      <c r="AA4173" s="120" t="s">
        <v>1170</v>
      </c>
      <c r="AB4173" s="121">
        <f>'Demand Input VP'!B2088</f>
        <v>0</v>
      </c>
      <c r="AC4173" s="120">
        <f>'Demand Input VP'!C2088</f>
        <v>0</v>
      </c>
      <c r="AD4173" s="120">
        <f>'Demand Input VP'!D2088</f>
        <v>0</v>
      </c>
      <c r="AE4173" s="120">
        <f>'Demand Input VP'!E2088</f>
        <v>0</v>
      </c>
      <c r="AF4173" s="120">
        <f>'Demand Input VP'!F2088</f>
        <v>0</v>
      </c>
      <c r="AG4173" s="120">
        <f>'Demand Input VP'!G2088</f>
        <v>0</v>
      </c>
      <c r="AH4173" s="120">
        <f>'Demand Input VP'!H2088</f>
        <v>0</v>
      </c>
      <c r="AI4173" s="120">
        <f>'Demand Input VP'!I2088</f>
        <v>0</v>
      </c>
      <c r="AJ4173" s="120">
        <f>'Demand Input VP'!J2088</f>
        <v>0</v>
      </c>
      <c r="AK4173" s="120">
        <f>'Demand Input VP'!K2088</f>
        <v>0</v>
      </c>
      <c r="AL4173" s="120">
        <f>'Demand Input VP'!L2088</f>
        <v>0</v>
      </c>
      <c r="AM4173" s="120">
        <f>'Demand Input VP'!M2088</f>
        <v>0</v>
      </c>
      <c r="AN4173" s="120">
        <f>'Demand Input VP'!N2088</f>
        <v>0</v>
      </c>
      <c r="AQ4173" t="str">
        <f>AQ4168</f>
        <v/>
      </c>
    </row>
    <row r="4174" spans="1:43" ht="14.25" customHeight="1" x14ac:dyDescent="0.25">
      <c r="A4174" s="1"/>
      <c r="B4174" s="122"/>
      <c r="C4174" s="122"/>
      <c r="D4174" s="122"/>
      <c r="E4174" s="122"/>
      <c r="F4174" s="122"/>
      <c r="G4174" s="122"/>
      <c r="H4174" s="122"/>
      <c r="I4174" s="122"/>
      <c r="J4174" s="122"/>
      <c r="K4174" s="122"/>
      <c r="L4174" s="122"/>
      <c r="M4174" s="122"/>
      <c r="N4174" s="122"/>
      <c r="O4174" s="122"/>
      <c r="P4174" s="122"/>
      <c r="Q4174" s="122"/>
      <c r="R4174" s="122"/>
      <c r="S4174" s="122"/>
      <c r="T4174" s="122"/>
      <c r="U4174" s="122"/>
      <c r="V4174" s="122"/>
      <c r="W4174" s="123"/>
      <c r="X4174" s="116"/>
      <c r="Y4174" s="117"/>
      <c r="Z4174" s="123"/>
      <c r="AA4174" s="112" t="s">
        <v>1171</v>
      </c>
      <c r="AB4174" s="113">
        <f>'Demand Input MP'!B2089</f>
        <v>0</v>
      </c>
      <c r="AC4174" s="112">
        <f>'Demand Input MP'!C2089</f>
        <v>0</v>
      </c>
      <c r="AD4174" s="112">
        <f>'Demand Input MP'!D2089</f>
        <v>0</v>
      </c>
      <c r="AE4174" s="112">
        <f>'Demand Input MP'!E2089</f>
        <v>0</v>
      </c>
      <c r="AF4174" s="112">
        <f>'Demand Input MP'!F2089</f>
        <v>0</v>
      </c>
      <c r="AG4174" s="112">
        <f>'Demand Input MP'!G2089</f>
        <v>0</v>
      </c>
      <c r="AH4174" s="112">
        <f>'Demand Input MP'!H2089</f>
        <v>0</v>
      </c>
      <c r="AI4174" s="112">
        <f>'Demand Input MP'!I2089</f>
        <v>0</v>
      </c>
      <c r="AJ4174" s="112">
        <f>'Demand Input MP'!J2089</f>
        <v>0</v>
      </c>
      <c r="AK4174" s="112">
        <f>'Demand Input MP'!K2089</f>
        <v>0</v>
      </c>
      <c r="AL4174" s="112">
        <f>'Demand Input MP'!L2089</f>
        <v>0</v>
      </c>
      <c r="AM4174" s="112">
        <f>'Demand Input MP'!M2089</f>
        <v>0</v>
      </c>
      <c r="AN4174" s="112">
        <f>'Demand Input MP'!N2089</f>
        <v>0</v>
      </c>
      <c r="AQ4174" t="str">
        <f>AQ4168</f>
        <v/>
      </c>
    </row>
    <row r="4175" spans="1:43" ht="14.25" customHeight="1" x14ac:dyDescent="0.25">
      <c r="A4175" s="1"/>
      <c r="B4175" s="122"/>
      <c r="C4175" s="122"/>
      <c r="D4175" s="122"/>
      <c r="E4175" s="122"/>
      <c r="F4175" s="122"/>
      <c r="G4175" s="122"/>
      <c r="H4175" s="122"/>
      <c r="I4175" s="122"/>
      <c r="J4175" s="122"/>
      <c r="K4175" s="122"/>
      <c r="L4175" s="122"/>
      <c r="M4175" s="122"/>
      <c r="N4175" s="122"/>
      <c r="O4175" s="122"/>
      <c r="P4175" s="122"/>
      <c r="Q4175" s="122"/>
      <c r="R4175" s="122"/>
      <c r="S4175" s="122"/>
      <c r="T4175" s="122"/>
      <c r="U4175" s="122"/>
      <c r="V4175" s="124" t="s">
        <v>91</v>
      </c>
      <c r="W4175" s="125">
        <f>IFERROR(IF(SUM('Run Rate History'!E420:AD420)&gt;0,(SUMPRODUCT((B4170:AA4170&gt;=PERCENTILE(B4170:AA4170,0.1))*(B4170:AA4170&lt;=PERCENTILE(B4170:AA4170,0.9))*B4170:AA4170)+SUMPRODUCT(('Run Rate History'!E420:AD420&gt;=PERCENTILE(B4170:AA4170,0.1))*('Run Rate History'!E420:AD420&lt;=PERCENTILE(B4170:AA4170,0.9))*'Run Rate History'!E420:AD420))/(SUMPRODUCT((B4170:AA4170&gt;=PERCENTILE(B4170:AA4170,0.1))*(B4170:AA4170&lt;=PERCENTILE(B4170:AA4170,0.9))*1)+SUMPRODUCT(('Run Rate History'!E420:AD420&gt;=PERCENTILE(B4170:AA4170,0.1))*('Run Rate History'!E420:AD420&lt;=PERCENTILE(B4170:AA4170,0.9))*1)),TRIMMEAN(B4170:AA4170,0.15)),0)</f>
        <v>3.5952380952380953</v>
      </c>
      <c r="X4175" s="126" t="s">
        <v>1172</v>
      </c>
      <c r="Y4175" s="127">
        <f>SUM(B4170:AA4170)/26</f>
        <v>3.6923076923076925</v>
      </c>
      <c r="Z4175" s="128"/>
      <c r="AA4175" s="112" t="s">
        <v>1173</v>
      </c>
      <c r="AB4175" s="113">
        <f>'Demand Input MP'!B2088</f>
        <v>0</v>
      </c>
      <c r="AC4175" s="112">
        <f>'Demand Input MP'!C2088</f>
        <v>0</v>
      </c>
      <c r="AD4175" s="112">
        <f>'Demand Input MP'!D2088</f>
        <v>0</v>
      </c>
      <c r="AE4175" s="112">
        <f>'Demand Input MP'!E2088</f>
        <v>0</v>
      </c>
      <c r="AF4175" s="112">
        <f>'Demand Input MP'!F2088</f>
        <v>0</v>
      </c>
      <c r="AG4175" s="112">
        <f>'Demand Input MP'!G2088</f>
        <v>0</v>
      </c>
      <c r="AH4175" s="112">
        <f>'Demand Input MP'!H2088</f>
        <v>0</v>
      </c>
      <c r="AI4175" s="112">
        <f>'Demand Input MP'!I2088</f>
        <v>0</v>
      </c>
      <c r="AJ4175" s="112">
        <f>'Demand Input MP'!J2088</f>
        <v>0</v>
      </c>
      <c r="AK4175" s="112">
        <f>'Demand Input MP'!K2088</f>
        <v>0</v>
      </c>
      <c r="AL4175" s="112">
        <f>'Demand Input MP'!L2088</f>
        <v>0</v>
      </c>
      <c r="AM4175" s="112">
        <f>'Demand Input MP'!M2088</f>
        <v>0</v>
      </c>
      <c r="AN4175" s="112">
        <f>'Demand Input MP'!N2088</f>
        <v>0</v>
      </c>
      <c r="AQ4175" t="str">
        <f>AQ4168</f>
        <v/>
      </c>
    </row>
    <row r="4176" spans="1:43" ht="14.25" customHeight="1" x14ac:dyDescent="0.25">
      <c r="A4176" s="1"/>
      <c r="B4176" s="122"/>
      <c r="C4176" s="122"/>
      <c r="D4176" s="122"/>
      <c r="E4176" s="122"/>
      <c r="F4176" s="122"/>
      <c r="G4176" s="122"/>
      <c r="H4176" s="122"/>
      <c r="I4176" s="122"/>
      <c r="J4176" s="122"/>
      <c r="K4176" s="122"/>
      <c r="L4176" s="122"/>
      <c r="M4176" s="122"/>
      <c r="N4176" s="122"/>
      <c r="O4176" s="122"/>
      <c r="P4176" s="122"/>
      <c r="Q4176" s="122"/>
      <c r="R4176" s="122"/>
      <c r="S4176" s="122"/>
      <c r="T4176" s="122"/>
      <c r="U4176" s="122"/>
      <c r="V4176" s="124" t="s">
        <v>94</v>
      </c>
      <c r="W4176" s="125">
        <f>IFERROR((1*MIN(MAX(X4170,0.5*IF(SUM('Run Rate History'!E420:AD420)&gt;0,(MEDIAN(IF(B4170:AA4170&gt;0,B4170:AA4170))+MEDIAN(IF('Run Rate History'!E420:AD420&gt;0,'Run Rate History'!E420:AD420)))/2,MEDIAN(IF(B4170:AA4170&gt;0,B4170:AA4170)))),2*IF(SUM('Run Rate History'!E420:AD420)&gt;0,(MEDIAN(IF(B4170:AA4170&gt;0,B4170:AA4170))+MEDIAN(IF('Run Rate History'!E420:AD420&gt;0,'Run Rate History'!E420:AD420)))/2,MEDIAN(IF(B4170:AA4170&gt;0,B4170:AA4170))))+2*MIN(MAX(Y4170,0.5*IF(SUM('Run Rate History'!E420:AD420)&gt;0,(MEDIAN(IF(B4170:AA4170&gt;0,B4170:AA4170))+MEDIAN(IF('Run Rate History'!E420:AD420&gt;0,'Run Rate History'!E420:AD420)))/2,MEDIAN(IF(B4170:AA4170&gt;0,B4170:AA4170)))),2*IF(SUM('Run Rate History'!E420:AD420)&gt;0,(MEDIAN(IF(B4170:AA4170&gt;0,B4170:AA4170))+MEDIAN(IF('Run Rate History'!E420:AD420&gt;0,'Run Rate History'!E420:AD420)))/2,MEDIAN(IF(B4170:AA4170&gt;0,B4170:AA4170))))+3*MIN(MAX(Z4170,0.5*IF(SUM('Run Rate History'!E420:AD420)&gt;0,(MEDIAN(IF(B4170:AA4170&gt;0,B4170:AA4170))+MEDIAN(IF('Run Rate History'!E420:AD420&gt;0,'Run Rate History'!E420:AD420)))/2,MEDIAN(IF(B4170:AA4170&gt;0,B4170:AA4170)))),2*IF(SUM('Run Rate History'!E420:AD420)&gt;0,(MEDIAN(IF(B4170:AA4170&gt;0,B4170:AA4170))+MEDIAN(IF('Run Rate History'!E420:AD420&gt;0,'Run Rate History'!E420:AD420)))/2,MEDIAN(IF(B4170:AA4170&gt;0,B4170:AA4170))))+4*MIN(MAX(AA4170,0.5*IF(SUM('Run Rate History'!E420:AD420)&gt;0,(MEDIAN(IF(B4170:AA4170&gt;0,B4170:AA4170))+MEDIAN(IF('Run Rate History'!E420:AD420&gt;0,'Run Rate History'!E420:AD420)))/2,MEDIAN(IF(B4170:AA4170&gt;0,B4170:AA4170)))),2*IF(SUM('Run Rate History'!E420:AD420)&gt;0,(MEDIAN(IF(B4170:AA4170&gt;0,B4170:AA4170))+MEDIAN(IF('Run Rate History'!E420:AD420&gt;0,'Run Rate History'!E420:AD420)))/2,MEDIAN(IF(B4170:AA4170&gt;0,B4170:AA4170)))))/10,0)</f>
        <v>2.25</v>
      </c>
      <c r="X4176" s="129" t="s">
        <v>1174</v>
      </c>
      <c r="Y4176" s="130">
        <f>IFERROR(VLOOKUP(A4168,'Stanje zaliha'!A:E,5,FALSE()),0)</f>
        <v>26</v>
      </c>
      <c r="Z4176" s="131"/>
      <c r="AA4176" s="113" t="s">
        <v>1175</v>
      </c>
      <c r="AB4176" s="118">
        <f t="shared" ref="AB4176:AN4176" si="832">SUM(AB4172:AB4175)</f>
        <v>0</v>
      </c>
      <c r="AC4176" s="118">
        <f t="shared" si="832"/>
        <v>0</v>
      </c>
      <c r="AD4176" s="118">
        <f t="shared" si="832"/>
        <v>0</v>
      </c>
      <c r="AE4176" s="118">
        <f t="shared" si="832"/>
        <v>0</v>
      </c>
      <c r="AF4176" s="118">
        <f t="shared" si="832"/>
        <v>0</v>
      </c>
      <c r="AG4176" s="118">
        <f t="shared" si="832"/>
        <v>0</v>
      </c>
      <c r="AH4176" s="118">
        <f t="shared" si="832"/>
        <v>0</v>
      </c>
      <c r="AI4176" s="118">
        <f t="shared" si="832"/>
        <v>0</v>
      </c>
      <c r="AJ4176" s="118">
        <f t="shared" si="832"/>
        <v>0</v>
      </c>
      <c r="AK4176" s="118">
        <f t="shared" si="832"/>
        <v>0</v>
      </c>
      <c r="AL4176" s="118">
        <f t="shared" si="832"/>
        <v>0</v>
      </c>
      <c r="AM4176" s="118">
        <f t="shared" si="832"/>
        <v>0</v>
      </c>
      <c r="AN4176" s="118">
        <f t="shared" si="832"/>
        <v>0</v>
      </c>
      <c r="AQ4176" t="str">
        <f>AQ4168</f>
        <v/>
      </c>
    </row>
    <row r="4177" spans="1:43" ht="14.25" customHeight="1" x14ac:dyDescent="0.25">
      <c r="A4177" s="1"/>
      <c r="B4177" s="122"/>
      <c r="C4177" s="122"/>
      <c r="D4177" s="122"/>
      <c r="E4177" s="122"/>
      <c r="F4177" s="122"/>
      <c r="G4177" s="122"/>
      <c r="H4177" s="122"/>
      <c r="I4177" s="122"/>
      <c r="J4177" s="122"/>
      <c r="K4177" s="122"/>
      <c r="L4177" s="122"/>
      <c r="M4177" s="122"/>
      <c r="N4177" s="122"/>
      <c r="O4177" s="122"/>
      <c r="P4177" s="122"/>
      <c r="Q4177" s="122"/>
      <c r="R4177" s="122"/>
      <c r="S4177" s="122"/>
      <c r="T4177" s="122"/>
      <c r="U4177" s="122"/>
      <c r="V4177" s="124" t="s">
        <v>95</v>
      </c>
      <c r="W4177" s="125">
        <f>IFERROR(0.6*W4176+0.4*W4175,0)</f>
        <v>2.788095238095238</v>
      </c>
      <c r="X4177" s="132" t="s">
        <v>1176</v>
      </c>
      <c r="Y4177" s="133">
        <f>IFERROR(SUMIF('Popis poslanih narudžbi'!A:A,A4168,'Popis poslanih narudžbi'!C:C),0)</f>
        <v>0</v>
      </c>
      <c r="Z4177" s="131"/>
      <c r="AA4177" s="134" t="s">
        <v>1177</v>
      </c>
      <c r="AB4177" s="118">
        <f t="shared" ref="AB4177:AN4177" si="833">AB4170+AB4176</f>
        <v>2</v>
      </c>
      <c r="AC4177" s="118">
        <f t="shared" si="833"/>
        <v>2</v>
      </c>
      <c r="AD4177" s="118">
        <f t="shared" si="833"/>
        <v>2</v>
      </c>
      <c r="AE4177" s="118">
        <f t="shared" si="833"/>
        <v>2</v>
      </c>
      <c r="AF4177" s="118">
        <f t="shared" si="833"/>
        <v>2</v>
      </c>
      <c r="AG4177" s="118">
        <f t="shared" si="833"/>
        <v>2</v>
      </c>
      <c r="AH4177" s="118">
        <f t="shared" si="833"/>
        <v>2</v>
      </c>
      <c r="AI4177" s="118">
        <f t="shared" si="833"/>
        <v>2</v>
      </c>
      <c r="AJ4177" s="118">
        <f t="shared" si="833"/>
        <v>2</v>
      </c>
      <c r="AK4177" s="118">
        <f t="shared" si="833"/>
        <v>2</v>
      </c>
      <c r="AL4177" s="118">
        <f t="shared" si="833"/>
        <v>2</v>
      </c>
      <c r="AM4177" s="118">
        <f t="shared" si="833"/>
        <v>2</v>
      </c>
      <c r="AN4177" s="118">
        <f t="shared" si="833"/>
        <v>2</v>
      </c>
      <c r="AQ4177" t="str">
        <f>AQ4168</f>
        <v/>
      </c>
    </row>
    <row r="4178" spans="1:43" ht="14.25" customHeight="1" x14ac:dyDescent="0.25">
      <c r="A4178" s="107" t="str">
        <f>'Run Rate'!A421</f>
        <v>TRX02014</v>
      </c>
      <c r="B4178" s="135" t="str">
        <f>'Run Rate'!B421</f>
        <v>TRX Pro Suspension Trainer</v>
      </c>
      <c r="C4178" s="135" t="str">
        <f>'Run Rate'!C421</f>
        <v>FITNESS OPREMA</v>
      </c>
      <c r="D4178" s="135" t="str">
        <f>'Run Rate'!D421</f>
        <v>03 BRONZE</v>
      </c>
      <c r="E4178" s="122"/>
      <c r="F4178" s="122"/>
      <c r="G4178" s="122"/>
      <c r="H4178" s="122"/>
      <c r="I4178" s="122"/>
      <c r="J4178" s="122"/>
      <c r="K4178" s="122"/>
      <c r="L4178" s="122"/>
      <c r="M4178" s="122"/>
      <c r="N4178" s="122"/>
      <c r="O4178" s="122"/>
      <c r="P4178" s="122"/>
      <c r="Q4178" s="122"/>
      <c r="R4178" s="122"/>
      <c r="S4178" s="122"/>
      <c r="T4178" s="122"/>
      <c r="U4178" s="122"/>
      <c r="V4178" s="122"/>
      <c r="W4178" s="122"/>
      <c r="X4178" s="122"/>
      <c r="Y4178" s="122"/>
      <c r="Z4178" s="122"/>
      <c r="AA4178" s="122"/>
      <c r="AB4178" s="122"/>
      <c r="AC4178" s="122"/>
      <c r="AD4178" s="122"/>
      <c r="AE4178" s="122"/>
      <c r="AF4178" s="122"/>
      <c r="AG4178" s="122"/>
      <c r="AH4178" s="122"/>
      <c r="AI4178" s="122"/>
      <c r="AJ4178" s="122"/>
      <c r="AK4178" s="122"/>
      <c r="AL4178" s="122"/>
      <c r="AM4178" s="122"/>
      <c r="AN4178" s="122"/>
      <c r="AQ4178" t="str">
        <f>IF(AND(OR($B$1="ALL",$B$1=C4178),OR($E$1="ALL",$E$1=D4178),OR($B$2="ALL",$B$2=A4178),OR($E$2="ALL",IFERROR(SEARCH($E$2,B4178),0)&gt;0)),"MATCH","")</f>
        <v/>
      </c>
    </row>
    <row r="4179" spans="1:43" ht="14.25" customHeight="1" x14ac:dyDescent="0.25">
      <c r="A4179" s="108" t="s">
        <v>1137</v>
      </c>
      <c r="B4179" s="136" t="s">
        <v>1138</v>
      </c>
      <c r="C4179" s="136" t="s">
        <v>1139</v>
      </c>
      <c r="D4179" s="136" t="s">
        <v>1140</v>
      </c>
      <c r="E4179" s="136" t="s">
        <v>1141</v>
      </c>
      <c r="F4179" s="136" t="s">
        <v>1142</v>
      </c>
      <c r="G4179" s="136" t="s">
        <v>1143</v>
      </c>
      <c r="H4179" s="136" t="s">
        <v>1144</v>
      </c>
      <c r="I4179" s="136" t="s">
        <v>1145</v>
      </c>
      <c r="J4179" s="136" t="s">
        <v>1146</v>
      </c>
      <c r="K4179" s="136" t="s">
        <v>1147</v>
      </c>
      <c r="L4179" s="136" t="s">
        <v>1148</v>
      </c>
      <c r="M4179" s="136" t="s">
        <v>1149</v>
      </c>
      <c r="N4179" s="136" t="s">
        <v>1150</v>
      </c>
      <c r="O4179" s="136" t="s">
        <v>1151</v>
      </c>
      <c r="P4179" s="136" t="s">
        <v>1152</v>
      </c>
      <c r="Q4179" s="136" t="s">
        <v>1153</v>
      </c>
      <c r="R4179" s="136" t="s">
        <v>1154</v>
      </c>
      <c r="S4179" s="136" t="s">
        <v>1155</v>
      </c>
      <c r="T4179" s="136" t="s">
        <v>1156</v>
      </c>
      <c r="U4179" s="136" t="s">
        <v>1157</v>
      </c>
      <c r="V4179" s="136" t="s">
        <v>1158</v>
      </c>
      <c r="W4179" s="136" t="s">
        <v>1159</v>
      </c>
      <c r="X4179" s="136" t="s">
        <v>1160</v>
      </c>
      <c r="Y4179" s="136" t="s">
        <v>1161</v>
      </c>
      <c r="Z4179" s="136" t="s">
        <v>1162</v>
      </c>
      <c r="AA4179" s="136" t="s">
        <v>1163</v>
      </c>
      <c r="AB4179" s="137" t="s">
        <v>156</v>
      </c>
      <c r="AC4179" s="137" t="s">
        <v>157</v>
      </c>
      <c r="AD4179" s="137" t="s">
        <v>158</v>
      </c>
      <c r="AE4179" s="137" t="s">
        <v>139</v>
      </c>
      <c r="AF4179" s="138" t="s">
        <v>140</v>
      </c>
      <c r="AG4179" s="138" t="s">
        <v>141</v>
      </c>
      <c r="AH4179" s="138" t="s">
        <v>142</v>
      </c>
      <c r="AI4179" s="138" t="s">
        <v>143</v>
      </c>
      <c r="AJ4179" s="139" t="s">
        <v>144</v>
      </c>
      <c r="AK4179" s="139" t="s">
        <v>145</v>
      </c>
      <c r="AL4179" s="139" t="s">
        <v>146</v>
      </c>
      <c r="AM4179" s="140" t="s">
        <v>147</v>
      </c>
      <c r="AN4179" s="140" t="s">
        <v>148</v>
      </c>
      <c r="AQ4179" t="str">
        <f>AQ4178</f>
        <v/>
      </c>
    </row>
    <row r="4180" spans="1:43" ht="14.25" customHeight="1" x14ac:dyDescent="0.25">
      <c r="A4180" s="99" t="s">
        <v>1164</v>
      </c>
      <c r="B4180" s="112">
        <f>'Run Rate'!E421</f>
        <v>2</v>
      </c>
      <c r="C4180" s="112">
        <f>'Run Rate'!F421</f>
        <v>1</v>
      </c>
      <c r="D4180" s="112">
        <f>'Run Rate'!G421</f>
        <v>1</v>
      </c>
      <c r="E4180" s="112">
        <f>'Run Rate'!H421</f>
        <v>0</v>
      </c>
      <c r="F4180" s="112">
        <f>'Run Rate'!I421</f>
        <v>1</v>
      </c>
      <c r="G4180" s="112">
        <f>'Run Rate'!J421</f>
        <v>1</v>
      </c>
      <c r="H4180" s="112">
        <f>'Run Rate'!K421</f>
        <v>1</v>
      </c>
      <c r="I4180" s="112">
        <f>'Run Rate'!L421</f>
        <v>0</v>
      </c>
      <c r="J4180" s="112">
        <f>'Run Rate'!M421</f>
        <v>3</v>
      </c>
      <c r="K4180" s="112">
        <f>'Run Rate'!N421</f>
        <v>1</v>
      </c>
      <c r="L4180" s="112">
        <f>'Run Rate'!O421</f>
        <v>0</v>
      </c>
      <c r="M4180" s="112">
        <f>'Run Rate'!P421</f>
        <v>7</v>
      </c>
      <c r="N4180" s="112">
        <f>'Run Rate'!Q421</f>
        <v>1</v>
      </c>
      <c r="O4180" s="112">
        <f>'Run Rate'!R421</f>
        <v>0</v>
      </c>
      <c r="P4180" s="112">
        <f>'Run Rate'!S421</f>
        <v>1</v>
      </c>
      <c r="Q4180" s="112">
        <f>'Run Rate'!T421</f>
        <v>2</v>
      </c>
      <c r="R4180" s="112">
        <f>'Run Rate'!U421</f>
        <v>0</v>
      </c>
      <c r="S4180" s="112">
        <f>'Run Rate'!V421</f>
        <v>1</v>
      </c>
      <c r="T4180" s="112">
        <f>'Run Rate'!W421</f>
        <v>0</v>
      </c>
      <c r="U4180" s="112">
        <f>'Run Rate'!X421</f>
        <v>0</v>
      </c>
      <c r="V4180" s="112">
        <f>'Run Rate'!Y421</f>
        <v>0</v>
      </c>
      <c r="W4180" s="112">
        <f>'Run Rate'!Z421</f>
        <v>0</v>
      </c>
      <c r="X4180" s="112">
        <f>'Run Rate'!AA421</f>
        <v>0</v>
      </c>
      <c r="Y4180" s="112">
        <f>'Run Rate'!AB421</f>
        <v>0</v>
      </c>
      <c r="Z4180" s="112">
        <f>'Run Rate'!AC421</f>
        <v>0</v>
      </c>
      <c r="AA4180" s="112">
        <f>'Run Rate'!AD421</f>
        <v>0</v>
      </c>
      <c r="AB4180" s="113">
        <v>0</v>
      </c>
      <c r="AC4180" s="112">
        <v>0</v>
      </c>
      <c r="AD4180" s="112">
        <v>0</v>
      </c>
      <c r="AE4180" s="112">
        <v>0</v>
      </c>
      <c r="AF4180" s="112">
        <v>0</v>
      </c>
      <c r="AG4180" s="112">
        <v>0</v>
      </c>
      <c r="AH4180" s="112">
        <v>0</v>
      </c>
      <c r="AI4180" s="112">
        <v>0</v>
      </c>
      <c r="AJ4180" s="112">
        <v>0</v>
      </c>
      <c r="AK4180" s="112">
        <v>0</v>
      </c>
      <c r="AL4180" s="112">
        <v>0</v>
      </c>
      <c r="AM4180" s="112">
        <v>0</v>
      </c>
      <c r="AN4180" s="112">
        <v>0</v>
      </c>
      <c r="AQ4180" t="str">
        <f>AQ4178</f>
        <v/>
      </c>
    </row>
    <row r="4181" spans="1:43" ht="14.25" customHeight="1" x14ac:dyDescent="0.25">
      <c r="A4181" s="99" t="s">
        <v>1165</v>
      </c>
      <c r="B4181" s="114"/>
      <c r="C4181" s="114"/>
      <c r="D4181" s="114"/>
      <c r="E4181" s="114"/>
      <c r="F4181" s="114"/>
      <c r="G4181" s="114"/>
      <c r="H4181" s="114"/>
      <c r="I4181" s="114"/>
      <c r="J4181" s="114"/>
      <c r="K4181" s="114"/>
      <c r="L4181" s="114"/>
      <c r="M4181" s="114"/>
      <c r="N4181" s="114"/>
      <c r="O4181" s="114"/>
      <c r="P4181" s="114"/>
      <c r="Q4181" s="114"/>
      <c r="R4181" s="114"/>
      <c r="S4181" s="114"/>
      <c r="T4181" s="114"/>
      <c r="U4181" s="114"/>
      <c r="V4181" s="114"/>
      <c r="W4181" s="115"/>
      <c r="X4181" s="115"/>
      <c r="Y4181" s="115"/>
      <c r="Z4181" s="115"/>
      <c r="AA4181" s="112" t="s">
        <v>1166</v>
      </c>
      <c r="AB4181" s="113"/>
      <c r="AC4181" s="112"/>
      <c r="AD4181" s="112"/>
      <c r="AE4181" s="112"/>
      <c r="AF4181" s="112"/>
      <c r="AG4181" s="112"/>
      <c r="AH4181" s="112"/>
      <c r="AI4181" s="112"/>
      <c r="AJ4181" s="112"/>
      <c r="AK4181" s="112"/>
      <c r="AL4181" s="112"/>
      <c r="AM4181" s="112"/>
      <c r="AN4181" s="112"/>
      <c r="AQ4181" t="str">
        <f>AQ4178</f>
        <v/>
      </c>
    </row>
    <row r="4182" spans="1:43" ht="14.25" customHeight="1" x14ac:dyDescent="0.25">
      <c r="A4182" s="99" t="s">
        <v>1167</v>
      </c>
      <c r="B4182" s="114"/>
      <c r="C4182" s="114"/>
      <c r="D4182" s="114"/>
      <c r="E4182" s="114"/>
      <c r="F4182" s="114"/>
      <c r="G4182" s="114"/>
      <c r="H4182" s="114"/>
      <c r="I4182" s="114"/>
      <c r="J4182" s="114"/>
      <c r="K4182" s="114"/>
      <c r="L4182" s="114"/>
      <c r="M4182" s="114"/>
      <c r="N4182" s="114"/>
      <c r="O4182" s="114"/>
      <c r="P4182" s="114"/>
      <c r="Q4182" s="114"/>
      <c r="R4182" s="114"/>
      <c r="S4182" s="114"/>
      <c r="T4182" s="114"/>
      <c r="U4182" s="114"/>
      <c r="V4182" s="114"/>
      <c r="W4182" s="115"/>
      <c r="X4182" s="116"/>
      <c r="Y4182" s="117"/>
      <c r="Z4182" s="115"/>
      <c r="AA4182" s="112" t="s">
        <v>1168</v>
      </c>
      <c r="AB4182" s="113">
        <f>'Demand Input VP'!B2094</f>
        <v>0</v>
      </c>
      <c r="AC4182" s="112">
        <f>'Demand Input VP'!C2094</f>
        <v>0</v>
      </c>
      <c r="AD4182" s="112">
        <f>'Demand Input VP'!D2094</f>
        <v>0</v>
      </c>
      <c r="AE4182" s="112">
        <f>'Demand Input VP'!E2094</f>
        <v>0</v>
      </c>
      <c r="AF4182" s="112">
        <f>'Demand Input VP'!F2094</f>
        <v>0</v>
      </c>
      <c r="AG4182" s="112">
        <f>'Demand Input VP'!G2094</f>
        <v>0</v>
      </c>
      <c r="AH4182" s="112">
        <f>'Demand Input VP'!H2094</f>
        <v>0</v>
      </c>
      <c r="AI4182" s="112">
        <f>'Demand Input VP'!I2094</f>
        <v>0</v>
      </c>
      <c r="AJ4182" s="112">
        <f>'Demand Input VP'!J2094</f>
        <v>0</v>
      </c>
      <c r="AK4182" s="112">
        <f>'Demand Input VP'!K2094</f>
        <v>0</v>
      </c>
      <c r="AL4182" s="112">
        <f>'Demand Input VP'!L2094</f>
        <v>0</v>
      </c>
      <c r="AM4182" s="112">
        <f>'Demand Input VP'!M2094</f>
        <v>0</v>
      </c>
      <c r="AN4182" s="112">
        <f>'Demand Input VP'!N2094</f>
        <v>0</v>
      </c>
      <c r="AQ4182" t="str">
        <f>AQ4178</f>
        <v/>
      </c>
    </row>
    <row r="4183" spans="1:43" ht="14.25" customHeight="1" x14ac:dyDescent="0.25">
      <c r="A4183" s="99" t="s">
        <v>1169</v>
      </c>
      <c r="B4183" s="118"/>
      <c r="C4183" s="118"/>
      <c r="D4183" s="118"/>
      <c r="E4183" s="118"/>
      <c r="F4183" s="118"/>
      <c r="G4183" s="118"/>
      <c r="H4183" s="118"/>
      <c r="I4183" s="118"/>
      <c r="J4183" s="118"/>
      <c r="K4183" s="118"/>
      <c r="L4183" s="118"/>
      <c r="M4183" s="118"/>
      <c r="N4183" s="118"/>
      <c r="O4183" s="118"/>
      <c r="P4183" s="118"/>
      <c r="Q4183" s="118"/>
      <c r="R4183" s="118"/>
      <c r="S4183" s="118"/>
      <c r="T4183" s="118"/>
      <c r="U4183" s="118"/>
      <c r="V4183" s="118"/>
      <c r="W4183" s="115"/>
      <c r="X4183" s="116"/>
      <c r="Y4183" s="117"/>
      <c r="Z4183" s="119"/>
      <c r="AA4183" s="120" t="s">
        <v>1170</v>
      </c>
      <c r="AB4183" s="121">
        <f>'Demand Input VP'!B2093</f>
        <v>0</v>
      </c>
      <c r="AC4183" s="120">
        <f>'Demand Input VP'!C2093</f>
        <v>0</v>
      </c>
      <c r="AD4183" s="120">
        <f>'Demand Input VP'!D2093</f>
        <v>0</v>
      </c>
      <c r="AE4183" s="120">
        <f>'Demand Input VP'!E2093</f>
        <v>0</v>
      </c>
      <c r="AF4183" s="120">
        <f>'Demand Input VP'!F2093</f>
        <v>0</v>
      </c>
      <c r="AG4183" s="120">
        <f>'Demand Input VP'!G2093</f>
        <v>0</v>
      </c>
      <c r="AH4183" s="120">
        <f>'Demand Input VP'!H2093</f>
        <v>0</v>
      </c>
      <c r="AI4183" s="120">
        <f>'Demand Input VP'!I2093</f>
        <v>0</v>
      </c>
      <c r="AJ4183" s="120">
        <f>'Demand Input VP'!J2093</f>
        <v>0</v>
      </c>
      <c r="AK4183" s="120">
        <f>'Demand Input VP'!K2093</f>
        <v>0</v>
      </c>
      <c r="AL4183" s="120">
        <f>'Demand Input VP'!L2093</f>
        <v>0</v>
      </c>
      <c r="AM4183" s="120">
        <f>'Demand Input VP'!M2093</f>
        <v>0</v>
      </c>
      <c r="AN4183" s="120">
        <f>'Demand Input VP'!N2093</f>
        <v>0</v>
      </c>
      <c r="AQ4183" t="str">
        <f>AQ4178</f>
        <v/>
      </c>
    </row>
    <row r="4184" spans="1:43" ht="14.25" customHeight="1" x14ac:dyDescent="0.25">
      <c r="A4184" s="1"/>
      <c r="B4184" s="122"/>
      <c r="C4184" s="122"/>
      <c r="D4184" s="122"/>
      <c r="E4184" s="122"/>
      <c r="F4184" s="122"/>
      <c r="G4184" s="122"/>
      <c r="H4184" s="122"/>
      <c r="I4184" s="122"/>
      <c r="J4184" s="122"/>
      <c r="K4184" s="122"/>
      <c r="L4184" s="122"/>
      <c r="M4184" s="122"/>
      <c r="N4184" s="122"/>
      <c r="O4184" s="122"/>
      <c r="P4184" s="122"/>
      <c r="Q4184" s="122"/>
      <c r="R4184" s="122"/>
      <c r="S4184" s="122"/>
      <c r="T4184" s="122"/>
      <c r="U4184" s="122"/>
      <c r="V4184" s="122"/>
      <c r="W4184" s="123"/>
      <c r="X4184" s="116"/>
      <c r="Y4184" s="117"/>
      <c r="Z4184" s="123"/>
      <c r="AA4184" s="112" t="s">
        <v>1171</v>
      </c>
      <c r="AB4184" s="113">
        <f>'Demand Input MP'!B2094</f>
        <v>0</v>
      </c>
      <c r="AC4184" s="112">
        <f>'Demand Input MP'!C2094</f>
        <v>0</v>
      </c>
      <c r="AD4184" s="112">
        <f>'Demand Input MP'!D2094</f>
        <v>0</v>
      </c>
      <c r="AE4184" s="112">
        <f>'Demand Input MP'!E2094</f>
        <v>0</v>
      </c>
      <c r="AF4184" s="112">
        <f>'Demand Input MP'!F2094</f>
        <v>0</v>
      </c>
      <c r="AG4184" s="112">
        <f>'Demand Input MP'!G2094</f>
        <v>0</v>
      </c>
      <c r="AH4184" s="112">
        <f>'Demand Input MP'!H2094</f>
        <v>0</v>
      </c>
      <c r="AI4184" s="112">
        <f>'Demand Input MP'!I2094</f>
        <v>0</v>
      </c>
      <c r="AJ4184" s="112">
        <f>'Demand Input MP'!J2094</f>
        <v>0</v>
      </c>
      <c r="AK4184" s="112">
        <f>'Demand Input MP'!K2094</f>
        <v>0</v>
      </c>
      <c r="AL4184" s="112">
        <f>'Demand Input MP'!L2094</f>
        <v>0</v>
      </c>
      <c r="AM4184" s="112">
        <f>'Demand Input MP'!M2094</f>
        <v>0</v>
      </c>
      <c r="AN4184" s="112">
        <f>'Demand Input MP'!N2094</f>
        <v>0</v>
      </c>
      <c r="AQ4184" t="str">
        <f>AQ4178</f>
        <v/>
      </c>
    </row>
    <row r="4185" spans="1:43" ht="14.25" customHeight="1" x14ac:dyDescent="0.25">
      <c r="A4185" s="1"/>
      <c r="B4185" s="122"/>
      <c r="C4185" s="122"/>
      <c r="D4185" s="122"/>
      <c r="E4185" s="122"/>
      <c r="F4185" s="122"/>
      <c r="G4185" s="122"/>
      <c r="H4185" s="122"/>
      <c r="I4185" s="122"/>
      <c r="J4185" s="122"/>
      <c r="K4185" s="122"/>
      <c r="L4185" s="122"/>
      <c r="M4185" s="122"/>
      <c r="N4185" s="122"/>
      <c r="O4185" s="122"/>
      <c r="P4185" s="122"/>
      <c r="Q4185" s="122"/>
      <c r="R4185" s="122"/>
      <c r="S4185" s="122"/>
      <c r="T4185" s="122"/>
      <c r="U4185" s="122"/>
      <c r="V4185" s="124" t="s">
        <v>91</v>
      </c>
      <c r="W4185" s="125">
        <f>IFERROR(IF(SUM('Run Rate History'!E421:AD421)&gt;0,(SUMPRODUCT((B4180:AA4180&gt;=PERCENTILE(B4180:AA4180,0.1))*(B4180:AA4180&lt;=PERCENTILE(B4180:AA4180,0.9))*B4180:AA4180)+SUMPRODUCT(('Run Rate History'!E421:AD421&gt;=PERCENTILE(B4180:AA4180,0.1))*('Run Rate History'!E421:AD421&lt;=PERCENTILE(B4180:AA4180,0.9))*'Run Rate History'!E421:AD421))/(SUMPRODUCT((B4180:AA4180&gt;=PERCENTILE(B4180:AA4180,0.1))*(B4180:AA4180&lt;=PERCENTILE(B4180:AA4180,0.9))*1)+SUMPRODUCT(('Run Rate History'!E421:AD421&gt;=PERCENTILE(B4180:AA4180,0.1))*('Run Rate History'!E421:AD421&lt;=PERCENTILE(B4180:AA4180,0.9))*1)),TRIMMEAN(B4180:AA4180,0.15)),0)</f>
        <v>0.44</v>
      </c>
      <c r="X4185" s="126" t="s">
        <v>1172</v>
      </c>
      <c r="Y4185" s="127">
        <f>SUM(B4180:AA4180)/26</f>
        <v>0.88461538461538458</v>
      </c>
      <c r="Z4185" s="128"/>
      <c r="AA4185" s="112" t="s">
        <v>1173</v>
      </c>
      <c r="AB4185" s="113">
        <f>'Demand Input MP'!B2093</f>
        <v>0</v>
      </c>
      <c r="AC4185" s="112">
        <f>'Demand Input MP'!C2093</f>
        <v>0</v>
      </c>
      <c r="AD4185" s="112">
        <f>'Demand Input MP'!D2093</f>
        <v>0</v>
      </c>
      <c r="AE4185" s="112">
        <f>'Demand Input MP'!E2093</f>
        <v>0</v>
      </c>
      <c r="AF4185" s="112">
        <f>'Demand Input MP'!F2093</f>
        <v>0</v>
      </c>
      <c r="AG4185" s="112">
        <f>'Demand Input MP'!G2093</f>
        <v>0</v>
      </c>
      <c r="AH4185" s="112">
        <f>'Demand Input MP'!H2093</f>
        <v>0</v>
      </c>
      <c r="AI4185" s="112">
        <f>'Demand Input MP'!I2093</f>
        <v>0</v>
      </c>
      <c r="AJ4185" s="112">
        <f>'Demand Input MP'!J2093</f>
        <v>0</v>
      </c>
      <c r="AK4185" s="112">
        <f>'Demand Input MP'!K2093</f>
        <v>0</v>
      </c>
      <c r="AL4185" s="112">
        <f>'Demand Input MP'!L2093</f>
        <v>0</v>
      </c>
      <c r="AM4185" s="112">
        <f>'Demand Input MP'!M2093</f>
        <v>0</v>
      </c>
      <c r="AN4185" s="112">
        <f>'Demand Input MP'!N2093</f>
        <v>0</v>
      </c>
      <c r="AQ4185" t="str">
        <f>AQ4178</f>
        <v/>
      </c>
    </row>
    <row r="4186" spans="1:43" ht="14.25" customHeight="1" x14ac:dyDescent="0.25">
      <c r="A4186" s="1"/>
      <c r="B4186" s="122"/>
      <c r="C4186" s="122"/>
      <c r="D4186" s="122"/>
      <c r="E4186" s="122"/>
      <c r="F4186" s="122"/>
      <c r="G4186" s="122"/>
      <c r="H4186" s="122"/>
      <c r="I4186" s="122"/>
      <c r="J4186" s="122"/>
      <c r="K4186" s="122"/>
      <c r="L4186" s="122"/>
      <c r="M4186" s="122"/>
      <c r="N4186" s="122"/>
      <c r="O4186" s="122"/>
      <c r="P4186" s="122"/>
      <c r="Q4186" s="122"/>
      <c r="R4186" s="122"/>
      <c r="S4186" s="122"/>
      <c r="T4186" s="122"/>
      <c r="U4186" s="122"/>
      <c r="V4186" s="124" t="s">
        <v>94</v>
      </c>
      <c r="W4186" s="125">
        <f>IFERROR((1*MIN(MAX(X4180,0.5*IF(SUM('Run Rate History'!E421:AD421)&gt;0,(MEDIAN(IF(B4180:AA4180&gt;0,B4180:AA4180))+MEDIAN(IF('Run Rate History'!E421:AD421&gt;0,'Run Rate History'!E421:AD421)))/2,MEDIAN(IF(B4180:AA4180&gt;0,B4180:AA4180)))),2*IF(SUM('Run Rate History'!E421:AD421)&gt;0,(MEDIAN(IF(B4180:AA4180&gt;0,B4180:AA4180))+MEDIAN(IF('Run Rate History'!E421:AD421&gt;0,'Run Rate History'!E421:AD421)))/2,MEDIAN(IF(B4180:AA4180&gt;0,B4180:AA4180))))+2*MIN(MAX(Y4180,0.5*IF(SUM('Run Rate History'!E421:AD421)&gt;0,(MEDIAN(IF(B4180:AA4180&gt;0,B4180:AA4180))+MEDIAN(IF('Run Rate History'!E421:AD421&gt;0,'Run Rate History'!E421:AD421)))/2,MEDIAN(IF(B4180:AA4180&gt;0,B4180:AA4180)))),2*IF(SUM('Run Rate History'!E421:AD421)&gt;0,(MEDIAN(IF(B4180:AA4180&gt;0,B4180:AA4180))+MEDIAN(IF('Run Rate History'!E421:AD421&gt;0,'Run Rate History'!E421:AD421)))/2,MEDIAN(IF(B4180:AA4180&gt;0,B4180:AA4180))))+3*MIN(MAX(Z4180,0.5*IF(SUM('Run Rate History'!E421:AD421)&gt;0,(MEDIAN(IF(B4180:AA4180&gt;0,B4180:AA4180))+MEDIAN(IF('Run Rate History'!E421:AD421&gt;0,'Run Rate History'!E421:AD421)))/2,MEDIAN(IF(B4180:AA4180&gt;0,B4180:AA4180)))),2*IF(SUM('Run Rate History'!E421:AD421)&gt;0,(MEDIAN(IF(B4180:AA4180&gt;0,B4180:AA4180))+MEDIAN(IF('Run Rate History'!E421:AD421&gt;0,'Run Rate History'!E421:AD421)))/2,MEDIAN(IF(B4180:AA4180&gt;0,B4180:AA4180))))+4*MIN(MAX(AA4180,0.5*IF(SUM('Run Rate History'!E421:AD421)&gt;0,(MEDIAN(IF(B4180:AA4180&gt;0,B4180:AA4180))+MEDIAN(IF('Run Rate History'!E421:AD421&gt;0,'Run Rate History'!E421:AD421)))/2,MEDIAN(IF(B4180:AA4180&gt;0,B4180:AA4180)))),2*IF(SUM('Run Rate History'!E421:AD421)&gt;0,(MEDIAN(IF(B4180:AA4180&gt;0,B4180:AA4180))+MEDIAN(IF('Run Rate History'!E421:AD421&gt;0,'Run Rate History'!E421:AD421)))/2,MEDIAN(IF(B4180:AA4180&gt;0,B4180:AA4180)))))/10,0)</f>
        <v>0</v>
      </c>
      <c r="X4186" s="129" t="s">
        <v>1174</v>
      </c>
      <c r="Y4186" s="130">
        <f>IFERROR(VLOOKUP(A4178,'Stanje zaliha'!A:E,5,FALSE()),0)</f>
        <v>1</v>
      </c>
      <c r="Z4186" s="131"/>
      <c r="AA4186" s="113" t="s">
        <v>1175</v>
      </c>
      <c r="AB4186" s="118">
        <f t="shared" ref="AB4186:AN4186" si="834">SUM(AB4182:AB4185)</f>
        <v>0</v>
      </c>
      <c r="AC4186" s="118">
        <f t="shared" si="834"/>
        <v>0</v>
      </c>
      <c r="AD4186" s="118">
        <f t="shared" si="834"/>
        <v>0</v>
      </c>
      <c r="AE4186" s="118">
        <f t="shared" si="834"/>
        <v>0</v>
      </c>
      <c r="AF4186" s="118">
        <f t="shared" si="834"/>
        <v>0</v>
      </c>
      <c r="AG4186" s="118">
        <f t="shared" si="834"/>
        <v>0</v>
      </c>
      <c r="AH4186" s="118">
        <f t="shared" si="834"/>
        <v>0</v>
      </c>
      <c r="AI4186" s="118">
        <f t="shared" si="834"/>
        <v>0</v>
      </c>
      <c r="AJ4186" s="118">
        <f t="shared" si="834"/>
        <v>0</v>
      </c>
      <c r="AK4186" s="118">
        <f t="shared" si="834"/>
        <v>0</v>
      </c>
      <c r="AL4186" s="118">
        <f t="shared" si="834"/>
        <v>0</v>
      </c>
      <c r="AM4186" s="118">
        <f t="shared" si="834"/>
        <v>0</v>
      </c>
      <c r="AN4186" s="118">
        <f t="shared" si="834"/>
        <v>0</v>
      </c>
      <c r="AQ4186" t="str">
        <f>AQ4178</f>
        <v/>
      </c>
    </row>
    <row r="4187" spans="1:43" ht="14.25" customHeight="1" x14ac:dyDescent="0.25">
      <c r="A4187" s="1"/>
      <c r="B4187" s="122"/>
      <c r="C4187" s="122"/>
      <c r="D4187" s="122"/>
      <c r="E4187" s="122"/>
      <c r="F4187" s="122"/>
      <c r="G4187" s="122"/>
      <c r="H4187" s="122"/>
      <c r="I4187" s="122"/>
      <c r="J4187" s="122"/>
      <c r="K4187" s="122"/>
      <c r="L4187" s="122"/>
      <c r="M4187" s="122"/>
      <c r="N4187" s="122"/>
      <c r="O4187" s="122"/>
      <c r="P4187" s="122"/>
      <c r="Q4187" s="122"/>
      <c r="R4187" s="122"/>
      <c r="S4187" s="122"/>
      <c r="T4187" s="122"/>
      <c r="U4187" s="122"/>
      <c r="V4187" s="124" t="s">
        <v>95</v>
      </c>
      <c r="W4187" s="125">
        <f>IFERROR(0.6*W4186+0.4*W4185,0)</f>
        <v>0.17600000000000002</v>
      </c>
      <c r="X4187" s="132" t="s">
        <v>1176</v>
      </c>
      <c r="Y4187" s="133">
        <f>IFERROR(SUMIF('Popis poslanih narudžbi'!A:A,A4178,'Popis poslanih narudžbi'!C:C),0)</f>
        <v>0</v>
      </c>
      <c r="Z4187" s="131"/>
      <c r="AA4187" s="134" t="s">
        <v>1177</v>
      </c>
      <c r="AB4187" s="118">
        <f t="shared" ref="AB4187:AN4187" si="835">AB4180+AB4186</f>
        <v>0</v>
      </c>
      <c r="AC4187" s="118">
        <f t="shared" si="835"/>
        <v>0</v>
      </c>
      <c r="AD4187" s="118">
        <f t="shared" si="835"/>
        <v>0</v>
      </c>
      <c r="AE4187" s="118">
        <f t="shared" si="835"/>
        <v>0</v>
      </c>
      <c r="AF4187" s="118">
        <f t="shared" si="835"/>
        <v>0</v>
      </c>
      <c r="AG4187" s="118">
        <f t="shared" si="835"/>
        <v>0</v>
      </c>
      <c r="AH4187" s="118">
        <f t="shared" si="835"/>
        <v>0</v>
      </c>
      <c r="AI4187" s="118">
        <f t="shared" si="835"/>
        <v>0</v>
      </c>
      <c r="AJ4187" s="118">
        <f t="shared" si="835"/>
        <v>0</v>
      </c>
      <c r="AK4187" s="118">
        <f t="shared" si="835"/>
        <v>0</v>
      </c>
      <c r="AL4187" s="118">
        <f t="shared" si="835"/>
        <v>0</v>
      </c>
      <c r="AM4187" s="118">
        <f t="shared" si="835"/>
        <v>0</v>
      </c>
      <c r="AN4187" s="118">
        <f t="shared" si="835"/>
        <v>0</v>
      </c>
      <c r="AQ4187" t="str">
        <f>AQ4178</f>
        <v/>
      </c>
    </row>
    <row r="4188" spans="1:43" ht="14.25" customHeight="1" x14ac:dyDescent="0.25">
      <c r="A4188" s="107" t="str">
        <f>'Run Rate'!A422</f>
        <v>SCM04303</v>
      </c>
      <c r="B4188" s="135" t="str">
        <f>'Run Rate'!B422</f>
        <v>Nitromax 2kg chocolate</v>
      </c>
      <c r="C4188" s="135" t="str">
        <f>'Run Rate'!C422</f>
        <v>SPORTSKA PREHRANA</v>
      </c>
      <c r="D4188" s="135" t="str">
        <f>'Run Rate'!D422</f>
        <v>03 BRONZE</v>
      </c>
      <c r="E4188" s="122"/>
      <c r="F4188" s="122"/>
      <c r="G4188" s="122"/>
      <c r="H4188" s="122"/>
      <c r="I4188" s="122"/>
      <c r="J4188" s="122"/>
      <c r="K4188" s="122"/>
      <c r="L4188" s="122"/>
      <c r="M4188" s="122"/>
      <c r="N4188" s="122"/>
      <c r="O4188" s="122"/>
      <c r="P4188" s="122"/>
      <c r="Q4188" s="122"/>
      <c r="R4188" s="122"/>
      <c r="S4188" s="122"/>
      <c r="T4188" s="122"/>
      <c r="U4188" s="122"/>
      <c r="V4188" s="122"/>
      <c r="W4188" s="122"/>
      <c r="X4188" s="122"/>
      <c r="Y4188" s="122"/>
      <c r="Z4188" s="122"/>
      <c r="AA4188" s="122"/>
      <c r="AB4188" s="122"/>
      <c r="AC4188" s="122"/>
      <c r="AD4188" s="122"/>
      <c r="AE4188" s="122"/>
      <c r="AF4188" s="122"/>
      <c r="AG4188" s="122"/>
      <c r="AH4188" s="122"/>
      <c r="AI4188" s="122"/>
      <c r="AJ4188" s="122"/>
      <c r="AK4188" s="122"/>
      <c r="AL4188" s="122"/>
      <c r="AM4188" s="122"/>
      <c r="AN4188" s="122"/>
      <c r="AQ4188" t="str">
        <f>IF(AND(OR($B$1="ALL",$B$1=C4188),OR($E$1="ALL",$E$1=D4188),OR($B$2="ALL",$B$2=A4188),OR($E$2="ALL",IFERROR(SEARCH($E$2,B4188),0)&gt;0)),"MATCH","")</f>
        <v/>
      </c>
    </row>
    <row r="4189" spans="1:43" ht="14.25" customHeight="1" x14ac:dyDescent="0.25">
      <c r="A4189" s="108" t="s">
        <v>1137</v>
      </c>
      <c r="B4189" s="136" t="s">
        <v>1138</v>
      </c>
      <c r="C4189" s="136" t="s">
        <v>1139</v>
      </c>
      <c r="D4189" s="136" t="s">
        <v>1140</v>
      </c>
      <c r="E4189" s="136" t="s">
        <v>1141</v>
      </c>
      <c r="F4189" s="136" t="s">
        <v>1142</v>
      </c>
      <c r="G4189" s="136" t="s">
        <v>1143</v>
      </c>
      <c r="H4189" s="136" t="s">
        <v>1144</v>
      </c>
      <c r="I4189" s="136" t="s">
        <v>1145</v>
      </c>
      <c r="J4189" s="136" t="s">
        <v>1146</v>
      </c>
      <c r="K4189" s="136" t="s">
        <v>1147</v>
      </c>
      <c r="L4189" s="136" t="s">
        <v>1148</v>
      </c>
      <c r="M4189" s="136" t="s">
        <v>1149</v>
      </c>
      <c r="N4189" s="136" t="s">
        <v>1150</v>
      </c>
      <c r="O4189" s="136" t="s">
        <v>1151</v>
      </c>
      <c r="P4189" s="136" t="s">
        <v>1152</v>
      </c>
      <c r="Q4189" s="136" t="s">
        <v>1153</v>
      </c>
      <c r="R4189" s="136" t="s">
        <v>1154</v>
      </c>
      <c r="S4189" s="136" t="s">
        <v>1155</v>
      </c>
      <c r="T4189" s="136" t="s">
        <v>1156</v>
      </c>
      <c r="U4189" s="136" t="s">
        <v>1157</v>
      </c>
      <c r="V4189" s="136" t="s">
        <v>1158</v>
      </c>
      <c r="W4189" s="136" t="s">
        <v>1159</v>
      </c>
      <c r="X4189" s="136" t="s">
        <v>1160</v>
      </c>
      <c r="Y4189" s="136" t="s">
        <v>1161</v>
      </c>
      <c r="Z4189" s="136" t="s">
        <v>1162</v>
      </c>
      <c r="AA4189" s="136" t="s">
        <v>1163</v>
      </c>
      <c r="AB4189" s="137" t="s">
        <v>156</v>
      </c>
      <c r="AC4189" s="137" t="s">
        <v>157</v>
      </c>
      <c r="AD4189" s="137" t="s">
        <v>158</v>
      </c>
      <c r="AE4189" s="137" t="s">
        <v>139</v>
      </c>
      <c r="AF4189" s="138" t="s">
        <v>140</v>
      </c>
      <c r="AG4189" s="138" t="s">
        <v>141</v>
      </c>
      <c r="AH4189" s="138" t="s">
        <v>142</v>
      </c>
      <c r="AI4189" s="138" t="s">
        <v>143</v>
      </c>
      <c r="AJ4189" s="139" t="s">
        <v>144</v>
      </c>
      <c r="AK4189" s="139" t="s">
        <v>145</v>
      </c>
      <c r="AL4189" s="139" t="s">
        <v>146</v>
      </c>
      <c r="AM4189" s="140" t="s">
        <v>147</v>
      </c>
      <c r="AN4189" s="140" t="s">
        <v>148</v>
      </c>
      <c r="AQ4189" t="str">
        <f>AQ4188</f>
        <v/>
      </c>
    </row>
    <row r="4190" spans="1:43" ht="14.25" customHeight="1" x14ac:dyDescent="0.25">
      <c r="A4190" s="99" t="s">
        <v>1164</v>
      </c>
      <c r="B4190" s="112">
        <f>'Run Rate'!E422</f>
        <v>3</v>
      </c>
      <c r="C4190" s="112">
        <f>'Run Rate'!F422</f>
        <v>4</v>
      </c>
      <c r="D4190" s="112">
        <f>'Run Rate'!G422</f>
        <v>2</v>
      </c>
      <c r="E4190" s="112">
        <f>'Run Rate'!H422</f>
        <v>26</v>
      </c>
      <c r="F4190" s="112">
        <f>'Run Rate'!I422</f>
        <v>3</v>
      </c>
      <c r="G4190" s="112">
        <f>'Run Rate'!J422</f>
        <v>3</v>
      </c>
      <c r="H4190" s="112">
        <f>'Run Rate'!K422</f>
        <v>5</v>
      </c>
      <c r="I4190" s="112">
        <f>'Run Rate'!L422</f>
        <v>4</v>
      </c>
      <c r="J4190" s="112">
        <f>'Run Rate'!M422</f>
        <v>7</v>
      </c>
      <c r="K4190" s="112">
        <f>'Run Rate'!N422</f>
        <v>7</v>
      </c>
      <c r="L4190" s="112">
        <f>'Run Rate'!O422</f>
        <v>4</v>
      </c>
      <c r="M4190" s="112">
        <f>'Run Rate'!P422</f>
        <v>2</v>
      </c>
      <c r="N4190" s="112">
        <f>'Run Rate'!Q422</f>
        <v>2</v>
      </c>
      <c r="O4190" s="112">
        <f>'Run Rate'!R422</f>
        <v>0</v>
      </c>
      <c r="P4190" s="112">
        <f>'Run Rate'!S422</f>
        <v>2</v>
      </c>
      <c r="Q4190" s="112">
        <f>'Run Rate'!T422</f>
        <v>0</v>
      </c>
      <c r="R4190" s="112">
        <f>'Run Rate'!U422</f>
        <v>2</v>
      </c>
      <c r="S4190" s="112">
        <f>'Run Rate'!V422</f>
        <v>5</v>
      </c>
      <c r="T4190" s="112">
        <f>'Run Rate'!W422</f>
        <v>5</v>
      </c>
      <c r="U4190" s="112">
        <f>'Run Rate'!X422</f>
        <v>3</v>
      </c>
      <c r="V4190" s="112">
        <f>'Run Rate'!Y422</f>
        <v>2</v>
      </c>
      <c r="W4190" s="112">
        <f>'Run Rate'!Z422</f>
        <v>6</v>
      </c>
      <c r="X4190" s="112">
        <f>'Run Rate'!AA422</f>
        <v>3</v>
      </c>
      <c r="Y4190" s="112">
        <f>'Run Rate'!AB422</f>
        <v>3</v>
      </c>
      <c r="Z4190" s="112">
        <f>'Run Rate'!AC422</f>
        <v>7</v>
      </c>
      <c r="AA4190" s="112">
        <f>'Run Rate'!AD422</f>
        <v>3</v>
      </c>
      <c r="AB4190" s="113">
        <v>4</v>
      </c>
      <c r="AC4190" s="112">
        <v>4</v>
      </c>
      <c r="AD4190" s="112">
        <v>4</v>
      </c>
      <c r="AE4190" s="112">
        <v>4</v>
      </c>
      <c r="AF4190" s="112">
        <v>4</v>
      </c>
      <c r="AG4190" s="112">
        <v>4</v>
      </c>
      <c r="AH4190" s="112">
        <v>4</v>
      </c>
      <c r="AI4190" s="112">
        <v>4</v>
      </c>
      <c r="AJ4190" s="112">
        <v>4</v>
      </c>
      <c r="AK4190" s="112">
        <v>4</v>
      </c>
      <c r="AL4190" s="112">
        <v>4</v>
      </c>
      <c r="AM4190" s="112">
        <v>4</v>
      </c>
      <c r="AN4190" s="112">
        <v>4</v>
      </c>
      <c r="AQ4190" t="str">
        <f>AQ4188</f>
        <v/>
      </c>
    </row>
    <row r="4191" spans="1:43" ht="14.25" customHeight="1" x14ac:dyDescent="0.25">
      <c r="A4191" s="99" t="s">
        <v>1165</v>
      </c>
      <c r="B4191" s="114"/>
      <c r="C4191" s="114"/>
      <c r="D4191" s="114"/>
      <c r="E4191" s="114"/>
      <c r="F4191" s="114"/>
      <c r="G4191" s="114"/>
      <c r="H4191" s="114"/>
      <c r="I4191" s="114"/>
      <c r="J4191" s="114"/>
      <c r="K4191" s="114"/>
      <c r="L4191" s="114"/>
      <c r="M4191" s="114"/>
      <c r="N4191" s="114"/>
      <c r="O4191" s="114"/>
      <c r="P4191" s="114"/>
      <c r="Q4191" s="114"/>
      <c r="R4191" s="114"/>
      <c r="S4191" s="114"/>
      <c r="T4191" s="114"/>
      <c r="U4191" s="114"/>
      <c r="V4191" s="114"/>
      <c r="W4191" s="115"/>
      <c r="X4191" s="115"/>
      <c r="Y4191" s="115"/>
      <c r="Z4191" s="115"/>
      <c r="AA4191" s="112" t="s">
        <v>1166</v>
      </c>
      <c r="AB4191" s="113"/>
      <c r="AC4191" s="112"/>
      <c r="AD4191" s="112"/>
      <c r="AE4191" s="112"/>
      <c r="AF4191" s="112"/>
      <c r="AG4191" s="112"/>
      <c r="AH4191" s="112"/>
      <c r="AI4191" s="112"/>
      <c r="AJ4191" s="112"/>
      <c r="AK4191" s="112"/>
      <c r="AL4191" s="112"/>
      <c r="AM4191" s="112"/>
      <c r="AN4191" s="112"/>
      <c r="AQ4191" t="str">
        <f>AQ4188</f>
        <v/>
      </c>
    </row>
    <row r="4192" spans="1:43" ht="14.25" customHeight="1" x14ac:dyDescent="0.25">
      <c r="A4192" s="99" t="s">
        <v>1167</v>
      </c>
      <c r="B4192" s="114"/>
      <c r="C4192" s="114"/>
      <c r="D4192" s="114"/>
      <c r="E4192" s="114"/>
      <c r="F4192" s="114"/>
      <c r="G4192" s="114"/>
      <c r="H4192" s="114"/>
      <c r="I4192" s="114"/>
      <c r="J4192" s="114"/>
      <c r="K4192" s="114"/>
      <c r="L4192" s="114"/>
      <c r="M4192" s="114"/>
      <c r="N4192" s="114"/>
      <c r="O4192" s="114"/>
      <c r="P4192" s="114"/>
      <c r="Q4192" s="114"/>
      <c r="R4192" s="114"/>
      <c r="S4192" s="114"/>
      <c r="T4192" s="114"/>
      <c r="U4192" s="114"/>
      <c r="V4192" s="114"/>
      <c r="W4192" s="115"/>
      <c r="X4192" s="116"/>
      <c r="Y4192" s="117"/>
      <c r="Z4192" s="115"/>
      <c r="AA4192" s="112" t="s">
        <v>1168</v>
      </c>
      <c r="AB4192" s="113">
        <f>'Demand Input VP'!B2099</f>
        <v>0</v>
      </c>
      <c r="AC4192" s="112">
        <f>'Demand Input VP'!C2099</f>
        <v>0</v>
      </c>
      <c r="AD4192" s="112">
        <f>'Demand Input VP'!D2099</f>
        <v>0</v>
      </c>
      <c r="AE4192" s="112">
        <f>'Demand Input VP'!E2099</f>
        <v>0</v>
      </c>
      <c r="AF4192" s="112">
        <f>'Demand Input VP'!F2099</f>
        <v>0</v>
      </c>
      <c r="AG4192" s="112">
        <f>'Demand Input VP'!G2099</f>
        <v>0</v>
      </c>
      <c r="AH4192" s="112">
        <f>'Demand Input VP'!H2099</f>
        <v>0</v>
      </c>
      <c r="AI4192" s="112">
        <f>'Demand Input VP'!I2099</f>
        <v>0</v>
      </c>
      <c r="AJ4192" s="112">
        <f>'Demand Input VP'!J2099</f>
        <v>0</v>
      </c>
      <c r="AK4192" s="112">
        <f>'Demand Input VP'!K2099</f>
        <v>0</v>
      </c>
      <c r="AL4192" s="112">
        <f>'Demand Input VP'!L2099</f>
        <v>0</v>
      </c>
      <c r="AM4192" s="112">
        <f>'Demand Input VP'!M2099</f>
        <v>0</v>
      </c>
      <c r="AN4192" s="112">
        <f>'Demand Input VP'!N2099</f>
        <v>0</v>
      </c>
      <c r="AQ4192" t="str">
        <f>AQ4188</f>
        <v/>
      </c>
    </row>
    <row r="4193" spans="1:43" ht="14.25" customHeight="1" x14ac:dyDescent="0.25">
      <c r="A4193" s="99" t="s">
        <v>1169</v>
      </c>
      <c r="B4193" s="118"/>
      <c r="C4193" s="118"/>
      <c r="D4193" s="118"/>
      <c r="E4193" s="118"/>
      <c r="F4193" s="118"/>
      <c r="G4193" s="118"/>
      <c r="H4193" s="118"/>
      <c r="I4193" s="118"/>
      <c r="J4193" s="118"/>
      <c r="K4193" s="118"/>
      <c r="L4193" s="118"/>
      <c r="M4193" s="118"/>
      <c r="N4193" s="118"/>
      <c r="O4193" s="118"/>
      <c r="P4193" s="118"/>
      <c r="Q4193" s="118"/>
      <c r="R4193" s="118"/>
      <c r="S4193" s="118"/>
      <c r="T4193" s="118"/>
      <c r="U4193" s="118"/>
      <c r="V4193" s="118"/>
      <c r="W4193" s="115"/>
      <c r="X4193" s="116"/>
      <c r="Y4193" s="117"/>
      <c r="Z4193" s="119"/>
      <c r="AA4193" s="120" t="s">
        <v>1170</v>
      </c>
      <c r="AB4193" s="121">
        <f>'Demand Input VP'!B2098</f>
        <v>0</v>
      </c>
      <c r="AC4193" s="120">
        <f>'Demand Input VP'!C2098</f>
        <v>0</v>
      </c>
      <c r="AD4193" s="120">
        <f>'Demand Input VP'!D2098</f>
        <v>0</v>
      </c>
      <c r="AE4193" s="120">
        <f>'Demand Input VP'!E2098</f>
        <v>0</v>
      </c>
      <c r="AF4193" s="120">
        <f>'Demand Input VP'!F2098</f>
        <v>0</v>
      </c>
      <c r="AG4193" s="120">
        <f>'Demand Input VP'!G2098</f>
        <v>0</v>
      </c>
      <c r="AH4193" s="120">
        <f>'Demand Input VP'!H2098</f>
        <v>0</v>
      </c>
      <c r="AI4193" s="120">
        <f>'Demand Input VP'!I2098</f>
        <v>0</v>
      </c>
      <c r="AJ4193" s="120">
        <f>'Demand Input VP'!J2098</f>
        <v>0</v>
      </c>
      <c r="AK4193" s="120">
        <f>'Demand Input VP'!K2098</f>
        <v>0</v>
      </c>
      <c r="AL4193" s="120">
        <f>'Demand Input VP'!L2098</f>
        <v>0</v>
      </c>
      <c r="AM4193" s="120">
        <f>'Demand Input VP'!M2098</f>
        <v>0</v>
      </c>
      <c r="AN4193" s="120">
        <f>'Demand Input VP'!N2098</f>
        <v>0</v>
      </c>
      <c r="AQ4193" t="str">
        <f>AQ4188</f>
        <v/>
      </c>
    </row>
    <row r="4194" spans="1:43" ht="14.25" customHeight="1" x14ac:dyDescent="0.25">
      <c r="A4194" s="1"/>
      <c r="B4194" s="122"/>
      <c r="C4194" s="122"/>
      <c r="D4194" s="122"/>
      <c r="E4194" s="122"/>
      <c r="F4194" s="122"/>
      <c r="G4194" s="122"/>
      <c r="H4194" s="122"/>
      <c r="I4194" s="122"/>
      <c r="J4194" s="122"/>
      <c r="K4194" s="122"/>
      <c r="L4194" s="122"/>
      <c r="M4194" s="122"/>
      <c r="N4194" s="122"/>
      <c r="O4194" s="122"/>
      <c r="P4194" s="122"/>
      <c r="Q4194" s="122"/>
      <c r="R4194" s="122"/>
      <c r="S4194" s="122"/>
      <c r="T4194" s="122"/>
      <c r="U4194" s="122"/>
      <c r="V4194" s="122"/>
      <c r="W4194" s="123"/>
      <c r="X4194" s="116"/>
      <c r="Y4194" s="117"/>
      <c r="Z4194" s="123"/>
      <c r="AA4194" s="112" t="s">
        <v>1171</v>
      </c>
      <c r="AB4194" s="113">
        <f>'Demand Input MP'!B2099</f>
        <v>0</v>
      </c>
      <c r="AC4194" s="112">
        <f>'Demand Input MP'!C2099</f>
        <v>0</v>
      </c>
      <c r="AD4194" s="112">
        <f>'Demand Input MP'!D2099</f>
        <v>0</v>
      </c>
      <c r="AE4194" s="112">
        <f>'Demand Input MP'!E2099</f>
        <v>0</v>
      </c>
      <c r="AF4194" s="112">
        <f>'Demand Input MP'!F2099</f>
        <v>0</v>
      </c>
      <c r="AG4194" s="112">
        <f>'Demand Input MP'!G2099</f>
        <v>0</v>
      </c>
      <c r="AH4194" s="112">
        <f>'Demand Input MP'!H2099</f>
        <v>0</v>
      </c>
      <c r="AI4194" s="112">
        <f>'Demand Input MP'!I2099</f>
        <v>0</v>
      </c>
      <c r="AJ4194" s="112">
        <f>'Demand Input MP'!J2099</f>
        <v>0</v>
      </c>
      <c r="AK4194" s="112">
        <f>'Demand Input MP'!K2099</f>
        <v>0</v>
      </c>
      <c r="AL4194" s="112">
        <f>'Demand Input MP'!L2099</f>
        <v>0</v>
      </c>
      <c r="AM4194" s="112">
        <f>'Demand Input MP'!M2099</f>
        <v>0</v>
      </c>
      <c r="AN4194" s="112">
        <f>'Demand Input MP'!N2099</f>
        <v>0</v>
      </c>
      <c r="AQ4194" t="str">
        <f>AQ4188</f>
        <v/>
      </c>
    </row>
    <row r="4195" spans="1:43" ht="14.25" customHeight="1" x14ac:dyDescent="0.25">
      <c r="A4195" s="1"/>
      <c r="B4195" s="122"/>
      <c r="C4195" s="122"/>
      <c r="D4195" s="122"/>
      <c r="E4195" s="122"/>
      <c r="F4195" s="122"/>
      <c r="G4195" s="122"/>
      <c r="H4195" s="122"/>
      <c r="I4195" s="122"/>
      <c r="J4195" s="122"/>
      <c r="K4195" s="122"/>
      <c r="L4195" s="122"/>
      <c r="M4195" s="122"/>
      <c r="N4195" s="122"/>
      <c r="O4195" s="122"/>
      <c r="P4195" s="122"/>
      <c r="Q4195" s="122"/>
      <c r="R4195" s="122"/>
      <c r="S4195" s="122"/>
      <c r="T4195" s="122"/>
      <c r="U4195" s="122"/>
      <c r="V4195" s="124" t="s">
        <v>91</v>
      </c>
      <c r="W4195" s="125">
        <f>IFERROR(IF(SUM('Run Rate History'!E422:AD422)&gt;0,(SUMPRODUCT((B4190:AA4190&gt;=PERCENTILE(B4190:AA4190,0.1))*(B4190:AA4190&lt;=PERCENTILE(B4190:AA4190,0.9))*B4190:AA4190)+SUMPRODUCT(('Run Rate History'!E422:AD422&gt;=PERCENTILE(B4190:AA4190,0.1))*('Run Rate History'!E422:AD422&lt;=PERCENTILE(B4190:AA4190,0.9))*'Run Rate History'!E422:AD422))/(SUMPRODUCT((B4190:AA4190&gt;=PERCENTILE(B4190:AA4190,0.1))*(B4190:AA4190&lt;=PERCENTILE(B4190:AA4190,0.9))*1)+SUMPRODUCT(('Run Rate History'!E422:AD422&gt;=PERCENTILE(B4190:AA4190,0.1))*('Run Rate History'!E422:AD422&lt;=PERCENTILE(B4190:AA4190,0.9))*1)),TRIMMEAN(B4190:AA4190,0.15)),0)</f>
        <v>3.9333333333333331</v>
      </c>
      <c r="X4195" s="126" t="s">
        <v>1172</v>
      </c>
      <c r="Y4195" s="127">
        <f>SUM(B4190:AA4190)/26</f>
        <v>4.3461538461538458</v>
      </c>
      <c r="Z4195" s="128"/>
      <c r="AA4195" s="112" t="s">
        <v>1173</v>
      </c>
      <c r="AB4195" s="113">
        <f>'Demand Input MP'!B2098</f>
        <v>0</v>
      </c>
      <c r="AC4195" s="112">
        <f>'Demand Input MP'!C2098</f>
        <v>0</v>
      </c>
      <c r="AD4195" s="112">
        <f>'Demand Input MP'!D2098</f>
        <v>0</v>
      </c>
      <c r="AE4195" s="112">
        <f>'Demand Input MP'!E2098</f>
        <v>0</v>
      </c>
      <c r="AF4195" s="112">
        <f>'Demand Input MP'!F2098</f>
        <v>0</v>
      </c>
      <c r="AG4195" s="112">
        <f>'Demand Input MP'!G2098</f>
        <v>0</v>
      </c>
      <c r="AH4195" s="112">
        <f>'Demand Input MP'!H2098</f>
        <v>0</v>
      </c>
      <c r="AI4195" s="112">
        <f>'Demand Input MP'!I2098</f>
        <v>0</v>
      </c>
      <c r="AJ4195" s="112">
        <f>'Demand Input MP'!J2098</f>
        <v>0</v>
      </c>
      <c r="AK4195" s="112">
        <f>'Demand Input MP'!K2098</f>
        <v>0</v>
      </c>
      <c r="AL4195" s="112">
        <f>'Demand Input MP'!L2098</f>
        <v>0</v>
      </c>
      <c r="AM4195" s="112">
        <f>'Demand Input MP'!M2098</f>
        <v>0</v>
      </c>
      <c r="AN4195" s="112">
        <f>'Demand Input MP'!N2098</f>
        <v>0</v>
      </c>
      <c r="AQ4195" t="str">
        <f>AQ4188</f>
        <v/>
      </c>
    </row>
    <row r="4196" spans="1:43" ht="14.25" customHeight="1" x14ac:dyDescent="0.25">
      <c r="A4196" s="1"/>
      <c r="B4196" s="122"/>
      <c r="C4196" s="122"/>
      <c r="D4196" s="122"/>
      <c r="E4196" s="122"/>
      <c r="F4196" s="122"/>
      <c r="G4196" s="122"/>
      <c r="H4196" s="122"/>
      <c r="I4196" s="122"/>
      <c r="J4196" s="122"/>
      <c r="K4196" s="122"/>
      <c r="L4196" s="122"/>
      <c r="M4196" s="122"/>
      <c r="N4196" s="122"/>
      <c r="O4196" s="122"/>
      <c r="P4196" s="122"/>
      <c r="Q4196" s="122"/>
      <c r="R4196" s="122"/>
      <c r="S4196" s="122"/>
      <c r="T4196" s="122"/>
      <c r="U4196" s="122"/>
      <c r="V4196" s="124" t="s">
        <v>94</v>
      </c>
      <c r="W4196" s="125">
        <f>IFERROR((1*MIN(MAX(X4190,0.5*IF(SUM('Run Rate History'!E422:AD422)&gt;0,(MEDIAN(IF(B4190:AA4190&gt;0,B4190:AA4190))+MEDIAN(IF('Run Rate History'!E422:AD422&gt;0,'Run Rate History'!E422:AD422)))/2,MEDIAN(IF(B4190:AA4190&gt;0,B4190:AA4190)))),2*IF(SUM('Run Rate History'!E422:AD422)&gt;0,(MEDIAN(IF(B4190:AA4190&gt;0,B4190:AA4190))+MEDIAN(IF('Run Rate History'!E422:AD422&gt;0,'Run Rate History'!E422:AD422)))/2,MEDIAN(IF(B4190:AA4190&gt;0,B4190:AA4190))))+2*MIN(MAX(Y4190,0.5*IF(SUM('Run Rate History'!E422:AD422)&gt;0,(MEDIAN(IF(B4190:AA4190&gt;0,B4190:AA4190))+MEDIAN(IF('Run Rate History'!E422:AD422&gt;0,'Run Rate History'!E422:AD422)))/2,MEDIAN(IF(B4190:AA4190&gt;0,B4190:AA4190)))),2*IF(SUM('Run Rate History'!E422:AD422)&gt;0,(MEDIAN(IF(B4190:AA4190&gt;0,B4190:AA4190))+MEDIAN(IF('Run Rate History'!E422:AD422&gt;0,'Run Rate History'!E422:AD422)))/2,MEDIAN(IF(B4190:AA4190&gt;0,B4190:AA4190))))+3*MIN(MAX(Z4190,0.5*IF(SUM('Run Rate History'!E422:AD422)&gt;0,(MEDIAN(IF(B4190:AA4190&gt;0,B4190:AA4190))+MEDIAN(IF('Run Rate History'!E422:AD422&gt;0,'Run Rate History'!E422:AD422)))/2,MEDIAN(IF(B4190:AA4190&gt;0,B4190:AA4190)))),2*IF(SUM('Run Rate History'!E422:AD422)&gt;0,(MEDIAN(IF(B4190:AA4190&gt;0,B4190:AA4190))+MEDIAN(IF('Run Rate History'!E422:AD422&gt;0,'Run Rate History'!E422:AD422)))/2,MEDIAN(IF(B4190:AA4190&gt;0,B4190:AA4190))))+4*MIN(MAX(AA4190,0.5*IF(SUM('Run Rate History'!E422:AD422)&gt;0,(MEDIAN(IF(B4190:AA4190&gt;0,B4190:AA4190))+MEDIAN(IF('Run Rate History'!E422:AD422&gt;0,'Run Rate History'!E422:AD422)))/2,MEDIAN(IF(B4190:AA4190&gt;0,B4190:AA4190)))),2*IF(SUM('Run Rate History'!E422:AD422)&gt;0,(MEDIAN(IF(B4190:AA4190&gt;0,B4190:AA4190))+MEDIAN(IF('Run Rate History'!E422:AD422&gt;0,'Run Rate History'!E422:AD422)))/2,MEDIAN(IF(B4190:AA4190&gt;0,B4190:AA4190)))))/10,0)</f>
        <v>4.2</v>
      </c>
      <c r="X4196" s="129" t="s">
        <v>1174</v>
      </c>
      <c r="Y4196" s="130">
        <f>IFERROR(VLOOKUP(A4188,'Stanje zaliha'!A:E,5,FALSE()),0)</f>
        <v>88</v>
      </c>
      <c r="Z4196" s="131"/>
      <c r="AA4196" s="113" t="s">
        <v>1175</v>
      </c>
      <c r="AB4196" s="118">
        <f t="shared" ref="AB4196:AN4196" si="836">SUM(AB4192:AB4195)</f>
        <v>0</v>
      </c>
      <c r="AC4196" s="118">
        <f t="shared" si="836"/>
        <v>0</v>
      </c>
      <c r="AD4196" s="118">
        <f t="shared" si="836"/>
        <v>0</v>
      </c>
      <c r="AE4196" s="118">
        <f t="shared" si="836"/>
        <v>0</v>
      </c>
      <c r="AF4196" s="118">
        <f t="shared" si="836"/>
        <v>0</v>
      </c>
      <c r="AG4196" s="118">
        <f t="shared" si="836"/>
        <v>0</v>
      </c>
      <c r="AH4196" s="118">
        <f t="shared" si="836"/>
        <v>0</v>
      </c>
      <c r="AI4196" s="118">
        <f t="shared" si="836"/>
        <v>0</v>
      </c>
      <c r="AJ4196" s="118">
        <f t="shared" si="836"/>
        <v>0</v>
      </c>
      <c r="AK4196" s="118">
        <f t="shared" si="836"/>
        <v>0</v>
      </c>
      <c r="AL4196" s="118">
        <f t="shared" si="836"/>
        <v>0</v>
      </c>
      <c r="AM4196" s="118">
        <f t="shared" si="836"/>
        <v>0</v>
      </c>
      <c r="AN4196" s="118">
        <f t="shared" si="836"/>
        <v>0</v>
      </c>
      <c r="AQ4196" t="str">
        <f>AQ4188</f>
        <v/>
      </c>
    </row>
    <row r="4197" spans="1:43" ht="14.25" customHeight="1" x14ac:dyDescent="0.25">
      <c r="A4197" s="1"/>
      <c r="B4197" s="122"/>
      <c r="C4197" s="122"/>
      <c r="D4197" s="122"/>
      <c r="E4197" s="122"/>
      <c r="F4197" s="122"/>
      <c r="G4197" s="122"/>
      <c r="H4197" s="122"/>
      <c r="I4197" s="122"/>
      <c r="J4197" s="122"/>
      <c r="K4197" s="122"/>
      <c r="L4197" s="122"/>
      <c r="M4197" s="122"/>
      <c r="N4197" s="122"/>
      <c r="O4197" s="122"/>
      <c r="P4197" s="122"/>
      <c r="Q4197" s="122"/>
      <c r="R4197" s="122"/>
      <c r="S4197" s="122"/>
      <c r="T4197" s="122"/>
      <c r="U4197" s="122"/>
      <c r="V4197" s="124" t="s">
        <v>95</v>
      </c>
      <c r="W4197" s="125">
        <f>IFERROR(0.6*W4196+0.4*W4195,0)</f>
        <v>4.0933333333333337</v>
      </c>
      <c r="X4197" s="132" t="s">
        <v>1176</v>
      </c>
      <c r="Y4197" s="133">
        <f>IFERROR(SUMIF('Popis poslanih narudžbi'!A:A,A4188,'Popis poslanih narudžbi'!C:C),0)</f>
        <v>0</v>
      </c>
      <c r="Z4197" s="131"/>
      <c r="AA4197" s="134" t="s">
        <v>1177</v>
      </c>
      <c r="AB4197" s="118">
        <f t="shared" ref="AB4197:AN4197" si="837">AB4190+AB4196</f>
        <v>4</v>
      </c>
      <c r="AC4197" s="118">
        <f t="shared" si="837"/>
        <v>4</v>
      </c>
      <c r="AD4197" s="118">
        <f t="shared" si="837"/>
        <v>4</v>
      </c>
      <c r="AE4197" s="118">
        <f t="shared" si="837"/>
        <v>4</v>
      </c>
      <c r="AF4197" s="118">
        <f t="shared" si="837"/>
        <v>4</v>
      </c>
      <c r="AG4197" s="118">
        <f t="shared" si="837"/>
        <v>4</v>
      </c>
      <c r="AH4197" s="118">
        <f t="shared" si="837"/>
        <v>4</v>
      </c>
      <c r="AI4197" s="118">
        <f t="shared" si="837"/>
        <v>4</v>
      </c>
      <c r="AJ4197" s="118">
        <f t="shared" si="837"/>
        <v>4</v>
      </c>
      <c r="AK4197" s="118">
        <f t="shared" si="837"/>
        <v>4</v>
      </c>
      <c r="AL4197" s="118">
        <f t="shared" si="837"/>
        <v>4</v>
      </c>
      <c r="AM4197" s="118">
        <f t="shared" si="837"/>
        <v>4</v>
      </c>
      <c r="AN4197" s="118">
        <f t="shared" si="837"/>
        <v>4</v>
      </c>
      <c r="AQ4197" t="str">
        <f>AQ4188</f>
        <v/>
      </c>
    </row>
    <row r="4198" spans="1:43" ht="14.25" customHeight="1" x14ac:dyDescent="0.25">
      <c r="A4198" s="107" t="str">
        <f>'Run Rate'!A423</f>
        <v>ATC06500</v>
      </c>
      <c r="B4198" s="135" t="str">
        <f>'Run Rate'!B423</f>
        <v>Bučica gumirana 1 kg</v>
      </c>
      <c r="C4198" s="135" t="str">
        <f>'Run Rate'!C423</f>
        <v>FITNESS OPREMA</v>
      </c>
      <c r="D4198" s="135" t="str">
        <f>'Run Rate'!D423</f>
        <v>03 BRONZE</v>
      </c>
      <c r="E4198" s="122"/>
      <c r="F4198" s="122"/>
      <c r="G4198" s="122"/>
      <c r="H4198" s="122"/>
      <c r="I4198" s="122"/>
      <c r="J4198" s="122"/>
      <c r="K4198" s="122"/>
      <c r="L4198" s="122"/>
      <c r="M4198" s="122"/>
      <c r="N4198" s="122"/>
      <c r="O4198" s="122"/>
      <c r="P4198" s="122"/>
      <c r="Q4198" s="122"/>
      <c r="R4198" s="122"/>
      <c r="S4198" s="122"/>
      <c r="T4198" s="122"/>
      <c r="U4198" s="122"/>
      <c r="V4198" s="122"/>
      <c r="W4198" s="122"/>
      <c r="X4198" s="122"/>
      <c r="Y4198" s="122"/>
      <c r="Z4198" s="122"/>
      <c r="AA4198" s="122"/>
      <c r="AB4198" s="122"/>
      <c r="AC4198" s="122"/>
      <c r="AD4198" s="122"/>
      <c r="AE4198" s="122"/>
      <c r="AF4198" s="122"/>
      <c r="AG4198" s="122"/>
      <c r="AH4198" s="122"/>
      <c r="AI4198" s="122"/>
      <c r="AJ4198" s="122"/>
      <c r="AK4198" s="122"/>
      <c r="AL4198" s="122"/>
      <c r="AM4198" s="122"/>
      <c r="AN4198" s="122"/>
      <c r="AQ4198" t="str">
        <f>IF(AND(OR($B$1="ALL",$B$1=C4198),OR($E$1="ALL",$E$1=D4198),OR($B$2="ALL",$B$2=A4198),OR($E$2="ALL",IFERROR(SEARCH($E$2,B4198),0)&gt;0)),"MATCH","")</f>
        <v/>
      </c>
    </row>
    <row r="4199" spans="1:43" ht="14.25" customHeight="1" x14ac:dyDescent="0.25">
      <c r="A4199" s="108" t="s">
        <v>1137</v>
      </c>
      <c r="B4199" s="136" t="s">
        <v>1138</v>
      </c>
      <c r="C4199" s="136" t="s">
        <v>1139</v>
      </c>
      <c r="D4199" s="136" t="s">
        <v>1140</v>
      </c>
      <c r="E4199" s="136" t="s">
        <v>1141</v>
      </c>
      <c r="F4199" s="136" t="s">
        <v>1142</v>
      </c>
      <c r="G4199" s="136" t="s">
        <v>1143</v>
      </c>
      <c r="H4199" s="136" t="s">
        <v>1144</v>
      </c>
      <c r="I4199" s="136" t="s">
        <v>1145</v>
      </c>
      <c r="J4199" s="136" t="s">
        <v>1146</v>
      </c>
      <c r="K4199" s="136" t="s">
        <v>1147</v>
      </c>
      <c r="L4199" s="136" t="s">
        <v>1148</v>
      </c>
      <c r="M4199" s="136" t="s">
        <v>1149</v>
      </c>
      <c r="N4199" s="136" t="s">
        <v>1150</v>
      </c>
      <c r="O4199" s="136" t="s">
        <v>1151</v>
      </c>
      <c r="P4199" s="136" t="s">
        <v>1152</v>
      </c>
      <c r="Q4199" s="136" t="s">
        <v>1153</v>
      </c>
      <c r="R4199" s="136" t="s">
        <v>1154</v>
      </c>
      <c r="S4199" s="136" t="s">
        <v>1155</v>
      </c>
      <c r="T4199" s="136" t="s">
        <v>1156</v>
      </c>
      <c r="U4199" s="136" t="s">
        <v>1157</v>
      </c>
      <c r="V4199" s="136" t="s">
        <v>1158</v>
      </c>
      <c r="W4199" s="136" t="s">
        <v>1159</v>
      </c>
      <c r="X4199" s="136" t="s">
        <v>1160</v>
      </c>
      <c r="Y4199" s="136" t="s">
        <v>1161</v>
      </c>
      <c r="Z4199" s="136" t="s">
        <v>1162</v>
      </c>
      <c r="AA4199" s="136" t="s">
        <v>1163</v>
      </c>
      <c r="AB4199" s="137" t="s">
        <v>156</v>
      </c>
      <c r="AC4199" s="137" t="s">
        <v>157</v>
      </c>
      <c r="AD4199" s="137" t="s">
        <v>158</v>
      </c>
      <c r="AE4199" s="137" t="s">
        <v>139</v>
      </c>
      <c r="AF4199" s="138" t="s">
        <v>140</v>
      </c>
      <c r="AG4199" s="138" t="s">
        <v>141</v>
      </c>
      <c r="AH4199" s="138" t="s">
        <v>142</v>
      </c>
      <c r="AI4199" s="138" t="s">
        <v>143</v>
      </c>
      <c r="AJ4199" s="139" t="s">
        <v>144</v>
      </c>
      <c r="AK4199" s="139" t="s">
        <v>145</v>
      </c>
      <c r="AL4199" s="139" t="s">
        <v>146</v>
      </c>
      <c r="AM4199" s="140" t="s">
        <v>147</v>
      </c>
      <c r="AN4199" s="140" t="s">
        <v>148</v>
      </c>
      <c r="AQ4199" t="str">
        <f>AQ4198</f>
        <v/>
      </c>
    </row>
    <row r="4200" spans="1:43" ht="14.25" customHeight="1" x14ac:dyDescent="0.25">
      <c r="A4200" s="99" t="s">
        <v>1164</v>
      </c>
      <c r="B4200" s="112">
        <f>'Run Rate'!E423</f>
        <v>7</v>
      </c>
      <c r="C4200" s="112">
        <f>'Run Rate'!F423</f>
        <v>8</v>
      </c>
      <c r="D4200" s="112">
        <f>'Run Rate'!G423</f>
        <v>5</v>
      </c>
      <c r="E4200" s="112">
        <f>'Run Rate'!H423</f>
        <v>2</v>
      </c>
      <c r="F4200" s="112">
        <f>'Run Rate'!I423</f>
        <v>3</v>
      </c>
      <c r="G4200" s="112">
        <f>'Run Rate'!J423</f>
        <v>12</v>
      </c>
      <c r="H4200" s="112">
        <f>'Run Rate'!K423</f>
        <v>30</v>
      </c>
      <c r="I4200" s="112">
        <f>'Run Rate'!L423</f>
        <v>28</v>
      </c>
      <c r="J4200" s="112">
        <f>'Run Rate'!M423</f>
        <v>75</v>
      </c>
      <c r="K4200" s="112">
        <f>'Run Rate'!N423</f>
        <v>44</v>
      </c>
      <c r="L4200" s="112">
        <f>'Run Rate'!O423</f>
        <v>18</v>
      </c>
      <c r="M4200" s="112">
        <f>'Run Rate'!P423</f>
        <v>34</v>
      </c>
      <c r="N4200" s="112">
        <f>'Run Rate'!Q423</f>
        <v>39</v>
      </c>
      <c r="O4200" s="112">
        <f>'Run Rate'!R423</f>
        <v>9</v>
      </c>
      <c r="P4200" s="112">
        <f>'Run Rate'!S423</f>
        <v>12</v>
      </c>
      <c r="Q4200" s="112">
        <f>'Run Rate'!T423</f>
        <v>6</v>
      </c>
      <c r="R4200" s="112">
        <f>'Run Rate'!U423</f>
        <v>19</v>
      </c>
      <c r="S4200" s="112">
        <f>'Run Rate'!V423</f>
        <v>22</v>
      </c>
      <c r="T4200" s="112">
        <f>'Run Rate'!W423</f>
        <v>6</v>
      </c>
      <c r="U4200" s="112">
        <f>'Run Rate'!X423</f>
        <v>6</v>
      </c>
      <c r="V4200" s="112">
        <f>'Run Rate'!Y423</f>
        <v>16</v>
      </c>
      <c r="W4200" s="112">
        <f>'Run Rate'!Z423</f>
        <v>14</v>
      </c>
      <c r="X4200" s="112">
        <f>'Run Rate'!AA423</f>
        <v>13</v>
      </c>
      <c r="Y4200" s="112">
        <f>'Run Rate'!AB423</f>
        <v>4</v>
      </c>
      <c r="Z4200" s="112">
        <f>'Run Rate'!AC423</f>
        <v>2</v>
      </c>
      <c r="AA4200" s="112">
        <f>'Run Rate'!AD423</f>
        <v>2</v>
      </c>
      <c r="AB4200" s="113">
        <v>0</v>
      </c>
      <c r="AC4200" s="112">
        <v>0</v>
      </c>
      <c r="AD4200" s="112">
        <v>0</v>
      </c>
      <c r="AE4200" s="112">
        <v>0</v>
      </c>
      <c r="AF4200" s="112">
        <v>0</v>
      </c>
      <c r="AG4200" s="112">
        <v>0</v>
      </c>
      <c r="AH4200" s="112">
        <v>0</v>
      </c>
      <c r="AI4200" s="112">
        <v>0</v>
      </c>
      <c r="AJ4200" s="112">
        <v>0</v>
      </c>
      <c r="AK4200" s="112">
        <v>0</v>
      </c>
      <c r="AL4200" s="112">
        <v>0</v>
      </c>
      <c r="AM4200" s="112">
        <v>0</v>
      </c>
      <c r="AN4200" s="112">
        <v>0</v>
      </c>
      <c r="AQ4200" t="str">
        <f>AQ4198</f>
        <v/>
      </c>
    </row>
    <row r="4201" spans="1:43" ht="14.25" customHeight="1" x14ac:dyDescent="0.25">
      <c r="A4201" s="99" t="s">
        <v>1165</v>
      </c>
      <c r="B4201" s="114"/>
      <c r="C4201" s="114"/>
      <c r="D4201" s="114"/>
      <c r="E4201" s="114"/>
      <c r="F4201" s="114"/>
      <c r="G4201" s="114"/>
      <c r="H4201" s="114"/>
      <c r="I4201" s="114"/>
      <c r="J4201" s="114"/>
      <c r="K4201" s="114"/>
      <c r="L4201" s="114"/>
      <c r="M4201" s="114"/>
      <c r="N4201" s="114"/>
      <c r="O4201" s="114"/>
      <c r="P4201" s="114"/>
      <c r="Q4201" s="114"/>
      <c r="R4201" s="114"/>
      <c r="S4201" s="114"/>
      <c r="T4201" s="114"/>
      <c r="U4201" s="114"/>
      <c r="V4201" s="114"/>
      <c r="W4201" s="115"/>
      <c r="X4201" s="115"/>
      <c r="Y4201" s="115"/>
      <c r="Z4201" s="115"/>
      <c r="AA4201" s="112" t="s">
        <v>1166</v>
      </c>
      <c r="AB4201" s="113"/>
      <c r="AC4201" s="112"/>
      <c r="AD4201" s="112"/>
      <c r="AE4201" s="112"/>
      <c r="AF4201" s="112"/>
      <c r="AG4201" s="112"/>
      <c r="AH4201" s="112"/>
      <c r="AI4201" s="112"/>
      <c r="AJ4201" s="112"/>
      <c r="AK4201" s="112"/>
      <c r="AL4201" s="112"/>
      <c r="AM4201" s="112"/>
      <c r="AN4201" s="112"/>
      <c r="AQ4201" t="str">
        <f>AQ4198</f>
        <v/>
      </c>
    </row>
    <row r="4202" spans="1:43" ht="14.25" customHeight="1" x14ac:dyDescent="0.25">
      <c r="A4202" s="99" t="s">
        <v>1167</v>
      </c>
      <c r="B4202" s="114"/>
      <c r="C4202" s="114"/>
      <c r="D4202" s="114"/>
      <c r="E4202" s="114"/>
      <c r="F4202" s="114"/>
      <c r="G4202" s="114"/>
      <c r="H4202" s="114"/>
      <c r="I4202" s="114"/>
      <c r="J4202" s="114"/>
      <c r="K4202" s="114"/>
      <c r="L4202" s="114"/>
      <c r="M4202" s="114"/>
      <c r="N4202" s="114"/>
      <c r="O4202" s="114"/>
      <c r="P4202" s="114"/>
      <c r="Q4202" s="114"/>
      <c r="R4202" s="114"/>
      <c r="S4202" s="114"/>
      <c r="T4202" s="114"/>
      <c r="U4202" s="114"/>
      <c r="V4202" s="114"/>
      <c r="W4202" s="115"/>
      <c r="X4202" s="116"/>
      <c r="Y4202" s="117"/>
      <c r="Z4202" s="115"/>
      <c r="AA4202" s="112" t="s">
        <v>1168</v>
      </c>
      <c r="AB4202" s="113">
        <f>'Demand Input VP'!B2104</f>
        <v>0</v>
      </c>
      <c r="AC4202" s="112">
        <f>'Demand Input VP'!C2104</f>
        <v>0</v>
      </c>
      <c r="AD4202" s="112">
        <f>'Demand Input VP'!D2104</f>
        <v>0</v>
      </c>
      <c r="AE4202" s="112">
        <f>'Demand Input VP'!E2104</f>
        <v>0</v>
      </c>
      <c r="AF4202" s="112">
        <f>'Demand Input VP'!F2104</f>
        <v>0</v>
      </c>
      <c r="AG4202" s="112">
        <f>'Demand Input VP'!G2104</f>
        <v>0</v>
      </c>
      <c r="AH4202" s="112">
        <f>'Demand Input VP'!H2104</f>
        <v>0</v>
      </c>
      <c r="AI4202" s="112">
        <f>'Demand Input VP'!I2104</f>
        <v>0</v>
      </c>
      <c r="AJ4202" s="112">
        <f>'Demand Input VP'!J2104</f>
        <v>0</v>
      </c>
      <c r="AK4202" s="112">
        <f>'Demand Input VP'!K2104</f>
        <v>0</v>
      </c>
      <c r="AL4202" s="112">
        <f>'Demand Input VP'!L2104</f>
        <v>0</v>
      </c>
      <c r="AM4202" s="112">
        <f>'Demand Input VP'!M2104</f>
        <v>0</v>
      </c>
      <c r="AN4202" s="112">
        <f>'Demand Input VP'!N2104</f>
        <v>0</v>
      </c>
      <c r="AQ4202" t="str">
        <f>AQ4198</f>
        <v/>
      </c>
    </row>
    <row r="4203" spans="1:43" ht="14.25" customHeight="1" x14ac:dyDescent="0.25">
      <c r="A4203" s="99" t="s">
        <v>1169</v>
      </c>
      <c r="B4203" s="118"/>
      <c r="C4203" s="118"/>
      <c r="D4203" s="118"/>
      <c r="E4203" s="118"/>
      <c r="F4203" s="118"/>
      <c r="G4203" s="118"/>
      <c r="H4203" s="118"/>
      <c r="I4203" s="118"/>
      <c r="J4203" s="118"/>
      <c r="K4203" s="118"/>
      <c r="L4203" s="118"/>
      <c r="M4203" s="118"/>
      <c r="N4203" s="118"/>
      <c r="O4203" s="118"/>
      <c r="P4203" s="118"/>
      <c r="Q4203" s="118"/>
      <c r="R4203" s="118"/>
      <c r="S4203" s="118"/>
      <c r="T4203" s="118"/>
      <c r="U4203" s="118"/>
      <c r="V4203" s="118"/>
      <c r="W4203" s="115"/>
      <c r="X4203" s="116"/>
      <c r="Y4203" s="117"/>
      <c r="Z4203" s="119"/>
      <c r="AA4203" s="120" t="s">
        <v>1170</v>
      </c>
      <c r="AB4203" s="121">
        <f>'Demand Input VP'!B2103</f>
        <v>0</v>
      </c>
      <c r="AC4203" s="120">
        <f>'Demand Input VP'!C2103</f>
        <v>0</v>
      </c>
      <c r="AD4203" s="120">
        <f>'Demand Input VP'!D2103</f>
        <v>0</v>
      </c>
      <c r="AE4203" s="120">
        <f>'Demand Input VP'!E2103</f>
        <v>0</v>
      </c>
      <c r="AF4203" s="120">
        <f>'Demand Input VP'!F2103</f>
        <v>0</v>
      </c>
      <c r="AG4203" s="120">
        <f>'Demand Input VP'!G2103</f>
        <v>0</v>
      </c>
      <c r="AH4203" s="120">
        <f>'Demand Input VP'!H2103</f>
        <v>0</v>
      </c>
      <c r="AI4203" s="120">
        <f>'Demand Input VP'!I2103</f>
        <v>0</v>
      </c>
      <c r="AJ4203" s="120">
        <f>'Demand Input VP'!J2103</f>
        <v>0</v>
      </c>
      <c r="AK4203" s="120">
        <f>'Demand Input VP'!K2103</f>
        <v>0</v>
      </c>
      <c r="AL4203" s="120">
        <f>'Demand Input VP'!L2103</f>
        <v>0</v>
      </c>
      <c r="AM4203" s="120">
        <f>'Demand Input VP'!M2103</f>
        <v>0</v>
      </c>
      <c r="AN4203" s="120">
        <f>'Demand Input VP'!N2103</f>
        <v>0</v>
      </c>
      <c r="AQ4203" t="str">
        <f>AQ4198</f>
        <v/>
      </c>
    </row>
    <row r="4204" spans="1:43" ht="14.25" customHeight="1" x14ac:dyDescent="0.25">
      <c r="A4204" s="1"/>
      <c r="B4204" s="122"/>
      <c r="C4204" s="122"/>
      <c r="D4204" s="122"/>
      <c r="E4204" s="122"/>
      <c r="F4204" s="122"/>
      <c r="G4204" s="122"/>
      <c r="H4204" s="122"/>
      <c r="I4204" s="122"/>
      <c r="J4204" s="122"/>
      <c r="K4204" s="122"/>
      <c r="L4204" s="122"/>
      <c r="M4204" s="122"/>
      <c r="N4204" s="122"/>
      <c r="O4204" s="122"/>
      <c r="P4204" s="122"/>
      <c r="Q4204" s="122"/>
      <c r="R4204" s="122"/>
      <c r="S4204" s="122"/>
      <c r="T4204" s="122"/>
      <c r="U4204" s="122"/>
      <c r="V4204" s="122"/>
      <c r="W4204" s="123"/>
      <c r="X4204" s="116"/>
      <c r="Y4204" s="117"/>
      <c r="Z4204" s="123"/>
      <c r="AA4204" s="112" t="s">
        <v>1171</v>
      </c>
      <c r="AB4204" s="113">
        <f>'Demand Input MP'!B2104</f>
        <v>0</v>
      </c>
      <c r="AC4204" s="112">
        <f>'Demand Input MP'!C2104</f>
        <v>0</v>
      </c>
      <c r="AD4204" s="112">
        <f>'Demand Input MP'!D2104</f>
        <v>0</v>
      </c>
      <c r="AE4204" s="112">
        <f>'Demand Input MP'!E2104</f>
        <v>0</v>
      </c>
      <c r="AF4204" s="112">
        <f>'Demand Input MP'!F2104</f>
        <v>0</v>
      </c>
      <c r="AG4204" s="112">
        <f>'Demand Input MP'!G2104</f>
        <v>0</v>
      </c>
      <c r="AH4204" s="112">
        <f>'Demand Input MP'!H2104</f>
        <v>0</v>
      </c>
      <c r="AI4204" s="112">
        <f>'Demand Input MP'!I2104</f>
        <v>0</v>
      </c>
      <c r="AJ4204" s="112">
        <f>'Demand Input MP'!J2104</f>
        <v>0</v>
      </c>
      <c r="AK4204" s="112">
        <f>'Demand Input MP'!K2104</f>
        <v>0</v>
      </c>
      <c r="AL4204" s="112">
        <f>'Demand Input MP'!L2104</f>
        <v>0</v>
      </c>
      <c r="AM4204" s="112">
        <f>'Demand Input MP'!M2104</f>
        <v>0</v>
      </c>
      <c r="AN4204" s="112">
        <f>'Demand Input MP'!N2104</f>
        <v>0</v>
      </c>
      <c r="AQ4204" t="str">
        <f>AQ4198</f>
        <v/>
      </c>
    </row>
    <row r="4205" spans="1:43" ht="14.25" customHeight="1" x14ac:dyDescent="0.25">
      <c r="A4205" s="1"/>
      <c r="B4205" s="122"/>
      <c r="C4205" s="122"/>
      <c r="D4205" s="122"/>
      <c r="E4205" s="122"/>
      <c r="F4205" s="122"/>
      <c r="G4205" s="122"/>
      <c r="H4205" s="122"/>
      <c r="I4205" s="122"/>
      <c r="J4205" s="122"/>
      <c r="K4205" s="122"/>
      <c r="L4205" s="122"/>
      <c r="M4205" s="122"/>
      <c r="N4205" s="122"/>
      <c r="O4205" s="122"/>
      <c r="P4205" s="122"/>
      <c r="Q4205" s="122"/>
      <c r="R4205" s="122"/>
      <c r="S4205" s="122"/>
      <c r="T4205" s="122"/>
      <c r="U4205" s="122"/>
      <c r="V4205" s="124" t="s">
        <v>91</v>
      </c>
      <c r="W4205" s="125">
        <f>IFERROR(IF(SUM('Run Rate History'!E423:AD423)&gt;0,(SUMPRODUCT((B4200:AA4200&gt;=PERCENTILE(B4200:AA4200,0.1))*(B4200:AA4200&lt;=PERCENTILE(B4200:AA4200,0.9))*B4200:AA4200)+SUMPRODUCT(('Run Rate History'!E423:AD423&gt;=PERCENTILE(B4200:AA4200,0.1))*('Run Rate History'!E423:AD423&lt;=PERCENTILE(B4200:AA4200,0.9))*'Run Rate History'!E423:AD423))/(SUMPRODUCT((B4200:AA4200&gt;=PERCENTILE(B4200:AA4200,0.1))*(B4200:AA4200&lt;=PERCENTILE(B4200:AA4200,0.9))*1)+SUMPRODUCT(('Run Rate History'!E423:AD423&gt;=PERCENTILE(B4200:AA4200,0.1))*('Run Rate History'!E423:AD423&lt;=PERCENTILE(B4200:AA4200,0.9))*1)),TRIMMEAN(B4200:AA4200,0.15)),0)</f>
        <v>18.2</v>
      </c>
      <c r="X4205" s="126" t="s">
        <v>1172</v>
      </c>
      <c r="Y4205" s="127">
        <f>SUM(B4200:AA4200)/26</f>
        <v>16.76923076923077</v>
      </c>
      <c r="Z4205" s="128"/>
      <c r="AA4205" s="112" t="s">
        <v>1173</v>
      </c>
      <c r="AB4205" s="113">
        <f>'Demand Input MP'!B2103</f>
        <v>0</v>
      </c>
      <c r="AC4205" s="112">
        <f>'Demand Input MP'!C2103</f>
        <v>0</v>
      </c>
      <c r="AD4205" s="112">
        <f>'Demand Input MP'!D2103</f>
        <v>0</v>
      </c>
      <c r="AE4205" s="112">
        <f>'Demand Input MP'!E2103</f>
        <v>0</v>
      </c>
      <c r="AF4205" s="112">
        <f>'Demand Input MP'!F2103</f>
        <v>0</v>
      </c>
      <c r="AG4205" s="112">
        <f>'Demand Input MP'!G2103</f>
        <v>0</v>
      </c>
      <c r="AH4205" s="112">
        <f>'Demand Input MP'!H2103</f>
        <v>0</v>
      </c>
      <c r="AI4205" s="112">
        <f>'Demand Input MP'!I2103</f>
        <v>0</v>
      </c>
      <c r="AJ4205" s="112">
        <f>'Demand Input MP'!J2103</f>
        <v>0</v>
      </c>
      <c r="AK4205" s="112">
        <f>'Demand Input MP'!K2103</f>
        <v>0</v>
      </c>
      <c r="AL4205" s="112">
        <f>'Demand Input MP'!L2103</f>
        <v>0</v>
      </c>
      <c r="AM4205" s="112">
        <f>'Demand Input MP'!M2103</f>
        <v>0</v>
      </c>
      <c r="AN4205" s="112">
        <f>'Demand Input MP'!N2103</f>
        <v>0</v>
      </c>
      <c r="AQ4205" t="str">
        <f>AQ4198</f>
        <v/>
      </c>
    </row>
    <row r="4206" spans="1:43" ht="14.25" customHeight="1" x14ac:dyDescent="0.25">
      <c r="A4206" s="1"/>
      <c r="B4206" s="122"/>
      <c r="C4206" s="122"/>
      <c r="D4206" s="122"/>
      <c r="E4206" s="122"/>
      <c r="F4206" s="122"/>
      <c r="G4206" s="122"/>
      <c r="H4206" s="122"/>
      <c r="I4206" s="122"/>
      <c r="J4206" s="122"/>
      <c r="K4206" s="122"/>
      <c r="L4206" s="122"/>
      <c r="M4206" s="122"/>
      <c r="N4206" s="122"/>
      <c r="O4206" s="122"/>
      <c r="P4206" s="122"/>
      <c r="Q4206" s="122"/>
      <c r="R4206" s="122"/>
      <c r="S4206" s="122"/>
      <c r="T4206" s="122"/>
      <c r="U4206" s="122"/>
      <c r="V4206" s="124" t="s">
        <v>94</v>
      </c>
      <c r="W4206" s="125">
        <f>IFERROR((1*MIN(MAX(X4200,0.5*IF(SUM('Run Rate History'!E423:AD423)&gt;0,(MEDIAN(IF(B4200:AA4200&gt;0,B4200:AA4200))+MEDIAN(IF('Run Rate History'!E423:AD423&gt;0,'Run Rate History'!E423:AD423)))/2,MEDIAN(IF(B4200:AA4200&gt;0,B4200:AA4200)))),2*IF(SUM('Run Rate History'!E423:AD423)&gt;0,(MEDIAN(IF(B4200:AA4200&gt;0,B4200:AA4200))+MEDIAN(IF('Run Rate History'!E423:AD423&gt;0,'Run Rate History'!E423:AD423)))/2,MEDIAN(IF(B4200:AA4200&gt;0,B4200:AA4200))))+2*MIN(MAX(Y4200,0.5*IF(SUM('Run Rate History'!E423:AD423)&gt;0,(MEDIAN(IF(B4200:AA4200&gt;0,B4200:AA4200))+MEDIAN(IF('Run Rate History'!E423:AD423&gt;0,'Run Rate History'!E423:AD423)))/2,MEDIAN(IF(B4200:AA4200&gt;0,B4200:AA4200)))),2*IF(SUM('Run Rate History'!E423:AD423)&gt;0,(MEDIAN(IF(B4200:AA4200&gt;0,B4200:AA4200))+MEDIAN(IF('Run Rate History'!E423:AD423&gt;0,'Run Rate History'!E423:AD423)))/2,MEDIAN(IF(B4200:AA4200&gt;0,B4200:AA4200))))+3*MIN(MAX(Z4200,0.5*IF(SUM('Run Rate History'!E423:AD423)&gt;0,(MEDIAN(IF(B4200:AA4200&gt;0,B4200:AA4200))+MEDIAN(IF('Run Rate History'!E423:AD423&gt;0,'Run Rate History'!E423:AD423)))/2,MEDIAN(IF(B4200:AA4200&gt;0,B4200:AA4200)))),2*IF(SUM('Run Rate History'!E423:AD423)&gt;0,(MEDIAN(IF(B4200:AA4200&gt;0,B4200:AA4200))+MEDIAN(IF('Run Rate History'!E423:AD423&gt;0,'Run Rate History'!E423:AD423)))/2,MEDIAN(IF(B4200:AA4200&gt;0,B4200:AA4200))))+4*MIN(MAX(AA4200,0.5*IF(SUM('Run Rate History'!E423:AD423)&gt;0,(MEDIAN(IF(B4200:AA4200&gt;0,B4200:AA4200))+MEDIAN(IF('Run Rate History'!E423:AD423&gt;0,'Run Rate History'!E423:AD423)))/2,MEDIAN(IF(B4200:AA4200&gt;0,B4200:AA4200)))),2*IF(SUM('Run Rate History'!E423:AD423)&gt;0,(MEDIAN(IF(B4200:AA4200&gt;0,B4200:AA4200))+MEDIAN(IF('Run Rate History'!E423:AD423&gt;0,'Run Rate History'!E423:AD423)))/2,MEDIAN(IF(B4200:AA4200&gt;0,B4200:AA4200)))))/10,0)</f>
        <v>9.4</v>
      </c>
      <c r="X4206" s="129" t="s">
        <v>1174</v>
      </c>
      <c r="Y4206" s="130">
        <f>IFERROR(VLOOKUP(A4198,'Stanje zaliha'!A:E,5,FALSE()),0)</f>
        <v>0</v>
      </c>
      <c r="Z4206" s="131"/>
      <c r="AA4206" s="113" t="s">
        <v>1175</v>
      </c>
      <c r="AB4206" s="118">
        <f t="shared" ref="AB4206:AN4206" si="838">SUM(AB4202:AB4205)</f>
        <v>0</v>
      </c>
      <c r="AC4206" s="118">
        <f t="shared" si="838"/>
        <v>0</v>
      </c>
      <c r="AD4206" s="118">
        <f t="shared" si="838"/>
        <v>0</v>
      </c>
      <c r="AE4206" s="118">
        <f t="shared" si="838"/>
        <v>0</v>
      </c>
      <c r="AF4206" s="118">
        <f t="shared" si="838"/>
        <v>0</v>
      </c>
      <c r="AG4206" s="118">
        <f t="shared" si="838"/>
        <v>0</v>
      </c>
      <c r="AH4206" s="118">
        <f t="shared" si="838"/>
        <v>0</v>
      </c>
      <c r="AI4206" s="118">
        <f t="shared" si="838"/>
        <v>0</v>
      </c>
      <c r="AJ4206" s="118">
        <f t="shared" si="838"/>
        <v>0</v>
      </c>
      <c r="AK4206" s="118">
        <f t="shared" si="838"/>
        <v>0</v>
      </c>
      <c r="AL4206" s="118">
        <f t="shared" si="838"/>
        <v>0</v>
      </c>
      <c r="AM4206" s="118">
        <f t="shared" si="838"/>
        <v>0</v>
      </c>
      <c r="AN4206" s="118">
        <f t="shared" si="838"/>
        <v>0</v>
      </c>
      <c r="AQ4206" t="str">
        <f>AQ4198</f>
        <v/>
      </c>
    </row>
    <row r="4207" spans="1:43" ht="14.25" customHeight="1" x14ac:dyDescent="0.25">
      <c r="A4207" s="1"/>
      <c r="B4207" s="122"/>
      <c r="C4207" s="122"/>
      <c r="D4207" s="122"/>
      <c r="E4207" s="122"/>
      <c r="F4207" s="122"/>
      <c r="G4207" s="122"/>
      <c r="H4207" s="122"/>
      <c r="I4207" s="122"/>
      <c r="J4207" s="122"/>
      <c r="K4207" s="122"/>
      <c r="L4207" s="122"/>
      <c r="M4207" s="122"/>
      <c r="N4207" s="122"/>
      <c r="O4207" s="122"/>
      <c r="P4207" s="122"/>
      <c r="Q4207" s="122"/>
      <c r="R4207" s="122"/>
      <c r="S4207" s="122"/>
      <c r="T4207" s="122"/>
      <c r="U4207" s="122"/>
      <c r="V4207" s="124" t="s">
        <v>95</v>
      </c>
      <c r="W4207" s="125">
        <f>IFERROR(0.6*W4206+0.4*W4205,0)</f>
        <v>12.92</v>
      </c>
      <c r="X4207" s="132" t="s">
        <v>1176</v>
      </c>
      <c r="Y4207" s="133">
        <f>IFERROR(SUMIF('Popis poslanih narudžbi'!A:A,A4198,'Popis poslanih narudžbi'!C:C),0)</f>
        <v>0</v>
      </c>
      <c r="Z4207" s="131"/>
      <c r="AA4207" s="134" t="s">
        <v>1177</v>
      </c>
      <c r="AB4207" s="118">
        <f t="shared" ref="AB4207:AN4207" si="839">AB4200+AB4206</f>
        <v>0</v>
      </c>
      <c r="AC4207" s="118">
        <f t="shared" si="839"/>
        <v>0</v>
      </c>
      <c r="AD4207" s="118">
        <f t="shared" si="839"/>
        <v>0</v>
      </c>
      <c r="AE4207" s="118">
        <f t="shared" si="839"/>
        <v>0</v>
      </c>
      <c r="AF4207" s="118">
        <f t="shared" si="839"/>
        <v>0</v>
      </c>
      <c r="AG4207" s="118">
        <f t="shared" si="839"/>
        <v>0</v>
      </c>
      <c r="AH4207" s="118">
        <f t="shared" si="839"/>
        <v>0</v>
      </c>
      <c r="AI4207" s="118">
        <f t="shared" si="839"/>
        <v>0</v>
      </c>
      <c r="AJ4207" s="118">
        <f t="shared" si="839"/>
        <v>0</v>
      </c>
      <c r="AK4207" s="118">
        <f t="shared" si="839"/>
        <v>0</v>
      </c>
      <c r="AL4207" s="118">
        <f t="shared" si="839"/>
        <v>0</v>
      </c>
      <c r="AM4207" s="118">
        <f t="shared" si="839"/>
        <v>0</v>
      </c>
      <c r="AN4207" s="118">
        <f t="shared" si="839"/>
        <v>0</v>
      </c>
      <c r="AQ4207" t="str">
        <f>AQ4198</f>
        <v/>
      </c>
    </row>
    <row r="4208" spans="1:43" ht="14.25" customHeight="1" x14ac:dyDescent="0.25">
      <c r="A4208" s="107" t="str">
        <f>'Run Rate'!A424</f>
        <v>ON00432</v>
      </c>
      <c r="B4208" s="135" t="str">
        <f>'Run Rate'!B424</f>
        <v>Serious Mass 5,45kg Cookies&amp;Cream</v>
      </c>
      <c r="C4208" s="135" t="str">
        <f>'Run Rate'!C424</f>
        <v>SPORTSKA PREHRANA</v>
      </c>
      <c r="D4208" s="135" t="str">
        <f>'Run Rate'!D424</f>
        <v>03 BRONZE</v>
      </c>
      <c r="E4208" s="122"/>
      <c r="F4208" s="122"/>
      <c r="G4208" s="122"/>
      <c r="H4208" s="122"/>
      <c r="I4208" s="122"/>
      <c r="J4208" s="122"/>
      <c r="K4208" s="122"/>
      <c r="L4208" s="122"/>
      <c r="M4208" s="122"/>
      <c r="N4208" s="122"/>
      <c r="O4208" s="122"/>
      <c r="P4208" s="122"/>
      <c r="Q4208" s="122"/>
      <c r="R4208" s="122"/>
      <c r="S4208" s="122"/>
      <c r="T4208" s="122"/>
      <c r="U4208" s="122"/>
      <c r="V4208" s="122"/>
      <c r="W4208" s="122"/>
      <c r="X4208" s="122"/>
      <c r="Y4208" s="122"/>
      <c r="Z4208" s="122"/>
      <c r="AA4208" s="122"/>
      <c r="AB4208" s="122"/>
      <c r="AC4208" s="122"/>
      <c r="AD4208" s="122"/>
      <c r="AE4208" s="122"/>
      <c r="AF4208" s="122"/>
      <c r="AG4208" s="122"/>
      <c r="AH4208" s="122"/>
      <c r="AI4208" s="122"/>
      <c r="AJ4208" s="122"/>
      <c r="AK4208" s="122"/>
      <c r="AL4208" s="122"/>
      <c r="AM4208" s="122"/>
      <c r="AN4208" s="122"/>
      <c r="AQ4208" t="str">
        <f>IF(AND(OR($B$1="ALL",$B$1=C4208),OR($E$1="ALL",$E$1=D4208),OR($B$2="ALL",$B$2=A4208),OR($E$2="ALL",IFERROR(SEARCH($E$2,B4208),0)&gt;0)),"MATCH","")</f>
        <v/>
      </c>
    </row>
    <row r="4209" spans="1:43" ht="14.25" customHeight="1" x14ac:dyDescent="0.25">
      <c r="A4209" s="108" t="s">
        <v>1137</v>
      </c>
      <c r="B4209" s="136" t="s">
        <v>1138</v>
      </c>
      <c r="C4209" s="136" t="s">
        <v>1139</v>
      </c>
      <c r="D4209" s="136" t="s">
        <v>1140</v>
      </c>
      <c r="E4209" s="136" t="s">
        <v>1141</v>
      </c>
      <c r="F4209" s="136" t="s">
        <v>1142</v>
      </c>
      <c r="G4209" s="136" t="s">
        <v>1143</v>
      </c>
      <c r="H4209" s="136" t="s">
        <v>1144</v>
      </c>
      <c r="I4209" s="136" t="s">
        <v>1145</v>
      </c>
      <c r="J4209" s="136" t="s">
        <v>1146</v>
      </c>
      <c r="K4209" s="136" t="s">
        <v>1147</v>
      </c>
      <c r="L4209" s="136" t="s">
        <v>1148</v>
      </c>
      <c r="M4209" s="136" t="s">
        <v>1149</v>
      </c>
      <c r="N4209" s="136" t="s">
        <v>1150</v>
      </c>
      <c r="O4209" s="136" t="s">
        <v>1151</v>
      </c>
      <c r="P4209" s="136" t="s">
        <v>1152</v>
      </c>
      <c r="Q4209" s="136" t="s">
        <v>1153</v>
      </c>
      <c r="R4209" s="136" t="s">
        <v>1154</v>
      </c>
      <c r="S4209" s="136" t="s">
        <v>1155</v>
      </c>
      <c r="T4209" s="136" t="s">
        <v>1156</v>
      </c>
      <c r="U4209" s="136" t="s">
        <v>1157</v>
      </c>
      <c r="V4209" s="136" t="s">
        <v>1158</v>
      </c>
      <c r="W4209" s="136" t="s">
        <v>1159</v>
      </c>
      <c r="X4209" s="136" t="s">
        <v>1160</v>
      </c>
      <c r="Y4209" s="136" t="s">
        <v>1161</v>
      </c>
      <c r="Z4209" s="136" t="s">
        <v>1162</v>
      </c>
      <c r="AA4209" s="136" t="s">
        <v>1163</v>
      </c>
      <c r="AB4209" s="137" t="s">
        <v>156</v>
      </c>
      <c r="AC4209" s="137" t="s">
        <v>157</v>
      </c>
      <c r="AD4209" s="137" t="s">
        <v>158</v>
      </c>
      <c r="AE4209" s="137" t="s">
        <v>139</v>
      </c>
      <c r="AF4209" s="138" t="s">
        <v>140</v>
      </c>
      <c r="AG4209" s="138" t="s">
        <v>141</v>
      </c>
      <c r="AH4209" s="138" t="s">
        <v>142</v>
      </c>
      <c r="AI4209" s="138" t="s">
        <v>143</v>
      </c>
      <c r="AJ4209" s="139" t="s">
        <v>144</v>
      </c>
      <c r="AK4209" s="139" t="s">
        <v>145</v>
      </c>
      <c r="AL4209" s="139" t="s">
        <v>146</v>
      </c>
      <c r="AM4209" s="140" t="s">
        <v>147</v>
      </c>
      <c r="AN4209" s="140" t="s">
        <v>148</v>
      </c>
      <c r="AQ4209" t="str">
        <f>AQ4208</f>
        <v/>
      </c>
    </row>
    <row r="4210" spans="1:43" ht="14.25" customHeight="1" x14ac:dyDescent="0.25">
      <c r="A4210" s="99" t="s">
        <v>1164</v>
      </c>
      <c r="B4210" s="112">
        <f>'Run Rate'!E424</f>
        <v>1</v>
      </c>
      <c r="C4210" s="112">
        <f>'Run Rate'!F424</f>
        <v>4</v>
      </c>
      <c r="D4210" s="112">
        <f>'Run Rate'!G424</f>
        <v>4</v>
      </c>
      <c r="E4210" s="112">
        <f>'Run Rate'!H424</f>
        <v>4</v>
      </c>
      <c r="F4210" s="112">
        <f>'Run Rate'!I424</f>
        <v>2</v>
      </c>
      <c r="G4210" s="112">
        <f>'Run Rate'!J424</f>
        <v>3</v>
      </c>
      <c r="H4210" s="112">
        <f>'Run Rate'!K424</f>
        <v>3</v>
      </c>
      <c r="I4210" s="112">
        <f>'Run Rate'!L424</f>
        <v>1</v>
      </c>
      <c r="J4210" s="112">
        <f>'Run Rate'!M424</f>
        <v>1</v>
      </c>
      <c r="K4210" s="112">
        <f>'Run Rate'!N424</f>
        <v>4</v>
      </c>
      <c r="L4210" s="112">
        <f>'Run Rate'!O424</f>
        <v>5</v>
      </c>
      <c r="M4210" s="112">
        <f>'Run Rate'!P424</f>
        <v>4</v>
      </c>
      <c r="N4210" s="112">
        <f>'Run Rate'!Q424</f>
        <v>6</v>
      </c>
      <c r="O4210" s="112">
        <f>'Run Rate'!R424</f>
        <v>1</v>
      </c>
      <c r="P4210" s="112">
        <f>'Run Rate'!S424</f>
        <v>4</v>
      </c>
      <c r="Q4210" s="112">
        <f>'Run Rate'!T424</f>
        <v>4</v>
      </c>
      <c r="R4210" s="112">
        <f>'Run Rate'!U424</f>
        <v>6</v>
      </c>
      <c r="S4210" s="112">
        <f>'Run Rate'!V424</f>
        <v>2</v>
      </c>
      <c r="T4210" s="112">
        <f>'Run Rate'!W424</f>
        <v>2</v>
      </c>
      <c r="U4210" s="112">
        <f>'Run Rate'!X424</f>
        <v>2</v>
      </c>
      <c r="V4210" s="112">
        <f>'Run Rate'!Y424</f>
        <v>2</v>
      </c>
      <c r="W4210" s="112">
        <f>'Run Rate'!Z424</f>
        <v>4</v>
      </c>
      <c r="X4210" s="112">
        <f>'Run Rate'!AA424</f>
        <v>5</v>
      </c>
      <c r="Y4210" s="112">
        <f>'Run Rate'!AB424</f>
        <v>2</v>
      </c>
      <c r="Z4210" s="112">
        <f>'Run Rate'!AC424</f>
        <v>5</v>
      </c>
      <c r="AA4210" s="112">
        <f>'Run Rate'!AD424</f>
        <v>2</v>
      </c>
      <c r="AB4210" s="113">
        <v>3</v>
      </c>
      <c r="AC4210" s="112">
        <v>3</v>
      </c>
      <c r="AD4210" s="112">
        <v>3</v>
      </c>
      <c r="AE4210" s="112">
        <v>3</v>
      </c>
      <c r="AF4210" s="112">
        <v>3</v>
      </c>
      <c r="AG4210" s="112">
        <v>3</v>
      </c>
      <c r="AH4210" s="112">
        <v>3</v>
      </c>
      <c r="AI4210" s="112">
        <v>3</v>
      </c>
      <c r="AJ4210" s="112">
        <v>3</v>
      </c>
      <c r="AK4210" s="112">
        <v>3</v>
      </c>
      <c r="AL4210" s="112">
        <v>3</v>
      </c>
      <c r="AM4210" s="112">
        <v>3</v>
      </c>
      <c r="AN4210" s="112">
        <v>3</v>
      </c>
      <c r="AQ4210" t="str">
        <f>AQ4208</f>
        <v/>
      </c>
    </row>
    <row r="4211" spans="1:43" ht="14.25" customHeight="1" x14ac:dyDescent="0.25">
      <c r="A4211" s="99" t="s">
        <v>1165</v>
      </c>
      <c r="B4211" s="114"/>
      <c r="C4211" s="114"/>
      <c r="D4211" s="114"/>
      <c r="E4211" s="114"/>
      <c r="F4211" s="114"/>
      <c r="G4211" s="114"/>
      <c r="H4211" s="114"/>
      <c r="I4211" s="114"/>
      <c r="J4211" s="114"/>
      <c r="K4211" s="114"/>
      <c r="L4211" s="114"/>
      <c r="M4211" s="114"/>
      <c r="N4211" s="114"/>
      <c r="O4211" s="114"/>
      <c r="P4211" s="114"/>
      <c r="Q4211" s="114"/>
      <c r="R4211" s="114"/>
      <c r="S4211" s="114"/>
      <c r="T4211" s="114"/>
      <c r="U4211" s="114"/>
      <c r="V4211" s="114"/>
      <c r="W4211" s="115"/>
      <c r="X4211" s="115"/>
      <c r="Y4211" s="115"/>
      <c r="Z4211" s="115"/>
      <c r="AA4211" s="112" t="s">
        <v>1166</v>
      </c>
      <c r="AB4211" s="113"/>
      <c r="AC4211" s="112"/>
      <c r="AD4211" s="112"/>
      <c r="AE4211" s="112"/>
      <c r="AF4211" s="112"/>
      <c r="AG4211" s="112"/>
      <c r="AH4211" s="112"/>
      <c r="AI4211" s="112"/>
      <c r="AJ4211" s="112"/>
      <c r="AK4211" s="112"/>
      <c r="AL4211" s="112"/>
      <c r="AM4211" s="112"/>
      <c r="AN4211" s="112"/>
      <c r="AQ4211" t="str">
        <f>AQ4208</f>
        <v/>
      </c>
    </row>
    <row r="4212" spans="1:43" ht="14.25" customHeight="1" x14ac:dyDescent="0.25">
      <c r="A4212" s="99" t="s">
        <v>1167</v>
      </c>
      <c r="B4212" s="114"/>
      <c r="C4212" s="114"/>
      <c r="D4212" s="114"/>
      <c r="E4212" s="114"/>
      <c r="F4212" s="114"/>
      <c r="G4212" s="114"/>
      <c r="H4212" s="114"/>
      <c r="I4212" s="114"/>
      <c r="J4212" s="114"/>
      <c r="K4212" s="114"/>
      <c r="L4212" s="114"/>
      <c r="M4212" s="114"/>
      <c r="N4212" s="114"/>
      <c r="O4212" s="114"/>
      <c r="P4212" s="114"/>
      <c r="Q4212" s="114"/>
      <c r="R4212" s="114"/>
      <c r="S4212" s="114"/>
      <c r="T4212" s="114"/>
      <c r="U4212" s="114"/>
      <c r="V4212" s="114"/>
      <c r="W4212" s="115"/>
      <c r="X4212" s="116"/>
      <c r="Y4212" s="117"/>
      <c r="Z4212" s="115"/>
      <c r="AA4212" s="112" t="s">
        <v>1168</v>
      </c>
      <c r="AB4212" s="113">
        <f>'Demand Input VP'!B2109</f>
        <v>0</v>
      </c>
      <c r="AC4212" s="112">
        <f>'Demand Input VP'!C2109</f>
        <v>0</v>
      </c>
      <c r="AD4212" s="112">
        <f>'Demand Input VP'!D2109</f>
        <v>0</v>
      </c>
      <c r="AE4212" s="112">
        <f>'Demand Input VP'!E2109</f>
        <v>0</v>
      </c>
      <c r="AF4212" s="112">
        <f>'Demand Input VP'!F2109</f>
        <v>0</v>
      </c>
      <c r="AG4212" s="112">
        <f>'Demand Input VP'!G2109</f>
        <v>0</v>
      </c>
      <c r="AH4212" s="112">
        <f>'Demand Input VP'!H2109</f>
        <v>0</v>
      </c>
      <c r="AI4212" s="112">
        <f>'Demand Input VP'!I2109</f>
        <v>0</v>
      </c>
      <c r="AJ4212" s="112">
        <f>'Demand Input VP'!J2109</f>
        <v>0</v>
      </c>
      <c r="AK4212" s="112">
        <f>'Demand Input VP'!K2109</f>
        <v>0</v>
      </c>
      <c r="AL4212" s="112">
        <f>'Demand Input VP'!L2109</f>
        <v>0</v>
      </c>
      <c r="AM4212" s="112">
        <f>'Demand Input VP'!M2109</f>
        <v>0</v>
      </c>
      <c r="AN4212" s="112">
        <f>'Demand Input VP'!N2109</f>
        <v>0</v>
      </c>
      <c r="AQ4212" t="str">
        <f>AQ4208</f>
        <v/>
      </c>
    </row>
    <row r="4213" spans="1:43" ht="14.25" customHeight="1" x14ac:dyDescent="0.25">
      <c r="A4213" s="99" t="s">
        <v>1169</v>
      </c>
      <c r="B4213" s="118"/>
      <c r="C4213" s="118"/>
      <c r="D4213" s="118"/>
      <c r="E4213" s="118"/>
      <c r="F4213" s="118"/>
      <c r="G4213" s="118"/>
      <c r="H4213" s="118"/>
      <c r="I4213" s="118"/>
      <c r="J4213" s="118"/>
      <c r="K4213" s="118"/>
      <c r="L4213" s="118"/>
      <c r="M4213" s="118"/>
      <c r="N4213" s="118"/>
      <c r="O4213" s="118"/>
      <c r="P4213" s="118"/>
      <c r="Q4213" s="118"/>
      <c r="R4213" s="118"/>
      <c r="S4213" s="118"/>
      <c r="T4213" s="118"/>
      <c r="U4213" s="118"/>
      <c r="V4213" s="118"/>
      <c r="W4213" s="115"/>
      <c r="X4213" s="116"/>
      <c r="Y4213" s="117"/>
      <c r="Z4213" s="119"/>
      <c r="AA4213" s="120" t="s">
        <v>1170</v>
      </c>
      <c r="AB4213" s="121">
        <f>'Demand Input VP'!B2108</f>
        <v>0</v>
      </c>
      <c r="AC4213" s="120">
        <f>'Demand Input VP'!C2108</f>
        <v>0</v>
      </c>
      <c r="AD4213" s="120">
        <f>'Demand Input VP'!D2108</f>
        <v>0</v>
      </c>
      <c r="AE4213" s="120">
        <f>'Demand Input VP'!E2108</f>
        <v>0</v>
      </c>
      <c r="AF4213" s="120">
        <f>'Demand Input VP'!F2108</f>
        <v>0</v>
      </c>
      <c r="AG4213" s="120">
        <f>'Demand Input VP'!G2108</f>
        <v>0</v>
      </c>
      <c r="AH4213" s="120">
        <f>'Demand Input VP'!H2108</f>
        <v>0</v>
      </c>
      <c r="AI4213" s="120">
        <f>'Demand Input VP'!I2108</f>
        <v>0</v>
      </c>
      <c r="AJ4213" s="120">
        <f>'Demand Input VP'!J2108</f>
        <v>0</v>
      </c>
      <c r="AK4213" s="120">
        <f>'Demand Input VP'!K2108</f>
        <v>0</v>
      </c>
      <c r="AL4213" s="120">
        <f>'Demand Input VP'!L2108</f>
        <v>0</v>
      </c>
      <c r="AM4213" s="120">
        <f>'Demand Input VP'!M2108</f>
        <v>0</v>
      </c>
      <c r="AN4213" s="120">
        <f>'Demand Input VP'!N2108</f>
        <v>0</v>
      </c>
      <c r="AQ4213" t="str">
        <f>AQ4208</f>
        <v/>
      </c>
    </row>
    <row r="4214" spans="1:43" ht="14.25" customHeight="1" x14ac:dyDescent="0.25">
      <c r="A4214" s="1"/>
      <c r="B4214" s="122"/>
      <c r="C4214" s="122"/>
      <c r="D4214" s="122"/>
      <c r="E4214" s="122"/>
      <c r="F4214" s="122"/>
      <c r="G4214" s="122"/>
      <c r="H4214" s="122"/>
      <c r="I4214" s="122"/>
      <c r="J4214" s="122"/>
      <c r="K4214" s="122"/>
      <c r="L4214" s="122"/>
      <c r="M4214" s="122"/>
      <c r="N4214" s="122"/>
      <c r="O4214" s="122"/>
      <c r="P4214" s="122"/>
      <c r="Q4214" s="122"/>
      <c r="R4214" s="122"/>
      <c r="S4214" s="122"/>
      <c r="T4214" s="122"/>
      <c r="U4214" s="122"/>
      <c r="V4214" s="122"/>
      <c r="W4214" s="123"/>
      <c r="X4214" s="116"/>
      <c r="Y4214" s="117"/>
      <c r="Z4214" s="123"/>
      <c r="AA4214" s="112" t="s">
        <v>1171</v>
      </c>
      <c r="AB4214" s="113">
        <f>'Demand Input MP'!B2109</f>
        <v>0</v>
      </c>
      <c r="AC4214" s="112">
        <f>'Demand Input MP'!C2109</f>
        <v>0</v>
      </c>
      <c r="AD4214" s="112">
        <f>'Demand Input MP'!D2109</f>
        <v>0</v>
      </c>
      <c r="AE4214" s="112">
        <f>'Demand Input MP'!E2109</f>
        <v>0</v>
      </c>
      <c r="AF4214" s="112">
        <f>'Demand Input MP'!F2109</f>
        <v>0</v>
      </c>
      <c r="AG4214" s="112">
        <f>'Demand Input MP'!G2109</f>
        <v>0</v>
      </c>
      <c r="AH4214" s="112">
        <f>'Demand Input MP'!H2109</f>
        <v>0</v>
      </c>
      <c r="AI4214" s="112">
        <f>'Demand Input MP'!I2109</f>
        <v>0</v>
      </c>
      <c r="AJ4214" s="112">
        <f>'Demand Input MP'!J2109</f>
        <v>0</v>
      </c>
      <c r="AK4214" s="112">
        <f>'Demand Input MP'!K2109</f>
        <v>0</v>
      </c>
      <c r="AL4214" s="112">
        <f>'Demand Input MP'!L2109</f>
        <v>0</v>
      </c>
      <c r="AM4214" s="112">
        <f>'Demand Input MP'!M2109</f>
        <v>0</v>
      </c>
      <c r="AN4214" s="112">
        <f>'Demand Input MP'!N2109</f>
        <v>0</v>
      </c>
      <c r="AQ4214" t="str">
        <f>AQ4208</f>
        <v/>
      </c>
    </row>
    <row r="4215" spans="1:43" ht="14.25" customHeight="1" x14ac:dyDescent="0.25">
      <c r="A4215" s="1"/>
      <c r="B4215" s="122"/>
      <c r="C4215" s="122"/>
      <c r="D4215" s="122"/>
      <c r="E4215" s="122"/>
      <c r="F4215" s="122"/>
      <c r="G4215" s="122"/>
      <c r="H4215" s="122"/>
      <c r="I4215" s="122"/>
      <c r="J4215" s="122"/>
      <c r="K4215" s="122"/>
      <c r="L4215" s="122"/>
      <c r="M4215" s="122"/>
      <c r="N4215" s="122"/>
      <c r="O4215" s="122"/>
      <c r="P4215" s="122"/>
      <c r="Q4215" s="122"/>
      <c r="R4215" s="122"/>
      <c r="S4215" s="122"/>
      <c r="T4215" s="122"/>
      <c r="U4215" s="122"/>
      <c r="V4215" s="124" t="s">
        <v>91</v>
      </c>
      <c r="W4215" s="125">
        <f>IFERROR(IF(SUM('Run Rate History'!E424:AD424)&gt;0,(SUMPRODUCT((B4210:AA4210&gt;=PERCENTILE(B4210:AA4210,0.1))*(B4210:AA4210&lt;=PERCENTILE(B4210:AA4210,0.9))*B4210:AA4210)+SUMPRODUCT(('Run Rate History'!E424:AD424&gt;=PERCENTILE(B4210:AA4210,0.1))*('Run Rate History'!E424:AD424&lt;=PERCENTILE(B4210:AA4210,0.9))*'Run Rate History'!E424:AD424))/(SUMPRODUCT((B4210:AA4210&gt;=PERCENTILE(B4210:AA4210,0.1))*(B4210:AA4210&lt;=PERCENTILE(B4210:AA4210,0.9))*1)+SUMPRODUCT(('Run Rate History'!E424:AD424&gt;=PERCENTILE(B4210:AA4210,0.1))*('Run Rate History'!E424:AD424&lt;=PERCENTILE(B4210:AA4210,0.9))*1)),TRIMMEAN(B4210:AA4210,0.15)),0)</f>
        <v>2.8055555555555554</v>
      </c>
      <c r="X4215" s="126" t="s">
        <v>1172</v>
      </c>
      <c r="Y4215" s="127">
        <f>SUM(B4210:AA4210)/26</f>
        <v>3.1923076923076925</v>
      </c>
      <c r="Z4215" s="128"/>
      <c r="AA4215" s="112" t="s">
        <v>1173</v>
      </c>
      <c r="AB4215" s="113">
        <f>'Demand Input MP'!B2108</f>
        <v>0</v>
      </c>
      <c r="AC4215" s="112">
        <f>'Demand Input MP'!C2108</f>
        <v>0</v>
      </c>
      <c r="AD4215" s="112">
        <f>'Demand Input MP'!D2108</f>
        <v>0</v>
      </c>
      <c r="AE4215" s="112">
        <f>'Demand Input MP'!E2108</f>
        <v>0</v>
      </c>
      <c r="AF4215" s="112">
        <f>'Demand Input MP'!F2108</f>
        <v>0</v>
      </c>
      <c r="AG4215" s="112">
        <f>'Demand Input MP'!G2108</f>
        <v>0</v>
      </c>
      <c r="AH4215" s="112">
        <f>'Demand Input MP'!H2108</f>
        <v>0</v>
      </c>
      <c r="AI4215" s="112">
        <f>'Demand Input MP'!I2108</f>
        <v>0</v>
      </c>
      <c r="AJ4215" s="112">
        <f>'Demand Input MP'!J2108</f>
        <v>0</v>
      </c>
      <c r="AK4215" s="112">
        <f>'Demand Input MP'!K2108</f>
        <v>0</v>
      </c>
      <c r="AL4215" s="112">
        <f>'Demand Input MP'!L2108</f>
        <v>0</v>
      </c>
      <c r="AM4215" s="112">
        <f>'Demand Input MP'!M2108</f>
        <v>0</v>
      </c>
      <c r="AN4215" s="112">
        <f>'Demand Input MP'!N2108</f>
        <v>0</v>
      </c>
      <c r="AQ4215" t="str">
        <f>AQ4208</f>
        <v/>
      </c>
    </row>
    <row r="4216" spans="1:43" ht="14.25" customHeight="1" x14ac:dyDescent="0.25">
      <c r="A4216" s="1"/>
      <c r="B4216" s="122"/>
      <c r="C4216" s="122"/>
      <c r="D4216" s="122"/>
      <c r="E4216" s="122"/>
      <c r="F4216" s="122"/>
      <c r="G4216" s="122"/>
      <c r="H4216" s="122"/>
      <c r="I4216" s="122"/>
      <c r="J4216" s="122"/>
      <c r="K4216" s="122"/>
      <c r="L4216" s="122"/>
      <c r="M4216" s="122"/>
      <c r="N4216" s="122"/>
      <c r="O4216" s="122"/>
      <c r="P4216" s="122"/>
      <c r="Q4216" s="122"/>
      <c r="R4216" s="122"/>
      <c r="S4216" s="122"/>
      <c r="T4216" s="122"/>
      <c r="U4216" s="122"/>
      <c r="V4216" s="124" t="s">
        <v>94</v>
      </c>
      <c r="W4216" s="125">
        <f>IFERROR((1*MIN(MAX(X4210,0.5*IF(SUM('Run Rate History'!E424:AD424)&gt;0,(MEDIAN(IF(B4210:AA4210&gt;0,B4210:AA4210))+MEDIAN(IF('Run Rate History'!E424:AD424&gt;0,'Run Rate History'!E424:AD424)))/2,MEDIAN(IF(B4210:AA4210&gt;0,B4210:AA4210)))),2*IF(SUM('Run Rate History'!E424:AD424)&gt;0,(MEDIAN(IF(B4210:AA4210&gt;0,B4210:AA4210))+MEDIAN(IF('Run Rate History'!E424:AD424&gt;0,'Run Rate History'!E424:AD424)))/2,MEDIAN(IF(B4210:AA4210&gt;0,B4210:AA4210))))+2*MIN(MAX(Y4210,0.5*IF(SUM('Run Rate History'!E424:AD424)&gt;0,(MEDIAN(IF(B4210:AA4210&gt;0,B4210:AA4210))+MEDIAN(IF('Run Rate History'!E424:AD424&gt;0,'Run Rate History'!E424:AD424)))/2,MEDIAN(IF(B4210:AA4210&gt;0,B4210:AA4210)))),2*IF(SUM('Run Rate History'!E424:AD424)&gt;0,(MEDIAN(IF(B4210:AA4210&gt;0,B4210:AA4210))+MEDIAN(IF('Run Rate History'!E424:AD424&gt;0,'Run Rate History'!E424:AD424)))/2,MEDIAN(IF(B4210:AA4210&gt;0,B4210:AA4210))))+3*MIN(MAX(Z4210,0.5*IF(SUM('Run Rate History'!E424:AD424)&gt;0,(MEDIAN(IF(B4210:AA4210&gt;0,B4210:AA4210))+MEDIAN(IF('Run Rate History'!E424:AD424&gt;0,'Run Rate History'!E424:AD424)))/2,MEDIAN(IF(B4210:AA4210&gt;0,B4210:AA4210)))),2*IF(SUM('Run Rate History'!E424:AD424)&gt;0,(MEDIAN(IF(B4210:AA4210&gt;0,B4210:AA4210))+MEDIAN(IF('Run Rate History'!E424:AD424&gt;0,'Run Rate History'!E424:AD424)))/2,MEDIAN(IF(B4210:AA4210&gt;0,B4210:AA4210))))+4*MIN(MAX(AA4210,0.5*IF(SUM('Run Rate History'!E424:AD424)&gt;0,(MEDIAN(IF(B4210:AA4210&gt;0,B4210:AA4210))+MEDIAN(IF('Run Rate History'!E424:AD424&gt;0,'Run Rate History'!E424:AD424)))/2,MEDIAN(IF(B4210:AA4210&gt;0,B4210:AA4210)))),2*IF(SUM('Run Rate History'!E424:AD424)&gt;0,(MEDIAN(IF(B4210:AA4210&gt;0,B4210:AA4210))+MEDIAN(IF('Run Rate History'!E424:AD424&gt;0,'Run Rate History'!E424:AD424)))/2,MEDIAN(IF(B4210:AA4210&gt;0,B4210:AA4210)))))/10,0)</f>
        <v>3.2749999999999999</v>
      </c>
      <c r="X4216" s="129" t="s">
        <v>1174</v>
      </c>
      <c r="Y4216" s="130">
        <f>IFERROR(VLOOKUP(A4208,'Stanje zaliha'!A:E,5,FALSE()),0)</f>
        <v>36</v>
      </c>
      <c r="Z4216" s="131"/>
      <c r="AA4216" s="113" t="s">
        <v>1175</v>
      </c>
      <c r="AB4216" s="118">
        <f t="shared" ref="AB4216:AN4216" si="840">SUM(AB4212:AB4215)</f>
        <v>0</v>
      </c>
      <c r="AC4216" s="118">
        <f t="shared" si="840"/>
        <v>0</v>
      </c>
      <c r="AD4216" s="118">
        <f t="shared" si="840"/>
        <v>0</v>
      </c>
      <c r="AE4216" s="118">
        <f t="shared" si="840"/>
        <v>0</v>
      </c>
      <c r="AF4216" s="118">
        <f t="shared" si="840"/>
        <v>0</v>
      </c>
      <c r="AG4216" s="118">
        <f t="shared" si="840"/>
        <v>0</v>
      </c>
      <c r="AH4216" s="118">
        <f t="shared" si="840"/>
        <v>0</v>
      </c>
      <c r="AI4216" s="118">
        <f t="shared" si="840"/>
        <v>0</v>
      </c>
      <c r="AJ4216" s="118">
        <f t="shared" si="840"/>
        <v>0</v>
      </c>
      <c r="AK4216" s="118">
        <f t="shared" si="840"/>
        <v>0</v>
      </c>
      <c r="AL4216" s="118">
        <f t="shared" si="840"/>
        <v>0</v>
      </c>
      <c r="AM4216" s="118">
        <f t="shared" si="840"/>
        <v>0</v>
      </c>
      <c r="AN4216" s="118">
        <f t="shared" si="840"/>
        <v>0</v>
      </c>
      <c r="AQ4216" t="str">
        <f>AQ4208</f>
        <v/>
      </c>
    </row>
    <row r="4217" spans="1:43" ht="14.25" customHeight="1" x14ac:dyDescent="0.25">
      <c r="A4217" s="1"/>
      <c r="B4217" s="122"/>
      <c r="C4217" s="122"/>
      <c r="D4217" s="122"/>
      <c r="E4217" s="122"/>
      <c r="F4217" s="122"/>
      <c r="G4217" s="122"/>
      <c r="H4217" s="122"/>
      <c r="I4217" s="122"/>
      <c r="J4217" s="122"/>
      <c r="K4217" s="122"/>
      <c r="L4217" s="122"/>
      <c r="M4217" s="122"/>
      <c r="N4217" s="122"/>
      <c r="O4217" s="122"/>
      <c r="P4217" s="122"/>
      <c r="Q4217" s="122"/>
      <c r="R4217" s="122"/>
      <c r="S4217" s="122"/>
      <c r="T4217" s="122"/>
      <c r="U4217" s="122"/>
      <c r="V4217" s="124" t="s">
        <v>95</v>
      </c>
      <c r="W4217" s="125">
        <f>IFERROR(0.6*W4216+0.4*W4215,0)</f>
        <v>3.0872222222222221</v>
      </c>
      <c r="X4217" s="132" t="s">
        <v>1176</v>
      </c>
      <c r="Y4217" s="133">
        <f>IFERROR(SUMIF('Popis poslanih narudžbi'!A:A,A4208,'Popis poslanih narudžbi'!C:C),0)</f>
        <v>0</v>
      </c>
      <c r="Z4217" s="131"/>
      <c r="AA4217" s="134" t="s">
        <v>1177</v>
      </c>
      <c r="AB4217" s="118">
        <f t="shared" ref="AB4217:AN4217" si="841">AB4210+AB4216</f>
        <v>3</v>
      </c>
      <c r="AC4217" s="118">
        <f t="shared" si="841"/>
        <v>3</v>
      </c>
      <c r="AD4217" s="118">
        <f t="shared" si="841"/>
        <v>3</v>
      </c>
      <c r="AE4217" s="118">
        <f t="shared" si="841"/>
        <v>3</v>
      </c>
      <c r="AF4217" s="118">
        <f t="shared" si="841"/>
        <v>3</v>
      </c>
      <c r="AG4217" s="118">
        <f t="shared" si="841"/>
        <v>3</v>
      </c>
      <c r="AH4217" s="118">
        <f t="shared" si="841"/>
        <v>3</v>
      </c>
      <c r="AI4217" s="118">
        <f t="shared" si="841"/>
        <v>3</v>
      </c>
      <c r="AJ4217" s="118">
        <f t="shared" si="841"/>
        <v>3</v>
      </c>
      <c r="AK4217" s="118">
        <f t="shared" si="841"/>
        <v>3</v>
      </c>
      <c r="AL4217" s="118">
        <f t="shared" si="841"/>
        <v>3</v>
      </c>
      <c r="AM4217" s="118">
        <f t="shared" si="841"/>
        <v>3</v>
      </c>
      <c r="AN4217" s="118">
        <f t="shared" si="841"/>
        <v>3</v>
      </c>
      <c r="AQ4217" t="str">
        <f>AQ4208</f>
        <v/>
      </c>
    </row>
    <row r="4218" spans="1:43" ht="14.25" customHeight="1" x14ac:dyDescent="0.25">
      <c r="A4218" s="107" t="str">
        <f>'Run Rate'!A425</f>
        <v>POL12708</v>
      </c>
      <c r="B4218" s="135" t="str">
        <f>'Run Rate'!B425</f>
        <v>Polleo Pro Whey 908g Vanilla raspberry</v>
      </c>
      <c r="C4218" s="135" t="str">
        <f>'Run Rate'!C425</f>
        <v>PROTEINI</v>
      </c>
      <c r="D4218" s="135" t="str">
        <f>'Run Rate'!D425</f>
        <v>03 BRONZE</v>
      </c>
      <c r="E4218" s="122"/>
      <c r="F4218" s="122"/>
      <c r="G4218" s="122"/>
      <c r="H4218" s="122"/>
      <c r="I4218" s="122"/>
      <c r="J4218" s="122"/>
      <c r="K4218" s="122"/>
      <c r="L4218" s="122"/>
      <c r="M4218" s="122"/>
      <c r="N4218" s="122"/>
      <c r="O4218" s="122"/>
      <c r="P4218" s="122"/>
      <c r="Q4218" s="122"/>
      <c r="R4218" s="122"/>
      <c r="S4218" s="122"/>
      <c r="T4218" s="122"/>
      <c r="U4218" s="122"/>
      <c r="V4218" s="122"/>
      <c r="W4218" s="122"/>
      <c r="X4218" s="122"/>
      <c r="Y4218" s="122"/>
      <c r="Z4218" s="122"/>
      <c r="AA4218" s="122"/>
      <c r="AB4218" s="122"/>
      <c r="AC4218" s="122"/>
      <c r="AD4218" s="122"/>
      <c r="AE4218" s="122"/>
      <c r="AF4218" s="122"/>
      <c r="AG4218" s="122"/>
      <c r="AH4218" s="122"/>
      <c r="AI4218" s="122"/>
      <c r="AJ4218" s="122"/>
      <c r="AK4218" s="122"/>
      <c r="AL4218" s="122"/>
      <c r="AM4218" s="122"/>
      <c r="AN4218" s="122"/>
      <c r="AQ4218" t="str">
        <f>IF(AND(OR($B$1="ALL",$B$1=C4218),OR($E$1="ALL",$E$1=D4218),OR($B$2="ALL",$B$2=A4218),OR($E$2="ALL",IFERROR(SEARCH($E$2,B4218),0)&gt;0)),"MATCH","")</f>
        <v/>
      </c>
    </row>
    <row r="4219" spans="1:43" ht="14.25" customHeight="1" x14ac:dyDescent="0.25">
      <c r="A4219" s="108" t="s">
        <v>1137</v>
      </c>
      <c r="B4219" s="136" t="s">
        <v>1138</v>
      </c>
      <c r="C4219" s="136" t="s">
        <v>1139</v>
      </c>
      <c r="D4219" s="136" t="s">
        <v>1140</v>
      </c>
      <c r="E4219" s="136" t="s">
        <v>1141</v>
      </c>
      <c r="F4219" s="136" t="s">
        <v>1142</v>
      </c>
      <c r="G4219" s="136" t="s">
        <v>1143</v>
      </c>
      <c r="H4219" s="136" t="s">
        <v>1144</v>
      </c>
      <c r="I4219" s="136" t="s">
        <v>1145</v>
      </c>
      <c r="J4219" s="136" t="s">
        <v>1146</v>
      </c>
      <c r="K4219" s="136" t="s">
        <v>1147</v>
      </c>
      <c r="L4219" s="136" t="s">
        <v>1148</v>
      </c>
      <c r="M4219" s="136" t="s">
        <v>1149</v>
      </c>
      <c r="N4219" s="136" t="s">
        <v>1150</v>
      </c>
      <c r="O4219" s="136" t="s">
        <v>1151</v>
      </c>
      <c r="P4219" s="136" t="s">
        <v>1152</v>
      </c>
      <c r="Q4219" s="136" t="s">
        <v>1153</v>
      </c>
      <c r="R4219" s="136" t="s">
        <v>1154</v>
      </c>
      <c r="S4219" s="136" t="s">
        <v>1155</v>
      </c>
      <c r="T4219" s="136" t="s">
        <v>1156</v>
      </c>
      <c r="U4219" s="136" t="s">
        <v>1157</v>
      </c>
      <c r="V4219" s="136" t="s">
        <v>1158</v>
      </c>
      <c r="W4219" s="136" t="s">
        <v>1159</v>
      </c>
      <c r="X4219" s="136" t="s">
        <v>1160</v>
      </c>
      <c r="Y4219" s="136" t="s">
        <v>1161</v>
      </c>
      <c r="Z4219" s="136" t="s">
        <v>1162</v>
      </c>
      <c r="AA4219" s="136" t="s">
        <v>1163</v>
      </c>
      <c r="AB4219" s="137" t="s">
        <v>156</v>
      </c>
      <c r="AC4219" s="137" t="s">
        <v>157</v>
      </c>
      <c r="AD4219" s="137" t="s">
        <v>158</v>
      </c>
      <c r="AE4219" s="137" t="s">
        <v>139</v>
      </c>
      <c r="AF4219" s="138" t="s">
        <v>140</v>
      </c>
      <c r="AG4219" s="138" t="s">
        <v>141</v>
      </c>
      <c r="AH4219" s="138" t="s">
        <v>142</v>
      </c>
      <c r="AI4219" s="138" t="s">
        <v>143</v>
      </c>
      <c r="AJ4219" s="139" t="s">
        <v>144</v>
      </c>
      <c r="AK4219" s="139" t="s">
        <v>145</v>
      </c>
      <c r="AL4219" s="139" t="s">
        <v>146</v>
      </c>
      <c r="AM4219" s="140" t="s">
        <v>147</v>
      </c>
      <c r="AN4219" s="140" t="s">
        <v>148</v>
      </c>
      <c r="AQ4219" t="str">
        <f>AQ4218</f>
        <v/>
      </c>
    </row>
    <row r="4220" spans="1:43" ht="14.25" customHeight="1" x14ac:dyDescent="0.25">
      <c r="A4220" s="99" t="s">
        <v>1164</v>
      </c>
      <c r="B4220" s="112">
        <f>'Run Rate'!E425</f>
        <v>32</v>
      </c>
      <c r="C4220" s="112">
        <f>'Run Rate'!F425</f>
        <v>8</v>
      </c>
      <c r="D4220" s="112">
        <f>'Run Rate'!G425</f>
        <v>15</v>
      </c>
      <c r="E4220" s="112">
        <f>'Run Rate'!H425</f>
        <v>11</v>
      </c>
      <c r="F4220" s="112">
        <f>'Run Rate'!I425</f>
        <v>35</v>
      </c>
      <c r="G4220" s="112">
        <f>'Run Rate'!J425</f>
        <v>28</v>
      </c>
      <c r="H4220" s="112">
        <f>'Run Rate'!K425</f>
        <v>11</v>
      </c>
      <c r="I4220" s="112">
        <f>'Run Rate'!L425</f>
        <v>8</v>
      </c>
      <c r="J4220" s="112">
        <f>'Run Rate'!M425</f>
        <v>21</v>
      </c>
      <c r="K4220" s="112">
        <f>'Run Rate'!N425</f>
        <v>8</v>
      </c>
      <c r="L4220" s="112">
        <f>'Run Rate'!O425</f>
        <v>12</v>
      </c>
      <c r="M4220" s="112">
        <f>'Run Rate'!P425</f>
        <v>4</v>
      </c>
      <c r="N4220" s="112">
        <f>'Run Rate'!Q425</f>
        <v>1</v>
      </c>
      <c r="O4220" s="112">
        <f>'Run Rate'!R425</f>
        <v>0</v>
      </c>
      <c r="P4220" s="112">
        <f>'Run Rate'!S425</f>
        <v>3</v>
      </c>
      <c r="Q4220" s="112">
        <f>'Run Rate'!T425</f>
        <v>3</v>
      </c>
      <c r="R4220" s="112">
        <f>'Run Rate'!U425</f>
        <v>5</v>
      </c>
      <c r="S4220" s="112">
        <f>'Run Rate'!V425</f>
        <v>2</v>
      </c>
      <c r="T4220" s="112">
        <f>'Run Rate'!W425</f>
        <v>0</v>
      </c>
      <c r="U4220" s="112">
        <f>'Run Rate'!X425</f>
        <v>2</v>
      </c>
      <c r="V4220" s="112">
        <f>'Run Rate'!Y425</f>
        <v>24</v>
      </c>
      <c r="W4220" s="112">
        <f>'Run Rate'!Z425</f>
        <v>10</v>
      </c>
      <c r="X4220" s="112">
        <f>'Run Rate'!AA425</f>
        <v>28</v>
      </c>
      <c r="Y4220" s="112">
        <f>'Run Rate'!AB425</f>
        <v>13</v>
      </c>
      <c r="Z4220" s="112">
        <f>'Run Rate'!AC425</f>
        <v>12</v>
      </c>
      <c r="AA4220" s="112">
        <f>'Run Rate'!AD425</f>
        <v>15</v>
      </c>
      <c r="AB4220" s="113">
        <v>14</v>
      </c>
      <c r="AC4220" s="112">
        <v>14</v>
      </c>
      <c r="AD4220" s="112">
        <v>14</v>
      </c>
      <c r="AE4220" s="112">
        <v>14</v>
      </c>
      <c r="AF4220" s="112">
        <v>14</v>
      </c>
      <c r="AG4220" s="112">
        <v>14</v>
      </c>
      <c r="AH4220" s="112">
        <v>14</v>
      </c>
      <c r="AI4220" s="112">
        <v>14</v>
      </c>
      <c r="AJ4220" s="112">
        <v>14</v>
      </c>
      <c r="AK4220" s="112">
        <v>14</v>
      </c>
      <c r="AL4220" s="112">
        <v>14</v>
      </c>
      <c r="AM4220" s="112">
        <v>14</v>
      </c>
      <c r="AN4220" s="112">
        <v>14</v>
      </c>
      <c r="AQ4220" t="str">
        <f>AQ4218</f>
        <v/>
      </c>
    </row>
    <row r="4221" spans="1:43" ht="14.25" customHeight="1" x14ac:dyDescent="0.25">
      <c r="A4221" s="99" t="s">
        <v>1165</v>
      </c>
      <c r="B4221" s="114"/>
      <c r="C4221" s="114"/>
      <c r="D4221" s="114"/>
      <c r="E4221" s="114"/>
      <c r="F4221" s="114"/>
      <c r="G4221" s="114"/>
      <c r="H4221" s="114"/>
      <c r="I4221" s="114"/>
      <c r="J4221" s="114"/>
      <c r="K4221" s="114"/>
      <c r="L4221" s="114"/>
      <c r="M4221" s="114"/>
      <c r="N4221" s="114"/>
      <c r="O4221" s="114"/>
      <c r="P4221" s="114"/>
      <c r="Q4221" s="114"/>
      <c r="R4221" s="114"/>
      <c r="S4221" s="114"/>
      <c r="T4221" s="114"/>
      <c r="U4221" s="114"/>
      <c r="V4221" s="114"/>
      <c r="W4221" s="115"/>
      <c r="X4221" s="115"/>
      <c r="Y4221" s="115"/>
      <c r="Z4221" s="115"/>
      <c r="AA4221" s="112" t="s">
        <v>1166</v>
      </c>
      <c r="AB4221" s="113"/>
      <c r="AC4221" s="112"/>
      <c r="AD4221" s="112"/>
      <c r="AE4221" s="112"/>
      <c r="AF4221" s="112"/>
      <c r="AG4221" s="112"/>
      <c r="AH4221" s="112"/>
      <c r="AI4221" s="112"/>
      <c r="AJ4221" s="112"/>
      <c r="AK4221" s="112"/>
      <c r="AL4221" s="112"/>
      <c r="AM4221" s="112"/>
      <c r="AN4221" s="112"/>
      <c r="AQ4221" t="str">
        <f>AQ4218</f>
        <v/>
      </c>
    </row>
    <row r="4222" spans="1:43" ht="14.25" customHeight="1" x14ac:dyDescent="0.25">
      <c r="A4222" s="99" t="s">
        <v>1167</v>
      </c>
      <c r="B4222" s="114"/>
      <c r="C4222" s="114"/>
      <c r="D4222" s="114"/>
      <c r="E4222" s="114"/>
      <c r="F4222" s="114"/>
      <c r="G4222" s="114"/>
      <c r="H4222" s="114"/>
      <c r="I4222" s="114"/>
      <c r="J4222" s="114"/>
      <c r="K4222" s="114"/>
      <c r="L4222" s="114"/>
      <c r="M4222" s="114"/>
      <c r="N4222" s="114"/>
      <c r="O4222" s="114"/>
      <c r="P4222" s="114"/>
      <c r="Q4222" s="114"/>
      <c r="R4222" s="114"/>
      <c r="S4222" s="114"/>
      <c r="T4222" s="114"/>
      <c r="U4222" s="114"/>
      <c r="V4222" s="114"/>
      <c r="W4222" s="115"/>
      <c r="X4222" s="116"/>
      <c r="Y4222" s="117"/>
      <c r="Z4222" s="115"/>
      <c r="AA4222" s="112" t="s">
        <v>1168</v>
      </c>
      <c r="AB4222" s="113">
        <f>'Demand Input VP'!B2114</f>
        <v>0</v>
      </c>
      <c r="AC4222" s="112">
        <f>'Demand Input VP'!C2114</f>
        <v>0</v>
      </c>
      <c r="AD4222" s="112">
        <f>'Demand Input VP'!D2114</f>
        <v>0</v>
      </c>
      <c r="AE4222" s="112">
        <f>'Demand Input VP'!E2114</f>
        <v>0</v>
      </c>
      <c r="AF4222" s="112">
        <f>'Demand Input VP'!F2114</f>
        <v>0</v>
      </c>
      <c r="AG4222" s="112">
        <f>'Demand Input VP'!G2114</f>
        <v>0</v>
      </c>
      <c r="AH4222" s="112">
        <f>'Demand Input VP'!H2114</f>
        <v>0</v>
      </c>
      <c r="AI4222" s="112">
        <f>'Demand Input VP'!I2114</f>
        <v>0</v>
      </c>
      <c r="AJ4222" s="112">
        <f>'Demand Input VP'!J2114</f>
        <v>0</v>
      </c>
      <c r="AK4222" s="112">
        <f>'Demand Input VP'!K2114</f>
        <v>0</v>
      </c>
      <c r="AL4222" s="112">
        <f>'Demand Input VP'!L2114</f>
        <v>0</v>
      </c>
      <c r="AM4222" s="112">
        <f>'Demand Input VP'!M2114</f>
        <v>0</v>
      </c>
      <c r="AN4222" s="112">
        <f>'Demand Input VP'!N2114</f>
        <v>0</v>
      </c>
      <c r="AQ4222" t="str">
        <f>AQ4218</f>
        <v/>
      </c>
    </row>
    <row r="4223" spans="1:43" ht="14.25" customHeight="1" x14ac:dyDescent="0.25">
      <c r="A4223" s="99" t="s">
        <v>1169</v>
      </c>
      <c r="B4223" s="118"/>
      <c r="C4223" s="118"/>
      <c r="D4223" s="118"/>
      <c r="E4223" s="118"/>
      <c r="F4223" s="118"/>
      <c r="G4223" s="118"/>
      <c r="H4223" s="118"/>
      <c r="I4223" s="118"/>
      <c r="J4223" s="118"/>
      <c r="K4223" s="118"/>
      <c r="L4223" s="118"/>
      <c r="M4223" s="118"/>
      <c r="N4223" s="118"/>
      <c r="O4223" s="118"/>
      <c r="P4223" s="118"/>
      <c r="Q4223" s="118"/>
      <c r="R4223" s="118"/>
      <c r="S4223" s="118"/>
      <c r="T4223" s="118"/>
      <c r="U4223" s="118"/>
      <c r="V4223" s="118"/>
      <c r="W4223" s="115"/>
      <c r="X4223" s="116"/>
      <c r="Y4223" s="117"/>
      <c r="Z4223" s="119"/>
      <c r="AA4223" s="120" t="s">
        <v>1170</v>
      </c>
      <c r="AB4223" s="121">
        <f>'Demand Input VP'!B2113</f>
        <v>0</v>
      </c>
      <c r="AC4223" s="120">
        <f>'Demand Input VP'!C2113</f>
        <v>0</v>
      </c>
      <c r="AD4223" s="120">
        <f>'Demand Input VP'!D2113</f>
        <v>0</v>
      </c>
      <c r="AE4223" s="120">
        <f>'Demand Input VP'!E2113</f>
        <v>0</v>
      </c>
      <c r="AF4223" s="120">
        <f>'Demand Input VP'!F2113</f>
        <v>0</v>
      </c>
      <c r="AG4223" s="120">
        <f>'Demand Input VP'!G2113</f>
        <v>0</v>
      </c>
      <c r="AH4223" s="120">
        <f>'Demand Input VP'!H2113</f>
        <v>0</v>
      </c>
      <c r="AI4223" s="120">
        <f>'Demand Input VP'!I2113</f>
        <v>0</v>
      </c>
      <c r="AJ4223" s="120">
        <f>'Demand Input VP'!J2113</f>
        <v>0</v>
      </c>
      <c r="AK4223" s="120">
        <f>'Demand Input VP'!K2113</f>
        <v>0</v>
      </c>
      <c r="AL4223" s="120">
        <f>'Demand Input VP'!L2113</f>
        <v>0</v>
      </c>
      <c r="AM4223" s="120">
        <f>'Demand Input VP'!M2113</f>
        <v>0</v>
      </c>
      <c r="AN4223" s="120">
        <f>'Demand Input VP'!N2113</f>
        <v>0</v>
      </c>
      <c r="AQ4223" t="str">
        <f>AQ4218</f>
        <v/>
      </c>
    </row>
    <row r="4224" spans="1:43" ht="14.25" customHeight="1" x14ac:dyDescent="0.25">
      <c r="A4224" s="1"/>
      <c r="B4224" s="122"/>
      <c r="C4224" s="122"/>
      <c r="D4224" s="122"/>
      <c r="E4224" s="122"/>
      <c r="F4224" s="122"/>
      <c r="G4224" s="122"/>
      <c r="H4224" s="122"/>
      <c r="I4224" s="122"/>
      <c r="J4224" s="122"/>
      <c r="K4224" s="122"/>
      <c r="L4224" s="122"/>
      <c r="M4224" s="122"/>
      <c r="N4224" s="122"/>
      <c r="O4224" s="122"/>
      <c r="P4224" s="122"/>
      <c r="Q4224" s="122"/>
      <c r="R4224" s="122"/>
      <c r="S4224" s="122"/>
      <c r="T4224" s="122"/>
      <c r="U4224" s="122"/>
      <c r="V4224" s="122"/>
      <c r="W4224" s="123"/>
      <c r="X4224" s="116"/>
      <c r="Y4224" s="117"/>
      <c r="Z4224" s="123"/>
      <c r="AA4224" s="112" t="s">
        <v>1171</v>
      </c>
      <c r="AB4224" s="113">
        <f>'Demand Input MP'!B2114</f>
        <v>0</v>
      </c>
      <c r="AC4224" s="112">
        <f>'Demand Input MP'!C2114</f>
        <v>0</v>
      </c>
      <c r="AD4224" s="112">
        <f>'Demand Input MP'!D2114</f>
        <v>0</v>
      </c>
      <c r="AE4224" s="112">
        <f>'Demand Input MP'!E2114</f>
        <v>0</v>
      </c>
      <c r="AF4224" s="112">
        <f>'Demand Input MP'!F2114</f>
        <v>0</v>
      </c>
      <c r="AG4224" s="112">
        <f>'Demand Input MP'!G2114</f>
        <v>0</v>
      </c>
      <c r="AH4224" s="112">
        <f>'Demand Input MP'!H2114</f>
        <v>0</v>
      </c>
      <c r="AI4224" s="112">
        <f>'Demand Input MP'!I2114</f>
        <v>0</v>
      </c>
      <c r="AJ4224" s="112">
        <f>'Demand Input MP'!J2114</f>
        <v>0</v>
      </c>
      <c r="AK4224" s="112">
        <f>'Demand Input MP'!K2114</f>
        <v>0</v>
      </c>
      <c r="AL4224" s="112">
        <f>'Demand Input MP'!L2114</f>
        <v>0</v>
      </c>
      <c r="AM4224" s="112">
        <f>'Demand Input MP'!M2114</f>
        <v>0</v>
      </c>
      <c r="AN4224" s="112">
        <f>'Demand Input MP'!N2114</f>
        <v>0</v>
      </c>
      <c r="AQ4224" t="str">
        <f>AQ4218</f>
        <v/>
      </c>
    </row>
    <row r="4225" spans="1:43" ht="14.25" customHeight="1" x14ac:dyDescent="0.25">
      <c r="A4225" s="1"/>
      <c r="B4225" s="122"/>
      <c r="C4225" s="122"/>
      <c r="D4225" s="122"/>
      <c r="E4225" s="122"/>
      <c r="F4225" s="122"/>
      <c r="G4225" s="122"/>
      <c r="H4225" s="122"/>
      <c r="I4225" s="122"/>
      <c r="J4225" s="122"/>
      <c r="K4225" s="122"/>
      <c r="L4225" s="122"/>
      <c r="M4225" s="122"/>
      <c r="N4225" s="122"/>
      <c r="O4225" s="122"/>
      <c r="P4225" s="122"/>
      <c r="Q4225" s="122"/>
      <c r="R4225" s="122"/>
      <c r="S4225" s="122"/>
      <c r="T4225" s="122"/>
      <c r="U4225" s="122"/>
      <c r="V4225" s="124" t="s">
        <v>91</v>
      </c>
      <c r="W4225" s="125">
        <f>IFERROR(IF(SUM('Run Rate History'!E425:AD425)&gt;0,(SUMPRODUCT((B4220:AA4220&gt;=PERCENTILE(B4220:AA4220,0.1))*(B4220:AA4220&lt;=PERCENTILE(B4220:AA4220,0.9))*B4220:AA4220)+SUMPRODUCT(('Run Rate History'!E425:AD425&gt;=PERCENTILE(B4220:AA4220,0.1))*('Run Rate History'!E425:AD425&lt;=PERCENTILE(B4220:AA4220,0.9))*'Run Rate History'!E425:AD425))/(SUMPRODUCT((B4220:AA4220&gt;=PERCENTILE(B4220:AA4220,0.1))*(B4220:AA4220&lt;=PERCENTILE(B4220:AA4220,0.9))*1)+SUMPRODUCT(('Run Rate History'!E425:AD425&gt;=PERCENTILE(B4220:AA4220,0.1))*('Run Rate History'!E425:AD425&lt;=PERCENTILE(B4220:AA4220,0.9))*1)),TRIMMEAN(B4220:AA4220,0.15)),0)</f>
        <v>11.244444444444444</v>
      </c>
      <c r="X4225" s="126" t="s">
        <v>1172</v>
      </c>
      <c r="Y4225" s="127">
        <f>SUM(B4220:AA4220)/26</f>
        <v>11.961538461538462</v>
      </c>
      <c r="Z4225" s="128"/>
      <c r="AA4225" s="112" t="s">
        <v>1173</v>
      </c>
      <c r="AB4225" s="113">
        <f>'Demand Input MP'!B2113</f>
        <v>0</v>
      </c>
      <c r="AC4225" s="112">
        <f>'Demand Input MP'!C2113</f>
        <v>0</v>
      </c>
      <c r="AD4225" s="112">
        <f>'Demand Input MP'!D2113</f>
        <v>0</v>
      </c>
      <c r="AE4225" s="112">
        <f>'Demand Input MP'!E2113</f>
        <v>0</v>
      </c>
      <c r="AF4225" s="112">
        <f>'Demand Input MP'!F2113</f>
        <v>0</v>
      </c>
      <c r="AG4225" s="112">
        <f>'Demand Input MP'!G2113</f>
        <v>0</v>
      </c>
      <c r="AH4225" s="112">
        <f>'Demand Input MP'!H2113</f>
        <v>0</v>
      </c>
      <c r="AI4225" s="112">
        <f>'Demand Input MP'!I2113</f>
        <v>0</v>
      </c>
      <c r="AJ4225" s="112">
        <f>'Demand Input MP'!J2113</f>
        <v>0</v>
      </c>
      <c r="AK4225" s="112">
        <f>'Demand Input MP'!K2113</f>
        <v>0</v>
      </c>
      <c r="AL4225" s="112">
        <f>'Demand Input MP'!L2113</f>
        <v>0</v>
      </c>
      <c r="AM4225" s="112">
        <f>'Demand Input MP'!M2113</f>
        <v>0</v>
      </c>
      <c r="AN4225" s="112">
        <f>'Demand Input MP'!N2113</f>
        <v>0</v>
      </c>
      <c r="AQ4225" t="str">
        <f>AQ4218</f>
        <v/>
      </c>
    </row>
    <row r="4226" spans="1:43" ht="14.25" customHeight="1" x14ac:dyDescent="0.25">
      <c r="A4226" s="1"/>
      <c r="B4226" s="122"/>
      <c r="C4226" s="122"/>
      <c r="D4226" s="122"/>
      <c r="E4226" s="122"/>
      <c r="F4226" s="122"/>
      <c r="G4226" s="122"/>
      <c r="H4226" s="122"/>
      <c r="I4226" s="122"/>
      <c r="J4226" s="122"/>
      <c r="K4226" s="122"/>
      <c r="L4226" s="122"/>
      <c r="M4226" s="122"/>
      <c r="N4226" s="122"/>
      <c r="O4226" s="122"/>
      <c r="P4226" s="122"/>
      <c r="Q4226" s="122"/>
      <c r="R4226" s="122"/>
      <c r="S4226" s="122"/>
      <c r="T4226" s="122"/>
      <c r="U4226" s="122"/>
      <c r="V4226" s="124" t="s">
        <v>94</v>
      </c>
      <c r="W4226" s="125">
        <f>IFERROR((1*MIN(MAX(X4220,0.5*IF(SUM('Run Rate History'!E425:AD425)&gt;0,(MEDIAN(IF(B4220:AA4220&gt;0,B4220:AA4220))+MEDIAN(IF('Run Rate History'!E425:AD425&gt;0,'Run Rate History'!E425:AD425)))/2,MEDIAN(IF(B4220:AA4220&gt;0,B4220:AA4220)))),2*IF(SUM('Run Rate History'!E425:AD425)&gt;0,(MEDIAN(IF(B4220:AA4220&gt;0,B4220:AA4220))+MEDIAN(IF('Run Rate History'!E425:AD425&gt;0,'Run Rate History'!E425:AD425)))/2,MEDIAN(IF(B4220:AA4220&gt;0,B4220:AA4220))))+2*MIN(MAX(Y4220,0.5*IF(SUM('Run Rate History'!E425:AD425)&gt;0,(MEDIAN(IF(B4220:AA4220&gt;0,B4220:AA4220))+MEDIAN(IF('Run Rate History'!E425:AD425&gt;0,'Run Rate History'!E425:AD425)))/2,MEDIAN(IF(B4220:AA4220&gt;0,B4220:AA4220)))),2*IF(SUM('Run Rate History'!E425:AD425)&gt;0,(MEDIAN(IF(B4220:AA4220&gt;0,B4220:AA4220))+MEDIAN(IF('Run Rate History'!E425:AD425&gt;0,'Run Rate History'!E425:AD425)))/2,MEDIAN(IF(B4220:AA4220&gt;0,B4220:AA4220))))+3*MIN(MAX(Z4220,0.5*IF(SUM('Run Rate History'!E425:AD425)&gt;0,(MEDIAN(IF(B4220:AA4220&gt;0,B4220:AA4220))+MEDIAN(IF('Run Rate History'!E425:AD425&gt;0,'Run Rate History'!E425:AD425)))/2,MEDIAN(IF(B4220:AA4220&gt;0,B4220:AA4220)))),2*IF(SUM('Run Rate History'!E425:AD425)&gt;0,(MEDIAN(IF(B4220:AA4220&gt;0,B4220:AA4220))+MEDIAN(IF('Run Rate History'!E425:AD425&gt;0,'Run Rate History'!E425:AD425)))/2,MEDIAN(IF(B4220:AA4220&gt;0,B4220:AA4220))))+4*MIN(MAX(AA4220,0.5*IF(SUM('Run Rate History'!E425:AD425)&gt;0,(MEDIAN(IF(B4220:AA4220&gt;0,B4220:AA4220))+MEDIAN(IF('Run Rate History'!E425:AD425&gt;0,'Run Rate History'!E425:AD425)))/2,MEDIAN(IF(B4220:AA4220&gt;0,B4220:AA4220)))),2*IF(SUM('Run Rate History'!E425:AD425)&gt;0,(MEDIAN(IF(B4220:AA4220&gt;0,B4220:AA4220))+MEDIAN(IF('Run Rate History'!E425:AD425&gt;0,'Run Rate History'!E425:AD425)))/2,MEDIAN(IF(B4220:AA4220&gt;0,B4220:AA4220)))))/10,0)</f>
        <v>14.35</v>
      </c>
      <c r="X4226" s="129" t="s">
        <v>1174</v>
      </c>
      <c r="Y4226" s="130">
        <f>IFERROR(VLOOKUP(A4218,'Stanje zaliha'!A:E,5,FALSE()),0)</f>
        <v>73</v>
      </c>
      <c r="Z4226" s="131"/>
      <c r="AA4226" s="113" t="s">
        <v>1175</v>
      </c>
      <c r="AB4226" s="118">
        <f t="shared" ref="AB4226:AN4226" si="842">SUM(AB4222:AB4225)</f>
        <v>0</v>
      </c>
      <c r="AC4226" s="118">
        <f t="shared" si="842"/>
        <v>0</v>
      </c>
      <c r="AD4226" s="118">
        <f t="shared" si="842"/>
        <v>0</v>
      </c>
      <c r="AE4226" s="118">
        <f t="shared" si="842"/>
        <v>0</v>
      </c>
      <c r="AF4226" s="118">
        <f t="shared" si="842"/>
        <v>0</v>
      </c>
      <c r="AG4226" s="118">
        <f t="shared" si="842"/>
        <v>0</v>
      </c>
      <c r="AH4226" s="118">
        <f t="shared" si="842"/>
        <v>0</v>
      </c>
      <c r="AI4226" s="118">
        <f t="shared" si="842"/>
        <v>0</v>
      </c>
      <c r="AJ4226" s="118">
        <f t="shared" si="842"/>
        <v>0</v>
      </c>
      <c r="AK4226" s="118">
        <f t="shared" si="842"/>
        <v>0</v>
      </c>
      <c r="AL4226" s="118">
        <f t="shared" si="842"/>
        <v>0</v>
      </c>
      <c r="AM4226" s="118">
        <f t="shared" si="842"/>
        <v>0</v>
      </c>
      <c r="AN4226" s="118">
        <f t="shared" si="842"/>
        <v>0</v>
      </c>
      <c r="AQ4226" t="str">
        <f>AQ4218</f>
        <v/>
      </c>
    </row>
    <row r="4227" spans="1:43" ht="14.25" customHeight="1" x14ac:dyDescent="0.25">
      <c r="A4227" s="1"/>
      <c r="B4227" s="122"/>
      <c r="C4227" s="122"/>
      <c r="D4227" s="122"/>
      <c r="E4227" s="122"/>
      <c r="F4227" s="122"/>
      <c r="G4227" s="122"/>
      <c r="H4227" s="122"/>
      <c r="I4227" s="122"/>
      <c r="J4227" s="122"/>
      <c r="K4227" s="122"/>
      <c r="L4227" s="122"/>
      <c r="M4227" s="122"/>
      <c r="N4227" s="122"/>
      <c r="O4227" s="122"/>
      <c r="P4227" s="122"/>
      <c r="Q4227" s="122"/>
      <c r="R4227" s="122"/>
      <c r="S4227" s="122"/>
      <c r="T4227" s="122"/>
      <c r="U4227" s="122"/>
      <c r="V4227" s="124" t="s">
        <v>95</v>
      </c>
      <c r="W4227" s="125">
        <f>IFERROR(0.6*W4226+0.4*W4225,0)</f>
        <v>13.107777777777777</v>
      </c>
      <c r="X4227" s="132" t="s">
        <v>1176</v>
      </c>
      <c r="Y4227" s="133">
        <f>IFERROR(SUMIF('Popis poslanih narudžbi'!A:A,A4218,'Popis poslanih narudžbi'!C:C),0)</f>
        <v>0</v>
      </c>
      <c r="Z4227" s="131"/>
      <c r="AA4227" s="134" t="s">
        <v>1177</v>
      </c>
      <c r="AB4227" s="118">
        <f t="shared" ref="AB4227:AN4227" si="843">AB4220+AB4226</f>
        <v>14</v>
      </c>
      <c r="AC4227" s="118">
        <f t="shared" si="843"/>
        <v>14</v>
      </c>
      <c r="AD4227" s="118">
        <f t="shared" si="843"/>
        <v>14</v>
      </c>
      <c r="AE4227" s="118">
        <f t="shared" si="843"/>
        <v>14</v>
      </c>
      <c r="AF4227" s="118">
        <f t="shared" si="843"/>
        <v>14</v>
      </c>
      <c r="AG4227" s="118">
        <f t="shared" si="843"/>
        <v>14</v>
      </c>
      <c r="AH4227" s="118">
        <f t="shared" si="843"/>
        <v>14</v>
      </c>
      <c r="AI4227" s="118">
        <f t="shared" si="843"/>
        <v>14</v>
      </c>
      <c r="AJ4227" s="118">
        <f t="shared" si="843"/>
        <v>14</v>
      </c>
      <c r="AK4227" s="118">
        <f t="shared" si="843"/>
        <v>14</v>
      </c>
      <c r="AL4227" s="118">
        <f t="shared" si="843"/>
        <v>14</v>
      </c>
      <c r="AM4227" s="118">
        <f t="shared" si="843"/>
        <v>14</v>
      </c>
      <c r="AN4227" s="118">
        <f t="shared" si="843"/>
        <v>14</v>
      </c>
      <c r="AQ4227" t="str">
        <f>AQ4218</f>
        <v/>
      </c>
    </row>
    <row r="4228" spans="1:43" ht="14.25" customHeight="1" x14ac:dyDescent="0.25">
      <c r="A4228" s="107" t="str">
        <f>'Run Rate'!A426</f>
        <v>POL09806</v>
      </c>
      <c r="B4228" s="135" t="str">
        <f>'Run Rate'!B426</f>
        <v>Polleo Tonalin CLA 60 softgels</v>
      </c>
      <c r="C4228" s="135" t="str">
        <f>'Run Rate'!C426</f>
        <v>SPORTSKA PREHRANA</v>
      </c>
      <c r="D4228" s="135" t="str">
        <f>'Run Rate'!D426</f>
        <v>03 BRONZE</v>
      </c>
      <c r="E4228" s="122"/>
      <c r="F4228" s="122"/>
      <c r="G4228" s="122"/>
      <c r="H4228" s="122"/>
      <c r="I4228" s="122"/>
      <c r="J4228" s="122"/>
      <c r="K4228" s="122"/>
      <c r="L4228" s="122"/>
      <c r="M4228" s="122"/>
      <c r="N4228" s="122"/>
      <c r="O4228" s="122"/>
      <c r="P4228" s="122"/>
      <c r="Q4228" s="122"/>
      <c r="R4228" s="122"/>
      <c r="S4228" s="122"/>
      <c r="T4228" s="122"/>
      <c r="U4228" s="122"/>
      <c r="V4228" s="122"/>
      <c r="W4228" s="122"/>
      <c r="X4228" s="122"/>
      <c r="Y4228" s="122"/>
      <c r="Z4228" s="122"/>
      <c r="AA4228" s="122"/>
      <c r="AB4228" s="122"/>
      <c r="AC4228" s="122"/>
      <c r="AD4228" s="122"/>
      <c r="AE4228" s="122"/>
      <c r="AF4228" s="122"/>
      <c r="AG4228" s="122"/>
      <c r="AH4228" s="122"/>
      <c r="AI4228" s="122"/>
      <c r="AJ4228" s="122"/>
      <c r="AK4228" s="122"/>
      <c r="AL4228" s="122"/>
      <c r="AM4228" s="122"/>
      <c r="AN4228" s="122"/>
      <c r="AQ4228" t="str">
        <f>IF(AND(OR($B$1="ALL",$B$1=C4228),OR($E$1="ALL",$E$1=D4228),OR($B$2="ALL",$B$2=A4228),OR($E$2="ALL",IFERROR(SEARCH($E$2,B4228),0)&gt;0)),"MATCH","")</f>
        <v/>
      </c>
    </row>
    <row r="4229" spans="1:43" ht="14.25" customHeight="1" x14ac:dyDescent="0.25">
      <c r="A4229" s="108" t="s">
        <v>1137</v>
      </c>
      <c r="B4229" s="136" t="s">
        <v>1138</v>
      </c>
      <c r="C4229" s="136" t="s">
        <v>1139</v>
      </c>
      <c r="D4229" s="136" t="s">
        <v>1140</v>
      </c>
      <c r="E4229" s="136" t="s">
        <v>1141</v>
      </c>
      <c r="F4229" s="136" t="s">
        <v>1142</v>
      </c>
      <c r="G4229" s="136" t="s">
        <v>1143</v>
      </c>
      <c r="H4229" s="136" t="s">
        <v>1144</v>
      </c>
      <c r="I4229" s="136" t="s">
        <v>1145</v>
      </c>
      <c r="J4229" s="136" t="s">
        <v>1146</v>
      </c>
      <c r="K4229" s="136" t="s">
        <v>1147</v>
      </c>
      <c r="L4229" s="136" t="s">
        <v>1148</v>
      </c>
      <c r="M4229" s="136" t="s">
        <v>1149</v>
      </c>
      <c r="N4229" s="136" t="s">
        <v>1150</v>
      </c>
      <c r="O4229" s="136" t="s">
        <v>1151</v>
      </c>
      <c r="P4229" s="136" t="s">
        <v>1152</v>
      </c>
      <c r="Q4229" s="136" t="s">
        <v>1153</v>
      </c>
      <c r="R4229" s="136" t="s">
        <v>1154</v>
      </c>
      <c r="S4229" s="136" t="s">
        <v>1155</v>
      </c>
      <c r="T4229" s="136" t="s">
        <v>1156</v>
      </c>
      <c r="U4229" s="136" t="s">
        <v>1157</v>
      </c>
      <c r="V4229" s="136" t="s">
        <v>1158</v>
      </c>
      <c r="W4229" s="136" t="s">
        <v>1159</v>
      </c>
      <c r="X4229" s="136" t="s">
        <v>1160</v>
      </c>
      <c r="Y4229" s="136" t="s">
        <v>1161</v>
      </c>
      <c r="Z4229" s="136" t="s">
        <v>1162</v>
      </c>
      <c r="AA4229" s="136" t="s">
        <v>1163</v>
      </c>
      <c r="AB4229" s="137" t="s">
        <v>156</v>
      </c>
      <c r="AC4229" s="137" t="s">
        <v>157</v>
      </c>
      <c r="AD4229" s="137" t="s">
        <v>158</v>
      </c>
      <c r="AE4229" s="137" t="s">
        <v>139</v>
      </c>
      <c r="AF4229" s="138" t="s">
        <v>140</v>
      </c>
      <c r="AG4229" s="138" t="s">
        <v>141</v>
      </c>
      <c r="AH4229" s="138" t="s">
        <v>142</v>
      </c>
      <c r="AI4229" s="138" t="s">
        <v>143</v>
      </c>
      <c r="AJ4229" s="139" t="s">
        <v>144</v>
      </c>
      <c r="AK4229" s="139" t="s">
        <v>145</v>
      </c>
      <c r="AL4229" s="139" t="s">
        <v>146</v>
      </c>
      <c r="AM4229" s="140" t="s">
        <v>147</v>
      </c>
      <c r="AN4229" s="140" t="s">
        <v>148</v>
      </c>
      <c r="AQ4229" t="str">
        <f>AQ4228</f>
        <v/>
      </c>
    </row>
    <row r="4230" spans="1:43" ht="14.25" customHeight="1" x14ac:dyDescent="0.25">
      <c r="A4230" s="99" t="s">
        <v>1164</v>
      </c>
      <c r="B4230" s="112">
        <f>'Run Rate'!E426</f>
        <v>3</v>
      </c>
      <c r="C4230" s="112">
        <f>'Run Rate'!F426</f>
        <v>5</v>
      </c>
      <c r="D4230" s="112">
        <f>'Run Rate'!G426</f>
        <v>10</v>
      </c>
      <c r="E4230" s="112">
        <f>'Run Rate'!H426</f>
        <v>8</v>
      </c>
      <c r="F4230" s="112">
        <f>'Run Rate'!I426</f>
        <v>2</v>
      </c>
      <c r="G4230" s="112">
        <f>'Run Rate'!J426</f>
        <v>7</v>
      </c>
      <c r="H4230" s="112">
        <f>'Run Rate'!K426</f>
        <v>10</v>
      </c>
      <c r="I4230" s="112">
        <f>'Run Rate'!L426</f>
        <v>3</v>
      </c>
      <c r="J4230" s="112">
        <f>'Run Rate'!M426</f>
        <v>7</v>
      </c>
      <c r="K4230" s="112">
        <f>'Run Rate'!N426</f>
        <v>2</v>
      </c>
      <c r="L4230" s="112">
        <f>'Run Rate'!O426</f>
        <v>7</v>
      </c>
      <c r="M4230" s="112">
        <f>'Run Rate'!P426</f>
        <v>11</v>
      </c>
      <c r="N4230" s="112">
        <f>'Run Rate'!Q426</f>
        <v>8</v>
      </c>
      <c r="O4230" s="112">
        <f>'Run Rate'!R426</f>
        <v>0</v>
      </c>
      <c r="P4230" s="112">
        <f>'Run Rate'!S426</f>
        <v>3</v>
      </c>
      <c r="Q4230" s="112">
        <f>'Run Rate'!T426</f>
        <v>5</v>
      </c>
      <c r="R4230" s="112">
        <f>'Run Rate'!U426</f>
        <v>5</v>
      </c>
      <c r="S4230" s="112">
        <f>'Run Rate'!V426</f>
        <v>14</v>
      </c>
      <c r="T4230" s="112">
        <f>'Run Rate'!W426</f>
        <v>7</v>
      </c>
      <c r="U4230" s="112">
        <f>'Run Rate'!X426</f>
        <v>-305</v>
      </c>
      <c r="V4230" s="112">
        <f>'Run Rate'!Y426</f>
        <v>5</v>
      </c>
      <c r="W4230" s="112">
        <f>'Run Rate'!Z426</f>
        <v>6</v>
      </c>
      <c r="X4230" s="112">
        <f>'Run Rate'!AA426</f>
        <v>28</v>
      </c>
      <c r="Y4230" s="112">
        <f>'Run Rate'!AB426</f>
        <v>10</v>
      </c>
      <c r="Z4230" s="112">
        <f>'Run Rate'!AC426</f>
        <v>9</v>
      </c>
      <c r="AA4230" s="112">
        <f>'Run Rate'!AD426</f>
        <v>4</v>
      </c>
      <c r="AB4230" s="113">
        <v>9</v>
      </c>
      <c r="AC4230" s="112">
        <v>10</v>
      </c>
      <c r="AD4230" s="112">
        <v>10</v>
      </c>
      <c r="AE4230" s="112">
        <v>10</v>
      </c>
      <c r="AF4230" s="112">
        <v>10</v>
      </c>
      <c r="AG4230" s="112">
        <v>11</v>
      </c>
      <c r="AH4230" s="112">
        <v>11</v>
      </c>
      <c r="AI4230" s="112">
        <v>10</v>
      </c>
      <c r="AJ4230" s="112">
        <v>10</v>
      </c>
      <c r="AK4230" s="112">
        <v>10</v>
      </c>
      <c r="AL4230" s="112">
        <v>10</v>
      </c>
      <c r="AM4230" s="112">
        <v>10</v>
      </c>
      <c r="AN4230" s="112">
        <v>10</v>
      </c>
      <c r="AQ4230" t="str">
        <f>AQ4228</f>
        <v/>
      </c>
    </row>
    <row r="4231" spans="1:43" ht="14.25" customHeight="1" x14ac:dyDescent="0.25">
      <c r="A4231" s="99" t="s">
        <v>1165</v>
      </c>
      <c r="B4231" s="114"/>
      <c r="C4231" s="114"/>
      <c r="D4231" s="114"/>
      <c r="E4231" s="114"/>
      <c r="F4231" s="114"/>
      <c r="G4231" s="114"/>
      <c r="H4231" s="114"/>
      <c r="I4231" s="114"/>
      <c r="J4231" s="114"/>
      <c r="K4231" s="114"/>
      <c r="L4231" s="114"/>
      <c r="M4231" s="114"/>
      <c r="N4231" s="114"/>
      <c r="O4231" s="114"/>
      <c r="P4231" s="114"/>
      <c r="Q4231" s="114"/>
      <c r="R4231" s="114"/>
      <c r="S4231" s="114"/>
      <c r="T4231" s="114"/>
      <c r="U4231" s="114"/>
      <c r="V4231" s="114"/>
      <c r="W4231" s="115"/>
      <c r="X4231" s="115"/>
      <c r="Y4231" s="115"/>
      <c r="Z4231" s="115"/>
      <c r="AA4231" s="112" t="s">
        <v>1166</v>
      </c>
      <c r="AB4231" s="113"/>
      <c r="AC4231" s="112"/>
      <c r="AD4231" s="112"/>
      <c r="AE4231" s="112"/>
      <c r="AF4231" s="112"/>
      <c r="AG4231" s="112"/>
      <c r="AH4231" s="112"/>
      <c r="AI4231" s="112"/>
      <c r="AJ4231" s="112"/>
      <c r="AK4231" s="112"/>
      <c r="AL4231" s="112"/>
      <c r="AM4231" s="112"/>
      <c r="AN4231" s="112"/>
      <c r="AQ4231" t="str">
        <f>AQ4228</f>
        <v/>
      </c>
    </row>
    <row r="4232" spans="1:43" ht="14.25" customHeight="1" x14ac:dyDescent="0.25">
      <c r="A4232" s="99" t="s">
        <v>1167</v>
      </c>
      <c r="B4232" s="114"/>
      <c r="C4232" s="114"/>
      <c r="D4232" s="114"/>
      <c r="E4232" s="114"/>
      <c r="F4232" s="114"/>
      <c r="G4232" s="114"/>
      <c r="H4232" s="114"/>
      <c r="I4232" s="114"/>
      <c r="J4232" s="114"/>
      <c r="K4232" s="114"/>
      <c r="L4232" s="114"/>
      <c r="M4232" s="114"/>
      <c r="N4232" s="114"/>
      <c r="O4232" s="114"/>
      <c r="P4232" s="114"/>
      <c r="Q4232" s="114"/>
      <c r="R4232" s="114"/>
      <c r="S4232" s="114"/>
      <c r="T4232" s="114"/>
      <c r="U4232" s="114"/>
      <c r="V4232" s="114"/>
      <c r="W4232" s="115"/>
      <c r="X4232" s="116"/>
      <c r="Y4232" s="117"/>
      <c r="Z4232" s="115"/>
      <c r="AA4232" s="112" t="s">
        <v>1168</v>
      </c>
      <c r="AB4232" s="113">
        <f>'Demand Input VP'!B2119</f>
        <v>0</v>
      </c>
      <c r="AC4232" s="112">
        <f>'Demand Input VP'!C2119</f>
        <v>0</v>
      </c>
      <c r="AD4232" s="112">
        <f>'Demand Input VP'!D2119</f>
        <v>0</v>
      </c>
      <c r="AE4232" s="112">
        <f>'Demand Input VP'!E2119</f>
        <v>0</v>
      </c>
      <c r="AF4232" s="112">
        <f>'Demand Input VP'!F2119</f>
        <v>0</v>
      </c>
      <c r="AG4232" s="112">
        <f>'Demand Input VP'!G2119</f>
        <v>0</v>
      </c>
      <c r="AH4232" s="112">
        <f>'Demand Input VP'!H2119</f>
        <v>0</v>
      </c>
      <c r="AI4232" s="112">
        <f>'Demand Input VP'!I2119</f>
        <v>0</v>
      </c>
      <c r="AJ4232" s="112">
        <f>'Demand Input VP'!J2119</f>
        <v>0</v>
      </c>
      <c r="AK4232" s="112">
        <f>'Demand Input VP'!K2119</f>
        <v>0</v>
      </c>
      <c r="AL4232" s="112">
        <f>'Demand Input VP'!L2119</f>
        <v>0</v>
      </c>
      <c r="AM4232" s="112">
        <f>'Demand Input VP'!M2119</f>
        <v>0</v>
      </c>
      <c r="AN4232" s="112">
        <f>'Demand Input VP'!N2119</f>
        <v>0</v>
      </c>
      <c r="AQ4232" t="str">
        <f>AQ4228</f>
        <v/>
      </c>
    </row>
    <row r="4233" spans="1:43" ht="14.25" customHeight="1" x14ac:dyDescent="0.25">
      <c r="A4233" s="99" t="s">
        <v>1169</v>
      </c>
      <c r="B4233" s="118"/>
      <c r="C4233" s="118"/>
      <c r="D4233" s="118"/>
      <c r="E4233" s="118"/>
      <c r="F4233" s="118"/>
      <c r="G4233" s="118"/>
      <c r="H4233" s="118"/>
      <c r="I4233" s="118"/>
      <c r="J4233" s="118"/>
      <c r="K4233" s="118"/>
      <c r="L4233" s="118"/>
      <c r="M4233" s="118"/>
      <c r="N4233" s="118"/>
      <c r="O4233" s="118"/>
      <c r="P4233" s="118"/>
      <c r="Q4233" s="118"/>
      <c r="R4233" s="118"/>
      <c r="S4233" s="118"/>
      <c r="T4233" s="118"/>
      <c r="U4233" s="118"/>
      <c r="V4233" s="118"/>
      <c r="W4233" s="115"/>
      <c r="X4233" s="116"/>
      <c r="Y4233" s="117"/>
      <c r="Z4233" s="119"/>
      <c r="AA4233" s="120" t="s">
        <v>1170</v>
      </c>
      <c r="AB4233" s="121">
        <f>'Demand Input VP'!B2118</f>
        <v>0</v>
      </c>
      <c r="AC4233" s="120">
        <f>'Demand Input VP'!C2118</f>
        <v>0</v>
      </c>
      <c r="AD4233" s="120">
        <f>'Demand Input VP'!D2118</f>
        <v>0</v>
      </c>
      <c r="AE4233" s="120">
        <f>'Demand Input VP'!E2118</f>
        <v>0</v>
      </c>
      <c r="AF4233" s="120">
        <f>'Demand Input VP'!F2118</f>
        <v>0</v>
      </c>
      <c r="AG4233" s="120">
        <f>'Demand Input VP'!G2118</f>
        <v>0</v>
      </c>
      <c r="AH4233" s="120">
        <f>'Demand Input VP'!H2118</f>
        <v>0</v>
      </c>
      <c r="AI4233" s="120">
        <f>'Demand Input VP'!I2118</f>
        <v>0</v>
      </c>
      <c r="AJ4233" s="120">
        <f>'Demand Input VP'!J2118</f>
        <v>0</v>
      </c>
      <c r="AK4233" s="120">
        <f>'Demand Input VP'!K2118</f>
        <v>0</v>
      </c>
      <c r="AL4233" s="120">
        <f>'Demand Input VP'!L2118</f>
        <v>0</v>
      </c>
      <c r="AM4233" s="120">
        <f>'Demand Input VP'!M2118</f>
        <v>0</v>
      </c>
      <c r="AN4233" s="120">
        <f>'Demand Input VP'!N2118</f>
        <v>0</v>
      </c>
      <c r="AQ4233" t="str">
        <f>AQ4228</f>
        <v/>
      </c>
    </row>
    <row r="4234" spans="1:43" ht="14.25" customHeight="1" x14ac:dyDescent="0.25">
      <c r="A4234" s="1"/>
      <c r="B4234" s="122"/>
      <c r="C4234" s="122"/>
      <c r="D4234" s="122"/>
      <c r="E4234" s="122"/>
      <c r="F4234" s="122"/>
      <c r="G4234" s="122"/>
      <c r="H4234" s="122"/>
      <c r="I4234" s="122"/>
      <c r="J4234" s="122"/>
      <c r="K4234" s="122"/>
      <c r="L4234" s="122"/>
      <c r="M4234" s="122"/>
      <c r="N4234" s="122"/>
      <c r="O4234" s="122"/>
      <c r="P4234" s="122"/>
      <c r="Q4234" s="122"/>
      <c r="R4234" s="122"/>
      <c r="S4234" s="122"/>
      <c r="T4234" s="122"/>
      <c r="U4234" s="122"/>
      <c r="V4234" s="122"/>
      <c r="W4234" s="123"/>
      <c r="X4234" s="116"/>
      <c r="Y4234" s="117"/>
      <c r="Z4234" s="123"/>
      <c r="AA4234" s="112" t="s">
        <v>1171</v>
      </c>
      <c r="AB4234" s="113">
        <f>'Demand Input MP'!B2119</f>
        <v>0</v>
      </c>
      <c r="AC4234" s="112">
        <f>'Demand Input MP'!C2119</f>
        <v>0</v>
      </c>
      <c r="AD4234" s="112">
        <f>'Demand Input MP'!D2119</f>
        <v>0</v>
      </c>
      <c r="AE4234" s="112">
        <f>'Demand Input MP'!E2119</f>
        <v>0</v>
      </c>
      <c r="AF4234" s="112">
        <f>'Demand Input MP'!F2119</f>
        <v>0</v>
      </c>
      <c r="AG4234" s="112">
        <f>'Demand Input MP'!G2119</f>
        <v>0</v>
      </c>
      <c r="AH4234" s="112">
        <f>'Demand Input MP'!H2119</f>
        <v>0</v>
      </c>
      <c r="AI4234" s="112">
        <f>'Demand Input MP'!I2119</f>
        <v>0</v>
      </c>
      <c r="AJ4234" s="112">
        <f>'Demand Input MP'!J2119</f>
        <v>0</v>
      </c>
      <c r="AK4234" s="112">
        <f>'Demand Input MP'!K2119</f>
        <v>0</v>
      </c>
      <c r="AL4234" s="112">
        <f>'Demand Input MP'!L2119</f>
        <v>0</v>
      </c>
      <c r="AM4234" s="112">
        <f>'Demand Input MP'!M2119</f>
        <v>0</v>
      </c>
      <c r="AN4234" s="112">
        <f>'Demand Input MP'!N2119</f>
        <v>0</v>
      </c>
      <c r="AQ4234" t="str">
        <f>AQ4228</f>
        <v/>
      </c>
    </row>
    <row r="4235" spans="1:43" ht="14.25" customHeight="1" x14ac:dyDescent="0.25">
      <c r="A4235" s="1"/>
      <c r="B4235" s="122"/>
      <c r="C4235" s="122"/>
      <c r="D4235" s="122"/>
      <c r="E4235" s="122"/>
      <c r="F4235" s="122"/>
      <c r="G4235" s="122"/>
      <c r="H4235" s="122"/>
      <c r="I4235" s="122"/>
      <c r="J4235" s="122"/>
      <c r="K4235" s="122"/>
      <c r="L4235" s="122"/>
      <c r="M4235" s="122"/>
      <c r="N4235" s="122"/>
      <c r="O4235" s="122"/>
      <c r="P4235" s="122"/>
      <c r="Q4235" s="122"/>
      <c r="R4235" s="122"/>
      <c r="S4235" s="122"/>
      <c r="T4235" s="122"/>
      <c r="U4235" s="122"/>
      <c r="V4235" s="124" t="s">
        <v>91</v>
      </c>
      <c r="W4235" s="125">
        <f>IFERROR(IF(SUM('Run Rate History'!E426:AD426)&gt;0,(SUMPRODUCT((B4230:AA4230&gt;=PERCENTILE(B4230:AA4230,0.1))*(B4230:AA4230&lt;=PERCENTILE(B4230:AA4230,0.9))*B4230:AA4230)+SUMPRODUCT(('Run Rate History'!E426:AD426&gt;=PERCENTILE(B4230:AA4230,0.1))*('Run Rate History'!E426:AD426&lt;=PERCENTILE(B4230:AA4230,0.9))*'Run Rate History'!E426:AD426))/(SUMPRODUCT((B4230:AA4230&gt;=PERCENTILE(B4230:AA4230,0.1))*(B4230:AA4230&lt;=PERCENTILE(B4230:AA4230,0.9))*1)+SUMPRODUCT(('Run Rate History'!E426:AD426&gt;=PERCENTILE(B4230:AA4230,0.1))*('Run Rate History'!E426:AD426&lt;=PERCENTILE(B4230:AA4230,0.9))*1)),TRIMMEAN(B4230:AA4230,0.15)),0)</f>
        <v>6.6551724137931032</v>
      </c>
      <c r="X4235" s="126" t="s">
        <v>1172</v>
      </c>
      <c r="Y4235" s="127">
        <f>SUM(B4230:AA4230)/26</f>
        <v>-4.8461538461538458</v>
      </c>
      <c r="Z4235" s="128"/>
      <c r="AA4235" s="112" t="s">
        <v>1173</v>
      </c>
      <c r="AB4235" s="113">
        <f>'Demand Input MP'!B2118</f>
        <v>0</v>
      </c>
      <c r="AC4235" s="112">
        <f>'Demand Input MP'!C2118</f>
        <v>0</v>
      </c>
      <c r="AD4235" s="112">
        <f>'Demand Input MP'!D2118</f>
        <v>0</v>
      </c>
      <c r="AE4235" s="112">
        <f>'Demand Input MP'!E2118</f>
        <v>0</v>
      </c>
      <c r="AF4235" s="112">
        <f>'Demand Input MP'!F2118</f>
        <v>0</v>
      </c>
      <c r="AG4235" s="112">
        <f>'Demand Input MP'!G2118</f>
        <v>0</v>
      </c>
      <c r="AH4235" s="112">
        <f>'Demand Input MP'!H2118</f>
        <v>0</v>
      </c>
      <c r="AI4235" s="112">
        <f>'Demand Input MP'!I2118</f>
        <v>0</v>
      </c>
      <c r="AJ4235" s="112">
        <f>'Demand Input MP'!J2118</f>
        <v>0</v>
      </c>
      <c r="AK4235" s="112">
        <f>'Demand Input MP'!K2118</f>
        <v>0</v>
      </c>
      <c r="AL4235" s="112">
        <f>'Demand Input MP'!L2118</f>
        <v>0</v>
      </c>
      <c r="AM4235" s="112">
        <f>'Demand Input MP'!M2118</f>
        <v>0</v>
      </c>
      <c r="AN4235" s="112">
        <f>'Demand Input MP'!N2118</f>
        <v>0</v>
      </c>
      <c r="AQ4235" t="str">
        <f>AQ4228</f>
        <v/>
      </c>
    </row>
    <row r="4236" spans="1:43" ht="14.25" customHeight="1" x14ac:dyDescent="0.25">
      <c r="A4236" s="1"/>
      <c r="B4236" s="122"/>
      <c r="C4236" s="122"/>
      <c r="D4236" s="122"/>
      <c r="E4236" s="122"/>
      <c r="F4236" s="122"/>
      <c r="G4236" s="122"/>
      <c r="H4236" s="122"/>
      <c r="I4236" s="122"/>
      <c r="J4236" s="122"/>
      <c r="K4236" s="122"/>
      <c r="L4236" s="122"/>
      <c r="M4236" s="122"/>
      <c r="N4236" s="122"/>
      <c r="O4236" s="122"/>
      <c r="P4236" s="122"/>
      <c r="Q4236" s="122"/>
      <c r="R4236" s="122"/>
      <c r="S4236" s="122"/>
      <c r="T4236" s="122"/>
      <c r="U4236" s="122"/>
      <c r="V4236" s="124" t="s">
        <v>94</v>
      </c>
      <c r="W4236" s="125">
        <f>IFERROR((1*MIN(MAX(X4230,0.5*IF(SUM('Run Rate History'!E426:AD426)&gt;0,(MEDIAN(IF(B4230:AA4230&gt;0,B4230:AA4230))+MEDIAN(IF('Run Rate History'!E426:AD426&gt;0,'Run Rate History'!E426:AD426)))/2,MEDIAN(IF(B4230:AA4230&gt;0,B4230:AA4230)))),2*IF(SUM('Run Rate History'!E426:AD426)&gt;0,(MEDIAN(IF(B4230:AA4230&gt;0,B4230:AA4230))+MEDIAN(IF('Run Rate History'!E426:AD426&gt;0,'Run Rate History'!E426:AD426)))/2,MEDIAN(IF(B4230:AA4230&gt;0,B4230:AA4230))))+2*MIN(MAX(Y4230,0.5*IF(SUM('Run Rate History'!E426:AD426)&gt;0,(MEDIAN(IF(B4230:AA4230&gt;0,B4230:AA4230))+MEDIAN(IF('Run Rate History'!E426:AD426&gt;0,'Run Rate History'!E426:AD426)))/2,MEDIAN(IF(B4230:AA4230&gt;0,B4230:AA4230)))),2*IF(SUM('Run Rate History'!E426:AD426)&gt;0,(MEDIAN(IF(B4230:AA4230&gt;0,B4230:AA4230))+MEDIAN(IF('Run Rate History'!E426:AD426&gt;0,'Run Rate History'!E426:AD426)))/2,MEDIAN(IF(B4230:AA4230&gt;0,B4230:AA4230))))+3*MIN(MAX(Z4230,0.5*IF(SUM('Run Rate History'!E426:AD426)&gt;0,(MEDIAN(IF(B4230:AA4230&gt;0,B4230:AA4230))+MEDIAN(IF('Run Rate History'!E426:AD426&gt;0,'Run Rate History'!E426:AD426)))/2,MEDIAN(IF(B4230:AA4230&gt;0,B4230:AA4230)))),2*IF(SUM('Run Rate History'!E426:AD426)&gt;0,(MEDIAN(IF(B4230:AA4230&gt;0,B4230:AA4230))+MEDIAN(IF('Run Rate History'!E426:AD426&gt;0,'Run Rate History'!E426:AD426)))/2,MEDIAN(IF(B4230:AA4230&gt;0,B4230:AA4230))))+4*MIN(MAX(AA4230,0.5*IF(SUM('Run Rate History'!E426:AD426)&gt;0,(MEDIAN(IF(B4230:AA4230&gt;0,B4230:AA4230))+MEDIAN(IF('Run Rate History'!E426:AD426&gt;0,'Run Rate History'!E426:AD426)))/2,MEDIAN(IF(B4230:AA4230&gt;0,B4230:AA4230)))),2*IF(SUM('Run Rate History'!E426:AD426)&gt;0,(MEDIAN(IF(B4230:AA4230&gt;0,B4230:AA4230))+MEDIAN(IF('Run Rate History'!E426:AD426&gt;0,'Run Rate History'!E426:AD426)))/2,MEDIAN(IF(B4230:AA4230&gt;0,B4230:AA4230)))))/10,0)</f>
        <v>8.3000000000000007</v>
      </c>
      <c r="X4236" s="129" t="s">
        <v>1174</v>
      </c>
      <c r="Y4236" s="130">
        <f>IFERROR(VLOOKUP(A4228,'Stanje zaliha'!A:E,5,FALSE()),0)</f>
        <v>2574</v>
      </c>
      <c r="Z4236" s="131"/>
      <c r="AA4236" s="113" t="s">
        <v>1175</v>
      </c>
      <c r="AB4236" s="118">
        <f t="shared" ref="AB4236:AN4236" si="844">SUM(AB4232:AB4235)</f>
        <v>0</v>
      </c>
      <c r="AC4236" s="118">
        <f t="shared" si="844"/>
        <v>0</v>
      </c>
      <c r="AD4236" s="118">
        <f t="shared" si="844"/>
        <v>0</v>
      </c>
      <c r="AE4236" s="118">
        <f t="shared" si="844"/>
        <v>0</v>
      </c>
      <c r="AF4236" s="118">
        <f t="shared" si="844"/>
        <v>0</v>
      </c>
      <c r="AG4236" s="118">
        <f t="shared" si="844"/>
        <v>0</v>
      </c>
      <c r="AH4236" s="118">
        <f t="shared" si="844"/>
        <v>0</v>
      </c>
      <c r="AI4236" s="118">
        <f t="shared" si="844"/>
        <v>0</v>
      </c>
      <c r="AJ4236" s="118">
        <f t="shared" si="844"/>
        <v>0</v>
      </c>
      <c r="AK4236" s="118">
        <f t="shared" si="844"/>
        <v>0</v>
      </c>
      <c r="AL4236" s="118">
        <f t="shared" si="844"/>
        <v>0</v>
      </c>
      <c r="AM4236" s="118">
        <f t="shared" si="844"/>
        <v>0</v>
      </c>
      <c r="AN4236" s="118">
        <f t="shared" si="844"/>
        <v>0</v>
      </c>
      <c r="AQ4236" t="str">
        <f>AQ4228</f>
        <v/>
      </c>
    </row>
    <row r="4237" spans="1:43" ht="14.25" customHeight="1" x14ac:dyDescent="0.25">
      <c r="A4237" s="1"/>
      <c r="B4237" s="122"/>
      <c r="C4237" s="122"/>
      <c r="D4237" s="122"/>
      <c r="E4237" s="122"/>
      <c r="F4237" s="122"/>
      <c r="G4237" s="122"/>
      <c r="H4237" s="122"/>
      <c r="I4237" s="122"/>
      <c r="J4237" s="122"/>
      <c r="K4237" s="122"/>
      <c r="L4237" s="122"/>
      <c r="M4237" s="122"/>
      <c r="N4237" s="122"/>
      <c r="O4237" s="122"/>
      <c r="P4237" s="122"/>
      <c r="Q4237" s="122"/>
      <c r="R4237" s="122"/>
      <c r="S4237" s="122"/>
      <c r="T4237" s="122"/>
      <c r="U4237" s="122"/>
      <c r="V4237" s="124" t="s">
        <v>95</v>
      </c>
      <c r="W4237" s="125">
        <f>IFERROR(0.6*W4236+0.4*W4235,0)</f>
        <v>7.6420689655172414</v>
      </c>
      <c r="X4237" s="132" t="s">
        <v>1176</v>
      </c>
      <c r="Y4237" s="133">
        <f>IFERROR(SUMIF('Popis poslanih narudžbi'!A:A,A4228,'Popis poslanih narudžbi'!C:C),0)</f>
        <v>0</v>
      </c>
      <c r="Z4237" s="131"/>
      <c r="AA4237" s="134" t="s">
        <v>1177</v>
      </c>
      <c r="AB4237" s="118">
        <f t="shared" ref="AB4237:AN4237" si="845">AB4230+AB4236</f>
        <v>9</v>
      </c>
      <c r="AC4237" s="118">
        <f t="shared" si="845"/>
        <v>10</v>
      </c>
      <c r="AD4237" s="118">
        <f t="shared" si="845"/>
        <v>10</v>
      </c>
      <c r="AE4237" s="118">
        <f t="shared" si="845"/>
        <v>10</v>
      </c>
      <c r="AF4237" s="118">
        <f t="shared" si="845"/>
        <v>10</v>
      </c>
      <c r="AG4237" s="118">
        <f t="shared" si="845"/>
        <v>11</v>
      </c>
      <c r="AH4237" s="118">
        <f t="shared" si="845"/>
        <v>11</v>
      </c>
      <c r="AI4237" s="118">
        <f t="shared" si="845"/>
        <v>10</v>
      </c>
      <c r="AJ4237" s="118">
        <f t="shared" si="845"/>
        <v>10</v>
      </c>
      <c r="AK4237" s="118">
        <f t="shared" si="845"/>
        <v>10</v>
      </c>
      <c r="AL4237" s="118">
        <f t="shared" si="845"/>
        <v>10</v>
      </c>
      <c r="AM4237" s="118">
        <f t="shared" si="845"/>
        <v>10</v>
      </c>
      <c r="AN4237" s="118">
        <f t="shared" si="845"/>
        <v>10</v>
      </c>
      <c r="AQ4237" t="str">
        <f>AQ4228</f>
        <v/>
      </c>
    </row>
    <row r="4238" spans="1:43" ht="14.25" customHeight="1" x14ac:dyDescent="0.25">
      <c r="A4238" s="107" t="str">
        <f>'Run Rate'!A427</f>
        <v>UFC16149</v>
      </c>
      <c r="B4238" s="135" t="str">
        <f>'Run Rate'!B427</f>
        <v>OPRO Self-Fit štitnik za zube GEN5 Srebrni- Crno/ Srebrni</v>
      </c>
      <c r="C4238" s="135" t="str">
        <f>'Run Rate'!C427</f>
        <v>BORILAČKA OPREMA</v>
      </c>
      <c r="D4238" s="135" t="str">
        <f>'Run Rate'!D427</f>
        <v>03 BRONZE</v>
      </c>
      <c r="E4238" s="122"/>
      <c r="F4238" s="122"/>
      <c r="G4238" s="122"/>
      <c r="H4238" s="122"/>
      <c r="I4238" s="122"/>
      <c r="J4238" s="122"/>
      <c r="K4238" s="122"/>
      <c r="L4238" s="122"/>
      <c r="M4238" s="122"/>
      <c r="N4238" s="122"/>
      <c r="O4238" s="122"/>
      <c r="P4238" s="122"/>
      <c r="Q4238" s="122"/>
      <c r="R4238" s="122"/>
      <c r="S4238" s="122"/>
      <c r="T4238" s="122"/>
      <c r="U4238" s="122"/>
      <c r="V4238" s="122"/>
      <c r="W4238" s="122"/>
      <c r="X4238" s="122"/>
      <c r="Y4238" s="122"/>
      <c r="Z4238" s="122"/>
      <c r="AA4238" s="122"/>
      <c r="AB4238" s="122"/>
      <c r="AC4238" s="122"/>
      <c r="AD4238" s="122"/>
      <c r="AE4238" s="122"/>
      <c r="AF4238" s="122"/>
      <c r="AG4238" s="122"/>
      <c r="AH4238" s="122"/>
      <c r="AI4238" s="122"/>
      <c r="AJ4238" s="122"/>
      <c r="AK4238" s="122"/>
      <c r="AL4238" s="122"/>
      <c r="AM4238" s="122"/>
      <c r="AN4238" s="122"/>
      <c r="AQ4238" t="str">
        <f>IF(AND(OR($B$1="ALL",$B$1=C4238),OR($E$1="ALL",$E$1=D4238),OR($B$2="ALL",$B$2=A4238),OR($E$2="ALL",IFERROR(SEARCH($E$2,B4238),0)&gt;0)),"MATCH","")</f>
        <v/>
      </c>
    </row>
    <row r="4239" spans="1:43" ht="14.25" customHeight="1" x14ac:dyDescent="0.25">
      <c r="A4239" s="108" t="s">
        <v>1137</v>
      </c>
      <c r="B4239" s="136" t="s">
        <v>1138</v>
      </c>
      <c r="C4239" s="136" t="s">
        <v>1139</v>
      </c>
      <c r="D4239" s="136" t="s">
        <v>1140</v>
      </c>
      <c r="E4239" s="136" t="s">
        <v>1141</v>
      </c>
      <c r="F4239" s="136" t="s">
        <v>1142</v>
      </c>
      <c r="G4239" s="136" t="s">
        <v>1143</v>
      </c>
      <c r="H4239" s="136" t="s">
        <v>1144</v>
      </c>
      <c r="I4239" s="136" t="s">
        <v>1145</v>
      </c>
      <c r="J4239" s="136" t="s">
        <v>1146</v>
      </c>
      <c r="K4239" s="136" t="s">
        <v>1147</v>
      </c>
      <c r="L4239" s="136" t="s">
        <v>1148</v>
      </c>
      <c r="M4239" s="136" t="s">
        <v>1149</v>
      </c>
      <c r="N4239" s="136" t="s">
        <v>1150</v>
      </c>
      <c r="O4239" s="136" t="s">
        <v>1151</v>
      </c>
      <c r="P4239" s="136" t="s">
        <v>1152</v>
      </c>
      <c r="Q4239" s="136" t="s">
        <v>1153</v>
      </c>
      <c r="R4239" s="136" t="s">
        <v>1154</v>
      </c>
      <c r="S4239" s="136" t="s">
        <v>1155</v>
      </c>
      <c r="T4239" s="136" t="s">
        <v>1156</v>
      </c>
      <c r="U4239" s="136" t="s">
        <v>1157</v>
      </c>
      <c r="V4239" s="136" t="s">
        <v>1158</v>
      </c>
      <c r="W4239" s="136" t="s">
        <v>1159</v>
      </c>
      <c r="X4239" s="136" t="s">
        <v>1160</v>
      </c>
      <c r="Y4239" s="136" t="s">
        <v>1161</v>
      </c>
      <c r="Z4239" s="136" t="s">
        <v>1162</v>
      </c>
      <c r="AA4239" s="136" t="s">
        <v>1163</v>
      </c>
      <c r="AB4239" s="137" t="s">
        <v>156</v>
      </c>
      <c r="AC4239" s="137" t="s">
        <v>157</v>
      </c>
      <c r="AD4239" s="137" t="s">
        <v>158</v>
      </c>
      <c r="AE4239" s="137" t="s">
        <v>139</v>
      </c>
      <c r="AF4239" s="138" t="s">
        <v>140</v>
      </c>
      <c r="AG4239" s="138" t="s">
        <v>141</v>
      </c>
      <c r="AH4239" s="138" t="s">
        <v>142</v>
      </c>
      <c r="AI4239" s="138" t="s">
        <v>143</v>
      </c>
      <c r="AJ4239" s="139" t="s">
        <v>144</v>
      </c>
      <c r="AK4239" s="139" t="s">
        <v>145</v>
      </c>
      <c r="AL4239" s="139" t="s">
        <v>146</v>
      </c>
      <c r="AM4239" s="140" t="s">
        <v>147</v>
      </c>
      <c r="AN4239" s="140" t="s">
        <v>148</v>
      </c>
      <c r="AQ4239" t="str">
        <f>AQ4238</f>
        <v/>
      </c>
    </row>
    <row r="4240" spans="1:43" ht="14.25" customHeight="1" x14ac:dyDescent="0.25">
      <c r="A4240" s="99" t="s">
        <v>1164</v>
      </c>
      <c r="B4240" s="112">
        <f>'Run Rate'!E427</f>
        <v>17</v>
      </c>
      <c r="C4240" s="112">
        <f>'Run Rate'!F427</f>
        <v>16</v>
      </c>
      <c r="D4240" s="112">
        <f>'Run Rate'!G427</f>
        <v>16</v>
      </c>
      <c r="E4240" s="112">
        <f>'Run Rate'!H427</f>
        <v>19</v>
      </c>
      <c r="F4240" s="112">
        <f>'Run Rate'!I427</f>
        <v>11</v>
      </c>
      <c r="G4240" s="112">
        <f>'Run Rate'!J427</f>
        <v>9</v>
      </c>
      <c r="H4240" s="112">
        <f>'Run Rate'!K427</f>
        <v>20</v>
      </c>
      <c r="I4240" s="112">
        <f>'Run Rate'!L427</f>
        <v>24</v>
      </c>
      <c r="J4240" s="112">
        <f>'Run Rate'!M427</f>
        <v>18</v>
      </c>
      <c r="K4240" s="112">
        <f>'Run Rate'!N427</f>
        <v>11</v>
      </c>
      <c r="L4240" s="112">
        <f>'Run Rate'!O427</f>
        <v>17</v>
      </c>
      <c r="M4240" s="112">
        <f>'Run Rate'!P427</f>
        <v>14</v>
      </c>
      <c r="N4240" s="112">
        <f>'Run Rate'!Q427</f>
        <v>10</v>
      </c>
      <c r="O4240" s="112">
        <f>'Run Rate'!R427</f>
        <v>5</v>
      </c>
      <c r="P4240" s="112">
        <f>'Run Rate'!S427</f>
        <v>2</v>
      </c>
      <c r="Q4240" s="112">
        <f>'Run Rate'!T427</f>
        <v>9</v>
      </c>
      <c r="R4240" s="112">
        <f>'Run Rate'!U427</f>
        <v>5</v>
      </c>
      <c r="S4240" s="112">
        <f>'Run Rate'!V427</f>
        <v>2</v>
      </c>
      <c r="T4240" s="112">
        <f>'Run Rate'!W427</f>
        <v>1</v>
      </c>
      <c r="U4240" s="112">
        <f>'Run Rate'!X427</f>
        <v>4</v>
      </c>
      <c r="V4240" s="112">
        <f>'Run Rate'!Y427</f>
        <v>25</v>
      </c>
      <c r="W4240" s="112">
        <f>'Run Rate'!Z427</f>
        <v>8</v>
      </c>
      <c r="X4240" s="112">
        <f>'Run Rate'!AA427</f>
        <v>9</v>
      </c>
      <c r="Y4240" s="112">
        <f>'Run Rate'!AB427</f>
        <v>11</v>
      </c>
      <c r="Z4240" s="112">
        <f>'Run Rate'!AC427</f>
        <v>11</v>
      </c>
      <c r="AA4240" s="112">
        <f>'Run Rate'!AD427</f>
        <v>8</v>
      </c>
      <c r="AB4240" s="113">
        <v>10</v>
      </c>
      <c r="AC4240" s="112">
        <v>10</v>
      </c>
      <c r="AD4240" s="112">
        <v>10</v>
      </c>
      <c r="AE4240" s="112">
        <v>10</v>
      </c>
      <c r="AF4240" s="112">
        <v>10</v>
      </c>
      <c r="AG4240" s="112">
        <v>10</v>
      </c>
      <c r="AH4240" s="112">
        <v>10</v>
      </c>
      <c r="AI4240" s="112">
        <v>10</v>
      </c>
      <c r="AJ4240" s="112">
        <v>10</v>
      </c>
      <c r="AK4240" s="112">
        <v>10</v>
      </c>
      <c r="AL4240" s="112">
        <v>10</v>
      </c>
      <c r="AM4240" s="112">
        <v>10</v>
      </c>
      <c r="AN4240" s="112">
        <v>10</v>
      </c>
      <c r="AQ4240" t="str">
        <f>AQ4238</f>
        <v/>
      </c>
    </row>
    <row r="4241" spans="1:43" ht="14.25" customHeight="1" x14ac:dyDescent="0.25">
      <c r="A4241" s="99" t="s">
        <v>1165</v>
      </c>
      <c r="B4241" s="114"/>
      <c r="C4241" s="114"/>
      <c r="D4241" s="114"/>
      <c r="E4241" s="114"/>
      <c r="F4241" s="114"/>
      <c r="G4241" s="114"/>
      <c r="H4241" s="114"/>
      <c r="I4241" s="114"/>
      <c r="J4241" s="114"/>
      <c r="K4241" s="114"/>
      <c r="L4241" s="114"/>
      <c r="M4241" s="114"/>
      <c r="N4241" s="114"/>
      <c r="O4241" s="114"/>
      <c r="P4241" s="114"/>
      <c r="Q4241" s="114"/>
      <c r="R4241" s="114"/>
      <c r="S4241" s="114"/>
      <c r="T4241" s="114"/>
      <c r="U4241" s="114"/>
      <c r="V4241" s="114"/>
      <c r="W4241" s="115"/>
      <c r="X4241" s="115"/>
      <c r="Y4241" s="115"/>
      <c r="Z4241" s="115"/>
      <c r="AA4241" s="112" t="s">
        <v>1166</v>
      </c>
      <c r="AB4241" s="113"/>
      <c r="AC4241" s="112"/>
      <c r="AD4241" s="112"/>
      <c r="AE4241" s="112"/>
      <c r="AF4241" s="112"/>
      <c r="AG4241" s="112"/>
      <c r="AH4241" s="112"/>
      <c r="AI4241" s="112"/>
      <c r="AJ4241" s="112"/>
      <c r="AK4241" s="112"/>
      <c r="AL4241" s="112"/>
      <c r="AM4241" s="112"/>
      <c r="AN4241" s="112"/>
      <c r="AQ4241" t="str">
        <f>AQ4238</f>
        <v/>
      </c>
    </row>
    <row r="4242" spans="1:43" ht="14.25" customHeight="1" x14ac:dyDescent="0.25">
      <c r="A4242" s="99" t="s">
        <v>1167</v>
      </c>
      <c r="B4242" s="114"/>
      <c r="C4242" s="114"/>
      <c r="D4242" s="114"/>
      <c r="E4242" s="114"/>
      <c r="F4242" s="114"/>
      <c r="G4242" s="114"/>
      <c r="H4242" s="114"/>
      <c r="I4242" s="114"/>
      <c r="J4242" s="114"/>
      <c r="K4242" s="114"/>
      <c r="L4242" s="114"/>
      <c r="M4242" s="114"/>
      <c r="N4242" s="114"/>
      <c r="O4242" s="114"/>
      <c r="P4242" s="114"/>
      <c r="Q4242" s="114"/>
      <c r="R4242" s="114"/>
      <c r="S4242" s="114"/>
      <c r="T4242" s="114"/>
      <c r="U4242" s="114"/>
      <c r="V4242" s="114"/>
      <c r="W4242" s="115"/>
      <c r="X4242" s="116"/>
      <c r="Y4242" s="117"/>
      <c r="Z4242" s="115"/>
      <c r="AA4242" s="112" t="s">
        <v>1168</v>
      </c>
      <c r="AB4242" s="113">
        <f>'Demand Input VP'!B2124</f>
        <v>0</v>
      </c>
      <c r="AC4242" s="112">
        <f>'Demand Input VP'!C2124</f>
        <v>0</v>
      </c>
      <c r="AD4242" s="112">
        <f>'Demand Input VP'!D2124</f>
        <v>0</v>
      </c>
      <c r="AE4242" s="112">
        <f>'Demand Input VP'!E2124</f>
        <v>0</v>
      </c>
      <c r="AF4242" s="112">
        <f>'Demand Input VP'!F2124</f>
        <v>0</v>
      </c>
      <c r="AG4242" s="112">
        <f>'Demand Input VP'!G2124</f>
        <v>0</v>
      </c>
      <c r="AH4242" s="112">
        <f>'Demand Input VP'!H2124</f>
        <v>0</v>
      </c>
      <c r="AI4242" s="112">
        <f>'Demand Input VP'!I2124</f>
        <v>0</v>
      </c>
      <c r="AJ4242" s="112">
        <f>'Demand Input VP'!J2124</f>
        <v>0</v>
      </c>
      <c r="AK4242" s="112">
        <f>'Demand Input VP'!K2124</f>
        <v>0</v>
      </c>
      <c r="AL4242" s="112">
        <f>'Demand Input VP'!L2124</f>
        <v>0</v>
      </c>
      <c r="AM4242" s="112">
        <f>'Demand Input VP'!M2124</f>
        <v>0</v>
      </c>
      <c r="AN4242" s="112">
        <f>'Demand Input VP'!N2124</f>
        <v>0</v>
      </c>
      <c r="AQ4242" t="str">
        <f>AQ4238</f>
        <v/>
      </c>
    </row>
    <row r="4243" spans="1:43" ht="14.25" customHeight="1" x14ac:dyDescent="0.25">
      <c r="A4243" s="99" t="s">
        <v>1169</v>
      </c>
      <c r="B4243" s="118"/>
      <c r="C4243" s="118"/>
      <c r="D4243" s="118"/>
      <c r="E4243" s="118"/>
      <c r="F4243" s="118"/>
      <c r="G4243" s="118"/>
      <c r="H4243" s="118"/>
      <c r="I4243" s="118"/>
      <c r="J4243" s="118"/>
      <c r="K4243" s="118"/>
      <c r="L4243" s="118"/>
      <c r="M4243" s="118"/>
      <c r="N4243" s="118"/>
      <c r="O4243" s="118"/>
      <c r="P4243" s="118"/>
      <c r="Q4243" s="118"/>
      <c r="R4243" s="118"/>
      <c r="S4243" s="118"/>
      <c r="T4243" s="118"/>
      <c r="U4243" s="118"/>
      <c r="V4243" s="118"/>
      <c r="W4243" s="115"/>
      <c r="X4243" s="116"/>
      <c r="Y4243" s="117"/>
      <c r="Z4243" s="119"/>
      <c r="AA4243" s="120" t="s">
        <v>1170</v>
      </c>
      <c r="AB4243" s="121">
        <f>'Demand Input VP'!B2123</f>
        <v>0</v>
      </c>
      <c r="AC4243" s="120">
        <f>'Demand Input VP'!C2123</f>
        <v>0</v>
      </c>
      <c r="AD4243" s="120">
        <f>'Demand Input VP'!D2123</f>
        <v>0</v>
      </c>
      <c r="AE4243" s="120">
        <f>'Demand Input VP'!E2123</f>
        <v>0</v>
      </c>
      <c r="AF4243" s="120">
        <f>'Demand Input VP'!F2123</f>
        <v>0</v>
      </c>
      <c r="AG4243" s="120">
        <f>'Demand Input VP'!G2123</f>
        <v>0</v>
      </c>
      <c r="AH4243" s="120">
        <f>'Demand Input VP'!H2123</f>
        <v>0</v>
      </c>
      <c r="AI4243" s="120">
        <f>'Demand Input VP'!I2123</f>
        <v>0</v>
      </c>
      <c r="AJ4243" s="120">
        <f>'Demand Input VP'!J2123</f>
        <v>0</v>
      </c>
      <c r="AK4243" s="120">
        <f>'Demand Input VP'!K2123</f>
        <v>0</v>
      </c>
      <c r="AL4243" s="120">
        <f>'Demand Input VP'!L2123</f>
        <v>0</v>
      </c>
      <c r="AM4243" s="120">
        <f>'Demand Input VP'!M2123</f>
        <v>0</v>
      </c>
      <c r="AN4243" s="120">
        <f>'Demand Input VP'!N2123</f>
        <v>0</v>
      </c>
      <c r="AQ4243" t="str">
        <f>AQ4238</f>
        <v/>
      </c>
    </row>
    <row r="4244" spans="1:43" ht="14.25" customHeight="1" x14ac:dyDescent="0.25">
      <c r="A4244" s="1"/>
      <c r="B4244" s="122"/>
      <c r="C4244" s="122"/>
      <c r="D4244" s="122"/>
      <c r="E4244" s="122"/>
      <c r="F4244" s="122"/>
      <c r="G4244" s="122"/>
      <c r="H4244" s="122"/>
      <c r="I4244" s="122"/>
      <c r="J4244" s="122"/>
      <c r="K4244" s="122"/>
      <c r="L4244" s="122"/>
      <c r="M4244" s="122"/>
      <c r="N4244" s="122"/>
      <c r="O4244" s="122"/>
      <c r="P4244" s="122"/>
      <c r="Q4244" s="122"/>
      <c r="R4244" s="122"/>
      <c r="S4244" s="122"/>
      <c r="T4244" s="122"/>
      <c r="U4244" s="122"/>
      <c r="V4244" s="122"/>
      <c r="W4244" s="123"/>
      <c r="X4244" s="116"/>
      <c r="Y4244" s="117"/>
      <c r="Z4244" s="123"/>
      <c r="AA4244" s="112" t="s">
        <v>1171</v>
      </c>
      <c r="AB4244" s="113">
        <f>'Demand Input MP'!B2124</f>
        <v>0</v>
      </c>
      <c r="AC4244" s="112">
        <f>'Demand Input MP'!C2124</f>
        <v>0</v>
      </c>
      <c r="AD4244" s="112">
        <f>'Demand Input MP'!D2124</f>
        <v>0</v>
      </c>
      <c r="AE4244" s="112">
        <f>'Demand Input MP'!E2124</f>
        <v>0</v>
      </c>
      <c r="AF4244" s="112">
        <f>'Demand Input MP'!F2124</f>
        <v>0</v>
      </c>
      <c r="AG4244" s="112">
        <f>'Demand Input MP'!G2124</f>
        <v>0</v>
      </c>
      <c r="AH4244" s="112">
        <f>'Demand Input MP'!H2124</f>
        <v>0</v>
      </c>
      <c r="AI4244" s="112">
        <f>'Demand Input MP'!I2124</f>
        <v>0</v>
      </c>
      <c r="AJ4244" s="112">
        <f>'Demand Input MP'!J2124</f>
        <v>0</v>
      </c>
      <c r="AK4244" s="112">
        <f>'Demand Input MP'!K2124</f>
        <v>0</v>
      </c>
      <c r="AL4244" s="112">
        <f>'Demand Input MP'!L2124</f>
        <v>0</v>
      </c>
      <c r="AM4244" s="112">
        <f>'Demand Input MP'!M2124</f>
        <v>0</v>
      </c>
      <c r="AN4244" s="112">
        <f>'Demand Input MP'!N2124</f>
        <v>0</v>
      </c>
      <c r="AQ4244" t="str">
        <f>AQ4238</f>
        <v/>
      </c>
    </row>
    <row r="4245" spans="1:43" ht="14.25" customHeight="1" x14ac:dyDescent="0.25">
      <c r="A4245" s="1"/>
      <c r="B4245" s="122"/>
      <c r="C4245" s="122"/>
      <c r="D4245" s="122"/>
      <c r="E4245" s="122"/>
      <c r="F4245" s="122"/>
      <c r="G4245" s="122"/>
      <c r="H4245" s="122"/>
      <c r="I4245" s="122"/>
      <c r="J4245" s="122"/>
      <c r="K4245" s="122"/>
      <c r="L4245" s="122"/>
      <c r="M4245" s="122"/>
      <c r="N4245" s="122"/>
      <c r="O4245" s="122"/>
      <c r="P4245" s="122"/>
      <c r="Q4245" s="122"/>
      <c r="R4245" s="122"/>
      <c r="S4245" s="122"/>
      <c r="T4245" s="122"/>
      <c r="U4245" s="122"/>
      <c r="V4245" s="124" t="s">
        <v>91</v>
      </c>
      <c r="W4245" s="125">
        <f>IFERROR(IF(SUM('Run Rate History'!E427:AD427)&gt;0,(SUMPRODUCT((B4240:AA4240&gt;=PERCENTILE(B4240:AA4240,0.1))*(B4240:AA4240&lt;=PERCENTILE(B4240:AA4240,0.9))*B4240:AA4240)+SUMPRODUCT(('Run Rate History'!E427:AD427&gt;=PERCENTILE(B4240:AA4240,0.1))*('Run Rate History'!E427:AD427&lt;=PERCENTILE(B4240:AA4240,0.9))*'Run Rate History'!E427:AD427))/(SUMPRODUCT((B4240:AA4240&gt;=PERCENTILE(B4240:AA4240,0.1))*(B4240:AA4240&lt;=PERCENTILE(B4240:AA4240,0.9))*1)+SUMPRODUCT(('Run Rate History'!E427:AD427&gt;=PERCENTILE(B4240:AA4240,0.1))*('Run Rate History'!E427:AD427&lt;=PERCENTILE(B4240:AA4240,0.9))*1)),TRIMMEAN(B4240:AA4240,0.15)),0)</f>
        <v>9.4222222222222225</v>
      </c>
      <c r="X4245" s="126" t="s">
        <v>1172</v>
      </c>
      <c r="Y4245" s="127">
        <f>SUM(B4240:AA4240)/26</f>
        <v>11.615384615384615</v>
      </c>
      <c r="Z4245" s="128"/>
      <c r="AA4245" s="112" t="s">
        <v>1173</v>
      </c>
      <c r="AB4245" s="113">
        <f>'Demand Input MP'!B2123</f>
        <v>0</v>
      </c>
      <c r="AC4245" s="112">
        <f>'Demand Input MP'!C2123</f>
        <v>0</v>
      </c>
      <c r="AD4245" s="112">
        <f>'Demand Input MP'!D2123</f>
        <v>0</v>
      </c>
      <c r="AE4245" s="112">
        <f>'Demand Input MP'!E2123</f>
        <v>0</v>
      </c>
      <c r="AF4245" s="112">
        <f>'Demand Input MP'!F2123</f>
        <v>0</v>
      </c>
      <c r="AG4245" s="112">
        <f>'Demand Input MP'!G2123</f>
        <v>0</v>
      </c>
      <c r="AH4245" s="112">
        <f>'Demand Input MP'!H2123</f>
        <v>0</v>
      </c>
      <c r="AI4245" s="112">
        <f>'Demand Input MP'!I2123</f>
        <v>0</v>
      </c>
      <c r="AJ4245" s="112">
        <f>'Demand Input MP'!J2123</f>
        <v>0</v>
      </c>
      <c r="AK4245" s="112">
        <f>'Demand Input MP'!K2123</f>
        <v>0</v>
      </c>
      <c r="AL4245" s="112">
        <f>'Demand Input MP'!L2123</f>
        <v>0</v>
      </c>
      <c r="AM4245" s="112">
        <f>'Demand Input MP'!M2123</f>
        <v>0</v>
      </c>
      <c r="AN4245" s="112">
        <f>'Demand Input MP'!N2123</f>
        <v>0</v>
      </c>
      <c r="AQ4245" t="str">
        <f>AQ4238</f>
        <v/>
      </c>
    </row>
    <row r="4246" spans="1:43" ht="14.25" customHeight="1" x14ac:dyDescent="0.25">
      <c r="A4246" s="1"/>
      <c r="B4246" s="122"/>
      <c r="C4246" s="122"/>
      <c r="D4246" s="122"/>
      <c r="E4246" s="122"/>
      <c r="F4246" s="122"/>
      <c r="G4246" s="122"/>
      <c r="H4246" s="122"/>
      <c r="I4246" s="122"/>
      <c r="J4246" s="122"/>
      <c r="K4246" s="122"/>
      <c r="L4246" s="122"/>
      <c r="M4246" s="122"/>
      <c r="N4246" s="122"/>
      <c r="O4246" s="122"/>
      <c r="P4246" s="122"/>
      <c r="Q4246" s="122"/>
      <c r="R4246" s="122"/>
      <c r="S4246" s="122"/>
      <c r="T4246" s="122"/>
      <c r="U4246" s="122"/>
      <c r="V4246" s="124" t="s">
        <v>94</v>
      </c>
      <c r="W4246" s="125">
        <f>IFERROR((1*MIN(MAX(X4240,0.5*IF(SUM('Run Rate History'!E427:AD427)&gt;0,(MEDIAN(IF(B4240:AA4240&gt;0,B4240:AA4240))+MEDIAN(IF('Run Rate History'!E427:AD427&gt;0,'Run Rate History'!E427:AD427)))/2,MEDIAN(IF(B4240:AA4240&gt;0,B4240:AA4240)))),2*IF(SUM('Run Rate History'!E427:AD427)&gt;0,(MEDIAN(IF(B4240:AA4240&gt;0,B4240:AA4240))+MEDIAN(IF('Run Rate History'!E427:AD427&gt;0,'Run Rate History'!E427:AD427)))/2,MEDIAN(IF(B4240:AA4240&gt;0,B4240:AA4240))))+2*MIN(MAX(Y4240,0.5*IF(SUM('Run Rate History'!E427:AD427)&gt;0,(MEDIAN(IF(B4240:AA4240&gt;0,B4240:AA4240))+MEDIAN(IF('Run Rate History'!E427:AD427&gt;0,'Run Rate History'!E427:AD427)))/2,MEDIAN(IF(B4240:AA4240&gt;0,B4240:AA4240)))),2*IF(SUM('Run Rate History'!E427:AD427)&gt;0,(MEDIAN(IF(B4240:AA4240&gt;0,B4240:AA4240))+MEDIAN(IF('Run Rate History'!E427:AD427&gt;0,'Run Rate History'!E427:AD427)))/2,MEDIAN(IF(B4240:AA4240&gt;0,B4240:AA4240))))+3*MIN(MAX(Z4240,0.5*IF(SUM('Run Rate History'!E427:AD427)&gt;0,(MEDIAN(IF(B4240:AA4240&gt;0,B4240:AA4240))+MEDIAN(IF('Run Rate History'!E427:AD427&gt;0,'Run Rate History'!E427:AD427)))/2,MEDIAN(IF(B4240:AA4240&gt;0,B4240:AA4240)))),2*IF(SUM('Run Rate History'!E427:AD427)&gt;0,(MEDIAN(IF(B4240:AA4240&gt;0,B4240:AA4240))+MEDIAN(IF('Run Rate History'!E427:AD427&gt;0,'Run Rate History'!E427:AD427)))/2,MEDIAN(IF(B4240:AA4240&gt;0,B4240:AA4240))))+4*MIN(MAX(AA4240,0.5*IF(SUM('Run Rate History'!E427:AD427)&gt;0,(MEDIAN(IF(B4240:AA4240&gt;0,B4240:AA4240))+MEDIAN(IF('Run Rate History'!E427:AD427&gt;0,'Run Rate History'!E427:AD427)))/2,MEDIAN(IF(B4240:AA4240&gt;0,B4240:AA4240)))),2*IF(SUM('Run Rate History'!E427:AD427)&gt;0,(MEDIAN(IF(B4240:AA4240&gt;0,B4240:AA4240))+MEDIAN(IF('Run Rate History'!E427:AD427&gt;0,'Run Rate History'!E427:AD427)))/2,MEDIAN(IF(B4240:AA4240&gt;0,B4240:AA4240)))))/10,0)</f>
        <v>9.6</v>
      </c>
      <c r="X4246" s="129" t="s">
        <v>1174</v>
      </c>
      <c r="Y4246" s="130">
        <f>IFERROR(VLOOKUP(A4238,'Stanje zaliha'!A:E,5,FALSE()),0)</f>
        <v>26</v>
      </c>
      <c r="Z4246" s="131"/>
      <c r="AA4246" s="113" t="s">
        <v>1175</v>
      </c>
      <c r="AB4246" s="118">
        <f t="shared" ref="AB4246:AN4246" si="846">SUM(AB4242:AB4245)</f>
        <v>0</v>
      </c>
      <c r="AC4246" s="118">
        <f t="shared" si="846"/>
        <v>0</v>
      </c>
      <c r="AD4246" s="118">
        <f t="shared" si="846"/>
        <v>0</v>
      </c>
      <c r="AE4246" s="118">
        <f t="shared" si="846"/>
        <v>0</v>
      </c>
      <c r="AF4246" s="118">
        <f t="shared" si="846"/>
        <v>0</v>
      </c>
      <c r="AG4246" s="118">
        <f t="shared" si="846"/>
        <v>0</v>
      </c>
      <c r="AH4246" s="118">
        <f t="shared" si="846"/>
        <v>0</v>
      </c>
      <c r="AI4246" s="118">
        <f t="shared" si="846"/>
        <v>0</v>
      </c>
      <c r="AJ4246" s="118">
        <f t="shared" si="846"/>
        <v>0</v>
      </c>
      <c r="AK4246" s="118">
        <f t="shared" si="846"/>
        <v>0</v>
      </c>
      <c r="AL4246" s="118">
        <f t="shared" si="846"/>
        <v>0</v>
      </c>
      <c r="AM4246" s="118">
        <f t="shared" si="846"/>
        <v>0</v>
      </c>
      <c r="AN4246" s="118">
        <f t="shared" si="846"/>
        <v>0</v>
      </c>
      <c r="AQ4246" t="str">
        <f>AQ4238</f>
        <v/>
      </c>
    </row>
    <row r="4247" spans="1:43" ht="14.25" customHeight="1" x14ac:dyDescent="0.25">
      <c r="A4247" s="1"/>
      <c r="B4247" s="122"/>
      <c r="C4247" s="122"/>
      <c r="D4247" s="122"/>
      <c r="E4247" s="122"/>
      <c r="F4247" s="122"/>
      <c r="G4247" s="122"/>
      <c r="H4247" s="122"/>
      <c r="I4247" s="122"/>
      <c r="J4247" s="122"/>
      <c r="K4247" s="122"/>
      <c r="L4247" s="122"/>
      <c r="M4247" s="122"/>
      <c r="N4247" s="122"/>
      <c r="O4247" s="122"/>
      <c r="P4247" s="122"/>
      <c r="Q4247" s="122"/>
      <c r="R4247" s="122"/>
      <c r="S4247" s="122"/>
      <c r="T4247" s="122"/>
      <c r="U4247" s="122"/>
      <c r="V4247" s="124" t="s">
        <v>95</v>
      </c>
      <c r="W4247" s="125">
        <f>IFERROR(0.6*W4246+0.4*W4245,0)</f>
        <v>9.5288888888888899</v>
      </c>
      <c r="X4247" s="132" t="s">
        <v>1176</v>
      </c>
      <c r="Y4247" s="133">
        <f>IFERROR(SUMIF('Popis poslanih narudžbi'!A:A,A4238,'Popis poslanih narudžbi'!C:C),0)</f>
        <v>0</v>
      </c>
      <c r="Z4247" s="131"/>
      <c r="AA4247" s="134" t="s">
        <v>1177</v>
      </c>
      <c r="AB4247" s="118">
        <f t="shared" ref="AB4247:AN4247" si="847">AB4240+AB4246</f>
        <v>10</v>
      </c>
      <c r="AC4247" s="118">
        <f t="shared" si="847"/>
        <v>10</v>
      </c>
      <c r="AD4247" s="118">
        <f t="shared" si="847"/>
        <v>10</v>
      </c>
      <c r="AE4247" s="118">
        <f t="shared" si="847"/>
        <v>10</v>
      </c>
      <c r="AF4247" s="118">
        <f t="shared" si="847"/>
        <v>10</v>
      </c>
      <c r="AG4247" s="118">
        <f t="shared" si="847"/>
        <v>10</v>
      </c>
      <c r="AH4247" s="118">
        <f t="shared" si="847"/>
        <v>10</v>
      </c>
      <c r="AI4247" s="118">
        <f t="shared" si="847"/>
        <v>10</v>
      </c>
      <c r="AJ4247" s="118">
        <f t="shared" si="847"/>
        <v>10</v>
      </c>
      <c r="AK4247" s="118">
        <f t="shared" si="847"/>
        <v>10</v>
      </c>
      <c r="AL4247" s="118">
        <f t="shared" si="847"/>
        <v>10</v>
      </c>
      <c r="AM4247" s="118">
        <f t="shared" si="847"/>
        <v>10</v>
      </c>
      <c r="AN4247" s="118">
        <f t="shared" si="847"/>
        <v>10</v>
      </c>
      <c r="AQ4247" t="str">
        <f>AQ4238</f>
        <v/>
      </c>
    </row>
    <row r="4248" spans="1:43" ht="14.25" customHeight="1" x14ac:dyDescent="0.25">
      <c r="A4248" s="107" t="str">
        <f>'Run Rate'!A428</f>
        <v>HUW15027</v>
      </c>
      <c r="B4248" s="135" t="str">
        <f>'Run Rate'!B428</f>
        <v>Huawei Watch GT6 Pro 46mm Black</v>
      </c>
      <c r="C4248" s="135" t="str">
        <f>'Run Rate'!C428</f>
        <v>GADGETI</v>
      </c>
      <c r="D4248" s="135" t="str">
        <f>'Run Rate'!D428</f>
        <v>03 BRONZE</v>
      </c>
      <c r="E4248" s="122"/>
      <c r="F4248" s="122"/>
      <c r="G4248" s="122"/>
      <c r="H4248" s="122"/>
      <c r="I4248" s="122"/>
      <c r="J4248" s="122"/>
      <c r="K4248" s="122"/>
      <c r="L4248" s="122"/>
      <c r="M4248" s="122"/>
      <c r="N4248" s="122"/>
      <c r="O4248" s="122"/>
      <c r="P4248" s="122"/>
      <c r="Q4248" s="122"/>
      <c r="R4248" s="122"/>
      <c r="S4248" s="122"/>
      <c r="T4248" s="122"/>
      <c r="U4248" s="122"/>
      <c r="V4248" s="122"/>
      <c r="W4248" s="122"/>
      <c r="X4248" s="122"/>
      <c r="Y4248" s="122"/>
      <c r="Z4248" s="122"/>
      <c r="AA4248" s="122"/>
      <c r="AB4248" s="122"/>
      <c r="AC4248" s="122"/>
      <c r="AD4248" s="122"/>
      <c r="AE4248" s="122"/>
      <c r="AF4248" s="122"/>
      <c r="AG4248" s="122"/>
      <c r="AH4248" s="122"/>
      <c r="AI4248" s="122"/>
      <c r="AJ4248" s="122"/>
      <c r="AK4248" s="122"/>
      <c r="AL4248" s="122"/>
      <c r="AM4248" s="122"/>
      <c r="AN4248" s="122"/>
      <c r="AQ4248" t="str">
        <f>IF(AND(OR($B$1="ALL",$B$1=C4248),OR($E$1="ALL",$E$1=D4248),OR($B$2="ALL",$B$2=A4248),OR($E$2="ALL",IFERROR(SEARCH($E$2,B4248),0)&gt;0)),"MATCH","")</f>
        <v/>
      </c>
    </row>
    <row r="4249" spans="1:43" ht="14.25" customHeight="1" x14ac:dyDescent="0.25">
      <c r="A4249" s="108" t="s">
        <v>1137</v>
      </c>
      <c r="B4249" s="136" t="s">
        <v>1138</v>
      </c>
      <c r="C4249" s="136" t="s">
        <v>1139</v>
      </c>
      <c r="D4249" s="136" t="s">
        <v>1140</v>
      </c>
      <c r="E4249" s="136" t="s">
        <v>1141</v>
      </c>
      <c r="F4249" s="136" t="s">
        <v>1142</v>
      </c>
      <c r="G4249" s="136" t="s">
        <v>1143</v>
      </c>
      <c r="H4249" s="136" t="s">
        <v>1144</v>
      </c>
      <c r="I4249" s="136" t="s">
        <v>1145</v>
      </c>
      <c r="J4249" s="136" t="s">
        <v>1146</v>
      </c>
      <c r="K4249" s="136" t="s">
        <v>1147</v>
      </c>
      <c r="L4249" s="136" t="s">
        <v>1148</v>
      </c>
      <c r="M4249" s="136" t="s">
        <v>1149</v>
      </c>
      <c r="N4249" s="136" t="s">
        <v>1150</v>
      </c>
      <c r="O4249" s="136" t="s">
        <v>1151</v>
      </c>
      <c r="P4249" s="136" t="s">
        <v>1152</v>
      </c>
      <c r="Q4249" s="136" t="s">
        <v>1153</v>
      </c>
      <c r="R4249" s="136" t="s">
        <v>1154</v>
      </c>
      <c r="S4249" s="136" t="s">
        <v>1155</v>
      </c>
      <c r="T4249" s="136" t="s">
        <v>1156</v>
      </c>
      <c r="U4249" s="136" t="s">
        <v>1157</v>
      </c>
      <c r="V4249" s="136" t="s">
        <v>1158</v>
      </c>
      <c r="W4249" s="136" t="s">
        <v>1159</v>
      </c>
      <c r="X4249" s="136" t="s">
        <v>1160</v>
      </c>
      <c r="Y4249" s="136" t="s">
        <v>1161</v>
      </c>
      <c r="Z4249" s="136" t="s">
        <v>1162</v>
      </c>
      <c r="AA4249" s="136" t="s">
        <v>1163</v>
      </c>
      <c r="AB4249" s="137" t="s">
        <v>156</v>
      </c>
      <c r="AC4249" s="137" t="s">
        <v>157</v>
      </c>
      <c r="AD4249" s="137" t="s">
        <v>158</v>
      </c>
      <c r="AE4249" s="137" t="s">
        <v>139</v>
      </c>
      <c r="AF4249" s="138" t="s">
        <v>140</v>
      </c>
      <c r="AG4249" s="138" t="s">
        <v>141</v>
      </c>
      <c r="AH4249" s="138" t="s">
        <v>142</v>
      </c>
      <c r="AI4249" s="138" t="s">
        <v>143</v>
      </c>
      <c r="AJ4249" s="139" t="s">
        <v>144</v>
      </c>
      <c r="AK4249" s="139" t="s">
        <v>145</v>
      </c>
      <c r="AL4249" s="139" t="s">
        <v>146</v>
      </c>
      <c r="AM4249" s="140" t="s">
        <v>147</v>
      </c>
      <c r="AN4249" s="140" t="s">
        <v>148</v>
      </c>
      <c r="AQ4249" t="str">
        <f>AQ4248</f>
        <v/>
      </c>
    </row>
    <row r="4250" spans="1:43" ht="14.25" customHeight="1" x14ac:dyDescent="0.25">
      <c r="A4250" s="99" t="s">
        <v>1164</v>
      </c>
      <c r="B4250" s="112">
        <f>'Run Rate'!E428</f>
        <v>1</v>
      </c>
      <c r="C4250" s="112">
        <f>'Run Rate'!F428</f>
        <v>2</v>
      </c>
      <c r="D4250" s="112">
        <f>'Run Rate'!G428</f>
        <v>0</v>
      </c>
      <c r="E4250" s="112">
        <f>'Run Rate'!H428</f>
        <v>2</v>
      </c>
      <c r="F4250" s="112">
        <f>'Run Rate'!I428</f>
        <v>4</v>
      </c>
      <c r="G4250" s="112">
        <f>'Run Rate'!J428</f>
        <v>2</v>
      </c>
      <c r="H4250" s="112">
        <f>'Run Rate'!K428</f>
        <v>2</v>
      </c>
      <c r="I4250" s="112">
        <f>'Run Rate'!L428</f>
        <v>4</v>
      </c>
      <c r="J4250" s="112">
        <f>'Run Rate'!M428</f>
        <v>8</v>
      </c>
      <c r="K4250" s="112">
        <f>'Run Rate'!N428</f>
        <v>5</v>
      </c>
      <c r="L4250" s="112">
        <f>'Run Rate'!O428</f>
        <v>0</v>
      </c>
      <c r="M4250" s="112">
        <f>'Run Rate'!P428</f>
        <v>5</v>
      </c>
      <c r="N4250" s="112">
        <f>'Run Rate'!Q428</f>
        <v>4</v>
      </c>
      <c r="O4250" s="112">
        <f>'Run Rate'!R428</f>
        <v>0</v>
      </c>
      <c r="P4250" s="112">
        <f>'Run Rate'!S428</f>
        <v>0</v>
      </c>
      <c r="Q4250" s="112">
        <f>'Run Rate'!T428</f>
        <v>0</v>
      </c>
      <c r="R4250" s="112">
        <f>'Run Rate'!U428</f>
        <v>1</v>
      </c>
      <c r="S4250" s="112">
        <f>'Run Rate'!V428</f>
        <v>0</v>
      </c>
      <c r="T4250" s="112">
        <f>'Run Rate'!W428</f>
        <v>0</v>
      </c>
      <c r="U4250" s="112">
        <f>'Run Rate'!X428</f>
        <v>0</v>
      </c>
      <c r="V4250" s="112">
        <f>'Run Rate'!Y428</f>
        <v>0</v>
      </c>
      <c r="W4250" s="112">
        <f>'Run Rate'!Z428</f>
        <v>0</v>
      </c>
      <c r="X4250" s="112">
        <f>'Run Rate'!AA428</f>
        <v>0</v>
      </c>
      <c r="Y4250" s="112">
        <f>'Run Rate'!AB428</f>
        <v>0</v>
      </c>
      <c r="Z4250" s="112">
        <f>'Run Rate'!AC428</f>
        <v>0</v>
      </c>
      <c r="AA4250" s="112">
        <f>'Run Rate'!AD428</f>
        <v>1</v>
      </c>
      <c r="AB4250" s="113">
        <v>0</v>
      </c>
      <c r="AC4250" s="112">
        <v>0</v>
      </c>
      <c r="AD4250" s="112">
        <v>0</v>
      </c>
      <c r="AE4250" s="112">
        <v>0</v>
      </c>
      <c r="AF4250" s="112">
        <v>0</v>
      </c>
      <c r="AG4250" s="112">
        <v>0</v>
      </c>
      <c r="AH4250" s="112">
        <v>0</v>
      </c>
      <c r="AI4250" s="112">
        <v>0</v>
      </c>
      <c r="AJ4250" s="112">
        <v>0</v>
      </c>
      <c r="AK4250" s="112">
        <v>0</v>
      </c>
      <c r="AL4250" s="112">
        <v>0</v>
      </c>
      <c r="AM4250" s="112">
        <v>0</v>
      </c>
      <c r="AN4250" s="112">
        <v>0</v>
      </c>
      <c r="AQ4250" t="str">
        <f>AQ4248</f>
        <v/>
      </c>
    </row>
    <row r="4251" spans="1:43" ht="14.25" customHeight="1" x14ac:dyDescent="0.25">
      <c r="A4251" s="99" t="s">
        <v>1165</v>
      </c>
      <c r="B4251" s="114"/>
      <c r="C4251" s="114"/>
      <c r="D4251" s="114"/>
      <c r="E4251" s="114"/>
      <c r="F4251" s="114"/>
      <c r="G4251" s="114"/>
      <c r="H4251" s="114"/>
      <c r="I4251" s="114"/>
      <c r="J4251" s="114"/>
      <c r="K4251" s="114"/>
      <c r="L4251" s="114"/>
      <c r="M4251" s="114"/>
      <c r="N4251" s="114"/>
      <c r="O4251" s="114"/>
      <c r="P4251" s="114"/>
      <c r="Q4251" s="114"/>
      <c r="R4251" s="114"/>
      <c r="S4251" s="114"/>
      <c r="T4251" s="114"/>
      <c r="U4251" s="114"/>
      <c r="V4251" s="114"/>
      <c r="W4251" s="115"/>
      <c r="X4251" s="115"/>
      <c r="Y4251" s="115"/>
      <c r="Z4251" s="115"/>
      <c r="AA4251" s="112" t="s">
        <v>1166</v>
      </c>
      <c r="AB4251" s="113"/>
      <c r="AC4251" s="112"/>
      <c r="AD4251" s="112"/>
      <c r="AE4251" s="112"/>
      <c r="AF4251" s="112"/>
      <c r="AG4251" s="112"/>
      <c r="AH4251" s="112"/>
      <c r="AI4251" s="112"/>
      <c r="AJ4251" s="112"/>
      <c r="AK4251" s="112"/>
      <c r="AL4251" s="112"/>
      <c r="AM4251" s="112"/>
      <c r="AN4251" s="112"/>
      <c r="AQ4251" t="str">
        <f>AQ4248</f>
        <v/>
      </c>
    </row>
    <row r="4252" spans="1:43" ht="14.25" customHeight="1" x14ac:dyDescent="0.25">
      <c r="A4252" s="99" t="s">
        <v>1167</v>
      </c>
      <c r="B4252" s="114"/>
      <c r="C4252" s="114"/>
      <c r="D4252" s="114"/>
      <c r="E4252" s="114"/>
      <c r="F4252" s="114"/>
      <c r="G4252" s="114"/>
      <c r="H4252" s="114"/>
      <c r="I4252" s="114"/>
      <c r="J4252" s="114"/>
      <c r="K4252" s="114"/>
      <c r="L4252" s="114"/>
      <c r="M4252" s="114"/>
      <c r="N4252" s="114"/>
      <c r="O4252" s="114"/>
      <c r="P4252" s="114"/>
      <c r="Q4252" s="114"/>
      <c r="R4252" s="114"/>
      <c r="S4252" s="114"/>
      <c r="T4252" s="114"/>
      <c r="U4252" s="114"/>
      <c r="V4252" s="114"/>
      <c r="W4252" s="115"/>
      <c r="X4252" s="116"/>
      <c r="Y4252" s="117"/>
      <c r="Z4252" s="115"/>
      <c r="AA4252" s="112" t="s">
        <v>1168</v>
      </c>
      <c r="AB4252" s="113">
        <f>'Demand Input VP'!B2129</f>
        <v>0</v>
      </c>
      <c r="AC4252" s="112">
        <f>'Demand Input VP'!C2129</f>
        <v>0</v>
      </c>
      <c r="AD4252" s="112">
        <f>'Demand Input VP'!D2129</f>
        <v>0</v>
      </c>
      <c r="AE4252" s="112">
        <f>'Demand Input VP'!E2129</f>
        <v>0</v>
      </c>
      <c r="AF4252" s="112">
        <f>'Demand Input VP'!F2129</f>
        <v>0</v>
      </c>
      <c r="AG4252" s="112">
        <f>'Demand Input VP'!G2129</f>
        <v>0</v>
      </c>
      <c r="AH4252" s="112">
        <f>'Demand Input VP'!H2129</f>
        <v>0</v>
      </c>
      <c r="AI4252" s="112">
        <f>'Demand Input VP'!I2129</f>
        <v>0</v>
      </c>
      <c r="AJ4252" s="112">
        <f>'Demand Input VP'!J2129</f>
        <v>0</v>
      </c>
      <c r="AK4252" s="112">
        <f>'Demand Input VP'!K2129</f>
        <v>0</v>
      </c>
      <c r="AL4252" s="112">
        <f>'Demand Input VP'!L2129</f>
        <v>0</v>
      </c>
      <c r="AM4252" s="112">
        <f>'Demand Input VP'!M2129</f>
        <v>0</v>
      </c>
      <c r="AN4252" s="112">
        <f>'Demand Input VP'!N2129</f>
        <v>0</v>
      </c>
      <c r="AQ4252" t="str">
        <f>AQ4248</f>
        <v/>
      </c>
    </row>
    <row r="4253" spans="1:43" ht="14.25" customHeight="1" x14ac:dyDescent="0.25">
      <c r="A4253" s="99" t="s">
        <v>1169</v>
      </c>
      <c r="B4253" s="118"/>
      <c r="C4253" s="118"/>
      <c r="D4253" s="118"/>
      <c r="E4253" s="118"/>
      <c r="F4253" s="118"/>
      <c r="G4253" s="118"/>
      <c r="H4253" s="118"/>
      <c r="I4253" s="118"/>
      <c r="J4253" s="118"/>
      <c r="K4253" s="118"/>
      <c r="L4253" s="118"/>
      <c r="M4253" s="118"/>
      <c r="N4253" s="118"/>
      <c r="O4253" s="118"/>
      <c r="P4253" s="118"/>
      <c r="Q4253" s="118"/>
      <c r="R4253" s="118"/>
      <c r="S4253" s="118"/>
      <c r="T4253" s="118"/>
      <c r="U4253" s="118"/>
      <c r="V4253" s="118"/>
      <c r="W4253" s="115"/>
      <c r="X4253" s="116"/>
      <c r="Y4253" s="117"/>
      <c r="Z4253" s="119"/>
      <c r="AA4253" s="120" t="s">
        <v>1170</v>
      </c>
      <c r="AB4253" s="121">
        <f>'Demand Input VP'!B2128</f>
        <v>0</v>
      </c>
      <c r="AC4253" s="120">
        <f>'Demand Input VP'!C2128</f>
        <v>0</v>
      </c>
      <c r="AD4253" s="120">
        <f>'Demand Input VP'!D2128</f>
        <v>0</v>
      </c>
      <c r="AE4253" s="120">
        <f>'Demand Input VP'!E2128</f>
        <v>0</v>
      </c>
      <c r="AF4253" s="120">
        <f>'Demand Input VP'!F2128</f>
        <v>0</v>
      </c>
      <c r="AG4253" s="120">
        <f>'Demand Input VP'!G2128</f>
        <v>0</v>
      </c>
      <c r="AH4253" s="120">
        <f>'Demand Input VP'!H2128</f>
        <v>0</v>
      </c>
      <c r="AI4253" s="120">
        <f>'Demand Input VP'!I2128</f>
        <v>0</v>
      </c>
      <c r="AJ4253" s="120">
        <f>'Demand Input VP'!J2128</f>
        <v>0</v>
      </c>
      <c r="AK4253" s="120">
        <f>'Demand Input VP'!K2128</f>
        <v>0</v>
      </c>
      <c r="AL4253" s="120">
        <f>'Demand Input VP'!L2128</f>
        <v>0</v>
      </c>
      <c r="AM4253" s="120">
        <f>'Demand Input VP'!M2128</f>
        <v>0</v>
      </c>
      <c r="AN4253" s="120">
        <f>'Demand Input VP'!N2128</f>
        <v>0</v>
      </c>
      <c r="AQ4253" t="str">
        <f>AQ4248</f>
        <v/>
      </c>
    </row>
    <row r="4254" spans="1:43" ht="14.25" customHeight="1" x14ac:dyDescent="0.25">
      <c r="A4254" s="1"/>
      <c r="B4254" s="122"/>
      <c r="C4254" s="122"/>
      <c r="D4254" s="122"/>
      <c r="E4254" s="122"/>
      <c r="F4254" s="122"/>
      <c r="G4254" s="122"/>
      <c r="H4254" s="122"/>
      <c r="I4254" s="122"/>
      <c r="J4254" s="122"/>
      <c r="K4254" s="122"/>
      <c r="L4254" s="122"/>
      <c r="M4254" s="122"/>
      <c r="N4254" s="122"/>
      <c r="O4254" s="122"/>
      <c r="P4254" s="122"/>
      <c r="Q4254" s="122"/>
      <c r="R4254" s="122"/>
      <c r="S4254" s="122"/>
      <c r="T4254" s="122"/>
      <c r="U4254" s="122"/>
      <c r="V4254" s="122"/>
      <c r="W4254" s="123"/>
      <c r="X4254" s="116"/>
      <c r="Y4254" s="117"/>
      <c r="Z4254" s="123"/>
      <c r="AA4254" s="112" t="s">
        <v>1171</v>
      </c>
      <c r="AB4254" s="113">
        <f>'Demand Input MP'!B2129</f>
        <v>0</v>
      </c>
      <c r="AC4254" s="112">
        <f>'Demand Input MP'!C2129</f>
        <v>0</v>
      </c>
      <c r="AD4254" s="112">
        <f>'Demand Input MP'!D2129</f>
        <v>0</v>
      </c>
      <c r="AE4254" s="112">
        <f>'Demand Input MP'!E2129</f>
        <v>0</v>
      </c>
      <c r="AF4254" s="112">
        <f>'Demand Input MP'!F2129</f>
        <v>0</v>
      </c>
      <c r="AG4254" s="112">
        <f>'Demand Input MP'!G2129</f>
        <v>0</v>
      </c>
      <c r="AH4254" s="112">
        <f>'Demand Input MP'!H2129</f>
        <v>0</v>
      </c>
      <c r="AI4254" s="112">
        <f>'Demand Input MP'!I2129</f>
        <v>0</v>
      </c>
      <c r="AJ4254" s="112">
        <f>'Demand Input MP'!J2129</f>
        <v>0</v>
      </c>
      <c r="AK4254" s="112">
        <f>'Demand Input MP'!K2129</f>
        <v>0</v>
      </c>
      <c r="AL4254" s="112">
        <f>'Demand Input MP'!L2129</f>
        <v>0</v>
      </c>
      <c r="AM4254" s="112">
        <f>'Demand Input MP'!M2129</f>
        <v>0</v>
      </c>
      <c r="AN4254" s="112">
        <f>'Demand Input MP'!N2129</f>
        <v>0</v>
      </c>
      <c r="AQ4254" t="str">
        <f>AQ4248</f>
        <v/>
      </c>
    </row>
    <row r="4255" spans="1:43" ht="14.25" customHeight="1" x14ac:dyDescent="0.25">
      <c r="A4255" s="1"/>
      <c r="B4255" s="122"/>
      <c r="C4255" s="122"/>
      <c r="D4255" s="122"/>
      <c r="E4255" s="122"/>
      <c r="F4255" s="122"/>
      <c r="G4255" s="122"/>
      <c r="H4255" s="122"/>
      <c r="I4255" s="122"/>
      <c r="J4255" s="122"/>
      <c r="K4255" s="122"/>
      <c r="L4255" s="122"/>
      <c r="M4255" s="122"/>
      <c r="N4255" s="122"/>
      <c r="O4255" s="122"/>
      <c r="P4255" s="122"/>
      <c r="Q4255" s="122"/>
      <c r="R4255" s="122"/>
      <c r="S4255" s="122"/>
      <c r="T4255" s="122"/>
      <c r="U4255" s="122"/>
      <c r="V4255" s="124" t="s">
        <v>91</v>
      </c>
      <c r="W4255" s="125">
        <f>IFERROR(IF(SUM('Run Rate History'!E428:AD428)&gt;0,(SUMPRODUCT((B4250:AA4250&gt;=PERCENTILE(B4250:AA4250,0.1))*(B4250:AA4250&lt;=PERCENTILE(B4250:AA4250,0.9))*B4250:AA4250)+SUMPRODUCT(('Run Rate History'!E428:AD428&gt;=PERCENTILE(B4250:AA4250,0.1))*('Run Rate History'!E428:AD428&lt;=PERCENTILE(B4250:AA4250,0.9))*'Run Rate History'!E428:AD428))/(SUMPRODUCT((B4250:AA4250&gt;=PERCENTILE(B4250:AA4250,0.1))*(B4250:AA4250&lt;=PERCENTILE(B4250:AA4250,0.9))*1)+SUMPRODUCT(('Run Rate History'!E428:AD428&gt;=PERCENTILE(B4250:AA4250,0.1))*('Run Rate History'!E428:AD428&lt;=PERCENTILE(B4250:AA4250,0.9))*1)),TRIMMEAN(B4250:AA4250,0.15)),0)</f>
        <v>1.375</v>
      </c>
      <c r="X4255" s="126" t="s">
        <v>1172</v>
      </c>
      <c r="Y4255" s="127">
        <f>SUM(B4250:AA4250)/26</f>
        <v>1.5769230769230769</v>
      </c>
      <c r="Z4255" s="128"/>
      <c r="AA4255" s="112" t="s">
        <v>1173</v>
      </c>
      <c r="AB4255" s="113">
        <f>'Demand Input MP'!B2128</f>
        <v>0</v>
      </c>
      <c r="AC4255" s="112">
        <f>'Demand Input MP'!C2128</f>
        <v>0</v>
      </c>
      <c r="AD4255" s="112">
        <f>'Demand Input MP'!D2128</f>
        <v>0</v>
      </c>
      <c r="AE4255" s="112">
        <f>'Demand Input MP'!E2128</f>
        <v>0</v>
      </c>
      <c r="AF4255" s="112">
        <f>'Demand Input MP'!F2128</f>
        <v>0</v>
      </c>
      <c r="AG4255" s="112">
        <f>'Demand Input MP'!G2128</f>
        <v>0</v>
      </c>
      <c r="AH4255" s="112">
        <f>'Demand Input MP'!H2128</f>
        <v>0</v>
      </c>
      <c r="AI4255" s="112">
        <f>'Demand Input MP'!I2128</f>
        <v>0</v>
      </c>
      <c r="AJ4255" s="112">
        <f>'Demand Input MP'!J2128</f>
        <v>0</v>
      </c>
      <c r="AK4255" s="112">
        <f>'Demand Input MP'!K2128</f>
        <v>0</v>
      </c>
      <c r="AL4255" s="112">
        <f>'Demand Input MP'!L2128</f>
        <v>0</v>
      </c>
      <c r="AM4255" s="112">
        <f>'Demand Input MP'!M2128</f>
        <v>0</v>
      </c>
      <c r="AN4255" s="112">
        <f>'Demand Input MP'!N2128</f>
        <v>0</v>
      </c>
      <c r="AQ4255" t="str">
        <f>AQ4248</f>
        <v/>
      </c>
    </row>
    <row r="4256" spans="1:43" ht="14.25" customHeight="1" x14ac:dyDescent="0.25">
      <c r="A4256" s="1"/>
      <c r="B4256" s="122"/>
      <c r="C4256" s="122"/>
      <c r="D4256" s="122"/>
      <c r="E4256" s="122"/>
      <c r="F4256" s="122"/>
      <c r="G4256" s="122"/>
      <c r="H4256" s="122"/>
      <c r="I4256" s="122"/>
      <c r="J4256" s="122"/>
      <c r="K4256" s="122"/>
      <c r="L4256" s="122"/>
      <c r="M4256" s="122"/>
      <c r="N4256" s="122"/>
      <c r="O4256" s="122"/>
      <c r="P4256" s="122"/>
      <c r="Q4256" s="122"/>
      <c r="R4256" s="122"/>
      <c r="S4256" s="122"/>
      <c r="T4256" s="122"/>
      <c r="U4256" s="122"/>
      <c r="V4256" s="124" t="s">
        <v>94</v>
      </c>
      <c r="W4256" s="125">
        <f>IFERROR((1*MIN(MAX(X4250,0.5*IF(SUM('Run Rate History'!E428:AD428)&gt;0,(MEDIAN(IF(B4250:AA4250&gt;0,B4250:AA4250))+MEDIAN(IF('Run Rate History'!E428:AD428&gt;0,'Run Rate History'!E428:AD428)))/2,MEDIAN(IF(B4250:AA4250&gt;0,B4250:AA4250)))),2*IF(SUM('Run Rate History'!E428:AD428)&gt;0,(MEDIAN(IF(B4250:AA4250&gt;0,B4250:AA4250))+MEDIAN(IF('Run Rate History'!E428:AD428&gt;0,'Run Rate History'!E428:AD428)))/2,MEDIAN(IF(B4250:AA4250&gt;0,B4250:AA4250))))+2*MIN(MAX(Y4250,0.5*IF(SUM('Run Rate History'!E428:AD428)&gt;0,(MEDIAN(IF(B4250:AA4250&gt;0,B4250:AA4250))+MEDIAN(IF('Run Rate History'!E428:AD428&gt;0,'Run Rate History'!E428:AD428)))/2,MEDIAN(IF(B4250:AA4250&gt;0,B4250:AA4250)))),2*IF(SUM('Run Rate History'!E428:AD428)&gt;0,(MEDIAN(IF(B4250:AA4250&gt;0,B4250:AA4250))+MEDIAN(IF('Run Rate History'!E428:AD428&gt;0,'Run Rate History'!E428:AD428)))/2,MEDIAN(IF(B4250:AA4250&gt;0,B4250:AA4250))))+3*MIN(MAX(Z4250,0.5*IF(SUM('Run Rate History'!E428:AD428)&gt;0,(MEDIAN(IF(B4250:AA4250&gt;0,B4250:AA4250))+MEDIAN(IF('Run Rate History'!E428:AD428&gt;0,'Run Rate History'!E428:AD428)))/2,MEDIAN(IF(B4250:AA4250&gt;0,B4250:AA4250)))),2*IF(SUM('Run Rate History'!E428:AD428)&gt;0,(MEDIAN(IF(B4250:AA4250&gt;0,B4250:AA4250))+MEDIAN(IF('Run Rate History'!E428:AD428&gt;0,'Run Rate History'!E428:AD428)))/2,MEDIAN(IF(B4250:AA4250&gt;0,B4250:AA4250))))+4*MIN(MAX(AA4250,0.5*IF(SUM('Run Rate History'!E428:AD428)&gt;0,(MEDIAN(IF(B4250:AA4250&gt;0,B4250:AA4250))+MEDIAN(IF('Run Rate History'!E428:AD428&gt;0,'Run Rate History'!E428:AD428)))/2,MEDIAN(IF(B4250:AA4250&gt;0,B4250:AA4250)))),2*IF(SUM('Run Rate History'!E428:AD428)&gt;0,(MEDIAN(IF(B4250:AA4250&gt;0,B4250:AA4250))+MEDIAN(IF('Run Rate History'!E428:AD428&gt;0,'Run Rate History'!E428:AD428)))/2,MEDIAN(IF(B4250:AA4250&gt;0,B4250:AA4250)))))/10,0)</f>
        <v>0</v>
      </c>
      <c r="X4256" s="129" t="s">
        <v>1174</v>
      </c>
      <c r="Y4256" s="130">
        <f>IFERROR(VLOOKUP(A4248,'Stanje zaliha'!A:E,5,FALSE()),0)</f>
        <v>0</v>
      </c>
      <c r="Z4256" s="131"/>
      <c r="AA4256" s="113" t="s">
        <v>1175</v>
      </c>
      <c r="AB4256" s="118">
        <f t="shared" ref="AB4256:AN4256" si="848">SUM(AB4252:AB4255)</f>
        <v>0</v>
      </c>
      <c r="AC4256" s="118">
        <f t="shared" si="848"/>
        <v>0</v>
      </c>
      <c r="AD4256" s="118">
        <f t="shared" si="848"/>
        <v>0</v>
      </c>
      <c r="AE4256" s="118">
        <f t="shared" si="848"/>
        <v>0</v>
      </c>
      <c r="AF4256" s="118">
        <f t="shared" si="848"/>
        <v>0</v>
      </c>
      <c r="AG4256" s="118">
        <f t="shared" si="848"/>
        <v>0</v>
      </c>
      <c r="AH4256" s="118">
        <f t="shared" si="848"/>
        <v>0</v>
      </c>
      <c r="AI4256" s="118">
        <f t="shared" si="848"/>
        <v>0</v>
      </c>
      <c r="AJ4256" s="118">
        <f t="shared" si="848"/>
        <v>0</v>
      </c>
      <c r="AK4256" s="118">
        <f t="shared" si="848"/>
        <v>0</v>
      </c>
      <c r="AL4256" s="118">
        <f t="shared" si="848"/>
        <v>0</v>
      </c>
      <c r="AM4256" s="118">
        <f t="shared" si="848"/>
        <v>0</v>
      </c>
      <c r="AN4256" s="118">
        <f t="shared" si="848"/>
        <v>0</v>
      </c>
      <c r="AQ4256" t="str">
        <f>AQ4248</f>
        <v/>
      </c>
    </row>
    <row r="4257" spans="1:43" ht="14.25" customHeight="1" x14ac:dyDescent="0.25">
      <c r="A4257" s="1"/>
      <c r="B4257" s="122"/>
      <c r="C4257" s="122"/>
      <c r="D4257" s="122"/>
      <c r="E4257" s="122"/>
      <c r="F4257" s="122"/>
      <c r="G4257" s="122"/>
      <c r="H4257" s="122"/>
      <c r="I4257" s="122"/>
      <c r="J4257" s="122"/>
      <c r="K4257" s="122"/>
      <c r="L4257" s="122"/>
      <c r="M4257" s="122"/>
      <c r="N4257" s="122"/>
      <c r="O4257" s="122"/>
      <c r="P4257" s="122"/>
      <c r="Q4257" s="122"/>
      <c r="R4257" s="122"/>
      <c r="S4257" s="122"/>
      <c r="T4257" s="122"/>
      <c r="U4257" s="122"/>
      <c r="V4257" s="124" t="s">
        <v>95</v>
      </c>
      <c r="W4257" s="125">
        <f>IFERROR(0.6*W4256+0.4*W4255,0)</f>
        <v>0.55000000000000004</v>
      </c>
      <c r="X4257" s="132" t="s">
        <v>1176</v>
      </c>
      <c r="Y4257" s="133">
        <f>IFERROR(SUMIF('Popis poslanih narudžbi'!A:A,A4248,'Popis poslanih narudžbi'!C:C),0)</f>
        <v>0</v>
      </c>
      <c r="Z4257" s="131"/>
      <c r="AA4257" s="134" t="s">
        <v>1177</v>
      </c>
      <c r="AB4257" s="118">
        <f t="shared" ref="AB4257:AN4257" si="849">AB4250+AB4256</f>
        <v>0</v>
      </c>
      <c r="AC4257" s="118">
        <f t="shared" si="849"/>
        <v>0</v>
      </c>
      <c r="AD4257" s="118">
        <f t="shared" si="849"/>
        <v>0</v>
      </c>
      <c r="AE4257" s="118">
        <f t="shared" si="849"/>
        <v>0</v>
      </c>
      <c r="AF4257" s="118">
        <f t="shared" si="849"/>
        <v>0</v>
      </c>
      <c r="AG4257" s="118">
        <f t="shared" si="849"/>
        <v>0</v>
      </c>
      <c r="AH4257" s="118">
        <f t="shared" si="849"/>
        <v>0</v>
      </c>
      <c r="AI4257" s="118">
        <f t="shared" si="849"/>
        <v>0</v>
      </c>
      <c r="AJ4257" s="118">
        <f t="shared" si="849"/>
        <v>0</v>
      </c>
      <c r="AK4257" s="118">
        <f t="shared" si="849"/>
        <v>0</v>
      </c>
      <c r="AL4257" s="118">
        <f t="shared" si="849"/>
        <v>0</v>
      </c>
      <c r="AM4257" s="118">
        <f t="shared" si="849"/>
        <v>0</v>
      </c>
      <c r="AN4257" s="118">
        <f t="shared" si="849"/>
        <v>0</v>
      </c>
      <c r="AQ4257" t="str">
        <f>AQ4248</f>
        <v/>
      </c>
    </row>
    <row r="4258" spans="1:43" ht="14.25" customHeight="1" x14ac:dyDescent="0.25">
      <c r="A4258" s="107" t="str">
        <f>'Run Rate'!A429</f>
        <v>POL04331</v>
      </c>
      <c r="B4258" s="135" t="str">
        <f>'Run Rate'!B429</f>
        <v>Polleo shaker 300ml NANO WAVE crni</v>
      </c>
      <c r="C4258" s="135" t="str">
        <f>'Run Rate'!C429</f>
        <v>DRINKWARE I HOME</v>
      </c>
      <c r="D4258" s="135" t="str">
        <f>'Run Rate'!D429</f>
        <v>03 BRONZE</v>
      </c>
      <c r="E4258" s="122"/>
      <c r="F4258" s="122"/>
      <c r="G4258" s="122"/>
      <c r="H4258" s="122"/>
      <c r="I4258" s="122"/>
      <c r="J4258" s="122"/>
      <c r="K4258" s="122"/>
      <c r="L4258" s="122"/>
      <c r="M4258" s="122"/>
      <c r="N4258" s="122"/>
      <c r="O4258" s="122"/>
      <c r="P4258" s="122"/>
      <c r="Q4258" s="122"/>
      <c r="R4258" s="122"/>
      <c r="S4258" s="122"/>
      <c r="T4258" s="122"/>
      <c r="U4258" s="122"/>
      <c r="V4258" s="122"/>
      <c r="W4258" s="122"/>
      <c r="X4258" s="122"/>
      <c r="Y4258" s="122"/>
      <c r="Z4258" s="122"/>
      <c r="AA4258" s="122"/>
      <c r="AB4258" s="122"/>
      <c r="AC4258" s="122"/>
      <c r="AD4258" s="122"/>
      <c r="AE4258" s="122"/>
      <c r="AF4258" s="122"/>
      <c r="AG4258" s="122"/>
      <c r="AH4258" s="122"/>
      <c r="AI4258" s="122"/>
      <c r="AJ4258" s="122"/>
      <c r="AK4258" s="122"/>
      <c r="AL4258" s="122"/>
      <c r="AM4258" s="122"/>
      <c r="AN4258" s="122"/>
      <c r="AQ4258" t="str">
        <f>IF(AND(OR($B$1="ALL",$B$1=C4258),OR($E$1="ALL",$E$1=D4258),OR($B$2="ALL",$B$2=A4258),OR($E$2="ALL",IFERROR(SEARCH($E$2,B4258),0)&gt;0)),"MATCH","")</f>
        <v/>
      </c>
    </row>
    <row r="4259" spans="1:43" ht="14.25" customHeight="1" x14ac:dyDescent="0.25">
      <c r="A4259" s="108" t="s">
        <v>1137</v>
      </c>
      <c r="B4259" s="136" t="s">
        <v>1138</v>
      </c>
      <c r="C4259" s="136" t="s">
        <v>1139</v>
      </c>
      <c r="D4259" s="136" t="s">
        <v>1140</v>
      </c>
      <c r="E4259" s="136" t="s">
        <v>1141</v>
      </c>
      <c r="F4259" s="136" t="s">
        <v>1142</v>
      </c>
      <c r="G4259" s="136" t="s">
        <v>1143</v>
      </c>
      <c r="H4259" s="136" t="s">
        <v>1144</v>
      </c>
      <c r="I4259" s="136" t="s">
        <v>1145</v>
      </c>
      <c r="J4259" s="136" t="s">
        <v>1146</v>
      </c>
      <c r="K4259" s="136" t="s">
        <v>1147</v>
      </c>
      <c r="L4259" s="136" t="s">
        <v>1148</v>
      </c>
      <c r="M4259" s="136" t="s">
        <v>1149</v>
      </c>
      <c r="N4259" s="136" t="s">
        <v>1150</v>
      </c>
      <c r="O4259" s="136" t="s">
        <v>1151</v>
      </c>
      <c r="P4259" s="136" t="s">
        <v>1152</v>
      </c>
      <c r="Q4259" s="136" t="s">
        <v>1153</v>
      </c>
      <c r="R4259" s="136" t="s">
        <v>1154</v>
      </c>
      <c r="S4259" s="136" t="s">
        <v>1155</v>
      </c>
      <c r="T4259" s="136" t="s">
        <v>1156</v>
      </c>
      <c r="U4259" s="136" t="s">
        <v>1157</v>
      </c>
      <c r="V4259" s="136" t="s">
        <v>1158</v>
      </c>
      <c r="W4259" s="136" t="s">
        <v>1159</v>
      </c>
      <c r="X4259" s="136" t="s">
        <v>1160</v>
      </c>
      <c r="Y4259" s="136" t="s">
        <v>1161</v>
      </c>
      <c r="Z4259" s="136" t="s">
        <v>1162</v>
      </c>
      <c r="AA4259" s="136" t="s">
        <v>1163</v>
      </c>
      <c r="AB4259" s="137" t="s">
        <v>156</v>
      </c>
      <c r="AC4259" s="137" t="s">
        <v>157</v>
      </c>
      <c r="AD4259" s="137" t="s">
        <v>158</v>
      </c>
      <c r="AE4259" s="137" t="s">
        <v>139</v>
      </c>
      <c r="AF4259" s="138" t="s">
        <v>140</v>
      </c>
      <c r="AG4259" s="138" t="s">
        <v>141</v>
      </c>
      <c r="AH4259" s="138" t="s">
        <v>142</v>
      </c>
      <c r="AI4259" s="138" t="s">
        <v>143</v>
      </c>
      <c r="AJ4259" s="139" t="s">
        <v>144</v>
      </c>
      <c r="AK4259" s="139" t="s">
        <v>145</v>
      </c>
      <c r="AL4259" s="139" t="s">
        <v>146</v>
      </c>
      <c r="AM4259" s="140" t="s">
        <v>147</v>
      </c>
      <c r="AN4259" s="140" t="s">
        <v>148</v>
      </c>
      <c r="AQ4259" t="str">
        <f>AQ4258</f>
        <v/>
      </c>
    </row>
    <row r="4260" spans="1:43" ht="14.25" customHeight="1" x14ac:dyDescent="0.25">
      <c r="A4260" s="99" t="s">
        <v>1164</v>
      </c>
      <c r="B4260" s="112">
        <f>'Run Rate'!E429</f>
        <v>69</v>
      </c>
      <c r="C4260" s="112">
        <f>'Run Rate'!F429</f>
        <v>17</v>
      </c>
      <c r="D4260" s="112">
        <f>'Run Rate'!G429</f>
        <v>13</v>
      </c>
      <c r="E4260" s="112">
        <f>'Run Rate'!H429</f>
        <v>15</v>
      </c>
      <c r="F4260" s="112">
        <f>'Run Rate'!I429</f>
        <v>4</v>
      </c>
      <c r="G4260" s="112">
        <f>'Run Rate'!J429</f>
        <v>10</v>
      </c>
      <c r="H4260" s="112">
        <f>'Run Rate'!K429</f>
        <v>2</v>
      </c>
      <c r="I4260" s="112">
        <f>'Run Rate'!L429</f>
        <v>4</v>
      </c>
      <c r="J4260" s="112">
        <f>'Run Rate'!M429</f>
        <v>1</v>
      </c>
      <c r="K4260" s="112">
        <f>'Run Rate'!N429</f>
        <v>2</v>
      </c>
      <c r="L4260" s="112">
        <f>'Run Rate'!O429</f>
        <v>70</v>
      </c>
      <c r="M4260" s="112">
        <f>'Run Rate'!P429</f>
        <v>54</v>
      </c>
      <c r="N4260" s="112">
        <f>'Run Rate'!Q429</f>
        <v>20</v>
      </c>
      <c r="O4260" s="112">
        <f>'Run Rate'!R429</f>
        <v>12</v>
      </c>
      <c r="P4260" s="112">
        <f>'Run Rate'!S429</f>
        <v>4</v>
      </c>
      <c r="Q4260" s="112">
        <f>'Run Rate'!T429</f>
        <v>39</v>
      </c>
      <c r="R4260" s="112">
        <f>'Run Rate'!U429</f>
        <v>70</v>
      </c>
      <c r="S4260" s="112">
        <f>'Run Rate'!V429</f>
        <v>170</v>
      </c>
      <c r="T4260" s="112">
        <f>'Run Rate'!W429</f>
        <v>78</v>
      </c>
      <c r="U4260" s="112">
        <f>'Run Rate'!X429</f>
        <v>45</v>
      </c>
      <c r="V4260" s="112">
        <f>'Run Rate'!Y429</f>
        <v>49</v>
      </c>
      <c r="W4260" s="112">
        <f>'Run Rate'!Z429</f>
        <v>59</v>
      </c>
      <c r="X4260" s="112">
        <f>'Run Rate'!AA429</f>
        <v>131</v>
      </c>
      <c r="Y4260" s="112">
        <f>'Run Rate'!AB429</f>
        <v>212</v>
      </c>
      <c r="Z4260" s="112">
        <f>'Run Rate'!AC429</f>
        <v>60</v>
      </c>
      <c r="AA4260" s="112">
        <f>'Run Rate'!AD429</f>
        <v>42</v>
      </c>
      <c r="AB4260" s="113">
        <v>78</v>
      </c>
      <c r="AC4260" s="112">
        <v>78</v>
      </c>
      <c r="AD4260" s="112">
        <v>78</v>
      </c>
      <c r="AE4260" s="112">
        <v>78</v>
      </c>
      <c r="AF4260" s="112">
        <v>78</v>
      </c>
      <c r="AG4260" s="112">
        <v>78</v>
      </c>
      <c r="AH4260" s="112">
        <v>78</v>
      </c>
      <c r="AI4260" s="112">
        <v>78</v>
      </c>
      <c r="AJ4260" s="112">
        <v>78</v>
      </c>
      <c r="AK4260" s="112">
        <v>78</v>
      </c>
      <c r="AL4260" s="112">
        <v>78</v>
      </c>
      <c r="AM4260" s="112">
        <v>78</v>
      </c>
      <c r="AN4260" s="112">
        <v>78</v>
      </c>
      <c r="AQ4260" t="str">
        <f>AQ4258</f>
        <v/>
      </c>
    </row>
    <row r="4261" spans="1:43" ht="14.25" customHeight="1" x14ac:dyDescent="0.25">
      <c r="A4261" s="99" t="s">
        <v>1165</v>
      </c>
      <c r="B4261" s="114"/>
      <c r="C4261" s="114"/>
      <c r="D4261" s="114"/>
      <c r="E4261" s="114"/>
      <c r="F4261" s="114"/>
      <c r="G4261" s="114"/>
      <c r="H4261" s="114"/>
      <c r="I4261" s="114"/>
      <c r="J4261" s="114"/>
      <c r="K4261" s="114"/>
      <c r="L4261" s="114"/>
      <c r="M4261" s="114"/>
      <c r="N4261" s="114"/>
      <c r="O4261" s="114"/>
      <c r="P4261" s="114"/>
      <c r="Q4261" s="114"/>
      <c r="R4261" s="114"/>
      <c r="S4261" s="114"/>
      <c r="T4261" s="114"/>
      <c r="U4261" s="114"/>
      <c r="V4261" s="114"/>
      <c r="W4261" s="115"/>
      <c r="X4261" s="115"/>
      <c r="Y4261" s="115"/>
      <c r="Z4261" s="115"/>
      <c r="AA4261" s="112" t="s">
        <v>1166</v>
      </c>
      <c r="AB4261" s="113"/>
      <c r="AC4261" s="112"/>
      <c r="AD4261" s="112"/>
      <c r="AE4261" s="112"/>
      <c r="AF4261" s="112"/>
      <c r="AG4261" s="112"/>
      <c r="AH4261" s="112"/>
      <c r="AI4261" s="112"/>
      <c r="AJ4261" s="112"/>
      <c r="AK4261" s="112"/>
      <c r="AL4261" s="112"/>
      <c r="AM4261" s="112"/>
      <c r="AN4261" s="112"/>
      <c r="AQ4261" t="str">
        <f>AQ4258</f>
        <v/>
      </c>
    </row>
    <row r="4262" spans="1:43" ht="14.25" customHeight="1" x14ac:dyDescent="0.25">
      <c r="A4262" s="99" t="s">
        <v>1167</v>
      </c>
      <c r="B4262" s="114"/>
      <c r="C4262" s="114"/>
      <c r="D4262" s="114"/>
      <c r="E4262" s="114"/>
      <c r="F4262" s="114"/>
      <c r="G4262" s="114"/>
      <c r="H4262" s="114"/>
      <c r="I4262" s="114"/>
      <c r="J4262" s="114"/>
      <c r="K4262" s="114"/>
      <c r="L4262" s="114"/>
      <c r="M4262" s="114"/>
      <c r="N4262" s="114"/>
      <c r="O4262" s="114"/>
      <c r="P4262" s="114"/>
      <c r="Q4262" s="114"/>
      <c r="R4262" s="114"/>
      <c r="S4262" s="114"/>
      <c r="T4262" s="114"/>
      <c r="U4262" s="114"/>
      <c r="V4262" s="114"/>
      <c r="W4262" s="115"/>
      <c r="X4262" s="116"/>
      <c r="Y4262" s="117"/>
      <c r="Z4262" s="115"/>
      <c r="AA4262" s="112" t="s">
        <v>1168</v>
      </c>
      <c r="AB4262" s="113">
        <f>'Demand Input VP'!B2134</f>
        <v>0</v>
      </c>
      <c r="AC4262" s="112">
        <f>'Demand Input VP'!C2134</f>
        <v>0</v>
      </c>
      <c r="AD4262" s="112">
        <f>'Demand Input VP'!D2134</f>
        <v>0</v>
      </c>
      <c r="AE4262" s="112">
        <f>'Demand Input VP'!E2134</f>
        <v>0</v>
      </c>
      <c r="AF4262" s="112">
        <f>'Demand Input VP'!F2134</f>
        <v>0</v>
      </c>
      <c r="AG4262" s="112">
        <f>'Demand Input VP'!G2134</f>
        <v>0</v>
      </c>
      <c r="AH4262" s="112">
        <f>'Demand Input VP'!H2134</f>
        <v>0</v>
      </c>
      <c r="AI4262" s="112">
        <f>'Demand Input VP'!I2134</f>
        <v>0</v>
      </c>
      <c r="AJ4262" s="112">
        <f>'Demand Input VP'!J2134</f>
        <v>0</v>
      </c>
      <c r="AK4262" s="112">
        <f>'Demand Input VP'!K2134</f>
        <v>0</v>
      </c>
      <c r="AL4262" s="112">
        <f>'Demand Input VP'!L2134</f>
        <v>0</v>
      </c>
      <c r="AM4262" s="112">
        <f>'Demand Input VP'!M2134</f>
        <v>0</v>
      </c>
      <c r="AN4262" s="112">
        <f>'Demand Input VP'!N2134</f>
        <v>0</v>
      </c>
      <c r="AQ4262" t="str">
        <f>AQ4258</f>
        <v/>
      </c>
    </row>
    <row r="4263" spans="1:43" ht="14.25" customHeight="1" x14ac:dyDescent="0.25">
      <c r="A4263" s="99" t="s">
        <v>1169</v>
      </c>
      <c r="B4263" s="118"/>
      <c r="C4263" s="118"/>
      <c r="D4263" s="118"/>
      <c r="E4263" s="118"/>
      <c r="F4263" s="118"/>
      <c r="G4263" s="118"/>
      <c r="H4263" s="118"/>
      <c r="I4263" s="118"/>
      <c r="J4263" s="118"/>
      <c r="K4263" s="118"/>
      <c r="L4263" s="118"/>
      <c r="M4263" s="118"/>
      <c r="N4263" s="118"/>
      <c r="O4263" s="118"/>
      <c r="P4263" s="118"/>
      <c r="Q4263" s="118"/>
      <c r="R4263" s="118"/>
      <c r="S4263" s="118"/>
      <c r="T4263" s="118"/>
      <c r="U4263" s="118"/>
      <c r="V4263" s="118"/>
      <c r="W4263" s="115"/>
      <c r="X4263" s="116"/>
      <c r="Y4263" s="117"/>
      <c r="Z4263" s="119"/>
      <c r="AA4263" s="120" t="s">
        <v>1170</v>
      </c>
      <c r="AB4263" s="121">
        <f>'Demand Input VP'!B2133</f>
        <v>0</v>
      </c>
      <c r="AC4263" s="120">
        <f>'Demand Input VP'!C2133</f>
        <v>0</v>
      </c>
      <c r="AD4263" s="120">
        <f>'Demand Input VP'!D2133</f>
        <v>0</v>
      </c>
      <c r="AE4263" s="120">
        <f>'Demand Input VP'!E2133</f>
        <v>0</v>
      </c>
      <c r="AF4263" s="120">
        <f>'Demand Input VP'!F2133</f>
        <v>0</v>
      </c>
      <c r="AG4263" s="120">
        <f>'Demand Input VP'!G2133</f>
        <v>0</v>
      </c>
      <c r="AH4263" s="120">
        <f>'Demand Input VP'!H2133</f>
        <v>0</v>
      </c>
      <c r="AI4263" s="120">
        <f>'Demand Input VP'!I2133</f>
        <v>0</v>
      </c>
      <c r="AJ4263" s="120">
        <f>'Demand Input VP'!J2133</f>
        <v>0</v>
      </c>
      <c r="AK4263" s="120">
        <f>'Demand Input VP'!K2133</f>
        <v>0</v>
      </c>
      <c r="AL4263" s="120">
        <f>'Demand Input VP'!L2133</f>
        <v>0</v>
      </c>
      <c r="AM4263" s="120">
        <f>'Demand Input VP'!M2133</f>
        <v>0</v>
      </c>
      <c r="AN4263" s="120">
        <f>'Demand Input VP'!N2133</f>
        <v>0</v>
      </c>
      <c r="AQ4263" t="str">
        <f>AQ4258</f>
        <v/>
      </c>
    </row>
    <row r="4264" spans="1:43" ht="14.25" customHeight="1" x14ac:dyDescent="0.25">
      <c r="A4264" s="1"/>
      <c r="B4264" s="122"/>
      <c r="C4264" s="122"/>
      <c r="D4264" s="122"/>
      <c r="E4264" s="122"/>
      <c r="F4264" s="122"/>
      <c r="G4264" s="122"/>
      <c r="H4264" s="122"/>
      <c r="I4264" s="122"/>
      <c r="J4264" s="122"/>
      <c r="K4264" s="122"/>
      <c r="L4264" s="122"/>
      <c r="M4264" s="122"/>
      <c r="N4264" s="122"/>
      <c r="O4264" s="122"/>
      <c r="P4264" s="122"/>
      <c r="Q4264" s="122"/>
      <c r="R4264" s="122"/>
      <c r="S4264" s="122"/>
      <c r="T4264" s="122"/>
      <c r="U4264" s="122"/>
      <c r="V4264" s="122"/>
      <c r="W4264" s="123"/>
      <c r="X4264" s="116"/>
      <c r="Y4264" s="117"/>
      <c r="Z4264" s="123"/>
      <c r="AA4264" s="112" t="s">
        <v>1171</v>
      </c>
      <c r="AB4264" s="113">
        <f>'Demand Input MP'!B2134</f>
        <v>0</v>
      </c>
      <c r="AC4264" s="112">
        <f>'Demand Input MP'!C2134</f>
        <v>0</v>
      </c>
      <c r="AD4264" s="112">
        <f>'Demand Input MP'!D2134</f>
        <v>0</v>
      </c>
      <c r="AE4264" s="112">
        <f>'Demand Input MP'!E2134</f>
        <v>0</v>
      </c>
      <c r="AF4264" s="112">
        <f>'Demand Input MP'!F2134</f>
        <v>0</v>
      </c>
      <c r="AG4264" s="112">
        <f>'Demand Input MP'!G2134</f>
        <v>0</v>
      </c>
      <c r="AH4264" s="112">
        <f>'Demand Input MP'!H2134</f>
        <v>0</v>
      </c>
      <c r="AI4264" s="112">
        <f>'Demand Input MP'!I2134</f>
        <v>0</v>
      </c>
      <c r="AJ4264" s="112">
        <f>'Demand Input MP'!J2134</f>
        <v>0</v>
      </c>
      <c r="AK4264" s="112">
        <f>'Demand Input MP'!K2134</f>
        <v>0</v>
      </c>
      <c r="AL4264" s="112">
        <f>'Demand Input MP'!L2134</f>
        <v>0</v>
      </c>
      <c r="AM4264" s="112">
        <f>'Demand Input MP'!M2134</f>
        <v>0</v>
      </c>
      <c r="AN4264" s="112">
        <f>'Demand Input MP'!N2134</f>
        <v>0</v>
      </c>
      <c r="AQ4264" t="str">
        <f>AQ4258</f>
        <v/>
      </c>
    </row>
    <row r="4265" spans="1:43" ht="14.25" customHeight="1" x14ac:dyDescent="0.25">
      <c r="A4265" s="1"/>
      <c r="B4265" s="122"/>
      <c r="C4265" s="122"/>
      <c r="D4265" s="122"/>
      <c r="E4265" s="122"/>
      <c r="F4265" s="122"/>
      <c r="G4265" s="122"/>
      <c r="H4265" s="122"/>
      <c r="I4265" s="122"/>
      <c r="J4265" s="122"/>
      <c r="K4265" s="122"/>
      <c r="L4265" s="122"/>
      <c r="M4265" s="122"/>
      <c r="N4265" s="122"/>
      <c r="O4265" s="122"/>
      <c r="P4265" s="122"/>
      <c r="Q4265" s="122"/>
      <c r="R4265" s="122"/>
      <c r="S4265" s="122"/>
      <c r="T4265" s="122"/>
      <c r="U4265" s="122"/>
      <c r="V4265" s="124" t="s">
        <v>91</v>
      </c>
      <c r="W4265" s="125">
        <f>IFERROR(IF(SUM('Run Rate History'!E429:AD429)&gt;0,(SUMPRODUCT((B4260:AA4260&gt;=PERCENTILE(B4260:AA4260,0.1))*(B4260:AA4260&lt;=PERCENTILE(B4260:AA4260,0.9))*B4260:AA4260)+SUMPRODUCT(('Run Rate History'!E429:AD429&gt;=PERCENTILE(B4260:AA4260,0.1))*('Run Rate History'!E429:AD429&lt;=PERCENTILE(B4260:AA4260,0.9))*'Run Rate History'!E429:AD429))/(SUMPRODUCT((B4260:AA4260&gt;=PERCENTILE(B4260:AA4260,0.1))*(B4260:AA4260&lt;=PERCENTILE(B4260:AA4260,0.9))*1)+SUMPRODUCT(('Run Rate History'!E429:AD429&gt;=PERCENTILE(B4260:AA4260,0.1))*('Run Rate History'!E429:AD429&lt;=PERCENTILE(B4260:AA4260,0.9))*1)),TRIMMEAN(B4260:AA4260,0.15)),0)</f>
        <v>44.274999999999999</v>
      </c>
      <c r="X4265" s="126" t="s">
        <v>1172</v>
      </c>
      <c r="Y4265" s="127">
        <f>SUM(B4260:AA4260)/26</f>
        <v>48.153846153846153</v>
      </c>
      <c r="Z4265" s="128"/>
      <c r="AA4265" s="112" t="s">
        <v>1173</v>
      </c>
      <c r="AB4265" s="113">
        <f>'Demand Input MP'!B2133</f>
        <v>0</v>
      </c>
      <c r="AC4265" s="112">
        <f>'Demand Input MP'!C2133</f>
        <v>0</v>
      </c>
      <c r="AD4265" s="112">
        <f>'Demand Input MP'!D2133</f>
        <v>0</v>
      </c>
      <c r="AE4265" s="112">
        <f>'Demand Input MP'!E2133</f>
        <v>0</v>
      </c>
      <c r="AF4265" s="112">
        <f>'Demand Input MP'!F2133</f>
        <v>0</v>
      </c>
      <c r="AG4265" s="112">
        <f>'Demand Input MP'!G2133</f>
        <v>0</v>
      </c>
      <c r="AH4265" s="112">
        <f>'Demand Input MP'!H2133</f>
        <v>0</v>
      </c>
      <c r="AI4265" s="112">
        <f>'Demand Input MP'!I2133</f>
        <v>0</v>
      </c>
      <c r="AJ4265" s="112">
        <f>'Demand Input MP'!J2133</f>
        <v>0</v>
      </c>
      <c r="AK4265" s="112">
        <f>'Demand Input MP'!K2133</f>
        <v>0</v>
      </c>
      <c r="AL4265" s="112">
        <f>'Demand Input MP'!L2133</f>
        <v>0</v>
      </c>
      <c r="AM4265" s="112">
        <f>'Demand Input MP'!M2133</f>
        <v>0</v>
      </c>
      <c r="AN4265" s="112">
        <f>'Demand Input MP'!N2133</f>
        <v>0</v>
      </c>
      <c r="AQ4265" t="str">
        <f>AQ4258</f>
        <v/>
      </c>
    </row>
    <row r="4266" spans="1:43" ht="14.25" customHeight="1" x14ac:dyDescent="0.25">
      <c r="A4266" s="1"/>
      <c r="B4266" s="122"/>
      <c r="C4266" s="122"/>
      <c r="D4266" s="122"/>
      <c r="E4266" s="122"/>
      <c r="F4266" s="122"/>
      <c r="G4266" s="122"/>
      <c r="H4266" s="122"/>
      <c r="I4266" s="122"/>
      <c r="J4266" s="122"/>
      <c r="K4266" s="122"/>
      <c r="L4266" s="122"/>
      <c r="M4266" s="122"/>
      <c r="N4266" s="122"/>
      <c r="O4266" s="122"/>
      <c r="P4266" s="122"/>
      <c r="Q4266" s="122"/>
      <c r="R4266" s="122"/>
      <c r="S4266" s="122"/>
      <c r="T4266" s="122"/>
      <c r="U4266" s="122"/>
      <c r="V4266" s="124" t="s">
        <v>94</v>
      </c>
      <c r="W4266" s="125">
        <f>IFERROR((1*MIN(MAX(X4260,0.5*IF(SUM('Run Rate History'!E429:AD429)&gt;0,(MEDIAN(IF(B4260:AA4260&gt;0,B4260:AA4260))+MEDIAN(IF('Run Rate History'!E429:AD429&gt;0,'Run Rate History'!E429:AD429)))/2,MEDIAN(IF(B4260:AA4260&gt;0,B4260:AA4260)))),2*IF(SUM('Run Rate History'!E429:AD429)&gt;0,(MEDIAN(IF(B4260:AA4260&gt;0,B4260:AA4260))+MEDIAN(IF('Run Rate History'!E429:AD429&gt;0,'Run Rate History'!E429:AD429)))/2,MEDIAN(IF(B4260:AA4260&gt;0,B4260:AA4260))))+2*MIN(MAX(Y4260,0.5*IF(SUM('Run Rate History'!E429:AD429)&gt;0,(MEDIAN(IF(B4260:AA4260&gt;0,B4260:AA4260))+MEDIAN(IF('Run Rate History'!E429:AD429&gt;0,'Run Rate History'!E429:AD429)))/2,MEDIAN(IF(B4260:AA4260&gt;0,B4260:AA4260)))),2*IF(SUM('Run Rate History'!E429:AD429)&gt;0,(MEDIAN(IF(B4260:AA4260&gt;0,B4260:AA4260))+MEDIAN(IF('Run Rate History'!E429:AD429&gt;0,'Run Rate History'!E429:AD429)))/2,MEDIAN(IF(B4260:AA4260&gt;0,B4260:AA4260))))+3*MIN(MAX(Z4260,0.5*IF(SUM('Run Rate History'!E429:AD429)&gt;0,(MEDIAN(IF(B4260:AA4260&gt;0,B4260:AA4260))+MEDIAN(IF('Run Rate History'!E429:AD429&gt;0,'Run Rate History'!E429:AD429)))/2,MEDIAN(IF(B4260:AA4260&gt;0,B4260:AA4260)))),2*IF(SUM('Run Rate History'!E429:AD429)&gt;0,(MEDIAN(IF(B4260:AA4260&gt;0,B4260:AA4260))+MEDIAN(IF('Run Rate History'!E429:AD429&gt;0,'Run Rate History'!E429:AD429)))/2,MEDIAN(IF(B4260:AA4260&gt;0,B4260:AA4260))))+4*MIN(MAX(AA4260,0.5*IF(SUM('Run Rate History'!E429:AD429)&gt;0,(MEDIAN(IF(B4260:AA4260&gt;0,B4260:AA4260))+MEDIAN(IF('Run Rate History'!E429:AD429&gt;0,'Run Rate History'!E429:AD429)))/2,MEDIAN(IF(B4260:AA4260&gt;0,B4260:AA4260)))),2*IF(SUM('Run Rate History'!E429:AD429)&gt;0,(MEDIAN(IF(B4260:AA4260&gt;0,B4260:AA4260))+MEDIAN(IF('Run Rate History'!E429:AD429&gt;0,'Run Rate History'!E429:AD429)))/2,MEDIAN(IF(B4260:AA4260&gt;0,B4260:AA4260)))))/10,0)</f>
        <v>64.349999999999994</v>
      </c>
      <c r="X4266" s="129" t="s">
        <v>1174</v>
      </c>
      <c r="Y4266" s="130">
        <f>IFERROR(VLOOKUP(A4258,'Stanje zaliha'!A:E,5,FALSE()),0)</f>
        <v>444</v>
      </c>
      <c r="Z4266" s="131"/>
      <c r="AA4266" s="113" t="s">
        <v>1175</v>
      </c>
      <c r="AB4266" s="118">
        <f t="shared" ref="AB4266:AN4266" si="850">SUM(AB4262:AB4265)</f>
        <v>0</v>
      </c>
      <c r="AC4266" s="118">
        <f t="shared" si="850"/>
        <v>0</v>
      </c>
      <c r="AD4266" s="118">
        <f t="shared" si="850"/>
        <v>0</v>
      </c>
      <c r="AE4266" s="118">
        <f t="shared" si="850"/>
        <v>0</v>
      </c>
      <c r="AF4266" s="118">
        <f t="shared" si="850"/>
        <v>0</v>
      </c>
      <c r="AG4266" s="118">
        <f t="shared" si="850"/>
        <v>0</v>
      </c>
      <c r="AH4266" s="118">
        <f t="shared" si="850"/>
        <v>0</v>
      </c>
      <c r="AI4266" s="118">
        <f t="shared" si="850"/>
        <v>0</v>
      </c>
      <c r="AJ4266" s="118">
        <f t="shared" si="850"/>
        <v>0</v>
      </c>
      <c r="AK4266" s="118">
        <f t="shared" si="850"/>
        <v>0</v>
      </c>
      <c r="AL4266" s="118">
        <f t="shared" si="850"/>
        <v>0</v>
      </c>
      <c r="AM4266" s="118">
        <f t="shared" si="850"/>
        <v>0</v>
      </c>
      <c r="AN4266" s="118">
        <f t="shared" si="850"/>
        <v>0</v>
      </c>
      <c r="AQ4266" t="str">
        <f>AQ4258</f>
        <v/>
      </c>
    </row>
    <row r="4267" spans="1:43" ht="14.25" customHeight="1" x14ac:dyDescent="0.25">
      <c r="A4267" s="1"/>
      <c r="B4267" s="122"/>
      <c r="C4267" s="122"/>
      <c r="D4267" s="122"/>
      <c r="E4267" s="122"/>
      <c r="F4267" s="122"/>
      <c r="G4267" s="122"/>
      <c r="H4267" s="122"/>
      <c r="I4267" s="122"/>
      <c r="J4267" s="122"/>
      <c r="K4267" s="122"/>
      <c r="L4267" s="122"/>
      <c r="M4267" s="122"/>
      <c r="N4267" s="122"/>
      <c r="O4267" s="122"/>
      <c r="P4267" s="122"/>
      <c r="Q4267" s="122"/>
      <c r="R4267" s="122"/>
      <c r="S4267" s="122"/>
      <c r="T4267" s="122"/>
      <c r="U4267" s="122"/>
      <c r="V4267" s="124" t="s">
        <v>95</v>
      </c>
      <c r="W4267" s="125">
        <f>IFERROR(0.6*W4266+0.4*W4265,0)</f>
        <v>56.319999999999993</v>
      </c>
      <c r="X4267" s="132" t="s">
        <v>1176</v>
      </c>
      <c r="Y4267" s="133">
        <f>IFERROR(SUMIF('Popis poslanih narudžbi'!A:A,A4258,'Popis poslanih narudžbi'!C:C),0)</f>
        <v>0</v>
      </c>
      <c r="Z4267" s="131"/>
      <c r="AA4267" s="134" t="s">
        <v>1177</v>
      </c>
      <c r="AB4267" s="118">
        <f t="shared" ref="AB4267:AN4267" si="851">AB4260+AB4266</f>
        <v>78</v>
      </c>
      <c r="AC4267" s="118">
        <f t="shared" si="851"/>
        <v>78</v>
      </c>
      <c r="AD4267" s="118">
        <f t="shared" si="851"/>
        <v>78</v>
      </c>
      <c r="AE4267" s="118">
        <f t="shared" si="851"/>
        <v>78</v>
      </c>
      <c r="AF4267" s="118">
        <f t="shared" si="851"/>
        <v>78</v>
      </c>
      <c r="AG4267" s="118">
        <f t="shared" si="851"/>
        <v>78</v>
      </c>
      <c r="AH4267" s="118">
        <f t="shared" si="851"/>
        <v>78</v>
      </c>
      <c r="AI4267" s="118">
        <f t="shared" si="851"/>
        <v>78</v>
      </c>
      <c r="AJ4267" s="118">
        <f t="shared" si="851"/>
        <v>78</v>
      </c>
      <c r="AK4267" s="118">
        <f t="shared" si="851"/>
        <v>78</v>
      </c>
      <c r="AL4267" s="118">
        <f t="shared" si="851"/>
        <v>78</v>
      </c>
      <c r="AM4267" s="118">
        <f t="shared" si="851"/>
        <v>78</v>
      </c>
      <c r="AN4267" s="118">
        <f t="shared" si="851"/>
        <v>78</v>
      </c>
      <c r="AQ4267" t="str">
        <f>AQ4258</f>
        <v/>
      </c>
    </row>
    <row r="4268" spans="1:43" ht="14.25" customHeight="1" x14ac:dyDescent="0.25">
      <c r="A4268" s="107" t="str">
        <f>'Run Rate'!A430</f>
        <v>ATC06590</v>
      </c>
      <c r="B4268" s="135" t="str">
        <f>'Run Rate'!B430</f>
        <v>Vijača s opterećenjem Atleticore</v>
      </c>
      <c r="C4268" s="135" t="str">
        <f>'Run Rate'!C430</f>
        <v>FITNESS OPREMA</v>
      </c>
      <c r="D4268" s="135" t="str">
        <f>'Run Rate'!D430</f>
        <v>03 BRONZE</v>
      </c>
      <c r="E4268" s="122"/>
      <c r="F4268" s="122"/>
      <c r="G4268" s="122"/>
      <c r="H4268" s="122"/>
      <c r="I4268" s="122"/>
      <c r="J4268" s="122"/>
      <c r="K4268" s="122"/>
      <c r="L4268" s="122"/>
      <c r="M4268" s="122"/>
      <c r="N4268" s="122"/>
      <c r="O4268" s="122"/>
      <c r="P4268" s="122"/>
      <c r="Q4268" s="122"/>
      <c r="R4268" s="122"/>
      <c r="S4268" s="122"/>
      <c r="T4268" s="122"/>
      <c r="U4268" s="122"/>
      <c r="V4268" s="122"/>
      <c r="W4268" s="122"/>
      <c r="X4268" s="122"/>
      <c r="Y4268" s="122"/>
      <c r="Z4268" s="122"/>
      <c r="AA4268" s="122"/>
      <c r="AB4268" s="122"/>
      <c r="AC4268" s="122"/>
      <c r="AD4268" s="122"/>
      <c r="AE4268" s="122"/>
      <c r="AF4268" s="122"/>
      <c r="AG4268" s="122"/>
      <c r="AH4268" s="122"/>
      <c r="AI4268" s="122"/>
      <c r="AJ4268" s="122"/>
      <c r="AK4268" s="122"/>
      <c r="AL4268" s="122"/>
      <c r="AM4268" s="122"/>
      <c r="AN4268" s="122"/>
      <c r="AQ4268" t="str">
        <f>IF(AND(OR($B$1="ALL",$B$1=C4268),OR($E$1="ALL",$E$1=D4268),OR($B$2="ALL",$B$2=A4268),OR($E$2="ALL",IFERROR(SEARCH($E$2,B4268),0)&gt;0)),"MATCH","")</f>
        <v/>
      </c>
    </row>
    <row r="4269" spans="1:43" ht="14.25" customHeight="1" x14ac:dyDescent="0.25">
      <c r="A4269" s="108" t="s">
        <v>1137</v>
      </c>
      <c r="B4269" s="136" t="s">
        <v>1138</v>
      </c>
      <c r="C4269" s="136" t="s">
        <v>1139</v>
      </c>
      <c r="D4269" s="136" t="s">
        <v>1140</v>
      </c>
      <c r="E4269" s="136" t="s">
        <v>1141</v>
      </c>
      <c r="F4269" s="136" t="s">
        <v>1142</v>
      </c>
      <c r="G4269" s="136" t="s">
        <v>1143</v>
      </c>
      <c r="H4269" s="136" t="s">
        <v>1144</v>
      </c>
      <c r="I4269" s="136" t="s">
        <v>1145</v>
      </c>
      <c r="J4269" s="136" t="s">
        <v>1146</v>
      </c>
      <c r="K4269" s="136" t="s">
        <v>1147</v>
      </c>
      <c r="L4269" s="136" t="s">
        <v>1148</v>
      </c>
      <c r="M4269" s="136" t="s">
        <v>1149</v>
      </c>
      <c r="N4269" s="136" t="s">
        <v>1150</v>
      </c>
      <c r="O4269" s="136" t="s">
        <v>1151</v>
      </c>
      <c r="P4269" s="136" t="s">
        <v>1152</v>
      </c>
      <c r="Q4269" s="136" t="s">
        <v>1153</v>
      </c>
      <c r="R4269" s="136" t="s">
        <v>1154</v>
      </c>
      <c r="S4269" s="136" t="s">
        <v>1155</v>
      </c>
      <c r="T4269" s="136" t="s">
        <v>1156</v>
      </c>
      <c r="U4269" s="136" t="s">
        <v>1157</v>
      </c>
      <c r="V4269" s="136" t="s">
        <v>1158</v>
      </c>
      <c r="W4269" s="136" t="s">
        <v>1159</v>
      </c>
      <c r="X4269" s="136" t="s">
        <v>1160</v>
      </c>
      <c r="Y4269" s="136" t="s">
        <v>1161</v>
      </c>
      <c r="Z4269" s="136" t="s">
        <v>1162</v>
      </c>
      <c r="AA4269" s="136" t="s">
        <v>1163</v>
      </c>
      <c r="AB4269" s="137" t="s">
        <v>156</v>
      </c>
      <c r="AC4269" s="137" t="s">
        <v>157</v>
      </c>
      <c r="AD4269" s="137" t="s">
        <v>158</v>
      </c>
      <c r="AE4269" s="137" t="s">
        <v>139</v>
      </c>
      <c r="AF4269" s="138" t="s">
        <v>140</v>
      </c>
      <c r="AG4269" s="138" t="s">
        <v>141</v>
      </c>
      <c r="AH4269" s="138" t="s">
        <v>142</v>
      </c>
      <c r="AI4269" s="138" t="s">
        <v>143</v>
      </c>
      <c r="AJ4269" s="139" t="s">
        <v>144</v>
      </c>
      <c r="AK4269" s="139" t="s">
        <v>145</v>
      </c>
      <c r="AL4269" s="139" t="s">
        <v>146</v>
      </c>
      <c r="AM4269" s="140" t="s">
        <v>147</v>
      </c>
      <c r="AN4269" s="140" t="s">
        <v>148</v>
      </c>
      <c r="AQ4269" t="str">
        <f>AQ4268</f>
        <v/>
      </c>
    </row>
    <row r="4270" spans="1:43" ht="14.25" customHeight="1" x14ac:dyDescent="0.25">
      <c r="A4270" s="99" t="s">
        <v>1164</v>
      </c>
      <c r="B4270" s="112">
        <f>'Run Rate'!E430</f>
        <v>3</v>
      </c>
      <c r="C4270" s="112">
        <f>'Run Rate'!F430</f>
        <v>7</v>
      </c>
      <c r="D4270" s="112">
        <f>'Run Rate'!G430</f>
        <v>4</v>
      </c>
      <c r="E4270" s="112">
        <f>'Run Rate'!H430</f>
        <v>3</v>
      </c>
      <c r="F4270" s="112">
        <f>'Run Rate'!I430</f>
        <v>5</v>
      </c>
      <c r="G4270" s="112">
        <f>'Run Rate'!J430</f>
        <v>4</v>
      </c>
      <c r="H4270" s="112">
        <f>'Run Rate'!K430</f>
        <v>14</v>
      </c>
      <c r="I4270" s="112">
        <f>'Run Rate'!L430</f>
        <v>5</v>
      </c>
      <c r="J4270" s="112">
        <f>'Run Rate'!M430</f>
        <v>9</v>
      </c>
      <c r="K4270" s="112">
        <f>'Run Rate'!N430</f>
        <v>3</v>
      </c>
      <c r="L4270" s="112">
        <f>'Run Rate'!O430</f>
        <v>2</v>
      </c>
      <c r="M4270" s="112">
        <f>'Run Rate'!P430</f>
        <v>6</v>
      </c>
      <c r="N4270" s="112">
        <f>'Run Rate'!Q430</f>
        <v>13</v>
      </c>
      <c r="O4270" s="112">
        <f>'Run Rate'!R430</f>
        <v>0</v>
      </c>
      <c r="P4270" s="112">
        <f>'Run Rate'!S430</f>
        <v>1</v>
      </c>
      <c r="Q4270" s="112">
        <f>'Run Rate'!T430</f>
        <v>6</v>
      </c>
      <c r="R4270" s="112">
        <f>'Run Rate'!U430</f>
        <v>5</v>
      </c>
      <c r="S4270" s="112">
        <f>'Run Rate'!V430</f>
        <v>6</v>
      </c>
      <c r="T4270" s="112">
        <f>'Run Rate'!W430</f>
        <v>8</v>
      </c>
      <c r="U4270" s="112">
        <f>'Run Rate'!X430</f>
        <v>7</v>
      </c>
      <c r="V4270" s="112">
        <f>'Run Rate'!Y430</f>
        <v>6</v>
      </c>
      <c r="W4270" s="112">
        <f>'Run Rate'!Z430</f>
        <v>3</v>
      </c>
      <c r="X4270" s="112">
        <f>'Run Rate'!AA430</f>
        <v>0</v>
      </c>
      <c r="Y4270" s="112">
        <f>'Run Rate'!AB430</f>
        <v>7</v>
      </c>
      <c r="Z4270" s="112">
        <f>'Run Rate'!AC430</f>
        <v>8</v>
      </c>
      <c r="AA4270" s="112">
        <f>'Run Rate'!AD430</f>
        <v>3</v>
      </c>
      <c r="AB4270" s="113">
        <v>5</v>
      </c>
      <c r="AC4270" s="112">
        <v>5</v>
      </c>
      <c r="AD4270" s="112">
        <v>6</v>
      </c>
      <c r="AE4270" s="112">
        <v>6</v>
      </c>
      <c r="AF4270" s="112">
        <v>5</v>
      </c>
      <c r="AG4270" s="112">
        <v>5</v>
      </c>
      <c r="AH4270" s="112">
        <v>5</v>
      </c>
      <c r="AI4270" s="112">
        <v>6</v>
      </c>
      <c r="AJ4270" s="112">
        <v>5</v>
      </c>
      <c r="AK4270" s="112">
        <v>5</v>
      </c>
      <c r="AL4270" s="112">
        <v>5</v>
      </c>
      <c r="AM4270" s="112">
        <v>5</v>
      </c>
      <c r="AN4270" s="112">
        <v>5</v>
      </c>
      <c r="AQ4270" t="str">
        <f>AQ4268</f>
        <v/>
      </c>
    </row>
    <row r="4271" spans="1:43" ht="14.25" customHeight="1" x14ac:dyDescent="0.25">
      <c r="A4271" s="99" t="s">
        <v>1165</v>
      </c>
      <c r="B4271" s="114"/>
      <c r="C4271" s="114"/>
      <c r="D4271" s="114"/>
      <c r="E4271" s="114"/>
      <c r="F4271" s="114"/>
      <c r="G4271" s="114"/>
      <c r="H4271" s="114"/>
      <c r="I4271" s="114"/>
      <c r="J4271" s="114"/>
      <c r="K4271" s="114"/>
      <c r="L4271" s="114"/>
      <c r="M4271" s="114"/>
      <c r="N4271" s="114"/>
      <c r="O4271" s="114"/>
      <c r="P4271" s="114"/>
      <c r="Q4271" s="114"/>
      <c r="R4271" s="114"/>
      <c r="S4271" s="114"/>
      <c r="T4271" s="114"/>
      <c r="U4271" s="114"/>
      <c r="V4271" s="114"/>
      <c r="W4271" s="115"/>
      <c r="X4271" s="115"/>
      <c r="Y4271" s="115"/>
      <c r="Z4271" s="115"/>
      <c r="AA4271" s="112" t="s">
        <v>1166</v>
      </c>
      <c r="AB4271" s="113"/>
      <c r="AC4271" s="112"/>
      <c r="AD4271" s="112"/>
      <c r="AE4271" s="112"/>
      <c r="AF4271" s="112"/>
      <c r="AG4271" s="112"/>
      <c r="AH4271" s="112"/>
      <c r="AI4271" s="112"/>
      <c r="AJ4271" s="112"/>
      <c r="AK4271" s="112"/>
      <c r="AL4271" s="112"/>
      <c r="AM4271" s="112"/>
      <c r="AN4271" s="112"/>
      <c r="AQ4271" t="str">
        <f>AQ4268</f>
        <v/>
      </c>
    </row>
    <row r="4272" spans="1:43" ht="14.25" customHeight="1" x14ac:dyDescent="0.25">
      <c r="A4272" s="99" t="s">
        <v>1167</v>
      </c>
      <c r="B4272" s="114"/>
      <c r="C4272" s="114"/>
      <c r="D4272" s="114"/>
      <c r="E4272" s="114"/>
      <c r="F4272" s="114"/>
      <c r="G4272" s="114"/>
      <c r="H4272" s="114"/>
      <c r="I4272" s="114"/>
      <c r="J4272" s="114"/>
      <c r="K4272" s="114"/>
      <c r="L4272" s="114"/>
      <c r="M4272" s="114"/>
      <c r="N4272" s="114"/>
      <c r="O4272" s="114"/>
      <c r="P4272" s="114"/>
      <c r="Q4272" s="114"/>
      <c r="R4272" s="114"/>
      <c r="S4272" s="114"/>
      <c r="T4272" s="114"/>
      <c r="U4272" s="114"/>
      <c r="V4272" s="114"/>
      <c r="W4272" s="115"/>
      <c r="X4272" s="116"/>
      <c r="Y4272" s="117"/>
      <c r="Z4272" s="115"/>
      <c r="AA4272" s="112" t="s">
        <v>1168</v>
      </c>
      <c r="AB4272" s="113">
        <f>'Demand Input VP'!B2139</f>
        <v>0</v>
      </c>
      <c r="AC4272" s="112">
        <f>'Demand Input VP'!C2139</f>
        <v>0</v>
      </c>
      <c r="AD4272" s="112">
        <f>'Demand Input VP'!D2139</f>
        <v>0</v>
      </c>
      <c r="AE4272" s="112">
        <f>'Demand Input VP'!E2139</f>
        <v>0</v>
      </c>
      <c r="AF4272" s="112">
        <f>'Demand Input VP'!F2139</f>
        <v>0</v>
      </c>
      <c r="AG4272" s="112">
        <f>'Demand Input VP'!G2139</f>
        <v>0</v>
      </c>
      <c r="AH4272" s="112">
        <f>'Demand Input VP'!H2139</f>
        <v>0</v>
      </c>
      <c r="AI4272" s="112">
        <f>'Demand Input VP'!I2139</f>
        <v>0</v>
      </c>
      <c r="AJ4272" s="112">
        <f>'Demand Input VP'!J2139</f>
        <v>0</v>
      </c>
      <c r="AK4272" s="112">
        <f>'Demand Input VP'!K2139</f>
        <v>0</v>
      </c>
      <c r="AL4272" s="112">
        <f>'Demand Input VP'!L2139</f>
        <v>0</v>
      </c>
      <c r="AM4272" s="112">
        <f>'Demand Input VP'!M2139</f>
        <v>0</v>
      </c>
      <c r="AN4272" s="112">
        <f>'Demand Input VP'!N2139</f>
        <v>0</v>
      </c>
      <c r="AQ4272" t="str">
        <f>AQ4268</f>
        <v/>
      </c>
    </row>
    <row r="4273" spans="1:43" ht="14.25" customHeight="1" x14ac:dyDescent="0.25">
      <c r="A4273" s="99" t="s">
        <v>1169</v>
      </c>
      <c r="B4273" s="118"/>
      <c r="C4273" s="118"/>
      <c r="D4273" s="118"/>
      <c r="E4273" s="118"/>
      <c r="F4273" s="118"/>
      <c r="G4273" s="118"/>
      <c r="H4273" s="118"/>
      <c r="I4273" s="118"/>
      <c r="J4273" s="118"/>
      <c r="K4273" s="118"/>
      <c r="L4273" s="118"/>
      <c r="M4273" s="118"/>
      <c r="N4273" s="118"/>
      <c r="O4273" s="118"/>
      <c r="P4273" s="118"/>
      <c r="Q4273" s="118"/>
      <c r="R4273" s="118"/>
      <c r="S4273" s="118"/>
      <c r="T4273" s="118"/>
      <c r="U4273" s="118"/>
      <c r="V4273" s="118"/>
      <c r="W4273" s="115"/>
      <c r="X4273" s="116"/>
      <c r="Y4273" s="117"/>
      <c r="Z4273" s="119"/>
      <c r="AA4273" s="120" t="s">
        <v>1170</v>
      </c>
      <c r="AB4273" s="121">
        <f>'Demand Input VP'!B2138</f>
        <v>0</v>
      </c>
      <c r="AC4273" s="120">
        <f>'Demand Input VP'!C2138</f>
        <v>0</v>
      </c>
      <c r="AD4273" s="120">
        <f>'Demand Input VP'!D2138</f>
        <v>0</v>
      </c>
      <c r="AE4273" s="120">
        <f>'Demand Input VP'!E2138</f>
        <v>0</v>
      </c>
      <c r="AF4273" s="120">
        <f>'Demand Input VP'!F2138</f>
        <v>0</v>
      </c>
      <c r="AG4273" s="120">
        <f>'Demand Input VP'!G2138</f>
        <v>0</v>
      </c>
      <c r="AH4273" s="120">
        <f>'Demand Input VP'!H2138</f>
        <v>0</v>
      </c>
      <c r="AI4273" s="120">
        <f>'Demand Input VP'!I2138</f>
        <v>0</v>
      </c>
      <c r="AJ4273" s="120">
        <f>'Demand Input VP'!J2138</f>
        <v>0</v>
      </c>
      <c r="AK4273" s="120">
        <f>'Demand Input VP'!K2138</f>
        <v>0</v>
      </c>
      <c r="AL4273" s="120">
        <f>'Demand Input VP'!L2138</f>
        <v>0</v>
      </c>
      <c r="AM4273" s="120">
        <f>'Demand Input VP'!M2138</f>
        <v>0</v>
      </c>
      <c r="AN4273" s="120">
        <f>'Demand Input VP'!N2138</f>
        <v>0</v>
      </c>
      <c r="AQ4273" t="str">
        <f>AQ4268</f>
        <v/>
      </c>
    </row>
    <row r="4274" spans="1:43" ht="14.25" customHeight="1" x14ac:dyDescent="0.25">
      <c r="A4274" s="1"/>
      <c r="B4274" s="122"/>
      <c r="C4274" s="122"/>
      <c r="D4274" s="122"/>
      <c r="E4274" s="122"/>
      <c r="F4274" s="122"/>
      <c r="G4274" s="122"/>
      <c r="H4274" s="122"/>
      <c r="I4274" s="122"/>
      <c r="J4274" s="122"/>
      <c r="K4274" s="122"/>
      <c r="L4274" s="122"/>
      <c r="M4274" s="122"/>
      <c r="N4274" s="122"/>
      <c r="O4274" s="122"/>
      <c r="P4274" s="122"/>
      <c r="Q4274" s="122"/>
      <c r="R4274" s="122"/>
      <c r="S4274" s="122"/>
      <c r="T4274" s="122"/>
      <c r="U4274" s="122"/>
      <c r="V4274" s="122"/>
      <c r="W4274" s="123"/>
      <c r="X4274" s="116"/>
      <c r="Y4274" s="117"/>
      <c r="Z4274" s="123"/>
      <c r="AA4274" s="112" t="s">
        <v>1171</v>
      </c>
      <c r="AB4274" s="113">
        <f>'Demand Input MP'!B2139</f>
        <v>0</v>
      </c>
      <c r="AC4274" s="112">
        <f>'Demand Input MP'!C2139</f>
        <v>0</v>
      </c>
      <c r="AD4274" s="112">
        <f>'Demand Input MP'!D2139</f>
        <v>0</v>
      </c>
      <c r="AE4274" s="112">
        <f>'Demand Input MP'!E2139</f>
        <v>0</v>
      </c>
      <c r="AF4274" s="112">
        <f>'Demand Input MP'!F2139</f>
        <v>0</v>
      </c>
      <c r="AG4274" s="112">
        <f>'Demand Input MP'!G2139</f>
        <v>0</v>
      </c>
      <c r="AH4274" s="112">
        <f>'Demand Input MP'!H2139</f>
        <v>0</v>
      </c>
      <c r="AI4274" s="112">
        <f>'Demand Input MP'!I2139</f>
        <v>0</v>
      </c>
      <c r="AJ4274" s="112">
        <f>'Demand Input MP'!J2139</f>
        <v>0</v>
      </c>
      <c r="AK4274" s="112">
        <f>'Demand Input MP'!K2139</f>
        <v>0</v>
      </c>
      <c r="AL4274" s="112">
        <f>'Demand Input MP'!L2139</f>
        <v>0</v>
      </c>
      <c r="AM4274" s="112">
        <f>'Demand Input MP'!M2139</f>
        <v>0</v>
      </c>
      <c r="AN4274" s="112">
        <f>'Demand Input MP'!N2139</f>
        <v>0</v>
      </c>
      <c r="AQ4274" t="str">
        <f>AQ4268</f>
        <v/>
      </c>
    </row>
    <row r="4275" spans="1:43" ht="14.25" customHeight="1" x14ac:dyDescent="0.25">
      <c r="A4275" s="1"/>
      <c r="B4275" s="122"/>
      <c r="C4275" s="122"/>
      <c r="D4275" s="122"/>
      <c r="E4275" s="122"/>
      <c r="F4275" s="122"/>
      <c r="G4275" s="122"/>
      <c r="H4275" s="122"/>
      <c r="I4275" s="122"/>
      <c r="J4275" s="122"/>
      <c r="K4275" s="122"/>
      <c r="L4275" s="122"/>
      <c r="M4275" s="122"/>
      <c r="N4275" s="122"/>
      <c r="O4275" s="122"/>
      <c r="P4275" s="122"/>
      <c r="Q4275" s="122"/>
      <c r="R4275" s="122"/>
      <c r="S4275" s="122"/>
      <c r="T4275" s="122"/>
      <c r="U4275" s="122"/>
      <c r="V4275" s="124" t="s">
        <v>91</v>
      </c>
      <c r="W4275" s="125">
        <f>IFERROR(IF(SUM('Run Rate History'!E430:AD430)&gt;0,(SUMPRODUCT((B4270:AA4270&gt;=PERCENTILE(B4270:AA4270,0.1))*(B4270:AA4270&lt;=PERCENTILE(B4270:AA4270,0.9))*B4270:AA4270)+SUMPRODUCT(('Run Rate History'!E430:AD430&gt;=PERCENTILE(B4270:AA4270,0.1))*('Run Rate History'!E430:AD430&lt;=PERCENTILE(B4270:AA4270,0.9))*'Run Rate History'!E430:AD430))/(SUMPRODUCT((B4270:AA4270&gt;=PERCENTILE(B4270:AA4270,0.1))*(B4270:AA4270&lt;=PERCENTILE(B4270:AA4270,0.9))*1)+SUMPRODUCT(('Run Rate History'!E430:AD430&gt;=PERCENTILE(B4270:AA4270,0.1))*('Run Rate History'!E430:AD430&lt;=PERCENTILE(B4270:AA4270,0.9))*1)),TRIMMEAN(B4270:AA4270,0.15)),0)</f>
        <v>4.7073170731707314</v>
      </c>
      <c r="X4275" s="126" t="s">
        <v>1172</v>
      </c>
      <c r="Y4275" s="127">
        <f>SUM(B4270:AA4270)/26</f>
        <v>5.3076923076923075</v>
      </c>
      <c r="Z4275" s="128"/>
      <c r="AA4275" s="112" t="s">
        <v>1173</v>
      </c>
      <c r="AB4275" s="113">
        <f>'Demand Input MP'!B2138</f>
        <v>0</v>
      </c>
      <c r="AC4275" s="112">
        <f>'Demand Input MP'!C2138</f>
        <v>0</v>
      </c>
      <c r="AD4275" s="112">
        <f>'Demand Input MP'!D2138</f>
        <v>0</v>
      </c>
      <c r="AE4275" s="112">
        <f>'Demand Input MP'!E2138</f>
        <v>0</v>
      </c>
      <c r="AF4275" s="112">
        <f>'Demand Input MP'!F2138</f>
        <v>0</v>
      </c>
      <c r="AG4275" s="112">
        <f>'Demand Input MP'!G2138</f>
        <v>0</v>
      </c>
      <c r="AH4275" s="112">
        <f>'Demand Input MP'!H2138</f>
        <v>0</v>
      </c>
      <c r="AI4275" s="112">
        <f>'Demand Input MP'!I2138</f>
        <v>0</v>
      </c>
      <c r="AJ4275" s="112">
        <f>'Demand Input MP'!J2138</f>
        <v>0</v>
      </c>
      <c r="AK4275" s="112">
        <f>'Demand Input MP'!K2138</f>
        <v>0</v>
      </c>
      <c r="AL4275" s="112">
        <f>'Demand Input MP'!L2138</f>
        <v>0</v>
      </c>
      <c r="AM4275" s="112">
        <f>'Demand Input MP'!M2138</f>
        <v>0</v>
      </c>
      <c r="AN4275" s="112">
        <f>'Demand Input MP'!N2138</f>
        <v>0</v>
      </c>
      <c r="AQ4275" t="str">
        <f>AQ4268</f>
        <v/>
      </c>
    </row>
    <row r="4276" spans="1:43" ht="14.25" customHeight="1" x14ac:dyDescent="0.25">
      <c r="A4276" s="1"/>
      <c r="B4276" s="122"/>
      <c r="C4276" s="122"/>
      <c r="D4276" s="122"/>
      <c r="E4276" s="122"/>
      <c r="F4276" s="122"/>
      <c r="G4276" s="122"/>
      <c r="H4276" s="122"/>
      <c r="I4276" s="122"/>
      <c r="J4276" s="122"/>
      <c r="K4276" s="122"/>
      <c r="L4276" s="122"/>
      <c r="M4276" s="122"/>
      <c r="N4276" s="122"/>
      <c r="O4276" s="122"/>
      <c r="P4276" s="122"/>
      <c r="Q4276" s="122"/>
      <c r="R4276" s="122"/>
      <c r="S4276" s="122"/>
      <c r="T4276" s="122"/>
      <c r="U4276" s="122"/>
      <c r="V4276" s="124" t="s">
        <v>94</v>
      </c>
      <c r="W4276" s="125">
        <f>IFERROR((1*MIN(MAX(X4270,0.5*IF(SUM('Run Rate History'!E430:AD430)&gt;0,(MEDIAN(IF(B4270:AA4270&gt;0,B4270:AA4270))+MEDIAN(IF('Run Rate History'!E430:AD430&gt;0,'Run Rate History'!E430:AD430)))/2,MEDIAN(IF(B4270:AA4270&gt;0,B4270:AA4270)))),2*IF(SUM('Run Rate History'!E430:AD430)&gt;0,(MEDIAN(IF(B4270:AA4270&gt;0,B4270:AA4270))+MEDIAN(IF('Run Rate History'!E430:AD430&gt;0,'Run Rate History'!E430:AD430)))/2,MEDIAN(IF(B4270:AA4270&gt;0,B4270:AA4270))))+2*MIN(MAX(Y4270,0.5*IF(SUM('Run Rate History'!E430:AD430)&gt;0,(MEDIAN(IF(B4270:AA4270&gt;0,B4270:AA4270))+MEDIAN(IF('Run Rate History'!E430:AD430&gt;0,'Run Rate History'!E430:AD430)))/2,MEDIAN(IF(B4270:AA4270&gt;0,B4270:AA4270)))),2*IF(SUM('Run Rate History'!E430:AD430)&gt;0,(MEDIAN(IF(B4270:AA4270&gt;0,B4270:AA4270))+MEDIAN(IF('Run Rate History'!E430:AD430&gt;0,'Run Rate History'!E430:AD430)))/2,MEDIAN(IF(B4270:AA4270&gt;0,B4270:AA4270))))+3*MIN(MAX(Z4270,0.5*IF(SUM('Run Rate History'!E430:AD430)&gt;0,(MEDIAN(IF(B4270:AA4270&gt;0,B4270:AA4270))+MEDIAN(IF('Run Rate History'!E430:AD430&gt;0,'Run Rate History'!E430:AD430)))/2,MEDIAN(IF(B4270:AA4270&gt;0,B4270:AA4270)))),2*IF(SUM('Run Rate History'!E430:AD430)&gt;0,(MEDIAN(IF(B4270:AA4270&gt;0,B4270:AA4270))+MEDIAN(IF('Run Rate History'!E430:AD430&gt;0,'Run Rate History'!E430:AD430)))/2,MEDIAN(IF(B4270:AA4270&gt;0,B4270:AA4270))))+4*MIN(MAX(AA4270,0.5*IF(SUM('Run Rate History'!E430:AD430)&gt;0,(MEDIAN(IF(B4270:AA4270&gt;0,B4270:AA4270))+MEDIAN(IF('Run Rate History'!E430:AD430&gt;0,'Run Rate History'!E430:AD430)))/2,MEDIAN(IF(B4270:AA4270&gt;0,B4270:AA4270)))),2*IF(SUM('Run Rate History'!E430:AD430)&gt;0,(MEDIAN(IF(B4270:AA4270&gt;0,B4270:AA4270))+MEDIAN(IF('Run Rate History'!E430:AD430&gt;0,'Run Rate History'!E430:AD430)))/2,MEDIAN(IF(B4270:AA4270&gt;0,B4270:AA4270)))))/10,0)</f>
        <v>5.2374999999999998</v>
      </c>
      <c r="X4276" s="129" t="s">
        <v>1174</v>
      </c>
      <c r="Y4276" s="130">
        <f>IFERROR(VLOOKUP(A4268,'Stanje zaliha'!A:E,5,FALSE()),0)</f>
        <v>232</v>
      </c>
      <c r="Z4276" s="131"/>
      <c r="AA4276" s="113" t="s">
        <v>1175</v>
      </c>
      <c r="AB4276" s="118">
        <f t="shared" ref="AB4276:AN4276" si="852">SUM(AB4272:AB4275)</f>
        <v>0</v>
      </c>
      <c r="AC4276" s="118">
        <f t="shared" si="852"/>
        <v>0</v>
      </c>
      <c r="AD4276" s="118">
        <f t="shared" si="852"/>
        <v>0</v>
      </c>
      <c r="AE4276" s="118">
        <f t="shared" si="852"/>
        <v>0</v>
      </c>
      <c r="AF4276" s="118">
        <f t="shared" si="852"/>
        <v>0</v>
      </c>
      <c r="AG4276" s="118">
        <f t="shared" si="852"/>
        <v>0</v>
      </c>
      <c r="AH4276" s="118">
        <f t="shared" si="852"/>
        <v>0</v>
      </c>
      <c r="AI4276" s="118">
        <f t="shared" si="852"/>
        <v>0</v>
      </c>
      <c r="AJ4276" s="118">
        <f t="shared" si="852"/>
        <v>0</v>
      </c>
      <c r="AK4276" s="118">
        <f t="shared" si="852"/>
        <v>0</v>
      </c>
      <c r="AL4276" s="118">
        <f t="shared" si="852"/>
        <v>0</v>
      </c>
      <c r="AM4276" s="118">
        <f t="shared" si="852"/>
        <v>0</v>
      </c>
      <c r="AN4276" s="118">
        <f t="shared" si="852"/>
        <v>0</v>
      </c>
      <c r="AQ4276" t="str">
        <f>AQ4268</f>
        <v/>
      </c>
    </row>
    <row r="4277" spans="1:43" ht="14.25" customHeight="1" x14ac:dyDescent="0.25">
      <c r="A4277" s="1"/>
      <c r="B4277" s="122"/>
      <c r="C4277" s="122"/>
      <c r="D4277" s="122"/>
      <c r="E4277" s="122"/>
      <c r="F4277" s="122"/>
      <c r="G4277" s="122"/>
      <c r="H4277" s="122"/>
      <c r="I4277" s="122"/>
      <c r="J4277" s="122"/>
      <c r="K4277" s="122"/>
      <c r="L4277" s="122"/>
      <c r="M4277" s="122"/>
      <c r="N4277" s="122"/>
      <c r="O4277" s="122"/>
      <c r="P4277" s="122"/>
      <c r="Q4277" s="122"/>
      <c r="R4277" s="122"/>
      <c r="S4277" s="122"/>
      <c r="T4277" s="122"/>
      <c r="U4277" s="122"/>
      <c r="V4277" s="124" t="s">
        <v>95</v>
      </c>
      <c r="W4277" s="125">
        <f>IFERROR(0.6*W4276+0.4*W4275,0)</f>
        <v>5.0254268292682926</v>
      </c>
      <c r="X4277" s="132" t="s">
        <v>1176</v>
      </c>
      <c r="Y4277" s="133">
        <f>IFERROR(SUMIF('Popis poslanih narudžbi'!A:A,A4268,'Popis poslanih narudžbi'!C:C),0)</f>
        <v>0</v>
      </c>
      <c r="Z4277" s="131"/>
      <c r="AA4277" s="134" t="s">
        <v>1177</v>
      </c>
      <c r="AB4277" s="118">
        <f t="shared" ref="AB4277:AN4277" si="853">AB4270+AB4276</f>
        <v>5</v>
      </c>
      <c r="AC4277" s="118">
        <f t="shared" si="853"/>
        <v>5</v>
      </c>
      <c r="AD4277" s="118">
        <f t="shared" si="853"/>
        <v>6</v>
      </c>
      <c r="AE4277" s="118">
        <f t="shared" si="853"/>
        <v>6</v>
      </c>
      <c r="AF4277" s="118">
        <f t="shared" si="853"/>
        <v>5</v>
      </c>
      <c r="AG4277" s="118">
        <f t="shared" si="853"/>
        <v>5</v>
      </c>
      <c r="AH4277" s="118">
        <f t="shared" si="853"/>
        <v>5</v>
      </c>
      <c r="AI4277" s="118">
        <f t="shared" si="853"/>
        <v>6</v>
      </c>
      <c r="AJ4277" s="118">
        <f t="shared" si="853"/>
        <v>5</v>
      </c>
      <c r="AK4277" s="118">
        <f t="shared" si="853"/>
        <v>5</v>
      </c>
      <c r="AL4277" s="118">
        <f t="shared" si="853"/>
        <v>5</v>
      </c>
      <c r="AM4277" s="118">
        <f t="shared" si="853"/>
        <v>5</v>
      </c>
      <c r="AN4277" s="118">
        <f t="shared" si="853"/>
        <v>5</v>
      </c>
      <c r="AQ4277" t="str">
        <f>AQ4268</f>
        <v/>
      </c>
    </row>
    <row r="4278" spans="1:43" ht="14.25" customHeight="1" x14ac:dyDescent="0.25">
      <c r="A4278" s="107" t="str">
        <f>'Run Rate'!A431</f>
        <v>FIT05836</v>
      </c>
      <c r="B4278" s="135" t="str">
        <f>'Run Rate'!B431</f>
        <v>Uteg disk olimpijski gumirani 10 kg</v>
      </c>
      <c r="C4278" s="135" t="str">
        <f>'Run Rate'!C431</f>
        <v>FITNESS OPREMA</v>
      </c>
      <c r="D4278" s="135" t="str">
        <f>'Run Rate'!D431</f>
        <v>03 BRONZE</v>
      </c>
      <c r="E4278" s="122"/>
      <c r="F4278" s="122"/>
      <c r="G4278" s="122"/>
      <c r="H4278" s="122"/>
      <c r="I4278" s="122"/>
      <c r="J4278" s="122"/>
      <c r="K4278" s="122"/>
      <c r="L4278" s="122"/>
      <c r="M4278" s="122"/>
      <c r="N4278" s="122"/>
      <c r="O4278" s="122"/>
      <c r="P4278" s="122"/>
      <c r="Q4278" s="122"/>
      <c r="R4278" s="122"/>
      <c r="S4278" s="122"/>
      <c r="T4278" s="122"/>
      <c r="U4278" s="122"/>
      <c r="V4278" s="122"/>
      <c r="W4278" s="122"/>
      <c r="X4278" s="122"/>
      <c r="Y4278" s="122"/>
      <c r="Z4278" s="122"/>
      <c r="AA4278" s="122"/>
      <c r="AB4278" s="122"/>
      <c r="AC4278" s="122"/>
      <c r="AD4278" s="122"/>
      <c r="AE4278" s="122"/>
      <c r="AF4278" s="122"/>
      <c r="AG4278" s="122"/>
      <c r="AH4278" s="122"/>
      <c r="AI4278" s="122"/>
      <c r="AJ4278" s="122"/>
      <c r="AK4278" s="122"/>
      <c r="AL4278" s="122"/>
      <c r="AM4278" s="122"/>
      <c r="AN4278" s="122"/>
      <c r="AQ4278" t="str">
        <f>IF(AND(OR($B$1="ALL",$B$1=C4278),OR($E$1="ALL",$E$1=D4278),OR($B$2="ALL",$B$2=A4278),OR($E$2="ALL",IFERROR(SEARCH($E$2,B4278),0)&gt;0)),"MATCH","")</f>
        <v/>
      </c>
    </row>
    <row r="4279" spans="1:43" ht="14.25" customHeight="1" x14ac:dyDescent="0.25">
      <c r="A4279" s="108" t="s">
        <v>1137</v>
      </c>
      <c r="B4279" s="136" t="s">
        <v>1138</v>
      </c>
      <c r="C4279" s="136" t="s">
        <v>1139</v>
      </c>
      <c r="D4279" s="136" t="s">
        <v>1140</v>
      </c>
      <c r="E4279" s="136" t="s">
        <v>1141</v>
      </c>
      <c r="F4279" s="136" t="s">
        <v>1142</v>
      </c>
      <c r="G4279" s="136" t="s">
        <v>1143</v>
      </c>
      <c r="H4279" s="136" t="s">
        <v>1144</v>
      </c>
      <c r="I4279" s="136" t="s">
        <v>1145</v>
      </c>
      <c r="J4279" s="136" t="s">
        <v>1146</v>
      </c>
      <c r="K4279" s="136" t="s">
        <v>1147</v>
      </c>
      <c r="L4279" s="136" t="s">
        <v>1148</v>
      </c>
      <c r="M4279" s="136" t="s">
        <v>1149</v>
      </c>
      <c r="N4279" s="136" t="s">
        <v>1150</v>
      </c>
      <c r="O4279" s="136" t="s">
        <v>1151</v>
      </c>
      <c r="P4279" s="136" t="s">
        <v>1152</v>
      </c>
      <c r="Q4279" s="136" t="s">
        <v>1153</v>
      </c>
      <c r="R4279" s="136" t="s">
        <v>1154</v>
      </c>
      <c r="S4279" s="136" t="s">
        <v>1155</v>
      </c>
      <c r="T4279" s="136" t="s">
        <v>1156</v>
      </c>
      <c r="U4279" s="136" t="s">
        <v>1157</v>
      </c>
      <c r="V4279" s="136" t="s">
        <v>1158</v>
      </c>
      <c r="W4279" s="136" t="s">
        <v>1159</v>
      </c>
      <c r="X4279" s="136" t="s">
        <v>1160</v>
      </c>
      <c r="Y4279" s="136" t="s">
        <v>1161</v>
      </c>
      <c r="Z4279" s="136" t="s">
        <v>1162</v>
      </c>
      <c r="AA4279" s="136" t="s">
        <v>1163</v>
      </c>
      <c r="AB4279" s="137" t="s">
        <v>156</v>
      </c>
      <c r="AC4279" s="137" t="s">
        <v>157</v>
      </c>
      <c r="AD4279" s="137" t="s">
        <v>158</v>
      </c>
      <c r="AE4279" s="137" t="s">
        <v>139</v>
      </c>
      <c r="AF4279" s="138" t="s">
        <v>140</v>
      </c>
      <c r="AG4279" s="138" t="s">
        <v>141</v>
      </c>
      <c r="AH4279" s="138" t="s">
        <v>142</v>
      </c>
      <c r="AI4279" s="138" t="s">
        <v>143</v>
      </c>
      <c r="AJ4279" s="139" t="s">
        <v>144</v>
      </c>
      <c r="AK4279" s="139" t="s">
        <v>145</v>
      </c>
      <c r="AL4279" s="139" t="s">
        <v>146</v>
      </c>
      <c r="AM4279" s="140" t="s">
        <v>147</v>
      </c>
      <c r="AN4279" s="140" t="s">
        <v>148</v>
      </c>
      <c r="AQ4279" t="str">
        <f>AQ4278</f>
        <v/>
      </c>
    </row>
    <row r="4280" spans="1:43" ht="14.25" customHeight="1" x14ac:dyDescent="0.25">
      <c r="A4280" s="99" t="s">
        <v>1164</v>
      </c>
      <c r="B4280" s="112">
        <f>'Run Rate'!E431</f>
        <v>16</v>
      </c>
      <c r="C4280" s="112">
        <f>'Run Rate'!F431</f>
        <v>1</v>
      </c>
      <c r="D4280" s="112">
        <f>'Run Rate'!G431</f>
        <v>0</v>
      </c>
      <c r="E4280" s="112">
        <f>'Run Rate'!H431</f>
        <v>1</v>
      </c>
      <c r="F4280" s="112">
        <f>'Run Rate'!I431</f>
        <v>5</v>
      </c>
      <c r="G4280" s="112">
        <f>'Run Rate'!J431</f>
        <v>4</v>
      </c>
      <c r="H4280" s="112">
        <f>'Run Rate'!K431</f>
        <v>0</v>
      </c>
      <c r="I4280" s="112">
        <f>'Run Rate'!L431</f>
        <v>5</v>
      </c>
      <c r="J4280" s="112">
        <f>'Run Rate'!M431</f>
        <v>9</v>
      </c>
      <c r="K4280" s="112">
        <f>'Run Rate'!N431</f>
        <v>4</v>
      </c>
      <c r="L4280" s="112">
        <f>'Run Rate'!O431</f>
        <v>8</v>
      </c>
      <c r="M4280" s="112">
        <f>'Run Rate'!P431</f>
        <v>0</v>
      </c>
      <c r="N4280" s="112">
        <f>'Run Rate'!Q431</f>
        <v>1</v>
      </c>
      <c r="O4280" s="112">
        <f>'Run Rate'!R431</f>
        <v>3</v>
      </c>
      <c r="P4280" s="112">
        <f>'Run Rate'!S431</f>
        <v>1</v>
      </c>
      <c r="Q4280" s="112">
        <f>'Run Rate'!T431</f>
        <v>4</v>
      </c>
      <c r="R4280" s="112">
        <f>'Run Rate'!U431</f>
        <v>2</v>
      </c>
      <c r="S4280" s="112">
        <f>'Run Rate'!V431</f>
        <v>2</v>
      </c>
      <c r="T4280" s="112">
        <f>'Run Rate'!W431</f>
        <v>3</v>
      </c>
      <c r="U4280" s="112">
        <f>'Run Rate'!X431</f>
        <v>10</v>
      </c>
      <c r="V4280" s="112">
        <f>'Run Rate'!Y431</f>
        <v>0</v>
      </c>
      <c r="W4280" s="112">
        <f>'Run Rate'!Z431</f>
        <v>4</v>
      </c>
      <c r="X4280" s="112">
        <f>'Run Rate'!AA431</f>
        <v>0</v>
      </c>
      <c r="Y4280" s="112">
        <f>'Run Rate'!AB431</f>
        <v>0</v>
      </c>
      <c r="Z4280" s="112">
        <f>'Run Rate'!AC431</f>
        <v>2</v>
      </c>
      <c r="AA4280" s="112">
        <f>'Run Rate'!AD431</f>
        <v>4</v>
      </c>
      <c r="AB4280" s="113">
        <v>2</v>
      </c>
      <c r="AC4280" s="112">
        <v>2</v>
      </c>
      <c r="AD4280" s="112">
        <v>2</v>
      </c>
      <c r="AE4280" s="112">
        <v>2</v>
      </c>
      <c r="AF4280" s="112">
        <v>2</v>
      </c>
      <c r="AG4280" s="112">
        <v>2</v>
      </c>
      <c r="AH4280" s="112">
        <v>2</v>
      </c>
      <c r="AI4280" s="112">
        <v>2</v>
      </c>
      <c r="AJ4280" s="112">
        <v>2</v>
      </c>
      <c r="AK4280" s="112">
        <v>2</v>
      </c>
      <c r="AL4280" s="112">
        <v>2</v>
      </c>
      <c r="AM4280" s="112">
        <v>2</v>
      </c>
      <c r="AN4280" s="112">
        <v>2</v>
      </c>
      <c r="AQ4280" t="str">
        <f>AQ4278</f>
        <v/>
      </c>
    </row>
    <row r="4281" spans="1:43" ht="14.25" customHeight="1" x14ac:dyDescent="0.25">
      <c r="A4281" s="99" t="s">
        <v>1165</v>
      </c>
      <c r="B4281" s="114"/>
      <c r="C4281" s="114"/>
      <c r="D4281" s="114"/>
      <c r="E4281" s="114"/>
      <c r="F4281" s="114"/>
      <c r="G4281" s="114"/>
      <c r="H4281" s="114"/>
      <c r="I4281" s="114"/>
      <c r="J4281" s="114"/>
      <c r="K4281" s="114"/>
      <c r="L4281" s="114"/>
      <c r="M4281" s="114"/>
      <c r="N4281" s="114"/>
      <c r="O4281" s="114"/>
      <c r="P4281" s="114"/>
      <c r="Q4281" s="114"/>
      <c r="R4281" s="114"/>
      <c r="S4281" s="114"/>
      <c r="T4281" s="114"/>
      <c r="U4281" s="114"/>
      <c r="V4281" s="114"/>
      <c r="W4281" s="115"/>
      <c r="X4281" s="115"/>
      <c r="Y4281" s="115"/>
      <c r="Z4281" s="115"/>
      <c r="AA4281" s="112" t="s">
        <v>1166</v>
      </c>
      <c r="AB4281" s="113"/>
      <c r="AC4281" s="112"/>
      <c r="AD4281" s="112"/>
      <c r="AE4281" s="112"/>
      <c r="AF4281" s="112"/>
      <c r="AG4281" s="112"/>
      <c r="AH4281" s="112"/>
      <c r="AI4281" s="112"/>
      <c r="AJ4281" s="112"/>
      <c r="AK4281" s="112"/>
      <c r="AL4281" s="112"/>
      <c r="AM4281" s="112"/>
      <c r="AN4281" s="112"/>
      <c r="AQ4281" t="str">
        <f>AQ4278</f>
        <v/>
      </c>
    </row>
    <row r="4282" spans="1:43" ht="14.25" customHeight="1" x14ac:dyDescent="0.25">
      <c r="A4282" s="99" t="s">
        <v>1167</v>
      </c>
      <c r="B4282" s="114"/>
      <c r="C4282" s="114"/>
      <c r="D4282" s="114"/>
      <c r="E4282" s="114"/>
      <c r="F4282" s="114"/>
      <c r="G4282" s="114"/>
      <c r="H4282" s="114"/>
      <c r="I4282" s="114"/>
      <c r="J4282" s="114"/>
      <c r="K4282" s="114"/>
      <c r="L4282" s="114"/>
      <c r="M4282" s="114"/>
      <c r="N4282" s="114"/>
      <c r="O4282" s="114"/>
      <c r="P4282" s="114"/>
      <c r="Q4282" s="114"/>
      <c r="R4282" s="114"/>
      <c r="S4282" s="114"/>
      <c r="T4282" s="114"/>
      <c r="U4282" s="114"/>
      <c r="V4282" s="114"/>
      <c r="W4282" s="115"/>
      <c r="X4282" s="116"/>
      <c r="Y4282" s="117"/>
      <c r="Z4282" s="115"/>
      <c r="AA4282" s="112" t="s">
        <v>1168</v>
      </c>
      <c r="AB4282" s="113">
        <f>'Demand Input VP'!B2144</f>
        <v>0</v>
      </c>
      <c r="AC4282" s="112">
        <f>'Demand Input VP'!C2144</f>
        <v>0</v>
      </c>
      <c r="AD4282" s="112">
        <f>'Demand Input VP'!D2144</f>
        <v>0</v>
      </c>
      <c r="AE4282" s="112">
        <f>'Demand Input VP'!E2144</f>
        <v>0</v>
      </c>
      <c r="AF4282" s="112">
        <f>'Demand Input VP'!F2144</f>
        <v>0</v>
      </c>
      <c r="AG4282" s="112">
        <f>'Demand Input VP'!G2144</f>
        <v>0</v>
      </c>
      <c r="AH4282" s="112">
        <f>'Demand Input VP'!H2144</f>
        <v>0</v>
      </c>
      <c r="AI4282" s="112">
        <f>'Demand Input VP'!I2144</f>
        <v>0</v>
      </c>
      <c r="AJ4282" s="112">
        <f>'Demand Input VP'!J2144</f>
        <v>0</v>
      </c>
      <c r="AK4282" s="112">
        <f>'Demand Input VP'!K2144</f>
        <v>0</v>
      </c>
      <c r="AL4282" s="112">
        <f>'Demand Input VP'!L2144</f>
        <v>0</v>
      </c>
      <c r="AM4282" s="112">
        <f>'Demand Input VP'!M2144</f>
        <v>0</v>
      </c>
      <c r="AN4282" s="112">
        <f>'Demand Input VP'!N2144</f>
        <v>0</v>
      </c>
      <c r="AQ4282" t="str">
        <f>AQ4278</f>
        <v/>
      </c>
    </row>
    <row r="4283" spans="1:43" ht="14.25" customHeight="1" x14ac:dyDescent="0.25">
      <c r="A4283" s="99" t="s">
        <v>1169</v>
      </c>
      <c r="B4283" s="118"/>
      <c r="C4283" s="118"/>
      <c r="D4283" s="118"/>
      <c r="E4283" s="118"/>
      <c r="F4283" s="118"/>
      <c r="G4283" s="118"/>
      <c r="H4283" s="118"/>
      <c r="I4283" s="118"/>
      <c r="J4283" s="118"/>
      <c r="K4283" s="118"/>
      <c r="L4283" s="118"/>
      <c r="M4283" s="118"/>
      <c r="N4283" s="118"/>
      <c r="O4283" s="118"/>
      <c r="P4283" s="118"/>
      <c r="Q4283" s="118"/>
      <c r="R4283" s="118"/>
      <c r="S4283" s="118"/>
      <c r="T4283" s="118"/>
      <c r="U4283" s="118"/>
      <c r="V4283" s="118"/>
      <c r="W4283" s="115"/>
      <c r="X4283" s="116"/>
      <c r="Y4283" s="117"/>
      <c r="Z4283" s="119"/>
      <c r="AA4283" s="120" t="s">
        <v>1170</v>
      </c>
      <c r="AB4283" s="121">
        <f>'Demand Input VP'!B2143</f>
        <v>0</v>
      </c>
      <c r="AC4283" s="120">
        <f>'Demand Input VP'!C2143</f>
        <v>0</v>
      </c>
      <c r="AD4283" s="120">
        <f>'Demand Input VP'!D2143</f>
        <v>0</v>
      </c>
      <c r="AE4283" s="120">
        <f>'Demand Input VP'!E2143</f>
        <v>0</v>
      </c>
      <c r="AF4283" s="120">
        <f>'Demand Input VP'!F2143</f>
        <v>0</v>
      </c>
      <c r="AG4283" s="120">
        <f>'Demand Input VP'!G2143</f>
        <v>0</v>
      </c>
      <c r="AH4283" s="120">
        <f>'Demand Input VP'!H2143</f>
        <v>0</v>
      </c>
      <c r="AI4283" s="120">
        <f>'Demand Input VP'!I2143</f>
        <v>0</v>
      </c>
      <c r="AJ4283" s="120">
        <f>'Demand Input VP'!J2143</f>
        <v>0</v>
      </c>
      <c r="AK4283" s="120">
        <f>'Demand Input VP'!K2143</f>
        <v>0</v>
      </c>
      <c r="AL4283" s="120">
        <f>'Demand Input VP'!L2143</f>
        <v>0</v>
      </c>
      <c r="AM4283" s="120">
        <f>'Demand Input VP'!M2143</f>
        <v>0</v>
      </c>
      <c r="AN4283" s="120">
        <f>'Demand Input VP'!N2143</f>
        <v>0</v>
      </c>
      <c r="AQ4283" t="str">
        <f>AQ4278</f>
        <v/>
      </c>
    </row>
    <row r="4284" spans="1:43" ht="14.25" customHeight="1" x14ac:dyDescent="0.25">
      <c r="A4284" s="1"/>
      <c r="B4284" s="122"/>
      <c r="C4284" s="122"/>
      <c r="D4284" s="122"/>
      <c r="E4284" s="122"/>
      <c r="F4284" s="122"/>
      <c r="G4284" s="122"/>
      <c r="H4284" s="122"/>
      <c r="I4284" s="122"/>
      <c r="J4284" s="122"/>
      <c r="K4284" s="122"/>
      <c r="L4284" s="122"/>
      <c r="M4284" s="122"/>
      <c r="N4284" s="122"/>
      <c r="O4284" s="122"/>
      <c r="P4284" s="122"/>
      <c r="Q4284" s="122"/>
      <c r="R4284" s="122"/>
      <c r="S4284" s="122"/>
      <c r="T4284" s="122"/>
      <c r="U4284" s="122"/>
      <c r="V4284" s="122"/>
      <c r="W4284" s="123"/>
      <c r="X4284" s="116"/>
      <c r="Y4284" s="117"/>
      <c r="Z4284" s="123"/>
      <c r="AA4284" s="112" t="s">
        <v>1171</v>
      </c>
      <c r="AB4284" s="113">
        <f>'Demand Input MP'!B2144</f>
        <v>0</v>
      </c>
      <c r="AC4284" s="112">
        <f>'Demand Input MP'!C2144</f>
        <v>0</v>
      </c>
      <c r="AD4284" s="112">
        <f>'Demand Input MP'!D2144</f>
        <v>0</v>
      </c>
      <c r="AE4284" s="112">
        <f>'Demand Input MP'!E2144</f>
        <v>0</v>
      </c>
      <c r="AF4284" s="112">
        <f>'Demand Input MP'!F2144</f>
        <v>0</v>
      </c>
      <c r="AG4284" s="112">
        <f>'Demand Input MP'!G2144</f>
        <v>0</v>
      </c>
      <c r="AH4284" s="112">
        <f>'Demand Input MP'!H2144</f>
        <v>0</v>
      </c>
      <c r="AI4284" s="112">
        <f>'Demand Input MP'!I2144</f>
        <v>0</v>
      </c>
      <c r="AJ4284" s="112">
        <f>'Demand Input MP'!J2144</f>
        <v>0</v>
      </c>
      <c r="AK4284" s="112">
        <f>'Demand Input MP'!K2144</f>
        <v>0</v>
      </c>
      <c r="AL4284" s="112">
        <f>'Demand Input MP'!L2144</f>
        <v>0</v>
      </c>
      <c r="AM4284" s="112">
        <f>'Demand Input MP'!M2144</f>
        <v>0</v>
      </c>
      <c r="AN4284" s="112">
        <f>'Demand Input MP'!N2144</f>
        <v>0</v>
      </c>
      <c r="AQ4284" t="str">
        <f>AQ4278</f>
        <v/>
      </c>
    </row>
    <row r="4285" spans="1:43" ht="14.25" customHeight="1" x14ac:dyDescent="0.25">
      <c r="A4285" s="1"/>
      <c r="B4285" s="122"/>
      <c r="C4285" s="122"/>
      <c r="D4285" s="122"/>
      <c r="E4285" s="122"/>
      <c r="F4285" s="122"/>
      <c r="G4285" s="122"/>
      <c r="H4285" s="122"/>
      <c r="I4285" s="122"/>
      <c r="J4285" s="122"/>
      <c r="K4285" s="122"/>
      <c r="L4285" s="122"/>
      <c r="M4285" s="122"/>
      <c r="N4285" s="122"/>
      <c r="O4285" s="122"/>
      <c r="P4285" s="122"/>
      <c r="Q4285" s="122"/>
      <c r="R4285" s="122"/>
      <c r="S4285" s="122"/>
      <c r="T4285" s="122"/>
      <c r="U4285" s="122"/>
      <c r="V4285" s="124" t="s">
        <v>91</v>
      </c>
      <c r="W4285" s="125">
        <f>IFERROR(IF(SUM('Run Rate History'!E431:AD431)&gt;0,(SUMPRODUCT((B4280:AA4280&gt;=PERCENTILE(B4280:AA4280,0.1))*(B4280:AA4280&lt;=PERCENTILE(B4280:AA4280,0.9))*B4280:AA4280)+SUMPRODUCT(('Run Rate History'!E431:AD431&gt;=PERCENTILE(B4280:AA4280,0.1))*('Run Rate History'!E431:AD431&lt;=PERCENTILE(B4280:AA4280,0.9))*'Run Rate History'!E431:AD431))/(SUMPRODUCT((B4280:AA4280&gt;=PERCENTILE(B4280:AA4280,0.1))*(B4280:AA4280&lt;=PERCENTILE(B4280:AA4280,0.9))*1)+SUMPRODUCT(('Run Rate History'!E431:AD431&gt;=PERCENTILE(B4280:AA4280,0.1))*('Run Rate History'!E431:AD431&lt;=PERCENTILE(B4280:AA4280,0.9))*1)),TRIMMEAN(B4280:AA4280,0.15)),0)</f>
        <v>3.0222222222222221</v>
      </c>
      <c r="X4285" s="126" t="s">
        <v>1172</v>
      </c>
      <c r="Y4285" s="127">
        <f>SUM(B4280:AA4280)/26</f>
        <v>3.4230769230769229</v>
      </c>
      <c r="Z4285" s="128"/>
      <c r="AA4285" s="112" t="s">
        <v>1173</v>
      </c>
      <c r="AB4285" s="113">
        <f>'Demand Input MP'!B2143</f>
        <v>0</v>
      </c>
      <c r="AC4285" s="112">
        <f>'Demand Input MP'!C2143</f>
        <v>0</v>
      </c>
      <c r="AD4285" s="112">
        <f>'Demand Input MP'!D2143</f>
        <v>0</v>
      </c>
      <c r="AE4285" s="112">
        <f>'Demand Input MP'!E2143</f>
        <v>0</v>
      </c>
      <c r="AF4285" s="112">
        <f>'Demand Input MP'!F2143</f>
        <v>0</v>
      </c>
      <c r="AG4285" s="112">
        <f>'Demand Input MP'!G2143</f>
        <v>0</v>
      </c>
      <c r="AH4285" s="112">
        <f>'Demand Input MP'!H2143</f>
        <v>0</v>
      </c>
      <c r="AI4285" s="112">
        <f>'Demand Input MP'!I2143</f>
        <v>0</v>
      </c>
      <c r="AJ4285" s="112">
        <f>'Demand Input MP'!J2143</f>
        <v>0</v>
      </c>
      <c r="AK4285" s="112">
        <f>'Demand Input MP'!K2143</f>
        <v>0</v>
      </c>
      <c r="AL4285" s="112">
        <f>'Demand Input MP'!L2143</f>
        <v>0</v>
      </c>
      <c r="AM4285" s="112">
        <f>'Demand Input MP'!M2143</f>
        <v>0</v>
      </c>
      <c r="AN4285" s="112">
        <f>'Demand Input MP'!N2143</f>
        <v>0</v>
      </c>
      <c r="AQ4285" t="str">
        <f>AQ4278</f>
        <v/>
      </c>
    </row>
    <row r="4286" spans="1:43" ht="14.25" customHeight="1" x14ac:dyDescent="0.25">
      <c r="A4286" s="1"/>
      <c r="B4286" s="122"/>
      <c r="C4286" s="122"/>
      <c r="D4286" s="122"/>
      <c r="E4286" s="122"/>
      <c r="F4286" s="122"/>
      <c r="G4286" s="122"/>
      <c r="H4286" s="122"/>
      <c r="I4286" s="122"/>
      <c r="J4286" s="122"/>
      <c r="K4286" s="122"/>
      <c r="L4286" s="122"/>
      <c r="M4286" s="122"/>
      <c r="N4286" s="122"/>
      <c r="O4286" s="122"/>
      <c r="P4286" s="122"/>
      <c r="Q4286" s="122"/>
      <c r="R4286" s="122"/>
      <c r="S4286" s="122"/>
      <c r="T4286" s="122"/>
      <c r="U4286" s="122"/>
      <c r="V4286" s="124" t="s">
        <v>94</v>
      </c>
      <c r="W4286" s="125">
        <f>IFERROR((1*MIN(MAX(X4280,0.5*IF(SUM('Run Rate History'!E431:AD431)&gt;0,(MEDIAN(IF(B4280:AA4280&gt;0,B4280:AA4280))+MEDIAN(IF('Run Rate History'!E431:AD431&gt;0,'Run Rate History'!E431:AD431)))/2,MEDIAN(IF(B4280:AA4280&gt;0,B4280:AA4280)))),2*IF(SUM('Run Rate History'!E431:AD431)&gt;0,(MEDIAN(IF(B4280:AA4280&gt;0,B4280:AA4280))+MEDIAN(IF('Run Rate History'!E431:AD431&gt;0,'Run Rate History'!E431:AD431)))/2,MEDIAN(IF(B4280:AA4280&gt;0,B4280:AA4280))))+2*MIN(MAX(Y4280,0.5*IF(SUM('Run Rate History'!E431:AD431)&gt;0,(MEDIAN(IF(B4280:AA4280&gt;0,B4280:AA4280))+MEDIAN(IF('Run Rate History'!E431:AD431&gt;0,'Run Rate History'!E431:AD431)))/2,MEDIAN(IF(B4280:AA4280&gt;0,B4280:AA4280)))),2*IF(SUM('Run Rate History'!E431:AD431)&gt;0,(MEDIAN(IF(B4280:AA4280&gt;0,B4280:AA4280))+MEDIAN(IF('Run Rate History'!E431:AD431&gt;0,'Run Rate History'!E431:AD431)))/2,MEDIAN(IF(B4280:AA4280&gt;0,B4280:AA4280))))+3*MIN(MAX(Z4280,0.5*IF(SUM('Run Rate History'!E431:AD431)&gt;0,(MEDIAN(IF(B4280:AA4280&gt;0,B4280:AA4280))+MEDIAN(IF('Run Rate History'!E431:AD431&gt;0,'Run Rate History'!E431:AD431)))/2,MEDIAN(IF(B4280:AA4280&gt;0,B4280:AA4280)))),2*IF(SUM('Run Rate History'!E431:AD431)&gt;0,(MEDIAN(IF(B4280:AA4280&gt;0,B4280:AA4280))+MEDIAN(IF('Run Rate History'!E431:AD431&gt;0,'Run Rate History'!E431:AD431)))/2,MEDIAN(IF(B4280:AA4280&gt;0,B4280:AA4280))))+4*MIN(MAX(AA4280,0.5*IF(SUM('Run Rate History'!E431:AD431)&gt;0,(MEDIAN(IF(B4280:AA4280&gt;0,B4280:AA4280))+MEDIAN(IF('Run Rate History'!E431:AD431&gt;0,'Run Rate History'!E431:AD431)))/2,MEDIAN(IF(B4280:AA4280&gt;0,B4280:AA4280)))),2*IF(SUM('Run Rate History'!E431:AD431)&gt;0,(MEDIAN(IF(B4280:AA4280&gt;0,B4280:AA4280))+MEDIAN(IF('Run Rate History'!E431:AD431&gt;0,'Run Rate History'!E431:AD431)))/2,MEDIAN(IF(B4280:AA4280&gt;0,B4280:AA4280)))))/10,0)</f>
        <v>2.6875</v>
      </c>
      <c r="X4286" s="129" t="s">
        <v>1174</v>
      </c>
      <c r="Y4286" s="130">
        <f>IFERROR(VLOOKUP(A4278,'Stanje zaliha'!A:E,5,FALSE()),0)</f>
        <v>0</v>
      </c>
      <c r="Z4286" s="131"/>
      <c r="AA4286" s="113" t="s">
        <v>1175</v>
      </c>
      <c r="AB4286" s="118">
        <f t="shared" ref="AB4286:AN4286" si="854">SUM(AB4282:AB4285)</f>
        <v>0</v>
      </c>
      <c r="AC4286" s="118">
        <f t="shared" si="854"/>
        <v>0</v>
      </c>
      <c r="AD4286" s="118">
        <f t="shared" si="854"/>
        <v>0</v>
      </c>
      <c r="AE4286" s="118">
        <f t="shared" si="854"/>
        <v>0</v>
      </c>
      <c r="AF4286" s="118">
        <f t="shared" si="854"/>
        <v>0</v>
      </c>
      <c r="AG4286" s="118">
        <f t="shared" si="854"/>
        <v>0</v>
      </c>
      <c r="AH4286" s="118">
        <f t="shared" si="854"/>
        <v>0</v>
      </c>
      <c r="AI4286" s="118">
        <f t="shared" si="854"/>
        <v>0</v>
      </c>
      <c r="AJ4286" s="118">
        <f t="shared" si="854"/>
        <v>0</v>
      </c>
      <c r="AK4286" s="118">
        <f t="shared" si="854"/>
        <v>0</v>
      </c>
      <c r="AL4286" s="118">
        <f t="shared" si="854"/>
        <v>0</v>
      </c>
      <c r="AM4286" s="118">
        <f t="shared" si="854"/>
        <v>0</v>
      </c>
      <c r="AN4286" s="118">
        <f t="shared" si="854"/>
        <v>0</v>
      </c>
      <c r="AQ4286" t="str">
        <f>AQ4278</f>
        <v/>
      </c>
    </row>
    <row r="4287" spans="1:43" ht="14.25" customHeight="1" x14ac:dyDescent="0.25">
      <c r="A4287" s="1"/>
      <c r="B4287" s="122"/>
      <c r="C4287" s="122"/>
      <c r="D4287" s="122"/>
      <c r="E4287" s="122"/>
      <c r="F4287" s="122"/>
      <c r="G4287" s="122"/>
      <c r="H4287" s="122"/>
      <c r="I4287" s="122"/>
      <c r="J4287" s="122"/>
      <c r="K4287" s="122"/>
      <c r="L4287" s="122"/>
      <c r="M4287" s="122"/>
      <c r="N4287" s="122"/>
      <c r="O4287" s="122"/>
      <c r="P4287" s="122"/>
      <c r="Q4287" s="122"/>
      <c r="R4287" s="122"/>
      <c r="S4287" s="122"/>
      <c r="T4287" s="122"/>
      <c r="U4287" s="122"/>
      <c r="V4287" s="124" t="s">
        <v>95</v>
      </c>
      <c r="W4287" s="125">
        <f>IFERROR(0.6*W4286+0.4*W4285,0)</f>
        <v>2.8213888888888889</v>
      </c>
      <c r="X4287" s="132" t="s">
        <v>1176</v>
      </c>
      <c r="Y4287" s="133">
        <f>IFERROR(SUMIF('Popis poslanih narudžbi'!A:A,A4278,'Popis poslanih narudžbi'!C:C),0)</f>
        <v>0</v>
      </c>
      <c r="Z4287" s="131"/>
      <c r="AA4287" s="134" t="s">
        <v>1177</v>
      </c>
      <c r="AB4287" s="118">
        <f t="shared" ref="AB4287:AN4287" si="855">AB4280+AB4286</f>
        <v>2</v>
      </c>
      <c r="AC4287" s="118">
        <f t="shared" si="855"/>
        <v>2</v>
      </c>
      <c r="AD4287" s="118">
        <f t="shared" si="855"/>
        <v>2</v>
      </c>
      <c r="AE4287" s="118">
        <f t="shared" si="855"/>
        <v>2</v>
      </c>
      <c r="AF4287" s="118">
        <f t="shared" si="855"/>
        <v>2</v>
      </c>
      <c r="AG4287" s="118">
        <f t="shared" si="855"/>
        <v>2</v>
      </c>
      <c r="AH4287" s="118">
        <f t="shared" si="855"/>
        <v>2</v>
      </c>
      <c r="AI4287" s="118">
        <f t="shared" si="855"/>
        <v>2</v>
      </c>
      <c r="AJ4287" s="118">
        <f t="shared" si="855"/>
        <v>2</v>
      </c>
      <c r="AK4287" s="118">
        <f t="shared" si="855"/>
        <v>2</v>
      </c>
      <c r="AL4287" s="118">
        <f t="shared" si="855"/>
        <v>2</v>
      </c>
      <c r="AM4287" s="118">
        <f t="shared" si="855"/>
        <v>2</v>
      </c>
      <c r="AN4287" s="118">
        <f t="shared" si="855"/>
        <v>2</v>
      </c>
      <c r="AQ4287" t="str">
        <f>AQ4278</f>
        <v/>
      </c>
    </row>
    <row r="4288" spans="1:43" ht="14.25" customHeight="1" x14ac:dyDescent="0.25">
      <c r="A4288" s="107" t="str">
        <f>'Run Rate'!A432</f>
        <v>POL12710</v>
      </c>
      <c r="B4288" s="135" t="str">
        <f>'Run Rate'!B432</f>
        <v>Polleo Pro Whey 30g sachet Vanillla</v>
      </c>
      <c r="C4288" s="135" t="str">
        <f>'Run Rate'!C432</f>
        <v>PROTEINI</v>
      </c>
      <c r="D4288" s="135" t="str">
        <f>'Run Rate'!D432</f>
        <v>03 BRONZE</v>
      </c>
      <c r="E4288" s="122"/>
      <c r="F4288" s="122"/>
      <c r="G4288" s="122"/>
      <c r="H4288" s="122"/>
      <c r="I4288" s="122"/>
      <c r="J4288" s="122"/>
      <c r="K4288" s="122"/>
      <c r="L4288" s="122"/>
      <c r="M4288" s="122"/>
      <c r="N4288" s="122"/>
      <c r="O4288" s="122"/>
      <c r="P4288" s="122"/>
      <c r="Q4288" s="122"/>
      <c r="R4288" s="122"/>
      <c r="S4288" s="122"/>
      <c r="T4288" s="122"/>
      <c r="U4288" s="122"/>
      <c r="V4288" s="122"/>
      <c r="W4288" s="122"/>
      <c r="X4288" s="122"/>
      <c r="Y4288" s="122"/>
      <c r="Z4288" s="122"/>
      <c r="AA4288" s="122"/>
      <c r="AB4288" s="122"/>
      <c r="AC4288" s="122"/>
      <c r="AD4288" s="122"/>
      <c r="AE4288" s="122"/>
      <c r="AF4288" s="122"/>
      <c r="AG4288" s="122"/>
      <c r="AH4288" s="122"/>
      <c r="AI4288" s="122"/>
      <c r="AJ4288" s="122"/>
      <c r="AK4288" s="122"/>
      <c r="AL4288" s="122"/>
      <c r="AM4288" s="122"/>
      <c r="AN4288" s="122"/>
      <c r="AQ4288" t="str">
        <f>IF(AND(OR($B$1="ALL",$B$1=C4288),OR($E$1="ALL",$E$1=D4288),OR($B$2="ALL",$B$2=A4288),OR($E$2="ALL",IFERROR(SEARCH($E$2,B4288),0)&gt;0)),"MATCH","")</f>
        <v/>
      </c>
    </row>
    <row r="4289" spans="1:43" ht="14.25" customHeight="1" x14ac:dyDescent="0.25">
      <c r="A4289" s="108" t="s">
        <v>1137</v>
      </c>
      <c r="B4289" s="136" t="s">
        <v>1138</v>
      </c>
      <c r="C4289" s="136" t="s">
        <v>1139</v>
      </c>
      <c r="D4289" s="136" t="s">
        <v>1140</v>
      </c>
      <c r="E4289" s="136" t="s">
        <v>1141</v>
      </c>
      <c r="F4289" s="136" t="s">
        <v>1142</v>
      </c>
      <c r="G4289" s="136" t="s">
        <v>1143</v>
      </c>
      <c r="H4289" s="136" t="s">
        <v>1144</v>
      </c>
      <c r="I4289" s="136" t="s">
        <v>1145</v>
      </c>
      <c r="J4289" s="136" t="s">
        <v>1146</v>
      </c>
      <c r="K4289" s="136" t="s">
        <v>1147</v>
      </c>
      <c r="L4289" s="136" t="s">
        <v>1148</v>
      </c>
      <c r="M4289" s="136" t="s">
        <v>1149</v>
      </c>
      <c r="N4289" s="136" t="s">
        <v>1150</v>
      </c>
      <c r="O4289" s="136" t="s">
        <v>1151</v>
      </c>
      <c r="P4289" s="136" t="s">
        <v>1152</v>
      </c>
      <c r="Q4289" s="136" t="s">
        <v>1153</v>
      </c>
      <c r="R4289" s="136" t="s">
        <v>1154</v>
      </c>
      <c r="S4289" s="136" t="s">
        <v>1155</v>
      </c>
      <c r="T4289" s="136" t="s">
        <v>1156</v>
      </c>
      <c r="U4289" s="136" t="s">
        <v>1157</v>
      </c>
      <c r="V4289" s="136" t="s">
        <v>1158</v>
      </c>
      <c r="W4289" s="136" t="s">
        <v>1159</v>
      </c>
      <c r="X4289" s="136" t="s">
        <v>1160</v>
      </c>
      <c r="Y4289" s="136" t="s">
        <v>1161</v>
      </c>
      <c r="Z4289" s="136" t="s">
        <v>1162</v>
      </c>
      <c r="AA4289" s="136" t="s">
        <v>1163</v>
      </c>
      <c r="AB4289" s="137" t="s">
        <v>156</v>
      </c>
      <c r="AC4289" s="137" t="s">
        <v>157</v>
      </c>
      <c r="AD4289" s="137" t="s">
        <v>158</v>
      </c>
      <c r="AE4289" s="137" t="s">
        <v>139</v>
      </c>
      <c r="AF4289" s="138" t="s">
        <v>140</v>
      </c>
      <c r="AG4289" s="138" t="s">
        <v>141</v>
      </c>
      <c r="AH4289" s="138" t="s">
        <v>142</v>
      </c>
      <c r="AI4289" s="138" t="s">
        <v>143</v>
      </c>
      <c r="AJ4289" s="139" t="s">
        <v>144</v>
      </c>
      <c r="AK4289" s="139" t="s">
        <v>145</v>
      </c>
      <c r="AL4289" s="139" t="s">
        <v>146</v>
      </c>
      <c r="AM4289" s="140" t="s">
        <v>147</v>
      </c>
      <c r="AN4289" s="140" t="s">
        <v>148</v>
      </c>
      <c r="AQ4289" t="str">
        <f>AQ4288</f>
        <v/>
      </c>
    </row>
    <row r="4290" spans="1:43" ht="14.25" customHeight="1" x14ac:dyDescent="0.25">
      <c r="A4290" s="99" t="s">
        <v>1164</v>
      </c>
      <c r="B4290" s="112">
        <f>'Run Rate'!E432</f>
        <v>205</v>
      </c>
      <c r="C4290" s="112">
        <f>'Run Rate'!F432</f>
        <v>37</v>
      </c>
      <c r="D4290" s="112">
        <f>'Run Rate'!G432</f>
        <v>68</v>
      </c>
      <c r="E4290" s="112">
        <f>'Run Rate'!H432</f>
        <v>23</v>
      </c>
      <c r="F4290" s="112">
        <f>'Run Rate'!I432</f>
        <v>109</v>
      </c>
      <c r="G4290" s="112">
        <f>'Run Rate'!J432</f>
        <v>43</v>
      </c>
      <c r="H4290" s="112">
        <f>'Run Rate'!K432</f>
        <v>144</v>
      </c>
      <c r="I4290" s="112">
        <f>'Run Rate'!L432</f>
        <v>48</v>
      </c>
      <c r="J4290" s="112">
        <f>'Run Rate'!M432</f>
        <v>127</v>
      </c>
      <c r="K4290" s="112">
        <f>'Run Rate'!N432</f>
        <v>67</v>
      </c>
      <c r="L4290" s="112">
        <f>'Run Rate'!O432</f>
        <v>45</v>
      </c>
      <c r="M4290" s="112">
        <f>'Run Rate'!P432</f>
        <v>89</v>
      </c>
      <c r="N4290" s="112">
        <f>'Run Rate'!Q432</f>
        <v>88</v>
      </c>
      <c r="O4290" s="112">
        <f>'Run Rate'!R432</f>
        <v>87</v>
      </c>
      <c r="P4290" s="112">
        <f>'Run Rate'!S432</f>
        <v>27</v>
      </c>
      <c r="Q4290" s="112">
        <f>'Run Rate'!T432</f>
        <v>223</v>
      </c>
      <c r="R4290" s="112">
        <f>'Run Rate'!U432</f>
        <v>27</v>
      </c>
      <c r="S4290" s="112">
        <f>'Run Rate'!V432</f>
        <v>137</v>
      </c>
      <c r="T4290" s="112">
        <f>'Run Rate'!W432</f>
        <v>115</v>
      </c>
      <c r="U4290" s="112">
        <f>'Run Rate'!X432</f>
        <v>101</v>
      </c>
      <c r="V4290" s="112">
        <f>'Run Rate'!Y432</f>
        <v>152</v>
      </c>
      <c r="W4290" s="112">
        <f>'Run Rate'!Z432</f>
        <v>175</v>
      </c>
      <c r="X4290" s="112">
        <f>'Run Rate'!AA432</f>
        <v>185</v>
      </c>
      <c r="Y4290" s="112">
        <f>'Run Rate'!AB432</f>
        <v>232</v>
      </c>
      <c r="Z4290" s="112">
        <f>'Run Rate'!AC432</f>
        <v>114</v>
      </c>
      <c r="AA4290" s="112">
        <f>'Run Rate'!AD432</f>
        <v>210</v>
      </c>
      <c r="AB4290" s="113">
        <v>203</v>
      </c>
      <c r="AC4290" s="112">
        <v>212</v>
      </c>
      <c r="AD4290" s="112">
        <v>220</v>
      </c>
      <c r="AE4290" s="112">
        <v>227</v>
      </c>
      <c r="AF4290" s="112">
        <v>233</v>
      </c>
      <c r="AG4290" s="112">
        <v>237</v>
      </c>
      <c r="AH4290" s="112">
        <v>242</v>
      </c>
      <c r="AI4290" s="112">
        <v>245</v>
      </c>
      <c r="AJ4290" s="112">
        <v>248</v>
      </c>
      <c r="AK4290" s="112">
        <v>251</v>
      </c>
      <c r="AL4290" s="112">
        <v>253</v>
      </c>
      <c r="AM4290" s="112">
        <v>255</v>
      </c>
      <c r="AN4290" s="112">
        <v>256</v>
      </c>
      <c r="AQ4290" t="str">
        <f>AQ4288</f>
        <v/>
      </c>
    </row>
    <row r="4291" spans="1:43" ht="14.25" customHeight="1" x14ac:dyDescent="0.25">
      <c r="A4291" s="99" t="s">
        <v>1165</v>
      </c>
      <c r="B4291" s="114"/>
      <c r="C4291" s="114"/>
      <c r="D4291" s="114"/>
      <c r="E4291" s="114"/>
      <c r="F4291" s="114"/>
      <c r="G4291" s="114"/>
      <c r="H4291" s="114"/>
      <c r="I4291" s="114"/>
      <c r="J4291" s="114"/>
      <c r="K4291" s="114"/>
      <c r="L4291" s="114"/>
      <c r="M4291" s="114"/>
      <c r="N4291" s="114"/>
      <c r="O4291" s="114"/>
      <c r="P4291" s="114"/>
      <c r="Q4291" s="114"/>
      <c r="R4291" s="114"/>
      <c r="S4291" s="114"/>
      <c r="T4291" s="114"/>
      <c r="U4291" s="114"/>
      <c r="V4291" s="114"/>
      <c r="W4291" s="115"/>
      <c r="X4291" s="115"/>
      <c r="Y4291" s="115"/>
      <c r="Z4291" s="115"/>
      <c r="AA4291" s="112" t="s">
        <v>1166</v>
      </c>
      <c r="AB4291" s="113"/>
      <c r="AC4291" s="112"/>
      <c r="AD4291" s="112"/>
      <c r="AE4291" s="112"/>
      <c r="AF4291" s="112"/>
      <c r="AG4291" s="112"/>
      <c r="AH4291" s="112"/>
      <c r="AI4291" s="112"/>
      <c r="AJ4291" s="112"/>
      <c r="AK4291" s="112"/>
      <c r="AL4291" s="112"/>
      <c r="AM4291" s="112"/>
      <c r="AN4291" s="112"/>
      <c r="AQ4291" t="str">
        <f>AQ4288</f>
        <v/>
      </c>
    </row>
    <row r="4292" spans="1:43" ht="14.25" customHeight="1" x14ac:dyDescent="0.25">
      <c r="A4292" s="99" t="s">
        <v>1167</v>
      </c>
      <c r="B4292" s="114"/>
      <c r="C4292" s="114"/>
      <c r="D4292" s="114"/>
      <c r="E4292" s="114"/>
      <c r="F4292" s="114"/>
      <c r="G4292" s="114"/>
      <c r="H4292" s="114"/>
      <c r="I4292" s="114"/>
      <c r="J4292" s="114"/>
      <c r="K4292" s="114"/>
      <c r="L4292" s="114"/>
      <c r="M4292" s="114"/>
      <c r="N4292" s="114"/>
      <c r="O4292" s="114"/>
      <c r="P4292" s="114"/>
      <c r="Q4292" s="114"/>
      <c r="R4292" s="114"/>
      <c r="S4292" s="114"/>
      <c r="T4292" s="114"/>
      <c r="U4292" s="114"/>
      <c r="V4292" s="114"/>
      <c r="W4292" s="115"/>
      <c r="X4292" s="116"/>
      <c r="Y4292" s="117"/>
      <c r="Z4292" s="115"/>
      <c r="AA4292" s="112" t="s">
        <v>1168</v>
      </c>
      <c r="AB4292" s="113">
        <f>'Demand Input VP'!B2149</f>
        <v>0</v>
      </c>
      <c r="AC4292" s="112">
        <f>'Demand Input VP'!C2149</f>
        <v>0</v>
      </c>
      <c r="AD4292" s="112">
        <f>'Demand Input VP'!D2149</f>
        <v>0</v>
      </c>
      <c r="AE4292" s="112">
        <f>'Demand Input VP'!E2149</f>
        <v>0</v>
      </c>
      <c r="AF4292" s="112">
        <f>'Demand Input VP'!F2149</f>
        <v>0</v>
      </c>
      <c r="AG4292" s="112">
        <f>'Demand Input VP'!G2149</f>
        <v>0</v>
      </c>
      <c r="AH4292" s="112">
        <f>'Demand Input VP'!H2149</f>
        <v>0</v>
      </c>
      <c r="AI4292" s="112">
        <f>'Demand Input VP'!I2149</f>
        <v>0</v>
      </c>
      <c r="AJ4292" s="112">
        <f>'Demand Input VP'!J2149</f>
        <v>0</v>
      </c>
      <c r="AK4292" s="112">
        <f>'Demand Input VP'!K2149</f>
        <v>0</v>
      </c>
      <c r="AL4292" s="112">
        <f>'Demand Input VP'!L2149</f>
        <v>0</v>
      </c>
      <c r="AM4292" s="112">
        <f>'Demand Input VP'!M2149</f>
        <v>0</v>
      </c>
      <c r="AN4292" s="112">
        <f>'Demand Input VP'!N2149</f>
        <v>0</v>
      </c>
      <c r="AQ4292" t="str">
        <f>AQ4288</f>
        <v/>
      </c>
    </row>
    <row r="4293" spans="1:43" ht="14.25" customHeight="1" x14ac:dyDescent="0.25">
      <c r="A4293" s="99" t="s">
        <v>1169</v>
      </c>
      <c r="B4293" s="118"/>
      <c r="C4293" s="118"/>
      <c r="D4293" s="118"/>
      <c r="E4293" s="118"/>
      <c r="F4293" s="118"/>
      <c r="G4293" s="118"/>
      <c r="H4293" s="118"/>
      <c r="I4293" s="118"/>
      <c r="J4293" s="118"/>
      <c r="K4293" s="118"/>
      <c r="L4293" s="118"/>
      <c r="M4293" s="118"/>
      <c r="N4293" s="118"/>
      <c r="O4293" s="118"/>
      <c r="P4293" s="118"/>
      <c r="Q4293" s="118"/>
      <c r="R4293" s="118"/>
      <c r="S4293" s="118"/>
      <c r="T4293" s="118"/>
      <c r="U4293" s="118"/>
      <c r="V4293" s="118"/>
      <c r="W4293" s="115"/>
      <c r="X4293" s="116"/>
      <c r="Y4293" s="117"/>
      <c r="Z4293" s="119"/>
      <c r="AA4293" s="120" t="s">
        <v>1170</v>
      </c>
      <c r="AB4293" s="121">
        <f>'Demand Input VP'!B2148</f>
        <v>0</v>
      </c>
      <c r="AC4293" s="120">
        <f>'Demand Input VP'!C2148</f>
        <v>0</v>
      </c>
      <c r="AD4293" s="120">
        <f>'Demand Input VP'!D2148</f>
        <v>0</v>
      </c>
      <c r="AE4293" s="120">
        <f>'Demand Input VP'!E2148</f>
        <v>0</v>
      </c>
      <c r="AF4293" s="120">
        <f>'Demand Input VP'!F2148</f>
        <v>0</v>
      </c>
      <c r="AG4293" s="120">
        <f>'Demand Input VP'!G2148</f>
        <v>0</v>
      </c>
      <c r="AH4293" s="120">
        <f>'Demand Input VP'!H2148</f>
        <v>0</v>
      </c>
      <c r="AI4293" s="120">
        <f>'Demand Input VP'!I2148</f>
        <v>0</v>
      </c>
      <c r="AJ4293" s="120">
        <f>'Demand Input VP'!J2148</f>
        <v>0</v>
      </c>
      <c r="AK4293" s="120">
        <f>'Demand Input VP'!K2148</f>
        <v>0</v>
      </c>
      <c r="AL4293" s="120">
        <f>'Demand Input VP'!L2148</f>
        <v>0</v>
      </c>
      <c r="AM4293" s="120">
        <f>'Demand Input VP'!M2148</f>
        <v>0</v>
      </c>
      <c r="AN4293" s="120">
        <f>'Demand Input VP'!N2148</f>
        <v>0</v>
      </c>
      <c r="AQ4293" t="str">
        <f>AQ4288</f>
        <v/>
      </c>
    </row>
    <row r="4294" spans="1:43" ht="14.25" customHeight="1" x14ac:dyDescent="0.25">
      <c r="A4294" s="1"/>
      <c r="B4294" s="122"/>
      <c r="C4294" s="122"/>
      <c r="D4294" s="122"/>
      <c r="E4294" s="122"/>
      <c r="F4294" s="122"/>
      <c r="G4294" s="122"/>
      <c r="H4294" s="122"/>
      <c r="I4294" s="122"/>
      <c r="J4294" s="122"/>
      <c r="K4294" s="122"/>
      <c r="L4294" s="122"/>
      <c r="M4294" s="122"/>
      <c r="N4294" s="122"/>
      <c r="O4294" s="122"/>
      <c r="P4294" s="122"/>
      <c r="Q4294" s="122"/>
      <c r="R4294" s="122"/>
      <c r="S4294" s="122"/>
      <c r="T4294" s="122"/>
      <c r="U4294" s="122"/>
      <c r="V4294" s="122"/>
      <c r="W4294" s="123"/>
      <c r="X4294" s="116"/>
      <c r="Y4294" s="117"/>
      <c r="Z4294" s="123"/>
      <c r="AA4294" s="112" t="s">
        <v>1171</v>
      </c>
      <c r="AB4294" s="113">
        <f>'Demand Input MP'!B2149</f>
        <v>0</v>
      </c>
      <c r="AC4294" s="112">
        <f>'Demand Input MP'!C2149</f>
        <v>0</v>
      </c>
      <c r="AD4294" s="112">
        <f>'Demand Input MP'!D2149</f>
        <v>0</v>
      </c>
      <c r="AE4294" s="112">
        <f>'Demand Input MP'!E2149</f>
        <v>0</v>
      </c>
      <c r="AF4294" s="112">
        <f>'Demand Input MP'!F2149</f>
        <v>0</v>
      </c>
      <c r="AG4294" s="112">
        <f>'Demand Input MP'!G2149</f>
        <v>0</v>
      </c>
      <c r="AH4294" s="112">
        <f>'Demand Input MP'!H2149</f>
        <v>0</v>
      </c>
      <c r="AI4294" s="112">
        <f>'Demand Input MP'!I2149</f>
        <v>0</v>
      </c>
      <c r="AJ4294" s="112">
        <f>'Demand Input MP'!J2149</f>
        <v>0</v>
      </c>
      <c r="AK4294" s="112">
        <f>'Demand Input MP'!K2149</f>
        <v>0</v>
      </c>
      <c r="AL4294" s="112">
        <f>'Demand Input MP'!L2149</f>
        <v>0</v>
      </c>
      <c r="AM4294" s="112">
        <f>'Demand Input MP'!M2149</f>
        <v>0</v>
      </c>
      <c r="AN4294" s="112">
        <f>'Demand Input MP'!N2149</f>
        <v>0</v>
      </c>
      <c r="AQ4294" t="str">
        <f>AQ4288</f>
        <v/>
      </c>
    </row>
    <row r="4295" spans="1:43" ht="14.25" customHeight="1" x14ac:dyDescent="0.25">
      <c r="A4295" s="1"/>
      <c r="B4295" s="122"/>
      <c r="C4295" s="122"/>
      <c r="D4295" s="122"/>
      <c r="E4295" s="122"/>
      <c r="F4295" s="122"/>
      <c r="G4295" s="122"/>
      <c r="H4295" s="122"/>
      <c r="I4295" s="122"/>
      <c r="J4295" s="122"/>
      <c r="K4295" s="122"/>
      <c r="L4295" s="122"/>
      <c r="M4295" s="122"/>
      <c r="N4295" s="122"/>
      <c r="O4295" s="122"/>
      <c r="P4295" s="122"/>
      <c r="Q4295" s="122"/>
      <c r="R4295" s="122"/>
      <c r="S4295" s="122"/>
      <c r="T4295" s="122"/>
      <c r="U4295" s="122"/>
      <c r="V4295" s="124" t="s">
        <v>91</v>
      </c>
      <c r="W4295" s="125">
        <f>IFERROR(IF(SUM('Run Rate History'!E432:AD432)&gt;0,(SUMPRODUCT((B4290:AA4290&gt;=PERCENTILE(B4290:AA4290,0.1))*(B4290:AA4290&lt;=PERCENTILE(B4290:AA4290,0.9))*B4290:AA4290)+SUMPRODUCT(('Run Rate History'!E432:AD432&gt;=PERCENTILE(B4290:AA4290,0.1))*('Run Rate History'!E432:AD432&lt;=PERCENTILE(B4290:AA4290,0.9))*'Run Rate History'!E432:AD432))/(SUMPRODUCT((B4290:AA4290&gt;=PERCENTILE(B4290:AA4290,0.1))*(B4290:AA4290&lt;=PERCENTILE(B4290:AA4290,0.9))*1)+SUMPRODUCT(('Run Rate History'!E432:AD432&gt;=PERCENTILE(B4290:AA4290,0.1))*('Run Rate History'!E432:AD432&lt;=PERCENTILE(B4290:AA4290,0.9))*1)),TRIMMEAN(B4290:AA4290,0.15)),0)</f>
        <v>108.35</v>
      </c>
      <c r="X4295" s="126" t="s">
        <v>1172</v>
      </c>
      <c r="Y4295" s="127">
        <f>SUM(B4290:AA4290)/26</f>
        <v>110.69230769230769</v>
      </c>
      <c r="Z4295" s="128"/>
      <c r="AA4295" s="112" t="s">
        <v>1173</v>
      </c>
      <c r="AB4295" s="113">
        <f>'Demand Input MP'!B2148</f>
        <v>0</v>
      </c>
      <c r="AC4295" s="112">
        <f>'Demand Input MP'!C2148</f>
        <v>0</v>
      </c>
      <c r="AD4295" s="112">
        <f>'Demand Input MP'!D2148</f>
        <v>0</v>
      </c>
      <c r="AE4295" s="112">
        <f>'Demand Input MP'!E2148</f>
        <v>0</v>
      </c>
      <c r="AF4295" s="112">
        <f>'Demand Input MP'!F2148</f>
        <v>0</v>
      </c>
      <c r="AG4295" s="112">
        <f>'Demand Input MP'!G2148</f>
        <v>0</v>
      </c>
      <c r="AH4295" s="112">
        <f>'Demand Input MP'!H2148</f>
        <v>0</v>
      </c>
      <c r="AI4295" s="112">
        <f>'Demand Input MP'!I2148</f>
        <v>0</v>
      </c>
      <c r="AJ4295" s="112">
        <f>'Demand Input MP'!J2148</f>
        <v>0</v>
      </c>
      <c r="AK4295" s="112">
        <f>'Demand Input MP'!K2148</f>
        <v>0</v>
      </c>
      <c r="AL4295" s="112">
        <f>'Demand Input MP'!L2148</f>
        <v>0</v>
      </c>
      <c r="AM4295" s="112">
        <f>'Demand Input MP'!M2148</f>
        <v>0</v>
      </c>
      <c r="AN4295" s="112">
        <f>'Demand Input MP'!N2148</f>
        <v>0</v>
      </c>
      <c r="AQ4295" t="str">
        <f>AQ4288</f>
        <v/>
      </c>
    </row>
    <row r="4296" spans="1:43" ht="14.25" customHeight="1" x14ac:dyDescent="0.25">
      <c r="A4296" s="1"/>
      <c r="B4296" s="122"/>
      <c r="C4296" s="122"/>
      <c r="D4296" s="122"/>
      <c r="E4296" s="122"/>
      <c r="F4296" s="122"/>
      <c r="G4296" s="122"/>
      <c r="H4296" s="122"/>
      <c r="I4296" s="122"/>
      <c r="J4296" s="122"/>
      <c r="K4296" s="122"/>
      <c r="L4296" s="122"/>
      <c r="M4296" s="122"/>
      <c r="N4296" s="122"/>
      <c r="O4296" s="122"/>
      <c r="P4296" s="122"/>
      <c r="Q4296" s="122"/>
      <c r="R4296" s="122"/>
      <c r="S4296" s="122"/>
      <c r="T4296" s="122"/>
      <c r="U4296" s="122"/>
      <c r="V4296" s="124" t="s">
        <v>94</v>
      </c>
      <c r="W4296" s="125">
        <f>IFERROR((1*MIN(MAX(X4290,0.5*IF(SUM('Run Rate History'!E432:AD432)&gt;0,(MEDIAN(IF(B4290:AA4290&gt;0,B4290:AA4290))+MEDIAN(IF('Run Rate History'!E432:AD432&gt;0,'Run Rate History'!E432:AD432)))/2,MEDIAN(IF(B4290:AA4290&gt;0,B4290:AA4290)))),2*IF(SUM('Run Rate History'!E432:AD432)&gt;0,(MEDIAN(IF(B4290:AA4290&gt;0,B4290:AA4290))+MEDIAN(IF('Run Rate History'!E432:AD432&gt;0,'Run Rate History'!E432:AD432)))/2,MEDIAN(IF(B4290:AA4290&gt;0,B4290:AA4290))))+2*MIN(MAX(Y4290,0.5*IF(SUM('Run Rate History'!E432:AD432)&gt;0,(MEDIAN(IF(B4290:AA4290&gt;0,B4290:AA4290))+MEDIAN(IF('Run Rate History'!E432:AD432&gt;0,'Run Rate History'!E432:AD432)))/2,MEDIAN(IF(B4290:AA4290&gt;0,B4290:AA4290)))),2*IF(SUM('Run Rate History'!E432:AD432)&gt;0,(MEDIAN(IF(B4290:AA4290&gt;0,B4290:AA4290))+MEDIAN(IF('Run Rate History'!E432:AD432&gt;0,'Run Rate History'!E432:AD432)))/2,MEDIAN(IF(B4290:AA4290&gt;0,B4290:AA4290))))+3*MIN(MAX(Z4290,0.5*IF(SUM('Run Rate History'!E432:AD432)&gt;0,(MEDIAN(IF(B4290:AA4290&gt;0,B4290:AA4290))+MEDIAN(IF('Run Rate History'!E432:AD432&gt;0,'Run Rate History'!E432:AD432)))/2,MEDIAN(IF(B4290:AA4290&gt;0,B4290:AA4290)))),2*IF(SUM('Run Rate History'!E432:AD432)&gt;0,(MEDIAN(IF(B4290:AA4290&gt;0,B4290:AA4290))+MEDIAN(IF('Run Rate History'!E432:AD432&gt;0,'Run Rate History'!E432:AD432)))/2,MEDIAN(IF(B4290:AA4290&gt;0,B4290:AA4290))))+4*MIN(MAX(AA4290,0.5*IF(SUM('Run Rate History'!E432:AD432)&gt;0,(MEDIAN(IF(B4290:AA4290&gt;0,B4290:AA4290))+MEDIAN(IF('Run Rate History'!E432:AD432&gt;0,'Run Rate History'!E432:AD432)))/2,MEDIAN(IF(B4290:AA4290&gt;0,B4290:AA4290)))),2*IF(SUM('Run Rate History'!E432:AD432)&gt;0,(MEDIAN(IF(B4290:AA4290&gt;0,B4290:AA4290))+MEDIAN(IF('Run Rate History'!E432:AD432&gt;0,'Run Rate History'!E432:AD432)))/2,MEDIAN(IF(B4290:AA4290&gt;0,B4290:AA4290)))))/10,0)</f>
        <v>178.8</v>
      </c>
      <c r="X4296" s="129" t="s">
        <v>1174</v>
      </c>
      <c r="Y4296" s="130">
        <f>IFERROR(VLOOKUP(A4288,'Stanje zaliha'!A:E,5,FALSE()),0)</f>
        <v>202</v>
      </c>
      <c r="Z4296" s="131"/>
      <c r="AA4296" s="113" t="s">
        <v>1175</v>
      </c>
      <c r="AB4296" s="118">
        <f t="shared" ref="AB4296:AN4296" si="856">SUM(AB4292:AB4295)</f>
        <v>0</v>
      </c>
      <c r="AC4296" s="118">
        <f t="shared" si="856"/>
        <v>0</v>
      </c>
      <c r="AD4296" s="118">
        <f t="shared" si="856"/>
        <v>0</v>
      </c>
      <c r="AE4296" s="118">
        <f t="shared" si="856"/>
        <v>0</v>
      </c>
      <c r="AF4296" s="118">
        <f t="shared" si="856"/>
        <v>0</v>
      </c>
      <c r="AG4296" s="118">
        <f t="shared" si="856"/>
        <v>0</v>
      </c>
      <c r="AH4296" s="118">
        <f t="shared" si="856"/>
        <v>0</v>
      </c>
      <c r="AI4296" s="118">
        <f t="shared" si="856"/>
        <v>0</v>
      </c>
      <c r="AJ4296" s="118">
        <f t="shared" si="856"/>
        <v>0</v>
      </c>
      <c r="AK4296" s="118">
        <f t="shared" si="856"/>
        <v>0</v>
      </c>
      <c r="AL4296" s="118">
        <f t="shared" si="856"/>
        <v>0</v>
      </c>
      <c r="AM4296" s="118">
        <f t="shared" si="856"/>
        <v>0</v>
      </c>
      <c r="AN4296" s="118">
        <f t="shared" si="856"/>
        <v>0</v>
      </c>
      <c r="AQ4296" t="str">
        <f>AQ4288</f>
        <v/>
      </c>
    </row>
    <row r="4297" spans="1:43" ht="14.25" customHeight="1" x14ac:dyDescent="0.25">
      <c r="A4297" s="1"/>
      <c r="B4297" s="122"/>
      <c r="C4297" s="122"/>
      <c r="D4297" s="122"/>
      <c r="E4297" s="122"/>
      <c r="F4297" s="122"/>
      <c r="G4297" s="122"/>
      <c r="H4297" s="122"/>
      <c r="I4297" s="122"/>
      <c r="J4297" s="122"/>
      <c r="K4297" s="122"/>
      <c r="L4297" s="122"/>
      <c r="M4297" s="122"/>
      <c r="N4297" s="122"/>
      <c r="O4297" s="122"/>
      <c r="P4297" s="122"/>
      <c r="Q4297" s="122"/>
      <c r="R4297" s="122"/>
      <c r="S4297" s="122"/>
      <c r="T4297" s="122"/>
      <c r="U4297" s="122"/>
      <c r="V4297" s="124" t="s">
        <v>95</v>
      </c>
      <c r="W4297" s="125">
        <f>IFERROR(0.6*W4296+0.4*W4295,0)</f>
        <v>150.62</v>
      </c>
      <c r="X4297" s="132" t="s">
        <v>1176</v>
      </c>
      <c r="Y4297" s="133">
        <f>IFERROR(SUMIF('Popis poslanih narudžbi'!A:A,A4288,'Popis poslanih narudžbi'!C:C),0)</f>
        <v>0</v>
      </c>
      <c r="Z4297" s="131"/>
      <c r="AA4297" s="134" t="s">
        <v>1177</v>
      </c>
      <c r="AB4297" s="118">
        <f t="shared" ref="AB4297:AN4297" si="857">AB4290+AB4296</f>
        <v>203</v>
      </c>
      <c r="AC4297" s="118">
        <f t="shared" si="857"/>
        <v>212</v>
      </c>
      <c r="AD4297" s="118">
        <f t="shared" si="857"/>
        <v>220</v>
      </c>
      <c r="AE4297" s="118">
        <f t="shared" si="857"/>
        <v>227</v>
      </c>
      <c r="AF4297" s="118">
        <f t="shared" si="857"/>
        <v>233</v>
      </c>
      <c r="AG4297" s="118">
        <f t="shared" si="857"/>
        <v>237</v>
      </c>
      <c r="AH4297" s="118">
        <f t="shared" si="857"/>
        <v>242</v>
      </c>
      <c r="AI4297" s="118">
        <f t="shared" si="857"/>
        <v>245</v>
      </c>
      <c r="AJ4297" s="118">
        <f t="shared" si="857"/>
        <v>248</v>
      </c>
      <c r="AK4297" s="118">
        <f t="shared" si="857"/>
        <v>251</v>
      </c>
      <c r="AL4297" s="118">
        <f t="shared" si="857"/>
        <v>253</v>
      </c>
      <c r="AM4297" s="118">
        <f t="shared" si="857"/>
        <v>255</v>
      </c>
      <c r="AN4297" s="118">
        <f t="shared" si="857"/>
        <v>256</v>
      </c>
      <c r="AQ4297" t="str">
        <f>AQ4288</f>
        <v/>
      </c>
    </row>
    <row r="4298" spans="1:43" ht="14.25" customHeight="1" x14ac:dyDescent="0.25">
      <c r="A4298" s="107" t="str">
        <f>'Run Rate'!A433</f>
        <v>ON00532</v>
      </c>
      <c r="B4298" s="135" t="str">
        <f>'Run Rate'!B433</f>
        <v>Amino Energy+ RTD Orange 250ml</v>
      </c>
      <c r="C4298" s="135" t="str">
        <f>'Run Rate'!C433</f>
        <v>RTD &amp; SNACKS</v>
      </c>
      <c r="D4298" s="135" t="str">
        <f>'Run Rate'!D433</f>
        <v>03 BRONZE</v>
      </c>
      <c r="E4298" s="122"/>
      <c r="F4298" s="122"/>
      <c r="G4298" s="122"/>
      <c r="H4298" s="122"/>
      <c r="I4298" s="122"/>
      <c r="J4298" s="122"/>
      <c r="K4298" s="122"/>
      <c r="L4298" s="122"/>
      <c r="M4298" s="122"/>
      <c r="N4298" s="122"/>
      <c r="O4298" s="122"/>
      <c r="P4298" s="122"/>
      <c r="Q4298" s="122"/>
      <c r="R4298" s="122"/>
      <c r="S4298" s="122"/>
      <c r="T4298" s="122"/>
      <c r="U4298" s="122"/>
      <c r="V4298" s="122"/>
      <c r="W4298" s="122"/>
      <c r="X4298" s="122"/>
      <c r="Y4298" s="122"/>
      <c r="Z4298" s="122"/>
      <c r="AA4298" s="122"/>
      <c r="AB4298" s="122"/>
      <c r="AC4298" s="122"/>
      <c r="AD4298" s="122"/>
      <c r="AE4298" s="122"/>
      <c r="AF4298" s="122"/>
      <c r="AG4298" s="122"/>
      <c r="AH4298" s="122"/>
      <c r="AI4298" s="122"/>
      <c r="AJ4298" s="122"/>
      <c r="AK4298" s="122"/>
      <c r="AL4298" s="122"/>
      <c r="AM4298" s="122"/>
      <c r="AN4298" s="122"/>
      <c r="AQ4298" t="str">
        <f>IF(AND(OR($B$1="ALL",$B$1=C4298),OR($E$1="ALL",$E$1=D4298),OR($B$2="ALL",$B$2=A4298),OR($E$2="ALL",IFERROR(SEARCH($E$2,B4298),0)&gt;0)),"MATCH","")</f>
        <v/>
      </c>
    </row>
    <row r="4299" spans="1:43" ht="14.25" customHeight="1" x14ac:dyDescent="0.25">
      <c r="A4299" s="108" t="s">
        <v>1137</v>
      </c>
      <c r="B4299" s="136" t="s">
        <v>1138</v>
      </c>
      <c r="C4299" s="136" t="s">
        <v>1139</v>
      </c>
      <c r="D4299" s="136" t="s">
        <v>1140</v>
      </c>
      <c r="E4299" s="136" t="s">
        <v>1141</v>
      </c>
      <c r="F4299" s="136" t="s">
        <v>1142</v>
      </c>
      <c r="G4299" s="136" t="s">
        <v>1143</v>
      </c>
      <c r="H4299" s="136" t="s">
        <v>1144</v>
      </c>
      <c r="I4299" s="136" t="s">
        <v>1145</v>
      </c>
      <c r="J4299" s="136" t="s">
        <v>1146</v>
      </c>
      <c r="K4299" s="136" t="s">
        <v>1147</v>
      </c>
      <c r="L4299" s="136" t="s">
        <v>1148</v>
      </c>
      <c r="M4299" s="136" t="s">
        <v>1149</v>
      </c>
      <c r="N4299" s="136" t="s">
        <v>1150</v>
      </c>
      <c r="O4299" s="136" t="s">
        <v>1151</v>
      </c>
      <c r="P4299" s="136" t="s">
        <v>1152</v>
      </c>
      <c r="Q4299" s="136" t="s">
        <v>1153</v>
      </c>
      <c r="R4299" s="136" t="s">
        <v>1154</v>
      </c>
      <c r="S4299" s="136" t="s">
        <v>1155</v>
      </c>
      <c r="T4299" s="136" t="s">
        <v>1156</v>
      </c>
      <c r="U4299" s="136" t="s">
        <v>1157</v>
      </c>
      <c r="V4299" s="136" t="s">
        <v>1158</v>
      </c>
      <c r="W4299" s="136" t="s">
        <v>1159</v>
      </c>
      <c r="X4299" s="136" t="s">
        <v>1160</v>
      </c>
      <c r="Y4299" s="136" t="s">
        <v>1161</v>
      </c>
      <c r="Z4299" s="136" t="s">
        <v>1162</v>
      </c>
      <c r="AA4299" s="136" t="s">
        <v>1163</v>
      </c>
      <c r="AB4299" s="137" t="s">
        <v>156</v>
      </c>
      <c r="AC4299" s="137" t="s">
        <v>157</v>
      </c>
      <c r="AD4299" s="137" t="s">
        <v>158</v>
      </c>
      <c r="AE4299" s="137" t="s">
        <v>139</v>
      </c>
      <c r="AF4299" s="138" t="s">
        <v>140</v>
      </c>
      <c r="AG4299" s="138" t="s">
        <v>141</v>
      </c>
      <c r="AH4299" s="138" t="s">
        <v>142</v>
      </c>
      <c r="AI4299" s="138" t="s">
        <v>143</v>
      </c>
      <c r="AJ4299" s="139" t="s">
        <v>144</v>
      </c>
      <c r="AK4299" s="139" t="s">
        <v>145</v>
      </c>
      <c r="AL4299" s="139" t="s">
        <v>146</v>
      </c>
      <c r="AM4299" s="140" t="s">
        <v>147</v>
      </c>
      <c r="AN4299" s="140" t="s">
        <v>148</v>
      </c>
      <c r="AQ4299" t="str">
        <f>AQ4298</f>
        <v/>
      </c>
    </row>
    <row r="4300" spans="1:43" ht="14.25" customHeight="1" x14ac:dyDescent="0.25">
      <c r="A4300" s="99" t="s">
        <v>1164</v>
      </c>
      <c r="B4300" s="112">
        <f>'Run Rate'!E433</f>
        <v>33</v>
      </c>
      <c r="C4300" s="112">
        <f>'Run Rate'!F433</f>
        <v>38</v>
      </c>
      <c r="D4300" s="112">
        <f>'Run Rate'!G433</f>
        <v>114</v>
      </c>
      <c r="E4300" s="112">
        <f>'Run Rate'!H433</f>
        <v>38</v>
      </c>
      <c r="F4300" s="112">
        <f>'Run Rate'!I433</f>
        <v>31</v>
      </c>
      <c r="G4300" s="112">
        <f>'Run Rate'!J433</f>
        <v>58</v>
      </c>
      <c r="H4300" s="112">
        <f>'Run Rate'!K433</f>
        <v>41</v>
      </c>
      <c r="I4300" s="112">
        <f>'Run Rate'!L433</f>
        <v>31</v>
      </c>
      <c r="J4300" s="112">
        <f>'Run Rate'!M433</f>
        <v>59</v>
      </c>
      <c r="K4300" s="112">
        <f>'Run Rate'!N433</f>
        <v>46</v>
      </c>
      <c r="L4300" s="112">
        <f>'Run Rate'!O433</f>
        <v>117</v>
      </c>
      <c r="M4300" s="112">
        <f>'Run Rate'!P433</f>
        <v>60</v>
      </c>
      <c r="N4300" s="112">
        <f>'Run Rate'!Q433</f>
        <v>37</v>
      </c>
      <c r="O4300" s="112">
        <f>'Run Rate'!R433</f>
        <v>35</v>
      </c>
      <c r="P4300" s="112">
        <f>'Run Rate'!S433</f>
        <v>14</v>
      </c>
      <c r="Q4300" s="112">
        <f>'Run Rate'!T433</f>
        <v>31</v>
      </c>
      <c r="R4300" s="112">
        <f>'Run Rate'!U433</f>
        <v>45</v>
      </c>
      <c r="S4300" s="112">
        <f>'Run Rate'!V433</f>
        <v>29</v>
      </c>
      <c r="T4300" s="112">
        <f>'Run Rate'!W433</f>
        <v>36</v>
      </c>
      <c r="U4300" s="112">
        <f>'Run Rate'!X433</f>
        <v>53</v>
      </c>
      <c r="V4300" s="112">
        <f>'Run Rate'!Y433</f>
        <v>25</v>
      </c>
      <c r="W4300" s="112">
        <f>'Run Rate'!Z433</f>
        <v>45</v>
      </c>
      <c r="X4300" s="112">
        <f>'Run Rate'!AA433</f>
        <v>64</v>
      </c>
      <c r="Y4300" s="112">
        <f>'Run Rate'!AB433</f>
        <v>37</v>
      </c>
      <c r="Z4300" s="112">
        <f>'Run Rate'!AC433</f>
        <v>54</v>
      </c>
      <c r="AA4300" s="112">
        <f>'Run Rate'!AD433</f>
        <v>42</v>
      </c>
      <c r="AB4300" s="113">
        <v>47</v>
      </c>
      <c r="AC4300" s="112">
        <v>47</v>
      </c>
      <c r="AD4300" s="112">
        <v>47</v>
      </c>
      <c r="AE4300" s="112">
        <v>45</v>
      </c>
      <c r="AF4300" s="112">
        <v>44</v>
      </c>
      <c r="AG4300" s="112">
        <v>44</v>
      </c>
      <c r="AH4300" s="112">
        <v>44</v>
      </c>
      <c r="AI4300" s="112">
        <v>43</v>
      </c>
      <c r="AJ4300" s="112">
        <v>41</v>
      </c>
      <c r="AK4300" s="112">
        <v>44</v>
      </c>
      <c r="AL4300" s="112">
        <v>43</v>
      </c>
      <c r="AM4300" s="112">
        <v>40</v>
      </c>
      <c r="AN4300" s="112">
        <v>40</v>
      </c>
      <c r="AQ4300" t="str">
        <f>AQ4298</f>
        <v/>
      </c>
    </row>
    <row r="4301" spans="1:43" ht="14.25" customHeight="1" x14ac:dyDescent="0.25">
      <c r="A4301" s="99" t="s">
        <v>1165</v>
      </c>
      <c r="B4301" s="114"/>
      <c r="C4301" s="114"/>
      <c r="D4301" s="114"/>
      <c r="E4301" s="114"/>
      <c r="F4301" s="114"/>
      <c r="G4301" s="114"/>
      <c r="H4301" s="114"/>
      <c r="I4301" s="114"/>
      <c r="J4301" s="114"/>
      <c r="K4301" s="114"/>
      <c r="L4301" s="114"/>
      <c r="M4301" s="114"/>
      <c r="N4301" s="114"/>
      <c r="O4301" s="114"/>
      <c r="P4301" s="114"/>
      <c r="Q4301" s="114"/>
      <c r="R4301" s="114"/>
      <c r="S4301" s="114"/>
      <c r="T4301" s="114"/>
      <c r="U4301" s="114"/>
      <c r="V4301" s="114"/>
      <c r="W4301" s="115"/>
      <c r="X4301" s="115"/>
      <c r="Y4301" s="115"/>
      <c r="Z4301" s="115"/>
      <c r="AA4301" s="112" t="s">
        <v>1166</v>
      </c>
      <c r="AB4301" s="113"/>
      <c r="AC4301" s="112"/>
      <c r="AD4301" s="112"/>
      <c r="AE4301" s="112"/>
      <c r="AF4301" s="112"/>
      <c r="AG4301" s="112"/>
      <c r="AH4301" s="112"/>
      <c r="AI4301" s="112"/>
      <c r="AJ4301" s="112"/>
      <c r="AK4301" s="112"/>
      <c r="AL4301" s="112"/>
      <c r="AM4301" s="112"/>
      <c r="AN4301" s="112"/>
      <c r="AQ4301" t="str">
        <f>AQ4298</f>
        <v/>
      </c>
    </row>
    <row r="4302" spans="1:43" ht="14.25" customHeight="1" x14ac:dyDescent="0.25">
      <c r="A4302" s="99" t="s">
        <v>1167</v>
      </c>
      <c r="B4302" s="114"/>
      <c r="C4302" s="114"/>
      <c r="D4302" s="114"/>
      <c r="E4302" s="114"/>
      <c r="F4302" s="114"/>
      <c r="G4302" s="114"/>
      <c r="H4302" s="114"/>
      <c r="I4302" s="114"/>
      <c r="J4302" s="114"/>
      <c r="K4302" s="114"/>
      <c r="L4302" s="114"/>
      <c r="M4302" s="114"/>
      <c r="N4302" s="114"/>
      <c r="O4302" s="114"/>
      <c r="P4302" s="114"/>
      <c r="Q4302" s="114"/>
      <c r="R4302" s="114"/>
      <c r="S4302" s="114"/>
      <c r="T4302" s="114"/>
      <c r="U4302" s="114"/>
      <c r="V4302" s="114"/>
      <c r="W4302" s="115"/>
      <c r="X4302" s="116"/>
      <c r="Y4302" s="117"/>
      <c r="Z4302" s="115"/>
      <c r="AA4302" s="112" t="s">
        <v>1168</v>
      </c>
      <c r="AB4302" s="113">
        <f>'Demand Input VP'!B2154</f>
        <v>0</v>
      </c>
      <c r="AC4302" s="112">
        <f>'Demand Input VP'!C2154</f>
        <v>0</v>
      </c>
      <c r="AD4302" s="112">
        <f>'Demand Input VP'!D2154</f>
        <v>0</v>
      </c>
      <c r="AE4302" s="112">
        <f>'Demand Input VP'!E2154</f>
        <v>0</v>
      </c>
      <c r="AF4302" s="112">
        <f>'Demand Input VP'!F2154</f>
        <v>0</v>
      </c>
      <c r="AG4302" s="112">
        <f>'Demand Input VP'!G2154</f>
        <v>0</v>
      </c>
      <c r="AH4302" s="112">
        <f>'Demand Input VP'!H2154</f>
        <v>0</v>
      </c>
      <c r="AI4302" s="112">
        <f>'Demand Input VP'!I2154</f>
        <v>0</v>
      </c>
      <c r="AJ4302" s="112">
        <f>'Demand Input VP'!J2154</f>
        <v>0</v>
      </c>
      <c r="AK4302" s="112">
        <f>'Demand Input VP'!K2154</f>
        <v>0</v>
      </c>
      <c r="AL4302" s="112">
        <f>'Demand Input VP'!L2154</f>
        <v>0</v>
      </c>
      <c r="AM4302" s="112">
        <f>'Demand Input VP'!M2154</f>
        <v>0</v>
      </c>
      <c r="AN4302" s="112">
        <f>'Demand Input VP'!N2154</f>
        <v>0</v>
      </c>
      <c r="AQ4302" t="str">
        <f>AQ4298</f>
        <v/>
      </c>
    </row>
    <row r="4303" spans="1:43" ht="14.25" customHeight="1" x14ac:dyDescent="0.25">
      <c r="A4303" s="99" t="s">
        <v>1169</v>
      </c>
      <c r="B4303" s="118"/>
      <c r="C4303" s="118"/>
      <c r="D4303" s="118"/>
      <c r="E4303" s="118"/>
      <c r="F4303" s="118"/>
      <c r="G4303" s="118"/>
      <c r="H4303" s="118"/>
      <c r="I4303" s="118"/>
      <c r="J4303" s="118"/>
      <c r="K4303" s="118"/>
      <c r="L4303" s="118"/>
      <c r="M4303" s="118"/>
      <c r="N4303" s="118"/>
      <c r="O4303" s="118"/>
      <c r="P4303" s="118"/>
      <c r="Q4303" s="118"/>
      <c r="R4303" s="118"/>
      <c r="S4303" s="118"/>
      <c r="T4303" s="118"/>
      <c r="U4303" s="118"/>
      <c r="V4303" s="118"/>
      <c r="W4303" s="115"/>
      <c r="X4303" s="116"/>
      <c r="Y4303" s="117"/>
      <c r="Z4303" s="119"/>
      <c r="AA4303" s="120" t="s">
        <v>1170</v>
      </c>
      <c r="AB4303" s="121">
        <f>'Demand Input VP'!B2153</f>
        <v>0</v>
      </c>
      <c r="AC4303" s="120">
        <f>'Demand Input VP'!C2153</f>
        <v>0</v>
      </c>
      <c r="AD4303" s="120">
        <f>'Demand Input VP'!D2153</f>
        <v>0</v>
      </c>
      <c r="AE4303" s="120">
        <f>'Demand Input VP'!E2153</f>
        <v>0</v>
      </c>
      <c r="AF4303" s="120">
        <f>'Demand Input VP'!F2153</f>
        <v>0</v>
      </c>
      <c r="AG4303" s="120">
        <f>'Demand Input VP'!G2153</f>
        <v>0</v>
      </c>
      <c r="AH4303" s="120">
        <f>'Demand Input VP'!H2153</f>
        <v>0</v>
      </c>
      <c r="AI4303" s="120">
        <f>'Demand Input VP'!I2153</f>
        <v>0</v>
      </c>
      <c r="AJ4303" s="120">
        <f>'Demand Input VP'!J2153</f>
        <v>0</v>
      </c>
      <c r="AK4303" s="120">
        <f>'Demand Input VP'!K2153</f>
        <v>0</v>
      </c>
      <c r="AL4303" s="120">
        <f>'Demand Input VP'!L2153</f>
        <v>0</v>
      </c>
      <c r="AM4303" s="120">
        <f>'Demand Input VP'!M2153</f>
        <v>0</v>
      </c>
      <c r="AN4303" s="120">
        <f>'Demand Input VP'!N2153</f>
        <v>0</v>
      </c>
      <c r="AQ4303" t="str">
        <f>AQ4298</f>
        <v/>
      </c>
    </row>
    <row r="4304" spans="1:43" ht="14.25" customHeight="1" x14ac:dyDescent="0.25">
      <c r="A4304" s="1"/>
      <c r="B4304" s="122"/>
      <c r="C4304" s="122"/>
      <c r="D4304" s="122"/>
      <c r="E4304" s="122"/>
      <c r="F4304" s="122"/>
      <c r="G4304" s="122"/>
      <c r="H4304" s="122"/>
      <c r="I4304" s="122"/>
      <c r="J4304" s="122"/>
      <c r="K4304" s="122"/>
      <c r="L4304" s="122"/>
      <c r="M4304" s="122"/>
      <c r="N4304" s="122"/>
      <c r="O4304" s="122"/>
      <c r="P4304" s="122"/>
      <c r="Q4304" s="122"/>
      <c r="R4304" s="122"/>
      <c r="S4304" s="122"/>
      <c r="T4304" s="122"/>
      <c r="U4304" s="122"/>
      <c r="V4304" s="122"/>
      <c r="W4304" s="123"/>
      <c r="X4304" s="116"/>
      <c r="Y4304" s="117"/>
      <c r="Z4304" s="123"/>
      <c r="AA4304" s="112" t="s">
        <v>1171</v>
      </c>
      <c r="AB4304" s="113">
        <f>'Demand Input MP'!B2154</f>
        <v>0</v>
      </c>
      <c r="AC4304" s="112">
        <f>'Demand Input MP'!C2154</f>
        <v>0</v>
      </c>
      <c r="AD4304" s="112">
        <f>'Demand Input MP'!D2154</f>
        <v>0</v>
      </c>
      <c r="AE4304" s="112">
        <f>'Demand Input MP'!E2154</f>
        <v>0</v>
      </c>
      <c r="AF4304" s="112">
        <f>'Demand Input MP'!F2154</f>
        <v>0</v>
      </c>
      <c r="AG4304" s="112">
        <f>'Demand Input MP'!G2154</f>
        <v>0</v>
      </c>
      <c r="AH4304" s="112">
        <f>'Demand Input MP'!H2154</f>
        <v>0</v>
      </c>
      <c r="AI4304" s="112">
        <f>'Demand Input MP'!I2154</f>
        <v>0</v>
      </c>
      <c r="AJ4304" s="112">
        <f>'Demand Input MP'!J2154</f>
        <v>0</v>
      </c>
      <c r="AK4304" s="112">
        <f>'Demand Input MP'!K2154</f>
        <v>0</v>
      </c>
      <c r="AL4304" s="112">
        <f>'Demand Input MP'!L2154</f>
        <v>0</v>
      </c>
      <c r="AM4304" s="112">
        <f>'Demand Input MP'!M2154</f>
        <v>0</v>
      </c>
      <c r="AN4304" s="112">
        <f>'Demand Input MP'!N2154</f>
        <v>0</v>
      </c>
      <c r="AQ4304" t="str">
        <f>AQ4298</f>
        <v/>
      </c>
    </row>
    <row r="4305" spans="1:43" ht="14.25" customHeight="1" x14ac:dyDescent="0.25">
      <c r="A4305" s="1"/>
      <c r="B4305" s="122"/>
      <c r="C4305" s="122"/>
      <c r="D4305" s="122"/>
      <c r="E4305" s="122"/>
      <c r="F4305" s="122"/>
      <c r="G4305" s="122"/>
      <c r="H4305" s="122"/>
      <c r="I4305" s="122"/>
      <c r="J4305" s="122"/>
      <c r="K4305" s="122"/>
      <c r="L4305" s="122"/>
      <c r="M4305" s="122"/>
      <c r="N4305" s="122"/>
      <c r="O4305" s="122"/>
      <c r="P4305" s="122"/>
      <c r="Q4305" s="122"/>
      <c r="R4305" s="122"/>
      <c r="S4305" s="122"/>
      <c r="T4305" s="122"/>
      <c r="U4305" s="122"/>
      <c r="V4305" s="124" t="s">
        <v>91</v>
      </c>
      <c r="W4305" s="125">
        <f>IFERROR(IF(SUM('Run Rate History'!E433:AD433)&gt;0,(SUMPRODUCT((B4300:AA4300&gt;=PERCENTILE(B4300:AA4300,0.1))*(B4300:AA4300&lt;=PERCENTILE(B4300:AA4300,0.9))*B4300:AA4300)+SUMPRODUCT(('Run Rate History'!E433:AD433&gt;=PERCENTILE(B4300:AA4300,0.1))*('Run Rate History'!E433:AD433&lt;=PERCENTILE(B4300:AA4300,0.9))*'Run Rate History'!E433:AD433))/(SUMPRODUCT((B4300:AA4300&gt;=PERCENTILE(B4300:AA4300,0.1))*(B4300:AA4300&lt;=PERCENTILE(B4300:AA4300,0.9))*1)+SUMPRODUCT(('Run Rate History'!E433:AD433&gt;=PERCENTILE(B4300:AA4300,0.1))*('Run Rate History'!E433:AD433&lt;=PERCENTILE(B4300:AA4300,0.9))*1)),TRIMMEAN(B4300:AA4300,0.15)),0)</f>
        <v>43.387096774193552</v>
      </c>
      <c r="X4305" s="126" t="s">
        <v>1172</v>
      </c>
      <c r="Y4305" s="127">
        <f>SUM(B4300:AA4300)/26</f>
        <v>46.653846153846153</v>
      </c>
      <c r="Z4305" s="128"/>
      <c r="AA4305" s="112" t="s">
        <v>1173</v>
      </c>
      <c r="AB4305" s="113">
        <f>'Demand Input MP'!B2153</f>
        <v>0</v>
      </c>
      <c r="AC4305" s="112">
        <f>'Demand Input MP'!C2153</f>
        <v>0</v>
      </c>
      <c r="AD4305" s="112">
        <f>'Demand Input MP'!D2153</f>
        <v>0</v>
      </c>
      <c r="AE4305" s="112">
        <f>'Demand Input MP'!E2153</f>
        <v>0</v>
      </c>
      <c r="AF4305" s="112">
        <f>'Demand Input MP'!F2153</f>
        <v>0</v>
      </c>
      <c r="AG4305" s="112">
        <f>'Demand Input MP'!G2153</f>
        <v>0</v>
      </c>
      <c r="AH4305" s="112">
        <f>'Demand Input MP'!H2153</f>
        <v>0</v>
      </c>
      <c r="AI4305" s="112">
        <f>'Demand Input MP'!I2153</f>
        <v>0</v>
      </c>
      <c r="AJ4305" s="112">
        <f>'Demand Input MP'!J2153</f>
        <v>0</v>
      </c>
      <c r="AK4305" s="112">
        <f>'Demand Input MP'!K2153</f>
        <v>0</v>
      </c>
      <c r="AL4305" s="112">
        <f>'Demand Input MP'!L2153</f>
        <v>0</v>
      </c>
      <c r="AM4305" s="112">
        <f>'Demand Input MP'!M2153</f>
        <v>0</v>
      </c>
      <c r="AN4305" s="112">
        <f>'Demand Input MP'!N2153</f>
        <v>0</v>
      </c>
      <c r="AQ4305" t="str">
        <f>AQ4298</f>
        <v/>
      </c>
    </row>
    <row r="4306" spans="1:43" ht="14.25" customHeight="1" x14ac:dyDescent="0.25">
      <c r="A4306" s="1"/>
      <c r="B4306" s="122"/>
      <c r="C4306" s="122"/>
      <c r="D4306" s="122"/>
      <c r="E4306" s="122"/>
      <c r="F4306" s="122"/>
      <c r="G4306" s="122"/>
      <c r="H4306" s="122"/>
      <c r="I4306" s="122"/>
      <c r="J4306" s="122"/>
      <c r="K4306" s="122"/>
      <c r="L4306" s="122"/>
      <c r="M4306" s="122"/>
      <c r="N4306" s="122"/>
      <c r="O4306" s="122"/>
      <c r="P4306" s="122"/>
      <c r="Q4306" s="122"/>
      <c r="R4306" s="122"/>
      <c r="S4306" s="122"/>
      <c r="T4306" s="122"/>
      <c r="U4306" s="122"/>
      <c r="V4306" s="124" t="s">
        <v>94</v>
      </c>
      <c r="W4306" s="125">
        <f>IFERROR((1*MIN(MAX(X4300,0.5*IF(SUM('Run Rate History'!E433:AD433)&gt;0,(MEDIAN(IF(B4300:AA4300&gt;0,B4300:AA4300))+MEDIAN(IF('Run Rate History'!E433:AD433&gt;0,'Run Rate History'!E433:AD433)))/2,MEDIAN(IF(B4300:AA4300&gt;0,B4300:AA4300)))),2*IF(SUM('Run Rate History'!E433:AD433)&gt;0,(MEDIAN(IF(B4300:AA4300&gt;0,B4300:AA4300))+MEDIAN(IF('Run Rate History'!E433:AD433&gt;0,'Run Rate History'!E433:AD433)))/2,MEDIAN(IF(B4300:AA4300&gt;0,B4300:AA4300))))+2*MIN(MAX(Y4300,0.5*IF(SUM('Run Rate History'!E433:AD433)&gt;0,(MEDIAN(IF(B4300:AA4300&gt;0,B4300:AA4300))+MEDIAN(IF('Run Rate History'!E433:AD433&gt;0,'Run Rate History'!E433:AD433)))/2,MEDIAN(IF(B4300:AA4300&gt;0,B4300:AA4300)))),2*IF(SUM('Run Rate History'!E433:AD433)&gt;0,(MEDIAN(IF(B4300:AA4300&gt;0,B4300:AA4300))+MEDIAN(IF('Run Rate History'!E433:AD433&gt;0,'Run Rate History'!E433:AD433)))/2,MEDIAN(IF(B4300:AA4300&gt;0,B4300:AA4300))))+3*MIN(MAX(Z4300,0.5*IF(SUM('Run Rate History'!E433:AD433)&gt;0,(MEDIAN(IF(B4300:AA4300&gt;0,B4300:AA4300))+MEDIAN(IF('Run Rate History'!E433:AD433&gt;0,'Run Rate History'!E433:AD433)))/2,MEDIAN(IF(B4300:AA4300&gt;0,B4300:AA4300)))),2*IF(SUM('Run Rate History'!E433:AD433)&gt;0,(MEDIAN(IF(B4300:AA4300&gt;0,B4300:AA4300))+MEDIAN(IF('Run Rate History'!E433:AD433&gt;0,'Run Rate History'!E433:AD433)))/2,MEDIAN(IF(B4300:AA4300&gt;0,B4300:AA4300))))+4*MIN(MAX(AA4300,0.5*IF(SUM('Run Rate History'!E433:AD433)&gt;0,(MEDIAN(IF(B4300:AA4300&gt;0,B4300:AA4300))+MEDIAN(IF('Run Rate History'!E433:AD433&gt;0,'Run Rate History'!E433:AD433)))/2,MEDIAN(IF(B4300:AA4300&gt;0,B4300:AA4300)))),2*IF(SUM('Run Rate History'!E433:AD433)&gt;0,(MEDIAN(IF(B4300:AA4300&gt;0,B4300:AA4300))+MEDIAN(IF('Run Rate History'!E433:AD433&gt;0,'Run Rate History'!E433:AD433)))/2,MEDIAN(IF(B4300:AA4300&gt;0,B4300:AA4300)))))/10,0)</f>
        <v>46.8</v>
      </c>
      <c r="X4306" s="129" t="s">
        <v>1174</v>
      </c>
      <c r="Y4306" s="130">
        <f>IFERROR(VLOOKUP(A4298,'Stanje zaliha'!A:E,5,FALSE()),0)</f>
        <v>7092</v>
      </c>
      <c r="Z4306" s="131"/>
      <c r="AA4306" s="113" t="s">
        <v>1175</v>
      </c>
      <c r="AB4306" s="118">
        <f t="shared" ref="AB4306:AN4306" si="858">SUM(AB4302:AB4305)</f>
        <v>0</v>
      </c>
      <c r="AC4306" s="118">
        <f t="shared" si="858"/>
        <v>0</v>
      </c>
      <c r="AD4306" s="118">
        <f t="shared" si="858"/>
        <v>0</v>
      </c>
      <c r="AE4306" s="118">
        <f t="shared" si="858"/>
        <v>0</v>
      </c>
      <c r="AF4306" s="118">
        <f t="shared" si="858"/>
        <v>0</v>
      </c>
      <c r="AG4306" s="118">
        <f t="shared" si="858"/>
        <v>0</v>
      </c>
      <c r="AH4306" s="118">
        <f t="shared" si="858"/>
        <v>0</v>
      </c>
      <c r="AI4306" s="118">
        <f t="shared" si="858"/>
        <v>0</v>
      </c>
      <c r="AJ4306" s="118">
        <f t="shared" si="858"/>
        <v>0</v>
      </c>
      <c r="AK4306" s="118">
        <f t="shared" si="858"/>
        <v>0</v>
      </c>
      <c r="AL4306" s="118">
        <f t="shared" si="858"/>
        <v>0</v>
      </c>
      <c r="AM4306" s="118">
        <f t="shared" si="858"/>
        <v>0</v>
      </c>
      <c r="AN4306" s="118">
        <f t="shared" si="858"/>
        <v>0</v>
      </c>
      <c r="AQ4306" t="str">
        <f>AQ4298</f>
        <v/>
      </c>
    </row>
    <row r="4307" spans="1:43" ht="14.25" customHeight="1" x14ac:dyDescent="0.25">
      <c r="A4307" s="1"/>
      <c r="B4307" s="122"/>
      <c r="C4307" s="122"/>
      <c r="D4307" s="122"/>
      <c r="E4307" s="122"/>
      <c r="F4307" s="122"/>
      <c r="G4307" s="122"/>
      <c r="H4307" s="122"/>
      <c r="I4307" s="122"/>
      <c r="J4307" s="122"/>
      <c r="K4307" s="122"/>
      <c r="L4307" s="122"/>
      <c r="M4307" s="122"/>
      <c r="N4307" s="122"/>
      <c r="O4307" s="122"/>
      <c r="P4307" s="122"/>
      <c r="Q4307" s="122"/>
      <c r="R4307" s="122"/>
      <c r="S4307" s="122"/>
      <c r="T4307" s="122"/>
      <c r="U4307" s="122"/>
      <c r="V4307" s="124" t="s">
        <v>95</v>
      </c>
      <c r="W4307" s="125">
        <f>IFERROR(0.6*W4306+0.4*W4305,0)</f>
        <v>45.434838709677422</v>
      </c>
      <c r="X4307" s="132" t="s">
        <v>1176</v>
      </c>
      <c r="Y4307" s="133">
        <f>IFERROR(SUMIF('Popis poslanih narudžbi'!A:A,A4298,'Popis poslanih narudžbi'!C:C),0)</f>
        <v>0</v>
      </c>
      <c r="Z4307" s="131"/>
      <c r="AA4307" s="134" t="s">
        <v>1177</v>
      </c>
      <c r="AB4307" s="118">
        <f t="shared" ref="AB4307:AN4307" si="859">AB4300+AB4306</f>
        <v>47</v>
      </c>
      <c r="AC4307" s="118">
        <f t="shared" si="859"/>
        <v>47</v>
      </c>
      <c r="AD4307" s="118">
        <f t="shared" si="859"/>
        <v>47</v>
      </c>
      <c r="AE4307" s="118">
        <f t="shared" si="859"/>
        <v>45</v>
      </c>
      <c r="AF4307" s="118">
        <f t="shared" si="859"/>
        <v>44</v>
      </c>
      <c r="AG4307" s="118">
        <f t="shared" si="859"/>
        <v>44</v>
      </c>
      <c r="AH4307" s="118">
        <f t="shared" si="859"/>
        <v>44</v>
      </c>
      <c r="AI4307" s="118">
        <f t="shared" si="859"/>
        <v>43</v>
      </c>
      <c r="AJ4307" s="118">
        <f t="shared" si="859"/>
        <v>41</v>
      </c>
      <c r="AK4307" s="118">
        <f t="shared" si="859"/>
        <v>44</v>
      </c>
      <c r="AL4307" s="118">
        <f t="shared" si="859"/>
        <v>43</v>
      </c>
      <c r="AM4307" s="118">
        <f t="shared" si="859"/>
        <v>40</v>
      </c>
      <c r="AN4307" s="118">
        <f t="shared" si="859"/>
        <v>40</v>
      </c>
      <c r="AQ4307" t="str">
        <f>AQ4298</f>
        <v/>
      </c>
    </row>
    <row r="4308" spans="1:43" ht="14.25" customHeight="1" x14ac:dyDescent="0.25">
      <c r="A4308" s="107" t="str">
        <f>'Run Rate'!A434</f>
        <v>UFC16116</v>
      </c>
      <c r="B4308" s="135" t="str">
        <f>'Run Rate'!B434</f>
        <v>OPRO SELF-FIT SILVER UFC Red/Black</v>
      </c>
      <c r="C4308" s="135" t="str">
        <f>'Run Rate'!C434</f>
        <v>BORILAČKA OPREMA</v>
      </c>
      <c r="D4308" s="135" t="str">
        <f>'Run Rate'!D434</f>
        <v>03 BRONZE</v>
      </c>
      <c r="E4308" s="122"/>
      <c r="F4308" s="122"/>
      <c r="G4308" s="122"/>
      <c r="H4308" s="122"/>
      <c r="I4308" s="122"/>
      <c r="J4308" s="122"/>
      <c r="K4308" s="122"/>
      <c r="L4308" s="122"/>
      <c r="M4308" s="122"/>
      <c r="N4308" s="122"/>
      <c r="O4308" s="122"/>
      <c r="P4308" s="122"/>
      <c r="Q4308" s="122"/>
      <c r="R4308" s="122"/>
      <c r="S4308" s="122"/>
      <c r="T4308" s="122"/>
      <c r="U4308" s="122"/>
      <c r="V4308" s="122"/>
      <c r="W4308" s="122"/>
      <c r="X4308" s="122"/>
      <c r="Y4308" s="122"/>
      <c r="Z4308" s="122"/>
      <c r="AA4308" s="122"/>
      <c r="AB4308" s="122"/>
      <c r="AC4308" s="122"/>
      <c r="AD4308" s="122"/>
      <c r="AE4308" s="122"/>
      <c r="AF4308" s="122"/>
      <c r="AG4308" s="122"/>
      <c r="AH4308" s="122"/>
      <c r="AI4308" s="122"/>
      <c r="AJ4308" s="122"/>
      <c r="AK4308" s="122"/>
      <c r="AL4308" s="122"/>
      <c r="AM4308" s="122"/>
      <c r="AN4308" s="122"/>
      <c r="AQ4308" t="str">
        <f>IF(AND(OR($B$1="ALL",$B$1=C4308),OR($E$1="ALL",$E$1=D4308),OR($B$2="ALL",$B$2=A4308),OR($E$2="ALL",IFERROR(SEARCH($E$2,B4308),0)&gt;0)),"MATCH","")</f>
        <v/>
      </c>
    </row>
    <row r="4309" spans="1:43" ht="14.25" customHeight="1" x14ac:dyDescent="0.25">
      <c r="A4309" s="108" t="s">
        <v>1137</v>
      </c>
      <c r="B4309" s="136" t="s">
        <v>1138</v>
      </c>
      <c r="C4309" s="136" t="s">
        <v>1139</v>
      </c>
      <c r="D4309" s="136" t="s">
        <v>1140</v>
      </c>
      <c r="E4309" s="136" t="s">
        <v>1141</v>
      </c>
      <c r="F4309" s="136" t="s">
        <v>1142</v>
      </c>
      <c r="G4309" s="136" t="s">
        <v>1143</v>
      </c>
      <c r="H4309" s="136" t="s">
        <v>1144</v>
      </c>
      <c r="I4309" s="136" t="s">
        <v>1145</v>
      </c>
      <c r="J4309" s="136" t="s">
        <v>1146</v>
      </c>
      <c r="K4309" s="136" t="s">
        <v>1147</v>
      </c>
      <c r="L4309" s="136" t="s">
        <v>1148</v>
      </c>
      <c r="M4309" s="136" t="s">
        <v>1149</v>
      </c>
      <c r="N4309" s="136" t="s">
        <v>1150</v>
      </c>
      <c r="O4309" s="136" t="s">
        <v>1151</v>
      </c>
      <c r="P4309" s="136" t="s">
        <v>1152</v>
      </c>
      <c r="Q4309" s="136" t="s">
        <v>1153</v>
      </c>
      <c r="R4309" s="136" t="s">
        <v>1154</v>
      </c>
      <c r="S4309" s="136" t="s">
        <v>1155</v>
      </c>
      <c r="T4309" s="136" t="s">
        <v>1156</v>
      </c>
      <c r="U4309" s="136" t="s">
        <v>1157</v>
      </c>
      <c r="V4309" s="136" t="s">
        <v>1158</v>
      </c>
      <c r="W4309" s="136" t="s">
        <v>1159</v>
      </c>
      <c r="X4309" s="136" t="s">
        <v>1160</v>
      </c>
      <c r="Y4309" s="136" t="s">
        <v>1161</v>
      </c>
      <c r="Z4309" s="136" t="s">
        <v>1162</v>
      </c>
      <c r="AA4309" s="136" t="s">
        <v>1163</v>
      </c>
      <c r="AB4309" s="137" t="s">
        <v>156</v>
      </c>
      <c r="AC4309" s="137" t="s">
        <v>157</v>
      </c>
      <c r="AD4309" s="137" t="s">
        <v>158</v>
      </c>
      <c r="AE4309" s="137" t="s">
        <v>139</v>
      </c>
      <c r="AF4309" s="138" t="s">
        <v>140</v>
      </c>
      <c r="AG4309" s="138" t="s">
        <v>141</v>
      </c>
      <c r="AH4309" s="138" t="s">
        <v>142</v>
      </c>
      <c r="AI4309" s="138" t="s">
        <v>143</v>
      </c>
      <c r="AJ4309" s="139" t="s">
        <v>144</v>
      </c>
      <c r="AK4309" s="139" t="s">
        <v>145</v>
      </c>
      <c r="AL4309" s="139" t="s">
        <v>146</v>
      </c>
      <c r="AM4309" s="140" t="s">
        <v>147</v>
      </c>
      <c r="AN4309" s="140" t="s">
        <v>148</v>
      </c>
      <c r="AQ4309" t="str">
        <f>AQ4308</f>
        <v/>
      </c>
    </row>
    <row r="4310" spans="1:43" ht="14.25" customHeight="1" x14ac:dyDescent="0.25">
      <c r="A4310" s="99" t="s">
        <v>1164</v>
      </c>
      <c r="B4310" s="112">
        <f>'Run Rate'!E434</f>
        <v>11</v>
      </c>
      <c r="C4310" s="112">
        <f>'Run Rate'!F434</f>
        <v>18</v>
      </c>
      <c r="D4310" s="112">
        <f>'Run Rate'!G434</f>
        <v>26</v>
      </c>
      <c r="E4310" s="112">
        <f>'Run Rate'!H434</f>
        <v>17</v>
      </c>
      <c r="F4310" s="112">
        <f>'Run Rate'!I434</f>
        <v>16</v>
      </c>
      <c r="G4310" s="112">
        <f>'Run Rate'!J434</f>
        <v>14</v>
      </c>
      <c r="H4310" s="112">
        <f>'Run Rate'!K434</f>
        <v>13</v>
      </c>
      <c r="I4310" s="112">
        <f>'Run Rate'!L434</f>
        <v>17</v>
      </c>
      <c r="J4310" s="112">
        <f>'Run Rate'!M434</f>
        <v>21</v>
      </c>
      <c r="K4310" s="112">
        <f>'Run Rate'!N434</f>
        <v>19</v>
      </c>
      <c r="L4310" s="112">
        <f>'Run Rate'!O434</f>
        <v>19</v>
      </c>
      <c r="M4310" s="112">
        <f>'Run Rate'!P434</f>
        <v>20</v>
      </c>
      <c r="N4310" s="112">
        <f>'Run Rate'!Q434</f>
        <v>15</v>
      </c>
      <c r="O4310" s="112">
        <f>'Run Rate'!R434</f>
        <v>6</v>
      </c>
      <c r="P4310" s="112">
        <f>'Run Rate'!S434</f>
        <v>1</v>
      </c>
      <c r="Q4310" s="112">
        <f>'Run Rate'!T434</f>
        <v>13</v>
      </c>
      <c r="R4310" s="112">
        <f>'Run Rate'!U434</f>
        <v>16</v>
      </c>
      <c r="S4310" s="112">
        <f>'Run Rate'!V434</f>
        <v>9</v>
      </c>
      <c r="T4310" s="112">
        <f>'Run Rate'!W434</f>
        <v>21</v>
      </c>
      <c r="U4310" s="112">
        <f>'Run Rate'!X434</f>
        <v>18</v>
      </c>
      <c r="V4310" s="112">
        <f>'Run Rate'!Y434</f>
        <v>15</v>
      </c>
      <c r="W4310" s="112">
        <f>'Run Rate'!Z434</f>
        <v>16</v>
      </c>
      <c r="X4310" s="112">
        <f>'Run Rate'!AA434</f>
        <v>13</v>
      </c>
      <c r="Y4310" s="112">
        <f>'Run Rate'!AB434</f>
        <v>10</v>
      </c>
      <c r="Z4310" s="112">
        <f>'Run Rate'!AC434</f>
        <v>17</v>
      </c>
      <c r="AA4310" s="112">
        <f>'Run Rate'!AD434</f>
        <v>14</v>
      </c>
      <c r="AB4310" s="113">
        <v>14</v>
      </c>
      <c r="AC4310" s="112">
        <v>14</v>
      </c>
      <c r="AD4310" s="112">
        <v>14</v>
      </c>
      <c r="AE4310" s="112">
        <v>14</v>
      </c>
      <c r="AF4310" s="112">
        <v>14</v>
      </c>
      <c r="AG4310" s="112">
        <v>14</v>
      </c>
      <c r="AH4310" s="112">
        <v>14</v>
      </c>
      <c r="AI4310" s="112">
        <v>14</v>
      </c>
      <c r="AJ4310" s="112">
        <v>14</v>
      </c>
      <c r="AK4310" s="112">
        <v>14</v>
      </c>
      <c r="AL4310" s="112">
        <v>14</v>
      </c>
      <c r="AM4310" s="112">
        <v>14</v>
      </c>
      <c r="AN4310" s="112">
        <v>14</v>
      </c>
      <c r="AQ4310" t="str">
        <f>AQ4308</f>
        <v/>
      </c>
    </row>
    <row r="4311" spans="1:43" ht="14.25" customHeight="1" x14ac:dyDescent="0.25">
      <c r="A4311" s="99" t="s">
        <v>1165</v>
      </c>
      <c r="B4311" s="114"/>
      <c r="C4311" s="114"/>
      <c r="D4311" s="114"/>
      <c r="E4311" s="114"/>
      <c r="F4311" s="114"/>
      <c r="G4311" s="114"/>
      <c r="H4311" s="114"/>
      <c r="I4311" s="114"/>
      <c r="J4311" s="114"/>
      <c r="K4311" s="114"/>
      <c r="L4311" s="114"/>
      <c r="M4311" s="114"/>
      <c r="N4311" s="114"/>
      <c r="O4311" s="114"/>
      <c r="P4311" s="114"/>
      <c r="Q4311" s="114"/>
      <c r="R4311" s="114"/>
      <c r="S4311" s="114"/>
      <c r="T4311" s="114"/>
      <c r="U4311" s="114"/>
      <c r="V4311" s="114"/>
      <c r="W4311" s="115"/>
      <c r="X4311" s="115"/>
      <c r="Y4311" s="115"/>
      <c r="Z4311" s="115"/>
      <c r="AA4311" s="112" t="s">
        <v>1166</v>
      </c>
      <c r="AB4311" s="113"/>
      <c r="AC4311" s="112"/>
      <c r="AD4311" s="112"/>
      <c r="AE4311" s="112"/>
      <c r="AF4311" s="112"/>
      <c r="AG4311" s="112"/>
      <c r="AH4311" s="112"/>
      <c r="AI4311" s="112"/>
      <c r="AJ4311" s="112"/>
      <c r="AK4311" s="112"/>
      <c r="AL4311" s="112"/>
      <c r="AM4311" s="112"/>
      <c r="AN4311" s="112"/>
      <c r="AQ4311" t="str">
        <f>AQ4308</f>
        <v/>
      </c>
    </row>
    <row r="4312" spans="1:43" ht="14.25" customHeight="1" x14ac:dyDescent="0.25">
      <c r="A4312" s="99" t="s">
        <v>1167</v>
      </c>
      <c r="B4312" s="114"/>
      <c r="C4312" s="114"/>
      <c r="D4312" s="114"/>
      <c r="E4312" s="114"/>
      <c r="F4312" s="114"/>
      <c r="G4312" s="114"/>
      <c r="H4312" s="114"/>
      <c r="I4312" s="114"/>
      <c r="J4312" s="114"/>
      <c r="K4312" s="114"/>
      <c r="L4312" s="114"/>
      <c r="M4312" s="114"/>
      <c r="N4312" s="114"/>
      <c r="O4312" s="114"/>
      <c r="P4312" s="114"/>
      <c r="Q4312" s="114"/>
      <c r="R4312" s="114"/>
      <c r="S4312" s="114"/>
      <c r="T4312" s="114"/>
      <c r="U4312" s="114"/>
      <c r="V4312" s="114"/>
      <c r="W4312" s="115"/>
      <c r="X4312" s="116"/>
      <c r="Y4312" s="117"/>
      <c r="Z4312" s="115"/>
      <c r="AA4312" s="112" t="s">
        <v>1168</v>
      </c>
      <c r="AB4312" s="113">
        <f>'Demand Input VP'!B2159</f>
        <v>0</v>
      </c>
      <c r="AC4312" s="112">
        <f>'Demand Input VP'!C2159</f>
        <v>0</v>
      </c>
      <c r="AD4312" s="112">
        <f>'Demand Input VP'!D2159</f>
        <v>0</v>
      </c>
      <c r="AE4312" s="112">
        <f>'Demand Input VP'!E2159</f>
        <v>0</v>
      </c>
      <c r="AF4312" s="112">
        <f>'Demand Input VP'!F2159</f>
        <v>0</v>
      </c>
      <c r="AG4312" s="112">
        <f>'Demand Input VP'!G2159</f>
        <v>0</v>
      </c>
      <c r="AH4312" s="112">
        <f>'Demand Input VP'!H2159</f>
        <v>0</v>
      </c>
      <c r="AI4312" s="112">
        <f>'Demand Input VP'!I2159</f>
        <v>0</v>
      </c>
      <c r="AJ4312" s="112">
        <f>'Demand Input VP'!J2159</f>
        <v>0</v>
      </c>
      <c r="AK4312" s="112">
        <f>'Demand Input VP'!K2159</f>
        <v>0</v>
      </c>
      <c r="AL4312" s="112">
        <f>'Demand Input VP'!L2159</f>
        <v>0</v>
      </c>
      <c r="AM4312" s="112">
        <f>'Demand Input VP'!M2159</f>
        <v>0</v>
      </c>
      <c r="AN4312" s="112">
        <f>'Demand Input VP'!N2159</f>
        <v>0</v>
      </c>
      <c r="AQ4312" t="str">
        <f>AQ4308</f>
        <v/>
      </c>
    </row>
    <row r="4313" spans="1:43" ht="14.25" customHeight="1" x14ac:dyDescent="0.25">
      <c r="A4313" s="99" t="s">
        <v>1169</v>
      </c>
      <c r="B4313" s="118"/>
      <c r="C4313" s="118"/>
      <c r="D4313" s="118"/>
      <c r="E4313" s="118"/>
      <c r="F4313" s="118"/>
      <c r="G4313" s="118"/>
      <c r="H4313" s="118"/>
      <c r="I4313" s="118"/>
      <c r="J4313" s="118"/>
      <c r="K4313" s="118"/>
      <c r="L4313" s="118"/>
      <c r="M4313" s="118"/>
      <c r="N4313" s="118"/>
      <c r="O4313" s="118"/>
      <c r="P4313" s="118"/>
      <c r="Q4313" s="118"/>
      <c r="R4313" s="118"/>
      <c r="S4313" s="118"/>
      <c r="T4313" s="118"/>
      <c r="U4313" s="118"/>
      <c r="V4313" s="118"/>
      <c r="W4313" s="115"/>
      <c r="X4313" s="116"/>
      <c r="Y4313" s="117"/>
      <c r="Z4313" s="119"/>
      <c r="AA4313" s="120" t="s">
        <v>1170</v>
      </c>
      <c r="AB4313" s="121">
        <f>'Demand Input VP'!B2158</f>
        <v>0</v>
      </c>
      <c r="AC4313" s="120">
        <f>'Demand Input VP'!C2158</f>
        <v>0</v>
      </c>
      <c r="AD4313" s="120">
        <f>'Demand Input VP'!D2158</f>
        <v>0</v>
      </c>
      <c r="AE4313" s="120">
        <f>'Demand Input VP'!E2158</f>
        <v>0</v>
      </c>
      <c r="AF4313" s="120">
        <f>'Demand Input VP'!F2158</f>
        <v>0</v>
      </c>
      <c r="AG4313" s="120">
        <f>'Demand Input VP'!G2158</f>
        <v>0</v>
      </c>
      <c r="AH4313" s="120">
        <f>'Demand Input VP'!H2158</f>
        <v>0</v>
      </c>
      <c r="AI4313" s="120">
        <f>'Demand Input VP'!I2158</f>
        <v>0</v>
      </c>
      <c r="AJ4313" s="120">
        <f>'Demand Input VP'!J2158</f>
        <v>0</v>
      </c>
      <c r="AK4313" s="120">
        <f>'Demand Input VP'!K2158</f>
        <v>0</v>
      </c>
      <c r="AL4313" s="120">
        <f>'Demand Input VP'!L2158</f>
        <v>0</v>
      </c>
      <c r="AM4313" s="120">
        <f>'Demand Input VP'!M2158</f>
        <v>0</v>
      </c>
      <c r="AN4313" s="120">
        <f>'Demand Input VP'!N2158</f>
        <v>0</v>
      </c>
      <c r="AQ4313" t="str">
        <f>AQ4308</f>
        <v/>
      </c>
    </row>
    <row r="4314" spans="1:43" ht="14.25" customHeight="1" x14ac:dyDescent="0.25">
      <c r="A4314" s="1"/>
      <c r="B4314" s="122"/>
      <c r="C4314" s="122"/>
      <c r="D4314" s="122"/>
      <c r="E4314" s="122"/>
      <c r="F4314" s="122"/>
      <c r="G4314" s="122"/>
      <c r="H4314" s="122"/>
      <c r="I4314" s="122"/>
      <c r="J4314" s="122"/>
      <c r="K4314" s="122"/>
      <c r="L4314" s="122"/>
      <c r="M4314" s="122"/>
      <c r="N4314" s="122"/>
      <c r="O4314" s="122"/>
      <c r="P4314" s="122"/>
      <c r="Q4314" s="122"/>
      <c r="R4314" s="122"/>
      <c r="S4314" s="122"/>
      <c r="T4314" s="122"/>
      <c r="U4314" s="122"/>
      <c r="V4314" s="122"/>
      <c r="W4314" s="123"/>
      <c r="X4314" s="116"/>
      <c r="Y4314" s="117"/>
      <c r="Z4314" s="123"/>
      <c r="AA4314" s="112" t="s">
        <v>1171</v>
      </c>
      <c r="AB4314" s="113">
        <f>'Demand Input MP'!B2159</f>
        <v>0</v>
      </c>
      <c r="AC4314" s="112">
        <f>'Demand Input MP'!C2159</f>
        <v>0</v>
      </c>
      <c r="AD4314" s="112">
        <f>'Demand Input MP'!D2159</f>
        <v>0</v>
      </c>
      <c r="AE4314" s="112">
        <f>'Demand Input MP'!E2159</f>
        <v>0</v>
      </c>
      <c r="AF4314" s="112">
        <f>'Demand Input MP'!F2159</f>
        <v>0</v>
      </c>
      <c r="AG4314" s="112">
        <f>'Demand Input MP'!G2159</f>
        <v>0</v>
      </c>
      <c r="AH4314" s="112">
        <f>'Demand Input MP'!H2159</f>
        <v>0</v>
      </c>
      <c r="AI4314" s="112">
        <f>'Demand Input MP'!I2159</f>
        <v>0</v>
      </c>
      <c r="AJ4314" s="112">
        <f>'Demand Input MP'!J2159</f>
        <v>0</v>
      </c>
      <c r="AK4314" s="112">
        <f>'Demand Input MP'!K2159</f>
        <v>0</v>
      </c>
      <c r="AL4314" s="112">
        <f>'Demand Input MP'!L2159</f>
        <v>0</v>
      </c>
      <c r="AM4314" s="112">
        <f>'Demand Input MP'!M2159</f>
        <v>0</v>
      </c>
      <c r="AN4314" s="112">
        <f>'Demand Input MP'!N2159</f>
        <v>0</v>
      </c>
      <c r="AQ4314" t="str">
        <f>AQ4308</f>
        <v/>
      </c>
    </row>
    <row r="4315" spans="1:43" ht="14.25" customHeight="1" x14ac:dyDescent="0.25">
      <c r="A4315" s="1"/>
      <c r="B4315" s="122"/>
      <c r="C4315" s="122"/>
      <c r="D4315" s="122"/>
      <c r="E4315" s="122"/>
      <c r="F4315" s="122"/>
      <c r="G4315" s="122"/>
      <c r="H4315" s="122"/>
      <c r="I4315" s="122"/>
      <c r="J4315" s="122"/>
      <c r="K4315" s="122"/>
      <c r="L4315" s="122"/>
      <c r="M4315" s="122"/>
      <c r="N4315" s="122"/>
      <c r="O4315" s="122"/>
      <c r="P4315" s="122"/>
      <c r="Q4315" s="122"/>
      <c r="R4315" s="122"/>
      <c r="S4315" s="122"/>
      <c r="T4315" s="122"/>
      <c r="U4315" s="122"/>
      <c r="V4315" s="124" t="s">
        <v>91</v>
      </c>
      <c r="W4315" s="125">
        <f>IFERROR(IF(SUM('Run Rate History'!E434:AD434)&gt;0,(SUMPRODUCT((B4310:AA4310&gt;=PERCENTILE(B4310:AA4310,0.1))*(B4310:AA4310&lt;=PERCENTILE(B4310:AA4310,0.9))*B4310:AA4310)+SUMPRODUCT(('Run Rate History'!E434:AD434&gt;=PERCENTILE(B4310:AA4310,0.1))*('Run Rate History'!E434:AD434&lt;=PERCENTILE(B4310:AA4310,0.9))*'Run Rate History'!E434:AD434))/(SUMPRODUCT((B4310:AA4310&gt;=PERCENTILE(B4310:AA4310,0.1))*(B4310:AA4310&lt;=PERCENTILE(B4310:AA4310,0.9))*1)+SUMPRODUCT(('Run Rate History'!E434:AD434&gt;=PERCENTILE(B4310:AA4310,0.1))*('Run Rate History'!E434:AD434&lt;=PERCENTILE(B4310:AA4310,0.9))*1)),TRIMMEAN(B4310:AA4310,0.15)),0)</f>
        <v>14.852941176470589</v>
      </c>
      <c r="X4315" s="126" t="s">
        <v>1172</v>
      </c>
      <c r="Y4315" s="127">
        <f>SUM(B4310:AA4310)/26</f>
        <v>15.192307692307692</v>
      </c>
      <c r="Z4315" s="128"/>
      <c r="AA4315" s="112" t="s">
        <v>1173</v>
      </c>
      <c r="AB4315" s="113">
        <f>'Demand Input MP'!B2158</f>
        <v>0</v>
      </c>
      <c r="AC4315" s="112">
        <f>'Demand Input MP'!C2158</f>
        <v>0</v>
      </c>
      <c r="AD4315" s="112">
        <f>'Demand Input MP'!D2158</f>
        <v>0</v>
      </c>
      <c r="AE4315" s="112">
        <f>'Demand Input MP'!E2158</f>
        <v>0</v>
      </c>
      <c r="AF4315" s="112">
        <f>'Demand Input MP'!F2158</f>
        <v>0</v>
      </c>
      <c r="AG4315" s="112">
        <f>'Demand Input MP'!G2158</f>
        <v>0</v>
      </c>
      <c r="AH4315" s="112">
        <f>'Demand Input MP'!H2158</f>
        <v>0</v>
      </c>
      <c r="AI4315" s="112">
        <f>'Demand Input MP'!I2158</f>
        <v>0</v>
      </c>
      <c r="AJ4315" s="112">
        <f>'Demand Input MP'!J2158</f>
        <v>0</v>
      </c>
      <c r="AK4315" s="112">
        <f>'Demand Input MP'!K2158</f>
        <v>0</v>
      </c>
      <c r="AL4315" s="112">
        <f>'Demand Input MP'!L2158</f>
        <v>0</v>
      </c>
      <c r="AM4315" s="112">
        <f>'Demand Input MP'!M2158</f>
        <v>0</v>
      </c>
      <c r="AN4315" s="112">
        <f>'Demand Input MP'!N2158</f>
        <v>0</v>
      </c>
      <c r="AQ4315" t="str">
        <f>AQ4308</f>
        <v/>
      </c>
    </row>
    <row r="4316" spans="1:43" ht="14.25" customHeight="1" x14ac:dyDescent="0.25">
      <c r="A4316" s="1"/>
      <c r="B4316" s="122"/>
      <c r="C4316" s="122"/>
      <c r="D4316" s="122"/>
      <c r="E4316" s="122"/>
      <c r="F4316" s="122"/>
      <c r="G4316" s="122"/>
      <c r="H4316" s="122"/>
      <c r="I4316" s="122"/>
      <c r="J4316" s="122"/>
      <c r="K4316" s="122"/>
      <c r="L4316" s="122"/>
      <c r="M4316" s="122"/>
      <c r="N4316" s="122"/>
      <c r="O4316" s="122"/>
      <c r="P4316" s="122"/>
      <c r="Q4316" s="122"/>
      <c r="R4316" s="122"/>
      <c r="S4316" s="122"/>
      <c r="T4316" s="122"/>
      <c r="U4316" s="122"/>
      <c r="V4316" s="124" t="s">
        <v>94</v>
      </c>
      <c r="W4316" s="125">
        <f>IFERROR((1*MIN(MAX(X4310,0.5*IF(SUM('Run Rate History'!E434:AD434)&gt;0,(MEDIAN(IF(B4310:AA4310&gt;0,B4310:AA4310))+MEDIAN(IF('Run Rate History'!E434:AD434&gt;0,'Run Rate History'!E434:AD434)))/2,MEDIAN(IF(B4310:AA4310&gt;0,B4310:AA4310)))),2*IF(SUM('Run Rate History'!E434:AD434)&gt;0,(MEDIAN(IF(B4310:AA4310&gt;0,B4310:AA4310))+MEDIAN(IF('Run Rate History'!E434:AD434&gt;0,'Run Rate History'!E434:AD434)))/2,MEDIAN(IF(B4310:AA4310&gt;0,B4310:AA4310))))+2*MIN(MAX(Y4310,0.5*IF(SUM('Run Rate History'!E434:AD434)&gt;0,(MEDIAN(IF(B4310:AA4310&gt;0,B4310:AA4310))+MEDIAN(IF('Run Rate History'!E434:AD434&gt;0,'Run Rate History'!E434:AD434)))/2,MEDIAN(IF(B4310:AA4310&gt;0,B4310:AA4310)))),2*IF(SUM('Run Rate History'!E434:AD434)&gt;0,(MEDIAN(IF(B4310:AA4310&gt;0,B4310:AA4310))+MEDIAN(IF('Run Rate History'!E434:AD434&gt;0,'Run Rate History'!E434:AD434)))/2,MEDIAN(IF(B4310:AA4310&gt;0,B4310:AA4310))))+3*MIN(MAX(Z4310,0.5*IF(SUM('Run Rate History'!E434:AD434)&gt;0,(MEDIAN(IF(B4310:AA4310&gt;0,B4310:AA4310))+MEDIAN(IF('Run Rate History'!E434:AD434&gt;0,'Run Rate History'!E434:AD434)))/2,MEDIAN(IF(B4310:AA4310&gt;0,B4310:AA4310)))),2*IF(SUM('Run Rate History'!E434:AD434)&gt;0,(MEDIAN(IF(B4310:AA4310&gt;0,B4310:AA4310))+MEDIAN(IF('Run Rate History'!E434:AD434&gt;0,'Run Rate History'!E434:AD434)))/2,MEDIAN(IF(B4310:AA4310&gt;0,B4310:AA4310))))+4*MIN(MAX(AA4310,0.5*IF(SUM('Run Rate History'!E434:AD434)&gt;0,(MEDIAN(IF(B4310:AA4310&gt;0,B4310:AA4310))+MEDIAN(IF('Run Rate History'!E434:AD434&gt;0,'Run Rate History'!E434:AD434)))/2,MEDIAN(IF(B4310:AA4310&gt;0,B4310:AA4310)))),2*IF(SUM('Run Rate History'!E434:AD434)&gt;0,(MEDIAN(IF(B4310:AA4310&gt;0,B4310:AA4310))+MEDIAN(IF('Run Rate History'!E434:AD434&gt;0,'Run Rate History'!E434:AD434)))/2,MEDIAN(IF(B4310:AA4310&gt;0,B4310:AA4310)))))/10,0)</f>
        <v>14</v>
      </c>
      <c r="X4316" s="129" t="s">
        <v>1174</v>
      </c>
      <c r="Y4316" s="130">
        <f>IFERROR(VLOOKUP(A4308,'Stanje zaliha'!A:E,5,FALSE()),0)</f>
        <v>63</v>
      </c>
      <c r="Z4316" s="131"/>
      <c r="AA4316" s="113" t="s">
        <v>1175</v>
      </c>
      <c r="AB4316" s="118">
        <f t="shared" ref="AB4316:AN4316" si="860">SUM(AB4312:AB4315)</f>
        <v>0</v>
      </c>
      <c r="AC4316" s="118">
        <f t="shared" si="860"/>
        <v>0</v>
      </c>
      <c r="AD4316" s="118">
        <f t="shared" si="860"/>
        <v>0</v>
      </c>
      <c r="AE4316" s="118">
        <f t="shared" si="860"/>
        <v>0</v>
      </c>
      <c r="AF4316" s="118">
        <f t="shared" si="860"/>
        <v>0</v>
      </c>
      <c r="AG4316" s="118">
        <f t="shared" si="860"/>
        <v>0</v>
      </c>
      <c r="AH4316" s="118">
        <f t="shared" si="860"/>
        <v>0</v>
      </c>
      <c r="AI4316" s="118">
        <f t="shared" si="860"/>
        <v>0</v>
      </c>
      <c r="AJ4316" s="118">
        <f t="shared" si="860"/>
        <v>0</v>
      </c>
      <c r="AK4316" s="118">
        <f t="shared" si="860"/>
        <v>0</v>
      </c>
      <c r="AL4316" s="118">
        <f t="shared" si="860"/>
        <v>0</v>
      </c>
      <c r="AM4316" s="118">
        <f t="shared" si="860"/>
        <v>0</v>
      </c>
      <c r="AN4316" s="118">
        <f t="shared" si="860"/>
        <v>0</v>
      </c>
      <c r="AQ4316" t="str">
        <f>AQ4308</f>
        <v/>
      </c>
    </row>
    <row r="4317" spans="1:43" ht="14.25" customHeight="1" x14ac:dyDescent="0.25">
      <c r="A4317" s="1"/>
      <c r="B4317" s="122"/>
      <c r="C4317" s="122"/>
      <c r="D4317" s="122"/>
      <c r="E4317" s="122"/>
      <c r="F4317" s="122"/>
      <c r="G4317" s="122"/>
      <c r="H4317" s="122"/>
      <c r="I4317" s="122"/>
      <c r="J4317" s="122"/>
      <c r="K4317" s="122"/>
      <c r="L4317" s="122"/>
      <c r="M4317" s="122"/>
      <c r="N4317" s="122"/>
      <c r="O4317" s="122"/>
      <c r="P4317" s="122"/>
      <c r="Q4317" s="122"/>
      <c r="R4317" s="122"/>
      <c r="S4317" s="122"/>
      <c r="T4317" s="122"/>
      <c r="U4317" s="122"/>
      <c r="V4317" s="124" t="s">
        <v>95</v>
      </c>
      <c r="W4317" s="125">
        <f>IFERROR(0.6*W4316+0.4*W4315,0)</f>
        <v>14.341176470588236</v>
      </c>
      <c r="X4317" s="132" t="s">
        <v>1176</v>
      </c>
      <c r="Y4317" s="133">
        <f>IFERROR(SUMIF('Popis poslanih narudžbi'!A:A,A4308,'Popis poslanih narudžbi'!C:C),0)</f>
        <v>0</v>
      </c>
      <c r="Z4317" s="131"/>
      <c r="AA4317" s="134" t="s">
        <v>1177</v>
      </c>
      <c r="AB4317" s="118">
        <f t="shared" ref="AB4317:AN4317" si="861">AB4310+AB4316</f>
        <v>14</v>
      </c>
      <c r="AC4317" s="118">
        <f t="shared" si="861"/>
        <v>14</v>
      </c>
      <c r="AD4317" s="118">
        <f t="shared" si="861"/>
        <v>14</v>
      </c>
      <c r="AE4317" s="118">
        <f t="shared" si="861"/>
        <v>14</v>
      </c>
      <c r="AF4317" s="118">
        <f t="shared" si="861"/>
        <v>14</v>
      </c>
      <c r="AG4317" s="118">
        <f t="shared" si="861"/>
        <v>14</v>
      </c>
      <c r="AH4317" s="118">
        <f t="shared" si="861"/>
        <v>14</v>
      </c>
      <c r="AI4317" s="118">
        <f t="shared" si="861"/>
        <v>14</v>
      </c>
      <c r="AJ4317" s="118">
        <f t="shared" si="861"/>
        <v>14</v>
      </c>
      <c r="AK4317" s="118">
        <f t="shared" si="861"/>
        <v>14</v>
      </c>
      <c r="AL4317" s="118">
        <f t="shared" si="861"/>
        <v>14</v>
      </c>
      <c r="AM4317" s="118">
        <f t="shared" si="861"/>
        <v>14</v>
      </c>
      <c r="AN4317" s="118">
        <f t="shared" si="861"/>
        <v>14</v>
      </c>
      <c r="AQ4317" t="str">
        <f>AQ4308</f>
        <v/>
      </c>
    </row>
    <row r="4318" spans="1:43" ht="14.25" customHeight="1" x14ac:dyDescent="0.25">
      <c r="A4318" s="107" t="str">
        <f>'Run Rate'!A435</f>
        <v>ATC06601</v>
      </c>
      <c r="B4318" s="135" t="str">
        <f>'Run Rate'!B435</f>
        <v>Girja profesionalna 12 kg Atleticore</v>
      </c>
      <c r="C4318" s="135" t="str">
        <f>'Run Rate'!C435</f>
        <v>FITNESS OPREMA</v>
      </c>
      <c r="D4318" s="135" t="str">
        <f>'Run Rate'!D435</f>
        <v>03 BRONZE</v>
      </c>
      <c r="E4318" s="122"/>
      <c r="F4318" s="122"/>
      <c r="G4318" s="122"/>
      <c r="H4318" s="122"/>
      <c r="I4318" s="122"/>
      <c r="J4318" s="122"/>
      <c r="K4318" s="122"/>
      <c r="L4318" s="122"/>
      <c r="M4318" s="122"/>
      <c r="N4318" s="122"/>
      <c r="O4318" s="122"/>
      <c r="P4318" s="122"/>
      <c r="Q4318" s="122"/>
      <c r="R4318" s="122"/>
      <c r="S4318" s="122"/>
      <c r="T4318" s="122"/>
      <c r="U4318" s="122"/>
      <c r="V4318" s="122"/>
      <c r="W4318" s="122"/>
      <c r="X4318" s="122"/>
      <c r="Y4318" s="122"/>
      <c r="Z4318" s="122"/>
      <c r="AA4318" s="122"/>
      <c r="AB4318" s="122"/>
      <c r="AC4318" s="122"/>
      <c r="AD4318" s="122"/>
      <c r="AE4318" s="122"/>
      <c r="AF4318" s="122"/>
      <c r="AG4318" s="122"/>
      <c r="AH4318" s="122"/>
      <c r="AI4318" s="122"/>
      <c r="AJ4318" s="122"/>
      <c r="AK4318" s="122"/>
      <c r="AL4318" s="122"/>
      <c r="AM4318" s="122"/>
      <c r="AN4318" s="122"/>
      <c r="AQ4318" t="str">
        <f>IF(AND(OR($B$1="ALL",$B$1=C4318),OR($E$1="ALL",$E$1=D4318),OR($B$2="ALL",$B$2=A4318),OR($E$2="ALL",IFERROR(SEARCH($E$2,B4318),0)&gt;0)),"MATCH","")</f>
        <v/>
      </c>
    </row>
    <row r="4319" spans="1:43" ht="14.25" customHeight="1" x14ac:dyDescent="0.25">
      <c r="A4319" s="108" t="s">
        <v>1137</v>
      </c>
      <c r="B4319" s="136" t="s">
        <v>1138</v>
      </c>
      <c r="C4319" s="136" t="s">
        <v>1139</v>
      </c>
      <c r="D4319" s="136" t="s">
        <v>1140</v>
      </c>
      <c r="E4319" s="136" t="s">
        <v>1141</v>
      </c>
      <c r="F4319" s="136" t="s">
        <v>1142</v>
      </c>
      <c r="G4319" s="136" t="s">
        <v>1143</v>
      </c>
      <c r="H4319" s="136" t="s">
        <v>1144</v>
      </c>
      <c r="I4319" s="136" t="s">
        <v>1145</v>
      </c>
      <c r="J4319" s="136" t="s">
        <v>1146</v>
      </c>
      <c r="K4319" s="136" t="s">
        <v>1147</v>
      </c>
      <c r="L4319" s="136" t="s">
        <v>1148</v>
      </c>
      <c r="M4319" s="136" t="s">
        <v>1149</v>
      </c>
      <c r="N4319" s="136" t="s">
        <v>1150</v>
      </c>
      <c r="O4319" s="136" t="s">
        <v>1151</v>
      </c>
      <c r="P4319" s="136" t="s">
        <v>1152</v>
      </c>
      <c r="Q4319" s="136" t="s">
        <v>1153</v>
      </c>
      <c r="R4319" s="136" t="s">
        <v>1154</v>
      </c>
      <c r="S4319" s="136" t="s">
        <v>1155</v>
      </c>
      <c r="T4319" s="136" t="s">
        <v>1156</v>
      </c>
      <c r="U4319" s="136" t="s">
        <v>1157</v>
      </c>
      <c r="V4319" s="136" t="s">
        <v>1158</v>
      </c>
      <c r="W4319" s="136" t="s">
        <v>1159</v>
      </c>
      <c r="X4319" s="136" t="s">
        <v>1160</v>
      </c>
      <c r="Y4319" s="136" t="s">
        <v>1161</v>
      </c>
      <c r="Z4319" s="136" t="s">
        <v>1162</v>
      </c>
      <c r="AA4319" s="136" t="s">
        <v>1163</v>
      </c>
      <c r="AB4319" s="137" t="s">
        <v>156</v>
      </c>
      <c r="AC4319" s="137" t="s">
        <v>157</v>
      </c>
      <c r="AD4319" s="137" t="s">
        <v>158</v>
      </c>
      <c r="AE4319" s="137" t="s">
        <v>139</v>
      </c>
      <c r="AF4319" s="138" t="s">
        <v>140</v>
      </c>
      <c r="AG4319" s="138" t="s">
        <v>141</v>
      </c>
      <c r="AH4319" s="138" t="s">
        <v>142</v>
      </c>
      <c r="AI4319" s="138" t="s">
        <v>143</v>
      </c>
      <c r="AJ4319" s="139" t="s">
        <v>144</v>
      </c>
      <c r="AK4319" s="139" t="s">
        <v>145</v>
      </c>
      <c r="AL4319" s="139" t="s">
        <v>146</v>
      </c>
      <c r="AM4319" s="140" t="s">
        <v>147</v>
      </c>
      <c r="AN4319" s="140" t="s">
        <v>148</v>
      </c>
      <c r="AQ4319" t="str">
        <f>AQ4318</f>
        <v/>
      </c>
    </row>
    <row r="4320" spans="1:43" ht="14.25" customHeight="1" x14ac:dyDescent="0.25">
      <c r="A4320" s="99" t="s">
        <v>1164</v>
      </c>
      <c r="B4320" s="112">
        <f>'Run Rate'!E435</f>
        <v>4</v>
      </c>
      <c r="C4320" s="112">
        <f>'Run Rate'!F435</f>
        <v>1</v>
      </c>
      <c r="D4320" s="112">
        <f>'Run Rate'!G435</f>
        <v>0</v>
      </c>
      <c r="E4320" s="112">
        <f>'Run Rate'!H435</f>
        <v>0</v>
      </c>
      <c r="F4320" s="112">
        <f>'Run Rate'!I435</f>
        <v>2</v>
      </c>
      <c r="G4320" s="112">
        <f>'Run Rate'!J435</f>
        <v>2</v>
      </c>
      <c r="H4320" s="112">
        <f>'Run Rate'!K435</f>
        <v>7</v>
      </c>
      <c r="I4320" s="112">
        <f>'Run Rate'!L435</f>
        <v>33</v>
      </c>
      <c r="J4320" s="112">
        <f>'Run Rate'!M435</f>
        <v>13</v>
      </c>
      <c r="K4320" s="112">
        <f>'Run Rate'!N435</f>
        <v>22</v>
      </c>
      <c r="L4320" s="112">
        <f>'Run Rate'!O435</f>
        <v>5</v>
      </c>
      <c r="M4320" s="112">
        <f>'Run Rate'!P435</f>
        <v>5</v>
      </c>
      <c r="N4320" s="112">
        <f>'Run Rate'!Q435</f>
        <v>11</v>
      </c>
      <c r="O4320" s="112">
        <f>'Run Rate'!R435</f>
        <v>4</v>
      </c>
      <c r="P4320" s="112">
        <f>'Run Rate'!S435</f>
        <v>2</v>
      </c>
      <c r="Q4320" s="112">
        <f>'Run Rate'!T435</f>
        <v>5</v>
      </c>
      <c r="R4320" s="112">
        <f>'Run Rate'!U435</f>
        <v>5</v>
      </c>
      <c r="S4320" s="112">
        <f>'Run Rate'!V435</f>
        <v>3</v>
      </c>
      <c r="T4320" s="112">
        <f>'Run Rate'!W435</f>
        <v>0</v>
      </c>
      <c r="U4320" s="112">
        <f>'Run Rate'!X435</f>
        <v>2</v>
      </c>
      <c r="V4320" s="112">
        <f>'Run Rate'!Y435</f>
        <v>0</v>
      </c>
      <c r="W4320" s="112">
        <f>'Run Rate'!Z435</f>
        <v>3</v>
      </c>
      <c r="X4320" s="112">
        <f>'Run Rate'!AA435</f>
        <v>0</v>
      </c>
      <c r="Y4320" s="112">
        <f>'Run Rate'!AB435</f>
        <v>1</v>
      </c>
      <c r="Z4320" s="112">
        <f>'Run Rate'!AC435</f>
        <v>0</v>
      </c>
      <c r="AA4320" s="112">
        <f>'Run Rate'!AD435</f>
        <v>3</v>
      </c>
      <c r="AB4320" s="113">
        <v>2</v>
      </c>
      <c r="AC4320" s="112">
        <v>2</v>
      </c>
      <c r="AD4320" s="112">
        <v>2</v>
      </c>
      <c r="AE4320" s="112">
        <v>2</v>
      </c>
      <c r="AF4320" s="112">
        <v>2</v>
      </c>
      <c r="AG4320" s="112">
        <v>2</v>
      </c>
      <c r="AH4320" s="112">
        <v>2</v>
      </c>
      <c r="AI4320" s="112">
        <v>2</v>
      </c>
      <c r="AJ4320" s="112">
        <v>2</v>
      </c>
      <c r="AK4320" s="112">
        <v>2</v>
      </c>
      <c r="AL4320" s="112">
        <v>2</v>
      </c>
      <c r="AM4320" s="112">
        <v>2</v>
      </c>
      <c r="AN4320" s="112">
        <v>2</v>
      </c>
      <c r="AQ4320" t="str">
        <f>AQ4318</f>
        <v/>
      </c>
    </row>
    <row r="4321" spans="1:43" ht="14.25" customHeight="1" x14ac:dyDescent="0.25">
      <c r="A4321" s="99" t="s">
        <v>1165</v>
      </c>
      <c r="B4321" s="114"/>
      <c r="C4321" s="114"/>
      <c r="D4321" s="114"/>
      <c r="E4321" s="114"/>
      <c r="F4321" s="114"/>
      <c r="G4321" s="114"/>
      <c r="H4321" s="114"/>
      <c r="I4321" s="114"/>
      <c r="J4321" s="114"/>
      <c r="K4321" s="114"/>
      <c r="L4321" s="114"/>
      <c r="M4321" s="114"/>
      <c r="N4321" s="114"/>
      <c r="O4321" s="114"/>
      <c r="P4321" s="114"/>
      <c r="Q4321" s="114"/>
      <c r="R4321" s="114"/>
      <c r="S4321" s="114"/>
      <c r="T4321" s="114"/>
      <c r="U4321" s="114"/>
      <c r="V4321" s="114"/>
      <c r="W4321" s="115"/>
      <c r="X4321" s="115"/>
      <c r="Y4321" s="115"/>
      <c r="Z4321" s="115"/>
      <c r="AA4321" s="112" t="s">
        <v>1166</v>
      </c>
      <c r="AB4321" s="113"/>
      <c r="AC4321" s="112"/>
      <c r="AD4321" s="112"/>
      <c r="AE4321" s="112"/>
      <c r="AF4321" s="112"/>
      <c r="AG4321" s="112"/>
      <c r="AH4321" s="112"/>
      <c r="AI4321" s="112"/>
      <c r="AJ4321" s="112"/>
      <c r="AK4321" s="112"/>
      <c r="AL4321" s="112"/>
      <c r="AM4321" s="112"/>
      <c r="AN4321" s="112"/>
      <c r="AQ4321" t="str">
        <f>AQ4318</f>
        <v/>
      </c>
    </row>
    <row r="4322" spans="1:43" ht="14.25" customHeight="1" x14ac:dyDescent="0.25">
      <c r="A4322" s="99" t="s">
        <v>1167</v>
      </c>
      <c r="B4322" s="114"/>
      <c r="C4322" s="114"/>
      <c r="D4322" s="114"/>
      <c r="E4322" s="114"/>
      <c r="F4322" s="114"/>
      <c r="G4322" s="114"/>
      <c r="H4322" s="114"/>
      <c r="I4322" s="114"/>
      <c r="J4322" s="114"/>
      <c r="K4322" s="114"/>
      <c r="L4322" s="114"/>
      <c r="M4322" s="114"/>
      <c r="N4322" s="114"/>
      <c r="O4322" s="114"/>
      <c r="P4322" s="114"/>
      <c r="Q4322" s="114"/>
      <c r="R4322" s="114"/>
      <c r="S4322" s="114"/>
      <c r="T4322" s="114"/>
      <c r="U4322" s="114"/>
      <c r="V4322" s="114"/>
      <c r="W4322" s="115"/>
      <c r="X4322" s="116"/>
      <c r="Y4322" s="117"/>
      <c r="Z4322" s="115"/>
      <c r="AA4322" s="112" t="s">
        <v>1168</v>
      </c>
      <c r="AB4322" s="113">
        <f>'Demand Input VP'!B2164</f>
        <v>0</v>
      </c>
      <c r="AC4322" s="112">
        <f>'Demand Input VP'!C2164</f>
        <v>0</v>
      </c>
      <c r="AD4322" s="112">
        <f>'Demand Input VP'!D2164</f>
        <v>0</v>
      </c>
      <c r="AE4322" s="112">
        <f>'Demand Input VP'!E2164</f>
        <v>0</v>
      </c>
      <c r="AF4322" s="112">
        <f>'Demand Input VP'!F2164</f>
        <v>0</v>
      </c>
      <c r="AG4322" s="112">
        <f>'Demand Input VP'!G2164</f>
        <v>0</v>
      </c>
      <c r="AH4322" s="112">
        <f>'Demand Input VP'!H2164</f>
        <v>0</v>
      </c>
      <c r="AI4322" s="112">
        <f>'Demand Input VP'!I2164</f>
        <v>0</v>
      </c>
      <c r="AJ4322" s="112">
        <f>'Demand Input VP'!J2164</f>
        <v>0</v>
      </c>
      <c r="AK4322" s="112">
        <f>'Demand Input VP'!K2164</f>
        <v>0</v>
      </c>
      <c r="AL4322" s="112">
        <f>'Demand Input VP'!L2164</f>
        <v>0</v>
      </c>
      <c r="AM4322" s="112">
        <f>'Demand Input VP'!M2164</f>
        <v>0</v>
      </c>
      <c r="AN4322" s="112">
        <f>'Demand Input VP'!N2164</f>
        <v>0</v>
      </c>
      <c r="AQ4322" t="str">
        <f>AQ4318</f>
        <v/>
      </c>
    </row>
    <row r="4323" spans="1:43" ht="14.25" customHeight="1" x14ac:dyDescent="0.25">
      <c r="A4323" s="99" t="s">
        <v>1169</v>
      </c>
      <c r="B4323" s="118"/>
      <c r="C4323" s="118"/>
      <c r="D4323" s="118"/>
      <c r="E4323" s="118"/>
      <c r="F4323" s="118"/>
      <c r="G4323" s="118"/>
      <c r="H4323" s="118"/>
      <c r="I4323" s="118"/>
      <c r="J4323" s="118"/>
      <c r="K4323" s="118"/>
      <c r="L4323" s="118"/>
      <c r="M4323" s="118"/>
      <c r="N4323" s="118"/>
      <c r="O4323" s="118"/>
      <c r="P4323" s="118"/>
      <c r="Q4323" s="118"/>
      <c r="R4323" s="118"/>
      <c r="S4323" s="118"/>
      <c r="T4323" s="118"/>
      <c r="U4323" s="118"/>
      <c r="V4323" s="118"/>
      <c r="W4323" s="115"/>
      <c r="X4323" s="116"/>
      <c r="Y4323" s="117"/>
      <c r="Z4323" s="119"/>
      <c r="AA4323" s="120" t="s">
        <v>1170</v>
      </c>
      <c r="AB4323" s="121">
        <f>'Demand Input VP'!B2163</f>
        <v>0</v>
      </c>
      <c r="AC4323" s="120">
        <f>'Demand Input VP'!C2163</f>
        <v>0</v>
      </c>
      <c r="AD4323" s="120">
        <f>'Demand Input VP'!D2163</f>
        <v>0</v>
      </c>
      <c r="AE4323" s="120">
        <f>'Demand Input VP'!E2163</f>
        <v>0</v>
      </c>
      <c r="AF4323" s="120">
        <f>'Demand Input VP'!F2163</f>
        <v>0</v>
      </c>
      <c r="AG4323" s="120">
        <f>'Demand Input VP'!G2163</f>
        <v>0</v>
      </c>
      <c r="AH4323" s="120">
        <f>'Demand Input VP'!H2163</f>
        <v>0</v>
      </c>
      <c r="AI4323" s="120">
        <f>'Demand Input VP'!I2163</f>
        <v>0</v>
      </c>
      <c r="AJ4323" s="120">
        <f>'Demand Input VP'!J2163</f>
        <v>0</v>
      </c>
      <c r="AK4323" s="120">
        <f>'Demand Input VP'!K2163</f>
        <v>0</v>
      </c>
      <c r="AL4323" s="120">
        <f>'Demand Input VP'!L2163</f>
        <v>0</v>
      </c>
      <c r="AM4323" s="120">
        <f>'Demand Input VP'!M2163</f>
        <v>0</v>
      </c>
      <c r="AN4323" s="120">
        <f>'Demand Input VP'!N2163</f>
        <v>0</v>
      </c>
      <c r="AQ4323" t="str">
        <f>AQ4318</f>
        <v/>
      </c>
    </row>
    <row r="4324" spans="1:43" ht="14.25" customHeight="1" x14ac:dyDescent="0.25">
      <c r="A4324" s="1"/>
      <c r="B4324" s="122"/>
      <c r="C4324" s="122"/>
      <c r="D4324" s="122"/>
      <c r="E4324" s="122"/>
      <c r="F4324" s="122"/>
      <c r="G4324" s="122"/>
      <c r="H4324" s="122"/>
      <c r="I4324" s="122"/>
      <c r="J4324" s="122"/>
      <c r="K4324" s="122"/>
      <c r="L4324" s="122"/>
      <c r="M4324" s="122"/>
      <c r="N4324" s="122"/>
      <c r="O4324" s="122"/>
      <c r="P4324" s="122"/>
      <c r="Q4324" s="122"/>
      <c r="R4324" s="122"/>
      <c r="S4324" s="122"/>
      <c r="T4324" s="122"/>
      <c r="U4324" s="122"/>
      <c r="V4324" s="122"/>
      <c r="W4324" s="123"/>
      <c r="X4324" s="116"/>
      <c r="Y4324" s="117"/>
      <c r="Z4324" s="123"/>
      <c r="AA4324" s="112" t="s">
        <v>1171</v>
      </c>
      <c r="AB4324" s="113">
        <f>'Demand Input MP'!B2164</f>
        <v>0</v>
      </c>
      <c r="AC4324" s="112">
        <f>'Demand Input MP'!C2164</f>
        <v>0</v>
      </c>
      <c r="AD4324" s="112">
        <f>'Demand Input MP'!D2164</f>
        <v>0</v>
      </c>
      <c r="AE4324" s="112">
        <f>'Demand Input MP'!E2164</f>
        <v>0</v>
      </c>
      <c r="AF4324" s="112">
        <f>'Demand Input MP'!F2164</f>
        <v>0</v>
      </c>
      <c r="AG4324" s="112">
        <f>'Demand Input MP'!G2164</f>
        <v>0</v>
      </c>
      <c r="AH4324" s="112">
        <f>'Demand Input MP'!H2164</f>
        <v>0</v>
      </c>
      <c r="AI4324" s="112">
        <f>'Demand Input MP'!I2164</f>
        <v>0</v>
      </c>
      <c r="AJ4324" s="112">
        <f>'Demand Input MP'!J2164</f>
        <v>0</v>
      </c>
      <c r="AK4324" s="112">
        <f>'Demand Input MP'!K2164</f>
        <v>0</v>
      </c>
      <c r="AL4324" s="112">
        <f>'Demand Input MP'!L2164</f>
        <v>0</v>
      </c>
      <c r="AM4324" s="112">
        <f>'Demand Input MP'!M2164</f>
        <v>0</v>
      </c>
      <c r="AN4324" s="112">
        <f>'Demand Input MP'!N2164</f>
        <v>0</v>
      </c>
      <c r="AQ4324" t="str">
        <f>AQ4318</f>
        <v/>
      </c>
    </row>
    <row r="4325" spans="1:43" ht="14.25" customHeight="1" x14ac:dyDescent="0.25">
      <c r="A4325" s="1"/>
      <c r="B4325" s="122"/>
      <c r="C4325" s="122"/>
      <c r="D4325" s="122"/>
      <c r="E4325" s="122"/>
      <c r="F4325" s="122"/>
      <c r="G4325" s="122"/>
      <c r="H4325" s="122"/>
      <c r="I4325" s="122"/>
      <c r="J4325" s="122"/>
      <c r="K4325" s="122"/>
      <c r="L4325" s="122"/>
      <c r="M4325" s="122"/>
      <c r="N4325" s="122"/>
      <c r="O4325" s="122"/>
      <c r="P4325" s="122"/>
      <c r="Q4325" s="122"/>
      <c r="R4325" s="122"/>
      <c r="S4325" s="122"/>
      <c r="T4325" s="122"/>
      <c r="U4325" s="122"/>
      <c r="V4325" s="124" t="s">
        <v>91</v>
      </c>
      <c r="W4325" s="125">
        <f>IFERROR(IF(SUM('Run Rate History'!E435:AD435)&gt;0,(SUMPRODUCT((B4320:AA4320&gt;=PERCENTILE(B4320:AA4320,0.1))*(B4320:AA4320&lt;=PERCENTILE(B4320:AA4320,0.9))*B4320:AA4320)+SUMPRODUCT(('Run Rate History'!E435:AD435&gt;=PERCENTILE(B4320:AA4320,0.1))*('Run Rate History'!E435:AD435&lt;=PERCENTILE(B4320:AA4320,0.9))*'Run Rate History'!E435:AD435))/(SUMPRODUCT((B4320:AA4320&gt;=PERCENTILE(B4320:AA4320,0.1))*(B4320:AA4320&lt;=PERCENTILE(B4320:AA4320,0.9))*1)+SUMPRODUCT(('Run Rate History'!E435:AD435&gt;=PERCENTILE(B4320:AA4320,0.1))*('Run Rate History'!E435:AD435&lt;=PERCENTILE(B4320:AA4320,0.9))*1)),TRIMMEAN(B4320:AA4320,0.15)),0)</f>
        <v>2.4489795918367347</v>
      </c>
      <c r="X4325" s="126" t="s">
        <v>1172</v>
      </c>
      <c r="Y4325" s="127">
        <f>SUM(B4320:AA4320)/26</f>
        <v>5.115384615384615</v>
      </c>
      <c r="Z4325" s="128"/>
      <c r="AA4325" s="112" t="s">
        <v>1173</v>
      </c>
      <c r="AB4325" s="113">
        <f>'Demand Input MP'!B2163</f>
        <v>0</v>
      </c>
      <c r="AC4325" s="112">
        <f>'Demand Input MP'!C2163</f>
        <v>0</v>
      </c>
      <c r="AD4325" s="112">
        <f>'Demand Input MP'!D2163</f>
        <v>0</v>
      </c>
      <c r="AE4325" s="112">
        <f>'Demand Input MP'!E2163</f>
        <v>0</v>
      </c>
      <c r="AF4325" s="112">
        <f>'Demand Input MP'!F2163</f>
        <v>0</v>
      </c>
      <c r="AG4325" s="112">
        <f>'Demand Input MP'!G2163</f>
        <v>0</v>
      </c>
      <c r="AH4325" s="112">
        <f>'Demand Input MP'!H2163</f>
        <v>0</v>
      </c>
      <c r="AI4325" s="112">
        <f>'Demand Input MP'!I2163</f>
        <v>0</v>
      </c>
      <c r="AJ4325" s="112">
        <f>'Demand Input MP'!J2163</f>
        <v>0</v>
      </c>
      <c r="AK4325" s="112">
        <f>'Demand Input MP'!K2163</f>
        <v>0</v>
      </c>
      <c r="AL4325" s="112">
        <f>'Demand Input MP'!L2163</f>
        <v>0</v>
      </c>
      <c r="AM4325" s="112">
        <f>'Demand Input MP'!M2163</f>
        <v>0</v>
      </c>
      <c r="AN4325" s="112">
        <f>'Demand Input MP'!N2163</f>
        <v>0</v>
      </c>
      <c r="AQ4325" t="str">
        <f>AQ4318</f>
        <v/>
      </c>
    </row>
    <row r="4326" spans="1:43" ht="14.25" customHeight="1" x14ac:dyDescent="0.25">
      <c r="A4326" s="1"/>
      <c r="B4326" s="122"/>
      <c r="C4326" s="122"/>
      <c r="D4326" s="122"/>
      <c r="E4326" s="122"/>
      <c r="F4326" s="122"/>
      <c r="G4326" s="122"/>
      <c r="H4326" s="122"/>
      <c r="I4326" s="122"/>
      <c r="J4326" s="122"/>
      <c r="K4326" s="122"/>
      <c r="L4326" s="122"/>
      <c r="M4326" s="122"/>
      <c r="N4326" s="122"/>
      <c r="O4326" s="122"/>
      <c r="P4326" s="122"/>
      <c r="Q4326" s="122"/>
      <c r="R4326" s="122"/>
      <c r="S4326" s="122"/>
      <c r="T4326" s="122"/>
      <c r="U4326" s="122"/>
      <c r="V4326" s="124" t="s">
        <v>94</v>
      </c>
      <c r="W4326" s="125">
        <f>IFERROR((1*MIN(MAX(X4320,0.5*IF(SUM('Run Rate History'!E435:AD435)&gt;0,(MEDIAN(IF(B4320:AA4320&gt;0,B4320:AA4320))+MEDIAN(IF('Run Rate History'!E435:AD435&gt;0,'Run Rate History'!E435:AD435)))/2,MEDIAN(IF(B4320:AA4320&gt;0,B4320:AA4320)))),2*IF(SUM('Run Rate History'!E435:AD435)&gt;0,(MEDIAN(IF(B4320:AA4320&gt;0,B4320:AA4320))+MEDIAN(IF('Run Rate History'!E435:AD435&gt;0,'Run Rate History'!E435:AD435)))/2,MEDIAN(IF(B4320:AA4320&gt;0,B4320:AA4320))))+2*MIN(MAX(Y4320,0.5*IF(SUM('Run Rate History'!E435:AD435)&gt;0,(MEDIAN(IF(B4320:AA4320&gt;0,B4320:AA4320))+MEDIAN(IF('Run Rate History'!E435:AD435&gt;0,'Run Rate History'!E435:AD435)))/2,MEDIAN(IF(B4320:AA4320&gt;0,B4320:AA4320)))),2*IF(SUM('Run Rate History'!E435:AD435)&gt;0,(MEDIAN(IF(B4320:AA4320&gt;0,B4320:AA4320))+MEDIAN(IF('Run Rate History'!E435:AD435&gt;0,'Run Rate History'!E435:AD435)))/2,MEDIAN(IF(B4320:AA4320&gt;0,B4320:AA4320))))+3*MIN(MAX(Z4320,0.5*IF(SUM('Run Rate History'!E435:AD435)&gt;0,(MEDIAN(IF(B4320:AA4320&gt;0,B4320:AA4320))+MEDIAN(IF('Run Rate History'!E435:AD435&gt;0,'Run Rate History'!E435:AD435)))/2,MEDIAN(IF(B4320:AA4320&gt;0,B4320:AA4320)))),2*IF(SUM('Run Rate History'!E435:AD435)&gt;0,(MEDIAN(IF(B4320:AA4320&gt;0,B4320:AA4320))+MEDIAN(IF('Run Rate History'!E435:AD435&gt;0,'Run Rate History'!E435:AD435)))/2,MEDIAN(IF(B4320:AA4320&gt;0,B4320:AA4320))))+4*MIN(MAX(AA4320,0.5*IF(SUM('Run Rate History'!E435:AD435)&gt;0,(MEDIAN(IF(B4320:AA4320&gt;0,B4320:AA4320))+MEDIAN(IF('Run Rate History'!E435:AD435&gt;0,'Run Rate History'!E435:AD435)))/2,MEDIAN(IF(B4320:AA4320&gt;0,B4320:AA4320)))),2*IF(SUM('Run Rate History'!E435:AD435)&gt;0,(MEDIAN(IF(B4320:AA4320&gt;0,B4320:AA4320))+MEDIAN(IF('Run Rate History'!E435:AD435&gt;0,'Run Rate History'!E435:AD435)))/2,MEDIAN(IF(B4320:AA4320&gt;0,B4320:AA4320)))))/10,0)</f>
        <v>1.7</v>
      </c>
      <c r="X4326" s="129" t="s">
        <v>1174</v>
      </c>
      <c r="Y4326" s="130">
        <f>IFERROR(VLOOKUP(A4318,'Stanje zaliha'!A:E,5,FALSE()),0)</f>
        <v>0</v>
      </c>
      <c r="Z4326" s="131"/>
      <c r="AA4326" s="113" t="s">
        <v>1175</v>
      </c>
      <c r="AB4326" s="118">
        <f t="shared" ref="AB4326:AN4326" si="862">SUM(AB4322:AB4325)</f>
        <v>0</v>
      </c>
      <c r="AC4326" s="118">
        <f t="shared" si="862"/>
        <v>0</v>
      </c>
      <c r="AD4326" s="118">
        <f t="shared" si="862"/>
        <v>0</v>
      </c>
      <c r="AE4326" s="118">
        <f t="shared" si="862"/>
        <v>0</v>
      </c>
      <c r="AF4326" s="118">
        <f t="shared" si="862"/>
        <v>0</v>
      </c>
      <c r="AG4326" s="118">
        <f t="shared" si="862"/>
        <v>0</v>
      </c>
      <c r="AH4326" s="118">
        <f t="shared" si="862"/>
        <v>0</v>
      </c>
      <c r="AI4326" s="118">
        <f t="shared" si="862"/>
        <v>0</v>
      </c>
      <c r="AJ4326" s="118">
        <f t="shared" si="862"/>
        <v>0</v>
      </c>
      <c r="AK4326" s="118">
        <f t="shared" si="862"/>
        <v>0</v>
      </c>
      <c r="AL4326" s="118">
        <f t="shared" si="862"/>
        <v>0</v>
      </c>
      <c r="AM4326" s="118">
        <f t="shared" si="862"/>
        <v>0</v>
      </c>
      <c r="AN4326" s="118">
        <f t="shared" si="862"/>
        <v>0</v>
      </c>
      <c r="AQ4326" t="str">
        <f>AQ4318</f>
        <v/>
      </c>
    </row>
    <row r="4327" spans="1:43" ht="14.25" customHeight="1" x14ac:dyDescent="0.25">
      <c r="A4327" s="1"/>
      <c r="B4327" s="122"/>
      <c r="C4327" s="122"/>
      <c r="D4327" s="122"/>
      <c r="E4327" s="122"/>
      <c r="F4327" s="122"/>
      <c r="G4327" s="122"/>
      <c r="H4327" s="122"/>
      <c r="I4327" s="122"/>
      <c r="J4327" s="122"/>
      <c r="K4327" s="122"/>
      <c r="L4327" s="122"/>
      <c r="M4327" s="122"/>
      <c r="N4327" s="122"/>
      <c r="O4327" s="122"/>
      <c r="P4327" s="122"/>
      <c r="Q4327" s="122"/>
      <c r="R4327" s="122"/>
      <c r="S4327" s="122"/>
      <c r="T4327" s="122"/>
      <c r="U4327" s="122"/>
      <c r="V4327" s="124" t="s">
        <v>95</v>
      </c>
      <c r="W4327" s="125">
        <f>IFERROR(0.6*W4326+0.4*W4325,0)</f>
        <v>1.9995918367346941</v>
      </c>
      <c r="X4327" s="132" t="s">
        <v>1176</v>
      </c>
      <c r="Y4327" s="133">
        <f>IFERROR(SUMIF('Popis poslanih narudžbi'!A:A,A4318,'Popis poslanih narudžbi'!C:C),0)</f>
        <v>0</v>
      </c>
      <c r="Z4327" s="131"/>
      <c r="AA4327" s="134" t="s">
        <v>1177</v>
      </c>
      <c r="AB4327" s="118">
        <f t="shared" ref="AB4327:AN4327" si="863">AB4320+AB4326</f>
        <v>2</v>
      </c>
      <c r="AC4327" s="118">
        <f t="shared" si="863"/>
        <v>2</v>
      </c>
      <c r="AD4327" s="118">
        <f t="shared" si="863"/>
        <v>2</v>
      </c>
      <c r="AE4327" s="118">
        <f t="shared" si="863"/>
        <v>2</v>
      </c>
      <c r="AF4327" s="118">
        <f t="shared" si="863"/>
        <v>2</v>
      </c>
      <c r="AG4327" s="118">
        <f t="shared" si="863"/>
        <v>2</v>
      </c>
      <c r="AH4327" s="118">
        <f t="shared" si="863"/>
        <v>2</v>
      </c>
      <c r="AI4327" s="118">
        <f t="shared" si="863"/>
        <v>2</v>
      </c>
      <c r="AJ4327" s="118">
        <f t="shared" si="863"/>
        <v>2</v>
      </c>
      <c r="AK4327" s="118">
        <f t="shared" si="863"/>
        <v>2</v>
      </c>
      <c r="AL4327" s="118">
        <f t="shared" si="863"/>
        <v>2</v>
      </c>
      <c r="AM4327" s="118">
        <f t="shared" si="863"/>
        <v>2</v>
      </c>
      <c r="AN4327" s="118">
        <f t="shared" si="863"/>
        <v>2</v>
      </c>
      <c r="AQ4327" t="str">
        <f>AQ4318</f>
        <v/>
      </c>
    </row>
    <row r="4328" spans="1:43" ht="14.25" customHeight="1" x14ac:dyDescent="0.25">
      <c r="A4328" s="107" t="str">
        <f>'Run Rate'!A436</f>
        <v>GAR04754</v>
      </c>
      <c r="B4328" s="135" t="str">
        <f>'Run Rate'!B436</f>
        <v>Fenix 8, 47 mm, Solar Sapphire Tit., Amp Yellow/Graphite remen</v>
      </c>
      <c r="C4328" s="135" t="str">
        <f>'Run Rate'!C436</f>
        <v>GADGETI</v>
      </c>
      <c r="D4328" s="135" t="str">
        <f>'Run Rate'!D436</f>
        <v>03 BRONZE</v>
      </c>
      <c r="E4328" s="122"/>
      <c r="F4328" s="122"/>
      <c r="G4328" s="122"/>
      <c r="H4328" s="122"/>
      <c r="I4328" s="122"/>
      <c r="J4328" s="122"/>
      <c r="K4328" s="122"/>
      <c r="L4328" s="122"/>
      <c r="M4328" s="122"/>
      <c r="N4328" s="122"/>
      <c r="O4328" s="122"/>
      <c r="P4328" s="122"/>
      <c r="Q4328" s="122"/>
      <c r="R4328" s="122"/>
      <c r="S4328" s="122"/>
      <c r="T4328" s="122"/>
      <c r="U4328" s="122"/>
      <c r="V4328" s="122"/>
      <c r="W4328" s="122"/>
      <c r="X4328" s="122"/>
      <c r="Y4328" s="122"/>
      <c r="Z4328" s="122"/>
      <c r="AA4328" s="122"/>
      <c r="AB4328" s="122"/>
      <c r="AC4328" s="122"/>
      <c r="AD4328" s="122"/>
      <c r="AE4328" s="122"/>
      <c r="AF4328" s="122"/>
      <c r="AG4328" s="122"/>
      <c r="AH4328" s="122"/>
      <c r="AI4328" s="122"/>
      <c r="AJ4328" s="122"/>
      <c r="AK4328" s="122"/>
      <c r="AL4328" s="122"/>
      <c r="AM4328" s="122"/>
      <c r="AN4328" s="122"/>
      <c r="AQ4328" t="str">
        <f>IF(AND(OR($B$1="ALL",$B$1=C4328),OR($E$1="ALL",$E$1=D4328),OR($B$2="ALL",$B$2=A4328),OR($E$2="ALL",IFERROR(SEARCH($E$2,B4328),0)&gt;0)),"MATCH","")</f>
        <v/>
      </c>
    </row>
    <row r="4329" spans="1:43" ht="14.25" customHeight="1" x14ac:dyDescent="0.25">
      <c r="A4329" s="108" t="s">
        <v>1137</v>
      </c>
      <c r="B4329" s="136" t="s">
        <v>1138</v>
      </c>
      <c r="C4329" s="136" t="s">
        <v>1139</v>
      </c>
      <c r="D4329" s="136" t="s">
        <v>1140</v>
      </c>
      <c r="E4329" s="136" t="s">
        <v>1141</v>
      </c>
      <c r="F4329" s="136" t="s">
        <v>1142</v>
      </c>
      <c r="G4329" s="136" t="s">
        <v>1143</v>
      </c>
      <c r="H4329" s="136" t="s">
        <v>1144</v>
      </c>
      <c r="I4329" s="136" t="s">
        <v>1145</v>
      </c>
      <c r="J4329" s="136" t="s">
        <v>1146</v>
      </c>
      <c r="K4329" s="136" t="s">
        <v>1147</v>
      </c>
      <c r="L4329" s="136" t="s">
        <v>1148</v>
      </c>
      <c r="M4329" s="136" t="s">
        <v>1149</v>
      </c>
      <c r="N4329" s="136" t="s">
        <v>1150</v>
      </c>
      <c r="O4329" s="136" t="s">
        <v>1151</v>
      </c>
      <c r="P4329" s="136" t="s">
        <v>1152</v>
      </c>
      <c r="Q4329" s="136" t="s">
        <v>1153</v>
      </c>
      <c r="R4329" s="136" t="s">
        <v>1154</v>
      </c>
      <c r="S4329" s="136" t="s">
        <v>1155</v>
      </c>
      <c r="T4329" s="136" t="s">
        <v>1156</v>
      </c>
      <c r="U4329" s="136" t="s">
        <v>1157</v>
      </c>
      <c r="V4329" s="136" t="s">
        <v>1158</v>
      </c>
      <c r="W4329" s="136" t="s">
        <v>1159</v>
      </c>
      <c r="X4329" s="136" t="s">
        <v>1160</v>
      </c>
      <c r="Y4329" s="136" t="s">
        <v>1161</v>
      </c>
      <c r="Z4329" s="136" t="s">
        <v>1162</v>
      </c>
      <c r="AA4329" s="136" t="s">
        <v>1163</v>
      </c>
      <c r="AB4329" s="137" t="s">
        <v>156</v>
      </c>
      <c r="AC4329" s="137" t="s">
        <v>157</v>
      </c>
      <c r="AD4329" s="137" t="s">
        <v>158</v>
      </c>
      <c r="AE4329" s="137" t="s">
        <v>139</v>
      </c>
      <c r="AF4329" s="138" t="s">
        <v>140</v>
      </c>
      <c r="AG4329" s="138" t="s">
        <v>141</v>
      </c>
      <c r="AH4329" s="138" t="s">
        <v>142</v>
      </c>
      <c r="AI4329" s="138" t="s">
        <v>143</v>
      </c>
      <c r="AJ4329" s="139" t="s">
        <v>144</v>
      </c>
      <c r="AK4329" s="139" t="s">
        <v>145</v>
      </c>
      <c r="AL4329" s="139" t="s">
        <v>146</v>
      </c>
      <c r="AM4329" s="140" t="s">
        <v>147</v>
      </c>
      <c r="AN4329" s="140" t="s">
        <v>148</v>
      </c>
      <c r="AQ4329" t="str">
        <f>AQ4328</f>
        <v/>
      </c>
    </row>
    <row r="4330" spans="1:43" ht="14.25" customHeight="1" x14ac:dyDescent="0.25">
      <c r="A4330" s="99" t="s">
        <v>1164</v>
      </c>
      <c r="B4330" s="112">
        <f>'Run Rate'!E436</f>
        <v>0</v>
      </c>
      <c r="C4330" s="112">
        <f>'Run Rate'!F436</f>
        <v>0</v>
      </c>
      <c r="D4330" s="112">
        <f>'Run Rate'!G436</f>
        <v>0</v>
      </c>
      <c r="E4330" s="112">
        <f>'Run Rate'!H436</f>
        <v>2</v>
      </c>
      <c r="F4330" s="112">
        <f>'Run Rate'!I436</f>
        <v>0</v>
      </c>
      <c r="G4330" s="112">
        <f>'Run Rate'!J436</f>
        <v>1</v>
      </c>
      <c r="H4330" s="112">
        <f>'Run Rate'!K436</f>
        <v>0</v>
      </c>
      <c r="I4330" s="112">
        <f>'Run Rate'!L436</f>
        <v>0</v>
      </c>
      <c r="J4330" s="112">
        <f>'Run Rate'!M436</f>
        <v>0</v>
      </c>
      <c r="K4330" s="112">
        <f>'Run Rate'!N436</f>
        <v>1</v>
      </c>
      <c r="L4330" s="112">
        <f>'Run Rate'!O436</f>
        <v>0</v>
      </c>
      <c r="M4330" s="112">
        <f>'Run Rate'!P436</f>
        <v>0</v>
      </c>
      <c r="N4330" s="112">
        <f>'Run Rate'!Q436</f>
        <v>0</v>
      </c>
      <c r="O4330" s="112">
        <f>'Run Rate'!R436</f>
        <v>2</v>
      </c>
      <c r="P4330" s="112">
        <f>'Run Rate'!S436</f>
        <v>1</v>
      </c>
      <c r="Q4330" s="112">
        <f>'Run Rate'!T436</f>
        <v>0</v>
      </c>
      <c r="R4330" s="112">
        <f>'Run Rate'!U436</f>
        <v>2</v>
      </c>
      <c r="S4330" s="112">
        <f>'Run Rate'!V436</f>
        <v>1</v>
      </c>
      <c r="T4330" s="112">
        <f>'Run Rate'!W436</f>
        <v>0</v>
      </c>
      <c r="U4330" s="112">
        <f>'Run Rate'!X436</f>
        <v>0</v>
      </c>
      <c r="V4330" s="112">
        <f>'Run Rate'!Y436</f>
        <v>0</v>
      </c>
      <c r="W4330" s="112">
        <f>'Run Rate'!Z436</f>
        <v>0</v>
      </c>
      <c r="X4330" s="112">
        <f>'Run Rate'!AA436</f>
        <v>0</v>
      </c>
      <c r="Y4330" s="112">
        <f>'Run Rate'!AB436</f>
        <v>0</v>
      </c>
      <c r="Z4330" s="112">
        <f>'Run Rate'!AC436</f>
        <v>1</v>
      </c>
      <c r="AA4330" s="112">
        <f>'Run Rate'!AD436</f>
        <v>0</v>
      </c>
      <c r="AB4330" s="113">
        <v>0</v>
      </c>
      <c r="AC4330" s="112">
        <v>0</v>
      </c>
      <c r="AD4330" s="112">
        <v>0</v>
      </c>
      <c r="AE4330" s="112">
        <v>0</v>
      </c>
      <c r="AF4330" s="112">
        <v>0</v>
      </c>
      <c r="AG4330" s="112">
        <v>0</v>
      </c>
      <c r="AH4330" s="112">
        <v>0</v>
      </c>
      <c r="AI4330" s="112">
        <v>0</v>
      </c>
      <c r="AJ4330" s="112">
        <v>0</v>
      </c>
      <c r="AK4330" s="112">
        <v>0</v>
      </c>
      <c r="AL4330" s="112">
        <v>0</v>
      </c>
      <c r="AM4330" s="112">
        <v>0</v>
      </c>
      <c r="AN4330" s="112">
        <v>0</v>
      </c>
      <c r="AQ4330" t="str">
        <f>AQ4328</f>
        <v/>
      </c>
    </row>
    <row r="4331" spans="1:43" ht="14.25" customHeight="1" x14ac:dyDescent="0.25">
      <c r="A4331" s="99" t="s">
        <v>1165</v>
      </c>
      <c r="B4331" s="114"/>
      <c r="C4331" s="114"/>
      <c r="D4331" s="114"/>
      <c r="E4331" s="114"/>
      <c r="F4331" s="114"/>
      <c r="G4331" s="114"/>
      <c r="H4331" s="114"/>
      <c r="I4331" s="114"/>
      <c r="J4331" s="114"/>
      <c r="K4331" s="114"/>
      <c r="L4331" s="114"/>
      <c r="M4331" s="114"/>
      <c r="N4331" s="114"/>
      <c r="O4331" s="114"/>
      <c r="P4331" s="114"/>
      <c r="Q4331" s="114"/>
      <c r="R4331" s="114"/>
      <c r="S4331" s="114"/>
      <c r="T4331" s="114"/>
      <c r="U4331" s="114"/>
      <c r="V4331" s="114"/>
      <c r="W4331" s="115"/>
      <c r="X4331" s="115"/>
      <c r="Y4331" s="115"/>
      <c r="Z4331" s="115"/>
      <c r="AA4331" s="112" t="s">
        <v>1166</v>
      </c>
      <c r="AB4331" s="113"/>
      <c r="AC4331" s="112"/>
      <c r="AD4331" s="112"/>
      <c r="AE4331" s="112"/>
      <c r="AF4331" s="112"/>
      <c r="AG4331" s="112"/>
      <c r="AH4331" s="112"/>
      <c r="AI4331" s="112"/>
      <c r="AJ4331" s="112"/>
      <c r="AK4331" s="112"/>
      <c r="AL4331" s="112"/>
      <c r="AM4331" s="112"/>
      <c r="AN4331" s="112"/>
      <c r="AQ4331" t="str">
        <f>AQ4328</f>
        <v/>
      </c>
    </row>
    <row r="4332" spans="1:43" ht="14.25" customHeight="1" x14ac:dyDescent="0.25">
      <c r="A4332" s="99" t="s">
        <v>1167</v>
      </c>
      <c r="B4332" s="114"/>
      <c r="C4332" s="114"/>
      <c r="D4332" s="114"/>
      <c r="E4332" s="114"/>
      <c r="F4332" s="114"/>
      <c r="G4332" s="114"/>
      <c r="H4332" s="114"/>
      <c r="I4332" s="114"/>
      <c r="J4332" s="114"/>
      <c r="K4332" s="114"/>
      <c r="L4332" s="114"/>
      <c r="M4332" s="114"/>
      <c r="N4332" s="114"/>
      <c r="O4332" s="114"/>
      <c r="P4332" s="114"/>
      <c r="Q4332" s="114"/>
      <c r="R4332" s="114"/>
      <c r="S4332" s="114"/>
      <c r="T4332" s="114"/>
      <c r="U4332" s="114"/>
      <c r="V4332" s="114"/>
      <c r="W4332" s="115"/>
      <c r="X4332" s="116"/>
      <c r="Y4332" s="117"/>
      <c r="Z4332" s="115"/>
      <c r="AA4332" s="112" t="s">
        <v>1168</v>
      </c>
      <c r="AB4332" s="113">
        <f>'Demand Input VP'!B2169</f>
        <v>0</v>
      </c>
      <c r="AC4332" s="112">
        <f>'Demand Input VP'!C2169</f>
        <v>0</v>
      </c>
      <c r="AD4332" s="112">
        <f>'Demand Input VP'!D2169</f>
        <v>0</v>
      </c>
      <c r="AE4332" s="112">
        <f>'Demand Input VP'!E2169</f>
        <v>0</v>
      </c>
      <c r="AF4332" s="112">
        <f>'Demand Input VP'!F2169</f>
        <v>0</v>
      </c>
      <c r="AG4332" s="112">
        <f>'Demand Input VP'!G2169</f>
        <v>0</v>
      </c>
      <c r="AH4332" s="112">
        <f>'Demand Input VP'!H2169</f>
        <v>0</v>
      </c>
      <c r="AI4332" s="112">
        <f>'Demand Input VP'!I2169</f>
        <v>0</v>
      </c>
      <c r="AJ4332" s="112">
        <f>'Demand Input VP'!J2169</f>
        <v>0</v>
      </c>
      <c r="AK4332" s="112">
        <f>'Demand Input VP'!K2169</f>
        <v>0</v>
      </c>
      <c r="AL4332" s="112">
        <f>'Demand Input VP'!L2169</f>
        <v>0</v>
      </c>
      <c r="AM4332" s="112">
        <f>'Demand Input VP'!M2169</f>
        <v>0</v>
      </c>
      <c r="AN4332" s="112">
        <f>'Demand Input VP'!N2169</f>
        <v>0</v>
      </c>
      <c r="AQ4332" t="str">
        <f>AQ4328</f>
        <v/>
      </c>
    </row>
    <row r="4333" spans="1:43" ht="14.25" customHeight="1" x14ac:dyDescent="0.25">
      <c r="A4333" s="99" t="s">
        <v>1169</v>
      </c>
      <c r="B4333" s="118"/>
      <c r="C4333" s="118"/>
      <c r="D4333" s="118"/>
      <c r="E4333" s="118"/>
      <c r="F4333" s="118"/>
      <c r="G4333" s="118"/>
      <c r="H4333" s="118"/>
      <c r="I4333" s="118"/>
      <c r="J4333" s="118"/>
      <c r="K4333" s="118"/>
      <c r="L4333" s="118"/>
      <c r="M4333" s="118"/>
      <c r="N4333" s="118"/>
      <c r="O4333" s="118"/>
      <c r="P4333" s="118"/>
      <c r="Q4333" s="118"/>
      <c r="R4333" s="118"/>
      <c r="S4333" s="118"/>
      <c r="T4333" s="118"/>
      <c r="U4333" s="118"/>
      <c r="V4333" s="118"/>
      <c r="W4333" s="115"/>
      <c r="X4333" s="116"/>
      <c r="Y4333" s="117"/>
      <c r="Z4333" s="119"/>
      <c r="AA4333" s="120" t="s">
        <v>1170</v>
      </c>
      <c r="AB4333" s="121">
        <f>'Demand Input VP'!B2168</f>
        <v>0</v>
      </c>
      <c r="AC4333" s="120">
        <f>'Demand Input VP'!C2168</f>
        <v>0</v>
      </c>
      <c r="AD4333" s="120">
        <f>'Demand Input VP'!D2168</f>
        <v>0</v>
      </c>
      <c r="AE4333" s="120">
        <f>'Demand Input VP'!E2168</f>
        <v>0</v>
      </c>
      <c r="AF4333" s="120">
        <f>'Demand Input VP'!F2168</f>
        <v>0</v>
      </c>
      <c r="AG4333" s="120">
        <f>'Demand Input VP'!G2168</f>
        <v>0</v>
      </c>
      <c r="AH4333" s="120">
        <f>'Demand Input VP'!H2168</f>
        <v>0</v>
      </c>
      <c r="AI4333" s="120">
        <f>'Demand Input VP'!I2168</f>
        <v>0</v>
      </c>
      <c r="AJ4333" s="120">
        <f>'Demand Input VP'!J2168</f>
        <v>0</v>
      </c>
      <c r="AK4333" s="120">
        <f>'Demand Input VP'!K2168</f>
        <v>0</v>
      </c>
      <c r="AL4333" s="120">
        <f>'Demand Input VP'!L2168</f>
        <v>0</v>
      </c>
      <c r="AM4333" s="120">
        <f>'Demand Input VP'!M2168</f>
        <v>0</v>
      </c>
      <c r="AN4333" s="120">
        <f>'Demand Input VP'!N2168</f>
        <v>0</v>
      </c>
      <c r="AQ4333" t="str">
        <f>AQ4328</f>
        <v/>
      </c>
    </row>
    <row r="4334" spans="1:43" ht="14.25" customHeight="1" x14ac:dyDescent="0.25">
      <c r="A4334" s="1"/>
      <c r="B4334" s="122"/>
      <c r="C4334" s="122"/>
      <c r="D4334" s="122"/>
      <c r="E4334" s="122"/>
      <c r="F4334" s="122"/>
      <c r="G4334" s="122"/>
      <c r="H4334" s="122"/>
      <c r="I4334" s="122"/>
      <c r="J4334" s="122"/>
      <c r="K4334" s="122"/>
      <c r="L4334" s="122"/>
      <c r="M4334" s="122"/>
      <c r="N4334" s="122"/>
      <c r="O4334" s="122"/>
      <c r="P4334" s="122"/>
      <c r="Q4334" s="122"/>
      <c r="R4334" s="122"/>
      <c r="S4334" s="122"/>
      <c r="T4334" s="122"/>
      <c r="U4334" s="122"/>
      <c r="V4334" s="122"/>
      <c r="W4334" s="123"/>
      <c r="X4334" s="116"/>
      <c r="Y4334" s="117"/>
      <c r="Z4334" s="123"/>
      <c r="AA4334" s="112" t="s">
        <v>1171</v>
      </c>
      <c r="AB4334" s="113">
        <f>'Demand Input MP'!B2169</f>
        <v>0</v>
      </c>
      <c r="AC4334" s="112">
        <f>'Demand Input MP'!C2169</f>
        <v>0</v>
      </c>
      <c r="AD4334" s="112">
        <f>'Demand Input MP'!D2169</f>
        <v>0</v>
      </c>
      <c r="AE4334" s="112">
        <f>'Demand Input MP'!E2169</f>
        <v>0</v>
      </c>
      <c r="AF4334" s="112">
        <f>'Demand Input MP'!F2169</f>
        <v>0</v>
      </c>
      <c r="AG4334" s="112">
        <f>'Demand Input MP'!G2169</f>
        <v>0</v>
      </c>
      <c r="AH4334" s="112">
        <f>'Demand Input MP'!H2169</f>
        <v>0</v>
      </c>
      <c r="AI4334" s="112">
        <f>'Demand Input MP'!I2169</f>
        <v>0</v>
      </c>
      <c r="AJ4334" s="112">
        <f>'Demand Input MP'!J2169</f>
        <v>0</v>
      </c>
      <c r="AK4334" s="112">
        <f>'Demand Input MP'!K2169</f>
        <v>0</v>
      </c>
      <c r="AL4334" s="112">
        <f>'Demand Input MP'!L2169</f>
        <v>0</v>
      </c>
      <c r="AM4334" s="112">
        <f>'Demand Input MP'!M2169</f>
        <v>0</v>
      </c>
      <c r="AN4334" s="112">
        <f>'Demand Input MP'!N2169</f>
        <v>0</v>
      </c>
      <c r="AQ4334" t="str">
        <f>AQ4328</f>
        <v/>
      </c>
    </row>
    <row r="4335" spans="1:43" ht="14.25" customHeight="1" x14ac:dyDescent="0.25">
      <c r="A4335" s="1"/>
      <c r="B4335" s="122"/>
      <c r="C4335" s="122"/>
      <c r="D4335" s="122"/>
      <c r="E4335" s="122"/>
      <c r="F4335" s="122"/>
      <c r="G4335" s="122"/>
      <c r="H4335" s="122"/>
      <c r="I4335" s="122"/>
      <c r="J4335" s="122"/>
      <c r="K4335" s="122"/>
      <c r="L4335" s="122"/>
      <c r="M4335" s="122"/>
      <c r="N4335" s="122"/>
      <c r="O4335" s="122"/>
      <c r="P4335" s="122"/>
      <c r="Q4335" s="122"/>
      <c r="R4335" s="122"/>
      <c r="S4335" s="122"/>
      <c r="T4335" s="122"/>
      <c r="U4335" s="122"/>
      <c r="V4335" s="124" t="s">
        <v>91</v>
      </c>
      <c r="W4335" s="125">
        <f>IFERROR(IF(SUM('Run Rate History'!E436:AD436)&gt;0,(SUMPRODUCT((B4330:AA4330&gt;=PERCENTILE(B4330:AA4330,0.1))*(B4330:AA4330&lt;=PERCENTILE(B4330:AA4330,0.9))*B4330:AA4330)+SUMPRODUCT(('Run Rate History'!E436:AD436&gt;=PERCENTILE(B4330:AA4330,0.1))*('Run Rate History'!E436:AD436&lt;=PERCENTILE(B4330:AA4330,0.9))*'Run Rate History'!E436:AD436))/(SUMPRODUCT((B4330:AA4330&gt;=PERCENTILE(B4330:AA4330,0.1))*(B4330:AA4330&lt;=PERCENTILE(B4330:AA4330,0.9))*1)+SUMPRODUCT(('Run Rate History'!E436:AD436&gt;=PERCENTILE(B4330:AA4330,0.1))*('Run Rate History'!E436:AD436&lt;=PERCENTILE(B4330:AA4330,0.9))*1)),TRIMMEAN(B4330:AA4330,0.15)),0)</f>
        <v>0.3</v>
      </c>
      <c r="X4335" s="126" t="s">
        <v>1172</v>
      </c>
      <c r="Y4335" s="127">
        <f>SUM(B4330:AA4330)/26</f>
        <v>0.42307692307692307</v>
      </c>
      <c r="Z4335" s="128"/>
      <c r="AA4335" s="112" t="s">
        <v>1173</v>
      </c>
      <c r="AB4335" s="113">
        <f>'Demand Input MP'!B2168</f>
        <v>0</v>
      </c>
      <c r="AC4335" s="112">
        <f>'Demand Input MP'!C2168</f>
        <v>0</v>
      </c>
      <c r="AD4335" s="112">
        <f>'Demand Input MP'!D2168</f>
        <v>0</v>
      </c>
      <c r="AE4335" s="112">
        <f>'Demand Input MP'!E2168</f>
        <v>0</v>
      </c>
      <c r="AF4335" s="112">
        <f>'Demand Input MP'!F2168</f>
        <v>0</v>
      </c>
      <c r="AG4335" s="112">
        <f>'Demand Input MP'!G2168</f>
        <v>0</v>
      </c>
      <c r="AH4335" s="112">
        <f>'Demand Input MP'!H2168</f>
        <v>0</v>
      </c>
      <c r="AI4335" s="112">
        <f>'Demand Input MP'!I2168</f>
        <v>0</v>
      </c>
      <c r="AJ4335" s="112">
        <f>'Demand Input MP'!J2168</f>
        <v>0</v>
      </c>
      <c r="AK4335" s="112">
        <f>'Demand Input MP'!K2168</f>
        <v>0</v>
      </c>
      <c r="AL4335" s="112">
        <f>'Demand Input MP'!L2168</f>
        <v>0</v>
      </c>
      <c r="AM4335" s="112">
        <f>'Demand Input MP'!M2168</f>
        <v>0</v>
      </c>
      <c r="AN4335" s="112">
        <f>'Demand Input MP'!N2168</f>
        <v>0</v>
      </c>
      <c r="AQ4335" t="str">
        <f>AQ4328</f>
        <v/>
      </c>
    </row>
    <row r="4336" spans="1:43" ht="14.25" customHeight="1" x14ac:dyDescent="0.25">
      <c r="A4336" s="1"/>
      <c r="B4336" s="122"/>
      <c r="C4336" s="122"/>
      <c r="D4336" s="122"/>
      <c r="E4336" s="122"/>
      <c r="F4336" s="122"/>
      <c r="G4336" s="122"/>
      <c r="H4336" s="122"/>
      <c r="I4336" s="122"/>
      <c r="J4336" s="122"/>
      <c r="K4336" s="122"/>
      <c r="L4336" s="122"/>
      <c r="M4336" s="122"/>
      <c r="N4336" s="122"/>
      <c r="O4336" s="122"/>
      <c r="P4336" s="122"/>
      <c r="Q4336" s="122"/>
      <c r="R4336" s="122"/>
      <c r="S4336" s="122"/>
      <c r="T4336" s="122"/>
      <c r="U4336" s="122"/>
      <c r="V4336" s="124" t="s">
        <v>94</v>
      </c>
      <c r="W4336" s="125">
        <f>IFERROR((1*MIN(MAX(X4330,0.5*IF(SUM('Run Rate History'!E436:AD436)&gt;0,(MEDIAN(IF(B4330:AA4330&gt;0,B4330:AA4330))+MEDIAN(IF('Run Rate History'!E436:AD436&gt;0,'Run Rate History'!E436:AD436)))/2,MEDIAN(IF(B4330:AA4330&gt;0,B4330:AA4330)))),2*IF(SUM('Run Rate History'!E436:AD436)&gt;0,(MEDIAN(IF(B4330:AA4330&gt;0,B4330:AA4330))+MEDIAN(IF('Run Rate History'!E436:AD436&gt;0,'Run Rate History'!E436:AD436)))/2,MEDIAN(IF(B4330:AA4330&gt;0,B4330:AA4330))))+2*MIN(MAX(Y4330,0.5*IF(SUM('Run Rate History'!E436:AD436)&gt;0,(MEDIAN(IF(B4330:AA4330&gt;0,B4330:AA4330))+MEDIAN(IF('Run Rate History'!E436:AD436&gt;0,'Run Rate History'!E436:AD436)))/2,MEDIAN(IF(B4330:AA4330&gt;0,B4330:AA4330)))),2*IF(SUM('Run Rate History'!E436:AD436)&gt;0,(MEDIAN(IF(B4330:AA4330&gt;0,B4330:AA4330))+MEDIAN(IF('Run Rate History'!E436:AD436&gt;0,'Run Rate History'!E436:AD436)))/2,MEDIAN(IF(B4330:AA4330&gt;0,B4330:AA4330))))+3*MIN(MAX(Z4330,0.5*IF(SUM('Run Rate History'!E436:AD436)&gt;0,(MEDIAN(IF(B4330:AA4330&gt;0,B4330:AA4330))+MEDIAN(IF('Run Rate History'!E436:AD436&gt;0,'Run Rate History'!E436:AD436)))/2,MEDIAN(IF(B4330:AA4330&gt;0,B4330:AA4330)))),2*IF(SUM('Run Rate History'!E436:AD436)&gt;0,(MEDIAN(IF(B4330:AA4330&gt;0,B4330:AA4330))+MEDIAN(IF('Run Rate History'!E436:AD436&gt;0,'Run Rate History'!E436:AD436)))/2,MEDIAN(IF(B4330:AA4330&gt;0,B4330:AA4330))))+4*MIN(MAX(AA4330,0.5*IF(SUM('Run Rate History'!E436:AD436)&gt;0,(MEDIAN(IF(B4330:AA4330&gt;0,B4330:AA4330))+MEDIAN(IF('Run Rate History'!E436:AD436&gt;0,'Run Rate History'!E436:AD436)))/2,MEDIAN(IF(B4330:AA4330&gt;0,B4330:AA4330)))),2*IF(SUM('Run Rate History'!E436:AD436)&gt;0,(MEDIAN(IF(B4330:AA4330&gt;0,B4330:AA4330))+MEDIAN(IF('Run Rate History'!E436:AD436&gt;0,'Run Rate History'!E436:AD436)))/2,MEDIAN(IF(B4330:AA4330&gt;0,B4330:AA4330)))))/10,0)</f>
        <v>0</v>
      </c>
      <c r="X4336" s="129" t="s">
        <v>1174</v>
      </c>
      <c r="Y4336" s="130">
        <f>IFERROR(VLOOKUP(A4328,'Stanje zaliha'!A:E,5,FALSE()),0)</f>
        <v>0</v>
      </c>
      <c r="Z4336" s="131"/>
      <c r="AA4336" s="113" t="s">
        <v>1175</v>
      </c>
      <c r="AB4336" s="118">
        <f t="shared" ref="AB4336:AN4336" si="864">SUM(AB4332:AB4335)</f>
        <v>0</v>
      </c>
      <c r="AC4336" s="118">
        <f t="shared" si="864"/>
        <v>0</v>
      </c>
      <c r="AD4336" s="118">
        <f t="shared" si="864"/>
        <v>0</v>
      </c>
      <c r="AE4336" s="118">
        <f t="shared" si="864"/>
        <v>0</v>
      </c>
      <c r="AF4336" s="118">
        <f t="shared" si="864"/>
        <v>0</v>
      </c>
      <c r="AG4336" s="118">
        <f t="shared" si="864"/>
        <v>0</v>
      </c>
      <c r="AH4336" s="118">
        <f t="shared" si="864"/>
        <v>0</v>
      </c>
      <c r="AI4336" s="118">
        <f t="shared" si="864"/>
        <v>0</v>
      </c>
      <c r="AJ4336" s="118">
        <f t="shared" si="864"/>
        <v>0</v>
      </c>
      <c r="AK4336" s="118">
        <f t="shared" si="864"/>
        <v>0</v>
      </c>
      <c r="AL4336" s="118">
        <f t="shared" si="864"/>
        <v>0</v>
      </c>
      <c r="AM4336" s="118">
        <f t="shared" si="864"/>
        <v>0</v>
      </c>
      <c r="AN4336" s="118">
        <f t="shared" si="864"/>
        <v>0</v>
      </c>
      <c r="AQ4336" t="str">
        <f>AQ4328</f>
        <v/>
      </c>
    </row>
    <row r="4337" spans="1:43" ht="14.25" customHeight="1" x14ac:dyDescent="0.25">
      <c r="A4337" s="1"/>
      <c r="B4337" s="122"/>
      <c r="C4337" s="122"/>
      <c r="D4337" s="122"/>
      <c r="E4337" s="122"/>
      <c r="F4337" s="122"/>
      <c r="G4337" s="122"/>
      <c r="H4337" s="122"/>
      <c r="I4337" s="122"/>
      <c r="J4337" s="122"/>
      <c r="K4337" s="122"/>
      <c r="L4337" s="122"/>
      <c r="M4337" s="122"/>
      <c r="N4337" s="122"/>
      <c r="O4337" s="122"/>
      <c r="P4337" s="122"/>
      <c r="Q4337" s="122"/>
      <c r="R4337" s="122"/>
      <c r="S4337" s="122"/>
      <c r="T4337" s="122"/>
      <c r="U4337" s="122"/>
      <c r="V4337" s="124" t="s">
        <v>95</v>
      </c>
      <c r="W4337" s="125">
        <f>IFERROR(0.6*W4336+0.4*W4335,0)</f>
        <v>0.12</v>
      </c>
      <c r="X4337" s="132" t="s">
        <v>1176</v>
      </c>
      <c r="Y4337" s="133">
        <f>IFERROR(SUMIF('Popis poslanih narudžbi'!A:A,A4328,'Popis poslanih narudžbi'!C:C),0)</f>
        <v>0</v>
      </c>
      <c r="Z4337" s="131"/>
      <c r="AA4337" s="134" t="s">
        <v>1177</v>
      </c>
      <c r="AB4337" s="118">
        <f t="shared" ref="AB4337:AN4337" si="865">AB4330+AB4336</f>
        <v>0</v>
      </c>
      <c r="AC4337" s="118">
        <f t="shared" si="865"/>
        <v>0</v>
      </c>
      <c r="AD4337" s="118">
        <f t="shared" si="865"/>
        <v>0</v>
      </c>
      <c r="AE4337" s="118">
        <f t="shared" si="865"/>
        <v>0</v>
      </c>
      <c r="AF4337" s="118">
        <f t="shared" si="865"/>
        <v>0</v>
      </c>
      <c r="AG4337" s="118">
        <f t="shared" si="865"/>
        <v>0</v>
      </c>
      <c r="AH4337" s="118">
        <f t="shared" si="865"/>
        <v>0</v>
      </c>
      <c r="AI4337" s="118">
        <f t="shared" si="865"/>
        <v>0</v>
      </c>
      <c r="AJ4337" s="118">
        <f t="shared" si="865"/>
        <v>0</v>
      </c>
      <c r="AK4337" s="118">
        <f t="shared" si="865"/>
        <v>0</v>
      </c>
      <c r="AL4337" s="118">
        <f t="shared" si="865"/>
        <v>0</v>
      </c>
      <c r="AM4337" s="118">
        <f t="shared" si="865"/>
        <v>0</v>
      </c>
      <c r="AN4337" s="118">
        <f t="shared" si="865"/>
        <v>0</v>
      </c>
      <c r="AQ4337" t="str">
        <f>AQ4328</f>
        <v/>
      </c>
    </row>
    <row r="4338" spans="1:43" ht="14.25" customHeight="1" x14ac:dyDescent="0.25">
      <c r="A4338" s="107" t="str">
        <f>'Run Rate'!A437</f>
        <v>ATC06665</v>
      </c>
      <c r="B4338" s="135" t="str">
        <f>'Run Rate'!B437</f>
        <v>Latex traka medium Atleticore</v>
      </c>
      <c r="C4338" s="135" t="str">
        <f>'Run Rate'!C437</f>
        <v>FITNESS OPREMA</v>
      </c>
      <c r="D4338" s="135" t="str">
        <f>'Run Rate'!D437</f>
        <v>03 BRONZE</v>
      </c>
      <c r="E4338" s="122"/>
      <c r="F4338" s="122"/>
      <c r="G4338" s="122"/>
      <c r="H4338" s="122"/>
      <c r="I4338" s="122"/>
      <c r="J4338" s="122"/>
      <c r="K4338" s="122"/>
      <c r="L4338" s="122"/>
      <c r="M4338" s="122"/>
      <c r="N4338" s="122"/>
      <c r="O4338" s="122"/>
      <c r="P4338" s="122"/>
      <c r="Q4338" s="122"/>
      <c r="R4338" s="122"/>
      <c r="S4338" s="122"/>
      <c r="T4338" s="122"/>
      <c r="U4338" s="122"/>
      <c r="V4338" s="122"/>
      <c r="W4338" s="122"/>
      <c r="X4338" s="122"/>
      <c r="Y4338" s="122"/>
      <c r="Z4338" s="122"/>
      <c r="AA4338" s="122"/>
      <c r="AB4338" s="122"/>
      <c r="AC4338" s="122"/>
      <c r="AD4338" s="122"/>
      <c r="AE4338" s="122"/>
      <c r="AF4338" s="122"/>
      <c r="AG4338" s="122"/>
      <c r="AH4338" s="122"/>
      <c r="AI4338" s="122"/>
      <c r="AJ4338" s="122"/>
      <c r="AK4338" s="122"/>
      <c r="AL4338" s="122"/>
      <c r="AM4338" s="122"/>
      <c r="AN4338" s="122"/>
      <c r="AQ4338" t="str">
        <f>IF(AND(OR($B$1="ALL",$B$1=C4338),OR($E$1="ALL",$E$1=D4338),OR($B$2="ALL",$B$2=A4338),OR($E$2="ALL",IFERROR(SEARCH($E$2,B4338),0)&gt;0)),"MATCH","")</f>
        <v/>
      </c>
    </row>
    <row r="4339" spans="1:43" ht="14.25" customHeight="1" x14ac:dyDescent="0.25">
      <c r="A4339" s="108" t="s">
        <v>1137</v>
      </c>
      <c r="B4339" s="136" t="s">
        <v>1138</v>
      </c>
      <c r="C4339" s="136" t="s">
        <v>1139</v>
      </c>
      <c r="D4339" s="136" t="s">
        <v>1140</v>
      </c>
      <c r="E4339" s="136" t="s">
        <v>1141</v>
      </c>
      <c r="F4339" s="136" t="s">
        <v>1142</v>
      </c>
      <c r="G4339" s="136" t="s">
        <v>1143</v>
      </c>
      <c r="H4339" s="136" t="s">
        <v>1144</v>
      </c>
      <c r="I4339" s="136" t="s">
        <v>1145</v>
      </c>
      <c r="J4339" s="136" t="s">
        <v>1146</v>
      </c>
      <c r="K4339" s="136" t="s">
        <v>1147</v>
      </c>
      <c r="L4339" s="136" t="s">
        <v>1148</v>
      </c>
      <c r="M4339" s="136" t="s">
        <v>1149</v>
      </c>
      <c r="N4339" s="136" t="s">
        <v>1150</v>
      </c>
      <c r="O4339" s="136" t="s">
        <v>1151</v>
      </c>
      <c r="P4339" s="136" t="s">
        <v>1152</v>
      </c>
      <c r="Q4339" s="136" t="s">
        <v>1153</v>
      </c>
      <c r="R4339" s="136" t="s">
        <v>1154</v>
      </c>
      <c r="S4339" s="136" t="s">
        <v>1155</v>
      </c>
      <c r="T4339" s="136" t="s">
        <v>1156</v>
      </c>
      <c r="U4339" s="136" t="s">
        <v>1157</v>
      </c>
      <c r="V4339" s="136" t="s">
        <v>1158</v>
      </c>
      <c r="W4339" s="136" t="s">
        <v>1159</v>
      </c>
      <c r="X4339" s="136" t="s">
        <v>1160</v>
      </c>
      <c r="Y4339" s="136" t="s">
        <v>1161</v>
      </c>
      <c r="Z4339" s="136" t="s">
        <v>1162</v>
      </c>
      <c r="AA4339" s="136" t="s">
        <v>1163</v>
      </c>
      <c r="AB4339" s="137" t="s">
        <v>156</v>
      </c>
      <c r="AC4339" s="137" t="s">
        <v>157</v>
      </c>
      <c r="AD4339" s="137" t="s">
        <v>158</v>
      </c>
      <c r="AE4339" s="137" t="s">
        <v>139</v>
      </c>
      <c r="AF4339" s="138" t="s">
        <v>140</v>
      </c>
      <c r="AG4339" s="138" t="s">
        <v>141</v>
      </c>
      <c r="AH4339" s="138" t="s">
        <v>142</v>
      </c>
      <c r="AI4339" s="138" t="s">
        <v>143</v>
      </c>
      <c r="AJ4339" s="139" t="s">
        <v>144</v>
      </c>
      <c r="AK4339" s="139" t="s">
        <v>145</v>
      </c>
      <c r="AL4339" s="139" t="s">
        <v>146</v>
      </c>
      <c r="AM4339" s="140" t="s">
        <v>147</v>
      </c>
      <c r="AN4339" s="140" t="s">
        <v>148</v>
      </c>
      <c r="AQ4339" t="str">
        <f>AQ4338</f>
        <v/>
      </c>
    </row>
    <row r="4340" spans="1:43" ht="14.25" customHeight="1" x14ac:dyDescent="0.25">
      <c r="A4340" s="99" t="s">
        <v>1164</v>
      </c>
      <c r="B4340" s="112">
        <f>'Run Rate'!E437</f>
        <v>17</v>
      </c>
      <c r="C4340" s="112">
        <f>'Run Rate'!F437</f>
        <v>20</v>
      </c>
      <c r="D4340" s="112">
        <f>'Run Rate'!G437</f>
        <v>24</v>
      </c>
      <c r="E4340" s="112">
        <f>'Run Rate'!H437</f>
        <v>17</v>
      </c>
      <c r="F4340" s="112">
        <f>'Run Rate'!I437</f>
        <v>19</v>
      </c>
      <c r="G4340" s="112">
        <f>'Run Rate'!J437</f>
        <v>14</v>
      </c>
      <c r="H4340" s="112">
        <f>'Run Rate'!K437</f>
        <v>25</v>
      </c>
      <c r="I4340" s="112">
        <f>'Run Rate'!L437</f>
        <v>14</v>
      </c>
      <c r="J4340" s="112">
        <f>'Run Rate'!M437</f>
        <v>18</v>
      </c>
      <c r="K4340" s="112">
        <f>'Run Rate'!N437</f>
        <v>33</v>
      </c>
      <c r="L4340" s="112">
        <f>'Run Rate'!O437</f>
        <v>17</v>
      </c>
      <c r="M4340" s="112">
        <f>'Run Rate'!P437</f>
        <v>19</v>
      </c>
      <c r="N4340" s="112">
        <f>'Run Rate'!Q437</f>
        <v>14</v>
      </c>
      <c r="O4340" s="112">
        <f>'Run Rate'!R437</f>
        <v>11</v>
      </c>
      <c r="P4340" s="112">
        <f>'Run Rate'!S437</f>
        <v>7</v>
      </c>
      <c r="Q4340" s="112">
        <f>'Run Rate'!T437</f>
        <v>12</v>
      </c>
      <c r="R4340" s="112">
        <f>'Run Rate'!U437</f>
        <v>15</v>
      </c>
      <c r="S4340" s="112">
        <f>'Run Rate'!V437</f>
        <v>27</v>
      </c>
      <c r="T4340" s="112">
        <f>'Run Rate'!W437</f>
        <v>15</v>
      </c>
      <c r="U4340" s="112">
        <f>'Run Rate'!X437</f>
        <v>18</v>
      </c>
      <c r="V4340" s="112">
        <f>'Run Rate'!Y437</f>
        <v>15</v>
      </c>
      <c r="W4340" s="112">
        <f>'Run Rate'!Z437</f>
        <v>23</v>
      </c>
      <c r="X4340" s="112">
        <f>'Run Rate'!AA437</f>
        <v>19</v>
      </c>
      <c r="Y4340" s="112">
        <f>'Run Rate'!AB437</f>
        <v>29</v>
      </c>
      <c r="Z4340" s="112">
        <f>'Run Rate'!AC437</f>
        <v>14</v>
      </c>
      <c r="AA4340" s="112">
        <f>'Run Rate'!AD437</f>
        <v>20</v>
      </c>
      <c r="AB4340" s="113">
        <v>20</v>
      </c>
      <c r="AC4340" s="112">
        <v>21</v>
      </c>
      <c r="AD4340" s="112">
        <v>21</v>
      </c>
      <c r="AE4340" s="112">
        <v>21</v>
      </c>
      <c r="AF4340" s="112">
        <v>21</v>
      </c>
      <c r="AG4340" s="112">
        <v>21</v>
      </c>
      <c r="AH4340" s="112">
        <v>21</v>
      </c>
      <c r="AI4340" s="112">
        <v>21</v>
      </c>
      <c r="AJ4340" s="112">
        <v>21</v>
      </c>
      <c r="AK4340" s="112">
        <v>21</v>
      </c>
      <c r="AL4340" s="112">
        <v>22</v>
      </c>
      <c r="AM4340" s="112">
        <v>22</v>
      </c>
      <c r="AN4340" s="112">
        <v>22</v>
      </c>
      <c r="AQ4340" t="str">
        <f>AQ4338</f>
        <v/>
      </c>
    </row>
    <row r="4341" spans="1:43" ht="14.25" customHeight="1" x14ac:dyDescent="0.25">
      <c r="A4341" s="99" t="s">
        <v>1165</v>
      </c>
      <c r="B4341" s="114"/>
      <c r="C4341" s="114"/>
      <c r="D4341" s="114"/>
      <c r="E4341" s="114"/>
      <c r="F4341" s="114"/>
      <c r="G4341" s="114"/>
      <c r="H4341" s="114"/>
      <c r="I4341" s="114"/>
      <c r="J4341" s="114"/>
      <c r="K4341" s="114"/>
      <c r="L4341" s="114"/>
      <c r="M4341" s="114"/>
      <c r="N4341" s="114"/>
      <c r="O4341" s="114"/>
      <c r="P4341" s="114"/>
      <c r="Q4341" s="114"/>
      <c r="R4341" s="114"/>
      <c r="S4341" s="114"/>
      <c r="T4341" s="114"/>
      <c r="U4341" s="114"/>
      <c r="V4341" s="114"/>
      <c r="W4341" s="115"/>
      <c r="X4341" s="115"/>
      <c r="Y4341" s="115"/>
      <c r="Z4341" s="115"/>
      <c r="AA4341" s="112" t="s">
        <v>1166</v>
      </c>
      <c r="AB4341" s="113"/>
      <c r="AC4341" s="112"/>
      <c r="AD4341" s="112"/>
      <c r="AE4341" s="112"/>
      <c r="AF4341" s="112"/>
      <c r="AG4341" s="112"/>
      <c r="AH4341" s="112"/>
      <c r="AI4341" s="112"/>
      <c r="AJ4341" s="112"/>
      <c r="AK4341" s="112"/>
      <c r="AL4341" s="112"/>
      <c r="AM4341" s="112"/>
      <c r="AN4341" s="112"/>
      <c r="AQ4341" t="str">
        <f>AQ4338</f>
        <v/>
      </c>
    </row>
    <row r="4342" spans="1:43" ht="14.25" customHeight="1" x14ac:dyDescent="0.25">
      <c r="A4342" s="99" t="s">
        <v>1167</v>
      </c>
      <c r="B4342" s="114"/>
      <c r="C4342" s="114"/>
      <c r="D4342" s="114"/>
      <c r="E4342" s="114"/>
      <c r="F4342" s="114"/>
      <c r="G4342" s="114"/>
      <c r="H4342" s="114"/>
      <c r="I4342" s="114"/>
      <c r="J4342" s="114"/>
      <c r="K4342" s="114"/>
      <c r="L4342" s="114"/>
      <c r="M4342" s="114"/>
      <c r="N4342" s="114"/>
      <c r="O4342" s="114"/>
      <c r="P4342" s="114"/>
      <c r="Q4342" s="114"/>
      <c r="R4342" s="114"/>
      <c r="S4342" s="114"/>
      <c r="T4342" s="114"/>
      <c r="U4342" s="114"/>
      <c r="V4342" s="114"/>
      <c r="W4342" s="115"/>
      <c r="X4342" s="116"/>
      <c r="Y4342" s="117"/>
      <c r="Z4342" s="115"/>
      <c r="AA4342" s="112" t="s">
        <v>1168</v>
      </c>
      <c r="AB4342" s="113">
        <f>'Demand Input VP'!B2174</f>
        <v>0</v>
      </c>
      <c r="AC4342" s="112">
        <f>'Demand Input VP'!C2174</f>
        <v>0</v>
      </c>
      <c r="AD4342" s="112">
        <f>'Demand Input VP'!D2174</f>
        <v>0</v>
      </c>
      <c r="AE4342" s="112">
        <f>'Demand Input VP'!E2174</f>
        <v>0</v>
      </c>
      <c r="AF4342" s="112">
        <f>'Demand Input VP'!F2174</f>
        <v>0</v>
      </c>
      <c r="AG4342" s="112">
        <f>'Demand Input VP'!G2174</f>
        <v>0</v>
      </c>
      <c r="AH4342" s="112">
        <f>'Demand Input VP'!H2174</f>
        <v>0</v>
      </c>
      <c r="AI4342" s="112">
        <f>'Demand Input VP'!I2174</f>
        <v>0</v>
      </c>
      <c r="AJ4342" s="112">
        <f>'Demand Input VP'!J2174</f>
        <v>0</v>
      </c>
      <c r="AK4342" s="112">
        <f>'Demand Input VP'!K2174</f>
        <v>0</v>
      </c>
      <c r="AL4342" s="112">
        <f>'Demand Input VP'!L2174</f>
        <v>0</v>
      </c>
      <c r="AM4342" s="112">
        <f>'Demand Input VP'!M2174</f>
        <v>0</v>
      </c>
      <c r="AN4342" s="112">
        <f>'Demand Input VP'!N2174</f>
        <v>0</v>
      </c>
      <c r="AQ4342" t="str">
        <f>AQ4338</f>
        <v/>
      </c>
    </row>
    <row r="4343" spans="1:43" ht="14.25" customHeight="1" x14ac:dyDescent="0.25">
      <c r="A4343" s="99" t="s">
        <v>1169</v>
      </c>
      <c r="B4343" s="118"/>
      <c r="C4343" s="118"/>
      <c r="D4343" s="118"/>
      <c r="E4343" s="118"/>
      <c r="F4343" s="118"/>
      <c r="G4343" s="118"/>
      <c r="H4343" s="118"/>
      <c r="I4343" s="118"/>
      <c r="J4343" s="118"/>
      <c r="K4343" s="118"/>
      <c r="L4343" s="118"/>
      <c r="M4343" s="118"/>
      <c r="N4343" s="118"/>
      <c r="O4343" s="118"/>
      <c r="P4343" s="118"/>
      <c r="Q4343" s="118"/>
      <c r="R4343" s="118"/>
      <c r="S4343" s="118"/>
      <c r="T4343" s="118"/>
      <c r="U4343" s="118"/>
      <c r="V4343" s="118"/>
      <c r="W4343" s="115"/>
      <c r="X4343" s="116"/>
      <c r="Y4343" s="117"/>
      <c r="Z4343" s="119"/>
      <c r="AA4343" s="120" t="s">
        <v>1170</v>
      </c>
      <c r="AB4343" s="121">
        <f>'Demand Input VP'!B2173</f>
        <v>0</v>
      </c>
      <c r="AC4343" s="120">
        <f>'Demand Input VP'!C2173</f>
        <v>0</v>
      </c>
      <c r="AD4343" s="120">
        <f>'Demand Input VP'!D2173</f>
        <v>0</v>
      </c>
      <c r="AE4343" s="120">
        <f>'Demand Input VP'!E2173</f>
        <v>0</v>
      </c>
      <c r="AF4343" s="120">
        <f>'Demand Input VP'!F2173</f>
        <v>0</v>
      </c>
      <c r="AG4343" s="120">
        <f>'Demand Input VP'!G2173</f>
        <v>0</v>
      </c>
      <c r="AH4343" s="120">
        <f>'Demand Input VP'!H2173</f>
        <v>0</v>
      </c>
      <c r="AI4343" s="120">
        <f>'Demand Input VP'!I2173</f>
        <v>0</v>
      </c>
      <c r="AJ4343" s="120">
        <f>'Demand Input VP'!J2173</f>
        <v>0</v>
      </c>
      <c r="AK4343" s="120">
        <f>'Demand Input VP'!K2173</f>
        <v>0</v>
      </c>
      <c r="AL4343" s="120">
        <f>'Demand Input VP'!L2173</f>
        <v>0</v>
      </c>
      <c r="AM4343" s="120">
        <f>'Demand Input VP'!M2173</f>
        <v>0</v>
      </c>
      <c r="AN4343" s="120">
        <f>'Demand Input VP'!N2173</f>
        <v>0</v>
      </c>
      <c r="AQ4343" t="str">
        <f>AQ4338</f>
        <v/>
      </c>
    </row>
    <row r="4344" spans="1:43" ht="14.25" customHeight="1" x14ac:dyDescent="0.25">
      <c r="A4344" s="1"/>
      <c r="B4344" s="122"/>
      <c r="C4344" s="122"/>
      <c r="D4344" s="122"/>
      <c r="E4344" s="122"/>
      <c r="F4344" s="122"/>
      <c r="G4344" s="122"/>
      <c r="H4344" s="122"/>
      <c r="I4344" s="122"/>
      <c r="J4344" s="122"/>
      <c r="K4344" s="122"/>
      <c r="L4344" s="122"/>
      <c r="M4344" s="122"/>
      <c r="N4344" s="122"/>
      <c r="O4344" s="122"/>
      <c r="P4344" s="122"/>
      <c r="Q4344" s="122"/>
      <c r="R4344" s="122"/>
      <c r="S4344" s="122"/>
      <c r="T4344" s="122"/>
      <c r="U4344" s="122"/>
      <c r="V4344" s="122"/>
      <c r="W4344" s="123"/>
      <c r="X4344" s="116"/>
      <c r="Y4344" s="117"/>
      <c r="Z4344" s="123"/>
      <c r="AA4344" s="112" t="s">
        <v>1171</v>
      </c>
      <c r="AB4344" s="113">
        <f>'Demand Input MP'!B2174</f>
        <v>0</v>
      </c>
      <c r="AC4344" s="112">
        <f>'Demand Input MP'!C2174</f>
        <v>0</v>
      </c>
      <c r="AD4344" s="112">
        <f>'Demand Input MP'!D2174</f>
        <v>0</v>
      </c>
      <c r="AE4344" s="112">
        <f>'Demand Input MP'!E2174</f>
        <v>0</v>
      </c>
      <c r="AF4344" s="112">
        <f>'Demand Input MP'!F2174</f>
        <v>0</v>
      </c>
      <c r="AG4344" s="112">
        <f>'Demand Input MP'!G2174</f>
        <v>0</v>
      </c>
      <c r="AH4344" s="112">
        <f>'Demand Input MP'!H2174</f>
        <v>0</v>
      </c>
      <c r="AI4344" s="112">
        <f>'Demand Input MP'!I2174</f>
        <v>0</v>
      </c>
      <c r="AJ4344" s="112">
        <f>'Demand Input MP'!J2174</f>
        <v>0</v>
      </c>
      <c r="AK4344" s="112">
        <f>'Demand Input MP'!K2174</f>
        <v>0</v>
      </c>
      <c r="AL4344" s="112">
        <f>'Demand Input MP'!L2174</f>
        <v>0</v>
      </c>
      <c r="AM4344" s="112">
        <f>'Demand Input MP'!M2174</f>
        <v>0</v>
      </c>
      <c r="AN4344" s="112">
        <f>'Demand Input MP'!N2174</f>
        <v>0</v>
      </c>
      <c r="AQ4344" t="str">
        <f>AQ4338</f>
        <v/>
      </c>
    </row>
    <row r="4345" spans="1:43" ht="14.25" customHeight="1" x14ac:dyDescent="0.25">
      <c r="A4345" s="1"/>
      <c r="B4345" s="122"/>
      <c r="C4345" s="122"/>
      <c r="D4345" s="122"/>
      <c r="E4345" s="122"/>
      <c r="F4345" s="122"/>
      <c r="G4345" s="122"/>
      <c r="H4345" s="122"/>
      <c r="I4345" s="122"/>
      <c r="J4345" s="122"/>
      <c r="K4345" s="122"/>
      <c r="L4345" s="122"/>
      <c r="M4345" s="122"/>
      <c r="N4345" s="122"/>
      <c r="O4345" s="122"/>
      <c r="P4345" s="122"/>
      <c r="Q4345" s="122"/>
      <c r="R4345" s="122"/>
      <c r="S4345" s="122"/>
      <c r="T4345" s="122"/>
      <c r="U4345" s="122"/>
      <c r="V4345" s="124" t="s">
        <v>91</v>
      </c>
      <c r="W4345" s="125">
        <f>IFERROR(IF(SUM('Run Rate History'!E437:AD437)&gt;0,(SUMPRODUCT((B4340:AA4340&gt;=PERCENTILE(B4340:AA4340,0.1))*(B4340:AA4340&lt;=PERCENTILE(B4340:AA4340,0.9))*B4340:AA4340)+SUMPRODUCT(('Run Rate History'!E437:AD437&gt;=PERCENTILE(B4340:AA4340,0.1))*('Run Rate History'!E437:AD437&lt;=PERCENTILE(B4340:AA4340,0.9))*'Run Rate History'!E437:AD437))/(SUMPRODUCT((B4340:AA4340&gt;=PERCENTILE(B4340:AA4340,0.1))*(B4340:AA4340&lt;=PERCENTILE(B4340:AA4340,0.9))*1)+SUMPRODUCT(('Run Rate History'!E437:AD437&gt;=PERCENTILE(B4340:AA4340,0.1))*('Run Rate History'!E437:AD437&lt;=PERCENTILE(B4340:AA4340,0.9))*1)),TRIMMEAN(B4340:AA4340,0.15)),0)</f>
        <v>17.37037037037037</v>
      </c>
      <c r="X4345" s="126" t="s">
        <v>1172</v>
      </c>
      <c r="Y4345" s="127">
        <f>SUM(B4340:AA4340)/26</f>
        <v>18.307692307692307</v>
      </c>
      <c r="Z4345" s="128"/>
      <c r="AA4345" s="112" t="s">
        <v>1173</v>
      </c>
      <c r="AB4345" s="113">
        <f>'Demand Input MP'!B2173</f>
        <v>0</v>
      </c>
      <c r="AC4345" s="112">
        <f>'Demand Input MP'!C2173</f>
        <v>0</v>
      </c>
      <c r="AD4345" s="112">
        <f>'Demand Input MP'!D2173</f>
        <v>0</v>
      </c>
      <c r="AE4345" s="112">
        <f>'Demand Input MP'!E2173</f>
        <v>0</v>
      </c>
      <c r="AF4345" s="112">
        <f>'Demand Input MP'!F2173</f>
        <v>0</v>
      </c>
      <c r="AG4345" s="112">
        <f>'Demand Input MP'!G2173</f>
        <v>0</v>
      </c>
      <c r="AH4345" s="112">
        <f>'Demand Input MP'!H2173</f>
        <v>0</v>
      </c>
      <c r="AI4345" s="112">
        <f>'Demand Input MP'!I2173</f>
        <v>0</v>
      </c>
      <c r="AJ4345" s="112">
        <f>'Demand Input MP'!J2173</f>
        <v>0</v>
      </c>
      <c r="AK4345" s="112">
        <f>'Demand Input MP'!K2173</f>
        <v>0</v>
      </c>
      <c r="AL4345" s="112">
        <f>'Demand Input MP'!L2173</f>
        <v>0</v>
      </c>
      <c r="AM4345" s="112">
        <f>'Demand Input MP'!M2173</f>
        <v>0</v>
      </c>
      <c r="AN4345" s="112">
        <f>'Demand Input MP'!N2173</f>
        <v>0</v>
      </c>
      <c r="AQ4345" t="str">
        <f>AQ4338</f>
        <v/>
      </c>
    </row>
    <row r="4346" spans="1:43" ht="14.25" customHeight="1" x14ac:dyDescent="0.25">
      <c r="A4346" s="1"/>
      <c r="B4346" s="122"/>
      <c r="C4346" s="122"/>
      <c r="D4346" s="122"/>
      <c r="E4346" s="122"/>
      <c r="F4346" s="122"/>
      <c r="G4346" s="122"/>
      <c r="H4346" s="122"/>
      <c r="I4346" s="122"/>
      <c r="J4346" s="122"/>
      <c r="K4346" s="122"/>
      <c r="L4346" s="122"/>
      <c r="M4346" s="122"/>
      <c r="N4346" s="122"/>
      <c r="O4346" s="122"/>
      <c r="P4346" s="122"/>
      <c r="Q4346" s="122"/>
      <c r="R4346" s="122"/>
      <c r="S4346" s="122"/>
      <c r="T4346" s="122"/>
      <c r="U4346" s="122"/>
      <c r="V4346" s="124" t="s">
        <v>94</v>
      </c>
      <c r="W4346" s="125">
        <f>IFERROR((1*MIN(MAX(X4340,0.5*IF(SUM('Run Rate History'!E437:AD437)&gt;0,(MEDIAN(IF(B4340:AA4340&gt;0,B4340:AA4340))+MEDIAN(IF('Run Rate History'!E437:AD437&gt;0,'Run Rate History'!E437:AD437)))/2,MEDIAN(IF(B4340:AA4340&gt;0,B4340:AA4340)))),2*IF(SUM('Run Rate History'!E437:AD437)&gt;0,(MEDIAN(IF(B4340:AA4340&gt;0,B4340:AA4340))+MEDIAN(IF('Run Rate History'!E437:AD437&gt;0,'Run Rate History'!E437:AD437)))/2,MEDIAN(IF(B4340:AA4340&gt;0,B4340:AA4340))))+2*MIN(MAX(Y4340,0.5*IF(SUM('Run Rate History'!E437:AD437)&gt;0,(MEDIAN(IF(B4340:AA4340&gt;0,B4340:AA4340))+MEDIAN(IF('Run Rate History'!E437:AD437&gt;0,'Run Rate History'!E437:AD437)))/2,MEDIAN(IF(B4340:AA4340&gt;0,B4340:AA4340)))),2*IF(SUM('Run Rate History'!E437:AD437)&gt;0,(MEDIAN(IF(B4340:AA4340&gt;0,B4340:AA4340))+MEDIAN(IF('Run Rate History'!E437:AD437&gt;0,'Run Rate History'!E437:AD437)))/2,MEDIAN(IF(B4340:AA4340&gt;0,B4340:AA4340))))+3*MIN(MAX(Z4340,0.5*IF(SUM('Run Rate History'!E437:AD437)&gt;0,(MEDIAN(IF(B4340:AA4340&gt;0,B4340:AA4340))+MEDIAN(IF('Run Rate History'!E437:AD437&gt;0,'Run Rate History'!E437:AD437)))/2,MEDIAN(IF(B4340:AA4340&gt;0,B4340:AA4340)))),2*IF(SUM('Run Rate History'!E437:AD437)&gt;0,(MEDIAN(IF(B4340:AA4340&gt;0,B4340:AA4340))+MEDIAN(IF('Run Rate History'!E437:AD437&gt;0,'Run Rate History'!E437:AD437)))/2,MEDIAN(IF(B4340:AA4340&gt;0,B4340:AA4340))))+4*MIN(MAX(AA4340,0.5*IF(SUM('Run Rate History'!E437:AD437)&gt;0,(MEDIAN(IF(B4340:AA4340&gt;0,B4340:AA4340))+MEDIAN(IF('Run Rate History'!E437:AD437&gt;0,'Run Rate History'!E437:AD437)))/2,MEDIAN(IF(B4340:AA4340&gt;0,B4340:AA4340)))),2*IF(SUM('Run Rate History'!E437:AD437)&gt;0,(MEDIAN(IF(B4340:AA4340&gt;0,B4340:AA4340))+MEDIAN(IF('Run Rate History'!E437:AD437&gt;0,'Run Rate History'!E437:AD437)))/2,MEDIAN(IF(B4340:AA4340&gt;0,B4340:AA4340)))))/10,0)</f>
        <v>19.899999999999999</v>
      </c>
      <c r="X4346" s="129" t="s">
        <v>1174</v>
      </c>
      <c r="Y4346" s="130">
        <f>IFERROR(VLOOKUP(A4338,'Stanje zaliha'!A:E,5,FALSE()),0)</f>
        <v>121</v>
      </c>
      <c r="Z4346" s="131"/>
      <c r="AA4346" s="113" t="s">
        <v>1175</v>
      </c>
      <c r="AB4346" s="118">
        <f t="shared" ref="AB4346:AN4346" si="866">SUM(AB4342:AB4345)</f>
        <v>0</v>
      </c>
      <c r="AC4346" s="118">
        <f t="shared" si="866"/>
        <v>0</v>
      </c>
      <c r="AD4346" s="118">
        <f t="shared" si="866"/>
        <v>0</v>
      </c>
      <c r="AE4346" s="118">
        <f t="shared" si="866"/>
        <v>0</v>
      </c>
      <c r="AF4346" s="118">
        <f t="shared" si="866"/>
        <v>0</v>
      </c>
      <c r="AG4346" s="118">
        <f t="shared" si="866"/>
        <v>0</v>
      </c>
      <c r="AH4346" s="118">
        <f t="shared" si="866"/>
        <v>0</v>
      </c>
      <c r="AI4346" s="118">
        <f t="shared" si="866"/>
        <v>0</v>
      </c>
      <c r="AJ4346" s="118">
        <f t="shared" si="866"/>
        <v>0</v>
      </c>
      <c r="AK4346" s="118">
        <f t="shared" si="866"/>
        <v>0</v>
      </c>
      <c r="AL4346" s="118">
        <f t="shared" si="866"/>
        <v>0</v>
      </c>
      <c r="AM4346" s="118">
        <f t="shared" si="866"/>
        <v>0</v>
      </c>
      <c r="AN4346" s="118">
        <f t="shared" si="866"/>
        <v>0</v>
      </c>
      <c r="AQ4346" t="str">
        <f>AQ4338</f>
        <v/>
      </c>
    </row>
    <row r="4347" spans="1:43" ht="14.25" customHeight="1" x14ac:dyDescent="0.25">
      <c r="A4347" s="1"/>
      <c r="B4347" s="122"/>
      <c r="C4347" s="122"/>
      <c r="D4347" s="122"/>
      <c r="E4347" s="122"/>
      <c r="F4347" s="122"/>
      <c r="G4347" s="122"/>
      <c r="H4347" s="122"/>
      <c r="I4347" s="122"/>
      <c r="J4347" s="122"/>
      <c r="K4347" s="122"/>
      <c r="L4347" s="122"/>
      <c r="M4347" s="122"/>
      <c r="N4347" s="122"/>
      <c r="O4347" s="122"/>
      <c r="P4347" s="122"/>
      <c r="Q4347" s="122"/>
      <c r="R4347" s="122"/>
      <c r="S4347" s="122"/>
      <c r="T4347" s="122"/>
      <c r="U4347" s="122"/>
      <c r="V4347" s="124" t="s">
        <v>95</v>
      </c>
      <c r="W4347" s="125">
        <f>IFERROR(0.6*W4346+0.4*W4345,0)</f>
        <v>18.888148148148147</v>
      </c>
      <c r="X4347" s="132" t="s">
        <v>1176</v>
      </c>
      <c r="Y4347" s="133">
        <f>IFERROR(SUMIF('Popis poslanih narudžbi'!A:A,A4338,'Popis poslanih narudžbi'!C:C),0)</f>
        <v>0</v>
      </c>
      <c r="Z4347" s="131"/>
      <c r="AA4347" s="134" t="s">
        <v>1177</v>
      </c>
      <c r="AB4347" s="118">
        <f t="shared" ref="AB4347:AN4347" si="867">AB4340+AB4346</f>
        <v>20</v>
      </c>
      <c r="AC4347" s="118">
        <f t="shared" si="867"/>
        <v>21</v>
      </c>
      <c r="AD4347" s="118">
        <f t="shared" si="867"/>
        <v>21</v>
      </c>
      <c r="AE4347" s="118">
        <f t="shared" si="867"/>
        <v>21</v>
      </c>
      <c r="AF4347" s="118">
        <f t="shared" si="867"/>
        <v>21</v>
      </c>
      <c r="AG4347" s="118">
        <f t="shared" si="867"/>
        <v>21</v>
      </c>
      <c r="AH4347" s="118">
        <f t="shared" si="867"/>
        <v>21</v>
      </c>
      <c r="AI4347" s="118">
        <f t="shared" si="867"/>
        <v>21</v>
      </c>
      <c r="AJ4347" s="118">
        <f t="shared" si="867"/>
        <v>21</v>
      </c>
      <c r="AK4347" s="118">
        <f t="shared" si="867"/>
        <v>21</v>
      </c>
      <c r="AL4347" s="118">
        <f t="shared" si="867"/>
        <v>22</v>
      </c>
      <c r="AM4347" s="118">
        <f t="shared" si="867"/>
        <v>22</v>
      </c>
      <c r="AN4347" s="118">
        <f t="shared" si="867"/>
        <v>22</v>
      </c>
      <c r="AQ4347" t="str">
        <f>AQ4338</f>
        <v/>
      </c>
    </row>
    <row r="4348" spans="1:43" ht="14.25" customHeight="1" x14ac:dyDescent="0.25">
      <c r="A4348" s="107" t="str">
        <f>'Run Rate'!A438</f>
        <v>ZOE12395</v>
      </c>
      <c r="B4348" s="135" t="str">
        <f>'Run Rate'!B438</f>
        <v>ZOE Choco 250g Peanut Butter</v>
      </c>
      <c r="C4348" s="135" t="str">
        <f>'Run Rate'!C438</f>
        <v>BIO I SUPERFOODS</v>
      </c>
      <c r="D4348" s="135" t="str">
        <f>'Run Rate'!D438</f>
        <v>03 BRONZE</v>
      </c>
      <c r="E4348" s="122"/>
      <c r="F4348" s="122"/>
      <c r="G4348" s="122"/>
      <c r="H4348" s="122"/>
      <c r="I4348" s="122"/>
      <c r="J4348" s="122"/>
      <c r="K4348" s="122"/>
      <c r="L4348" s="122"/>
      <c r="M4348" s="122"/>
      <c r="N4348" s="122"/>
      <c r="O4348" s="122"/>
      <c r="P4348" s="122"/>
      <c r="Q4348" s="122"/>
      <c r="R4348" s="122"/>
      <c r="S4348" s="122"/>
      <c r="T4348" s="122"/>
      <c r="U4348" s="122"/>
      <c r="V4348" s="122"/>
      <c r="W4348" s="122"/>
      <c r="X4348" s="122"/>
      <c r="Y4348" s="122"/>
      <c r="Z4348" s="122"/>
      <c r="AA4348" s="122"/>
      <c r="AB4348" s="122"/>
      <c r="AC4348" s="122"/>
      <c r="AD4348" s="122"/>
      <c r="AE4348" s="122"/>
      <c r="AF4348" s="122"/>
      <c r="AG4348" s="122"/>
      <c r="AH4348" s="122"/>
      <c r="AI4348" s="122"/>
      <c r="AJ4348" s="122"/>
      <c r="AK4348" s="122"/>
      <c r="AL4348" s="122"/>
      <c r="AM4348" s="122"/>
      <c r="AN4348" s="122"/>
      <c r="AQ4348" t="str">
        <f>IF(AND(OR($B$1="ALL",$B$1=C4348),OR($E$1="ALL",$E$1=D4348),OR($B$2="ALL",$B$2=A4348),OR($E$2="ALL",IFERROR(SEARCH($E$2,B4348),0)&gt;0)),"MATCH","")</f>
        <v/>
      </c>
    </row>
    <row r="4349" spans="1:43" ht="14.25" customHeight="1" x14ac:dyDescent="0.25">
      <c r="A4349" s="108" t="s">
        <v>1137</v>
      </c>
      <c r="B4349" s="136" t="s">
        <v>1138</v>
      </c>
      <c r="C4349" s="136" t="s">
        <v>1139</v>
      </c>
      <c r="D4349" s="136" t="s">
        <v>1140</v>
      </c>
      <c r="E4349" s="136" t="s">
        <v>1141</v>
      </c>
      <c r="F4349" s="136" t="s">
        <v>1142</v>
      </c>
      <c r="G4349" s="136" t="s">
        <v>1143</v>
      </c>
      <c r="H4349" s="136" t="s">
        <v>1144</v>
      </c>
      <c r="I4349" s="136" t="s">
        <v>1145</v>
      </c>
      <c r="J4349" s="136" t="s">
        <v>1146</v>
      </c>
      <c r="K4349" s="136" t="s">
        <v>1147</v>
      </c>
      <c r="L4349" s="136" t="s">
        <v>1148</v>
      </c>
      <c r="M4349" s="136" t="s">
        <v>1149</v>
      </c>
      <c r="N4349" s="136" t="s">
        <v>1150</v>
      </c>
      <c r="O4349" s="136" t="s">
        <v>1151</v>
      </c>
      <c r="P4349" s="136" t="s">
        <v>1152</v>
      </c>
      <c r="Q4349" s="136" t="s">
        <v>1153</v>
      </c>
      <c r="R4349" s="136" t="s">
        <v>1154</v>
      </c>
      <c r="S4349" s="136" t="s">
        <v>1155</v>
      </c>
      <c r="T4349" s="136" t="s">
        <v>1156</v>
      </c>
      <c r="U4349" s="136" t="s">
        <v>1157</v>
      </c>
      <c r="V4349" s="136" t="s">
        <v>1158</v>
      </c>
      <c r="W4349" s="136" t="s">
        <v>1159</v>
      </c>
      <c r="X4349" s="136" t="s">
        <v>1160</v>
      </c>
      <c r="Y4349" s="136" t="s">
        <v>1161</v>
      </c>
      <c r="Z4349" s="136" t="s">
        <v>1162</v>
      </c>
      <c r="AA4349" s="136" t="s">
        <v>1163</v>
      </c>
      <c r="AB4349" s="137" t="s">
        <v>156</v>
      </c>
      <c r="AC4349" s="137" t="s">
        <v>157</v>
      </c>
      <c r="AD4349" s="137" t="s">
        <v>158</v>
      </c>
      <c r="AE4349" s="137" t="s">
        <v>139</v>
      </c>
      <c r="AF4349" s="138" t="s">
        <v>140</v>
      </c>
      <c r="AG4349" s="138" t="s">
        <v>141</v>
      </c>
      <c r="AH4349" s="138" t="s">
        <v>142</v>
      </c>
      <c r="AI4349" s="138" t="s">
        <v>143</v>
      </c>
      <c r="AJ4349" s="139" t="s">
        <v>144</v>
      </c>
      <c r="AK4349" s="139" t="s">
        <v>145</v>
      </c>
      <c r="AL4349" s="139" t="s">
        <v>146</v>
      </c>
      <c r="AM4349" s="140" t="s">
        <v>147</v>
      </c>
      <c r="AN4349" s="140" t="s">
        <v>148</v>
      </c>
      <c r="AQ4349" t="str">
        <f>AQ4348</f>
        <v/>
      </c>
    </row>
    <row r="4350" spans="1:43" ht="14.25" customHeight="1" x14ac:dyDescent="0.25">
      <c r="A4350" s="99" t="s">
        <v>1164</v>
      </c>
      <c r="B4350" s="112">
        <f>'Run Rate'!E438</f>
        <v>95</v>
      </c>
      <c r="C4350" s="112">
        <f>'Run Rate'!F438</f>
        <v>18</v>
      </c>
      <c r="D4350" s="112">
        <f>'Run Rate'!G438</f>
        <v>9</v>
      </c>
      <c r="E4350" s="112">
        <f>'Run Rate'!H438</f>
        <v>34</v>
      </c>
      <c r="F4350" s="112">
        <f>'Run Rate'!I438</f>
        <v>83</v>
      </c>
      <c r="G4350" s="112">
        <f>'Run Rate'!J438</f>
        <v>391</v>
      </c>
      <c r="H4350" s="112">
        <f>'Run Rate'!K438</f>
        <v>26</v>
      </c>
      <c r="I4350" s="112">
        <f>'Run Rate'!L438</f>
        <v>54</v>
      </c>
      <c r="J4350" s="112">
        <f>'Run Rate'!M438</f>
        <v>105</v>
      </c>
      <c r="K4350" s="112">
        <f>'Run Rate'!N438</f>
        <v>15</v>
      </c>
      <c r="L4350" s="112">
        <f>'Run Rate'!O438</f>
        <v>61</v>
      </c>
      <c r="M4350" s="112">
        <f>'Run Rate'!P438</f>
        <v>119</v>
      </c>
      <c r="N4350" s="112">
        <f>'Run Rate'!Q438</f>
        <v>67</v>
      </c>
      <c r="O4350" s="112">
        <f>'Run Rate'!R438</f>
        <v>37</v>
      </c>
      <c r="P4350" s="112">
        <f>'Run Rate'!S438</f>
        <v>14</v>
      </c>
      <c r="Q4350" s="112">
        <f>'Run Rate'!T438</f>
        <v>55</v>
      </c>
      <c r="R4350" s="112">
        <f>'Run Rate'!U438</f>
        <v>33</v>
      </c>
      <c r="S4350" s="112">
        <f>'Run Rate'!V438</f>
        <v>40</v>
      </c>
      <c r="T4350" s="112">
        <f>'Run Rate'!W438</f>
        <v>67</v>
      </c>
      <c r="U4350" s="112">
        <f>'Run Rate'!X438</f>
        <v>82</v>
      </c>
      <c r="V4350" s="112">
        <f>'Run Rate'!Y438</f>
        <v>98</v>
      </c>
      <c r="W4350" s="112">
        <f>'Run Rate'!Z438</f>
        <v>64</v>
      </c>
      <c r="X4350" s="112">
        <f>'Run Rate'!AA438</f>
        <v>492</v>
      </c>
      <c r="Y4350" s="112">
        <f>'Run Rate'!AB438</f>
        <v>42</v>
      </c>
      <c r="Z4350" s="112">
        <f>'Run Rate'!AC438</f>
        <v>23</v>
      </c>
      <c r="AA4350" s="112">
        <f>'Run Rate'!AD438</f>
        <v>245</v>
      </c>
      <c r="AB4350" s="113">
        <v>97</v>
      </c>
      <c r="AC4350" s="112">
        <v>97</v>
      </c>
      <c r="AD4350" s="112">
        <v>97</v>
      </c>
      <c r="AE4350" s="112">
        <v>97</v>
      </c>
      <c r="AF4350" s="112">
        <v>97</v>
      </c>
      <c r="AG4350" s="112">
        <v>87</v>
      </c>
      <c r="AH4350" s="112">
        <v>87</v>
      </c>
      <c r="AI4350" s="112">
        <v>87</v>
      </c>
      <c r="AJ4350" s="112">
        <v>87</v>
      </c>
      <c r="AK4350" s="112">
        <v>97</v>
      </c>
      <c r="AL4350" s="112">
        <v>97</v>
      </c>
      <c r="AM4350" s="112">
        <v>87</v>
      </c>
      <c r="AN4350" s="112">
        <v>87</v>
      </c>
      <c r="AQ4350" t="str">
        <f>AQ4348</f>
        <v/>
      </c>
    </row>
    <row r="4351" spans="1:43" ht="14.25" customHeight="1" x14ac:dyDescent="0.25">
      <c r="A4351" s="99" t="s">
        <v>1165</v>
      </c>
      <c r="B4351" s="114"/>
      <c r="C4351" s="114"/>
      <c r="D4351" s="114"/>
      <c r="E4351" s="114"/>
      <c r="F4351" s="114"/>
      <c r="G4351" s="114"/>
      <c r="H4351" s="114"/>
      <c r="I4351" s="114"/>
      <c r="J4351" s="114"/>
      <c r="K4351" s="114"/>
      <c r="L4351" s="114"/>
      <c r="M4351" s="114"/>
      <c r="N4351" s="114"/>
      <c r="O4351" s="114"/>
      <c r="P4351" s="114"/>
      <c r="Q4351" s="114"/>
      <c r="R4351" s="114"/>
      <c r="S4351" s="114"/>
      <c r="T4351" s="114"/>
      <c r="U4351" s="114"/>
      <c r="V4351" s="114"/>
      <c r="W4351" s="115"/>
      <c r="X4351" s="115"/>
      <c r="Y4351" s="115"/>
      <c r="Z4351" s="115"/>
      <c r="AA4351" s="112" t="s">
        <v>1166</v>
      </c>
      <c r="AB4351" s="113"/>
      <c r="AC4351" s="112"/>
      <c r="AD4351" s="112"/>
      <c r="AE4351" s="112"/>
      <c r="AF4351" s="112"/>
      <c r="AG4351" s="112"/>
      <c r="AH4351" s="112"/>
      <c r="AI4351" s="112"/>
      <c r="AJ4351" s="112"/>
      <c r="AK4351" s="112"/>
      <c r="AL4351" s="112"/>
      <c r="AM4351" s="112"/>
      <c r="AN4351" s="112"/>
      <c r="AQ4351" t="str">
        <f>AQ4348</f>
        <v/>
      </c>
    </row>
    <row r="4352" spans="1:43" ht="14.25" customHeight="1" x14ac:dyDescent="0.25">
      <c r="A4352" s="99" t="s">
        <v>1167</v>
      </c>
      <c r="B4352" s="114"/>
      <c r="C4352" s="114"/>
      <c r="D4352" s="114"/>
      <c r="E4352" s="114"/>
      <c r="F4352" s="114"/>
      <c r="G4352" s="114"/>
      <c r="H4352" s="114"/>
      <c r="I4352" s="114"/>
      <c r="J4352" s="114"/>
      <c r="K4352" s="114"/>
      <c r="L4352" s="114"/>
      <c r="M4352" s="114"/>
      <c r="N4352" s="114"/>
      <c r="O4352" s="114"/>
      <c r="P4352" s="114"/>
      <c r="Q4352" s="114"/>
      <c r="R4352" s="114"/>
      <c r="S4352" s="114"/>
      <c r="T4352" s="114"/>
      <c r="U4352" s="114"/>
      <c r="V4352" s="114"/>
      <c r="W4352" s="115"/>
      <c r="X4352" s="116"/>
      <c r="Y4352" s="117"/>
      <c r="Z4352" s="115"/>
      <c r="AA4352" s="112" t="s">
        <v>1168</v>
      </c>
      <c r="AB4352" s="113">
        <f>'Demand Input VP'!B2179</f>
        <v>0</v>
      </c>
      <c r="AC4352" s="112">
        <f>'Demand Input VP'!C2179</f>
        <v>0</v>
      </c>
      <c r="AD4352" s="112">
        <f>'Demand Input VP'!D2179</f>
        <v>0</v>
      </c>
      <c r="AE4352" s="112">
        <f>'Demand Input VP'!E2179</f>
        <v>0</v>
      </c>
      <c r="AF4352" s="112">
        <f>'Demand Input VP'!F2179</f>
        <v>0</v>
      </c>
      <c r="AG4352" s="112">
        <f>'Demand Input VP'!G2179</f>
        <v>120</v>
      </c>
      <c r="AH4352" s="112">
        <f>'Demand Input VP'!H2179</f>
        <v>120</v>
      </c>
      <c r="AI4352" s="112">
        <f>'Demand Input VP'!I2179</f>
        <v>120</v>
      </c>
      <c r="AJ4352" s="112">
        <f>'Demand Input VP'!J2179</f>
        <v>120</v>
      </c>
      <c r="AK4352" s="112">
        <f>'Demand Input VP'!K2179</f>
        <v>0</v>
      </c>
      <c r="AL4352" s="112">
        <f>'Demand Input VP'!L2179</f>
        <v>0</v>
      </c>
      <c r="AM4352" s="112">
        <f>'Demand Input VP'!M2179</f>
        <v>0</v>
      </c>
      <c r="AN4352" s="112">
        <f>'Demand Input VP'!N2179</f>
        <v>0</v>
      </c>
      <c r="AQ4352" t="str">
        <f>AQ4348</f>
        <v/>
      </c>
    </row>
    <row r="4353" spans="1:43" ht="14.25" customHeight="1" x14ac:dyDescent="0.25">
      <c r="A4353" s="99" t="s">
        <v>1169</v>
      </c>
      <c r="B4353" s="118"/>
      <c r="C4353" s="118"/>
      <c r="D4353" s="118"/>
      <c r="E4353" s="118"/>
      <c r="F4353" s="118"/>
      <c r="G4353" s="118"/>
      <c r="H4353" s="118"/>
      <c r="I4353" s="118"/>
      <c r="J4353" s="118"/>
      <c r="K4353" s="118"/>
      <c r="L4353" s="118"/>
      <c r="M4353" s="118"/>
      <c r="N4353" s="118"/>
      <c r="O4353" s="118"/>
      <c r="P4353" s="118"/>
      <c r="Q4353" s="118"/>
      <c r="R4353" s="118"/>
      <c r="S4353" s="118"/>
      <c r="T4353" s="118"/>
      <c r="U4353" s="118"/>
      <c r="V4353" s="118"/>
      <c r="W4353" s="115"/>
      <c r="X4353" s="116"/>
      <c r="Y4353" s="117"/>
      <c r="Z4353" s="119"/>
      <c r="AA4353" s="120" t="s">
        <v>1170</v>
      </c>
      <c r="AB4353" s="121">
        <f>'Demand Input VP'!B2178</f>
        <v>0</v>
      </c>
      <c r="AC4353" s="120">
        <f>'Demand Input VP'!C2178</f>
        <v>0</v>
      </c>
      <c r="AD4353" s="120">
        <f>'Demand Input VP'!D2178</f>
        <v>0</v>
      </c>
      <c r="AE4353" s="120">
        <f>'Demand Input VP'!E2178</f>
        <v>0</v>
      </c>
      <c r="AF4353" s="120">
        <f>'Demand Input VP'!F2178</f>
        <v>0</v>
      </c>
      <c r="AG4353" s="120">
        <f>'Demand Input VP'!G2178</f>
        <v>0</v>
      </c>
      <c r="AH4353" s="120">
        <f>'Demand Input VP'!H2178</f>
        <v>0</v>
      </c>
      <c r="AI4353" s="120">
        <f>'Demand Input VP'!I2178</f>
        <v>0</v>
      </c>
      <c r="AJ4353" s="120">
        <f>'Demand Input VP'!J2178</f>
        <v>0</v>
      </c>
      <c r="AK4353" s="120">
        <f>'Demand Input VP'!K2178</f>
        <v>0</v>
      </c>
      <c r="AL4353" s="120">
        <f>'Demand Input VP'!L2178</f>
        <v>0</v>
      </c>
      <c r="AM4353" s="120">
        <f>'Demand Input VP'!M2178</f>
        <v>12</v>
      </c>
      <c r="AN4353" s="120">
        <f>'Demand Input VP'!N2178</f>
        <v>12</v>
      </c>
      <c r="AQ4353" t="str">
        <f>AQ4348</f>
        <v/>
      </c>
    </row>
    <row r="4354" spans="1:43" ht="14.25" customHeight="1" x14ac:dyDescent="0.25">
      <c r="A4354" s="1"/>
      <c r="B4354" s="122"/>
      <c r="C4354" s="122"/>
      <c r="D4354" s="122"/>
      <c r="E4354" s="122"/>
      <c r="F4354" s="122"/>
      <c r="G4354" s="122"/>
      <c r="H4354" s="122"/>
      <c r="I4354" s="122"/>
      <c r="J4354" s="122"/>
      <c r="K4354" s="122"/>
      <c r="L4354" s="122"/>
      <c r="M4354" s="122"/>
      <c r="N4354" s="122"/>
      <c r="O4354" s="122"/>
      <c r="P4354" s="122"/>
      <c r="Q4354" s="122"/>
      <c r="R4354" s="122"/>
      <c r="S4354" s="122"/>
      <c r="T4354" s="122"/>
      <c r="U4354" s="122"/>
      <c r="V4354" s="122"/>
      <c r="W4354" s="123"/>
      <c r="X4354" s="116"/>
      <c r="Y4354" s="117"/>
      <c r="Z4354" s="123"/>
      <c r="AA4354" s="112" t="s">
        <v>1171</v>
      </c>
      <c r="AB4354" s="113">
        <f>'Demand Input MP'!B2179</f>
        <v>0</v>
      </c>
      <c r="AC4354" s="112">
        <f>'Demand Input MP'!C2179</f>
        <v>0</v>
      </c>
      <c r="AD4354" s="112">
        <f>'Demand Input MP'!D2179</f>
        <v>0</v>
      </c>
      <c r="AE4354" s="112">
        <f>'Demand Input MP'!E2179</f>
        <v>0</v>
      </c>
      <c r="AF4354" s="112">
        <f>'Demand Input MP'!F2179</f>
        <v>0</v>
      </c>
      <c r="AG4354" s="112">
        <f>'Demand Input MP'!G2179</f>
        <v>0</v>
      </c>
      <c r="AH4354" s="112">
        <f>'Demand Input MP'!H2179</f>
        <v>0</v>
      </c>
      <c r="AI4354" s="112">
        <f>'Demand Input MP'!I2179</f>
        <v>0</v>
      </c>
      <c r="AJ4354" s="112">
        <f>'Demand Input MP'!J2179</f>
        <v>0</v>
      </c>
      <c r="AK4354" s="112">
        <f>'Demand Input MP'!K2179</f>
        <v>0</v>
      </c>
      <c r="AL4354" s="112">
        <f>'Demand Input MP'!L2179</f>
        <v>0</v>
      </c>
      <c r="AM4354" s="112">
        <f>'Demand Input MP'!M2179</f>
        <v>0</v>
      </c>
      <c r="AN4354" s="112">
        <f>'Demand Input MP'!N2179</f>
        <v>0</v>
      </c>
      <c r="AQ4354" t="str">
        <f>AQ4348</f>
        <v/>
      </c>
    </row>
    <row r="4355" spans="1:43" ht="14.25" customHeight="1" x14ac:dyDescent="0.25">
      <c r="A4355" s="1"/>
      <c r="B4355" s="122"/>
      <c r="C4355" s="122"/>
      <c r="D4355" s="122"/>
      <c r="E4355" s="122"/>
      <c r="F4355" s="122"/>
      <c r="G4355" s="122"/>
      <c r="H4355" s="122"/>
      <c r="I4355" s="122"/>
      <c r="J4355" s="122"/>
      <c r="K4355" s="122"/>
      <c r="L4355" s="122"/>
      <c r="M4355" s="122"/>
      <c r="N4355" s="122"/>
      <c r="O4355" s="122"/>
      <c r="P4355" s="122"/>
      <c r="Q4355" s="122"/>
      <c r="R4355" s="122"/>
      <c r="S4355" s="122"/>
      <c r="T4355" s="122"/>
      <c r="U4355" s="122"/>
      <c r="V4355" s="124" t="s">
        <v>91</v>
      </c>
      <c r="W4355" s="125">
        <f>IFERROR(IF(SUM('Run Rate History'!E438:AD438)&gt;0,(SUMPRODUCT((B4350:AA4350&gt;=PERCENTILE(B4350:AA4350,0.1))*(B4350:AA4350&lt;=PERCENTILE(B4350:AA4350,0.9))*B4350:AA4350)+SUMPRODUCT(('Run Rate History'!E438:AD438&gt;=PERCENTILE(B4350:AA4350,0.1))*('Run Rate History'!E438:AD438&lt;=PERCENTILE(B4350:AA4350,0.9))*'Run Rate History'!E438:AD438))/(SUMPRODUCT((B4350:AA4350&gt;=PERCENTILE(B4350:AA4350,0.1))*(B4350:AA4350&lt;=PERCENTILE(B4350:AA4350,0.9))*1)+SUMPRODUCT(('Run Rate History'!E438:AD438&gt;=PERCENTILE(B4350:AA4350,0.1))*('Run Rate History'!E438:AD438&lt;=PERCENTILE(B4350:AA4350,0.9))*1)),TRIMMEAN(B4350:AA4350,0.15)),0)</f>
        <v>57.829268292682926</v>
      </c>
      <c r="X4355" s="126" t="s">
        <v>1172</v>
      </c>
      <c r="Y4355" s="127">
        <f>SUM(B4350:AA4350)/26</f>
        <v>91.115384615384613</v>
      </c>
      <c r="Z4355" s="128"/>
      <c r="AA4355" s="112" t="s">
        <v>1173</v>
      </c>
      <c r="AB4355" s="113">
        <f>'Demand Input MP'!B2178</f>
        <v>0</v>
      </c>
      <c r="AC4355" s="112">
        <f>'Demand Input MP'!C2178</f>
        <v>0</v>
      </c>
      <c r="AD4355" s="112">
        <f>'Demand Input MP'!D2178</f>
        <v>0</v>
      </c>
      <c r="AE4355" s="112">
        <f>'Demand Input MP'!E2178</f>
        <v>0</v>
      </c>
      <c r="AF4355" s="112">
        <f>'Demand Input MP'!F2178</f>
        <v>0</v>
      </c>
      <c r="AG4355" s="112">
        <f>'Demand Input MP'!G2178</f>
        <v>0</v>
      </c>
      <c r="AH4355" s="112">
        <f>'Demand Input MP'!H2178</f>
        <v>0</v>
      </c>
      <c r="AI4355" s="112">
        <f>'Demand Input MP'!I2178</f>
        <v>0</v>
      </c>
      <c r="AJ4355" s="112">
        <f>'Demand Input MP'!J2178</f>
        <v>0</v>
      </c>
      <c r="AK4355" s="112">
        <f>'Demand Input MP'!K2178</f>
        <v>0</v>
      </c>
      <c r="AL4355" s="112">
        <f>'Demand Input MP'!L2178</f>
        <v>0</v>
      </c>
      <c r="AM4355" s="112">
        <f>'Demand Input MP'!M2178</f>
        <v>0</v>
      </c>
      <c r="AN4355" s="112">
        <f>'Demand Input MP'!N2178</f>
        <v>0</v>
      </c>
      <c r="AQ4355" t="str">
        <f>AQ4348</f>
        <v/>
      </c>
    </row>
    <row r="4356" spans="1:43" ht="14.25" customHeight="1" x14ac:dyDescent="0.25">
      <c r="A4356" s="1"/>
      <c r="B4356" s="122"/>
      <c r="C4356" s="122"/>
      <c r="D4356" s="122"/>
      <c r="E4356" s="122"/>
      <c r="F4356" s="122"/>
      <c r="G4356" s="122"/>
      <c r="H4356" s="122"/>
      <c r="I4356" s="122"/>
      <c r="J4356" s="122"/>
      <c r="K4356" s="122"/>
      <c r="L4356" s="122"/>
      <c r="M4356" s="122"/>
      <c r="N4356" s="122"/>
      <c r="O4356" s="122"/>
      <c r="P4356" s="122"/>
      <c r="Q4356" s="122"/>
      <c r="R4356" s="122"/>
      <c r="S4356" s="122"/>
      <c r="T4356" s="122"/>
      <c r="U4356" s="122"/>
      <c r="V4356" s="124" t="s">
        <v>94</v>
      </c>
      <c r="W4356" s="125">
        <f>IFERROR((1*MIN(MAX(X4350,0.5*IF(SUM('Run Rate History'!E438:AD438)&gt;0,(MEDIAN(IF(B4350:AA4350&gt;0,B4350:AA4350))+MEDIAN(IF('Run Rate History'!E438:AD438&gt;0,'Run Rate History'!E438:AD438)))/2,MEDIAN(IF(B4350:AA4350&gt;0,B4350:AA4350)))),2*IF(SUM('Run Rate History'!E438:AD438)&gt;0,(MEDIAN(IF(B4350:AA4350&gt;0,B4350:AA4350))+MEDIAN(IF('Run Rate History'!E438:AD438&gt;0,'Run Rate History'!E438:AD438)))/2,MEDIAN(IF(B4350:AA4350&gt;0,B4350:AA4350))))+2*MIN(MAX(Y4350,0.5*IF(SUM('Run Rate History'!E438:AD438)&gt;0,(MEDIAN(IF(B4350:AA4350&gt;0,B4350:AA4350))+MEDIAN(IF('Run Rate History'!E438:AD438&gt;0,'Run Rate History'!E438:AD438)))/2,MEDIAN(IF(B4350:AA4350&gt;0,B4350:AA4350)))),2*IF(SUM('Run Rate History'!E438:AD438)&gt;0,(MEDIAN(IF(B4350:AA4350&gt;0,B4350:AA4350))+MEDIAN(IF('Run Rate History'!E438:AD438&gt;0,'Run Rate History'!E438:AD438)))/2,MEDIAN(IF(B4350:AA4350&gt;0,B4350:AA4350))))+3*MIN(MAX(Z4350,0.5*IF(SUM('Run Rate History'!E438:AD438)&gt;0,(MEDIAN(IF(B4350:AA4350&gt;0,B4350:AA4350))+MEDIAN(IF('Run Rate History'!E438:AD438&gt;0,'Run Rate History'!E438:AD438)))/2,MEDIAN(IF(B4350:AA4350&gt;0,B4350:AA4350)))),2*IF(SUM('Run Rate History'!E438:AD438)&gt;0,(MEDIAN(IF(B4350:AA4350&gt;0,B4350:AA4350))+MEDIAN(IF('Run Rate History'!E438:AD438&gt;0,'Run Rate History'!E438:AD438)))/2,MEDIAN(IF(B4350:AA4350&gt;0,B4350:AA4350))))+4*MIN(MAX(AA4350,0.5*IF(SUM('Run Rate History'!E438:AD438)&gt;0,(MEDIAN(IF(B4350:AA4350&gt;0,B4350:AA4350))+MEDIAN(IF('Run Rate History'!E438:AD438&gt;0,'Run Rate History'!E438:AD438)))/2,MEDIAN(IF(B4350:AA4350&gt;0,B4350:AA4350)))),2*IF(SUM('Run Rate History'!E438:AD438)&gt;0,(MEDIAN(IF(B4350:AA4350&gt;0,B4350:AA4350))+MEDIAN(IF('Run Rate History'!E438:AD438&gt;0,'Run Rate History'!E438:AD438)))/2,MEDIAN(IF(B4350:AA4350&gt;0,B4350:AA4350)))))/10,0)</f>
        <v>69.637500000000003</v>
      </c>
      <c r="X4356" s="129" t="s">
        <v>1174</v>
      </c>
      <c r="Y4356" s="130">
        <f>IFERROR(VLOOKUP(A4348,'Stanje zaliha'!A:E,5,FALSE()),0)</f>
        <v>3161</v>
      </c>
      <c r="Z4356" s="131"/>
      <c r="AA4356" s="113" t="s">
        <v>1175</v>
      </c>
      <c r="AB4356" s="118">
        <f t="shared" ref="AB4356:AN4356" si="868">SUM(AB4352:AB4355)</f>
        <v>0</v>
      </c>
      <c r="AC4356" s="118">
        <f t="shared" si="868"/>
        <v>0</v>
      </c>
      <c r="AD4356" s="118">
        <f t="shared" si="868"/>
        <v>0</v>
      </c>
      <c r="AE4356" s="118">
        <f t="shared" si="868"/>
        <v>0</v>
      </c>
      <c r="AF4356" s="118">
        <f t="shared" si="868"/>
        <v>0</v>
      </c>
      <c r="AG4356" s="118">
        <f t="shared" si="868"/>
        <v>120</v>
      </c>
      <c r="AH4356" s="118">
        <f t="shared" si="868"/>
        <v>120</v>
      </c>
      <c r="AI4356" s="118">
        <f t="shared" si="868"/>
        <v>120</v>
      </c>
      <c r="AJ4356" s="118">
        <f t="shared" si="868"/>
        <v>120</v>
      </c>
      <c r="AK4356" s="118">
        <f t="shared" si="868"/>
        <v>0</v>
      </c>
      <c r="AL4356" s="118">
        <f t="shared" si="868"/>
        <v>0</v>
      </c>
      <c r="AM4356" s="118">
        <f t="shared" si="868"/>
        <v>12</v>
      </c>
      <c r="AN4356" s="118">
        <f t="shared" si="868"/>
        <v>12</v>
      </c>
      <c r="AQ4356" t="str">
        <f>AQ4348</f>
        <v/>
      </c>
    </row>
    <row r="4357" spans="1:43" ht="14.25" customHeight="1" x14ac:dyDescent="0.25">
      <c r="A4357" s="1"/>
      <c r="B4357" s="122"/>
      <c r="C4357" s="122"/>
      <c r="D4357" s="122"/>
      <c r="E4357" s="122"/>
      <c r="F4357" s="122"/>
      <c r="G4357" s="122"/>
      <c r="H4357" s="122"/>
      <c r="I4357" s="122"/>
      <c r="J4357" s="122"/>
      <c r="K4357" s="122"/>
      <c r="L4357" s="122"/>
      <c r="M4357" s="122"/>
      <c r="N4357" s="122"/>
      <c r="O4357" s="122"/>
      <c r="P4357" s="122"/>
      <c r="Q4357" s="122"/>
      <c r="R4357" s="122"/>
      <c r="S4357" s="122"/>
      <c r="T4357" s="122"/>
      <c r="U4357" s="122"/>
      <c r="V4357" s="124" t="s">
        <v>95</v>
      </c>
      <c r="W4357" s="125">
        <f>IFERROR(0.6*W4356+0.4*W4355,0)</f>
        <v>64.914207317073163</v>
      </c>
      <c r="X4357" s="132" t="s">
        <v>1176</v>
      </c>
      <c r="Y4357" s="133">
        <f>IFERROR(SUMIF('Popis poslanih narudžbi'!A:A,A4348,'Popis poslanih narudžbi'!C:C),0)</f>
        <v>0</v>
      </c>
      <c r="Z4357" s="131"/>
      <c r="AA4357" s="134" t="s">
        <v>1177</v>
      </c>
      <c r="AB4357" s="118">
        <f t="shared" ref="AB4357:AN4357" si="869">AB4350+AB4356</f>
        <v>97</v>
      </c>
      <c r="AC4357" s="118">
        <f t="shared" si="869"/>
        <v>97</v>
      </c>
      <c r="AD4357" s="118">
        <f t="shared" si="869"/>
        <v>97</v>
      </c>
      <c r="AE4357" s="118">
        <f t="shared" si="869"/>
        <v>97</v>
      </c>
      <c r="AF4357" s="118">
        <f t="shared" si="869"/>
        <v>97</v>
      </c>
      <c r="AG4357" s="118">
        <f t="shared" si="869"/>
        <v>207</v>
      </c>
      <c r="AH4357" s="118">
        <f t="shared" si="869"/>
        <v>207</v>
      </c>
      <c r="AI4357" s="118">
        <f t="shared" si="869"/>
        <v>207</v>
      </c>
      <c r="AJ4357" s="118">
        <f t="shared" si="869"/>
        <v>207</v>
      </c>
      <c r="AK4357" s="118">
        <f t="shared" si="869"/>
        <v>97</v>
      </c>
      <c r="AL4357" s="118">
        <f t="shared" si="869"/>
        <v>97</v>
      </c>
      <c r="AM4357" s="118">
        <f t="shared" si="869"/>
        <v>99</v>
      </c>
      <c r="AN4357" s="118">
        <f t="shared" si="869"/>
        <v>99</v>
      </c>
      <c r="AQ4357" t="str">
        <f>AQ4348</f>
        <v/>
      </c>
    </row>
    <row r="4358" spans="1:43" ht="14.25" customHeight="1" x14ac:dyDescent="0.25">
      <c r="A4358" s="107" t="str">
        <f>'Run Rate'!A439</f>
        <v>SCM04389</v>
      </c>
      <c r="B4358" s="135" t="str">
        <f>'Run Rate'!B439</f>
        <v>100R Whey - 2 kg Hazelnut</v>
      </c>
      <c r="C4358" s="135" t="str">
        <f>'Run Rate'!C439</f>
        <v>PROTEINI</v>
      </c>
      <c r="D4358" s="135" t="str">
        <f>'Run Rate'!D439</f>
        <v>03 BRONZE</v>
      </c>
      <c r="E4358" s="122"/>
      <c r="F4358" s="122"/>
      <c r="G4358" s="122"/>
      <c r="H4358" s="122"/>
      <c r="I4358" s="122"/>
      <c r="J4358" s="122"/>
      <c r="K4358" s="122"/>
      <c r="L4358" s="122"/>
      <c r="M4358" s="122"/>
      <c r="N4358" s="122"/>
      <c r="O4358" s="122"/>
      <c r="P4358" s="122"/>
      <c r="Q4358" s="122"/>
      <c r="R4358" s="122"/>
      <c r="S4358" s="122"/>
      <c r="T4358" s="122"/>
      <c r="U4358" s="122"/>
      <c r="V4358" s="122"/>
      <c r="W4358" s="122"/>
      <c r="X4358" s="122"/>
      <c r="Y4358" s="122"/>
      <c r="Z4358" s="122"/>
      <c r="AA4358" s="122"/>
      <c r="AB4358" s="122"/>
      <c r="AC4358" s="122"/>
      <c r="AD4358" s="122"/>
      <c r="AE4358" s="122"/>
      <c r="AF4358" s="122"/>
      <c r="AG4358" s="122"/>
      <c r="AH4358" s="122"/>
      <c r="AI4358" s="122"/>
      <c r="AJ4358" s="122"/>
      <c r="AK4358" s="122"/>
      <c r="AL4358" s="122"/>
      <c r="AM4358" s="122"/>
      <c r="AN4358" s="122"/>
      <c r="AQ4358" t="str">
        <f>IF(AND(OR($B$1="ALL",$B$1=C4358),OR($E$1="ALL",$E$1=D4358),OR($B$2="ALL",$B$2=A4358),OR($E$2="ALL",IFERROR(SEARCH($E$2,B4358),0)&gt;0)),"MATCH","")</f>
        <v/>
      </c>
    </row>
    <row r="4359" spans="1:43" ht="14.25" customHeight="1" x14ac:dyDescent="0.25">
      <c r="A4359" s="108" t="s">
        <v>1137</v>
      </c>
      <c r="B4359" s="136" t="s">
        <v>1138</v>
      </c>
      <c r="C4359" s="136" t="s">
        <v>1139</v>
      </c>
      <c r="D4359" s="136" t="s">
        <v>1140</v>
      </c>
      <c r="E4359" s="136" t="s">
        <v>1141</v>
      </c>
      <c r="F4359" s="136" t="s">
        <v>1142</v>
      </c>
      <c r="G4359" s="136" t="s">
        <v>1143</v>
      </c>
      <c r="H4359" s="136" t="s">
        <v>1144</v>
      </c>
      <c r="I4359" s="136" t="s">
        <v>1145</v>
      </c>
      <c r="J4359" s="136" t="s">
        <v>1146</v>
      </c>
      <c r="K4359" s="136" t="s">
        <v>1147</v>
      </c>
      <c r="L4359" s="136" t="s">
        <v>1148</v>
      </c>
      <c r="M4359" s="136" t="s">
        <v>1149</v>
      </c>
      <c r="N4359" s="136" t="s">
        <v>1150</v>
      </c>
      <c r="O4359" s="136" t="s">
        <v>1151</v>
      </c>
      <c r="P4359" s="136" t="s">
        <v>1152</v>
      </c>
      <c r="Q4359" s="136" t="s">
        <v>1153</v>
      </c>
      <c r="R4359" s="136" t="s">
        <v>1154</v>
      </c>
      <c r="S4359" s="136" t="s">
        <v>1155</v>
      </c>
      <c r="T4359" s="136" t="s">
        <v>1156</v>
      </c>
      <c r="U4359" s="136" t="s">
        <v>1157</v>
      </c>
      <c r="V4359" s="136" t="s">
        <v>1158</v>
      </c>
      <c r="W4359" s="136" t="s">
        <v>1159</v>
      </c>
      <c r="X4359" s="136" t="s">
        <v>1160</v>
      </c>
      <c r="Y4359" s="136" t="s">
        <v>1161</v>
      </c>
      <c r="Z4359" s="136" t="s">
        <v>1162</v>
      </c>
      <c r="AA4359" s="136" t="s">
        <v>1163</v>
      </c>
      <c r="AB4359" s="137" t="s">
        <v>156</v>
      </c>
      <c r="AC4359" s="137" t="s">
        <v>157</v>
      </c>
      <c r="AD4359" s="137" t="s">
        <v>158</v>
      </c>
      <c r="AE4359" s="137" t="s">
        <v>139</v>
      </c>
      <c r="AF4359" s="138" t="s">
        <v>140</v>
      </c>
      <c r="AG4359" s="138" t="s">
        <v>141</v>
      </c>
      <c r="AH4359" s="138" t="s">
        <v>142</v>
      </c>
      <c r="AI4359" s="138" t="s">
        <v>143</v>
      </c>
      <c r="AJ4359" s="139" t="s">
        <v>144</v>
      </c>
      <c r="AK4359" s="139" t="s">
        <v>145</v>
      </c>
      <c r="AL4359" s="139" t="s">
        <v>146</v>
      </c>
      <c r="AM4359" s="140" t="s">
        <v>147</v>
      </c>
      <c r="AN4359" s="140" t="s">
        <v>148</v>
      </c>
      <c r="AQ4359" t="str">
        <f>AQ4358</f>
        <v/>
      </c>
    </row>
    <row r="4360" spans="1:43" ht="14.25" customHeight="1" x14ac:dyDescent="0.25">
      <c r="A4360" s="99" t="s">
        <v>1164</v>
      </c>
      <c r="B4360" s="112">
        <f>'Run Rate'!E439</f>
        <v>3</v>
      </c>
      <c r="C4360" s="112">
        <f>'Run Rate'!F439</f>
        <v>7</v>
      </c>
      <c r="D4360" s="112">
        <f>'Run Rate'!G439</f>
        <v>3</v>
      </c>
      <c r="E4360" s="112">
        <f>'Run Rate'!H439</f>
        <v>3</v>
      </c>
      <c r="F4360" s="112">
        <f>'Run Rate'!I439</f>
        <v>2</v>
      </c>
      <c r="G4360" s="112">
        <f>'Run Rate'!J439</f>
        <v>5</v>
      </c>
      <c r="H4360" s="112">
        <f>'Run Rate'!K439</f>
        <v>9</v>
      </c>
      <c r="I4360" s="112">
        <f>'Run Rate'!L439</f>
        <v>12</v>
      </c>
      <c r="J4360" s="112">
        <f>'Run Rate'!M439</f>
        <v>16</v>
      </c>
      <c r="K4360" s="112">
        <f>'Run Rate'!N439</f>
        <v>0</v>
      </c>
      <c r="L4360" s="112">
        <f>'Run Rate'!O439</f>
        <v>1</v>
      </c>
      <c r="M4360" s="112">
        <f>'Run Rate'!P439</f>
        <v>1</v>
      </c>
      <c r="N4360" s="112">
        <f>'Run Rate'!Q439</f>
        <v>4</v>
      </c>
      <c r="O4360" s="112">
        <f>'Run Rate'!R439</f>
        <v>2</v>
      </c>
      <c r="P4360" s="112">
        <f>'Run Rate'!S439</f>
        <v>6</v>
      </c>
      <c r="Q4360" s="112">
        <f>'Run Rate'!T439</f>
        <v>5</v>
      </c>
      <c r="R4360" s="112">
        <f>'Run Rate'!U439</f>
        <v>6</v>
      </c>
      <c r="S4360" s="112">
        <f>'Run Rate'!V439</f>
        <v>2</v>
      </c>
      <c r="T4360" s="112">
        <f>'Run Rate'!W439</f>
        <v>1</v>
      </c>
      <c r="U4360" s="112">
        <f>'Run Rate'!X439</f>
        <v>2</v>
      </c>
      <c r="V4360" s="112">
        <f>'Run Rate'!Y439</f>
        <v>5</v>
      </c>
      <c r="W4360" s="112">
        <f>'Run Rate'!Z439</f>
        <v>1</v>
      </c>
      <c r="X4360" s="112">
        <f>'Run Rate'!AA439</f>
        <v>2</v>
      </c>
      <c r="Y4360" s="112">
        <f>'Run Rate'!AB439</f>
        <v>2</v>
      </c>
      <c r="Z4360" s="112">
        <f>'Run Rate'!AC439</f>
        <v>1</v>
      </c>
      <c r="AA4360" s="112">
        <f>'Run Rate'!AD439</f>
        <v>2</v>
      </c>
      <c r="AB4360" s="113">
        <v>1</v>
      </c>
      <c r="AC4360" s="112">
        <v>1</v>
      </c>
      <c r="AD4360" s="112">
        <v>1</v>
      </c>
      <c r="AE4360" s="112">
        <v>1</v>
      </c>
      <c r="AF4360" s="112">
        <v>1</v>
      </c>
      <c r="AG4360" s="112">
        <v>1</v>
      </c>
      <c r="AH4360" s="112">
        <v>1</v>
      </c>
      <c r="AI4360" s="112">
        <v>1</v>
      </c>
      <c r="AJ4360" s="112">
        <v>1</v>
      </c>
      <c r="AK4360" s="112">
        <v>1</v>
      </c>
      <c r="AL4360" s="112">
        <v>1</v>
      </c>
      <c r="AM4360" s="112">
        <v>1</v>
      </c>
      <c r="AN4360" s="112">
        <v>1</v>
      </c>
      <c r="AQ4360" t="str">
        <f>AQ4358</f>
        <v/>
      </c>
    </row>
    <row r="4361" spans="1:43" ht="14.25" customHeight="1" x14ac:dyDescent="0.25">
      <c r="A4361" s="99" t="s">
        <v>1165</v>
      </c>
      <c r="B4361" s="114"/>
      <c r="C4361" s="114"/>
      <c r="D4361" s="114"/>
      <c r="E4361" s="114"/>
      <c r="F4361" s="114"/>
      <c r="G4361" s="114"/>
      <c r="H4361" s="114"/>
      <c r="I4361" s="114"/>
      <c r="J4361" s="114"/>
      <c r="K4361" s="114"/>
      <c r="L4361" s="114"/>
      <c r="M4361" s="114"/>
      <c r="N4361" s="114"/>
      <c r="O4361" s="114"/>
      <c r="P4361" s="114"/>
      <c r="Q4361" s="114"/>
      <c r="R4361" s="114"/>
      <c r="S4361" s="114"/>
      <c r="T4361" s="114"/>
      <c r="U4361" s="114"/>
      <c r="V4361" s="114"/>
      <c r="W4361" s="115"/>
      <c r="X4361" s="115"/>
      <c r="Y4361" s="115"/>
      <c r="Z4361" s="115"/>
      <c r="AA4361" s="112" t="s">
        <v>1166</v>
      </c>
      <c r="AB4361" s="113"/>
      <c r="AC4361" s="112"/>
      <c r="AD4361" s="112"/>
      <c r="AE4361" s="112"/>
      <c r="AF4361" s="112"/>
      <c r="AG4361" s="112"/>
      <c r="AH4361" s="112"/>
      <c r="AI4361" s="112"/>
      <c r="AJ4361" s="112"/>
      <c r="AK4361" s="112"/>
      <c r="AL4361" s="112"/>
      <c r="AM4361" s="112"/>
      <c r="AN4361" s="112"/>
      <c r="AQ4361" t="str">
        <f>AQ4358</f>
        <v/>
      </c>
    </row>
    <row r="4362" spans="1:43" ht="14.25" customHeight="1" x14ac:dyDescent="0.25">
      <c r="A4362" s="99" t="s">
        <v>1167</v>
      </c>
      <c r="B4362" s="114"/>
      <c r="C4362" s="114"/>
      <c r="D4362" s="114"/>
      <c r="E4362" s="114"/>
      <c r="F4362" s="114"/>
      <c r="G4362" s="114"/>
      <c r="H4362" s="114"/>
      <c r="I4362" s="114"/>
      <c r="J4362" s="114"/>
      <c r="K4362" s="114"/>
      <c r="L4362" s="114"/>
      <c r="M4362" s="114"/>
      <c r="N4362" s="114"/>
      <c r="O4362" s="114"/>
      <c r="P4362" s="114"/>
      <c r="Q4362" s="114"/>
      <c r="R4362" s="114"/>
      <c r="S4362" s="114"/>
      <c r="T4362" s="114"/>
      <c r="U4362" s="114"/>
      <c r="V4362" s="114"/>
      <c r="W4362" s="115"/>
      <c r="X4362" s="116"/>
      <c r="Y4362" s="117"/>
      <c r="Z4362" s="115"/>
      <c r="AA4362" s="112" t="s">
        <v>1168</v>
      </c>
      <c r="AB4362" s="113">
        <f>'Demand Input VP'!B2184</f>
        <v>0</v>
      </c>
      <c r="AC4362" s="112">
        <f>'Demand Input VP'!C2184</f>
        <v>0</v>
      </c>
      <c r="AD4362" s="112">
        <f>'Demand Input VP'!D2184</f>
        <v>0</v>
      </c>
      <c r="AE4362" s="112">
        <f>'Demand Input VP'!E2184</f>
        <v>0</v>
      </c>
      <c r="AF4362" s="112">
        <f>'Demand Input VP'!F2184</f>
        <v>0</v>
      </c>
      <c r="AG4362" s="112">
        <f>'Demand Input VP'!G2184</f>
        <v>0</v>
      </c>
      <c r="AH4362" s="112">
        <f>'Demand Input VP'!H2184</f>
        <v>0</v>
      </c>
      <c r="AI4362" s="112">
        <f>'Demand Input VP'!I2184</f>
        <v>0</v>
      </c>
      <c r="AJ4362" s="112">
        <f>'Demand Input VP'!J2184</f>
        <v>0</v>
      </c>
      <c r="AK4362" s="112">
        <f>'Demand Input VP'!K2184</f>
        <v>0</v>
      </c>
      <c r="AL4362" s="112">
        <f>'Demand Input VP'!L2184</f>
        <v>0</v>
      </c>
      <c r="AM4362" s="112">
        <f>'Demand Input VP'!M2184</f>
        <v>0</v>
      </c>
      <c r="AN4362" s="112">
        <f>'Demand Input VP'!N2184</f>
        <v>0</v>
      </c>
      <c r="AQ4362" t="str">
        <f>AQ4358</f>
        <v/>
      </c>
    </row>
    <row r="4363" spans="1:43" ht="14.25" customHeight="1" x14ac:dyDescent="0.25">
      <c r="A4363" s="99" t="s">
        <v>1169</v>
      </c>
      <c r="B4363" s="118"/>
      <c r="C4363" s="118"/>
      <c r="D4363" s="118"/>
      <c r="E4363" s="118"/>
      <c r="F4363" s="118"/>
      <c r="G4363" s="118"/>
      <c r="H4363" s="118"/>
      <c r="I4363" s="118"/>
      <c r="J4363" s="118"/>
      <c r="K4363" s="118"/>
      <c r="L4363" s="118"/>
      <c r="M4363" s="118"/>
      <c r="N4363" s="118"/>
      <c r="O4363" s="118"/>
      <c r="P4363" s="118"/>
      <c r="Q4363" s="118"/>
      <c r="R4363" s="118"/>
      <c r="S4363" s="118"/>
      <c r="T4363" s="118"/>
      <c r="U4363" s="118"/>
      <c r="V4363" s="118"/>
      <c r="W4363" s="115"/>
      <c r="X4363" s="116"/>
      <c r="Y4363" s="117"/>
      <c r="Z4363" s="119"/>
      <c r="AA4363" s="120" t="s">
        <v>1170</v>
      </c>
      <c r="AB4363" s="121">
        <f>'Demand Input VP'!B2183</f>
        <v>0</v>
      </c>
      <c r="AC4363" s="120">
        <f>'Demand Input VP'!C2183</f>
        <v>0</v>
      </c>
      <c r="AD4363" s="120">
        <f>'Demand Input VP'!D2183</f>
        <v>0</v>
      </c>
      <c r="AE4363" s="120">
        <f>'Demand Input VP'!E2183</f>
        <v>0</v>
      </c>
      <c r="AF4363" s="120">
        <f>'Demand Input VP'!F2183</f>
        <v>0</v>
      </c>
      <c r="AG4363" s="120">
        <f>'Demand Input VP'!G2183</f>
        <v>0</v>
      </c>
      <c r="AH4363" s="120">
        <f>'Demand Input VP'!H2183</f>
        <v>0</v>
      </c>
      <c r="AI4363" s="120">
        <f>'Demand Input VP'!I2183</f>
        <v>0</v>
      </c>
      <c r="AJ4363" s="120">
        <f>'Demand Input VP'!J2183</f>
        <v>0</v>
      </c>
      <c r="AK4363" s="120">
        <f>'Demand Input VP'!K2183</f>
        <v>0</v>
      </c>
      <c r="AL4363" s="120">
        <f>'Demand Input VP'!L2183</f>
        <v>0</v>
      </c>
      <c r="AM4363" s="120">
        <f>'Demand Input VP'!M2183</f>
        <v>0</v>
      </c>
      <c r="AN4363" s="120">
        <f>'Demand Input VP'!N2183</f>
        <v>0</v>
      </c>
      <c r="AQ4363" t="str">
        <f>AQ4358</f>
        <v/>
      </c>
    </row>
    <row r="4364" spans="1:43" ht="14.25" customHeight="1" x14ac:dyDescent="0.25">
      <c r="A4364" s="1"/>
      <c r="B4364" s="122"/>
      <c r="C4364" s="122"/>
      <c r="D4364" s="122"/>
      <c r="E4364" s="122"/>
      <c r="F4364" s="122"/>
      <c r="G4364" s="122"/>
      <c r="H4364" s="122"/>
      <c r="I4364" s="122"/>
      <c r="J4364" s="122"/>
      <c r="K4364" s="122"/>
      <c r="L4364" s="122"/>
      <c r="M4364" s="122"/>
      <c r="N4364" s="122"/>
      <c r="O4364" s="122"/>
      <c r="P4364" s="122"/>
      <c r="Q4364" s="122"/>
      <c r="R4364" s="122"/>
      <c r="S4364" s="122"/>
      <c r="T4364" s="122"/>
      <c r="U4364" s="122"/>
      <c r="V4364" s="122"/>
      <c r="W4364" s="123"/>
      <c r="X4364" s="116"/>
      <c r="Y4364" s="117"/>
      <c r="Z4364" s="123"/>
      <c r="AA4364" s="112" t="s">
        <v>1171</v>
      </c>
      <c r="AB4364" s="113">
        <f>'Demand Input MP'!B2184</f>
        <v>0</v>
      </c>
      <c r="AC4364" s="112">
        <f>'Demand Input MP'!C2184</f>
        <v>0</v>
      </c>
      <c r="AD4364" s="112">
        <f>'Demand Input MP'!D2184</f>
        <v>0</v>
      </c>
      <c r="AE4364" s="112">
        <f>'Demand Input MP'!E2184</f>
        <v>0</v>
      </c>
      <c r="AF4364" s="112">
        <f>'Demand Input MP'!F2184</f>
        <v>0</v>
      </c>
      <c r="AG4364" s="112">
        <f>'Demand Input MP'!G2184</f>
        <v>0</v>
      </c>
      <c r="AH4364" s="112">
        <f>'Demand Input MP'!H2184</f>
        <v>0</v>
      </c>
      <c r="AI4364" s="112">
        <f>'Demand Input MP'!I2184</f>
        <v>0</v>
      </c>
      <c r="AJ4364" s="112">
        <f>'Demand Input MP'!J2184</f>
        <v>0</v>
      </c>
      <c r="AK4364" s="112">
        <f>'Demand Input MP'!K2184</f>
        <v>0</v>
      </c>
      <c r="AL4364" s="112">
        <f>'Demand Input MP'!L2184</f>
        <v>0</v>
      </c>
      <c r="AM4364" s="112">
        <f>'Demand Input MP'!M2184</f>
        <v>0</v>
      </c>
      <c r="AN4364" s="112">
        <f>'Demand Input MP'!N2184</f>
        <v>0</v>
      </c>
      <c r="AQ4364" t="str">
        <f>AQ4358</f>
        <v/>
      </c>
    </row>
    <row r="4365" spans="1:43" ht="14.25" customHeight="1" x14ac:dyDescent="0.25">
      <c r="A4365" s="1"/>
      <c r="B4365" s="122"/>
      <c r="C4365" s="122"/>
      <c r="D4365" s="122"/>
      <c r="E4365" s="122"/>
      <c r="F4365" s="122"/>
      <c r="G4365" s="122"/>
      <c r="H4365" s="122"/>
      <c r="I4365" s="122"/>
      <c r="J4365" s="122"/>
      <c r="K4365" s="122"/>
      <c r="L4365" s="122"/>
      <c r="M4365" s="122"/>
      <c r="N4365" s="122"/>
      <c r="O4365" s="122"/>
      <c r="P4365" s="122"/>
      <c r="Q4365" s="122"/>
      <c r="R4365" s="122"/>
      <c r="S4365" s="122"/>
      <c r="T4365" s="122"/>
      <c r="U4365" s="122"/>
      <c r="V4365" s="124" t="s">
        <v>91</v>
      </c>
      <c r="W4365" s="125">
        <f>IFERROR(IF(SUM('Run Rate History'!E439:AD439)&gt;0,(SUMPRODUCT((B4360:AA4360&gt;=PERCENTILE(B4360:AA4360,0.1))*(B4360:AA4360&lt;=PERCENTILE(B4360:AA4360,0.9))*B4360:AA4360)+SUMPRODUCT(('Run Rate History'!E439:AD439&gt;=PERCENTILE(B4360:AA4360,0.1))*('Run Rate History'!E439:AD439&lt;=PERCENTILE(B4360:AA4360,0.9))*'Run Rate History'!E439:AD439))/(SUMPRODUCT((B4360:AA4360&gt;=PERCENTILE(B4360:AA4360,0.1))*(B4360:AA4360&lt;=PERCENTILE(B4360:AA4360,0.9))*1)+SUMPRODUCT(('Run Rate History'!E439:AD439&gt;=PERCENTILE(B4360:AA4360,0.1))*('Run Rate History'!E439:AD439&lt;=PERCENTILE(B4360:AA4360,0.9))*1)),TRIMMEAN(B4360:AA4360,0.15)),0)</f>
        <v>3.2857142857142856</v>
      </c>
      <c r="X4365" s="126" t="s">
        <v>1172</v>
      </c>
      <c r="Y4365" s="127">
        <f>SUM(B4360:AA4360)/26</f>
        <v>3.9615384615384617</v>
      </c>
      <c r="Z4365" s="128"/>
      <c r="AA4365" s="112" t="s">
        <v>1173</v>
      </c>
      <c r="AB4365" s="113">
        <f>'Demand Input MP'!B2183</f>
        <v>0</v>
      </c>
      <c r="AC4365" s="112">
        <f>'Demand Input MP'!C2183</f>
        <v>0</v>
      </c>
      <c r="AD4365" s="112">
        <f>'Demand Input MP'!D2183</f>
        <v>0</v>
      </c>
      <c r="AE4365" s="112">
        <f>'Demand Input MP'!E2183</f>
        <v>0</v>
      </c>
      <c r="AF4365" s="112">
        <f>'Demand Input MP'!F2183</f>
        <v>0</v>
      </c>
      <c r="AG4365" s="112">
        <f>'Demand Input MP'!G2183</f>
        <v>0</v>
      </c>
      <c r="AH4365" s="112">
        <f>'Demand Input MP'!H2183</f>
        <v>0</v>
      </c>
      <c r="AI4365" s="112">
        <f>'Demand Input MP'!I2183</f>
        <v>0</v>
      </c>
      <c r="AJ4365" s="112">
        <f>'Demand Input MP'!J2183</f>
        <v>0</v>
      </c>
      <c r="AK4365" s="112">
        <f>'Demand Input MP'!K2183</f>
        <v>0</v>
      </c>
      <c r="AL4365" s="112">
        <f>'Demand Input MP'!L2183</f>
        <v>0</v>
      </c>
      <c r="AM4365" s="112">
        <f>'Demand Input MP'!M2183</f>
        <v>0</v>
      </c>
      <c r="AN4365" s="112">
        <f>'Demand Input MP'!N2183</f>
        <v>0</v>
      </c>
      <c r="AQ4365" t="str">
        <f>AQ4358</f>
        <v/>
      </c>
    </row>
    <row r="4366" spans="1:43" ht="14.25" customHeight="1" x14ac:dyDescent="0.25">
      <c r="A4366" s="1"/>
      <c r="B4366" s="122"/>
      <c r="C4366" s="122"/>
      <c r="D4366" s="122"/>
      <c r="E4366" s="122"/>
      <c r="F4366" s="122"/>
      <c r="G4366" s="122"/>
      <c r="H4366" s="122"/>
      <c r="I4366" s="122"/>
      <c r="J4366" s="122"/>
      <c r="K4366" s="122"/>
      <c r="L4366" s="122"/>
      <c r="M4366" s="122"/>
      <c r="N4366" s="122"/>
      <c r="O4366" s="122"/>
      <c r="P4366" s="122"/>
      <c r="Q4366" s="122"/>
      <c r="R4366" s="122"/>
      <c r="S4366" s="122"/>
      <c r="T4366" s="122"/>
      <c r="U4366" s="122"/>
      <c r="V4366" s="124" t="s">
        <v>94</v>
      </c>
      <c r="W4366" s="125">
        <f>IFERROR((1*MIN(MAX(X4360,0.5*IF(SUM('Run Rate History'!E439:AD439)&gt;0,(MEDIAN(IF(B4360:AA4360&gt;0,B4360:AA4360))+MEDIAN(IF('Run Rate History'!E439:AD439&gt;0,'Run Rate History'!E439:AD439)))/2,MEDIAN(IF(B4360:AA4360&gt;0,B4360:AA4360)))),2*IF(SUM('Run Rate History'!E439:AD439)&gt;0,(MEDIAN(IF(B4360:AA4360&gt;0,B4360:AA4360))+MEDIAN(IF('Run Rate History'!E439:AD439&gt;0,'Run Rate History'!E439:AD439)))/2,MEDIAN(IF(B4360:AA4360&gt;0,B4360:AA4360))))+2*MIN(MAX(Y4360,0.5*IF(SUM('Run Rate History'!E439:AD439)&gt;0,(MEDIAN(IF(B4360:AA4360&gt;0,B4360:AA4360))+MEDIAN(IF('Run Rate History'!E439:AD439&gt;0,'Run Rate History'!E439:AD439)))/2,MEDIAN(IF(B4360:AA4360&gt;0,B4360:AA4360)))),2*IF(SUM('Run Rate History'!E439:AD439)&gt;0,(MEDIAN(IF(B4360:AA4360&gt;0,B4360:AA4360))+MEDIAN(IF('Run Rate History'!E439:AD439&gt;0,'Run Rate History'!E439:AD439)))/2,MEDIAN(IF(B4360:AA4360&gt;0,B4360:AA4360))))+3*MIN(MAX(Z4360,0.5*IF(SUM('Run Rate History'!E439:AD439)&gt;0,(MEDIAN(IF(B4360:AA4360&gt;0,B4360:AA4360))+MEDIAN(IF('Run Rate History'!E439:AD439&gt;0,'Run Rate History'!E439:AD439)))/2,MEDIAN(IF(B4360:AA4360&gt;0,B4360:AA4360)))),2*IF(SUM('Run Rate History'!E439:AD439)&gt;0,(MEDIAN(IF(B4360:AA4360&gt;0,B4360:AA4360))+MEDIAN(IF('Run Rate History'!E439:AD439&gt;0,'Run Rate History'!E439:AD439)))/2,MEDIAN(IF(B4360:AA4360&gt;0,B4360:AA4360))))+4*MIN(MAX(AA4360,0.5*IF(SUM('Run Rate History'!E439:AD439)&gt;0,(MEDIAN(IF(B4360:AA4360&gt;0,B4360:AA4360))+MEDIAN(IF('Run Rate History'!E439:AD439&gt;0,'Run Rate History'!E439:AD439)))/2,MEDIAN(IF(B4360:AA4360&gt;0,B4360:AA4360)))),2*IF(SUM('Run Rate History'!E439:AD439)&gt;0,(MEDIAN(IF(B4360:AA4360&gt;0,B4360:AA4360))+MEDIAN(IF('Run Rate History'!E439:AD439&gt;0,'Run Rate History'!E439:AD439)))/2,MEDIAN(IF(B4360:AA4360&gt;0,B4360:AA4360)))))/10,0)</f>
        <v>1.925</v>
      </c>
      <c r="X4366" s="129" t="s">
        <v>1174</v>
      </c>
      <c r="Y4366" s="130">
        <f>IFERROR(VLOOKUP(A4358,'Stanje zaliha'!A:E,5,FALSE()),0)</f>
        <v>79</v>
      </c>
      <c r="Z4366" s="131"/>
      <c r="AA4366" s="113" t="s">
        <v>1175</v>
      </c>
      <c r="AB4366" s="118">
        <f t="shared" ref="AB4366:AN4366" si="870">SUM(AB4362:AB4365)</f>
        <v>0</v>
      </c>
      <c r="AC4366" s="118">
        <f t="shared" si="870"/>
        <v>0</v>
      </c>
      <c r="AD4366" s="118">
        <f t="shared" si="870"/>
        <v>0</v>
      </c>
      <c r="AE4366" s="118">
        <f t="shared" si="870"/>
        <v>0</v>
      </c>
      <c r="AF4366" s="118">
        <f t="shared" si="870"/>
        <v>0</v>
      </c>
      <c r="AG4366" s="118">
        <f t="shared" si="870"/>
        <v>0</v>
      </c>
      <c r="AH4366" s="118">
        <f t="shared" si="870"/>
        <v>0</v>
      </c>
      <c r="AI4366" s="118">
        <f t="shared" si="870"/>
        <v>0</v>
      </c>
      <c r="AJ4366" s="118">
        <f t="shared" si="870"/>
        <v>0</v>
      </c>
      <c r="AK4366" s="118">
        <f t="shared" si="870"/>
        <v>0</v>
      </c>
      <c r="AL4366" s="118">
        <f t="shared" si="870"/>
        <v>0</v>
      </c>
      <c r="AM4366" s="118">
        <f t="shared" si="870"/>
        <v>0</v>
      </c>
      <c r="AN4366" s="118">
        <f t="shared" si="870"/>
        <v>0</v>
      </c>
      <c r="AQ4366" t="str">
        <f>AQ4358</f>
        <v/>
      </c>
    </row>
    <row r="4367" spans="1:43" ht="14.25" customHeight="1" x14ac:dyDescent="0.25">
      <c r="A4367" s="1"/>
      <c r="B4367" s="122"/>
      <c r="C4367" s="122"/>
      <c r="D4367" s="122"/>
      <c r="E4367" s="122"/>
      <c r="F4367" s="122"/>
      <c r="G4367" s="122"/>
      <c r="H4367" s="122"/>
      <c r="I4367" s="122"/>
      <c r="J4367" s="122"/>
      <c r="K4367" s="122"/>
      <c r="L4367" s="122"/>
      <c r="M4367" s="122"/>
      <c r="N4367" s="122"/>
      <c r="O4367" s="122"/>
      <c r="P4367" s="122"/>
      <c r="Q4367" s="122"/>
      <c r="R4367" s="122"/>
      <c r="S4367" s="122"/>
      <c r="T4367" s="122"/>
      <c r="U4367" s="122"/>
      <c r="V4367" s="124" t="s">
        <v>95</v>
      </c>
      <c r="W4367" s="125">
        <f>IFERROR(0.6*W4366+0.4*W4365,0)</f>
        <v>2.4692857142857143</v>
      </c>
      <c r="X4367" s="132" t="s">
        <v>1176</v>
      </c>
      <c r="Y4367" s="133">
        <f>IFERROR(SUMIF('Popis poslanih narudžbi'!A:A,A4358,'Popis poslanih narudžbi'!C:C),0)</f>
        <v>0</v>
      </c>
      <c r="Z4367" s="131"/>
      <c r="AA4367" s="134" t="s">
        <v>1177</v>
      </c>
      <c r="AB4367" s="118">
        <f t="shared" ref="AB4367:AN4367" si="871">AB4360+AB4366</f>
        <v>1</v>
      </c>
      <c r="AC4367" s="118">
        <f t="shared" si="871"/>
        <v>1</v>
      </c>
      <c r="AD4367" s="118">
        <f t="shared" si="871"/>
        <v>1</v>
      </c>
      <c r="AE4367" s="118">
        <f t="shared" si="871"/>
        <v>1</v>
      </c>
      <c r="AF4367" s="118">
        <f t="shared" si="871"/>
        <v>1</v>
      </c>
      <c r="AG4367" s="118">
        <f t="shared" si="871"/>
        <v>1</v>
      </c>
      <c r="AH4367" s="118">
        <f t="shared" si="871"/>
        <v>1</v>
      </c>
      <c r="AI4367" s="118">
        <f t="shared" si="871"/>
        <v>1</v>
      </c>
      <c r="AJ4367" s="118">
        <f t="shared" si="871"/>
        <v>1</v>
      </c>
      <c r="AK4367" s="118">
        <f t="shared" si="871"/>
        <v>1</v>
      </c>
      <c r="AL4367" s="118">
        <f t="shared" si="871"/>
        <v>1</v>
      </c>
      <c r="AM4367" s="118">
        <f t="shared" si="871"/>
        <v>1</v>
      </c>
      <c r="AN4367" s="118">
        <f t="shared" si="871"/>
        <v>1</v>
      </c>
      <c r="AQ4367" t="str">
        <f>AQ4358</f>
        <v/>
      </c>
    </row>
    <row r="4368" spans="1:43" ht="14.25" customHeight="1" x14ac:dyDescent="0.25">
      <c r="A4368" s="107" t="str">
        <f>'Run Rate'!A440</f>
        <v>POL09775</v>
      </c>
      <c r="B4368" s="135" t="str">
        <f>'Run Rate'!B440</f>
        <v>Polleo Instant Oats 1kg</v>
      </c>
      <c r="C4368" s="135" t="str">
        <f>'Run Rate'!C440</f>
        <v>BIO I SUPERFOODS</v>
      </c>
      <c r="D4368" s="135" t="str">
        <f>'Run Rate'!D440</f>
        <v>03 BRONZE</v>
      </c>
      <c r="E4368" s="122"/>
      <c r="F4368" s="122"/>
      <c r="G4368" s="122"/>
      <c r="H4368" s="122"/>
      <c r="I4368" s="122"/>
      <c r="J4368" s="122"/>
      <c r="K4368" s="122"/>
      <c r="L4368" s="122"/>
      <c r="M4368" s="122"/>
      <c r="N4368" s="122"/>
      <c r="O4368" s="122"/>
      <c r="P4368" s="122"/>
      <c r="Q4368" s="122"/>
      <c r="R4368" s="122"/>
      <c r="S4368" s="122"/>
      <c r="T4368" s="122"/>
      <c r="U4368" s="122"/>
      <c r="V4368" s="122"/>
      <c r="W4368" s="122"/>
      <c r="X4368" s="122"/>
      <c r="Y4368" s="122"/>
      <c r="Z4368" s="122"/>
      <c r="AA4368" s="122"/>
      <c r="AB4368" s="122"/>
      <c r="AC4368" s="122"/>
      <c r="AD4368" s="122"/>
      <c r="AE4368" s="122"/>
      <c r="AF4368" s="122"/>
      <c r="AG4368" s="122"/>
      <c r="AH4368" s="122"/>
      <c r="AI4368" s="122"/>
      <c r="AJ4368" s="122"/>
      <c r="AK4368" s="122"/>
      <c r="AL4368" s="122"/>
      <c r="AM4368" s="122"/>
      <c r="AN4368" s="122"/>
      <c r="AQ4368" t="str">
        <f>IF(AND(OR($B$1="ALL",$B$1=C4368),OR($E$1="ALL",$E$1=D4368),OR($B$2="ALL",$B$2=A4368),OR($E$2="ALL",IFERROR(SEARCH($E$2,B4368),0)&gt;0)),"MATCH","")</f>
        <v/>
      </c>
    </row>
    <row r="4369" spans="1:43" ht="14.25" customHeight="1" x14ac:dyDescent="0.25">
      <c r="A4369" s="108" t="s">
        <v>1137</v>
      </c>
      <c r="B4369" s="136" t="s">
        <v>1138</v>
      </c>
      <c r="C4369" s="136" t="s">
        <v>1139</v>
      </c>
      <c r="D4369" s="136" t="s">
        <v>1140</v>
      </c>
      <c r="E4369" s="136" t="s">
        <v>1141</v>
      </c>
      <c r="F4369" s="136" t="s">
        <v>1142</v>
      </c>
      <c r="G4369" s="136" t="s">
        <v>1143</v>
      </c>
      <c r="H4369" s="136" t="s">
        <v>1144</v>
      </c>
      <c r="I4369" s="136" t="s">
        <v>1145</v>
      </c>
      <c r="J4369" s="136" t="s">
        <v>1146</v>
      </c>
      <c r="K4369" s="136" t="s">
        <v>1147</v>
      </c>
      <c r="L4369" s="136" t="s">
        <v>1148</v>
      </c>
      <c r="M4369" s="136" t="s">
        <v>1149</v>
      </c>
      <c r="N4369" s="136" t="s">
        <v>1150</v>
      </c>
      <c r="O4369" s="136" t="s">
        <v>1151</v>
      </c>
      <c r="P4369" s="136" t="s">
        <v>1152</v>
      </c>
      <c r="Q4369" s="136" t="s">
        <v>1153</v>
      </c>
      <c r="R4369" s="136" t="s">
        <v>1154</v>
      </c>
      <c r="S4369" s="136" t="s">
        <v>1155</v>
      </c>
      <c r="T4369" s="136" t="s">
        <v>1156</v>
      </c>
      <c r="U4369" s="136" t="s">
        <v>1157</v>
      </c>
      <c r="V4369" s="136" t="s">
        <v>1158</v>
      </c>
      <c r="W4369" s="136" t="s">
        <v>1159</v>
      </c>
      <c r="X4369" s="136" t="s">
        <v>1160</v>
      </c>
      <c r="Y4369" s="136" t="s">
        <v>1161</v>
      </c>
      <c r="Z4369" s="136" t="s">
        <v>1162</v>
      </c>
      <c r="AA4369" s="136" t="s">
        <v>1163</v>
      </c>
      <c r="AB4369" s="137" t="s">
        <v>156</v>
      </c>
      <c r="AC4369" s="137" t="s">
        <v>157</v>
      </c>
      <c r="AD4369" s="137" t="s">
        <v>158</v>
      </c>
      <c r="AE4369" s="137" t="s">
        <v>139</v>
      </c>
      <c r="AF4369" s="138" t="s">
        <v>140</v>
      </c>
      <c r="AG4369" s="138" t="s">
        <v>141</v>
      </c>
      <c r="AH4369" s="138" t="s">
        <v>142</v>
      </c>
      <c r="AI4369" s="138" t="s">
        <v>143</v>
      </c>
      <c r="AJ4369" s="139" t="s">
        <v>144</v>
      </c>
      <c r="AK4369" s="139" t="s">
        <v>145</v>
      </c>
      <c r="AL4369" s="139" t="s">
        <v>146</v>
      </c>
      <c r="AM4369" s="140" t="s">
        <v>147</v>
      </c>
      <c r="AN4369" s="140" t="s">
        <v>148</v>
      </c>
      <c r="AQ4369" t="str">
        <f>AQ4368</f>
        <v/>
      </c>
    </row>
    <row r="4370" spans="1:43" ht="14.25" customHeight="1" x14ac:dyDescent="0.25">
      <c r="A4370" s="99" t="s">
        <v>1164</v>
      </c>
      <c r="B4370" s="112">
        <f>'Run Rate'!E440</f>
        <v>83</v>
      </c>
      <c r="C4370" s="112">
        <f>'Run Rate'!F440</f>
        <v>12</v>
      </c>
      <c r="D4370" s="112">
        <f>'Run Rate'!G440</f>
        <v>9</v>
      </c>
      <c r="E4370" s="112">
        <f>'Run Rate'!H440</f>
        <v>17</v>
      </c>
      <c r="F4370" s="112">
        <f>'Run Rate'!I440</f>
        <v>43</v>
      </c>
      <c r="G4370" s="112">
        <f>'Run Rate'!J440</f>
        <v>12</v>
      </c>
      <c r="H4370" s="112">
        <f>'Run Rate'!K440</f>
        <v>10</v>
      </c>
      <c r="I4370" s="112">
        <f>'Run Rate'!L440</f>
        <v>19</v>
      </c>
      <c r="J4370" s="112">
        <f>'Run Rate'!M440</f>
        <v>60</v>
      </c>
      <c r="K4370" s="112">
        <f>'Run Rate'!N440</f>
        <v>16</v>
      </c>
      <c r="L4370" s="112">
        <f>'Run Rate'!O440</f>
        <v>28</v>
      </c>
      <c r="M4370" s="112">
        <f>'Run Rate'!P440</f>
        <v>29</v>
      </c>
      <c r="N4370" s="112">
        <f>'Run Rate'!Q440</f>
        <v>16</v>
      </c>
      <c r="O4370" s="112">
        <f>'Run Rate'!R440</f>
        <v>15</v>
      </c>
      <c r="P4370" s="112">
        <f>'Run Rate'!S440</f>
        <v>6</v>
      </c>
      <c r="Q4370" s="112">
        <f>'Run Rate'!T440</f>
        <v>32</v>
      </c>
      <c r="R4370" s="112">
        <f>'Run Rate'!U440</f>
        <v>20</v>
      </c>
      <c r="S4370" s="112">
        <f>'Run Rate'!V440</f>
        <v>38</v>
      </c>
      <c r="T4370" s="112">
        <f>'Run Rate'!W440</f>
        <v>73</v>
      </c>
      <c r="U4370" s="112">
        <f>'Run Rate'!X440</f>
        <v>9</v>
      </c>
      <c r="V4370" s="112">
        <f>'Run Rate'!Y440</f>
        <v>43</v>
      </c>
      <c r="W4370" s="112">
        <f>'Run Rate'!Z440</f>
        <v>8</v>
      </c>
      <c r="X4370" s="112">
        <f>'Run Rate'!AA440</f>
        <v>46</v>
      </c>
      <c r="Y4370" s="112">
        <f>'Run Rate'!AB440</f>
        <v>15</v>
      </c>
      <c r="Z4370" s="112">
        <f>'Run Rate'!AC440</f>
        <v>19</v>
      </c>
      <c r="AA4370" s="112">
        <f>'Run Rate'!AD440</f>
        <v>14</v>
      </c>
      <c r="AB4370" s="113">
        <v>18</v>
      </c>
      <c r="AC4370" s="112">
        <v>18</v>
      </c>
      <c r="AD4370" s="112">
        <v>18</v>
      </c>
      <c r="AE4370" s="112">
        <v>18</v>
      </c>
      <c r="AF4370" s="112">
        <v>16</v>
      </c>
      <c r="AG4370" s="112">
        <v>16</v>
      </c>
      <c r="AH4370" s="112">
        <v>16</v>
      </c>
      <c r="AI4370" s="112">
        <v>16</v>
      </c>
      <c r="AJ4370" s="112">
        <v>17</v>
      </c>
      <c r="AK4370" s="112">
        <v>17</v>
      </c>
      <c r="AL4370" s="112">
        <v>17</v>
      </c>
      <c r="AM4370" s="112">
        <v>17</v>
      </c>
      <c r="AN4370" s="112">
        <v>16</v>
      </c>
      <c r="AQ4370" t="str">
        <f>AQ4368</f>
        <v/>
      </c>
    </row>
    <row r="4371" spans="1:43" ht="14.25" customHeight="1" x14ac:dyDescent="0.25">
      <c r="A4371" s="99" t="s">
        <v>1165</v>
      </c>
      <c r="B4371" s="114"/>
      <c r="C4371" s="114"/>
      <c r="D4371" s="114"/>
      <c r="E4371" s="114"/>
      <c r="F4371" s="114"/>
      <c r="G4371" s="114"/>
      <c r="H4371" s="114"/>
      <c r="I4371" s="114"/>
      <c r="J4371" s="114"/>
      <c r="K4371" s="114"/>
      <c r="L4371" s="114"/>
      <c r="M4371" s="114"/>
      <c r="N4371" s="114"/>
      <c r="O4371" s="114"/>
      <c r="P4371" s="114"/>
      <c r="Q4371" s="114"/>
      <c r="R4371" s="114"/>
      <c r="S4371" s="114"/>
      <c r="T4371" s="114"/>
      <c r="U4371" s="114"/>
      <c r="V4371" s="114"/>
      <c r="W4371" s="115"/>
      <c r="X4371" s="115"/>
      <c r="Y4371" s="115"/>
      <c r="Z4371" s="115"/>
      <c r="AA4371" s="112" t="s">
        <v>1166</v>
      </c>
      <c r="AB4371" s="113"/>
      <c r="AC4371" s="112"/>
      <c r="AD4371" s="112"/>
      <c r="AE4371" s="112"/>
      <c r="AF4371" s="112"/>
      <c r="AG4371" s="112"/>
      <c r="AH4371" s="112"/>
      <c r="AI4371" s="112"/>
      <c r="AJ4371" s="112"/>
      <c r="AK4371" s="112"/>
      <c r="AL4371" s="112"/>
      <c r="AM4371" s="112"/>
      <c r="AN4371" s="112"/>
      <c r="AQ4371" t="str">
        <f>AQ4368</f>
        <v/>
      </c>
    </row>
    <row r="4372" spans="1:43" ht="14.25" customHeight="1" x14ac:dyDescent="0.25">
      <c r="A4372" s="99" t="s">
        <v>1167</v>
      </c>
      <c r="B4372" s="114"/>
      <c r="C4372" s="114"/>
      <c r="D4372" s="114"/>
      <c r="E4372" s="114"/>
      <c r="F4372" s="114"/>
      <c r="G4372" s="114"/>
      <c r="H4372" s="114"/>
      <c r="I4372" s="114"/>
      <c r="J4372" s="114"/>
      <c r="K4372" s="114"/>
      <c r="L4372" s="114"/>
      <c r="M4372" s="114"/>
      <c r="N4372" s="114"/>
      <c r="O4372" s="114"/>
      <c r="P4372" s="114"/>
      <c r="Q4372" s="114"/>
      <c r="R4372" s="114"/>
      <c r="S4372" s="114"/>
      <c r="T4372" s="114"/>
      <c r="U4372" s="114"/>
      <c r="V4372" s="114"/>
      <c r="W4372" s="115"/>
      <c r="X4372" s="116"/>
      <c r="Y4372" s="117"/>
      <c r="Z4372" s="115"/>
      <c r="AA4372" s="112" t="s">
        <v>1168</v>
      </c>
      <c r="AB4372" s="113">
        <f>'Demand Input VP'!B2189</f>
        <v>0</v>
      </c>
      <c r="AC4372" s="112">
        <f>'Demand Input VP'!C2189</f>
        <v>0</v>
      </c>
      <c r="AD4372" s="112">
        <f>'Demand Input VP'!D2189</f>
        <v>0</v>
      </c>
      <c r="AE4372" s="112">
        <f>'Demand Input VP'!E2189</f>
        <v>0</v>
      </c>
      <c r="AF4372" s="112">
        <f>'Demand Input VP'!F2189</f>
        <v>0</v>
      </c>
      <c r="AG4372" s="112">
        <f>'Demand Input VP'!G2189</f>
        <v>0</v>
      </c>
      <c r="AH4372" s="112">
        <f>'Demand Input VP'!H2189</f>
        <v>0</v>
      </c>
      <c r="AI4372" s="112">
        <f>'Demand Input VP'!I2189</f>
        <v>0</v>
      </c>
      <c r="AJ4372" s="112">
        <f>'Demand Input VP'!J2189</f>
        <v>0</v>
      </c>
      <c r="AK4372" s="112">
        <f>'Demand Input VP'!K2189</f>
        <v>0</v>
      </c>
      <c r="AL4372" s="112">
        <f>'Demand Input VP'!L2189</f>
        <v>0</v>
      </c>
      <c r="AM4372" s="112">
        <f>'Demand Input VP'!M2189</f>
        <v>0</v>
      </c>
      <c r="AN4372" s="112">
        <f>'Demand Input VP'!N2189</f>
        <v>0</v>
      </c>
      <c r="AQ4372" t="str">
        <f>AQ4368</f>
        <v/>
      </c>
    </row>
    <row r="4373" spans="1:43" ht="14.25" customHeight="1" x14ac:dyDescent="0.25">
      <c r="A4373" s="99" t="s">
        <v>1169</v>
      </c>
      <c r="B4373" s="118"/>
      <c r="C4373" s="118"/>
      <c r="D4373" s="118"/>
      <c r="E4373" s="118"/>
      <c r="F4373" s="118"/>
      <c r="G4373" s="118"/>
      <c r="H4373" s="118"/>
      <c r="I4373" s="118"/>
      <c r="J4373" s="118"/>
      <c r="K4373" s="118"/>
      <c r="L4373" s="118"/>
      <c r="M4373" s="118"/>
      <c r="N4373" s="118"/>
      <c r="O4373" s="118"/>
      <c r="P4373" s="118"/>
      <c r="Q4373" s="118"/>
      <c r="R4373" s="118"/>
      <c r="S4373" s="118"/>
      <c r="T4373" s="118"/>
      <c r="U4373" s="118"/>
      <c r="V4373" s="118"/>
      <c r="W4373" s="115"/>
      <c r="X4373" s="116"/>
      <c r="Y4373" s="117"/>
      <c r="Z4373" s="119"/>
      <c r="AA4373" s="120" t="s">
        <v>1170</v>
      </c>
      <c r="AB4373" s="121">
        <f>'Demand Input VP'!B2188</f>
        <v>0</v>
      </c>
      <c r="AC4373" s="120">
        <f>'Demand Input VP'!C2188</f>
        <v>0</v>
      </c>
      <c r="AD4373" s="120">
        <f>'Demand Input VP'!D2188</f>
        <v>0</v>
      </c>
      <c r="AE4373" s="120">
        <f>'Demand Input VP'!E2188</f>
        <v>0</v>
      </c>
      <c r="AF4373" s="120">
        <f>'Demand Input VP'!F2188</f>
        <v>0</v>
      </c>
      <c r="AG4373" s="120">
        <f>'Demand Input VP'!G2188</f>
        <v>0</v>
      </c>
      <c r="AH4373" s="120">
        <f>'Demand Input VP'!H2188</f>
        <v>0</v>
      </c>
      <c r="AI4373" s="120">
        <f>'Demand Input VP'!I2188</f>
        <v>0</v>
      </c>
      <c r="AJ4373" s="120">
        <f>'Demand Input VP'!J2188</f>
        <v>0</v>
      </c>
      <c r="AK4373" s="120">
        <f>'Demand Input VP'!K2188</f>
        <v>0</v>
      </c>
      <c r="AL4373" s="120">
        <f>'Demand Input VP'!L2188</f>
        <v>0</v>
      </c>
      <c r="AM4373" s="120">
        <f>'Demand Input VP'!M2188</f>
        <v>0</v>
      </c>
      <c r="AN4373" s="120">
        <f>'Demand Input VP'!N2188</f>
        <v>0</v>
      </c>
      <c r="AQ4373" t="str">
        <f>AQ4368</f>
        <v/>
      </c>
    </row>
    <row r="4374" spans="1:43" ht="14.25" customHeight="1" x14ac:dyDescent="0.25">
      <c r="A4374" s="1"/>
      <c r="B4374" s="122"/>
      <c r="C4374" s="122"/>
      <c r="D4374" s="122"/>
      <c r="E4374" s="122"/>
      <c r="F4374" s="122"/>
      <c r="G4374" s="122"/>
      <c r="H4374" s="122"/>
      <c r="I4374" s="122"/>
      <c r="J4374" s="122"/>
      <c r="K4374" s="122"/>
      <c r="L4374" s="122"/>
      <c r="M4374" s="122"/>
      <c r="N4374" s="122"/>
      <c r="O4374" s="122"/>
      <c r="P4374" s="122"/>
      <c r="Q4374" s="122"/>
      <c r="R4374" s="122"/>
      <c r="S4374" s="122"/>
      <c r="T4374" s="122"/>
      <c r="U4374" s="122"/>
      <c r="V4374" s="122"/>
      <c r="W4374" s="123"/>
      <c r="X4374" s="116"/>
      <c r="Y4374" s="117"/>
      <c r="Z4374" s="123"/>
      <c r="AA4374" s="112" t="s">
        <v>1171</v>
      </c>
      <c r="AB4374" s="113">
        <f>'Demand Input MP'!B2189</f>
        <v>0</v>
      </c>
      <c r="AC4374" s="112">
        <f>'Demand Input MP'!C2189</f>
        <v>0</v>
      </c>
      <c r="AD4374" s="112">
        <f>'Demand Input MP'!D2189</f>
        <v>0</v>
      </c>
      <c r="AE4374" s="112">
        <f>'Demand Input MP'!E2189</f>
        <v>0</v>
      </c>
      <c r="AF4374" s="112">
        <f>'Demand Input MP'!F2189</f>
        <v>0</v>
      </c>
      <c r="AG4374" s="112">
        <f>'Demand Input MP'!G2189</f>
        <v>0</v>
      </c>
      <c r="AH4374" s="112">
        <f>'Demand Input MP'!H2189</f>
        <v>0</v>
      </c>
      <c r="AI4374" s="112">
        <f>'Demand Input MP'!I2189</f>
        <v>0</v>
      </c>
      <c r="AJ4374" s="112">
        <f>'Demand Input MP'!J2189</f>
        <v>0</v>
      </c>
      <c r="AK4374" s="112">
        <f>'Demand Input MP'!K2189</f>
        <v>0</v>
      </c>
      <c r="AL4374" s="112">
        <f>'Demand Input MP'!L2189</f>
        <v>0</v>
      </c>
      <c r="AM4374" s="112">
        <f>'Demand Input MP'!M2189</f>
        <v>0</v>
      </c>
      <c r="AN4374" s="112">
        <f>'Demand Input MP'!N2189</f>
        <v>0</v>
      </c>
      <c r="AQ4374" t="str">
        <f>AQ4368</f>
        <v/>
      </c>
    </row>
    <row r="4375" spans="1:43" ht="14.25" customHeight="1" x14ac:dyDescent="0.25">
      <c r="A4375" s="1"/>
      <c r="B4375" s="122"/>
      <c r="C4375" s="122"/>
      <c r="D4375" s="122"/>
      <c r="E4375" s="122"/>
      <c r="F4375" s="122"/>
      <c r="G4375" s="122"/>
      <c r="H4375" s="122"/>
      <c r="I4375" s="122"/>
      <c r="J4375" s="122"/>
      <c r="K4375" s="122"/>
      <c r="L4375" s="122"/>
      <c r="M4375" s="122"/>
      <c r="N4375" s="122"/>
      <c r="O4375" s="122"/>
      <c r="P4375" s="122"/>
      <c r="Q4375" s="122"/>
      <c r="R4375" s="122"/>
      <c r="S4375" s="122"/>
      <c r="T4375" s="122"/>
      <c r="U4375" s="122"/>
      <c r="V4375" s="124" t="s">
        <v>91</v>
      </c>
      <c r="W4375" s="125">
        <f>IFERROR(IF(SUM('Run Rate History'!E440:AD440)&gt;0,(SUMPRODUCT((B4370:AA4370&gt;=PERCENTILE(B4370:AA4370,0.1))*(B4370:AA4370&lt;=PERCENTILE(B4370:AA4370,0.9))*B4370:AA4370)+SUMPRODUCT(('Run Rate History'!E440:AD440&gt;=PERCENTILE(B4370:AA4370,0.1))*('Run Rate History'!E440:AD440&lt;=PERCENTILE(B4370:AA4370,0.9))*'Run Rate History'!E440:AD440))/(SUMPRODUCT((B4370:AA4370&gt;=PERCENTILE(B4370:AA4370,0.1))*(B4370:AA4370&lt;=PERCENTILE(B4370:AA4370,0.9))*1)+SUMPRODUCT(('Run Rate History'!E440:AD440&gt;=PERCENTILE(B4370:AA4370,0.1))*('Run Rate History'!E440:AD440&lt;=PERCENTILE(B4370:AA4370,0.9))*1)),TRIMMEAN(B4370:AA4370,0.15)),0)</f>
        <v>21.84090909090909</v>
      </c>
      <c r="X4375" s="126" t="s">
        <v>1172</v>
      </c>
      <c r="Y4375" s="127">
        <f>SUM(B4370:AA4370)/26</f>
        <v>26.615384615384617</v>
      </c>
      <c r="Z4375" s="128"/>
      <c r="AA4375" s="112" t="s">
        <v>1173</v>
      </c>
      <c r="AB4375" s="113">
        <f>'Demand Input MP'!B2188</f>
        <v>0</v>
      </c>
      <c r="AC4375" s="112">
        <f>'Demand Input MP'!C2188</f>
        <v>0</v>
      </c>
      <c r="AD4375" s="112">
        <f>'Demand Input MP'!D2188</f>
        <v>0</v>
      </c>
      <c r="AE4375" s="112">
        <f>'Demand Input MP'!E2188</f>
        <v>0</v>
      </c>
      <c r="AF4375" s="112">
        <f>'Demand Input MP'!F2188</f>
        <v>0</v>
      </c>
      <c r="AG4375" s="112">
        <f>'Demand Input MP'!G2188</f>
        <v>0</v>
      </c>
      <c r="AH4375" s="112">
        <f>'Demand Input MP'!H2188</f>
        <v>0</v>
      </c>
      <c r="AI4375" s="112">
        <f>'Demand Input MP'!I2188</f>
        <v>0</v>
      </c>
      <c r="AJ4375" s="112">
        <f>'Demand Input MP'!J2188</f>
        <v>0</v>
      </c>
      <c r="AK4375" s="112">
        <f>'Demand Input MP'!K2188</f>
        <v>0</v>
      </c>
      <c r="AL4375" s="112">
        <f>'Demand Input MP'!L2188</f>
        <v>0</v>
      </c>
      <c r="AM4375" s="112">
        <f>'Demand Input MP'!M2188</f>
        <v>0</v>
      </c>
      <c r="AN4375" s="112">
        <f>'Demand Input MP'!N2188</f>
        <v>0</v>
      </c>
      <c r="AQ4375" t="str">
        <f>AQ4368</f>
        <v/>
      </c>
    </row>
    <row r="4376" spans="1:43" ht="14.25" customHeight="1" x14ac:dyDescent="0.25">
      <c r="A4376" s="1"/>
      <c r="B4376" s="122"/>
      <c r="C4376" s="122"/>
      <c r="D4376" s="122"/>
      <c r="E4376" s="122"/>
      <c r="F4376" s="122"/>
      <c r="G4376" s="122"/>
      <c r="H4376" s="122"/>
      <c r="I4376" s="122"/>
      <c r="J4376" s="122"/>
      <c r="K4376" s="122"/>
      <c r="L4376" s="122"/>
      <c r="M4376" s="122"/>
      <c r="N4376" s="122"/>
      <c r="O4376" s="122"/>
      <c r="P4376" s="122"/>
      <c r="Q4376" s="122"/>
      <c r="R4376" s="122"/>
      <c r="S4376" s="122"/>
      <c r="T4376" s="122"/>
      <c r="U4376" s="122"/>
      <c r="V4376" s="124" t="s">
        <v>94</v>
      </c>
      <c r="W4376" s="125">
        <f>IFERROR((1*MIN(MAX(X4370,0.5*IF(SUM('Run Rate History'!E440:AD440)&gt;0,(MEDIAN(IF(B4370:AA4370&gt;0,B4370:AA4370))+MEDIAN(IF('Run Rate History'!E440:AD440&gt;0,'Run Rate History'!E440:AD440)))/2,MEDIAN(IF(B4370:AA4370&gt;0,B4370:AA4370)))),2*IF(SUM('Run Rate History'!E440:AD440)&gt;0,(MEDIAN(IF(B4370:AA4370&gt;0,B4370:AA4370))+MEDIAN(IF('Run Rate History'!E440:AD440&gt;0,'Run Rate History'!E440:AD440)))/2,MEDIAN(IF(B4370:AA4370&gt;0,B4370:AA4370))))+2*MIN(MAX(Y4370,0.5*IF(SUM('Run Rate History'!E440:AD440)&gt;0,(MEDIAN(IF(B4370:AA4370&gt;0,B4370:AA4370))+MEDIAN(IF('Run Rate History'!E440:AD440&gt;0,'Run Rate History'!E440:AD440)))/2,MEDIAN(IF(B4370:AA4370&gt;0,B4370:AA4370)))),2*IF(SUM('Run Rate History'!E440:AD440)&gt;0,(MEDIAN(IF(B4370:AA4370&gt;0,B4370:AA4370))+MEDIAN(IF('Run Rate History'!E440:AD440&gt;0,'Run Rate History'!E440:AD440)))/2,MEDIAN(IF(B4370:AA4370&gt;0,B4370:AA4370))))+3*MIN(MAX(Z4370,0.5*IF(SUM('Run Rate History'!E440:AD440)&gt;0,(MEDIAN(IF(B4370:AA4370&gt;0,B4370:AA4370))+MEDIAN(IF('Run Rate History'!E440:AD440&gt;0,'Run Rate History'!E440:AD440)))/2,MEDIAN(IF(B4370:AA4370&gt;0,B4370:AA4370)))),2*IF(SUM('Run Rate History'!E440:AD440)&gt;0,(MEDIAN(IF(B4370:AA4370&gt;0,B4370:AA4370))+MEDIAN(IF('Run Rate History'!E440:AD440&gt;0,'Run Rate History'!E440:AD440)))/2,MEDIAN(IF(B4370:AA4370&gt;0,B4370:AA4370))))+4*MIN(MAX(AA4370,0.5*IF(SUM('Run Rate History'!E440:AD440)&gt;0,(MEDIAN(IF(B4370:AA4370&gt;0,B4370:AA4370))+MEDIAN(IF('Run Rate History'!E440:AD440&gt;0,'Run Rate History'!E440:AD440)))/2,MEDIAN(IF(B4370:AA4370&gt;0,B4370:AA4370)))),2*IF(SUM('Run Rate History'!E440:AD440)&gt;0,(MEDIAN(IF(B4370:AA4370&gt;0,B4370:AA4370))+MEDIAN(IF('Run Rate History'!E440:AD440&gt;0,'Run Rate History'!E440:AD440)))/2,MEDIAN(IF(B4370:AA4370&gt;0,B4370:AA4370)))))/10,0)</f>
        <v>18.3</v>
      </c>
      <c r="X4376" s="129" t="s">
        <v>1174</v>
      </c>
      <c r="Y4376" s="130">
        <f>IFERROR(VLOOKUP(A4368,'Stanje zaliha'!A:E,5,FALSE()),0)</f>
        <v>46</v>
      </c>
      <c r="Z4376" s="131"/>
      <c r="AA4376" s="113" t="s">
        <v>1175</v>
      </c>
      <c r="AB4376" s="118">
        <f t="shared" ref="AB4376:AN4376" si="872">SUM(AB4372:AB4375)</f>
        <v>0</v>
      </c>
      <c r="AC4376" s="118">
        <f t="shared" si="872"/>
        <v>0</v>
      </c>
      <c r="AD4376" s="118">
        <f t="shared" si="872"/>
        <v>0</v>
      </c>
      <c r="AE4376" s="118">
        <f t="shared" si="872"/>
        <v>0</v>
      </c>
      <c r="AF4376" s="118">
        <f t="shared" si="872"/>
        <v>0</v>
      </c>
      <c r="AG4376" s="118">
        <f t="shared" si="872"/>
        <v>0</v>
      </c>
      <c r="AH4376" s="118">
        <f t="shared" si="872"/>
        <v>0</v>
      </c>
      <c r="AI4376" s="118">
        <f t="shared" si="872"/>
        <v>0</v>
      </c>
      <c r="AJ4376" s="118">
        <f t="shared" si="872"/>
        <v>0</v>
      </c>
      <c r="AK4376" s="118">
        <f t="shared" si="872"/>
        <v>0</v>
      </c>
      <c r="AL4376" s="118">
        <f t="shared" si="872"/>
        <v>0</v>
      </c>
      <c r="AM4376" s="118">
        <f t="shared" si="872"/>
        <v>0</v>
      </c>
      <c r="AN4376" s="118">
        <f t="shared" si="872"/>
        <v>0</v>
      </c>
      <c r="AQ4376" t="str">
        <f>AQ4368</f>
        <v/>
      </c>
    </row>
    <row r="4377" spans="1:43" ht="14.25" customHeight="1" x14ac:dyDescent="0.25">
      <c r="A4377" s="1"/>
      <c r="B4377" s="122"/>
      <c r="C4377" s="122"/>
      <c r="D4377" s="122"/>
      <c r="E4377" s="122"/>
      <c r="F4377" s="122"/>
      <c r="G4377" s="122"/>
      <c r="H4377" s="122"/>
      <c r="I4377" s="122"/>
      <c r="J4377" s="122"/>
      <c r="K4377" s="122"/>
      <c r="L4377" s="122"/>
      <c r="M4377" s="122"/>
      <c r="N4377" s="122"/>
      <c r="O4377" s="122"/>
      <c r="P4377" s="122"/>
      <c r="Q4377" s="122"/>
      <c r="R4377" s="122"/>
      <c r="S4377" s="122"/>
      <c r="T4377" s="122"/>
      <c r="U4377" s="122"/>
      <c r="V4377" s="124" t="s">
        <v>95</v>
      </c>
      <c r="W4377" s="125">
        <f>IFERROR(0.6*W4376+0.4*W4375,0)</f>
        <v>19.716363636363639</v>
      </c>
      <c r="X4377" s="132" t="s">
        <v>1176</v>
      </c>
      <c r="Y4377" s="133">
        <f>IFERROR(SUMIF('Popis poslanih narudžbi'!A:A,A4368,'Popis poslanih narudžbi'!C:C),0)</f>
        <v>0</v>
      </c>
      <c r="Z4377" s="131"/>
      <c r="AA4377" s="134" t="s">
        <v>1177</v>
      </c>
      <c r="AB4377" s="118">
        <f t="shared" ref="AB4377:AN4377" si="873">AB4370+AB4376</f>
        <v>18</v>
      </c>
      <c r="AC4377" s="118">
        <f t="shared" si="873"/>
        <v>18</v>
      </c>
      <c r="AD4377" s="118">
        <f t="shared" si="873"/>
        <v>18</v>
      </c>
      <c r="AE4377" s="118">
        <f t="shared" si="873"/>
        <v>18</v>
      </c>
      <c r="AF4377" s="118">
        <f t="shared" si="873"/>
        <v>16</v>
      </c>
      <c r="AG4377" s="118">
        <f t="shared" si="873"/>
        <v>16</v>
      </c>
      <c r="AH4377" s="118">
        <f t="shared" si="873"/>
        <v>16</v>
      </c>
      <c r="AI4377" s="118">
        <f t="shared" si="873"/>
        <v>16</v>
      </c>
      <c r="AJ4377" s="118">
        <f t="shared" si="873"/>
        <v>17</v>
      </c>
      <c r="AK4377" s="118">
        <f t="shared" si="873"/>
        <v>17</v>
      </c>
      <c r="AL4377" s="118">
        <f t="shared" si="873"/>
        <v>17</v>
      </c>
      <c r="AM4377" s="118">
        <f t="shared" si="873"/>
        <v>17</v>
      </c>
      <c r="AN4377" s="118">
        <f t="shared" si="873"/>
        <v>16</v>
      </c>
      <c r="AQ4377" t="str">
        <f>AQ4368</f>
        <v/>
      </c>
    </row>
    <row r="4378" spans="1:43" ht="14.25" customHeight="1" x14ac:dyDescent="0.25">
      <c r="A4378" s="107" t="str">
        <f>'Run Rate'!A441</f>
        <v>FIT05846</v>
      </c>
      <c r="B4378" s="135" t="str">
        <f>'Run Rate'!B441</f>
        <v>Bučica gumirana heksagonalna 17,5 kg</v>
      </c>
      <c r="C4378" s="135" t="str">
        <f>'Run Rate'!C441</f>
        <v>FITNESS OPREMA</v>
      </c>
      <c r="D4378" s="135" t="str">
        <f>'Run Rate'!D441</f>
        <v>03 BRONZE</v>
      </c>
      <c r="E4378" s="122"/>
      <c r="F4378" s="122"/>
      <c r="G4378" s="122"/>
      <c r="H4378" s="122"/>
      <c r="I4378" s="122"/>
      <c r="J4378" s="122"/>
      <c r="K4378" s="122"/>
      <c r="L4378" s="122"/>
      <c r="M4378" s="122"/>
      <c r="N4378" s="122"/>
      <c r="O4378" s="122"/>
      <c r="P4378" s="122"/>
      <c r="Q4378" s="122"/>
      <c r="R4378" s="122"/>
      <c r="S4378" s="122"/>
      <c r="T4378" s="122"/>
      <c r="U4378" s="122"/>
      <c r="V4378" s="122"/>
      <c r="W4378" s="122"/>
      <c r="X4378" s="122"/>
      <c r="Y4378" s="122"/>
      <c r="Z4378" s="122"/>
      <c r="AA4378" s="122"/>
      <c r="AB4378" s="122"/>
      <c r="AC4378" s="122"/>
      <c r="AD4378" s="122"/>
      <c r="AE4378" s="122"/>
      <c r="AF4378" s="122"/>
      <c r="AG4378" s="122"/>
      <c r="AH4378" s="122"/>
      <c r="AI4378" s="122"/>
      <c r="AJ4378" s="122"/>
      <c r="AK4378" s="122"/>
      <c r="AL4378" s="122"/>
      <c r="AM4378" s="122"/>
      <c r="AN4378" s="122"/>
      <c r="AQ4378" t="str">
        <f>IF(AND(OR($B$1="ALL",$B$1=C4378),OR($E$1="ALL",$E$1=D4378),OR($B$2="ALL",$B$2=A4378),OR($E$2="ALL",IFERROR(SEARCH($E$2,B4378),0)&gt;0)),"MATCH","")</f>
        <v/>
      </c>
    </row>
    <row r="4379" spans="1:43" ht="14.25" customHeight="1" x14ac:dyDescent="0.25">
      <c r="A4379" s="108" t="s">
        <v>1137</v>
      </c>
      <c r="B4379" s="136" t="s">
        <v>1138</v>
      </c>
      <c r="C4379" s="136" t="s">
        <v>1139</v>
      </c>
      <c r="D4379" s="136" t="s">
        <v>1140</v>
      </c>
      <c r="E4379" s="136" t="s">
        <v>1141</v>
      </c>
      <c r="F4379" s="136" t="s">
        <v>1142</v>
      </c>
      <c r="G4379" s="136" t="s">
        <v>1143</v>
      </c>
      <c r="H4379" s="136" t="s">
        <v>1144</v>
      </c>
      <c r="I4379" s="136" t="s">
        <v>1145</v>
      </c>
      <c r="J4379" s="136" t="s">
        <v>1146</v>
      </c>
      <c r="K4379" s="136" t="s">
        <v>1147</v>
      </c>
      <c r="L4379" s="136" t="s">
        <v>1148</v>
      </c>
      <c r="M4379" s="136" t="s">
        <v>1149</v>
      </c>
      <c r="N4379" s="136" t="s">
        <v>1150</v>
      </c>
      <c r="O4379" s="136" t="s">
        <v>1151</v>
      </c>
      <c r="P4379" s="136" t="s">
        <v>1152</v>
      </c>
      <c r="Q4379" s="136" t="s">
        <v>1153</v>
      </c>
      <c r="R4379" s="136" t="s">
        <v>1154</v>
      </c>
      <c r="S4379" s="136" t="s">
        <v>1155</v>
      </c>
      <c r="T4379" s="136" t="s">
        <v>1156</v>
      </c>
      <c r="U4379" s="136" t="s">
        <v>1157</v>
      </c>
      <c r="V4379" s="136" t="s">
        <v>1158</v>
      </c>
      <c r="W4379" s="136" t="s">
        <v>1159</v>
      </c>
      <c r="X4379" s="136" t="s">
        <v>1160</v>
      </c>
      <c r="Y4379" s="136" t="s">
        <v>1161</v>
      </c>
      <c r="Z4379" s="136" t="s">
        <v>1162</v>
      </c>
      <c r="AA4379" s="136" t="s">
        <v>1163</v>
      </c>
      <c r="AB4379" s="137" t="s">
        <v>156</v>
      </c>
      <c r="AC4379" s="137" t="s">
        <v>157</v>
      </c>
      <c r="AD4379" s="137" t="s">
        <v>158</v>
      </c>
      <c r="AE4379" s="137" t="s">
        <v>139</v>
      </c>
      <c r="AF4379" s="138" t="s">
        <v>140</v>
      </c>
      <c r="AG4379" s="138" t="s">
        <v>141</v>
      </c>
      <c r="AH4379" s="138" t="s">
        <v>142</v>
      </c>
      <c r="AI4379" s="138" t="s">
        <v>143</v>
      </c>
      <c r="AJ4379" s="139" t="s">
        <v>144</v>
      </c>
      <c r="AK4379" s="139" t="s">
        <v>145</v>
      </c>
      <c r="AL4379" s="139" t="s">
        <v>146</v>
      </c>
      <c r="AM4379" s="140" t="s">
        <v>147</v>
      </c>
      <c r="AN4379" s="140" t="s">
        <v>148</v>
      </c>
      <c r="AQ4379" t="str">
        <f>AQ4378</f>
        <v/>
      </c>
    </row>
    <row r="4380" spans="1:43" ht="14.25" customHeight="1" x14ac:dyDescent="0.25">
      <c r="A4380" s="99" t="s">
        <v>1164</v>
      </c>
      <c r="B4380" s="112">
        <f>'Run Rate'!E441</f>
        <v>0</v>
      </c>
      <c r="C4380" s="112">
        <f>'Run Rate'!F441</f>
        <v>1</v>
      </c>
      <c r="D4380" s="112">
        <f>'Run Rate'!G441</f>
        <v>0</v>
      </c>
      <c r="E4380" s="112">
        <f>'Run Rate'!H441</f>
        <v>2</v>
      </c>
      <c r="F4380" s="112">
        <f>'Run Rate'!I441</f>
        <v>2</v>
      </c>
      <c r="G4380" s="112">
        <f>'Run Rate'!J441</f>
        <v>1</v>
      </c>
      <c r="H4380" s="112">
        <f>'Run Rate'!K441</f>
        <v>4</v>
      </c>
      <c r="I4380" s="112">
        <f>'Run Rate'!L441</f>
        <v>17</v>
      </c>
      <c r="J4380" s="112">
        <f>'Run Rate'!M441</f>
        <v>4</v>
      </c>
      <c r="K4380" s="112">
        <f>'Run Rate'!N441</f>
        <v>0</v>
      </c>
      <c r="L4380" s="112">
        <f>'Run Rate'!O441</f>
        <v>4</v>
      </c>
      <c r="M4380" s="112">
        <f>'Run Rate'!P441</f>
        <v>1</v>
      </c>
      <c r="N4380" s="112">
        <f>'Run Rate'!Q441</f>
        <v>6</v>
      </c>
      <c r="O4380" s="112">
        <f>'Run Rate'!R441</f>
        <v>4</v>
      </c>
      <c r="P4380" s="112">
        <f>'Run Rate'!S441</f>
        <v>2</v>
      </c>
      <c r="Q4380" s="112">
        <f>'Run Rate'!T441</f>
        <v>0</v>
      </c>
      <c r="R4380" s="112">
        <f>'Run Rate'!U441</f>
        <v>0</v>
      </c>
      <c r="S4380" s="112">
        <f>'Run Rate'!V441</f>
        <v>0</v>
      </c>
      <c r="T4380" s="112">
        <f>'Run Rate'!W441</f>
        <v>0</v>
      </c>
      <c r="U4380" s="112">
        <f>'Run Rate'!X441</f>
        <v>2</v>
      </c>
      <c r="V4380" s="112">
        <f>'Run Rate'!Y441</f>
        <v>0</v>
      </c>
      <c r="W4380" s="112">
        <f>'Run Rate'!Z441</f>
        <v>0</v>
      </c>
      <c r="X4380" s="112">
        <f>'Run Rate'!AA441</f>
        <v>0</v>
      </c>
      <c r="Y4380" s="112">
        <f>'Run Rate'!AB441</f>
        <v>0</v>
      </c>
      <c r="Z4380" s="112">
        <f>'Run Rate'!AC441</f>
        <v>0</v>
      </c>
      <c r="AA4380" s="112">
        <f>'Run Rate'!AD441</f>
        <v>0</v>
      </c>
      <c r="AB4380" s="113">
        <v>0</v>
      </c>
      <c r="AC4380" s="112">
        <v>0</v>
      </c>
      <c r="AD4380" s="112">
        <v>0</v>
      </c>
      <c r="AE4380" s="112">
        <v>0</v>
      </c>
      <c r="AF4380" s="112">
        <v>0</v>
      </c>
      <c r="AG4380" s="112">
        <v>0</v>
      </c>
      <c r="AH4380" s="112">
        <v>0</v>
      </c>
      <c r="AI4380" s="112">
        <v>0</v>
      </c>
      <c r="AJ4380" s="112">
        <v>0</v>
      </c>
      <c r="AK4380" s="112">
        <v>0</v>
      </c>
      <c r="AL4380" s="112">
        <v>0</v>
      </c>
      <c r="AM4380" s="112">
        <v>0</v>
      </c>
      <c r="AN4380" s="112">
        <v>0</v>
      </c>
      <c r="AQ4380" t="str">
        <f>AQ4378</f>
        <v/>
      </c>
    </row>
    <row r="4381" spans="1:43" ht="14.25" customHeight="1" x14ac:dyDescent="0.25">
      <c r="A4381" s="99" t="s">
        <v>1165</v>
      </c>
      <c r="B4381" s="114"/>
      <c r="C4381" s="114"/>
      <c r="D4381" s="114"/>
      <c r="E4381" s="114"/>
      <c r="F4381" s="114"/>
      <c r="G4381" s="114"/>
      <c r="H4381" s="114"/>
      <c r="I4381" s="114"/>
      <c r="J4381" s="114"/>
      <c r="K4381" s="114"/>
      <c r="L4381" s="114"/>
      <c r="M4381" s="114"/>
      <c r="N4381" s="114"/>
      <c r="O4381" s="114"/>
      <c r="P4381" s="114"/>
      <c r="Q4381" s="114"/>
      <c r="R4381" s="114"/>
      <c r="S4381" s="114"/>
      <c r="T4381" s="114"/>
      <c r="U4381" s="114"/>
      <c r="V4381" s="114"/>
      <c r="W4381" s="115"/>
      <c r="X4381" s="115"/>
      <c r="Y4381" s="115"/>
      <c r="Z4381" s="115"/>
      <c r="AA4381" s="112" t="s">
        <v>1166</v>
      </c>
      <c r="AB4381" s="113"/>
      <c r="AC4381" s="112"/>
      <c r="AD4381" s="112"/>
      <c r="AE4381" s="112"/>
      <c r="AF4381" s="112"/>
      <c r="AG4381" s="112"/>
      <c r="AH4381" s="112"/>
      <c r="AI4381" s="112"/>
      <c r="AJ4381" s="112"/>
      <c r="AK4381" s="112"/>
      <c r="AL4381" s="112"/>
      <c r="AM4381" s="112"/>
      <c r="AN4381" s="112"/>
      <c r="AQ4381" t="str">
        <f>AQ4378</f>
        <v/>
      </c>
    </row>
    <row r="4382" spans="1:43" ht="14.25" customHeight="1" x14ac:dyDescent="0.25">
      <c r="A4382" s="99" t="s">
        <v>1167</v>
      </c>
      <c r="B4382" s="114"/>
      <c r="C4382" s="114"/>
      <c r="D4382" s="114"/>
      <c r="E4382" s="114"/>
      <c r="F4382" s="114"/>
      <c r="G4382" s="114"/>
      <c r="H4382" s="114"/>
      <c r="I4382" s="114"/>
      <c r="J4382" s="114"/>
      <c r="K4382" s="114"/>
      <c r="L4382" s="114"/>
      <c r="M4382" s="114"/>
      <c r="N4382" s="114"/>
      <c r="O4382" s="114"/>
      <c r="P4382" s="114"/>
      <c r="Q4382" s="114"/>
      <c r="R4382" s="114"/>
      <c r="S4382" s="114"/>
      <c r="T4382" s="114"/>
      <c r="U4382" s="114"/>
      <c r="V4382" s="114"/>
      <c r="W4382" s="115"/>
      <c r="X4382" s="116"/>
      <c r="Y4382" s="117"/>
      <c r="Z4382" s="115"/>
      <c r="AA4382" s="112" t="s">
        <v>1168</v>
      </c>
      <c r="AB4382" s="113">
        <f>'Demand Input VP'!B2194</f>
        <v>0</v>
      </c>
      <c r="AC4382" s="112">
        <f>'Demand Input VP'!C2194</f>
        <v>0</v>
      </c>
      <c r="AD4382" s="112">
        <f>'Demand Input VP'!D2194</f>
        <v>0</v>
      </c>
      <c r="AE4382" s="112">
        <f>'Demand Input VP'!E2194</f>
        <v>0</v>
      </c>
      <c r="AF4382" s="112">
        <f>'Demand Input VP'!F2194</f>
        <v>0</v>
      </c>
      <c r="AG4382" s="112">
        <f>'Demand Input VP'!G2194</f>
        <v>0</v>
      </c>
      <c r="AH4382" s="112">
        <f>'Demand Input VP'!H2194</f>
        <v>0</v>
      </c>
      <c r="AI4382" s="112">
        <f>'Demand Input VP'!I2194</f>
        <v>0</v>
      </c>
      <c r="AJ4382" s="112">
        <f>'Demand Input VP'!J2194</f>
        <v>0</v>
      </c>
      <c r="AK4382" s="112">
        <f>'Demand Input VP'!K2194</f>
        <v>0</v>
      </c>
      <c r="AL4382" s="112">
        <f>'Demand Input VP'!L2194</f>
        <v>0</v>
      </c>
      <c r="AM4382" s="112">
        <f>'Demand Input VP'!M2194</f>
        <v>0</v>
      </c>
      <c r="AN4382" s="112">
        <f>'Demand Input VP'!N2194</f>
        <v>0</v>
      </c>
      <c r="AQ4382" t="str">
        <f>AQ4378</f>
        <v/>
      </c>
    </row>
    <row r="4383" spans="1:43" ht="14.25" customHeight="1" x14ac:dyDescent="0.25">
      <c r="A4383" s="99" t="s">
        <v>1169</v>
      </c>
      <c r="B4383" s="118"/>
      <c r="C4383" s="118"/>
      <c r="D4383" s="118"/>
      <c r="E4383" s="118"/>
      <c r="F4383" s="118"/>
      <c r="G4383" s="118"/>
      <c r="H4383" s="118"/>
      <c r="I4383" s="118"/>
      <c r="J4383" s="118"/>
      <c r="K4383" s="118"/>
      <c r="L4383" s="118"/>
      <c r="M4383" s="118"/>
      <c r="N4383" s="118"/>
      <c r="O4383" s="118"/>
      <c r="P4383" s="118"/>
      <c r="Q4383" s="118"/>
      <c r="R4383" s="118"/>
      <c r="S4383" s="118"/>
      <c r="T4383" s="118"/>
      <c r="U4383" s="118"/>
      <c r="V4383" s="118"/>
      <c r="W4383" s="115"/>
      <c r="X4383" s="116"/>
      <c r="Y4383" s="117"/>
      <c r="Z4383" s="119"/>
      <c r="AA4383" s="120" t="s">
        <v>1170</v>
      </c>
      <c r="AB4383" s="121">
        <f>'Demand Input VP'!B2193</f>
        <v>0</v>
      </c>
      <c r="AC4383" s="120">
        <f>'Demand Input VP'!C2193</f>
        <v>0</v>
      </c>
      <c r="AD4383" s="120">
        <f>'Demand Input VP'!D2193</f>
        <v>0</v>
      </c>
      <c r="AE4383" s="120">
        <f>'Demand Input VP'!E2193</f>
        <v>0</v>
      </c>
      <c r="AF4383" s="120">
        <f>'Demand Input VP'!F2193</f>
        <v>0</v>
      </c>
      <c r="AG4383" s="120">
        <f>'Demand Input VP'!G2193</f>
        <v>0</v>
      </c>
      <c r="AH4383" s="120">
        <f>'Demand Input VP'!H2193</f>
        <v>0</v>
      </c>
      <c r="AI4383" s="120">
        <f>'Demand Input VP'!I2193</f>
        <v>0</v>
      </c>
      <c r="AJ4383" s="120">
        <f>'Demand Input VP'!J2193</f>
        <v>0</v>
      </c>
      <c r="AK4383" s="120">
        <f>'Demand Input VP'!K2193</f>
        <v>0</v>
      </c>
      <c r="AL4383" s="120">
        <f>'Demand Input VP'!L2193</f>
        <v>0</v>
      </c>
      <c r="AM4383" s="120">
        <f>'Demand Input VP'!M2193</f>
        <v>0</v>
      </c>
      <c r="AN4383" s="120">
        <f>'Demand Input VP'!N2193</f>
        <v>0</v>
      </c>
      <c r="AQ4383" t="str">
        <f>AQ4378</f>
        <v/>
      </c>
    </row>
    <row r="4384" spans="1:43" ht="14.25" customHeight="1" x14ac:dyDescent="0.25">
      <c r="A4384" s="1"/>
      <c r="B4384" s="122"/>
      <c r="C4384" s="122"/>
      <c r="D4384" s="122"/>
      <c r="E4384" s="122"/>
      <c r="F4384" s="122"/>
      <c r="G4384" s="122"/>
      <c r="H4384" s="122"/>
      <c r="I4384" s="122"/>
      <c r="J4384" s="122"/>
      <c r="K4384" s="122"/>
      <c r="L4384" s="122"/>
      <c r="M4384" s="122"/>
      <c r="N4384" s="122"/>
      <c r="O4384" s="122"/>
      <c r="P4384" s="122"/>
      <c r="Q4384" s="122"/>
      <c r="R4384" s="122"/>
      <c r="S4384" s="122"/>
      <c r="T4384" s="122"/>
      <c r="U4384" s="122"/>
      <c r="V4384" s="122"/>
      <c r="W4384" s="123"/>
      <c r="X4384" s="116"/>
      <c r="Y4384" s="117"/>
      <c r="Z4384" s="123"/>
      <c r="AA4384" s="112" t="s">
        <v>1171</v>
      </c>
      <c r="AB4384" s="113">
        <f>'Demand Input MP'!B2194</f>
        <v>0</v>
      </c>
      <c r="AC4384" s="112">
        <f>'Demand Input MP'!C2194</f>
        <v>0</v>
      </c>
      <c r="AD4384" s="112">
        <f>'Demand Input MP'!D2194</f>
        <v>0</v>
      </c>
      <c r="AE4384" s="112">
        <f>'Demand Input MP'!E2194</f>
        <v>0</v>
      </c>
      <c r="AF4384" s="112">
        <f>'Demand Input MP'!F2194</f>
        <v>0</v>
      </c>
      <c r="AG4384" s="112">
        <f>'Demand Input MP'!G2194</f>
        <v>0</v>
      </c>
      <c r="AH4384" s="112">
        <f>'Demand Input MP'!H2194</f>
        <v>0</v>
      </c>
      <c r="AI4384" s="112">
        <f>'Demand Input MP'!I2194</f>
        <v>0</v>
      </c>
      <c r="AJ4384" s="112">
        <f>'Demand Input MP'!J2194</f>
        <v>0</v>
      </c>
      <c r="AK4384" s="112">
        <f>'Demand Input MP'!K2194</f>
        <v>0</v>
      </c>
      <c r="AL4384" s="112">
        <f>'Demand Input MP'!L2194</f>
        <v>0</v>
      </c>
      <c r="AM4384" s="112">
        <f>'Demand Input MP'!M2194</f>
        <v>0</v>
      </c>
      <c r="AN4384" s="112">
        <f>'Demand Input MP'!N2194</f>
        <v>0</v>
      </c>
      <c r="AQ4384" t="str">
        <f>AQ4378</f>
        <v/>
      </c>
    </row>
    <row r="4385" spans="1:43" ht="14.25" customHeight="1" x14ac:dyDescent="0.25">
      <c r="A4385" s="1"/>
      <c r="B4385" s="122"/>
      <c r="C4385" s="122"/>
      <c r="D4385" s="122"/>
      <c r="E4385" s="122"/>
      <c r="F4385" s="122"/>
      <c r="G4385" s="122"/>
      <c r="H4385" s="122"/>
      <c r="I4385" s="122"/>
      <c r="J4385" s="122"/>
      <c r="K4385" s="122"/>
      <c r="L4385" s="122"/>
      <c r="M4385" s="122"/>
      <c r="N4385" s="122"/>
      <c r="O4385" s="122"/>
      <c r="P4385" s="122"/>
      <c r="Q4385" s="122"/>
      <c r="R4385" s="122"/>
      <c r="S4385" s="122"/>
      <c r="T4385" s="122"/>
      <c r="U4385" s="122"/>
      <c r="V4385" s="124" t="s">
        <v>91</v>
      </c>
      <c r="W4385" s="125">
        <f>IFERROR(IF(SUM('Run Rate History'!E441:AD441)&gt;0,(SUMPRODUCT((B4380:AA4380&gt;=PERCENTILE(B4380:AA4380,0.1))*(B4380:AA4380&lt;=PERCENTILE(B4380:AA4380,0.9))*B4380:AA4380)+SUMPRODUCT(('Run Rate History'!E441:AD441&gt;=PERCENTILE(B4380:AA4380,0.1))*('Run Rate History'!E441:AD441&lt;=PERCENTILE(B4380:AA4380,0.9))*'Run Rate History'!E441:AD441))/(SUMPRODUCT((B4380:AA4380&gt;=PERCENTILE(B4380:AA4380,0.1))*(B4380:AA4380&lt;=PERCENTILE(B4380:AA4380,0.9))*1)+SUMPRODUCT(('Run Rate History'!E441:AD441&gt;=PERCENTILE(B4380:AA4380,0.1))*('Run Rate History'!E441:AD441&lt;=PERCENTILE(B4380:AA4380,0.9))*1)),TRIMMEAN(B4380:AA4380,0.15)),0)</f>
        <v>1</v>
      </c>
      <c r="X4385" s="126" t="s">
        <v>1172</v>
      </c>
      <c r="Y4385" s="127">
        <f>SUM(B4380:AA4380)/26</f>
        <v>1.9230769230769231</v>
      </c>
      <c r="Z4385" s="128"/>
      <c r="AA4385" s="112" t="s">
        <v>1173</v>
      </c>
      <c r="AB4385" s="113">
        <f>'Demand Input MP'!B2193</f>
        <v>0</v>
      </c>
      <c r="AC4385" s="112">
        <f>'Demand Input MP'!C2193</f>
        <v>0</v>
      </c>
      <c r="AD4385" s="112">
        <f>'Demand Input MP'!D2193</f>
        <v>0</v>
      </c>
      <c r="AE4385" s="112">
        <f>'Demand Input MP'!E2193</f>
        <v>0</v>
      </c>
      <c r="AF4385" s="112">
        <f>'Demand Input MP'!F2193</f>
        <v>0</v>
      </c>
      <c r="AG4385" s="112">
        <f>'Demand Input MP'!G2193</f>
        <v>0</v>
      </c>
      <c r="AH4385" s="112">
        <f>'Demand Input MP'!H2193</f>
        <v>0</v>
      </c>
      <c r="AI4385" s="112">
        <f>'Demand Input MP'!I2193</f>
        <v>0</v>
      </c>
      <c r="AJ4385" s="112">
        <f>'Demand Input MP'!J2193</f>
        <v>0</v>
      </c>
      <c r="AK4385" s="112">
        <f>'Demand Input MP'!K2193</f>
        <v>0</v>
      </c>
      <c r="AL4385" s="112">
        <f>'Demand Input MP'!L2193</f>
        <v>0</v>
      </c>
      <c r="AM4385" s="112">
        <f>'Demand Input MP'!M2193</f>
        <v>0</v>
      </c>
      <c r="AN4385" s="112">
        <f>'Demand Input MP'!N2193</f>
        <v>0</v>
      </c>
      <c r="AQ4385" t="str">
        <f>AQ4378</f>
        <v/>
      </c>
    </row>
    <row r="4386" spans="1:43" ht="14.25" customHeight="1" x14ac:dyDescent="0.25">
      <c r="A4386" s="1"/>
      <c r="B4386" s="122"/>
      <c r="C4386" s="122"/>
      <c r="D4386" s="122"/>
      <c r="E4386" s="122"/>
      <c r="F4386" s="122"/>
      <c r="G4386" s="122"/>
      <c r="H4386" s="122"/>
      <c r="I4386" s="122"/>
      <c r="J4386" s="122"/>
      <c r="K4386" s="122"/>
      <c r="L4386" s="122"/>
      <c r="M4386" s="122"/>
      <c r="N4386" s="122"/>
      <c r="O4386" s="122"/>
      <c r="P4386" s="122"/>
      <c r="Q4386" s="122"/>
      <c r="R4386" s="122"/>
      <c r="S4386" s="122"/>
      <c r="T4386" s="122"/>
      <c r="U4386" s="122"/>
      <c r="V4386" s="124" t="s">
        <v>94</v>
      </c>
      <c r="W4386" s="125">
        <f>IFERROR((1*MIN(MAX(X4380,0.5*IF(SUM('Run Rate History'!E441:AD441)&gt;0,(MEDIAN(IF(B4380:AA4380&gt;0,B4380:AA4380))+MEDIAN(IF('Run Rate History'!E441:AD441&gt;0,'Run Rate History'!E441:AD441)))/2,MEDIAN(IF(B4380:AA4380&gt;0,B4380:AA4380)))),2*IF(SUM('Run Rate History'!E441:AD441)&gt;0,(MEDIAN(IF(B4380:AA4380&gt;0,B4380:AA4380))+MEDIAN(IF('Run Rate History'!E441:AD441&gt;0,'Run Rate History'!E441:AD441)))/2,MEDIAN(IF(B4380:AA4380&gt;0,B4380:AA4380))))+2*MIN(MAX(Y4380,0.5*IF(SUM('Run Rate History'!E441:AD441)&gt;0,(MEDIAN(IF(B4380:AA4380&gt;0,B4380:AA4380))+MEDIAN(IF('Run Rate History'!E441:AD441&gt;0,'Run Rate History'!E441:AD441)))/2,MEDIAN(IF(B4380:AA4380&gt;0,B4380:AA4380)))),2*IF(SUM('Run Rate History'!E441:AD441)&gt;0,(MEDIAN(IF(B4380:AA4380&gt;0,B4380:AA4380))+MEDIAN(IF('Run Rate History'!E441:AD441&gt;0,'Run Rate History'!E441:AD441)))/2,MEDIAN(IF(B4380:AA4380&gt;0,B4380:AA4380))))+3*MIN(MAX(Z4380,0.5*IF(SUM('Run Rate History'!E441:AD441)&gt;0,(MEDIAN(IF(B4380:AA4380&gt;0,B4380:AA4380))+MEDIAN(IF('Run Rate History'!E441:AD441&gt;0,'Run Rate History'!E441:AD441)))/2,MEDIAN(IF(B4380:AA4380&gt;0,B4380:AA4380)))),2*IF(SUM('Run Rate History'!E441:AD441)&gt;0,(MEDIAN(IF(B4380:AA4380&gt;0,B4380:AA4380))+MEDIAN(IF('Run Rate History'!E441:AD441&gt;0,'Run Rate History'!E441:AD441)))/2,MEDIAN(IF(B4380:AA4380&gt;0,B4380:AA4380))))+4*MIN(MAX(AA4380,0.5*IF(SUM('Run Rate History'!E441:AD441)&gt;0,(MEDIAN(IF(B4380:AA4380&gt;0,B4380:AA4380))+MEDIAN(IF('Run Rate History'!E441:AD441&gt;0,'Run Rate History'!E441:AD441)))/2,MEDIAN(IF(B4380:AA4380&gt;0,B4380:AA4380)))),2*IF(SUM('Run Rate History'!E441:AD441)&gt;0,(MEDIAN(IF(B4380:AA4380&gt;0,B4380:AA4380))+MEDIAN(IF('Run Rate History'!E441:AD441&gt;0,'Run Rate History'!E441:AD441)))/2,MEDIAN(IF(B4380:AA4380&gt;0,B4380:AA4380)))))/10,0)</f>
        <v>0</v>
      </c>
      <c r="X4386" s="129" t="s">
        <v>1174</v>
      </c>
      <c r="Y4386" s="130">
        <f>IFERROR(VLOOKUP(A4378,'Stanje zaliha'!A:E,5,FALSE()),0)</f>
        <v>0</v>
      </c>
      <c r="Z4386" s="131"/>
      <c r="AA4386" s="113" t="s">
        <v>1175</v>
      </c>
      <c r="AB4386" s="118">
        <f t="shared" ref="AB4386:AN4386" si="874">SUM(AB4382:AB4385)</f>
        <v>0</v>
      </c>
      <c r="AC4386" s="118">
        <f t="shared" si="874"/>
        <v>0</v>
      </c>
      <c r="AD4386" s="118">
        <f t="shared" si="874"/>
        <v>0</v>
      </c>
      <c r="AE4386" s="118">
        <f t="shared" si="874"/>
        <v>0</v>
      </c>
      <c r="AF4386" s="118">
        <f t="shared" si="874"/>
        <v>0</v>
      </c>
      <c r="AG4386" s="118">
        <f t="shared" si="874"/>
        <v>0</v>
      </c>
      <c r="AH4386" s="118">
        <f t="shared" si="874"/>
        <v>0</v>
      </c>
      <c r="AI4386" s="118">
        <f t="shared" si="874"/>
        <v>0</v>
      </c>
      <c r="AJ4386" s="118">
        <f t="shared" si="874"/>
        <v>0</v>
      </c>
      <c r="AK4386" s="118">
        <f t="shared" si="874"/>
        <v>0</v>
      </c>
      <c r="AL4386" s="118">
        <f t="shared" si="874"/>
        <v>0</v>
      </c>
      <c r="AM4386" s="118">
        <f t="shared" si="874"/>
        <v>0</v>
      </c>
      <c r="AN4386" s="118">
        <f t="shared" si="874"/>
        <v>0</v>
      </c>
      <c r="AQ4386" t="str">
        <f>AQ4378</f>
        <v/>
      </c>
    </row>
    <row r="4387" spans="1:43" ht="14.25" customHeight="1" x14ac:dyDescent="0.25">
      <c r="A4387" s="1"/>
      <c r="B4387" s="122"/>
      <c r="C4387" s="122"/>
      <c r="D4387" s="122"/>
      <c r="E4387" s="122"/>
      <c r="F4387" s="122"/>
      <c r="G4387" s="122"/>
      <c r="H4387" s="122"/>
      <c r="I4387" s="122"/>
      <c r="J4387" s="122"/>
      <c r="K4387" s="122"/>
      <c r="L4387" s="122"/>
      <c r="M4387" s="122"/>
      <c r="N4387" s="122"/>
      <c r="O4387" s="122"/>
      <c r="P4387" s="122"/>
      <c r="Q4387" s="122"/>
      <c r="R4387" s="122"/>
      <c r="S4387" s="122"/>
      <c r="T4387" s="122"/>
      <c r="U4387" s="122"/>
      <c r="V4387" s="124" t="s">
        <v>95</v>
      </c>
      <c r="W4387" s="125">
        <f>IFERROR(0.6*W4386+0.4*W4385,0)</f>
        <v>0.4</v>
      </c>
      <c r="X4387" s="132" t="s">
        <v>1176</v>
      </c>
      <c r="Y4387" s="133">
        <f>IFERROR(SUMIF('Popis poslanih narudžbi'!A:A,A4378,'Popis poslanih narudžbi'!C:C),0)</f>
        <v>0</v>
      </c>
      <c r="Z4387" s="131"/>
      <c r="AA4387" s="134" t="s">
        <v>1177</v>
      </c>
      <c r="AB4387" s="118">
        <f t="shared" ref="AB4387:AN4387" si="875">AB4380+AB4386</f>
        <v>0</v>
      </c>
      <c r="AC4387" s="118">
        <f t="shared" si="875"/>
        <v>0</v>
      </c>
      <c r="AD4387" s="118">
        <f t="shared" si="875"/>
        <v>0</v>
      </c>
      <c r="AE4387" s="118">
        <f t="shared" si="875"/>
        <v>0</v>
      </c>
      <c r="AF4387" s="118">
        <f t="shared" si="875"/>
        <v>0</v>
      </c>
      <c r="AG4387" s="118">
        <f t="shared" si="875"/>
        <v>0</v>
      </c>
      <c r="AH4387" s="118">
        <f t="shared" si="875"/>
        <v>0</v>
      </c>
      <c r="AI4387" s="118">
        <f t="shared" si="875"/>
        <v>0</v>
      </c>
      <c r="AJ4387" s="118">
        <f t="shared" si="875"/>
        <v>0</v>
      </c>
      <c r="AK4387" s="118">
        <f t="shared" si="875"/>
        <v>0</v>
      </c>
      <c r="AL4387" s="118">
        <f t="shared" si="875"/>
        <v>0</v>
      </c>
      <c r="AM4387" s="118">
        <f t="shared" si="875"/>
        <v>0</v>
      </c>
      <c r="AN4387" s="118">
        <f t="shared" si="875"/>
        <v>0</v>
      </c>
      <c r="AQ4387" t="str">
        <f>AQ4378</f>
        <v/>
      </c>
    </row>
    <row r="4388" spans="1:43" ht="14.25" customHeight="1" x14ac:dyDescent="0.25">
      <c r="A4388" s="107" t="str">
        <f>'Run Rate'!A442</f>
        <v>POL04352</v>
      </c>
      <c r="B4388" s="135" t="str">
        <f>'Run Rate'!B442</f>
        <v>Polleo shaker 300ml NANO WAVE ljubičasti</v>
      </c>
      <c r="C4388" s="135" t="str">
        <f>'Run Rate'!C442</f>
        <v>DRINKWARE I HOME</v>
      </c>
      <c r="D4388" s="135" t="str">
        <f>'Run Rate'!D442</f>
        <v>03 BRONZE</v>
      </c>
      <c r="E4388" s="122"/>
      <c r="F4388" s="122"/>
      <c r="G4388" s="122"/>
      <c r="H4388" s="122"/>
      <c r="I4388" s="122"/>
      <c r="J4388" s="122"/>
      <c r="K4388" s="122"/>
      <c r="L4388" s="122"/>
      <c r="M4388" s="122"/>
      <c r="N4388" s="122"/>
      <c r="O4388" s="122"/>
      <c r="P4388" s="122"/>
      <c r="Q4388" s="122"/>
      <c r="R4388" s="122"/>
      <c r="S4388" s="122"/>
      <c r="T4388" s="122"/>
      <c r="U4388" s="122"/>
      <c r="V4388" s="122"/>
      <c r="W4388" s="122"/>
      <c r="X4388" s="122"/>
      <c r="Y4388" s="122"/>
      <c r="Z4388" s="122"/>
      <c r="AA4388" s="122"/>
      <c r="AB4388" s="122"/>
      <c r="AC4388" s="122"/>
      <c r="AD4388" s="122"/>
      <c r="AE4388" s="122"/>
      <c r="AF4388" s="122"/>
      <c r="AG4388" s="122"/>
      <c r="AH4388" s="122"/>
      <c r="AI4388" s="122"/>
      <c r="AJ4388" s="122"/>
      <c r="AK4388" s="122"/>
      <c r="AL4388" s="122"/>
      <c r="AM4388" s="122"/>
      <c r="AN4388" s="122"/>
      <c r="AQ4388" t="str">
        <f>IF(AND(OR($B$1="ALL",$B$1=C4388),OR($E$1="ALL",$E$1=D4388),OR($B$2="ALL",$B$2=A4388),OR($E$2="ALL",IFERROR(SEARCH($E$2,B4388),0)&gt;0)),"MATCH","")</f>
        <v/>
      </c>
    </row>
    <row r="4389" spans="1:43" ht="14.25" customHeight="1" x14ac:dyDescent="0.25">
      <c r="A4389" s="108" t="s">
        <v>1137</v>
      </c>
      <c r="B4389" s="136" t="s">
        <v>1138</v>
      </c>
      <c r="C4389" s="136" t="s">
        <v>1139</v>
      </c>
      <c r="D4389" s="136" t="s">
        <v>1140</v>
      </c>
      <c r="E4389" s="136" t="s">
        <v>1141</v>
      </c>
      <c r="F4389" s="136" t="s">
        <v>1142</v>
      </c>
      <c r="G4389" s="136" t="s">
        <v>1143</v>
      </c>
      <c r="H4389" s="136" t="s">
        <v>1144</v>
      </c>
      <c r="I4389" s="136" t="s">
        <v>1145</v>
      </c>
      <c r="J4389" s="136" t="s">
        <v>1146</v>
      </c>
      <c r="K4389" s="136" t="s">
        <v>1147</v>
      </c>
      <c r="L4389" s="136" t="s">
        <v>1148</v>
      </c>
      <c r="M4389" s="136" t="s">
        <v>1149</v>
      </c>
      <c r="N4389" s="136" t="s">
        <v>1150</v>
      </c>
      <c r="O4389" s="136" t="s">
        <v>1151</v>
      </c>
      <c r="P4389" s="136" t="s">
        <v>1152</v>
      </c>
      <c r="Q4389" s="136" t="s">
        <v>1153</v>
      </c>
      <c r="R4389" s="136" t="s">
        <v>1154</v>
      </c>
      <c r="S4389" s="136" t="s">
        <v>1155</v>
      </c>
      <c r="T4389" s="136" t="s">
        <v>1156</v>
      </c>
      <c r="U4389" s="136" t="s">
        <v>1157</v>
      </c>
      <c r="V4389" s="136" t="s">
        <v>1158</v>
      </c>
      <c r="W4389" s="136" t="s">
        <v>1159</v>
      </c>
      <c r="X4389" s="136" t="s">
        <v>1160</v>
      </c>
      <c r="Y4389" s="136" t="s">
        <v>1161</v>
      </c>
      <c r="Z4389" s="136" t="s">
        <v>1162</v>
      </c>
      <c r="AA4389" s="136" t="s">
        <v>1163</v>
      </c>
      <c r="AB4389" s="137" t="s">
        <v>156</v>
      </c>
      <c r="AC4389" s="137" t="s">
        <v>157</v>
      </c>
      <c r="AD4389" s="137" t="s">
        <v>158</v>
      </c>
      <c r="AE4389" s="137" t="s">
        <v>139</v>
      </c>
      <c r="AF4389" s="138" t="s">
        <v>140</v>
      </c>
      <c r="AG4389" s="138" t="s">
        <v>141</v>
      </c>
      <c r="AH4389" s="138" t="s">
        <v>142</v>
      </c>
      <c r="AI4389" s="138" t="s">
        <v>143</v>
      </c>
      <c r="AJ4389" s="139" t="s">
        <v>144</v>
      </c>
      <c r="AK4389" s="139" t="s">
        <v>145</v>
      </c>
      <c r="AL4389" s="139" t="s">
        <v>146</v>
      </c>
      <c r="AM4389" s="140" t="s">
        <v>147</v>
      </c>
      <c r="AN4389" s="140" t="s">
        <v>148</v>
      </c>
      <c r="AQ4389" t="str">
        <f>AQ4388</f>
        <v/>
      </c>
    </row>
    <row r="4390" spans="1:43" ht="14.25" customHeight="1" x14ac:dyDescent="0.25">
      <c r="A4390" s="99" t="s">
        <v>1164</v>
      </c>
      <c r="B4390" s="112">
        <f>'Run Rate'!E442</f>
        <v>23</v>
      </c>
      <c r="C4390" s="112">
        <f>'Run Rate'!F442</f>
        <v>22</v>
      </c>
      <c r="D4390" s="112">
        <f>'Run Rate'!G442</f>
        <v>25</v>
      </c>
      <c r="E4390" s="112">
        <f>'Run Rate'!H442</f>
        <v>35</v>
      </c>
      <c r="F4390" s="112">
        <f>'Run Rate'!I442</f>
        <v>20</v>
      </c>
      <c r="G4390" s="112">
        <f>'Run Rate'!J442</f>
        <v>39</v>
      </c>
      <c r="H4390" s="112">
        <f>'Run Rate'!K442</f>
        <v>26</v>
      </c>
      <c r="I4390" s="112">
        <f>'Run Rate'!L442</f>
        <v>22</v>
      </c>
      <c r="J4390" s="112">
        <f>'Run Rate'!M442</f>
        <v>223</v>
      </c>
      <c r="K4390" s="112">
        <f>'Run Rate'!N442</f>
        <v>23</v>
      </c>
      <c r="L4390" s="112">
        <f>'Run Rate'!O442</f>
        <v>16</v>
      </c>
      <c r="M4390" s="112">
        <f>'Run Rate'!P442</f>
        <v>25</v>
      </c>
      <c r="N4390" s="112">
        <f>'Run Rate'!Q442</f>
        <v>11</v>
      </c>
      <c r="O4390" s="112">
        <f>'Run Rate'!R442</f>
        <v>7</v>
      </c>
      <c r="P4390" s="112">
        <f>'Run Rate'!S442</f>
        <v>10</v>
      </c>
      <c r="Q4390" s="112">
        <f>'Run Rate'!T442</f>
        <v>28</v>
      </c>
      <c r="R4390" s="112">
        <f>'Run Rate'!U442</f>
        <v>22</v>
      </c>
      <c r="S4390" s="112">
        <f>'Run Rate'!V442</f>
        <v>124</v>
      </c>
      <c r="T4390" s="112">
        <f>'Run Rate'!W442</f>
        <v>20</v>
      </c>
      <c r="U4390" s="112">
        <f>'Run Rate'!X442</f>
        <v>27</v>
      </c>
      <c r="V4390" s="112">
        <f>'Run Rate'!Y442</f>
        <v>32</v>
      </c>
      <c r="W4390" s="112">
        <f>'Run Rate'!Z442</f>
        <v>31</v>
      </c>
      <c r="X4390" s="112">
        <f>'Run Rate'!AA442</f>
        <v>32</v>
      </c>
      <c r="Y4390" s="112">
        <f>'Run Rate'!AB442</f>
        <v>33</v>
      </c>
      <c r="Z4390" s="112">
        <f>'Run Rate'!AC442</f>
        <v>37</v>
      </c>
      <c r="AA4390" s="112">
        <f>'Run Rate'!AD442</f>
        <v>39</v>
      </c>
      <c r="AB4390" s="113">
        <v>36</v>
      </c>
      <c r="AC4390" s="112">
        <v>36</v>
      </c>
      <c r="AD4390" s="112">
        <v>36</v>
      </c>
      <c r="AE4390" s="112">
        <v>36</v>
      </c>
      <c r="AF4390" s="112">
        <v>36</v>
      </c>
      <c r="AG4390" s="112">
        <v>36</v>
      </c>
      <c r="AH4390" s="112">
        <v>36</v>
      </c>
      <c r="AI4390" s="112">
        <v>36</v>
      </c>
      <c r="AJ4390" s="112">
        <v>36</v>
      </c>
      <c r="AK4390" s="112">
        <v>36</v>
      </c>
      <c r="AL4390" s="112">
        <v>36</v>
      </c>
      <c r="AM4390" s="112">
        <v>36</v>
      </c>
      <c r="AN4390" s="112">
        <v>36</v>
      </c>
      <c r="AQ4390" t="str">
        <f>AQ4388</f>
        <v/>
      </c>
    </row>
    <row r="4391" spans="1:43" ht="14.25" customHeight="1" x14ac:dyDescent="0.25">
      <c r="A4391" s="99" t="s">
        <v>1165</v>
      </c>
      <c r="B4391" s="114"/>
      <c r="C4391" s="114"/>
      <c r="D4391" s="114"/>
      <c r="E4391" s="114"/>
      <c r="F4391" s="114"/>
      <c r="G4391" s="114"/>
      <c r="H4391" s="114"/>
      <c r="I4391" s="114"/>
      <c r="J4391" s="114"/>
      <c r="K4391" s="114"/>
      <c r="L4391" s="114"/>
      <c r="M4391" s="114"/>
      <c r="N4391" s="114"/>
      <c r="O4391" s="114"/>
      <c r="P4391" s="114"/>
      <c r="Q4391" s="114"/>
      <c r="R4391" s="114"/>
      <c r="S4391" s="114"/>
      <c r="T4391" s="114"/>
      <c r="U4391" s="114"/>
      <c r="V4391" s="114"/>
      <c r="W4391" s="115"/>
      <c r="X4391" s="115"/>
      <c r="Y4391" s="115"/>
      <c r="Z4391" s="115"/>
      <c r="AA4391" s="112" t="s">
        <v>1166</v>
      </c>
      <c r="AB4391" s="113"/>
      <c r="AC4391" s="112"/>
      <c r="AD4391" s="112"/>
      <c r="AE4391" s="112"/>
      <c r="AF4391" s="112"/>
      <c r="AG4391" s="112"/>
      <c r="AH4391" s="112"/>
      <c r="AI4391" s="112"/>
      <c r="AJ4391" s="112"/>
      <c r="AK4391" s="112"/>
      <c r="AL4391" s="112"/>
      <c r="AM4391" s="112"/>
      <c r="AN4391" s="112"/>
      <c r="AQ4391" t="str">
        <f>AQ4388</f>
        <v/>
      </c>
    </row>
    <row r="4392" spans="1:43" ht="14.25" customHeight="1" x14ac:dyDescent="0.25">
      <c r="A4392" s="99" t="s">
        <v>1167</v>
      </c>
      <c r="B4392" s="114"/>
      <c r="C4392" s="114"/>
      <c r="D4392" s="114"/>
      <c r="E4392" s="114"/>
      <c r="F4392" s="114"/>
      <c r="G4392" s="114"/>
      <c r="H4392" s="114"/>
      <c r="I4392" s="114"/>
      <c r="J4392" s="114"/>
      <c r="K4392" s="114"/>
      <c r="L4392" s="114"/>
      <c r="M4392" s="114"/>
      <c r="N4392" s="114"/>
      <c r="O4392" s="114"/>
      <c r="P4392" s="114"/>
      <c r="Q4392" s="114"/>
      <c r="R4392" s="114"/>
      <c r="S4392" s="114"/>
      <c r="T4392" s="114"/>
      <c r="U4392" s="114"/>
      <c r="V4392" s="114"/>
      <c r="W4392" s="115"/>
      <c r="X4392" s="116"/>
      <c r="Y4392" s="117"/>
      <c r="Z4392" s="115"/>
      <c r="AA4392" s="112" t="s">
        <v>1168</v>
      </c>
      <c r="AB4392" s="113">
        <f>'Demand Input VP'!B2199</f>
        <v>0</v>
      </c>
      <c r="AC4392" s="112">
        <f>'Demand Input VP'!C2199</f>
        <v>0</v>
      </c>
      <c r="AD4392" s="112">
        <f>'Demand Input VP'!D2199</f>
        <v>0</v>
      </c>
      <c r="AE4392" s="112">
        <f>'Demand Input VP'!E2199</f>
        <v>0</v>
      </c>
      <c r="AF4392" s="112">
        <f>'Demand Input VP'!F2199</f>
        <v>0</v>
      </c>
      <c r="AG4392" s="112">
        <f>'Demand Input VP'!G2199</f>
        <v>0</v>
      </c>
      <c r="AH4392" s="112">
        <f>'Demand Input VP'!H2199</f>
        <v>0</v>
      </c>
      <c r="AI4392" s="112">
        <f>'Demand Input VP'!I2199</f>
        <v>0</v>
      </c>
      <c r="AJ4392" s="112">
        <f>'Demand Input VP'!J2199</f>
        <v>0</v>
      </c>
      <c r="AK4392" s="112">
        <f>'Demand Input VP'!K2199</f>
        <v>0</v>
      </c>
      <c r="AL4392" s="112">
        <f>'Demand Input VP'!L2199</f>
        <v>0</v>
      </c>
      <c r="AM4392" s="112">
        <f>'Demand Input VP'!M2199</f>
        <v>0</v>
      </c>
      <c r="AN4392" s="112">
        <f>'Demand Input VP'!N2199</f>
        <v>0</v>
      </c>
      <c r="AQ4392" t="str">
        <f>AQ4388</f>
        <v/>
      </c>
    </row>
    <row r="4393" spans="1:43" ht="14.25" customHeight="1" x14ac:dyDescent="0.25">
      <c r="A4393" s="99" t="s">
        <v>1169</v>
      </c>
      <c r="B4393" s="118"/>
      <c r="C4393" s="118"/>
      <c r="D4393" s="118"/>
      <c r="E4393" s="118"/>
      <c r="F4393" s="118"/>
      <c r="G4393" s="118"/>
      <c r="H4393" s="118"/>
      <c r="I4393" s="118"/>
      <c r="J4393" s="118"/>
      <c r="K4393" s="118"/>
      <c r="L4393" s="118"/>
      <c r="M4393" s="118"/>
      <c r="N4393" s="118"/>
      <c r="O4393" s="118"/>
      <c r="P4393" s="118"/>
      <c r="Q4393" s="118"/>
      <c r="R4393" s="118"/>
      <c r="S4393" s="118"/>
      <c r="T4393" s="118"/>
      <c r="U4393" s="118"/>
      <c r="V4393" s="118"/>
      <c r="W4393" s="115"/>
      <c r="X4393" s="116"/>
      <c r="Y4393" s="117"/>
      <c r="Z4393" s="119"/>
      <c r="AA4393" s="120" t="s">
        <v>1170</v>
      </c>
      <c r="AB4393" s="121">
        <f>'Demand Input VP'!B2198</f>
        <v>0</v>
      </c>
      <c r="AC4393" s="120">
        <f>'Demand Input VP'!C2198</f>
        <v>0</v>
      </c>
      <c r="AD4393" s="120">
        <f>'Demand Input VP'!D2198</f>
        <v>0</v>
      </c>
      <c r="AE4393" s="120">
        <f>'Demand Input VP'!E2198</f>
        <v>0</v>
      </c>
      <c r="AF4393" s="120">
        <f>'Demand Input VP'!F2198</f>
        <v>0</v>
      </c>
      <c r="AG4393" s="120">
        <f>'Demand Input VP'!G2198</f>
        <v>0</v>
      </c>
      <c r="AH4393" s="120">
        <f>'Demand Input VP'!H2198</f>
        <v>0</v>
      </c>
      <c r="AI4393" s="120">
        <f>'Demand Input VP'!I2198</f>
        <v>0</v>
      </c>
      <c r="AJ4393" s="120">
        <f>'Demand Input VP'!J2198</f>
        <v>0</v>
      </c>
      <c r="AK4393" s="120">
        <f>'Demand Input VP'!K2198</f>
        <v>0</v>
      </c>
      <c r="AL4393" s="120">
        <f>'Demand Input VP'!L2198</f>
        <v>0</v>
      </c>
      <c r="AM4393" s="120">
        <f>'Demand Input VP'!M2198</f>
        <v>0</v>
      </c>
      <c r="AN4393" s="120">
        <f>'Demand Input VP'!N2198</f>
        <v>0</v>
      </c>
      <c r="AQ4393" t="str">
        <f>AQ4388</f>
        <v/>
      </c>
    </row>
    <row r="4394" spans="1:43" ht="14.25" customHeight="1" x14ac:dyDescent="0.25">
      <c r="A4394" s="1"/>
      <c r="B4394" s="122"/>
      <c r="C4394" s="122"/>
      <c r="D4394" s="122"/>
      <c r="E4394" s="122"/>
      <c r="F4394" s="122"/>
      <c r="G4394" s="122"/>
      <c r="H4394" s="122"/>
      <c r="I4394" s="122"/>
      <c r="J4394" s="122"/>
      <c r="K4394" s="122"/>
      <c r="L4394" s="122"/>
      <c r="M4394" s="122"/>
      <c r="N4394" s="122"/>
      <c r="O4394" s="122"/>
      <c r="P4394" s="122"/>
      <c r="Q4394" s="122"/>
      <c r="R4394" s="122"/>
      <c r="S4394" s="122"/>
      <c r="T4394" s="122"/>
      <c r="U4394" s="122"/>
      <c r="V4394" s="122"/>
      <c r="W4394" s="123"/>
      <c r="X4394" s="116"/>
      <c r="Y4394" s="117"/>
      <c r="Z4394" s="123"/>
      <c r="AA4394" s="112" t="s">
        <v>1171</v>
      </c>
      <c r="AB4394" s="113">
        <f>'Demand Input MP'!B2199</f>
        <v>0</v>
      </c>
      <c r="AC4394" s="112">
        <f>'Demand Input MP'!C2199</f>
        <v>0</v>
      </c>
      <c r="AD4394" s="112">
        <f>'Demand Input MP'!D2199</f>
        <v>0</v>
      </c>
      <c r="AE4394" s="112">
        <f>'Demand Input MP'!E2199</f>
        <v>0</v>
      </c>
      <c r="AF4394" s="112">
        <f>'Demand Input MP'!F2199</f>
        <v>0</v>
      </c>
      <c r="AG4394" s="112">
        <f>'Demand Input MP'!G2199</f>
        <v>0</v>
      </c>
      <c r="AH4394" s="112">
        <f>'Demand Input MP'!H2199</f>
        <v>0</v>
      </c>
      <c r="AI4394" s="112">
        <f>'Demand Input MP'!I2199</f>
        <v>0</v>
      </c>
      <c r="AJ4394" s="112">
        <f>'Demand Input MP'!J2199</f>
        <v>0</v>
      </c>
      <c r="AK4394" s="112">
        <f>'Demand Input MP'!K2199</f>
        <v>0</v>
      </c>
      <c r="AL4394" s="112">
        <f>'Demand Input MP'!L2199</f>
        <v>0</v>
      </c>
      <c r="AM4394" s="112">
        <f>'Demand Input MP'!M2199</f>
        <v>0</v>
      </c>
      <c r="AN4394" s="112">
        <f>'Demand Input MP'!N2199</f>
        <v>0</v>
      </c>
      <c r="AQ4394" t="str">
        <f>AQ4388</f>
        <v/>
      </c>
    </row>
    <row r="4395" spans="1:43" ht="14.25" customHeight="1" x14ac:dyDescent="0.25">
      <c r="A4395" s="1"/>
      <c r="B4395" s="122"/>
      <c r="C4395" s="122"/>
      <c r="D4395" s="122"/>
      <c r="E4395" s="122"/>
      <c r="F4395" s="122"/>
      <c r="G4395" s="122"/>
      <c r="H4395" s="122"/>
      <c r="I4395" s="122"/>
      <c r="J4395" s="122"/>
      <c r="K4395" s="122"/>
      <c r="L4395" s="122"/>
      <c r="M4395" s="122"/>
      <c r="N4395" s="122"/>
      <c r="O4395" s="122"/>
      <c r="P4395" s="122"/>
      <c r="Q4395" s="122"/>
      <c r="R4395" s="122"/>
      <c r="S4395" s="122"/>
      <c r="T4395" s="122"/>
      <c r="U4395" s="122"/>
      <c r="V4395" s="124" t="s">
        <v>91</v>
      </c>
      <c r="W4395" s="125">
        <f>IFERROR(IF(SUM('Run Rate History'!E442:AD442)&gt;0,(SUMPRODUCT((B4390:AA4390&gt;=PERCENTILE(B4390:AA4390,0.1))*(B4390:AA4390&lt;=PERCENTILE(B4390:AA4390,0.9))*B4390:AA4390)+SUMPRODUCT(('Run Rate History'!E442:AD442&gt;=PERCENTILE(B4390:AA4390,0.1))*('Run Rate History'!E442:AD442&lt;=PERCENTILE(B4390:AA4390,0.9))*'Run Rate History'!E442:AD442))/(SUMPRODUCT((B4390:AA4390&gt;=PERCENTILE(B4390:AA4390,0.1))*(B4390:AA4390&lt;=PERCENTILE(B4390:AA4390,0.9))*1)+SUMPRODUCT(('Run Rate History'!E442:AD442&gt;=PERCENTILE(B4390:AA4390,0.1))*('Run Rate History'!E442:AD442&lt;=PERCENTILE(B4390:AA4390,0.9))*1)),TRIMMEAN(B4390:AA4390,0.15)),0)</f>
        <v>26.524999999999999</v>
      </c>
      <c r="X4395" s="126" t="s">
        <v>1172</v>
      </c>
      <c r="Y4395" s="127">
        <f>SUM(B4390:AA4390)/26</f>
        <v>36.615384615384613</v>
      </c>
      <c r="Z4395" s="128"/>
      <c r="AA4395" s="112" t="s">
        <v>1173</v>
      </c>
      <c r="AB4395" s="113">
        <f>'Demand Input MP'!B2198</f>
        <v>0</v>
      </c>
      <c r="AC4395" s="112">
        <f>'Demand Input MP'!C2198</f>
        <v>0</v>
      </c>
      <c r="AD4395" s="112">
        <f>'Demand Input MP'!D2198</f>
        <v>0</v>
      </c>
      <c r="AE4395" s="112">
        <f>'Demand Input MP'!E2198</f>
        <v>0</v>
      </c>
      <c r="AF4395" s="112">
        <f>'Demand Input MP'!F2198</f>
        <v>0</v>
      </c>
      <c r="AG4395" s="112">
        <f>'Demand Input MP'!G2198</f>
        <v>0</v>
      </c>
      <c r="AH4395" s="112">
        <f>'Demand Input MP'!H2198</f>
        <v>0</v>
      </c>
      <c r="AI4395" s="112">
        <f>'Demand Input MP'!I2198</f>
        <v>0</v>
      </c>
      <c r="AJ4395" s="112">
        <f>'Demand Input MP'!J2198</f>
        <v>0</v>
      </c>
      <c r="AK4395" s="112">
        <f>'Demand Input MP'!K2198</f>
        <v>0</v>
      </c>
      <c r="AL4395" s="112">
        <f>'Demand Input MP'!L2198</f>
        <v>0</v>
      </c>
      <c r="AM4395" s="112">
        <f>'Demand Input MP'!M2198</f>
        <v>0</v>
      </c>
      <c r="AN4395" s="112">
        <f>'Demand Input MP'!N2198</f>
        <v>0</v>
      </c>
      <c r="AQ4395" t="str">
        <f>AQ4388</f>
        <v/>
      </c>
    </row>
    <row r="4396" spans="1:43" ht="14.25" customHeight="1" x14ac:dyDescent="0.25">
      <c r="A4396" s="1"/>
      <c r="B4396" s="122"/>
      <c r="C4396" s="122"/>
      <c r="D4396" s="122"/>
      <c r="E4396" s="122"/>
      <c r="F4396" s="122"/>
      <c r="G4396" s="122"/>
      <c r="H4396" s="122"/>
      <c r="I4396" s="122"/>
      <c r="J4396" s="122"/>
      <c r="K4396" s="122"/>
      <c r="L4396" s="122"/>
      <c r="M4396" s="122"/>
      <c r="N4396" s="122"/>
      <c r="O4396" s="122"/>
      <c r="P4396" s="122"/>
      <c r="Q4396" s="122"/>
      <c r="R4396" s="122"/>
      <c r="S4396" s="122"/>
      <c r="T4396" s="122"/>
      <c r="U4396" s="122"/>
      <c r="V4396" s="124" t="s">
        <v>94</v>
      </c>
      <c r="W4396" s="125">
        <f>IFERROR((1*MIN(MAX(X4390,0.5*IF(SUM('Run Rate History'!E442:AD442)&gt;0,(MEDIAN(IF(B4390:AA4390&gt;0,B4390:AA4390))+MEDIAN(IF('Run Rate History'!E442:AD442&gt;0,'Run Rate History'!E442:AD442)))/2,MEDIAN(IF(B4390:AA4390&gt;0,B4390:AA4390)))),2*IF(SUM('Run Rate History'!E442:AD442)&gt;0,(MEDIAN(IF(B4390:AA4390&gt;0,B4390:AA4390))+MEDIAN(IF('Run Rate History'!E442:AD442&gt;0,'Run Rate History'!E442:AD442)))/2,MEDIAN(IF(B4390:AA4390&gt;0,B4390:AA4390))))+2*MIN(MAX(Y4390,0.5*IF(SUM('Run Rate History'!E442:AD442)&gt;0,(MEDIAN(IF(B4390:AA4390&gt;0,B4390:AA4390))+MEDIAN(IF('Run Rate History'!E442:AD442&gt;0,'Run Rate History'!E442:AD442)))/2,MEDIAN(IF(B4390:AA4390&gt;0,B4390:AA4390)))),2*IF(SUM('Run Rate History'!E442:AD442)&gt;0,(MEDIAN(IF(B4390:AA4390&gt;0,B4390:AA4390))+MEDIAN(IF('Run Rate History'!E442:AD442&gt;0,'Run Rate History'!E442:AD442)))/2,MEDIAN(IF(B4390:AA4390&gt;0,B4390:AA4390))))+3*MIN(MAX(Z4390,0.5*IF(SUM('Run Rate History'!E442:AD442)&gt;0,(MEDIAN(IF(B4390:AA4390&gt;0,B4390:AA4390))+MEDIAN(IF('Run Rate History'!E442:AD442&gt;0,'Run Rate History'!E442:AD442)))/2,MEDIAN(IF(B4390:AA4390&gt;0,B4390:AA4390)))),2*IF(SUM('Run Rate History'!E442:AD442)&gt;0,(MEDIAN(IF(B4390:AA4390&gt;0,B4390:AA4390))+MEDIAN(IF('Run Rate History'!E442:AD442&gt;0,'Run Rate History'!E442:AD442)))/2,MEDIAN(IF(B4390:AA4390&gt;0,B4390:AA4390))))+4*MIN(MAX(AA4390,0.5*IF(SUM('Run Rate History'!E442:AD442)&gt;0,(MEDIAN(IF(B4390:AA4390&gt;0,B4390:AA4390))+MEDIAN(IF('Run Rate History'!E442:AD442&gt;0,'Run Rate History'!E442:AD442)))/2,MEDIAN(IF(B4390:AA4390&gt;0,B4390:AA4390)))),2*IF(SUM('Run Rate History'!E442:AD442)&gt;0,(MEDIAN(IF(B4390:AA4390&gt;0,B4390:AA4390))+MEDIAN(IF('Run Rate History'!E442:AD442&gt;0,'Run Rate History'!E442:AD442)))/2,MEDIAN(IF(B4390:AA4390&gt;0,B4390:AA4390)))))/10,0)</f>
        <v>36.5</v>
      </c>
      <c r="X4396" s="129" t="s">
        <v>1174</v>
      </c>
      <c r="Y4396" s="130">
        <f>IFERROR(VLOOKUP(A4388,'Stanje zaliha'!A:E,5,FALSE()),0)</f>
        <v>738</v>
      </c>
      <c r="Z4396" s="131"/>
      <c r="AA4396" s="113" t="s">
        <v>1175</v>
      </c>
      <c r="AB4396" s="118">
        <f t="shared" ref="AB4396:AN4396" si="876">SUM(AB4392:AB4395)</f>
        <v>0</v>
      </c>
      <c r="AC4396" s="118">
        <f t="shared" si="876"/>
        <v>0</v>
      </c>
      <c r="AD4396" s="118">
        <f t="shared" si="876"/>
        <v>0</v>
      </c>
      <c r="AE4396" s="118">
        <f t="shared" si="876"/>
        <v>0</v>
      </c>
      <c r="AF4396" s="118">
        <f t="shared" si="876"/>
        <v>0</v>
      </c>
      <c r="AG4396" s="118">
        <f t="shared" si="876"/>
        <v>0</v>
      </c>
      <c r="AH4396" s="118">
        <f t="shared" si="876"/>
        <v>0</v>
      </c>
      <c r="AI4396" s="118">
        <f t="shared" si="876"/>
        <v>0</v>
      </c>
      <c r="AJ4396" s="118">
        <f t="shared" si="876"/>
        <v>0</v>
      </c>
      <c r="AK4396" s="118">
        <f t="shared" si="876"/>
        <v>0</v>
      </c>
      <c r="AL4396" s="118">
        <f t="shared" si="876"/>
        <v>0</v>
      </c>
      <c r="AM4396" s="118">
        <f t="shared" si="876"/>
        <v>0</v>
      </c>
      <c r="AN4396" s="118">
        <f t="shared" si="876"/>
        <v>0</v>
      </c>
      <c r="AQ4396" t="str">
        <f>AQ4388</f>
        <v/>
      </c>
    </row>
    <row r="4397" spans="1:43" ht="14.25" customHeight="1" x14ac:dyDescent="0.25">
      <c r="A4397" s="1"/>
      <c r="B4397" s="122"/>
      <c r="C4397" s="122"/>
      <c r="D4397" s="122"/>
      <c r="E4397" s="122"/>
      <c r="F4397" s="122"/>
      <c r="G4397" s="122"/>
      <c r="H4397" s="122"/>
      <c r="I4397" s="122"/>
      <c r="J4397" s="122"/>
      <c r="K4397" s="122"/>
      <c r="L4397" s="122"/>
      <c r="M4397" s="122"/>
      <c r="N4397" s="122"/>
      <c r="O4397" s="122"/>
      <c r="P4397" s="122"/>
      <c r="Q4397" s="122"/>
      <c r="R4397" s="122"/>
      <c r="S4397" s="122"/>
      <c r="T4397" s="122"/>
      <c r="U4397" s="122"/>
      <c r="V4397" s="124" t="s">
        <v>95</v>
      </c>
      <c r="W4397" s="125">
        <f>IFERROR(0.6*W4396+0.4*W4395,0)</f>
        <v>32.51</v>
      </c>
      <c r="X4397" s="132" t="s">
        <v>1176</v>
      </c>
      <c r="Y4397" s="133">
        <f>IFERROR(SUMIF('Popis poslanih narudžbi'!A:A,A4388,'Popis poslanih narudžbi'!C:C),0)</f>
        <v>0</v>
      </c>
      <c r="Z4397" s="131"/>
      <c r="AA4397" s="134" t="s">
        <v>1177</v>
      </c>
      <c r="AB4397" s="118">
        <f t="shared" ref="AB4397:AN4397" si="877">AB4390+AB4396</f>
        <v>36</v>
      </c>
      <c r="AC4397" s="118">
        <f t="shared" si="877"/>
        <v>36</v>
      </c>
      <c r="AD4397" s="118">
        <f t="shared" si="877"/>
        <v>36</v>
      </c>
      <c r="AE4397" s="118">
        <f t="shared" si="877"/>
        <v>36</v>
      </c>
      <c r="AF4397" s="118">
        <f t="shared" si="877"/>
        <v>36</v>
      </c>
      <c r="AG4397" s="118">
        <f t="shared" si="877"/>
        <v>36</v>
      </c>
      <c r="AH4397" s="118">
        <f t="shared" si="877"/>
        <v>36</v>
      </c>
      <c r="AI4397" s="118">
        <f t="shared" si="877"/>
        <v>36</v>
      </c>
      <c r="AJ4397" s="118">
        <f t="shared" si="877"/>
        <v>36</v>
      </c>
      <c r="AK4397" s="118">
        <f t="shared" si="877"/>
        <v>36</v>
      </c>
      <c r="AL4397" s="118">
        <f t="shared" si="877"/>
        <v>36</v>
      </c>
      <c r="AM4397" s="118">
        <f t="shared" si="877"/>
        <v>36</v>
      </c>
      <c r="AN4397" s="118">
        <f t="shared" si="877"/>
        <v>36</v>
      </c>
      <c r="AQ4397" t="str">
        <f>AQ4388</f>
        <v/>
      </c>
    </row>
    <row r="4398" spans="1:43" ht="14.25" customHeight="1" x14ac:dyDescent="0.25">
      <c r="A4398" s="107" t="str">
        <f>'Run Rate'!A443</f>
        <v>HUW15005</v>
      </c>
      <c r="B4398" s="135" t="str">
        <f>'Run Rate'!B443</f>
        <v>Huawei Watch GT 5 41mm Gold</v>
      </c>
      <c r="C4398" s="135" t="str">
        <f>'Run Rate'!C443</f>
        <v>GADGETI</v>
      </c>
      <c r="D4398" s="135" t="str">
        <f>'Run Rate'!D443</f>
        <v>03 BRONZE</v>
      </c>
      <c r="E4398" s="122"/>
      <c r="F4398" s="122"/>
      <c r="G4398" s="122"/>
      <c r="H4398" s="122"/>
      <c r="I4398" s="122"/>
      <c r="J4398" s="122"/>
      <c r="K4398" s="122"/>
      <c r="L4398" s="122"/>
      <c r="M4398" s="122"/>
      <c r="N4398" s="122"/>
      <c r="O4398" s="122"/>
      <c r="P4398" s="122"/>
      <c r="Q4398" s="122"/>
      <c r="R4398" s="122"/>
      <c r="S4398" s="122"/>
      <c r="T4398" s="122"/>
      <c r="U4398" s="122"/>
      <c r="V4398" s="122"/>
      <c r="W4398" s="122"/>
      <c r="X4398" s="122"/>
      <c r="Y4398" s="122"/>
      <c r="Z4398" s="122"/>
      <c r="AA4398" s="122"/>
      <c r="AB4398" s="122"/>
      <c r="AC4398" s="122"/>
      <c r="AD4398" s="122"/>
      <c r="AE4398" s="122"/>
      <c r="AF4398" s="122"/>
      <c r="AG4398" s="122"/>
      <c r="AH4398" s="122"/>
      <c r="AI4398" s="122"/>
      <c r="AJ4398" s="122"/>
      <c r="AK4398" s="122"/>
      <c r="AL4398" s="122"/>
      <c r="AM4398" s="122"/>
      <c r="AN4398" s="122"/>
      <c r="AQ4398" t="str">
        <f>IF(AND(OR($B$1="ALL",$B$1=C4398),OR($E$1="ALL",$E$1=D4398),OR($B$2="ALL",$B$2=A4398),OR($E$2="ALL",IFERROR(SEARCH($E$2,B4398),0)&gt;0)),"MATCH","")</f>
        <v/>
      </c>
    </row>
    <row r="4399" spans="1:43" ht="14.25" customHeight="1" x14ac:dyDescent="0.25">
      <c r="A4399" s="108" t="s">
        <v>1137</v>
      </c>
      <c r="B4399" s="136" t="s">
        <v>1138</v>
      </c>
      <c r="C4399" s="136" t="s">
        <v>1139</v>
      </c>
      <c r="D4399" s="136" t="s">
        <v>1140</v>
      </c>
      <c r="E4399" s="136" t="s">
        <v>1141</v>
      </c>
      <c r="F4399" s="136" t="s">
        <v>1142</v>
      </c>
      <c r="G4399" s="136" t="s">
        <v>1143</v>
      </c>
      <c r="H4399" s="136" t="s">
        <v>1144</v>
      </c>
      <c r="I4399" s="136" t="s">
        <v>1145</v>
      </c>
      <c r="J4399" s="136" t="s">
        <v>1146</v>
      </c>
      <c r="K4399" s="136" t="s">
        <v>1147</v>
      </c>
      <c r="L4399" s="136" t="s">
        <v>1148</v>
      </c>
      <c r="M4399" s="136" t="s">
        <v>1149</v>
      </c>
      <c r="N4399" s="136" t="s">
        <v>1150</v>
      </c>
      <c r="O4399" s="136" t="s">
        <v>1151</v>
      </c>
      <c r="P4399" s="136" t="s">
        <v>1152</v>
      </c>
      <c r="Q4399" s="136" t="s">
        <v>1153</v>
      </c>
      <c r="R4399" s="136" t="s">
        <v>1154</v>
      </c>
      <c r="S4399" s="136" t="s">
        <v>1155</v>
      </c>
      <c r="T4399" s="136" t="s">
        <v>1156</v>
      </c>
      <c r="U4399" s="136" t="s">
        <v>1157</v>
      </c>
      <c r="V4399" s="136" t="s">
        <v>1158</v>
      </c>
      <c r="W4399" s="136" t="s">
        <v>1159</v>
      </c>
      <c r="X4399" s="136" t="s">
        <v>1160</v>
      </c>
      <c r="Y4399" s="136" t="s">
        <v>1161</v>
      </c>
      <c r="Z4399" s="136" t="s">
        <v>1162</v>
      </c>
      <c r="AA4399" s="136" t="s">
        <v>1163</v>
      </c>
      <c r="AB4399" s="137" t="s">
        <v>156</v>
      </c>
      <c r="AC4399" s="137" t="s">
        <v>157</v>
      </c>
      <c r="AD4399" s="137" t="s">
        <v>158</v>
      </c>
      <c r="AE4399" s="137" t="s">
        <v>139</v>
      </c>
      <c r="AF4399" s="138" t="s">
        <v>140</v>
      </c>
      <c r="AG4399" s="138" t="s">
        <v>141</v>
      </c>
      <c r="AH4399" s="138" t="s">
        <v>142</v>
      </c>
      <c r="AI4399" s="138" t="s">
        <v>143</v>
      </c>
      <c r="AJ4399" s="139" t="s">
        <v>144</v>
      </c>
      <c r="AK4399" s="139" t="s">
        <v>145</v>
      </c>
      <c r="AL4399" s="139" t="s">
        <v>146</v>
      </c>
      <c r="AM4399" s="140" t="s">
        <v>147</v>
      </c>
      <c r="AN4399" s="140" t="s">
        <v>148</v>
      </c>
      <c r="AQ4399" t="str">
        <f>AQ4398</f>
        <v/>
      </c>
    </row>
    <row r="4400" spans="1:43" ht="14.25" customHeight="1" x14ac:dyDescent="0.25">
      <c r="A4400" s="99" t="s">
        <v>1164</v>
      </c>
      <c r="B4400" s="112">
        <f>'Run Rate'!E443</f>
        <v>0</v>
      </c>
      <c r="C4400" s="112">
        <f>'Run Rate'!F443</f>
        <v>0</v>
      </c>
      <c r="D4400" s="112">
        <f>'Run Rate'!G443</f>
        <v>4</v>
      </c>
      <c r="E4400" s="112">
        <f>'Run Rate'!H443</f>
        <v>5</v>
      </c>
      <c r="F4400" s="112">
        <f>'Run Rate'!I443</f>
        <v>2</v>
      </c>
      <c r="G4400" s="112">
        <f>'Run Rate'!J443</f>
        <v>11</v>
      </c>
      <c r="H4400" s="112">
        <f>'Run Rate'!K443</f>
        <v>19</v>
      </c>
      <c r="I4400" s="112">
        <f>'Run Rate'!L443</f>
        <v>1</v>
      </c>
      <c r="J4400" s="112">
        <f>'Run Rate'!M443</f>
        <v>27</v>
      </c>
      <c r="K4400" s="112">
        <f>'Run Rate'!N443</f>
        <v>18</v>
      </c>
      <c r="L4400" s="112">
        <f>'Run Rate'!O443</f>
        <v>2</v>
      </c>
      <c r="M4400" s="112">
        <f>'Run Rate'!P443</f>
        <v>2</v>
      </c>
      <c r="N4400" s="112">
        <f>'Run Rate'!Q443</f>
        <v>1</v>
      </c>
      <c r="O4400" s="112">
        <f>'Run Rate'!R443</f>
        <v>2</v>
      </c>
      <c r="P4400" s="112">
        <f>'Run Rate'!S443</f>
        <v>0</v>
      </c>
      <c r="Q4400" s="112">
        <f>'Run Rate'!T443</f>
        <v>0</v>
      </c>
      <c r="R4400" s="112">
        <f>'Run Rate'!U443</f>
        <v>0</v>
      </c>
      <c r="S4400" s="112">
        <f>'Run Rate'!V443</f>
        <v>3</v>
      </c>
      <c r="T4400" s="112">
        <f>'Run Rate'!W443</f>
        <v>8</v>
      </c>
      <c r="U4400" s="112">
        <f>'Run Rate'!X443</f>
        <v>3</v>
      </c>
      <c r="V4400" s="112">
        <f>'Run Rate'!Y443</f>
        <v>18</v>
      </c>
      <c r="W4400" s="112">
        <f>'Run Rate'!Z443</f>
        <v>24</v>
      </c>
      <c r="X4400" s="112">
        <f>'Run Rate'!AA443</f>
        <v>24</v>
      </c>
      <c r="Y4400" s="112">
        <f>'Run Rate'!AB443</f>
        <v>22</v>
      </c>
      <c r="Z4400" s="112">
        <f>'Run Rate'!AC443</f>
        <v>0</v>
      </c>
      <c r="AA4400" s="112">
        <f>'Run Rate'!AD443</f>
        <v>8</v>
      </c>
      <c r="AB4400" s="113">
        <v>9</v>
      </c>
      <c r="AC4400" s="112">
        <v>9</v>
      </c>
      <c r="AD4400" s="112">
        <v>9</v>
      </c>
      <c r="AE4400" s="112">
        <v>9</v>
      </c>
      <c r="AF4400" s="112">
        <v>9</v>
      </c>
      <c r="AG4400" s="112">
        <v>9</v>
      </c>
      <c r="AH4400" s="112">
        <v>9</v>
      </c>
      <c r="AI4400" s="112">
        <v>9</v>
      </c>
      <c r="AJ4400" s="112">
        <v>9</v>
      </c>
      <c r="AK4400" s="112">
        <v>9</v>
      </c>
      <c r="AL4400" s="112">
        <v>9</v>
      </c>
      <c r="AM4400" s="112">
        <v>9</v>
      </c>
      <c r="AN4400" s="112">
        <v>9</v>
      </c>
      <c r="AQ4400" t="str">
        <f>AQ4398</f>
        <v/>
      </c>
    </row>
    <row r="4401" spans="1:43" ht="14.25" customHeight="1" x14ac:dyDescent="0.25">
      <c r="A4401" s="99" t="s">
        <v>1165</v>
      </c>
      <c r="B4401" s="114"/>
      <c r="C4401" s="114"/>
      <c r="D4401" s="114"/>
      <c r="E4401" s="114"/>
      <c r="F4401" s="114"/>
      <c r="G4401" s="114"/>
      <c r="H4401" s="114"/>
      <c r="I4401" s="114"/>
      <c r="J4401" s="114"/>
      <c r="K4401" s="114"/>
      <c r="L4401" s="114"/>
      <c r="M4401" s="114"/>
      <c r="N4401" s="114"/>
      <c r="O4401" s="114"/>
      <c r="P4401" s="114"/>
      <c r="Q4401" s="114"/>
      <c r="R4401" s="114"/>
      <c r="S4401" s="114"/>
      <c r="T4401" s="114"/>
      <c r="U4401" s="114"/>
      <c r="V4401" s="114"/>
      <c r="W4401" s="115"/>
      <c r="X4401" s="115"/>
      <c r="Y4401" s="115"/>
      <c r="Z4401" s="115"/>
      <c r="AA4401" s="112" t="s">
        <v>1166</v>
      </c>
      <c r="AB4401" s="113"/>
      <c r="AC4401" s="112"/>
      <c r="AD4401" s="112"/>
      <c r="AE4401" s="112"/>
      <c r="AF4401" s="112"/>
      <c r="AG4401" s="112"/>
      <c r="AH4401" s="112"/>
      <c r="AI4401" s="112"/>
      <c r="AJ4401" s="112"/>
      <c r="AK4401" s="112"/>
      <c r="AL4401" s="112"/>
      <c r="AM4401" s="112"/>
      <c r="AN4401" s="112"/>
      <c r="AQ4401" t="str">
        <f>AQ4398</f>
        <v/>
      </c>
    </row>
    <row r="4402" spans="1:43" ht="14.25" customHeight="1" x14ac:dyDescent="0.25">
      <c r="A4402" s="99" t="s">
        <v>1167</v>
      </c>
      <c r="B4402" s="114"/>
      <c r="C4402" s="114"/>
      <c r="D4402" s="114"/>
      <c r="E4402" s="114"/>
      <c r="F4402" s="114"/>
      <c r="G4402" s="114"/>
      <c r="H4402" s="114"/>
      <c r="I4402" s="114"/>
      <c r="J4402" s="114"/>
      <c r="K4402" s="114"/>
      <c r="L4402" s="114"/>
      <c r="M4402" s="114"/>
      <c r="N4402" s="114"/>
      <c r="O4402" s="114"/>
      <c r="P4402" s="114"/>
      <c r="Q4402" s="114"/>
      <c r="R4402" s="114"/>
      <c r="S4402" s="114"/>
      <c r="T4402" s="114"/>
      <c r="U4402" s="114"/>
      <c r="V4402" s="114"/>
      <c r="W4402" s="115"/>
      <c r="X4402" s="116"/>
      <c r="Y4402" s="117"/>
      <c r="Z4402" s="115"/>
      <c r="AA4402" s="112" t="s">
        <v>1168</v>
      </c>
      <c r="AB4402" s="113">
        <f>'Demand Input VP'!B2204</f>
        <v>0</v>
      </c>
      <c r="AC4402" s="112">
        <f>'Demand Input VP'!C2204</f>
        <v>0</v>
      </c>
      <c r="AD4402" s="112">
        <f>'Demand Input VP'!D2204</f>
        <v>0</v>
      </c>
      <c r="AE4402" s="112">
        <f>'Demand Input VP'!E2204</f>
        <v>0</v>
      </c>
      <c r="AF4402" s="112">
        <f>'Demand Input VP'!F2204</f>
        <v>0</v>
      </c>
      <c r="AG4402" s="112">
        <f>'Demand Input VP'!G2204</f>
        <v>0</v>
      </c>
      <c r="AH4402" s="112">
        <f>'Demand Input VP'!H2204</f>
        <v>0</v>
      </c>
      <c r="AI4402" s="112">
        <f>'Demand Input VP'!I2204</f>
        <v>0</v>
      </c>
      <c r="AJ4402" s="112">
        <f>'Demand Input VP'!J2204</f>
        <v>0</v>
      </c>
      <c r="AK4402" s="112">
        <f>'Demand Input VP'!K2204</f>
        <v>0</v>
      </c>
      <c r="AL4402" s="112">
        <f>'Demand Input VP'!L2204</f>
        <v>0</v>
      </c>
      <c r="AM4402" s="112">
        <f>'Demand Input VP'!M2204</f>
        <v>0</v>
      </c>
      <c r="AN4402" s="112">
        <f>'Demand Input VP'!N2204</f>
        <v>0</v>
      </c>
      <c r="AQ4402" t="str">
        <f>AQ4398</f>
        <v/>
      </c>
    </row>
    <row r="4403" spans="1:43" ht="14.25" customHeight="1" x14ac:dyDescent="0.25">
      <c r="A4403" s="99" t="s">
        <v>1169</v>
      </c>
      <c r="B4403" s="118"/>
      <c r="C4403" s="118"/>
      <c r="D4403" s="118"/>
      <c r="E4403" s="118"/>
      <c r="F4403" s="118"/>
      <c r="G4403" s="118"/>
      <c r="H4403" s="118"/>
      <c r="I4403" s="118"/>
      <c r="J4403" s="118"/>
      <c r="K4403" s="118"/>
      <c r="L4403" s="118"/>
      <c r="M4403" s="118"/>
      <c r="N4403" s="118"/>
      <c r="O4403" s="118"/>
      <c r="P4403" s="118"/>
      <c r="Q4403" s="118"/>
      <c r="R4403" s="118"/>
      <c r="S4403" s="118"/>
      <c r="T4403" s="118"/>
      <c r="U4403" s="118"/>
      <c r="V4403" s="118"/>
      <c r="W4403" s="115"/>
      <c r="X4403" s="116"/>
      <c r="Y4403" s="117"/>
      <c r="Z4403" s="119"/>
      <c r="AA4403" s="120" t="s">
        <v>1170</v>
      </c>
      <c r="AB4403" s="121">
        <f>'Demand Input VP'!B2203</f>
        <v>0</v>
      </c>
      <c r="AC4403" s="120">
        <f>'Demand Input VP'!C2203</f>
        <v>0</v>
      </c>
      <c r="AD4403" s="120">
        <f>'Demand Input VP'!D2203</f>
        <v>0</v>
      </c>
      <c r="AE4403" s="120">
        <f>'Demand Input VP'!E2203</f>
        <v>0</v>
      </c>
      <c r="AF4403" s="120">
        <f>'Demand Input VP'!F2203</f>
        <v>0</v>
      </c>
      <c r="AG4403" s="120">
        <f>'Demand Input VP'!G2203</f>
        <v>0</v>
      </c>
      <c r="AH4403" s="120">
        <f>'Demand Input VP'!H2203</f>
        <v>0</v>
      </c>
      <c r="AI4403" s="120">
        <f>'Demand Input VP'!I2203</f>
        <v>0</v>
      </c>
      <c r="AJ4403" s="120">
        <f>'Demand Input VP'!J2203</f>
        <v>0</v>
      </c>
      <c r="AK4403" s="120">
        <f>'Demand Input VP'!K2203</f>
        <v>0</v>
      </c>
      <c r="AL4403" s="120">
        <f>'Demand Input VP'!L2203</f>
        <v>0</v>
      </c>
      <c r="AM4403" s="120">
        <f>'Demand Input VP'!M2203</f>
        <v>0</v>
      </c>
      <c r="AN4403" s="120">
        <f>'Demand Input VP'!N2203</f>
        <v>0</v>
      </c>
      <c r="AQ4403" t="str">
        <f>AQ4398</f>
        <v/>
      </c>
    </row>
    <row r="4404" spans="1:43" ht="14.25" customHeight="1" x14ac:dyDescent="0.25">
      <c r="A4404" s="1"/>
      <c r="B4404" s="122"/>
      <c r="C4404" s="122"/>
      <c r="D4404" s="122"/>
      <c r="E4404" s="122"/>
      <c r="F4404" s="122"/>
      <c r="G4404" s="122"/>
      <c r="H4404" s="122"/>
      <c r="I4404" s="122"/>
      <c r="J4404" s="122"/>
      <c r="K4404" s="122"/>
      <c r="L4404" s="122"/>
      <c r="M4404" s="122"/>
      <c r="N4404" s="122"/>
      <c r="O4404" s="122"/>
      <c r="P4404" s="122"/>
      <c r="Q4404" s="122"/>
      <c r="R4404" s="122"/>
      <c r="S4404" s="122"/>
      <c r="T4404" s="122"/>
      <c r="U4404" s="122"/>
      <c r="V4404" s="122"/>
      <c r="W4404" s="123"/>
      <c r="X4404" s="116"/>
      <c r="Y4404" s="117"/>
      <c r="Z4404" s="123"/>
      <c r="AA4404" s="112" t="s">
        <v>1171</v>
      </c>
      <c r="AB4404" s="113">
        <f>'Demand Input MP'!B2204</f>
        <v>0</v>
      </c>
      <c r="AC4404" s="112">
        <f>'Demand Input MP'!C2204</f>
        <v>0</v>
      </c>
      <c r="AD4404" s="112">
        <f>'Demand Input MP'!D2204</f>
        <v>0</v>
      </c>
      <c r="AE4404" s="112">
        <f>'Demand Input MP'!E2204</f>
        <v>0</v>
      </c>
      <c r="AF4404" s="112">
        <f>'Demand Input MP'!F2204</f>
        <v>0</v>
      </c>
      <c r="AG4404" s="112">
        <f>'Demand Input MP'!G2204</f>
        <v>0</v>
      </c>
      <c r="AH4404" s="112">
        <f>'Demand Input MP'!H2204</f>
        <v>0</v>
      </c>
      <c r="AI4404" s="112">
        <f>'Demand Input MP'!I2204</f>
        <v>0</v>
      </c>
      <c r="AJ4404" s="112">
        <f>'Demand Input MP'!J2204</f>
        <v>0</v>
      </c>
      <c r="AK4404" s="112">
        <f>'Demand Input MP'!K2204</f>
        <v>0</v>
      </c>
      <c r="AL4404" s="112">
        <f>'Demand Input MP'!L2204</f>
        <v>0</v>
      </c>
      <c r="AM4404" s="112">
        <f>'Demand Input MP'!M2204</f>
        <v>0</v>
      </c>
      <c r="AN4404" s="112">
        <f>'Demand Input MP'!N2204</f>
        <v>0</v>
      </c>
      <c r="AQ4404" t="str">
        <f>AQ4398</f>
        <v/>
      </c>
    </row>
    <row r="4405" spans="1:43" ht="14.25" customHeight="1" x14ac:dyDescent="0.25">
      <c r="A4405" s="1"/>
      <c r="B4405" s="122"/>
      <c r="C4405" s="122"/>
      <c r="D4405" s="122"/>
      <c r="E4405" s="122"/>
      <c r="F4405" s="122"/>
      <c r="G4405" s="122"/>
      <c r="H4405" s="122"/>
      <c r="I4405" s="122"/>
      <c r="J4405" s="122"/>
      <c r="K4405" s="122"/>
      <c r="L4405" s="122"/>
      <c r="M4405" s="122"/>
      <c r="N4405" s="122"/>
      <c r="O4405" s="122"/>
      <c r="P4405" s="122"/>
      <c r="Q4405" s="122"/>
      <c r="R4405" s="122"/>
      <c r="S4405" s="122"/>
      <c r="T4405" s="122"/>
      <c r="U4405" s="122"/>
      <c r="V4405" s="124" t="s">
        <v>91</v>
      </c>
      <c r="W4405" s="125">
        <f>IFERROR(IF(SUM('Run Rate History'!E443:AD443)&gt;0,(SUMPRODUCT((B4400:AA4400&gt;=PERCENTILE(B4400:AA4400,0.1))*(B4400:AA4400&lt;=PERCENTILE(B4400:AA4400,0.9))*B4400:AA4400)+SUMPRODUCT(('Run Rate History'!E443:AD443&gt;=PERCENTILE(B4400:AA4400,0.1))*('Run Rate History'!E443:AD443&lt;=PERCENTILE(B4400:AA4400,0.9))*'Run Rate History'!E443:AD443))/(SUMPRODUCT((B4400:AA4400&gt;=PERCENTILE(B4400:AA4400,0.1))*(B4400:AA4400&lt;=PERCENTILE(B4400:AA4400,0.9))*1)+SUMPRODUCT(('Run Rate History'!E443:AD443&gt;=PERCENTILE(B4400:AA4400,0.1))*('Run Rate History'!E443:AD443&lt;=PERCENTILE(B4400:AA4400,0.9))*1)),TRIMMEAN(B4400:AA4400,0.15)),0)</f>
        <v>3.9795918367346941</v>
      </c>
      <c r="X4405" s="126" t="s">
        <v>1172</v>
      </c>
      <c r="Y4405" s="127">
        <f>SUM(B4400:AA4400)/26</f>
        <v>7.8461538461538458</v>
      </c>
      <c r="Z4405" s="128"/>
      <c r="AA4405" s="112" t="s">
        <v>1173</v>
      </c>
      <c r="AB4405" s="113">
        <f>'Demand Input MP'!B2203</f>
        <v>0</v>
      </c>
      <c r="AC4405" s="112">
        <f>'Demand Input MP'!C2203</f>
        <v>0</v>
      </c>
      <c r="AD4405" s="112">
        <f>'Demand Input MP'!D2203</f>
        <v>0</v>
      </c>
      <c r="AE4405" s="112">
        <f>'Demand Input MP'!E2203</f>
        <v>0</v>
      </c>
      <c r="AF4405" s="112">
        <f>'Demand Input MP'!F2203</f>
        <v>0</v>
      </c>
      <c r="AG4405" s="112">
        <f>'Demand Input MP'!G2203</f>
        <v>0</v>
      </c>
      <c r="AH4405" s="112">
        <f>'Demand Input MP'!H2203</f>
        <v>0</v>
      </c>
      <c r="AI4405" s="112">
        <f>'Demand Input MP'!I2203</f>
        <v>0</v>
      </c>
      <c r="AJ4405" s="112">
        <f>'Demand Input MP'!J2203</f>
        <v>0</v>
      </c>
      <c r="AK4405" s="112">
        <f>'Demand Input MP'!K2203</f>
        <v>0</v>
      </c>
      <c r="AL4405" s="112">
        <f>'Demand Input MP'!L2203</f>
        <v>0</v>
      </c>
      <c r="AM4405" s="112">
        <f>'Demand Input MP'!M2203</f>
        <v>0</v>
      </c>
      <c r="AN4405" s="112">
        <f>'Demand Input MP'!N2203</f>
        <v>0</v>
      </c>
      <c r="AQ4405" t="str">
        <f>AQ4398</f>
        <v/>
      </c>
    </row>
    <row r="4406" spans="1:43" ht="14.25" customHeight="1" x14ac:dyDescent="0.25">
      <c r="A4406" s="1"/>
      <c r="B4406" s="122"/>
      <c r="C4406" s="122"/>
      <c r="D4406" s="122"/>
      <c r="E4406" s="122"/>
      <c r="F4406" s="122"/>
      <c r="G4406" s="122"/>
      <c r="H4406" s="122"/>
      <c r="I4406" s="122"/>
      <c r="J4406" s="122"/>
      <c r="K4406" s="122"/>
      <c r="L4406" s="122"/>
      <c r="M4406" s="122"/>
      <c r="N4406" s="122"/>
      <c r="O4406" s="122"/>
      <c r="P4406" s="122"/>
      <c r="Q4406" s="122"/>
      <c r="R4406" s="122"/>
      <c r="S4406" s="122"/>
      <c r="T4406" s="122"/>
      <c r="U4406" s="122"/>
      <c r="V4406" s="124" t="s">
        <v>94</v>
      </c>
      <c r="W4406" s="125">
        <f>IFERROR((1*MIN(MAX(X4400,0.5*IF(SUM('Run Rate History'!E443:AD443)&gt;0,(MEDIAN(IF(B4400:AA4400&gt;0,B4400:AA4400))+MEDIAN(IF('Run Rate History'!E443:AD443&gt;0,'Run Rate History'!E443:AD443)))/2,MEDIAN(IF(B4400:AA4400&gt;0,B4400:AA4400)))),2*IF(SUM('Run Rate History'!E443:AD443)&gt;0,(MEDIAN(IF(B4400:AA4400&gt;0,B4400:AA4400))+MEDIAN(IF('Run Rate History'!E443:AD443&gt;0,'Run Rate History'!E443:AD443)))/2,MEDIAN(IF(B4400:AA4400&gt;0,B4400:AA4400))))+2*MIN(MAX(Y4400,0.5*IF(SUM('Run Rate History'!E443:AD443)&gt;0,(MEDIAN(IF(B4400:AA4400&gt;0,B4400:AA4400))+MEDIAN(IF('Run Rate History'!E443:AD443&gt;0,'Run Rate History'!E443:AD443)))/2,MEDIAN(IF(B4400:AA4400&gt;0,B4400:AA4400)))),2*IF(SUM('Run Rate History'!E443:AD443)&gt;0,(MEDIAN(IF(B4400:AA4400&gt;0,B4400:AA4400))+MEDIAN(IF('Run Rate History'!E443:AD443&gt;0,'Run Rate History'!E443:AD443)))/2,MEDIAN(IF(B4400:AA4400&gt;0,B4400:AA4400))))+3*MIN(MAX(Z4400,0.5*IF(SUM('Run Rate History'!E443:AD443)&gt;0,(MEDIAN(IF(B4400:AA4400&gt;0,B4400:AA4400))+MEDIAN(IF('Run Rate History'!E443:AD443&gt;0,'Run Rate History'!E443:AD443)))/2,MEDIAN(IF(B4400:AA4400&gt;0,B4400:AA4400)))),2*IF(SUM('Run Rate History'!E443:AD443)&gt;0,(MEDIAN(IF(B4400:AA4400&gt;0,B4400:AA4400))+MEDIAN(IF('Run Rate History'!E443:AD443&gt;0,'Run Rate History'!E443:AD443)))/2,MEDIAN(IF(B4400:AA4400&gt;0,B4400:AA4400))))+4*MIN(MAX(AA4400,0.5*IF(SUM('Run Rate History'!E443:AD443)&gt;0,(MEDIAN(IF(B4400:AA4400&gt;0,B4400:AA4400))+MEDIAN(IF('Run Rate History'!E443:AD443&gt;0,'Run Rate History'!E443:AD443)))/2,MEDIAN(IF(B4400:AA4400&gt;0,B4400:AA4400)))),2*IF(SUM('Run Rate History'!E443:AD443)&gt;0,(MEDIAN(IF(B4400:AA4400&gt;0,B4400:AA4400))+MEDIAN(IF('Run Rate History'!E443:AD443&gt;0,'Run Rate History'!E443:AD443)))/2,MEDIAN(IF(B4400:AA4400&gt;0,B4400:AA4400)))))/10,0)</f>
        <v>3.1</v>
      </c>
      <c r="X4406" s="129" t="s">
        <v>1174</v>
      </c>
      <c r="Y4406" s="130">
        <f>IFERROR(VLOOKUP(A4398,'Stanje zaliha'!A:E,5,FALSE()),0)</f>
        <v>3</v>
      </c>
      <c r="Z4406" s="131"/>
      <c r="AA4406" s="113" t="s">
        <v>1175</v>
      </c>
      <c r="AB4406" s="118">
        <f t="shared" ref="AB4406:AN4406" si="878">SUM(AB4402:AB4405)</f>
        <v>0</v>
      </c>
      <c r="AC4406" s="118">
        <f t="shared" si="878"/>
        <v>0</v>
      </c>
      <c r="AD4406" s="118">
        <f t="shared" si="878"/>
        <v>0</v>
      </c>
      <c r="AE4406" s="118">
        <f t="shared" si="878"/>
        <v>0</v>
      </c>
      <c r="AF4406" s="118">
        <f t="shared" si="878"/>
        <v>0</v>
      </c>
      <c r="AG4406" s="118">
        <f t="shared" si="878"/>
        <v>0</v>
      </c>
      <c r="AH4406" s="118">
        <f t="shared" si="878"/>
        <v>0</v>
      </c>
      <c r="AI4406" s="118">
        <f t="shared" si="878"/>
        <v>0</v>
      </c>
      <c r="AJ4406" s="118">
        <f t="shared" si="878"/>
        <v>0</v>
      </c>
      <c r="AK4406" s="118">
        <f t="shared" si="878"/>
        <v>0</v>
      </c>
      <c r="AL4406" s="118">
        <f t="shared" si="878"/>
        <v>0</v>
      </c>
      <c r="AM4406" s="118">
        <f t="shared" si="878"/>
        <v>0</v>
      </c>
      <c r="AN4406" s="118">
        <f t="shared" si="878"/>
        <v>0</v>
      </c>
      <c r="AQ4406" t="str">
        <f>AQ4398</f>
        <v/>
      </c>
    </row>
    <row r="4407" spans="1:43" ht="14.25" customHeight="1" x14ac:dyDescent="0.25">
      <c r="A4407" s="1"/>
      <c r="B4407" s="122"/>
      <c r="C4407" s="122"/>
      <c r="D4407" s="122"/>
      <c r="E4407" s="122"/>
      <c r="F4407" s="122"/>
      <c r="G4407" s="122"/>
      <c r="H4407" s="122"/>
      <c r="I4407" s="122"/>
      <c r="J4407" s="122"/>
      <c r="K4407" s="122"/>
      <c r="L4407" s="122"/>
      <c r="M4407" s="122"/>
      <c r="N4407" s="122"/>
      <c r="O4407" s="122"/>
      <c r="P4407" s="122"/>
      <c r="Q4407" s="122"/>
      <c r="R4407" s="122"/>
      <c r="S4407" s="122"/>
      <c r="T4407" s="122"/>
      <c r="U4407" s="122"/>
      <c r="V4407" s="124" t="s">
        <v>95</v>
      </c>
      <c r="W4407" s="125">
        <f>IFERROR(0.6*W4406+0.4*W4405,0)</f>
        <v>3.4518367346938774</v>
      </c>
      <c r="X4407" s="132" t="s">
        <v>1176</v>
      </c>
      <c r="Y4407" s="133">
        <f>IFERROR(SUMIF('Popis poslanih narudžbi'!A:A,A4398,'Popis poslanih narudžbi'!C:C),0)</f>
        <v>0</v>
      </c>
      <c r="Z4407" s="131"/>
      <c r="AA4407" s="134" t="s">
        <v>1177</v>
      </c>
      <c r="AB4407" s="118">
        <f t="shared" ref="AB4407:AN4407" si="879">AB4400+AB4406</f>
        <v>9</v>
      </c>
      <c r="AC4407" s="118">
        <f t="shared" si="879"/>
        <v>9</v>
      </c>
      <c r="AD4407" s="118">
        <f t="shared" si="879"/>
        <v>9</v>
      </c>
      <c r="AE4407" s="118">
        <f t="shared" si="879"/>
        <v>9</v>
      </c>
      <c r="AF4407" s="118">
        <f t="shared" si="879"/>
        <v>9</v>
      </c>
      <c r="AG4407" s="118">
        <f t="shared" si="879"/>
        <v>9</v>
      </c>
      <c r="AH4407" s="118">
        <f t="shared" si="879"/>
        <v>9</v>
      </c>
      <c r="AI4407" s="118">
        <f t="shared" si="879"/>
        <v>9</v>
      </c>
      <c r="AJ4407" s="118">
        <f t="shared" si="879"/>
        <v>9</v>
      </c>
      <c r="AK4407" s="118">
        <f t="shared" si="879"/>
        <v>9</v>
      </c>
      <c r="AL4407" s="118">
        <f t="shared" si="879"/>
        <v>9</v>
      </c>
      <c r="AM4407" s="118">
        <f t="shared" si="879"/>
        <v>9</v>
      </c>
      <c r="AN4407" s="118">
        <f t="shared" si="879"/>
        <v>9</v>
      </c>
      <c r="AQ4407" t="str">
        <f>AQ4398</f>
        <v/>
      </c>
    </row>
    <row r="4408" spans="1:43" ht="14.25" customHeight="1" x14ac:dyDescent="0.25">
      <c r="A4408" s="107" t="str">
        <f>'Run Rate'!A444</f>
        <v>TNT25824</v>
      </c>
      <c r="B4408" s="135" t="str">
        <f>'Run Rate'!B444</f>
        <v>Masažni pištolj</v>
      </c>
      <c r="C4408" s="135" t="str">
        <f>'Run Rate'!C444</f>
        <v>FITNESS OPREMA</v>
      </c>
      <c r="D4408" s="135" t="str">
        <f>'Run Rate'!D444</f>
        <v>03 BRONZE</v>
      </c>
      <c r="E4408" s="122"/>
      <c r="F4408" s="122"/>
      <c r="G4408" s="122"/>
      <c r="H4408" s="122"/>
      <c r="I4408" s="122"/>
      <c r="J4408" s="122"/>
      <c r="K4408" s="122"/>
      <c r="L4408" s="122"/>
      <c r="M4408" s="122"/>
      <c r="N4408" s="122"/>
      <c r="O4408" s="122"/>
      <c r="P4408" s="122"/>
      <c r="Q4408" s="122"/>
      <c r="R4408" s="122"/>
      <c r="S4408" s="122"/>
      <c r="T4408" s="122"/>
      <c r="U4408" s="122"/>
      <c r="V4408" s="122"/>
      <c r="W4408" s="122"/>
      <c r="X4408" s="122"/>
      <c r="Y4408" s="122"/>
      <c r="Z4408" s="122"/>
      <c r="AA4408" s="122"/>
      <c r="AB4408" s="122"/>
      <c r="AC4408" s="122"/>
      <c r="AD4408" s="122"/>
      <c r="AE4408" s="122"/>
      <c r="AF4408" s="122"/>
      <c r="AG4408" s="122"/>
      <c r="AH4408" s="122"/>
      <c r="AI4408" s="122"/>
      <c r="AJ4408" s="122"/>
      <c r="AK4408" s="122"/>
      <c r="AL4408" s="122"/>
      <c r="AM4408" s="122"/>
      <c r="AN4408" s="122"/>
      <c r="AQ4408" t="str">
        <f>IF(AND(OR($B$1="ALL",$B$1=C4408),OR($E$1="ALL",$E$1=D4408),OR($B$2="ALL",$B$2=A4408),OR($E$2="ALL",IFERROR(SEARCH($E$2,B4408),0)&gt;0)),"MATCH","")</f>
        <v/>
      </c>
    </row>
    <row r="4409" spans="1:43" ht="14.25" customHeight="1" x14ac:dyDescent="0.25">
      <c r="A4409" s="108" t="s">
        <v>1137</v>
      </c>
      <c r="B4409" s="136" t="s">
        <v>1138</v>
      </c>
      <c r="C4409" s="136" t="s">
        <v>1139</v>
      </c>
      <c r="D4409" s="136" t="s">
        <v>1140</v>
      </c>
      <c r="E4409" s="136" t="s">
        <v>1141</v>
      </c>
      <c r="F4409" s="136" t="s">
        <v>1142</v>
      </c>
      <c r="G4409" s="136" t="s">
        <v>1143</v>
      </c>
      <c r="H4409" s="136" t="s">
        <v>1144</v>
      </c>
      <c r="I4409" s="136" t="s">
        <v>1145</v>
      </c>
      <c r="J4409" s="136" t="s">
        <v>1146</v>
      </c>
      <c r="K4409" s="136" t="s">
        <v>1147</v>
      </c>
      <c r="L4409" s="136" t="s">
        <v>1148</v>
      </c>
      <c r="M4409" s="136" t="s">
        <v>1149</v>
      </c>
      <c r="N4409" s="136" t="s">
        <v>1150</v>
      </c>
      <c r="O4409" s="136" t="s">
        <v>1151</v>
      </c>
      <c r="P4409" s="136" t="s">
        <v>1152</v>
      </c>
      <c r="Q4409" s="136" t="s">
        <v>1153</v>
      </c>
      <c r="R4409" s="136" t="s">
        <v>1154</v>
      </c>
      <c r="S4409" s="136" t="s">
        <v>1155</v>
      </c>
      <c r="T4409" s="136" t="s">
        <v>1156</v>
      </c>
      <c r="U4409" s="136" t="s">
        <v>1157</v>
      </c>
      <c r="V4409" s="136" t="s">
        <v>1158</v>
      </c>
      <c r="W4409" s="136" t="s">
        <v>1159</v>
      </c>
      <c r="X4409" s="136" t="s">
        <v>1160</v>
      </c>
      <c r="Y4409" s="136" t="s">
        <v>1161</v>
      </c>
      <c r="Z4409" s="136" t="s">
        <v>1162</v>
      </c>
      <c r="AA4409" s="136" t="s">
        <v>1163</v>
      </c>
      <c r="AB4409" s="137" t="s">
        <v>156</v>
      </c>
      <c r="AC4409" s="137" t="s">
        <v>157</v>
      </c>
      <c r="AD4409" s="137" t="s">
        <v>158</v>
      </c>
      <c r="AE4409" s="137" t="s">
        <v>139</v>
      </c>
      <c r="AF4409" s="138" t="s">
        <v>140</v>
      </c>
      <c r="AG4409" s="138" t="s">
        <v>141</v>
      </c>
      <c r="AH4409" s="138" t="s">
        <v>142</v>
      </c>
      <c r="AI4409" s="138" t="s">
        <v>143</v>
      </c>
      <c r="AJ4409" s="139" t="s">
        <v>144</v>
      </c>
      <c r="AK4409" s="139" t="s">
        <v>145</v>
      </c>
      <c r="AL4409" s="139" t="s">
        <v>146</v>
      </c>
      <c r="AM4409" s="140" t="s">
        <v>147</v>
      </c>
      <c r="AN4409" s="140" t="s">
        <v>148</v>
      </c>
      <c r="AQ4409" t="str">
        <f>AQ4408</f>
        <v/>
      </c>
    </row>
    <row r="4410" spans="1:43" ht="14.25" customHeight="1" x14ac:dyDescent="0.25">
      <c r="A4410" s="99" t="s">
        <v>1164</v>
      </c>
      <c r="B4410" s="112">
        <f>'Run Rate'!E444</f>
        <v>0</v>
      </c>
      <c r="C4410" s="112">
        <f>'Run Rate'!F444</f>
        <v>3</v>
      </c>
      <c r="D4410" s="112">
        <f>'Run Rate'!G444</f>
        <v>7</v>
      </c>
      <c r="E4410" s="112">
        <f>'Run Rate'!H444</f>
        <v>4</v>
      </c>
      <c r="F4410" s="112">
        <f>'Run Rate'!I444</f>
        <v>3</v>
      </c>
      <c r="G4410" s="112">
        <f>'Run Rate'!J444</f>
        <v>3</v>
      </c>
      <c r="H4410" s="112">
        <f>'Run Rate'!K444</f>
        <v>2</v>
      </c>
      <c r="I4410" s="112">
        <f>'Run Rate'!L444</f>
        <v>4</v>
      </c>
      <c r="J4410" s="112">
        <f>'Run Rate'!M444</f>
        <v>4</v>
      </c>
      <c r="K4410" s="112">
        <f>'Run Rate'!N444</f>
        <v>3</v>
      </c>
      <c r="L4410" s="112">
        <f>'Run Rate'!O444</f>
        <v>4</v>
      </c>
      <c r="M4410" s="112">
        <f>'Run Rate'!P444</f>
        <v>7</v>
      </c>
      <c r="N4410" s="112">
        <f>'Run Rate'!Q444</f>
        <v>1</v>
      </c>
      <c r="O4410" s="112">
        <f>'Run Rate'!R444</f>
        <v>1</v>
      </c>
      <c r="P4410" s="112">
        <f>'Run Rate'!S444</f>
        <v>0</v>
      </c>
      <c r="Q4410" s="112">
        <f>'Run Rate'!T444</f>
        <v>0</v>
      </c>
      <c r="R4410" s="112">
        <f>'Run Rate'!U444</f>
        <v>0</v>
      </c>
      <c r="S4410" s="112">
        <f>'Run Rate'!V444</f>
        <v>0</v>
      </c>
      <c r="T4410" s="112">
        <f>'Run Rate'!W444</f>
        <v>0</v>
      </c>
      <c r="U4410" s="112">
        <f>'Run Rate'!X444</f>
        <v>0</v>
      </c>
      <c r="V4410" s="112">
        <f>'Run Rate'!Y444</f>
        <v>0</v>
      </c>
      <c r="W4410" s="112">
        <f>'Run Rate'!Z444</f>
        <v>0</v>
      </c>
      <c r="X4410" s="112">
        <f>'Run Rate'!AA444</f>
        <v>0</v>
      </c>
      <c r="Y4410" s="112">
        <f>'Run Rate'!AB444</f>
        <v>0</v>
      </c>
      <c r="Z4410" s="112">
        <f>'Run Rate'!AC444</f>
        <v>0</v>
      </c>
      <c r="AA4410" s="112">
        <f>'Run Rate'!AD444</f>
        <v>0</v>
      </c>
      <c r="AB4410" s="113">
        <v>0</v>
      </c>
      <c r="AC4410" s="112">
        <v>0</v>
      </c>
      <c r="AD4410" s="112">
        <v>0</v>
      </c>
      <c r="AE4410" s="112">
        <v>0</v>
      </c>
      <c r="AF4410" s="112">
        <v>0</v>
      </c>
      <c r="AG4410" s="112">
        <v>0</v>
      </c>
      <c r="AH4410" s="112">
        <v>0</v>
      </c>
      <c r="AI4410" s="112">
        <v>0</v>
      </c>
      <c r="AJ4410" s="112">
        <v>0</v>
      </c>
      <c r="AK4410" s="112">
        <v>0</v>
      </c>
      <c r="AL4410" s="112">
        <v>0</v>
      </c>
      <c r="AM4410" s="112">
        <v>0</v>
      </c>
      <c r="AN4410" s="112">
        <v>0</v>
      </c>
      <c r="AQ4410" t="str">
        <f>AQ4408</f>
        <v/>
      </c>
    </row>
    <row r="4411" spans="1:43" ht="14.25" customHeight="1" x14ac:dyDescent="0.25">
      <c r="A4411" s="99" t="s">
        <v>1165</v>
      </c>
      <c r="B4411" s="114"/>
      <c r="C4411" s="114"/>
      <c r="D4411" s="114"/>
      <c r="E4411" s="114"/>
      <c r="F4411" s="114"/>
      <c r="G4411" s="114"/>
      <c r="H4411" s="114"/>
      <c r="I4411" s="114"/>
      <c r="J4411" s="114"/>
      <c r="K4411" s="114"/>
      <c r="L4411" s="114"/>
      <c r="M4411" s="114"/>
      <c r="N4411" s="114"/>
      <c r="O4411" s="114"/>
      <c r="P4411" s="114"/>
      <c r="Q4411" s="114"/>
      <c r="R4411" s="114"/>
      <c r="S4411" s="114"/>
      <c r="T4411" s="114"/>
      <c r="U4411" s="114"/>
      <c r="V4411" s="114"/>
      <c r="W4411" s="115"/>
      <c r="X4411" s="115"/>
      <c r="Y4411" s="115"/>
      <c r="Z4411" s="115"/>
      <c r="AA4411" s="112" t="s">
        <v>1166</v>
      </c>
      <c r="AB4411" s="113"/>
      <c r="AC4411" s="112"/>
      <c r="AD4411" s="112"/>
      <c r="AE4411" s="112"/>
      <c r="AF4411" s="112"/>
      <c r="AG4411" s="112"/>
      <c r="AH4411" s="112"/>
      <c r="AI4411" s="112"/>
      <c r="AJ4411" s="112"/>
      <c r="AK4411" s="112"/>
      <c r="AL4411" s="112"/>
      <c r="AM4411" s="112"/>
      <c r="AN4411" s="112"/>
      <c r="AQ4411" t="str">
        <f>AQ4408</f>
        <v/>
      </c>
    </row>
    <row r="4412" spans="1:43" ht="14.25" customHeight="1" x14ac:dyDescent="0.25">
      <c r="A4412" s="99" t="s">
        <v>1167</v>
      </c>
      <c r="B4412" s="114"/>
      <c r="C4412" s="114"/>
      <c r="D4412" s="114"/>
      <c r="E4412" s="114"/>
      <c r="F4412" s="114"/>
      <c r="G4412" s="114"/>
      <c r="H4412" s="114"/>
      <c r="I4412" s="114"/>
      <c r="J4412" s="114"/>
      <c r="K4412" s="114"/>
      <c r="L4412" s="114"/>
      <c r="M4412" s="114"/>
      <c r="N4412" s="114"/>
      <c r="O4412" s="114"/>
      <c r="P4412" s="114"/>
      <c r="Q4412" s="114"/>
      <c r="R4412" s="114"/>
      <c r="S4412" s="114"/>
      <c r="T4412" s="114"/>
      <c r="U4412" s="114"/>
      <c r="V4412" s="114"/>
      <c r="W4412" s="115"/>
      <c r="X4412" s="116"/>
      <c r="Y4412" s="117"/>
      <c r="Z4412" s="115"/>
      <c r="AA4412" s="112" t="s">
        <v>1168</v>
      </c>
      <c r="AB4412" s="113">
        <f>'Demand Input VP'!B2209</f>
        <v>0</v>
      </c>
      <c r="AC4412" s="112">
        <f>'Demand Input VP'!C2209</f>
        <v>0</v>
      </c>
      <c r="AD4412" s="112">
        <f>'Demand Input VP'!D2209</f>
        <v>0</v>
      </c>
      <c r="AE4412" s="112">
        <f>'Demand Input VP'!E2209</f>
        <v>0</v>
      </c>
      <c r="AF4412" s="112">
        <f>'Demand Input VP'!F2209</f>
        <v>0</v>
      </c>
      <c r="AG4412" s="112">
        <f>'Demand Input VP'!G2209</f>
        <v>0</v>
      </c>
      <c r="AH4412" s="112">
        <f>'Demand Input VP'!H2209</f>
        <v>0</v>
      </c>
      <c r="AI4412" s="112">
        <f>'Demand Input VP'!I2209</f>
        <v>0</v>
      </c>
      <c r="AJ4412" s="112">
        <f>'Demand Input VP'!J2209</f>
        <v>0</v>
      </c>
      <c r="AK4412" s="112">
        <f>'Demand Input VP'!K2209</f>
        <v>0</v>
      </c>
      <c r="AL4412" s="112">
        <f>'Demand Input VP'!L2209</f>
        <v>0</v>
      </c>
      <c r="AM4412" s="112">
        <f>'Demand Input VP'!M2209</f>
        <v>0</v>
      </c>
      <c r="AN4412" s="112">
        <f>'Demand Input VP'!N2209</f>
        <v>0</v>
      </c>
      <c r="AQ4412" t="str">
        <f>AQ4408</f>
        <v/>
      </c>
    </row>
    <row r="4413" spans="1:43" ht="14.25" customHeight="1" x14ac:dyDescent="0.25">
      <c r="A4413" s="99" t="s">
        <v>1169</v>
      </c>
      <c r="B4413" s="118"/>
      <c r="C4413" s="118"/>
      <c r="D4413" s="118"/>
      <c r="E4413" s="118"/>
      <c r="F4413" s="118"/>
      <c r="G4413" s="118"/>
      <c r="H4413" s="118"/>
      <c r="I4413" s="118"/>
      <c r="J4413" s="118"/>
      <c r="K4413" s="118"/>
      <c r="L4413" s="118"/>
      <c r="M4413" s="118"/>
      <c r="N4413" s="118"/>
      <c r="O4413" s="118"/>
      <c r="P4413" s="118"/>
      <c r="Q4413" s="118"/>
      <c r="R4413" s="118"/>
      <c r="S4413" s="118"/>
      <c r="T4413" s="118"/>
      <c r="U4413" s="118"/>
      <c r="V4413" s="118"/>
      <c r="W4413" s="115"/>
      <c r="X4413" s="116"/>
      <c r="Y4413" s="117"/>
      <c r="Z4413" s="119"/>
      <c r="AA4413" s="120" t="s">
        <v>1170</v>
      </c>
      <c r="AB4413" s="121">
        <f>'Demand Input VP'!B2208</f>
        <v>0</v>
      </c>
      <c r="AC4413" s="120">
        <f>'Demand Input VP'!C2208</f>
        <v>0</v>
      </c>
      <c r="AD4413" s="120">
        <f>'Demand Input VP'!D2208</f>
        <v>0</v>
      </c>
      <c r="AE4413" s="120">
        <f>'Demand Input VP'!E2208</f>
        <v>0</v>
      </c>
      <c r="AF4413" s="120">
        <f>'Demand Input VP'!F2208</f>
        <v>0</v>
      </c>
      <c r="AG4413" s="120">
        <f>'Demand Input VP'!G2208</f>
        <v>0</v>
      </c>
      <c r="AH4413" s="120">
        <f>'Demand Input VP'!H2208</f>
        <v>0</v>
      </c>
      <c r="AI4413" s="120">
        <f>'Demand Input VP'!I2208</f>
        <v>0</v>
      </c>
      <c r="AJ4413" s="120">
        <f>'Demand Input VP'!J2208</f>
        <v>0</v>
      </c>
      <c r="AK4413" s="120">
        <f>'Demand Input VP'!K2208</f>
        <v>0</v>
      </c>
      <c r="AL4413" s="120">
        <f>'Demand Input VP'!L2208</f>
        <v>0</v>
      </c>
      <c r="AM4413" s="120">
        <f>'Demand Input VP'!M2208</f>
        <v>0</v>
      </c>
      <c r="AN4413" s="120">
        <f>'Demand Input VP'!N2208</f>
        <v>0</v>
      </c>
      <c r="AQ4413" t="str">
        <f>AQ4408</f>
        <v/>
      </c>
    </row>
    <row r="4414" spans="1:43" ht="14.25" customHeight="1" x14ac:dyDescent="0.25">
      <c r="A4414" s="1"/>
      <c r="B4414" s="122"/>
      <c r="C4414" s="122"/>
      <c r="D4414" s="122"/>
      <c r="E4414" s="122"/>
      <c r="F4414" s="122"/>
      <c r="G4414" s="122"/>
      <c r="H4414" s="122"/>
      <c r="I4414" s="122"/>
      <c r="J4414" s="122"/>
      <c r="K4414" s="122"/>
      <c r="L4414" s="122"/>
      <c r="M4414" s="122"/>
      <c r="N4414" s="122"/>
      <c r="O4414" s="122"/>
      <c r="P4414" s="122"/>
      <c r="Q4414" s="122"/>
      <c r="R4414" s="122"/>
      <c r="S4414" s="122"/>
      <c r="T4414" s="122"/>
      <c r="U4414" s="122"/>
      <c r="V4414" s="122"/>
      <c r="W4414" s="123"/>
      <c r="X4414" s="116"/>
      <c r="Y4414" s="117"/>
      <c r="Z4414" s="123"/>
      <c r="AA4414" s="112" t="s">
        <v>1171</v>
      </c>
      <c r="AB4414" s="113">
        <f>'Demand Input MP'!B2209</f>
        <v>0</v>
      </c>
      <c r="AC4414" s="112">
        <f>'Demand Input MP'!C2209</f>
        <v>0</v>
      </c>
      <c r="AD4414" s="112">
        <f>'Demand Input MP'!D2209</f>
        <v>0</v>
      </c>
      <c r="AE4414" s="112">
        <f>'Demand Input MP'!E2209</f>
        <v>0</v>
      </c>
      <c r="AF4414" s="112">
        <f>'Demand Input MP'!F2209</f>
        <v>0</v>
      </c>
      <c r="AG4414" s="112">
        <f>'Demand Input MP'!G2209</f>
        <v>0</v>
      </c>
      <c r="AH4414" s="112">
        <f>'Demand Input MP'!H2209</f>
        <v>0</v>
      </c>
      <c r="AI4414" s="112">
        <f>'Demand Input MP'!I2209</f>
        <v>0</v>
      </c>
      <c r="AJ4414" s="112">
        <f>'Demand Input MP'!J2209</f>
        <v>0</v>
      </c>
      <c r="AK4414" s="112">
        <f>'Demand Input MP'!K2209</f>
        <v>0</v>
      </c>
      <c r="AL4414" s="112">
        <f>'Demand Input MP'!L2209</f>
        <v>0</v>
      </c>
      <c r="AM4414" s="112">
        <f>'Demand Input MP'!M2209</f>
        <v>0</v>
      </c>
      <c r="AN4414" s="112">
        <f>'Demand Input MP'!N2209</f>
        <v>0</v>
      </c>
      <c r="AQ4414" t="str">
        <f>AQ4408</f>
        <v/>
      </c>
    </row>
    <row r="4415" spans="1:43" ht="14.25" customHeight="1" x14ac:dyDescent="0.25">
      <c r="A4415" s="1"/>
      <c r="B4415" s="122"/>
      <c r="C4415" s="122"/>
      <c r="D4415" s="122"/>
      <c r="E4415" s="122"/>
      <c r="F4415" s="122"/>
      <c r="G4415" s="122"/>
      <c r="H4415" s="122"/>
      <c r="I4415" s="122"/>
      <c r="J4415" s="122"/>
      <c r="K4415" s="122"/>
      <c r="L4415" s="122"/>
      <c r="M4415" s="122"/>
      <c r="N4415" s="122"/>
      <c r="O4415" s="122"/>
      <c r="P4415" s="122"/>
      <c r="Q4415" s="122"/>
      <c r="R4415" s="122"/>
      <c r="S4415" s="122"/>
      <c r="T4415" s="122"/>
      <c r="U4415" s="122"/>
      <c r="V4415" s="124" t="s">
        <v>91</v>
      </c>
      <c r="W4415" s="125">
        <f>IFERROR(IF(SUM('Run Rate History'!E444:AD444)&gt;0,(SUMPRODUCT((B4410:AA4410&gt;=PERCENTILE(B4410:AA4410,0.1))*(B4410:AA4410&lt;=PERCENTILE(B4410:AA4410,0.9))*B4410:AA4410)+SUMPRODUCT(('Run Rate History'!E444:AD444&gt;=PERCENTILE(B4410:AA4410,0.1))*('Run Rate History'!E444:AD444&lt;=PERCENTILE(B4410:AA4410,0.9))*'Run Rate History'!E444:AD444))/(SUMPRODUCT((B4410:AA4410&gt;=PERCENTILE(B4410:AA4410,0.1))*(B4410:AA4410&lt;=PERCENTILE(B4410:AA4410,0.9))*1)+SUMPRODUCT(('Run Rate History'!E444:AD444&gt;=PERCENTILE(B4410:AA4410,0.1))*('Run Rate History'!E444:AD444&lt;=PERCENTILE(B4410:AA4410,0.9))*1)),TRIMMEAN(B4410:AA4410,0.15)),0)</f>
        <v>1.5918367346938775</v>
      </c>
      <c r="X4415" s="126" t="s">
        <v>1172</v>
      </c>
      <c r="Y4415" s="127">
        <f>SUM(B4410:AA4410)/26</f>
        <v>1.7692307692307692</v>
      </c>
      <c r="Z4415" s="128"/>
      <c r="AA4415" s="112" t="s">
        <v>1173</v>
      </c>
      <c r="AB4415" s="113">
        <f>'Demand Input MP'!B2208</f>
        <v>0</v>
      </c>
      <c r="AC4415" s="112">
        <f>'Demand Input MP'!C2208</f>
        <v>0</v>
      </c>
      <c r="AD4415" s="112">
        <f>'Demand Input MP'!D2208</f>
        <v>0</v>
      </c>
      <c r="AE4415" s="112">
        <f>'Demand Input MP'!E2208</f>
        <v>0</v>
      </c>
      <c r="AF4415" s="112">
        <f>'Demand Input MP'!F2208</f>
        <v>0</v>
      </c>
      <c r="AG4415" s="112">
        <f>'Demand Input MP'!G2208</f>
        <v>0</v>
      </c>
      <c r="AH4415" s="112">
        <f>'Demand Input MP'!H2208</f>
        <v>0</v>
      </c>
      <c r="AI4415" s="112">
        <f>'Demand Input MP'!I2208</f>
        <v>0</v>
      </c>
      <c r="AJ4415" s="112">
        <f>'Demand Input MP'!J2208</f>
        <v>0</v>
      </c>
      <c r="AK4415" s="112">
        <f>'Demand Input MP'!K2208</f>
        <v>0</v>
      </c>
      <c r="AL4415" s="112">
        <f>'Demand Input MP'!L2208</f>
        <v>0</v>
      </c>
      <c r="AM4415" s="112">
        <f>'Demand Input MP'!M2208</f>
        <v>0</v>
      </c>
      <c r="AN4415" s="112">
        <f>'Demand Input MP'!N2208</f>
        <v>0</v>
      </c>
      <c r="AQ4415" t="str">
        <f>AQ4408</f>
        <v/>
      </c>
    </row>
    <row r="4416" spans="1:43" ht="14.25" customHeight="1" x14ac:dyDescent="0.25">
      <c r="A4416" s="1"/>
      <c r="B4416" s="122"/>
      <c r="C4416" s="122"/>
      <c r="D4416" s="122"/>
      <c r="E4416" s="122"/>
      <c r="F4416" s="122"/>
      <c r="G4416" s="122"/>
      <c r="H4416" s="122"/>
      <c r="I4416" s="122"/>
      <c r="J4416" s="122"/>
      <c r="K4416" s="122"/>
      <c r="L4416" s="122"/>
      <c r="M4416" s="122"/>
      <c r="N4416" s="122"/>
      <c r="O4416" s="122"/>
      <c r="P4416" s="122"/>
      <c r="Q4416" s="122"/>
      <c r="R4416" s="122"/>
      <c r="S4416" s="122"/>
      <c r="T4416" s="122"/>
      <c r="U4416" s="122"/>
      <c r="V4416" s="124" t="s">
        <v>94</v>
      </c>
      <c r="W4416" s="125">
        <f>IFERROR((1*MIN(MAX(X4410,0.5*IF(SUM('Run Rate History'!E444:AD444)&gt;0,(MEDIAN(IF(B4410:AA4410&gt;0,B4410:AA4410))+MEDIAN(IF('Run Rate History'!E444:AD444&gt;0,'Run Rate History'!E444:AD444)))/2,MEDIAN(IF(B4410:AA4410&gt;0,B4410:AA4410)))),2*IF(SUM('Run Rate History'!E444:AD444)&gt;0,(MEDIAN(IF(B4410:AA4410&gt;0,B4410:AA4410))+MEDIAN(IF('Run Rate History'!E444:AD444&gt;0,'Run Rate History'!E444:AD444)))/2,MEDIAN(IF(B4410:AA4410&gt;0,B4410:AA4410))))+2*MIN(MAX(Y4410,0.5*IF(SUM('Run Rate History'!E444:AD444)&gt;0,(MEDIAN(IF(B4410:AA4410&gt;0,B4410:AA4410))+MEDIAN(IF('Run Rate History'!E444:AD444&gt;0,'Run Rate History'!E444:AD444)))/2,MEDIAN(IF(B4410:AA4410&gt;0,B4410:AA4410)))),2*IF(SUM('Run Rate History'!E444:AD444)&gt;0,(MEDIAN(IF(B4410:AA4410&gt;0,B4410:AA4410))+MEDIAN(IF('Run Rate History'!E444:AD444&gt;0,'Run Rate History'!E444:AD444)))/2,MEDIAN(IF(B4410:AA4410&gt;0,B4410:AA4410))))+3*MIN(MAX(Z4410,0.5*IF(SUM('Run Rate History'!E444:AD444)&gt;0,(MEDIAN(IF(B4410:AA4410&gt;0,B4410:AA4410))+MEDIAN(IF('Run Rate History'!E444:AD444&gt;0,'Run Rate History'!E444:AD444)))/2,MEDIAN(IF(B4410:AA4410&gt;0,B4410:AA4410)))),2*IF(SUM('Run Rate History'!E444:AD444)&gt;0,(MEDIAN(IF(B4410:AA4410&gt;0,B4410:AA4410))+MEDIAN(IF('Run Rate History'!E444:AD444&gt;0,'Run Rate History'!E444:AD444)))/2,MEDIAN(IF(B4410:AA4410&gt;0,B4410:AA4410))))+4*MIN(MAX(AA4410,0.5*IF(SUM('Run Rate History'!E444:AD444)&gt;0,(MEDIAN(IF(B4410:AA4410&gt;0,B4410:AA4410))+MEDIAN(IF('Run Rate History'!E444:AD444&gt;0,'Run Rate History'!E444:AD444)))/2,MEDIAN(IF(B4410:AA4410&gt;0,B4410:AA4410)))),2*IF(SUM('Run Rate History'!E444:AD444)&gt;0,(MEDIAN(IF(B4410:AA4410&gt;0,B4410:AA4410))+MEDIAN(IF('Run Rate History'!E444:AD444&gt;0,'Run Rate History'!E444:AD444)))/2,MEDIAN(IF(B4410:AA4410&gt;0,B4410:AA4410)))))/10,0)</f>
        <v>0.5</v>
      </c>
      <c r="X4416" s="129" t="s">
        <v>1174</v>
      </c>
      <c r="Y4416" s="130">
        <f>IFERROR(VLOOKUP(A4408,'Stanje zaliha'!A:E,5,FALSE()),0)</f>
        <v>0</v>
      </c>
      <c r="Z4416" s="131"/>
      <c r="AA4416" s="113" t="s">
        <v>1175</v>
      </c>
      <c r="AB4416" s="118">
        <f t="shared" ref="AB4416:AN4416" si="880">SUM(AB4412:AB4415)</f>
        <v>0</v>
      </c>
      <c r="AC4416" s="118">
        <f t="shared" si="880"/>
        <v>0</v>
      </c>
      <c r="AD4416" s="118">
        <f t="shared" si="880"/>
        <v>0</v>
      </c>
      <c r="AE4416" s="118">
        <f t="shared" si="880"/>
        <v>0</v>
      </c>
      <c r="AF4416" s="118">
        <f t="shared" si="880"/>
        <v>0</v>
      </c>
      <c r="AG4416" s="118">
        <f t="shared" si="880"/>
        <v>0</v>
      </c>
      <c r="AH4416" s="118">
        <f t="shared" si="880"/>
        <v>0</v>
      </c>
      <c r="AI4416" s="118">
        <f t="shared" si="880"/>
        <v>0</v>
      </c>
      <c r="AJ4416" s="118">
        <f t="shared" si="880"/>
        <v>0</v>
      </c>
      <c r="AK4416" s="118">
        <f t="shared" si="880"/>
        <v>0</v>
      </c>
      <c r="AL4416" s="118">
        <f t="shared" si="880"/>
        <v>0</v>
      </c>
      <c r="AM4416" s="118">
        <f t="shared" si="880"/>
        <v>0</v>
      </c>
      <c r="AN4416" s="118">
        <f t="shared" si="880"/>
        <v>0</v>
      </c>
      <c r="AQ4416" t="str">
        <f>AQ4408</f>
        <v/>
      </c>
    </row>
    <row r="4417" spans="1:43" ht="14.25" customHeight="1" x14ac:dyDescent="0.25">
      <c r="A4417" s="1"/>
      <c r="B4417" s="122"/>
      <c r="C4417" s="122"/>
      <c r="D4417" s="122"/>
      <c r="E4417" s="122"/>
      <c r="F4417" s="122"/>
      <c r="G4417" s="122"/>
      <c r="H4417" s="122"/>
      <c r="I4417" s="122"/>
      <c r="J4417" s="122"/>
      <c r="K4417" s="122"/>
      <c r="L4417" s="122"/>
      <c r="M4417" s="122"/>
      <c r="N4417" s="122"/>
      <c r="O4417" s="122"/>
      <c r="P4417" s="122"/>
      <c r="Q4417" s="122"/>
      <c r="R4417" s="122"/>
      <c r="S4417" s="122"/>
      <c r="T4417" s="122"/>
      <c r="U4417" s="122"/>
      <c r="V4417" s="124" t="s">
        <v>95</v>
      </c>
      <c r="W4417" s="125">
        <f>IFERROR(0.6*W4416+0.4*W4415,0)</f>
        <v>0.93673469387755115</v>
      </c>
      <c r="X4417" s="132" t="s">
        <v>1176</v>
      </c>
      <c r="Y4417" s="133">
        <f>IFERROR(SUMIF('Popis poslanih narudžbi'!A:A,A4408,'Popis poslanih narudžbi'!C:C),0)</f>
        <v>0</v>
      </c>
      <c r="Z4417" s="131"/>
      <c r="AA4417" s="134" t="s">
        <v>1177</v>
      </c>
      <c r="AB4417" s="118">
        <f t="shared" ref="AB4417:AN4417" si="881">AB4410+AB4416</f>
        <v>0</v>
      </c>
      <c r="AC4417" s="118">
        <f t="shared" si="881"/>
        <v>0</v>
      </c>
      <c r="AD4417" s="118">
        <f t="shared" si="881"/>
        <v>0</v>
      </c>
      <c r="AE4417" s="118">
        <f t="shared" si="881"/>
        <v>0</v>
      </c>
      <c r="AF4417" s="118">
        <f t="shared" si="881"/>
        <v>0</v>
      </c>
      <c r="AG4417" s="118">
        <f t="shared" si="881"/>
        <v>0</v>
      </c>
      <c r="AH4417" s="118">
        <f t="shared" si="881"/>
        <v>0</v>
      </c>
      <c r="AI4417" s="118">
        <f t="shared" si="881"/>
        <v>0</v>
      </c>
      <c r="AJ4417" s="118">
        <f t="shared" si="881"/>
        <v>0</v>
      </c>
      <c r="AK4417" s="118">
        <f t="shared" si="881"/>
        <v>0</v>
      </c>
      <c r="AL4417" s="118">
        <f t="shared" si="881"/>
        <v>0</v>
      </c>
      <c r="AM4417" s="118">
        <f t="shared" si="881"/>
        <v>0</v>
      </c>
      <c r="AN4417" s="118">
        <f t="shared" si="881"/>
        <v>0</v>
      </c>
      <c r="AQ4417" t="str">
        <f>AQ4408</f>
        <v/>
      </c>
    </row>
    <row r="4418" spans="1:43" ht="14.25" customHeight="1" x14ac:dyDescent="0.25">
      <c r="A4418" s="107" t="str">
        <f>'Run Rate'!A445</f>
        <v>NUT00887</v>
      </c>
      <c r="B4418" s="135" t="str">
        <f>'Run Rate'!B445</f>
        <v>ElastiJoint 384g Orange</v>
      </c>
      <c r="C4418" s="135" t="str">
        <f>'Run Rate'!C445</f>
        <v>SPORTSKA PREHRANA</v>
      </c>
      <c r="D4418" s="135" t="str">
        <f>'Run Rate'!D445</f>
        <v>03 BRONZE</v>
      </c>
      <c r="E4418" s="122"/>
      <c r="F4418" s="122"/>
      <c r="G4418" s="122"/>
      <c r="H4418" s="122"/>
      <c r="I4418" s="122"/>
      <c r="J4418" s="122"/>
      <c r="K4418" s="122"/>
      <c r="L4418" s="122"/>
      <c r="M4418" s="122"/>
      <c r="N4418" s="122"/>
      <c r="O4418" s="122"/>
      <c r="P4418" s="122"/>
      <c r="Q4418" s="122"/>
      <c r="R4418" s="122"/>
      <c r="S4418" s="122"/>
      <c r="T4418" s="122"/>
      <c r="U4418" s="122"/>
      <c r="V4418" s="122"/>
      <c r="W4418" s="122"/>
      <c r="X4418" s="122"/>
      <c r="Y4418" s="122"/>
      <c r="Z4418" s="122"/>
      <c r="AA4418" s="122"/>
      <c r="AB4418" s="122"/>
      <c r="AC4418" s="122"/>
      <c r="AD4418" s="122"/>
      <c r="AE4418" s="122"/>
      <c r="AF4418" s="122"/>
      <c r="AG4418" s="122"/>
      <c r="AH4418" s="122"/>
      <c r="AI4418" s="122"/>
      <c r="AJ4418" s="122"/>
      <c r="AK4418" s="122"/>
      <c r="AL4418" s="122"/>
      <c r="AM4418" s="122"/>
      <c r="AN4418" s="122"/>
      <c r="AQ4418" t="str">
        <f>IF(AND(OR($B$1="ALL",$B$1=C4418),OR($E$1="ALL",$E$1=D4418),OR($B$2="ALL",$B$2=A4418),OR($E$2="ALL",IFERROR(SEARCH($E$2,B4418),0)&gt;0)),"MATCH","")</f>
        <v/>
      </c>
    </row>
    <row r="4419" spans="1:43" ht="14.25" customHeight="1" x14ac:dyDescent="0.25">
      <c r="A4419" s="108" t="s">
        <v>1137</v>
      </c>
      <c r="B4419" s="136" t="s">
        <v>1138</v>
      </c>
      <c r="C4419" s="136" t="s">
        <v>1139</v>
      </c>
      <c r="D4419" s="136" t="s">
        <v>1140</v>
      </c>
      <c r="E4419" s="136" t="s">
        <v>1141</v>
      </c>
      <c r="F4419" s="136" t="s">
        <v>1142</v>
      </c>
      <c r="G4419" s="136" t="s">
        <v>1143</v>
      </c>
      <c r="H4419" s="136" t="s">
        <v>1144</v>
      </c>
      <c r="I4419" s="136" t="s">
        <v>1145</v>
      </c>
      <c r="J4419" s="136" t="s">
        <v>1146</v>
      </c>
      <c r="K4419" s="136" t="s">
        <v>1147</v>
      </c>
      <c r="L4419" s="136" t="s">
        <v>1148</v>
      </c>
      <c r="M4419" s="136" t="s">
        <v>1149</v>
      </c>
      <c r="N4419" s="136" t="s">
        <v>1150</v>
      </c>
      <c r="O4419" s="136" t="s">
        <v>1151</v>
      </c>
      <c r="P4419" s="136" t="s">
        <v>1152</v>
      </c>
      <c r="Q4419" s="136" t="s">
        <v>1153</v>
      </c>
      <c r="R4419" s="136" t="s">
        <v>1154</v>
      </c>
      <c r="S4419" s="136" t="s">
        <v>1155</v>
      </c>
      <c r="T4419" s="136" t="s">
        <v>1156</v>
      </c>
      <c r="U4419" s="136" t="s">
        <v>1157</v>
      </c>
      <c r="V4419" s="136" t="s">
        <v>1158</v>
      </c>
      <c r="W4419" s="136" t="s">
        <v>1159</v>
      </c>
      <c r="X4419" s="136" t="s">
        <v>1160</v>
      </c>
      <c r="Y4419" s="136" t="s">
        <v>1161</v>
      </c>
      <c r="Z4419" s="136" t="s">
        <v>1162</v>
      </c>
      <c r="AA4419" s="136" t="s">
        <v>1163</v>
      </c>
      <c r="AB4419" s="137" t="s">
        <v>156</v>
      </c>
      <c r="AC4419" s="137" t="s">
        <v>157</v>
      </c>
      <c r="AD4419" s="137" t="s">
        <v>158</v>
      </c>
      <c r="AE4419" s="137" t="s">
        <v>139</v>
      </c>
      <c r="AF4419" s="138" t="s">
        <v>140</v>
      </c>
      <c r="AG4419" s="138" t="s">
        <v>141</v>
      </c>
      <c r="AH4419" s="138" t="s">
        <v>142</v>
      </c>
      <c r="AI4419" s="138" t="s">
        <v>143</v>
      </c>
      <c r="AJ4419" s="139" t="s">
        <v>144</v>
      </c>
      <c r="AK4419" s="139" t="s">
        <v>145</v>
      </c>
      <c r="AL4419" s="139" t="s">
        <v>146</v>
      </c>
      <c r="AM4419" s="140" t="s">
        <v>147</v>
      </c>
      <c r="AN4419" s="140" t="s">
        <v>148</v>
      </c>
      <c r="AQ4419" t="str">
        <f>AQ4418</f>
        <v/>
      </c>
    </row>
    <row r="4420" spans="1:43" ht="14.25" customHeight="1" x14ac:dyDescent="0.25">
      <c r="A4420" s="99" t="s">
        <v>1164</v>
      </c>
      <c r="B4420" s="112">
        <f>'Run Rate'!E445</f>
        <v>11</v>
      </c>
      <c r="C4420" s="112">
        <f>'Run Rate'!F445</f>
        <v>10</v>
      </c>
      <c r="D4420" s="112">
        <f>'Run Rate'!G445</f>
        <v>12</v>
      </c>
      <c r="E4420" s="112">
        <f>'Run Rate'!H445</f>
        <v>5</v>
      </c>
      <c r="F4420" s="112">
        <f>'Run Rate'!I445</f>
        <v>4</v>
      </c>
      <c r="G4420" s="112">
        <f>'Run Rate'!J445</f>
        <v>0</v>
      </c>
      <c r="H4420" s="112">
        <f>'Run Rate'!K445</f>
        <v>0</v>
      </c>
      <c r="I4420" s="112">
        <f>'Run Rate'!L445</f>
        <v>0</v>
      </c>
      <c r="J4420" s="112">
        <f>'Run Rate'!M445</f>
        <v>0</v>
      </c>
      <c r="K4420" s="112">
        <f>'Run Rate'!N445</f>
        <v>0</v>
      </c>
      <c r="L4420" s="112">
        <f>'Run Rate'!O445</f>
        <v>1</v>
      </c>
      <c r="M4420" s="112">
        <f>'Run Rate'!P445</f>
        <v>1</v>
      </c>
      <c r="N4420" s="112">
        <f>'Run Rate'!Q445</f>
        <v>0</v>
      </c>
      <c r="O4420" s="112">
        <f>'Run Rate'!R445</f>
        <v>0</v>
      </c>
      <c r="P4420" s="112">
        <f>'Run Rate'!S445</f>
        <v>0</v>
      </c>
      <c r="Q4420" s="112">
        <f>'Run Rate'!T445</f>
        <v>1</v>
      </c>
      <c r="R4420" s="112">
        <f>'Run Rate'!U445</f>
        <v>0</v>
      </c>
      <c r="S4420" s="112">
        <f>'Run Rate'!V445</f>
        <v>8</v>
      </c>
      <c r="T4420" s="112">
        <f>'Run Rate'!W445</f>
        <v>15</v>
      </c>
      <c r="U4420" s="112">
        <f>'Run Rate'!X445</f>
        <v>19</v>
      </c>
      <c r="V4420" s="112">
        <f>'Run Rate'!Y445</f>
        <v>19</v>
      </c>
      <c r="W4420" s="112">
        <f>'Run Rate'!Z445</f>
        <v>18</v>
      </c>
      <c r="X4420" s="112">
        <f>'Run Rate'!AA445</f>
        <v>10</v>
      </c>
      <c r="Y4420" s="112">
        <f>'Run Rate'!AB445</f>
        <v>17</v>
      </c>
      <c r="Z4420" s="112">
        <f>'Run Rate'!AC445</f>
        <v>18</v>
      </c>
      <c r="AA4420" s="112">
        <f>'Run Rate'!AD445</f>
        <v>15</v>
      </c>
      <c r="AB4420" s="113">
        <v>16</v>
      </c>
      <c r="AC4420" s="112">
        <v>16</v>
      </c>
      <c r="AD4420" s="112">
        <v>16</v>
      </c>
      <c r="AE4420" s="112">
        <v>16</v>
      </c>
      <c r="AF4420" s="112">
        <v>16</v>
      </c>
      <c r="AG4420" s="112">
        <v>16</v>
      </c>
      <c r="AH4420" s="112">
        <v>16</v>
      </c>
      <c r="AI4420" s="112">
        <v>16</v>
      </c>
      <c r="AJ4420" s="112">
        <v>16</v>
      </c>
      <c r="AK4420" s="112">
        <v>16</v>
      </c>
      <c r="AL4420" s="112">
        <v>16</v>
      </c>
      <c r="AM4420" s="112">
        <v>16</v>
      </c>
      <c r="AN4420" s="112">
        <v>16</v>
      </c>
      <c r="AQ4420" t="str">
        <f>AQ4418</f>
        <v/>
      </c>
    </row>
    <row r="4421" spans="1:43" ht="14.25" customHeight="1" x14ac:dyDescent="0.25">
      <c r="A4421" s="99" t="s">
        <v>1165</v>
      </c>
      <c r="B4421" s="114"/>
      <c r="C4421" s="114"/>
      <c r="D4421" s="114"/>
      <c r="E4421" s="114"/>
      <c r="F4421" s="114"/>
      <c r="G4421" s="114"/>
      <c r="H4421" s="114"/>
      <c r="I4421" s="114"/>
      <c r="J4421" s="114"/>
      <c r="K4421" s="114"/>
      <c r="L4421" s="114"/>
      <c r="M4421" s="114"/>
      <c r="N4421" s="114"/>
      <c r="O4421" s="114"/>
      <c r="P4421" s="114"/>
      <c r="Q4421" s="114"/>
      <c r="R4421" s="114"/>
      <c r="S4421" s="114"/>
      <c r="T4421" s="114"/>
      <c r="U4421" s="114"/>
      <c r="V4421" s="114"/>
      <c r="W4421" s="115"/>
      <c r="X4421" s="115"/>
      <c r="Y4421" s="115"/>
      <c r="Z4421" s="115"/>
      <c r="AA4421" s="112" t="s">
        <v>1166</v>
      </c>
      <c r="AB4421" s="113"/>
      <c r="AC4421" s="112"/>
      <c r="AD4421" s="112"/>
      <c r="AE4421" s="112"/>
      <c r="AF4421" s="112"/>
      <c r="AG4421" s="112"/>
      <c r="AH4421" s="112"/>
      <c r="AI4421" s="112"/>
      <c r="AJ4421" s="112"/>
      <c r="AK4421" s="112"/>
      <c r="AL4421" s="112"/>
      <c r="AM4421" s="112"/>
      <c r="AN4421" s="112"/>
      <c r="AQ4421" t="str">
        <f>AQ4418</f>
        <v/>
      </c>
    </row>
    <row r="4422" spans="1:43" ht="14.25" customHeight="1" x14ac:dyDescent="0.25">
      <c r="A4422" s="99" t="s">
        <v>1167</v>
      </c>
      <c r="B4422" s="114"/>
      <c r="C4422" s="114"/>
      <c r="D4422" s="114"/>
      <c r="E4422" s="114"/>
      <c r="F4422" s="114"/>
      <c r="G4422" s="114"/>
      <c r="H4422" s="114"/>
      <c r="I4422" s="114"/>
      <c r="J4422" s="114"/>
      <c r="K4422" s="114"/>
      <c r="L4422" s="114"/>
      <c r="M4422" s="114"/>
      <c r="N4422" s="114"/>
      <c r="O4422" s="114"/>
      <c r="P4422" s="114"/>
      <c r="Q4422" s="114"/>
      <c r="R4422" s="114"/>
      <c r="S4422" s="114"/>
      <c r="T4422" s="114"/>
      <c r="U4422" s="114"/>
      <c r="V4422" s="114"/>
      <c r="W4422" s="115"/>
      <c r="X4422" s="116"/>
      <c r="Y4422" s="117"/>
      <c r="Z4422" s="115"/>
      <c r="AA4422" s="112" t="s">
        <v>1168</v>
      </c>
      <c r="AB4422" s="113">
        <f>'Demand Input VP'!B2214</f>
        <v>0</v>
      </c>
      <c r="AC4422" s="112">
        <f>'Demand Input VP'!C2214</f>
        <v>0</v>
      </c>
      <c r="AD4422" s="112">
        <f>'Demand Input VP'!D2214</f>
        <v>0</v>
      </c>
      <c r="AE4422" s="112">
        <f>'Demand Input VP'!E2214</f>
        <v>0</v>
      </c>
      <c r="AF4422" s="112">
        <f>'Demand Input VP'!F2214</f>
        <v>0</v>
      </c>
      <c r="AG4422" s="112">
        <f>'Demand Input VP'!G2214</f>
        <v>0</v>
      </c>
      <c r="AH4422" s="112">
        <f>'Demand Input VP'!H2214</f>
        <v>0</v>
      </c>
      <c r="AI4422" s="112">
        <f>'Demand Input VP'!I2214</f>
        <v>0</v>
      </c>
      <c r="AJ4422" s="112">
        <f>'Demand Input VP'!J2214</f>
        <v>0</v>
      </c>
      <c r="AK4422" s="112">
        <f>'Demand Input VP'!K2214</f>
        <v>0</v>
      </c>
      <c r="AL4422" s="112">
        <f>'Demand Input VP'!L2214</f>
        <v>0</v>
      </c>
      <c r="AM4422" s="112">
        <f>'Demand Input VP'!M2214</f>
        <v>0</v>
      </c>
      <c r="AN4422" s="112">
        <f>'Demand Input VP'!N2214</f>
        <v>0</v>
      </c>
      <c r="AQ4422" t="str">
        <f>AQ4418</f>
        <v/>
      </c>
    </row>
    <row r="4423" spans="1:43" ht="14.25" customHeight="1" x14ac:dyDescent="0.25">
      <c r="A4423" s="99" t="s">
        <v>1169</v>
      </c>
      <c r="B4423" s="118"/>
      <c r="C4423" s="118"/>
      <c r="D4423" s="118"/>
      <c r="E4423" s="118"/>
      <c r="F4423" s="118"/>
      <c r="G4423" s="118"/>
      <c r="H4423" s="118"/>
      <c r="I4423" s="118"/>
      <c r="J4423" s="118"/>
      <c r="K4423" s="118"/>
      <c r="L4423" s="118"/>
      <c r="M4423" s="118"/>
      <c r="N4423" s="118"/>
      <c r="O4423" s="118"/>
      <c r="P4423" s="118"/>
      <c r="Q4423" s="118"/>
      <c r="R4423" s="118"/>
      <c r="S4423" s="118"/>
      <c r="T4423" s="118"/>
      <c r="U4423" s="118"/>
      <c r="V4423" s="118"/>
      <c r="W4423" s="115"/>
      <c r="X4423" s="116"/>
      <c r="Y4423" s="117"/>
      <c r="Z4423" s="119"/>
      <c r="AA4423" s="120" t="s">
        <v>1170</v>
      </c>
      <c r="AB4423" s="121">
        <f>'Demand Input VP'!B2213</f>
        <v>0</v>
      </c>
      <c r="AC4423" s="120">
        <f>'Demand Input VP'!C2213</f>
        <v>0</v>
      </c>
      <c r="AD4423" s="120">
        <f>'Demand Input VP'!D2213</f>
        <v>0</v>
      </c>
      <c r="AE4423" s="120">
        <f>'Demand Input VP'!E2213</f>
        <v>0</v>
      </c>
      <c r="AF4423" s="120">
        <f>'Demand Input VP'!F2213</f>
        <v>0</v>
      </c>
      <c r="AG4423" s="120">
        <f>'Demand Input VP'!G2213</f>
        <v>0</v>
      </c>
      <c r="AH4423" s="120">
        <f>'Demand Input VP'!H2213</f>
        <v>0</v>
      </c>
      <c r="AI4423" s="120">
        <f>'Demand Input VP'!I2213</f>
        <v>0</v>
      </c>
      <c r="AJ4423" s="120">
        <f>'Demand Input VP'!J2213</f>
        <v>0</v>
      </c>
      <c r="AK4423" s="120">
        <f>'Demand Input VP'!K2213</f>
        <v>0</v>
      </c>
      <c r="AL4423" s="120">
        <f>'Demand Input VP'!L2213</f>
        <v>0</v>
      </c>
      <c r="AM4423" s="120">
        <f>'Demand Input VP'!M2213</f>
        <v>0</v>
      </c>
      <c r="AN4423" s="120">
        <f>'Demand Input VP'!N2213</f>
        <v>0</v>
      </c>
      <c r="AQ4423" t="str">
        <f>AQ4418</f>
        <v/>
      </c>
    </row>
    <row r="4424" spans="1:43" ht="14.25" customHeight="1" x14ac:dyDescent="0.25">
      <c r="A4424" s="1"/>
      <c r="B4424" s="122"/>
      <c r="C4424" s="122"/>
      <c r="D4424" s="122"/>
      <c r="E4424" s="122"/>
      <c r="F4424" s="122"/>
      <c r="G4424" s="122"/>
      <c r="H4424" s="122"/>
      <c r="I4424" s="122"/>
      <c r="J4424" s="122"/>
      <c r="K4424" s="122"/>
      <c r="L4424" s="122"/>
      <c r="M4424" s="122"/>
      <c r="N4424" s="122"/>
      <c r="O4424" s="122"/>
      <c r="P4424" s="122"/>
      <c r="Q4424" s="122"/>
      <c r="R4424" s="122"/>
      <c r="S4424" s="122"/>
      <c r="T4424" s="122"/>
      <c r="U4424" s="122"/>
      <c r="V4424" s="122"/>
      <c r="W4424" s="123"/>
      <c r="X4424" s="116"/>
      <c r="Y4424" s="117"/>
      <c r="Z4424" s="123"/>
      <c r="AA4424" s="112" t="s">
        <v>1171</v>
      </c>
      <c r="AB4424" s="113">
        <f>'Demand Input MP'!B2214</f>
        <v>0</v>
      </c>
      <c r="AC4424" s="112">
        <f>'Demand Input MP'!C2214</f>
        <v>0</v>
      </c>
      <c r="AD4424" s="112">
        <f>'Demand Input MP'!D2214</f>
        <v>0</v>
      </c>
      <c r="AE4424" s="112">
        <f>'Demand Input MP'!E2214</f>
        <v>0</v>
      </c>
      <c r="AF4424" s="112">
        <f>'Demand Input MP'!F2214</f>
        <v>0</v>
      </c>
      <c r="AG4424" s="112">
        <f>'Demand Input MP'!G2214</f>
        <v>0</v>
      </c>
      <c r="AH4424" s="112">
        <f>'Demand Input MP'!H2214</f>
        <v>0</v>
      </c>
      <c r="AI4424" s="112">
        <f>'Demand Input MP'!I2214</f>
        <v>0</v>
      </c>
      <c r="AJ4424" s="112">
        <f>'Demand Input MP'!J2214</f>
        <v>0</v>
      </c>
      <c r="AK4424" s="112">
        <f>'Demand Input MP'!K2214</f>
        <v>0</v>
      </c>
      <c r="AL4424" s="112">
        <f>'Demand Input MP'!L2214</f>
        <v>0</v>
      </c>
      <c r="AM4424" s="112">
        <f>'Demand Input MP'!M2214</f>
        <v>0</v>
      </c>
      <c r="AN4424" s="112">
        <f>'Demand Input MP'!N2214</f>
        <v>0</v>
      </c>
      <c r="AQ4424" t="str">
        <f>AQ4418</f>
        <v/>
      </c>
    </row>
    <row r="4425" spans="1:43" ht="14.25" customHeight="1" x14ac:dyDescent="0.25">
      <c r="A4425" s="1"/>
      <c r="B4425" s="122"/>
      <c r="C4425" s="122"/>
      <c r="D4425" s="122"/>
      <c r="E4425" s="122"/>
      <c r="F4425" s="122"/>
      <c r="G4425" s="122"/>
      <c r="H4425" s="122"/>
      <c r="I4425" s="122"/>
      <c r="J4425" s="122"/>
      <c r="K4425" s="122"/>
      <c r="L4425" s="122"/>
      <c r="M4425" s="122"/>
      <c r="N4425" s="122"/>
      <c r="O4425" s="122"/>
      <c r="P4425" s="122"/>
      <c r="Q4425" s="122"/>
      <c r="R4425" s="122"/>
      <c r="S4425" s="122"/>
      <c r="T4425" s="122"/>
      <c r="U4425" s="122"/>
      <c r="V4425" s="124" t="s">
        <v>91</v>
      </c>
      <c r="W4425" s="125">
        <f>IFERROR(IF(SUM('Run Rate History'!E445:AD445)&gt;0,(SUMPRODUCT((B4420:AA4420&gt;=PERCENTILE(B4420:AA4420,0.1))*(B4420:AA4420&lt;=PERCENTILE(B4420:AA4420,0.9))*B4420:AA4420)+SUMPRODUCT(('Run Rate History'!E445:AD445&gt;=PERCENTILE(B4420:AA4420,0.1))*('Run Rate History'!E445:AD445&lt;=PERCENTILE(B4420:AA4420,0.9))*'Run Rate History'!E445:AD445))/(SUMPRODUCT((B4420:AA4420&gt;=PERCENTILE(B4420:AA4420,0.1))*(B4420:AA4420&lt;=PERCENTILE(B4420:AA4420,0.9))*1)+SUMPRODUCT(('Run Rate History'!E445:AD445&gt;=PERCENTILE(B4420:AA4420,0.1))*('Run Rate History'!E445:AD445&lt;=PERCENTILE(B4420:AA4420,0.9))*1)),TRIMMEAN(B4420:AA4420,0.15)),0)</f>
        <v>5.6</v>
      </c>
      <c r="X4425" s="126" t="s">
        <v>1172</v>
      </c>
      <c r="Y4425" s="127">
        <f>SUM(B4420:AA4420)/26</f>
        <v>7.0769230769230766</v>
      </c>
      <c r="Z4425" s="128"/>
      <c r="AA4425" s="112" t="s">
        <v>1173</v>
      </c>
      <c r="AB4425" s="113">
        <f>'Demand Input MP'!B2213</f>
        <v>0</v>
      </c>
      <c r="AC4425" s="112">
        <f>'Demand Input MP'!C2213</f>
        <v>0</v>
      </c>
      <c r="AD4425" s="112">
        <f>'Demand Input MP'!D2213</f>
        <v>0</v>
      </c>
      <c r="AE4425" s="112">
        <f>'Demand Input MP'!E2213</f>
        <v>0</v>
      </c>
      <c r="AF4425" s="112">
        <f>'Demand Input MP'!F2213</f>
        <v>0</v>
      </c>
      <c r="AG4425" s="112">
        <f>'Demand Input MP'!G2213</f>
        <v>0</v>
      </c>
      <c r="AH4425" s="112">
        <f>'Demand Input MP'!H2213</f>
        <v>0</v>
      </c>
      <c r="AI4425" s="112">
        <f>'Demand Input MP'!I2213</f>
        <v>0</v>
      </c>
      <c r="AJ4425" s="112">
        <f>'Demand Input MP'!J2213</f>
        <v>0</v>
      </c>
      <c r="AK4425" s="112">
        <f>'Demand Input MP'!K2213</f>
        <v>0</v>
      </c>
      <c r="AL4425" s="112">
        <f>'Demand Input MP'!L2213</f>
        <v>0</v>
      </c>
      <c r="AM4425" s="112">
        <f>'Demand Input MP'!M2213</f>
        <v>0</v>
      </c>
      <c r="AN4425" s="112">
        <f>'Demand Input MP'!N2213</f>
        <v>0</v>
      </c>
      <c r="AQ4425" t="str">
        <f>AQ4418</f>
        <v/>
      </c>
    </row>
    <row r="4426" spans="1:43" ht="14.25" customHeight="1" x14ac:dyDescent="0.25">
      <c r="A4426" s="1"/>
      <c r="B4426" s="122"/>
      <c r="C4426" s="122"/>
      <c r="D4426" s="122"/>
      <c r="E4426" s="122"/>
      <c r="F4426" s="122"/>
      <c r="G4426" s="122"/>
      <c r="H4426" s="122"/>
      <c r="I4426" s="122"/>
      <c r="J4426" s="122"/>
      <c r="K4426" s="122"/>
      <c r="L4426" s="122"/>
      <c r="M4426" s="122"/>
      <c r="N4426" s="122"/>
      <c r="O4426" s="122"/>
      <c r="P4426" s="122"/>
      <c r="Q4426" s="122"/>
      <c r="R4426" s="122"/>
      <c r="S4426" s="122"/>
      <c r="T4426" s="122"/>
      <c r="U4426" s="122"/>
      <c r="V4426" s="124" t="s">
        <v>94</v>
      </c>
      <c r="W4426" s="125">
        <f>IFERROR((1*MIN(MAX(X4420,0.5*IF(SUM('Run Rate History'!E445:AD445)&gt;0,(MEDIAN(IF(B4420:AA4420&gt;0,B4420:AA4420))+MEDIAN(IF('Run Rate History'!E445:AD445&gt;0,'Run Rate History'!E445:AD445)))/2,MEDIAN(IF(B4420:AA4420&gt;0,B4420:AA4420)))),2*IF(SUM('Run Rate History'!E445:AD445)&gt;0,(MEDIAN(IF(B4420:AA4420&gt;0,B4420:AA4420))+MEDIAN(IF('Run Rate History'!E445:AD445&gt;0,'Run Rate History'!E445:AD445)))/2,MEDIAN(IF(B4420:AA4420&gt;0,B4420:AA4420))))+2*MIN(MAX(Y4420,0.5*IF(SUM('Run Rate History'!E445:AD445)&gt;0,(MEDIAN(IF(B4420:AA4420&gt;0,B4420:AA4420))+MEDIAN(IF('Run Rate History'!E445:AD445&gt;0,'Run Rate History'!E445:AD445)))/2,MEDIAN(IF(B4420:AA4420&gt;0,B4420:AA4420)))),2*IF(SUM('Run Rate History'!E445:AD445)&gt;0,(MEDIAN(IF(B4420:AA4420&gt;0,B4420:AA4420))+MEDIAN(IF('Run Rate History'!E445:AD445&gt;0,'Run Rate History'!E445:AD445)))/2,MEDIAN(IF(B4420:AA4420&gt;0,B4420:AA4420))))+3*MIN(MAX(Z4420,0.5*IF(SUM('Run Rate History'!E445:AD445)&gt;0,(MEDIAN(IF(B4420:AA4420&gt;0,B4420:AA4420))+MEDIAN(IF('Run Rate History'!E445:AD445&gt;0,'Run Rate History'!E445:AD445)))/2,MEDIAN(IF(B4420:AA4420&gt;0,B4420:AA4420)))),2*IF(SUM('Run Rate History'!E445:AD445)&gt;0,(MEDIAN(IF(B4420:AA4420&gt;0,B4420:AA4420))+MEDIAN(IF('Run Rate History'!E445:AD445&gt;0,'Run Rate History'!E445:AD445)))/2,MEDIAN(IF(B4420:AA4420&gt;0,B4420:AA4420))))+4*MIN(MAX(AA4420,0.5*IF(SUM('Run Rate History'!E445:AD445)&gt;0,(MEDIAN(IF(B4420:AA4420&gt;0,B4420:AA4420))+MEDIAN(IF('Run Rate History'!E445:AD445&gt;0,'Run Rate History'!E445:AD445)))/2,MEDIAN(IF(B4420:AA4420&gt;0,B4420:AA4420)))),2*IF(SUM('Run Rate History'!E445:AD445)&gt;0,(MEDIAN(IF(B4420:AA4420&gt;0,B4420:AA4420))+MEDIAN(IF('Run Rate History'!E445:AD445&gt;0,'Run Rate History'!E445:AD445)))/2,MEDIAN(IF(B4420:AA4420&gt;0,B4420:AA4420)))))/10,0)</f>
        <v>11.8</v>
      </c>
      <c r="X4426" s="129" t="s">
        <v>1174</v>
      </c>
      <c r="Y4426" s="130">
        <f>IFERROR(VLOOKUP(A4418,'Stanje zaliha'!A:E,5,FALSE()),0)</f>
        <v>12</v>
      </c>
      <c r="Z4426" s="131"/>
      <c r="AA4426" s="113" t="s">
        <v>1175</v>
      </c>
      <c r="AB4426" s="118">
        <f t="shared" ref="AB4426:AN4426" si="882">SUM(AB4422:AB4425)</f>
        <v>0</v>
      </c>
      <c r="AC4426" s="118">
        <f t="shared" si="882"/>
        <v>0</v>
      </c>
      <c r="AD4426" s="118">
        <f t="shared" si="882"/>
        <v>0</v>
      </c>
      <c r="AE4426" s="118">
        <f t="shared" si="882"/>
        <v>0</v>
      </c>
      <c r="AF4426" s="118">
        <f t="shared" si="882"/>
        <v>0</v>
      </c>
      <c r="AG4426" s="118">
        <f t="shared" si="882"/>
        <v>0</v>
      </c>
      <c r="AH4426" s="118">
        <f t="shared" si="882"/>
        <v>0</v>
      </c>
      <c r="AI4426" s="118">
        <f t="shared" si="882"/>
        <v>0</v>
      </c>
      <c r="AJ4426" s="118">
        <f t="shared" si="882"/>
        <v>0</v>
      </c>
      <c r="AK4426" s="118">
        <f t="shared" si="882"/>
        <v>0</v>
      </c>
      <c r="AL4426" s="118">
        <f t="shared" si="882"/>
        <v>0</v>
      </c>
      <c r="AM4426" s="118">
        <f t="shared" si="882"/>
        <v>0</v>
      </c>
      <c r="AN4426" s="118">
        <f t="shared" si="882"/>
        <v>0</v>
      </c>
      <c r="AQ4426" t="str">
        <f>AQ4418</f>
        <v/>
      </c>
    </row>
    <row r="4427" spans="1:43" ht="14.25" customHeight="1" x14ac:dyDescent="0.25">
      <c r="A4427" s="1"/>
      <c r="B4427" s="122"/>
      <c r="C4427" s="122"/>
      <c r="D4427" s="122"/>
      <c r="E4427" s="122"/>
      <c r="F4427" s="122"/>
      <c r="G4427" s="122"/>
      <c r="H4427" s="122"/>
      <c r="I4427" s="122"/>
      <c r="J4427" s="122"/>
      <c r="K4427" s="122"/>
      <c r="L4427" s="122"/>
      <c r="M4427" s="122"/>
      <c r="N4427" s="122"/>
      <c r="O4427" s="122"/>
      <c r="P4427" s="122"/>
      <c r="Q4427" s="122"/>
      <c r="R4427" s="122"/>
      <c r="S4427" s="122"/>
      <c r="T4427" s="122"/>
      <c r="U4427" s="122"/>
      <c r="V4427" s="124" t="s">
        <v>95</v>
      </c>
      <c r="W4427" s="125">
        <f>IFERROR(0.6*W4426+0.4*W4425,0)</f>
        <v>9.32</v>
      </c>
      <c r="X4427" s="132" t="s">
        <v>1176</v>
      </c>
      <c r="Y4427" s="133">
        <f>IFERROR(SUMIF('Popis poslanih narudžbi'!A:A,A4418,'Popis poslanih narudžbi'!C:C),0)</f>
        <v>0</v>
      </c>
      <c r="Z4427" s="131"/>
      <c r="AA4427" s="134" t="s">
        <v>1177</v>
      </c>
      <c r="AB4427" s="118">
        <f t="shared" ref="AB4427:AN4427" si="883">AB4420+AB4426</f>
        <v>16</v>
      </c>
      <c r="AC4427" s="118">
        <f t="shared" si="883"/>
        <v>16</v>
      </c>
      <c r="AD4427" s="118">
        <f t="shared" si="883"/>
        <v>16</v>
      </c>
      <c r="AE4427" s="118">
        <f t="shared" si="883"/>
        <v>16</v>
      </c>
      <c r="AF4427" s="118">
        <f t="shared" si="883"/>
        <v>16</v>
      </c>
      <c r="AG4427" s="118">
        <f t="shared" si="883"/>
        <v>16</v>
      </c>
      <c r="AH4427" s="118">
        <f t="shared" si="883"/>
        <v>16</v>
      </c>
      <c r="AI4427" s="118">
        <f t="shared" si="883"/>
        <v>16</v>
      </c>
      <c r="AJ4427" s="118">
        <f t="shared" si="883"/>
        <v>16</v>
      </c>
      <c r="AK4427" s="118">
        <f t="shared" si="883"/>
        <v>16</v>
      </c>
      <c r="AL4427" s="118">
        <f t="shared" si="883"/>
        <v>16</v>
      </c>
      <c r="AM4427" s="118">
        <f t="shared" si="883"/>
        <v>16</v>
      </c>
      <c r="AN4427" s="118">
        <f t="shared" si="883"/>
        <v>16</v>
      </c>
      <c r="AQ4427" t="str">
        <f>AQ4418</f>
        <v/>
      </c>
    </row>
    <row r="4428" spans="1:43" ht="14.25" customHeight="1" x14ac:dyDescent="0.25">
      <c r="A4428" s="107" t="str">
        <f>'Run Rate'!A446</f>
        <v>BSN06846</v>
      </c>
      <c r="B4428" s="135" t="str">
        <f>'Run Rate'!B446</f>
        <v>Creatine DNA 216g</v>
      </c>
      <c r="C4428" s="135" t="str">
        <f>'Run Rate'!C446</f>
        <v>SPORTSKA PREHRANA</v>
      </c>
      <c r="D4428" s="135" t="str">
        <f>'Run Rate'!D446</f>
        <v>03 BRONZE</v>
      </c>
      <c r="E4428" s="122"/>
      <c r="F4428" s="122"/>
      <c r="G4428" s="122"/>
      <c r="H4428" s="122"/>
      <c r="I4428" s="122"/>
      <c r="J4428" s="122"/>
      <c r="K4428" s="122"/>
      <c r="L4428" s="122"/>
      <c r="M4428" s="122"/>
      <c r="N4428" s="122"/>
      <c r="O4428" s="122"/>
      <c r="P4428" s="122"/>
      <c r="Q4428" s="122"/>
      <c r="R4428" s="122"/>
      <c r="S4428" s="122"/>
      <c r="T4428" s="122"/>
      <c r="U4428" s="122"/>
      <c r="V4428" s="122"/>
      <c r="W4428" s="122"/>
      <c r="X4428" s="122"/>
      <c r="Y4428" s="122"/>
      <c r="Z4428" s="122"/>
      <c r="AA4428" s="122"/>
      <c r="AB4428" s="122"/>
      <c r="AC4428" s="122"/>
      <c r="AD4428" s="122"/>
      <c r="AE4428" s="122"/>
      <c r="AF4428" s="122"/>
      <c r="AG4428" s="122"/>
      <c r="AH4428" s="122"/>
      <c r="AI4428" s="122"/>
      <c r="AJ4428" s="122"/>
      <c r="AK4428" s="122"/>
      <c r="AL4428" s="122"/>
      <c r="AM4428" s="122"/>
      <c r="AN4428" s="122"/>
      <c r="AQ4428" t="str">
        <f>IF(AND(OR($B$1="ALL",$B$1=C4428),OR($E$1="ALL",$E$1=D4428),OR($B$2="ALL",$B$2=A4428),OR($E$2="ALL",IFERROR(SEARCH($E$2,B4428),0)&gt;0)),"MATCH","")</f>
        <v/>
      </c>
    </row>
    <row r="4429" spans="1:43" ht="14.25" customHeight="1" x14ac:dyDescent="0.25">
      <c r="A4429" s="108" t="s">
        <v>1137</v>
      </c>
      <c r="B4429" s="136" t="s">
        <v>1138</v>
      </c>
      <c r="C4429" s="136" t="s">
        <v>1139</v>
      </c>
      <c r="D4429" s="136" t="s">
        <v>1140</v>
      </c>
      <c r="E4429" s="136" t="s">
        <v>1141</v>
      </c>
      <c r="F4429" s="136" t="s">
        <v>1142</v>
      </c>
      <c r="G4429" s="136" t="s">
        <v>1143</v>
      </c>
      <c r="H4429" s="136" t="s">
        <v>1144</v>
      </c>
      <c r="I4429" s="136" t="s">
        <v>1145</v>
      </c>
      <c r="J4429" s="136" t="s">
        <v>1146</v>
      </c>
      <c r="K4429" s="136" t="s">
        <v>1147</v>
      </c>
      <c r="L4429" s="136" t="s">
        <v>1148</v>
      </c>
      <c r="M4429" s="136" t="s">
        <v>1149</v>
      </c>
      <c r="N4429" s="136" t="s">
        <v>1150</v>
      </c>
      <c r="O4429" s="136" t="s">
        <v>1151</v>
      </c>
      <c r="P4429" s="136" t="s">
        <v>1152</v>
      </c>
      <c r="Q4429" s="136" t="s">
        <v>1153</v>
      </c>
      <c r="R4429" s="136" t="s">
        <v>1154</v>
      </c>
      <c r="S4429" s="136" t="s">
        <v>1155</v>
      </c>
      <c r="T4429" s="136" t="s">
        <v>1156</v>
      </c>
      <c r="U4429" s="136" t="s">
        <v>1157</v>
      </c>
      <c r="V4429" s="136" t="s">
        <v>1158</v>
      </c>
      <c r="W4429" s="136" t="s">
        <v>1159</v>
      </c>
      <c r="X4429" s="136" t="s">
        <v>1160</v>
      </c>
      <c r="Y4429" s="136" t="s">
        <v>1161</v>
      </c>
      <c r="Z4429" s="136" t="s">
        <v>1162</v>
      </c>
      <c r="AA4429" s="136" t="s">
        <v>1163</v>
      </c>
      <c r="AB4429" s="137" t="s">
        <v>156</v>
      </c>
      <c r="AC4429" s="137" t="s">
        <v>157</v>
      </c>
      <c r="AD4429" s="137" t="s">
        <v>158</v>
      </c>
      <c r="AE4429" s="137" t="s">
        <v>139</v>
      </c>
      <c r="AF4429" s="138" t="s">
        <v>140</v>
      </c>
      <c r="AG4429" s="138" t="s">
        <v>141</v>
      </c>
      <c r="AH4429" s="138" t="s">
        <v>142</v>
      </c>
      <c r="AI4429" s="138" t="s">
        <v>143</v>
      </c>
      <c r="AJ4429" s="139" t="s">
        <v>144</v>
      </c>
      <c r="AK4429" s="139" t="s">
        <v>145</v>
      </c>
      <c r="AL4429" s="139" t="s">
        <v>146</v>
      </c>
      <c r="AM4429" s="140" t="s">
        <v>147</v>
      </c>
      <c r="AN4429" s="140" t="s">
        <v>148</v>
      </c>
      <c r="AQ4429" t="str">
        <f>AQ4428</f>
        <v/>
      </c>
    </row>
    <row r="4430" spans="1:43" ht="14.25" customHeight="1" x14ac:dyDescent="0.25">
      <c r="A4430" s="99" t="s">
        <v>1164</v>
      </c>
      <c r="B4430" s="112">
        <f>'Run Rate'!E446</f>
        <v>3</v>
      </c>
      <c r="C4430" s="112">
        <f>'Run Rate'!F446</f>
        <v>3</v>
      </c>
      <c r="D4430" s="112">
        <f>'Run Rate'!G446</f>
        <v>2</v>
      </c>
      <c r="E4430" s="112">
        <f>'Run Rate'!H446</f>
        <v>1</v>
      </c>
      <c r="F4430" s="112">
        <f>'Run Rate'!I446</f>
        <v>1</v>
      </c>
      <c r="G4430" s="112">
        <f>'Run Rate'!J446</f>
        <v>2</v>
      </c>
      <c r="H4430" s="112">
        <f>'Run Rate'!K446</f>
        <v>1</v>
      </c>
      <c r="I4430" s="112">
        <f>'Run Rate'!L446</f>
        <v>4</v>
      </c>
      <c r="J4430" s="112">
        <f>'Run Rate'!M446</f>
        <v>5</v>
      </c>
      <c r="K4430" s="112">
        <f>'Run Rate'!N446</f>
        <v>3</v>
      </c>
      <c r="L4430" s="112">
        <f>'Run Rate'!O446</f>
        <v>3</v>
      </c>
      <c r="M4430" s="112">
        <f>'Run Rate'!P446</f>
        <v>7</v>
      </c>
      <c r="N4430" s="112">
        <f>'Run Rate'!Q446</f>
        <v>3</v>
      </c>
      <c r="O4430" s="112">
        <f>'Run Rate'!R446</f>
        <v>1</v>
      </c>
      <c r="P4430" s="112">
        <f>'Run Rate'!S446</f>
        <v>2</v>
      </c>
      <c r="Q4430" s="112">
        <f>'Run Rate'!T446</f>
        <v>2</v>
      </c>
      <c r="R4430" s="112">
        <f>'Run Rate'!U446</f>
        <v>5</v>
      </c>
      <c r="S4430" s="112">
        <f>'Run Rate'!V446</f>
        <v>7</v>
      </c>
      <c r="T4430" s="112">
        <f>'Run Rate'!W446</f>
        <v>2</v>
      </c>
      <c r="U4430" s="112">
        <f>'Run Rate'!X446</f>
        <v>4</v>
      </c>
      <c r="V4430" s="112">
        <f>'Run Rate'!Y446</f>
        <v>5</v>
      </c>
      <c r="W4430" s="112">
        <f>'Run Rate'!Z446</f>
        <v>3</v>
      </c>
      <c r="X4430" s="112">
        <f>'Run Rate'!AA446</f>
        <v>1</v>
      </c>
      <c r="Y4430" s="112">
        <f>'Run Rate'!AB446</f>
        <v>0</v>
      </c>
      <c r="Z4430" s="112">
        <f>'Run Rate'!AC446</f>
        <v>3</v>
      </c>
      <c r="AA4430" s="112">
        <f>'Run Rate'!AD446</f>
        <v>0</v>
      </c>
      <c r="AB4430" s="113">
        <v>2</v>
      </c>
      <c r="AC4430" s="112">
        <v>2</v>
      </c>
      <c r="AD4430" s="112">
        <v>2</v>
      </c>
      <c r="AE4430" s="112">
        <v>2</v>
      </c>
      <c r="AF4430" s="112">
        <v>2</v>
      </c>
      <c r="AG4430" s="112">
        <v>2</v>
      </c>
      <c r="AH4430" s="112">
        <v>2</v>
      </c>
      <c r="AI4430" s="112">
        <v>2</v>
      </c>
      <c r="AJ4430" s="112">
        <v>2</v>
      </c>
      <c r="AK4430" s="112">
        <v>2</v>
      </c>
      <c r="AL4430" s="112">
        <v>2</v>
      </c>
      <c r="AM4430" s="112">
        <v>2</v>
      </c>
      <c r="AN4430" s="112">
        <v>2</v>
      </c>
      <c r="AQ4430" t="str">
        <f>AQ4428</f>
        <v/>
      </c>
    </row>
    <row r="4431" spans="1:43" ht="14.25" customHeight="1" x14ac:dyDescent="0.25">
      <c r="A4431" s="99" t="s">
        <v>1165</v>
      </c>
      <c r="B4431" s="114"/>
      <c r="C4431" s="114"/>
      <c r="D4431" s="114"/>
      <c r="E4431" s="114"/>
      <c r="F4431" s="114"/>
      <c r="G4431" s="114"/>
      <c r="H4431" s="114"/>
      <c r="I4431" s="114"/>
      <c r="J4431" s="114"/>
      <c r="K4431" s="114"/>
      <c r="L4431" s="114"/>
      <c r="M4431" s="114"/>
      <c r="N4431" s="114"/>
      <c r="O4431" s="114"/>
      <c r="P4431" s="114"/>
      <c r="Q4431" s="114"/>
      <c r="R4431" s="114"/>
      <c r="S4431" s="114"/>
      <c r="T4431" s="114"/>
      <c r="U4431" s="114"/>
      <c r="V4431" s="114"/>
      <c r="W4431" s="115"/>
      <c r="X4431" s="115"/>
      <c r="Y4431" s="115"/>
      <c r="Z4431" s="115"/>
      <c r="AA4431" s="112" t="s">
        <v>1166</v>
      </c>
      <c r="AB4431" s="113"/>
      <c r="AC4431" s="112"/>
      <c r="AD4431" s="112"/>
      <c r="AE4431" s="112"/>
      <c r="AF4431" s="112"/>
      <c r="AG4431" s="112"/>
      <c r="AH4431" s="112"/>
      <c r="AI4431" s="112"/>
      <c r="AJ4431" s="112"/>
      <c r="AK4431" s="112"/>
      <c r="AL4431" s="112"/>
      <c r="AM4431" s="112"/>
      <c r="AN4431" s="112"/>
      <c r="AQ4431" t="str">
        <f>AQ4428</f>
        <v/>
      </c>
    </row>
    <row r="4432" spans="1:43" ht="14.25" customHeight="1" x14ac:dyDescent="0.25">
      <c r="A4432" s="99" t="s">
        <v>1167</v>
      </c>
      <c r="B4432" s="114"/>
      <c r="C4432" s="114"/>
      <c r="D4432" s="114"/>
      <c r="E4432" s="114"/>
      <c r="F4432" s="114"/>
      <c r="G4432" s="114"/>
      <c r="H4432" s="114"/>
      <c r="I4432" s="114"/>
      <c r="J4432" s="114"/>
      <c r="K4432" s="114"/>
      <c r="L4432" s="114"/>
      <c r="M4432" s="114"/>
      <c r="N4432" s="114"/>
      <c r="O4432" s="114"/>
      <c r="P4432" s="114"/>
      <c r="Q4432" s="114"/>
      <c r="R4432" s="114"/>
      <c r="S4432" s="114"/>
      <c r="T4432" s="114"/>
      <c r="U4432" s="114"/>
      <c r="V4432" s="114"/>
      <c r="W4432" s="115"/>
      <c r="X4432" s="116"/>
      <c r="Y4432" s="117"/>
      <c r="Z4432" s="115"/>
      <c r="AA4432" s="112" t="s">
        <v>1168</v>
      </c>
      <c r="AB4432" s="113">
        <f>'Demand Input VP'!B2219</f>
        <v>0</v>
      </c>
      <c r="AC4432" s="112">
        <f>'Demand Input VP'!C2219</f>
        <v>0</v>
      </c>
      <c r="AD4432" s="112">
        <f>'Demand Input VP'!D2219</f>
        <v>0</v>
      </c>
      <c r="AE4432" s="112">
        <f>'Demand Input VP'!E2219</f>
        <v>0</v>
      </c>
      <c r="AF4432" s="112">
        <f>'Demand Input VP'!F2219</f>
        <v>0</v>
      </c>
      <c r="AG4432" s="112">
        <f>'Demand Input VP'!G2219</f>
        <v>0</v>
      </c>
      <c r="AH4432" s="112">
        <f>'Demand Input VP'!H2219</f>
        <v>0</v>
      </c>
      <c r="AI4432" s="112">
        <f>'Demand Input VP'!I2219</f>
        <v>0</v>
      </c>
      <c r="AJ4432" s="112">
        <f>'Demand Input VP'!J2219</f>
        <v>0</v>
      </c>
      <c r="AK4432" s="112">
        <f>'Demand Input VP'!K2219</f>
        <v>0</v>
      </c>
      <c r="AL4432" s="112">
        <f>'Demand Input VP'!L2219</f>
        <v>0</v>
      </c>
      <c r="AM4432" s="112">
        <f>'Demand Input VP'!M2219</f>
        <v>0</v>
      </c>
      <c r="AN4432" s="112">
        <f>'Demand Input VP'!N2219</f>
        <v>0</v>
      </c>
      <c r="AQ4432" t="str">
        <f>AQ4428</f>
        <v/>
      </c>
    </row>
    <row r="4433" spans="1:43" ht="14.25" customHeight="1" x14ac:dyDescent="0.25">
      <c r="A4433" s="99" t="s">
        <v>1169</v>
      </c>
      <c r="B4433" s="118"/>
      <c r="C4433" s="118"/>
      <c r="D4433" s="118"/>
      <c r="E4433" s="118"/>
      <c r="F4433" s="118"/>
      <c r="G4433" s="118"/>
      <c r="H4433" s="118"/>
      <c r="I4433" s="118"/>
      <c r="J4433" s="118"/>
      <c r="K4433" s="118"/>
      <c r="L4433" s="118"/>
      <c r="M4433" s="118"/>
      <c r="N4433" s="118"/>
      <c r="O4433" s="118"/>
      <c r="P4433" s="118"/>
      <c r="Q4433" s="118"/>
      <c r="R4433" s="118"/>
      <c r="S4433" s="118"/>
      <c r="T4433" s="118"/>
      <c r="U4433" s="118"/>
      <c r="V4433" s="118"/>
      <c r="W4433" s="115"/>
      <c r="X4433" s="116"/>
      <c r="Y4433" s="117"/>
      <c r="Z4433" s="119"/>
      <c r="AA4433" s="120" t="s">
        <v>1170</v>
      </c>
      <c r="AB4433" s="121">
        <f>'Demand Input VP'!B2218</f>
        <v>0</v>
      </c>
      <c r="AC4433" s="120">
        <f>'Demand Input VP'!C2218</f>
        <v>0</v>
      </c>
      <c r="AD4433" s="120">
        <f>'Demand Input VP'!D2218</f>
        <v>0</v>
      </c>
      <c r="AE4433" s="120">
        <f>'Demand Input VP'!E2218</f>
        <v>0</v>
      </c>
      <c r="AF4433" s="120">
        <f>'Demand Input VP'!F2218</f>
        <v>0</v>
      </c>
      <c r="AG4433" s="120">
        <f>'Demand Input VP'!G2218</f>
        <v>0</v>
      </c>
      <c r="AH4433" s="120">
        <f>'Demand Input VP'!H2218</f>
        <v>0</v>
      </c>
      <c r="AI4433" s="120">
        <f>'Demand Input VP'!I2218</f>
        <v>0</v>
      </c>
      <c r="AJ4433" s="120">
        <f>'Demand Input VP'!J2218</f>
        <v>0</v>
      </c>
      <c r="AK4433" s="120">
        <f>'Demand Input VP'!K2218</f>
        <v>0</v>
      </c>
      <c r="AL4433" s="120">
        <f>'Demand Input VP'!L2218</f>
        <v>0</v>
      </c>
      <c r="AM4433" s="120">
        <f>'Demand Input VP'!M2218</f>
        <v>0</v>
      </c>
      <c r="AN4433" s="120">
        <f>'Demand Input VP'!N2218</f>
        <v>0</v>
      </c>
      <c r="AQ4433" t="str">
        <f>AQ4428</f>
        <v/>
      </c>
    </row>
    <row r="4434" spans="1:43" ht="14.25" customHeight="1" x14ac:dyDescent="0.25">
      <c r="A4434" s="1"/>
      <c r="B4434" s="122"/>
      <c r="C4434" s="122"/>
      <c r="D4434" s="122"/>
      <c r="E4434" s="122"/>
      <c r="F4434" s="122"/>
      <c r="G4434" s="122"/>
      <c r="H4434" s="122"/>
      <c r="I4434" s="122"/>
      <c r="J4434" s="122"/>
      <c r="K4434" s="122"/>
      <c r="L4434" s="122"/>
      <c r="M4434" s="122"/>
      <c r="N4434" s="122"/>
      <c r="O4434" s="122"/>
      <c r="P4434" s="122"/>
      <c r="Q4434" s="122"/>
      <c r="R4434" s="122"/>
      <c r="S4434" s="122"/>
      <c r="T4434" s="122"/>
      <c r="U4434" s="122"/>
      <c r="V4434" s="122"/>
      <c r="W4434" s="123"/>
      <c r="X4434" s="116"/>
      <c r="Y4434" s="117"/>
      <c r="Z4434" s="123"/>
      <c r="AA4434" s="112" t="s">
        <v>1171</v>
      </c>
      <c r="AB4434" s="113">
        <f>'Demand Input MP'!B2219</f>
        <v>0</v>
      </c>
      <c r="AC4434" s="112">
        <f>'Demand Input MP'!C2219</f>
        <v>0</v>
      </c>
      <c r="AD4434" s="112">
        <f>'Demand Input MP'!D2219</f>
        <v>0</v>
      </c>
      <c r="AE4434" s="112">
        <f>'Demand Input MP'!E2219</f>
        <v>0</v>
      </c>
      <c r="AF4434" s="112">
        <f>'Demand Input MP'!F2219</f>
        <v>0</v>
      </c>
      <c r="AG4434" s="112">
        <f>'Demand Input MP'!G2219</f>
        <v>0</v>
      </c>
      <c r="AH4434" s="112">
        <f>'Demand Input MP'!H2219</f>
        <v>0</v>
      </c>
      <c r="AI4434" s="112">
        <f>'Demand Input MP'!I2219</f>
        <v>0</v>
      </c>
      <c r="AJ4434" s="112">
        <f>'Demand Input MP'!J2219</f>
        <v>0</v>
      </c>
      <c r="AK4434" s="112">
        <f>'Demand Input MP'!K2219</f>
        <v>0</v>
      </c>
      <c r="AL4434" s="112">
        <f>'Demand Input MP'!L2219</f>
        <v>0</v>
      </c>
      <c r="AM4434" s="112">
        <f>'Demand Input MP'!M2219</f>
        <v>0</v>
      </c>
      <c r="AN4434" s="112">
        <f>'Demand Input MP'!N2219</f>
        <v>0</v>
      </c>
      <c r="AQ4434" t="str">
        <f>AQ4428</f>
        <v/>
      </c>
    </row>
    <row r="4435" spans="1:43" ht="14.25" customHeight="1" x14ac:dyDescent="0.25">
      <c r="A4435" s="1"/>
      <c r="B4435" s="122"/>
      <c r="C4435" s="122"/>
      <c r="D4435" s="122"/>
      <c r="E4435" s="122"/>
      <c r="F4435" s="122"/>
      <c r="G4435" s="122"/>
      <c r="H4435" s="122"/>
      <c r="I4435" s="122"/>
      <c r="J4435" s="122"/>
      <c r="K4435" s="122"/>
      <c r="L4435" s="122"/>
      <c r="M4435" s="122"/>
      <c r="N4435" s="122"/>
      <c r="O4435" s="122"/>
      <c r="P4435" s="122"/>
      <c r="Q4435" s="122"/>
      <c r="R4435" s="122"/>
      <c r="S4435" s="122"/>
      <c r="T4435" s="122"/>
      <c r="U4435" s="122"/>
      <c r="V4435" s="124" t="s">
        <v>91</v>
      </c>
      <c r="W4435" s="125">
        <f>IFERROR(IF(SUM('Run Rate History'!E446:AD446)&gt;0,(SUMPRODUCT((B4430:AA4430&gt;=PERCENTILE(B4430:AA4430,0.1))*(B4430:AA4430&lt;=PERCENTILE(B4430:AA4430,0.9))*B4430:AA4430)+SUMPRODUCT(('Run Rate History'!E446:AD446&gt;=PERCENTILE(B4430:AA4430,0.1))*('Run Rate History'!E446:AD446&lt;=PERCENTILE(B4430:AA4430,0.9))*'Run Rate History'!E446:AD446))/(SUMPRODUCT((B4430:AA4430&gt;=PERCENTILE(B4430:AA4430,0.1))*(B4430:AA4430&lt;=PERCENTILE(B4430:AA4430,0.9))*1)+SUMPRODUCT(('Run Rate History'!E446:AD446&gt;=PERCENTILE(B4430:AA4430,0.1))*('Run Rate History'!E446:AD446&lt;=PERCENTILE(B4430:AA4430,0.9))*1)),TRIMMEAN(B4430:AA4430,0.15)),0)</f>
        <v>2.7435897435897436</v>
      </c>
      <c r="X4435" s="126" t="s">
        <v>1172</v>
      </c>
      <c r="Y4435" s="127">
        <f>SUM(B4430:AA4430)/26</f>
        <v>2.8076923076923075</v>
      </c>
      <c r="Z4435" s="128"/>
      <c r="AA4435" s="112" t="s">
        <v>1173</v>
      </c>
      <c r="AB4435" s="113">
        <f>'Demand Input MP'!B2218</f>
        <v>0</v>
      </c>
      <c r="AC4435" s="112">
        <f>'Demand Input MP'!C2218</f>
        <v>0</v>
      </c>
      <c r="AD4435" s="112">
        <f>'Demand Input MP'!D2218</f>
        <v>0</v>
      </c>
      <c r="AE4435" s="112">
        <f>'Demand Input MP'!E2218</f>
        <v>0</v>
      </c>
      <c r="AF4435" s="112">
        <f>'Demand Input MP'!F2218</f>
        <v>0</v>
      </c>
      <c r="AG4435" s="112">
        <f>'Demand Input MP'!G2218</f>
        <v>0</v>
      </c>
      <c r="AH4435" s="112">
        <f>'Demand Input MP'!H2218</f>
        <v>0</v>
      </c>
      <c r="AI4435" s="112">
        <f>'Demand Input MP'!I2218</f>
        <v>0</v>
      </c>
      <c r="AJ4435" s="112">
        <f>'Demand Input MP'!J2218</f>
        <v>0</v>
      </c>
      <c r="AK4435" s="112">
        <f>'Demand Input MP'!K2218</f>
        <v>0</v>
      </c>
      <c r="AL4435" s="112">
        <f>'Demand Input MP'!L2218</f>
        <v>0</v>
      </c>
      <c r="AM4435" s="112">
        <f>'Demand Input MP'!M2218</f>
        <v>0</v>
      </c>
      <c r="AN4435" s="112">
        <f>'Demand Input MP'!N2218</f>
        <v>0</v>
      </c>
      <c r="AQ4435" t="str">
        <f>AQ4428</f>
        <v/>
      </c>
    </row>
    <row r="4436" spans="1:43" ht="14.25" customHeight="1" x14ac:dyDescent="0.25">
      <c r="A4436" s="1"/>
      <c r="B4436" s="122"/>
      <c r="C4436" s="122"/>
      <c r="D4436" s="122"/>
      <c r="E4436" s="122"/>
      <c r="F4436" s="122"/>
      <c r="G4436" s="122"/>
      <c r="H4436" s="122"/>
      <c r="I4436" s="122"/>
      <c r="J4436" s="122"/>
      <c r="K4436" s="122"/>
      <c r="L4436" s="122"/>
      <c r="M4436" s="122"/>
      <c r="N4436" s="122"/>
      <c r="O4436" s="122"/>
      <c r="P4436" s="122"/>
      <c r="Q4436" s="122"/>
      <c r="R4436" s="122"/>
      <c r="S4436" s="122"/>
      <c r="T4436" s="122"/>
      <c r="U4436" s="122"/>
      <c r="V4436" s="124" t="s">
        <v>94</v>
      </c>
      <c r="W4436" s="125">
        <f>IFERROR((1*MIN(MAX(X4430,0.5*IF(SUM('Run Rate History'!E446:AD446)&gt;0,(MEDIAN(IF(B4430:AA4430&gt;0,B4430:AA4430))+MEDIAN(IF('Run Rate History'!E446:AD446&gt;0,'Run Rate History'!E446:AD446)))/2,MEDIAN(IF(B4430:AA4430&gt;0,B4430:AA4430)))),2*IF(SUM('Run Rate History'!E446:AD446)&gt;0,(MEDIAN(IF(B4430:AA4430&gt;0,B4430:AA4430))+MEDIAN(IF('Run Rate History'!E446:AD446&gt;0,'Run Rate History'!E446:AD446)))/2,MEDIAN(IF(B4430:AA4430&gt;0,B4430:AA4430))))+2*MIN(MAX(Y4430,0.5*IF(SUM('Run Rate History'!E446:AD446)&gt;0,(MEDIAN(IF(B4430:AA4430&gt;0,B4430:AA4430))+MEDIAN(IF('Run Rate History'!E446:AD446&gt;0,'Run Rate History'!E446:AD446)))/2,MEDIAN(IF(B4430:AA4430&gt;0,B4430:AA4430)))),2*IF(SUM('Run Rate History'!E446:AD446)&gt;0,(MEDIAN(IF(B4430:AA4430&gt;0,B4430:AA4430))+MEDIAN(IF('Run Rate History'!E446:AD446&gt;0,'Run Rate History'!E446:AD446)))/2,MEDIAN(IF(B4430:AA4430&gt;0,B4430:AA4430))))+3*MIN(MAX(Z4430,0.5*IF(SUM('Run Rate History'!E446:AD446)&gt;0,(MEDIAN(IF(B4430:AA4430&gt;0,B4430:AA4430))+MEDIAN(IF('Run Rate History'!E446:AD446&gt;0,'Run Rate History'!E446:AD446)))/2,MEDIAN(IF(B4430:AA4430&gt;0,B4430:AA4430)))),2*IF(SUM('Run Rate History'!E446:AD446)&gt;0,(MEDIAN(IF(B4430:AA4430&gt;0,B4430:AA4430))+MEDIAN(IF('Run Rate History'!E446:AD446&gt;0,'Run Rate History'!E446:AD446)))/2,MEDIAN(IF(B4430:AA4430&gt;0,B4430:AA4430))))+4*MIN(MAX(AA4430,0.5*IF(SUM('Run Rate History'!E446:AD446)&gt;0,(MEDIAN(IF(B4430:AA4430&gt;0,B4430:AA4430))+MEDIAN(IF('Run Rate History'!E446:AD446&gt;0,'Run Rate History'!E446:AD446)))/2,MEDIAN(IF(B4430:AA4430&gt;0,B4430:AA4430)))),2*IF(SUM('Run Rate History'!E446:AD446)&gt;0,(MEDIAN(IF(B4430:AA4430&gt;0,B4430:AA4430))+MEDIAN(IF('Run Rate History'!E446:AD446&gt;0,'Run Rate History'!E446:AD446)))/2,MEDIAN(IF(B4430:AA4430&gt;0,B4430:AA4430)))))/10,0)</f>
        <v>1.95</v>
      </c>
      <c r="X4436" s="129" t="s">
        <v>1174</v>
      </c>
      <c r="Y4436" s="130">
        <f>IFERROR(VLOOKUP(A4428,'Stanje zaliha'!A:E,5,FALSE()),0)</f>
        <v>340</v>
      </c>
      <c r="Z4436" s="131"/>
      <c r="AA4436" s="113" t="s">
        <v>1175</v>
      </c>
      <c r="AB4436" s="118">
        <f t="shared" ref="AB4436:AN4436" si="884">SUM(AB4432:AB4435)</f>
        <v>0</v>
      </c>
      <c r="AC4436" s="118">
        <f t="shared" si="884"/>
        <v>0</v>
      </c>
      <c r="AD4436" s="118">
        <f t="shared" si="884"/>
        <v>0</v>
      </c>
      <c r="AE4436" s="118">
        <f t="shared" si="884"/>
        <v>0</v>
      </c>
      <c r="AF4436" s="118">
        <f t="shared" si="884"/>
        <v>0</v>
      </c>
      <c r="AG4436" s="118">
        <f t="shared" si="884"/>
        <v>0</v>
      </c>
      <c r="AH4436" s="118">
        <f t="shared" si="884"/>
        <v>0</v>
      </c>
      <c r="AI4436" s="118">
        <f t="shared" si="884"/>
        <v>0</v>
      </c>
      <c r="AJ4436" s="118">
        <f t="shared" si="884"/>
        <v>0</v>
      </c>
      <c r="AK4436" s="118">
        <f t="shared" si="884"/>
        <v>0</v>
      </c>
      <c r="AL4436" s="118">
        <f t="shared" si="884"/>
        <v>0</v>
      </c>
      <c r="AM4436" s="118">
        <f t="shared" si="884"/>
        <v>0</v>
      </c>
      <c r="AN4436" s="118">
        <f t="shared" si="884"/>
        <v>0</v>
      </c>
      <c r="AQ4436" t="str">
        <f>AQ4428</f>
        <v/>
      </c>
    </row>
    <row r="4437" spans="1:43" ht="14.25" customHeight="1" x14ac:dyDescent="0.25">
      <c r="A4437" s="1"/>
      <c r="B4437" s="122"/>
      <c r="C4437" s="122"/>
      <c r="D4437" s="122"/>
      <c r="E4437" s="122"/>
      <c r="F4437" s="122"/>
      <c r="G4437" s="122"/>
      <c r="H4437" s="122"/>
      <c r="I4437" s="122"/>
      <c r="J4437" s="122"/>
      <c r="K4437" s="122"/>
      <c r="L4437" s="122"/>
      <c r="M4437" s="122"/>
      <c r="N4437" s="122"/>
      <c r="O4437" s="122"/>
      <c r="P4437" s="122"/>
      <c r="Q4437" s="122"/>
      <c r="R4437" s="122"/>
      <c r="S4437" s="122"/>
      <c r="T4437" s="122"/>
      <c r="U4437" s="122"/>
      <c r="V4437" s="124" t="s">
        <v>95</v>
      </c>
      <c r="W4437" s="125">
        <f>IFERROR(0.6*W4436+0.4*W4435,0)</f>
        <v>2.2674358974358975</v>
      </c>
      <c r="X4437" s="132" t="s">
        <v>1176</v>
      </c>
      <c r="Y4437" s="133">
        <f>IFERROR(SUMIF('Popis poslanih narudžbi'!A:A,A4428,'Popis poslanih narudžbi'!C:C),0)</f>
        <v>0</v>
      </c>
      <c r="Z4437" s="131"/>
      <c r="AA4437" s="134" t="s">
        <v>1177</v>
      </c>
      <c r="AB4437" s="118">
        <f t="shared" ref="AB4437:AN4437" si="885">AB4430+AB4436</f>
        <v>2</v>
      </c>
      <c r="AC4437" s="118">
        <f t="shared" si="885"/>
        <v>2</v>
      </c>
      <c r="AD4437" s="118">
        <f t="shared" si="885"/>
        <v>2</v>
      </c>
      <c r="AE4437" s="118">
        <f t="shared" si="885"/>
        <v>2</v>
      </c>
      <c r="AF4437" s="118">
        <f t="shared" si="885"/>
        <v>2</v>
      </c>
      <c r="AG4437" s="118">
        <f t="shared" si="885"/>
        <v>2</v>
      </c>
      <c r="AH4437" s="118">
        <f t="shared" si="885"/>
        <v>2</v>
      </c>
      <c r="AI4437" s="118">
        <f t="shared" si="885"/>
        <v>2</v>
      </c>
      <c r="AJ4437" s="118">
        <f t="shared" si="885"/>
        <v>2</v>
      </c>
      <c r="AK4437" s="118">
        <f t="shared" si="885"/>
        <v>2</v>
      </c>
      <c r="AL4437" s="118">
        <f t="shared" si="885"/>
        <v>2</v>
      </c>
      <c r="AM4437" s="118">
        <f t="shared" si="885"/>
        <v>2</v>
      </c>
      <c r="AN4437" s="118">
        <f t="shared" si="885"/>
        <v>2</v>
      </c>
      <c r="AQ4437" t="str">
        <f>AQ4428</f>
        <v/>
      </c>
    </row>
    <row r="4438" spans="1:43" ht="14.25" customHeight="1" x14ac:dyDescent="0.25">
      <c r="A4438" s="107" t="str">
        <f>'Run Rate'!A447</f>
        <v>ATC06723</v>
      </c>
      <c r="B4438" s="135" t="str">
        <f>'Run Rate'!B447</f>
        <v>Gurtne univerzalne Atleticore</v>
      </c>
      <c r="C4438" s="135" t="str">
        <f>'Run Rate'!C447</f>
        <v>FITNESS OPREMA</v>
      </c>
      <c r="D4438" s="135" t="str">
        <f>'Run Rate'!D447</f>
        <v>03 BRONZE</v>
      </c>
      <c r="E4438" s="122"/>
      <c r="F4438" s="122"/>
      <c r="G4438" s="122"/>
      <c r="H4438" s="122"/>
      <c r="I4438" s="122"/>
      <c r="J4438" s="122"/>
      <c r="K4438" s="122"/>
      <c r="L4438" s="122"/>
      <c r="M4438" s="122"/>
      <c r="N4438" s="122"/>
      <c r="O4438" s="122"/>
      <c r="P4438" s="122"/>
      <c r="Q4438" s="122"/>
      <c r="R4438" s="122"/>
      <c r="S4438" s="122"/>
      <c r="T4438" s="122"/>
      <c r="U4438" s="122"/>
      <c r="V4438" s="122"/>
      <c r="W4438" s="122"/>
      <c r="X4438" s="122"/>
      <c r="Y4438" s="122"/>
      <c r="Z4438" s="122"/>
      <c r="AA4438" s="122"/>
      <c r="AB4438" s="122"/>
      <c r="AC4438" s="122"/>
      <c r="AD4438" s="122"/>
      <c r="AE4438" s="122"/>
      <c r="AF4438" s="122"/>
      <c r="AG4438" s="122"/>
      <c r="AH4438" s="122"/>
      <c r="AI4438" s="122"/>
      <c r="AJ4438" s="122"/>
      <c r="AK4438" s="122"/>
      <c r="AL4438" s="122"/>
      <c r="AM4438" s="122"/>
      <c r="AN4438" s="122"/>
      <c r="AQ4438" t="str">
        <f>IF(AND(OR($B$1="ALL",$B$1=C4438),OR($E$1="ALL",$E$1=D4438),OR($B$2="ALL",$B$2=A4438),OR($E$2="ALL",IFERROR(SEARCH($E$2,B4438),0)&gt;0)),"MATCH","")</f>
        <v/>
      </c>
    </row>
    <row r="4439" spans="1:43" ht="14.25" customHeight="1" x14ac:dyDescent="0.25">
      <c r="A4439" s="108" t="s">
        <v>1137</v>
      </c>
      <c r="B4439" s="136" t="s">
        <v>1138</v>
      </c>
      <c r="C4439" s="136" t="s">
        <v>1139</v>
      </c>
      <c r="D4439" s="136" t="s">
        <v>1140</v>
      </c>
      <c r="E4439" s="136" t="s">
        <v>1141</v>
      </c>
      <c r="F4439" s="136" t="s">
        <v>1142</v>
      </c>
      <c r="G4439" s="136" t="s">
        <v>1143</v>
      </c>
      <c r="H4439" s="136" t="s">
        <v>1144</v>
      </c>
      <c r="I4439" s="136" t="s">
        <v>1145</v>
      </c>
      <c r="J4439" s="136" t="s">
        <v>1146</v>
      </c>
      <c r="K4439" s="136" t="s">
        <v>1147</v>
      </c>
      <c r="L4439" s="136" t="s">
        <v>1148</v>
      </c>
      <c r="M4439" s="136" t="s">
        <v>1149</v>
      </c>
      <c r="N4439" s="136" t="s">
        <v>1150</v>
      </c>
      <c r="O4439" s="136" t="s">
        <v>1151</v>
      </c>
      <c r="P4439" s="136" t="s">
        <v>1152</v>
      </c>
      <c r="Q4439" s="136" t="s">
        <v>1153</v>
      </c>
      <c r="R4439" s="136" t="s">
        <v>1154</v>
      </c>
      <c r="S4439" s="136" t="s">
        <v>1155</v>
      </c>
      <c r="T4439" s="136" t="s">
        <v>1156</v>
      </c>
      <c r="U4439" s="136" t="s">
        <v>1157</v>
      </c>
      <c r="V4439" s="136" t="s">
        <v>1158</v>
      </c>
      <c r="W4439" s="136" t="s">
        <v>1159</v>
      </c>
      <c r="X4439" s="136" t="s">
        <v>1160</v>
      </c>
      <c r="Y4439" s="136" t="s">
        <v>1161</v>
      </c>
      <c r="Z4439" s="136" t="s">
        <v>1162</v>
      </c>
      <c r="AA4439" s="136" t="s">
        <v>1163</v>
      </c>
      <c r="AB4439" s="137" t="s">
        <v>156</v>
      </c>
      <c r="AC4439" s="137" t="s">
        <v>157</v>
      </c>
      <c r="AD4439" s="137" t="s">
        <v>158</v>
      </c>
      <c r="AE4439" s="137" t="s">
        <v>139</v>
      </c>
      <c r="AF4439" s="138" t="s">
        <v>140</v>
      </c>
      <c r="AG4439" s="138" t="s">
        <v>141</v>
      </c>
      <c r="AH4439" s="138" t="s">
        <v>142</v>
      </c>
      <c r="AI4439" s="138" t="s">
        <v>143</v>
      </c>
      <c r="AJ4439" s="139" t="s">
        <v>144</v>
      </c>
      <c r="AK4439" s="139" t="s">
        <v>145</v>
      </c>
      <c r="AL4439" s="139" t="s">
        <v>146</v>
      </c>
      <c r="AM4439" s="140" t="s">
        <v>147</v>
      </c>
      <c r="AN4439" s="140" t="s">
        <v>148</v>
      </c>
      <c r="AQ4439" t="str">
        <f>AQ4438</f>
        <v/>
      </c>
    </row>
    <row r="4440" spans="1:43" ht="14.25" customHeight="1" x14ac:dyDescent="0.25">
      <c r="A4440" s="99" t="s">
        <v>1164</v>
      </c>
      <c r="B4440" s="112">
        <f>'Run Rate'!E447</f>
        <v>2</v>
      </c>
      <c r="C4440" s="112">
        <f>'Run Rate'!F447</f>
        <v>3</v>
      </c>
      <c r="D4440" s="112">
        <f>'Run Rate'!G447</f>
        <v>1</v>
      </c>
      <c r="E4440" s="112">
        <f>'Run Rate'!H447</f>
        <v>4</v>
      </c>
      <c r="F4440" s="112">
        <f>'Run Rate'!I447</f>
        <v>10</v>
      </c>
      <c r="G4440" s="112">
        <f>'Run Rate'!J447</f>
        <v>16</v>
      </c>
      <c r="H4440" s="112">
        <f>'Run Rate'!K447</f>
        <v>16</v>
      </c>
      <c r="I4440" s="112">
        <f>'Run Rate'!L447</f>
        <v>12</v>
      </c>
      <c r="J4440" s="112">
        <f>'Run Rate'!M447</f>
        <v>34</v>
      </c>
      <c r="K4440" s="112">
        <f>'Run Rate'!N447</f>
        <v>17</v>
      </c>
      <c r="L4440" s="112">
        <f>'Run Rate'!O447</f>
        <v>10</v>
      </c>
      <c r="M4440" s="112">
        <f>'Run Rate'!P447</f>
        <v>25</v>
      </c>
      <c r="N4440" s="112">
        <f>'Run Rate'!Q447</f>
        <v>36</v>
      </c>
      <c r="O4440" s="112">
        <f>'Run Rate'!R447</f>
        <v>10</v>
      </c>
      <c r="P4440" s="112">
        <f>'Run Rate'!S447</f>
        <v>7</v>
      </c>
      <c r="Q4440" s="112">
        <f>'Run Rate'!T447</f>
        <v>18</v>
      </c>
      <c r="R4440" s="112">
        <f>'Run Rate'!U447</f>
        <v>36</v>
      </c>
      <c r="S4440" s="112">
        <f>'Run Rate'!V447</f>
        <v>29</v>
      </c>
      <c r="T4440" s="112">
        <f>'Run Rate'!W447</f>
        <v>22</v>
      </c>
      <c r="U4440" s="112">
        <f>'Run Rate'!X447</f>
        <v>71</v>
      </c>
      <c r="V4440" s="112">
        <f>'Run Rate'!Y447</f>
        <v>23</v>
      </c>
      <c r="W4440" s="112">
        <f>'Run Rate'!Z447</f>
        <v>14</v>
      </c>
      <c r="X4440" s="112">
        <f>'Run Rate'!AA447</f>
        <v>18</v>
      </c>
      <c r="Y4440" s="112">
        <f>'Run Rate'!AB447</f>
        <v>18</v>
      </c>
      <c r="Z4440" s="112">
        <f>'Run Rate'!AC447</f>
        <v>30</v>
      </c>
      <c r="AA4440" s="112">
        <f>'Run Rate'!AD447</f>
        <v>14</v>
      </c>
      <c r="AB4440" s="113">
        <v>18</v>
      </c>
      <c r="AC4440" s="112">
        <v>18</v>
      </c>
      <c r="AD4440" s="112">
        <v>18</v>
      </c>
      <c r="AE4440" s="112">
        <v>18</v>
      </c>
      <c r="AF4440" s="112">
        <v>18</v>
      </c>
      <c r="AG4440" s="112">
        <v>18</v>
      </c>
      <c r="AH4440" s="112">
        <v>18</v>
      </c>
      <c r="AI4440" s="112">
        <v>18</v>
      </c>
      <c r="AJ4440" s="112">
        <v>18</v>
      </c>
      <c r="AK4440" s="112">
        <v>18</v>
      </c>
      <c r="AL4440" s="112">
        <v>18</v>
      </c>
      <c r="AM4440" s="112">
        <v>18</v>
      </c>
      <c r="AN4440" s="112">
        <v>18</v>
      </c>
      <c r="AQ4440" t="str">
        <f>AQ4438</f>
        <v/>
      </c>
    </row>
    <row r="4441" spans="1:43" ht="14.25" customHeight="1" x14ac:dyDescent="0.25">
      <c r="A4441" s="99" t="s">
        <v>1165</v>
      </c>
      <c r="B4441" s="114"/>
      <c r="C4441" s="114"/>
      <c r="D4441" s="114"/>
      <c r="E4441" s="114"/>
      <c r="F4441" s="114"/>
      <c r="G4441" s="114"/>
      <c r="H4441" s="114"/>
      <c r="I4441" s="114"/>
      <c r="J4441" s="114"/>
      <c r="K4441" s="114"/>
      <c r="L4441" s="114"/>
      <c r="M4441" s="114"/>
      <c r="N4441" s="114"/>
      <c r="O4441" s="114"/>
      <c r="P4441" s="114"/>
      <c r="Q4441" s="114"/>
      <c r="R4441" s="114"/>
      <c r="S4441" s="114"/>
      <c r="T4441" s="114"/>
      <c r="U4441" s="114"/>
      <c r="V4441" s="114"/>
      <c r="W4441" s="115"/>
      <c r="X4441" s="115"/>
      <c r="Y4441" s="115"/>
      <c r="Z4441" s="115"/>
      <c r="AA4441" s="112" t="s">
        <v>1166</v>
      </c>
      <c r="AB4441" s="113"/>
      <c r="AC4441" s="112"/>
      <c r="AD4441" s="112"/>
      <c r="AE4441" s="112"/>
      <c r="AF4441" s="112"/>
      <c r="AG4441" s="112"/>
      <c r="AH4441" s="112"/>
      <c r="AI4441" s="112"/>
      <c r="AJ4441" s="112"/>
      <c r="AK4441" s="112"/>
      <c r="AL4441" s="112"/>
      <c r="AM4441" s="112"/>
      <c r="AN4441" s="112"/>
      <c r="AQ4441" t="str">
        <f>AQ4438</f>
        <v/>
      </c>
    </row>
    <row r="4442" spans="1:43" ht="14.25" customHeight="1" x14ac:dyDescent="0.25">
      <c r="A4442" s="99" t="s">
        <v>1167</v>
      </c>
      <c r="B4442" s="114"/>
      <c r="C4442" s="114"/>
      <c r="D4442" s="114"/>
      <c r="E4442" s="114"/>
      <c r="F4442" s="114"/>
      <c r="G4442" s="114"/>
      <c r="H4442" s="114"/>
      <c r="I4442" s="114"/>
      <c r="J4442" s="114"/>
      <c r="K4442" s="114"/>
      <c r="L4442" s="114"/>
      <c r="M4442" s="114"/>
      <c r="N4442" s="114"/>
      <c r="O4442" s="114"/>
      <c r="P4442" s="114"/>
      <c r="Q4442" s="114"/>
      <c r="R4442" s="114"/>
      <c r="S4442" s="114"/>
      <c r="T4442" s="114"/>
      <c r="U4442" s="114"/>
      <c r="V4442" s="114"/>
      <c r="W4442" s="115"/>
      <c r="X4442" s="116"/>
      <c r="Y4442" s="117"/>
      <c r="Z4442" s="115"/>
      <c r="AA4442" s="112" t="s">
        <v>1168</v>
      </c>
      <c r="AB4442" s="113">
        <f>'Demand Input VP'!B2224</f>
        <v>0</v>
      </c>
      <c r="AC4442" s="112">
        <f>'Demand Input VP'!C2224</f>
        <v>0</v>
      </c>
      <c r="AD4442" s="112">
        <f>'Demand Input VP'!D2224</f>
        <v>0</v>
      </c>
      <c r="AE4442" s="112">
        <f>'Demand Input VP'!E2224</f>
        <v>0</v>
      </c>
      <c r="AF4442" s="112">
        <f>'Demand Input VP'!F2224</f>
        <v>0</v>
      </c>
      <c r="AG4442" s="112">
        <f>'Demand Input VP'!G2224</f>
        <v>0</v>
      </c>
      <c r="AH4442" s="112">
        <f>'Demand Input VP'!H2224</f>
        <v>0</v>
      </c>
      <c r="AI4442" s="112">
        <f>'Demand Input VP'!I2224</f>
        <v>0</v>
      </c>
      <c r="AJ4442" s="112">
        <f>'Demand Input VP'!J2224</f>
        <v>0</v>
      </c>
      <c r="AK4442" s="112">
        <f>'Demand Input VP'!K2224</f>
        <v>0</v>
      </c>
      <c r="AL4442" s="112">
        <f>'Demand Input VP'!L2224</f>
        <v>0</v>
      </c>
      <c r="AM4442" s="112">
        <f>'Demand Input VP'!M2224</f>
        <v>0</v>
      </c>
      <c r="AN4442" s="112">
        <f>'Demand Input VP'!N2224</f>
        <v>0</v>
      </c>
      <c r="AQ4442" t="str">
        <f>AQ4438</f>
        <v/>
      </c>
    </row>
    <row r="4443" spans="1:43" ht="14.25" customHeight="1" x14ac:dyDescent="0.25">
      <c r="A4443" s="99" t="s">
        <v>1169</v>
      </c>
      <c r="B4443" s="118"/>
      <c r="C4443" s="118"/>
      <c r="D4443" s="118"/>
      <c r="E4443" s="118"/>
      <c r="F4443" s="118"/>
      <c r="G4443" s="118"/>
      <c r="H4443" s="118"/>
      <c r="I4443" s="118"/>
      <c r="J4443" s="118"/>
      <c r="K4443" s="118"/>
      <c r="L4443" s="118"/>
      <c r="M4443" s="118"/>
      <c r="N4443" s="118"/>
      <c r="O4443" s="118"/>
      <c r="P4443" s="118"/>
      <c r="Q4443" s="118"/>
      <c r="R4443" s="118"/>
      <c r="S4443" s="118"/>
      <c r="T4443" s="118"/>
      <c r="U4443" s="118"/>
      <c r="V4443" s="118"/>
      <c r="W4443" s="115"/>
      <c r="X4443" s="116"/>
      <c r="Y4443" s="117"/>
      <c r="Z4443" s="119"/>
      <c r="AA4443" s="120" t="s">
        <v>1170</v>
      </c>
      <c r="AB4443" s="121">
        <f>'Demand Input VP'!B2223</f>
        <v>0</v>
      </c>
      <c r="AC4443" s="120">
        <f>'Demand Input VP'!C2223</f>
        <v>0</v>
      </c>
      <c r="AD4443" s="120">
        <f>'Demand Input VP'!D2223</f>
        <v>0</v>
      </c>
      <c r="AE4443" s="120">
        <f>'Demand Input VP'!E2223</f>
        <v>0</v>
      </c>
      <c r="AF4443" s="120">
        <f>'Demand Input VP'!F2223</f>
        <v>0</v>
      </c>
      <c r="AG4443" s="120">
        <f>'Demand Input VP'!G2223</f>
        <v>0</v>
      </c>
      <c r="AH4443" s="120">
        <f>'Demand Input VP'!H2223</f>
        <v>0</v>
      </c>
      <c r="AI4443" s="120">
        <f>'Demand Input VP'!I2223</f>
        <v>0</v>
      </c>
      <c r="AJ4443" s="120">
        <f>'Demand Input VP'!J2223</f>
        <v>0</v>
      </c>
      <c r="AK4443" s="120">
        <f>'Demand Input VP'!K2223</f>
        <v>0</v>
      </c>
      <c r="AL4443" s="120">
        <f>'Demand Input VP'!L2223</f>
        <v>0</v>
      </c>
      <c r="AM4443" s="120">
        <f>'Demand Input VP'!M2223</f>
        <v>0</v>
      </c>
      <c r="AN4443" s="120">
        <f>'Demand Input VP'!N2223</f>
        <v>0</v>
      </c>
      <c r="AQ4443" t="str">
        <f>AQ4438</f>
        <v/>
      </c>
    </row>
    <row r="4444" spans="1:43" ht="14.25" customHeight="1" x14ac:dyDescent="0.25">
      <c r="A4444" s="1"/>
      <c r="B4444" s="122"/>
      <c r="C4444" s="122"/>
      <c r="D4444" s="122"/>
      <c r="E4444" s="122"/>
      <c r="F4444" s="122"/>
      <c r="G4444" s="122"/>
      <c r="H4444" s="122"/>
      <c r="I4444" s="122"/>
      <c r="J4444" s="122"/>
      <c r="K4444" s="122"/>
      <c r="L4444" s="122"/>
      <c r="M4444" s="122"/>
      <c r="N4444" s="122"/>
      <c r="O4444" s="122"/>
      <c r="P4444" s="122"/>
      <c r="Q4444" s="122"/>
      <c r="R4444" s="122"/>
      <c r="S4444" s="122"/>
      <c r="T4444" s="122"/>
      <c r="U4444" s="122"/>
      <c r="V4444" s="122"/>
      <c r="W4444" s="123"/>
      <c r="X4444" s="116"/>
      <c r="Y4444" s="117"/>
      <c r="Z4444" s="123"/>
      <c r="AA4444" s="112" t="s">
        <v>1171</v>
      </c>
      <c r="AB4444" s="113">
        <f>'Demand Input MP'!B2224</f>
        <v>0</v>
      </c>
      <c r="AC4444" s="112">
        <f>'Demand Input MP'!C2224</f>
        <v>0</v>
      </c>
      <c r="AD4444" s="112">
        <f>'Demand Input MP'!D2224</f>
        <v>0</v>
      </c>
      <c r="AE4444" s="112">
        <f>'Demand Input MP'!E2224</f>
        <v>0</v>
      </c>
      <c r="AF4444" s="112">
        <f>'Demand Input MP'!F2224</f>
        <v>0</v>
      </c>
      <c r="AG4444" s="112">
        <f>'Demand Input MP'!G2224</f>
        <v>0</v>
      </c>
      <c r="AH4444" s="112">
        <f>'Demand Input MP'!H2224</f>
        <v>0</v>
      </c>
      <c r="AI4444" s="112">
        <f>'Demand Input MP'!I2224</f>
        <v>0</v>
      </c>
      <c r="AJ4444" s="112">
        <f>'Demand Input MP'!J2224</f>
        <v>0</v>
      </c>
      <c r="AK4444" s="112">
        <f>'Demand Input MP'!K2224</f>
        <v>0</v>
      </c>
      <c r="AL4444" s="112">
        <f>'Demand Input MP'!L2224</f>
        <v>0</v>
      </c>
      <c r="AM4444" s="112">
        <f>'Demand Input MP'!M2224</f>
        <v>0</v>
      </c>
      <c r="AN4444" s="112">
        <f>'Demand Input MP'!N2224</f>
        <v>0</v>
      </c>
      <c r="AQ4444" t="str">
        <f>AQ4438</f>
        <v/>
      </c>
    </row>
    <row r="4445" spans="1:43" ht="14.25" customHeight="1" x14ac:dyDescent="0.25">
      <c r="A4445" s="1"/>
      <c r="B4445" s="122"/>
      <c r="C4445" s="122"/>
      <c r="D4445" s="122"/>
      <c r="E4445" s="122"/>
      <c r="F4445" s="122"/>
      <c r="G4445" s="122"/>
      <c r="H4445" s="122"/>
      <c r="I4445" s="122"/>
      <c r="J4445" s="122"/>
      <c r="K4445" s="122"/>
      <c r="L4445" s="122"/>
      <c r="M4445" s="122"/>
      <c r="N4445" s="122"/>
      <c r="O4445" s="122"/>
      <c r="P4445" s="122"/>
      <c r="Q4445" s="122"/>
      <c r="R4445" s="122"/>
      <c r="S4445" s="122"/>
      <c r="T4445" s="122"/>
      <c r="U4445" s="122"/>
      <c r="V4445" s="124" t="s">
        <v>91</v>
      </c>
      <c r="W4445" s="125">
        <f>IFERROR(IF(SUM('Run Rate History'!E447:AD447)&gt;0,(SUMPRODUCT((B4440:AA4440&gt;=PERCENTILE(B4440:AA4440,0.1))*(B4440:AA4440&lt;=PERCENTILE(B4440:AA4440,0.9))*B4440:AA4440)+SUMPRODUCT(('Run Rate History'!E447:AD447&gt;=PERCENTILE(B4440:AA4440,0.1))*('Run Rate History'!E447:AD447&lt;=PERCENTILE(B4440:AA4440,0.9))*'Run Rate History'!E447:AD447))/(SUMPRODUCT((B4440:AA4440&gt;=PERCENTILE(B4440:AA4440,0.1))*(B4440:AA4440&lt;=PERCENTILE(B4440:AA4440,0.9))*1)+SUMPRODUCT(('Run Rate History'!E447:AD447&gt;=PERCENTILE(B4440:AA4440,0.1))*('Run Rate History'!E447:AD447&lt;=PERCENTILE(B4440:AA4440,0.9))*1)),TRIMMEAN(B4440:AA4440,0.15)),0)</f>
        <v>15.522727272727273</v>
      </c>
      <c r="X4445" s="126" t="s">
        <v>1172</v>
      </c>
      <c r="Y4445" s="127">
        <f>SUM(B4440:AA4440)/26</f>
        <v>19.076923076923077</v>
      </c>
      <c r="Z4445" s="128"/>
      <c r="AA4445" s="112" t="s">
        <v>1173</v>
      </c>
      <c r="AB4445" s="113">
        <f>'Demand Input MP'!B2223</f>
        <v>0</v>
      </c>
      <c r="AC4445" s="112">
        <f>'Demand Input MP'!C2223</f>
        <v>0</v>
      </c>
      <c r="AD4445" s="112">
        <f>'Demand Input MP'!D2223</f>
        <v>0</v>
      </c>
      <c r="AE4445" s="112">
        <f>'Demand Input MP'!E2223</f>
        <v>0</v>
      </c>
      <c r="AF4445" s="112">
        <f>'Demand Input MP'!F2223</f>
        <v>0</v>
      </c>
      <c r="AG4445" s="112">
        <f>'Demand Input MP'!G2223</f>
        <v>0</v>
      </c>
      <c r="AH4445" s="112">
        <f>'Demand Input MP'!H2223</f>
        <v>0</v>
      </c>
      <c r="AI4445" s="112">
        <f>'Demand Input MP'!I2223</f>
        <v>0</v>
      </c>
      <c r="AJ4445" s="112">
        <f>'Demand Input MP'!J2223</f>
        <v>0</v>
      </c>
      <c r="AK4445" s="112">
        <f>'Demand Input MP'!K2223</f>
        <v>0</v>
      </c>
      <c r="AL4445" s="112">
        <f>'Demand Input MP'!L2223</f>
        <v>0</v>
      </c>
      <c r="AM4445" s="112">
        <f>'Demand Input MP'!M2223</f>
        <v>0</v>
      </c>
      <c r="AN4445" s="112">
        <f>'Demand Input MP'!N2223</f>
        <v>0</v>
      </c>
      <c r="AQ4445" t="str">
        <f>AQ4438</f>
        <v/>
      </c>
    </row>
    <row r="4446" spans="1:43" ht="14.25" customHeight="1" x14ac:dyDescent="0.25">
      <c r="A4446" s="1"/>
      <c r="B4446" s="122"/>
      <c r="C4446" s="122"/>
      <c r="D4446" s="122"/>
      <c r="E4446" s="122"/>
      <c r="F4446" s="122"/>
      <c r="G4446" s="122"/>
      <c r="H4446" s="122"/>
      <c r="I4446" s="122"/>
      <c r="J4446" s="122"/>
      <c r="K4446" s="122"/>
      <c r="L4446" s="122"/>
      <c r="M4446" s="122"/>
      <c r="N4446" s="122"/>
      <c r="O4446" s="122"/>
      <c r="P4446" s="122"/>
      <c r="Q4446" s="122"/>
      <c r="R4446" s="122"/>
      <c r="S4446" s="122"/>
      <c r="T4446" s="122"/>
      <c r="U4446" s="122"/>
      <c r="V4446" s="124" t="s">
        <v>94</v>
      </c>
      <c r="W4446" s="125">
        <f>IFERROR((1*MIN(MAX(X4440,0.5*IF(SUM('Run Rate History'!E447:AD447)&gt;0,(MEDIAN(IF(B4440:AA4440&gt;0,B4440:AA4440))+MEDIAN(IF('Run Rate History'!E447:AD447&gt;0,'Run Rate History'!E447:AD447)))/2,MEDIAN(IF(B4440:AA4440&gt;0,B4440:AA4440)))),2*IF(SUM('Run Rate History'!E447:AD447)&gt;0,(MEDIAN(IF(B4440:AA4440&gt;0,B4440:AA4440))+MEDIAN(IF('Run Rate History'!E447:AD447&gt;0,'Run Rate History'!E447:AD447)))/2,MEDIAN(IF(B4440:AA4440&gt;0,B4440:AA4440))))+2*MIN(MAX(Y4440,0.5*IF(SUM('Run Rate History'!E447:AD447)&gt;0,(MEDIAN(IF(B4440:AA4440&gt;0,B4440:AA4440))+MEDIAN(IF('Run Rate History'!E447:AD447&gt;0,'Run Rate History'!E447:AD447)))/2,MEDIAN(IF(B4440:AA4440&gt;0,B4440:AA4440)))),2*IF(SUM('Run Rate History'!E447:AD447)&gt;0,(MEDIAN(IF(B4440:AA4440&gt;0,B4440:AA4440))+MEDIAN(IF('Run Rate History'!E447:AD447&gt;0,'Run Rate History'!E447:AD447)))/2,MEDIAN(IF(B4440:AA4440&gt;0,B4440:AA4440))))+3*MIN(MAX(Z4440,0.5*IF(SUM('Run Rate History'!E447:AD447)&gt;0,(MEDIAN(IF(B4440:AA4440&gt;0,B4440:AA4440))+MEDIAN(IF('Run Rate History'!E447:AD447&gt;0,'Run Rate History'!E447:AD447)))/2,MEDIAN(IF(B4440:AA4440&gt;0,B4440:AA4440)))),2*IF(SUM('Run Rate History'!E447:AD447)&gt;0,(MEDIAN(IF(B4440:AA4440&gt;0,B4440:AA4440))+MEDIAN(IF('Run Rate History'!E447:AD447&gt;0,'Run Rate History'!E447:AD447)))/2,MEDIAN(IF(B4440:AA4440&gt;0,B4440:AA4440))))+4*MIN(MAX(AA4440,0.5*IF(SUM('Run Rate History'!E447:AD447)&gt;0,(MEDIAN(IF(B4440:AA4440&gt;0,B4440:AA4440))+MEDIAN(IF('Run Rate History'!E447:AD447&gt;0,'Run Rate History'!E447:AD447)))/2,MEDIAN(IF(B4440:AA4440&gt;0,B4440:AA4440)))),2*IF(SUM('Run Rate History'!E447:AD447)&gt;0,(MEDIAN(IF(B4440:AA4440&gt;0,B4440:AA4440))+MEDIAN(IF('Run Rate History'!E447:AD447&gt;0,'Run Rate History'!E447:AD447)))/2,MEDIAN(IF(B4440:AA4440&gt;0,B4440:AA4440)))))/10,0)</f>
        <v>20</v>
      </c>
      <c r="X4446" s="129" t="s">
        <v>1174</v>
      </c>
      <c r="Y4446" s="130">
        <f>IFERROR(VLOOKUP(A4438,'Stanje zaliha'!A:E,5,FALSE()),0)</f>
        <v>0</v>
      </c>
      <c r="Z4446" s="131"/>
      <c r="AA4446" s="113" t="s">
        <v>1175</v>
      </c>
      <c r="AB4446" s="118">
        <f t="shared" ref="AB4446:AN4446" si="886">SUM(AB4442:AB4445)</f>
        <v>0</v>
      </c>
      <c r="AC4446" s="118">
        <f t="shared" si="886"/>
        <v>0</v>
      </c>
      <c r="AD4446" s="118">
        <f t="shared" si="886"/>
        <v>0</v>
      </c>
      <c r="AE4446" s="118">
        <f t="shared" si="886"/>
        <v>0</v>
      </c>
      <c r="AF4446" s="118">
        <f t="shared" si="886"/>
        <v>0</v>
      </c>
      <c r="AG4446" s="118">
        <f t="shared" si="886"/>
        <v>0</v>
      </c>
      <c r="AH4446" s="118">
        <f t="shared" si="886"/>
        <v>0</v>
      </c>
      <c r="AI4446" s="118">
        <f t="shared" si="886"/>
        <v>0</v>
      </c>
      <c r="AJ4446" s="118">
        <f t="shared" si="886"/>
        <v>0</v>
      </c>
      <c r="AK4446" s="118">
        <f t="shared" si="886"/>
        <v>0</v>
      </c>
      <c r="AL4446" s="118">
        <f t="shared" si="886"/>
        <v>0</v>
      </c>
      <c r="AM4446" s="118">
        <f t="shared" si="886"/>
        <v>0</v>
      </c>
      <c r="AN4446" s="118">
        <f t="shared" si="886"/>
        <v>0</v>
      </c>
      <c r="AQ4446" t="str">
        <f>AQ4438</f>
        <v/>
      </c>
    </row>
    <row r="4447" spans="1:43" ht="14.25" customHeight="1" x14ac:dyDescent="0.25">
      <c r="A4447" s="1"/>
      <c r="B4447" s="122"/>
      <c r="C4447" s="122"/>
      <c r="D4447" s="122"/>
      <c r="E4447" s="122"/>
      <c r="F4447" s="122"/>
      <c r="G4447" s="122"/>
      <c r="H4447" s="122"/>
      <c r="I4447" s="122"/>
      <c r="J4447" s="122"/>
      <c r="K4447" s="122"/>
      <c r="L4447" s="122"/>
      <c r="M4447" s="122"/>
      <c r="N4447" s="122"/>
      <c r="O4447" s="122"/>
      <c r="P4447" s="122"/>
      <c r="Q4447" s="122"/>
      <c r="R4447" s="122"/>
      <c r="S4447" s="122"/>
      <c r="T4447" s="122"/>
      <c r="U4447" s="122"/>
      <c r="V4447" s="124" t="s">
        <v>95</v>
      </c>
      <c r="W4447" s="125">
        <f>IFERROR(0.6*W4446+0.4*W4445,0)</f>
        <v>18.209090909090911</v>
      </c>
      <c r="X4447" s="132" t="s">
        <v>1176</v>
      </c>
      <c r="Y4447" s="133">
        <f>IFERROR(SUMIF('Popis poslanih narudžbi'!A:A,A4438,'Popis poslanih narudžbi'!C:C),0)</f>
        <v>0</v>
      </c>
      <c r="Z4447" s="131"/>
      <c r="AA4447" s="134" t="s">
        <v>1177</v>
      </c>
      <c r="AB4447" s="118">
        <f t="shared" ref="AB4447:AN4447" si="887">AB4440+AB4446</f>
        <v>18</v>
      </c>
      <c r="AC4447" s="118">
        <f t="shared" si="887"/>
        <v>18</v>
      </c>
      <c r="AD4447" s="118">
        <f t="shared" si="887"/>
        <v>18</v>
      </c>
      <c r="AE4447" s="118">
        <f t="shared" si="887"/>
        <v>18</v>
      </c>
      <c r="AF4447" s="118">
        <f t="shared" si="887"/>
        <v>18</v>
      </c>
      <c r="AG4447" s="118">
        <f t="shared" si="887"/>
        <v>18</v>
      </c>
      <c r="AH4447" s="118">
        <f t="shared" si="887"/>
        <v>18</v>
      </c>
      <c r="AI4447" s="118">
        <f t="shared" si="887"/>
        <v>18</v>
      </c>
      <c r="AJ4447" s="118">
        <f t="shared" si="887"/>
        <v>18</v>
      </c>
      <c r="AK4447" s="118">
        <f t="shared" si="887"/>
        <v>18</v>
      </c>
      <c r="AL4447" s="118">
        <f t="shared" si="887"/>
        <v>18</v>
      </c>
      <c r="AM4447" s="118">
        <f t="shared" si="887"/>
        <v>18</v>
      </c>
      <c r="AN4447" s="118">
        <f t="shared" si="887"/>
        <v>18</v>
      </c>
      <c r="AQ4447" t="str">
        <f>AQ4438</f>
        <v/>
      </c>
    </row>
    <row r="4448" spans="1:43" ht="14.25" customHeight="1" x14ac:dyDescent="0.25">
      <c r="A4448" s="107" t="str">
        <f>'Run Rate'!A448</f>
        <v>POL04370</v>
      </c>
      <c r="B4448" s="135" t="str">
        <f>'Run Rate'!B448</f>
        <v>Polleo Zero Syrup 425ml Strawberry</v>
      </c>
      <c r="C4448" s="135" t="str">
        <f>'Run Rate'!C448</f>
        <v>BIO I SUPERFOODS</v>
      </c>
      <c r="D4448" s="135" t="str">
        <f>'Run Rate'!D448</f>
        <v>03 BRONZE</v>
      </c>
      <c r="E4448" s="122"/>
      <c r="F4448" s="122"/>
      <c r="G4448" s="122"/>
      <c r="H4448" s="122"/>
      <c r="I4448" s="122"/>
      <c r="J4448" s="122"/>
      <c r="K4448" s="122"/>
      <c r="L4448" s="122"/>
      <c r="M4448" s="122"/>
      <c r="N4448" s="122"/>
      <c r="O4448" s="122"/>
      <c r="P4448" s="122"/>
      <c r="Q4448" s="122"/>
      <c r="R4448" s="122"/>
      <c r="S4448" s="122"/>
      <c r="T4448" s="122"/>
      <c r="U4448" s="122"/>
      <c r="V4448" s="122"/>
      <c r="W4448" s="122"/>
      <c r="X4448" s="122"/>
      <c r="Y4448" s="122"/>
      <c r="Z4448" s="122"/>
      <c r="AA4448" s="122"/>
      <c r="AB4448" s="122"/>
      <c r="AC4448" s="122"/>
      <c r="AD4448" s="122"/>
      <c r="AE4448" s="122"/>
      <c r="AF4448" s="122"/>
      <c r="AG4448" s="122"/>
      <c r="AH4448" s="122"/>
      <c r="AI4448" s="122"/>
      <c r="AJ4448" s="122"/>
      <c r="AK4448" s="122"/>
      <c r="AL4448" s="122"/>
      <c r="AM4448" s="122"/>
      <c r="AN4448" s="122"/>
      <c r="AQ4448" t="str">
        <f>IF(AND(OR($B$1="ALL",$B$1=C4448),OR($E$1="ALL",$E$1=D4448),OR($B$2="ALL",$B$2=A4448),OR($E$2="ALL",IFERROR(SEARCH($E$2,B4448),0)&gt;0)),"MATCH","")</f>
        <v/>
      </c>
    </row>
    <row r="4449" spans="1:43" ht="14.25" customHeight="1" x14ac:dyDescent="0.25">
      <c r="A4449" s="108" t="s">
        <v>1137</v>
      </c>
      <c r="B4449" s="136" t="s">
        <v>1138</v>
      </c>
      <c r="C4449" s="136" t="s">
        <v>1139</v>
      </c>
      <c r="D4449" s="136" t="s">
        <v>1140</v>
      </c>
      <c r="E4449" s="136" t="s">
        <v>1141</v>
      </c>
      <c r="F4449" s="136" t="s">
        <v>1142</v>
      </c>
      <c r="G4449" s="136" t="s">
        <v>1143</v>
      </c>
      <c r="H4449" s="136" t="s">
        <v>1144</v>
      </c>
      <c r="I4449" s="136" t="s">
        <v>1145</v>
      </c>
      <c r="J4449" s="136" t="s">
        <v>1146</v>
      </c>
      <c r="K4449" s="136" t="s">
        <v>1147</v>
      </c>
      <c r="L4449" s="136" t="s">
        <v>1148</v>
      </c>
      <c r="M4449" s="136" t="s">
        <v>1149</v>
      </c>
      <c r="N4449" s="136" t="s">
        <v>1150</v>
      </c>
      <c r="O4449" s="136" t="s">
        <v>1151</v>
      </c>
      <c r="P4449" s="136" t="s">
        <v>1152</v>
      </c>
      <c r="Q4449" s="136" t="s">
        <v>1153</v>
      </c>
      <c r="R4449" s="136" t="s">
        <v>1154</v>
      </c>
      <c r="S4449" s="136" t="s">
        <v>1155</v>
      </c>
      <c r="T4449" s="136" t="s">
        <v>1156</v>
      </c>
      <c r="U4449" s="136" t="s">
        <v>1157</v>
      </c>
      <c r="V4449" s="136" t="s">
        <v>1158</v>
      </c>
      <c r="W4449" s="136" t="s">
        <v>1159</v>
      </c>
      <c r="X4449" s="136" t="s">
        <v>1160</v>
      </c>
      <c r="Y4449" s="136" t="s">
        <v>1161</v>
      </c>
      <c r="Z4449" s="136" t="s">
        <v>1162</v>
      </c>
      <c r="AA4449" s="136" t="s">
        <v>1163</v>
      </c>
      <c r="AB4449" s="137" t="s">
        <v>156</v>
      </c>
      <c r="AC4449" s="137" t="s">
        <v>157</v>
      </c>
      <c r="AD4449" s="137" t="s">
        <v>158</v>
      </c>
      <c r="AE4449" s="137" t="s">
        <v>139</v>
      </c>
      <c r="AF4449" s="138" t="s">
        <v>140</v>
      </c>
      <c r="AG4449" s="138" t="s">
        <v>141</v>
      </c>
      <c r="AH4449" s="138" t="s">
        <v>142</v>
      </c>
      <c r="AI4449" s="138" t="s">
        <v>143</v>
      </c>
      <c r="AJ4449" s="139" t="s">
        <v>144</v>
      </c>
      <c r="AK4449" s="139" t="s">
        <v>145</v>
      </c>
      <c r="AL4449" s="139" t="s">
        <v>146</v>
      </c>
      <c r="AM4449" s="140" t="s">
        <v>147</v>
      </c>
      <c r="AN4449" s="140" t="s">
        <v>148</v>
      </c>
      <c r="AQ4449" t="str">
        <f>AQ4448</f>
        <v/>
      </c>
    </row>
    <row r="4450" spans="1:43" ht="14.25" customHeight="1" x14ac:dyDescent="0.25">
      <c r="A4450" s="99" t="s">
        <v>1164</v>
      </c>
      <c r="B4450" s="112">
        <f>'Run Rate'!E448</f>
        <v>6</v>
      </c>
      <c r="C4450" s="112">
        <f>'Run Rate'!F448</f>
        <v>3</v>
      </c>
      <c r="D4450" s="112">
        <f>'Run Rate'!G448</f>
        <v>99</v>
      </c>
      <c r="E4450" s="112">
        <f>'Run Rate'!H448</f>
        <v>23</v>
      </c>
      <c r="F4450" s="112">
        <f>'Run Rate'!I448</f>
        <v>83</v>
      </c>
      <c r="G4450" s="112">
        <f>'Run Rate'!J448</f>
        <v>31</v>
      </c>
      <c r="H4450" s="112">
        <f>'Run Rate'!K448</f>
        <v>25</v>
      </c>
      <c r="I4450" s="112">
        <f>'Run Rate'!L448</f>
        <v>18</v>
      </c>
      <c r="J4450" s="112">
        <f>'Run Rate'!M448</f>
        <v>65</v>
      </c>
      <c r="K4450" s="112">
        <f>'Run Rate'!N448</f>
        <v>18</v>
      </c>
      <c r="L4450" s="112">
        <f>'Run Rate'!O448</f>
        <v>15</v>
      </c>
      <c r="M4450" s="112">
        <f>'Run Rate'!P448</f>
        <v>16</v>
      </c>
      <c r="N4450" s="112">
        <f>'Run Rate'!Q448</f>
        <v>18</v>
      </c>
      <c r="O4450" s="112">
        <f>'Run Rate'!R448</f>
        <v>12</v>
      </c>
      <c r="P4450" s="112">
        <f>'Run Rate'!S448</f>
        <v>4</v>
      </c>
      <c r="Q4450" s="112">
        <f>'Run Rate'!T448</f>
        <v>22</v>
      </c>
      <c r="R4450" s="112">
        <f>'Run Rate'!U448</f>
        <v>32</v>
      </c>
      <c r="S4450" s="112">
        <f>'Run Rate'!V448</f>
        <v>43</v>
      </c>
      <c r="T4450" s="112">
        <f>'Run Rate'!W448</f>
        <v>59</v>
      </c>
      <c r="U4450" s="112">
        <f>'Run Rate'!X448</f>
        <v>24</v>
      </c>
      <c r="V4450" s="112">
        <f>'Run Rate'!Y448</f>
        <v>35</v>
      </c>
      <c r="W4450" s="112">
        <f>'Run Rate'!Z448</f>
        <v>39</v>
      </c>
      <c r="X4450" s="112">
        <f>'Run Rate'!AA448</f>
        <v>79</v>
      </c>
      <c r="Y4450" s="112">
        <f>'Run Rate'!AB448</f>
        <v>50</v>
      </c>
      <c r="Z4450" s="112">
        <f>'Run Rate'!AC448</f>
        <v>31</v>
      </c>
      <c r="AA4450" s="112">
        <f>'Run Rate'!AD448</f>
        <v>62</v>
      </c>
      <c r="AB4450" s="113">
        <v>55</v>
      </c>
      <c r="AC4450" s="112">
        <v>57</v>
      </c>
      <c r="AD4450" s="112">
        <v>58</v>
      </c>
      <c r="AE4450" s="112">
        <v>59</v>
      </c>
      <c r="AF4450" s="112">
        <v>60</v>
      </c>
      <c r="AG4450" s="112">
        <v>61</v>
      </c>
      <c r="AH4450" s="112">
        <v>61</v>
      </c>
      <c r="AI4450" s="112">
        <v>62</v>
      </c>
      <c r="AJ4450" s="112">
        <v>62</v>
      </c>
      <c r="AK4450" s="112">
        <v>63</v>
      </c>
      <c r="AL4450" s="112">
        <v>63</v>
      </c>
      <c r="AM4450" s="112">
        <v>63</v>
      </c>
      <c r="AN4450" s="112">
        <v>63</v>
      </c>
      <c r="AQ4450" t="str">
        <f>AQ4448</f>
        <v/>
      </c>
    </row>
    <row r="4451" spans="1:43" ht="14.25" customHeight="1" x14ac:dyDescent="0.25">
      <c r="A4451" s="99" t="s">
        <v>1165</v>
      </c>
      <c r="B4451" s="114"/>
      <c r="C4451" s="114"/>
      <c r="D4451" s="114"/>
      <c r="E4451" s="114"/>
      <c r="F4451" s="114"/>
      <c r="G4451" s="114"/>
      <c r="H4451" s="114"/>
      <c r="I4451" s="114"/>
      <c r="J4451" s="114"/>
      <c r="K4451" s="114"/>
      <c r="L4451" s="114"/>
      <c r="M4451" s="114"/>
      <c r="N4451" s="114"/>
      <c r="O4451" s="114"/>
      <c r="P4451" s="114"/>
      <c r="Q4451" s="114"/>
      <c r="R4451" s="114"/>
      <c r="S4451" s="114"/>
      <c r="T4451" s="114"/>
      <c r="U4451" s="114"/>
      <c r="V4451" s="114"/>
      <c r="W4451" s="115"/>
      <c r="X4451" s="115"/>
      <c r="Y4451" s="115"/>
      <c r="Z4451" s="115"/>
      <c r="AA4451" s="112" t="s">
        <v>1166</v>
      </c>
      <c r="AB4451" s="113"/>
      <c r="AC4451" s="112"/>
      <c r="AD4451" s="112"/>
      <c r="AE4451" s="112"/>
      <c r="AF4451" s="112"/>
      <c r="AG4451" s="112"/>
      <c r="AH4451" s="112"/>
      <c r="AI4451" s="112"/>
      <c r="AJ4451" s="112"/>
      <c r="AK4451" s="112"/>
      <c r="AL4451" s="112"/>
      <c r="AM4451" s="112"/>
      <c r="AN4451" s="112"/>
      <c r="AQ4451" t="str">
        <f>AQ4448</f>
        <v/>
      </c>
    </row>
    <row r="4452" spans="1:43" ht="14.25" customHeight="1" x14ac:dyDescent="0.25">
      <c r="A4452" s="99" t="s">
        <v>1167</v>
      </c>
      <c r="B4452" s="114"/>
      <c r="C4452" s="114"/>
      <c r="D4452" s="114"/>
      <c r="E4452" s="114"/>
      <c r="F4452" s="114"/>
      <c r="G4452" s="114"/>
      <c r="H4452" s="114"/>
      <c r="I4452" s="114"/>
      <c r="J4452" s="114"/>
      <c r="K4452" s="114"/>
      <c r="L4452" s="114"/>
      <c r="M4452" s="114"/>
      <c r="N4452" s="114"/>
      <c r="O4452" s="114"/>
      <c r="P4452" s="114"/>
      <c r="Q4452" s="114"/>
      <c r="R4452" s="114"/>
      <c r="S4452" s="114"/>
      <c r="T4452" s="114"/>
      <c r="U4452" s="114"/>
      <c r="V4452" s="114"/>
      <c r="W4452" s="115"/>
      <c r="X4452" s="116"/>
      <c r="Y4452" s="117"/>
      <c r="Z4452" s="115"/>
      <c r="AA4452" s="112" t="s">
        <v>1168</v>
      </c>
      <c r="AB4452" s="113">
        <f>'Demand Input VP'!B2229</f>
        <v>0</v>
      </c>
      <c r="AC4452" s="112">
        <f>'Demand Input VP'!C2229</f>
        <v>0</v>
      </c>
      <c r="AD4452" s="112">
        <f>'Demand Input VP'!D2229</f>
        <v>0</v>
      </c>
      <c r="AE4452" s="112">
        <f>'Demand Input VP'!E2229</f>
        <v>0</v>
      </c>
      <c r="AF4452" s="112">
        <f>'Demand Input VP'!F2229</f>
        <v>0</v>
      </c>
      <c r="AG4452" s="112">
        <f>'Demand Input VP'!G2229</f>
        <v>0</v>
      </c>
      <c r="AH4452" s="112">
        <f>'Demand Input VP'!H2229</f>
        <v>0</v>
      </c>
      <c r="AI4452" s="112">
        <f>'Demand Input VP'!I2229</f>
        <v>0</v>
      </c>
      <c r="AJ4452" s="112">
        <f>'Demand Input VP'!J2229</f>
        <v>0</v>
      </c>
      <c r="AK4452" s="112">
        <f>'Demand Input VP'!K2229</f>
        <v>0</v>
      </c>
      <c r="AL4452" s="112">
        <f>'Demand Input VP'!L2229</f>
        <v>0</v>
      </c>
      <c r="AM4452" s="112">
        <f>'Demand Input VP'!M2229</f>
        <v>0</v>
      </c>
      <c r="AN4452" s="112">
        <f>'Demand Input VP'!N2229</f>
        <v>0</v>
      </c>
      <c r="AQ4452" t="str">
        <f>AQ4448</f>
        <v/>
      </c>
    </row>
    <row r="4453" spans="1:43" ht="14.25" customHeight="1" x14ac:dyDescent="0.25">
      <c r="A4453" s="99" t="s">
        <v>1169</v>
      </c>
      <c r="B4453" s="118"/>
      <c r="C4453" s="118"/>
      <c r="D4453" s="118"/>
      <c r="E4453" s="118"/>
      <c r="F4453" s="118"/>
      <c r="G4453" s="118"/>
      <c r="H4453" s="118"/>
      <c r="I4453" s="118"/>
      <c r="J4453" s="118"/>
      <c r="K4453" s="118"/>
      <c r="L4453" s="118"/>
      <c r="M4453" s="118"/>
      <c r="N4453" s="118"/>
      <c r="O4453" s="118"/>
      <c r="P4453" s="118"/>
      <c r="Q4453" s="118"/>
      <c r="R4453" s="118"/>
      <c r="S4453" s="118"/>
      <c r="T4453" s="118"/>
      <c r="U4453" s="118"/>
      <c r="V4453" s="118"/>
      <c r="W4453" s="115"/>
      <c r="X4453" s="116"/>
      <c r="Y4453" s="117"/>
      <c r="Z4453" s="119"/>
      <c r="AA4453" s="120" t="s">
        <v>1170</v>
      </c>
      <c r="AB4453" s="121">
        <f>'Demand Input VP'!B2228</f>
        <v>0</v>
      </c>
      <c r="AC4453" s="120">
        <f>'Demand Input VP'!C2228</f>
        <v>0</v>
      </c>
      <c r="AD4453" s="120">
        <f>'Demand Input VP'!D2228</f>
        <v>0</v>
      </c>
      <c r="AE4453" s="120">
        <f>'Demand Input VP'!E2228</f>
        <v>0</v>
      </c>
      <c r="AF4453" s="120">
        <f>'Demand Input VP'!F2228</f>
        <v>0</v>
      </c>
      <c r="AG4453" s="120">
        <f>'Demand Input VP'!G2228</f>
        <v>0</v>
      </c>
      <c r="AH4453" s="120">
        <f>'Demand Input VP'!H2228</f>
        <v>0</v>
      </c>
      <c r="AI4453" s="120">
        <f>'Demand Input VP'!I2228</f>
        <v>0</v>
      </c>
      <c r="AJ4453" s="120">
        <f>'Demand Input VP'!J2228</f>
        <v>0</v>
      </c>
      <c r="AK4453" s="120">
        <f>'Demand Input VP'!K2228</f>
        <v>0</v>
      </c>
      <c r="AL4453" s="120">
        <f>'Demand Input VP'!L2228</f>
        <v>0</v>
      </c>
      <c r="AM4453" s="120">
        <f>'Demand Input VP'!M2228</f>
        <v>0</v>
      </c>
      <c r="AN4453" s="120">
        <f>'Demand Input VP'!N2228</f>
        <v>0</v>
      </c>
      <c r="AQ4453" t="str">
        <f>AQ4448</f>
        <v/>
      </c>
    </row>
    <row r="4454" spans="1:43" ht="14.25" customHeight="1" x14ac:dyDescent="0.25">
      <c r="A4454" s="1"/>
      <c r="B4454" s="122"/>
      <c r="C4454" s="122"/>
      <c r="D4454" s="122"/>
      <c r="E4454" s="122"/>
      <c r="F4454" s="122"/>
      <c r="G4454" s="122"/>
      <c r="H4454" s="122"/>
      <c r="I4454" s="122"/>
      <c r="J4454" s="122"/>
      <c r="K4454" s="122"/>
      <c r="L4454" s="122"/>
      <c r="M4454" s="122"/>
      <c r="N4454" s="122"/>
      <c r="O4454" s="122"/>
      <c r="P4454" s="122"/>
      <c r="Q4454" s="122"/>
      <c r="R4454" s="122"/>
      <c r="S4454" s="122"/>
      <c r="T4454" s="122"/>
      <c r="U4454" s="122"/>
      <c r="V4454" s="122"/>
      <c r="W4454" s="123"/>
      <c r="X4454" s="116"/>
      <c r="Y4454" s="117"/>
      <c r="Z4454" s="123"/>
      <c r="AA4454" s="112" t="s">
        <v>1171</v>
      </c>
      <c r="AB4454" s="113">
        <f>'Demand Input MP'!B2229</f>
        <v>0</v>
      </c>
      <c r="AC4454" s="112">
        <f>'Demand Input MP'!C2229</f>
        <v>0</v>
      </c>
      <c r="AD4454" s="112">
        <f>'Demand Input MP'!D2229</f>
        <v>0</v>
      </c>
      <c r="AE4454" s="112">
        <f>'Demand Input MP'!E2229</f>
        <v>0</v>
      </c>
      <c r="AF4454" s="112">
        <f>'Demand Input MP'!F2229</f>
        <v>0</v>
      </c>
      <c r="AG4454" s="112">
        <f>'Demand Input MP'!G2229</f>
        <v>0</v>
      </c>
      <c r="AH4454" s="112">
        <f>'Demand Input MP'!H2229</f>
        <v>0</v>
      </c>
      <c r="AI4454" s="112">
        <f>'Demand Input MP'!I2229</f>
        <v>0</v>
      </c>
      <c r="AJ4454" s="112">
        <f>'Demand Input MP'!J2229</f>
        <v>0</v>
      </c>
      <c r="AK4454" s="112">
        <f>'Demand Input MP'!K2229</f>
        <v>0</v>
      </c>
      <c r="AL4454" s="112">
        <f>'Demand Input MP'!L2229</f>
        <v>0</v>
      </c>
      <c r="AM4454" s="112">
        <f>'Demand Input MP'!M2229</f>
        <v>0</v>
      </c>
      <c r="AN4454" s="112">
        <f>'Demand Input MP'!N2229</f>
        <v>0</v>
      </c>
      <c r="AQ4454" t="str">
        <f>AQ4448</f>
        <v/>
      </c>
    </row>
    <row r="4455" spans="1:43" ht="14.25" customHeight="1" x14ac:dyDescent="0.25">
      <c r="A4455" s="1"/>
      <c r="B4455" s="122"/>
      <c r="C4455" s="122"/>
      <c r="D4455" s="122"/>
      <c r="E4455" s="122"/>
      <c r="F4455" s="122"/>
      <c r="G4455" s="122"/>
      <c r="H4455" s="122"/>
      <c r="I4455" s="122"/>
      <c r="J4455" s="122"/>
      <c r="K4455" s="122"/>
      <c r="L4455" s="122"/>
      <c r="M4455" s="122"/>
      <c r="N4455" s="122"/>
      <c r="O4455" s="122"/>
      <c r="P4455" s="122"/>
      <c r="Q4455" s="122"/>
      <c r="R4455" s="122"/>
      <c r="S4455" s="122"/>
      <c r="T4455" s="122"/>
      <c r="U4455" s="122"/>
      <c r="V4455" s="124" t="s">
        <v>91</v>
      </c>
      <c r="W4455" s="125">
        <f>IFERROR(IF(SUM('Run Rate History'!E448:AD448)&gt;0,(SUMPRODUCT((B4450:AA4450&gt;=PERCENTILE(B4450:AA4450,0.1))*(B4450:AA4450&lt;=PERCENTILE(B4450:AA4450,0.9))*B4450:AA4450)+SUMPRODUCT(('Run Rate History'!E448:AD448&gt;=PERCENTILE(B4450:AA4450,0.1))*('Run Rate History'!E448:AD448&lt;=PERCENTILE(B4450:AA4450,0.9))*'Run Rate History'!E448:AD448))/(SUMPRODUCT((B4450:AA4450&gt;=PERCENTILE(B4450:AA4450,0.1))*(B4450:AA4450&lt;=PERCENTILE(B4450:AA4450,0.9))*1)+SUMPRODUCT(('Run Rate History'!E448:AD448&gt;=PERCENTILE(B4450:AA4450,0.1))*('Run Rate History'!E448:AD448&lt;=PERCENTILE(B4450:AA4450,0.9))*1)),TRIMMEAN(B4450:AA4450,0.15)),0)</f>
        <v>31.857142857142858</v>
      </c>
      <c r="X4455" s="126" t="s">
        <v>1172</v>
      </c>
      <c r="Y4455" s="127">
        <f>SUM(B4450:AA4450)/26</f>
        <v>35.07692307692308</v>
      </c>
      <c r="Z4455" s="128"/>
      <c r="AA4455" s="112" t="s">
        <v>1173</v>
      </c>
      <c r="AB4455" s="113">
        <f>'Demand Input MP'!B2228</f>
        <v>0</v>
      </c>
      <c r="AC4455" s="112">
        <f>'Demand Input MP'!C2228</f>
        <v>0</v>
      </c>
      <c r="AD4455" s="112">
        <f>'Demand Input MP'!D2228</f>
        <v>0</v>
      </c>
      <c r="AE4455" s="112">
        <f>'Demand Input MP'!E2228</f>
        <v>0</v>
      </c>
      <c r="AF4455" s="112">
        <f>'Demand Input MP'!F2228</f>
        <v>0</v>
      </c>
      <c r="AG4455" s="112">
        <f>'Demand Input MP'!G2228</f>
        <v>0</v>
      </c>
      <c r="AH4455" s="112">
        <f>'Demand Input MP'!H2228</f>
        <v>0</v>
      </c>
      <c r="AI4455" s="112">
        <f>'Demand Input MP'!I2228</f>
        <v>0</v>
      </c>
      <c r="AJ4455" s="112">
        <f>'Demand Input MP'!J2228</f>
        <v>0</v>
      </c>
      <c r="AK4455" s="112">
        <f>'Demand Input MP'!K2228</f>
        <v>0</v>
      </c>
      <c r="AL4455" s="112">
        <f>'Demand Input MP'!L2228</f>
        <v>0</v>
      </c>
      <c r="AM4455" s="112">
        <f>'Demand Input MP'!M2228</f>
        <v>0</v>
      </c>
      <c r="AN4455" s="112">
        <f>'Demand Input MP'!N2228</f>
        <v>0</v>
      </c>
      <c r="AQ4455" t="str">
        <f>AQ4448</f>
        <v/>
      </c>
    </row>
    <row r="4456" spans="1:43" ht="14.25" customHeight="1" x14ac:dyDescent="0.25">
      <c r="A4456" s="1"/>
      <c r="B4456" s="122"/>
      <c r="C4456" s="122"/>
      <c r="D4456" s="122"/>
      <c r="E4456" s="122"/>
      <c r="F4456" s="122"/>
      <c r="G4456" s="122"/>
      <c r="H4456" s="122"/>
      <c r="I4456" s="122"/>
      <c r="J4456" s="122"/>
      <c r="K4456" s="122"/>
      <c r="L4456" s="122"/>
      <c r="M4456" s="122"/>
      <c r="N4456" s="122"/>
      <c r="O4456" s="122"/>
      <c r="P4456" s="122"/>
      <c r="Q4456" s="122"/>
      <c r="R4456" s="122"/>
      <c r="S4456" s="122"/>
      <c r="T4456" s="122"/>
      <c r="U4456" s="122"/>
      <c r="V4456" s="124" t="s">
        <v>94</v>
      </c>
      <c r="W4456" s="125">
        <f>IFERROR((1*MIN(MAX(X4450,0.5*IF(SUM('Run Rate History'!E448:AD448)&gt;0,(MEDIAN(IF(B4450:AA4450&gt;0,B4450:AA4450))+MEDIAN(IF('Run Rate History'!E448:AD448&gt;0,'Run Rate History'!E448:AD448)))/2,MEDIAN(IF(B4450:AA4450&gt;0,B4450:AA4450)))),2*IF(SUM('Run Rate History'!E448:AD448)&gt;0,(MEDIAN(IF(B4450:AA4450&gt;0,B4450:AA4450))+MEDIAN(IF('Run Rate History'!E448:AD448&gt;0,'Run Rate History'!E448:AD448)))/2,MEDIAN(IF(B4450:AA4450&gt;0,B4450:AA4450))))+2*MIN(MAX(Y4450,0.5*IF(SUM('Run Rate History'!E448:AD448)&gt;0,(MEDIAN(IF(B4450:AA4450&gt;0,B4450:AA4450))+MEDIAN(IF('Run Rate History'!E448:AD448&gt;0,'Run Rate History'!E448:AD448)))/2,MEDIAN(IF(B4450:AA4450&gt;0,B4450:AA4450)))),2*IF(SUM('Run Rate History'!E448:AD448)&gt;0,(MEDIAN(IF(B4450:AA4450&gt;0,B4450:AA4450))+MEDIAN(IF('Run Rate History'!E448:AD448&gt;0,'Run Rate History'!E448:AD448)))/2,MEDIAN(IF(B4450:AA4450&gt;0,B4450:AA4450))))+3*MIN(MAX(Z4450,0.5*IF(SUM('Run Rate History'!E448:AD448)&gt;0,(MEDIAN(IF(B4450:AA4450&gt;0,B4450:AA4450))+MEDIAN(IF('Run Rate History'!E448:AD448&gt;0,'Run Rate History'!E448:AD448)))/2,MEDIAN(IF(B4450:AA4450&gt;0,B4450:AA4450)))),2*IF(SUM('Run Rate History'!E448:AD448)&gt;0,(MEDIAN(IF(B4450:AA4450&gt;0,B4450:AA4450))+MEDIAN(IF('Run Rate History'!E448:AD448&gt;0,'Run Rate History'!E448:AD448)))/2,MEDIAN(IF(B4450:AA4450&gt;0,B4450:AA4450))))+4*MIN(MAX(AA4450,0.5*IF(SUM('Run Rate History'!E448:AD448)&gt;0,(MEDIAN(IF(B4450:AA4450&gt;0,B4450:AA4450))+MEDIAN(IF('Run Rate History'!E448:AD448&gt;0,'Run Rate History'!E448:AD448)))/2,MEDIAN(IF(B4450:AA4450&gt;0,B4450:AA4450)))),2*IF(SUM('Run Rate History'!E448:AD448)&gt;0,(MEDIAN(IF(B4450:AA4450&gt;0,B4450:AA4450))+MEDIAN(IF('Run Rate History'!E448:AD448&gt;0,'Run Rate History'!E448:AD448)))/2,MEDIAN(IF(B4450:AA4450&gt;0,B4450:AA4450)))))/10,0)</f>
        <v>48.55</v>
      </c>
      <c r="X4456" s="129" t="s">
        <v>1174</v>
      </c>
      <c r="Y4456" s="130">
        <f>IFERROR(VLOOKUP(A4448,'Stanje zaliha'!A:E,5,FALSE()),0)</f>
        <v>314</v>
      </c>
      <c r="Z4456" s="131"/>
      <c r="AA4456" s="113" t="s">
        <v>1175</v>
      </c>
      <c r="AB4456" s="118">
        <f t="shared" ref="AB4456:AN4456" si="888">SUM(AB4452:AB4455)</f>
        <v>0</v>
      </c>
      <c r="AC4456" s="118">
        <f t="shared" si="888"/>
        <v>0</v>
      </c>
      <c r="AD4456" s="118">
        <f t="shared" si="888"/>
        <v>0</v>
      </c>
      <c r="AE4456" s="118">
        <f t="shared" si="888"/>
        <v>0</v>
      </c>
      <c r="AF4456" s="118">
        <f t="shared" si="888"/>
        <v>0</v>
      </c>
      <c r="AG4456" s="118">
        <f t="shared" si="888"/>
        <v>0</v>
      </c>
      <c r="AH4456" s="118">
        <f t="shared" si="888"/>
        <v>0</v>
      </c>
      <c r="AI4456" s="118">
        <f t="shared" si="888"/>
        <v>0</v>
      </c>
      <c r="AJ4456" s="118">
        <f t="shared" si="888"/>
        <v>0</v>
      </c>
      <c r="AK4456" s="118">
        <f t="shared" si="888"/>
        <v>0</v>
      </c>
      <c r="AL4456" s="118">
        <f t="shared" si="888"/>
        <v>0</v>
      </c>
      <c r="AM4456" s="118">
        <f t="shared" si="888"/>
        <v>0</v>
      </c>
      <c r="AN4456" s="118">
        <f t="shared" si="888"/>
        <v>0</v>
      </c>
      <c r="AQ4456" t="str">
        <f>AQ4448</f>
        <v/>
      </c>
    </row>
    <row r="4457" spans="1:43" ht="14.25" customHeight="1" x14ac:dyDescent="0.25">
      <c r="A4457" s="1"/>
      <c r="B4457" s="122"/>
      <c r="C4457" s="122"/>
      <c r="D4457" s="122"/>
      <c r="E4457" s="122"/>
      <c r="F4457" s="122"/>
      <c r="G4457" s="122"/>
      <c r="H4457" s="122"/>
      <c r="I4457" s="122"/>
      <c r="J4457" s="122"/>
      <c r="K4457" s="122"/>
      <c r="L4457" s="122"/>
      <c r="M4457" s="122"/>
      <c r="N4457" s="122"/>
      <c r="O4457" s="122"/>
      <c r="P4457" s="122"/>
      <c r="Q4457" s="122"/>
      <c r="R4457" s="122"/>
      <c r="S4457" s="122"/>
      <c r="T4457" s="122"/>
      <c r="U4457" s="122"/>
      <c r="V4457" s="124" t="s">
        <v>95</v>
      </c>
      <c r="W4457" s="125">
        <f>IFERROR(0.6*W4456+0.4*W4455,0)</f>
        <v>41.872857142857143</v>
      </c>
      <c r="X4457" s="132" t="s">
        <v>1176</v>
      </c>
      <c r="Y4457" s="133">
        <f>IFERROR(SUMIF('Popis poslanih narudžbi'!A:A,A4448,'Popis poslanih narudžbi'!C:C),0)</f>
        <v>0</v>
      </c>
      <c r="Z4457" s="131"/>
      <c r="AA4457" s="134" t="s">
        <v>1177</v>
      </c>
      <c r="AB4457" s="118">
        <f t="shared" ref="AB4457:AN4457" si="889">AB4450+AB4456</f>
        <v>55</v>
      </c>
      <c r="AC4457" s="118">
        <f t="shared" si="889"/>
        <v>57</v>
      </c>
      <c r="AD4457" s="118">
        <f t="shared" si="889"/>
        <v>58</v>
      </c>
      <c r="AE4457" s="118">
        <f t="shared" si="889"/>
        <v>59</v>
      </c>
      <c r="AF4457" s="118">
        <f t="shared" si="889"/>
        <v>60</v>
      </c>
      <c r="AG4457" s="118">
        <f t="shared" si="889"/>
        <v>61</v>
      </c>
      <c r="AH4457" s="118">
        <f t="shared" si="889"/>
        <v>61</v>
      </c>
      <c r="AI4457" s="118">
        <f t="shared" si="889"/>
        <v>62</v>
      </c>
      <c r="AJ4457" s="118">
        <f t="shared" si="889"/>
        <v>62</v>
      </c>
      <c r="AK4457" s="118">
        <f t="shared" si="889"/>
        <v>63</v>
      </c>
      <c r="AL4457" s="118">
        <f t="shared" si="889"/>
        <v>63</v>
      </c>
      <c r="AM4457" s="118">
        <f t="shared" si="889"/>
        <v>63</v>
      </c>
      <c r="AN4457" s="118">
        <f t="shared" si="889"/>
        <v>63</v>
      </c>
      <c r="AQ4457" t="str">
        <f>AQ4448</f>
        <v/>
      </c>
    </row>
    <row r="4458" spans="1:43" ht="14.25" customHeight="1" x14ac:dyDescent="0.25">
      <c r="A4458" s="107" t="str">
        <f>'Run Rate'!A449</f>
        <v>ATC06516</v>
      </c>
      <c r="B4458" s="135" t="str">
        <f>'Run Rate'!B449</f>
        <v>Girja gumirana 4 kg Atleticore</v>
      </c>
      <c r="C4458" s="135" t="str">
        <f>'Run Rate'!C449</f>
        <v>FITNESS OPREMA</v>
      </c>
      <c r="D4458" s="135" t="str">
        <f>'Run Rate'!D449</f>
        <v>03 BRONZE</v>
      </c>
      <c r="E4458" s="122"/>
      <c r="F4458" s="122"/>
      <c r="G4458" s="122"/>
      <c r="H4458" s="122"/>
      <c r="I4458" s="122"/>
      <c r="J4458" s="122"/>
      <c r="K4458" s="122"/>
      <c r="L4458" s="122"/>
      <c r="M4458" s="122"/>
      <c r="N4458" s="122"/>
      <c r="O4458" s="122"/>
      <c r="P4458" s="122"/>
      <c r="Q4458" s="122"/>
      <c r="R4458" s="122"/>
      <c r="S4458" s="122"/>
      <c r="T4458" s="122"/>
      <c r="U4458" s="122"/>
      <c r="V4458" s="122"/>
      <c r="W4458" s="122"/>
      <c r="X4458" s="122"/>
      <c r="Y4458" s="122"/>
      <c r="Z4458" s="122"/>
      <c r="AA4458" s="122"/>
      <c r="AB4458" s="122"/>
      <c r="AC4458" s="122"/>
      <c r="AD4458" s="122"/>
      <c r="AE4458" s="122"/>
      <c r="AF4458" s="122"/>
      <c r="AG4458" s="122"/>
      <c r="AH4458" s="122"/>
      <c r="AI4458" s="122"/>
      <c r="AJ4458" s="122"/>
      <c r="AK4458" s="122"/>
      <c r="AL4458" s="122"/>
      <c r="AM4458" s="122"/>
      <c r="AN4458" s="122"/>
      <c r="AQ4458" t="str">
        <f>IF(AND(OR($B$1="ALL",$B$1=C4458),OR($E$1="ALL",$E$1=D4458),OR($B$2="ALL",$B$2=A4458),OR($E$2="ALL",IFERROR(SEARCH($E$2,B4458),0)&gt;0)),"MATCH","")</f>
        <v/>
      </c>
    </row>
    <row r="4459" spans="1:43" ht="14.25" customHeight="1" x14ac:dyDescent="0.25">
      <c r="A4459" s="108" t="s">
        <v>1137</v>
      </c>
      <c r="B4459" s="136" t="s">
        <v>1138</v>
      </c>
      <c r="C4459" s="136" t="s">
        <v>1139</v>
      </c>
      <c r="D4459" s="136" t="s">
        <v>1140</v>
      </c>
      <c r="E4459" s="136" t="s">
        <v>1141</v>
      </c>
      <c r="F4459" s="136" t="s">
        <v>1142</v>
      </c>
      <c r="G4459" s="136" t="s">
        <v>1143</v>
      </c>
      <c r="H4459" s="136" t="s">
        <v>1144</v>
      </c>
      <c r="I4459" s="136" t="s">
        <v>1145</v>
      </c>
      <c r="J4459" s="136" t="s">
        <v>1146</v>
      </c>
      <c r="K4459" s="136" t="s">
        <v>1147</v>
      </c>
      <c r="L4459" s="136" t="s">
        <v>1148</v>
      </c>
      <c r="M4459" s="136" t="s">
        <v>1149</v>
      </c>
      <c r="N4459" s="136" t="s">
        <v>1150</v>
      </c>
      <c r="O4459" s="136" t="s">
        <v>1151</v>
      </c>
      <c r="P4459" s="136" t="s">
        <v>1152</v>
      </c>
      <c r="Q4459" s="136" t="s">
        <v>1153</v>
      </c>
      <c r="R4459" s="136" t="s">
        <v>1154</v>
      </c>
      <c r="S4459" s="136" t="s">
        <v>1155</v>
      </c>
      <c r="T4459" s="136" t="s">
        <v>1156</v>
      </c>
      <c r="U4459" s="136" t="s">
        <v>1157</v>
      </c>
      <c r="V4459" s="136" t="s">
        <v>1158</v>
      </c>
      <c r="W4459" s="136" t="s">
        <v>1159</v>
      </c>
      <c r="X4459" s="136" t="s">
        <v>1160</v>
      </c>
      <c r="Y4459" s="136" t="s">
        <v>1161</v>
      </c>
      <c r="Z4459" s="136" t="s">
        <v>1162</v>
      </c>
      <c r="AA4459" s="136" t="s">
        <v>1163</v>
      </c>
      <c r="AB4459" s="137" t="s">
        <v>156</v>
      </c>
      <c r="AC4459" s="137" t="s">
        <v>157</v>
      </c>
      <c r="AD4459" s="137" t="s">
        <v>158</v>
      </c>
      <c r="AE4459" s="137" t="s">
        <v>139</v>
      </c>
      <c r="AF4459" s="138" t="s">
        <v>140</v>
      </c>
      <c r="AG4459" s="138" t="s">
        <v>141</v>
      </c>
      <c r="AH4459" s="138" t="s">
        <v>142</v>
      </c>
      <c r="AI4459" s="138" t="s">
        <v>143</v>
      </c>
      <c r="AJ4459" s="139" t="s">
        <v>144</v>
      </c>
      <c r="AK4459" s="139" t="s">
        <v>145</v>
      </c>
      <c r="AL4459" s="139" t="s">
        <v>146</v>
      </c>
      <c r="AM4459" s="140" t="s">
        <v>147</v>
      </c>
      <c r="AN4459" s="140" t="s">
        <v>148</v>
      </c>
      <c r="AQ4459" t="str">
        <f>AQ4458</f>
        <v/>
      </c>
    </row>
    <row r="4460" spans="1:43" ht="14.25" customHeight="1" x14ac:dyDescent="0.25">
      <c r="A4460" s="99" t="s">
        <v>1164</v>
      </c>
      <c r="B4460" s="112">
        <f>'Run Rate'!E449</f>
        <v>5</v>
      </c>
      <c r="C4460" s="112">
        <f>'Run Rate'!F449</f>
        <v>7</v>
      </c>
      <c r="D4460" s="112">
        <f>'Run Rate'!G449</f>
        <v>8</v>
      </c>
      <c r="E4460" s="112">
        <f>'Run Rate'!H449</f>
        <v>6</v>
      </c>
      <c r="F4460" s="112">
        <f>'Run Rate'!I449</f>
        <v>10</v>
      </c>
      <c r="G4460" s="112">
        <f>'Run Rate'!J449</f>
        <v>7</v>
      </c>
      <c r="H4460" s="112">
        <f>'Run Rate'!K449</f>
        <v>17</v>
      </c>
      <c r="I4460" s="112">
        <f>'Run Rate'!L449</f>
        <v>15</v>
      </c>
      <c r="J4460" s="112">
        <f>'Run Rate'!M449</f>
        <v>32</v>
      </c>
      <c r="K4460" s="112">
        <f>'Run Rate'!N449</f>
        <v>15</v>
      </c>
      <c r="L4460" s="112">
        <f>'Run Rate'!O449</f>
        <v>8</v>
      </c>
      <c r="M4460" s="112">
        <f>'Run Rate'!P449</f>
        <v>6</v>
      </c>
      <c r="N4460" s="112">
        <f>'Run Rate'!Q449</f>
        <v>21</v>
      </c>
      <c r="O4460" s="112">
        <f>'Run Rate'!R449</f>
        <v>12</v>
      </c>
      <c r="P4460" s="112">
        <f>'Run Rate'!S449</f>
        <v>12</v>
      </c>
      <c r="Q4460" s="112">
        <f>'Run Rate'!T449</f>
        <v>11</v>
      </c>
      <c r="R4460" s="112">
        <f>'Run Rate'!U449</f>
        <v>7</v>
      </c>
      <c r="S4460" s="112">
        <f>'Run Rate'!V449</f>
        <v>6</v>
      </c>
      <c r="T4460" s="112">
        <f>'Run Rate'!W449</f>
        <v>8</v>
      </c>
      <c r="U4460" s="112">
        <f>'Run Rate'!X449</f>
        <v>13</v>
      </c>
      <c r="V4460" s="112">
        <f>'Run Rate'!Y449</f>
        <v>14</v>
      </c>
      <c r="W4460" s="112">
        <f>'Run Rate'!Z449</f>
        <v>10</v>
      </c>
      <c r="X4460" s="112">
        <f>'Run Rate'!AA449</f>
        <v>5</v>
      </c>
      <c r="Y4460" s="112">
        <f>'Run Rate'!AB449</f>
        <v>10</v>
      </c>
      <c r="Z4460" s="112">
        <f>'Run Rate'!AC449</f>
        <v>17</v>
      </c>
      <c r="AA4460" s="112">
        <f>'Run Rate'!AD449</f>
        <v>3</v>
      </c>
      <c r="AB4460" s="113">
        <v>7</v>
      </c>
      <c r="AC4460" s="112">
        <v>7</v>
      </c>
      <c r="AD4460" s="112">
        <v>6</v>
      </c>
      <c r="AE4460" s="112">
        <v>6</v>
      </c>
      <c r="AF4460" s="112">
        <v>6</v>
      </c>
      <c r="AG4460" s="112">
        <v>6</v>
      </c>
      <c r="AH4460" s="112">
        <v>5</v>
      </c>
      <c r="AI4460" s="112">
        <v>5</v>
      </c>
      <c r="AJ4460" s="112">
        <v>5</v>
      </c>
      <c r="AK4460" s="112">
        <v>5</v>
      </c>
      <c r="AL4460" s="112">
        <v>5</v>
      </c>
      <c r="AM4460" s="112">
        <v>5</v>
      </c>
      <c r="AN4460" s="112">
        <v>5</v>
      </c>
      <c r="AQ4460" t="str">
        <f>AQ4458</f>
        <v/>
      </c>
    </row>
    <row r="4461" spans="1:43" ht="14.25" customHeight="1" x14ac:dyDescent="0.25">
      <c r="A4461" s="99" t="s">
        <v>1165</v>
      </c>
      <c r="B4461" s="114"/>
      <c r="C4461" s="114"/>
      <c r="D4461" s="114"/>
      <c r="E4461" s="114"/>
      <c r="F4461" s="114"/>
      <c r="G4461" s="114"/>
      <c r="H4461" s="114"/>
      <c r="I4461" s="114"/>
      <c r="J4461" s="114"/>
      <c r="K4461" s="114"/>
      <c r="L4461" s="114"/>
      <c r="M4461" s="114"/>
      <c r="N4461" s="114"/>
      <c r="O4461" s="114"/>
      <c r="P4461" s="114"/>
      <c r="Q4461" s="114"/>
      <c r="R4461" s="114"/>
      <c r="S4461" s="114"/>
      <c r="T4461" s="114"/>
      <c r="U4461" s="114"/>
      <c r="V4461" s="114"/>
      <c r="W4461" s="115"/>
      <c r="X4461" s="115"/>
      <c r="Y4461" s="115"/>
      <c r="Z4461" s="115"/>
      <c r="AA4461" s="112" t="s">
        <v>1166</v>
      </c>
      <c r="AB4461" s="113"/>
      <c r="AC4461" s="112"/>
      <c r="AD4461" s="112"/>
      <c r="AE4461" s="112"/>
      <c r="AF4461" s="112"/>
      <c r="AG4461" s="112"/>
      <c r="AH4461" s="112"/>
      <c r="AI4461" s="112"/>
      <c r="AJ4461" s="112"/>
      <c r="AK4461" s="112"/>
      <c r="AL4461" s="112"/>
      <c r="AM4461" s="112"/>
      <c r="AN4461" s="112"/>
      <c r="AQ4461" t="str">
        <f>AQ4458</f>
        <v/>
      </c>
    </row>
    <row r="4462" spans="1:43" ht="14.25" customHeight="1" x14ac:dyDescent="0.25">
      <c r="A4462" s="99" t="s">
        <v>1167</v>
      </c>
      <c r="B4462" s="114"/>
      <c r="C4462" s="114"/>
      <c r="D4462" s="114"/>
      <c r="E4462" s="114"/>
      <c r="F4462" s="114"/>
      <c r="G4462" s="114"/>
      <c r="H4462" s="114"/>
      <c r="I4462" s="114"/>
      <c r="J4462" s="114"/>
      <c r="K4462" s="114"/>
      <c r="L4462" s="114"/>
      <c r="M4462" s="114"/>
      <c r="N4462" s="114"/>
      <c r="O4462" s="114"/>
      <c r="P4462" s="114"/>
      <c r="Q4462" s="114"/>
      <c r="R4462" s="114"/>
      <c r="S4462" s="114"/>
      <c r="T4462" s="114"/>
      <c r="U4462" s="114"/>
      <c r="V4462" s="114"/>
      <c r="W4462" s="115"/>
      <c r="X4462" s="116"/>
      <c r="Y4462" s="117"/>
      <c r="Z4462" s="115"/>
      <c r="AA4462" s="112" t="s">
        <v>1168</v>
      </c>
      <c r="AB4462" s="113">
        <f>'Demand Input VP'!B2234</f>
        <v>0</v>
      </c>
      <c r="AC4462" s="112">
        <f>'Demand Input VP'!C2234</f>
        <v>0</v>
      </c>
      <c r="AD4462" s="112">
        <f>'Demand Input VP'!D2234</f>
        <v>0</v>
      </c>
      <c r="AE4462" s="112">
        <f>'Demand Input VP'!E2234</f>
        <v>0</v>
      </c>
      <c r="AF4462" s="112">
        <f>'Demand Input VP'!F2234</f>
        <v>0</v>
      </c>
      <c r="AG4462" s="112">
        <f>'Demand Input VP'!G2234</f>
        <v>0</v>
      </c>
      <c r="AH4462" s="112">
        <f>'Demand Input VP'!H2234</f>
        <v>0</v>
      </c>
      <c r="AI4462" s="112">
        <f>'Demand Input VP'!I2234</f>
        <v>0</v>
      </c>
      <c r="AJ4462" s="112">
        <f>'Demand Input VP'!J2234</f>
        <v>0</v>
      </c>
      <c r="AK4462" s="112">
        <f>'Demand Input VP'!K2234</f>
        <v>0</v>
      </c>
      <c r="AL4462" s="112">
        <f>'Demand Input VP'!L2234</f>
        <v>0</v>
      </c>
      <c r="AM4462" s="112">
        <f>'Demand Input VP'!M2234</f>
        <v>0</v>
      </c>
      <c r="AN4462" s="112">
        <f>'Demand Input VP'!N2234</f>
        <v>0</v>
      </c>
      <c r="AQ4462" t="str">
        <f>AQ4458</f>
        <v/>
      </c>
    </row>
    <row r="4463" spans="1:43" ht="14.25" customHeight="1" x14ac:dyDescent="0.25">
      <c r="A4463" s="99" t="s">
        <v>1169</v>
      </c>
      <c r="B4463" s="118"/>
      <c r="C4463" s="118"/>
      <c r="D4463" s="118"/>
      <c r="E4463" s="118"/>
      <c r="F4463" s="118"/>
      <c r="G4463" s="118"/>
      <c r="H4463" s="118"/>
      <c r="I4463" s="118"/>
      <c r="J4463" s="118"/>
      <c r="K4463" s="118"/>
      <c r="L4463" s="118"/>
      <c r="M4463" s="118"/>
      <c r="N4463" s="118"/>
      <c r="O4463" s="118"/>
      <c r="P4463" s="118"/>
      <c r="Q4463" s="118"/>
      <c r="R4463" s="118"/>
      <c r="S4463" s="118"/>
      <c r="T4463" s="118"/>
      <c r="U4463" s="118"/>
      <c r="V4463" s="118"/>
      <c r="W4463" s="115"/>
      <c r="X4463" s="116"/>
      <c r="Y4463" s="117"/>
      <c r="Z4463" s="119"/>
      <c r="AA4463" s="120" t="s">
        <v>1170</v>
      </c>
      <c r="AB4463" s="121">
        <f>'Demand Input VP'!B2233</f>
        <v>0</v>
      </c>
      <c r="AC4463" s="120">
        <f>'Demand Input VP'!C2233</f>
        <v>0</v>
      </c>
      <c r="AD4463" s="120">
        <f>'Demand Input VP'!D2233</f>
        <v>0</v>
      </c>
      <c r="AE4463" s="120">
        <f>'Demand Input VP'!E2233</f>
        <v>0</v>
      </c>
      <c r="AF4463" s="120">
        <f>'Demand Input VP'!F2233</f>
        <v>0</v>
      </c>
      <c r="AG4463" s="120">
        <f>'Demand Input VP'!G2233</f>
        <v>0</v>
      </c>
      <c r="AH4463" s="120">
        <f>'Demand Input VP'!H2233</f>
        <v>0</v>
      </c>
      <c r="AI4463" s="120">
        <f>'Demand Input VP'!I2233</f>
        <v>0</v>
      </c>
      <c r="AJ4463" s="120">
        <f>'Demand Input VP'!J2233</f>
        <v>0</v>
      </c>
      <c r="AK4463" s="120">
        <f>'Demand Input VP'!K2233</f>
        <v>0</v>
      </c>
      <c r="AL4463" s="120">
        <f>'Demand Input VP'!L2233</f>
        <v>0</v>
      </c>
      <c r="AM4463" s="120">
        <f>'Demand Input VP'!M2233</f>
        <v>0</v>
      </c>
      <c r="AN4463" s="120">
        <f>'Demand Input VP'!N2233</f>
        <v>0</v>
      </c>
      <c r="AQ4463" t="str">
        <f>AQ4458</f>
        <v/>
      </c>
    </row>
    <row r="4464" spans="1:43" ht="14.25" customHeight="1" x14ac:dyDescent="0.25">
      <c r="A4464" s="1"/>
      <c r="B4464" s="122"/>
      <c r="C4464" s="122"/>
      <c r="D4464" s="122"/>
      <c r="E4464" s="122"/>
      <c r="F4464" s="122"/>
      <c r="G4464" s="122"/>
      <c r="H4464" s="122"/>
      <c r="I4464" s="122"/>
      <c r="J4464" s="122"/>
      <c r="K4464" s="122"/>
      <c r="L4464" s="122"/>
      <c r="M4464" s="122"/>
      <c r="N4464" s="122"/>
      <c r="O4464" s="122"/>
      <c r="P4464" s="122"/>
      <c r="Q4464" s="122"/>
      <c r="R4464" s="122"/>
      <c r="S4464" s="122"/>
      <c r="T4464" s="122"/>
      <c r="U4464" s="122"/>
      <c r="V4464" s="122"/>
      <c r="W4464" s="123"/>
      <c r="X4464" s="116"/>
      <c r="Y4464" s="117"/>
      <c r="Z4464" s="123"/>
      <c r="AA4464" s="112" t="s">
        <v>1171</v>
      </c>
      <c r="AB4464" s="113">
        <f>'Demand Input MP'!B2234</f>
        <v>0</v>
      </c>
      <c r="AC4464" s="112">
        <f>'Demand Input MP'!C2234</f>
        <v>0</v>
      </c>
      <c r="AD4464" s="112">
        <f>'Demand Input MP'!D2234</f>
        <v>0</v>
      </c>
      <c r="AE4464" s="112">
        <f>'Demand Input MP'!E2234</f>
        <v>0</v>
      </c>
      <c r="AF4464" s="112">
        <f>'Demand Input MP'!F2234</f>
        <v>0</v>
      </c>
      <c r="AG4464" s="112">
        <f>'Demand Input MP'!G2234</f>
        <v>0</v>
      </c>
      <c r="AH4464" s="112">
        <f>'Demand Input MP'!H2234</f>
        <v>0</v>
      </c>
      <c r="AI4464" s="112">
        <f>'Demand Input MP'!I2234</f>
        <v>0</v>
      </c>
      <c r="AJ4464" s="112">
        <f>'Demand Input MP'!J2234</f>
        <v>0</v>
      </c>
      <c r="AK4464" s="112">
        <f>'Demand Input MP'!K2234</f>
        <v>0</v>
      </c>
      <c r="AL4464" s="112">
        <f>'Demand Input MP'!L2234</f>
        <v>0</v>
      </c>
      <c r="AM4464" s="112">
        <f>'Demand Input MP'!M2234</f>
        <v>0</v>
      </c>
      <c r="AN4464" s="112">
        <f>'Demand Input MP'!N2234</f>
        <v>0</v>
      </c>
      <c r="AQ4464" t="str">
        <f>AQ4458</f>
        <v/>
      </c>
    </row>
    <row r="4465" spans="1:43" ht="14.25" customHeight="1" x14ac:dyDescent="0.25">
      <c r="A4465" s="1"/>
      <c r="B4465" s="122"/>
      <c r="C4465" s="122"/>
      <c r="D4465" s="122"/>
      <c r="E4465" s="122"/>
      <c r="F4465" s="122"/>
      <c r="G4465" s="122"/>
      <c r="H4465" s="122"/>
      <c r="I4465" s="122"/>
      <c r="J4465" s="122"/>
      <c r="K4465" s="122"/>
      <c r="L4465" s="122"/>
      <c r="M4465" s="122"/>
      <c r="N4465" s="122"/>
      <c r="O4465" s="122"/>
      <c r="P4465" s="122"/>
      <c r="Q4465" s="122"/>
      <c r="R4465" s="122"/>
      <c r="S4465" s="122"/>
      <c r="T4465" s="122"/>
      <c r="U4465" s="122"/>
      <c r="V4465" s="124" t="s">
        <v>91</v>
      </c>
      <c r="W4465" s="125">
        <f>IFERROR(IF(SUM('Run Rate History'!E449:AD449)&gt;0,(SUMPRODUCT((B4460:AA4460&gt;=PERCENTILE(B4460:AA4460,0.1))*(B4460:AA4460&lt;=PERCENTILE(B4460:AA4460,0.9))*B4460:AA4460)+SUMPRODUCT(('Run Rate History'!E449:AD449&gt;=PERCENTILE(B4460:AA4460,0.1))*('Run Rate History'!E449:AD449&lt;=PERCENTILE(B4460:AA4460,0.9))*'Run Rate History'!E449:AD449))/(SUMPRODUCT((B4460:AA4460&gt;=PERCENTILE(B4460:AA4460,0.1))*(B4460:AA4460&lt;=PERCENTILE(B4460:AA4460,0.9))*1)+SUMPRODUCT(('Run Rate History'!E449:AD449&gt;=PERCENTILE(B4460:AA4460,0.1))*('Run Rate History'!E449:AD449&lt;=PERCENTILE(B4460:AA4460,0.9))*1)),TRIMMEAN(B4460:AA4460,0.15)),0)</f>
        <v>10.702702702702704</v>
      </c>
      <c r="X4465" s="126" t="s">
        <v>1172</v>
      </c>
      <c r="Y4465" s="127">
        <f>SUM(B4460:AA4460)/26</f>
        <v>10.961538461538462</v>
      </c>
      <c r="Z4465" s="128"/>
      <c r="AA4465" s="112" t="s">
        <v>1173</v>
      </c>
      <c r="AB4465" s="113">
        <f>'Demand Input MP'!B2233</f>
        <v>0</v>
      </c>
      <c r="AC4465" s="112">
        <f>'Demand Input MP'!C2233</f>
        <v>0</v>
      </c>
      <c r="AD4465" s="112">
        <f>'Demand Input MP'!D2233</f>
        <v>0</v>
      </c>
      <c r="AE4465" s="112">
        <f>'Demand Input MP'!E2233</f>
        <v>0</v>
      </c>
      <c r="AF4465" s="112">
        <f>'Demand Input MP'!F2233</f>
        <v>0</v>
      </c>
      <c r="AG4465" s="112">
        <f>'Demand Input MP'!G2233</f>
        <v>0</v>
      </c>
      <c r="AH4465" s="112">
        <f>'Demand Input MP'!H2233</f>
        <v>0</v>
      </c>
      <c r="AI4465" s="112">
        <f>'Demand Input MP'!I2233</f>
        <v>0</v>
      </c>
      <c r="AJ4465" s="112">
        <f>'Demand Input MP'!J2233</f>
        <v>0</v>
      </c>
      <c r="AK4465" s="112">
        <f>'Demand Input MP'!K2233</f>
        <v>0</v>
      </c>
      <c r="AL4465" s="112">
        <f>'Demand Input MP'!L2233</f>
        <v>0</v>
      </c>
      <c r="AM4465" s="112">
        <f>'Demand Input MP'!M2233</f>
        <v>0</v>
      </c>
      <c r="AN4465" s="112">
        <f>'Demand Input MP'!N2233</f>
        <v>0</v>
      </c>
      <c r="AQ4465" t="str">
        <f>AQ4458</f>
        <v/>
      </c>
    </row>
    <row r="4466" spans="1:43" ht="14.25" customHeight="1" x14ac:dyDescent="0.25">
      <c r="A4466" s="1"/>
      <c r="B4466" s="122"/>
      <c r="C4466" s="122"/>
      <c r="D4466" s="122"/>
      <c r="E4466" s="122"/>
      <c r="F4466" s="122"/>
      <c r="G4466" s="122"/>
      <c r="H4466" s="122"/>
      <c r="I4466" s="122"/>
      <c r="J4466" s="122"/>
      <c r="K4466" s="122"/>
      <c r="L4466" s="122"/>
      <c r="M4466" s="122"/>
      <c r="N4466" s="122"/>
      <c r="O4466" s="122"/>
      <c r="P4466" s="122"/>
      <c r="Q4466" s="122"/>
      <c r="R4466" s="122"/>
      <c r="S4466" s="122"/>
      <c r="T4466" s="122"/>
      <c r="U4466" s="122"/>
      <c r="V4466" s="124" t="s">
        <v>94</v>
      </c>
      <c r="W4466" s="125">
        <f>IFERROR((1*MIN(MAX(X4460,0.5*IF(SUM('Run Rate History'!E449:AD449)&gt;0,(MEDIAN(IF(B4460:AA4460&gt;0,B4460:AA4460))+MEDIAN(IF('Run Rate History'!E449:AD449&gt;0,'Run Rate History'!E449:AD449)))/2,MEDIAN(IF(B4460:AA4460&gt;0,B4460:AA4460)))),2*IF(SUM('Run Rate History'!E449:AD449)&gt;0,(MEDIAN(IF(B4460:AA4460&gt;0,B4460:AA4460))+MEDIAN(IF('Run Rate History'!E449:AD449&gt;0,'Run Rate History'!E449:AD449)))/2,MEDIAN(IF(B4460:AA4460&gt;0,B4460:AA4460))))+2*MIN(MAX(Y4460,0.5*IF(SUM('Run Rate History'!E449:AD449)&gt;0,(MEDIAN(IF(B4460:AA4460&gt;0,B4460:AA4460))+MEDIAN(IF('Run Rate History'!E449:AD449&gt;0,'Run Rate History'!E449:AD449)))/2,MEDIAN(IF(B4460:AA4460&gt;0,B4460:AA4460)))),2*IF(SUM('Run Rate History'!E449:AD449)&gt;0,(MEDIAN(IF(B4460:AA4460&gt;0,B4460:AA4460))+MEDIAN(IF('Run Rate History'!E449:AD449&gt;0,'Run Rate History'!E449:AD449)))/2,MEDIAN(IF(B4460:AA4460&gt;0,B4460:AA4460))))+3*MIN(MAX(Z4460,0.5*IF(SUM('Run Rate History'!E449:AD449)&gt;0,(MEDIAN(IF(B4460:AA4460&gt;0,B4460:AA4460))+MEDIAN(IF('Run Rate History'!E449:AD449&gt;0,'Run Rate History'!E449:AD449)))/2,MEDIAN(IF(B4460:AA4460&gt;0,B4460:AA4460)))),2*IF(SUM('Run Rate History'!E449:AD449)&gt;0,(MEDIAN(IF(B4460:AA4460&gt;0,B4460:AA4460))+MEDIAN(IF('Run Rate History'!E449:AD449&gt;0,'Run Rate History'!E449:AD449)))/2,MEDIAN(IF(B4460:AA4460&gt;0,B4460:AA4460))))+4*MIN(MAX(AA4460,0.5*IF(SUM('Run Rate History'!E449:AD449)&gt;0,(MEDIAN(IF(B4460:AA4460&gt;0,B4460:AA4460))+MEDIAN(IF('Run Rate History'!E449:AD449&gt;0,'Run Rate History'!E449:AD449)))/2,MEDIAN(IF(B4460:AA4460&gt;0,B4460:AA4460)))),2*IF(SUM('Run Rate History'!E449:AD449)&gt;0,(MEDIAN(IF(B4460:AA4460&gt;0,B4460:AA4460))+MEDIAN(IF('Run Rate History'!E449:AD449&gt;0,'Run Rate History'!E449:AD449)))/2,MEDIAN(IF(B4460:AA4460&gt;0,B4460:AA4460)))))/10,0)</f>
        <v>9.85</v>
      </c>
      <c r="X4466" s="129" t="s">
        <v>1174</v>
      </c>
      <c r="Y4466" s="130">
        <f>IFERROR(VLOOKUP(A4458,'Stanje zaliha'!A:E,5,FALSE()),0)</f>
        <v>117</v>
      </c>
      <c r="Z4466" s="131"/>
      <c r="AA4466" s="113" t="s">
        <v>1175</v>
      </c>
      <c r="AB4466" s="118">
        <f t="shared" ref="AB4466:AN4466" si="890">SUM(AB4462:AB4465)</f>
        <v>0</v>
      </c>
      <c r="AC4466" s="118">
        <f t="shared" si="890"/>
        <v>0</v>
      </c>
      <c r="AD4466" s="118">
        <f t="shared" si="890"/>
        <v>0</v>
      </c>
      <c r="AE4466" s="118">
        <f t="shared" si="890"/>
        <v>0</v>
      </c>
      <c r="AF4466" s="118">
        <f t="shared" si="890"/>
        <v>0</v>
      </c>
      <c r="AG4466" s="118">
        <f t="shared" si="890"/>
        <v>0</v>
      </c>
      <c r="AH4466" s="118">
        <f t="shared" si="890"/>
        <v>0</v>
      </c>
      <c r="AI4466" s="118">
        <f t="shared" si="890"/>
        <v>0</v>
      </c>
      <c r="AJ4466" s="118">
        <f t="shared" si="890"/>
        <v>0</v>
      </c>
      <c r="AK4466" s="118">
        <f t="shared" si="890"/>
        <v>0</v>
      </c>
      <c r="AL4466" s="118">
        <f t="shared" si="890"/>
        <v>0</v>
      </c>
      <c r="AM4466" s="118">
        <f t="shared" si="890"/>
        <v>0</v>
      </c>
      <c r="AN4466" s="118">
        <f t="shared" si="890"/>
        <v>0</v>
      </c>
      <c r="AQ4466" t="str">
        <f>AQ4458</f>
        <v/>
      </c>
    </row>
    <row r="4467" spans="1:43" ht="14.25" customHeight="1" x14ac:dyDescent="0.25">
      <c r="A4467" s="1"/>
      <c r="B4467" s="122"/>
      <c r="C4467" s="122"/>
      <c r="D4467" s="122"/>
      <c r="E4467" s="122"/>
      <c r="F4467" s="122"/>
      <c r="G4467" s="122"/>
      <c r="H4467" s="122"/>
      <c r="I4467" s="122"/>
      <c r="J4467" s="122"/>
      <c r="K4467" s="122"/>
      <c r="L4467" s="122"/>
      <c r="M4467" s="122"/>
      <c r="N4467" s="122"/>
      <c r="O4467" s="122"/>
      <c r="P4467" s="122"/>
      <c r="Q4467" s="122"/>
      <c r="R4467" s="122"/>
      <c r="S4467" s="122"/>
      <c r="T4467" s="122"/>
      <c r="U4467" s="122"/>
      <c r="V4467" s="124" t="s">
        <v>95</v>
      </c>
      <c r="W4467" s="125">
        <f>IFERROR(0.6*W4466+0.4*W4465,0)</f>
        <v>10.19108108108108</v>
      </c>
      <c r="X4467" s="132" t="s">
        <v>1176</v>
      </c>
      <c r="Y4467" s="133">
        <f>IFERROR(SUMIF('Popis poslanih narudžbi'!A:A,A4458,'Popis poslanih narudžbi'!C:C),0)</f>
        <v>0</v>
      </c>
      <c r="Z4467" s="131"/>
      <c r="AA4467" s="134" t="s">
        <v>1177</v>
      </c>
      <c r="AB4467" s="118">
        <f t="shared" ref="AB4467:AN4467" si="891">AB4460+AB4466</f>
        <v>7</v>
      </c>
      <c r="AC4467" s="118">
        <f t="shared" si="891"/>
        <v>7</v>
      </c>
      <c r="AD4467" s="118">
        <f t="shared" si="891"/>
        <v>6</v>
      </c>
      <c r="AE4467" s="118">
        <f t="shared" si="891"/>
        <v>6</v>
      </c>
      <c r="AF4467" s="118">
        <f t="shared" si="891"/>
        <v>6</v>
      </c>
      <c r="AG4467" s="118">
        <f t="shared" si="891"/>
        <v>6</v>
      </c>
      <c r="AH4467" s="118">
        <f t="shared" si="891"/>
        <v>5</v>
      </c>
      <c r="AI4467" s="118">
        <f t="shared" si="891"/>
        <v>5</v>
      </c>
      <c r="AJ4467" s="118">
        <f t="shared" si="891"/>
        <v>5</v>
      </c>
      <c r="AK4467" s="118">
        <f t="shared" si="891"/>
        <v>5</v>
      </c>
      <c r="AL4467" s="118">
        <f t="shared" si="891"/>
        <v>5</v>
      </c>
      <c r="AM4467" s="118">
        <f t="shared" si="891"/>
        <v>5</v>
      </c>
      <c r="AN4467" s="118">
        <f t="shared" si="891"/>
        <v>5</v>
      </c>
      <c r="AQ4467" t="str">
        <f>AQ4458</f>
        <v/>
      </c>
    </row>
    <row r="4468" spans="1:43" ht="14.25" customHeight="1" x14ac:dyDescent="0.25">
      <c r="A4468" s="107" t="str">
        <f>'Run Rate'!A450</f>
        <v>ATC06512</v>
      </c>
      <c r="B4468" s="135" t="str">
        <f>'Run Rate'!B450</f>
        <v>Prostirka PVC Yoga 173 cm</v>
      </c>
      <c r="C4468" s="135" t="str">
        <f>'Run Rate'!C450</f>
        <v>FITNESS OPREMA</v>
      </c>
      <c r="D4468" s="135" t="str">
        <f>'Run Rate'!D450</f>
        <v>03 BRONZE</v>
      </c>
      <c r="E4468" s="122"/>
      <c r="F4468" s="122"/>
      <c r="G4468" s="122"/>
      <c r="H4468" s="122"/>
      <c r="I4468" s="122"/>
      <c r="J4468" s="122"/>
      <c r="K4468" s="122"/>
      <c r="L4468" s="122"/>
      <c r="M4468" s="122"/>
      <c r="N4468" s="122"/>
      <c r="O4468" s="122"/>
      <c r="P4468" s="122"/>
      <c r="Q4468" s="122"/>
      <c r="R4468" s="122"/>
      <c r="S4468" s="122"/>
      <c r="T4468" s="122"/>
      <c r="U4468" s="122"/>
      <c r="V4468" s="122"/>
      <c r="W4468" s="122"/>
      <c r="X4468" s="122"/>
      <c r="Y4468" s="122"/>
      <c r="Z4468" s="122"/>
      <c r="AA4468" s="122"/>
      <c r="AB4468" s="122"/>
      <c r="AC4468" s="122"/>
      <c r="AD4468" s="122"/>
      <c r="AE4468" s="122"/>
      <c r="AF4468" s="122"/>
      <c r="AG4468" s="122"/>
      <c r="AH4468" s="122"/>
      <c r="AI4468" s="122"/>
      <c r="AJ4468" s="122"/>
      <c r="AK4468" s="122"/>
      <c r="AL4468" s="122"/>
      <c r="AM4468" s="122"/>
      <c r="AN4468" s="122"/>
      <c r="AQ4468" t="str">
        <f>IF(AND(OR($B$1="ALL",$B$1=C4468),OR($E$1="ALL",$E$1=D4468),OR($B$2="ALL",$B$2=A4468),OR($E$2="ALL",IFERROR(SEARCH($E$2,B4468),0)&gt;0)),"MATCH","")</f>
        <v/>
      </c>
    </row>
    <row r="4469" spans="1:43" ht="14.25" customHeight="1" x14ac:dyDescent="0.25">
      <c r="A4469" s="108" t="s">
        <v>1137</v>
      </c>
      <c r="B4469" s="136" t="s">
        <v>1138</v>
      </c>
      <c r="C4469" s="136" t="s">
        <v>1139</v>
      </c>
      <c r="D4469" s="136" t="s">
        <v>1140</v>
      </c>
      <c r="E4469" s="136" t="s">
        <v>1141</v>
      </c>
      <c r="F4469" s="136" t="s">
        <v>1142</v>
      </c>
      <c r="G4469" s="136" t="s">
        <v>1143</v>
      </c>
      <c r="H4469" s="136" t="s">
        <v>1144</v>
      </c>
      <c r="I4469" s="136" t="s">
        <v>1145</v>
      </c>
      <c r="J4469" s="136" t="s">
        <v>1146</v>
      </c>
      <c r="K4469" s="136" t="s">
        <v>1147</v>
      </c>
      <c r="L4469" s="136" t="s">
        <v>1148</v>
      </c>
      <c r="M4469" s="136" t="s">
        <v>1149</v>
      </c>
      <c r="N4469" s="136" t="s">
        <v>1150</v>
      </c>
      <c r="O4469" s="136" t="s">
        <v>1151</v>
      </c>
      <c r="P4469" s="136" t="s">
        <v>1152</v>
      </c>
      <c r="Q4469" s="136" t="s">
        <v>1153</v>
      </c>
      <c r="R4469" s="136" t="s">
        <v>1154</v>
      </c>
      <c r="S4469" s="136" t="s">
        <v>1155</v>
      </c>
      <c r="T4469" s="136" t="s">
        <v>1156</v>
      </c>
      <c r="U4469" s="136" t="s">
        <v>1157</v>
      </c>
      <c r="V4469" s="136" t="s">
        <v>1158</v>
      </c>
      <c r="W4469" s="136" t="s">
        <v>1159</v>
      </c>
      <c r="X4469" s="136" t="s">
        <v>1160</v>
      </c>
      <c r="Y4469" s="136" t="s">
        <v>1161</v>
      </c>
      <c r="Z4469" s="136" t="s">
        <v>1162</v>
      </c>
      <c r="AA4469" s="136" t="s">
        <v>1163</v>
      </c>
      <c r="AB4469" s="137" t="s">
        <v>156</v>
      </c>
      <c r="AC4469" s="137" t="s">
        <v>157</v>
      </c>
      <c r="AD4469" s="137" t="s">
        <v>158</v>
      </c>
      <c r="AE4469" s="137" t="s">
        <v>139</v>
      </c>
      <c r="AF4469" s="138" t="s">
        <v>140</v>
      </c>
      <c r="AG4469" s="138" t="s">
        <v>141</v>
      </c>
      <c r="AH4469" s="138" t="s">
        <v>142</v>
      </c>
      <c r="AI4469" s="138" t="s">
        <v>143</v>
      </c>
      <c r="AJ4469" s="139" t="s">
        <v>144</v>
      </c>
      <c r="AK4469" s="139" t="s">
        <v>145</v>
      </c>
      <c r="AL4469" s="139" t="s">
        <v>146</v>
      </c>
      <c r="AM4469" s="140" t="s">
        <v>147</v>
      </c>
      <c r="AN4469" s="140" t="s">
        <v>148</v>
      </c>
      <c r="AQ4469" t="str">
        <f>AQ4468</f>
        <v/>
      </c>
    </row>
    <row r="4470" spans="1:43" ht="14.25" customHeight="1" x14ac:dyDescent="0.25">
      <c r="A4470" s="99" t="s">
        <v>1164</v>
      </c>
      <c r="B4470" s="112">
        <f>'Run Rate'!E450</f>
        <v>2</v>
      </c>
      <c r="C4470" s="112">
        <f>'Run Rate'!F450</f>
        <v>7</v>
      </c>
      <c r="D4470" s="112">
        <f>'Run Rate'!G450</f>
        <v>7</v>
      </c>
      <c r="E4470" s="112">
        <f>'Run Rate'!H450</f>
        <v>10</v>
      </c>
      <c r="F4470" s="112">
        <f>'Run Rate'!I450</f>
        <v>6</v>
      </c>
      <c r="G4470" s="112">
        <f>'Run Rate'!J450</f>
        <v>11</v>
      </c>
      <c r="H4470" s="112">
        <f>'Run Rate'!K450</f>
        <v>5</v>
      </c>
      <c r="I4470" s="112">
        <f>'Run Rate'!L450</f>
        <v>10</v>
      </c>
      <c r="J4470" s="112">
        <f>'Run Rate'!M450</f>
        <v>9</v>
      </c>
      <c r="K4470" s="112">
        <f>'Run Rate'!N450</f>
        <v>10</v>
      </c>
      <c r="L4470" s="112">
        <f>'Run Rate'!O450</f>
        <v>7</v>
      </c>
      <c r="M4470" s="112">
        <f>'Run Rate'!P450</f>
        <v>12</v>
      </c>
      <c r="N4470" s="112">
        <f>'Run Rate'!Q450</f>
        <v>11</v>
      </c>
      <c r="O4470" s="112">
        <f>'Run Rate'!R450</f>
        <v>15</v>
      </c>
      <c r="P4470" s="112">
        <f>'Run Rate'!S450</f>
        <v>3</v>
      </c>
      <c r="Q4470" s="112">
        <f>'Run Rate'!T450</f>
        <v>6</v>
      </c>
      <c r="R4470" s="112">
        <f>'Run Rate'!U450</f>
        <v>9</v>
      </c>
      <c r="S4470" s="112">
        <f>'Run Rate'!V450</f>
        <v>9</v>
      </c>
      <c r="T4470" s="112">
        <f>'Run Rate'!W450</f>
        <v>8</v>
      </c>
      <c r="U4470" s="112">
        <f>'Run Rate'!X450</f>
        <v>10</v>
      </c>
      <c r="V4470" s="112">
        <f>'Run Rate'!Y450</f>
        <v>14</v>
      </c>
      <c r="W4470" s="112">
        <f>'Run Rate'!Z450</f>
        <v>24</v>
      </c>
      <c r="X4470" s="112">
        <f>'Run Rate'!AA450</f>
        <v>6</v>
      </c>
      <c r="Y4470" s="112">
        <f>'Run Rate'!AB450</f>
        <v>10</v>
      </c>
      <c r="Z4470" s="112">
        <f>'Run Rate'!AC450</f>
        <v>10</v>
      </c>
      <c r="AA4470" s="112">
        <f>'Run Rate'!AD450</f>
        <v>3</v>
      </c>
      <c r="AB4470" s="113">
        <v>7</v>
      </c>
      <c r="AC4470" s="112">
        <v>7</v>
      </c>
      <c r="AD4470" s="112">
        <v>8</v>
      </c>
      <c r="AE4470" s="112">
        <v>8</v>
      </c>
      <c r="AF4470" s="112">
        <v>8</v>
      </c>
      <c r="AG4470" s="112">
        <v>7</v>
      </c>
      <c r="AH4470" s="112">
        <v>7</v>
      </c>
      <c r="AI4470" s="112">
        <v>7</v>
      </c>
      <c r="AJ4470" s="112">
        <v>7</v>
      </c>
      <c r="AK4470" s="112">
        <v>7</v>
      </c>
      <c r="AL4470" s="112">
        <v>7</v>
      </c>
      <c r="AM4470" s="112">
        <v>7</v>
      </c>
      <c r="AN4470" s="112">
        <v>7</v>
      </c>
      <c r="AQ4470" t="str">
        <f>AQ4468</f>
        <v/>
      </c>
    </row>
    <row r="4471" spans="1:43" ht="14.25" customHeight="1" x14ac:dyDescent="0.25">
      <c r="A4471" s="99" t="s">
        <v>1165</v>
      </c>
      <c r="B4471" s="114"/>
      <c r="C4471" s="114"/>
      <c r="D4471" s="114"/>
      <c r="E4471" s="114"/>
      <c r="F4471" s="114"/>
      <c r="G4471" s="114"/>
      <c r="H4471" s="114"/>
      <c r="I4471" s="114"/>
      <c r="J4471" s="114"/>
      <c r="K4471" s="114"/>
      <c r="L4471" s="114"/>
      <c r="M4471" s="114"/>
      <c r="N4471" s="114"/>
      <c r="O4471" s="114"/>
      <c r="P4471" s="114"/>
      <c r="Q4471" s="114"/>
      <c r="R4471" s="114"/>
      <c r="S4471" s="114"/>
      <c r="T4471" s="114"/>
      <c r="U4471" s="114"/>
      <c r="V4471" s="114"/>
      <c r="W4471" s="115"/>
      <c r="X4471" s="115"/>
      <c r="Y4471" s="115"/>
      <c r="Z4471" s="115"/>
      <c r="AA4471" s="112" t="s">
        <v>1166</v>
      </c>
      <c r="AB4471" s="113"/>
      <c r="AC4471" s="112"/>
      <c r="AD4471" s="112"/>
      <c r="AE4471" s="112"/>
      <c r="AF4471" s="112"/>
      <c r="AG4471" s="112"/>
      <c r="AH4471" s="112"/>
      <c r="AI4471" s="112"/>
      <c r="AJ4471" s="112"/>
      <c r="AK4471" s="112"/>
      <c r="AL4471" s="112"/>
      <c r="AM4471" s="112"/>
      <c r="AN4471" s="112"/>
      <c r="AQ4471" t="str">
        <f>AQ4468</f>
        <v/>
      </c>
    </row>
    <row r="4472" spans="1:43" ht="14.25" customHeight="1" x14ac:dyDescent="0.25">
      <c r="A4472" s="99" t="s">
        <v>1167</v>
      </c>
      <c r="B4472" s="114"/>
      <c r="C4472" s="114"/>
      <c r="D4472" s="114"/>
      <c r="E4472" s="114"/>
      <c r="F4472" s="114"/>
      <c r="G4472" s="114"/>
      <c r="H4472" s="114"/>
      <c r="I4472" s="114"/>
      <c r="J4472" s="114"/>
      <c r="K4472" s="114"/>
      <c r="L4472" s="114"/>
      <c r="M4472" s="114"/>
      <c r="N4472" s="114"/>
      <c r="O4472" s="114"/>
      <c r="P4472" s="114"/>
      <c r="Q4472" s="114"/>
      <c r="R4472" s="114"/>
      <c r="S4472" s="114"/>
      <c r="T4472" s="114"/>
      <c r="U4472" s="114"/>
      <c r="V4472" s="114"/>
      <c r="W4472" s="115"/>
      <c r="X4472" s="116"/>
      <c r="Y4472" s="117"/>
      <c r="Z4472" s="115"/>
      <c r="AA4472" s="112" t="s">
        <v>1168</v>
      </c>
      <c r="AB4472" s="113">
        <f>'Demand Input VP'!B2239</f>
        <v>0</v>
      </c>
      <c r="AC4472" s="112">
        <f>'Demand Input VP'!C2239</f>
        <v>0</v>
      </c>
      <c r="AD4472" s="112">
        <f>'Demand Input VP'!D2239</f>
        <v>0</v>
      </c>
      <c r="AE4472" s="112">
        <f>'Demand Input VP'!E2239</f>
        <v>0</v>
      </c>
      <c r="AF4472" s="112">
        <f>'Demand Input VP'!F2239</f>
        <v>0</v>
      </c>
      <c r="AG4472" s="112">
        <f>'Demand Input VP'!G2239</f>
        <v>0</v>
      </c>
      <c r="AH4472" s="112">
        <f>'Demand Input VP'!H2239</f>
        <v>0</v>
      </c>
      <c r="AI4472" s="112">
        <f>'Demand Input VP'!I2239</f>
        <v>0</v>
      </c>
      <c r="AJ4472" s="112">
        <f>'Demand Input VP'!J2239</f>
        <v>0</v>
      </c>
      <c r="AK4472" s="112">
        <f>'Demand Input VP'!K2239</f>
        <v>0</v>
      </c>
      <c r="AL4472" s="112">
        <f>'Demand Input VP'!L2239</f>
        <v>0</v>
      </c>
      <c r="AM4472" s="112">
        <f>'Demand Input VP'!M2239</f>
        <v>0</v>
      </c>
      <c r="AN4472" s="112">
        <f>'Demand Input VP'!N2239</f>
        <v>0</v>
      </c>
      <c r="AQ4472" t="str">
        <f>AQ4468</f>
        <v/>
      </c>
    </row>
    <row r="4473" spans="1:43" ht="14.25" customHeight="1" x14ac:dyDescent="0.25">
      <c r="A4473" s="99" t="s">
        <v>1169</v>
      </c>
      <c r="B4473" s="118"/>
      <c r="C4473" s="118"/>
      <c r="D4473" s="118"/>
      <c r="E4473" s="118"/>
      <c r="F4473" s="118"/>
      <c r="G4473" s="118"/>
      <c r="H4473" s="118"/>
      <c r="I4473" s="118"/>
      <c r="J4473" s="118"/>
      <c r="K4473" s="118"/>
      <c r="L4473" s="118"/>
      <c r="M4473" s="118"/>
      <c r="N4473" s="118"/>
      <c r="O4473" s="118"/>
      <c r="P4473" s="118"/>
      <c r="Q4473" s="118"/>
      <c r="R4473" s="118"/>
      <c r="S4473" s="118"/>
      <c r="T4473" s="118"/>
      <c r="U4473" s="118"/>
      <c r="V4473" s="118"/>
      <c r="W4473" s="115"/>
      <c r="X4473" s="116"/>
      <c r="Y4473" s="117"/>
      <c r="Z4473" s="119"/>
      <c r="AA4473" s="120" t="s">
        <v>1170</v>
      </c>
      <c r="AB4473" s="121">
        <f>'Demand Input VP'!B2238</f>
        <v>0</v>
      </c>
      <c r="AC4473" s="120">
        <f>'Demand Input VP'!C2238</f>
        <v>0</v>
      </c>
      <c r="AD4473" s="120">
        <f>'Demand Input VP'!D2238</f>
        <v>0</v>
      </c>
      <c r="AE4473" s="120">
        <f>'Demand Input VP'!E2238</f>
        <v>0</v>
      </c>
      <c r="AF4473" s="120">
        <f>'Demand Input VP'!F2238</f>
        <v>0</v>
      </c>
      <c r="AG4473" s="120">
        <f>'Demand Input VP'!G2238</f>
        <v>0</v>
      </c>
      <c r="AH4473" s="120">
        <f>'Demand Input VP'!H2238</f>
        <v>0</v>
      </c>
      <c r="AI4473" s="120">
        <f>'Demand Input VP'!I2238</f>
        <v>0</v>
      </c>
      <c r="AJ4473" s="120">
        <f>'Demand Input VP'!J2238</f>
        <v>0</v>
      </c>
      <c r="AK4473" s="120">
        <f>'Demand Input VP'!K2238</f>
        <v>0</v>
      </c>
      <c r="AL4473" s="120">
        <f>'Demand Input VP'!L2238</f>
        <v>0</v>
      </c>
      <c r="AM4473" s="120">
        <f>'Demand Input VP'!M2238</f>
        <v>0</v>
      </c>
      <c r="AN4473" s="120">
        <f>'Demand Input VP'!N2238</f>
        <v>0</v>
      </c>
      <c r="AQ4473" t="str">
        <f>AQ4468</f>
        <v/>
      </c>
    </row>
    <row r="4474" spans="1:43" ht="14.25" customHeight="1" x14ac:dyDescent="0.25">
      <c r="A4474" s="1"/>
      <c r="B4474" s="122"/>
      <c r="C4474" s="122"/>
      <c r="D4474" s="122"/>
      <c r="E4474" s="122"/>
      <c r="F4474" s="122"/>
      <c r="G4474" s="122"/>
      <c r="H4474" s="122"/>
      <c r="I4474" s="122"/>
      <c r="J4474" s="122"/>
      <c r="K4474" s="122"/>
      <c r="L4474" s="122"/>
      <c r="M4474" s="122"/>
      <c r="N4474" s="122"/>
      <c r="O4474" s="122"/>
      <c r="P4474" s="122"/>
      <c r="Q4474" s="122"/>
      <c r="R4474" s="122"/>
      <c r="S4474" s="122"/>
      <c r="T4474" s="122"/>
      <c r="U4474" s="122"/>
      <c r="V4474" s="122"/>
      <c r="W4474" s="123"/>
      <c r="X4474" s="116"/>
      <c r="Y4474" s="117"/>
      <c r="Z4474" s="123"/>
      <c r="AA4474" s="112" t="s">
        <v>1171</v>
      </c>
      <c r="AB4474" s="113">
        <f>'Demand Input MP'!B2239</f>
        <v>0</v>
      </c>
      <c r="AC4474" s="112">
        <f>'Demand Input MP'!C2239</f>
        <v>0</v>
      </c>
      <c r="AD4474" s="112">
        <f>'Demand Input MP'!D2239</f>
        <v>0</v>
      </c>
      <c r="AE4474" s="112">
        <f>'Demand Input MP'!E2239</f>
        <v>0</v>
      </c>
      <c r="AF4474" s="112">
        <f>'Demand Input MP'!F2239</f>
        <v>0</v>
      </c>
      <c r="AG4474" s="112">
        <f>'Demand Input MP'!G2239</f>
        <v>0</v>
      </c>
      <c r="AH4474" s="112">
        <f>'Demand Input MP'!H2239</f>
        <v>0</v>
      </c>
      <c r="AI4474" s="112">
        <f>'Demand Input MP'!I2239</f>
        <v>0</v>
      </c>
      <c r="AJ4474" s="112">
        <f>'Demand Input MP'!J2239</f>
        <v>0</v>
      </c>
      <c r="AK4474" s="112">
        <f>'Demand Input MP'!K2239</f>
        <v>0</v>
      </c>
      <c r="AL4474" s="112">
        <f>'Demand Input MP'!L2239</f>
        <v>0</v>
      </c>
      <c r="AM4474" s="112">
        <f>'Demand Input MP'!M2239</f>
        <v>0</v>
      </c>
      <c r="AN4474" s="112">
        <f>'Demand Input MP'!N2239</f>
        <v>0</v>
      </c>
      <c r="AQ4474" t="str">
        <f>AQ4468</f>
        <v/>
      </c>
    </row>
    <row r="4475" spans="1:43" ht="14.25" customHeight="1" x14ac:dyDescent="0.25">
      <c r="A4475" s="1"/>
      <c r="B4475" s="122"/>
      <c r="C4475" s="122"/>
      <c r="D4475" s="122"/>
      <c r="E4475" s="122"/>
      <c r="F4475" s="122"/>
      <c r="G4475" s="122"/>
      <c r="H4475" s="122"/>
      <c r="I4475" s="122"/>
      <c r="J4475" s="122"/>
      <c r="K4475" s="122"/>
      <c r="L4475" s="122"/>
      <c r="M4475" s="122"/>
      <c r="N4475" s="122"/>
      <c r="O4475" s="122"/>
      <c r="P4475" s="122"/>
      <c r="Q4475" s="122"/>
      <c r="R4475" s="122"/>
      <c r="S4475" s="122"/>
      <c r="T4475" s="122"/>
      <c r="U4475" s="122"/>
      <c r="V4475" s="124" t="s">
        <v>91</v>
      </c>
      <c r="W4475" s="125">
        <f>IFERROR(IF(SUM('Run Rate History'!E450:AD450)&gt;0,(SUMPRODUCT((B4470:AA4470&gt;=PERCENTILE(B4470:AA4470,0.1))*(B4470:AA4470&lt;=PERCENTILE(B4470:AA4470,0.9))*B4470:AA4470)+SUMPRODUCT(('Run Rate History'!E450:AD450&gt;=PERCENTILE(B4470:AA4470,0.1))*('Run Rate History'!E450:AD450&lt;=PERCENTILE(B4470:AA4470,0.9))*'Run Rate History'!E450:AD450))/(SUMPRODUCT((B4470:AA4470&gt;=PERCENTILE(B4470:AA4470,0.1))*(B4470:AA4470&lt;=PERCENTILE(B4470:AA4470,0.9))*1)+SUMPRODUCT(('Run Rate History'!E450:AD450&gt;=PERCENTILE(B4470:AA4470,0.1))*('Run Rate History'!E450:AD450&lt;=PERCENTILE(B4470:AA4470,0.9))*1)),TRIMMEAN(B4470:AA4470,0.15)),0)</f>
        <v>7.7441860465116283</v>
      </c>
      <c r="X4475" s="126" t="s">
        <v>1172</v>
      </c>
      <c r="Y4475" s="127">
        <f>SUM(B4470:AA4470)/26</f>
        <v>9</v>
      </c>
      <c r="Z4475" s="128"/>
      <c r="AA4475" s="112" t="s">
        <v>1173</v>
      </c>
      <c r="AB4475" s="113">
        <f>'Demand Input MP'!B2238</f>
        <v>0</v>
      </c>
      <c r="AC4475" s="112">
        <f>'Demand Input MP'!C2238</f>
        <v>0</v>
      </c>
      <c r="AD4475" s="112">
        <f>'Demand Input MP'!D2238</f>
        <v>0</v>
      </c>
      <c r="AE4475" s="112">
        <f>'Demand Input MP'!E2238</f>
        <v>0</v>
      </c>
      <c r="AF4475" s="112">
        <f>'Demand Input MP'!F2238</f>
        <v>0</v>
      </c>
      <c r="AG4475" s="112">
        <f>'Demand Input MP'!G2238</f>
        <v>0</v>
      </c>
      <c r="AH4475" s="112">
        <f>'Demand Input MP'!H2238</f>
        <v>0</v>
      </c>
      <c r="AI4475" s="112">
        <f>'Demand Input MP'!I2238</f>
        <v>0</v>
      </c>
      <c r="AJ4475" s="112">
        <f>'Demand Input MP'!J2238</f>
        <v>0</v>
      </c>
      <c r="AK4475" s="112">
        <f>'Demand Input MP'!K2238</f>
        <v>0</v>
      </c>
      <c r="AL4475" s="112">
        <f>'Demand Input MP'!L2238</f>
        <v>0</v>
      </c>
      <c r="AM4475" s="112">
        <f>'Demand Input MP'!M2238</f>
        <v>0</v>
      </c>
      <c r="AN4475" s="112">
        <f>'Demand Input MP'!N2238</f>
        <v>0</v>
      </c>
      <c r="AQ4475" t="str">
        <f>AQ4468</f>
        <v/>
      </c>
    </row>
    <row r="4476" spans="1:43" ht="14.25" customHeight="1" x14ac:dyDescent="0.25">
      <c r="A4476" s="1"/>
      <c r="B4476" s="122"/>
      <c r="C4476" s="122"/>
      <c r="D4476" s="122"/>
      <c r="E4476" s="122"/>
      <c r="F4476" s="122"/>
      <c r="G4476" s="122"/>
      <c r="H4476" s="122"/>
      <c r="I4476" s="122"/>
      <c r="J4476" s="122"/>
      <c r="K4476" s="122"/>
      <c r="L4476" s="122"/>
      <c r="M4476" s="122"/>
      <c r="N4476" s="122"/>
      <c r="O4476" s="122"/>
      <c r="P4476" s="122"/>
      <c r="Q4476" s="122"/>
      <c r="R4476" s="122"/>
      <c r="S4476" s="122"/>
      <c r="T4476" s="122"/>
      <c r="U4476" s="122"/>
      <c r="V4476" s="124" t="s">
        <v>94</v>
      </c>
      <c r="W4476" s="125">
        <f>IFERROR((1*MIN(MAX(X4470,0.5*IF(SUM('Run Rate History'!E450:AD450)&gt;0,(MEDIAN(IF(B4470:AA4470&gt;0,B4470:AA4470))+MEDIAN(IF('Run Rate History'!E450:AD450&gt;0,'Run Rate History'!E450:AD450)))/2,MEDIAN(IF(B4470:AA4470&gt;0,B4470:AA4470)))),2*IF(SUM('Run Rate History'!E450:AD450)&gt;0,(MEDIAN(IF(B4470:AA4470&gt;0,B4470:AA4470))+MEDIAN(IF('Run Rate History'!E450:AD450&gt;0,'Run Rate History'!E450:AD450)))/2,MEDIAN(IF(B4470:AA4470&gt;0,B4470:AA4470))))+2*MIN(MAX(Y4470,0.5*IF(SUM('Run Rate History'!E450:AD450)&gt;0,(MEDIAN(IF(B4470:AA4470&gt;0,B4470:AA4470))+MEDIAN(IF('Run Rate History'!E450:AD450&gt;0,'Run Rate History'!E450:AD450)))/2,MEDIAN(IF(B4470:AA4470&gt;0,B4470:AA4470)))),2*IF(SUM('Run Rate History'!E450:AD450)&gt;0,(MEDIAN(IF(B4470:AA4470&gt;0,B4470:AA4470))+MEDIAN(IF('Run Rate History'!E450:AD450&gt;0,'Run Rate History'!E450:AD450)))/2,MEDIAN(IF(B4470:AA4470&gt;0,B4470:AA4470))))+3*MIN(MAX(Z4470,0.5*IF(SUM('Run Rate History'!E450:AD450)&gt;0,(MEDIAN(IF(B4470:AA4470&gt;0,B4470:AA4470))+MEDIAN(IF('Run Rate History'!E450:AD450&gt;0,'Run Rate History'!E450:AD450)))/2,MEDIAN(IF(B4470:AA4470&gt;0,B4470:AA4470)))),2*IF(SUM('Run Rate History'!E450:AD450)&gt;0,(MEDIAN(IF(B4470:AA4470&gt;0,B4470:AA4470))+MEDIAN(IF('Run Rate History'!E450:AD450&gt;0,'Run Rate History'!E450:AD450)))/2,MEDIAN(IF(B4470:AA4470&gt;0,B4470:AA4470))))+4*MIN(MAX(AA4470,0.5*IF(SUM('Run Rate History'!E450:AD450)&gt;0,(MEDIAN(IF(B4470:AA4470&gt;0,B4470:AA4470))+MEDIAN(IF('Run Rate History'!E450:AD450&gt;0,'Run Rate History'!E450:AD450)))/2,MEDIAN(IF(B4470:AA4470&gt;0,B4470:AA4470)))),2*IF(SUM('Run Rate History'!E450:AD450)&gt;0,(MEDIAN(IF(B4470:AA4470&gt;0,B4470:AA4470))+MEDIAN(IF('Run Rate History'!E450:AD450&gt;0,'Run Rate History'!E450:AD450)))/2,MEDIAN(IF(B4470:AA4470&gt;0,B4470:AA4470)))))/10,0)</f>
        <v>7.15</v>
      </c>
      <c r="X4476" s="129" t="s">
        <v>1174</v>
      </c>
      <c r="Y4476" s="130">
        <f>IFERROR(VLOOKUP(A4468,'Stanje zaliha'!A:E,5,FALSE()),0)</f>
        <v>371</v>
      </c>
      <c r="Z4476" s="131"/>
      <c r="AA4476" s="113" t="s">
        <v>1175</v>
      </c>
      <c r="AB4476" s="118">
        <f t="shared" ref="AB4476:AN4476" si="892">SUM(AB4472:AB4475)</f>
        <v>0</v>
      </c>
      <c r="AC4476" s="118">
        <f t="shared" si="892"/>
        <v>0</v>
      </c>
      <c r="AD4476" s="118">
        <f t="shared" si="892"/>
        <v>0</v>
      </c>
      <c r="AE4476" s="118">
        <f t="shared" si="892"/>
        <v>0</v>
      </c>
      <c r="AF4476" s="118">
        <f t="shared" si="892"/>
        <v>0</v>
      </c>
      <c r="AG4476" s="118">
        <f t="shared" si="892"/>
        <v>0</v>
      </c>
      <c r="AH4476" s="118">
        <f t="shared" si="892"/>
        <v>0</v>
      </c>
      <c r="AI4476" s="118">
        <f t="shared" si="892"/>
        <v>0</v>
      </c>
      <c r="AJ4476" s="118">
        <f t="shared" si="892"/>
        <v>0</v>
      </c>
      <c r="AK4476" s="118">
        <f t="shared" si="892"/>
        <v>0</v>
      </c>
      <c r="AL4476" s="118">
        <f t="shared" si="892"/>
        <v>0</v>
      </c>
      <c r="AM4476" s="118">
        <f t="shared" si="892"/>
        <v>0</v>
      </c>
      <c r="AN4476" s="118">
        <f t="shared" si="892"/>
        <v>0</v>
      </c>
      <c r="AQ4476" t="str">
        <f>AQ4468</f>
        <v/>
      </c>
    </row>
    <row r="4477" spans="1:43" ht="14.25" customHeight="1" x14ac:dyDescent="0.25">
      <c r="A4477" s="1"/>
      <c r="B4477" s="122"/>
      <c r="C4477" s="122"/>
      <c r="D4477" s="122"/>
      <c r="E4477" s="122"/>
      <c r="F4477" s="122"/>
      <c r="G4477" s="122"/>
      <c r="H4477" s="122"/>
      <c r="I4477" s="122"/>
      <c r="J4477" s="122"/>
      <c r="K4477" s="122"/>
      <c r="L4477" s="122"/>
      <c r="M4477" s="122"/>
      <c r="N4477" s="122"/>
      <c r="O4477" s="122"/>
      <c r="P4477" s="122"/>
      <c r="Q4477" s="122"/>
      <c r="R4477" s="122"/>
      <c r="S4477" s="122"/>
      <c r="T4477" s="122"/>
      <c r="U4477" s="122"/>
      <c r="V4477" s="124" t="s">
        <v>95</v>
      </c>
      <c r="W4477" s="125">
        <f>IFERROR(0.6*W4476+0.4*W4475,0)</f>
        <v>7.3876744186046519</v>
      </c>
      <c r="X4477" s="132" t="s">
        <v>1176</v>
      </c>
      <c r="Y4477" s="133">
        <f>IFERROR(SUMIF('Popis poslanih narudžbi'!A:A,A4468,'Popis poslanih narudžbi'!C:C),0)</f>
        <v>0</v>
      </c>
      <c r="Z4477" s="131"/>
      <c r="AA4477" s="134" t="s">
        <v>1177</v>
      </c>
      <c r="AB4477" s="118">
        <f t="shared" ref="AB4477:AN4477" si="893">AB4470+AB4476</f>
        <v>7</v>
      </c>
      <c r="AC4477" s="118">
        <f t="shared" si="893"/>
        <v>7</v>
      </c>
      <c r="AD4477" s="118">
        <f t="shared" si="893"/>
        <v>8</v>
      </c>
      <c r="AE4477" s="118">
        <f t="shared" si="893"/>
        <v>8</v>
      </c>
      <c r="AF4477" s="118">
        <f t="shared" si="893"/>
        <v>8</v>
      </c>
      <c r="AG4477" s="118">
        <f t="shared" si="893"/>
        <v>7</v>
      </c>
      <c r="AH4477" s="118">
        <f t="shared" si="893"/>
        <v>7</v>
      </c>
      <c r="AI4477" s="118">
        <f t="shared" si="893"/>
        <v>7</v>
      </c>
      <c r="AJ4477" s="118">
        <f t="shared" si="893"/>
        <v>7</v>
      </c>
      <c r="AK4477" s="118">
        <f t="shared" si="893"/>
        <v>7</v>
      </c>
      <c r="AL4477" s="118">
        <f t="shared" si="893"/>
        <v>7</v>
      </c>
      <c r="AM4477" s="118">
        <f t="shared" si="893"/>
        <v>7</v>
      </c>
      <c r="AN4477" s="118">
        <f t="shared" si="893"/>
        <v>7</v>
      </c>
      <c r="AQ4477" t="str">
        <f>AQ4468</f>
        <v/>
      </c>
    </row>
    <row r="4478" spans="1:43" ht="14.25" customHeight="1" x14ac:dyDescent="0.25">
      <c r="A4478" s="107" t="str">
        <f>'Run Rate'!A451</f>
        <v>POL04375</v>
      </c>
      <c r="B4478" s="135" t="str">
        <f>'Run Rate'!B451</f>
        <v>Polleo Zero Sauce 425ml Ceasar</v>
      </c>
      <c r="C4478" s="135" t="str">
        <f>'Run Rate'!C451</f>
        <v>BIO I SUPERFOODS</v>
      </c>
      <c r="D4478" s="135" t="str">
        <f>'Run Rate'!D451</f>
        <v>03 BRONZE</v>
      </c>
      <c r="E4478" s="122"/>
      <c r="F4478" s="122"/>
      <c r="G4478" s="122"/>
      <c r="H4478" s="122"/>
      <c r="I4478" s="122"/>
      <c r="J4478" s="122"/>
      <c r="K4478" s="122"/>
      <c r="L4478" s="122"/>
      <c r="M4478" s="122"/>
      <c r="N4478" s="122"/>
      <c r="O4478" s="122"/>
      <c r="P4478" s="122"/>
      <c r="Q4478" s="122"/>
      <c r="R4478" s="122"/>
      <c r="S4478" s="122"/>
      <c r="T4478" s="122"/>
      <c r="U4478" s="122"/>
      <c r="V4478" s="122"/>
      <c r="W4478" s="122"/>
      <c r="X4478" s="122"/>
      <c r="Y4478" s="122"/>
      <c r="Z4478" s="122"/>
      <c r="AA4478" s="122"/>
      <c r="AB4478" s="122"/>
      <c r="AC4478" s="122"/>
      <c r="AD4478" s="122"/>
      <c r="AE4478" s="122"/>
      <c r="AF4478" s="122"/>
      <c r="AG4478" s="122"/>
      <c r="AH4478" s="122"/>
      <c r="AI4478" s="122"/>
      <c r="AJ4478" s="122"/>
      <c r="AK4478" s="122"/>
      <c r="AL4478" s="122"/>
      <c r="AM4478" s="122"/>
      <c r="AN4478" s="122"/>
      <c r="AQ4478" t="str">
        <f>IF(AND(OR($B$1="ALL",$B$1=C4478),OR($E$1="ALL",$E$1=D4478),OR($B$2="ALL",$B$2=A4478),OR($E$2="ALL",IFERROR(SEARCH($E$2,B4478),0)&gt;0)),"MATCH","")</f>
        <v/>
      </c>
    </row>
    <row r="4479" spans="1:43" ht="14.25" customHeight="1" x14ac:dyDescent="0.25">
      <c r="A4479" s="108" t="s">
        <v>1137</v>
      </c>
      <c r="B4479" s="136" t="s">
        <v>1138</v>
      </c>
      <c r="C4479" s="136" t="s">
        <v>1139</v>
      </c>
      <c r="D4479" s="136" t="s">
        <v>1140</v>
      </c>
      <c r="E4479" s="136" t="s">
        <v>1141</v>
      </c>
      <c r="F4479" s="136" t="s">
        <v>1142</v>
      </c>
      <c r="G4479" s="136" t="s">
        <v>1143</v>
      </c>
      <c r="H4479" s="136" t="s">
        <v>1144</v>
      </c>
      <c r="I4479" s="136" t="s">
        <v>1145</v>
      </c>
      <c r="J4479" s="136" t="s">
        <v>1146</v>
      </c>
      <c r="K4479" s="136" t="s">
        <v>1147</v>
      </c>
      <c r="L4479" s="136" t="s">
        <v>1148</v>
      </c>
      <c r="M4479" s="136" t="s">
        <v>1149</v>
      </c>
      <c r="N4479" s="136" t="s">
        <v>1150</v>
      </c>
      <c r="O4479" s="136" t="s">
        <v>1151</v>
      </c>
      <c r="P4479" s="136" t="s">
        <v>1152</v>
      </c>
      <c r="Q4479" s="136" t="s">
        <v>1153</v>
      </c>
      <c r="R4479" s="136" t="s">
        <v>1154</v>
      </c>
      <c r="S4479" s="136" t="s">
        <v>1155</v>
      </c>
      <c r="T4479" s="136" t="s">
        <v>1156</v>
      </c>
      <c r="U4479" s="136" t="s">
        <v>1157</v>
      </c>
      <c r="V4479" s="136" t="s">
        <v>1158</v>
      </c>
      <c r="W4479" s="136" t="s">
        <v>1159</v>
      </c>
      <c r="X4479" s="136" t="s">
        <v>1160</v>
      </c>
      <c r="Y4479" s="136" t="s">
        <v>1161</v>
      </c>
      <c r="Z4479" s="136" t="s">
        <v>1162</v>
      </c>
      <c r="AA4479" s="136" t="s">
        <v>1163</v>
      </c>
      <c r="AB4479" s="137" t="s">
        <v>156</v>
      </c>
      <c r="AC4479" s="137" t="s">
        <v>157</v>
      </c>
      <c r="AD4479" s="137" t="s">
        <v>158</v>
      </c>
      <c r="AE4479" s="137" t="s">
        <v>139</v>
      </c>
      <c r="AF4479" s="138" t="s">
        <v>140</v>
      </c>
      <c r="AG4479" s="138" t="s">
        <v>141</v>
      </c>
      <c r="AH4479" s="138" t="s">
        <v>142</v>
      </c>
      <c r="AI4479" s="138" t="s">
        <v>143</v>
      </c>
      <c r="AJ4479" s="139" t="s">
        <v>144</v>
      </c>
      <c r="AK4479" s="139" t="s">
        <v>145</v>
      </c>
      <c r="AL4479" s="139" t="s">
        <v>146</v>
      </c>
      <c r="AM4479" s="140" t="s">
        <v>147</v>
      </c>
      <c r="AN4479" s="140" t="s">
        <v>148</v>
      </c>
      <c r="AQ4479" t="str">
        <f>AQ4478</f>
        <v/>
      </c>
    </row>
    <row r="4480" spans="1:43" ht="14.25" customHeight="1" x14ac:dyDescent="0.25">
      <c r="A4480" s="99" t="s">
        <v>1164</v>
      </c>
      <c r="B4480" s="112">
        <f>'Run Rate'!E451</f>
        <v>55</v>
      </c>
      <c r="C4480" s="112">
        <f>'Run Rate'!F451</f>
        <v>15</v>
      </c>
      <c r="D4480" s="112">
        <f>'Run Rate'!G451</f>
        <v>31</v>
      </c>
      <c r="E4480" s="112">
        <f>'Run Rate'!H451</f>
        <v>21</v>
      </c>
      <c r="F4480" s="112">
        <f>'Run Rate'!I451</f>
        <v>27</v>
      </c>
      <c r="G4480" s="112">
        <f>'Run Rate'!J451</f>
        <v>24</v>
      </c>
      <c r="H4480" s="112">
        <f>'Run Rate'!K451</f>
        <v>33</v>
      </c>
      <c r="I4480" s="112">
        <f>'Run Rate'!L451</f>
        <v>27</v>
      </c>
      <c r="J4480" s="112">
        <f>'Run Rate'!M451</f>
        <v>96</v>
      </c>
      <c r="K4480" s="112">
        <f>'Run Rate'!N451</f>
        <v>11</v>
      </c>
      <c r="L4480" s="112">
        <f>'Run Rate'!O451</f>
        <v>8</v>
      </c>
      <c r="M4480" s="112">
        <f>'Run Rate'!P451</f>
        <v>22</v>
      </c>
      <c r="N4480" s="112">
        <f>'Run Rate'!Q451</f>
        <v>15</v>
      </c>
      <c r="O4480" s="112">
        <f>'Run Rate'!R451</f>
        <v>10</v>
      </c>
      <c r="P4480" s="112">
        <f>'Run Rate'!S451</f>
        <v>4</v>
      </c>
      <c r="Q4480" s="112">
        <f>'Run Rate'!T451</f>
        <v>23</v>
      </c>
      <c r="R4480" s="112">
        <f>'Run Rate'!U451</f>
        <v>27</v>
      </c>
      <c r="S4480" s="112">
        <f>'Run Rate'!V451</f>
        <v>86</v>
      </c>
      <c r="T4480" s="112">
        <f>'Run Rate'!W451</f>
        <v>50</v>
      </c>
      <c r="U4480" s="112">
        <f>'Run Rate'!X451</f>
        <v>47</v>
      </c>
      <c r="V4480" s="112">
        <f>'Run Rate'!Y451</f>
        <v>43</v>
      </c>
      <c r="W4480" s="112">
        <f>'Run Rate'!Z451</f>
        <v>29</v>
      </c>
      <c r="X4480" s="112">
        <f>'Run Rate'!AA451</f>
        <v>54</v>
      </c>
      <c r="Y4480" s="112">
        <f>'Run Rate'!AB451</f>
        <v>126</v>
      </c>
      <c r="Z4480" s="112">
        <f>'Run Rate'!AC451</f>
        <v>33</v>
      </c>
      <c r="AA4480" s="112">
        <f>'Run Rate'!AD451</f>
        <v>35</v>
      </c>
      <c r="AB4480" s="113">
        <v>43</v>
      </c>
      <c r="AC4480" s="112">
        <v>43</v>
      </c>
      <c r="AD4480" s="112">
        <v>43</v>
      </c>
      <c r="AE4480" s="112">
        <v>43</v>
      </c>
      <c r="AF4480" s="112">
        <v>43</v>
      </c>
      <c r="AG4480" s="112">
        <v>43</v>
      </c>
      <c r="AH4480" s="112">
        <v>43</v>
      </c>
      <c r="AI4480" s="112">
        <v>43</v>
      </c>
      <c r="AJ4480" s="112">
        <v>43</v>
      </c>
      <c r="AK4480" s="112">
        <v>43</v>
      </c>
      <c r="AL4480" s="112">
        <v>43</v>
      </c>
      <c r="AM4480" s="112">
        <v>43</v>
      </c>
      <c r="AN4480" s="112">
        <v>43</v>
      </c>
      <c r="AQ4480" t="str">
        <f>AQ4478</f>
        <v/>
      </c>
    </row>
    <row r="4481" spans="1:43" ht="14.25" customHeight="1" x14ac:dyDescent="0.25">
      <c r="A4481" s="99" t="s">
        <v>1165</v>
      </c>
      <c r="B4481" s="114"/>
      <c r="C4481" s="114"/>
      <c r="D4481" s="114"/>
      <c r="E4481" s="114"/>
      <c r="F4481" s="114"/>
      <c r="G4481" s="114"/>
      <c r="H4481" s="114"/>
      <c r="I4481" s="114"/>
      <c r="J4481" s="114"/>
      <c r="K4481" s="114"/>
      <c r="L4481" s="114"/>
      <c r="M4481" s="114"/>
      <c r="N4481" s="114"/>
      <c r="O4481" s="114"/>
      <c r="P4481" s="114"/>
      <c r="Q4481" s="114"/>
      <c r="R4481" s="114"/>
      <c r="S4481" s="114"/>
      <c r="T4481" s="114"/>
      <c r="U4481" s="114"/>
      <c r="V4481" s="114"/>
      <c r="W4481" s="115"/>
      <c r="X4481" s="115"/>
      <c r="Y4481" s="115"/>
      <c r="Z4481" s="115"/>
      <c r="AA4481" s="112" t="s">
        <v>1166</v>
      </c>
      <c r="AB4481" s="113"/>
      <c r="AC4481" s="112"/>
      <c r="AD4481" s="112"/>
      <c r="AE4481" s="112"/>
      <c r="AF4481" s="112"/>
      <c r="AG4481" s="112"/>
      <c r="AH4481" s="112"/>
      <c r="AI4481" s="112"/>
      <c r="AJ4481" s="112"/>
      <c r="AK4481" s="112"/>
      <c r="AL4481" s="112"/>
      <c r="AM4481" s="112"/>
      <c r="AN4481" s="112"/>
      <c r="AQ4481" t="str">
        <f>AQ4478</f>
        <v/>
      </c>
    </row>
    <row r="4482" spans="1:43" ht="14.25" customHeight="1" x14ac:dyDescent="0.25">
      <c r="A4482" s="99" t="s">
        <v>1167</v>
      </c>
      <c r="B4482" s="114"/>
      <c r="C4482" s="114"/>
      <c r="D4482" s="114"/>
      <c r="E4482" s="114"/>
      <c r="F4482" s="114"/>
      <c r="G4482" s="114"/>
      <c r="H4482" s="114"/>
      <c r="I4482" s="114"/>
      <c r="J4482" s="114"/>
      <c r="K4482" s="114"/>
      <c r="L4482" s="114"/>
      <c r="M4482" s="114"/>
      <c r="N4482" s="114"/>
      <c r="O4482" s="114"/>
      <c r="P4482" s="114"/>
      <c r="Q4482" s="114"/>
      <c r="R4482" s="114"/>
      <c r="S4482" s="114"/>
      <c r="T4482" s="114"/>
      <c r="U4482" s="114"/>
      <c r="V4482" s="114"/>
      <c r="W4482" s="115"/>
      <c r="X4482" s="116"/>
      <c r="Y4482" s="117"/>
      <c r="Z4482" s="115"/>
      <c r="AA4482" s="112" t="s">
        <v>1168</v>
      </c>
      <c r="AB4482" s="113">
        <f>'Demand Input VP'!B2244</f>
        <v>0</v>
      </c>
      <c r="AC4482" s="112">
        <f>'Demand Input VP'!C2244</f>
        <v>0</v>
      </c>
      <c r="AD4482" s="112">
        <f>'Demand Input VP'!D2244</f>
        <v>0</v>
      </c>
      <c r="AE4482" s="112">
        <f>'Demand Input VP'!E2244</f>
        <v>0</v>
      </c>
      <c r="AF4482" s="112">
        <f>'Demand Input VP'!F2244</f>
        <v>0</v>
      </c>
      <c r="AG4482" s="112">
        <f>'Demand Input VP'!G2244</f>
        <v>0</v>
      </c>
      <c r="AH4482" s="112">
        <f>'Demand Input VP'!H2244</f>
        <v>0</v>
      </c>
      <c r="AI4482" s="112">
        <f>'Demand Input VP'!I2244</f>
        <v>0</v>
      </c>
      <c r="AJ4482" s="112">
        <f>'Demand Input VP'!J2244</f>
        <v>0</v>
      </c>
      <c r="AK4482" s="112">
        <f>'Demand Input VP'!K2244</f>
        <v>0</v>
      </c>
      <c r="AL4482" s="112">
        <f>'Demand Input VP'!L2244</f>
        <v>0</v>
      </c>
      <c r="AM4482" s="112">
        <f>'Demand Input VP'!M2244</f>
        <v>0</v>
      </c>
      <c r="AN4482" s="112">
        <f>'Demand Input VP'!N2244</f>
        <v>0</v>
      </c>
      <c r="AQ4482" t="str">
        <f>AQ4478</f>
        <v/>
      </c>
    </row>
    <row r="4483" spans="1:43" ht="14.25" customHeight="1" x14ac:dyDescent="0.25">
      <c r="A4483" s="99" t="s">
        <v>1169</v>
      </c>
      <c r="B4483" s="118"/>
      <c r="C4483" s="118"/>
      <c r="D4483" s="118"/>
      <c r="E4483" s="118"/>
      <c r="F4483" s="118"/>
      <c r="G4483" s="118"/>
      <c r="H4483" s="118"/>
      <c r="I4483" s="118"/>
      <c r="J4483" s="118"/>
      <c r="K4483" s="118"/>
      <c r="L4483" s="118"/>
      <c r="M4483" s="118"/>
      <c r="N4483" s="118"/>
      <c r="O4483" s="118"/>
      <c r="P4483" s="118"/>
      <c r="Q4483" s="118"/>
      <c r="R4483" s="118"/>
      <c r="S4483" s="118"/>
      <c r="T4483" s="118"/>
      <c r="U4483" s="118"/>
      <c r="V4483" s="118"/>
      <c r="W4483" s="115"/>
      <c r="X4483" s="116"/>
      <c r="Y4483" s="117"/>
      <c r="Z4483" s="119"/>
      <c r="AA4483" s="120" t="s">
        <v>1170</v>
      </c>
      <c r="AB4483" s="121">
        <f>'Demand Input VP'!B2243</f>
        <v>0</v>
      </c>
      <c r="AC4483" s="120">
        <f>'Demand Input VP'!C2243</f>
        <v>0</v>
      </c>
      <c r="AD4483" s="120">
        <f>'Demand Input VP'!D2243</f>
        <v>0</v>
      </c>
      <c r="AE4483" s="120">
        <f>'Demand Input VP'!E2243</f>
        <v>0</v>
      </c>
      <c r="AF4483" s="120">
        <f>'Demand Input VP'!F2243</f>
        <v>0</v>
      </c>
      <c r="AG4483" s="120">
        <f>'Demand Input VP'!G2243</f>
        <v>0</v>
      </c>
      <c r="AH4483" s="120">
        <f>'Demand Input VP'!H2243</f>
        <v>0</v>
      </c>
      <c r="AI4483" s="120">
        <f>'Demand Input VP'!I2243</f>
        <v>0</v>
      </c>
      <c r="AJ4483" s="120">
        <f>'Demand Input VP'!J2243</f>
        <v>0</v>
      </c>
      <c r="AK4483" s="120">
        <f>'Demand Input VP'!K2243</f>
        <v>0</v>
      </c>
      <c r="AL4483" s="120">
        <f>'Demand Input VP'!L2243</f>
        <v>0</v>
      </c>
      <c r="AM4483" s="120">
        <f>'Demand Input VP'!M2243</f>
        <v>0</v>
      </c>
      <c r="AN4483" s="120">
        <f>'Demand Input VP'!N2243</f>
        <v>0</v>
      </c>
      <c r="AQ4483" t="str">
        <f>AQ4478</f>
        <v/>
      </c>
    </row>
    <row r="4484" spans="1:43" ht="14.25" customHeight="1" x14ac:dyDescent="0.25">
      <c r="A4484" s="1"/>
      <c r="B4484" s="122"/>
      <c r="C4484" s="122"/>
      <c r="D4484" s="122"/>
      <c r="E4484" s="122"/>
      <c r="F4484" s="122"/>
      <c r="G4484" s="122"/>
      <c r="H4484" s="122"/>
      <c r="I4484" s="122"/>
      <c r="J4484" s="122"/>
      <c r="K4484" s="122"/>
      <c r="L4484" s="122"/>
      <c r="M4484" s="122"/>
      <c r="N4484" s="122"/>
      <c r="O4484" s="122"/>
      <c r="P4484" s="122"/>
      <c r="Q4484" s="122"/>
      <c r="R4484" s="122"/>
      <c r="S4484" s="122"/>
      <c r="T4484" s="122"/>
      <c r="U4484" s="122"/>
      <c r="V4484" s="122"/>
      <c r="W4484" s="123"/>
      <c r="X4484" s="116"/>
      <c r="Y4484" s="117"/>
      <c r="Z4484" s="123"/>
      <c r="AA4484" s="112" t="s">
        <v>1171</v>
      </c>
      <c r="AB4484" s="113">
        <f>'Demand Input MP'!B2244</f>
        <v>0</v>
      </c>
      <c r="AC4484" s="112">
        <f>'Demand Input MP'!C2244</f>
        <v>0</v>
      </c>
      <c r="AD4484" s="112">
        <f>'Demand Input MP'!D2244</f>
        <v>0</v>
      </c>
      <c r="AE4484" s="112">
        <f>'Demand Input MP'!E2244</f>
        <v>0</v>
      </c>
      <c r="AF4484" s="112">
        <f>'Demand Input MP'!F2244</f>
        <v>0</v>
      </c>
      <c r="AG4484" s="112">
        <f>'Demand Input MP'!G2244</f>
        <v>0</v>
      </c>
      <c r="AH4484" s="112">
        <f>'Demand Input MP'!H2244</f>
        <v>0</v>
      </c>
      <c r="AI4484" s="112">
        <f>'Demand Input MP'!I2244</f>
        <v>0</v>
      </c>
      <c r="AJ4484" s="112">
        <f>'Demand Input MP'!J2244</f>
        <v>0</v>
      </c>
      <c r="AK4484" s="112">
        <f>'Demand Input MP'!K2244</f>
        <v>0</v>
      </c>
      <c r="AL4484" s="112">
        <f>'Demand Input MP'!L2244</f>
        <v>0</v>
      </c>
      <c r="AM4484" s="112">
        <f>'Demand Input MP'!M2244</f>
        <v>0</v>
      </c>
      <c r="AN4484" s="112">
        <f>'Demand Input MP'!N2244</f>
        <v>0</v>
      </c>
      <c r="AQ4484" t="str">
        <f>AQ4478</f>
        <v/>
      </c>
    </row>
    <row r="4485" spans="1:43" ht="14.25" customHeight="1" x14ac:dyDescent="0.25">
      <c r="A4485" s="1"/>
      <c r="B4485" s="122"/>
      <c r="C4485" s="122"/>
      <c r="D4485" s="122"/>
      <c r="E4485" s="122"/>
      <c r="F4485" s="122"/>
      <c r="G4485" s="122"/>
      <c r="H4485" s="122"/>
      <c r="I4485" s="122"/>
      <c r="J4485" s="122"/>
      <c r="K4485" s="122"/>
      <c r="L4485" s="122"/>
      <c r="M4485" s="122"/>
      <c r="N4485" s="122"/>
      <c r="O4485" s="122"/>
      <c r="P4485" s="122"/>
      <c r="Q4485" s="122"/>
      <c r="R4485" s="122"/>
      <c r="S4485" s="122"/>
      <c r="T4485" s="122"/>
      <c r="U4485" s="122"/>
      <c r="V4485" s="124" t="s">
        <v>91</v>
      </c>
      <c r="W4485" s="125">
        <f>IFERROR(IF(SUM('Run Rate History'!E451:AD451)&gt;0,(SUMPRODUCT((B4480:AA4480&gt;=PERCENTILE(B4480:AA4480,0.1))*(B4480:AA4480&lt;=PERCENTILE(B4480:AA4480,0.9))*B4480:AA4480)+SUMPRODUCT(('Run Rate History'!E451:AD451&gt;=PERCENTILE(B4480:AA4480,0.1))*('Run Rate History'!E451:AD451&lt;=PERCENTILE(B4480:AA4480,0.9))*'Run Rate History'!E451:AD451))/(SUMPRODUCT((B4480:AA4480&gt;=PERCENTILE(B4480:AA4480,0.1))*(B4480:AA4480&lt;=PERCENTILE(B4480:AA4480,0.9))*1)+SUMPRODUCT(('Run Rate History'!E451:AD451&gt;=PERCENTILE(B4480:AA4480,0.1))*('Run Rate History'!E451:AD451&lt;=PERCENTILE(B4480:AA4480,0.9))*1)),TRIMMEAN(B4480:AA4480,0.15)),0)</f>
        <v>32.720930232558139</v>
      </c>
      <c r="X4485" s="126" t="s">
        <v>1172</v>
      </c>
      <c r="Y4485" s="127">
        <f>SUM(B4480:AA4480)/26</f>
        <v>36.615384615384613</v>
      </c>
      <c r="Z4485" s="128"/>
      <c r="AA4485" s="112" t="s">
        <v>1173</v>
      </c>
      <c r="AB4485" s="113">
        <f>'Demand Input MP'!B2243</f>
        <v>0</v>
      </c>
      <c r="AC4485" s="112">
        <f>'Demand Input MP'!C2243</f>
        <v>0</v>
      </c>
      <c r="AD4485" s="112">
        <f>'Demand Input MP'!D2243</f>
        <v>0</v>
      </c>
      <c r="AE4485" s="112">
        <f>'Demand Input MP'!E2243</f>
        <v>0</v>
      </c>
      <c r="AF4485" s="112">
        <f>'Demand Input MP'!F2243</f>
        <v>0</v>
      </c>
      <c r="AG4485" s="112">
        <f>'Demand Input MP'!G2243</f>
        <v>0</v>
      </c>
      <c r="AH4485" s="112">
        <f>'Demand Input MP'!H2243</f>
        <v>0</v>
      </c>
      <c r="AI4485" s="112">
        <f>'Demand Input MP'!I2243</f>
        <v>0</v>
      </c>
      <c r="AJ4485" s="112">
        <f>'Demand Input MP'!J2243</f>
        <v>0</v>
      </c>
      <c r="AK4485" s="112">
        <f>'Demand Input MP'!K2243</f>
        <v>0</v>
      </c>
      <c r="AL4485" s="112">
        <f>'Demand Input MP'!L2243</f>
        <v>0</v>
      </c>
      <c r="AM4485" s="112">
        <f>'Demand Input MP'!M2243</f>
        <v>0</v>
      </c>
      <c r="AN4485" s="112">
        <f>'Demand Input MP'!N2243</f>
        <v>0</v>
      </c>
      <c r="AQ4485" t="str">
        <f>AQ4478</f>
        <v/>
      </c>
    </row>
    <row r="4486" spans="1:43" ht="14.25" customHeight="1" x14ac:dyDescent="0.25">
      <c r="A4486" s="1"/>
      <c r="B4486" s="122"/>
      <c r="C4486" s="122"/>
      <c r="D4486" s="122"/>
      <c r="E4486" s="122"/>
      <c r="F4486" s="122"/>
      <c r="G4486" s="122"/>
      <c r="H4486" s="122"/>
      <c r="I4486" s="122"/>
      <c r="J4486" s="122"/>
      <c r="K4486" s="122"/>
      <c r="L4486" s="122"/>
      <c r="M4486" s="122"/>
      <c r="N4486" s="122"/>
      <c r="O4486" s="122"/>
      <c r="P4486" s="122"/>
      <c r="Q4486" s="122"/>
      <c r="R4486" s="122"/>
      <c r="S4486" s="122"/>
      <c r="T4486" s="122"/>
      <c r="U4486" s="122"/>
      <c r="V4486" s="124" t="s">
        <v>94</v>
      </c>
      <c r="W4486" s="125">
        <f>IFERROR((1*MIN(MAX(X4480,0.5*IF(SUM('Run Rate History'!E451:AD451)&gt;0,(MEDIAN(IF(B4480:AA4480&gt;0,B4480:AA4480))+MEDIAN(IF('Run Rate History'!E451:AD451&gt;0,'Run Rate History'!E451:AD451)))/2,MEDIAN(IF(B4480:AA4480&gt;0,B4480:AA4480)))),2*IF(SUM('Run Rate History'!E451:AD451)&gt;0,(MEDIAN(IF(B4480:AA4480&gt;0,B4480:AA4480))+MEDIAN(IF('Run Rate History'!E451:AD451&gt;0,'Run Rate History'!E451:AD451)))/2,MEDIAN(IF(B4480:AA4480&gt;0,B4480:AA4480))))+2*MIN(MAX(Y4480,0.5*IF(SUM('Run Rate History'!E451:AD451)&gt;0,(MEDIAN(IF(B4480:AA4480&gt;0,B4480:AA4480))+MEDIAN(IF('Run Rate History'!E451:AD451&gt;0,'Run Rate History'!E451:AD451)))/2,MEDIAN(IF(B4480:AA4480&gt;0,B4480:AA4480)))),2*IF(SUM('Run Rate History'!E451:AD451)&gt;0,(MEDIAN(IF(B4480:AA4480&gt;0,B4480:AA4480))+MEDIAN(IF('Run Rate History'!E451:AD451&gt;0,'Run Rate History'!E451:AD451)))/2,MEDIAN(IF(B4480:AA4480&gt;0,B4480:AA4480))))+3*MIN(MAX(Z4480,0.5*IF(SUM('Run Rate History'!E451:AD451)&gt;0,(MEDIAN(IF(B4480:AA4480&gt;0,B4480:AA4480))+MEDIAN(IF('Run Rate History'!E451:AD451&gt;0,'Run Rate History'!E451:AD451)))/2,MEDIAN(IF(B4480:AA4480&gt;0,B4480:AA4480)))),2*IF(SUM('Run Rate History'!E451:AD451)&gt;0,(MEDIAN(IF(B4480:AA4480&gt;0,B4480:AA4480))+MEDIAN(IF('Run Rate History'!E451:AD451&gt;0,'Run Rate History'!E451:AD451)))/2,MEDIAN(IF(B4480:AA4480&gt;0,B4480:AA4480))))+4*MIN(MAX(AA4480,0.5*IF(SUM('Run Rate History'!E451:AD451)&gt;0,(MEDIAN(IF(B4480:AA4480&gt;0,B4480:AA4480))+MEDIAN(IF('Run Rate History'!E451:AD451&gt;0,'Run Rate History'!E451:AD451)))/2,MEDIAN(IF(B4480:AA4480&gt;0,B4480:AA4480)))),2*IF(SUM('Run Rate History'!E451:AD451)&gt;0,(MEDIAN(IF(B4480:AA4480&gt;0,B4480:AA4480))+MEDIAN(IF('Run Rate History'!E451:AD451&gt;0,'Run Rate History'!E451:AD451)))/2,MEDIAN(IF(B4480:AA4480&gt;0,B4480:AA4480)))))/10,0)</f>
        <v>41.9</v>
      </c>
      <c r="X4486" s="129" t="s">
        <v>1174</v>
      </c>
      <c r="Y4486" s="130">
        <f>IFERROR(VLOOKUP(A4478,'Stanje zaliha'!A:E,5,FALSE()),0)</f>
        <v>1642</v>
      </c>
      <c r="Z4486" s="131"/>
      <c r="AA4486" s="113" t="s">
        <v>1175</v>
      </c>
      <c r="AB4486" s="118">
        <f t="shared" ref="AB4486:AN4486" si="894">SUM(AB4482:AB4485)</f>
        <v>0</v>
      </c>
      <c r="AC4486" s="118">
        <f t="shared" si="894"/>
        <v>0</v>
      </c>
      <c r="AD4486" s="118">
        <f t="shared" si="894"/>
        <v>0</v>
      </c>
      <c r="AE4486" s="118">
        <f t="shared" si="894"/>
        <v>0</v>
      </c>
      <c r="AF4486" s="118">
        <f t="shared" si="894"/>
        <v>0</v>
      </c>
      <c r="AG4486" s="118">
        <f t="shared" si="894"/>
        <v>0</v>
      </c>
      <c r="AH4486" s="118">
        <f t="shared" si="894"/>
        <v>0</v>
      </c>
      <c r="AI4486" s="118">
        <f t="shared" si="894"/>
        <v>0</v>
      </c>
      <c r="AJ4486" s="118">
        <f t="shared" si="894"/>
        <v>0</v>
      </c>
      <c r="AK4486" s="118">
        <f t="shared" si="894"/>
        <v>0</v>
      </c>
      <c r="AL4486" s="118">
        <f t="shared" si="894"/>
        <v>0</v>
      </c>
      <c r="AM4486" s="118">
        <f t="shared" si="894"/>
        <v>0</v>
      </c>
      <c r="AN4486" s="118">
        <f t="shared" si="894"/>
        <v>0</v>
      </c>
      <c r="AQ4486" t="str">
        <f>AQ4478</f>
        <v/>
      </c>
    </row>
    <row r="4487" spans="1:43" ht="14.25" customHeight="1" x14ac:dyDescent="0.25">
      <c r="A4487" s="1"/>
      <c r="B4487" s="122"/>
      <c r="C4487" s="122"/>
      <c r="D4487" s="122"/>
      <c r="E4487" s="122"/>
      <c r="F4487" s="122"/>
      <c r="G4487" s="122"/>
      <c r="H4487" s="122"/>
      <c r="I4487" s="122"/>
      <c r="J4487" s="122"/>
      <c r="K4487" s="122"/>
      <c r="L4487" s="122"/>
      <c r="M4487" s="122"/>
      <c r="N4487" s="122"/>
      <c r="O4487" s="122"/>
      <c r="P4487" s="122"/>
      <c r="Q4487" s="122"/>
      <c r="R4487" s="122"/>
      <c r="S4487" s="122"/>
      <c r="T4487" s="122"/>
      <c r="U4487" s="122"/>
      <c r="V4487" s="124" t="s">
        <v>95</v>
      </c>
      <c r="W4487" s="125">
        <f>IFERROR(0.6*W4486+0.4*W4485,0)</f>
        <v>38.228372093023253</v>
      </c>
      <c r="X4487" s="132" t="s">
        <v>1176</v>
      </c>
      <c r="Y4487" s="133">
        <f>IFERROR(SUMIF('Popis poslanih narudžbi'!A:A,A4478,'Popis poslanih narudžbi'!C:C),0)</f>
        <v>0</v>
      </c>
      <c r="Z4487" s="131"/>
      <c r="AA4487" s="134" t="s">
        <v>1177</v>
      </c>
      <c r="AB4487" s="118">
        <f t="shared" ref="AB4487:AN4487" si="895">AB4480+AB4486</f>
        <v>43</v>
      </c>
      <c r="AC4487" s="118">
        <f t="shared" si="895"/>
        <v>43</v>
      </c>
      <c r="AD4487" s="118">
        <f t="shared" si="895"/>
        <v>43</v>
      </c>
      <c r="AE4487" s="118">
        <f t="shared" si="895"/>
        <v>43</v>
      </c>
      <c r="AF4487" s="118">
        <f t="shared" si="895"/>
        <v>43</v>
      </c>
      <c r="AG4487" s="118">
        <f t="shared" si="895"/>
        <v>43</v>
      </c>
      <c r="AH4487" s="118">
        <f t="shared" si="895"/>
        <v>43</v>
      </c>
      <c r="AI4487" s="118">
        <f t="shared" si="895"/>
        <v>43</v>
      </c>
      <c r="AJ4487" s="118">
        <f t="shared" si="895"/>
        <v>43</v>
      </c>
      <c r="AK4487" s="118">
        <f t="shared" si="895"/>
        <v>43</v>
      </c>
      <c r="AL4487" s="118">
        <f t="shared" si="895"/>
        <v>43</v>
      </c>
      <c r="AM4487" s="118">
        <f t="shared" si="895"/>
        <v>43</v>
      </c>
      <c r="AN4487" s="118">
        <f t="shared" si="895"/>
        <v>43</v>
      </c>
      <c r="AQ4487" t="str">
        <f>AQ4478</f>
        <v/>
      </c>
    </row>
    <row r="4488" spans="1:43" ht="14.25" customHeight="1" x14ac:dyDescent="0.25">
      <c r="A4488" s="107" t="str">
        <f>'Run Rate'!A452</f>
        <v>SHM00071</v>
      </c>
      <c r="B4488" s="135" t="str">
        <f>'Run Rate'!B452</f>
        <v>DEFENDER, Polleo Logo Pink, 600 ml</v>
      </c>
      <c r="C4488" s="135" t="str">
        <f>'Run Rate'!C452</f>
        <v>DRINKWARE I HOME</v>
      </c>
      <c r="D4488" s="135" t="str">
        <f>'Run Rate'!D452</f>
        <v>03 BRONZE</v>
      </c>
      <c r="E4488" s="122"/>
      <c r="F4488" s="122"/>
      <c r="G4488" s="122"/>
      <c r="H4488" s="122"/>
      <c r="I4488" s="122"/>
      <c r="J4488" s="122"/>
      <c r="K4488" s="122"/>
      <c r="L4488" s="122"/>
      <c r="M4488" s="122"/>
      <c r="N4488" s="122"/>
      <c r="O4488" s="122"/>
      <c r="P4488" s="122"/>
      <c r="Q4488" s="122"/>
      <c r="R4488" s="122"/>
      <c r="S4488" s="122"/>
      <c r="T4488" s="122"/>
      <c r="U4488" s="122"/>
      <c r="V4488" s="122"/>
      <c r="W4488" s="122"/>
      <c r="X4488" s="122"/>
      <c r="Y4488" s="122"/>
      <c r="Z4488" s="122"/>
      <c r="AA4488" s="122"/>
      <c r="AB4488" s="122"/>
      <c r="AC4488" s="122"/>
      <c r="AD4488" s="122"/>
      <c r="AE4488" s="122"/>
      <c r="AF4488" s="122"/>
      <c r="AG4488" s="122"/>
      <c r="AH4488" s="122"/>
      <c r="AI4488" s="122"/>
      <c r="AJ4488" s="122"/>
      <c r="AK4488" s="122"/>
      <c r="AL4488" s="122"/>
      <c r="AM4488" s="122"/>
      <c r="AN4488" s="122"/>
      <c r="AQ4488" t="str">
        <f>IF(AND(OR($B$1="ALL",$B$1=C4488),OR($E$1="ALL",$E$1=D4488),OR($B$2="ALL",$B$2=A4488),OR($E$2="ALL",IFERROR(SEARCH($E$2,B4488),0)&gt;0)),"MATCH","")</f>
        <v/>
      </c>
    </row>
    <row r="4489" spans="1:43" ht="14.25" customHeight="1" x14ac:dyDescent="0.25">
      <c r="A4489" s="108" t="s">
        <v>1137</v>
      </c>
      <c r="B4489" s="136" t="s">
        <v>1138</v>
      </c>
      <c r="C4489" s="136" t="s">
        <v>1139</v>
      </c>
      <c r="D4489" s="136" t="s">
        <v>1140</v>
      </c>
      <c r="E4489" s="136" t="s">
        <v>1141</v>
      </c>
      <c r="F4489" s="136" t="s">
        <v>1142</v>
      </c>
      <c r="G4489" s="136" t="s">
        <v>1143</v>
      </c>
      <c r="H4489" s="136" t="s">
        <v>1144</v>
      </c>
      <c r="I4489" s="136" t="s">
        <v>1145</v>
      </c>
      <c r="J4489" s="136" t="s">
        <v>1146</v>
      </c>
      <c r="K4489" s="136" t="s">
        <v>1147</v>
      </c>
      <c r="L4489" s="136" t="s">
        <v>1148</v>
      </c>
      <c r="M4489" s="136" t="s">
        <v>1149</v>
      </c>
      <c r="N4489" s="136" t="s">
        <v>1150</v>
      </c>
      <c r="O4489" s="136" t="s">
        <v>1151</v>
      </c>
      <c r="P4489" s="136" t="s">
        <v>1152</v>
      </c>
      <c r="Q4489" s="136" t="s">
        <v>1153</v>
      </c>
      <c r="R4489" s="136" t="s">
        <v>1154</v>
      </c>
      <c r="S4489" s="136" t="s">
        <v>1155</v>
      </c>
      <c r="T4489" s="136" t="s">
        <v>1156</v>
      </c>
      <c r="U4489" s="136" t="s">
        <v>1157</v>
      </c>
      <c r="V4489" s="136" t="s">
        <v>1158</v>
      </c>
      <c r="W4489" s="136" t="s">
        <v>1159</v>
      </c>
      <c r="X4489" s="136" t="s">
        <v>1160</v>
      </c>
      <c r="Y4489" s="136" t="s">
        <v>1161</v>
      </c>
      <c r="Z4489" s="136" t="s">
        <v>1162</v>
      </c>
      <c r="AA4489" s="136" t="s">
        <v>1163</v>
      </c>
      <c r="AB4489" s="137" t="s">
        <v>156</v>
      </c>
      <c r="AC4489" s="137" t="s">
        <v>157</v>
      </c>
      <c r="AD4489" s="137" t="s">
        <v>158</v>
      </c>
      <c r="AE4489" s="137" t="s">
        <v>139</v>
      </c>
      <c r="AF4489" s="138" t="s">
        <v>140</v>
      </c>
      <c r="AG4489" s="138" t="s">
        <v>141</v>
      </c>
      <c r="AH4489" s="138" t="s">
        <v>142</v>
      </c>
      <c r="AI4489" s="138" t="s">
        <v>143</v>
      </c>
      <c r="AJ4489" s="139" t="s">
        <v>144</v>
      </c>
      <c r="AK4489" s="139" t="s">
        <v>145</v>
      </c>
      <c r="AL4489" s="139" t="s">
        <v>146</v>
      </c>
      <c r="AM4489" s="140" t="s">
        <v>147</v>
      </c>
      <c r="AN4489" s="140" t="s">
        <v>148</v>
      </c>
      <c r="AQ4489" t="str">
        <f>AQ4488</f>
        <v/>
      </c>
    </row>
    <row r="4490" spans="1:43" ht="14.25" customHeight="1" x14ac:dyDescent="0.25">
      <c r="A4490" s="99" t="s">
        <v>1164</v>
      </c>
      <c r="B4490" s="112">
        <f>'Run Rate'!E452</f>
        <v>19</v>
      </c>
      <c r="C4490" s="112">
        <f>'Run Rate'!F452</f>
        <v>23</v>
      </c>
      <c r="D4490" s="112">
        <f>'Run Rate'!G452</f>
        <v>27</v>
      </c>
      <c r="E4490" s="112">
        <f>'Run Rate'!H452</f>
        <v>17</v>
      </c>
      <c r="F4490" s="112">
        <f>'Run Rate'!I452</f>
        <v>13</v>
      </c>
      <c r="G4490" s="112">
        <f>'Run Rate'!J452</f>
        <v>20</v>
      </c>
      <c r="H4490" s="112">
        <f>'Run Rate'!K452</f>
        <v>24</v>
      </c>
      <c r="I4490" s="112">
        <f>'Run Rate'!L452</f>
        <v>29</v>
      </c>
      <c r="J4490" s="112">
        <f>'Run Rate'!M452</f>
        <v>21</v>
      </c>
      <c r="K4490" s="112">
        <f>'Run Rate'!N452</f>
        <v>20</v>
      </c>
      <c r="L4490" s="112">
        <f>'Run Rate'!O452</f>
        <v>16</v>
      </c>
      <c r="M4490" s="112">
        <f>'Run Rate'!P452</f>
        <v>27</v>
      </c>
      <c r="N4490" s="112">
        <f>'Run Rate'!Q452</f>
        <v>20</v>
      </c>
      <c r="O4490" s="112">
        <f>'Run Rate'!R452</f>
        <v>6</v>
      </c>
      <c r="P4490" s="112">
        <f>'Run Rate'!S452</f>
        <v>5</v>
      </c>
      <c r="Q4490" s="112">
        <f>'Run Rate'!T452</f>
        <v>15</v>
      </c>
      <c r="R4490" s="112">
        <f>'Run Rate'!U452</f>
        <v>31</v>
      </c>
      <c r="S4490" s="112">
        <f>'Run Rate'!V452</f>
        <v>23</v>
      </c>
      <c r="T4490" s="112">
        <f>'Run Rate'!W452</f>
        <v>12</v>
      </c>
      <c r="U4490" s="112">
        <f>'Run Rate'!X452</f>
        <v>22</v>
      </c>
      <c r="V4490" s="112">
        <f>'Run Rate'!Y452</f>
        <v>21</v>
      </c>
      <c r="W4490" s="112">
        <f>'Run Rate'!Z452</f>
        <v>24</v>
      </c>
      <c r="X4490" s="112">
        <f>'Run Rate'!AA452</f>
        <v>22</v>
      </c>
      <c r="Y4490" s="112">
        <f>'Run Rate'!AB452</f>
        <v>29</v>
      </c>
      <c r="Z4490" s="112">
        <f>'Run Rate'!AC452</f>
        <v>25</v>
      </c>
      <c r="AA4490" s="112">
        <f>'Run Rate'!AD452</f>
        <v>23</v>
      </c>
      <c r="AB4490" s="113">
        <v>26</v>
      </c>
      <c r="AC4490" s="112">
        <v>27</v>
      </c>
      <c r="AD4490" s="112">
        <v>27</v>
      </c>
      <c r="AE4490" s="112">
        <v>27</v>
      </c>
      <c r="AF4490" s="112">
        <v>28</v>
      </c>
      <c r="AG4490" s="112">
        <v>28</v>
      </c>
      <c r="AH4490" s="112">
        <v>28</v>
      </c>
      <c r="AI4490" s="112">
        <v>28</v>
      </c>
      <c r="AJ4490" s="112">
        <v>28</v>
      </c>
      <c r="AK4490" s="112">
        <v>29</v>
      </c>
      <c r="AL4490" s="112">
        <v>29</v>
      </c>
      <c r="AM4490" s="112">
        <v>29</v>
      </c>
      <c r="AN4490" s="112">
        <v>29</v>
      </c>
      <c r="AQ4490" t="str">
        <f>AQ4488</f>
        <v/>
      </c>
    </row>
    <row r="4491" spans="1:43" ht="14.25" customHeight="1" x14ac:dyDescent="0.25">
      <c r="A4491" s="99" t="s">
        <v>1165</v>
      </c>
      <c r="B4491" s="114"/>
      <c r="C4491" s="114"/>
      <c r="D4491" s="114"/>
      <c r="E4491" s="114"/>
      <c r="F4491" s="114"/>
      <c r="G4491" s="114"/>
      <c r="H4491" s="114"/>
      <c r="I4491" s="114"/>
      <c r="J4491" s="114"/>
      <c r="K4491" s="114"/>
      <c r="L4491" s="114"/>
      <c r="M4491" s="114"/>
      <c r="N4491" s="114"/>
      <c r="O4491" s="114"/>
      <c r="P4491" s="114"/>
      <c r="Q4491" s="114"/>
      <c r="R4491" s="114"/>
      <c r="S4491" s="114"/>
      <c r="T4491" s="114"/>
      <c r="U4491" s="114"/>
      <c r="V4491" s="114"/>
      <c r="W4491" s="115"/>
      <c r="X4491" s="115"/>
      <c r="Y4491" s="115"/>
      <c r="Z4491" s="115"/>
      <c r="AA4491" s="112" t="s">
        <v>1166</v>
      </c>
      <c r="AB4491" s="113"/>
      <c r="AC4491" s="112"/>
      <c r="AD4491" s="112"/>
      <c r="AE4491" s="112"/>
      <c r="AF4491" s="112"/>
      <c r="AG4491" s="112"/>
      <c r="AH4491" s="112"/>
      <c r="AI4491" s="112"/>
      <c r="AJ4491" s="112"/>
      <c r="AK4491" s="112"/>
      <c r="AL4491" s="112"/>
      <c r="AM4491" s="112"/>
      <c r="AN4491" s="112"/>
      <c r="AQ4491" t="str">
        <f>AQ4488</f>
        <v/>
      </c>
    </row>
    <row r="4492" spans="1:43" ht="14.25" customHeight="1" x14ac:dyDescent="0.25">
      <c r="A4492" s="99" t="s">
        <v>1167</v>
      </c>
      <c r="B4492" s="114"/>
      <c r="C4492" s="114"/>
      <c r="D4492" s="114"/>
      <c r="E4492" s="114"/>
      <c r="F4492" s="114"/>
      <c r="G4492" s="114"/>
      <c r="H4492" s="114"/>
      <c r="I4492" s="114"/>
      <c r="J4492" s="114"/>
      <c r="K4492" s="114"/>
      <c r="L4492" s="114"/>
      <c r="M4492" s="114"/>
      <c r="N4492" s="114"/>
      <c r="O4492" s="114"/>
      <c r="P4492" s="114"/>
      <c r="Q4492" s="114"/>
      <c r="R4492" s="114"/>
      <c r="S4492" s="114"/>
      <c r="T4492" s="114"/>
      <c r="U4492" s="114"/>
      <c r="V4492" s="114"/>
      <c r="W4492" s="115"/>
      <c r="X4492" s="116"/>
      <c r="Y4492" s="117"/>
      <c r="Z4492" s="115"/>
      <c r="AA4492" s="112" t="s">
        <v>1168</v>
      </c>
      <c r="AB4492" s="113">
        <f>'Demand Input VP'!B2249</f>
        <v>0</v>
      </c>
      <c r="AC4492" s="112">
        <f>'Demand Input VP'!C2249</f>
        <v>0</v>
      </c>
      <c r="AD4492" s="112">
        <f>'Demand Input VP'!D2249</f>
        <v>0</v>
      </c>
      <c r="AE4492" s="112">
        <f>'Demand Input VP'!E2249</f>
        <v>0</v>
      </c>
      <c r="AF4492" s="112">
        <f>'Demand Input VP'!F2249</f>
        <v>0</v>
      </c>
      <c r="AG4492" s="112">
        <f>'Demand Input VP'!G2249</f>
        <v>0</v>
      </c>
      <c r="AH4492" s="112">
        <f>'Demand Input VP'!H2249</f>
        <v>0</v>
      </c>
      <c r="AI4492" s="112">
        <f>'Demand Input VP'!I2249</f>
        <v>0</v>
      </c>
      <c r="AJ4492" s="112">
        <f>'Demand Input VP'!J2249</f>
        <v>0</v>
      </c>
      <c r="AK4492" s="112">
        <f>'Demand Input VP'!K2249</f>
        <v>0</v>
      </c>
      <c r="AL4492" s="112">
        <f>'Demand Input VP'!L2249</f>
        <v>0</v>
      </c>
      <c r="AM4492" s="112">
        <f>'Demand Input VP'!M2249</f>
        <v>0</v>
      </c>
      <c r="AN4492" s="112">
        <f>'Demand Input VP'!N2249</f>
        <v>0</v>
      </c>
      <c r="AQ4492" t="str">
        <f>AQ4488</f>
        <v/>
      </c>
    </row>
    <row r="4493" spans="1:43" ht="14.25" customHeight="1" x14ac:dyDescent="0.25">
      <c r="A4493" s="99" t="s">
        <v>1169</v>
      </c>
      <c r="B4493" s="118"/>
      <c r="C4493" s="118"/>
      <c r="D4493" s="118"/>
      <c r="E4493" s="118"/>
      <c r="F4493" s="118"/>
      <c r="G4493" s="118"/>
      <c r="H4493" s="118"/>
      <c r="I4493" s="118"/>
      <c r="J4493" s="118"/>
      <c r="K4493" s="118"/>
      <c r="L4493" s="118"/>
      <c r="M4493" s="118"/>
      <c r="N4493" s="118"/>
      <c r="O4493" s="118"/>
      <c r="P4493" s="118"/>
      <c r="Q4493" s="118"/>
      <c r="R4493" s="118"/>
      <c r="S4493" s="118"/>
      <c r="T4493" s="118"/>
      <c r="U4493" s="118"/>
      <c r="V4493" s="118"/>
      <c r="W4493" s="115"/>
      <c r="X4493" s="116"/>
      <c r="Y4493" s="117"/>
      <c r="Z4493" s="119"/>
      <c r="AA4493" s="120" t="s">
        <v>1170</v>
      </c>
      <c r="AB4493" s="121">
        <f>'Demand Input VP'!B2248</f>
        <v>0</v>
      </c>
      <c r="AC4493" s="120">
        <f>'Demand Input VP'!C2248</f>
        <v>0</v>
      </c>
      <c r="AD4493" s="120">
        <f>'Demand Input VP'!D2248</f>
        <v>0</v>
      </c>
      <c r="AE4493" s="120">
        <f>'Demand Input VP'!E2248</f>
        <v>0</v>
      </c>
      <c r="AF4493" s="120">
        <f>'Demand Input VP'!F2248</f>
        <v>0</v>
      </c>
      <c r="AG4493" s="120">
        <f>'Demand Input VP'!G2248</f>
        <v>0</v>
      </c>
      <c r="AH4493" s="120">
        <f>'Demand Input VP'!H2248</f>
        <v>0</v>
      </c>
      <c r="AI4493" s="120">
        <f>'Demand Input VP'!I2248</f>
        <v>0</v>
      </c>
      <c r="AJ4493" s="120">
        <f>'Demand Input VP'!J2248</f>
        <v>0</v>
      </c>
      <c r="AK4493" s="120">
        <f>'Demand Input VP'!K2248</f>
        <v>0</v>
      </c>
      <c r="AL4493" s="120">
        <f>'Demand Input VP'!L2248</f>
        <v>0</v>
      </c>
      <c r="AM4493" s="120">
        <f>'Demand Input VP'!M2248</f>
        <v>0</v>
      </c>
      <c r="AN4493" s="120">
        <f>'Demand Input VP'!N2248</f>
        <v>0</v>
      </c>
      <c r="AQ4493" t="str">
        <f>AQ4488</f>
        <v/>
      </c>
    </row>
    <row r="4494" spans="1:43" ht="14.25" customHeight="1" x14ac:dyDescent="0.25">
      <c r="A4494" s="1"/>
      <c r="B4494" s="122"/>
      <c r="C4494" s="122"/>
      <c r="D4494" s="122"/>
      <c r="E4494" s="122"/>
      <c r="F4494" s="122"/>
      <c r="G4494" s="122"/>
      <c r="H4494" s="122"/>
      <c r="I4494" s="122"/>
      <c r="J4494" s="122"/>
      <c r="K4494" s="122"/>
      <c r="L4494" s="122"/>
      <c r="M4494" s="122"/>
      <c r="N4494" s="122"/>
      <c r="O4494" s="122"/>
      <c r="P4494" s="122"/>
      <c r="Q4494" s="122"/>
      <c r="R4494" s="122"/>
      <c r="S4494" s="122"/>
      <c r="T4494" s="122"/>
      <c r="U4494" s="122"/>
      <c r="V4494" s="122"/>
      <c r="W4494" s="123"/>
      <c r="X4494" s="116"/>
      <c r="Y4494" s="117"/>
      <c r="Z4494" s="123"/>
      <c r="AA4494" s="112" t="s">
        <v>1171</v>
      </c>
      <c r="AB4494" s="113">
        <f>'Demand Input MP'!B2249</f>
        <v>0</v>
      </c>
      <c r="AC4494" s="112">
        <f>'Demand Input MP'!C2249</f>
        <v>0</v>
      </c>
      <c r="AD4494" s="112">
        <f>'Demand Input MP'!D2249</f>
        <v>0</v>
      </c>
      <c r="AE4494" s="112">
        <f>'Demand Input MP'!E2249</f>
        <v>0</v>
      </c>
      <c r="AF4494" s="112">
        <f>'Demand Input MP'!F2249</f>
        <v>0</v>
      </c>
      <c r="AG4494" s="112">
        <f>'Demand Input MP'!G2249</f>
        <v>0</v>
      </c>
      <c r="AH4494" s="112">
        <f>'Demand Input MP'!H2249</f>
        <v>0</v>
      </c>
      <c r="AI4494" s="112">
        <f>'Demand Input MP'!I2249</f>
        <v>0</v>
      </c>
      <c r="AJ4494" s="112">
        <f>'Demand Input MP'!J2249</f>
        <v>0</v>
      </c>
      <c r="AK4494" s="112">
        <f>'Demand Input MP'!K2249</f>
        <v>0</v>
      </c>
      <c r="AL4494" s="112">
        <f>'Demand Input MP'!L2249</f>
        <v>0</v>
      </c>
      <c r="AM4494" s="112">
        <f>'Demand Input MP'!M2249</f>
        <v>0</v>
      </c>
      <c r="AN4494" s="112">
        <f>'Demand Input MP'!N2249</f>
        <v>0</v>
      </c>
      <c r="AQ4494" t="str">
        <f>AQ4488</f>
        <v/>
      </c>
    </row>
    <row r="4495" spans="1:43" ht="14.25" customHeight="1" x14ac:dyDescent="0.25">
      <c r="A4495" s="1"/>
      <c r="B4495" s="122"/>
      <c r="C4495" s="122"/>
      <c r="D4495" s="122"/>
      <c r="E4495" s="122"/>
      <c r="F4495" s="122"/>
      <c r="G4495" s="122"/>
      <c r="H4495" s="122"/>
      <c r="I4495" s="122"/>
      <c r="J4495" s="122"/>
      <c r="K4495" s="122"/>
      <c r="L4495" s="122"/>
      <c r="M4495" s="122"/>
      <c r="N4495" s="122"/>
      <c r="O4495" s="122"/>
      <c r="P4495" s="122"/>
      <c r="Q4495" s="122"/>
      <c r="R4495" s="122"/>
      <c r="S4495" s="122"/>
      <c r="T4495" s="122"/>
      <c r="U4495" s="122"/>
      <c r="V4495" s="124" t="s">
        <v>91</v>
      </c>
      <c r="W4495" s="125">
        <f>IFERROR(IF(SUM('Run Rate History'!E452:AD452)&gt;0,(SUMPRODUCT((B4490:AA4490&gt;=PERCENTILE(B4490:AA4490,0.1))*(B4490:AA4490&lt;=PERCENTILE(B4490:AA4490,0.9))*B4490:AA4490)+SUMPRODUCT(('Run Rate History'!E452:AD452&gt;=PERCENTILE(B4490:AA4490,0.1))*('Run Rate History'!E452:AD452&lt;=PERCENTILE(B4490:AA4490,0.9))*'Run Rate History'!E452:AD452))/(SUMPRODUCT((B4490:AA4490&gt;=PERCENTILE(B4490:AA4490,0.1))*(B4490:AA4490&lt;=PERCENTILE(B4490:AA4490,0.9))*1)+SUMPRODUCT(('Run Rate History'!E452:AD452&gt;=PERCENTILE(B4490:AA4490,0.1))*('Run Rate History'!E452:AD452&lt;=PERCENTILE(B4490:AA4490,0.9))*1)),TRIMMEAN(B4490:AA4490,0.15)),0)</f>
        <v>19.891891891891891</v>
      </c>
      <c r="X4495" s="126" t="s">
        <v>1172</v>
      </c>
      <c r="Y4495" s="127">
        <f>SUM(B4490:AA4490)/26</f>
        <v>20.53846153846154</v>
      </c>
      <c r="Z4495" s="128"/>
      <c r="AA4495" s="112" t="s">
        <v>1173</v>
      </c>
      <c r="AB4495" s="113">
        <f>'Demand Input MP'!B2248</f>
        <v>0</v>
      </c>
      <c r="AC4495" s="112">
        <f>'Demand Input MP'!C2248</f>
        <v>0</v>
      </c>
      <c r="AD4495" s="112">
        <f>'Demand Input MP'!D2248</f>
        <v>0</v>
      </c>
      <c r="AE4495" s="112">
        <f>'Demand Input MP'!E2248</f>
        <v>0</v>
      </c>
      <c r="AF4495" s="112">
        <f>'Demand Input MP'!F2248</f>
        <v>0</v>
      </c>
      <c r="AG4495" s="112">
        <f>'Demand Input MP'!G2248</f>
        <v>0</v>
      </c>
      <c r="AH4495" s="112">
        <f>'Demand Input MP'!H2248</f>
        <v>0</v>
      </c>
      <c r="AI4495" s="112">
        <f>'Demand Input MP'!I2248</f>
        <v>0</v>
      </c>
      <c r="AJ4495" s="112">
        <f>'Demand Input MP'!J2248</f>
        <v>0</v>
      </c>
      <c r="AK4495" s="112">
        <f>'Demand Input MP'!K2248</f>
        <v>0</v>
      </c>
      <c r="AL4495" s="112">
        <f>'Demand Input MP'!L2248</f>
        <v>0</v>
      </c>
      <c r="AM4495" s="112">
        <f>'Demand Input MP'!M2248</f>
        <v>0</v>
      </c>
      <c r="AN4495" s="112">
        <f>'Demand Input MP'!N2248</f>
        <v>0</v>
      </c>
      <c r="AQ4495" t="str">
        <f>AQ4488</f>
        <v/>
      </c>
    </row>
    <row r="4496" spans="1:43" ht="14.25" customHeight="1" x14ac:dyDescent="0.25">
      <c r="A4496" s="1"/>
      <c r="B4496" s="122"/>
      <c r="C4496" s="122"/>
      <c r="D4496" s="122"/>
      <c r="E4496" s="122"/>
      <c r="F4496" s="122"/>
      <c r="G4496" s="122"/>
      <c r="H4496" s="122"/>
      <c r="I4496" s="122"/>
      <c r="J4496" s="122"/>
      <c r="K4496" s="122"/>
      <c r="L4496" s="122"/>
      <c r="M4496" s="122"/>
      <c r="N4496" s="122"/>
      <c r="O4496" s="122"/>
      <c r="P4496" s="122"/>
      <c r="Q4496" s="122"/>
      <c r="R4496" s="122"/>
      <c r="S4496" s="122"/>
      <c r="T4496" s="122"/>
      <c r="U4496" s="122"/>
      <c r="V4496" s="124" t="s">
        <v>94</v>
      </c>
      <c r="W4496" s="125">
        <f>IFERROR((1*MIN(MAX(X4490,0.5*IF(SUM('Run Rate History'!E452:AD452)&gt;0,(MEDIAN(IF(B4490:AA4490&gt;0,B4490:AA4490))+MEDIAN(IF('Run Rate History'!E452:AD452&gt;0,'Run Rate History'!E452:AD452)))/2,MEDIAN(IF(B4490:AA4490&gt;0,B4490:AA4490)))),2*IF(SUM('Run Rate History'!E452:AD452)&gt;0,(MEDIAN(IF(B4490:AA4490&gt;0,B4490:AA4490))+MEDIAN(IF('Run Rate History'!E452:AD452&gt;0,'Run Rate History'!E452:AD452)))/2,MEDIAN(IF(B4490:AA4490&gt;0,B4490:AA4490))))+2*MIN(MAX(Y4490,0.5*IF(SUM('Run Rate History'!E452:AD452)&gt;0,(MEDIAN(IF(B4490:AA4490&gt;0,B4490:AA4490))+MEDIAN(IF('Run Rate History'!E452:AD452&gt;0,'Run Rate History'!E452:AD452)))/2,MEDIAN(IF(B4490:AA4490&gt;0,B4490:AA4490)))),2*IF(SUM('Run Rate History'!E452:AD452)&gt;0,(MEDIAN(IF(B4490:AA4490&gt;0,B4490:AA4490))+MEDIAN(IF('Run Rate History'!E452:AD452&gt;0,'Run Rate History'!E452:AD452)))/2,MEDIAN(IF(B4490:AA4490&gt;0,B4490:AA4490))))+3*MIN(MAX(Z4490,0.5*IF(SUM('Run Rate History'!E452:AD452)&gt;0,(MEDIAN(IF(B4490:AA4490&gt;0,B4490:AA4490))+MEDIAN(IF('Run Rate History'!E452:AD452&gt;0,'Run Rate History'!E452:AD452)))/2,MEDIAN(IF(B4490:AA4490&gt;0,B4490:AA4490)))),2*IF(SUM('Run Rate History'!E452:AD452)&gt;0,(MEDIAN(IF(B4490:AA4490&gt;0,B4490:AA4490))+MEDIAN(IF('Run Rate History'!E452:AD452&gt;0,'Run Rate History'!E452:AD452)))/2,MEDIAN(IF(B4490:AA4490&gt;0,B4490:AA4490))))+4*MIN(MAX(AA4490,0.5*IF(SUM('Run Rate History'!E452:AD452)&gt;0,(MEDIAN(IF(B4490:AA4490&gt;0,B4490:AA4490))+MEDIAN(IF('Run Rate History'!E452:AD452&gt;0,'Run Rate History'!E452:AD452)))/2,MEDIAN(IF(B4490:AA4490&gt;0,B4490:AA4490)))),2*IF(SUM('Run Rate History'!E452:AD452)&gt;0,(MEDIAN(IF(B4490:AA4490&gt;0,B4490:AA4490))+MEDIAN(IF('Run Rate History'!E452:AD452&gt;0,'Run Rate History'!E452:AD452)))/2,MEDIAN(IF(B4490:AA4490&gt;0,B4490:AA4490)))))/10,0)</f>
        <v>24.7</v>
      </c>
      <c r="X4496" s="129" t="s">
        <v>1174</v>
      </c>
      <c r="Y4496" s="130">
        <f>IFERROR(VLOOKUP(A4488,'Stanje zaliha'!A:E,5,FALSE()),0)</f>
        <v>684</v>
      </c>
      <c r="Z4496" s="131"/>
      <c r="AA4496" s="113" t="s">
        <v>1175</v>
      </c>
      <c r="AB4496" s="118">
        <f t="shared" ref="AB4496:AN4496" si="896">SUM(AB4492:AB4495)</f>
        <v>0</v>
      </c>
      <c r="AC4496" s="118">
        <f t="shared" si="896"/>
        <v>0</v>
      </c>
      <c r="AD4496" s="118">
        <f t="shared" si="896"/>
        <v>0</v>
      </c>
      <c r="AE4496" s="118">
        <f t="shared" si="896"/>
        <v>0</v>
      </c>
      <c r="AF4496" s="118">
        <f t="shared" si="896"/>
        <v>0</v>
      </c>
      <c r="AG4496" s="118">
        <f t="shared" si="896"/>
        <v>0</v>
      </c>
      <c r="AH4496" s="118">
        <f t="shared" si="896"/>
        <v>0</v>
      </c>
      <c r="AI4496" s="118">
        <f t="shared" si="896"/>
        <v>0</v>
      </c>
      <c r="AJ4496" s="118">
        <f t="shared" si="896"/>
        <v>0</v>
      </c>
      <c r="AK4496" s="118">
        <f t="shared" si="896"/>
        <v>0</v>
      </c>
      <c r="AL4496" s="118">
        <f t="shared" si="896"/>
        <v>0</v>
      </c>
      <c r="AM4496" s="118">
        <f t="shared" si="896"/>
        <v>0</v>
      </c>
      <c r="AN4496" s="118">
        <f t="shared" si="896"/>
        <v>0</v>
      </c>
      <c r="AQ4496" t="str">
        <f>AQ4488</f>
        <v/>
      </c>
    </row>
    <row r="4497" spans="1:43" ht="14.25" customHeight="1" x14ac:dyDescent="0.25">
      <c r="A4497" s="1"/>
      <c r="B4497" s="122"/>
      <c r="C4497" s="122"/>
      <c r="D4497" s="122"/>
      <c r="E4497" s="122"/>
      <c r="F4497" s="122"/>
      <c r="G4497" s="122"/>
      <c r="H4497" s="122"/>
      <c r="I4497" s="122"/>
      <c r="J4497" s="122"/>
      <c r="K4497" s="122"/>
      <c r="L4497" s="122"/>
      <c r="M4497" s="122"/>
      <c r="N4497" s="122"/>
      <c r="O4497" s="122"/>
      <c r="P4497" s="122"/>
      <c r="Q4497" s="122"/>
      <c r="R4497" s="122"/>
      <c r="S4497" s="122"/>
      <c r="T4497" s="122"/>
      <c r="U4497" s="122"/>
      <c r="V4497" s="124" t="s">
        <v>95</v>
      </c>
      <c r="W4497" s="125">
        <f>IFERROR(0.6*W4496+0.4*W4495,0)</f>
        <v>22.776756756756754</v>
      </c>
      <c r="X4497" s="132" t="s">
        <v>1176</v>
      </c>
      <c r="Y4497" s="133">
        <f>IFERROR(SUMIF('Popis poslanih narudžbi'!A:A,A4488,'Popis poslanih narudžbi'!C:C),0)</f>
        <v>0</v>
      </c>
      <c r="Z4497" s="131"/>
      <c r="AA4497" s="134" t="s">
        <v>1177</v>
      </c>
      <c r="AB4497" s="118">
        <f t="shared" ref="AB4497:AN4497" si="897">AB4490+AB4496</f>
        <v>26</v>
      </c>
      <c r="AC4497" s="118">
        <f t="shared" si="897"/>
        <v>27</v>
      </c>
      <c r="AD4497" s="118">
        <f t="shared" si="897"/>
        <v>27</v>
      </c>
      <c r="AE4497" s="118">
        <f t="shared" si="897"/>
        <v>27</v>
      </c>
      <c r="AF4497" s="118">
        <f t="shared" si="897"/>
        <v>28</v>
      </c>
      <c r="AG4497" s="118">
        <f t="shared" si="897"/>
        <v>28</v>
      </c>
      <c r="AH4497" s="118">
        <f t="shared" si="897"/>
        <v>28</v>
      </c>
      <c r="AI4497" s="118">
        <f t="shared" si="897"/>
        <v>28</v>
      </c>
      <c r="AJ4497" s="118">
        <f t="shared" si="897"/>
        <v>28</v>
      </c>
      <c r="AK4497" s="118">
        <f t="shared" si="897"/>
        <v>29</v>
      </c>
      <c r="AL4497" s="118">
        <f t="shared" si="897"/>
        <v>29</v>
      </c>
      <c r="AM4497" s="118">
        <f t="shared" si="897"/>
        <v>29</v>
      </c>
      <c r="AN4497" s="118">
        <f t="shared" si="897"/>
        <v>29</v>
      </c>
      <c r="AQ4497" t="str">
        <f>AQ4488</f>
        <v/>
      </c>
    </row>
    <row r="4498" spans="1:43" ht="14.25" customHeight="1" x14ac:dyDescent="0.25">
      <c r="A4498" s="107" t="str">
        <f>'Run Rate'!A453</f>
        <v>ATC06662</v>
      </c>
      <c r="B4498" s="135" t="str">
        <f>'Run Rate'!B453</f>
        <v>Latex mini band set (3 kom) Atleticore</v>
      </c>
      <c r="C4498" s="135" t="str">
        <f>'Run Rate'!C453</f>
        <v>FITNESS OPREMA</v>
      </c>
      <c r="D4498" s="135" t="str">
        <f>'Run Rate'!D453</f>
        <v>03 BRONZE</v>
      </c>
      <c r="E4498" s="122"/>
      <c r="F4498" s="122"/>
      <c r="G4498" s="122"/>
      <c r="H4498" s="122"/>
      <c r="I4498" s="122"/>
      <c r="J4498" s="122"/>
      <c r="K4498" s="122"/>
      <c r="L4498" s="122"/>
      <c r="M4498" s="122"/>
      <c r="N4498" s="122"/>
      <c r="O4498" s="122"/>
      <c r="P4498" s="122"/>
      <c r="Q4498" s="122"/>
      <c r="R4498" s="122"/>
      <c r="S4498" s="122"/>
      <c r="T4498" s="122"/>
      <c r="U4498" s="122"/>
      <c r="V4498" s="122"/>
      <c r="W4498" s="122"/>
      <c r="X4498" s="122"/>
      <c r="Y4498" s="122"/>
      <c r="Z4498" s="122"/>
      <c r="AA4498" s="122"/>
      <c r="AB4498" s="122"/>
      <c r="AC4498" s="122"/>
      <c r="AD4498" s="122"/>
      <c r="AE4498" s="122"/>
      <c r="AF4498" s="122"/>
      <c r="AG4498" s="122"/>
      <c r="AH4498" s="122"/>
      <c r="AI4498" s="122"/>
      <c r="AJ4498" s="122"/>
      <c r="AK4498" s="122"/>
      <c r="AL4498" s="122"/>
      <c r="AM4498" s="122"/>
      <c r="AN4498" s="122"/>
      <c r="AQ4498" t="str">
        <f>IF(AND(OR($B$1="ALL",$B$1=C4498),OR($E$1="ALL",$E$1=D4498),OR($B$2="ALL",$B$2=A4498),OR($E$2="ALL",IFERROR(SEARCH($E$2,B4498),0)&gt;0)),"MATCH","")</f>
        <v/>
      </c>
    </row>
    <row r="4499" spans="1:43" ht="14.25" customHeight="1" x14ac:dyDescent="0.25">
      <c r="A4499" s="108" t="s">
        <v>1137</v>
      </c>
      <c r="B4499" s="136" t="s">
        <v>1138</v>
      </c>
      <c r="C4499" s="136" t="s">
        <v>1139</v>
      </c>
      <c r="D4499" s="136" t="s">
        <v>1140</v>
      </c>
      <c r="E4499" s="136" t="s">
        <v>1141</v>
      </c>
      <c r="F4499" s="136" t="s">
        <v>1142</v>
      </c>
      <c r="G4499" s="136" t="s">
        <v>1143</v>
      </c>
      <c r="H4499" s="136" t="s">
        <v>1144</v>
      </c>
      <c r="I4499" s="136" t="s">
        <v>1145</v>
      </c>
      <c r="J4499" s="136" t="s">
        <v>1146</v>
      </c>
      <c r="K4499" s="136" t="s">
        <v>1147</v>
      </c>
      <c r="L4499" s="136" t="s">
        <v>1148</v>
      </c>
      <c r="M4499" s="136" t="s">
        <v>1149</v>
      </c>
      <c r="N4499" s="136" t="s">
        <v>1150</v>
      </c>
      <c r="O4499" s="136" t="s">
        <v>1151</v>
      </c>
      <c r="P4499" s="136" t="s">
        <v>1152</v>
      </c>
      <c r="Q4499" s="136" t="s">
        <v>1153</v>
      </c>
      <c r="R4499" s="136" t="s">
        <v>1154</v>
      </c>
      <c r="S4499" s="136" t="s">
        <v>1155</v>
      </c>
      <c r="T4499" s="136" t="s">
        <v>1156</v>
      </c>
      <c r="U4499" s="136" t="s">
        <v>1157</v>
      </c>
      <c r="V4499" s="136" t="s">
        <v>1158</v>
      </c>
      <c r="W4499" s="136" t="s">
        <v>1159</v>
      </c>
      <c r="X4499" s="136" t="s">
        <v>1160</v>
      </c>
      <c r="Y4499" s="136" t="s">
        <v>1161</v>
      </c>
      <c r="Z4499" s="136" t="s">
        <v>1162</v>
      </c>
      <c r="AA4499" s="136" t="s">
        <v>1163</v>
      </c>
      <c r="AB4499" s="137" t="s">
        <v>156</v>
      </c>
      <c r="AC4499" s="137" t="s">
        <v>157</v>
      </c>
      <c r="AD4499" s="137" t="s">
        <v>158</v>
      </c>
      <c r="AE4499" s="137" t="s">
        <v>139</v>
      </c>
      <c r="AF4499" s="138" t="s">
        <v>140</v>
      </c>
      <c r="AG4499" s="138" t="s">
        <v>141</v>
      </c>
      <c r="AH4499" s="138" t="s">
        <v>142</v>
      </c>
      <c r="AI4499" s="138" t="s">
        <v>143</v>
      </c>
      <c r="AJ4499" s="139" t="s">
        <v>144</v>
      </c>
      <c r="AK4499" s="139" t="s">
        <v>145</v>
      </c>
      <c r="AL4499" s="139" t="s">
        <v>146</v>
      </c>
      <c r="AM4499" s="140" t="s">
        <v>147</v>
      </c>
      <c r="AN4499" s="140" t="s">
        <v>148</v>
      </c>
      <c r="AQ4499" t="str">
        <f>AQ4498</f>
        <v/>
      </c>
    </row>
    <row r="4500" spans="1:43" ht="14.25" customHeight="1" x14ac:dyDescent="0.25">
      <c r="A4500" s="99" t="s">
        <v>1164</v>
      </c>
      <c r="B4500" s="112">
        <f>'Run Rate'!E453</f>
        <v>22</v>
      </c>
      <c r="C4500" s="112">
        <f>'Run Rate'!F453</f>
        <v>0</v>
      </c>
      <c r="D4500" s="112">
        <f>'Run Rate'!G453</f>
        <v>3</v>
      </c>
      <c r="E4500" s="112">
        <f>'Run Rate'!H453</f>
        <v>3</v>
      </c>
      <c r="F4500" s="112">
        <f>'Run Rate'!I453</f>
        <v>0</v>
      </c>
      <c r="G4500" s="112">
        <f>'Run Rate'!J453</f>
        <v>0</v>
      </c>
      <c r="H4500" s="112">
        <f>'Run Rate'!K453</f>
        <v>5</v>
      </c>
      <c r="I4500" s="112">
        <f>'Run Rate'!L453</f>
        <v>4</v>
      </c>
      <c r="J4500" s="112">
        <f>'Run Rate'!M453</f>
        <v>7</v>
      </c>
      <c r="K4500" s="112">
        <f>'Run Rate'!N453</f>
        <v>10</v>
      </c>
      <c r="L4500" s="112">
        <f>'Run Rate'!O453</f>
        <v>11</v>
      </c>
      <c r="M4500" s="112">
        <f>'Run Rate'!P453</f>
        <v>6</v>
      </c>
      <c r="N4500" s="112">
        <f>'Run Rate'!Q453</f>
        <v>18</v>
      </c>
      <c r="O4500" s="112">
        <f>'Run Rate'!R453</f>
        <v>5</v>
      </c>
      <c r="P4500" s="112">
        <f>'Run Rate'!S453</f>
        <v>2</v>
      </c>
      <c r="Q4500" s="112">
        <f>'Run Rate'!T453</f>
        <v>5</v>
      </c>
      <c r="R4500" s="112">
        <f>'Run Rate'!U453</f>
        <v>9</v>
      </c>
      <c r="S4500" s="112">
        <f>'Run Rate'!V453</f>
        <v>8</v>
      </c>
      <c r="T4500" s="112">
        <f>'Run Rate'!W453</f>
        <v>8</v>
      </c>
      <c r="U4500" s="112">
        <f>'Run Rate'!X453</f>
        <v>10</v>
      </c>
      <c r="V4500" s="112">
        <f>'Run Rate'!Y453</f>
        <v>5</v>
      </c>
      <c r="W4500" s="112">
        <f>'Run Rate'!Z453</f>
        <v>6</v>
      </c>
      <c r="X4500" s="112">
        <f>'Run Rate'!AA453</f>
        <v>9</v>
      </c>
      <c r="Y4500" s="112">
        <f>'Run Rate'!AB453</f>
        <v>9</v>
      </c>
      <c r="Z4500" s="112">
        <f>'Run Rate'!AC453</f>
        <v>6</v>
      </c>
      <c r="AA4500" s="112">
        <f>'Run Rate'!AD453</f>
        <v>5</v>
      </c>
      <c r="AB4500" s="113">
        <v>6</v>
      </c>
      <c r="AC4500" s="112">
        <v>6</v>
      </c>
      <c r="AD4500" s="112">
        <v>5</v>
      </c>
      <c r="AE4500" s="112">
        <v>5</v>
      </c>
      <c r="AF4500" s="112">
        <v>5</v>
      </c>
      <c r="AG4500" s="112">
        <v>5</v>
      </c>
      <c r="AH4500" s="112">
        <v>5</v>
      </c>
      <c r="AI4500" s="112">
        <v>5</v>
      </c>
      <c r="AJ4500" s="112">
        <v>5</v>
      </c>
      <c r="AK4500" s="112">
        <v>5</v>
      </c>
      <c r="AL4500" s="112">
        <v>5</v>
      </c>
      <c r="AM4500" s="112">
        <v>5</v>
      </c>
      <c r="AN4500" s="112">
        <v>5</v>
      </c>
      <c r="AQ4500" t="str">
        <f>AQ4498</f>
        <v/>
      </c>
    </row>
    <row r="4501" spans="1:43" ht="14.25" customHeight="1" x14ac:dyDescent="0.25">
      <c r="A4501" s="99" t="s">
        <v>1165</v>
      </c>
      <c r="B4501" s="114"/>
      <c r="C4501" s="114"/>
      <c r="D4501" s="114"/>
      <c r="E4501" s="114"/>
      <c r="F4501" s="114"/>
      <c r="G4501" s="114"/>
      <c r="H4501" s="114"/>
      <c r="I4501" s="114"/>
      <c r="J4501" s="114"/>
      <c r="K4501" s="114"/>
      <c r="L4501" s="114"/>
      <c r="M4501" s="114"/>
      <c r="N4501" s="114"/>
      <c r="O4501" s="114"/>
      <c r="P4501" s="114"/>
      <c r="Q4501" s="114"/>
      <c r="R4501" s="114"/>
      <c r="S4501" s="114"/>
      <c r="T4501" s="114"/>
      <c r="U4501" s="114"/>
      <c r="V4501" s="114"/>
      <c r="W4501" s="115"/>
      <c r="X4501" s="115"/>
      <c r="Y4501" s="115"/>
      <c r="Z4501" s="115"/>
      <c r="AA4501" s="112" t="s">
        <v>1166</v>
      </c>
      <c r="AB4501" s="113"/>
      <c r="AC4501" s="112"/>
      <c r="AD4501" s="112"/>
      <c r="AE4501" s="112"/>
      <c r="AF4501" s="112"/>
      <c r="AG4501" s="112"/>
      <c r="AH4501" s="112"/>
      <c r="AI4501" s="112"/>
      <c r="AJ4501" s="112"/>
      <c r="AK4501" s="112"/>
      <c r="AL4501" s="112"/>
      <c r="AM4501" s="112"/>
      <c r="AN4501" s="112"/>
      <c r="AQ4501" t="str">
        <f>AQ4498</f>
        <v/>
      </c>
    </row>
    <row r="4502" spans="1:43" ht="14.25" customHeight="1" x14ac:dyDescent="0.25">
      <c r="A4502" s="99" t="s">
        <v>1167</v>
      </c>
      <c r="B4502" s="114"/>
      <c r="C4502" s="114"/>
      <c r="D4502" s="114"/>
      <c r="E4502" s="114"/>
      <c r="F4502" s="114"/>
      <c r="G4502" s="114"/>
      <c r="H4502" s="114"/>
      <c r="I4502" s="114"/>
      <c r="J4502" s="114"/>
      <c r="K4502" s="114"/>
      <c r="L4502" s="114"/>
      <c r="M4502" s="114"/>
      <c r="N4502" s="114"/>
      <c r="O4502" s="114"/>
      <c r="P4502" s="114"/>
      <c r="Q4502" s="114"/>
      <c r="R4502" s="114"/>
      <c r="S4502" s="114"/>
      <c r="T4502" s="114"/>
      <c r="U4502" s="114"/>
      <c r="V4502" s="114"/>
      <c r="W4502" s="115"/>
      <c r="X4502" s="116"/>
      <c r="Y4502" s="117"/>
      <c r="Z4502" s="115"/>
      <c r="AA4502" s="112" t="s">
        <v>1168</v>
      </c>
      <c r="AB4502" s="113">
        <f>'Demand Input VP'!B2254</f>
        <v>0</v>
      </c>
      <c r="AC4502" s="112">
        <f>'Demand Input VP'!C2254</f>
        <v>0</v>
      </c>
      <c r="AD4502" s="112">
        <f>'Demand Input VP'!D2254</f>
        <v>0</v>
      </c>
      <c r="AE4502" s="112">
        <f>'Demand Input VP'!E2254</f>
        <v>0</v>
      </c>
      <c r="AF4502" s="112">
        <f>'Demand Input VP'!F2254</f>
        <v>0</v>
      </c>
      <c r="AG4502" s="112">
        <f>'Demand Input VP'!G2254</f>
        <v>0</v>
      </c>
      <c r="AH4502" s="112">
        <f>'Demand Input VP'!H2254</f>
        <v>0</v>
      </c>
      <c r="AI4502" s="112">
        <f>'Demand Input VP'!I2254</f>
        <v>0</v>
      </c>
      <c r="AJ4502" s="112">
        <f>'Demand Input VP'!J2254</f>
        <v>0</v>
      </c>
      <c r="AK4502" s="112">
        <f>'Demand Input VP'!K2254</f>
        <v>0</v>
      </c>
      <c r="AL4502" s="112">
        <f>'Demand Input VP'!L2254</f>
        <v>0</v>
      </c>
      <c r="AM4502" s="112">
        <f>'Demand Input VP'!M2254</f>
        <v>0</v>
      </c>
      <c r="AN4502" s="112">
        <f>'Demand Input VP'!N2254</f>
        <v>0</v>
      </c>
      <c r="AQ4502" t="str">
        <f>AQ4498</f>
        <v/>
      </c>
    </row>
    <row r="4503" spans="1:43" ht="14.25" customHeight="1" x14ac:dyDescent="0.25">
      <c r="A4503" s="99" t="s">
        <v>1169</v>
      </c>
      <c r="B4503" s="118"/>
      <c r="C4503" s="118"/>
      <c r="D4503" s="118"/>
      <c r="E4503" s="118"/>
      <c r="F4503" s="118"/>
      <c r="G4503" s="118"/>
      <c r="H4503" s="118"/>
      <c r="I4503" s="118"/>
      <c r="J4503" s="118"/>
      <c r="K4503" s="118"/>
      <c r="L4503" s="118"/>
      <c r="M4503" s="118"/>
      <c r="N4503" s="118"/>
      <c r="O4503" s="118"/>
      <c r="P4503" s="118"/>
      <c r="Q4503" s="118"/>
      <c r="R4503" s="118"/>
      <c r="S4503" s="118"/>
      <c r="T4503" s="118"/>
      <c r="U4503" s="118"/>
      <c r="V4503" s="118"/>
      <c r="W4503" s="115"/>
      <c r="X4503" s="116"/>
      <c r="Y4503" s="117"/>
      <c r="Z4503" s="119"/>
      <c r="AA4503" s="120" t="s">
        <v>1170</v>
      </c>
      <c r="AB4503" s="121">
        <f>'Demand Input VP'!B2253</f>
        <v>0</v>
      </c>
      <c r="AC4503" s="120">
        <f>'Demand Input VP'!C2253</f>
        <v>0</v>
      </c>
      <c r="AD4503" s="120">
        <f>'Demand Input VP'!D2253</f>
        <v>0</v>
      </c>
      <c r="AE4503" s="120">
        <f>'Demand Input VP'!E2253</f>
        <v>0</v>
      </c>
      <c r="AF4503" s="120">
        <f>'Demand Input VP'!F2253</f>
        <v>0</v>
      </c>
      <c r="AG4503" s="120">
        <f>'Demand Input VP'!G2253</f>
        <v>0</v>
      </c>
      <c r="AH4503" s="120">
        <f>'Demand Input VP'!H2253</f>
        <v>0</v>
      </c>
      <c r="AI4503" s="120">
        <f>'Demand Input VP'!I2253</f>
        <v>0</v>
      </c>
      <c r="AJ4503" s="120">
        <f>'Demand Input VP'!J2253</f>
        <v>0</v>
      </c>
      <c r="AK4503" s="120">
        <f>'Demand Input VP'!K2253</f>
        <v>0</v>
      </c>
      <c r="AL4503" s="120">
        <f>'Demand Input VP'!L2253</f>
        <v>0</v>
      </c>
      <c r="AM4503" s="120">
        <f>'Demand Input VP'!M2253</f>
        <v>0</v>
      </c>
      <c r="AN4503" s="120">
        <f>'Demand Input VP'!N2253</f>
        <v>0</v>
      </c>
      <c r="AQ4503" t="str">
        <f>AQ4498</f>
        <v/>
      </c>
    </row>
    <row r="4504" spans="1:43" ht="14.25" customHeight="1" x14ac:dyDescent="0.25">
      <c r="A4504" s="1"/>
      <c r="B4504" s="122"/>
      <c r="C4504" s="122"/>
      <c r="D4504" s="122"/>
      <c r="E4504" s="122"/>
      <c r="F4504" s="122"/>
      <c r="G4504" s="122"/>
      <c r="H4504" s="122"/>
      <c r="I4504" s="122"/>
      <c r="J4504" s="122"/>
      <c r="K4504" s="122"/>
      <c r="L4504" s="122"/>
      <c r="M4504" s="122"/>
      <c r="N4504" s="122"/>
      <c r="O4504" s="122"/>
      <c r="P4504" s="122"/>
      <c r="Q4504" s="122"/>
      <c r="R4504" s="122"/>
      <c r="S4504" s="122"/>
      <c r="T4504" s="122"/>
      <c r="U4504" s="122"/>
      <c r="V4504" s="122"/>
      <c r="W4504" s="123"/>
      <c r="X4504" s="116"/>
      <c r="Y4504" s="117"/>
      <c r="Z4504" s="123"/>
      <c r="AA4504" s="112" t="s">
        <v>1171</v>
      </c>
      <c r="AB4504" s="113">
        <f>'Demand Input MP'!B2254</f>
        <v>0</v>
      </c>
      <c r="AC4504" s="112">
        <f>'Demand Input MP'!C2254</f>
        <v>0</v>
      </c>
      <c r="AD4504" s="112">
        <f>'Demand Input MP'!D2254</f>
        <v>0</v>
      </c>
      <c r="AE4504" s="112">
        <f>'Demand Input MP'!E2254</f>
        <v>0</v>
      </c>
      <c r="AF4504" s="112">
        <f>'Demand Input MP'!F2254</f>
        <v>0</v>
      </c>
      <c r="AG4504" s="112">
        <f>'Demand Input MP'!G2254</f>
        <v>0</v>
      </c>
      <c r="AH4504" s="112">
        <f>'Demand Input MP'!H2254</f>
        <v>0</v>
      </c>
      <c r="AI4504" s="112">
        <f>'Demand Input MP'!I2254</f>
        <v>0</v>
      </c>
      <c r="AJ4504" s="112">
        <f>'Demand Input MP'!J2254</f>
        <v>0</v>
      </c>
      <c r="AK4504" s="112">
        <f>'Demand Input MP'!K2254</f>
        <v>0</v>
      </c>
      <c r="AL4504" s="112">
        <f>'Demand Input MP'!L2254</f>
        <v>0</v>
      </c>
      <c r="AM4504" s="112">
        <f>'Demand Input MP'!M2254</f>
        <v>0</v>
      </c>
      <c r="AN4504" s="112">
        <f>'Demand Input MP'!N2254</f>
        <v>0</v>
      </c>
      <c r="AQ4504" t="str">
        <f>AQ4498</f>
        <v/>
      </c>
    </row>
    <row r="4505" spans="1:43" ht="14.25" customHeight="1" x14ac:dyDescent="0.25">
      <c r="A4505" s="1"/>
      <c r="B4505" s="122"/>
      <c r="C4505" s="122"/>
      <c r="D4505" s="122"/>
      <c r="E4505" s="122"/>
      <c r="F4505" s="122"/>
      <c r="G4505" s="122"/>
      <c r="H4505" s="122"/>
      <c r="I4505" s="122"/>
      <c r="J4505" s="122"/>
      <c r="K4505" s="122"/>
      <c r="L4505" s="122"/>
      <c r="M4505" s="122"/>
      <c r="N4505" s="122"/>
      <c r="O4505" s="122"/>
      <c r="P4505" s="122"/>
      <c r="Q4505" s="122"/>
      <c r="R4505" s="122"/>
      <c r="S4505" s="122"/>
      <c r="T4505" s="122"/>
      <c r="U4505" s="122"/>
      <c r="V4505" s="124" t="s">
        <v>91</v>
      </c>
      <c r="W4505" s="125">
        <f>IFERROR(IF(SUM('Run Rate History'!E453:AD453)&gt;0,(SUMPRODUCT((B4500:AA4500&gt;=PERCENTILE(B4500:AA4500,0.1))*(B4500:AA4500&lt;=PERCENTILE(B4500:AA4500,0.9))*B4500:AA4500)+SUMPRODUCT(('Run Rate History'!E453:AD453&gt;=PERCENTILE(B4500:AA4500,0.1))*('Run Rate History'!E453:AD453&lt;=PERCENTILE(B4500:AA4500,0.9))*'Run Rate History'!E453:AD453))/(SUMPRODUCT((B4500:AA4500&gt;=PERCENTILE(B4500:AA4500,0.1))*(B4500:AA4500&lt;=PERCENTILE(B4500:AA4500,0.9))*1)+SUMPRODUCT(('Run Rate History'!E453:AD453&gt;=PERCENTILE(B4500:AA4500,0.1))*('Run Rate History'!E453:AD453&lt;=PERCENTILE(B4500:AA4500,0.9))*1)),TRIMMEAN(B4500:AA4500,0.15)),0)</f>
        <v>6.25</v>
      </c>
      <c r="X4505" s="126" t="s">
        <v>1172</v>
      </c>
      <c r="Y4505" s="127">
        <f>SUM(B4500:AA4500)/26</f>
        <v>6.7692307692307692</v>
      </c>
      <c r="Z4505" s="128"/>
      <c r="AA4505" s="112" t="s">
        <v>1173</v>
      </c>
      <c r="AB4505" s="113">
        <f>'Demand Input MP'!B2253</f>
        <v>0</v>
      </c>
      <c r="AC4505" s="112">
        <f>'Demand Input MP'!C2253</f>
        <v>0</v>
      </c>
      <c r="AD4505" s="112">
        <f>'Demand Input MP'!D2253</f>
        <v>0</v>
      </c>
      <c r="AE4505" s="112">
        <f>'Demand Input MP'!E2253</f>
        <v>0</v>
      </c>
      <c r="AF4505" s="112">
        <f>'Demand Input MP'!F2253</f>
        <v>0</v>
      </c>
      <c r="AG4505" s="112">
        <f>'Demand Input MP'!G2253</f>
        <v>0</v>
      </c>
      <c r="AH4505" s="112">
        <f>'Demand Input MP'!H2253</f>
        <v>0</v>
      </c>
      <c r="AI4505" s="112">
        <f>'Demand Input MP'!I2253</f>
        <v>0</v>
      </c>
      <c r="AJ4505" s="112">
        <f>'Demand Input MP'!J2253</f>
        <v>0</v>
      </c>
      <c r="AK4505" s="112">
        <f>'Demand Input MP'!K2253</f>
        <v>0</v>
      </c>
      <c r="AL4505" s="112">
        <f>'Demand Input MP'!L2253</f>
        <v>0</v>
      </c>
      <c r="AM4505" s="112">
        <f>'Demand Input MP'!M2253</f>
        <v>0</v>
      </c>
      <c r="AN4505" s="112">
        <f>'Demand Input MP'!N2253</f>
        <v>0</v>
      </c>
      <c r="AQ4505" t="str">
        <f>AQ4498</f>
        <v/>
      </c>
    </row>
    <row r="4506" spans="1:43" ht="14.25" customHeight="1" x14ac:dyDescent="0.25">
      <c r="A4506" s="1"/>
      <c r="B4506" s="122"/>
      <c r="C4506" s="122"/>
      <c r="D4506" s="122"/>
      <c r="E4506" s="122"/>
      <c r="F4506" s="122"/>
      <c r="G4506" s="122"/>
      <c r="H4506" s="122"/>
      <c r="I4506" s="122"/>
      <c r="J4506" s="122"/>
      <c r="K4506" s="122"/>
      <c r="L4506" s="122"/>
      <c r="M4506" s="122"/>
      <c r="N4506" s="122"/>
      <c r="O4506" s="122"/>
      <c r="P4506" s="122"/>
      <c r="Q4506" s="122"/>
      <c r="R4506" s="122"/>
      <c r="S4506" s="122"/>
      <c r="T4506" s="122"/>
      <c r="U4506" s="122"/>
      <c r="V4506" s="124" t="s">
        <v>94</v>
      </c>
      <c r="W4506" s="125">
        <f>IFERROR((1*MIN(MAX(X4500,0.5*IF(SUM('Run Rate History'!E453:AD453)&gt;0,(MEDIAN(IF(B4500:AA4500&gt;0,B4500:AA4500))+MEDIAN(IF('Run Rate History'!E453:AD453&gt;0,'Run Rate History'!E453:AD453)))/2,MEDIAN(IF(B4500:AA4500&gt;0,B4500:AA4500)))),2*IF(SUM('Run Rate History'!E453:AD453)&gt;0,(MEDIAN(IF(B4500:AA4500&gt;0,B4500:AA4500))+MEDIAN(IF('Run Rate History'!E453:AD453&gt;0,'Run Rate History'!E453:AD453)))/2,MEDIAN(IF(B4500:AA4500&gt;0,B4500:AA4500))))+2*MIN(MAX(Y4500,0.5*IF(SUM('Run Rate History'!E453:AD453)&gt;0,(MEDIAN(IF(B4500:AA4500&gt;0,B4500:AA4500))+MEDIAN(IF('Run Rate History'!E453:AD453&gt;0,'Run Rate History'!E453:AD453)))/2,MEDIAN(IF(B4500:AA4500&gt;0,B4500:AA4500)))),2*IF(SUM('Run Rate History'!E453:AD453)&gt;0,(MEDIAN(IF(B4500:AA4500&gt;0,B4500:AA4500))+MEDIAN(IF('Run Rate History'!E453:AD453&gt;0,'Run Rate History'!E453:AD453)))/2,MEDIAN(IF(B4500:AA4500&gt;0,B4500:AA4500))))+3*MIN(MAX(Z4500,0.5*IF(SUM('Run Rate History'!E453:AD453)&gt;0,(MEDIAN(IF(B4500:AA4500&gt;0,B4500:AA4500))+MEDIAN(IF('Run Rate History'!E453:AD453&gt;0,'Run Rate History'!E453:AD453)))/2,MEDIAN(IF(B4500:AA4500&gt;0,B4500:AA4500)))),2*IF(SUM('Run Rate History'!E453:AD453)&gt;0,(MEDIAN(IF(B4500:AA4500&gt;0,B4500:AA4500))+MEDIAN(IF('Run Rate History'!E453:AD453&gt;0,'Run Rate History'!E453:AD453)))/2,MEDIAN(IF(B4500:AA4500&gt;0,B4500:AA4500))))+4*MIN(MAX(AA4500,0.5*IF(SUM('Run Rate History'!E453:AD453)&gt;0,(MEDIAN(IF(B4500:AA4500&gt;0,B4500:AA4500))+MEDIAN(IF('Run Rate History'!E453:AD453&gt;0,'Run Rate History'!E453:AD453)))/2,MEDIAN(IF(B4500:AA4500&gt;0,B4500:AA4500)))),2*IF(SUM('Run Rate History'!E453:AD453)&gt;0,(MEDIAN(IF(B4500:AA4500&gt;0,B4500:AA4500))+MEDIAN(IF('Run Rate History'!E453:AD453&gt;0,'Run Rate History'!E453:AD453)))/2,MEDIAN(IF(B4500:AA4500&gt;0,B4500:AA4500)))))/10,0)</f>
        <v>7.3375000000000004</v>
      </c>
      <c r="X4506" s="129" t="s">
        <v>1174</v>
      </c>
      <c r="Y4506" s="130">
        <f>IFERROR(VLOOKUP(A4498,'Stanje zaliha'!A:E,5,FALSE()),0)</f>
        <v>248</v>
      </c>
      <c r="Z4506" s="131"/>
      <c r="AA4506" s="113" t="s">
        <v>1175</v>
      </c>
      <c r="AB4506" s="118">
        <f t="shared" ref="AB4506:AN4506" si="898">SUM(AB4502:AB4505)</f>
        <v>0</v>
      </c>
      <c r="AC4506" s="118">
        <f t="shared" si="898"/>
        <v>0</v>
      </c>
      <c r="AD4506" s="118">
        <f t="shared" si="898"/>
        <v>0</v>
      </c>
      <c r="AE4506" s="118">
        <f t="shared" si="898"/>
        <v>0</v>
      </c>
      <c r="AF4506" s="118">
        <f t="shared" si="898"/>
        <v>0</v>
      </c>
      <c r="AG4506" s="118">
        <f t="shared" si="898"/>
        <v>0</v>
      </c>
      <c r="AH4506" s="118">
        <f t="shared" si="898"/>
        <v>0</v>
      </c>
      <c r="AI4506" s="118">
        <f t="shared" si="898"/>
        <v>0</v>
      </c>
      <c r="AJ4506" s="118">
        <f t="shared" si="898"/>
        <v>0</v>
      </c>
      <c r="AK4506" s="118">
        <f t="shared" si="898"/>
        <v>0</v>
      </c>
      <c r="AL4506" s="118">
        <f t="shared" si="898"/>
        <v>0</v>
      </c>
      <c r="AM4506" s="118">
        <f t="shared" si="898"/>
        <v>0</v>
      </c>
      <c r="AN4506" s="118">
        <f t="shared" si="898"/>
        <v>0</v>
      </c>
      <c r="AQ4506" t="str">
        <f>AQ4498</f>
        <v/>
      </c>
    </row>
    <row r="4507" spans="1:43" ht="14.25" customHeight="1" x14ac:dyDescent="0.25">
      <c r="A4507" s="1"/>
      <c r="B4507" s="122"/>
      <c r="C4507" s="122"/>
      <c r="D4507" s="122"/>
      <c r="E4507" s="122"/>
      <c r="F4507" s="122"/>
      <c r="G4507" s="122"/>
      <c r="H4507" s="122"/>
      <c r="I4507" s="122"/>
      <c r="J4507" s="122"/>
      <c r="K4507" s="122"/>
      <c r="L4507" s="122"/>
      <c r="M4507" s="122"/>
      <c r="N4507" s="122"/>
      <c r="O4507" s="122"/>
      <c r="P4507" s="122"/>
      <c r="Q4507" s="122"/>
      <c r="R4507" s="122"/>
      <c r="S4507" s="122"/>
      <c r="T4507" s="122"/>
      <c r="U4507" s="122"/>
      <c r="V4507" s="124" t="s">
        <v>95</v>
      </c>
      <c r="W4507" s="125">
        <f>IFERROR(0.6*W4506+0.4*W4505,0)</f>
        <v>6.9024999999999999</v>
      </c>
      <c r="X4507" s="132" t="s">
        <v>1176</v>
      </c>
      <c r="Y4507" s="133">
        <f>IFERROR(SUMIF('Popis poslanih narudžbi'!A:A,A4498,'Popis poslanih narudžbi'!C:C),0)</f>
        <v>0</v>
      </c>
      <c r="Z4507" s="131"/>
      <c r="AA4507" s="134" t="s">
        <v>1177</v>
      </c>
      <c r="AB4507" s="118">
        <f t="shared" ref="AB4507:AN4507" si="899">AB4500+AB4506</f>
        <v>6</v>
      </c>
      <c r="AC4507" s="118">
        <f t="shared" si="899"/>
        <v>6</v>
      </c>
      <c r="AD4507" s="118">
        <f t="shared" si="899"/>
        <v>5</v>
      </c>
      <c r="AE4507" s="118">
        <f t="shared" si="899"/>
        <v>5</v>
      </c>
      <c r="AF4507" s="118">
        <f t="shared" si="899"/>
        <v>5</v>
      </c>
      <c r="AG4507" s="118">
        <f t="shared" si="899"/>
        <v>5</v>
      </c>
      <c r="AH4507" s="118">
        <f t="shared" si="899"/>
        <v>5</v>
      </c>
      <c r="AI4507" s="118">
        <f t="shared" si="899"/>
        <v>5</v>
      </c>
      <c r="AJ4507" s="118">
        <f t="shared" si="899"/>
        <v>5</v>
      </c>
      <c r="AK4507" s="118">
        <f t="shared" si="899"/>
        <v>5</v>
      </c>
      <c r="AL4507" s="118">
        <f t="shared" si="899"/>
        <v>5</v>
      </c>
      <c r="AM4507" s="118">
        <f t="shared" si="899"/>
        <v>5</v>
      </c>
      <c r="AN4507" s="118">
        <f t="shared" si="899"/>
        <v>5</v>
      </c>
      <c r="AQ4507" t="str">
        <f>AQ4498</f>
        <v/>
      </c>
    </row>
    <row r="4508" spans="1:43" ht="14.25" customHeight="1" x14ac:dyDescent="0.25">
      <c r="A4508" s="107" t="str">
        <f>'Run Rate'!A454</f>
        <v>SHM00028</v>
      </c>
      <c r="B4508" s="135" t="str">
        <f>'Run Rate'!B454</f>
        <v>Shieldmixer Hero Pro Flash Classic</v>
      </c>
      <c r="C4508" s="135" t="str">
        <f>'Run Rate'!C454</f>
        <v>DRINKWARE I HOME</v>
      </c>
      <c r="D4508" s="135" t="str">
        <f>'Run Rate'!D454</f>
        <v>03 BRONZE</v>
      </c>
      <c r="E4508" s="122"/>
      <c r="F4508" s="122"/>
      <c r="G4508" s="122"/>
      <c r="H4508" s="122"/>
      <c r="I4508" s="122"/>
      <c r="J4508" s="122"/>
      <c r="K4508" s="122"/>
      <c r="L4508" s="122"/>
      <c r="M4508" s="122"/>
      <c r="N4508" s="122"/>
      <c r="O4508" s="122"/>
      <c r="P4508" s="122"/>
      <c r="Q4508" s="122"/>
      <c r="R4508" s="122"/>
      <c r="S4508" s="122"/>
      <c r="T4508" s="122"/>
      <c r="U4508" s="122"/>
      <c r="V4508" s="122"/>
      <c r="W4508" s="122"/>
      <c r="X4508" s="122"/>
      <c r="Y4508" s="122"/>
      <c r="Z4508" s="122"/>
      <c r="AA4508" s="122"/>
      <c r="AB4508" s="122"/>
      <c r="AC4508" s="122"/>
      <c r="AD4508" s="122"/>
      <c r="AE4508" s="122"/>
      <c r="AF4508" s="122"/>
      <c r="AG4508" s="122"/>
      <c r="AH4508" s="122"/>
      <c r="AI4508" s="122"/>
      <c r="AJ4508" s="122"/>
      <c r="AK4508" s="122"/>
      <c r="AL4508" s="122"/>
      <c r="AM4508" s="122"/>
      <c r="AN4508" s="122"/>
      <c r="AQ4508" t="str">
        <f>IF(AND(OR($B$1="ALL",$B$1=C4508),OR($E$1="ALL",$E$1=D4508),OR($B$2="ALL",$B$2=A4508),OR($E$2="ALL",IFERROR(SEARCH($E$2,B4508),0)&gt;0)),"MATCH","")</f>
        <v/>
      </c>
    </row>
    <row r="4509" spans="1:43" ht="14.25" customHeight="1" x14ac:dyDescent="0.25">
      <c r="A4509" s="108" t="s">
        <v>1137</v>
      </c>
      <c r="B4509" s="136" t="s">
        <v>1138</v>
      </c>
      <c r="C4509" s="136" t="s">
        <v>1139</v>
      </c>
      <c r="D4509" s="136" t="s">
        <v>1140</v>
      </c>
      <c r="E4509" s="136" t="s">
        <v>1141</v>
      </c>
      <c r="F4509" s="136" t="s">
        <v>1142</v>
      </c>
      <c r="G4509" s="136" t="s">
        <v>1143</v>
      </c>
      <c r="H4509" s="136" t="s">
        <v>1144</v>
      </c>
      <c r="I4509" s="136" t="s">
        <v>1145</v>
      </c>
      <c r="J4509" s="136" t="s">
        <v>1146</v>
      </c>
      <c r="K4509" s="136" t="s">
        <v>1147</v>
      </c>
      <c r="L4509" s="136" t="s">
        <v>1148</v>
      </c>
      <c r="M4509" s="136" t="s">
        <v>1149</v>
      </c>
      <c r="N4509" s="136" t="s">
        <v>1150</v>
      </c>
      <c r="O4509" s="136" t="s">
        <v>1151</v>
      </c>
      <c r="P4509" s="136" t="s">
        <v>1152</v>
      </c>
      <c r="Q4509" s="136" t="s">
        <v>1153</v>
      </c>
      <c r="R4509" s="136" t="s">
        <v>1154</v>
      </c>
      <c r="S4509" s="136" t="s">
        <v>1155</v>
      </c>
      <c r="T4509" s="136" t="s">
        <v>1156</v>
      </c>
      <c r="U4509" s="136" t="s">
        <v>1157</v>
      </c>
      <c r="V4509" s="136" t="s">
        <v>1158</v>
      </c>
      <c r="W4509" s="136" t="s">
        <v>1159</v>
      </c>
      <c r="X4509" s="136" t="s">
        <v>1160</v>
      </c>
      <c r="Y4509" s="136" t="s">
        <v>1161</v>
      </c>
      <c r="Z4509" s="136" t="s">
        <v>1162</v>
      </c>
      <c r="AA4509" s="136" t="s">
        <v>1163</v>
      </c>
      <c r="AB4509" s="137" t="s">
        <v>156</v>
      </c>
      <c r="AC4509" s="137" t="s">
        <v>157</v>
      </c>
      <c r="AD4509" s="137" t="s">
        <v>158</v>
      </c>
      <c r="AE4509" s="137" t="s">
        <v>139</v>
      </c>
      <c r="AF4509" s="138" t="s">
        <v>140</v>
      </c>
      <c r="AG4509" s="138" t="s">
        <v>141</v>
      </c>
      <c r="AH4509" s="138" t="s">
        <v>142</v>
      </c>
      <c r="AI4509" s="138" t="s">
        <v>143</v>
      </c>
      <c r="AJ4509" s="139" t="s">
        <v>144</v>
      </c>
      <c r="AK4509" s="139" t="s">
        <v>145</v>
      </c>
      <c r="AL4509" s="139" t="s">
        <v>146</v>
      </c>
      <c r="AM4509" s="140" t="s">
        <v>147</v>
      </c>
      <c r="AN4509" s="140" t="s">
        <v>148</v>
      </c>
      <c r="AQ4509" t="str">
        <f>AQ4508</f>
        <v/>
      </c>
    </row>
    <row r="4510" spans="1:43" ht="14.25" customHeight="1" x14ac:dyDescent="0.25">
      <c r="A4510" s="99" t="s">
        <v>1164</v>
      </c>
      <c r="B4510" s="112">
        <f>'Run Rate'!E454</f>
        <v>3</v>
      </c>
      <c r="C4510" s="112">
        <f>'Run Rate'!F454</f>
        <v>6</v>
      </c>
      <c r="D4510" s="112">
        <f>'Run Rate'!G454</f>
        <v>33</v>
      </c>
      <c r="E4510" s="112">
        <f>'Run Rate'!H454</f>
        <v>4</v>
      </c>
      <c r="F4510" s="112">
        <f>'Run Rate'!I454</f>
        <v>1</v>
      </c>
      <c r="G4510" s="112">
        <f>'Run Rate'!J454</f>
        <v>2</v>
      </c>
      <c r="H4510" s="112">
        <f>'Run Rate'!K454</f>
        <v>1</v>
      </c>
      <c r="I4510" s="112">
        <f>'Run Rate'!L454</f>
        <v>133</v>
      </c>
      <c r="J4510" s="112">
        <f>'Run Rate'!M454</f>
        <v>163</v>
      </c>
      <c r="K4510" s="112">
        <f>'Run Rate'!N454</f>
        <v>1</v>
      </c>
      <c r="L4510" s="112">
        <f>'Run Rate'!O454</f>
        <v>2</v>
      </c>
      <c r="M4510" s="112">
        <f>'Run Rate'!P454</f>
        <v>7</v>
      </c>
      <c r="N4510" s="112">
        <f>'Run Rate'!Q454</f>
        <v>6</v>
      </c>
      <c r="O4510" s="112">
        <f>'Run Rate'!R454</f>
        <v>2</v>
      </c>
      <c r="P4510" s="112">
        <f>'Run Rate'!S454</f>
        <v>0</v>
      </c>
      <c r="Q4510" s="112">
        <f>'Run Rate'!T454</f>
        <v>1</v>
      </c>
      <c r="R4510" s="112">
        <f>'Run Rate'!U454</f>
        <v>3</v>
      </c>
      <c r="S4510" s="112">
        <f>'Run Rate'!V454</f>
        <v>2</v>
      </c>
      <c r="T4510" s="112">
        <f>'Run Rate'!W454</f>
        <v>3</v>
      </c>
      <c r="U4510" s="112">
        <f>'Run Rate'!X454</f>
        <v>4</v>
      </c>
      <c r="V4510" s="112">
        <f>'Run Rate'!Y454</f>
        <v>2</v>
      </c>
      <c r="W4510" s="112">
        <f>'Run Rate'!Z454</f>
        <v>4</v>
      </c>
      <c r="X4510" s="112">
        <f>'Run Rate'!AA454</f>
        <v>2</v>
      </c>
      <c r="Y4510" s="112">
        <f>'Run Rate'!AB454</f>
        <v>3</v>
      </c>
      <c r="Z4510" s="112">
        <f>'Run Rate'!AC454</f>
        <v>3</v>
      </c>
      <c r="AA4510" s="112">
        <f>'Run Rate'!AD454</f>
        <v>1</v>
      </c>
      <c r="AB4510" s="113">
        <v>2</v>
      </c>
      <c r="AC4510" s="112">
        <v>2</v>
      </c>
      <c r="AD4510" s="112">
        <v>2</v>
      </c>
      <c r="AE4510" s="112">
        <v>2</v>
      </c>
      <c r="AF4510" s="112">
        <v>2</v>
      </c>
      <c r="AG4510" s="112">
        <v>2</v>
      </c>
      <c r="AH4510" s="112">
        <v>2</v>
      </c>
      <c r="AI4510" s="112">
        <v>2</v>
      </c>
      <c r="AJ4510" s="112">
        <v>2</v>
      </c>
      <c r="AK4510" s="112">
        <v>2</v>
      </c>
      <c r="AL4510" s="112">
        <v>2</v>
      </c>
      <c r="AM4510" s="112">
        <v>2</v>
      </c>
      <c r="AN4510" s="112">
        <v>2</v>
      </c>
      <c r="AQ4510" t="str">
        <f>AQ4508</f>
        <v/>
      </c>
    </row>
    <row r="4511" spans="1:43" ht="14.25" customHeight="1" x14ac:dyDescent="0.25">
      <c r="A4511" s="99" t="s">
        <v>1165</v>
      </c>
      <c r="B4511" s="114"/>
      <c r="C4511" s="114"/>
      <c r="D4511" s="114"/>
      <c r="E4511" s="114"/>
      <c r="F4511" s="114"/>
      <c r="G4511" s="114"/>
      <c r="H4511" s="114"/>
      <c r="I4511" s="114"/>
      <c r="J4511" s="114"/>
      <c r="K4511" s="114"/>
      <c r="L4511" s="114"/>
      <c r="M4511" s="114"/>
      <c r="N4511" s="114"/>
      <c r="O4511" s="114"/>
      <c r="P4511" s="114"/>
      <c r="Q4511" s="114"/>
      <c r="R4511" s="114"/>
      <c r="S4511" s="114"/>
      <c r="T4511" s="114"/>
      <c r="U4511" s="114"/>
      <c r="V4511" s="114"/>
      <c r="W4511" s="115"/>
      <c r="X4511" s="115"/>
      <c r="Y4511" s="115"/>
      <c r="Z4511" s="115"/>
      <c r="AA4511" s="112" t="s">
        <v>1166</v>
      </c>
      <c r="AB4511" s="113"/>
      <c r="AC4511" s="112"/>
      <c r="AD4511" s="112"/>
      <c r="AE4511" s="112"/>
      <c r="AF4511" s="112"/>
      <c r="AG4511" s="112"/>
      <c r="AH4511" s="112"/>
      <c r="AI4511" s="112"/>
      <c r="AJ4511" s="112"/>
      <c r="AK4511" s="112"/>
      <c r="AL4511" s="112"/>
      <c r="AM4511" s="112"/>
      <c r="AN4511" s="112"/>
      <c r="AQ4511" t="str">
        <f>AQ4508</f>
        <v/>
      </c>
    </row>
    <row r="4512" spans="1:43" ht="14.25" customHeight="1" x14ac:dyDescent="0.25">
      <c r="A4512" s="99" t="s">
        <v>1167</v>
      </c>
      <c r="B4512" s="114"/>
      <c r="C4512" s="114"/>
      <c r="D4512" s="114"/>
      <c r="E4512" s="114"/>
      <c r="F4512" s="114"/>
      <c r="G4512" s="114"/>
      <c r="H4512" s="114"/>
      <c r="I4512" s="114"/>
      <c r="J4512" s="114"/>
      <c r="K4512" s="114"/>
      <c r="L4512" s="114"/>
      <c r="M4512" s="114"/>
      <c r="N4512" s="114"/>
      <c r="O4512" s="114"/>
      <c r="P4512" s="114"/>
      <c r="Q4512" s="114"/>
      <c r="R4512" s="114"/>
      <c r="S4512" s="114"/>
      <c r="T4512" s="114"/>
      <c r="U4512" s="114"/>
      <c r="V4512" s="114"/>
      <c r="W4512" s="115"/>
      <c r="X4512" s="116"/>
      <c r="Y4512" s="117"/>
      <c r="Z4512" s="115"/>
      <c r="AA4512" s="112" t="s">
        <v>1168</v>
      </c>
      <c r="AB4512" s="113">
        <f>'Demand Input VP'!B2259</f>
        <v>0</v>
      </c>
      <c r="AC4512" s="112">
        <f>'Demand Input VP'!C2259</f>
        <v>0</v>
      </c>
      <c r="AD4512" s="112">
        <f>'Demand Input VP'!D2259</f>
        <v>0</v>
      </c>
      <c r="AE4512" s="112">
        <f>'Demand Input VP'!E2259</f>
        <v>0</v>
      </c>
      <c r="AF4512" s="112">
        <f>'Demand Input VP'!F2259</f>
        <v>0</v>
      </c>
      <c r="AG4512" s="112">
        <f>'Demand Input VP'!G2259</f>
        <v>0</v>
      </c>
      <c r="AH4512" s="112">
        <f>'Demand Input VP'!H2259</f>
        <v>0</v>
      </c>
      <c r="AI4512" s="112">
        <f>'Demand Input VP'!I2259</f>
        <v>0</v>
      </c>
      <c r="AJ4512" s="112">
        <f>'Demand Input VP'!J2259</f>
        <v>0</v>
      </c>
      <c r="AK4512" s="112">
        <f>'Demand Input VP'!K2259</f>
        <v>0</v>
      </c>
      <c r="AL4512" s="112">
        <f>'Demand Input VP'!L2259</f>
        <v>0</v>
      </c>
      <c r="AM4512" s="112">
        <f>'Demand Input VP'!M2259</f>
        <v>0</v>
      </c>
      <c r="AN4512" s="112">
        <f>'Demand Input VP'!N2259</f>
        <v>0</v>
      </c>
      <c r="AQ4512" t="str">
        <f>AQ4508</f>
        <v/>
      </c>
    </row>
    <row r="4513" spans="1:43" ht="14.25" customHeight="1" x14ac:dyDescent="0.25">
      <c r="A4513" s="99" t="s">
        <v>1169</v>
      </c>
      <c r="B4513" s="118"/>
      <c r="C4513" s="118"/>
      <c r="D4513" s="118"/>
      <c r="E4513" s="118"/>
      <c r="F4513" s="118"/>
      <c r="G4513" s="118"/>
      <c r="H4513" s="118"/>
      <c r="I4513" s="118"/>
      <c r="J4513" s="118"/>
      <c r="K4513" s="118"/>
      <c r="L4513" s="118"/>
      <c r="M4513" s="118"/>
      <c r="N4513" s="118"/>
      <c r="O4513" s="118"/>
      <c r="P4513" s="118"/>
      <c r="Q4513" s="118"/>
      <c r="R4513" s="118"/>
      <c r="S4513" s="118"/>
      <c r="T4513" s="118"/>
      <c r="U4513" s="118"/>
      <c r="V4513" s="118"/>
      <c r="W4513" s="115"/>
      <c r="X4513" s="116"/>
      <c r="Y4513" s="117"/>
      <c r="Z4513" s="119"/>
      <c r="AA4513" s="120" t="s">
        <v>1170</v>
      </c>
      <c r="AB4513" s="121">
        <f>'Demand Input VP'!B2258</f>
        <v>0</v>
      </c>
      <c r="AC4513" s="120">
        <f>'Demand Input VP'!C2258</f>
        <v>0</v>
      </c>
      <c r="AD4513" s="120">
        <f>'Demand Input VP'!D2258</f>
        <v>0</v>
      </c>
      <c r="AE4513" s="120">
        <f>'Demand Input VP'!E2258</f>
        <v>0</v>
      </c>
      <c r="AF4513" s="120">
        <f>'Demand Input VP'!F2258</f>
        <v>0</v>
      </c>
      <c r="AG4513" s="120">
        <f>'Demand Input VP'!G2258</f>
        <v>0</v>
      </c>
      <c r="AH4513" s="120">
        <f>'Demand Input VP'!H2258</f>
        <v>0</v>
      </c>
      <c r="AI4513" s="120">
        <f>'Demand Input VP'!I2258</f>
        <v>0</v>
      </c>
      <c r="AJ4513" s="120">
        <f>'Demand Input VP'!J2258</f>
        <v>0</v>
      </c>
      <c r="AK4513" s="120">
        <f>'Demand Input VP'!K2258</f>
        <v>0</v>
      </c>
      <c r="AL4513" s="120">
        <f>'Demand Input VP'!L2258</f>
        <v>0</v>
      </c>
      <c r="AM4513" s="120">
        <f>'Demand Input VP'!M2258</f>
        <v>0</v>
      </c>
      <c r="AN4513" s="120">
        <f>'Demand Input VP'!N2258</f>
        <v>0</v>
      </c>
      <c r="AQ4513" t="str">
        <f>AQ4508</f>
        <v/>
      </c>
    </row>
    <row r="4514" spans="1:43" ht="14.25" customHeight="1" x14ac:dyDescent="0.25">
      <c r="A4514" s="1"/>
      <c r="B4514" s="122"/>
      <c r="C4514" s="122"/>
      <c r="D4514" s="122"/>
      <c r="E4514" s="122"/>
      <c r="F4514" s="122"/>
      <c r="G4514" s="122"/>
      <c r="H4514" s="122"/>
      <c r="I4514" s="122"/>
      <c r="J4514" s="122"/>
      <c r="K4514" s="122"/>
      <c r="L4514" s="122"/>
      <c r="M4514" s="122"/>
      <c r="N4514" s="122"/>
      <c r="O4514" s="122"/>
      <c r="P4514" s="122"/>
      <c r="Q4514" s="122"/>
      <c r="R4514" s="122"/>
      <c r="S4514" s="122"/>
      <c r="T4514" s="122"/>
      <c r="U4514" s="122"/>
      <c r="V4514" s="122"/>
      <c r="W4514" s="123"/>
      <c r="X4514" s="116"/>
      <c r="Y4514" s="117"/>
      <c r="Z4514" s="123"/>
      <c r="AA4514" s="112" t="s">
        <v>1171</v>
      </c>
      <c r="AB4514" s="113">
        <f>'Demand Input MP'!B2259</f>
        <v>0</v>
      </c>
      <c r="AC4514" s="112">
        <f>'Demand Input MP'!C2259</f>
        <v>0</v>
      </c>
      <c r="AD4514" s="112">
        <f>'Demand Input MP'!D2259</f>
        <v>0</v>
      </c>
      <c r="AE4514" s="112">
        <f>'Demand Input MP'!E2259</f>
        <v>0</v>
      </c>
      <c r="AF4514" s="112">
        <f>'Demand Input MP'!F2259</f>
        <v>0</v>
      </c>
      <c r="AG4514" s="112">
        <f>'Demand Input MP'!G2259</f>
        <v>0</v>
      </c>
      <c r="AH4514" s="112">
        <f>'Demand Input MP'!H2259</f>
        <v>0</v>
      </c>
      <c r="AI4514" s="112">
        <f>'Demand Input MP'!I2259</f>
        <v>0</v>
      </c>
      <c r="AJ4514" s="112">
        <f>'Demand Input MP'!J2259</f>
        <v>0</v>
      </c>
      <c r="AK4514" s="112">
        <f>'Demand Input MP'!K2259</f>
        <v>0</v>
      </c>
      <c r="AL4514" s="112">
        <f>'Demand Input MP'!L2259</f>
        <v>0</v>
      </c>
      <c r="AM4514" s="112">
        <f>'Demand Input MP'!M2259</f>
        <v>0</v>
      </c>
      <c r="AN4514" s="112">
        <f>'Demand Input MP'!N2259</f>
        <v>0</v>
      </c>
      <c r="AQ4514" t="str">
        <f>AQ4508</f>
        <v/>
      </c>
    </row>
    <row r="4515" spans="1:43" ht="14.25" customHeight="1" x14ac:dyDescent="0.25">
      <c r="A4515" s="1"/>
      <c r="B4515" s="122"/>
      <c r="C4515" s="122"/>
      <c r="D4515" s="122"/>
      <c r="E4515" s="122"/>
      <c r="F4515" s="122"/>
      <c r="G4515" s="122"/>
      <c r="H4515" s="122"/>
      <c r="I4515" s="122"/>
      <c r="J4515" s="122"/>
      <c r="K4515" s="122"/>
      <c r="L4515" s="122"/>
      <c r="M4515" s="122"/>
      <c r="N4515" s="122"/>
      <c r="O4515" s="122"/>
      <c r="P4515" s="122"/>
      <c r="Q4515" s="122"/>
      <c r="R4515" s="122"/>
      <c r="S4515" s="122"/>
      <c r="T4515" s="122"/>
      <c r="U4515" s="122"/>
      <c r="V4515" s="124" t="s">
        <v>91</v>
      </c>
      <c r="W4515" s="125">
        <f>IFERROR(IF(SUM('Run Rate History'!E454:AD454)&gt;0,(SUMPRODUCT((B4510:AA4510&gt;=PERCENTILE(B4510:AA4510,0.1))*(B4510:AA4510&lt;=PERCENTILE(B4510:AA4510,0.9))*B4510:AA4510)+SUMPRODUCT(('Run Rate History'!E454:AD454&gt;=PERCENTILE(B4510:AA4510,0.1))*('Run Rate History'!E454:AD454&lt;=PERCENTILE(B4510:AA4510,0.9))*'Run Rate History'!E454:AD454))/(SUMPRODUCT((B4510:AA4510&gt;=PERCENTILE(B4510:AA4510,0.1))*(B4510:AA4510&lt;=PERCENTILE(B4510:AA4510,0.9))*1)+SUMPRODUCT(('Run Rate History'!E454:AD454&gt;=PERCENTILE(B4510:AA4510,0.1))*('Run Rate History'!E454:AD454&lt;=PERCENTILE(B4510:AA4510,0.9))*1)),TRIMMEAN(B4510:AA4510,0.15)),0)</f>
        <v>3.2439024390243905</v>
      </c>
      <c r="X4515" s="126" t="s">
        <v>1172</v>
      </c>
      <c r="Y4515" s="127">
        <f>SUM(B4510:AA4510)/26</f>
        <v>15.076923076923077</v>
      </c>
      <c r="Z4515" s="128"/>
      <c r="AA4515" s="112" t="s">
        <v>1173</v>
      </c>
      <c r="AB4515" s="113">
        <f>'Demand Input MP'!B2258</f>
        <v>0</v>
      </c>
      <c r="AC4515" s="112">
        <f>'Demand Input MP'!C2258</f>
        <v>0</v>
      </c>
      <c r="AD4515" s="112">
        <f>'Demand Input MP'!D2258</f>
        <v>0</v>
      </c>
      <c r="AE4515" s="112">
        <f>'Demand Input MP'!E2258</f>
        <v>0</v>
      </c>
      <c r="AF4515" s="112">
        <f>'Demand Input MP'!F2258</f>
        <v>0</v>
      </c>
      <c r="AG4515" s="112">
        <f>'Demand Input MP'!G2258</f>
        <v>0</v>
      </c>
      <c r="AH4515" s="112">
        <f>'Demand Input MP'!H2258</f>
        <v>0</v>
      </c>
      <c r="AI4515" s="112">
        <f>'Demand Input MP'!I2258</f>
        <v>0</v>
      </c>
      <c r="AJ4515" s="112">
        <f>'Demand Input MP'!J2258</f>
        <v>0</v>
      </c>
      <c r="AK4515" s="112">
        <f>'Demand Input MP'!K2258</f>
        <v>0</v>
      </c>
      <c r="AL4515" s="112">
        <f>'Demand Input MP'!L2258</f>
        <v>0</v>
      </c>
      <c r="AM4515" s="112">
        <f>'Demand Input MP'!M2258</f>
        <v>0</v>
      </c>
      <c r="AN4515" s="112">
        <f>'Demand Input MP'!N2258</f>
        <v>0</v>
      </c>
      <c r="AQ4515" t="str">
        <f>AQ4508</f>
        <v/>
      </c>
    </row>
    <row r="4516" spans="1:43" ht="14.25" customHeight="1" x14ac:dyDescent="0.25">
      <c r="A4516" s="1"/>
      <c r="B4516" s="122"/>
      <c r="C4516" s="122"/>
      <c r="D4516" s="122"/>
      <c r="E4516" s="122"/>
      <c r="F4516" s="122"/>
      <c r="G4516" s="122"/>
      <c r="H4516" s="122"/>
      <c r="I4516" s="122"/>
      <c r="J4516" s="122"/>
      <c r="K4516" s="122"/>
      <c r="L4516" s="122"/>
      <c r="M4516" s="122"/>
      <c r="N4516" s="122"/>
      <c r="O4516" s="122"/>
      <c r="P4516" s="122"/>
      <c r="Q4516" s="122"/>
      <c r="R4516" s="122"/>
      <c r="S4516" s="122"/>
      <c r="T4516" s="122"/>
      <c r="U4516" s="122"/>
      <c r="V4516" s="124" t="s">
        <v>94</v>
      </c>
      <c r="W4516" s="125">
        <f>IFERROR((1*MIN(MAX(X4510,0.5*IF(SUM('Run Rate History'!E454:AD454)&gt;0,(MEDIAN(IF(B4510:AA4510&gt;0,B4510:AA4510))+MEDIAN(IF('Run Rate History'!E454:AD454&gt;0,'Run Rate History'!E454:AD454)))/2,MEDIAN(IF(B4510:AA4510&gt;0,B4510:AA4510)))),2*IF(SUM('Run Rate History'!E454:AD454)&gt;0,(MEDIAN(IF(B4510:AA4510&gt;0,B4510:AA4510))+MEDIAN(IF('Run Rate History'!E454:AD454&gt;0,'Run Rate History'!E454:AD454)))/2,MEDIAN(IF(B4510:AA4510&gt;0,B4510:AA4510))))+2*MIN(MAX(Y4510,0.5*IF(SUM('Run Rate History'!E454:AD454)&gt;0,(MEDIAN(IF(B4510:AA4510&gt;0,B4510:AA4510))+MEDIAN(IF('Run Rate History'!E454:AD454&gt;0,'Run Rate History'!E454:AD454)))/2,MEDIAN(IF(B4510:AA4510&gt;0,B4510:AA4510)))),2*IF(SUM('Run Rate History'!E454:AD454)&gt;0,(MEDIAN(IF(B4510:AA4510&gt;0,B4510:AA4510))+MEDIAN(IF('Run Rate History'!E454:AD454&gt;0,'Run Rate History'!E454:AD454)))/2,MEDIAN(IF(B4510:AA4510&gt;0,B4510:AA4510))))+3*MIN(MAX(Z4510,0.5*IF(SUM('Run Rate History'!E454:AD454)&gt;0,(MEDIAN(IF(B4510:AA4510&gt;0,B4510:AA4510))+MEDIAN(IF('Run Rate History'!E454:AD454&gt;0,'Run Rate History'!E454:AD454)))/2,MEDIAN(IF(B4510:AA4510&gt;0,B4510:AA4510)))),2*IF(SUM('Run Rate History'!E454:AD454)&gt;0,(MEDIAN(IF(B4510:AA4510&gt;0,B4510:AA4510))+MEDIAN(IF('Run Rate History'!E454:AD454&gt;0,'Run Rate History'!E454:AD454)))/2,MEDIAN(IF(B4510:AA4510&gt;0,B4510:AA4510))))+4*MIN(MAX(AA4510,0.5*IF(SUM('Run Rate History'!E454:AD454)&gt;0,(MEDIAN(IF(B4510:AA4510&gt;0,B4510:AA4510))+MEDIAN(IF('Run Rate History'!E454:AD454&gt;0,'Run Rate History'!E454:AD454)))/2,MEDIAN(IF(B4510:AA4510&gt;0,B4510:AA4510)))),2*IF(SUM('Run Rate History'!E454:AD454)&gt;0,(MEDIAN(IF(B4510:AA4510&gt;0,B4510:AA4510))+MEDIAN(IF('Run Rate History'!E454:AD454&gt;0,'Run Rate History'!E454:AD454)))/2,MEDIAN(IF(B4510:AA4510&gt;0,B4510:AA4510)))))/10,0)</f>
        <v>2.4500000000000002</v>
      </c>
      <c r="X4516" s="129" t="s">
        <v>1174</v>
      </c>
      <c r="Y4516" s="130">
        <f>IFERROR(VLOOKUP(A4508,'Stanje zaliha'!A:E,5,FALSE()),0)</f>
        <v>1224</v>
      </c>
      <c r="Z4516" s="131"/>
      <c r="AA4516" s="113" t="s">
        <v>1175</v>
      </c>
      <c r="AB4516" s="118">
        <f t="shared" ref="AB4516:AN4516" si="900">SUM(AB4512:AB4515)</f>
        <v>0</v>
      </c>
      <c r="AC4516" s="118">
        <f t="shared" si="900"/>
        <v>0</v>
      </c>
      <c r="AD4516" s="118">
        <f t="shared" si="900"/>
        <v>0</v>
      </c>
      <c r="AE4516" s="118">
        <f t="shared" si="900"/>
        <v>0</v>
      </c>
      <c r="AF4516" s="118">
        <f t="shared" si="900"/>
        <v>0</v>
      </c>
      <c r="AG4516" s="118">
        <f t="shared" si="900"/>
        <v>0</v>
      </c>
      <c r="AH4516" s="118">
        <f t="shared" si="900"/>
        <v>0</v>
      </c>
      <c r="AI4516" s="118">
        <f t="shared" si="900"/>
        <v>0</v>
      </c>
      <c r="AJ4516" s="118">
        <f t="shared" si="900"/>
        <v>0</v>
      </c>
      <c r="AK4516" s="118">
        <f t="shared" si="900"/>
        <v>0</v>
      </c>
      <c r="AL4516" s="118">
        <f t="shared" si="900"/>
        <v>0</v>
      </c>
      <c r="AM4516" s="118">
        <f t="shared" si="900"/>
        <v>0</v>
      </c>
      <c r="AN4516" s="118">
        <f t="shared" si="900"/>
        <v>0</v>
      </c>
      <c r="AQ4516" t="str">
        <f>AQ4508</f>
        <v/>
      </c>
    </row>
    <row r="4517" spans="1:43" ht="14.25" customHeight="1" x14ac:dyDescent="0.25">
      <c r="A4517" s="1"/>
      <c r="B4517" s="122"/>
      <c r="C4517" s="122"/>
      <c r="D4517" s="122"/>
      <c r="E4517" s="122"/>
      <c r="F4517" s="122"/>
      <c r="G4517" s="122"/>
      <c r="H4517" s="122"/>
      <c r="I4517" s="122"/>
      <c r="J4517" s="122"/>
      <c r="K4517" s="122"/>
      <c r="L4517" s="122"/>
      <c r="M4517" s="122"/>
      <c r="N4517" s="122"/>
      <c r="O4517" s="122"/>
      <c r="P4517" s="122"/>
      <c r="Q4517" s="122"/>
      <c r="R4517" s="122"/>
      <c r="S4517" s="122"/>
      <c r="T4517" s="122"/>
      <c r="U4517" s="122"/>
      <c r="V4517" s="124" t="s">
        <v>95</v>
      </c>
      <c r="W4517" s="125">
        <f>IFERROR(0.6*W4516+0.4*W4515,0)</f>
        <v>2.7675609756097561</v>
      </c>
      <c r="X4517" s="132" t="s">
        <v>1176</v>
      </c>
      <c r="Y4517" s="133">
        <f>IFERROR(SUMIF('Popis poslanih narudžbi'!A:A,A4508,'Popis poslanih narudžbi'!C:C),0)</f>
        <v>0</v>
      </c>
      <c r="Z4517" s="131"/>
      <c r="AA4517" s="134" t="s">
        <v>1177</v>
      </c>
      <c r="AB4517" s="118">
        <f t="shared" ref="AB4517:AN4517" si="901">AB4510+AB4516</f>
        <v>2</v>
      </c>
      <c r="AC4517" s="118">
        <f t="shared" si="901"/>
        <v>2</v>
      </c>
      <c r="AD4517" s="118">
        <f t="shared" si="901"/>
        <v>2</v>
      </c>
      <c r="AE4517" s="118">
        <f t="shared" si="901"/>
        <v>2</v>
      </c>
      <c r="AF4517" s="118">
        <f t="shared" si="901"/>
        <v>2</v>
      </c>
      <c r="AG4517" s="118">
        <f t="shared" si="901"/>
        <v>2</v>
      </c>
      <c r="AH4517" s="118">
        <f t="shared" si="901"/>
        <v>2</v>
      </c>
      <c r="AI4517" s="118">
        <f t="shared" si="901"/>
        <v>2</v>
      </c>
      <c r="AJ4517" s="118">
        <f t="shared" si="901"/>
        <v>2</v>
      </c>
      <c r="AK4517" s="118">
        <f t="shared" si="901"/>
        <v>2</v>
      </c>
      <c r="AL4517" s="118">
        <f t="shared" si="901"/>
        <v>2</v>
      </c>
      <c r="AM4517" s="118">
        <f t="shared" si="901"/>
        <v>2</v>
      </c>
      <c r="AN4517" s="118">
        <f t="shared" si="901"/>
        <v>2</v>
      </c>
      <c r="AQ4517" t="str">
        <f>AQ4508</f>
        <v/>
      </c>
    </row>
    <row r="4518" spans="1:43" ht="14.25" customHeight="1" x14ac:dyDescent="0.25">
      <c r="A4518" s="107" t="str">
        <f>'Run Rate'!A455</f>
        <v>POL04313</v>
      </c>
      <c r="B4518" s="135" t="str">
        <f>'Run Rate'!B455</f>
        <v>ZOE fit&amp;style shaker 600ml crni</v>
      </c>
      <c r="C4518" s="135" t="str">
        <f>'Run Rate'!C455</f>
        <v>DRINKWARE I HOME</v>
      </c>
      <c r="D4518" s="135" t="str">
        <f>'Run Rate'!D455</f>
        <v>03 BRONZE</v>
      </c>
      <c r="E4518" s="122"/>
      <c r="F4518" s="122"/>
      <c r="G4518" s="122"/>
      <c r="H4518" s="122"/>
      <c r="I4518" s="122"/>
      <c r="J4518" s="122"/>
      <c r="K4518" s="122"/>
      <c r="L4518" s="122"/>
      <c r="M4518" s="122"/>
      <c r="N4518" s="122"/>
      <c r="O4518" s="122"/>
      <c r="P4518" s="122"/>
      <c r="Q4518" s="122"/>
      <c r="R4518" s="122"/>
      <c r="S4518" s="122"/>
      <c r="T4518" s="122"/>
      <c r="U4518" s="122"/>
      <c r="V4518" s="122"/>
      <c r="W4518" s="122"/>
      <c r="X4518" s="122"/>
      <c r="Y4518" s="122"/>
      <c r="Z4518" s="122"/>
      <c r="AA4518" s="122"/>
      <c r="AB4518" s="122"/>
      <c r="AC4518" s="122"/>
      <c r="AD4518" s="122"/>
      <c r="AE4518" s="122"/>
      <c r="AF4518" s="122"/>
      <c r="AG4518" s="122"/>
      <c r="AH4518" s="122"/>
      <c r="AI4518" s="122"/>
      <c r="AJ4518" s="122"/>
      <c r="AK4518" s="122"/>
      <c r="AL4518" s="122"/>
      <c r="AM4518" s="122"/>
      <c r="AN4518" s="122"/>
      <c r="AQ4518" t="str">
        <f>IF(AND(OR($B$1="ALL",$B$1=C4518),OR($E$1="ALL",$E$1=D4518),OR($B$2="ALL",$B$2=A4518),OR($E$2="ALL",IFERROR(SEARCH($E$2,B4518),0)&gt;0)),"MATCH","")</f>
        <v/>
      </c>
    </row>
    <row r="4519" spans="1:43" ht="14.25" customHeight="1" x14ac:dyDescent="0.25">
      <c r="A4519" s="108" t="s">
        <v>1137</v>
      </c>
      <c r="B4519" s="136" t="s">
        <v>1138</v>
      </c>
      <c r="C4519" s="136" t="s">
        <v>1139</v>
      </c>
      <c r="D4519" s="136" t="s">
        <v>1140</v>
      </c>
      <c r="E4519" s="136" t="s">
        <v>1141</v>
      </c>
      <c r="F4519" s="136" t="s">
        <v>1142</v>
      </c>
      <c r="G4519" s="136" t="s">
        <v>1143</v>
      </c>
      <c r="H4519" s="136" t="s">
        <v>1144</v>
      </c>
      <c r="I4519" s="136" t="s">
        <v>1145</v>
      </c>
      <c r="J4519" s="136" t="s">
        <v>1146</v>
      </c>
      <c r="K4519" s="136" t="s">
        <v>1147</v>
      </c>
      <c r="L4519" s="136" t="s">
        <v>1148</v>
      </c>
      <c r="M4519" s="136" t="s">
        <v>1149</v>
      </c>
      <c r="N4519" s="136" t="s">
        <v>1150</v>
      </c>
      <c r="O4519" s="136" t="s">
        <v>1151</v>
      </c>
      <c r="P4519" s="136" t="s">
        <v>1152</v>
      </c>
      <c r="Q4519" s="136" t="s">
        <v>1153</v>
      </c>
      <c r="R4519" s="136" t="s">
        <v>1154</v>
      </c>
      <c r="S4519" s="136" t="s">
        <v>1155</v>
      </c>
      <c r="T4519" s="136" t="s">
        <v>1156</v>
      </c>
      <c r="U4519" s="136" t="s">
        <v>1157</v>
      </c>
      <c r="V4519" s="136" t="s">
        <v>1158</v>
      </c>
      <c r="W4519" s="136" t="s">
        <v>1159</v>
      </c>
      <c r="X4519" s="136" t="s">
        <v>1160</v>
      </c>
      <c r="Y4519" s="136" t="s">
        <v>1161</v>
      </c>
      <c r="Z4519" s="136" t="s">
        <v>1162</v>
      </c>
      <c r="AA4519" s="136" t="s">
        <v>1163</v>
      </c>
      <c r="AB4519" s="137" t="s">
        <v>156</v>
      </c>
      <c r="AC4519" s="137" t="s">
        <v>157</v>
      </c>
      <c r="AD4519" s="137" t="s">
        <v>158</v>
      </c>
      <c r="AE4519" s="137" t="s">
        <v>139</v>
      </c>
      <c r="AF4519" s="138" t="s">
        <v>140</v>
      </c>
      <c r="AG4519" s="138" t="s">
        <v>141</v>
      </c>
      <c r="AH4519" s="138" t="s">
        <v>142</v>
      </c>
      <c r="AI4519" s="138" t="s">
        <v>143</v>
      </c>
      <c r="AJ4519" s="139" t="s">
        <v>144</v>
      </c>
      <c r="AK4519" s="139" t="s">
        <v>145</v>
      </c>
      <c r="AL4519" s="139" t="s">
        <v>146</v>
      </c>
      <c r="AM4519" s="140" t="s">
        <v>147</v>
      </c>
      <c r="AN4519" s="140" t="s">
        <v>148</v>
      </c>
      <c r="AQ4519" t="str">
        <f>AQ4518</f>
        <v/>
      </c>
    </row>
    <row r="4520" spans="1:43" ht="14.25" customHeight="1" x14ac:dyDescent="0.25">
      <c r="A4520" s="99" t="s">
        <v>1164</v>
      </c>
      <c r="B4520" s="112">
        <f>'Run Rate'!E455</f>
        <v>14</v>
      </c>
      <c r="C4520" s="112">
        <f>'Run Rate'!F455</f>
        <v>14</v>
      </c>
      <c r="D4520" s="112">
        <f>'Run Rate'!G455</f>
        <v>14</v>
      </c>
      <c r="E4520" s="112">
        <f>'Run Rate'!H455</f>
        <v>24</v>
      </c>
      <c r="F4520" s="112">
        <f>'Run Rate'!I455</f>
        <v>10</v>
      </c>
      <c r="G4520" s="112">
        <f>'Run Rate'!J455</f>
        <v>20</v>
      </c>
      <c r="H4520" s="112">
        <f>'Run Rate'!K455</f>
        <v>12</v>
      </c>
      <c r="I4520" s="112">
        <f>'Run Rate'!L455</f>
        <v>18</v>
      </c>
      <c r="J4520" s="112">
        <f>'Run Rate'!M455</f>
        <v>25</v>
      </c>
      <c r="K4520" s="112">
        <f>'Run Rate'!N455</f>
        <v>11</v>
      </c>
      <c r="L4520" s="112">
        <f>'Run Rate'!O455</f>
        <v>16</v>
      </c>
      <c r="M4520" s="112">
        <f>'Run Rate'!P455</f>
        <v>17</v>
      </c>
      <c r="N4520" s="112">
        <f>'Run Rate'!Q455</f>
        <v>12</v>
      </c>
      <c r="O4520" s="112">
        <f>'Run Rate'!R455</f>
        <v>6</v>
      </c>
      <c r="P4520" s="112">
        <f>'Run Rate'!S455</f>
        <v>4</v>
      </c>
      <c r="Q4520" s="112">
        <f>'Run Rate'!T455</f>
        <v>13</v>
      </c>
      <c r="R4520" s="112">
        <f>'Run Rate'!U455</f>
        <v>17</v>
      </c>
      <c r="S4520" s="112">
        <f>'Run Rate'!V455</f>
        <v>10</v>
      </c>
      <c r="T4520" s="112">
        <f>'Run Rate'!W455</f>
        <v>10</v>
      </c>
      <c r="U4520" s="112">
        <f>'Run Rate'!X455</f>
        <v>6</v>
      </c>
      <c r="V4520" s="112">
        <f>'Run Rate'!Y455</f>
        <v>13</v>
      </c>
      <c r="W4520" s="112">
        <f>'Run Rate'!Z455</f>
        <v>15</v>
      </c>
      <c r="X4520" s="112">
        <f>'Run Rate'!AA455</f>
        <v>17</v>
      </c>
      <c r="Y4520" s="112">
        <f>'Run Rate'!AB455</f>
        <v>18</v>
      </c>
      <c r="Z4520" s="112">
        <f>'Run Rate'!AC455</f>
        <v>20</v>
      </c>
      <c r="AA4520" s="112">
        <f>'Run Rate'!AD455</f>
        <v>17</v>
      </c>
      <c r="AB4520" s="113">
        <v>15</v>
      </c>
      <c r="AC4520" s="112">
        <v>15</v>
      </c>
      <c r="AD4520" s="112">
        <v>14</v>
      </c>
      <c r="AE4520" s="112">
        <v>14</v>
      </c>
      <c r="AF4520" s="112">
        <v>14</v>
      </c>
      <c r="AG4520" s="112">
        <v>14</v>
      </c>
      <c r="AH4520" s="112">
        <v>14</v>
      </c>
      <c r="AI4520" s="112">
        <v>14</v>
      </c>
      <c r="AJ4520" s="112">
        <v>14</v>
      </c>
      <c r="AK4520" s="112">
        <v>14</v>
      </c>
      <c r="AL4520" s="112">
        <v>14</v>
      </c>
      <c r="AM4520" s="112">
        <v>13</v>
      </c>
      <c r="AN4520" s="112">
        <v>14</v>
      </c>
      <c r="AQ4520" t="str">
        <f>AQ4518</f>
        <v/>
      </c>
    </row>
    <row r="4521" spans="1:43" ht="14.25" customHeight="1" x14ac:dyDescent="0.25">
      <c r="A4521" s="99" t="s">
        <v>1165</v>
      </c>
      <c r="B4521" s="114"/>
      <c r="C4521" s="114"/>
      <c r="D4521" s="114"/>
      <c r="E4521" s="114"/>
      <c r="F4521" s="114"/>
      <c r="G4521" s="114"/>
      <c r="H4521" s="114"/>
      <c r="I4521" s="114"/>
      <c r="J4521" s="114"/>
      <c r="K4521" s="114"/>
      <c r="L4521" s="114"/>
      <c r="M4521" s="114"/>
      <c r="N4521" s="114"/>
      <c r="O4521" s="114"/>
      <c r="P4521" s="114"/>
      <c r="Q4521" s="114"/>
      <c r="R4521" s="114"/>
      <c r="S4521" s="114"/>
      <c r="T4521" s="114"/>
      <c r="U4521" s="114"/>
      <c r="V4521" s="114"/>
      <c r="W4521" s="115"/>
      <c r="X4521" s="115"/>
      <c r="Y4521" s="115"/>
      <c r="Z4521" s="115"/>
      <c r="AA4521" s="112" t="s">
        <v>1166</v>
      </c>
      <c r="AB4521" s="113"/>
      <c r="AC4521" s="112"/>
      <c r="AD4521" s="112"/>
      <c r="AE4521" s="112"/>
      <c r="AF4521" s="112"/>
      <c r="AG4521" s="112"/>
      <c r="AH4521" s="112"/>
      <c r="AI4521" s="112"/>
      <c r="AJ4521" s="112"/>
      <c r="AK4521" s="112"/>
      <c r="AL4521" s="112"/>
      <c r="AM4521" s="112"/>
      <c r="AN4521" s="112"/>
      <c r="AQ4521" t="str">
        <f>AQ4518</f>
        <v/>
      </c>
    </row>
    <row r="4522" spans="1:43" ht="14.25" customHeight="1" x14ac:dyDescent="0.25">
      <c r="A4522" s="99" t="s">
        <v>1167</v>
      </c>
      <c r="B4522" s="114"/>
      <c r="C4522" s="114"/>
      <c r="D4522" s="114"/>
      <c r="E4522" s="114"/>
      <c r="F4522" s="114"/>
      <c r="G4522" s="114"/>
      <c r="H4522" s="114"/>
      <c r="I4522" s="114"/>
      <c r="J4522" s="114"/>
      <c r="K4522" s="114"/>
      <c r="L4522" s="114"/>
      <c r="M4522" s="114"/>
      <c r="N4522" s="114"/>
      <c r="O4522" s="114"/>
      <c r="P4522" s="114"/>
      <c r="Q4522" s="114"/>
      <c r="R4522" s="114"/>
      <c r="S4522" s="114"/>
      <c r="T4522" s="114"/>
      <c r="U4522" s="114"/>
      <c r="V4522" s="114"/>
      <c r="W4522" s="115"/>
      <c r="X4522" s="116"/>
      <c r="Y4522" s="117"/>
      <c r="Z4522" s="115"/>
      <c r="AA4522" s="112" t="s">
        <v>1168</v>
      </c>
      <c r="AB4522" s="113">
        <f>'Demand Input VP'!B2264</f>
        <v>0</v>
      </c>
      <c r="AC4522" s="112">
        <f>'Demand Input VP'!C2264</f>
        <v>0</v>
      </c>
      <c r="AD4522" s="112">
        <f>'Demand Input VP'!D2264</f>
        <v>0</v>
      </c>
      <c r="AE4522" s="112">
        <f>'Demand Input VP'!E2264</f>
        <v>0</v>
      </c>
      <c r="AF4522" s="112">
        <f>'Demand Input VP'!F2264</f>
        <v>0</v>
      </c>
      <c r="AG4522" s="112">
        <f>'Demand Input VP'!G2264</f>
        <v>0</v>
      </c>
      <c r="AH4522" s="112">
        <f>'Demand Input VP'!H2264</f>
        <v>0</v>
      </c>
      <c r="AI4522" s="112">
        <f>'Demand Input VP'!I2264</f>
        <v>0</v>
      </c>
      <c r="AJ4522" s="112">
        <f>'Demand Input VP'!J2264</f>
        <v>0</v>
      </c>
      <c r="AK4522" s="112">
        <f>'Demand Input VP'!K2264</f>
        <v>0</v>
      </c>
      <c r="AL4522" s="112">
        <f>'Demand Input VP'!L2264</f>
        <v>0</v>
      </c>
      <c r="AM4522" s="112">
        <f>'Demand Input VP'!M2264</f>
        <v>0</v>
      </c>
      <c r="AN4522" s="112">
        <f>'Demand Input VP'!N2264</f>
        <v>0</v>
      </c>
      <c r="AQ4522" t="str">
        <f>AQ4518</f>
        <v/>
      </c>
    </row>
    <row r="4523" spans="1:43" ht="14.25" customHeight="1" x14ac:dyDescent="0.25">
      <c r="A4523" s="99" t="s">
        <v>1169</v>
      </c>
      <c r="B4523" s="118"/>
      <c r="C4523" s="118"/>
      <c r="D4523" s="118"/>
      <c r="E4523" s="118"/>
      <c r="F4523" s="118"/>
      <c r="G4523" s="118"/>
      <c r="H4523" s="118"/>
      <c r="I4523" s="118"/>
      <c r="J4523" s="118"/>
      <c r="K4523" s="118"/>
      <c r="L4523" s="118"/>
      <c r="M4523" s="118"/>
      <c r="N4523" s="118"/>
      <c r="O4523" s="118"/>
      <c r="P4523" s="118"/>
      <c r="Q4523" s="118"/>
      <c r="R4523" s="118"/>
      <c r="S4523" s="118"/>
      <c r="T4523" s="118"/>
      <c r="U4523" s="118"/>
      <c r="V4523" s="118"/>
      <c r="W4523" s="115"/>
      <c r="X4523" s="116"/>
      <c r="Y4523" s="117"/>
      <c r="Z4523" s="119"/>
      <c r="AA4523" s="120" t="s">
        <v>1170</v>
      </c>
      <c r="AB4523" s="121">
        <f>'Demand Input VP'!B2263</f>
        <v>0</v>
      </c>
      <c r="AC4523" s="120">
        <f>'Demand Input VP'!C2263</f>
        <v>0</v>
      </c>
      <c r="AD4523" s="120">
        <f>'Demand Input VP'!D2263</f>
        <v>0</v>
      </c>
      <c r="AE4523" s="120">
        <f>'Demand Input VP'!E2263</f>
        <v>0</v>
      </c>
      <c r="AF4523" s="120">
        <f>'Demand Input VP'!F2263</f>
        <v>0</v>
      </c>
      <c r="AG4523" s="120">
        <f>'Demand Input VP'!G2263</f>
        <v>0</v>
      </c>
      <c r="AH4523" s="120">
        <f>'Demand Input VP'!H2263</f>
        <v>0</v>
      </c>
      <c r="AI4523" s="120">
        <f>'Demand Input VP'!I2263</f>
        <v>0</v>
      </c>
      <c r="AJ4523" s="120">
        <f>'Demand Input VP'!J2263</f>
        <v>0</v>
      </c>
      <c r="AK4523" s="120">
        <f>'Demand Input VP'!K2263</f>
        <v>0</v>
      </c>
      <c r="AL4523" s="120">
        <f>'Demand Input VP'!L2263</f>
        <v>0</v>
      </c>
      <c r="AM4523" s="120">
        <f>'Demand Input VP'!M2263</f>
        <v>0</v>
      </c>
      <c r="AN4523" s="120">
        <f>'Demand Input VP'!N2263</f>
        <v>0</v>
      </c>
      <c r="AQ4523" t="str">
        <f>AQ4518</f>
        <v/>
      </c>
    </row>
    <row r="4524" spans="1:43" ht="14.25" customHeight="1" x14ac:dyDescent="0.25">
      <c r="A4524" s="1"/>
      <c r="B4524" s="122"/>
      <c r="C4524" s="122"/>
      <c r="D4524" s="122"/>
      <c r="E4524" s="122"/>
      <c r="F4524" s="122"/>
      <c r="G4524" s="122"/>
      <c r="H4524" s="122"/>
      <c r="I4524" s="122"/>
      <c r="J4524" s="122"/>
      <c r="K4524" s="122"/>
      <c r="L4524" s="122"/>
      <c r="M4524" s="122"/>
      <c r="N4524" s="122"/>
      <c r="O4524" s="122"/>
      <c r="P4524" s="122"/>
      <c r="Q4524" s="122"/>
      <c r="R4524" s="122"/>
      <c r="S4524" s="122"/>
      <c r="T4524" s="122"/>
      <c r="U4524" s="122"/>
      <c r="V4524" s="122"/>
      <c r="W4524" s="123"/>
      <c r="X4524" s="116"/>
      <c r="Y4524" s="117"/>
      <c r="Z4524" s="123"/>
      <c r="AA4524" s="112" t="s">
        <v>1171</v>
      </c>
      <c r="AB4524" s="113">
        <f>'Demand Input MP'!B2264</f>
        <v>0</v>
      </c>
      <c r="AC4524" s="112">
        <f>'Demand Input MP'!C2264</f>
        <v>0</v>
      </c>
      <c r="AD4524" s="112">
        <f>'Demand Input MP'!D2264</f>
        <v>0</v>
      </c>
      <c r="AE4524" s="112">
        <f>'Demand Input MP'!E2264</f>
        <v>0</v>
      </c>
      <c r="AF4524" s="112">
        <f>'Demand Input MP'!F2264</f>
        <v>0</v>
      </c>
      <c r="AG4524" s="112">
        <f>'Demand Input MP'!G2264</f>
        <v>0</v>
      </c>
      <c r="AH4524" s="112">
        <f>'Demand Input MP'!H2264</f>
        <v>0</v>
      </c>
      <c r="AI4524" s="112">
        <f>'Demand Input MP'!I2264</f>
        <v>0</v>
      </c>
      <c r="AJ4524" s="112">
        <f>'Demand Input MP'!J2264</f>
        <v>0</v>
      </c>
      <c r="AK4524" s="112">
        <f>'Demand Input MP'!K2264</f>
        <v>0</v>
      </c>
      <c r="AL4524" s="112">
        <f>'Demand Input MP'!L2264</f>
        <v>0</v>
      </c>
      <c r="AM4524" s="112">
        <f>'Demand Input MP'!M2264</f>
        <v>0</v>
      </c>
      <c r="AN4524" s="112">
        <f>'Demand Input MP'!N2264</f>
        <v>0</v>
      </c>
      <c r="AQ4524" t="str">
        <f>AQ4518</f>
        <v/>
      </c>
    </row>
    <row r="4525" spans="1:43" ht="14.25" customHeight="1" x14ac:dyDescent="0.25">
      <c r="A4525" s="1"/>
      <c r="B4525" s="122"/>
      <c r="C4525" s="122"/>
      <c r="D4525" s="122"/>
      <c r="E4525" s="122"/>
      <c r="F4525" s="122"/>
      <c r="G4525" s="122"/>
      <c r="H4525" s="122"/>
      <c r="I4525" s="122"/>
      <c r="J4525" s="122"/>
      <c r="K4525" s="122"/>
      <c r="L4525" s="122"/>
      <c r="M4525" s="122"/>
      <c r="N4525" s="122"/>
      <c r="O4525" s="122"/>
      <c r="P4525" s="122"/>
      <c r="Q4525" s="122"/>
      <c r="R4525" s="122"/>
      <c r="S4525" s="122"/>
      <c r="T4525" s="122"/>
      <c r="U4525" s="122"/>
      <c r="V4525" s="124" t="s">
        <v>91</v>
      </c>
      <c r="W4525" s="125">
        <f>IFERROR(IF(SUM('Run Rate History'!E455:AD455)&gt;0,(SUMPRODUCT((B4520:AA4520&gt;=PERCENTILE(B4520:AA4520,0.1))*(B4520:AA4520&lt;=PERCENTILE(B4520:AA4520,0.9))*B4520:AA4520)+SUMPRODUCT(('Run Rate History'!E455:AD455&gt;=PERCENTILE(B4520:AA4520,0.1))*('Run Rate History'!E455:AD455&lt;=PERCENTILE(B4520:AA4520,0.9))*'Run Rate History'!E455:AD455))/(SUMPRODUCT((B4520:AA4520&gt;=PERCENTILE(B4520:AA4520,0.1))*(B4520:AA4520&lt;=PERCENTILE(B4520:AA4520,0.9))*1)+SUMPRODUCT(('Run Rate History'!E455:AD455&gt;=PERCENTILE(B4520:AA4520,0.1))*('Run Rate History'!E455:AD455&lt;=PERCENTILE(B4520:AA4520,0.9))*1)),TRIMMEAN(B4520:AA4520,0.15)),0)</f>
        <v>14.159090909090908</v>
      </c>
      <c r="X4525" s="126" t="s">
        <v>1172</v>
      </c>
      <c r="Y4525" s="127">
        <f>SUM(B4520:AA4520)/26</f>
        <v>14.346153846153847</v>
      </c>
      <c r="Z4525" s="128"/>
      <c r="AA4525" s="112" t="s">
        <v>1173</v>
      </c>
      <c r="AB4525" s="113">
        <f>'Demand Input MP'!B2263</f>
        <v>0</v>
      </c>
      <c r="AC4525" s="112">
        <f>'Demand Input MP'!C2263</f>
        <v>0</v>
      </c>
      <c r="AD4525" s="112">
        <f>'Demand Input MP'!D2263</f>
        <v>0</v>
      </c>
      <c r="AE4525" s="112">
        <f>'Demand Input MP'!E2263</f>
        <v>0</v>
      </c>
      <c r="AF4525" s="112">
        <f>'Demand Input MP'!F2263</f>
        <v>0</v>
      </c>
      <c r="AG4525" s="112">
        <f>'Demand Input MP'!G2263</f>
        <v>0</v>
      </c>
      <c r="AH4525" s="112">
        <f>'Demand Input MP'!H2263</f>
        <v>0</v>
      </c>
      <c r="AI4525" s="112">
        <f>'Demand Input MP'!I2263</f>
        <v>0</v>
      </c>
      <c r="AJ4525" s="112">
        <f>'Demand Input MP'!J2263</f>
        <v>0</v>
      </c>
      <c r="AK4525" s="112">
        <f>'Demand Input MP'!K2263</f>
        <v>0</v>
      </c>
      <c r="AL4525" s="112">
        <f>'Demand Input MP'!L2263</f>
        <v>0</v>
      </c>
      <c r="AM4525" s="112">
        <f>'Demand Input MP'!M2263</f>
        <v>0</v>
      </c>
      <c r="AN4525" s="112">
        <f>'Demand Input MP'!N2263</f>
        <v>0</v>
      </c>
      <c r="AQ4525" t="str">
        <f>AQ4518</f>
        <v/>
      </c>
    </row>
    <row r="4526" spans="1:43" ht="14.25" customHeight="1" x14ac:dyDescent="0.25">
      <c r="A4526" s="1"/>
      <c r="B4526" s="122"/>
      <c r="C4526" s="122"/>
      <c r="D4526" s="122"/>
      <c r="E4526" s="122"/>
      <c r="F4526" s="122"/>
      <c r="G4526" s="122"/>
      <c r="H4526" s="122"/>
      <c r="I4526" s="122"/>
      <c r="J4526" s="122"/>
      <c r="K4526" s="122"/>
      <c r="L4526" s="122"/>
      <c r="M4526" s="122"/>
      <c r="N4526" s="122"/>
      <c r="O4526" s="122"/>
      <c r="P4526" s="122"/>
      <c r="Q4526" s="122"/>
      <c r="R4526" s="122"/>
      <c r="S4526" s="122"/>
      <c r="T4526" s="122"/>
      <c r="U4526" s="122"/>
      <c r="V4526" s="124" t="s">
        <v>94</v>
      </c>
      <c r="W4526" s="125">
        <f>IFERROR((1*MIN(MAX(X4520,0.5*IF(SUM('Run Rate History'!E455:AD455)&gt;0,(MEDIAN(IF(B4520:AA4520&gt;0,B4520:AA4520))+MEDIAN(IF('Run Rate History'!E455:AD455&gt;0,'Run Rate History'!E455:AD455)))/2,MEDIAN(IF(B4520:AA4520&gt;0,B4520:AA4520)))),2*IF(SUM('Run Rate History'!E455:AD455)&gt;0,(MEDIAN(IF(B4520:AA4520&gt;0,B4520:AA4520))+MEDIAN(IF('Run Rate History'!E455:AD455&gt;0,'Run Rate History'!E455:AD455)))/2,MEDIAN(IF(B4520:AA4520&gt;0,B4520:AA4520))))+2*MIN(MAX(Y4520,0.5*IF(SUM('Run Rate History'!E455:AD455)&gt;0,(MEDIAN(IF(B4520:AA4520&gt;0,B4520:AA4520))+MEDIAN(IF('Run Rate History'!E455:AD455&gt;0,'Run Rate History'!E455:AD455)))/2,MEDIAN(IF(B4520:AA4520&gt;0,B4520:AA4520)))),2*IF(SUM('Run Rate History'!E455:AD455)&gt;0,(MEDIAN(IF(B4520:AA4520&gt;0,B4520:AA4520))+MEDIAN(IF('Run Rate History'!E455:AD455&gt;0,'Run Rate History'!E455:AD455)))/2,MEDIAN(IF(B4520:AA4520&gt;0,B4520:AA4520))))+3*MIN(MAX(Z4520,0.5*IF(SUM('Run Rate History'!E455:AD455)&gt;0,(MEDIAN(IF(B4520:AA4520&gt;0,B4520:AA4520))+MEDIAN(IF('Run Rate History'!E455:AD455&gt;0,'Run Rate History'!E455:AD455)))/2,MEDIAN(IF(B4520:AA4520&gt;0,B4520:AA4520)))),2*IF(SUM('Run Rate History'!E455:AD455)&gt;0,(MEDIAN(IF(B4520:AA4520&gt;0,B4520:AA4520))+MEDIAN(IF('Run Rate History'!E455:AD455&gt;0,'Run Rate History'!E455:AD455)))/2,MEDIAN(IF(B4520:AA4520&gt;0,B4520:AA4520))))+4*MIN(MAX(AA4520,0.5*IF(SUM('Run Rate History'!E455:AD455)&gt;0,(MEDIAN(IF(B4520:AA4520&gt;0,B4520:AA4520))+MEDIAN(IF('Run Rate History'!E455:AD455&gt;0,'Run Rate History'!E455:AD455)))/2,MEDIAN(IF(B4520:AA4520&gt;0,B4520:AA4520)))),2*IF(SUM('Run Rate History'!E455:AD455)&gt;0,(MEDIAN(IF(B4520:AA4520&gt;0,B4520:AA4520))+MEDIAN(IF('Run Rate History'!E455:AD455&gt;0,'Run Rate History'!E455:AD455)))/2,MEDIAN(IF(B4520:AA4520&gt;0,B4520:AA4520)))))/10,0)</f>
        <v>18.100000000000001</v>
      </c>
      <c r="X4526" s="129" t="s">
        <v>1174</v>
      </c>
      <c r="Y4526" s="130">
        <f>IFERROR(VLOOKUP(A4518,'Stanje zaliha'!A:E,5,FALSE()),0)</f>
        <v>368</v>
      </c>
      <c r="Z4526" s="131"/>
      <c r="AA4526" s="113" t="s">
        <v>1175</v>
      </c>
      <c r="AB4526" s="118">
        <f t="shared" ref="AB4526:AN4526" si="902">SUM(AB4522:AB4525)</f>
        <v>0</v>
      </c>
      <c r="AC4526" s="118">
        <f t="shared" si="902"/>
        <v>0</v>
      </c>
      <c r="AD4526" s="118">
        <f t="shared" si="902"/>
        <v>0</v>
      </c>
      <c r="AE4526" s="118">
        <f t="shared" si="902"/>
        <v>0</v>
      </c>
      <c r="AF4526" s="118">
        <f t="shared" si="902"/>
        <v>0</v>
      </c>
      <c r="AG4526" s="118">
        <f t="shared" si="902"/>
        <v>0</v>
      </c>
      <c r="AH4526" s="118">
        <f t="shared" si="902"/>
        <v>0</v>
      </c>
      <c r="AI4526" s="118">
        <f t="shared" si="902"/>
        <v>0</v>
      </c>
      <c r="AJ4526" s="118">
        <f t="shared" si="902"/>
        <v>0</v>
      </c>
      <c r="AK4526" s="118">
        <f t="shared" si="902"/>
        <v>0</v>
      </c>
      <c r="AL4526" s="118">
        <f t="shared" si="902"/>
        <v>0</v>
      </c>
      <c r="AM4526" s="118">
        <f t="shared" si="902"/>
        <v>0</v>
      </c>
      <c r="AN4526" s="118">
        <f t="shared" si="902"/>
        <v>0</v>
      </c>
      <c r="AQ4526" t="str">
        <f>AQ4518</f>
        <v/>
      </c>
    </row>
    <row r="4527" spans="1:43" ht="14.25" customHeight="1" x14ac:dyDescent="0.25">
      <c r="A4527" s="1"/>
      <c r="B4527" s="122"/>
      <c r="C4527" s="122"/>
      <c r="D4527" s="122"/>
      <c r="E4527" s="122"/>
      <c r="F4527" s="122"/>
      <c r="G4527" s="122"/>
      <c r="H4527" s="122"/>
      <c r="I4527" s="122"/>
      <c r="J4527" s="122"/>
      <c r="K4527" s="122"/>
      <c r="L4527" s="122"/>
      <c r="M4527" s="122"/>
      <c r="N4527" s="122"/>
      <c r="O4527" s="122"/>
      <c r="P4527" s="122"/>
      <c r="Q4527" s="122"/>
      <c r="R4527" s="122"/>
      <c r="S4527" s="122"/>
      <c r="T4527" s="122"/>
      <c r="U4527" s="122"/>
      <c r="V4527" s="124" t="s">
        <v>95</v>
      </c>
      <c r="W4527" s="125">
        <f>IFERROR(0.6*W4526+0.4*W4525,0)</f>
        <v>16.523636363636363</v>
      </c>
      <c r="X4527" s="132" t="s">
        <v>1176</v>
      </c>
      <c r="Y4527" s="133">
        <f>IFERROR(SUMIF('Popis poslanih narudžbi'!A:A,A4518,'Popis poslanih narudžbi'!C:C),0)</f>
        <v>0</v>
      </c>
      <c r="Z4527" s="131"/>
      <c r="AA4527" s="134" t="s">
        <v>1177</v>
      </c>
      <c r="AB4527" s="118">
        <f t="shared" ref="AB4527:AN4527" si="903">AB4520+AB4526</f>
        <v>15</v>
      </c>
      <c r="AC4527" s="118">
        <f t="shared" si="903"/>
        <v>15</v>
      </c>
      <c r="AD4527" s="118">
        <f t="shared" si="903"/>
        <v>14</v>
      </c>
      <c r="AE4527" s="118">
        <f t="shared" si="903"/>
        <v>14</v>
      </c>
      <c r="AF4527" s="118">
        <f t="shared" si="903"/>
        <v>14</v>
      </c>
      <c r="AG4527" s="118">
        <f t="shared" si="903"/>
        <v>14</v>
      </c>
      <c r="AH4527" s="118">
        <f t="shared" si="903"/>
        <v>14</v>
      </c>
      <c r="AI4527" s="118">
        <f t="shared" si="903"/>
        <v>14</v>
      </c>
      <c r="AJ4527" s="118">
        <f t="shared" si="903"/>
        <v>14</v>
      </c>
      <c r="AK4527" s="118">
        <f t="shared" si="903"/>
        <v>14</v>
      </c>
      <c r="AL4527" s="118">
        <f t="shared" si="903"/>
        <v>14</v>
      </c>
      <c r="AM4527" s="118">
        <f t="shared" si="903"/>
        <v>13</v>
      </c>
      <c r="AN4527" s="118">
        <f t="shared" si="903"/>
        <v>14</v>
      </c>
      <c r="AQ4527" t="str">
        <f>AQ4518</f>
        <v/>
      </c>
    </row>
    <row r="4528" spans="1:43" ht="14.25" customHeight="1" x14ac:dyDescent="0.25">
      <c r="A4528" s="107" t="str">
        <f>'Run Rate'!A456</f>
        <v>FIT05837</v>
      </c>
      <c r="B4528" s="135" t="str">
        <f>'Run Rate'!B456</f>
        <v>Uteg disk olimpijski gumirani 5 kg</v>
      </c>
      <c r="C4528" s="135" t="str">
        <f>'Run Rate'!C456</f>
        <v>FITNESS OPREMA</v>
      </c>
      <c r="D4528" s="135" t="str">
        <f>'Run Rate'!D456</f>
        <v>03 BRONZE</v>
      </c>
      <c r="E4528" s="122"/>
      <c r="F4528" s="122"/>
      <c r="G4528" s="122"/>
      <c r="H4528" s="122"/>
      <c r="I4528" s="122"/>
      <c r="J4528" s="122"/>
      <c r="K4528" s="122"/>
      <c r="L4528" s="122"/>
      <c r="M4528" s="122"/>
      <c r="N4528" s="122"/>
      <c r="O4528" s="122"/>
      <c r="P4528" s="122"/>
      <c r="Q4528" s="122"/>
      <c r="R4528" s="122"/>
      <c r="S4528" s="122"/>
      <c r="T4528" s="122"/>
      <c r="U4528" s="122"/>
      <c r="V4528" s="122"/>
      <c r="W4528" s="122"/>
      <c r="X4528" s="122"/>
      <c r="Y4528" s="122"/>
      <c r="Z4528" s="122"/>
      <c r="AA4528" s="122"/>
      <c r="AB4528" s="122"/>
      <c r="AC4528" s="122"/>
      <c r="AD4528" s="122"/>
      <c r="AE4528" s="122"/>
      <c r="AF4528" s="122"/>
      <c r="AG4528" s="122"/>
      <c r="AH4528" s="122"/>
      <c r="AI4528" s="122"/>
      <c r="AJ4528" s="122"/>
      <c r="AK4528" s="122"/>
      <c r="AL4528" s="122"/>
      <c r="AM4528" s="122"/>
      <c r="AN4528" s="122"/>
      <c r="AQ4528" t="str">
        <f>IF(AND(OR($B$1="ALL",$B$1=C4528),OR($E$1="ALL",$E$1=D4528),OR($B$2="ALL",$B$2=A4528),OR($E$2="ALL",IFERROR(SEARCH($E$2,B4528),0)&gt;0)),"MATCH","")</f>
        <v/>
      </c>
    </row>
    <row r="4529" spans="1:43" ht="14.25" customHeight="1" x14ac:dyDescent="0.25">
      <c r="A4529" s="108" t="s">
        <v>1137</v>
      </c>
      <c r="B4529" s="136" t="s">
        <v>1138</v>
      </c>
      <c r="C4529" s="136" t="s">
        <v>1139</v>
      </c>
      <c r="D4529" s="136" t="s">
        <v>1140</v>
      </c>
      <c r="E4529" s="136" t="s">
        <v>1141</v>
      </c>
      <c r="F4529" s="136" t="s">
        <v>1142</v>
      </c>
      <c r="G4529" s="136" t="s">
        <v>1143</v>
      </c>
      <c r="H4529" s="136" t="s">
        <v>1144</v>
      </c>
      <c r="I4529" s="136" t="s">
        <v>1145</v>
      </c>
      <c r="J4529" s="136" t="s">
        <v>1146</v>
      </c>
      <c r="K4529" s="136" t="s">
        <v>1147</v>
      </c>
      <c r="L4529" s="136" t="s">
        <v>1148</v>
      </c>
      <c r="M4529" s="136" t="s">
        <v>1149</v>
      </c>
      <c r="N4529" s="136" t="s">
        <v>1150</v>
      </c>
      <c r="O4529" s="136" t="s">
        <v>1151</v>
      </c>
      <c r="P4529" s="136" t="s">
        <v>1152</v>
      </c>
      <c r="Q4529" s="136" t="s">
        <v>1153</v>
      </c>
      <c r="R4529" s="136" t="s">
        <v>1154</v>
      </c>
      <c r="S4529" s="136" t="s">
        <v>1155</v>
      </c>
      <c r="T4529" s="136" t="s">
        <v>1156</v>
      </c>
      <c r="U4529" s="136" t="s">
        <v>1157</v>
      </c>
      <c r="V4529" s="136" t="s">
        <v>1158</v>
      </c>
      <c r="W4529" s="136" t="s">
        <v>1159</v>
      </c>
      <c r="X4529" s="136" t="s">
        <v>1160</v>
      </c>
      <c r="Y4529" s="136" t="s">
        <v>1161</v>
      </c>
      <c r="Z4529" s="136" t="s">
        <v>1162</v>
      </c>
      <c r="AA4529" s="136" t="s">
        <v>1163</v>
      </c>
      <c r="AB4529" s="137" t="s">
        <v>156</v>
      </c>
      <c r="AC4529" s="137" t="s">
        <v>157</v>
      </c>
      <c r="AD4529" s="137" t="s">
        <v>158</v>
      </c>
      <c r="AE4529" s="137" t="s">
        <v>139</v>
      </c>
      <c r="AF4529" s="138" t="s">
        <v>140</v>
      </c>
      <c r="AG4529" s="138" t="s">
        <v>141</v>
      </c>
      <c r="AH4529" s="138" t="s">
        <v>142</v>
      </c>
      <c r="AI4529" s="138" t="s">
        <v>143</v>
      </c>
      <c r="AJ4529" s="139" t="s">
        <v>144</v>
      </c>
      <c r="AK4529" s="139" t="s">
        <v>145</v>
      </c>
      <c r="AL4529" s="139" t="s">
        <v>146</v>
      </c>
      <c r="AM4529" s="140" t="s">
        <v>147</v>
      </c>
      <c r="AN4529" s="140" t="s">
        <v>148</v>
      </c>
      <c r="AQ4529" t="str">
        <f>AQ4528</f>
        <v/>
      </c>
    </row>
    <row r="4530" spans="1:43" ht="14.25" customHeight="1" x14ac:dyDescent="0.25">
      <c r="A4530" s="99" t="s">
        <v>1164</v>
      </c>
      <c r="B4530" s="112">
        <f>'Run Rate'!E456</f>
        <v>15</v>
      </c>
      <c r="C4530" s="112">
        <f>'Run Rate'!F456</f>
        <v>2</v>
      </c>
      <c r="D4530" s="112">
        <f>'Run Rate'!G456</f>
        <v>2</v>
      </c>
      <c r="E4530" s="112">
        <f>'Run Rate'!H456</f>
        <v>0</v>
      </c>
      <c r="F4530" s="112">
        <f>'Run Rate'!I456</f>
        <v>9</v>
      </c>
      <c r="G4530" s="112">
        <f>'Run Rate'!J456</f>
        <v>6</v>
      </c>
      <c r="H4530" s="112">
        <f>'Run Rate'!K456</f>
        <v>2</v>
      </c>
      <c r="I4530" s="112">
        <f>'Run Rate'!L456</f>
        <v>5</v>
      </c>
      <c r="J4530" s="112">
        <f>'Run Rate'!M456</f>
        <v>4</v>
      </c>
      <c r="K4530" s="112">
        <f>'Run Rate'!N456</f>
        <v>6</v>
      </c>
      <c r="L4530" s="112">
        <f>'Run Rate'!O456</f>
        <v>16</v>
      </c>
      <c r="M4530" s="112">
        <f>'Run Rate'!P456</f>
        <v>2</v>
      </c>
      <c r="N4530" s="112">
        <f>'Run Rate'!Q456</f>
        <v>6</v>
      </c>
      <c r="O4530" s="112">
        <f>'Run Rate'!R456</f>
        <v>10</v>
      </c>
      <c r="P4530" s="112">
        <f>'Run Rate'!S456</f>
        <v>0</v>
      </c>
      <c r="Q4530" s="112">
        <f>'Run Rate'!T456</f>
        <v>4</v>
      </c>
      <c r="R4530" s="112">
        <f>'Run Rate'!U456</f>
        <v>6</v>
      </c>
      <c r="S4530" s="112">
        <f>'Run Rate'!V456</f>
        <v>3</v>
      </c>
      <c r="T4530" s="112">
        <f>'Run Rate'!W456</f>
        <v>5</v>
      </c>
      <c r="U4530" s="112">
        <f>'Run Rate'!X456</f>
        <v>18</v>
      </c>
      <c r="V4530" s="112">
        <f>'Run Rate'!Y456</f>
        <v>6</v>
      </c>
      <c r="W4530" s="112">
        <f>'Run Rate'!Z456</f>
        <v>4</v>
      </c>
      <c r="X4530" s="112">
        <f>'Run Rate'!AA456</f>
        <v>2</v>
      </c>
      <c r="Y4530" s="112">
        <f>'Run Rate'!AB456</f>
        <v>3</v>
      </c>
      <c r="Z4530" s="112">
        <f>'Run Rate'!AC456</f>
        <v>2</v>
      </c>
      <c r="AA4530" s="112">
        <f>'Run Rate'!AD456</f>
        <v>3</v>
      </c>
      <c r="AB4530" s="113">
        <v>4</v>
      </c>
      <c r="AC4530" s="112">
        <v>4</v>
      </c>
      <c r="AD4530" s="112">
        <v>4</v>
      </c>
      <c r="AE4530" s="112">
        <v>5</v>
      </c>
      <c r="AF4530" s="112">
        <v>5</v>
      </c>
      <c r="AG4530" s="112">
        <v>5</v>
      </c>
      <c r="AH4530" s="112">
        <v>5</v>
      </c>
      <c r="AI4530" s="112">
        <v>5</v>
      </c>
      <c r="AJ4530" s="112">
        <v>5</v>
      </c>
      <c r="AK4530" s="112">
        <v>5</v>
      </c>
      <c r="AL4530" s="112">
        <v>5</v>
      </c>
      <c r="AM4530" s="112">
        <v>5</v>
      </c>
      <c r="AN4530" s="112">
        <v>5</v>
      </c>
      <c r="AQ4530" t="str">
        <f>AQ4528</f>
        <v/>
      </c>
    </row>
    <row r="4531" spans="1:43" ht="14.25" customHeight="1" x14ac:dyDescent="0.25">
      <c r="A4531" s="99" t="s">
        <v>1165</v>
      </c>
      <c r="B4531" s="114"/>
      <c r="C4531" s="114"/>
      <c r="D4531" s="114"/>
      <c r="E4531" s="114"/>
      <c r="F4531" s="114"/>
      <c r="G4531" s="114"/>
      <c r="H4531" s="114"/>
      <c r="I4531" s="114"/>
      <c r="J4531" s="114"/>
      <c r="K4531" s="114"/>
      <c r="L4531" s="114"/>
      <c r="M4531" s="114"/>
      <c r="N4531" s="114"/>
      <c r="O4531" s="114"/>
      <c r="P4531" s="114"/>
      <c r="Q4531" s="114"/>
      <c r="R4531" s="114"/>
      <c r="S4531" s="114"/>
      <c r="T4531" s="114"/>
      <c r="U4531" s="114"/>
      <c r="V4531" s="114"/>
      <c r="W4531" s="115"/>
      <c r="X4531" s="115"/>
      <c r="Y4531" s="115"/>
      <c r="Z4531" s="115"/>
      <c r="AA4531" s="112" t="s">
        <v>1166</v>
      </c>
      <c r="AB4531" s="113"/>
      <c r="AC4531" s="112"/>
      <c r="AD4531" s="112"/>
      <c r="AE4531" s="112"/>
      <c r="AF4531" s="112"/>
      <c r="AG4531" s="112"/>
      <c r="AH4531" s="112"/>
      <c r="AI4531" s="112"/>
      <c r="AJ4531" s="112"/>
      <c r="AK4531" s="112"/>
      <c r="AL4531" s="112"/>
      <c r="AM4531" s="112"/>
      <c r="AN4531" s="112"/>
      <c r="AQ4531" t="str">
        <f>AQ4528</f>
        <v/>
      </c>
    </row>
    <row r="4532" spans="1:43" ht="14.25" customHeight="1" x14ac:dyDescent="0.25">
      <c r="A4532" s="99" t="s">
        <v>1167</v>
      </c>
      <c r="B4532" s="114"/>
      <c r="C4532" s="114"/>
      <c r="D4532" s="114"/>
      <c r="E4532" s="114"/>
      <c r="F4532" s="114"/>
      <c r="G4532" s="114"/>
      <c r="H4532" s="114"/>
      <c r="I4532" s="114"/>
      <c r="J4532" s="114"/>
      <c r="K4532" s="114"/>
      <c r="L4532" s="114"/>
      <c r="M4532" s="114"/>
      <c r="N4532" s="114"/>
      <c r="O4532" s="114"/>
      <c r="P4532" s="114"/>
      <c r="Q4532" s="114"/>
      <c r="R4532" s="114"/>
      <c r="S4532" s="114"/>
      <c r="T4532" s="114"/>
      <c r="U4532" s="114"/>
      <c r="V4532" s="114"/>
      <c r="W4532" s="115"/>
      <c r="X4532" s="116"/>
      <c r="Y4532" s="117"/>
      <c r="Z4532" s="115"/>
      <c r="AA4532" s="112" t="s">
        <v>1168</v>
      </c>
      <c r="AB4532" s="113">
        <f>'Demand Input VP'!B2269</f>
        <v>0</v>
      </c>
      <c r="AC4532" s="112">
        <f>'Demand Input VP'!C2269</f>
        <v>0</v>
      </c>
      <c r="AD4532" s="112">
        <f>'Demand Input VP'!D2269</f>
        <v>0</v>
      </c>
      <c r="AE4532" s="112">
        <f>'Demand Input VP'!E2269</f>
        <v>0</v>
      </c>
      <c r="AF4532" s="112">
        <f>'Demand Input VP'!F2269</f>
        <v>0</v>
      </c>
      <c r="AG4532" s="112">
        <f>'Demand Input VP'!G2269</f>
        <v>0</v>
      </c>
      <c r="AH4532" s="112">
        <f>'Demand Input VP'!H2269</f>
        <v>0</v>
      </c>
      <c r="AI4532" s="112">
        <f>'Demand Input VP'!I2269</f>
        <v>0</v>
      </c>
      <c r="AJ4532" s="112">
        <f>'Demand Input VP'!J2269</f>
        <v>0</v>
      </c>
      <c r="AK4532" s="112">
        <f>'Demand Input VP'!K2269</f>
        <v>0</v>
      </c>
      <c r="AL4532" s="112">
        <f>'Demand Input VP'!L2269</f>
        <v>0</v>
      </c>
      <c r="AM4532" s="112">
        <f>'Demand Input VP'!M2269</f>
        <v>0</v>
      </c>
      <c r="AN4532" s="112">
        <f>'Demand Input VP'!N2269</f>
        <v>0</v>
      </c>
      <c r="AQ4532" t="str">
        <f>AQ4528</f>
        <v/>
      </c>
    </row>
    <row r="4533" spans="1:43" ht="14.25" customHeight="1" x14ac:dyDescent="0.25">
      <c r="A4533" s="99" t="s">
        <v>1169</v>
      </c>
      <c r="B4533" s="118"/>
      <c r="C4533" s="118"/>
      <c r="D4533" s="118"/>
      <c r="E4533" s="118"/>
      <c r="F4533" s="118"/>
      <c r="G4533" s="118"/>
      <c r="H4533" s="118"/>
      <c r="I4533" s="118"/>
      <c r="J4533" s="118"/>
      <c r="K4533" s="118"/>
      <c r="L4533" s="118"/>
      <c r="M4533" s="118"/>
      <c r="N4533" s="118"/>
      <c r="O4533" s="118"/>
      <c r="P4533" s="118"/>
      <c r="Q4533" s="118"/>
      <c r="R4533" s="118"/>
      <c r="S4533" s="118"/>
      <c r="T4533" s="118"/>
      <c r="U4533" s="118"/>
      <c r="V4533" s="118"/>
      <c r="W4533" s="115"/>
      <c r="X4533" s="116"/>
      <c r="Y4533" s="117"/>
      <c r="Z4533" s="119"/>
      <c r="AA4533" s="120" t="s">
        <v>1170</v>
      </c>
      <c r="AB4533" s="121">
        <f>'Demand Input VP'!B2268</f>
        <v>0</v>
      </c>
      <c r="AC4533" s="120">
        <f>'Demand Input VP'!C2268</f>
        <v>0</v>
      </c>
      <c r="AD4533" s="120">
        <f>'Demand Input VP'!D2268</f>
        <v>0</v>
      </c>
      <c r="AE4533" s="120">
        <f>'Demand Input VP'!E2268</f>
        <v>0</v>
      </c>
      <c r="AF4533" s="120">
        <f>'Demand Input VP'!F2268</f>
        <v>0</v>
      </c>
      <c r="AG4533" s="120">
        <f>'Demand Input VP'!G2268</f>
        <v>0</v>
      </c>
      <c r="AH4533" s="120">
        <f>'Demand Input VP'!H2268</f>
        <v>0</v>
      </c>
      <c r="AI4533" s="120">
        <f>'Demand Input VP'!I2268</f>
        <v>0</v>
      </c>
      <c r="AJ4533" s="120">
        <f>'Demand Input VP'!J2268</f>
        <v>0</v>
      </c>
      <c r="AK4533" s="120">
        <f>'Demand Input VP'!K2268</f>
        <v>0</v>
      </c>
      <c r="AL4533" s="120">
        <f>'Demand Input VP'!L2268</f>
        <v>0</v>
      </c>
      <c r="AM4533" s="120">
        <f>'Demand Input VP'!M2268</f>
        <v>0</v>
      </c>
      <c r="AN4533" s="120">
        <f>'Demand Input VP'!N2268</f>
        <v>0</v>
      </c>
      <c r="AQ4533" t="str">
        <f>AQ4528</f>
        <v/>
      </c>
    </row>
    <row r="4534" spans="1:43" ht="14.25" customHeight="1" x14ac:dyDescent="0.25">
      <c r="A4534" s="1"/>
      <c r="B4534" s="122"/>
      <c r="C4534" s="122"/>
      <c r="D4534" s="122"/>
      <c r="E4534" s="122"/>
      <c r="F4534" s="122"/>
      <c r="G4534" s="122"/>
      <c r="H4534" s="122"/>
      <c r="I4534" s="122"/>
      <c r="J4534" s="122"/>
      <c r="K4534" s="122"/>
      <c r="L4534" s="122"/>
      <c r="M4534" s="122"/>
      <c r="N4534" s="122"/>
      <c r="O4534" s="122"/>
      <c r="P4534" s="122"/>
      <c r="Q4534" s="122"/>
      <c r="R4534" s="122"/>
      <c r="S4534" s="122"/>
      <c r="T4534" s="122"/>
      <c r="U4534" s="122"/>
      <c r="V4534" s="122"/>
      <c r="W4534" s="123"/>
      <c r="X4534" s="116"/>
      <c r="Y4534" s="117"/>
      <c r="Z4534" s="123"/>
      <c r="AA4534" s="112" t="s">
        <v>1171</v>
      </c>
      <c r="AB4534" s="113">
        <f>'Demand Input MP'!B2269</f>
        <v>0</v>
      </c>
      <c r="AC4534" s="112">
        <f>'Demand Input MP'!C2269</f>
        <v>0</v>
      </c>
      <c r="AD4534" s="112">
        <f>'Demand Input MP'!D2269</f>
        <v>0</v>
      </c>
      <c r="AE4534" s="112">
        <f>'Demand Input MP'!E2269</f>
        <v>0</v>
      </c>
      <c r="AF4534" s="112">
        <f>'Demand Input MP'!F2269</f>
        <v>0</v>
      </c>
      <c r="AG4534" s="112">
        <f>'Demand Input MP'!G2269</f>
        <v>0</v>
      </c>
      <c r="AH4534" s="112">
        <f>'Demand Input MP'!H2269</f>
        <v>0</v>
      </c>
      <c r="AI4534" s="112">
        <f>'Demand Input MP'!I2269</f>
        <v>0</v>
      </c>
      <c r="AJ4534" s="112">
        <f>'Demand Input MP'!J2269</f>
        <v>0</v>
      </c>
      <c r="AK4534" s="112">
        <f>'Demand Input MP'!K2269</f>
        <v>0</v>
      </c>
      <c r="AL4534" s="112">
        <f>'Demand Input MP'!L2269</f>
        <v>0</v>
      </c>
      <c r="AM4534" s="112">
        <f>'Demand Input MP'!M2269</f>
        <v>0</v>
      </c>
      <c r="AN4534" s="112">
        <f>'Demand Input MP'!N2269</f>
        <v>0</v>
      </c>
      <c r="AQ4534" t="str">
        <f>AQ4528</f>
        <v/>
      </c>
    </row>
    <row r="4535" spans="1:43" ht="14.25" customHeight="1" x14ac:dyDescent="0.25">
      <c r="A4535" s="1"/>
      <c r="B4535" s="122"/>
      <c r="C4535" s="122"/>
      <c r="D4535" s="122"/>
      <c r="E4535" s="122"/>
      <c r="F4535" s="122"/>
      <c r="G4535" s="122"/>
      <c r="H4535" s="122"/>
      <c r="I4535" s="122"/>
      <c r="J4535" s="122"/>
      <c r="K4535" s="122"/>
      <c r="L4535" s="122"/>
      <c r="M4535" s="122"/>
      <c r="N4535" s="122"/>
      <c r="O4535" s="122"/>
      <c r="P4535" s="122"/>
      <c r="Q4535" s="122"/>
      <c r="R4535" s="122"/>
      <c r="S4535" s="122"/>
      <c r="T4535" s="122"/>
      <c r="U4535" s="122"/>
      <c r="V4535" s="124" t="s">
        <v>91</v>
      </c>
      <c r="W4535" s="125">
        <f>IFERROR(IF(SUM('Run Rate History'!E456:AD456)&gt;0,(SUMPRODUCT((B4530:AA4530&gt;=PERCENTILE(B4530:AA4530,0.1))*(B4530:AA4530&lt;=PERCENTILE(B4530:AA4530,0.9))*B4530:AA4530)+SUMPRODUCT(('Run Rate History'!E456:AD456&gt;=PERCENTILE(B4530:AA4530,0.1))*('Run Rate History'!E456:AD456&lt;=PERCENTILE(B4530:AA4530,0.9))*'Run Rate History'!E456:AD456))/(SUMPRODUCT((B4530:AA4530&gt;=PERCENTILE(B4530:AA4530,0.1))*(B4530:AA4530&lt;=PERCENTILE(B4530:AA4530,0.9))*1)+SUMPRODUCT(('Run Rate History'!E456:AD456&gt;=PERCENTILE(B4530:AA4530,0.1))*('Run Rate History'!E456:AD456&lt;=PERCENTILE(B4530:AA4530,0.9))*1)),TRIMMEAN(B4530:AA4530,0.15)),0)</f>
        <v>4.9318181818181817</v>
      </c>
      <c r="X4535" s="126" t="s">
        <v>1172</v>
      </c>
      <c r="Y4535" s="127">
        <f>SUM(B4530:AA4530)/26</f>
        <v>5.4230769230769234</v>
      </c>
      <c r="Z4535" s="128"/>
      <c r="AA4535" s="112" t="s">
        <v>1173</v>
      </c>
      <c r="AB4535" s="113">
        <f>'Demand Input MP'!B2268</f>
        <v>0</v>
      </c>
      <c r="AC4535" s="112">
        <f>'Demand Input MP'!C2268</f>
        <v>0</v>
      </c>
      <c r="AD4535" s="112">
        <f>'Demand Input MP'!D2268</f>
        <v>0</v>
      </c>
      <c r="AE4535" s="112">
        <f>'Demand Input MP'!E2268</f>
        <v>0</v>
      </c>
      <c r="AF4535" s="112">
        <f>'Demand Input MP'!F2268</f>
        <v>0</v>
      </c>
      <c r="AG4535" s="112">
        <f>'Demand Input MP'!G2268</f>
        <v>0</v>
      </c>
      <c r="AH4535" s="112">
        <f>'Demand Input MP'!H2268</f>
        <v>0</v>
      </c>
      <c r="AI4535" s="112">
        <f>'Demand Input MP'!I2268</f>
        <v>0</v>
      </c>
      <c r="AJ4535" s="112">
        <f>'Demand Input MP'!J2268</f>
        <v>0</v>
      </c>
      <c r="AK4535" s="112">
        <f>'Demand Input MP'!K2268</f>
        <v>0</v>
      </c>
      <c r="AL4535" s="112">
        <f>'Demand Input MP'!L2268</f>
        <v>0</v>
      </c>
      <c r="AM4535" s="112">
        <f>'Demand Input MP'!M2268</f>
        <v>0</v>
      </c>
      <c r="AN4535" s="112">
        <f>'Demand Input MP'!N2268</f>
        <v>0</v>
      </c>
      <c r="AQ4535" t="str">
        <f>AQ4528</f>
        <v/>
      </c>
    </row>
    <row r="4536" spans="1:43" ht="14.25" customHeight="1" x14ac:dyDescent="0.25">
      <c r="A4536" s="1"/>
      <c r="B4536" s="122"/>
      <c r="C4536" s="122"/>
      <c r="D4536" s="122"/>
      <c r="E4536" s="122"/>
      <c r="F4536" s="122"/>
      <c r="G4536" s="122"/>
      <c r="H4536" s="122"/>
      <c r="I4536" s="122"/>
      <c r="J4536" s="122"/>
      <c r="K4536" s="122"/>
      <c r="L4536" s="122"/>
      <c r="M4536" s="122"/>
      <c r="N4536" s="122"/>
      <c r="O4536" s="122"/>
      <c r="P4536" s="122"/>
      <c r="Q4536" s="122"/>
      <c r="R4536" s="122"/>
      <c r="S4536" s="122"/>
      <c r="T4536" s="122"/>
      <c r="U4536" s="122"/>
      <c r="V4536" s="124" t="s">
        <v>94</v>
      </c>
      <c r="W4536" s="125">
        <f>IFERROR((1*MIN(MAX(X4530,0.5*IF(SUM('Run Rate History'!E456:AD456)&gt;0,(MEDIAN(IF(B4530:AA4530&gt;0,B4530:AA4530))+MEDIAN(IF('Run Rate History'!E456:AD456&gt;0,'Run Rate History'!E456:AD456)))/2,MEDIAN(IF(B4530:AA4530&gt;0,B4530:AA4530)))),2*IF(SUM('Run Rate History'!E456:AD456)&gt;0,(MEDIAN(IF(B4530:AA4530&gt;0,B4530:AA4530))+MEDIAN(IF('Run Rate History'!E456:AD456&gt;0,'Run Rate History'!E456:AD456)))/2,MEDIAN(IF(B4530:AA4530&gt;0,B4530:AA4530))))+2*MIN(MAX(Y4530,0.5*IF(SUM('Run Rate History'!E456:AD456)&gt;0,(MEDIAN(IF(B4530:AA4530&gt;0,B4530:AA4530))+MEDIAN(IF('Run Rate History'!E456:AD456&gt;0,'Run Rate History'!E456:AD456)))/2,MEDIAN(IF(B4530:AA4530&gt;0,B4530:AA4530)))),2*IF(SUM('Run Rate History'!E456:AD456)&gt;0,(MEDIAN(IF(B4530:AA4530&gt;0,B4530:AA4530))+MEDIAN(IF('Run Rate History'!E456:AD456&gt;0,'Run Rate History'!E456:AD456)))/2,MEDIAN(IF(B4530:AA4530&gt;0,B4530:AA4530))))+3*MIN(MAX(Z4530,0.5*IF(SUM('Run Rate History'!E456:AD456)&gt;0,(MEDIAN(IF(B4530:AA4530&gt;0,B4530:AA4530))+MEDIAN(IF('Run Rate History'!E456:AD456&gt;0,'Run Rate History'!E456:AD456)))/2,MEDIAN(IF(B4530:AA4530&gt;0,B4530:AA4530)))),2*IF(SUM('Run Rate History'!E456:AD456)&gt;0,(MEDIAN(IF(B4530:AA4530&gt;0,B4530:AA4530))+MEDIAN(IF('Run Rate History'!E456:AD456&gt;0,'Run Rate History'!E456:AD456)))/2,MEDIAN(IF(B4530:AA4530&gt;0,B4530:AA4530))))+4*MIN(MAX(AA4530,0.5*IF(SUM('Run Rate History'!E456:AD456)&gt;0,(MEDIAN(IF(B4530:AA4530&gt;0,B4530:AA4530))+MEDIAN(IF('Run Rate History'!E456:AD456&gt;0,'Run Rate History'!E456:AD456)))/2,MEDIAN(IF(B4530:AA4530&gt;0,B4530:AA4530)))),2*IF(SUM('Run Rate History'!E456:AD456)&gt;0,(MEDIAN(IF(B4530:AA4530&gt;0,B4530:AA4530))+MEDIAN(IF('Run Rate History'!E456:AD456&gt;0,'Run Rate History'!E456:AD456)))/2,MEDIAN(IF(B4530:AA4530&gt;0,B4530:AA4530)))))/10,0)</f>
        <v>2.8</v>
      </c>
      <c r="X4536" s="129" t="s">
        <v>1174</v>
      </c>
      <c r="Y4536" s="130">
        <f>IFERROR(VLOOKUP(A4528,'Stanje zaliha'!A:E,5,FALSE()),0)</f>
        <v>0</v>
      </c>
      <c r="Z4536" s="131"/>
      <c r="AA4536" s="113" t="s">
        <v>1175</v>
      </c>
      <c r="AB4536" s="118">
        <f t="shared" ref="AB4536:AN4536" si="904">SUM(AB4532:AB4535)</f>
        <v>0</v>
      </c>
      <c r="AC4536" s="118">
        <f t="shared" si="904"/>
        <v>0</v>
      </c>
      <c r="AD4536" s="118">
        <f t="shared" si="904"/>
        <v>0</v>
      </c>
      <c r="AE4536" s="118">
        <f t="shared" si="904"/>
        <v>0</v>
      </c>
      <c r="AF4536" s="118">
        <f t="shared" si="904"/>
        <v>0</v>
      </c>
      <c r="AG4536" s="118">
        <f t="shared" si="904"/>
        <v>0</v>
      </c>
      <c r="AH4536" s="118">
        <f t="shared" si="904"/>
        <v>0</v>
      </c>
      <c r="AI4536" s="118">
        <f t="shared" si="904"/>
        <v>0</v>
      </c>
      <c r="AJ4536" s="118">
        <f t="shared" si="904"/>
        <v>0</v>
      </c>
      <c r="AK4536" s="118">
        <f t="shared" si="904"/>
        <v>0</v>
      </c>
      <c r="AL4536" s="118">
        <f t="shared" si="904"/>
        <v>0</v>
      </c>
      <c r="AM4536" s="118">
        <f t="shared" si="904"/>
        <v>0</v>
      </c>
      <c r="AN4536" s="118">
        <f t="shared" si="904"/>
        <v>0</v>
      </c>
      <c r="AQ4536" t="str">
        <f>AQ4528</f>
        <v/>
      </c>
    </row>
    <row r="4537" spans="1:43" ht="14.25" customHeight="1" x14ac:dyDescent="0.25">
      <c r="A4537" s="1"/>
      <c r="B4537" s="122"/>
      <c r="C4537" s="122"/>
      <c r="D4537" s="122"/>
      <c r="E4537" s="122"/>
      <c r="F4537" s="122"/>
      <c r="G4537" s="122"/>
      <c r="H4537" s="122"/>
      <c r="I4537" s="122"/>
      <c r="J4537" s="122"/>
      <c r="K4537" s="122"/>
      <c r="L4537" s="122"/>
      <c r="M4537" s="122"/>
      <c r="N4537" s="122"/>
      <c r="O4537" s="122"/>
      <c r="P4537" s="122"/>
      <c r="Q4537" s="122"/>
      <c r="R4537" s="122"/>
      <c r="S4537" s="122"/>
      <c r="T4537" s="122"/>
      <c r="U4537" s="122"/>
      <c r="V4537" s="124" t="s">
        <v>95</v>
      </c>
      <c r="W4537" s="125">
        <f>IFERROR(0.6*W4536+0.4*W4535,0)</f>
        <v>3.6527272727272724</v>
      </c>
      <c r="X4537" s="132" t="s">
        <v>1176</v>
      </c>
      <c r="Y4537" s="133">
        <f>IFERROR(SUMIF('Popis poslanih narudžbi'!A:A,A4528,'Popis poslanih narudžbi'!C:C),0)</f>
        <v>0</v>
      </c>
      <c r="Z4537" s="131"/>
      <c r="AA4537" s="134" t="s">
        <v>1177</v>
      </c>
      <c r="AB4537" s="118">
        <f t="shared" ref="AB4537:AN4537" si="905">AB4530+AB4536</f>
        <v>4</v>
      </c>
      <c r="AC4537" s="118">
        <f t="shared" si="905"/>
        <v>4</v>
      </c>
      <c r="AD4537" s="118">
        <f t="shared" si="905"/>
        <v>4</v>
      </c>
      <c r="AE4537" s="118">
        <f t="shared" si="905"/>
        <v>5</v>
      </c>
      <c r="AF4537" s="118">
        <f t="shared" si="905"/>
        <v>5</v>
      </c>
      <c r="AG4537" s="118">
        <f t="shared" si="905"/>
        <v>5</v>
      </c>
      <c r="AH4537" s="118">
        <f t="shared" si="905"/>
        <v>5</v>
      </c>
      <c r="AI4537" s="118">
        <f t="shared" si="905"/>
        <v>5</v>
      </c>
      <c r="AJ4537" s="118">
        <f t="shared" si="905"/>
        <v>5</v>
      </c>
      <c r="AK4537" s="118">
        <f t="shared" si="905"/>
        <v>5</v>
      </c>
      <c r="AL4537" s="118">
        <f t="shared" si="905"/>
        <v>5</v>
      </c>
      <c r="AM4537" s="118">
        <f t="shared" si="905"/>
        <v>5</v>
      </c>
      <c r="AN4537" s="118">
        <f t="shared" si="905"/>
        <v>5</v>
      </c>
      <c r="AQ4537" t="str">
        <f>AQ4528</f>
        <v/>
      </c>
    </row>
    <row r="4538" spans="1:43" ht="14.25" customHeight="1" x14ac:dyDescent="0.25">
      <c r="A4538" s="107" t="str">
        <f>'Run Rate'!A457</f>
        <v>FIT05843</v>
      </c>
      <c r="B4538" s="135" t="str">
        <f>'Run Rate'!B457</f>
        <v>Bučica gumirana heksagonalna 10 kg</v>
      </c>
      <c r="C4538" s="135" t="str">
        <f>'Run Rate'!C457</f>
        <v>FITNESS OPREMA</v>
      </c>
      <c r="D4538" s="135" t="str">
        <f>'Run Rate'!D457</f>
        <v>03 BRONZE</v>
      </c>
      <c r="E4538" s="122"/>
      <c r="F4538" s="122"/>
      <c r="G4538" s="122"/>
      <c r="H4538" s="122"/>
      <c r="I4538" s="122"/>
      <c r="J4538" s="122"/>
      <c r="K4538" s="122"/>
      <c r="L4538" s="122"/>
      <c r="M4538" s="122"/>
      <c r="N4538" s="122"/>
      <c r="O4538" s="122"/>
      <c r="P4538" s="122"/>
      <c r="Q4538" s="122"/>
      <c r="R4538" s="122"/>
      <c r="S4538" s="122"/>
      <c r="T4538" s="122"/>
      <c r="U4538" s="122"/>
      <c r="V4538" s="122"/>
      <c r="W4538" s="122"/>
      <c r="X4538" s="122"/>
      <c r="Y4538" s="122"/>
      <c r="Z4538" s="122"/>
      <c r="AA4538" s="122"/>
      <c r="AB4538" s="122"/>
      <c r="AC4538" s="122"/>
      <c r="AD4538" s="122"/>
      <c r="AE4538" s="122"/>
      <c r="AF4538" s="122"/>
      <c r="AG4538" s="122"/>
      <c r="AH4538" s="122"/>
      <c r="AI4538" s="122"/>
      <c r="AJ4538" s="122"/>
      <c r="AK4538" s="122"/>
      <c r="AL4538" s="122"/>
      <c r="AM4538" s="122"/>
      <c r="AN4538" s="122"/>
      <c r="AQ4538" t="str">
        <f>IF(AND(OR($B$1="ALL",$B$1=C4538),OR($E$1="ALL",$E$1=D4538),OR($B$2="ALL",$B$2=A4538),OR($E$2="ALL",IFERROR(SEARCH($E$2,B4538),0)&gt;0)),"MATCH","")</f>
        <v/>
      </c>
    </row>
    <row r="4539" spans="1:43" ht="14.25" customHeight="1" x14ac:dyDescent="0.25">
      <c r="A4539" s="108" t="s">
        <v>1137</v>
      </c>
      <c r="B4539" s="136" t="s">
        <v>1138</v>
      </c>
      <c r="C4539" s="136" t="s">
        <v>1139</v>
      </c>
      <c r="D4539" s="136" t="s">
        <v>1140</v>
      </c>
      <c r="E4539" s="136" t="s">
        <v>1141</v>
      </c>
      <c r="F4539" s="136" t="s">
        <v>1142</v>
      </c>
      <c r="G4539" s="136" t="s">
        <v>1143</v>
      </c>
      <c r="H4539" s="136" t="s">
        <v>1144</v>
      </c>
      <c r="I4539" s="136" t="s">
        <v>1145</v>
      </c>
      <c r="J4539" s="136" t="s">
        <v>1146</v>
      </c>
      <c r="K4539" s="136" t="s">
        <v>1147</v>
      </c>
      <c r="L4539" s="136" t="s">
        <v>1148</v>
      </c>
      <c r="M4539" s="136" t="s">
        <v>1149</v>
      </c>
      <c r="N4539" s="136" t="s">
        <v>1150</v>
      </c>
      <c r="O4539" s="136" t="s">
        <v>1151</v>
      </c>
      <c r="P4539" s="136" t="s">
        <v>1152</v>
      </c>
      <c r="Q4539" s="136" t="s">
        <v>1153</v>
      </c>
      <c r="R4539" s="136" t="s">
        <v>1154</v>
      </c>
      <c r="S4539" s="136" t="s">
        <v>1155</v>
      </c>
      <c r="T4539" s="136" t="s">
        <v>1156</v>
      </c>
      <c r="U4539" s="136" t="s">
        <v>1157</v>
      </c>
      <c r="V4539" s="136" t="s">
        <v>1158</v>
      </c>
      <c r="W4539" s="136" t="s">
        <v>1159</v>
      </c>
      <c r="X4539" s="136" t="s">
        <v>1160</v>
      </c>
      <c r="Y4539" s="136" t="s">
        <v>1161</v>
      </c>
      <c r="Z4539" s="136" t="s">
        <v>1162</v>
      </c>
      <c r="AA4539" s="136" t="s">
        <v>1163</v>
      </c>
      <c r="AB4539" s="137" t="s">
        <v>156</v>
      </c>
      <c r="AC4539" s="137" t="s">
        <v>157</v>
      </c>
      <c r="AD4539" s="137" t="s">
        <v>158</v>
      </c>
      <c r="AE4539" s="137" t="s">
        <v>139</v>
      </c>
      <c r="AF4539" s="138" t="s">
        <v>140</v>
      </c>
      <c r="AG4539" s="138" t="s">
        <v>141</v>
      </c>
      <c r="AH4539" s="138" t="s">
        <v>142</v>
      </c>
      <c r="AI4539" s="138" t="s">
        <v>143</v>
      </c>
      <c r="AJ4539" s="139" t="s">
        <v>144</v>
      </c>
      <c r="AK4539" s="139" t="s">
        <v>145</v>
      </c>
      <c r="AL4539" s="139" t="s">
        <v>146</v>
      </c>
      <c r="AM4539" s="140" t="s">
        <v>147</v>
      </c>
      <c r="AN4539" s="140" t="s">
        <v>148</v>
      </c>
      <c r="AQ4539" t="str">
        <f>AQ4538</f>
        <v/>
      </c>
    </row>
    <row r="4540" spans="1:43" ht="14.25" customHeight="1" x14ac:dyDescent="0.25">
      <c r="A4540" s="99" t="s">
        <v>1164</v>
      </c>
      <c r="B4540" s="112">
        <f>'Run Rate'!E457</f>
        <v>0</v>
      </c>
      <c r="C4540" s="112">
        <f>'Run Rate'!F457</f>
        <v>0</v>
      </c>
      <c r="D4540" s="112">
        <f>'Run Rate'!G457</f>
        <v>0</v>
      </c>
      <c r="E4540" s="112">
        <f>'Run Rate'!H457</f>
        <v>0</v>
      </c>
      <c r="F4540" s="112">
        <f>'Run Rate'!I457</f>
        <v>0</v>
      </c>
      <c r="G4540" s="112">
        <f>'Run Rate'!J457</f>
        <v>0</v>
      </c>
      <c r="H4540" s="112">
        <f>'Run Rate'!K457</f>
        <v>11</v>
      </c>
      <c r="I4540" s="112">
        <f>'Run Rate'!L457</f>
        <v>16</v>
      </c>
      <c r="J4540" s="112">
        <f>'Run Rate'!M457</f>
        <v>22</v>
      </c>
      <c r="K4540" s="112">
        <f>'Run Rate'!N457</f>
        <v>11</v>
      </c>
      <c r="L4540" s="112">
        <f>'Run Rate'!O457</f>
        <v>11</v>
      </c>
      <c r="M4540" s="112">
        <f>'Run Rate'!P457</f>
        <v>4</v>
      </c>
      <c r="N4540" s="112">
        <f>'Run Rate'!Q457</f>
        <v>0</v>
      </c>
      <c r="O4540" s="112">
        <f>'Run Rate'!R457</f>
        <v>0</v>
      </c>
      <c r="P4540" s="112">
        <f>'Run Rate'!S457</f>
        <v>1</v>
      </c>
      <c r="Q4540" s="112">
        <f>'Run Rate'!T457</f>
        <v>2</v>
      </c>
      <c r="R4540" s="112">
        <f>'Run Rate'!U457</f>
        <v>0</v>
      </c>
      <c r="S4540" s="112">
        <f>'Run Rate'!V457</f>
        <v>1</v>
      </c>
      <c r="T4540" s="112">
        <f>'Run Rate'!W457</f>
        <v>2</v>
      </c>
      <c r="U4540" s="112">
        <f>'Run Rate'!X457</f>
        <v>0</v>
      </c>
      <c r="V4540" s="112">
        <f>'Run Rate'!Y457</f>
        <v>0</v>
      </c>
      <c r="W4540" s="112">
        <f>'Run Rate'!Z457</f>
        <v>0</v>
      </c>
      <c r="X4540" s="112">
        <f>'Run Rate'!AA457</f>
        <v>0</v>
      </c>
      <c r="Y4540" s="112">
        <f>'Run Rate'!AB457</f>
        <v>-2</v>
      </c>
      <c r="Z4540" s="112">
        <f>'Run Rate'!AC457</f>
        <v>1</v>
      </c>
      <c r="AA4540" s="112">
        <f>'Run Rate'!AD457</f>
        <v>1</v>
      </c>
      <c r="AB4540" s="113">
        <v>1</v>
      </c>
      <c r="AC4540" s="112">
        <v>1</v>
      </c>
      <c r="AD4540" s="112">
        <v>1</v>
      </c>
      <c r="AE4540" s="112">
        <v>1</v>
      </c>
      <c r="AF4540" s="112">
        <v>1</v>
      </c>
      <c r="AG4540" s="112">
        <v>1</v>
      </c>
      <c r="AH4540" s="112">
        <v>1</v>
      </c>
      <c r="AI4540" s="112">
        <v>1</v>
      </c>
      <c r="AJ4540" s="112">
        <v>1</v>
      </c>
      <c r="AK4540" s="112">
        <v>1</v>
      </c>
      <c r="AL4540" s="112">
        <v>1</v>
      </c>
      <c r="AM4540" s="112">
        <v>1</v>
      </c>
      <c r="AN4540" s="112">
        <v>1</v>
      </c>
      <c r="AQ4540" t="str">
        <f>AQ4538</f>
        <v/>
      </c>
    </row>
    <row r="4541" spans="1:43" ht="14.25" customHeight="1" x14ac:dyDescent="0.25">
      <c r="A4541" s="99" t="s">
        <v>1165</v>
      </c>
      <c r="B4541" s="114"/>
      <c r="C4541" s="114"/>
      <c r="D4541" s="114"/>
      <c r="E4541" s="114"/>
      <c r="F4541" s="114"/>
      <c r="G4541" s="114"/>
      <c r="H4541" s="114"/>
      <c r="I4541" s="114"/>
      <c r="J4541" s="114"/>
      <c r="K4541" s="114"/>
      <c r="L4541" s="114"/>
      <c r="M4541" s="114"/>
      <c r="N4541" s="114"/>
      <c r="O4541" s="114"/>
      <c r="P4541" s="114"/>
      <c r="Q4541" s="114"/>
      <c r="R4541" s="114"/>
      <c r="S4541" s="114"/>
      <c r="T4541" s="114"/>
      <c r="U4541" s="114"/>
      <c r="V4541" s="114"/>
      <c r="W4541" s="115"/>
      <c r="X4541" s="115"/>
      <c r="Y4541" s="115"/>
      <c r="Z4541" s="115"/>
      <c r="AA4541" s="112" t="s">
        <v>1166</v>
      </c>
      <c r="AB4541" s="113"/>
      <c r="AC4541" s="112"/>
      <c r="AD4541" s="112"/>
      <c r="AE4541" s="112"/>
      <c r="AF4541" s="112"/>
      <c r="AG4541" s="112"/>
      <c r="AH4541" s="112"/>
      <c r="AI4541" s="112"/>
      <c r="AJ4541" s="112"/>
      <c r="AK4541" s="112"/>
      <c r="AL4541" s="112"/>
      <c r="AM4541" s="112"/>
      <c r="AN4541" s="112"/>
      <c r="AQ4541" t="str">
        <f>AQ4538</f>
        <v/>
      </c>
    </row>
    <row r="4542" spans="1:43" ht="14.25" customHeight="1" x14ac:dyDescent="0.25">
      <c r="A4542" s="99" t="s">
        <v>1167</v>
      </c>
      <c r="B4542" s="114"/>
      <c r="C4542" s="114"/>
      <c r="D4542" s="114"/>
      <c r="E4542" s="114"/>
      <c r="F4542" s="114"/>
      <c r="G4542" s="114"/>
      <c r="H4542" s="114"/>
      <c r="I4542" s="114"/>
      <c r="J4542" s="114"/>
      <c r="K4542" s="114"/>
      <c r="L4542" s="114"/>
      <c r="M4542" s="114"/>
      <c r="N4542" s="114"/>
      <c r="O4542" s="114"/>
      <c r="P4542" s="114"/>
      <c r="Q4542" s="114"/>
      <c r="R4542" s="114"/>
      <c r="S4542" s="114"/>
      <c r="T4542" s="114"/>
      <c r="U4542" s="114"/>
      <c r="V4542" s="114"/>
      <c r="W4542" s="115"/>
      <c r="X4542" s="116"/>
      <c r="Y4542" s="117"/>
      <c r="Z4542" s="115"/>
      <c r="AA4542" s="112" t="s">
        <v>1168</v>
      </c>
      <c r="AB4542" s="113">
        <f>'Demand Input VP'!B2274</f>
        <v>0</v>
      </c>
      <c r="AC4542" s="112">
        <f>'Demand Input VP'!C2274</f>
        <v>0</v>
      </c>
      <c r="AD4542" s="112">
        <f>'Demand Input VP'!D2274</f>
        <v>0</v>
      </c>
      <c r="AE4542" s="112">
        <f>'Demand Input VP'!E2274</f>
        <v>0</v>
      </c>
      <c r="AF4542" s="112">
        <f>'Demand Input VP'!F2274</f>
        <v>0</v>
      </c>
      <c r="AG4542" s="112">
        <f>'Demand Input VP'!G2274</f>
        <v>0</v>
      </c>
      <c r="AH4542" s="112">
        <f>'Demand Input VP'!H2274</f>
        <v>0</v>
      </c>
      <c r="AI4542" s="112">
        <f>'Demand Input VP'!I2274</f>
        <v>0</v>
      </c>
      <c r="AJ4542" s="112">
        <f>'Demand Input VP'!J2274</f>
        <v>0</v>
      </c>
      <c r="AK4542" s="112">
        <f>'Demand Input VP'!K2274</f>
        <v>0</v>
      </c>
      <c r="AL4542" s="112">
        <f>'Demand Input VP'!L2274</f>
        <v>0</v>
      </c>
      <c r="AM4542" s="112">
        <f>'Demand Input VP'!M2274</f>
        <v>0</v>
      </c>
      <c r="AN4542" s="112">
        <f>'Demand Input VP'!N2274</f>
        <v>0</v>
      </c>
      <c r="AQ4542" t="str">
        <f>AQ4538</f>
        <v/>
      </c>
    </row>
    <row r="4543" spans="1:43" ht="14.25" customHeight="1" x14ac:dyDescent="0.25">
      <c r="A4543" s="99" t="s">
        <v>1169</v>
      </c>
      <c r="B4543" s="118"/>
      <c r="C4543" s="118"/>
      <c r="D4543" s="118"/>
      <c r="E4543" s="118"/>
      <c r="F4543" s="118"/>
      <c r="G4543" s="118"/>
      <c r="H4543" s="118"/>
      <c r="I4543" s="118"/>
      <c r="J4543" s="118"/>
      <c r="K4543" s="118"/>
      <c r="L4543" s="118"/>
      <c r="M4543" s="118"/>
      <c r="N4543" s="118"/>
      <c r="O4543" s="118"/>
      <c r="P4543" s="118"/>
      <c r="Q4543" s="118"/>
      <c r="R4543" s="118"/>
      <c r="S4543" s="118"/>
      <c r="T4543" s="118"/>
      <c r="U4543" s="118"/>
      <c r="V4543" s="118"/>
      <c r="W4543" s="115"/>
      <c r="X4543" s="116"/>
      <c r="Y4543" s="117"/>
      <c r="Z4543" s="119"/>
      <c r="AA4543" s="120" t="s">
        <v>1170</v>
      </c>
      <c r="AB4543" s="121">
        <f>'Demand Input VP'!B2273</f>
        <v>0</v>
      </c>
      <c r="AC4543" s="120">
        <f>'Demand Input VP'!C2273</f>
        <v>0</v>
      </c>
      <c r="AD4543" s="120">
        <f>'Demand Input VP'!D2273</f>
        <v>0</v>
      </c>
      <c r="AE4543" s="120">
        <f>'Demand Input VP'!E2273</f>
        <v>0</v>
      </c>
      <c r="AF4543" s="120">
        <f>'Demand Input VP'!F2273</f>
        <v>0</v>
      </c>
      <c r="AG4543" s="120">
        <f>'Demand Input VP'!G2273</f>
        <v>0</v>
      </c>
      <c r="AH4543" s="120">
        <f>'Demand Input VP'!H2273</f>
        <v>0</v>
      </c>
      <c r="AI4543" s="120">
        <f>'Demand Input VP'!I2273</f>
        <v>0</v>
      </c>
      <c r="AJ4543" s="120">
        <f>'Demand Input VP'!J2273</f>
        <v>0</v>
      </c>
      <c r="AK4543" s="120">
        <f>'Demand Input VP'!K2273</f>
        <v>0</v>
      </c>
      <c r="AL4543" s="120">
        <f>'Demand Input VP'!L2273</f>
        <v>0</v>
      </c>
      <c r="AM4543" s="120">
        <f>'Demand Input VP'!M2273</f>
        <v>0</v>
      </c>
      <c r="AN4543" s="120">
        <f>'Demand Input VP'!N2273</f>
        <v>0</v>
      </c>
      <c r="AQ4543" t="str">
        <f>AQ4538</f>
        <v/>
      </c>
    </row>
    <row r="4544" spans="1:43" ht="14.25" customHeight="1" x14ac:dyDescent="0.25">
      <c r="A4544" s="1"/>
      <c r="B4544" s="122"/>
      <c r="C4544" s="122"/>
      <c r="D4544" s="122"/>
      <c r="E4544" s="122"/>
      <c r="F4544" s="122"/>
      <c r="G4544" s="122"/>
      <c r="H4544" s="122"/>
      <c r="I4544" s="122"/>
      <c r="J4544" s="122"/>
      <c r="K4544" s="122"/>
      <c r="L4544" s="122"/>
      <c r="M4544" s="122"/>
      <c r="N4544" s="122"/>
      <c r="O4544" s="122"/>
      <c r="P4544" s="122"/>
      <c r="Q4544" s="122"/>
      <c r="R4544" s="122"/>
      <c r="S4544" s="122"/>
      <c r="T4544" s="122"/>
      <c r="U4544" s="122"/>
      <c r="V4544" s="122"/>
      <c r="W4544" s="123"/>
      <c r="X4544" s="116"/>
      <c r="Y4544" s="117"/>
      <c r="Z4544" s="123"/>
      <c r="AA4544" s="112" t="s">
        <v>1171</v>
      </c>
      <c r="AB4544" s="113">
        <f>'Demand Input MP'!B2274</f>
        <v>0</v>
      </c>
      <c r="AC4544" s="112">
        <f>'Demand Input MP'!C2274</f>
        <v>0</v>
      </c>
      <c r="AD4544" s="112">
        <f>'Demand Input MP'!D2274</f>
        <v>0</v>
      </c>
      <c r="AE4544" s="112">
        <f>'Demand Input MP'!E2274</f>
        <v>0</v>
      </c>
      <c r="AF4544" s="112">
        <f>'Demand Input MP'!F2274</f>
        <v>0</v>
      </c>
      <c r="AG4544" s="112">
        <f>'Demand Input MP'!G2274</f>
        <v>0</v>
      </c>
      <c r="AH4544" s="112">
        <f>'Demand Input MP'!H2274</f>
        <v>0</v>
      </c>
      <c r="AI4544" s="112">
        <f>'Demand Input MP'!I2274</f>
        <v>0</v>
      </c>
      <c r="AJ4544" s="112">
        <f>'Demand Input MP'!J2274</f>
        <v>0</v>
      </c>
      <c r="AK4544" s="112">
        <f>'Demand Input MP'!K2274</f>
        <v>0</v>
      </c>
      <c r="AL4544" s="112">
        <f>'Demand Input MP'!L2274</f>
        <v>0</v>
      </c>
      <c r="AM4544" s="112">
        <f>'Demand Input MP'!M2274</f>
        <v>0</v>
      </c>
      <c r="AN4544" s="112">
        <f>'Demand Input MP'!N2274</f>
        <v>0</v>
      </c>
      <c r="AQ4544" t="str">
        <f>AQ4538</f>
        <v/>
      </c>
    </row>
    <row r="4545" spans="1:43" ht="14.25" customHeight="1" x14ac:dyDescent="0.25">
      <c r="A4545" s="1"/>
      <c r="B4545" s="122"/>
      <c r="C4545" s="122"/>
      <c r="D4545" s="122"/>
      <c r="E4545" s="122"/>
      <c r="F4545" s="122"/>
      <c r="G4545" s="122"/>
      <c r="H4545" s="122"/>
      <c r="I4545" s="122"/>
      <c r="J4545" s="122"/>
      <c r="K4545" s="122"/>
      <c r="L4545" s="122"/>
      <c r="M4545" s="122"/>
      <c r="N4545" s="122"/>
      <c r="O4545" s="122"/>
      <c r="P4545" s="122"/>
      <c r="Q4545" s="122"/>
      <c r="R4545" s="122"/>
      <c r="S4545" s="122"/>
      <c r="T4545" s="122"/>
      <c r="U4545" s="122"/>
      <c r="V4545" s="124" t="s">
        <v>91</v>
      </c>
      <c r="W4545" s="125">
        <f>IFERROR(IF(SUM('Run Rate History'!E457:AD457)&gt;0,(SUMPRODUCT((B4540:AA4540&gt;=PERCENTILE(B4540:AA4540,0.1))*(B4540:AA4540&lt;=PERCENTILE(B4540:AA4540,0.9))*B4540:AA4540)+SUMPRODUCT(('Run Rate History'!E457:AD457&gt;=PERCENTILE(B4540:AA4540,0.1))*('Run Rate History'!E457:AD457&lt;=PERCENTILE(B4540:AA4540,0.9))*'Run Rate History'!E457:AD457))/(SUMPRODUCT((B4540:AA4540&gt;=PERCENTILE(B4540:AA4540,0.1))*(B4540:AA4540&lt;=PERCENTILE(B4540:AA4540,0.9))*1)+SUMPRODUCT(('Run Rate History'!E457:AD457&gt;=PERCENTILE(B4540:AA4540,0.1))*('Run Rate History'!E457:AD457&lt;=PERCENTILE(B4540:AA4540,0.9))*1)),TRIMMEAN(B4540:AA4540,0.15)),0)</f>
        <v>3.0625</v>
      </c>
      <c r="X4545" s="126" t="s">
        <v>1172</v>
      </c>
      <c r="Y4545" s="127">
        <f>SUM(B4540:AA4540)/26</f>
        <v>3.1153846153846154</v>
      </c>
      <c r="Z4545" s="128"/>
      <c r="AA4545" s="112" t="s">
        <v>1173</v>
      </c>
      <c r="AB4545" s="113">
        <f>'Demand Input MP'!B2273</f>
        <v>0</v>
      </c>
      <c r="AC4545" s="112">
        <f>'Demand Input MP'!C2273</f>
        <v>0</v>
      </c>
      <c r="AD4545" s="112">
        <f>'Demand Input MP'!D2273</f>
        <v>0</v>
      </c>
      <c r="AE4545" s="112">
        <f>'Demand Input MP'!E2273</f>
        <v>0</v>
      </c>
      <c r="AF4545" s="112">
        <f>'Demand Input MP'!F2273</f>
        <v>0</v>
      </c>
      <c r="AG4545" s="112">
        <f>'Demand Input MP'!G2273</f>
        <v>0</v>
      </c>
      <c r="AH4545" s="112">
        <f>'Demand Input MP'!H2273</f>
        <v>0</v>
      </c>
      <c r="AI4545" s="112">
        <f>'Demand Input MP'!I2273</f>
        <v>0</v>
      </c>
      <c r="AJ4545" s="112">
        <f>'Demand Input MP'!J2273</f>
        <v>0</v>
      </c>
      <c r="AK4545" s="112">
        <f>'Demand Input MP'!K2273</f>
        <v>0</v>
      </c>
      <c r="AL4545" s="112">
        <f>'Demand Input MP'!L2273</f>
        <v>0</v>
      </c>
      <c r="AM4545" s="112">
        <f>'Demand Input MP'!M2273</f>
        <v>0</v>
      </c>
      <c r="AN4545" s="112">
        <f>'Demand Input MP'!N2273</f>
        <v>0</v>
      </c>
      <c r="AQ4545" t="str">
        <f>AQ4538</f>
        <v/>
      </c>
    </row>
    <row r="4546" spans="1:43" ht="14.25" customHeight="1" x14ac:dyDescent="0.25">
      <c r="A4546" s="1"/>
      <c r="B4546" s="122"/>
      <c r="C4546" s="122"/>
      <c r="D4546" s="122"/>
      <c r="E4546" s="122"/>
      <c r="F4546" s="122"/>
      <c r="G4546" s="122"/>
      <c r="H4546" s="122"/>
      <c r="I4546" s="122"/>
      <c r="J4546" s="122"/>
      <c r="K4546" s="122"/>
      <c r="L4546" s="122"/>
      <c r="M4546" s="122"/>
      <c r="N4546" s="122"/>
      <c r="O4546" s="122"/>
      <c r="P4546" s="122"/>
      <c r="Q4546" s="122"/>
      <c r="R4546" s="122"/>
      <c r="S4546" s="122"/>
      <c r="T4546" s="122"/>
      <c r="U4546" s="122"/>
      <c r="V4546" s="124" t="s">
        <v>94</v>
      </c>
      <c r="W4546" s="125">
        <f>IFERROR((1*MIN(MAX(X4540,0.5*IF(SUM('Run Rate History'!E457:AD457)&gt;0,(MEDIAN(IF(B4540:AA4540&gt;0,B4540:AA4540))+MEDIAN(IF('Run Rate History'!E457:AD457&gt;0,'Run Rate History'!E457:AD457)))/2,MEDIAN(IF(B4540:AA4540&gt;0,B4540:AA4540)))),2*IF(SUM('Run Rate History'!E457:AD457)&gt;0,(MEDIAN(IF(B4540:AA4540&gt;0,B4540:AA4540))+MEDIAN(IF('Run Rate History'!E457:AD457&gt;0,'Run Rate History'!E457:AD457)))/2,MEDIAN(IF(B4540:AA4540&gt;0,B4540:AA4540))))+2*MIN(MAX(Y4540,0.5*IF(SUM('Run Rate History'!E457:AD457)&gt;0,(MEDIAN(IF(B4540:AA4540&gt;0,B4540:AA4540))+MEDIAN(IF('Run Rate History'!E457:AD457&gt;0,'Run Rate History'!E457:AD457)))/2,MEDIAN(IF(B4540:AA4540&gt;0,B4540:AA4540)))),2*IF(SUM('Run Rate History'!E457:AD457)&gt;0,(MEDIAN(IF(B4540:AA4540&gt;0,B4540:AA4540))+MEDIAN(IF('Run Rate History'!E457:AD457&gt;0,'Run Rate History'!E457:AD457)))/2,MEDIAN(IF(B4540:AA4540&gt;0,B4540:AA4540))))+3*MIN(MAX(Z4540,0.5*IF(SUM('Run Rate History'!E457:AD457)&gt;0,(MEDIAN(IF(B4540:AA4540&gt;0,B4540:AA4540))+MEDIAN(IF('Run Rate History'!E457:AD457&gt;0,'Run Rate History'!E457:AD457)))/2,MEDIAN(IF(B4540:AA4540&gt;0,B4540:AA4540)))),2*IF(SUM('Run Rate History'!E457:AD457)&gt;0,(MEDIAN(IF(B4540:AA4540&gt;0,B4540:AA4540))+MEDIAN(IF('Run Rate History'!E457:AD457&gt;0,'Run Rate History'!E457:AD457)))/2,MEDIAN(IF(B4540:AA4540&gt;0,B4540:AA4540))))+4*MIN(MAX(AA4540,0.5*IF(SUM('Run Rate History'!E457:AD457)&gt;0,(MEDIAN(IF(B4540:AA4540&gt;0,B4540:AA4540))+MEDIAN(IF('Run Rate History'!E457:AD457&gt;0,'Run Rate History'!E457:AD457)))/2,MEDIAN(IF(B4540:AA4540&gt;0,B4540:AA4540)))),2*IF(SUM('Run Rate History'!E457:AD457)&gt;0,(MEDIAN(IF(B4540:AA4540&gt;0,B4540:AA4540))+MEDIAN(IF('Run Rate History'!E457:AD457&gt;0,'Run Rate History'!E457:AD457)))/2,MEDIAN(IF(B4540:AA4540&gt;0,B4540:AA4540)))))/10,0)</f>
        <v>1</v>
      </c>
      <c r="X4546" s="129" t="s">
        <v>1174</v>
      </c>
      <c r="Y4546" s="130">
        <f>IFERROR(VLOOKUP(A4538,'Stanje zaliha'!A:E,5,FALSE()),0)</f>
        <v>0</v>
      </c>
      <c r="Z4546" s="131"/>
      <c r="AA4546" s="113" t="s">
        <v>1175</v>
      </c>
      <c r="AB4546" s="118">
        <f t="shared" ref="AB4546:AN4546" si="906">SUM(AB4542:AB4545)</f>
        <v>0</v>
      </c>
      <c r="AC4546" s="118">
        <f t="shared" si="906"/>
        <v>0</v>
      </c>
      <c r="AD4546" s="118">
        <f t="shared" si="906"/>
        <v>0</v>
      </c>
      <c r="AE4546" s="118">
        <f t="shared" si="906"/>
        <v>0</v>
      </c>
      <c r="AF4546" s="118">
        <f t="shared" si="906"/>
        <v>0</v>
      </c>
      <c r="AG4546" s="118">
        <f t="shared" si="906"/>
        <v>0</v>
      </c>
      <c r="AH4546" s="118">
        <f t="shared" si="906"/>
        <v>0</v>
      </c>
      <c r="AI4546" s="118">
        <f t="shared" si="906"/>
        <v>0</v>
      </c>
      <c r="AJ4546" s="118">
        <f t="shared" si="906"/>
        <v>0</v>
      </c>
      <c r="AK4546" s="118">
        <f t="shared" si="906"/>
        <v>0</v>
      </c>
      <c r="AL4546" s="118">
        <f t="shared" si="906"/>
        <v>0</v>
      </c>
      <c r="AM4546" s="118">
        <f t="shared" si="906"/>
        <v>0</v>
      </c>
      <c r="AN4546" s="118">
        <f t="shared" si="906"/>
        <v>0</v>
      </c>
      <c r="AQ4546" t="str">
        <f>AQ4538</f>
        <v/>
      </c>
    </row>
    <row r="4547" spans="1:43" ht="14.25" customHeight="1" x14ac:dyDescent="0.25">
      <c r="A4547" s="1"/>
      <c r="B4547" s="122"/>
      <c r="C4547" s="122"/>
      <c r="D4547" s="122"/>
      <c r="E4547" s="122"/>
      <c r="F4547" s="122"/>
      <c r="G4547" s="122"/>
      <c r="H4547" s="122"/>
      <c r="I4547" s="122"/>
      <c r="J4547" s="122"/>
      <c r="K4547" s="122"/>
      <c r="L4547" s="122"/>
      <c r="M4547" s="122"/>
      <c r="N4547" s="122"/>
      <c r="O4547" s="122"/>
      <c r="P4547" s="122"/>
      <c r="Q4547" s="122"/>
      <c r="R4547" s="122"/>
      <c r="S4547" s="122"/>
      <c r="T4547" s="122"/>
      <c r="U4547" s="122"/>
      <c r="V4547" s="124" t="s">
        <v>95</v>
      </c>
      <c r="W4547" s="125">
        <f>IFERROR(0.6*W4546+0.4*W4545,0)</f>
        <v>1.8250000000000002</v>
      </c>
      <c r="X4547" s="132" t="s">
        <v>1176</v>
      </c>
      <c r="Y4547" s="133">
        <f>IFERROR(SUMIF('Popis poslanih narudžbi'!A:A,A4538,'Popis poslanih narudžbi'!C:C),0)</f>
        <v>0</v>
      </c>
      <c r="Z4547" s="131"/>
      <c r="AA4547" s="134" t="s">
        <v>1177</v>
      </c>
      <c r="AB4547" s="118">
        <f t="shared" ref="AB4547:AN4547" si="907">AB4540+AB4546</f>
        <v>1</v>
      </c>
      <c r="AC4547" s="118">
        <f t="shared" si="907"/>
        <v>1</v>
      </c>
      <c r="AD4547" s="118">
        <f t="shared" si="907"/>
        <v>1</v>
      </c>
      <c r="AE4547" s="118">
        <f t="shared" si="907"/>
        <v>1</v>
      </c>
      <c r="AF4547" s="118">
        <f t="shared" si="907"/>
        <v>1</v>
      </c>
      <c r="AG4547" s="118">
        <f t="shared" si="907"/>
        <v>1</v>
      </c>
      <c r="AH4547" s="118">
        <f t="shared" si="907"/>
        <v>1</v>
      </c>
      <c r="AI4547" s="118">
        <f t="shared" si="907"/>
        <v>1</v>
      </c>
      <c r="AJ4547" s="118">
        <f t="shared" si="907"/>
        <v>1</v>
      </c>
      <c r="AK4547" s="118">
        <f t="shared" si="907"/>
        <v>1</v>
      </c>
      <c r="AL4547" s="118">
        <f t="shared" si="907"/>
        <v>1</v>
      </c>
      <c r="AM4547" s="118">
        <f t="shared" si="907"/>
        <v>1</v>
      </c>
      <c r="AN4547" s="118">
        <f t="shared" si="907"/>
        <v>1</v>
      </c>
      <c r="AQ4547" t="str">
        <f>AQ4538</f>
        <v/>
      </c>
    </row>
    <row r="4548" spans="1:43" ht="14.25" customHeight="1" x14ac:dyDescent="0.25">
      <c r="A4548" s="107" t="str">
        <f>'Run Rate'!A458</f>
        <v>SCM04379</v>
      </c>
      <c r="B4548" s="135" t="str">
        <f>'Run Rate'!B458</f>
        <v>Nitromax 2kg vanilla</v>
      </c>
      <c r="C4548" s="135" t="str">
        <f>'Run Rate'!C458</f>
        <v>SPORTSKA PREHRANA</v>
      </c>
      <c r="D4548" s="135" t="str">
        <f>'Run Rate'!D458</f>
        <v>03 BRONZE</v>
      </c>
      <c r="E4548" s="122"/>
      <c r="F4548" s="122"/>
      <c r="G4548" s="122"/>
      <c r="H4548" s="122"/>
      <c r="I4548" s="122"/>
      <c r="J4548" s="122"/>
      <c r="K4548" s="122"/>
      <c r="L4548" s="122"/>
      <c r="M4548" s="122"/>
      <c r="N4548" s="122"/>
      <c r="O4548" s="122"/>
      <c r="P4548" s="122"/>
      <c r="Q4548" s="122"/>
      <c r="R4548" s="122"/>
      <c r="S4548" s="122"/>
      <c r="T4548" s="122"/>
      <c r="U4548" s="122"/>
      <c r="V4548" s="122"/>
      <c r="W4548" s="122"/>
      <c r="X4548" s="122"/>
      <c r="Y4548" s="122"/>
      <c r="Z4548" s="122"/>
      <c r="AA4548" s="122"/>
      <c r="AB4548" s="122"/>
      <c r="AC4548" s="122"/>
      <c r="AD4548" s="122"/>
      <c r="AE4548" s="122"/>
      <c r="AF4548" s="122"/>
      <c r="AG4548" s="122"/>
      <c r="AH4548" s="122"/>
      <c r="AI4548" s="122"/>
      <c r="AJ4548" s="122"/>
      <c r="AK4548" s="122"/>
      <c r="AL4548" s="122"/>
      <c r="AM4548" s="122"/>
      <c r="AN4548" s="122"/>
      <c r="AQ4548" t="str">
        <f>IF(AND(OR($B$1="ALL",$B$1=C4548),OR($E$1="ALL",$E$1=D4548),OR($B$2="ALL",$B$2=A4548),OR($E$2="ALL",IFERROR(SEARCH($E$2,B4548),0)&gt;0)),"MATCH","")</f>
        <v/>
      </c>
    </row>
    <row r="4549" spans="1:43" ht="14.25" customHeight="1" x14ac:dyDescent="0.25">
      <c r="A4549" s="108" t="s">
        <v>1137</v>
      </c>
      <c r="B4549" s="136" t="s">
        <v>1138</v>
      </c>
      <c r="C4549" s="136" t="s">
        <v>1139</v>
      </c>
      <c r="D4549" s="136" t="s">
        <v>1140</v>
      </c>
      <c r="E4549" s="136" t="s">
        <v>1141</v>
      </c>
      <c r="F4549" s="136" t="s">
        <v>1142</v>
      </c>
      <c r="G4549" s="136" t="s">
        <v>1143</v>
      </c>
      <c r="H4549" s="136" t="s">
        <v>1144</v>
      </c>
      <c r="I4549" s="136" t="s">
        <v>1145</v>
      </c>
      <c r="J4549" s="136" t="s">
        <v>1146</v>
      </c>
      <c r="K4549" s="136" t="s">
        <v>1147</v>
      </c>
      <c r="L4549" s="136" t="s">
        <v>1148</v>
      </c>
      <c r="M4549" s="136" t="s">
        <v>1149</v>
      </c>
      <c r="N4549" s="136" t="s">
        <v>1150</v>
      </c>
      <c r="O4549" s="136" t="s">
        <v>1151</v>
      </c>
      <c r="P4549" s="136" t="s">
        <v>1152</v>
      </c>
      <c r="Q4549" s="136" t="s">
        <v>1153</v>
      </c>
      <c r="R4549" s="136" t="s">
        <v>1154</v>
      </c>
      <c r="S4549" s="136" t="s">
        <v>1155</v>
      </c>
      <c r="T4549" s="136" t="s">
        <v>1156</v>
      </c>
      <c r="U4549" s="136" t="s">
        <v>1157</v>
      </c>
      <c r="V4549" s="136" t="s">
        <v>1158</v>
      </c>
      <c r="W4549" s="136" t="s">
        <v>1159</v>
      </c>
      <c r="X4549" s="136" t="s">
        <v>1160</v>
      </c>
      <c r="Y4549" s="136" t="s">
        <v>1161</v>
      </c>
      <c r="Z4549" s="136" t="s">
        <v>1162</v>
      </c>
      <c r="AA4549" s="136" t="s">
        <v>1163</v>
      </c>
      <c r="AB4549" s="137" t="s">
        <v>156</v>
      </c>
      <c r="AC4549" s="137" t="s">
        <v>157</v>
      </c>
      <c r="AD4549" s="137" t="s">
        <v>158</v>
      </c>
      <c r="AE4549" s="137" t="s">
        <v>139</v>
      </c>
      <c r="AF4549" s="138" t="s">
        <v>140</v>
      </c>
      <c r="AG4549" s="138" t="s">
        <v>141</v>
      </c>
      <c r="AH4549" s="138" t="s">
        <v>142</v>
      </c>
      <c r="AI4549" s="138" t="s">
        <v>143</v>
      </c>
      <c r="AJ4549" s="139" t="s">
        <v>144</v>
      </c>
      <c r="AK4549" s="139" t="s">
        <v>145</v>
      </c>
      <c r="AL4549" s="139" t="s">
        <v>146</v>
      </c>
      <c r="AM4549" s="140" t="s">
        <v>147</v>
      </c>
      <c r="AN4549" s="140" t="s">
        <v>148</v>
      </c>
      <c r="AQ4549" t="str">
        <f>AQ4548</f>
        <v/>
      </c>
    </row>
    <row r="4550" spans="1:43" ht="14.25" customHeight="1" x14ac:dyDescent="0.25">
      <c r="A4550" s="99" t="s">
        <v>1164</v>
      </c>
      <c r="B4550" s="112">
        <f>'Run Rate'!E458</f>
        <v>4</v>
      </c>
      <c r="C4550" s="112">
        <f>'Run Rate'!F458</f>
        <v>3</v>
      </c>
      <c r="D4550" s="112">
        <f>'Run Rate'!G458</f>
        <v>2</v>
      </c>
      <c r="E4550" s="112">
        <f>'Run Rate'!H458</f>
        <v>3</v>
      </c>
      <c r="F4550" s="112">
        <f>'Run Rate'!I458</f>
        <v>0</v>
      </c>
      <c r="G4550" s="112">
        <f>'Run Rate'!J458</f>
        <v>1</v>
      </c>
      <c r="H4550" s="112">
        <f>'Run Rate'!K458</f>
        <v>5</v>
      </c>
      <c r="I4550" s="112">
        <f>'Run Rate'!L458</f>
        <v>7</v>
      </c>
      <c r="J4550" s="112">
        <f>'Run Rate'!M458</f>
        <v>3</v>
      </c>
      <c r="K4550" s="112">
        <f>'Run Rate'!N458</f>
        <v>8</v>
      </c>
      <c r="L4550" s="112">
        <f>'Run Rate'!O458</f>
        <v>4</v>
      </c>
      <c r="M4550" s="112">
        <f>'Run Rate'!P458</f>
        <v>6</v>
      </c>
      <c r="N4550" s="112">
        <f>'Run Rate'!Q458</f>
        <v>5</v>
      </c>
      <c r="O4550" s="112">
        <f>'Run Rate'!R458</f>
        <v>3</v>
      </c>
      <c r="P4550" s="112">
        <f>'Run Rate'!S458</f>
        <v>0</v>
      </c>
      <c r="Q4550" s="112">
        <f>'Run Rate'!T458</f>
        <v>4</v>
      </c>
      <c r="R4550" s="112">
        <f>'Run Rate'!U458</f>
        <v>1</v>
      </c>
      <c r="S4550" s="112">
        <f>'Run Rate'!V458</f>
        <v>4</v>
      </c>
      <c r="T4550" s="112">
        <f>'Run Rate'!W458</f>
        <v>2</v>
      </c>
      <c r="U4550" s="112">
        <f>'Run Rate'!X458</f>
        <v>0</v>
      </c>
      <c r="V4550" s="112">
        <f>'Run Rate'!Y458</f>
        <v>1</v>
      </c>
      <c r="W4550" s="112">
        <f>'Run Rate'!Z458</f>
        <v>3</v>
      </c>
      <c r="X4550" s="112">
        <f>'Run Rate'!AA458</f>
        <v>4</v>
      </c>
      <c r="Y4550" s="112">
        <f>'Run Rate'!AB458</f>
        <v>1</v>
      </c>
      <c r="Z4550" s="112">
        <f>'Run Rate'!AC458</f>
        <v>4</v>
      </c>
      <c r="AA4550" s="112">
        <f>'Run Rate'!AD458</f>
        <v>1</v>
      </c>
      <c r="AB4550" s="113">
        <v>2</v>
      </c>
      <c r="AC4550" s="112">
        <v>2</v>
      </c>
      <c r="AD4550" s="112">
        <v>2</v>
      </c>
      <c r="AE4550" s="112">
        <v>2</v>
      </c>
      <c r="AF4550" s="112">
        <v>2</v>
      </c>
      <c r="AG4550" s="112">
        <v>2</v>
      </c>
      <c r="AH4550" s="112">
        <v>2</v>
      </c>
      <c r="AI4550" s="112">
        <v>2</v>
      </c>
      <c r="AJ4550" s="112">
        <v>2</v>
      </c>
      <c r="AK4550" s="112">
        <v>2</v>
      </c>
      <c r="AL4550" s="112">
        <v>2</v>
      </c>
      <c r="AM4550" s="112">
        <v>2</v>
      </c>
      <c r="AN4550" s="112">
        <v>2</v>
      </c>
      <c r="AQ4550" t="str">
        <f>AQ4548</f>
        <v/>
      </c>
    </row>
    <row r="4551" spans="1:43" ht="14.25" customHeight="1" x14ac:dyDescent="0.25">
      <c r="A4551" s="99" t="s">
        <v>1165</v>
      </c>
      <c r="B4551" s="114"/>
      <c r="C4551" s="114"/>
      <c r="D4551" s="114"/>
      <c r="E4551" s="114"/>
      <c r="F4551" s="114"/>
      <c r="G4551" s="114"/>
      <c r="H4551" s="114"/>
      <c r="I4551" s="114"/>
      <c r="J4551" s="114"/>
      <c r="K4551" s="114"/>
      <c r="L4551" s="114"/>
      <c r="M4551" s="114"/>
      <c r="N4551" s="114"/>
      <c r="O4551" s="114"/>
      <c r="P4551" s="114"/>
      <c r="Q4551" s="114"/>
      <c r="R4551" s="114"/>
      <c r="S4551" s="114"/>
      <c r="T4551" s="114"/>
      <c r="U4551" s="114"/>
      <c r="V4551" s="114"/>
      <c r="W4551" s="115"/>
      <c r="X4551" s="115"/>
      <c r="Y4551" s="115"/>
      <c r="Z4551" s="115"/>
      <c r="AA4551" s="112" t="s">
        <v>1166</v>
      </c>
      <c r="AB4551" s="113"/>
      <c r="AC4551" s="112"/>
      <c r="AD4551" s="112"/>
      <c r="AE4551" s="112"/>
      <c r="AF4551" s="112"/>
      <c r="AG4551" s="112"/>
      <c r="AH4551" s="112"/>
      <c r="AI4551" s="112"/>
      <c r="AJ4551" s="112"/>
      <c r="AK4551" s="112"/>
      <c r="AL4551" s="112"/>
      <c r="AM4551" s="112"/>
      <c r="AN4551" s="112"/>
      <c r="AQ4551" t="str">
        <f>AQ4548</f>
        <v/>
      </c>
    </row>
    <row r="4552" spans="1:43" ht="14.25" customHeight="1" x14ac:dyDescent="0.25">
      <c r="A4552" s="99" t="s">
        <v>1167</v>
      </c>
      <c r="B4552" s="114"/>
      <c r="C4552" s="114"/>
      <c r="D4552" s="114"/>
      <c r="E4552" s="114"/>
      <c r="F4552" s="114"/>
      <c r="G4552" s="114"/>
      <c r="H4552" s="114"/>
      <c r="I4552" s="114"/>
      <c r="J4552" s="114"/>
      <c r="K4552" s="114"/>
      <c r="L4552" s="114"/>
      <c r="M4552" s="114"/>
      <c r="N4552" s="114"/>
      <c r="O4552" s="114"/>
      <c r="P4552" s="114"/>
      <c r="Q4552" s="114"/>
      <c r="R4552" s="114"/>
      <c r="S4552" s="114"/>
      <c r="T4552" s="114"/>
      <c r="U4552" s="114"/>
      <c r="V4552" s="114"/>
      <c r="W4552" s="115"/>
      <c r="X4552" s="116"/>
      <c r="Y4552" s="117"/>
      <c r="Z4552" s="115"/>
      <c r="AA4552" s="112" t="s">
        <v>1168</v>
      </c>
      <c r="AB4552" s="113">
        <f>'Demand Input VP'!B2279</f>
        <v>0</v>
      </c>
      <c r="AC4552" s="112">
        <f>'Demand Input VP'!C2279</f>
        <v>0</v>
      </c>
      <c r="AD4552" s="112">
        <f>'Demand Input VP'!D2279</f>
        <v>0</v>
      </c>
      <c r="AE4552" s="112">
        <f>'Demand Input VP'!E2279</f>
        <v>0</v>
      </c>
      <c r="AF4552" s="112">
        <f>'Demand Input VP'!F2279</f>
        <v>0</v>
      </c>
      <c r="AG4552" s="112">
        <f>'Demand Input VP'!G2279</f>
        <v>0</v>
      </c>
      <c r="AH4552" s="112">
        <f>'Demand Input VP'!H2279</f>
        <v>0</v>
      </c>
      <c r="AI4552" s="112">
        <f>'Demand Input VP'!I2279</f>
        <v>0</v>
      </c>
      <c r="AJ4552" s="112">
        <f>'Demand Input VP'!J2279</f>
        <v>0</v>
      </c>
      <c r="AK4552" s="112">
        <f>'Demand Input VP'!K2279</f>
        <v>0</v>
      </c>
      <c r="AL4552" s="112">
        <f>'Demand Input VP'!L2279</f>
        <v>0</v>
      </c>
      <c r="AM4552" s="112">
        <f>'Demand Input VP'!M2279</f>
        <v>0</v>
      </c>
      <c r="AN4552" s="112">
        <f>'Demand Input VP'!N2279</f>
        <v>0</v>
      </c>
      <c r="AQ4552" t="str">
        <f>AQ4548</f>
        <v/>
      </c>
    </row>
    <row r="4553" spans="1:43" ht="14.25" customHeight="1" x14ac:dyDescent="0.25">
      <c r="A4553" s="99" t="s">
        <v>1169</v>
      </c>
      <c r="B4553" s="118"/>
      <c r="C4553" s="118"/>
      <c r="D4553" s="118"/>
      <c r="E4553" s="118"/>
      <c r="F4553" s="118"/>
      <c r="G4553" s="118"/>
      <c r="H4553" s="118"/>
      <c r="I4553" s="118"/>
      <c r="J4553" s="118"/>
      <c r="K4553" s="118"/>
      <c r="L4553" s="118"/>
      <c r="M4553" s="118"/>
      <c r="N4553" s="118"/>
      <c r="O4553" s="118"/>
      <c r="P4553" s="118"/>
      <c r="Q4553" s="118"/>
      <c r="R4553" s="118"/>
      <c r="S4553" s="118"/>
      <c r="T4553" s="118"/>
      <c r="U4553" s="118"/>
      <c r="V4553" s="118"/>
      <c r="W4553" s="115"/>
      <c r="X4553" s="116"/>
      <c r="Y4553" s="117"/>
      <c r="Z4553" s="119"/>
      <c r="AA4553" s="120" t="s">
        <v>1170</v>
      </c>
      <c r="AB4553" s="121">
        <f>'Demand Input VP'!B2278</f>
        <v>0</v>
      </c>
      <c r="AC4553" s="120">
        <f>'Demand Input VP'!C2278</f>
        <v>0</v>
      </c>
      <c r="AD4553" s="120">
        <f>'Demand Input VP'!D2278</f>
        <v>0</v>
      </c>
      <c r="AE4553" s="120">
        <f>'Demand Input VP'!E2278</f>
        <v>0</v>
      </c>
      <c r="AF4553" s="120">
        <f>'Demand Input VP'!F2278</f>
        <v>0</v>
      </c>
      <c r="AG4553" s="120">
        <f>'Demand Input VP'!G2278</f>
        <v>0</v>
      </c>
      <c r="AH4553" s="120">
        <f>'Demand Input VP'!H2278</f>
        <v>0</v>
      </c>
      <c r="AI4553" s="120">
        <f>'Demand Input VP'!I2278</f>
        <v>0</v>
      </c>
      <c r="AJ4553" s="120">
        <f>'Demand Input VP'!J2278</f>
        <v>0</v>
      </c>
      <c r="AK4553" s="120">
        <f>'Demand Input VP'!K2278</f>
        <v>0</v>
      </c>
      <c r="AL4553" s="120">
        <f>'Demand Input VP'!L2278</f>
        <v>0</v>
      </c>
      <c r="AM4553" s="120">
        <f>'Demand Input VP'!M2278</f>
        <v>0</v>
      </c>
      <c r="AN4553" s="120">
        <f>'Demand Input VP'!N2278</f>
        <v>0</v>
      </c>
      <c r="AQ4553" t="str">
        <f>AQ4548</f>
        <v/>
      </c>
    </row>
    <row r="4554" spans="1:43" ht="14.25" customHeight="1" x14ac:dyDescent="0.25">
      <c r="A4554" s="1"/>
      <c r="B4554" s="122"/>
      <c r="C4554" s="122"/>
      <c r="D4554" s="122"/>
      <c r="E4554" s="122"/>
      <c r="F4554" s="122"/>
      <c r="G4554" s="122"/>
      <c r="H4554" s="122"/>
      <c r="I4554" s="122"/>
      <c r="J4554" s="122"/>
      <c r="K4554" s="122"/>
      <c r="L4554" s="122"/>
      <c r="M4554" s="122"/>
      <c r="N4554" s="122"/>
      <c r="O4554" s="122"/>
      <c r="P4554" s="122"/>
      <c r="Q4554" s="122"/>
      <c r="R4554" s="122"/>
      <c r="S4554" s="122"/>
      <c r="T4554" s="122"/>
      <c r="U4554" s="122"/>
      <c r="V4554" s="122"/>
      <c r="W4554" s="123"/>
      <c r="X4554" s="116"/>
      <c r="Y4554" s="117"/>
      <c r="Z4554" s="123"/>
      <c r="AA4554" s="112" t="s">
        <v>1171</v>
      </c>
      <c r="AB4554" s="113">
        <f>'Demand Input MP'!B2279</f>
        <v>0</v>
      </c>
      <c r="AC4554" s="112">
        <f>'Demand Input MP'!C2279</f>
        <v>0</v>
      </c>
      <c r="AD4554" s="112">
        <f>'Demand Input MP'!D2279</f>
        <v>0</v>
      </c>
      <c r="AE4554" s="112">
        <f>'Demand Input MP'!E2279</f>
        <v>0</v>
      </c>
      <c r="AF4554" s="112">
        <f>'Demand Input MP'!F2279</f>
        <v>0</v>
      </c>
      <c r="AG4554" s="112">
        <f>'Demand Input MP'!G2279</f>
        <v>0</v>
      </c>
      <c r="AH4554" s="112">
        <f>'Demand Input MP'!H2279</f>
        <v>0</v>
      </c>
      <c r="AI4554" s="112">
        <f>'Demand Input MP'!I2279</f>
        <v>0</v>
      </c>
      <c r="AJ4554" s="112">
        <f>'Demand Input MP'!J2279</f>
        <v>0</v>
      </c>
      <c r="AK4554" s="112">
        <f>'Demand Input MP'!K2279</f>
        <v>0</v>
      </c>
      <c r="AL4554" s="112">
        <f>'Demand Input MP'!L2279</f>
        <v>0</v>
      </c>
      <c r="AM4554" s="112">
        <f>'Demand Input MP'!M2279</f>
        <v>0</v>
      </c>
      <c r="AN4554" s="112">
        <f>'Demand Input MP'!N2279</f>
        <v>0</v>
      </c>
      <c r="AQ4554" t="str">
        <f>AQ4548</f>
        <v/>
      </c>
    </row>
    <row r="4555" spans="1:43" ht="14.25" customHeight="1" x14ac:dyDescent="0.25">
      <c r="A4555" s="1"/>
      <c r="B4555" s="122"/>
      <c r="C4555" s="122"/>
      <c r="D4555" s="122"/>
      <c r="E4555" s="122"/>
      <c r="F4555" s="122"/>
      <c r="G4555" s="122"/>
      <c r="H4555" s="122"/>
      <c r="I4555" s="122"/>
      <c r="J4555" s="122"/>
      <c r="K4555" s="122"/>
      <c r="L4555" s="122"/>
      <c r="M4555" s="122"/>
      <c r="N4555" s="122"/>
      <c r="O4555" s="122"/>
      <c r="P4555" s="122"/>
      <c r="Q4555" s="122"/>
      <c r="R4555" s="122"/>
      <c r="S4555" s="122"/>
      <c r="T4555" s="122"/>
      <c r="U4555" s="122"/>
      <c r="V4555" s="124" t="s">
        <v>91</v>
      </c>
      <c r="W4555" s="125">
        <f>IFERROR(IF(SUM('Run Rate History'!E458:AD458)&gt;0,(SUMPRODUCT((B4550:AA4550&gt;=PERCENTILE(B4550:AA4550,0.1))*(B4550:AA4550&lt;=PERCENTILE(B4550:AA4550,0.9))*B4550:AA4550)+SUMPRODUCT(('Run Rate History'!E458:AD458&gt;=PERCENTILE(B4550:AA4550,0.1))*('Run Rate History'!E458:AD458&lt;=PERCENTILE(B4550:AA4550,0.9))*'Run Rate History'!E458:AD458))/(SUMPRODUCT((B4550:AA4550&gt;=PERCENTILE(B4550:AA4550,0.1))*(B4550:AA4550&lt;=PERCENTILE(B4550:AA4550,0.9))*1)+SUMPRODUCT(('Run Rate History'!E458:AD458&gt;=PERCENTILE(B4550:AA4550,0.1))*('Run Rate History'!E458:AD458&lt;=PERCENTILE(B4550:AA4550,0.9))*1)),TRIMMEAN(B4550:AA4550,0.15)),0)</f>
        <v>2.875</v>
      </c>
      <c r="X4555" s="126" t="s">
        <v>1172</v>
      </c>
      <c r="Y4555" s="127">
        <f>SUM(B4550:AA4550)/26</f>
        <v>3.0384615384615383</v>
      </c>
      <c r="Z4555" s="128"/>
      <c r="AA4555" s="112" t="s">
        <v>1173</v>
      </c>
      <c r="AB4555" s="113">
        <f>'Demand Input MP'!B2278</f>
        <v>0</v>
      </c>
      <c r="AC4555" s="112">
        <f>'Demand Input MP'!C2278</f>
        <v>0</v>
      </c>
      <c r="AD4555" s="112">
        <f>'Demand Input MP'!D2278</f>
        <v>0</v>
      </c>
      <c r="AE4555" s="112">
        <f>'Demand Input MP'!E2278</f>
        <v>0</v>
      </c>
      <c r="AF4555" s="112">
        <f>'Demand Input MP'!F2278</f>
        <v>0</v>
      </c>
      <c r="AG4555" s="112">
        <f>'Demand Input MP'!G2278</f>
        <v>0</v>
      </c>
      <c r="AH4555" s="112">
        <f>'Demand Input MP'!H2278</f>
        <v>0</v>
      </c>
      <c r="AI4555" s="112">
        <f>'Demand Input MP'!I2278</f>
        <v>0</v>
      </c>
      <c r="AJ4555" s="112">
        <f>'Demand Input MP'!J2278</f>
        <v>0</v>
      </c>
      <c r="AK4555" s="112">
        <f>'Demand Input MP'!K2278</f>
        <v>0</v>
      </c>
      <c r="AL4555" s="112">
        <f>'Demand Input MP'!L2278</f>
        <v>0</v>
      </c>
      <c r="AM4555" s="112">
        <f>'Demand Input MP'!M2278</f>
        <v>0</v>
      </c>
      <c r="AN4555" s="112">
        <f>'Demand Input MP'!N2278</f>
        <v>0</v>
      </c>
      <c r="AQ4555" t="str">
        <f>AQ4548</f>
        <v/>
      </c>
    </row>
    <row r="4556" spans="1:43" ht="14.25" customHeight="1" x14ac:dyDescent="0.25">
      <c r="A4556" s="1"/>
      <c r="B4556" s="122"/>
      <c r="C4556" s="122"/>
      <c r="D4556" s="122"/>
      <c r="E4556" s="122"/>
      <c r="F4556" s="122"/>
      <c r="G4556" s="122"/>
      <c r="H4556" s="122"/>
      <c r="I4556" s="122"/>
      <c r="J4556" s="122"/>
      <c r="K4556" s="122"/>
      <c r="L4556" s="122"/>
      <c r="M4556" s="122"/>
      <c r="N4556" s="122"/>
      <c r="O4556" s="122"/>
      <c r="P4556" s="122"/>
      <c r="Q4556" s="122"/>
      <c r="R4556" s="122"/>
      <c r="S4556" s="122"/>
      <c r="T4556" s="122"/>
      <c r="U4556" s="122"/>
      <c r="V4556" s="124" t="s">
        <v>94</v>
      </c>
      <c r="W4556" s="125">
        <f>IFERROR((1*MIN(MAX(X4550,0.5*IF(SUM('Run Rate History'!E458:AD458)&gt;0,(MEDIAN(IF(B4550:AA4550&gt;0,B4550:AA4550))+MEDIAN(IF('Run Rate History'!E458:AD458&gt;0,'Run Rate History'!E458:AD458)))/2,MEDIAN(IF(B4550:AA4550&gt;0,B4550:AA4550)))),2*IF(SUM('Run Rate History'!E458:AD458)&gt;0,(MEDIAN(IF(B4550:AA4550&gt;0,B4550:AA4550))+MEDIAN(IF('Run Rate History'!E458:AD458&gt;0,'Run Rate History'!E458:AD458)))/2,MEDIAN(IF(B4550:AA4550&gt;0,B4550:AA4550))))+2*MIN(MAX(Y4550,0.5*IF(SUM('Run Rate History'!E458:AD458)&gt;0,(MEDIAN(IF(B4550:AA4550&gt;0,B4550:AA4550))+MEDIAN(IF('Run Rate History'!E458:AD458&gt;0,'Run Rate History'!E458:AD458)))/2,MEDIAN(IF(B4550:AA4550&gt;0,B4550:AA4550)))),2*IF(SUM('Run Rate History'!E458:AD458)&gt;0,(MEDIAN(IF(B4550:AA4550&gt;0,B4550:AA4550))+MEDIAN(IF('Run Rate History'!E458:AD458&gt;0,'Run Rate History'!E458:AD458)))/2,MEDIAN(IF(B4550:AA4550&gt;0,B4550:AA4550))))+3*MIN(MAX(Z4550,0.5*IF(SUM('Run Rate History'!E458:AD458)&gt;0,(MEDIAN(IF(B4550:AA4550&gt;0,B4550:AA4550))+MEDIAN(IF('Run Rate History'!E458:AD458&gt;0,'Run Rate History'!E458:AD458)))/2,MEDIAN(IF(B4550:AA4550&gt;0,B4550:AA4550)))),2*IF(SUM('Run Rate History'!E458:AD458)&gt;0,(MEDIAN(IF(B4550:AA4550&gt;0,B4550:AA4550))+MEDIAN(IF('Run Rate History'!E458:AD458&gt;0,'Run Rate History'!E458:AD458)))/2,MEDIAN(IF(B4550:AA4550&gt;0,B4550:AA4550))))+4*MIN(MAX(AA4550,0.5*IF(SUM('Run Rate History'!E458:AD458)&gt;0,(MEDIAN(IF(B4550:AA4550&gt;0,B4550:AA4550))+MEDIAN(IF('Run Rate History'!E458:AD458&gt;0,'Run Rate History'!E458:AD458)))/2,MEDIAN(IF(B4550:AA4550&gt;0,B4550:AA4550)))),2*IF(SUM('Run Rate History'!E458:AD458)&gt;0,(MEDIAN(IF(B4550:AA4550&gt;0,B4550:AA4550))+MEDIAN(IF('Run Rate History'!E458:AD458&gt;0,'Run Rate History'!E458:AD458)))/2,MEDIAN(IF(B4550:AA4550&gt;0,B4550:AA4550)))))/10,0)</f>
        <v>2.5</v>
      </c>
      <c r="X4556" s="129" t="s">
        <v>1174</v>
      </c>
      <c r="Y4556" s="130">
        <f>IFERROR(VLOOKUP(A4548,'Stanje zaliha'!A:E,5,FALSE()),0)</f>
        <v>55</v>
      </c>
      <c r="Z4556" s="131"/>
      <c r="AA4556" s="113" t="s">
        <v>1175</v>
      </c>
      <c r="AB4556" s="118">
        <f t="shared" ref="AB4556:AN4556" si="908">SUM(AB4552:AB4555)</f>
        <v>0</v>
      </c>
      <c r="AC4556" s="118">
        <f t="shared" si="908"/>
        <v>0</v>
      </c>
      <c r="AD4556" s="118">
        <f t="shared" si="908"/>
        <v>0</v>
      </c>
      <c r="AE4556" s="118">
        <f t="shared" si="908"/>
        <v>0</v>
      </c>
      <c r="AF4556" s="118">
        <f t="shared" si="908"/>
        <v>0</v>
      </c>
      <c r="AG4556" s="118">
        <f t="shared" si="908"/>
        <v>0</v>
      </c>
      <c r="AH4556" s="118">
        <f t="shared" si="908"/>
        <v>0</v>
      </c>
      <c r="AI4556" s="118">
        <f t="shared" si="908"/>
        <v>0</v>
      </c>
      <c r="AJ4556" s="118">
        <f t="shared" si="908"/>
        <v>0</v>
      </c>
      <c r="AK4556" s="118">
        <f t="shared" si="908"/>
        <v>0</v>
      </c>
      <c r="AL4556" s="118">
        <f t="shared" si="908"/>
        <v>0</v>
      </c>
      <c r="AM4556" s="118">
        <f t="shared" si="908"/>
        <v>0</v>
      </c>
      <c r="AN4556" s="118">
        <f t="shared" si="908"/>
        <v>0</v>
      </c>
      <c r="AQ4556" t="str">
        <f>AQ4548</f>
        <v/>
      </c>
    </row>
    <row r="4557" spans="1:43" ht="14.25" customHeight="1" x14ac:dyDescent="0.25">
      <c r="A4557" s="1"/>
      <c r="B4557" s="122"/>
      <c r="C4557" s="122"/>
      <c r="D4557" s="122"/>
      <c r="E4557" s="122"/>
      <c r="F4557" s="122"/>
      <c r="G4557" s="122"/>
      <c r="H4557" s="122"/>
      <c r="I4557" s="122"/>
      <c r="J4557" s="122"/>
      <c r="K4557" s="122"/>
      <c r="L4557" s="122"/>
      <c r="M4557" s="122"/>
      <c r="N4557" s="122"/>
      <c r="O4557" s="122"/>
      <c r="P4557" s="122"/>
      <c r="Q4557" s="122"/>
      <c r="R4557" s="122"/>
      <c r="S4557" s="122"/>
      <c r="T4557" s="122"/>
      <c r="U4557" s="122"/>
      <c r="V4557" s="124" t="s">
        <v>95</v>
      </c>
      <c r="W4557" s="125">
        <f>IFERROR(0.6*W4556+0.4*W4555,0)</f>
        <v>2.6500000000000004</v>
      </c>
      <c r="X4557" s="132" t="s">
        <v>1176</v>
      </c>
      <c r="Y4557" s="133">
        <f>IFERROR(SUMIF('Popis poslanih narudžbi'!A:A,A4548,'Popis poslanih narudžbi'!C:C),0)</f>
        <v>0</v>
      </c>
      <c r="Z4557" s="131"/>
      <c r="AA4557" s="134" t="s">
        <v>1177</v>
      </c>
      <c r="AB4557" s="118">
        <f t="shared" ref="AB4557:AN4557" si="909">AB4550+AB4556</f>
        <v>2</v>
      </c>
      <c r="AC4557" s="118">
        <f t="shared" si="909"/>
        <v>2</v>
      </c>
      <c r="AD4557" s="118">
        <f t="shared" si="909"/>
        <v>2</v>
      </c>
      <c r="AE4557" s="118">
        <f t="shared" si="909"/>
        <v>2</v>
      </c>
      <c r="AF4557" s="118">
        <f t="shared" si="909"/>
        <v>2</v>
      </c>
      <c r="AG4557" s="118">
        <f t="shared" si="909"/>
        <v>2</v>
      </c>
      <c r="AH4557" s="118">
        <f t="shared" si="909"/>
        <v>2</v>
      </c>
      <c r="AI4557" s="118">
        <f t="shared" si="909"/>
        <v>2</v>
      </c>
      <c r="AJ4557" s="118">
        <f t="shared" si="909"/>
        <v>2</v>
      </c>
      <c r="AK4557" s="118">
        <f t="shared" si="909"/>
        <v>2</v>
      </c>
      <c r="AL4557" s="118">
        <f t="shared" si="909"/>
        <v>2</v>
      </c>
      <c r="AM4557" s="118">
        <f t="shared" si="909"/>
        <v>2</v>
      </c>
      <c r="AN4557" s="118">
        <f t="shared" si="909"/>
        <v>2</v>
      </c>
      <c r="AQ4557" t="str">
        <f>AQ4548</f>
        <v/>
      </c>
    </row>
    <row r="4558" spans="1:43" ht="14.25" customHeight="1" x14ac:dyDescent="0.25">
      <c r="A4558" s="107" t="str">
        <f>'Run Rate'!A459</f>
        <v>SCM04316</v>
      </c>
      <c r="B4558" s="135" t="str">
        <f>'Run Rate'!B459</f>
        <v>HemoPump 500g orange</v>
      </c>
      <c r="C4558" s="135" t="str">
        <f>'Run Rate'!C459</f>
        <v>SPORTSKA PREHRANA</v>
      </c>
      <c r="D4558" s="135" t="str">
        <f>'Run Rate'!D459</f>
        <v>03 BRONZE</v>
      </c>
      <c r="E4558" s="122"/>
      <c r="F4558" s="122"/>
      <c r="G4558" s="122"/>
      <c r="H4558" s="122"/>
      <c r="I4558" s="122"/>
      <c r="J4558" s="122"/>
      <c r="K4558" s="122"/>
      <c r="L4558" s="122"/>
      <c r="M4558" s="122"/>
      <c r="N4558" s="122"/>
      <c r="O4558" s="122"/>
      <c r="P4558" s="122"/>
      <c r="Q4558" s="122"/>
      <c r="R4558" s="122"/>
      <c r="S4558" s="122"/>
      <c r="T4558" s="122"/>
      <c r="U4558" s="122"/>
      <c r="V4558" s="122"/>
      <c r="W4558" s="122"/>
      <c r="X4558" s="122"/>
      <c r="Y4558" s="122"/>
      <c r="Z4558" s="122"/>
      <c r="AA4558" s="122"/>
      <c r="AB4558" s="122"/>
      <c r="AC4558" s="122"/>
      <c r="AD4558" s="122"/>
      <c r="AE4558" s="122"/>
      <c r="AF4558" s="122"/>
      <c r="AG4558" s="122"/>
      <c r="AH4558" s="122"/>
      <c r="AI4558" s="122"/>
      <c r="AJ4558" s="122"/>
      <c r="AK4558" s="122"/>
      <c r="AL4558" s="122"/>
      <c r="AM4558" s="122"/>
      <c r="AN4558" s="122"/>
      <c r="AQ4558" t="str">
        <f>IF(AND(OR($B$1="ALL",$B$1=C4558),OR($E$1="ALL",$E$1=D4558),OR($B$2="ALL",$B$2=A4558),OR($E$2="ALL",IFERROR(SEARCH($E$2,B4558),0)&gt;0)),"MATCH","")</f>
        <v/>
      </c>
    </row>
    <row r="4559" spans="1:43" ht="14.25" customHeight="1" x14ac:dyDescent="0.25">
      <c r="A4559" s="108" t="s">
        <v>1137</v>
      </c>
      <c r="B4559" s="136" t="s">
        <v>1138</v>
      </c>
      <c r="C4559" s="136" t="s">
        <v>1139</v>
      </c>
      <c r="D4559" s="136" t="s">
        <v>1140</v>
      </c>
      <c r="E4559" s="136" t="s">
        <v>1141</v>
      </c>
      <c r="F4559" s="136" t="s">
        <v>1142</v>
      </c>
      <c r="G4559" s="136" t="s">
        <v>1143</v>
      </c>
      <c r="H4559" s="136" t="s">
        <v>1144</v>
      </c>
      <c r="I4559" s="136" t="s">
        <v>1145</v>
      </c>
      <c r="J4559" s="136" t="s">
        <v>1146</v>
      </c>
      <c r="K4559" s="136" t="s">
        <v>1147</v>
      </c>
      <c r="L4559" s="136" t="s">
        <v>1148</v>
      </c>
      <c r="M4559" s="136" t="s">
        <v>1149</v>
      </c>
      <c r="N4559" s="136" t="s">
        <v>1150</v>
      </c>
      <c r="O4559" s="136" t="s">
        <v>1151</v>
      </c>
      <c r="P4559" s="136" t="s">
        <v>1152</v>
      </c>
      <c r="Q4559" s="136" t="s">
        <v>1153</v>
      </c>
      <c r="R4559" s="136" t="s">
        <v>1154</v>
      </c>
      <c r="S4559" s="136" t="s">
        <v>1155</v>
      </c>
      <c r="T4559" s="136" t="s">
        <v>1156</v>
      </c>
      <c r="U4559" s="136" t="s">
        <v>1157</v>
      </c>
      <c r="V4559" s="136" t="s">
        <v>1158</v>
      </c>
      <c r="W4559" s="136" t="s">
        <v>1159</v>
      </c>
      <c r="X4559" s="136" t="s">
        <v>1160</v>
      </c>
      <c r="Y4559" s="136" t="s">
        <v>1161</v>
      </c>
      <c r="Z4559" s="136" t="s">
        <v>1162</v>
      </c>
      <c r="AA4559" s="136" t="s">
        <v>1163</v>
      </c>
      <c r="AB4559" s="137" t="s">
        <v>156</v>
      </c>
      <c r="AC4559" s="137" t="s">
        <v>157</v>
      </c>
      <c r="AD4559" s="137" t="s">
        <v>158</v>
      </c>
      <c r="AE4559" s="137" t="s">
        <v>139</v>
      </c>
      <c r="AF4559" s="138" t="s">
        <v>140</v>
      </c>
      <c r="AG4559" s="138" t="s">
        <v>141</v>
      </c>
      <c r="AH4559" s="138" t="s">
        <v>142</v>
      </c>
      <c r="AI4559" s="138" t="s">
        <v>143</v>
      </c>
      <c r="AJ4559" s="139" t="s">
        <v>144</v>
      </c>
      <c r="AK4559" s="139" t="s">
        <v>145</v>
      </c>
      <c r="AL4559" s="139" t="s">
        <v>146</v>
      </c>
      <c r="AM4559" s="140" t="s">
        <v>147</v>
      </c>
      <c r="AN4559" s="140" t="s">
        <v>148</v>
      </c>
      <c r="AQ4559" t="str">
        <f>AQ4558</f>
        <v/>
      </c>
    </row>
    <row r="4560" spans="1:43" ht="14.25" customHeight="1" x14ac:dyDescent="0.25">
      <c r="A4560" s="99" t="s">
        <v>1164</v>
      </c>
      <c r="B4560" s="112">
        <f>'Run Rate'!E459</f>
        <v>5</v>
      </c>
      <c r="C4560" s="112">
        <f>'Run Rate'!F459</f>
        <v>1</v>
      </c>
      <c r="D4560" s="112">
        <f>'Run Rate'!G459</f>
        <v>2</v>
      </c>
      <c r="E4560" s="112">
        <f>'Run Rate'!H459</f>
        <v>4</v>
      </c>
      <c r="F4560" s="112">
        <f>'Run Rate'!I459</f>
        <v>1</v>
      </c>
      <c r="G4560" s="112">
        <f>'Run Rate'!J459</f>
        <v>0</v>
      </c>
      <c r="H4560" s="112">
        <f>'Run Rate'!K459</f>
        <v>3</v>
      </c>
      <c r="I4560" s="112">
        <f>'Run Rate'!L459</f>
        <v>13</v>
      </c>
      <c r="J4560" s="112">
        <f>'Run Rate'!M459</f>
        <v>8</v>
      </c>
      <c r="K4560" s="112">
        <f>'Run Rate'!N459</f>
        <v>5</v>
      </c>
      <c r="L4560" s="112">
        <f>'Run Rate'!O459</f>
        <v>1</v>
      </c>
      <c r="M4560" s="112">
        <f>'Run Rate'!P459</f>
        <v>6</v>
      </c>
      <c r="N4560" s="112">
        <f>'Run Rate'!Q459</f>
        <v>4</v>
      </c>
      <c r="O4560" s="112">
        <f>'Run Rate'!R459</f>
        <v>1</v>
      </c>
      <c r="P4560" s="112">
        <f>'Run Rate'!S459</f>
        <v>4</v>
      </c>
      <c r="Q4560" s="112">
        <f>'Run Rate'!T459</f>
        <v>3</v>
      </c>
      <c r="R4560" s="112">
        <f>'Run Rate'!U459</f>
        <v>2</v>
      </c>
      <c r="S4560" s="112">
        <f>'Run Rate'!V459</f>
        <v>2</v>
      </c>
      <c r="T4560" s="112">
        <f>'Run Rate'!W459</f>
        <v>1</v>
      </c>
      <c r="U4560" s="112">
        <f>'Run Rate'!X459</f>
        <v>2</v>
      </c>
      <c r="V4560" s="112">
        <f>'Run Rate'!Y459</f>
        <v>0</v>
      </c>
      <c r="W4560" s="112">
        <f>'Run Rate'!Z459</f>
        <v>1</v>
      </c>
      <c r="X4560" s="112">
        <f>'Run Rate'!AA459</f>
        <v>2</v>
      </c>
      <c r="Y4560" s="112">
        <f>'Run Rate'!AB459</f>
        <v>1</v>
      </c>
      <c r="Z4560" s="112">
        <f>'Run Rate'!AC459</f>
        <v>0</v>
      </c>
      <c r="AA4560" s="112">
        <f>'Run Rate'!AD459</f>
        <v>1</v>
      </c>
      <c r="AB4560" s="113">
        <v>0</v>
      </c>
      <c r="AC4560" s="112">
        <v>0</v>
      </c>
      <c r="AD4560" s="112">
        <v>0</v>
      </c>
      <c r="AE4560" s="112">
        <v>0</v>
      </c>
      <c r="AF4560" s="112">
        <v>0</v>
      </c>
      <c r="AG4560" s="112">
        <v>0</v>
      </c>
      <c r="AH4560" s="112">
        <v>0</v>
      </c>
      <c r="AI4560" s="112">
        <v>0</v>
      </c>
      <c r="AJ4560" s="112">
        <v>0</v>
      </c>
      <c r="AK4560" s="112">
        <v>0</v>
      </c>
      <c r="AL4560" s="112">
        <v>0</v>
      </c>
      <c r="AM4560" s="112">
        <v>0</v>
      </c>
      <c r="AN4560" s="112">
        <v>0</v>
      </c>
      <c r="AQ4560" t="str">
        <f>AQ4558</f>
        <v/>
      </c>
    </row>
    <row r="4561" spans="1:43" ht="14.25" customHeight="1" x14ac:dyDescent="0.25">
      <c r="A4561" s="99" t="s">
        <v>1165</v>
      </c>
      <c r="B4561" s="114"/>
      <c r="C4561" s="114"/>
      <c r="D4561" s="114"/>
      <c r="E4561" s="114"/>
      <c r="F4561" s="114"/>
      <c r="G4561" s="114"/>
      <c r="H4561" s="114"/>
      <c r="I4561" s="114"/>
      <c r="J4561" s="114"/>
      <c r="K4561" s="114"/>
      <c r="L4561" s="114"/>
      <c r="M4561" s="114"/>
      <c r="N4561" s="114"/>
      <c r="O4561" s="114"/>
      <c r="P4561" s="114"/>
      <c r="Q4561" s="114"/>
      <c r="R4561" s="114"/>
      <c r="S4561" s="114"/>
      <c r="T4561" s="114"/>
      <c r="U4561" s="114"/>
      <c r="V4561" s="114"/>
      <c r="W4561" s="115"/>
      <c r="X4561" s="115"/>
      <c r="Y4561" s="115"/>
      <c r="Z4561" s="115"/>
      <c r="AA4561" s="112" t="s">
        <v>1166</v>
      </c>
      <c r="AB4561" s="113"/>
      <c r="AC4561" s="112"/>
      <c r="AD4561" s="112"/>
      <c r="AE4561" s="112"/>
      <c r="AF4561" s="112"/>
      <c r="AG4561" s="112"/>
      <c r="AH4561" s="112"/>
      <c r="AI4561" s="112"/>
      <c r="AJ4561" s="112"/>
      <c r="AK4561" s="112"/>
      <c r="AL4561" s="112"/>
      <c r="AM4561" s="112"/>
      <c r="AN4561" s="112"/>
      <c r="AQ4561" t="str">
        <f>AQ4558</f>
        <v/>
      </c>
    </row>
    <row r="4562" spans="1:43" ht="14.25" customHeight="1" x14ac:dyDescent="0.25">
      <c r="A4562" s="99" t="s">
        <v>1167</v>
      </c>
      <c r="B4562" s="114"/>
      <c r="C4562" s="114"/>
      <c r="D4562" s="114"/>
      <c r="E4562" s="114"/>
      <c r="F4562" s="114"/>
      <c r="G4562" s="114"/>
      <c r="H4562" s="114"/>
      <c r="I4562" s="114"/>
      <c r="J4562" s="114"/>
      <c r="K4562" s="114"/>
      <c r="L4562" s="114"/>
      <c r="M4562" s="114"/>
      <c r="N4562" s="114"/>
      <c r="O4562" s="114"/>
      <c r="P4562" s="114"/>
      <c r="Q4562" s="114"/>
      <c r="R4562" s="114"/>
      <c r="S4562" s="114"/>
      <c r="T4562" s="114"/>
      <c r="U4562" s="114"/>
      <c r="V4562" s="114"/>
      <c r="W4562" s="115"/>
      <c r="X4562" s="116"/>
      <c r="Y4562" s="117"/>
      <c r="Z4562" s="115"/>
      <c r="AA4562" s="112" t="s">
        <v>1168</v>
      </c>
      <c r="AB4562" s="113">
        <f>'Demand Input VP'!B2284</f>
        <v>0</v>
      </c>
      <c r="AC4562" s="112">
        <f>'Demand Input VP'!C2284</f>
        <v>0</v>
      </c>
      <c r="AD4562" s="112">
        <f>'Demand Input VP'!D2284</f>
        <v>0</v>
      </c>
      <c r="AE4562" s="112">
        <f>'Demand Input VP'!E2284</f>
        <v>0</v>
      </c>
      <c r="AF4562" s="112">
        <f>'Demand Input VP'!F2284</f>
        <v>0</v>
      </c>
      <c r="AG4562" s="112">
        <f>'Demand Input VP'!G2284</f>
        <v>0</v>
      </c>
      <c r="AH4562" s="112">
        <f>'Demand Input VP'!H2284</f>
        <v>0</v>
      </c>
      <c r="AI4562" s="112">
        <f>'Demand Input VP'!I2284</f>
        <v>0</v>
      </c>
      <c r="AJ4562" s="112">
        <f>'Demand Input VP'!J2284</f>
        <v>0</v>
      </c>
      <c r="AK4562" s="112">
        <f>'Demand Input VP'!K2284</f>
        <v>0</v>
      </c>
      <c r="AL4562" s="112">
        <f>'Demand Input VP'!L2284</f>
        <v>0</v>
      </c>
      <c r="AM4562" s="112">
        <f>'Demand Input VP'!M2284</f>
        <v>0</v>
      </c>
      <c r="AN4562" s="112">
        <f>'Demand Input VP'!N2284</f>
        <v>0</v>
      </c>
      <c r="AQ4562" t="str">
        <f>AQ4558</f>
        <v/>
      </c>
    </row>
    <row r="4563" spans="1:43" ht="14.25" customHeight="1" x14ac:dyDescent="0.25">
      <c r="A4563" s="99" t="s">
        <v>1169</v>
      </c>
      <c r="B4563" s="118"/>
      <c r="C4563" s="118"/>
      <c r="D4563" s="118"/>
      <c r="E4563" s="118"/>
      <c r="F4563" s="118"/>
      <c r="G4563" s="118"/>
      <c r="H4563" s="118"/>
      <c r="I4563" s="118"/>
      <c r="J4563" s="118"/>
      <c r="K4563" s="118"/>
      <c r="L4563" s="118"/>
      <c r="M4563" s="118"/>
      <c r="N4563" s="118"/>
      <c r="O4563" s="118"/>
      <c r="P4563" s="118"/>
      <c r="Q4563" s="118"/>
      <c r="R4563" s="118"/>
      <c r="S4563" s="118"/>
      <c r="T4563" s="118"/>
      <c r="U4563" s="118"/>
      <c r="V4563" s="118"/>
      <c r="W4563" s="115"/>
      <c r="X4563" s="116"/>
      <c r="Y4563" s="117"/>
      <c r="Z4563" s="119"/>
      <c r="AA4563" s="120" t="s">
        <v>1170</v>
      </c>
      <c r="AB4563" s="121">
        <f>'Demand Input VP'!B2283</f>
        <v>0</v>
      </c>
      <c r="AC4563" s="120">
        <f>'Demand Input VP'!C2283</f>
        <v>0</v>
      </c>
      <c r="AD4563" s="120">
        <f>'Demand Input VP'!D2283</f>
        <v>0</v>
      </c>
      <c r="AE4563" s="120">
        <f>'Demand Input VP'!E2283</f>
        <v>0</v>
      </c>
      <c r="AF4563" s="120">
        <f>'Demand Input VP'!F2283</f>
        <v>0</v>
      </c>
      <c r="AG4563" s="120">
        <f>'Demand Input VP'!G2283</f>
        <v>0</v>
      </c>
      <c r="AH4563" s="120">
        <f>'Demand Input VP'!H2283</f>
        <v>0</v>
      </c>
      <c r="AI4563" s="120">
        <f>'Demand Input VP'!I2283</f>
        <v>0</v>
      </c>
      <c r="AJ4563" s="120">
        <f>'Demand Input VP'!J2283</f>
        <v>0</v>
      </c>
      <c r="AK4563" s="120">
        <f>'Demand Input VP'!K2283</f>
        <v>0</v>
      </c>
      <c r="AL4563" s="120">
        <f>'Demand Input VP'!L2283</f>
        <v>0</v>
      </c>
      <c r="AM4563" s="120">
        <f>'Demand Input VP'!M2283</f>
        <v>0</v>
      </c>
      <c r="AN4563" s="120">
        <f>'Demand Input VP'!N2283</f>
        <v>0</v>
      </c>
      <c r="AQ4563" t="str">
        <f>AQ4558</f>
        <v/>
      </c>
    </row>
    <row r="4564" spans="1:43" ht="14.25" customHeight="1" x14ac:dyDescent="0.25">
      <c r="A4564" s="1"/>
      <c r="B4564" s="122"/>
      <c r="C4564" s="122"/>
      <c r="D4564" s="122"/>
      <c r="E4564" s="122"/>
      <c r="F4564" s="122"/>
      <c r="G4564" s="122"/>
      <c r="H4564" s="122"/>
      <c r="I4564" s="122"/>
      <c r="J4564" s="122"/>
      <c r="K4564" s="122"/>
      <c r="L4564" s="122"/>
      <c r="M4564" s="122"/>
      <c r="N4564" s="122"/>
      <c r="O4564" s="122"/>
      <c r="P4564" s="122"/>
      <c r="Q4564" s="122"/>
      <c r="R4564" s="122"/>
      <c r="S4564" s="122"/>
      <c r="T4564" s="122"/>
      <c r="U4564" s="122"/>
      <c r="V4564" s="122"/>
      <c r="W4564" s="123"/>
      <c r="X4564" s="116"/>
      <c r="Y4564" s="117"/>
      <c r="Z4564" s="123"/>
      <c r="AA4564" s="112" t="s">
        <v>1171</v>
      </c>
      <c r="AB4564" s="113">
        <f>'Demand Input MP'!B2284</f>
        <v>0</v>
      </c>
      <c r="AC4564" s="112">
        <f>'Demand Input MP'!C2284</f>
        <v>0</v>
      </c>
      <c r="AD4564" s="112">
        <f>'Demand Input MP'!D2284</f>
        <v>0</v>
      </c>
      <c r="AE4564" s="112">
        <f>'Demand Input MP'!E2284</f>
        <v>0</v>
      </c>
      <c r="AF4564" s="112">
        <f>'Demand Input MP'!F2284</f>
        <v>0</v>
      </c>
      <c r="AG4564" s="112">
        <f>'Demand Input MP'!G2284</f>
        <v>0</v>
      </c>
      <c r="AH4564" s="112">
        <f>'Demand Input MP'!H2284</f>
        <v>0</v>
      </c>
      <c r="AI4564" s="112">
        <f>'Demand Input MP'!I2284</f>
        <v>0</v>
      </c>
      <c r="AJ4564" s="112">
        <f>'Demand Input MP'!J2284</f>
        <v>0</v>
      </c>
      <c r="AK4564" s="112">
        <f>'Demand Input MP'!K2284</f>
        <v>0</v>
      </c>
      <c r="AL4564" s="112">
        <f>'Demand Input MP'!L2284</f>
        <v>0</v>
      </c>
      <c r="AM4564" s="112">
        <f>'Demand Input MP'!M2284</f>
        <v>0</v>
      </c>
      <c r="AN4564" s="112">
        <f>'Demand Input MP'!N2284</f>
        <v>0</v>
      </c>
      <c r="AQ4564" t="str">
        <f>AQ4558</f>
        <v/>
      </c>
    </row>
    <row r="4565" spans="1:43" ht="14.25" customHeight="1" x14ac:dyDescent="0.25">
      <c r="A4565" s="1"/>
      <c r="B4565" s="122"/>
      <c r="C4565" s="122"/>
      <c r="D4565" s="122"/>
      <c r="E4565" s="122"/>
      <c r="F4565" s="122"/>
      <c r="G4565" s="122"/>
      <c r="H4565" s="122"/>
      <c r="I4565" s="122"/>
      <c r="J4565" s="122"/>
      <c r="K4565" s="122"/>
      <c r="L4565" s="122"/>
      <c r="M4565" s="122"/>
      <c r="N4565" s="122"/>
      <c r="O4565" s="122"/>
      <c r="P4565" s="122"/>
      <c r="Q4565" s="122"/>
      <c r="R4565" s="122"/>
      <c r="S4565" s="122"/>
      <c r="T4565" s="122"/>
      <c r="U4565" s="122"/>
      <c r="V4565" s="124" t="s">
        <v>91</v>
      </c>
      <c r="W4565" s="125">
        <f>IFERROR(IF(SUM('Run Rate History'!E459:AD459)&gt;0,(SUMPRODUCT((B4560:AA4560&gt;=PERCENTILE(B4560:AA4560,0.1))*(B4560:AA4560&lt;=PERCENTILE(B4560:AA4560,0.9))*B4560:AA4560)+SUMPRODUCT(('Run Rate History'!E459:AD459&gt;=PERCENTILE(B4560:AA4560,0.1))*('Run Rate History'!E459:AD459&lt;=PERCENTILE(B4560:AA4560,0.9))*'Run Rate History'!E459:AD459))/(SUMPRODUCT((B4560:AA4560&gt;=PERCENTILE(B4560:AA4560,0.1))*(B4560:AA4560&lt;=PERCENTILE(B4560:AA4560,0.9))*1)+SUMPRODUCT(('Run Rate History'!E459:AD459&gt;=PERCENTILE(B4560:AA4560,0.1))*('Run Rate History'!E459:AD459&lt;=PERCENTILE(B4560:AA4560,0.9))*1)),TRIMMEAN(B4560:AA4560,0.15)),0)</f>
        <v>2.6153846153846154</v>
      </c>
      <c r="X4565" s="126" t="s">
        <v>1172</v>
      </c>
      <c r="Y4565" s="127">
        <f>SUM(B4560:AA4560)/26</f>
        <v>2.8076923076923075</v>
      </c>
      <c r="Z4565" s="128"/>
      <c r="AA4565" s="112" t="s">
        <v>1173</v>
      </c>
      <c r="AB4565" s="113">
        <f>'Demand Input MP'!B2283</f>
        <v>0</v>
      </c>
      <c r="AC4565" s="112">
        <f>'Demand Input MP'!C2283</f>
        <v>0</v>
      </c>
      <c r="AD4565" s="112">
        <f>'Demand Input MP'!D2283</f>
        <v>0</v>
      </c>
      <c r="AE4565" s="112">
        <f>'Demand Input MP'!E2283</f>
        <v>0</v>
      </c>
      <c r="AF4565" s="112">
        <f>'Demand Input MP'!F2283</f>
        <v>0</v>
      </c>
      <c r="AG4565" s="112">
        <f>'Demand Input MP'!G2283</f>
        <v>0</v>
      </c>
      <c r="AH4565" s="112">
        <f>'Demand Input MP'!H2283</f>
        <v>0</v>
      </c>
      <c r="AI4565" s="112">
        <f>'Demand Input MP'!I2283</f>
        <v>0</v>
      </c>
      <c r="AJ4565" s="112">
        <f>'Demand Input MP'!J2283</f>
        <v>0</v>
      </c>
      <c r="AK4565" s="112">
        <f>'Demand Input MP'!K2283</f>
        <v>0</v>
      </c>
      <c r="AL4565" s="112">
        <f>'Demand Input MP'!L2283</f>
        <v>0</v>
      </c>
      <c r="AM4565" s="112">
        <f>'Demand Input MP'!M2283</f>
        <v>0</v>
      </c>
      <c r="AN4565" s="112">
        <f>'Demand Input MP'!N2283</f>
        <v>0</v>
      </c>
      <c r="AQ4565" t="str">
        <f>AQ4558</f>
        <v/>
      </c>
    </row>
    <row r="4566" spans="1:43" ht="14.25" customHeight="1" x14ac:dyDescent="0.25">
      <c r="A4566" s="1"/>
      <c r="B4566" s="122"/>
      <c r="C4566" s="122"/>
      <c r="D4566" s="122"/>
      <c r="E4566" s="122"/>
      <c r="F4566" s="122"/>
      <c r="G4566" s="122"/>
      <c r="H4566" s="122"/>
      <c r="I4566" s="122"/>
      <c r="J4566" s="122"/>
      <c r="K4566" s="122"/>
      <c r="L4566" s="122"/>
      <c r="M4566" s="122"/>
      <c r="N4566" s="122"/>
      <c r="O4566" s="122"/>
      <c r="P4566" s="122"/>
      <c r="Q4566" s="122"/>
      <c r="R4566" s="122"/>
      <c r="S4566" s="122"/>
      <c r="T4566" s="122"/>
      <c r="U4566" s="122"/>
      <c r="V4566" s="124" t="s">
        <v>94</v>
      </c>
      <c r="W4566" s="125">
        <f>IFERROR((1*MIN(MAX(X4560,0.5*IF(SUM('Run Rate History'!E459:AD459)&gt;0,(MEDIAN(IF(B4560:AA4560&gt;0,B4560:AA4560))+MEDIAN(IF('Run Rate History'!E459:AD459&gt;0,'Run Rate History'!E459:AD459)))/2,MEDIAN(IF(B4560:AA4560&gt;0,B4560:AA4560)))),2*IF(SUM('Run Rate History'!E459:AD459)&gt;0,(MEDIAN(IF(B4560:AA4560&gt;0,B4560:AA4560))+MEDIAN(IF('Run Rate History'!E459:AD459&gt;0,'Run Rate History'!E459:AD459)))/2,MEDIAN(IF(B4560:AA4560&gt;0,B4560:AA4560))))+2*MIN(MAX(Y4560,0.5*IF(SUM('Run Rate History'!E459:AD459)&gt;0,(MEDIAN(IF(B4560:AA4560&gt;0,B4560:AA4560))+MEDIAN(IF('Run Rate History'!E459:AD459&gt;0,'Run Rate History'!E459:AD459)))/2,MEDIAN(IF(B4560:AA4560&gt;0,B4560:AA4560)))),2*IF(SUM('Run Rate History'!E459:AD459)&gt;0,(MEDIAN(IF(B4560:AA4560&gt;0,B4560:AA4560))+MEDIAN(IF('Run Rate History'!E459:AD459&gt;0,'Run Rate History'!E459:AD459)))/2,MEDIAN(IF(B4560:AA4560&gt;0,B4560:AA4560))))+3*MIN(MAX(Z4560,0.5*IF(SUM('Run Rate History'!E459:AD459)&gt;0,(MEDIAN(IF(B4560:AA4560&gt;0,B4560:AA4560))+MEDIAN(IF('Run Rate History'!E459:AD459&gt;0,'Run Rate History'!E459:AD459)))/2,MEDIAN(IF(B4560:AA4560&gt;0,B4560:AA4560)))),2*IF(SUM('Run Rate History'!E459:AD459)&gt;0,(MEDIAN(IF(B4560:AA4560&gt;0,B4560:AA4560))+MEDIAN(IF('Run Rate History'!E459:AD459&gt;0,'Run Rate History'!E459:AD459)))/2,MEDIAN(IF(B4560:AA4560&gt;0,B4560:AA4560))))+4*MIN(MAX(AA4560,0.5*IF(SUM('Run Rate History'!E459:AD459)&gt;0,(MEDIAN(IF(B4560:AA4560&gt;0,B4560:AA4560))+MEDIAN(IF('Run Rate History'!E459:AD459&gt;0,'Run Rate History'!E459:AD459)))/2,MEDIAN(IF(B4560:AA4560&gt;0,B4560:AA4560)))),2*IF(SUM('Run Rate History'!E459:AD459)&gt;0,(MEDIAN(IF(B4560:AA4560&gt;0,B4560:AA4560))+MEDIAN(IF('Run Rate History'!E459:AD459&gt;0,'Run Rate History'!E459:AD459)))/2,MEDIAN(IF(B4560:AA4560&gt;0,B4560:AA4560)))))/10,0)</f>
        <v>1.325</v>
      </c>
      <c r="X4566" s="129" t="s">
        <v>1174</v>
      </c>
      <c r="Y4566" s="130">
        <f>IFERROR(VLOOKUP(A4558,'Stanje zaliha'!A:E,5,FALSE()),0)</f>
        <v>58</v>
      </c>
      <c r="Z4566" s="131"/>
      <c r="AA4566" s="113" t="s">
        <v>1175</v>
      </c>
      <c r="AB4566" s="118">
        <f t="shared" ref="AB4566:AN4566" si="910">SUM(AB4562:AB4565)</f>
        <v>0</v>
      </c>
      <c r="AC4566" s="118">
        <f t="shared" si="910"/>
        <v>0</v>
      </c>
      <c r="AD4566" s="118">
        <f t="shared" si="910"/>
        <v>0</v>
      </c>
      <c r="AE4566" s="118">
        <f t="shared" si="910"/>
        <v>0</v>
      </c>
      <c r="AF4566" s="118">
        <f t="shared" si="910"/>
        <v>0</v>
      </c>
      <c r="AG4566" s="118">
        <f t="shared" si="910"/>
        <v>0</v>
      </c>
      <c r="AH4566" s="118">
        <f t="shared" si="910"/>
        <v>0</v>
      </c>
      <c r="AI4566" s="118">
        <f t="shared" si="910"/>
        <v>0</v>
      </c>
      <c r="AJ4566" s="118">
        <f t="shared" si="910"/>
        <v>0</v>
      </c>
      <c r="AK4566" s="118">
        <f t="shared" si="910"/>
        <v>0</v>
      </c>
      <c r="AL4566" s="118">
        <f t="shared" si="910"/>
        <v>0</v>
      </c>
      <c r="AM4566" s="118">
        <f t="shared" si="910"/>
        <v>0</v>
      </c>
      <c r="AN4566" s="118">
        <f t="shared" si="910"/>
        <v>0</v>
      </c>
      <c r="AQ4566" t="str">
        <f>AQ4558</f>
        <v/>
      </c>
    </row>
    <row r="4567" spans="1:43" ht="14.25" customHeight="1" x14ac:dyDescent="0.25">
      <c r="A4567" s="1"/>
      <c r="B4567" s="122"/>
      <c r="C4567" s="122"/>
      <c r="D4567" s="122"/>
      <c r="E4567" s="122"/>
      <c r="F4567" s="122"/>
      <c r="G4567" s="122"/>
      <c r="H4567" s="122"/>
      <c r="I4567" s="122"/>
      <c r="J4567" s="122"/>
      <c r="K4567" s="122"/>
      <c r="L4567" s="122"/>
      <c r="M4567" s="122"/>
      <c r="N4567" s="122"/>
      <c r="O4567" s="122"/>
      <c r="P4567" s="122"/>
      <c r="Q4567" s="122"/>
      <c r="R4567" s="122"/>
      <c r="S4567" s="122"/>
      <c r="T4567" s="122"/>
      <c r="U4567" s="122"/>
      <c r="V4567" s="124" t="s">
        <v>95</v>
      </c>
      <c r="W4567" s="125">
        <f>IFERROR(0.6*W4566+0.4*W4565,0)</f>
        <v>1.8411538461538461</v>
      </c>
      <c r="X4567" s="132" t="s">
        <v>1176</v>
      </c>
      <c r="Y4567" s="133">
        <f>IFERROR(SUMIF('Popis poslanih narudžbi'!A:A,A4558,'Popis poslanih narudžbi'!C:C),0)</f>
        <v>0</v>
      </c>
      <c r="Z4567" s="131"/>
      <c r="AA4567" s="134" t="s">
        <v>1177</v>
      </c>
      <c r="AB4567" s="118">
        <f t="shared" ref="AB4567:AN4567" si="911">AB4560+AB4566</f>
        <v>0</v>
      </c>
      <c r="AC4567" s="118">
        <f t="shared" si="911"/>
        <v>0</v>
      </c>
      <c r="AD4567" s="118">
        <f t="shared" si="911"/>
        <v>0</v>
      </c>
      <c r="AE4567" s="118">
        <f t="shared" si="911"/>
        <v>0</v>
      </c>
      <c r="AF4567" s="118">
        <f t="shared" si="911"/>
        <v>0</v>
      </c>
      <c r="AG4567" s="118">
        <f t="shared" si="911"/>
        <v>0</v>
      </c>
      <c r="AH4567" s="118">
        <f t="shared" si="911"/>
        <v>0</v>
      </c>
      <c r="AI4567" s="118">
        <f t="shared" si="911"/>
        <v>0</v>
      </c>
      <c r="AJ4567" s="118">
        <f t="shared" si="911"/>
        <v>0</v>
      </c>
      <c r="AK4567" s="118">
        <f t="shared" si="911"/>
        <v>0</v>
      </c>
      <c r="AL4567" s="118">
        <f t="shared" si="911"/>
        <v>0</v>
      </c>
      <c r="AM4567" s="118">
        <f t="shared" si="911"/>
        <v>0</v>
      </c>
      <c r="AN4567" s="118">
        <f t="shared" si="911"/>
        <v>0</v>
      </c>
      <c r="AQ4567" t="str">
        <f>AQ4558</f>
        <v/>
      </c>
    </row>
    <row r="4568" spans="1:43" ht="14.25" customHeight="1" x14ac:dyDescent="0.25">
      <c r="A4568" s="107" t="str">
        <f>'Run Rate'!A460</f>
        <v>VEN00049</v>
      </c>
      <c r="B4568" s="135" t="str">
        <f>'Run Rate'!B460</f>
        <v>Venum bandaže - 4 m Crne</v>
      </c>
      <c r="C4568" s="135" t="str">
        <f>'Run Rate'!C460</f>
        <v>BORILAČKA OPREMA</v>
      </c>
      <c r="D4568" s="135" t="str">
        <f>'Run Rate'!D460</f>
        <v>03 BRONZE</v>
      </c>
      <c r="E4568" s="122"/>
      <c r="F4568" s="122"/>
      <c r="G4568" s="122"/>
      <c r="H4568" s="122"/>
      <c r="I4568" s="122"/>
      <c r="J4568" s="122"/>
      <c r="K4568" s="122"/>
      <c r="L4568" s="122"/>
      <c r="M4568" s="122"/>
      <c r="N4568" s="122"/>
      <c r="O4568" s="122"/>
      <c r="P4568" s="122"/>
      <c r="Q4568" s="122"/>
      <c r="R4568" s="122"/>
      <c r="S4568" s="122"/>
      <c r="T4568" s="122"/>
      <c r="U4568" s="122"/>
      <c r="V4568" s="122"/>
      <c r="W4568" s="122"/>
      <c r="X4568" s="122"/>
      <c r="Y4568" s="122"/>
      <c r="Z4568" s="122"/>
      <c r="AA4568" s="122"/>
      <c r="AB4568" s="122"/>
      <c r="AC4568" s="122"/>
      <c r="AD4568" s="122"/>
      <c r="AE4568" s="122"/>
      <c r="AF4568" s="122"/>
      <c r="AG4568" s="122"/>
      <c r="AH4568" s="122"/>
      <c r="AI4568" s="122"/>
      <c r="AJ4568" s="122"/>
      <c r="AK4568" s="122"/>
      <c r="AL4568" s="122"/>
      <c r="AM4568" s="122"/>
      <c r="AN4568" s="122"/>
      <c r="AQ4568" t="str">
        <f>IF(AND(OR($B$1="ALL",$B$1=C4568),OR($E$1="ALL",$E$1=D4568),OR($B$2="ALL",$B$2=A4568),OR($E$2="ALL",IFERROR(SEARCH($E$2,B4568),0)&gt;0)),"MATCH","")</f>
        <v/>
      </c>
    </row>
    <row r="4569" spans="1:43" ht="14.25" customHeight="1" x14ac:dyDescent="0.25">
      <c r="A4569" s="108" t="s">
        <v>1137</v>
      </c>
      <c r="B4569" s="136" t="s">
        <v>1138</v>
      </c>
      <c r="C4569" s="136" t="s">
        <v>1139</v>
      </c>
      <c r="D4569" s="136" t="s">
        <v>1140</v>
      </c>
      <c r="E4569" s="136" t="s">
        <v>1141</v>
      </c>
      <c r="F4569" s="136" t="s">
        <v>1142</v>
      </c>
      <c r="G4569" s="136" t="s">
        <v>1143</v>
      </c>
      <c r="H4569" s="136" t="s">
        <v>1144</v>
      </c>
      <c r="I4569" s="136" t="s">
        <v>1145</v>
      </c>
      <c r="J4569" s="136" t="s">
        <v>1146</v>
      </c>
      <c r="K4569" s="136" t="s">
        <v>1147</v>
      </c>
      <c r="L4569" s="136" t="s">
        <v>1148</v>
      </c>
      <c r="M4569" s="136" t="s">
        <v>1149</v>
      </c>
      <c r="N4569" s="136" t="s">
        <v>1150</v>
      </c>
      <c r="O4569" s="136" t="s">
        <v>1151</v>
      </c>
      <c r="P4569" s="136" t="s">
        <v>1152</v>
      </c>
      <c r="Q4569" s="136" t="s">
        <v>1153</v>
      </c>
      <c r="R4569" s="136" t="s">
        <v>1154</v>
      </c>
      <c r="S4569" s="136" t="s">
        <v>1155</v>
      </c>
      <c r="T4569" s="136" t="s">
        <v>1156</v>
      </c>
      <c r="U4569" s="136" t="s">
        <v>1157</v>
      </c>
      <c r="V4569" s="136" t="s">
        <v>1158</v>
      </c>
      <c r="W4569" s="136" t="s">
        <v>1159</v>
      </c>
      <c r="X4569" s="136" t="s">
        <v>1160</v>
      </c>
      <c r="Y4569" s="136" t="s">
        <v>1161</v>
      </c>
      <c r="Z4569" s="136" t="s">
        <v>1162</v>
      </c>
      <c r="AA4569" s="136" t="s">
        <v>1163</v>
      </c>
      <c r="AB4569" s="137" t="s">
        <v>156</v>
      </c>
      <c r="AC4569" s="137" t="s">
        <v>157</v>
      </c>
      <c r="AD4569" s="137" t="s">
        <v>158</v>
      </c>
      <c r="AE4569" s="137" t="s">
        <v>139</v>
      </c>
      <c r="AF4569" s="138" t="s">
        <v>140</v>
      </c>
      <c r="AG4569" s="138" t="s">
        <v>141</v>
      </c>
      <c r="AH4569" s="138" t="s">
        <v>142</v>
      </c>
      <c r="AI4569" s="138" t="s">
        <v>143</v>
      </c>
      <c r="AJ4569" s="139" t="s">
        <v>144</v>
      </c>
      <c r="AK4569" s="139" t="s">
        <v>145</v>
      </c>
      <c r="AL4569" s="139" t="s">
        <v>146</v>
      </c>
      <c r="AM4569" s="140" t="s">
        <v>147</v>
      </c>
      <c r="AN4569" s="140" t="s">
        <v>148</v>
      </c>
      <c r="AQ4569" t="str">
        <f>AQ4568</f>
        <v/>
      </c>
    </row>
    <row r="4570" spans="1:43" ht="14.25" customHeight="1" x14ac:dyDescent="0.25">
      <c r="A4570" s="99" t="s">
        <v>1164</v>
      </c>
      <c r="B4570" s="112">
        <f>'Run Rate'!E460</f>
        <v>20</v>
      </c>
      <c r="C4570" s="112">
        <f>'Run Rate'!F460</f>
        <v>53</v>
      </c>
      <c r="D4570" s="112">
        <f>'Run Rate'!G460</f>
        <v>41</v>
      </c>
      <c r="E4570" s="112">
        <f>'Run Rate'!H460</f>
        <v>37</v>
      </c>
      <c r="F4570" s="112">
        <f>'Run Rate'!I460</f>
        <v>28</v>
      </c>
      <c r="G4570" s="112">
        <f>'Run Rate'!J460</f>
        <v>36</v>
      </c>
      <c r="H4570" s="112">
        <f>'Run Rate'!K460</f>
        <v>51</v>
      </c>
      <c r="I4570" s="112">
        <f>'Run Rate'!L460</f>
        <v>24</v>
      </c>
      <c r="J4570" s="112">
        <f>'Run Rate'!M460</f>
        <v>18</v>
      </c>
      <c r="K4570" s="112">
        <f>'Run Rate'!N460</f>
        <v>1</v>
      </c>
      <c r="L4570" s="112">
        <f>'Run Rate'!O460</f>
        <v>2</v>
      </c>
      <c r="M4570" s="112">
        <f>'Run Rate'!P460</f>
        <v>0</v>
      </c>
      <c r="N4570" s="112">
        <f>'Run Rate'!Q460</f>
        <v>0</v>
      </c>
      <c r="O4570" s="112">
        <f>'Run Rate'!R460</f>
        <v>0</v>
      </c>
      <c r="P4570" s="112">
        <f>'Run Rate'!S460</f>
        <v>0</v>
      </c>
      <c r="Q4570" s="112">
        <f>'Run Rate'!T460</f>
        <v>0</v>
      </c>
      <c r="R4570" s="112">
        <f>'Run Rate'!U460</f>
        <v>0</v>
      </c>
      <c r="S4570" s="112">
        <f>'Run Rate'!V460</f>
        <v>0</v>
      </c>
      <c r="T4570" s="112">
        <f>'Run Rate'!W460</f>
        <v>1</v>
      </c>
      <c r="U4570" s="112">
        <f>'Run Rate'!X460</f>
        <v>0</v>
      </c>
      <c r="V4570" s="112">
        <f>'Run Rate'!Y460</f>
        <v>0</v>
      </c>
      <c r="W4570" s="112">
        <f>'Run Rate'!Z460</f>
        <v>0</v>
      </c>
      <c r="X4570" s="112">
        <f>'Run Rate'!AA460</f>
        <v>0</v>
      </c>
      <c r="Y4570" s="112">
        <f>'Run Rate'!AB460</f>
        <v>0</v>
      </c>
      <c r="Z4570" s="112">
        <f>'Run Rate'!AC460</f>
        <v>0</v>
      </c>
      <c r="AA4570" s="112">
        <f>'Run Rate'!AD460</f>
        <v>0</v>
      </c>
      <c r="AB4570" s="113">
        <v>0</v>
      </c>
      <c r="AC4570" s="112">
        <v>0</v>
      </c>
      <c r="AD4570" s="112">
        <v>0</v>
      </c>
      <c r="AE4570" s="112">
        <v>0</v>
      </c>
      <c r="AF4570" s="112">
        <v>0</v>
      </c>
      <c r="AG4570" s="112">
        <v>0</v>
      </c>
      <c r="AH4570" s="112">
        <v>0</v>
      </c>
      <c r="AI4570" s="112">
        <v>0</v>
      </c>
      <c r="AJ4570" s="112">
        <v>0</v>
      </c>
      <c r="AK4570" s="112">
        <v>0</v>
      </c>
      <c r="AL4570" s="112">
        <v>0</v>
      </c>
      <c r="AM4570" s="112">
        <v>0</v>
      </c>
      <c r="AN4570" s="112">
        <v>0</v>
      </c>
      <c r="AQ4570" t="str">
        <f>AQ4568</f>
        <v/>
      </c>
    </row>
    <row r="4571" spans="1:43" ht="14.25" customHeight="1" x14ac:dyDescent="0.25">
      <c r="A4571" s="99" t="s">
        <v>1165</v>
      </c>
      <c r="B4571" s="114"/>
      <c r="C4571" s="114"/>
      <c r="D4571" s="114"/>
      <c r="E4571" s="114"/>
      <c r="F4571" s="114"/>
      <c r="G4571" s="114"/>
      <c r="H4571" s="114"/>
      <c r="I4571" s="114"/>
      <c r="J4571" s="114"/>
      <c r="K4571" s="114"/>
      <c r="L4571" s="114"/>
      <c r="M4571" s="114"/>
      <c r="N4571" s="114"/>
      <c r="O4571" s="114"/>
      <c r="P4571" s="114"/>
      <c r="Q4571" s="114"/>
      <c r="R4571" s="114"/>
      <c r="S4571" s="114"/>
      <c r="T4571" s="114"/>
      <c r="U4571" s="114"/>
      <c r="V4571" s="114"/>
      <c r="W4571" s="115"/>
      <c r="X4571" s="115"/>
      <c r="Y4571" s="115"/>
      <c r="Z4571" s="115"/>
      <c r="AA4571" s="112" t="s">
        <v>1166</v>
      </c>
      <c r="AB4571" s="113"/>
      <c r="AC4571" s="112"/>
      <c r="AD4571" s="112"/>
      <c r="AE4571" s="112"/>
      <c r="AF4571" s="112"/>
      <c r="AG4571" s="112"/>
      <c r="AH4571" s="112"/>
      <c r="AI4571" s="112"/>
      <c r="AJ4571" s="112"/>
      <c r="AK4571" s="112"/>
      <c r="AL4571" s="112"/>
      <c r="AM4571" s="112"/>
      <c r="AN4571" s="112"/>
      <c r="AQ4571" t="str">
        <f>AQ4568</f>
        <v/>
      </c>
    </row>
    <row r="4572" spans="1:43" ht="14.25" customHeight="1" x14ac:dyDescent="0.25">
      <c r="A4572" s="99" t="s">
        <v>1167</v>
      </c>
      <c r="B4572" s="114"/>
      <c r="C4572" s="114"/>
      <c r="D4572" s="114"/>
      <c r="E4572" s="114"/>
      <c r="F4572" s="114"/>
      <c r="G4572" s="114"/>
      <c r="H4572" s="114"/>
      <c r="I4572" s="114"/>
      <c r="J4572" s="114"/>
      <c r="K4572" s="114"/>
      <c r="L4572" s="114"/>
      <c r="M4572" s="114"/>
      <c r="N4572" s="114"/>
      <c r="O4572" s="114"/>
      <c r="P4572" s="114"/>
      <c r="Q4572" s="114"/>
      <c r="R4572" s="114"/>
      <c r="S4572" s="114"/>
      <c r="T4572" s="114"/>
      <c r="U4572" s="114"/>
      <c r="V4572" s="114"/>
      <c r="W4572" s="115"/>
      <c r="X4572" s="116"/>
      <c r="Y4572" s="117"/>
      <c r="Z4572" s="115"/>
      <c r="AA4572" s="112" t="s">
        <v>1168</v>
      </c>
      <c r="AB4572" s="113">
        <f>'Demand Input VP'!B2289</f>
        <v>0</v>
      </c>
      <c r="AC4572" s="112">
        <f>'Demand Input VP'!C2289</f>
        <v>0</v>
      </c>
      <c r="AD4572" s="112">
        <f>'Demand Input VP'!D2289</f>
        <v>0</v>
      </c>
      <c r="AE4572" s="112">
        <f>'Demand Input VP'!E2289</f>
        <v>0</v>
      </c>
      <c r="AF4572" s="112">
        <f>'Demand Input VP'!F2289</f>
        <v>0</v>
      </c>
      <c r="AG4572" s="112">
        <f>'Demand Input VP'!G2289</f>
        <v>0</v>
      </c>
      <c r="AH4572" s="112">
        <f>'Demand Input VP'!H2289</f>
        <v>0</v>
      </c>
      <c r="AI4572" s="112">
        <f>'Demand Input VP'!I2289</f>
        <v>0</v>
      </c>
      <c r="AJ4572" s="112">
        <f>'Demand Input VP'!J2289</f>
        <v>0</v>
      </c>
      <c r="AK4572" s="112">
        <f>'Demand Input VP'!K2289</f>
        <v>0</v>
      </c>
      <c r="AL4572" s="112">
        <f>'Demand Input VP'!L2289</f>
        <v>0</v>
      </c>
      <c r="AM4572" s="112">
        <f>'Demand Input VP'!M2289</f>
        <v>0</v>
      </c>
      <c r="AN4572" s="112">
        <f>'Demand Input VP'!N2289</f>
        <v>0</v>
      </c>
      <c r="AQ4572" t="str">
        <f>AQ4568</f>
        <v/>
      </c>
    </row>
    <row r="4573" spans="1:43" ht="14.25" customHeight="1" x14ac:dyDescent="0.25">
      <c r="A4573" s="99" t="s">
        <v>1169</v>
      </c>
      <c r="B4573" s="118"/>
      <c r="C4573" s="118"/>
      <c r="D4573" s="118"/>
      <c r="E4573" s="118"/>
      <c r="F4573" s="118"/>
      <c r="G4573" s="118"/>
      <c r="H4573" s="118"/>
      <c r="I4573" s="118"/>
      <c r="J4573" s="118"/>
      <c r="K4573" s="118"/>
      <c r="L4573" s="118"/>
      <c r="M4573" s="118"/>
      <c r="N4573" s="118"/>
      <c r="O4573" s="118"/>
      <c r="P4573" s="118"/>
      <c r="Q4573" s="118"/>
      <c r="R4573" s="118"/>
      <c r="S4573" s="118"/>
      <c r="T4573" s="118"/>
      <c r="U4573" s="118"/>
      <c r="V4573" s="118"/>
      <c r="W4573" s="115"/>
      <c r="X4573" s="116"/>
      <c r="Y4573" s="117"/>
      <c r="Z4573" s="119"/>
      <c r="AA4573" s="120" t="s">
        <v>1170</v>
      </c>
      <c r="AB4573" s="121">
        <f>'Demand Input VP'!B2288</f>
        <v>0</v>
      </c>
      <c r="AC4573" s="120">
        <f>'Demand Input VP'!C2288</f>
        <v>0</v>
      </c>
      <c r="AD4573" s="120">
        <f>'Demand Input VP'!D2288</f>
        <v>0</v>
      </c>
      <c r="AE4573" s="120">
        <f>'Demand Input VP'!E2288</f>
        <v>0</v>
      </c>
      <c r="AF4573" s="120">
        <f>'Demand Input VP'!F2288</f>
        <v>0</v>
      </c>
      <c r="AG4573" s="120">
        <f>'Demand Input VP'!G2288</f>
        <v>0</v>
      </c>
      <c r="AH4573" s="120">
        <f>'Demand Input VP'!H2288</f>
        <v>0</v>
      </c>
      <c r="AI4573" s="120">
        <f>'Demand Input VP'!I2288</f>
        <v>0</v>
      </c>
      <c r="AJ4573" s="120">
        <f>'Demand Input VP'!J2288</f>
        <v>0</v>
      </c>
      <c r="AK4573" s="120">
        <f>'Demand Input VP'!K2288</f>
        <v>0</v>
      </c>
      <c r="AL4573" s="120">
        <f>'Demand Input VP'!L2288</f>
        <v>0</v>
      </c>
      <c r="AM4573" s="120">
        <f>'Demand Input VP'!M2288</f>
        <v>0</v>
      </c>
      <c r="AN4573" s="120">
        <f>'Demand Input VP'!N2288</f>
        <v>0</v>
      </c>
      <c r="AQ4573" t="str">
        <f>AQ4568</f>
        <v/>
      </c>
    </row>
    <row r="4574" spans="1:43" ht="14.25" customHeight="1" x14ac:dyDescent="0.25">
      <c r="A4574" s="1"/>
      <c r="B4574" s="122"/>
      <c r="C4574" s="122"/>
      <c r="D4574" s="122"/>
      <c r="E4574" s="122"/>
      <c r="F4574" s="122"/>
      <c r="G4574" s="122"/>
      <c r="H4574" s="122"/>
      <c r="I4574" s="122"/>
      <c r="J4574" s="122"/>
      <c r="K4574" s="122"/>
      <c r="L4574" s="122"/>
      <c r="M4574" s="122"/>
      <c r="N4574" s="122"/>
      <c r="O4574" s="122"/>
      <c r="P4574" s="122"/>
      <c r="Q4574" s="122"/>
      <c r="R4574" s="122"/>
      <c r="S4574" s="122"/>
      <c r="T4574" s="122"/>
      <c r="U4574" s="122"/>
      <c r="V4574" s="122"/>
      <c r="W4574" s="123"/>
      <c r="X4574" s="116"/>
      <c r="Y4574" s="117"/>
      <c r="Z4574" s="123"/>
      <c r="AA4574" s="112" t="s">
        <v>1171</v>
      </c>
      <c r="AB4574" s="113">
        <f>'Demand Input MP'!B2289</f>
        <v>0</v>
      </c>
      <c r="AC4574" s="112">
        <f>'Demand Input MP'!C2289</f>
        <v>0</v>
      </c>
      <c r="AD4574" s="112">
        <f>'Demand Input MP'!D2289</f>
        <v>0</v>
      </c>
      <c r="AE4574" s="112">
        <f>'Demand Input MP'!E2289</f>
        <v>0</v>
      </c>
      <c r="AF4574" s="112">
        <f>'Demand Input MP'!F2289</f>
        <v>0</v>
      </c>
      <c r="AG4574" s="112">
        <f>'Demand Input MP'!G2289</f>
        <v>0</v>
      </c>
      <c r="AH4574" s="112">
        <f>'Demand Input MP'!H2289</f>
        <v>0</v>
      </c>
      <c r="AI4574" s="112">
        <f>'Demand Input MP'!I2289</f>
        <v>0</v>
      </c>
      <c r="AJ4574" s="112">
        <f>'Demand Input MP'!J2289</f>
        <v>0</v>
      </c>
      <c r="AK4574" s="112">
        <f>'Demand Input MP'!K2289</f>
        <v>0</v>
      </c>
      <c r="AL4574" s="112">
        <f>'Demand Input MP'!L2289</f>
        <v>0</v>
      </c>
      <c r="AM4574" s="112">
        <f>'Demand Input MP'!M2289</f>
        <v>0</v>
      </c>
      <c r="AN4574" s="112">
        <f>'Demand Input MP'!N2289</f>
        <v>0</v>
      </c>
      <c r="AQ4574" t="str">
        <f>AQ4568</f>
        <v/>
      </c>
    </row>
    <row r="4575" spans="1:43" ht="14.25" customHeight="1" x14ac:dyDescent="0.25">
      <c r="A4575" s="1"/>
      <c r="B4575" s="122"/>
      <c r="C4575" s="122"/>
      <c r="D4575" s="122"/>
      <c r="E4575" s="122"/>
      <c r="F4575" s="122"/>
      <c r="G4575" s="122"/>
      <c r="H4575" s="122"/>
      <c r="I4575" s="122"/>
      <c r="J4575" s="122"/>
      <c r="K4575" s="122"/>
      <c r="L4575" s="122"/>
      <c r="M4575" s="122"/>
      <c r="N4575" s="122"/>
      <c r="O4575" s="122"/>
      <c r="P4575" s="122"/>
      <c r="Q4575" s="122"/>
      <c r="R4575" s="122"/>
      <c r="S4575" s="122"/>
      <c r="T4575" s="122"/>
      <c r="U4575" s="122"/>
      <c r="V4575" s="124" t="s">
        <v>91</v>
      </c>
      <c r="W4575" s="125">
        <f>IFERROR(IF(SUM('Run Rate History'!E460:AD460)&gt;0,(SUMPRODUCT((B4570:AA4570&gt;=PERCENTILE(B4570:AA4570,0.1))*(B4570:AA4570&lt;=PERCENTILE(B4570:AA4570,0.9))*B4570:AA4570)+SUMPRODUCT(('Run Rate History'!E460:AD460&gt;=PERCENTILE(B4570:AA4570,0.1))*('Run Rate History'!E460:AD460&lt;=PERCENTILE(B4570:AA4570,0.9))*'Run Rate History'!E460:AD460))/(SUMPRODUCT((B4570:AA4570&gt;=PERCENTILE(B4570:AA4570,0.1))*(B4570:AA4570&lt;=PERCENTILE(B4570:AA4570,0.9))*1)+SUMPRODUCT(('Run Rate History'!E460:AD460&gt;=PERCENTILE(B4570:AA4570,0.1))*('Run Rate History'!E460:AD460&lt;=PERCENTILE(B4570:AA4570,0.9))*1)),TRIMMEAN(B4570:AA4570,0.15)),0)</f>
        <v>12.229166666666666</v>
      </c>
      <c r="X4575" s="126" t="s">
        <v>1172</v>
      </c>
      <c r="Y4575" s="127">
        <f>SUM(B4570:AA4570)/26</f>
        <v>12</v>
      </c>
      <c r="Z4575" s="128"/>
      <c r="AA4575" s="112" t="s">
        <v>1173</v>
      </c>
      <c r="AB4575" s="113">
        <f>'Demand Input MP'!B2288</f>
        <v>0</v>
      </c>
      <c r="AC4575" s="112">
        <f>'Demand Input MP'!C2288</f>
        <v>0</v>
      </c>
      <c r="AD4575" s="112">
        <f>'Demand Input MP'!D2288</f>
        <v>0</v>
      </c>
      <c r="AE4575" s="112">
        <f>'Demand Input MP'!E2288</f>
        <v>0</v>
      </c>
      <c r="AF4575" s="112">
        <f>'Demand Input MP'!F2288</f>
        <v>0</v>
      </c>
      <c r="AG4575" s="112">
        <f>'Demand Input MP'!G2288</f>
        <v>0</v>
      </c>
      <c r="AH4575" s="112">
        <f>'Demand Input MP'!H2288</f>
        <v>0</v>
      </c>
      <c r="AI4575" s="112">
        <f>'Demand Input MP'!I2288</f>
        <v>0</v>
      </c>
      <c r="AJ4575" s="112">
        <f>'Demand Input MP'!J2288</f>
        <v>0</v>
      </c>
      <c r="AK4575" s="112">
        <f>'Demand Input MP'!K2288</f>
        <v>0</v>
      </c>
      <c r="AL4575" s="112">
        <f>'Demand Input MP'!L2288</f>
        <v>0</v>
      </c>
      <c r="AM4575" s="112">
        <f>'Demand Input MP'!M2288</f>
        <v>0</v>
      </c>
      <c r="AN4575" s="112">
        <f>'Demand Input MP'!N2288</f>
        <v>0</v>
      </c>
      <c r="AQ4575" t="str">
        <f>AQ4568</f>
        <v/>
      </c>
    </row>
    <row r="4576" spans="1:43" ht="14.25" customHeight="1" x14ac:dyDescent="0.25">
      <c r="A4576" s="1"/>
      <c r="B4576" s="122"/>
      <c r="C4576" s="122"/>
      <c r="D4576" s="122"/>
      <c r="E4576" s="122"/>
      <c r="F4576" s="122"/>
      <c r="G4576" s="122"/>
      <c r="H4576" s="122"/>
      <c r="I4576" s="122"/>
      <c r="J4576" s="122"/>
      <c r="K4576" s="122"/>
      <c r="L4576" s="122"/>
      <c r="M4576" s="122"/>
      <c r="N4576" s="122"/>
      <c r="O4576" s="122"/>
      <c r="P4576" s="122"/>
      <c r="Q4576" s="122"/>
      <c r="R4576" s="122"/>
      <c r="S4576" s="122"/>
      <c r="T4576" s="122"/>
      <c r="U4576" s="122"/>
      <c r="V4576" s="124" t="s">
        <v>94</v>
      </c>
      <c r="W4576" s="125">
        <f>IFERROR((1*MIN(MAX(X4570,0.5*IF(SUM('Run Rate History'!E460:AD460)&gt;0,(MEDIAN(IF(B4570:AA4570&gt;0,B4570:AA4570))+MEDIAN(IF('Run Rate History'!E460:AD460&gt;0,'Run Rate History'!E460:AD460)))/2,MEDIAN(IF(B4570:AA4570&gt;0,B4570:AA4570)))),2*IF(SUM('Run Rate History'!E460:AD460)&gt;0,(MEDIAN(IF(B4570:AA4570&gt;0,B4570:AA4570))+MEDIAN(IF('Run Rate History'!E460:AD460&gt;0,'Run Rate History'!E460:AD460)))/2,MEDIAN(IF(B4570:AA4570&gt;0,B4570:AA4570))))+2*MIN(MAX(Y4570,0.5*IF(SUM('Run Rate History'!E460:AD460)&gt;0,(MEDIAN(IF(B4570:AA4570&gt;0,B4570:AA4570))+MEDIAN(IF('Run Rate History'!E460:AD460&gt;0,'Run Rate History'!E460:AD460)))/2,MEDIAN(IF(B4570:AA4570&gt;0,B4570:AA4570)))),2*IF(SUM('Run Rate History'!E460:AD460)&gt;0,(MEDIAN(IF(B4570:AA4570&gt;0,B4570:AA4570))+MEDIAN(IF('Run Rate History'!E460:AD460&gt;0,'Run Rate History'!E460:AD460)))/2,MEDIAN(IF(B4570:AA4570&gt;0,B4570:AA4570))))+3*MIN(MAX(Z4570,0.5*IF(SUM('Run Rate History'!E460:AD460)&gt;0,(MEDIAN(IF(B4570:AA4570&gt;0,B4570:AA4570))+MEDIAN(IF('Run Rate History'!E460:AD460&gt;0,'Run Rate History'!E460:AD460)))/2,MEDIAN(IF(B4570:AA4570&gt;0,B4570:AA4570)))),2*IF(SUM('Run Rate History'!E460:AD460)&gt;0,(MEDIAN(IF(B4570:AA4570&gt;0,B4570:AA4570))+MEDIAN(IF('Run Rate History'!E460:AD460&gt;0,'Run Rate History'!E460:AD460)))/2,MEDIAN(IF(B4570:AA4570&gt;0,B4570:AA4570))))+4*MIN(MAX(AA4570,0.5*IF(SUM('Run Rate History'!E460:AD460)&gt;0,(MEDIAN(IF(B4570:AA4570&gt;0,B4570:AA4570))+MEDIAN(IF('Run Rate History'!E460:AD460&gt;0,'Run Rate History'!E460:AD460)))/2,MEDIAN(IF(B4570:AA4570&gt;0,B4570:AA4570)))),2*IF(SUM('Run Rate History'!E460:AD460)&gt;0,(MEDIAN(IF(B4570:AA4570&gt;0,B4570:AA4570))+MEDIAN(IF('Run Rate History'!E460:AD460&gt;0,'Run Rate History'!E460:AD460)))/2,MEDIAN(IF(B4570:AA4570&gt;0,B4570:AA4570)))))/10,0)</f>
        <v>4.25</v>
      </c>
      <c r="X4576" s="129" t="s">
        <v>1174</v>
      </c>
      <c r="Y4576" s="130">
        <f>IFERROR(VLOOKUP(A4568,'Stanje zaliha'!A:E,5,FALSE()),0)</f>
        <v>0</v>
      </c>
      <c r="Z4576" s="131"/>
      <c r="AA4576" s="113" t="s">
        <v>1175</v>
      </c>
      <c r="AB4576" s="118">
        <f t="shared" ref="AB4576:AN4576" si="912">SUM(AB4572:AB4575)</f>
        <v>0</v>
      </c>
      <c r="AC4576" s="118">
        <f t="shared" si="912"/>
        <v>0</v>
      </c>
      <c r="AD4576" s="118">
        <f t="shared" si="912"/>
        <v>0</v>
      </c>
      <c r="AE4576" s="118">
        <f t="shared" si="912"/>
        <v>0</v>
      </c>
      <c r="AF4576" s="118">
        <f t="shared" si="912"/>
        <v>0</v>
      </c>
      <c r="AG4576" s="118">
        <f t="shared" si="912"/>
        <v>0</v>
      </c>
      <c r="AH4576" s="118">
        <f t="shared" si="912"/>
        <v>0</v>
      </c>
      <c r="AI4576" s="118">
        <f t="shared" si="912"/>
        <v>0</v>
      </c>
      <c r="AJ4576" s="118">
        <f t="shared" si="912"/>
        <v>0</v>
      </c>
      <c r="AK4576" s="118">
        <f t="shared" si="912"/>
        <v>0</v>
      </c>
      <c r="AL4576" s="118">
        <f t="shared" si="912"/>
        <v>0</v>
      </c>
      <c r="AM4576" s="118">
        <f t="shared" si="912"/>
        <v>0</v>
      </c>
      <c r="AN4576" s="118">
        <f t="shared" si="912"/>
        <v>0</v>
      </c>
      <c r="AQ4576" t="str">
        <f>AQ4568</f>
        <v/>
      </c>
    </row>
    <row r="4577" spans="1:43" ht="14.25" customHeight="1" x14ac:dyDescent="0.25">
      <c r="A4577" s="1"/>
      <c r="B4577" s="122"/>
      <c r="C4577" s="122"/>
      <c r="D4577" s="122"/>
      <c r="E4577" s="122"/>
      <c r="F4577" s="122"/>
      <c r="G4577" s="122"/>
      <c r="H4577" s="122"/>
      <c r="I4577" s="122"/>
      <c r="J4577" s="122"/>
      <c r="K4577" s="122"/>
      <c r="L4577" s="122"/>
      <c r="M4577" s="122"/>
      <c r="N4577" s="122"/>
      <c r="O4577" s="122"/>
      <c r="P4577" s="122"/>
      <c r="Q4577" s="122"/>
      <c r="R4577" s="122"/>
      <c r="S4577" s="122"/>
      <c r="T4577" s="122"/>
      <c r="U4577" s="122"/>
      <c r="V4577" s="124" t="s">
        <v>95</v>
      </c>
      <c r="W4577" s="125">
        <f>IFERROR(0.6*W4576+0.4*W4575,0)</f>
        <v>7.4416666666666664</v>
      </c>
      <c r="X4577" s="132" t="s">
        <v>1176</v>
      </c>
      <c r="Y4577" s="133">
        <f>IFERROR(SUMIF('Popis poslanih narudžbi'!A:A,A4568,'Popis poslanih narudžbi'!C:C),0)</f>
        <v>0</v>
      </c>
      <c r="Z4577" s="131"/>
      <c r="AA4577" s="134" t="s">
        <v>1177</v>
      </c>
      <c r="AB4577" s="118">
        <f t="shared" ref="AB4577:AN4577" si="913">AB4570+AB4576</f>
        <v>0</v>
      </c>
      <c r="AC4577" s="118">
        <f t="shared" si="913"/>
        <v>0</v>
      </c>
      <c r="AD4577" s="118">
        <f t="shared" si="913"/>
        <v>0</v>
      </c>
      <c r="AE4577" s="118">
        <f t="shared" si="913"/>
        <v>0</v>
      </c>
      <c r="AF4577" s="118">
        <f t="shared" si="913"/>
        <v>0</v>
      </c>
      <c r="AG4577" s="118">
        <f t="shared" si="913"/>
        <v>0</v>
      </c>
      <c r="AH4577" s="118">
        <f t="shared" si="913"/>
        <v>0</v>
      </c>
      <c r="AI4577" s="118">
        <f t="shared" si="913"/>
        <v>0</v>
      </c>
      <c r="AJ4577" s="118">
        <f t="shared" si="913"/>
        <v>0</v>
      </c>
      <c r="AK4577" s="118">
        <f t="shared" si="913"/>
        <v>0</v>
      </c>
      <c r="AL4577" s="118">
        <f t="shared" si="913"/>
        <v>0</v>
      </c>
      <c r="AM4577" s="118">
        <f t="shared" si="913"/>
        <v>0</v>
      </c>
      <c r="AN4577" s="118">
        <f t="shared" si="913"/>
        <v>0</v>
      </c>
      <c r="AQ4577" t="str">
        <f>AQ4568</f>
        <v/>
      </c>
    </row>
    <row r="4578" spans="1:43" ht="14.25" customHeight="1" x14ac:dyDescent="0.25">
      <c r="A4578" s="107" t="str">
        <f>'Run Rate'!A461</f>
        <v>GAR04842</v>
      </c>
      <c r="B4578" s="135" t="str">
        <f>'Run Rate'!B461</f>
        <v>Fenix 8 Pro 47 mm LTE AMOLED Sapphire Tit. Graphite Strap</v>
      </c>
      <c r="C4578" s="135" t="str">
        <f>'Run Rate'!C461</f>
        <v>GADGETI</v>
      </c>
      <c r="D4578" s="135" t="str">
        <f>'Run Rate'!D461</f>
        <v>03 BRONZE</v>
      </c>
      <c r="E4578" s="122"/>
      <c r="F4578" s="122"/>
      <c r="G4578" s="122"/>
      <c r="H4578" s="122"/>
      <c r="I4578" s="122"/>
      <c r="J4578" s="122"/>
      <c r="K4578" s="122"/>
      <c r="L4578" s="122"/>
      <c r="M4578" s="122"/>
      <c r="N4578" s="122"/>
      <c r="O4578" s="122"/>
      <c r="P4578" s="122"/>
      <c r="Q4578" s="122"/>
      <c r="R4578" s="122"/>
      <c r="S4578" s="122"/>
      <c r="T4578" s="122"/>
      <c r="U4578" s="122"/>
      <c r="V4578" s="122"/>
      <c r="W4578" s="122"/>
      <c r="X4578" s="122"/>
      <c r="Y4578" s="122"/>
      <c r="Z4578" s="122"/>
      <c r="AA4578" s="122"/>
      <c r="AB4578" s="122"/>
      <c r="AC4578" s="122"/>
      <c r="AD4578" s="122"/>
      <c r="AE4578" s="122"/>
      <c r="AF4578" s="122"/>
      <c r="AG4578" s="122"/>
      <c r="AH4578" s="122"/>
      <c r="AI4578" s="122"/>
      <c r="AJ4578" s="122"/>
      <c r="AK4578" s="122"/>
      <c r="AL4578" s="122"/>
      <c r="AM4578" s="122"/>
      <c r="AN4578" s="122"/>
      <c r="AQ4578" t="str">
        <f>IF(AND(OR($B$1="ALL",$B$1=C4578),OR($E$1="ALL",$E$1=D4578),OR($B$2="ALL",$B$2=A4578),OR($E$2="ALL",IFERROR(SEARCH($E$2,B4578),0)&gt;0)),"MATCH","")</f>
        <v/>
      </c>
    </row>
    <row r="4579" spans="1:43" ht="14.25" customHeight="1" x14ac:dyDescent="0.25">
      <c r="A4579" s="108" t="s">
        <v>1137</v>
      </c>
      <c r="B4579" s="136" t="s">
        <v>1138</v>
      </c>
      <c r="C4579" s="136" t="s">
        <v>1139</v>
      </c>
      <c r="D4579" s="136" t="s">
        <v>1140</v>
      </c>
      <c r="E4579" s="136" t="s">
        <v>1141</v>
      </c>
      <c r="F4579" s="136" t="s">
        <v>1142</v>
      </c>
      <c r="G4579" s="136" t="s">
        <v>1143</v>
      </c>
      <c r="H4579" s="136" t="s">
        <v>1144</v>
      </c>
      <c r="I4579" s="136" t="s">
        <v>1145</v>
      </c>
      <c r="J4579" s="136" t="s">
        <v>1146</v>
      </c>
      <c r="K4579" s="136" t="s">
        <v>1147</v>
      </c>
      <c r="L4579" s="136" t="s">
        <v>1148</v>
      </c>
      <c r="M4579" s="136" t="s">
        <v>1149</v>
      </c>
      <c r="N4579" s="136" t="s">
        <v>1150</v>
      </c>
      <c r="O4579" s="136" t="s">
        <v>1151</v>
      </c>
      <c r="P4579" s="136" t="s">
        <v>1152</v>
      </c>
      <c r="Q4579" s="136" t="s">
        <v>1153</v>
      </c>
      <c r="R4579" s="136" t="s">
        <v>1154</v>
      </c>
      <c r="S4579" s="136" t="s">
        <v>1155</v>
      </c>
      <c r="T4579" s="136" t="s">
        <v>1156</v>
      </c>
      <c r="U4579" s="136" t="s">
        <v>1157</v>
      </c>
      <c r="V4579" s="136" t="s">
        <v>1158</v>
      </c>
      <c r="W4579" s="136" t="s">
        <v>1159</v>
      </c>
      <c r="X4579" s="136" t="s">
        <v>1160</v>
      </c>
      <c r="Y4579" s="136" t="s">
        <v>1161</v>
      </c>
      <c r="Z4579" s="136" t="s">
        <v>1162</v>
      </c>
      <c r="AA4579" s="136" t="s">
        <v>1163</v>
      </c>
      <c r="AB4579" s="137" t="s">
        <v>156</v>
      </c>
      <c r="AC4579" s="137" t="s">
        <v>157</v>
      </c>
      <c r="AD4579" s="137" t="s">
        <v>158</v>
      </c>
      <c r="AE4579" s="137" t="s">
        <v>139</v>
      </c>
      <c r="AF4579" s="138" t="s">
        <v>140</v>
      </c>
      <c r="AG4579" s="138" t="s">
        <v>141</v>
      </c>
      <c r="AH4579" s="138" t="s">
        <v>142</v>
      </c>
      <c r="AI4579" s="138" t="s">
        <v>143</v>
      </c>
      <c r="AJ4579" s="139" t="s">
        <v>144</v>
      </c>
      <c r="AK4579" s="139" t="s">
        <v>145</v>
      </c>
      <c r="AL4579" s="139" t="s">
        <v>146</v>
      </c>
      <c r="AM4579" s="140" t="s">
        <v>147</v>
      </c>
      <c r="AN4579" s="140" t="s">
        <v>148</v>
      </c>
      <c r="AQ4579" t="str">
        <f>AQ4578</f>
        <v/>
      </c>
    </row>
    <row r="4580" spans="1:43" ht="14.25" customHeight="1" x14ac:dyDescent="0.25">
      <c r="A4580" s="99" t="s">
        <v>1164</v>
      </c>
      <c r="B4580" s="112">
        <f>'Run Rate'!E461</f>
        <v>0</v>
      </c>
      <c r="C4580" s="112">
        <f>'Run Rate'!F461</f>
        <v>0</v>
      </c>
      <c r="D4580" s="112">
        <f>'Run Rate'!G461</f>
        <v>1</v>
      </c>
      <c r="E4580" s="112">
        <f>'Run Rate'!H461</f>
        <v>1</v>
      </c>
      <c r="F4580" s="112">
        <f>'Run Rate'!I461</f>
        <v>0</v>
      </c>
      <c r="G4580" s="112">
        <f>'Run Rate'!J461</f>
        <v>1</v>
      </c>
      <c r="H4580" s="112">
        <f>'Run Rate'!K461</f>
        <v>3</v>
      </c>
      <c r="I4580" s="112">
        <f>'Run Rate'!L461</f>
        <v>3</v>
      </c>
      <c r="J4580" s="112">
        <f>'Run Rate'!M461</f>
        <v>0</v>
      </c>
      <c r="K4580" s="112">
        <f>'Run Rate'!N461</f>
        <v>0</v>
      </c>
      <c r="L4580" s="112">
        <f>'Run Rate'!O461</f>
        <v>0</v>
      </c>
      <c r="M4580" s="112">
        <f>'Run Rate'!P461</f>
        <v>1</v>
      </c>
      <c r="N4580" s="112">
        <f>'Run Rate'!Q461</f>
        <v>0</v>
      </c>
      <c r="O4580" s="112">
        <f>'Run Rate'!R461</f>
        <v>0</v>
      </c>
      <c r="P4580" s="112">
        <f>'Run Rate'!S461</f>
        <v>0</v>
      </c>
      <c r="Q4580" s="112">
        <f>'Run Rate'!T461</f>
        <v>2</v>
      </c>
      <c r="R4580" s="112">
        <f>'Run Rate'!U461</f>
        <v>1</v>
      </c>
      <c r="S4580" s="112">
        <f>'Run Rate'!V461</f>
        <v>0</v>
      </c>
      <c r="T4580" s="112">
        <f>'Run Rate'!W461</f>
        <v>1</v>
      </c>
      <c r="U4580" s="112">
        <f>'Run Rate'!X461</f>
        <v>0</v>
      </c>
      <c r="V4580" s="112">
        <f>'Run Rate'!Y461</f>
        <v>0</v>
      </c>
      <c r="W4580" s="112">
        <f>'Run Rate'!Z461</f>
        <v>0</v>
      </c>
      <c r="X4580" s="112">
        <f>'Run Rate'!AA461</f>
        <v>0</v>
      </c>
      <c r="Y4580" s="112">
        <f>'Run Rate'!AB461</f>
        <v>0</v>
      </c>
      <c r="Z4580" s="112">
        <f>'Run Rate'!AC461</f>
        <v>0</v>
      </c>
      <c r="AA4580" s="112">
        <f>'Run Rate'!AD461</f>
        <v>0</v>
      </c>
      <c r="AB4580" s="113">
        <v>0</v>
      </c>
      <c r="AC4580" s="112">
        <v>0</v>
      </c>
      <c r="AD4580" s="112">
        <v>0</v>
      </c>
      <c r="AE4580" s="112">
        <v>0</v>
      </c>
      <c r="AF4580" s="112">
        <v>0</v>
      </c>
      <c r="AG4580" s="112">
        <v>0</v>
      </c>
      <c r="AH4580" s="112">
        <v>0</v>
      </c>
      <c r="AI4580" s="112">
        <v>0</v>
      </c>
      <c r="AJ4580" s="112">
        <v>0</v>
      </c>
      <c r="AK4580" s="112">
        <v>0</v>
      </c>
      <c r="AL4580" s="112">
        <v>0</v>
      </c>
      <c r="AM4580" s="112">
        <v>0</v>
      </c>
      <c r="AN4580" s="112">
        <v>0</v>
      </c>
      <c r="AQ4580" t="str">
        <f>AQ4578</f>
        <v/>
      </c>
    </row>
    <row r="4581" spans="1:43" ht="14.25" customHeight="1" x14ac:dyDescent="0.25">
      <c r="A4581" s="99" t="s">
        <v>1165</v>
      </c>
      <c r="B4581" s="114"/>
      <c r="C4581" s="114"/>
      <c r="D4581" s="114"/>
      <c r="E4581" s="114"/>
      <c r="F4581" s="114"/>
      <c r="G4581" s="114"/>
      <c r="H4581" s="114"/>
      <c r="I4581" s="114"/>
      <c r="J4581" s="114"/>
      <c r="K4581" s="114"/>
      <c r="L4581" s="114"/>
      <c r="M4581" s="114"/>
      <c r="N4581" s="114"/>
      <c r="O4581" s="114"/>
      <c r="P4581" s="114"/>
      <c r="Q4581" s="114"/>
      <c r="R4581" s="114"/>
      <c r="S4581" s="114"/>
      <c r="T4581" s="114"/>
      <c r="U4581" s="114"/>
      <c r="V4581" s="114"/>
      <c r="W4581" s="115"/>
      <c r="X4581" s="115"/>
      <c r="Y4581" s="115"/>
      <c r="Z4581" s="115"/>
      <c r="AA4581" s="112" t="s">
        <v>1166</v>
      </c>
      <c r="AB4581" s="113"/>
      <c r="AC4581" s="112"/>
      <c r="AD4581" s="112"/>
      <c r="AE4581" s="112"/>
      <c r="AF4581" s="112"/>
      <c r="AG4581" s="112"/>
      <c r="AH4581" s="112"/>
      <c r="AI4581" s="112"/>
      <c r="AJ4581" s="112"/>
      <c r="AK4581" s="112"/>
      <c r="AL4581" s="112"/>
      <c r="AM4581" s="112"/>
      <c r="AN4581" s="112"/>
      <c r="AQ4581" t="str">
        <f>AQ4578</f>
        <v/>
      </c>
    </row>
    <row r="4582" spans="1:43" ht="14.25" customHeight="1" x14ac:dyDescent="0.25">
      <c r="A4582" s="99" t="s">
        <v>1167</v>
      </c>
      <c r="B4582" s="114"/>
      <c r="C4582" s="114"/>
      <c r="D4582" s="114"/>
      <c r="E4582" s="114"/>
      <c r="F4582" s="114"/>
      <c r="G4582" s="114"/>
      <c r="H4582" s="114"/>
      <c r="I4582" s="114"/>
      <c r="J4582" s="114"/>
      <c r="K4582" s="114"/>
      <c r="L4582" s="114"/>
      <c r="M4582" s="114"/>
      <c r="N4582" s="114"/>
      <c r="O4582" s="114"/>
      <c r="P4582" s="114"/>
      <c r="Q4582" s="114"/>
      <c r="R4582" s="114"/>
      <c r="S4582" s="114"/>
      <c r="T4582" s="114"/>
      <c r="U4582" s="114"/>
      <c r="V4582" s="114"/>
      <c r="W4582" s="115"/>
      <c r="X4582" s="116"/>
      <c r="Y4582" s="117"/>
      <c r="Z4582" s="115"/>
      <c r="AA4582" s="112" t="s">
        <v>1168</v>
      </c>
      <c r="AB4582" s="113">
        <f>'Demand Input VP'!B2294</f>
        <v>0</v>
      </c>
      <c r="AC4582" s="112">
        <f>'Demand Input VP'!C2294</f>
        <v>0</v>
      </c>
      <c r="AD4582" s="112">
        <f>'Demand Input VP'!D2294</f>
        <v>0</v>
      </c>
      <c r="AE4582" s="112">
        <f>'Demand Input VP'!E2294</f>
        <v>0</v>
      </c>
      <c r="AF4582" s="112">
        <f>'Demand Input VP'!F2294</f>
        <v>0</v>
      </c>
      <c r="AG4582" s="112">
        <f>'Demand Input VP'!G2294</f>
        <v>0</v>
      </c>
      <c r="AH4582" s="112">
        <f>'Demand Input VP'!H2294</f>
        <v>0</v>
      </c>
      <c r="AI4582" s="112">
        <f>'Demand Input VP'!I2294</f>
        <v>0</v>
      </c>
      <c r="AJ4582" s="112">
        <f>'Demand Input VP'!J2294</f>
        <v>0</v>
      </c>
      <c r="AK4582" s="112">
        <f>'Demand Input VP'!K2294</f>
        <v>0</v>
      </c>
      <c r="AL4582" s="112">
        <f>'Demand Input VP'!L2294</f>
        <v>0</v>
      </c>
      <c r="AM4582" s="112">
        <f>'Demand Input VP'!M2294</f>
        <v>0</v>
      </c>
      <c r="AN4582" s="112">
        <f>'Demand Input VP'!N2294</f>
        <v>0</v>
      </c>
      <c r="AQ4582" t="str">
        <f>AQ4578</f>
        <v/>
      </c>
    </row>
    <row r="4583" spans="1:43" ht="14.25" customHeight="1" x14ac:dyDescent="0.25">
      <c r="A4583" s="99" t="s">
        <v>1169</v>
      </c>
      <c r="B4583" s="118"/>
      <c r="C4583" s="118"/>
      <c r="D4583" s="118"/>
      <c r="E4583" s="118"/>
      <c r="F4583" s="118"/>
      <c r="G4583" s="118"/>
      <c r="H4583" s="118"/>
      <c r="I4583" s="118"/>
      <c r="J4583" s="118"/>
      <c r="K4583" s="118"/>
      <c r="L4583" s="118"/>
      <c r="M4583" s="118"/>
      <c r="N4583" s="118"/>
      <c r="O4583" s="118"/>
      <c r="P4583" s="118"/>
      <c r="Q4583" s="118"/>
      <c r="R4583" s="118"/>
      <c r="S4583" s="118"/>
      <c r="T4583" s="118"/>
      <c r="U4583" s="118"/>
      <c r="V4583" s="118"/>
      <c r="W4583" s="115"/>
      <c r="X4583" s="116"/>
      <c r="Y4583" s="117"/>
      <c r="Z4583" s="119"/>
      <c r="AA4583" s="120" t="s">
        <v>1170</v>
      </c>
      <c r="AB4583" s="121">
        <f>'Demand Input VP'!B2293</f>
        <v>0</v>
      </c>
      <c r="AC4583" s="120">
        <f>'Demand Input VP'!C2293</f>
        <v>0</v>
      </c>
      <c r="AD4583" s="120">
        <f>'Demand Input VP'!D2293</f>
        <v>0</v>
      </c>
      <c r="AE4583" s="120">
        <f>'Demand Input VP'!E2293</f>
        <v>0</v>
      </c>
      <c r="AF4583" s="120">
        <f>'Demand Input VP'!F2293</f>
        <v>0</v>
      </c>
      <c r="AG4583" s="120">
        <f>'Demand Input VP'!G2293</f>
        <v>0</v>
      </c>
      <c r="AH4583" s="120">
        <f>'Demand Input VP'!H2293</f>
        <v>0</v>
      </c>
      <c r="AI4583" s="120">
        <f>'Demand Input VP'!I2293</f>
        <v>0</v>
      </c>
      <c r="AJ4583" s="120">
        <f>'Demand Input VP'!J2293</f>
        <v>0</v>
      </c>
      <c r="AK4583" s="120">
        <f>'Demand Input VP'!K2293</f>
        <v>0</v>
      </c>
      <c r="AL4583" s="120">
        <f>'Demand Input VP'!L2293</f>
        <v>0</v>
      </c>
      <c r="AM4583" s="120">
        <f>'Demand Input VP'!M2293</f>
        <v>0</v>
      </c>
      <c r="AN4583" s="120">
        <f>'Demand Input VP'!N2293</f>
        <v>0</v>
      </c>
      <c r="AQ4583" t="str">
        <f>AQ4578</f>
        <v/>
      </c>
    </row>
    <row r="4584" spans="1:43" ht="14.25" customHeight="1" x14ac:dyDescent="0.25">
      <c r="A4584" s="1"/>
      <c r="B4584" s="122"/>
      <c r="C4584" s="122"/>
      <c r="D4584" s="122"/>
      <c r="E4584" s="122"/>
      <c r="F4584" s="122"/>
      <c r="G4584" s="122"/>
      <c r="H4584" s="122"/>
      <c r="I4584" s="122"/>
      <c r="J4584" s="122"/>
      <c r="K4584" s="122"/>
      <c r="L4584" s="122"/>
      <c r="M4584" s="122"/>
      <c r="N4584" s="122"/>
      <c r="O4584" s="122"/>
      <c r="P4584" s="122"/>
      <c r="Q4584" s="122"/>
      <c r="R4584" s="122"/>
      <c r="S4584" s="122"/>
      <c r="T4584" s="122"/>
      <c r="U4584" s="122"/>
      <c r="V4584" s="122"/>
      <c r="W4584" s="123"/>
      <c r="X4584" s="116"/>
      <c r="Y4584" s="117"/>
      <c r="Z4584" s="123"/>
      <c r="AA4584" s="112" t="s">
        <v>1171</v>
      </c>
      <c r="AB4584" s="113">
        <f>'Demand Input MP'!B2294</f>
        <v>0</v>
      </c>
      <c r="AC4584" s="112">
        <f>'Demand Input MP'!C2294</f>
        <v>0</v>
      </c>
      <c r="AD4584" s="112">
        <f>'Demand Input MP'!D2294</f>
        <v>0</v>
      </c>
      <c r="AE4584" s="112">
        <f>'Demand Input MP'!E2294</f>
        <v>0</v>
      </c>
      <c r="AF4584" s="112">
        <f>'Demand Input MP'!F2294</f>
        <v>0</v>
      </c>
      <c r="AG4584" s="112">
        <f>'Demand Input MP'!G2294</f>
        <v>0</v>
      </c>
      <c r="AH4584" s="112">
        <f>'Demand Input MP'!H2294</f>
        <v>0</v>
      </c>
      <c r="AI4584" s="112">
        <f>'Demand Input MP'!I2294</f>
        <v>0</v>
      </c>
      <c r="AJ4584" s="112">
        <f>'Demand Input MP'!J2294</f>
        <v>0</v>
      </c>
      <c r="AK4584" s="112">
        <f>'Demand Input MP'!K2294</f>
        <v>0</v>
      </c>
      <c r="AL4584" s="112">
        <f>'Demand Input MP'!L2294</f>
        <v>0</v>
      </c>
      <c r="AM4584" s="112">
        <f>'Demand Input MP'!M2294</f>
        <v>0</v>
      </c>
      <c r="AN4584" s="112">
        <f>'Demand Input MP'!N2294</f>
        <v>0</v>
      </c>
      <c r="AQ4584" t="str">
        <f>AQ4578</f>
        <v/>
      </c>
    </row>
    <row r="4585" spans="1:43" ht="14.25" customHeight="1" x14ac:dyDescent="0.25">
      <c r="A4585" s="1"/>
      <c r="B4585" s="122"/>
      <c r="C4585" s="122"/>
      <c r="D4585" s="122"/>
      <c r="E4585" s="122"/>
      <c r="F4585" s="122"/>
      <c r="G4585" s="122"/>
      <c r="H4585" s="122"/>
      <c r="I4585" s="122"/>
      <c r="J4585" s="122"/>
      <c r="K4585" s="122"/>
      <c r="L4585" s="122"/>
      <c r="M4585" s="122"/>
      <c r="N4585" s="122"/>
      <c r="O4585" s="122"/>
      <c r="P4585" s="122"/>
      <c r="Q4585" s="122"/>
      <c r="R4585" s="122"/>
      <c r="S4585" s="122"/>
      <c r="T4585" s="122"/>
      <c r="U4585" s="122"/>
      <c r="V4585" s="124" t="s">
        <v>91</v>
      </c>
      <c r="W4585" s="125">
        <f>IFERROR(IF(SUM('Run Rate History'!E461:AD461)&gt;0,(SUMPRODUCT((B4580:AA4580&gt;=PERCENTILE(B4580:AA4580,0.1))*(B4580:AA4580&lt;=PERCENTILE(B4580:AA4580,0.9))*B4580:AA4580)+SUMPRODUCT(('Run Rate History'!E461:AD461&gt;=PERCENTILE(B4580:AA4580,0.1))*('Run Rate History'!E461:AD461&lt;=PERCENTILE(B4580:AA4580,0.9))*'Run Rate History'!E461:AD461))/(SUMPRODUCT((B4580:AA4580&gt;=PERCENTILE(B4580:AA4580,0.1))*(B4580:AA4580&lt;=PERCENTILE(B4580:AA4580,0.9))*1)+SUMPRODUCT(('Run Rate History'!E461:AD461&gt;=PERCENTILE(B4580:AA4580,0.1))*('Run Rate History'!E461:AD461&lt;=PERCENTILE(B4580:AA4580,0.9))*1)),TRIMMEAN(B4580:AA4580,0.15)),0)</f>
        <v>0.45833333333333331</v>
      </c>
      <c r="X4585" s="126" t="s">
        <v>1172</v>
      </c>
      <c r="Y4585" s="127">
        <f>SUM(B4580:AA4580)/26</f>
        <v>0.53846153846153844</v>
      </c>
      <c r="Z4585" s="128"/>
      <c r="AA4585" s="112" t="s">
        <v>1173</v>
      </c>
      <c r="AB4585" s="113">
        <f>'Demand Input MP'!B2293</f>
        <v>0</v>
      </c>
      <c r="AC4585" s="112">
        <f>'Demand Input MP'!C2293</f>
        <v>0</v>
      </c>
      <c r="AD4585" s="112">
        <f>'Demand Input MP'!D2293</f>
        <v>0</v>
      </c>
      <c r="AE4585" s="112">
        <f>'Demand Input MP'!E2293</f>
        <v>0</v>
      </c>
      <c r="AF4585" s="112">
        <f>'Demand Input MP'!F2293</f>
        <v>0</v>
      </c>
      <c r="AG4585" s="112">
        <f>'Demand Input MP'!G2293</f>
        <v>0</v>
      </c>
      <c r="AH4585" s="112">
        <f>'Demand Input MP'!H2293</f>
        <v>0</v>
      </c>
      <c r="AI4585" s="112">
        <f>'Demand Input MP'!I2293</f>
        <v>0</v>
      </c>
      <c r="AJ4585" s="112">
        <f>'Demand Input MP'!J2293</f>
        <v>0</v>
      </c>
      <c r="AK4585" s="112">
        <f>'Demand Input MP'!K2293</f>
        <v>0</v>
      </c>
      <c r="AL4585" s="112">
        <f>'Demand Input MP'!L2293</f>
        <v>0</v>
      </c>
      <c r="AM4585" s="112">
        <f>'Demand Input MP'!M2293</f>
        <v>0</v>
      </c>
      <c r="AN4585" s="112">
        <f>'Demand Input MP'!N2293</f>
        <v>0</v>
      </c>
      <c r="AQ4585" t="str">
        <f>AQ4578</f>
        <v/>
      </c>
    </row>
    <row r="4586" spans="1:43" ht="14.25" customHeight="1" x14ac:dyDescent="0.25">
      <c r="A4586" s="1"/>
      <c r="B4586" s="122"/>
      <c r="C4586" s="122"/>
      <c r="D4586" s="122"/>
      <c r="E4586" s="122"/>
      <c r="F4586" s="122"/>
      <c r="G4586" s="122"/>
      <c r="H4586" s="122"/>
      <c r="I4586" s="122"/>
      <c r="J4586" s="122"/>
      <c r="K4586" s="122"/>
      <c r="L4586" s="122"/>
      <c r="M4586" s="122"/>
      <c r="N4586" s="122"/>
      <c r="O4586" s="122"/>
      <c r="P4586" s="122"/>
      <c r="Q4586" s="122"/>
      <c r="R4586" s="122"/>
      <c r="S4586" s="122"/>
      <c r="T4586" s="122"/>
      <c r="U4586" s="122"/>
      <c r="V4586" s="124" t="s">
        <v>94</v>
      </c>
      <c r="W4586" s="125">
        <f>IFERROR((1*MIN(MAX(X4580,0.5*IF(SUM('Run Rate History'!E461:AD461)&gt;0,(MEDIAN(IF(B4580:AA4580&gt;0,B4580:AA4580))+MEDIAN(IF('Run Rate History'!E461:AD461&gt;0,'Run Rate History'!E461:AD461)))/2,MEDIAN(IF(B4580:AA4580&gt;0,B4580:AA4580)))),2*IF(SUM('Run Rate History'!E461:AD461)&gt;0,(MEDIAN(IF(B4580:AA4580&gt;0,B4580:AA4580))+MEDIAN(IF('Run Rate History'!E461:AD461&gt;0,'Run Rate History'!E461:AD461)))/2,MEDIAN(IF(B4580:AA4580&gt;0,B4580:AA4580))))+2*MIN(MAX(Y4580,0.5*IF(SUM('Run Rate History'!E461:AD461)&gt;0,(MEDIAN(IF(B4580:AA4580&gt;0,B4580:AA4580))+MEDIAN(IF('Run Rate History'!E461:AD461&gt;0,'Run Rate History'!E461:AD461)))/2,MEDIAN(IF(B4580:AA4580&gt;0,B4580:AA4580)))),2*IF(SUM('Run Rate History'!E461:AD461)&gt;0,(MEDIAN(IF(B4580:AA4580&gt;0,B4580:AA4580))+MEDIAN(IF('Run Rate History'!E461:AD461&gt;0,'Run Rate History'!E461:AD461)))/2,MEDIAN(IF(B4580:AA4580&gt;0,B4580:AA4580))))+3*MIN(MAX(Z4580,0.5*IF(SUM('Run Rate History'!E461:AD461)&gt;0,(MEDIAN(IF(B4580:AA4580&gt;0,B4580:AA4580))+MEDIAN(IF('Run Rate History'!E461:AD461&gt;0,'Run Rate History'!E461:AD461)))/2,MEDIAN(IF(B4580:AA4580&gt;0,B4580:AA4580)))),2*IF(SUM('Run Rate History'!E461:AD461)&gt;0,(MEDIAN(IF(B4580:AA4580&gt;0,B4580:AA4580))+MEDIAN(IF('Run Rate History'!E461:AD461&gt;0,'Run Rate History'!E461:AD461)))/2,MEDIAN(IF(B4580:AA4580&gt;0,B4580:AA4580))))+4*MIN(MAX(AA4580,0.5*IF(SUM('Run Rate History'!E461:AD461)&gt;0,(MEDIAN(IF(B4580:AA4580&gt;0,B4580:AA4580))+MEDIAN(IF('Run Rate History'!E461:AD461&gt;0,'Run Rate History'!E461:AD461)))/2,MEDIAN(IF(B4580:AA4580&gt;0,B4580:AA4580)))),2*IF(SUM('Run Rate History'!E461:AD461)&gt;0,(MEDIAN(IF(B4580:AA4580&gt;0,B4580:AA4580))+MEDIAN(IF('Run Rate History'!E461:AD461&gt;0,'Run Rate History'!E461:AD461)))/2,MEDIAN(IF(B4580:AA4580&gt;0,B4580:AA4580)))))/10,0)</f>
        <v>0</v>
      </c>
      <c r="X4586" s="129" t="s">
        <v>1174</v>
      </c>
      <c r="Y4586" s="130">
        <f>IFERROR(VLOOKUP(A4578,'Stanje zaliha'!A:E,5,FALSE()),0)</f>
        <v>0</v>
      </c>
      <c r="Z4586" s="131"/>
      <c r="AA4586" s="113" t="s">
        <v>1175</v>
      </c>
      <c r="AB4586" s="118">
        <f t="shared" ref="AB4586:AN4586" si="914">SUM(AB4582:AB4585)</f>
        <v>0</v>
      </c>
      <c r="AC4586" s="118">
        <f t="shared" si="914"/>
        <v>0</v>
      </c>
      <c r="AD4586" s="118">
        <f t="shared" si="914"/>
        <v>0</v>
      </c>
      <c r="AE4586" s="118">
        <f t="shared" si="914"/>
        <v>0</v>
      </c>
      <c r="AF4586" s="118">
        <f t="shared" si="914"/>
        <v>0</v>
      </c>
      <c r="AG4586" s="118">
        <f t="shared" si="914"/>
        <v>0</v>
      </c>
      <c r="AH4586" s="118">
        <f t="shared" si="914"/>
        <v>0</v>
      </c>
      <c r="AI4586" s="118">
        <f t="shared" si="914"/>
        <v>0</v>
      </c>
      <c r="AJ4586" s="118">
        <f t="shared" si="914"/>
        <v>0</v>
      </c>
      <c r="AK4586" s="118">
        <f t="shared" si="914"/>
        <v>0</v>
      </c>
      <c r="AL4586" s="118">
        <f t="shared" si="914"/>
        <v>0</v>
      </c>
      <c r="AM4586" s="118">
        <f t="shared" si="914"/>
        <v>0</v>
      </c>
      <c r="AN4586" s="118">
        <f t="shared" si="914"/>
        <v>0</v>
      </c>
      <c r="AQ4586" t="str">
        <f>AQ4578</f>
        <v/>
      </c>
    </row>
    <row r="4587" spans="1:43" ht="14.25" customHeight="1" x14ac:dyDescent="0.25">
      <c r="A4587" s="1"/>
      <c r="B4587" s="122"/>
      <c r="C4587" s="122"/>
      <c r="D4587" s="122"/>
      <c r="E4587" s="122"/>
      <c r="F4587" s="122"/>
      <c r="G4587" s="122"/>
      <c r="H4587" s="122"/>
      <c r="I4587" s="122"/>
      <c r="J4587" s="122"/>
      <c r="K4587" s="122"/>
      <c r="L4587" s="122"/>
      <c r="M4587" s="122"/>
      <c r="N4587" s="122"/>
      <c r="O4587" s="122"/>
      <c r="P4587" s="122"/>
      <c r="Q4587" s="122"/>
      <c r="R4587" s="122"/>
      <c r="S4587" s="122"/>
      <c r="T4587" s="122"/>
      <c r="U4587" s="122"/>
      <c r="V4587" s="124" t="s">
        <v>95</v>
      </c>
      <c r="W4587" s="125">
        <f>IFERROR(0.6*W4586+0.4*W4585,0)</f>
        <v>0.18333333333333335</v>
      </c>
      <c r="X4587" s="132" t="s">
        <v>1176</v>
      </c>
      <c r="Y4587" s="133">
        <f>IFERROR(SUMIF('Popis poslanih narudžbi'!A:A,A4578,'Popis poslanih narudžbi'!C:C),0)</f>
        <v>0</v>
      </c>
      <c r="Z4587" s="131"/>
      <c r="AA4587" s="134" t="s">
        <v>1177</v>
      </c>
      <c r="AB4587" s="118">
        <f t="shared" ref="AB4587:AN4587" si="915">AB4580+AB4586</f>
        <v>0</v>
      </c>
      <c r="AC4587" s="118">
        <f t="shared" si="915"/>
        <v>0</v>
      </c>
      <c r="AD4587" s="118">
        <f t="shared" si="915"/>
        <v>0</v>
      </c>
      <c r="AE4587" s="118">
        <f t="shared" si="915"/>
        <v>0</v>
      </c>
      <c r="AF4587" s="118">
        <f t="shared" si="915"/>
        <v>0</v>
      </c>
      <c r="AG4587" s="118">
        <f t="shared" si="915"/>
        <v>0</v>
      </c>
      <c r="AH4587" s="118">
        <f t="shared" si="915"/>
        <v>0</v>
      </c>
      <c r="AI4587" s="118">
        <f t="shared" si="915"/>
        <v>0</v>
      </c>
      <c r="AJ4587" s="118">
        <f t="shared" si="915"/>
        <v>0</v>
      </c>
      <c r="AK4587" s="118">
        <f t="shared" si="915"/>
        <v>0</v>
      </c>
      <c r="AL4587" s="118">
        <f t="shared" si="915"/>
        <v>0</v>
      </c>
      <c r="AM4587" s="118">
        <f t="shared" si="915"/>
        <v>0</v>
      </c>
      <c r="AN4587" s="118">
        <f t="shared" si="915"/>
        <v>0</v>
      </c>
      <c r="AQ4587" t="str">
        <f>AQ4578</f>
        <v/>
      </c>
    </row>
    <row r="4588" spans="1:43" ht="14.25" customHeight="1" x14ac:dyDescent="0.25">
      <c r="A4588" s="107" t="str">
        <f>'Run Rate'!A462</f>
        <v>GAR04826</v>
      </c>
      <c r="B4588" s="135" t="str">
        <f>'Run Rate'!B462</f>
        <v>Forerunner 970 Soft Gold Titanium, French Gray/Indigo</v>
      </c>
      <c r="C4588" s="135" t="str">
        <f>'Run Rate'!C462</f>
        <v>GADGETI</v>
      </c>
      <c r="D4588" s="135" t="str">
        <f>'Run Rate'!D462</f>
        <v>03 BRONZE</v>
      </c>
      <c r="E4588" s="122"/>
      <c r="F4588" s="122"/>
      <c r="G4588" s="122"/>
      <c r="H4588" s="122"/>
      <c r="I4588" s="122"/>
      <c r="J4588" s="122"/>
      <c r="K4588" s="122"/>
      <c r="L4588" s="122"/>
      <c r="M4588" s="122"/>
      <c r="N4588" s="122"/>
      <c r="O4588" s="122"/>
      <c r="P4588" s="122"/>
      <c r="Q4588" s="122"/>
      <c r="R4588" s="122"/>
      <c r="S4588" s="122"/>
      <c r="T4588" s="122"/>
      <c r="U4588" s="122"/>
      <c r="V4588" s="122"/>
      <c r="W4588" s="122"/>
      <c r="X4588" s="122"/>
      <c r="Y4588" s="122"/>
      <c r="Z4588" s="122"/>
      <c r="AA4588" s="122"/>
      <c r="AB4588" s="122"/>
      <c r="AC4588" s="122"/>
      <c r="AD4588" s="122"/>
      <c r="AE4588" s="122"/>
      <c r="AF4588" s="122"/>
      <c r="AG4588" s="122"/>
      <c r="AH4588" s="122"/>
      <c r="AI4588" s="122"/>
      <c r="AJ4588" s="122"/>
      <c r="AK4588" s="122"/>
      <c r="AL4588" s="122"/>
      <c r="AM4588" s="122"/>
      <c r="AN4588" s="122"/>
      <c r="AQ4588" t="str">
        <f>IF(AND(OR($B$1="ALL",$B$1=C4588),OR($E$1="ALL",$E$1=D4588),OR($B$2="ALL",$B$2=A4588),OR($E$2="ALL",IFERROR(SEARCH($E$2,B4588),0)&gt;0)),"MATCH","")</f>
        <v/>
      </c>
    </row>
    <row r="4589" spans="1:43" ht="14.25" customHeight="1" x14ac:dyDescent="0.25">
      <c r="A4589" s="108" t="s">
        <v>1137</v>
      </c>
      <c r="B4589" s="136" t="s">
        <v>1138</v>
      </c>
      <c r="C4589" s="136" t="s">
        <v>1139</v>
      </c>
      <c r="D4589" s="136" t="s">
        <v>1140</v>
      </c>
      <c r="E4589" s="136" t="s">
        <v>1141</v>
      </c>
      <c r="F4589" s="136" t="s">
        <v>1142</v>
      </c>
      <c r="G4589" s="136" t="s">
        <v>1143</v>
      </c>
      <c r="H4589" s="136" t="s">
        <v>1144</v>
      </c>
      <c r="I4589" s="136" t="s">
        <v>1145</v>
      </c>
      <c r="J4589" s="136" t="s">
        <v>1146</v>
      </c>
      <c r="K4589" s="136" t="s">
        <v>1147</v>
      </c>
      <c r="L4589" s="136" t="s">
        <v>1148</v>
      </c>
      <c r="M4589" s="136" t="s">
        <v>1149</v>
      </c>
      <c r="N4589" s="136" t="s">
        <v>1150</v>
      </c>
      <c r="O4589" s="136" t="s">
        <v>1151</v>
      </c>
      <c r="P4589" s="136" t="s">
        <v>1152</v>
      </c>
      <c r="Q4589" s="136" t="s">
        <v>1153</v>
      </c>
      <c r="R4589" s="136" t="s">
        <v>1154</v>
      </c>
      <c r="S4589" s="136" t="s">
        <v>1155</v>
      </c>
      <c r="T4589" s="136" t="s">
        <v>1156</v>
      </c>
      <c r="U4589" s="136" t="s">
        <v>1157</v>
      </c>
      <c r="V4589" s="136" t="s">
        <v>1158</v>
      </c>
      <c r="W4589" s="136" t="s">
        <v>1159</v>
      </c>
      <c r="X4589" s="136" t="s">
        <v>1160</v>
      </c>
      <c r="Y4589" s="136" t="s">
        <v>1161</v>
      </c>
      <c r="Z4589" s="136" t="s">
        <v>1162</v>
      </c>
      <c r="AA4589" s="136" t="s">
        <v>1163</v>
      </c>
      <c r="AB4589" s="137" t="s">
        <v>156</v>
      </c>
      <c r="AC4589" s="137" t="s">
        <v>157</v>
      </c>
      <c r="AD4589" s="137" t="s">
        <v>158</v>
      </c>
      <c r="AE4589" s="137" t="s">
        <v>139</v>
      </c>
      <c r="AF4589" s="138" t="s">
        <v>140</v>
      </c>
      <c r="AG4589" s="138" t="s">
        <v>141</v>
      </c>
      <c r="AH4589" s="138" t="s">
        <v>142</v>
      </c>
      <c r="AI4589" s="138" t="s">
        <v>143</v>
      </c>
      <c r="AJ4589" s="139" t="s">
        <v>144</v>
      </c>
      <c r="AK4589" s="139" t="s">
        <v>145</v>
      </c>
      <c r="AL4589" s="139" t="s">
        <v>146</v>
      </c>
      <c r="AM4589" s="140" t="s">
        <v>147</v>
      </c>
      <c r="AN4589" s="140" t="s">
        <v>148</v>
      </c>
      <c r="AQ4589" t="str">
        <f>AQ4588</f>
        <v/>
      </c>
    </row>
    <row r="4590" spans="1:43" ht="14.25" customHeight="1" x14ac:dyDescent="0.25">
      <c r="A4590" s="99" t="s">
        <v>1164</v>
      </c>
      <c r="B4590" s="112">
        <f>'Run Rate'!E462</f>
        <v>0</v>
      </c>
      <c r="C4590" s="112">
        <f>'Run Rate'!F462</f>
        <v>1</v>
      </c>
      <c r="D4590" s="112">
        <f>'Run Rate'!G462</f>
        <v>0</v>
      </c>
      <c r="E4590" s="112">
        <f>'Run Rate'!H462</f>
        <v>0</v>
      </c>
      <c r="F4590" s="112">
        <f>'Run Rate'!I462</f>
        <v>1</v>
      </c>
      <c r="G4590" s="112">
        <f>'Run Rate'!J462</f>
        <v>1</v>
      </c>
      <c r="H4590" s="112">
        <f>'Run Rate'!K462</f>
        <v>0</v>
      </c>
      <c r="I4590" s="112">
        <f>'Run Rate'!L462</f>
        <v>1</v>
      </c>
      <c r="J4590" s="112">
        <f>'Run Rate'!M462</f>
        <v>2</v>
      </c>
      <c r="K4590" s="112">
        <f>'Run Rate'!N462</f>
        <v>0</v>
      </c>
      <c r="L4590" s="112">
        <f>'Run Rate'!O462</f>
        <v>0</v>
      </c>
      <c r="M4590" s="112">
        <f>'Run Rate'!P462</f>
        <v>0</v>
      </c>
      <c r="N4590" s="112">
        <f>'Run Rate'!Q462</f>
        <v>1</v>
      </c>
      <c r="O4590" s="112">
        <f>'Run Rate'!R462</f>
        <v>0</v>
      </c>
      <c r="P4590" s="112">
        <f>'Run Rate'!S462</f>
        <v>0</v>
      </c>
      <c r="Q4590" s="112">
        <f>'Run Rate'!T462</f>
        <v>2</v>
      </c>
      <c r="R4590" s="112">
        <f>'Run Rate'!U462</f>
        <v>1</v>
      </c>
      <c r="S4590" s="112">
        <f>'Run Rate'!V462</f>
        <v>0</v>
      </c>
      <c r="T4590" s="112">
        <f>'Run Rate'!W462</f>
        <v>1</v>
      </c>
      <c r="U4590" s="112">
        <f>'Run Rate'!X462</f>
        <v>2</v>
      </c>
      <c r="V4590" s="112">
        <f>'Run Rate'!Y462</f>
        <v>1</v>
      </c>
      <c r="W4590" s="112">
        <f>'Run Rate'!Z462</f>
        <v>0</v>
      </c>
      <c r="X4590" s="112">
        <f>'Run Rate'!AA462</f>
        <v>0</v>
      </c>
      <c r="Y4590" s="112">
        <f>'Run Rate'!AB462</f>
        <v>0</v>
      </c>
      <c r="Z4590" s="112">
        <f>'Run Rate'!AC462</f>
        <v>0</v>
      </c>
      <c r="AA4590" s="112">
        <f>'Run Rate'!AD462</f>
        <v>0</v>
      </c>
      <c r="AB4590" s="113">
        <v>0</v>
      </c>
      <c r="AC4590" s="112">
        <v>0</v>
      </c>
      <c r="AD4590" s="112">
        <v>0</v>
      </c>
      <c r="AE4590" s="112">
        <v>0</v>
      </c>
      <c r="AF4590" s="112">
        <v>0</v>
      </c>
      <c r="AG4590" s="112">
        <v>0</v>
      </c>
      <c r="AH4590" s="112">
        <v>0</v>
      </c>
      <c r="AI4590" s="112">
        <v>0</v>
      </c>
      <c r="AJ4590" s="112">
        <v>0</v>
      </c>
      <c r="AK4590" s="112">
        <v>0</v>
      </c>
      <c r="AL4590" s="112">
        <v>0</v>
      </c>
      <c r="AM4590" s="112">
        <v>0</v>
      </c>
      <c r="AN4590" s="112">
        <v>0</v>
      </c>
      <c r="AQ4590" t="str">
        <f>AQ4588</f>
        <v/>
      </c>
    </row>
    <row r="4591" spans="1:43" ht="14.25" customHeight="1" x14ac:dyDescent="0.25">
      <c r="A4591" s="99" t="s">
        <v>1165</v>
      </c>
      <c r="B4591" s="114"/>
      <c r="C4591" s="114"/>
      <c r="D4591" s="114"/>
      <c r="E4591" s="114"/>
      <c r="F4591" s="114"/>
      <c r="G4591" s="114"/>
      <c r="H4591" s="114"/>
      <c r="I4591" s="114"/>
      <c r="J4591" s="114"/>
      <c r="K4591" s="114"/>
      <c r="L4591" s="114"/>
      <c r="M4591" s="114"/>
      <c r="N4591" s="114"/>
      <c r="O4591" s="114"/>
      <c r="P4591" s="114"/>
      <c r="Q4591" s="114"/>
      <c r="R4591" s="114"/>
      <c r="S4591" s="114"/>
      <c r="T4591" s="114"/>
      <c r="U4591" s="114"/>
      <c r="V4591" s="114"/>
      <c r="W4591" s="115"/>
      <c r="X4591" s="115"/>
      <c r="Y4591" s="115"/>
      <c r="Z4591" s="115"/>
      <c r="AA4591" s="112" t="s">
        <v>1166</v>
      </c>
      <c r="AB4591" s="113"/>
      <c r="AC4591" s="112"/>
      <c r="AD4591" s="112"/>
      <c r="AE4591" s="112"/>
      <c r="AF4591" s="112"/>
      <c r="AG4591" s="112"/>
      <c r="AH4591" s="112"/>
      <c r="AI4591" s="112"/>
      <c r="AJ4591" s="112"/>
      <c r="AK4591" s="112"/>
      <c r="AL4591" s="112"/>
      <c r="AM4591" s="112"/>
      <c r="AN4591" s="112"/>
      <c r="AQ4591" t="str">
        <f>AQ4588</f>
        <v/>
      </c>
    </row>
    <row r="4592" spans="1:43" ht="14.25" customHeight="1" x14ac:dyDescent="0.25">
      <c r="A4592" s="99" t="s">
        <v>1167</v>
      </c>
      <c r="B4592" s="114"/>
      <c r="C4592" s="114"/>
      <c r="D4592" s="114"/>
      <c r="E4592" s="114"/>
      <c r="F4592" s="114"/>
      <c r="G4592" s="114"/>
      <c r="H4592" s="114"/>
      <c r="I4592" s="114"/>
      <c r="J4592" s="114"/>
      <c r="K4592" s="114"/>
      <c r="L4592" s="114"/>
      <c r="M4592" s="114"/>
      <c r="N4592" s="114"/>
      <c r="O4592" s="114"/>
      <c r="P4592" s="114"/>
      <c r="Q4592" s="114"/>
      <c r="R4592" s="114"/>
      <c r="S4592" s="114"/>
      <c r="T4592" s="114"/>
      <c r="U4592" s="114"/>
      <c r="V4592" s="114"/>
      <c r="W4592" s="115"/>
      <c r="X4592" s="116"/>
      <c r="Y4592" s="117"/>
      <c r="Z4592" s="115"/>
      <c r="AA4592" s="112" t="s">
        <v>1168</v>
      </c>
      <c r="AB4592" s="113">
        <f>'Demand Input VP'!B2299</f>
        <v>0</v>
      </c>
      <c r="AC4592" s="112">
        <f>'Demand Input VP'!C2299</f>
        <v>0</v>
      </c>
      <c r="AD4592" s="112">
        <f>'Demand Input VP'!D2299</f>
        <v>0</v>
      </c>
      <c r="AE4592" s="112">
        <f>'Demand Input VP'!E2299</f>
        <v>0</v>
      </c>
      <c r="AF4592" s="112">
        <f>'Demand Input VP'!F2299</f>
        <v>0</v>
      </c>
      <c r="AG4592" s="112">
        <f>'Demand Input VP'!G2299</f>
        <v>0</v>
      </c>
      <c r="AH4592" s="112">
        <f>'Demand Input VP'!H2299</f>
        <v>0</v>
      </c>
      <c r="AI4592" s="112">
        <f>'Demand Input VP'!I2299</f>
        <v>0</v>
      </c>
      <c r="AJ4592" s="112">
        <f>'Demand Input VP'!J2299</f>
        <v>0</v>
      </c>
      <c r="AK4592" s="112">
        <f>'Demand Input VP'!K2299</f>
        <v>0</v>
      </c>
      <c r="AL4592" s="112">
        <f>'Demand Input VP'!L2299</f>
        <v>0</v>
      </c>
      <c r="AM4592" s="112">
        <f>'Demand Input VP'!M2299</f>
        <v>0</v>
      </c>
      <c r="AN4592" s="112">
        <f>'Demand Input VP'!N2299</f>
        <v>0</v>
      </c>
      <c r="AQ4592" t="str">
        <f>AQ4588</f>
        <v/>
      </c>
    </row>
    <row r="4593" spans="1:43" ht="14.25" customHeight="1" x14ac:dyDescent="0.25">
      <c r="A4593" s="99" t="s">
        <v>1169</v>
      </c>
      <c r="B4593" s="118"/>
      <c r="C4593" s="118"/>
      <c r="D4593" s="118"/>
      <c r="E4593" s="118"/>
      <c r="F4593" s="118"/>
      <c r="G4593" s="118"/>
      <c r="H4593" s="118"/>
      <c r="I4593" s="118"/>
      <c r="J4593" s="118"/>
      <c r="K4593" s="118"/>
      <c r="L4593" s="118"/>
      <c r="M4593" s="118"/>
      <c r="N4593" s="118"/>
      <c r="O4593" s="118"/>
      <c r="P4593" s="118"/>
      <c r="Q4593" s="118"/>
      <c r="R4593" s="118"/>
      <c r="S4593" s="118"/>
      <c r="T4593" s="118"/>
      <c r="U4593" s="118"/>
      <c r="V4593" s="118"/>
      <c r="W4593" s="115"/>
      <c r="X4593" s="116"/>
      <c r="Y4593" s="117"/>
      <c r="Z4593" s="119"/>
      <c r="AA4593" s="120" t="s">
        <v>1170</v>
      </c>
      <c r="AB4593" s="121">
        <f>'Demand Input VP'!B2298</f>
        <v>0</v>
      </c>
      <c r="AC4593" s="120">
        <f>'Demand Input VP'!C2298</f>
        <v>0</v>
      </c>
      <c r="AD4593" s="120">
        <f>'Demand Input VP'!D2298</f>
        <v>0</v>
      </c>
      <c r="AE4593" s="120">
        <f>'Demand Input VP'!E2298</f>
        <v>0</v>
      </c>
      <c r="AF4593" s="120">
        <f>'Demand Input VP'!F2298</f>
        <v>0</v>
      </c>
      <c r="AG4593" s="120">
        <f>'Demand Input VP'!G2298</f>
        <v>0</v>
      </c>
      <c r="AH4593" s="120">
        <f>'Demand Input VP'!H2298</f>
        <v>0</v>
      </c>
      <c r="AI4593" s="120">
        <f>'Demand Input VP'!I2298</f>
        <v>0</v>
      </c>
      <c r="AJ4593" s="120">
        <f>'Demand Input VP'!J2298</f>
        <v>0</v>
      </c>
      <c r="AK4593" s="120">
        <f>'Demand Input VP'!K2298</f>
        <v>0</v>
      </c>
      <c r="AL4593" s="120">
        <f>'Demand Input VP'!L2298</f>
        <v>0</v>
      </c>
      <c r="AM4593" s="120">
        <f>'Demand Input VP'!M2298</f>
        <v>0</v>
      </c>
      <c r="AN4593" s="120">
        <f>'Demand Input VP'!N2298</f>
        <v>0</v>
      </c>
      <c r="AQ4593" t="str">
        <f>AQ4588</f>
        <v/>
      </c>
    </row>
    <row r="4594" spans="1:43" ht="14.25" customHeight="1" x14ac:dyDescent="0.25">
      <c r="A4594" s="1"/>
      <c r="B4594" s="122"/>
      <c r="C4594" s="122"/>
      <c r="D4594" s="122"/>
      <c r="E4594" s="122"/>
      <c r="F4594" s="122"/>
      <c r="G4594" s="122"/>
      <c r="H4594" s="122"/>
      <c r="I4594" s="122"/>
      <c r="J4594" s="122"/>
      <c r="K4594" s="122"/>
      <c r="L4594" s="122"/>
      <c r="M4594" s="122"/>
      <c r="N4594" s="122"/>
      <c r="O4594" s="122"/>
      <c r="P4594" s="122"/>
      <c r="Q4594" s="122"/>
      <c r="R4594" s="122"/>
      <c r="S4594" s="122"/>
      <c r="T4594" s="122"/>
      <c r="U4594" s="122"/>
      <c r="V4594" s="122"/>
      <c r="W4594" s="123"/>
      <c r="X4594" s="116"/>
      <c r="Y4594" s="117"/>
      <c r="Z4594" s="123"/>
      <c r="AA4594" s="112" t="s">
        <v>1171</v>
      </c>
      <c r="AB4594" s="113">
        <f>'Demand Input MP'!B2299</f>
        <v>0</v>
      </c>
      <c r="AC4594" s="112">
        <f>'Demand Input MP'!C2299</f>
        <v>0</v>
      </c>
      <c r="AD4594" s="112">
        <f>'Demand Input MP'!D2299</f>
        <v>0</v>
      </c>
      <c r="AE4594" s="112">
        <f>'Demand Input MP'!E2299</f>
        <v>0</v>
      </c>
      <c r="AF4594" s="112">
        <f>'Demand Input MP'!F2299</f>
        <v>0</v>
      </c>
      <c r="AG4594" s="112">
        <f>'Demand Input MP'!G2299</f>
        <v>0</v>
      </c>
      <c r="AH4594" s="112">
        <f>'Demand Input MP'!H2299</f>
        <v>0</v>
      </c>
      <c r="AI4594" s="112">
        <f>'Demand Input MP'!I2299</f>
        <v>0</v>
      </c>
      <c r="AJ4594" s="112">
        <f>'Demand Input MP'!J2299</f>
        <v>0</v>
      </c>
      <c r="AK4594" s="112">
        <f>'Demand Input MP'!K2299</f>
        <v>0</v>
      </c>
      <c r="AL4594" s="112">
        <f>'Demand Input MP'!L2299</f>
        <v>0</v>
      </c>
      <c r="AM4594" s="112">
        <f>'Demand Input MP'!M2299</f>
        <v>0</v>
      </c>
      <c r="AN4594" s="112">
        <f>'Demand Input MP'!N2299</f>
        <v>0</v>
      </c>
      <c r="AQ4594" t="str">
        <f>AQ4588</f>
        <v/>
      </c>
    </row>
    <row r="4595" spans="1:43" ht="14.25" customHeight="1" x14ac:dyDescent="0.25">
      <c r="A4595" s="1"/>
      <c r="B4595" s="122"/>
      <c r="C4595" s="122"/>
      <c r="D4595" s="122"/>
      <c r="E4595" s="122"/>
      <c r="F4595" s="122"/>
      <c r="G4595" s="122"/>
      <c r="H4595" s="122"/>
      <c r="I4595" s="122"/>
      <c r="J4595" s="122"/>
      <c r="K4595" s="122"/>
      <c r="L4595" s="122"/>
      <c r="M4595" s="122"/>
      <c r="N4595" s="122"/>
      <c r="O4595" s="122"/>
      <c r="P4595" s="122"/>
      <c r="Q4595" s="122"/>
      <c r="R4595" s="122"/>
      <c r="S4595" s="122"/>
      <c r="T4595" s="122"/>
      <c r="U4595" s="122"/>
      <c r="V4595" s="124" t="s">
        <v>91</v>
      </c>
      <c r="W4595" s="125">
        <f>IFERROR(IF(SUM('Run Rate History'!E462:AD462)&gt;0,(SUMPRODUCT((B4590:AA4590&gt;=PERCENTILE(B4590:AA4590,0.1))*(B4590:AA4590&lt;=PERCENTILE(B4590:AA4590,0.9))*B4590:AA4590)+SUMPRODUCT(('Run Rate History'!E462:AD462&gt;=PERCENTILE(B4590:AA4590,0.1))*('Run Rate History'!E462:AD462&lt;=PERCENTILE(B4590:AA4590,0.9))*'Run Rate History'!E462:AD462))/(SUMPRODUCT((B4590:AA4590&gt;=PERCENTILE(B4590:AA4590,0.1))*(B4590:AA4590&lt;=PERCENTILE(B4590:AA4590,0.9))*1)+SUMPRODUCT(('Run Rate History'!E462:AD462&gt;=PERCENTILE(B4590:AA4590,0.1))*('Run Rate History'!E462:AD462&lt;=PERCENTILE(B4590:AA4590,0.9))*1)),TRIMMEAN(B4590:AA4590,0.15)),0)</f>
        <v>0.34883720930232559</v>
      </c>
      <c r="X4595" s="126" t="s">
        <v>1172</v>
      </c>
      <c r="Y4595" s="127">
        <f>SUM(B4590:AA4590)/26</f>
        <v>0.53846153846153844</v>
      </c>
      <c r="Z4595" s="128"/>
      <c r="AA4595" s="112" t="s">
        <v>1173</v>
      </c>
      <c r="AB4595" s="113">
        <f>'Demand Input MP'!B2298</f>
        <v>0</v>
      </c>
      <c r="AC4595" s="112">
        <f>'Demand Input MP'!C2298</f>
        <v>0</v>
      </c>
      <c r="AD4595" s="112">
        <f>'Demand Input MP'!D2298</f>
        <v>0</v>
      </c>
      <c r="AE4595" s="112">
        <f>'Demand Input MP'!E2298</f>
        <v>0</v>
      </c>
      <c r="AF4595" s="112">
        <f>'Demand Input MP'!F2298</f>
        <v>0</v>
      </c>
      <c r="AG4595" s="112">
        <f>'Demand Input MP'!G2298</f>
        <v>0</v>
      </c>
      <c r="AH4595" s="112">
        <f>'Demand Input MP'!H2298</f>
        <v>0</v>
      </c>
      <c r="AI4595" s="112">
        <f>'Demand Input MP'!I2298</f>
        <v>0</v>
      </c>
      <c r="AJ4595" s="112">
        <f>'Demand Input MP'!J2298</f>
        <v>0</v>
      </c>
      <c r="AK4595" s="112">
        <f>'Demand Input MP'!K2298</f>
        <v>0</v>
      </c>
      <c r="AL4595" s="112">
        <f>'Demand Input MP'!L2298</f>
        <v>0</v>
      </c>
      <c r="AM4595" s="112">
        <f>'Demand Input MP'!M2298</f>
        <v>0</v>
      </c>
      <c r="AN4595" s="112">
        <f>'Demand Input MP'!N2298</f>
        <v>0</v>
      </c>
      <c r="AQ4595" t="str">
        <f>AQ4588</f>
        <v/>
      </c>
    </row>
    <row r="4596" spans="1:43" ht="14.25" customHeight="1" x14ac:dyDescent="0.25">
      <c r="A4596" s="1"/>
      <c r="B4596" s="122"/>
      <c r="C4596" s="122"/>
      <c r="D4596" s="122"/>
      <c r="E4596" s="122"/>
      <c r="F4596" s="122"/>
      <c r="G4596" s="122"/>
      <c r="H4596" s="122"/>
      <c r="I4596" s="122"/>
      <c r="J4596" s="122"/>
      <c r="K4596" s="122"/>
      <c r="L4596" s="122"/>
      <c r="M4596" s="122"/>
      <c r="N4596" s="122"/>
      <c r="O4596" s="122"/>
      <c r="P4596" s="122"/>
      <c r="Q4596" s="122"/>
      <c r="R4596" s="122"/>
      <c r="S4596" s="122"/>
      <c r="T4596" s="122"/>
      <c r="U4596" s="122"/>
      <c r="V4596" s="124" t="s">
        <v>94</v>
      </c>
      <c r="W4596" s="125">
        <f>IFERROR((1*MIN(MAX(X4590,0.5*IF(SUM('Run Rate History'!E462:AD462)&gt;0,(MEDIAN(IF(B4590:AA4590&gt;0,B4590:AA4590))+MEDIAN(IF('Run Rate History'!E462:AD462&gt;0,'Run Rate History'!E462:AD462)))/2,MEDIAN(IF(B4590:AA4590&gt;0,B4590:AA4590)))),2*IF(SUM('Run Rate History'!E462:AD462)&gt;0,(MEDIAN(IF(B4590:AA4590&gt;0,B4590:AA4590))+MEDIAN(IF('Run Rate History'!E462:AD462&gt;0,'Run Rate History'!E462:AD462)))/2,MEDIAN(IF(B4590:AA4590&gt;0,B4590:AA4590))))+2*MIN(MAX(Y4590,0.5*IF(SUM('Run Rate History'!E462:AD462)&gt;0,(MEDIAN(IF(B4590:AA4590&gt;0,B4590:AA4590))+MEDIAN(IF('Run Rate History'!E462:AD462&gt;0,'Run Rate History'!E462:AD462)))/2,MEDIAN(IF(B4590:AA4590&gt;0,B4590:AA4590)))),2*IF(SUM('Run Rate History'!E462:AD462)&gt;0,(MEDIAN(IF(B4590:AA4590&gt;0,B4590:AA4590))+MEDIAN(IF('Run Rate History'!E462:AD462&gt;0,'Run Rate History'!E462:AD462)))/2,MEDIAN(IF(B4590:AA4590&gt;0,B4590:AA4590))))+3*MIN(MAX(Z4590,0.5*IF(SUM('Run Rate History'!E462:AD462)&gt;0,(MEDIAN(IF(B4590:AA4590&gt;0,B4590:AA4590))+MEDIAN(IF('Run Rate History'!E462:AD462&gt;0,'Run Rate History'!E462:AD462)))/2,MEDIAN(IF(B4590:AA4590&gt;0,B4590:AA4590)))),2*IF(SUM('Run Rate History'!E462:AD462)&gt;0,(MEDIAN(IF(B4590:AA4590&gt;0,B4590:AA4590))+MEDIAN(IF('Run Rate History'!E462:AD462&gt;0,'Run Rate History'!E462:AD462)))/2,MEDIAN(IF(B4590:AA4590&gt;0,B4590:AA4590))))+4*MIN(MAX(AA4590,0.5*IF(SUM('Run Rate History'!E462:AD462)&gt;0,(MEDIAN(IF(B4590:AA4590&gt;0,B4590:AA4590))+MEDIAN(IF('Run Rate History'!E462:AD462&gt;0,'Run Rate History'!E462:AD462)))/2,MEDIAN(IF(B4590:AA4590&gt;0,B4590:AA4590)))),2*IF(SUM('Run Rate History'!E462:AD462)&gt;0,(MEDIAN(IF(B4590:AA4590&gt;0,B4590:AA4590))+MEDIAN(IF('Run Rate History'!E462:AD462&gt;0,'Run Rate History'!E462:AD462)))/2,MEDIAN(IF(B4590:AA4590&gt;0,B4590:AA4590)))))/10,0)</f>
        <v>0.125</v>
      </c>
      <c r="X4596" s="129" t="s">
        <v>1174</v>
      </c>
      <c r="Y4596" s="130">
        <f>IFERROR(VLOOKUP(A4588,'Stanje zaliha'!A:E,5,FALSE()),0)</f>
        <v>4</v>
      </c>
      <c r="Z4596" s="131"/>
      <c r="AA4596" s="113" t="s">
        <v>1175</v>
      </c>
      <c r="AB4596" s="118">
        <f t="shared" ref="AB4596:AN4596" si="916">SUM(AB4592:AB4595)</f>
        <v>0</v>
      </c>
      <c r="AC4596" s="118">
        <f t="shared" si="916"/>
        <v>0</v>
      </c>
      <c r="AD4596" s="118">
        <f t="shared" si="916"/>
        <v>0</v>
      </c>
      <c r="AE4596" s="118">
        <f t="shared" si="916"/>
        <v>0</v>
      </c>
      <c r="AF4596" s="118">
        <f t="shared" si="916"/>
        <v>0</v>
      </c>
      <c r="AG4596" s="118">
        <f t="shared" si="916"/>
        <v>0</v>
      </c>
      <c r="AH4596" s="118">
        <f t="shared" si="916"/>
        <v>0</v>
      </c>
      <c r="AI4596" s="118">
        <f t="shared" si="916"/>
        <v>0</v>
      </c>
      <c r="AJ4596" s="118">
        <f t="shared" si="916"/>
        <v>0</v>
      </c>
      <c r="AK4596" s="118">
        <f t="shared" si="916"/>
        <v>0</v>
      </c>
      <c r="AL4596" s="118">
        <f t="shared" si="916"/>
        <v>0</v>
      </c>
      <c r="AM4596" s="118">
        <f t="shared" si="916"/>
        <v>0</v>
      </c>
      <c r="AN4596" s="118">
        <f t="shared" si="916"/>
        <v>0</v>
      </c>
      <c r="AQ4596" t="str">
        <f>AQ4588</f>
        <v/>
      </c>
    </row>
    <row r="4597" spans="1:43" ht="14.25" customHeight="1" x14ac:dyDescent="0.25">
      <c r="A4597" s="1"/>
      <c r="B4597" s="122"/>
      <c r="C4597" s="122"/>
      <c r="D4597" s="122"/>
      <c r="E4597" s="122"/>
      <c r="F4597" s="122"/>
      <c r="G4597" s="122"/>
      <c r="H4597" s="122"/>
      <c r="I4597" s="122"/>
      <c r="J4597" s="122"/>
      <c r="K4597" s="122"/>
      <c r="L4597" s="122"/>
      <c r="M4597" s="122"/>
      <c r="N4597" s="122"/>
      <c r="O4597" s="122"/>
      <c r="P4597" s="122"/>
      <c r="Q4597" s="122"/>
      <c r="R4597" s="122"/>
      <c r="S4597" s="122"/>
      <c r="T4597" s="122"/>
      <c r="U4597" s="122"/>
      <c r="V4597" s="124" t="s">
        <v>95</v>
      </c>
      <c r="W4597" s="125">
        <f>IFERROR(0.6*W4596+0.4*W4595,0)</f>
        <v>0.21453488372093021</v>
      </c>
      <c r="X4597" s="132" t="s">
        <v>1176</v>
      </c>
      <c r="Y4597" s="133">
        <f>IFERROR(SUMIF('Popis poslanih narudžbi'!A:A,A4588,'Popis poslanih narudžbi'!C:C),0)</f>
        <v>0</v>
      </c>
      <c r="Z4597" s="131"/>
      <c r="AA4597" s="134" t="s">
        <v>1177</v>
      </c>
      <c r="AB4597" s="118">
        <f t="shared" ref="AB4597:AN4597" si="917">AB4590+AB4596</f>
        <v>0</v>
      </c>
      <c r="AC4597" s="118">
        <f t="shared" si="917"/>
        <v>0</v>
      </c>
      <c r="AD4597" s="118">
        <f t="shared" si="917"/>
        <v>0</v>
      </c>
      <c r="AE4597" s="118">
        <f t="shared" si="917"/>
        <v>0</v>
      </c>
      <c r="AF4597" s="118">
        <f t="shared" si="917"/>
        <v>0</v>
      </c>
      <c r="AG4597" s="118">
        <f t="shared" si="917"/>
        <v>0</v>
      </c>
      <c r="AH4597" s="118">
        <f t="shared" si="917"/>
        <v>0</v>
      </c>
      <c r="AI4597" s="118">
        <f t="shared" si="917"/>
        <v>0</v>
      </c>
      <c r="AJ4597" s="118">
        <f t="shared" si="917"/>
        <v>0</v>
      </c>
      <c r="AK4597" s="118">
        <f t="shared" si="917"/>
        <v>0</v>
      </c>
      <c r="AL4597" s="118">
        <f t="shared" si="917"/>
        <v>0</v>
      </c>
      <c r="AM4597" s="118">
        <f t="shared" si="917"/>
        <v>0</v>
      </c>
      <c r="AN4597" s="118">
        <f t="shared" si="917"/>
        <v>0</v>
      </c>
      <c r="AQ4597" t="str">
        <f>AQ4588</f>
        <v/>
      </c>
    </row>
    <row r="4598" spans="1:43" ht="14.25" customHeight="1" x14ac:dyDescent="0.25">
      <c r="A4598" s="107" t="str">
        <f>'Run Rate'!A463</f>
        <v>POL12671</v>
      </c>
      <c r="B4598" s="135" t="str">
        <f>'Run Rate'!B463</f>
        <v>Polleo Pro Whey 2kg Chocolate banana</v>
      </c>
      <c r="C4598" s="135" t="str">
        <f>'Run Rate'!C463</f>
        <v>PROTEINI</v>
      </c>
      <c r="D4598" s="135" t="str">
        <f>'Run Rate'!D463</f>
        <v>03 BRONZE</v>
      </c>
      <c r="E4598" s="122"/>
      <c r="F4598" s="122"/>
      <c r="G4598" s="122"/>
      <c r="H4598" s="122"/>
      <c r="I4598" s="122"/>
      <c r="J4598" s="122"/>
      <c r="K4598" s="122"/>
      <c r="L4598" s="122"/>
      <c r="M4598" s="122"/>
      <c r="N4598" s="122"/>
      <c r="O4598" s="122"/>
      <c r="P4598" s="122"/>
      <c r="Q4598" s="122"/>
      <c r="R4598" s="122"/>
      <c r="S4598" s="122"/>
      <c r="T4598" s="122"/>
      <c r="U4598" s="122"/>
      <c r="V4598" s="122"/>
      <c r="W4598" s="122"/>
      <c r="X4598" s="122"/>
      <c r="Y4598" s="122"/>
      <c r="Z4598" s="122"/>
      <c r="AA4598" s="122"/>
      <c r="AB4598" s="122"/>
      <c r="AC4598" s="122"/>
      <c r="AD4598" s="122"/>
      <c r="AE4598" s="122"/>
      <c r="AF4598" s="122"/>
      <c r="AG4598" s="122"/>
      <c r="AH4598" s="122"/>
      <c r="AI4598" s="122"/>
      <c r="AJ4598" s="122"/>
      <c r="AK4598" s="122"/>
      <c r="AL4598" s="122"/>
      <c r="AM4598" s="122"/>
      <c r="AN4598" s="122"/>
      <c r="AQ4598" t="str">
        <f>IF(AND(OR($B$1="ALL",$B$1=C4598),OR($E$1="ALL",$E$1=D4598),OR($B$2="ALL",$B$2=A4598),OR($E$2="ALL",IFERROR(SEARCH($E$2,B4598),0)&gt;0)),"MATCH","")</f>
        <v/>
      </c>
    </row>
    <row r="4599" spans="1:43" ht="14.25" customHeight="1" x14ac:dyDescent="0.25">
      <c r="A4599" s="108" t="s">
        <v>1137</v>
      </c>
      <c r="B4599" s="136" t="s">
        <v>1138</v>
      </c>
      <c r="C4599" s="136" t="s">
        <v>1139</v>
      </c>
      <c r="D4599" s="136" t="s">
        <v>1140</v>
      </c>
      <c r="E4599" s="136" t="s">
        <v>1141</v>
      </c>
      <c r="F4599" s="136" t="s">
        <v>1142</v>
      </c>
      <c r="G4599" s="136" t="s">
        <v>1143</v>
      </c>
      <c r="H4599" s="136" t="s">
        <v>1144</v>
      </c>
      <c r="I4599" s="136" t="s">
        <v>1145</v>
      </c>
      <c r="J4599" s="136" t="s">
        <v>1146</v>
      </c>
      <c r="K4599" s="136" t="s">
        <v>1147</v>
      </c>
      <c r="L4599" s="136" t="s">
        <v>1148</v>
      </c>
      <c r="M4599" s="136" t="s">
        <v>1149</v>
      </c>
      <c r="N4599" s="136" t="s">
        <v>1150</v>
      </c>
      <c r="O4599" s="136" t="s">
        <v>1151</v>
      </c>
      <c r="P4599" s="136" t="s">
        <v>1152</v>
      </c>
      <c r="Q4599" s="136" t="s">
        <v>1153</v>
      </c>
      <c r="R4599" s="136" t="s">
        <v>1154</v>
      </c>
      <c r="S4599" s="136" t="s">
        <v>1155</v>
      </c>
      <c r="T4599" s="136" t="s">
        <v>1156</v>
      </c>
      <c r="U4599" s="136" t="s">
        <v>1157</v>
      </c>
      <c r="V4599" s="136" t="s">
        <v>1158</v>
      </c>
      <c r="W4599" s="136" t="s">
        <v>1159</v>
      </c>
      <c r="X4599" s="136" t="s">
        <v>1160</v>
      </c>
      <c r="Y4599" s="136" t="s">
        <v>1161</v>
      </c>
      <c r="Z4599" s="136" t="s">
        <v>1162</v>
      </c>
      <c r="AA4599" s="136" t="s">
        <v>1163</v>
      </c>
      <c r="AB4599" s="137" t="s">
        <v>156</v>
      </c>
      <c r="AC4599" s="137" t="s">
        <v>157</v>
      </c>
      <c r="AD4599" s="137" t="s">
        <v>158</v>
      </c>
      <c r="AE4599" s="137" t="s">
        <v>139</v>
      </c>
      <c r="AF4599" s="138" t="s">
        <v>140</v>
      </c>
      <c r="AG4599" s="138" t="s">
        <v>141</v>
      </c>
      <c r="AH4599" s="138" t="s">
        <v>142</v>
      </c>
      <c r="AI4599" s="138" t="s">
        <v>143</v>
      </c>
      <c r="AJ4599" s="139" t="s">
        <v>144</v>
      </c>
      <c r="AK4599" s="139" t="s">
        <v>145</v>
      </c>
      <c r="AL4599" s="139" t="s">
        <v>146</v>
      </c>
      <c r="AM4599" s="140" t="s">
        <v>147</v>
      </c>
      <c r="AN4599" s="140" t="s">
        <v>148</v>
      </c>
      <c r="AQ4599" t="str">
        <f>AQ4598</f>
        <v/>
      </c>
    </row>
    <row r="4600" spans="1:43" ht="14.25" customHeight="1" x14ac:dyDescent="0.25">
      <c r="A4600" s="99" t="s">
        <v>1164</v>
      </c>
      <c r="B4600" s="112">
        <f>'Run Rate'!E463</f>
        <v>2</v>
      </c>
      <c r="C4600" s="112">
        <f>'Run Rate'!F463</f>
        <v>2</v>
      </c>
      <c r="D4600" s="112">
        <f>'Run Rate'!G463</f>
        <v>1</v>
      </c>
      <c r="E4600" s="112">
        <f>'Run Rate'!H463</f>
        <v>4</v>
      </c>
      <c r="F4600" s="112">
        <f>'Run Rate'!I463</f>
        <v>1</v>
      </c>
      <c r="G4600" s="112">
        <f>'Run Rate'!J463</f>
        <v>0</v>
      </c>
      <c r="H4600" s="112">
        <f>'Run Rate'!K463</f>
        <v>0</v>
      </c>
      <c r="I4600" s="112">
        <f>'Run Rate'!L463</f>
        <v>0</v>
      </c>
      <c r="J4600" s="112">
        <f>'Run Rate'!M463</f>
        <v>2</v>
      </c>
      <c r="K4600" s="112">
        <f>'Run Rate'!N463</f>
        <v>2</v>
      </c>
      <c r="L4600" s="112">
        <f>'Run Rate'!O463</f>
        <v>1</v>
      </c>
      <c r="M4600" s="112">
        <f>'Run Rate'!P463</f>
        <v>5</v>
      </c>
      <c r="N4600" s="112">
        <f>'Run Rate'!Q463</f>
        <v>0</v>
      </c>
      <c r="O4600" s="112">
        <f>'Run Rate'!R463</f>
        <v>0</v>
      </c>
      <c r="P4600" s="112">
        <f>'Run Rate'!S463</f>
        <v>1</v>
      </c>
      <c r="Q4600" s="112">
        <f>'Run Rate'!T463</f>
        <v>0</v>
      </c>
      <c r="R4600" s="112">
        <f>'Run Rate'!U463</f>
        <v>3</v>
      </c>
      <c r="S4600" s="112">
        <f>'Run Rate'!V463</f>
        <v>2</v>
      </c>
      <c r="T4600" s="112">
        <f>'Run Rate'!W463</f>
        <v>7</v>
      </c>
      <c r="U4600" s="112">
        <f>'Run Rate'!X463</f>
        <v>7</v>
      </c>
      <c r="V4600" s="112">
        <f>'Run Rate'!Y463</f>
        <v>2</v>
      </c>
      <c r="W4600" s="112">
        <f>'Run Rate'!Z463</f>
        <v>2</v>
      </c>
      <c r="X4600" s="112">
        <f>'Run Rate'!AA463</f>
        <v>2</v>
      </c>
      <c r="Y4600" s="112">
        <f>'Run Rate'!AB463</f>
        <v>1</v>
      </c>
      <c r="Z4600" s="112">
        <f>'Run Rate'!AC463</f>
        <v>2</v>
      </c>
      <c r="AA4600" s="112">
        <f>'Run Rate'!AD463</f>
        <v>0</v>
      </c>
      <c r="AB4600" s="113">
        <v>2</v>
      </c>
      <c r="AC4600" s="112">
        <v>1</v>
      </c>
      <c r="AD4600" s="112">
        <v>2</v>
      </c>
      <c r="AE4600" s="112">
        <v>2</v>
      </c>
      <c r="AF4600" s="112">
        <v>2</v>
      </c>
      <c r="AG4600" s="112">
        <v>2</v>
      </c>
      <c r="AH4600" s="112">
        <v>2</v>
      </c>
      <c r="AI4600" s="112">
        <v>2</v>
      </c>
      <c r="AJ4600" s="112">
        <v>2</v>
      </c>
      <c r="AK4600" s="112">
        <v>2</v>
      </c>
      <c r="AL4600" s="112">
        <v>2</v>
      </c>
      <c r="AM4600" s="112">
        <v>2</v>
      </c>
      <c r="AN4600" s="112">
        <v>2</v>
      </c>
      <c r="AQ4600" t="str">
        <f>AQ4598</f>
        <v/>
      </c>
    </row>
    <row r="4601" spans="1:43" ht="14.25" customHeight="1" x14ac:dyDescent="0.25">
      <c r="A4601" s="99" t="s">
        <v>1165</v>
      </c>
      <c r="B4601" s="114"/>
      <c r="C4601" s="114"/>
      <c r="D4601" s="114"/>
      <c r="E4601" s="114"/>
      <c r="F4601" s="114"/>
      <c r="G4601" s="114"/>
      <c r="H4601" s="114"/>
      <c r="I4601" s="114"/>
      <c r="J4601" s="114"/>
      <c r="K4601" s="114"/>
      <c r="L4601" s="114"/>
      <c r="M4601" s="114"/>
      <c r="N4601" s="114"/>
      <c r="O4601" s="114"/>
      <c r="P4601" s="114"/>
      <c r="Q4601" s="114"/>
      <c r="R4601" s="114"/>
      <c r="S4601" s="114"/>
      <c r="T4601" s="114"/>
      <c r="U4601" s="114"/>
      <c r="V4601" s="114"/>
      <c r="W4601" s="115"/>
      <c r="X4601" s="115"/>
      <c r="Y4601" s="115"/>
      <c r="Z4601" s="115"/>
      <c r="AA4601" s="112" t="s">
        <v>1166</v>
      </c>
      <c r="AB4601" s="113"/>
      <c r="AC4601" s="112"/>
      <c r="AD4601" s="112"/>
      <c r="AE4601" s="112"/>
      <c r="AF4601" s="112"/>
      <c r="AG4601" s="112"/>
      <c r="AH4601" s="112"/>
      <c r="AI4601" s="112"/>
      <c r="AJ4601" s="112"/>
      <c r="AK4601" s="112"/>
      <c r="AL4601" s="112"/>
      <c r="AM4601" s="112"/>
      <c r="AN4601" s="112"/>
      <c r="AQ4601" t="str">
        <f>AQ4598</f>
        <v/>
      </c>
    </row>
    <row r="4602" spans="1:43" ht="14.25" customHeight="1" x14ac:dyDescent="0.25">
      <c r="A4602" s="99" t="s">
        <v>1167</v>
      </c>
      <c r="B4602" s="114"/>
      <c r="C4602" s="114"/>
      <c r="D4602" s="114"/>
      <c r="E4602" s="114"/>
      <c r="F4602" s="114"/>
      <c r="G4602" s="114"/>
      <c r="H4602" s="114"/>
      <c r="I4602" s="114"/>
      <c r="J4602" s="114"/>
      <c r="K4602" s="114"/>
      <c r="L4602" s="114"/>
      <c r="M4602" s="114"/>
      <c r="N4602" s="114"/>
      <c r="O4602" s="114"/>
      <c r="P4602" s="114"/>
      <c r="Q4602" s="114"/>
      <c r="R4602" s="114"/>
      <c r="S4602" s="114"/>
      <c r="T4602" s="114"/>
      <c r="U4602" s="114"/>
      <c r="V4602" s="114"/>
      <c r="W4602" s="115"/>
      <c r="X4602" s="116"/>
      <c r="Y4602" s="117"/>
      <c r="Z4602" s="115"/>
      <c r="AA4602" s="112" t="s">
        <v>1168</v>
      </c>
      <c r="AB4602" s="113">
        <f>'Demand Input VP'!B2304</f>
        <v>0</v>
      </c>
      <c r="AC4602" s="112">
        <f>'Demand Input VP'!C2304</f>
        <v>0</v>
      </c>
      <c r="AD4602" s="112">
        <f>'Demand Input VP'!D2304</f>
        <v>0</v>
      </c>
      <c r="AE4602" s="112">
        <f>'Demand Input VP'!E2304</f>
        <v>0</v>
      </c>
      <c r="AF4602" s="112">
        <f>'Demand Input VP'!F2304</f>
        <v>0</v>
      </c>
      <c r="AG4602" s="112">
        <f>'Demand Input VP'!G2304</f>
        <v>0</v>
      </c>
      <c r="AH4602" s="112">
        <f>'Demand Input VP'!H2304</f>
        <v>0</v>
      </c>
      <c r="AI4602" s="112">
        <f>'Demand Input VP'!I2304</f>
        <v>0</v>
      </c>
      <c r="AJ4602" s="112">
        <f>'Demand Input VP'!J2304</f>
        <v>0</v>
      </c>
      <c r="AK4602" s="112">
        <f>'Demand Input VP'!K2304</f>
        <v>0</v>
      </c>
      <c r="AL4602" s="112">
        <f>'Demand Input VP'!L2304</f>
        <v>0</v>
      </c>
      <c r="AM4602" s="112">
        <f>'Demand Input VP'!M2304</f>
        <v>0</v>
      </c>
      <c r="AN4602" s="112">
        <f>'Demand Input VP'!N2304</f>
        <v>0</v>
      </c>
      <c r="AQ4602" t="str">
        <f>AQ4598</f>
        <v/>
      </c>
    </row>
    <row r="4603" spans="1:43" ht="14.25" customHeight="1" x14ac:dyDescent="0.25">
      <c r="A4603" s="99" t="s">
        <v>1169</v>
      </c>
      <c r="B4603" s="118"/>
      <c r="C4603" s="118"/>
      <c r="D4603" s="118"/>
      <c r="E4603" s="118"/>
      <c r="F4603" s="118"/>
      <c r="G4603" s="118"/>
      <c r="H4603" s="118"/>
      <c r="I4603" s="118"/>
      <c r="J4603" s="118"/>
      <c r="K4603" s="118"/>
      <c r="L4603" s="118"/>
      <c r="M4603" s="118"/>
      <c r="N4603" s="118"/>
      <c r="O4603" s="118"/>
      <c r="P4603" s="118"/>
      <c r="Q4603" s="118"/>
      <c r="R4603" s="118"/>
      <c r="S4603" s="118"/>
      <c r="T4603" s="118"/>
      <c r="U4603" s="118"/>
      <c r="V4603" s="118"/>
      <c r="W4603" s="115"/>
      <c r="X4603" s="116"/>
      <c r="Y4603" s="117"/>
      <c r="Z4603" s="119"/>
      <c r="AA4603" s="120" t="s">
        <v>1170</v>
      </c>
      <c r="AB4603" s="121">
        <f>'Demand Input VP'!B2303</f>
        <v>0</v>
      </c>
      <c r="AC4603" s="120">
        <f>'Demand Input VP'!C2303</f>
        <v>0</v>
      </c>
      <c r="AD4603" s="120">
        <f>'Demand Input VP'!D2303</f>
        <v>0</v>
      </c>
      <c r="AE4603" s="120">
        <f>'Demand Input VP'!E2303</f>
        <v>0</v>
      </c>
      <c r="AF4603" s="120">
        <f>'Demand Input VP'!F2303</f>
        <v>0</v>
      </c>
      <c r="AG4603" s="120">
        <f>'Demand Input VP'!G2303</f>
        <v>0</v>
      </c>
      <c r="AH4603" s="120">
        <f>'Demand Input VP'!H2303</f>
        <v>0</v>
      </c>
      <c r="AI4603" s="120">
        <f>'Demand Input VP'!I2303</f>
        <v>0</v>
      </c>
      <c r="AJ4603" s="120">
        <f>'Demand Input VP'!J2303</f>
        <v>0</v>
      </c>
      <c r="AK4603" s="120">
        <f>'Demand Input VP'!K2303</f>
        <v>0</v>
      </c>
      <c r="AL4603" s="120">
        <f>'Demand Input VP'!L2303</f>
        <v>0</v>
      </c>
      <c r="AM4603" s="120">
        <f>'Demand Input VP'!M2303</f>
        <v>0</v>
      </c>
      <c r="AN4603" s="120">
        <f>'Demand Input VP'!N2303</f>
        <v>0</v>
      </c>
      <c r="AQ4603" t="str">
        <f>AQ4598</f>
        <v/>
      </c>
    </row>
    <row r="4604" spans="1:43" ht="14.25" customHeight="1" x14ac:dyDescent="0.25">
      <c r="A4604" s="1"/>
      <c r="B4604" s="122"/>
      <c r="C4604" s="122"/>
      <c r="D4604" s="122"/>
      <c r="E4604" s="122"/>
      <c r="F4604" s="122"/>
      <c r="G4604" s="122"/>
      <c r="H4604" s="122"/>
      <c r="I4604" s="122"/>
      <c r="J4604" s="122"/>
      <c r="K4604" s="122"/>
      <c r="L4604" s="122"/>
      <c r="M4604" s="122"/>
      <c r="N4604" s="122"/>
      <c r="O4604" s="122"/>
      <c r="P4604" s="122"/>
      <c r="Q4604" s="122"/>
      <c r="R4604" s="122"/>
      <c r="S4604" s="122"/>
      <c r="T4604" s="122"/>
      <c r="U4604" s="122"/>
      <c r="V4604" s="122"/>
      <c r="W4604" s="123"/>
      <c r="X4604" s="116"/>
      <c r="Y4604" s="117"/>
      <c r="Z4604" s="123"/>
      <c r="AA4604" s="112" t="s">
        <v>1171</v>
      </c>
      <c r="AB4604" s="113">
        <f>'Demand Input MP'!B2304</f>
        <v>0</v>
      </c>
      <c r="AC4604" s="112">
        <f>'Demand Input MP'!C2304</f>
        <v>0</v>
      </c>
      <c r="AD4604" s="112">
        <f>'Demand Input MP'!D2304</f>
        <v>0</v>
      </c>
      <c r="AE4604" s="112">
        <f>'Demand Input MP'!E2304</f>
        <v>0</v>
      </c>
      <c r="AF4604" s="112">
        <f>'Demand Input MP'!F2304</f>
        <v>0</v>
      </c>
      <c r="AG4604" s="112">
        <f>'Demand Input MP'!G2304</f>
        <v>0</v>
      </c>
      <c r="AH4604" s="112">
        <f>'Demand Input MP'!H2304</f>
        <v>0</v>
      </c>
      <c r="AI4604" s="112">
        <f>'Demand Input MP'!I2304</f>
        <v>0</v>
      </c>
      <c r="AJ4604" s="112">
        <f>'Demand Input MP'!J2304</f>
        <v>0</v>
      </c>
      <c r="AK4604" s="112">
        <f>'Demand Input MP'!K2304</f>
        <v>0</v>
      </c>
      <c r="AL4604" s="112">
        <f>'Demand Input MP'!L2304</f>
        <v>0</v>
      </c>
      <c r="AM4604" s="112">
        <f>'Demand Input MP'!M2304</f>
        <v>0</v>
      </c>
      <c r="AN4604" s="112">
        <f>'Demand Input MP'!N2304</f>
        <v>0</v>
      </c>
      <c r="AQ4604" t="str">
        <f>AQ4598</f>
        <v/>
      </c>
    </row>
    <row r="4605" spans="1:43" ht="14.25" customHeight="1" x14ac:dyDescent="0.25">
      <c r="A4605" s="1"/>
      <c r="B4605" s="122"/>
      <c r="C4605" s="122"/>
      <c r="D4605" s="122"/>
      <c r="E4605" s="122"/>
      <c r="F4605" s="122"/>
      <c r="G4605" s="122"/>
      <c r="H4605" s="122"/>
      <c r="I4605" s="122"/>
      <c r="J4605" s="122"/>
      <c r="K4605" s="122"/>
      <c r="L4605" s="122"/>
      <c r="M4605" s="122"/>
      <c r="N4605" s="122"/>
      <c r="O4605" s="122"/>
      <c r="P4605" s="122"/>
      <c r="Q4605" s="122"/>
      <c r="R4605" s="122"/>
      <c r="S4605" s="122"/>
      <c r="T4605" s="122"/>
      <c r="U4605" s="122"/>
      <c r="V4605" s="124" t="s">
        <v>91</v>
      </c>
      <c r="W4605" s="125">
        <f>IFERROR(IF(SUM('Run Rate History'!E463:AD463)&gt;0,(SUMPRODUCT((B4600:AA4600&gt;=PERCENTILE(B4600:AA4600,0.1))*(B4600:AA4600&lt;=PERCENTILE(B4600:AA4600,0.9))*B4600:AA4600)+SUMPRODUCT(('Run Rate History'!E463:AD463&gt;=PERCENTILE(B4600:AA4600,0.1))*('Run Rate History'!E463:AD463&lt;=PERCENTILE(B4600:AA4600,0.9))*'Run Rate History'!E463:AD463))/(SUMPRODUCT((B4600:AA4600&gt;=PERCENTILE(B4600:AA4600,0.1))*(B4600:AA4600&lt;=PERCENTILE(B4600:AA4600,0.9))*1)+SUMPRODUCT(('Run Rate History'!E463:AD463&gt;=PERCENTILE(B4600:AA4600,0.1))*('Run Rate History'!E463:AD463&lt;=PERCENTILE(B4600:AA4600,0.9))*1)),TRIMMEAN(B4600:AA4600,0.15)),0)</f>
        <v>1.6956521739130435</v>
      </c>
      <c r="X4605" s="126" t="s">
        <v>1172</v>
      </c>
      <c r="Y4605" s="127">
        <f>SUM(B4600:AA4600)/26</f>
        <v>1.8846153846153846</v>
      </c>
      <c r="Z4605" s="128"/>
      <c r="AA4605" s="112" t="s">
        <v>1173</v>
      </c>
      <c r="AB4605" s="113">
        <f>'Demand Input MP'!B2303</f>
        <v>0</v>
      </c>
      <c r="AC4605" s="112">
        <f>'Demand Input MP'!C2303</f>
        <v>0</v>
      </c>
      <c r="AD4605" s="112">
        <f>'Demand Input MP'!D2303</f>
        <v>0</v>
      </c>
      <c r="AE4605" s="112">
        <f>'Demand Input MP'!E2303</f>
        <v>0</v>
      </c>
      <c r="AF4605" s="112">
        <f>'Demand Input MP'!F2303</f>
        <v>0</v>
      </c>
      <c r="AG4605" s="112">
        <f>'Demand Input MP'!G2303</f>
        <v>0</v>
      </c>
      <c r="AH4605" s="112">
        <f>'Demand Input MP'!H2303</f>
        <v>0</v>
      </c>
      <c r="AI4605" s="112">
        <f>'Demand Input MP'!I2303</f>
        <v>0</v>
      </c>
      <c r="AJ4605" s="112">
        <f>'Demand Input MP'!J2303</f>
        <v>0</v>
      </c>
      <c r="AK4605" s="112">
        <f>'Demand Input MP'!K2303</f>
        <v>0</v>
      </c>
      <c r="AL4605" s="112">
        <f>'Demand Input MP'!L2303</f>
        <v>0</v>
      </c>
      <c r="AM4605" s="112">
        <f>'Demand Input MP'!M2303</f>
        <v>0</v>
      </c>
      <c r="AN4605" s="112">
        <f>'Demand Input MP'!N2303</f>
        <v>0</v>
      </c>
      <c r="AQ4605" t="str">
        <f>AQ4598</f>
        <v/>
      </c>
    </row>
    <row r="4606" spans="1:43" ht="14.25" customHeight="1" x14ac:dyDescent="0.25">
      <c r="A4606" s="1"/>
      <c r="B4606" s="122"/>
      <c r="C4606" s="122"/>
      <c r="D4606" s="122"/>
      <c r="E4606" s="122"/>
      <c r="F4606" s="122"/>
      <c r="G4606" s="122"/>
      <c r="H4606" s="122"/>
      <c r="I4606" s="122"/>
      <c r="J4606" s="122"/>
      <c r="K4606" s="122"/>
      <c r="L4606" s="122"/>
      <c r="M4606" s="122"/>
      <c r="N4606" s="122"/>
      <c r="O4606" s="122"/>
      <c r="P4606" s="122"/>
      <c r="Q4606" s="122"/>
      <c r="R4606" s="122"/>
      <c r="S4606" s="122"/>
      <c r="T4606" s="122"/>
      <c r="U4606" s="122"/>
      <c r="V4606" s="124" t="s">
        <v>94</v>
      </c>
      <c r="W4606" s="125">
        <f>IFERROR((1*MIN(MAX(X4600,0.5*IF(SUM('Run Rate History'!E463:AD463)&gt;0,(MEDIAN(IF(B4600:AA4600&gt;0,B4600:AA4600))+MEDIAN(IF('Run Rate History'!E463:AD463&gt;0,'Run Rate History'!E463:AD463)))/2,MEDIAN(IF(B4600:AA4600&gt;0,B4600:AA4600)))),2*IF(SUM('Run Rate History'!E463:AD463)&gt;0,(MEDIAN(IF(B4600:AA4600&gt;0,B4600:AA4600))+MEDIAN(IF('Run Rate History'!E463:AD463&gt;0,'Run Rate History'!E463:AD463)))/2,MEDIAN(IF(B4600:AA4600&gt;0,B4600:AA4600))))+2*MIN(MAX(Y4600,0.5*IF(SUM('Run Rate History'!E463:AD463)&gt;0,(MEDIAN(IF(B4600:AA4600&gt;0,B4600:AA4600))+MEDIAN(IF('Run Rate History'!E463:AD463&gt;0,'Run Rate History'!E463:AD463)))/2,MEDIAN(IF(B4600:AA4600&gt;0,B4600:AA4600)))),2*IF(SUM('Run Rate History'!E463:AD463)&gt;0,(MEDIAN(IF(B4600:AA4600&gt;0,B4600:AA4600))+MEDIAN(IF('Run Rate History'!E463:AD463&gt;0,'Run Rate History'!E463:AD463)))/2,MEDIAN(IF(B4600:AA4600&gt;0,B4600:AA4600))))+3*MIN(MAX(Z4600,0.5*IF(SUM('Run Rate History'!E463:AD463)&gt;0,(MEDIAN(IF(B4600:AA4600&gt;0,B4600:AA4600))+MEDIAN(IF('Run Rate History'!E463:AD463&gt;0,'Run Rate History'!E463:AD463)))/2,MEDIAN(IF(B4600:AA4600&gt;0,B4600:AA4600)))),2*IF(SUM('Run Rate History'!E463:AD463)&gt;0,(MEDIAN(IF(B4600:AA4600&gt;0,B4600:AA4600))+MEDIAN(IF('Run Rate History'!E463:AD463&gt;0,'Run Rate History'!E463:AD463)))/2,MEDIAN(IF(B4600:AA4600&gt;0,B4600:AA4600))))+4*MIN(MAX(AA4600,0.5*IF(SUM('Run Rate History'!E463:AD463)&gt;0,(MEDIAN(IF(B4600:AA4600&gt;0,B4600:AA4600))+MEDIAN(IF('Run Rate History'!E463:AD463&gt;0,'Run Rate History'!E463:AD463)))/2,MEDIAN(IF(B4600:AA4600&gt;0,B4600:AA4600)))),2*IF(SUM('Run Rate History'!E463:AD463)&gt;0,(MEDIAN(IF(B4600:AA4600&gt;0,B4600:AA4600))+MEDIAN(IF('Run Rate History'!E463:AD463&gt;0,'Run Rate History'!E463:AD463)))/2,MEDIAN(IF(B4600:AA4600&gt;0,B4600:AA4600)))))/10,0)</f>
        <v>1.4</v>
      </c>
      <c r="X4606" s="129" t="s">
        <v>1174</v>
      </c>
      <c r="Y4606" s="130">
        <f>IFERROR(VLOOKUP(A4598,'Stanje zaliha'!A:E,5,FALSE()),0)</f>
        <v>91</v>
      </c>
      <c r="Z4606" s="131"/>
      <c r="AA4606" s="113" t="s">
        <v>1175</v>
      </c>
      <c r="AB4606" s="118">
        <f t="shared" ref="AB4606:AN4606" si="918">SUM(AB4602:AB4605)</f>
        <v>0</v>
      </c>
      <c r="AC4606" s="118">
        <f t="shared" si="918"/>
        <v>0</v>
      </c>
      <c r="AD4606" s="118">
        <f t="shared" si="918"/>
        <v>0</v>
      </c>
      <c r="AE4606" s="118">
        <f t="shared" si="918"/>
        <v>0</v>
      </c>
      <c r="AF4606" s="118">
        <f t="shared" si="918"/>
        <v>0</v>
      </c>
      <c r="AG4606" s="118">
        <f t="shared" si="918"/>
        <v>0</v>
      </c>
      <c r="AH4606" s="118">
        <f t="shared" si="918"/>
        <v>0</v>
      </c>
      <c r="AI4606" s="118">
        <f t="shared" si="918"/>
        <v>0</v>
      </c>
      <c r="AJ4606" s="118">
        <f t="shared" si="918"/>
        <v>0</v>
      </c>
      <c r="AK4606" s="118">
        <f t="shared" si="918"/>
        <v>0</v>
      </c>
      <c r="AL4606" s="118">
        <f t="shared" si="918"/>
        <v>0</v>
      </c>
      <c r="AM4606" s="118">
        <f t="shared" si="918"/>
        <v>0</v>
      </c>
      <c r="AN4606" s="118">
        <f t="shared" si="918"/>
        <v>0</v>
      </c>
      <c r="AQ4606" t="str">
        <f>AQ4598</f>
        <v/>
      </c>
    </row>
    <row r="4607" spans="1:43" ht="14.25" customHeight="1" x14ac:dyDescent="0.25">
      <c r="A4607" s="1"/>
      <c r="B4607" s="122"/>
      <c r="C4607" s="122"/>
      <c r="D4607" s="122"/>
      <c r="E4607" s="122"/>
      <c r="F4607" s="122"/>
      <c r="G4607" s="122"/>
      <c r="H4607" s="122"/>
      <c r="I4607" s="122"/>
      <c r="J4607" s="122"/>
      <c r="K4607" s="122"/>
      <c r="L4607" s="122"/>
      <c r="M4607" s="122"/>
      <c r="N4607" s="122"/>
      <c r="O4607" s="122"/>
      <c r="P4607" s="122"/>
      <c r="Q4607" s="122"/>
      <c r="R4607" s="122"/>
      <c r="S4607" s="122"/>
      <c r="T4607" s="122"/>
      <c r="U4607" s="122"/>
      <c r="V4607" s="124" t="s">
        <v>95</v>
      </c>
      <c r="W4607" s="125">
        <f>IFERROR(0.6*W4606+0.4*W4605,0)</f>
        <v>1.5182608695652173</v>
      </c>
      <c r="X4607" s="132" t="s">
        <v>1176</v>
      </c>
      <c r="Y4607" s="133">
        <f>IFERROR(SUMIF('Popis poslanih narudžbi'!A:A,A4598,'Popis poslanih narudžbi'!C:C),0)</f>
        <v>0</v>
      </c>
      <c r="Z4607" s="131"/>
      <c r="AA4607" s="134" t="s">
        <v>1177</v>
      </c>
      <c r="AB4607" s="118">
        <f t="shared" ref="AB4607:AN4607" si="919">AB4600+AB4606</f>
        <v>2</v>
      </c>
      <c r="AC4607" s="118">
        <f t="shared" si="919"/>
        <v>1</v>
      </c>
      <c r="AD4607" s="118">
        <f t="shared" si="919"/>
        <v>2</v>
      </c>
      <c r="AE4607" s="118">
        <f t="shared" si="919"/>
        <v>2</v>
      </c>
      <c r="AF4607" s="118">
        <f t="shared" si="919"/>
        <v>2</v>
      </c>
      <c r="AG4607" s="118">
        <f t="shared" si="919"/>
        <v>2</v>
      </c>
      <c r="AH4607" s="118">
        <f t="shared" si="919"/>
        <v>2</v>
      </c>
      <c r="AI4607" s="118">
        <f t="shared" si="919"/>
        <v>2</v>
      </c>
      <c r="AJ4607" s="118">
        <f t="shared" si="919"/>
        <v>2</v>
      </c>
      <c r="AK4607" s="118">
        <f t="shared" si="919"/>
        <v>2</v>
      </c>
      <c r="AL4607" s="118">
        <f t="shared" si="919"/>
        <v>2</v>
      </c>
      <c r="AM4607" s="118">
        <f t="shared" si="919"/>
        <v>2</v>
      </c>
      <c r="AN4607" s="118">
        <f t="shared" si="919"/>
        <v>2</v>
      </c>
      <c r="AQ4607" t="str">
        <f>AQ4598</f>
        <v/>
      </c>
    </row>
    <row r="4608" spans="1:43" ht="14.25" customHeight="1" x14ac:dyDescent="0.25">
      <c r="A4608" s="107" t="str">
        <f>'Run Rate'!A464</f>
        <v>ATC06614</v>
      </c>
      <c r="B4608" s="135" t="str">
        <f>'Run Rate'!B464</f>
        <v>Latex band 5cm Level 4 plava Atleticore</v>
      </c>
      <c r="C4608" s="135" t="str">
        <f>'Run Rate'!C464</f>
        <v>FITNESS OPREMA</v>
      </c>
      <c r="D4608" s="135" t="str">
        <f>'Run Rate'!D464</f>
        <v>03 BRONZE</v>
      </c>
      <c r="E4608" s="122"/>
      <c r="F4608" s="122"/>
      <c r="G4608" s="122"/>
      <c r="H4608" s="122"/>
      <c r="I4608" s="122"/>
      <c r="J4608" s="122"/>
      <c r="K4608" s="122"/>
      <c r="L4608" s="122"/>
      <c r="M4608" s="122"/>
      <c r="N4608" s="122"/>
      <c r="O4608" s="122"/>
      <c r="P4608" s="122"/>
      <c r="Q4608" s="122"/>
      <c r="R4608" s="122"/>
      <c r="S4608" s="122"/>
      <c r="T4608" s="122"/>
      <c r="U4608" s="122"/>
      <c r="V4608" s="122"/>
      <c r="W4608" s="122"/>
      <c r="X4608" s="122"/>
      <c r="Y4608" s="122"/>
      <c r="Z4608" s="122"/>
      <c r="AA4608" s="122"/>
      <c r="AB4608" s="122"/>
      <c r="AC4608" s="122"/>
      <c r="AD4608" s="122"/>
      <c r="AE4608" s="122"/>
      <c r="AF4608" s="122"/>
      <c r="AG4608" s="122"/>
      <c r="AH4608" s="122"/>
      <c r="AI4608" s="122"/>
      <c r="AJ4608" s="122"/>
      <c r="AK4608" s="122"/>
      <c r="AL4608" s="122"/>
      <c r="AM4608" s="122"/>
      <c r="AN4608" s="122"/>
      <c r="AQ4608" t="str">
        <f>IF(AND(OR($B$1="ALL",$B$1=C4608),OR($E$1="ALL",$E$1=D4608),OR($B$2="ALL",$B$2=A4608),OR($E$2="ALL",IFERROR(SEARCH($E$2,B4608),0)&gt;0)),"MATCH","")</f>
        <v/>
      </c>
    </row>
    <row r="4609" spans="1:43" ht="14.25" customHeight="1" x14ac:dyDescent="0.25">
      <c r="A4609" s="108" t="s">
        <v>1137</v>
      </c>
      <c r="B4609" s="136" t="s">
        <v>1138</v>
      </c>
      <c r="C4609" s="136" t="s">
        <v>1139</v>
      </c>
      <c r="D4609" s="136" t="s">
        <v>1140</v>
      </c>
      <c r="E4609" s="136" t="s">
        <v>1141</v>
      </c>
      <c r="F4609" s="136" t="s">
        <v>1142</v>
      </c>
      <c r="G4609" s="136" t="s">
        <v>1143</v>
      </c>
      <c r="H4609" s="136" t="s">
        <v>1144</v>
      </c>
      <c r="I4609" s="136" t="s">
        <v>1145</v>
      </c>
      <c r="J4609" s="136" t="s">
        <v>1146</v>
      </c>
      <c r="K4609" s="136" t="s">
        <v>1147</v>
      </c>
      <c r="L4609" s="136" t="s">
        <v>1148</v>
      </c>
      <c r="M4609" s="136" t="s">
        <v>1149</v>
      </c>
      <c r="N4609" s="136" t="s">
        <v>1150</v>
      </c>
      <c r="O4609" s="136" t="s">
        <v>1151</v>
      </c>
      <c r="P4609" s="136" t="s">
        <v>1152</v>
      </c>
      <c r="Q4609" s="136" t="s">
        <v>1153</v>
      </c>
      <c r="R4609" s="136" t="s">
        <v>1154</v>
      </c>
      <c r="S4609" s="136" t="s">
        <v>1155</v>
      </c>
      <c r="T4609" s="136" t="s">
        <v>1156</v>
      </c>
      <c r="U4609" s="136" t="s">
        <v>1157</v>
      </c>
      <c r="V4609" s="136" t="s">
        <v>1158</v>
      </c>
      <c r="W4609" s="136" t="s">
        <v>1159</v>
      </c>
      <c r="X4609" s="136" t="s">
        <v>1160</v>
      </c>
      <c r="Y4609" s="136" t="s">
        <v>1161</v>
      </c>
      <c r="Z4609" s="136" t="s">
        <v>1162</v>
      </c>
      <c r="AA4609" s="136" t="s">
        <v>1163</v>
      </c>
      <c r="AB4609" s="137" t="s">
        <v>156</v>
      </c>
      <c r="AC4609" s="137" t="s">
        <v>157</v>
      </c>
      <c r="AD4609" s="137" t="s">
        <v>158</v>
      </c>
      <c r="AE4609" s="137" t="s">
        <v>139</v>
      </c>
      <c r="AF4609" s="138" t="s">
        <v>140</v>
      </c>
      <c r="AG4609" s="138" t="s">
        <v>141</v>
      </c>
      <c r="AH4609" s="138" t="s">
        <v>142</v>
      </c>
      <c r="AI4609" s="138" t="s">
        <v>143</v>
      </c>
      <c r="AJ4609" s="139" t="s">
        <v>144</v>
      </c>
      <c r="AK4609" s="139" t="s">
        <v>145</v>
      </c>
      <c r="AL4609" s="139" t="s">
        <v>146</v>
      </c>
      <c r="AM4609" s="140" t="s">
        <v>147</v>
      </c>
      <c r="AN4609" s="140" t="s">
        <v>148</v>
      </c>
      <c r="AQ4609" t="str">
        <f>AQ4608</f>
        <v/>
      </c>
    </row>
    <row r="4610" spans="1:43" ht="14.25" customHeight="1" x14ac:dyDescent="0.25">
      <c r="A4610" s="99" t="s">
        <v>1164</v>
      </c>
      <c r="B4610" s="112">
        <f>'Run Rate'!E464</f>
        <v>1</v>
      </c>
      <c r="C4610" s="112">
        <f>'Run Rate'!F464</f>
        <v>4</v>
      </c>
      <c r="D4610" s="112">
        <f>'Run Rate'!G464</f>
        <v>4</v>
      </c>
      <c r="E4610" s="112">
        <f>'Run Rate'!H464</f>
        <v>3</v>
      </c>
      <c r="F4610" s="112">
        <f>'Run Rate'!I464</f>
        <v>2</v>
      </c>
      <c r="G4610" s="112">
        <f>'Run Rate'!J464</f>
        <v>3</v>
      </c>
      <c r="H4610" s="112">
        <f>'Run Rate'!K464</f>
        <v>7</v>
      </c>
      <c r="I4610" s="112">
        <f>'Run Rate'!L464</f>
        <v>0</v>
      </c>
      <c r="J4610" s="112">
        <f>'Run Rate'!M464</f>
        <v>4</v>
      </c>
      <c r="K4610" s="112">
        <f>'Run Rate'!N464</f>
        <v>3</v>
      </c>
      <c r="L4610" s="112">
        <f>'Run Rate'!O464</f>
        <v>4</v>
      </c>
      <c r="M4610" s="112">
        <f>'Run Rate'!P464</f>
        <v>5</v>
      </c>
      <c r="N4610" s="112">
        <f>'Run Rate'!Q464</f>
        <v>3</v>
      </c>
      <c r="O4610" s="112">
        <f>'Run Rate'!R464</f>
        <v>1</v>
      </c>
      <c r="P4610" s="112">
        <f>'Run Rate'!S464</f>
        <v>1</v>
      </c>
      <c r="Q4610" s="112">
        <f>'Run Rate'!T464</f>
        <v>1</v>
      </c>
      <c r="R4610" s="112">
        <f>'Run Rate'!U464</f>
        <v>3</v>
      </c>
      <c r="S4610" s="112">
        <f>'Run Rate'!V464</f>
        <v>1</v>
      </c>
      <c r="T4610" s="112">
        <f>'Run Rate'!W464</f>
        <v>3</v>
      </c>
      <c r="U4610" s="112">
        <f>'Run Rate'!X464</f>
        <v>0</v>
      </c>
      <c r="V4610" s="112">
        <f>'Run Rate'!Y464</f>
        <v>0</v>
      </c>
      <c r="W4610" s="112">
        <f>'Run Rate'!Z464</f>
        <v>1</v>
      </c>
      <c r="X4610" s="112">
        <f>'Run Rate'!AA464</f>
        <v>0</v>
      </c>
      <c r="Y4610" s="112">
        <f>'Run Rate'!AB464</f>
        <v>1</v>
      </c>
      <c r="Z4610" s="112">
        <f>'Run Rate'!AC464</f>
        <v>0</v>
      </c>
      <c r="AA4610" s="112">
        <f>'Run Rate'!AD464</f>
        <v>0</v>
      </c>
      <c r="AB4610" s="113">
        <v>0</v>
      </c>
      <c r="AC4610" s="112">
        <v>0</v>
      </c>
      <c r="AD4610" s="112">
        <v>0</v>
      </c>
      <c r="AE4610" s="112">
        <v>0</v>
      </c>
      <c r="AF4610" s="112">
        <v>0</v>
      </c>
      <c r="AG4610" s="112">
        <v>0</v>
      </c>
      <c r="AH4610" s="112">
        <v>0</v>
      </c>
      <c r="AI4610" s="112">
        <v>0</v>
      </c>
      <c r="AJ4610" s="112">
        <v>0</v>
      </c>
      <c r="AK4610" s="112">
        <v>0</v>
      </c>
      <c r="AL4610" s="112">
        <v>0</v>
      </c>
      <c r="AM4610" s="112">
        <v>0</v>
      </c>
      <c r="AN4610" s="112">
        <v>0</v>
      </c>
      <c r="AQ4610" t="str">
        <f>AQ4608</f>
        <v/>
      </c>
    </row>
    <row r="4611" spans="1:43" ht="14.25" customHeight="1" x14ac:dyDescent="0.25">
      <c r="A4611" s="99" t="s">
        <v>1165</v>
      </c>
      <c r="B4611" s="114"/>
      <c r="C4611" s="114"/>
      <c r="D4611" s="114"/>
      <c r="E4611" s="114"/>
      <c r="F4611" s="114"/>
      <c r="G4611" s="114"/>
      <c r="H4611" s="114"/>
      <c r="I4611" s="114"/>
      <c r="J4611" s="114"/>
      <c r="K4611" s="114"/>
      <c r="L4611" s="114"/>
      <c r="M4611" s="114"/>
      <c r="N4611" s="114"/>
      <c r="O4611" s="114"/>
      <c r="P4611" s="114"/>
      <c r="Q4611" s="114"/>
      <c r="R4611" s="114"/>
      <c r="S4611" s="114"/>
      <c r="T4611" s="114"/>
      <c r="U4611" s="114"/>
      <c r="V4611" s="114"/>
      <c r="W4611" s="115"/>
      <c r="X4611" s="115"/>
      <c r="Y4611" s="115"/>
      <c r="Z4611" s="115"/>
      <c r="AA4611" s="112" t="s">
        <v>1166</v>
      </c>
      <c r="AB4611" s="113"/>
      <c r="AC4611" s="112"/>
      <c r="AD4611" s="112"/>
      <c r="AE4611" s="112"/>
      <c r="AF4611" s="112"/>
      <c r="AG4611" s="112"/>
      <c r="AH4611" s="112"/>
      <c r="AI4611" s="112"/>
      <c r="AJ4611" s="112"/>
      <c r="AK4611" s="112"/>
      <c r="AL4611" s="112"/>
      <c r="AM4611" s="112"/>
      <c r="AN4611" s="112"/>
      <c r="AQ4611" t="str">
        <f>AQ4608</f>
        <v/>
      </c>
    </row>
    <row r="4612" spans="1:43" ht="14.25" customHeight="1" x14ac:dyDescent="0.25">
      <c r="A4612" s="99" t="s">
        <v>1167</v>
      </c>
      <c r="B4612" s="114"/>
      <c r="C4612" s="114"/>
      <c r="D4612" s="114"/>
      <c r="E4612" s="114"/>
      <c r="F4612" s="114"/>
      <c r="G4612" s="114"/>
      <c r="H4612" s="114"/>
      <c r="I4612" s="114"/>
      <c r="J4612" s="114"/>
      <c r="K4612" s="114"/>
      <c r="L4612" s="114"/>
      <c r="M4612" s="114"/>
      <c r="N4612" s="114"/>
      <c r="O4612" s="114"/>
      <c r="P4612" s="114"/>
      <c r="Q4612" s="114"/>
      <c r="R4612" s="114"/>
      <c r="S4612" s="114"/>
      <c r="T4612" s="114"/>
      <c r="U4612" s="114"/>
      <c r="V4612" s="114"/>
      <c r="W4612" s="115"/>
      <c r="X4612" s="116"/>
      <c r="Y4612" s="117"/>
      <c r="Z4612" s="115"/>
      <c r="AA4612" s="112" t="s">
        <v>1168</v>
      </c>
      <c r="AB4612" s="113">
        <f>'Demand Input VP'!B2309</f>
        <v>0</v>
      </c>
      <c r="AC4612" s="112">
        <f>'Demand Input VP'!C2309</f>
        <v>0</v>
      </c>
      <c r="AD4612" s="112">
        <f>'Demand Input VP'!D2309</f>
        <v>0</v>
      </c>
      <c r="AE4612" s="112">
        <f>'Demand Input VP'!E2309</f>
        <v>0</v>
      </c>
      <c r="AF4612" s="112">
        <f>'Demand Input VP'!F2309</f>
        <v>0</v>
      </c>
      <c r="AG4612" s="112">
        <f>'Demand Input VP'!G2309</f>
        <v>0</v>
      </c>
      <c r="AH4612" s="112">
        <f>'Demand Input VP'!H2309</f>
        <v>0</v>
      </c>
      <c r="AI4612" s="112">
        <f>'Demand Input VP'!I2309</f>
        <v>0</v>
      </c>
      <c r="AJ4612" s="112">
        <f>'Demand Input VP'!J2309</f>
        <v>0</v>
      </c>
      <c r="AK4612" s="112">
        <f>'Demand Input VP'!K2309</f>
        <v>0</v>
      </c>
      <c r="AL4612" s="112">
        <f>'Demand Input VP'!L2309</f>
        <v>0</v>
      </c>
      <c r="AM4612" s="112">
        <f>'Demand Input VP'!M2309</f>
        <v>0</v>
      </c>
      <c r="AN4612" s="112">
        <f>'Demand Input VP'!N2309</f>
        <v>0</v>
      </c>
      <c r="AQ4612" t="str">
        <f>AQ4608</f>
        <v/>
      </c>
    </row>
    <row r="4613" spans="1:43" ht="14.25" customHeight="1" x14ac:dyDescent="0.25">
      <c r="A4613" s="99" t="s">
        <v>1169</v>
      </c>
      <c r="B4613" s="118"/>
      <c r="C4613" s="118"/>
      <c r="D4613" s="118"/>
      <c r="E4613" s="118"/>
      <c r="F4613" s="118"/>
      <c r="G4613" s="118"/>
      <c r="H4613" s="118"/>
      <c r="I4613" s="118"/>
      <c r="J4613" s="118"/>
      <c r="K4613" s="118"/>
      <c r="L4613" s="118"/>
      <c r="M4613" s="118"/>
      <c r="N4613" s="118"/>
      <c r="O4613" s="118"/>
      <c r="P4613" s="118"/>
      <c r="Q4613" s="118"/>
      <c r="R4613" s="118"/>
      <c r="S4613" s="118"/>
      <c r="T4613" s="118"/>
      <c r="U4613" s="118"/>
      <c r="V4613" s="118"/>
      <c r="W4613" s="115"/>
      <c r="X4613" s="116"/>
      <c r="Y4613" s="117"/>
      <c r="Z4613" s="119"/>
      <c r="AA4613" s="120" t="s">
        <v>1170</v>
      </c>
      <c r="AB4613" s="121">
        <f>'Demand Input VP'!B2308</f>
        <v>0</v>
      </c>
      <c r="AC4613" s="120">
        <f>'Demand Input VP'!C2308</f>
        <v>0</v>
      </c>
      <c r="AD4613" s="120">
        <f>'Demand Input VP'!D2308</f>
        <v>0</v>
      </c>
      <c r="AE4613" s="120">
        <f>'Demand Input VP'!E2308</f>
        <v>0</v>
      </c>
      <c r="AF4613" s="120">
        <f>'Demand Input VP'!F2308</f>
        <v>0</v>
      </c>
      <c r="AG4613" s="120">
        <f>'Demand Input VP'!G2308</f>
        <v>0</v>
      </c>
      <c r="AH4613" s="120">
        <f>'Demand Input VP'!H2308</f>
        <v>0</v>
      </c>
      <c r="AI4613" s="120">
        <f>'Demand Input VP'!I2308</f>
        <v>0</v>
      </c>
      <c r="AJ4613" s="120">
        <f>'Demand Input VP'!J2308</f>
        <v>0</v>
      </c>
      <c r="AK4613" s="120">
        <f>'Demand Input VP'!K2308</f>
        <v>0</v>
      </c>
      <c r="AL4613" s="120">
        <f>'Demand Input VP'!L2308</f>
        <v>0</v>
      </c>
      <c r="AM4613" s="120">
        <f>'Demand Input VP'!M2308</f>
        <v>0</v>
      </c>
      <c r="AN4613" s="120">
        <f>'Demand Input VP'!N2308</f>
        <v>0</v>
      </c>
      <c r="AQ4613" t="str">
        <f>AQ4608</f>
        <v/>
      </c>
    </row>
    <row r="4614" spans="1:43" ht="14.25" customHeight="1" x14ac:dyDescent="0.25">
      <c r="A4614" s="1"/>
      <c r="B4614" s="122"/>
      <c r="C4614" s="122"/>
      <c r="D4614" s="122"/>
      <c r="E4614" s="122"/>
      <c r="F4614" s="122"/>
      <c r="G4614" s="122"/>
      <c r="H4614" s="122"/>
      <c r="I4614" s="122"/>
      <c r="J4614" s="122"/>
      <c r="K4614" s="122"/>
      <c r="L4614" s="122"/>
      <c r="M4614" s="122"/>
      <c r="N4614" s="122"/>
      <c r="O4614" s="122"/>
      <c r="P4614" s="122"/>
      <c r="Q4614" s="122"/>
      <c r="R4614" s="122"/>
      <c r="S4614" s="122"/>
      <c r="T4614" s="122"/>
      <c r="U4614" s="122"/>
      <c r="V4614" s="122"/>
      <c r="W4614" s="123"/>
      <c r="X4614" s="116"/>
      <c r="Y4614" s="117"/>
      <c r="Z4614" s="123"/>
      <c r="AA4614" s="112" t="s">
        <v>1171</v>
      </c>
      <c r="AB4614" s="113">
        <f>'Demand Input MP'!B2309</f>
        <v>0</v>
      </c>
      <c r="AC4614" s="112">
        <f>'Demand Input MP'!C2309</f>
        <v>0</v>
      </c>
      <c r="AD4614" s="112">
        <f>'Demand Input MP'!D2309</f>
        <v>0</v>
      </c>
      <c r="AE4614" s="112">
        <f>'Demand Input MP'!E2309</f>
        <v>0</v>
      </c>
      <c r="AF4614" s="112">
        <f>'Demand Input MP'!F2309</f>
        <v>0</v>
      </c>
      <c r="AG4614" s="112">
        <f>'Demand Input MP'!G2309</f>
        <v>0</v>
      </c>
      <c r="AH4614" s="112">
        <f>'Demand Input MP'!H2309</f>
        <v>0</v>
      </c>
      <c r="AI4614" s="112">
        <f>'Demand Input MP'!I2309</f>
        <v>0</v>
      </c>
      <c r="AJ4614" s="112">
        <f>'Demand Input MP'!J2309</f>
        <v>0</v>
      </c>
      <c r="AK4614" s="112">
        <f>'Demand Input MP'!K2309</f>
        <v>0</v>
      </c>
      <c r="AL4614" s="112">
        <f>'Demand Input MP'!L2309</f>
        <v>0</v>
      </c>
      <c r="AM4614" s="112">
        <f>'Demand Input MP'!M2309</f>
        <v>0</v>
      </c>
      <c r="AN4614" s="112">
        <f>'Demand Input MP'!N2309</f>
        <v>0</v>
      </c>
      <c r="AQ4614" t="str">
        <f>AQ4608</f>
        <v/>
      </c>
    </row>
    <row r="4615" spans="1:43" ht="14.25" customHeight="1" x14ac:dyDescent="0.25">
      <c r="A4615" s="1"/>
      <c r="B4615" s="122"/>
      <c r="C4615" s="122"/>
      <c r="D4615" s="122"/>
      <c r="E4615" s="122"/>
      <c r="F4615" s="122"/>
      <c r="G4615" s="122"/>
      <c r="H4615" s="122"/>
      <c r="I4615" s="122"/>
      <c r="J4615" s="122"/>
      <c r="K4615" s="122"/>
      <c r="L4615" s="122"/>
      <c r="M4615" s="122"/>
      <c r="N4615" s="122"/>
      <c r="O4615" s="122"/>
      <c r="P4615" s="122"/>
      <c r="Q4615" s="122"/>
      <c r="R4615" s="122"/>
      <c r="S4615" s="122"/>
      <c r="T4615" s="122"/>
      <c r="U4615" s="122"/>
      <c r="V4615" s="124" t="s">
        <v>91</v>
      </c>
      <c r="W4615" s="125">
        <f>IFERROR(IF(SUM('Run Rate History'!E464:AD464)&gt;0,(SUMPRODUCT((B4610:AA4610&gt;=PERCENTILE(B4610:AA4610,0.1))*(B4610:AA4610&lt;=PERCENTILE(B4610:AA4610,0.9))*B4610:AA4610)+SUMPRODUCT(('Run Rate History'!E464:AD464&gt;=PERCENTILE(B4610:AA4610,0.1))*('Run Rate History'!E464:AD464&lt;=PERCENTILE(B4610:AA4610,0.9))*'Run Rate History'!E464:AD464))/(SUMPRODUCT((B4610:AA4610&gt;=PERCENTILE(B4610:AA4610,0.1))*(B4610:AA4610&lt;=PERCENTILE(B4610:AA4610,0.9))*1)+SUMPRODUCT(('Run Rate History'!E464:AD464&gt;=PERCENTILE(B4610:AA4610,0.1))*('Run Rate History'!E464:AD464&lt;=PERCENTILE(B4610:AA4610,0.9))*1)),TRIMMEAN(B4610:AA4610,0.15)),0)</f>
        <v>2.2999999999999998</v>
      </c>
      <c r="X4615" s="126" t="s">
        <v>1172</v>
      </c>
      <c r="Y4615" s="127">
        <f>SUM(B4610:AA4610)/26</f>
        <v>2.1153846153846154</v>
      </c>
      <c r="Z4615" s="128"/>
      <c r="AA4615" s="112" t="s">
        <v>1173</v>
      </c>
      <c r="AB4615" s="113">
        <f>'Demand Input MP'!B2308</f>
        <v>0</v>
      </c>
      <c r="AC4615" s="112">
        <f>'Demand Input MP'!C2308</f>
        <v>0</v>
      </c>
      <c r="AD4615" s="112">
        <f>'Demand Input MP'!D2308</f>
        <v>0</v>
      </c>
      <c r="AE4615" s="112">
        <f>'Demand Input MP'!E2308</f>
        <v>0</v>
      </c>
      <c r="AF4615" s="112">
        <f>'Demand Input MP'!F2308</f>
        <v>0</v>
      </c>
      <c r="AG4615" s="112">
        <f>'Demand Input MP'!G2308</f>
        <v>0</v>
      </c>
      <c r="AH4615" s="112">
        <f>'Demand Input MP'!H2308</f>
        <v>0</v>
      </c>
      <c r="AI4615" s="112">
        <f>'Demand Input MP'!I2308</f>
        <v>0</v>
      </c>
      <c r="AJ4615" s="112">
        <f>'Demand Input MP'!J2308</f>
        <v>0</v>
      </c>
      <c r="AK4615" s="112">
        <f>'Demand Input MP'!K2308</f>
        <v>0</v>
      </c>
      <c r="AL4615" s="112">
        <f>'Demand Input MP'!L2308</f>
        <v>0</v>
      </c>
      <c r="AM4615" s="112">
        <f>'Demand Input MP'!M2308</f>
        <v>0</v>
      </c>
      <c r="AN4615" s="112">
        <f>'Demand Input MP'!N2308</f>
        <v>0</v>
      </c>
      <c r="AQ4615" t="str">
        <f>AQ4608</f>
        <v/>
      </c>
    </row>
    <row r="4616" spans="1:43" ht="14.25" customHeight="1" x14ac:dyDescent="0.25">
      <c r="A4616" s="1"/>
      <c r="B4616" s="122"/>
      <c r="C4616" s="122"/>
      <c r="D4616" s="122"/>
      <c r="E4616" s="122"/>
      <c r="F4616" s="122"/>
      <c r="G4616" s="122"/>
      <c r="H4616" s="122"/>
      <c r="I4616" s="122"/>
      <c r="J4616" s="122"/>
      <c r="K4616" s="122"/>
      <c r="L4616" s="122"/>
      <c r="M4616" s="122"/>
      <c r="N4616" s="122"/>
      <c r="O4616" s="122"/>
      <c r="P4616" s="122"/>
      <c r="Q4616" s="122"/>
      <c r="R4616" s="122"/>
      <c r="S4616" s="122"/>
      <c r="T4616" s="122"/>
      <c r="U4616" s="122"/>
      <c r="V4616" s="124" t="s">
        <v>94</v>
      </c>
      <c r="W4616" s="125">
        <f>IFERROR((1*MIN(MAX(X4610,0.5*IF(SUM('Run Rate History'!E464:AD464)&gt;0,(MEDIAN(IF(B4610:AA4610&gt;0,B4610:AA4610))+MEDIAN(IF('Run Rate History'!E464:AD464&gt;0,'Run Rate History'!E464:AD464)))/2,MEDIAN(IF(B4610:AA4610&gt;0,B4610:AA4610)))),2*IF(SUM('Run Rate History'!E464:AD464)&gt;0,(MEDIAN(IF(B4610:AA4610&gt;0,B4610:AA4610))+MEDIAN(IF('Run Rate History'!E464:AD464&gt;0,'Run Rate History'!E464:AD464)))/2,MEDIAN(IF(B4610:AA4610&gt;0,B4610:AA4610))))+2*MIN(MAX(Y4610,0.5*IF(SUM('Run Rate History'!E464:AD464)&gt;0,(MEDIAN(IF(B4610:AA4610&gt;0,B4610:AA4610))+MEDIAN(IF('Run Rate History'!E464:AD464&gt;0,'Run Rate History'!E464:AD464)))/2,MEDIAN(IF(B4610:AA4610&gt;0,B4610:AA4610)))),2*IF(SUM('Run Rate History'!E464:AD464)&gt;0,(MEDIAN(IF(B4610:AA4610&gt;0,B4610:AA4610))+MEDIAN(IF('Run Rate History'!E464:AD464&gt;0,'Run Rate History'!E464:AD464)))/2,MEDIAN(IF(B4610:AA4610&gt;0,B4610:AA4610))))+3*MIN(MAX(Z4610,0.5*IF(SUM('Run Rate History'!E464:AD464)&gt;0,(MEDIAN(IF(B4610:AA4610&gt;0,B4610:AA4610))+MEDIAN(IF('Run Rate History'!E464:AD464&gt;0,'Run Rate History'!E464:AD464)))/2,MEDIAN(IF(B4610:AA4610&gt;0,B4610:AA4610)))),2*IF(SUM('Run Rate History'!E464:AD464)&gt;0,(MEDIAN(IF(B4610:AA4610&gt;0,B4610:AA4610))+MEDIAN(IF('Run Rate History'!E464:AD464&gt;0,'Run Rate History'!E464:AD464)))/2,MEDIAN(IF(B4610:AA4610&gt;0,B4610:AA4610))))+4*MIN(MAX(AA4610,0.5*IF(SUM('Run Rate History'!E464:AD464)&gt;0,(MEDIAN(IF(B4610:AA4610&gt;0,B4610:AA4610))+MEDIAN(IF('Run Rate History'!E464:AD464&gt;0,'Run Rate History'!E464:AD464)))/2,MEDIAN(IF(B4610:AA4610&gt;0,B4610:AA4610)))),2*IF(SUM('Run Rate History'!E464:AD464)&gt;0,(MEDIAN(IF(B4610:AA4610&gt;0,B4610:AA4610))+MEDIAN(IF('Run Rate History'!E464:AD464&gt;0,'Run Rate History'!E464:AD464)))/2,MEDIAN(IF(B4610:AA4610&gt;0,B4610:AA4610)))))/10,0)</f>
        <v>1.375</v>
      </c>
      <c r="X4616" s="129" t="s">
        <v>1174</v>
      </c>
      <c r="Y4616" s="130">
        <f>IFERROR(VLOOKUP(A4608,'Stanje zaliha'!A:E,5,FALSE()),0)</f>
        <v>0</v>
      </c>
      <c r="Z4616" s="131"/>
      <c r="AA4616" s="113" t="s">
        <v>1175</v>
      </c>
      <c r="AB4616" s="118">
        <f t="shared" ref="AB4616:AN4616" si="920">SUM(AB4612:AB4615)</f>
        <v>0</v>
      </c>
      <c r="AC4616" s="118">
        <f t="shared" si="920"/>
        <v>0</v>
      </c>
      <c r="AD4616" s="118">
        <f t="shared" si="920"/>
        <v>0</v>
      </c>
      <c r="AE4616" s="118">
        <f t="shared" si="920"/>
        <v>0</v>
      </c>
      <c r="AF4616" s="118">
        <f t="shared" si="920"/>
        <v>0</v>
      </c>
      <c r="AG4616" s="118">
        <f t="shared" si="920"/>
        <v>0</v>
      </c>
      <c r="AH4616" s="118">
        <f t="shared" si="920"/>
        <v>0</v>
      </c>
      <c r="AI4616" s="118">
        <f t="shared" si="920"/>
        <v>0</v>
      </c>
      <c r="AJ4616" s="118">
        <f t="shared" si="920"/>
        <v>0</v>
      </c>
      <c r="AK4616" s="118">
        <f t="shared" si="920"/>
        <v>0</v>
      </c>
      <c r="AL4616" s="118">
        <f t="shared" si="920"/>
        <v>0</v>
      </c>
      <c r="AM4616" s="118">
        <f t="shared" si="920"/>
        <v>0</v>
      </c>
      <c r="AN4616" s="118">
        <f t="shared" si="920"/>
        <v>0</v>
      </c>
      <c r="AQ4616" t="str">
        <f>AQ4608</f>
        <v/>
      </c>
    </row>
    <row r="4617" spans="1:43" ht="14.25" customHeight="1" x14ac:dyDescent="0.25">
      <c r="A4617" s="1"/>
      <c r="B4617" s="122"/>
      <c r="C4617" s="122"/>
      <c r="D4617" s="122"/>
      <c r="E4617" s="122"/>
      <c r="F4617" s="122"/>
      <c r="G4617" s="122"/>
      <c r="H4617" s="122"/>
      <c r="I4617" s="122"/>
      <c r="J4617" s="122"/>
      <c r="K4617" s="122"/>
      <c r="L4617" s="122"/>
      <c r="M4617" s="122"/>
      <c r="N4617" s="122"/>
      <c r="O4617" s="122"/>
      <c r="P4617" s="122"/>
      <c r="Q4617" s="122"/>
      <c r="R4617" s="122"/>
      <c r="S4617" s="122"/>
      <c r="T4617" s="122"/>
      <c r="U4617" s="122"/>
      <c r="V4617" s="124" t="s">
        <v>95</v>
      </c>
      <c r="W4617" s="125">
        <f>IFERROR(0.6*W4616+0.4*W4615,0)</f>
        <v>1.7449999999999999</v>
      </c>
      <c r="X4617" s="132" t="s">
        <v>1176</v>
      </c>
      <c r="Y4617" s="133">
        <f>IFERROR(SUMIF('Popis poslanih narudžbi'!A:A,A4608,'Popis poslanih narudžbi'!C:C),0)</f>
        <v>0</v>
      </c>
      <c r="Z4617" s="131"/>
      <c r="AA4617" s="134" t="s">
        <v>1177</v>
      </c>
      <c r="AB4617" s="118">
        <f t="shared" ref="AB4617:AN4617" si="921">AB4610+AB4616</f>
        <v>0</v>
      </c>
      <c r="AC4617" s="118">
        <f t="shared" si="921"/>
        <v>0</v>
      </c>
      <c r="AD4617" s="118">
        <f t="shared" si="921"/>
        <v>0</v>
      </c>
      <c r="AE4617" s="118">
        <f t="shared" si="921"/>
        <v>0</v>
      </c>
      <c r="AF4617" s="118">
        <f t="shared" si="921"/>
        <v>0</v>
      </c>
      <c r="AG4617" s="118">
        <f t="shared" si="921"/>
        <v>0</v>
      </c>
      <c r="AH4617" s="118">
        <f t="shared" si="921"/>
        <v>0</v>
      </c>
      <c r="AI4617" s="118">
        <f t="shared" si="921"/>
        <v>0</v>
      </c>
      <c r="AJ4617" s="118">
        <f t="shared" si="921"/>
        <v>0</v>
      </c>
      <c r="AK4617" s="118">
        <f t="shared" si="921"/>
        <v>0</v>
      </c>
      <c r="AL4617" s="118">
        <f t="shared" si="921"/>
        <v>0</v>
      </c>
      <c r="AM4617" s="118">
        <f t="shared" si="921"/>
        <v>0</v>
      </c>
      <c r="AN4617" s="118">
        <f t="shared" si="921"/>
        <v>0</v>
      </c>
      <c r="AQ4617" t="str">
        <f>AQ4608</f>
        <v/>
      </c>
    </row>
    <row r="4618" spans="1:43" ht="14.25" customHeight="1" x14ac:dyDescent="0.25">
      <c r="A4618" s="107" t="str">
        <f>'Run Rate'!A465</f>
        <v>CON23205</v>
      </c>
      <c r="B4618" s="135" t="str">
        <f>'Run Rate'!B465</f>
        <v>Concept2 Skierg Podloga</v>
      </c>
      <c r="C4618" s="135" t="str">
        <f>'Run Rate'!C465</f>
        <v>FITNESS OPREMA</v>
      </c>
      <c r="D4618" s="135" t="str">
        <f>'Run Rate'!D465</f>
        <v>03 BRONZE</v>
      </c>
      <c r="E4618" s="122"/>
      <c r="F4618" s="122"/>
      <c r="G4618" s="122"/>
      <c r="H4618" s="122"/>
      <c r="I4618" s="122"/>
      <c r="J4618" s="122"/>
      <c r="K4618" s="122"/>
      <c r="L4618" s="122"/>
      <c r="M4618" s="122"/>
      <c r="N4618" s="122"/>
      <c r="O4618" s="122"/>
      <c r="P4618" s="122"/>
      <c r="Q4618" s="122"/>
      <c r="R4618" s="122"/>
      <c r="S4618" s="122"/>
      <c r="T4618" s="122"/>
      <c r="U4618" s="122"/>
      <c r="V4618" s="122"/>
      <c r="W4618" s="122"/>
      <c r="X4618" s="122"/>
      <c r="Y4618" s="122"/>
      <c r="Z4618" s="122"/>
      <c r="AA4618" s="122"/>
      <c r="AB4618" s="122"/>
      <c r="AC4618" s="122"/>
      <c r="AD4618" s="122"/>
      <c r="AE4618" s="122"/>
      <c r="AF4618" s="122"/>
      <c r="AG4618" s="122"/>
      <c r="AH4618" s="122"/>
      <c r="AI4618" s="122"/>
      <c r="AJ4618" s="122"/>
      <c r="AK4618" s="122"/>
      <c r="AL4618" s="122"/>
      <c r="AM4618" s="122"/>
      <c r="AN4618" s="122"/>
      <c r="AQ4618" t="str">
        <f>IF(AND(OR($B$1="ALL",$B$1=C4618),OR($E$1="ALL",$E$1=D4618),OR($B$2="ALL",$B$2=A4618),OR($E$2="ALL",IFERROR(SEARCH($E$2,B4618),0)&gt;0)),"MATCH","")</f>
        <v/>
      </c>
    </row>
    <row r="4619" spans="1:43" ht="14.25" customHeight="1" x14ac:dyDescent="0.25">
      <c r="A4619" s="108" t="s">
        <v>1137</v>
      </c>
      <c r="B4619" s="136" t="s">
        <v>1138</v>
      </c>
      <c r="C4619" s="136" t="s">
        <v>1139</v>
      </c>
      <c r="D4619" s="136" t="s">
        <v>1140</v>
      </c>
      <c r="E4619" s="136" t="s">
        <v>1141</v>
      </c>
      <c r="F4619" s="136" t="s">
        <v>1142</v>
      </c>
      <c r="G4619" s="136" t="s">
        <v>1143</v>
      </c>
      <c r="H4619" s="136" t="s">
        <v>1144</v>
      </c>
      <c r="I4619" s="136" t="s">
        <v>1145</v>
      </c>
      <c r="J4619" s="136" t="s">
        <v>1146</v>
      </c>
      <c r="K4619" s="136" t="s">
        <v>1147</v>
      </c>
      <c r="L4619" s="136" t="s">
        <v>1148</v>
      </c>
      <c r="M4619" s="136" t="s">
        <v>1149</v>
      </c>
      <c r="N4619" s="136" t="s">
        <v>1150</v>
      </c>
      <c r="O4619" s="136" t="s">
        <v>1151</v>
      </c>
      <c r="P4619" s="136" t="s">
        <v>1152</v>
      </c>
      <c r="Q4619" s="136" t="s">
        <v>1153</v>
      </c>
      <c r="R4619" s="136" t="s">
        <v>1154</v>
      </c>
      <c r="S4619" s="136" t="s">
        <v>1155</v>
      </c>
      <c r="T4619" s="136" t="s">
        <v>1156</v>
      </c>
      <c r="U4619" s="136" t="s">
        <v>1157</v>
      </c>
      <c r="V4619" s="136" t="s">
        <v>1158</v>
      </c>
      <c r="W4619" s="136" t="s">
        <v>1159</v>
      </c>
      <c r="X4619" s="136" t="s">
        <v>1160</v>
      </c>
      <c r="Y4619" s="136" t="s">
        <v>1161</v>
      </c>
      <c r="Z4619" s="136" t="s">
        <v>1162</v>
      </c>
      <c r="AA4619" s="136" t="s">
        <v>1163</v>
      </c>
      <c r="AB4619" s="137" t="s">
        <v>156</v>
      </c>
      <c r="AC4619" s="137" t="s">
        <v>157</v>
      </c>
      <c r="AD4619" s="137" t="s">
        <v>158</v>
      </c>
      <c r="AE4619" s="137" t="s">
        <v>139</v>
      </c>
      <c r="AF4619" s="138" t="s">
        <v>140</v>
      </c>
      <c r="AG4619" s="138" t="s">
        <v>141</v>
      </c>
      <c r="AH4619" s="138" t="s">
        <v>142</v>
      </c>
      <c r="AI4619" s="138" t="s">
        <v>143</v>
      </c>
      <c r="AJ4619" s="139" t="s">
        <v>144</v>
      </c>
      <c r="AK4619" s="139" t="s">
        <v>145</v>
      </c>
      <c r="AL4619" s="139" t="s">
        <v>146</v>
      </c>
      <c r="AM4619" s="140" t="s">
        <v>147</v>
      </c>
      <c r="AN4619" s="140" t="s">
        <v>148</v>
      </c>
      <c r="AQ4619" t="str">
        <f>AQ4618</f>
        <v/>
      </c>
    </row>
    <row r="4620" spans="1:43" ht="14.25" customHeight="1" x14ac:dyDescent="0.25">
      <c r="A4620" s="99" t="s">
        <v>1164</v>
      </c>
      <c r="B4620" s="112">
        <f>'Run Rate'!E465</f>
        <v>0</v>
      </c>
      <c r="C4620" s="112">
        <f>'Run Rate'!F465</f>
        <v>1</v>
      </c>
      <c r="D4620" s="112">
        <f>'Run Rate'!G465</f>
        <v>0</v>
      </c>
      <c r="E4620" s="112">
        <f>'Run Rate'!H465</f>
        <v>0</v>
      </c>
      <c r="F4620" s="112">
        <f>'Run Rate'!I465</f>
        <v>0</v>
      </c>
      <c r="G4620" s="112">
        <f>'Run Rate'!J465</f>
        <v>0</v>
      </c>
      <c r="H4620" s="112">
        <f>'Run Rate'!K465</f>
        <v>1</v>
      </c>
      <c r="I4620" s="112">
        <f>'Run Rate'!L465</f>
        <v>3</v>
      </c>
      <c r="J4620" s="112">
        <f>'Run Rate'!M465</f>
        <v>0</v>
      </c>
      <c r="K4620" s="112">
        <f>'Run Rate'!N465</f>
        <v>2</v>
      </c>
      <c r="L4620" s="112">
        <f>'Run Rate'!O465</f>
        <v>2</v>
      </c>
      <c r="M4620" s="112">
        <f>'Run Rate'!P465</f>
        <v>2</v>
      </c>
      <c r="N4620" s="112">
        <f>'Run Rate'!Q465</f>
        <v>0</v>
      </c>
      <c r="O4620" s="112">
        <f>'Run Rate'!R465</f>
        <v>4</v>
      </c>
      <c r="P4620" s="112">
        <f>'Run Rate'!S465</f>
        <v>0</v>
      </c>
      <c r="Q4620" s="112">
        <f>'Run Rate'!T465</f>
        <v>0</v>
      </c>
      <c r="R4620" s="112">
        <f>'Run Rate'!U465</f>
        <v>0</v>
      </c>
      <c r="S4620" s="112">
        <f>'Run Rate'!V465</f>
        <v>2</v>
      </c>
      <c r="T4620" s="112">
        <f>'Run Rate'!W465</f>
        <v>3</v>
      </c>
      <c r="U4620" s="112">
        <f>'Run Rate'!X465</f>
        <v>0</v>
      </c>
      <c r="V4620" s="112">
        <f>'Run Rate'!Y465</f>
        <v>0</v>
      </c>
      <c r="W4620" s="112">
        <f>'Run Rate'!Z465</f>
        <v>0</v>
      </c>
      <c r="X4620" s="112">
        <f>'Run Rate'!AA465</f>
        <v>1</v>
      </c>
      <c r="Y4620" s="112">
        <f>'Run Rate'!AB465</f>
        <v>4</v>
      </c>
      <c r="Z4620" s="112">
        <f>'Run Rate'!AC465</f>
        <v>2</v>
      </c>
      <c r="AA4620" s="112">
        <f>'Run Rate'!AD465</f>
        <v>0</v>
      </c>
      <c r="AB4620" s="113">
        <v>1</v>
      </c>
      <c r="AC4620" s="112">
        <v>1</v>
      </c>
      <c r="AD4620" s="112">
        <v>1</v>
      </c>
      <c r="AE4620" s="112">
        <v>1</v>
      </c>
      <c r="AF4620" s="112">
        <v>1</v>
      </c>
      <c r="AG4620" s="112">
        <v>1</v>
      </c>
      <c r="AH4620" s="112">
        <v>1</v>
      </c>
      <c r="AI4620" s="112">
        <v>1</v>
      </c>
      <c r="AJ4620" s="112">
        <v>1</v>
      </c>
      <c r="AK4620" s="112">
        <v>1</v>
      </c>
      <c r="AL4620" s="112">
        <v>1</v>
      </c>
      <c r="AM4620" s="112">
        <v>1</v>
      </c>
      <c r="AN4620" s="112">
        <v>1</v>
      </c>
      <c r="AQ4620" t="str">
        <f>AQ4618</f>
        <v/>
      </c>
    </row>
    <row r="4621" spans="1:43" ht="14.25" customHeight="1" x14ac:dyDescent="0.25">
      <c r="A4621" s="99" t="s">
        <v>1165</v>
      </c>
      <c r="B4621" s="114"/>
      <c r="C4621" s="114"/>
      <c r="D4621" s="114"/>
      <c r="E4621" s="114"/>
      <c r="F4621" s="114"/>
      <c r="G4621" s="114"/>
      <c r="H4621" s="114"/>
      <c r="I4621" s="114"/>
      <c r="J4621" s="114"/>
      <c r="K4621" s="114"/>
      <c r="L4621" s="114"/>
      <c r="M4621" s="114"/>
      <c r="N4621" s="114"/>
      <c r="O4621" s="114"/>
      <c r="P4621" s="114"/>
      <c r="Q4621" s="114"/>
      <c r="R4621" s="114"/>
      <c r="S4621" s="114"/>
      <c r="T4621" s="114"/>
      <c r="U4621" s="114"/>
      <c r="V4621" s="114"/>
      <c r="W4621" s="115"/>
      <c r="X4621" s="115"/>
      <c r="Y4621" s="115"/>
      <c r="Z4621" s="115"/>
      <c r="AA4621" s="112" t="s">
        <v>1166</v>
      </c>
      <c r="AB4621" s="113"/>
      <c r="AC4621" s="112"/>
      <c r="AD4621" s="112"/>
      <c r="AE4621" s="112"/>
      <c r="AF4621" s="112"/>
      <c r="AG4621" s="112"/>
      <c r="AH4621" s="112"/>
      <c r="AI4621" s="112"/>
      <c r="AJ4621" s="112"/>
      <c r="AK4621" s="112"/>
      <c r="AL4621" s="112"/>
      <c r="AM4621" s="112"/>
      <c r="AN4621" s="112"/>
      <c r="AQ4621" t="str">
        <f>AQ4618</f>
        <v/>
      </c>
    </row>
    <row r="4622" spans="1:43" ht="14.25" customHeight="1" x14ac:dyDescent="0.25">
      <c r="A4622" s="99" t="s">
        <v>1167</v>
      </c>
      <c r="B4622" s="114"/>
      <c r="C4622" s="114"/>
      <c r="D4622" s="114"/>
      <c r="E4622" s="114"/>
      <c r="F4622" s="114"/>
      <c r="G4622" s="114"/>
      <c r="H4622" s="114"/>
      <c r="I4622" s="114"/>
      <c r="J4622" s="114"/>
      <c r="K4622" s="114"/>
      <c r="L4622" s="114"/>
      <c r="M4622" s="114"/>
      <c r="N4622" s="114"/>
      <c r="O4622" s="114"/>
      <c r="P4622" s="114"/>
      <c r="Q4622" s="114"/>
      <c r="R4622" s="114"/>
      <c r="S4622" s="114"/>
      <c r="T4622" s="114"/>
      <c r="U4622" s="114"/>
      <c r="V4622" s="114"/>
      <c r="W4622" s="115"/>
      <c r="X4622" s="116"/>
      <c r="Y4622" s="117"/>
      <c r="Z4622" s="115"/>
      <c r="AA4622" s="112" t="s">
        <v>1168</v>
      </c>
      <c r="AB4622" s="113">
        <f>'Demand Input VP'!B2314</f>
        <v>0</v>
      </c>
      <c r="AC4622" s="112">
        <f>'Demand Input VP'!C2314</f>
        <v>0</v>
      </c>
      <c r="AD4622" s="112">
        <f>'Demand Input VP'!D2314</f>
        <v>0</v>
      </c>
      <c r="AE4622" s="112">
        <f>'Demand Input VP'!E2314</f>
        <v>0</v>
      </c>
      <c r="AF4622" s="112">
        <f>'Demand Input VP'!F2314</f>
        <v>0</v>
      </c>
      <c r="AG4622" s="112">
        <f>'Demand Input VP'!G2314</f>
        <v>0</v>
      </c>
      <c r="AH4622" s="112">
        <f>'Demand Input VP'!H2314</f>
        <v>0</v>
      </c>
      <c r="AI4622" s="112">
        <f>'Demand Input VP'!I2314</f>
        <v>0</v>
      </c>
      <c r="AJ4622" s="112">
        <f>'Demand Input VP'!J2314</f>
        <v>0</v>
      </c>
      <c r="AK4622" s="112">
        <f>'Demand Input VP'!K2314</f>
        <v>0</v>
      </c>
      <c r="AL4622" s="112">
        <f>'Demand Input VP'!L2314</f>
        <v>0</v>
      </c>
      <c r="AM4622" s="112">
        <f>'Demand Input VP'!M2314</f>
        <v>0</v>
      </c>
      <c r="AN4622" s="112">
        <f>'Demand Input VP'!N2314</f>
        <v>0</v>
      </c>
      <c r="AQ4622" t="str">
        <f>AQ4618</f>
        <v/>
      </c>
    </row>
    <row r="4623" spans="1:43" ht="14.25" customHeight="1" x14ac:dyDescent="0.25">
      <c r="A4623" s="99" t="s">
        <v>1169</v>
      </c>
      <c r="B4623" s="118"/>
      <c r="C4623" s="118"/>
      <c r="D4623" s="118"/>
      <c r="E4623" s="118"/>
      <c r="F4623" s="118"/>
      <c r="G4623" s="118"/>
      <c r="H4623" s="118"/>
      <c r="I4623" s="118"/>
      <c r="J4623" s="118"/>
      <c r="K4623" s="118"/>
      <c r="L4623" s="118"/>
      <c r="M4623" s="118"/>
      <c r="N4623" s="118"/>
      <c r="O4623" s="118"/>
      <c r="P4623" s="118"/>
      <c r="Q4623" s="118"/>
      <c r="R4623" s="118"/>
      <c r="S4623" s="118"/>
      <c r="T4623" s="118"/>
      <c r="U4623" s="118"/>
      <c r="V4623" s="118"/>
      <c r="W4623" s="115"/>
      <c r="X4623" s="116"/>
      <c r="Y4623" s="117"/>
      <c r="Z4623" s="119"/>
      <c r="AA4623" s="120" t="s">
        <v>1170</v>
      </c>
      <c r="AB4623" s="121">
        <f>'Demand Input VP'!B2313</f>
        <v>0</v>
      </c>
      <c r="AC4623" s="120">
        <f>'Demand Input VP'!C2313</f>
        <v>0</v>
      </c>
      <c r="AD4623" s="120">
        <f>'Demand Input VP'!D2313</f>
        <v>0</v>
      </c>
      <c r="AE4623" s="120">
        <f>'Demand Input VP'!E2313</f>
        <v>0</v>
      </c>
      <c r="AF4623" s="120">
        <f>'Demand Input VP'!F2313</f>
        <v>0</v>
      </c>
      <c r="AG4623" s="120">
        <f>'Demand Input VP'!G2313</f>
        <v>0</v>
      </c>
      <c r="AH4623" s="120">
        <f>'Demand Input VP'!H2313</f>
        <v>0</v>
      </c>
      <c r="AI4623" s="120">
        <f>'Demand Input VP'!I2313</f>
        <v>0</v>
      </c>
      <c r="AJ4623" s="120">
        <f>'Demand Input VP'!J2313</f>
        <v>0</v>
      </c>
      <c r="AK4623" s="120">
        <f>'Demand Input VP'!K2313</f>
        <v>0</v>
      </c>
      <c r="AL4623" s="120">
        <f>'Demand Input VP'!L2313</f>
        <v>0</v>
      </c>
      <c r="AM4623" s="120">
        <f>'Demand Input VP'!M2313</f>
        <v>0</v>
      </c>
      <c r="AN4623" s="120">
        <f>'Demand Input VP'!N2313</f>
        <v>0</v>
      </c>
      <c r="AQ4623" t="str">
        <f>AQ4618</f>
        <v/>
      </c>
    </row>
    <row r="4624" spans="1:43" ht="14.25" customHeight="1" x14ac:dyDescent="0.25">
      <c r="A4624" s="1"/>
      <c r="B4624" s="122"/>
      <c r="C4624" s="122"/>
      <c r="D4624" s="122"/>
      <c r="E4624" s="122"/>
      <c r="F4624" s="122"/>
      <c r="G4624" s="122"/>
      <c r="H4624" s="122"/>
      <c r="I4624" s="122"/>
      <c r="J4624" s="122"/>
      <c r="K4624" s="122"/>
      <c r="L4624" s="122"/>
      <c r="M4624" s="122"/>
      <c r="N4624" s="122"/>
      <c r="O4624" s="122"/>
      <c r="P4624" s="122"/>
      <c r="Q4624" s="122"/>
      <c r="R4624" s="122"/>
      <c r="S4624" s="122"/>
      <c r="T4624" s="122"/>
      <c r="U4624" s="122"/>
      <c r="V4624" s="122"/>
      <c r="W4624" s="123"/>
      <c r="X4624" s="116"/>
      <c r="Y4624" s="117"/>
      <c r="Z4624" s="123"/>
      <c r="AA4624" s="112" t="s">
        <v>1171</v>
      </c>
      <c r="AB4624" s="113">
        <f>'Demand Input MP'!B2314</f>
        <v>0</v>
      </c>
      <c r="AC4624" s="112">
        <f>'Demand Input MP'!C2314</f>
        <v>0</v>
      </c>
      <c r="AD4624" s="112">
        <f>'Demand Input MP'!D2314</f>
        <v>0</v>
      </c>
      <c r="AE4624" s="112">
        <f>'Demand Input MP'!E2314</f>
        <v>0</v>
      </c>
      <c r="AF4624" s="112">
        <f>'Demand Input MP'!F2314</f>
        <v>0</v>
      </c>
      <c r="AG4624" s="112">
        <f>'Demand Input MP'!G2314</f>
        <v>0</v>
      </c>
      <c r="AH4624" s="112">
        <f>'Demand Input MP'!H2314</f>
        <v>0</v>
      </c>
      <c r="AI4624" s="112">
        <f>'Demand Input MP'!I2314</f>
        <v>0</v>
      </c>
      <c r="AJ4624" s="112">
        <f>'Demand Input MP'!J2314</f>
        <v>0</v>
      </c>
      <c r="AK4624" s="112">
        <f>'Demand Input MP'!K2314</f>
        <v>0</v>
      </c>
      <c r="AL4624" s="112">
        <f>'Demand Input MP'!L2314</f>
        <v>0</v>
      </c>
      <c r="AM4624" s="112">
        <f>'Demand Input MP'!M2314</f>
        <v>0</v>
      </c>
      <c r="AN4624" s="112">
        <f>'Demand Input MP'!N2314</f>
        <v>0</v>
      </c>
      <c r="AQ4624" t="str">
        <f>AQ4618</f>
        <v/>
      </c>
    </row>
    <row r="4625" spans="1:43" ht="14.25" customHeight="1" x14ac:dyDescent="0.25">
      <c r="A4625" s="1"/>
      <c r="B4625" s="122"/>
      <c r="C4625" s="122"/>
      <c r="D4625" s="122"/>
      <c r="E4625" s="122"/>
      <c r="F4625" s="122"/>
      <c r="G4625" s="122"/>
      <c r="H4625" s="122"/>
      <c r="I4625" s="122"/>
      <c r="J4625" s="122"/>
      <c r="K4625" s="122"/>
      <c r="L4625" s="122"/>
      <c r="M4625" s="122"/>
      <c r="N4625" s="122"/>
      <c r="O4625" s="122"/>
      <c r="P4625" s="122"/>
      <c r="Q4625" s="122"/>
      <c r="R4625" s="122"/>
      <c r="S4625" s="122"/>
      <c r="T4625" s="122"/>
      <c r="U4625" s="122"/>
      <c r="V4625" s="124" t="s">
        <v>91</v>
      </c>
      <c r="W4625" s="125">
        <f>IFERROR(IF(SUM('Run Rate History'!E465:AD465)&gt;0,(SUMPRODUCT((B4620:AA4620&gt;=PERCENTILE(B4620:AA4620,0.1))*(B4620:AA4620&lt;=PERCENTILE(B4620:AA4620,0.9))*B4620:AA4620)+SUMPRODUCT(('Run Rate History'!E465:AD465&gt;=PERCENTILE(B4620:AA4620,0.1))*('Run Rate History'!E465:AD465&lt;=PERCENTILE(B4620:AA4620,0.9))*'Run Rate History'!E465:AD465))/(SUMPRODUCT((B4620:AA4620&gt;=PERCENTILE(B4620:AA4620,0.1))*(B4620:AA4620&lt;=PERCENTILE(B4620:AA4620,0.9))*1)+SUMPRODUCT(('Run Rate History'!E465:AD465&gt;=PERCENTILE(B4620:AA4620,0.1))*('Run Rate History'!E465:AD465&lt;=PERCENTILE(B4620:AA4620,0.9))*1)),TRIMMEAN(B4620:AA4620,0.15)),0)</f>
        <v>0.74</v>
      </c>
      <c r="X4625" s="126" t="s">
        <v>1172</v>
      </c>
      <c r="Y4625" s="127">
        <f>SUM(B4620:AA4620)/26</f>
        <v>1.0384615384615385</v>
      </c>
      <c r="Z4625" s="128"/>
      <c r="AA4625" s="112" t="s">
        <v>1173</v>
      </c>
      <c r="AB4625" s="113">
        <f>'Demand Input MP'!B2313</f>
        <v>0</v>
      </c>
      <c r="AC4625" s="112">
        <f>'Demand Input MP'!C2313</f>
        <v>0</v>
      </c>
      <c r="AD4625" s="112">
        <f>'Demand Input MP'!D2313</f>
        <v>0</v>
      </c>
      <c r="AE4625" s="112">
        <f>'Demand Input MP'!E2313</f>
        <v>0</v>
      </c>
      <c r="AF4625" s="112">
        <f>'Demand Input MP'!F2313</f>
        <v>0</v>
      </c>
      <c r="AG4625" s="112">
        <f>'Demand Input MP'!G2313</f>
        <v>0</v>
      </c>
      <c r="AH4625" s="112">
        <f>'Demand Input MP'!H2313</f>
        <v>0</v>
      </c>
      <c r="AI4625" s="112">
        <f>'Demand Input MP'!I2313</f>
        <v>0</v>
      </c>
      <c r="AJ4625" s="112">
        <f>'Demand Input MP'!J2313</f>
        <v>0</v>
      </c>
      <c r="AK4625" s="112">
        <f>'Demand Input MP'!K2313</f>
        <v>0</v>
      </c>
      <c r="AL4625" s="112">
        <f>'Demand Input MP'!L2313</f>
        <v>0</v>
      </c>
      <c r="AM4625" s="112">
        <f>'Demand Input MP'!M2313</f>
        <v>0</v>
      </c>
      <c r="AN4625" s="112">
        <f>'Demand Input MP'!N2313</f>
        <v>0</v>
      </c>
      <c r="AQ4625" t="str">
        <f>AQ4618</f>
        <v/>
      </c>
    </row>
    <row r="4626" spans="1:43" ht="14.25" customHeight="1" x14ac:dyDescent="0.25">
      <c r="A4626" s="1"/>
      <c r="B4626" s="122"/>
      <c r="C4626" s="122"/>
      <c r="D4626" s="122"/>
      <c r="E4626" s="122"/>
      <c r="F4626" s="122"/>
      <c r="G4626" s="122"/>
      <c r="H4626" s="122"/>
      <c r="I4626" s="122"/>
      <c r="J4626" s="122"/>
      <c r="K4626" s="122"/>
      <c r="L4626" s="122"/>
      <c r="M4626" s="122"/>
      <c r="N4626" s="122"/>
      <c r="O4626" s="122"/>
      <c r="P4626" s="122"/>
      <c r="Q4626" s="122"/>
      <c r="R4626" s="122"/>
      <c r="S4626" s="122"/>
      <c r="T4626" s="122"/>
      <c r="U4626" s="122"/>
      <c r="V4626" s="124" t="s">
        <v>94</v>
      </c>
      <c r="W4626" s="125">
        <f>IFERROR((1*MIN(MAX(X4620,0.5*IF(SUM('Run Rate History'!E465:AD465)&gt;0,(MEDIAN(IF(B4620:AA4620&gt;0,B4620:AA4620))+MEDIAN(IF('Run Rate History'!E465:AD465&gt;0,'Run Rate History'!E465:AD465)))/2,MEDIAN(IF(B4620:AA4620&gt;0,B4620:AA4620)))),2*IF(SUM('Run Rate History'!E465:AD465)&gt;0,(MEDIAN(IF(B4620:AA4620&gt;0,B4620:AA4620))+MEDIAN(IF('Run Rate History'!E465:AD465&gt;0,'Run Rate History'!E465:AD465)))/2,MEDIAN(IF(B4620:AA4620&gt;0,B4620:AA4620))))+2*MIN(MAX(Y4620,0.5*IF(SUM('Run Rate History'!E465:AD465)&gt;0,(MEDIAN(IF(B4620:AA4620&gt;0,B4620:AA4620))+MEDIAN(IF('Run Rate History'!E465:AD465&gt;0,'Run Rate History'!E465:AD465)))/2,MEDIAN(IF(B4620:AA4620&gt;0,B4620:AA4620)))),2*IF(SUM('Run Rate History'!E465:AD465)&gt;0,(MEDIAN(IF(B4620:AA4620&gt;0,B4620:AA4620))+MEDIAN(IF('Run Rate History'!E465:AD465&gt;0,'Run Rate History'!E465:AD465)))/2,MEDIAN(IF(B4620:AA4620&gt;0,B4620:AA4620))))+3*MIN(MAX(Z4620,0.5*IF(SUM('Run Rate History'!E465:AD465)&gt;0,(MEDIAN(IF(B4620:AA4620&gt;0,B4620:AA4620))+MEDIAN(IF('Run Rate History'!E465:AD465&gt;0,'Run Rate History'!E465:AD465)))/2,MEDIAN(IF(B4620:AA4620&gt;0,B4620:AA4620)))),2*IF(SUM('Run Rate History'!E465:AD465)&gt;0,(MEDIAN(IF(B4620:AA4620&gt;0,B4620:AA4620))+MEDIAN(IF('Run Rate History'!E465:AD465&gt;0,'Run Rate History'!E465:AD465)))/2,MEDIAN(IF(B4620:AA4620&gt;0,B4620:AA4620))))+4*MIN(MAX(AA4620,0.5*IF(SUM('Run Rate History'!E465:AD465)&gt;0,(MEDIAN(IF(B4620:AA4620&gt;0,B4620:AA4620))+MEDIAN(IF('Run Rate History'!E465:AD465&gt;0,'Run Rate History'!E465:AD465)))/2,MEDIAN(IF(B4620:AA4620&gt;0,B4620:AA4620)))),2*IF(SUM('Run Rate History'!E465:AD465)&gt;0,(MEDIAN(IF(B4620:AA4620&gt;0,B4620:AA4620))+MEDIAN(IF('Run Rate History'!E465:AD465&gt;0,'Run Rate History'!E465:AD465)))/2,MEDIAN(IF(B4620:AA4620&gt;0,B4620:AA4620)))))/10,0)</f>
        <v>0</v>
      </c>
      <c r="X4626" s="129" t="s">
        <v>1174</v>
      </c>
      <c r="Y4626" s="130">
        <f>IFERROR(VLOOKUP(A4618,'Stanje zaliha'!A:E,5,FALSE()),0)</f>
        <v>11</v>
      </c>
      <c r="Z4626" s="131"/>
      <c r="AA4626" s="113" t="s">
        <v>1175</v>
      </c>
      <c r="AB4626" s="118">
        <f t="shared" ref="AB4626:AN4626" si="922">SUM(AB4622:AB4625)</f>
        <v>0</v>
      </c>
      <c r="AC4626" s="118">
        <f t="shared" si="922"/>
        <v>0</v>
      </c>
      <c r="AD4626" s="118">
        <f t="shared" si="922"/>
        <v>0</v>
      </c>
      <c r="AE4626" s="118">
        <f t="shared" si="922"/>
        <v>0</v>
      </c>
      <c r="AF4626" s="118">
        <f t="shared" si="922"/>
        <v>0</v>
      </c>
      <c r="AG4626" s="118">
        <f t="shared" si="922"/>
        <v>0</v>
      </c>
      <c r="AH4626" s="118">
        <f t="shared" si="922"/>
        <v>0</v>
      </c>
      <c r="AI4626" s="118">
        <f t="shared" si="922"/>
        <v>0</v>
      </c>
      <c r="AJ4626" s="118">
        <f t="shared" si="922"/>
        <v>0</v>
      </c>
      <c r="AK4626" s="118">
        <f t="shared" si="922"/>
        <v>0</v>
      </c>
      <c r="AL4626" s="118">
        <f t="shared" si="922"/>
        <v>0</v>
      </c>
      <c r="AM4626" s="118">
        <f t="shared" si="922"/>
        <v>0</v>
      </c>
      <c r="AN4626" s="118">
        <f t="shared" si="922"/>
        <v>0</v>
      </c>
      <c r="AQ4626" t="str">
        <f>AQ4618</f>
        <v/>
      </c>
    </row>
    <row r="4627" spans="1:43" ht="14.25" customHeight="1" x14ac:dyDescent="0.25">
      <c r="A4627" s="1"/>
      <c r="B4627" s="122"/>
      <c r="C4627" s="122"/>
      <c r="D4627" s="122"/>
      <c r="E4627" s="122"/>
      <c r="F4627" s="122"/>
      <c r="G4627" s="122"/>
      <c r="H4627" s="122"/>
      <c r="I4627" s="122"/>
      <c r="J4627" s="122"/>
      <c r="K4627" s="122"/>
      <c r="L4627" s="122"/>
      <c r="M4627" s="122"/>
      <c r="N4627" s="122"/>
      <c r="O4627" s="122"/>
      <c r="P4627" s="122"/>
      <c r="Q4627" s="122"/>
      <c r="R4627" s="122"/>
      <c r="S4627" s="122"/>
      <c r="T4627" s="122"/>
      <c r="U4627" s="122"/>
      <c r="V4627" s="124" t="s">
        <v>95</v>
      </c>
      <c r="W4627" s="125">
        <f>IFERROR(0.6*W4626+0.4*W4625,0)</f>
        <v>0.29599999999999999</v>
      </c>
      <c r="X4627" s="132" t="s">
        <v>1176</v>
      </c>
      <c r="Y4627" s="133">
        <f>IFERROR(SUMIF('Popis poslanih narudžbi'!A:A,A4618,'Popis poslanih narudžbi'!C:C),0)</f>
        <v>0</v>
      </c>
      <c r="Z4627" s="131"/>
      <c r="AA4627" s="134" t="s">
        <v>1177</v>
      </c>
      <c r="AB4627" s="118">
        <f t="shared" ref="AB4627:AN4627" si="923">AB4620+AB4626</f>
        <v>1</v>
      </c>
      <c r="AC4627" s="118">
        <f t="shared" si="923"/>
        <v>1</v>
      </c>
      <c r="AD4627" s="118">
        <f t="shared" si="923"/>
        <v>1</v>
      </c>
      <c r="AE4627" s="118">
        <f t="shared" si="923"/>
        <v>1</v>
      </c>
      <c r="AF4627" s="118">
        <f t="shared" si="923"/>
        <v>1</v>
      </c>
      <c r="AG4627" s="118">
        <f t="shared" si="923"/>
        <v>1</v>
      </c>
      <c r="AH4627" s="118">
        <f t="shared" si="923"/>
        <v>1</v>
      </c>
      <c r="AI4627" s="118">
        <f t="shared" si="923"/>
        <v>1</v>
      </c>
      <c r="AJ4627" s="118">
        <f t="shared" si="923"/>
        <v>1</v>
      </c>
      <c r="AK4627" s="118">
        <f t="shared" si="923"/>
        <v>1</v>
      </c>
      <c r="AL4627" s="118">
        <f t="shared" si="923"/>
        <v>1</v>
      </c>
      <c r="AM4627" s="118">
        <f t="shared" si="923"/>
        <v>1</v>
      </c>
      <c r="AN4627" s="118">
        <f t="shared" si="923"/>
        <v>1</v>
      </c>
      <c r="AQ4627" t="str">
        <f>AQ4618</f>
        <v/>
      </c>
    </row>
    <row r="4628" spans="1:43" ht="14.25" customHeight="1" x14ac:dyDescent="0.25">
      <c r="A4628" s="107" t="str">
        <f>'Run Rate'!A466</f>
        <v>ON00204</v>
      </c>
      <c r="B4628" s="135" t="str">
        <f>'Run Rate'!B466</f>
        <v>100% ON Casein 924g Chocolate</v>
      </c>
      <c r="C4628" s="135" t="str">
        <f>'Run Rate'!C466</f>
        <v>PROTEINI</v>
      </c>
      <c r="D4628" s="135" t="str">
        <f>'Run Rate'!D466</f>
        <v>03 BRONZE</v>
      </c>
      <c r="E4628" s="122"/>
      <c r="F4628" s="122"/>
      <c r="G4628" s="122"/>
      <c r="H4628" s="122"/>
      <c r="I4628" s="122"/>
      <c r="J4628" s="122"/>
      <c r="K4628" s="122"/>
      <c r="L4628" s="122"/>
      <c r="M4628" s="122"/>
      <c r="N4628" s="122"/>
      <c r="O4628" s="122"/>
      <c r="P4628" s="122"/>
      <c r="Q4628" s="122"/>
      <c r="R4628" s="122"/>
      <c r="S4628" s="122"/>
      <c r="T4628" s="122"/>
      <c r="U4628" s="122"/>
      <c r="V4628" s="122"/>
      <c r="W4628" s="122"/>
      <c r="X4628" s="122"/>
      <c r="Y4628" s="122"/>
      <c r="Z4628" s="122"/>
      <c r="AA4628" s="122"/>
      <c r="AB4628" s="122"/>
      <c r="AC4628" s="122"/>
      <c r="AD4628" s="122"/>
      <c r="AE4628" s="122"/>
      <c r="AF4628" s="122"/>
      <c r="AG4628" s="122"/>
      <c r="AH4628" s="122"/>
      <c r="AI4628" s="122"/>
      <c r="AJ4628" s="122"/>
      <c r="AK4628" s="122"/>
      <c r="AL4628" s="122"/>
      <c r="AM4628" s="122"/>
      <c r="AN4628" s="122"/>
      <c r="AQ4628" t="str">
        <f>IF(AND(OR($B$1="ALL",$B$1=C4628),OR($E$1="ALL",$E$1=D4628),OR($B$2="ALL",$B$2=A4628),OR($E$2="ALL",IFERROR(SEARCH($E$2,B4628),0)&gt;0)),"MATCH","")</f>
        <v/>
      </c>
    </row>
    <row r="4629" spans="1:43" ht="14.25" customHeight="1" x14ac:dyDescent="0.25">
      <c r="A4629" s="108" t="s">
        <v>1137</v>
      </c>
      <c r="B4629" s="136" t="s">
        <v>1138</v>
      </c>
      <c r="C4629" s="136" t="s">
        <v>1139</v>
      </c>
      <c r="D4629" s="136" t="s">
        <v>1140</v>
      </c>
      <c r="E4629" s="136" t="s">
        <v>1141</v>
      </c>
      <c r="F4629" s="136" t="s">
        <v>1142</v>
      </c>
      <c r="G4629" s="136" t="s">
        <v>1143</v>
      </c>
      <c r="H4629" s="136" t="s">
        <v>1144</v>
      </c>
      <c r="I4629" s="136" t="s">
        <v>1145</v>
      </c>
      <c r="J4629" s="136" t="s">
        <v>1146</v>
      </c>
      <c r="K4629" s="136" t="s">
        <v>1147</v>
      </c>
      <c r="L4629" s="136" t="s">
        <v>1148</v>
      </c>
      <c r="M4629" s="136" t="s">
        <v>1149</v>
      </c>
      <c r="N4629" s="136" t="s">
        <v>1150</v>
      </c>
      <c r="O4629" s="136" t="s">
        <v>1151</v>
      </c>
      <c r="P4629" s="136" t="s">
        <v>1152</v>
      </c>
      <c r="Q4629" s="136" t="s">
        <v>1153</v>
      </c>
      <c r="R4629" s="136" t="s">
        <v>1154</v>
      </c>
      <c r="S4629" s="136" t="s">
        <v>1155</v>
      </c>
      <c r="T4629" s="136" t="s">
        <v>1156</v>
      </c>
      <c r="U4629" s="136" t="s">
        <v>1157</v>
      </c>
      <c r="V4629" s="136" t="s">
        <v>1158</v>
      </c>
      <c r="W4629" s="136" t="s">
        <v>1159</v>
      </c>
      <c r="X4629" s="136" t="s">
        <v>1160</v>
      </c>
      <c r="Y4629" s="136" t="s">
        <v>1161</v>
      </c>
      <c r="Z4629" s="136" t="s">
        <v>1162</v>
      </c>
      <c r="AA4629" s="136" t="s">
        <v>1163</v>
      </c>
      <c r="AB4629" s="137" t="s">
        <v>156</v>
      </c>
      <c r="AC4629" s="137" t="s">
        <v>157</v>
      </c>
      <c r="AD4629" s="137" t="s">
        <v>158</v>
      </c>
      <c r="AE4629" s="137" t="s">
        <v>139</v>
      </c>
      <c r="AF4629" s="138" t="s">
        <v>140</v>
      </c>
      <c r="AG4629" s="138" t="s">
        <v>141</v>
      </c>
      <c r="AH4629" s="138" t="s">
        <v>142</v>
      </c>
      <c r="AI4629" s="138" t="s">
        <v>143</v>
      </c>
      <c r="AJ4629" s="139" t="s">
        <v>144</v>
      </c>
      <c r="AK4629" s="139" t="s">
        <v>145</v>
      </c>
      <c r="AL4629" s="139" t="s">
        <v>146</v>
      </c>
      <c r="AM4629" s="140" t="s">
        <v>147</v>
      </c>
      <c r="AN4629" s="140" t="s">
        <v>148</v>
      </c>
      <c r="AQ4629" t="str">
        <f>AQ4628</f>
        <v/>
      </c>
    </row>
    <row r="4630" spans="1:43" ht="14.25" customHeight="1" x14ac:dyDescent="0.25">
      <c r="A4630" s="99" t="s">
        <v>1164</v>
      </c>
      <c r="B4630" s="112">
        <f>'Run Rate'!E466</f>
        <v>3</v>
      </c>
      <c r="C4630" s="112">
        <f>'Run Rate'!F466</f>
        <v>5</v>
      </c>
      <c r="D4630" s="112">
        <f>'Run Rate'!G466</f>
        <v>3</v>
      </c>
      <c r="E4630" s="112">
        <f>'Run Rate'!H466</f>
        <v>2</v>
      </c>
      <c r="F4630" s="112">
        <f>'Run Rate'!I466</f>
        <v>7</v>
      </c>
      <c r="G4630" s="112">
        <f>'Run Rate'!J466</f>
        <v>2</v>
      </c>
      <c r="H4630" s="112">
        <f>'Run Rate'!K466</f>
        <v>2</v>
      </c>
      <c r="I4630" s="112">
        <f>'Run Rate'!L466</f>
        <v>5</v>
      </c>
      <c r="J4630" s="112">
        <f>'Run Rate'!M466</f>
        <v>1</v>
      </c>
      <c r="K4630" s="112">
        <f>'Run Rate'!N466</f>
        <v>4</v>
      </c>
      <c r="L4630" s="112">
        <f>'Run Rate'!O466</f>
        <v>1</v>
      </c>
      <c r="M4630" s="112">
        <f>'Run Rate'!P466</f>
        <v>2</v>
      </c>
      <c r="N4630" s="112">
        <f>'Run Rate'!Q466</f>
        <v>2</v>
      </c>
      <c r="O4630" s="112">
        <f>'Run Rate'!R466</f>
        <v>2</v>
      </c>
      <c r="P4630" s="112">
        <f>'Run Rate'!S466</f>
        <v>1</v>
      </c>
      <c r="Q4630" s="112">
        <f>'Run Rate'!T466</f>
        <v>2</v>
      </c>
      <c r="R4630" s="112">
        <f>'Run Rate'!U466</f>
        <v>3</v>
      </c>
      <c r="S4630" s="112">
        <f>'Run Rate'!V466</f>
        <v>6</v>
      </c>
      <c r="T4630" s="112">
        <f>'Run Rate'!W466</f>
        <v>3</v>
      </c>
      <c r="U4630" s="112">
        <f>'Run Rate'!X466</f>
        <v>5</v>
      </c>
      <c r="V4630" s="112">
        <f>'Run Rate'!Y466</f>
        <v>4</v>
      </c>
      <c r="W4630" s="112">
        <f>'Run Rate'!Z466</f>
        <v>5</v>
      </c>
      <c r="X4630" s="112">
        <f>'Run Rate'!AA466</f>
        <v>1</v>
      </c>
      <c r="Y4630" s="112">
        <f>'Run Rate'!AB466</f>
        <v>4</v>
      </c>
      <c r="Z4630" s="112">
        <f>'Run Rate'!AC466</f>
        <v>3</v>
      </c>
      <c r="AA4630" s="112">
        <f>'Run Rate'!AD466</f>
        <v>6</v>
      </c>
      <c r="AB4630" s="113">
        <v>4</v>
      </c>
      <c r="AC4630" s="112">
        <v>4</v>
      </c>
      <c r="AD4630" s="112">
        <v>4</v>
      </c>
      <c r="AE4630" s="112">
        <v>4</v>
      </c>
      <c r="AF4630" s="112">
        <v>4</v>
      </c>
      <c r="AG4630" s="112">
        <v>4</v>
      </c>
      <c r="AH4630" s="112">
        <v>4</v>
      </c>
      <c r="AI4630" s="112">
        <v>4</v>
      </c>
      <c r="AJ4630" s="112">
        <v>4</v>
      </c>
      <c r="AK4630" s="112">
        <v>4</v>
      </c>
      <c r="AL4630" s="112">
        <v>4</v>
      </c>
      <c r="AM4630" s="112">
        <v>4</v>
      </c>
      <c r="AN4630" s="112">
        <v>4</v>
      </c>
      <c r="AQ4630" t="str">
        <f>AQ4628</f>
        <v/>
      </c>
    </row>
    <row r="4631" spans="1:43" ht="14.25" customHeight="1" x14ac:dyDescent="0.25">
      <c r="A4631" s="99" t="s">
        <v>1165</v>
      </c>
      <c r="B4631" s="114"/>
      <c r="C4631" s="114"/>
      <c r="D4631" s="114"/>
      <c r="E4631" s="114"/>
      <c r="F4631" s="114"/>
      <c r="G4631" s="114"/>
      <c r="H4631" s="114"/>
      <c r="I4631" s="114"/>
      <c r="J4631" s="114"/>
      <c r="K4631" s="114"/>
      <c r="L4631" s="114"/>
      <c r="M4631" s="114"/>
      <c r="N4631" s="114"/>
      <c r="O4631" s="114"/>
      <c r="P4631" s="114"/>
      <c r="Q4631" s="114"/>
      <c r="R4631" s="114"/>
      <c r="S4631" s="114"/>
      <c r="T4631" s="114"/>
      <c r="U4631" s="114"/>
      <c r="V4631" s="114"/>
      <c r="W4631" s="115"/>
      <c r="X4631" s="115"/>
      <c r="Y4631" s="115"/>
      <c r="Z4631" s="115"/>
      <c r="AA4631" s="112" t="s">
        <v>1166</v>
      </c>
      <c r="AB4631" s="113"/>
      <c r="AC4631" s="112"/>
      <c r="AD4631" s="112"/>
      <c r="AE4631" s="112"/>
      <c r="AF4631" s="112"/>
      <c r="AG4631" s="112"/>
      <c r="AH4631" s="112"/>
      <c r="AI4631" s="112"/>
      <c r="AJ4631" s="112"/>
      <c r="AK4631" s="112"/>
      <c r="AL4631" s="112"/>
      <c r="AM4631" s="112"/>
      <c r="AN4631" s="112"/>
      <c r="AQ4631" t="str">
        <f>AQ4628</f>
        <v/>
      </c>
    </row>
    <row r="4632" spans="1:43" ht="14.25" customHeight="1" x14ac:dyDescent="0.25">
      <c r="A4632" s="99" t="s">
        <v>1167</v>
      </c>
      <c r="B4632" s="114"/>
      <c r="C4632" s="114"/>
      <c r="D4632" s="114"/>
      <c r="E4632" s="114"/>
      <c r="F4632" s="114"/>
      <c r="G4632" s="114"/>
      <c r="H4632" s="114"/>
      <c r="I4632" s="114"/>
      <c r="J4632" s="114"/>
      <c r="K4632" s="114"/>
      <c r="L4632" s="114"/>
      <c r="M4632" s="114"/>
      <c r="N4632" s="114"/>
      <c r="O4632" s="114"/>
      <c r="P4632" s="114"/>
      <c r="Q4632" s="114"/>
      <c r="R4632" s="114"/>
      <c r="S4632" s="114"/>
      <c r="T4632" s="114"/>
      <c r="U4632" s="114"/>
      <c r="V4632" s="114"/>
      <c r="W4632" s="115"/>
      <c r="X4632" s="116"/>
      <c r="Y4632" s="117"/>
      <c r="Z4632" s="115"/>
      <c r="AA4632" s="112" t="s">
        <v>1168</v>
      </c>
      <c r="AB4632" s="113">
        <f>'Demand Input VP'!B2319</f>
        <v>0</v>
      </c>
      <c r="AC4632" s="112">
        <f>'Demand Input VP'!C2319</f>
        <v>0</v>
      </c>
      <c r="AD4632" s="112">
        <f>'Demand Input VP'!D2319</f>
        <v>0</v>
      </c>
      <c r="AE4632" s="112">
        <f>'Demand Input VP'!E2319</f>
        <v>0</v>
      </c>
      <c r="AF4632" s="112">
        <f>'Demand Input VP'!F2319</f>
        <v>0</v>
      </c>
      <c r="AG4632" s="112">
        <f>'Demand Input VP'!G2319</f>
        <v>0</v>
      </c>
      <c r="AH4632" s="112">
        <f>'Demand Input VP'!H2319</f>
        <v>0</v>
      </c>
      <c r="AI4632" s="112">
        <f>'Demand Input VP'!I2319</f>
        <v>0</v>
      </c>
      <c r="AJ4632" s="112">
        <f>'Demand Input VP'!J2319</f>
        <v>0</v>
      </c>
      <c r="AK4632" s="112">
        <f>'Demand Input VP'!K2319</f>
        <v>0</v>
      </c>
      <c r="AL4632" s="112">
        <f>'Demand Input VP'!L2319</f>
        <v>0</v>
      </c>
      <c r="AM4632" s="112">
        <f>'Demand Input VP'!M2319</f>
        <v>0</v>
      </c>
      <c r="AN4632" s="112">
        <f>'Demand Input VP'!N2319</f>
        <v>0</v>
      </c>
      <c r="AQ4632" t="str">
        <f>AQ4628</f>
        <v/>
      </c>
    </row>
    <row r="4633" spans="1:43" ht="14.25" customHeight="1" x14ac:dyDescent="0.25">
      <c r="A4633" s="99" t="s">
        <v>1169</v>
      </c>
      <c r="B4633" s="118"/>
      <c r="C4633" s="118"/>
      <c r="D4633" s="118"/>
      <c r="E4633" s="118"/>
      <c r="F4633" s="118"/>
      <c r="G4633" s="118"/>
      <c r="H4633" s="118"/>
      <c r="I4633" s="118"/>
      <c r="J4633" s="118"/>
      <c r="K4633" s="118"/>
      <c r="L4633" s="118"/>
      <c r="M4633" s="118"/>
      <c r="N4633" s="118"/>
      <c r="O4633" s="118"/>
      <c r="P4633" s="118"/>
      <c r="Q4633" s="118"/>
      <c r="R4633" s="118"/>
      <c r="S4633" s="118"/>
      <c r="T4633" s="118"/>
      <c r="U4633" s="118"/>
      <c r="V4633" s="118"/>
      <c r="W4633" s="115"/>
      <c r="X4633" s="116"/>
      <c r="Y4633" s="117"/>
      <c r="Z4633" s="119"/>
      <c r="AA4633" s="120" t="s">
        <v>1170</v>
      </c>
      <c r="AB4633" s="121">
        <f>'Demand Input VP'!B2318</f>
        <v>0</v>
      </c>
      <c r="AC4633" s="120">
        <f>'Demand Input VP'!C2318</f>
        <v>0</v>
      </c>
      <c r="AD4633" s="120">
        <f>'Demand Input VP'!D2318</f>
        <v>0</v>
      </c>
      <c r="AE4633" s="120">
        <f>'Demand Input VP'!E2318</f>
        <v>0</v>
      </c>
      <c r="AF4633" s="120">
        <f>'Demand Input VP'!F2318</f>
        <v>0</v>
      </c>
      <c r="AG4633" s="120">
        <f>'Demand Input VP'!G2318</f>
        <v>0</v>
      </c>
      <c r="AH4633" s="120">
        <f>'Demand Input VP'!H2318</f>
        <v>0</v>
      </c>
      <c r="AI4633" s="120">
        <f>'Demand Input VP'!I2318</f>
        <v>0</v>
      </c>
      <c r="AJ4633" s="120">
        <f>'Demand Input VP'!J2318</f>
        <v>0</v>
      </c>
      <c r="AK4633" s="120">
        <f>'Demand Input VP'!K2318</f>
        <v>0</v>
      </c>
      <c r="AL4633" s="120">
        <f>'Demand Input VP'!L2318</f>
        <v>0</v>
      </c>
      <c r="AM4633" s="120">
        <f>'Demand Input VP'!M2318</f>
        <v>0</v>
      </c>
      <c r="AN4633" s="120">
        <f>'Demand Input VP'!N2318</f>
        <v>0</v>
      </c>
      <c r="AQ4633" t="str">
        <f>AQ4628</f>
        <v/>
      </c>
    </row>
    <row r="4634" spans="1:43" ht="14.25" customHeight="1" x14ac:dyDescent="0.25">
      <c r="A4634" s="1"/>
      <c r="B4634" s="122"/>
      <c r="C4634" s="122"/>
      <c r="D4634" s="122"/>
      <c r="E4634" s="122"/>
      <c r="F4634" s="122"/>
      <c r="G4634" s="122"/>
      <c r="H4634" s="122"/>
      <c r="I4634" s="122"/>
      <c r="J4634" s="122"/>
      <c r="K4634" s="122"/>
      <c r="L4634" s="122"/>
      <c r="M4634" s="122"/>
      <c r="N4634" s="122"/>
      <c r="O4634" s="122"/>
      <c r="P4634" s="122"/>
      <c r="Q4634" s="122"/>
      <c r="R4634" s="122"/>
      <c r="S4634" s="122"/>
      <c r="T4634" s="122"/>
      <c r="U4634" s="122"/>
      <c r="V4634" s="122"/>
      <c r="W4634" s="123"/>
      <c r="X4634" s="116"/>
      <c r="Y4634" s="117"/>
      <c r="Z4634" s="123"/>
      <c r="AA4634" s="112" t="s">
        <v>1171</v>
      </c>
      <c r="AB4634" s="113">
        <f>'Demand Input MP'!B2319</f>
        <v>0</v>
      </c>
      <c r="AC4634" s="112">
        <f>'Demand Input MP'!C2319</f>
        <v>0</v>
      </c>
      <c r="AD4634" s="112">
        <f>'Demand Input MP'!D2319</f>
        <v>0</v>
      </c>
      <c r="AE4634" s="112">
        <f>'Demand Input MP'!E2319</f>
        <v>0</v>
      </c>
      <c r="AF4634" s="112">
        <f>'Demand Input MP'!F2319</f>
        <v>0</v>
      </c>
      <c r="AG4634" s="112">
        <f>'Demand Input MP'!G2319</f>
        <v>0</v>
      </c>
      <c r="AH4634" s="112">
        <f>'Demand Input MP'!H2319</f>
        <v>0</v>
      </c>
      <c r="AI4634" s="112">
        <f>'Demand Input MP'!I2319</f>
        <v>0</v>
      </c>
      <c r="AJ4634" s="112">
        <f>'Demand Input MP'!J2319</f>
        <v>0</v>
      </c>
      <c r="AK4634" s="112">
        <f>'Demand Input MP'!K2319</f>
        <v>0</v>
      </c>
      <c r="AL4634" s="112">
        <f>'Demand Input MP'!L2319</f>
        <v>0</v>
      </c>
      <c r="AM4634" s="112">
        <f>'Demand Input MP'!M2319</f>
        <v>0</v>
      </c>
      <c r="AN4634" s="112">
        <f>'Demand Input MP'!N2319</f>
        <v>0</v>
      </c>
      <c r="AQ4634" t="str">
        <f>AQ4628</f>
        <v/>
      </c>
    </row>
    <row r="4635" spans="1:43" ht="14.25" customHeight="1" x14ac:dyDescent="0.25">
      <c r="A4635" s="1"/>
      <c r="B4635" s="122"/>
      <c r="C4635" s="122"/>
      <c r="D4635" s="122"/>
      <c r="E4635" s="122"/>
      <c r="F4635" s="122"/>
      <c r="G4635" s="122"/>
      <c r="H4635" s="122"/>
      <c r="I4635" s="122"/>
      <c r="J4635" s="122"/>
      <c r="K4635" s="122"/>
      <c r="L4635" s="122"/>
      <c r="M4635" s="122"/>
      <c r="N4635" s="122"/>
      <c r="O4635" s="122"/>
      <c r="P4635" s="122"/>
      <c r="Q4635" s="122"/>
      <c r="R4635" s="122"/>
      <c r="S4635" s="122"/>
      <c r="T4635" s="122"/>
      <c r="U4635" s="122"/>
      <c r="V4635" s="124" t="s">
        <v>91</v>
      </c>
      <c r="W4635" s="125">
        <f>IFERROR(IF(SUM('Run Rate History'!E466:AD466)&gt;0,(SUMPRODUCT((B4630:AA4630&gt;=PERCENTILE(B4630:AA4630,0.1))*(B4630:AA4630&lt;=PERCENTILE(B4630:AA4630,0.9))*B4630:AA4630)+SUMPRODUCT(('Run Rate History'!E466:AD466&gt;=PERCENTILE(B4630:AA4630,0.1))*('Run Rate History'!E466:AD466&lt;=PERCENTILE(B4630:AA4630,0.9))*'Run Rate History'!E466:AD466))/(SUMPRODUCT((B4630:AA4630&gt;=PERCENTILE(B4630:AA4630,0.1))*(B4630:AA4630&lt;=PERCENTILE(B4630:AA4630,0.9))*1)+SUMPRODUCT(('Run Rate History'!E466:AD466&gt;=PERCENTILE(B4630:AA4630,0.1))*('Run Rate History'!E466:AD466&lt;=PERCENTILE(B4630:AA4630,0.9))*1)),TRIMMEAN(B4630:AA4630,0.15)),0)</f>
        <v>3</v>
      </c>
      <c r="X4635" s="126" t="s">
        <v>1172</v>
      </c>
      <c r="Y4635" s="127">
        <f>SUM(B4630:AA4630)/26</f>
        <v>3.2307692307692308</v>
      </c>
      <c r="Z4635" s="128"/>
      <c r="AA4635" s="112" t="s">
        <v>1173</v>
      </c>
      <c r="AB4635" s="113">
        <f>'Demand Input MP'!B2318</f>
        <v>0</v>
      </c>
      <c r="AC4635" s="112">
        <f>'Demand Input MP'!C2318</f>
        <v>0</v>
      </c>
      <c r="AD4635" s="112">
        <f>'Demand Input MP'!D2318</f>
        <v>0</v>
      </c>
      <c r="AE4635" s="112">
        <f>'Demand Input MP'!E2318</f>
        <v>0</v>
      </c>
      <c r="AF4635" s="112">
        <f>'Demand Input MP'!F2318</f>
        <v>0</v>
      </c>
      <c r="AG4635" s="112">
        <f>'Demand Input MP'!G2318</f>
        <v>0</v>
      </c>
      <c r="AH4635" s="112">
        <f>'Demand Input MP'!H2318</f>
        <v>0</v>
      </c>
      <c r="AI4635" s="112">
        <f>'Demand Input MP'!I2318</f>
        <v>0</v>
      </c>
      <c r="AJ4635" s="112">
        <f>'Demand Input MP'!J2318</f>
        <v>0</v>
      </c>
      <c r="AK4635" s="112">
        <f>'Demand Input MP'!K2318</f>
        <v>0</v>
      </c>
      <c r="AL4635" s="112">
        <f>'Demand Input MP'!L2318</f>
        <v>0</v>
      </c>
      <c r="AM4635" s="112">
        <f>'Demand Input MP'!M2318</f>
        <v>0</v>
      </c>
      <c r="AN4635" s="112">
        <f>'Demand Input MP'!N2318</f>
        <v>0</v>
      </c>
      <c r="AQ4635" t="str">
        <f>AQ4628</f>
        <v/>
      </c>
    </row>
    <row r="4636" spans="1:43" ht="14.25" customHeight="1" x14ac:dyDescent="0.25">
      <c r="A4636" s="1"/>
      <c r="B4636" s="122"/>
      <c r="C4636" s="122"/>
      <c r="D4636" s="122"/>
      <c r="E4636" s="122"/>
      <c r="F4636" s="122"/>
      <c r="G4636" s="122"/>
      <c r="H4636" s="122"/>
      <c r="I4636" s="122"/>
      <c r="J4636" s="122"/>
      <c r="K4636" s="122"/>
      <c r="L4636" s="122"/>
      <c r="M4636" s="122"/>
      <c r="N4636" s="122"/>
      <c r="O4636" s="122"/>
      <c r="P4636" s="122"/>
      <c r="Q4636" s="122"/>
      <c r="R4636" s="122"/>
      <c r="S4636" s="122"/>
      <c r="T4636" s="122"/>
      <c r="U4636" s="122"/>
      <c r="V4636" s="124" t="s">
        <v>94</v>
      </c>
      <c r="W4636" s="125">
        <f>IFERROR((1*MIN(MAX(X4630,0.5*IF(SUM('Run Rate History'!E466:AD466)&gt;0,(MEDIAN(IF(B4630:AA4630&gt;0,B4630:AA4630))+MEDIAN(IF('Run Rate History'!E466:AD466&gt;0,'Run Rate History'!E466:AD466)))/2,MEDIAN(IF(B4630:AA4630&gt;0,B4630:AA4630)))),2*IF(SUM('Run Rate History'!E466:AD466)&gt;0,(MEDIAN(IF(B4630:AA4630&gt;0,B4630:AA4630))+MEDIAN(IF('Run Rate History'!E466:AD466&gt;0,'Run Rate History'!E466:AD466)))/2,MEDIAN(IF(B4630:AA4630&gt;0,B4630:AA4630))))+2*MIN(MAX(Y4630,0.5*IF(SUM('Run Rate History'!E466:AD466)&gt;0,(MEDIAN(IF(B4630:AA4630&gt;0,B4630:AA4630))+MEDIAN(IF('Run Rate History'!E466:AD466&gt;0,'Run Rate History'!E466:AD466)))/2,MEDIAN(IF(B4630:AA4630&gt;0,B4630:AA4630)))),2*IF(SUM('Run Rate History'!E466:AD466)&gt;0,(MEDIAN(IF(B4630:AA4630&gt;0,B4630:AA4630))+MEDIAN(IF('Run Rate History'!E466:AD466&gt;0,'Run Rate History'!E466:AD466)))/2,MEDIAN(IF(B4630:AA4630&gt;0,B4630:AA4630))))+3*MIN(MAX(Z4630,0.5*IF(SUM('Run Rate History'!E466:AD466)&gt;0,(MEDIAN(IF(B4630:AA4630&gt;0,B4630:AA4630))+MEDIAN(IF('Run Rate History'!E466:AD466&gt;0,'Run Rate History'!E466:AD466)))/2,MEDIAN(IF(B4630:AA4630&gt;0,B4630:AA4630)))),2*IF(SUM('Run Rate History'!E466:AD466)&gt;0,(MEDIAN(IF(B4630:AA4630&gt;0,B4630:AA4630))+MEDIAN(IF('Run Rate History'!E466:AD466&gt;0,'Run Rate History'!E466:AD466)))/2,MEDIAN(IF(B4630:AA4630&gt;0,B4630:AA4630))))+4*MIN(MAX(AA4630,0.5*IF(SUM('Run Rate History'!E466:AD466)&gt;0,(MEDIAN(IF(B4630:AA4630&gt;0,B4630:AA4630))+MEDIAN(IF('Run Rate History'!E466:AD466&gt;0,'Run Rate History'!E466:AD466)))/2,MEDIAN(IF(B4630:AA4630&gt;0,B4630:AA4630)))),2*IF(SUM('Run Rate History'!E466:AD466)&gt;0,(MEDIAN(IF(B4630:AA4630&gt;0,B4630:AA4630))+MEDIAN(IF('Run Rate History'!E466:AD466&gt;0,'Run Rate History'!E466:AD466)))/2,MEDIAN(IF(B4630:AA4630&gt;0,B4630:AA4630)))))/10,0)</f>
        <v>4.2750000000000004</v>
      </c>
      <c r="X4636" s="129" t="s">
        <v>1174</v>
      </c>
      <c r="Y4636" s="130">
        <f>IFERROR(VLOOKUP(A4628,'Stanje zaliha'!A:E,5,FALSE()),0)</f>
        <v>34</v>
      </c>
      <c r="Z4636" s="131"/>
      <c r="AA4636" s="113" t="s">
        <v>1175</v>
      </c>
      <c r="AB4636" s="118">
        <f t="shared" ref="AB4636:AN4636" si="924">SUM(AB4632:AB4635)</f>
        <v>0</v>
      </c>
      <c r="AC4636" s="118">
        <f t="shared" si="924"/>
        <v>0</v>
      </c>
      <c r="AD4636" s="118">
        <f t="shared" si="924"/>
        <v>0</v>
      </c>
      <c r="AE4636" s="118">
        <f t="shared" si="924"/>
        <v>0</v>
      </c>
      <c r="AF4636" s="118">
        <f t="shared" si="924"/>
        <v>0</v>
      </c>
      <c r="AG4636" s="118">
        <f t="shared" si="924"/>
        <v>0</v>
      </c>
      <c r="AH4636" s="118">
        <f t="shared" si="924"/>
        <v>0</v>
      </c>
      <c r="AI4636" s="118">
        <f t="shared" si="924"/>
        <v>0</v>
      </c>
      <c r="AJ4636" s="118">
        <f t="shared" si="924"/>
        <v>0</v>
      </c>
      <c r="AK4636" s="118">
        <f t="shared" si="924"/>
        <v>0</v>
      </c>
      <c r="AL4636" s="118">
        <f t="shared" si="924"/>
        <v>0</v>
      </c>
      <c r="AM4636" s="118">
        <f t="shared" si="924"/>
        <v>0</v>
      </c>
      <c r="AN4636" s="118">
        <f t="shared" si="924"/>
        <v>0</v>
      </c>
      <c r="AQ4636" t="str">
        <f>AQ4628</f>
        <v/>
      </c>
    </row>
    <row r="4637" spans="1:43" ht="14.25" customHeight="1" x14ac:dyDescent="0.25">
      <c r="A4637" s="1"/>
      <c r="B4637" s="122"/>
      <c r="C4637" s="122"/>
      <c r="D4637" s="122"/>
      <c r="E4637" s="122"/>
      <c r="F4637" s="122"/>
      <c r="G4637" s="122"/>
      <c r="H4637" s="122"/>
      <c r="I4637" s="122"/>
      <c r="J4637" s="122"/>
      <c r="K4637" s="122"/>
      <c r="L4637" s="122"/>
      <c r="M4637" s="122"/>
      <c r="N4637" s="122"/>
      <c r="O4637" s="122"/>
      <c r="P4637" s="122"/>
      <c r="Q4637" s="122"/>
      <c r="R4637" s="122"/>
      <c r="S4637" s="122"/>
      <c r="T4637" s="122"/>
      <c r="U4637" s="122"/>
      <c r="V4637" s="124" t="s">
        <v>95</v>
      </c>
      <c r="W4637" s="125">
        <f>IFERROR(0.6*W4636+0.4*W4635,0)</f>
        <v>3.7650000000000001</v>
      </c>
      <c r="X4637" s="132" t="s">
        <v>1176</v>
      </c>
      <c r="Y4637" s="133">
        <f>IFERROR(SUMIF('Popis poslanih narudžbi'!A:A,A4628,'Popis poslanih narudžbi'!C:C),0)</f>
        <v>0</v>
      </c>
      <c r="Z4637" s="131"/>
      <c r="AA4637" s="134" t="s">
        <v>1177</v>
      </c>
      <c r="AB4637" s="118">
        <f t="shared" ref="AB4637:AN4637" si="925">AB4630+AB4636</f>
        <v>4</v>
      </c>
      <c r="AC4637" s="118">
        <f t="shared" si="925"/>
        <v>4</v>
      </c>
      <c r="AD4637" s="118">
        <f t="shared" si="925"/>
        <v>4</v>
      </c>
      <c r="AE4637" s="118">
        <f t="shared" si="925"/>
        <v>4</v>
      </c>
      <c r="AF4637" s="118">
        <f t="shared" si="925"/>
        <v>4</v>
      </c>
      <c r="AG4637" s="118">
        <f t="shared" si="925"/>
        <v>4</v>
      </c>
      <c r="AH4637" s="118">
        <f t="shared" si="925"/>
        <v>4</v>
      </c>
      <c r="AI4637" s="118">
        <f t="shared" si="925"/>
        <v>4</v>
      </c>
      <c r="AJ4637" s="118">
        <f t="shared" si="925"/>
        <v>4</v>
      </c>
      <c r="AK4637" s="118">
        <f t="shared" si="925"/>
        <v>4</v>
      </c>
      <c r="AL4637" s="118">
        <f t="shared" si="925"/>
        <v>4</v>
      </c>
      <c r="AM4637" s="118">
        <f t="shared" si="925"/>
        <v>4</v>
      </c>
      <c r="AN4637" s="118">
        <f t="shared" si="925"/>
        <v>4</v>
      </c>
      <c r="AQ4637" t="str">
        <f>AQ4628</f>
        <v/>
      </c>
    </row>
    <row r="4638" spans="1:43" ht="14.25" customHeight="1" x14ac:dyDescent="0.25">
      <c r="A4638" s="107" t="str">
        <f>'Run Rate'!A467</f>
        <v>ZOE12387</v>
      </c>
      <c r="B4638" s="135" t="str">
        <f>'Run Rate'!B467</f>
        <v>ZOE Furiosa Pre-Workout 300g Tropical</v>
      </c>
      <c r="C4638" s="135" t="str">
        <f>'Run Rate'!C467</f>
        <v>SPORTSKA PREHRANA</v>
      </c>
      <c r="D4638" s="135" t="str">
        <f>'Run Rate'!D467</f>
        <v>03 BRONZE</v>
      </c>
      <c r="E4638" s="122"/>
      <c r="F4638" s="122"/>
      <c r="G4638" s="122"/>
      <c r="H4638" s="122"/>
      <c r="I4638" s="122"/>
      <c r="J4638" s="122"/>
      <c r="K4638" s="122"/>
      <c r="L4638" s="122"/>
      <c r="M4638" s="122"/>
      <c r="N4638" s="122"/>
      <c r="O4638" s="122"/>
      <c r="P4638" s="122"/>
      <c r="Q4638" s="122"/>
      <c r="R4638" s="122"/>
      <c r="S4638" s="122"/>
      <c r="T4638" s="122"/>
      <c r="U4638" s="122"/>
      <c r="V4638" s="122"/>
      <c r="W4638" s="122"/>
      <c r="X4638" s="122"/>
      <c r="Y4638" s="122"/>
      <c r="Z4638" s="122"/>
      <c r="AA4638" s="122"/>
      <c r="AB4638" s="122"/>
      <c r="AC4638" s="122"/>
      <c r="AD4638" s="122"/>
      <c r="AE4638" s="122"/>
      <c r="AF4638" s="122"/>
      <c r="AG4638" s="122"/>
      <c r="AH4638" s="122"/>
      <c r="AI4638" s="122"/>
      <c r="AJ4638" s="122"/>
      <c r="AK4638" s="122"/>
      <c r="AL4638" s="122"/>
      <c r="AM4638" s="122"/>
      <c r="AN4638" s="122"/>
      <c r="AQ4638" t="str">
        <f>IF(AND(OR($B$1="ALL",$B$1=C4638),OR($E$1="ALL",$E$1=D4638),OR($B$2="ALL",$B$2=A4638),OR($E$2="ALL",IFERROR(SEARCH($E$2,B4638),0)&gt;0)),"MATCH","")</f>
        <v/>
      </c>
    </row>
    <row r="4639" spans="1:43" ht="14.25" customHeight="1" x14ac:dyDescent="0.25">
      <c r="A4639" s="108" t="s">
        <v>1137</v>
      </c>
      <c r="B4639" s="136" t="s">
        <v>1138</v>
      </c>
      <c r="C4639" s="136" t="s">
        <v>1139</v>
      </c>
      <c r="D4639" s="136" t="s">
        <v>1140</v>
      </c>
      <c r="E4639" s="136" t="s">
        <v>1141</v>
      </c>
      <c r="F4639" s="136" t="s">
        <v>1142</v>
      </c>
      <c r="G4639" s="136" t="s">
        <v>1143</v>
      </c>
      <c r="H4639" s="136" t="s">
        <v>1144</v>
      </c>
      <c r="I4639" s="136" t="s">
        <v>1145</v>
      </c>
      <c r="J4639" s="136" t="s">
        <v>1146</v>
      </c>
      <c r="K4639" s="136" t="s">
        <v>1147</v>
      </c>
      <c r="L4639" s="136" t="s">
        <v>1148</v>
      </c>
      <c r="M4639" s="136" t="s">
        <v>1149</v>
      </c>
      <c r="N4639" s="136" t="s">
        <v>1150</v>
      </c>
      <c r="O4639" s="136" t="s">
        <v>1151</v>
      </c>
      <c r="P4639" s="136" t="s">
        <v>1152</v>
      </c>
      <c r="Q4639" s="136" t="s">
        <v>1153</v>
      </c>
      <c r="R4639" s="136" t="s">
        <v>1154</v>
      </c>
      <c r="S4639" s="136" t="s">
        <v>1155</v>
      </c>
      <c r="T4639" s="136" t="s">
        <v>1156</v>
      </c>
      <c r="U4639" s="136" t="s">
        <v>1157</v>
      </c>
      <c r="V4639" s="136" t="s">
        <v>1158</v>
      </c>
      <c r="W4639" s="136" t="s">
        <v>1159</v>
      </c>
      <c r="X4639" s="136" t="s">
        <v>1160</v>
      </c>
      <c r="Y4639" s="136" t="s">
        <v>1161</v>
      </c>
      <c r="Z4639" s="136" t="s">
        <v>1162</v>
      </c>
      <c r="AA4639" s="136" t="s">
        <v>1163</v>
      </c>
      <c r="AB4639" s="137" t="s">
        <v>156</v>
      </c>
      <c r="AC4639" s="137" t="s">
        <v>157</v>
      </c>
      <c r="AD4639" s="137" t="s">
        <v>158</v>
      </c>
      <c r="AE4639" s="137" t="s">
        <v>139</v>
      </c>
      <c r="AF4639" s="138" t="s">
        <v>140</v>
      </c>
      <c r="AG4639" s="138" t="s">
        <v>141</v>
      </c>
      <c r="AH4639" s="138" t="s">
        <v>142</v>
      </c>
      <c r="AI4639" s="138" t="s">
        <v>143</v>
      </c>
      <c r="AJ4639" s="139" t="s">
        <v>144</v>
      </c>
      <c r="AK4639" s="139" t="s">
        <v>145</v>
      </c>
      <c r="AL4639" s="139" t="s">
        <v>146</v>
      </c>
      <c r="AM4639" s="140" t="s">
        <v>147</v>
      </c>
      <c r="AN4639" s="140" t="s">
        <v>148</v>
      </c>
      <c r="AQ4639" t="str">
        <f>AQ4638</f>
        <v/>
      </c>
    </row>
    <row r="4640" spans="1:43" ht="14.25" customHeight="1" x14ac:dyDescent="0.25">
      <c r="A4640" s="99" t="s">
        <v>1164</v>
      </c>
      <c r="B4640" s="112">
        <f>'Run Rate'!E467</f>
        <v>1</v>
      </c>
      <c r="C4640" s="112">
        <f>'Run Rate'!F467</f>
        <v>0</v>
      </c>
      <c r="D4640" s="112">
        <f>'Run Rate'!G467</f>
        <v>0</v>
      </c>
      <c r="E4640" s="112">
        <f>'Run Rate'!H467</f>
        <v>6</v>
      </c>
      <c r="F4640" s="112">
        <f>'Run Rate'!I467</f>
        <v>3</v>
      </c>
      <c r="G4640" s="112">
        <f>'Run Rate'!J467</f>
        <v>2</v>
      </c>
      <c r="H4640" s="112">
        <f>'Run Rate'!K467</f>
        <v>5</v>
      </c>
      <c r="I4640" s="112">
        <f>'Run Rate'!L467</f>
        <v>5</v>
      </c>
      <c r="J4640" s="112">
        <f>'Run Rate'!M467</f>
        <v>6</v>
      </c>
      <c r="K4640" s="112">
        <f>'Run Rate'!N467</f>
        <v>2</v>
      </c>
      <c r="L4640" s="112">
        <f>'Run Rate'!O467</f>
        <v>3</v>
      </c>
      <c r="M4640" s="112">
        <f>'Run Rate'!P467</f>
        <v>2</v>
      </c>
      <c r="N4640" s="112">
        <f>'Run Rate'!Q467</f>
        <v>2</v>
      </c>
      <c r="O4640" s="112">
        <f>'Run Rate'!R467</f>
        <v>1</v>
      </c>
      <c r="P4640" s="112">
        <f>'Run Rate'!S467</f>
        <v>1</v>
      </c>
      <c r="Q4640" s="112">
        <f>'Run Rate'!T467</f>
        <v>4</v>
      </c>
      <c r="R4640" s="112">
        <f>'Run Rate'!U467</f>
        <v>7</v>
      </c>
      <c r="S4640" s="112">
        <f>'Run Rate'!V467</f>
        <v>1</v>
      </c>
      <c r="T4640" s="112">
        <f>'Run Rate'!W467</f>
        <v>1</v>
      </c>
      <c r="U4640" s="112">
        <f>'Run Rate'!X467</f>
        <v>3</v>
      </c>
      <c r="V4640" s="112">
        <f>'Run Rate'!Y467</f>
        <v>2</v>
      </c>
      <c r="W4640" s="112">
        <f>'Run Rate'!Z467</f>
        <v>3</v>
      </c>
      <c r="X4640" s="112">
        <f>'Run Rate'!AA467</f>
        <v>6</v>
      </c>
      <c r="Y4640" s="112">
        <f>'Run Rate'!AB467</f>
        <v>0</v>
      </c>
      <c r="Z4640" s="112">
        <f>'Run Rate'!AC467</f>
        <v>2</v>
      </c>
      <c r="AA4640" s="112">
        <f>'Run Rate'!AD467</f>
        <v>3</v>
      </c>
      <c r="AB4640" s="113">
        <v>2</v>
      </c>
      <c r="AC4640" s="112">
        <v>2</v>
      </c>
      <c r="AD4640" s="112">
        <v>2</v>
      </c>
      <c r="AE4640" s="112">
        <v>2</v>
      </c>
      <c r="AF4640" s="112">
        <v>2</v>
      </c>
      <c r="AG4640" s="112">
        <v>2</v>
      </c>
      <c r="AH4640" s="112">
        <v>2</v>
      </c>
      <c r="AI4640" s="112">
        <v>2</v>
      </c>
      <c r="AJ4640" s="112">
        <v>2</v>
      </c>
      <c r="AK4640" s="112">
        <v>2</v>
      </c>
      <c r="AL4640" s="112">
        <v>2</v>
      </c>
      <c r="AM4640" s="112">
        <v>2</v>
      </c>
      <c r="AN4640" s="112">
        <v>2</v>
      </c>
      <c r="AQ4640" t="str">
        <f>AQ4638</f>
        <v/>
      </c>
    </row>
    <row r="4641" spans="1:43" ht="14.25" customHeight="1" x14ac:dyDescent="0.25">
      <c r="A4641" s="99" t="s">
        <v>1165</v>
      </c>
      <c r="B4641" s="114"/>
      <c r="C4641" s="114"/>
      <c r="D4641" s="114"/>
      <c r="E4641" s="114"/>
      <c r="F4641" s="114"/>
      <c r="G4641" s="114"/>
      <c r="H4641" s="114"/>
      <c r="I4641" s="114"/>
      <c r="J4641" s="114"/>
      <c r="K4641" s="114"/>
      <c r="L4641" s="114"/>
      <c r="M4641" s="114"/>
      <c r="N4641" s="114"/>
      <c r="O4641" s="114"/>
      <c r="P4641" s="114"/>
      <c r="Q4641" s="114"/>
      <c r="R4641" s="114"/>
      <c r="S4641" s="114"/>
      <c r="T4641" s="114"/>
      <c r="U4641" s="114"/>
      <c r="V4641" s="114"/>
      <c r="W4641" s="115"/>
      <c r="X4641" s="115"/>
      <c r="Y4641" s="115"/>
      <c r="Z4641" s="115"/>
      <c r="AA4641" s="112" t="s">
        <v>1166</v>
      </c>
      <c r="AB4641" s="113"/>
      <c r="AC4641" s="112"/>
      <c r="AD4641" s="112"/>
      <c r="AE4641" s="112"/>
      <c r="AF4641" s="112"/>
      <c r="AG4641" s="112"/>
      <c r="AH4641" s="112"/>
      <c r="AI4641" s="112"/>
      <c r="AJ4641" s="112"/>
      <c r="AK4641" s="112"/>
      <c r="AL4641" s="112"/>
      <c r="AM4641" s="112"/>
      <c r="AN4641" s="112"/>
      <c r="AQ4641" t="str">
        <f>AQ4638</f>
        <v/>
      </c>
    </row>
    <row r="4642" spans="1:43" ht="14.25" customHeight="1" x14ac:dyDescent="0.25">
      <c r="A4642" s="99" t="s">
        <v>1167</v>
      </c>
      <c r="B4642" s="114"/>
      <c r="C4642" s="114"/>
      <c r="D4642" s="114"/>
      <c r="E4642" s="114"/>
      <c r="F4642" s="114"/>
      <c r="G4642" s="114"/>
      <c r="H4642" s="114"/>
      <c r="I4642" s="114"/>
      <c r="J4642" s="114"/>
      <c r="K4642" s="114"/>
      <c r="L4642" s="114"/>
      <c r="M4642" s="114"/>
      <c r="N4642" s="114"/>
      <c r="O4642" s="114"/>
      <c r="P4642" s="114"/>
      <c r="Q4642" s="114"/>
      <c r="R4642" s="114"/>
      <c r="S4642" s="114"/>
      <c r="T4642" s="114"/>
      <c r="U4642" s="114"/>
      <c r="V4642" s="114"/>
      <c r="W4642" s="115"/>
      <c r="X4642" s="116"/>
      <c r="Y4642" s="117"/>
      <c r="Z4642" s="115"/>
      <c r="AA4642" s="112" t="s">
        <v>1168</v>
      </c>
      <c r="AB4642" s="113">
        <f>'Demand Input VP'!B2324</f>
        <v>0</v>
      </c>
      <c r="AC4642" s="112">
        <f>'Demand Input VP'!C2324</f>
        <v>0</v>
      </c>
      <c r="AD4642" s="112">
        <f>'Demand Input VP'!D2324</f>
        <v>0</v>
      </c>
      <c r="AE4642" s="112">
        <f>'Demand Input VP'!E2324</f>
        <v>0</v>
      </c>
      <c r="AF4642" s="112">
        <f>'Demand Input VP'!F2324</f>
        <v>0</v>
      </c>
      <c r="AG4642" s="112">
        <f>'Demand Input VP'!G2324</f>
        <v>0</v>
      </c>
      <c r="AH4642" s="112">
        <f>'Demand Input VP'!H2324</f>
        <v>0</v>
      </c>
      <c r="AI4642" s="112">
        <f>'Demand Input VP'!I2324</f>
        <v>0</v>
      </c>
      <c r="AJ4642" s="112">
        <f>'Demand Input VP'!J2324</f>
        <v>0</v>
      </c>
      <c r="AK4642" s="112">
        <f>'Demand Input VP'!K2324</f>
        <v>0</v>
      </c>
      <c r="AL4642" s="112">
        <f>'Demand Input VP'!L2324</f>
        <v>0</v>
      </c>
      <c r="AM4642" s="112">
        <f>'Demand Input VP'!M2324</f>
        <v>0</v>
      </c>
      <c r="AN4642" s="112">
        <f>'Demand Input VP'!N2324</f>
        <v>0</v>
      </c>
      <c r="AQ4642" t="str">
        <f>AQ4638</f>
        <v/>
      </c>
    </row>
    <row r="4643" spans="1:43" ht="14.25" customHeight="1" x14ac:dyDescent="0.25">
      <c r="A4643" s="99" t="s">
        <v>1169</v>
      </c>
      <c r="B4643" s="118"/>
      <c r="C4643" s="118"/>
      <c r="D4643" s="118"/>
      <c r="E4643" s="118"/>
      <c r="F4643" s="118"/>
      <c r="G4643" s="118"/>
      <c r="H4643" s="118"/>
      <c r="I4643" s="118"/>
      <c r="J4643" s="118"/>
      <c r="K4643" s="118"/>
      <c r="L4643" s="118"/>
      <c r="M4643" s="118"/>
      <c r="N4643" s="118"/>
      <c r="O4643" s="118"/>
      <c r="P4643" s="118"/>
      <c r="Q4643" s="118"/>
      <c r="R4643" s="118"/>
      <c r="S4643" s="118"/>
      <c r="T4643" s="118"/>
      <c r="U4643" s="118"/>
      <c r="V4643" s="118"/>
      <c r="W4643" s="115"/>
      <c r="X4643" s="116"/>
      <c r="Y4643" s="117"/>
      <c r="Z4643" s="119"/>
      <c r="AA4643" s="120" t="s">
        <v>1170</v>
      </c>
      <c r="AB4643" s="121">
        <f>'Demand Input VP'!B2323</f>
        <v>0</v>
      </c>
      <c r="AC4643" s="120">
        <f>'Demand Input VP'!C2323</f>
        <v>0</v>
      </c>
      <c r="AD4643" s="120">
        <f>'Demand Input VP'!D2323</f>
        <v>0</v>
      </c>
      <c r="AE4643" s="120">
        <f>'Demand Input VP'!E2323</f>
        <v>0</v>
      </c>
      <c r="AF4643" s="120">
        <f>'Demand Input VP'!F2323</f>
        <v>0</v>
      </c>
      <c r="AG4643" s="120">
        <f>'Demand Input VP'!G2323</f>
        <v>0</v>
      </c>
      <c r="AH4643" s="120">
        <f>'Demand Input VP'!H2323</f>
        <v>0</v>
      </c>
      <c r="AI4643" s="120">
        <f>'Demand Input VP'!I2323</f>
        <v>0</v>
      </c>
      <c r="AJ4643" s="120">
        <f>'Demand Input VP'!J2323</f>
        <v>0</v>
      </c>
      <c r="AK4643" s="120">
        <f>'Demand Input VP'!K2323</f>
        <v>0</v>
      </c>
      <c r="AL4643" s="120">
        <f>'Demand Input VP'!L2323</f>
        <v>0</v>
      </c>
      <c r="AM4643" s="120">
        <f>'Demand Input VP'!M2323</f>
        <v>0</v>
      </c>
      <c r="AN4643" s="120">
        <f>'Demand Input VP'!N2323</f>
        <v>0</v>
      </c>
      <c r="AQ4643" t="str">
        <f>AQ4638</f>
        <v/>
      </c>
    </row>
    <row r="4644" spans="1:43" ht="14.25" customHeight="1" x14ac:dyDescent="0.25">
      <c r="A4644" s="1"/>
      <c r="B4644" s="122"/>
      <c r="C4644" s="122"/>
      <c r="D4644" s="122"/>
      <c r="E4644" s="122"/>
      <c r="F4644" s="122"/>
      <c r="G4644" s="122"/>
      <c r="H4644" s="122"/>
      <c r="I4644" s="122"/>
      <c r="J4644" s="122"/>
      <c r="K4644" s="122"/>
      <c r="L4644" s="122"/>
      <c r="M4644" s="122"/>
      <c r="N4644" s="122"/>
      <c r="O4644" s="122"/>
      <c r="P4644" s="122"/>
      <c r="Q4644" s="122"/>
      <c r="R4644" s="122"/>
      <c r="S4644" s="122"/>
      <c r="T4644" s="122"/>
      <c r="U4644" s="122"/>
      <c r="V4644" s="122"/>
      <c r="W4644" s="123"/>
      <c r="X4644" s="116"/>
      <c r="Y4644" s="117"/>
      <c r="Z4644" s="123"/>
      <c r="AA4644" s="112" t="s">
        <v>1171</v>
      </c>
      <c r="AB4644" s="113">
        <f>'Demand Input MP'!B2324</f>
        <v>0</v>
      </c>
      <c r="AC4644" s="112">
        <f>'Demand Input MP'!C2324</f>
        <v>0</v>
      </c>
      <c r="AD4644" s="112">
        <f>'Demand Input MP'!D2324</f>
        <v>0</v>
      </c>
      <c r="AE4644" s="112">
        <f>'Demand Input MP'!E2324</f>
        <v>0</v>
      </c>
      <c r="AF4644" s="112">
        <f>'Demand Input MP'!F2324</f>
        <v>0</v>
      </c>
      <c r="AG4644" s="112">
        <f>'Demand Input MP'!G2324</f>
        <v>0</v>
      </c>
      <c r="AH4644" s="112">
        <f>'Demand Input MP'!H2324</f>
        <v>0</v>
      </c>
      <c r="AI4644" s="112">
        <f>'Demand Input MP'!I2324</f>
        <v>0</v>
      </c>
      <c r="AJ4644" s="112">
        <f>'Demand Input MP'!J2324</f>
        <v>0</v>
      </c>
      <c r="AK4644" s="112">
        <f>'Demand Input MP'!K2324</f>
        <v>0</v>
      </c>
      <c r="AL4644" s="112">
        <f>'Demand Input MP'!L2324</f>
        <v>0</v>
      </c>
      <c r="AM4644" s="112">
        <f>'Demand Input MP'!M2324</f>
        <v>0</v>
      </c>
      <c r="AN4644" s="112">
        <f>'Demand Input MP'!N2324</f>
        <v>0</v>
      </c>
      <c r="AQ4644" t="str">
        <f>AQ4638</f>
        <v/>
      </c>
    </row>
    <row r="4645" spans="1:43" ht="14.25" customHeight="1" x14ac:dyDescent="0.25">
      <c r="A4645" s="1"/>
      <c r="B4645" s="122"/>
      <c r="C4645" s="122"/>
      <c r="D4645" s="122"/>
      <c r="E4645" s="122"/>
      <c r="F4645" s="122"/>
      <c r="G4645" s="122"/>
      <c r="H4645" s="122"/>
      <c r="I4645" s="122"/>
      <c r="J4645" s="122"/>
      <c r="K4645" s="122"/>
      <c r="L4645" s="122"/>
      <c r="M4645" s="122"/>
      <c r="N4645" s="122"/>
      <c r="O4645" s="122"/>
      <c r="P4645" s="122"/>
      <c r="Q4645" s="122"/>
      <c r="R4645" s="122"/>
      <c r="S4645" s="122"/>
      <c r="T4645" s="122"/>
      <c r="U4645" s="122"/>
      <c r="V4645" s="124" t="s">
        <v>91</v>
      </c>
      <c r="W4645" s="125">
        <f>IFERROR(IF(SUM('Run Rate History'!E467:AD467)&gt;0,(SUMPRODUCT((B4640:AA4640&gt;=PERCENTILE(B4640:AA4640,0.1))*(B4640:AA4640&lt;=PERCENTILE(B4640:AA4640,0.9))*B4640:AA4640)+SUMPRODUCT(('Run Rate History'!E467:AD467&gt;=PERCENTILE(B4640:AA4640,0.1))*('Run Rate History'!E467:AD467&lt;=PERCENTILE(B4640:AA4640,0.9))*'Run Rate History'!E467:AD467))/(SUMPRODUCT((B4640:AA4640&gt;=PERCENTILE(B4640:AA4640,0.1))*(B4640:AA4640&lt;=PERCENTILE(B4640:AA4640,0.9))*1)+SUMPRODUCT(('Run Rate History'!E467:AD467&gt;=PERCENTILE(B4640:AA4640,0.1))*('Run Rate History'!E467:AD467&lt;=PERCENTILE(B4640:AA4640,0.9))*1)),TRIMMEAN(B4640:AA4640,0.15)),0)</f>
        <v>3</v>
      </c>
      <c r="X4645" s="126" t="s">
        <v>1172</v>
      </c>
      <c r="Y4645" s="127">
        <f>SUM(B4640:AA4640)/26</f>
        <v>2.7307692307692308</v>
      </c>
      <c r="Z4645" s="128"/>
      <c r="AA4645" s="112" t="s">
        <v>1173</v>
      </c>
      <c r="AB4645" s="113">
        <f>'Demand Input MP'!B2323</f>
        <v>0</v>
      </c>
      <c r="AC4645" s="112">
        <f>'Demand Input MP'!C2323</f>
        <v>0</v>
      </c>
      <c r="AD4645" s="112">
        <f>'Demand Input MP'!D2323</f>
        <v>0</v>
      </c>
      <c r="AE4645" s="112">
        <f>'Demand Input MP'!E2323</f>
        <v>0</v>
      </c>
      <c r="AF4645" s="112">
        <f>'Demand Input MP'!F2323</f>
        <v>0</v>
      </c>
      <c r="AG4645" s="112">
        <f>'Demand Input MP'!G2323</f>
        <v>0</v>
      </c>
      <c r="AH4645" s="112">
        <f>'Demand Input MP'!H2323</f>
        <v>0</v>
      </c>
      <c r="AI4645" s="112">
        <f>'Demand Input MP'!I2323</f>
        <v>0</v>
      </c>
      <c r="AJ4645" s="112">
        <f>'Demand Input MP'!J2323</f>
        <v>0</v>
      </c>
      <c r="AK4645" s="112">
        <f>'Demand Input MP'!K2323</f>
        <v>0</v>
      </c>
      <c r="AL4645" s="112">
        <f>'Demand Input MP'!L2323</f>
        <v>0</v>
      </c>
      <c r="AM4645" s="112">
        <f>'Demand Input MP'!M2323</f>
        <v>0</v>
      </c>
      <c r="AN4645" s="112">
        <f>'Demand Input MP'!N2323</f>
        <v>0</v>
      </c>
      <c r="AQ4645" t="str">
        <f>AQ4638</f>
        <v/>
      </c>
    </row>
    <row r="4646" spans="1:43" ht="14.25" customHeight="1" x14ac:dyDescent="0.25">
      <c r="A4646" s="1"/>
      <c r="B4646" s="122"/>
      <c r="C4646" s="122"/>
      <c r="D4646" s="122"/>
      <c r="E4646" s="122"/>
      <c r="F4646" s="122"/>
      <c r="G4646" s="122"/>
      <c r="H4646" s="122"/>
      <c r="I4646" s="122"/>
      <c r="J4646" s="122"/>
      <c r="K4646" s="122"/>
      <c r="L4646" s="122"/>
      <c r="M4646" s="122"/>
      <c r="N4646" s="122"/>
      <c r="O4646" s="122"/>
      <c r="P4646" s="122"/>
      <c r="Q4646" s="122"/>
      <c r="R4646" s="122"/>
      <c r="S4646" s="122"/>
      <c r="T4646" s="122"/>
      <c r="U4646" s="122"/>
      <c r="V4646" s="124" t="s">
        <v>94</v>
      </c>
      <c r="W4646" s="125">
        <f>IFERROR((1*MIN(MAX(X4640,0.5*IF(SUM('Run Rate History'!E467:AD467)&gt;0,(MEDIAN(IF(B4640:AA4640&gt;0,B4640:AA4640))+MEDIAN(IF('Run Rate History'!E467:AD467&gt;0,'Run Rate History'!E467:AD467)))/2,MEDIAN(IF(B4640:AA4640&gt;0,B4640:AA4640)))),2*IF(SUM('Run Rate History'!E467:AD467)&gt;0,(MEDIAN(IF(B4640:AA4640&gt;0,B4640:AA4640))+MEDIAN(IF('Run Rate History'!E467:AD467&gt;0,'Run Rate History'!E467:AD467)))/2,MEDIAN(IF(B4640:AA4640&gt;0,B4640:AA4640))))+2*MIN(MAX(Y4640,0.5*IF(SUM('Run Rate History'!E467:AD467)&gt;0,(MEDIAN(IF(B4640:AA4640&gt;0,B4640:AA4640))+MEDIAN(IF('Run Rate History'!E467:AD467&gt;0,'Run Rate History'!E467:AD467)))/2,MEDIAN(IF(B4640:AA4640&gt;0,B4640:AA4640)))),2*IF(SUM('Run Rate History'!E467:AD467)&gt;0,(MEDIAN(IF(B4640:AA4640&gt;0,B4640:AA4640))+MEDIAN(IF('Run Rate History'!E467:AD467&gt;0,'Run Rate History'!E467:AD467)))/2,MEDIAN(IF(B4640:AA4640&gt;0,B4640:AA4640))))+3*MIN(MAX(Z4640,0.5*IF(SUM('Run Rate History'!E467:AD467)&gt;0,(MEDIAN(IF(B4640:AA4640&gt;0,B4640:AA4640))+MEDIAN(IF('Run Rate History'!E467:AD467&gt;0,'Run Rate History'!E467:AD467)))/2,MEDIAN(IF(B4640:AA4640&gt;0,B4640:AA4640)))),2*IF(SUM('Run Rate History'!E467:AD467)&gt;0,(MEDIAN(IF(B4640:AA4640&gt;0,B4640:AA4640))+MEDIAN(IF('Run Rate History'!E467:AD467&gt;0,'Run Rate History'!E467:AD467)))/2,MEDIAN(IF(B4640:AA4640&gt;0,B4640:AA4640))))+4*MIN(MAX(AA4640,0.5*IF(SUM('Run Rate History'!E467:AD467)&gt;0,(MEDIAN(IF(B4640:AA4640&gt;0,B4640:AA4640))+MEDIAN(IF('Run Rate History'!E467:AD467&gt;0,'Run Rate History'!E467:AD467)))/2,MEDIAN(IF(B4640:AA4640&gt;0,B4640:AA4640)))),2*IF(SUM('Run Rate History'!E467:AD467)&gt;0,(MEDIAN(IF(B4640:AA4640&gt;0,B4640:AA4640))+MEDIAN(IF('Run Rate History'!E467:AD467&gt;0,'Run Rate History'!E467:AD467)))/2,MEDIAN(IF(B4640:AA4640&gt;0,B4640:AA4640)))))/10,0)</f>
        <v>2.625</v>
      </c>
      <c r="X4646" s="129" t="s">
        <v>1174</v>
      </c>
      <c r="Y4646" s="130">
        <f>IFERROR(VLOOKUP(A4638,'Stanje zaliha'!A:E,5,FALSE()),0)</f>
        <v>287</v>
      </c>
      <c r="Z4646" s="131"/>
      <c r="AA4646" s="113" t="s">
        <v>1175</v>
      </c>
      <c r="AB4646" s="118">
        <f t="shared" ref="AB4646:AN4646" si="926">SUM(AB4642:AB4645)</f>
        <v>0</v>
      </c>
      <c r="AC4646" s="118">
        <f t="shared" si="926"/>
        <v>0</v>
      </c>
      <c r="AD4646" s="118">
        <f t="shared" si="926"/>
        <v>0</v>
      </c>
      <c r="AE4646" s="118">
        <f t="shared" si="926"/>
        <v>0</v>
      </c>
      <c r="AF4646" s="118">
        <f t="shared" si="926"/>
        <v>0</v>
      </c>
      <c r="AG4646" s="118">
        <f t="shared" si="926"/>
        <v>0</v>
      </c>
      <c r="AH4646" s="118">
        <f t="shared" si="926"/>
        <v>0</v>
      </c>
      <c r="AI4646" s="118">
        <f t="shared" si="926"/>
        <v>0</v>
      </c>
      <c r="AJ4646" s="118">
        <f t="shared" si="926"/>
        <v>0</v>
      </c>
      <c r="AK4646" s="118">
        <f t="shared" si="926"/>
        <v>0</v>
      </c>
      <c r="AL4646" s="118">
        <f t="shared" si="926"/>
        <v>0</v>
      </c>
      <c r="AM4646" s="118">
        <f t="shared" si="926"/>
        <v>0</v>
      </c>
      <c r="AN4646" s="118">
        <f t="shared" si="926"/>
        <v>0</v>
      </c>
      <c r="AQ4646" t="str">
        <f>AQ4638</f>
        <v/>
      </c>
    </row>
    <row r="4647" spans="1:43" ht="14.25" customHeight="1" x14ac:dyDescent="0.25">
      <c r="A4647" s="1"/>
      <c r="B4647" s="122"/>
      <c r="C4647" s="122"/>
      <c r="D4647" s="122"/>
      <c r="E4647" s="122"/>
      <c r="F4647" s="122"/>
      <c r="G4647" s="122"/>
      <c r="H4647" s="122"/>
      <c r="I4647" s="122"/>
      <c r="J4647" s="122"/>
      <c r="K4647" s="122"/>
      <c r="L4647" s="122"/>
      <c r="M4647" s="122"/>
      <c r="N4647" s="122"/>
      <c r="O4647" s="122"/>
      <c r="P4647" s="122"/>
      <c r="Q4647" s="122"/>
      <c r="R4647" s="122"/>
      <c r="S4647" s="122"/>
      <c r="T4647" s="122"/>
      <c r="U4647" s="122"/>
      <c r="V4647" s="124" t="s">
        <v>95</v>
      </c>
      <c r="W4647" s="125">
        <f>IFERROR(0.6*W4646+0.4*W4645,0)</f>
        <v>2.7750000000000004</v>
      </c>
      <c r="X4647" s="132" t="s">
        <v>1176</v>
      </c>
      <c r="Y4647" s="133">
        <f>IFERROR(SUMIF('Popis poslanih narudžbi'!A:A,A4638,'Popis poslanih narudžbi'!C:C),0)</f>
        <v>0</v>
      </c>
      <c r="Z4647" s="131"/>
      <c r="AA4647" s="134" t="s">
        <v>1177</v>
      </c>
      <c r="AB4647" s="118">
        <f t="shared" ref="AB4647:AN4647" si="927">AB4640+AB4646</f>
        <v>2</v>
      </c>
      <c r="AC4647" s="118">
        <f t="shared" si="927"/>
        <v>2</v>
      </c>
      <c r="AD4647" s="118">
        <f t="shared" si="927"/>
        <v>2</v>
      </c>
      <c r="AE4647" s="118">
        <f t="shared" si="927"/>
        <v>2</v>
      </c>
      <c r="AF4647" s="118">
        <f t="shared" si="927"/>
        <v>2</v>
      </c>
      <c r="AG4647" s="118">
        <f t="shared" si="927"/>
        <v>2</v>
      </c>
      <c r="AH4647" s="118">
        <f t="shared" si="927"/>
        <v>2</v>
      </c>
      <c r="AI4647" s="118">
        <f t="shared" si="927"/>
        <v>2</v>
      </c>
      <c r="AJ4647" s="118">
        <f t="shared" si="927"/>
        <v>2</v>
      </c>
      <c r="AK4647" s="118">
        <f t="shared" si="927"/>
        <v>2</v>
      </c>
      <c r="AL4647" s="118">
        <f t="shared" si="927"/>
        <v>2</v>
      </c>
      <c r="AM4647" s="118">
        <f t="shared" si="927"/>
        <v>2</v>
      </c>
      <c r="AN4647" s="118">
        <f t="shared" si="927"/>
        <v>2</v>
      </c>
      <c r="AQ4647" t="str">
        <f>AQ4638</f>
        <v/>
      </c>
    </row>
    <row r="4648" spans="1:43" ht="14.25" customHeight="1" x14ac:dyDescent="0.25">
      <c r="A4648" s="107" t="str">
        <f>'Run Rate'!A468</f>
        <v>ATC06636</v>
      </c>
      <c r="B4648" s="135" t="str">
        <f>'Run Rate'!B468</f>
        <v>Šipka olimpijska Performance, 220cm-50mm-20kg, nosivost 680kg</v>
      </c>
      <c r="C4648" s="135" t="str">
        <f>'Run Rate'!C468</f>
        <v>FITNESS OPREMA</v>
      </c>
      <c r="D4648" s="135" t="str">
        <f>'Run Rate'!D468</f>
        <v>03 BRONZE</v>
      </c>
      <c r="E4648" s="122"/>
      <c r="F4648" s="122"/>
      <c r="G4648" s="122"/>
      <c r="H4648" s="122"/>
      <c r="I4648" s="122"/>
      <c r="J4648" s="122"/>
      <c r="K4648" s="122"/>
      <c r="L4648" s="122"/>
      <c r="M4648" s="122"/>
      <c r="N4648" s="122"/>
      <c r="O4648" s="122"/>
      <c r="P4648" s="122"/>
      <c r="Q4648" s="122"/>
      <c r="R4648" s="122"/>
      <c r="S4648" s="122"/>
      <c r="T4648" s="122"/>
      <c r="U4648" s="122"/>
      <c r="V4648" s="122"/>
      <c r="W4648" s="122"/>
      <c r="X4648" s="122"/>
      <c r="Y4648" s="122"/>
      <c r="Z4648" s="122"/>
      <c r="AA4648" s="122"/>
      <c r="AB4648" s="122"/>
      <c r="AC4648" s="122"/>
      <c r="AD4648" s="122"/>
      <c r="AE4648" s="122"/>
      <c r="AF4648" s="122"/>
      <c r="AG4648" s="122"/>
      <c r="AH4648" s="122"/>
      <c r="AI4648" s="122"/>
      <c r="AJ4648" s="122"/>
      <c r="AK4648" s="122"/>
      <c r="AL4648" s="122"/>
      <c r="AM4648" s="122"/>
      <c r="AN4648" s="122"/>
      <c r="AQ4648" t="str">
        <f>IF(AND(OR($B$1="ALL",$B$1=C4648),OR($E$1="ALL",$E$1=D4648),OR($B$2="ALL",$B$2=A4648),OR($E$2="ALL",IFERROR(SEARCH($E$2,B4648),0)&gt;0)),"MATCH","")</f>
        <v/>
      </c>
    </row>
    <row r="4649" spans="1:43" ht="14.25" customHeight="1" x14ac:dyDescent="0.25">
      <c r="A4649" s="108" t="s">
        <v>1137</v>
      </c>
      <c r="B4649" s="136" t="s">
        <v>1138</v>
      </c>
      <c r="C4649" s="136" t="s">
        <v>1139</v>
      </c>
      <c r="D4649" s="136" t="s">
        <v>1140</v>
      </c>
      <c r="E4649" s="136" t="s">
        <v>1141</v>
      </c>
      <c r="F4649" s="136" t="s">
        <v>1142</v>
      </c>
      <c r="G4649" s="136" t="s">
        <v>1143</v>
      </c>
      <c r="H4649" s="136" t="s">
        <v>1144</v>
      </c>
      <c r="I4649" s="136" t="s">
        <v>1145</v>
      </c>
      <c r="J4649" s="136" t="s">
        <v>1146</v>
      </c>
      <c r="K4649" s="136" t="s">
        <v>1147</v>
      </c>
      <c r="L4649" s="136" t="s">
        <v>1148</v>
      </c>
      <c r="M4649" s="136" t="s">
        <v>1149</v>
      </c>
      <c r="N4649" s="136" t="s">
        <v>1150</v>
      </c>
      <c r="O4649" s="136" t="s">
        <v>1151</v>
      </c>
      <c r="P4649" s="136" t="s">
        <v>1152</v>
      </c>
      <c r="Q4649" s="136" t="s">
        <v>1153</v>
      </c>
      <c r="R4649" s="136" t="s">
        <v>1154</v>
      </c>
      <c r="S4649" s="136" t="s">
        <v>1155</v>
      </c>
      <c r="T4649" s="136" t="s">
        <v>1156</v>
      </c>
      <c r="U4649" s="136" t="s">
        <v>1157</v>
      </c>
      <c r="V4649" s="136" t="s">
        <v>1158</v>
      </c>
      <c r="W4649" s="136" t="s">
        <v>1159</v>
      </c>
      <c r="X4649" s="136" t="s">
        <v>1160</v>
      </c>
      <c r="Y4649" s="136" t="s">
        <v>1161</v>
      </c>
      <c r="Z4649" s="136" t="s">
        <v>1162</v>
      </c>
      <c r="AA4649" s="136" t="s">
        <v>1163</v>
      </c>
      <c r="AB4649" s="137" t="s">
        <v>156</v>
      </c>
      <c r="AC4649" s="137" t="s">
        <v>157</v>
      </c>
      <c r="AD4649" s="137" t="s">
        <v>158</v>
      </c>
      <c r="AE4649" s="137" t="s">
        <v>139</v>
      </c>
      <c r="AF4649" s="138" t="s">
        <v>140</v>
      </c>
      <c r="AG4649" s="138" t="s">
        <v>141</v>
      </c>
      <c r="AH4649" s="138" t="s">
        <v>142</v>
      </c>
      <c r="AI4649" s="138" t="s">
        <v>143</v>
      </c>
      <c r="AJ4649" s="139" t="s">
        <v>144</v>
      </c>
      <c r="AK4649" s="139" t="s">
        <v>145</v>
      </c>
      <c r="AL4649" s="139" t="s">
        <v>146</v>
      </c>
      <c r="AM4649" s="140" t="s">
        <v>147</v>
      </c>
      <c r="AN4649" s="140" t="s">
        <v>148</v>
      </c>
      <c r="AQ4649" t="str">
        <f>AQ4648</f>
        <v/>
      </c>
    </row>
    <row r="4650" spans="1:43" ht="14.25" customHeight="1" x14ac:dyDescent="0.25">
      <c r="A4650" s="99" t="s">
        <v>1164</v>
      </c>
      <c r="B4650" s="112">
        <f>'Run Rate'!E468</f>
        <v>0</v>
      </c>
      <c r="C4650" s="112">
        <f>'Run Rate'!F468</f>
        <v>0</v>
      </c>
      <c r="D4650" s="112">
        <f>'Run Rate'!G468</f>
        <v>0</v>
      </c>
      <c r="E4650" s="112">
        <f>'Run Rate'!H468</f>
        <v>3</v>
      </c>
      <c r="F4650" s="112">
        <f>'Run Rate'!I468</f>
        <v>0</v>
      </c>
      <c r="G4650" s="112">
        <f>'Run Rate'!J468</f>
        <v>0</v>
      </c>
      <c r="H4650" s="112">
        <f>'Run Rate'!K468</f>
        <v>2</v>
      </c>
      <c r="I4650" s="112">
        <f>'Run Rate'!L468</f>
        <v>0</v>
      </c>
      <c r="J4650" s="112">
        <f>'Run Rate'!M468</f>
        <v>1</v>
      </c>
      <c r="K4650" s="112">
        <f>'Run Rate'!N468</f>
        <v>0</v>
      </c>
      <c r="L4650" s="112">
        <f>'Run Rate'!O468</f>
        <v>0</v>
      </c>
      <c r="M4650" s="112">
        <f>'Run Rate'!P468</f>
        <v>0</v>
      </c>
      <c r="N4650" s="112">
        <f>'Run Rate'!Q468</f>
        <v>0</v>
      </c>
      <c r="O4650" s="112">
        <f>'Run Rate'!R468</f>
        <v>0</v>
      </c>
      <c r="P4650" s="112">
        <f>'Run Rate'!S468</f>
        <v>0</v>
      </c>
      <c r="Q4650" s="112">
        <f>'Run Rate'!T468</f>
        <v>0</v>
      </c>
      <c r="R4650" s="112">
        <f>'Run Rate'!U468</f>
        <v>1</v>
      </c>
      <c r="S4650" s="112">
        <f>'Run Rate'!V468</f>
        <v>1</v>
      </c>
      <c r="T4650" s="112">
        <f>'Run Rate'!W468</f>
        <v>0</v>
      </c>
      <c r="U4650" s="112">
        <f>'Run Rate'!X468</f>
        <v>0</v>
      </c>
      <c r="V4650" s="112">
        <f>'Run Rate'!Y468</f>
        <v>0</v>
      </c>
      <c r="W4650" s="112">
        <f>'Run Rate'!Z468</f>
        <v>0</v>
      </c>
      <c r="X4650" s="112">
        <f>'Run Rate'!AA468</f>
        <v>0</v>
      </c>
      <c r="Y4650" s="112">
        <f>'Run Rate'!AB468</f>
        <v>0</v>
      </c>
      <c r="Z4650" s="112">
        <f>'Run Rate'!AC468</f>
        <v>0</v>
      </c>
      <c r="AA4650" s="112">
        <f>'Run Rate'!AD468</f>
        <v>0</v>
      </c>
      <c r="AB4650" s="113">
        <v>0</v>
      </c>
      <c r="AC4650" s="112">
        <v>0</v>
      </c>
      <c r="AD4650" s="112">
        <v>0</v>
      </c>
      <c r="AE4650" s="112">
        <v>0</v>
      </c>
      <c r="AF4650" s="112">
        <v>0</v>
      </c>
      <c r="AG4650" s="112">
        <v>0</v>
      </c>
      <c r="AH4650" s="112">
        <v>0</v>
      </c>
      <c r="AI4650" s="112">
        <v>0</v>
      </c>
      <c r="AJ4650" s="112">
        <v>0</v>
      </c>
      <c r="AK4650" s="112">
        <v>0</v>
      </c>
      <c r="AL4650" s="112">
        <v>0</v>
      </c>
      <c r="AM4650" s="112">
        <v>0</v>
      </c>
      <c r="AN4650" s="112">
        <v>0</v>
      </c>
      <c r="AQ4650" t="str">
        <f>AQ4648</f>
        <v/>
      </c>
    </row>
    <row r="4651" spans="1:43" ht="14.25" customHeight="1" x14ac:dyDescent="0.25">
      <c r="A4651" s="99" t="s">
        <v>1165</v>
      </c>
      <c r="B4651" s="114"/>
      <c r="C4651" s="114"/>
      <c r="D4651" s="114"/>
      <c r="E4651" s="114"/>
      <c r="F4651" s="114"/>
      <c r="G4651" s="114"/>
      <c r="H4651" s="114"/>
      <c r="I4651" s="114"/>
      <c r="J4651" s="114"/>
      <c r="K4651" s="114"/>
      <c r="L4651" s="114"/>
      <c r="M4651" s="114"/>
      <c r="N4651" s="114"/>
      <c r="O4651" s="114"/>
      <c r="P4651" s="114"/>
      <c r="Q4651" s="114"/>
      <c r="R4651" s="114"/>
      <c r="S4651" s="114"/>
      <c r="T4651" s="114"/>
      <c r="U4651" s="114"/>
      <c r="V4651" s="114"/>
      <c r="W4651" s="115"/>
      <c r="X4651" s="115"/>
      <c r="Y4651" s="115"/>
      <c r="Z4651" s="115"/>
      <c r="AA4651" s="112" t="s">
        <v>1166</v>
      </c>
      <c r="AB4651" s="113"/>
      <c r="AC4651" s="112"/>
      <c r="AD4651" s="112"/>
      <c r="AE4651" s="112"/>
      <c r="AF4651" s="112"/>
      <c r="AG4651" s="112"/>
      <c r="AH4651" s="112"/>
      <c r="AI4651" s="112"/>
      <c r="AJ4651" s="112"/>
      <c r="AK4651" s="112"/>
      <c r="AL4651" s="112"/>
      <c r="AM4651" s="112"/>
      <c r="AN4651" s="112"/>
      <c r="AQ4651" t="str">
        <f>AQ4648</f>
        <v/>
      </c>
    </row>
    <row r="4652" spans="1:43" ht="14.25" customHeight="1" x14ac:dyDescent="0.25">
      <c r="A4652" s="99" t="s">
        <v>1167</v>
      </c>
      <c r="B4652" s="114"/>
      <c r="C4652" s="114"/>
      <c r="D4652" s="114"/>
      <c r="E4652" s="114"/>
      <c r="F4652" s="114"/>
      <c r="G4652" s="114"/>
      <c r="H4652" s="114"/>
      <c r="I4652" s="114"/>
      <c r="J4652" s="114"/>
      <c r="K4652" s="114"/>
      <c r="L4652" s="114"/>
      <c r="M4652" s="114"/>
      <c r="N4652" s="114"/>
      <c r="O4652" s="114"/>
      <c r="P4652" s="114"/>
      <c r="Q4652" s="114"/>
      <c r="R4652" s="114"/>
      <c r="S4652" s="114"/>
      <c r="T4652" s="114"/>
      <c r="U4652" s="114"/>
      <c r="V4652" s="114"/>
      <c r="W4652" s="115"/>
      <c r="X4652" s="116"/>
      <c r="Y4652" s="117"/>
      <c r="Z4652" s="115"/>
      <c r="AA4652" s="112" t="s">
        <v>1168</v>
      </c>
      <c r="AB4652" s="113">
        <f>'Demand Input VP'!B2329</f>
        <v>0</v>
      </c>
      <c r="AC4652" s="112">
        <f>'Demand Input VP'!C2329</f>
        <v>0</v>
      </c>
      <c r="AD4652" s="112">
        <f>'Demand Input VP'!D2329</f>
        <v>0</v>
      </c>
      <c r="AE4652" s="112">
        <f>'Demand Input VP'!E2329</f>
        <v>0</v>
      </c>
      <c r="AF4652" s="112">
        <f>'Demand Input VP'!F2329</f>
        <v>0</v>
      </c>
      <c r="AG4652" s="112">
        <f>'Demand Input VP'!G2329</f>
        <v>0</v>
      </c>
      <c r="AH4652" s="112">
        <f>'Demand Input VP'!H2329</f>
        <v>0</v>
      </c>
      <c r="AI4652" s="112">
        <f>'Demand Input VP'!I2329</f>
        <v>0</v>
      </c>
      <c r="AJ4652" s="112">
        <f>'Demand Input VP'!J2329</f>
        <v>0</v>
      </c>
      <c r="AK4652" s="112">
        <f>'Demand Input VP'!K2329</f>
        <v>0</v>
      </c>
      <c r="AL4652" s="112">
        <f>'Demand Input VP'!L2329</f>
        <v>0</v>
      </c>
      <c r="AM4652" s="112">
        <f>'Demand Input VP'!M2329</f>
        <v>0</v>
      </c>
      <c r="AN4652" s="112">
        <f>'Demand Input VP'!N2329</f>
        <v>0</v>
      </c>
      <c r="AQ4652" t="str">
        <f>AQ4648</f>
        <v/>
      </c>
    </row>
    <row r="4653" spans="1:43" ht="14.25" customHeight="1" x14ac:dyDescent="0.25">
      <c r="A4653" s="99" t="s">
        <v>1169</v>
      </c>
      <c r="B4653" s="118"/>
      <c r="C4653" s="118"/>
      <c r="D4653" s="118"/>
      <c r="E4653" s="118"/>
      <c r="F4653" s="118"/>
      <c r="G4653" s="118"/>
      <c r="H4653" s="118"/>
      <c r="I4653" s="118"/>
      <c r="J4653" s="118"/>
      <c r="K4653" s="118"/>
      <c r="L4653" s="118"/>
      <c r="M4653" s="118"/>
      <c r="N4653" s="118"/>
      <c r="O4653" s="118"/>
      <c r="P4653" s="118"/>
      <c r="Q4653" s="118"/>
      <c r="R4653" s="118"/>
      <c r="S4653" s="118"/>
      <c r="T4653" s="118"/>
      <c r="U4653" s="118"/>
      <c r="V4653" s="118"/>
      <c r="W4653" s="115"/>
      <c r="X4653" s="116"/>
      <c r="Y4653" s="117"/>
      <c r="Z4653" s="119"/>
      <c r="AA4653" s="120" t="s">
        <v>1170</v>
      </c>
      <c r="AB4653" s="121">
        <f>'Demand Input VP'!B2328</f>
        <v>0</v>
      </c>
      <c r="AC4653" s="120">
        <f>'Demand Input VP'!C2328</f>
        <v>0</v>
      </c>
      <c r="AD4653" s="120">
        <f>'Demand Input VP'!D2328</f>
        <v>0</v>
      </c>
      <c r="AE4653" s="120">
        <f>'Demand Input VP'!E2328</f>
        <v>0</v>
      </c>
      <c r="AF4653" s="120">
        <f>'Demand Input VP'!F2328</f>
        <v>0</v>
      </c>
      <c r="AG4653" s="120">
        <f>'Demand Input VP'!G2328</f>
        <v>0</v>
      </c>
      <c r="AH4653" s="120">
        <f>'Demand Input VP'!H2328</f>
        <v>0</v>
      </c>
      <c r="AI4653" s="120">
        <f>'Demand Input VP'!I2328</f>
        <v>0</v>
      </c>
      <c r="AJ4653" s="120">
        <f>'Demand Input VP'!J2328</f>
        <v>0</v>
      </c>
      <c r="AK4653" s="120">
        <f>'Demand Input VP'!K2328</f>
        <v>0</v>
      </c>
      <c r="AL4653" s="120">
        <f>'Demand Input VP'!L2328</f>
        <v>0</v>
      </c>
      <c r="AM4653" s="120">
        <f>'Demand Input VP'!M2328</f>
        <v>0</v>
      </c>
      <c r="AN4653" s="120">
        <f>'Demand Input VP'!N2328</f>
        <v>0</v>
      </c>
      <c r="AQ4653" t="str">
        <f>AQ4648</f>
        <v/>
      </c>
    </row>
    <row r="4654" spans="1:43" ht="14.25" customHeight="1" x14ac:dyDescent="0.25">
      <c r="A4654" s="1"/>
      <c r="B4654" s="122"/>
      <c r="C4654" s="122"/>
      <c r="D4654" s="122"/>
      <c r="E4654" s="122"/>
      <c r="F4654" s="122"/>
      <c r="G4654" s="122"/>
      <c r="H4654" s="122"/>
      <c r="I4654" s="122"/>
      <c r="J4654" s="122"/>
      <c r="K4654" s="122"/>
      <c r="L4654" s="122"/>
      <c r="M4654" s="122"/>
      <c r="N4654" s="122"/>
      <c r="O4654" s="122"/>
      <c r="P4654" s="122"/>
      <c r="Q4654" s="122"/>
      <c r="R4654" s="122"/>
      <c r="S4654" s="122"/>
      <c r="T4654" s="122"/>
      <c r="U4654" s="122"/>
      <c r="V4654" s="122"/>
      <c r="W4654" s="123"/>
      <c r="X4654" s="116"/>
      <c r="Y4654" s="117"/>
      <c r="Z4654" s="123"/>
      <c r="AA4654" s="112" t="s">
        <v>1171</v>
      </c>
      <c r="AB4654" s="113">
        <f>'Demand Input MP'!B2329</f>
        <v>0</v>
      </c>
      <c r="AC4654" s="112">
        <f>'Demand Input MP'!C2329</f>
        <v>0</v>
      </c>
      <c r="AD4654" s="112">
        <f>'Demand Input MP'!D2329</f>
        <v>0</v>
      </c>
      <c r="AE4654" s="112">
        <f>'Demand Input MP'!E2329</f>
        <v>0</v>
      </c>
      <c r="AF4654" s="112">
        <f>'Demand Input MP'!F2329</f>
        <v>0</v>
      </c>
      <c r="AG4654" s="112">
        <f>'Demand Input MP'!G2329</f>
        <v>0</v>
      </c>
      <c r="AH4654" s="112">
        <f>'Demand Input MP'!H2329</f>
        <v>0</v>
      </c>
      <c r="AI4654" s="112">
        <f>'Demand Input MP'!I2329</f>
        <v>0</v>
      </c>
      <c r="AJ4654" s="112">
        <f>'Demand Input MP'!J2329</f>
        <v>0</v>
      </c>
      <c r="AK4654" s="112">
        <f>'Demand Input MP'!K2329</f>
        <v>0</v>
      </c>
      <c r="AL4654" s="112">
        <f>'Demand Input MP'!L2329</f>
        <v>0</v>
      </c>
      <c r="AM4654" s="112">
        <f>'Demand Input MP'!M2329</f>
        <v>0</v>
      </c>
      <c r="AN4654" s="112">
        <f>'Demand Input MP'!N2329</f>
        <v>0</v>
      </c>
      <c r="AQ4654" t="str">
        <f>AQ4648</f>
        <v/>
      </c>
    </row>
    <row r="4655" spans="1:43" ht="14.25" customHeight="1" x14ac:dyDescent="0.25">
      <c r="A4655" s="1"/>
      <c r="B4655" s="122"/>
      <c r="C4655" s="122"/>
      <c r="D4655" s="122"/>
      <c r="E4655" s="122"/>
      <c r="F4655" s="122"/>
      <c r="G4655" s="122"/>
      <c r="H4655" s="122"/>
      <c r="I4655" s="122"/>
      <c r="J4655" s="122"/>
      <c r="K4655" s="122"/>
      <c r="L4655" s="122"/>
      <c r="M4655" s="122"/>
      <c r="N4655" s="122"/>
      <c r="O4655" s="122"/>
      <c r="P4655" s="122"/>
      <c r="Q4655" s="122"/>
      <c r="R4655" s="122"/>
      <c r="S4655" s="122"/>
      <c r="T4655" s="122"/>
      <c r="U4655" s="122"/>
      <c r="V4655" s="124" t="s">
        <v>91</v>
      </c>
      <c r="W4655" s="125">
        <f>IFERROR(IF(SUM('Run Rate History'!E468:AD468)&gt;0,(SUMPRODUCT((B4650:AA4650&gt;=PERCENTILE(B4650:AA4650,0.1))*(B4650:AA4650&lt;=PERCENTILE(B4650:AA4650,0.9))*B4650:AA4650)+SUMPRODUCT(('Run Rate History'!E468:AD468&gt;=PERCENTILE(B4650:AA4650,0.1))*('Run Rate History'!E468:AD468&lt;=PERCENTILE(B4650:AA4650,0.9))*'Run Rate History'!E468:AD468))/(SUMPRODUCT((B4650:AA4650&gt;=PERCENTILE(B4650:AA4650,0.1))*(B4650:AA4650&lt;=PERCENTILE(B4650:AA4650,0.9))*1)+SUMPRODUCT(('Run Rate History'!E468:AD468&gt;=PERCENTILE(B4650:AA4650,0.1))*('Run Rate History'!E468:AD468&lt;=PERCENTILE(B4650:AA4650,0.9))*1)),TRIMMEAN(B4650:AA4650,0.15)),0)</f>
        <v>0.27272727272727271</v>
      </c>
      <c r="X4655" s="126" t="s">
        <v>1172</v>
      </c>
      <c r="Y4655" s="127">
        <f>SUM(B4650:AA4650)/26</f>
        <v>0.30769230769230771</v>
      </c>
      <c r="Z4655" s="128"/>
      <c r="AA4655" s="112" t="s">
        <v>1173</v>
      </c>
      <c r="AB4655" s="113">
        <f>'Demand Input MP'!B2328</f>
        <v>0</v>
      </c>
      <c r="AC4655" s="112">
        <f>'Demand Input MP'!C2328</f>
        <v>0</v>
      </c>
      <c r="AD4655" s="112">
        <f>'Demand Input MP'!D2328</f>
        <v>0</v>
      </c>
      <c r="AE4655" s="112">
        <f>'Demand Input MP'!E2328</f>
        <v>0</v>
      </c>
      <c r="AF4655" s="112">
        <f>'Demand Input MP'!F2328</f>
        <v>0</v>
      </c>
      <c r="AG4655" s="112">
        <f>'Demand Input MP'!G2328</f>
        <v>0</v>
      </c>
      <c r="AH4655" s="112">
        <f>'Demand Input MP'!H2328</f>
        <v>0</v>
      </c>
      <c r="AI4655" s="112">
        <f>'Demand Input MP'!I2328</f>
        <v>0</v>
      </c>
      <c r="AJ4655" s="112">
        <f>'Demand Input MP'!J2328</f>
        <v>0</v>
      </c>
      <c r="AK4655" s="112">
        <f>'Demand Input MP'!K2328</f>
        <v>0</v>
      </c>
      <c r="AL4655" s="112">
        <f>'Demand Input MP'!L2328</f>
        <v>0</v>
      </c>
      <c r="AM4655" s="112">
        <f>'Demand Input MP'!M2328</f>
        <v>0</v>
      </c>
      <c r="AN4655" s="112">
        <f>'Demand Input MP'!N2328</f>
        <v>0</v>
      </c>
      <c r="AQ4655" t="str">
        <f>AQ4648</f>
        <v/>
      </c>
    </row>
    <row r="4656" spans="1:43" ht="14.25" customHeight="1" x14ac:dyDescent="0.25">
      <c r="A4656" s="1"/>
      <c r="B4656" s="122"/>
      <c r="C4656" s="122"/>
      <c r="D4656" s="122"/>
      <c r="E4656" s="122"/>
      <c r="F4656" s="122"/>
      <c r="G4656" s="122"/>
      <c r="H4656" s="122"/>
      <c r="I4656" s="122"/>
      <c r="J4656" s="122"/>
      <c r="K4656" s="122"/>
      <c r="L4656" s="122"/>
      <c r="M4656" s="122"/>
      <c r="N4656" s="122"/>
      <c r="O4656" s="122"/>
      <c r="P4656" s="122"/>
      <c r="Q4656" s="122"/>
      <c r="R4656" s="122"/>
      <c r="S4656" s="122"/>
      <c r="T4656" s="122"/>
      <c r="U4656" s="122"/>
      <c r="V4656" s="124" t="s">
        <v>94</v>
      </c>
      <c r="W4656" s="125">
        <f>IFERROR((1*MIN(MAX(X4650,0.5*IF(SUM('Run Rate History'!E468:AD468)&gt;0,(MEDIAN(IF(B4650:AA4650&gt;0,B4650:AA4650))+MEDIAN(IF('Run Rate History'!E468:AD468&gt;0,'Run Rate History'!E468:AD468)))/2,MEDIAN(IF(B4650:AA4650&gt;0,B4650:AA4650)))),2*IF(SUM('Run Rate History'!E468:AD468)&gt;0,(MEDIAN(IF(B4650:AA4650&gt;0,B4650:AA4650))+MEDIAN(IF('Run Rate History'!E468:AD468&gt;0,'Run Rate History'!E468:AD468)))/2,MEDIAN(IF(B4650:AA4650&gt;0,B4650:AA4650))))+2*MIN(MAX(Y4650,0.5*IF(SUM('Run Rate History'!E468:AD468)&gt;0,(MEDIAN(IF(B4650:AA4650&gt;0,B4650:AA4650))+MEDIAN(IF('Run Rate History'!E468:AD468&gt;0,'Run Rate History'!E468:AD468)))/2,MEDIAN(IF(B4650:AA4650&gt;0,B4650:AA4650)))),2*IF(SUM('Run Rate History'!E468:AD468)&gt;0,(MEDIAN(IF(B4650:AA4650&gt;0,B4650:AA4650))+MEDIAN(IF('Run Rate History'!E468:AD468&gt;0,'Run Rate History'!E468:AD468)))/2,MEDIAN(IF(B4650:AA4650&gt;0,B4650:AA4650))))+3*MIN(MAX(Z4650,0.5*IF(SUM('Run Rate History'!E468:AD468)&gt;0,(MEDIAN(IF(B4650:AA4650&gt;0,B4650:AA4650))+MEDIAN(IF('Run Rate History'!E468:AD468&gt;0,'Run Rate History'!E468:AD468)))/2,MEDIAN(IF(B4650:AA4650&gt;0,B4650:AA4650)))),2*IF(SUM('Run Rate History'!E468:AD468)&gt;0,(MEDIAN(IF(B4650:AA4650&gt;0,B4650:AA4650))+MEDIAN(IF('Run Rate History'!E468:AD468&gt;0,'Run Rate History'!E468:AD468)))/2,MEDIAN(IF(B4650:AA4650&gt;0,B4650:AA4650))))+4*MIN(MAX(AA4650,0.5*IF(SUM('Run Rate History'!E468:AD468)&gt;0,(MEDIAN(IF(B4650:AA4650&gt;0,B4650:AA4650))+MEDIAN(IF('Run Rate History'!E468:AD468&gt;0,'Run Rate History'!E468:AD468)))/2,MEDIAN(IF(B4650:AA4650&gt;0,B4650:AA4650)))),2*IF(SUM('Run Rate History'!E468:AD468)&gt;0,(MEDIAN(IF(B4650:AA4650&gt;0,B4650:AA4650))+MEDIAN(IF('Run Rate History'!E468:AD468&gt;0,'Run Rate History'!E468:AD468)))/2,MEDIAN(IF(B4650:AA4650&gt;0,B4650:AA4650)))))/10,0)</f>
        <v>0.25</v>
      </c>
      <c r="X4656" s="129" t="s">
        <v>1174</v>
      </c>
      <c r="Y4656" s="130">
        <f>IFERROR(VLOOKUP(A4648,'Stanje zaliha'!A:E,5,FALSE()),0)</f>
        <v>8</v>
      </c>
      <c r="Z4656" s="131"/>
      <c r="AA4656" s="113" t="s">
        <v>1175</v>
      </c>
      <c r="AB4656" s="118">
        <f t="shared" ref="AB4656:AN4656" si="928">SUM(AB4652:AB4655)</f>
        <v>0</v>
      </c>
      <c r="AC4656" s="118">
        <f t="shared" si="928"/>
        <v>0</v>
      </c>
      <c r="AD4656" s="118">
        <f t="shared" si="928"/>
        <v>0</v>
      </c>
      <c r="AE4656" s="118">
        <f t="shared" si="928"/>
        <v>0</v>
      </c>
      <c r="AF4656" s="118">
        <f t="shared" si="928"/>
        <v>0</v>
      </c>
      <c r="AG4656" s="118">
        <f t="shared" si="928"/>
        <v>0</v>
      </c>
      <c r="AH4656" s="118">
        <f t="shared" si="928"/>
        <v>0</v>
      </c>
      <c r="AI4656" s="118">
        <f t="shared" si="928"/>
        <v>0</v>
      </c>
      <c r="AJ4656" s="118">
        <f t="shared" si="928"/>
        <v>0</v>
      </c>
      <c r="AK4656" s="118">
        <f t="shared" si="928"/>
        <v>0</v>
      </c>
      <c r="AL4656" s="118">
        <f t="shared" si="928"/>
        <v>0</v>
      </c>
      <c r="AM4656" s="118">
        <f t="shared" si="928"/>
        <v>0</v>
      </c>
      <c r="AN4656" s="118">
        <f t="shared" si="928"/>
        <v>0</v>
      </c>
      <c r="AQ4656" t="str">
        <f>AQ4648</f>
        <v/>
      </c>
    </row>
    <row r="4657" spans="1:43" ht="14.25" customHeight="1" x14ac:dyDescent="0.25">
      <c r="A4657" s="1"/>
      <c r="B4657" s="122"/>
      <c r="C4657" s="122"/>
      <c r="D4657" s="122"/>
      <c r="E4657" s="122"/>
      <c r="F4657" s="122"/>
      <c r="G4657" s="122"/>
      <c r="H4657" s="122"/>
      <c r="I4657" s="122"/>
      <c r="J4657" s="122"/>
      <c r="K4657" s="122"/>
      <c r="L4657" s="122"/>
      <c r="M4657" s="122"/>
      <c r="N4657" s="122"/>
      <c r="O4657" s="122"/>
      <c r="P4657" s="122"/>
      <c r="Q4657" s="122"/>
      <c r="R4657" s="122"/>
      <c r="S4657" s="122"/>
      <c r="T4657" s="122"/>
      <c r="U4657" s="122"/>
      <c r="V4657" s="124" t="s">
        <v>95</v>
      </c>
      <c r="W4657" s="125">
        <f>IFERROR(0.6*W4656+0.4*W4655,0)</f>
        <v>0.25909090909090909</v>
      </c>
      <c r="X4657" s="132" t="s">
        <v>1176</v>
      </c>
      <c r="Y4657" s="133">
        <f>IFERROR(SUMIF('Popis poslanih narudžbi'!A:A,A4648,'Popis poslanih narudžbi'!C:C),0)</f>
        <v>0</v>
      </c>
      <c r="Z4657" s="131"/>
      <c r="AA4657" s="134" t="s">
        <v>1177</v>
      </c>
      <c r="AB4657" s="118">
        <f t="shared" ref="AB4657:AN4657" si="929">AB4650+AB4656</f>
        <v>0</v>
      </c>
      <c r="AC4657" s="118">
        <f t="shared" si="929"/>
        <v>0</v>
      </c>
      <c r="AD4657" s="118">
        <f t="shared" si="929"/>
        <v>0</v>
      </c>
      <c r="AE4657" s="118">
        <f t="shared" si="929"/>
        <v>0</v>
      </c>
      <c r="AF4657" s="118">
        <f t="shared" si="929"/>
        <v>0</v>
      </c>
      <c r="AG4657" s="118">
        <f t="shared" si="929"/>
        <v>0</v>
      </c>
      <c r="AH4657" s="118">
        <f t="shared" si="929"/>
        <v>0</v>
      </c>
      <c r="AI4657" s="118">
        <f t="shared" si="929"/>
        <v>0</v>
      </c>
      <c r="AJ4657" s="118">
        <f t="shared" si="929"/>
        <v>0</v>
      </c>
      <c r="AK4657" s="118">
        <f t="shared" si="929"/>
        <v>0</v>
      </c>
      <c r="AL4657" s="118">
        <f t="shared" si="929"/>
        <v>0</v>
      </c>
      <c r="AM4657" s="118">
        <f t="shared" si="929"/>
        <v>0</v>
      </c>
      <c r="AN4657" s="118">
        <f t="shared" si="929"/>
        <v>0</v>
      </c>
      <c r="AQ4657" t="str">
        <f>AQ4648</f>
        <v/>
      </c>
    </row>
    <row r="4658" spans="1:43" ht="14.25" customHeight="1" x14ac:dyDescent="0.25">
      <c r="A4658" s="107" t="str">
        <f>'Run Rate'!A469</f>
        <v>ON00201</v>
      </c>
      <c r="B4658" s="135" t="str">
        <f>'Run Rate'!B469</f>
        <v>100% ON Casein 1,8kg vanilla</v>
      </c>
      <c r="C4658" s="135" t="str">
        <f>'Run Rate'!C469</f>
        <v>PROTEINI</v>
      </c>
      <c r="D4658" s="135" t="str">
        <f>'Run Rate'!D469</f>
        <v>03 BRONZE</v>
      </c>
      <c r="E4658" s="122"/>
      <c r="F4658" s="122"/>
      <c r="G4658" s="122"/>
      <c r="H4658" s="122"/>
      <c r="I4658" s="122"/>
      <c r="J4658" s="122"/>
      <c r="K4658" s="122"/>
      <c r="L4658" s="122"/>
      <c r="M4658" s="122"/>
      <c r="N4658" s="122"/>
      <c r="O4658" s="122"/>
      <c r="P4658" s="122"/>
      <c r="Q4658" s="122"/>
      <c r="R4658" s="122"/>
      <c r="S4658" s="122"/>
      <c r="T4658" s="122"/>
      <c r="U4658" s="122"/>
      <c r="V4658" s="122"/>
      <c r="W4658" s="122"/>
      <c r="X4658" s="122"/>
      <c r="Y4658" s="122"/>
      <c r="Z4658" s="122"/>
      <c r="AA4658" s="122"/>
      <c r="AB4658" s="122"/>
      <c r="AC4658" s="122"/>
      <c r="AD4658" s="122"/>
      <c r="AE4658" s="122"/>
      <c r="AF4658" s="122"/>
      <c r="AG4658" s="122"/>
      <c r="AH4658" s="122"/>
      <c r="AI4658" s="122"/>
      <c r="AJ4658" s="122"/>
      <c r="AK4658" s="122"/>
      <c r="AL4658" s="122"/>
      <c r="AM4658" s="122"/>
      <c r="AN4658" s="122"/>
      <c r="AQ4658" t="str">
        <f>IF(AND(OR($B$1="ALL",$B$1=C4658),OR($E$1="ALL",$E$1=D4658),OR($B$2="ALL",$B$2=A4658),OR($E$2="ALL",IFERROR(SEARCH($E$2,B4658),0)&gt;0)),"MATCH","")</f>
        <v/>
      </c>
    </row>
    <row r="4659" spans="1:43" ht="14.25" customHeight="1" x14ac:dyDescent="0.25">
      <c r="A4659" s="108" t="s">
        <v>1137</v>
      </c>
      <c r="B4659" s="136" t="s">
        <v>1138</v>
      </c>
      <c r="C4659" s="136" t="s">
        <v>1139</v>
      </c>
      <c r="D4659" s="136" t="s">
        <v>1140</v>
      </c>
      <c r="E4659" s="136" t="s">
        <v>1141</v>
      </c>
      <c r="F4659" s="136" t="s">
        <v>1142</v>
      </c>
      <c r="G4659" s="136" t="s">
        <v>1143</v>
      </c>
      <c r="H4659" s="136" t="s">
        <v>1144</v>
      </c>
      <c r="I4659" s="136" t="s">
        <v>1145</v>
      </c>
      <c r="J4659" s="136" t="s">
        <v>1146</v>
      </c>
      <c r="K4659" s="136" t="s">
        <v>1147</v>
      </c>
      <c r="L4659" s="136" t="s">
        <v>1148</v>
      </c>
      <c r="M4659" s="136" t="s">
        <v>1149</v>
      </c>
      <c r="N4659" s="136" t="s">
        <v>1150</v>
      </c>
      <c r="O4659" s="136" t="s">
        <v>1151</v>
      </c>
      <c r="P4659" s="136" t="s">
        <v>1152</v>
      </c>
      <c r="Q4659" s="136" t="s">
        <v>1153</v>
      </c>
      <c r="R4659" s="136" t="s">
        <v>1154</v>
      </c>
      <c r="S4659" s="136" t="s">
        <v>1155</v>
      </c>
      <c r="T4659" s="136" t="s">
        <v>1156</v>
      </c>
      <c r="U4659" s="136" t="s">
        <v>1157</v>
      </c>
      <c r="V4659" s="136" t="s">
        <v>1158</v>
      </c>
      <c r="W4659" s="136" t="s">
        <v>1159</v>
      </c>
      <c r="X4659" s="136" t="s">
        <v>1160</v>
      </c>
      <c r="Y4659" s="136" t="s">
        <v>1161</v>
      </c>
      <c r="Z4659" s="136" t="s">
        <v>1162</v>
      </c>
      <c r="AA4659" s="136" t="s">
        <v>1163</v>
      </c>
      <c r="AB4659" s="137" t="s">
        <v>156</v>
      </c>
      <c r="AC4659" s="137" t="s">
        <v>157</v>
      </c>
      <c r="AD4659" s="137" t="s">
        <v>158</v>
      </c>
      <c r="AE4659" s="137" t="s">
        <v>139</v>
      </c>
      <c r="AF4659" s="138" t="s">
        <v>140</v>
      </c>
      <c r="AG4659" s="138" t="s">
        <v>141</v>
      </c>
      <c r="AH4659" s="138" t="s">
        <v>142</v>
      </c>
      <c r="AI4659" s="138" t="s">
        <v>143</v>
      </c>
      <c r="AJ4659" s="139" t="s">
        <v>144</v>
      </c>
      <c r="AK4659" s="139" t="s">
        <v>145</v>
      </c>
      <c r="AL4659" s="139" t="s">
        <v>146</v>
      </c>
      <c r="AM4659" s="140" t="s">
        <v>147</v>
      </c>
      <c r="AN4659" s="140" t="s">
        <v>148</v>
      </c>
      <c r="AQ4659" t="str">
        <f>AQ4658</f>
        <v/>
      </c>
    </row>
    <row r="4660" spans="1:43" ht="14.25" customHeight="1" x14ac:dyDescent="0.25">
      <c r="A4660" s="99" t="s">
        <v>1164</v>
      </c>
      <c r="B4660" s="112">
        <f>'Run Rate'!E469</f>
        <v>5</v>
      </c>
      <c r="C4660" s="112">
        <f>'Run Rate'!F469</f>
        <v>2</v>
      </c>
      <c r="D4660" s="112">
        <f>'Run Rate'!G469</f>
        <v>4</v>
      </c>
      <c r="E4660" s="112">
        <f>'Run Rate'!H469</f>
        <v>2</v>
      </c>
      <c r="F4660" s="112">
        <f>'Run Rate'!I469</f>
        <v>3</v>
      </c>
      <c r="G4660" s="112">
        <f>'Run Rate'!J469</f>
        <v>4</v>
      </c>
      <c r="H4660" s="112">
        <f>'Run Rate'!K469</f>
        <v>6</v>
      </c>
      <c r="I4660" s="112">
        <f>'Run Rate'!L469</f>
        <v>0</v>
      </c>
      <c r="J4660" s="112">
        <f>'Run Rate'!M469</f>
        <v>1</v>
      </c>
      <c r="K4660" s="112">
        <f>'Run Rate'!N469</f>
        <v>4</v>
      </c>
      <c r="L4660" s="112">
        <f>'Run Rate'!O469</f>
        <v>2</v>
      </c>
      <c r="M4660" s="112">
        <f>'Run Rate'!P469</f>
        <v>4</v>
      </c>
      <c r="N4660" s="112">
        <f>'Run Rate'!Q469</f>
        <v>2</v>
      </c>
      <c r="O4660" s="112">
        <f>'Run Rate'!R469</f>
        <v>3</v>
      </c>
      <c r="P4660" s="112">
        <f>'Run Rate'!S469</f>
        <v>0</v>
      </c>
      <c r="Q4660" s="112">
        <f>'Run Rate'!T469</f>
        <v>4</v>
      </c>
      <c r="R4660" s="112">
        <f>'Run Rate'!U469</f>
        <v>3</v>
      </c>
      <c r="S4660" s="112">
        <f>'Run Rate'!V469</f>
        <v>1</v>
      </c>
      <c r="T4660" s="112">
        <f>'Run Rate'!W469</f>
        <v>1</v>
      </c>
      <c r="U4660" s="112">
        <f>'Run Rate'!X469</f>
        <v>3</v>
      </c>
      <c r="V4660" s="112">
        <f>'Run Rate'!Y469</f>
        <v>2</v>
      </c>
      <c r="W4660" s="112">
        <f>'Run Rate'!Z469</f>
        <v>5</v>
      </c>
      <c r="X4660" s="112">
        <f>'Run Rate'!AA469</f>
        <v>6</v>
      </c>
      <c r="Y4660" s="112">
        <f>'Run Rate'!AB469</f>
        <v>3</v>
      </c>
      <c r="Z4660" s="112">
        <f>'Run Rate'!AC469</f>
        <v>6</v>
      </c>
      <c r="AA4660" s="112">
        <f>'Run Rate'!AD469</f>
        <v>2</v>
      </c>
      <c r="AB4660" s="113">
        <v>4</v>
      </c>
      <c r="AC4660" s="112">
        <v>4</v>
      </c>
      <c r="AD4660" s="112">
        <v>4</v>
      </c>
      <c r="AE4660" s="112">
        <v>4</v>
      </c>
      <c r="AF4660" s="112">
        <v>4</v>
      </c>
      <c r="AG4660" s="112">
        <v>4</v>
      </c>
      <c r="AH4660" s="112">
        <v>4</v>
      </c>
      <c r="AI4660" s="112">
        <v>4</v>
      </c>
      <c r="AJ4660" s="112">
        <v>4</v>
      </c>
      <c r="AK4660" s="112">
        <v>4</v>
      </c>
      <c r="AL4660" s="112">
        <v>4</v>
      </c>
      <c r="AM4660" s="112">
        <v>4</v>
      </c>
      <c r="AN4660" s="112">
        <v>4</v>
      </c>
      <c r="AQ4660" t="str">
        <f>AQ4658</f>
        <v/>
      </c>
    </row>
    <row r="4661" spans="1:43" ht="14.25" customHeight="1" x14ac:dyDescent="0.25">
      <c r="A4661" s="99" t="s">
        <v>1165</v>
      </c>
      <c r="B4661" s="114"/>
      <c r="C4661" s="114"/>
      <c r="D4661" s="114"/>
      <c r="E4661" s="114"/>
      <c r="F4661" s="114"/>
      <c r="G4661" s="114"/>
      <c r="H4661" s="114"/>
      <c r="I4661" s="114"/>
      <c r="J4661" s="114"/>
      <c r="K4661" s="114"/>
      <c r="L4661" s="114"/>
      <c r="M4661" s="114"/>
      <c r="N4661" s="114"/>
      <c r="O4661" s="114"/>
      <c r="P4661" s="114"/>
      <c r="Q4661" s="114"/>
      <c r="R4661" s="114"/>
      <c r="S4661" s="114"/>
      <c r="T4661" s="114"/>
      <c r="U4661" s="114"/>
      <c r="V4661" s="114"/>
      <c r="W4661" s="115"/>
      <c r="X4661" s="115"/>
      <c r="Y4661" s="115"/>
      <c r="Z4661" s="115"/>
      <c r="AA4661" s="112" t="s">
        <v>1166</v>
      </c>
      <c r="AB4661" s="113"/>
      <c r="AC4661" s="112"/>
      <c r="AD4661" s="112"/>
      <c r="AE4661" s="112"/>
      <c r="AF4661" s="112"/>
      <c r="AG4661" s="112"/>
      <c r="AH4661" s="112"/>
      <c r="AI4661" s="112"/>
      <c r="AJ4661" s="112"/>
      <c r="AK4661" s="112"/>
      <c r="AL4661" s="112"/>
      <c r="AM4661" s="112"/>
      <c r="AN4661" s="112"/>
      <c r="AQ4661" t="str">
        <f>AQ4658</f>
        <v/>
      </c>
    </row>
    <row r="4662" spans="1:43" ht="14.25" customHeight="1" x14ac:dyDescent="0.25">
      <c r="A4662" s="99" t="s">
        <v>1167</v>
      </c>
      <c r="B4662" s="114"/>
      <c r="C4662" s="114"/>
      <c r="D4662" s="114"/>
      <c r="E4662" s="114"/>
      <c r="F4662" s="114"/>
      <c r="G4662" s="114"/>
      <c r="H4662" s="114"/>
      <c r="I4662" s="114"/>
      <c r="J4662" s="114"/>
      <c r="K4662" s="114"/>
      <c r="L4662" s="114"/>
      <c r="M4662" s="114"/>
      <c r="N4662" s="114"/>
      <c r="O4662" s="114"/>
      <c r="P4662" s="114"/>
      <c r="Q4662" s="114"/>
      <c r="R4662" s="114"/>
      <c r="S4662" s="114"/>
      <c r="T4662" s="114"/>
      <c r="U4662" s="114"/>
      <c r="V4662" s="114"/>
      <c r="W4662" s="115"/>
      <c r="X4662" s="116"/>
      <c r="Y4662" s="117"/>
      <c r="Z4662" s="115"/>
      <c r="AA4662" s="112" t="s">
        <v>1168</v>
      </c>
      <c r="AB4662" s="113">
        <f>'Demand Input VP'!B2334</f>
        <v>0</v>
      </c>
      <c r="AC4662" s="112">
        <f>'Demand Input VP'!C2334</f>
        <v>0</v>
      </c>
      <c r="AD4662" s="112">
        <f>'Demand Input VP'!D2334</f>
        <v>0</v>
      </c>
      <c r="AE4662" s="112">
        <f>'Demand Input VP'!E2334</f>
        <v>0</v>
      </c>
      <c r="AF4662" s="112">
        <f>'Demand Input VP'!F2334</f>
        <v>0</v>
      </c>
      <c r="AG4662" s="112">
        <f>'Demand Input VP'!G2334</f>
        <v>0</v>
      </c>
      <c r="AH4662" s="112">
        <f>'Demand Input VP'!H2334</f>
        <v>0</v>
      </c>
      <c r="AI4662" s="112">
        <f>'Demand Input VP'!I2334</f>
        <v>0</v>
      </c>
      <c r="AJ4662" s="112">
        <f>'Demand Input VP'!J2334</f>
        <v>0</v>
      </c>
      <c r="AK4662" s="112">
        <f>'Demand Input VP'!K2334</f>
        <v>0</v>
      </c>
      <c r="AL4662" s="112">
        <f>'Demand Input VP'!L2334</f>
        <v>0</v>
      </c>
      <c r="AM4662" s="112">
        <f>'Demand Input VP'!M2334</f>
        <v>0</v>
      </c>
      <c r="AN4662" s="112">
        <f>'Demand Input VP'!N2334</f>
        <v>0</v>
      </c>
      <c r="AQ4662" t="str">
        <f>AQ4658</f>
        <v/>
      </c>
    </row>
    <row r="4663" spans="1:43" ht="14.25" customHeight="1" x14ac:dyDescent="0.25">
      <c r="A4663" s="99" t="s">
        <v>1169</v>
      </c>
      <c r="B4663" s="118"/>
      <c r="C4663" s="118"/>
      <c r="D4663" s="118"/>
      <c r="E4663" s="118"/>
      <c r="F4663" s="118"/>
      <c r="G4663" s="118"/>
      <c r="H4663" s="118"/>
      <c r="I4663" s="118"/>
      <c r="J4663" s="118"/>
      <c r="K4663" s="118"/>
      <c r="L4663" s="118"/>
      <c r="M4663" s="118"/>
      <c r="N4663" s="118"/>
      <c r="O4663" s="118"/>
      <c r="P4663" s="118"/>
      <c r="Q4663" s="118"/>
      <c r="R4663" s="118"/>
      <c r="S4663" s="118"/>
      <c r="T4663" s="118"/>
      <c r="U4663" s="118"/>
      <c r="V4663" s="118"/>
      <c r="W4663" s="115"/>
      <c r="X4663" s="116"/>
      <c r="Y4663" s="117"/>
      <c r="Z4663" s="119"/>
      <c r="AA4663" s="120" t="s">
        <v>1170</v>
      </c>
      <c r="AB4663" s="121">
        <f>'Demand Input VP'!B2333</f>
        <v>0</v>
      </c>
      <c r="AC4663" s="120">
        <f>'Demand Input VP'!C2333</f>
        <v>0</v>
      </c>
      <c r="AD4663" s="120">
        <f>'Demand Input VP'!D2333</f>
        <v>0</v>
      </c>
      <c r="AE4663" s="120">
        <f>'Demand Input VP'!E2333</f>
        <v>0</v>
      </c>
      <c r="AF4663" s="120">
        <f>'Demand Input VP'!F2333</f>
        <v>0</v>
      </c>
      <c r="AG4663" s="120">
        <f>'Demand Input VP'!G2333</f>
        <v>0</v>
      </c>
      <c r="AH4663" s="120">
        <f>'Demand Input VP'!H2333</f>
        <v>0</v>
      </c>
      <c r="AI4663" s="120">
        <f>'Demand Input VP'!I2333</f>
        <v>0</v>
      </c>
      <c r="AJ4663" s="120">
        <f>'Demand Input VP'!J2333</f>
        <v>0</v>
      </c>
      <c r="AK4663" s="120">
        <f>'Demand Input VP'!K2333</f>
        <v>0</v>
      </c>
      <c r="AL4663" s="120">
        <f>'Demand Input VP'!L2333</f>
        <v>0</v>
      </c>
      <c r="AM4663" s="120">
        <f>'Demand Input VP'!M2333</f>
        <v>0</v>
      </c>
      <c r="AN4663" s="120">
        <f>'Demand Input VP'!N2333</f>
        <v>0</v>
      </c>
      <c r="AQ4663" t="str">
        <f>AQ4658</f>
        <v/>
      </c>
    </row>
    <row r="4664" spans="1:43" ht="14.25" customHeight="1" x14ac:dyDescent="0.25">
      <c r="A4664" s="1"/>
      <c r="B4664" s="122"/>
      <c r="C4664" s="122"/>
      <c r="D4664" s="122"/>
      <c r="E4664" s="122"/>
      <c r="F4664" s="122"/>
      <c r="G4664" s="122"/>
      <c r="H4664" s="122"/>
      <c r="I4664" s="122"/>
      <c r="J4664" s="122"/>
      <c r="K4664" s="122"/>
      <c r="L4664" s="122"/>
      <c r="M4664" s="122"/>
      <c r="N4664" s="122"/>
      <c r="O4664" s="122"/>
      <c r="P4664" s="122"/>
      <c r="Q4664" s="122"/>
      <c r="R4664" s="122"/>
      <c r="S4664" s="122"/>
      <c r="T4664" s="122"/>
      <c r="U4664" s="122"/>
      <c r="V4664" s="122"/>
      <c r="W4664" s="123"/>
      <c r="X4664" s="116"/>
      <c r="Y4664" s="117"/>
      <c r="Z4664" s="123"/>
      <c r="AA4664" s="112" t="s">
        <v>1171</v>
      </c>
      <c r="AB4664" s="113">
        <f>'Demand Input MP'!B2334</f>
        <v>0</v>
      </c>
      <c r="AC4664" s="112">
        <f>'Demand Input MP'!C2334</f>
        <v>0</v>
      </c>
      <c r="AD4664" s="112">
        <f>'Demand Input MP'!D2334</f>
        <v>0</v>
      </c>
      <c r="AE4664" s="112">
        <f>'Demand Input MP'!E2334</f>
        <v>0</v>
      </c>
      <c r="AF4664" s="112">
        <f>'Demand Input MP'!F2334</f>
        <v>0</v>
      </c>
      <c r="AG4664" s="112">
        <f>'Demand Input MP'!G2334</f>
        <v>0</v>
      </c>
      <c r="AH4664" s="112">
        <f>'Demand Input MP'!H2334</f>
        <v>0</v>
      </c>
      <c r="AI4664" s="112">
        <f>'Demand Input MP'!I2334</f>
        <v>0</v>
      </c>
      <c r="AJ4664" s="112">
        <f>'Demand Input MP'!J2334</f>
        <v>0</v>
      </c>
      <c r="AK4664" s="112">
        <f>'Demand Input MP'!K2334</f>
        <v>0</v>
      </c>
      <c r="AL4664" s="112">
        <f>'Demand Input MP'!L2334</f>
        <v>0</v>
      </c>
      <c r="AM4664" s="112">
        <f>'Demand Input MP'!M2334</f>
        <v>0</v>
      </c>
      <c r="AN4664" s="112">
        <f>'Demand Input MP'!N2334</f>
        <v>0</v>
      </c>
      <c r="AQ4664" t="str">
        <f>AQ4658</f>
        <v/>
      </c>
    </row>
    <row r="4665" spans="1:43" ht="14.25" customHeight="1" x14ac:dyDescent="0.25">
      <c r="A4665" s="1"/>
      <c r="B4665" s="122"/>
      <c r="C4665" s="122"/>
      <c r="D4665" s="122"/>
      <c r="E4665" s="122"/>
      <c r="F4665" s="122"/>
      <c r="G4665" s="122"/>
      <c r="H4665" s="122"/>
      <c r="I4665" s="122"/>
      <c r="J4665" s="122"/>
      <c r="K4665" s="122"/>
      <c r="L4665" s="122"/>
      <c r="M4665" s="122"/>
      <c r="N4665" s="122"/>
      <c r="O4665" s="122"/>
      <c r="P4665" s="122"/>
      <c r="Q4665" s="122"/>
      <c r="R4665" s="122"/>
      <c r="S4665" s="122"/>
      <c r="T4665" s="122"/>
      <c r="U4665" s="122"/>
      <c r="V4665" s="124" t="s">
        <v>91</v>
      </c>
      <c r="W4665" s="125">
        <f>IFERROR(IF(SUM('Run Rate History'!E469:AD469)&gt;0,(SUMPRODUCT((B4660:AA4660&gt;=PERCENTILE(B4660:AA4660,0.1))*(B4660:AA4660&lt;=PERCENTILE(B4660:AA4660,0.9))*B4660:AA4660)+SUMPRODUCT(('Run Rate History'!E469:AD469&gt;=PERCENTILE(B4660:AA4660,0.1))*('Run Rate History'!E469:AD469&lt;=PERCENTILE(B4660:AA4660,0.9))*'Run Rate History'!E469:AD469))/(SUMPRODUCT((B4660:AA4660&gt;=PERCENTILE(B4660:AA4660,0.1))*(B4660:AA4660&lt;=PERCENTILE(B4660:AA4660,0.9))*1)+SUMPRODUCT(('Run Rate History'!E469:AD469&gt;=PERCENTILE(B4660:AA4660,0.1))*('Run Rate History'!E469:AD469&lt;=PERCENTILE(B4660:AA4660,0.9))*1)),TRIMMEAN(B4660:AA4660,0.15)),0)</f>
        <v>2.9555555555555557</v>
      </c>
      <c r="X4665" s="126" t="s">
        <v>1172</v>
      </c>
      <c r="Y4665" s="127">
        <f>SUM(B4660:AA4660)/26</f>
        <v>3</v>
      </c>
      <c r="Z4665" s="128"/>
      <c r="AA4665" s="112" t="s">
        <v>1173</v>
      </c>
      <c r="AB4665" s="113">
        <f>'Demand Input MP'!B2333</f>
        <v>0</v>
      </c>
      <c r="AC4665" s="112">
        <f>'Demand Input MP'!C2333</f>
        <v>0</v>
      </c>
      <c r="AD4665" s="112">
        <f>'Demand Input MP'!D2333</f>
        <v>0</v>
      </c>
      <c r="AE4665" s="112">
        <f>'Demand Input MP'!E2333</f>
        <v>0</v>
      </c>
      <c r="AF4665" s="112">
        <f>'Demand Input MP'!F2333</f>
        <v>0</v>
      </c>
      <c r="AG4665" s="112">
        <f>'Demand Input MP'!G2333</f>
        <v>0</v>
      </c>
      <c r="AH4665" s="112">
        <f>'Demand Input MP'!H2333</f>
        <v>0</v>
      </c>
      <c r="AI4665" s="112">
        <f>'Demand Input MP'!I2333</f>
        <v>0</v>
      </c>
      <c r="AJ4665" s="112">
        <f>'Demand Input MP'!J2333</f>
        <v>0</v>
      </c>
      <c r="AK4665" s="112">
        <f>'Demand Input MP'!K2333</f>
        <v>0</v>
      </c>
      <c r="AL4665" s="112">
        <f>'Demand Input MP'!L2333</f>
        <v>0</v>
      </c>
      <c r="AM4665" s="112">
        <f>'Demand Input MP'!M2333</f>
        <v>0</v>
      </c>
      <c r="AN4665" s="112">
        <f>'Demand Input MP'!N2333</f>
        <v>0</v>
      </c>
      <c r="AQ4665" t="str">
        <f>AQ4658</f>
        <v/>
      </c>
    </row>
    <row r="4666" spans="1:43" ht="14.25" customHeight="1" x14ac:dyDescent="0.25">
      <c r="A4666" s="1"/>
      <c r="B4666" s="122"/>
      <c r="C4666" s="122"/>
      <c r="D4666" s="122"/>
      <c r="E4666" s="122"/>
      <c r="F4666" s="122"/>
      <c r="G4666" s="122"/>
      <c r="H4666" s="122"/>
      <c r="I4666" s="122"/>
      <c r="J4666" s="122"/>
      <c r="K4666" s="122"/>
      <c r="L4666" s="122"/>
      <c r="M4666" s="122"/>
      <c r="N4666" s="122"/>
      <c r="O4666" s="122"/>
      <c r="P4666" s="122"/>
      <c r="Q4666" s="122"/>
      <c r="R4666" s="122"/>
      <c r="S4666" s="122"/>
      <c r="T4666" s="122"/>
      <c r="U4666" s="122"/>
      <c r="V4666" s="124" t="s">
        <v>94</v>
      </c>
      <c r="W4666" s="125">
        <f>IFERROR((1*MIN(MAX(X4660,0.5*IF(SUM('Run Rate History'!E469:AD469)&gt;0,(MEDIAN(IF(B4660:AA4660&gt;0,B4660:AA4660))+MEDIAN(IF('Run Rate History'!E469:AD469&gt;0,'Run Rate History'!E469:AD469)))/2,MEDIAN(IF(B4660:AA4660&gt;0,B4660:AA4660)))),2*IF(SUM('Run Rate History'!E469:AD469)&gt;0,(MEDIAN(IF(B4660:AA4660&gt;0,B4660:AA4660))+MEDIAN(IF('Run Rate History'!E469:AD469&gt;0,'Run Rate History'!E469:AD469)))/2,MEDIAN(IF(B4660:AA4660&gt;0,B4660:AA4660))))+2*MIN(MAX(Y4660,0.5*IF(SUM('Run Rate History'!E469:AD469)&gt;0,(MEDIAN(IF(B4660:AA4660&gt;0,B4660:AA4660))+MEDIAN(IF('Run Rate History'!E469:AD469&gt;0,'Run Rate History'!E469:AD469)))/2,MEDIAN(IF(B4660:AA4660&gt;0,B4660:AA4660)))),2*IF(SUM('Run Rate History'!E469:AD469)&gt;0,(MEDIAN(IF(B4660:AA4660&gt;0,B4660:AA4660))+MEDIAN(IF('Run Rate History'!E469:AD469&gt;0,'Run Rate History'!E469:AD469)))/2,MEDIAN(IF(B4660:AA4660&gt;0,B4660:AA4660))))+3*MIN(MAX(Z4660,0.5*IF(SUM('Run Rate History'!E469:AD469)&gt;0,(MEDIAN(IF(B4660:AA4660&gt;0,B4660:AA4660))+MEDIAN(IF('Run Rate History'!E469:AD469&gt;0,'Run Rate History'!E469:AD469)))/2,MEDIAN(IF(B4660:AA4660&gt;0,B4660:AA4660)))),2*IF(SUM('Run Rate History'!E469:AD469)&gt;0,(MEDIAN(IF(B4660:AA4660&gt;0,B4660:AA4660))+MEDIAN(IF('Run Rate History'!E469:AD469&gt;0,'Run Rate History'!E469:AD469)))/2,MEDIAN(IF(B4660:AA4660&gt;0,B4660:AA4660))))+4*MIN(MAX(AA4660,0.5*IF(SUM('Run Rate History'!E469:AD469)&gt;0,(MEDIAN(IF(B4660:AA4660&gt;0,B4660:AA4660))+MEDIAN(IF('Run Rate History'!E469:AD469&gt;0,'Run Rate History'!E469:AD469)))/2,MEDIAN(IF(B4660:AA4660&gt;0,B4660:AA4660)))),2*IF(SUM('Run Rate History'!E469:AD469)&gt;0,(MEDIAN(IF(B4660:AA4660&gt;0,B4660:AA4660))+MEDIAN(IF('Run Rate History'!E469:AD469&gt;0,'Run Rate History'!E469:AD469)))/2,MEDIAN(IF(B4660:AA4660&gt;0,B4660:AA4660)))))/10,0)</f>
        <v>3.8</v>
      </c>
      <c r="X4666" s="129" t="s">
        <v>1174</v>
      </c>
      <c r="Y4666" s="130">
        <f>IFERROR(VLOOKUP(A4658,'Stanje zaliha'!A:E,5,FALSE()),0)</f>
        <v>24</v>
      </c>
      <c r="Z4666" s="131"/>
      <c r="AA4666" s="113" t="s">
        <v>1175</v>
      </c>
      <c r="AB4666" s="118">
        <f t="shared" ref="AB4666:AN4666" si="930">SUM(AB4662:AB4665)</f>
        <v>0</v>
      </c>
      <c r="AC4666" s="118">
        <f t="shared" si="930"/>
        <v>0</v>
      </c>
      <c r="AD4666" s="118">
        <f t="shared" si="930"/>
        <v>0</v>
      </c>
      <c r="AE4666" s="118">
        <f t="shared" si="930"/>
        <v>0</v>
      </c>
      <c r="AF4666" s="118">
        <f t="shared" si="930"/>
        <v>0</v>
      </c>
      <c r="AG4666" s="118">
        <f t="shared" si="930"/>
        <v>0</v>
      </c>
      <c r="AH4666" s="118">
        <f t="shared" si="930"/>
        <v>0</v>
      </c>
      <c r="AI4666" s="118">
        <f t="shared" si="930"/>
        <v>0</v>
      </c>
      <c r="AJ4666" s="118">
        <f t="shared" si="930"/>
        <v>0</v>
      </c>
      <c r="AK4666" s="118">
        <f t="shared" si="930"/>
        <v>0</v>
      </c>
      <c r="AL4666" s="118">
        <f t="shared" si="930"/>
        <v>0</v>
      </c>
      <c r="AM4666" s="118">
        <f t="shared" si="930"/>
        <v>0</v>
      </c>
      <c r="AN4666" s="118">
        <f t="shared" si="930"/>
        <v>0</v>
      </c>
      <c r="AQ4666" t="str">
        <f>AQ4658</f>
        <v/>
      </c>
    </row>
    <row r="4667" spans="1:43" ht="14.25" customHeight="1" x14ac:dyDescent="0.25">
      <c r="A4667" s="1"/>
      <c r="B4667" s="122"/>
      <c r="C4667" s="122"/>
      <c r="D4667" s="122"/>
      <c r="E4667" s="122"/>
      <c r="F4667" s="122"/>
      <c r="G4667" s="122"/>
      <c r="H4667" s="122"/>
      <c r="I4667" s="122"/>
      <c r="J4667" s="122"/>
      <c r="K4667" s="122"/>
      <c r="L4667" s="122"/>
      <c r="M4667" s="122"/>
      <c r="N4667" s="122"/>
      <c r="O4667" s="122"/>
      <c r="P4667" s="122"/>
      <c r="Q4667" s="122"/>
      <c r="R4667" s="122"/>
      <c r="S4667" s="122"/>
      <c r="T4667" s="122"/>
      <c r="U4667" s="122"/>
      <c r="V4667" s="124" t="s">
        <v>95</v>
      </c>
      <c r="W4667" s="125">
        <f>IFERROR(0.6*W4666+0.4*W4665,0)</f>
        <v>3.4622222222222221</v>
      </c>
      <c r="X4667" s="132" t="s">
        <v>1176</v>
      </c>
      <c r="Y4667" s="133">
        <f>IFERROR(SUMIF('Popis poslanih narudžbi'!A:A,A4658,'Popis poslanih narudžbi'!C:C),0)</f>
        <v>0</v>
      </c>
      <c r="Z4667" s="131"/>
      <c r="AA4667" s="134" t="s">
        <v>1177</v>
      </c>
      <c r="AB4667" s="118">
        <f t="shared" ref="AB4667:AN4667" si="931">AB4660+AB4666</f>
        <v>4</v>
      </c>
      <c r="AC4667" s="118">
        <f t="shared" si="931"/>
        <v>4</v>
      </c>
      <c r="AD4667" s="118">
        <f t="shared" si="931"/>
        <v>4</v>
      </c>
      <c r="AE4667" s="118">
        <f t="shared" si="931"/>
        <v>4</v>
      </c>
      <c r="AF4667" s="118">
        <f t="shared" si="931"/>
        <v>4</v>
      </c>
      <c r="AG4667" s="118">
        <f t="shared" si="931"/>
        <v>4</v>
      </c>
      <c r="AH4667" s="118">
        <f t="shared" si="931"/>
        <v>4</v>
      </c>
      <c r="AI4667" s="118">
        <f t="shared" si="931"/>
        <v>4</v>
      </c>
      <c r="AJ4667" s="118">
        <f t="shared" si="931"/>
        <v>4</v>
      </c>
      <c r="AK4667" s="118">
        <f t="shared" si="931"/>
        <v>4</v>
      </c>
      <c r="AL4667" s="118">
        <f t="shared" si="931"/>
        <v>4</v>
      </c>
      <c r="AM4667" s="118">
        <f t="shared" si="931"/>
        <v>4</v>
      </c>
      <c r="AN4667" s="118">
        <f t="shared" si="931"/>
        <v>4</v>
      </c>
      <c r="AQ4667" t="str">
        <f>AQ4658</f>
        <v/>
      </c>
    </row>
    <row r="4668" spans="1:43" ht="14.25" customHeight="1" x14ac:dyDescent="0.25">
      <c r="A4668" s="107" t="str">
        <f>'Run Rate'!A470</f>
        <v>ATC06608</v>
      </c>
      <c r="B4668" s="135" t="str">
        <f>'Run Rate'!B470</f>
        <v>Magnezij za ruke KOCKA Atleticore</v>
      </c>
      <c r="C4668" s="135" t="str">
        <f>'Run Rate'!C470</f>
        <v>FITNESS OPREMA</v>
      </c>
      <c r="D4668" s="135" t="str">
        <f>'Run Rate'!D470</f>
        <v>03 BRONZE</v>
      </c>
      <c r="E4668" s="122"/>
      <c r="F4668" s="122"/>
      <c r="G4668" s="122"/>
      <c r="H4668" s="122"/>
      <c r="I4668" s="122"/>
      <c r="J4668" s="122"/>
      <c r="K4668" s="122"/>
      <c r="L4668" s="122"/>
      <c r="M4668" s="122"/>
      <c r="N4668" s="122"/>
      <c r="O4668" s="122"/>
      <c r="P4668" s="122"/>
      <c r="Q4668" s="122"/>
      <c r="R4668" s="122"/>
      <c r="S4668" s="122"/>
      <c r="T4668" s="122"/>
      <c r="U4668" s="122"/>
      <c r="V4668" s="122"/>
      <c r="W4668" s="122"/>
      <c r="X4668" s="122"/>
      <c r="Y4668" s="122"/>
      <c r="Z4668" s="122"/>
      <c r="AA4668" s="122"/>
      <c r="AB4668" s="122"/>
      <c r="AC4668" s="122"/>
      <c r="AD4668" s="122"/>
      <c r="AE4668" s="122"/>
      <c r="AF4668" s="122"/>
      <c r="AG4668" s="122"/>
      <c r="AH4668" s="122"/>
      <c r="AI4668" s="122"/>
      <c r="AJ4668" s="122"/>
      <c r="AK4668" s="122"/>
      <c r="AL4668" s="122"/>
      <c r="AM4668" s="122"/>
      <c r="AN4668" s="122"/>
      <c r="AQ4668" t="str">
        <f>IF(AND(OR($B$1="ALL",$B$1=C4668),OR($E$1="ALL",$E$1=D4668),OR($B$2="ALL",$B$2=A4668),OR($E$2="ALL",IFERROR(SEARCH($E$2,B4668),0)&gt;0)),"MATCH","")</f>
        <v/>
      </c>
    </row>
    <row r="4669" spans="1:43" ht="14.25" customHeight="1" x14ac:dyDescent="0.25">
      <c r="A4669" s="108" t="s">
        <v>1137</v>
      </c>
      <c r="B4669" s="136" t="s">
        <v>1138</v>
      </c>
      <c r="C4669" s="136" t="s">
        <v>1139</v>
      </c>
      <c r="D4669" s="136" t="s">
        <v>1140</v>
      </c>
      <c r="E4669" s="136" t="s">
        <v>1141</v>
      </c>
      <c r="F4669" s="136" t="s">
        <v>1142</v>
      </c>
      <c r="G4669" s="136" t="s">
        <v>1143</v>
      </c>
      <c r="H4669" s="136" t="s">
        <v>1144</v>
      </c>
      <c r="I4669" s="136" t="s">
        <v>1145</v>
      </c>
      <c r="J4669" s="136" t="s">
        <v>1146</v>
      </c>
      <c r="K4669" s="136" t="s">
        <v>1147</v>
      </c>
      <c r="L4669" s="136" t="s">
        <v>1148</v>
      </c>
      <c r="M4669" s="136" t="s">
        <v>1149</v>
      </c>
      <c r="N4669" s="136" t="s">
        <v>1150</v>
      </c>
      <c r="O4669" s="136" t="s">
        <v>1151</v>
      </c>
      <c r="P4669" s="136" t="s">
        <v>1152</v>
      </c>
      <c r="Q4669" s="136" t="s">
        <v>1153</v>
      </c>
      <c r="R4669" s="136" t="s">
        <v>1154</v>
      </c>
      <c r="S4669" s="136" t="s">
        <v>1155</v>
      </c>
      <c r="T4669" s="136" t="s">
        <v>1156</v>
      </c>
      <c r="U4669" s="136" t="s">
        <v>1157</v>
      </c>
      <c r="V4669" s="136" t="s">
        <v>1158</v>
      </c>
      <c r="W4669" s="136" t="s">
        <v>1159</v>
      </c>
      <c r="X4669" s="136" t="s">
        <v>1160</v>
      </c>
      <c r="Y4669" s="136" t="s">
        <v>1161</v>
      </c>
      <c r="Z4669" s="136" t="s">
        <v>1162</v>
      </c>
      <c r="AA4669" s="136" t="s">
        <v>1163</v>
      </c>
      <c r="AB4669" s="137" t="s">
        <v>156</v>
      </c>
      <c r="AC4669" s="137" t="s">
        <v>157</v>
      </c>
      <c r="AD4669" s="137" t="s">
        <v>158</v>
      </c>
      <c r="AE4669" s="137" t="s">
        <v>139</v>
      </c>
      <c r="AF4669" s="138" t="s">
        <v>140</v>
      </c>
      <c r="AG4669" s="138" t="s">
        <v>141</v>
      </c>
      <c r="AH4669" s="138" t="s">
        <v>142</v>
      </c>
      <c r="AI4669" s="138" t="s">
        <v>143</v>
      </c>
      <c r="AJ4669" s="139" t="s">
        <v>144</v>
      </c>
      <c r="AK4669" s="139" t="s">
        <v>145</v>
      </c>
      <c r="AL4669" s="139" t="s">
        <v>146</v>
      </c>
      <c r="AM4669" s="140" t="s">
        <v>147</v>
      </c>
      <c r="AN4669" s="140" t="s">
        <v>148</v>
      </c>
      <c r="AQ4669" t="str">
        <f>AQ4668</f>
        <v/>
      </c>
    </row>
    <row r="4670" spans="1:43" ht="14.25" customHeight="1" x14ac:dyDescent="0.25">
      <c r="A4670" s="99" t="s">
        <v>1164</v>
      </c>
      <c r="B4670" s="112">
        <f>'Run Rate'!E470</f>
        <v>11</v>
      </c>
      <c r="C4670" s="112">
        <f>'Run Rate'!F470</f>
        <v>17</v>
      </c>
      <c r="D4670" s="112">
        <f>'Run Rate'!G470</f>
        <v>15</v>
      </c>
      <c r="E4670" s="112">
        <f>'Run Rate'!H470</f>
        <v>9</v>
      </c>
      <c r="F4670" s="112">
        <f>'Run Rate'!I470</f>
        <v>7</v>
      </c>
      <c r="G4670" s="112">
        <f>'Run Rate'!J470</f>
        <v>20</v>
      </c>
      <c r="H4670" s="112">
        <f>'Run Rate'!K470</f>
        <v>24</v>
      </c>
      <c r="I4670" s="112">
        <f>'Run Rate'!L470</f>
        <v>22</v>
      </c>
      <c r="J4670" s="112">
        <f>'Run Rate'!M470</f>
        <v>26</v>
      </c>
      <c r="K4670" s="112">
        <f>'Run Rate'!N470</f>
        <v>19</v>
      </c>
      <c r="L4670" s="112">
        <f>'Run Rate'!O470</f>
        <v>30</v>
      </c>
      <c r="M4670" s="112">
        <f>'Run Rate'!P470</f>
        <v>26</v>
      </c>
      <c r="N4670" s="112">
        <f>'Run Rate'!Q470</f>
        <v>30</v>
      </c>
      <c r="O4670" s="112">
        <f>'Run Rate'!R470</f>
        <v>12</v>
      </c>
      <c r="P4670" s="112">
        <f>'Run Rate'!S470</f>
        <v>2</v>
      </c>
      <c r="Q4670" s="112">
        <f>'Run Rate'!T470</f>
        <v>23</v>
      </c>
      <c r="R4670" s="112">
        <f>'Run Rate'!U470</f>
        <v>30</v>
      </c>
      <c r="S4670" s="112">
        <f>'Run Rate'!V470</f>
        <v>25</v>
      </c>
      <c r="T4670" s="112">
        <f>'Run Rate'!W470</f>
        <v>28</v>
      </c>
      <c r="U4670" s="112">
        <f>'Run Rate'!X470</f>
        <v>31</v>
      </c>
      <c r="V4670" s="112">
        <f>'Run Rate'!Y470</f>
        <v>33</v>
      </c>
      <c r="W4670" s="112">
        <f>'Run Rate'!Z470</f>
        <v>20</v>
      </c>
      <c r="X4670" s="112">
        <f>'Run Rate'!AA470</f>
        <v>20</v>
      </c>
      <c r="Y4670" s="112">
        <f>'Run Rate'!AB470</f>
        <v>14</v>
      </c>
      <c r="Z4670" s="112">
        <f>'Run Rate'!AC470</f>
        <v>18</v>
      </c>
      <c r="AA4670" s="112">
        <f>'Run Rate'!AD470</f>
        <v>14</v>
      </c>
      <c r="AB4670" s="113">
        <v>17</v>
      </c>
      <c r="AC4670" s="112">
        <v>18</v>
      </c>
      <c r="AD4670" s="112">
        <v>18</v>
      </c>
      <c r="AE4670" s="112">
        <v>18</v>
      </c>
      <c r="AF4670" s="112">
        <v>17</v>
      </c>
      <c r="AG4670" s="112">
        <v>17</v>
      </c>
      <c r="AH4670" s="112">
        <v>17</v>
      </c>
      <c r="AI4670" s="112">
        <v>17</v>
      </c>
      <c r="AJ4670" s="112">
        <v>17</v>
      </c>
      <c r="AK4670" s="112">
        <v>17</v>
      </c>
      <c r="AL4670" s="112">
        <v>17</v>
      </c>
      <c r="AM4670" s="112">
        <v>17</v>
      </c>
      <c r="AN4670" s="112">
        <v>17</v>
      </c>
      <c r="AQ4670" t="str">
        <f>AQ4668</f>
        <v/>
      </c>
    </row>
    <row r="4671" spans="1:43" ht="14.25" customHeight="1" x14ac:dyDescent="0.25">
      <c r="A4671" s="99" t="s">
        <v>1165</v>
      </c>
      <c r="B4671" s="114"/>
      <c r="C4671" s="114"/>
      <c r="D4671" s="114"/>
      <c r="E4671" s="114"/>
      <c r="F4671" s="114"/>
      <c r="G4671" s="114"/>
      <c r="H4671" s="114"/>
      <c r="I4671" s="114"/>
      <c r="J4671" s="114"/>
      <c r="K4671" s="114"/>
      <c r="L4671" s="114"/>
      <c r="M4671" s="114"/>
      <c r="N4671" s="114"/>
      <c r="O4671" s="114"/>
      <c r="P4671" s="114"/>
      <c r="Q4671" s="114"/>
      <c r="R4671" s="114"/>
      <c r="S4671" s="114"/>
      <c r="T4671" s="114"/>
      <c r="U4671" s="114"/>
      <c r="V4671" s="114"/>
      <c r="W4671" s="115"/>
      <c r="X4671" s="115"/>
      <c r="Y4671" s="115"/>
      <c r="Z4671" s="115"/>
      <c r="AA4671" s="112" t="s">
        <v>1166</v>
      </c>
      <c r="AB4671" s="113"/>
      <c r="AC4671" s="112"/>
      <c r="AD4671" s="112"/>
      <c r="AE4671" s="112"/>
      <c r="AF4671" s="112"/>
      <c r="AG4671" s="112"/>
      <c r="AH4671" s="112"/>
      <c r="AI4671" s="112"/>
      <c r="AJ4671" s="112"/>
      <c r="AK4671" s="112"/>
      <c r="AL4671" s="112"/>
      <c r="AM4671" s="112"/>
      <c r="AN4671" s="112"/>
      <c r="AQ4671" t="str">
        <f>AQ4668</f>
        <v/>
      </c>
    </row>
    <row r="4672" spans="1:43" ht="14.25" customHeight="1" x14ac:dyDescent="0.25">
      <c r="A4672" s="99" t="s">
        <v>1167</v>
      </c>
      <c r="B4672" s="114"/>
      <c r="C4672" s="114"/>
      <c r="D4672" s="114"/>
      <c r="E4672" s="114"/>
      <c r="F4672" s="114"/>
      <c r="G4672" s="114"/>
      <c r="H4672" s="114"/>
      <c r="I4672" s="114"/>
      <c r="J4672" s="114"/>
      <c r="K4672" s="114"/>
      <c r="L4672" s="114"/>
      <c r="M4672" s="114"/>
      <c r="N4672" s="114"/>
      <c r="O4672" s="114"/>
      <c r="P4672" s="114"/>
      <c r="Q4672" s="114"/>
      <c r="R4672" s="114"/>
      <c r="S4672" s="114"/>
      <c r="T4672" s="114"/>
      <c r="U4672" s="114"/>
      <c r="V4672" s="114"/>
      <c r="W4672" s="115"/>
      <c r="X4672" s="116"/>
      <c r="Y4672" s="117"/>
      <c r="Z4672" s="115"/>
      <c r="AA4672" s="112" t="s">
        <v>1168</v>
      </c>
      <c r="AB4672" s="113">
        <f>'Demand Input VP'!B2339</f>
        <v>0</v>
      </c>
      <c r="AC4672" s="112">
        <f>'Demand Input VP'!C2339</f>
        <v>0</v>
      </c>
      <c r="AD4672" s="112">
        <f>'Demand Input VP'!D2339</f>
        <v>0</v>
      </c>
      <c r="AE4672" s="112">
        <f>'Demand Input VP'!E2339</f>
        <v>0</v>
      </c>
      <c r="AF4672" s="112">
        <f>'Demand Input VP'!F2339</f>
        <v>0</v>
      </c>
      <c r="AG4672" s="112">
        <f>'Demand Input VP'!G2339</f>
        <v>0</v>
      </c>
      <c r="AH4672" s="112">
        <f>'Demand Input VP'!H2339</f>
        <v>0</v>
      </c>
      <c r="AI4672" s="112">
        <f>'Demand Input VP'!I2339</f>
        <v>0</v>
      </c>
      <c r="AJ4672" s="112">
        <f>'Demand Input VP'!J2339</f>
        <v>0</v>
      </c>
      <c r="AK4672" s="112">
        <f>'Demand Input VP'!K2339</f>
        <v>0</v>
      </c>
      <c r="AL4672" s="112">
        <f>'Demand Input VP'!L2339</f>
        <v>0</v>
      </c>
      <c r="AM4672" s="112">
        <f>'Demand Input VP'!M2339</f>
        <v>0</v>
      </c>
      <c r="AN4672" s="112">
        <f>'Demand Input VP'!N2339</f>
        <v>0</v>
      </c>
      <c r="AQ4672" t="str">
        <f>AQ4668</f>
        <v/>
      </c>
    </row>
    <row r="4673" spans="1:43" ht="14.25" customHeight="1" x14ac:dyDescent="0.25">
      <c r="A4673" s="99" t="s">
        <v>1169</v>
      </c>
      <c r="B4673" s="118"/>
      <c r="C4673" s="118"/>
      <c r="D4673" s="118"/>
      <c r="E4673" s="118"/>
      <c r="F4673" s="118"/>
      <c r="G4673" s="118"/>
      <c r="H4673" s="118"/>
      <c r="I4673" s="118"/>
      <c r="J4673" s="118"/>
      <c r="K4673" s="118"/>
      <c r="L4673" s="118"/>
      <c r="M4673" s="118"/>
      <c r="N4673" s="118"/>
      <c r="O4673" s="118"/>
      <c r="P4673" s="118"/>
      <c r="Q4673" s="118"/>
      <c r="R4673" s="118"/>
      <c r="S4673" s="118"/>
      <c r="T4673" s="118"/>
      <c r="U4673" s="118"/>
      <c r="V4673" s="118"/>
      <c r="W4673" s="115"/>
      <c r="X4673" s="116"/>
      <c r="Y4673" s="117"/>
      <c r="Z4673" s="119"/>
      <c r="AA4673" s="120" t="s">
        <v>1170</v>
      </c>
      <c r="AB4673" s="121">
        <f>'Demand Input VP'!B2338</f>
        <v>0</v>
      </c>
      <c r="AC4673" s="120">
        <f>'Demand Input VP'!C2338</f>
        <v>0</v>
      </c>
      <c r="AD4673" s="120">
        <f>'Demand Input VP'!D2338</f>
        <v>0</v>
      </c>
      <c r="AE4673" s="120">
        <f>'Demand Input VP'!E2338</f>
        <v>0</v>
      </c>
      <c r="AF4673" s="120">
        <f>'Demand Input VP'!F2338</f>
        <v>0</v>
      </c>
      <c r="AG4673" s="120">
        <f>'Demand Input VP'!G2338</f>
        <v>0</v>
      </c>
      <c r="AH4673" s="120">
        <f>'Demand Input VP'!H2338</f>
        <v>0</v>
      </c>
      <c r="AI4673" s="120">
        <f>'Demand Input VP'!I2338</f>
        <v>0</v>
      </c>
      <c r="AJ4673" s="120">
        <f>'Demand Input VP'!J2338</f>
        <v>0</v>
      </c>
      <c r="AK4673" s="120">
        <f>'Demand Input VP'!K2338</f>
        <v>0</v>
      </c>
      <c r="AL4673" s="120">
        <f>'Demand Input VP'!L2338</f>
        <v>0</v>
      </c>
      <c r="AM4673" s="120">
        <f>'Demand Input VP'!M2338</f>
        <v>0</v>
      </c>
      <c r="AN4673" s="120">
        <f>'Demand Input VP'!N2338</f>
        <v>0</v>
      </c>
      <c r="AQ4673" t="str">
        <f>AQ4668</f>
        <v/>
      </c>
    </row>
    <row r="4674" spans="1:43" ht="14.25" customHeight="1" x14ac:dyDescent="0.25">
      <c r="A4674" s="1"/>
      <c r="B4674" s="122"/>
      <c r="C4674" s="122"/>
      <c r="D4674" s="122"/>
      <c r="E4674" s="122"/>
      <c r="F4674" s="122"/>
      <c r="G4674" s="122"/>
      <c r="H4674" s="122"/>
      <c r="I4674" s="122"/>
      <c r="J4674" s="122"/>
      <c r="K4674" s="122"/>
      <c r="L4674" s="122"/>
      <c r="M4674" s="122"/>
      <c r="N4674" s="122"/>
      <c r="O4674" s="122"/>
      <c r="P4674" s="122"/>
      <c r="Q4674" s="122"/>
      <c r="R4674" s="122"/>
      <c r="S4674" s="122"/>
      <c r="T4674" s="122"/>
      <c r="U4674" s="122"/>
      <c r="V4674" s="122"/>
      <c r="W4674" s="123"/>
      <c r="X4674" s="116"/>
      <c r="Y4674" s="117"/>
      <c r="Z4674" s="123"/>
      <c r="AA4674" s="112" t="s">
        <v>1171</v>
      </c>
      <c r="AB4674" s="113">
        <f>'Demand Input MP'!B2339</f>
        <v>0</v>
      </c>
      <c r="AC4674" s="112">
        <f>'Demand Input MP'!C2339</f>
        <v>0</v>
      </c>
      <c r="AD4674" s="112">
        <f>'Demand Input MP'!D2339</f>
        <v>0</v>
      </c>
      <c r="AE4674" s="112">
        <f>'Demand Input MP'!E2339</f>
        <v>0</v>
      </c>
      <c r="AF4674" s="112">
        <f>'Demand Input MP'!F2339</f>
        <v>0</v>
      </c>
      <c r="AG4674" s="112">
        <f>'Demand Input MP'!G2339</f>
        <v>0</v>
      </c>
      <c r="AH4674" s="112">
        <f>'Demand Input MP'!H2339</f>
        <v>0</v>
      </c>
      <c r="AI4674" s="112">
        <f>'Demand Input MP'!I2339</f>
        <v>0</v>
      </c>
      <c r="AJ4674" s="112">
        <f>'Demand Input MP'!J2339</f>
        <v>0</v>
      </c>
      <c r="AK4674" s="112">
        <f>'Demand Input MP'!K2339</f>
        <v>0</v>
      </c>
      <c r="AL4674" s="112">
        <f>'Demand Input MP'!L2339</f>
        <v>0</v>
      </c>
      <c r="AM4674" s="112">
        <f>'Demand Input MP'!M2339</f>
        <v>0</v>
      </c>
      <c r="AN4674" s="112">
        <f>'Demand Input MP'!N2339</f>
        <v>0</v>
      </c>
      <c r="AQ4674" t="str">
        <f>AQ4668</f>
        <v/>
      </c>
    </row>
    <row r="4675" spans="1:43" ht="14.25" customHeight="1" x14ac:dyDescent="0.25">
      <c r="A4675" s="1"/>
      <c r="B4675" s="122"/>
      <c r="C4675" s="122"/>
      <c r="D4675" s="122"/>
      <c r="E4675" s="122"/>
      <c r="F4675" s="122"/>
      <c r="G4675" s="122"/>
      <c r="H4675" s="122"/>
      <c r="I4675" s="122"/>
      <c r="J4675" s="122"/>
      <c r="K4675" s="122"/>
      <c r="L4675" s="122"/>
      <c r="M4675" s="122"/>
      <c r="N4675" s="122"/>
      <c r="O4675" s="122"/>
      <c r="P4675" s="122"/>
      <c r="Q4675" s="122"/>
      <c r="R4675" s="122"/>
      <c r="S4675" s="122"/>
      <c r="T4675" s="122"/>
      <c r="U4675" s="122"/>
      <c r="V4675" s="124" t="s">
        <v>91</v>
      </c>
      <c r="W4675" s="125">
        <f>IFERROR(IF(SUM('Run Rate History'!E470:AD470)&gt;0,(SUMPRODUCT((B4670:AA4670&gt;=PERCENTILE(B4670:AA4670,0.1))*(B4670:AA4670&lt;=PERCENTILE(B4670:AA4670,0.9))*B4670:AA4670)+SUMPRODUCT(('Run Rate History'!E470:AD470&gt;=PERCENTILE(B4670:AA4670,0.1))*('Run Rate History'!E470:AD470&lt;=PERCENTILE(B4670:AA4670,0.9))*'Run Rate History'!E470:AD470))/(SUMPRODUCT((B4670:AA4670&gt;=PERCENTILE(B4670:AA4670,0.1))*(B4670:AA4670&lt;=PERCENTILE(B4670:AA4670,0.9))*1)+SUMPRODUCT(('Run Rate History'!E470:AD470&gt;=PERCENTILE(B4670:AA4670,0.1))*('Run Rate History'!E470:AD470&lt;=PERCENTILE(B4670:AA4670,0.9))*1)),TRIMMEAN(B4670:AA4670,0.15)),0)</f>
        <v>19.707317073170731</v>
      </c>
      <c r="X4675" s="126" t="s">
        <v>1172</v>
      </c>
      <c r="Y4675" s="127">
        <f>SUM(B4670:AA4670)/26</f>
        <v>20.23076923076923</v>
      </c>
      <c r="Z4675" s="128"/>
      <c r="AA4675" s="112" t="s">
        <v>1173</v>
      </c>
      <c r="AB4675" s="113">
        <f>'Demand Input MP'!B2338</f>
        <v>0</v>
      </c>
      <c r="AC4675" s="112">
        <f>'Demand Input MP'!C2338</f>
        <v>0</v>
      </c>
      <c r="AD4675" s="112">
        <f>'Demand Input MP'!D2338</f>
        <v>0</v>
      </c>
      <c r="AE4675" s="112">
        <f>'Demand Input MP'!E2338</f>
        <v>0</v>
      </c>
      <c r="AF4675" s="112">
        <f>'Demand Input MP'!F2338</f>
        <v>0</v>
      </c>
      <c r="AG4675" s="112">
        <f>'Demand Input MP'!G2338</f>
        <v>0</v>
      </c>
      <c r="AH4675" s="112">
        <f>'Demand Input MP'!H2338</f>
        <v>0</v>
      </c>
      <c r="AI4675" s="112">
        <f>'Demand Input MP'!I2338</f>
        <v>0</v>
      </c>
      <c r="AJ4675" s="112">
        <f>'Demand Input MP'!J2338</f>
        <v>0</v>
      </c>
      <c r="AK4675" s="112">
        <f>'Demand Input MP'!K2338</f>
        <v>0</v>
      </c>
      <c r="AL4675" s="112">
        <f>'Demand Input MP'!L2338</f>
        <v>0</v>
      </c>
      <c r="AM4675" s="112">
        <f>'Demand Input MP'!M2338</f>
        <v>0</v>
      </c>
      <c r="AN4675" s="112">
        <f>'Demand Input MP'!N2338</f>
        <v>0</v>
      </c>
      <c r="AQ4675" t="str">
        <f>AQ4668</f>
        <v/>
      </c>
    </row>
    <row r="4676" spans="1:43" ht="14.25" customHeight="1" x14ac:dyDescent="0.25">
      <c r="A4676" s="1"/>
      <c r="B4676" s="122"/>
      <c r="C4676" s="122"/>
      <c r="D4676" s="122"/>
      <c r="E4676" s="122"/>
      <c r="F4676" s="122"/>
      <c r="G4676" s="122"/>
      <c r="H4676" s="122"/>
      <c r="I4676" s="122"/>
      <c r="J4676" s="122"/>
      <c r="K4676" s="122"/>
      <c r="L4676" s="122"/>
      <c r="M4676" s="122"/>
      <c r="N4676" s="122"/>
      <c r="O4676" s="122"/>
      <c r="P4676" s="122"/>
      <c r="Q4676" s="122"/>
      <c r="R4676" s="122"/>
      <c r="S4676" s="122"/>
      <c r="T4676" s="122"/>
      <c r="U4676" s="122"/>
      <c r="V4676" s="124" t="s">
        <v>94</v>
      </c>
      <c r="W4676" s="125">
        <f>IFERROR((1*MIN(MAX(X4670,0.5*IF(SUM('Run Rate History'!E470:AD470)&gt;0,(MEDIAN(IF(B4670:AA4670&gt;0,B4670:AA4670))+MEDIAN(IF('Run Rate History'!E470:AD470&gt;0,'Run Rate History'!E470:AD470)))/2,MEDIAN(IF(B4670:AA4670&gt;0,B4670:AA4670)))),2*IF(SUM('Run Rate History'!E470:AD470)&gt;0,(MEDIAN(IF(B4670:AA4670&gt;0,B4670:AA4670))+MEDIAN(IF('Run Rate History'!E470:AD470&gt;0,'Run Rate History'!E470:AD470)))/2,MEDIAN(IF(B4670:AA4670&gt;0,B4670:AA4670))))+2*MIN(MAX(Y4670,0.5*IF(SUM('Run Rate History'!E470:AD470)&gt;0,(MEDIAN(IF(B4670:AA4670&gt;0,B4670:AA4670))+MEDIAN(IF('Run Rate History'!E470:AD470&gt;0,'Run Rate History'!E470:AD470)))/2,MEDIAN(IF(B4670:AA4670&gt;0,B4670:AA4670)))),2*IF(SUM('Run Rate History'!E470:AD470)&gt;0,(MEDIAN(IF(B4670:AA4670&gt;0,B4670:AA4670))+MEDIAN(IF('Run Rate History'!E470:AD470&gt;0,'Run Rate History'!E470:AD470)))/2,MEDIAN(IF(B4670:AA4670&gt;0,B4670:AA4670))))+3*MIN(MAX(Z4670,0.5*IF(SUM('Run Rate History'!E470:AD470)&gt;0,(MEDIAN(IF(B4670:AA4670&gt;0,B4670:AA4670))+MEDIAN(IF('Run Rate History'!E470:AD470&gt;0,'Run Rate History'!E470:AD470)))/2,MEDIAN(IF(B4670:AA4670&gt;0,B4670:AA4670)))),2*IF(SUM('Run Rate History'!E470:AD470)&gt;0,(MEDIAN(IF(B4670:AA4670&gt;0,B4670:AA4670))+MEDIAN(IF('Run Rate History'!E470:AD470&gt;0,'Run Rate History'!E470:AD470)))/2,MEDIAN(IF(B4670:AA4670&gt;0,B4670:AA4670))))+4*MIN(MAX(AA4670,0.5*IF(SUM('Run Rate History'!E470:AD470)&gt;0,(MEDIAN(IF(B4670:AA4670&gt;0,B4670:AA4670))+MEDIAN(IF('Run Rate History'!E470:AD470&gt;0,'Run Rate History'!E470:AD470)))/2,MEDIAN(IF(B4670:AA4670&gt;0,B4670:AA4670)))),2*IF(SUM('Run Rate History'!E470:AD470)&gt;0,(MEDIAN(IF(B4670:AA4670&gt;0,B4670:AA4670))+MEDIAN(IF('Run Rate History'!E470:AD470&gt;0,'Run Rate History'!E470:AD470)))/2,MEDIAN(IF(B4670:AA4670&gt;0,B4670:AA4670)))))/10,0)</f>
        <v>15.8</v>
      </c>
      <c r="X4676" s="129" t="s">
        <v>1174</v>
      </c>
      <c r="Y4676" s="130">
        <f>IFERROR(VLOOKUP(A4668,'Stanje zaliha'!A:E,5,FALSE()),0)</f>
        <v>0</v>
      </c>
      <c r="Z4676" s="131"/>
      <c r="AA4676" s="113" t="s">
        <v>1175</v>
      </c>
      <c r="AB4676" s="118">
        <f t="shared" ref="AB4676:AN4676" si="932">SUM(AB4672:AB4675)</f>
        <v>0</v>
      </c>
      <c r="AC4676" s="118">
        <f t="shared" si="932"/>
        <v>0</v>
      </c>
      <c r="AD4676" s="118">
        <f t="shared" si="932"/>
        <v>0</v>
      </c>
      <c r="AE4676" s="118">
        <f t="shared" si="932"/>
        <v>0</v>
      </c>
      <c r="AF4676" s="118">
        <f t="shared" si="932"/>
        <v>0</v>
      </c>
      <c r="AG4676" s="118">
        <f t="shared" si="932"/>
        <v>0</v>
      </c>
      <c r="AH4676" s="118">
        <f t="shared" si="932"/>
        <v>0</v>
      </c>
      <c r="AI4676" s="118">
        <f t="shared" si="932"/>
        <v>0</v>
      </c>
      <c r="AJ4676" s="118">
        <f t="shared" si="932"/>
        <v>0</v>
      </c>
      <c r="AK4676" s="118">
        <f t="shared" si="932"/>
        <v>0</v>
      </c>
      <c r="AL4676" s="118">
        <f t="shared" si="932"/>
        <v>0</v>
      </c>
      <c r="AM4676" s="118">
        <f t="shared" si="932"/>
        <v>0</v>
      </c>
      <c r="AN4676" s="118">
        <f t="shared" si="932"/>
        <v>0</v>
      </c>
      <c r="AQ4676" t="str">
        <f>AQ4668</f>
        <v/>
      </c>
    </row>
    <row r="4677" spans="1:43" ht="14.25" customHeight="1" x14ac:dyDescent="0.25">
      <c r="A4677" s="1"/>
      <c r="B4677" s="122"/>
      <c r="C4677" s="122"/>
      <c r="D4677" s="122"/>
      <c r="E4677" s="122"/>
      <c r="F4677" s="122"/>
      <c r="G4677" s="122"/>
      <c r="H4677" s="122"/>
      <c r="I4677" s="122"/>
      <c r="J4677" s="122"/>
      <c r="K4677" s="122"/>
      <c r="L4677" s="122"/>
      <c r="M4677" s="122"/>
      <c r="N4677" s="122"/>
      <c r="O4677" s="122"/>
      <c r="P4677" s="122"/>
      <c r="Q4677" s="122"/>
      <c r="R4677" s="122"/>
      <c r="S4677" s="122"/>
      <c r="T4677" s="122"/>
      <c r="U4677" s="122"/>
      <c r="V4677" s="124" t="s">
        <v>95</v>
      </c>
      <c r="W4677" s="125">
        <f>IFERROR(0.6*W4676+0.4*W4675,0)</f>
        <v>17.362926829268293</v>
      </c>
      <c r="X4677" s="132" t="s">
        <v>1176</v>
      </c>
      <c r="Y4677" s="133">
        <f>IFERROR(SUMIF('Popis poslanih narudžbi'!A:A,A4668,'Popis poslanih narudžbi'!C:C),0)</f>
        <v>0</v>
      </c>
      <c r="Z4677" s="131"/>
      <c r="AA4677" s="134" t="s">
        <v>1177</v>
      </c>
      <c r="AB4677" s="118">
        <f t="shared" ref="AB4677:AN4677" si="933">AB4670+AB4676</f>
        <v>17</v>
      </c>
      <c r="AC4677" s="118">
        <f t="shared" si="933"/>
        <v>18</v>
      </c>
      <c r="AD4677" s="118">
        <f t="shared" si="933"/>
        <v>18</v>
      </c>
      <c r="AE4677" s="118">
        <f t="shared" si="933"/>
        <v>18</v>
      </c>
      <c r="AF4677" s="118">
        <f t="shared" si="933"/>
        <v>17</v>
      </c>
      <c r="AG4677" s="118">
        <f t="shared" si="933"/>
        <v>17</v>
      </c>
      <c r="AH4677" s="118">
        <f t="shared" si="933"/>
        <v>17</v>
      </c>
      <c r="AI4677" s="118">
        <f t="shared" si="933"/>
        <v>17</v>
      </c>
      <c r="AJ4677" s="118">
        <f t="shared" si="933"/>
        <v>17</v>
      </c>
      <c r="AK4677" s="118">
        <f t="shared" si="933"/>
        <v>17</v>
      </c>
      <c r="AL4677" s="118">
        <f t="shared" si="933"/>
        <v>17</v>
      </c>
      <c r="AM4677" s="118">
        <f t="shared" si="933"/>
        <v>17</v>
      </c>
      <c r="AN4677" s="118">
        <f t="shared" si="933"/>
        <v>17</v>
      </c>
      <c r="AQ4677" t="str">
        <f>AQ4668</f>
        <v/>
      </c>
    </row>
    <row r="4678" spans="1:43" ht="14.25" customHeight="1" x14ac:dyDescent="0.25">
      <c r="A4678" s="107" t="str">
        <f>'Run Rate'!A471</f>
        <v>FIT05847</v>
      </c>
      <c r="B4678" s="135" t="str">
        <f>'Run Rate'!B471</f>
        <v>Bučica gumirana heksagonalna 20 kg</v>
      </c>
      <c r="C4678" s="135" t="str">
        <f>'Run Rate'!C471</f>
        <v>FITNESS OPREMA</v>
      </c>
      <c r="D4678" s="135" t="str">
        <f>'Run Rate'!D471</f>
        <v>03 BRONZE</v>
      </c>
      <c r="E4678" s="122"/>
      <c r="F4678" s="122"/>
      <c r="G4678" s="122"/>
      <c r="H4678" s="122"/>
      <c r="I4678" s="122"/>
      <c r="J4678" s="122"/>
      <c r="K4678" s="122"/>
      <c r="L4678" s="122"/>
      <c r="M4678" s="122"/>
      <c r="N4678" s="122"/>
      <c r="O4678" s="122"/>
      <c r="P4678" s="122"/>
      <c r="Q4678" s="122"/>
      <c r="R4678" s="122"/>
      <c r="S4678" s="122"/>
      <c r="T4678" s="122"/>
      <c r="U4678" s="122"/>
      <c r="V4678" s="122"/>
      <c r="W4678" s="122"/>
      <c r="X4678" s="122"/>
      <c r="Y4678" s="122"/>
      <c r="Z4678" s="122"/>
      <c r="AA4678" s="122"/>
      <c r="AB4678" s="122"/>
      <c r="AC4678" s="122"/>
      <c r="AD4678" s="122"/>
      <c r="AE4678" s="122"/>
      <c r="AF4678" s="122"/>
      <c r="AG4678" s="122"/>
      <c r="AH4678" s="122"/>
      <c r="AI4678" s="122"/>
      <c r="AJ4678" s="122"/>
      <c r="AK4678" s="122"/>
      <c r="AL4678" s="122"/>
      <c r="AM4678" s="122"/>
      <c r="AN4678" s="122"/>
      <c r="AQ4678" t="str">
        <f>IF(AND(OR($B$1="ALL",$B$1=C4678),OR($E$1="ALL",$E$1=D4678),OR($B$2="ALL",$B$2=A4678),OR($E$2="ALL",IFERROR(SEARCH($E$2,B4678),0)&gt;0)),"MATCH","")</f>
        <v/>
      </c>
    </row>
    <row r="4679" spans="1:43" ht="14.25" customHeight="1" x14ac:dyDescent="0.25">
      <c r="A4679" s="108" t="s">
        <v>1137</v>
      </c>
      <c r="B4679" s="136" t="s">
        <v>1138</v>
      </c>
      <c r="C4679" s="136" t="s">
        <v>1139</v>
      </c>
      <c r="D4679" s="136" t="s">
        <v>1140</v>
      </c>
      <c r="E4679" s="136" t="s">
        <v>1141</v>
      </c>
      <c r="F4679" s="136" t="s">
        <v>1142</v>
      </c>
      <c r="G4679" s="136" t="s">
        <v>1143</v>
      </c>
      <c r="H4679" s="136" t="s">
        <v>1144</v>
      </c>
      <c r="I4679" s="136" t="s">
        <v>1145</v>
      </c>
      <c r="J4679" s="136" t="s">
        <v>1146</v>
      </c>
      <c r="K4679" s="136" t="s">
        <v>1147</v>
      </c>
      <c r="L4679" s="136" t="s">
        <v>1148</v>
      </c>
      <c r="M4679" s="136" t="s">
        <v>1149</v>
      </c>
      <c r="N4679" s="136" t="s">
        <v>1150</v>
      </c>
      <c r="O4679" s="136" t="s">
        <v>1151</v>
      </c>
      <c r="P4679" s="136" t="s">
        <v>1152</v>
      </c>
      <c r="Q4679" s="136" t="s">
        <v>1153</v>
      </c>
      <c r="R4679" s="136" t="s">
        <v>1154</v>
      </c>
      <c r="S4679" s="136" t="s">
        <v>1155</v>
      </c>
      <c r="T4679" s="136" t="s">
        <v>1156</v>
      </c>
      <c r="U4679" s="136" t="s">
        <v>1157</v>
      </c>
      <c r="V4679" s="136" t="s">
        <v>1158</v>
      </c>
      <c r="W4679" s="136" t="s">
        <v>1159</v>
      </c>
      <c r="X4679" s="136" t="s">
        <v>1160</v>
      </c>
      <c r="Y4679" s="136" t="s">
        <v>1161</v>
      </c>
      <c r="Z4679" s="136" t="s">
        <v>1162</v>
      </c>
      <c r="AA4679" s="136" t="s">
        <v>1163</v>
      </c>
      <c r="AB4679" s="137" t="s">
        <v>156</v>
      </c>
      <c r="AC4679" s="137" t="s">
        <v>157</v>
      </c>
      <c r="AD4679" s="137" t="s">
        <v>158</v>
      </c>
      <c r="AE4679" s="137" t="s">
        <v>139</v>
      </c>
      <c r="AF4679" s="138" t="s">
        <v>140</v>
      </c>
      <c r="AG4679" s="138" t="s">
        <v>141</v>
      </c>
      <c r="AH4679" s="138" t="s">
        <v>142</v>
      </c>
      <c r="AI4679" s="138" t="s">
        <v>143</v>
      </c>
      <c r="AJ4679" s="139" t="s">
        <v>144</v>
      </c>
      <c r="AK4679" s="139" t="s">
        <v>145</v>
      </c>
      <c r="AL4679" s="139" t="s">
        <v>146</v>
      </c>
      <c r="AM4679" s="140" t="s">
        <v>147</v>
      </c>
      <c r="AN4679" s="140" t="s">
        <v>148</v>
      </c>
      <c r="AQ4679" t="str">
        <f>AQ4678</f>
        <v/>
      </c>
    </row>
    <row r="4680" spans="1:43" ht="14.25" customHeight="1" x14ac:dyDescent="0.25">
      <c r="A4680" s="99" t="s">
        <v>1164</v>
      </c>
      <c r="B4680" s="112">
        <f>'Run Rate'!E471</f>
        <v>0</v>
      </c>
      <c r="C4680" s="112">
        <f>'Run Rate'!F471</f>
        <v>0</v>
      </c>
      <c r="D4680" s="112">
        <f>'Run Rate'!G471</f>
        <v>0</v>
      </c>
      <c r="E4680" s="112">
        <f>'Run Rate'!H471</f>
        <v>1</v>
      </c>
      <c r="F4680" s="112">
        <f>'Run Rate'!I471</f>
        <v>4</v>
      </c>
      <c r="G4680" s="112">
        <f>'Run Rate'!J471</f>
        <v>0</v>
      </c>
      <c r="H4680" s="112">
        <f>'Run Rate'!K471</f>
        <v>0</v>
      </c>
      <c r="I4680" s="112">
        <f>'Run Rate'!L471</f>
        <v>16</v>
      </c>
      <c r="J4680" s="112">
        <f>'Run Rate'!M471</f>
        <v>9</v>
      </c>
      <c r="K4680" s="112">
        <f>'Run Rate'!N471</f>
        <v>2</v>
      </c>
      <c r="L4680" s="112">
        <f>'Run Rate'!O471</f>
        <v>5</v>
      </c>
      <c r="M4680" s="112">
        <f>'Run Rate'!P471</f>
        <v>1</v>
      </c>
      <c r="N4680" s="112">
        <f>'Run Rate'!Q471</f>
        <v>8</v>
      </c>
      <c r="O4680" s="112">
        <f>'Run Rate'!R471</f>
        <v>2</v>
      </c>
      <c r="P4680" s="112">
        <f>'Run Rate'!S471</f>
        <v>0</v>
      </c>
      <c r="Q4680" s="112">
        <f>'Run Rate'!T471</f>
        <v>4</v>
      </c>
      <c r="R4680" s="112">
        <f>'Run Rate'!U471</f>
        <v>0</v>
      </c>
      <c r="S4680" s="112">
        <f>'Run Rate'!V471</f>
        <v>0</v>
      </c>
      <c r="T4680" s="112">
        <f>'Run Rate'!W471</f>
        <v>-2</v>
      </c>
      <c r="U4680" s="112">
        <f>'Run Rate'!X471</f>
        <v>0</v>
      </c>
      <c r="V4680" s="112">
        <f>'Run Rate'!Y471</f>
        <v>2</v>
      </c>
      <c r="W4680" s="112">
        <f>'Run Rate'!Z471</f>
        <v>0</v>
      </c>
      <c r="X4680" s="112">
        <f>'Run Rate'!AA471</f>
        <v>2</v>
      </c>
      <c r="Y4680" s="112">
        <f>'Run Rate'!AB471</f>
        <v>0</v>
      </c>
      <c r="Z4680" s="112">
        <f>'Run Rate'!AC471</f>
        <v>0</v>
      </c>
      <c r="AA4680" s="112">
        <f>'Run Rate'!AD471</f>
        <v>0</v>
      </c>
      <c r="AB4680" s="113">
        <v>0</v>
      </c>
      <c r="AC4680" s="112">
        <v>0</v>
      </c>
      <c r="AD4680" s="112">
        <v>0</v>
      </c>
      <c r="AE4680" s="112">
        <v>0</v>
      </c>
      <c r="AF4680" s="112">
        <v>0</v>
      </c>
      <c r="AG4680" s="112">
        <v>0</v>
      </c>
      <c r="AH4680" s="112">
        <v>0</v>
      </c>
      <c r="AI4680" s="112">
        <v>0</v>
      </c>
      <c r="AJ4680" s="112">
        <v>0</v>
      </c>
      <c r="AK4680" s="112">
        <v>0</v>
      </c>
      <c r="AL4680" s="112">
        <v>0</v>
      </c>
      <c r="AM4680" s="112">
        <v>0</v>
      </c>
      <c r="AN4680" s="112">
        <v>0</v>
      </c>
      <c r="AQ4680" t="str">
        <f>AQ4678</f>
        <v/>
      </c>
    </row>
    <row r="4681" spans="1:43" ht="14.25" customHeight="1" x14ac:dyDescent="0.25">
      <c r="A4681" s="99" t="s">
        <v>1165</v>
      </c>
      <c r="B4681" s="114"/>
      <c r="C4681" s="114"/>
      <c r="D4681" s="114"/>
      <c r="E4681" s="114"/>
      <c r="F4681" s="114"/>
      <c r="G4681" s="114"/>
      <c r="H4681" s="114"/>
      <c r="I4681" s="114"/>
      <c r="J4681" s="114"/>
      <c r="K4681" s="114"/>
      <c r="L4681" s="114"/>
      <c r="M4681" s="114"/>
      <c r="N4681" s="114"/>
      <c r="O4681" s="114"/>
      <c r="P4681" s="114"/>
      <c r="Q4681" s="114"/>
      <c r="R4681" s="114"/>
      <c r="S4681" s="114"/>
      <c r="T4681" s="114"/>
      <c r="U4681" s="114"/>
      <c r="V4681" s="114"/>
      <c r="W4681" s="115"/>
      <c r="X4681" s="115"/>
      <c r="Y4681" s="115"/>
      <c r="Z4681" s="115"/>
      <c r="AA4681" s="112" t="s">
        <v>1166</v>
      </c>
      <c r="AB4681" s="113"/>
      <c r="AC4681" s="112"/>
      <c r="AD4681" s="112"/>
      <c r="AE4681" s="112"/>
      <c r="AF4681" s="112"/>
      <c r="AG4681" s="112"/>
      <c r="AH4681" s="112"/>
      <c r="AI4681" s="112"/>
      <c r="AJ4681" s="112"/>
      <c r="AK4681" s="112"/>
      <c r="AL4681" s="112"/>
      <c r="AM4681" s="112"/>
      <c r="AN4681" s="112"/>
      <c r="AQ4681" t="str">
        <f>AQ4678</f>
        <v/>
      </c>
    </row>
    <row r="4682" spans="1:43" ht="14.25" customHeight="1" x14ac:dyDescent="0.25">
      <c r="A4682" s="99" t="s">
        <v>1167</v>
      </c>
      <c r="B4682" s="114"/>
      <c r="C4682" s="114"/>
      <c r="D4682" s="114"/>
      <c r="E4682" s="114"/>
      <c r="F4682" s="114"/>
      <c r="G4682" s="114"/>
      <c r="H4682" s="114"/>
      <c r="I4682" s="114"/>
      <c r="J4682" s="114"/>
      <c r="K4682" s="114"/>
      <c r="L4682" s="114"/>
      <c r="M4682" s="114"/>
      <c r="N4682" s="114"/>
      <c r="O4682" s="114"/>
      <c r="P4682" s="114"/>
      <c r="Q4682" s="114"/>
      <c r="R4682" s="114"/>
      <c r="S4682" s="114"/>
      <c r="T4682" s="114"/>
      <c r="U4682" s="114"/>
      <c r="V4682" s="114"/>
      <c r="W4682" s="115"/>
      <c r="X4682" s="116"/>
      <c r="Y4682" s="117"/>
      <c r="Z4682" s="115"/>
      <c r="AA4682" s="112" t="s">
        <v>1168</v>
      </c>
      <c r="AB4682" s="113">
        <f>'Demand Input VP'!B2344</f>
        <v>0</v>
      </c>
      <c r="AC4682" s="112">
        <f>'Demand Input VP'!C2344</f>
        <v>0</v>
      </c>
      <c r="AD4682" s="112">
        <f>'Demand Input VP'!D2344</f>
        <v>0</v>
      </c>
      <c r="AE4682" s="112">
        <f>'Demand Input VP'!E2344</f>
        <v>0</v>
      </c>
      <c r="AF4682" s="112">
        <f>'Demand Input VP'!F2344</f>
        <v>0</v>
      </c>
      <c r="AG4682" s="112">
        <f>'Demand Input VP'!G2344</f>
        <v>0</v>
      </c>
      <c r="AH4682" s="112">
        <f>'Demand Input VP'!H2344</f>
        <v>0</v>
      </c>
      <c r="AI4682" s="112">
        <f>'Demand Input VP'!I2344</f>
        <v>0</v>
      </c>
      <c r="AJ4682" s="112">
        <f>'Demand Input VP'!J2344</f>
        <v>0</v>
      </c>
      <c r="AK4682" s="112">
        <f>'Demand Input VP'!K2344</f>
        <v>0</v>
      </c>
      <c r="AL4682" s="112">
        <f>'Demand Input VP'!L2344</f>
        <v>0</v>
      </c>
      <c r="AM4682" s="112">
        <f>'Demand Input VP'!M2344</f>
        <v>0</v>
      </c>
      <c r="AN4682" s="112">
        <f>'Demand Input VP'!N2344</f>
        <v>0</v>
      </c>
      <c r="AQ4682" t="str">
        <f>AQ4678</f>
        <v/>
      </c>
    </row>
    <row r="4683" spans="1:43" ht="14.25" customHeight="1" x14ac:dyDescent="0.25">
      <c r="A4683" s="99" t="s">
        <v>1169</v>
      </c>
      <c r="B4683" s="118"/>
      <c r="C4683" s="118"/>
      <c r="D4683" s="118"/>
      <c r="E4683" s="118"/>
      <c r="F4683" s="118"/>
      <c r="G4683" s="118"/>
      <c r="H4683" s="118"/>
      <c r="I4683" s="118"/>
      <c r="J4683" s="118"/>
      <c r="K4683" s="118"/>
      <c r="L4683" s="118"/>
      <c r="M4683" s="118"/>
      <c r="N4683" s="118"/>
      <c r="O4683" s="118"/>
      <c r="P4683" s="118"/>
      <c r="Q4683" s="118"/>
      <c r="R4683" s="118"/>
      <c r="S4683" s="118"/>
      <c r="T4683" s="118"/>
      <c r="U4683" s="118"/>
      <c r="V4683" s="118"/>
      <c r="W4683" s="115"/>
      <c r="X4683" s="116"/>
      <c r="Y4683" s="117"/>
      <c r="Z4683" s="119"/>
      <c r="AA4683" s="120" t="s">
        <v>1170</v>
      </c>
      <c r="AB4683" s="121">
        <f>'Demand Input VP'!B2343</f>
        <v>0</v>
      </c>
      <c r="AC4683" s="120">
        <f>'Demand Input VP'!C2343</f>
        <v>0</v>
      </c>
      <c r="AD4683" s="120">
        <f>'Demand Input VP'!D2343</f>
        <v>0</v>
      </c>
      <c r="AE4683" s="120">
        <f>'Demand Input VP'!E2343</f>
        <v>0</v>
      </c>
      <c r="AF4683" s="120">
        <f>'Demand Input VP'!F2343</f>
        <v>0</v>
      </c>
      <c r="AG4683" s="120">
        <f>'Demand Input VP'!G2343</f>
        <v>0</v>
      </c>
      <c r="AH4683" s="120">
        <f>'Demand Input VP'!H2343</f>
        <v>0</v>
      </c>
      <c r="AI4683" s="120">
        <f>'Demand Input VP'!I2343</f>
        <v>0</v>
      </c>
      <c r="AJ4683" s="120">
        <f>'Demand Input VP'!J2343</f>
        <v>0</v>
      </c>
      <c r="AK4683" s="120">
        <f>'Demand Input VP'!K2343</f>
        <v>0</v>
      </c>
      <c r="AL4683" s="120">
        <f>'Demand Input VP'!L2343</f>
        <v>0</v>
      </c>
      <c r="AM4683" s="120">
        <f>'Demand Input VP'!M2343</f>
        <v>0</v>
      </c>
      <c r="AN4683" s="120">
        <f>'Demand Input VP'!N2343</f>
        <v>0</v>
      </c>
      <c r="AQ4683" t="str">
        <f>AQ4678</f>
        <v/>
      </c>
    </row>
    <row r="4684" spans="1:43" ht="14.25" customHeight="1" x14ac:dyDescent="0.25">
      <c r="A4684" s="1"/>
      <c r="B4684" s="122"/>
      <c r="C4684" s="122"/>
      <c r="D4684" s="122"/>
      <c r="E4684" s="122"/>
      <c r="F4684" s="122"/>
      <c r="G4684" s="122"/>
      <c r="H4684" s="122"/>
      <c r="I4684" s="122"/>
      <c r="J4684" s="122"/>
      <c r="K4684" s="122"/>
      <c r="L4684" s="122"/>
      <c r="M4684" s="122"/>
      <c r="N4684" s="122"/>
      <c r="O4684" s="122"/>
      <c r="P4684" s="122"/>
      <c r="Q4684" s="122"/>
      <c r="R4684" s="122"/>
      <c r="S4684" s="122"/>
      <c r="T4684" s="122"/>
      <c r="U4684" s="122"/>
      <c r="V4684" s="122"/>
      <c r="W4684" s="123"/>
      <c r="X4684" s="116"/>
      <c r="Y4684" s="117"/>
      <c r="Z4684" s="123"/>
      <c r="AA4684" s="112" t="s">
        <v>1171</v>
      </c>
      <c r="AB4684" s="113">
        <f>'Demand Input MP'!B2344</f>
        <v>0</v>
      </c>
      <c r="AC4684" s="112">
        <f>'Demand Input MP'!C2344</f>
        <v>0</v>
      </c>
      <c r="AD4684" s="112">
        <f>'Demand Input MP'!D2344</f>
        <v>0</v>
      </c>
      <c r="AE4684" s="112">
        <f>'Demand Input MP'!E2344</f>
        <v>0</v>
      </c>
      <c r="AF4684" s="112">
        <f>'Demand Input MP'!F2344</f>
        <v>0</v>
      </c>
      <c r="AG4684" s="112">
        <f>'Demand Input MP'!G2344</f>
        <v>0</v>
      </c>
      <c r="AH4684" s="112">
        <f>'Demand Input MP'!H2344</f>
        <v>0</v>
      </c>
      <c r="AI4684" s="112">
        <f>'Demand Input MP'!I2344</f>
        <v>0</v>
      </c>
      <c r="AJ4684" s="112">
        <f>'Demand Input MP'!J2344</f>
        <v>0</v>
      </c>
      <c r="AK4684" s="112">
        <f>'Demand Input MP'!K2344</f>
        <v>0</v>
      </c>
      <c r="AL4684" s="112">
        <f>'Demand Input MP'!L2344</f>
        <v>0</v>
      </c>
      <c r="AM4684" s="112">
        <f>'Demand Input MP'!M2344</f>
        <v>0</v>
      </c>
      <c r="AN4684" s="112">
        <f>'Demand Input MP'!N2344</f>
        <v>0</v>
      </c>
      <c r="AQ4684" t="str">
        <f>AQ4678</f>
        <v/>
      </c>
    </row>
    <row r="4685" spans="1:43" ht="14.25" customHeight="1" x14ac:dyDescent="0.25">
      <c r="A4685" s="1"/>
      <c r="B4685" s="122"/>
      <c r="C4685" s="122"/>
      <c r="D4685" s="122"/>
      <c r="E4685" s="122"/>
      <c r="F4685" s="122"/>
      <c r="G4685" s="122"/>
      <c r="H4685" s="122"/>
      <c r="I4685" s="122"/>
      <c r="J4685" s="122"/>
      <c r="K4685" s="122"/>
      <c r="L4685" s="122"/>
      <c r="M4685" s="122"/>
      <c r="N4685" s="122"/>
      <c r="O4685" s="122"/>
      <c r="P4685" s="122"/>
      <c r="Q4685" s="122"/>
      <c r="R4685" s="122"/>
      <c r="S4685" s="122"/>
      <c r="T4685" s="122"/>
      <c r="U4685" s="122"/>
      <c r="V4685" s="124" t="s">
        <v>91</v>
      </c>
      <c r="W4685" s="125">
        <f>IFERROR(IF(SUM('Run Rate History'!E471:AD471)&gt;0,(SUMPRODUCT((B4680:AA4680&gt;=PERCENTILE(B4680:AA4680,0.1))*(B4680:AA4680&lt;=PERCENTILE(B4680:AA4680,0.9))*B4680:AA4680)+SUMPRODUCT(('Run Rate History'!E471:AD471&gt;=PERCENTILE(B4680:AA4680,0.1))*('Run Rate History'!E471:AD471&lt;=PERCENTILE(B4680:AA4680,0.9))*'Run Rate History'!E471:AD471))/(SUMPRODUCT((B4680:AA4680&gt;=PERCENTILE(B4680:AA4680,0.1))*(B4680:AA4680&lt;=PERCENTILE(B4680:AA4680,0.9))*1)+SUMPRODUCT(('Run Rate History'!E471:AD471&gt;=PERCENTILE(B4680:AA4680,0.1))*('Run Rate History'!E471:AD471&lt;=PERCENTILE(B4680:AA4680,0.9))*1)),TRIMMEAN(B4680:AA4680,0.15)),0)</f>
        <v>1.2083333333333333</v>
      </c>
      <c r="X4685" s="126" t="s">
        <v>1172</v>
      </c>
      <c r="Y4685" s="127">
        <f>SUM(B4680:AA4680)/26</f>
        <v>2.0769230769230771</v>
      </c>
      <c r="Z4685" s="128"/>
      <c r="AA4685" s="112" t="s">
        <v>1173</v>
      </c>
      <c r="AB4685" s="113">
        <f>'Demand Input MP'!B2343</f>
        <v>0</v>
      </c>
      <c r="AC4685" s="112">
        <f>'Demand Input MP'!C2343</f>
        <v>0</v>
      </c>
      <c r="AD4685" s="112">
        <f>'Demand Input MP'!D2343</f>
        <v>0</v>
      </c>
      <c r="AE4685" s="112">
        <f>'Demand Input MP'!E2343</f>
        <v>0</v>
      </c>
      <c r="AF4685" s="112">
        <f>'Demand Input MP'!F2343</f>
        <v>0</v>
      </c>
      <c r="AG4685" s="112">
        <f>'Demand Input MP'!G2343</f>
        <v>0</v>
      </c>
      <c r="AH4685" s="112">
        <f>'Demand Input MP'!H2343</f>
        <v>0</v>
      </c>
      <c r="AI4685" s="112">
        <f>'Demand Input MP'!I2343</f>
        <v>0</v>
      </c>
      <c r="AJ4685" s="112">
        <f>'Demand Input MP'!J2343</f>
        <v>0</v>
      </c>
      <c r="AK4685" s="112">
        <f>'Demand Input MP'!K2343</f>
        <v>0</v>
      </c>
      <c r="AL4685" s="112">
        <f>'Demand Input MP'!L2343</f>
        <v>0</v>
      </c>
      <c r="AM4685" s="112">
        <f>'Demand Input MP'!M2343</f>
        <v>0</v>
      </c>
      <c r="AN4685" s="112">
        <f>'Demand Input MP'!N2343</f>
        <v>0</v>
      </c>
      <c r="AQ4685" t="str">
        <f>AQ4678</f>
        <v/>
      </c>
    </row>
    <row r="4686" spans="1:43" ht="14.25" customHeight="1" x14ac:dyDescent="0.25">
      <c r="A4686" s="1"/>
      <c r="B4686" s="122"/>
      <c r="C4686" s="122"/>
      <c r="D4686" s="122"/>
      <c r="E4686" s="122"/>
      <c r="F4686" s="122"/>
      <c r="G4686" s="122"/>
      <c r="H4686" s="122"/>
      <c r="I4686" s="122"/>
      <c r="J4686" s="122"/>
      <c r="K4686" s="122"/>
      <c r="L4686" s="122"/>
      <c r="M4686" s="122"/>
      <c r="N4686" s="122"/>
      <c r="O4686" s="122"/>
      <c r="P4686" s="122"/>
      <c r="Q4686" s="122"/>
      <c r="R4686" s="122"/>
      <c r="S4686" s="122"/>
      <c r="T4686" s="122"/>
      <c r="U4686" s="122"/>
      <c r="V4686" s="124" t="s">
        <v>94</v>
      </c>
      <c r="W4686" s="125">
        <f>IFERROR((1*MIN(MAX(X4680,0.5*IF(SUM('Run Rate History'!E471:AD471)&gt;0,(MEDIAN(IF(B4680:AA4680&gt;0,B4680:AA4680))+MEDIAN(IF('Run Rate History'!E471:AD471&gt;0,'Run Rate History'!E471:AD471)))/2,MEDIAN(IF(B4680:AA4680&gt;0,B4680:AA4680)))),2*IF(SUM('Run Rate History'!E471:AD471)&gt;0,(MEDIAN(IF(B4680:AA4680&gt;0,B4680:AA4680))+MEDIAN(IF('Run Rate History'!E471:AD471&gt;0,'Run Rate History'!E471:AD471)))/2,MEDIAN(IF(B4680:AA4680&gt;0,B4680:AA4680))))+2*MIN(MAX(Y4680,0.5*IF(SUM('Run Rate History'!E471:AD471)&gt;0,(MEDIAN(IF(B4680:AA4680&gt;0,B4680:AA4680))+MEDIAN(IF('Run Rate History'!E471:AD471&gt;0,'Run Rate History'!E471:AD471)))/2,MEDIAN(IF(B4680:AA4680&gt;0,B4680:AA4680)))),2*IF(SUM('Run Rate History'!E471:AD471)&gt;0,(MEDIAN(IF(B4680:AA4680&gt;0,B4680:AA4680))+MEDIAN(IF('Run Rate History'!E471:AD471&gt;0,'Run Rate History'!E471:AD471)))/2,MEDIAN(IF(B4680:AA4680&gt;0,B4680:AA4680))))+3*MIN(MAX(Z4680,0.5*IF(SUM('Run Rate History'!E471:AD471)&gt;0,(MEDIAN(IF(B4680:AA4680&gt;0,B4680:AA4680))+MEDIAN(IF('Run Rate History'!E471:AD471&gt;0,'Run Rate History'!E471:AD471)))/2,MEDIAN(IF(B4680:AA4680&gt;0,B4680:AA4680)))),2*IF(SUM('Run Rate History'!E471:AD471)&gt;0,(MEDIAN(IF(B4680:AA4680&gt;0,B4680:AA4680))+MEDIAN(IF('Run Rate History'!E471:AD471&gt;0,'Run Rate History'!E471:AD471)))/2,MEDIAN(IF(B4680:AA4680&gt;0,B4680:AA4680))))+4*MIN(MAX(AA4680,0.5*IF(SUM('Run Rate History'!E471:AD471)&gt;0,(MEDIAN(IF(B4680:AA4680&gt;0,B4680:AA4680))+MEDIAN(IF('Run Rate History'!E471:AD471&gt;0,'Run Rate History'!E471:AD471)))/2,MEDIAN(IF(B4680:AA4680&gt;0,B4680:AA4680)))),2*IF(SUM('Run Rate History'!E471:AD471)&gt;0,(MEDIAN(IF(B4680:AA4680&gt;0,B4680:AA4680))+MEDIAN(IF('Run Rate History'!E471:AD471&gt;0,'Run Rate History'!E471:AD471)))/2,MEDIAN(IF(B4680:AA4680&gt;0,B4680:AA4680)))))/10,0)</f>
        <v>0</v>
      </c>
      <c r="X4686" s="129" t="s">
        <v>1174</v>
      </c>
      <c r="Y4686" s="130">
        <f>IFERROR(VLOOKUP(A4678,'Stanje zaliha'!A:E,5,FALSE()),0)</f>
        <v>0</v>
      </c>
      <c r="Z4686" s="131"/>
      <c r="AA4686" s="113" t="s">
        <v>1175</v>
      </c>
      <c r="AB4686" s="118">
        <f t="shared" ref="AB4686:AN4686" si="934">SUM(AB4682:AB4685)</f>
        <v>0</v>
      </c>
      <c r="AC4686" s="118">
        <f t="shared" si="934"/>
        <v>0</v>
      </c>
      <c r="AD4686" s="118">
        <f t="shared" si="934"/>
        <v>0</v>
      </c>
      <c r="AE4686" s="118">
        <f t="shared" si="934"/>
        <v>0</v>
      </c>
      <c r="AF4686" s="118">
        <f t="shared" si="934"/>
        <v>0</v>
      </c>
      <c r="AG4686" s="118">
        <f t="shared" si="934"/>
        <v>0</v>
      </c>
      <c r="AH4686" s="118">
        <f t="shared" si="934"/>
        <v>0</v>
      </c>
      <c r="AI4686" s="118">
        <f t="shared" si="934"/>
        <v>0</v>
      </c>
      <c r="AJ4686" s="118">
        <f t="shared" si="934"/>
        <v>0</v>
      </c>
      <c r="AK4686" s="118">
        <f t="shared" si="934"/>
        <v>0</v>
      </c>
      <c r="AL4686" s="118">
        <f t="shared" si="934"/>
        <v>0</v>
      </c>
      <c r="AM4686" s="118">
        <f t="shared" si="934"/>
        <v>0</v>
      </c>
      <c r="AN4686" s="118">
        <f t="shared" si="934"/>
        <v>0</v>
      </c>
      <c r="AQ4686" t="str">
        <f>AQ4678</f>
        <v/>
      </c>
    </row>
    <row r="4687" spans="1:43" ht="14.25" customHeight="1" x14ac:dyDescent="0.25">
      <c r="A4687" s="1"/>
      <c r="B4687" s="122"/>
      <c r="C4687" s="122"/>
      <c r="D4687" s="122"/>
      <c r="E4687" s="122"/>
      <c r="F4687" s="122"/>
      <c r="G4687" s="122"/>
      <c r="H4687" s="122"/>
      <c r="I4687" s="122"/>
      <c r="J4687" s="122"/>
      <c r="K4687" s="122"/>
      <c r="L4687" s="122"/>
      <c r="M4687" s="122"/>
      <c r="N4687" s="122"/>
      <c r="O4687" s="122"/>
      <c r="P4687" s="122"/>
      <c r="Q4687" s="122"/>
      <c r="R4687" s="122"/>
      <c r="S4687" s="122"/>
      <c r="T4687" s="122"/>
      <c r="U4687" s="122"/>
      <c r="V4687" s="124" t="s">
        <v>95</v>
      </c>
      <c r="W4687" s="125">
        <f>IFERROR(0.6*W4686+0.4*W4685,0)</f>
        <v>0.48333333333333334</v>
      </c>
      <c r="X4687" s="132" t="s">
        <v>1176</v>
      </c>
      <c r="Y4687" s="133">
        <f>IFERROR(SUMIF('Popis poslanih narudžbi'!A:A,A4678,'Popis poslanih narudžbi'!C:C),0)</f>
        <v>0</v>
      </c>
      <c r="Z4687" s="131"/>
      <c r="AA4687" s="134" t="s">
        <v>1177</v>
      </c>
      <c r="AB4687" s="118">
        <f t="shared" ref="AB4687:AN4687" si="935">AB4680+AB4686</f>
        <v>0</v>
      </c>
      <c r="AC4687" s="118">
        <f t="shared" si="935"/>
        <v>0</v>
      </c>
      <c r="AD4687" s="118">
        <f t="shared" si="935"/>
        <v>0</v>
      </c>
      <c r="AE4687" s="118">
        <f t="shared" si="935"/>
        <v>0</v>
      </c>
      <c r="AF4687" s="118">
        <f t="shared" si="935"/>
        <v>0</v>
      </c>
      <c r="AG4687" s="118">
        <f t="shared" si="935"/>
        <v>0</v>
      </c>
      <c r="AH4687" s="118">
        <f t="shared" si="935"/>
        <v>0</v>
      </c>
      <c r="AI4687" s="118">
        <f t="shared" si="935"/>
        <v>0</v>
      </c>
      <c r="AJ4687" s="118">
        <f t="shared" si="935"/>
        <v>0</v>
      </c>
      <c r="AK4687" s="118">
        <f t="shared" si="935"/>
        <v>0</v>
      </c>
      <c r="AL4687" s="118">
        <f t="shared" si="935"/>
        <v>0</v>
      </c>
      <c r="AM4687" s="118">
        <f t="shared" si="935"/>
        <v>0</v>
      </c>
      <c r="AN4687" s="118">
        <f t="shared" si="935"/>
        <v>0</v>
      </c>
      <c r="AQ4687" t="str">
        <f>AQ4678</f>
        <v/>
      </c>
    </row>
    <row r="4688" spans="1:43" ht="14.25" customHeight="1" x14ac:dyDescent="0.25">
      <c r="A4688" s="107" t="str">
        <f>'Run Rate'!A472</f>
        <v>THG03002</v>
      </c>
      <c r="B4688" s="135" t="str">
        <f>'Run Rate'!B472</f>
        <v>Theragun Elite Black G5</v>
      </c>
      <c r="C4688" s="135" t="str">
        <f>'Run Rate'!C472</f>
        <v>FITNESS OPREMA</v>
      </c>
      <c r="D4688" s="135" t="str">
        <f>'Run Rate'!D472</f>
        <v>03 BRONZE</v>
      </c>
      <c r="E4688" s="122"/>
      <c r="F4688" s="122"/>
      <c r="G4688" s="122"/>
      <c r="H4688" s="122"/>
      <c r="I4688" s="122"/>
      <c r="J4688" s="122"/>
      <c r="K4688" s="122"/>
      <c r="L4688" s="122"/>
      <c r="M4688" s="122"/>
      <c r="N4688" s="122"/>
      <c r="O4688" s="122"/>
      <c r="P4688" s="122"/>
      <c r="Q4688" s="122"/>
      <c r="R4688" s="122"/>
      <c r="S4688" s="122"/>
      <c r="T4688" s="122"/>
      <c r="U4688" s="122"/>
      <c r="V4688" s="122"/>
      <c r="W4688" s="122"/>
      <c r="X4688" s="122"/>
      <c r="Y4688" s="122"/>
      <c r="Z4688" s="122"/>
      <c r="AA4688" s="122"/>
      <c r="AB4688" s="122"/>
      <c r="AC4688" s="122"/>
      <c r="AD4688" s="122"/>
      <c r="AE4688" s="122"/>
      <c r="AF4688" s="122"/>
      <c r="AG4688" s="122"/>
      <c r="AH4688" s="122"/>
      <c r="AI4688" s="122"/>
      <c r="AJ4688" s="122"/>
      <c r="AK4688" s="122"/>
      <c r="AL4688" s="122"/>
      <c r="AM4688" s="122"/>
      <c r="AN4688" s="122"/>
      <c r="AQ4688" t="str">
        <f>IF(AND(OR($B$1="ALL",$B$1=C4688),OR($E$1="ALL",$E$1=D4688),OR($B$2="ALL",$B$2=A4688),OR($E$2="ALL",IFERROR(SEARCH($E$2,B4688),0)&gt;0)),"MATCH","")</f>
        <v/>
      </c>
    </row>
    <row r="4689" spans="1:43" ht="14.25" customHeight="1" x14ac:dyDescent="0.25">
      <c r="A4689" s="108" t="s">
        <v>1137</v>
      </c>
      <c r="B4689" s="136" t="s">
        <v>1138</v>
      </c>
      <c r="C4689" s="136" t="s">
        <v>1139</v>
      </c>
      <c r="D4689" s="136" t="s">
        <v>1140</v>
      </c>
      <c r="E4689" s="136" t="s">
        <v>1141</v>
      </c>
      <c r="F4689" s="136" t="s">
        <v>1142</v>
      </c>
      <c r="G4689" s="136" t="s">
        <v>1143</v>
      </c>
      <c r="H4689" s="136" t="s">
        <v>1144</v>
      </c>
      <c r="I4689" s="136" t="s">
        <v>1145</v>
      </c>
      <c r="J4689" s="136" t="s">
        <v>1146</v>
      </c>
      <c r="K4689" s="136" t="s">
        <v>1147</v>
      </c>
      <c r="L4689" s="136" t="s">
        <v>1148</v>
      </c>
      <c r="M4689" s="136" t="s">
        <v>1149</v>
      </c>
      <c r="N4689" s="136" t="s">
        <v>1150</v>
      </c>
      <c r="O4689" s="136" t="s">
        <v>1151</v>
      </c>
      <c r="P4689" s="136" t="s">
        <v>1152</v>
      </c>
      <c r="Q4689" s="136" t="s">
        <v>1153</v>
      </c>
      <c r="R4689" s="136" t="s">
        <v>1154</v>
      </c>
      <c r="S4689" s="136" t="s">
        <v>1155</v>
      </c>
      <c r="T4689" s="136" t="s">
        <v>1156</v>
      </c>
      <c r="U4689" s="136" t="s">
        <v>1157</v>
      </c>
      <c r="V4689" s="136" t="s">
        <v>1158</v>
      </c>
      <c r="W4689" s="136" t="s">
        <v>1159</v>
      </c>
      <c r="X4689" s="136" t="s">
        <v>1160</v>
      </c>
      <c r="Y4689" s="136" t="s">
        <v>1161</v>
      </c>
      <c r="Z4689" s="136" t="s">
        <v>1162</v>
      </c>
      <c r="AA4689" s="136" t="s">
        <v>1163</v>
      </c>
      <c r="AB4689" s="137" t="s">
        <v>156</v>
      </c>
      <c r="AC4689" s="137" t="s">
        <v>157</v>
      </c>
      <c r="AD4689" s="137" t="s">
        <v>158</v>
      </c>
      <c r="AE4689" s="137" t="s">
        <v>139</v>
      </c>
      <c r="AF4689" s="138" t="s">
        <v>140</v>
      </c>
      <c r="AG4689" s="138" t="s">
        <v>141</v>
      </c>
      <c r="AH4689" s="138" t="s">
        <v>142</v>
      </c>
      <c r="AI4689" s="138" t="s">
        <v>143</v>
      </c>
      <c r="AJ4689" s="139" t="s">
        <v>144</v>
      </c>
      <c r="AK4689" s="139" t="s">
        <v>145</v>
      </c>
      <c r="AL4689" s="139" t="s">
        <v>146</v>
      </c>
      <c r="AM4689" s="140" t="s">
        <v>147</v>
      </c>
      <c r="AN4689" s="140" t="s">
        <v>148</v>
      </c>
      <c r="AQ4689" t="str">
        <f>AQ4688</f>
        <v/>
      </c>
    </row>
    <row r="4690" spans="1:43" ht="14.25" customHeight="1" x14ac:dyDescent="0.25">
      <c r="A4690" s="99" t="s">
        <v>1164</v>
      </c>
      <c r="B4690" s="112">
        <f>'Run Rate'!E472</f>
        <v>1</v>
      </c>
      <c r="C4690" s="112">
        <f>'Run Rate'!F472</f>
        <v>0</v>
      </c>
      <c r="D4690" s="112">
        <f>'Run Rate'!G472</f>
        <v>0</v>
      </c>
      <c r="E4690" s="112">
        <f>'Run Rate'!H472</f>
        <v>0</v>
      </c>
      <c r="F4690" s="112">
        <f>'Run Rate'!I472</f>
        <v>1</v>
      </c>
      <c r="G4690" s="112">
        <f>'Run Rate'!J472</f>
        <v>1</v>
      </c>
      <c r="H4690" s="112">
        <f>'Run Rate'!K472</f>
        <v>0</v>
      </c>
      <c r="I4690" s="112">
        <f>'Run Rate'!L472</f>
        <v>1</v>
      </c>
      <c r="J4690" s="112">
        <f>'Run Rate'!M472</f>
        <v>1</v>
      </c>
      <c r="K4690" s="112">
        <f>'Run Rate'!N472</f>
        <v>2</v>
      </c>
      <c r="L4690" s="112">
        <f>'Run Rate'!O472</f>
        <v>2</v>
      </c>
      <c r="M4690" s="112">
        <f>'Run Rate'!P472</f>
        <v>0</v>
      </c>
      <c r="N4690" s="112">
        <f>'Run Rate'!Q472</f>
        <v>2</v>
      </c>
      <c r="O4690" s="112">
        <f>'Run Rate'!R472</f>
        <v>2</v>
      </c>
      <c r="P4690" s="112">
        <f>'Run Rate'!S472</f>
        <v>0</v>
      </c>
      <c r="Q4690" s="112">
        <f>'Run Rate'!T472</f>
        <v>0</v>
      </c>
      <c r="R4690" s="112">
        <f>'Run Rate'!U472</f>
        <v>0</v>
      </c>
      <c r="S4690" s="112">
        <f>'Run Rate'!V472</f>
        <v>0</v>
      </c>
      <c r="T4690" s="112">
        <f>'Run Rate'!W472</f>
        <v>0</v>
      </c>
      <c r="U4690" s="112">
        <f>'Run Rate'!X472</f>
        <v>0</v>
      </c>
      <c r="V4690" s="112">
        <f>'Run Rate'!Y472</f>
        <v>0</v>
      </c>
      <c r="W4690" s="112">
        <f>'Run Rate'!Z472</f>
        <v>0</v>
      </c>
      <c r="X4690" s="112">
        <f>'Run Rate'!AA472</f>
        <v>0</v>
      </c>
      <c r="Y4690" s="112">
        <f>'Run Rate'!AB472</f>
        <v>0</v>
      </c>
      <c r="Z4690" s="112">
        <f>'Run Rate'!AC472</f>
        <v>0</v>
      </c>
      <c r="AA4690" s="112">
        <f>'Run Rate'!AD472</f>
        <v>0</v>
      </c>
      <c r="AB4690" s="113">
        <v>0</v>
      </c>
      <c r="AC4690" s="112">
        <v>0</v>
      </c>
      <c r="AD4690" s="112">
        <v>0</v>
      </c>
      <c r="AE4690" s="112">
        <v>0</v>
      </c>
      <c r="AF4690" s="112">
        <v>0</v>
      </c>
      <c r="AG4690" s="112">
        <v>0</v>
      </c>
      <c r="AH4690" s="112">
        <v>0</v>
      </c>
      <c r="AI4690" s="112">
        <v>0</v>
      </c>
      <c r="AJ4690" s="112">
        <v>0</v>
      </c>
      <c r="AK4690" s="112">
        <v>0</v>
      </c>
      <c r="AL4690" s="112">
        <v>0</v>
      </c>
      <c r="AM4690" s="112">
        <v>0</v>
      </c>
      <c r="AN4690" s="112">
        <v>0</v>
      </c>
      <c r="AQ4690" t="str">
        <f>AQ4688</f>
        <v/>
      </c>
    </row>
    <row r="4691" spans="1:43" ht="14.25" customHeight="1" x14ac:dyDescent="0.25">
      <c r="A4691" s="99" t="s">
        <v>1165</v>
      </c>
      <c r="B4691" s="114"/>
      <c r="C4691" s="114"/>
      <c r="D4691" s="114"/>
      <c r="E4691" s="114"/>
      <c r="F4691" s="114"/>
      <c r="G4691" s="114"/>
      <c r="H4691" s="114"/>
      <c r="I4691" s="114"/>
      <c r="J4691" s="114"/>
      <c r="K4691" s="114"/>
      <c r="L4691" s="114"/>
      <c r="M4691" s="114"/>
      <c r="N4691" s="114"/>
      <c r="O4691" s="114"/>
      <c r="P4691" s="114"/>
      <c r="Q4691" s="114"/>
      <c r="R4691" s="114"/>
      <c r="S4691" s="114"/>
      <c r="T4691" s="114"/>
      <c r="U4691" s="114"/>
      <c r="V4691" s="114"/>
      <c r="W4691" s="115"/>
      <c r="X4691" s="115"/>
      <c r="Y4691" s="115"/>
      <c r="Z4691" s="115"/>
      <c r="AA4691" s="112" t="s">
        <v>1166</v>
      </c>
      <c r="AB4691" s="113"/>
      <c r="AC4691" s="112"/>
      <c r="AD4691" s="112"/>
      <c r="AE4691" s="112"/>
      <c r="AF4691" s="112"/>
      <c r="AG4691" s="112"/>
      <c r="AH4691" s="112"/>
      <c r="AI4691" s="112"/>
      <c r="AJ4691" s="112"/>
      <c r="AK4691" s="112"/>
      <c r="AL4691" s="112"/>
      <c r="AM4691" s="112"/>
      <c r="AN4691" s="112"/>
      <c r="AQ4691" t="str">
        <f>AQ4688</f>
        <v/>
      </c>
    </row>
    <row r="4692" spans="1:43" ht="14.25" customHeight="1" x14ac:dyDescent="0.25">
      <c r="A4692" s="99" t="s">
        <v>1167</v>
      </c>
      <c r="B4692" s="114"/>
      <c r="C4692" s="114"/>
      <c r="D4692" s="114"/>
      <c r="E4692" s="114"/>
      <c r="F4692" s="114"/>
      <c r="G4692" s="114"/>
      <c r="H4692" s="114"/>
      <c r="I4692" s="114"/>
      <c r="J4692" s="114"/>
      <c r="K4692" s="114"/>
      <c r="L4692" s="114"/>
      <c r="M4692" s="114"/>
      <c r="N4692" s="114"/>
      <c r="O4692" s="114"/>
      <c r="P4692" s="114"/>
      <c r="Q4692" s="114"/>
      <c r="R4692" s="114"/>
      <c r="S4692" s="114"/>
      <c r="T4692" s="114"/>
      <c r="U4692" s="114"/>
      <c r="V4692" s="114"/>
      <c r="W4692" s="115"/>
      <c r="X4692" s="116"/>
      <c r="Y4692" s="117"/>
      <c r="Z4692" s="115"/>
      <c r="AA4692" s="112" t="s">
        <v>1168</v>
      </c>
      <c r="AB4692" s="113">
        <f>'Demand Input VP'!B2349</f>
        <v>0</v>
      </c>
      <c r="AC4692" s="112">
        <f>'Demand Input VP'!C2349</f>
        <v>0</v>
      </c>
      <c r="AD4692" s="112">
        <f>'Demand Input VP'!D2349</f>
        <v>0</v>
      </c>
      <c r="AE4692" s="112">
        <f>'Demand Input VP'!E2349</f>
        <v>0</v>
      </c>
      <c r="AF4692" s="112">
        <f>'Demand Input VP'!F2349</f>
        <v>0</v>
      </c>
      <c r="AG4692" s="112">
        <f>'Demand Input VP'!G2349</f>
        <v>0</v>
      </c>
      <c r="AH4692" s="112">
        <f>'Demand Input VP'!H2349</f>
        <v>0</v>
      </c>
      <c r="AI4692" s="112">
        <f>'Demand Input VP'!I2349</f>
        <v>0</v>
      </c>
      <c r="AJ4692" s="112">
        <f>'Demand Input VP'!J2349</f>
        <v>0</v>
      </c>
      <c r="AK4692" s="112">
        <f>'Demand Input VP'!K2349</f>
        <v>0</v>
      </c>
      <c r="AL4692" s="112">
        <f>'Demand Input VP'!L2349</f>
        <v>0</v>
      </c>
      <c r="AM4692" s="112">
        <f>'Demand Input VP'!M2349</f>
        <v>0</v>
      </c>
      <c r="AN4692" s="112">
        <f>'Demand Input VP'!N2349</f>
        <v>0</v>
      </c>
      <c r="AQ4692" t="str">
        <f>AQ4688</f>
        <v/>
      </c>
    </row>
    <row r="4693" spans="1:43" ht="14.25" customHeight="1" x14ac:dyDescent="0.25">
      <c r="A4693" s="99" t="s">
        <v>1169</v>
      </c>
      <c r="B4693" s="118"/>
      <c r="C4693" s="118"/>
      <c r="D4693" s="118"/>
      <c r="E4693" s="118"/>
      <c r="F4693" s="118"/>
      <c r="G4693" s="118"/>
      <c r="H4693" s="118"/>
      <c r="I4693" s="118"/>
      <c r="J4693" s="118"/>
      <c r="K4693" s="118"/>
      <c r="L4693" s="118"/>
      <c r="M4693" s="118"/>
      <c r="N4693" s="118"/>
      <c r="O4693" s="118"/>
      <c r="P4693" s="118"/>
      <c r="Q4693" s="118"/>
      <c r="R4693" s="118"/>
      <c r="S4693" s="118"/>
      <c r="T4693" s="118"/>
      <c r="U4693" s="118"/>
      <c r="V4693" s="118"/>
      <c r="W4693" s="115"/>
      <c r="X4693" s="116"/>
      <c r="Y4693" s="117"/>
      <c r="Z4693" s="119"/>
      <c r="AA4693" s="120" t="s">
        <v>1170</v>
      </c>
      <c r="AB4693" s="121">
        <f>'Demand Input VP'!B2348</f>
        <v>0</v>
      </c>
      <c r="AC4693" s="120">
        <f>'Demand Input VP'!C2348</f>
        <v>0</v>
      </c>
      <c r="AD4693" s="120">
        <f>'Demand Input VP'!D2348</f>
        <v>0</v>
      </c>
      <c r="AE4693" s="120">
        <f>'Demand Input VP'!E2348</f>
        <v>0</v>
      </c>
      <c r="AF4693" s="120">
        <f>'Demand Input VP'!F2348</f>
        <v>0</v>
      </c>
      <c r="AG4693" s="120">
        <f>'Demand Input VP'!G2348</f>
        <v>0</v>
      </c>
      <c r="AH4693" s="120">
        <f>'Demand Input VP'!H2348</f>
        <v>0</v>
      </c>
      <c r="AI4693" s="120">
        <f>'Demand Input VP'!I2348</f>
        <v>0</v>
      </c>
      <c r="AJ4693" s="120">
        <f>'Demand Input VP'!J2348</f>
        <v>0</v>
      </c>
      <c r="AK4693" s="120">
        <f>'Demand Input VP'!K2348</f>
        <v>0</v>
      </c>
      <c r="AL4693" s="120">
        <f>'Demand Input VP'!L2348</f>
        <v>0</v>
      </c>
      <c r="AM4693" s="120">
        <f>'Demand Input VP'!M2348</f>
        <v>0</v>
      </c>
      <c r="AN4693" s="120">
        <f>'Demand Input VP'!N2348</f>
        <v>0</v>
      </c>
      <c r="AQ4693" t="str">
        <f>AQ4688</f>
        <v/>
      </c>
    </row>
    <row r="4694" spans="1:43" ht="14.25" customHeight="1" x14ac:dyDescent="0.25">
      <c r="A4694" s="1"/>
      <c r="B4694" s="122"/>
      <c r="C4694" s="122"/>
      <c r="D4694" s="122"/>
      <c r="E4694" s="122"/>
      <c r="F4694" s="122"/>
      <c r="G4694" s="122"/>
      <c r="H4694" s="122"/>
      <c r="I4694" s="122"/>
      <c r="J4694" s="122"/>
      <c r="K4694" s="122"/>
      <c r="L4694" s="122"/>
      <c r="M4694" s="122"/>
      <c r="N4694" s="122"/>
      <c r="O4694" s="122"/>
      <c r="P4694" s="122"/>
      <c r="Q4694" s="122"/>
      <c r="R4694" s="122"/>
      <c r="S4694" s="122"/>
      <c r="T4694" s="122"/>
      <c r="U4694" s="122"/>
      <c r="V4694" s="122"/>
      <c r="W4694" s="123"/>
      <c r="X4694" s="116"/>
      <c r="Y4694" s="117"/>
      <c r="Z4694" s="123"/>
      <c r="AA4694" s="112" t="s">
        <v>1171</v>
      </c>
      <c r="AB4694" s="113">
        <f>'Demand Input MP'!B2349</f>
        <v>0</v>
      </c>
      <c r="AC4694" s="112">
        <f>'Demand Input MP'!C2349</f>
        <v>0</v>
      </c>
      <c r="AD4694" s="112">
        <f>'Demand Input MP'!D2349</f>
        <v>0</v>
      </c>
      <c r="AE4694" s="112">
        <f>'Demand Input MP'!E2349</f>
        <v>0</v>
      </c>
      <c r="AF4694" s="112">
        <f>'Demand Input MP'!F2349</f>
        <v>0</v>
      </c>
      <c r="AG4694" s="112">
        <f>'Demand Input MP'!G2349</f>
        <v>0</v>
      </c>
      <c r="AH4694" s="112">
        <f>'Demand Input MP'!H2349</f>
        <v>0</v>
      </c>
      <c r="AI4694" s="112">
        <f>'Demand Input MP'!I2349</f>
        <v>0</v>
      </c>
      <c r="AJ4694" s="112">
        <f>'Demand Input MP'!J2349</f>
        <v>0</v>
      </c>
      <c r="AK4694" s="112">
        <f>'Demand Input MP'!K2349</f>
        <v>0</v>
      </c>
      <c r="AL4694" s="112">
        <f>'Demand Input MP'!L2349</f>
        <v>0</v>
      </c>
      <c r="AM4694" s="112">
        <f>'Demand Input MP'!M2349</f>
        <v>0</v>
      </c>
      <c r="AN4694" s="112">
        <f>'Demand Input MP'!N2349</f>
        <v>0</v>
      </c>
      <c r="AQ4694" t="str">
        <f>AQ4688</f>
        <v/>
      </c>
    </row>
    <row r="4695" spans="1:43" ht="14.25" customHeight="1" x14ac:dyDescent="0.25">
      <c r="A4695" s="1"/>
      <c r="B4695" s="122"/>
      <c r="C4695" s="122"/>
      <c r="D4695" s="122"/>
      <c r="E4695" s="122"/>
      <c r="F4695" s="122"/>
      <c r="G4695" s="122"/>
      <c r="H4695" s="122"/>
      <c r="I4695" s="122"/>
      <c r="J4695" s="122"/>
      <c r="K4695" s="122"/>
      <c r="L4695" s="122"/>
      <c r="M4695" s="122"/>
      <c r="N4695" s="122"/>
      <c r="O4695" s="122"/>
      <c r="P4695" s="122"/>
      <c r="Q4695" s="122"/>
      <c r="R4695" s="122"/>
      <c r="S4695" s="122"/>
      <c r="T4695" s="122"/>
      <c r="U4695" s="122"/>
      <c r="V4695" s="124" t="s">
        <v>91</v>
      </c>
      <c r="W4695" s="125">
        <f>IFERROR(IF(SUM('Run Rate History'!E472:AD472)&gt;0,(SUMPRODUCT((B4690:AA4690&gt;=PERCENTILE(B4690:AA4690,0.1))*(B4690:AA4690&lt;=PERCENTILE(B4690:AA4690,0.9))*B4690:AA4690)+SUMPRODUCT(('Run Rate History'!E472:AD472&gt;=PERCENTILE(B4690:AA4690,0.1))*('Run Rate History'!E472:AD472&lt;=PERCENTILE(B4690:AA4690,0.9))*'Run Rate History'!E472:AD472))/(SUMPRODUCT((B4690:AA4690&gt;=PERCENTILE(B4690:AA4690,0.1))*(B4690:AA4690&lt;=PERCENTILE(B4690:AA4690,0.9))*1)+SUMPRODUCT(('Run Rate History'!E472:AD472&gt;=PERCENTILE(B4690:AA4690,0.1))*('Run Rate History'!E472:AD472&lt;=PERCENTILE(B4690:AA4690,0.9))*1)),TRIMMEAN(B4690:AA4690,0.15)),0)</f>
        <v>0.53191489361702127</v>
      </c>
      <c r="X4695" s="126" t="s">
        <v>1172</v>
      </c>
      <c r="Y4695" s="127">
        <f>SUM(B4690:AA4690)/26</f>
        <v>0.5</v>
      </c>
      <c r="Z4695" s="128"/>
      <c r="AA4695" s="112" t="s">
        <v>1173</v>
      </c>
      <c r="AB4695" s="113">
        <f>'Demand Input MP'!B2348</f>
        <v>0</v>
      </c>
      <c r="AC4695" s="112">
        <f>'Demand Input MP'!C2348</f>
        <v>0</v>
      </c>
      <c r="AD4695" s="112">
        <f>'Demand Input MP'!D2348</f>
        <v>0</v>
      </c>
      <c r="AE4695" s="112">
        <f>'Demand Input MP'!E2348</f>
        <v>0</v>
      </c>
      <c r="AF4695" s="112">
        <f>'Demand Input MP'!F2348</f>
        <v>0</v>
      </c>
      <c r="AG4695" s="112">
        <f>'Demand Input MP'!G2348</f>
        <v>0</v>
      </c>
      <c r="AH4695" s="112">
        <f>'Demand Input MP'!H2348</f>
        <v>0</v>
      </c>
      <c r="AI4695" s="112">
        <f>'Demand Input MP'!I2348</f>
        <v>0</v>
      </c>
      <c r="AJ4695" s="112">
        <f>'Demand Input MP'!J2348</f>
        <v>0</v>
      </c>
      <c r="AK4695" s="112">
        <f>'Demand Input MP'!K2348</f>
        <v>0</v>
      </c>
      <c r="AL4695" s="112">
        <f>'Demand Input MP'!L2348</f>
        <v>0</v>
      </c>
      <c r="AM4695" s="112">
        <f>'Demand Input MP'!M2348</f>
        <v>0</v>
      </c>
      <c r="AN4695" s="112">
        <f>'Demand Input MP'!N2348</f>
        <v>0</v>
      </c>
      <c r="AQ4695" t="str">
        <f>AQ4688</f>
        <v/>
      </c>
    </row>
    <row r="4696" spans="1:43" ht="14.25" customHeight="1" x14ac:dyDescent="0.25">
      <c r="A4696" s="1"/>
      <c r="B4696" s="122"/>
      <c r="C4696" s="122"/>
      <c r="D4696" s="122"/>
      <c r="E4696" s="122"/>
      <c r="F4696" s="122"/>
      <c r="G4696" s="122"/>
      <c r="H4696" s="122"/>
      <c r="I4696" s="122"/>
      <c r="J4696" s="122"/>
      <c r="K4696" s="122"/>
      <c r="L4696" s="122"/>
      <c r="M4696" s="122"/>
      <c r="N4696" s="122"/>
      <c r="O4696" s="122"/>
      <c r="P4696" s="122"/>
      <c r="Q4696" s="122"/>
      <c r="R4696" s="122"/>
      <c r="S4696" s="122"/>
      <c r="T4696" s="122"/>
      <c r="U4696" s="122"/>
      <c r="V4696" s="124" t="s">
        <v>94</v>
      </c>
      <c r="W4696" s="125">
        <f>IFERROR((1*MIN(MAX(X4690,0.5*IF(SUM('Run Rate History'!E472:AD472)&gt;0,(MEDIAN(IF(B4690:AA4690&gt;0,B4690:AA4690))+MEDIAN(IF('Run Rate History'!E472:AD472&gt;0,'Run Rate History'!E472:AD472)))/2,MEDIAN(IF(B4690:AA4690&gt;0,B4690:AA4690)))),2*IF(SUM('Run Rate History'!E472:AD472)&gt;0,(MEDIAN(IF(B4690:AA4690&gt;0,B4690:AA4690))+MEDIAN(IF('Run Rate History'!E472:AD472&gt;0,'Run Rate History'!E472:AD472)))/2,MEDIAN(IF(B4690:AA4690&gt;0,B4690:AA4690))))+2*MIN(MAX(Y4690,0.5*IF(SUM('Run Rate History'!E472:AD472)&gt;0,(MEDIAN(IF(B4690:AA4690&gt;0,B4690:AA4690))+MEDIAN(IF('Run Rate History'!E472:AD472&gt;0,'Run Rate History'!E472:AD472)))/2,MEDIAN(IF(B4690:AA4690&gt;0,B4690:AA4690)))),2*IF(SUM('Run Rate History'!E472:AD472)&gt;0,(MEDIAN(IF(B4690:AA4690&gt;0,B4690:AA4690))+MEDIAN(IF('Run Rate History'!E472:AD472&gt;0,'Run Rate History'!E472:AD472)))/2,MEDIAN(IF(B4690:AA4690&gt;0,B4690:AA4690))))+3*MIN(MAX(Z4690,0.5*IF(SUM('Run Rate History'!E472:AD472)&gt;0,(MEDIAN(IF(B4690:AA4690&gt;0,B4690:AA4690))+MEDIAN(IF('Run Rate History'!E472:AD472&gt;0,'Run Rate History'!E472:AD472)))/2,MEDIAN(IF(B4690:AA4690&gt;0,B4690:AA4690)))),2*IF(SUM('Run Rate History'!E472:AD472)&gt;0,(MEDIAN(IF(B4690:AA4690&gt;0,B4690:AA4690))+MEDIAN(IF('Run Rate History'!E472:AD472&gt;0,'Run Rate History'!E472:AD472)))/2,MEDIAN(IF(B4690:AA4690&gt;0,B4690:AA4690))))+4*MIN(MAX(AA4690,0.5*IF(SUM('Run Rate History'!E472:AD472)&gt;0,(MEDIAN(IF(B4690:AA4690&gt;0,B4690:AA4690))+MEDIAN(IF('Run Rate History'!E472:AD472&gt;0,'Run Rate History'!E472:AD472)))/2,MEDIAN(IF(B4690:AA4690&gt;0,B4690:AA4690)))),2*IF(SUM('Run Rate History'!E472:AD472)&gt;0,(MEDIAN(IF(B4690:AA4690&gt;0,B4690:AA4690))+MEDIAN(IF('Run Rate History'!E472:AD472&gt;0,'Run Rate History'!E472:AD472)))/2,MEDIAN(IF(B4690:AA4690&gt;0,B4690:AA4690)))))/10,0)</f>
        <v>0</v>
      </c>
      <c r="X4696" s="129" t="s">
        <v>1174</v>
      </c>
      <c r="Y4696" s="130">
        <f>IFERROR(VLOOKUP(A4688,'Stanje zaliha'!A:E,5,FALSE()),0)</f>
        <v>0</v>
      </c>
      <c r="Z4696" s="131"/>
      <c r="AA4696" s="113" t="s">
        <v>1175</v>
      </c>
      <c r="AB4696" s="118">
        <f t="shared" ref="AB4696:AN4696" si="936">SUM(AB4692:AB4695)</f>
        <v>0</v>
      </c>
      <c r="AC4696" s="118">
        <f t="shared" si="936"/>
        <v>0</v>
      </c>
      <c r="AD4696" s="118">
        <f t="shared" si="936"/>
        <v>0</v>
      </c>
      <c r="AE4696" s="118">
        <f t="shared" si="936"/>
        <v>0</v>
      </c>
      <c r="AF4696" s="118">
        <f t="shared" si="936"/>
        <v>0</v>
      </c>
      <c r="AG4696" s="118">
        <f t="shared" si="936"/>
        <v>0</v>
      </c>
      <c r="AH4696" s="118">
        <f t="shared" si="936"/>
        <v>0</v>
      </c>
      <c r="AI4696" s="118">
        <f t="shared" si="936"/>
        <v>0</v>
      </c>
      <c r="AJ4696" s="118">
        <f t="shared" si="936"/>
        <v>0</v>
      </c>
      <c r="AK4696" s="118">
        <f t="shared" si="936"/>
        <v>0</v>
      </c>
      <c r="AL4696" s="118">
        <f t="shared" si="936"/>
        <v>0</v>
      </c>
      <c r="AM4696" s="118">
        <f t="shared" si="936"/>
        <v>0</v>
      </c>
      <c r="AN4696" s="118">
        <f t="shared" si="936"/>
        <v>0</v>
      </c>
      <c r="AQ4696" t="str">
        <f>AQ4688</f>
        <v/>
      </c>
    </row>
    <row r="4697" spans="1:43" ht="14.25" customHeight="1" x14ac:dyDescent="0.25">
      <c r="A4697" s="1"/>
      <c r="B4697" s="122"/>
      <c r="C4697" s="122"/>
      <c r="D4697" s="122"/>
      <c r="E4697" s="122"/>
      <c r="F4697" s="122"/>
      <c r="G4697" s="122"/>
      <c r="H4697" s="122"/>
      <c r="I4697" s="122"/>
      <c r="J4697" s="122"/>
      <c r="K4697" s="122"/>
      <c r="L4697" s="122"/>
      <c r="M4697" s="122"/>
      <c r="N4697" s="122"/>
      <c r="O4697" s="122"/>
      <c r="P4697" s="122"/>
      <c r="Q4697" s="122"/>
      <c r="R4697" s="122"/>
      <c r="S4697" s="122"/>
      <c r="T4697" s="122"/>
      <c r="U4697" s="122"/>
      <c r="V4697" s="124" t="s">
        <v>95</v>
      </c>
      <c r="W4697" s="125">
        <f>IFERROR(0.6*W4696+0.4*W4695,0)</f>
        <v>0.21276595744680851</v>
      </c>
      <c r="X4697" s="132" t="s">
        <v>1176</v>
      </c>
      <c r="Y4697" s="133">
        <f>IFERROR(SUMIF('Popis poslanih narudžbi'!A:A,A4688,'Popis poslanih narudžbi'!C:C),0)</f>
        <v>0</v>
      </c>
      <c r="Z4697" s="131"/>
      <c r="AA4697" s="134" t="s">
        <v>1177</v>
      </c>
      <c r="AB4697" s="118">
        <f t="shared" ref="AB4697:AN4697" si="937">AB4690+AB4696</f>
        <v>0</v>
      </c>
      <c r="AC4697" s="118">
        <f t="shared" si="937"/>
        <v>0</v>
      </c>
      <c r="AD4697" s="118">
        <f t="shared" si="937"/>
        <v>0</v>
      </c>
      <c r="AE4697" s="118">
        <f t="shared" si="937"/>
        <v>0</v>
      </c>
      <c r="AF4697" s="118">
        <f t="shared" si="937"/>
        <v>0</v>
      </c>
      <c r="AG4697" s="118">
        <f t="shared" si="937"/>
        <v>0</v>
      </c>
      <c r="AH4697" s="118">
        <f t="shared" si="937"/>
        <v>0</v>
      </c>
      <c r="AI4697" s="118">
        <f t="shared" si="937"/>
        <v>0</v>
      </c>
      <c r="AJ4697" s="118">
        <f t="shared" si="937"/>
        <v>0</v>
      </c>
      <c r="AK4697" s="118">
        <f t="shared" si="937"/>
        <v>0</v>
      </c>
      <c r="AL4697" s="118">
        <f t="shared" si="937"/>
        <v>0</v>
      </c>
      <c r="AM4697" s="118">
        <f t="shared" si="937"/>
        <v>0</v>
      </c>
      <c r="AN4697" s="118">
        <f t="shared" si="937"/>
        <v>0</v>
      </c>
      <c r="AQ4697" t="str">
        <f>AQ4688</f>
        <v/>
      </c>
    </row>
    <row r="4698" spans="1:43" ht="14.25" customHeight="1" x14ac:dyDescent="0.25">
      <c r="A4698" s="107" t="str">
        <f>'Run Rate'!A473</f>
        <v>POL04104</v>
      </c>
      <c r="B4698" s="135" t="str">
        <f>'Run Rate'!B473</f>
        <v>Polleo Dekstroza 500g</v>
      </c>
      <c r="C4698" s="135" t="str">
        <f>'Run Rate'!C473</f>
        <v>SPORTSKA PREHRANA</v>
      </c>
      <c r="D4698" s="135" t="str">
        <f>'Run Rate'!D473</f>
        <v>03 BRONZE</v>
      </c>
      <c r="E4698" s="122"/>
      <c r="F4698" s="122"/>
      <c r="G4698" s="122"/>
      <c r="H4698" s="122"/>
      <c r="I4698" s="122"/>
      <c r="J4698" s="122"/>
      <c r="K4698" s="122"/>
      <c r="L4698" s="122"/>
      <c r="M4698" s="122"/>
      <c r="N4698" s="122"/>
      <c r="O4698" s="122"/>
      <c r="P4698" s="122"/>
      <c r="Q4698" s="122"/>
      <c r="R4698" s="122"/>
      <c r="S4698" s="122"/>
      <c r="T4698" s="122"/>
      <c r="U4698" s="122"/>
      <c r="V4698" s="122"/>
      <c r="W4698" s="122"/>
      <c r="X4698" s="122"/>
      <c r="Y4698" s="122"/>
      <c r="Z4698" s="122"/>
      <c r="AA4698" s="122"/>
      <c r="AB4698" s="122"/>
      <c r="AC4698" s="122"/>
      <c r="AD4698" s="122"/>
      <c r="AE4698" s="122"/>
      <c r="AF4698" s="122"/>
      <c r="AG4698" s="122"/>
      <c r="AH4698" s="122"/>
      <c r="AI4698" s="122"/>
      <c r="AJ4698" s="122"/>
      <c r="AK4698" s="122"/>
      <c r="AL4698" s="122"/>
      <c r="AM4698" s="122"/>
      <c r="AN4698" s="122"/>
      <c r="AQ4698" t="str">
        <f>IF(AND(OR($B$1="ALL",$B$1=C4698),OR($E$1="ALL",$E$1=D4698),OR($B$2="ALL",$B$2=A4698),OR($E$2="ALL",IFERROR(SEARCH($E$2,B4698),0)&gt;0)),"MATCH","")</f>
        <v/>
      </c>
    </row>
    <row r="4699" spans="1:43" ht="14.25" customHeight="1" x14ac:dyDescent="0.25">
      <c r="A4699" s="108" t="s">
        <v>1137</v>
      </c>
      <c r="B4699" s="136" t="s">
        <v>1138</v>
      </c>
      <c r="C4699" s="136" t="s">
        <v>1139</v>
      </c>
      <c r="D4699" s="136" t="s">
        <v>1140</v>
      </c>
      <c r="E4699" s="136" t="s">
        <v>1141</v>
      </c>
      <c r="F4699" s="136" t="s">
        <v>1142</v>
      </c>
      <c r="G4699" s="136" t="s">
        <v>1143</v>
      </c>
      <c r="H4699" s="136" t="s">
        <v>1144</v>
      </c>
      <c r="I4699" s="136" t="s">
        <v>1145</v>
      </c>
      <c r="J4699" s="136" t="s">
        <v>1146</v>
      </c>
      <c r="K4699" s="136" t="s">
        <v>1147</v>
      </c>
      <c r="L4699" s="136" t="s">
        <v>1148</v>
      </c>
      <c r="M4699" s="136" t="s">
        <v>1149</v>
      </c>
      <c r="N4699" s="136" t="s">
        <v>1150</v>
      </c>
      <c r="O4699" s="136" t="s">
        <v>1151</v>
      </c>
      <c r="P4699" s="136" t="s">
        <v>1152</v>
      </c>
      <c r="Q4699" s="136" t="s">
        <v>1153</v>
      </c>
      <c r="R4699" s="136" t="s">
        <v>1154</v>
      </c>
      <c r="S4699" s="136" t="s">
        <v>1155</v>
      </c>
      <c r="T4699" s="136" t="s">
        <v>1156</v>
      </c>
      <c r="U4699" s="136" t="s">
        <v>1157</v>
      </c>
      <c r="V4699" s="136" t="s">
        <v>1158</v>
      </c>
      <c r="W4699" s="136" t="s">
        <v>1159</v>
      </c>
      <c r="X4699" s="136" t="s">
        <v>1160</v>
      </c>
      <c r="Y4699" s="136" t="s">
        <v>1161</v>
      </c>
      <c r="Z4699" s="136" t="s">
        <v>1162</v>
      </c>
      <c r="AA4699" s="136" t="s">
        <v>1163</v>
      </c>
      <c r="AB4699" s="137" t="s">
        <v>156</v>
      </c>
      <c r="AC4699" s="137" t="s">
        <v>157</v>
      </c>
      <c r="AD4699" s="137" t="s">
        <v>158</v>
      </c>
      <c r="AE4699" s="137" t="s">
        <v>139</v>
      </c>
      <c r="AF4699" s="138" t="s">
        <v>140</v>
      </c>
      <c r="AG4699" s="138" t="s">
        <v>141</v>
      </c>
      <c r="AH4699" s="138" t="s">
        <v>142</v>
      </c>
      <c r="AI4699" s="138" t="s">
        <v>143</v>
      </c>
      <c r="AJ4699" s="139" t="s">
        <v>144</v>
      </c>
      <c r="AK4699" s="139" t="s">
        <v>145</v>
      </c>
      <c r="AL4699" s="139" t="s">
        <v>146</v>
      </c>
      <c r="AM4699" s="140" t="s">
        <v>147</v>
      </c>
      <c r="AN4699" s="140" t="s">
        <v>148</v>
      </c>
      <c r="AQ4699" t="str">
        <f>AQ4698</f>
        <v/>
      </c>
    </row>
    <row r="4700" spans="1:43" ht="14.25" customHeight="1" x14ac:dyDescent="0.25">
      <c r="A4700" s="99" t="s">
        <v>1164</v>
      </c>
      <c r="B4700" s="112">
        <f>'Run Rate'!E473</f>
        <v>54</v>
      </c>
      <c r="C4700" s="112">
        <f>'Run Rate'!F473</f>
        <v>13</v>
      </c>
      <c r="D4700" s="112">
        <f>'Run Rate'!G473</f>
        <v>18</v>
      </c>
      <c r="E4700" s="112">
        <f>'Run Rate'!H473</f>
        <v>18</v>
      </c>
      <c r="F4700" s="112">
        <f>'Run Rate'!I473</f>
        <v>12</v>
      </c>
      <c r="G4700" s="112">
        <f>'Run Rate'!J473</f>
        <v>14</v>
      </c>
      <c r="H4700" s="112">
        <f>'Run Rate'!K473</f>
        <v>29</v>
      </c>
      <c r="I4700" s="112">
        <f>'Run Rate'!L473</f>
        <v>15</v>
      </c>
      <c r="J4700" s="112">
        <f>'Run Rate'!M473</f>
        <v>21</v>
      </c>
      <c r="K4700" s="112">
        <f>'Run Rate'!N473</f>
        <v>21</v>
      </c>
      <c r="L4700" s="112">
        <f>'Run Rate'!O473</f>
        <v>14</v>
      </c>
      <c r="M4700" s="112">
        <f>'Run Rate'!P473</f>
        <v>12</v>
      </c>
      <c r="N4700" s="112">
        <f>'Run Rate'!Q473</f>
        <v>13</v>
      </c>
      <c r="O4700" s="112">
        <f>'Run Rate'!R473</f>
        <v>24</v>
      </c>
      <c r="P4700" s="112">
        <f>'Run Rate'!S473</f>
        <v>5</v>
      </c>
      <c r="Q4700" s="112">
        <f>'Run Rate'!T473</f>
        <v>19</v>
      </c>
      <c r="R4700" s="112">
        <f>'Run Rate'!U473</f>
        <v>13</v>
      </c>
      <c r="S4700" s="112">
        <f>'Run Rate'!V473</f>
        <v>25</v>
      </c>
      <c r="T4700" s="112">
        <f>'Run Rate'!W473</f>
        <v>26</v>
      </c>
      <c r="U4700" s="112">
        <f>'Run Rate'!X473</f>
        <v>5</v>
      </c>
      <c r="V4700" s="112">
        <f>'Run Rate'!Y473</f>
        <v>15</v>
      </c>
      <c r="W4700" s="112">
        <f>'Run Rate'!Z473</f>
        <v>10</v>
      </c>
      <c r="X4700" s="112">
        <f>'Run Rate'!AA473</f>
        <v>17</v>
      </c>
      <c r="Y4700" s="112">
        <f>'Run Rate'!AB473</f>
        <v>27</v>
      </c>
      <c r="Z4700" s="112">
        <f>'Run Rate'!AC473</f>
        <v>13</v>
      </c>
      <c r="AA4700" s="112">
        <f>'Run Rate'!AD473</f>
        <v>17</v>
      </c>
      <c r="AB4700" s="113">
        <v>18</v>
      </c>
      <c r="AC4700" s="112">
        <v>18</v>
      </c>
      <c r="AD4700" s="112">
        <v>18</v>
      </c>
      <c r="AE4700" s="112">
        <v>17</v>
      </c>
      <c r="AF4700" s="112">
        <v>17</v>
      </c>
      <c r="AG4700" s="112">
        <v>16</v>
      </c>
      <c r="AH4700" s="112">
        <v>16</v>
      </c>
      <c r="AI4700" s="112">
        <v>17</v>
      </c>
      <c r="AJ4700" s="112">
        <v>16</v>
      </c>
      <c r="AK4700" s="112">
        <v>16</v>
      </c>
      <c r="AL4700" s="112">
        <v>16</v>
      </c>
      <c r="AM4700" s="112">
        <v>16</v>
      </c>
      <c r="AN4700" s="112">
        <v>16</v>
      </c>
      <c r="AQ4700" t="str">
        <f>AQ4698</f>
        <v/>
      </c>
    </row>
    <row r="4701" spans="1:43" ht="14.25" customHeight="1" x14ac:dyDescent="0.25">
      <c r="A4701" s="99" t="s">
        <v>1165</v>
      </c>
      <c r="B4701" s="114"/>
      <c r="C4701" s="114"/>
      <c r="D4701" s="114"/>
      <c r="E4701" s="114"/>
      <c r="F4701" s="114"/>
      <c r="G4701" s="114"/>
      <c r="H4701" s="114"/>
      <c r="I4701" s="114"/>
      <c r="J4701" s="114"/>
      <c r="K4701" s="114"/>
      <c r="L4701" s="114"/>
      <c r="M4701" s="114"/>
      <c r="N4701" s="114"/>
      <c r="O4701" s="114"/>
      <c r="P4701" s="114"/>
      <c r="Q4701" s="114"/>
      <c r="R4701" s="114"/>
      <c r="S4701" s="114"/>
      <c r="T4701" s="114"/>
      <c r="U4701" s="114"/>
      <c r="V4701" s="114"/>
      <c r="W4701" s="115"/>
      <c r="X4701" s="115"/>
      <c r="Y4701" s="115"/>
      <c r="Z4701" s="115"/>
      <c r="AA4701" s="112" t="s">
        <v>1166</v>
      </c>
      <c r="AB4701" s="113"/>
      <c r="AC4701" s="112"/>
      <c r="AD4701" s="112"/>
      <c r="AE4701" s="112"/>
      <c r="AF4701" s="112"/>
      <c r="AG4701" s="112"/>
      <c r="AH4701" s="112"/>
      <c r="AI4701" s="112"/>
      <c r="AJ4701" s="112"/>
      <c r="AK4701" s="112"/>
      <c r="AL4701" s="112"/>
      <c r="AM4701" s="112"/>
      <c r="AN4701" s="112"/>
      <c r="AQ4701" t="str">
        <f>AQ4698</f>
        <v/>
      </c>
    </row>
    <row r="4702" spans="1:43" ht="14.25" customHeight="1" x14ac:dyDescent="0.25">
      <c r="A4702" s="99" t="s">
        <v>1167</v>
      </c>
      <c r="B4702" s="114"/>
      <c r="C4702" s="114"/>
      <c r="D4702" s="114"/>
      <c r="E4702" s="114"/>
      <c r="F4702" s="114"/>
      <c r="G4702" s="114"/>
      <c r="H4702" s="114"/>
      <c r="I4702" s="114"/>
      <c r="J4702" s="114"/>
      <c r="K4702" s="114"/>
      <c r="L4702" s="114"/>
      <c r="M4702" s="114"/>
      <c r="N4702" s="114"/>
      <c r="O4702" s="114"/>
      <c r="P4702" s="114"/>
      <c r="Q4702" s="114"/>
      <c r="R4702" s="114"/>
      <c r="S4702" s="114"/>
      <c r="T4702" s="114"/>
      <c r="U4702" s="114"/>
      <c r="V4702" s="114"/>
      <c r="W4702" s="115"/>
      <c r="X4702" s="116"/>
      <c r="Y4702" s="117"/>
      <c r="Z4702" s="115"/>
      <c r="AA4702" s="112" t="s">
        <v>1168</v>
      </c>
      <c r="AB4702" s="113">
        <f>'Demand Input VP'!B2354</f>
        <v>0</v>
      </c>
      <c r="AC4702" s="112">
        <f>'Demand Input VP'!C2354</f>
        <v>0</v>
      </c>
      <c r="AD4702" s="112">
        <f>'Demand Input VP'!D2354</f>
        <v>0</v>
      </c>
      <c r="AE4702" s="112">
        <f>'Demand Input VP'!E2354</f>
        <v>0</v>
      </c>
      <c r="AF4702" s="112">
        <f>'Demand Input VP'!F2354</f>
        <v>0</v>
      </c>
      <c r="AG4702" s="112">
        <f>'Demand Input VP'!G2354</f>
        <v>0</v>
      </c>
      <c r="AH4702" s="112">
        <f>'Demand Input VP'!H2354</f>
        <v>0</v>
      </c>
      <c r="AI4702" s="112">
        <f>'Demand Input VP'!I2354</f>
        <v>0</v>
      </c>
      <c r="AJ4702" s="112">
        <f>'Demand Input VP'!J2354</f>
        <v>0</v>
      </c>
      <c r="AK4702" s="112">
        <f>'Demand Input VP'!K2354</f>
        <v>0</v>
      </c>
      <c r="AL4702" s="112">
        <f>'Demand Input VP'!L2354</f>
        <v>0</v>
      </c>
      <c r="AM4702" s="112">
        <f>'Demand Input VP'!M2354</f>
        <v>0</v>
      </c>
      <c r="AN4702" s="112">
        <f>'Demand Input VP'!N2354</f>
        <v>0</v>
      </c>
      <c r="AQ4702" t="str">
        <f>AQ4698</f>
        <v/>
      </c>
    </row>
    <row r="4703" spans="1:43" ht="14.25" customHeight="1" x14ac:dyDescent="0.25">
      <c r="A4703" s="99" t="s">
        <v>1169</v>
      </c>
      <c r="B4703" s="118"/>
      <c r="C4703" s="118"/>
      <c r="D4703" s="118"/>
      <c r="E4703" s="118"/>
      <c r="F4703" s="118"/>
      <c r="G4703" s="118"/>
      <c r="H4703" s="118"/>
      <c r="I4703" s="118"/>
      <c r="J4703" s="118"/>
      <c r="K4703" s="118"/>
      <c r="L4703" s="118"/>
      <c r="M4703" s="118"/>
      <c r="N4703" s="118"/>
      <c r="O4703" s="118"/>
      <c r="P4703" s="118"/>
      <c r="Q4703" s="118"/>
      <c r="R4703" s="118"/>
      <c r="S4703" s="118"/>
      <c r="T4703" s="118"/>
      <c r="U4703" s="118"/>
      <c r="V4703" s="118"/>
      <c r="W4703" s="115"/>
      <c r="X4703" s="116"/>
      <c r="Y4703" s="117"/>
      <c r="Z4703" s="119"/>
      <c r="AA4703" s="120" t="s">
        <v>1170</v>
      </c>
      <c r="AB4703" s="121">
        <f>'Demand Input VP'!B2353</f>
        <v>0</v>
      </c>
      <c r="AC4703" s="120">
        <f>'Demand Input VP'!C2353</f>
        <v>0</v>
      </c>
      <c r="AD4703" s="120">
        <f>'Demand Input VP'!D2353</f>
        <v>0</v>
      </c>
      <c r="AE4703" s="120">
        <f>'Demand Input VP'!E2353</f>
        <v>0</v>
      </c>
      <c r="AF4703" s="120">
        <f>'Demand Input VP'!F2353</f>
        <v>0</v>
      </c>
      <c r="AG4703" s="120">
        <f>'Demand Input VP'!G2353</f>
        <v>0</v>
      </c>
      <c r="AH4703" s="120">
        <f>'Demand Input VP'!H2353</f>
        <v>0</v>
      </c>
      <c r="AI4703" s="120">
        <f>'Demand Input VP'!I2353</f>
        <v>0</v>
      </c>
      <c r="AJ4703" s="120">
        <f>'Demand Input VP'!J2353</f>
        <v>0</v>
      </c>
      <c r="AK4703" s="120">
        <f>'Demand Input VP'!K2353</f>
        <v>0</v>
      </c>
      <c r="AL4703" s="120">
        <f>'Demand Input VP'!L2353</f>
        <v>0</v>
      </c>
      <c r="AM4703" s="120">
        <f>'Demand Input VP'!M2353</f>
        <v>0</v>
      </c>
      <c r="AN4703" s="120">
        <f>'Demand Input VP'!N2353</f>
        <v>0</v>
      </c>
      <c r="AQ4703" t="str">
        <f>AQ4698</f>
        <v/>
      </c>
    </row>
    <row r="4704" spans="1:43" ht="14.25" customHeight="1" x14ac:dyDescent="0.25">
      <c r="A4704" s="1"/>
      <c r="B4704" s="122"/>
      <c r="C4704" s="122"/>
      <c r="D4704" s="122"/>
      <c r="E4704" s="122"/>
      <c r="F4704" s="122"/>
      <c r="G4704" s="122"/>
      <c r="H4704" s="122"/>
      <c r="I4704" s="122"/>
      <c r="J4704" s="122"/>
      <c r="K4704" s="122"/>
      <c r="L4704" s="122"/>
      <c r="M4704" s="122"/>
      <c r="N4704" s="122"/>
      <c r="O4704" s="122"/>
      <c r="P4704" s="122"/>
      <c r="Q4704" s="122"/>
      <c r="R4704" s="122"/>
      <c r="S4704" s="122"/>
      <c r="T4704" s="122"/>
      <c r="U4704" s="122"/>
      <c r="V4704" s="122"/>
      <c r="W4704" s="123"/>
      <c r="X4704" s="116"/>
      <c r="Y4704" s="117"/>
      <c r="Z4704" s="123"/>
      <c r="AA4704" s="112" t="s">
        <v>1171</v>
      </c>
      <c r="AB4704" s="113">
        <f>'Demand Input MP'!B2354</f>
        <v>0</v>
      </c>
      <c r="AC4704" s="112">
        <f>'Demand Input MP'!C2354</f>
        <v>0</v>
      </c>
      <c r="AD4704" s="112">
        <f>'Demand Input MP'!D2354</f>
        <v>0</v>
      </c>
      <c r="AE4704" s="112">
        <f>'Demand Input MP'!E2354</f>
        <v>0</v>
      </c>
      <c r="AF4704" s="112">
        <f>'Demand Input MP'!F2354</f>
        <v>0</v>
      </c>
      <c r="AG4704" s="112">
        <f>'Demand Input MP'!G2354</f>
        <v>0</v>
      </c>
      <c r="AH4704" s="112">
        <f>'Demand Input MP'!H2354</f>
        <v>0</v>
      </c>
      <c r="AI4704" s="112">
        <f>'Demand Input MP'!I2354</f>
        <v>0</v>
      </c>
      <c r="AJ4704" s="112">
        <f>'Demand Input MP'!J2354</f>
        <v>0</v>
      </c>
      <c r="AK4704" s="112">
        <f>'Demand Input MP'!K2354</f>
        <v>0</v>
      </c>
      <c r="AL4704" s="112">
        <f>'Demand Input MP'!L2354</f>
        <v>0</v>
      </c>
      <c r="AM4704" s="112">
        <f>'Demand Input MP'!M2354</f>
        <v>0</v>
      </c>
      <c r="AN4704" s="112">
        <f>'Demand Input MP'!N2354</f>
        <v>0</v>
      </c>
      <c r="AQ4704" t="str">
        <f>AQ4698</f>
        <v/>
      </c>
    </row>
    <row r="4705" spans="1:43" ht="14.25" customHeight="1" x14ac:dyDescent="0.25">
      <c r="A4705" s="1"/>
      <c r="B4705" s="122"/>
      <c r="C4705" s="122"/>
      <c r="D4705" s="122"/>
      <c r="E4705" s="122"/>
      <c r="F4705" s="122"/>
      <c r="G4705" s="122"/>
      <c r="H4705" s="122"/>
      <c r="I4705" s="122"/>
      <c r="J4705" s="122"/>
      <c r="K4705" s="122"/>
      <c r="L4705" s="122"/>
      <c r="M4705" s="122"/>
      <c r="N4705" s="122"/>
      <c r="O4705" s="122"/>
      <c r="P4705" s="122"/>
      <c r="Q4705" s="122"/>
      <c r="R4705" s="122"/>
      <c r="S4705" s="122"/>
      <c r="T4705" s="122"/>
      <c r="U4705" s="122"/>
      <c r="V4705" s="124" t="s">
        <v>91</v>
      </c>
      <c r="W4705" s="125">
        <f>IFERROR(IF(SUM('Run Rate History'!E473:AD473)&gt;0,(SUMPRODUCT((B4700:AA4700&gt;=PERCENTILE(B4700:AA4700,0.1))*(B4700:AA4700&lt;=PERCENTILE(B4700:AA4700,0.9))*B4700:AA4700)+SUMPRODUCT(('Run Rate History'!E473:AD473&gt;=PERCENTILE(B4700:AA4700,0.1))*('Run Rate History'!E473:AD473&lt;=PERCENTILE(B4700:AA4700,0.9))*'Run Rate History'!E473:AD473))/(SUMPRODUCT((B4700:AA4700&gt;=PERCENTILE(B4700:AA4700,0.1))*(B4700:AA4700&lt;=PERCENTILE(B4700:AA4700,0.9))*1)+SUMPRODUCT(('Run Rate History'!E473:AD473&gt;=PERCENTILE(B4700:AA4700,0.1))*('Run Rate History'!E473:AD473&lt;=PERCENTILE(B4700:AA4700,0.9))*1)),TRIMMEAN(B4700:AA4700,0.15)),0)</f>
        <v>17.96875</v>
      </c>
      <c r="X4705" s="126" t="s">
        <v>1172</v>
      </c>
      <c r="Y4705" s="127">
        <f>SUM(B4700:AA4700)/26</f>
        <v>18.076923076923077</v>
      </c>
      <c r="Z4705" s="128"/>
      <c r="AA4705" s="112" t="s">
        <v>1173</v>
      </c>
      <c r="AB4705" s="113">
        <f>'Demand Input MP'!B2353</f>
        <v>0</v>
      </c>
      <c r="AC4705" s="112">
        <f>'Demand Input MP'!C2353</f>
        <v>0</v>
      </c>
      <c r="AD4705" s="112">
        <f>'Demand Input MP'!D2353</f>
        <v>0</v>
      </c>
      <c r="AE4705" s="112">
        <f>'Demand Input MP'!E2353</f>
        <v>0</v>
      </c>
      <c r="AF4705" s="112">
        <f>'Demand Input MP'!F2353</f>
        <v>0</v>
      </c>
      <c r="AG4705" s="112">
        <f>'Demand Input MP'!G2353</f>
        <v>0</v>
      </c>
      <c r="AH4705" s="112">
        <f>'Demand Input MP'!H2353</f>
        <v>0</v>
      </c>
      <c r="AI4705" s="112">
        <f>'Demand Input MP'!I2353</f>
        <v>0</v>
      </c>
      <c r="AJ4705" s="112">
        <f>'Demand Input MP'!J2353</f>
        <v>0</v>
      </c>
      <c r="AK4705" s="112">
        <f>'Demand Input MP'!K2353</f>
        <v>0</v>
      </c>
      <c r="AL4705" s="112">
        <f>'Demand Input MP'!L2353</f>
        <v>0</v>
      </c>
      <c r="AM4705" s="112">
        <f>'Demand Input MP'!M2353</f>
        <v>0</v>
      </c>
      <c r="AN4705" s="112">
        <f>'Demand Input MP'!N2353</f>
        <v>0</v>
      </c>
      <c r="AQ4705" t="str">
        <f>AQ4698</f>
        <v/>
      </c>
    </row>
    <row r="4706" spans="1:43" ht="14.25" customHeight="1" x14ac:dyDescent="0.25">
      <c r="A4706" s="1"/>
      <c r="B4706" s="122"/>
      <c r="C4706" s="122"/>
      <c r="D4706" s="122"/>
      <c r="E4706" s="122"/>
      <c r="F4706" s="122"/>
      <c r="G4706" s="122"/>
      <c r="H4706" s="122"/>
      <c r="I4706" s="122"/>
      <c r="J4706" s="122"/>
      <c r="K4706" s="122"/>
      <c r="L4706" s="122"/>
      <c r="M4706" s="122"/>
      <c r="N4706" s="122"/>
      <c r="O4706" s="122"/>
      <c r="P4706" s="122"/>
      <c r="Q4706" s="122"/>
      <c r="R4706" s="122"/>
      <c r="S4706" s="122"/>
      <c r="T4706" s="122"/>
      <c r="U4706" s="122"/>
      <c r="V4706" s="124" t="s">
        <v>94</v>
      </c>
      <c r="W4706" s="125">
        <f>IFERROR((1*MIN(MAX(X4700,0.5*IF(SUM('Run Rate History'!E473:AD473)&gt;0,(MEDIAN(IF(B4700:AA4700&gt;0,B4700:AA4700))+MEDIAN(IF('Run Rate History'!E473:AD473&gt;0,'Run Rate History'!E473:AD473)))/2,MEDIAN(IF(B4700:AA4700&gt;0,B4700:AA4700)))),2*IF(SUM('Run Rate History'!E473:AD473)&gt;0,(MEDIAN(IF(B4700:AA4700&gt;0,B4700:AA4700))+MEDIAN(IF('Run Rate History'!E473:AD473&gt;0,'Run Rate History'!E473:AD473)))/2,MEDIAN(IF(B4700:AA4700&gt;0,B4700:AA4700))))+2*MIN(MAX(Y4700,0.5*IF(SUM('Run Rate History'!E473:AD473)&gt;0,(MEDIAN(IF(B4700:AA4700&gt;0,B4700:AA4700))+MEDIAN(IF('Run Rate History'!E473:AD473&gt;0,'Run Rate History'!E473:AD473)))/2,MEDIAN(IF(B4700:AA4700&gt;0,B4700:AA4700)))),2*IF(SUM('Run Rate History'!E473:AD473)&gt;0,(MEDIAN(IF(B4700:AA4700&gt;0,B4700:AA4700))+MEDIAN(IF('Run Rate History'!E473:AD473&gt;0,'Run Rate History'!E473:AD473)))/2,MEDIAN(IF(B4700:AA4700&gt;0,B4700:AA4700))))+3*MIN(MAX(Z4700,0.5*IF(SUM('Run Rate History'!E473:AD473)&gt;0,(MEDIAN(IF(B4700:AA4700&gt;0,B4700:AA4700))+MEDIAN(IF('Run Rate History'!E473:AD473&gt;0,'Run Rate History'!E473:AD473)))/2,MEDIAN(IF(B4700:AA4700&gt;0,B4700:AA4700)))),2*IF(SUM('Run Rate History'!E473:AD473)&gt;0,(MEDIAN(IF(B4700:AA4700&gt;0,B4700:AA4700))+MEDIAN(IF('Run Rate History'!E473:AD473&gt;0,'Run Rate History'!E473:AD473)))/2,MEDIAN(IF(B4700:AA4700&gt;0,B4700:AA4700))))+4*MIN(MAX(AA4700,0.5*IF(SUM('Run Rate History'!E473:AD473)&gt;0,(MEDIAN(IF(B4700:AA4700&gt;0,B4700:AA4700))+MEDIAN(IF('Run Rate History'!E473:AD473&gt;0,'Run Rate History'!E473:AD473)))/2,MEDIAN(IF(B4700:AA4700&gt;0,B4700:AA4700)))),2*IF(SUM('Run Rate History'!E473:AD473)&gt;0,(MEDIAN(IF(B4700:AA4700&gt;0,B4700:AA4700))+MEDIAN(IF('Run Rate History'!E473:AD473&gt;0,'Run Rate History'!E473:AD473)))/2,MEDIAN(IF(B4700:AA4700&gt;0,B4700:AA4700)))))/10,0)</f>
        <v>17.8</v>
      </c>
      <c r="X4706" s="129" t="s">
        <v>1174</v>
      </c>
      <c r="Y4706" s="130">
        <f>IFERROR(VLOOKUP(A4698,'Stanje zaliha'!A:E,5,FALSE()),0)</f>
        <v>134</v>
      </c>
      <c r="Z4706" s="131"/>
      <c r="AA4706" s="113" t="s">
        <v>1175</v>
      </c>
      <c r="AB4706" s="118">
        <f t="shared" ref="AB4706:AN4706" si="938">SUM(AB4702:AB4705)</f>
        <v>0</v>
      </c>
      <c r="AC4706" s="118">
        <f t="shared" si="938"/>
        <v>0</v>
      </c>
      <c r="AD4706" s="118">
        <f t="shared" si="938"/>
        <v>0</v>
      </c>
      <c r="AE4706" s="118">
        <f t="shared" si="938"/>
        <v>0</v>
      </c>
      <c r="AF4706" s="118">
        <f t="shared" si="938"/>
        <v>0</v>
      </c>
      <c r="AG4706" s="118">
        <f t="shared" si="938"/>
        <v>0</v>
      </c>
      <c r="AH4706" s="118">
        <f t="shared" si="938"/>
        <v>0</v>
      </c>
      <c r="AI4706" s="118">
        <f t="shared" si="938"/>
        <v>0</v>
      </c>
      <c r="AJ4706" s="118">
        <f t="shared" si="938"/>
        <v>0</v>
      </c>
      <c r="AK4706" s="118">
        <f t="shared" si="938"/>
        <v>0</v>
      </c>
      <c r="AL4706" s="118">
        <f t="shared" si="938"/>
        <v>0</v>
      </c>
      <c r="AM4706" s="118">
        <f t="shared" si="938"/>
        <v>0</v>
      </c>
      <c r="AN4706" s="118">
        <f t="shared" si="938"/>
        <v>0</v>
      </c>
      <c r="AQ4706" t="str">
        <f>AQ4698</f>
        <v/>
      </c>
    </row>
    <row r="4707" spans="1:43" ht="14.25" customHeight="1" x14ac:dyDescent="0.25">
      <c r="A4707" s="1"/>
      <c r="B4707" s="122"/>
      <c r="C4707" s="122"/>
      <c r="D4707" s="122"/>
      <c r="E4707" s="122"/>
      <c r="F4707" s="122"/>
      <c r="G4707" s="122"/>
      <c r="H4707" s="122"/>
      <c r="I4707" s="122"/>
      <c r="J4707" s="122"/>
      <c r="K4707" s="122"/>
      <c r="L4707" s="122"/>
      <c r="M4707" s="122"/>
      <c r="N4707" s="122"/>
      <c r="O4707" s="122"/>
      <c r="P4707" s="122"/>
      <c r="Q4707" s="122"/>
      <c r="R4707" s="122"/>
      <c r="S4707" s="122"/>
      <c r="T4707" s="122"/>
      <c r="U4707" s="122"/>
      <c r="V4707" s="124" t="s">
        <v>95</v>
      </c>
      <c r="W4707" s="125">
        <f>IFERROR(0.6*W4706+0.4*W4705,0)</f>
        <v>17.8675</v>
      </c>
      <c r="X4707" s="132" t="s">
        <v>1176</v>
      </c>
      <c r="Y4707" s="133">
        <f>IFERROR(SUMIF('Popis poslanih narudžbi'!A:A,A4698,'Popis poslanih narudžbi'!C:C),0)</f>
        <v>0</v>
      </c>
      <c r="Z4707" s="131"/>
      <c r="AA4707" s="134" t="s">
        <v>1177</v>
      </c>
      <c r="AB4707" s="118">
        <f t="shared" ref="AB4707:AN4707" si="939">AB4700+AB4706</f>
        <v>18</v>
      </c>
      <c r="AC4707" s="118">
        <f t="shared" si="939"/>
        <v>18</v>
      </c>
      <c r="AD4707" s="118">
        <f t="shared" si="939"/>
        <v>18</v>
      </c>
      <c r="AE4707" s="118">
        <f t="shared" si="939"/>
        <v>17</v>
      </c>
      <c r="AF4707" s="118">
        <f t="shared" si="939"/>
        <v>17</v>
      </c>
      <c r="AG4707" s="118">
        <f t="shared" si="939"/>
        <v>16</v>
      </c>
      <c r="AH4707" s="118">
        <f t="shared" si="939"/>
        <v>16</v>
      </c>
      <c r="AI4707" s="118">
        <f t="shared" si="939"/>
        <v>17</v>
      </c>
      <c r="AJ4707" s="118">
        <f t="shared" si="939"/>
        <v>16</v>
      </c>
      <c r="AK4707" s="118">
        <f t="shared" si="939"/>
        <v>16</v>
      </c>
      <c r="AL4707" s="118">
        <f t="shared" si="939"/>
        <v>16</v>
      </c>
      <c r="AM4707" s="118">
        <f t="shared" si="939"/>
        <v>16</v>
      </c>
      <c r="AN4707" s="118">
        <f t="shared" si="939"/>
        <v>16</v>
      </c>
      <c r="AQ4707" t="str">
        <f>AQ4698</f>
        <v/>
      </c>
    </row>
    <row r="4708" spans="1:43" ht="14.25" customHeight="1" x14ac:dyDescent="0.25">
      <c r="A4708" s="107" t="str">
        <f>'Run Rate'!A474</f>
        <v>FIT05844</v>
      </c>
      <c r="B4708" s="135" t="str">
        <f>'Run Rate'!B474</f>
        <v>Bučica gumirana heksagonalna 12,5 kg</v>
      </c>
      <c r="C4708" s="135" t="str">
        <f>'Run Rate'!C474</f>
        <v>FITNESS OPREMA</v>
      </c>
      <c r="D4708" s="135" t="str">
        <f>'Run Rate'!D474</f>
        <v>03 BRONZE</v>
      </c>
      <c r="E4708" s="122"/>
      <c r="F4708" s="122"/>
      <c r="G4708" s="122"/>
      <c r="H4708" s="122"/>
      <c r="I4708" s="122"/>
      <c r="J4708" s="122"/>
      <c r="K4708" s="122"/>
      <c r="L4708" s="122"/>
      <c r="M4708" s="122"/>
      <c r="N4708" s="122"/>
      <c r="O4708" s="122"/>
      <c r="P4708" s="122"/>
      <c r="Q4708" s="122"/>
      <c r="R4708" s="122"/>
      <c r="S4708" s="122"/>
      <c r="T4708" s="122"/>
      <c r="U4708" s="122"/>
      <c r="V4708" s="122"/>
      <c r="W4708" s="122"/>
      <c r="X4708" s="122"/>
      <c r="Y4708" s="122"/>
      <c r="Z4708" s="122"/>
      <c r="AA4708" s="122"/>
      <c r="AB4708" s="122"/>
      <c r="AC4708" s="122"/>
      <c r="AD4708" s="122"/>
      <c r="AE4708" s="122"/>
      <c r="AF4708" s="122"/>
      <c r="AG4708" s="122"/>
      <c r="AH4708" s="122"/>
      <c r="AI4708" s="122"/>
      <c r="AJ4708" s="122"/>
      <c r="AK4708" s="122"/>
      <c r="AL4708" s="122"/>
      <c r="AM4708" s="122"/>
      <c r="AN4708" s="122"/>
      <c r="AQ4708" t="str">
        <f>IF(AND(OR($B$1="ALL",$B$1=C4708),OR($E$1="ALL",$E$1=D4708),OR($B$2="ALL",$B$2=A4708),OR($E$2="ALL",IFERROR(SEARCH($E$2,B4708),0)&gt;0)),"MATCH","")</f>
        <v/>
      </c>
    </row>
    <row r="4709" spans="1:43" ht="14.25" customHeight="1" x14ac:dyDescent="0.25">
      <c r="A4709" s="108" t="s">
        <v>1137</v>
      </c>
      <c r="B4709" s="136" t="s">
        <v>1138</v>
      </c>
      <c r="C4709" s="136" t="s">
        <v>1139</v>
      </c>
      <c r="D4709" s="136" t="s">
        <v>1140</v>
      </c>
      <c r="E4709" s="136" t="s">
        <v>1141</v>
      </c>
      <c r="F4709" s="136" t="s">
        <v>1142</v>
      </c>
      <c r="G4709" s="136" t="s">
        <v>1143</v>
      </c>
      <c r="H4709" s="136" t="s">
        <v>1144</v>
      </c>
      <c r="I4709" s="136" t="s">
        <v>1145</v>
      </c>
      <c r="J4709" s="136" t="s">
        <v>1146</v>
      </c>
      <c r="K4709" s="136" t="s">
        <v>1147</v>
      </c>
      <c r="L4709" s="136" t="s">
        <v>1148</v>
      </c>
      <c r="M4709" s="136" t="s">
        <v>1149</v>
      </c>
      <c r="N4709" s="136" t="s">
        <v>1150</v>
      </c>
      <c r="O4709" s="136" t="s">
        <v>1151</v>
      </c>
      <c r="P4709" s="136" t="s">
        <v>1152</v>
      </c>
      <c r="Q4709" s="136" t="s">
        <v>1153</v>
      </c>
      <c r="R4709" s="136" t="s">
        <v>1154</v>
      </c>
      <c r="S4709" s="136" t="s">
        <v>1155</v>
      </c>
      <c r="T4709" s="136" t="s">
        <v>1156</v>
      </c>
      <c r="U4709" s="136" t="s">
        <v>1157</v>
      </c>
      <c r="V4709" s="136" t="s">
        <v>1158</v>
      </c>
      <c r="W4709" s="136" t="s">
        <v>1159</v>
      </c>
      <c r="X4709" s="136" t="s">
        <v>1160</v>
      </c>
      <c r="Y4709" s="136" t="s">
        <v>1161</v>
      </c>
      <c r="Z4709" s="136" t="s">
        <v>1162</v>
      </c>
      <c r="AA4709" s="136" t="s">
        <v>1163</v>
      </c>
      <c r="AB4709" s="137" t="s">
        <v>156</v>
      </c>
      <c r="AC4709" s="137" t="s">
        <v>157</v>
      </c>
      <c r="AD4709" s="137" t="s">
        <v>158</v>
      </c>
      <c r="AE4709" s="137" t="s">
        <v>139</v>
      </c>
      <c r="AF4709" s="138" t="s">
        <v>140</v>
      </c>
      <c r="AG4709" s="138" t="s">
        <v>141</v>
      </c>
      <c r="AH4709" s="138" t="s">
        <v>142</v>
      </c>
      <c r="AI4709" s="138" t="s">
        <v>143</v>
      </c>
      <c r="AJ4709" s="139" t="s">
        <v>144</v>
      </c>
      <c r="AK4709" s="139" t="s">
        <v>145</v>
      </c>
      <c r="AL4709" s="139" t="s">
        <v>146</v>
      </c>
      <c r="AM4709" s="140" t="s">
        <v>147</v>
      </c>
      <c r="AN4709" s="140" t="s">
        <v>148</v>
      </c>
      <c r="AQ4709" t="str">
        <f>AQ4708</f>
        <v/>
      </c>
    </row>
    <row r="4710" spans="1:43" ht="14.25" customHeight="1" x14ac:dyDescent="0.25">
      <c r="A4710" s="99" t="s">
        <v>1164</v>
      </c>
      <c r="B4710" s="112">
        <f>'Run Rate'!E474</f>
        <v>0</v>
      </c>
      <c r="C4710" s="112">
        <f>'Run Rate'!F474</f>
        <v>6</v>
      </c>
      <c r="D4710" s="112">
        <f>'Run Rate'!G474</f>
        <v>0</v>
      </c>
      <c r="E4710" s="112">
        <f>'Run Rate'!H474</f>
        <v>0</v>
      </c>
      <c r="F4710" s="112">
        <f>'Run Rate'!I474</f>
        <v>0</v>
      </c>
      <c r="G4710" s="112">
        <f>'Run Rate'!J474</f>
        <v>0</v>
      </c>
      <c r="H4710" s="112">
        <f>'Run Rate'!K474</f>
        <v>2</v>
      </c>
      <c r="I4710" s="112">
        <f>'Run Rate'!L474</f>
        <v>11</v>
      </c>
      <c r="J4710" s="112">
        <f>'Run Rate'!M474</f>
        <v>11</v>
      </c>
      <c r="K4710" s="112">
        <f>'Run Rate'!N474</f>
        <v>6</v>
      </c>
      <c r="L4710" s="112">
        <f>'Run Rate'!O474</f>
        <v>8</v>
      </c>
      <c r="M4710" s="112">
        <f>'Run Rate'!P474</f>
        <v>8</v>
      </c>
      <c r="N4710" s="112">
        <f>'Run Rate'!Q474</f>
        <v>5</v>
      </c>
      <c r="O4710" s="112">
        <f>'Run Rate'!R474</f>
        <v>4</v>
      </c>
      <c r="P4710" s="112">
        <f>'Run Rate'!S474</f>
        <v>0</v>
      </c>
      <c r="Q4710" s="112">
        <f>'Run Rate'!T474</f>
        <v>3</v>
      </c>
      <c r="R4710" s="112">
        <f>'Run Rate'!U474</f>
        <v>0</v>
      </c>
      <c r="S4710" s="112">
        <f>'Run Rate'!V474</f>
        <v>2</v>
      </c>
      <c r="T4710" s="112">
        <f>'Run Rate'!W474</f>
        <v>0</v>
      </c>
      <c r="U4710" s="112">
        <f>'Run Rate'!X474</f>
        <v>0</v>
      </c>
      <c r="V4710" s="112">
        <f>'Run Rate'!Y474</f>
        <v>0</v>
      </c>
      <c r="W4710" s="112">
        <f>'Run Rate'!Z474</f>
        <v>1</v>
      </c>
      <c r="X4710" s="112">
        <f>'Run Rate'!AA474</f>
        <v>0</v>
      </c>
      <c r="Y4710" s="112">
        <f>'Run Rate'!AB474</f>
        <v>0</v>
      </c>
      <c r="Z4710" s="112">
        <f>'Run Rate'!AC474</f>
        <v>0</v>
      </c>
      <c r="AA4710" s="112">
        <f>'Run Rate'!AD474</f>
        <v>0</v>
      </c>
      <c r="AB4710" s="113">
        <v>0</v>
      </c>
      <c r="AC4710" s="112">
        <v>0</v>
      </c>
      <c r="AD4710" s="112">
        <v>0</v>
      </c>
      <c r="AE4710" s="112">
        <v>0</v>
      </c>
      <c r="AF4710" s="112">
        <v>0</v>
      </c>
      <c r="AG4710" s="112">
        <v>0</v>
      </c>
      <c r="AH4710" s="112">
        <v>0</v>
      </c>
      <c r="AI4710" s="112">
        <v>0</v>
      </c>
      <c r="AJ4710" s="112">
        <v>0</v>
      </c>
      <c r="AK4710" s="112">
        <v>0</v>
      </c>
      <c r="AL4710" s="112">
        <v>0</v>
      </c>
      <c r="AM4710" s="112">
        <v>0</v>
      </c>
      <c r="AN4710" s="112">
        <v>0</v>
      </c>
      <c r="AQ4710" t="str">
        <f>AQ4708</f>
        <v/>
      </c>
    </row>
    <row r="4711" spans="1:43" ht="14.25" customHeight="1" x14ac:dyDescent="0.25">
      <c r="A4711" s="99" t="s">
        <v>1165</v>
      </c>
      <c r="B4711" s="114"/>
      <c r="C4711" s="114"/>
      <c r="D4711" s="114"/>
      <c r="E4711" s="114"/>
      <c r="F4711" s="114"/>
      <c r="G4711" s="114"/>
      <c r="H4711" s="114"/>
      <c r="I4711" s="114"/>
      <c r="J4711" s="114"/>
      <c r="K4711" s="114"/>
      <c r="L4711" s="114"/>
      <c r="M4711" s="114"/>
      <c r="N4711" s="114"/>
      <c r="O4711" s="114"/>
      <c r="P4711" s="114"/>
      <c r="Q4711" s="114"/>
      <c r="R4711" s="114"/>
      <c r="S4711" s="114"/>
      <c r="T4711" s="114"/>
      <c r="U4711" s="114"/>
      <c r="V4711" s="114"/>
      <c r="W4711" s="115"/>
      <c r="X4711" s="115"/>
      <c r="Y4711" s="115"/>
      <c r="Z4711" s="115"/>
      <c r="AA4711" s="112" t="s">
        <v>1166</v>
      </c>
      <c r="AB4711" s="113"/>
      <c r="AC4711" s="112"/>
      <c r="AD4711" s="112"/>
      <c r="AE4711" s="112"/>
      <c r="AF4711" s="112"/>
      <c r="AG4711" s="112"/>
      <c r="AH4711" s="112"/>
      <c r="AI4711" s="112"/>
      <c r="AJ4711" s="112"/>
      <c r="AK4711" s="112"/>
      <c r="AL4711" s="112"/>
      <c r="AM4711" s="112"/>
      <c r="AN4711" s="112"/>
      <c r="AQ4711" t="str">
        <f>AQ4708</f>
        <v/>
      </c>
    </row>
    <row r="4712" spans="1:43" ht="14.25" customHeight="1" x14ac:dyDescent="0.25">
      <c r="A4712" s="99" t="s">
        <v>1167</v>
      </c>
      <c r="B4712" s="114"/>
      <c r="C4712" s="114"/>
      <c r="D4712" s="114"/>
      <c r="E4712" s="114"/>
      <c r="F4712" s="114"/>
      <c r="G4712" s="114"/>
      <c r="H4712" s="114"/>
      <c r="I4712" s="114"/>
      <c r="J4712" s="114"/>
      <c r="K4712" s="114"/>
      <c r="L4712" s="114"/>
      <c r="M4712" s="114"/>
      <c r="N4712" s="114"/>
      <c r="O4712" s="114"/>
      <c r="P4712" s="114"/>
      <c r="Q4712" s="114"/>
      <c r="R4712" s="114"/>
      <c r="S4712" s="114"/>
      <c r="T4712" s="114"/>
      <c r="U4712" s="114"/>
      <c r="V4712" s="114"/>
      <c r="W4712" s="115"/>
      <c r="X4712" s="116"/>
      <c r="Y4712" s="117"/>
      <c r="Z4712" s="115"/>
      <c r="AA4712" s="112" t="s">
        <v>1168</v>
      </c>
      <c r="AB4712" s="113">
        <f>'Demand Input VP'!B2359</f>
        <v>0</v>
      </c>
      <c r="AC4712" s="112">
        <f>'Demand Input VP'!C2359</f>
        <v>0</v>
      </c>
      <c r="AD4712" s="112">
        <f>'Demand Input VP'!D2359</f>
        <v>0</v>
      </c>
      <c r="AE4712" s="112">
        <f>'Demand Input VP'!E2359</f>
        <v>0</v>
      </c>
      <c r="AF4712" s="112">
        <f>'Demand Input VP'!F2359</f>
        <v>0</v>
      </c>
      <c r="AG4712" s="112">
        <f>'Demand Input VP'!G2359</f>
        <v>0</v>
      </c>
      <c r="AH4712" s="112">
        <f>'Demand Input VP'!H2359</f>
        <v>0</v>
      </c>
      <c r="AI4712" s="112">
        <f>'Demand Input VP'!I2359</f>
        <v>0</v>
      </c>
      <c r="AJ4712" s="112">
        <f>'Demand Input VP'!J2359</f>
        <v>0</v>
      </c>
      <c r="AK4712" s="112">
        <f>'Demand Input VP'!K2359</f>
        <v>0</v>
      </c>
      <c r="AL4712" s="112">
        <f>'Demand Input VP'!L2359</f>
        <v>0</v>
      </c>
      <c r="AM4712" s="112">
        <f>'Demand Input VP'!M2359</f>
        <v>0</v>
      </c>
      <c r="AN4712" s="112">
        <f>'Demand Input VP'!N2359</f>
        <v>0</v>
      </c>
      <c r="AQ4712" t="str">
        <f>AQ4708</f>
        <v/>
      </c>
    </row>
    <row r="4713" spans="1:43" ht="14.25" customHeight="1" x14ac:dyDescent="0.25">
      <c r="A4713" s="99" t="s">
        <v>1169</v>
      </c>
      <c r="B4713" s="118"/>
      <c r="C4713" s="118"/>
      <c r="D4713" s="118"/>
      <c r="E4713" s="118"/>
      <c r="F4713" s="118"/>
      <c r="G4713" s="118"/>
      <c r="H4713" s="118"/>
      <c r="I4713" s="118"/>
      <c r="J4713" s="118"/>
      <c r="K4713" s="118"/>
      <c r="L4713" s="118"/>
      <c r="M4713" s="118"/>
      <c r="N4713" s="118"/>
      <c r="O4713" s="118"/>
      <c r="P4713" s="118"/>
      <c r="Q4713" s="118"/>
      <c r="R4713" s="118"/>
      <c r="S4713" s="118"/>
      <c r="T4713" s="118"/>
      <c r="U4713" s="118"/>
      <c r="V4713" s="118"/>
      <c r="W4713" s="115"/>
      <c r="X4713" s="116"/>
      <c r="Y4713" s="117"/>
      <c r="Z4713" s="119"/>
      <c r="AA4713" s="120" t="s">
        <v>1170</v>
      </c>
      <c r="AB4713" s="121">
        <f>'Demand Input VP'!B2358</f>
        <v>0</v>
      </c>
      <c r="AC4713" s="120">
        <f>'Demand Input VP'!C2358</f>
        <v>0</v>
      </c>
      <c r="AD4713" s="120">
        <f>'Demand Input VP'!D2358</f>
        <v>0</v>
      </c>
      <c r="AE4713" s="120">
        <f>'Demand Input VP'!E2358</f>
        <v>0</v>
      </c>
      <c r="AF4713" s="120">
        <f>'Demand Input VP'!F2358</f>
        <v>0</v>
      </c>
      <c r="AG4713" s="120">
        <f>'Demand Input VP'!G2358</f>
        <v>0</v>
      </c>
      <c r="AH4713" s="120">
        <f>'Demand Input VP'!H2358</f>
        <v>0</v>
      </c>
      <c r="AI4713" s="120">
        <f>'Demand Input VP'!I2358</f>
        <v>0</v>
      </c>
      <c r="AJ4713" s="120">
        <f>'Demand Input VP'!J2358</f>
        <v>0</v>
      </c>
      <c r="AK4713" s="120">
        <f>'Demand Input VP'!K2358</f>
        <v>0</v>
      </c>
      <c r="AL4713" s="120">
        <f>'Demand Input VP'!L2358</f>
        <v>0</v>
      </c>
      <c r="AM4713" s="120">
        <f>'Demand Input VP'!M2358</f>
        <v>0</v>
      </c>
      <c r="AN4713" s="120">
        <f>'Demand Input VP'!N2358</f>
        <v>0</v>
      </c>
      <c r="AQ4713" t="str">
        <f>AQ4708</f>
        <v/>
      </c>
    </row>
    <row r="4714" spans="1:43" ht="14.25" customHeight="1" x14ac:dyDescent="0.25">
      <c r="A4714" s="1"/>
      <c r="B4714" s="122"/>
      <c r="C4714" s="122"/>
      <c r="D4714" s="122"/>
      <c r="E4714" s="122"/>
      <c r="F4714" s="122"/>
      <c r="G4714" s="122"/>
      <c r="H4714" s="122"/>
      <c r="I4714" s="122"/>
      <c r="J4714" s="122"/>
      <c r="K4714" s="122"/>
      <c r="L4714" s="122"/>
      <c r="M4714" s="122"/>
      <c r="N4714" s="122"/>
      <c r="O4714" s="122"/>
      <c r="P4714" s="122"/>
      <c r="Q4714" s="122"/>
      <c r="R4714" s="122"/>
      <c r="S4714" s="122"/>
      <c r="T4714" s="122"/>
      <c r="U4714" s="122"/>
      <c r="V4714" s="122"/>
      <c r="W4714" s="123"/>
      <c r="X4714" s="116"/>
      <c r="Y4714" s="117"/>
      <c r="Z4714" s="123"/>
      <c r="AA4714" s="112" t="s">
        <v>1171</v>
      </c>
      <c r="AB4714" s="113">
        <f>'Demand Input MP'!B2359</f>
        <v>0</v>
      </c>
      <c r="AC4714" s="112">
        <f>'Demand Input MP'!C2359</f>
        <v>0</v>
      </c>
      <c r="AD4714" s="112">
        <f>'Demand Input MP'!D2359</f>
        <v>0</v>
      </c>
      <c r="AE4714" s="112">
        <f>'Demand Input MP'!E2359</f>
        <v>0</v>
      </c>
      <c r="AF4714" s="112">
        <f>'Demand Input MP'!F2359</f>
        <v>0</v>
      </c>
      <c r="AG4714" s="112">
        <f>'Demand Input MP'!G2359</f>
        <v>0</v>
      </c>
      <c r="AH4714" s="112">
        <f>'Demand Input MP'!H2359</f>
        <v>0</v>
      </c>
      <c r="AI4714" s="112">
        <f>'Demand Input MP'!I2359</f>
        <v>0</v>
      </c>
      <c r="AJ4714" s="112">
        <f>'Demand Input MP'!J2359</f>
        <v>0</v>
      </c>
      <c r="AK4714" s="112">
        <f>'Demand Input MP'!K2359</f>
        <v>0</v>
      </c>
      <c r="AL4714" s="112">
        <f>'Demand Input MP'!L2359</f>
        <v>0</v>
      </c>
      <c r="AM4714" s="112">
        <f>'Demand Input MP'!M2359</f>
        <v>0</v>
      </c>
      <c r="AN4714" s="112">
        <f>'Demand Input MP'!N2359</f>
        <v>0</v>
      </c>
      <c r="AQ4714" t="str">
        <f>AQ4708</f>
        <v/>
      </c>
    </row>
    <row r="4715" spans="1:43" ht="14.25" customHeight="1" x14ac:dyDescent="0.25">
      <c r="A4715" s="1"/>
      <c r="B4715" s="122"/>
      <c r="C4715" s="122"/>
      <c r="D4715" s="122"/>
      <c r="E4715" s="122"/>
      <c r="F4715" s="122"/>
      <c r="G4715" s="122"/>
      <c r="H4715" s="122"/>
      <c r="I4715" s="122"/>
      <c r="J4715" s="122"/>
      <c r="K4715" s="122"/>
      <c r="L4715" s="122"/>
      <c r="M4715" s="122"/>
      <c r="N4715" s="122"/>
      <c r="O4715" s="122"/>
      <c r="P4715" s="122"/>
      <c r="Q4715" s="122"/>
      <c r="R4715" s="122"/>
      <c r="S4715" s="122"/>
      <c r="T4715" s="122"/>
      <c r="U4715" s="122"/>
      <c r="V4715" s="124" t="s">
        <v>91</v>
      </c>
      <c r="W4715" s="125">
        <f>IFERROR(IF(SUM('Run Rate History'!E474:AD474)&gt;0,(SUMPRODUCT((B4710:AA4710&gt;=PERCENTILE(B4710:AA4710,0.1))*(B4710:AA4710&lt;=PERCENTILE(B4710:AA4710,0.9))*B4710:AA4710)+SUMPRODUCT(('Run Rate History'!E474:AD474&gt;=PERCENTILE(B4710:AA4710,0.1))*('Run Rate History'!E474:AD474&lt;=PERCENTILE(B4710:AA4710,0.9))*'Run Rate History'!E474:AD474))/(SUMPRODUCT((B4710:AA4710&gt;=PERCENTILE(B4710:AA4710,0.1))*(B4710:AA4710&lt;=PERCENTILE(B4710:AA4710,0.9))*1)+SUMPRODUCT(('Run Rate History'!E474:AD474&gt;=PERCENTILE(B4710:AA4710,0.1))*('Run Rate History'!E474:AD474&lt;=PERCENTILE(B4710:AA4710,0.9))*1)),TRIMMEAN(B4710:AA4710,0.15)),0)</f>
        <v>2.4583333333333335</v>
      </c>
      <c r="X4715" s="126" t="s">
        <v>1172</v>
      </c>
      <c r="Y4715" s="127">
        <f>SUM(B4710:AA4710)/26</f>
        <v>2.5769230769230771</v>
      </c>
      <c r="Z4715" s="128"/>
      <c r="AA4715" s="112" t="s">
        <v>1173</v>
      </c>
      <c r="AB4715" s="113">
        <f>'Demand Input MP'!B2358</f>
        <v>0</v>
      </c>
      <c r="AC4715" s="112">
        <f>'Demand Input MP'!C2358</f>
        <v>0</v>
      </c>
      <c r="AD4715" s="112">
        <f>'Demand Input MP'!D2358</f>
        <v>0</v>
      </c>
      <c r="AE4715" s="112">
        <f>'Demand Input MP'!E2358</f>
        <v>0</v>
      </c>
      <c r="AF4715" s="112">
        <f>'Demand Input MP'!F2358</f>
        <v>0</v>
      </c>
      <c r="AG4715" s="112">
        <f>'Demand Input MP'!G2358</f>
        <v>0</v>
      </c>
      <c r="AH4715" s="112">
        <f>'Demand Input MP'!H2358</f>
        <v>0</v>
      </c>
      <c r="AI4715" s="112">
        <f>'Demand Input MP'!I2358</f>
        <v>0</v>
      </c>
      <c r="AJ4715" s="112">
        <f>'Demand Input MP'!J2358</f>
        <v>0</v>
      </c>
      <c r="AK4715" s="112">
        <f>'Demand Input MP'!K2358</f>
        <v>0</v>
      </c>
      <c r="AL4715" s="112">
        <f>'Demand Input MP'!L2358</f>
        <v>0</v>
      </c>
      <c r="AM4715" s="112">
        <f>'Demand Input MP'!M2358</f>
        <v>0</v>
      </c>
      <c r="AN4715" s="112">
        <f>'Demand Input MP'!N2358</f>
        <v>0</v>
      </c>
      <c r="AQ4715" t="str">
        <f>AQ4708</f>
        <v/>
      </c>
    </row>
    <row r="4716" spans="1:43" ht="14.25" customHeight="1" x14ac:dyDescent="0.25">
      <c r="A4716" s="1"/>
      <c r="B4716" s="122"/>
      <c r="C4716" s="122"/>
      <c r="D4716" s="122"/>
      <c r="E4716" s="122"/>
      <c r="F4716" s="122"/>
      <c r="G4716" s="122"/>
      <c r="H4716" s="122"/>
      <c r="I4716" s="122"/>
      <c r="J4716" s="122"/>
      <c r="K4716" s="122"/>
      <c r="L4716" s="122"/>
      <c r="M4716" s="122"/>
      <c r="N4716" s="122"/>
      <c r="O4716" s="122"/>
      <c r="P4716" s="122"/>
      <c r="Q4716" s="122"/>
      <c r="R4716" s="122"/>
      <c r="S4716" s="122"/>
      <c r="T4716" s="122"/>
      <c r="U4716" s="122"/>
      <c r="V4716" s="124" t="s">
        <v>94</v>
      </c>
      <c r="W4716" s="125">
        <f>IFERROR((1*MIN(MAX(X4710,0.5*IF(SUM('Run Rate History'!E474:AD474)&gt;0,(MEDIAN(IF(B4710:AA4710&gt;0,B4710:AA4710))+MEDIAN(IF('Run Rate History'!E474:AD474&gt;0,'Run Rate History'!E474:AD474)))/2,MEDIAN(IF(B4710:AA4710&gt;0,B4710:AA4710)))),2*IF(SUM('Run Rate History'!E474:AD474)&gt;0,(MEDIAN(IF(B4710:AA4710&gt;0,B4710:AA4710))+MEDIAN(IF('Run Rate History'!E474:AD474&gt;0,'Run Rate History'!E474:AD474)))/2,MEDIAN(IF(B4710:AA4710&gt;0,B4710:AA4710))))+2*MIN(MAX(Y4710,0.5*IF(SUM('Run Rate History'!E474:AD474)&gt;0,(MEDIAN(IF(B4710:AA4710&gt;0,B4710:AA4710))+MEDIAN(IF('Run Rate History'!E474:AD474&gt;0,'Run Rate History'!E474:AD474)))/2,MEDIAN(IF(B4710:AA4710&gt;0,B4710:AA4710)))),2*IF(SUM('Run Rate History'!E474:AD474)&gt;0,(MEDIAN(IF(B4710:AA4710&gt;0,B4710:AA4710))+MEDIAN(IF('Run Rate History'!E474:AD474&gt;0,'Run Rate History'!E474:AD474)))/2,MEDIAN(IF(B4710:AA4710&gt;0,B4710:AA4710))))+3*MIN(MAX(Z4710,0.5*IF(SUM('Run Rate History'!E474:AD474)&gt;0,(MEDIAN(IF(B4710:AA4710&gt;0,B4710:AA4710))+MEDIAN(IF('Run Rate History'!E474:AD474&gt;0,'Run Rate History'!E474:AD474)))/2,MEDIAN(IF(B4710:AA4710&gt;0,B4710:AA4710)))),2*IF(SUM('Run Rate History'!E474:AD474)&gt;0,(MEDIAN(IF(B4710:AA4710&gt;0,B4710:AA4710))+MEDIAN(IF('Run Rate History'!E474:AD474&gt;0,'Run Rate History'!E474:AD474)))/2,MEDIAN(IF(B4710:AA4710&gt;0,B4710:AA4710))))+4*MIN(MAX(AA4710,0.5*IF(SUM('Run Rate History'!E474:AD474)&gt;0,(MEDIAN(IF(B4710:AA4710&gt;0,B4710:AA4710))+MEDIAN(IF('Run Rate History'!E474:AD474&gt;0,'Run Rate History'!E474:AD474)))/2,MEDIAN(IF(B4710:AA4710&gt;0,B4710:AA4710)))),2*IF(SUM('Run Rate History'!E474:AD474)&gt;0,(MEDIAN(IF(B4710:AA4710&gt;0,B4710:AA4710))+MEDIAN(IF('Run Rate History'!E474:AD474&gt;0,'Run Rate History'!E474:AD474)))/2,MEDIAN(IF(B4710:AA4710&gt;0,B4710:AA4710)))))/10,0)</f>
        <v>0.5</v>
      </c>
      <c r="X4716" s="129" t="s">
        <v>1174</v>
      </c>
      <c r="Y4716" s="130">
        <f>IFERROR(VLOOKUP(A4708,'Stanje zaliha'!A:E,5,FALSE()),0)</f>
        <v>0</v>
      </c>
      <c r="Z4716" s="131"/>
      <c r="AA4716" s="113" t="s">
        <v>1175</v>
      </c>
      <c r="AB4716" s="118">
        <f t="shared" ref="AB4716:AN4716" si="940">SUM(AB4712:AB4715)</f>
        <v>0</v>
      </c>
      <c r="AC4716" s="118">
        <f t="shared" si="940"/>
        <v>0</v>
      </c>
      <c r="AD4716" s="118">
        <f t="shared" si="940"/>
        <v>0</v>
      </c>
      <c r="AE4716" s="118">
        <f t="shared" si="940"/>
        <v>0</v>
      </c>
      <c r="AF4716" s="118">
        <f t="shared" si="940"/>
        <v>0</v>
      </c>
      <c r="AG4716" s="118">
        <f t="shared" si="940"/>
        <v>0</v>
      </c>
      <c r="AH4716" s="118">
        <f t="shared" si="940"/>
        <v>0</v>
      </c>
      <c r="AI4716" s="118">
        <f t="shared" si="940"/>
        <v>0</v>
      </c>
      <c r="AJ4716" s="118">
        <f t="shared" si="940"/>
        <v>0</v>
      </c>
      <c r="AK4716" s="118">
        <f t="shared" si="940"/>
        <v>0</v>
      </c>
      <c r="AL4716" s="118">
        <f t="shared" si="940"/>
        <v>0</v>
      </c>
      <c r="AM4716" s="118">
        <f t="shared" si="940"/>
        <v>0</v>
      </c>
      <c r="AN4716" s="118">
        <f t="shared" si="940"/>
        <v>0</v>
      </c>
      <c r="AQ4716" t="str">
        <f>AQ4708</f>
        <v/>
      </c>
    </row>
    <row r="4717" spans="1:43" ht="14.25" customHeight="1" x14ac:dyDescent="0.25">
      <c r="A4717" s="1"/>
      <c r="B4717" s="122"/>
      <c r="C4717" s="122"/>
      <c r="D4717" s="122"/>
      <c r="E4717" s="122"/>
      <c r="F4717" s="122"/>
      <c r="G4717" s="122"/>
      <c r="H4717" s="122"/>
      <c r="I4717" s="122"/>
      <c r="J4717" s="122"/>
      <c r="K4717" s="122"/>
      <c r="L4717" s="122"/>
      <c r="M4717" s="122"/>
      <c r="N4717" s="122"/>
      <c r="O4717" s="122"/>
      <c r="P4717" s="122"/>
      <c r="Q4717" s="122"/>
      <c r="R4717" s="122"/>
      <c r="S4717" s="122"/>
      <c r="T4717" s="122"/>
      <c r="U4717" s="122"/>
      <c r="V4717" s="124" t="s">
        <v>95</v>
      </c>
      <c r="W4717" s="125">
        <f>IFERROR(0.6*W4716+0.4*W4715,0)</f>
        <v>1.2833333333333334</v>
      </c>
      <c r="X4717" s="132" t="s">
        <v>1176</v>
      </c>
      <c r="Y4717" s="133">
        <f>IFERROR(SUMIF('Popis poslanih narudžbi'!A:A,A4708,'Popis poslanih narudžbi'!C:C),0)</f>
        <v>0</v>
      </c>
      <c r="Z4717" s="131"/>
      <c r="AA4717" s="134" t="s">
        <v>1177</v>
      </c>
      <c r="AB4717" s="118">
        <f t="shared" ref="AB4717:AN4717" si="941">AB4710+AB4716</f>
        <v>0</v>
      </c>
      <c r="AC4717" s="118">
        <f t="shared" si="941"/>
        <v>0</v>
      </c>
      <c r="AD4717" s="118">
        <f t="shared" si="941"/>
        <v>0</v>
      </c>
      <c r="AE4717" s="118">
        <f t="shared" si="941"/>
        <v>0</v>
      </c>
      <c r="AF4717" s="118">
        <f t="shared" si="941"/>
        <v>0</v>
      </c>
      <c r="AG4717" s="118">
        <f t="shared" si="941"/>
        <v>0</v>
      </c>
      <c r="AH4717" s="118">
        <f t="shared" si="941"/>
        <v>0</v>
      </c>
      <c r="AI4717" s="118">
        <f t="shared" si="941"/>
        <v>0</v>
      </c>
      <c r="AJ4717" s="118">
        <f t="shared" si="941"/>
        <v>0</v>
      </c>
      <c r="AK4717" s="118">
        <f t="shared" si="941"/>
        <v>0</v>
      </c>
      <c r="AL4717" s="118">
        <f t="shared" si="941"/>
        <v>0</v>
      </c>
      <c r="AM4717" s="118">
        <f t="shared" si="941"/>
        <v>0</v>
      </c>
      <c r="AN4717" s="118">
        <f t="shared" si="941"/>
        <v>0</v>
      </c>
      <c r="AQ4717" t="str">
        <f>AQ4708</f>
        <v/>
      </c>
    </row>
    <row r="4718" spans="1:43" ht="14.25" customHeight="1" x14ac:dyDescent="0.25">
      <c r="A4718" s="107" t="str">
        <f>'Run Rate'!A475</f>
        <v>POL09838</v>
      </c>
      <c r="B4718" s="135" t="str">
        <f>'Run Rate'!B475</f>
        <v>Polleo HydroX Micellar Casein SACHET 30g Vanilla Ice Cream</v>
      </c>
      <c r="C4718" s="135" t="str">
        <f>'Run Rate'!C475</f>
        <v>PROTEINI</v>
      </c>
      <c r="D4718" s="135" t="str">
        <f>'Run Rate'!D475</f>
        <v>03 BRONZE</v>
      </c>
      <c r="E4718" s="122"/>
      <c r="F4718" s="122"/>
      <c r="G4718" s="122"/>
      <c r="H4718" s="122"/>
      <c r="I4718" s="122"/>
      <c r="J4718" s="122"/>
      <c r="K4718" s="122"/>
      <c r="L4718" s="122"/>
      <c r="M4718" s="122"/>
      <c r="N4718" s="122"/>
      <c r="O4718" s="122"/>
      <c r="P4718" s="122"/>
      <c r="Q4718" s="122"/>
      <c r="R4718" s="122"/>
      <c r="S4718" s="122"/>
      <c r="T4718" s="122"/>
      <c r="U4718" s="122"/>
      <c r="V4718" s="122"/>
      <c r="W4718" s="122"/>
      <c r="X4718" s="122"/>
      <c r="Y4718" s="122"/>
      <c r="Z4718" s="122"/>
      <c r="AA4718" s="122"/>
      <c r="AB4718" s="122"/>
      <c r="AC4718" s="122"/>
      <c r="AD4718" s="122"/>
      <c r="AE4718" s="122"/>
      <c r="AF4718" s="122"/>
      <c r="AG4718" s="122"/>
      <c r="AH4718" s="122"/>
      <c r="AI4718" s="122"/>
      <c r="AJ4718" s="122"/>
      <c r="AK4718" s="122"/>
      <c r="AL4718" s="122"/>
      <c r="AM4718" s="122"/>
      <c r="AN4718" s="122"/>
      <c r="AQ4718" t="str">
        <f>IF(AND(OR($B$1="ALL",$B$1=C4718),OR($E$1="ALL",$E$1=D4718),OR($B$2="ALL",$B$2=A4718),OR($E$2="ALL",IFERROR(SEARCH($E$2,B4718),0)&gt;0)),"MATCH","")</f>
        <v/>
      </c>
    </row>
    <row r="4719" spans="1:43" ht="14.25" customHeight="1" x14ac:dyDescent="0.25">
      <c r="A4719" s="108" t="s">
        <v>1137</v>
      </c>
      <c r="B4719" s="136" t="s">
        <v>1138</v>
      </c>
      <c r="C4719" s="136" t="s">
        <v>1139</v>
      </c>
      <c r="D4719" s="136" t="s">
        <v>1140</v>
      </c>
      <c r="E4719" s="136" t="s">
        <v>1141</v>
      </c>
      <c r="F4719" s="136" t="s">
        <v>1142</v>
      </c>
      <c r="G4719" s="136" t="s">
        <v>1143</v>
      </c>
      <c r="H4719" s="136" t="s">
        <v>1144</v>
      </c>
      <c r="I4719" s="136" t="s">
        <v>1145</v>
      </c>
      <c r="J4719" s="136" t="s">
        <v>1146</v>
      </c>
      <c r="K4719" s="136" t="s">
        <v>1147</v>
      </c>
      <c r="L4719" s="136" t="s">
        <v>1148</v>
      </c>
      <c r="M4719" s="136" t="s">
        <v>1149</v>
      </c>
      <c r="N4719" s="136" t="s">
        <v>1150</v>
      </c>
      <c r="O4719" s="136" t="s">
        <v>1151</v>
      </c>
      <c r="P4719" s="136" t="s">
        <v>1152</v>
      </c>
      <c r="Q4719" s="136" t="s">
        <v>1153</v>
      </c>
      <c r="R4719" s="136" t="s">
        <v>1154</v>
      </c>
      <c r="S4719" s="136" t="s">
        <v>1155</v>
      </c>
      <c r="T4719" s="136" t="s">
        <v>1156</v>
      </c>
      <c r="U4719" s="136" t="s">
        <v>1157</v>
      </c>
      <c r="V4719" s="136" t="s">
        <v>1158</v>
      </c>
      <c r="W4719" s="136" t="s">
        <v>1159</v>
      </c>
      <c r="X4719" s="136" t="s">
        <v>1160</v>
      </c>
      <c r="Y4719" s="136" t="s">
        <v>1161</v>
      </c>
      <c r="Z4719" s="136" t="s">
        <v>1162</v>
      </c>
      <c r="AA4719" s="136" t="s">
        <v>1163</v>
      </c>
      <c r="AB4719" s="137" t="s">
        <v>156</v>
      </c>
      <c r="AC4719" s="137" t="s">
        <v>157</v>
      </c>
      <c r="AD4719" s="137" t="s">
        <v>158</v>
      </c>
      <c r="AE4719" s="137" t="s">
        <v>139</v>
      </c>
      <c r="AF4719" s="138" t="s">
        <v>140</v>
      </c>
      <c r="AG4719" s="138" t="s">
        <v>141</v>
      </c>
      <c r="AH4719" s="138" t="s">
        <v>142</v>
      </c>
      <c r="AI4719" s="138" t="s">
        <v>143</v>
      </c>
      <c r="AJ4719" s="139" t="s">
        <v>144</v>
      </c>
      <c r="AK4719" s="139" t="s">
        <v>145</v>
      </c>
      <c r="AL4719" s="139" t="s">
        <v>146</v>
      </c>
      <c r="AM4719" s="140" t="s">
        <v>147</v>
      </c>
      <c r="AN4719" s="140" t="s">
        <v>148</v>
      </c>
      <c r="AQ4719" t="str">
        <f>AQ4718</f>
        <v/>
      </c>
    </row>
    <row r="4720" spans="1:43" ht="14.25" customHeight="1" x14ac:dyDescent="0.25">
      <c r="A4720" s="99" t="s">
        <v>1164</v>
      </c>
      <c r="B4720" s="112">
        <f>'Run Rate'!E475</f>
        <v>109</v>
      </c>
      <c r="C4720" s="112">
        <f>'Run Rate'!F475</f>
        <v>65</v>
      </c>
      <c r="D4720" s="112">
        <f>'Run Rate'!G475</f>
        <v>51</v>
      </c>
      <c r="E4720" s="112">
        <f>'Run Rate'!H475</f>
        <v>31</v>
      </c>
      <c r="F4720" s="112">
        <f>'Run Rate'!I475</f>
        <v>16</v>
      </c>
      <c r="G4720" s="112">
        <f>'Run Rate'!J475</f>
        <v>30</v>
      </c>
      <c r="H4720" s="112">
        <f>'Run Rate'!K475</f>
        <v>47</v>
      </c>
      <c r="I4720" s="112">
        <f>'Run Rate'!L475</f>
        <v>20</v>
      </c>
      <c r="J4720" s="112">
        <f>'Run Rate'!M475</f>
        <v>21</v>
      </c>
      <c r="K4720" s="112">
        <f>'Run Rate'!N475</f>
        <v>24</v>
      </c>
      <c r="L4720" s="112">
        <f>'Run Rate'!O475</f>
        <v>166</v>
      </c>
      <c r="M4720" s="112">
        <f>'Run Rate'!P475</f>
        <v>172</v>
      </c>
      <c r="N4720" s="112">
        <f>'Run Rate'!Q475</f>
        <v>70</v>
      </c>
      <c r="O4720" s="112">
        <f>'Run Rate'!R475</f>
        <v>24</v>
      </c>
      <c r="P4720" s="112">
        <f>'Run Rate'!S475</f>
        <v>14</v>
      </c>
      <c r="Q4720" s="112">
        <f>'Run Rate'!T475</f>
        <v>35</v>
      </c>
      <c r="R4720" s="112">
        <f>'Run Rate'!U475</f>
        <v>41</v>
      </c>
      <c r="S4720" s="112">
        <f>'Run Rate'!V475</f>
        <v>62</v>
      </c>
      <c r="T4720" s="112">
        <f>'Run Rate'!W475</f>
        <v>61</v>
      </c>
      <c r="U4720" s="112">
        <f>'Run Rate'!X475</f>
        <v>78</v>
      </c>
      <c r="V4720" s="112">
        <f>'Run Rate'!Y475</f>
        <v>51</v>
      </c>
      <c r="W4720" s="112">
        <f>'Run Rate'!Z475</f>
        <v>47</v>
      </c>
      <c r="X4720" s="112">
        <f>'Run Rate'!AA475</f>
        <v>141</v>
      </c>
      <c r="Y4720" s="112">
        <f>'Run Rate'!AB475</f>
        <v>167</v>
      </c>
      <c r="Z4720" s="112">
        <f>'Run Rate'!AC475</f>
        <v>127</v>
      </c>
      <c r="AA4720" s="112">
        <f>'Run Rate'!AD475</f>
        <v>102</v>
      </c>
      <c r="AB4720" s="113">
        <v>95</v>
      </c>
      <c r="AC4720" s="112">
        <v>86</v>
      </c>
      <c r="AD4720" s="112">
        <v>83</v>
      </c>
      <c r="AE4720" s="112">
        <v>81</v>
      </c>
      <c r="AF4720" s="112">
        <v>82</v>
      </c>
      <c r="AG4720" s="112">
        <v>76</v>
      </c>
      <c r="AH4720" s="112">
        <v>78</v>
      </c>
      <c r="AI4720" s="112">
        <v>77</v>
      </c>
      <c r="AJ4720" s="112">
        <v>76</v>
      </c>
      <c r="AK4720" s="112">
        <v>70</v>
      </c>
      <c r="AL4720" s="112">
        <v>64</v>
      </c>
      <c r="AM4720" s="112">
        <v>54</v>
      </c>
      <c r="AN4720" s="112">
        <v>57</v>
      </c>
      <c r="AQ4720" t="str">
        <f>AQ4718</f>
        <v/>
      </c>
    </row>
    <row r="4721" spans="1:43" ht="14.25" customHeight="1" x14ac:dyDescent="0.25">
      <c r="A4721" s="99" t="s">
        <v>1165</v>
      </c>
      <c r="B4721" s="114"/>
      <c r="C4721" s="114"/>
      <c r="D4721" s="114"/>
      <c r="E4721" s="114"/>
      <c r="F4721" s="114"/>
      <c r="G4721" s="114"/>
      <c r="H4721" s="114"/>
      <c r="I4721" s="114"/>
      <c r="J4721" s="114"/>
      <c r="K4721" s="114"/>
      <c r="L4721" s="114"/>
      <c r="M4721" s="114"/>
      <c r="N4721" s="114"/>
      <c r="O4721" s="114"/>
      <c r="P4721" s="114"/>
      <c r="Q4721" s="114"/>
      <c r="R4721" s="114"/>
      <c r="S4721" s="114"/>
      <c r="T4721" s="114"/>
      <c r="U4721" s="114"/>
      <c r="V4721" s="114"/>
      <c r="W4721" s="115"/>
      <c r="X4721" s="115"/>
      <c r="Y4721" s="115"/>
      <c r="Z4721" s="115"/>
      <c r="AA4721" s="112" t="s">
        <v>1166</v>
      </c>
      <c r="AB4721" s="113"/>
      <c r="AC4721" s="112"/>
      <c r="AD4721" s="112"/>
      <c r="AE4721" s="112"/>
      <c r="AF4721" s="112"/>
      <c r="AG4721" s="112"/>
      <c r="AH4721" s="112"/>
      <c r="AI4721" s="112"/>
      <c r="AJ4721" s="112"/>
      <c r="AK4721" s="112"/>
      <c r="AL4721" s="112"/>
      <c r="AM4721" s="112"/>
      <c r="AN4721" s="112"/>
      <c r="AQ4721" t="str">
        <f>AQ4718</f>
        <v/>
      </c>
    </row>
    <row r="4722" spans="1:43" ht="14.25" customHeight="1" x14ac:dyDescent="0.25">
      <c r="A4722" s="99" t="s">
        <v>1167</v>
      </c>
      <c r="B4722" s="114"/>
      <c r="C4722" s="114"/>
      <c r="D4722" s="114"/>
      <c r="E4722" s="114"/>
      <c r="F4722" s="114"/>
      <c r="G4722" s="114"/>
      <c r="H4722" s="114"/>
      <c r="I4722" s="114"/>
      <c r="J4722" s="114"/>
      <c r="K4722" s="114"/>
      <c r="L4722" s="114"/>
      <c r="M4722" s="114"/>
      <c r="N4722" s="114"/>
      <c r="O4722" s="114"/>
      <c r="P4722" s="114"/>
      <c r="Q4722" s="114"/>
      <c r="R4722" s="114"/>
      <c r="S4722" s="114"/>
      <c r="T4722" s="114"/>
      <c r="U4722" s="114"/>
      <c r="V4722" s="114"/>
      <c r="W4722" s="115"/>
      <c r="X4722" s="116"/>
      <c r="Y4722" s="117"/>
      <c r="Z4722" s="115"/>
      <c r="AA4722" s="112" t="s">
        <v>1168</v>
      </c>
      <c r="AB4722" s="113">
        <f>'Demand Input VP'!B2364</f>
        <v>0</v>
      </c>
      <c r="AC4722" s="112">
        <f>'Demand Input VP'!C2364</f>
        <v>0</v>
      </c>
      <c r="AD4722" s="112">
        <f>'Demand Input VP'!D2364</f>
        <v>0</v>
      </c>
      <c r="AE4722" s="112">
        <f>'Demand Input VP'!E2364</f>
        <v>0</v>
      </c>
      <c r="AF4722" s="112">
        <f>'Demand Input VP'!F2364</f>
        <v>0</v>
      </c>
      <c r="AG4722" s="112">
        <f>'Demand Input VP'!G2364</f>
        <v>0</v>
      </c>
      <c r="AH4722" s="112">
        <f>'Demand Input VP'!H2364</f>
        <v>0</v>
      </c>
      <c r="AI4722" s="112">
        <f>'Demand Input VP'!I2364</f>
        <v>0</v>
      </c>
      <c r="AJ4722" s="112">
        <f>'Demand Input VP'!J2364</f>
        <v>0</v>
      </c>
      <c r="AK4722" s="112">
        <f>'Demand Input VP'!K2364</f>
        <v>0</v>
      </c>
      <c r="AL4722" s="112">
        <f>'Demand Input VP'!L2364</f>
        <v>0</v>
      </c>
      <c r="AM4722" s="112">
        <f>'Demand Input VP'!M2364</f>
        <v>0</v>
      </c>
      <c r="AN4722" s="112">
        <f>'Demand Input VP'!N2364</f>
        <v>0</v>
      </c>
      <c r="AQ4722" t="str">
        <f>AQ4718</f>
        <v/>
      </c>
    </row>
    <row r="4723" spans="1:43" ht="14.25" customHeight="1" x14ac:dyDescent="0.25">
      <c r="A4723" s="99" t="s">
        <v>1169</v>
      </c>
      <c r="B4723" s="118"/>
      <c r="C4723" s="118"/>
      <c r="D4723" s="118"/>
      <c r="E4723" s="118"/>
      <c r="F4723" s="118"/>
      <c r="G4723" s="118"/>
      <c r="H4723" s="118"/>
      <c r="I4723" s="118"/>
      <c r="J4723" s="118"/>
      <c r="K4723" s="118"/>
      <c r="L4723" s="118"/>
      <c r="M4723" s="118"/>
      <c r="N4723" s="118"/>
      <c r="O4723" s="118"/>
      <c r="P4723" s="118"/>
      <c r="Q4723" s="118"/>
      <c r="R4723" s="118"/>
      <c r="S4723" s="118"/>
      <c r="T4723" s="118"/>
      <c r="U4723" s="118"/>
      <c r="V4723" s="118"/>
      <c r="W4723" s="115"/>
      <c r="X4723" s="116"/>
      <c r="Y4723" s="117"/>
      <c r="Z4723" s="119"/>
      <c r="AA4723" s="120" t="s">
        <v>1170</v>
      </c>
      <c r="AB4723" s="121">
        <f>'Demand Input VP'!B2363</f>
        <v>0</v>
      </c>
      <c r="AC4723" s="120">
        <f>'Demand Input VP'!C2363</f>
        <v>0</v>
      </c>
      <c r="AD4723" s="120">
        <f>'Demand Input VP'!D2363</f>
        <v>0</v>
      </c>
      <c r="AE4723" s="120">
        <f>'Demand Input VP'!E2363</f>
        <v>0</v>
      </c>
      <c r="AF4723" s="120">
        <f>'Demand Input VP'!F2363</f>
        <v>0</v>
      </c>
      <c r="AG4723" s="120">
        <f>'Demand Input VP'!G2363</f>
        <v>0</v>
      </c>
      <c r="AH4723" s="120">
        <f>'Demand Input VP'!H2363</f>
        <v>0</v>
      </c>
      <c r="AI4723" s="120">
        <f>'Demand Input VP'!I2363</f>
        <v>0</v>
      </c>
      <c r="AJ4723" s="120">
        <f>'Demand Input VP'!J2363</f>
        <v>0</v>
      </c>
      <c r="AK4723" s="120">
        <f>'Demand Input VP'!K2363</f>
        <v>0</v>
      </c>
      <c r="AL4723" s="120">
        <f>'Demand Input VP'!L2363</f>
        <v>0</v>
      </c>
      <c r="AM4723" s="120">
        <f>'Demand Input VP'!M2363</f>
        <v>0</v>
      </c>
      <c r="AN4723" s="120">
        <f>'Demand Input VP'!N2363</f>
        <v>0</v>
      </c>
      <c r="AQ4723" t="str">
        <f>AQ4718</f>
        <v/>
      </c>
    </row>
    <row r="4724" spans="1:43" ht="14.25" customHeight="1" x14ac:dyDescent="0.25">
      <c r="A4724" s="1"/>
      <c r="B4724" s="122"/>
      <c r="C4724" s="122"/>
      <c r="D4724" s="122"/>
      <c r="E4724" s="122"/>
      <c r="F4724" s="122"/>
      <c r="G4724" s="122"/>
      <c r="H4724" s="122"/>
      <c r="I4724" s="122"/>
      <c r="J4724" s="122"/>
      <c r="K4724" s="122"/>
      <c r="L4724" s="122"/>
      <c r="M4724" s="122"/>
      <c r="N4724" s="122"/>
      <c r="O4724" s="122"/>
      <c r="P4724" s="122"/>
      <c r="Q4724" s="122"/>
      <c r="R4724" s="122"/>
      <c r="S4724" s="122"/>
      <c r="T4724" s="122"/>
      <c r="U4724" s="122"/>
      <c r="V4724" s="122"/>
      <c r="W4724" s="123"/>
      <c r="X4724" s="116"/>
      <c r="Y4724" s="117"/>
      <c r="Z4724" s="123"/>
      <c r="AA4724" s="112" t="s">
        <v>1171</v>
      </c>
      <c r="AB4724" s="113">
        <f>'Demand Input MP'!B2364</f>
        <v>0</v>
      </c>
      <c r="AC4724" s="112">
        <f>'Demand Input MP'!C2364</f>
        <v>0</v>
      </c>
      <c r="AD4724" s="112">
        <f>'Demand Input MP'!D2364</f>
        <v>0</v>
      </c>
      <c r="AE4724" s="112">
        <f>'Demand Input MP'!E2364</f>
        <v>0</v>
      </c>
      <c r="AF4724" s="112">
        <f>'Demand Input MP'!F2364</f>
        <v>0</v>
      </c>
      <c r="AG4724" s="112">
        <f>'Demand Input MP'!G2364</f>
        <v>0</v>
      </c>
      <c r="AH4724" s="112">
        <f>'Demand Input MP'!H2364</f>
        <v>0</v>
      </c>
      <c r="AI4724" s="112">
        <f>'Demand Input MP'!I2364</f>
        <v>0</v>
      </c>
      <c r="AJ4724" s="112">
        <f>'Demand Input MP'!J2364</f>
        <v>0</v>
      </c>
      <c r="AK4724" s="112">
        <f>'Demand Input MP'!K2364</f>
        <v>0</v>
      </c>
      <c r="AL4724" s="112">
        <f>'Demand Input MP'!L2364</f>
        <v>0</v>
      </c>
      <c r="AM4724" s="112">
        <f>'Demand Input MP'!M2364</f>
        <v>0</v>
      </c>
      <c r="AN4724" s="112">
        <f>'Demand Input MP'!N2364</f>
        <v>0</v>
      </c>
      <c r="AQ4724" t="str">
        <f>AQ4718</f>
        <v/>
      </c>
    </row>
    <row r="4725" spans="1:43" ht="14.25" customHeight="1" x14ac:dyDescent="0.25">
      <c r="A4725" s="1"/>
      <c r="B4725" s="122"/>
      <c r="C4725" s="122"/>
      <c r="D4725" s="122"/>
      <c r="E4725" s="122"/>
      <c r="F4725" s="122"/>
      <c r="G4725" s="122"/>
      <c r="H4725" s="122"/>
      <c r="I4725" s="122"/>
      <c r="J4725" s="122"/>
      <c r="K4725" s="122"/>
      <c r="L4725" s="122"/>
      <c r="M4725" s="122"/>
      <c r="N4725" s="122"/>
      <c r="O4725" s="122"/>
      <c r="P4725" s="122"/>
      <c r="Q4725" s="122"/>
      <c r="R4725" s="122"/>
      <c r="S4725" s="122"/>
      <c r="T4725" s="122"/>
      <c r="U4725" s="122"/>
      <c r="V4725" s="124" t="s">
        <v>91</v>
      </c>
      <c r="W4725" s="125">
        <f>IFERROR(IF(SUM('Run Rate History'!E475:AD475)&gt;0,(SUMPRODUCT((B4720:AA4720&gt;=PERCENTILE(B4720:AA4720,0.1))*(B4720:AA4720&lt;=PERCENTILE(B4720:AA4720,0.9))*B4720:AA4720)+SUMPRODUCT(('Run Rate History'!E475:AD475&gt;=PERCENTILE(B4720:AA4720,0.1))*('Run Rate History'!E475:AD475&lt;=PERCENTILE(B4720:AA4720,0.9))*'Run Rate History'!E475:AD475))/(SUMPRODUCT((B4720:AA4720&gt;=PERCENTILE(B4720:AA4720,0.1))*(B4720:AA4720&lt;=PERCENTILE(B4720:AA4720,0.9))*1)+SUMPRODUCT(('Run Rate History'!E475:AD475&gt;=PERCENTILE(B4720:AA4720,0.1))*('Run Rate History'!E475:AD475&lt;=PERCENTILE(B4720:AA4720,0.9))*1)),TRIMMEAN(B4720:AA4720,0.15)),0)</f>
        <v>68.891304347826093</v>
      </c>
      <c r="X4725" s="126" t="s">
        <v>1172</v>
      </c>
      <c r="Y4725" s="127">
        <f>SUM(B4720:AA4720)/26</f>
        <v>68.15384615384616</v>
      </c>
      <c r="Z4725" s="128"/>
      <c r="AA4725" s="112" t="s">
        <v>1173</v>
      </c>
      <c r="AB4725" s="113">
        <f>'Demand Input MP'!B2363</f>
        <v>0</v>
      </c>
      <c r="AC4725" s="112">
        <f>'Demand Input MP'!C2363</f>
        <v>0</v>
      </c>
      <c r="AD4725" s="112">
        <f>'Demand Input MP'!D2363</f>
        <v>0</v>
      </c>
      <c r="AE4725" s="112">
        <f>'Demand Input MP'!E2363</f>
        <v>0</v>
      </c>
      <c r="AF4725" s="112">
        <f>'Demand Input MP'!F2363</f>
        <v>0</v>
      </c>
      <c r="AG4725" s="112">
        <f>'Demand Input MP'!G2363</f>
        <v>0</v>
      </c>
      <c r="AH4725" s="112">
        <f>'Demand Input MP'!H2363</f>
        <v>0</v>
      </c>
      <c r="AI4725" s="112">
        <f>'Demand Input MP'!I2363</f>
        <v>0</v>
      </c>
      <c r="AJ4725" s="112">
        <f>'Demand Input MP'!J2363</f>
        <v>0</v>
      </c>
      <c r="AK4725" s="112">
        <f>'Demand Input MP'!K2363</f>
        <v>0</v>
      </c>
      <c r="AL4725" s="112">
        <f>'Demand Input MP'!L2363</f>
        <v>0</v>
      </c>
      <c r="AM4725" s="112">
        <f>'Demand Input MP'!M2363</f>
        <v>0</v>
      </c>
      <c r="AN4725" s="112">
        <f>'Demand Input MP'!N2363</f>
        <v>0</v>
      </c>
      <c r="AQ4725" t="str">
        <f>AQ4718</f>
        <v/>
      </c>
    </row>
    <row r="4726" spans="1:43" ht="14.25" customHeight="1" x14ac:dyDescent="0.25">
      <c r="A4726" s="1"/>
      <c r="B4726" s="122"/>
      <c r="C4726" s="122"/>
      <c r="D4726" s="122"/>
      <c r="E4726" s="122"/>
      <c r="F4726" s="122"/>
      <c r="G4726" s="122"/>
      <c r="H4726" s="122"/>
      <c r="I4726" s="122"/>
      <c r="J4726" s="122"/>
      <c r="K4726" s="122"/>
      <c r="L4726" s="122"/>
      <c r="M4726" s="122"/>
      <c r="N4726" s="122"/>
      <c r="O4726" s="122"/>
      <c r="P4726" s="122"/>
      <c r="Q4726" s="122"/>
      <c r="R4726" s="122"/>
      <c r="S4726" s="122"/>
      <c r="T4726" s="122"/>
      <c r="U4726" s="122"/>
      <c r="V4726" s="124" t="s">
        <v>94</v>
      </c>
      <c r="W4726" s="125">
        <f>IFERROR((1*MIN(MAX(X4720,0.5*IF(SUM('Run Rate History'!E475:AD475)&gt;0,(MEDIAN(IF(B4720:AA4720&gt;0,B4720:AA4720))+MEDIAN(IF('Run Rate History'!E475:AD475&gt;0,'Run Rate History'!E475:AD475)))/2,MEDIAN(IF(B4720:AA4720&gt;0,B4720:AA4720)))),2*IF(SUM('Run Rate History'!E475:AD475)&gt;0,(MEDIAN(IF(B4720:AA4720&gt;0,B4720:AA4720))+MEDIAN(IF('Run Rate History'!E475:AD475&gt;0,'Run Rate History'!E475:AD475)))/2,MEDIAN(IF(B4720:AA4720&gt;0,B4720:AA4720))))+2*MIN(MAX(Y4720,0.5*IF(SUM('Run Rate History'!E475:AD475)&gt;0,(MEDIAN(IF(B4720:AA4720&gt;0,B4720:AA4720))+MEDIAN(IF('Run Rate History'!E475:AD475&gt;0,'Run Rate History'!E475:AD475)))/2,MEDIAN(IF(B4720:AA4720&gt;0,B4720:AA4720)))),2*IF(SUM('Run Rate History'!E475:AD475)&gt;0,(MEDIAN(IF(B4720:AA4720&gt;0,B4720:AA4720))+MEDIAN(IF('Run Rate History'!E475:AD475&gt;0,'Run Rate History'!E475:AD475)))/2,MEDIAN(IF(B4720:AA4720&gt;0,B4720:AA4720))))+3*MIN(MAX(Z4720,0.5*IF(SUM('Run Rate History'!E475:AD475)&gt;0,(MEDIAN(IF(B4720:AA4720&gt;0,B4720:AA4720))+MEDIAN(IF('Run Rate History'!E475:AD475&gt;0,'Run Rate History'!E475:AD475)))/2,MEDIAN(IF(B4720:AA4720&gt;0,B4720:AA4720)))),2*IF(SUM('Run Rate History'!E475:AD475)&gt;0,(MEDIAN(IF(B4720:AA4720&gt;0,B4720:AA4720))+MEDIAN(IF('Run Rate History'!E475:AD475&gt;0,'Run Rate History'!E475:AD475)))/2,MEDIAN(IF(B4720:AA4720&gt;0,B4720:AA4720))))+4*MIN(MAX(AA4720,0.5*IF(SUM('Run Rate History'!E475:AD475)&gt;0,(MEDIAN(IF(B4720:AA4720&gt;0,B4720:AA4720))+MEDIAN(IF('Run Rate History'!E475:AD475&gt;0,'Run Rate History'!E475:AD475)))/2,MEDIAN(IF(B4720:AA4720&gt;0,B4720:AA4720)))),2*IF(SUM('Run Rate History'!E475:AD475)&gt;0,(MEDIAN(IF(B4720:AA4720&gt;0,B4720:AA4720))+MEDIAN(IF('Run Rate History'!E475:AD475&gt;0,'Run Rate History'!E475:AD475)))/2,MEDIAN(IF(B4720:AA4720&gt;0,B4720:AA4720)))))/10,0)</f>
        <v>111</v>
      </c>
      <c r="X4726" s="129" t="s">
        <v>1174</v>
      </c>
      <c r="Y4726" s="130">
        <f>IFERROR(VLOOKUP(A4718,'Stanje zaliha'!A:E,5,FALSE()),0)</f>
        <v>2400</v>
      </c>
      <c r="Z4726" s="131"/>
      <c r="AA4726" s="113" t="s">
        <v>1175</v>
      </c>
      <c r="AB4726" s="118">
        <f t="shared" ref="AB4726:AN4726" si="942">SUM(AB4722:AB4725)</f>
        <v>0</v>
      </c>
      <c r="AC4726" s="118">
        <f t="shared" si="942"/>
        <v>0</v>
      </c>
      <c r="AD4726" s="118">
        <f t="shared" si="942"/>
        <v>0</v>
      </c>
      <c r="AE4726" s="118">
        <f t="shared" si="942"/>
        <v>0</v>
      </c>
      <c r="AF4726" s="118">
        <f t="shared" si="942"/>
        <v>0</v>
      </c>
      <c r="AG4726" s="118">
        <f t="shared" si="942"/>
        <v>0</v>
      </c>
      <c r="AH4726" s="118">
        <f t="shared" si="942"/>
        <v>0</v>
      </c>
      <c r="AI4726" s="118">
        <f t="shared" si="942"/>
        <v>0</v>
      </c>
      <c r="AJ4726" s="118">
        <f t="shared" si="942"/>
        <v>0</v>
      </c>
      <c r="AK4726" s="118">
        <f t="shared" si="942"/>
        <v>0</v>
      </c>
      <c r="AL4726" s="118">
        <f t="shared" si="942"/>
        <v>0</v>
      </c>
      <c r="AM4726" s="118">
        <f t="shared" si="942"/>
        <v>0</v>
      </c>
      <c r="AN4726" s="118">
        <f t="shared" si="942"/>
        <v>0</v>
      </c>
      <c r="AQ4726" t="str">
        <f>AQ4718</f>
        <v/>
      </c>
    </row>
    <row r="4727" spans="1:43" ht="14.25" customHeight="1" x14ac:dyDescent="0.25">
      <c r="A4727" s="1"/>
      <c r="B4727" s="122"/>
      <c r="C4727" s="122"/>
      <c r="D4727" s="122"/>
      <c r="E4727" s="122"/>
      <c r="F4727" s="122"/>
      <c r="G4727" s="122"/>
      <c r="H4727" s="122"/>
      <c r="I4727" s="122"/>
      <c r="J4727" s="122"/>
      <c r="K4727" s="122"/>
      <c r="L4727" s="122"/>
      <c r="M4727" s="122"/>
      <c r="N4727" s="122"/>
      <c r="O4727" s="122"/>
      <c r="P4727" s="122"/>
      <c r="Q4727" s="122"/>
      <c r="R4727" s="122"/>
      <c r="S4727" s="122"/>
      <c r="T4727" s="122"/>
      <c r="U4727" s="122"/>
      <c r="V4727" s="124" t="s">
        <v>95</v>
      </c>
      <c r="W4727" s="125">
        <f>IFERROR(0.6*W4726+0.4*W4725,0)</f>
        <v>94.156521739130426</v>
      </c>
      <c r="X4727" s="132" t="s">
        <v>1176</v>
      </c>
      <c r="Y4727" s="133">
        <f>IFERROR(SUMIF('Popis poslanih narudžbi'!A:A,A4718,'Popis poslanih narudžbi'!C:C),0)</f>
        <v>0</v>
      </c>
      <c r="Z4727" s="131"/>
      <c r="AA4727" s="134" t="s">
        <v>1177</v>
      </c>
      <c r="AB4727" s="118">
        <f t="shared" ref="AB4727:AN4727" si="943">AB4720+AB4726</f>
        <v>95</v>
      </c>
      <c r="AC4727" s="118">
        <f t="shared" si="943"/>
        <v>86</v>
      </c>
      <c r="AD4727" s="118">
        <f t="shared" si="943"/>
        <v>83</v>
      </c>
      <c r="AE4727" s="118">
        <f t="shared" si="943"/>
        <v>81</v>
      </c>
      <c r="AF4727" s="118">
        <f t="shared" si="943"/>
        <v>82</v>
      </c>
      <c r="AG4727" s="118">
        <f t="shared" si="943"/>
        <v>76</v>
      </c>
      <c r="AH4727" s="118">
        <f t="shared" si="943"/>
        <v>78</v>
      </c>
      <c r="AI4727" s="118">
        <f t="shared" si="943"/>
        <v>77</v>
      </c>
      <c r="AJ4727" s="118">
        <f t="shared" si="943"/>
        <v>76</v>
      </c>
      <c r="AK4727" s="118">
        <f t="shared" si="943"/>
        <v>70</v>
      </c>
      <c r="AL4727" s="118">
        <f t="shared" si="943"/>
        <v>64</v>
      </c>
      <c r="AM4727" s="118">
        <f t="shared" si="943"/>
        <v>54</v>
      </c>
      <c r="AN4727" s="118">
        <f t="shared" si="943"/>
        <v>57</v>
      </c>
      <c r="AQ4727" t="str">
        <f>AQ4718</f>
        <v/>
      </c>
    </row>
    <row r="4728" spans="1:43" ht="14.25" customHeight="1" x14ac:dyDescent="0.25">
      <c r="A4728" s="107" t="str">
        <f>'Run Rate'!A476</f>
        <v>SHM00128</v>
      </c>
      <c r="B4728" s="135" t="str">
        <f>'Run Rate'!B476</f>
        <v>Shieldmixer Hero Pro ZOE white</v>
      </c>
      <c r="C4728" s="135" t="str">
        <f>'Run Rate'!C476</f>
        <v>DRINKWARE I HOME</v>
      </c>
      <c r="D4728" s="135" t="str">
        <f>'Run Rate'!D476</f>
        <v>03 BRONZE</v>
      </c>
      <c r="E4728" s="122"/>
      <c r="F4728" s="122"/>
      <c r="G4728" s="122"/>
      <c r="H4728" s="122"/>
      <c r="I4728" s="122"/>
      <c r="J4728" s="122"/>
      <c r="K4728" s="122"/>
      <c r="L4728" s="122"/>
      <c r="M4728" s="122"/>
      <c r="N4728" s="122"/>
      <c r="O4728" s="122"/>
      <c r="P4728" s="122"/>
      <c r="Q4728" s="122"/>
      <c r="R4728" s="122"/>
      <c r="S4728" s="122"/>
      <c r="T4728" s="122"/>
      <c r="U4728" s="122"/>
      <c r="V4728" s="122"/>
      <c r="W4728" s="122"/>
      <c r="X4728" s="122"/>
      <c r="Y4728" s="122"/>
      <c r="Z4728" s="122"/>
      <c r="AA4728" s="122"/>
      <c r="AB4728" s="122"/>
      <c r="AC4728" s="122"/>
      <c r="AD4728" s="122"/>
      <c r="AE4728" s="122"/>
      <c r="AF4728" s="122"/>
      <c r="AG4728" s="122"/>
      <c r="AH4728" s="122"/>
      <c r="AI4728" s="122"/>
      <c r="AJ4728" s="122"/>
      <c r="AK4728" s="122"/>
      <c r="AL4728" s="122"/>
      <c r="AM4728" s="122"/>
      <c r="AN4728" s="122"/>
      <c r="AQ4728" t="str">
        <f>IF(AND(OR($B$1="ALL",$B$1=C4728),OR($E$1="ALL",$E$1=D4728),OR($B$2="ALL",$B$2=A4728),OR($E$2="ALL",IFERROR(SEARCH($E$2,B4728),0)&gt;0)),"MATCH","")</f>
        <v/>
      </c>
    </row>
    <row r="4729" spans="1:43" ht="14.25" customHeight="1" x14ac:dyDescent="0.25">
      <c r="A4729" s="108" t="s">
        <v>1137</v>
      </c>
      <c r="B4729" s="136" t="s">
        <v>1138</v>
      </c>
      <c r="C4729" s="136" t="s">
        <v>1139</v>
      </c>
      <c r="D4729" s="136" t="s">
        <v>1140</v>
      </c>
      <c r="E4729" s="136" t="s">
        <v>1141</v>
      </c>
      <c r="F4729" s="136" t="s">
        <v>1142</v>
      </c>
      <c r="G4729" s="136" t="s">
        <v>1143</v>
      </c>
      <c r="H4729" s="136" t="s">
        <v>1144</v>
      </c>
      <c r="I4729" s="136" t="s">
        <v>1145</v>
      </c>
      <c r="J4729" s="136" t="s">
        <v>1146</v>
      </c>
      <c r="K4729" s="136" t="s">
        <v>1147</v>
      </c>
      <c r="L4729" s="136" t="s">
        <v>1148</v>
      </c>
      <c r="M4729" s="136" t="s">
        <v>1149</v>
      </c>
      <c r="N4729" s="136" t="s">
        <v>1150</v>
      </c>
      <c r="O4729" s="136" t="s">
        <v>1151</v>
      </c>
      <c r="P4729" s="136" t="s">
        <v>1152</v>
      </c>
      <c r="Q4729" s="136" t="s">
        <v>1153</v>
      </c>
      <c r="R4729" s="136" t="s">
        <v>1154</v>
      </c>
      <c r="S4729" s="136" t="s">
        <v>1155</v>
      </c>
      <c r="T4729" s="136" t="s">
        <v>1156</v>
      </c>
      <c r="U4729" s="136" t="s">
        <v>1157</v>
      </c>
      <c r="V4729" s="136" t="s">
        <v>1158</v>
      </c>
      <c r="W4729" s="136" t="s">
        <v>1159</v>
      </c>
      <c r="X4729" s="136" t="s">
        <v>1160</v>
      </c>
      <c r="Y4729" s="136" t="s">
        <v>1161</v>
      </c>
      <c r="Z4729" s="136" t="s">
        <v>1162</v>
      </c>
      <c r="AA4729" s="136" t="s">
        <v>1163</v>
      </c>
      <c r="AB4729" s="137" t="s">
        <v>156</v>
      </c>
      <c r="AC4729" s="137" t="s">
        <v>157</v>
      </c>
      <c r="AD4729" s="137" t="s">
        <v>158</v>
      </c>
      <c r="AE4729" s="137" t="s">
        <v>139</v>
      </c>
      <c r="AF4729" s="138" t="s">
        <v>140</v>
      </c>
      <c r="AG4729" s="138" t="s">
        <v>141</v>
      </c>
      <c r="AH4729" s="138" t="s">
        <v>142</v>
      </c>
      <c r="AI4729" s="138" t="s">
        <v>143</v>
      </c>
      <c r="AJ4729" s="139" t="s">
        <v>144</v>
      </c>
      <c r="AK4729" s="139" t="s">
        <v>145</v>
      </c>
      <c r="AL4729" s="139" t="s">
        <v>146</v>
      </c>
      <c r="AM4729" s="140" t="s">
        <v>147</v>
      </c>
      <c r="AN4729" s="140" t="s">
        <v>148</v>
      </c>
      <c r="AQ4729" t="str">
        <f>AQ4728</f>
        <v/>
      </c>
    </row>
    <row r="4730" spans="1:43" ht="14.25" customHeight="1" x14ac:dyDescent="0.25">
      <c r="A4730" s="99" t="s">
        <v>1164</v>
      </c>
      <c r="B4730" s="112">
        <f>'Run Rate'!E476</f>
        <v>4</v>
      </c>
      <c r="C4730" s="112">
        <f>'Run Rate'!F476</f>
        <v>7</v>
      </c>
      <c r="D4730" s="112">
        <f>'Run Rate'!G476</f>
        <v>8</v>
      </c>
      <c r="E4730" s="112">
        <f>'Run Rate'!H476</f>
        <v>9</v>
      </c>
      <c r="F4730" s="112">
        <f>'Run Rate'!I476</f>
        <v>5</v>
      </c>
      <c r="G4730" s="112">
        <f>'Run Rate'!J476</f>
        <v>11</v>
      </c>
      <c r="H4730" s="112">
        <f>'Run Rate'!K476</f>
        <v>8</v>
      </c>
      <c r="I4730" s="112">
        <f>'Run Rate'!L476</f>
        <v>5</v>
      </c>
      <c r="J4730" s="112">
        <f>'Run Rate'!M476</f>
        <v>9</v>
      </c>
      <c r="K4730" s="112">
        <f>'Run Rate'!N476</f>
        <v>6</v>
      </c>
      <c r="L4730" s="112">
        <f>'Run Rate'!O476</f>
        <v>12</v>
      </c>
      <c r="M4730" s="112">
        <f>'Run Rate'!P476</f>
        <v>3</v>
      </c>
      <c r="N4730" s="112">
        <f>'Run Rate'!Q476</f>
        <v>5</v>
      </c>
      <c r="O4730" s="112">
        <f>'Run Rate'!R476</f>
        <v>0</v>
      </c>
      <c r="P4730" s="112">
        <f>'Run Rate'!S476</f>
        <v>2</v>
      </c>
      <c r="Q4730" s="112">
        <f>'Run Rate'!T476</f>
        <v>2</v>
      </c>
      <c r="R4730" s="112">
        <f>'Run Rate'!U476</f>
        <v>5</v>
      </c>
      <c r="S4730" s="112">
        <f>'Run Rate'!V476</f>
        <v>6</v>
      </c>
      <c r="T4730" s="112">
        <f>'Run Rate'!W476</f>
        <v>5</v>
      </c>
      <c r="U4730" s="112">
        <f>'Run Rate'!X476</f>
        <v>7</v>
      </c>
      <c r="V4730" s="112">
        <f>'Run Rate'!Y476</f>
        <v>7</v>
      </c>
      <c r="W4730" s="112">
        <f>'Run Rate'!Z476</f>
        <v>9</v>
      </c>
      <c r="X4730" s="112">
        <f>'Run Rate'!AA476</f>
        <v>12</v>
      </c>
      <c r="Y4730" s="112">
        <f>'Run Rate'!AB476</f>
        <v>13</v>
      </c>
      <c r="Z4730" s="112">
        <f>'Run Rate'!AC476</f>
        <v>4</v>
      </c>
      <c r="AA4730" s="112">
        <f>'Run Rate'!AD476</f>
        <v>12</v>
      </c>
      <c r="AB4730" s="113">
        <v>11</v>
      </c>
      <c r="AC4730" s="112">
        <v>11</v>
      </c>
      <c r="AD4730" s="112">
        <v>11</v>
      </c>
      <c r="AE4730" s="112">
        <v>12</v>
      </c>
      <c r="AF4730" s="112">
        <v>12</v>
      </c>
      <c r="AG4730" s="112">
        <v>12</v>
      </c>
      <c r="AH4730" s="112">
        <v>12</v>
      </c>
      <c r="AI4730" s="112">
        <v>12</v>
      </c>
      <c r="AJ4730" s="112">
        <v>12</v>
      </c>
      <c r="AK4730" s="112">
        <v>12</v>
      </c>
      <c r="AL4730" s="112">
        <v>13</v>
      </c>
      <c r="AM4730" s="112">
        <v>13</v>
      </c>
      <c r="AN4730" s="112">
        <v>13</v>
      </c>
      <c r="AQ4730" t="str">
        <f>AQ4728</f>
        <v/>
      </c>
    </row>
    <row r="4731" spans="1:43" ht="14.25" customHeight="1" x14ac:dyDescent="0.25">
      <c r="A4731" s="99" t="s">
        <v>1165</v>
      </c>
      <c r="B4731" s="114"/>
      <c r="C4731" s="114"/>
      <c r="D4731" s="114"/>
      <c r="E4731" s="114"/>
      <c r="F4731" s="114"/>
      <c r="G4731" s="114"/>
      <c r="H4731" s="114"/>
      <c r="I4731" s="114"/>
      <c r="J4731" s="114"/>
      <c r="K4731" s="114"/>
      <c r="L4731" s="114"/>
      <c r="M4731" s="114"/>
      <c r="N4731" s="114"/>
      <c r="O4731" s="114"/>
      <c r="P4731" s="114"/>
      <c r="Q4731" s="114"/>
      <c r="R4731" s="114"/>
      <c r="S4731" s="114"/>
      <c r="T4731" s="114"/>
      <c r="U4731" s="114"/>
      <c r="V4731" s="114"/>
      <c r="W4731" s="115"/>
      <c r="X4731" s="115"/>
      <c r="Y4731" s="115"/>
      <c r="Z4731" s="115"/>
      <c r="AA4731" s="112" t="s">
        <v>1166</v>
      </c>
      <c r="AB4731" s="113"/>
      <c r="AC4731" s="112"/>
      <c r="AD4731" s="112"/>
      <c r="AE4731" s="112"/>
      <c r="AF4731" s="112"/>
      <c r="AG4731" s="112"/>
      <c r="AH4731" s="112"/>
      <c r="AI4731" s="112"/>
      <c r="AJ4731" s="112"/>
      <c r="AK4731" s="112"/>
      <c r="AL4731" s="112"/>
      <c r="AM4731" s="112"/>
      <c r="AN4731" s="112"/>
      <c r="AQ4731" t="str">
        <f>AQ4728</f>
        <v/>
      </c>
    </row>
    <row r="4732" spans="1:43" ht="14.25" customHeight="1" x14ac:dyDescent="0.25">
      <c r="A4732" s="99" t="s">
        <v>1167</v>
      </c>
      <c r="B4732" s="114"/>
      <c r="C4732" s="114"/>
      <c r="D4732" s="114"/>
      <c r="E4732" s="114"/>
      <c r="F4732" s="114"/>
      <c r="G4732" s="114"/>
      <c r="H4732" s="114"/>
      <c r="I4732" s="114"/>
      <c r="J4732" s="114"/>
      <c r="K4732" s="114"/>
      <c r="L4732" s="114"/>
      <c r="M4732" s="114"/>
      <c r="N4732" s="114"/>
      <c r="O4732" s="114"/>
      <c r="P4732" s="114"/>
      <c r="Q4732" s="114"/>
      <c r="R4732" s="114"/>
      <c r="S4732" s="114"/>
      <c r="T4732" s="114"/>
      <c r="U4732" s="114"/>
      <c r="V4732" s="114"/>
      <c r="W4732" s="115"/>
      <c r="X4732" s="116"/>
      <c r="Y4732" s="117"/>
      <c r="Z4732" s="115"/>
      <c r="AA4732" s="112" t="s">
        <v>1168</v>
      </c>
      <c r="AB4732" s="113">
        <f>'Demand Input VP'!B2369</f>
        <v>0</v>
      </c>
      <c r="AC4732" s="112">
        <f>'Demand Input VP'!C2369</f>
        <v>0</v>
      </c>
      <c r="AD4732" s="112">
        <f>'Demand Input VP'!D2369</f>
        <v>0</v>
      </c>
      <c r="AE4732" s="112">
        <f>'Demand Input VP'!E2369</f>
        <v>0</v>
      </c>
      <c r="AF4732" s="112">
        <f>'Demand Input VP'!F2369</f>
        <v>0</v>
      </c>
      <c r="AG4732" s="112">
        <f>'Demand Input VP'!G2369</f>
        <v>0</v>
      </c>
      <c r="AH4732" s="112">
        <f>'Demand Input VP'!H2369</f>
        <v>0</v>
      </c>
      <c r="AI4732" s="112">
        <f>'Demand Input VP'!I2369</f>
        <v>0</v>
      </c>
      <c r="AJ4732" s="112">
        <f>'Demand Input VP'!J2369</f>
        <v>0</v>
      </c>
      <c r="AK4732" s="112">
        <f>'Demand Input VP'!K2369</f>
        <v>0</v>
      </c>
      <c r="AL4732" s="112">
        <f>'Demand Input VP'!L2369</f>
        <v>0</v>
      </c>
      <c r="AM4732" s="112">
        <f>'Demand Input VP'!M2369</f>
        <v>0</v>
      </c>
      <c r="AN4732" s="112">
        <f>'Demand Input VP'!N2369</f>
        <v>0</v>
      </c>
      <c r="AQ4732" t="str">
        <f>AQ4728</f>
        <v/>
      </c>
    </row>
    <row r="4733" spans="1:43" ht="14.25" customHeight="1" x14ac:dyDescent="0.25">
      <c r="A4733" s="99" t="s">
        <v>1169</v>
      </c>
      <c r="B4733" s="118"/>
      <c r="C4733" s="118"/>
      <c r="D4733" s="118"/>
      <c r="E4733" s="118"/>
      <c r="F4733" s="118"/>
      <c r="G4733" s="118"/>
      <c r="H4733" s="118"/>
      <c r="I4733" s="118"/>
      <c r="J4733" s="118"/>
      <c r="K4733" s="118"/>
      <c r="L4733" s="118"/>
      <c r="M4733" s="118"/>
      <c r="N4733" s="118"/>
      <c r="O4733" s="118"/>
      <c r="P4733" s="118"/>
      <c r="Q4733" s="118"/>
      <c r="R4733" s="118"/>
      <c r="S4733" s="118"/>
      <c r="T4733" s="118"/>
      <c r="U4733" s="118"/>
      <c r="V4733" s="118"/>
      <c r="W4733" s="115"/>
      <c r="X4733" s="116"/>
      <c r="Y4733" s="117"/>
      <c r="Z4733" s="119"/>
      <c r="AA4733" s="120" t="s">
        <v>1170</v>
      </c>
      <c r="AB4733" s="121">
        <f>'Demand Input VP'!B2368</f>
        <v>0</v>
      </c>
      <c r="AC4733" s="120">
        <f>'Demand Input VP'!C2368</f>
        <v>0</v>
      </c>
      <c r="AD4733" s="120">
        <f>'Demand Input VP'!D2368</f>
        <v>0</v>
      </c>
      <c r="AE4733" s="120">
        <f>'Demand Input VP'!E2368</f>
        <v>0</v>
      </c>
      <c r="AF4733" s="120">
        <f>'Demand Input VP'!F2368</f>
        <v>0</v>
      </c>
      <c r="AG4733" s="120">
        <f>'Demand Input VP'!G2368</f>
        <v>0</v>
      </c>
      <c r="AH4733" s="120">
        <f>'Demand Input VP'!H2368</f>
        <v>0</v>
      </c>
      <c r="AI4733" s="120">
        <f>'Demand Input VP'!I2368</f>
        <v>0</v>
      </c>
      <c r="AJ4733" s="120">
        <f>'Demand Input VP'!J2368</f>
        <v>0</v>
      </c>
      <c r="AK4733" s="120">
        <f>'Demand Input VP'!K2368</f>
        <v>0</v>
      </c>
      <c r="AL4733" s="120">
        <f>'Demand Input VP'!L2368</f>
        <v>0</v>
      </c>
      <c r="AM4733" s="120">
        <f>'Demand Input VP'!M2368</f>
        <v>0</v>
      </c>
      <c r="AN4733" s="120">
        <f>'Demand Input VP'!N2368</f>
        <v>0</v>
      </c>
      <c r="AQ4733" t="str">
        <f>AQ4728</f>
        <v/>
      </c>
    </row>
    <row r="4734" spans="1:43" ht="14.25" customHeight="1" x14ac:dyDescent="0.25">
      <c r="A4734" s="1"/>
      <c r="B4734" s="122"/>
      <c r="C4734" s="122"/>
      <c r="D4734" s="122"/>
      <c r="E4734" s="122"/>
      <c r="F4734" s="122"/>
      <c r="G4734" s="122"/>
      <c r="H4734" s="122"/>
      <c r="I4734" s="122"/>
      <c r="J4734" s="122"/>
      <c r="K4734" s="122"/>
      <c r="L4734" s="122"/>
      <c r="M4734" s="122"/>
      <c r="N4734" s="122"/>
      <c r="O4734" s="122"/>
      <c r="P4734" s="122"/>
      <c r="Q4734" s="122"/>
      <c r="R4734" s="122"/>
      <c r="S4734" s="122"/>
      <c r="T4734" s="122"/>
      <c r="U4734" s="122"/>
      <c r="V4734" s="122"/>
      <c r="W4734" s="123"/>
      <c r="X4734" s="116"/>
      <c r="Y4734" s="117"/>
      <c r="Z4734" s="123"/>
      <c r="AA4734" s="112" t="s">
        <v>1171</v>
      </c>
      <c r="AB4734" s="113">
        <f>'Demand Input MP'!B2369</f>
        <v>0</v>
      </c>
      <c r="AC4734" s="112">
        <f>'Demand Input MP'!C2369</f>
        <v>0</v>
      </c>
      <c r="AD4734" s="112">
        <f>'Demand Input MP'!D2369</f>
        <v>0</v>
      </c>
      <c r="AE4734" s="112">
        <f>'Demand Input MP'!E2369</f>
        <v>0</v>
      </c>
      <c r="AF4734" s="112">
        <f>'Demand Input MP'!F2369</f>
        <v>0</v>
      </c>
      <c r="AG4734" s="112">
        <f>'Demand Input MP'!G2369</f>
        <v>0</v>
      </c>
      <c r="AH4734" s="112">
        <f>'Demand Input MP'!H2369</f>
        <v>0</v>
      </c>
      <c r="AI4734" s="112">
        <f>'Demand Input MP'!I2369</f>
        <v>0</v>
      </c>
      <c r="AJ4734" s="112">
        <f>'Demand Input MP'!J2369</f>
        <v>0</v>
      </c>
      <c r="AK4734" s="112">
        <f>'Demand Input MP'!K2369</f>
        <v>0</v>
      </c>
      <c r="AL4734" s="112">
        <f>'Demand Input MP'!L2369</f>
        <v>0</v>
      </c>
      <c r="AM4734" s="112">
        <f>'Demand Input MP'!M2369</f>
        <v>0</v>
      </c>
      <c r="AN4734" s="112">
        <f>'Demand Input MP'!N2369</f>
        <v>0</v>
      </c>
      <c r="AQ4734" t="str">
        <f>AQ4728</f>
        <v/>
      </c>
    </row>
    <row r="4735" spans="1:43" ht="14.25" customHeight="1" x14ac:dyDescent="0.25">
      <c r="A4735" s="1"/>
      <c r="B4735" s="122"/>
      <c r="C4735" s="122"/>
      <c r="D4735" s="122"/>
      <c r="E4735" s="122"/>
      <c r="F4735" s="122"/>
      <c r="G4735" s="122"/>
      <c r="H4735" s="122"/>
      <c r="I4735" s="122"/>
      <c r="J4735" s="122"/>
      <c r="K4735" s="122"/>
      <c r="L4735" s="122"/>
      <c r="M4735" s="122"/>
      <c r="N4735" s="122"/>
      <c r="O4735" s="122"/>
      <c r="P4735" s="122"/>
      <c r="Q4735" s="122"/>
      <c r="R4735" s="122"/>
      <c r="S4735" s="122"/>
      <c r="T4735" s="122"/>
      <c r="U4735" s="122"/>
      <c r="V4735" s="124" t="s">
        <v>91</v>
      </c>
      <c r="W4735" s="125">
        <f>IFERROR(IF(SUM('Run Rate History'!E476:AD476)&gt;0,(SUMPRODUCT((B4730:AA4730&gt;=PERCENTILE(B4730:AA4730,0.1))*(B4730:AA4730&lt;=PERCENTILE(B4730:AA4730,0.9))*B4730:AA4730)+SUMPRODUCT(('Run Rate History'!E476:AD476&gt;=PERCENTILE(B4730:AA4730,0.1))*('Run Rate History'!E476:AD476&lt;=PERCENTILE(B4730:AA4730,0.9))*'Run Rate History'!E476:AD476))/(SUMPRODUCT((B4730:AA4730&gt;=PERCENTILE(B4730:AA4730,0.1))*(B4730:AA4730&lt;=PERCENTILE(B4730:AA4730,0.9))*1)+SUMPRODUCT(('Run Rate History'!E476:AD476&gt;=PERCENTILE(B4730:AA4730,0.1))*('Run Rate History'!E476:AD476&lt;=PERCENTILE(B4730:AA4730,0.9))*1)),TRIMMEAN(B4730:AA4730,0.15)),0)</f>
        <v>6.5454545454545459</v>
      </c>
      <c r="X4735" s="126" t="s">
        <v>1172</v>
      </c>
      <c r="Y4735" s="127">
        <f>SUM(B4730:AA4730)/26</f>
        <v>6.7692307692307692</v>
      </c>
      <c r="Z4735" s="128"/>
      <c r="AA4735" s="112" t="s">
        <v>1173</v>
      </c>
      <c r="AB4735" s="113">
        <f>'Demand Input MP'!B2368</f>
        <v>0</v>
      </c>
      <c r="AC4735" s="112">
        <f>'Demand Input MP'!C2368</f>
        <v>0</v>
      </c>
      <c r="AD4735" s="112">
        <f>'Demand Input MP'!D2368</f>
        <v>0</v>
      </c>
      <c r="AE4735" s="112">
        <f>'Demand Input MP'!E2368</f>
        <v>0</v>
      </c>
      <c r="AF4735" s="112">
        <f>'Demand Input MP'!F2368</f>
        <v>0</v>
      </c>
      <c r="AG4735" s="112">
        <f>'Demand Input MP'!G2368</f>
        <v>0</v>
      </c>
      <c r="AH4735" s="112">
        <f>'Demand Input MP'!H2368</f>
        <v>0</v>
      </c>
      <c r="AI4735" s="112">
        <f>'Demand Input MP'!I2368</f>
        <v>0</v>
      </c>
      <c r="AJ4735" s="112">
        <f>'Demand Input MP'!J2368</f>
        <v>0</v>
      </c>
      <c r="AK4735" s="112">
        <f>'Demand Input MP'!K2368</f>
        <v>0</v>
      </c>
      <c r="AL4735" s="112">
        <f>'Demand Input MP'!L2368</f>
        <v>0</v>
      </c>
      <c r="AM4735" s="112">
        <f>'Demand Input MP'!M2368</f>
        <v>0</v>
      </c>
      <c r="AN4735" s="112">
        <f>'Demand Input MP'!N2368</f>
        <v>0</v>
      </c>
      <c r="AQ4735" t="str">
        <f>AQ4728</f>
        <v/>
      </c>
    </row>
    <row r="4736" spans="1:43" ht="14.25" customHeight="1" x14ac:dyDescent="0.25">
      <c r="A4736" s="1"/>
      <c r="B4736" s="122"/>
      <c r="C4736" s="122"/>
      <c r="D4736" s="122"/>
      <c r="E4736" s="122"/>
      <c r="F4736" s="122"/>
      <c r="G4736" s="122"/>
      <c r="H4736" s="122"/>
      <c r="I4736" s="122"/>
      <c r="J4736" s="122"/>
      <c r="K4736" s="122"/>
      <c r="L4736" s="122"/>
      <c r="M4736" s="122"/>
      <c r="N4736" s="122"/>
      <c r="O4736" s="122"/>
      <c r="P4736" s="122"/>
      <c r="Q4736" s="122"/>
      <c r="R4736" s="122"/>
      <c r="S4736" s="122"/>
      <c r="T4736" s="122"/>
      <c r="U4736" s="122"/>
      <c r="V4736" s="124" t="s">
        <v>94</v>
      </c>
      <c r="W4736" s="125">
        <f>IFERROR((1*MIN(MAX(X4730,0.5*IF(SUM('Run Rate History'!E476:AD476)&gt;0,(MEDIAN(IF(B4730:AA4730&gt;0,B4730:AA4730))+MEDIAN(IF('Run Rate History'!E476:AD476&gt;0,'Run Rate History'!E476:AD476)))/2,MEDIAN(IF(B4730:AA4730&gt;0,B4730:AA4730)))),2*IF(SUM('Run Rate History'!E476:AD476)&gt;0,(MEDIAN(IF(B4730:AA4730&gt;0,B4730:AA4730))+MEDIAN(IF('Run Rate History'!E476:AD476&gt;0,'Run Rate History'!E476:AD476)))/2,MEDIAN(IF(B4730:AA4730&gt;0,B4730:AA4730))))+2*MIN(MAX(Y4730,0.5*IF(SUM('Run Rate History'!E476:AD476)&gt;0,(MEDIAN(IF(B4730:AA4730&gt;0,B4730:AA4730))+MEDIAN(IF('Run Rate History'!E476:AD476&gt;0,'Run Rate History'!E476:AD476)))/2,MEDIAN(IF(B4730:AA4730&gt;0,B4730:AA4730)))),2*IF(SUM('Run Rate History'!E476:AD476)&gt;0,(MEDIAN(IF(B4730:AA4730&gt;0,B4730:AA4730))+MEDIAN(IF('Run Rate History'!E476:AD476&gt;0,'Run Rate History'!E476:AD476)))/2,MEDIAN(IF(B4730:AA4730&gt;0,B4730:AA4730))))+3*MIN(MAX(Z4730,0.5*IF(SUM('Run Rate History'!E476:AD476)&gt;0,(MEDIAN(IF(B4730:AA4730&gt;0,B4730:AA4730))+MEDIAN(IF('Run Rate History'!E476:AD476&gt;0,'Run Rate History'!E476:AD476)))/2,MEDIAN(IF(B4730:AA4730&gt;0,B4730:AA4730)))),2*IF(SUM('Run Rate History'!E476:AD476)&gt;0,(MEDIAN(IF(B4730:AA4730&gt;0,B4730:AA4730))+MEDIAN(IF('Run Rate History'!E476:AD476&gt;0,'Run Rate History'!E476:AD476)))/2,MEDIAN(IF(B4730:AA4730&gt;0,B4730:AA4730))))+4*MIN(MAX(AA4730,0.5*IF(SUM('Run Rate History'!E476:AD476)&gt;0,(MEDIAN(IF(B4730:AA4730&gt;0,B4730:AA4730))+MEDIAN(IF('Run Rate History'!E476:AD476&gt;0,'Run Rate History'!E476:AD476)))/2,MEDIAN(IF(B4730:AA4730&gt;0,B4730:AA4730)))),2*IF(SUM('Run Rate History'!E476:AD476)&gt;0,(MEDIAN(IF(B4730:AA4730&gt;0,B4730:AA4730))+MEDIAN(IF('Run Rate History'!E476:AD476&gt;0,'Run Rate History'!E476:AD476)))/2,MEDIAN(IF(B4730:AA4730&gt;0,B4730:AA4730)))))/10,0)</f>
        <v>9.25</v>
      </c>
      <c r="X4736" s="129" t="s">
        <v>1174</v>
      </c>
      <c r="Y4736" s="130">
        <f>IFERROR(VLOOKUP(A4728,'Stanje zaliha'!A:E,5,FALSE()),0)</f>
        <v>72</v>
      </c>
      <c r="Z4736" s="131"/>
      <c r="AA4736" s="113" t="s">
        <v>1175</v>
      </c>
      <c r="AB4736" s="118">
        <f t="shared" ref="AB4736:AN4736" si="944">SUM(AB4732:AB4735)</f>
        <v>0</v>
      </c>
      <c r="AC4736" s="118">
        <f t="shared" si="944"/>
        <v>0</v>
      </c>
      <c r="AD4736" s="118">
        <f t="shared" si="944"/>
        <v>0</v>
      </c>
      <c r="AE4736" s="118">
        <f t="shared" si="944"/>
        <v>0</v>
      </c>
      <c r="AF4736" s="118">
        <f t="shared" si="944"/>
        <v>0</v>
      </c>
      <c r="AG4736" s="118">
        <f t="shared" si="944"/>
        <v>0</v>
      </c>
      <c r="AH4736" s="118">
        <f t="shared" si="944"/>
        <v>0</v>
      </c>
      <c r="AI4736" s="118">
        <f t="shared" si="944"/>
        <v>0</v>
      </c>
      <c r="AJ4736" s="118">
        <f t="shared" si="944"/>
        <v>0</v>
      </c>
      <c r="AK4736" s="118">
        <f t="shared" si="944"/>
        <v>0</v>
      </c>
      <c r="AL4736" s="118">
        <f t="shared" si="944"/>
        <v>0</v>
      </c>
      <c r="AM4736" s="118">
        <f t="shared" si="944"/>
        <v>0</v>
      </c>
      <c r="AN4736" s="118">
        <f t="shared" si="944"/>
        <v>0</v>
      </c>
      <c r="AQ4736" t="str">
        <f>AQ4728</f>
        <v/>
      </c>
    </row>
    <row r="4737" spans="1:43" ht="14.25" customHeight="1" x14ac:dyDescent="0.25">
      <c r="A4737" s="1"/>
      <c r="B4737" s="122"/>
      <c r="C4737" s="122"/>
      <c r="D4737" s="122"/>
      <c r="E4737" s="122"/>
      <c r="F4737" s="122"/>
      <c r="G4737" s="122"/>
      <c r="H4737" s="122"/>
      <c r="I4737" s="122"/>
      <c r="J4737" s="122"/>
      <c r="K4737" s="122"/>
      <c r="L4737" s="122"/>
      <c r="M4737" s="122"/>
      <c r="N4737" s="122"/>
      <c r="O4737" s="122"/>
      <c r="P4737" s="122"/>
      <c r="Q4737" s="122"/>
      <c r="R4737" s="122"/>
      <c r="S4737" s="122"/>
      <c r="T4737" s="122"/>
      <c r="U4737" s="122"/>
      <c r="V4737" s="124" t="s">
        <v>95</v>
      </c>
      <c r="W4737" s="125">
        <f>IFERROR(0.6*W4736+0.4*W4735,0)</f>
        <v>8.168181818181818</v>
      </c>
      <c r="X4737" s="132" t="s">
        <v>1176</v>
      </c>
      <c r="Y4737" s="133">
        <f>IFERROR(SUMIF('Popis poslanih narudžbi'!A:A,A4728,'Popis poslanih narudžbi'!C:C),0)</f>
        <v>0</v>
      </c>
      <c r="Z4737" s="131"/>
      <c r="AA4737" s="134" t="s">
        <v>1177</v>
      </c>
      <c r="AB4737" s="118">
        <f t="shared" ref="AB4737:AN4737" si="945">AB4730+AB4736</f>
        <v>11</v>
      </c>
      <c r="AC4737" s="118">
        <f t="shared" si="945"/>
        <v>11</v>
      </c>
      <c r="AD4737" s="118">
        <f t="shared" si="945"/>
        <v>11</v>
      </c>
      <c r="AE4737" s="118">
        <f t="shared" si="945"/>
        <v>12</v>
      </c>
      <c r="AF4737" s="118">
        <f t="shared" si="945"/>
        <v>12</v>
      </c>
      <c r="AG4737" s="118">
        <f t="shared" si="945"/>
        <v>12</v>
      </c>
      <c r="AH4737" s="118">
        <f t="shared" si="945"/>
        <v>12</v>
      </c>
      <c r="AI4737" s="118">
        <f t="shared" si="945"/>
        <v>12</v>
      </c>
      <c r="AJ4737" s="118">
        <f t="shared" si="945"/>
        <v>12</v>
      </c>
      <c r="AK4737" s="118">
        <f t="shared" si="945"/>
        <v>12</v>
      </c>
      <c r="AL4737" s="118">
        <f t="shared" si="945"/>
        <v>13</v>
      </c>
      <c r="AM4737" s="118">
        <f t="shared" si="945"/>
        <v>13</v>
      </c>
      <c r="AN4737" s="118">
        <f t="shared" si="945"/>
        <v>13</v>
      </c>
      <c r="AQ4737" t="str">
        <f>AQ4728</f>
        <v/>
      </c>
    </row>
    <row r="4738" spans="1:43" ht="14.25" customHeight="1" x14ac:dyDescent="0.25">
      <c r="A4738" s="107" t="str">
        <f>'Run Rate'!A477</f>
        <v>SHM00105</v>
      </c>
      <c r="B4738" s="135" t="str">
        <f>'Run Rate'!B477</f>
        <v>Shieldmixer Hero Pro Thor</v>
      </c>
      <c r="C4738" s="135" t="str">
        <f>'Run Rate'!C477</f>
        <v>DRINKWARE I HOME</v>
      </c>
      <c r="D4738" s="135" t="str">
        <f>'Run Rate'!D477</f>
        <v>03 BRONZE</v>
      </c>
      <c r="E4738" s="122"/>
      <c r="F4738" s="122"/>
      <c r="G4738" s="122"/>
      <c r="H4738" s="122"/>
      <c r="I4738" s="122"/>
      <c r="J4738" s="122"/>
      <c r="K4738" s="122"/>
      <c r="L4738" s="122"/>
      <c r="M4738" s="122"/>
      <c r="N4738" s="122"/>
      <c r="O4738" s="122"/>
      <c r="P4738" s="122"/>
      <c r="Q4738" s="122"/>
      <c r="R4738" s="122"/>
      <c r="S4738" s="122"/>
      <c r="T4738" s="122"/>
      <c r="U4738" s="122"/>
      <c r="V4738" s="122"/>
      <c r="W4738" s="122"/>
      <c r="X4738" s="122"/>
      <c r="Y4738" s="122"/>
      <c r="Z4738" s="122"/>
      <c r="AA4738" s="122"/>
      <c r="AB4738" s="122"/>
      <c r="AC4738" s="122"/>
      <c r="AD4738" s="122"/>
      <c r="AE4738" s="122"/>
      <c r="AF4738" s="122"/>
      <c r="AG4738" s="122"/>
      <c r="AH4738" s="122"/>
      <c r="AI4738" s="122"/>
      <c r="AJ4738" s="122"/>
      <c r="AK4738" s="122"/>
      <c r="AL4738" s="122"/>
      <c r="AM4738" s="122"/>
      <c r="AN4738" s="122"/>
      <c r="AQ4738" t="str">
        <f>IF(AND(OR($B$1="ALL",$B$1=C4738),OR($E$1="ALL",$E$1=D4738),OR($B$2="ALL",$B$2=A4738),OR($E$2="ALL",IFERROR(SEARCH($E$2,B4738),0)&gt;0)),"MATCH","")</f>
        <v/>
      </c>
    </row>
    <row r="4739" spans="1:43" ht="14.25" customHeight="1" x14ac:dyDescent="0.25">
      <c r="A4739" s="108" t="s">
        <v>1137</v>
      </c>
      <c r="B4739" s="136" t="s">
        <v>1138</v>
      </c>
      <c r="C4739" s="136" t="s">
        <v>1139</v>
      </c>
      <c r="D4739" s="136" t="s">
        <v>1140</v>
      </c>
      <c r="E4739" s="136" t="s">
        <v>1141</v>
      </c>
      <c r="F4739" s="136" t="s">
        <v>1142</v>
      </c>
      <c r="G4739" s="136" t="s">
        <v>1143</v>
      </c>
      <c r="H4739" s="136" t="s">
        <v>1144</v>
      </c>
      <c r="I4739" s="136" t="s">
        <v>1145</v>
      </c>
      <c r="J4739" s="136" t="s">
        <v>1146</v>
      </c>
      <c r="K4739" s="136" t="s">
        <v>1147</v>
      </c>
      <c r="L4739" s="136" t="s">
        <v>1148</v>
      </c>
      <c r="M4739" s="136" t="s">
        <v>1149</v>
      </c>
      <c r="N4739" s="136" t="s">
        <v>1150</v>
      </c>
      <c r="O4739" s="136" t="s">
        <v>1151</v>
      </c>
      <c r="P4739" s="136" t="s">
        <v>1152</v>
      </c>
      <c r="Q4739" s="136" t="s">
        <v>1153</v>
      </c>
      <c r="R4739" s="136" t="s">
        <v>1154</v>
      </c>
      <c r="S4739" s="136" t="s">
        <v>1155</v>
      </c>
      <c r="T4739" s="136" t="s">
        <v>1156</v>
      </c>
      <c r="U4739" s="136" t="s">
        <v>1157</v>
      </c>
      <c r="V4739" s="136" t="s">
        <v>1158</v>
      </c>
      <c r="W4739" s="136" t="s">
        <v>1159</v>
      </c>
      <c r="X4739" s="136" t="s">
        <v>1160</v>
      </c>
      <c r="Y4739" s="136" t="s">
        <v>1161</v>
      </c>
      <c r="Z4739" s="136" t="s">
        <v>1162</v>
      </c>
      <c r="AA4739" s="136" t="s">
        <v>1163</v>
      </c>
      <c r="AB4739" s="137" t="s">
        <v>156</v>
      </c>
      <c r="AC4739" s="137" t="s">
        <v>157</v>
      </c>
      <c r="AD4739" s="137" t="s">
        <v>158</v>
      </c>
      <c r="AE4739" s="137" t="s">
        <v>139</v>
      </c>
      <c r="AF4739" s="138" t="s">
        <v>140</v>
      </c>
      <c r="AG4739" s="138" t="s">
        <v>141</v>
      </c>
      <c r="AH4739" s="138" t="s">
        <v>142</v>
      </c>
      <c r="AI4739" s="138" t="s">
        <v>143</v>
      </c>
      <c r="AJ4739" s="139" t="s">
        <v>144</v>
      </c>
      <c r="AK4739" s="139" t="s">
        <v>145</v>
      </c>
      <c r="AL4739" s="139" t="s">
        <v>146</v>
      </c>
      <c r="AM4739" s="140" t="s">
        <v>147</v>
      </c>
      <c r="AN4739" s="140" t="s">
        <v>148</v>
      </c>
      <c r="AQ4739" t="str">
        <f>AQ4738</f>
        <v/>
      </c>
    </row>
    <row r="4740" spans="1:43" ht="14.25" customHeight="1" x14ac:dyDescent="0.25">
      <c r="A4740" s="99" t="s">
        <v>1164</v>
      </c>
      <c r="B4740" s="112">
        <f>'Run Rate'!E477</f>
        <v>6</v>
      </c>
      <c r="C4740" s="112">
        <f>'Run Rate'!F477</f>
        <v>2</v>
      </c>
      <c r="D4740" s="112">
        <f>'Run Rate'!G477</f>
        <v>103</v>
      </c>
      <c r="E4740" s="112">
        <f>'Run Rate'!H477</f>
        <v>3</v>
      </c>
      <c r="F4740" s="112">
        <f>'Run Rate'!I477</f>
        <v>4</v>
      </c>
      <c r="G4740" s="112">
        <f>'Run Rate'!J477</f>
        <v>6</v>
      </c>
      <c r="H4740" s="112">
        <f>'Run Rate'!K477</f>
        <v>6</v>
      </c>
      <c r="I4740" s="112">
        <f>'Run Rate'!L477</f>
        <v>15</v>
      </c>
      <c r="J4740" s="112">
        <f>'Run Rate'!M477</f>
        <v>5</v>
      </c>
      <c r="K4740" s="112">
        <f>'Run Rate'!N477</f>
        <v>8</v>
      </c>
      <c r="L4740" s="112">
        <f>'Run Rate'!O477</f>
        <v>6</v>
      </c>
      <c r="M4740" s="112">
        <f>'Run Rate'!P477</f>
        <v>6</v>
      </c>
      <c r="N4740" s="112">
        <f>'Run Rate'!Q477</f>
        <v>12</v>
      </c>
      <c r="O4740" s="112">
        <f>'Run Rate'!R477</f>
        <v>4</v>
      </c>
      <c r="P4740" s="112">
        <f>'Run Rate'!S477</f>
        <v>4</v>
      </c>
      <c r="Q4740" s="112">
        <f>'Run Rate'!T477</f>
        <v>5</v>
      </c>
      <c r="R4740" s="112">
        <f>'Run Rate'!U477</f>
        <v>0</v>
      </c>
      <c r="S4740" s="112">
        <f>'Run Rate'!V477</f>
        <v>3</v>
      </c>
      <c r="T4740" s="112">
        <f>'Run Rate'!W477</f>
        <v>7</v>
      </c>
      <c r="U4740" s="112">
        <f>'Run Rate'!X477</f>
        <v>3</v>
      </c>
      <c r="V4740" s="112">
        <f>'Run Rate'!Y477</f>
        <v>8</v>
      </c>
      <c r="W4740" s="112">
        <f>'Run Rate'!Z477</f>
        <v>9</v>
      </c>
      <c r="X4740" s="112">
        <f>'Run Rate'!AA477</f>
        <v>3</v>
      </c>
      <c r="Y4740" s="112">
        <f>'Run Rate'!AB477</f>
        <v>5</v>
      </c>
      <c r="Z4740" s="112">
        <f>'Run Rate'!AC477</f>
        <v>4</v>
      </c>
      <c r="AA4740" s="112">
        <f>'Run Rate'!AD477</f>
        <v>6</v>
      </c>
      <c r="AB4740" s="113">
        <v>5</v>
      </c>
      <c r="AC4740" s="112">
        <v>6</v>
      </c>
      <c r="AD4740" s="112">
        <v>5</v>
      </c>
      <c r="AE4740" s="112">
        <v>5</v>
      </c>
      <c r="AF4740" s="112">
        <v>5</v>
      </c>
      <c r="AG4740" s="112">
        <v>5</v>
      </c>
      <c r="AH4740" s="112">
        <v>5</v>
      </c>
      <c r="AI4740" s="112">
        <v>5</v>
      </c>
      <c r="AJ4740" s="112">
        <v>5</v>
      </c>
      <c r="AK4740" s="112">
        <v>5</v>
      </c>
      <c r="AL4740" s="112">
        <v>5</v>
      </c>
      <c r="AM4740" s="112">
        <v>5</v>
      </c>
      <c r="AN4740" s="112">
        <v>5</v>
      </c>
      <c r="AQ4740" t="str">
        <f>AQ4738</f>
        <v/>
      </c>
    </row>
    <row r="4741" spans="1:43" ht="14.25" customHeight="1" x14ac:dyDescent="0.25">
      <c r="A4741" s="99" t="s">
        <v>1165</v>
      </c>
      <c r="B4741" s="114"/>
      <c r="C4741" s="114"/>
      <c r="D4741" s="114"/>
      <c r="E4741" s="114"/>
      <c r="F4741" s="114"/>
      <c r="G4741" s="114"/>
      <c r="H4741" s="114"/>
      <c r="I4741" s="114"/>
      <c r="J4741" s="114"/>
      <c r="K4741" s="114"/>
      <c r="L4741" s="114"/>
      <c r="M4741" s="114"/>
      <c r="N4741" s="114"/>
      <c r="O4741" s="114"/>
      <c r="P4741" s="114"/>
      <c r="Q4741" s="114"/>
      <c r="R4741" s="114"/>
      <c r="S4741" s="114"/>
      <c r="T4741" s="114"/>
      <c r="U4741" s="114"/>
      <c r="V4741" s="114"/>
      <c r="W4741" s="115"/>
      <c r="X4741" s="115"/>
      <c r="Y4741" s="115"/>
      <c r="Z4741" s="115"/>
      <c r="AA4741" s="112" t="s">
        <v>1166</v>
      </c>
      <c r="AB4741" s="113"/>
      <c r="AC4741" s="112"/>
      <c r="AD4741" s="112"/>
      <c r="AE4741" s="112"/>
      <c r="AF4741" s="112"/>
      <c r="AG4741" s="112"/>
      <c r="AH4741" s="112"/>
      <c r="AI4741" s="112"/>
      <c r="AJ4741" s="112"/>
      <c r="AK4741" s="112"/>
      <c r="AL4741" s="112"/>
      <c r="AM4741" s="112"/>
      <c r="AN4741" s="112"/>
      <c r="AQ4741" t="str">
        <f>AQ4738</f>
        <v/>
      </c>
    </row>
    <row r="4742" spans="1:43" ht="14.25" customHeight="1" x14ac:dyDescent="0.25">
      <c r="A4742" s="99" t="s">
        <v>1167</v>
      </c>
      <c r="B4742" s="114"/>
      <c r="C4742" s="114"/>
      <c r="D4742" s="114"/>
      <c r="E4742" s="114"/>
      <c r="F4742" s="114"/>
      <c r="G4742" s="114"/>
      <c r="H4742" s="114"/>
      <c r="I4742" s="114"/>
      <c r="J4742" s="114"/>
      <c r="K4742" s="114"/>
      <c r="L4742" s="114"/>
      <c r="M4742" s="114"/>
      <c r="N4742" s="114"/>
      <c r="O4742" s="114"/>
      <c r="P4742" s="114"/>
      <c r="Q4742" s="114"/>
      <c r="R4742" s="114"/>
      <c r="S4742" s="114"/>
      <c r="T4742" s="114"/>
      <c r="U4742" s="114"/>
      <c r="V4742" s="114"/>
      <c r="W4742" s="115"/>
      <c r="X4742" s="116"/>
      <c r="Y4742" s="117"/>
      <c r="Z4742" s="115"/>
      <c r="AA4742" s="112" t="s">
        <v>1168</v>
      </c>
      <c r="AB4742" s="113">
        <f>'Demand Input VP'!B2374</f>
        <v>0</v>
      </c>
      <c r="AC4742" s="112">
        <f>'Demand Input VP'!C2374</f>
        <v>0</v>
      </c>
      <c r="AD4742" s="112">
        <f>'Demand Input VP'!D2374</f>
        <v>0</v>
      </c>
      <c r="AE4742" s="112">
        <f>'Demand Input VP'!E2374</f>
        <v>0</v>
      </c>
      <c r="AF4742" s="112">
        <f>'Demand Input VP'!F2374</f>
        <v>0</v>
      </c>
      <c r="AG4742" s="112">
        <f>'Demand Input VP'!G2374</f>
        <v>0</v>
      </c>
      <c r="AH4742" s="112">
        <f>'Demand Input VP'!H2374</f>
        <v>0</v>
      </c>
      <c r="AI4742" s="112">
        <f>'Demand Input VP'!I2374</f>
        <v>0</v>
      </c>
      <c r="AJ4742" s="112">
        <f>'Demand Input VP'!J2374</f>
        <v>0</v>
      </c>
      <c r="AK4742" s="112">
        <f>'Demand Input VP'!K2374</f>
        <v>0</v>
      </c>
      <c r="AL4742" s="112">
        <f>'Demand Input VP'!L2374</f>
        <v>0</v>
      </c>
      <c r="AM4742" s="112">
        <f>'Demand Input VP'!M2374</f>
        <v>0</v>
      </c>
      <c r="AN4742" s="112">
        <f>'Demand Input VP'!N2374</f>
        <v>0</v>
      </c>
      <c r="AQ4742" t="str">
        <f>AQ4738</f>
        <v/>
      </c>
    </row>
    <row r="4743" spans="1:43" ht="14.25" customHeight="1" x14ac:dyDescent="0.25">
      <c r="A4743" s="99" t="s">
        <v>1169</v>
      </c>
      <c r="B4743" s="118"/>
      <c r="C4743" s="118"/>
      <c r="D4743" s="118"/>
      <c r="E4743" s="118"/>
      <c r="F4743" s="118"/>
      <c r="G4743" s="118"/>
      <c r="H4743" s="118"/>
      <c r="I4743" s="118"/>
      <c r="J4743" s="118"/>
      <c r="K4743" s="118"/>
      <c r="L4743" s="118"/>
      <c r="M4743" s="118"/>
      <c r="N4743" s="118"/>
      <c r="O4743" s="118"/>
      <c r="P4743" s="118"/>
      <c r="Q4743" s="118"/>
      <c r="R4743" s="118"/>
      <c r="S4743" s="118"/>
      <c r="T4743" s="118"/>
      <c r="U4743" s="118"/>
      <c r="V4743" s="118"/>
      <c r="W4743" s="115"/>
      <c r="X4743" s="116"/>
      <c r="Y4743" s="117"/>
      <c r="Z4743" s="119"/>
      <c r="AA4743" s="120" t="s">
        <v>1170</v>
      </c>
      <c r="AB4743" s="121">
        <f>'Demand Input VP'!B2373</f>
        <v>0</v>
      </c>
      <c r="AC4743" s="120">
        <f>'Demand Input VP'!C2373</f>
        <v>0</v>
      </c>
      <c r="AD4743" s="120">
        <f>'Demand Input VP'!D2373</f>
        <v>0</v>
      </c>
      <c r="AE4743" s="120">
        <f>'Demand Input VP'!E2373</f>
        <v>0</v>
      </c>
      <c r="AF4743" s="120">
        <f>'Demand Input VP'!F2373</f>
        <v>0</v>
      </c>
      <c r="AG4743" s="120">
        <f>'Demand Input VP'!G2373</f>
        <v>0</v>
      </c>
      <c r="AH4743" s="120">
        <f>'Demand Input VP'!H2373</f>
        <v>0</v>
      </c>
      <c r="AI4743" s="120">
        <f>'Demand Input VP'!I2373</f>
        <v>0</v>
      </c>
      <c r="AJ4743" s="120">
        <f>'Demand Input VP'!J2373</f>
        <v>0</v>
      </c>
      <c r="AK4743" s="120">
        <f>'Demand Input VP'!K2373</f>
        <v>0</v>
      </c>
      <c r="AL4743" s="120">
        <f>'Demand Input VP'!L2373</f>
        <v>0</v>
      </c>
      <c r="AM4743" s="120">
        <f>'Demand Input VP'!M2373</f>
        <v>0</v>
      </c>
      <c r="AN4743" s="120">
        <f>'Demand Input VP'!N2373</f>
        <v>0</v>
      </c>
      <c r="AQ4743" t="str">
        <f>AQ4738</f>
        <v/>
      </c>
    </row>
    <row r="4744" spans="1:43" ht="14.25" customHeight="1" x14ac:dyDescent="0.25">
      <c r="A4744" s="1"/>
      <c r="B4744" s="122"/>
      <c r="C4744" s="122"/>
      <c r="D4744" s="122"/>
      <c r="E4744" s="122"/>
      <c r="F4744" s="122"/>
      <c r="G4744" s="122"/>
      <c r="H4744" s="122"/>
      <c r="I4744" s="122"/>
      <c r="J4744" s="122"/>
      <c r="K4744" s="122"/>
      <c r="L4744" s="122"/>
      <c r="M4744" s="122"/>
      <c r="N4744" s="122"/>
      <c r="O4744" s="122"/>
      <c r="P4744" s="122"/>
      <c r="Q4744" s="122"/>
      <c r="R4744" s="122"/>
      <c r="S4744" s="122"/>
      <c r="T4744" s="122"/>
      <c r="U4744" s="122"/>
      <c r="V4744" s="122"/>
      <c r="W4744" s="123"/>
      <c r="X4744" s="116"/>
      <c r="Y4744" s="117"/>
      <c r="Z4744" s="123"/>
      <c r="AA4744" s="112" t="s">
        <v>1171</v>
      </c>
      <c r="AB4744" s="113">
        <f>'Demand Input MP'!B2374</f>
        <v>0</v>
      </c>
      <c r="AC4744" s="112">
        <f>'Demand Input MP'!C2374</f>
        <v>0</v>
      </c>
      <c r="AD4744" s="112">
        <f>'Demand Input MP'!D2374</f>
        <v>0</v>
      </c>
      <c r="AE4744" s="112">
        <f>'Demand Input MP'!E2374</f>
        <v>0</v>
      </c>
      <c r="AF4744" s="112">
        <f>'Demand Input MP'!F2374</f>
        <v>0</v>
      </c>
      <c r="AG4744" s="112">
        <f>'Demand Input MP'!G2374</f>
        <v>0</v>
      </c>
      <c r="AH4744" s="112">
        <f>'Demand Input MP'!H2374</f>
        <v>0</v>
      </c>
      <c r="AI4744" s="112">
        <f>'Demand Input MP'!I2374</f>
        <v>0</v>
      </c>
      <c r="AJ4744" s="112">
        <f>'Demand Input MP'!J2374</f>
        <v>0</v>
      </c>
      <c r="AK4744" s="112">
        <f>'Demand Input MP'!K2374</f>
        <v>0</v>
      </c>
      <c r="AL4744" s="112">
        <f>'Demand Input MP'!L2374</f>
        <v>0</v>
      </c>
      <c r="AM4744" s="112">
        <f>'Demand Input MP'!M2374</f>
        <v>0</v>
      </c>
      <c r="AN4744" s="112">
        <f>'Demand Input MP'!N2374</f>
        <v>0</v>
      </c>
      <c r="AQ4744" t="str">
        <f>AQ4738</f>
        <v/>
      </c>
    </row>
    <row r="4745" spans="1:43" ht="14.25" customHeight="1" x14ac:dyDescent="0.25">
      <c r="A4745" s="1"/>
      <c r="B4745" s="122"/>
      <c r="C4745" s="122"/>
      <c r="D4745" s="122"/>
      <c r="E4745" s="122"/>
      <c r="F4745" s="122"/>
      <c r="G4745" s="122"/>
      <c r="H4745" s="122"/>
      <c r="I4745" s="122"/>
      <c r="J4745" s="122"/>
      <c r="K4745" s="122"/>
      <c r="L4745" s="122"/>
      <c r="M4745" s="122"/>
      <c r="N4745" s="122"/>
      <c r="O4745" s="122"/>
      <c r="P4745" s="122"/>
      <c r="Q4745" s="122"/>
      <c r="R4745" s="122"/>
      <c r="S4745" s="122"/>
      <c r="T4745" s="122"/>
      <c r="U4745" s="122"/>
      <c r="V4745" s="124" t="s">
        <v>91</v>
      </c>
      <c r="W4745" s="125">
        <f>IFERROR(IF(SUM('Run Rate History'!E477:AD477)&gt;0,(SUMPRODUCT((B4740:AA4740&gt;=PERCENTILE(B4740:AA4740,0.1))*(B4740:AA4740&lt;=PERCENTILE(B4740:AA4740,0.9))*B4740:AA4740)+SUMPRODUCT(('Run Rate History'!E477:AD477&gt;=PERCENTILE(B4740:AA4740,0.1))*('Run Rate History'!E477:AD477&lt;=PERCENTILE(B4740:AA4740,0.9))*'Run Rate History'!E477:AD477))/(SUMPRODUCT((B4740:AA4740&gt;=PERCENTILE(B4740:AA4740,0.1))*(B4740:AA4740&lt;=PERCENTILE(B4740:AA4740,0.9))*1)+SUMPRODUCT(('Run Rate History'!E477:AD477&gt;=PERCENTILE(B4740:AA4740,0.1))*('Run Rate History'!E477:AD477&lt;=PERCENTILE(B4740:AA4740,0.9))*1)),TRIMMEAN(B4740:AA4740,0.15)),0)</f>
        <v>4.7631578947368425</v>
      </c>
      <c r="X4745" s="126" t="s">
        <v>1172</v>
      </c>
      <c r="Y4745" s="127">
        <f>SUM(B4740:AA4740)/26</f>
        <v>9.3461538461538467</v>
      </c>
      <c r="Z4745" s="128"/>
      <c r="AA4745" s="112" t="s">
        <v>1173</v>
      </c>
      <c r="AB4745" s="113">
        <f>'Demand Input MP'!B2373</f>
        <v>0</v>
      </c>
      <c r="AC4745" s="112">
        <f>'Demand Input MP'!C2373</f>
        <v>0</v>
      </c>
      <c r="AD4745" s="112">
        <f>'Demand Input MP'!D2373</f>
        <v>0</v>
      </c>
      <c r="AE4745" s="112">
        <f>'Demand Input MP'!E2373</f>
        <v>0</v>
      </c>
      <c r="AF4745" s="112">
        <f>'Demand Input MP'!F2373</f>
        <v>0</v>
      </c>
      <c r="AG4745" s="112">
        <f>'Demand Input MP'!G2373</f>
        <v>0</v>
      </c>
      <c r="AH4745" s="112">
        <f>'Demand Input MP'!H2373</f>
        <v>0</v>
      </c>
      <c r="AI4745" s="112">
        <f>'Demand Input MP'!I2373</f>
        <v>0</v>
      </c>
      <c r="AJ4745" s="112">
        <f>'Demand Input MP'!J2373</f>
        <v>0</v>
      </c>
      <c r="AK4745" s="112">
        <f>'Demand Input MP'!K2373</f>
        <v>0</v>
      </c>
      <c r="AL4745" s="112">
        <f>'Demand Input MP'!L2373</f>
        <v>0</v>
      </c>
      <c r="AM4745" s="112">
        <f>'Demand Input MP'!M2373</f>
        <v>0</v>
      </c>
      <c r="AN4745" s="112">
        <f>'Demand Input MP'!N2373</f>
        <v>0</v>
      </c>
      <c r="AQ4745" t="str">
        <f>AQ4738</f>
        <v/>
      </c>
    </row>
    <row r="4746" spans="1:43" ht="14.25" customHeight="1" x14ac:dyDescent="0.25">
      <c r="A4746" s="1"/>
      <c r="B4746" s="122"/>
      <c r="C4746" s="122"/>
      <c r="D4746" s="122"/>
      <c r="E4746" s="122"/>
      <c r="F4746" s="122"/>
      <c r="G4746" s="122"/>
      <c r="H4746" s="122"/>
      <c r="I4746" s="122"/>
      <c r="J4746" s="122"/>
      <c r="K4746" s="122"/>
      <c r="L4746" s="122"/>
      <c r="M4746" s="122"/>
      <c r="N4746" s="122"/>
      <c r="O4746" s="122"/>
      <c r="P4746" s="122"/>
      <c r="Q4746" s="122"/>
      <c r="R4746" s="122"/>
      <c r="S4746" s="122"/>
      <c r="T4746" s="122"/>
      <c r="U4746" s="122"/>
      <c r="V4746" s="124" t="s">
        <v>94</v>
      </c>
      <c r="W4746" s="125">
        <f>IFERROR((1*MIN(MAX(X4740,0.5*IF(SUM('Run Rate History'!E477:AD477)&gt;0,(MEDIAN(IF(B4740:AA4740&gt;0,B4740:AA4740))+MEDIAN(IF('Run Rate History'!E477:AD477&gt;0,'Run Rate History'!E477:AD477)))/2,MEDIAN(IF(B4740:AA4740&gt;0,B4740:AA4740)))),2*IF(SUM('Run Rate History'!E477:AD477)&gt;0,(MEDIAN(IF(B4740:AA4740&gt;0,B4740:AA4740))+MEDIAN(IF('Run Rate History'!E477:AD477&gt;0,'Run Rate History'!E477:AD477)))/2,MEDIAN(IF(B4740:AA4740&gt;0,B4740:AA4740))))+2*MIN(MAX(Y4740,0.5*IF(SUM('Run Rate History'!E477:AD477)&gt;0,(MEDIAN(IF(B4740:AA4740&gt;0,B4740:AA4740))+MEDIAN(IF('Run Rate History'!E477:AD477&gt;0,'Run Rate History'!E477:AD477)))/2,MEDIAN(IF(B4740:AA4740&gt;0,B4740:AA4740)))),2*IF(SUM('Run Rate History'!E477:AD477)&gt;0,(MEDIAN(IF(B4740:AA4740&gt;0,B4740:AA4740))+MEDIAN(IF('Run Rate History'!E477:AD477&gt;0,'Run Rate History'!E477:AD477)))/2,MEDIAN(IF(B4740:AA4740&gt;0,B4740:AA4740))))+3*MIN(MAX(Z4740,0.5*IF(SUM('Run Rate History'!E477:AD477)&gt;0,(MEDIAN(IF(B4740:AA4740&gt;0,B4740:AA4740))+MEDIAN(IF('Run Rate History'!E477:AD477&gt;0,'Run Rate History'!E477:AD477)))/2,MEDIAN(IF(B4740:AA4740&gt;0,B4740:AA4740)))),2*IF(SUM('Run Rate History'!E477:AD477)&gt;0,(MEDIAN(IF(B4740:AA4740&gt;0,B4740:AA4740))+MEDIAN(IF('Run Rate History'!E477:AD477&gt;0,'Run Rate History'!E477:AD477)))/2,MEDIAN(IF(B4740:AA4740&gt;0,B4740:AA4740))))+4*MIN(MAX(AA4740,0.5*IF(SUM('Run Rate History'!E477:AD477)&gt;0,(MEDIAN(IF(B4740:AA4740&gt;0,B4740:AA4740))+MEDIAN(IF('Run Rate History'!E477:AD477&gt;0,'Run Rate History'!E477:AD477)))/2,MEDIAN(IF(B4740:AA4740&gt;0,B4740:AA4740)))),2*IF(SUM('Run Rate History'!E477:AD477)&gt;0,(MEDIAN(IF(B4740:AA4740&gt;0,B4740:AA4740))+MEDIAN(IF('Run Rate History'!E477:AD477&gt;0,'Run Rate History'!E477:AD477)))/2,MEDIAN(IF(B4740:AA4740&gt;0,B4740:AA4740)))))/10,0)</f>
        <v>4.9000000000000004</v>
      </c>
      <c r="X4746" s="129" t="s">
        <v>1174</v>
      </c>
      <c r="Y4746" s="130">
        <f>IFERROR(VLOOKUP(A4738,'Stanje zaliha'!A:E,5,FALSE()),0)</f>
        <v>156</v>
      </c>
      <c r="Z4746" s="131"/>
      <c r="AA4746" s="113" t="s">
        <v>1175</v>
      </c>
      <c r="AB4746" s="118">
        <f t="shared" ref="AB4746:AN4746" si="946">SUM(AB4742:AB4745)</f>
        <v>0</v>
      </c>
      <c r="AC4746" s="118">
        <f t="shared" si="946"/>
        <v>0</v>
      </c>
      <c r="AD4746" s="118">
        <f t="shared" si="946"/>
        <v>0</v>
      </c>
      <c r="AE4746" s="118">
        <f t="shared" si="946"/>
        <v>0</v>
      </c>
      <c r="AF4746" s="118">
        <f t="shared" si="946"/>
        <v>0</v>
      </c>
      <c r="AG4746" s="118">
        <f t="shared" si="946"/>
        <v>0</v>
      </c>
      <c r="AH4746" s="118">
        <f t="shared" si="946"/>
        <v>0</v>
      </c>
      <c r="AI4746" s="118">
        <f t="shared" si="946"/>
        <v>0</v>
      </c>
      <c r="AJ4746" s="118">
        <f t="shared" si="946"/>
        <v>0</v>
      </c>
      <c r="AK4746" s="118">
        <f t="shared" si="946"/>
        <v>0</v>
      </c>
      <c r="AL4746" s="118">
        <f t="shared" si="946"/>
        <v>0</v>
      </c>
      <c r="AM4746" s="118">
        <f t="shared" si="946"/>
        <v>0</v>
      </c>
      <c r="AN4746" s="118">
        <f t="shared" si="946"/>
        <v>0</v>
      </c>
      <c r="AQ4746" t="str">
        <f>AQ4738</f>
        <v/>
      </c>
    </row>
    <row r="4747" spans="1:43" ht="14.25" customHeight="1" x14ac:dyDescent="0.25">
      <c r="A4747" s="1"/>
      <c r="B4747" s="122"/>
      <c r="C4747" s="122"/>
      <c r="D4747" s="122"/>
      <c r="E4747" s="122"/>
      <c r="F4747" s="122"/>
      <c r="G4747" s="122"/>
      <c r="H4747" s="122"/>
      <c r="I4747" s="122"/>
      <c r="J4747" s="122"/>
      <c r="K4747" s="122"/>
      <c r="L4747" s="122"/>
      <c r="M4747" s="122"/>
      <c r="N4747" s="122"/>
      <c r="O4747" s="122"/>
      <c r="P4747" s="122"/>
      <c r="Q4747" s="122"/>
      <c r="R4747" s="122"/>
      <c r="S4747" s="122"/>
      <c r="T4747" s="122"/>
      <c r="U4747" s="122"/>
      <c r="V4747" s="124" t="s">
        <v>95</v>
      </c>
      <c r="W4747" s="125">
        <f>IFERROR(0.6*W4746+0.4*W4745,0)</f>
        <v>4.8452631578947365</v>
      </c>
      <c r="X4747" s="132" t="s">
        <v>1176</v>
      </c>
      <c r="Y4747" s="133">
        <f>IFERROR(SUMIF('Popis poslanih narudžbi'!A:A,A4738,'Popis poslanih narudžbi'!C:C),0)</f>
        <v>0</v>
      </c>
      <c r="Z4747" s="131"/>
      <c r="AA4747" s="134" t="s">
        <v>1177</v>
      </c>
      <c r="AB4747" s="118">
        <f t="shared" ref="AB4747:AN4747" si="947">AB4740+AB4746</f>
        <v>5</v>
      </c>
      <c r="AC4747" s="118">
        <f t="shared" si="947"/>
        <v>6</v>
      </c>
      <c r="AD4747" s="118">
        <f t="shared" si="947"/>
        <v>5</v>
      </c>
      <c r="AE4747" s="118">
        <f t="shared" si="947"/>
        <v>5</v>
      </c>
      <c r="AF4747" s="118">
        <f t="shared" si="947"/>
        <v>5</v>
      </c>
      <c r="AG4747" s="118">
        <f t="shared" si="947"/>
        <v>5</v>
      </c>
      <c r="AH4747" s="118">
        <f t="shared" si="947"/>
        <v>5</v>
      </c>
      <c r="AI4747" s="118">
        <f t="shared" si="947"/>
        <v>5</v>
      </c>
      <c r="AJ4747" s="118">
        <f t="shared" si="947"/>
        <v>5</v>
      </c>
      <c r="AK4747" s="118">
        <f t="shared" si="947"/>
        <v>5</v>
      </c>
      <c r="AL4747" s="118">
        <f t="shared" si="947"/>
        <v>5</v>
      </c>
      <c r="AM4747" s="118">
        <f t="shared" si="947"/>
        <v>5</v>
      </c>
      <c r="AN4747" s="118">
        <f t="shared" si="947"/>
        <v>5</v>
      </c>
      <c r="AQ4747" t="str">
        <f>AQ4738</f>
        <v/>
      </c>
    </row>
    <row r="4748" spans="1:43" ht="14.25" customHeight="1" x14ac:dyDescent="0.25">
      <c r="A4748" s="107" t="str">
        <f>'Run Rate'!A478</f>
        <v>ON00278</v>
      </c>
      <c r="B4748" s="135" t="str">
        <f>'Run Rate'!B478</f>
        <v>Serious Mass 2,73kg Strawberry</v>
      </c>
      <c r="C4748" s="135" t="str">
        <f>'Run Rate'!C478</f>
        <v>SPORTSKA PREHRANA</v>
      </c>
      <c r="D4748" s="135" t="str">
        <f>'Run Rate'!D478</f>
        <v>03 BRONZE</v>
      </c>
      <c r="E4748" s="122"/>
      <c r="F4748" s="122"/>
      <c r="G4748" s="122"/>
      <c r="H4748" s="122"/>
      <c r="I4748" s="122"/>
      <c r="J4748" s="122"/>
      <c r="K4748" s="122"/>
      <c r="L4748" s="122"/>
      <c r="M4748" s="122"/>
      <c r="N4748" s="122"/>
      <c r="O4748" s="122"/>
      <c r="P4748" s="122"/>
      <c r="Q4748" s="122"/>
      <c r="R4748" s="122"/>
      <c r="S4748" s="122"/>
      <c r="T4748" s="122"/>
      <c r="U4748" s="122"/>
      <c r="V4748" s="122"/>
      <c r="W4748" s="122"/>
      <c r="X4748" s="122"/>
      <c r="Y4748" s="122"/>
      <c r="Z4748" s="122"/>
      <c r="AA4748" s="122"/>
      <c r="AB4748" s="122"/>
      <c r="AC4748" s="122"/>
      <c r="AD4748" s="122"/>
      <c r="AE4748" s="122"/>
      <c r="AF4748" s="122"/>
      <c r="AG4748" s="122"/>
      <c r="AH4748" s="122"/>
      <c r="AI4748" s="122"/>
      <c r="AJ4748" s="122"/>
      <c r="AK4748" s="122"/>
      <c r="AL4748" s="122"/>
      <c r="AM4748" s="122"/>
      <c r="AN4748" s="122"/>
      <c r="AQ4748" t="str">
        <f>IF(AND(OR($B$1="ALL",$B$1=C4748),OR($E$1="ALL",$E$1=D4748),OR($B$2="ALL",$B$2=A4748),OR($E$2="ALL",IFERROR(SEARCH($E$2,B4748),0)&gt;0)),"MATCH","")</f>
        <v/>
      </c>
    </row>
    <row r="4749" spans="1:43" ht="14.25" customHeight="1" x14ac:dyDescent="0.25">
      <c r="A4749" s="108" t="s">
        <v>1137</v>
      </c>
      <c r="B4749" s="136" t="s">
        <v>1138</v>
      </c>
      <c r="C4749" s="136" t="s">
        <v>1139</v>
      </c>
      <c r="D4749" s="136" t="s">
        <v>1140</v>
      </c>
      <c r="E4749" s="136" t="s">
        <v>1141</v>
      </c>
      <c r="F4749" s="136" t="s">
        <v>1142</v>
      </c>
      <c r="G4749" s="136" t="s">
        <v>1143</v>
      </c>
      <c r="H4749" s="136" t="s">
        <v>1144</v>
      </c>
      <c r="I4749" s="136" t="s">
        <v>1145</v>
      </c>
      <c r="J4749" s="136" t="s">
        <v>1146</v>
      </c>
      <c r="K4749" s="136" t="s">
        <v>1147</v>
      </c>
      <c r="L4749" s="136" t="s">
        <v>1148</v>
      </c>
      <c r="M4749" s="136" t="s">
        <v>1149</v>
      </c>
      <c r="N4749" s="136" t="s">
        <v>1150</v>
      </c>
      <c r="O4749" s="136" t="s">
        <v>1151</v>
      </c>
      <c r="P4749" s="136" t="s">
        <v>1152</v>
      </c>
      <c r="Q4749" s="136" t="s">
        <v>1153</v>
      </c>
      <c r="R4749" s="136" t="s">
        <v>1154</v>
      </c>
      <c r="S4749" s="136" t="s">
        <v>1155</v>
      </c>
      <c r="T4749" s="136" t="s">
        <v>1156</v>
      </c>
      <c r="U4749" s="136" t="s">
        <v>1157</v>
      </c>
      <c r="V4749" s="136" t="s">
        <v>1158</v>
      </c>
      <c r="W4749" s="136" t="s">
        <v>1159</v>
      </c>
      <c r="X4749" s="136" t="s">
        <v>1160</v>
      </c>
      <c r="Y4749" s="136" t="s">
        <v>1161</v>
      </c>
      <c r="Z4749" s="136" t="s">
        <v>1162</v>
      </c>
      <c r="AA4749" s="136" t="s">
        <v>1163</v>
      </c>
      <c r="AB4749" s="137" t="s">
        <v>156</v>
      </c>
      <c r="AC4749" s="137" t="s">
        <v>157</v>
      </c>
      <c r="AD4749" s="137" t="s">
        <v>158</v>
      </c>
      <c r="AE4749" s="137" t="s">
        <v>139</v>
      </c>
      <c r="AF4749" s="138" t="s">
        <v>140</v>
      </c>
      <c r="AG4749" s="138" t="s">
        <v>141</v>
      </c>
      <c r="AH4749" s="138" t="s">
        <v>142</v>
      </c>
      <c r="AI4749" s="138" t="s">
        <v>143</v>
      </c>
      <c r="AJ4749" s="139" t="s">
        <v>144</v>
      </c>
      <c r="AK4749" s="139" t="s">
        <v>145</v>
      </c>
      <c r="AL4749" s="139" t="s">
        <v>146</v>
      </c>
      <c r="AM4749" s="140" t="s">
        <v>147</v>
      </c>
      <c r="AN4749" s="140" t="s">
        <v>148</v>
      </c>
      <c r="AQ4749" t="str">
        <f>AQ4748</f>
        <v/>
      </c>
    </row>
    <row r="4750" spans="1:43" ht="14.25" customHeight="1" x14ac:dyDescent="0.25">
      <c r="A4750" s="99" t="s">
        <v>1164</v>
      </c>
      <c r="B4750" s="112">
        <f>'Run Rate'!E478</f>
        <v>5</v>
      </c>
      <c r="C4750" s="112">
        <f>'Run Rate'!F478</f>
        <v>7</v>
      </c>
      <c r="D4750" s="112">
        <f>'Run Rate'!G478</f>
        <v>4</v>
      </c>
      <c r="E4750" s="112">
        <f>'Run Rate'!H478</f>
        <v>4</v>
      </c>
      <c r="F4750" s="112">
        <f>'Run Rate'!I478</f>
        <v>3</v>
      </c>
      <c r="G4750" s="112">
        <f>'Run Rate'!J478</f>
        <v>5</v>
      </c>
      <c r="H4750" s="112">
        <f>'Run Rate'!K478</f>
        <v>1</v>
      </c>
      <c r="I4750" s="112">
        <f>'Run Rate'!L478</f>
        <v>3</v>
      </c>
      <c r="J4750" s="112">
        <f>'Run Rate'!M478</f>
        <v>1</v>
      </c>
      <c r="K4750" s="112">
        <f>'Run Rate'!N478</f>
        <v>1</v>
      </c>
      <c r="L4750" s="112">
        <f>'Run Rate'!O478</f>
        <v>2</v>
      </c>
      <c r="M4750" s="112">
        <f>'Run Rate'!P478</f>
        <v>7</v>
      </c>
      <c r="N4750" s="112">
        <f>'Run Rate'!Q478</f>
        <v>6</v>
      </c>
      <c r="O4750" s="112">
        <f>'Run Rate'!R478</f>
        <v>0</v>
      </c>
      <c r="P4750" s="112">
        <f>'Run Rate'!S478</f>
        <v>1</v>
      </c>
      <c r="Q4750" s="112">
        <f>'Run Rate'!T478</f>
        <v>3</v>
      </c>
      <c r="R4750" s="112">
        <f>'Run Rate'!U478</f>
        <v>2</v>
      </c>
      <c r="S4750" s="112">
        <f>'Run Rate'!V478</f>
        <v>0</v>
      </c>
      <c r="T4750" s="112">
        <f>'Run Rate'!W478</f>
        <v>3</v>
      </c>
      <c r="U4750" s="112">
        <f>'Run Rate'!X478</f>
        <v>3</v>
      </c>
      <c r="V4750" s="112">
        <f>'Run Rate'!Y478</f>
        <v>3</v>
      </c>
      <c r="W4750" s="112">
        <f>'Run Rate'!Z478</f>
        <v>6</v>
      </c>
      <c r="X4750" s="112">
        <f>'Run Rate'!AA478</f>
        <v>3</v>
      </c>
      <c r="Y4750" s="112">
        <f>'Run Rate'!AB478</f>
        <v>4</v>
      </c>
      <c r="Z4750" s="112">
        <f>'Run Rate'!AC478</f>
        <v>4</v>
      </c>
      <c r="AA4750" s="112">
        <f>'Run Rate'!AD478</f>
        <v>2</v>
      </c>
      <c r="AB4750" s="113">
        <v>3</v>
      </c>
      <c r="AC4750" s="112">
        <v>3</v>
      </c>
      <c r="AD4750" s="112">
        <v>3</v>
      </c>
      <c r="AE4750" s="112">
        <v>3</v>
      </c>
      <c r="AF4750" s="112">
        <v>3</v>
      </c>
      <c r="AG4750" s="112">
        <v>3</v>
      </c>
      <c r="AH4750" s="112">
        <v>3</v>
      </c>
      <c r="AI4750" s="112">
        <v>3</v>
      </c>
      <c r="AJ4750" s="112">
        <v>3</v>
      </c>
      <c r="AK4750" s="112">
        <v>3</v>
      </c>
      <c r="AL4750" s="112">
        <v>3</v>
      </c>
      <c r="AM4750" s="112">
        <v>3</v>
      </c>
      <c r="AN4750" s="112">
        <v>3</v>
      </c>
      <c r="AQ4750" t="str">
        <f>AQ4748</f>
        <v/>
      </c>
    </row>
    <row r="4751" spans="1:43" ht="14.25" customHeight="1" x14ac:dyDescent="0.25">
      <c r="A4751" s="99" t="s">
        <v>1165</v>
      </c>
      <c r="B4751" s="114"/>
      <c r="C4751" s="114"/>
      <c r="D4751" s="114"/>
      <c r="E4751" s="114"/>
      <c r="F4751" s="114"/>
      <c r="G4751" s="114"/>
      <c r="H4751" s="114"/>
      <c r="I4751" s="114"/>
      <c r="J4751" s="114"/>
      <c r="K4751" s="114"/>
      <c r="L4751" s="114"/>
      <c r="M4751" s="114"/>
      <c r="N4751" s="114"/>
      <c r="O4751" s="114"/>
      <c r="P4751" s="114"/>
      <c r="Q4751" s="114"/>
      <c r="R4751" s="114"/>
      <c r="S4751" s="114"/>
      <c r="T4751" s="114"/>
      <c r="U4751" s="114"/>
      <c r="V4751" s="114"/>
      <c r="W4751" s="115"/>
      <c r="X4751" s="115"/>
      <c r="Y4751" s="115"/>
      <c r="Z4751" s="115"/>
      <c r="AA4751" s="112" t="s">
        <v>1166</v>
      </c>
      <c r="AB4751" s="113"/>
      <c r="AC4751" s="112"/>
      <c r="AD4751" s="112"/>
      <c r="AE4751" s="112"/>
      <c r="AF4751" s="112"/>
      <c r="AG4751" s="112"/>
      <c r="AH4751" s="112"/>
      <c r="AI4751" s="112"/>
      <c r="AJ4751" s="112"/>
      <c r="AK4751" s="112"/>
      <c r="AL4751" s="112"/>
      <c r="AM4751" s="112"/>
      <c r="AN4751" s="112"/>
      <c r="AQ4751" t="str">
        <f>AQ4748</f>
        <v/>
      </c>
    </row>
    <row r="4752" spans="1:43" ht="14.25" customHeight="1" x14ac:dyDescent="0.25">
      <c r="A4752" s="99" t="s">
        <v>1167</v>
      </c>
      <c r="B4752" s="114"/>
      <c r="C4752" s="114"/>
      <c r="D4752" s="114"/>
      <c r="E4752" s="114"/>
      <c r="F4752" s="114"/>
      <c r="G4752" s="114"/>
      <c r="H4752" s="114"/>
      <c r="I4752" s="114"/>
      <c r="J4752" s="114"/>
      <c r="K4752" s="114"/>
      <c r="L4752" s="114"/>
      <c r="M4752" s="114"/>
      <c r="N4752" s="114"/>
      <c r="O4752" s="114"/>
      <c r="P4752" s="114"/>
      <c r="Q4752" s="114"/>
      <c r="R4752" s="114"/>
      <c r="S4752" s="114"/>
      <c r="T4752" s="114"/>
      <c r="U4752" s="114"/>
      <c r="V4752" s="114"/>
      <c r="W4752" s="115"/>
      <c r="X4752" s="116"/>
      <c r="Y4752" s="117"/>
      <c r="Z4752" s="115"/>
      <c r="AA4752" s="112" t="s">
        <v>1168</v>
      </c>
      <c r="AB4752" s="113">
        <f>'Demand Input VP'!B2379</f>
        <v>0</v>
      </c>
      <c r="AC4752" s="112">
        <f>'Demand Input VP'!C2379</f>
        <v>0</v>
      </c>
      <c r="AD4752" s="112">
        <f>'Demand Input VP'!D2379</f>
        <v>0</v>
      </c>
      <c r="AE4752" s="112">
        <f>'Demand Input VP'!E2379</f>
        <v>0</v>
      </c>
      <c r="AF4752" s="112">
        <f>'Demand Input VP'!F2379</f>
        <v>0</v>
      </c>
      <c r="AG4752" s="112">
        <f>'Demand Input VP'!G2379</f>
        <v>0</v>
      </c>
      <c r="AH4752" s="112">
        <f>'Demand Input VP'!H2379</f>
        <v>0</v>
      </c>
      <c r="AI4752" s="112">
        <f>'Demand Input VP'!I2379</f>
        <v>0</v>
      </c>
      <c r="AJ4752" s="112">
        <f>'Demand Input VP'!J2379</f>
        <v>0</v>
      </c>
      <c r="AK4752" s="112">
        <f>'Demand Input VP'!K2379</f>
        <v>0</v>
      </c>
      <c r="AL4752" s="112">
        <f>'Demand Input VP'!L2379</f>
        <v>0</v>
      </c>
      <c r="AM4752" s="112">
        <f>'Demand Input VP'!M2379</f>
        <v>0</v>
      </c>
      <c r="AN4752" s="112">
        <f>'Demand Input VP'!N2379</f>
        <v>0</v>
      </c>
      <c r="AQ4752" t="str">
        <f>AQ4748</f>
        <v/>
      </c>
    </row>
    <row r="4753" spans="1:43" ht="14.25" customHeight="1" x14ac:dyDescent="0.25">
      <c r="A4753" s="99" t="s">
        <v>1169</v>
      </c>
      <c r="B4753" s="118"/>
      <c r="C4753" s="118"/>
      <c r="D4753" s="118"/>
      <c r="E4753" s="118"/>
      <c r="F4753" s="118"/>
      <c r="G4753" s="118"/>
      <c r="H4753" s="118"/>
      <c r="I4753" s="118"/>
      <c r="J4753" s="118"/>
      <c r="K4753" s="118"/>
      <c r="L4753" s="118"/>
      <c r="M4753" s="118"/>
      <c r="N4753" s="118"/>
      <c r="O4753" s="118"/>
      <c r="P4753" s="118"/>
      <c r="Q4753" s="118"/>
      <c r="R4753" s="118"/>
      <c r="S4753" s="118"/>
      <c r="T4753" s="118"/>
      <c r="U4753" s="118"/>
      <c r="V4753" s="118"/>
      <c r="W4753" s="115"/>
      <c r="X4753" s="116"/>
      <c r="Y4753" s="117"/>
      <c r="Z4753" s="119"/>
      <c r="AA4753" s="120" t="s">
        <v>1170</v>
      </c>
      <c r="AB4753" s="121">
        <f>'Demand Input VP'!B2378</f>
        <v>0</v>
      </c>
      <c r="AC4753" s="120">
        <f>'Demand Input VP'!C2378</f>
        <v>0</v>
      </c>
      <c r="AD4753" s="120">
        <f>'Demand Input VP'!D2378</f>
        <v>0</v>
      </c>
      <c r="AE4753" s="120">
        <f>'Demand Input VP'!E2378</f>
        <v>0</v>
      </c>
      <c r="AF4753" s="120">
        <f>'Demand Input VP'!F2378</f>
        <v>0</v>
      </c>
      <c r="AG4753" s="120">
        <f>'Demand Input VP'!G2378</f>
        <v>0</v>
      </c>
      <c r="AH4753" s="120">
        <f>'Demand Input VP'!H2378</f>
        <v>0</v>
      </c>
      <c r="AI4753" s="120">
        <f>'Demand Input VP'!I2378</f>
        <v>0</v>
      </c>
      <c r="AJ4753" s="120">
        <f>'Demand Input VP'!J2378</f>
        <v>0</v>
      </c>
      <c r="AK4753" s="120">
        <f>'Demand Input VP'!K2378</f>
        <v>0</v>
      </c>
      <c r="AL4753" s="120">
        <f>'Demand Input VP'!L2378</f>
        <v>0</v>
      </c>
      <c r="AM4753" s="120">
        <f>'Demand Input VP'!M2378</f>
        <v>0</v>
      </c>
      <c r="AN4753" s="120">
        <f>'Demand Input VP'!N2378</f>
        <v>0</v>
      </c>
      <c r="AQ4753" t="str">
        <f>AQ4748</f>
        <v/>
      </c>
    </row>
    <row r="4754" spans="1:43" ht="14.25" customHeight="1" x14ac:dyDescent="0.25">
      <c r="A4754" s="1"/>
      <c r="B4754" s="122"/>
      <c r="C4754" s="122"/>
      <c r="D4754" s="122"/>
      <c r="E4754" s="122"/>
      <c r="F4754" s="122"/>
      <c r="G4754" s="122"/>
      <c r="H4754" s="122"/>
      <c r="I4754" s="122"/>
      <c r="J4754" s="122"/>
      <c r="K4754" s="122"/>
      <c r="L4754" s="122"/>
      <c r="M4754" s="122"/>
      <c r="N4754" s="122"/>
      <c r="O4754" s="122"/>
      <c r="P4754" s="122"/>
      <c r="Q4754" s="122"/>
      <c r="R4754" s="122"/>
      <c r="S4754" s="122"/>
      <c r="T4754" s="122"/>
      <c r="U4754" s="122"/>
      <c r="V4754" s="122"/>
      <c r="W4754" s="123"/>
      <c r="X4754" s="116"/>
      <c r="Y4754" s="117"/>
      <c r="Z4754" s="123"/>
      <c r="AA4754" s="112" t="s">
        <v>1171</v>
      </c>
      <c r="AB4754" s="113">
        <f>'Demand Input MP'!B2379</f>
        <v>0</v>
      </c>
      <c r="AC4754" s="112">
        <f>'Demand Input MP'!C2379</f>
        <v>0</v>
      </c>
      <c r="AD4754" s="112">
        <f>'Demand Input MP'!D2379</f>
        <v>0</v>
      </c>
      <c r="AE4754" s="112">
        <f>'Demand Input MP'!E2379</f>
        <v>0</v>
      </c>
      <c r="AF4754" s="112">
        <f>'Demand Input MP'!F2379</f>
        <v>0</v>
      </c>
      <c r="AG4754" s="112">
        <f>'Demand Input MP'!G2379</f>
        <v>0</v>
      </c>
      <c r="AH4754" s="112">
        <f>'Demand Input MP'!H2379</f>
        <v>0</v>
      </c>
      <c r="AI4754" s="112">
        <f>'Demand Input MP'!I2379</f>
        <v>0</v>
      </c>
      <c r="AJ4754" s="112">
        <f>'Demand Input MP'!J2379</f>
        <v>0</v>
      </c>
      <c r="AK4754" s="112">
        <f>'Demand Input MP'!K2379</f>
        <v>0</v>
      </c>
      <c r="AL4754" s="112">
        <f>'Demand Input MP'!L2379</f>
        <v>0</v>
      </c>
      <c r="AM4754" s="112">
        <f>'Demand Input MP'!M2379</f>
        <v>0</v>
      </c>
      <c r="AN4754" s="112">
        <f>'Demand Input MP'!N2379</f>
        <v>0</v>
      </c>
      <c r="AQ4754" t="str">
        <f>AQ4748</f>
        <v/>
      </c>
    </row>
    <row r="4755" spans="1:43" ht="14.25" customHeight="1" x14ac:dyDescent="0.25">
      <c r="A4755" s="1"/>
      <c r="B4755" s="122"/>
      <c r="C4755" s="122"/>
      <c r="D4755" s="122"/>
      <c r="E4755" s="122"/>
      <c r="F4755" s="122"/>
      <c r="G4755" s="122"/>
      <c r="H4755" s="122"/>
      <c r="I4755" s="122"/>
      <c r="J4755" s="122"/>
      <c r="K4755" s="122"/>
      <c r="L4755" s="122"/>
      <c r="M4755" s="122"/>
      <c r="N4755" s="122"/>
      <c r="O4755" s="122"/>
      <c r="P4755" s="122"/>
      <c r="Q4755" s="122"/>
      <c r="R4755" s="122"/>
      <c r="S4755" s="122"/>
      <c r="T4755" s="122"/>
      <c r="U4755" s="122"/>
      <c r="V4755" s="124" t="s">
        <v>91</v>
      </c>
      <c r="W4755" s="125">
        <f>IFERROR(IF(SUM('Run Rate History'!E478:AD478)&gt;0,(SUMPRODUCT((B4750:AA4750&gt;=PERCENTILE(B4750:AA4750,0.1))*(B4750:AA4750&lt;=PERCENTILE(B4750:AA4750,0.9))*B4750:AA4750)+SUMPRODUCT(('Run Rate History'!E478:AD478&gt;=PERCENTILE(B4750:AA4750,0.1))*('Run Rate History'!E478:AD478&lt;=PERCENTILE(B4750:AA4750,0.9))*'Run Rate History'!E478:AD478))/(SUMPRODUCT((B4750:AA4750&gt;=PERCENTILE(B4750:AA4750,0.1))*(B4750:AA4750&lt;=PERCENTILE(B4750:AA4750,0.9))*1)+SUMPRODUCT(('Run Rate History'!E478:AD478&gt;=PERCENTILE(B4750:AA4750,0.1))*('Run Rate History'!E478:AD478&lt;=PERCENTILE(B4750:AA4750,0.9))*1)),TRIMMEAN(B4750:AA4750,0.15)),0)</f>
        <v>3.7619047619047619</v>
      </c>
      <c r="X4755" s="126" t="s">
        <v>1172</v>
      </c>
      <c r="Y4755" s="127">
        <f>SUM(B4750:AA4750)/26</f>
        <v>3.1923076923076925</v>
      </c>
      <c r="Z4755" s="128"/>
      <c r="AA4755" s="112" t="s">
        <v>1173</v>
      </c>
      <c r="AB4755" s="113">
        <f>'Demand Input MP'!B2378</f>
        <v>0</v>
      </c>
      <c r="AC4755" s="112">
        <f>'Demand Input MP'!C2378</f>
        <v>0</v>
      </c>
      <c r="AD4755" s="112">
        <f>'Demand Input MP'!D2378</f>
        <v>0</v>
      </c>
      <c r="AE4755" s="112">
        <f>'Demand Input MP'!E2378</f>
        <v>0</v>
      </c>
      <c r="AF4755" s="112">
        <f>'Demand Input MP'!F2378</f>
        <v>0</v>
      </c>
      <c r="AG4755" s="112">
        <f>'Demand Input MP'!G2378</f>
        <v>0</v>
      </c>
      <c r="AH4755" s="112">
        <f>'Demand Input MP'!H2378</f>
        <v>0</v>
      </c>
      <c r="AI4755" s="112">
        <f>'Demand Input MP'!I2378</f>
        <v>0</v>
      </c>
      <c r="AJ4755" s="112">
        <f>'Demand Input MP'!J2378</f>
        <v>0</v>
      </c>
      <c r="AK4755" s="112">
        <f>'Demand Input MP'!K2378</f>
        <v>0</v>
      </c>
      <c r="AL4755" s="112">
        <f>'Demand Input MP'!L2378</f>
        <v>0</v>
      </c>
      <c r="AM4755" s="112">
        <f>'Demand Input MP'!M2378</f>
        <v>0</v>
      </c>
      <c r="AN4755" s="112">
        <f>'Demand Input MP'!N2378</f>
        <v>0</v>
      </c>
      <c r="AQ4755" t="str">
        <f>AQ4748</f>
        <v/>
      </c>
    </row>
    <row r="4756" spans="1:43" ht="14.25" customHeight="1" x14ac:dyDescent="0.25">
      <c r="A4756" s="1"/>
      <c r="B4756" s="122"/>
      <c r="C4756" s="122"/>
      <c r="D4756" s="122"/>
      <c r="E4756" s="122"/>
      <c r="F4756" s="122"/>
      <c r="G4756" s="122"/>
      <c r="H4756" s="122"/>
      <c r="I4756" s="122"/>
      <c r="J4756" s="122"/>
      <c r="K4756" s="122"/>
      <c r="L4756" s="122"/>
      <c r="M4756" s="122"/>
      <c r="N4756" s="122"/>
      <c r="O4756" s="122"/>
      <c r="P4756" s="122"/>
      <c r="Q4756" s="122"/>
      <c r="R4756" s="122"/>
      <c r="S4756" s="122"/>
      <c r="T4756" s="122"/>
      <c r="U4756" s="122"/>
      <c r="V4756" s="124" t="s">
        <v>94</v>
      </c>
      <c r="W4756" s="125">
        <f>IFERROR((1*MIN(MAX(X4750,0.5*IF(SUM('Run Rate History'!E478:AD478)&gt;0,(MEDIAN(IF(B4750:AA4750&gt;0,B4750:AA4750))+MEDIAN(IF('Run Rate History'!E478:AD478&gt;0,'Run Rate History'!E478:AD478)))/2,MEDIAN(IF(B4750:AA4750&gt;0,B4750:AA4750)))),2*IF(SUM('Run Rate History'!E478:AD478)&gt;0,(MEDIAN(IF(B4750:AA4750&gt;0,B4750:AA4750))+MEDIAN(IF('Run Rate History'!E478:AD478&gt;0,'Run Rate History'!E478:AD478)))/2,MEDIAN(IF(B4750:AA4750&gt;0,B4750:AA4750))))+2*MIN(MAX(Y4750,0.5*IF(SUM('Run Rate History'!E478:AD478)&gt;0,(MEDIAN(IF(B4750:AA4750&gt;0,B4750:AA4750))+MEDIAN(IF('Run Rate History'!E478:AD478&gt;0,'Run Rate History'!E478:AD478)))/2,MEDIAN(IF(B4750:AA4750&gt;0,B4750:AA4750)))),2*IF(SUM('Run Rate History'!E478:AD478)&gt;0,(MEDIAN(IF(B4750:AA4750&gt;0,B4750:AA4750))+MEDIAN(IF('Run Rate History'!E478:AD478&gt;0,'Run Rate History'!E478:AD478)))/2,MEDIAN(IF(B4750:AA4750&gt;0,B4750:AA4750))))+3*MIN(MAX(Z4750,0.5*IF(SUM('Run Rate History'!E478:AD478)&gt;0,(MEDIAN(IF(B4750:AA4750&gt;0,B4750:AA4750))+MEDIAN(IF('Run Rate History'!E478:AD478&gt;0,'Run Rate History'!E478:AD478)))/2,MEDIAN(IF(B4750:AA4750&gt;0,B4750:AA4750)))),2*IF(SUM('Run Rate History'!E478:AD478)&gt;0,(MEDIAN(IF(B4750:AA4750&gt;0,B4750:AA4750))+MEDIAN(IF('Run Rate History'!E478:AD478&gt;0,'Run Rate History'!E478:AD478)))/2,MEDIAN(IF(B4750:AA4750&gt;0,B4750:AA4750))))+4*MIN(MAX(AA4750,0.5*IF(SUM('Run Rate History'!E478:AD478)&gt;0,(MEDIAN(IF(B4750:AA4750&gt;0,B4750:AA4750))+MEDIAN(IF('Run Rate History'!E478:AD478&gt;0,'Run Rate History'!E478:AD478)))/2,MEDIAN(IF(B4750:AA4750&gt;0,B4750:AA4750)))),2*IF(SUM('Run Rate History'!E478:AD478)&gt;0,(MEDIAN(IF(B4750:AA4750&gt;0,B4750:AA4750))+MEDIAN(IF('Run Rate History'!E478:AD478&gt;0,'Run Rate History'!E478:AD478)))/2,MEDIAN(IF(B4750:AA4750&gt;0,B4750:AA4750)))))/10,0)</f>
        <v>3.1</v>
      </c>
      <c r="X4756" s="129" t="s">
        <v>1174</v>
      </c>
      <c r="Y4756" s="130">
        <f>IFERROR(VLOOKUP(A4748,'Stanje zaliha'!A:E,5,FALSE()),0)</f>
        <v>34</v>
      </c>
      <c r="Z4756" s="131"/>
      <c r="AA4756" s="113" t="s">
        <v>1175</v>
      </c>
      <c r="AB4756" s="118">
        <f t="shared" ref="AB4756:AN4756" si="948">SUM(AB4752:AB4755)</f>
        <v>0</v>
      </c>
      <c r="AC4756" s="118">
        <f t="shared" si="948"/>
        <v>0</v>
      </c>
      <c r="AD4756" s="118">
        <f t="shared" si="948"/>
        <v>0</v>
      </c>
      <c r="AE4756" s="118">
        <f t="shared" si="948"/>
        <v>0</v>
      </c>
      <c r="AF4756" s="118">
        <f t="shared" si="948"/>
        <v>0</v>
      </c>
      <c r="AG4756" s="118">
        <f t="shared" si="948"/>
        <v>0</v>
      </c>
      <c r="AH4756" s="118">
        <f t="shared" si="948"/>
        <v>0</v>
      </c>
      <c r="AI4756" s="118">
        <f t="shared" si="948"/>
        <v>0</v>
      </c>
      <c r="AJ4756" s="118">
        <f t="shared" si="948"/>
        <v>0</v>
      </c>
      <c r="AK4756" s="118">
        <f t="shared" si="948"/>
        <v>0</v>
      </c>
      <c r="AL4756" s="118">
        <f t="shared" si="948"/>
        <v>0</v>
      </c>
      <c r="AM4756" s="118">
        <f t="shared" si="948"/>
        <v>0</v>
      </c>
      <c r="AN4756" s="118">
        <f t="shared" si="948"/>
        <v>0</v>
      </c>
      <c r="AQ4756" t="str">
        <f>AQ4748</f>
        <v/>
      </c>
    </row>
    <row r="4757" spans="1:43" ht="14.25" customHeight="1" x14ac:dyDescent="0.25">
      <c r="A4757" s="1"/>
      <c r="B4757" s="122"/>
      <c r="C4757" s="122"/>
      <c r="D4757" s="122"/>
      <c r="E4757" s="122"/>
      <c r="F4757" s="122"/>
      <c r="G4757" s="122"/>
      <c r="H4757" s="122"/>
      <c r="I4757" s="122"/>
      <c r="J4757" s="122"/>
      <c r="K4757" s="122"/>
      <c r="L4757" s="122"/>
      <c r="M4757" s="122"/>
      <c r="N4757" s="122"/>
      <c r="O4757" s="122"/>
      <c r="P4757" s="122"/>
      <c r="Q4757" s="122"/>
      <c r="R4757" s="122"/>
      <c r="S4757" s="122"/>
      <c r="T4757" s="122"/>
      <c r="U4757" s="122"/>
      <c r="V4757" s="124" t="s">
        <v>95</v>
      </c>
      <c r="W4757" s="125">
        <f>IFERROR(0.6*W4756+0.4*W4755,0)</f>
        <v>3.3647619047619046</v>
      </c>
      <c r="X4757" s="132" t="s">
        <v>1176</v>
      </c>
      <c r="Y4757" s="133">
        <f>IFERROR(SUMIF('Popis poslanih narudžbi'!A:A,A4748,'Popis poslanih narudžbi'!C:C),0)</f>
        <v>0</v>
      </c>
      <c r="Z4757" s="131"/>
      <c r="AA4757" s="134" t="s">
        <v>1177</v>
      </c>
      <c r="AB4757" s="118">
        <f t="shared" ref="AB4757:AN4757" si="949">AB4750+AB4756</f>
        <v>3</v>
      </c>
      <c r="AC4757" s="118">
        <f t="shared" si="949"/>
        <v>3</v>
      </c>
      <c r="AD4757" s="118">
        <f t="shared" si="949"/>
        <v>3</v>
      </c>
      <c r="AE4757" s="118">
        <f t="shared" si="949"/>
        <v>3</v>
      </c>
      <c r="AF4757" s="118">
        <f t="shared" si="949"/>
        <v>3</v>
      </c>
      <c r="AG4757" s="118">
        <f t="shared" si="949"/>
        <v>3</v>
      </c>
      <c r="AH4757" s="118">
        <f t="shared" si="949"/>
        <v>3</v>
      </c>
      <c r="AI4757" s="118">
        <f t="shared" si="949"/>
        <v>3</v>
      </c>
      <c r="AJ4757" s="118">
        <f t="shared" si="949"/>
        <v>3</v>
      </c>
      <c r="AK4757" s="118">
        <f t="shared" si="949"/>
        <v>3</v>
      </c>
      <c r="AL4757" s="118">
        <f t="shared" si="949"/>
        <v>3</v>
      </c>
      <c r="AM4757" s="118">
        <f t="shared" si="949"/>
        <v>3</v>
      </c>
      <c r="AN4757" s="118">
        <f t="shared" si="949"/>
        <v>3</v>
      </c>
      <c r="AQ4757" t="str">
        <f>AQ4748</f>
        <v/>
      </c>
    </row>
    <row r="4758" spans="1:43" ht="14.25" customHeight="1" x14ac:dyDescent="0.25">
      <c r="A4758" s="107" t="str">
        <f>'Run Rate'!A479</f>
        <v>ATC06629</v>
      </c>
      <c r="B4758" s="135" t="str">
        <f>'Run Rate'!B479</f>
        <v>Latex mini band 250x50x0,4mm crvena Atleticore</v>
      </c>
      <c r="C4758" s="135" t="str">
        <f>'Run Rate'!C479</f>
        <v>FITNESS OPREMA</v>
      </c>
      <c r="D4758" s="135" t="str">
        <f>'Run Rate'!D479</f>
        <v>03 BRONZE</v>
      </c>
      <c r="E4758" s="122"/>
      <c r="F4758" s="122"/>
      <c r="G4758" s="122"/>
      <c r="H4758" s="122"/>
      <c r="I4758" s="122"/>
      <c r="J4758" s="122"/>
      <c r="K4758" s="122"/>
      <c r="L4758" s="122"/>
      <c r="M4758" s="122"/>
      <c r="N4758" s="122"/>
      <c r="O4758" s="122"/>
      <c r="P4758" s="122"/>
      <c r="Q4758" s="122"/>
      <c r="R4758" s="122"/>
      <c r="S4758" s="122"/>
      <c r="T4758" s="122"/>
      <c r="U4758" s="122"/>
      <c r="V4758" s="122"/>
      <c r="W4758" s="122"/>
      <c r="X4758" s="122"/>
      <c r="Y4758" s="122"/>
      <c r="Z4758" s="122"/>
      <c r="AA4758" s="122"/>
      <c r="AB4758" s="122"/>
      <c r="AC4758" s="122"/>
      <c r="AD4758" s="122"/>
      <c r="AE4758" s="122"/>
      <c r="AF4758" s="122"/>
      <c r="AG4758" s="122"/>
      <c r="AH4758" s="122"/>
      <c r="AI4758" s="122"/>
      <c r="AJ4758" s="122"/>
      <c r="AK4758" s="122"/>
      <c r="AL4758" s="122"/>
      <c r="AM4758" s="122"/>
      <c r="AN4758" s="122"/>
      <c r="AQ4758" t="str">
        <f>IF(AND(OR($B$1="ALL",$B$1=C4758),OR($E$1="ALL",$E$1=D4758),OR($B$2="ALL",$B$2=A4758),OR($E$2="ALL",IFERROR(SEARCH($E$2,B4758),0)&gt;0)),"MATCH","")</f>
        <v/>
      </c>
    </row>
    <row r="4759" spans="1:43" ht="14.25" customHeight="1" x14ac:dyDescent="0.25">
      <c r="A4759" s="108" t="s">
        <v>1137</v>
      </c>
      <c r="B4759" s="136" t="s">
        <v>1138</v>
      </c>
      <c r="C4759" s="136" t="s">
        <v>1139</v>
      </c>
      <c r="D4759" s="136" t="s">
        <v>1140</v>
      </c>
      <c r="E4759" s="136" t="s">
        <v>1141</v>
      </c>
      <c r="F4759" s="136" t="s">
        <v>1142</v>
      </c>
      <c r="G4759" s="136" t="s">
        <v>1143</v>
      </c>
      <c r="H4759" s="136" t="s">
        <v>1144</v>
      </c>
      <c r="I4759" s="136" t="s">
        <v>1145</v>
      </c>
      <c r="J4759" s="136" t="s">
        <v>1146</v>
      </c>
      <c r="K4759" s="136" t="s">
        <v>1147</v>
      </c>
      <c r="L4759" s="136" t="s">
        <v>1148</v>
      </c>
      <c r="M4759" s="136" t="s">
        <v>1149</v>
      </c>
      <c r="N4759" s="136" t="s">
        <v>1150</v>
      </c>
      <c r="O4759" s="136" t="s">
        <v>1151</v>
      </c>
      <c r="P4759" s="136" t="s">
        <v>1152</v>
      </c>
      <c r="Q4759" s="136" t="s">
        <v>1153</v>
      </c>
      <c r="R4759" s="136" t="s">
        <v>1154</v>
      </c>
      <c r="S4759" s="136" t="s">
        <v>1155</v>
      </c>
      <c r="T4759" s="136" t="s">
        <v>1156</v>
      </c>
      <c r="U4759" s="136" t="s">
        <v>1157</v>
      </c>
      <c r="V4759" s="136" t="s">
        <v>1158</v>
      </c>
      <c r="W4759" s="136" t="s">
        <v>1159</v>
      </c>
      <c r="X4759" s="136" t="s">
        <v>1160</v>
      </c>
      <c r="Y4759" s="136" t="s">
        <v>1161</v>
      </c>
      <c r="Z4759" s="136" t="s">
        <v>1162</v>
      </c>
      <c r="AA4759" s="136" t="s">
        <v>1163</v>
      </c>
      <c r="AB4759" s="137" t="s">
        <v>156</v>
      </c>
      <c r="AC4759" s="137" t="s">
        <v>157</v>
      </c>
      <c r="AD4759" s="137" t="s">
        <v>158</v>
      </c>
      <c r="AE4759" s="137" t="s">
        <v>139</v>
      </c>
      <c r="AF4759" s="138" t="s">
        <v>140</v>
      </c>
      <c r="AG4759" s="138" t="s">
        <v>141</v>
      </c>
      <c r="AH4759" s="138" t="s">
        <v>142</v>
      </c>
      <c r="AI4759" s="138" t="s">
        <v>143</v>
      </c>
      <c r="AJ4759" s="139" t="s">
        <v>144</v>
      </c>
      <c r="AK4759" s="139" t="s">
        <v>145</v>
      </c>
      <c r="AL4759" s="139" t="s">
        <v>146</v>
      </c>
      <c r="AM4759" s="140" t="s">
        <v>147</v>
      </c>
      <c r="AN4759" s="140" t="s">
        <v>148</v>
      </c>
      <c r="AQ4759" t="str">
        <f>AQ4758</f>
        <v/>
      </c>
    </row>
    <row r="4760" spans="1:43" ht="14.25" customHeight="1" x14ac:dyDescent="0.25">
      <c r="A4760" s="99" t="s">
        <v>1164</v>
      </c>
      <c r="B4760" s="112">
        <f>'Run Rate'!E479</f>
        <v>14</v>
      </c>
      <c r="C4760" s="112">
        <f>'Run Rate'!F479</f>
        <v>16</v>
      </c>
      <c r="D4760" s="112">
        <f>'Run Rate'!G479</f>
        <v>13</v>
      </c>
      <c r="E4760" s="112">
        <f>'Run Rate'!H479</f>
        <v>16</v>
      </c>
      <c r="F4760" s="112">
        <f>'Run Rate'!I479</f>
        <v>22</v>
      </c>
      <c r="G4760" s="112">
        <f>'Run Rate'!J479</f>
        <v>23</v>
      </c>
      <c r="H4760" s="112">
        <f>'Run Rate'!K479</f>
        <v>16</v>
      </c>
      <c r="I4760" s="112">
        <f>'Run Rate'!L479</f>
        <v>19</v>
      </c>
      <c r="J4760" s="112">
        <f>'Run Rate'!M479</f>
        <v>21</v>
      </c>
      <c r="K4760" s="112">
        <f>'Run Rate'!N479</f>
        <v>19</v>
      </c>
      <c r="L4760" s="112">
        <f>'Run Rate'!O479</f>
        <v>18</v>
      </c>
      <c r="M4760" s="112">
        <f>'Run Rate'!P479</f>
        <v>18</v>
      </c>
      <c r="N4760" s="112">
        <f>'Run Rate'!Q479</f>
        <v>14</v>
      </c>
      <c r="O4760" s="112">
        <f>'Run Rate'!R479</f>
        <v>2</v>
      </c>
      <c r="P4760" s="112">
        <f>'Run Rate'!S479</f>
        <v>7</v>
      </c>
      <c r="Q4760" s="112">
        <f>'Run Rate'!T479</f>
        <v>15</v>
      </c>
      <c r="R4760" s="112">
        <f>'Run Rate'!U479</f>
        <v>22</v>
      </c>
      <c r="S4760" s="112">
        <f>'Run Rate'!V479</f>
        <v>20</v>
      </c>
      <c r="T4760" s="112">
        <f>'Run Rate'!W479</f>
        <v>15</v>
      </c>
      <c r="U4760" s="112">
        <f>'Run Rate'!X479</f>
        <v>19</v>
      </c>
      <c r="V4760" s="112">
        <f>'Run Rate'!Y479</f>
        <v>19</v>
      </c>
      <c r="W4760" s="112">
        <f>'Run Rate'!Z479</f>
        <v>16</v>
      </c>
      <c r="X4760" s="112">
        <f>'Run Rate'!AA479</f>
        <v>22</v>
      </c>
      <c r="Y4760" s="112">
        <f>'Run Rate'!AB479</f>
        <v>16</v>
      </c>
      <c r="Z4760" s="112">
        <f>'Run Rate'!AC479</f>
        <v>31</v>
      </c>
      <c r="AA4760" s="112">
        <f>'Run Rate'!AD479</f>
        <v>31</v>
      </c>
      <c r="AB4760" s="113">
        <v>24</v>
      </c>
      <c r="AC4760" s="112">
        <v>24</v>
      </c>
      <c r="AD4760" s="112">
        <v>24</v>
      </c>
      <c r="AE4760" s="112">
        <v>24</v>
      </c>
      <c r="AF4760" s="112">
        <v>24</v>
      </c>
      <c r="AG4760" s="112">
        <v>24</v>
      </c>
      <c r="AH4760" s="112">
        <v>24</v>
      </c>
      <c r="AI4760" s="112">
        <v>24</v>
      </c>
      <c r="AJ4760" s="112">
        <v>24</v>
      </c>
      <c r="AK4760" s="112">
        <v>24</v>
      </c>
      <c r="AL4760" s="112">
        <v>24</v>
      </c>
      <c r="AM4760" s="112">
        <v>24</v>
      </c>
      <c r="AN4760" s="112">
        <v>24</v>
      </c>
      <c r="AQ4760" t="str">
        <f>AQ4758</f>
        <v/>
      </c>
    </row>
    <row r="4761" spans="1:43" ht="14.25" customHeight="1" x14ac:dyDescent="0.25">
      <c r="A4761" s="99" t="s">
        <v>1165</v>
      </c>
      <c r="B4761" s="114"/>
      <c r="C4761" s="114"/>
      <c r="D4761" s="114"/>
      <c r="E4761" s="114"/>
      <c r="F4761" s="114"/>
      <c r="G4761" s="114"/>
      <c r="H4761" s="114"/>
      <c r="I4761" s="114"/>
      <c r="J4761" s="114"/>
      <c r="K4761" s="114"/>
      <c r="L4761" s="114"/>
      <c r="M4761" s="114"/>
      <c r="N4761" s="114"/>
      <c r="O4761" s="114"/>
      <c r="P4761" s="114"/>
      <c r="Q4761" s="114"/>
      <c r="R4761" s="114"/>
      <c r="S4761" s="114"/>
      <c r="T4761" s="114"/>
      <c r="U4761" s="114"/>
      <c r="V4761" s="114"/>
      <c r="W4761" s="115"/>
      <c r="X4761" s="115"/>
      <c r="Y4761" s="115"/>
      <c r="Z4761" s="115"/>
      <c r="AA4761" s="112" t="s">
        <v>1166</v>
      </c>
      <c r="AB4761" s="113"/>
      <c r="AC4761" s="112"/>
      <c r="AD4761" s="112"/>
      <c r="AE4761" s="112"/>
      <c r="AF4761" s="112"/>
      <c r="AG4761" s="112"/>
      <c r="AH4761" s="112"/>
      <c r="AI4761" s="112"/>
      <c r="AJ4761" s="112"/>
      <c r="AK4761" s="112"/>
      <c r="AL4761" s="112"/>
      <c r="AM4761" s="112"/>
      <c r="AN4761" s="112"/>
      <c r="AQ4761" t="str">
        <f>AQ4758</f>
        <v/>
      </c>
    </row>
    <row r="4762" spans="1:43" ht="14.25" customHeight="1" x14ac:dyDescent="0.25">
      <c r="A4762" s="99" t="s">
        <v>1167</v>
      </c>
      <c r="B4762" s="114"/>
      <c r="C4762" s="114"/>
      <c r="D4762" s="114"/>
      <c r="E4762" s="114"/>
      <c r="F4762" s="114"/>
      <c r="G4762" s="114"/>
      <c r="H4762" s="114"/>
      <c r="I4762" s="114"/>
      <c r="J4762" s="114"/>
      <c r="K4762" s="114"/>
      <c r="L4762" s="114"/>
      <c r="M4762" s="114"/>
      <c r="N4762" s="114"/>
      <c r="O4762" s="114"/>
      <c r="P4762" s="114"/>
      <c r="Q4762" s="114"/>
      <c r="R4762" s="114"/>
      <c r="S4762" s="114"/>
      <c r="T4762" s="114"/>
      <c r="U4762" s="114"/>
      <c r="V4762" s="114"/>
      <c r="W4762" s="115"/>
      <c r="X4762" s="116"/>
      <c r="Y4762" s="117"/>
      <c r="Z4762" s="115"/>
      <c r="AA4762" s="112" t="s">
        <v>1168</v>
      </c>
      <c r="AB4762" s="113">
        <f>'Demand Input VP'!B2384</f>
        <v>0</v>
      </c>
      <c r="AC4762" s="112">
        <f>'Demand Input VP'!C2384</f>
        <v>0</v>
      </c>
      <c r="AD4762" s="112">
        <f>'Demand Input VP'!D2384</f>
        <v>0</v>
      </c>
      <c r="AE4762" s="112">
        <f>'Demand Input VP'!E2384</f>
        <v>0</v>
      </c>
      <c r="AF4762" s="112">
        <f>'Demand Input VP'!F2384</f>
        <v>0</v>
      </c>
      <c r="AG4762" s="112">
        <f>'Demand Input VP'!G2384</f>
        <v>0</v>
      </c>
      <c r="AH4762" s="112">
        <f>'Demand Input VP'!H2384</f>
        <v>0</v>
      </c>
      <c r="AI4762" s="112">
        <f>'Demand Input VP'!I2384</f>
        <v>0</v>
      </c>
      <c r="AJ4762" s="112">
        <f>'Demand Input VP'!J2384</f>
        <v>0</v>
      </c>
      <c r="AK4762" s="112">
        <f>'Demand Input VP'!K2384</f>
        <v>0</v>
      </c>
      <c r="AL4762" s="112">
        <f>'Demand Input VP'!L2384</f>
        <v>0</v>
      </c>
      <c r="AM4762" s="112">
        <f>'Demand Input VP'!M2384</f>
        <v>0</v>
      </c>
      <c r="AN4762" s="112">
        <f>'Demand Input VP'!N2384</f>
        <v>0</v>
      </c>
      <c r="AQ4762" t="str">
        <f>AQ4758</f>
        <v/>
      </c>
    </row>
    <row r="4763" spans="1:43" ht="14.25" customHeight="1" x14ac:dyDescent="0.25">
      <c r="A4763" s="99" t="s">
        <v>1169</v>
      </c>
      <c r="B4763" s="118"/>
      <c r="C4763" s="118"/>
      <c r="D4763" s="118"/>
      <c r="E4763" s="118"/>
      <c r="F4763" s="118"/>
      <c r="G4763" s="118"/>
      <c r="H4763" s="118"/>
      <c r="I4763" s="118"/>
      <c r="J4763" s="118"/>
      <c r="K4763" s="118"/>
      <c r="L4763" s="118"/>
      <c r="M4763" s="118"/>
      <c r="N4763" s="118"/>
      <c r="O4763" s="118"/>
      <c r="P4763" s="118"/>
      <c r="Q4763" s="118"/>
      <c r="R4763" s="118"/>
      <c r="S4763" s="118"/>
      <c r="T4763" s="118"/>
      <c r="U4763" s="118"/>
      <c r="V4763" s="118"/>
      <c r="W4763" s="115"/>
      <c r="X4763" s="116"/>
      <c r="Y4763" s="117"/>
      <c r="Z4763" s="119"/>
      <c r="AA4763" s="120" t="s">
        <v>1170</v>
      </c>
      <c r="AB4763" s="121">
        <f>'Demand Input VP'!B2383</f>
        <v>0</v>
      </c>
      <c r="AC4763" s="120">
        <f>'Demand Input VP'!C2383</f>
        <v>0</v>
      </c>
      <c r="AD4763" s="120">
        <f>'Demand Input VP'!D2383</f>
        <v>0</v>
      </c>
      <c r="AE4763" s="120">
        <f>'Demand Input VP'!E2383</f>
        <v>0</v>
      </c>
      <c r="AF4763" s="120">
        <f>'Demand Input VP'!F2383</f>
        <v>0</v>
      </c>
      <c r="AG4763" s="120">
        <f>'Demand Input VP'!G2383</f>
        <v>0</v>
      </c>
      <c r="AH4763" s="120">
        <f>'Demand Input VP'!H2383</f>
        <v>0</v>
      </c>
      <c r="AI4763" s="120">
        <f>'Demand Input VP'!I2383</f>
        <v>0</v>
      </c>
      <c r="AJ4763" s="120">
        <f>'Demand Input VP'!J2383</f>
        <v>0</v>
      </c>
      <c r="AK4763" s="120">
        <f>'Demand Input VP'!K2383</f>
        <v>0</v>
      </c>
      <c r="AL4763" s="120">
        <f>'Demand Input VP'!L2383</f>
        <v>0</v>
      </c>
      <c r="AM4763" s="120">
        <f>'Demand Input VP'!M2383</f>
        <v>0</v>
      </c>
      <c r="AN4763" s="120">
        <f>'Demand Input VP'!N2383</f>
        <v>0</v>
      </c>
      <c r="AQ4763" t="str">
        <f>AQ4758</f>
        <v/>
      </c>
    </row>
    <row r="4764" spans="1:43" ht="14.25" customHeight="1" x14ac:dyDescent="0.25">
      <c r="A4764" s="1"/>
      <c r="B4764" s="122"/>
      <c r="C4764" s="122"/>
      <c r="D4764" s="122"/>
      <c r="E4764" s="122"/>
      <c r="F4764" s="122"/>
      <c r="G4764" s="122"/>
      <c r="H4764" s="122"/>
      <c r="I4764" s="122"/>
      <c r="J4764" s="122"/>
      <c r="K4764" s="122"/>
      <c r="L4764" s="122"/>
      <c r="M4764" s="122"/>
      <c r="N4764" s="122"/>
      <c r="O4764" s="122"/>
      <c r="P4764" s="122"/>
      <c r="Q4764" s="122"/>
      <c r="R4764" s="122"/>
      <c r="S4764" s="122"/>
      <c r="T4764" s="122"/>
      <c r="U4764" s="122"/>
      <c r="V4764" s="122"/>
      <c r="W4764" s="123"/>
      <c r="X4764" s="116"/>
      <c r="Y4764" s="117"/>
      <c r="Z4764" s="123"/>
      <c r="AA4764" s="112" t="s">
        <v>1171</v>
      </c>
      <c r="AB4764" s="113">
        <f>'Demand Input MP'!B2384</f>
        <v>0</v>
      </c>
      <c r="AC4764" s="112">
        <f>'Demand Input MP'!C2384</f>
        <v>0</v>
      </c>
      <c r="AD4764" s="112">
        <f>'Demand Input MP'!D2384</f>
        <v>0</v>
      </c>
      <c r="AE4764" s="112">
        <f>'Demand Input MP'!E2384</f>
        <v>0</v>
      </c>
      <c r="AF4764" s="112">
        <f>'Demand Input MP'!F2384</f>
        <v>0</v>
      </c>
      <c r="AG4764" s="112">
        <f>'Demand Input MP'!G2384</f>
        <v>0</v>
      </c>
      <c r="AH4764" s="112">
        <f>'Demand Input MP'!H2384</f>
        <v>0</v>
      </c>
      <c r="AI4764" s="112">
        <f>'Demand Input MP'!I2384</f>
        <v>0</v>
      </c>
      <c r="AJ4764" s="112">
        <f>'Demand Input MP'!J2384</f>
        <v>0</v>
      </c>
      <c r="AK4764" s="112">
        <f>'Demand Input MP'!K2384</f>
        <v>0</v>
      </c>
      <c r="AL4764" s="112">
        <f>'Demand Input MP'!L2384</f>
        <v>0</v>
      </c>
      <c r="AM4764" s="112">
        <f>'Demand Input MP'!M2384</f>
        <v>0</v>
      </c>
      <c r="AN4764" s="112">
        <f>'Demand Input MP'!N2384</f>
        <v>0</v>
      </c>
      <c r="AQ4764" t="str">
        <f>AQ4758</f>
        <v/>
      </c>
    </row>
    <row r="4765" spans="1:43" ht="14.25" customHeight="1" x14ac:dyDescent="0.25">
      <c r="A4765" s="1"/>
      <c r="B4765" s="122"/>
      <c r="C4765" s="122"/>
      <c r="D4765" s="122"/>
      <c r="E4765" s="122"/>
      <c r="F4765" s="122"/>
      <c r="G4765" s="122"/>
      <c r="H4765" s="122"/>
      <c r="I4765" s="122"/>
      <c r="J4765" s="122"/>
      <c r="K4765" s="122"/>
      <c r="L4765" s="122"/>
      <c r="M4765" s="122"/>
      <c r="N4765" s="122"/>
      <c r="O4765" s="122"/>
      <c r="P4765" s="122"/>
      <c r="Q4765" s="122"/>
      <c r="R4765" s="122"/>
      <c r="S4765" s="122"/>
      <c r="T4765" s="122"/>
      <c r="U4765" s="122"/>
      <c r="V4765" s="124" t="s">
        <v>91</v>
      </c>
      <c r="W4765" s="125">
        <f>IFERROR(IF(SUM('Run Rate History'!E479:AD479)&gt;0,(SUMPRODUCT((B4760:AA4760&gt;=PERCENTILE(B4760:AA4760,0.1))*(B4760:AA4760&lt;=PERCENTILE(B4760:AA4760,0.9))*B4760:AA4760)+SUMPRODUCT(('Run Rate History'!E479:AD479&gt;=PERCENTILE(B4760:AA4760,0.1))*('Run Rate History'!E479:AD479&lt;=PERCENTILE(B4760:AA4760,0.9))*'Run Rate History'!E479:AD479))/(SUMPRODUCT((B4760:AA4760&gt;=PERCENTILE(B4760:AA4760,0.1))*(B4760:AA4760&lt;=PERCENTILE(B4760:AA4760,0.9))*1)+SUMPRODUCT(('Run Rate History'!E479:AD479&gt;=PERCENTILE(B4760:AA4760,0.1))*('Run Rate History'!E479:AD479&lt;=PERCENTILE(B4760:AA4760,0.9))*1)),TRIMMEAN(B4760:AA4760,0.15)),0)</f>
        <v>17.571428571428573</v>
      </c>
      <c r="X4765" s="126" t="s">
        <v>1172</v>
      </c>
      <c r="Y4765" s="127">
        <f>SUM(B4760:AA4760)/26</f>
        <v>17.846153846153847</v>
      </c>
      <c r="Z4765" s="128"/>
      <c r="AA4765" s="112" t="s">
        <v>1173</v>
      </c>
      <c r="AB4765" s="113">
        <f>'Demand Input MP'!B2383</f>
        <v>0</v>
      </c>
      <c r="AC4765" s="112">
        <f>'Demand Input MP'!C2383</f>
        <v>0</v>
      </c>
      <c r="AD4765" s="112">
        <f>'Demand Input MP'!D2383</f>
        <v>0</v>
      </c>
      <c r="AE4765" s="112">
        <f>'Demand Input MP'!E2383</f>
        <v>0</v>
      </c>
      <c r="AF4765" s="112">
        <f>'Demand Input MP'!F2383</f>
        <v>0</v>
      </c>
      <c r="AG4765" s="112">
        <f>'Demand Input MP'!G2383</f>
        <v>0</v>
      </c>
      <c r="AH4765" s="112">
        <f>'Demand Input MP'!H2383</f>
        <v>0</v>
      </c>
      <c r="AI4765" s="112">
        <f>'Demand Input MP'!I2383</f>
        <v>0</v>
      </c>
      <c r="AJ4765" s="112">
        <f>'Demand Input MP'!J2383</f>
        <v>0</v>
      </c>
      <c r="AK4765" s="112">
        <f>'Demand Input MP'!K2383</f>
        <v>0</v>
      </c>
      <c r="AL4765" s="112">
        <f>'Demand Input MP'!L2383</f>
        <v>0</v>
      </c>
      <c r="AM4765" s="112">
        <f>'Demand Input MP'!M2383</f>
        <v>0</v>
      </c>
      <c r="AN4765" s="112">
        <f>'Demand Input MP'!N2383</f>
        <v>0</v>
      </c>
      <c r="AQ4765" t="str">
        <f>AQ4758</f>
        <v/>
      </c>
    </row>
    <row r="4766" spans="1:43" ht="14.25" customHeight="1" x14ac:dyDescent="0.25">
      <c r="A4766" s="1"/>
      <c r="B4766" s="122"/>
      <c r="C4766" s="122"/>
      <c r="D4766" s="122"/>
      <c r="E4766" s="122"/>
      <c r="F4766" s="122"/>
      <c r="G4766" s="122"/>
      <c r="H4766" s="122"/>
      <c r="I4766" s="122"/>
      <c r="J4766" s="122"/>
      <c r="K4766" s="122"/>
      <c r="L4766" s="122"/>
      <c r="M4766" s="122"/>
      <c r="N4766" s="122"/>
      <c r="O4766" s="122"/>
      <c r="P4766" s="122"/>
      <c r="Q4766" s="122"/>
      <c r="R4766" s="122"/>
      <c r="S4766" s="122"/>
      <c r="T4766" s="122"/>
      <c r="U4766" s="122"/>
      <c r="V4766" s="124" t="s">
        <v>94</v>
      </c>
      <c r="W4766" s="125">
        <f>IFERROR((1*MIN(MAX(X4760,0.5*IF(SUM('Run Rate History'!E479:AD479)&gt;0,(MEDIAN(IF(B4760:AA4760&gt;0,B4760:AA4760))+MEDIAN(IF('Run Rate History'!E479:AD479&gt;0,'Run Rate History'!E479:AD479)))/2,MEDIAN(IF(B4760:AA4760&gt;0,B4760:AA4760)))),2*IF(SUM('Run Rate History'!E479:AD479)&gt;0,(MEDIAN(IF(B4760:AA4760&gt;0,B4760:AA4760))+MEDIAN(IF('Run Rate History'!E479:AD479&gt;0,'Run Rate History'!E479:AD479)))/2,MEDIAN(IF(B4760:AA4760&gt;0,B4760:AA4760))))+2*MIN(MAX(Y4760,0.5*IF(SUM('Run Rate History'!E479:AD479)&gt;0,(MEDIAN(IF(B4760:AA4760&gt;0,B4760:AA4760))+MEDIAN(IF('Run Rate History'!E479:AD479&gt;0,'Run Rate History'!E479:AD479)))/2,MEDIAN(IF(B4760:AA4760&gt;0,B4760:AA4760)))),2*IF(SUM('Run Rate History'!E479:AD479)&gt;0,(MEDIAN(IF(B4760:AA4760&gt;0,B4760:AA4760))+MEDIAN(IF('Run Rate History'!E479:AD479&gt;0,'Run Rate History'!E479:AD479)))/2,MEDIAN(IF(B4760:AA4760&gt;0,B4760:AA4760))))+3*MIN(MAX(Z4760,0.5*IF(SUM('Run Rate History'!E479:AD479)&gt;0,(MEDIAN(IF(B4760:AA4760&gt;0,B4760:AA4760))+MEDIAN(IF('Run Rate History'!E479:AD479&gt;0,'Run Rate History'!E479:AD479)))/2,MEDIAN(IF(B4760:AA4760&gt;0,B4760:AA4760)))),2*IF(SUM('Run Rate History'!E479:AD479)&gt;0,(MEDIAN(IF(B4760:AA4760&gt;0,B4760:AA4760))+MEDIAN(IF('Run Rate History'!E479:AD479&gt;0,'Run Rate History'!E479:AD479)))/2,MEDIAN(IF(B4760:AA4760&gt;0,B4760:AA4760))))+4*MIN(MAX(AA4760,0.5*IF(SUM('Run Rate History'!E479:AD479)&gt;0,(MEDIAN(IF(B4760:AA4760&gt;0,B4760:AA4760))+MEDIAN(IF('Run Rate History'!E479:AD479&gt;0,'Run Rate History'!E479:AD479)))/2,MEDIAN(IF(B4760:AA4760&gt;0,B4760:AA4760)))),2*IF(SUM('Run Rate History'!E479:AD479)&gt;0,(MEDIAN(IF(B4760:AA4760&gt;0,B4760:AA4760))+MEDIAN(IF('Run Rate History'!E479:AD479&gt;0,'Run Rate History'!E479:AD479)))/2,MEDIAN(IF(B4760:AA4760&gt;0,B4760:AA4760)))))/10,0)</f>
        <v>27.1</v>
      </c>
      <c r="X4766" s="129" t="s">
        <v>1174</v>
      </c>
      <c r="Y4766" s="130">
        <f>IFERROR(VLOOKUP(A4758,'Stanje zaliha'!A:E,5,FALSE()),0)</f>
        <v>0</v>
      </c>
      <c r="Z4766" s="131"/>
      <c r="AA4766" s="113" t="s">
        <v>1175</v>
      </c>
      <c r="AB4766" s="118">
        <f t="shared" ref="AB4766:AN4766" si="950">SUM(AB4762:AB4765)</f>
        <v>0</v>
      </c>
      <c r="AC4766" s="118">
        <f t="shared" si="950"/>
        <v>0</v>
      </c>
      <c r="AD4766" s="118">
        <f t="shared" si="950"/>
        <v>0</v>
      </c>
      <c r="AE4766" s="118">
        <f t="shared" si="950"/>
        <v>0</v>
      </c>
      <c r="AF4766" s="118">
        <f t="shared" si="950"/>
        <v>0</v>
      </c>
      <c r="AG4766" s="118">
        <f t="shared" si="950"/>
        <v>0</v>
      </c>
      <c r="AH4766" s="118">
        <f t="shared" si="950"/>
        <v>0</v>
      </c>
      <c r="AI4766" s="118">
        <f t="shared" si="950"/>
        <v>0</v>
      </c>
      <c r="AJ4766" s="118">
        <f t="shared" si="950"/>
        <v>0</v>
      </c>
      <c r="AK4766" s="118">
        <f t="shared" si="950"/>
        <v>0</v>
      </c>
      <c r="AL4766" s="118">
        <f t="shared" si="950"/>
        <v>0</v>
      </c>
      <c r="AM4766" s="118">
        <f t="shared" si="950"/>
        <v>0</v>
      </c>
      <c r="AN4766" s="118">
        <f t="shared" si="950"/>
        <v>0</v>
      </c>
      <c r="AQ4766" t="str">
        <f>AQ4758</f>
        <v/>
      </c>
    </row>
    <row r="4767" spans="1:43" ht="14.25" customHeight="1" x14ac:dyDescent="0.25">
      <c r="A4767" s="1"/>
      <c r="B4767" s="122"/>
      <c r="C4767" s="122"/>
      <c r="D4767" s="122"/>
      <c r="E4767" s="122"/>
      <c r="F4767" s="122"/>
      <c r="G4767" s="122"/>
      <c r="H4767" s="122"/>
      <c r="I4767" s="122"/>
      <c r="J4767" s="122"/>
      <c r="K4767" s="122"/>
      <c r="L4767" s="122"/>
      <c r="M4767" s="122"/>
      <c r="N4767" s="122"/>
      <c r="O4767" s="122"/>
      <c r="P4767" s="122"/>
      <c r="Q4767" s="122"/>
      <c r="R4767" s="122"/>
      <c r="S4767" s="122"/>
      <c r="T4767" s="122"/>
      <c r="U4767" s="122"/>
      <c r="V4767" s="124" t="s">
        <v>95</v>
      </c>
      <c r="W4767" s="125">
        <f>IFERROR(0.6*W4766+0.4*W4765,0)</f>
        <v>23.28857142857143</v>
      </c>
      <c r="X4767" s="132" t="s">
        <v>1176</v>
      </c>
      <c r="Y4767" s="133">
        <f>IFERROR(SUMIF('Popis poslanih narudžbi'!A:A,A4758,'Popis poslanih narudžbi'!C:C),0)</f>
        <v>0</v>
      </c>
      <c r="Z4767" s="131"/>
      <c r="AA4767" s="134" t="s">
        <v>1177</v>
      </c>
      <c r="AB4767" s="118">
        <f t="shared" ref="AB4767:AN4767" si="951">AB4760+AB4766</f>
        <v>24</v>
      </c>
      <c r="AC4767" s="118">
        <f t="shared" si="951"/>
        <v>24</v>
      </c>
      <c r="AD4767" s="118">
        <f t="shared" si="951"/>
        <v>24</v>
      </c>
      <c r="AE4767" s="118">
        <f t="shared" si="951"/>
        <v>24</v>
      </c>
      <c r="AF4767" s="118">
        <f t="shared" si="951"/>
        <v>24</v>
      </c>
      <c r="AG4767" s="118">
        <f t="shared" si="951"/>
        <v>24</v>
      </c>
      <c r="AH4767" s="118">
        <f t="shared" si="951"/>
        <v>24</v>
      </c>
      <c r="AI4767" s="118">
        <f t="shared" si="951"/>
        <v>24</v>
      </c>
      <c r="AJ4767" s="118">
        <f t="shared" si="951"/>
        <v>24</v>
      </c>
      <c r="AK4767" s="118">
        <f t="shared" si="951"/>
        <v>24</v>
      </c>
      <c r="AL4767" s="118">
        <f t="shared" si="951"/>
        <v>24</v>
      </c>
      <c r="AM4767" s="118">
        <f t="shared" si="951"/>
        <v>24</v>
      </c>
      <c r="AN4767" s="118">
        <f t="shared" si="951"/>
        <v>24</v>
      </c>
      <c r="AQ4767" t="str">
        <f>AQ4758</f>
        <v/>
      </c>
    </row>
    <row r="4768" spans="1:43" ht="14.25" customHeight="1" x14ac:dyDescent="0.25">
      <c r="A4768" s="107" t="str">
        <f>'Run Rate'!A480</f>
        <v>UFC16119</v>
      </c>
      <c r="B4768" s="135" t="str">
        <f>'Run Rate'!B480</f>
        <v>OPRO SELF-FIT GOLD UFC Red Metal/Silver</v>
      </c>
      <c r="C4768" s="135" t="str">
        <f>'Run Rate'!C480</f>
        <v>BORILAČKA OPREMA</v>
      </c>
      <c r="D4768" s="135" t="str">
        <f>'Run Rate'!D480</f>
        <v>03 BRONZE</v>
      </c>
      <c r="E4768" s="122"/>
      <c r="F4768" s="122"/>
      <c r="G4768" s="122"/>
      <c r="H4768" s="122"/>
      <c r="I4768" s="122"/>
      <c r="J4768" s="122"/>
      <c r="K4768" s="122"/>
      <c r="L4768" s="122"/>
      <c r="M4768" s="122"/>
      <c r="N4768" s="122"/>
      <c r="O4768" s="122"/>
      <c r="P4768" s="122"/>
      <c r="Q4768" s="122"/>
      <c r="R4768" s="122"/>
      <c r="S4768" s="122"/>
      <c r="T4768" s="122"/>
      <c r="U4768" s="122"/>
      <c r="V4768" s="122"/>
      <c r="W4768" s="122"/>
      <c r="X4768" s="122"/>
      <c r="Y4768" s="122"/>
      <c r="Z4768" s="122"/>
      <c r="AA4768" s="122"/>
      <c r="AB4768" s="122"/>
      <c r="AC4768" s="122"/>
      <c r="AD4768" s="122"/>
      <c r="AE4768" s="122"/>
      <c r="AF4768" s="122"/>
      <c r="AG4768" s="122"/>
      <c r="AH4768" s="122"/>
      <c r="AI4768" s="122"/>
      <c r="AJ4768" s="122"/>
      <c r="AK4768" s="122"/>
      <c r="AL4768" s="122"/>
      <c r="AM4768" s="122"/>
      <c r="AN4768" s="122"/>
      <c r="AQ4768" t="str">
        <f>IF(AND(OR($B$1="ALL",$B$1=C4768),OR($E$1="ALL",$E$1=D4768),OR($B$2="ALL",$B$2=A4768),OR($E$2="ALL",IFERROR(SEARCH($E$2,B4768),0)&gt;0)),"MATCH","")</f>
        <v/>
      </c>
    </row>
    <row r="4769" spans="1:43" ht="14.25" customHeight="1" x14ac:dyDescent="0.25">
      <c r="A4769" s="108" t="s">
        <v>1137</v>
      </c>
      <c r="B4769" s="136" t="s">
        <v>1138</v>
      </c>
      <c r="C4769" s="136" t="s">
        <v>1139</v>
      </c>
      <c r="D4769" s="136" t="s">
        <v>1140</v>
      </c>
      <c r="E4769" s="136" t="s">
        <v>1141</v>
      </c>
      <c r="F4769" s="136" t="s">
        <v>1142</v>
      </c>
      <c r="G4769" s="136" t="s">
        <v>1143</v>
      </c>
      <c r="H4769" s="136" t="s">
        <v>1144</v>
      </c>
      <c r="I4769" s="136" t="s">
        <v>1145</v>
      </c>
      <c r="J4769" s="136" t="s">
        <v>1146</v>
      </c>
      <c r="K4769" s="136" t="s">
        <v>1147</v>
      </c>
      <c r="L4769" s="136" t="s">
        <v>1148</v>
      </c>
      <c r="M4769" s="136" t="s">
        <v>1149</v>
      </c>
      <c r="N4769" s="136" t="s">
        <v>1150</v>
      </c>
      <c r="O4769" s="136" t="s">
        <v>1151</v>
      </c>
      <c r="P4769" s="136" t="s">
        <v>1152</v>
      </c>
      <c r="Q4769" s="136" t="s">
        <v>1153</v>
      </c>
      <c r="R4769" s="136" t="s">
        <v>1154</v>
      </c>
      <c r="S4769" s="136" t="s">
        <v>1155</v>
      </c>
      <c r="T4769" s="136" t="s">
        <v>1156</v>
      </c>
      <c r="U4769" s="136" t="s">
        <v>1157</v>
      </c>
      <c r="V4769" s="136" t="s">
        <v>1158</v>
      </c>
      <c r="W4769" s="136" t="s">
        <v>1159</v>
      </c>
      <c r="X4769" s="136" t="s">
        <v>1160</v>
      </c>
      <c r="Y4769" s="136" t="s">
        <v>1161</v>
      </c>
      <c r="Z4769" s="136" t="s">
        <v>1162</v>
      </c>
      <c r="AA4769" s="136" t="s">
        <v>1163</v>
      </c>
      <c r="AB4769" s="137" t="s">
        <v>156</v>
      </c>
      <c r="AC4769" s="137" t="s">
        <v>157</v>
      </c>
      <c r="AD4769" s="137" t="s">
        <v>158</v>
      </c>
      <c r="AE4769" s="137" t="s">
        <v>139</v>
      </c>
      <c r="AF4769" s="138" t="s">
        <v>140</v>
      </c>
      <c r="AG4769" s="138" t="s">
        <v>141</v>
      </c>
      <c r="AH4769" s="138" t="s">
        <v>142</v>
      </c>
      <c r="AI4769" s="138" t="s">
        <v>143</v>
      </c>
      <c r="AJ4769" s="139" t="s">
        <v>144</v>
      </c>
      <c r="AK4769" s="139" t="s">
        <v>145</v>
      </c>
      <c r="AL4769" s="139" t="s">
        <v>146</v>
      </c>
      <c r="AM4769" s="140" t="s">
        <v>147</v>
      </c>
      <c r="AN4769" s="140" t="s">
        <v>148</v>
      </c>
      <c r="AQ4769" t="str">
        <f>AQ4768</f>
        <v/>
      </c>
    </row>
    <row r="4770" spans="1:43" ht="14.25" customHeight="1" x14ac:dyDescent="0.25">
      <c r="A4770" s="99" t="s">
        <v>1164</v>
      </c>
      <c r="B4770" s="112">
        <f>'Run Rate'!E480</f>
        <v>7</v>
      </c>
      <c r="C4770" s="112">
        <f>'Run Rate'!F480</f>
        <v>9</v>
      </c>
      <c r="D4770" s="112">
        <f>'Run Rate'!G480</f>
        <v>10</v>
      </c>
      <c r="E4770" s="112">
        <f>'Run Rate'!H480</f>
        <v>6</v>
      </c>
      <c r="F4770" s="112">
        <f>'Run Rate'!I480</f>
        <v>6</v>
      </c>
      <c r="G4770" s="112">
        <f>'Run Rate'!J480</f>
        <v>3</v>
      </c>
      <c r="H4770" s="112">
        <f>'Run Rate'!K480</f>
        <v>7</v>
      </c>
      <c r="I4770" s="112">
        <f>'Run Rate'!L480</f>
        <v>3</v>
      </c>
      <c r="J4770" s="112">
        <f>'Run Rate'!M480</f>
        <v>1</v>
      </c>
      <c r="K4770" s="112">
        <f>'Run Rate'!N480</f>
        <v>10</v>
      </c>
      <c r="L4770" s="112">
        <f>'Run Rate'!O480</f>
        <v>11</v>
      </c>
      <c r="M4770" s="112">
        <f>'Run Rate'!P480</f>
        <v>12</v>
      </c>
      <c r="N4770" s="112">
        <f>'Run Rate'!Q480</f>
        <v>11</v>
      </c>
      <c r="O4770" s="112">
        <f>'Run Rate'!R480</f>
        <v>2</v>
      </c>
      <c r="P4770" s="112">
        <f>'Run Rate'!S480</f>
        <v>2</v>
      </c>
      <c r="Q4770" s="112">
        <f>'Run Rate'!T480</f>
        <v>5</v>
      </c>
      <c r="R4770" s="112">
        <f>'Run Rate'!U480</f>
        <v>4</v>
      </c>
      <c r="S4770" s="112">
        <f>'Run Rate'!V480</f>
        <v>9</v>
      </c>
      <c r="T4770" s="112">
        <f>'Run Rate'!W480</f>
        <v>13</v>
      </c>
      <c r="U4770" s="112">
        <f>'Run Rate'!X480</f>
        <v>15</v>
      </c>
      <c r="V4770" s="112">
        <f>'Run Rate'!Y480</f>
        <v>10</v>
      </c>
      <c r="W4770" s="112">
        <f>'Run Rate'!Z480</f>
        <v>13</v>
      </c>
      <c r="X4770" s="112">
        <f>'Run Rate'!AA480</f>
        <v>6</v>
      </c>
      <c r="Y4770" s="112">
        <f>'Run Rate'!AB480</f>
        <v>7</v>
      </c>
      <c r="Z4770" s="112">
        <f>'Run Rate'!AC480</f>
        <v>10</v>
      </c>
      <c r="AA4770" s="112">
        <f>'Run Rate'!AD480</f>
        <v>10</v>
      </c>
      <c r="AB4770" s="113">
        <v>9</v>
      </c>
      <c r="AC4770" s="112">
        <v>9</v>
      </c>
      <c r="AD4770" s="112">
        <v>9</v>
      </c>
      <c r="AE4770" s="112">
        <v>9</v>
      </c>
      <c r="AF4770" s="112">
        <v>9</v>
      </c>
      <c r="AG4770" s="112">
        <v>9</v>
      </c>
      <c r="AH4770" s="112">
        <v>9</v>
      </c>
      <c r="AI4770" s="112">
        <v>9</v>
      </c>
      <c r="AJ4770" s="112">
        <v>9</v>
      </c>
      <c r="AK4770" s="112">
        <v>9</v>
      </c>
      <c r="AL4770" s="112">
        <v>9</v>
      </c>
      <c r="AM4770" s="112">
        <v>9</v>
      </c>
      <c r="AN4770" s="112">
        <v>9</v>
      </c>
      <c r="AQ4770" t="str">
        <f>AQ4768</f>
        <v/>
      </c>
    </row>
    <row r="4771" spans="1:43" ht="14.25" customHeight="1" x14ac:dyDescent="0.25">
      <c r="A4771" s="99" t="s">
        <v>1165</v>
      </c>
      <c r="B4771" s="114"/>
      <c r="C4771" s="114"/>
      <c r="D4771" s="114"/>
      <c r="E4771" s="114"/>
      <c r="F4771" s="114"/>
      <c r="G4771" s="114"/>
      <c r="H4771" s="114"/>
      <c r="I4771" s="114"/>
      <c r="J4771" s="114"/>
      <c r="K4771" s="114"/>
      <c r="L4771" s="114"/>
      <c r="M4771" s="114"/>
      <c r="N4771" s="114"/>
      <c r="O4771" s="114"/>
      <c r="P4771" s="114"/>
      <c r="Q4771" s="114"/>
      <c r="R4771" s="114"/>
      <c r="S4771" s="114"/>
      <c r="T4771" s="114"/>
      <c r="U4771" s="114"/>
      <c r="V4771" s="114"/>
      <c r="W4771" s="115"/>
      <c r="X4771" s="115"/>
      <c r="Y4771" s="115"/>
      <c r="Z4771" s="115"/>
      <c r="AA4771" s="112" t="s">
        <v>1166</v>
      </c>
      <c r="AB4771" s="113"/>
      <c r="AC4771" s="112"/>
      <c r="AD4771" s="112"/>
      <c r="AE4771" s="112"/>
      <c r="AF4771" s="112"/>
      <c r="AG4771" s="112"/>
      <c r="AH4771" s="112"/>
      <c r="AI4771" s="112"/>
      <c r="AJ4771" s="112"/>
      <c r="AK4771" s="112"/>
      <c r="AL4771" s="112"/>
      <c r="AM4771" s="112"/>
      <c r="AN4771" s="112"/>
      <c r="AQ4771" t="str">
        <f>AQ4768</f>
        <v/>
      </c>
    </row>
    <row r="4772" spans="1:43" ht="14.25" customHeight="1" x14ac:dyDescent="0.25">
      <c r="A4772" s="99" t="s">
        <v>1167</v>
      </c>
      <c r="B4772" s="114"/>
      <c r="C4772" s="114"/>
      <c r="D4772" s="114"/>
      <c r="E4772" s="114"/>
      <c r="F4772" s="114"/>
      <c r="G4772" s="114"/>
      <c r="H4772" s="114"/>
      <c r="I4772" s="114"/>
      <c r="J4772" s="114"/>
      <c r="K4772" s="114"/>
      <c r="L4772" s="114"/>
      <c r="M4772" s="114"/>
      <c r="N4772" s="114"/>
      <c r="O4772" s="114"/>
      <c r="P4772" s="114"/>
      <c r="Q4772" s="114"/>
      <c r="R4772" s="114"/>
      <c r="S4772" s="114"/>
      <c r="T4772" s="114"/>
      <c r="U4772" s="114"/>
      <c r="V4772" s="114"/>
      <c r="W4772" s="115"/>
      <c r="X4772" s="116"/>
      <c r="Y4772" s="117"/>
      <c r="Z4772" s="115"/>
      <c r="AA4772" s="112" t="s">
        <v>1168</v>
      </c>
      <c r="AB4772" s="113">
        <f>'Demand Input VP'!B2389</f>
        <v>0</v>
      </c>
      <c r="AC4772" s="112">
        <f>'Demand Input VP'!C2389</f>
        <v>0</v>
      </c>
      <c r="AD4772" s="112">
        <f>'Demand Input VP'!D2389</f>
        <v>0</v>
      </c>
      <c r="AE4772" s="112">
        <f>'Demand Input VP'!E2389</f>
        <v>0</v>
      </c>
      <c r="AF4772" s="112">
        <f>'Demand Input VP'!F2389</f>
        <v>0</v>
      </c>
      <c r="AG4772" s="112">
        <f>'Demand Input VP'!G2389</f>
        <v>0</v>
      </c>
      <c r="AH4772" s="112">
        <f>'Demand Input VP'!H2389</f>
        <v>0</v>
      </c>
      <c r="AI4772" s="112">
        <f>'Demand Input VP'!I2389</f>
        <v>0</v>
      </c>
      <c r="AJ4772" s="112">
        <f>'Demand Input VP'!J2389</f>
        <v>0</v>
      </c>
      <c r="AK4772" s="112">
        <f>'Demand Input VP'!K2389</f>
        <v>0</v>
      </c>
      <c r="AL4772" s="112">
        <f>'Demand Input VP'!L2389</f>
        <v>0</v>
      </c>
      <c r="AM4772" s="112">
        <f>'Demand Input VP'!M2389</f>
        <v>0</v>
      </c>
      <c r="AN4772" s="112">
        <f>'Demand Input VP'!N2389</f>
        <v>0</v>
      </c>
      <c r="AQ4772" t="str">
        <f>AQ4768</f>
        <v/>
      </c>
    </row>
    <row r="4773" spans="1:43" ht="14.25" customHeight="1" x14ac:dyDescent="0.25">
      <c r="A4773" s="99" t="s">
        <v>1169</v>
      </c>
      <c r="B4773" s="118"/>
      <c r="C4773" s="118"/>
      <c r="D4773" s="118"/>
      <c r="E4773" s="118"/>
      <c r="F4773" s="118"/>
      <c r="G4773" s="118"/>
      <c r="H4773" s="118"/>
      <c r="I4773" s="118"/>
      <c r="J4773" s="118"/>
      <c r="K4773" s="118"/>
      <c r="L4773" s="118"/>
      <c r="M4773" s="118"/>
      <c r="N4773" s="118"/>
      <c r="O4773" s="118"/>
      <c r="P4773" s="118"/>
      <c r="Q4773" s="118"/>
      <c r="R4773" s="118"/>
      <c r="S4773" s="118"/>
      <c r="T4773" s="118"/>
      <c r="U4773" s="118"/>
      <c r="V4773" s="118"/>
      <c r="W4773" s="115"/>
      <c r="X4773" s="116"/>
      <c r="Y4773" s="117"/>
      <c r="Z4773" s="119"/>
      <c r="AA4773" s="120" t="s">
        <v>1170</v>
      </c>
      <c r="AB4773" s="121">
        <f>'Demand Input VP'!B2388</f>
        <v>0</v>
      </c>
      <c r="AC4773" s="120">
        <f>'Demand Input VP'!C2388</f>
        <v>0</v>
      </c>
      <c r="AD4773" s="120">
        <f>'Demand Input VP'!D2388</f>
        <v>0</v>
      </c>
      <c r="AE4773" s="120">
        <f>'Demand Input VP'!E2388</f>
        <v>0</v>
      </c>
      <c r="AF4773" s="120">
        <f>'Demand Input VP'!F2388</f>
        <v>0</v>
      </c>
      <c r="AG4773" s="120">
        <f>'Demand Input VP'!G2388</f>
        <v>0</v>
      </c>
      <c r="AH4773" s="120">
        <f>'Demand Input VP'!H2388</f>
        <v>0</v>
      </c>
      <c r="AI4773" s="120">
        <f>'Demand Input VP'!I2388</f>
        <v>0</v>
      </c>
      <c r="AJ4773" s="120">
        <f>'Demand Input VP'!J2388</f>
        <v>0</v>
      </c>
      <c r="AK4773" s="120">
        <f>'Demand Input VP'!K2388</f>
        <v>0</v>
      </c>
      <c r="AL4773" s="120">
        <f>'Demand Input VP'!L2388</f>
        <v>0</v>
      </c>
      <c r="AM4773" s="120">
        <f>'Demand Input VP'!M2388</f>
        <v>0</v>
      </c>
      <c r="AN4773" s="120">
        <f>'Demand Input VP'!N2388</f>
        <v>0</v>
      </c>
      <c r="AQ4773" t="str">
        <f>AQ4768</f>
        <v/>
      </c>
    </row>
    <row r="4774" spans="1:43" ht="14.25" customHeight="1" x14ac:dyDescent="0.25">
      <c r="A4774" s="1"/>
      <c r="B4774" s="122"/>
      <c r="C4774" s="122"/>
      <c r="D4774" s="122"/>
      <c r="E4774" s="122"/>
      <c r="F4774" s="122"/>
      <c r="G4774" s="122"/>
      <c r="H4774" s="122"/>
      <c r="I4774" s="122"/>
      <c r="J4774" s="122"/>
      <c r="K4774" s="122"/>
      <c r="L4774" s="122"/>
      <c r="M4774" s="122"/>
      <c r="N4774" s="122"/>
      <c r="O4774" s="122"/>
      <c r="P4774" s="122"/>
      <c r="Q4774" s="122"/>
      <c r="R4774" s="122"/>
      <c r="S4774" s="122"/>
      <c r="T4774" s="122"/>
      <c r="U4774" s="122"/>
      <c r="V4774" s="122"/>
      <c r="W4774" s="123"/>
      <c r="X4774" s="116"/>
      <c r="Y4774" s="117"/>
      <c r="Z4774" s="123"/>
      <c r="AA4774" s="112" t="s">
        <v>1171</v>
      </c>
      <c r="AB4774" s="113">
        <f>'Demand Input MP'!B2389</f>
        <v>0</v>
      </c>
      <c r="AC4774" s="112">
        <f>'Demand Input MP'!C2389</f>
        <v>0</v>
      </c>
      <c r="AD4774" s="112">
        <f>'Demand Input MP'!D2389</f>
        <v>0</v>
      </c>
      <c r="AE4774" s="112">
        <f>'Demand Input MP'!E2389</f>
        <v>0</v>
      </c>
      <c r="AF4774" s="112">
        <f>'Demand Input MP'!F2389</f>
        <v>0</v>
      </c>
      <c r="AG4774" s="112">
        <f>'Demand Input MP'!G2389</f>
        <v>0</v>
      </c>
      <c r="AH4774" s="112">
        <f>'Demand Input MP'!H2389</f>
        <v>0</v>
      </c>
      <c r="AI4774" s="112">
        <f>'Demand Input MP'!I2389</f>
        <v>0</v>
      </c>
      <c r="AJ4774" s="112">
        <f>'Demand Input MP'!J2389</f>
        <v>0</v>
      </c>
      <c r="AK4774" s="112">
        <f>'Demand Input MP'!K2389</f>
        <v>0</v>
      </c>
      <c r="AL4774" s="112">
        <f>'Demand Input MP'!L2389</f>
        <v>0</v>
      </c>
      <c r="AM4774" s="112">
        <f>'Demand Input MP'!M2389</f>
        <v>0</v>
      </c>
      <c r="AN4774" s="112">
        <f>'Demand Input MP'!N2389</f>
        <v>0</v>
      </c>
      <c r="AQ4774" t="str">
        <f>AQ4768</f>
        <v/>
      </c>
    </row>
    <row r="4775" spans="1:43" ht="14.25" customHeight="1" x14ac:dyDescent="0.25">
      <c r="A4775" s="1"/>
      <c r="B4775" s="122"/>
      <c r="C4775" s="122"/>
      <c r="D4775" s="122"/>
      <c r="E4775" s="122"/>
      <c r="F4775" s="122"/>
      <c r="G4775" s="122"/>
      <c r="H4775" s="122"/>
      <c r="I4775" s="122"/>
      <c r="J4775" s="122"/>
      <c r="K4775" s="122"/>
      <c r="L4775" s="122"/>
      <c r="M4775" s="122"/>
      <c r="N4775" s="122"/>
      <c r="O4775" s="122"/>
      <c r="P4775" s="122"/>
      <c r="Q4775" s="122"/>
      <c r="R4775" s="122"/>
      <c r="S4775" s="122"/>
      <c r="T4775" s="122"/>
      <c r="U4775" s="122"/>
      <c r="V4775" s="124" t="s">
        <v>91</v>
      </c>
      <c r="W4775" s="125">
        <f>IFERROR(IF(SUM('Run Rate History'!E480:AD480)&gt;0,(SUMPRODUCT((B4770:AA4770&gt;=PERCENTILE(B4770:AA4770,0.1))*(B4770:AA4770&lt;=PERCENTILE(B4770:AA4770,0.9))*B4770:AA4770)+SUMPRODUCT(('Run Rate History'!E480:AD480&gt;=PERCENTILE(B4770:AA4770,0.1))*('Run Rate History'!E480:AD480&lt;=PERCENTILE(B4770:AA4770,0.9))*'Run Rate History'!E480:AD480))/(SUMPRODUCT((B4770:AA4770&gt;=PERCENTILE(B4770:AA4770,0.1))*(B4770:AA4770&lt;=PERCENTILE(B4770:AA4770,0.9))*1)+SUMPRODUCT(('Run Rate History'!E480:AD480&gt;=PERCENTILE(B4770:AA4770,0.1))*('Run Rate History'!E480:AD480&lt;=PERCENTILE(B4770:AA4770,0.9))*1)),TRIMMEAN(B4770:AA4770,0.15)),0)</f>
        <v>6.3414634146341466</v>
      </c>
      <c r="X4775" s="126" t="s">
        <v>1172</v>
      </c>
      <c r="Y4775" s="127">
        <f>SUM(B4770:AA4770)/26</f>
        <v>7.7692307692307692</v>
      </c>
      <c r="Z4775" s="128"/>
      <c r="AA4775" s="112" t="s">
        <v>1173</v>
      </c>
      <c r="AB4775" s="113">
        <f>'Demand Input MP'!B2388</f>
        <v>0</v>
      </c>
      <c r="AC4775" s="112">
        <f>'Demand Input MP'!C2388</f>
        <v>0</v>
      </c>
      <c r="AD4775" s="112">
        <f>'Demand Input MP'!D2388</f>
        <v>0</v>
      </c>
      <c r="AE4775" s="112">
        <f>'Demand Input MP'!E2388</f>
        <v>0</v>
      </c>
      <c r="AF4775" s="112">
        <f>'Demand Input MP'!F2388</f>
        <v>0</v>
      </c>
      <c r="AG4775" s="112">
        <f>'Demand Input MP'!G2388</f>
        <v>0</v>
      </c>
      <c r="AH4775" s="112">
        <f>'Demand Input MP'!H2388</f>
        <v>0</v>
      </c>
      <c r="AI4775" s="112">
        <f>'Demand Input MP'!I2388</f>
        <v>0</v>
      </c>
      <c r="AJ4775" s="112">
        <f>'Demand Input MP'!J2388</f>
        <v>0</v>
      </c>
      <c r="AK4775" s="112">
        <f>'Demand Input MP'!K2388</f>
        <v>0</v>
      </c>
      <c r="AL4775" s="112">
        <f>'Demand Input MP'!L2388</f>
        <v>0</v>
      </c>
      <c r="AM4775" s="112">
        <f>'Demand Input MP'!M2388</f>
        <v>0</v>
      </c>
      <c r="AN4775" s="112">
        <f>'Demand Input MP'!N2388</f>
        <v>0</v>
      </c>
      <c r="AQ4775" t="str">
        <f>AQ4768</f>
        <v/>
      </c>
    </row>
    <row r="4776" spans="1:43" ht="14.25" customHeight="1" x14ac:dyDescent="0.25">
      <c r="A4776" s="1"/>
      <c r="B4776" s="122"/>
      <c r="C4776" s="122"/>
      <c r="D4776" s="122"/>
      <c r="E4776" s="122"/>
      <c r="F4776" s="122"/>
      <c r="G4776" s="122"/>
      <c r="H4776" s="122"/>
      <c r="I4776" s="122"/>
      <c r="J4776" s="122"/>
      <c r="K4776" s="122"/>
      <c r="L4776" s="122"/>
      <c r="M4776" s="122"/>
      <c r="N4776" s="122"/>
      <c r="O4776" s="122"/>
      <c r="P4776" s="122"/>
      <c r="Q4776" s="122"/>
      <c r="R4776" s="122"/>
      <c r="S4776" s="122"/>
      <c r="T4776" s="122"/>
      <c r="U4776" s="122"/>
      <c r="V4776" s="124" t="s">
        <v>94</v>
      </c>
      <c r="W4776" s="125">
        <f>IFERROR((1*MIN(MAX(X4770,0.5*IF(SUM('Run Rate History'!E480:AD480)&gt;0,(MEDIAN(IF(B4770:AA4770&gt;0,B4770:AA4770))+MEDIAN(IF('Run Rate History'!E480:AD480&gt;0,'Run Rate History'!E480:AD480)))/2,MEDIAN(IF(B4770:AA4770&gt;0,B4770:AA4770)))),2*IF(SUM('Run Rate History'!E480:AD480)&gt;0,(MEDIAN(IF(B4770:AA4770&gt;0,B4770:AA4770))+MEDIAN(IF('Run Rate History'!E480:AD480&gt;0,'Run Rate History'!E480:AD480)))/2,MEDIAN(IF(B4770:AA4770&gt;0,B4770:AA4770))))+2*MIN(MAX(Y4770,0.5*IF(SUM('Run Rate History'!E480:AD480)&gt;0,(MEDIAN(IF(B4770:AA4770&gt;0,B4770:AA4770))+MEDIAN(IF('Run Rate History'!E480:AD480&gt;0,'Run Rate History'!E480:AD480)))/2,MEDIAN(IF(B4770:AA4770&gt;0,B4770:AA4770)))),2*IF(SUM('Run Rate History'!E480:AD480)&gt;0,(MEDIAN(IF(B4770:AA4770&gt;0,B4770:AA4770))+MEDIAN(IF('Run Rate History'!E480:AD480&gt;0,'Run Rate History'!E480:AD480)))/2,MEDIAN(IF(B4770:AA4770&gt;0,B4770:AA4770))))+3*MIN(MAX(Z4770,0.5*IF(SUM('Run Rate History'!E480:AD480)&gt;0,(MEDIAN(IF(B4770:AA4770&gt;0,B4770:AA4770))+MEDIAN(IF('Run Rate History'!E480:AD480&gt;0,'Run Rate History'!E480:AD480)))/2,MEDIAN(IF(B4770:AA4770&gt;0,B4770:AA4770)))),2*IF(SUM('Run Rate History'!E480:AD480)&gt;0,(MEDIAN(IF(B4770:AA4770&gt;0,B4770:AA4770))+MEDIAN(IF('Run Rate History'!E480:AD480&gt;0,'Run Rate History'!E480:AD480)))/2,MEDIAN(IF(B4770:AA4770&gt;0,B4770:AA4770))))+4*MIN(MAX(AA4770,0.5*IF(SUM('Run Rate History'!E480:AD480)&gt;0,(MEDIAN(IF(B4770:AA4770&gt;0,B4770:AA4770))+MEDIAN(IF('Run Rate History'!E480:AD480&gt;0,'Run Rate History'!E480:AD480)))/2,MEDIAN(IF(B4770:AA4770&gt;0,B4770:AA4770)))),2*IF(SUM('Run Rate History'!E480:AD480)&gt;0,(MEDIAN(IF(B4770:AA4770&gt;0,B4770:AA4770))+MEDIAN(IF('Run Rate History'!E480:AD480&gt;0,'Run Rate History'!E480:AD480)))/2,MEDIAN(IF(B4770:AA4770&gt;0,B4770:AA4770)))))/10,0)</f>
        <v>9</v>
      </c>
      <c r="X4776" s="129" t="s">
        <v>1174</v>
      </c>
      <c r="Y4776" s="130">
        <f>IFERROR(VLOOKUP(A4768,'Stanje zaliha'!A:E,5,FALSE()),0)</f>
        <v>102</v>
      </c>
      <c r="Z4776" s="131"/>
      <c r="AA4776" s="113" t="s">
        <v>1175</v>
      </c>
      <c r="AB4776" s="118">
        <f t="shared" ref="AB4776:AN4776" si="952">SUM(AB4772:AB4775)</f>
        <v>0</v>
      </c>
      <c r="AC4776" s="118">
        <f t="shared" si="952"/>
        <v>0</v>
      </c>
      <c r="AD4776" s="118">
        <f t="shared" si="952"/>
        <v>0</v>
      </c>
      <c r="AE4776" s="118">
        <f t="shared" si="952"/>
        <v>0</v>
      </c>
      <c r="AF4776" s="118">
        <f t="shared" si="952"/>
        <v>0</v>
      </c>
      <c r="AG4776" s="118">
        <f t="shared" si="952"/>
        <v>0</v>
      </c>
      <c r="AH4776" s="118">
        <f t="shared" si="952"/>
        <v>0</v>
      </c>
      <c r="AI4776" s="118">
        <f t="shared" si="952"/>
        <v>0</v>
      </c>
      <c r="AJ4776" s="118">
        <f t="shared" si="952"/>
        <v>0</v>
      </c>
      <c r="AK4776" s="118">
        <f t="shared" si="952"/>
        <v>0</v>
      </c>
      <c r="AL4776" s="118">
        <f t="shared" si="952"/>
        <v>0</v>
      </c>
      <c r="AM4776" s="118">
        <f t="shared" si="952"/>
        <v>0</v>
      </c>
      <c r="AN4776" s="118">
        <f t="shared" si="952"/>
        <v>0</v>
      </c>
      <c r="AQ4776" t="str">
        <f>AQ4768</f>
        <v/>
      </c>
    </row>
    <row r="4777" spans="1:43" ht="14.25" customHeight="1" x14ac:dyDescent="0.25">
      <c r="A4777" s="1"/>
      <c r="B4777" s="122"/>
      <c r="C4777" s="122"/>
      <c r="D4777" s="122"/>
      <c r="E4777" s="122"/>
      <c r="F4777" s="122"/>
      <c r="G4777" s="122"/>
      <c r="H4777" s="122"/>
      <c r="I4777" s="122"/>
      <c r="J4777" s="122"/>
      <c r="K4777" s="122"/>
      <c r="L4777" s="122"/>
      <c r="M4777" s="122"/>
      <c r="N4777" s="122"/>
      <c r="O4777" s="122"/>
      <c r="P4777" s="122"/>
      <c r="Q4777" s="122"/>
      <c r="R4777" s="122"/>
      <c r="S4777" s="122"/>
      <c r="T4777" s="122"/>
      <c r="U4777" s="122"/>
      <c r="V4777" s="124" t="s">
        <v>95</v>
      </c>
      <c r="W4777" s="125">
        <f>IFERROR(0.6*W4776+0.4*W4775,0)</f>
        <v>7.9365853658536585</v>
      </c>
      <c r="X4777" s="132" t="s">
        <v>1176</v>
      </c>
      <c r="Y4777" s="133">
        <f>IFERROR(SUMIF('Popis poslanih narudžbi'!A:A,A4768,'Popis poslanih narudžbi'!C:C),0)</f>
        <v>0</v>
      </c>
      <c r="Z4777" s="131"/>
      <c r="AA4777" s="134" t="s">
        <v>1177</v>
      </c>
      <c r="AB4777" s="118">
        <f t="shared" ref="AB4777:AN4777" si="953">AB4770+AB4776</f>
        <v>9</v>
      </c>
      <c r="AC4777" s="118">
        <f t="shared" si="953"/>
        <v>9</v>
      </c>
      <c r="AD4777" s="118">
        <f t="shared" si="953"/>
        <v>9</v>
      </c>
      <c r="AE4777" s="118">
        <f t="shared" si="953"/>
        <v>9</v>
      </c>
      <c r="AF4777" s="118">
        <f t="shared" si="953"/>
        <v>9</v>
      </c>
      <c r="AG4777" s="118">
        <f t="shared" si="953"/>
        <v>9</v>
      </c>
      <c r="AH4777" s="118">
        <f t="shared" si="953"/>
        <v>9</v>
      </c>
      <c r="AI4777" s="118">
        <f t="shared" si="953"/>
        <v>9</v>
      </c>
      <c r="AJ4777" s="118">
        <f t="shared" si="953"/>
        <v>9</v>
      </c>
      <c r="AK4777" s="118">
        <f t="shared" si="953"/>
        <v>9</v>
      </c>
      <c r="AL4777" s="118">
        <f t="shared" si="953"/>
        <v>9</v>
      </c>
      <c r="AM4777" s="118">
        <f t="shared" si="953"/>
        <v>9</v>
      </c>
      <c r="AN4777" s="118">
        <f t="shared" si="953"/>
        <v>9</v>
      </c>
      <c r="AQ4777" t="str">
        <f>AQ4768</f>
        <v/>
      </c>
    </row>
    <row r="4778" spans="1:43" ht="14.25" customHeight="1" x14ac:dyDescent="0.25">
      <c r="A4778" s="107" t="str">
        <f>'Run Rate'!A481</f>
        <v>FIT05834</v>
      </c>
      <c r="B4778" s="135" t="str">
        <f>'Run Rate'!B481</f>
        <v>Uteg disk olimpijski gumirani 20 kg</v>
      </c>
      <c r="C4778" s="135" t="str">
        <f>'Run Rate'!C481</f>
        <v>FITNESS OPREMA</v>
      </c>
      <c r="D4778" s="135" t="str">
        <f>'Run Rate'!D481</f>
        <v>03 BRONZE</v>
      </c>
      <c r="E4778" s="122"/>
      <c r="F4778" s="122"/>
      <c r="G4778" s="122"/>
      <c r="H4778" s="122"/>
      <c r="I4778" s="122"/>
      <c r="J4778" s="122"/>
      <c r="K4778" s="122"/>
      <c r="L4778" s="122"/>
      <c r="M4778" s="122"/>
      <c r="N4778" s="122"/>
      <c r="O4778" s="122"/>
      <c r="P4778" s="122"/>
      <c r="Q4778" s="122"/>
      <c r="R4778" s="122"/>
      <c r="S4778" s="122"/>
      <c r="T4778" s="122"/>
      <c r="U4778" s="122"/>
      <c r="V4778" s="122"/>
      <c r="W4778" s="122"/>
      <c r="X4778" s="122"/>
      <c r="Y4778" s="122"/>
      <c r="Z4778" s="122"/>
      <c r="AA4778" s="122"/>
      <c r="AB4778" s="122"/>
      <c r="AC4778" s="122"/>
      <c r="AD4778" s="122"/>
      <c r="AE4778" s="122"/>
      <c r="AF4778" s="122"/>
      <c r="AG4778" s="122"/>
      <c r="AH4778" s="122"/>
      <c r="AI4778" s="122"/>
      <c r="AJ4778" s="122"/>
      <c r="AK4778" s="122"/>
      <c r="AL4778" s="122"/>
      <c r="AM4778" s="122"/>
      <c r="AN4778" s="122"/>
      <c r="AQ4778" t="str">
        <f>IF(AND(OR($B$1="ALL",$B$1=C4778),OR($E$1="ALL",$E$1=D4778),OR($B$2="ALL",$B$2=A4778),OR($E$2="ALL",IFERROR(SEARCH($E$2,B4778),0)&gt;0)),"MATCH","")</f>
        <v/>
      </c>
    </row>
    <row r="4779" spans="1:43" ht="14.25" customHeight="1" x14ac:dyDescent="0.25">
      <c r="A4779" s="108" t="s">
        <v>1137</v>
      </c>
      <c r="B4779" s="136" t="s">
        <v>1138</v>
      </c>
      <c r="C4779" s="136" t="s">
        <v>1139</v>
      </c>
      <c r="D4779" s="136" t="s">
        <v>1140</v>
      </c>
      <c r="E4779" s="136" t="s">
        <v>1141</v>
      </c>
      <c r="F4779" s="136" t="s">
        <v>1142</v>
      </c>
      <c r="G4779" s="136" t="s">
        <v>1143</v>
      </c>
      <c r="H4779" s="136" t="s">
        <v>1144</v>
      </c>
      <c r="I4779" s="136" t="s">
        <v>1145</v>
      </c>
      <c r="J4779" s="136" t="s">
        <v>1146</v>
      </c>
      <c r="K4779" s="136" t="s">
        <v>1147</v>
      </c>
      <c r="L4779" s="136" t="s">
        <v>1148</v>
      </c>
      <c r="M4779" s="136" t="s">
        <v>1149</v>
      </c>
      <c r="N4779" s="136" t="s">
        <v>1150</v>
      </c>
      <c r="O4779" s="136" t="s">
        <v>1151</v>
      </c>
      <c r="P4779" s="136" t="s">
        <v>1152</v>
      </c>
      <c r="Q4779" s="136" t="s">
        <v>1153</v>
      </c>
      <c r="R4779" s="136" t="s">
        <v>1154</v>
      </c>
      <c r="S4779" s="136" t="s">
        <v>1155</v>
      </c>
      <c r="T4779" s="136" t="s">
        <v>1156</v>
      </c>
      <c r="U4779" s="136" t="s">
        <v>1157</v>
      </c>
      <c r="V4779" s="136" t="s">
        <v>1158</v>
      </c>
      <c r="W4779" s="136" t="s">
        <v>1159</v>
      </c>
      <c r="X4779" s="136" t="s">
        <v>1160</v>
      </c>
      <c r="Y4779" s="136" t="s">
        <v>1161</v>
      </c>
      <c r="Z4779" s="136" t="s">
        <v>1162</v>
      </c>
      <c r="AA4779" s="136" t="s">
        <v>1163</v>
      </c>
      <c r="AB4779" s="137" t="s">
        <v>156</v>
      </c>
      <c r="AC4779" s="137" t="s">
        <v>157</v>
      </c>
      <c r="AD4779" s="137" t="s">
        <v>158</v>
      </c>
      <c r="AE4779" s="137" t="s">
        <v>139</v>
      </c>
      <c r="AF4779" s="138" t="s">
        <v>140</v>
      </c>
      <c r="AG4779" s="138" t="s">
        <v>141</v>
      </c>
      <c r="AH4779" s="138" t="s">
        <v>142</v>
      </c>
      <c r="AI4779" s="138" t="s">
        <v>143</v>
      </c>
      <c r="AJ4779" s="139" t="s">
        <v>144</v>
      </c>
      <c r="AK4779" s="139" t="s">
        <v>145</v>
      </c>
      <c r="AL4779" s="139" t="s">
        <v>146</v>
      </c>
      <c r="AM4779" s="140" t="s">
        <v>147</v>
      </c>
      <c r="AN4779" s="140" t="s">
        <v>148</v>
      </c>
      <c r="AQ4779" t="str">
        <f>AQ4778</f>
        <v/>
      </c>
    </row>
    <row r="4780" spans="1:43" ht="14.25" customHeight="1" x14ac:dyDescent="0.25">
      <c r="A4780" s="99" t="s">
        <v>1164</v>
      </c>
      <c r="B4780" s="112">
        <f>'Run Rate'!E481</f>
        <v>2</v>
      </c>
      <c r="C4780" s="112">
        <f>'Run Rate'!F481</f>
        <v>0</v>
      </c>
      <c r="D4780" s="112">
        <f>'Run Rate'!G481</f>
        <v>0</v>
      </c>
      <c r="E4780" s="112">
        <f>'Run Rate'!H481</f>
        <v>2</v>
      </c>
      <c r="F4780" s="112">
        <f>'Run Rate'!I481</f>
        <v>0</v>
      </c>
      <c r="G4780" s="112">
        <f>'Run Rate'!J481</f>
        <v>2</v>
      </c>
      <c r="H4780" s="112">
        <f>'Run Rate'!K481</f>
        <v>0</v>
      </c>
      <c r="I4780" s="112">
        <f>'Run Rate'!L481</f>
        <v>8</v>
      </c>
      <c r="J4780" s="112">
        <f>'Run Rate'!M481</f>
        <v>2</v>
      </c>
      <c r="K4780" s="112">
        <f>'Run Rate'!N481</f>
        <v>0</v>
      </c>
      <c r="L4780" s="112">
        <f>'Run Rate'!O481</f>
        <v>4</v>
      </c>
      <c r="M4780" s="112">
        <f>'Run Rate'!P481</f>
        <v>0</v>
      </c>
      <c r="N4780" s="112">
        <f>'Run Rate'!Q481</f>
        <v>2</v>
      </c>
      <c r="O4780" s="112">
        <f>'Run Rate'!R481</f>
        <v>0</v>
      </c>
      <c r="P4780" s="112">
        <f>'Run Rate'!S481</f>
        <v>0</v>
      </c>
      <c r="Q4780" s="112">
        <f>'Run Rate'!T481</f>
        <v>3</v>
      </c>
      <c r="R4780" s="112">
        <f>'Run Rate'!U481</f>
        <v>2</v>
      </c>
      <c r="S4780" s="112">
        <f>'Run Rate'!V481</f>
        <v>2</v>
      </c>
      <c r="T4780" s="112">
        <f>'Run Rate'!W481</f>
        <v>0</v>
      </c>
      <c r="U4780" s="112">
        <f>'Run Rate'!X481</f>
        <v>4</v>
      </c>
      <c r="V4780" s="112">
        <f>'Run Rate'!Y481</f>
        <v>0</v>
      </c>
      <c r="W4780" s="112">
        <f>'Run Rate'!Z481</f>
        <v>2</v>
      </c>
      <c r="X4780" s="112">
        <f>'Run Rate'!AA481</f>
        <v>0</v>
      </c>
      <c r="Y4780" s="112">
        <f>'Run Rate'!AB481</f>
        <v>0</v>
      </c>
      <c r="Z4780" s="112">
        <f>'Run Rate'!AC481</f>
        <v>1</v>
      </c>
      <c r="AA4780" s="112">
        <f>'Run Rate'!AD481</f>
        <v>0</v>
      </c>
      <c r="AB4780" s="113">
        <v>0</v>
      </c>
      <c r="AC4780" s="112">
        <v>0</v>
      </c>
      <c r="AD4780" s="112">
        <v>0</v>
      </c>
      <c r="AE4780" s="112">
        <v>0</v>
      </c>
      <c r="AF4780" s="112">
        <v>0</v>
      </c>
      <c r="AG4780" s="112">
        <v>0</v>
      </c>
      <c r="AH4780" s="112">
        <v>0</v>
      </c>
      <c r="AI4780" s="112">
        <v>0</v>
      </c>
      <c r="AJ4780" s="112">
        <v>0</v>
      </c>
      <c r="AK4780" s="112">
        <v>0</v>
      </c>
      <c r="AL4780" s="112">
        <v>0</v>
      </c>
      <c r="AM4780" s="112">
        <v>0</v>
      </c>
      <c r="AN4780" s="112">
        <v>0</v>
      </c>
      <c r="AQ4780" t="str">
        <f>AQ4778</f>
        <v/>
      </c>
    </row>
    <row r="4781" spans="1:43" ht="14.25" customHeight="1" x14ac:dyDescent="0.25">
      <c r="A4781" s="99" t="s">
        <v>1165</v>
      </c>
      <c r="B4781" s="114"/>
      <c r="C4781" s="114"/>
      <c r="D4781" s="114"/>
      <c r="E4781" s="114"/>
      <c r="F4781" s="114"/>
      <c r="G4781" s="114"/>
      <c r="H4781" s="114"/>
      <c r="I4781" s="114"/>
      <c r="J4781" s="114"/>
      <c r="K4781" s="114"/>
      <c r="L4781" s="114"/>
      <c r="M4781" s="114"/>
      <c r="N4781" s="114"/>
      <c r="O4781" s="114"/>
      <c r="P4781" s="114"/>
      <c r="Q4781" s="114"/>
      <c r="R4781" s="114"/>
      <c r="S4781" s="114"/>
      <c r="T4781" s="114"/>
      <c r="U4781" s="114"/>
      <c r="V4781" s="114"/>
      <c r="W4781" s="115"/>
      <c r="X4781" s="115"/>
      <c r="Y4781" s="115"/>
      <c r="Z4781" s="115"/>
      <c r="AA4781" s="112" t="s">
        <v>1166</v>
      </c>
      <c r="AB4781" s="113"/>
      <c r="AC4781" s="112"/>
      <c r="AD4781" s="112"/>
      <c r="AE4781" s="112"/>
      <c r="AF4781" s="112"/>
      <c r="AG4781" s="112"/>
      <c r="AH4781" s="112"/>
      <c r="AI4781" s="112"/>
      <c r="AJ4781" s="112"/>
      <c r="AK4781" s="112"/>
      <c r="AL4781" s="112"/>
      <c r="AM4781" s="112"/>
      <c r="AN4781" s="112"/>
      <c r="AQ4781" t="str">
        <f>AQ4778</f>
        <v/>
      </c>
    </row>
    <row r="4782" spans="1:43" ht="14.25" customHeight="1" x14ac:dyDescent="0.25">
      <c r="A4782" s="99" t="s">
        <v>1167</v>
      </c>
      <c r="B4782" s="114"/>
      <c r="C4782" s="114"/>
      <c r="D4782" s="114"/>
      <c r="E4782" s="114"/>
      <c r="F4782" s="114"/>
      <c r="G4782" s="114"/>
      <c r="H4782" s="114"/>
      <c r="I4782" s="114"/>
      <c r="J4782" s="114"/>
      <c r="K4782" s="114"/>
      <c r="L4782" s="114"/>
      <c r="M4782" s="114"/>
      <c r="N4782" s="114"/>
      <c r="O4782" s="114"/>
      <c r="P4782" s="114"/>
      <c r="Q4782" s="114"/>
      <c r="R4782" s="114"/>
      <c r="S4782" s="114"/>
      <c r="T4782" s="114"/>
      <c r="U4782" s="114"/>
      <c r="V4782" s="114"/>
      <c r="W4782" s="115"/>
      <c r="X4782" s="116"/>
      <c r="Y4782" s="117"/>
      <c r="Z4782" s="115"/>
      <c r="AA4782" s="112" t="s">
        <v>1168</v>
      </c>
      <c r="AB4782" s="113">
        <f>'Demand Input VP'!B2394</f>
        <v>0</v>
      </c>
      <c r="AC4782" s="112">
        <f>'Demand Input VP'!C2394</f>
        <v>0</v>
      </c>
      <c r="AD4782" s="112">
        <f>'Demand Input VP'!D2394</f>
        <v>0</v>
      </c>
      <c r="AE4782" s="112">
        <f>'Demand Input VP'!E2394</f>
        <v>0</v>
      </c>
      <c r="AF4782" s="112">
        <f>'Demand Input VP'!F2394</f>
        <v>0</v>
      </c>
      <c r="AG4782" s="112">
        <f>'Demand Input VP'!G2394</f>
        <v>0</v>
      </c>
      <c r="AH4782" s="112">
        <f>'Demand Input VP'!H2394</f>
        <v>0</v>
      </c>
      <c r="AI4782" s="112">
        <f>'Demand Input VP'!I2394</f>
        <v>0</v>
      </c>
      <c r="AJ4782" s="112">
        <f>'Demand Input VP'!J2394</f>
        <v>0</v>
      </c>
      <c r="AK4782" s="112">
        <f>'Demand Input VP'!K2394</f>
        <v>0</v>
      </c>
      <c r="AL4782" s="112">
        <f>'Demand Input VP'!L2394</f>
        <v>0</v>
      </c>
      <c r="AM4782" s="112">
        <f>'Demand Input VP'!M2394</f>
        <v>0</v>
      </c>
      <c r="AN4782" s="112">
        <f>'Demand Input VP'!N2394</f>
        <v>0</v>
      </c>
      <c r="AQ4782" t="str">
        <f>AQ4778</f>
        <v/>
      </c>
    </row>
    <row r="4783" spans="1:43" ht="14.25" customHeight="1" x14ac:dyDescent="0.25">
      <c r="A4783" s="99" t="s">
        <v>1169</v>
      </c>
      <c r="B4783" s="118"/>
      <c r="C4783" s="118"/>
      <c r="D4783" s="118"/>
      <c r="E4783" s="118"/>
      <c r="F4783" s="118"/>
      <c r="G4783" s="118"/>
      <c r="H4783" s="118"/>
      <c r="I4783" s="118"/>
      <c r="J4783" s="118"/>
      <c r="K4783" s="118"/>
      <c r="L4783" s="118"/>
      <c r="M4783" s="118"/>
      <c r="N4783" s="118"/>
      <c r="O4783" s="118"/>
      <c r="P4783" s="118"/>
      <c r="Q4783" s="118"/>
      <c r="R4783" s="118"/>
      <c r="S4783" s="118"/>
      <c r="T4783" s="118"/>
      <c r="U4783" s="118"/>
      <c r="V4783" s="118"/>
      <c r="W4783" s="115"/>
      <c r="X4783" s="116"/>
      <c r="Y4783" s="117"/>
      <c r="Z4783" s="119"/>
      <c r="AA4783" s="120" t="s">
        <v>1170</v>
      </c>
      <c r="AB4783" s="121">
        <f>'Demand Input VP'!B2393</f>
        <v>0</v>
      </c>
      <c r="AC4783" s="120">
        <f>'Demand Input VP'!C2393</f>
        <v>0</v>
      </c>
      <c r="AD4783" s="120">
        <f>'Demand Input VP'!D2393</f>
        <v>0</v>
      </c>
      <c r="AE4783" s="120">
        <f>'Demand Input VP'!E2393</f>
        <v>0</v>
      </c>
      <c r="AF4783" s="120">
        <f>'Demand Input VP'!F2393</f>
        <v>0</v>
      </c>
      <c r="AG4783" s="120">
        <f>'Demand Input VP'!G2393</f>
        <v>0</v>
      </c>
      <c r="AH4783" s="120">
        <f>'Demand Input VP'!H2393</f>
        <v>0</v>
      </c>
      <c r="AI4783" s="120">
        <f>'Demand Input VP'!I2393</f>
        <v>0</v>
      </c>
      <c r="AJ4783" s="120">
        <f>'Demand Input VP'!J2393</f>
        <v>0</v>
      </c>
      <c r="AK4783" s="120">
        <f>'Demand Input VP'!K2393</f>
        <v>0</v>
      </c>
      <c r="AL4783" s="120">
        <f>'Demand Input VP'!L2393</f>
        <v>0</v>
      </c>
      <c r="AM4783" s="120">
        <f>'Demand Input VP'!M2393</f>
        <v>0</v>
      </c>
      <c r="AN4783" s="120">
        <f>'Demand Input VP'!N2393</f>
        <v>0</v>
      </c>
      <c r="AQ4783" t="str">
        <f>AQ4778</f>
        <v/>
      </c>
    </row>
    <row r="4784" spans="1:43" ht="14.25" customHeight="1" x14ac:dyDescent="0.25">
      <c r="A4784" s="1"/>
      <c r="B4784" s="122"/>
      <c r="C4784" s="122"/>
      <c r="D4784" s="122"/>
      <c r="E4784" s="122"/>
      <c r="F4784" s="122"/>
      <c r="G4784" s="122"/>
      <c r="H4784" s="122"/>
      <c r="I4784" s="122"/>
      <c r="J4784" s="122"/>
      <c r="K4784" s="122"/>
      <c r="L4784" s="122"/>
      <c r="M4784" s="122"/>
      <c r="N4784" s="122"/>
      <c r="O4784" s="122"/>
      <c r="P4784" s="122"/>
      <c r="Q4784" s="122"/>
      <c r="R4784" s="122"/>
      <c r="S4784" s="122"/>
      <c r="T4784" s="122"/>
      <c r="U4784" s="122"/>
      <c r="V4784" s="122"/>
      <c r="W4784" s="123"/>
      <c r="X4784" s="116"/>
      <c r="Y4784" s="117"/>
      <c r="Z4784" s="123"/>
      <c r="AA4784" s="112" t="s">
        <v>1171</v>
      </c>
      <c r="AB4784" s="113">
        <f>'Demand Input MP'!B2394</f>
        <v>0</v>
      </c>
      <c r="AC4784" s="112">
        <f>'Demand Input MP'!C2394</f>
        <v>0</v>
      </c>
      <c r="AD4784" s="112">
        <f>'Demand Input MP'!D2394</f>
        <v>0</v>
      </c>
      <c r="AE4784" s="112">
        <f>'Demand Input MP'!E2394</f>
        <v>0</v>
      </c>
      <c r="AF4784" s="112">
        <f>'Demand Input MP'!F2394</f>
        <v>0</v>
      </c>
      <c r="AG4784" s="112">
        <f>'Demand Input MP'!G2394</f>
        <v>0</v>
      </c>
      <c r="AH4784" s="112">
        <f>'Demand Input MP'!H2394</f>
        <v>0</v>
      </c>
      <c r="AI4784" s="112">
        <f>'Demand Input MP'!I2394</f>
        <v>0</v>
      </c>
      <c r="AJ4784" s="112">
        <f>'Demand Input MP'!J2394</f>
        <v>0</v>
      </c>
      <c r="AK4784" s="112">
        <f>'Demand Input MP'!K2394</f>
        <v>0</v>
      </c>
      <c r="AL4784" s="112">
        <f>'Demand Input MP'!L2394</f>
        <v>0</v>
      </c>
      <c r="AM4784" s="112">
        <f>'Demand Input MP'!M2394</f>
        <v>0</v>
      </c>
      <c r="AN4784" s="112">
        <f>'Demand Input MP'!N2394</f>
        <v>0</v>
      </c>
      <c r="AQ4784" t="str">
        <f>AQ4778</f>
        <v/>
      </c>
    </row>
    <row r="4785" spans="1:43" ht="14.25" customHeight="1" x14ac:dyDescent="0.25">
      <c r="A4785" s="1"/>
      <c r="B4785" s="122"/>
      <c r="C4785" s="122"/>
      <c r="D4785" s="122"/>
      <c r="E4785" s="122"/>
      <c r="F4785" s="122"/>
      <c r="G4785" s="122"/>
      <c r="H4785" s="122"/>
      <c r="I4785" s="122"/>
      <c r="J4785" s="122"/>
      <c r="K4785" s="122"/>
      <c r="L4785" s="122"/>
      <c r="M4785" s="122"/>
      <c r="N4785" s="122"/>
      <c r="O4785" s="122"/>
      <c r="P4785" s="122"/>
      <c r="Q4785" s="122"/>
      <c r="R4785" s="122"/>
      <c r="S4785" s="122"/>
      <c r="T4785" s="122"/>
      <c r="U4785" s="122"/>
      <c r="V4785" s="124" t="s">
        <v>91</v>
      </c>
      <c r="W4785" s="125">
        <f>IFERROR(IF(SUM('Run Rate History'!E481:AD481)&gt;0,(SUMPRODUCT((B4780:AA4780&gt;=PERCENTILE(B4780:AA4780,0.1))*(B4780:AA4780&lt;=PERCENTILE(B4780:AA4780,0.9))*B4780:AA4780)+SUMPRODUCT(('Run Rate History'!E481:AD481&gt;=PERCENTILE(B4780:AA4780,0.1))*('Run Rate History'!E481:AD481&lt;=PERCENTILE(B4780:AA4780,0.9))*'Run Rate History'!E481:AD481))/(SUMPRODUCT((B4780:AA4780&gt;=PERCENTILE(B4780:AA4780,0.1))*(B4780:AA4780&lt;=PERCENTILE(B4780:AA4780,0.9))*1)+SUMPRODUCT(('Run Rate History'!E481:AD481&gt;=PERCENTILE(B4780:AA4780,0.1))*('Run Rate History'!E481:AD481&lt;=PERCENTILE(B4780:AA4780,0.9))*1)),TRIMMEAN(B4780:AA4780,0.15)),0)</f>
        <v>0.92105263157894735</v>
      </c>
      <c r="X4785" s="126" t="s">
        <v>1172</v>
      </c>
      <c r="Y4785" s="127">
        <f>SUM(B4780:AA4780)/26</f>
        <v>1.3846153846153846</v>
      </c>
      <c r="Z4785" s="128"/>
      <c r="AA4785" s="112" t="s">
        <v>1173</v>
      </c>
      <c r="AB4785" s="113">
        <f>'Demand Input MP'!B2393</f>
        <v>0</v>
      </c>
      <c r="AC4785" s="112">
        <f>'Demand Input MP'!C2393</f>
        <v>0</v>
      </c>
      <c r="AD4785" s="112">
        <f>'Demand Input MP'!D2393</f>
        <v>0</v>
      </c>
      <c r="AE4785" s="112">
        <f>'Demand Input MP'!E2393</f>
        <v>0</v>
      </c>
      <c r="AF4785" s="112">
        <f>'Demand Input MP'!F2393</f>
        <v>0</v>
      </c>
      <c r="AG4785" s="112">
        <f>'Demand Input MP'!G2393</f>
        <v>0</v>
      </c>
      <c r="AH4785" s="112">
        <f>'Demand Input MP'!H2393</f>
        <v>0</v>
      </c>
      <c r="AI4785" s="112">
        <f>'Demand Input MP'!I2393</f>
        <v>0</v>
      </c>
      <c r="AJ4785" s="112">
        <f>'Demand Input MP'!J2393</f>
        <v>0</v>
      </c>
      <c r="AK4785" s="112">
        <f>'Demand Input MP'!K2393</f>
        <v>0</v>
      </c>
      <c r="AL4785" s="112">
        <f>'Demand Input MP'!L2393</f>
        <v>0</v>
      </c>
      <c r="AM4785" s="112">
        <f>'Demand Input MP'!M2393</f>
        <v>0</v>
      </c>
      <c r="AN4785" s="112">
        <f>'Demand Input MP'!N2393</f>
        <v>0</v>
      </c>
      <c r="AQ4785" t="str">
        <f>AQ4778</f>
        <v/>
      </c>
    </row>
    <row r="4786" spans="1:43" ht="14.25" customHeight="1" x14ac:dyDescent="0.25">
      <c r="A4786" s="1"/>
      <c r="B4786" s="122"/>
      <c r="C4786" s="122"/>
      <c r="D4786" s="122"/>
      <c r="E4786" s="122"/>
      <c r="F4786" s="122"/>
      <c r="G4786" s="122"/>
      <c r="H4786" s="122"/>
      <c r="I4786" s="122"/>
      <c r="J4786" s="122"/>
      <c r="K4786" s="122"/>
      <c r="L4786" s="122"/>
      <c r="M4786" s="122"/>
      <c r="N4786" s="122"/>
      <c r="O4786" s="122"/>
      <c r="P4786" s="122"/>
      <c r="Q4786" s="122"/>
      <c r="R4786" s="122"/>
      <c r="S4786" s="122"/>
      <c r="T4786" s="122"/>
      <c r="U4786" s="122"/>
      <c r="V4786" s="124" t="s">
        <v>94</v>
      </c>
      <c r="W4786" s="125">
        <f>IFERROR((1*MIN(MAX(X4780,0.5*IF(SUM('Run Rate History'!E481:AD481)&gt;0,(MEDIAN(IF(B4780:AA4780&gt;0,B4780:AA4780))+MEDIAN(IF('Run Rate History'!E481:AD481&gt;0,'Run Rate History'!E481:AD481)))/2,MEDIAN(IF(B4780:AA4780&gt;0,B4780:AA4780)))),2*IF(SUM('Run Rate History'!E481:AD481)&gt;0,(MEDIAN(IF(B4780:AA4780&gt;0,B4780:AA4780))+MEDIAN(IF('Run Rate History'!E481:AD481&gt;0,'Run Rate History'!E481:AD481)))/2,MEDIAN(IF(B4780:AA4780&gt;0,B4780:AA4780))))+2*MIN(MAX(Y4780,0.5*IF(SUM('Run Rate History'!E481:AD481)&gt;0,(MEDIAN(IF(B4780:AA4780&gt;0,B4780:AA4780))+MEDIAN(IF('Run Rate History'!E481:AD481&gt;0,'Run Rate History'!E481:AD481)))/2,MEDIAN(IF(B4780:AA4780&gt;0,B4780:AA4780)))),2*IF(SUM('Run Rate History'!E481:AD481)&gt;0,(MEDIAN(IF(B4780:AA4780&gt;0,B4780:AA4780))+MEDIAN(IF('Run Rate History'!E481:AD481&gt;0,'Run Rate History'!E481:AD481)))/2,MEDIAN(IF(B4780:AA4780&gt;0,B4780:AA4780))))+3*MIN(MAX(Z4780,0.5*IF(SUM('Run Rate History'!E481:AD481)&gt;0,(MEDIAN(IF(B4780:AA4780&gt;0,B4780:AA4780))+MEDIAN(IF('Run Rate History'!E481:AD481&gt;0,'Run Rate History'!E481:AD481)))/2,MEDIAN(IF(B4780:AA4780&gt;0,B4780:AA4780)))),2*IF(SUM('Run Rate History'!E481:AD481)&gt;0,(MEDIAN(IF(B4780:AA4780&gt;0,B4780:AA4780))+MEDIAN(IF('Run Rate History'!E481:AD481&gt;0,'Run Rate History'!E481:AD481)))/2,MEDIAN(IF(B4780:AA4780&gt;0,B4780:AA4780))))+4*MIN(MAX(AA4780,0.5*IF(SUM('Run Rate History'!E481:AD481)&gt;0,(MEDIAN(IF(B4780:AA4780&gt;0,B4780:AA4780))+MEDIAN(IF('Run Rate History'!E481:AD481&gt;0,'Run Rate History'!E481:AD481)))/2,MEDIAN(IF(B4780:AA4780&gt;0,B4780:AA4780)))),2*IF(SUM('Run Rate History'!E481:AD481)&gt;0,(MEDIAN(IF(B4780:AA4780&gt;0,B4780:AA4780))+MEDIAN(IF('Run Rate History'!E481:AD481&gt;0,'Run Rate History'!E481:AD481)))/2,MEDIAN(IF(B4780:AA4780&gt;0,B4780:AA4780)))))/10,0)</f>
        <v>0.73750000000000004</v>
      </c>
      <c r="X4786" s="129" t="s">
        <v>1174</v>
      </c>
      <c r="Y4786" s="130">
        <f>IFERROR(VLOOKUP(A4778,'Stanje zaliha'!A:E,5,FALSE()),0)</f>
        <v>11</v>
      </c>
      <c r="Z4786" s="131"/>
      <c r="AA4786" s="113" t="s">
        <v>1175</v>
      </c>
      <c r="AB4786" s="118">
        <f t="shared" ref="AB4786:AN4786" si="954">SUM(AB4782:AB4785)</f>
        <v>0</v>
      </c>
      <c r="AC4786" s="118">
        <f t="shared" si="954"/>
        <v>0</v>
      </c>
      <c r="AD4786" s="118">
        <f t="shared" si="954"/>
        <v>0</v>
      </c>
      <c r="AE4786" s="118">
        <f t="shared" si="954"/>
        <v>0</v>
      </c>
      <c r="AF4786" s="118">
        <f t="shared" si="954"/>
        <v>0</v>
      </c>
      <c r="AG4786" s="118">
        <f t="shared" si="954"/>
        <v>0</v>
      </c>
      <c r="AH4786" s="118">
        <f t="shared" si="954"/>
        <v>0</v>
      </c>
      <c r="AI4786" s="118">
        <f t="shared" si="954"/>
        <v>0</v>
      </c>
      <c r="AJ4786" s="118">
        <f t="shared" si="954"/>
        <v>0</v>
      </c>
      <c r="AK4786" s="118">
        <f t="shared" si="954"/>
        <v>0</v>
      </c>
      <c r="AL4786" s="118">
        <f t="shared" si="954"/>
        <v>0</v>
      </c>
      <c r="AM4786" s="118">
        <f t="shared" si="954"/>
        <v>0</v>
      </c>
      <c r="AN4786" s="118">
        <f t="shared" si="954"/>
        <v>0</v>
      </c>
      <c r="AQ4786" t="str">
        <f>AQ4778</f>
        <v/>
      </c>
    </row>
    <row r="4787" spans="1:43" ht="14.25" customHeight="1" x14ac:dyDescent="0.25">
      <c r="A4787" s="1"/>
      <c r="B4787" s="122"/>
      <c r="C4787" s="122"/>
      <c r="D4787" s="122"/>
      <c r="E4787" s="122"/>
      <c r="F4787" s="122"/>
      <c r="G4787" s="122"/>
      <c r="H4787" s="122"/>
      <c r="I4787" s="122"/>
      <c r="J4787" s="122"/>
      <c r="K4787" s="122"/>
      <c r="L4787" s="122"/>
      <c r="M4787" s="122"/>
      <c r="N4787" s="122"/>
      <c r="O4787" s="122"/>
      <c r="P4787" s="122"/>
      <c r="Q4787" s="122"/>
      <c r="R4787" s="122"/>
      <c r="S4787" s="122"/>
      <c r="T4787" s="122"/>
      <c r="U4787" s="122"/>
      <c r="V4787" s="124" t="s">
        <v>95</v>
      </c>
      <c r="W4787" s="125">
        <f>IFERROR(0.6*W4786+0.4*W4785,0)</f>
        <v>0.81092105263157899</v>
      </c>
      <c r="X4787" s="132" t="s">
        <v>1176</v>
      </c>
      <c r="Y4787" s="133">
        <f>IFERROR(SUMIF('Popis poslanih narudžbi'!A:A,A4778,'Popis poslanih narudžbi'!C:C),0)</f>
        <v>0</v>
      </c>
      <c r="Z4787" s="131"/>
      <c r="AA4787" s="134" t="s">
        <v>1177</v>
      </c>
      <c r="AB4787" s="118">
        <f t="shared" ref="AB4787:AN4787" si="955">AB4780+AB4786</f>
        <v>0</v>
      </c>
      <c r="AC4787" s="118">
        <f t="shared" si="955"/>
        <v>0</v>
      </c>
      <c r="AD4787" s="118">
        <f t="shared" si="955"/>
        <v>0</v>
      </c>
      <c r="AE4787" s="118">
        <f t="shared" si="955"/>
        <v>0</v>
      </c>
      <c r="AF4787" s="118">
        <f t="shared" si="955"/>
        <v>0</v>
      </c>
      <c r="AG4787" s="118">
        <f t="shared" si="955"/>
        <v>0</v>
      </c>
      <c r="AH4787" s="118">
        <f t="shared" si="955"/>
        <v>0</v>
      </c>
      <c r="AI4787" s="118">
        <f t="shared" si="955"/>
        <v>0</v>
      </c>
      <c r="AJ4787" s="118">
        <f t="shared" si="955"/>
        <v>0</v>
      </c>
      <c r="AK4787" s="118">
        <f t="shared" si="955"/>
        <v>0</v>
      </c>
      <c r="AL4787" s="118">
        <f t="shared" si="955"/>
        <v>0</v>
      </c>
      <c r="AM4787" s="118">
        <f t="shared" si="955"/>
        <v>0</v>
      </c>
      <c r="AN4787" s="118">
        <f t="shared" si="955"/>
        <v>0</v>
      </c>
      <c r="AQ4787" t="str">
        <f>AQ4778</f>
        <v/>
      </c>
    </row>
    <row r="4788" spans="1:43" ht="14.25" customHeight="1" x14ac:dyDescent="0.25">
      <c r="A4788" s="107" t="str">
        <f>'Run Rate'!A482</f>
        <v>SHM00090</v>
      </c>
      <c r="B4788" s="135" t="str">
        <f>'Run Rate'!B482</f>
        <v>Shieldmixer Hero Pro Viking</v>
      </c>
      <c r="C4788" s="135" t="str">
        <f>'Run Rate'!C482</f>
        <v>DRINKWARE I HOME</v>
      </c>
      <c r="D4788" s="135" t="str">
        <f>'Run Rate'!D482</f>
        <v>03 BRONZE</v>
      </c>
      <c r="E4788" s="122"/>
      <c r="F4788" s="122"/>
      <c r="G4788" s="122"/>
      <c r="H4788" s="122"/>
      <c r="I4788" s="122"/>
      <c r="J4788" s="122"/>
      <c r="K4788" s="122"/>
      <c r="L4788" s="122"/>
      <c r="M4788" s="122"/>
      <c r="N4788" s="122"/>
      <c r="O4788" s="122"/>
      <c r="P4788" s="122"/>
      <c r="Q4788" s="122"/>
      <c r="R4788" s="122"/>
      <c r="S4788" s="122"/>
      <c r="T4788" s="122"/>
      <c r="U4788" s="122"/>
      <c r="V4788" s="122"/>
      <c r="W4788" s="122"/>
      <c r="X4788" s="122"/>
      <c r="Y4788" s="122"/>
      <c r="Z4788" s="122"/>
      <c r="AA4788" s="122"/>
      <c r="AB4788" s="122"/>
      <c r="AC4788" s="122"/>
      <c r="AD4788" s="122"/>
      <c r="AE4788" s="122"/>
      <c r="AF4788" s="122"/>
      <c r="AG4788" s="122"/>
      <c r="AH4788" s="122"/>
      <c r="AI4788" s="122"/>
      <c r="AJ4788" s="122"/>
      <c r="AK4788" s="122"/>
      <c r="AL4788" s="122"/>
      <c r="AM4788" s="122"/>
      <c r="AN4788" s="122"/>
      <c r="AQ4788" t="str">
        <f>IF(AND(OR($B$1="ALL",$B$1=C4788),OR($E$1="ALL",$E$1=D4788),OR($B$2="ALL",$B$2=A4788),OR($E$2="ALL",IFERROR(SEARCH($E$2,B4788),0)&gt;0)),"MATCH","")</f>
        <v/>
      </c>
    </row>
    <row r="4789" spans="1:43" ht="14.25" customHeight="1" x14ac:dyDescent="0.25">
      <c r="A4789" s="108" t="s">
        <v>1137</v>
      </c>
      <c r="B4789" s="136" t="s">
        <v>1138</v>
      </c>
      <c r="C4789" s="136" t="s">
        <v>1139</v>
      </c>
      <c r="D4789" s="136" t="s">
        <v>1140</v>
      </c>
      <c r="E4789" s="136" t="s">
        <v>1141</v>
      </c>
      <c r="F4789" s="136" t="s">
        <v>1142</v>
      </c>
      <c r="G4789" s="136" t="s">
        <v>1143</v>
      </c>
      <c r="H4789" s="136" t="s">
        <v>1144</v>
      </c>
      <c r="I4789" s="136" t="s">
        <v>1145</v>
      </c>
      <c r="J4789" s="136" t="s">
        <v>1146</v>
      </c>
      <c r="K4789" s="136" t="s">
        <v>1147</v>
      </c>
      <c r="L4789" s="136" t="s">
        <v>1148</v>
      </c>
      <c r="M4789" s="136" t="s">
        <v>1149</v>
      </c>
      <c r="N4789" s="136" t="s">
        <v>1150</v>
      </c>
      <c r="O4789" s="136" t="s">
        <v>1151</v>
      </c>
      <c r="P4789" s="136" t="s">
        <v>1152</v>
      </c>
      <c r="Q4789" s="136" t="s">
        <v>1153</v>
      </c>
      <c r="R4789" s="136" t="s">
        <v>1154</v>
      </c>
      <c r="S4789" s="136" t="s">
        <v>1155</v>
      </c>
      <c r="T4789" s="136" t="s">
        <v>1156</v>
      </c>
      <c r="U4789" s="136" t="s">
        <v>1157</v>
      </c>
      <c r="V4789" s="136" t="s">
        <v>1158</v>
      </c>
      <c r="W4789" s="136" t="s">
        <v>1159</v>
      </c>
      <c r="X4789" s="136" t="s">
        <v>1160</v>
      </c>
      <c r="Y4789" s="136" t="s">
        <v>1161</v>
      </c>
      <c r="Z4789" s="136" t="s">
        <v>1162</v>
      </c>
      <c r="AA4789" s="136" t="s">
        <v>1163</v>
      </c>
      <c r="AB4789" s="137" t="s">
        <v>156</v>
      </c>
      <c r="AC4789" s="137" t="s">
        <v>157</v>
      </c>
      <c r="AD4789" s="137" t="s">
        <v>158</v>
      </c>
      <c r="AE4789" s="137" t="s">
        <v>139</v>
      </c>
      <c r="AF4789" s="138" t="s">
        <v>140</v>
      </c>
      <c r="AG4789" s="138" t="s">
        <v>141</v>
      </c>
      <c r="AH4789" s="138" t="s">
        <v>142</v>
      </c>
      <c r="AI4789" s="138" t="s">
        <v>143</v>
      </c>
      <c r="AJ4789" s="139" t="s">
        <v>144</v>
      </c>
      <c r="AK4789" s="139" t="s">
        <v>145</v>
      </c>
      <c r="AL4789" s="139" t="s">
        <v>146</v>
      </c>
      <c r="AM4789" s="140" t="s">
        <v>147</v>
      </c>
      <c r="AN4789" s="140" t="s">
        <v>148</v>
      </c>
      <c r="AQ4789" t="str">
        <f>AQ4788</f>
        <v/>
      </c>
    </row>
    <row r="4790" spans="1:43" ht="14.25" customHeight="1" x14ac:dyDescent="0.25">
      <c r="A4790" s="99" t="s">
        <v>1164</v>
      </c>
      <c r="B4790" s="112">
        <f>'Run Rate'!E482</f>
        <v>5</v>
      </c>
      <c r="C4790" s="112">
        <f>'Run Rate'!F482</f>
        <v>8</v>
      </c>
      <c r="D4790" s="112">
        <f>'Run Rate'!G482</f>
        <v>8</v>
      </c>
      <c r="E4790" s="112">
        <f>'Run Rate'!H482</f>
        <v>4</v>
      </c>
      <c r="F4790" s="112">
        <f>'Run Rate'!I482</f>
        <v>5</v>
      </c>
      <c r="G4790" s="112">
        <f>'Run Rate'!J482</f>
        <v>3</v>
      </c>
      <c r="H4790" s="112">
        <f>'Run Rate'!K482</f>
        <v>4</v>
      </c>
      <c r="I4790" s="112">
        <f>'Run Rate'!L482</f>
        <v>30</v>
      </c>
      <c r="J4790" s="112">
        <f>'Run Rate'!M482</f>
        <v>4</v>
      </c>
      <c r="K4790" s="112">
        <f>'Run Rate'!N482</f>
        <v>5</v>
      </c>
      <c r="L4790" s="112">
        <f>'Run Rate'!O482</f>
        <v>4</v>
      </c>
      <c r="M4790" s="112">
        <f>'Run Rate'!P482</f>
        <v>7</v>
      </c>
      <c r="N4790" s="112">
        <f>'Run Rate'!Q482</f>
        <v>8</v>
      </c>
      <c r="O4790" s="112">
        <f>'Run Rate'!R482</f>
        <v>2</v>
      </c>
      <c r="P4790" s="112">
        <f>'Run Rate'!S482</f>
        <v>1</v>
      </c>
      <c r="Q4790" s="112">
        <f>'Run Rate'!T482</f>
        <v>6</v>
      </c>
      <c r="R4790" s="112">
        <f>'Run Rate'!U482</f>
        <v>3</v>
      </c>
      <c r="S4790" s="112">
        <f>'Run Rate'!V482</f>
        <v>4</v>
      </c>
      <c r="T4790" s="112">
        <f>'Run Rate'!W482</f>
        <v>5</v>
      </c>
      <c r="U4790" s="112">
        <f>'Run Rate'!X482</f>
        <v>2</v>
      </c>
      <c r="V4790" s="112">
        <f>'Run Rate'!Y482</f>
        <v>6</v>
      </c>
      <c r="W4790" s="112">
        <f>'Run Rate'!Z482</f>
        <v>4</v>
      </c>
      <c r="X4790" s="112">
        <f>'Run Rate'!AA482</f>
        <v>3</v>
      </c>
      <c r="Y4790" s="112">
        <f>'Run Rate'!AB482</f>
        <v>6</v>
      </c>
      <c r="Z4790" s="112">
        <f>'Run Rate'!AC482</f>
        <v>5</v>
      </c>
      <c r="AA4790" s="112">
        <f>'Run Rate'!AD482</f>
        <v>4</v>
      </c>
      <c r="AB4790" s="113">
        <v>4</v>
      </c>
      <c r="AC4790" s="112">
        <v>5</v>
      </c>
      <c r="AD4790" s="112">
        <v>4</v>
      </c>
      <c r="AE4790" s="112">
        <v>4</v>
      </c>
      <c r="AF4790" s="112">
        <v>4</v>
      </c>
      <c r="AG4790" s="112">
        <v>4</v>
      </c>
      <c r="AH4790" s="112">
        <v>4</v>
      </c>
      <c r="AI4790" s="112">
        <v>4</v>
      </c>
      <c r="AJ4790" s="112">
        <v>4</v>
      </c>
      <c r="AK4790" s="112">
        <v>4</v>
      </c>
      <c r="AL4790" s="112">
        <v>4</v>
      </c>
      <c r="AM4790" s="112">
        <v>4</v>
      </c>
      <c r="AN4790" s="112">
        <v>4</v>
      </c>
      <c r="AQ4790" t="str">
        <f>AQ4788</f>
        <v/>
      </c>
    </row>
    <row r="4791" spans="1:43" ht="14.25" customHeight="1" x14ac:dyDescent="0.25">
      <c r="A4791" s="99" t="s">
        <v>1165</v>
      </c>
      <c r="B4791" s="114"/>
      <c r="C4791" s="114"/>
      <c r="D4791" s="114"/>
      <c r="E4791" s="114"/>
      <c r="F4791" s="114"/>
      <c r="G4791" s="114"/>
      <c r="H4791" s="114"/>
      <c r="I4791" s="114"/>
      <c r="J4791" s="114"/>
      <c r="K4791" s="114"/>
      <c r="L4791" s="114"/>
      <c r="M4791" s="114"/>
      <c r="N4791" s="114"/>
      <c r="O4791" s="114"/>
      <c r="P4791" s="114"/>
      <c r="Q4791" s="114"/>
      <c r="R4791" s="114"/>
      <c r="S4791" s="114"/>
      <c r="T4791" s="114"/>
      <c r="U4791" s="114"/>
      <c r="V4791" s="114"/>
      <c r="W4791" s="115"/>
      <c r="X4791" s="115"/>
      <c r="Y4791" s="115"/>
      <c r="Z4791" s="115"/>
      <c r="AA4791" s="112" t="s">
        <v>1166</v>
      </c>
      <c r="AB4791" s="113"/>
      <c r="AC4791" s="112"/>
      <c r="AD4791" s="112"/>
      <c r="AE4791" s="112"/>
      <c r="AF4791" s="112"/>
      <c r="AG4791" s="112"/>
      <c r="AH4791" s="112"/>
      <c r="AI4791" s="112"/>
      <c r="AJ4791" s="112"/>
      <c r="AK4791" s="112"/>
      <c r="AL4791" s="112"/>
      <c r="AM4791" s="112"/>
      <c r="AN4791" s="112"/>
      <c r="AQ4791" t="str">
        <f>AQ4788</f>
        <v/>
      </c>
    </row>
    <row r="4792" spans="1:43" ht="14.25" customHeight="1" x14ac:dyDescent="0.25">
      <c r="A4792" s="99" t="s">
        <v>1167</v>
      </c>
      <c r="B4792" s="114"/>
      <c r="C4792" s="114"/>
      <c r="D4792" s="114"/>
      <c r="E4792" s="114"/>
      <c r="F4792" s="114"/>
      <c r="G4792" s="114"/>
      <c r="H4792" s="114"/>
      <c r="I4792" s="114"/>
      <c r="J4792" s="114"/>
      <c r="K4792" s="114"/>
      <c r="L4792" s="114"/>
      <c r="M4792" s="114"/>
      <c r="N4792" s="114"/>
      <c r="O4792" s="114"/>
      <c r="P4792" s="114"/>
      <c r="Q4792" s="114"/>
      <c r="R4792" s="114"/>
      <c r="S4792" s="114"/>
      <c r="T4792" s="114"/>
      <c r="U4792" s="114"/>
      <c r="V4792" s="114"/>
      <c r="W4792" s="115"/>
      <c r="X4792" s="116"/>
      <c r="Y4792" s="117"/>
      <c r="Z4792" s="115"/>
      <c r="AA4792" s="112" t="s">
        <v>1168</v>
      </c>
      <c r="AB4792" s="113">
        <f>'Demand Input VP'!B2399</f>
        <v>0</v>
      </c>
      <c r="AC4792" s="112">
        <f>'Demand Input VP'!C2399</f>
        <v>0</v>
      </c>
      <c r="AD4792" s="112">
        <f>'Demand Input VP'!D2399</f>
        <v>0</v>
      </c>
      <c r="AE4792" s="112">
        <f>'Demand Input VP'!E2399</f>
        <v>0</v>
      </c>
      <c r="AF4792" s="112">
        <f>'Demand Input VP'!F2399</f>
        <v>0</v>
      </c>
      <c r="AG4792" s="112">
        <f>'Demand Input VP'!G2399</f>
        <v>0</v>
      </c>
      <c r="AH4792" s="112">
        <f>'Demand Input VP'!H2399</f>
        <v>0</v>
      </c>
      <c r="AI4792" s="112">
        <f>'Demand Input VP'!I2399</f>
        <v>0</v>
      </c>
      <c r="AJ4792" s="112">
        <f>'Demand Input VP'!J2399</f>
        <v>0</v>
      </c>
      <c r="AK4792" s="112">
        <f>'Demand Input VP'!K2399</f>
        <v>0</v>
      </c>
      <c r="AL4792" s="112">
        <f>'Demand Input VP'!L2399</f>
        <v>0</v>
      </c>
      <c r="AM4792" s="112">
        <f>'Demand Input VP'!M2399</f>
        <v>0</v>
      </c>
      <c r="AN4792" s="112">
        <f>'Demand Input VP'!N2399</f>
        <v>0</v>
      </c>
      <c r="AQ4792" t="str">
        <f>AQ4788</f>
        <v/>
      </c>
    </row>
    <row r="4793" spans="1:43" ht="14.25" customHeight="1" x14ac:dyDescent="0.25">
      <c r="A4793" s="99" t="s">
        <v>1169</v>
      </c>
      <c r="B4793" s="118"/>
      <c r="C4793" s="118"/>
      <c r="D4793" s="118"/>
      <c r="E4793" s="118"/>
      <c r="F4793" s="118"/>
      <c r="G4793" s="118"/>
      <c r="H4793" s="118"/>
      <c r="I4793" s="118"/>
      <c r="J4793" s="118"/>
      <c r="K4793" s="118"/>
      <c r="L4793" s="118"/>
      <c r="M4793" s="118"/>
      <c r="N4793" s="118"/>
      <c r="O4793" s="118"/>
      <c r="P4793" s="118"/>
      <c r="Q4793" s="118"/>
      <c r="R4793" s="118"/>
      <c r="S4793" s="118"/>
      <c r="T4793" s="118"/>
      <c r="U4793" s="118"/>
      <c r="V4793" s="118"/>
      <c r="W4793" s="115"/>
      <c r="X4793" s="116"/>
      <c r="Y4793" s="117"/>
      <c r="Z4793" s="119"/>
      <c r="AA4793" s="120" t="s">
        <v>1170</v>
      </c>
      <c r="AB4793" s="121">
        <f>'Demand Input VP'!B2398</f>
        <v>0</v>
      </c>
      <c r="AC4793" s="120">
        <f>'Demand Input VP'!C2398</f>
        <v>0</v>
      </c>
      <c r="AD4793" s="120">
        <f>'Demand Input VP'!D2398</f>
        <v>0</v>
      </c>
      <c r="AE4793" s="120">
        <f>'Demand Input VP'!E2398</f>
        <v>0</v>
      </c>
      <c r="AF4793" s="120">
        <f>'Demand Input VP'!F2398</f>
        <v>0</v>
      </c>
      <c r="AG4793" s="120">
        <f>'Demand Input VP'!G2398</f>
        <v>0</v>
      </c>
      <c r="AH4793" s="120">
        <f>'Demand Input VP'!H2398</f>
        <v>0</v>
      </c>
      <c r="AI4793" s="120">
        <f>'Demand Input VP'!I2398</f>
        <v>0</v>
      </c>
      <c r="AJ4793" s="120">
        <f>'Demand Input VP'!J2398</f>
        <v>0</v>
      </c>
      <c r="AK4793" s="120">
        <f>'Demand Input VP'!K2398</f>
        <v>0</v>
      </c>
      <c r="AL4793" s="120">
        <f>'Demand Input VP'!L2398</f>
        <v>0</v>
      </c>
      <c r="AM4793" s="120">
        <f>'Demand Input VP'!M2398</f>
        <v>0</v>
      </c>
      <c r="AN4793" s="120">
        <f>'Demand Input VP'!N2398</f>
        <v>0</v>
      </c>
      <c r="AQ4793" t="str">
        <f>AQ4788</f>
        <v/>
      </c>
    </row>
    <row r="4794" spans="1:43" ht="14.25" customHeight="1" x14ac:dyDescent="0.25">
      <c r="A4794" s="1"/>
      <c r="B4794" s="122"/>
      <c r="C4794" s="122"/>
      <c r="D4794" s="122"/>
      <c r="E4794" s="122"/>
      <c r="F4794" s="122"/>
      <c r="G4794" s="122"/>
      <c r="H4794" s="122"/>
      <c r="I4794" s="122"/>
      <c r="J4794" s="122"/>
      <c r="K4794" s="122"/>
      <c r="L4794" s="122"/>
      <c r="M4794" s="122"/>
      <c r="N4794" s="122"/>
      <c r="O4794" s="122"/>
      <c r="P4794" s="122"/>
      <c r="Q4794" s="122"/>
      <c r="R4794" s="122"/>
      <c r="S4794" s="122"/>
      <c r="T4794" s="122"/>
      <c r="U4794" s="122"/>
      <c r="V4794" s="122"/>
      <c r="W4794" s="123"/>
      <c r="X4794" s="116"/>
      <c r="Y4794" s="117"/>
      <c r="Z4794" s="123"/>
      <c r="AA4794" s="112" t="s">
        <v>1171</v>
      </c>
      <c r="AB4794" s="113">
        <f>'Demand Input MP'!B2399</f>
        <v>0</v>
      </c>
      <c r="AC4794" s="112">
        <f>'Demand Input MP'!C2399</f>
        <v>0</v>
      </c>
      <c r="AD4794" s="112">
        <f>'Demand Input MP'!D2399</f>
        <v>0</v>
      </c>
      <c r="AE4794" s="112">
        <f>'Demand Input MP'!E2399</f>
        <v>0</v>
      </c>
      <c r="AF4794" s="112">
        <f>'Demand Input MP'!F2399</f>
        <v>0</v>
      </c>
      <c r="AG4794" s="112">
        <f>'Demand Input MP'!G2399</f>
        <v>0</v>
      </c>
      <c r="AH4794" s="112">
        <f>'Demand Input MP'!H2399</f>
        <v>0</v>
      </c>
      <c r="AI4794" s="112">
        <f>'Demand Input MP'!I2399</f>
        <v>0</v>
      </c>
      <c r="AJ4794" s="112">
        <f>'Demand Input MP'!J2399</f>
        <v>0</v>
      </c>
      <c r="AK4794" s="112">
        <f>'Demand Input MP'!K2399</f>
        <v>0</v>
      </c>
      <c r="AL4794" s="112">
        <f>'Demand Input MP'!L2399</f>
        <v>0</v>
      </c>
      <c r="AM4794" s="112">
        <f>'Demand Input MP'!M2399</f>
        <v>0</v>
      </c>
      <c r="AN4794" s="112">
        <f>'Demand Input MP'!N2399</f>
        <v>0</v>
      </c>
      <c r="AQ4794" t="str">
        <f>AQ4788</f>
        <v/>
      </c>
    </row>
    <row r="4795" spans="1:43" ht="14.25" customHeight="1" x14ac:dyDescent="0.25">
      <c r="A4795" s="1"/>
      <c r="B4795" s="122"/>
      <c r="C4795" s="122"/>
      <c r="D4795" s="122"/>
      <c r="E4795" s="122"/>
      <c r="F4795" s="122"/>
      <c r="G4795" s="122"/>
      <c r="H4795" s="122"/>
      <c r="I4795" s="122"/>
      <c r="J4795" s="122"/>
      <c r="K4795" s="122"/>
      <c r="L4795" s="122"/>
      <c r="M4795" s="122"/>
      <c r="N4795" s="122"/>
      <c r="O4795" s="122"/>
      <c r="P4795" s="122"/>
      <c r="Q4795" s="122"/>
      <c r="R4795" s="122"/>
      <c r="S4795" s="122"/>
      <c r="T4795" s="122"/>
      <c r="U4795" s="122"/>
      <c r="V4795" s="124" t="s">
        <v>91</v>
      </c>
      <c r="W4795" s="125">
        <f>IFERROR(IF(SUM('Run Rate History'!E482:AD482)&gt;0,(SUMPRODUCT((B4790:AA4790&gt;=PERCENTILE(B4790:AA4790,0.1))*(B4790:AA4790&lt;=PERCENTILE(B4790:AA4790,0.9))*B4790:AA4790)+SUMPRODUCT(('Run Rate History'!E482:AD482&gt;=PERCENTILE(B4790:AA4790,0.1))*('Run Rate History'!E482:AD482&lt;=PERCENTILE(B4790:AA4790,0.9))*'Run Rate History'!E482:AD482))/(SUMPRODUCT((B4790:AA4790&gt;=PERCENTILE(B4790:AA4790,0.1))*(B4790:AA4790&lt;=PERCENTILE(B4790:AA4790,0.9))*1)+SUMPRODUCT(('Run Rate History'!E482:AD482&gt;=PERCENTILE(B4790:AA4790,0.1))*('Run Rate History'!E482:AD482&lt;=PERCENTILE(B4790:AA4790,0.9))*1)),TRIMMEAN(B4790:AA4790,0.15)),0)</f>
        <v>4.9512195121951219</v>
      </c>
      <c r="X4795" s="126" t="s">
        <v>1172</v>
      </c>
      <c r="Y4795" s="127">
        <f>SUM(B4790:AA4790)/26</f>
        <v>5.615384615384615</v>
      </c>
      <c r="Z4795" s="128"/>
      <c r="AA4795" s="112" t="s">
        <v>1173</v>
      </c>
      <c r="AB4795" s="113">
        <f>'Demand Input MP'!B2398</f>
        <v>0</v>
      </c>
      <c r="AC4795" s="112">
        <f>'Demand Input MP'!C2398</f>
        <v>0</v>
      </c>
      <c r="AD4795" s="112">
        <f>'Demand Input MP'!D2398</f>
        <v>0</v>
      </c>
      <c r="AE4795" s="112">
        <f>'Demand Input MP'!E2398</f>
        <v>0</v>
      </c>
      <c r="AF4795" s="112">
        <f>'Demand Input MP'!F2398</f>
        <v>0</v>
      </c>
      <c r="AG4795" s="112">
        <f>'Demand Input MP'!G2398</f>
        <v>0</v>
      </c>
      <c r="AH4795" s="112">
        <f>'Demand Input MP'!H2398</f>
        <v>0</v>
      </c>
      <c r="AI4795" s="112">
        <f>'Demand Input MP'!I2398</f>
        <v>0</v>
      </c>
      <c r="AJ4795" s="112">
        <f>'Demand Input MP'!J2398</f>
        <v>0</v>
      </c>
      <c r="AK4795" s="112">
        <f>'Demand Input MP'!K2398</f>
        <v>0</v>
      </c>
      <c r="AL4795" s="112">
        <f>'Demand Input MP'!L2398</f>
        <v>0</v>
      </c>
      <c r="AM4795" s="112">
        <f>'Demand Input MP'!M2398</f>
        <v>0</v>
      </c>
      <c r="AN4795" s="112">
        <f>'Demand Input MP'!N2398</f>
        <v>0</v>
      </c>
      <c r="AQ4795" t="str">
        <f>AQ4788</f>
        <v/>
      </c>
    </row>
    <row r="4796" spans="1:43" ht="14.25" customHeight="1" x14ac:dyDescent="0.25">
      <c r="A4796" s="1"/>
      <c r="B4796" s="122"/>
      <c r="C4796" s="122"/>
      <c r="D4796" s="122"/>
      <c r="E4796" s="122"/>
      <c r="F4796" s="122"/>
      <c r="G4796" s="122"/>
      <c r="H4796" s="122"/>
      <c r="I4796" s="122"/>
      <c r="J4796" s="122"/>
      <c r="K4796" s="122"/>
      <c r="L4796" s="122"/>
      <c r="M4796" s="122"/>
      <c r="N4796" s="122"/>
      <c r="O4796" s="122"/>
      <c r="P4796" s="122"/>
      <c r="Q4796" s="122"/>
      <c r="R4796" s="122"/>
      <c r="S4796" s="122"/>
      <c r="T4796" s="122"/>
      <c r="U4796" s="122"/>
      <c r="V4796" s="124" t="s">
        <v>94</v>
      </c>
      <c r="W4796" s="125">
        <f>IFERROR((1*MIN(MAX(X4790,0.5*IF(SUM('Run Rate History'!E482:AD482)&gt;0,(MEDIAN(IF(B4790:AA4790&gt;0,B4790:AA4790))+MEDIAN(IF('Run Rate History'!E482:AD482&gt;0,'Run Rate History'!E482:AD482)))/2,MEDIAN(IF(B4790:AA4790&gt;0,B4790:AA4790)))),2*IF(SUM('Run Rate History'!E482:AD482)&gt;0,(MEDIAN(IF(B4790:AA4790&gt;0,B4790:AA4790))+MEDIAN(IF('Run Rate History'!E482:AD482&gt;0,'Run Rate History'!E482:AD482)))/2,MEDIAN(IF(B4790:AA4790&gt;0,B4790:AA4790))))+2*MIN(MAX(Y4790,0.5*IF(SUM('Run Rate History'!E482:AD482)&gt;0,(MEDIAN(IF(B4790:AA4790&gt;0,B4790:AA4790))+MEDIAN(IF('Run Rate History'!E482:AD482&gt;0,'Run Rate History'!E482:AD482)))/2,MEDIAN(IF(B4790:AA4790&gt;0,B4790:AA4790)))),2*IF(SUM('Run Rate History'!E482:AD482)&gt;0,(MEDIAN(IF(B4790:AA4790&gt;0,B4790:AA4790))+MEDIAN(IF('Run Rate History'!E482:AD482&gt;0,'Run Rate History'!E482:AD482)))/2,MEDIAN(IF(B4790:AA4790&gt;0,B4790:AA4790))))+3*MIN(MAX(Z4790,0.5*IF(SUM('Run Rate History'!E482:AD482)&gt;0,(MEDIAN(IF(B4790:AA4790&gt;0,B4790:AA4790))+MEDIAN(IF('Run Rate History'!E482:AD482&gt;0,'Run Rate History'!E482:AD482)))/2,MEDIAN(IF(B4790:AA4790&gt;0,B4790:AA4790)))),2*IF(SUM('Run Rate History'!E482:AD482)&gt;0,(MEDIAN(IF(B4790:AA4790&gt;0,B4790:AA4790))+MEDIAN(IF('Run Rate History'!E482:AD482&gt;0,'Run Rate History'!E482:AD482)))/2,MEDIAN(IF(B4790:AA4790&gt;0,B4790:AA4790))))+4*MIN(MAX(AA4790,0.5*IF(SUM('Run Rate History'!E482:AD482)&gt;0,(MEDIAN(IF(B4790:AA4790&gt;0,B4790:AA4790))+MEDIAN(IF('Run Rate History'!E482:AD482&gt;0,'Run Rate History'!E482:AD482)))/2,MEDIAN(IF(B4790:AA4790&gt;0,B4790:AA4790)))),2*IF(SUM('Run Rate History'!E482:AD482)&gt;0,(MEDIAN(IF(B4790:AA4790&gt;0,B4790:AA4790))+MEDIAN(IF('Run Rate History'!E482:AD482&gt;0,'Run Rate History'!E482:AD482)))/2,MEDIAN(IF(B4790:AA4790&gt;0,B4790:AA4790)))))/10,0)</f>
        <v>4.5999999999999996</v>
      </c>
      <c r="X4796" s="129" t="s">
        <v>1174</v>
      </c>
      <c r="Y4796" s="130">
        <f>IFERROR(VLOOKUP(A4788,'Stanje zaliha'!A:E,5,FALSE()),0)</f>
        <v>131</v>
      </c>
      <c r="Z4796" s="131"/>
      <c r="AA4796" s="113" t="s">
        <v>1175</v>
      </c>
      <c r="AB4796" s="118">
        <f t="shared" ref="AB4796:AN4796" si="956">SUM(AB4792:AB4795)</f>
        <v>0</v>
      </c>
      <c r="AC4796" s="118">
        <f t="shared" si="956"/>
        <v>0</v>
      </c>
      <c r="AD4796" s="118">
        <f t="shared" si="956"/>
        <v>0</v>
      </c>
      <c r="AE4796" s="118">
        <f t="shared" si="956"/>
        <v>0</v>
      </c>
      <c r="AF4796" s="118">
        <f t="shared" si="956"/>
        <v>0</v>
      </c>
      <c r="AG4796" s="118">
        <f t="shared" si="956"/>
        <v>0</v>
      </c>
      <c r="AH4796" s="118">
        <f t="shared" si="956"/>
        <v>0</v>
      </c>
      <c r="AI4796" s="118">
        <f t="shared" si="956"/>
        <v>0</v>
      </c>
      <c r="AJ4796" s="118">
        <f t="shared" si="956"/>
        <v>0</v>
      </c>
      <c r="AK4796" s="118">
        <f t="shared" si="956"/>
        <v>0</v>
      </c>
      <c r="AL4796" s="118">
        <f t="shared" si="956"/>
        <v>0</v>
      </c>
      <c r="AM4796" s="118">
        <f t="shared" si="956"/>
        <v>0</v>
      </c>
      <c r="AN4796" s="118">
        <f t="shared" si="956"/>
        <v>0</v>
      </c>
      <c r="AQ4796" t="str">
        <f>AQ4788</f>
        <v/>
      </c>
    </row>
    <row r="4797" spans="1:43" ht="14.25" customHeight="1" x14ac:dyDescent="0.25">
      <c r="A4797" s="1"/>
      <c r="B4797" s="122"/>
      <c r="C4797" s="122"/>
      <c r="D4797" s="122"/>
      <c r="E4797" s="122"/>
      <c r="F4797" s="122"/>
      <c r="G4797" s="122"/>
      <c r="H4797" s="122"/>
      <c r="I4797" s="122"/>
      <c r="J4797" s="122"/>
      <c r="K4797" s="122"/>
      <c r="L4797" s="122"/>
      <c r="M4797" s="122"/>
      <c r="N4797" s="122"/>
      <c r="O4797" s="122"/>
      <c r="P4797" s="122"/>
      <c r="Q4797" s="122"/>
      <c r="R4797" s="122"/>
      <c r="S4797" s="122"/>
      <c r="T4797" s="122"/>
      <c r="U4797" s="122"/>
      <c r="V4797" s="124" t="s">
        <v>95</v>
      </c>
      <c r="W4797" s="125">
        <f>IFERROR(0.6*W4796+0.4*W4795,0)</f>
        <v>4.7404878048780485</v>
      </c>
      <c r="X4797" s="132" t="s">
        <v>1176</v>
      </c>
      <c r="Y4797" s="133">
        <f>IFERROR(SUMIF('Popis poslanih narudžbi'!A:A,A4788,'Popis poslanih narudžbi'!C:C),0)</f>
        <v>0</v>
      </c>
      <c r="Z4797" s="131"/>
      <c r="AA4797" s="134" t="s">
        <v>1177</v>
      </c>
      <c r="AB4797" s="118">
        <f t="shared" ref="AB4797:AN4797" si="957">AB4790+AB4796</f>
        <v>4</v>
      </c>
      <c r="AC4797" s="118">
        <f t="shared" si="957"/>
        <v>5</v>
      </c>
      <c r="AD4797" s="118">
        <f t="shared" si="957"/>
        <v>4</v>
      </c>
      <c r="AE4797" s="118">
        <f t="shared" si="957"/>
        <v>4</v>
      </c>
      <c r="AF4797" s="118">
        <f t="shared" si="957"/>
        <v>4</v>
      </c>
      <c r="AG4797" s="118">
        <f t="shared" si="957"/>
        <v>4</v>
      </c>
      <c r="AH4797" s="118">
        <f t="shared" si="957"/>
        <v>4</v>
      </c>
      <c r="AI4797" s="118">
        <f t="shared" si="957"/>
        <v>4</v>
      </c>
      <c r="AJ4797" s="118">
        <f t="shared" si="957"/>
        <v>4</v>
      </c>
      <c r="AK4797" s="118">
        <f t="shared" si="957"/>
        <v>4</v>
      </c>
      <c r="AL4797" s="118">
        <f t="shared" si="957"/>
        <v>4</v>
      </c>
      <c r="AM4797" s="118">
        <f t="shared" si="957"/>
        <v>4</v>
      </c>
      <c r="AN4797" s="118">
        <f t="shared" si="957"/>
        <v>4</v>
      </c>
      <c r="AQ4797" t="str">
        <f>AQ4788</f>
        <v/>
      </c>
    </row>
    <row r="4798" spans="1:43" ht="14.25" customHeight="1" x14ac:dyDescent="0.25">
      <c r="A4798" s="107" t="str">
        <f>'Run Rate'!A483</f>
        <v>ZOE12308</v>
      </c>
      <c r="B4798" s="135" t="str">
        <f>'Run Rate'!B483</f>
        <v>ZOE Premium Foam roller massage dots Purple</v>
      </c>
      <c r="C4798" s="135" t="str">
        <f>'Run Rate'!C483</f>
        <v>FITNESS OPREMA</v>
      </c>
      <c r="D4798" s="135" t="str">
        <f>'Run Rate'!D483</f>
        <v>03 BRONZE</v>
      </c>
      <c r="E4798" s="122"/>
      <c r="F4798" s="122"/>
      <c r="G4798" s="122"/>
      <c r="H4798" s="122"/>
      <c r="I4798" s="122"/>
      <c r="J4798" s="122"/>
      <c r="K4798" s="122"/>
      <c r="L4798" s="122"/>
      <c r="M4798" s="122"/>
      <c r="N4798" s="122"/>
      <c r="O4798" s="122"/>
      <c r="P4798" s="122"/>
      <c r="Q4798" s="122"/>
      <c r="R4798" s="122"/>
      <c r="S4798" s="122"/>
      <c r="T4798" s="122"/>
      <c r="U4798" s="122"/>
      <c r="V4798" s="122"/>
      <c r="W4798" s="122"/>
      <c r="X4798" s="122"/>
      <c r="Y4798" s="122"/>
      <c r="Z4798" s="122"/>
      <c r="AA4798" s="122"/>
      <c r="AB4798" s="122"/>
      <c r="AC4798" s="122"/>
      <c r="AD4798" s="122"/>
      <c r="AE4798" s="122"/>
      <c r="AF4798" s="122"/>
      <c r="AG4798" s="122"/>
      <c r="AH4798" s="122"/>
      <c r="AI4798" s="122"/>
      <c r="AJ4798" s="122"/>
      <c r="AK4798" s="122"/>
      <c r="AL4798" s="122"/>
      <c r="AM4798" s="122"/>
      <c r="AN4798" s="122"/>
      <c r="AQ4798" t="str">
        <f>IF(AND(OR($B$1="ALL",$B$1=C4798),OR($E$1="ALL",$E$1=D4798),OR($B$2="ALL",$B$2=A4798),OR($E$2="ALL",IFERROR(SEARCH($E$2,B4798),0)&gt;0)),"MATCH","")</f>
        <v/>
      </c>
    </row>
    <row r="4799" spans="1:43" ht="14.25" customHeight="1" x14ac:dyDescent="0.25">
      <c r="A4799" s="108" t="s">
        <v>1137</v>
      </c>
      <c r="B4799" s="136" t="s">
        <v>1138</v>
      </c>
      <c r="C4799" s="136" t="s">
        <v>1139</v>
      </c>
      <c r="D4799" s="136" t="s">
        <v>1140</v>
      </c>
      <c r="E4799" s="136" t="s">
        <v>1141</v>
      </c>
      <c r="F4799" s="136" t="s">
        <v>1142</v>
      </c>
      <c r="G4799" s="136" t="s">
        <v>1143</v>
      </c>
      <c r="H4799" s="136" t="s">
        <v>1144</v>
      </c>
      <c r="I4799" s="136" t="s">
        <v>1145</v>
      </c>
      <c r="J4799" s="136" t="s">
        <v>1146</v>
      </c>
      <c r="K4799" s="136" t="s">
        <v>1147</v>
      </c>
      <c r="L4799" s="136" t="s">
        <v>1148</v>
      </c>
      <c r="M4799" s="136" t="s">
        <v>1149</v>
      </c>
      <c r="N4799" s="136" t="s">
        <v>1150</v>
      </c>
      <c r="O4799" s="136" t="s">
        <v>1151</v>
      </c>
      <c r="P4799" s="136" t="s">
        <v>1152</v>
      </c>
      <c r="Q4799" s="136" t="s">
        <v>1153</v>
      </c>
      <c r="R4799" s="136" t="s">
        <v>1154</v>
      </c>
      <c r="S4799" s="136" t="s">
        <v>1155</v>
      </c>
      <c r="T4799" s="136" t="s">
        <v>1156</v>
      </c>
      <c r="U4799" s="136" t="s">
        <v>1157</v>
      </c>
      <c r="V4799" s="136" t="s">
        <v>1158</v>
      </c>
      <c r="W4799" s="136" t="s">
        <v>1159</v>
      </c>
      <c r="X4799" s="136" t="s">
        <v>1160</v>
      </c>
      <c r="Y4799" s="136" t="s">
        <v>1161</v>
      </c>
      <c r="Z4799" s="136" t="s">
        <v>1162</v>
      </c>
      <c r="AA4799" s="136" t="s">
        <v>1163</v>
      </c>
      <c r="AB4799" s="137" t="s">
        <v>156</v>
      </c>
      <c r="AC4799" s="137" t="s">
        <v>157</v>
      </c>
      <c r="AD4799" s="137" t="s">
        <v>158</v>
      </c>
      <c r="AE4799" s="137" t="s">
        <v>139</v>
      </c>
      <c r="AF4799" s="138" t="s">
        <v>140</v>
      </c>
      <c r="AG4799" s="138" t="s">
        <v>141</v>
      </c>
      <c r="AH4799" s="138" t="s">
        <v>142</v>
      </c>
      <c r="AI4799" s="138" t="s">
        <v>143</v>
      </c>
      <c r="AJ4799" s="139" t="s">
        <v>144</v>
      </c>
      <c r="AK4799" s="139" t="s">
        <v>145</v>
      </c>
      <c r="AL4799" s="139" t="s">
        <v>146</v>
      </c>
      <c r="AM4799" s="140" t="s">
        <v>147</v>
      </c>
      <c r="AN4799" s="140" t="s">
        <v>148</v>
      </c>
      <c r="AQ4799" t="str">
        <f>AQ4798</f>
        <v/>
      </c>
    </row>
    <row r="4800" spans="1:43" ht="14.25" customHeight="1" x14ac:dyDescent="0.25">
      <c r="A4800" s="99" t="s">
        <v>1164</v>
      </c>
      <c r="B4800" s="112">
        <f>'Run Rate'!E483</f>
        <v>3</v>
      </c>
      <c r="C4800" s="112">
        <f>'Run Rate'!F483</f>
        <v>3</v>
      </c>
      <c r="D4800" s="112">
        <f>'Run Rate'!G483</f>
        <v>2</v>
      </c>
      <c r="E4800" s="112">
        <f>'Run Rate'!H483</f>
        <v>7</v>
      </c>
      <c r="F4800" s="112">
        <f>'Run Rate'!I483</f>
        <v>4</v>
      </c>
      <c r="G4800" s="112">
        <f>'Run Rate'!J483</f>
        <v>1</v>
      </c>
      <c r="H4800" s="112">
        <f>'Run Rate'!K483</f>
        <v>4</v>
      </c>
      <c r="I4800" s="112">
        <f>'Run Rate'!L483</f>
        <v>4</v>
      </c>
      <c r="J4800" s="112">
        <f>'Run Rate'!M483</f>
        <v>3</v>
      </c>
      <c r="K4800" s="112">
        <f>'Run Rate'!N483</f>
        <v>4</v>
      </c>
      <c r="L4800" s="112">
        <f>'Run Rate'!O483</f>
        <v>4</v>
      </c>
      <c r="M4800" s="112">
        <f>'Run Rate'!P483</f>
        <v>15</v>
      </c>
      <c r="N4800" s="112">
        <f>'Run Rate'!Q483</f>
        <v>5</v>
      </c>
      <c r="O4800" s="112">
        <f>'Run Rate'!R483</f>
        <v>3</v>
      </c>
      <c r="P4800" s="112">
        <f>'Run Rate'!S483</f>
        <v>0</v>
      </c>
      <c r="Q4800" s="112">
        <f>'Run Rate'!T483</f>
        <v>3</v>
      </c>
      <c r="R4800" s="112">
        <f>'Run Rate'!U483</f>
        <v>4</v>
      </c>
      <c r="S4800" s="112">
        <f>'Run Rate'!V483</f>
        <v>4</v>
      </c>
      <c r="T4800" s="112">
        <f>'Run Rate'!W483</f>
        <v>8</v>
      </c>
      <c r="U4800" s="112">
        <f>'Run Rate'!X483</f>
        <v>4</v>
      </c>
      <c r="V4800" s="112">
        <f>'Run Rate'!Y483</f>
        <v>3</v>
      </c>
      <c r="W4800" s="112">
        <f>'Run Rate'!Z483</f>
        <v>6</v>
      </c>
      <c r="X4800" s="112">
        <f>'Run Rate'!AA483</f>
        <v>8</v>
      </c>
      <c r="Y4800" s="112">
        <f>'Run Rate'!AB483</f>
        <v>7</v>
      </c>
      <c r="Z4800" s="112">
        <f>'Run Rate'!AC483</f>
        <v>4</v>
      </c>
      <c r="AA4800" s="112">
        <f>'Run Rate'!AD483</f>
        <v>4</v>
      </c>
      <c r="AB4800" s="113">
        <v>4</v>
      </c>
      <c r="AC4800" s="112">
        <v>4</v>
      </c>
      <c r="AD4800" s="112">
        <v>3</v>
      </c>
      <c r="AE4800" s="112">
        <v>3</v>
      </c>
      <c r="AF4800" s="112">
        <v>3</v>
      </c>
      <c r="AG4800" s="112">
        <v>3</v>
      </c>
      <c r="AH4800" s="112">
        <v>3</v>
      </c>
      <c r="AI4800" s="112">
        <v>3</v>
      </c>
      <c r="AJ4800" s="112">
        <v>3</v>
      </c>
      <c r="AK4800" s="112">
        <v>3</v>
      </c>
      <c r="AL4800" s="112">
        <v>3</v>
      </c>
      <c r="AM4800" s="112">
        <v>3</v>
      </c>
      <c r="AN4800" s="112">
        <v>3</v>
      </c>
      <c r="AQ4800" t="str">
        <f>AQ4798</f>
        <v/>
      </c>
    </row>
    <row r="4801" spans="1:43" ht="14.25" customHeight="1" x14ac:dyDescent="0.25">
      <c r="A4801" s="99" t="s">
        <v>1165</v>
      </c>
      <c r="B4801" s="114"/>
      <c r="C4801" s="114"/>
      <c r="D4801" s="114"/>
      <c r="E4801" s="114"/>
      <c r="F4801" s="114"/>
      <c r="G4801" s="114"/>
      <c r="H4801" s="114"/>
      <c r="I4801" s="114"/>
      <c r="J4801" s="114"/>
      <c r="K4801" s="114"/>
      <c r="L4801" s="114"/>
      <c r="M4801" s="114"/>
      <c r="N4801" s="114"/>
      <c r="O4801" s="114"/>
      <c r="P4801" s="114"/>
      <c r="Q4801" s="114"/>
      <c r="R4801" s="114"/>
      <c r="S4801" s="114"/>
      <c r="T4801" s="114"/>
      <c r="U4801" s="114"/>
      <c r="V4801" s="114"/>
      <c r="W4801" s="115"/>
      <c r="X4801" s="115"/>
      <c r="Y4801" s="115"/>
      <c r="Z4801" s="115"/>
      <c r="AA4801" s="112" t="s">
        <v>1166</v>
      </c>
      <c r="AB4801" s="113"/>
      <c r="AC4801" s="112"/>
      <c r="AD4801" s="112"/>
      <c r="AE4801" s="112"/>
      <c r="AF4801" s="112"/>
      <c r="AG4801" s="112"/>
      <c r="AH4801" s="112"/>
      <c r="AI4801" s="112"/>
      <c r="AJ4801" s="112"/>
      <c r="AK4801" s="112"/>
      <c r="AL4801" s="112"/>
      <c r="AM4801" s="112"/>
      <c r="AN4801" s="112"/>
      <c r="AQ4801" t="str">
        <f>AQ4798</f>
        <v/>
      </c>
    </row>
    <row r="4802" spans="1:43" ht="14.25" customHeight="1" x14ac:dyDescent="0.25">
      <c r="A4802" s="99" t="s">
        <v>1167</v>
      </c>
      <c r="B4802" s="114"/>
      <c r="C4802" s="114"/>
      <c r="D4802" s="114"/>
      <c r="E4802" s="114"/>
      <c r="F4802" s="114"/>
      <c r="G4802" s="114"/>
      <c r="H4802" s="114"/>
      <c r="I4802" s="114"/>
      <c r="J4802" s="114"/>
      <c r="K4802" s="114"/>
      <c r="L4802" s="114"/>
      <c r="M4802" s="114"/>
      <c r="N4802" s="114"/>
      <c r="O4802" s="114"/>
      <c r="P4802" s="114"/>
      <c r="Q4802" s="114"/>
      <c r="R4802" s="114"/>
      <c r="S4802" s="114"/>
      <c r="T4802" s="114"/>
      <c r="U4802" s="114"/>
      <c r="V4802" s="114"/>
      <c r="W4802" s="115"/>
      <c r="X4802" s="116"/>
      <c r="Y4802" s="117"/>
      <c r="Z4802" s="115"/>
      <c r="AA4802" s="112" t="s">
        <v>1168</v>
      </c>
      <c r="AB4802" s="113">
        <f>'Demand Input VP'!B2404</f>
        <v>0</v>
      </c>
      <c r="AC4802" s="112">
        <f>'Demand Input VP'!C2404</f>
        <v>0</v>
      </c>
      <c r="AD4802" s="112">
        <f>'Demand Input VP'!D2404</f>
        <v>0</v>
      </c>
      <c r="AE4802" s="112">
        <f>'Demand Input VP'!E2404</f>
        <v>0</v>
      </c>
      <c r="AF4802" s="112">
        <f>'Demand Input VP'!F2404</f>
        <v>0</v>
      </c>
      <c r="AG4802" s="112">
        <f>'Demand Input VP'!G2404</f>
        <v>0</v>
      </c>
      <c r="AH4802" s="112">
        <f>'Demand Input VP'!H2404</f>
        <v>0</v>
      </c>
      <c r="AI4802" s="112">
        <f>'Demand Input VP'!I2404</f>
        <v>0</v>
      </c>
      <c r="AJ4802" s="112">
        <f>'Demand Input VP'!J2404</f>
        <v>0</v>
      </c>
      <c r="AK4802" s="112">
        <f>'Demand Input VP'!K2404</f>
        <v>0</v>
      </c>
      <c r="AL4802" s="112">
        <f>'Demand Input VP'!L2404</f>
        <v>0</v>
      </c>
      <c r="AM4802" s="112">
        <f>'Demand Input VP'!M2404</f>
        <v>0</v>
      </c>
      <c r="AN4802" s="112">
        <f>'Demand Input VP'!N2404</f>
        <v>0</v>
      </c>
      <c r="AQ4802" t="str">
        <f>AQ4798</f>
        <v/>
      </c>
    </row>
    <row r="4803" spans="1:43" ht="14.25" customHeight="1" x14ac:dyDescent="0.25">
      <c r="A4803" s="99" t="s">
        <v>1169</v>
      </c>
      <c r="B4803" s="118"/>
      <c r="C4803" s="118"/>
      <c r="D4803" s="118"/>
      <c r="E4803" s="118"/>
      <c r="F4803" s="118"/>
      <c r="G4803" s="118"/>
      <c r="H4803" s="118"/>
      <c r="I4803" s="118"/>
      <c r="J4803" s="118"/>
      <c r="K4803" s="118"/>
      <c r="L4803" s="118"/>
      <c r="M4803" s="118"/>
      <c r="N4803" s="118"/>
      <c r="O4803" s="118"/>
      <c r="P4803" s="118"/>
      <c r="Q4803" s="118"/>
      <c r="R4803" s="118"/>
      <c r="S4803" s="118"/>
      <c r="T4803" s="118"/>
      <c r="U4803" s="118"/>
      <c r="V4803" s="118"/>
      <c r="W4803" s="115"/>
      <c r="X4803" s="116"/>
      <c r="Y4803" s="117"/>
      <c r="Z4803" s="119"/>
      <c r="AA4803" s="120" t="s">
        <v>1170</v>
      </c>
      <c r="AB4803" s="121">
        <f>'Demand Input VP'!B2403</f>
        <v>0</v>
      </c>
      <c r="AC4803" s="120">
        <f>'Demand Input VP'!C2403</f>
        <v>0</v>
      </c>
      <c r="AD4803" s="120">
        <f>'Demand Input VP'!D2403</f>
        <v>0</v>
      </c>
      <c r="AE4803" s="120">
        <f>'Demand Input VP'!E2403</f>
        <v>0</v>
      </c>
      <c r="AF4803" s="120">
        <f>'Demand Input VP'!F2403</f>
        <v>0</v>
      </c>
      <c r="AG4803" s="120">
        <f>'Demand Input VP'!G2403</f>
        <v>0</v>
      </c>
      <c r="AH4803" s="120">
        <f>'Demand Input VP'!H2403</f>
        <v>0</v>
      </c>
      <c r="AI4803" s="120">
        <f>'Demand Input VP'!I2403</f>
        <v>0</v>
      </c>
      <c r="AJ4803" s="120">
        <f>'Demand Input VP'!J2403</f>
        <v>0</v>
      </c>
      <c r="AK4803" s="120">
        <f>'Demand Input VP'!K2403</f>
        <v>0</v>
      </c>
      <c r="AL4803" s="120">
        <f>'Demand Input VP'!L2403</f>
        <v>0</v>
      </c>
      <c r="AM4803" s="120">
        <f>'Demand Input VP'!M2403</f>
        <v>0</v>
      </c>
      <c r="AN4803" s="120">
        <f>'Demand Input VP'!N2403</f>
        <v>0</v>
      </c>
      <c r="AQ4803" t="str">
        <f>AQ4798</f>
        <v/>
      </c>
    </row>
    <row r="4804" spans="1:43" ht="14.25" customHeight="1" x14ac:dyDescent="0.25">
      <c r="A4804" s="1"/>
      <c r="B4804" s="122"/>
      <c r="C4804" s="122"/>
      <c r="D4804" s="122"/>
      <c r="E4804" s="122"/>
      <c r="F4804" s="122"/>
      <c r="G4804" s="122"/>
      <c r="H4804" s="122"/>
      <c r="I4804" s="122"/>
      <c r="J4804" s="122"/>
      <c r="K4804" s="122"/>
      <c r="L4804" s="122"/>
      <c r="M4804" s="122"/>
      <c r="N4804" s="122"/>
      <c r="O4804" s="122"/>
      <c r="P4804" s="122"/>
      <c r="Q4804" s="122"/>
      <c r="R4804" s="122"/>
      <c r="S4804" s="122"/>
      <c r="T4804" s="122"/>
      <c r="U4804" s="122"/>
      <c r="V4804" s="122"/>
      <c r="W4804" s="123"/>
      <c r="X4804" s="116"/>
      <c r="Y4804" s="117"/>
      <c r="Z4804" s="123"/>
      <c r="AA4804" s="112" t="s">
        <v>1171</v>
      </c>
      <c r="AB4804" s="113">
        <f>'Demand Input MP'!B2404</f>
        <v>0</v>
      </c>
      <c r="AC4804" s="112">
        <f>'Demand Input MP'!C2404</f>
        <v>0</v>
      </c>
      <c r="AD4804" s="112">
        <f>'Demand Input MP'!D2404</f>
        <v>0</v>
      </c>
      <c r="AE4804" s="112">
        <f>'Demand Input MP'!E2404</f>
        <v>0</v>
      </c>
      <c r="AF4804" s="112">
        <f>'Demand Input MP'!F2404</f>
        <v>0</v>
      </c>
      <c r="AG4804" s="112">
        <f>'Demand Input MP'!G2404</f>
        <v>0</v>
      </c>
      <c r="AH4804" s="112">
        <f>'Demand Input MP'!H2404</f>
        <v>0</v>
      </c>
      <c r="AI4804" s="112">
        <f>'Demand Input MP'!I2404</f>
        <v>0</v>
      </c>
      <c r="AJ4804" s="112">
        <f>'Demand Input MP'!J2404</f>
        <v>0</v>
      </c>
      <c r="AK4804" s="112">
        <f>'Demand Input MP'!K2404</f>
        <v>0</v>
      </c>
      <c r="AL4804" s="112">
        <f>'Demand Input MP'!L2404</f>
        <v>0</v>
      </c>
      <c r="AM4804" s="112">
        <f>'Demand Input MP'!M2404</f>
        <v>0</v>
      </c>
      <c r="AN4804" s="112">
        <f>'Demand Input MP'!N2404</f>
        <v>0</v>
      </c>
      <c r="AQ4804" t="str">
        <f>AQ4798</f>
        <v/>
      </c>
    </row>
    <row r="4805" spans="1:43" ht="14.25" customHeight="1" x14ac:dyDescent="0.25">
      <c r="A4805" s="1"/>
      <c r="B4805" s="122"/>
      <c r="C4805" s="122"/>
      <c r="D4805" s="122"/>
      <c r="E4805" s="122"/>
      <c r="F4805" s="122"/>
      <c r="G4805" s="122"/>
      <c r="H4805" s="122"/>
      <c r="I4805" s="122"/>
      <c r="J4805" s="122"/>
      <c r="K4805" s="122"/>
      <c r="L4805" s="122"/>
      <c r="M4805" s="122"/>
      <c r="N4805" s="122"/>
      <c r="O4805" s="122"/>
      <c r="P4805" s="122"/>
      <c r="Q4805" s="122"/>
      <c r="R4805" s="122"/>
      <c r="S4805" s="122"/>
      <c r="T4805" s="122"/>
      <c r="U4805" s="122"/>
      <c r="V4805" s="124" t="s">
        <v>91</v>
      </c>
      <c r="W4805" s="125">
        <f>IFERROR(IF(SUM('Run Rate History'!E483:AD483)&gt;0,(SUMPRODUCT((B4800:AA4800&gt;=PERCENTILE(B4800:AA4800,0.1))*(B4800:AA4800&lt;=PERCENTILE(B4800:AA4800,0.9))*B4800:AA4800)+SUMPRODUCT(('Run Rate History'!E483:AD483&gt;=PERCENTILE(B4800:AA4800,0.1))*('Run Rate History'!E483:AD483&lt;=PERCENTILE(B4800:AA4800,0.9))*'Run Rate History'!E483:AD483))/(SUMPRODUCT((B4800:AA4800&gt;=PERCENTILE(B4800:AA4800,0.1))*(B4800:AA4800&lt;=PERCENTILE(B4800:AA4800,0.9))*1)+SUMPRODUCT(('Run Rate History'!E483:AD483&gt;=PERCENTILE(B4800:AA4800,0.1))*('Run Rate History'!E483:AD483&lt;=PERCENTILE(B4800:AA4800,0.9))*1)),TRIMMEAN(B4800:AA4800,0.15)),0)</f>
        <v>4.1333333333333337</v>
      </c>
      <c r="X4805" s="126" t="s">
        <v>1172</v>
      </c>
      <c r="Y4805" s="127">
        <f>SUM(B4800:AA4800)/26</f>
        <v>4.5</v>
      </c>
      <c r="Z4805" s="128"/>
      <c r="AA4805" s="112" t="s">
        <v>1173</v>
      </c>
      <c r="AB4805" s="113">
        <f>'Demand Input MP'!B2403</f>
        <v>0</v>
      </c>
      <c r="AC4805" s="112">
        <f>'Demand Input MP'!C2403</f>
        <v>0</v>
      </c>
      <c r="AD4805" s="112">
        <f>'Demand Input MP'!D2403</f>
        <v>0</v>
      </c>
      <c r="AE4805" s="112">
        <f>'Demand Input MP'!E2403</f>
        <v>0</v>
      </c>
      <c r="AF4805" s="112">
        <f>'Demand Input MP'!F2403</f>
        <v>0</v>
      </c>
      <c r="AG4805" s="112">
        <f>'Demand Input MP'!G2403</f>
        <v>0</v>
      </c>
      <c r="AH4805" s="112">
        <f>'Demand Input MP'!H2403</f>
        <v>0</v>
      </c>
      <c r="AI4805" s="112">
        <f>'Demand Input MP'!I2403</f>
        <v>0</v>
      </c>
      <c r="AJ4805" s="112">
        <f>'Demand Input MP'!J2403</f>
        <v>0</v>
      </c>
      <c r="AK4805" s="112">
        <f>'Demand Input MP'!K2403</f>
        <v>0</v>
      </c>
      <c r="AL4805" s="112">
        <f>'Demand Input MP'!L2403</f>
        <v>0</v>
      </c>
      <c r="AM4805" s="112">
        <f>'Demand Input MP'!M2403</f>
        <v>0</v>
      </c>
      <c r="AN4805" s="112">
        <f>'Demand Input MP'!N2403</f>
        <v>0</v>
      </c>
      <c r="AQ4805" t="str">
        <f>AQ4798</f>
        <v/>
      </c>
    </row>
    <row r="4806" spans="1:43" ht="14.25" customHeight="1" x14ac:dyDescent="0.25">
      <c r="A4806" s="1"/>
      <c r="B4806" s="122"/>
      <c r="C4806" s="122"/>
      <c r="D4806" s="122"/>
      <c r="E4806" s="122"/>
      <c r="F4806" s="122"/>
      <c r="G4806" s="122"/>
      <c r="H4806" s="122"/>
      <c r="I4806" s="122"/>
      <c r="J4806" s="122"/>
      <c r="K4806" s="122"/>
      <c r="L4806" s="122"/>
      <c r="M4806" s="122"/>
      <c r="N4806" s="122"/>
      <c r="O4806" s="122"/>
      <c r="P4806" s="122"/>
      <c r="Q4806" s="122"/>
      <c r="R4806" s="122"/>
      <c r="S4806" s="122"/>
      <c r="T4806" s="122"/>
      <c r="U4806" s="122"/>
      <c r="V4806" s="124" t="s">
        <v>94</v>
      </c>
      <c r="W4806" s="125">
        <f>IFERROR((1*MIN(MAX(X4800,0.5*IF(SUM('Run Rate History'!E483:AD483)&gt;0,(MEDIAN(IF(B4800:AA4800&gt;0,B4800:AA4800))+MEDIAN(IF('Run Rate History'!E483:AD483&gt;0,'Run Rate History'!E483:AD483)))/2,MEDIAN(IF(B4800:AA4800&gt;0,B4800:AA4800)))),2*IF(SUM('Run Rate History'!E483:AD483)&gt;0,(MEDIAN(IF(B4800:AA4800&gt;0,B4800:AA4800))+MEDIAN(IF('Run Rate History'!E483:AD483&gt;0,'Run Rate History'!E483:AD483)))/2,MEDIAN(IF(B4800:AA4800&gt;0,B4800:AA4800))))+2*MIN(MAX(Y4800,0.5*IF(SUM('Run Rate History'!E483:AD483)&gt;0,(MEDIAN(IF(B4800:AA4800&gt;0,B4800:AA4800))+MEDIAN(IF('Run Rate History'!E483:AD483&gt;0,'Run Rate History'!E483:AD483)))/2,MEDIAN(IF(B4800:AA4800&gt;0,B4800:AA4800)))),2*IF(SUM('Run Rate History'!E483:AD483)&gt;0,(MEDIAN(IF(B4800:AA4800&gt;0,B4800:AA4800))+MEDIAN(IF('Run Rate History'!E483:AD483&gt;0,'Run Rate History'!E483:AD483)))/2,MEDIAN(IF(B4800:AA4800&gt;0,B4800:AA4800))))+3*MIN(MAX(Z4800,0.5*IF(SUM('Run Rate History'!E483:AD483)&gt;0,(MEDIAN(IF(B4800:AA4800&gt;0,B4800:AA4800))+MEDIAN(IF('Run Rate History'!E483:AD483&gt;0,'Run Rate History'!E483:AD483)))/2,MEDIAN(IF(B4800:AA4800&gt;0,B4800:AA4800)))),2*IF(SUM('Run Rate History'!E483:AD483)&gt;0,(MEDIAN(IF(B4800:AA4800&gt;0,B4800:AA4800))+MEDIAN(IF('Run Rate History'!E483:AD483&gt;0,'Run Rate History'!E483:AD483)))/2,MEDIAN(IF(B4800:AA4800&gt;0,B4800:AA4800))))+4*MIN(MAX(AA4800,0.5*IF(SUM('Run Rate History'!E483:AD483)&gt;0,(MEDIAN(IF(B4800:AA4800&gt;0,B4800:AA4800))+MEDIAN(IF('Run Rate History'!E483:AD483&gt;0,'Run Rate History'!E483:AD483)))/2,MEDIAN(IF(B4800:AA4800&gt;0,B4800:AA4800)))),2*IF(SUM('Run Rate History'!E483:AD483)&gt;0,(MEDIAN(IF(B4800:AA4800&gt;0,B4800:AA4800))+MEDIAN(IF('Run Rate History'!E483:AD483&gt;0,'Run Rate History'!E483:AD483)))/2,MEDIAN(IF(B4800:AA4800&gt;0,B4800:AA4800)))))/10,0)</f>
        <v>4.9000000000000004</v>
      </c>
      <c r="X4806" s="129" t="s">
        <v>1174</v>
      </c>
      <c r="Y4806" s="130">
        <f>IFERROR(VLOOKUP(A4798,'Stanje zaliha'!A:E,5,FALSE()),0)</f>
        <v>258</v>
      </c>
      <c r="Z4806" s="131"/>
      <c r="AA4806" s="113" t="s">
        <v>1175</v>
      </c>
      <c r="AB4806" s="118">
        <f t="shared" ref="AB4806:AN4806" si="958">SUM(AB4802:AB4805)</f>
        <v>0</v>
      </c>
      <c r="AC4806" s="118">
        <f t="shared" si="958"/>
        <v>0</v>
      </c>
      <c r="AD4806" s="118">
        <f t="shared" si="958"/>
        <v>0</v>
      </c>
      <c r="AE4806" s="118">
        <f t="shared" si="958"/>
        <v>0</v>
      </c>
      <c r="AF4806" s="118">
        <f t="shared" si="958"/>
        <v>0</v>
      </c>
      <c r="AG4806" s="118">
        <f t="shared" si="958"/>
        <v>0</v>
      </c>
      <c r="AH4806" s="118">
        <f t="shared" si="958"/>
        <v>0</v>
      </c>
      <c r="AI4806" s="118">
        <f t="shared" si="958"/>
        <v>0</v>
      </c>
      <c r="AJ4806" s="118">
        <f t="shared" si="958"/>
        <v>0</v>
      </c>
      <c r="AK4806" s="118">
        <f t="shared" si="958"/>
        <v>0</v>
      </c>
      <c r="AL4806" s="118">
        <f t="shared" si="958"/>
        <v>0</v>
      </c>
      <c r="AM4806" s="118">
        <f t="shared" si="958"/>
        <v>0</v>
      </c>
      <c r="AN4806" s="118">
        <f t="shared" si="958"/>
        <v>0</v>
      </c>
      <c r="AQ4806" t="str">
        <f>AQ4798</f>
        <v/>
      </c>
    </row>
    <row r="4807" spans="1:43" ht="14.25" customHeight="1" x14ac:dyDescent="0.25">
      <c r="A4807" s="1"/>
      <c r="B4807" s="122"/>
      <c r="C4807" s="122"/>
      <c r="D4807" s="122"/>
      <c r="E4807" s="122"/>
      <c r="F4807" s="122"/>
      <c r="G4807" s="122"/>
      <c r="H4807" s="122"/>
      <c r="I4807" s="122"/>
      <c r="J4807" s="122"/>
      <c r="K4807" s="122"/>
      <c r="L4807" s="122"/>
      <c r="M4807" s="122"/>
      <c r="N4807" s="122"/>
      <c r="O4807" s="122"/>
      <c r="P4807" s="122"/>
      <c r="Q4807" s="122"/>
      <c r="R4807" s="122"/>
      <c r="S4807" s="122"/>
      <c r="T4807" s="122"/>
      <c r="U4807" s="122"/>
      <c r="V4807" s="124" t="s">
        <v>95</v>
      </c>
      <c r="W4807" s="125">
        <f>IFERROR(0.6*W4806+0.4*W4805,0)</f>
        <v>4.5933333333333337</v>
      </c>
      <c r="X4807" s="132" t="s">
        <v>1176</v>
      </c>
      <c r="Y4807" s="133">
        <f>IFERROR(SUMIF('Popis poslanih narudžbi'!A:A,A4798,'Popis poslanih narudžbi'!C:C),0)</f>
        <v>0</v>
      </c>
      <c r="Z4807" s="131"/>
      <c r="AA4807" s="134" t="s">
        <v>1177</v>
      </c>
      <c r="AB4807" s="118">
        <f t="shared" ref="AB4807:AN4807" si="959">AB4800+AB4806</f>
        <v>4</v>
      </c>
      <c r="AC4807" s="118">
        <f t="shared" si="959"/>
        <v>4</v>
      </c>
      <c r="AD4807" s="118">
        <f t="shared" si="959"/>
        <v>3</v>
      </c>
      <c r="AE4807" s="118">
        <f t="shared" si="959"/>
        <v>3</v>
      </c>
      <c r="AF4807" s="118">
        <f t="shared" si="959"/>
        <v>3</v>
      </c>
      <c r="AG4807" s="118">
        <f t="shared" si="959"/>
        <v>3</v>
      </c>
      <c r="AH4807" s="118">
        <f t="shared" si="959"/>
        <v>3</v>
      </c>
      <c r="AI4807" s="118">
        <f t="shared" si="959"/>
        <v>3</v>
      </c>
      <c r="AJ4807" s="118">
        <f t="shared" si="959"/>
        <v>3</v>
      </c>
      <c r="AK4807" s="118">
        <f t="shared" si="959"/>
        <v>3</v>
      </c>
      <c r="AL4807" s="118">
        <f t="shared" si="959"/>
        <v>3</v>
      </c>
      <c r="AM4807" s="118">
        <f t="shared" si="959"/>
        <v>3</v>
      </c>
      <c r="AN4807" s="118">
        <f t="shared" si="959"/>
        <v>3</v>
      </c>
      <c r="AQ4807" t="str">
        <f>AQ4798</f>
        <v/>
      </c>
    </row>
    <row r="4808" spans="1:43" ht="14.25" customHeight="1" x14ac:dyDescent="0.25">
      <c r="A4808" s="107" t="str">
        <f>'Run Rate'!A484</f>
        <v>SHM00025</v>
      </c>
      <c r="B4808" s="135" t="str">
        <f>'Run Rate'!B484</f>
        <v>Shieldmixer Hero Pro Superman MOS</v>
      </c>
      <c r="C4808" s="135" t="str">
        <f>'Run Rate'!C484</f>
        <v>DRINKWARE I HOME</v>
      </c>
      <c r="D4808" s="135" t="str">
        <f>'Run Rate'!D484</f>
        <v>03 BRONZE</v>
      </c>
      <c r="E4808" s="122"/>
      <c r="F4808" s="122"/>
      <c r="G4808" s="122"/>
      <c r="H4808" s="122"/>
      <c r="I4808" s="122"/>
      <c r="J4808" s="122"/>
      <c r="K4808" s="122"/>
      <c r="L4808" s="122"/>
      <c r="M4808" s="122"/>
      <c r="N4808" s="122"/>
      <c r="O4808" s="122"/>
      <c r="P4808" s="122"/>
      <c r="Q4808" s="122"/>
      <c r="R4808" s="122"/>
      <c r="S4808" s="122"/>
      <c r="T4808" s="122"/>
      <c r="U4808" s="122"/>
      <c r="V4808" s="122"/>
      <c r="W4808" s="122"/>
      <c r="X4808" s="122"/>
      <c r="Y4808" s="122"/>
      <c r="Z4808" s="122"/>
      <c r="AA4808" s="122"/>
      <c r="AB4808" s="122"/>
      <c r="AC4808" s="122"/>
      <c r="AD4808" s="122"/>
      <c r="AE4808" s="122"/>
      <c r="AF4808" s="122"/>
      <c r="AG4808" s="122"/>
      <c r="AH4808" s="122"/>
      <c r="AI4808" s="122"/>
      <c r="AJ4808" s="122"/>
      <c r="AK4808" s="122"/>
      <c r="AL4808" s="122"/>
      <c r="AM4808" s="122"/>
      <c r="AN4808" s="122"/>
      <c r="AQ4808" t="str">
        <f>IF(AND(OR($B$1="ALL",$B$1=C4808),OR($E$1="ALL",$E$1=D4808),OR($B$2="ALL",$B$2=A4808),OR($E$2="ALL",IFERROR(SEARCH($E$2,B4808),0)&gt;0)),"MATCH","")</f>
        <v/>
      </c>
    </row>
    <row r="4809" spans="1:43" ht="14.25" customHeight="1" x14ac:dyDescent="0.25">
      <c r="A4809" s="108" t="s">
        <v>1137</v>
      </c>
      <c r="B4809" s="136" t="s">
        <v>1138</v>
      </c>
      <c r="C4809" s="136" t="s">
        <v>1139</v>
      </c>
      <c r="D4809" s="136" t="s">
        <v>1140</v>
      </c>
      <c r="E4809" s="136" t="s">
        <v>1141</v>
      </c>
      <c r="F4809" s="136" t="s">
        <v>1142</v>
      </c>
      <c r="G4809" s="136" t="s">
        <v>1143</v>
      </c>
      <c r="H4809" s="136" t="s">
        <v>1144</v>
      </c>
      <c r="I4809" s="136" t="s">
        <v>1145</v>
      </c>
      <c r="J4809" s="136" t="s">
        <v>1146</v>
      </c>
      <c r="K4809" s="136" t="s">
        <v>1147</v>
      </c>
      <c r="L4809" s="136" t="s">
        <v>1148</v>
      </c>
      <c r="M4809" s="136" t="s">
        <v>1149</v>
      </c>
      <c r="N4809" s="136" t="s">
        <v>1150</v>
      </c>
      <c r="O4809" s="136" t="s">
        <v>1151</v>
      </c>
      <c r="P4809" s="136" t="s">
        <v>1152</v>
      </c>
      <c r="Q4809" s="136" t="s">
        <v>1153</v>
      </c>
      <c r="R4809" s="136" t="s">
        <v>1154</v>
      </c>
      <c r="S4809" s="136" t="s">
        <v>1155</v>
      </c>
      <c r="T4809" s="136" t="s">
        <v>1156</v>
      </c>
      <c r="U4809" s="136" t="s">
        <v>1157</v>
      </c>
      <c r="V4809" s="136" t="s">
        <v>1158</v>
      </c>
      <c r="W4809" s="136" t="s">
        <v>1159</v>
      </c>
      <c r="X4809" s="136" t="s">
        <v>1160</v>
      </c>
      <c r="Y4809" s="136" t="s">
        <v>1161</v>
      </c>
      <c r="Z4809" s="136" t="s">
        <v>1162</v>
      </c>
      <c r="AA4809" s="136" t="s">
        <v>1163</v>
      </c>
      <c r="AB4809" s="137" t="s">
        <v>156</v>
      </c>
      <c r="AC4809" s="137" t="s">
        <v>157</v>
      </c>
      <c r="AD4809" s="137" t="s">
        <v>158</v>
      </c>
      <c r="AE4809" s="137" t="s">
        <v>139</v>
      </c>
      <c r="AF4809" s="138" t="s">
        <v>140</v>
      </c>
      <c r="AG4809" s="138" t="s">
        <v>141</v>
      </c>
      <c r="AH4809" s="138" t="s">
        <v>142</v>
      </c>
      <c r="AI4809" s="138" t="s">
        <v>143</v>
      </c>
      <c r="AJ4809" s="139" t="s">
        <v>144</v>
      </c>
      <c r="AK4809" s="139" t="s">
        <v>145</v>
      </c>
      <c r="AL4809" s="139" t="s">
        <v>146</v>
      </c>
      <c r="AM4809" s="140" t="s">
        <v>147</v>
      </c>
      <c r="AN4809" s="140" t="s">
        <v>148</v>
      </c>
      <c r="AQ4809" t="str">
        <f>AQ4808</f>
        <v/>
      </c>
    </row>
    <row r="4810" spans="1:43" ht="14.25" customHeight="1" x14ac:dyDescent="0.25">
      <c r="A4810" s="99" t="s">
        <v>1164</v>
      </c>
      <c r="B4810" s="112">
        <f>'Run Rate'!E484</f>
        <v>4</v>
      </c>
      <c r="C4810" s="112">
        <f>'Run Rate'!F484</f>
        <v>5</v>
      </c>
      <c r="D4810" s="112">
        <f>'Run Rate'!G484</f>
        <v>10</v>
      </c>
      <c r="E4810" s="112">
        <f>'Run Rate'!H484</f>
        <v>4</v>
      </c>
      <c r="F4810" s="112">
        <f>'Run Rate'!I484</f>
        <v>5</v>
      </c>
      <c r="G4810" s="112">
        <f>'Run Rate'!J484</f>
        <v>3</v>
      </c>
      <c r="H4810" s="112">
        <f>'Run Rate'!K484</f>
        <v>8</v>
      </c>
      <c r="I4810" s="112">
        <f>'Run Rate'!L484</f>
        <v>5</v>
      </c>
      <c r="J4810" s="112">
        <f>'Run Rate'!M484</f>
        <v>6</v>
      </c>
      <c r="K4810" s="112">
        <f>'Run Rate'!N484</f>
        <v>5</v>
      </c>
      <c r="L4810" s="112">
        <f>'Run Rate'!O484</f>
        <v>4</v>
      </c>
      <c r="M4810" s="112">
        <f>'Run Rate'!P484</f>
        <v>17</v>
      </c>
      <c r="N4810" s="112">
        <f>'Run Rate'!Q484</f>
        <v>12</v>
      </c>
      <c r="O4810" s="112">
        <f>'Run Rate'!R484</f>
        <v>3</v>
      </c>
      <c r="P4810" s="112">
        <f>'Run Rate'!S484</f>
        <v>2</v>
      </c>
      <c r="Q4810" s="112">
        <f>'Run Rate'!T484</f>
        <v>4</v>
      </c>
      <c r="R4810" s="112">
        <f>'Run Rate'!U484</f>
        <v>8</v>
      </c>
      <c r="S4810" s="112">
        <f>'Run Rate'!V484</f>
        <v>6</v>
      </c>
      <c r="T4810" s="112">
        <f>'Run Rate'!W484</f>
        <v>4</v>
      </c>
      <c r="U4810" s="112">
        <f>'Run Rate'!X484</f>
        <v>7</v>
      </c>
      <c r="V4810" s="112">
        <f>'Run Rate'!Y484</f>
        <v>9</v>
      </c>
      <c r="W4810" s="112">
        <f>'Run Rate'!Z484</f>
        <v>12</v>
      </c>
      <c r="X4810" s="112">
        <f>'Run Rate'!AA484</f>
        <v>1</v>
      </c>
      <c r="Y4810" s="112">
        <f>'Run Rate'!AB484</f>
        <v>5</v>
      </c>
      <c r="Z4810" s="112">
        <f>'Run Rate'!AC484</f>
        <v>8</v>
      </c>
      <c r="AA4810" s="112">
        <f>'Run Rate'!AD484</f>
        <v>4</v>
      </c>
      <c r="AB4810" s="113">
        <v>6</v>
      </c>
      <c r="AC4810" s="112">
        <v>6</v>
      </c>
      <c r="AD4810" s="112">
        <v>6</v>
      </c>
      <c r="AE4810" s="112">
        <v>6</v>
      </c>
      <c r="AF4810" s="112">
        <v>6</v>
      </c>
      <c r="AG4810" s="112">
        <v>6</v>
      </c>
      <c r="AH4810" s="112">
        <v>6</v>
      </c>
      <c r="AI4810" s="112">
        <v>6</v>
      </c>
      <c r="AJ4810" s="112">
        <v>6</v>
      </c>
      <c r="AK4810" s="112">
        <v>6</v>
      </c>
      <c r="AL4810" s="112">
        <v>6</v>
      </c>
      <c r="AM4810" s="112">
        <v>6</v>
      </c>
      <c r="AN4810" s="112">
        <v>6</v>
      </c>
      <c r="AQ4810" t="str">
        <f>AQ4808</f>
        <v/>
      </c>
    </row>
    <row r="4811" spans="1:43" ht="14.25" customHeight="1" x14ac:dyDescent="0.25">
      <c r="A4811" s="99" t="s">
        <v>1165</v>
      </c>
      <c r="B4811" s="114"/>
      <c r="C4811" s="114"/>
      <c r="D4811" s="114"/>
      <c r="E4811" s="114"/>
      <c r="F4811" s="114"/>
      <c r="G4811" s="114"/>
      <c r="H4811" s="114"/>
      <c r="I4811" s="114"/>
      <c r="J4811" s="114"/>
      <c r="K4811" s="114"/>
      <c r="L4811" s="114"/>
      <c r="M4811" s="114"/>
      <c r="N4811" s="114"/>
      <c r="O4811" s="114"/>
      <c r="P4811" s="114"/>
      <c r="Q4811" s="114"/>
      <c r="R4811" s="114"/>
      <c r="S4811" s="114"/>
      <c r="T4811" s="114"/>
      <c r="U4811" s="114"/>
      <c r="V4811" s="114"/>
      <c r="W4811" s="115"/>
      <c r="X4811" s="115"/>
      <c r="Y4811" s="115"/>
      <c r="Z4811" s="115"/>
      <c r="AA4811" s="112" t="s">
        <v>1166</v>
      </c>
      <c r="AB4811" s="113"/>
      <c r="AC4811" s="112"/>
      <c r="AD4811" s="112"/>
      <c r="AE4811" s="112"/>
      <c r="AF4811" s="112"/>
      <c r="AG4811" s="112"/>
      <c r="AH4811" s="112"/>
      <c r="AI4811" s="112"/>
      <c r="AJ4811" s="112"/>
      <c r="AK4811" s="112"/>
      <c r="AL4811" s="112"/>
      <c r="AM4811" s="112"/>
      <c r="AN4811" s="112"/>
      <c r="AQ4811" t="str">
        <f>AQ4808</f>
        <v/>
      </c>
    </row>
    <row r="4812" spans="1:43" ht="14.25" customHeight="1" x14ac:dyDescent="0.25">
      <c r="A4812" s="99" t="s">
        <v>1167</v>
      </c>
      <c r="B4812" s="114"/>
      <c r="C4812" s="114"/>
      <c r="D4812" s="114"/>
      <c r="E4812" s="114"/>
      <c r="F4812" s="114"/>
      <c r="G4812" s="114"/>
      <c r="H4812" s="114"/>
      <c r="I4812" s="114"/>
      <c r="J4812" s="114"/>
      <c r="K4812" s="114"/>
      <c r="L4812" s="114"/>
      <c r="M4812" s="114"/>
      <c r="N4812" s="114"/>
      <c r="O4812" s="114"/>
      <c r="P4812" s="114"/>
      <c r="Q4812" s="114"/>
      <c r="R4812" s="114"/>
      <c r="S4812" s="114"/>
      <c r="T4812" s="114"/>
      <c r="U4812" s="114"/>
      <c r="V4812" s="114"/>
      <c r="W4812" s="115"/>
      <c r="X4812" s="116"/>
      <c r="Y4812" s="117"/>
      <c r="Z4812" s="115"/>
      <c r="AA4812" s="112" t="s">
        <v>1168</v>
      </c>
      <c r="AB4812" s="113">
        <f>'Demand Input VP'!B2409</f>
        <v>0</v>
      </c>
      <c r="AC4812" s="112">
        <f>'Demand Input VP'!C2409</f>
        <v>0</v>
      </c>
      <c r="AD4812" s="112">
        <f>'Demand Input VP'!D2409</f>
        <v>0</v>
      </c>
      <c r="AE4812" s="112">
        <f>'Demand Input VP'!E2409</f>
        <v>0</v>
      </c>
      <c r="AF4812" s="112">
        <f>'Demand Input VP'!F2409</f>
        <v>0</v>
      </c>
      <c r="AG4812" s="112">
        <f>'Demand Input VP'!G2409</f>
        <v>0</v>
      </c>
      <c r="AH4812" s="112">
        <f>'Demand Input VP'!H2409</f>
        <v>0</v>
      </c>
      <c r="AI4812" s="112">
        <f>'Demand Input VP'!I2409</f>
        <v>0</v>
      </c>
      <c r="AJ4812" s="112">
        <f>'Demand Input VP'!J2409</f>
        <v>0</v>
      </c>
      <c r="AK4812" s="112">
        <f>'Demand Input VP'!K2409</f>
        <v>0</v>
      </c>
      <c r="AL4812" s="112">
        <f>'Demand Input VP'!L2409</f>
        <v>0</v>
      </c>
      <c r="AM4812" s="112">
        <f>'Demand Input VP'!M2409</f>
        <v>0</v>
      </c>
      <c r="AN4812" s="112">
        <f>'Demand Input VP'!N2409</f>
        <v>0</v>
      </c>
      <c r="AQ4812" t="str">
        <f>AQ4808</f>
        <v/>
      </c>
    </row>
    <row r="4813" spans="1:43" ht="14.25" customHeight="1" x14ac:dyDescent="0.25">
      <c r="A4813" s="99" t="s">
        <v>1169</v>
      </c>
      <c r="B4813" s="118"/>
      <c r="C4813" s="118"/>
      <c r="D4813" s="118"/>
      <c r="E4813" s="118"/>
      <c r="F4813" s="118"/>
      <c r="G4813" s="118"/>
      <c r="H4813" s="118"/>
      <c r="I4813" s="118"/>
      <c r="J4813" s="118"/>
      <c r="K4813" s="118"/>
      <c r="L4813" s="118"/>
      <c r="M4813" s="118"/>
      <c r="N4813" s="118"/>
      <c r="O4813" s="118"/>
      <c r="P4813" s="118"/>
      <c r="Q4813" s="118"/>
      <c r="R4813" s="118"/>
      <c r="S4813" s="118"/>
      <c r="T4813" s="118"/>
      <c r="U4813" s="118"/>
      <c r="V4813" s="118"/>
      <c r="W4813" s="115"/>
      <c r="X4813" s="116"/>
      <c r="Y4813" s="117"/>
      <c r="Z4813" s="119"/>
      <c r="AA4813" s="120" t="s">
        <v>1170</v>
      </c>
      <c r="AB4813" s="121">
        <f>'Demand Input VP'!B2408</f>
        <v>0</v>
      </c>
      <c r="AC4813" s="120">
        <f>'Demand Input VP'!C2408</f>
        <v>0</v>
      </c>
      <c r="AD4813" s="120">
        <f>'Demand Input VP'!D2408</f>
        <v>0</v>
      </c>
      <c r="AE4813" s="120">
        <f>'Demand Input VP'!E2408</f>
        <v>0</v>
      </c>
      <c r="AF4813" s="120">
        <f>'Demand Input VP'!F2408</f>
        <v>0</v>
      </c>
      <c r="AG4813" s="120">
        <f>'Demand Input VP'!G2408</f>
        <v>0</v>
      </c>
      <c r="AH4813" s="120">
        <f>'Demand Input VP'!H2408</f>
        <v>0</v>
      </c>
      <c r="AI4813" s="120">
        <f>'Demand Input VP'!I2408</f>
        <v>0</v>
      </c>
      <c r="AJ4813" s="120">
        <f>'Demand Input VP'!J2408</f>
        <v>0</v>
      </c>
      <c r="AK4813" s="120">
        <f>'Demand Input VP'!K2408</f>
        <v>0</v>
      </c>
      <c r="AL4813" s="120">
        <f>'Demand Input VP'!L2408</f>
        <v>0</v>
      </c>
      <c r="AM4813" s="120">
        <f>'Demand Input VP'!M2408</f>
        <v>0</v>
      </c>
      <c r="AN4813" s="120">
        <f>'Demand Input VP'!N2408</f>
        <v>0</v>
      </c>
      <c r="AQ4813" t="str">
        <f>AQ4808</f>
        <v/>
      </c>
    </row>
    <row r="4814" spans="1:43" ht="14.25" customHeight="1" x14ac:dyDescent="0.25">
      <c r="A4814" s="1"/>
      <c r="B4814" s="122"/>
      <c r="C4814" s="122"/>
      <c r="D4814" s="122"/>
      <c r="E4814" s="122"/>
      <c r="F4814" s="122"/>
      <c r="G4814" s="122"/>
      <c r="H4814" s="122"/>
      <c r="I4814" s="122"/>
      <c r="J4814" s="122"/>
      <c r="K4814" s="122"/>
      <c r="L4814" s="122"/>
      <c r="M4814" s="122"/>
      <c r="N4814" s="122"/>
      <c r="O4814" s="122"/>
      <c r="P4814" s="122"/>
      <c r="Q4814" s="122"/>
      <c r="R4814" s="122"/>
      <c r="S4814" s="122"/>
      <c r="T4814" s="122"/>
      <c r="U4814" s="122"/>
      <c r="V4814" s="122"/>
      <c r="W4814" s="123"/>
      <c r="X4814" s="116"/>
      <c r="Y4814" s="117"/>
      <c r="Z4814" s="123"/>
      <c r="AA4814" s="112" t="s">
        <v>1171</v>
      </c>
      <c r="AB4814" s="113">
        <f>'Demand Input MP'!B2409</f>
        <v>0</v>
      </c>
      <c r="AC4814" s="112">
        <f>'Demand Input MP'!C2409</f>
        <v>0</v>
      </c>
      <c r="AD4814" s="112">
        <f>'Demand Input MP'!D2409</f>
        <v>0</v>
      </c>
      <c r="AE4814" s="112">
        <f>'Demand Input MP'!E2409</f>
        <v>0</v>
      </c>
      <c r="AF4814" s="112">
        <f>'Demand Input MP'!F2409</f>
        <v>0</v>
      </c>
      <c r="AG4814" s="112">
        <f>'Demand Input MP'!G2409</f>
        <v>0</v>
      </c>
      <c r="AH4814" s="112">
        <f>'Demand Input MP'!H2409</f>
        <v>0</v>
      </c>
      <c r="AI4814" s="112">
        <f>'Demand Input MP'!I2409</f>
        <v>0</v>
      </c>
      <c r="AJ4814" s="112">
        <f>'Demand Input MP'!J2409</f>
        <v>0</v>
      </c>
      <c r="AK4814" s="112">
        <f>'Demand Input MP'!K2409</f>
        <v>0</v>
      </c>
      <c r="AL4814" s="112">
        <f>'Demand Input MP'!L2409</f>
        <v>0</v>
      </c>
      <c r="AM4814" s="112">
        <f>'Demand Input MP'!M2409</f>
        <v>0</v>
      </c>
      <c r="AN4814" s="112">
        <f>'Demand Input MP'!N2409</f>
        <v>0</v>
      </c>
      <c r="AQ4814" t="str">
        <f>AQ4808</f>
        <v/>
      </c>
    </row>
    <row r="4815" spans="1:43" ht="14.25" customHeight="1" x14ac:dyDescent="0.25">
      <c r="A4815" s="1"/>
      <c r="B4815" s="122"/>
      <c r="C4815" s="122"/>
      <c r="D4815" s="122"/>
      <c r="E4815" s="122"/>
      <c r="F4815" s="122"/>
      <c r="G4815" s="122"/>
      <c r="H4815" s="122"/>
      <c r="I4815" s="122"/>
      <c r="J4815" s="122"/>
      <c r="K4815" s="122"/>
      <c r="L4815" s="122"/>
      <c r="M4815" s="122"/>
      <c r="N4815" s="122"/>
      <c r="O4815" s="122"/>
      <c r="P4815" s="122"/>
      <c r="Q4815" s="122"/>
      <c r="R4815" s="122"/>
      <c r="S4815" s="122"/>
      <c r="T4815" s="122"/>
      <c r="U4815" s="122"/>
      <c r="V4815" s="124" t="s">
        <v>91</v>
      </c>
      <c r="W4815" s="125">
        <f>IFERROR(IF(SUM('Run Rate History'!E484:AD484)&gt;0,(SUMPRODUCT((B4810:AA4810&gt;=PERCENTILE(B4810:AA4810,0.1))*(B4810:AA4810&lt;=PERCENTILE(B4810:AA4810,0.9))*B4810:AA4810)+SUMPRODUCT(('Run Rate History'!E484:AD484&gt;=PERCENTILE(B4810:AA4810,0.1))*('Run Rate History'!E484:AD484&lt;=PERCENTILE(B4810:AA4810,0.9))*'Run Rate History'!E484:AD484))/(SUMPRODUCT((B4810:AA4810&gt;=PERCENTILE(B4810:AA4810,0.1))*(B4810:AA4810&lt;=PERCENTILE(B4810:AA4810,0.9))*1)+SUMPRODUCT(('Run Rate History'!E484:AD484&gt;=PERCENTILE(B4810:AA4810,0.1))*('Run Rate History'!E484:AD484&lt;=PERCENTILE(B4810:AA4810,0.9))*1)),TRIMMEAN(B4810:AA4810,0.15)),0)</f>
        <v>5.7727272727272725</v>
      </c>
      <c r="X4815" s="126" t="s">
        <v>1172</v>
      </c>
      <c r="Y4815" s="127">
        <f>SUM(B4810:AA4810)/26</f>
        <v>6.1923076923076925</v>
      </c>
      <c r="Z4815" s="128"/>
      <c r="AA4815" s="112" t="s">
        <v>1173</v>
      </c>
      <c r="AB4815" s="113">
        <f>'Demand Input MP'!B2408</f>
        <v>0</v>
      </c>
      <c r="AC4815" s="112">
        <f>'Demand Input MP'!C2408</f>
        <v>0</v>
      </c>
      <c r="AD4815" s="112">
        <f>'Demand Input MP'!D2408</f>
        <v>0</v>
      </c>
      <c r="AE4815" s="112">
        <f>'Demand Input MP'!E2408</f>
        <v>0</v>
      </c>
      <c r="AF4815" s="112">
        <f>'Demand Input MP'!F2408</f>
        <v>0</v>
      </c>
      <c r="AG4815" s="112">
        <f>'Demand Input MP'!G2408</f>
        <v>0</v>
      </c>
      <c r="AH4815" s="112">
        <f>'Demand Input MP'!H2408</f>
        <v>0</v>
      </c>
      <c r="AI4815" s="112">
        <f>'Demand Input MP'!I2408</f>
        <v>0</v>
      </c>
      <c r="AJ4815" s="112">
        <f>'Demand Input MP'!J2408</f>
        <v>0</v>
      </c>
      <c r="AK4815" s="112">
        <f>'Demand Input MP'!K2408</f>
        <v>0</v>
      </c>
      <c r="AL4815" s="112">
        <f>'Demand Input MP'!L2408</f>
        <v>0</v>
      </c>
      <c r="AM4815" s="112">
        <f>'Demand Input MP'!M2408</f>
        <v>0</v>
      </c>
      <c r="AN4815" s="112">
        <f>'Demand Input MP'!N2408</f>
        <v>0</v>
      </c>
      <c r="AQ4815" t="str">
        <f>AQ4808</f>
        <v/>
      </c>
    </row>
    <row r="4816" spans="1:43" ht="14.25" customHeight="1" x14ac:dyDescent="0.25">
      <c r="A4816" s="1"/>
      <c r="B4816" s="122"/>
      <c r="C4816" s="122"/>
      <c r="D4816" s="122"/>
      <c r="E4816" s="122"/>
      <c r="F4816" s="122"/>
      <c r="G4816" s="122"/>
      <c r="H4816" s="122"/>
      <c r="I4816" s="122"/>
      <c r="J4816" s="122"/>
      <c r="K4816" s="122"/>
      <c r="L4816" s="122"/>
      <c r="M4816" s="122"/>
      <c r="N4816" s="122"/>
      <c r="O4816" s="122"/>
      <c r="P4816" s="122"/>
      <c r="Q4816" s="122"/>
      <c r="R4816" s="122"/>
      <c r="S4816" s="122"/>
      <c r="T4816" s="122"/>
      <c r="U4816" s="122"/>
      <c r="V4816" s="124" t="s">
        <v>94</v>
      </c>
      <c r="W4816" s="125">
        <f>IFERROR((1*MIN(MAX(X4810,0.5*IF(SUM('Run Rate History'!E484:AD484)&gt;0,(MEDIAN(IF(B4810:AA4810&gt;0,B4810:AA4810))+MEDIAN(IF('Run Rate History'!E484:AD484&gt;0,'Run Rate History'!E484:AD484)))/2,MEDIAN(IF(B4810:AA4810&gt;0,B4810:AA4810)))),2*IF(SUM('Run Rate History'!E484:AD484)&gt;0,(MEDIAN(IF(B4810:AA4810&gt;0,B4810:AA4810))+MEDIAN(IF('Run Rate History'!E484:AD484&gt;0,'Run Rate History'!E484:AD484)))/2,MEDIAN(IF(B4810:AA4810&gt;0,B4810:AA4810))))+2*MIN(MAX(Y4810,0.5*IF(SUM('Run Rate History'!E484:AD484)&gt;0,(MEDIAN(IF(B4810:AA4810&gt;0,B4810:AA4810))+MEDIAN(IF('Run Rate History'!E484:AD484&gt;0,'Run Rate History'!E484:AD484)))/2,MEDIAN(IF(B4810:AA4810&gt;0,B4810:AA4810)))),2*IF(SUM('Run Rate History'!E484:AD484)&gt;0,(MEDIAN(IF(B4810:AA4810&gt;0,B4810:AA4810))+MEDIAN(IF('Run Rate History'!E484:AD484&gt;0,'Run Rate History'!E484:AD484)))/2,MEDIAN(IF(B4810:AA4810&gt;0,B4810:AA4810))))+3*MIN(MAX(Z4810,0.5*IF(SUM('Run Rate History'!E484:AD484)&gt;0,(MEDIAN(IF(B4810:AA4810&gt;0,B4810:AA4810))+MEDIAN(IF('Run Rate History'!E484:AD484&gt;0,'Run Rate History'!E484:AD484)))/2,MEDIAN(IF(B4810:AA4810&gt;0,B4810:AA4810)))),2*IF(SUM('Run Rate History'!E484:AD484)&gt;0,(MEDIAN(IF(B4810:AA4810&gt;0,B4810:AA4810))+MEDIAN(IF('Run Rate History'!E484:AD484&gt;0,'Run Rate History'!E484:AD484)))/2,MEDIAN(IF(B4810:AA4810&gt;0,B4810:AA4810))))+4*MIN(MAX(AA4810,0.5*IF(SUM('Run Rate History'!E484:AD484)&gt;0,(MEDIAN(IF(B4810:AA4810&gt;0,B4810:AA4810))+MEDIAN(IF('Run Rate History'!E484:AD484&gt;0,'Run Rate History'!E484:AD484)))/2,MEDIAN(IF(B4810:AA4810&gt;0,B4810:AA4810)))),2*IF(SUM('Run Rate History'!E484:AD484)&gt;0,(MEDIAN(IF(B4810:AA4810&gt;0,B4810:AA4810))+MEDIAN(IF('Run Rate History'!E484:AD484&gt;0,'Run Rate History'!E484:AD484)))/2,MEDIAN(IF(B4810:AA4810&gt;0,B4810:AA4810)))))/10,0)</f>
        <v>5.2750000000000004</v>
      </c>
      <c r="X4816" s="129" t="s">
        <v>1174</v>
      </c>
      <c r="Y4816" s="130">
        <f>IFERROR(VLOOKUP(A4808,'Stanje zaliha'!A:E,5,FALSE()),0)</f>
        <v>418</v>
      </c>
      <c r="Z4816" s="131"/>
      <c r="AA4816" s="113" t="s">
        <v>1175</v>
      </c>
      <c r="AB4816" s="118">
        <f t="shared" ref="AB4816:AN4816" si="960">SUM(AB4812:AB4815)</f>
        <v>0</v>
      </c>
      <c r="AC4816" s="118">
        <f t="shared" si="960"/>
        <v>0</v>
      </c>
      <c r="AD4816" s="118">
        <f t="shared" si="960"/>
        <v>0</v>
      </c>
      <c r="AE4816" s="118">
        <f t="shared" si="960"/>
        <v>0</v>
      </c>
      <c r="AF4816" s="118">
        <f t="shared" si="960"/>
        <v>0</v>
      </c>
      <c r="AG4816" s="118">
        <f t="shared" si="960"/>
        <v>0</v>
      </c>
      <c r="AH4816" s="118">
        <f t="shared" si="960"/>
        <v>0</v>
      </c>
      <c r="AI4816" s="118">
        <f t="shared" si="960"/>
        <v>0</v>
      </c>
      <c r="AJ4816" s="118">
        <f t="shared" si="960"/>
        <v>0</v>
      </c>
      <c r="AK4816" s="118">
        <f t="shared" si="960"/>
        <v>0</v>
      </c>
      <c r="AL4816" s="118">
        <f t="shared" si="960"/>
        <v>0</v>
      </c>
      <c r="AM4816" s="118">
        <f t="shared" si="960"/>
        <v>0</v>
      </c>
      <c r="AN4816" s="118">
        <f t="shared" si="960"/>
        <v>0</v>
      </c>
      <c r="AQ4816" t="str">
        <f>AQ4808</f>
        <v/>
      </c>
    </row>
    <row r="4817" spans="1:43" ht="14.25" customHeight="1" x14ac:dyDescent="0.25">
      <c r="A4817" s="1"/>
      <c r="B4817" s="122"/>
      <c r="C4817" s="122"/>
      <c r="D4817" s="122"/>
      <c r="E4817" s="122"/>
      <c r="F4817" s="122"/>
      <c r="G4817" s="122"/>
      <c r="H4817" s="122"/>
      <c r="I4817" s="122"/>
      <c r="J4817" s="122"/>
      <c r="K4817" s="122"/>
      <c r="L4817" s="122"/>
      <c r="M4817" s="122"/>
      <c r="N4817" s="122"/>
      <c r="O4817" s="122"/>
      <c r="P4817" s="122"/>
      <c r="Q4817" s="122"/>
      <c r="R4817" s="122"/>
      <c r="S4817" s="122"/>
      <c r="T4817" s="122"/>
      <c r="U4817" s="122"/>
      <c r="V4817" s="124" t="s">
        <v>95</v>
      </c>
      <c r="W4817" s="125">
        <f>IFERROR(0.6*W4816+0.4*W4815,0)</f>
        <v>5.4740909090909096</v>
      </c>
      <c r="X4817" s="132" t="s">
        <v>1176</v>
      </c>
      <c r="Y4817" s="133">
        <f>IFERROR(SUMIF('Popis poslanih narudžbi'!A:A,A4808,'Popis poslanih narudžbi'!C:C),0)</f>
        <v>0</v>
      </c>
      <c r="Z4817" s="131"/>
      <c r="AA4817" s="134" t="s">
        <v>1177</v>
      </c>
      <c r="AB4817" s="118">
        <f t="shared" ref="AB4817:AN4817" si="961">AB4810+AB4816</f>
        <v>6</v>
      </c>
      <c r="AC4817" s="118">
        <f t="shared" si="961"/>
        <v>6</v>
      </c>
      <c r="AD4817" s="118">
        <f t="shared" si="961"/>
        <v>6</v>
      </c>
      <c r="AE4817" s="118">
        <f t="shared" si="961"/>
        <v>6</v>
      </c>
      <c r="AF4817" s="118">
        <f t="shared" si="961"/>
        <v>6</v>
      </c>
      <c r="AG4817" s="118">
        <f t="shared" si="961"/>
        <v>6</v>
      </c>
      <c r="AH4817" s="118">
        <f t="shared" si="961"/>
        <v>6</v>
      </c>
      <c r="AI4817" s="118">
        <f t="shared" si="961"/>
        <v>6</v>
      </c>
      <c r="AJ4817" s="118">
        <f t="shared" si="961"/>
        <v>6</v>
      </c>
      <c r="AK4817" s="118">
        <f t="shared" si="961"/>
        <v>6</v>
      </c>
      <c r="AL4817" s="118">
        <f t="shared" si="961"/>
        <v>6</v>
      </c>
      <c r="AM4817" s="118">
        <f t="shared" si="961"/>
        <v>6</v>
      </c>
      <c r="AN4817" s="118">
        <f t="shared" si="961"/>
        <v>6</v>
      </c>
      <c r="AQ4817" t="str">
        <f>AQ4808</f>
        <v/>
      </c>
    </row>
    <row r="4818" spans="1:43" ht="14.25" customHeight="1" x14ac:dyDescent="0.25">
      <c r="A4818" s="107" t="str">
        <f>'Run Rate'!A485</f>
        <v>ZOE12388</v>
      </c>
      <c r="B4818" s="135" t="str">
        <f>'Run Rate'!B485</f>
        <v>ZOE Marine Collagen 300g Pineapple</v>
      </c>
      <c r="C4818" s="135" t="str">
        <f>'Run Rate'!C485</f>
        <v>SPORTSKA PREHRANA</v>
      </c>
      <c r="D4818" s="135" t="str">
        <f>'Run Rate'!D485</f>
        <v>03 BRONZE</v>
      </c>
      <c r="E4818" s="122"/>
      <c r="F4818" s="122"/>
      <c r="G4818" s="122"/>
      <c r="H4818" s="122"/>
      <c r="I4818" s="122"/>
      <c r="J4818" s="122"/>
      <c r="K4818" s="122"/>
      <c r="L4818" s="122"/>
      <c r="M4818" s="122"/>
      <c r="N4818" s="122"/>
      <c r="O4818" s="122"/>
      <c r="P4818" s="122"/>
      <c r="Q4818" s="122"/>
      <c r="R4818" s="122"/>
      <c r="S4818" s="122"/>
      <c r="T4818" s="122"/>
      <c r="U4818" s="122"/>
      <c r="V4818" s="122"/>
      <c r="W4818" s="122"/>
      <c r="X4818" s="122"/>
      <c r="Y4818" s="122"/>
      <c r="Z4818" s="122"/>
      <c r="AA4818" s="122"/>
      <c r="AB4818" s="122"/>
      <c r="AC4818" s="122"/>
      <c r="AD4818" s="122"/>
      <c r="AE4818" s="122"/>
      <c r="AF4818" s="122"/>
      <c r="AG4818" s="122"/>
      <c r="AH4818" s="122"/>
      <c r="AI4818" s="122"/>
      <c r="AJ4818" s="122"/>
      <c r="AK4818" s="122"/>
      <c r="AL4818" s="122"/>
      <c r="AM4818" s="122"/>
      <c r="AN4818" s="122"/>
      <c r="AQ4818" t="str">
        <f>IF(AND(OR($B$1="ALL",$B$1=C4818),OR($E$1="ALL",$E$1=D4818),OR($B$2="ALL",$B$2=A4818),OR($E$2="ALL",IFERROR(SEARCH($E$2,B4818),0)&gt;0)),"MATCH","")</f>
        <v/>
      </c>
    </row>
    <row r="4819" spans="1:43" ht="14.25" customHeight="1" x14ac:dyDescent="0.25">
      <c r="A4819" s="108" t="s">
        <v>1137</v>
      </c>
      <c r="B4819" s="136" t="s">
        <v>1138</v>
      </c>
      <c r="C4819" s="136" t="s">
        <v>1139</v>
      </c>
      <c r="D4819" s="136" t="s">
        <v>1140</v>
      </c>
      <c r="E4819" s="136" t="s">
        <v>1141</v>
      </c>
      <c r="F4819" s="136" t="s">
        <v>1142</v>
      </c>
      <c r="G4819" s="136" t="s">
        <v>1143</v>
      </c>
      <c r="H4819" s="136" t="s">
        <v>1144</v>
      </c>
      <c r="I4819" s="136" t="s">
        <v>1145</v>
      </c>
      <c r="J4819" s="136" t="s">
        <v>1146</v>
      </c>
      <c r="K4819" s="136" t="s">
        <v>1147</v>
      </c>
      <c r="L4819" s="136" t="s">
        <v>1148</v>
      </c>
      <c r="M4819" s="136" t="s">
        <v>1149</v>
      </c>
      <c r="N4819" s="136" t="s">
        <v>1150</v>
      </c>
      <c r="O4819" s="136" t="s">
        <v>1151</v>
      </c>
      <c r="P4819" s="136" t="s">
        <v>1152</v>
      </c>
      <c r="Q4819" s="136" t="s">
        <v>1153</v>
      </c>
      <c r="R4819" s="136" t="s">
        <v>1154</v>
      </c>
      <c r="S4819" s="136" t="s">
        <v>1155</v>
      </c>
      <c r="T4819" s="136" t="s">
        <v>1156</v>
      </c>
      <c r="U4819" s="136" t="s">
        <v>1157</v>
      </c>
      <c r="V4819" s="136" t="s">
        <v>1158</v>
      </c>
      <c r="W4819" s="136" t="s">
        <v>1159</v>
      </c>
      <c r="X4819" s="136" t="s">
        <v>1160</v>
      </c>
      <c r="Y4819" s="136" t="s">
        <v>1161</v>
      </c>
      <c r="Z4819" s="136" t="s">
        <v>1162</v>
      </c>
      <c r="AA4819" s="136" t="s">
        <v>1163</v>
      </c>
      <c r="AB4819" s="137" t="s">
        <v>156</v>
      </c>
      <c r="AC4819" s="137" t="s">
        <v>157</v>
      </c>
      <c r="AD4819" s="137" t="s">
        <v>158</v>
      </c>
      <c r="AE4819" s="137" t="s">
        <v>139</v>
      </c>
      <c r="AF4819" s="138" t="s">
        <v>140</v>
      </c>
      <c r="AG4819" s="138" t="s">
        <v>141</v>
      </c>
      <c r="AH4819" s="138" t="s">
        <v>142</v>
      </c>
      <c r="AI4819" s="138" t="s">
        <v>143</v>
      </c>
      <c r="AJ4819" s="139" t="s">
        <v>144</v>
      </c>
      <c r="AK4819" s="139" t="s">
        <v>145</v>
      </c>
      <c r="AL4819" s="139" t="s">
        <v>146</v>
      </c>
      <c r="AM4819" s="140" t="s">
        <v>147</v>
      </c>
      <c r="AN4819" s="140" t="s">
        <v>148</v>
      </c>
      <c r="AQ4819" t="str">
        <f>AQ4818</f>
        <v/>
      </c>
    </row>
    <row r="4820" spans="1:43" ht="14.25" customHeight="1" x14ac:dyDescent="0.25">
      <c r="A4820" s="99" t="s">
        <v>1164</v>
      </c>
      <c r="B4820" s="112">
        <f>'Run Rate'!E485</f>
        <v>1</v>
      </c>
      <c r="C4820" s="112">
        <f>'Run Rate'!F485</f>
        <v>2</v>
      </c>
      <c r="D4820" s="112">
        <f>'Run Rate'!G485</f>
        <v>2</v>
      </c>
      <c r="E4820" s="112">
        <f>'Run Rate'!H485</f>
        <v>1</v>
      </c>
      <c r="F4820" s="112">
        <f>'Run Rate'!I485</f>
        <v>0</v>
      </c>
      <c r="G4820" s="112">
        <f>'Run Rate'!J485</f>
        <v>4</v>
      </c>
      <c r="H4820" s="112">
        <f>'Run Rate'!K485</f>
        <v>1</v>
      </c>
      <c r="I4820" s="112">
        <f>'Run Rate'!L485</f>
        <v>3</v>
      </c>
      <c r="J4820" s="112">
        <f>'Run Rate'!M485</f>
        <v>14</v>
      </c>
      <c r="K4820" s="112">
        <f>'Run Rate'!N485</f>
        <v>2</v>
      </c>
      <c r="L4820" s="112">
        <f>'Run Rate'!O485</f>
        <v>6</v>
      </c>
      <c r="M4820" s="112">
        <f>'Run Rate'!P485</f>
        <v>5</v>
      </c>
      <c r="N4820" s="112">
        <f>'Run Rate'!Q485</f>
        <v>7</v>
      </c>
      <c r="O4820" s="112">
        <f>'Run Rate'!R485</f>
        <v>2</v>
      </c>
      <c r="P4820" s="112">
        <f>'Run Rate'!S485</f>
        <v>0</v>
      </c>
      <c r="Q4820" s="112">
        <f>'Run Rate'!T485</f>
        <v>4</v>
      </c>
      <c r="R4820" s="112">
        <f>'Run Rate'!U485</f>
        <v>2</v>
      </c>
      <c r="S4820" s="112">
        <f>'Run Rate'!V485</f>
        <v>2</v>
      </c>
      <c r="T4820" s="112">
        <f>'Run Rate'!W485</f>
        <v>2</v>
      </c>
      <c r="U4820" s="112">
        <f>'Run Rate'!X485</f>
        <v>4</v>
      </c>
      <c r="V4820" s="112">
        <f>'Run Rate'!Y485</f>
        <v>5</v>
      </c>
      <c r="W4820" s="112">
        <f>'Run Rate'!Z485</f>
        <v>4</v>
      </c>
      <c r="X4820" s="112">
        <f>'Run Rate'!AA485</f>
        <v>7</v>
      </c>
      <c r="Y4820" s="112">
        <f>'Run Rate'!AB485</f>
        <v>13</v>
      </c>
      <c r="Z4820" s="112">
        <f>'Run Rate'!AC485</f>
        <v>6</v>
      </c>
      <c r="AA4820" s="112">
        <f>'Run Rate'!AD485</f>
        <v>1</v>
      </c>
      <c r="AB4820" s="113">
        <v>5</v>
      </c>
      <c r="AC4820" s="112">
        <v>5</v>
      </c>
      <c r="AD4820" s="112">
        <v>4</v>
      </c>
      <c r="AE4820" s="112">
        <v>4</v>
      </c>
      <c r="AF4820" s="112">
        <v>4</v>
      </c>
      <c r="AG4820" s="112">
        <v>4</v>
      </c>
      <c r="AH4820" s="112">
        <v>4</v>
      </c>
      <c r="AI4820" s="112">
        <v>4</v>
      </c>
      <c r="AJ4820" s="112">
        <v>4</v>
      </c>
      <c r="AK4820" s="112">
        <v>4</v>
      </c>
      <c r="AL4820" s="112">
        <v>4</v>
      </c>
      <c r="AM4820" s="112">
        <v>4</v>
      </c>
      <c r="AN4820" s="112">
        <v>4</v>
      </c>
      <c r="AQ4820" t="str">
        <f>AQ4818</f>
        <v/>
      </c>
    </row>
    <row r="4821" spans="1:43" ht="14.25" customHeight="1" x14ac:dyDescent="0.25">
      <c r="A4821" s="99" t="s">
        <v>1165</v>
      </c>
      <c r="B4821" s="114"/>
      <c r="C4821" s="114"/>
      <c r="D4821" s="114"/>
      <c r="E4821" s="114"/>
      <c r="F4821" s="114"/>
      <c r="G4821" s="114"/>
      <c r="H4821" s="114"/>
      <c r="I4821" s="114"/>
      <c r="J4821" s="114"/>
      <c r="K4821" s="114"/>
      <c r="L4821" s="114"/>
      <c r="M4821" s="114"/>
      <c r="N4821" s="114"/>
      <c r="O4821" s="114"/>
      <c r="P4821" s="114"/>
      <c r="Q4821" s="114"/>
      <c r="R4821" s="114"/>
      <c r="S4821" s="114"/>
      <c r="T4821" s="114"/>
      <c r="U4821" s="114"/>
      <c r="V4821" s="114"/>
      <c r="W4821" s="115"/>
      <c r="X4821" s="115"/>
      <c r="Y4821" s="115"/>
      <c r="Z4821" s="115"/>
      <c r="AA4821" s="112" t="s">
        <v>1166</v>
      </c>
      <c r="AB4821" s="113"/>
      <c r="AC4821" s="112"/>
      <c r="AD4821" s="112"/>
      <c r="AE4821" s="112"/>
      <c r="AF4821" s="112"/>
      <c r="AG4821" s="112"/>
      <c r="AH4821" s="112"/>
      <c r="AI4821" s="112"/>
      <c r="AJ4821" s="112"/>
      <c r="AK4821" s="112"/>
      <c r="AL4821" s="112"/>
      <c r="AM4821" s="112"/>
      <c r="AN4821" s="112"/>
      <c r="AQ4821" t="str">
        <f>AQ4818</f>
        <v/>
      </c>
    </row>
    <row r="4822" spans="1:43" ht="14.25" customHeight="1" x14ac:dyDescent="0.25">
      <c r="A4822" s="99" t="s">
        <v>1167</v>
      </c>
      <c r="B4822" s="114"/>
      <c r="C4822" s="114"/>
      <c r="D4822" s="114"/>
      <c r="E4822" s="114"/>
      <c r="F4822" s="114"/>
      <c r="G4822" s="114"/>
      <c r="H4822" s="114"/>
      <c r="I4822" s="114"/>
      <c r="J4822" s="114"/>
      <c r="K4822" s="114"/>
      <c r="L4822" s="114"/>
      <c r="M4822" s="114"/>
      <c r="N4822" s="114"/>
      <c r="O4822" s="114"/>
      <c r="P4822" s="114"/>
      <c r="Q4822" s="114"/>
      <c r="R4822" s="114"/>
      <c r="S4822" s="114"/>
      <c r="T4822" s="114"/>
      <c r="U4822" s="114"/>
      <c r="V4822" s="114"/>
      <c r="W4822" s="115"/>
      <c r="X4822" s="116"/>
      <c r="Y4822" s="117"/>
      <c r="Z4822" s="115"/>
      <c r="AA4822" s="112" t="s">
        <v>1168</v>
      </c>
      <c r="AB4822" s="113">
        <f>'Demand Input VP'!B2414</f>
        <v>0</v>
      </c>
      <c r="AC4822" s="112">
        <f>'Demand Input VP'!C2414</f>
        <v>0</v>
      </c>
      <c r="AD4822" s="112">
        <f>'Demand Input VP'!D2414</f>
        <v>0</v>
      </c>
      <c r="AE4822" s="112">
        <f>'Demand Input VP'!E2414</f>
        <v>0</v>
      </c>
      <c r="AF4822" s="112">
        <f>'Demand Input VP'!F2414</f>
        <v>0</v>
      </c>
      <c r="AG4822" s="112">
        <f>'Demand Input VP'!G2414</f>
        <v>0</v>
      </c>
      <c r="AH4822" s="112">
        <f>'Demand Input VP'!H2414</f>
        <v>0</v>
      </c>
      <c r="AI4822" s="112">
        <f>'Demand Input VP'!I2414</f>
        <v>0</v>
      </c>
      <c r="AJ4822" s="112">
        <f>'Demand Input VP'!J2414</f>
        <v>0</v>
      </c>
      <c r="AK4822" s="112">
        <f>'Demand Input VP'!K2414</f>
        <v>0</v>
      </c>
      <c r="AL4822" s="112">
        <f>'Demand Input VP'!L2414</f>
        <v>0</v>
      </c>
      <c r="AM4822" s="112">
        <f>'Demand Input VP'!M2414</f>
        <v>0</v>
      </c>
      <c r="AN4822" s="112">
        <f>'Demand Input VP'!N2414</f>
        <v>0</v>
      </c>
      <c r="AQ4822" t="str">
        <f>AQ4818</f>
        <v/>
      </c>
    </row>
    <row r="4823" spans="1:43" ht="14.25" customHeight="1" x14ac:dyDescent="0.25">
      <c r="A4823" s="99" t="s">
        <v>1169</v>
      </c>
      <c r="B4823" s="118"/>
      <c r="C4823" s="118"/>
      <c r="D4823" s="118"/>
      <c r="E4823" s="118"/>
      <c r="F4823" s="118"/>
      <c r="G4823" s="118"/>
      <c r="H4823" s="118"/>
      <c r="I4823" s="118"/>
      <c r="J4823" s="118"/>
      <c r="K4823" s="118"/>
      <c r="L4823" s="118"/>
      <c r="M4823" s="118"/>
      <c r="N4823" s="118"/>
      <c r="O4823" s="118"/>
      <c r="P4823" s="118"/>
      <c r="Q4823" s="118"/>
      <c r="R4823" s="118"/>
      <c r="S4823" s="118"/>
      <c r="T4823" s="118"/>
      <c r="U4823" s="118"/>
      <c r="V4823" s="118"/>
      <c r="W4823" s="115"/>
      <c r="X4823" s="116"/>
      <c r="Y4823" s="117"/>
      <c r="Z4823" s="119"/>
      <c r="AA4823" s="120" t="s">
        <v>1170</v>
      </c>
      <c r="AB4823" s="121">
        <f>'Demand Input VP'!B2413</f>
        <v>0</v>
      </c>
      <c r="AC4823" s="120">
        <f>'Demand Input VP'!C2413</f>
        <v>0</v>
      </c>
      <c r="AD4823" s="120">
        <f>'Demand Input VP'!D2413</f>
        <v>0</v>
      </c>
      <c r="AE4823" s="120">
        <f>'Demand Input VP'!E2413</f>
        <v>0</v>
      </c>
      <c r="AF4823" s="120">
        <f>'Demand Input VP'!F2413</f>
        <v>0</v>
      </c>
      <c r="AG4823" s="120">
        <f>'Demand Input VP'!G2413</f>
        <v>0</v>
      </c>
      <c r="AH4823" s="120">
        <f>'Demand Input VP'!H2413</f>
        <v>0</v>
      </c>
      <c r="AI4823" s="120">
        <f>'Demand Input VP'!I2413</f>
        <v>0</v>
      </c>
      <c r="AJ4823" s="120">
        <f>'Demand Input VP'!J2413</f>
        <v>0</v>
      </c>
      <c r="AK4823" s="120">
        <f>'Demand Input VP'!K2413</f>
        <v>0</v>
      </c>
      <c r="AL4823" s="120">
        <f>'Demand Input VP'!L2413</f>
        <v>0</v>
      </c>
      <c r="AM4823" s="120">
        <f>'Demand Input VP'!M2413</f>
        <v>0</v>
      </c>
      <c r="AN4823" s="120">
        <f>'Demand Input VP'!N2413</f>
        <v>0</v>
      </c>
      <c r="AQ4823" t="str">
        <f>AQ4818</f>
        <v/>
      </c>
    </row>
    <row r="4824" spans="1:43" ht="14.25" customHeight="1" x14ac:dyDescent="0.25">
      <c r="A4824" s="1"/>
      <c r="B4824" s="122"/>
      <c r="C4824" s="122"/>
      <c r="D4824" s="122"/>
      <c r="E4824" s="122"/>
      <c r="F4824" s="122"/>
      <c r="G4824" s="122"/>
      <c r="H4824" s="122"/>
      <c r="I4824" s="122"/>
      <c r="J4824" s="122"/>
      <c r="K4824" s="122"/>
      <c r="L4824" s="122"/>
      <c r="M4824" s="122"/>
      <c r="N4824" s="122"/>
      <c r="O4824" s="122"/>
      <c r="P4824" s="122"/>
      <c r="Q4824" s="122"/>
      <c r="R4824" s="122"/>
      <c r="S4824" s="122"/>
      <c r="T4824" s="122"/>
      <c r="U4824" s="122"/>
      <c r="V4824" s="122"/>
      <c r="W4824" s="123"/>
      <c r="X4824" s="116"/>
      <c r="Y4824" s="117"/>
      <c r="Z4824" s="123"/>
      <c r="AA4824" s="112" t="s">
        <v>1171</v>
      </c>
      <c r="AB4824" s="113">
        <f>'Demand Input MP'!B2414</f>
        <v>0</v>
      </c>
      <c r="AC4824" s="112">
        <f>'Demand Input MP'!C2414</f>
        <v>0</v>
      </c>
      <c r="AD4824" s="112">
        <f>'Demand Input MP'!D2414</f>
        <v>0</v>
      </c>
      <c r="AE4824" s="112">
        <f>'Demand Input MP'!E2414</f>
        <v>0</v>
      </c>
      <c r="AF4824" s="112">
        <f>'Demand Input MP'!F2414</f>
        <v>0</v>
      </c>
      <c r="AG4824" s="112">
        <f>'Demand Input MP'!G2414</f>
        <v>0</v>
      </c>
      <c r="AH4824" s="112">
        <f>'Demand Input MP'!H2414</f>
        <v>0</v>
      </c>
      <c r="AI4824" s="112">
        <f>'Demand Input MP'!I2414</f>
        <v>0</v>
      </c>
      <c r="AJ4824" s="112">
        <f>'Demand Input MP'!J2414</f>
        <v>0</v>
      </c>
      <c r="AK4824" s="112">
        <f>'Demand Input MP'!K2414</f>
        <v>0</v>
      </c>
      <c r="AL4824" s="112">
        <f>'Demand Input MP'!L2414</f>
        <v>0</v>
      </c>
      <c r="AM4824" s="112">
        <f>'Demand Input MP'!M2414</f>
        <v>0</v>
      </c>
      <c r="AN4824" s="112">
        <f>'Demand Input MP'!N2414</f>
        <v>0</v>
      </c>
      <c r="AQ4824" t="str">
        <f>AQ4818</f>
        <v/>
      </c>
    </row>
    <row r="4825" spans="1:43" ht="14.25" customHeight="1" x14ac:dyDescent="0.25">
      <c r="A4825" s="1"/>
      <c r="B4825" s="122"/>
      <c r="C4825" s="122"/>
      <c r="D4825" s="122"/>
      <c r="E4825" s="122"/>
      <c r="F4825" s="122"/>
      <c r="G4825" s="122"/>
      <c r="H4825" s="122"/>
      <c r="I4825" s="122"/>
      <c r="J4825" s="122"/>
      <c r="K4825" s="122"/>
      <c r="L4825" s="122"/>
      <c r="M4825" s="122"/>
      <c r="N4825" s="122"/>
      <c r="O4825" s="122"/>
      <c r="P4825" s="122"/>
      <c r="Q4825" s="122"/>
      <c r="R4825" s="122"/>
      <c r="S4825" s="122"/>
      <c r="T4825" s="122"/>
      <c r="U4825" s="122"/>
      <c r="V4825" s="124" t="s">
        <v>91</v>
      </c>
      <c r="W4825" s="125">
        <f>IFERROR(IF(SUM('Run Rate History'!E485:AD485)&gt;0,(SUMPRODUCT((B4820:AA4820&gt;=PERCENTILE(B4820:AA4820,0.1))*(B4820:AA4820&lt;=PERCENTILE(B4820:AA4820,0.9))*B4820:AA4820)+SUMPRODUCT(('Run Rate History'!E485:AD485&gt;=PERCENTILE(B4820:AA4820,0.1))*('Run Rate History'!E485:AD485&lt;=PERCENTILE(B4820:AA4820,0.9))*'Run Rate History'!E485:AD485))/(SUMPRODUCT((B4820:AA4820&gt;=PERCENTILE(B4820:AA4820,0.1))*(B4820:AA4820&lt;=PERCENTILE(B4820:AA4820,0.9))*1)+SUMPRODUCT(('Run Rate History'!E485:AD485&gt;=PERCENTILE(B4820:AA4820,0.1))*('Run Rate History'!E485:AD485&lt;=PERCENTILE(B4820:AA4820,0.9))*1)),TRIMMEAN(B4820:AA4820,0.15)),0)</f>
        <v>3.1707317073170733</v>
      </c>
      <c r="X4825" s="126" t="s">
        <v>1172</v>
      </c>
      <c r="Y4825" s="127">
        <f>SUM(B4820:AA4820)/26</f>
        <v>3.8461538461538463</v>
      </c>
      <c r="Z4825" s="128"/>
      <c r="AA4825" s="112" t="s">
        <v>1173</v>
      </c>
      <c r="AB4825" s="113">
        <f>'Demand Input MP'!B2413</f>
        <v>0</v>
      </c>
      <c r="AC4825" s="112">
        <f>'Demand Input MP'!C2413</f>
        <v>0</v>
      </c>
      <c r="AD4825" s="112">
        <f>'Demand Input MP'!D2413</f>
        <v>0</v>
      </c>
      <c r="AE4825" s="112">
        <f>'Demand Input MP'!E2413</f>
        <v>0</v>
      </c>
      <c r="AF4825" s="112">
        <f>'Demand Input MP'!F2413</f>
        <v>0</v>
      </c>
      <c r="AG4825" s="112">
        <f>'Demand Input MP'!G2413</f>
        <v>0</v>
      </c>
      <c r="AH4825" s="112">
        <f>'Demand Input MP'!H2413</f>
        <v>0</v>
      </c>
      <c r="AI4825" s="112">
        <f>'Demand Input MP'!I2413</f>
        <v>0</v>
      </c>
      <c r="AJ4825" s="112">
        <f>'Demand Input MP'!J2413</f>
        <v>0</v>
      </c>
      <c r="AK4825" s="112">
        <f>'Demand Input MP'!K2413</f>
        <v>0</v>
      </c>
      <c r="AL4825" s="112">
        <f>'Demand Input MP'!L2413</f>
        <v>0</v>
      </c>
      <c r="AM4825" s="112">
        <f>'Demand Input MP'!M2413</f>
        <v>0</v>
      </c>
      <c r="AN4825" s="112">
        <f>'Demand Input MP'!N2413</f>
        <v>0</v>
      </c>
      <c r="AQ4825" t="str">
        <f>AQ4818</f>
        <v/>
      </c>
    </row>
    <row r="4826" spans="1:43" ht="14.25" customHeight="1" x14ac:dyDescent="0.25">
      <c r="A4826" s="1"/>
      <c r="B4826" s="122"/>
      <c r="C4826" s="122"/>
      <c r="D4826" s="122"/>
      <c r="E4826" s="122"/>
      <c r="F4826" s="122"/>
      <c r="G4826" s="122"/>
      <c r="H4826" s="122"/>
      <c r="I4826" s="122"/>
      <c r="J4826" s="122"/>
      <c r="K4826" s="122"/>
      <c r="L4826" s="122"/>
      <c r="M4826" s="122"/>
      <c r="N4826" s="122"/>
      <c r="O4826" s="122"/>
      <c r="P4826" s="122"/>
      <c r="Q4826" s="122"/>
      <c r="R4826" s="122"/>
      <c r="S4826" s="122"/>
      <c r="T4826" s="122"/>
      <c r="U4826" s="122"/>
      <c r="V4826" s="124" t="s">
        <v>94</v>
      </c>
      <c r="W4826" s="125">
        <f>IFERROR((1*MIN(MAX(X4820,0.5*IF(SUM('Run Rate History'!E485:AD485)&gt;0,(MEDIAN(IF(B4820:AA4820&gt;0,B4820:AA4820))+MEDIAN(IF('Run Rate History'!E485:AD485&gt;0,'Run Rate History'!E485:AD485)))/2,MEDIAN(IF(B4820:AA4820&gt;0,B4820:AA4820)))),2*IF(SUM('Run Rate History'!E485:AD485)&gt;0,(MEDIAN(IF(B4820:AA4820&gt;0,B4820:AA4820))+MEDIAN(IF('Run Rate History'!E485:AD485&gt;0,'Run Rate History'!E485:AD485)))/2,MEDIAN(IF(B4820:AA4820&gt;0,B4820:AA4820))))+2*MIN(MAX(Y4820,0.5*IF(SUM('Run Rate History'!E485:AD485)&gt;0,(MEDIAN(IF(B4820:AA4820&gt;0,B4820:AA4820))+MEDIAN(IF('Run Rate History'!E485:AD485&gt;0,'Run Rate History'!E485:AD485)))/2,MEDIAN(IF(B4820:AA4820&gt;0,B4820:AA4820)))),2*IF(SUM('Run Rate History'!E485:AD485)&gt;0,(MEDIAN(IF(B4820:AA4820&gt;0,B4820:AA4820))+MEDIAN(IF('Run Rate History'!E485:AD485&gt;0,'Run Rate History'!E485:AD485)))/2,MEDIAN(IF(B4820:AA4820&gt;0,B4820:AA4820))))+3*MIN(MAX(Z4820,0.5*IF(SUM('Run Rate History'!E485:AD485)&gt;0,(MEDIAN(IF(B4820:AA4820&gt;0,B4820:AA4820))+MEDIAN(IF('Run Rate History'!E485:AD485&gt;0,'Run Rate History'!E485:AD485)))/2,MEDIAN(IF(B4820:AA4820&gt;0,B4820:AA4820)))),2*IF(SUM('Run Rate History'!E485:AD485)&gt;0,(MEDIAN(IF(B4820:AA4820&gt;0,B4820:AA4820))+MEDIAN(IF('Run Rate History'!E485:AD485&gt;0,'Run Rate History'!E485:AD485)))/2,MEDIAN(IF(B4820:AA4820&gt;0,B4820:AA4820))))+4*MIN(MAX(AA4820,0.5*IF(SUM('Run Rate History'!E485:AD485)&gt;0,(MEDIAN(IF(B4820:AA4820&gt;0,B4820:AA4820))+MEDIAN(IF('Run Rate History'!E485:AD485&gt;0,'Run Rate History'!E485:AD485)))/2,MEDIAN(IF(B4820:AA4820&gt;0,B4820:AA4820)))),2*IF(SUM('Run Rate History'!E485:AD485)&gt;0,(MEDIAN(IF(B4820:AA4820&gt;0,B4820:AA4820))+MEDIAN(IF('Run Rate History'!E485:AD485&gt;0,'Run Rate History'!E485:AD485)))/2,MEDIAN(IF(B4820:AA4820&gt;0,B4820:AA4820)))))/10,0)</f>
        <v>3.85</v>
      </c>
      <c r="X4826" s="129" t="s">
        <v>1174</v>
      </c>
      <c r="Y4826" s="130">
        <f>IFERROR(VLOOKUP(A4818,'Stanje zaliha'!A:E,5,FALSE()),0)</f>
        <v>515</v>
      </c>
      <c r="Z4826" s="131"/>
      <c r="AA4826" s="113" t="s">
        <v>1175</v>
      </c>
      <c r="AB4826" s="118">
        <f t="shared" ref="AB4826:AN4826" si="962">SUM(AB4822:AB4825)</f>
        <v>0</v>
      </c>
      <c r="AC4826" s="118">
        <f t="shared" si="962"/>
        <v>0</v>
      </c>
      <c r="AD4826" s="118">
        <f t="shared" si="962"/>
        <v>0</v>
      </c>
      <c r="AE4826" s="118">
        <f t="shared" si="962"/>
        <v>0</v>
      </c>
      <c r="AF4826" s="118">
        <f t="shared" si="962"/>
        <v>0</v>
      </c>
      <c r="AG4826" s="118">
        <f t="shared" si="962"/>
        <v>0</v>
      </c>
      <c r="AH4826" s="118">
        <f t="shared" si="962"/>
        <v>0</v>
      </c>
      <c r="AI4826" s="118">
        <f t="shared" si="962"/>
        <v>0</v>
      </c>
      <c r="AJ4826" s="118">
        <f t="shared" si="962"/>
        <v>0</v>
      </c>
      <c r="AK4826" s="118">
        <f t="shared" si="962"/>
        <v>0</v>
      </c>
      <c r="AL4826" s="118">
        <f t="shared" si="962"/>
        <v>0</v>
      </c>
      <c r="AM4826" s="118">
        <f t="shared" si="962"/>
        <v>0</v>
      </c>
      <c r="AN4826" s="118">
        <f t="shared" si="962"/>
        <v>0</v>
      </c>
      <c r="AQ4826" t="str">
        <f>AQ4818</f>
        <v/>
      </c>
    </row>
    <row r="4827" spans="1:43" ht="14.25" customHeight="1" x14ac:dyDescent="0.25">
      <c r="A4827" s="1"/>
      <c r="B4827" s="122"/>
      <c r="C4827" s="122"/>
      <c r="D4827" s="122"/>
      <c r="E4827" s="122"/>
      <c r="F4827" s="122"/>
      <c r="G4827" s="122"/>
      <c r="H4827" s="122"/>
      <c r="I4827" s="122"/>
      <c r="J4827" s="122"/>
      <c r="K4827" s="122"/>
      <c r="L4827" s="122"/>
      <c r="M4827" s="122"/>
      <c r="N4827" s="122"/>
      <c r="O4827" s="122"/>
      <c r="P4827" s="122"/>
      <c r="Q4827" s="122"/>
      <c r="R4827" s="122"/>
      <c r="S4827" s="122"/>
      <c r="T4827" s="122"/>
      <c r="U4827" s="122"/>
      <c r="V4827" s="124" t="s">
        <v>95</v>
      </c>
      <c r="W4827" s="125">
        <f>IFERROR(0.6*W4826+0.4*W4825,0)</f>
        <v>3.5782926829268296</v>
      </c>
      <c r="X4827" s="132" t="s">
        <v>1176</v>
      </c>
      <c r="Y4827" s="133">
        <f>IFERROR(SUMIF('Popis poslanih narudžbi'!A:A,A4818,'Popis poslanih narudžbi'!C:C),0)</f>
        <v>0</v>
      </c>
      <c r="Z4827" s="131"/>
      <c r="AA4827" s="134" t="s">
        <v>1177</v>
      </c>
      <c r="AB4827" s="118">
        <f t="shared" ref="AB4827:AN4827" si="963">AB4820+AB4826</f>
        <v>5</v>
      </c>
      <c r="AC4827" s="118">
        <f t="shared" si="963"/>
        <v>5</v>
      </c>
      <c r="AD4827" s="118">
        <f t="shared" si="963"/>
        <v>4</v>
      </c>
      <c r="AE4827" s="118">
        <f t="shared" si="963"/>
        <v>4</v>
      </c>
      <c r="AF4827" s="118">
        <f t="shared" si="963"/>
        <v>4</v>
      </c>
      <c r="AG4827" s="118">
        <f t="shared" si="963"/>
        <v>4</v>
      </c>
      <c r="AH4827" s="118">
        <f t="shared" si="963"/>
        <v>4</v>
      </c>
      <c r="AI4827" s="118">
        <f t="shared" si="963"/>
        <v>4</v>
      </c>
      <c r="AJ4827" s="118">
        <f t="shared" si="963"/>
        <v>4</v>
      </c>
      <c r="AK4827" s="118">
        <f t="shared" si="963"/>
        <v>4</v>
      </c>
      <c r="AL4827" s="118">
        <f t="shared" si="963"/>
        <v>4</v>
      </c>
      <c r="AM4827" s="118">
        <f t="shared" si="963"/>
        <v>4</v>
      </c>
      <c r="AN4827" s="118">
        <f t="shared" si="963"/>
        <v>4</v>
      </c>
      <c r="AQ4827" t="str">
        <f>AQ4818</f>
        <v/>
      </c>
    </row>
    <row r="4828" spans="1:43" ht="14.25" customHeight="1" x14ac:dyDescent="0.25">
      <c r="A4828" s="107" t="str">
        <f>'Run Rate'!A486</f>
        <v>POL04231</v>
      </c>
      <c r="B4828" s="135" t="str">
        <f>'Run Rate'!B486</f>
        <v>Polleo shaker 600ml WAVE PLUS rozi</v>
      </c>
      <c r="C4828" s="135" t="str">
        <f>'Run Rate'!C486</f>
        <v>DRINKWARE I HOME</v>
      </c>
      <c r="D4828" s="135" t="str">
        <f>'Run Rate'!D486</f>
        <v>03 BRONZE</v>
      </c>
      <c r="E4828" s="122"/>
      <c r="F4828" s="122"/>
      <c r="G4828" s="122"/>
      <c r="H4828" s="122"/>
      <c r="I4828" s="122"/>
      <c r="J4828" s="122"/>
      <c r="K4828" s="122"/>
      <c r="L4828" s="122"/>
      <c r="M4828" s="122"/>
      <c r="N4828" s="122"/>
      <c r="O4828" s="122"/>
      <c r="P4828" s="122"/>
      <c r="Q4828" s="122"/>
      <c r="R4828" s="122"/>
      <c r="S4828" s="122"/>
      <c r="T4828" s="122"/>
      <c r="U4828" s="122"/>
      <c r="V4828" s="122"/>
      <c r="W4828" s="122"/>
      <c r="X4828" s="122"/>
      <c r="Y4828" s="122"/>
      <c r="Z4828" s="122"/>
      <c r="AA4828" s="122"/>
      <c r="AB4828" s="122"/>
      <c r="AC4828" s="122"/>
      <c r="AD4828" s="122"/>
      <c r="AE4828" s="122"/>
      <c r="AF4828" s="122"/>
      <c r="AG4828" s="122"/>
      <c r="AH4828" s="122"/>
      <c r="AI4828" s="122"/>
      <c r="AJ4828" s="122"/>
      <c r="AK4828" s="122"/>
      <c r="AL4828" s="122"/>
      <c r="AM4828" s="122"/>
      <c r="AN4828" s="122"/>
      <c r="AQ4828" t="str">
        <f>IF(AND(OR($B$1="ALL",$B$1=C4828),OR($E$1="ALL",$E$1=D4828),OR($B$2="ALL",$B$2=A4828),OR($E$2="ALL",IFERROR(SEARCH($E$2,B4828),0)&gt;0)),"MATCH","")</f>
        <v/>
      </c>
    </row>
    <row r="4829" spans="1:43" ht="14.25" customHeight="1" x14ac:dyDescent="0.25">
      <c r="A4829" s="108" t="s">
        <v>1137</v>
      </c>
      <c r="B4829" s="136" t="s">
        <v>1138</v>
      </c>
      <c r="C4829" s="136" t="s">
        <v>1139</v>
      </c>
      <c r="D4829" s="136" t="s">
        <v>1140</v>
      </c>
      <c r="E4829" s="136" t="s">
        <v>1141</v>
      </c>
      <c r="F4829" s="136" t="s">
        <v>1142</v>
      </c>
      <c r="G4829" s="136" t="s">
        <v>1143</v>
      </c>
      <c r="H4829" s="136" t="s">
        <v>1144</v>
      </c>
      <c r="I4829" s="136" t="s">
        <v>1145</v>
      </c>
      <c r="J4829" s="136" t="s">
        <v>1146</v>
      </c>
      <c r="K4829" s="136" t="s">
        <v>1147</v>
      </c>
      <c r="L4829" s="136" t="s">
        <v>1148</v>
      </c>
      <c r="M4829" s="136" t="s">
        <v>1149</v>
      </c>
      <c r="N4829" s="136" t="s">
        <v>1150</v>
      </c>
      <c r="O4829" s="136" t="s">
        <v>1151</v>
      </c>
      <c r="P4829" s="136" t="s">
        <v>1152</v>
      </c>
      <c r="Q4829" s="136" t="s">
        <v>1153</v>
      </c>
      <c r="R4829" s="136" t="s">
        <v>1154</v>
      </c>
      <c r="S4829" s="136" t="s">
        <v>1155</v>
      </c>
      <c r="T4829" s="136" t="s">
        <v>1156</v>
      </c>
      <c r="U4829" s="136" t="s">
        <v>1157</v>
      </c>
      <c r="V4829" s="136" t="s">
        <v>1158</v>
      </c>
      <c r="W4829" s="136" t="s">
        <v>1159</v>
      </c>
      <c r="X4829" s="136" t="s">
        <v>1160</v>
      </c>
      <c r="Y4829" s="136" t="s">
        <v>1161</v>
      </c>
      <c r="Z4829" s="136" t="s">
        <v>1162</v>
      </c>
      <c r="AA4829" s="136" t="s">
        <v>1163</v>
      </c>
      <c r="AB4829" s="137" t="s">
        <v>156</v>
      </c>
      <c r="AC4829" s="137" t="s">
        <v>157</v>
      </c>
      <c r="AD4829" s="137" t="s">
        <v>158</v>
      </c>
      <c r="AE4829" s="137" t="s">
        <v>139</v>
      </c>
      <c r="AF4829" s="138" t="s">
        <v>140</v>
      </c>
      <c r="AG4829" s="138" t="s">
        <v>141</v>
      </c>
      <c r="AH4829" s="138" t="s">
        <v>142</v>
      </c>
      <c r="AI4829" s="138" t="s">
        <v>143</v>
      </c>
      <c r="AJ4829" s="139" t="s">
        <v>144</v>
      </c>
      <c r="AK4829" s="139" t="s">
        <v>145</v>
      </c>
      <c r="AL4829" s="139" t="s">
        <v>146</v>
      </c>
      <c r="AM4829" s="140" t="s">
        <v>147</v>
      </c>
      <c r="AN4829" s="140" t="s">
        <v>148</v>
      </c>
      <c r="AQ4829" t="str">
        <f>AQ4828</f>
        <v/>
      </c>
    </row>
    <row r="4830" spans="1:43" ht="14.25" customHeight="1" x14ac:dyDescent="0.25">
      <c r="A4830" s="99" t="s">
        <v>1164</v>
      </c>
      <c r="B4830" s="112">
        <f>'Run Rate'!E486</f>
        <v>18</v>
      </c>
      <c r="C4830" s="112">
        <f>'Run Rate'!F486</f>
        <v>14</v>
      </c>
      <c r="D4830" s="112">
        <f>'Run Rate'!G486</f>
        <v>17</v>
      </c>
      <c r="E4830" s="112">
        <f>'Run Rate'!H486</f>
        <v>12</v>
      </c>
      <c r="F4830" s="112">
        <f>'Run Rate'!I486</f>
        <v>8</v>
      </c>
      <c r="G4830" s="112">
        <f>'Run Rate'!J486</f>
        <v>15</v>
      </c>
      <c r="H4830" s="112">
        <f>'Run Rate'!K486</f>
        <v>18</v>
      </c>
      <c r="I4830" s="112">
        <f>'Run Rate'!L486</f>
        <v>14</v>
      </c>
      <c r="J4830" s="112">
        <f>'Run Rate'!M486</f>
        <v>6</v>
      </c>
      <c r="K4830" s="112">
        <f>'Run Rate'!N486</f>
        <v>15</v>
      </c>
      <c r="L4830" s="112">
        <f>'Run Rate'!O486</f>
        <v>16</v>
      </c>
      <c r="M4830" s="112">
        <f>'Run Rate'!P486</f>
        <v>18</v>
      </c>
      <c r="N4830" s="112">
        <f>'Run Rate'!Q486</f>
        <v>19</v>
      </c>
      <c r="O4830" s="112">
        <f>'Run Rate'!R486</f>
        <v>6</v>
      </c>
      <c r="P4830" s="112">
        <f>'Run Rate'!S486</f>
        <v>5</v>
      </c>
      <c r="Q4830" s="112">
        <f>'Run Rate'!T486</f>
        <v>14</v>
      </c>
      <c r="R4830" s="112">
        <f>'Run Rate'!U486</f>
        <v>21</v>
      </c>
      <c r="S4830" s="112">
        <f>'Run Rate'!V486</f>
        <v>28</v>
      </c>
      <c r="T4830" s="112">
        <f>'Run Rate'!W486</f>
        <v>24</v>
      </c>
      <c r="U4830" s="112">
        <f>'Run Rate'!X486</f>
        <v>13</v>
      </c>
      <c r="V4830" s="112">
        <f>'Run Rate'!Y486</f>
        <v>37</v>
      </c>
      <c r="W4830" s="112">
        <f>'Run Rate'!Z486</f>
        <v>21</v>
      </c>
      <c r="X4830" s="112">
        <f>'Run Rate'!AA486</f>
        <v>27</v>
      </c>
      <c r="Y4830" s="112">
        <f>'Run Rate'!AB486</f>
        <v>23</v>
      </c>
      <c r="Z4830" s="112">
        <f>'Run Rate'!AC486</f>
        <v>15</v>
      </c>
      <c r="AA4830" s="112">
        <f>'Run Rate'!AD486</f>
        <v>18</v>
      </c>
      <c r="AB4830" s="113">
        <v>20</v>
      </c>
      <c r="AC4830" s="112">
        <v>20</v>
      </c>
      <c r="AD4830" s="112">
        <v>20</v>
      </c>
      <c r="AE4830" s="112">
        <v>20</v>
      </c>
      <c r="AF4830" s="112">
        <v>20</v>
      </c>
      <c r="AG4830" s="112">
        <v>20</v>
      </c>
      <c r="AH4830" s="112">
        <v>20</v>
      </c>
      <c r="AI4830" s="112">
        <v>20</v>
      </c>
      <c r="AJ4830" s="112">
        <v>20</v>
      </c>
      <c r="AK4830" s="112">
        <v>20</v>
      </c>
      <c r="AL4830" s="112">
        <v>20</v>
      </c>
      <c r="AM4830" s="112">
        <v>20</v>
      </c>
      <c r="AN4830" s="112">
        <v>20</v>
      </c>
      <c r="AQ4830" t="str">
        <f>AQ4828</f>
        <v/>
      </c>
    </row>
    <row r="4831" spans="1:43" ht="14.25" customHeight="1" x14ac:dyDescent="0.25">
      <c r="A4831" s="99" t="s">
        <v>1165</v>
      </c>
      <c r="B4831" s="114"/>
      <c r="C4831" s="114"/>
      <c r="D4831" s="114"/>
      <c r="E4831" s="114"/>
      <c r="F4831" s="114"/>
      <c r="G4831" s="114"/>
      <c r="H4831" s="114"/>
      <c r="I4831" s="114"/>
      <c r="J4831" s="114"/>
      <c r="K4831" s="114"/>
      <c r="L4831" s="114"/>
      <c r="M4831" s="114"/>
      <c r="N4831" s="114"/>
      <c r="O4831" s="114"/>
      <c r="P4831" s="114"/>
      <c r="Q4831" s="114"/>
      <c r="R4831" s="114"/>
      <c r="S4831" s="114"/>
      <c r="T4831" s="114"/>
      <c r="U4831" s="114"/>
      <c r="V4831" s="114"/>
      <c r="W4831" s="115"/>
      <c r="X4831" s="115"/>
      <c r="Y4831" s="115"/>
      <c r="Z4831" s="115"/>
      <c r="AA4831" s="112" t="s">
        <v>1166</v>
      </c>
      <c r="AB4831" s="113"/>
      <c r="AC4831" s="112"/>
      <c r="AD4831" s="112"/>
      <c r="AE4831" s="112"/>
      <c r="AF4831" s="112"/>
      <c r="AG4831" s="112"/>
      <c r="AH4831" s="112"/>
      <c r="AI4831" s="112"/>
      <c r="AJ4831" s="112"/>
      <c r="AK4831" s="112"/>
      <c r="AL4831" s="112"/>
      <c r="AM4831" s="112"/>
      <c r="AN4831" s="112"/>
      <c r="AQ4831" t="str">
        <f>AQ4828</f>
        <v/>
      </c>
    </row>
    <row r="4832" spans="1:43" ht="14.25" customHeight="1" x14ac:dyDescent="0.25">
      <c r="A4832" s="99" t="s">
        <v>1167</v>
      </c>
      <c r="B4832" s="114"/>
      <c r="C4832" s="114"/>
      <c r="D4832" s="114"/>
      <c r="E4832" s="114"/>
      <c r="F4832" s="114"/>
      <c r="G4832" s="114"/>
      <c r="H4832" s="114"/>
      <c r="I4832" s="114"/>
      <c r="J4832" s="114"/>
      <c r="K4832" s="114"/>
      <c r="L4832" s="114"/>
      <c r="M4832" s="114"/>
      <c r="N4832" s="114"/>
      <c r="O4832" s="114"/>
      <c r="P4832" s="114"/>
      <c r="Q4832" s="114"/>
      <c r="R4832" s="114"/>
      <c r="S4832" s="114"/>
      <c r="T4832" s="114"/>
      <c r="U4832" s="114"/>
      <c r="V4832" s="114"/>
      <c r="W4832" s="115"/>
      <c r="X4832" s="116"/>
      <c r="Y4832" s="117"/>
      <c r="Z4832" s="115"/>
      <c r="AA4832" s="112" t="s">
        <v>1168</v>
      </c>
      <c r="AB4832" s="113">
        <f>'Demand Input VP'!B2419</f>
        <v>0</v>
      </c>
      <c r="AC4832" s="112">
        <f>'Demand Input VP'!C2419</f>
        <v>0</v>
      </c>
      <c r="AD4832" s="112">
        <f>'Demand Input VP'!D2419</f>
        <v>0</v>
      </c>
      <c r="AE4832" s="112">
        <f>'Demand Input VP'!E2419</f>
        <v>0</v>
      </c>
      <c r="AF4832" s="112">
        <f>'Demand Input VP'!F2419</f>
        <v>0</v>
      </c>
      <c r="AG4832" s="112">
        <f>'Demand Input VP'!G2419</f>
        <v>0</v>
      </c>
      <c r="AH4832" s="112">
        <f>'Demand Input VP'!H2419</f>
        <v>0</v>
      </c>
      <c r="AI4832" s="112">
        <f>'Demand Input VP'!I2419</f>
        <v>0</v>
      </c>
      <c r="AJ4832" s="112">
        <f>'Demand Input VP'!J2419</f>
        <v>0</v>
      </c>
      <c r="AK4832" s="112">
        <f>'Demand Input VP'!K2419</f>
        <v>0</v>
      </c>
      <c r="AL4832" s="112">
        <f>'Demand Input VP'!L2419</f>
        <v>0</v>
      </c>
      <c r="AM4832" s="112">
        <f>'Demand Input VP'!M2419</f>
        <v>0</v>
      </c>
      <c r="AN4832" s="112">
        <f>'Demand Input VP'!N2419</f>
        <v>0</v>
      </c>
      <c r="AQ4832" t="str">
        <f>AQ4828</f>
        <v/>
      </c>
    </row>
    <row r="4833" spans="1:43" ht="14.25" customHeight="1" x14ac:dyDescent="0.25">
      <c r="A4833" s="99" t="s">
        <v>1169</v>
      </c>
      <c r="B4833" s="118"/>
      <c r="C4833" s="118"/>
      <c r="D4833" s="118"/>
      <c r="E4833" s="118"/>
      <c r="F4833" s="118"/>
      <c r="G4833" s="118"/>
      <c r="H4833" s="118"/>
      <c r="I4833" s="118"/>
      <c r="J4833" s="118"/>
      <c r="K4833" s="118"/>
      <c r="L4833" s="118"/>
      <c r="M4833" s="118"/>
      <c r="N4833" s="118"/>
      <c r="O4833" s="118"/>
      <c r="P4833" s="118"/>
      <c r="Q4833" s="118"/>
      <c r="R4833" s="118"/>
      <c r="S4833" s="118"/>
      <c r="T4833" s="118"/>
      <c r="U4833" s="118"/>
      <c r="V4833" s="118"/>
      <c r="W4833" s="115"/>
      <c r="X4833" s="116"/>
      <c r="Y4833" s="117"/>
      <c r="Z4833" s="119"/>
      <c r="AA4833" s="120" t="s">
        <v>1170</v>
      </c>
      <c r="AB4833" s="121">
        <f>'Demand Input VP'!B2418</f>
        <v>0</v>
      </c>
      <c r="AC4833" s="120">
        <f>'Demand Input VP'!C2418</f>
        <v>0</v>
      </c>
      <c r="AD4833" s="120">
        <f>'Demand Input VP'!D2418</f>
        <v>0</v>
      </c>
      <c r="AE4833" s="120">
        <f>'Demand Input VP'!E2418</f>
        <v>0</v>
      </c>
      <c r="AF4833" s="120">
        <f>'Demand Input VP'!F2418</f>
        <v>0</v>
      </c>
      <c r="AG4833" s="120">
        <f>'Demand Input VP'!G2418</f>
        <v>0</v>
      </c>
      <c r="AH4833" s="120">
        <f>'Demand Input VP'!H2418</f>
        <v>0</v>
      </c>
      <c r="AI4833" s="120">
        <f>'Demand Input VP'!I2418</f>
        <v>0</v>
      </c>
      <c r="AJ4833" s="120">
        <f>'Demand Input VP'!J2418</f>
        <v>0</v>
      </c>
      <c r="AK4833" s="120">
        <f>'Demand Input VP'!K2418</f>
        <v>0</v>
      </c>
      <c r="AL4833" s="120">
        <f>'Demand Input VP'!L2418</f>
        <v>0</v>
      </c>
      <c r="AM4833" s="120">
        <f>'Demand Input VP'!M2418</f>
        <v>0</v>
      </c>
      <c r="AN4833" s="120">
        <f>'Demand Input VP'!N2418</f>
        <v>0</v>
      </c>
      <c r="AQ4833" t="str">
        <f>AQ4828</f>
        <v/>
      </c>
    </row>
    <row r="4834" spans="1:43" ht="14.25" customHeight="1" x14ac:dyDescent="0.25">
      <c r="A4834" s="1"/>
      <c r="B4834" s="122"/>
      <c r="C4834" s="122"/>
      <c r="D4834" s="122"/>
      <c r="E4834" s="122"/>
      <c r="F4834" s="122"/>
      <c r="G4834" s="122"/>
      <c r="H4834" s="122"/>
      <c r="I4834" s="122"/>
      <c r="J4834" s="122"/>
      <c r="K4834" s="122"/>
      <c r="L4834" s="122"/>
      <c r="M4834" s="122"/>
      <c r="N4834" s="122"/>
      <c r="O4834" s="122"/>
      <c r="P4834" s="122"/>
      <c r="Q4834" s="122"/>
      <c r="R4834" s="122"/>
      <c r="S4834" s="122"/>
      <c r="T4834" s="122"/>
      <c r="U4834" s="122"/>
      <c r="V4834" s="122"/>
      <c r="W4834" s="123"/>
      <c r="X4834" s="116"/>
      <c r="Y4834" s="117"/>
      <c r="Z4834" s="123"/>
      <c r="AA4834" s="112" t="s">
        <v>1171</v>
      </c>
      <c r="AB4834" s="113">
        <f>'Demand Input MP'!B2419</f>
        <v>0</v>
      </c>
      <c r="AC4834" s="112">
        <f>'Demand Input MP'!C2419</f>
        <v>0</v>
      </c>
      <c r="AD4834" s="112">
        <f>'Demand Input MP'!D2419</f>
        <v>0</v>
      </c>
      <c r="AE4834" s="112">
        <f>'Demand Input MP'!E2419</f>
        <v>0</v>
      </c>
      <c r="AF4834" s="112">
        <f>'Demand Input MP'!F2419</f>
        <v>0</v>
      </c>
      <c r="AG4834" s="112">
        <f>'Demand Input MP'!G2419</f>
        <v>0</v>
      </c>
      <c r="AH4834" s="112">
        <f>'Demand Input MP'!H2419</f>
        <v>0</v>
      </c>
      <c r="AI4834" s="112">
        <f>'Demand Input MP'!I2419</f>
        <v>0</v>
      </c>
      <c r="AJ4834" s="112">
        <f>'Demand Input MP'!J2419</f>
        <v>0</v>
      </c>
      <c r="AK4834" s="112">
        <f>'Demand Input MP'!K2419</f>
        <v>0</v>
      </c>
      <c r="AL4834" s="112">
        <f>'Demand Input MP'!L2419</f>
        <v>0</v>
      </c>
      <c r="AM4834" s="112">
        <f>'Demand Input MP'!M2419</f>
        <v>0</v>
      </c>
      <c r="AN4834" s="112">
        <f>'Demand Input MP'!N2419</f>
        <v>0</v>
      </c>
      <c r="AQ4834" t="str">
        <f>AQ4828</f>
        <v/>
      </c>
    </row>
    <row r="4835" spans="1:43" ht="14.25" customHeight="1" x14ac:dyDescent="0.25">
      <c r="A4835" s="1"/>
      <c r="B4835" s="122"/>
      <c r="C4835" s="122"/>
      <c r="D4835" s="122"/>
      <c r="E4835" s="122"/>
      <c r="F4835" s="122"/>
      <c r="G4835" s="122"/>
      <c r="H4835" s="122"/>
      <c r="I4835" s="122"/>
      <c r="J4835" s="122"/>
      <c r="K4835" s="122"/>
      <c r="L4835" s="122"/>
      <c r="M4835" s="122"/>
      <c r="N4835" s="122"/>
      <c r="O4835" s="122"/>
      <c r="P4835" s="122"/>
      <c r="Q4835" s="122"/>
      <c r="R4835" s="122"/>
      <c r="S4835" s="122"/>
      <c r="T4835" s="122"/>
      <c r="U4835" s="122"/>
      <c r="V4835" s="124" t="s">
        <v>91</v>
      </c>
      <c r="W4835" s="125">
        <f>IFERROR(IF(SUM('Run Rate History'!E486:AD486)&gt;0,(SUMPRODUCT((B4830:AA4830&gt;=PERCENTILE(B4830:AA4830,0.1))*(B4830:AA4830&lt;=PERCENTILE(B4830:AA4830,0.9))*B4830:AA4830)+SUMPRODUCT(('Run Rate History'!E486:AD486&gt;=PERCENTILE(B4830:AA4830,0.1))*('Run Rate History'!E486:AD486&lt;=PERCENTILE(B4830:AA4830,0.9))*'Run Rate History'!E486:AD486))/(SUMPRODUCT((B4830:AA4830&gt;=PERCENTILE(B4830:AA4830,0.1))*(B4830:AA4830&lt;=PERCENTILE(B4830:AA4830,0.9))*1)+SUMPRODUCT(('Run Rate History'!E486:AD486&gt;=PERCENTILE(B4830:AA4830,0.1))*('Run Rate History'!E486:AD486&lt;=PERCENTILE(B4830:AA4830,0.9))*1)),TRIMMEAN(B4830:AA4830,0.15)),0)</f>
        <v>15.804878048780488</v>
      </c>
      <c r="X4835" s="126" t="s">
        <v>1172</v>
      </c>
      <c r="Y4835" s="127">
        <f>SUM(B4830:AA4830)/26</f>
        <v>17</v>
      </c>
      <c r="Z4835" s="128"/>
      <c r="AA4835" s="112" t="s">
        <v>1173</v>
      </c>
      <c r="AB4835" s="113">
        <f>'Demand Input MP'!B2418</f>
        <v>0</v>
      </c>
      <c r="AC4835" s="112">
        <f>'Demand Input MP'!C2418</f>
        <v>0</v>
      </c>
      <c r="AD4835" s="112">
        <f>'Demand Input MP'!D2418</f>
        <v>0</v>
      </c>
      <c r="AE4835" s="112">
        <f>'Demand Input MP'!E2418</f>
        <v>0</v>
      </c>
      <c r="AF4835" s="112">
        <f>'Demand Input MP'!F2418</f>
        <v>0</v>
      </c>
      <c r="AG4835" s="112">
        <f>'Demand Input MP'!G2418</f>
        <v>0</v>
      </c>
      <c r="AH4835" s="112">
        <f>'Demand Input MP'!H2418</f>
        <v>0</v>
      </c>
      <c r="AI4835" s="112">
        <f>'Demand Input MP'!I2418</f>
        <v>0</v>
      </c>
      <c r="AJ4835" s="112">
        <f>'Demand Input MP'!J2418</f>
        <v>0</v>
      </c>
      <c r="AK4835" s="112">
        <f>'Demand Input MP'!K2418</f>
        <v>0</v>
      </c>
      <c r="AL4835" s="112">
        <f>'Demand Input MP'!L2418</f>
        <v>0</v>
      </c>
      <c r="AM4835" s="112">
        <f>'Demand Input MP'!M2418</f>
        <v>0</v>
      </c>
      <c r="AN4835" s="112">
        <f>'Demand Input MP'!N2418</f>
        <v>0</v>
      </c>
      <c r="AQ4835" t="str">
        <f>AQ4828</f>
        <v/>
      </c>
    </row>
    <row r="4836" spans="1:43" ht="14.25" customHeight="1" x14ac:dyDescent="0.25">
      <c r="A4836" s="1"/>
      <c r="B4836" s="122"/>
      <c r="C4836" s="122"/>
      <c r="D4836" s="122"/>
      <c r="E4836" s="122"/>
      <c r="F4836" s="122"/>
      <c r="G4836" s="122"/>
      <c r="H4836" s="122"/>
      <c r="I4836" s="122"/>
      <c r="J4836" s="122"/>
      <c r="K4836" s="122"/>
      <c r="L4836" s="122"/>
      <c r="M4836" s="122"/>
      <c r="N4836" s="122"/>
      <c r="O4836" s="122"/>
      <c r="P4836" s="122"/>
      <c r="Q4836" s="122"/>
      <c r="R4836" s="122"/>
      <c r="S4836" s="122"/>
      <c r="T4836" s="122"/>
      <c r="U4836" s="122"/>
      <c r="V4836" s="124" t="s">
        <v>94</v>
      </c>
      <c r="W4836" s="125">
        <f>IFERROR((1*MIN(MAX(X4830,0.5*IF(SUM('Run Rate History'!E486:AD486)&gt;0,(MEDIAN(IF(B4830:AA4830&gt;0,B4830:AA4830))+MEDIAN(IF('Run Rate History'!E486:AD486&gt;0,'Run Rate History'!E486:AD486)))/2,MEDIAN(IF(B4830:AA4830&gt;0,B4830:AA4830)))),2*IF(SUM('Run Rate History'!E486:AD486)&gt;0,(MEDIAN(IF(B4830:AA4830&gt;0,B4830:AA4830))+MEDIAN(IF('Run Rate History'!E486:AD486&gt;0,'Run Rate History'!E486:AD486)))/2,MEDIAN(IF(B4830:AA4830&gt;0,B4830:AA4830))))+2*MIN(MAX(Y4830,0.5*IF(SUM('Run Rate History'!E486:AD486)&gt;0,(MEDIAN(IF(B4830:AA4830&gt;0,B4830:AA4830))+MEDIAN(IF('Run Rate History'!E486:AD486&gt;0,'Run Rate History'!E486:AD486)))/2,MEDIAN(IF(B4830:AA4830&gt;0,B4830:AA4830)))),2*IF(SUM('Run Rate History'!E486:AD486)&gt;0,(MEDIAN(IF(B4830:AA4830&gt;0,B4830:AA4830))+MEDIAN(IF('Run Rate History'!E486:AD486&gt;0,'Run Rate History'!E486:AD486)))/2,MEDIAN(IF(B4830:AA4830&gt;0,B4830:AA4830))))+3*MIN(MAX(Z4830,0.5*IF(SUM('Run Rate History'!E486:AD486)&gt;0,(MEDIAN(IF(B4830:AA4830&gt;0,B4830:AA4830))+MEDIAN(IF('Run Rate History'!E486:AD486&gt;0,'Run Rate History'!E486:AD486)))/2,MEDIAN(IF(B4830:AA4830&gt;0,B4830:AA4830)))),2*IF(SUM('Run Rate History'!E486:AD486)&gt;0,(MEDIAN(IF(B4830:AA4830&gt;0,B4830:AA4830))+MEDIAN(IF('Run Rate History'!E486:AD486&gt;0,'Run Rate History'!E486:AD486)))/2,MEDIAN(IF(B4830:AA4830&gt;0,B4830:AA4830))))+4*MIN(MAX(AA4830,0.5*IF(SUM('Run Rate History'!E486:AD486)&gt;0,(MEDIAN(IF(B4830:AA4830&gt;0,B4830:AA4830))+MEDIAN(IF('Run Rate History'!E486:AD486&gt;0,'Run Rate History'!E486:AD486)))/2,MEDIAN(IF(B4830:AA4830&gt;0,B4830:AA4830)))),2*IF(SUM('Run Rate History'!E486:AD486)&gt;0,(MEDIAN(IF(B4830:AA4830&gt;0,B4830:AA4830))+MEDIAN(IF('Run Rate History'!E486:AD486&gt;0,'Run Rate History'!E486:AD486)))/2,MEDIAN(IF(B4830:AA4830&gt;0,B4830:AA4830)))))/10,0)</f>
        <v>19</v>
      </c>
      <c r="X4836" s="129" t="s">
        <v>1174</v>
      </c>
      <c r="Y4836" s="130">
        <f>IFERROR(VLOOKUP(A4828,'Stanje zaliha'!A:E,5,FALSE()),0)</f>
        <v>556</v>
      </c>
      <c r="Z4836" s="131"/>
      <c r="AA4836" s="113" t="s">
        <v>1175</v>
      </c>
      <c r="AB4836" s="118">
        <f t="shared" ref="AB4836:AN4836" si="964">SUM(AB4832:AB4835)</f>
        <v>0</v>
      </c>
      <c r="AC4836" s="118">
        <f t="shared" si="964"/>
        <v>0</v>
      </c>
      <c r="AD4836" s="118">
        <f t="shared" si="964"/>
        <v>0</v>
      </c>
      <c r="AE4836" s="118">
        <f t="shared" si="964"/>
        <v>0</v>
      </c>
      <c r="AF4836" s="118">
        <f t="shared" si="964"/>
        <v>0</v>
      </c>
      <c r="AG4836" s="118">
        <f t="shared" si="964"/>
        <v>0</v>
      </c>
      <c r="AH4836" s="118">
        <f t="shared" si="964"/>
        <v>0</v>
      </c>
      <c r="AI4836" s="118">
        <f t="shared" si="964"/>
        <v>0</v>
      </c>
      <c r="AJ4836" s="118">
        <f t="shared" si="964"/>
        <v>0</v>
      </c>
      <c r="AK4836" s="118">
        <f t="shared" si="964"/>
        <v>0</v>
      </c>
      <c r="AL4836" s="118">
        <f t="shared" si="964"/>
        <v>0</v>
      </c>
      <c r="AM4836" s="118">
        <f t="shared" si="964"/>
        <v>0</v>
      </c>
      <c r="AN4836" s="118">
        <f t="shared" si="964"/>
        <v>0</v>
      </c>
      <c r="AQ4836" t="str">
        <f>AQ4828</f>
        <v/>
      </c>
    </row>
    <row r="4837" spans="1:43" ht="14.25" customHeight="1" x14ac:dyDescent="0.25">
      <c r="A4837" s="1"/>
      <c r="B4837" s="122"/>
      <c r="C4837" s="122"/>
      <c r="D4837" s="122"/>
      <c r="E4837" s="122"/>
      <c r="F4837" s="122"/>
      <c r="G4837" s="122"/>
      <c r="H4837" s="122"/>
      <c r="I4837" s="122"/>
      <c r="J4837" s="122"/>
      <c r="K4837" s="122"/>
      <c r="L4837" s="122"/>
      <c r="M4837" s="122"/>
      <c r="N4837" s="122"/>
      <c r="O4837" s="122"/>
      <c r="P4837" s="122"/>
      <c r="Q4837" s="122"/>
      <c r="R4837" s="122"/>
      <c r="S4837" s="122"/>
      <c r="T4837" s="122"/>
      <c r="U4837" s="122"/>
      <c r="V4837" s="124" t="s">
        <v>95</v>
      </c>
      <c r="W4837" s="125">
        <f>IFERROR(0.6*W4836+0.4*W4835,0)</f>
        <v>17.721951219512196</v>
      </c>
      <c r="X4837" s="132" t="s">
        <v>1176</v>
      </c>
      <c r="Y4837" s="133">
        <f>IFERROR(SUMIF('Popis poslanih narudžbi'!A:A,A4828,'Popis poslanih narudžbi'!C:C),0)</f>
        <v>0</v>
      </c>
      <c r="Z4837" s="131"/>
      <c r="AA4837" s="134" t="s">
        <v>1177</v>
      </c>
      <c r="AB4837" s="118">
        <f t="shared" ref="AB4837:AN4837" si="965">AB4830+AB4836</f>
        <v>20</v>
      </c>
      <c r="AC4837" s="118">
        <f t="shared" si="965"/>
        <v>20</v>
      </c>
      <c r="AD4837" s="118">
        <f t="shared" si="965"/>
        <v>20</v>
      </c>
      <c r="AE4837" s="118">
        <f t="shared" si="965"/>
        <v>20</v>
      </c>
      <c r="AF4837" s="118">
        <f t="shared" si="965"/>
        <v>20</v>
      </c>
      <c r="AG4837" s="118">
        <f t="shared" si="965"/>
        <v>20</v>
      </c>
      <c r="AH4837" s="118">
        <f t="shared" si="965"/>
        <v>20</v>
      </c>
      <c r="AI4837" s="118">
        <f t="shared" si="965"/>
        <v>20</v>
      </c>
      <c r="AJ4837" s="118">
        <f t="shared" si="965"/>
        <v>20</v>
      </c>
      <c r="AK4837" s="118">
        <f t="shared" si="965"/>
        <v>20</v>
      </c>
      <c r="AL4837" s="118">
        <f t="shared" si="965"/>
        <v>20</v>
      </c>
      <c r="AM4837" s="118">
        <f t="shared" si="965"/>
        <v>20</v>
      </c>
      <c r="AN4837" s="118">
        <f t="shared" si="965"/>
        <v>20</v>
      </c>
      <c r="AQ4837" t="str">
        <f>AQ4828</f>
        <v/>
      </c>
    </row>
    <row r="4838" spans="1:43" ht="14.25" customHeight="1" x14ac:dyDescent="0.25">
      <c r="A4838" s="107" t="str">
        <f>'Run Rate'!A487</f>
        <v>ZOE12390</v>
      </c>
      <c r="B4838" s="135" t="str">
        <f>'Run Rate'!B487</f>
        <v>ZOE Marine Collagen 300g Lemon</v>
      </c>
      <c r="C4838" s="135" t="str">
        <f>'Run Rate'!C487</f>
        <v>SPORTSKA PREHRANA</v>
      </c>
      <c r="D4838" s="135" t="str">
        <f>'Run Rate'!D487</f>
        <v>03 BRONZE</v>
      </c>
      <c r="E4838" s="122"/>
      <c r="F4838" s="122"/>
      <c r="G4838" s="122"/>
      <c r="H4838" s="122"/>
      <c r="I4838" s="122"/>
      <c r="J4838" s="122"/>
      <c r="K4838" s="122"/>
      <c r="L4838" s="122"/>
      <c r="M4838" s="122"/>
      <c r="N4838" s="122"/>
      <c r="O4838" s="122"/>
      <c r="P4838" s="122"/>
      <c r="Q4838" s="122"/>
      <c r="R4838" s="122"/>
      <c r="S4838" s="122"/>
      <c r="T4838" s="122"/>
      <c r="U4838" s="122"/>
      <c r="V4838" s="122"/>
      <c r="W4838" s="122"/>
      <c r="X4838" s="122"/>
      <c r="Y4838" s="122"/>
      <c r="Z4838" s="122"/>
      <c r="AA4838" s="122"/>
      <c r="AB4838" s="122"/>
      <c r="AC4838" s="122"/>
      <c r="AD4838" s="122"/>
      <c r="AE4838" s="122"/>
      <c r="AF4838" s="122"/>
      <c r="AG4838" s="122"/>
      <c r="AH4838" s="122"/>
      <c r="AI4838" s="122"/>
      <c r="AJ4838" s="122"/>
      <c r="AK4838" s="122"/>
      <c r="AL4838" s="122"/>
      <c r="AM4838" s="122"/>
      <c r="AN4838" s="122"/>
      <c r="AQ4838" t="str">
        <f>IF(AND(OR($B$1="ALL",$B$1=C4838),OR($E$1="ALL",$E$1=D4838),OR($B$2="ALL",$B$2=A4838),OR($E$2="ALL",IFERROR(SEARCH($E$2,B4838),0)&gt;0)),"MATCH","")</f>
        <v/>
      </c>
    </row>
    <row r="4839" spans="1:43" ht="14.25" customHeight="1" x14ac:dyDescent="0.25">
      <c r="A4839" s="108" t="s">
        <v>1137</v>
      </c>
      <c r="B4839" s="136" t="s">
        <v>1138</v>
      </c>
      <c r="C4839" s="136" t="s">
        <v>1139</v>
      </c>
      <c r="D4839" s="136" t="s">
        <v>1140</v>
      </c>
      <c r="E4839" s="136" t="s">
        <v>1141</v>
      </c>
      <c r="F4839" s="136" t="s">
        <v>1142</v>
      </c>
      <c r="G4839" s="136" t="s">
        <v>1143</v>
      </c>
      <c r="H4839" s="136" t="s">
        <v>1144</v>
      </c>
      <c r="I4839" s="136" t="s">
        <v>1145</v>
      </c>
      <c r="J4839" s="136" t="s">
        <v>1146</v>
      </c>
      <c r="K4839" s="136" t="s">
        <v>1147</v>
      </c>
      <c r="L4839" s="136" t="s">
        <v>1148</v>
      </c>
      <c r="M4839" s="136" t="s">
        <v>1149</v>
      </c>
      <c r="N4839" s="136" t="s">
        <v>1150</v>
      </c>
      <c r="O4839" s="136" t="s">
        <v>1151</v>
      </c>
      <c r="P4839" s="136" t="s">
        <v>1152</v>
      </c>
      <c r="Q4839" s="136" t="s">
        <v>1153</v>
      </c>
      <c r="R4839" s="136" t="s">
        <v>1154</v>
      </c>
      <c r="S4839" s="136" t="s">
        <v>1155</v>
      </c>
      <c r="T4839" s="136" t="s">
        <v>1156</v>
      </c>
      <c r="U4839" s="136" t="s">
        <v>1157</v>
      </c>
      <c r="V4839" s="136" t="s">
        <v>1158</v>
      </c>
      <c r="W4839" s="136" t="s">
        <v>1159</v>
      </c>
      <c r="X4839" s="136" t="s">
        <v>1160</v>
      </c>
      <c r="Y4839" s="136" t="s">
        <v>1161</v>
      </c>
      <c r="Z4839" s="136" t="s">
        <v>1162</v>
      </c>
      <c r="AA4839" s="136" t="s">
        <v>1163</v>
      </c>
      <c r="AB4839" s="137" t="s">
        <v>156</v>
      </c>
      <c r="AC4839" s="137" t="s">
        <v>157</v>
      </c>
      <c r="AD4839" s="137" t="s">
        <v>158</v>
      </c>
      <c r="AE4839" s="137" t="s">
        <v>139</v>
      </c>
      <c r="AF4839" s="138" t="s">
        <v>140</v>
      </c>
      <c r="AG4839" s="138" t="s">
        <v>141</v>
      </c>
      <c r="AH4839" s="138" t="s">
        <v>142</v>
      </c>
      <c r="AI4839" s="138" t="s">
        <v>143</v>
      </c>
      <c r="AJ4839" s="139" t="s">
        <v>144</v>
      </c>
      <c r="AK4839" s="139" t="s">
        <v>145</v>
      </c>
      <c r="AL4839" s="139" t="s">
        <v>146</v>
      </c>
      <c r="AM4839" s="140" t="s">
        <v>147</v>
      </c>
      <c r="AN4839" s="140" t="s">
        <v>148</v>
      </c>
      <c r="AQ4839" t="str">
        <f>AQ4838</f>
        <v/>
      </c>
    </row>
    <row r="4840" spans="1:43" ht="14.25" customHeight="1" x14ac:dyDescent="0.25">
      <c r="A4840" s="99" t="s">
        <v>1164</v>
      </c>
      <c r="B4840" s="112">
        <f>'Run Rate'!E487</f>
        <v>5</v>
      </c>
      <c r="C4840" s="112">
        <f>'Run Rate'!F487</f>
        <v>3</v>
      </c>
      <c r="D4840" s="112">
        <f>'Run Rate'!G487</f>
        <v>-3</v>
      </c>
      <c r="E4840" s="112">
        <f>'Run Rate'!H487</f>
        <v>2</v>
      </c>
      <c r="F4840" s="112">
        <f>'Run Rate'!I487</f>
        <v>4</v>
      </c>
      <c r="G4840" s="112">
        <f>'Run Rate'!J487</f>
        <v>1</v>
      </c>
      <c r="H4840" s="112">
        <f>'Run Rate'!K487</f>
        <v>1</v>
      </c>
      <c r="I4840" s="112">
        <f>'Run Rate'!L487</f>
        <v>3</v>
      </c>
      <c r="J4840" s="112">
        <f>'Run Rate'!M487</f>
        <v>4</v>
      </c>
      <c r="K4840" s="112">
        <f>'Run Rate'!N487</f>
        <v>4</v>
      </c>
      <c r="L4840" s="112">
        <f>'Run Rate'!O487</f>
        <v>3</v>
      </c>
      <c r="M4840" s="112">
        <f>'Run Rate'!P487</f>
        <v>3</v>
      </c>
      <c r="N4840" s="112">
        <f>'Run Rate'!Q487</f>
        <v>8</v>
      </c>
      <c r="O4840" s="112">
        <f>'Run Rate'!R487</f>
        <v>4</v>
      </c>
      <c r="P4840" s="112">
        <f>'Run Rate'!S487</f>
        <v>0</v>
      </c>
      <c r="Q4840" s="112">
        <f>'Run Rate'!T487</f>
        <v>3</v>
      </c>
      <c r="R4840" s="112">
        <f>'Run Rate'!U487</f>
        <v>2</v>
      </c>
      <c r="S4840" s="112">
        <f>'Run Rate'!V487</f>
        <v>1</v>
      </c>
      <c r="T4840" s="112">
        <f>'Run Rate'!W487</f>
        <v>4</v>
      </c>
      <c r="U4840" s="112">
        <f>'Run Rate'!X487</f>
        <v>5</v>
      </c>
      <c r="V4840" s="112">
        <f>'Run Rate'!Y487</f>
        <v>8</v>
      </c>
      <c r="W4840" s="112">
        <f>'Run Rate'!Z487</f>
        <v>2</v>
      </c>
      <c r="X4840" s="112">
        <f>'Run Rate'!AA487</f>
        <v>6</v>
      </c>
      <c r="Y4840" s="112">
        <f>'Run Rate'!AB487</f>
        <v>8</v>
      </c>
      <c r="Z4840" s="112">
        <f>'Run Rate'!AC487</f>
        <v>5</v>
      </c>
      <c r="AA4840" s="112">
        <f>'Run Rate'!AD487</f>
        <v>7</v>
      </c>
      <c r="AB4840" s="113">
        <v>7</v>
      </c>
      <c r="AC4840" s="112">
        <v>8</v>
      </c>
      <c r="AD4840" s="112">
        <v>8</v>
      </c>
      <c r="AE4840" s="112">
        <v>8</v>
      </c>
      <c r="AF4840" s="112">
        <v>8</v>
      </c>
      <c r="AG4840" s="112">
        <v>8</v>
      </c>
      <c r="AH4840" s="112">
        <v>9</v>
      </c>
      <c r="AI4840" s="112">
        <v>9</v>
      </c>
      <c r="AJ4840" s="112">
        <v>9</v>
      </c>
      <c r="AK4840" s="112">
        <v>9</v>
      </c>
      <c r="AL4840" s="112">
        <v>9</v>
      </c>
      <c r="AM4840" s="112">
        <v>9</v>
      </c>
      <c r="AN4840" s="112">
        <v>9</v>
      </c>
      <c r="AQ4840" t="str">
        <f>AQ4838</f>
        <v/>
      </c>
    </row>
    <row r="4841" spans="1:43" ht="14.25" customHeight="1" x14ac:dyDescent="0.25">
      <c r="A4841" s="99" t="s">
        <v>1165</v>
      </c>
      <c r="B4841" s="114"/>
      <c r="C4841" s="114"/>
      <c r="D4841" s="114"/>
      <c r="E4841" s="114"/>
      <c r="F4841" s="114"/>
      <c r="G4841" s="114"/>
      <c r="H4841" s="114"/>
      <c r="I4841" s="114"/>
      <c r="J4841" s="114"/>
      <c r="K4841" s="114"/>
      <c r="L4841" s="114"/>
      <c r="M4841" s="114"/>
      <c r="N4841" s="114"/>
      <c r="O4841" s="114"/>
      <c r="P4841" s="114"/>
      <c r="Q4841" s="114"/>
      <c r="R4841" s="114"/>
      <c r="S4841" s="114"/>
      <c r="T4841" s="114"/>
      <c r="U4841" s="114"/>
      <c r="V4841" s="114"/>
      <c r="W4841" s="115"/>
      <c r="X4841" s="115"/>
      <c r="Y4841" s="115"/>
      <c r="Z4841" s="115"/>
      <c r="AA4841" s="112" t="s">
        <v>1166</v>
      </c>
      <c r="AB4841" s="113"/>
      <c r="AC4841" s="112"/>
      <c r="AD4841" s="112"/>
      <c r="AE4841" s="112"/>
      <c r="AF4841" s="112"/>
      <c r="AG4841" s="112"/>
      <c r="AH4841" s="112"/>
      <c r="AI4841" s="112"/>
      <c r="AJ4841" s="112"/>
      <c r="AK4841" s="112"/>
      <c r="AL4841" s="112"/>
      <c r="AM4841" s="112"/>
      <c r="AN4841" s="112"/>
      <c r="AQ4841" t="str">
        <f>AQ4838</f>
        <v/>
      </c>
    </row>
    <row r="4842" spans="1:43" ht="14.25" customHeight="1" x14ac:dyDescent="0.25">
      <c r="A4842" s="99" t="s">
        <v>1167</v>
      </c>
      <c r="B4842" s="114"/>
      <c r="C4842" s="114"/>
      <c r="D4842" s="114"/>
      <c r="E4842" s="114"/>
      <c r="F4842" s="114"/>
      <c r="G4842" s="114"/>
      <c r="H4842" s="114"/>
      <c r="I4842" s="114"/>
      <c r="J4842" s="114"/>
      <c r="K4842" s="114"/>
      <c r="L4842" s="114"/>
      <c r="M4842" s="114"/>
      <c r="N4842" s="114"/>
      <c r="O4842" s="114"/>
      <c r="P4842" s="114"/>
      <c r="Q4842" s="114"/>
      <c r="R4842" s="114"/>
      <c r="S4842" s="114"/>
      <c r="T4842" s="114"/>
      <c r="U4842" s="114"/>
      <c r="V4842" s="114"/>
      <c r="W4842" s="115"/>
      <c r="X4842" s="116"/>
      <c r="Y4842" s="117"/>
      <c r="Z4842" s="115"/>
      <c r="AA4842" s="112" t="s">
        <v>1168</v>
      </c>
      <c r="AB4842" s="113">
        <f>'Demand Input VP'!B2424</f>
        <v>0</v>
      </c>
      <c r="AC4842" s="112">
        <f>'Demand Input VP'!C2424</f>
        <v>0</v>
      </c>
      <c r="AD4842" s="112">
        <f>'Demand Input VP'!D2424</f>
        <v>0</v>
      </c>
      <c r="AE4842" s="112">
        <f>'Demand Input VP'!E2424</f>
        <v>0</v>
      </c>
      <c r="AF4842" s="112">
        <f>'Demand Input VP'!F2424</f>
        <v>0</v>
      </c>
      <c r="AG4842" s="112">
        <f>'Demand Input VP'!G2424</f>
        <v>0</v>
      </c>
      <c r="AH4842" s="112">
        <f>'Demand Input VP'!H2424</f>
        <v>0</v>
      </c>
      <c r="AI4842" s="112">
        <f>'Demand Input VP'!I2424</f>
        <v>0</v>
      </c>
      <c r="AJ4842" s="112">
        <f>'Demand Input VP'!J2424</f>
        <v>0</v>
      </c>
      <c r="AK4842" s="112">
        <f>'Demand Input VP'!K2424</f>
        <v>0</v>
      </c>
      <c r="AL4842" s="112">
        <f>'Demand Input VP'!L2424</f>
        <v>0</v>
      </c>
      <c r="AM4842" s="112">
        <f>'Demand Input VP'!M2424</f>
        <v>0</v>
      </c>
      <c r="AN4842" s="112">
        <f>'Demand Input VP'!N2424</f>
        <v>0</v>
      </c>
      <c r="AQ4842" t="str">
        <f>AQ4838</f>
        <v/>
      </c>
    </row>
    <row r="4843" spans="1:43" ht="14.25" customHeight="1" x14ac:dyDescent="0.25">
      <c r="A4843" s="99" t="s">
        <v>1169</v>
      </c>
      <c r="B4843" s="118"/>
      <c r="C4843" s="118"/>
      <c r="D4843" s="118"/>
      <c r="E4843" s="118"/>
      <c r="F4843" s="118"/>
      <c r="G4843" s="118"/>
      <c r="H4843" s="118"/>
      <c r="I4843" s="118"/>
      <c r="J4843" s="118"/>
      <c r="K4843" s="118"/>
      <c r="L4843" s="118"/>
      <c r="M4843" s="118"/>
      <c r="N4843" s="118"/>
      <c r="O4843" s="118"/>
      <c r="P4843" s="118"/>
      <c r="Q4843" s="118"/>
      <c r="R4843" s="118"/>
      <c r="S4843" s="118"/>
      <c r="T4843" s="118"/>
      <c r="U4843" s="118"/>
      <c r="V4843" s="118"/>
      <c r="W4843" s="115"/>
      <c r="X4843" s="116"/>
      <c r="Y4843" s="117"/>
      <c r="Z4843" s="119"/>
      <c r="AA4843" s="120" t="s">
        <v>1170</v>
      </c>
      <c r="AB4843" s="121">
        <f>'Demand Input VP'!B2423</f>
        <v>0</v>
      </c>
      <c r="AC4843" s="120">
        <f>'Demand Input VP'!C2423</f>
        <v>0</v>
      </c>
      <c r="AD4843" s="120">
        <f>'Demand Input VP'!D2423</f>
        <v>0</v>
      </c>
      <c r="AE4843" s="120">
        <f>'Demand Input VP'!E2423</f>
        <v>0</v>
      </c>
      <c r="AF4843" s="120">
        <f>'Demand Input VP'!F2423</f>
        <v>0</v>
      </c>
      <c r="AG4843" s="120">
        <f>'Demand Input VP'!G2423</f>
        <v>0</v>
      </c>
      <c r="AH4843" s="120">
        <f>'Demand Input VP'!H2423</f>
        <v>0</v>
      </c>
      <c r="AI4843" s="120">
        <f>'Demand Input VP'!I2423</f>
        <v>0</v>
      </c>
      <c r="AJ4843" s="120">
        <f>'Demand Input VP'!J2423</f>
        <v>0</v>
      </c>
      <c r="AK4843" s="120">
        <f>'Demand Input VP'!K2423</f>
        <v>0</v>
      </c>
      <c r="AL4843" s="120">
        <f>'Demand Input VP'!L2423</f>
        <v>0</v>
      </c>
      <c r="AM4843" s="120">
        <f>'Demand Input VP'!M2423</f>
        <v>0</v>
      </c>
      <c r="AN4843" s="120">
        <f>'Demand Input VP'!N2423</f>
        <v>0</v>
      </c>
      <c r="AQ4843" t="str">
        <f>AQ4838</f>
        <v/>
      </c>
    </row>
    <row r="4844" spans="1:43" ht="14.25" customHeight="1" x14ac:dyDescent="0.25">
      <c r="A4844" s="1"/>
      <c r="B4844" s="122"/>
      <c r="C4844" s="122"/>
      <c r="D4844" s="122"/>
      <c r="E4844" s="122"/>
      <c r="F4844" s="122"/>
      <c r="G4844" s="122"/>
      <c r="H4844" s="122"/>
      <c r="I4844" s="122"/>
      <c r="J4844" s="122"/>
      <c r="K4844" s="122"/>
      <c r="L4844" s="122"/>
      <c r="M4844" s="122"/>
      <c r="N4844" s="122"/>
      <c r="O4844" s="122"/>
      <c r="P4844" s="122"/>
      <c r="Q4844" s="122"/>
      <c r="R4844" s="122"/>
      <c r="S4844" s="122"/>
      <c r="T4844" s="122"/>
      <c r="U4844" s="122"/>
      <c r="V4844" s="122"/>
      <c r="W4844" s="123"/>
      <c r="X4844" s="116"/>
      <c r="Y4844" s="117"/>
      <c r="Z4844" s="123"/>
      <c r="AA4844" s="112" t="s">
        <v>1171</v>
      </c>
      <c r="AB4844" s="113">
        <f>'Demand Input MP'!B2424</f>
        <v>0</v>
      </c>
      <c r="AC4844" s="112">
        <f>'Demand Input MP'!C2424</f>
        <v>0</v>
      </c>
      <c r="AD4844" s="112">
        <f>'Demand Input MP'!D2424</f>
        <v>0</v>
      </c>
      <c r="AE4844" s="112">
        <f>'Demand Input MP'!E2424</f>
        <v>0</v>
      </c>
      <c r="AF4844" s="112">
        <f>'Demand Input MP'!F2424</f>
        <v>0</v>
      </c>
      <c r="AG4844" s="112">
        <f>'Demand Input MP'!G2424</f>
        <v>0</v>
      </c>
      <c r="AH4844" s="112">
        <f>'Demand Input MP'!H2424</f>
        <v>0</v>
      </c>
      <c r="AI4844" s="112">
        <f>'Demand Input MP'!I2424</f>
        <v>0</v>
      </c>
      <c r="AJ4844" s="112">
        <f>'Demand Input MP'!J2424</f>
        <v>0</v>
      </c>
      <c r="AK4844" s="112">
        <f>'Demand Input MP'!K2424</f>
        <v>0</v>
      </c>
      <c r="AL4844" s="112">
        <f>'Demand Input MP'!L2424</f>
        <v>0</v>
      </c>
      <c r="AM4844" s="112">
        <f>'Demand Input MP'!M2424</f>
        <v>0</v>
      </c>
      <c r="AN4844" s="112">
        <f>'Demand Input MP'!N2424</f>
        <v>0</v>
      </c>
      <c r="AQ4844" t="str">
        <f>AQ4838</f>
        <v/>
      </c>
    </row>
    <row r="4845" spans="1:43" ht="14.25" customHeight="1" x14ac:dyDescent="0.25">
      <c r="A4845" s="1"/>
      <c r="B4845" s="122"/>
      <c r="C4845" s="122"/>
      <c r="D4845" s="122"/>
      <c r="E4845" s="122"/>
      <c r="F4845" s="122"/>
      <c r="G4845" s="122"/>
      <c r="H4845" s="122"/>
      <c r="I4845" s="122"/>
      <c r="J4845" s="122"/>
      <c r="K4845" s="122"/>
      <c r="L4845" s="122"/>
      <c r="M4845" s="122"/>
      <c r="N4845" s="122"/>
      <c r="O4845" s="122"/>
      <c r="P4845" s="122"/>
      <c r="Q4845" s="122"/>
      <c r="R4845" s="122"/>
      <c r="S4845" s="122"/>
      <c r="T4845" s="122"/>
      <c r="U4845" s="122"/>
      <c r="V4845" s="124" t="s">
        <v>91</v>
      </c>
      <c r="W4845" s="125">
        <f>IFERROR(IF(SUM('Run Rate History'!E487:AD487)&gt;0,(SUMPRODUCT((B4840:AA4840&gt;=PERCENTILE(B4840:AA4840,0.1))*(B4840:AA4840&lt;=PERCENTILE(B4840:AA4840,0.9))*B4840:AA4840)+SUMPRODUCT(('Run Rate History'!E487:AD487&gt;=PERCENTILE(B4840:AA4840,0.1))*('Run Rate History'!E487:AD487&lt;=PERCENTILE(B4840:AA4840,0.9))*'Run Rate History'!E487:AD487))/(SUMPRODUCT((B4840:AA4840&gt;=PERCENTILE(B4840:AA4840,0.1))*(B4840:AA4840&lt;=PERCENTILE(B4840:AA4840,0.9))*1)+SUMPRODUCT(('Run Rate History'!E487:AD487&gt;=PERCENTILE(B4840:AA4840,0.1))*('Run Rate History'!E487:AD487&lt;=PERCENTILE(B4840:AA4840,0.9))*1)),TRIMMEAN(B4840:AA4840,0.15)),0)</f>
        <v>3.4761904761904763</v>
      </c>
      <c r="X4845" s="126" t="s">
        <v>1172</v>
      </c>
      <c r="Y4845" s="127">
        <f>SUM(B4840:AA4840)/26</f>
        <v>3.5769230769230771</v>
      </c>
      <c r="Z4845" s="128"/>
      <c r="AA4845" s="112" t="s">
        <v>1173</v>
      </c>
      <c r="AB4845" s="113">
        <f>'Demand Input MP'!B2423</f>
        <v>0</v>
      </c>
      <c r="AC4845" s="112">
        <f>'Demand Input MP'!C2423</f>
        <v>0</v>
      </c>
      <c r="AD4845" s="112">
        <f>'Demand Input MP'!D2423</f>
        <v>0</v>
      </c>
      <c r="AE4845" s="112">
        <f>'Demand Input MP'!E2423</f>
        <v>0</v>
      </c>
      <c r="AF4845" s="112">
        <f>'Demand Input MP'!F2423</f>
        <v>0</v>
      </c>
      <c r="AG4845" s="112">
        <f>'Demand Input MP'!G2423</f>
        <v>0</v>
      </c>
      <c r="AH4845" s="112">
        <f>'Demand Input MP'!H2423</f>
        <v>0</v>
      </c>
      <c r="AI4845" s="112">
        <f>'Demand Input MP'!I2423</f>
        <v>0</v>
      </c>
      <c r="AJ4845" s="112">
        <f>'Demand Input MP'!J2423</f>
        <v>0</v>
      </c>
      <c r="AK4845" s="112">
        <f>'Demand Input MP'!K2423</f>
        <v>0</v>
      </c>
      <c r="AL4845" s="112">
        <f>'Demand Input MP'!L2423</f>
        <v>0</v>
      </c>
      <c r="AM4845" s="112">
        <f>'Demand Input MP'!M2423</f>
        <v>0</v>
      </c>
      <c r="AN4845" s="112">
        <f>'Demand Input MP'!N2423</f>
        <v>0</v>
      </c>
      <c r="AQ4845" t="str">
        <f>AQ4838</f>
        <v/>
      </c>
    </row>
    <row r="4846" spans="1:43" ht="14.25" customHeight="1" x14ac:dyDescent="0.25">
      <c r="A4846" s="1"/>
      <c r="B4846" s="122"/>
      <c r="C4846" s="122"/>
      <c r="D4846" s="122"/>
      <c r="E4846" s="122"/>
      <c r="F4846" s="122"/>
      <c r="G4846" s="122"/>
      <c r="H4846" s="122"/>
      <c r="I4846" s="122"/>
      <c r="J4846" s="122"/>
      <c r="K4846" s="122"/>
      <c r="L4846" s="122"/>
      <c r="M4846" s="122"/>
      <c r="N4846" s="122"/>
      <c r="O4846" s="122"/>
      <c r="P4846" s="122"/>
      <c r="Q4846" s="122"/>
      <c r="R4846" s="122"/>
      <c r="S4846" s="122"/>
      <c r="T4846" s="122"/>
      <c r="U4846" s="122"/>
      <c r="V4846" s="124" t="s">
        <v>94</v>
      </c>
      <c r="W4846" s="125">
        <f>IFERROR((1*MIN(MAX(X4840,0.5*IF(SUM('Run Rate History'!E487:AD487)&gt;0,(MEDIAN(IF(B4840:AA4840&gt;0,B4840:AA4840))+MEDIAN(IF('Run Rate History'!E487:AD487&gt;0,'Run Rate History'!E487:AD487)))/2,MEDIAN(IF(B4840:AA4840&gt;0,B4840:AA4840)))),2*IF(SUM('Run Rate History'!E487:AD487)&gt;0,(MEDIAN(IF(B4840:AA4840&gt;0,B4840:AA4840))+MEDIAN(IF('Run Rate History'!E487:AD487&gt;0,'Run Rate History'!E487:AD487)))/2,MEDIAN(IF(B4840:AA4840&gt;0,B4840:AA4840))))+2*MIN(MAX(Y4840,0.5*IF(SUM('Run Rate History'!E487:AD487)&gt;0,(MEDIAN(IF(B4840:AA4840&gt;0,B4840:AA4840))+MEDIAN(IF('Run Rate History'!E487:AD487&gt;0,'Run Rate History'!E487:AD487)))/2,MEDIAN(IF(B4840:AA4840&gt;0,B4840:AA4840)))),2*IF(SUM('Run Rate History'!E487:AD487)&gt;0,(MEDIAN(IF(B4840:AA4840&gt;0,B4840:AA4840))+MEDIAN(IF('Run Rate History'!E487:AD487&gt;0,'Run Rate History'!E487:AD487)))/2,MEDIAN(IF(B4840:AA4840&gt;0,B4840:AA4840))))+3*MIN(MAX(Z4840,0.5*IF(SUM('Run Rate History'!E487:AD487)&gt;0,(MEDIAN(IF(B4840:AA4840&gt;0,B4840:AA4840))+MEDIAN(IF('Run Rate History'!E487:AD487&gt;0,'Run Rate History'!E487:AD487)))/2,MEDIAN(IF(B4840:AA4840&gt;0,B4840:AA4840)))),2*IF(SUM('Run Rate History'!E487:AD487)&gt;0,(MEDIAN(IF(B4840:AA4840&gt;0,B4840:AA4840))+MEDIAN(IF('Run Rate History'!E487:AD487&gt;0,'Run Rate History'!E487:AD487)))/2,MEDIAN(IF(B4840:AA4840&gt;0,B4840:AA4840))))+4*MIN(MAX(AA4840,0.5*IF(SUM('Run Rate History'!E487:AD487)&gt;0,(MEDIAN(IF(B4840:AA4840&gt;0,B4840:AA4840))+MEDIAN(IF('Run Rate History'!E487:AD487&gt;0,'Run Rate History'!E487:AD487)))/2,MEDIAN(IF(B4840:AA4840&gt;0,B4840:AA4840)))),2*IF(SUM('Run Rate History'!E487:AD487)&gt;0,(MEDIAN(IF(B4840:AA4840&gt;0,B4840:AA4840))+MEDIAN(IF('Run Rate History'!E487:AD487&gt;0,'Run Rate History'!E487:AD487)))/2,MEDIAN(IF(B4840:AA4840&gt;0,B4840:AA4840)))))/10,0)</f>
        <v>6.4</v>
      </c>
      <c r="X4846" s="129" t="s">
        <v>1174</v>
      </c>
      <c r="Y4846" s="130">
        <f>IFERROR(VLOOKUP(A4838,'Stanje zaliha'!A:E,5,FALSE()),0)</f>
        <v>452</v>
      </c>
      <c r="Z4846" s="131"/>
      <c r="AA4846" s="113" t="s">
        <v>1175</v>
      </c>
      <c r="AB4846" s="118">
        <f t="shared" ref="AB4846:AN4846" si="966">SUM(AB4842:AB4845)</f>
        <v>0</v>
      </c>
      <c r="AC4846" s="118">
        <f t="shared" si="966"/>
        <v>0</v>
      </c>
      <c r="AD4846" s="118">
        <f t="shared" si="966"/>
        <v>0</v>
      </c>
      <c r="AE4846" s="118">
        <f t="shared" si="966"/>
        <v>0</v>
      </c>
      <c r="AF4846" s="118">
        <f t="shared" si="966"/>
        <v>0</v>
      </c>
      <c r="AG4846" s="118">
        <f t="shared" si="966"/>
        <v>0</v>
      </c>
      <c r="AH4846" s="118">
        <f t="shared" si="966"/>
        <v>0</v>
      </c>
      <c r="AI4846" s="118">
        <f t="shared" si="966"/>
        <v>0</v>
      </c>
      <c r="AJ4846" s="118">
        <f t="shared" si="966"/>
        <v>0</v>
      </c>
      <c r="AK4846" s="118">
        <f t="shared" si="966"/>
        <v>0</v>
      </c>
      <c r="AL4846" s="118">
        <f t="shared" si="966"/>
        <v>0</v>
      </c>
      <c r="AM4846" s="118">
        <f t="shared" si="966"/>
        <v>0</v>
      </c>
      <c r="AN4846" s="118">
        <f t="shared" si="966"/>
        <v>0</v>
      </c>
      <c r="AQ4846" t="str">
        <f>AQ4838</f>
        <v/>
      </c>
    </row>
    <row r="4847" spans="1:43" ht="14.25" customHeight="1" x14ac:dyDescent="0.25">
      <c r="A4847" s="1"/>
      <c r="B4847" s="122"/>
      <c r="C4847" s="122"/>
      <c r="D4847" s="122"/>
      <c r="E4847" s="122"/>
      <c r="F4847" s="122"/>
      <c r="G4847" s="122"/>
      <c r="H4847" s="122"/>
      <c r="I4847" s="122"/>
      <c r="J4847" s="122"/>
      <c r="K4847" s="122"/>
      <c r="L4847" s="122"/>
      <c r="M4847" s="122"/>
      <c r="N4847" s="122"/>
      <c r="O4847" s="122"/>
      <c r="P4847" s="122"/>
      <c r="Q4847" s="122"/>
      <c r="R4847" s="122"/>
      <c r="S4847" s="122"/>
      <c r="T4847" s="122"/>
      <c r="U4847" s="122"/>
      <c r="V4847" s="124" t="s">
        <v>95</v>
      </c>
      <c r="W4847" s="125">
        <f>IFERROR(0.6*W4846+0.4*W4845,0)</f>
        <v>5.2304761904761907</v>
      </c>
      <c r="X4847" s="132" t="s">
        <v>1176</v>
      </c>
      <c r="Y4847" s="133">
        <f>IFERROR(SUMIF('Popis poslanih narudžbi'!A:A,A4838,'Popis poslanih narudžbi'!C:C),0)</f>
        <v>0</v>
      </c>
      <c r="Z4847" s="131"/>
      <c r="AA4847" s="134" t="s">
        <v>1177</v>
      </c>
      <c r="AB4847" s="118">
        <f t="shared" ref="AB4847:AN4847" si="967">AB4840+AB4846</f>
        <v>7</v>
      </c>
      <c r="AC4847" s="118">
        <f t="shared" si="967"/>
        <v>8</v>
      </c>
      <c r="AD4847" s="118">
        <f t="shared" si="967"/>
        <v>8</v>
      </c>
      <c r="AE4847" s="118">
        <f t="shared" si="967"/>
        <v>8</v>
      </c>
      <c r="AF4847" s="118">
        <f t="shared" si="967"/>
        <v>8</v>
      </c>
      <c r="AG4847" s="118">
        <f t="shared" si="967"/>
        <v>8</v>
      </c>
      <c r="AH4847" s="118">
        <f t="shared" si="967"/>
        <v>9</v>
      </c>
      <c r="AI4847" s="118">
        <f t="shared" si="967"/>
        <v>9</v>
      </c>
      <c r="AJ4847" s="118">
        <f t="shared" si="967"/>
        <v>9</v>
      </c>
      <c r="AK4847" s="118">
        <f t="shared" si="967"/>
        <v>9</v>
      </c>
      <c r="AL4847" s="118">
        <f t="shared" si="967"/>
        <v>9</v>
      </c>
      <c r="AM4847" s="118">
        <f t="shared" si="967"/>
        <v>9</v>
      </c>
      <c r="AN4847" s="118">
        <f t="shared" si="967"/>
        <v>9</v>
      </c>
      <c r="AQ4847" t="str">
        <f>AQ4838</f>
        <v/>
      </c>
    </row>
    <row r="4848" spans="1:43" ht="14.25" customHeight="1" x14ac:dyDescent="0.25">
      <c r="A4848" s="107" t="str">
        <f>'Run Rate'!A488</f>
        <v>BRB00006</v>
      </c>
      <c r="B4848" s="135" t="str">
        <f>'Run Rate'!B488</f>
        <v>Barebells Protein Shake 330ml Chocolate</v>
      </c>
      <c r="C4848" s="135" t="str">
        <f>'Run Rate'!C488</f>
        <v>RTD &amp; SNACKS</v>
      </c>
      <c r="D4848" s="135" t="str">
        <f>'Run Rate'!D488</f>
        <v>03 BRONZE</v>
      </c>
      <c r="E4848" s="122"/>
      <c r="F4848" s="122"/>
      <c r="G4848" s="122"/>
      <c r="H4848" s="122"/>
      <c r="I4848" s="122"/>
      <c r="J4848" s="122"/>
      <c r="K4848" s="122"/>
      <c r="L4848" s="122"/>
      <c r="M4848" s="122"/>
      <c r="N4848" s="122"/>
      <c r="O4848" s="122"/>
      <c r="P4848" s="122"/>
      <c r="Q4848" s="122"/>
      <c r="R4848" s="122"/>
      <c r="S4848" s="122"/>
      <c r="T4848" s="122"/>
      <c r="U4848" s="122"/>
      <c r="V4848" s="122"/>
      <c r="W4848" s="122"/>
      <c r="X4848" s="122"/>
      <c r="Y4848" s="122"/>
      <c r="Z4848" s="122"/>
      <c r="AA4848" s="122"/>
      <c r="AB4848" s="122"/>
      <c r="AC4848" s="122"/>
      <c r="AD4848" s="122"/>
      <c r="AE4848" s="122"/>
      <c r="AF4848" s="122"/>
      <c r="AG4848" s="122"/>
      <c r="AH4848" s="122"/>
      <c r="AI4848" s="122"/>
      <c r="AJ4848" s="122"/>
      <c r="AK4848" s="122"/>
      <c r="AL4848" s="122"/>
      <c r="AM4848" s="122"/>
      <c r="AN4848" s="122"/>
      <c r="AQ4848" t="str">
        <f>IF(AND(OR($B$1="ALL",$B$1=C4848),OR($E$1="ALL",$E$1=D4848),OR($B$2="ALL",$B$2=A4848),OR($E$2="ALL",IFERROR(SEARCH($E$2,B4848),0)&gt;0)),"MATCH","")</f>
        <v/>
      </c>
    </row>
    <row r="4849" spans="1:43" ht="14.25" customHeight="1" x14ac:dyDescent="0.25">
      <c r="A4849" s="108" t="s">
        <v>1137</v>
      </c>
      <c r="B4849" s="136" t="s">
        <v>1138</v>
      </c>
      <c r="C4849" s="136" t="s">
        <v>1139</v>
      </c>
      <c r="D4849" s="136" t="s">
        <v>1140</v>
      </c>
      <c r="E4849" s="136" t="s">
        <v>1141</v>
      </c>
      <c r="F4849" s="136" t="s">
        <v>1142</v>
      </c>
      <c r="G4849" s="136" t="s">
        <v>1143</v>
      </c>
      <c r="H4849" s="136" t="s">
        <v>1144</v>
      </c>
      <c r="I4849" s="136" t="s">
        <v>1145</v>
      </c>
      <c r="J4849" s="136" t="s">
        <v>1146</v>
      </c>
      <c r="K4849" s="136" t="s">
        <v>1147</v>
      </c>
      <c r="L4849" s="136" t="s">
        <v>1148</v>
      </c>
      <c r="M4849" s="136" t="s">
        <v>1149</v>
      </c>
      <c r="N4849" s="136" t="s">
        <v>1150</v>
      </c>
      <c r="O4849" s="136" t="s">
        <v>1151</v>
      </c>
      <c r="P4849" s="136" t="s">
        <v>1152</v>
      </c>
      <c r="Q4849" s="136" t="s">
        <v>1153</v>
      </c>
      <c r="R4849" s="136" t="s">
        <v>1154</v>
      </c>
      <c r="S4849" s="136" t="s">
        <v>1155</v>
      </c>
      <c r="T4849" s="136" t="s">
        <v>1156</v>
      </c>
      <c r="U4849" s="136" t="s">
        <v>1157</v>
      </c>
      <c r="V4849" s="136" t="s">
        <v>1158</v>
      </c>
      <c r="W4849" s="136" t="s">
        <v>1159</v>
      </c>
      <c r="X4849" s="136" t="s">
        <v>1160</v>
      </c>
      <c r="Y4849" s="136" t="s">
        <v>1161</v>
      </c>
      <c r="Z4849" s="136" t="s">
        <v>1162</v>
      </c>
      <c r="AA4849" s="136" t="s">
        <v>1163</v>
      </c>
      <c r="AB4849" s="137" t="s">
        <v>156</v>
      </c>
      <c r="AC4849" s="137" t="s">
        <v>157</v>
      </c>
      <c r="AD4849" s="137" t="s">
        <v>158</v>
      </c>
      <c r="AE4849" s="137" t="s">
        <v>139</v>
      </c>
      <c r="AF4849" s="138" t="s">
        <v>140</v>
      </c>
      <c r="AG4849" s="138" t="s">
        <v>141</v>
      </c>
      <c r="AH4849" s="138" t="s">
        <v>142</v>
      </c>
      <c r="AI4849" s="138" t="s">
        <v>143</v>
      </c>
      <c r="AJ4849" s="139" t="s">
        <v>144</v>
      </c>
      <c r="AK4849" s="139" t="s">
        <v>145</v>
      </c>
      <c r="AL4849" s="139" t="s">
        <v>146</v>
      </c>
      <c r="AM4849" s="140" t="s">
        <v>147</v>
      </c>
      <c r="AN4849" s="140" t="s">
        <v>148</v>
      </c>
      <c r="AQ4849" t="str">
        <f>AQ4848</f>
        <v/>
      </c>
    </row>
    <row r="4850" spans="1:43" ht="14.25" customHeight="1" x14ac:dyDescent="0.25">
      <c r="A4850" s="99" t="s">
        <v>1164</v>
      </c>
      <c r="B4850" s="112">
        <f>'Run Rate'!E488</f>
        <v>128</v>
      </c>
      <c r="C4850" s="112">
        <f>'Run Rate'!F488</f>
        <v>57</v>
      </c>
      <c r="D4850" s="112">
        <f>'Run Rate'!G488</f>
        <v>135</v>
      </c>
      <c r="E4850" s="112">
        <f>'Run Rate'!H488</f>
        <v>125</v>
      </c>
      <c r="F4850" s="112">
        <f>'Run Rate'!I488</f>
        <v>206</v>
      </c>
      <c r="G4850" s="112">
        <f>'Run Rate'!J488</f>
        <v>172</v>
      </c>
      <c r="H4850" s="112">
        <f>'Run Rate'!K488</f>
        <v>86</v>
      </c>
      <c r="I4850" s="112">
        <f>'Run Rate'!L488</f>
        <v>103</v>
      </c>
      <c r="J4850" s="112">
        <f>'Run Rate'!M488</f>
        <v>160</v>
      </c>
      <c r="K4850" s="112">
        <f>'Run Rate'!N488</f>
        <v>72</v>
      </c>
      <c r="L4850" s="112">
        <f>'Run Rate'!O488</f>
        <v>114</v>
      </c>
      <c r="M4850" s="112">
        <f>'Run Rate'!P488</f>
        <v>77</v>
      </c>
      <c r="N4850" s="112">
        <f>'Run Rate'!Q488</f>
        <v>70</v>
      </c>
      <c r="O4850" s="112">
        <f>'Run Rate'!R488</f>
        <v>144</v>
      </c>
      <c r="P4850" s="112">
        <f>'Run Rate'!S488</f>
        <v>14</v>
      </c>
      <c r="Q4850" s="112">
        <f>'Run Rate'!T488</f>
        <v>115</v>
      </c>
      <c r="R4850" s="112">
        <f>'Run Rate'!U488</f>
        <v>261</v>
      </c>
      <c r="S4850" s="112">
        <f>'Run Rate'!V488</f>
        <v>136</v>
      </c>
      <c r="T4850" s="112">
        <f>'Run Rate'!W488</f>
        <v>151</v>
      </c>
      <c r="U4850" s="112">
        <f>'Run Rate'!X488</f>
        <v>55</v>
      </c>
      <c r="V4850" s="112">
        <f>'Run Rate'!Y488</f>
        <v>86</v>
      </c>
      <c r="W4850" s="112">
        <f>'Run Rate'!Z488</f>
        <v>177</v>
      </c>
      <c r="X4850" s="112">
        <f>'Run Rate'!AA488</f>
        <v>101</v>
      </c>
      <c r="Y4850" s="112">
        <f>'Run Rate'!AB488</f>
        <v>137</v>
      </c>
      <c r="Z4850" s="112">
        <f>'Run Rate'!AC488</f>
        <v>262</v>
      </c>
      <c r="AA4850" s="112">
        <f>'Run Rate'!AD488</f>
        <v>167</v>
      </c>
      <c r="AB4850" s="113">
        <v>132</v>
      </c>
      <c r="AC4850" s="112">
        <v>119</v>
      </c>
      <c r="AD4850" s="112">
        <v>126</v>
      </c>
      <c r="AE4850" s="112">
        <v>129</v>
      </c>
      <c r="AF4850" s="112">
        <v>133</v>
      </c>
      <c r="AG4850" s="112">
        <v>134</v>
      </c>
      <c r="AH4850" s="112">
        <v>133</v>
      </c>
      <c r="AI4850" s="112">
        <v>131</v>
      </c>
      <c r="AJ4850" s="112">
        <v>130</v>
      </c>
      <c r="AK4850" s="112">
        <v>126</v>
      </c>
      <c r="AL4850" s="112">
        <v>136</v>
      </c>
      <c r="AM4850" s="112">
        <v>112</v>
      </c>
      <c r="AN4850" s="112">
        <v>118</v>
      </c>
      <c r="AQ4850" t="str">
        <f>AQ4848</f>
        <v/>
      </c>
    </row>
    <row r="4851" spans="1:43" ht="14.25" customHeight="1" x14ac:dyDescent="0.25">
      <c r="A4851" s="99" t="s">
        <v>1165</v>
      </c>
      <c r="B4851" s="114"/>
      <c r="C4851" s="114"/>
      <c r="D4851" s="114"/>
      <c r="E4851" s="114"/>
      <c r="F4851" s="114"/>
      <c r="G4851" s="114"/>
      <c r="H4851" s="114"/>
      <c r="I4851" s="114"/>
      <c r="J4851" s="114"/>
      <c r="K4851" s="114"/>
      <c r="L4851" s="114"/>
      <c r="M4851" s="114"/>
      <c r="N4851" s="114"/>
      <c r="O4851" s="114"/>
      <c r="P4851" s="114"/>
      <c r="Q4851" s="114"/>
      <c r="R4851" s="114"/>
      <c r="S4851" s="114"/>
      <c r="T4851" s="114"/>
      <c r="U4851" s="114"/>
      <c r="V4851" s="114"/>
      <c r="W4851" s="115"/>
      <c r="X4851" s="115"/>
      <c r="Y4851" s="115"/>
      <c r="Z4851" s="115"/>
      <c r="AA4851" s="112" t="s">
        <v>1166</v>
      </c>
      <c r="AB4851" s="113"/>
      <c r="AC4851" s="112"/>
      <c r="AD4851" s="112"/>
      <c r="AE4851" s="112"/>
      <c r="AF4851" s="112"/>
      <c r="AG4851" s="112"/>
      <c r="AH4851" s="112"/>
      <c r="AI4851" s="112"/>
      <c r="AJ4851" s="112"/>
      <c r="AK4851" s="112"/>
      <c r="AL4851" s="112"/>
      <c r="AM4851" s="112"/>
      <c r="AN4851" s="112"/>
      <c r="AQ4851" t="str">
        <f>AQ4848</f>
        <v/>
      </c>
    </row>
    <row r="4852" spans="1:43" ht="14.25" customHeight="1" x14ac:dyDescent="0.25">
      <c r="A4852" s="99" t="s">
        <v>1167</v>
      </c>
      <c r="B4852" s="114"/>
      <c r="C4852" s="114"/>
      <c r="D4852" s="114"/>
      <c r="E4852" s="114"/>
      <c r="F4852" s="114"/>
      <c r="G4852" s="114"/>
      <c r="H4852" s="114"/>
      <c r="I4852" s="114"/>
      <c r="J4852" s="114"/>
      <c r="K4852" s="114"/>
      <c r="L4852" s="114"/>
      <c r="M4852" s="114"/>
      <c r="N4852" s="114"/>
      <c r="O4852" s="114"/>
      <c r="P4852" s="114"/>
      <c r="Q4852" s="114"/>
      <c r="R4852" s="114"/>
      <c r="S4852" s="114"/>
      <c r="T4852" s="114"/>
      <c r="U4852" s="114"/>
      <c r="V4852" s="114"/>
      <c r="W4852" s="115"/>
      <c r="X4852" s="116"/>
      <c r="Y4852" s="117"/>
      <c r="Z4852" s="115"/>
      <c r="AA4852" s="112" t="s">
        <v>1168</v>
      </c>
      <c r="AB4852" s="113">
        <f>'Demand Input VP'!B2429</f>
        <v>0</v>
      </c>
      <c r="AC4852" s="112">
        <f>'Demand Input VP'!C2429</f>
        <v>0</v>
      </c>
      <c r="AD4852" s="112">
        <f>'Demand Input VP'!D2429</f>
        <v>0</v>
      </c>
      <c r="AE4852" s="112">
        <f>'Demand Input VP'!E2429</f>
        <v>0</v>
      </c>
      <c r="AF4852" s="112">
        <f>'Demand Input VP'!F2429</f>
        <v>0</v>
      </c>
      <c r="AG4852" s="112">
        <f>'Demand Input VP'!G2429</f>
        <v>0</v>
      </c>
      <c r="AH4852" s="112">
        <f>'Demand Input VP'!H2429</f>
        <v>0</v>
      </c>
      <c r="AI4852" s="112">
        <f>'Demand Input VP'!I2429</f>
        <v>0</v>
      </c>
      <c r="AJ4852" s="112">
        <f>'Demand Input VP'!J2429</f>
        <v>0</v>
      </c>
      <c r="AK4852" s="112">
        <f>'Demand Input VP'!K2429</f>
        <v>0</v>
      </c>
      <c r="AL4852" s="112">
        <f>'Demand Input VP'!L2429</f>
        <v>0</v>
      </c>
      <c r="AM4852" s="112">
        <f>'Demand Input VP'!M2429</f>
        <v>0</v>
      </c>
      <c r="AN4852" s="112">
        <f>'Demand Input VP'!N2429</f>
        <v>0</v>
      </c>
      <c r="AQ4852" t="str">
        <f>AQ4848</f>
        <v/>
      </c>
    </row>
    <row r="4853" spans="1:43" ht="14.25" customHeight="1" x14ac:dyDescent="0.25">
      <c r="A4853" s="99" t="s">
        <v>1169</v>
      </c>
      <c r="B4853" s="118"/>
      <c r="C4853" s="118"/>
      <c r="D4853" s="118"/>
      <c r="E4853" s="118"/>
      <c r="F4853" s="118"/>
      <c r="G4853" s="118"/>
      <c r="H4853" s="118"/>
      <c r="I4853" s="118"/>
      <c r="J4853" s="118"/>
      <c r="K4853" s="118"/>
      <c r="L4853" s="118"/>
      <c r="M4853" s="118"/>
      <c r="N4853" s="118"/>
      <c r="O4853" s="118"/>
      <c r="P4853" s="118"/>
      <c r="Q4853" s="118"/>
      <c r="R4853" s="118"/>
      <c r="S4853" s="118"/>
      <c r="T4853" s="118"/>
      <c r="U4853" s="118"/>
      <c r="V4853" s="118"/>
      <c r="W4853" s="115"/>
      <c r="X4853" s="116"/>
      <c r="Y4853" s="117"/>
      <c r="Z4853" s="119"/>
      <c r="AA4853" s="120" t="s">
        <v>1170</v>
      </c>
      <c r="AB4853" s="121">
        <f>'Demand Input VP'!B2428</f>
        <v>0</v>
      </c>
      <c r="AC4853" s="120">
        <f>'Demand Input VP'!C2428</f>
        <v>0</v>
      </c>
      <c r="AD4853" s="120">
        <f>'Demand Input VP'!D2428</f>
        <v>0</v>
      </c>
      <c r="AE4853" s="120">
        <f>'Demand Input VP'!E2428</f>
        <v>0</v>
      </c>
      <c r="AF4853" s="120">
        <f>'Demand Input VP'!F2428</f>
        <v>0</v>
      </c>
      <c r="AG4853" s="120">
        <f>'Demand Input VP'!G2428</f>
        <v>0</v>
      </c>
      <c r="AH4853" s="120">
        <f>'Demand Input VP'!H2428</f>
        <v>0</v>
      </c>
      <c r="AI4853" s="120">
        <f>'Demand Input VP'!I2428</f>
        <v>0</v>
      </c>
      <c r="AJ4853" s="120">
        <f>'Demand Input VP'!J2428</f>
        <v>0</v>
      </c>
      <c r="AK4853" s="120">
        <f>'Demand Input VP'!K2428</f>
        <v>0</v>
      </c>
      <c r="AL4853" s="120">
        <f>'Demand Input VP'!L2428</f>
        <v>0</v>
      </c>
      <c r="AM4853" s="120">
        <f>'Demand Input VP'!M2428</f>
        <v>0</v>
      </c>
      <c r="AN4853" s="120">
        <f>'Demand Input VP'!N2428</f>
        <v>0</v>
      </c>
      <c r="AQ4853" t="str">
        <f>AQ4848</f>
        <v/>
      </c>
    </row>
    <row r="4854" spans="1:43" ht="14.25" customHeight="1" x14ac:dyDescent="0.25">
      <c r="A4854" s="1"/>
      <c r="B4854" s="122"/>
      <c r="C4854" s="122"/>
      <c r="D4854" s="122"/>
      <c r="E4854" s="122"/>
      <c r="F4854" s="122"/>
      <c r="G4854" s="122"/>
      <c r="H4854" s="122"/>
      <c r="I4854" s="122"/>
      <c r="J4854" s="122"/>
      <c r="K4854" s="122"/>
      <c r="L4854" s="122"/>
      <c r="M4854" s="122"/>
      <c r="N4854" s="122"/>
      <c r="O4854" s="122"/>
      <c r="P4854" s="122"/>
      <c r="Q4854" s="122"/>
      <c r="R4854" s="122"/>
      <c r="S4854" s="122"/>
      <c r="T4854" s="122"/>
      <c r="U4854" s="122"/>
      <c r="V4854" s="122"/>
      <c r="W4854" s="123"/>
      <c r="X4854" s="116"/>
      <c r="Y4854" s="117"/>
      <c r="Z4854" s="123"/>
      <c r="AA4854" s="112" t="s">
        <v>1171</v>
      </c>
      <c r="AB4854" s="113">
        <f>'Demand Input MP'!B2429</f>
        <v>0</v>
      </c>
      <c r="AC4854" s="112">
        <f>'Demand Input MP'!C2429</f>
        <v>0</v>
      </c>
      <c r="AD4854" s="112">
        <f>'Demand Input MP'!D2429</f>
        <v>0</v>
      </c>
      <c r="AE4854" s="112">
        <f>'Demand Input MP'!E2429</f>
        <v>0</v>
      </c>
      <c r="AF4854" s="112">
        <f>'Demand Input MP'!F2429</f>
        <v>0</v>
      </c>
      <c r="AG4854" s="112">
        <f>'Demand Input MP'!G2429</f>
        <v>0</v>
      </c>
      <c r="AH4854" s="112">
        <f>'Demand Input MP'!H2429</f>
        <v>0</v>
      </c>
      <c r="AI4854" s="112">
        <f>'Demand Input MP'!I2429</f>
        <v>0</v>
      </c>
      <c r="AJ4854" s="112">
        <f>'Demand Input MP'!J2429</f>
        <v>0</v>
      </c>
      <c r="AK4854" s="112">
        <f>'Demand Input MP'!K2429</f>
        <v>0</v>
      </c>
      <c r="AL4854" s="112">
        <f>'Demand Input MP'!L2429</f>
        <v>0</v>
      </c>
      <c r="AM4854" s="112">
        <f>'Demand Input MP'!M2429</f>
        <v>0</v>
      </c>
      <c r="AN4854" s="112">
        <f>'Demand Input MP'!N2429</f>
        <v>0</v>
      </c>
      <c r="AQ4854" t="str">
        <f>AQ4848</f>
        <v/>
      </c>
    </row>
    <row r="4855" spans="1:43" ht="14.25" customHeight="1" x14ac:dyDescent="0.25">
      <c r="A4855" s="1"/>
      <c r="B4855" s="122"/>
      <c r="C4855" s="122"/>
      <c r="D4855" s="122"/>
      <c r="E4855" s="122"/>
      <c r="F4855" s="122"/>
      <c r="G4855" s="122"/>
      <c r="H4855" s="122"/>
      <c r="I4855" s="122"/>
      <c r="J4855" s="122"/>
      <c r="K4855" s="122"/>
      <c r="L4855" s="122"/>
      <c r="M4855" s="122"/>
      <c r="N4855" s="122"/>
      <c r="O4855" s="122"/>
      <c r="P4855" s="122"/>
      <c r="Q4855" s="122"/>
      <c r="R4855" s="122"/>
      <c r="S4855" s="122"/>
      <c r="T4855" s="122"/>
      <c r="U4855" s="122"/>
      <c r="V4855" s="124" t="s">
        <v>91</v>
      </c>
      <c r="W4855" s="125">
        <f>IFERROR(IF(SUM('Run Rate History'!E488:AD488)&gt;0,(SUMPRODUCT((B4850:AA4850&gt;=PERCENTILE(B4850:AA4850,0.1))*(B4850:AA4850&lt;=PERCENTILE(B4850:AA4850,0.9))*B4850:AA4850)+SUMPRODUCT(('Run Rate History'!E488:AD488&gt;=PERCENTILE(B4850:AA4850,0.1))*('Run Rate History'!E488:AD488&lt;=PERCENTILE(B4850:AA4850,0.9))*'Run Rate History'!E488:AD488))/(SUMPRODUCT((B4850:AA4850&gt;=PERCENTILE(B4850:AA4850,0.1))*(B4850:AA4850&lt;=PERCENTILE(B4850:AA4850,0.9))*1)+SUMPRODUCT(('Run Rate History'!E488:AD488&gt;=PERCENTILE(B4850:AA4850,0.1))*('Run Rate History'!E488:AD488&lt;=PERCENTILE(B4850:AA4850,0.9))*1)),TRIMMEAN(B4850:AA4850,0.15)),0)</f>
        <v>116.18918918918919</v>
      </c>
      <c r="X4855" s="126" t="s">
        <v>1172</v>
      </c>
      <c r="Y4855" s="127">
        <f>SUM(B4850:AA4850)/26</f>
        <v>127.34615384615384</v>
      </c>
      <c r="Z4855" s="128"/>
      <c r="AA4855" s="112" t="s">
        <v>1173</v>
      </c>
      <c r="AB4855" s="113">
        <f>'Demand Input MP'!B2428</f>
        <v>0</v>
      </c>
      <c r="AC4855" s="112">
        <f>'Demand Input MP'!C2428</f>
        <v>0</v>
      </c>
      <c r="AD4855" s="112">
        <f>'Demand Input MP'!D2428</f>
        <v>0</v>
      </c>
      <c r="AE4855" s="112">
        <f>'Demand Input MP'!E2428</f>
        <v>0</v>
      </c>
      <c r="AF4855" s="112">
        <f>'Demand Input MP'!F2428</f>
        <v>0</v>
      </c>
      <c r="AG4855" s="112">
        <f>'Demand Input MP'!G2428</f>
        <v>0</v>
      </c>
      <c r="AH4855" s="112">
        <f>'Demand Input MP'!H2428</f>
        <v>0</v>
      </c>
      <c r="AI4855" s="112">
        <f>'Demand Input MP'!I2428</f>
        <v>0</v>
      </c>
      <c r="AJ4855" s="112">
        <f>'Demand Input MP'!J2428</f>
        <v>0</v>
      </c>
      <c r="AK4855" s="112">
        <f>'Demand Input MP'!K2428</f>
        <v>0</v>
      </c>
      <c r="AL4855" s="112">
        <f>'Demand Input MP'!L2428</f>
        <v>0</v>
      </c>
      <c r="AM4855" s="112">
        <f>'Demand Input MP'!M2428</f>
        <v>0</v>
      </c>
      <c r="AN4855" s="112">
        <f>'Demand Input MP'!N2428</f>
        <v>0</v>
      </c>
      <c r="AQ4855" t="str">
        <f>AQ4848</f>
        <v/>
      </c>
    </row>
    <row r="4856" spans="1:43" ht="14.25" customHeight="1" x14ac:dyDescent="0.25">
      <c r="A4856" s="1"/>
      <c r="B4856" s="122"/>
      <c r="C4856" s="122"/>
      <c r="D4856" s="122"/>
      <c r="E4856" s="122"/>
      <c r="F4856" s="122"/>
      <c r="G4856" s="122"/>
      <c r="H4856" s="122"/>
      <c r="I4856" s="122"/>
      <c r="J4856" s="122"/>
      <c r="K4856" s="122"/>
      <c r="L4856" s="122"/>
      <c r="M4856" s="122"/>
      <c r="N4856" s="122"/>
      <c r="O4856" s="122"/>
      <c r="P4856" s="122"/>
      <c r="Q4856" s="122"/>
      <c r="R4856" s="122"/>
      <c r="S4856" s="122"/>
      <c r="T4856" s="122"/>
      <c r="U4856" s="122"/>
      <c r="V4856" s="124" t="s">
        <v>94</v>
      </c>
      <c r="W4856" s="125">
        <f>IFERROR((1*MIN(MAX(X4850,0.5*IF(SUM('Run Rate History'!E488:AD488)&gt;0,(MEDIAN(IF(B4850:AA4850&gt;0,B4850:AA4850))+MEDIAN(IF('Run Rate History'!E488:AD488&gt;0,'Run Rate History'!E488:AD488)))/2,MEDIAN(IF(B4850:AA4850&gt;0,B4850:AA4850)))),2*IF(SUM('Run Rate History'!E488:AD488)&gt;0,(MEDIAN(IF(B4850:AA4850&gt;0,B4850:AA4850))+MEDIAN(IF('Run Rate History'!E488:AD488&gt;0,'Run Rate History'!E488:AD488)))/2,MEDIAN(IF(B4850:AA4850&gt;0,B4850:AA4850))))+2*MIN(MAX(Y4850,0.5*IF(SUM('Run Rate History'!E488:AD488)&gt;0,(MEDIAN(IF(B4850:AA4850&gt;0,B4850:AA4850))+MEDIAN(IF('Run Rate History'!E488:AD488&gt;0,'Run Rate History'!E488:AD488)))/2,MEDIAN(IF(B4850:AA4850&gt;0,B4850:AA4850)))),2*IF(SUM('Run Rate History'!E488:AD488)&gt;0,(MEDIAN(IF(B4850:AA4850&gt;0,B4850:AA4850))+MEDIAN(IF('Run Rate History'!E488:AD488&gt;0,'Run Rate History'!E488:AD488)))/2,MEDIAN(IF(B4850:AA4850&gt;0,B4850:AA4850))))+3*MIN(MAX(Z4850,0.5*IF(SUM('Run Rate History'!E488:AD488)&gt;0,(MEDIAN(IF(B4850:AA4850&gt;0,B4850:AA4850))+MEDIAN(IF('Run Rate History'!E488:AD488&gt;0,'Run Rate History'!E488:AD488)))/2,MEDIAN(IF(B4850:AA4850&gt;0,B4850:AA4850)))),2*IF(SUM('Run Rate History'!E488:AD488)&gt;0,(MEDIAN(IF(B4850:AA4850&gt;0,B4850:AA4850))+MEDIAN(IF('Run Rate History'!E488:AD488&gt;0,'Run Rate History'!E488:AD488)))/2,MEDIAN(IF(B4850:AA4850&gt;0,B4850:AA4850))))+4*MIN(MAX(AA4850,0.5*IF(SUM('Run Rate History'!E488:AD488)&gt;0,(MEDIAN(IF(B4850:AA4850&gt;0,B4850:AA4850))+MEDIAN(IF('Run Rate History'!E488:AD488&gt;0,'Run Rate History'!E488:AD488)))/2,MEDIAN(IF(B4850:AA4850&gt;0,B4850:AA4850)))),2*IF(SUM('Run Rate History'!E488:AD488)&gt;0,(MEDIAN(IF(B4850:AA4850&gt;0,B4850:AA4850))+MEDIAN(IF('Run Rate History'!E488:AD488&gt;0,'Run Rate History'!E488:AD488)))/2,MEDIAN(IF(B4850:AA4850&gt;0,B4850:AA4850)))))/10,0)</f>
        <v>170.45</v>
      </c>
      <c r="X4856" s="129" t="s">
        <v>1174</v>
      </c>
      <c r="Y4856" s="130">
        <f>IFERROR(VLOOKUP(A4848,'Stanje zaliha'!A:E,5,FALSE()),0)</f>
        <v>206</v>
      </c>
      <c r="Z4856" s="131"/>
      <c r="AA4856" s="113" t="s">
        <v>1175</v>
      </c>
      <c r="AB4856" s="118">
        <f t="shared" ref="AB4856:AN4856" si="968">SUM(AB4852:AB4855)</f>
        <v>0</v>
      </c>
      <c r="AC4856" s="118">
        <f t="shared" si="968"/>
        <v>0</v>
      </c>
      <c r="AD4856" s="118">
        <f t="shared" si="968"/>
        <v>0</v>
      </c>
      <c r="AE4856" s="118">
        <f t="shared" si="968"/>
        <v>0</v>
      </c>
      <c r="AF4856" s="118">
        <f t="shared" si="968"/>
        <v>0</v>
      </c>
      <c r="AG4856" s="118">
        <f t="shared" si="968"/>
        <v>0</v>
      </c>
      <c r="AH4856" s="118">
        <f t="shared" si="968"/>
        <v>0</v>
      </c>
      <c r="AI4856" s="118">
        <f t="shared" si="968"/>
        <v>0</v>
      </c>
      <c r="AJ4856" s="118">
        <f t="shared" si="968"/>
        <v>0</v>
      </c>
      <c r="AK4856" s="118">
        <f t="shared" si="968"/>
        <v>0</v>
      </c>
      <c r="AL4856" s="118">
        <f t="shared" si="968"/>
        <v>0</v>
      </c>
      <c r="AM4856" s="118">
        <f t="shared" si="968"/>
        <v>0</v>
      </c>
      <c r="AN4856" s="118">
        <f t="shared" si="968"/>
        <v>0</v>
      </c>
      <c r="AQ4856" t="str">
        <f>AQ4848</f>
        <v/>
      </c>
    </row>
    <row r="4857" spans="1:43" ht="14.25" customHeight="1" x14ac:dyDescent="0.25">
      <c r="A4857" s="1"/>
      <c r="B4857" s="122"/>
      <c r="C4857" s="122"/>
      <c r="D4857" s="122"/>
      <c r="E4857" s="122"/>
      <c r="F4857" s="122"/>
      <c r="G4857" s="122"/>
      <c r="H4857" s="122"/>
      <c r="I4857" s="122"/>
      <c r="J4857" s="122"/>
      <c r="K4857" s="122"/>
      <c r="L4857" s="122"/>
      <c r="M4857" s="122"/>
      <c r="N4857" s="122"/>
      <c r="O4857" s="122"/>
      <c r="P4857" s="122"/>
      <c r="Q4857" s="122"/>
      <c r="R4857" s="122"/>
      <c r="S4857" s="122"/>
      <c r="T4857" s="122"/>
      <c r="U4857" s="122"/>
      <c r="V4857" s="124" t="s">
        <v>95</v>
      </c>
      <c r="W4857" s="125">
        <f>IFERROR(0.6*W4856+0.4*W4855,0)</f>
        <v>148.74567567567567</v>
      </c>
      <c r="X4857" s="132" t="s">
        <v>1176</v>
      </c>
      <c r="Y4857" s="133">
        <f>IFERROR(SUMIF('Popis poslanih narudžbi'!A:A,A4848,'Popis poslanih narudžbi'!C:C),0)</f>
        <v>0</v>
      </c>
      <c r="Z4857" s="131"/>
      <c r="AA4857" s="134" t="s">
        <v>1177</v>
      </c>
      <c r="AB4857" s="118">
        <f t="shared" ref="AB4857:AN4857" si="969">AB4850+AB4856</f>
        <v>132</v>
      </c>
      <c r="AC4857" s="118">
        <f t="shared" si="969"/>
        <v>119</v>
      </c>
      <c r="AD4857" s="118">
        <f t="shared" si="969"/>
        <v>126</v>
      </c>
      <c r="AE4857" s="118">
        <f t="shared" si="969"/>
        <v>129</v>
      </c>
      <c r="AF4857" s="118">
        <f t="shared" si="969"/>
        <v>133</v>
      </c>
      <c r="AG4857" s="118">
        <f t="shared" si="969"/>
        <v>134</v>
      </c>
      <c r="AH4857" s="118">
        <f t="shared" si="969"/>
        <v>133</v>
      </c>
      <c r="AI4857" s="118">
        <f t="shared" si="969"/>
        <v>131</v>
      </c>
      <c r="AJ4857" s="118">
        <f t="shared" si="969"/>
        <v>130</v>
      </c>
      <c r="AK4857" s="118">
        <f t="shared" si="969"/>
        <v>126</v>
      </c>
      <c r="AL4857" s="118">
        <f t="shared" si="969"/>
        <v>136</v>
      </c>
      <c r="AM4857" s="118">
        <f t="shared" si="969"/>
        <v>112</v>
      </c>
      <c r="AN4857" s="118">
        <f t="shared" si="969"/>
        <v>118</v>
      </c>
      <c r="AQ4857" t="str">
        <f>AQ4848</f>
        <v/>
      </c>
    </row>
    <row r="4858" spans="1:43" ht="14.25" customHeight="1" x14ac:dyDescent="0.25">
      <c r="A4858" s="107" t="str">
        <f>'Run Rate'!A489</f>
        <v>SCM04315</v>
      </c>
      <c r="B4858" s="135" t="str">
        <f>'Run Rate'!B489</f>
        <v>AminoRage 500g orange</v>
      </c>
      <c r="C4858" s="135" t="str">
        <f>'Run Rate'!C489</f>
        <v>SPORTSKA PREHRANA</v>
      </c>
      <c r="D4858" s="135" t="str">
        <f>'Run Rate'!D489</f>
        <v>03 BRONZE</v>
      </c>
      <c r="E4858" s="122"/>
      <c r="F4858" s="122"/>
      <c r="G4858" s="122"/>
      <c r="H4858" s="122"/>
      <c r="I4858" s="122"/>
      <c r="J4858" s="122"/>
      <c r="K4858" s="122"/>
      <c r="L4858" s="122"/>
      <c r="M4858" s="122"/>
      <c r="N4858" s="122"/>
      <c r="O4858" s="122"/>
      <c r="P4858" s="122"/>
      <c r="Q4858" s="122"/>
      <c r="R4858" s="122"/>
      <c r="S4858" s="122"/>
      <c r="T4858" s="122"/>
      <c r="U4858" s="122"/>
      <c r="V4858" s="122"/>
      <c r="W4858" s="122"/>
      <c r="X4858" s="122"/>
      <c r="Y4858" s="122"/>
      <c r="Z4858" s="122"/>
      <c r="AA4858" s="122"/>
      <c r="AB4858" s="122"/>
      <c r="AC4858" s="122"/>
      <c r="AD4858" s="122"/>
      <c r="AE4858" s="122"/>
      <c r="AF4858" s="122"/>
      <c r="AG4858" s="122"/>
      <c r="AH4858" s="122"/>
      <c r="AI4858" s="122"/>
      <c r="AJ4858" s="122"/>
      <c r="AK4858" s="122"/>
      <c r="AL4858" s="122"/>
      <c r="AM4858" s="122"/>
      <c r="AN4858" s="122"/>
      <c r="AQ4858" t="str">
        <f>IF(AND(OR($B$1="ALL",$B$1=C4858),OR($E$1="ALL",$E$1=D4858),OR($B$2="ALL",$B$2=A4858),OR($E$2="ALL",IFERROR(SEARCH($E$2,B4858),0)&gt;0)),"MATCH","")</f>
        <v/>
      </c>
    </row>
    <row r="4859" spans="1:43" ht="14.25" customHeight="1" x14ac:dyDescent="0.25">
      <c r="A4859" s="108" t="s">
        <v>1137</v>
      </c>
      <c r="B4859" s="136" t="s">
        <v>1138</v>
      </c>
      <c r="C4859" s="136" t="s">
        <v>1139</v>
      </c>
      <c r="D4859" s="136" t="s">
        <v>1140</v>
      </c>
      <c r="E4859" s="136" t="s">
        <v>1141</v>
      </c>
      <c r="F4859" s="136" t="s">
        <v>1142</v>
      </c>
      <c r="G4859" s="136" t="s">
        <v>1143</v>
      </c>
      <c r="H4859" s="136" t="s">
        <v>1144</v>
      </c>
      <c r="I4859" s="136" t="s">
        <v>1145</v>
      </c>
      <c r="J4859" s="136" t="s">
        <v>1146</v>
      </c>
      <c r="K4859" s="136" t="s">
        <v>1147</v>
      </c>
      <c r="L4859" s="136" t="s">
        <v>1148</v>
      </c>
      <c r="M4859" s="136" t="s">
        <v>1149</v>
      </c>
      <c r="N4859" s="136" t="s">
        <v>1150</v>
      </c>
      <c r="O4859" s="136" t="s">
        <v>1151</v>
      </c>
      <c r="P4859" s="136" t="s">
        <v>1152</v>
      </c>
      <c r="Q4859" s="136" t="s">
        <v>1153</v>
      </c>
      <c r="R4859" s="136" t="s">
        <v>1154</v>
      </c>
      <c r="S4859" s="136" t="s">
        <v>1155</v>
      </c>
      <c r="T4859" s="136" t="s">
        <v>1156</v>
      </c>
      <c r="U4859" s="136" t="s">
        <v>1157</v>
      </c>
      <c r="V4859" s="136" t="s">
        <v>1158</v>
      </c>
      <c r="W4859" s="136" t="s">
        <v>1159</v>
      </c>
      <c r="X4859" s="136" t="s">
        <v>1160</v>
      </c>
      <c r="Y4859" s="136" t="s">
        <v>1161</v>
      </c>
      <c r="Z4859" s="136" t="s">
        <v>1162</v>
      </c>
      <c r="AA4859" s="136" t="s">
        <v>1163</v>
      </c>
      <c r="AB4859" s="137" t="s">
        <v>156</v>
      </c>
      <c r="AC4859" s="137" t="s">
        <v>157</v>
      </c>
      <c r="AD4859" s="137" t="s">
        <v>158</v>
      </c>
      <c r="AE4859" s="137" t="s">
        <v>139</v>
      </c>
      <c r="AF4859" s="138" t="s">
        <v>140</v>
      </c>
      <c r="AG4859" s="138" t="s">
        <v>141</v>
      </c>
      <c r="AH4859" s="138" t="s">
        <v>142</v>
      </c>
      <c r="AI4859" s="138" t="s">
        <v>143</v>
      </c>
      <c r="AJ4859" s="139" t="s">
        <v>144</v>
      </c>
      <c r="AK4859" s="139" t="s">
        <v>145</v>
      </c>
      <c r="AL4859" s="139" t="s">
        <v>146</v>
      </c>
      <c r="AM4859" s="140" t="s">
        <v>147</v>
      </c>
      <c r="AN4859" s="140" t="s">
        <v>148</v>
      </c>
      <c r="AQ4859" t="str">
        <f>AQ4858</f>
        <v/>
      </c>
    </row>
    <row r="4860" spans="1:43" ht="14.25" customHeight="1" x14ac:dyDescent="0.25">
      <c r="A4860" s="99" t="s">
        <v>1164</v>
      </c>
      <c r="B4860" s="112">
        <f>'Run Rate'!E489</f>
        <v>1</v>
      </c>
      <c r="C4860" s="112">
        <f>'Run Rate'!F489</f>
        <v>2</v>
      </c>
      <c r="D4860" s="112">
        <f>'Run Rate'!G489</f>
        <v>6</v>
      </c>
      <c r="E4860" s="112">
        <f>'Run Rate'!H489</f>
        <v>1</v>
      </c>
      <c r="F4860" s="112">
        <f>'Run Rate'!I489</f>
        <v>1</v>
      </c>
      <c r="G4860" s="112">
        <f>'Run Rate'!J489</f>
        <v>2</v>
      </c>
      <c r="H4860" s="112">
        <f>'Run Rate'!K489</f>
        <v>7</v>
      </c>
      <c r="I4860" s="112">
        <f>'Run Rate'!L489</f>
        <v>3</v>
      </c>
      <c r="J4860" s="112">
        <f>'Run Rate'!M489</f>
        <v>5</v>
      </c>
      <c r="K4860" s="112">
        <f>'Run Rate'!N489</f>
        <v>2</v>
      </c>
      <c r="L4860" s="112">
        <f>'Run Rate'!O489</f>
        <v>1</v>
      </c>
      <c r="M4860" s="112">
        <f>'Run Rate'!P489</f>
        <v>3</v>
      </c>
      <c r="N4860" s="112">
        <f>'Run Rate'!Q489</f>
        <v>2</v>
      </c>
      <c r="O4860" s="112">
        <f>'Run Rate'!R489</f>
        <v>2</v>
      </c>
      <c r="P4860" s="112">
        <f>'Run Rate'!S489</f>
        <v>1</v>
      </c>
      <c r="Q4860" s="112">
        <f>'Run Rate'!T489</f>
        <v>3</v>
      </c>
      <c r="R4860" s="112">
        <f>'Run Rate'!U489</f>
        <v>2</v>
      </c>
      <c r="S4860" s="112">
        <f>'Run Rate'!V489</f>
        <v>2</v>
      </c>
      <c r="T4860" s="112">
        <f>'Run Rate'!W489</f>
        <v>1</v>
      </c>
      <c r="U4860" s="112">
        <f>'Run Rate'!X489</f>
        <v>3</v>
      </c>
      <c r="V4860" s="112">
        <f>'Run Rate'!Y489</f>
        <v>2</v>
      </c>
      <c r="W4860" s="112">
        <f>'Run Rate'!Z489</f>
        <v>0</v>
      </c>
      <c r="X4860" s="112">
        <f>'Run Rate'!AA489</f>
        <v>1</v>
      </c>
      <c r="Y4860" s="112">
        <f>'Run Rate'!AB489</f>
        <v>1</v>
      </c>
      <c r="Z4860" s="112">
        <f>'Run Rate'!AC489</f>
        <v>1</v>
      </c>
      <c r="AA4860" s="112">
        <f>'Run Rate'!AD489</f>
        <v>1</v>
      </c>
      <c r="AB4860" s="113">
        <v>1</v>
      </c>
      <c r="AC4860" s="112">
        <v>1</v>
      </c>
      <c r="AD4860" s="112">
        <v>1</v>
      </c>
      <c r="AE4860" s="112">
        <v>1</v>
      </c>
      <c r="AF4860" s="112">
        <v>1</v>
      </c>
      <c r="AG4860" s="112">
        <v>0</v>
      </c>
      <c r="AH4860" s="112">
        <v>0</v>
      </c>
      <c r="AI4860" s="112">
        <v>0</v>
      </c>
      <c r="AJ4860" s="112">
        <v>0</v>
      </c>
      <c r="AK4860" s="112">
        <v>0</v>
      </c>
      <c r="AL4860" s="112">
        <v>0</v>
      </c>
      <c r="AM4860" s="112">
        <v>0</v>
      </c>
      <c r="AN4860" s="112">
        <v>0</v>
      </c>
      <c r="AQ4860" t="str">
        <f>AQ4858</f>
        <v/>
      </c>
    </row>
    <row r="4861" spans="1:43" ht="14.25" customHeight="1" x14ac:dyDescent="0.25">
      <c r="A4861" s="99" t="s">
        <v>1165</v>
      </c>
      <c r="B4861" s="114"/>
      <c r="C4861" s="114"/>
      <c r="D4861" s="114"/>
      <c r="E4861" s="114"/>
      <c r="F4861" s="114"/>
      <c r="G4861" s="114"/>
      <c r="H4861" s="114"/>
      <c r="I4861" s="114"/>
      <c r="J4861" s="114"/>
      <c r="K4861" s="114"/>
      <c r="L4861" s="114"/>
      <c r="M4861" s="114"/>
      <c r="N4861" s="114"/>
      <c r="O4861" s="114"/>
      <c r="P4861" s="114"/>
      <c r="Q4861" s="114"/>
      <c r="R4861" s="114"/>
      <c r="S4861" s="114"/>
      <c r="T4861" s="114"/>
      <c r="U4861" s="114"/>
      <c r="V4861" s="114"/>
      <c r="W4861" s="115"/>
      <c r="X4861" s="115"/>
      <c r="Y4861" s="115"/>
      <c r="Z4861" s="115"/>
      <c r="AA4861" s="112" t="s">
        <v>1166</v>
      </c>
      <c r="AB4861" s="113"/>
      <c r="AC4861" s="112"/>
      <c r="AD4861" s="112"/>
      <c r="AE4861" s="112"/>
      <c r="AF4861" s="112"/>
      <c r="AG4861" s="112"/>
      <c r="AH4861" s="112"/>
      <c r="AI4861" s="112"/>
      <c r="AJ4861" s="112"/>
      <c r="AK4861" s="112"/>
      <c r="AL4861" s="112"/>
      <c r="AM4861" s="112"/>
      <c r="AN4861" s="112"/>
      <c r="AQ4861" t="str">
        <f>AQ4858</f>
        <v/>
      </c>
    </row>
    <row r="4862" spans="1:43" ht="14.25" customHeight="1" x14ac:dyDescent="0.25">
      <c r="A4862" s="99" t="s">
        <v>1167</v>
      </c>
      <c r="B4862" s="114"/>
      <c r="C4862" s="114"/>
      <c r="D4862" s="114"/>
      <c r="E4862" s="114"/>
      <c r="F4862" s="114"/>
      <c r="G4862" s="114"/>
      <c r="H4862" s="114"/>
      <c r="I4862" s="114"/>
      <c r="J4862" s="114"/>
      <c r="K4862" s="114"/>
      <c r="L4862" s="114"/>
      <c r="M4862" s="114"/>
      <c r="N4862" s="114"/>
      <c r="O4862" s="114"/>
      <c r="P4862" s="114"/>
      <c r="Q4862" s="114"/>
      <c r="R4862" s="114"/>
      <c r="S4862" s="114"/>
      <c r="T4862" s="114"/>
      <c r="U4862" s="114"/>
      <c r="V4862" s="114"/>
      <c r="W4862" s="115"/>
      <c r="X4862" s="116"/>
      <c r="Y4862" s="117"/>
      <c r="Z4862" s="115"/>
      <c r="AA4862" s="112" t="s">
        <v>1168</v>
      </c>
      <c r="AB4862" s="113">
        <f>'Demand Input VP'!B2434</f>
        <v>0</v>
      </c>
      <c r="AC4862" s="112">
        <f>'Demand Input VP'!C2434</f>
        <v>0</v>
      </c>
      <c r="AD4862" s="112">
        <f>'Demand Input VP'!D2434</f>
        <v>0</v>
      </c>
      <c r="AE4862" s="112">
        <f>'Demand Input VP'!E2434</f>
        <v>0</v>
      </c>
      <c r="AF4862" s="112">
        <f>'Demand Input VP'!F2434</f>
        <v>0</v>
      </c>
      <c r="AG4862" s="112">
        <f>'Demand Input VP'!G2434</f>
        <v>0</v>
      </c>
      <c r="AH4862" s="112">
        <f>'Demand Input VP'!H2434</f>
        <v>0</v>
      </c>
      <c r="AI4862" s="112">
        <f>'Demand Input VP'!I2434</f>
        <v>0</v>
      </c>
      <c r="AJ4862" s="112">
        <f>'Demand Input VP'!J2434</f>
        <v>0</v>
      </c>
      <c r="AK4862" s="112">
        <f>'Demand Input VP'!K2434</f>
        <v>0</v>
      </c>
      <c r="AL4862" s="112">
        <f>'Demand Input VP'!L2434</f>
        <v>0</v>
      </c>
      <c r="AM4862" s="112">
        <f>'Demand Input VP'!M2434</f>
        <v>0</v>
      </c>
      <c r="AN4862" s="112">
        <f>'Demand Input VP'!N2434</f>
        <v>0</v>
      </c>
      <c r="AQ4862" t="str">
        <f>AQ4858</f>
        <v/>
      </c>
    </row>
    <row r="4863" spans="1:43" ht="14.25" customHeight="1" x14ac:dyDescent="0.25">
      <c r="A4863" s="99" t="s">
        <v>1169</v>
      </c>
      <c r="B4863" s="118"/>
      <c r="C4863" s="118"/>
      <c r="D4863" s="118"/>
      <c r="E4863" s="118"/>
      <c r="F4863" s="118"/>
      <c r="G4863" s="118"/>
      <c r="H4863" s="118"/>
      <c r="I4863" s="118"/>
      <c r="J4863" s="118"/>
      <c r="K4863" s="118"/>
      <c r="L4863" s="118"/>
      <c r="M4863" s="118"/>
      <c r="N4863" s="118"/>
      <c r="O4863" s="118"/>
      <c r="P4863" s="118"/>
      <c r="Q4863" s="118"/>
      <c r="R4863" s="118"/>
      <c r="S4863" s="118"/>
      <c r="T4863" s="118"/>
      <c r="U4863" s="118"/>
      <c r="V4863" s="118"/>
      <c r="W4863" s="115"/>
      <c r="X4863" s="116"/>
      <c r="Y4863" s="117"/>
      <c r="Z4863" s="119"/>
      <c r="AA4863" s="120" t="s">
        <v>1170</v>
      </c>
      <c r="AB4863" s="121">
        <f>'Demand Input VP'!B2433</f>
        <v>0</v>
      </c>
      <c r="AC4863" s="120">
        <f>'Demand Input VP'!C2433</f>
        <v>0</v>
      </c>
      <c r="AD4863" s="120">
        <f>'Demand Input VP'!D2433</f>
        <v>0</v>
      </c>
      <c r="AE4863" s="120">
        <f>'Demand Input VP'!E2433</f>
        <v>0</v>
      </c>
      <c r="AF4863" s="120">
        <f>'Demand Input VP'!F2433</f>
        <v>0</v>
      </c>
      <c r="AG4863" s="120">
        <f>'Demand Input VP'!G2433</f>
        <v>0</v>
      </c>
      <c r="AH4863" s="120">
        <f>'Demand Input VP'!H2433</f>
        <v>0</v>
      </c>
      <c r="AI4863" s="120">
        <f>'Demand Input VP'!I2433</f>
        <v>0</v>
      </c>
      <c r="AJ4863" s="120">
        <f>'Demand Input VP'!J2433</f>
        <v>0</v>
      </c>
      <c r="AK4863" s="120">
        <f>'Demand Input VP'!K2433</f>
        <v>0</v>
      </c>
      <c r="AL4863" s="120">
        <f>'Demand Input VP'!L2433</f>
        <v>0</v>
      </c>
      <c r="AM4863" s="120">
        <f>'Demand Input VP'!M2433</f>
        <v>0</v>
      </c>
      <c r="AN4863" s="120">
        <f>'Demand Input VP'!N2433</f>
        <v>0</v>
      </c>
      <c r="AQ4863" t="str">
        <f>AQ4858</f>
        <v/>
      </c>
    </row>
    <row r="4864" spans="1:43" ht="14.25" customHeight="1" x14ac:dyDescent="0.25">
      <c r="A4864" s="1"/>
      <c r="B4864" s="122"/>
      <c r="C4864" s="122"/>
      <c r="D4864" s="122"/>
      <c r="E4864" s="122"/>
      <c r="F4864" s="122"/>
      <c r="G4864" s="122"/>
      <c r="H4864" s="122"/>
      <c r="I4864" s="122"/>
      <c r="J4864" s="122"/>
      <c r="K4864" s="122"/>
      <c r="L4864" s="122"/>
      <c r="M4864" s="122"/>
      <c r="N4864" s="122"/>
      <c r="O4864" s="122"/>
      <c r="P4864" s="122"/>
      <c r="Q4864" s="122"/>
      <c r="R4864" s="122"/>
      <c r="S4864" s="122"/>
      <c r="T4864" s="122"/>
      <c r="U4864" s="122"/>
      <c r="V4864" s="122"/>
      <c r="W4864" s="123"/>
      <c r="X4864" s="116"/>
      <c r="Y4864" s="117"/>
      <c r="Z4864" s="123"/>
      <c r="AA4864" s="112" t="s">
        <v>1171</v>
      </c>
      <c r="AB4864" s="113">
        <f>'Demand Input MP'!B2434</f>
        <v>0</v>
      </c>
      <c r="AC4864" s="112">
        <f>'Demand Input MP'!C2434</f>
        <v>0</v>
      </c>
      <c r="AD4864" s="112">
        <f>'Demand Input MP'!D2434</f>
        <v>0</v>
      </c>
      <c r="AE4864" s="112">
        <f>'Demand Input MP'!E2434</f>
        <v>0</v>
      </c>
      <c r="AF4864" s="112">
        <f>'Demand Input MP'!F2434</f>
        <v>0</v>
      </c>
      <c r="AG4864" s="112">
        <f>'Demand Input MP'!G2434</f>
        <v>0</v>
      </c>
      <c r="AH4864" s="112">
        <f>'Demand Input MP'!H2434</f>
        <v>0</v>
      </c>
      <c r="AI4864" s="112">
        <f>'Demand Input MP'!I2434</f>
        <v>0</v>
      </c>
      <c r="AJ4864" s="112">
        <f>'Demand Input MP'!J2434</f>
        <v>0</v>
      </c>
      <c r="AK4864" s="112">
        <f>'Demand Input MP'!K2434</f>
        <v>0</v>
      </c>
      <c r="AL4864" s="112">
        <f>'Demand Input MP'!L2434</f>
        <v>0</v>
      </c>
      <c r="AM4864" s="112">
        <f>'Demand Input MP'!M2434</f>
        <v>0</v>
      </c>
      <c r="AN4864" s="112">
        <f>'Demand Input MP'!N2434</f>
        <v>0</v>
      </c>
      <c r="AQ4864" t="str">
        <f>AQ4858</f>
        <v/>
      </c>
    </row>
    <row r="4865" spans="1:43" ht="14.25" customHeight="1" x14ac:dyDescent="0.25">
      <c r="A4865" s="1"/>
      <c r="B4865" s="122"/>
      <c r="C4865" s="122"/>
      <c r="D4865" s="122"/>
      <c r="E4865" s="122"/>
      <c r="F4865" s="122"/>
      <c r="G4865" s="122"/>
      <c r="H4865" s="122"/>
      <c r="I4865" s="122"/>
      <c r="J4865" s="122"/>
      <c r="K4865" s="122"/>
      <c r="L4865" s="122"/>
      <c r="M4865" s="122"/>
      <c r="N4865" s="122"/>
      <c r="O4865" s="122"/>
      <c r="P4865" s="122"/>
      <c r="Q4865" s="122"/>
      <c r="R4865" s="122"/>
      <c r="S4865" s="122"/>
      <c r="T4865" s="122"/>
      <c r="U4865" s="122"/>
      <c r="V4865" s="124" t="s">
        <v>91</v>
      </c>
      <c r="W4865" s="125">
        <f>IFERROR(IF(SUM('Run Rate History'!E489:AD489)&gt;0,(SUMPRODUCT((B4860:AA4860&gt;=PERCENTILE(B4860:AA4860,0.1))*(B4860:AA4860&lt;=PERCENTILE(B4860:AA4860,0.9))*B4860:AA4860)+SUMPRODUCT(('Run Rate History'!E489:AD489&gt;=PERCENTILE(B4860:AA4860,0.1))*('Run Rate History'!E489:AD489&lt;=PERCENTILE(B4860:AA4860,0.9))*'Run Rate History'!E489:AD489))/(SUMPRODUCT((B4860:AA4860&gt;=PERCENTILE(B4860:AA4860,0.1))*(B4860:AA4860&lt;=PERCENTILE(B4860:AA4860,0.9))*1)+SUMPRODUCT(('Run Rate History'!E489:AD489&gt;=PERCENTILE(B4860:AA4860,0.1))*('Run Rate History'!E489:AD489&lt;=PERCENTILE(B4860:AA4860,0.9))*1)),TRIMMEAN(B4860:AA4860,0.15)),0)</f>
        <v>2.0256410256410255</v>
      </c>
      <c r="X4865" s="126" t="s">
        <v>1172</v>
      </c>
      <c r="Y4865" s="127">
        <f>SUM(B4860:AA4860)/26</f>
        <v>2.1538461538461537</v>
      </c>
      <c r="Z4865" s="128"/>
      <c r="AA4865" s="112" t="s">
        <v>1173</v>
      </c>
      <c r="AB4865" s="113">
        <f>'Demand Input MP'!B2433</f>
        <v>0</v>
      </c>
      <c r="AC4865" s="112">
        <f>'Demand Input MP'!C2433</f>
        <v>0</v>
      </c>
      <c r="AD4865" s="112">
        <f>'Demand Input MP'!D2433</f>
        <v>0</v>
      </c>
      <c r="AE4865" s="112">
        <f>'Demand Input MP'!E2433</f>
        <v>0</v>
      </c>
      <c r="AF4865" s="112">
        <f>'Demand Input MP'!F2433</f>
        <v>0</v>
      </c>
      <c r="AG4865" s="112">
        <f>'Demand Input MP'!G2433</f>
        <v>0</v>
      </c>
      <c r="AH4865" s="112">
        <f>'Demand Input MP'!H2433</f>
        <v>0</v>
      </c>
      <c r="AI4865" s="112">
        <f>'Demand Input MP'!I2433</f>
        <v>0</v>
      </c>
      <c r="AJ4865" s="112">
        <f>'Demand Input MP'!J2433</f>
        <v>0</v>
      </c>
      <c r="AK4865" s="112">
        <f>'Demand Input MP'!K2433</f>
        <v>0</v>
      </c>
      <c r="AL4865" s="112">
        <f>'Demand Input MP'!L2433</f>
        <v>0</v>
      </c>
      <c r="AM4865" s="112">
        <f>'Demand Input MP'!M2433</f>
        <v>0</v>
      </c>
      <c r="AN4865" s="112">
        <f>'Demand Input MP'!N2433</f>
        <v>0</v>
      </c>
      <c r="AQ4865" t="str">
        <f>AQ4858</f>
        <v/>
      </c>
    </row>
    <row r="4866" spans="1:43" ht="14.25" customHeight="1" x14ac:dyDescent="0.25">
      <c r="A4866" s="1"/>
      <c r="B4866" s="122"/>
      <c r="C4866" s="122"/>
      <c r="D4866" s="122"/>
      <c r="E4866" s="122"/>
      <c r="F4866" s="122"/>
      <c r="G4866" s="122"/>
      <c r="H4866" s="122"/>
      <c r="I4866" s="122"/>
      <c r="J4866" s="122"/>
      <c r="K4866" s="122"/>
      <c r="L4866" s="122"/>
      <c r="M4866" s="122"/>
      <c r="N4866" s="122"/>
      <c r="O4866" s="122"/>
      <c r="P4866" s="122"/>
      <c r="Q4866" s="122"/>
      <c r="R4866" s="122"/>
      <c r="S4866" s="122"/>
      <c r="T4866" s="122"/>
      <c r="U4866" s="122"/>
      <c r="V4866" s="124" t="s">
        <v>94</v>
      </c>
      <c r="W4866" s="125">
        <f>IFERROR((1*MIN(MAX(X4860,0.5*IF(SUM('Run Rate History'!E489:AD489)&gt;0,(MEDIAN(IF(B4860:AA4860&gt;0,B4860:AA4860))+MEDIAN(IF('Run Rate History'!E489:AD489&gt;0,'Run Rate History'!E489:AD489)))/2,MEDIAN(IF(B4860:AA4860&gt;0,B4860:AA4860)))),2*IF(SUM('Run Rate History'!E489:AD489)&gt;0,(MEDIAN(IF(B4860:AA4860&gt;0,B4860:AA4860))+MEDIAN(IF('Run Rate History'!E489:AD489&gt;0,'Run Rate History'!E489:AD489)))/2,MEDIAN(IF(B4860:AA4860&gt;0,B4860:AA4860))))+2*MIN(MAX(Y4860,0.5*IF(SUM('Run Rate History'!E489:AD489)&gt;0,(MEDIAN(IF(B4860:AA4860&gt;0,B4860:AA4860))+MEDIAN(IF('Run Rate History'!E489:AD489&gt;0,'Run Rate History'!E489:AD489)))/2,MEDIAN(IF(B4860:AA4860&gt;0,B4860:AA4860)))),2*IF(SUM('Run Rate History'!E489:AD489)&gt;0,(MEDIAN(IF(B4860:AA4860&gt;0,B4860:AA4860))+MEDIAN(IF('Run Rate History'!E489:AD489&gt;0,'Run Rate History'!E489:AD489)))/2,MEDIAN(IF(B4860:AA4860&gt;0,B4860:AA4860))))+3*MIN(MAX(Z4860,0.5*IF(SUM('Run Rate History'!E489:AD489)&gt;0,(MEDIAN(IF(B4860:AA4860&gt;0,B4860:AA4860))+MEDIAN(IF('Run Rate History'!E489:AD489&gt;0,'Run Rate History'!E489:AD489)))/2,MEDIAN(IF(B4860:AA4860&gt;0,B4860:AA4860)))),2*IF(SUM('Run Rate History'!E489:AD489)&gt;0,(MEDIAN(IF(B4860:AA4860&gt;0,B4860:AA4860))+MEDIAN(IF('Run Rate History'!E489:AD489&gt;0,'Run Rate History'!E489:AD489)))/2,MEDIAN(IF(B4860:AA4860&gt;0,B4860:AA4860))))+4*MIN(MAX(AA4860,0.5*IF(SUM('Run Rate History'!E489:AD489)&gt;0,(MEDIAN(IF(B4860:AA4860&gt;0,B4860:AA4860))+MEDIAN(IF('Run Rate History'!E489:AD489&gt;0,'Run Rate History'!E489:AD489)))/2,MEDIAN(IF(B4860:AA4860&gt;0,B4860:AA4860)))),2*IF(SUM('Run Rate History'!E489:AD489)&gt;0,(MEDIAN(IF(B4860:AA4860&gt;0,B4860:AA4860))+MEDIAN(IF('Run Rate History'!E489:AD489&gt;0,'Run Rate History'!E489:AD489)))/2,MEDIAN(IF(B4860:AA4860&gt;0,B4860:AA4860)))))/10,0)</f>
        <v>1</v>
      </c>
      <c r="X4866" s="129" t="s">
        <v>1174</v>
      </c>
      <c r="Y4866" s="130">
        <f>IFERROR(VLOOKUP(A4858,'Stanje zaliha'!A:E,5,FALSE()),0)</f>
        <v>38</v>
      </c>
      <c r="Z4866" s="131"/>
      <c r="AA4866" s="113" t="s">
        <v>1175</v>
      </c>
      <c r="AB4866" s="118">
        <f t="shared" ref="AB4866:AN4866" si="970">SUM(AB4862:AB4865)</f>
        <v>0</v>
      </c>
      <c r="AC4866" s="118">
        <f t="shared" si="970"/>
        <v>0</v>
      </c>
      <c r="AD4866" s="118">
        <f t="shared" si="970"/>
        <v>0</v>
      </c>
      <c r="AE4866" s="118">
        <f t="shared" si="970"/>
        <v>0</v>
      </c>
      <c r="AF4866" s="118">
        <f t="shared" si="970"/>
        <v>0</v>
      </c>
      <c r="AG4866" s="118">
        <f t="shared" si="970"/>
        <v>0</v>
      </c>
      <c r="AH4866" s="118">
        <f t="shared" si="970"/>
        <v>0</v>
      </c>
      <c r="AI4866" s="118">
        <f t="shared" si="970"/>
        <v>0</v>
      </c>
      <c r="AJ4866" s="118">
        <f t="shared" si="970"/>
        <v>0</v>
      </c>
      <c r="AK4866" s="118">
        <f t="shared" si="970"/>
        <v>0</v>
      </c>
      <c r="AL4866" s="118">
        <f t="shared" si="970"/>
        <v>0</v>
      </c>
      <c r="AM4866" s="118">
        <f t="shared" si="970"/>
        <v>0</v>
      </c>
      <c r="AN4866" s="118">
        <f t="shared" si="970"/>
        <v>0</v>
      </c>
      <c r="AQ4866" t="str">
        <f>AQ4858</f>
        <v/>
      </c>
    </row>
    <row r="4867" spans="1:43" ht="14.25" customHeight="1" x14ac:dyDescent="0.25">
      <c r="A4867" s="1"/>
      <c r="B4867" s="122"/>
      <c r="C4867" s="122"/>
      <c r="D4867" s="122"/>
      <c r="E4867" s="122"/>
      <c r="F4867" s="122"/>
      <c r="G4867" s="122"/>
      <c r="H4867" s="122"/>
      <c r="I4867" s="122"/>
      <c r="J4867" s="122"/>
      <c r="K4867" s="122"/>
      <c r="L4867" s="122"/>
      <c r="M4867" s="122"/>
      <c r="N4867" s="122"/>
      <c r="O4867" s="122"/>
      <c r="P4867" s="122"/>
      <c r="Q4867" s="122"/>
      <c r="R4867" s="122"/>
      <c r="S4867" s="122"/>
      <c r="T4867" s="122"/>
      <c r="U4867" s="122"/>
      <c r="V4867" s="124" t="s">
        <v>95</v>
      </c>
      <c r="W4867" s="125">
        <f>IFERROR(0.6*W4866+0.4*W4865,0)</f>
        <v>1.4102564102564101</v>
      </c>
      <c r="X4867" s="132" t="s">
        <v>1176</v>
      </c>
      <c r="Y4867" s="133">
        <f>IFERROR(SUMIF('Popis poslanih narudžbi'!A:A,A4858,'Popis poslanih narudžbi'!C:C),0)</f>
        <v>0</v>
      </c>
      <c r="Z4867" s="131"/>
      <c r="AA4867" s="134" t="s">
        <v>1177</v>
      </c>
      <c r="AB4867" s="118">
        <f t="shared" ref="AB4867:AN4867" si="971">AB4860+AB4866</f>
        <v>1</v>
      </c>
      <c r="AC4867" s="118">
        <f t="shared" si="971"/>
        <v>1</v>
      </c>
      <c r="AD4867" s="118">
        <f t="shared" si="971"/>
        <v>1</v>
      </c>
      <c r="AE4867" s="118">
        <f t="shared" si="971"/>
        <v>1</v>
      </c>
      <c r="AF4867" s="118">
        <f t="shared" si="971"/>
        <v>1</v>
      </c>
      <c r="AG4867" s="118">
        <f t="shared" si="971"/>
        <v>0</v>
      </c>
      <c r="AH4867" s="118">
        <f t="shared" si="971"/>
        <v>0</v>
      </c>
      <c r="AI4867" s="118">
        <f t="shared" si="971"/>
        <v>0</v>
      </c>
      <c r="AJ4867" s="118">
        <f t="shared" si="971"/>
        <v>0</v>
      </c>
      <c r="AK4867" s="118">
        <f t="shared" si="971"/>
        <v>0</v>
      </c>
      <c r="AL4867" s="118">
        <f t="shared" si="971"/>
        <v>0</v>
      </c>
      <c r="AM4867" s="118">
        <f t="shared" si="971"/>
        <v>0</v>
      </c>
      <c r="AN4867" s="118">
        <f t="shared" si="971"/>
        <v>0</v>
      </c>
      <c r="AQ4867" t="str">
        <f>AQ4858</f>
        <v/>
      </c>
    </row>
    <row r="4868" spans="1:43" ht="14.25" customHeight="1" x14ac:dyDescent="0.25">
      <c r="A4868" s="107" t="str">
        <f>'Run Rate'!A490</f>
        <v>SHM00178</v>
      </c>
      <c r="B4868" s="135" t="str">
        <f>'Run Rate'!B490</f>
        <v>Compartment Black</v>
      </c>
      <c r="C4868" s="135" t="str">
        <f>'Run Rate'!C490</f>
        <v>DRINKWARE I HOME</v>
      </c>
      <c r="D4868" s="135" t="str">
        <f>'Run Rate'!D490</f>
        <v>03 BRONZE</v>
      </c>
      <c r="E4868" s="122"/>
      <c r="F4868" s="122"/>
      <c r="G4868" s="122"/>
      <c r="H4868" s="122"/>
      <c r="I4868" s="122"/>
      <c r="J4868" s="122"/>
      <c r="K4868" s="122"/>
      <c r="L4868" s="122"/>
      <c r="M4868" s="122"/>
      <c r="N4868" s="122"/>
      <c r="O4868" s="122"/>
      <c r="P4868" s="122"/>
      <c r="Q4868" s="122"/>
      <c r="R4868" s="122"/>
      <c r="S4868" s="122"/>
      <c r="T4868" s="122"/>
      <c r="U4868" s="122"/>
      <c r="V4868" s="122"/>
      <c r="W4868" s="122"/>
      <c r="X4868" s="122"/>
      <c r="Y4868" s="122"/>
      <c r="Z4868" s="122"/>
      <c r="AA4868" s="122"/>
      <c r="AB4868" s="122"/>
      <c r="AC4868" s="122"/>
      <c r="AD4868" s="122"/>
      <c r="AE4868" s="122"/>
      <c r="AF4868" s="122"/>
      <c r="AG4868" s="122"/>
      <c r="AH4868" s="122"/>
      <c r="AI4868" s="122"/>
      <c r="AJ4868" s="122"/>
      <c r="AK4868" s="122"/>
      <c r="AL4868" s="122"/>
      <c r="AM4868" s="122"/>
      <c r="AN4868" s="122"/>
      <c r="AQ4868" t="str">
        <f>IF(AND(OR($B$1="ALL",$B$1=C4868),OR($E$1="ALL",$E$1=D4868),OR($B$2="ALL",$B$2=A4868),OR($E$2="ALL",IFERROR(SEARCH($E$2,B4868),0)&gt;0)),"MATCH","")</f>
        <v/>
      </c>
    </row>
    <row r="4869" spans="1:43" ht="14.25" customHeight="1" x14ac:dyDescent="0.25">
      <c r="A4869" s="108" t="s">
        <v>1137</v>
      </c>
      <c r="B4869" s="136" t="s">
        <v>1138</v>
      </c>
      <c r="C4869" s="136" t="s">
        <v>1139</v>
      </c>
      <c r="D4869" s="136" t="s">
        <v>1140</v>
      </c>
      <c r="E4869" s="136" t="s">
        <v>1141</v>
      </c>
      <c r="F4869" s="136" t="s">
        <v>1142</v>
      </c>
      <c r="G4869" s="136" t="s">
        <v>1143</v>
      </c>
      <c r="H4869" s="136" t="s">
        <v>1144</v>
      </c>
      <c r="I4869" s="136" t="s">
        <v>1145</v>
      </c>
      <c r="J4869" s="136" t="s">
        <v>1146</v>
      </c>
      <c r="K4869" s="136" t="s">
        <v>1147</v>
      </c>
      <c r="L4869" s="136" t="s">
        <v>1148</v>
      </c>
      <c r="M4869" s="136" t="s">
        <v>1149</v>
      </c>
      <c r="N4869" s="136" t="s">
        <v>1150</v>
      </c>
      <c r="O4869" s="136" t="s">
        <v>1151</v>
      </c>
      <c r="P4869" s="136" t="s">
        <v>1152</v>
      </c>
      <c r="Q4869" s="136" t="s">
        <v>1153</v>
      </c>
      <c r="R4869" s="136" t="s">
        <v>1154</v>
      </c>
      <c r="S4869" s="136" t="s">
        <v>1155</v>
      </c>
      <c r="T4869" s="136" t="s">
        <v>1156</v>
      </c>
      <c r="U4869" s="136" t="s">
        <v>1157</v>
      </c>
      <c r="V4869" s="136" t="s">
        <v>1158</v>
      </c>
      <c r="W4869" s="136" t="s">
        <v>1159</v>
      </c>
      <c r="X4869" s="136" t="s">
        <v>1160</v>
      </c>
      <c r="Y4869" s="136" t="s">
        <v>1161</v>
      </c>
      <c r="Z4869" s="136" t="s">
        <v>1162</v>
      </c>
      <c r="AA4869" s="136" t="s">
        <v>1163</v>
      </c>
      <c r="AB4869" s="137" t="s">
        <v>156</v>
      </c>
      <c r="AC4869" s="137" t="s">
        <v>157</v>
      </c>
      <c r="AD4869" s="137" t="s">
        <v>158</v>
      </c>
      <c r="AE4869" s="137" t="s">
        <v>139</v>
      </c>
      <c r="AF4869" s="138" t="s">
        <v>140</v>
      </c>
      <c r="AG4869" s="138" t="s">
        <v>141</v>
      </c>
      <c r="AH4869" s="138" t="s">
        <v>142</v>
      </c>
      <c r="AI4869" s="138" t="s">
        <v>143</v>
      </c>
      <c r="AJ4869" s="139" t="s">
        <v>144</v>
      </c>
      <c r="AK4869" s="139" t="s">
        <v>145</v>
      </c>
      <c r="AL4869" s="139" t="s">
        <v>146</v>
      </c>
      <c r="AM4869" s="140" t="s">
        <v>147</v>
      </c>
      <c r="AN4869" s="140" t="s">
        <v>148</v>
      </c>
      <c r="AQ4869" t="str">
        <f>AQ4868</f>
        <v/>
      </c>
    </row>
    <row r="4870" spans="1:43" ht="14.25" customHeight="1" x14ac:dyDescent="0.25">
      <c r="A4870" s="99" t="s">
        <v>1164</v>
      </c>
      <c r="B4870" s="112">
        <f>'Run Rate'!E490</f>
        <v>10</v>
      </c>
      <c r="C4870" s="112">
        <f>'Run Rate'!F490</f>
        <v>12</v>
      </c>
      <c r="D4870" s="112">
        <f>'Run Rate'!G490</f>
        <v>5</v>
      </c>
      <c r="E4870" s="112">
        <f>'Run Rate'!H490</f>
        <v>34</v>
      </c>
      <c r="F4870" s="112">
        <f>'Run Rate'!I490</f>
        <v>26</v>
      </c>
      <c r="G4870" s="112">
        <f>'Run Rate'!J490</f>
        <v>19</v>
      </c>
      <c r="H4870" s="112">
        <f>'Run Rate'!K490</f>
        <v>17</v>
      </c>
      <c r="I4870" s="112">
        <f>'Run Rate'!L490</f>
        <v>13</v>
      </c>
      <c r="J4870" s="112">
        <f>'Run Rate'!M490</f>
        <v>19</v>
      </c>
      <c r="K4870" s="112">
        <f>'Run Rate'!N490</f>
        <v>9</v>
      </c>
      <c r="L4870" s="112">
        <f>'Run Rate'!O490</f>
        <v>11</v>
      </c>
      <c r="M4870" s="112">
        <f>'Run Rate'!P490</f>
        <v>15</v>
      </c>
      <c r="N4870" s="112">
        <f>'Run Rate'!Q490</f>
        <v>11</v>
      </c>
      <c r="O4870" s="112">
        <f>'Run Rate'!R490</f>
        <v>7</v>
      </c>
      <c r="P4870" s="112">
        <f>'Run Rate'!S490</f>
        <v>4</v>
      </c>
      <c r="Q4870" s="112">
        <f>'Run Rate'!T490</f>
        <v>10</v>
      </c>
      <c r="R4870" s="112">
        <f>'Run Rate'!U490</f>
        <v>19</v>
      </c>
      <c r="S4870" s="112">
        <f>'Run Rate'!V490</f>
        <v>14</v>
      </c>
      <c r="T4870" s="112">
        <f>'Run Rate'!W490</f>
        <v>10</v>
      </c>
      <c r="U4870" s="112">
        <f>'Run Rate'!X490</f>
        <v>14</v>
      </c>
      <c r="V4870" s="112">
        <f>'Run Rate'!Y490</f>
        <v>85</v>
      </c>
      <c r="W4870" s="112">
        <f>'Run Rate'!Z490</f>
        <v>14</v>
      </c>
      <c r="X4870" s="112">
        <f>'Run Rate'!AA490</f>
        <v>15</v>
      </c>
      <c r="Y4870" s="112">
        <f>'Run Rate'!AB490</f>
        <v>14</v>
      </c>
      <c r="Z4870" s="112">
        <f>'Run Rate'!AC490</f>
        <v>12</v>
      </c>
      <c r="AA4870" s="112">
        <f>'Run Rate'!AD490</f>
        <v>15</v>
      </c>
      <c r="AB4870" s="113">
        <v>13</v>
      </c>
      <c r="AC4870" s="112">
        <v>13</v>
      </c>
      <c r="AD4870" s="112">
        <v>13</v>
      </c>
      <c r="AE4870" s="112">
        <v>13</v>
      </c>
      <c r="AF4870" s="112">
        <v>13</v>
      </c>
      <c r="AG4870" s="112">
        <v>13</v>
      </c>
      <c r="AH4870" s="112">
        <v>13</v>
      </c>
      <c r="AI4870" s="112">
        <v>13</v>
      </c>
      <c r="AJ4870" s="112">
        <v>13</v>
      </c>
      <c r="AK4870" s="112">
        <v>13</v>
      </c>
      <c r="AL4870" s="112">
        <v>13</v>
      </c>
      <c r="AM4870" s="112">
        <v>13</v>
      </c>
      <c r="AN4870" s="112">
        <v>13</v>
      </c>
      <c r="AQ4870" t="str">
        <f>AQ4868</f>
        <v/>
      </c>
    </row>
    <row r="4871" spans="1:43" ht="14.25" customHeight="1" x14ac:dyDescent="0.25">
      <c r="A4871" s="99" t="s">
        <v>1165</v>
      </c>
      <c r="B4871" s="114"/>
      <c r="C4871" s="114"/>
      <c r="D4871" s="114"/>
      <c r="E4871" s="114"/>
      <c r="F4871" s="114"/>
      <c r="G4871" s="114"/>
      <c r="H4871" s="114"/>
      <c r="I4871" s="114"/>
      <c r="J4871" s="114"/>
      <c r="K4871" s="114"/>
      <c r="L4871" s="114"/>
      <c r="M4871" s="114"/>
      <c r="N4871" s="114"/>
      <c r="O4871" s="114"/>
      <c r="P4871" s="114"/>
      <c r="Q4871" s="114"/>
      <c r="R4871" s="114"/>
      <c r="S4871" s="114"/>
      <c r="T4871" s="114"/>
      <c r="U4871" s="114"/>
      <c r="V4871" s="114"/>
      <c r="W4871" s="115"/>
      <c r="X4871" s="115"/>
      <c r="Y4871" s="115"/>
      <c r="Z4871" s="115"/>
      <c r="AA4871" s="112" t="s">
        <v>1166</v>
      </c>
      <c r="AB4871" s="113"/>
      <c r="AC4871" s="112"/>
      <c r="AD4871" s="112"/>
      <c r="AE4871" s="112"/>
      <c r="AF4871" s="112"/>
      <c r="AG4871" s="112"/>
      <c r="AH4871" s="112"/>
      <c r="AI4871" s="112"/>
      <c r="AJ4871" s="112"/>
      <c r="AK4871" s="112"/>
      <c r="AL4871" s="112"/>
      <c r="AM4871" s="112"/>
      <c r="AN4871" s="112"/>
      <c r="AQ4871" t="str">
        <f>AQ4868</f>
        <v/>
      </c>
    </row>
    <row r="4872" spans="1:43" ht="14.25" customHeight="1" x14ac:dyDescent="0.25">
      <c r="A4872" s="99" t="s">
        <v>1167</v>
      </c>
      <c r="B4872" s="114"/>
      <c r="C4872" s="114"/>
      <c r="D4872" s="114"/>
      <c r="E4872" s="114"/>
      <c r="F4872" s="114"/>
      <c r="G4872" s="114"/>
      <c r="H4872" s="114"/>
      <c r="I4872" s="114"/>
      <c r="J4872" s="114"/>
      <c r="K4872" s="114"/>
      <c r="L4872" s="114"/>
      <c r="M4872" s="114"/>
      <c r="N4872" s="114"/>
      <c r="O4872" s="114"/>
      <c r="P4872" s="114"/>
      <c r="Q4872" s="114"/>
      <c r="R4872" s="114"/>
      <c r="S4872" s="114"/>
      <c r="T4872" s="114"/>
      <c r="U4872" s="114"/>
      <c r="V4872" s="114"/>
      <c r="W4872" s="115"/>
      <c r="X4872" s="116"/>
      <c r="Y4872" s="117"/>
      <c r="Z4872" s="115"/>
      <c r="AA4872" s="112" t="s">
        <v>1168</v>
      </c>
      <c r="AB4872" s="113">
        <f>'Demand Input VP'!B2439</f>
        <v>0</v>
      </c>
      <c r="AC4872" s="112">
        <f>'Demand Input VP'!C2439</f>
        <v>0</v>
      </c>
      <c r="AD4872" s="112">
        <f>'Demand Input VP'!D2439</f>
        <v>0</v>
      </c>
      <c r="AE4872" s="112">
        <f>'Demand Input VP'!E2439</f>
        <v>0</v>
      </c>
      <c r="AF4872" s="112">
        <f>'Demand Input VP'!F2439</f>
        <v>0</v>
      </c>
      <c r="AG4872" s="112">
        <f>'Demand Input VP'!G2439</f>
        <v>0</v>
      </c>
      <c r="AH4872" s="112">
        <f>'Demand Input VP'!H2439</f>
        <v>0</v>
      </c>
      <c r="AI4872" s="112">
        <f>'Demand Input VP'!I2439</f>
        <v>0</v>
      </c>
      <c r="AJ4872" s="112">
        <f>'Demand Input VP'!J2439</f>
        <v>0</v>
      </c>
      <c r="AK4872" s="112">
        <f>'Demand Input VP'!K2439</f>
        <v>0</v>
      </c>
      <c r="AL4872" s="112">
        <f>'Demand Input VP'!L2439</f>
        <v>0</v>
      </c>
      <c r="AM4872" s="112">
        <f>'Demand Input VP'!M2439</f>
        <v>0</v>
      </c>
      <c r="AN4872" s="112">
        <f>'Demand Input VP'!N2439</f>
        <v>0</v>
      </c>
      <c r="AQ4872" t="str">
        <f>AQ4868</f>
        <v/>
      </c>
    </row>
    <row r="4873" spans="1:43" ht="14.25" customHeight="1" x14ac:dyDescent="0.25">
      <c r="A4873" s="99" t="s">
        <v>1169</v>
      </c>
      <c r="B4873" s="118"/>
      <c r="C4873" s="118"/>
      <c r="D4873" s="118"/>
      <c r="E4873" s="118"/>
      <c r="F4873" s="118"/>
      <c r="G4873" s="118"/>
      <c r="H4873" s="118"/>
      <c r="I4873" s="118"/>
      <c r="J4873" s="118"/>
      <c r="K4873" s="118"/>
      <c r="L4873" s="118"/>
      <c r="M4873" s="118"/>
      <c r="N4873" s="118"/>
      <c r="O4873" s="118"/>
      <c r="P4873" s="118"/>
      <c r="Q4873" s="118"/>
      <c r="R4873" s="118"/>
      <c r="S4873" s="118"/>
      <c r="T4873" s="118"/>
      <c r="U4873" s="118"/>
      <c r="V4873" s="118"/>
      <c r="W4873" s="115"/>
      <c r="X4873" s="116"/>
      <c r="Y4873" s="117"/>
      <c r="Z4873" s="119"/>
      <c r="AA4873" s="120" t="s">
        <v>1170</v>
      </c>
      <c r="AB4873" s="121">
        <f>'Demand Input VP'!B2438</f>
        <v>0</v>
      </c>
      <c r="AC4873" s="120">
        <f>'Demand Input VP'!C2438</f>
        <v>0</v>
      </c>
      <c r="AD4873" s="120">
        <f>'Demand Input VP'!D2438</f>
        <v>0</v>
      </c>
      <c r="AE4873" s="120">
        <f>'Demand Input VP'!E2438</f>
        <v>0</v>
      </c>
      <c r="AF4873" s="120">
        <f>'Demand Input VP'!F2438</f>
        <v>0</v>
      </c>
      <c r="AG4873" s="120">
        <f>'Demand Input VP'!G2438</f>
        <v>0</v>
      </c>
      <c r="AH4873" s="120">
        <f>'Demand Input VP'!H2438</f>
        <v>0</v>
      </c>
      <c r="AI4873" s="120">
        <f>'Demand Input VP'!I2438</f>
        <v>0</v>
      </c>
      <c r="AJ4873" s="120">
        <f>'Demand Input VP'!J2438</f>
        <v>0</v>
      </c>
      <c r="AK4873" s="120">
        <f>'Demand Input VP'!K2438</f>
        <v>0</v>
      </c>
      <c r="AL4873" s="120">
        <f>'Demand Input VP'!L2438</f>
        <v>0</v>
      </c>
      <c r="AM4873" s="120">
        <f>'Demand Input VP'!M2438</f>
        <v>0</v>
      </c>
      <c r="AN4873" s="120">
        <f>'Demand Input VP'!N2438</f>
        <v>0</v>
      </c>
      <c r="AQ4873" t="str">
        <f>AQ4868</f>
        <v/>
      </c>
    </row>
    <row r="4874" spans="1:43" ht="14.25" customHeight="1" x14ac:dyDescent="0.25">
      <c r="A4874" s="1"/>
      <c r="B4874" s="122"/>
      <c r="C4874" s="122"/>
      <c r="D4874" s="122"/>
      <c r="E4874" s="122"/>
      <c r="F4874" s="122"/>
      <c r="G4874" s="122"/>
      <c r="H4874" s="122"/>
      <c r="I4874" s="122"/>
      <c r="J4874" s="122"/>
      <c r="K4874" s="122"/>
      <c r="L4874" s="122"/>
      <c r="M4874" s="122"/>
      <c r="N4874" s="122"/>
      <c r="O4874" s="122"/>
      <c r="P4874" s="122"/>
      <c r="Q4874" s="122"/>
      <c r="R4874" s="122"/>
      <c r="S4874" s="122"/>
      <c r="T4874" s="122"/>
      <c r="U4874" s="122"/>
      <c r="V4874" s="122"/>
      <c r="W4874" s="123"/>
      <c r="X4874" s="116"/>
      <c r="Y4874" s="117"/>
      <c r="Z4874" s="123"/>
      <c r="AA4874" s="112" t="s">
        <v>1171</v>
      </c>
      <c r="AB4874" s="113">
        <f>'Demand Input MP'!B2439</f>
        <v>0</v>
      </c>
      <c r="AC4874" s="112">
        <f>'Demand Input MP'!C2439</f>
        <v>0</v>
      </c>
      <c r="AD4874" s="112">
        <f>'Demand Input MP'!D2439</f>
        <v>0</v>
      </c>
      <c r="AE4874" s="112">
        <f>'Demand Input MP'!E2439</f>
        <v>0</v>
      </c>
      <c r="AF4874" s="112">
        <f>'Demand Input MP'!F2439</f>
        <v>0</v>
      </c>
      <c r="AG4874" s="112">
        <f>'Demand Input MP'!G2439</f>
        <v>0</v>
      </c>
      <c r="AH4874" s="112">
        <f>'Demand Input MP'!H2439</f>
        <v>0</v>
      </c>
      <c r="AI4874" s="112">
        <f>'Demand Input MP'!I2439</f>
        <v>0</v>
      </c>
      <c r="AJ4874" s="112">
        <f>'Demand Input MP'!J2439</f>
        <v>0</v>
      </c>
      <c r="AK4874" s="112">
        <f>'Demand Input MP'!K2439</f>
        <v>0</v>
      </c>
      <c r="AL4874" s="112">
        <f>'Demand Input MP'!L2439</f>
        <v>0</v>
      </c>
      <c r="AM4874" s="112">
        <f>'Demand Input MP'!M2439</f>
        <v>0</v>
      </c>
      <c r="AN4874" s="112">
        <f>'Demand Input MP'!N2439</f>
        <v>0</v>
      </c>
      <c r="AQ4874" t="str">
        <f>AQ4868</f>
        <v/>
      </c>
    </row>
    <row r="4875" spans="1:43" ht="14.25" customHeight="1" x14ac:dyDescent="0.25">
      <c r="A4875" s="1"/>
      <c r="B4875" s="122"/>
      <c r="C4875" s="122"/>
      <c r="D4875" s="122"/>
      <c r="E4875" s="122"/>
      <c r="F4875" s="122"/>
      <c r="G4875" s="122"/>
      <c r="H4875" s="122"/>
      <c r="I4875" s="122"/>
      <c r="J4875" s="122"/>
      <c r="K4875" s="122"/>
      <c r="L4875" s="122"/>
      <c r="M4875" s="122"/>
      <c r="N4875" s="122"/>
      <c r="O4875" s="122"/>
      <c r="P4875" s="122"/>
      <c r="Q4875" s="122"/>
      <c r="R4875" s="122"/>
      <c r="S4875" s="122"/>
      <c r="T4875" s="122"/>
      <c r="U4875" s="122"/>
      <c r="V4875" s="124" t="s">
        <v>91</v>
      </c>
      <c r="W4875" s="125">
        <f>IFERROR(IF(SUM('Run Rate History'!E490:AD490)&gt;0,(SUMPRODUCT((B4870:AA4870&gt;=PERCENTILE(B4870:AA4870,0.1))*(B4870:AA4870&lt;=PERCENTILE(B4870:AA4870,0.9))*B4870:AA4870)+SUMPRODUCT(('Run Rate History'!E490:AD490&gt;=PERCENTILE(B4870:AA4870,0.1))*('Run Rate History'!E490:AD490&lt;=PERCENTILE(B4870:AA4870,0.9))*'Run Rate History'!E490:AD490))/(SUMPRODUCT((B4870:AA4870&gt;=PERCENTILE(B4870:AA4870,0.1))*(B4870:AA4870&lt;=PERCENTILE(B4870:AA4870,0.9))*1)+SUMPRODUCT(('Run Rate History'!E490:AD490&gt;=PERCENTILE(B4870:AA4870,0.1))*('Run Rate History'!E490:AD490&lt;=PERCENTILE(B4870:AA4870,0.9))*1)),TRIMMEAN(B4870:AA4870,0.15)),0)</f>
        <v>12.76923076923077</v>
      </c>
      <c r="X4875" s="126" t="s">
        <v>1172</v>
      </c>
      <c r="Y4875" s="127">
        <f>SUM(B4870:AA4870)/26</f>
        <v>16.692307692307693</v>
      </c>
      <c r="Z4875" s="128"/>
      <c r="AA4875" s="112" t="s">
        <v>1173</v>
      </c>
      <c r="AB4875" s="113">
        <f>'Demand Input MP'!B2438</f>
        <v>0</v>
      </c>
      <c r="AC4875" s="112">
        <f>'Demand Input MP'!C2438</f>
        <v>0</v>
      </c>
      <c r="AD4875" s="112">
        <f>'Demand Input MP'!D2438</f>
        <v>0</v>
      </c>
      <c r="AE4875" s="112">
        <f>'Demand Input MP'!E2438</f>
        <v>0</v>
      </c>
      <c r="AF4875" s="112">
        <f>'Demand Input MP'!F2438</f>
        <v>0</v>
      </c>
      <c r="AG4875" s="112">
        <f>'Demand Input MP'!G2438</f>
        <v>0</v>
      </c>
      <c r="AH4875" s="112">
        <f>'Demand Input MP'!H2438</f>
        <v>0</v>
      </c>
      <c r="AI4875" s="112">
        <f>'Demand Input MP'!I2438</f>
        <v>0</v>
      </c>
      <c r="AJ4875" s="112">
        <f>'Demand Input MP'!J2438</f>
        <v>0</v>
      </c>
      <c r="AK4875" s="112">
        <f>'Demand Input MP'!K2438</f>
        <v>0</v>
      </c>
      <c r="AL4875" s="112">
        <f>'Demand Input MP'!L2438</f>
        <v>0</v>
      </c>
      <c r="AM4875" s="112">
        <f>'Demand Input MP'!M2438</f>
        <v>0</v>
      </c>
      <c r="AN4875" s="112">
        <f>'Demand Input MP'!N2438</f>
        <v>0</v>
      </c>
      <c r="AQ4875" t="str">
        <f>AQ4868</f>
        <v/>
      </c>
    </row>
    <row r="4876" spans="1:43" ht="14.25" customHeight="1" x14ac:dyDescent="0.25">
      <c r="A4876" s="1"/>
      <c r="B4876" s="122"/>
      <c r="C4876" s="122"/>
      <c r="D4876" s="122"/>
      <c r="E4876" s="122"/>
      <c r="F4876" s="122"/>
      <c r="G4876" s="122"/>
      <c r="H4876" s="122"/>
      <c r="I4876" s="122"/>
      <c r="J4876" s="122"/>
      <c r="K4876" s="122"/>
      <c r="L4876" s="122"/>
      <c r="M4876" s="122"/>
      <c r="N4876" s="122"/>
      <c r="O4876" s="122"/>
      <c r="P4876" s="122"/>
      <c r="Q4876" s="122"/>
      <c r="R4876" s="122"/>
      <c r="S4876" s="122"/>
      <c r="T4876" s="122"/>
      <c r="U4876" s="122"/>
      <c r="V4876" s="124" t="s">
        <v>94</v>
      </c>
      <c r="W4876" s="125">
        <f>IFERROR((1*MIN(MAX(X4870,0.5*IF(SUM('Run Rate History'!E490:AD490)&gt;0,(MEDIAN(IF(B4870:AA4870&gt;0,B4870:AA4870))+MEDIAN(IF('Run Rate History'!E490:AD490&gt;0,'Run Rate History'!E490:AD490)))/2,MEDIAN(IF(B4870:AA4870&gt;0,B4870:AA4870)))),2*IF(SUM('Run Rate History'!E490:AD490)&gt;0,(MEDIAN(IF(B4870:AA4870&gt;0,B4870:AA4870))+MEDIAN(IF('Run Rate History'!E490:AD490&gt;0,'Run Rate History'!E490:AD490)))/2,MEDIAN(IF(B4870:AA4870&gt;0,B4870:AA4870))))+2*MIN(MAX(Y4870,0.5*IF(SUM('Run Rate History'!E490:AD490)&gt;0,(MEDIAN(IF(B4870:AA4870&gt;0,B4870:AA4870))+MEDIAN(IF('Run Rate History'!E490:AD490&gt;0,'Run Rate History'!E490:AD490)))/2,MEDIAN(IF(B4870:AA4870&gt;0,B4870:AA4870)))),2*IF(SUM('Run Rate History'!E490:AD490)&gt;0,(MEDIAN(IF(B4870:AA4870&gt;0,B4870:AA4870))+MEDIAN(IF('Run Rate History'!E490:AD490&gt;0,'Run Rate History'!E490:AD490)))/2,MEDIAN(IF(B4870:AA4870&gt;0,B4870:AA4870))))+3*MIN(MAX(Z4870,0.5*IF(SUM('Run Rate History'!E490:AD490)&gt;0,(MEDIAN(IF(B4870:AA4870&gt;0,B4870:AA4870))+MEDIAN(IF('Run Rate History'!E490:AD490&gt;0,'Run Rate History'!E490:AD490)))/2,MEDIAN(IF(B4870:AA4870&gt;0,B4870:AA4870)))),2*IF(SUM('Run Rate History'!E490:AD490)&gt;0,(MEDIAN(IF(B4870:AA4870&gt;0,B4870:AA4870))+MEDIAN(IF('Run Rate History'!E490:AD490&gt;0,'Run Rate History'!E490:AD490)))/2,MEDIAN(IF(B4870:AA4870&gt;0,B4870:AA4870))))+4*MIN(MAX(AA4870,0.5*IF(SUM('Run Rate History'!E490:AD490)&gt;0,(MEDIAN(IF(B4870:AA4870&gt;0,B4870:AA4870))+MEDIAN(IF('Run Rate History'!E490:AD490&gt;0,'Run Rate History'!E490:AD490)))/2,MEDIAN(IF(B4870:AA4870&gt;0,B4870:AA4870)))),2*IF(SUM('Run Rate History'!E490:AD490)&gt;0,(MEDIAN(IF(B4870:AA4870&gt;0,B4870:AA4870))+MEDIAN(IF('Run Rate History'!E490:AD490&gt;0,'Run Rate History'!E490:AD490)))/2,MEDIAN(IF(B4870:AA4870&gt;0,B4870:AA4870)))))/10,0)</f>
        <v>13.9</v>
      </c>
      <c r="X4876" s="129" t="s">
        <v>1174</v>
      </c>
      <c r="Y4876" s="130">
        <f>IFERROR(VLOOKUP(A4868,'Stanje zaliha'!A:E,5,FALSE()),0)</f>
        <v>176</v>
      </c>
      <c r="Z4876" s="131"/>
      <c r="AA4876" s="113" t="s">
        <v>1175</v>
      </c>
      <c r="AB4876" s="118">
        <f t="shared" ref="AB4876:AN4876" si="972">SUM(AB4872:AB4875)</f>
        <v>0</v>
      </c>
      <c r="AC4876" s="118">
        <f t="shared" si="972"/>
        <v>0</v>
      </c>
      <c r="AD4876" s="118">
        <f t="shared" si="972"/>
        <v>0</v>
      </c>
      <c r="AE4876" s="118">
        <f t="shared" si="972"/>
        <v>0</v>
      </c>
      <c r="AF4876" s="118">
        <f t="shared" si="972"/>
        <v>0</v>
      </c>
      <c r="AG4876" s="118">
        <f t="shared" si="972"/>
        <v>0</v>
      </c>
      <c r="AH4876" s="118">
        <f t="shared" si="972"/>
        <v>0</v>
      </c>
      <c r="AI4876" s="118">
        <f t="shared" si="972"/>
        <v>0</v>
      </c>
      <c r="AJ4876" s="118">
        <f t="shared" si="972"/>
        <v>0</v>
      </c>
      <c r="AK4876" s="118">
        <f t="shared" si="972"/>
        <v>0</v>
      </c>
      <c r="AL4876" s="118">
        <f t="shared" si="972"/>
        <v>0</v>
      </c>
      <c r="AM4876" s="118">
        <f t="shared" si="972"/>
        <v>0</v>
      </c>
      <c r="AN4876" s="118">
        <f t="shared" si="972"/>
        <v>0</v>
      </c>
      <c r="AQ4876" t="str">
        <f>AQ4868</f>
        <v/>
      </c>
    </row>
    <row r="4877" spans="1:43" ht="14.25" customHeight="1" x14ac:dyDescent="0.25">
      <c r="A4877" s="1"/>
      <c r="B4877" s="122"/>
      <c r="C4877" s="122"/>
      <c r="D4877" s="122"/>
      <c r="E4877" s="122"/>
      <c r="F4877" s="122"/>
      <c r="G4877" s="122"/>
      <c r="H4877" s="122"/>
      <c r="I4877" s="122"/>
      <c r="J4877" s="122"/>
      <c r="K4877" s="122"/>
      <c r="L4877" s="122"/>
      <c r="M4877" s="122"/>
      <c r="N4877" s="122"/>
      <c r="O4877" s="122"/>
      <c r="P4877" s="122"/>
      <c r="Q4877" s="122"/>
      <c r="R4877" s="122"/>
      <c r="S4877" s="122"/>
      <c r="T4877" s="122"/>
      <c r="U4877" s="122"/>
      <c r="V4877" s="124" t="s">
        <v>95</v>
      </c>
      <c r="W4877" s="125">
        <f>IFERROR(0.6*W4876+0.4*W4875,0)</f>
        <v>13.447692307692307</v>
      </c>
      <c r="X4877" s="132" t="s">
        <v>1176</v>
      </c>
      <c r="Y4877" s="133">
        <f>IFERROR(SUMIF('Popis poslanih narudžbi'!A:A,A4868,'Popis poslanih narudžbi'!C:C),0)</f>
        <v>0</v>
      </c>
      <c r="Z4877" s="131"/>
      <c r="AA4877" s="134" t="s">
        <v>1177</v>
      </c>
      <c r="AB4877" s="118">
        <f t="shared" ref="AB4877:AN4877" si="973">AB4870+AB4876</f>
        <v>13</v>
      </c>
      <c r="AC4877" s="118">
        <f t="shared" si="973"/>
        <v>13</v>
      </c>
      <c r="AD4877" s="118">
        <f t="shared" si="973"/>
        <v>13</v>
      </c>
      <c r="AE4877" s="118">
        <f t="shared" si="973"/>
        <v>13</v>
      </c>
      <c r="AF4877" s="118">
        <f t="shared" si="973"/>
        <v>13</v>
      </c>
      <c r="AG4877" s="118">
        <f t="shared" si="973"/>
        <v>13</v>
      </c>
      <c r="AH4877" s="118">
        <f t="shared" si="973"/>
        <v>13</v>
      </c>
      <c r="AI4877" s="118">
        <f t="shared" si="973"/>
        <v>13</v>
      </c>
      <c r="AJ4877" s="118">
        <f t="shared" si="973"/>
        <v>13</v>
      </c>
      <c r="AK4877" s="118">
        <f t="shared" si="973"/>
        <v>13</v>
      </c>
      <c r="AL4877" s="118">
        <f t="shared" si="973"/>
        <v>13</v>
      </c>
      <c r="AM4877" s="118">
        <f t="shared" si="973"/>
        <v>13</v>
      </c>
      <c r="AN4877" s="118">
        <f t="shared" si="973"/>
        <v>13</v>
      </c>
      <c r="AQ4877" t="str">
        <f>AQ4868</f>
        <v/>
      </c>
    </row>
    <row r="4878" spans="1:43" ht="14.25" customHeight="1" x14ac:dyDescent="0.25">
      <c r="A4878" s="107" t="str">
        <f>'Run Rate'!A491</f>
        <v>ATC06668</v>
      </c>
      <c r="B4878" s="135" t="str">
        <f>'Run Rate'!B491</f>
        <v>Prostirka TPE Yoga military</v>
      </c>
      <c r="C4878" s="135" t="str">
        <f>'Run Rate'!C491</f>
        <v>FITNESS OPREMA</v>
      </c>
      <c r="D4878" s="135" t="str">
        <f>'Run Rate'!D491</f>
        <v>03 BRONZE</v>
      </c>
      <c r="E4878" s="122"/>
      <c r="F4878" s="122"/>
      <c r="G4878" s="122"/>
      <c r="H4878" s="122"/>
      <c r="I4878" s="122"/>
      <c r="J4878" s="122"/>
      <c r="K4878" s="122"/>
      <c r="L4878" s="122"/>
      <c r="M4878" s="122"/>
      <c r="N4878" s="122"/>
      <c r="O4878" s="122"/>
      <c r="P4878" s="122"/>
      <c r="Q4878" s="122"/>
      <c r="R4878" s="122"/>
      <c r="S4878" s="122"/>
      <c r="T4878" s="122"/>
      <c r="U4878" s="122"/>
      <c r="V4878" s="122"/>
      <c r="W4878" s="122"/>
      <c r="X4878" s="122"/>
      <c r="Y4878" s="122"/>
      <c r="Z4878" s="122"/>
      <c r="AA4878" s="122"/>
      <c r="AB4878" s="122"/>
      <c r="AC4878" s="122"/>
      <c r="AD4878" s="122"/>
      <c r="AE4878" s="122"/>
      <c r="AF4878" s="122"/>
      <c r="AG4878" s="122"/>
      <c r="AH4878" s="122"/>
      <c r="AI4878" s="122"/>
      <c r="AJ4878" s="122"/>
      <c r="AK4878" s="122"/>
      <c r="AL4878" s="122"/>
      <c r="AM4878" s="122"/>
      <c r="AN4878" s="122"/>
      <c r="AQ4878" t="str">
        <f>IF(AND(OR($B$1="ALL",$B$1=C4878),OR($E$1="ALL",$E$1=D4878),OR($B$2="ALL",$B$2=A4878),OR($E$2="ALL",IFERROR(SEARCH($E$2,B4878),0)&gt;0)),"MATCH","")</f>
        <v/>
      </c>
    </row>
    <row r="4879" spans="1:43" ht="14.25" customHeight="1" x14ac:dyDescent="0.25">
      <c r="A4879" s="108" t="s">
        <v>1137</v>
      </c>
      <c r="B4879" s="136" t="s">
        <v>1138</v>
      </c>
      <c r="C4879" s="136" t="s">
        <v>1139</v>
      </c>
      <c r="D4879" s="136" t="s">
        <v>1140</v>
      </c>
      <c r="E4879" s="136" t="s">
        <v>1141</v>
      </c>
      <c r="F4879" s="136" t="s">
        <v>1142</v>
      </c>
      <c r="G4879" s="136" t="s">
        <v>1143</v>
      </c>
      <c r="H4879" s="136" t="s">
        <v>1144</v>
      </c>
      <c r="I4879" s="136" t="s">
        <v>1145</v>
      </c>
      <c r="J4879" s="136" t="s">
        <v>1146</v>
      </c>
      <c r="K4879" s="136" t="s">
        <v>1147</v>
      </c>
      <c r="L4879" s="136" t="s">
        <v>1148</v>
      </c>
      <c r="M4879" s="136" t="s">
        <v>1149</v>
      </c>
      <c r="N4879" s="136" t="s">
        <v>1150</v>
      </c>
      <c r="O4879" s="136" t="s">
        <v>1151</v>
      </c>
      <c r="P4879" s="136" t="s">
        <v>1152</v>
      </c>
      <c r="Q4879" s="136" t="s">
        <v>1153</v>
      </c>
      <c r="R4879" s="136" t="s">
        <v>1154</v>
      </c>
      <c r="S4879" s="136" t="s">
        <v>1155</v>
      </c>
      <c r="T4879" s="136" t="s">
        <v>1156</v>
      </c>
      <c r="U4879" s="136" t="s">
        <v>1157</v>
      </c>
      <c r="V4879" s="136" t="s">
        <v>1158</v>
      </c>
      <c r="W4879" s="136" t="s">
        <v>1159</v>
      </c>
      <c r="X4879" s="136" t="s">
        <v>1160</v>
      </c>
      <c r="Y4879" s="136" t="s">
        <v>1161</v>
      </c>
      <c r="Z4879" s="136" t="s">
        <v>1162</v>
      </c>
      <c r="AA4879" s="136" t="s">
        <v>1163</v>
      </c>
      <c r="AB4879" s="137" t="s">
        <v>156</v>
      </c>
      <c r="AC4879" s="137" t="s">
        <v>157</v>
      </c>
      <c r="AD4879" s="137" t="s">
        <v>158</v>
      </c>
      <c r="AE4879" s="137" t="s">
        <v>139</v>
      </c>
      <c r="AF4879" s="138" t="s">
        <v>140</v>
      </c>
      <c r="AG4879" s="138" t="s">
        <v>141</v>
      </c>
      <c r="AH4879" s="138" t="s">
        <v>142</v>
      </c>
      <c r="AI4879" s="138" t="s">
        <v>143</v>
      </c>
      <c r="AJ4879" s="139" t="s">
        <v>144</v>
      </c>
      <c r="AK4879" s="139" t="s">
        <v>145</v>
      </c>
      <c r="AL4879" s="139" t="s">
        <v>146</v>
      </c>
      <c r="AM4879" s="140" t="s">
        <v>147</v>
      </c>
      <c r="AN4879" s="140" t="s">
        <v>148</v>
      </c>
      <c r="AQ4879" t="str">
        <f>AQ4878</f>
        <v/>
      </c>
    </row>
    <row r="4880" spans="1:43" ht="14.25" customHeight="1" x14ac:dyDescent="0.25">
      <c r="A4880" s="99" t="s">
        <v>1164</v>
      </c>
      <c r="B4880" s="112">
        <f>'Run Rate'!E491</f>
        <v>2</v>
      </c>
      <c r="C4880" s="112">
        <f>'Run Rate'!F491</f>
        <v>4</v>
      </c>
      <c r="D4880" s="112">
        <f>'Run Rate'!G491</f>
        <v>5</v>
      </c>
      <c r="E4880" s="112">
        <f>'Run Rate'!H491</f>
        <v>4</v>
      </c>
      <c r="F4880" s="112">
        <f>'Run Rate'!I491</f>
        <v>1</v>
      </c>
      <c r="G4880" s="112">
        <f>'Run Rate'!J491</f>
        <v>4</v>
      </c>
      <c r="H4880" s="112">
        <f>'Run Rate'!K491</f>
        <v>7</v>
      </c>
      <c r="I4880" s="112">
        <f>'Run Rate'!L491</f>
        <v>3</v>
      </c>
      <c r="J4880" s="112">
        <f>'Run Rate'!M491</f>
        <v>25</v>
      </c>
      <c r="K4880" s="112">
        <f>'Run Rate'!N491</f>
        <v>4</v>
      </c>
      <c r="L4880" s="112">
        <f>'Run Rate'!O491</f>
        <v>10</v>
      </c>
      <c r="M4880" s="112">
        <f>'Run Rate'!P491</f>
        <v>5</v>
      </c>
      <c r="N4880" s="112">
        <f>'Run Rate'!Q491</f>
        <v>5</v>
      </c>
      <c r="O4880" s="112">
        <f>'Run Rate'!R491</f>
        <v>3</v>
      </c>
      <c r="P4880" s="112">
        <f>'Run Rate'!S491</f>
        <v>0</v>
      </c>
      <c r="Q4880" s="112">
        <f>'Run Rate'!T491</f>
        <v>4</v>
      </c>
      <c r="R4880" s="112">
        <f>'Run Rate'!U491</f>
        <v>3</v>
      </c>
      <c r="S4880" s="112">
        <f>'Run Rate'!V491</f>
        <v>3</v>
      </c>
      <c r="T4880" s="112">
        <f>'Run Rate'!W491</f>
        <v>4</v>
      </c>
      <c r="U4880" s="112">
        <f>'Run Rate'!X491</f>
        <v>10</v>
      </c>
      <c r="V4880" s="112">
        <f>'Run Rate'!Y491</f>
        <v>11</v>
      </c>
      <c r="W4880" s="112">
        <f>'Run Rate'!Z491</f>
        <v>1</v>
      </c>
      <c r="X4880" s="112">
        <f>'Run Rate'!AA491</f>
        <v>16</v>
      </c>
      <c r="Y4880" s="112">
        <f>'Run Rate'!AB491</f>
        <v>14</v>
      </c>
      <c r="Z4880" s="112">
        <f>'Run Rate'!AC491</f>
        <v>1</v>
      </c>
      <c r="AA4880" s="112">
        <f>'Run Rate'!AD491</f>
        <v>2</v>
      </c>
      <c r="AB4880" s="113">
        <v>4</v>
      </c>
      <c r="AC4880" s="112">
        <v>4</v>
      </c>
      <c r="AD4880" s="112">
        <v>4</v>
      </c>
      <c r="AE4880" s="112">
        <v>4</v>
      </c>
      <c r="AF4880" s="112">
        <v>5</v>
      </c>
      <c r="AG4880" s="112">
        <v>4</v>
      </c>
      <c r="AH4880" s="112">
        <v>4</v>
      </c>
      <c r="AI4880" s="112">
        <v>4</v>
      </c>
      <c r="AJ4880" s="112">
        <v>4</v>
      </c>
      <c r="AK4880" s="112">
        <v>4</v>
      </c>
      <c r="AL4880" s="112">
        <v>4</v>
      </c>
      <c r="AM4880" s="112">
        <v>4</v>
      </c>
      <c r="AN4880" s="112">
        <v>4</v>
      </c>
      <c r="AQ4880" t="str">
        <f>AQ4878</f>
        <v/>
      </c>
    </row>
    <row r="4881" spans="1:43" ht="14.25" customHeight="1" x14ac:dyDescent="0.25">
      <c r="A4881" s="99" t="s">
        <v>1165</v>
      </c>
      <c r="B4881" s="114"/>
      <c r="C4881" s="114"/>
      <c r="D4881" s="114"/>
      <c r="E4881" s="114"/>
      <c r="F4881" s="114"/>
      <c r="G4881" s="114"/>
      <c r="H4881" s="114"/>
      <c r="I4881" s="114"/>
      <c r="J4881" s="114"/>
      <c r="K4881" s="114"/>
      <c r="L4881" s="114"/>
      <c r="M4881" s="114"/>
      <c r="N4881" s="114"/>
      <c r="O4881" s="114"/>
      <c r="P4881" s="114"/>
      <c r="Q4881" s="114"/>
      <c r="R4881" s="114"/>
      <c r="S4881" s="114"/>
      <c r="T4881" s="114"/>
      <c r="U4881" s="114"/>
      <c r="V4881" s="114"/>
      <c r="W4881" s="115"/>
      <c r="X4881" s="115"/>
      <c r="Y4881" s="115"/>
      <c r="Z4881" s="115"/>
      <c r="AA4881" s="112" t="s">
        <v>1166</v>
      </c>
      <c r="AB4881" s="113"/>
      <c r="AC4881" s="112"/>
      <c r="AD4881" s="112"/>
      <c r="AE4881" s="112"/>
      <c r="AF4881" s="112"/>
      <c r="AG4881" s="112"/>
      <c r="AH4881" s="112"/>
      <c r="AI4881" s="112"/>
      <c r="AJ4881" s="112"/>
      <c r="AK4881" s="112"/>
      <c r="AL4881" s="112"/>
      <c r="AM4881" s="112"/>
      <c r="AN4881" s="112"/>
      <c r="AQ4881" t="str">
        <f>AQ4878</f>
        <v/>
      </c>
    </row>
    <row r="4882" spans="1:43" ht="14.25" customHeight="1" x14ac:dyDescent="0.25">
      <c r="A4882" s="99" t="s">
        <v>1167</v>
      </c>
      <c r="B4882" s="114"/>
      <c r="C4882" s="114"/>
      <c r="D4882" s="114"/>
      <c r="E4882" s="114"/>
      <c r="F4882" s="114"/>
      <c r="G4882" s="114"/>
      <c r="H4882" s="114"/>
      <c r="I4882" s="114"/>
      <c r="J4882" s="114"/>
      <c r="K4882" s="114"/>
      <c r="L4882" s="114"/>
      <c r="M4882" s="114"/>
      <c r="N4882" s="114"/>
      <c r="O4882" s="114"/>
      <c r="P4882" s="114"/>
      <c r="Q4882" s="114"/>
      <c r="R4882" s="114"/>
      <c r="S4882" s="114"/>
      <c r="T4882" s="114"/>
      <c r="U4882" s="114"/>
      <c r="V4882" s="114"/>
      <c r="W4882" s="115"/>
      <c r="X4882" s="116"/>
      <c r="Y4882" s="117"/>
      <c r="Z4882" s="115"/>
      <c r="AA4882" s="112" t="s">
        <v>1168</v>
      </c>
      <c r="AB4882" s="113">
        <f>'Demand Input VP'!B2444</f>
        <v>0</v>
      </c>
      <c r="AC4882" s="112">
        <f>'Demand Input VP'!C2444</f>
        <v>0</v>
      </c>
      <c r="AD4882" s="112">
        <f>'Demand Input VP'!D2444</f>
        <v>0</v>
      </c>
      <c r="AE4882" s="112">
        <f>'Demand Input VP'!E2444</f>
        <v>0</v>
      </c>
      <c r="AF4882" s="112">
        <f>'Demand Input VP'!F2444</f>
        <v>0</v>
      </c>
      <c r="AG4882" s="112">
        <f>'Demand Input VP'!G2444</f>
        <v>0</v>
      </c>
      <c r="AH4882" s="112">
        <f>'Demand Input VP'!H2444</f>
        <v>0</v>
      </c>
      <c r="AI4882" s="112">
        <f>'Demand Input VP'!I2444</f>
        <v>0</v>
      </c>
      <c r="AJ4882" s="112">
        <f>'Demand Input VP'!J2444</f>
        <v>0</v>
      </c>
      <c r="AK4882" s="112">
        <f>'Demand Input VP'!K2444</f>
        <v>0</v>
      </c>
      <c r="AL4882" s="112">
        <f>'Demand Input VP'!L2444</f>
        <v>0</v>
      </c>
      <c r="AM4882" s="112">
        <f>'Demand Input VP'!M2444</f>
        <v>0</v>
      </c>
      <c r="AN4882" s="112">
        <f>'Demand Input VP'!N2444</f>
        <v>0</v>
      </c>
      <c r="AQ4882" t="str">
        <f>AQ4878</f>
        <v/>
      </c>
    </row>
    <row r="4883" spans="1:43" ht="14.25" customHeight="1" x14ac:dyDescent="0.25">
      <c r="A4883" s="99" t="s">
        <v>1169</v>
      </c>
      <c r="B4883" s="118"/>
      <c r="C4883" s="118"/>
      <c r="D4883" s="118"/>
      <c r="E4883" s="118"/>
      <c r="F4883" s="118"/>
      <c r="G4883" s="118"/>
      <c r="H4883" s="118"/>
      <c r="I4883" s="118"/>
      <c r="J4883" s="118"/>
      <c r="K4883" s="118"/>
      <c r="L4883" s="118"/>
      <c r="M4883" s="118"/>
      <c r="N4883" s="118"/>
      <c r="O4883" s="118"/>
      <c r="P4883" s="118"/>
      <c r="Q4883" s="118"/>
      <c r="R4883" s="118"/>
      <c r="S4883" s="118"/>
      <c r="T4883" s="118"/>
      <c r="U4883" s="118"/>
      <c r="V4883" s="118"/>
      <c r="W4883" s="115"/>
      <c r="X4883" s="116"/>
      <c r="Y4883" s="117"/>
      <c r="Z4883" s="119"/>
      <c r="AA4883" s="120" t="s">
        <v>1170</v>
      </c>
      <c r="AB4883" s="121">
        <f>'Demand Input VP'!B2443</f>
        <v>0</v>
      </c>
      <c r="AC4883" s="120">
        <f>'Demand Input VP'!C2443</f>
        <v>0</v>
      </c>
      <c r="AD4883" s="120">
        <f>'Demand Input VP'!D2443</f>
        <v>0</v>
      </c>
      <c r="AE4883" s="120">
        <f>'Demand Input VP'!E2443</f>
        <v>0</v>
      </c>
      <c r="AF4883" s="120">
        <f>'Demand Input VP'!F2443</f>
        <v>0</v>
      </c>
      <c r="AG4883" s="120">
        <f>'Demand Input VP'!G2443</f>
        <v>0</v>
      </c>
      <c r="AH4883" s="120">
        <f>'Demand Input VP'!H2443</f>
        <v>0</v>
      </c>
      <c r="AI4883" s="120">
        <f>'Demand Input VP'!I2443</f>
        <v>0</v>
      </c>
      <c r="AJ4883" s="120">
        <f>'Demand Input VP'!J2443</f>
        <v>0</v>
      </c>
      <c r="AK4883" s="120">
        <f>'Demand Input VP'!K2443</f>
        <v>0</v>
      </c>
      <c r="AL4883" s="120">
        <f>'Demand Input VP'!L2443</f>
        <v>0</v>
      </c>
      <c r="AM4883" s="120">
        <f>'Demand Input VP'!M2443</f>
        <v>0</v>
      </c>
      <c r="AN4883" s="120">
        <f>'Demand Input VP'!N2443</f>
        <v>0</v>
      </c>
      <c r="AQ4883" t="str">
        <f>AQ4878</f>
        <v/>
      </c>
    </row>
    <row r="4884" spans="1:43" ht="14.25" customHeight="1" x14ac:dyDescent="0.25">
      <c r="A4884" s="1"/>
      <c r="B4884" s="122"/>
      <c r="C4884" s="122"/>
      <c r="D4884" s="122"/>
      <c r="E4884" s="122"/>
      <c r="F4884" s="122"/>
      <c r="G4884" s="122"/>
      <c r="H4884" s="122"/>
      <c r="I4884" s="122"/>
      <c r="J4884" s="122"/>
      <c r="K4884" s="122"/>
      <c r="L4884" s="122"/>
      <c r="M4884" s="122"/>
      <c r="N4884" s="122"/>
      <c r="O4884" s="122"/>
      <c r="P4884" s="122"/>
      <c r="Q4884" s="122"/>
      <c r="R4884" s="122"/>
      <c r="S4884" s="122"/>
      <c r="T4884" s="122"/>
      <c r="U4884" s="122"/>
      <c r="V4884" s="122"/>
      <c r="W4884" s="123"/>
      <c r="X4884" s="116"/>
      <c r="Y4884" s="117"/>
      <c r="Z4884" s="123"/>
      <c r="AA4884" s="112" t="s">
        <v>1171</v>
      </c>
      <c r="AB4884" s="113">
        <f>'Demand Input MP'!B2444</f>
        <v>0</v>
      </c>
      <c r="AC4884" s="112">
        <f>'Demand Input MP'!C2444</f>
        <v>0</v>
      </c>
      <c r="AD4884" s="112">
        <f>'Demand Input MP'!D2444</f>
        <v>0</v>
      </c>
      <c r="AE4884" s="112">
        <f>'Demand Input MP'!E2444</f>
        <v>0</v>
      </c>
      <c r="AF4884" s="112">
        <f>'Demand Input MP'!F2444</f>
        <v>0</v>
      </c>
      <c r="AG4884" s="112">
        <f>'Demand Input MP'!G2444</f>
        <v>0</v>
      </c>
      <c r="AH4884" s="112">
        <f>'Demand Input MP'!H2444</f>
        <v>0</v>
      </c>
      <c r="AI4884" s="112">
        <f>'Demand Input MP'!I2444</f>
        <v>0</v>
      </c>
      <c r="AJ4884" s="112">
        <f>'Demand Input MP'!J2444</f>
        <v>0</v>
      </c>
      <c r="AK4884" s="112">
        <f>'Demand Input MP'!K2444</f>
        <v>0</v>
      </c>
      <c r="AL4884" s="112">
        <f>'Demand Input MP'!L2444</f>
        <v>0</v>
      </c>
      <c r="AM4884" s="112">
        <f>'Demand Input MP'!M2444</f>
        <v>0</v>
      </c>
      <c r="AN4884" s="112">
        <f>'Demand Input MP'!N2444</f>
        <v>0</v>
      </c>
      <c r="AQ4884" t="str">
        <f>AQ4878</f>
        <v/>
      </c>
    </row>
    <row r="4885" spans="1:43" ht="14.25" customHeight="1" x14ac:dyDescent="0.25">
      <c r="A4885" s="1"/>
      <c r="B4885" s="122"/>
      <c r="C4885" s="122"/>
      <c r="D4885" s="122"/>
      <c r="E4885" s="122"/>
      <c r="F4885" s="122"/>
      <c r="G4885" s="122"/>
      <c r="H4885" s="122"/>
      <c r="I4885" s="122"/>
      <c r="J4885" s="122"/>
      <c r="K4885" s="122"/>
      <c r="L4885" s="122"/>
      <c r="M4885" s="122"/>
      <c r="N4885" s="122"/>
      <c r="O4885" s="122"/>
      <c r="P4885" s="122"/>
      <c r="Q4885" s="122"/>
      <c r="R4885" s="122"/>
      <c r="S4885" s="122"/>
      <c r="T4885" s="122"/>
      <c r="U4885" s="122"/>
      <c r="V4885" s="124" t="s">
        <v>91</v>
      </c>
      <c r="W4885" s="125">
        <f>IFERROR(IF(SUM('Run Rate History'!E491:AD491)&gt;0,(SUMPRODUCT((B4880:AA4880&gt;=PERCENTILE(B4880:AA4880,0.1))*(B4880:AA4880&lt;=PERCENTILE(B4880:AA4880,0.9))*B4880:AA4880)+SUMPRODUCT(('Run Rate History'!E491:AD491&gt;=PERCENTILE(B4880:AA4880,0.1))*('Run Rate History'!E491:AD491&lt;=PERCENTILE(B4880:AA4880,0.9))*'Run Rate History'!E491:AD491))/(SUMPRODUCT((B4880:AA4880&gt;=PERCENTILE(B4880:AA4880,0.1))*(B4880:AA4880&lt;=PERCENTILE(B4880:AA4880,0.9))*1)+SUMPRODUCT(('Run Rate History'!E491:AD491&gt;=PERCENTILE(B4880:AA4880,0.1))*('Run Rate History'!E491:AD491&lt;=PERCENTILE(B4880:AA4880,0.9))*1)),TRIMMEAN(B4880:AA4880,0.15)),0)</f>
        <v>4.3555555555555552</v>
      </c>
      <c r="X4885" s="126" t="s">
        <v>1172</v>
      </c>
      <c r="Y4885" s="127">
        <f>SUM(B4880:AA4880)/26</f>
        <v>5.8076923076923075</v>
      </c>
      <c r="Z4885" s="128"/>
      <c r="AA4885" s="112" t="s">
        <v>1173</v>
      </c>
      <c r="AB4885" s="113">
        <f>'Demand Input MP'!B2443</f>
        <v>0</v>
      </c>
      <c r="AC4885" s="112">
        <f>'Demand Input MP'!C2443</f>
        <v>0</v>
      </c>
      <c r="AD4885" s="112">
        <f>'Demand Input MP'!D2443</f>
        <v>0</v>
      </c>
      <c r="AE4885" s="112">
        <f>'Demand Input MP'!E2443</f>
        <v>0</v>
      </c>
      <c r="AF4885" s="112">
        <f>'Demand Input MP'!F2443</f>
        <v>0</v>
      </c>
      <c r="AG4885" s="112">
        <f>'Demand Input MP'!G2443</f>
        <v>0</v>
      </c>
      <c r="AH4885" s="112">
        <f>'Demand Input MP'!H2443</f>
        <v>0</v>
      </c>
      <c r="AI4885" s="112">
        <f>'Demand Input MP'!I2443</f>
        <v>0</v>
      </c>
      <c r="AJ4885" s="112">
        <f>'Demand Input MP'!J2443</f>
        <v>0</v>
      </c>
      <c r="AK4885" s="112">
        <f>'Demand Input MP'!K2443</f>
        <v>0</v>
      </c>
      <c r="AL4885" s="112">
        <f>'Demand Input MP'!L2443</f>
        <v>0</v>
      </c>
      <c r="AM4885" s="112">
        <f>'Demand Input MP'!M2443</f>
        <v>0</v>
      </c>
      <c r="AN4885" s="112">
        <f>'Demand Input MP'!N2443</f>
        <v>0</v>
      </c>
      <c r="AQ4885" t="str">
        <f>AQ4878</f>
        <v/>
      </c>
    </row>
    <row r="4886" spans="1:43" ht="14.25" customHeight="1" x14ac:dyDescent="0.25">
      <c r="A4886" s="1"/>
      <c r="B4886" s="122"/>
      <c r="C4886" s="122"/>
      <c r="D4886" s="122"/>
      <c r="E4886" s="122"/>
      <c r="F4886" s="122"/>
      <c r="G4886" s="122"/>
      <c r="H4886" s="122"/>
      <c r="I4886" s="122"/>
      <c r="J4886" s="122"/>
      <c r="K4886" s="122"/>
      <c r="L4886" s="122"/>
      <c r="M4886" s="122"/>
      <c r="N4886" s="122"/>
      <c r="O4886" s="122"/>
      <c r="P4886" s="122"/>
      <c r="Q4886" s="122"/>
      <c r="R4886" s="122"/>
      <c r="S4886" s="122"/>
      <c r="T4886" s="122"/>
      <c r="U4886" s="122"/>
      <c r="V4886" s="124" t="s">
        <v>94</v>
      </c>
      <c r="W4886" s="125">
        <f>IFERROR((1*MIN(MAX(X4880,0.5*IF(SUM('Run Rate History'!E491:AD491)&gt;0,(MEDIAN(IF(B4880:AA4880&gt;0,B4880:AA4880))+MEDIAN(IF('Run Rate History'!E491:AD491&gt;0,'Run Rate History'!E491:AD491)))/2,MEDIAN(IF(B4880:AA4880&gt;0,B4880:AA4880)))),2*IF(SUM('Run Rate History'!E491:AD491)&gt;0,(MEDIAN(IF(B4880:AA4880&gt;0,B4880:AA4880))+MEDIAN(IF('Run Rate History'!E491:AD491&gt;0,'Run Rate History'!E491:AD491)))/2,MEDIAN(IF(B4880:AA4880&gt;0,B4880:AA4880))))+2*MIN(MAX(Y4880,0.5*IF(SUM('Run Rate History'!E491:AD491)&gt;0,(MEDIAN(IF(B4880:AA4880&gt;0,B4880:AA4880))+MEDIAN(IF('Run Rate History'!E491:AD491&gt;0,'Run Rate History'!E491:AD491)))/2,MEDIAN(IF(B4880:AA4880&gt;0,B4880:AA4880)))),2*IF(SUM('Run Rate History'!E491:AD491)&gt;0,(MEDIAN(IF(B4880:AA4880&gt;0,B4880:AA4880))+MEDIAN(IF('Run Rate History'!E491:AD491&gt;0,'Run Rate History'!E491:AD491)))/2,MEDIAN(IF(B4880:AA4880&gt;0,B4880:AA4880))))+3*MIN(MAX(Z4880,0.5*IF(SUM('Run Rate History'!E491:AD491)&gt;0,(MEDIAN(IF(B4880:AA4880&gt;0,B4880:AA4880))+MEDIAN(IF('Run Rate History'!E491:AD491&gt;0,'Run Rate History'!E491:AD491)))/2,MEDIAN(IF(B4880:AA4880&gt;0,B4880:AA4880)))),2*IF(SUM('Run Rate History'!E491:AD491)&gt;0,(MEDIAN(IF(B4880:AA4880&gt;0,B4880:AA4880))+MEDIAN(IF('Run Rate History'!E491:AD491&gt;0,'Run Rate History'!E491:AD491)))/2,MEDIAN(IF(B4880:AA4880&gt;0,B4880:AA4880))))+4*MIN(MAX(AA4880,0.5*IF(SUM('Run Rate History'!E491:AD491)&gt;0,(MEDIAN(IF(B4880:AA4880&gt;0,B4880:AA4880))+MEDIAN(IF('Run Rate History'!E491:AD491&gt;0,'Run Rate History'!E491:AD491)))/2,MEDIAN(IF(B4880:AA4880&gt;0,B4880:AA4880)))),2*IF(SUM('Run Rate History'!E491:AD491)&gt;0,(MEDIAN(IF(B4880:AA4880&gt;0,B4880:AA4880))+MEDIAN(IF('Run Rate History'!E491:AD491&gt;0,'Run Rate History'!E491:AD491)))/2,MEDIAN(IF(B4880:AA4880&gt;0,B4880:AA4880)))))/10,0)</f>
        <v>2.2999999999999998</v>
      </c>
      <c r="X4886" s="129" t="s">
        <v>1174</v>
      </c>
      <c r="Y4886" s="130">
        <f>IFERROR(VLOOKUP(A4878,'Stanje zaliha'!A:E,5,FALSE()),0)</f>
        <v>617</v>
      </c>
      <c r="Z4886" s="131"/>
      <c r="AA4886" s="113" t="s">
        <v>1175</v>
      </c>
      <c r="AB4886" s="118">
        <f t="shared" ref="AB4886:AN4886" si="974">SUM(AB4882:AB4885)</f>
        <v>0</v>
      </c>
      <c r="AC4886" s="118">
        <f t="shared" si="974"/>
        <v>0</v>
      </c>
      <c r="AD4886" s="118">
        <f t="shared" si="974"/>
        <v>0</v>
      </c>
      <c r="AE4886" s="118">
        <f t="shared" si="974"/>
        <v>0</v>
      </c>
      <c r="AF4886" s="118">
        <f t="shared" si="974"/>
        <v>0</v>
      </c>
      <c r="AG4886" s="118">
        <f t="shared" si="974"/>
        <v>0</v>
      </c>
      <c r="AH4886" s="118">
        <f t="shared" si="974"/>
        <v>0</v>
      </c>
      <c r="AI4886" s="118">
        <f t="shared" si="974"/>
        <v>0</v>
      </c>
      <c r="AJ4886" s="118">
        <f t="shared" si="974"/>
        <v>0</v>
      </c>
      <c r="AK4886" s="118">
        <f t="shared" si="974"/>
        <v>0</v>
      </c>
      <c r="AL4886" s="118">
        <f t="shared" si="974"/>
        <v>0</v>
      </c>
      <c r="AM4886" s="118">
        <f t="shared" si="974"/>
        <v>0</v>
      </c>
      <c r="AN4886" s="118">
        <f t="shared" si="974"/>
        <v>0</v>
      </c>
      <c r="AQ4886" t="str">
        <f>AQ4878</f>
        <v/>
      </c>
    </row>
    <row r="4887" spans="1:43" ht="14.25" customHeight="1" x14ac:dyDescent="0.25">
      <c r="A4887" s="1"/>
      <c r="B4887" s="122"/>
      <c r="C4887" s="122"/>
      <c r="D4887" s="122"/>
      <c r="E4887" s="122"/>
      <c r="F4887" s="122"/>
      <c r="G4887" s="122"/>
      <c r="H4887" s="122"/>
      <c r="I4887" s="122"/>
      <c r="J4887" s="122"/>
      <c r="K4887" s="122"/>
      <c r="L4887" s="122"/>
      <c r="M4887" s="122"/>
      <c r="N4887" s="122"/>
      <c r="O4887" s="122"/>
      <c r="P4887" s="122"/>
      <c r="Q4887" s="122"/>
      <c r="R4887" s="122"/>
      <c r="S4887" s="122"/>
      <c r="T4887" s="122"/>
      <c r="U4887" s="122"/>
      <c r="V4887" s="124" t="s">
        <v>95</v>
      </c>
      <c r="W4887" s="125">
        <f>IFERROR(0.6*W4886+0.4*W4885,0)</f>
        <v>3.1222222222222218</v>
      </c>
      <c r="X4887" s="132" t="s">
        <v>1176</v>
      </c>
      <c r="Y4887" s="133">
        <f>IFERROR(SUMIF('Popis poslanih narudžbi'!A:A,A4878,'Popis poslanih narudžbi'!C:C),0)</f>
        <v>0</v>
      </c>
      <c r="Z4887" s="131"/>
      <c r="AA4887" s="134" t="s">
        <v>1177</v>
      </c>
      <c r="AB4887" s="118">
        <f t="shared" ref="AB4887:AN4887" si="975">AB4880+AB4886</f>
        <v>4</v>
      </c>
      <c r="AC4887" s="118">
        <f t="shared" si="975"/>
        <v>4</v>
      </c>
      <c r="AD4887" s="118">
        <f t="shared" si="975"/>
        <v>4</v>
      </c>
      <c r="AE4887" s="118">
        <f t="shared" si="975"/>
        <v>4</v>
      </c>
      <c r="AF4887" s="118">
        <f t="shared" si="975"/>
        <v>5</v>
      </c>
      <c r="AG4887" s="118">
        <f t="shared" si="975"/>
        <v>4</v>
      </c>
      <c r="AH4887" s="118">
        <f t="shared" si="975"/>
        <v>4</v>
      </c>
      <c r="AI4887" s="118">
        <f t="shared" si="975"/>
        <v>4</v>
      </c>
      <c r="AJ4887" s="118">
        <f t="shared" si="975"/>
        <v>4</v>
      </c>
      <c r="AK4887" s="118">
        <f t="shared" si="975"/>
        <v>4</v>
      </c>
      <c r="AL4887" s="118">
        <f t="shared" si="975"/>
        <v>4</v>
      </c>
      <c r="AM4887" s="118">
        <f t="shared" si="975"/>
        <v>4</v>
      </c>
      <c r="AN4887" s="118">
        <f t="shared" si="975"/>
        <v>4</v>
      </c>
      <c r="AQ4887" t="str">
        <f>AQ4878</f>
        <v/>
      </c>
    </row>
    <row r="4888" spans="1:43" ht="14.25" customHeight="1" x14ac:dyDescent="0.25">
      <c r="A4888" s="107" t="str">
        <f>'Run Rate'!A492</f>
        <v>ATC06501</v>
      </c>
      <c r="B4888" s="135" t="str">
        <f>'Run Rate'!B492</f>
        <v>Bučica gumirana 2 kg</v>
      </c>
      <c r="C4888" s="135" t="str">
        <f>'Run Rate'!C492</f>
        <v>FITNESS OPREMA</v>
      </c>
      <c r="D4888" s="135" t="str">
        <f>'Run Rate'!D492</f>
        <v>03 BRONZE</v>
      </c>
      <c r="E4888" s="122"/>
      <c r="F4888" s="122"/>
      <c r="G4888" s="122"/>
      <c r="H4888" s="122"/>
      <c r="I4888" s="122"/>
      <c r="J4888" s="122"/>
      <c r="K4888" s="122"/>
      <c r="L4888" s="122"/>
      <c r="M4888" s="122"/>
      <c r="N4888" s="122"/>
      <c r="O4888" s="122"/>
      <c r="P4888" s="122"/>
      <c r="Q4888" s="122"/>
      <c r="R4888" s="122"/>
      <c r="S4888" s="122"/>
      <c r="T4888" s="122"/>
      <c r="U4888" s="122"/>
      <c r="V4888" s="122"/>
      <c r="W4888" s="122"/>
      <c r="X4888" s="122"/>
      <c r="Y4888" s="122"/>
      <c r="Z4888" s="122"/>
      <c r="AA4888" s="122"/>
      <c r="AB4888" s="122"/>
      <c r="AC4888" s="122"/>
      <c r="AD4888" s="122"/>
      <c r="AE4888" s="122"/>
      <c r="AF4888" s="122"/>
      <c r="AG4888" s="122"/>
      <c r="AH4888" s="122"/>
      <c r="AI4888" s="122"/>
      <c r="AJ4888" s="122"/>
      <c r="AK4888" s="122"/>
      <c r="AL4888" s="122"/>
      <c r="AM4888" s="122"/>
      <c r="AN4888" s="122"/>
      <c r="AQ4888" t="str">
        <f>IF(AND(OR($B$1="ALL",$B$1=C4888),OR($E$1="ALL",$E$1=D4888),OR($B$2="ALL",$B$2=A4888),OR($E$2="ALL",IFERROR(SEARCH($E$2,B4888),0)&gt;0)),"MATCH","")</f>
        <v/>
      </c>
    </row>
    <row r="4889" spans="1:43" ht="14.25" customHeight="1" x14ac:dyDescent="0.25">
      <c r="A4889" s="108" t="s">
        <v>1137</v>
      </c>
      <c r="B4889" s="136" t="s">
        <v>1138</v>
      </c>
      <c r="C4889" s="136" t="s">
        <v>1139</v>
      </c>
      <c r="D4889" s="136" t="s">
        <v>1140</v>
      </c>
      <c r="E4889" s="136" t="s">
        <v>1141</v>
      </c>
      <c r="F4889" s="136" t="s">
        <v>1142</v>
      </c>
      <c r="G4889" s="136" t="s">
        <v>1143</v>
      </c>
      <c r="H4889" s="136" t="s">
        <v>1144</v>
      </c>
      <c r="I4889" s="136" t="s">
        <v>1145</v>
      </c>
      <c r="J4889" s="136" t="s">
        <v>1146</v>
      </c>
      <c r="K4889" s="136" t="s">
        <v>1147</v>
      </c>
      <c r="L4889" s="136" t="s">
        <v>1148</v>
      </c>
      <c r="M4889" s="136" t="s">
        <v>1149</v>
      </c>
      <c r="N4889" s="136" t="s">
        <v>1150</v>
      </c>
      <c r="O4889" s="136" t="s">
        <v>1151</v>
      </c>
      <c r="P4889" s="136" t="s">
        <v>1152</v>
      </c>
      <c r="Q4889" s="136" t="s">
        <v>1153</v>
      </c>
      <c r="R4889" s="136" t="s">
        <v>1154</v>
      </c>
      <c r="S4889" s="136" t="s">
        <v>1155</v>
      </c>
      <c r="T4889" s="136" t="s">
        <v>1156</v>
      </c>
      <c r="U4889" s="136" t="s">
        <v>1157</v>
      </c>
      <c r="V4889" s="136" t="s">
        <v>1158</v>
      </c>
      <c r="W4889" s="136" t="s">
        <v>1159</v>
      </c>
      <c r="X4889" s="136" t="s">
        <v>1160</v>
      </c>
      <c r="Y4889" s="136" t="s">
        <v>1161</v>
      </c>
      <c r="Z4889" s="136" t="s">
        <v>1162</v>
      </c>
      <c r="AA4889" s="136" t="s">
        <v>1163</v>
      </c>
      <c r="AB4889" s="137" t="s">
        <v>156</v>
      </c>
      <c r="AC4889" s="137" t="s">
        <v>157</v>
      </c>
      <c r="AD4889" s="137" t="s">
        <v>158</v>
      </c>
      <c r="AE4889" s="137" t="s">
        <v>139</v>
      </c>
      <c r="AF4889" s="138" t="s">
        <v>140</v>
      </c>
      <c r="AG4889" s="138" t="s">
        <v>141</v>
      </c>
      <c r="AH4889" s="138" t="s">
        <v>142</v>
      </c>
      <c r="AI4889" s="138" t="s">
        <v>143</v>
      </c>
      <c r="AJ4889" s="139" t="s">
        <v>144</v>
      </c>
      <c r="AK4889" s="139" t="s">
        <v>145</v>
      </c>
      <c r="AL4889" s="139" t="s">
        <v>146</v>
      </c>
      <c r="AM4889" s="140" t="s">
        <v>147</v>
      </c>
      <c r="AN4889" s="140" t="s">
        <v>148</v>
      </c>
      <c r="AQ4889" t="str">
        <f>AQ4888</f>
        <v/>
      </c>
    </row>
    <row r="4890" spans="1:43" ht="14.25" customHeight="1" x14ac:dyDescent="0.25">
      <c r="A4890" s="99" t="s">
        <v>1164</v>
      </c>
      <c r="B4890" s="112">
        <f>'Run Rate'!E492</f>
        <v>3</v>
      </c>
      <c r="C4890" s="112">
        <f>'Run Rate'!F492</f>
        <v>0</v>
      </c>
      <c r="D4890" s="112">
        <f>'Run Rate'!G492</f>
        <v>0</v>
      </c>
      <c r="E4890" s="112">
        <f>'Run Rate'!H492</f>
        <v>0</v>
      </c>
      <c r="F4890" s="112">
        <f>'Run Rate'!I492</f>
        <v>0</v>
      </c>
      <c r="G4890" s="112">
        <f>'Run Rate'!J492</f>
        <v>10</v>
      </c>
      <c r="H4890" s="112">
        <f>'Run Rate'!K492</f>
        <v>22</v>
      </c>
      <c r="I4890" s="112">
        <f>'Run Rate'!L492</f>
        <v>73</v>
      </c>
      <c r="J4890" s="112">
        <f>'Run Rate'!M492</f>
        <v>98</v>
      </c>
      <c r="K4890" s="112">
        <f>'Run Rate'!N492</f>
        <v>33</v>
      </c>
      <c r="L4890" s="112">
        <f>'Run Rate'!O492</f>
        <v>26</v>
      </c>
      <c r="M4890" s="112">
        <f>'Run Rate'!P492</f>
        <v>21</v>
      </c>
      <c r="N4890" s="112">
        <f>'Run Rate'!Q492</f>
        <v>23</v>
      </c>
      <c r="O4890" s="112">
        <f>'Run Rate'!R492</f>
        <v>12</v>
      </c>
      <c r="P4890" s="112">
        <f>'Run Rate'!S492</f>
        <v>5</v>
      </c>
      <c r="Q4890" s="112">
        <f>'Run Rate'!T492</f>
        <v>10</v>
      </c>
      <c r="R4890" s="112">
        <f>'Run Rate'!U492</f>
        <v>6</v>
      </c>
      <c r="S4890" s="112">
        <f>'Run Rate'!V492</f>
        <v>9</v>
      </c>
      <c r="T4890" s="112">
        <f>'Run Rate'!W492</f>
        <v>6</v>
      </c>
      <c r="U4890" s="112">
        <f>'Run Rate'!X492</f>
        <v>5</v>
      </c>
      <c r="V4890" s="112">
        <f>'Run Rate'!Y492</f>
        <v>13</v>
      </c>
      <c r="W4890" s="112">
        <f>'Run Rate'!Z492</f>
        <v>6</v>
      </c>
      <c r="X4890" s="112">
        <f>'Run Rate'!AA492</f>
        <v>3</v>
      </c>
      <c r="Y4890" s="112">
        <f>'Run Rate'!AB492</f>
        <v>0</v>
      </c>
      <c r="Z4890" s="112">
        <f>'Run Rate'!AC492</f>
        <v>0</v>
      </c>
      <c r="AA4890" s="112">
        <f>'Run Rate'!AD492</f>
        <v>6</v>
      </c>
      <c r="AB4890" s="113">
        <v>3</v>
      </c>
      <c r="AC4890" s="112">
        <v>3</v>
      </c>
      <c r="AD4890" s="112">
        <v>2</v>
      </c>
      <c r="AE4890" s="112">
        <v>2</v>
      </c>
      <c r="AF4890" s="112">
        <v>2</v>
      </c>
      <c r="AG4890" s="112">
        <v>2</v>
      </c>
      <c r="AH4890" s="112">
        <v>1</v>
      </c>
      <c r="AI4890" s="112">
        <v>1</v>
      </c>
      <c r="AJ4890" s="112">
        <v>1</v>
      </c>
      <c r="AK4890" s="112">
        <v>1</v>
      </c>
      <c r="AL4890" s="112">
        <v>1</v>
      </c>
      <c r="AM4890" s="112">
        <v>1</v>
      </c>
      <c r="AN4890" s="112">
        <v>1</v>
      </c>
      <c r="AQ4890" t="str">
        <f>AQ4888</f>
        <v/>
      </c>
    </row>
    <row r="4891" spans="1:43" ht="14.25" customHeight="1" x14ac:dyDescent="0.25">
      <c r="A4891" s="99" t="s">
        <v>1165</v>
      </c>
      <c r="B4891" s="114"/>
      <c r="C4891" s="114"/>
      <c r="D4891" s="114"/>
      <c r="E4891" s="114"/>
      <c r="F4891" s="114"/>
      <c r="G4891" s="114"/>
      <c r="H4891" s="114"/>
      <c r="I4891" s="114"/>
      <c r="J4891" s="114"/>
      <c r="K4891" s="114"/>
      <c r="L4891" s="114"/>
      <c r="M4891" s="114"/>
      <c r="N4891" s="114"/>
      <c r="O4891" s="114"/>
      <c r="P4891" s="114"/>
      <c r="Q4891" s="114"/>
      <c r="R4891" s="114"/>
      <c r="S4891" s="114"/>
      <c r="T4891" s="114"/>
      <c r="U4891" s="114"/>
      <c r="V4891" s="114"/>
      <c r="W4891" s="115"/>
      <c r="X4891" s="115"/>
      <c r="Y4891" s="115"/>
      <c r="Z4891" s="115"/>
      <c r="AA4891" s="112" t="s">
        <v>1166</v>
      </c>
      <c r="AB4891" s="113"/>
      <c r="AC4891" s="112"/>
      <c r="AD4891" s="112"/>
      <c r="AE4891" s="112"/>
      <c r="AF4891" s="112"/>
      <c r="AG4891" s="112"/>
      <c r="AH4891" s="112"/>
      <c r="AI4891" s="112"/>
      <c r="AJ4891" s="112"/>
      <c r="AK4891" s="112"/>
      <c r="AL4891" s="112"/>
      <c r="AM4891" s="112"/>
      <c r="AN4891" s="112"/>
      <c r="AQ4891" t="str">
        <f>AQ4888</f>
        <v/>
      </c>
    </row>
    <row r="4892" spans="1:43" ht="14.25" customHeight="1" x14ac:dyDescent="0.25">
      <c r="A4892" s="99" t="s">
        <v>1167</v>
      </c>
      <c r="B4892" s="114"/>
      <c r="C4892" s="114"/>
      <c r="D4892" s="114"/>
      <c r="E4892" s="114"/>
      <c r="F4892" s="114"/>
      <c r="G4892" s="114"/>
      <c r="H4892" s="114"/>
      <c r="I4892" s="114"/>
      <c r="J4892" s="114"/>
      <c r="K4892" s="114"/>
      <c r="L4892" s="114"/>
      <c r="M4892" s="114"/>
      <c r="N4892" s="114"/>
      <c r="O4892" s="114"/>
      <c r="P4892" s="114"/>
      <c r="Q4892" s="114"/>
      <c r="R4892" s="114"/>
      <c r="S4892" s="114"/>
      <c r="T4892" s="114"/>
      <c r="U4892" s="114"/>
      <c r="V4892" s="114"/>
      <c r="W4892" s="115"/>
      <c r="X4892" s="116"/>
      <c r="Y4892" s="117"/>
      <c r="Z4892" s="115"/>
      <c r="AA4892" s="112" t="s">
        <v>1168</v>
      </c>
      <c r="AB4892" s="113">
        <f>'Demand Input VP'!B2449</f>
        <v>0</v>
      </c>
      <c r="AC4892" s="112">
        <f>'Demand Input VP'!C2449</f>
        <v>0</v>
      </c>
      <c r="AD4892" s="112">
        <f>'Demand Input VP'!D2449</f>
        <v>0</v>
      </c>
      <c r="AE4892" s="112">
        <f>'Demand Input VP'!E2449</f>
        <v>0</v>
      </c>
      <c r="AF4892" s="112">
        <f>'Demand Input VP'!F2449</f>
        <v>0</v>
      </c>
      <c r="AG4892" s="112">
        <f>'Demand Input VP'!G2449</f>
        <v>0</v>
      </c>
      <c r="AH4892" s="112">
        <f>'Demand Input VP'!H2449</f>
        <v>0</v>
      </c>
      <c r="AI4892" s="112">
        <f>'Demand Input VP'!I2449</f>
        <v>0</v>
      </c>
      <c r="AJ4892" s="112">
        <f>'Demand Input VP'!J2449</f>
        <v>0</v>
      </c>
      <c r="AK4892" s="112">
        <f>'Demand Input VP'!K2449</f>
        <v>0</v>
      </c>
      <c r="AL4892" s="112">
        <f>'Demand Input VP'!L2449</f>
        <v>0</v>
      </c>
      <c r="AM4892" s="112">
        <f>'Demand Input VP'!M2449</f>
        <v>0</v>
      </c>
      <c r="AN4892" s="112">
        <f>'Demand Input VP'!N2449</f>
        <v>0</v>
      </c>
      <c r="AQ4892" t="str">
        <f>AQ4888</f>
        <v/>
      </c>
    </row>
    <row r="4893" spans="1:43" ht="14.25" customHeight="1" x14ac:dyDescent="0.25">
      <c r="A4893" s="99" t="s">
        <v>1169</v>
      </c>
      <c r="B4893" s="118"/>
      <c r="C4893" s="118"/>
      <c r="D4893" s="118"/>
      <c r="E4893" s="118"/>
      <c r="F4893" s="118"/>
      <c r="G4893" s="118"/>
      <c r="H4893" s="118"/>
      <c r="I4893" s="118"/>
      <c r="J4893" s="118"/>
      <c r="K4893" s="118"/>
      <c r="L4893" s="118"/>
      <c r="M4893" s="118"/>
      <c r="N4893" s="118"/>
      <c r="O4893" s="118"/>
      <c r="P4893" s="118"/>
      <c r="Q4893" s="118"/>
      <c r="R4893" s="118"/>
      <c r="S4893" s="118"/>
      <c r="T4893" s="118"/>
      <c r="U4893" s="118"/>
      <c r="V4893" s="118"/>
      <c r="W4893" s="115"/>
      <c r="X4893" s="116"/>
      <c r="Y4893" s="117"/>
      <c r="Z4893" s="119"/>
      <c r="AA4893" s="120" t="s">
        <v>1170</v>
      </c>
      <c r="AB4893" s="121">
        <f>'Demand Input VP'!B2448</f>
        <v>0</v>
      </c>
      <c r="AC4893" s="120">
        <f>'Demand Input VP'!C2448</f>
        <v>0</v>
      </c>
      <c r="AD4893" s="120">
        <f>'Demand Input VP'!D2448</f>
        <v>0</v>
      </c>
      <c r="AE4893" s="120">
        <f>'Demand Input VP'!E2448</f>
        <v>0</v>
      </c>
      <c r="AF4893" s="120">
        <f>'Demand Input VP'!F2448</f>
        <v>0</v>
      </c>
      <c r="AG4893" s="120">
        <f>'Demand Input VP'!G2448</f>
        <v>0</v>
      </c>
      <c r="AH4893" s="120">
        <f>'Demand Input VP'!H2448</f>
        <v>0</v>
      </c>
      <c r="AI4893" s="120">
        <f>'Demand Input VP'!I2448</f>
        <v>0</v>
      </c>
      <c r="AJ4893" s="120">
        <f>'Demand Input VP'!J2448</f>
        <v>0</v>
      </c>
      <c r="AK4893" s="120">
        <f>'Demand Input VP'!K2448</f>
        <v>0</v>
      </c>
      <c r="AL4893" s="120">
        <f>'Demand Input VP'!L2448</f>
        <v>0</v>
      </c>
      <c r="AM4893" s="120">
        <f>'Demand Input VP'!M2448</f>
        <v>0</v>
      </c>
      <c r="AN4893" s="120">
        <f>'Demand Input VP'!N2448</f>
        <v>0</v>
      </c>
      <c r="AQ4893" t="str">
        <f>AQ4888</f>
        <v/>
      </c>
    </row>
    <row r="4894" spans="1:43" ht="14.25" customHeight="1" x14ac:dyDescent="0.25">
      <c r="A4894" s="1"/>
      <c r="B4894" s="122"/>
      <c r="C4894" s="122"/>
      <c r="D4894" s="122"/>
      <c r="E4894" s="122"/>
      <c r="F4894" s="122"/>
      <c r="G4894" s="122"/>
      <c r="H4894" s="122"/>
      <c r="I4894" s="122"/>
      <c r="J4894" s="122"/>
      <c r="K4894" s="122"/>
      <c r="L4894" s="122"/>
      <c r="M4894" s="122"/>
      <c r="N4894" s="122"/>
      <c r="O4894" s="122"/>
      <c r="P4894" s="122"/>
      <c r="Q4894" s="122"/>
      <c r="R4894" s="122"/>
      <c r="S4894" s="122"/>
      <c r="T4894" s="122"/>
      <c r="U4894" s="122"/>
      <c r="V4894" s="122"/>
      <c r="W4894" s="123"/>
      <c r="X4894" s="116"/>
      <c r="Y4894" s="117"/>
      <c r="Z4894" s="123"/>
      <c r="AA4894" s="112" t="s">
        <v>1171</v>
      </c>
      <c r="AB4894" s="113">
        <f>'Demand Input MP'!B2449</f>
        <v>0</v>
      </c>
      <c r="AC4894" s="112">
        <f>'Demand Input MP'!C2449</f>
        <v>0</v>
      </c>
      <c r="AD4894" s="112">
        <f>'Demand Input MP'!D2449</f>
        <v>0</v>
      </c>
      <c r="AE4894" s="112">
        <f>'Demand Input MP'!E2449</f>
        <v>0</v>
      </c>
      <c r="AF4894" s="112">
        <f>'Demand Input MP'!F2449</f>
        <v>0</v>
      </c>
      <c r="AG4894" s="112">
        <f>'Demand Input MP'!G2449</f>
        <v>0</v>
      </c>
      <c r="AH4894" s="112">
        <f>'Demand Input MP'!H2449</f>
        <v>0</v>
      </c>
      <c r="AI4894" s="112">
        <f>'Demand Input MP'!I2449</f>
        <v>0</v>
      </c>
      <c r="AJ4894" s="112">
        <f>'Demand Input MP'!J2449</f>
        <v>0</v>
      </c>
      <c r="AK4894" s="112">
        <f>'Demand Input MP'!K2449</f>
        <v>0</v>
      </c>
      <c r="AL4894" s="112">
        <f>'Demand Input MP'!L2449</f>
        <v>0</v>
      </c>
      <c r="AM4894" s="112">
        <f>'Demand Input MP'!M2449</f>
        <v>0</v>
      </c>
      <c r="AN4894" s="112">
        <f>'Demand Input MP'!N2449</f>
        <v>0</v>
      </c>
      <c r="AQ4894" t="str">
        <f>AQ4888</f>
        <v/>
      </c>
    </row>
    <row r="4895" spans="1:43" ht="14.25" customHeight="1" x14ac:dyDescent="0.25">
      <c r="A4895" s="1"/>
      <c r="B4895" s="122"/>
      <c r="C4895" s="122"/>
      <c r="D4895" s="122"/>
      <c r="E4895" s="122"/>
      <c r="F4895" s="122"/>
      <c r="G4895" s="122"/>
      <c r="H4895" s="122"/>
      <c r="I4895" s="122"/>
      <c r="J4895" s="122"/>
      <c r="K4895" s="122"/>
      <c r="L4895" s="122"/>
      <c r="M4895" s="122"/>
      <c r="N4895" s="122"/>
      <c r="O4895" s="122"/>
      <c r="P4895" s="122"/>
      <c r="Q4895" s="122"/>
      <c r="R4895" s="122"/>
      <c r="S4895" s="122"/>
      <c r="T4895" s="122"/>
      <c r="U4895" s="122"/>
      <c r="V4895" s="124" t="s">
        <v>91</v>
      </c>
      <c r="W4895" s="125">
        <f>IFERROR(IF(SUM('Run Rate History'!E492:AD492)&gt;0,(SUMPRODUCT((B4890:AA4890&gt;=PERCENTILE(B4890:AA4890,0.1))*(B4890:AA4890&lt;=PERCENTILE(B4890:AA4890,0.9))*B4890:AA4890)+SUMPRODUCT(('Run Rate History'!E492:AD492&gt;=PERCENTILE(B4890:AA4890,0.1))*('Run Rate History'!E492:AD492&lt;=PERCENTILE(B4890:AA4890,0.9))*'Run Rate History'!E492:AD492))/(SUMPRODUCT((B4890:AA4890&gt;=PERCENTILE(B4890:AA4890,0.1))*(B4890:AA4890&lt;=PERCENTILE(B4890:AA4890,0.9))*1)+SUMPRODUCT(('Run Rate History'!E492:AD492&gt;=PERCENTILE(B4890:AA4890,0.1))*('Run Rate History'!E492:AD492&lt;=PERCENTILE(B4890:AA4890,0.9))*1)),TRIMMEAN(B4890:AA4890,0.15)),0)</f>
        <v>10.378378378378379</v>
      </c>
      <c r="X4895" s="126" t="s">
        <v>1172</v>
      </c>
      <c r="Y4895" s="127">
        <f>SUM(B4890:AA4890)/26</f>
        <v>15</v>
      </c>
      <c r="Z4895" s="128"/>
      <c r="AA4895" s="112" t="s">
        <v>1173</v>
      </c>
      <c r="AB4895" s="113">
        <f>'Demand Input MP'!B2448</f>
        <v>0</v>
      </c>
      <c r="AC4895" s="112">
        <f>'Demand Input MP'!C2448</f>
        <v>0</v>
      </c>
      <c r="AD4895" s="112">
        <f>'Demand Input MP'!D2448</f>
        <v>0</v>
      </c>
      <c r="AE4895" s="112">
        <f>'Demand Input MP'!E2448</f>
        <v>0</v>
      </c>
      <c r="AF4895" s="112">
        <f>'Demand Input MP'!F2448</f>
        <v>0</v>
      </c>
      <c r="AG4895" s="112">
        <f>'Demand Input MP'!G2448</f>
        <v>0</v>
      </c>
      <c r="AH4895" s="112">
        <f>'Demand Input MP'!H2448</f>
        <v>0</v>
      </c>
      <c r="AI4895" s="112">
        <f>'Demand Input MP'!I2448</f>
        <v>0</v>
      </c>
      <c r="AJ4895" s="112">
        <f>'Demand Input MP'!J2448</f>
        <v>0</v>
      </c>
      <c r="AK4895" s="112">
        <f>'Demand Input MP'!K2448</f>
        <v>0</v>
      </c>
      <c r="AL4895" s="112">
        <f>'Demand Input MP'!L2448</f>
        <v>0</v>
      </c>
      <c r="AM4895" s="112">
        <f>'Demand Input MP'!M2448</f>
        <v>0</v>
      </c>
      <c r="AN4895" s="112">
        <f>'Demand Input MP'!N2448</f>
        <v>0</v>
      </c>
      <c r="AQ4895" t="str">
        <f>AQ4888</f>
        <v/>
      </c>
    </row>
    <row r="4896" spans="1:43" ht="14.25" customHeight="1" x14ac:dyDescent="0.25">
      <c r="A4896" s="1"/>
      <c r="B4896" s="122"/>
      <c r="C4896" s="122"/>
      <c r="D4896" s="122"/>
      <c r="E4896" s="122"/>
      <c r="F4896" s="122"/>
      <c r="G4896" s="122"/>
      <c r="H4896" s="122"/>
      <c r="I4896" s="122"/>
      <c r="J4896" s="122"/>
      <c r="K4896" s="122"/>
      <c r="L4896" s="122"/>
      <c r="M4896" s="122"/>
      <c r="N4896" s="122"/>
      <c r="O4896" s="122"/>
      <c r="P4896" s="122"/>
      <c r="Q4896" s="122"/>
      <c r="R4896" s="122"/>
      <c r="S4896" s="122"/>
      <c r="T4896" s="122"/>
      <c r="U4896" s="122"/>
      <c r="V4896" s="124" t="s">
        <v>94</v>
      </c>
      <c r="W4896" s="125">
        <f>IFERROR((1*MIN(MAX(X4890,0.5*IF(SUM('Run Rate History'!E492:AD492)&gt;0,(MEDIAN(IF(B4890:AA4890&gt;0,B4890:AA4890))+MEDIAN(IF('Run Rate History'!E492:AD492&gt;0,'Run Rate History'!E492:AD492)))/2,MEDIAN(IF(B4890:AA4890&gt;0,B4890:AA4890)))),2*IF(SUM('Run Rate History'!E492:AD492)&gt;0,(MEDIAN(IF(B4890:AA4890&gt;0,B4890:AA4890))+MEDIAN(IF('Run Rate History'!E492:AD492&gt;0,'Run Rate History'!E492:AD492)))/2,MEDIAN(IF(B4890:AA4890&gt;0,B4890:AA4890))))+2*MIN(MAX(Y4890,0.5*IF(SUM('Run Rate History'!E492:AD492)&gt;0,(MEDIAN(IF(B4890:AA4890&gt;0,B4890:AA4890))+MEDIAN(IF('Run Rate History'!E492:AD492&gt;0,'Run Rate History'!E492:AD492)))/2,MEDIAN(IF(B4890:AA4890&gt;0,B4890:AA4890)))),2*IF(SUM('Run Rate History'!E492:AD492)&gt;0,(MEDIAN(IF(B4890:AA4890&gt;0,B4890:AA4890))+MEDIAN(IF('Run Rate History'!E492:AD492&gt;0,'Run Rate History'!E492:AD492)))/2,MEDIAN(IF(B4890:AA4890&gt;0,B4890:AA4890))))+3*MIN(MAX(Z4890,0.5*IF(SUM('Run Rate History'!E492:AD492)&gt;0,(MEDIAN(IF(B4890:AA4890&gt;0,B4890:AA4890))+MEDIAN(IF('Run Rate History'!E492:AD492&gt;0,'Run Rate History'!E492:AD492)))/2,MEDIAN(IF(B4890:AA4890&gt;0,B4890:AA4890)))),2*IF(SUM('Run Rate History'!E492:AD492)&gt;0,(MEDIAN(IF(B4890:AA4890&gt;0,B4890:AA4890))+MEDIAN(IF('Run Rate History'!E492:AD492&gt;0,'Run Rate History'!E492:AD492)))/2,MEDIAN(IF(B4890:AA4890&gt;0,B4890:AA4890))))+4*MIN(MAX(AA4890,0.5*IF(SUM('Run Rate History'!E492:AD492)&gt;0,(MEDIAN(IF(B4890:AA4890&gt;0,B4890:AA4890))+MEDIAN(IF('Run Rate History'!E492:AD492&gt;0,'Run Rate History'!E492:AD492)))/2,MEDIAN(IF(B4890:AA4890&gt;0,B4890:AA4890)))),2*IF(SUM('Run Rate History'!E492:AD492)&gt;0,(MEDIAN(IF(B4890:AA4890&gt;0,B4890:AA4890))+MEDIAN(IF('Run Rate History'!E492:AD492&gt;0,'Run Rate History'!E492:AD492)))/2,MEDIAN(IF(B4890:AA4890&gt;0,B4890:AA4890)))))/10,0)</f>
        <v>8.625</v>
      </c>
      <c r="X4896" s="129" t="s">
        <v>1174</v>
      </c>
      <c r="Y4896" s="130">
        <f>IFERROR(VLOOKUP(A4888,'Stanje zaliha'!A:E,5,FALSE()),0)</f>
        <v>0</v>
      </c>
      <c r="Z4896" s="131"/>
      <c r="AA4896" s="113" t="s">
        <v>1175</v>
      </c>
      <c r="AB4896" s="118">
        <f t="shared" ref="AB4896:AN4896" si="976">SUM(AB4892:AB4895)</f>
        <v>0</v>
      </c>
      <c r="AC4896" s="118">
        <f t="shared" si="976"/>
        <v>0</v>
      </c>
      <c r="AD4896" s="118">
        <f t="shared" si="976"/>
        <v>0</v>
      </c>
      <c r="AE4896" s="118">
        <f t="shared" si="976"/>
        <v>0</v>
      </c>
      <c r="AF4896" s="118">
        <f t="shared" si="976"/>
        <v>0</v>
      </c>
      <c r="AG4896" s="118">
        <f t="shared" si="976"/>
        <v>0</v>
      </c>
      <c r="AH4896" s="118">
        <f t="shared" si="976"/>
        <v>0</v>
      </c>
      <c r="AI4896" s="118">
        <f t="shared" si="976"/>
        <v>0</v>
      </c>
      <c r="AJ4896" s="118">
        <f t="shared" si="976"/>
        <v>0</v>
      </c>
      <c r="AK4896" s="118">
        <f t="shared" si="976"/>
        <v>0</v>
      </c>
      <c r="AL4896" s="118">
        <f t="shared" si="976"/>
        <v>0</v>
      </c>
      <c r="AM4896" s="118">
        <f t="shared" si="976"/>
        <v>0</v>
      </c>
      <c r="AN4896" s="118">
        <f t="shared" si="976"/>
        <v>0</v>
      </c>
      <c r="AQ4896" t="str">
        <f>AQ4888</f>
        <v/>
      </c>
    </row>
    <row r="4897" spans="1:43" ht="14.25" customHeight="1" x14ac:dyDescent="0.25">
      <c r="A4897" s="1"/>
      <c r="B4897" s="122"/>
      <c r="C4897" s="122"/>
      <c r="D4897" s="122"/>
      <c r="E4897" s="122"/>
      <c r="F4897" s="122"/>
      <c r="G4897" s="122"/>
      <c r="H4897" s="122"/>
      <c r="I4897" s="122"/>
      <c r="J4897" s="122"/>
      <c r="K4897" s="122"/>
      <c r="L4897" s="122"/>
      <c r="M4897" s="122"/>
      <c r="N4897" s="122"/>
      <c r="O4897" s="122"/>
      <c r="P4897" s="122"/>
      <c r="Q4897" s="122"/>
      <c r="R4897" s="122"/>
      <c r="S4897" s="122"/>
      <c r="T4897" s="122"/>
      <c r="U4897" s="122"/>
      <c r="V4897" s="124" t="s">
        <v>95</v>
      </c>
      <c r="W4897" s="125">
        <f>IFERROR(0.6*W4896+0.4*W4895,0)</f>
        <v>9.3263513513513523</v>
      </c>
      <c r="X4897" s="132" t="s">
        <v>1176</v>
      </c>
      <c r="Y4897" s="133">
        <f>IFERROR(SUMIF('Popis poslanih narudžbi'!A:A,A4888,'Popis poslanih narudžbi'!C:C),0)</f>
        <v>0</v>
      </c>
      <c r="Z4897" s="131"/>
      <c r="AA4897" s="134" t="s">
        <v>1177</v>
      </c>
      <c r="AB4897" s="118">
        <f t="shared" ref="AB4897:AN4897" si="977">AB4890+AB4896</f>
        <v>3</v>
      </c>
      <c r="AC4897" s="118">
        <f t="shared" si="977"/>
        <v>3</v>
      </c>
      <c r="AD4897" s="118">
        <f t="shared" si="977"/>
        <v>2</v>
      </c>
      <c r="AE4897" s="118">
        <f t="shared" si="977"/>
        <v>2</v>
      </c>
      <c r="AF4897" s="118">
        <f t="shared" si="977"/>
        <v>2</v>
      </c>
      <c r="AG4897" s="118">
        <f t="shared" si="977"/>
        <v>2</v>
      </c>
      <c r="AH4897" s="118">
        <f t="shared" si="977"/>
        <v>1</v>
      </c>
      <c r="AI4897" s="118">
        <f t="shared" si="977"/>
        <v>1</v>
      </c>
      <c r="AJ4897" s="118">
        <f t="shared" si="977"/>
        <v>1</v>
      </c>
      <c r="AK4897" s="118">
        <f t="shared" si="977"/>
        <v>1</v>
      </c>
      <c r="AL4897" s="118">
        <f t="shared" si="977"/>
        <v>1</v>
      </c>
      <c r="AM4897" s="118">
        <f t="shared" si="977"/>
        <v>1</v>
      </c>
      <c r="AN4897" s="118">
        <f t="shared" si="977"/>
        <v>1</v>
      </c>
      <c r="AQ4897" t="str">
        <f>AQ4888</f>
        <v/>
      </c>
    </row>
    <row r="4898" spans="1:43" ht="14.25" customHeight="1" x14ac:dyDescent="0.25">
      <c r="A4898" s="107" t="str">
        <f>'Run Rate'!A493</f>
        <v>POL12759</v>
      </c>
      <c r="B4898" s="135" t="str">
        <f>'Run Rate'!B493</f>
        <v>Polleo Cashew Butter 350g</v>
      </c>
      <c r="C4898" s="135" t="str">
        <f>'Run Rate'!C493</f>
        <v>BIO I SUPERFOODS</v>
      </c>
      <c r="D4898" s="135" t="str">
        <f>'Run Rate'!D493</f>
        <v>03 BRONZE</v>
      </c>
      <c r="E4898" s="122"/>
      <c r="F4898" s="122"/>
      <c r="G4898" s="122"/>
      <c r="H4898" s="122"/>
      <c r="I4898" s="122"/>
      <c r="J4898" s="122"/>
      <c r="K4898" s="122"/>
      <c r="L4898" s="122"/>
      <c r="M4898" s="122"/>
      <c r="N4898" s="122"/>
      <c r="O4898" s="122"/>
      <c r="P4898" s="122"/>
      <c r="Q4898" s="122"/>
      <c r="R4898" s="122"/>
      <c r="S4898" s="122"/>
      <c r="T4898" s="122"/>
      <c r="U4898" s="122"/>
      <c r="V4898" s="122"/>
      <c r="W4898" s="122"/>
      <c r="X4898" s="122"/>
      <c r="Y4898" s="122"/>
      <c r="Z4898" s="122"/>
      <c r="AA4898" s="122"/>
      <c r="AB4898" s="122"/>
      <c r="AC4898" s="122"/>
      <c r="AD4898" s="122"/>
      <c r="AE4898" s="122"/>
      <c r="AF4898" s="122"/>
      <c r="AG4898" s="122"/>
      <c r="AH4898" s="122"/>
      <c r="AI4898" s="122"/>
      <c r="AJ4898" s="122"/>
      <c r="AK4898" s="122"/>
      <c r="AL4898" s="122"/>
      <c r="AM4898" s="122"/>
      <c r="AN4898" s="122"/>
      <c r="AQ4898" t="str">
        <f>IF(AND(OR($B$1="ALL",$B$1=C4898),OR($E$1="ALL",$E$1=D4898),OR($B$2="ALL",$B$2=A4898),OR($E$2="ALL",IFERROR(SEARCH($E$2,B4898),0)&gt;0)),"MATCH","")</f>
        <v/>
      </c>
    </row>
    <row r="4899" spans="1:43" ht="14.25" customHeight="1" x14ac:dyDescent="0.25">
      <c r="A4899" s="108" t="s">
        <v>1137</v>
      </c>
      <c r="B4899" s="136" t="s">
        <v>1138</v>
      </c>
      <c r="C4899" s="136" t="s">
        <v>1139</v>
      </c>
      <c r="D4899" s="136" t="s">
        <v>1140</v>
      </c>
      <c r="E4899" s="136" t="s">
        <v>1141</v>
      </c>
      <c r="F4899" s="136" t="s">
        <v>1142</v>
      </c>
      <c r="G4899" s="136" t="s">
        <v>1143</v>
      </c>
      <c r="H4899" s="136" t="s">
        <v>1144</v>
      </c>
      <c r="I4899" s="136" t="s">
        <v>1145</v>
      </c>
      <c r="J4899" s="136" t="s">
        <v>1146</v>
      </c>
      <c r="K4899" s="136" t="s">
        <v>1147</v>
      </c>
      <c r="L4899" s="136" t="s">
        <v>1148</v>
      </c>
      <c r="M4899" s="136" t="s">
        <v>1149</v>
      </c>
      <c r="N4899" s="136" t="s">
        <v>1150</v>
      </c>
      <c r="O4899" s="136" t="s">
        <v>1151</v>
      </c>
      <c r="P4899" s="136" t="s">
        <v>1152</v>
      </c>
      <c r="Q4899" s="136" t="s">
        <v>1153</v>
      </c>
      <c r="R4899" s="136" t="s">
        <v>1154</v>
      </c>
      <c r="S4899" s="136" t="s">
        <v>1155</v>
      </c>
      <c r="T4899" s="136" t="s">
        <v>1156</v>
      </c>
      <c r="U4899" s="136" t="s">
        <v>1157</v>
      </c>
      <c r="V4899" s="136" t="s">
        <v>1158</v>
      </c>
      <c r="W4899" s="136" t="s">
        <v>1159</v>
      </c>
      <c r="X4899" s="136" t="s">
        <v>1160</v>
      </c>
      <c r="Y4899" s="136" t="s">
        <v>1161</v>
      </c>
      <c r="Z4899" s="136" t="s">
        <v>1162</v>
      </c>
      <c r="AA4899" s="136" t="s">
        <v>1163</v>
      </c>
      <c r="AB4899" s="137" t="s">
        <v>156</v>
      </c>
      <c r="AC4899" s="137" t="s">
        <v>157</v>
      </c>
      <c r="AD4899" s="137" t="s">
        <v>158</v>
      </c>
      <c r="AE4899" s="137" t="s">
        <v>139</v>
      </c>
      <c r="AF4899" s="138" t="s">
        <v>140</v>
      </c>
      <c r="AG4899" s="138" t="s">
        <v>141</v>
      </c>
      <c r="AH4899" s="138" t="s">
        <v>142</v>
      </c>
      <c r="AI4899" s="138" t="s">
        <v>143</v>
      </c>
      <c r="AJ4899" s="139" t="s">
        <v>144</v>
      </c>
      <c r="AK4899" s="139" t="s">
        <v>145</v>
      </c>
      <c r="AL4899" s="139" t="s">
        <v>146</v>
      </c>
      <c r="AM4899" s="140" t="s">
        <v>147</v>
      </c>
      <c r="AN4899" s="140" t="s">
        <v>148</v>
      </c>
      <c r="AQ4899" t="str">
        <f>AQ4898</f>
        <v/>
      </c>
    </row>
    <row r="4900" spans="1:43" ht="14.25" customHeight="1" x14ac:dyDescent="0.25">
      <c r="A4900" s="99" t="s">
        <v>1164</v>
      </c>
      <c r="B4900" s="112">
        <f>'Run Rate'!E493</f>
        <v>31</v>
      </c>
      <c r="C4900" s="112">
        <f>'Run Rate'!F493</f>
        <v>7</v>
      </c>
      <c r="D4900" s="112">
        <f>'Run Rate'!G493</f>
        <v>6</v>
      </c>
      <c r="E4900" s="112">
        <f>'Run Rate'!H493</f>
        <v>8</v>
      </c>
      <c r="F4900" s="112">
        <f>'Run Rate'!I493</f>
        <v>24</v>
      </c>
      <c r="G4900" s="112">
        <f>'Run Rate'!J493</f>
        <v>19</v>
      </c>
      <c r="H4900" s="112">
        <f>'Run Rate'!K493</f>
        <v>27</v>
      </c>
      <c r="I4900" s="112">
        <f>'Run Rate'!L493</f>
        <v>30</v>
      </c>
      <c r="J4900" s="112">
        <f>'Run Rate'!M493</f>
        <v>46</v>
      </c>
      <c r="K4900" s="112">
        <f>'Run Rate'!N493</f>
        <v>6</v>
      </c>
      <c r="L4900" s="112">
        <f>'Run Rate'!O493</f>
        <v>18</v>
      </c>
      <c r="M4900" s="112">
        <f>'Run Rate'!P493</f>
        <v>6</v>
      </c>
      <c r="N4900" s="112">
        <f>'Run Rate'!Q493</f>
        <v>12</v>
      </c>
      <c r="O4900" s="112">
        <f>'Run Rate'!R493</f>
        <v>12</v>
      </c>
      <c r="P4900" s="112">
        <f>'Run Rate'!S493</f>
        <v>0</v>
      </c>
      <c r="Q4900" s="112">
        <f>'Run Rate'!T493</f>
        <v>31</v>
      </c>
      <c r="R4900" s="112">
        <f>'Run Rate'!U493</f>
        <v>17</v>
      </c>
      <c r="S4900" s="112">
        <f>'Run Rate'!V493</f>
        <v>23</v>
      </c>
      <c r="T4900" s="112">
        <f>'Run Rate'!W493</f>
        <v>33</v>
      </c>
      <c r="U4900" s="112">
        <f>'Run Rate'!X493</f>
        <v>7</v>
      </c>
      <c r="V4900" s="112">
        <f>'Run Rate'!Y493</f>
        <v>18</v>
      </c>
      <c r="W4900" s="112">
        <f>'Run Rate'!Z493</f>
        <v>13</v>
      </c>
      <c r="X4900" s="112">
        <f>'Run Rate'!AA493</f>
        <v>25</v>
      </c>
      <c r="Y4900" s="112">
        <f>'Run Rate'!AB493</f>
        <v>21</v>
      </c>
      <c r="Z4900" s="112">
        <f>'Run Rate'!AC493</f>
        <v>22</v>
      </c>
      <c r="AA4900" s="112">
        <f>'Run Rate'!AD493</f>
        <v>13</v>
      </c>
      <c r="AB4900" s="113">
        <v>20</v>
      </c>
      <c r="AC4900" s="112">
        <v>20</v>
      </c>
      <c r="AD4900" s="112">
        <v>20</v>
      </c>
      <c r="AE4900" s="112">
        <v>20</v>
      </c>
      <c r="AF4900" s="112">
        <v>20</v>
      </c>
      <c r="AG4900" s="112">
        <v>20</v>
      </c>
      <c r="AH4900" s="112">
        <v>20</v>
      </c>
      <c r="AI4900" s="112">
        <v>20</v>
      </c>
      <c r="AJ4900" s="112">
        <v>20</v>
      </c>
      <c r="AK4900" s="112">
        <v>20</v>
      </c>
      <c r="AL4900" s="112">
        <v>20</v>
      </c>
      <c r="AM4900" s="112">
        <v>20</v>
      </c>
      <c r="AN4900" s="112">
        <v>20</v>
      </c>
      <c r="AQ4900" t="str">
        <f>AQ4898</f>
        <v/>
      </c>
    </row>
    <row r="4901" spans="1:43" ht="14.25" customHeight="1" x14ac:dyDescent="0.25">
      <c r="A4901" s="99" t="s">
        <v>1165</v>
      </c>
      <c r="B4901" s="114"/>
      <c r="C4901" s="114"/>
      <c r="D4901" s="114"/>
      <c r="E4901" s="114"/>
      <c r="F4901" s="114"/>
      <c r="G4901" s="114"/>
      <c r="H4901" s="114"/>
      <c r="I4901" s="114"/>
      <c r="J4901" s="114"/>
      <c r="K4901" s="114"/>
      <c r="L4901" s="114"/>
      <c r="M4901" s="114"/>
      <c r="N4901" s="114"/>
      <c r="O4901" s="114"/>
      <c r="P4901" s="114"/>
      <c r="Q4901" s="114"/>
      <c r="R4901" s="114"/>
      <c r="S4901" s="114"/>
      <c r="T4901" s="114"/>
      <c r="U4901" s="114"/>
      <c r="V4901" s="114"/>
      <c r="W4901" s="115"/>
      <c r="X4901" s="115"/>
      <c r="Y4901" s="115"/>
      <c r="Z4901" s="115"/>
      <c r="AA4901" s="112" t="s">
        <v>1166</v>
      </c>
      <c r="AB4901" s="113"/>
      <c r="AC4901" s="112"/>
      <c r="AD4901" s="112"/>
      <c r="AE4901" s="112"/>
      <c r="AF4901" s="112"/>
      <c r="AG4901" s="112"/>
      <c r="AH4901" s="112"/>
      <c r="AI4901" s="112"/>
      <c r="AJ4901" s="112"/>
      <c r="AK4901" s="112"/>
      <c r="AL4901" s="112"/>
      <c r="AM4901" s="112"/>
      <c r="AN4901" s="112"/>
      <c r="AQ4901" t="str">
        <f>AQ4898</f>
        <v/>
      </c>
    </row>
    <row r="4902" spans="1:43" ht="14.25" customHeight="1" x14ac:dyDescent="0.25">
      <c r="A4902" s="99" t="s">
        <v>1167</v>
      </c>
      <c r="B4902" s="114"/>
      <c r="C4902" s="114"/>
      <c r="D4902" s="114"/>
      <c r="E4902" s="114"/>
      <c r="F4902" s="114"/>
      <c r="G4902" s="114"/>
      <c r="H4902" s="114"/>
      <c r="I4902" s="114"/>
      <c r="J4902" s="114"/>
      <c r="K4902" s="114"/>
      <c r="L4902" s="114"/>
      <c r="M4902" s="114"/>
      <c r="N4902" s="114"/>
      <c r="O4902" s="114"/>
      <c r="P4902" s="114"/>
      <c r="Q4902" s="114"/>
      <c r="R4902" s="114"/>
      <c r="S4902" s="114"/>
      <c r="T4902" s="114"/>
      <c r="U4902" s="114"/>
      <c r="V4902" s="114"/>
      <c r="W4902" s="115"/>
      <c r="X4902" s="116"/>
      <c r="Y4902" s="117"/>
      <c r="Z4902" s="115"/>
      <c r="AA4902" s="112" t="s">
        <v>1168</v>
      </c>
      <c r="AB4902" s="113">
        <f>'Demand Input VP'!B2454</f>
        <v>0</v>
      </c>
      <c r="AC4902" s="112">
        <f>'Demand Input VP'!C2454</f>
        <v>0</v>
      </c>
      <c r="AD4902" s="112">
        <f>'Demand Input VP'!D2454</f>
        <v>0</v>
      </c>
      <c r="AE4902" s="112">
        <f>'Demand Input VP'!E2454</f>
        <v>0</v>
      </c>
      <c r="AF4902" s="112">
        <f>'Demand Input VP'!F2454</f>
        <v>0</v>
      </c>
      <c r="AG4902" s="112">
        <f>'Demand Input VP'!G2454</f>
        <v>0</v>
      </c>
      <c r="AH4902" s="112">
        <f>'Demand Input VP'!H2454</f>
        <v>0</v>
      </c>
      <c r="AI4902" s="112">
        <f>'Demand Input VP'!I2454</f>
        <v>0</v>
      </c>
      <c r="AJ4902" s="112">
        <f>'Demand Input VP'!J2454</f>
        <v>0</v>
      </c>
      <c r="AK4902" s="112">
        <f>'Demand Input VP'!K2454</f>
        <v>0</v>
      </c>
      <c r="AL4902" s="112">
        <f>'Demand Input VP'!L2454</f>
        <v>0</v>
      </c>
      <c r="AM4902" s="112">
        <f>'Demand Input VP'!M2454</f>
        <v>0</v>
      </c>
      <c r="AN4902" s="112">
        <f>'Demand Input VP'!N2454</f>
        <v>0</v>
      </c>
      <c r="AQ4902" t="str">
        <f>AQ4898</f>
        <v/>
      </c>
    </row>
    <row r="4903" spans="1:43" ht="14.25" customHeight="1" x14ac:dyDescent="0.25">
      <c r="A4903" s="99" t="s">
        <v>1169</v>
      </c>
      <c r="B4903" s="118"/>
      <c r="C4903" s="118"/>
      <c r="D4903" s="118"/>
      <c r="E4903" s="118"/>
      <c r="F4903" s="118"/>
      <c r="G4903" s="118"/>
      <c r="H4903" s="118"/>
      <c r="I4903" s="118"/>
      <c r="J4903" s="118"/>
      <c r="K4903" s="118"/>
      <c r="L4903" s="118"/>
      <c r="M4903" s="118"/>
      <c r="N4903" s="118"/>
      <c r="O4903" s="118"/>
      <c r="P4903" s="118"/>
      <c r="Q4903" s="118"/>
      <c r="R4903" s="118"/>
      <c r="S4903" s="118"/>
      <c r="T4903" s="118"/>
      <c r="U4903" s="118"/>
      <c r="V4903" s="118"/>
      <c r="W4903" s="115"/>
      <c r="X4903" s="116"/>
      <c r="Y4903" s="117"/>
      <c r="Z4903" s="119"/>
      <c r="AA4903" s="120" t="s">
        <v>1170</v>
      </c>
      <c r="AB4903" s="121">
        <f>'Demand Input VP'!B2453</f>
        <v>0</v>
      </c>
      <c r="AC4903" s="120">
        <f>'Demand Input VP'!C2453</f>
        <v>0</v>
      </c>
      <c r="AD4903" s="120">
        <f>'Demand Input VP'!D2453</f>
        <v>0</v>
      </c>
      <c r="AE4903" s="120">
        <f>'Demand Input VP'!E2453</f>
        <v>0</v>
      </c>
      <c r="AF4903" s="120">
        <f>'Demand Input VP'!F2453</f>
        <v>0</v>
      </c>
      <c r="AG4903" s="120">
        <f>'Demand Input VP'!G2453</f>
        <v>0</v>
      </c>
      <c r="AH4903" s="120">
        <f>'Demand Input VP'!H2453</f>
        <v>0</v>
      </c>
      <c r="AI4903" s="120">
        <f>'Demand Input VP'!I2453</f>
        <v>0</v>
      </c>
      <c r="AJ4903" s="120">
        <f>'Demand Input VP'!J2453</f>
        <v>0</v>
      </c>
      <c r="AK4903" s="120">
        <f>'Demand Input VP'!K2453</f>
        <v>0</v>
      </c>
      <c r="AL4903" s="120">
        <f>'Demand Input VP'!L2453</f>
        <v>0</v>
      </c>
      <c r="AM4903" s="120">
        <f>'Demand Input VP'!M2453</f>
        <v>0</v>
      </c>
      <c r="AN4903" s="120">
        <f>'Demand Input VP'!N2453</f>
        <v>0</v>
      </c>
      <c r="AQ4903" t="str">
        <f>AQ4898</f>
        <v/>
      </c>
    </row>
    <row r="4904" spans="1:43" ht="14.25" customHeight="1" x14ac:dyDescent="0.25">
      <c r="A4904" s="1"/>
      <c r="B4904" s="122"/>
      <c r="C4904" s="122"/>
      <c r="D4904" s="122"/>
      <c r="E4904" s="122"/>
      <c r="F4904" s="122"/>
      <c r="G4904" s="122"/>
      <c r="H4904" s="122"/>
      <c r="I4904" s="122"/>
      <c r="J4904" s="122"/>
      <c r="K4904" s="122"/>
      <c r="L4904" s="122"/>
      <c r="M4904" s="122"/>
      <c r="N4904" s="122"/>
      <c r="O4904" s="122"/>
      <c r="P4904" s="122"/>
      <c r="Q4904" s="122"/>
      <c r="R4904" s="122"/>
      <c r="S4904" s="122"/>
      <c r="T4904" s="122"/>
      <c r="U4904" s="122"/>
      <c r="V4904" s="122"/>
      <c r="W4904" s="123"/>
      <c r="X4904" s="116"/>
      <c r="Y4904" s="117"/>
      <c r="Z4904" s="123"/>
      <c r="AA4904" s="112" t="s">
        <v>1171</v>
      </c>
      <c r="AB4904" s="113">
        <f>'Demand Input MP'!B2454</f>
        <v>0</v>
      </c>
      <c r="AC4904" s="112">
        <f>'Demand Input MP'!C2454</f>
        <v>0</v>
      </c>
      <c r="AD4904" s="112">
        <f>'Demand Input MP'!D2454</f>
        <v>0</v>
      </c>
      <c r="AE4904" s="112">
        <f>'Demand Input MP'!E2454</f>
        <v>0</v>
      </c>
      <c r="AF4904" s="112">
        <f>'Demand Input MP'!F2454</f>
        <v>0</v>
      </c>
      <c r="AG4904" s="112">
        <f>'Demand Input MP'!G2454</f>
        <v>0</v>
      </c>
      <c r="AH4904" s="112">
        <f>'Demand Input MP'!H2454</f>
        <v>0</v>
      </c>
      <c r="AI4904" s="112">
        <f>'Demand Input MP'!I2454</f>
        <v>0</v>
      </c>
      <c r="AJ4904" s="112">
        <f>'Demand Input MP'!J2454</f>
        <v>0</v>
      </c>
      <c r="AK4904" s="112">
        <f>'Demand Input MP'!K2454</f>
        <v>0</v>
      </c>
      <c r="AL4904" s="112">
        <f>'Demand Input MP'!L2454</f>
        <v>0</v>
      </c>
      <c r="AM4904" s="112">
        <f>'Demand Input MP'!M2454</f>
        <v>0</v>
      </c>
      <c r="AN4904" s="112">
        <f>'Demand Input MP'!N2454</f>
        <v>0</v>
      </c>
      <c r="AQ4904" t="str">
        <f>AQ4898</f>
        <v/>
      </c>
    </row>
    <row r="4905" spans="1:43" ht="14.25" customHeight="1" x14ac:dyDescent="0.25">
      <c r="A4905" s="1"/>
      <c r="B4905" s="122"/>
      <c r="C4905" s="122"/>
      <c r="D4905" s="122"/>
      <c r="E4905" s="122"/>
      <c r="F4905" s="122"/>
      <c r="G4905" s="122"/>
      <c r="H4905" s="122"/>
      <c r="I4905" s="122"/>
      <c r="J4905" s="122"/>
      <c r="K4905" s="122"/>
      <c r="L4905" s="122"/>
      <c r="M4905" s="122"/>
      <c r="N4905" s="122"/>
      <c r="O4905" s="122"/>
      <c r="P4905" s="122"/>
      <c r="Q4905" s="122"/>
      <c r="R4905" s="122"/>
      <c r="S4905" s="122"/>
      <c r="T4905" s="122"/>
      <c r="U4905" s="122"/>
      <c r="V4905" s="124" t="s">
        <v>91</v>
      </c>
      <c r="W4905" s="125">
        <f>IFERROR(IF(SUM('Run Rate History'!E493:AD493)&gt;0,(SUMPRODUCT((B4900:AA4900&gt;=PERCENTILE(B4900:AA4900,0.1))*(B4900:AA4900&lt;=PERCENTILE(B4900:AA4900,0.9))*B4900:AA4900)+SUMPRODUCT(('Run Rate History'!E493:AD493&gt;=PERCENTILE(B4900:AA4900,0.1))*('Run Rate History'!E493:AD493&lt;=PERCENTILE(B4900:AA4900,0.9))*'Run Rate History'!E493:AD493))/(SUMPRODUCT((B4900:AA4900&gt;=PERCENTILE(B4900:AA4900,0.1))*(B4900:AA4900&lt;=PERCENTILE(B4900:AA4900,0.9))*1)+SUMPRODUCT(('Run Rate History'!E493:AD493&gt;=PERCENTILE(B4900:AA4900,0.1))*('Run Rate History'!E493:AD493&lt;=PERCENTILE(B4900:AA4900,0.9))*1)),TRIMMEAN(B4900:AA4900,0.15)),0)</f>
        <v>18.051282051282051</v>
      </c>
      <c r="X4905" s="126" t="s">
        <v>1172</v>
      </c>
      <c r="Y4905" s="127">
        <f>SUM(B4900:AA4900)/26</f>
        <v>18.26923076923077</v>
      </c>
      <c r="Z4905" s="128"/>
      <c r="AA4905" s="112" t="s">
        <v>1173</v>
      </c>
      <c r="AB4905" s="113">
        <f>'Demand Input MP'!B2453</f>
        <v>0</v>
      </c>
      <c r="AC4905" s="112">
        <f>'Demand Input MP'!C2453</f>
        <v>0</v>
      </c>
      <c r="AD4905" s="112">
        <f>'Demand Input MP'!D2453</f>
        <v>0</v>
      </c>
      <c r="AE4905" s="112">
        <f>'Demand Input MP'!E2453</f>
        <v>0</v>
      </c>
      <c r="AF4905" s="112">
        <f>'Demand Input MP'!F2453</f>
        <v>0</v>
      </c>
      <c r="AG4905" s="112">
        <f>'Demand Input MP'!G2453</f>
        <v>0</v>
      </c>
      <c r="AH4905" s="112">
        <f>'Demand Input MP'!H2453</f>
        <v>0</v>
      </c>
      <c r="AI4905" s="112">
        <f>'Demand Input MP'!I2453</f>
        <v>0</v>
      </c>
      <c r="AJ4905" s="112">
        <f>'Demand Input MP'!J2453</f>
        <v>0</v>
      </c>
      <c r="AK4905" s="112">
        <f>'Demand Input MP'!K2453</f>
        <v>0</v>
      </c>
      <c r="AL4905" s="112">
        <f>'Demand Input MP'!L2453</f>
        <v>0</v>
      </c>
      <c r="AM4905" s="112">
        <f>'Demand Input MP'!M2453</f>
        <v>0</v>
      </c>
      <c r="AN4905" s="112">
        <f>'Demand Input MP'!N2453</f>
        <v>0</v>
      </c>
      <c r="AQ4905" t="str">
        <f>AQ4898</f>
        <v/>
      </c>
    </row>
    <row r="4906" spans="1:43" ht="14.25" customHeight="1" x14ac:dyDescent="0.25">
      <c r="A4906" s="1"/>
      <c r="B4906" s="122"/>
      <c r="C4906" s="122"/>
      <c r="D4906" s="122"/>
      <c r="E4906" s="122"/>
      <c r="F4906" s="122"/>
      <c r="G4906" s="122"/>
      <c r="H4906" s="122"/>
      <c r="I4906" s="122"/>
      <c r="J4906" s="122"/>
      <c r="K4906" s="122"/>
      <c r="L4906" s="122"/>
      <c r="M4906" s="122"/>
      <c r="N4906" s="122"/>
      <c r="O4906" s="122"/>
      <c r="P4906" s="122"/>
      <c r="Q4906" s="122"/>
      <c r="R4906" s="122"/>
      <c r="S4906" s="122"/>
      <c r="T4906" s="122"/>
      <c r="U4906" s="122"/>
      <c r="V4906" s="124" t="s">
        <v>94</v>
      </c>
      <c r="W4906" s="125">
        <f>IFERROR((1*MIN(MAX(X4900,0.5*IF(SUM('Run Rate History'!E493:AD493)&gt;0,(MEDIAN(IF(B4900:AA4900&gt;0,B4900:AA4900))+MEDIAN(IF('Run Rate History'!E493:AD493&gt;0,'Run Rate History'!E493:AD493)))/2,MEDIAN(IF(B4900:AA4900&gt;0,B4900:AA4900)))),2*IF(SUM('Run Rate History'!E493:AD493)&gt;0,(MEDIAN(IF(B4900:AA4900&gt;0,B4900:AA4900))+MEDIAN(IF('Run Rate History'!E493:AD493&gt;0,'Run Rate History'!E493:AD493)))/2,MEDIAN(IF(B4900:AA4900&gt;0,B4900:AA4900))))+2*MIN(MAX(Y4900,0.5*IF(SUM('Run Rate History'!E493:AD493)&gt;0,(MEDIAN(IF(B4900:AA4900&gt;0,B4900:AA4900))+MEDIAN(IF('Run Rate History'!E493:AD493&gt;0,'Run Rate History'!E493:AD493)))/2,MEDIAN(IF(B4900:AA4900&gt;0,B4900:AA4900)))),2*IF(SUM('Run Rate History'!E493:AD493)&gt;0,(MEDIAN(IF(B4900:AA4900&gt;0,B4900:AA4900))+MEDIAN(IF('Run Rate History'!E493:AD493&gt;0,'Run Rate History'!E493:AD493)))/2,MEDIAN(IF(B4900:AA4900&gt;0,B4900:AA4900))))+3*MIN(MAX(Z4900,0.5*IF(SUM('Run Rate History'!E493:AD493)&gt;0,(MEDIAN(IF(B4900:AA4900&gt;0,B4900:AA4900))+MEDIAN(IF('Run Rate History'!E493:AD493&gt;0,'Run Rate History'!E493:AD493)))/2,MEDIAN(IF(B4900:AA4900&gt;0,B4900:AA4900)))),2*IF(SUM('Run Rate History'!E493:AD493)&gt;0,(MEDIAN(IF(B4900:AA4900&gt;0,B4900:AA4900))+MEDIAN(IF('Run Rate History'!E493:AD493&gt;0,'Run Rate History'!E493:AD493)))/2,MEDIAN(IF(B4900:AA4900&gt;0,B4900:AA4900))))+4*MIN(MAX(AA4900,0.5*IF(SUM('Run Rate History'!E493:AD493)&gt;0,(MEDIAN(IF(B4900:AA4900&gt;0,B4900:AA4900))+MEDIAN(IF('Run Rate History'!E493:AD493&gt;0,'Run Rate History'!E493:AD493)))/2,MEDIAN(IF(B4900:AA4900&gt;0,B4900:AA4900)))),2*IF(SUM('Run Rate History'!E493:AD493)&gt;0,(MEDIAN(IF(B4900:AA4900&gt;0,B4900:AA4900))+MEDIAN(IF('Run Rate History'!E493:AD493&gt;0,'Run Rate History'!E493:AD493)))/2,MEDIAN(IF(B4900:AA4900&gt;0,B4900:AA4900)))))/10,0)</f>
        <v>18.5</v>
      </c>
      <c r="X4906" s="129" t="s">
        <v>1174</v>
      </c>
      <c r="Y4906" s="130">
        <f>IFERROR(VLOOKUP(A4898,'Stanje zaliha'!A:E,5,FALSE()),0)</f>
        <v>1725</v>
      </c>
      <c r="Z4906" s="131"/>
      <c r="AA4906" s="113" t="s">
        <v>1175</v>
      </c>
      <c r="AB4906" s="118">
        <f t="shared" ref="AB4906:AN4906" si="978">SUM(AB4902:AB4905)</f>
        <v>0</v>
      </c>
      <c r="AC4906" s="118">
        <f t="shared" si="978"/>
        <v>0</v>
      </c>
      <c r="AD4906" s="118">
        <f t="shared" si="978"/>
        <v>0</v>
      </c>
      <c r="AE4906" s="118">
        <f t="shared" si="978"/>
        <v>0</v>
      </c>
      <c r="AF4906" s="118">
        <f t="shared" si="978"/>
        <v>0</v>
      </c>
      <c r="AG4906" s="118">
        <f t="shared" si="978"/>
        <v>0</v>
      </c>
      <c r="AH4906" s="118">
        <f t="shared" si="978"/>
        <v>0</v>
      </c>
      <c r="AI4906" s="118">
        <f t="shared" si="978"/>
        <v>0</v>
      </c>
      <c r="AJ4906" s="118">
        <f t="shared" si="978"/>
        <v>0</v>
      </c>
      <c r="AK4906" s="118">
        <f t="shared" si="978"/>
        <v>0</v>
      </c>
      <c r="AL4906" s="118">
        <f t="shared" si="978"/>
        <v>0</v>
      </c>
      <c r="AM4906" s="118">
        <f t="shared" si="978"/>
        <v>0</v>
      </c>
      <c r="AN4906" s="118">
        <f t="shared" si="978"/>
        <v>0</v>
      </c>
      <c r="AQ4906" t="str">
        <f>AQ4898</f>
        <v/>
      </c>
    </row>
    <row r="4907" spans="1:43" ht="14.25" customHeight="1" x14ac:dyDescent="0.25">
      <c r="A4907" s="1"/>
      <c r="B4907" s="122"/>
      <c r="C4907" s="122"/>
      <c r="D4907" s="122"/>
      <c r="E4907" s="122"/>
      <c r="F4907" s="122"/>
      <c r="G4907" s="122"/>
      <c r="H4907" s="122"/>
      <c r="I4907" s="122"/>
      <c r="J4907" s="122"/>
      <c r="K4907" s="122"/>
      <c r="L4907" s="122"/>
      <c r="M4907" s="122"/>
      <c r="N4907" s="122"/>
      <c r="O4907" s="122"/>
      <c r="P4907" s="122"/>
      <c r="Q4907" s="122"/>
      <c r="R4907" s="122"/>
      <c r="S4907" s="122"/>
      <c r="T4907" s="122"/>
      <c r="U4907" s="122"/>
      <c r="V4907" s="124" t="s">
        <v>95</v>
      </c>
      <c r="W4907" s="125">
        <f>IFERROR(0.6*W4906+0.4*W4905,0)</f>
        <v>18.320512820512821</v>
      </c>
      <c r="X4907" s="132" t="s">
        <v>1176</v>
      </c>
      <c r="Y4907" s="133">
        <f>IFERROR(SUMIF('Popis poslanih narudžbi'!A:A,A4898,'Popis poslanih narudžbi'!C:C),0)</f>
        <v>0</v>
      </c>
      <c r="Z4907" s="131"/>
      <c r="AA4907" s="134" t="s">
        <v>1177</v>
      </c>
      <c r="AB4907" s="118">
        <f t="shared" ref="AB4907:AN4907" si="979">AB4900+AB4906</f>
        <v>20</v>
      </c>
      <c r="AC4907" s="118">
        <f t="shared" si="979"/>
        <v>20</v>
      </c>
      <c r="AD4907" s="118">
        <f t="shared" si="979"/>
        <v>20</v>
      </c>
      <c r="AE4907" s="118">
        <f t="shared" si="979"/>
        <v>20</v>
      </c>
      <c r="AF4907" s="118">
        <f t="shared" si="979"/>
        <v>20</v>
      </c>
      <c r="AG4907" s="118">
        <f t="shared" si="979"/>
        <v>20</v>
      </c>
      <c r="AH4907" s="118">
        <f t="shared" si="979"/>
        <v>20</v>
      </c>
      <c r="AI4907" s="118">
        <f t="shared" si="979"/>
        <v>20</v>
      </c>
      <c r="AJ4907" s="118">
        <f t="shared" si="979"/>
        <v>20</v>
      </c>
      <c r="AK4907" s="118">
        <f t="shared" si="979"/>
        <v>20</v>
      </c>
      <c r="AL4907" s="118">
        <f t="shared" si="979"/>
        <v>20</v>
      </c>
      <c r="AM4907" s="118">
        <f t="shared" si="979"/>
        <v>20</v>
      </c>
      <c r="AN4907" s="118">
        <f t="shared" si="979"/>
        <v>20</v>
      </c>
      <c r="AQ4907" t="str">
        <f>AQ4898</f>
        <v/>
      </c>
    </row>
    <row r="4908" spans="1:43" ht="14.25" customHeight="1" x14ac:dyDescent="0.25">
      <c r="A4908" s="107" t="str">
        <f>'Run Rate'!A494</f>
        <v>ZOE12456</v>
      </c>
      <c r="B4908" s="135" t="str">
        <f>'Run Rate'!B494</f>
        <v>ZOE Whey 250g French Vanilla Macaron</v>
      </c>
      <c r="C4908" s="135" t="str">
        <f>'Run Rate'!C494</f>
        <v>PROTEINI</v>
      </c>
      <c r="D4908" s="135" t="str">
        <f>'Run Rate'!D494</f>
        <v>03 BRONZE</v>
      </c>
      <c r="E4908" s="122"/>
      <c r="F4908" s="122"/>
      <c r="G4908" s="122"/>
      <c r="H4908" s="122"/>
      <c r="I4908" s="122"/>
      <c r="J4908" s="122"/>
      <c r="K4908" s="122"/>
      <c r="L4908" s="122"/>
      <c r="M4908" s="122"/>
      <c r="N4908" s="122"/>
      <c r="O4908" s="122"/>
      <c r="P4908" s="122"/>
      <c r="Q4908" s="122"/>
      <c r="R4908" s="122"/>
      <c r="S4908" s="122"/>
      <c r="T4908" s="122"/>
      <c r="U4908" s="122"/>
      <c r="V4908" s="122"/>
      <c r="W4908" s="122"/>
      <c r="X4908" s="122"/>
      <c r="Y4908" s="122"/>
      <c r="Z4908" s="122"/>
      <c r="AA4908" s="122"/>
      <c r="AB4908" s="122"/>
      <c r="AC4908" s="122"/>
      <c r="AD4908" s="122"/>
      <c r="AE4908" s="122"/>
      <c r="AF4908" s="122"/>
      <c r="AG4908" s="122"/>
      <c r="AH4908" s="122"/>
      <c r="AI4908" s="122"/>
      <c r="AJ4908" s="122"/>
      <c r="AK4908" s="122"/>
      <c r="AL4908" s="122"/>
      <c r="AM4908" s="122"/>
      <c r="AN4908" s="122"/>
      <c r="AQ4908" t="str">
        <f>IF(AND(OR($B$1="ALL",$B$1=C4908),OR($E$1="ALL",$E$1=D4908),OR($B$2="ALL",$B$2=A4908),OR($E$2="ALL",IFERROR(SEARCH($E$2,B4908),0)&gt;0)),"MATCH","")</f>
        <v/>
      </c>
    </row>
    <row r="4909" spans="1:43" ht="14.25" customHeight="1" x14ac:dyDescent="0.25">
      <c r="A4909" s="108" t="s">
        <v>1137</v>
      </c>
      <c r="B4909" s="136" t="s">
        <v>1138</v>
      </c>
      <c r="C4909" s="136" t="s">
        <v>1139</v>
      </c>
      <c r="D4909" s="136" t="s">
        <v>1140</v>
      </c>
      <c r="E4909" s="136" t="s">
        <v>1141</v>
      </c>
      <c r="F4909" s="136" t="s">
        <v>1142</v>
      </c>
      <c r="G4909" s="136" t="s">
        <v>1143</v>
      </c>
      <c r="H4909" s="136" t="s">
        <v>1144</v>
      </c>
      <c r="I4909" s="136" t="s">
        <v>1145</v>
      </c>
      <c r="J4909" s="136" t="s">
        <v>1146</v>
      </c>
      <c r="K4909" s="136" t="s">
        <v>1147</v>
      </c>
      <c r="L4909" s="136" t="s">
        <v>1148</v>
      </c>
      <c r="M4909" s="136" t="s">
        <v>1149</v>
      </c>
      <c r="N4909" s="136" t="s">
        <v>1150</v>
      </c>
      <c r="O4909" s="136" t="s">
        <v>1151</v>
      </c>
      <c r="P4909" s="136" t="s">
        <v>1152</v>
      </c>
      <c r="Q4909" s="136" t="s">
        <v>1153</v>
      </c>
      <c r="R4909" s="136" t="s">
        <v>1154</v>
      </c>
      <c r="S4909" s="136" t="s">
        <v>1155</v>
      </c>
      <c r="T4909" s="136" t="s">
        <v>1156</v>
      </c>
      <c r="U4909" s="136" t="s">
        <v>1157</v>
      </c>
      <c r="V4909" s="136" t="s">
        <v>1158</v>
      </c>
      <c r="W4909" s="136" t="s">
        <v>1159</v>
      </c>
      <c r="X4909" s="136" t="s">
        <v>1160</v>
      </c>
      <c r="Y4909" s="136" t="s">
        <v>1161</v>
      </c>
      <c r="Z4909" s="136" t="s">
        <v>1162</v>
      </c>
      <c r="AA4909" s="136" t="s">
        <v>1163</v>
      </c>
      <c r="AB4909" s="137" t="s">
        <v>156</v>
      </c>
      <c r="AC4909" s="137" t="s">
        <v>157</v>
      </c>
      <c r="AD4909" s="137" t="s">
        <v>158</v>
      </c>
      <c r="AE4909" s="137" t="s">
        <v>139</v>
      </c>
      <c r="AF4909" s="138" t="s">
        <v>140</v>
      </c>
      <c r="AG4909" s="138" t="s">
        <v>141</v>
      </c>
      <c r="AH4909" s="138" t="s">
        <v>142</v>
      </c>
      <c r="AI4909" s="138" t="s">
        <v>143</v>
      </c>
      <c r="AJ4909" s="139" t="s">
        <v>144</v>
      </c>
      <c r="AK4909" s="139" t="s">
        <v>145</v>
      </c>
      <c r="AL4909" s="139" t="s">
        <v>146</v>
      </c>
      <c r="AM4909" s="140" t="s">
        <v>147</v>
      </c>
      <c r="AN4909" s="140" t="s">
        <v>148</v>
      </c>
      <c r="AQ4909" t="str">
        <f>AQ4908</f>
        <v/>
      </c>
    </row>
    <row r="4910" spans="1:43" ht="14.25" customHeight="1" x14ac:dyDescent="0.25">
      <c r="A4910" s="99" t="s">
        <v>1164</v>
      </c>
      <c r="B4910" s="112">
        <f>'Run Rate'!E494</f>
        <v>7</v>
      </c>
      <c r="C4910" s="112">
        <f>'Run Rate'!F494</f>
        <v>7</v>
      </c>
      <c r="D4910" s="112">
        <f>'Run Rate'!G494</f>
        <v>8</v>
      </c>
      <c r="E4910" s="112">
        <f>'Run Rate'!H494</f>
        <v>7</v>
      </c>
      <c r="F4910" s="112">
        <f>'Run Rate'!I494</f>
        <v>8</v>
      </c>
      <c r="G4910" s="112">
        <f>'Run Rate'!J494</f>
        <v>10</v>
      </c>
      <c r="H4910" s="112">
        <f>'Run Rate'!K494</f>
        <v>14</v>
      </c>
      <c r="I4910" s="112">
        <f>'Run Rate'!L494</f>
        <v>13</v>
      </c>
      <c r="J4910" s="112">
        <f>'Run Rate'!M494</f>
        <v>17</v>
      </c>
      <c r="K4910" s="112">
        <f>'Run Rate'!N494</f>
        <v>7</v>
      </c>
      <c r="L4910" s="112">
        <f>'Run Rate'!O494</f>
        <v>8</v>
      </c>
      <c r="M4910" s="112">
        <f>'Run Rate'!P494</f>
        <v>17</v>
      </c>
      <c r="N4910" s="112">
        <f>'Run Rate'!Q494</f>
        <v>8</v>
      </c>
      <c r="O4910" s="112">
        <f>'Run Rate'!R494</f>
        <v>4</v>
      </c>
      <c r="P4910" s="112">
        <f>'Run Rate'!S494</f>
        <v>3</v>
      </c>
      <c r="Q4910" s="112">
        <f>'Run Rate'!T494</f>
        <v>11</v>
      </c>
      <c r="R4910" s="112">
        <f>'Run Rate'!U494</f>
        <v>6</v>
      </c>
      <c r="S4910" s="112">
        <f>'Run Rate'!V494</f>
        <v>15</v>
      </c>
      <c r="T4910" s="112">
        <f>'Run Rate'!W494</f>
        <v>13</v>
      </c>
      <c r="U4910" s="112">
        <f>'Run Rate'!X494</f>
        <v>3</v>
      </c>
      <c r="V4910" s="112">
        <f>'Run Rate'!Y494</f>
        <v>12</v>
      </c>
      <c r="W4910" s="112">
        <f>'Run Rate'!Z494</f>
        <v>23</v>
      </c>
      <c r="X4910" s="112">
        <f>'Run Rate'!AA494</f>
        <v>171</v>
      </c>
      <c r="Y4910" s="112">
        <f>'Run Rate'!AB494</f>
        <v>39</v>
      </c>
      <c r="Z4910" s="112">
        <f>'Run Rate'!AC494</f>
        <v>31</v>
      </c>
      <c r="AA4910" s="112">
        <f>'Run Rate'!AD494</f>
        <v>12</v>
      </c>
      <c r="AB4910" s="113">
        <v>32</v>
      </c>
      <c r="AC4910" s="112">
        <v>32</v>
      </c>
      <c r="AD4910" s="112">
        <v>32</v>
      </c>
      <c r="AE4910" s="112">
        <v>32</v>
      </c>
      <c r="AF4910" s="112">
        <v>32</v>
      </c>
      <c r="AG4910" s="112">
        <v>32</v>
      </c>
      <c r="AH4910" s="112">
        <v>32</v>
      </c>
      <c r="AI4910" s="112">
        <v>32</v>
      </c>
      <c r="AJ4910" s="112">
        <v>32</v>
      </c>
      <c r="AK4910" s="112">
        <v>32</v>
      </c>
      <c r="AL4910" s="112">
        <v>32</v>
      </c>
      <c r="AM4910" s="112">
        <v>32</v>
      </c>
      <c r="AN4910" s="112">
        <v>32</v>
      </c>
      <c r="AQ4910" t="str">
        <f>AQ4908</f>
        <v/>
      </c>
    </row>
    <row r="4911" spans="1:43" ht="14.25" customHeight="1" x14ac:dyDescent="0.25">
      <c r="A4911" s="99" t="s">
        <v>1165</v>
      </c>
      <c r="B4911" s="114"/>
      <c r="C4911" s="114"/>
      <c r="D4911" s="114"/>
      <c r="E4911" s="114"/>
      <c r="F4911" s="114"/>
      <c r="G4911" s="114"/>
      <c r="H4911" s="114"/>
      <c r="I4911" s="114"/>
      <c r="J4911" s="114"/>
      <c r="K4911" s="114"/>
      <c r="L4911" s="114"/>
      <c r="M4911" s="114"/>
      <c r="N4911" s="114"/>
      <c r="O4911" s="114"/>
      <c r="P4911" s="114"/>
      <c r="Q4911" s="114"/>
      <c r="R4911" s="114"/>
      <c r="S4911" s="114"/>
      <c r="T4911" s="114"/>
      <c r="U4911" s="114"/>
      <c r="V4911" s="114"/>
      <c r="W4911" s="115"/>
      <c r="X4911" s="115"/>
      <c r="Y4911" s="115"/>
      <c r="Z4911" s="115"/>
      <c r="AA4911" s="112" t="s">
        <v>1166</v>
      </c>
      <c r="AB4911" s="113"/>
      <c r="AC4911" s="112"/>
      <c r="AD4911" s="112"/>
      <c r="AE4911" s="112"/>
      <c r="AF4911" s="112"/>
      <c r="AG4911" s="112"/>
      <c r="AH4911" s="112"/>
      <c r="AI4911" s="112"/>
      <c r="AJ4911" s="112"/>
      <c r="AK4911" s="112"/>
      <c r="AL4911" s="112"/>
      <c r="AM4911" s="112"/>
      <c r="AN4911" s="112"/>
      <c r="AQ4911" t="str">
        <f>AQ4908</f>
        <v/>
      </c>
    </row>
    <row r="4912" spans="1:43" ht="14.25" customHeight="1" x14ac:dyDescent="0.25">
      <c r="A4912" s="99" t="s">
        <v>1167</v>
      </c>
      <c r="B4912" s="114"/>
      <c r="C4912" s="114"/>
      <c r="D4912" s="114"/>
      <c r="E4912" s="114"/>
      <c r="F4912" s="114"/>
      <c r="G4912" s="114"/>
      <c r="H4912" s="114"/>
      <c r="I4912" s="114"/>
      <c r="J4912" s="114"/>
      <c r="K4912" s="114"/>
      <c r="L4912" s="114"/>
      <c r="M4912" s="114"/>
      <c r="N4912" s="114"/>
      <c r="O4912" s="114"/>
      <c r="P4912" s="114"/>
      <c r="Q4912" s="114"/>
      <c r="R4912" s="114"/>
      <c r="S4912" s="114"/>
      <c r="T4912" s="114"/>
      <c r="U4912" s="114"/>
      <c r="V4912" s="114"/>
      <c r="W4912" s="115"/>
      <c r="X4912" s="116"/>
      <c r="Y4912" s="117"/>
      <c r="Z4912" s="115"/>
      <c r="AA4912" s="112" t="s">
        <v>1168</v>
      </c>
      <c r="AB4912" s="113">
        <f>'Demand Input VP'!B2459</f>
        <v>0</v>
      </c>
      <c r="AC4912" s="112">
        <f>'Demand Input VP'!C2459</f>
        <v>0</v>
      </c>
      <c r="AD4912" s="112">
        <f>'Demand Input VP'!D2459</f>
        <v>0</v>
      </c>
      <c r="AE4912" s="112">
        <f>'Demand Input VP'!E2459</f>
        <v>0</v>
      </c>
      <c r="AF4912" s="112">
        <f>'Demand Input VP'!F2459</f>
        <v>0</v>
      </c>
      <c r="AG4912" s="112">
        <f>'Demand Input VP'!G2459</f>
        <v>0</v>
      </c>
      <c r="AH4912" s="112">
        <f>'Demand Input VP'!H2459</f>
        <v>0</v>
      </c>
      <c r="AI4912" s="112">
        <f>'Demand Input VP'!I2459</f>
        <v>0</v>
      </c>
      <c r="AJ4912" s="112">
        <f>'Demand Input VP'!J2459</f>
        <v>0</v>
      </c>
      <c r="AK4912" s="112">
        <f>'Demand Input VP'!K2459</f>
        <v>0</v>
      </c>
      <c r="AL4912" s="112">
        <f>'Demand Input VP'!L2459</f>
        <v>0</v>
      </c>
      <c r="AM4912" s="112">
        <f>'Demand Input VP'!M2459</f>
        <v>0</v>
      </c>
      <c r="AN4912" s="112">
        <f>'Demand Input VP'!N2459</f>
        <v>0</v>
      </c>
      <c r="AQ4912" t="str">
        <f>AQ4908</f>
        <v/>
      </c>
    </row>
    <row r="4913" spans="1:43" ht="14.25" customHeight="1" x14ac:dyDescent="0.25">
      <c r="A4913" s="99" t="s">
        <v>1169</v>
      </c>
      <c r="B4913" s="118"/>
      <c r="C4913" s="118"/>
      <c r="D4913" s="118"/>
      <c r="E4913" s="118"/>
      <c r="F4913" s="118"/>
      <c r="G4913" s="118"/>
      <c r="H4913" s="118"/>
      <c r="I4913" s="118"/>
      <c r="J4913" s="118"/>
      <c r="K4913" s="118"/>
      <c r="L4913" s="118"/>
      <c r="M4913" s="118"/>
      <c r="N4913" s="118"/>
      <c r="O4913" s="118"/>
      <c r="P4913" s="118"/>
      <c r="Q4913" s="118"/>
      <c r="R4913" s="118"/>
      <c r="S4913" s="118"/>
      <c r="T4913" s="118"/>
      <c r="U4913" s="118"/>
      <c r="V4913" s="118"/>
      <c r="W4913" s="115"/>
      <c r="X4913" s="116"/>
      <c r="Y4913" s="117"/>
      <c r="Z4913" s="119"/>
      <c r="AA4913" s="120" t="s">
        <v>1170</v>
      </c>
      <c r="AB4913" s="121">
        <f>'Demand Input VP'!B2458</f>
        <v>0</v>
      </c>
      <c r="AC4913" s="120">
        <f>'Demand Input VP'!C2458</f>
        <v>0</v>
      </c>
      <c r="AD4913" s="120">
        <f>'Demand Input VP'!D2458</f>
        <v>0</v>
      </c>
      <c r="AE4913" s="120">
        <f>'Demand Input VP'!E2458</f>
        <v>0</v>
      </c>
      <c r="AF4913" s="120">
        <f>'Demand Input VP'!F2458</f>
        <v>0</v>
      </c>
      <c r="AG4913" s="120">
        <f>'Demand Input VP'!G2458</f>
        <v>0</v>
      </c>
      <c r="AH4913" s="120">
        <f>'Demand Input VP'!H2458</f>
        <v>0</v>
      </c>
      <c r="AI4913" s="120">
        <f>'Demand Input VP'!I2458</f>
        <v>0</v>
      </c>
      <c r="AJ4913" s="120">
        <f>'Demand Input VP'!J2458</f>
        <v>0</v>
      </c>
      <c r="AK4913" s="120">
        <f>'Demand Input VP'!K2458</f>
        <v>0</v>
      </c>
      <c r="AL4913" s="120">
        <f>'Demand Input VP'!L2458</f>
        <v>0</v>
      </c>
      <c r="AM4913" s="120">
        <f>'Demand Input VP'!M2458</f>
        <v>0</v>
      </c>
      <c r="AN4913" s="120">
        <f>'Demand Input VP'!N2458</f>
        <v>0</v>
      </c>
      <c r="AQ4913" t="str">
        <f>AQ4908</f>
        <v/>
      </c>
    </row>
    <row r="4914" spans="1:43" ht="14.25" customHeight="1" x14ac:dyDescent="0.25">
      <c r="A4914" s="1"/>
      <c r="B4914" s="122"/>
      <c r="C4914" s="122"/>
      <c r="D4914" s="122"/>
      <c r="E4914" s="122"/>
      <c r="F4914" s="122"/>
      <c r="G4914" s="122"/>
      <c r="H4914" s="122"/>
      <c r="I4914" s="122"/>
      <c r="J4914" s="122"/>
      <c r="K4914" s="122"/>
      <c r="L4914" s="122"/>
      <c r="M4914" s="122"/>
      <c r="N4914" s="122"/>
      <c r="O4914" s="122"/>
      <c r="P4914" s="122"/>
      <c r="Q4914" s="122"/>
      <c r="R4914" s="122"/>
      <c r="S4914" s="122"/>
      <c r="T4914" s="122"/>
      <c r="U4914" s="122"/>
      <c r="V4914" s="122"/>
      <c r="W4914" s="123"/>
      <c r="X4914" s="116"/>
      <c r="Y4914" s="117"/>
      <c r="Z4914" s="123"/>
      <c r="AA4914" s="112" t="s">
        <v>1171</v>
      </c>
      <c r="AB4914" s="113">
        <f>'Demand Input MP'!B2459</f>
        <v>0</v>
      </c>
      <c r="AC4914" s="112">
        <f>'Demand Input MP'!C2459</f>
        <v>0</v>
      </c>
      <c r="AD4914" s="112">
        <f>'Demand Input MP'!D2459</f>
        <v>0</v>
      </c>
      <c r="AE4914" s="112">
        <f>'Demand Input MP'!E2459</f>
        <v>0</v>
      </c>
      <c r="AF4914" s="112">
        <f>'Demand Input MP'!F2459</f>
        <v>0</v>
      </c>
      <c r="AG4914" s="112">
        <f>'Demand Input MP'!G2459</f>
        <v>0</v>
      </c>
      <c r="AH4914" s="112">
        <f>'Demand Input MP'!H2459</f>
        <v>0</v>
      </c>
      <c r="AI4914" s="112">
        <f>'Demand Input MP'!I2459</f>
        <v>0</v>
      </c>
      <c r="AJ4914" s="112">
        <f>'Demand Input MP'!J2459</f>
        <v>0</v>
      </c>
      <c r="AK4914" s="112">
        <f>'Demand Input MP'!K2459</f>
        <v>0</v>
      </c>
      <c r="AL4914" s="112">
        <f>'Demand Input MP'!L2459</f>
        <v>0</v>
      </c>
      <c r="AM4914" s="112">
        <f>'Demand Input MP'!M2459</f>
        <v>0</v>
      </c>
      <c r="AN4914" s="112">
        <f>'Demand Input MP'!N2459</f>
        <v>0</v>
      </c>
      <c r="AQ4914" t="str">
        <f>AQ4908</f>
        <v/>
      </c>
    </row>
    <row r="4915" spans="1:43" ht="14.25" customHeight="1" x14ac:dyDescent="0.25">
      <c r="A4915" s="1"/>
      <c r="B4915" s="122"/>
      <c r="C4915" s="122"/>
      <c r="D4915" s="122"/>
      <c r="E4915" s="122"/>
      <c r="F4915" s="122"/>
      <c r="G4915" s="122"/>
      <c r="H4915" s="122"/>
      <c r="I4915" s="122"/>
      <c r="J4915" s="122"/>
      <c r="K4915" s="122"/>
      <c r="L4915" s="122"/>
      <c r="M4915" s="122"/>
      <c r="N4915" s="122"/>
      <c r="O4915" s="122"/>
      <c r="P4915" s="122"/>
      <c r="Q4915" s="122"/>
      <c r="R4915" s="122"/>
      <c r="S4915" s="122"/>
      <c r="T4915" s="122"/>
      <c r="U4915" s="122"/>
      <c r="V4915" s="124" t="s">
        <v>91</v>
      </c>
      <c r="W4915" s="125">
        <f>IFERROR(IF(SUM('Run Rate History'!E494:AD494)&gt;0,(SUMPRODUCT((B4910:AA4910&gt;=PERCENTILE(B4910:AA4910,0.1))*(B4910:AA4910&lt;=PERCENTILE(B4910:AA4910,0.9))*B4910:AA4910)+SUMPRODUCT(('Run Rate History'!E494:AD494&gt;=PERCENTILE(B4910:AA4910,0.1))*('Run Rate History'!E494:AD494&lt;=PERCENTILE(B4910:AA4910,0.9))*'Run Rate History'!E494:AD494))/(SUMPRODUCT((B4910:AA4910&gt;=PERCENTILE(B4910:AA4910,0.1))*(B4910:AA4910&lt;=PERCENTILE(B4910:AA4910,0.9))*1)+SUMPRODUCT(('Run Rate History'!E494:AD494&gt;=PERCENTILE(B4910:AA4910,0.1))*('Run Rate History'!E494:AD494&lt;=PERCENTILE(B4910:AA4910,0.9))*1)),TRIMMEAN(B4910:AA4910,0.15)),0)</f>
        <v>10.909090909090908</v>
      </c>
      <c r="X4915" s="126" t="s">
        <v>1172</v>
      </c>
      <c r="Y4915" s="127">
        <f>SUM(B4910:AA4910)/26</f>
        <v>18.23076923076923</v>
      </c>
      <c r="Z4915" s="128"/>
      <c r="AA4915" s="112" t="s">
        <v>1173</v>
      </c>
      <c r="AB4915" s="113">
        <f>'Demand Input MP'!B2458</f>
        <v>0</v>
      </c>
      <c r="AC4915" s="112">
        <f>'Demand Input MP'!C2458</f>
        <v>0</v>
      </c>
      <c r="AD4915" s="112">
        <f>'Demand Input MP'!D2458</f>
        <v>0</v>
      </c>
      <c r="AE4915" s="112">
        <f>'Demand Input MP'!E2458</f>
        <v>0</v>
      </c>
      <c r="AF4915" s="112">
        <f>'Demand Input MP'!F2458</f>
        <v>0</v>
      </c>
      <c r="AG4915" s="112">
        <f>'Demand Input MP'!G2458</f>
        <v>0</v>
      </c>
      <c r="AH4915" s="112">
        <f>'Demand Input MP'!H2458</f>
        <v>0</v>
      </c>
      <c r="AI4915" s="112">
        <f>'Demand Input MP'!I2458</f>
        <v>0</v>
      </c>
      <c r="AJ4915" s="112">
        <f>'Demand Input MP'!J2458</f>
        <v>0</v>
      </c>
      <c r="AK4915" s="112">
        <f>'Demand Input MP'!K2458</f>
        <v>0</v>
      </c>
      <c r="AL4915" s="112">
        <f>'Demand Input MP'!L2458</f>
        <v>0</v>
      </c>
      <c r="AM4915" s="112">
        <f>'Demand Input MP'!M2458</f>
        <v>0</v>
      </c>
      <c r="AN4915" s="112">
        <f>'Demand Input MP'!N2458</f>
        <v>0</v>
      </c>
      <c r="AQ4915" t="str">
        <f>AQ4908</f>
        <v/>
      </c>
    </row>
    <row r="4916" spans="1:43" ht="14.25" customHeight="1" x14ac:dyDescent="0.25">
      <c r="A4916" s="1"/>
      <c r="B4916" s="122"/>
      <c r="C4916" s="122"/>
      <c r="D4916" s="122"/>
      <c r="E4916" s="122"/>
      <c r="F4916" s="122"/>
      <c r="G4916" s="122"/>
      <c r="H4916" s="122"/>
      <c r="I4916" s="122"/>
      <c r="J4916" s="122"/>
      <c r="K4916" s="122"/>
      <c r="L4916" s="122"/>
      <c r="M4916" s="122"/>
      <c r="N4916" s="122"/>
      <c r="O4916" s="122"/>
      <c r="P4916" s="122"/>
      <c r="Q4916" s="122"/>
      <c r="R4916" s="122"/>
      <c r="S4916" s="122"/>
      <c r="T4916" s="122"/>
      <c r="U4916" s="122"/>
      <c r="V4916" s="124" t="s">
        <v>94</v>
      </c>
      <c r="W4916" s="125">
        <f>IFERROR((1*MIN(MAX(X4910,0.5*IF(SUM('Run Rate History'!E494:AD494)&gt;0,(MEDIAN(IF(B4910:AA4910&gt;0,B4910:AA4910))+MEDIAN(IF('Run Rate History'!E494:AD494&gt;0,'Run Rate History'!E494:AD494)))/2,MEDIAN(IF(B4910:AA4910&gt;0,B4910:AA4910)))),2*IF(SUM('Run Rate History'!E494:AD494)&gt;0,(MEDIAN(IF(B4910:AA4910&gt;0,B4910:AA4910))+MEDIAN(IF('Run Rate History'!E494:AD494&gt;0,'Run Rate History'!E494:AD494)))/2,MEDIAN(IF(B4910:AA4910&gt;0,B4910:AA4910))))+2*MIN(MAX(Y4910,0.5*IF(SUM('Run Rate History'!E494:AD494)&gt;0,(MEDIAN(IF(B4910:AA4910&gt;0,B4910:AA4910))+MEDIAN(IF('Run Rate History'!E494:AD494&gt;0,'Run Rate History'!E494:AD494)))/2,MEDIAN(IF(B4910:AA4910&gt;0,B4910:AA4910)))),2*IF(SUM('Run Rate History'!E494:AD494)&gt;0,(MEDIAN(IF(B4910:AA4910&gt;0,B4910:AA4910))+MEDIAN(IF('Run Rate History'!E494:AD494&gt;0,'Run Rate History'!E494:AD494)))/2,MEDIAN(IF(B4910:AA4910&gt;0,B4910:AA4910))))+3*MIN(MAX(Z4910,0.5*IF(SUM('Run Rate History'!E494:AD494)&gt;0,(MEDIAN(IF(B4910:AA4910&gt;0,B4910:AA4910))+MEDIAN(IF('Run Rate History'!E494:AD494&gt;0,'Run Rate History'!E494:AD494)))/2,MEDIAN(IF(B4910:AA4910&gt;0,B4910:AA4910)))),2*IF(SUM('Run Rate History'!E494:AD494)&gt;0,(MEDIAN(IF(B4910:AA4910&gt;0,B4910:AA4910))+MEDIAN(IF('Run Rate History'!E494:AD494&gt;0,'Run Rate History'!E494:AD494)))/2,MEDIAN(IF(B4910:AA4910&gt;0,B4910:AA4910))))+4*MIN(MAX(AA4910,0.5*IF(SUM('Run Rate History'!E494:AD494)&gt;0,(MEDIAN(IF(B4910:AA4910&gt;0,B4910:AA4910))+MEDIAN(IF('Run Rate History'!E494:AD494&gt;0,'Run Rate History'!E494:AD494)))/2,MEDIAN(IF(B4910:AA4910&gt;0,B4910:AA4910)))),2*IF(SUM('Run Rate History'!E494:AD494)&gt;0,(MEDIAN(IF(B4910:AA4910&gt;0,B4910:AA4910))+MEDIAN(IF('Run Rate History'!E494:AD494&gt;0,'Run Rate History'!E494:AD494)))/2,MEDIAN(IF(B4910:AA4910&gt;0,B4910:AA4910)))))/10,0)</f>
        <v>10.5</v>
      </c>
      <c r="X4916" s="129" t="s">
        <v>1174</v>
      </c>
      <c r="Y4916" s="130">
        <f>IFERROR(VLOOKUP(A4908,'Stanje zaliha'!A:E,5,FALSE()),0)</f>
        <v>263</v>
      </c>
      <c r="Z4916" s="131"/>
      <c r="AA4916" s="113" t="s">
        <v>1175</v>
      </c>
      <c r="AB4916" s="118">
        <f t="shared" ref="AB4916:AN4916" si="980">SUM(AB4912:AB4915)</f>
        <v>0</v>
      </c>
      <c r="AC4916" s="118">
        <f t="shared" si="980"/>
        <v>0</v>
      </c>
      <c r="AD4916" s="118">
        <f t="shared" si="980"/>
        <v>0</v>
      </c>
      <c r="AE4916" s="118">
        <f t="shared" si="980"/>
        <v>0</v>
      </c>
      <c r="AF4916" s="118">
        <f t="shared" si="980"/>
        <v>0</v>
      </c>
      <c r="AG4916" s="118">
        <f t="shared" si="980"/>
        <v>0</v>
      </c>
      <c r="AH4916" s="118">
        <f t="shared" si="980"/>
        <v>0</v>
      </c>
      <c r="AI4916" s="118">
        <f t="shared" si="980"/>
        <v>0</v>
      </c>
      <c r="AJ4916" s="118">
        <f t="shared" si="980"/>
        <v>0</v>
      </c>
      <c r="AK4916" s="118">
        <f t="shared" si="980"/>
        <v>0</v>
      </c>
      <c r="AL4916" s="118">
        <f t="shared" si="980"/>
        <v>0</v>
      </c>
      <c r="AM4916" s="118">
        <f t="shared" si="980"/>
        <v>0</v>
      </c>
      <c r="AN4916" s="118">
        <f t="shared" si="980"/>
        <v>0</v>
      </c>
      <c r="AQ4916" t="str">
        <f>AQ4908</f>
        <v/>
      </c>
    </row>
    <row r="4917" spans="1:43" ht="14.25" customHeight="1" x14ac:dyDescent="0.25">
      <c r="A4917" s="1"/>
      <c r="B4917" s="122"/>
      <c r="C4917" s="122"/>
      <c r="D4917" s="122"/>
      <c r="E4917" s="122"/>
      <c r="F4917" s="122"/>
      <c r="G4917" s="122"/>
      <c r="H4917" s="122"/>
      <c r="I4917" s="122"/>
      <c r="J4917" s="122"/>
      <c r="K4917" s="122"/>
      <c r="L4917" s="122"/>
      <c r="M4917" s="122"/>
      <c r="N4917" s="122"/>
      <c r="O4917" s="122"/>
      <c r="P4917" s="122"/>
      <c r="Q4917" s="122"/>
      <c r="R4917" s="122"/>
      <c r="S4917" s="122"/>
      <c r="T4917" s="122"/>
      <c r="U4917" s="122"/>
      <c r="V4917" s="124" t="s">
        <v>95</v>
      </c>
      <c r="W4917" s="125">
        <f>IFERROR(0.6*W4916+0.4*W4915,0)</f>
        <v>10.663636363636364</v>
      </c>
      <c r="X4917" s="132" t="s">
        <v>1176</v>
      </c>
      <c r="Y4917" s="133">
        <f>IFERROR(SUMIF('Popis poslanih narudžbi'!A:A,A4908,'Popis poslanih narudžbi'!C:C),0)</f>
        <v>0</v>
      </c>
      <c r="Z4917" s="131"/>
      <c r="AA4917" s="134" t="s">
        <v>1177</v>
      </c>
      <c r="AB4917" s="118">
        <f t="shared" ref="AB4917:AN4917" si="981">AB4910+AB4916</f>
        <v>32</v>
      </c>
      <c r="AC4917" s="118">
        <f t="shared" si="981"/>
        <v>32</v>
      </c>
      <c r="AD4917" s="118">
        <f t="shared" si="981"/>
        <v>32</v>
      </c>
      <c r="AE4917" s="118">
        <f t="shared" si="981"/>
        <v>32</v>
      </c>
      <c r="AF4917" s="118">
        <f t="shared" si="981"/>
        <v>32</v>
      </c>
      <c r="AG4917" s="118">
        <f t="shared" si="981"/>
        <v>32</v>
      </c>
      <c r="AH4917" s="118">
        <f t="shared" si="981"/>
        <v>32</v>
      </c>
      <c r="AI4917" s="118">
        <f t="shared" si="981"/>
        <v>32</v>
      </c>
      <c r="AJ4917" s="118">
        <f t="shared" si="981"/>
        <v>32</v>
      </c>
      <c r="AK4917" s="118">
        <f t="shared" si="981"/>
        <v>32</v>
      </c>
      <c r="AL4917" s="118">
        <f t="shared" si="981"/>
        <v>32</v>
      </c>
      <c r="AM4917" s="118">
        <f t="shared" si="981"/>
        <v>32</v>
      </c>
      <c r="AN4917" s="118">
        <f t="shared" si="981"/>
        <v>32</v>
      </c>
      <c r="AQ4917" t="str">
        <f>AQ4908</f>
        <v/>
      </c>
    </row>
    <row r="4918" spans="1:43" ht="14.25" customHeight="1" x14ac:dyDescent="0.25">
      <c r="A4918" s="107" t="str">
        <f>'Run Rate'!A495</f>
        <v>ATC06597</v>
      </c>
      <c r="B4918" s="135" t="str">
        <f>'Run Rate'!B495</f>
        <v>Chin up bar Atleticore</v>
      </c>
      <c r="C4918" s="135" t="str">
        <f>'Run Rate'!C495</f>
        <v>FITNESS OPREMA</v>
      </c>
      <c r="D4918" s="135" t="str">
        <f>'Run Rate'!D495</f>
        <v>03 BRONZE</v>
      </c>
      <c r="E4918" s="122"/>
      <c r="F4918" s="122"/>
      <c r="G4918" s="122"/>
      <c r="H4918" s="122"/>
      <c r="I4918" s="122"/>
      <c r="J4918" s="122"/>
      <c r="K4918" s="122"/>
      <c r="L4918" s="122"/>
      <c r="M4918" s="122"/>
      <c r="N4918" s="122"/>
      <c r="O4918" s="122"/>
      <c r="P4918" s="122"/>
      <c r="Q4918" s="122"/>
      <c r="R4918" s="122"/>
      <c r="S4918" s="122"/>
      <c r="T4918" s="122"/>
      <c r="U4918" s="122"/>
      <c r="V4918" s="122"/>
      <c r="W4918" s="122"/>
      <c r="X4918" s="122"/>
      <c r="Y4918" s="122"/>
      <c r="Z4918" s="122"/>
      <c r="AA4918" s="122"/>
      <c r="AB4918" s="122"/>
      <c r="AC4918" s="122"/>
      <c r="AD4918" s="122"/>
      <c r="AE4918" s="122"/>
      <c r="AF4918" s="122"/>
      <c r="AG4918" s="122"/>
      <c r="AH4918" s="122"/>
      <c r="AI4918" s="122"/>
      <c r="AJ4918" s="122"/>
      <c r="AK4918" s="122"/>
      <c r="AL4918" s="122"/>
      <c r="AM4918" s="122"/>
      <c r="AN4918" s="122"/>
      <c r="AQ4918" t="str">
        <f>IF(AND(OR($B$1="ALL",$B$1=C4918),OR($E$1="ALL",$E$1=D4918),OR($B$2="ALL",$B$2=A4918),OR($E$2="ALL",IFERROR(SEARCH($E$2,B4918),0)&gt;0)),"MATCH","")</f>
        <v/>
      </c>
    </row>
    <row r="4919" spans="1:43" ht="14.25" customHeight="1" x14ac:dyDescent="0.25">
      <c r="A4919" s="108" t="s">
        <v>1137</v>
      </c>
      <c r="B4919" s="136" t="s">
        <v>1138</v>
      </c>
      <c r="C4919" s="136" t="s">
        <v>1139</v>
      </c>
      <c r="D4919" s="136" t="s">
        <v>1140</v>
      </c>
      <c r="E4919" s="136" t="s">
        <v>1141</v>
      </c>
      <c r="F4919" s="136" t="s">
        <v>1142</v>
      </c>
      <c r="G4919" s="136" t="s">
        <v>1143</v>
      </c>
      <c r="H4919" s="136" t="s">
        <v>1144</v>
      </c>
      <c r="I4919" s="136" t="s">
        <v>1145</v>
      </c>
      <c r="J4919" s="136" t="s">
        <v>1146</v>
      </c>
      <c r="K4919" s="136" t="s">
        <v>1147</v>
      </c>
      <c r="L4919" s="136" t="s">
        <v>1148</v>
      </c>
      <c r="M4919" s="136" t="s">
        <v>1149</v>
      </c>
      <c r="N4919" s="136" t="s">
        <v>1150</v>
      </c>
      <c r="O4919" s="136" t="s">
        <v>1151</v>
      </c>
      <c r="P4919" s="136" t="s">
        <v>1152</v>
      </c>
      <c r="Q4919" s="136" t="s">
        <v>1153</v>
      </c>
      <c r="R4919" s="136" t="s">
        <v>1154</v>
      </c>
      <c r="S4919" s="136" t="s">
        <v>1155</v>
      </c>
      <c r="T4919" s="136" t="s">
        <v>1156</v>
      </c>
      <c r="U4919" s="136" t="s">
        <v>1157</v>
      </c>
      <c r="V4919" s="136" t="s">
        <v>1158</v>
      </c>
      <c r="W4919" s="136" t="s">
        <v>1159</v>
      </c>
      <c r="X4919" s="136" t="s">
        <v>1160</v>
      </c>
      <c r="Y4919" s="136" t="s">
        <v>1161</v>
      </c>
      <c r="Z4919" s="136" t="s">
        <v>1162</v>
      </c>
      <c r="AA4919" s="136" t="s">
        <v>1163</v>
      </c>
      <c r="AB4919" s="137" t="s">
        <v>156</v>
      </c>
      <c r="AC4919" s="137" t="s">
        <v>157</v>
      </c>
      <c r="AD4919" s="137" t="s">
        <v>158</v>
      </c>
      <c r="AE4919" s="137" t="s">
        <v>139</v>
      </c>
      <c r="AF4919" s="138" t="s">
        <v>140</v>
      </c>
      <c r="AG4919" s="138" t="s">
        <v>141</v>
      </c>
      <c r="AH4919" s="138" t="s">
        <v>142</v>
      </c>
      <c r="AI4919" s="138" t="s">
        <v>143</v>
      </c>
      <c r="AJ4919" s="139" t="s">
        <v>144</v>
      </c>
      <c r="AK4919" s="139" t="s">
        <v>145</v>
      </c>
      <c r="AL4919" s="139" t="s">
        <v>146</v>
      </c>
      <c r="AM4919" s="140" t="s">
        <v>147</v>
      </c>
      <c r="AN4919" s="140" t="s">
        <v>148</v>
      </c>
      <c r="AQ4919" t="str">
        <f>AQ4918</f>
        <v/>
      </c>
    </row>
    <row r="4920" spans="1:43" ht="14.25" customHeight="1" x14ac:dyDescent="0.25">
      <c r="A4920" s="99" t="s">
        <v>1164</v>
      </c>
      <c r="B4920" s="112">
        <f>'Run Rate'!E495</f>
        <v>4</v>
      </c>
      <c r="C4920" s="112">
        <f>'Run Rate'!F495</f>
        <v>8</v>
      </c>
      <c r="D4920" s="112">
        <f>'Run Rate'!G495</f>
        <v>3</v>
      </c>
      <c r="E4920" s="112">
        <f>'Run Rate'!H495</f>
        <v>7</v>
      </c>
      <c r="F4920" s="112">
        <f>'Run Rate'!I495</f>
        <v>4</v>
      </c>
      <c r="G4920" s="112">
        <f>'Run Rate'!J495</f>
        <v>1</v>
      </c>
      <c r="H4920" s="112">
        <f>'Run Rate'!K495</f>
        <v>0</v>
      </c>
      <c r="I4920" s="112">
        <f>'Run Rate'!L495</f>
        <v>2</v>
      </c>
      <c r="J4920" s="112">
        <f>'Run Rate'!M495</f>
        <v>7</v>
      </c>
      <c r="K4920" s="112">
        <f>'Run Rate'!N495</f>
        <v>3</v>
      </c>
      <c r="L4920" s="112">
        <f>'Run Rate'!O495</f>
        <v>3</v>
      </c>
      <c r="M4920" s="112">
        <f>'Run Rate'!P495</f>
        <v>5</v>
      </c>
      <c r="N4920" s="112">
        <f>'Run Rate'!Q495</f>
        <v>9</v>
      </c>
      <c r="O4920" s="112">
        <f>'Run Rate'!R495</f>
        <v>1</v>
      </c>
      <c r="P4920" s="112">
        <f>'Run Rate'!S495</f>
        <v>1</v>
      </c>
      <c r="Q4920" s="112">
        <f>'Run Rate'!T495</f>
        <v>4</v>
      </c>
      <c r="R4920" s="112">
        <f>'Run Rate'!U495</f>
        <v>5</v>
      </c>
      <c r="S4920" s="112">
        <f>'Run Rate'!V495</f>
        <v>2</v>
      </c>
      <c r="T4920" s="112">
        <f>'Run Rate'!W495</f>
        <v>1</v>
      </c>
      <c r="U4920" s="112">
        <f>'Run Rate'!X495</f>
        <v>6</v>
      </c>
      <c r="V4920" s="112">
        <f>'Run Rate'!Y495</f>
        <v>4</v>
      </c>
      <c r="W4920" s="112">
        <f>'Run Rate'!Z495</f>
        <v>1</v>
      </c>
      <c r="X4920" s="112">
        <f>'Run Rate'!AA495</f>
        <v>2</v>
      </c>
      <c r="Y4920" s="112">
        <f>'Run Rate'!AB495</f>
        <v>5</v>
      </c>
      <c r="Z4920" s="112">
        <f>'Run Rate'!AC495</f>
        <v>5</v>
      </c>
      <c r="AA4920" s="112">
        <f>'Run Rate'!AD495</f>
        <v>0</v>
      </c>
      <c r="AB4920" s="113">
        <v>4</v>
      </c>
      <c r="AC4920" s="112">
        <v>4</v>
      </c>
      <c r="AD4920" s="112">
        <v>4</v>
      </c>
      <c r="AE4920" s="112">
        <v>4</v>
      </c>
      <c r="AF4920" s="112">
        <v>4</v>
      </c>
      <c r="AG4920" s="112">
        <v>4</v>
      </c>
      <c r="AH4920" s="112">
        <v>4</v>
      </c>
      <c r="AI4920" s="112">
        <v>4</v>
      </c>
      <c r="AJ4920" s="112">
        <v>4</v>
      </c>
      <c r="AK4920" s="112">
        <v>4</v>
      </c>
      <c r="AL4920" s="112">
        <v>4</v>
      </c>
      <c r="AM4920" s="112">
        <v>3</v>
      </c>
      <c r="AN4920" s="112">
        <v>3</v>
      </c>
      <c r="AQ4920" t="str">
        <f>AQ4918</f>
        <v/>
      </c>
    </row>
    <row r="4921" spans="1:43" ht="14.25" customHeight="1" x14ac:dyDescent="0.25">
      <c r="A4921" s="99" t="s">
        <v>1165</v>
      </c>
      <c r="B4921" s="114"/>
      <c r="C4921" s="114"/>
      <c r="D4921" s="114"/>
      <c r="E4921" s="114"/>
      <c r="F4921" s="114"/>
      <c r="G4921" s="114"/>
      <c r="H4921" s="114"/>
      <c r="I4921" s="114"/>
      <c r="J4921" s="114"/>
      <c r="K4921" s="114"/>
      <c r="L4921" s="114"/>
      <c r="M4921" s="114"/>
      <c r="N4921" s="114"/>
      <c r="O4921" s="114"/>
      <c r="P4921" s="114"/>
      <c r="Q4921" s="114"/>
      <c r="R4921" s="114"/>
      <c r="S4921" s="114"/>
      <c r="T4921" s="114"/>
      <c r="U4921" s="114"/>
      <c r="V4921" s="114"/>
      <c r="W4921" s="115"/>
      <c r="X4921" s="115"/>
      <c r="Y4921" s="115"/>
      <c r="Z4921" s="115"/>
      <c r="AA4921" s="112" t="s">
        <v>1166</v>
      </c>
      <c r="AB4921" s="113"/>
      <c r="AC4921" s="112"/>
      <c r="AD4921" s="112"/>
      <c r="AE4921" s="112"/>
      <c r="AF4921" s="112"/>
      <c r="AG4921" s="112"/>
      <c r="AH4921" s="112"/>
      <c r="AI4921" s="112"/>
      <c r="AJ4921" s="112"/>
      <c r="AK4921" s="112"/>
      <c r="AL4921" s="112"/>
      <c r="AM4921" s="112"/>
      <c r="AN4921" s="112"/>
      <c r="AQ4921" t="str">
        <f>AQ4918</f>
        <v/>
      </c>
    </row>
    <row r="4922" spans="1:43" ht="14.25" customHeight="1" x14ac:dyDescent="0.25">
      <c r="A4922" s="99" t="s">
        <v>1167</v>
      </c>
      <c r="B4922" s="114"/>
      <c r="C4922" s="114"/>
      <c r="D4922" s="114"/>
      <c r="E4922" s="114"/>
      <c r="F4922" s="114"/>
      <c r="G4922" s="114"/>
      <c r="H4922" s="114"/>
      <c r="I4922" s="114"/>
      <c r="J4922" s="114"/>
      <c r="K4922" s="114"/>
      <c r="L4922" s="114"/>
      <c r="M4922" s="114"/>
      <c r="N4922" s="114"/>
      <c r="O4922" s="114"/>
      <c r="P4922" s="114"/>
      <c r="Q4922" s="114"/>
      <c r="R4922" s="114"/>
      <c r="S4922" s="114"/>
      <c r="T4922" s="114"/>
      <c r="U4922" s="114"/>
      <c r="V4922" s="114"/>
      <c r="W4922" s="115"/>
      <c r="X4922" s="116"/>
      <c r="Y4922" s="117"/>
      <c r="Z4922" s="115"/>
      <c r="AA4922" s="112" t="s">
        <v>1168</v>
      </c>
      <c r="AB4922" s="113">
        <f>'Demand Input VP'!B2464</f>
        <v>0</v>
      </c>
      <c r="AC4922" s="112">
        <f>'Demand Input VP'!C2464</f>
        <v>0</v>
      </c>
      <c r="AD4922" s="112">
        <f>'Demand Input VP'!D2464</f>
        <v>0</v>
      </c>
      <c r="AE4922" s="112">
        <f>'Demand Input VP'!E2464</f>
        <v>0</v>
      </c>
      <c r="AF4922" s="112">
        <f>'Demand Input VP'!F2464</f>
        <v>0</v>
      </c>
      <c r="AG4922" s="112">
        <f>'Demand Input VP'!G2464</f>
        <v>0</v>
      </c>
      <c r="AH4922" s="112">
        <f>'Demand Input VP'!H2464</f>
        <v>0</v>
      </c>
      <c r="AI4922" s="112">
        <f>'Demand Input VP'!I2464</f>
        <v>0</v>
      </c>
      <c r="AJ4922" s="112">
        <f>'Demand Input VP'!J2464</f>
        <v>0</v>
      </c>
      <c r="AK4922" s="112">
        <f>'Demand Input VP'!K2464</f>
        <v>0</v>
      </c>
      <c r="AL4922" s="112">
        <f>'Demand Input VP'!L2464</f>
        <v>0</v>
      </c>
      <c r="AM4922" s="112">
        <f>'Demand Input VP'!M2464</f>
        <v>0</v>
      </c>
      <c r="AN4922" s="112">
        <f>'Demand Input VP'!N2464</f>
        <v>0</v>
      </c>
      <c r="AQ4922" t="str">
        <f>AQ4918</f>
        <v/>
      </c>
    </row>
    <row r="4923" spans="1:43" ht="14.25" customHeight="1" x14ac:dyDescent="0.25">
      <c r="A4923" s="99" t="s">
        <v>1169</v>
      </c>
      <c r="B4923" s="118"/>
      <c r="C4923" s="118"/>
      <c r="D4923" s="118"/>
      <c r="E4923" s="118"/>
      <c r="F4923" s="118"/>
      <c r="G4923" s="118"/>
      <c r="H4923" s="118"/>
      <c r="I4923" s="118"/>
      <c r="J4923" s="118"/>
      <c r="K4923" s="118"/>
      <c r="L4923" s="118"/>
      <c r="M4923" s="118"/>
      <c r="N4923" s="118"/>
      <c r="O4923" s="118"/>
      <c r="P4923" s="118"/>
      <c r="Q4923" s="118"/>
      <c r="R4923" s="118"/>
      <c r="S4923" s="118"/>
      <c r="T4923" s="118"/>
      <c r="U4923" s="118"/>
      <c r="V4923" s="118"/>
      <c r="W4923" s="115"/>
      <c r="X4923" s="116"/>
      <c r="Y4923" s="117"/>
      <c r="Z4923" s="119"/>
      <c r="AA4923" s="120" t="s">
        <v>1170</v>
      </c>
      <c r="AB4923" s="121">
        <f>'Demand Input VP'!B2463</f>
        <v>0</v>
      </c>
      <c r="AC4923" s="120">
        <f>'Demand Input VP'!C2463</f>
        <v>0</v>
      </c>
      <c r="AD4923" s="120">
        <f>'Demand Input VP'!D2463</f>
        <v>0</v>
      </c>
      <c r="AE4923" s="120">
        <f>'Demand Input VP'!E2463</f>
        <v>0</v>
      </c>
      <c r="AF4923" s="120">
        <f>'Demand Input VP'!F2463</f>
        <v>0</v>
      </c>
      <c r="AG4923" s="120">
        <f>'Demand Input VP'!G2463</f>
        <v>0</v>
      </c>
      <c r="AH4923" s="120">
        <f>'Demand Input VP'!H2463</f>
        <v>0</v>
      </c>
      <c r="AI4923" s="120">
        <f>'Demand Input VP'!I2463</f>
        <v>0</v>
      </c>
      <c r="AJ4923" s="120">
        <f>'Demand Input VP'!J2463</f>
        <v>0</v>
      </c>
      <c r="AK4923" s="120">
        <f>'Demand Input VP'!K2463</f>
        <v>0</v>
      </c>
      <c r="AL4923" s="120">
        <f>'Demand Input VP'!L2463</f>
        <v>0</v>
      </c>
      <c r="AM4923" s="120">
        <f>'Demand Input VP'!M2463</f>
        <v>0</v>
      </c>
      <c r="AN4923" s="120">
        <f>'Demand Input VP'!N2463</f>
        <v>0</v>
      </c>
      <c r="AQ4923" t="str">
        <f>AQ4918</f>
        <v/>
      </c>
    </row>
    <row r="4924" spans="1:43" ht="14.25" customHeight="1" x14ac:dyDescent="0.25">
      <c r="A4924" s="1"/>
      <c r="B4924" s="122"/>
      <c r="C4924" s="122"/>
      <c r="D4924" s="122"/>
      <c r="E4924" s="122"/>
      <c r="F4924" s="122"/>
      <c r="G4924" s="122"/>
      <c r="H4924" s="122"/>
      <c r="I4924" s="122"/>
      <c r="J4924" s="122"/>
      <c r="K4924" s="122"/>
      <c r="L4924" s="122"/>
      <c r="M4924" s="122"/>
      <c r="N4924" s="122"/>
      <c r="O4924" s="122"/>
      <c r="P4924" s="122"/>
      <c r="Q4924" s="122"/>
      <c r="R4924" s="122"/>
      <c r="S4924" s="122"/>
      <c r="T4924" s="122"/>
      <c r="U4924" s="122"/>
      <c r="V4924" s="122"/>
      <c r="W4924" s="123"/>
      <c r="X4924" s="116"/>
      <c r="Y4924" s="117"/>
      <c r="Z4924" s="123"/>
      <c r="AA4924" s="112" t="s">
        <v>1171</v>
      </c>
      <c r="AB4924" s="113">
        <f>'Demand Input MP'!B2464</f>
        <v>0</v>
      </c>
      <c r="AC4924" s="112">
        <f>'Demand Input MP'!C2464</f>
        <v>0</v>
      </c>
      <c r="AD4924" s="112">
        <f>'Demand Input MP'!D2464</f>
        <v>0</v>
      </c>
      <c r="AE4924" s="112">
        <f>'Demand Input MP'!E2464</f>
        <v>0</v>
      </c>
      <c r="AF4924" s="112">
        <f>'Demand Input MP'!F2464</f>
        <v>0</v>
      </c>
      <c r="AG4924" s="112">
        <f>'Demand Input MP'!G2464</f>
        <v>0</v>
      </c>
      <c r="AH4924" s="112">
        <f>'Demand Input MP'!H2464</f>
        <v>0</v>
      </c>
      <c r="AI4924" s="112">
        <f>'Demand Input MP'!I2464</f>
        <v>0</v>
      </c>
      <c r="AJ4924" s="112">
        <f>'Demand Input MP'!J2464</f>
        <v>0</v>
      </c>
      <c r="AK4924" s="112">
        <f>'Demand Input MP'!K2464</f>
        <v>0</v>
      </c>
      <c r="AL4924" s="112">
        <f>'Demand Input MP'!L2464</f>
        <v>0</v>
      </c>
      <c r="AM4924" s="112">
        <f>'Demand Input MP'!M2464</f>
        <v>0</v>
      </c>
      <c r="AN4924" s="112">
        <f>'Demand Input MP'!N2464</f>
        <v>0</v>
      </c>
      <c r="AQ4924" t="str">
        <f>AQ4918</f>
        <v/>
      </c>
    </row>
    <row r="4925" spans="1:43" ht="14.25" customHeight="1" x14ac:dyDescent="0.25">
      <c r="A4925" s="1"/>
      <c r="B4925" s="122"/>
      <c r="C4925" s="122"/>
      <c r="D4925" s="122"/>
      <c r="E4925" s="122"/>
      <c r="F4925" s="122"/>
      <c r="G4925" s="122"/>
      <c r="H4925" s="122"/>
      <c r="I4925" s="122"/>
      <c r="J4925" s="122"/>
      <c r="K4925" s="122"/>
      <c r="L4925" s="122"/>
      <c r="M4925" s="122"/>
      <c r="N4925" s="122"/>
      <c r="O4925" s="122"/>
      <c r="P4925" s="122"/>
      <c r="Q4925" s="122"/>
      <c r="R4925" s="122"/>
      <c r="S4925" s="122"/>
      <c r="T4925" s="122"/>
      <c r="U4925" s="122"/>
      <c r="V4925" s="124" t="s">
        <v>91</v>
      </c>
      <c r="W4925" s="125">
        <f>IFERROR(IF(SUM('Run Rate History'!E495:AD495)&gt;0,(SUMPRODUCT((B4920:AA4920&gt;=PERCENTILE(B4920:AA4920,0.1))*(B4920:AA4920&lt;=PERCENTILE(B4920:AA4920,0.9))*B4920:AA4920)+SUMPRODUCT(('Run Rate History'!E495:AD495&gt;=PERCENTILE(B4920:AA4920,0.1))*('Run Rate History'!E495:AD495&lt;=PERCENTILE(B4920:AA4920,0.9))*'Run Rate History'!E495:AD495))/(SUMPRODUCT((B4920:AA4920&gt;=PERCENTILE(B4920:AA4920,0.1))*(B4920:AA4920&lt;=PERCENTILE(B4920:AA4920,0.9))*1)+SUMPRODUCT(('Run Rate History'!E495:AD495&gt;=PERCENTILE(B4920:AA4920,0.1))*('Run Rate History'!E495:AD495&lt;=PERCENTILE(B4920:AA4920,0.9))*1)),TRIMMEAN(B4920:AA4920,0.15)),0)</f>
        <v>3.4285714285714284</v>
      </c>
      <c r="X4925" s="126" t="s">
        <v>1172</v>
      </c>
      <c r="Y4925" s="127">
        <f>SUM(B4920:AA4920)/26</f>
        <v>3.5769230769230771</v>
      </c>
      <c r="Z4925" s="128"/>
      <c r="AA4925" s="112" t="s">
        <v>1173</v>
      </c>
      <c r="AB4925" s="113">
        <f>'Demand Input MP'!B2463</f>
        <v>0</v>
      </c>
      <c r="AC4925" s="112">
        <f>'Demand Input MP'!C2463</f>
        <v>0</v>
      </c>
      <c r="AD4925" s="112">
        <f>'Demand Input MP'!D2463</f>
        <v>0</v>
      </c>
      <c r="AE4925" s="112">
        <f>'Demand Input MP'!E2463</f>
        <v>0</v>
      </c>
      <c r="AF4925" s="112">
        <f>'Demand Input MP'!F2463</f>
        <v>0</v>
      </c>
      <c r="AG4925" s="112">
        <f>'Demand Input MP'!G2463</f>
        <v>0</v>
      </c>
      <c r="AH4925" s="112">
        <f>'Demand Input MP'!H2463</f>
        <v>0</v>
      </c>
      <c r="AI4925" s="112">
        <f>'Demand Input MP'!I2463</f>
        <v>0</v>
      </c>
      <c r="AJ4925" s="112">
        <f>'Demand Input MP'!J2463</f>
        <v>0</v>
      </c>
      <c r="AK4925" s="112">
        <f>'Demand Input MP'!K2463</f>
        <v>0</v>
      </c>
      <c r="AL4925" s="112">
        <f>'Demand Input MP'!L2463</f>
        <v>0</v>
      </c>
      <c r="AM4925" s="112">
        <f>'Demand Input MP'!M2463</f>
        <v>0</v>
      </c>
      <c r="AN4925" s="112">
        <f>'Demand Input MP'!N2463</f>
        <v>0</v>
      </c>
      <c r="AQ4925" t="str">
        <f>AQ4918</f>
        <v/>
      </c>
    </row>
    <row r="4926" spans="1:43" ht="14.25" customHeight="1" x14ac:dyDescent="0.25">
      <c r="A4926" s="1"/>
      <c r="B4926" s="122"/>
      <c r="C4926" s="122"/>
      <c r="D4926" s="122"/>
      <c r="E4926" s="122"/>
      <c r="F4926" s="122"/>
      <c r="G4926" s="122"/>
      <c r="H4926" s="122"/>
      <c r="I4926" s="122"/>
      <c r="J4926" s="122"/>
      <c r="K4926" s="122"/>
      <c r="L4926" s="122"/>
      <c r="M4926" s="122"/>
      <c r="N4926" s="122"/>
      <c r="O4926" s="122"/>
      <c r="P4926" s="122"/>
      <c r="Q4926" s="122"/>
      <c r="R4926" s="122"/>
      <c r="S4926" s="122"/>
      <c r="T4926" s="122"/>
      <c r="U4926" s="122"/>
      <c r="V4926" s="124" t="s">
        <v>94</v>
      </c>
      <c r="W4926" s="125">
        <f>IFERROR((1*MIN(MAX(X4920,0.5*IF(SUM('Run Rate History'!E495:AD495)&gt;0,(MEDIAN(IF(B4920:AA4920&gt;0,B4920:AA4920))+MEDIAN(IF('Run Rate History'!E495:AD495&gt;0,'Run Rate History'!E495:AD495)))/2,MEDIAN(IF(B4920:AA4920&gt;0,B4920:AA4920)))),2*IF(SUM('Run Rate History'!E495:AD495)&gt;0,(MEDIAN(IF(B4920:AA4920&gt;0,B4920:AA4920))+MEDIAN(IF('Run Rate History'!E495:AD495&gt;0,'Run Rate History'!E495:AD495)))/2,MEDIAN(IF(B4920:AA4920&gt;0,B4920:AA4920))))+2*MIN(MAX(Y4920,0.5*IF(SUM('Run Rate History'!E495:AD495)&gt;0,(MEDIAN(IF(B4920:AA4920&gt;0,B4920:AA4920))+MEDIAN(IF('Run Rate History'!E495:AD495&gt;0,'Run Rate History'!E495:AD495)))/2,MEDIAN(IF(B4920:AA4920&gt;0,B4920:AA4920)))),2*IF(SUM('Run Rate History'!E495:AD495)&gt;0,(MEDIAN(IF(B4920:AA4920&gt;0,B4920:AA4920))+MEDIAN(IF('Run Rate History'!E495:AD495&gt;0,'Run Rate History'!E495:AD495)))/2,MEDIAN(IF(B4920:AA4920&gt;0,B4920:AA4920))))+3*MIN(MAX(Z4920,0.5*IF(SUM('Run Rate History'!E495:AD495)&gt;0,(MEDIAN(IF(B4920:AA4920&gt;0,B4920:AA4920))+MEDIAN(IF('Run Rate History'!E495:AD495&gt;0,'Run Rate History'!E495:AD495)))/2,MEDIAN(IF(B4920:AA4920&gt;0,B4920:AA4920)))),2*IF(SUM('Run Rate History'!E495:AD495)&gt;0,(MEDIAN(IF(B4920:AA4920&gt;0,B4920:AA4920))+MEDIAN(IF('Run Rate History'!E495:AD495&gt;0,'Run Rate History'!E495:AD495)))/2,MEDIAN(IF(B4920:AA4920&gt;0,B4920:AA4920))))+4*MIN(MAX(AA4920,0.5*IF(SUM('Run Rate History'!E495:AD495)&gt;0,(MEDIAN(IF(B4920:AA4920&gt;0,B4920:AA4920))+MEDIAN(IF('Run Rate History'!E495:AD495&gt;0,'Run Rate History'!E495:AD495)))/2,MEDIAN(IF(B4920:AA4920&gt;0,B4920:AA4920)))),2*IF(SUM('Run Rate History'!E495:AD495)&gt;0,(MEDIAN(IF(B4920:AA4920&gt;0,B4920:AA4920))+MEDIAN(IF('Run Rate History'!E495:AD495&gt;0,'Run Rate History'!E495:AD495)))/2,MEDIAN(IF(B4920:AA4920&gt;0,B4920:AA4920)))))/10,0)</f>
        <v>3.4</v>
      </c>
      <c r="X4926" s="129" t="s">
        <v>1174</v>
      </c>
      <c r="Y4926" s="130">
        <f>IFERROR(VLOOKUP(A4918,'Stanje zaliha'!A:E,5,FALSE()),0)</f>
        <v>192</v>
      </c>
      <c r="Z4926" s="131"/>
      <c r="AA4926" s="113" t="s">
        <v>1175</v>
      </c>
      <c r="AB4926" s="118">
        <f t="shared" ref="AB4926:AN4926" si="982">SUM(AB4922:AB4925)</f>
        <v>0</v>
      </c>
      <c r="AC4926" s="118">
        <f t="shared" si="982"/>
        <v>0</v>
      </c>
      <c r="AD4926" s="118">
        <f t="shared" si="982"/>
        <v>0</v>
      </c>
      <c r="AE4926" s="118">
        <f t="shared" si="982"/>
        <v>0</v>
      </c>
      <c r="AF4926" s="118">
        <f t="shared" si="982"/>
        <v>0</v>
      </c>
      <c r="AG4926" s="118">
        <f t="shared" si="982"/>
        <v>0</v>
      </c>
      <c r="AH4926" s="118">
        <f t="shared" si="982"/>
        <v>0</v>
      </c>
      <c r="AI4926" s="118">
        <f t="shared" si="982"/>
        <v>0</v>
      </c>
      <c r="AJ4926" s="118">
        <f t="shared" si="982"/>
        <v>0</v>
      </c>
      <c r="AK4926" s="118">
        <f t="shared" si="982"/>
        <v>0</v>
      </c>
      <c r="AL4926" s="118">
        <f t="shared" si="982"/>
        <v>0</v>
      </c>
      <c r="AM4926" s="118">
        <f t="shared" si="982"/>
        <v>0</v>
      </c>
      <c r="AN4926" s="118">
        <f t="shared" si="982"/>
        <v>0</v>
      </c>
      <c r="AQ4926" t="str">
        <f>AQ4918</f>
        <v/>
      </c>
    </row>
    <row r="4927" spans="1:43" ht="14.25" customHeight="1" x14ac:dyDescent="0.25">
      <c r="A4927" s="1"/>
      <c r="B4927" s="122"/>
      <c r="C4927" s="122"/>
      <c r="D4927" s="122"/>
      <c r="E4927" s="122"/>
      <c r="F4927" s="122"/>
      <c r="G4927" s="122"/>
      <c r="H4927" s="122"/>
      <c r="I4927" s="122"/>
      <c r="J4927" s="122"/>
      <c r="K4927" s="122"/>
      <c r="L4927" s="122"/>
      <c r="M4927" s="122"/>
      <c r="N4927" s="122"/>
      <c r="O4927" s="122"/>
      <c r="P4927" s="122"/>
      <c r="Q4927" s="122"/>
      <c r="R4927" s="122"/>
      <c r="S4927" s="122"/>
      <c r="T4927" s="122"/>
      <c r="U4927" s="122"/>
      <c r="V4927" s="124" t="s">
        <v>95</v>
      </c>
      <c r="W4927" s="125">
        <f>IFERROR(0.6*W4926+0.4*W4925,0)</f>
        <v>3.4114285714285715</v>
      </c>
      <c r="X4927" s="132" t="s">
        <v>1176</v>
      </c>
      <c r="Y4927" s="133">
        <f>IFERROR(SUMIF('Popis poslanih narudžbi'!A:A,A4918,'Popis poslanih narudžbi'!C:C),0)</f>
        <v>0</v>
      </c>
      <c r="Z4927" s="131"/>
      <c r="AA4927" s="134" t="s">
        <v>1177</v>
      </c>
      <c r="AB4927" s="118">
        <f t="shared" ref="AB4927:AN4927" si="983">AB4920+AB4926</f>
        <v>4</v>
      </c>
      <c r="AC4927" s="118">
        <f t="shared" si="983"/>
        <v>4</v>
      </c>
      <c r="AD4927" s="118">
        <f t="shared" si="983"/>
        <v>4</v>
      </c>
      <c r="AE4927" s="118">
        <f t="shared" si="983"/>
        <v>4</v>
      </c>
      <c r="AF4927" s="118">
        <f t="shared" si="983"/>
        <v>4</v>
      </c>
      <c r="AG4927" s="118">
        <f t="shared" si="983"/>
        <v>4</v>
      </c>
      <c r="AH4927" s="118">
        <f t="shared" si="983"/>
        <v>4</v>
      </c>
      <c r="AI4927" s="118">
        <f t="shared" si="983"/>
        <v>4</v>
      </c>
      <c r="AJ4927" s="118">
        <f t="shared" si="983"/>
        <v>4</v>
      </c>
      <c r="AK4927" s="118">
        <f t="shared" si="983"/>
        <v>4</v>
      </c>
      <c r="AL4927" s="118">
        <f t="shared" si="983"/>
        <v>4</v>
      </c>
      <c r="AM4927" s="118">
        <f t="shared" si="983"/>
        <v>3</v>
      </c>
      <c r="AN4927" s="118">
        <f t="shared" si="983"/>
        <v>3</v>
      </c>
      <c r="AQ4927" t="str">
        <f>AQ4918</f>
        <v/>
      </c>
    </row>
    <row r="4928" spans="1:43" ht="14.25" customHeight="1" x14ac:dyDescent="0.25">
      <c r="A4928" s="107" t="str">
        <f>'Run Rate'!A496</f>
        <v>POL12856</v>
      </c>
      <c r="B4928" s="135" t="str">
        <f>'Run Rate'!B496</f>
        <v>Polleo The One:One Mass Gainer 1kg Vanilla Milkshake</v>
      </c>
      <c r="C4928" s="135" t="str">
        <f>'Run Rate'!C496</f>
        <v>SPORTSKA PREHRANA</v>
      </c>
      <c r="D4928" s="135" t="str">
        <f>'Run Rate'!D496</f>
        <v>03 BRONZE</v>
      </c>
      <c r="E4928" s="122"/>
      <c r="F4928" s="122"/>
      <c r="G4928" s="122"/>
      <c r="H4928" s="122"/>
      <c r="I4928" s="122"/>
      <c r="J4928" s="122"/>
      <c r="K4928" s="122"/>
      <c r="L4928" s="122"/>
      <c r="M4928" s="122"/>
      <c r="N4928" s="122"/>
      <c r="O4928" s="122"/>
      <c r="P4928" s="122"/>
      <c r="Q4928" s="122"/>
      <c r="R4928" s="122"/>
      <c r="S4928" s="122"/>
      <c r="T4928" s="122"/>
      <c r="U4928" s="122"/>
      <c r="V4928" s="122"/>
      <c r="W4928" s="122"/>
      <c r="X4928" s="122"/>
      <c r="Y4928" s="122"/>
      <c r="Z4928" s="122"/>
      <c r="AA4928" s="122"/>
      <c r="AB4928" s="122"/>
      <c r="AC4928" s="122"/>
      <c r="AD4928" s="122"/>
      <c r="AE4928" s="122"/>
      <c r="AF4928" s="122"/>
      <c r="AG4928" s="122"/>
      <c r="AH4928" s="122"/>
      <c r="AI4928" s="122"/>
      <c r="AJ4928" s="122"/>
      <c r="AK4928" s="122"/>
      <c r="AL4928" s="122"/>
      <c r="AM4928" s="122"/>
      <c r="AN4928" s="122"/>
      <c r="AQ4928" t="str">
        <f>IF(AND(OR($B$1="ALL",$B$1=C4928),OR($E$1="ALL",$E$1=D4928),OR($B$2="ALL",$B$2=A4928),OR($E$2="ALL",IFERROR(SEARCH($E$2,B4928),0)&gt;0)),"MATCH","")</f>
        <v/>
      </c>
    </row>
    <row r="4929" spans="1:43" ht="14.25" customHeight="1" x14ac:dyDescent="0.25">
      <c r="A4929" s="108" t="s">
        <v>1137</v>
      </c>
      <c r="B4929" s="136" t="s">
        <v>1138</v>
      </c>
      <c r="C4929" s="136" t="s">
        <v>1139</v>
      </c>
      <c r="D4929" s="136" t="s">
        <v>1140</v>
      </c>
      <c r="E4929" s="136" t="s">
        <v>1141</v>
      </c>
      <c r="F4929" s="136" t="s">
        <v>1142</v>
      </c>
      <c r="G4929" s="136" t="s">
        <v>1143</v>
      </c>
      <c r="H4929" s="136" t="s">
        <v>1144</v>
      </c>
      <c r="I4929" s="136" t="s">
        <v>1145</v>
      </c>
      <c r="J4929" s="136" t="s">
        <v>1146</v>
      </c>
      <c r="K4929" s="136" t="s">
        <v>1147</v>
      </c>
      <c r="L4929" s="136" t="s">
        <v>1148</v>
      </c>
      <c r="M4929" s="136" t="s">
        <v>1149</v>
      </c>
      <c r="N4929" s="136" t="s">
        <v>1150</v>
      </c>
      <c r="O4929" s="136" t="s">
        <v>1151</v>
      </c>
      <c r="P4929" s="136" t="s">
        <v>1152</v>
      </c>
      <c r="Q4929" s="136" t="s">
        <v>1153</v>
      </c>
      <c r="R4929" s="136" t="s">
        <v>1154</v>
      </c>
      <c r="S4929" s="136" t="s">
        <v>1155</v>
      </c>
      <c r="T4929" s="136" t="s">
        <v>1156</v>
      </c>
      <c r="U4929" s="136" t="s">
        <v>1157</v>
      </c>
      <c r="V4929" s="136" t="s">
        <v>1158</v>
      </c>
      <c r="W4929" s="136" t="s">
        <v>1159</v>
      </c>
      <c r="X4929" s="136" t="s">
        <v>1160</v>
      </c>
      <c r="Y4929" s="136" t="s">
        <v>1161</v>
      </c>
      <c r="Z4929" s="136" t="s">
        <v>1162</v>
      </c>
      <c r="AA4929" s="136" t="s">
        <v>1163</v>
      </c>
      <c r="AB4929" s="137" t="s">
        <v>156</v>
      </c>
      <c r="AC4929" s="137" t="s">
        <v>157</v>
      </c>
      <c r="AD4929" s="137" t="s">
        <v>158</v>
      </c>
      <c r="AE4929" s="137" t="s">
        <v>139</v>
      </c>
      <c r="AF4929" s="138" t="s">
        <v>140</v>
      </c>
      <c r="AG4929" s="138" t="s">
        <v>141</v>
      </c>
      <c r="AH4929" s="138" t="s">
        <v>142</v>
      </c>
      <c r="AI4929" s="138" t="s">
        <v>143</v>
      </c>
      <c r="AJ4929" s="139" t="s">
        <v>144</v>
      </c>
      <c r="AK4929" s="139" t="s">
        <v>145</v>
      </c>
      <c r="AL4929" s="139" t="s">
        <v>146</v>
      </c>
      <c r="AM4929" s="140" t="s">
        <v>147</v>
      </c>
      <c r="AN4929" s="140" t="s">
        <v>148</v>
      </c>
      <c r="AQ4929" t="str">
        <f>AQ4928</f>
        <v/>
      </c>
    </row>
    <row r="4930" spans="1:43" ht="14.25" customHeight="1" x14ac:dyDescent="0.25">
      <c r="A4930" s="99" t="s">
        <v>1164</v>
      </c>
      <c r="B4930" s="112">
        <f>'Run Rate'!E496</f>
        <v>0</v>
      </c>
      <c r="C4930" s="112">
        <f>'Run Rate'!F496</f>
        <v>2</v>
      </c>
      <c r="D4930" s="112">
        <f>'Run Rate'!G496</f>
        <v>2</v>
      </c>
      <c r="E4930" s="112">
        <f>'Run Rate'!H496</f>
        <v>5</v>
      </c>
      <c r="F4930" s="112">
        <f>'Run Rate'!I496</f>
        <v>1</v>
      </c>
      <c r="G4930" s="112">
        <f>'Run Rate'!J496</f>
        <v>3</v>
      </c>
      <c r="H4930" s="112">
        <f>'Run Rate'!K496</f>
        <v>2</v>
      </c>
      <c r="I4930" s="112">
        <f>'Run Rate'!L496</f>
        <v>6</v>
      </c>
      <c r="J4930" s="112">
        <f>'Run Rate'!M496</f>
        <v>7</v>
      </c>
      <c r="K4930" s="112">
        <f>'Run Rate'!N496</f>
        <v>4</v>
      </c>
      <c r="L4930" s="112">
        <f>'Run Rate'!O496</f>
        <v>7</v>
      </c>
      <c r="M4930" s="112">
        <f>'Run Rate'!P496</f>
        <v>8</v>
      </c>
      <c r="N4930" s="112">
        <f>'Run Rate'!Q496</f>
        <v>6</v>
      </c>
      <c r="O4930" s="112">
        <f>'Run Rate'!R496</f>
        <v>2</v>
      </c>
      <c r="P4930" s="112">
        <f>'Run Rate'!S496</f>
        <v>3</v>
      </c>
      <c r="Q4930" s="112">
        <f>'Run Rate'!T496</f>
        <v>8</v>
      </c>
      <c r="R4930" s="112">
        <f>'Run Rate'!U496</f>
        <v>7</v>
      </c>
      <c r="S4930" s="112">
        <f>'Run Rate'!V496</f>
        <v>5</v>
      </c>
      <c r="T4930" s="112">
        <f>'Run Rate'!W496</f>
        <v>5</v>
      </c>
      <c r="U4930" s="112">
        <f>'Run Rate'!X496</f>
        <v>4</v>
      </c>
      <c r="V4930" s="112">
        <f>'Run Rate'!Y496</f>
        <v>11</v>
      </c>
      <c r="W4930" s="112">
        <f>'Run Rate'!Z496</f>
        <v>10</v>
      </c>
      <c r="X4930" s="112">
        <f>'Run Rate'!AA496</f>
        <v>2</v>
      </c>
      <c r="Y4930" s="112">
        <f>'Run Rate'!AB496</f>
        <v>7</v>
      </c>
      <c r="Z4930" s="112">
        <f>'Run Rate'!AC496</f>
        <v>10</v>
      </c>
      <c r="AA4930" s="112">
        <f>'Run Rate'!AD496</f>
        <v>5</v>
      </c>
      <c r="AB4930" s="113">
        <v>6</v>
      </c>
      <c r="AC4930" s="112">
        <v>6</v>
      </c>
      <c r="AD4930" s="112">
        <v>6</v>
      </c>
      <c r="AE4930" s="112">
        <v>6</v>
      </c>
      <c r="AF4930" s="112">
        <v>6</v>
      </c>
      <c r="AG4930" s="112">
        <v>6</v>
      </c>
      <c r="AH4930" s="112">
        <v>6</v>
      </c>
      <c r="AI4930" s="112">
        <v>6</v>
      </c>
      <c r="AJ4930" s="112">
        <v>6</v>
      </c>
      <c r="AK4930" s="112">
        <v>6</v>
      </c>
      <c r="AL4930" s="112">
        <v>6</v>
      </c>
      <c r="AM4930" s="112">
        <v>6</v>
      </c>
      <c r="AN4930" s="112">
        <v>6</v>
      </c>
      <c r="AQ4930" t="str">
        <f>AQ4928</f>
        <v/>
      </c>
    </row>
    <row r="4931" spans="1:43" ht="14.25" customHeight="1" x14ac:dyDescent="0.25">
      <c r="A4931" s="99" t="s">
        <v>1165</v>
      </c>
      <c r="B4931" s="114"/>
      <c r="C4931" s="114"/>
      <c r="D4931" s="114"/>
      <c r="E4931" s="114"/>
      <c r="F4931" s="114"/>
      <c r="G4931" s="114"/>
      <c r="H4931" s="114"/>
      <c r="I4931" s="114"/>
      <c r="J4931" s="114"/>
      <c r="K4931" s="114"/>
      <c r="L4931" s="114"/>
      <c r="M4931" s="114"/>
      <c r="N4931" s="114"/>
      <c r="O4931" s="114"/>
      <c r="P4931" s="114"/>
      <c r="Q4931" s="114"/>
      <c r="R4931" s="114"/>
      <c r="S4931" s="114"/>
      <c r="T4931" s="114"/>
      <c r="U4931" s="114"/>
      <c r="V4931" s="114"/>
      <c r="W4931" s="115"/>
      <c r="X4931" s="115"/>
      <c r="Y4931" s="115"/>
      <c r="Z4931" s="115"/>
      <c r="AA4931" s="112" t="s">
        <v>1166</v>
      </c>
      <c r="AB4931" s="113"/>
      <c r="AC4931" s="112"/>
      <c r="AD4931" s="112"/>
      <c r="AE4931" s="112"/>
      <c r="AF4931" s="112"/>
      <c r="AG4931" s="112"/>
      <c r="AH4931" s="112"/>
      <c r="AI4931" s="112"/>
      <c r="AJ4931" s="112"/>
      <c r="AK4931" s="112"/>
      <c r="AL4931" s="112"/>
      <c r="AM4931" s="112"/>
      <c r="AN4931" s="112"/>
      <c r="AQ4931" t="str">
        <f>AQ4928</f>
        <v/>
      </c>
    </row>
    <row r="4932" spans="1:43" ht="14.25" customHeight="1" x14ac:dyDescent="0.25">
      <c r="A4932" s="99" t="s">
        <v>1167</v>
      </c>
      <c r="B4932" s="114"/>
      <c r="C4932" s="114"/>
      <c r="D4932" s="114"/>
      <c r="E4932" s="114"/>
      <c r="F4932" s="114"/>
      <c r="G4932" s="114"/>
      <c r="H4932" s="114"/>
      <c r="I4932" s="114"/>
      <c r="J4932" s="114"/>
      <c r="K4932" s="114"/>
      <c r="L4932" s="114"/>
      <c r="M4932" s="114"/>
      <c r="N4932" s="114"/>
      <c r="O4932" s="114"/>
      <c r="P4932" s="114"/>
      <c r="Q4932" s="114"/>
      <c r="R4932" s="114"/>
      <c r="S4932" s="114"/>
      <c r="T4932" s="114"/>
      <c r="U4932" s="114"/>
      <c r="V4932" s="114"/>
      <c r="W4932" s="115"/>
      <c r="X4932" s="116"/>
      <c r="Y4932" s="117"/>
      <c r="Z4932" s="115"/>
      <c r="AA4932" s="112" t="s">
        <v>1168</v>
      </c>
      <c r="AB4932" s="113">
        <f>'Demand Input VP'!B2469</f>
        <v>0</v>
      </c>
      <c r="AC4932" s="112">
        <f>'Demand Input VP'!C2469</f>
        <v>0</v>
      </c>
      <c r="AD4932" s="112">
        <f>'Demand Input VP'!D2469</f>
        <v>0</v>
      </c>
      <c r="AE4932" s="112">
        <f>'Demand Input VP'!E2469</f>
        <v>0</v>
      </c>
      <c r="AF4932" s="112">
        <f>'Demand Input VP'!F2469</f>
        <v>0</v>
      </c>
      <c r="AG4932" s="112">
        <f>'Demand Input VP'!G2469</f>
        <v>0</v>
      </c>
      <c r="AH4932" s="112">
        <f>'Demand Input VP'!H2469</f>
        <v>0</v>
      </c>
      <c r="AI4932" s="112">
        <f>'Demand Input VP'!I2469</f>
        <v>0</v>
      </c>
      <c r="AJ4932" s="112">
        <f>'Demand Input VP'!J2469</f>
        <v>0</v>
      </c>
      <c r="AK4932" s="112">
        <f>'Demand Input VP'!K2469</f>
        <v>0</v>
      </c>
      <c r="AL4932" s="112">
        <f>'Demand Input VP'!L2469</f>
        <v>0</v>
      </c>
      <c r="AM4932" s="112">
        <f>'Demand Input VP'!M2469</f>
        <v>0</v>
      </c>
      <c r="AN4932" s="112">
        <f>'Demand Input VP'!N2469</f>
        <v>0</v>
      </c>
      <c r="AQ4932" t="str">
        <f>AQ4928</f>
        <v/>
      </c>
    </row>
    <row r="4933" spans="1:43" ht="14.25" customHeight="1" x14ac:dyDescent="0.25">
      <c r="A4933" s="99" t="s">
        <v>1169</v>
      </c>
      <c r="B4933" s="118"/>
      <c r="C4933" s="118"/>
      <c r="D4933" s="118"/>
      <c r="E4933" s="118"/>
      <c r="F4933" s="118"/>
      <c r="G4933" s="118"/>
      <c r="H4933" s="118"/>
      <c r="I4933" s="118"/>
      <c r="J4933" s="118"/>
      <c r="K4933" s="118"/>
      <c r="L4933" s="118"/>
      <c r="M4933" s="118"/>
      <c r="N4933" s="118"/>
      <c r="O4933" s="118"/>
      <c r="P4933" s="118"/>
      <c r="Q4933" s="118"/>
      <c r="R4933" s="118"/>
      <c r="S4933" s="118"/>
      <c r="T4933" s="118"/>
      <c r="U4933" s="118"/>
      <c r="V4933" s="118"/>
      <c r="W4933" s="115"/>
      <c r="X4933" s="116"/>
      <c r="Y4933" s="117"/>
      <c r="Z4933" s="119"/>
      <c r="AA4933" s="120" t="s">
        <v>1170</v>
      </c>
      <c r="AB4933" s="121">
        <f>'Demand Input VP'!B2468</f>
        <v>0</v>
      </c>
      <c r="AC4933" s="120">
        <f>'Demand Input VP'!C2468</f>
        <v>0</v>
      </c>
      <c r="AD4933" s="120">
        <f>'Demand Input VP'!D2468</f>
        <v>0</v>
      </c>
      <c r="AE4933" s="120">
        <f>'Demand Input VP'!E2468</f>
        <v>0</v>
      </c>
      <c r="AF4933" s="120">
        <f>'Demand Input VP'!F2468</f>
        <v>0</v>
      </c>
      <c r="AG4933" s="120">
        <f>'Demand Input VP'!G2468</f>
        <v>0</v>
      </c>
      <c r="AH4933" s="120">
        <f>'Demand Input VP'!H2468</f>
        <v>0</v>
      </c>
      <c r="AI4933" s="120">
        <f>'Demand Input VP'!I2468</f>
        <v>0</v>
      </c>
      <c r="AJ4933" s="120">
        <f>'Demand Input VP'!J2468</f>
        <v>0</v>
      </c>
      <c r="AK4933" s="120">
        <f>'Demand Input VP'!K2468</f>
        <v>0</v>
      </c>
      <c r="AL4933" s="120">
        <f>'Demand Input VP'!L2468</f>
        <v>0</v>
      </c>
      <c r="AM4933" s="120">
        <f>'Demand Input VP'!M2468</f>
        <v>0</v>
      </c>
      <c r="AN4933" s="120">
        <f>'Demand Input VP'!N2468</f>
        <v>0</v>
      </c>
      <c r="AQ4933" t="str">
        <f>AQ4928</f>
        <v/>
      </c>
    </row>
    <row r="4934" spans="1:43" ht="14.25" customHeight="1" x14ac:dyDescent="0.25">
      <c r="A4934" s="1"/>
      <c r="B4934" s="122"/>
      <c r="C4934" s="122"/>
      <c r="D4934" s="122"/>
      <c r="E4934" s="122"/>
      <c r="F4934" s="122"/>
      <c r="G4934" s="122"/>
      <c r="H4934" s="122"/>
      <c r="I4934" s="122"/>
      <c r="J4934" s="122"/>
      <c r="K4934" s="122"/>
      <c r="L4934" s="122"/>
      <c r="M4934" s="122"/>
      <c r="N4934" s="122"/>
      <c r="O4934" s="122"/>
      <c r="P4934" s="122"/>
      <c r="Q4934" s="122"/>
      <c r="R4934" s="122"/>
      <c r="S4934" s="122"/>
      <c r="T4934" s="122"/>
      <c r="U4934" s="122"/>
      <c r="V4934" s="122"/>
      <c r="W4934" s="123"/>
      <c r="X4934" s="116"/>
      <c r="Y4934" s="117"/>
      <c r="Z4934" s="123"/>
      <c r="AA4934" s="112" t="s">
        <v>1171</v>
      </c>
      <c r="AB4934" s="113">
        <f>'Demand Input MP'!B2469</f>
        <v>0</v>
      </c>
      <c r="AC4934" s="112">
        <f>'Demand Input MP'!C2469</f>
        <v>0</v>
      </c>
      <c r="AD4934" s="112">
        <f>'Demand Input MP'!D2469</f>
        <v>0</v>
      </c>
      <c r="AE4934" s="112">
        <f>'Demand Input MP'!E2469</f>
        <v>0</v>
      </c>
      <c r="AF4934" s="112">
        <f>'Demand Input MP'!F2469</f>
        <v>0</v>
      </c>
      <c r="AG4934" s="112">
        <f>'Demand Input MP'!G2469</f>
        <v>0</v>
      </c>
      <c r="AH4934" s="112">
        <f>'Demand Input MP'!H2469</f>
        <v>0</v>
      </c>
      <c r="AI4934" s="112">
        <f>'Demand Input MP'!I2469</f>
        <v>0</v>
      </c>
      <c r="AJ4934" s="112">
        <f>'Demand Input MP'!J2469</f>
        <v>0</v>
      </c>
      <c r="AK4934" s="112">
        <f>'Demand Input MP'!K2469</f>
        <v>0</v>
      </c>
      <c r="AL4934" s="112">
        <f>'Demand Input MP'!L2469</f>
        <v>0</v>
      </c>
      <c r="AM4934" s="112">
        <f>'Demand Input MP'!M2469</f>
        <v>0</v>
      </c>
      <c r="AN4934" s="112">
        <f>'Demand Input MP'!N2469</f>
        <v>0</v>
      </c>
      <c r="AQ4934" t="str">
        <f>AQ4928</f>
        <v/>
      </c>
    </row>
    <row r="4935" spans="1:43" ht="14.25" customHeight="1" x14ac:dyDescent="0.25">
      <c r="A4935" s="1"/>
      <c r="B4935" s="122"/>
      <c r="C4935" s="122"/>
      <c r="D4935" s="122"/>
      <c r="E4935" s="122"/>
      <c r="F4935" s="122"/>
      <c r="G4935" s="122"/>
      <c r="H4935" s="122"/>
      <c r="I4935" s="122"/>
      <c r="J4935" s="122"/>
      <c r="K4935" s="122"/>
      <c r="L4935" s="122"/>
      <c r="M4935" s="122"/>
      <c r="N4935" s="122"/>
      <c r="O4935" s="122"/>
      <c r="P4935" s="122"/>
      <c r="Q4935" s="122"/>
      <c r="R4935" s="122"/>
      <c r="S4935" s="122"/>
      <c r="T4935" s="122"/>
      <c r="U4935" s="122"/>
      <c r="V4935" s="124" t="s">
        <v>91</v>
      </c>
      <c r="W4935" s="125">
        <f>IFERROR(IF(SUM('Run Rate History'!E496:AD496)&gt;0,(SUMPRODUCT((B4930:AA4930&gt;=PERCENTILE(B4930:AA4930,0.1))*(B4930:AA4930&lt;=PERCENTILE(B4930:AA4930,0.9))*B4930:AA4930)+SUMPRODUCT(('Run Rate History'!E496:AD496&gt;=PERCENTILE(B4930:AA4930,0.1))*('Run Rate History'!E496:AD496&lt;=PERCENTILE(B4930:AA4930,0.9))*'Run Rate History'!E496:AD496))/(SUMPRODUCT((B4930:AA4930&gt;=PERCENTILE(B4930:AA4930,0.1))*(B4930:AA4930&lt;=PERCENTILE(B4930:AA4930,0.9))*1)+SUMPRODUCT(('Run Rate History'!E496:AD496&gt;=PERCENTILE(B4930:AA4930,0.1))*('Run Rate History'!E496:AD496&lt;=PERCENTILE(B4930:AA4930,0.9))*1)),TRIMMEAN(B4930:AA4930,0.15)),0)</f>
        <v>5.041666666666667</v>
      </c>
      <c r="X4935" s="126" t="s">
        <v>1172</v>
      </c>
      <c r="Y4935" s="127">
        <f>SUM(B4930:AA4930)/26</f>
        <v>5.0769230769230766</v>
      </c>
      <c r="Z4935" s="128"/>
      <c r="AA4935" s="112" t="s">
        <v>1173</v>
      </c>
      <c r="AB4935" s="113">
        <f>'Demand Input MP'!B2468</f>
        <v>0</v>
      </c>
      <c r="AC4935" s="112">
        <f>'Demand Input MP'!C2468</f>
        <v>0</v>
      </c>
      <c r="AD4935" s="112">
        <f>'Demand Input MP'!D2468</f>
        <v>0</v>
      </c>
      <c r="AE4935" s="112">
        <f>'Demand Input MP'!E2468</f>
        <v>0</v>
      </c>
      <c r="AF4935" s="112">
        <f>'Demand Input MP'!F2468</f>
        <v>0</v>
      </c>
      <c r="AG4935" s="112">
        <f>'Demand Input MP'!G2468</f>
        <v>0</v>
      </c>
      <c r="AH4935" s="112">
        <f>'Demand Input MP'!H2468</f>
        <v>0</v>
      </c>
      <c r="AI4935" s="112">
        <f>'Demand Input MP'!I2468</f>
        <v>0</v>
      </c>
      <c r="AJ4935" s="112">
        <f>'Demand Input MP'!J2468</f>
        <v>0</v>
      </c>
      <c r="AK4935" s="112">
        <f>'Demand Input MP'!K2468</f>
        <v>0</v>
      </c>
      <c r="AL4935" s="112">
        <f>'Demand Input MP'!L2468</f>
        <v>0</v>
      </c>
      <c r="AM4935" s="112">
        <f>'Demand Input MP'!M2468</f>
        <v>0</v>
      </c>
      <c r="AN4935" s="112">
        <f>'Demand Input MP'!N2468</f>
        <v>0</v>
      </c>
      <c r="AQ4935" t="str">
        <f>AQ4928</f>
        <v/>
      </c>
    </row>
    <row r="4936" spans="1:43" ht="14.25" customHeight="1" x14ac:dyDescent="0.25">
      <c r="A4936" s="1"/>
      <c r="B4936" s="122"/>
      <c r="C4936" s="122"/>
      <c r="D4936" s="122"/>
      <c r="E4936" s="122"/>
      <c r="F4936" s="122"/>
      <c r="G4936" s="122"/>
      <c r="H4936" s="122"/>
      <c r="I4936" s="122"/>
      <c r="J4936" s="122"/>
      <c r="K4936" s="122"/>
      <c r="L4936" s="122"/>
      <c r="M4936" s="122"/>
      <c r="N4936" s="122"/>
      <c r="O4936" s="122"/>
      <c r="P4936" s="122"/>
      <c r="Q4936" s="122"/>
      <c r="R4936" s="122"/>
      <c r="S4936" s="122"/>
      <c r="T4936" s="122"/>
      <c r="U4936" s="122"/>
      <c r="V4936" s="124" t="s">
        <v>94</v>
      </c>
      <c r="W4936" s="125">
        <f>IFERROR((1*MIN(MAX(X4930,0.5*IF(SUM('Run Rate History'!E496:AD496)&gt;0,(MEDIAN(IF(B4930:AA4930&gt;0,B4930:AA4930))+MEDIAN(IF('Run Rate History'!E496:AD496&gt;0,'Run Rate History'!E496:AD496)))/2,MEDIAN(IF(B4930:AA4930&gt;0,B4930:AA4930)))),2*IF(SUM('Run Rate History'!E496:AD496)&gt;0,(MEDIAN(IF(B4930:AA4930&gt;0,B4930:AA4930))+MEDIAN(IF('Run Rate History'!E496:AD496&gt;0,'Run Rate History'!E496:AD496)))/2,MEDIAN(IF(B4930:AA4930&gt;0,B4930:AA4930))))+2*MIN(MAX(Y4930,0.5*IF(SUM('Run Rate History'!E496:AD496)&gt;0,(MEDIAN(IF(B4930:AA4930&gt;0,B4930:AA4930))+MEDIAN(IF('Run Rate History'!E496:AD496&gt;0,'Run Rate History'!E496:AD496)))/2,MEDIAN(IF(B4930:AA4930&gt;0,B4930:AA4930)))),2*IF(SUM('Run Rate History'!E496:AD496)&gt;0,(MEDIAN(IF(B4930:AA4930&gt;0,B4930:AA4930))+MEDIAN(IF('Run Rate History'!E496:AD496&gt;0,'Run Rate History'!E496:AD496)))/2,MEDIAN(IF(B4930:AA4930&gt;0,B4930:AA4930))))+3*MIN(MAX(Z4930,0.5*IF(SUM('Run Rate History'!E496:AD496)&gt;0,(MEDIAN(IF(B4930:AA4930&gt;0,B4930:AA4930))+MEDIAN(IF('Run Rate History'!E496:AD496&gt;0,'Run Rate History'!E496:AD496)))/2,MEDIAN(IF(B4930:AA4930&gt;0,B4930:AA4930)))),2*IF(SUM('Run Rate History'!E496:AD496)&gt;0,(MEDIAN(IF(B4930:AA4930&gt;0,B4930:AA4930))+MEDIAN(IF('Run Rate History'!E496:AD496&gt;0,'Run Rate History'!E496:AD496)))/2,MEDIAN(IF(B4930:AA4930&gt;0,B4930:AA4930))))+4*MIN(MAX(AA4930,0.5*IF(SUM('Run Rate History'!E496:AD496)&gt;0,(MEDIAN(IF(B4930:AA4930&gt;0,B4930:AA4930))+MEDIAN(IF('Run Rate History'!E496:AD496&gt;0,'Run Rate History'!E496:AD496)))/2,MEDIAN(IF(B4930:AA4930&gt;0,B4930:AA4930)))),2*IF(SUM('Run Rate History'!E496:AD496)&gt;0,(MEDIAN(IF(B4930:AA4930&gt;0,B4930:AA4930))+MEDIAN(IF('Run Rate History'!E496:AD496&gt;0,'Run Rate History'!E496:AD496)))/2,MEDIAN(IF(B4930:AA4930&gt;0,B4930:AA4930)))))/10,0)</f>
        <v>6.65</v>
      </c>
      <c r="X4936" s="129" t="s">
        <v>1174</v>
      </c>
      <c r="Y4936" s="130">
        <f>IFERROR(VLOOKUP(A4928,'Stanje zaliha'!A:E,5,FALSE()),0)</f>
        <v>355</v>
      </c>
      <c r="Z4936" s="131"/>
      <c r="AA4936" s="113" t="s">
        <v>1175</v>
      </c>
      <c r="AB4936" s="118">
        <f t="shared" ref="AB4936:AN4936" si="984">SUM(AB4932:AB4935)</f>
        <v>0</v>
      </c>
      <c r="AC4936" s="118">
        <f t="shared" si="984"/>
        <v>0</v>
      </c>
      <c r="AD4936" s="118">
        <f t="shared" si="984"/>
        <v>0</v>
      </c>
      <c r="AE4936" s="118">
        <f t="shared" si="984"/>
        <v>0</v>
      </c>
      <c r="AF4936" s="118">
        <f t="shared" si="984"/>
        <v>0</v>
      </c>
      <c r="AG4936" s="118">
        <f t="shared" si="984"/>
        <v>0</v>
      </c>
      <c r="AH4936" s="118">
        <f t="shared" si="984"/>
        <v>0</v>
      </c>
      <c r="AI4936" s="118">
        <f t="shared" si="984"/>
        <v>0</v>
      </c>
      <c r="AJ4936" s="118">
        <f t="shared" si="984"/>
        <v>0</v>
      </c>
      <c r="AK4936" s="118">
        <f t="shared" si="984"/>
        <v>0</v>
      </c>
      <c r="AL4936" s="118">
        <f t="shared" si="984"/>
        <v>0</v>
      </c>
      <c r="AM4936" s="118">
        <f t="shared" si="984"/>
        <v>0</v>
      </c>
      <c r="AN4936" s="118">
        <f t="shared" si="984"/>
        <v>0</v>
      </c>
      <c r="AQ4936" t="str">
        <f>AQ4928</f>
        <v/>
      </c>
    </row>
    <row r="4937" spans="1:43" ht="14.25" customHeight="1" x14ac:dyDescent="0.25">
      <c r="A4937" s="1"/>
      <c r="B4937" s="122"/>
      <c r="C4937" s="122"/>
      <c r="D4937" s="122"/>
      <c r="E4937" s="122"/>
      <c r="F4937" s="122"/>
      <c r="G4937" s="122"/>
      <c r="H4937" s="122"/>
      <c r="I4937" s="122"/>
      <c r="J4937" s="122"/>
      <c r="K4937" s="122"/>
      <c r="L4937" s="122"/>
      <c r="M4937" s="122"/>
      <c r="N4937" s="122"/>
      <c r="O4937" s="122"/>
      <c r="P4937" s="122"/>
      <c r="Q4937" s="122"/>
      <c r="R4937" s="122"/>
      <c r="S4937" s="122"/>
      <c r="T4937" s="122"/>
      <c r="U4937" s="122"/>
      <c r="V4937" s="124" t="s">
        <v>95</v>
      </c>
      <c r="W4937" s="125">
        <f>IFERROR(0.6*W4936+0.4*W4935,0)</f>
        <v>6.0066666666666677</v>
      </c>
      <c r="X4937" s="132" t="s">
        <v>1176</v>
      </c>
      <c r="Y4937" s="133">
        <f>IFERROR(SUMIF('Popis poslanih narudžbi'!A:A,A4928,'Popis poslanih narudžbi'!C:C),0)</f>
        <v>200</v>
      </c>
      <c r="Z4937" s="131"/>
      <c r="AA4937" s="134" t="s">
        <v>1177</v>
      </c>
      <c r="AB4937" s="118">
        <f t="shared" ref="AB4937:AN4937" si="985">AB4930+AB4936</f>
        <v>6</v>
      </c>
      <c r="AC4937" s="118">
        <f t="shared" si="985"/>
        <v>6</v>
      </c>
      <c r="AD4937" s="118">
        <f t="shared" si="985"/>
        <v>6</v>
      </c>
      <c r="AE4937" s="118">
        <f t="shared" si="985"/>
        <v>6</v>
      </c>
      <c r="AF4937" s="118">
        <f t="shared" si="985"/>
        <v>6</v>
      </c>
      <c r="AG4937" s="118">
        <f t="shared" si="985"/>
        <v>6</v>
      </c>
      <c r="AH4937" s="118">
        <f t="shared" si="985"/>
        <v>6</v>
      </c>
      <c r="AI4937" s="118">
        <f t="shared" si="985"/>
        <v>6</v>
      </c>
      <c r="AJ4937" s="118">
        <f t="shared" si="985"/>
        <v>6</v>
      </c>
      <c r="AK4937" s="118">
        <f t="shared" si="985"/>
        <v>6</v>
      </c>
      <c r="AL4937" s="118">
        <f t="shared" si="985"/>
        <v>6</v>
      </c>
      <c r="AM4937" s="118">
        <f t="shared" si="985"/>
        <v>6</v>
      </c>
      <c r="AN4937" s="118">
        <f t="shared" si="985"/>
        <v>6</v>
      </c>
      <c r="AQ4937" t="str">
        <f>AQ4928</f>
        <v/>
      </c>
    </row>
    <row r="4938" spans="1:43" ht="14.25" customHeight="1" x14ac:dyDescent="0.25">
      <c r="A4938" s="107" t="str">
        <f>'Run Rate'!A497</f>
        <v>POL12855</v>
      </c>
      <c r="B4938" s="135" t="str">
        <f>'Run Rate'!B497</f>
        <v>Polleo The One:One Mass Gainer 1kg Chocolate Madness</v>
      </c>
      <c r="C4938" s="135" t="str">
        <f>'Run Rate'!C497</f>
        <v>SPORTSKA PREHRANA</v>
      </c>
      <c r="D4938" s="135" t="str">
        <f>'Run Rate'!D497</f>
        <v>03 BRONZE</v>
      </c>
      <c r="E4938" s="122"/>
      <c r="F4938" s="122"/>
      <c r="G4938" s="122"/>
      <c r="H4938" s="122"/>
      <c r="I4938" s="122"/>
      <c r="J4938" s="122"/>
      <c r="K4938" s="122"/>
      <c r="L4938" s="122"/>
      <c r="M4938" s="122"/>
      <c r="N4938" s="122"/>
      <c r="O4938" s="122"/>
      <c r="P4938" s="122"/>
      <c r="Q4938" s="122"/>
      <c r="R4938" s="122"/>
      <c r="S4938" s="122"/>
      <c r="T4938" s="122"/>
      <c r="U4938" s="122"/>
      <c r="V4938" s="122"/>
      <c r="W4938" s="122"/>
      <c r="X4938" s="122"/>
      <c r="Y4938" s="122"/>
      <c r="Z4938" s="122"/>
      <c r="AA4938" s="122"/>
      <c r="AB4938" s="122"/>
      <c r="AC4938" s="122"/>
      <c r="AD4938" s="122"/>
      <c r="AE4938" s="122"/>
      <c r="AF4938" s="122"/>
      <c r="AG4938" s="122"/>
      <c r="AH4938" s="122"/>
      <c r="AI4938" s="122"/>
      <c r="AJ4938" s="122"/>
      <c r="AK4938" s="122"/>
      <c r="AL4938" s="122"/>
      <c r="AM4938" s="122"/>
      <c r="AN4938" s="122"/>
      <c r="AQ4938" t="str">
        <f>IF(AND(OR($B$1="ALL",$B$1=C4938),OR($E$1="ALL",$E$1=D4938),OR($B$2="ALL",$B$2=A4938),OR($E$2="ALL",IFERROR(SEARCH($E$2,B4938),0)&gt;0)),"MATCH","")</f>
        <v/>
      </c>
    </row>
    <row r="4939" spans="1:43" ht="14.25" customHeight="1" x14ac:dyDescent="0.25">
      <c r="A4939" s="108" t="s">
        <v>1137</v>
      </c>
      <c r="B4939" s="136" t="s">
        <v>1138</v>
      </c>
      <c r="C4939" s="136" t="s">
        <v>1139</v>
      </c>
      <c r="D4939" s="136" t="s">
        <v>1140</v>
      </c>
      <c r="E4939" s="136" t="s">
        <v>1141</v>
      </c>
      <c r="F4939" s="136" t="s">
        <v>1142</v>
      </c>
      <c r="G4939" s="136" t="s">
        <v>1143</v>
      </c>
      <c r="H4939" s="136" t="s">
        <v>1144</v>
      </c>
      <c r="I4939" s="136" t="s">
        <v>1145</v>
      </c>
      <c r="J4939" s="136" t="s">
        <v>1146</v>
      </c>
      <c r="K4939" s="136" t="s">
        <v>1147</v>
      </c>
      <c r="L4939" s="136" t="s">
        <v>1148</v>
      </c>
      <c r="M4939" s="136" t="s">
        <v>1149</v>
      </c>
      <c r="N4939" s="136" t="s">
        <v>1150</v>
      </c>
      <c r="O4939" s="136" t="s">
        <v>1151</v>
      </c>
      <c r="P4939" s="136" t="s">
        <v>1152</v>
      </c>
      <c r="Q4939" s="136" t="s">
        <v>1153</v>
      </c>
      <c r="R4939" s="136" t="s">
        <v>1154</v>
      </c>
      <c r="S4939" s="136" t="s">
        <v>1155</v>
      </c>
      <c r="T4939" s="136" t="s">
        <v>1156</v>
      </c>
      <c r="U4939" s="136" t="s">
        <v>1157</v>
      </c>
      <c r="V4939" s="136" t="s">
        <v>1158</v>
      </c>
      <c r="W4939" s="136" t="s">
        <v>1159</v>
      </c>
      <c r="X4939" s="136" t="s">
        <v>1160</v>
      </c>
      <c r="Y4939" s="136" t="s">
        <v>1161</v>
      </c>
      <c r="Z4939" s="136" t="s">
        <v>1162</v>
      </c>
      <c r="AA4939" s="136" t="s">
        <v>1163</v>
      </c>
      <c r="AB4939" s="137" t="s">
        <v>156</v>
      </c>
      <c r="AC4939" s="137" t="s">
        <v>157</v>
      </c>
      <c r="AD4939" s="137" t="s">
        <v>158</v>
      </c>
      <c r="AE4939" s="137" t="s">
        <v>139</v>
      </c>
      <c r="AF4939" s="138" t="s">
        <v>140</v>
      </c>
      <c r="AG4939" s="138" t="s">
        <v>141</v>
      </c>
      <c r="AH4939" s="138" t="s">
        <v>142</v>
      </c>
      <c r="AI4939" s="138" t="s">
        <v>143</v>
      </c>
      <c r="AJ4939" s="139" t="s">
        <v>144</v>
      </c>
      <c r="AK4939" s="139" t="s">
        <v>145</v>
      </c>
      <c r="AL4939" s="139" t="s">
        <v>146</v>
      </c>
      <c r="AM4939" s="140" t="s">
        <v>147</v>
      </c>
      <c r="AN4939" s="140" t="s">
        <v>148</v>
      </c>
      <c r="AQ4939" t="str">
        <f>AQ4938</f>
        <v/>
      </c>
    </row>
    <row r="4940" spans="1:43" ht="14.25" customHeight="1" x14ac:dyDescent="0.25">
      <c r="A4940" s="99" t="s">
        <v>1164</v>
      </c>
      <c r="B4940" s="112">
        <f>'Run Rate'!E497</f>
        <v>0</v>
      </c>
      <c r="C4940" s="112">
        <f>'Run Rate'!F497</f>
        <v>3</v>
      </c>
      <c r="D4940" s="112">
        <f>'Run Rate'!G497</f>
        <v>10</v>
      </c>
      <c r="E4940" s="112">
        <f>'Run Rate'!H497</f>
        <v>2</v>
      </c>
      <c r="F4940" s="112">
        <f>'Run Rate'!I497</f>
        <v>4</v>
      </c>
      <c r="G4940" s="112">
        <f>'Run Rate'!J497</f>
        <v>6</v>
      </c>
      <c r="H4940" s="112">
        <f>'Run Rate'!K497</f>
        <v>4</v>
      </c>
      <c r="I4940" s="112">
        <f>'Run Rate'!L497</f>
        <v>8</v>
      </c>
      <c r="J4940" s="112">
        <f>'Run Rate'!M497</f>
        <v>11</v>
      </c>
      <c r="K4940" s="112">
        <f>'Run Rate'!N497</f>
        <v>8</v>
      </c>
      <c r="L4940" s="112">
        <f>'Run Rate'!O497</f>
        <v>9</v>
      </c>
      <c r="M4940" s="112">
        <f>'Run Rate'!P497</f>
        <v>15</v>
      </c>
      <c r="N4940" s="112">
        <f>'Run Rate'!Q497</f>
        <v>7</v>
      </c>
      <c r="O4940" s="112">
        <f>'Run Rate'!R497</f>
        <v>5</v>
      </c>
      <c r="P4940" s="112">
        <f>'Run Rate'!S497</f>
        <v>3</v>
      </c>
      <c r="Q4940" s="112">
        <f>'Run Rate'!T497</f>
        <v>4</v>
      </c>
      <c r="R4940" s="112">
        <f>'Run Rate'!U497</f>
        <v>3</v>
      </c>
      <c r="S4940" s="112">
        <f>'Run Rate'!V497</f>
        <v>2</v>
      </c>
      <c r="T4940" s="112">
        <f>'Run Rate'!W497</f>
        <v>8</v>
      </c>
      <c r="U4940" s="112">
        <f>'Run Rate'!X497</f>
        <v>11</v>
      </c>
      <c r="V4940" s="112">
        <f>'Run Rate'!Y497</f>
        <v>12</v>
      </c>
      <c r="W4940" s="112">
        <f>'Run Rate'!Z497</f>
        <v>16</v>
      </c>
      <c r="X4940" s="112">
        <f>'Run Rate'!AA497</f>
        <v>6</v>
      </c>
      <c r="Y4940" s="112">
        <f>'Run Rate'!AB497</f>
        <v>9</v>
      </c>
      <c r="Z4940" s="112">
        <f>'Run Rate'!AC497</f>
        <v>21</v>
      </c>
      <c r="AA4940" s="112">
        <f>'Run Rate'!AD497</f>
        <v>8</v>
      </c>
      <c r="AB4940" s="113">
        <v>10</v>
      </c>
      <c r="AC4940" s="112">
        <v>10</v>
      </c>
      <c r="AD4940" s="112">
        <v>10</v>
      </c>
      <c r="AE4940" s="112">
        <v>10</v>
      </c>
      <c r="AF4940" s="112">
        <v>10</v>
      </c>
      <c r="AG4940" s="112">
        <v>10</v>
      </c>
      <c r="AH4940" s="112">
        <v>10</v>
      </c>
      <c r="AI4940" s="112">
        <v>10</v>
      </c>
      <c r="AJ4940" s="112">
        <v>10</v>
      </c>
      <c r="AK4940" s="112">
        <v>10</v>
      </c>
      <c r="AL4940" s="112">
        <v>10</v>
      </c>
      <c r="AM4940" s="112">
        <v>10</v>
      </c>
      <c r="AN4940" s="112">
        <v>10</v>
      </c>
      <c r="AQ4940" t="str">
        <f>AQ4938</f>
        <v/>
      </c>
    </row>
    <row r="4941" spans="1:43" ht="14.25" customHeight="1" x14ac:dyDescent="0.25">
      <c r="A4941" s="99" t="s">
        <v>1165</v>
      </c>
      <c r="B4941" s="114"/>
      <c r="C4941" s="114"/>
      <c r="D4941" s="114"/>
      <c r="E4941" s="114"/>
      <c r="F4941" s="114"/>
      <c r="G4941" s="114"/>
      <c r="H4941" s="114"/>
      <c r="I4941" s="114"/>
      <c r="J4941" s="114"/>
      <c r="K4941" s="114"/>
      <c r="L4941" s="114"/>
      <c r="M4941" s="114"/>
      <c r="N4941" s="114"/>
      <c r="O4941" s="114"/>
      <c r="P4941" s="114"/>
      <c r="Q4941" s="114"/>
      <c r="R4941" s="114"/>
      <c r="S4941" s="114"/>
      <c r="T4941" s="114"/>
      <c r="U4941" s="114"/>
      <c r="V4941" s="114"/>
      <c r="W4941" s="115"/>
      <c r="X4941" s="115"/>
      <c r="Y4941" s="115"/>
      <c r="Z4941" s="115"/>
      <c r="AA4941" s="112" t="s">
        <v>1166</v>
      </c>
      <c r="AB4941" s="113"/>
      <c r="AC4941" s="112"/>
      <c r="AD4941" s="112"/>
      <c r="AE4941" s="112"/>
      <c r="AF4941" s="112"/>
      <c r="AG4941" s="112"/>
      <c r="AH4941" s="112"/>
      <c r="AI4941" s="112"/>
      <c r="AJ4941" s="112"/>
      <c r="AK4941" s="112"/>
      <c r="AL4941" s="112"/>
      <c r="AM4941" s="112"/>
      <c r="AN4941" s="112"/>
      <c r="AQ4941" t="str">
        <f>AQ4938</f>
        <v/>
      </c>
    </row>
    <row r="4942" spans="1:43" ht="14.25" customHeight="1" x14ac:dyDescent="0.25">
      <c r="A4942" s="99" t="s">
        <v>1167</v>
      </c>
      <c r="B4942" s="114"/>
      <c r="C4942" s="114"/>
      <c r="D4942" s="114"/>
      <c r="E4942" s="114"/>
      <c r="F4942" s="114"/>
      <c r="G4942" s="114"/>
      <c r="H4942" s="114"/>
      <c r="I4942" s="114"/>
      <c r="J4942" s="114"/>
      <c r="K4942" s="114"/>
      <c r="L4942" s="114"/>
      <c r="M4942" s="114"/>
      <c r="N4942" s="114"/>
      <c r="O4942" s="114"/>
      <c r="P4942" s="114"/>
      <c r="Q4942" s="114"/>
      <c r="R4942" s="114"/>
      <c r="S4942" s="114"/>
      <c r="T4942" s="114"/>
      <c r="U4942" s="114"/>
      <c r="V4942" s="114"/>
      <c r="W4942" s="115"/>
      <c r="X4942" s="116"/>
      <c r="Y4942" s="117"/>
      <c r="Z4942" s="115"/>
      <c r="AA4942" s="112" t="s">
        <v>1168</v>
      </c>
      <c r="AB4942" s="113">
        <f>'Demand Input VP'!B2474</f>
        <v>0</v>
      </c>
      <c r="AC4942" s="112">
        <f>'Demand Input VP'!C2474</f>
        <v>0</v>
      </c>
      <c r="AD4942" s="112">
        <f>'Demand Input VP'!D2474</f>
        <v>0</v>
      </c>
      <c r="AE4942" s="112">
        <f>'Demand Input VP'!E2474</f>
        <v>0</v>
      </c>
      <c r="AF4942" s="112">
        <f>'Demand Input VP'!F2474</f>
        <v>0</v>
      </c>
      <c r="AG4942" s="112">
        <f>'Demand Input VP'!G2474</f>
        <v>0</v>
      </c>
      <c r="AH4942" s="112">
        <f>'Demand Input VP'!H2474</f>
        <v>0</v>
      </c>
      <c r="AI4942" s="112">
        <f>'Demand Input VP'!I2474</f>
        <v>0</v>
      </c>
      <c r="AJ4942" s="112">
        <f>'Demand Input VP'!J2474</f>
        <v>0</v>
      </c>
      <c r="AK4942" s="112">
        <f>'Demand Input VP'!K2474</f>
        <v>0</v>
      </c>
      <c r="AL4942" s="112">
        <f>'Demand Input VP'!L2474</f>
        <v>0</v>
      </c>
      <c r="AM4942" s="112">
        <f>'Demand Input VP'!M2474</f>
        <v>0</v>
      </c>
      <c r="AN4942" s="112">
        <f>'Demand Input VP'!N2474</f>
        <v>0</v>
      </c>
      <c r="AQ4942" t="str">
        <f>AQ4938</f>
        <v/>
      </c>
    </row>
    <row r="4943" spans="1:43" ht="14.25" customHeight="1" x14ac:dyDescent="0.25">
      <c r="A4943" s="99" t="s">
        <v>1169</v>
      </c>
      <c r="B4943" s="118"/>
      <c r="C4943" s="118"/>
      <c r="D4943" s="118"/>
      <c r="E4943" s="118"/>
      <c r="F4943" s="118"/>
      <c r="G4943" s="118"/>
      <c r="H4943" s="118"/>
      <c r="I4943" s="118"/>
      <c r="J4943" s="118"/>
      <c r="K4943" s="118"/>
      <c r="L4943" s="118"/>
      <c r="M4943" s="118"/>
      <c r="N4943" s="118"/>
      <c r="O4943" s="118"/>
      <c r="P4943" s="118"/>
      <c r="Q4943" s="118"/>
      <c r="R4943" s="118"/>
      <c r="S4943" s="118"/>
      <c r="T4943" s="118"/>
      <c r="U4943" s="118"/>
      <c r="V4943" s="118"/>
      <c r="W4943" s="115"/>
      <c r="X4943" s="116"/>
      <c r="Y4943" s="117"/>
      <c r="Z4943" s="119"/>
      <c r="AA4943" s="120" t="s">
        <v>1170</v>
      </c>
      <c r="AB4943" s="121">
        <f>'Demand Input VP'!B2473</f>
        <v>0</v>
      </c>
      <c r="AC4943" s="120">
        <f>'Demand Input VP'!C2473</f>
        <v>0</v>
      </c>
      <c r="AD4943" s="120">
        <f>'Demand Input VP'!D2473</f>
        <v>0</v>
      </c>
      <c r="AE4943" s="120">
        <f>'Demand Input VP'!E2473</f>
        <v>0</v>
      </c>
      <c r="AF4943" s="120">
        <f>'Demand Input VP'!F2473</f>
        <v>0</v>
      </c>
      <c r="AG4943" s="120">
        <f>'Demand Input VP'!G2473</f>
        <v>0</v>
      </c>
      <c r="AH4943" s="120">
        <f>'Demand Input VP'!H2473</f>
        <v>0</v>
      </c>
      <c r="AI4943" s="120">
        <f>'Demand Input VP'!I2473</f>
        <v>0</v>
      </c>
      <c r="AJ4943" s="120">
        <f>'Demand Input VP'!J2473</f>
        <v>0</v>
      </c>
      <c r="AK4943" s="120">
        <f>'Demand Input VP'!K2473</f>
        <v>0</v>
      </c>
      <c r="AL4943" s="120">
        <f>'Demand Input VP'!L2473</f>
        <v>0</v>
      </c>
      <c r="AM4943" s="120">
        <f>'Demand Input VP'!M2473</f>
        <v>0</v>
      </c>
      <c r="AN4943" s="120">
        <f>'Demand Input VP'!N2473</f>
        <v>0</v>
      </c>
      <c r="AQ4943" t="str">
        <f>AQ4938</f>
        <v/>
      </c>
    </row>
    <row r="4944" spans="1:43" ht="14.25" customHeight="1" x14ac:dyDescent="0.25">
      <c r="A4944" s="1"/>
      <c r="B4944" s="122"/>
      <c r="C4944" s="122"/>
      <c r="D4944" s="122"/>
      <c r="E4944" s="122"/>
      <c r="F4944" s="122"/>
      <c r="G4944" s="122"/>
      <c r="H4944" s="122"/>
      <c r="I4944" s="122"/>
      <c r="J4944" s="122"/>
      <c r="K4944" s="122"/>
      <c r="L4944" s="122"/>
      <c r="M4944" s="122"/>
      <c r="N4944" s="122"/>
      <c r="O4944" s="122"/>
      <c r="P4944" s="122"/>
      <c r="Q4944" s="122"/>
      <c r="R4944" s="122"/>
      <c r="S4944" s="122"/>
      <c r="T4944" s="122"/>
      <c r="U4944" s="122"/>
      <c r="V4944" s="122"/>
      <c r="W4944" s="123"/>
      <c r="X4944" s="116"/>
      <c r="Y4944" s="117"/>
      <c r="Z4944" s="123"/>
      <c r="AA4944" s="112" t="s">
        <v>1171</v>
      </c>
      <c r="AB4944" s="113">
        <f>'Demand Input MP'!B2474</f>
        <v>0</v>
      </c>
      <c r="AC4944" s="112">
        <f>'Demand Input MP'!C2474</f>
        <v>0</v>
      </c>
      <c r="AD4944" s="112">
        <f>'Demand Input MP'!D2474</f>
        <v>0</v>
      </c>
      <c r="AE4944" s="112">
        <f>'Demand Input MP'!E2474</f>
        <v>0</v>
      </c>
      <c r="AF4944" s="112">
        <f>'Demand Input MP'!F2474</f>
        <v>0</v>
      </c>
      <c r="AG4944" s="112">
        <f>'Demand Input MP'!G2474</f>
        <v>0</v>
      </c>
      <c r="AH4944" s="112">
        <f>'Demand Input MP'!H2474</f>
        <v>0</v>
      </c>
      <c r="AI4944" s="112">
        <f>'Demand Input MP'!I2474</f>
        <v>0</v>
      </c>
      <c r="AJ4944" s="112">
        <f>'Demand Input MP'!J2474</f>
        <v>0</v>
      </c>
      <c r="AK4944" s="112">
        <f>'Demand Input MP'!K2474</f>
        <v>0</v>
      </c>
      <c r="AL4944" s="112">
        <f>'Demand Input MP'!L2474</f>
        <v>0</v>
      </c>
      <c r="AM4944" s="112">
        <f>'Demand Input MP'!M2474</f>
        <v>0</v>
      </c>
      <c r="AN4944" s="112">
        <f>'Demand Input MP'!N2474</f>
        <v>0</v>
      </c>
      <c r="AQ4944" t="str">
        <f>AQ4938</f>
        <v/>
      </c>
    </row>
    <row r="4945" spans="1:43" ht="14.25" customHeight="1" x14ac:dyDescent="0.25">
      <c r="A4945" s="1"/>
      <c r="B4945" s="122"/>
      <c r="C4945" s="122"/>
      <c r="D4945" s="122"/>
      <c r="E4945" s="122"/>
      <c r="F4945" s="122"/>
      <c r="G4945" s="122"/>
      <c r="H4945" s="122"/>
      <c r="I4945" s="122"/>
      <c r="J4945" s="122"/>
      <c r="K4945" s="122"/>
      <c r="L4945" s="122"/>
      <c r="M4945" s="122"/>
      <c r="N4945" s="122"/>
      <c r="O4945" s="122"/>
      <c r="P4945" s="122"/>
      <c r="Q4945" s="122"/>
      <c r="R4945" s="122"/>
      <c r="S4945" s="122"/>
      <c r="T4945" s="122"/>
      <c r="U4945" s="122"/>
      <c r="V4945" s="124" t="s">
        <v>91</v>
      </c>
      <c r="W4945" s="125">
        <f>IFERROR(IF(SUM('Run Rate History'!E497:AD497)&gt;0,(SUMPRODUCT((B4940:AA4940&gt;=PERCENTILE(B4940:AA4940,0.1))*(B4940:AA4940&lt;=PERCENTILE(B4940:AA4940,0.9))*B4940:AA4940)+SUMPRODUCT(('Run Rate History'!E497:AD497&gt;=PERCENTILE(B4940:AA4940,0.1))*('Run Rate History'!E497:AD497&lt;=PERCENTILE(B4940:AA4940,0.9))*'Run Rate History'!E497:AD497))/(SUMPRODUCT((B4940:AA4940&gt;=PERCENTILE(B4940:AA4940,0.1))*(B4940:AA4940&lt;=PERCENTILE(B4940:AA4940,0.9))*1)+SUMPRODUCT(('Run Rate History'!E497:AD497&gt;=PERCENTILE(B4940:AA4940,0.1))*('Run Rate History'!E497:AD497&lt;=PERCENTILE(B4940:AA4940,0.9))*1)),TRIMMEAN(B4940:AA4940,0.15)),0)</f>
        <v>7.25</v>
      </c>
      <c r="X4945" s="126" t="s">
        <v>1172</v>
      </c>
      <c r="Y4945" s="127">
        <f>SUM(B4940:AA4940)/26</f>
        <v>7.5</v>
      </c>
      <c r="Z4945" s="128"/>
      <c r="AA4945" s="112" t="s">
        <v>1173</v>
      </c>
      <c r="AB4945" s="113">
        <f>'Demand Input MP'!B2473</f>
        <v>0</v>
      </c>
      <c r="AC4945" s="112">
        <f>'Demand Input MP'!C2473</f>
        <v>0</v>
      </c>
      <c r="AD4945" s="112">
        <f>'Demand Input MP'!D2473</f>
        <v>0</v>
      </c>
      <c r="AE4945" s="112">
        <f>'Demand Input MP'!E2473</f>
        <v>0</v>
      </c>
      <c r="AF4945" s="112">
        <f>'Demand Input MP'!F2473</f>
        <v>0</v>
      </c>
      <c r="AG4945" s="112">
        <f>'Demand Input MP'!G2473</f>
        <v>0</v>
      </c>
      <c r="AH4945" s="112">
        <f>'Demand Input MP'!H2473</f>
        <v>0</v>
      </c>
      <c r="AI4945" s="112">
        <f>'Demand Input MP'!I2473</f>
        <v>0</v>
      </c>
      <c r="AJ4945" s="112">
        <f>'Demand Input MP'!J2473</f>
        <v>0</v>
      </c>
      <c r="AK4945" s="112">
        <f>'Demand Input MP'!K2473</f>
        <v>0</v>
      </c>
      <c r="AL4945" s="112">
        <f>'Demand Input MP'!L2473</f>
        <v>0</v>
      </c>
      <c r="AM4945" s="112">
        <f>'Demand Input MP'!M2473</f>
        <v>0</v>
      </c>
      <c r="AN4945" s="112">
        <f>'Demand Input MP'!N2473</f>
        <v>0</v>
      </c>
      <c r="AQ4945" t="str">
        <f>AQ4938</f>
        <v/>
      </c>
    </row>
    <row r="4946" spans="1:43" ht="14.25" customHeight="1" x14ac:dyDescent="0.25">
      <c r="A4946" s="1"/>
      <c r="B4946" s="122"/>
      <c r="C4946" s="122"/>
      <c r="D4946" s="122"/>
      <c r="E4946" s="122"/>
      <c r="F4946" s="122"/>
      <c r="G4946" s="122"/>
      <c r="H4946" s="122"/>
      <c r="I4946" s="122"/>
      <c r="J4946" s="122"/>
      <c r="K4946" s="122"/>
      <c r="L4946" s="122"/>
      <c r="M4946" s="122"/>
      <c r="N4946" s="122"/>
      <c r="O4946" s="122"/>
      <c r="P4946" s="122"/>
      <c r="Q4946" s="122"/>
      <c r="R4946" s="122"/>
      <c r="S4946" s="122"/>
      <c r="T4946" s="122"/>
      <c r="U4946" s="122"/>
      <c r="V4946" s="124" t="s">
        <v>94</v>
      </c>
      <c r="W4946" s="125">
        <f>IFERROR((1*MIN(MAX(X4940,0.5*IF(SUM('Run Rate History'!E497:AD497)&gt;0,(MEDIAN(IF(B4940:AA4940&gt;0,B4940:AA4940))+MEDIAN(IF('Run Rate History'!E497:AD497&gt;0,'Run Rate History'!E497:AD497)))/2,MEDIAN(IF(B4940:AA4940&gt;0,B4940:AA4940)))),2*IF(SUM('Run Rate History'!E497:AD497)&gt;0,(MEDIAN(IF(B4940:AA4940&gt;0,B4940:AA4940))+MEDIAN(IF('Run Rate History'!E497:AD497&gt;0,'Run Rate History'!E497:AD497)))/2,MEDIAN(IF(B4940:AA4940&gt;0,B4940:AA4940))))+2*MIN(MAX(Y4940,0.5*IF(SUM('Run Rate History'!E497:AD497)&gt;0,(MEDIAN(IF(B4940:AA4940&gt;0,B4940:AA4940))+MEDIAN(IF('Run Rate History'!E497:AD497&gt;0,'Run Rate History'!E497:AD497)))/2,MEDIAN(IF(B4940:AA4940&gt;0,B4940:AA4940)))),2*IF(SUM('Run Rate History'!E497:AD497)&gt;0,(MEDIAN(IF(B4940:AA4940&gt;0,B4940:AA4940))+MEDIAN(IF('Run Rate History'!E497:AD497&gt;0,'Run Rate History'!E497:AD497)))/2,MEDIAN(IF(B4940:AA4940&gt;0,B4940:AA4940))))+3*MIN(MAX(Z4940,0.5*IF(SUM('Run Rate History'!E497:AD497)&gt;0,(MEDIAN(IF(B4940:AA4940&gt;0,B4940:AA4940))+MEDIAN(IF('Run Rate History'!E497:AD497&gt;0,'Run Rate History'!E497:AD497)))/2,MEDIAN(IF(B4940:AA4940&gt;0,B4940:AA4940)))),2*IF(SUM('Run Rate History'!E497:AD497)&gt;0,(MEDIAN(IF(B4940:AA4940&gt;0,B4940:AA4940))+MEDIAN(IF('Run Rate History'!E497:AD497&gt;0,'Run Rate History'!E497:AD497)))/2,MEDIAN(IF(B4940:AA4940&gt;0,B4940:AA4940))))+4*MIN(MAX(AA4940,0.5*IF(SUM('Run Rate History'!E497:AD497)&gt;0,(MEDIAN(IF(B4940:AA4940&gt;0,B4940:AA4940))+MEDIAN(IF('Run Rate History'!E497:AD497&gt;0,'Run Rate History'!E497:AD497)))/2,MEDIAN(IF(B4940:AA4940&gt;0,B4940:AA4940)))),2*IF(SUM('Run Rate History'!E497:AD497)&gt;0,(MEDIAN(IF(B4940:AA4940&gt;0,B4940:AA4940))+MEDIAN(IF('Run Rate History'!E497:AD497&gt;0,'Run Rate History'!E497:AD497)))/2,MEDIAN(IF(B4940:AA4940&gt;0,B4940:AA4940)))))/10,0)</f>
        <v>10.1</v>
      </c>
      <c r="X4946" s="129" t="s">
        <v>1174</v>
      </c>
      <c r="Y4946" s="130">
        <f>IFERROR(VLOOKUP(A4938,'Stanje zaliha'!A:E,5,FALSE()),0)</f>
        <v>294</v>
      </c>
      <c r="Z4946" s="131"/>
      <c r="AA4946" s="113" t="s">
        <v>1175</v>
      </c>
      <c r="AB4946" s="118">
        <f t="shared" ref="AB4946:AN4946" si="986">SUM(AB4942:AB4945)</f>
        <v>0</v>
      </c>
      <c r="AC4946" s="118">
        <f t="shared" si="986"/>
        <v>0</v>
      </c>
      <c r="AD4946" s="118">
        <f t="shared" si="986"/>
        <v>0</v>
      </c>
      <c r="AE4946" s="118">
        <f t="shared" si="986"/>
        <v>0</v>
      </c>
      <c r="AF4946" s="118">
        <f t="shared" si="986"/>
        <v>0</v>
      </c>
      <c r="AG4946" s="118">
        <f t="shared" si="986"/>
        <v>0</v>
      </c>
      <c r="AH4946" s="118">
        <f t="shared" si="986"/>
        <v>0</v>
      </c>
      <c r="AI4946" s="118">
        <f t="shared" si="986"/>
        <v>0</v>
      </c>
      <c r="AJ4946" s="118">
        <f t="shared" si="986"/>
        <v>0</v>
      </c>
      <c r="AK4946" s="118">
        <f t="shared" si="986"/>
        <v>0</v>
      </c>
      <c r="AL4946" s="118">
        <f t="shared" si="986"/>
        <v>0</v>
      </c>
      <c r="AM4946" s="118">
        <f t="shared" si="986"/>
        <v>0</v>
      </c>
      <c r="AN4946" s="118">
        <f t="shared" si="986"/>
        <v>0</v>
      </c>
      <c r="AQ4946" t="str">
        <f>AQ4938</f>
        <v/>
      </c>
    </row>
    <row r="4947" spans="1:43" ht="14.25" customHeight="1" x14ac:dyDescent="0.25">
      <c r="A4947" s="1"/>
      <c r="B4947" s="122"/>
      <c r="C4947" s="122"/>
      <c r="D4947" s="122"/>
      <c r="E4947" s="122"/>
      <c r="F4947" s="122"/>
      <c r="G4947" s="122"/>
      <c r="H4947" s="122"/>
      <c r="I4947" s="122"/>
      <c r="J4947" s="122"/>
      <c r="K4947" s="122"/>
      <c r="L4947" s="122"/>
      <c r="M4947" s="122"/>
      <c r="N4947" s="122"/>
      <c r="O4947" s="122"/>
      <c r="P4947" s="122"/>
      <c r="Q4947" s="122"/>
      <c r="R4947" s="122"/>
      <c r="S4947" s="122"/>
      <c r="T4947" s="122"/>
      <c r="U4947" s="122"/>
      <c r="V4947" s="124" t="s">
        <v>95</v>
      </c>
      <c r="W4947" s="125">
        <f>IFERROR(0.6*W4946+0.4*W4945,0)</f>
        <v>8.9600000000000009</v>
      </c>
      <c r="X4947" s="132" t="s">
        <v>1176</v>
      </c>
      <c r="Y4947" s="133">
        <f>IFERROR(SUMIF('Popis poslanih narudžbi'!A:A,A4938,'Popis poslanih narudžbi'!C:C),0)</f>
        <v>200</v>
      </c>
      <c r="Z4947" s="131"/>
      <c r="AA4947" s="134" t="s">
        <v>1177</v>
      </c>
      <c r="AB4947" s="118">
        <f t="shared" ref="AB4947:AN4947" si="987">AB4940+AB4946</f>
        <v>10</v>
      </c>
      <c r="AC4947" s="118">
        <f t="shared" si="987"/>
        <v>10</v>
      </c>
      <c r="AD4947" s="118">
        <f t="shared" si="987"/>
        <v>10</v>
      </c>
      <c r="AE4947" s="118">
        <f t="shared" si="987"/>
        <v>10</v>
      </c>
      <c r="AF4947" s="118">
        <f t="shared" si="987"/>
        <v>10</v>
      </c>
      <c r="AG4947" s="118">
        <f t="shared" si="987"/>
        <v>10</v>
      </c>
      <c r="AH4947" s="118">
        <f t="shared" si="987"/>
        <v>10</v>
      </c>
      <c r="AI4947" s="118">
        <f t="shared" si="987"/>
        <v>10</v>
      </c>
      <c r="AJ4947" s="118">
        <f t="shared" si="987"/>
        <v>10</v>
      </c>
      <c r="AK4947" s="118">
        <f t="shared" si="987"/>
        <v>10</v>
      </c>
      <c r="AL4947" s="118">
        <f t="shared" si="987"/>
        <v>10</v>
      </c>
      <c r="AM4947" s="118">
        <f t="shared" si="987"/>
        <v>10</v>
      </c>
      <c r="AN4947" s="118">
        <f t="shared" si="987"/>
        <v>10</v>
      </c>
      <c r="AQ4947" t="str">
        <f>AQ4938</f>
        <v/>
      </c>
    </row>
    <row r="4948" spans="1:43" ht="14.25" customHeight="1" x14ac:dyDescent="0.25">
      <c r="A4948" s="107" t="str">
        <f>'Run Rate'!A498</f>
        <v>POL12854</v>
      </c>
      <c r="B4948" s="135" t="str">
        <f>'Run Rate'!B498</f>
        <v>Polleo HydroX Micellar Casein 2kg Vanilla Ice Cream</v>
      </c>
      <c r="C4948" s="135" t="str">
        <f>'Run Rate'!C498</f>
        <v>PROTEINI</v>
      </c>
      <c r="D4948" s="135" t="str">
        <f>'Run Rate'!D498</f>
        <v>03 BRONZE</v>
      </c>
      <c r="E4948" s="122"/>
      <c r="F4948" s="122"/>
      <c r="G4948" s="122"/>
      <c r="H4948" s="122"/>
      <c r="I4948" s="122"/>
      <c r="J4948" s="122"/>
      <c r="K4948" s="122"/>
      <c r="L4948" s="122"/>
      <c r="M4948" s="122"/>
      <c r="N4948" s="122"/>
      <c r="O4948" s="122"/>
      <c r="P4948" s="122"/>
      <c r="Q4948" s="122"/>
      <c r="R4948" s="122"/>
      <c r="S4948" s="122"/>
      <c r="T4948" s="122"/>
      <c r="U4948" s="122"/>
      <c r="V4948" s="122"/>
      <c r="W4948" s="122"/>
      <c r="X4948" s="122"/>
      <c r="Y4948" s="122"/>
      <c r="Z4948" s="122"/>
      <c r="AA4948" s="122"/>
      <c r="AB4948" s="122"/>
      <c r="AC4948" s="122"/>
      <c r="AD4948" s="122"/>
      <c r="AE4948" s="122"/>
      <c r="AF4948" s="122"/>
      <c r="AG4948" s="122"/>
      <c r="AH4948" s="122"/>
      <c r="AI4948" s="122"/>
      <c r="AJ4948" s="122"/>
      <c r="AK4948" s="122"/>
      <c r="AL4948" s="122"/>
      <c r="AM4948" s="122"/>
      <c r="AN4948" s="122"/>
      <c r="AQ4948" t="str">
        <f>IF(AND(OR($B$1="ALL",$B$1=C4948),OR($E$1="ALL",$E$1=D4948),OR($B$2="ALL",$B$2=A4948),OR($E$2="ALL",IFERROR(SEARCH($E$2,B4948),0)&gt;0)),"MATCH","")</f>
        <v/>
      </c>
    </row>
    <row r="4949" spans="1:43" ht="14.25" customHeight="1" x14ac:dyDescent="0.25">
      <c r="A4949" s="108" t="s">
        <v>1137</v>
      </c>
      <c r="B4949" s="136" t="s">
        <v>1138</v>
      </c>
      <c r="C4949" s="136" t="s">
        <v>1139</v>
      </c>
      <c r="D4949" s="136" t="s">
        <v>1140</v>
      </c>
      <c r="E4949" s="136" t="s">
        <v>1141</v>
      </c>
      <c r="F4949" s="136" t="s">
        <v>1142</v>
      </c>
      <c r="G4949" s="136" t="s">
        <v>1143</v>
      </c>
      <c r="H4949" s="136" t="s">
        <v>1144</v>
      </c>
      <c r="I4949" s="136" t="s">
        <v>1145</v>
      </c>
      <c r="J4949" s="136" t="s">
        <v>1146</v>
      </c>
      <c r="K4949" s="136" t="s">
        <v>1147</v>
      </c>
      <c r="L4949" s="136" t="s">
        <v>1148</v>
      </c>
      <c r="M4949" s="136" t="s">
        <v>1149</v>
      </c>
      <c r="N4949" s="136" t="s">
        <v>1150</v>
      </c>
      <c r="O4949" s="136" t="s">
        <v>1151</v>
      </c>
      <c r="P4949" s="136" t="s">
        <v>1152</v>
      </c>
      <c r="Q4949" s="136" t="s">
        <v>1153</v>
      </c>
      <c r="R4949" s="136" t="s">
        <v>1154</v>
      </c>
      <c r="S4949" s="136" t="s">
        <v>1155</v>
      </c>
      <c r="T4949" s="136" t="s">
        <v>1156</v>
      </c>
      <c r="U4949" s="136" t="s">
        <v>1157</v>
      </c>
      <c r="V4949" s="136" t="s">
        <v>1158</v>
      </c>
      <c r="W4949" s="136" t="s">
        <v>1159</v>
      </c>
      <c r="X4949" s="136" t="s">
        <v>1160</v>
      </c>
      <c r="Y4949" s="136" t="s">
        <v>1161</v>
      </c>
      <c r="Z4949" s="136" t="s">
        <v>1162</v>
      </c>
      <c r="AA4949" s="136" t="s">
        <v>1163</v>
      </c>
      <c r="AB4949" s="137" t="s">
        <v>156</v>
      </c>
      <c r="AC4949" s="137" t="s">
        <v>157</v>
      </c>
      <c r="AD4949" s="137" t="s">
        <v>158</v>
      </c>
      <c r="AE4949" s="137" t="s">
        <v>139</v>
      </c>
      <c r="AF4949" s="138" t="s">
        <v>140</v>
      </c>
      <c r="AG4949" s="138" t="s">
        <v>141</v>
      </c>
      <c r="AH4949" s="138" t="s">
        <v>142</v>
      </c>
      <c r="AI4949" s="138" t="s">
        <v>143</v>
      </c>
      <c r="AJ4949" s="139" t="s">
        <v>144</v>
      </c>
      <c r="AK4949" s="139" t="s">
        <v>145</v>
      </c>
      <c r="AL4949" s="139" t="s">
        <v>146</v>
      </c>
      <c r="AM4949" s="140" t="s">
        <v>147</v>
      </c>
      <c r="AN4949" s="140" t="s">
        <v>148</v>
      </c>
      <c r="AQ4949" t="str">
        <f>AQ4948</f>
        <v/>
      </c>
    </row>
    <row r="4950" spans="1:43" ht="14.25" customHeight="1" x14ac:dyDescent="0.25">
      <c r="A4950" s="99" t="s">
        <v>1164</v>
      </c>
      <c r="B4950" s="112">
        <f>'Run Rate'!E498</f>
        <v>0</v>
      </c>
      <c r="C4950" s="112">
        <f>'Run Rate'!F498</f>
        <v>3</v>
      </c>
      <c r="D4950" s="112">
        <f>'Run Rate'!G498</f>
        <v>7</v>
      </c>
      <c r="E4950" s="112">
        <f>'Run Rate'!H498</f>
        <v>10</v>
      </c>
      <c r="F4950" s="112">
        <f>'Run Rate'!I498</f>
        <v>3</v>
      </c>
      <c r="G4950" s="112">
        <f>'Run Rate'!J498</f>
        <v>4</v>
      </c>
      <c r="H4950" s="112">
        <f>'Run Rate'!K498</f>
        <v>3</v>
      </c>
      <c r="I4950" s="112">
        <f>'Run Rate'!L498</f>
        <v>3</v>
      </c>
      <c r="J4950" s="112">
        <f>'Run Rate'!M498</f>
        <v>5</v>
      </c>
      <c r="K4950" s="112">
        <f>'Run Rate'!N498</f>
        <v>10</v>
      </c>
      <c r="L4950" s="112">
        <f>'Run Rate'!O498</f>
        <v>6</v>
      </c>
      <c r="M4950" s="112">
        <f>'Run Rate'!P498</f>
        <v>8</v>
      </c>
      <c r="N4950" s="112">
        <f>'Run Rate'!Q498</f>
        <v>5</v>
      </c>
      <c r="O4950" s="112">
        <f>'Run Rate'!R498</f>
        <v>5</v>
      </c>
      <c r="P4950" s="112">
        <f>'Run Rate'!S498</f>
        <v>4</v>
      </c>
      <c r="Q4950" s="112">
        <f>'Run Rate'!T498</f>
        <v>9</v>
      </c>
      <c r="R4950" s="112">
        <f>'Run Rate'!U498</f>
        <v>8</v>
      </c>
      <c r="S4950" s="112">
        <f>'Run Rate'!V498</f>
        <v>4</v>
      </c>
      <c r="T4950" s="112">
        <f>'Run Rate'!W498</f>
        <v>8</v>
      </c>
      <c r="U4950" s="112">
        <f>'Run Rate'!X498</f>
        <v>1</v>
      </c>
      <c r="V4950" s="112">
        <f>'Run Rate'!Y498</f>
        <v>10</v>
      </c>
      <c r="W4950" s="112">
        <f>'Run Rate'!Z498</f>
        <v>6</v>
      </c>
      <c r="X4950" s="112">
        <f>'Run Rate'!AA498</f>
        <v>6</v>
      </c>
      <c r="Y4950" s="112">
        <f>'Run Rate'!AB498</f>
        <v>4</v>
      </c>
      <c r="Z4950" s="112">
        <f>'Run Rate'!AC498</f>
        <v>11</v>
      </c>
      <c r="AA4950" s="112">
        <f>'Run Rate'!AD498</f>
        <v>8</v>
      </c>
      <c r="AB4950" s="113">
        <v>9</v>
      </c>
      <c r="AC4950" s="112">
        <v>9</v>
      </c>
      <c r="AD4950" s="112">
        <v>9</v>
      </c>
      <c r="AE4950" s="112">
        <v>10</v>
      </c>
      <c r="AF4950" s="112">
        <v>10</v>
      </c>
      <c r="AG4950" s="112">
        <v>10</v>
      </c>
      <c r="AH4950" s="112">
        <v>10</v>
      </c>
      <c r="AI4950" s="112">
        <v>10</v>
      </c>
      <c r="AJ4950" s="112">
        <v>11</v>
      </c>
      <c r="AK4950" s="112">
        <v>11</v>
      </c>
      <c r="AL4950" s="112">
        <v>11</v>
      </c>
      <c r="AM4950" s="112">
        <v>11</v>
      </c>
      <c r="AN4950" s="112">
        <v>11</v>
      </c>
      <c r="AQ4950" t="str">
        <f>AQ4948</f>
        <v/>
      </c>
    </row>
    <row r="4951" spans="1:43" ht="14.25" customHeight="1" x14ac:dyDescent="0.25">
      <c r="A4951" s="99" t="s">
        <v>1165</v>
      </c>
      <c r="B4951" s="114"/>
      <c r="C4951" s="114"/>
      <c r="D4951" s="114"/>
      <c r="E4951" s="114"/>
      <c r="F4951" s="114"/>
      <c r="G4951" s="114"/>
      <c r="H4951" s="114"/>
      <c r="I4951" s="114"/>
      <c r="J4951" s="114"/>
      <c r="K4951" s="114"/>
      <c r="L4951" s="114"/>
      <c r="M4951" s="114"/>
      <c r="N4951" s="114"/>
      <c r="O4951" s="114"/>
      <c r="P4951" s="114"/>
      <c r="Q4951" s="114"/>
      <c r="R4951" s="114"/>
      <c r="S4951" s="114"/>
      <c r="T4951" s="114"/>
      <c r="U4951" s="114"/>
      <c r="V4951" s="114"/>
      <c r="W4951" s="115"/>
      <c r="X4951" s="115"/>
      <c r="Y4951" s="115"/>
      <c r="Z4951" s="115"/>
      <c r="AA4951" s="112" t="s">
        <v>1166</v>
      </c>
      <c r="AB4951" s="113"/>
      <c r="AC4951" s="112"/>
      <c r="AD4951" s="112"/>
      <c r="AE4951" s="112"/>
      <c r="AF4951" s="112"/>
      <c r="AG4951" s="112"/>
      <c r="AH4951" s="112"/>
      <c r="AI4951" s="112"/>
      <c r="AJ4951" s="112"/>
      <c r="AK4951" s="112"/>
      <c r="AL4951" s="112"/>
      <c r="AM4951" s="112"/>
      <c r="AN4951" s="112"/>
      <c r="AQ4951" t="str">
        <f>AQ4948</f>
        <v/>
      </c>
    </row>
    <row r="4952" spans="1:43" ht="14.25" customHeight="1" x14ac:dyDescent="0.25">
      <c r="A4952" s="99" t="s">
        <v>1167</v>
      </c>
      <c r="B4952" s="114"/>
      <c r="C4952" s="114"/>
      <c r="D4952" s="114"/>
      <c r="E4952" s="114"/>
      <c r="F4952" s="114"/>
      <c r="G4952" s="114"/>
      <c r="H4952" s="114"/>
      <c r="I4952" s="114"/>
      <c r="J4952" s="114"/>
      <c r="K4952" s="114"/>
      <c r="L4952" s="114"/>
      <c r="M4952" s="114"/>
      <c r="N4952" s="114"/>
      <c r="O4952" s="114"/>
      <c r="P4952" s="114"/>
      <c r="Q4952" s="114"/>
      <c r="R4952" s="114"/>
      <c r="S4952" s="114"/>
      <c r="T4952" s="114"/>
      <c r="U4952" s="114"/>
      <c r="V4952" s="114"/>
      <c r="W4952" s="115"/>
      <c r="X4952" s="116"/>
      <c r="Y4952" s="117"/>
      <c r="Z4952" s="115"/>
      <c r="AA4952" s="112" t="s">
        <v>1168</v>
      </c>
      <c r="AB4952" s="113">
        <f>'Demand Input VP'!B2479</f>
        <v>0</v>
      </c>
      <c r="AC4952" s="112">
        <f>'Demand Input VP'!C2479</f>
        <v>0</v>
      </c>
      <c r="AD4952" s="112">
        <f>'Demand Input VP'!D2479</f>
        <v>0</v>
      </c>
      <c r="AE4952" s="112">
        <f>'Demand Input VP'!E2479</f>
        <v>0</v>
      </c>
      <c r="AF4952" s="112">
        <f>'Demand Input VP'!F2479</f>
        <v>0</v>
      </c>
      <c r="AG4952" s="112">
        <f>'Demand Input VP'!G2479</f>
        <v>0</v>
      </c>
      <c r="AH4952" s="112">
        <f>'Demand Input VP'!H2479</f>
        <v>0</v>
      </c>
      <c r="AI4952" s="112">
        <f>'Demand Input VP'!I2479</f>
        <v>0</v>
      </c>
      <c r="AJ4952" s="112">
        <f>'Demand Input VP'!J2479</f>
        <v>0</v>
      </c>
      <c r="AK4952" s="112">
        <f>'Demand Input VP'!K2479</f>
        <v>0</v>
      </c>
      <c r="AL4952" s="112">
        <f>'Demand Input VP'!L2479</f>
        <v>0</v>
      </c>
      <c r="AM4952" s="112">
        <f>'Demand Input VP'!M2479</f>
        <v>0</v>
      </c>
      <c r="AN4952" s="112">
        <f>'Demand Input VP'!N2479</f>
        <v>0</v>
      </c>
      <c r="AQ4952" t="str">
        <f>AQ4948</f>
        <v/>
      </c>
    </row>
    <row r="4953" spans="1:43" ht="14.25" customHeight="1" x14ac:dyDescent="0.25">
      <c r="A4953" s="99" t="s">
        <v>1169</v>
      </c>
      <c r="B4953" s="118"/>
      <c r="C4953" s="118"/>
      <c r="D4953" s="118"/>
      <c r="E4953" s="118"/>
      <c r="F4953" s="118"/>
      <c r="G4953" s="118"/>
      <c r="H4953" s="118"/>
      <c r="I4953" s="118"/>
      <c r="J4953" s="118"/>
      <c r="K4953" s="118"/>
      <c r="L4953" s="118"/>
      <c r="M4953" s="118"/>
      <c r="N4953" s="118"/>
      <c r="O4953" s="118"/>
      <c r="P4953" s="118"/>
      <c r="Q4953" s="118"/>
      <c r="R4953" s="118"/>
      <c r="S4953" s="118"/>
      <c r="T4953" s="118"/>
      <c r="U4953" s="118"/>
      <c r="V4953" s="118"/>
      <c r="W4953" s="115"/>
      <c r="X4953" s="116"/>
      <c r="Y4953" s="117"/>
      <c r="Z4953" s="119"/>
      <c r="AA4953" s="120" t="s">
        <v>1170</v>
      </c>
      <c r="AB4953" s="121">
        <f>'Demand Input VP'!B2478</f>
        <v>0</v>
      </c>
      <c r="AC4953" s="120">
        <f>'Demand Input VP'!C2478</f>
        <v>0</v>
      </c>
      <c r="AD4953" s="120">
        <f>'Demand Input VP'!D2478</f>
        <v>0</v>
      </c>
      <c r="AE4953" s="120">
        <f>'Demand Input VP'!E2478</f>
        <v>0</v>
      </c>
      <c r="AF4953" s="120">
        <f>'Demand Input VP'!F2478</f>
        <v>0</v>
      </c>
      <c r="AG4953" s="120">
        <f>'Demand Input VP'!G2478</f>
        <v>0</v>
      </c>
      <c r="AH4953" s="120">
        <f>'Demand Input VP'!H2478</f>
        <v>0</v>
      </c>
      <c r="AI4953" s="120">
        <f>'Demand Input VP'!I2478</f>
        <v>0</v>
      </c>
      <c r="AJ4953" s="120">
        <f>'Demand Input VP'!J2478</f>
        <v>0</v>
      </c>
      <c r="AK4953" s="120">
        <f>'Demand Input VP'!K2478</f>
        <v>0</v>
      </c>
      <c r="AL4953" s="120">
        <f>'Demand Input VP'!L2478</f>
        <v>0</v>
      </c>
      <c r="AM4953" s="120">
        <f>'Demand Input VP'!M2478</f>
        <v>0</v>
      </c>
      <c r="AN4953" s="120">
        <f>'Demand Input VP'!N2478</f>
        <v>0</v>
      </c>
      <c r="AQ4953" t="str">
        <f>AQ4948</f>
        <v/>
      </c>
    </row>
    <row r="4954" spans="1:43" ht="14.25" customHeight="1" x14ac:dyDescent="0.25">
      <c r="A4954" s="1"/>
      <c r="B4954" s="122"/>
      <c r="C4954" s="122"/>
      <c r="D4954" s="122"/>
      <c r="E4954" s="122"/>
      <c r="F4954" s="122"/>
      <c r="G4954" s="122"/>
      <c r="H4954" s="122"/>
      <c r="I4954" s="122"/>
      <c r="J4954" s="122"/>
      <c r="K4954" s="122"/>
      <c r="L4954" s="122"/>
      <c r="M4954" s="122"/>
      <c r="N4954" s="122"/>
      <c r="O4954" s="122"/>
      <c r="P4954" s="122"/>
      <c r="Q4954" s="122"/>
      <c r="R4954" s="122"/>
      <c r="S4954" s="122"/>
      <c r="T4954" s="122"/>
      <c r="U4954" s="122"/>
      <c r="V4954" s="122"/>
      <c r="W4954" s="123"/>
      <c r="X4954" s="116"/>
      <c r="Y4954" s="117"/>
      <c r="Z4954" s="123"/>
      <c r="AA4954" s="112" t="s">
        <v>1171</v>
      </c>
      <c r="AB4954" s="113">
        <f>'Demand Input MP'!B2479</f>
        <v>0</v>
      </c>
      <c r="AC4954" s="112">
        <f>'Demand Input MP'!C2479</f>
        <v>0</v>
      </c>
      <c r="AD4954" s="112">
        <f>'Demand Input MP'!D2479</f>
        <v>0</v>
      </c>
      <c r="AE4954" s="112">
        <f>'Demand Input MP'!E2479</f>
        <v>0</v>
      </c>
      <c r="AF4954" s="112">
        <f>'Demand Input MP'!F2479</f>
        <v>0</v>
      </c>
      <c r="AG4954" s="112">
        <f>'Demand Input MP'!G2479</f>
        <v>0</v>
      </c>
      <c r="AH4954" s="112">
        <f>'Demand Input MP'!H2479</f>
        <v>0</v>
      </c>
      <c r="AI4954" s="112">
        <f>'Demand Input MP'!I2479</f>
        <v>0</v>
      </c>
      <c r="AJ4954" s="112">
        <f>'Demand Input MP'!J2479</f>
        <v>0</v>
      </c>
      <c r="AK4954" s="112">
        <f>'Demand Input MP'!K2479</f>
        <v>0</v>
      </c>
      <c r="AL4954" s="112">
        <f>'Demand Input MP'!L2479</f>
        <v>0</v>
      </c>
      <c r="AM4954" s="112">
        <f>'Demand Input MP'!M2479</f>
        <v>0</v>
      </c>
      <c r="AN4954" s="112">
        <f>'Demand Input MP'!N2479</f>
        <v>0</v>
      </c>
      <c r="AQ4954" t="str">
        <f>AQ4948</f>
        <v/>
      </c>
    </row>
    <row r="4955" spans="1:43" ht="14.25" customHeight="1" x14ac:dyDescent="0.25">
      <c r="A4955" s="1"/>
      <c r="B4955" s="122"/>
      <c r="C4955" s="122"/>
      <c r="D4955" s="122"/>
      <c r="E4955" s="122"/>
      <c r="F4955" s="122"/>
      <c r="G4955" s="122"/>
      <c r="H4955" s="122"/>
      <c r="I4955" s="122"/>
      <c r="J4955" s="122"/>
      <c r="K4955" s="122"/>
      <c r="L4955" s="122"/>
      <c r="M4955" s="122"/>
      <c r="N4955" s="122"/>
      <c r="O4955" s="122"/>
      <c r="P4955" s="122"/>
      <c r="Q4955" s="122"/>
      <c r="R4955" s="122"/>
      <c r="S4955" s="122"/>
      <c r="T4955" s="122"/>
      <c r="U4955" s="122"/>
      <c r="V4955" s="124" t="s">
        <v>91</v>
      </c>
      <c r="W4955" s="125">
        <f>IFERROR(IF(SUM('Run Rate History'!E498:AD498)&gt;0,(SUMPRODUCT((B4950:AA4950&gt;=PERCENTILE(B4950:AA4950,0.1))*(B4950:AA4950&lt;=PERCENTILE(B4950:AA4950,0.9))*B4950:AA4950)+SUMPRODUCT(('Run Rate History'!E498:AD498&gt;=PERCENTILE(B4950:AA4950,0.1))*('Run Rate History'!E498:AD498&lt;=PERCENTILE(B4950:AA4950,0.9))*'Run Rate History'!E498:AD498))/(SUMPRODUCT((B4950:AA4950&gt;=PERCENTILE(B4950:AA4950,0.1))*(B4950:AA4950&lt;=PERCENTILE(B4950:AA4950,0.9))*1)+SUMPRODUCT(('Run Rate History'!E498:AD498&gt;=PERCENTILE(B4950:AA4950,0.1))*('Run Rate History'!E498:AD498&lt;=PERCENTILE(B4950:AA4950,0.9))*1)),TRIMMEAN(B4950:AA4950,0.15)),0)</f>
        <v>5.833333333333333</v>
      </c>
      <c r="X4955" s="126" t="s">
        <v>1172</v>
      </c>
      <c r="Y4955" s="127">
        <f>SUM(B4950:AA4950)/26</f>
        <v>5.8076923076923075</v>
      </c>
      <c r="Z4955" s="128"/>
      <c r="AA4955" s="112" t="s">
        <v>1173</v>
      </c>
      <c r="AB4955" s="113">
        <f>'Demand Input MP'!B2478</f>
        <v>0</v>
      </c>
      <c r="AC4955" s="112">
        <f>'Demand Input MP'!C2478</f>
        <v>0</v>
      </c>
      <c r="AD4955" s="112">
        <f>'Demand Input MP'!D2478</f>
        <v>0</v>
      </c>
      <c r="AE4955" s="112">
        <f>'Demand Input MP'!E2478</f>
        <v>0</v>
      </c>
      <c r="AF4955" s="112">
        <f>'Demand Input MP'!F2478</f>
        <v>0</v>
      </c>
      <c r="AG4955" s="112">
        <f>'Demand Input MP'!G2478</f>
        <v>0</v>
      </c>
      <c r="AH4955" s="112">
        <f>'Demand Input MP'!H2478</f>
        <v>0</v>
      </c>
      <c r="AI4955" s="112">
        <f>'Demand Input MP'!I2478</f>
        <v>0</v>
      </c>
      <c r="AJ4955" s="112">
        <f>'Demand Input MP'!J2478</f>
        <v>0</v>
      </c>
      <c r="AK4955" s="112">
        <f>'Demand Input MP'!K2478</f>
        <v>0</v>
      </c>
      <c r="AL4955" s="112">
        <f>'Demand Input MP'!L2478</f>
        <v>0</v>
      </c>
      <c r="AM4955" s="112">
        <f>'Demand Input MP'!M2478</f>
        <v>0</v>
      </c>
      <c r="AN4955" s="112">
        <f>'Demand Input MP'!N2478</f>
        <v>0</v>
      </c>
      <c r="AQ4955" t="str">
        <f>AQ4948</f>
        <v/>
      </c>
    </row>
    <row r="4956" spans="1:43" ht="14.25" customHeight="1" x14ac:dyDescent="0.25">
      <c r="A4956" s="1"/>
      <c r="B4956" s="122"/>
      <c r="C4956" s="122"/>
      <c r="D4956" s="122"/>
      <c r="E4956" s="122"/>
      <c r="F4956" s="122"/>
      <c r="G4956" s="122"/>
      <c r="H4956" s="122"/>
      <c r="I4956" s="122"/>
      <c r="J4956" s="122"/>
      <c r="K4956" s="122"/>
      <c r="L4956" s="122"/>
      <c r="M4956" s="122"/>
      <c r="N4956" s="122"/>
      <c r="O4956" s="122"/>
      <c r="P4956" s="122"/>
      <c r="Q4956" s="122"/>
      <c r="R4956" s="122"/>
      <c r="S4956" s="122"/>
      <c r="T4956" s="122"/>
      <c r="U4956" s="122"/>
      <c r="V4956" s="124" t="s">
        <v>94</v>
      </c>
      <c r="W4956" s="125">
        <f>IFERROR((1*MIN(MAX(X4950,0.5*IF(SUM('Run Rate History'!E498:AD498)&gt;0,(MEDIAN(IF(B4950:AA4950&gt;0,B4950:AA4950))+MEDIAN(IF('Run Rate History'!E498:AD498&gt;0,'Run Rate History'!E498:AD498)))/2,MEDIAN(IF(B4950:AA4950&gt;0,B4950:AA4950)))),2*IF(SUM('Run Rate History'!E498:AD498)&gt;0,(MEDIAN(IF(B4950:AA4950&gt;0,B4950:AA4950))+MEDIAN(IF('Run Rate History'!E498:AD498&gt;0,'Run Rate History'!E498:AD498)))/2,MEDIAN(IF(B4950:AA4950&gt;0,B4950:AA4950))))+2*MIN(MAX(Y4950,0.5*IF(SUM('Run Rate History'!E498:AD498)&gt;0,(MEDIAN(IF(B4950:AA4950&gt;0,B4950:AA4950))+MEDIAN(IF('Run Rate History'!E498:AD498&gt;0,'Run Rate History'!E498:AD498)))/2,MEDIAN(IF(B4950:AA4950&gt;0,B4950:AA4950)))),2*IF(SUM('Run Rate History'!E498:AD498)&gt;0,(MEDIAN(IF(B4950:AA4950&gt;0,B4950:AA4950))+MEDIAN(IF('Run Rate History'!E498:AD498&gt;0,'Run Rate History'!E498:AD498)))/2,MEDIAN(IF(B4950:AA4950&gt;0,B4950:AA4950))))+3*MIN(MAX(Z4950,0.5*IF(SUM('Run Rate History'!E498:AD498)&gt;0,(MEDIAN(IF(B4950:AA4950&gt;0,B4950:AA4950))+MEDIAN(IF('Run Rate History'!E498:AD498&gt;0,'Run Rate History'!E498:AD498)))/2,MEDIAN(IF(B4950:AA4950&gt;0,B4950:AA4950)))),2*IF(SUM('Run Rate History'!E498:AD498)&gt;0,(MEDIAN(IF(B4950:AA4950&gt;0,B4950:AA4950))+MEDIAN(IF('Run Rate History'!E498:AD498&gt;0,'Run Rate History'!E498:AD498)))/2,MEDIAN(IF(B4950:AA4950&gt;0,B4950:AA4950))))+4*MIN(MAX(AA4950,0.5*IF(SUM('Run Rate History'!E498:AD498)&gt;0,(MEDIAN(IF(B4950:AA4950&gt;0,B4950:AA4950))+MEDIAN(IF('Run Rate History'!E498:AD498&gt;0,'Run Rate History'!E498:AD498)))/2,MEDIAN(IF(B4950:AA4950&gt;0,B4950:AA4950)))),2*IF(SUM('Run Rate History'!E498:AD498)&gt;0,(MEDIAN(IF(B4950:AA4950&gt;0,B4950:AA4950))+MEDIAN(IF('Run Rate History'!E498:AD498&gt;0,'Run Rate History'!E498:AD498)))/2,MEDIAN(IF(B4950:AA4950&gt;0,B4950:AA4950)))))/10,0)</f>
        <v>7.9</v>
      </c>
      <c r="X4956" s="129" t="s">
        <v>1174</v>
      </c>
      <c r="Y4956" s="130">
        <f>IFERROR(VLOOKUP(A4948,'Stanje zaliha'!A:E,5,FALSE()),0)</f>
        <v>251</v>
      </c>
      <c r="Z4956" s="131"/>
      <c r="AA4956" s="113" t="s">
        <v>1175</v>
      </c>
      <c r="AB4956" s="118">
        <f t="shared" ref="AB4956:AN4956" si="988">SUM(AB4952:AB4955)</f>
        <v>0</v>
      </c>
      <c r="AC4956" s="118">
        <f t="shared" si="988"/>
        <v>0</v>
      </c>
      <c r="AD4956" s="118">
        <f t="shared" si="988"/>
        <v>0</v>
      </c>
      <c r="AE4956" s="118">
        <f t="shared" si="988"/>
        <v>0</v>
      </c>
      <c r="AF4956" s="118">
        <f t="shared" si="988"/>
        <v>0</v>
      </c>
      <c r="AG4956" s="118">
        <f t="shared" si="988"/>
        <v>0</v>
      </c>
      <c r="AH4956" s="118">
        <f t="shared" si="988"/>
        <v>0</v>
      </c>
      <c r="AI4956" s="118">
        <f t="shared" si="988"/>
        <v>0</v>
      </c>
      <c r="AJ4956" s="118">
        <f t="shared" si="988"/>
        <v>0</v>
      </c>
      <c r="AK4956" s="118">
        <f t="shared" si="988"/>
        <v>0</v>
      </c>
      <c r="AL4956" s="118">
        <f t="shared" si="988"/>
        <v>0</v>
      </c>
      <c r="AM4956" s="118">
        <f t="shared" si="988"/>
        <v>0</v>
      </c>
      <c r="AN4956" s="118">
        <f t="shared" si="988"/>
        <v>0</v>
      </c>
      <c r="AQ4956" t="str">
        <f>AQ4948</f>
        <v/>
      </c>
    </row>
    <row r="4957" spans="1:43" ht="14.25" customHeight="1" x14ac:dyDescent="0.25">
      <c r="A4957" s="1"/>
      <c r="B4957" s="122"/>
      <c r="C4957" s="122"/>
      <c r="D4957" s="122"/>
      <c r="E4957" s="122"/>
      <c r="F4957" s="122"/>
      <c r="G4957" s="122"/>
      <c r="H4957" s="122"/>
      <c r="I4957" s="122"/>
      <c r="J4957" s="122"/>
      <c r="K4957" s="122"/>
      <c r="L4957" s="122"/>
      <c r="M4957" s="122"/>
      <c r="N4957" s="122"/>
      <c r="O4957" s="122"/>
      <c r="P4957" s="122"/>
      <c r="Q4957" s="122"/>
      <c r="R4957" s="122"/>
      <c r="S4957" s="122"/>
      <c r="T4957" s="122"/>
      <c r="U4957" s="122"/>
      <c r="V4957" s="124" t="s">
        <v>95</v>
      </c>
      <c r="W4957" s="125">
        <f>IFERROR(0.6*W4956+0.4*W4955,0)</f>
        <v>7.0733333333333341</v>
      </c>
      <c r="X4957" s="132" t="s">
        <v>1176</v>
      </c>
      <c r="Y4957" s="133">
        <f>IFERROR(SUMIF('Popis poslanih narudžbi'!A:A,A4948,'Popis poslanih narudžbi'!C:C),0)</f>
        <v>30</v>
      </c>
      <c r="Z4957" s="131"/>
      <c r="AA4957" s="134" t="s">
        <v>1177</v>
      </c>
      <c r="AB4957" s="118">
        <f t="shared" ref="AB4957:AN4957" si="989">AB4950+AB4956</f>
        <v>9</v>
      </c>
      <c r="AC4957" s="118">
        <f t="shared" si="989"/>
        <v>9</v>
      </c>
      <c r="AD4957" s="118">
        <f t="shared" si="989"/>
        <v>9</v>
      </c>
      <c r="AE4957" s="118">
        <f t="shared" si="989"/>
        <v>10</v>
      </c>
      <c r="AF4957" s="118">
        <f t="shared" si="989"/>
        <v>10</v>
      </c>
      <c r="AG4957" s="118">
        <f t="shared" si="989"/>
        <v>10</v>
      </c>
      <c r="AH4957" s="118">
        <f t="shared" si="989"/>
        <v>10</v>
      </c>
      <c r="AI4957" s="118">
        <f t="shared" si="989"/>
        <v>10</v>
      </c>
      <c r="AJ4957" s="118">
        <f t="shared" si="989"/>
        <v>11</v>
      </c>
      <c r="AK4957" s="118">
        <f t="shared" si="989"/>
        <v>11</v>
      </c>
      <c r="AL4957" s="118">
        <f t="shared" si="989"/>
        <v>11</v>
      </c>
      <c r="AM4957" s="118">
        <f t="shared" si="989"/>
        <v>11</v>
      </c>
      <c r="AN4957" s="118">
        <f t="shared" si="989"/>
        <v>11</v>
      </c>
      <c r="AQ4957" t="str">
        <f>AQ4948</f>
        <v/>
      </c>
    </row>
    <row r="4958" spans="1:43" ht="14.25" customHeight="1" x14ac:dyDescent="0.25">
      <c r="A4958" s="107" t="str">
        <f>'Run Rate'!A499</f>
        <v>POL12853</v>
      </c>
      <c r="B4958" s="135" t="str">
        <f>'Run Rate'!B499</f>
        <v>Polleo HydroX Micellar Casein 2kg Double Chocolate Cream</v>
      </c>
      <c r="C4958" s="135" t="str">
        <f>'Run Rate'!C499</f>
        <v>PROTEINI</v>
      </c>
      <c r="D4958" s="135" t="str">
        <f>'Run Rate'!D499</f>
        <v>03 BRONZE</v>
      </c>
      <c r="E4958" s="122"/>
      <c r="F4958" s="122"/>
      <c r="G4958" s="122"/>
      <c r="H4958" s="122"/>
      <c r="I4958" s="122"/>
      <c r="J4958" s="122"/>
      <c r="K4958" s="122"/>
      <c r="L4958" s="122"/>
      <c r="M4958" s="122"/>
      <c r="N4958" s="122"/>
      <c r="O4958" s="122"/>
      <c r="P4958" s="122"/>
      <c r="Q4958" s="122"/>
      <c r="R4958" s="122"/>
      <c r="S4958" s="122"/>
      <c r="T4958" s="122"/>
      <c r="U4958" s="122"/>
      <c r="V4958" s="122"/>
      <c r="W4958" s="122"/>
      <c r="X4958" s="122"/>
      <c r="Y4958" s="122"/>
      <c r="Z4958" s="122"/>
      <c r="AA4958" s="122"/>
      <c r="AB4958" s="122"/>
      <c r="AC4958" s="122"/>
      <c r="AD4958" s="122"/>
      <c r="AE4958" s="122"/>
      <c r="AF4958" s="122"/>
      <c r="AG4958" s="122"/>
      <c r="AH4958" s="122"/>
      <c r="AI4958" s="122"/>
      <c r="AJ4958" s="122"/>
      <c r="AK4958" s="122"/>
      <c r="AL4958" s="122"/>
      <c r="AM4958" s="122"/>
      <c r="AN4958" s="122"/>
      <c r="AQ4958" t="str">
        <f>IF(AND(OR($B$1="ALL",$B$1=C4958),OR($E$1="ALL",$E$1=D4958),OR($B$2="ALL",$B$2=A4958),OR($E$2="ALL",IFERROR(SEARCH($E$2,B4958),0)&gt;0)),"MATCH","")</f>
        <v/>
      </c>
    </row>
    <row r="4959" spans="1:43" ht="14.25" customHeight="1" x14ac:dyDescent="0.25">
      <c r="A4959" s="108" t="s">
        <v>1137</v>
      </c>
      <c r="B4959" s="136" t="s">
        <v>1138</v>
      </c>
      <c r="C4959" s="136" t="s">
        <v>1139</v>
      </c>
      <c r="D4959" s="136" t="s">
        <v>1140</v>
      </c>
      <c r="E4959" s="136" t="s">
        <v>1141</v>
      </c>
      <c r="F4959" s="136" t="s">
        <v>1142</v>
      </c>
      <c r="G4959" s="136" t="s">
        <v>1143</v>
      </c>
      <c r="H4959" s="136" t="s">
        <v>1144</v>
      </c>
      <c r="I4959" s="136" t="s">
        <v>1145</v>
      </c>
      <c r="J4959" s="136" t="s">
        <v>1146</v>
      </c>
      <c r="K4959" s="136" t="s">
        <v>1147</v>
      </c>
      <c r="L4959" s="136" t="s">
        <v>1148</v>
      </c>
      <c r="M4959" s="136" t="s">
        <v>1149</v>
      </c>
      <c r="N4959" s="136" t="s">
        <v>1150</v>
      </c>
      <c r="O4959" s="136" t="s">
        <v>1151</v>
      </c>
      <c r="P4959" s="136" t="s">
        <v>1152</v>
      </c>
      <c r="Q4959" s="136" t="s">
        <v>1153</v>
      </c>
      <c r="R4959" s="136" t="s">
        <v>1154</v>
      </c>
      <c r="S4959" s="136" t="s">
        <v>1155</v>
      </c>
      <c r="T4959" s="136" t="s">
        <v>1156</v>
      </c>
      <c r="U4959" s="136" t="s">
        <v>1157</v>
      </c>
      <c r="V4959" s="136" t="s">
        <v>1158</v>
      </c>
      <c r="W4959" s="136" t="s">
        <v>1159</v>
      </c>
      <c r="X4959" s="136" t="s">
        <v>1160</v>
      </c>
      <c r="Y4959" s="136" t="s">
        <v>1161</v>
      </c>
      <c r="Z4959" s="136" t="s">
        <v>1162</v>
      </c>
      <c r="AA4959" s="136" t="s">
        <v>1163</v>
      </c>
      <c r="AB4959" s="137" t="s">
        <v>156</v>
      </c>
      <c r="AC4959" s="137" t="s">
        <v>157</v>
      </c>
      <c r="AD4959" s="137" t="s">
        <v>158</v>
      </c>
      <c r="AE4959" s="137" t="s">
        <v>139</v>
      </c>
      <c r="AF4959" s="138" t="s">
        <v>140</v>
      </c>
      <c r="AG4959" s="138" t="s">
        <v>141</v>
      </c>
      <c r="AH4959" s="138" t="s">
        <v>142</v>
      </c>
      <c r="AI4959" s="138" t="s">
        <v>143</v>
      </c>
      <c r="AJ4959" s="139" t="s">
        <v>144</v>
      </c>
      <c r="AK4959" s="139" t="s">
        <v>145</v>
      </c>
      <c r="AL4959" s="139" t="s">
        <v>146</v>
      </c>
      <c r="AM4959" s="140" t="s">
        <v>147</v>
      </c>
      <c r="AN4959" s="140" t="s">
        <v>148</v>
      </c>
      <c r="AQ4959" t="str">
        <f>AQ4958</f>
        <v/>
      </c>
    </row>
    <row r="4960" spans="1:43" ht="14.25" customHeight="1" x14ac:dyDescent="0.25">
      <c r="A4960" s="99" t="s">
        <v>1164</v>
      </c>
      <c r="B4960" s="112">
        <f>'Run Rate'!E499</f>
        <v>1</v>
      </c>
      <c r="C4960" s="112">
        <f>'Run Rate'!F499</f>
        <v>3</v>
      </c>
      <c r="D4960" s="112">
        <f>'Run Rate'!G499</f>
        <v>3</v>
      </c>
      <c r="E4960" s="112">
        <f>'Run Rate'!H499</f>
        <v>4</v>
      </c>
      <c r="F4960" s="112">
        <f>'Run Rate'!I499</f>
        <v>3</v>
      </c>
      <c r="G4960" s="112">
        <f>'Run Rate'!J499</f>
        <v>5</v>
      </c>
      <c r="H4960" s="112">
        <f>'Run Rate'!K499</f>
        <v>4</v>
      </c>
      <c r="I4960" s="112">
        <f>'Run Rate'!L499</f>
        <v>10</v>
      </c>
      <c r="J4960" s="112">
        <f>'Run Rate'!M499</f>
        <v>11</v>
      </c>
      <c r="K4960" s="112">
        <f>'Run Rate'!N499</f>
        <v>6</v>
      </c>
      <c r="L4960" s="112">
        <f>'Run Rate'!O499</f>
        <v>2</v>
      </c>
      <c r="M4960" s="112">
        <f>'Run Rate'!P499</f>
        <v>10</v>
      </c>
      <c r="N4960" s="112">
        <f>'Run Rate'!Q499</f>
        <v>11</v>
      </c>
      <c r="O4960" s="112">
        <f>'Run Rate'!R499</f>
        <v>6</v>
      </c>
      <c r="P4960" s="112">
        <f>'Run Rate'!S499</f>
        <v>1</v>
      </c>
      <c r="Q4960" s="112">
        <f>'Run Rate'!T499</f>
        <v>7</v>
      </c>
      <c r="R4960" s="112">
        <f>'Run Rate'!U499</f>
        <v>5</v>
      </c>
      <c r="S4960" s="112">
        <f>'Run Rate'!V499</f>
        <v>6</v>
      </c>
      <c r="T4960" s="112">
        <f>'Run Rate'!W499</f>
        <v>1</v>
      </c>
      <c r="U4960" s="112">
        <f>'Run Rate'!X499</f>
        <v>3</v>
      </c>
      <c r="V4960" s="112">
        <f>'Run Rate'!Y499</f>
        <v>5</v>
      </c>
      <c r="W4960" s="112">
        <f>'Run Rate'!Z499</f>
        <v>5</v>
      </c>
      <c r="X4960" s="112">
        <f>'Run Rate'!AA499</f>
        <v>5</v>
      </c>
      <c r="Y4960" s="112">
        <f>'Run Rate'!AB499</f>
        <v>4</v>
      </c>
      <c r="Z4960" s="112">
        <f>'Run Rate'!AC499</f>
        <v>8</v>
      </c>
      <c r="AA4960" s="112">
        <f>'Run Rate'!AD499</f>
        <v>10</v>
      </c>
      <c r="AB4960" s="113">
        <f>W4967</f>
        <v>6.7366666666666664</v>
      </c>
      <c r="AC4960" s="112">
        <f>W4967</f>
        <v>6.7366666666666664</v>
      </c>
      <c r="AD4960" s="112">
        <f>W4967</f>
        <v>6.7366666666666664</v>
      </c>
      <c r="AE4960" s="112">
        <f>W4967</f>
        <v>6.7366666666666664</v>
      </c>
      <c r="AF4960" s="112">
        <f>0.8*W4967+0.2*W4965</f>
        <v>6.4476666666666667</v>
      </c>
      <c r="AG4960" s="112">
        <f>0.8*W4967+0.2*W4965</f>
        <v>6.4476666666666667</v>
      </c>
      <c r="AH4960" s="112">
        <f>0.8*W4967+0.2*W4965</f>
        <v>6.4476666666666667</v>
      </c>
      <c r="AI4960" s="112">
        <f>0.8*W4967+0.2*W4965</f>
        <v>6.4476666666666667</v>
      </c>
      <c r="AJ4960" s="112">
        <f>0.6*W4967+0.4*W4965</f>
        <v>6.158666666666667</v>
      </c>
      <c r="AK4960" s="112">
        <f>0.6*W4967+0.4*W4965</f>
        <v>6.158666666666667</v>
      </c>
      <c r="AL4960" s="112">
        <f>0.6*W4967+0.4*W4965</f>
        <v>6.158666666666667</v>
      </c>
      <c r="AM4960" s="112">
        <f>0.6*W4967+0.4*W4965</f>
        <v>6.158666666666667</v>
      </c>
      <c r="AN4960" s="112">
        <f>0.6*W4967+0.4*W4965</f>
        <v>6.158666666666667</v>
      </c>
      <c r="AQ4960" t="str">
        <f>AQ4958</f>
        <v/>
      </c>
    </row>
    <row r="4961" spans="1:43" ht="14.25" customHeight="1" x14ac:dyDescent="0.25">
      <c r="A4961" s="99" t="s">
        <v>1165</v>
      </c>
      <c r="B4961" s="114"/>
      <c r="C4961" s="114"/>
      <c r="D4961" s="114"/>
      <c r="E4961" s="114"/>
      <c r="F4961" s="114"/>
      <c r="G4961" s="114"/>
      <c r="H4961" s="114"/>
      <c r="I4961" s="114"/>
      <c r="J4961" s="114"/>
      <c r="K4961" s="114"/>
      <c r="L4961" s="114"/>
      <c r="M4961" s="114"/>
      <c r="N4961" s="114"/>
      <c r="O4961" s="114"/>
      <c r="P4961" s="114"/>
      <c r="Q4961" s="114"/>
      <c r="R4961" s="114"/>
      <c r="S4961" s="114"/>
      <c r="T4961" s="114"/>
      <c r="U4961" s="114"/>
      <c r="V4961" s="114"/>
      <c r="W4961" s="115"/>
      <c r="X4961" s="115"/>
      <c r="Y4961" s="115"/>
      <c r="Z4961" s="115"/>
      <c r="AA4961" s="112" t="s">
        <v>1166</v>
      </c>
      <c r="AB4961" s="113"/>
      <c r="AC4961" s="112"/>
      <c r="AD4961" s="112"/>
      <c r="AE4961" s="112"/>
      <c r="AF4961" s="112"/>
      <c r="AG4961" s="112"/>
      <c r="AH4961" s="112"/>
      <c r="AI4961" s="112"/>
      <c r="AJ4961" s="112"/>
      <c r="AK4961" s="112"/>
      <c r="AL4961" s="112"/>
      <c r="AM4961" s="112"/>
      <c r="AN4961" s="112"/>
      <c r="AQ4961" t="str">
        <f>AQ4958</f>
        <v/>
      </c>
    </row>
    <row r="4962" spans="1:43" ht="14.25" customHeight="1" x14ac:dyDescent="0.25">
      <c r="A4962" s="99" t="s">
        <v>1167</v>
      </c>
      <c r="B4962" s="114"/>
      <c r="C4962" s="114"/>
      <c r="D4962" s="114"/>
      <c r="E4962" s="114"/>
      <c r="F4962" s="114"/>
      <c r="G4962" s="114"/>
      <c r="H4962" s="114"/>
      <c r="I4962" s="114"/>
      <c r="J4962" s="114"/>
      <c r="K4962" s="114"/>
      <c r="L4962" s="114"/>
      <c r="M4962" s="114"/>
      <c r="N4962" s="114"/>
      <c r="O4962" s="114"/>
      <c r="P4962" s="114"/>
      <c r="Q4962" s="114"/>
      <c r="R4962" s="114"/>
      <c r="S4962" s="114"/>
      <c r="T4962" s="114"/>
      <c r="U4962" s="114"/>
      <c r="V4962" s="114"/>
      <c r="W4962" s="115"/>
      <c r="X4962" s="116"/>
      <c r="Y4962" s="117"/>
      <c r="Z4962" s="115"/>
      <c r="AA4962" s="112" t="s">
        <v>1168</v>
      </c>
      <c r="AB4962" s="113">
        <f>'Demand Input VP'!B2484</f>
        <v>0</v>
      </c>
      <c r="AC4962" s="112">
        <f>'Demand Input VP'!C2484</f>
        <v>0</v>
      </c>
      <c r="AD4962" s="112">
        <f>'Demand Input VP'!D2484</f>
        <v>0</v>
      </c>
      <c r="AE4962" s="112">
        <f>'Demand Input VP'!E2484</f>
        <v>0</v>
      </c>
      <c r="AF4962" s="112">
        <f>'Demand Input VP'!F2484</f>
        <v>0</v>
      </c>
      <c r="AG4962" s="112">
        <f>'Demand Input VP'!G2484</f>
        <v>0</v>
      </c>
      <c r="AH4962" s="112">
        <f>'Demand Input VP'!H2484</f>
        <v>0</v>
      </c>
      <c r="AI4962" s="112">
        <f>'Demand Input VP'!I2484</f>
        <v>0</v>
      </c>
      <c r="AJ4962" s="112">
        <f>'Demand Input VP'!J2484</f>
        <v>0</v>
      </c>
      <c r="AK4962" s="112">
        <f>'Demand Input VP'!K2484</f>
        <v>0</v>
      </c>
      <c r="AL4962" s="112">
        <f>'Demand Input VP'!L2484</f>
        <v>0</v>
      </c>
      <c r="AM4962" s="112">
        <f>'Demand Input VP'!M2484</f>
        <v>0</v>
      </c>
      <c r="AN4962" s="112">
        <f>'Demand Input VP'!N2484</f>
        <v>0</v>
      </c>
      <c r="AQ4962" t="str">
        <f>AQ4958</f>
        <v/>
      </c>
    </row>
    <row r="4963" spans="1:43" ht="14.25" customHeight="1" x14ac:dyDescent="0.25">
      <c r="A4963" s="99" t="s">
        <v>1169</v>
      </c>
      <c r="B4963" s="118"/>
      <c r="C4963" s="118"/>
      <c r="D4963" s="118"/>
      <c r="E4963" s="118"/>
      <c r="F4963" s="118"/>
      <c r="G4963" s="118"/>
      <c r="H4963" s="118"/>
      <c r="I4963" s="118"/>
      <c r="J4963" s="118"/>
      <c r="K4963" s="118"/>
      <c r="L4963" s="118"/>
      <c r="M4963" s="118"/>
      <c r="N4963" s="118"/>
      <c r="O4963" s="118"/>
      <c r="P4963" s="118"/>
      <c r="Q4963" s="118"/>
      <c r="R4963" s="118"/>
      <c r="S4963" s="118"/>
      <c r="T4963" s="118"/>
      <c r="U4963" s="118"/>
      <c r="V4963" s="118"/>
      <c r="W4963" s="115"/>
      <c r="X4963" s="116"/>
      <c r="Y4963" s="117"/>
      <c r="Z4963" s="119"/>
      <c r="AA4963" s="120" t="s">
        <v>1170</v>
      </c>
      <c r="AB4963" s="121">
        <f>'Demand Input VP'!B2483</f>
        <v>0</v>
      </c>
      <c r="AC4963" s="120">
        <f>'Demand Input VP'!C2483</f>
        <v>0</v>
      </c>
      <c r="AD4963" s="120">
        <f>'Demand Input VP'!D2483</f>
        <v>0</v>
      </c>
      <c r="AE4963" s="120">
        <f>'Demand Input VP'!E2483</f>
        <v>0</v>
      </c>
      <c r="AF4963" s="120">
        <f>'Demand Input VP'!F2483</f>
        <v>0</v>
      </c>
      <c r="AG4963" s="120">
        <f>'Demand Input VP'!G2483</f>
        <v>0</v>
      </c>
      <c r="AH4963" s="120">
        <f>'Demand Input VP'!H2483</f>
        <v>0</v>
      </c>
      <c r="AI4963" s="120">
        <f>'Demand Input VP'!I2483</f>
        <v>0</v>
      </c>
      <c r="AJ4963" s="120">
        <f>'Demand Input VP'!J2483</f>
        <v>0</v>
      </c>
      <c r="AK4963" s="120">
        <f>'Demand Input VP'!K2483</f>
        <v>0</v>
      </c>
      <c r="AL4963" s="120">
        <f>'Demand Input VP'!L2483</f>
        <v>0</v>
      </c>
      <c r="AM4963" s="120">
        <f>'Demand Input VP'!M2483</f>
        <v>0</v>
      </c>
      <c r="AN4963" s="120">
        <f>'Demand Input VP'!N2483</f>
        <v>0</v>
      </c>
      <c r="AQ4963" t="str">
        <f>AQ4958</f>
        <v/>
      </c>
    </row>
    <row r="4964" spans="1:43" ht="14.25" customHeight="1" x14ac:dyDescent="0.25">
      <c r="A4964" s="1"/>
      <c r="B4964" s="122"/>
      <c r="C4964" s="122"/>
      <c r="D4964" s="122"/>
      <c r="E4964" s="122"/>
      <c r="F4964" s="122"/>
      <c r="G4964" s="122"/>
      <c r="H4964" s="122"/>
      <c r="I4964" s="122"/>
      <c r="J4964" s="122"/>
      <c r="K4964" s="122"/>
      <c r="L4964" s="122"/>
      <c r="M4964" s="122"/>
      <c r="N4964" s="122"/>
      <c r="O4964" s="122"/>
      <c r="P4964" s="122"/>
      <c r="Q4964" s="122"/>
      <c r="R4964" s="122"/>
      <c r="S4964" s="122"/>
      <c r="T4964" s="122"/>
      <c r="U4964" s="122"/>
      <c r="V4964" s="122"/>
      <c r="W4964" s="123"/>
      <c r="X4964" s="116"/>
      <c r="Y4964" s="117"/>
      <c r="Z4964" s="123"/>
      <c r="AA4964" s="112" t="s">
        <v>1171</v>
      </c>
      <c r="AB4964" s="113">
        <f>'Demand Input MP'!B2484</f>
        <v>0</v>
      </c>
      <c r="AC4964" s="112">
        <f>'Demand Input MP'!C2484</f>
        <v>0</v>
      </c>
      <c r="AD4964" s="112">
        <f>'Demand Input MP'!D2484</f>
        <v>0</v>
      </c>
      <c r="AE4964" s="112">
        <f>'Demand Input MP'!E2484</f>
        <v>0</v>
      </c>
      <c r="AF4964" s="112">
        <f>'Demand Input MP'!F2484</f>
        <v>0</v>
      </c>
      <c r="AG4964" s="112">
        <f>'Demand Input MP'!G2484</f>
        <v>0</v>
      </c>
      <c r="AH4964" s="112">
        <f>'Demand Input MP'!H2484</f>
        <v>0</v>
      </c>
      <c r="AI4964" s="112">
        <f>'Demand Input MP'!I2484</f>
        <v>0</v>
      </c>
      <c r="AJ4964" s="112">
        <f>'Demand Input MP'!J2484</f>
        <v>0</v>
      </c>
      <c r="AK4964" s="112">
        <f>'Demand Input MP'!K2484</f>
        <v>0</v>
      </c>
      <c r="AL4964" s="112">
        <f>'Demand Input MP'!L2484</f>
        <v>0</v>
      </c>
      <c r="AM4964" s="112">
        <f>'Demand Input MP'!M2484</f>
        <v>0</v>
      </c>
      <c r="AN4964" s="112">
        <f>'Demand Input MP'!N2484</f>
        <v>0</v>
      </c>
      <c r="AQ4964" t="str">
        <f>AQ4958</f>
        <v/>
      </c>
    </row>
    <row r="4965" spans="1:43" ht="14.25" customHeight="1" x14ac:dyDescent="0.25">
      <c r="A4965" s="1"/>
      <c r="B4965" s="122"/>
      <c r="C4965" s="122"/>
      <c r="D4965" s="122"/>
      <c r="E4965" s="122"/>
      <c r="F4965" s="122"/>
      <c r="G4965" s="122"/>
      <c r="H4965" s="122"/>
      <c r="I4965" s="122"/>
      <c r="J4965" s="122"/>
      <c r="K4965" s="122"/>
      <c r="L4965" s="122"/>
      <c r="M4965" s="122"/>
      <c r="N4965" s="122"/>
      <c r="O4965" s="122"/>
      <c r="P4965" s="122"/>
      <c r="Q4965" s="122"/>
      <c r="R4965" s="122"/>
      <c r="S4965" s="122"/>
      <c r="T4965" s="122"/>
      <c r="U4965" s="122"/>
      <c r="V4965" s="124" t="s">
        <v>91</v>
      </c>
      <c r="W4965" s="125">
        <f>IFERROR(IF(SUM('Run Rate History'!E499:AD499)&gt;0,(SUMPRODUCT((B4960:AA4960&gt;=PERCENTILE(B4960:AA4960,0.1))*(B4960:AA4960&lt;=PERCENTILE(B4960:AA4960,0.9))*B4960:AA4960)+SUMPRODUCT(('Run Rate History'!E499:AD499&gt;=PERCENTILE(B4960:AA4960,0.1))*('Run Rate History'!E499:AD499&lt;=PERCENTILE(B4960:AA4960,0.9))*'Run Rate History'!E499:AD499))/(SUMPRODUCT((B4960:AA4960&gt;=PERCENTILE(B4960:AA4960,0.1))*(B4960:AA4960&lt;=PERCENTILE(B4960:AA4960,0.9))*1)+SUMPRODUCT(('Run Rate History'!E499:AD499&gt;=PERCENTILE(B4960:AA4960,0.1))*('Run Rate History'!E499:AD499&lt;=PERCENTILE(B4960:AA4960,0.9))*1)),TRIMMEAN(B4960:AA4960,0.15)),0)</f>
        <v>5.291666666666667</v>
      </c>
      <c r="X4965" s="126" t="s">
        <v>1172</v>
      </c>
      <c r="Y4965" s="127">
        <f>SUM(B4960:AA4960)/26</f>
        <v>5.3461538461538458</v>
      </c>
      <c r="Z4965" s="128"/>
      <c r="AA4965" s="112" t="s">
        <v>1173</v>
      </c>
      <c r="AB4965" s="113">
        <f>'Demand Input MP'!B2483</f>
        <v>0</v>
      </c>
      <c r="AC4965" s="112">
        <f>'Demand Input MP'!C2483</f>
        <v>0</v>
      </c>
      <c r="AD4965" s="112">
        <f>'Demand Input MP'!D2483</f>
        <v>0</v>
      </c>
      <c r="AE4965" s="112">
        <f>'Demand Input MP'!E2483</f>
        <v>0</v>
      </c>
      <c r="AF4965" s="112">
        <f>'Demand Input MP'!F2483</f>
        <v>0</v>
      </c>
      <c r="AG4965" s="112">
        <f>'Demand Input MP'!G2483</f>
        <v>0</v>
      </c>
      <c r="AH4965" s="112">
        <f>'Demand Input MP'!H2483</f>
        <v>0</v>
      </c>
      <c r="AI4965" s="112">
        <f>'Demand Input MP'!I2483</f>
        <v>0</v>
      </c>
      <c r="AJ4965" s="112">
        <f>'Demand Input MP'!J2483</f>
        <v>0</v>
      </c>
      <c r="AK4965" s="112">
        <f>'Demand Input MP'!K2483</f>
        <v>0</v>
      </c>
      <c r="AL4965" s="112">
        <f>'Demand Input MP'!L2483</f>
        <v>0</v>
      </c>
      <c r="AM4965" s="112">
        <f>'Demand Input MP'!M2483</f>
        <v>0</v>
      </c>
      <c r="AN4965" s="112">
        <f>'Demand Input MP'!N2483</f>
        <v>0</v>
      </c>
      <c r="AQ4965" t="str">
        <f>AQ4958</f>
        <v/>
      </c>
    </row>
    <row r="4966" spans="1:43" ht="14.25" customHeight="1" x14ac:dyDescent="0.25">
      <c r="A4966" s="1"/>
      <c r="B4966" s="122"/>
      <c r="C4966" s="122"/>
      <c r="D4966" s="122"/>
      <c r="E4966" s="122"/>
      <c r="F4966" s="122"/>
      <c r="G4966" s="122"/>
      <c r="H4966" s="122"/>
      <c r="I4966" s="122"/>
      <c r="J4966" s="122"/>
      <c r="K4966" s="122"/>
      <c r="L4966" s="122"/>
      <c r="M4966" s="122"/>
      <c r="N4966" s="122"/>
      <c r="O4966" s="122"/>
      <c r="P4966" s="122"/>
      <c r="Q4966" s="122"/>
      <c r="R4966" s="122"/>
      <c r="S4966" s="122"/>
      <c r="T4966" s="122"/>
      <c r="U4966" s="122"/>
      <c r="V4966" s="124" t="s">
        <v>94</v>
      </c>
      <c r="W4966" s="125">
        <f>IFERROR((1*MIN(MAX(X4960,0.5*IF(SUM('Run Rate History'!E499:AD499)&gt;0,(MEDIAN(IF(B4960:AA4960&gt;0,B4960:AA4960))+MEDIAN(IF('Run Rate History'!E499:AD499&gt;0,'Run Rate History'!E499:AD499)))/2,MEDIAN(IF(B4960:AA4960&gt;0,B4960:AA4960)))),2*IF(SUM('Run Rate History'!E499:AD499)&gt;0,(MEDIAN(IF(B4960:AA4960&gt;0,B4960:AA4960))+MEDIAN(IF('Run Rate History'!E499:AD499&gt;0,'Run Rate History'!E499:AD499)))/2,MEDIAN(IF(B4960:AA4960&gt;0,B4960:AA4960))))+2*MIN(MAX(Y4960,0.5*IF(SUM('Run Rate History'!E499:AD499)&gt;0,(MEDIAN(IF(B4960:AA4960&gt;0,B4960:AA4960))+MEDIAN(IF('Run Rate History'!E499:AD499&gt;0,'Run Rate History'!E499:AD499)))/2,MEDIAN(IF(B4960:AA4960&gt;0,B4960:AA4960)))),2*IF(SUM('Run Rate History'!E499:AD499)&gt;0,(MEDIAN(IF(B4960:AA4960&gt;0,B4960:AA4960))+MEDIAN(IF('Run Rate History'!E499:AD499&gt;0,'Run Rate History'!E499:AD499)))/2,MEDIAN(IF(B4960:AA4960&gt;0,B4960:AA4960))))+3*MIN(MAX(Z4960,0.5*IF(SUM('Run Rate History'!E499:AD499)&gt;0,(MEDIAN(IF(B4960:AA4960&gt;0,B4960:AA4960))+MEDIAN(IF('Run Rate History'!E499:AD499&gt;0,'Run Rate History'!E499:AD499)))/2,MEDIAN(IF(B4960:AA4960&gt;0,B4960:AA4960)))),2*IF(SUM('Run Rate History'!E499:AD499)&gt;0,(MEDIAN(IF(B4960:AA4960&gt;0,B4960:AA4960))+MEDIAN(IF('Run Rate History'!E499:AD499&gt;0,'Run Rate History'!E499:AD499)))/2,MEDIAN(IF(B4960:AA4960&gt;0,B4960:AA4960))))+4*MIN(MAX(AA4960,0.5*IF(SUM('Run Rate History'!E499:AD499)&gt;0,(MEDIAN(IF(B4960:AA4960&gt;0,B4960:AA4960))+MEDIAN(IF('Run Rate History'!E499:AD499&gt;0,'Run Rate History'!E499:AD499)))/2,MEDIAN(IF(B4960:AA4960&gt;0,B4960:AA4960)))),2*IF(SUM('Run Rate History'!E499:AD499)&gt;0,(MEDIAN(IF(B4960:AA4960&gt;0,B4960:AA4960))+MEDIAN(IF('Run Rate History'!E499:AD499&gt;0,'Run Rate History'!E499:AD499)))/2,MEDIAN(IF(B4960:AA4960&gt;0,B4960:AA4960)))))/10,0)</f>
        <v>7.7</v>
      </c>
      <c r="X4966" s="129" t="s">
        <v>1174</v>
      </c>
      <c r="Y4966" s="130">
        <f>IFERROR(VLOOKUP(A4958,'Stanje zaliha'!A:E,5,FALSE()),0)</f>
        <v>253</v>
      </c>
      <c r="Z4966" s="131"/>
      <c r="AA4966" s="113" t="s">
        <v>1175</v>
      </c>
      <c r="AB4966" s="118">
        <f t="shared" ref="AB4966:AN4966" si="990">SUM(AB4962:AB4965)</f>
        <v>0</v>
      </c>
      <c r="AC4966" s="118">
        <f t="shared" si="990"/>
        <v>0</v>
      </c>
      <c r="AD4966" s="118">
        <f t="shared" si="990"/>
        <v>0</v>
      </c>
      <c r="AE4966" s="118">
        <f t="shared" si="990"/>
        <v>0</v>
      </c>
      <c r="AF4966" s="118">
        <f t="shared" si="990"/>
        <v>0</v>
      </c>
      <c r="AG4966" s="118">
        <f t="shared" si="990"/>
        <v>0</v>
      </c>
      <c r="AH4966" s="118">
        <f t="shared" si="990"/>
        <v>0</v>
      </c>
      <c r="AI4966" s="118">
        <f t="shared" si="990"/>
        <v>0</v>
      </c>
      <c r="AJ4966" s="118">
        <f t="shared" si="990"/>
        <v>0</v>
      </c>
      <c r="AK4966" s="118">
        <f t="shared" si="990"/>
        <v>0</v>
      </c>
      <c r="AL4966" s="118">
        <f t="shared" si="990"/>
        <v>0</v>
      </c>
      <c r="AM4966" s="118">
        <f t="shared" si="990"/>
        <v>0</v>
      </c>
      <c r="AN4966" s="118">
        <f t="shared" si="990"/>
        <v>0</v>
      </c>
      <c r="AQ4966" t="str">
        <f>AQ4958</f>
        <v/>
      </c>
    </row>
    <row r="4967" spans="1:43" ht="14.25" customHeight="1" x14ac:dyDescent="0.25">
      <c r="A4967" s="1"/>
      <c r="B4967" s="122"/>
      <c r="C4967" s="122"/>
      <c r="D4967" s="122"/>
      <c r="E4967" s="122"/>
      <c r="F4967" s="122"/>
      <c r="G4967" s="122"/>
      <c r="H4967" s="122"/>
      <c r="I4967" s="122"/>
      <c r="J4967" s="122"/>
      <c r="K4967" s="122"/>
      <c r="L4967" s="122"/>
      <c r="M4967" s="122"/>
      <c r="N4967" s="122"/>
      <c r="O4967" s="122"/>
      <c r="P4967" s="122"/>
      <c r="Q4967" s="122"/>
      <c r="R4967" s="122"/>
      <c r="S4967" s="122"/>
      <c r="T4967" s="122"/>
      <c r="U4967" s="122"/>
      <c r="V4967" s="124" t="s">
        <v>95</v>
      </c>
      <c r="W4967" s="125">
        <f>IFERROR(0.6*W4966+0.4*W4965,0)</f>
        <v>6.7366666666666664</v>
      </c>
      <c r="X4967" s="132" t="s">
        <v>1176</v>
      </c>
      <c r="Y4967" s="133">
        <f>IFERROR(SUMIF('Popis poslanih narudžbi'!A:A,A4958,'Popis poslanih narudžbi'!C:C),0)</f>
        <v>40</v>
      </c>
      <c r="Z4967" s="131"/>
      <c r="AA4967" s="134" t="s">
        <v>1177</v>
      </c>
      <c r="AB4967" s="118">
        <f t="shared" ref="AB4967:AN4967" si="991">AB4960+AB4966</f>
        <v>6.7366666666666664</v>
      </c>
      <c r="AC4967" s="118">
        <f t="shared" si="991"/>
        <v>6.7366666666666664</v>
      </c>
      <c r="AD4967" s="118">
        <f t="shared" si="991"/>
        <v>6.7366666666666664</v>
      </c>
      <c r="AE4967" s="118">
        <f t="shared" si="991"/>
        <v>6.7366666666666664</v>
      </c>
      <c r="AF4967" s="118">
        <f t="shared" si="991"/>
        <v>6.4476666666666667</v>
      </c>
      <c r="AG4967" s="118">
        <f t="shared" si="991"/>
        <v>6.4476666666666667</v>
      </c>
      <c r="AH4967" s="118">
        <f t="shared" si="991"/>
        <v>6.4476666666666667</v>
      </c>
      <c r="AI4967" s="118">
        <f t="shared" si="991"/>
        <v>6.4476666666666667</v>
      </c>
      <c r="AJ4967" s="118">
        <f t="shared" si="991"/>
        <v>6.158666666666667</v>
      </c>
      <c r="AK4967" s="118">
        <f t="shared" si="991"/>
        <v>6.158666666666667</v>
      </c>
      <c r="AL4967" s="118">
        <f t="shared" si="991"/>
        <v>6.158666666666667</v>
      </c>
      <c r="AM4967" s="118">
        <f t="shared" si="991"/>
        <v>6.158666666666667</v>
      </c>
      <c r="AN4967" s="118">
        <f t="shared" si="991"/>
        <v>6.158666666666667</v>
      </c>
      <c r="AQ4967" t="str">
        <f>AQ4958</f>
        <v/>
      </c>
    </row>
  </sheetData>
  <mergeCells count="1">
    <mergeCell ref="B14:Q14"/>
  </mergeCells>
  <conditionalFormatting sqref="A8:AN13 A14 R14:AN14 A15:AN4967">
    <cfRule type="expression" dxfId="496" priority="2">
      <formula>$AQ8&lt;&gt;"MATCH"</formula>
    </cfRule>
  </conditionalFormatting>
  <conditionalFormatting sqref="B10:AA10">
    <cfRule type="expression" dxfId="495" priority="3">
      <formula>AND(B10&lt;&gt;"",$Y$15&gt;0,OR(B10&gt;$Y$15*1.5,B10&lt;$Y$15*0.5))</formula>
    </cfRule>
  </conditionalFormatting>
  <conditionalFormatting sqref="B20:AA20">
    <cfRule type="expression" dxfId="494" priority="4">
      <formula>AND(B20&lt;&gt;"",$Y$25&gt;0,OR(B20&gt;$Y$25*1.5,B20&lt;$Y$25*0.5))</formula>
    </cfRule>
  </conditionalFormatting>
  <conditionalFormatting sqref="B30:AA30">
    <cfRule type="expression" dxfId="493" priority="5">
      <formula>AND(B30&lt;&gt;"",$Y$35&gt;0,OR(B30&gt;$Y$35*1.5,B30&lt;$Y$35*0.5))</formula>
    </cfRule>
  </conditionalFormatting>
  <conditionalFormatting sqref="B40:AA40">
    <cfRule type="expression" dxfId="492" priority="6">
      <formula>AND(B40&lt;&gt;"",$Y$45&gt;0,OR(B40&gt;$Y$45*1.5,B40&lt;$Y$45*0.5))</formula>
    </cfRule>
  </conditionalFormatting>
  <conditionalFormatting sqref="B50:AA50">
    <cfRule type="expression" dxfId="491" priority="7">
      <formula>AND(B50&lt;&gt;"",$Y$55&gt;0,OR(B50&gt;$Y$55*1.5,B50&lt;$Y$55*0.5))</formula>
    </cfRule>
  </conditionalFormatting>
  <conditionalFormatting sqref="B60:AA60">
    <cfRule type="expression" dxfId="490" priority="8">
      <formula>AND(B60&lt;&gt;"",$Y$65&gt;0,OR(B60&gt;$Y$65*1.5,B60&lt;$Y$65*0.5))</formula>
    </cfRule>
  </conditionalFormatting>
  <conditionalFormatting sqref="B70:AA70">
    <cfRule type="expression" dxfId="489" priority="9">
      <formula>AND(B70&lt;&gt;"",$Y$75&gt;0,OR(B70&gt;$Y$75*1.5,B70&lt;$Y$75*0.5))</formula>
    </cfRule>
  </conditionalFormatting>
  <conditionalFormatting sqref="B80:AA80">
    <cfRule type="expression" dxfId="488" priority="10">
      <formula>AND(B80&lt;&gt;"",$Y$85&gt;0,OR(B80&gt;$Y$85*1.5,B80&lt;$Y$85*0.5))</formula>
    </cfRule>
  </conditionalFormatting>
  <conditionalFormatting sqref="B90:AA90">
    <cfRule type="expression" dxfId="487" priority="11">
      <formula>AND(B90&lt;&gt;"",$Y$95&gt;0,OR(B90&gt;$Y$95*1.5,B90&lt;$Y$95*0.5))</formula>
    </cfRule>
  </conditionalFormatting>
  <conditionalFormatting sqref="B100:AA100">
    <cfRule type="expression" dxfId="486" priority="12">
      <formula>AND(B100&lt;&gt;"",$Y$105&gt;0,OR(B100&gt;$Y$105*1.5,B100&lt;$Y$105*0.5))</formula>
    </cfRule>
  </conditionalFormatting>
  <conditionalFormatting sqref="B110:AA110">
    <cfRule type="expression" dxfId="485" priority="13">
      <formula>AND(B110&lt;&gt;"",$Y$115&gt;0,OR(B110&gt;$Y$115*1.5,B110&lt;$Y$115*0.5))</formula>
    </cfRule>
  </conditionalFormatting>
  <conditionalFormatting sqref="B120:AA120">
    <cfRule type="expression" dxfId="484" priority="14">
      <formula>AND(B120&lt;&gt;"",$Y$125&gt;0,OR(B120&gt;$Y$125*1.5,B120&lt;$Y$125*0.5))</formula>
    </cfRule>
  </conditionalFormatting>
  <conditionalFormatting sqref="B130:AA130">
    <cfRule type="expression" dxfId="483" priority="15">
      <formula>AND(B130&lt;&gt;"",$Y$135&gt;0,OR(B130&gt;$Y$135*1.5,B130&lt;$Y$135*0.5))</formula>
    </cfRule>
  </conditionalFormatting>
  <conditionalFormatting sqref="B140:AA140">
    <cfRule type="expression" dxfId="482" priority="16">
      <formula>AND(B140&lt;&gt;"",$Y$145&gt;0,OR(B140&gt;$Y$145*1.5,B140&lt;$Y$145*0.5))</formula>
    </cfRule>
  </conditionalFormatting>
  <conditionalFormatting sqref="B150:AA150">
    <cfRule type="expression" dxfId="481" priority="17">
      <formula>AND(B150&lt;&gt;"",$Y$155&gt;0,OR(B150&gt;$Y$155*1.5,B150&lt;$Y$155*0.5))</formula>
    </cfRule>
  </conditionalFormatting>
  <conditionalFormatting sqref="B160:AA160">
    <cfRule type="expression" dxfId="480" priority="18">
      <formula>AND(B160&lt;&gt;"",$Y$165&gt;0,OR(B160&gt;$Y$165*1.5,B160&lt;$Y$165*0.5))</formula>
    </cfRule>
  </conditionalFormatting>
  <conditionalFormatting sqref="B170:AA170">
    <cfRule type="expression" dxfId="479" priority="19">
      <formula>AND(B170&lt;&gt;"",$Y$175&gt;0,OR(B170&gt;$Y$175*1.5,B170&lt;$Y$175*0.5))</formula>
    </cfRule>
  </conditionalFormatting>
  <conditionalFormatting sqref="B180:AA180">
    <cfRule type="expression" dxfId="478" priority="20">
      <formula>AND(B180&lt;&gt;"",$Y$185&gt;0,OR(B180&gt;$Y$185*1.5,B180&lt;$Y$185*0.5))</formula>
    </cfRule>
  </conditionalFormatting>
  <conditionalFormatting sqref="B190:AA190">
    <cfRule type="expression" dxfId="477" priority="21">
      <formula>AND(B190&lt;&gt;"",$Y$195&gt;0,OR(B190&gt;$Y$195*1.5,B190&lt;$Y$195*0.5))</formula>
    </cfRule>
  </conditionalFormatting>
  <conditionalFormatting sqref="B200:AA200">
    <cfRule type="expression" dxfId="476" priority="22">
      <formula>AND(B200&lt;&gt;"",$Y$205&gt;0,OR(B200&gt;$Y$205*1.5,B200&lt;$Y$205*0.5))</formula>
    </cfRule>
  </conditionalFormatting>
  <conditionalFormatting sqref="B210:AA210">
    <cfRule type="expression" dxfId="475" priority="23">
      <formula>AND(B210&lt;&gt;"",$Y$215&gt;0,OR(B210&gt;$Y$215*1.5,B210&lt;$Y$215*0.5))</formula>
    </cfRule>
  </conditionalFormatting>
  <conditionalFormatting sqref="B220:AA220">
    <cfRule type="expression" dxfId="474" priority="24">
      <formula>AND(B220&lt;&gt;"",$Y$225&gt;0,OR(B220&gt;$Y$225*1.5,B220&lt;$Y$225*0.5))</formula>
    </cfRule>
  </conditionalFormatting>
  <conditionalFormatting sqref="B230:AA230">
    <cfRule type="expression" dxfId="473" priority="25">
      <formula>AND(B230&lt;&gt;"",$Y$235&gt;0,OR(B230&gt;$Y$235*1.5,B230&lt;$Y$235*0.5))</formula>
    </cfRule>
  </conditionalFormatting>
  <conditionalFormatting sqref="B240:AA240">
    <cfRule type="expression" dxfId="472" priority="26">
      <formula>AND(B240&lt;&gt;"",$Y$245&gt;0,OR(B240&gt;$Y$245*1.5,B240&lt;$Y$245*0.5))</formula>
    </cfRule>
  </conditionalFormatting>
  <conditionalFormatting sqref="B250:AA250">
    <cfRule type="expression" dxfId="471" priority="27">
      <formula>AND(B250&lt;&gt;"",$Y$255&gt;0,OR(B250&gt;$Y$255*1.5,B250&lt;$Y$255*0.5))</formula>
    </cfRule>
  </conditionalFormatting>
  <conditionalFormatting sqref="B260:AA260">
    <cfRule type="expression" dxfId="470" priority="28">
      <formula>AND(B260&lt;&gt;"",$Y$265&gt;0,OR(B260&gt;$Y$265*1.5,B260&lt;$Y$265*0.5))</formula>
    </cfRule>
  </conditionalFormatting>
  <conditionalFormatting sqref="B270:AA270">
    <cfRule type="expression" dxfId="469" priority="29">
      <formula>AND(B270&lt;&gt;"",$Y$275&gt;0,OR(B270&gt;$Y$275*1.5,B270&lt;$Y$275*0.5))</formula>
    </cfRule>
  </conditionalFormatting>
  <conditionalFormatting sqref="B280:AA280">
    <cfRule type="expression" dxfId="468" priority="30">
      <formula>AND(B280&lt;&gt;"",$Y$285&gt;0,OR(B280&gt;$Y$285*1.5,B280&lt;$Y$285*0.5))</formula>
    </cfRule>
  </conditionalFormatting>
  <conditionalFormatting sqref="B290:AA290">
    <cfRule type="expression" dxfId="467" priority="31">
      <formula>AND(B290&lt;&gt;"",$Y$295&gt;0,OR(B290&gt;$Y$295*1.5,B290&lt;$Y$295*0.5))</formula>
    </cfRule>
  </conditionalFormatting>
  <conditionalFormatting sqref="B300:AA300">
    <cfRule type="expression" dxfId="466" priority="32">
      <formula>AND(B300&lt;&gt;"",$Y$305&gt;0,OR(B300&gt;$Y$305*1.5,B300&lt;$Y$305*0.5))</formula>
    </cfRule>
  </conditionalFormatting>
  <conditionalFormatting sqref="B310:AA310">
    <cfRule type="expression" dxfId="465" priority="33">
      <formula>AND(B310&lt;&gt;"",$Y$315&gt;0,OR(B310&gt;$Y$315*1.5,B310&lt;$Y$315*0.5))</formula>
    </cfRule>
  </conditionalFormatting>
  <conditionalFormatting sqref="B320:AA320">
    <cfRule type="expression" dxfId="464" priority="34">
      <formula>AND(B320&lt;&gt;"",$Y$325&gt;0,OR(B320&gt;$Y$325*1.5,B320&lt;$Y$325*0.5))</formula>
    </cfRule>
  </conditionalFormatting>
  <conditionalFormatting sqref="B330:AA330">
    <cfRule type="expression" dxfId="463" priority="35">
      <formula>AND(B330&lt;&gt;"",$Y$335&gt;0,OR(B330&gt;$Y$335*1.5,B330&lt;$Y$335*0.5))</formula>
    </cfRule>
  </conditionalFormatting>
  <conditionalFormatting sqref="B340:AA340">
    <cfRule type="expression" dxfId="462" priority="36">
      <formula>AND(B340&lt;&gt;"",$Y$345&gt;0,OR(B340&gt;$Y$345*1.5,B340&lt;$Y$345*0.5))</formula>
    </cfRule>
  </conditionalFormatting>
  <conditionalFormatting sqref="B350:AA350">
    <cfRule type="expression" dxfId="461" priority="37">
      <formula>AND(B350&lt;&gt;"",$Y$355&gt;0,OR(B350&gt;$Y$355*1.5,B350&lt;$Y$355*0.5))</formula>
    </cfRule>
  </conditionalFormatting>
  <conditionalFormatting sqref="B360:AA360">
    <cfRule type="expression" dxfId="460" priority="38">
      <formula>AND(B360&lt;&gt;"",$Y$365&gt;0,OR(B360&gt;$Y$365*1.5,B360&lt;$Y$365*0.5))</formula>
    </cfRule>
  </conditionalFormatting>
  <conditionalFormatting sqref="B370:AA370">
    <cfRule type="expression" dxfId="459" priority="39">
      <formula>AND(B370&lt;&gt;"",$Y$375&gt;0,OR(B370&gt;$Y$375*1.5,B370&lt;$Y$375*0.5))</formula>
    </cfRule>
  </conditionalFormatting>
  <conditionalFormatting sqref="B380:AA380">
    <cfRule type="expression" dxfId="458" priority="40">
      <formula>AND(B380&lt;&gt;"",$Y$385&gt;0,OR(B380&gt;$Y$385*1.5,B380&lt;$Y$385*0.5))</formula>
    </cfRule>
  </conditionalFormatting>
  <conditionalFormatting sqref="B390:AA390">
    <cfRule type="expression" dxfId="457" priority="41">
      <formula>AND(B390&lt;&gt;"",$Y$395&gt;0,OR(B390&gt;$Y$395*1.5,B390&lt;$Y$395*0.5))</formula>
    </cfRule>
  </conditionalFormatting>
  <conditionalFormatting sqref="B400:AA400">
    <cfRule type="expression" dxfId="456" priority="42">
      <formula>AND(B400&lt;&gt;"",$Y$405&gt;0,OR(B400&gt;$Y$405*1.5,B400&lt;$Y$405*0.5))</formula>
    </cfRule>
  </conditionalFormatting>
  <conditionalFormatting sqref="B410:AA410">
    <cfRule type="expression" dxfId="455" priority="43">
      <formula>AND(B410&lt;&gt;"",$Y$415&gt;0,OR(B410&gt;$Y$415*1.5,B410&lt;$Y$415*0.5))</formula>
    </cfRule>
  </conditionalFormatting>
  <conditionalFormatting sqref="B420:AA420">
    <cfRule type="expression" dxfId="454" priority="44">
      <formula>AND(B420&lt;&gt;"",$Y$425&gt;0,OR(B420&gt;$Y$425*1.5,B420&lt;$Y$425*0.5))</formula>
    </cfRule>
  </conditionalFormatting>
  <conditionalFormatting sqref="B430:AA430">
    <cfRule type="expression" dxfId="453" priority="45">
      <formula>AND(B430&lt;&gt;"",$Y$435&gt;0,OR(B430&gt;$Y$435*1.5,B430&lt;$Y$435*0.5))</formula>
    </cfRule>
  </conditionalFormatting>
  <conditionalFormatting sqref="B440:AA440">
    <cfRule type="expression" dxfId="452" priority="46">
      <formula>AND(B440&lt;&gt;"",$Y$445&gt;0,OR(B440&gt;$Y$445*1.5,B440&lt;$Y$445*0.5))</formula>
    </cfRule>
  </conditionalFormatting>
  <conditionalFormatting sqref="B450:AA450">
    <cfRule type="expression" dxfId="451" priority="47">
      <formula>AND(B450&lt;&gt;"",$Y$455&gt;0,OR(B450&gt;$Y$455*1.5,B450&lt;$Y$455*0.5))</formula>
    </cfRule>
  </conditionalFormatting>
  <conditionalFormatting sqref="B460:AA460">
    <cfRule type="expression" dxfId="450" priority="48">
      <formula>AND(B460&lt;&gt;"",$Y$465&gt;0,OR(B460&gt;$Y$465*1.5,B460&lt;$Y$465*0.5))</formula>
    </cfRule>
  </conditionalFormatting>
  <conditionalFormatting sqref="B470:AA470">
    <cfRule type="expression" dxfId="449" priority="49">
      <formula>AND(B470&lt;&gt;"",$Y$475&gt;0,OR(B470&gt;$Y$475*1.5,B470&lt;$Y$475*0.5))</formula>
    </cfRule>
  </conditionalFormatting>
  <conditionalFormatting sqref="B480:AA480">
    <cfRule type="expression" dxfId="448" priority="50">
      <formula>AND(B480&lt;&gt;"",$Y$485&gt;0,OR(B480&gt;$Y$485*1.5,B480&lt;$Y$485*0.5))</formula>
    </cfRule>
  </conditionalFormatting>
  <conditionalFormatting sqref="B490:AA490">
    <cfRule type="expression" dxfId="447" priority="51">
      <formula>AND(B490&lt;&gt;"",$Y$495&gt;0,OR(B490&gt;$Y$495*1.5,B490&lt;$Y$495*0.5))</formula>
    </cfRule>
  </conditionalFormatting>
  <conditionalFormatting sqref="B500:AA500">
    <cfRule type="expression" dxfId="446" priority="52">
      <formula>AND(B500&lt;&gt;"",$Y$505&gt;0,OR(B500&gt;$Y$505*1.5,B500&lt;$Y$505*0.5))</formula>
    </cfRule>
  </conditionalFormatting>
  <conditionalFormatting sqref="B510:AA510">
    <cfRule type="expression" dxfId="445" priority="53">
      <formula>AND(B510&lt;&gt;"",$Y$515&gt;0,OR(B510&gt;$Y$515*1.5,B510&lt;$Y$515*0.5))</formula>
    </cfRule>
  </conditionalFormatting>
  <conditionalFormatting sqref="B520:AA520">
    <cfRule type="expression" dxfId="444" priority="54">
      <formula>AND(B520&lt;&gt;"",$Y$525&gt;0,OR(B520&gt;$Y$525*1.5,B520&lt;$Y$525*0.5))</formula>
    </cfRule>
  </conditionalFormatting>
  <conditionalFormatting sqref="B530:AA530">
    <cfRule type="expression" dxfId="443" priority="55">
      <formula>AND(B530&lt;&gt;"",$Y$535&gt;0,OR(B530&gt;$Y$535*1.5,B530&lt;$Y$535*0.5))</formula>
    </cfRule>
  </conditionalFormatting>
  <conditionalFormatting sqref="B540:AA540">
    <cfRule type="expression" dxfId="442" priority="56">
      <formula>AND(B540&lt;&gt;"",$Y$545&gt;0,OR(B540&gt;$Y$545*1.5,B540&lt;$Y$545*0.5))</formula>
    </cfRule>
  </conditionalFormatting>
  <conditionalFormatting sqref="B550:AA550">
    <cfRule type="expression" dxfId="441" priority="57">
      <formula>AND(B550&lt;&gt;"",$Y$555&gt;0,OR(B550&gt;$Y$555*1.5,B550&lt;$Y$555*0.5))</formula>
    </cfRule>
  </conditionalFormatting>
  <conditionalFormatting sqref="B560:AA560">
    <cfRule type="expression" dxfId="440" priority="58">
      <formula>AND(B560&lt;&gt;"",$Y$565&gt;0,OR(B560&gt;$Y$565*1.5,B560&lt;$Y$565*0.5))</formula>
    </cfRule>
  </conditionalFormatting>
  <conditionalFormatting sqref="B570:AA570">
    <cfRule type="expression" dxfId="439" priority="59">
      <formula>AND(B570&lt;&gt;"",$Y$575&gt;0,OR(B570&gt;$Y$575*1.5,B570&lt;$Y$575*0.5))</formula>
    </cfRule>
  </conditionalFormatting>
  <conditionalFormatting sqref="B580:AA580">
    <cfRule type="expression" dxfId="438" priority="60">
      <formula>AND(B580&lt;&gt;"",$Y$585&gt;0,OR(B580&gt;$Y$585*1.5,B580&lt;$Y$585*0.5))</formula>
    </cfRule>
  </conditionalFormatting>
  <conditionalFormatting sqref="B590:AA590">
    <cfRule type="expression" dxfId="437" priority="61">
      <formula>AND(B590&lt;&gt;"",$Y$595&gt;0,OR(B590&gt;$Y$595*1.5,B590&lt;$Y$595*0.5))</formula>
    </cfRule>
  </conditionalFormatting>
  <conditionalFormatting sqref="B600:AA600">
    <cfRule type="expression" dxfId="436" priority="62">
      <formula>AND(B600&lt;&gt;"",$Y$605&gt;0,OR(B600&gt;$Y$605*1.5,B600&lt;$Y$605*0.5))</formula>
    </cfRule>
  </conditionalFormatting>
  <conditionalFormatting sqref="B610:AA610">
    <cfRule type="expression" dxfId="435" priority="63">
      <formula>AND(B610&lt;&gt;"",$Y$615&gt;0,OR(B610&gt;$Y$615*1.5,B610&lt;$Y$615*0.5))</formula>
    </cfRule>
  </conditionalFormatting>
  <conditionalFormatting sqref="B620:AA620">
    <cfRule type="expression" dxfId="434" priority="64">
      <formula>AND(B620&lt;&gt;"",$Y$625&gt;0,OR(B620&gt;$Y$625*1.5,B620&lt;$Y$625*0.5))</formula>
    </cfRule>
  </conditionalFormatting>
  <conditionalFormatting sqref="B630:AA630">
    <cfRule type="expression" dxfId="433" priority="65">
      <formula>AND(B630&lt;&gt;"",$Y$635&gt;0,OR(B630&gt;$Y$635*1.5,B630&lt;$Y$635*0.5))</formula>
    </cfRule>
  </conditionalFormatting>
  <conditionalFormatting sqref="B640:AA640">
    <cfRule type="expression" dxfId="432" priority="66">
      <formula>AND(B640&lt;&gt;"",$Y$645&gt;0,OR(B640&gt;$Y$645*1.5,B640&lt;$Y$645*0.5))</formula>
    </cfRule>
  </conditionalFormatting>
  <conditionalFormatting sqref="B650:AA650">
    <cfRule type="expression" dxfId="431" priority="67">
      <formula>AND(B650&lt;&gt;"",$Y$655&gt;0,OR(B650&gt;$Y$655*1.5,B650&lt;$Y$655*0.5))</formula>
    </cfRule>
  </conditionalFormatting>
  <conditionalFormatting sqref="B660:AA660">
    <cfRule type="expression" dxfId="430" priority="68">
      <formula>AND(B660&lt;&gt;"",$Y$665&gt;0,OR(B660&gt;$Y$665*1.5,B660&lt;$Y$665*0.5))</formula>
    </cfRule>
  </conditionalFormatting>
  <conditionalFormatting sqref="B670:AA670">
    <cfRule type="expression" dxfId="429" priority="69">
      <formula>AND(B670&lt;&gt;"",$Y$675&gt;0,OR(B670&gt;$Y$675*1.5,B670&lt;$Y$675*0.5))</formula>
    </cfRule>
  </conditionalFormatting>
  <conditionalFormatting sqref="B680:AA680">
    <cfRule type="expression" dxfId="428" priority="70">
      <formula>AND(B680&lt;&gt;"",$Y$685&gt;0,OR(B680&gt;$Y$685*1.5,B680&lt;$Y$685*0.5))</formula>
    </cfRule>
  </conditionalFormatting>
  <conditionalFormatting sqref="B690:AA690">
    <cfRule type="expression" dxfId="427" priority="71">
      <formula>AND(B690&lt;&gt;"",$Y$695&gt;0,OR(B690&gt;$Y$695*1.5,B690&lt;$Y$695*0.5))</formula>
    </cfRule>
  </conditionalFormatting>
  <conditionalFormatting sqref="B700:AA700">
    <cfRule type="expression" dxfId="426" priority="72">
      <formula>AND(B700&lt;&gt;"",$Y$705&gt;0,OR(B700&gt;$Y$705*1.5,B700&lt;$Y$705*0.5))</formula>
    </cfRule>
  </conditionalFormatting>
  <conditionalFormatting sqref="B710:AA710">
    <cfRule type="expression" dxfId="425" priority="73">
      <formula>AND(B710&lt;&gt;"",$Y$715&gt;0,OR(B710&gt;$Y$715*1.5,B710&lt;$Y$715*0.5))</formula>
    </cfRule>
  </conditionalFormatting>
  <conditionalFormatting sqref="B720:AA720">
    <cfRule type="expression" dxfId="424" priority="74">
      <formula>AND(B720&lt;&gt;"",$Y$725&gt;0,OR(B720&gt;$Y$725*1.5,B720&lt;$Y$725*0.5))</formula>
    </cfRule>
  </conditionalFormatting>
  <conditionalFormatting sqref="B730:AA730">
    <cfRule type="expression" dxfId="423" priority="75">
      <formula>AND(B730&lt;&gt;"",$Y$735&gt;0,OR(B730&gt;$Y$735*1.5,B730&lt;$Y$735*0.5))</formula>
    </cfRule>
  </conditionalFormatting>
  <conditionalFormatting sqref="B740:AA740">
    <cfRule type="expression" dxfId="422" priority="76">
      <formula>AND(B740&lt;&gt;"",$Y$745&gt;0,OR(B740&gt;$Y$745*1.5,B740&lt;$Y$745*0.5))</formula>
    </cfRule>
  </conditionalFormatting>
  <conditionalFormatting sqref="B750:AA750">
    <cfRule type="expression" dxfId="421" priority="77">
      <formula>AND(B750&lt;&gt;"",$Y$755&gt;0,OR(B750&gt;$Y$755*1.5,B750&lt;$Y$755*0.5))</formula>
    </cfRule>
  </conditionalFormatting>
  <conditionalFormatting sqref="B760:AA760">
    <cfRule type="expression" dxfId="420" priority="78">
      <formula>AND(B760&lt;&gt;"",$Y$765&gt;0,OR(B760&gt;$Y$765*1.5,B760&lt;$Y$765*0.5))</formula>
    </cfRule>
  </conditionalFormatting>
  <conditionalFormatting sqref="B770:AA770">
    <cfRule type="expression" dxfId="419" priority="79">
      <formula>AND(B770&lt;&gt;"",$Y$775&gt;0,OR(B770&gt;$Y$775*1.5,B770&lt;$Y$775*0.5))</formula>
    </cfRule>
  </conditionalFormatting>
  <conditionalFormatting sqref="B780:AA780">
    <cfRule type="expression" dxfId="418" priority="80">
      <formula>AND(B780&lt;&gt;"",$Y$785&gt;0,OR(B780&gt;$Y$785*1.5,B780&lt;$Y$785*0.5))</formula>
    </cfRule>
  </conditionalFormatting>
  <conditionalFormatting sqref="B790:AA790">
    <cfRule type="expression" dxfId="417" priority="81">
      <formula>AND(B790&lt;&gt;"",$Y$795&gt;0,OR(B790&gt;$Y$795*1.5,B790&lt;$Y$795*0.5))</formula>
    </cfRule>
  </conditionalFormatting>
  <conditionalFormatting sqref="B800:AA800">
    <cfRule type="expression" dxfId="416" priority="82">
      <formula>AND(B800&lt;&gt;"",$Y$805&gt;0,OR(B800&gt;$Y$805*1.5,B800&lt;$Y$805*0.5))</formula>
    </cfRule>
  </conditionalFormatting>
  <conditionalFormatting sqref="B810:AA810">
    <cfRule type="expression" dxfId="415" priority="83">
      <formula>AND(B810&lt;&gt;"",$Y$815&gt;0,OR(B810&gt;$Y$815*1.5,B810&lt;$Y$815*0.5))</formula>
    </cfRule>
  </conditionalFormatting>
  <conditionalFormatting sqref="B820:AA820">
    <cfRule type="expression" dxfId="414" priority="84">
      <formula>AND(B820&lt;&gt;"",$Y$825&gt;0,OR(B820&gt;$Y$825*1.5,B820&lt;$Y$825*0.5))</formula>
    </cfRule>
  </conditionalFormatting>
  <conditionalFormatting sqref="B830:AA830">
    <cfRule type="expression" dxfId="413" priority="85">
      <formula>AND(B830&lt;&gt;"",$Y$835&gt;0,OR(B830&gt;$Y$835*1.5,B830&lt;$Y$835*0.5))</formula>
    </cfRule>
  </conditionalFormatting>
  <conditionalFormatting sqref="B840:AA840">
    <cfRule type="expression" dxfId="412" priority="86">
      <formula>AND(B840&lt;&gt;"",$Y$845&gt;0,OR(B840&gt;$Y$845*1.5,B840&lt;$Y$845*0.5))</formula>
    </cfRule>
  </conditionalFormatting>
  <conditionalFormatting sqref="B850:AA850">
    <cfRule type="expression" dxfId="411" priority="87">
      <formula>AND(B850&lt;&gt;"",$Y$855&gt;0,OR(B850&gt;$Y$855*1.5,B850&lt;$Y$855*0.5))</formula>
    </cfRule>
  </conditionalFormatting>
  <conditionalFormatting sqref="B860:AA860">
    <cfRule type="expression" dxfId="410" priority="88">
      <formula>AND(B860&lt;&gt;"",$Y$865&gt;0,OR(B860&gt;$Y$865*1.5,B860&lt;$Y$865*0.5))</formula>
    </cfRule>
  </conditionalFormatting>
  <conditionalFormatting sqref="B870:AA870">
    <cfRule type="expression" dxfId="409" priority="89">
      <formula>AND(B870&lt;&gt;"",$Y$875&gt;0,OR(B870&gt;$Y$875*1.5,B870&lt;$Y$875*0.5))</formula>
    </cfRule>
  </conditionalFormatting>
  <conditionalFormatting sqref="B880:AA880">
    <cfRule type="expression" dxfId="408" priority="90">
      <formula>AND(B880&lt;&gt;"",$Y$885&gt;0,OR(B880&gt;$Y$885*1.5,B880&lt;$Y$885*0.5))</formula>
    </cfRule>
  </conditionalFormatting>
  <conditionalFormatting sqref="B890:AA890">
    <cfRule type="expression" dxfId="407" priority="91">
      <formula>AND(B890&lt;&gt;"",$Y$895&gt;0,OR(B890&gt;$Y$895*1.5,B890&lt;$Y$895*0.5))</formula>
    </cfRule>
  </conditionalFormatting>
  <conditionalFormatting sqref="B900:AA900">
    <cfRule type="expression" dxfId="406" priority="92">
      <formula>AND(B900&lt;&gt;"",$Y$905&gt;0,OR(B900&gt;$Y$905*1.5,B900&lt;$Y$905*0.5))</formula>
    </cfRule>
  </conditionalFormatting>
  <conditionalFormatting sqref="B910:AA910">
    <cfRule type="expression" dxfId="405" priority="93">
      <formula>AND(B910&lt;&gt;"",$Y$915&gt;0,OR(B910&gt;$Y$915*1.5,B910&lt;$Y$915*0.5))</formula>
    </cfRule>
  </conditionalFormatting>
  <conditionalFormatting sqref="B920:AA920">
    <cfRule type="expression" dxfId="404" priority="94">
      <formula>AND(B920&lt;&gt;"",$Y$925&gt;0,OR(B920&gt;$Y$925*1.5,B920&lt;$Y$925*0.5))</formula>
    </cfRule>
  </conditionalFormatting>
  <conditionalFormatting sqref="B930:AA930">
    <cfRule type="expression" dxfId="403" priority="95">
      <formula>AND(B930&lt;&gt;"",$Y$935&gt;0,OR(B930&gt;$Y$935*1.5,B930&lt;$Y$935*0.5))</formula>
    </cfRule>
  </conditionalFormatting>
  <conditionalFormatting sqref="B940:AA940">
    <cfRule type="expression" dxfId="402" priority="96">
      <formula>AND(B940&lt;&gt;"",$Y$945&gt;0,OR(B940&gt;$Y$945*1.5,B940&lt;$Y$945*0.5))</formula>
    </cfRule>
  </conditionalFormatting>
  <conditionalFormatting sqref="B950:AA950">
    <cfRule type="expression" dxfId="401" priority="97">
      <formula>AND(B950&lt;&gt;"",$Y$955&gt;0,OR(B950&gt;$Y$955*1.5,B950&lt;$Y$955*0.5))</formula>
    </cfRule>
  </conditionalFormatting>
  <conditionalFormatting sqref="B960:AA960">
    <cfRule type="expression" dxfId="400" priority="98">
      <formula>AND(B960&lt;&gt;"",$Y$965&gt;0,OR(B960&gt;$Y$965*1.5,B960&lt;$Y$965*0.5))</formula>
    </cfRule>
  </conditionalFormatting>
  <conditionalFormatting sqref="B970:AA970">
    <cfRule type="expression" dxfId="399" priority="99">
      <formula>AND(B970&lt;&gt;"",$Y$975&gt;0,OR(B970&gt;$Y$975*1.5,B970&lt;$Y$975*0.5))</formula>
    </cfRule>
  </conditionalFormatting>
  <conditionalFormatting sqref="B980:AA980">
    <cfRule type="expression" dxfId="398" priority="100">
      <formula>AND(B980&lt;&gt;"",$Y$985&gt;0,OR(B980&gt;$Y$985*1.5,B980&lt;$Y$985*0.5))</formula>
    </cfRule>
  </conditionalFormatting>
  <conditionalFormatting sqref="B990:AA990">
    <cfRule type="expression" dxfId="397" priority="101">
      <formula>AND(B990&lt;&gt;"",$Y$995&gt;0,OR(B990&gt;$Y$995*1.5,B990&lt;$Y$995*0.5))</formula>
    </cfRule>
  </conditionalFormatting>
  <conditionalFormatting sqref="B1000:AA1000">
    <cfRule type="expression" dxfId="396" priority="102">
      <formula>AND(B1000&lt;&gt;"",$Y$1005&gt;0,OR(B1000&gt;$Y$1005*1.5,B1000&lt;$Y$1005*0.5))</formula>
    </cfRule>
  </conditionalFormatting>
  <conditionalFormatting sqref="B1010:AA1010">
    <cfRule type="expression" dxfId="395" priority="103">
      <formula>AND(B1010&lt;&gt;"",$Y$1015&gt;0,OR(B1010&gt;$Y$1015*1.5,B1010&lt;$Y$1015*0.5))</formula>
    </cfRule>
  </conditionalFormatting>
  <conditionalFormatting sqref="B1020:AA1020">
    <cfRule type="expression" dxfId="394" priority="104">
      <formula>AND(B1020&lt;&gt;"",$Y$1025&gt;0,OR(B1020&gt;$Y$1025*1.5,B1020&lt;$Y$1025*0.5))</formula>
    </cfRule>
  </conditionalFormatting>
  <conditionalFormatting sqref="B1030:AA1030">
    <cfRule type="expression" dxfId="393" priority="105">
      <formula>AND(B1030&lt;&gt;"",$Y$1035&gt;0,OR(B1030&gt;$Y$1035*1.5,B1030&lt;$Y$1035*0.5))</formula>
    </cfRule>
  </conditionalFormatting>
  <conditionalFormatting sqref="B1040:AA1040">
    <cfRule type="expression" dxfId="392" priority="106">
      <formula>AND(B1040&lt;&gt;"",$Y$1045&gt;0,OR(B1040&gt;$Y$1045*1.5,B1040&lt;$Y$1045*0.5))</formula>
    </cfRule>
  </conditionalFormatting>
  <conditionalFormatting sqref="B1050:AA1050">
    <cfRule type="expression" dxfId="391" priority="107">
      <formula>AND(B1050&lt;&gt;"",$Y$1055&gt;0,OR(B1050&gt;$Y$1055*1.5,B1050&lt;$Y$1055*0.5))</formula>
    </cfRule>
  </conditionalFormatting>
  <conditionalFormatting sqref="B1060:AA1060">
    <cfRule type="expression" dxfId="390" priority="108">
      <formula>AND(B1060&lt;&gt;"",$Y$1065&gt;0,OR(B1060&gt;$Y$1065*1.5,B1060&lt;$Y$1065*0.5))</formula>
    </cfRule>
  </conditionalFormatting>
  <conditionalFormatting sqref="B1070:AA1070">
    <cfRule type="expression" dxfId="389" priority="109">
      <formula>AND(B1070&lt;&gt;"",$Y$1075&gt;0,OR(B1070&gt;$Y$1075*1.5,B1070&lt;$Y$1075*0.5))</formula>
    </cfRule>
  </conditionalFormatting>
  <conditionalFormatting sqref="B1080:AA1080">
    <cfRule type="expression" dxfId="388" priority="110">
      <formula>AND(B1080&lt;&gt;"",$Y$1085&gt;0,OR(B1080&gt;$Y$1085*1.5,B1080&lt;$Y$1085*0.5))</formula>
    </cfRule>
  </conditionalFormatting>
  <conditionalFormatting sqref="B1090:AA1090">
    <cfRule type="expression" dxfId="387" priority="111">
      <formula>AND(B1090&lt;&gt;"",$Y$1095&gt;0,OR(B1090&gt;$Y$1095*1.5,B1090&lt;$Y$1095*0.5))</formula>
    </cfRule>
  </conditionalFormatting>
  <conditionalFormatting sqref="B1100:AA1100">
    <cfRule type="expression" dxfId="386" priority="112">
      <formula>AND(B1100&lt;&gt;"",$Y$1105&gt;0,OR(B1100&gt;$Y$1105*1.5,B1100&lt;$Y$1105*0.5))</formula>
    </cfRule>
  </conditionalFormatting>
  <conditionalFormatting sqref="B1110:AA1110">
    <cfRule type="expression" dxfId="385" priority="113">
      <formula>AND(B1110&lt;&gt;"",$Y$1115&gt;0,OR(B1110&gt;$Y$1115*1.5,B1110&lt;$Y$1115*0.5))</formula>
    </cfRule>
  </conditionalFormatting>
  <conditionalFormatting sqref="B1120:AA1120">
    <cfRule type="expression" dxfId="384" priority="114">
      <formula>AND(B1120&lt;&gt;"",$Y$1125&gt;0,OR(B1120&gt;$Y$1125*1.5,B1120&lt;$Y$1125*0.5))</formula>
    </cfRule>
  </conditionalFormatting>
  <conditionalFormatting sqref="B1130:AA1130">
    <cfRule type="expression" dxfId="383" priority="115">
      <formula>AND(B1130&lt;&gt;"",$Y$1135&gt;0,OR(B1130&gt;$Y$1135*1.5,B1130&lt;$Y$1135*0.5))</formula>
    </cfRule>
  </conditionalFormatting>
  <conditionalFormatting sqref="B1140:AA1140">
    <cfRule type="expression" dxfId="382" priority="116">
      <formula>AND(B1140&lt;&gt;"",$Y$1145&gt;0,OR(B1140&gt;$Y$1145*1.5,B1140&lt;$Y$1145*0.5))</formula>
    </cfRule>
  </conditionalFormatting>
  <conditionalFormatting sqref="B1150:AA1150">
    <cfRule type="expression" dxfId="381" priority="117">
      <formula>AND(B1150&lt;&gt;"",$Y$1155&gt;0,OR(B1150&gt;$Y$1155*1.5,B1150&lt;$Y$1155*0.5))</formula>
    </cfRule>
  </conditionalFormatting>
  <conditionalFormatting sqref="B1160:AA1160">
    <cfRule type="expression" dxfId="380" priority="118">
      <formula>AND(B1160&lt;&gt;"",$Y$1165&gt;0,OR(B1160&gt;$Y$1165*1.5,B1160&lt;$Y$1165*0.5))</formula>
    </cfRule>
  </conditionalFormatting>
  <conditionalFormatting sqref="B1170:AA1170">
    <cfRule type="expression" dxfId="379" priority="119">
      <formula>AND(B1170&lt;&gt;"",$Y$1175&gt;0,OR(B1170&gt;$Y$1175*1.5,B1170&lt;$Y$1175*0.5))</formula>
    </cfRule>
  </conditionalFormatting>
  <conditionalFormatting sqref="B1180:AA1180">
    <cfRule type="expression" dxfId="378" priority="120">
      <formula>AND(B1180&lt;&gt;"",$Y$1185&gt;0,OR(B1180&gt;$Y$1185*1.5,B1180&lt;$Y$1185*0.5))</formula>
    </cfRule>
  </conditionalFormatting>
  <conditionalFormatting sqref="B1190:AA1190">
    <cfRule type="expression" dxfId="377" priority="121">
      <formula>AND(B1190&lt;&gt;"",$Y$1195&gt;0,OR(B1190&gt;$Y$1195*1.5,B1190&lt;$Y$1195*0.5))</formula>
    </cfRule>
  </conditionalFormatting>
  <conditionalFormatting sqref="B1200:AA1200">
    <cfRule type="expression" dxfId="376" priority="122">
      <formula>AND(B1200&lt;&gt;"",$Y$1205&gt;0,OR(B1200&gt;$Y$1205*1.5,B1200&lt;$Y$1205*0.5))</formula>
    </cfRule>
  </conditionalFormatting>
  <conditionalFormatting sqref="B1210:AA1210">
    <cfRule type="expression" dxfId="375" priority="123">
      <formula>AND(B1210&lt;&gt;"",$Y$1215&gt;0,OR(B1210&gt;$Y$1215*1.5,B1210&lt;$Y$1215*0.5))</formula>
    </cfRule>
  </conditionalFormatting>
  <conditionalFormatting sqref="B1220:AA1220">
    <cfRule type="expression" dxfId="374" priority="124">
      <formula>AND(B1220&lt;&gt;"",$Y$1225&gt;0,OR(B1220&gt;$Y$1225*1.5,B1220&lt;$Y$1225*0.5))</formula>
    </cfRule>
  </conditionalFormatting>
  <conditionalFormatting sqref="B1230:AA1230">
    <cfRule type="expression" dxfId="373" priority="125">
      <formula>AND(B1230&lt;&gt;"",$Y$1235&gt;0,OR(B1230&gt;$Y$1235*1.5,B1230&lt;$Y$1235*0.5))</formula>
    </cfRule>
  </conditionalFormatting>
  <conditionalFormatting sqref="B1240:AA1240">
    <cfRule type="expression" dxfId="372" priority="126">
      <formula>AND(B1240&lt;&gt;"",$Y$1245&gt;0,OR(B1240&gt;$Y$1245*1.5,B1240&lt;$Y$1245*0.5))</formula>
    </cfRule>
  </conditionalFormatting>
  <conditionalFormatting sqref="B1250:AA1250">
    <cfRule type="expression" dxfId="371" priority="127">
      <formula>AND(B1250&lt;&gt;"",$Y$1255&gt;0,OR(B1250&gt;$Y$1255*1.5,B1250&lt;$Y$1255*0.5))</formula>
    </cfRule>
  </conditionalFormatting>
  <conditionalFormatting sqref="B1260:AA1260">
    <cfRule type="expression" dxfId="370" priority="128">
      <formula>AND(B1260&lt;&gt;"",$Y$1265&gt;0,OR(B1260&gt;$Y$1265*1.5,B1260&lt;$Y$1265*0.5))</formula>
    </cfRule>
  </conditionalFormatting>
  <conditionalFormatting sqref="B1270:AA1270">
    <cfRule type="expression" dxfId="369" priority="129">
      <formula>AND(B1270&lt;&gt;"",$Y$1275&gt;0,OR(B1270&gt;$Y$1275*1.5,B1270&lt;$Y$1275*0.5))</formula>
    </cfRule>
  </conditionalFormatting>
  <conditionalFormatting sqref="B1280:AA1280">
    <cfRule type="expression" dxfId="368" priority="130">
      <formula>AND(B1280&lt;&gt;"",$Y$1285&gt;0,OR(B1280&gt;$Y$1285*1.5,B1280&lt;$Y$1285*0.5))</formula>
    </cfRule>
  </conditionalFormatting>
  <conditionalFormatting sqref="B1290:AA1290">
    <cfRule type="expression" dxfId="367" priority="131">
      <formula>AND(B1290&lt;&gt;"",$Y$1295&gt;0,OR(B1290&gt;$Y$1295*1.5,B1290&lt;$Y$1295*0.5))</formula>
    </cfRule>
  </conditionalFormatting>
  <conditionalFormatting sqref="B1300:AA1300">
    <cfRule type="expression" dxfId="366" priority="132">
      <formula>AND(B1300&lt;&gt;"",$Y$1305&gt;0,OR(B1300&gt;$Y$1305*1.5,B1300&lt;$Y$1305*0.5))</formula>
    </cfRule>
  </conditionalFormatting>
  <conditionalFormatting sqref="B1310:AA1310">
    <cfRule type="expression" dxfId="365" priority="133">
      <formula>AND(B1310&lt;&gt;"",$Y$1315&gt;0,OR(B1310&gt;$Y$1315*1.5,B1310&lt;$Y$1315*0.5))</formula>
    </cfRule>
  </conditionalFormatting>
  <conditionalFormatting sqref="B1320:AA1320">
    <cfRule type="expression" dxfId="364" priority="134">
      <formula>AND(B1320&lt;&gt;"",$Y$1325&gt;0,OR(B1320&gt;$Y$1325*1.5,B1320&lt;$Y$1325*0.5))</formula>
    </cfRule>
  </conditionalFormatting>
  <conditionalFormatting sqref="B1330:AA1330">
    <cfRule type="expression" dxfId="363" priority="135">
      <formula>AND(B1330&lt;&gt;"",$Y$1335&gt;0,OR(B1330&gt;$Y$1335*1.5,B1330&lt;$Y$1335*0.5))</formula>
    </cfRule>
  </conditionalFormatting>
  <conditionalFormatting sqref="B1340:AA1340">
    <cfRule type="expression" dxfId="362" priority="136">
      <formula>AND(B1340&lt;&gt;"",$Y$1345&gt;0,OR(B1340&gt;$Y$1345*1.5,B1340&lt;$Y$1345*0.5))</formula>
    </cfRule>
  </conditionalFormatting>
  <conditionalFormatting sqref="B1350:AA1350">
    <cfRule type="expression" dxfId="361" priority="137">
      <formula>AND(B1350&lt;&gt;"",$Y$1355&gt;0,OR(B1350&gt;$Y$1355*1.5,B1350&lt;$Y$1355*0.5))</formula>
    </cfRule>
  </conditionalFormatting>
  <conditionalFormatting sqref="B1360:AA1360">
    <cfRule type="expression" dxfId="360" priority="138">
      <formula>AND(B1360&lt;&gt;"",$Y$1365&gt;0,OR(B1360&gt;$Y$1365*1.5,B1360&lt;$Y$1365*0.5))</formula>
    </cfRule>
  </conditionalFormatting>
  <conditionalFormatting sqref="B1370:AA1370">
    <cfRule type="expression" dxfId="359" priority="139">
      <formula>AND(B1370&lt;&gt;"",$Y$1375&gt;0,OR(B1370&gt;$Y$1375*1.5,B1370&lt;$Y$1375*0.5))</formula>
    </cfRule>
  </conditionalFormatting>
  <conditionalFormatting sqref="B1380:AA1380">
    <cfRule type="expression" dxfId="358" priority="140">
      <formula>AND(B1380&lt;&gt;"",$Y$1385&gt;0,OR(B1380&gt;$Y$1385*1.5,B1380&lt;$Y$1385*0.5))</formula>
    </cfRule>
  </conditionalFormatting>
  <conditionalFormatting sqref="B1390:AA1390">
    <cfRule type="expression" dxfId="357" priority="141">
      <formula>AND(B1390&lt;&gt;"",$Y$1395&gt;0,OR(B1390&gt;$Y$1395*1.5,B1390&lt;$Y$1395*0.5))</formula>
    </cfRule>
  </conditionalFormatting>
  <conditionalFormatting sqref="B1400:AA1400">
    <cfRule type="expression" dxfId="356" priority="142">
      <formula>AND(B1400&lt;&gt;"",$Y$1405&gt;0,OR(B1400&gt;$Y$1405*1.5,B1400&lt;$Y$1405*0.5))</formula>
    </cfRule>
  </conditionalFormatting>
  <conditionalFormatting sqref="B1410:AA1410">
    <cfRule type="expression" dxfId="355" priority="143">
      <formula>AND(B1410&lt;&gt;"",$Y$1415&gt;0,OR(B1410&gt;$Y$1415*1.5,B1410&lt;$Y$1415*0.5))</formula>
    </cfRule>
  </conditionalFormatting>
  <conditionalFormatting sqref="B1420:AA1420">
    <cfRule type="expression" dxfId="354" priority="144">
      <formula>AND(B1420&lt;&gt;"",$Y$1425&gt;0,OR(B1420&gt;$Y$1425*1.5,B1420&lt;$Y$1425*0.5))</formula>
    </cfRule>
  </conditionalFormatting>
  <conditionalFormatting sqref="B1430:AA1430">
    <cfRule type="expression" dxfId="353" priority="145">
      <formula>AND(B1430&lt;&gt;"",$Y$1435&gt;0,OR(B1430&gt;$Y$1435*1.5,B1430&lt;$Y$1435*0.5))</formula>
    </cfRule>
  </conditionalFormatting>
  <conditionalFormatting sqref="B1440:AA1440">
    <cfRule type="expression" dxfId="352" priority="146">
      <formula>AND(B1440&lt;&gt;"",$Y$1445&gt;0,OR(B1440&gt;$Y$1445*1.5,B1440&lt;$Y$1445*0.5))</formula>
    </cfRule>
  </conditionalFormatting>
  <conditionalFormatting sqref="B1450:AA1450">
    <cfRule type="expression" dxfId="351" priority="147">
      <formula>AND(B1450&lt;&gt;"",$Y$1455&gt;0,OR(B1450&gt;$Y$1455*1.5,B1450&lt;$Y$1455*0.5))</formula>
    </cfRule>
  </conditionalFormatting>
  <conditionalFormatting sqref="B1460:AA1460">
    <cfRule type="expression" dxfId="350" priority="148">
      <formula>AND(B1460&lt;&gt;"",$Y$1465&gt;0,OR(B1460&gt;$Y$1465*1.5,B1460&lt;$Y$1465*0.5))</formula>
    </cfRule>
  </conditionalFormatting>
  <conditionalFormatting sqref="B1470:AA1470">
    <cfRule type="expression" dxfId="349" priority="149">
      <formula>AND(B1470&lt;&gt;"",$Y$1475&gt;0,OR(B1470&gt;$Y$1475*1.5,B1470&lt;$Y$1475*0.5))</formula>
    </cfRule>
  </conditionalFormatting>
  <conditionalFormatting sqref="B1480:AA1480">
    <cfRule type="expression" dxfId="348" priority="150">
      <formula>AND(B1480&lt;&gt;"",$Y$1485&gt;0,OR(B1480&gt;$Y$1485*1.5,B1480&lt;$Y$1485*0.5))</formula>
    </cfRule>
  </conditionalFormatting>
  <conditionalFormatting sqref="B1490:AA1490">
    <cfRule type="expression" dxfId="347" priority="151">
      <formula>AND(B1490&lt;&gt;"",$Y$1495&gt;0,OR(B1490&gt;$Y$1495*1.5,B1490&lt;$Y$1495*0.5))</formula>
    </cfRule>
  </conditionalFormatting>
  <conditionalFormatting sqref="B1500:AA1500">
    <cfRule type="expression" dxfId="346" priority="152">
      <formula>AND(B1500&lt;&gt;"",$Y$1505&gt;0,OR(B1500&gt;$Y$1505*1.5,B1500&lt;$Y$1505*0.5))</formula>
    </cfRule>
  </conditionalFormatting>
  <conditionalFormatting sqref="B1510:AA1510">
    <cfRule type="expression" dxfId="345" priority="153">
      <formula>AND(B1510&lt;&gt;"",$Y$1515&gt;0,OR(B1510&gt;$Y$1515*1.5,B1510&lt;$Y$1515*0.5))</formula>
    </cfRule>
  </conditionalFormatting>
  <conditionalFormatting sqref="B1520:AA1520">
    <cfRule type="expression" dxfId="344" priority="154">
      <formula>AND(B1520&lt;&gt;"",$Y$1525&gt;0,OR(B1520&gt;$Y$1525*1.5,B1520&lt;$Y$1525*0.5))</formula>
    </cfRule>
  </conditionalFormatting>
  <conditionalFormatting sqref="B1530:AA1530">
    <cfRule type="expression" dxfId="343" priority="155">
      <formula>AND(B1530&lt;&gt;"",$Y$1535&gt;0,OR(B1530&gt;$Y$1535*1.5,B1530&lt;$Y$1535*0.5))</formula>
    </cfRule>
  </conditionalFormatting>
  <conditionalFormatting sqref="B1540:AA1540">
    <cfRule type="expression" dxfId="342" priority="156">
      <formula>AND(B1540&lt;&gt;"",$Y$1545&gt;0,OR(B1540&gt;$Y$1545*1.5,B1540&lt;$Y$1545*0.5))</formula>
    </cfRule>
  </conditionalFormatting>
  <conditionalFormatting sqref="B1550:AA1550">
    <cfRule type="expression" dxfId="341" priority="157">
      <formula>AND(B1550&lt;&gt;"",$Y$1555&gt;0,OR(B1550&gt;$Y$1555*1.5,B1550&lt;$Y$1555*0.5))</formula>
    </cfRule>
  </conditionalFormatting>
  <conditionalFormatting sqref="B1560:AA1560">
    <cfRule type="expression" dxfId="340" priority="158">
      <formula>AND(B1560&lt;&gt;"",$Y$1565&gt;0,OR(B1560&gt;$Y$1565*1.5,B1560&lt;$Y$1565*0.5))</formula>
    </cfRule>
  </conditionalFormatting>
  <conditionalFormatting sqref="B1570:AA1570">
    <cfRule type="expression" dxfId="339" priority="159">
      <formula>AND(B1570&lt;&gt;"",$Y$1575&gt;0,OR(B1570&gt;$Y$1575*1.5,B1570&lt;$Y$1575*0.5))</formula>
    </cfRule>
  </conditionalFormatting>
  <conditionalFormatting sqref="B1580:AA1580">
    <cfRule type="expression" dxfId="338" priority="160">
      <formula>AND(B1580&lt;&gt;"",$Y$1585&gt;0,OR(B1580&gt;$Y$1585*1.5,B1580&lt;$Y$1585*0.5))</formula>
    </cfRule>
  </conditionalFormatting>
  <conditionalFormatting sqref="B1590:AA1590">
    <cfRule type="expression" dxfId="337" priority="161">
      <formula>AND(B1590&lt;&gt;"",$Y$1595&gt;0,OR(B1590&gt;$Y$1595*1.5,B1590&lt;$Y$1595*0.5))</formula>
    </cfRule>
  </conditionalFormatting>
  <conditionalFormatting sqref="B1600:AA1600">
    <cfRule type="expression" dxfId="336" priority="162">
      <formula>AND(B1600&lt;&gt;"",$Y$1605&gt;0,OR(B1600&gt;$Y$1605*1.5,B1600&lt;$Y$1605*0.5))</formula>
    </cfRule>
  </conditionalFormatting>
  <conditionalFormatting sqref="B1610:AA1610">
    <cfRule type="expression" dxfId="335" priority="163">
      <formula>AND(B1610&lt;&gt;"",$Y$1615&gt;0,OR(B1610&gt;$Y$1615*1.5,B1610&lt;$Y$1615*0.5))</formula>
    </cfRule>
  </conditionalFormatting>
  <conditionalFormatting sqref="B1620:AA1620">
    <cfRule type="expression" dxfId="334" priority="164">
      <formula>AND(B1620&lt;&gt;"",$Y$1625&gt;0,OR(B1620&gt;$Y$1625*1.5,B1620&lt;$Y$1625*0.5))</formula>
    </cfRule>
  </conditionalFormatting>
  <conditionalFormatting sqref="B1630:AA1630">
    <cfRule type="expression" dxfId="333" priority="165">
      <formula>AND(B1630&lt;&gt;"",$Y$1635&gt;0,OR(B1630&gt;$Y$1635*1.5,B1630&lt;$Y$1635*0.5))</formula>
    </cfRule>
  </conditionalFormatting>
  <conditionalFormatting sqref="B1640:AA1640">
    <cfRule type="expression" dxfId="332" priority="166">
      <formula>AND(B1640&lt;&gt;"",$Y$1645&gt;0,OR(B1640&gt;$Y$1645*1.5,B1640&lt;$Y$1645*0.5))</formula>
    </cfRule>
  </conditionalFormatting>
  <conditionalFormatting sqref="B1650:AA1650">
    <cfRule type="expression" dxfId="331" priority="167">
      <formula>AND(B1650&lt;&gt;"",$Y$1655&gt;0,OR(B1650&gt;$Y$1655*1.5,B1650&lt;$Y$1655*0.5))</formula>
    </cfRule>
  </conditionalFormatting>
  <conditionalFormatting sqref="B1660:AA1660">
    <cfRule type="expression" dxfId="330" priority="168">
      <formula>AND(B1660&lt;&gt;"",$Y$1665&gt;0,OR(B1660&gt;$Y$1665*1.5,B1660&lt;$Y$1665*0.5))</formula>
    </cfRule>
  </conditionalFormatting>
  <conditionalFormatting sqref="B1670:AA1670">
    <cfRule type="expression" dxfId="329" priority="169">
      <formula>AND(B1670&lt;&gt;"",$Y$1675&gt;0,OR(B1670&gt;$Y$1675*1.5,B1670&lt;$Y$1675*0.5))</formula>
    </cfRule>
  </conditionalFormatting>
  <conditionalFormatting sqref="B1680:AA1680">
    <cfRule type="expression" dxfId="328" priority="170">
      <formula>AND(B1680&lt;&gt;"",$Y$1685&gt;0,OR(B1680&gt;$Y$1685*1.5,B1680&lt;$Y$1685*0.5))</formula>
    </cfRule>
  </conditionalFormatting>
  <conditionalFormatting sqref="B1690:AA1690">
    <cfRule type="expression" dxfId="327" priority="171">
      <formula>AND(B1690&lt;&gt;"",$Y$1695&gt;0,OR(B1690&gt;$Y$1695*1.5,B1690&lt;$Y$1695*0.5))</formula>
    </cfRule>
  </conditionalFormatting>
  <conditionalFormatting sqref="B1700:AA1700">
    <cfRule type="expression" dxfId="326" priority="172">
      <formula>AND(B1700&lt;&gt;"",$Y$1705&gt;0,OR(B1700&gt;$Y$1705*1.5,B1700&lt;$Y$1705*0.5))</formula>
    </cfRule>
  </conditionalFormatting>
  <conditionalFormatting sqref="B1710:AA1710">
    <cfRule type="expression" dxfId="325" priority="173">
      <formula>AND(B1710&lt;&gt;"",$Y$1715&gt;0,OR(B1710&gt;$Y$1715*1.5,B1710&lt;$Y$1715*0.5))</formula>
    </cfRule>
  </conditionalFormatting>
  <conditionalFormatting sqref="B1720:AA1720">
    <cfRule type="expression" dxfId="324" priority="174">
      <formula>AND(B1720&lt;&gt;"",$Y$1725&gt;0,OR(B1720&gt;$Y$1725*1.5,B1720&lt;$Y$1725*0.5))</formula>
    </cfRule>
  </conditionalFormatting>
  <conditionalFormatting sqref="B1730:AA1730">
    <cfRule type="expression" dxfId="323" priority="175">
      <formula>AND(B1730&lt;&gt;"",$Y$1735&gt;0,OR(B1730&gt;$Y$1735*1.5,B1730&lt;$Y$1735*0.5))</formula>
    </cfRule>
  </conditionalFormatting>
  <conditionalFormatting sqref="B1740:AA1740">
    <cfRule type="expression" dxfId="322" priority="176">
      <formula>AND(B1740&lt;&gt;"",$Y$1745&gt;0,OR(B1740&gt;$Y$1745*1.5,B1740&lt;$Y$1745*0.5))</formula>
    </cfRule>
  </conditionalFormatting>
  <conditionalFormatting sqref="B1750:AA1750">
    <cfRule type="expression" dxfId="321" priority="177">
      <formula>AND(B1750&lt;&gt;"",$Y$1755&gt;0,OR(B1750&gt;$Y$1755*1.5,B1750&lt;$Y$1755*0.5))</formula>
    </cfRule>
  </conditionalFormatting>
  <conditionalFormatting sqref="B1760:AA1760">
    <cfRule type="expression" dxfId="320" priority="178">
      <formula>AND(B1760&lt;&gt;"",$Y$1765&gt;0,OR(B1760&gt;$Y$1765*1.5,B1760&lt;$Y$1765*0.5))</formula>
    </cfRule>
  </conditionalFormatting>
  <conditionalFormatting sqref="B1770:AA1770">
    <cfRule type="expression" dxfId="319" priority="179">
      <formula>AND(B1770&lt;&gt;"",$Y$1775&gt;0,OR(B1770&gt;$Y$1775*1.5,B1770&lt;$Y$1775*0.5))</formula>
    </cfRule>
  </conditionalFormatting>
  <conditionalFormatting sqref="B1780:AA1780">
    <cfRule type="expression" dxfId="318" priority="180">
      <formula>AND(B1780&lt;&gt;"",$Y$1785&gt;0,OR(B1780&gt;$Y$1785*1.5,B1780&lt;$Y$1785*0.5))</formula>
    </cfRule>
  </conditionalFormatting>
  <conditionalFormatting sqref="B1790:AA1790">
    <cfRule type="expression" dxfId="317" priority="181">
      <formula>AND(B1790&lt;&gt;"",$Y$1795&gt;0,OR(B1790&gt;$Y$1795*1.5,B1790&lt;$Y$1795*0.5))</formula>
    </cfRule>
  </conditionalFormatting>
  <conditionalFormatting sqref="B1800:AA1800">
    <cfRule type="expression" dxfId="316" priority="182">
      <formula>AND(B1800&lt;&gt;"",$Y$1805&gt;0,OR(B1800&gt;$Y$1805*1.5,B1800&lt;$Y$1805*0.5))</formula>
    </cfRule>
  </conditionalFormatting>
  <conditionalFormatting sqref="B1810:AA1810">
    <cfRule type="expression" dxfId="315" priority="183">
      <formula>AND(B1810&lt;&gt;"",$Y$1815&gt;0,OR(B1810&gt;$Y$1815*1.5,B1810&lt;$Y$1815*0.5))</formula>
    </cfRule>
  </conditionalFormatting>
  <conditionalFormatting sqref="B1820:AA1820">
    <cfRule type="expression" dxfId="314" priority="184">
      <formula>AND(B1820&lt;&gt;"",$Y$1825&gt;0,OR(B1820&gt;$Y$1825*1.5,B1820&lt;$Y$1825*0.5))</formula>
    </cfRule>
  </conditionalFormatting>
  <conditionalFormatting sqref="B1830:AA1830">
    <cfRule type="expression" dxfId="313" priority="185">
      <formula>AND(B1830&lt;&gt;"",$Y$1835&gt;0,OR(B1830&gt;$Y$1835*1.5,B1830&lt;$Y$1835*0.5))</formula>
    </cfRule>
  </conditionalFormatting>
  <conditionalFormatting sqref="B1840:AA1840">
    <cfRule type="expression" dxfId="312" priority="186">
      <formula>AND(B1840&lt;&gt;"",$Y$1845&gt;0,OR(B1840&gt;$Y$1845*1.5,B1840&lt;$Y$1845*0.5))</formula>
    </cfRule>
  </conditionalFormatting>
  <conditionalFormatting sqref="B1850:AA1850">
    <cfRule type="expression" dxfId="311" priority="187">
      <formula>AND(B1850&lt;&gt;"",$Y$1855&gt;0,OR(B1850&gt;$Y$1855*1.5,B1850&lt;$Y$1855*0.5))</formula>
    </cfRule>
  </conditionalFormatting>
  <conditionalFormatting sqref="B1860:AA1860">
    <cfRule type="expression" dxfId="310" priority="188">
      <formula>AND(B1860&lt;&gt;"",$Y$1865&gt;0,OR(B1860&gt;$Y$1865*1.5,B1860&lt;$Y$1865*0.5))</formula>
    </cfRule>
  </conditionalFormatting>
  <conditionalFormatting sqref="B1870:AA1870">
    <cfRule type="expression" dxfId="309" priority="189">
      <formula>AND(B1870&lt;&gt;"",$Y$1875&gt;0,OR(B1870&gt;$Y$1875*1.5,B1870&lt;$Y$1875*0.5))</formula>
    </cfRule>
  </conditionalFormatting>
  <conditionalFormatting sqref="B1880:AA1880">
    <cfRule type="expression" dxfId="308" priority="190">
      <formula>AND(B1880&lt;&gt;"",$Y$1885&gt;0,OR(B1880&gt;$Y$1885*1.5,B1880&lt;$Y$1885*0.5))</formula>
    </cfRule>
  </conditionalFormatting>
  <conditionalFormatting sqref="B1890:AA1890">
    <cfRule type="expression" dxfId="307" priority="191">
      <formula>AND(B1890&lt;&gt;"",$Y$1895&gt;0,OR(B1890&gt;$Y$1895*1.5,B1890&lt;$Y$1895*0.5))</formula>
    </cfRule>
  </conditionalFormatting>
  <conditionalFormatting sqref="B1900:AA1900">
    <cfRule type="expression" dxfId="306" priority="192">
      <formula>AND(B1900&lt;&gt;"",$Y$1905&gt;0,OR(B1900&gt;$Y$1905*1.5,B1900&lt;$Y$1905*0.5))</formula>
    </cfRule>
  </conditionalFormatting>
  <conditionalFormatting sqref="B1910:AA1910">
    <cfRule type="expression" dxfId="305" priority="193">
      <formula>AND(B1910&lt;&gt;"",$Y$1915&gt;0,OR(B1910&gt;$Y$1915*1.5,B1910&lt;$Y$1915*0.5))</formula>
    </cfRule>
  </conditionalFormatting>
  <conditionalFormatting sqref="B1920:AA1920">
    <cfRule type="expression" dxfId="304" priority="194">
      <formula>AND(B1920&lt;&gt;"",$Y$1925&gt;0,OR(B1920&gt;$Y$1925*1.5,B1920&lt;$Y$1925*0.5))</formula>
    </cfRule>
  </conditionalFormatting>
  <conditionalFormatting sqref="B1930:AA1930">
    <cfRule type="expression" dxfId="303" priority="195">
      <formula>AND(B1930&lt;&gt;"",$Y$1935&gt;0,OR(B1930&gt;$Y$1935*1.5,B1930&lt;$Y$1935*0.5))</formula>
    </cfRule>
  </conditionalFormatting>
  <conditionalFormatting sqref="B1940:AA1940">
    <cfRule type="expression" dxfId="302" priority="196">
      <formula>AND(B1940&lt;&gt;"",$Y$1945&gt;0,OR(B1940&gt;$Y$1945*1.5,B1940&lt;$Y$1945*0.5))</formula>
    </cfRule>
  </conditionalFormatting>
  <conditionalFormatting sqref="B1950:AA1950">
    <cfRule type="expression" dxfId="301" priority="197">
      <formula>AND(B1950&lt;&gt;"",$Y$1955&gt;0,OR(B1950&gt;$Y$1955*1.5,B1950&lt;$Y$1955*0.5))</formula>
    </cfRule>
  </conditionalFormatting>
  <conditionalFormatting sqref="B1960:AA1960">
    <cfRule type="expression" dxfId="300" priority="198">
      <formula>AND(B1960&lt;&gt;"",$Y$1965&gt;0,OR(B1960&gt;$Y$1965*1.5,B1960&lt;$Y$1965*0.5))</formula>
    </cfRule>
  </conditionalFormatting>
  <conditionalFormatting sqref="B1970:AA1970">
    <cfRule type="expression" dxfId="299" priority="199">
      <formula>AND(B1970&lt;&gt;"",$Y$1975&gt;0,OR(B1970&gt;$Y$1975*1.5,B1970&lt;$Y$1975*0.5))</formula>
    </cfRule>
  </conditionalFormatting>
  <conditionalFormatting sqref="B1980:AA1980">
    <cfRule type="expression" dxfId="298" priority="200">
      <formula>AND(B1980&lt;&gt;"",$Y$1985&gt;0,OR(B1980&gt;$Y$1985*1.5,B1980&lt;$Y$1985*0.5))</formula>
    </cfRule>
  </conditionalFormatting>
  <conditionalFormatting sqref="B1990:AA1990">
    <cfRule type="expression" dxfId="297" priority="201">
      <formula>AND(B1990&lt;&gt;"",$Y$1995&gt;0,OR(B1990&gt;$Y$1995*1.5,B1990&lt;$Y$1995*0.5))</formula>
    </cfRule>
  </conditionalFormatting>
  <conditionalFormatting sqref="B2000:AA2000">
    <cfRule type="expression" dxfId="296" priority="202">
      <formula>AND(B2000&lt;&gt;"",$Y$2005&gt;0,OR(B2000&gt;$Y$2005*1.5,B2000&lt;$Y$2005*0.5))</formula>
    </cfRule>
  </conditionalFormatting>
  <conditionalFormatting sqref="B2010:AA2010">
    <cfRule type="expression" dxfId="295" priority="203">
      <formula>AND(B2010&lt;&gt;"",$Y$2015&gt;0,OR(B2010&gt;$Y$2015*1.5,B2010&lt;$Y$2015*0.5))</formula>
    </cfRule>
  </conditionalFormatting>
  <conditionalFormatting sqref="B2020:AA2020">
    <cfRule type="expression" dxfId="294" priority="204">
      <formula>AND(B2020&lt;&gt;"",$Y$2025&gt;0,OR(B2020&gt;$Y$2025*1.5,B2020&lt;$Y$2025*0.5))</formula>
    </cfRule>
  </conditionalFormatting>
  <conditionalFormatting sqref="B2030:AA2030">
    <cfRule type="expression" dxfId="293" priority="205">
      <formula>AND(B2030&lt;&gt;"",$Y$2035&gt;0,OR(B2030&gt;$Y$2035*1.5,B2030&lt;$Y$2035*0.5))</formula>
    </cfRule>
  </conditionalFormatting>
  <conditionalFormatting sqref="B2040:AA2040">
    <cfRule type="expression" dxfId="292" priority="206">
      <formula>AND(B2040&lt;&gt;"",$Y$2045&gt;0,OR(B2040&gt;$Y$2045*1.5,B2040&lt;$Y$2045*0.5))</formula>
    </cfRule>
  </conditionalFormatting>
  <conditionalFormatting sqref="B2050:AA2050">
    <cfRule type="expression" dxfId="291" priority="207">
      <formula>AND(B2050&lt;&gt;"",$Y$2055&gt;0,OR(B2050&gt;$Y$2055*1.5,B2050&lt;$Y$2055*0.5))</formula>
    </cfRule>
  </conditionalFormatting>
  <conditionalFormatting sqref="B2060:AA2060">
    <cfRule type="expression" dxfId="290" priority="208">
      <formula>AND(B2060&lt;&gt;"",$Y$2065&gt;0,OR(B2060&gt;$Y$2065*1.5,B2060&lt;$Y$2065*0.5))</formula>
    </cfRule>
  </conditionalFormatting>
  <conditionalFormatting sqref="B2070:AA2070">
    <cfRule type="expression" dxfId="289" priority="209">
      <formula>AND(B2070&lt;&gt;"",$Y$2075&gt;0,OR(B2070&gt;$Y$2075*1.5,B2070&lt;$Y$2075*0.5))</formula>
    </cfRule>
  </conditionalFormatting>
  <conditionalFormatting sqref="B2080:AA2080">
    <cfRule type="expression" dxfId="288" priority="210">
      <formula>AND(B2080&lt;&gt;"",$Y$2085&gt;0,OR(B2080&gt;$Y$2085*1.5,B2080&lt;$Y$2085*0.5))</formula>
    </cfRule>
  </conditionalFormatting>
  <conditionalFormatting sqref="B2090:AA2090">
    <cfRule type="expression" dxfId="287" priority="211">
      <formula>AND(B2090&lt;&gt;"",$Y$2095&gt;0,OR(B2090&gt;$Y$2095*1.5,B2090&lt;$Y$2095*0.5))</formula>
    </cfRule>
  </conditionalFormatting>
  <conditionalFormatting sqref="B2100:AA2100">
    <cfRule type="expression" dxfId="286" priority="212">
      <formula>AND(B2100&lt;&gt;"",$Y$2105&gt;0,OR(B2100&gt;$Y$2105*1.5,B2100&lt;$Y$2105*0.5))</formula>
    </cfRule>
  </conditionalFormatting>
  <conditionalFormatting sqref="B2110:AA2110">
    <cfRule type="expression" dxfId="285" priority="213">
      <formula>AND(B2110&lt;&gt;"",$Y$2115&gt;0,OR(B2110&gt;$Y$2115*1.5,B2110&lt;$Y$2115*0.5))</formula>
    </cfRule>
  </conditionalFormatting>
  <conditionalFormatting sqref="B2120:AA2120">
    <cfRule type="expression" dxfId="284" priority="214">
      <formula>AND(B2120&lt;&gt;"",$Y$2125&gt;0,OR(B2120&gt;$Y$2125*1.5,B2120&lt;$Y$2125*0.5))</formula>
    </cfRule>
  </conditionalFormatting>
  <conditionalFormatting sqref="B2130:AA2130">
    <cfRule type="expression" dxfId="283" priority="215">
      <formula>AND(B2130&lt;&gt;"",$Y$2135&gt;0,OR(B2130&gt;$Y$2135*1.5,B2130&lt;$Y$2135*0.5))</formula>
    </cfRule>
  </conditionalFormatting>
  <conditionalFormatting sqref="B2140:AA2140">
    <cfRule type="expression" dxfId="282" priority="216">
      <formula>AND(B2140&lt;&gt;"",$Y$2145&gt;0,OR(B2140&gt;$Y$2145*1.5,B2140&lt;$Y$2145*0.5))</formula>
    </cfRule>
  </conditionalFormatting>
  <conditionalFormatting sqref="B2150:AA2150">
    <cfRule type="expression" dxfId="281" priority="217">
      <formula>AND(B2150&lt;&gt;"",$Y$2155&gt;0,OR(B2150&gt;$Y$2155*1.5,B2150&lt;$Y$2155*0.5))</formula>
    </cfRule>
  </conditionalFormatting>
  <conditionalFormatting sqref="B2160:AA2160">
    <cfRule type="expression" dxfId="280" priority="218">
      <formula>AND(B2160&lt;&gt;"",$Y$2165&gt;0,OR(B2160&gt;$Y$2165*1.5,B2160&lt;$Y$2165*0.5))</formula>
    </cfRule>
  </conditionalFormatting>
  <conditionalFormatting sqref="B2170:AA2170">
    <cfRule type="expression" dxfId="279" priority="219">
      <formula>AND(B2170&lt;&gt;"",$Y$2175&gt;0,OR(B2170&gt;$Y$2175*1.5,B2170&lt;$Y$2175*0.5))</formula>
    </cfRule>
  </conditionalFormatting>
  <conditionalFormatting sqref="B2180:AA2180">
    <cfRule type="expression" dxfId="278" priority="220">
      <formula>AND(B2180&lt;&gt;"",$Y$2185&gt;0,OR(B2180&gt;$Y$2185*1.5,B2180&lt;$Y$2185*0.5))</formula>
    </cfRule>
  </conditionalFormatting>
  <conditionalFormatting sqref="B2190:AA2190">
    <cfRule type="expression" dxfId="277" priority="221">
      <formula>AND(B2190&lt;&gt;"",$Y$2195&gt;0,OR(B2190&gt;$Y$2195*1.5,B2190&lt;$Y$2195*0.5))</formula>
    </cfRule>
  </conditionalFormatting>
  <conditionalFormatting sqref="B2200:AA2200">
    <cfRule type="expression" dxfId="276" priority="222">
      <formula>AND(B2200&lt;&gt;"",$Y$2205&gt;0,OR(B2200&gt;$Y$2205*1.5,B2200&lt;$Y$2205*0.5))</formula>
    </cfRule>
  </conditionalFormatting>
  <conditionalFormatting sqref="B2210:AA2210">
    <cfRule type="expression" dxfId="275" priority="223">
      <formula>AND(B2210&lt;&gt;"",$Y$2215&gt;0,OR(B2210&gt;$Y$2215*1.5,B2210&lt;$Y$2215*0.5))</formula>
    </cfRule>
  </conditionalFormatting>
  <conditionalFormatting sqref="B2220:AA2220">
    <cfRule type="expression" dxfId="274" priority="224">
      <formula>AND(B2220&lt;&gt;"",$Y$2225&gt;0,OR(B2220&gt;$Y$2225*1.5,B2220&lt;$Y$2225*0.5))</formula>
    </cfRule>
  </conditionalFormatting>
  <conditionalFormatting sqref="B2230:AA2230">
    <cfRule type="expression" dxfId="273" priority="225">
      <formula>AND(B2230&lt;&gt;"",$Y$2235&gt;0,OR(B2230&gt;$Y$2235*1.5,B2230&lt;$Y$2235*0.5))</formula>
    </cfRule>
  </conditionalFormatting>
  <conditionalFormatting sqref="B2240:AA2240">
    <cfRule type="expression" dxfId="272" priority="226">
      <formula>AND(B2240&lt;&gt;"",$Y$2245&gt;0,OR(B2240&gt;$Y$2245*1.5,B2240&lt;$Y$2245*0.5))</formula>
    </cfRule>
  </conditionalFormatting>
  <conditionalFormatting sqref="B2250:AA2250">
    <cfRule type="expression" dxfId="271" priority="227">
      <formula>AND(B2250&lt;&gt;"",$Y$2255&gt;0,OR(B2250&gt;$Y$2255*1.5,B2250&lt;$Y$2255*0.5))</formula>
    </cfRule>
  </conditionalFormatting>
  <conditionalFormatting sqref="B2260:AA2260">
    <cfRule type="expression" dxfId="270" priority="228">
      <formula>AND(B2260&lt;&gt;"",$Y$2265&gt;0,OR(B2260&gt;$Y$2265*1.5,B2260&lt;$Y$2265*0.5))</formula>
    </cfRule>
  </conditionalFormatting>
  <conditionalFormatting sqref="B2270:AA2270">
    <cfRule type="expression" dxfId="269" priority="229">
      <formula>AND(B2270&lt;&gt;"",$Y$2275&gt;0,OR(B2270&gt;$Y$2275*1.5,B2270&lt;$Y$2275*0.5))</formula>
    </cfRule>
  </conditionalFormatting>
  <conditionalFormatting sqref="B2280:AA2280">
    <cfRule type="expression" dxfId="268" priority="230">
      <formula>AND(B2280&lt;&gt;"",$Y$2285&gt;0,OR(B2280&gt;$Y$2285*1.5,B2280&lt;$Y$2285*0.5))</formula>
    </cfRule>
  </conditionalFormatting>
  <conditionalFormatting sqref="B2290:AA2290">
    <cfRule type="expression" dxfId="267" priority="231">
      <formula>AND(B2290&lt;&gt;"",$Y$2295&gt;0,OR(B2290&gt;$Y$2295*1.5,B2290&lt;$Y$2295*0.5))</formula>
    </cfRule>
  </conditionalFormatting>
  <conditionalFormatting sqref="B2300:AA2300">
    <cfRule type="expression" dxfId="266" priority="232">
      <formula>AND(B2300&lt;&gt;"",$Y$2305&gt;0,OR(B2300&gt;$Y$2305*1.5,B2300&lt;$Y$2305*0.5))</formula>
    </cfRule>
  </conditionalFormatting>
  <conditionalFormatting sqref="B2310:AA2310">
    <cfRule type="expression" dxfId="265" priority="233">
      <formula>AND(B2310&lt;&gt;"",$Y$2315&gt;0,OR(B2310&gt;$Y$2315*1.5,B2310&lt;$Y$2315*0.5))</formula>
    </cfRule>
  </conditionalFormatting>
  <conditionalFormatting sqref="B2320:AA2320">
    <cfRule type="expression" dxfId="264" priority="234">
      <formula>AND(B2320&lt;&gt;"",$Y$2325&gt;0,OR(B2320&gt;$Y$2325*1.5,B2320&lt;$Y$2325*0.5))</formula>
    </cfRule>
  </conditionalFormatting>
  <conditionalFormatting sqref="B2330:AA2330">
    <cfRule type="expression" dxfId="263" priority="235">
      <formula>AND(B2330&lt;&gt;"",$Y$2335&gt;0,OR(B2330&gt;$Y$2335*1.5,B2330&lt;$Y$2335*0.5))</formula>
    </cfRule>
  </conditionalFormatting>
  <conditionalFormatting sqref="B2340:AA2340">
    <cfRule type="expression" dxfId="262" priority="236">
      <formula>AND(B2340&lt;&gt;"",$Y$2345&gt;0,OR(B2340&gt;$Y$2345*1.5,B2340&lt;$Y$2345*0.5))</formula>
    </cfRule>
  </conditionalFormatting>
  <conditionalFormatting sqref="B2350:AA2350">
    <cfRule type="expression" dxfId="261" priority="237">
      <formula>AND(B2350&lt;&gt;"",$Y$2355&gt;0,OR(B2350&gt;$Y$2355*1.5,B2350&lt;$Y$2355*0.5))</formula>
    </cfRule>
  </conditionalFormatting>
  <conditionalFormatting sqref="B2360:AA2360">
    <cfRule type="expression" dxfId="260" priority="238">
      <formula>AND(B2360&lt;&gt;"",$Y$2365&gt;0,OR(B2360&gt;$Y$2365*1.5,B2360&lt;$Y$2365*0.5))</formula>
    </cfRule>
  </conditionalFormatting>
  <conditionalFormatting sqref="B2370:AA2370">
    <cfRule type="expression" dxfId="259" priority="239">
      <formula>AND(B2370&lt;&gt;"",$Y$2375&gt;0,OR(B2370&gt;$Y$2375*1.5,B2370&lt;$Y$2375*0.5))</formula>
    </cfRule>
  </conditionalFormatting>
  <conditionalFormatting sqref="B2380:AA2380">
    <cfRule type="expression" dxfId="258" priority="240">
      <formula>AND(B2380&lt;&gt;"",$Y$2385&gt;0,OR(B2380&gt;$Y$2385*1.5,B2380&lt;$Y$2385*0.5))</formula>
    </cfRule>
  </conditionalFormatting>
  <conditionalFormatting sqref="B2390:AA2390">
    <cfRule type="expression" dxfId="257" priority="241">
      <formula>AND(B2390&lt;&gt;"",$Y$2395&gt;0,OR(B2390&gt;$Y$2395*1.5,B2390&lt;$Y$2395*0.5))</formula>
    </cfRule>
  </conditionalFormatting>
  <conditionalFormatting sqref="B2400:AA2400">
    <cfRule type="expression" dxfId="256" priority="242">
      <formula>AND(B2400&lt;&gt;"",$Y$2405&gt;0,OR(B2400&gt;$Y$2405*1.5,B2400&lt;$Y$2405*0.5))</formula>
    </cfRule>
  </conditionalFormatting>
  <conditionalFormatting sqref="B2410:AA2410">
    <cfRule type="expression" dxfId="255" priority="243">
      <formula>AND(B2410&lt;&gt;"",$Y$2415&gt;0,OR(B2410&gt;$Y$2415*1.5,B2410&lt;$Y$2415*0.5))</formula>
    </cfRule>
  </conditionalFormatting>
  <conditionalFormatting sqref="B2420:AA2420">
    <cfRule type="expression" dxfId="254" priority="244">
      <formula>AND(B2420&lt;&gt;"",$Y$2425&gt;0,OR(B2420&gt;$Y$2425*1.5,B2420&lt;$Y$2425*0.5))</formula>
    </cfRule>
  </conditionalFormatting>
  <conditionalFormatting sqref="B2430:AA2430">
    <cfRule type="expression" dxfId="253" priority="245">
      <formula>AND(B2430&lt;&gt;"",$Y$2435&gt;0,OR(B2430&gt;$Y$2435*1.5,B2430&lt;$Y$2435*0.5))</formula>
    </cfRule>
  </conditionalFormatting>
  <conditionalFormatting sqref="B2440:AA2440">
    <cfRule type="expression" dxfId="252" priority="246">
      <formula>AND(B2440&lt;&gt;"",$Y$2445&gt;0,OR(B2440&gt;$Y$2445*1.5,B2440&lt;$Y$2445*0.5))</formula>
    </cfRule>
  </conditionalFormatting>
  <conditionalFormatting sqref="B2450:AA2450">
    <cfRule type="expression" dxfId="251" priority="247">
      <formula>AND(B2450&lt;&gt;"",$Y$2455&gt;0,OR(B2450&gt;$Y$2455*1.5,B2450&lt;$Y$2455*0.5))</formula>
    </cfRule>
  </conditionalFormatting>
  <conditionalFormatting sqref="B2460:AA2460">
    <cfRule type="expression" dxfId="250" priority="248">
      <formula>AND(B2460&lt;&gt;"",$Y$2465&gt;0,OR(B2460&gt;$Y$2465*1.5,B2460&lt;$Y$2465*0.5))</formula>
    </cfRule>
  </conditionalFormatting>
  <conditionalFormatting sqref="B2470:AA2470">
    <cfRule type="expression" dxfId="249" priority="249">
      <formula>AND(B2470&lt;&gt;"",$Y$2475&gt;0,OR(B2470&gt;$Y$2475*1.5,B2470&lt;$Y$2475*0.5))</formula>
    </cfRule>
  </conditionalFormatting>
  <conditionalFormatting sqref="B2480:AA2480">
    <cfRule type="expression" dxfId="248" priority="250">
      <formula>AND(B2480&lt;&gt;"",$Y$2485&gt;0,OR(B2480&gt;$Y$2485*1.5,B2480&lt;$Y$2485*0.5))</formula>
    </cfRule>
  </conditionalFormatting>
  <conditionalFormatting sqref="B2490:AA2490">
    <cfRule type="expression" dxfId="247" priority="251">
      <formula>AND(B2490&lt;&gt;"",$Y$2495&gt;0,OR(B2490&gt;$Y$2495*1.5,B2490&lt;$Y$2495*0.5))</formula>
    </cfRule>
  </conditionalFormatting>
  <conditionalFormatting sqref="B2500:AA2500">
    <cfRule type="expression" dxfId="246" priority="252">
      <formula>AND(B2500&lt;&gt;"",$Y$2505&gt;0,OR(B2500&gt;$Y$2505*1.5,B2500&lt;$Y$2505*0.5))</formula>
    </cfRule>
  </conditionalFormatting>
  <conditionalFormatting sqref="B2510:AA2510">
    <cfRule type="expression" dxfId="245" priority="253">
      <formula>AND(B2510&lt;&gt;"",$Y$2515&gt;0,OR(B2510&gt;$Y$2515*1.5,B2510&lt;$Y$2515*0.5))</formula>
    </cfRule>
  </conditionalFormatting>
  <conditionalFormatting sqref="B2520:AA2520">
    <cfRule type="expression" dxfId="244" priority="254">
      <formula>AND(B2520&lt;&gt;"",$Y$2525&gt;0,OR(B2520&gt;$Y$2525*1.5,B2520&lt;$Y$2525*0.5))</formula>
    </cfRule>
  </conditionalFormatting>
  <conditionalFormatting sqref="B2530:AA2530">
    <cfRule type="expression" dxfId="243" priority="255">
      <formula>AND(B2530&lt;&gt;"",$Y$2535&gt;0,OR(B2530&gt;$Y$2535*1.5,B2530&lt;$Y$2535*0.5))</formula>
    </cfRule>
  </conditionalFormatting>
  <conditionalFormatting sqref="B2540:AA2540">
    <cfRule type="expression" dxfId="242" priority="256">
      <formula>AND(B2540&lt;&gt;"",$Y$2545&gt;0,OR(B2540&gt;$Y$2545*1.5,B2540&lt;$Y$2545*0.5))</formula>
    </cfRule>
  </conditionalFormatting>
  <conditionalFormatting sqref="B2550:AA2550">
    <cfRule type="expression" dxfId="241" priority="257">
      <formula>AND(B2550&lt;&gt;"",$Y$2555&gt;0,OR(B2550&gt;$Y$2555*1.5,B2550&lt;$Y$2555*0.5))</formula>
    </cfRule>
  </conditionalFormatting>
  <conditionalFormatting sqref="B2560:AA2560">
    <cfRule type="expression" dxfId="240" priority="258">
      <formula>AND(B2560&lt;&gt;"",$Y$2565&gt;0,OR(B2560&gt;$Y$2565*1.5,B2560&lt;$Y$2565*0.5))</formula>
    </cfRule>
  </conditionalFormatting>
  <conditionalFormatting sqref="B2570:AA2570">
    <cfRule type="expression" dxfId="239" priority="259">
      <formula>AND(B2570&lt;&gt;"",$Y$2575&gt;0,OR(B2570&gt;$Y$2575*1.5,B2570&lt;$Y$2575*0.5))</formula>
    </cfRule>
  </conditionalFormatting>
  <conditionalFormatting sqref="B2580:AA2580">
    <cfRule type="expression" dxfId="238" priority="260">
      <formula>AND(B2580&lt;&gt;"",$Y$2585&gt;0,OR(B2580&gt;$Y$2585*1.5,B2580&lt;$Y$2585*0.5))</formula>
    </cfRule>
  </conditionalFormatting>
  <conditionalFormatting sqref="B2590:AA2590">
    <cfRule type="expression" dxfId="237" priority="261">
      <formula>AND(B2590&lt;&gt;"",$Y$2595&gt;0,OR(B2590&gt;$Y$2595*1.5,B2590&lt;$Y$2595*0.5))</formula>
    </cfRule>
  </conditionalFormatting>
  <conditionalFormatting sqref="B2600:AA2600">
    <cfRule type="expression" dxfId="236" priority="262">
      <formula>AND(B2600&lt;&gt;"",$Y$2605&gt;0,OR(B2600&gt;$Y$2605*1.5,B2600&lt;$Y$2605*0.5))</formula>
    </cfRule>
  </conditionalFormatting>
  <conditionalFormatting sqref="B2610:AA2610">
    <cfRule type="expression" dxfId="235" priority="263">
      <formula>AND(B2610&lt;&gt;"",$Y$2615&gt;0,OR(B2610&gt;$Y$2615*1.5,B2610&lt;$Y$2615*0.5))</formula>
    </cfRule>
  </conditionalFormatting>
  <conditionalFormatting sqref="B2620:AA2620">
    <cfRule type="expression" dxfId="234" priority="264">
      <formula>AND(B2620&lt;&gt;"",$Y$2625&gt;0,OR(B2620&gt;$Y$2625*1.5,B2620&lt;$Y$2625*0.5))</formula>
    </cfRule>
  </conditionalFormatting>
  <conditionalFormatting sqref="B2630:AA2630">
    <cfRule type="expression" dxfId="233" priority="265">
      <formula>AND(B2630&lt;&gt;"",$Y$2635&gt;0,OR(B2630&gt;$Y$2635*1.5,B2630&lt;$Y$2635*0.5))</formula>
    </cfRule>
  </conditionalFormatting>
  <conditionalFormatting sqref="B2640:AA2640">
    <cfRule type="expression" dxfId="232" priority="266">
      <formula>AND(B2640&lt;&gt;"",$Y$2645&gt;0,OR(B2640&gt;$Y$2645*1.5,B2640&lt;$Y$2645*0.5))</formula>
    </cfRule>
  </conditionalFormatting>
  <conditionalFormatting sqref="B2650:AA2650">
    <cfRule type="expression" dxfId="231" priority="267">
      <formula>AND(B2650&lt;&gt;"",$Y$2655&gt;0,OR(B2650&gt;$Y$2655*1.5,B2650&lt;$Y$2655*0.5))</formula>
    </cfRule>
  </conditionalFormatting>
  <conditionalFormatting sqref="B2660:AA2660">
    <cfRule type="expression" dxfId="230" priority="268">
      <formula>AND(B2660&lt;&gt;"",$Y$2665&gt;0,OR(B2660&gt;$Y$2665*1.5,B2660&lt;$Y$2665*0.5))</formula>
    </cfRule>
  </conditionalFormatting>
  <conditionalFormatting sqref="B2670:AA2670">
    <cfRule type="expression" dxfId="229" priority="269">
      <formula>AND(B2670&lt;&gt;"",$Y$2675&gt;0,OR(B2670&gt;$Y$2675*1.5,B2670&lt;$Y$2675*0.5))</formula>
    </cfRule>
  </conditionalFormatting>
  <conditionalFormatting sqref="B2680:AA2680">
    <cfRule type="expression" dxfId="228" priority="270">
      <formula>AND(B2680&lt;&gt;"",$Y$2685&gt;0,OR(B2680&gt;$Y$2685*1.5,B2680&lt;$Y$2685*0.5))</formula>
    </cfRule>
  </conditionalFormatting>
  <conditionalFormatting sqref="B2690:AA2690">
    <cfRule type="expression" dxfId="227" priority="271">
      <formula>AND(B2690&lt;&gt;"",$Y$2695&gt;0,OR(B2690&gt;$Y$2695*1.5,B2690&lt;$Y$2695*0.5))</formula>
    </cfRule>
  </conditionalFormatting>
  <conditionalFormatting sqref="B2700:AA2700">
    <cfRule type="expression" dxfId="226" priority="272">
      <formula>AND(B2700&lt;&gt;"",$Y$2705&gt;0,OR(B2700&gt;$Y$2705*1.5,B2700&lt;$Y$2705*0.5))</formula>
    </cfRule>
  </conditionalFormatting>
  <conditionalFormatting sqref="B2710:AA2710">
    <cfRule type="expression" dxfId="225" priority="273">
      <formula>AND(B2710&lt;&gt;"",$Y$2715&gt;0,OR(B2710&gt;$Y$2715*1.5,B2710&lt;$Y$2715*0.5))</formula>
    </cfRule>
  </conditionalFormatting>
  <conditionalFormatting sqref="B2720:AA2720">
    <cfRule type="expression" dxfId="224" priority="274">
      <formula>AND(B2720&lt;&gt;"",$Y$2725&gt;0,OR(B2720&gt;$Y$2725*1.5,B2720&lt;$Y$2725*0.5))</formula>
    </cfRule>
  </conditionalFormatting>
  <conditionalFormatting sqref="B2730:AA2730">
    <cfRule type="expression" dxfId="223" priority="275">
      <formula>AND(B2730&lt;&gt;"",$Y$2735&gt;0,OR(B2730&gt;$Y$2735*1.5,B2730&lt;$Y$2735*0.5))</formula>
    </cfRule>
  </conditionalFormatting>
  <conditionalFormatting sqref="B2740:AA2740">
    <cfRule type="expression" dxfId="222" priority="276">
      <formula>AND(B2740&lt;&gt;"",$Y$2745&gt;0,OR(B2740&gt;$Y$2745*1.5,B2740&lt;$Y$2745*0.5))</formula>
    </cfRule>
  </conditionalFormatting>
  <conditionalFormatting sqref="B2750:AA2750">
    <cfRule type="expression" dxfId="221" priority="277">
      <formula>AND(B2750&lt;&gt;"",$Y$2755&gt;0,OR(B2750&gt;$Y$2755*1.5,B2750&lt;$Y$2755*0.5))</formula>
    </cfRule>
  </conditionalFormatting>
  <conditionalFormatting sqref="B2760:AA2760">
    <cfRule type="expression" dxfId="220" priority="278">
      <formula>AND(B2760&lt;&gt;"",$Y$2765&gt;0,OR(B2760&gt;$Y$2765*1.5,B2760&lt;$Y$2765*0.5))</formula>
    </cfRule>
  </conditionalFormatting>
  <conditionalFormatting sqref="B2770:AA2770">
    <cfRule type="expression" dxfId="219" priority="279">
      <formula>AND(B2770&lt;&gt;"",$Y$2775&gt;0,OR(B2770&gt;$Y$2775*1.5,B2770&lt;$Y$2775*0.5))</formula>
    </cfRule>
  </conditionalFormatting>
  <conditionalFormatting sqref="B2780:AA2780">
    <cfRule type="expression" dxfId="218" priority="280">
      <formula>AND(B2780&lt;&gt;"",$Y$2785&gt;0,OR(B2780&gt;$Y$2785*1.5,B2780&lt;$Y$2785*0.5))</formula>
    </cfRule>
  </conditionalFormatting>
  <conditionalFormatting sqref="B2790:AA2790">
    <cfRule type="expression" dxfId="217" priority="281">
      <formula>AND(B2790&lt;&gt;"",$Y$2795&gt;0,OR(B2790&gt;$Y$2795*1.5,B2790&lt;$Y$2795*0.5))</formula>
    </cfRule>
  </conditionalFormatting>
  <conditionalFormatting sqref="B2800:AA2800">
    <cfRule type="expression" dxfId="216" priority="282">
      <formula>AND(B2800&lt;&gt;"",$Y$2805&gt;0,OR(B2800&gt;$Y$2805*1.5,B2800&lt;$Y$2805*0.5))</formula>
    </cfRule>
  </conditionalFormatting>
  <conditionalFormatting sqref="B2810:AA2810">
    <cfRule type="expression" dxfId="215" priority="283">
      <formula>AND(B2810&lt;&gt;"",$Y$2815&gt;0,OR(B2810&gt;$Y$2815*1.5,B2810&lt;$Y$2815*0.5))</formula>
    </cfRule>
  </conditionalFormatting>
  <conditionalFormatting sqref="B2820:AA2820">
    <cfRule type="expression" dxfId="214" priority="284">
      <formula>AND(B2820&lt;&gt;"",$Y$2825&gt;0,OR(B2820&gt;$Y$2825*1.5,B2820&lt;$Y$2825*0.5))</formula>
    </cfRule>
  </conditionalFormatting>
  <conditionalFormatting sqref="B2830:AA2830">
    <cfRule type="expression" dxfId="213" priority="285">
      <formula>AND(B2830&lt;&gt;"",$Y$2835&gt;0,OR(B2830&gt;$Y$2835*1.5,B2830&lt;$Y$2835*0.5))</formula>
    </cfRule>
  </conditionalFormatting>
  <conditionalFormatting sqref="B2840:AA2840">
    <cfRule type="expression" dxfId="212" priority="286">
      <formula>AND(B2840&lt;&gt;"",$Y$2845&gt;0,OR(B2840&gt;$Y$2845*1.5,B2840&lt;$Y$2845*0.5))</formula>
    </cfRule>
  </conditionalFormatting>
  <conditionalFormatting sqref="B2850:AA2850">
    <cfRule type="expression" dxfId="211" priority="287">
      <formula>AND(B2850&lt;&gt;"",$Y$2855&gt;0,OR(B2850&gt;$Y$2855*1.5,B2850&lt;$Y$2855*0.5))</formula>
    </cfRule>
  </conditionalFormatting>
  <conditionalFormatting sqref="B2860:AA2860">
    <cfRule type="expression" dxfId="210" priority="288">
      <formula>AND(B2860&lt;&gt;"",$Y$2865&gt;0,OR(B2860&gt;$Y$2865*1.5,B2860&lt;$Y$2865*0.5))</formula>
    </cfRule>
  </conditionalFormatting>
  <conditionalFormatting sqref="B2870:AA2870">
    <cfRule type="expression" dxfId="209" priority="289">
      <formula>AND(B2870&lt;&gt;"",$Y$2875&gt;0,OR(B2870&gt;$Y$2875*1.5,B2870&lt;$Y$2875*0.5))</formula>
    </cfRule>
  </conditionalFormatting>
  <conditionalFormatting sqref="B2880:AA2880">
    <cfRule type="expression" dxfId="208" priority="290">
      <formula>AND(B2880&lt;&gt;"",$Y$2885&gt;0,OR(B2880&gt;$Y$2885*1.5,B2880&lt;$Y$2885*0.5))</formula>
    </cfRule>
  </conditionalFormatting>
  <conditionalFormatting sqref="B2890:AA2890">
    <cfRule type="expression" dxfId="207" priority="291">
      <formula>AND(B2890&lt;&gt;"",$Y$2895&gt;0,OR(B2890&gt;$Y$2895*1.5,B2890&lt;$Y$2895*0.5))</formula>
    </cfRule>
  </conditionalFormatting>
  <conditionalFormatting sqref="B2900:AA2900">
    <cfRule type="expression" dxfId="206" priority="292">
      <formula>AND(B2900&lt;&gt;"",$Y$2905&gt;0,OR(B2900&gt;$Y$2905*1.5,B2900&lt;$Y$2905*0.5))</formula>
    </cfRule>
  </conditionalFormatting>
  <conditionalFormatting sqref="B2910:AA2910">
    <cfRule type="expression" dxfId="205" priority="293">
      <formula>AND(B2910&lt;&gt;"",$Y$2915&gt;0,OR(B2910&gt;$Y$2915*1.5,B2910&lt;$Y$2915*0.5))</formula>
    </cfRule>
  </conditionalFormatting>
  <conditionalFormatting sqref="B2920:AA2920">
    <cfRule type="expression" dxfId="204" priority="294">
      <formula>AND(B2920&lt;&gt;"",$Y$2925&gt;0,OR(B2920&gt;$Y$2925*1.5,B2920&lt;$Y$2925*0.5))</formula>
    </cfRule>
  </conditionalFormatting>
  <conditionalFormatting sqref="B2930:AA2930">
    <cfRule type="expression" dxfId="203" priority="295">
      <formula>AND(B2930&lt;&gt;"",$Y$2935&gt;0,OR(B2930&gt;$Y$2935*1.5,B2930&lt;$Y$2935*0.5))</formula>
    </cfRule>
  </conditionalFormatting>
  <conditionalFormatting sqref="B2940:AA2940">
    <cfRule type="expression" dxfId="202" priority="296">
      <formula>AND(B2940&lt;&gt;"",$Y$2945&gt;0,OR(B2940&gt;$Y$2945*1.5,B2940&lt;$Y$2945*0.5))</formula>
    </cfRule>
  </conditionalFormatting>
  <conditionalFormatting sqref="B2950:AA2950">
    <cfRule type="expression" dxfId="201" priority="297">
      <formula>AND(B2950&lt;&gt;"",$Y$2955&gt;0,OR(B2950&gt;$Y$2955*1.5,B2950&lt;$Y$2955*0.5))</formula>
    </cfRule>
  </conditionalFormatting>
  <conditionalFormatting sqref="B2960:AA2960">
    <cfRule type="expression" dxfId="200" priority="298">
      <formula>AND(B2960&lt;&gt;"",$Y$2965&gt;0,OR(B2960&gt;$Y$2965*1.5,B2960&lt;$Y$2965*0.5))</formula>
    </cfRule>
  </conditionalFormatting>
  <conditionalFormatting sqref="B2970:AA2970">
    <cfRule type="expression" dxfId="199" priority="299">
      <formula>AND(B2970&lt;&gt;"",$Y$2975&gt;0,OR(B2970&gt;$Y$2975*1.5,B2970&lt;$Y$2975*0.5))</formula>
    </cfRule>
  </conditionalFormatting>
  <conditionalFormatting sqref="B2980:AA2980">
    <cfRule type="expression" dxfId="198" priority="300">
      <formula>AND(B2980&lt;&gt;"",$Y$2985&gt;0,OR(B2980&gt;$Y$2985*1.5,B2980&lt;$Y$2985*0.5))</formula>
    </cfRule>
  </conditionalFormatting>
  <conditionalFormatting sqref="B2990:AA2990">
    <cfRule type="expression" dxfId="197" priority="301">
      <formula>AND(B2990&lt;&gt;"",$Y$2995&gt;0,OR(B2990&gt;$Y$2995*1.5,B2990&lt;$Y$2995*0.5))</formula>
    </cfRule>
  </conditionalFormatting>
  <conditionalFormatting sqref="B3000:AA3000">
    <cfRule type="expression" dxfId="196" priority="302">
      <formula>AND(B3000&lt;&gt;"",$Y$3005&gt;0,OR(B3000&gt;$Y$3005*1.5,B3000&lt;$Y$3005*0.5))</formula>
    </cfRule>
  </conditionalFormatting>
  <conditionalFormatting sqref="B3010:AA3010">
    <cfRule type="expression" dxfId="195" priority="303">
      <formula>AND(B3010&lt;&gt;"",$Y$3015&gt;0,OR(B3010&gt;$Y$3015*1.5,B3010&lt;$Y$3015*0.5))</formula>
    </cfRule>
  </conditionalFormatting>
  <conditionalFormatting sqref="B3020:AA3020">
    <cfRule type="expression" dxfId="194" priority="304">
      <formula>AND(B3020&lt;&gt;"",$Y$3025&gt;0,OR(B3020&gt;$Y$3025*1.5,B3020&lt;$Y$3025*0.5))</formula>
    </cfRule>
  </conditionalFormatting>
  <conditionalFormatting sqref="B3030:AA3030">
    <cfRule type="expression" dxfId="193" priority="305">
      <formula>AND(B3030&lt;&gt;"",$Y$3035&gt;0,OR(B3030&gt;$Y$3035*1.5,B3030&lt;$Y$3035*0.5))</formula>
    </cfRule>
  </conditionalFormatting>
  <conditionalFormatting sqref="B3040:AA3040">
    <cfRule type="expression" dxfId="192" priority="306">
      <formula>AND(B3040&lt;&gt;"",$Y$3045&gt;0,OR(B3040&gt;$Y$3045*1.5,B3040&lt;$Y$3045*0.5))</formula>
    </cfRule>
  </conditionalFormatting>
  <conditionalFormatting sqref="B3050:AA3050">
    <cfRule type="expression" dxfId="191" priority="307">
      <formula>AND(B3050&lt;&gt;"",$Y$3055&gt;0,OR(B3050&gt;$Y$3055*1.5,B3050&lt;$Y$3055*0.5))</formula>
    </cfRule>
  </conditionalFormatting>
  <conditionalFormatting sqref="B3060:AA3060">
    <cfRule type="expression" dxfId="190" priority="308">
      <formula>AND(B3060&lt;&gt;"",$Y$3065&gt;0,OR(B3060&gt;$Y$3065*1.5,B3060&lt;$Y$3065*0.5))</formula>
    </cfRule>
  </conditionalFormatting>
  <conditionalFormatting sqref="B3070:AA3070">
    <cfRule type="expression" dxfId="189" priority="309">
      <formula>AND(B3070&lt;&gt;"",$Y$3075&gt;0,OR(B3070&gt;$Y$3075*1.5,B3070&lt;$Y$3075*0.5))</formula>
    </cfRule>
  </conditionalFormatting>
  <conditionalFormatting sqref="B3080:AA3080">
    <cfRule type="expression" dxfId="188" priority="310">
      <formula>AND(B3080&lt;&gt;"",$Y$3085&gt;0,OR(B3080&gt;$Y$3085*1.5,B3080&lt;$Y$3085*0.5))</formula>
    </cfRule>
  </conditionalFormatting>
  <conditionalFormatting sqref="B3090:AA3090">
    <cfRule type="expression" dxfId="187" priority="311">
      <formula>AND(B3090&lt;&gt;"",$Y$3095&gt;0,OR(B3090&gt;$Y$3095*1.5,B3090&lt;$Y$3095*0.5))</formula>
    </cfRule>
  </conditionalFormatting>
  <conditionalFormatting sqref="B3100:AA3100">
    <cfRule type="expression" dxfId="186" priority="312">
      <formula>AND(B3100&lt;&gt;"",$Y$3105&gt;0,OR(B3100&gt;$Y$3105*1.5,B3100&lt;$Y$3105*0.5))</formula>
    </cfRule>
  </conditionalFormatting>
  <conditionalFormatting sqref="B3110:AA3110">
    <cfRule type="expression" dxfId="185" priority="313">
      <formula>AND(B3110&lt;&gt;"",$Y$3115&gt;0,OR(B3110&gt;$Y$3115*1.5,B3110&lt;$Y$3115*0.5))</formula>
    </cfRule>
  </conditionalFormatting>
  <conditionalFormatting sqref="B3120:AA3120">
    <cfRule type="expression" dxfId="184" priority="314">
      <formula>AND(B3120&lt;&gt;"",$Y$3125&gt;0,OR(B3120&gt;$Y$3125*1.5,B3120&lt;$Y$3125*0.5))</formula>
    </cfRule>
  </conditionalFormatting>
  <conditionalFormatting sqref="B3130:AA3130">
    <cfRule type="expression" dxfId="183" priority="315">
      <formula>AND(B3130&lt;&gt;"",$Y$3135&gt;0,OR(B3130&gt;$Y$3135*1.5,B3130&lt;$Y$3135*0.5))</formula>
    </cfRule>
  </conditionalFormatting>
  <conditionalFormatting sqref="B3140:AA3140">
    <cfRule type="expression" dxfId="182" priority="316">
      <formula>AND(B3140&lt;&gt;"",$Y$3145&gt;0,OR(B3140&gt;$Y$3145*1.5,B3140&lt;$Y$3145*0.5))</formula>
    </cfRule>
  </conditionalFormatting>
  <conditionalFormatting sqref="B3150:AA3150">
    <cfRule type="expression" dxfId="181" priority="317">
      <formula>AND(B3150&lt;&gt;"",$Y$3155&gt;0,OR(B3150&gt;$Y$3155*1.5,B3150&lt;$Y$3155*0.5))</formula>
    </cfRule>
  </conditionalFormatting>
  <conditionalFormatting sqref="B3160:AA3160">
    <cfRule type="expression" dxfId="180" priority="318">
      <formula>AND(B3160&lt;&gt;"",$Y$3165&gt;0,OR(B3160&gt;$Y$3165*1.5,B3160&lt;$Y$3165*0.5))</formula>
    </cfRule>
  </conditionalFormatting>
  <conditionalFormatting sqref="B3170:AA3170">
    <cfRule type="expression" dxfId="179" priority="319">
      <formula>AND(B3170&lt;&gt;"",$Y$3175&gt;0,OR(B3170&gt;$Y$3175*1.5,B3170&lt;$Y$3175*0.5))</formula>
    </cfRule>
  </conditionalFormatting>
  <conditionalFormatting sqref="B3180:AA3180">
    <cfRule type="expression" dxfId="178" priority="320">
      <formula>AND(B3180&lt;&gt;"",$Y$3185&gt;0,OR(B3180&gt;$Y$3185*1.5,B3180&lt;$Y$3185*0.5))</formula>
    </cfRule>
  </conditionalFormatting>
  <conditionalFormatting sqref="B3190:AA3190">
    <cfRule type="expression" dxfId="177" priority="321">
      <formula>AND(B3190&lt;&gt;"",$Y$3195&gt;0,OR(B3190&gt;$Y$3195*1.5,B3190&lt;$Y$3195*0.5))</formula>
    </cfRule>
  </conditionalFormatting>
  <conditionalFormatting sqref="B3200:AA3200">
    <cfRule type="expression" dxfId="176" priority="322">
      <formula>AND(B3200&lt;&gt;"",$Y$3205&gt;0,OR(B3200&gt;$Y$3205*1.5,B3200&lt;$Y$3205*0.5))</formula>
    </cfRule>
  </conditionalFormatting>
  <conditionalFormatting sqref="B3210:AA3210">
    <cfRule type="expression" dxfId="175" priority="323">
      <formula>AND(B3210&lt;&gt;"",$Y$3215&gt;0,OR(B3210&gt;$Y$3215*1.5,B3210&lt;$Y$3215*0.5))</formula>
    </cfRule>
  </conditionalFormatting>
  <conditionalFormatting sqref="B3220:AA3220">
    <cfRule type="expression" dxfId="174" priority="324">
      <formula>AND(B3220&lt;&gt;"",$Y$3225&gt;0,OR(B3220&gt;$Y$3225*1.5,B3220&lt;$Y$3225*0.5))</formula>
    </cfRule>
  </conditionalFormatting>
  <conditionalFormatting sqref="B3230:AA3230">
    <cfRule type="expression" dxfId="173" priority="325">
      <formula>AND(B3230&lt;&gt;"",$Y$3235&gt;0,OR(B3230&gt;$Y$3235*1.5,B3230&lt;$Y$3235*0.5))</formula>
    </cfRule>
  </conditionalFormatting>
  <conditionalFormatting sqref="B3240:AA3240">
    <cfRule type="expression" dxfId="172" priority="326">
      <formula>AND(B3240&lt;&gt;"",$Y$3245&gt;0,OR(B3240&gt;$Y$3245*1.5,B3240&lt;$Y$3245*0.5))</formula>
    </cfRule>
  </conditionalFormatting>
  <conditionalFormatting sqref="B3250:AA3250">
    <cfRule type="expression" dxfId="171" priority="327">
      <formula>AND(B3250&lt;&gt;"",$Y$3255&gt;0,OR(B3250&gt;$Y$3255*1.5,B3250&lt;$Y$3255*0.5))</formula>
    </cfRule>
  </conditionalFormatting>
  <conditionalFormatting sqref="B3260:AA3260">
    <cfRule type="expression" dxfId="170" priority="328">
      <formula>AND(B3260&lt;&gt;"",$Y$3265&gt;0,OR(B3260&gt;$Y$3265*1.5,B3260&lt;$Y$3265*0.5))</formula>
    </cfRule>
  </conditionalFormatting>
  <conditionalFormatting sqref="B3270:AA3270">
    <cfRule type="expression" dxfId="169" priority="329">
      <formula>AND(B3270&lt;&gt;"",$Y$3275&gt;0,OR(B3270&gt;$Y$3275*1.5,B3270&lt;$Y$3275*0.5))</formula>
    </cfRule>
  </conditionalFormatting>
  <conditionalFormatting sqref="B3280:AA3280">
    <cfRule type="expression" dxfId="168" priority="330">
      <formula>AND(B3280&lt;&gt;"",$Y$3285&gt;0,OR(B3280&gt;$Y$3285*1.5,B3280&lt;$Y$3285*0.5))</formula>
    </cfRule>
  </conditionalFormatting>
  <conditionalFormatting sqref="B3290:AA3290">
    <cfRule type="expression" dxfId="167" priority="331">
      <formula>AND(B3290&lt;&gt;"",$Y$3295&gt;0,OR(B3290&gt;$Y$3295*1.5,B3290&lt;$Y$3295*0.5))</formula>
    </cfRule>
  </conditionalFormatting>
  <conditionalFormatting sqref="B3300:AA3300">
    <cfRule type="expression" dxfId="166" priority="332">
      <formula>AND(B3300&lt;&gt;"",$Y$3305&gt;0,OR(B3300&gt;$Y$3305*1.5,B3300&lt;$Y$3305*0.5))</formula>
    </cfRule>
  </conditionalFormatting>
  <conditionalFormatting sqref="B3310:AA3310">
    <cfRule type="expression" dxfId="165" priority="333">
      <formula>AND(B3310&lt;&gt;"",$Y$3315&gt;0,OR(B3310&gt;$Y$3315*1.5,B3310&lt;$Y$3315*0.5))</formula>
    </cfRule>
  </conditionalFormatting>
  <conditionalFormatting sqref="B3320:AA3320">
    <cfRule type="expression" dxfId="164" priority="334">
      <formula>AND(B3320&lt;&gt;"",$Y$3325&gt;0,OR(B3320&gt;$Y$3325*1.5,B3320&lt;$Y$3325*0.5))</formula>
    </cfRule>
  </conditionalFormatting>
  <conditionalFormatting sqref="B3330:AA3330">
    <cfRule type="expression" dxfId="163" priority="335">
      <formula>AND(B3330&lt;&gt;"",$Y$3335&gt;0,OR(B3330&gt;$Y$3335*1.5,B3330&lt;$Y$3335*0.5))</formula>
    </cfRule>
  </conditionalFormatting>
  <conditionalFormatting sqref="B3340:AA3340">
    <cfRule type="expression" dxfId="162" priority="336">
      <formula>AND(B3340&lt;&gt;"",$Y$3345&gt;0,OR(B3340&gt;$Y$3345*1.5,B3340&lt;$Y$3345*0.5))</formula>
    </cfRule>
  </conditionalFormatting>
  <conditionalFormatting sqref="B3350:AA3350">
    <cfRule type="expression" dxfId="161" priority="337">
      <formula>AND(B3350&lt;&gt;"",$Y$3355&gt;0,OR(B3350&gt;$Y$3355*1.5,B3350&lt;$Y$3355*0.5))</formula>
    </cfRule>
  </conditionalFormatting>
  <conditionalFormatting sqref="B3360:AA3360">
    <cfRule type="expression" dxfId="160" priority="338">
      <formula>AND(B3360&lt;&gt;"",$Y$3365&gt;0,OR(B3360&gt;$Y$3365*1.5,B3360&lt;$Y$3365*0.5))</formula>
    </cfRule>
  </conditionalFormatting>
  <conditionalFormatting sqref="B3370:AA3370">
    <cfRule type="expression" dxfId="159" priority="339">
      <formula>AND(B3370&lt;&gt;"",$Y$3375&gt;0,OR(B3370&gt;$Y$3375*1.5,B3370&lt;$Y$3375*0.5))</formula>
    </cfRule>
  </conditionalFormatting>
  <conditionalFormatting sqref="B3380:AA3380">
    <cfRule type="expression" dxfId="158" priority="340">
      <formula>AND(B3380&lt;&gt;"",$Y$3385&gt;0,OR(B3380&gt;$Y$3385*1.5,B3380&lt;$Y$3385*0.5))</formula>
    </cfRule>
  </conditionalFormatting>
  <conditionalFormatting sqref="B3390:AA3390">
    <cfRule type="expression" dxfId="157" priority="341">
      <formula>AND(B3390&lt;&gt;"",$Y$3395&gt;0,OR(B3390&gt;$Y$3395*1.5,B3390&lt;$Y$3395*0.5))</formula>
    </cfRule>
  </conditionalFormatting>
  <conditionalFormatting sqref="B3400:AA3400">
    <cfRule type="expression" dxfId="156" priority="342">
      <formula>AND(B3400&lt;&gt;"",$Y$3405&gt;0,OR(B3400&gt;$Y$3405*1.5,B3400&lt;$Y$3405*0.5))</formula>
    </cfRule>
  </conditionalFormatting>
  <conditionalFormatting sqref="B3410:AA3410">
    <cfRule type="expression" dxfId="155" priority="343">
      <formula>AND(B3410&lt;&gt;"",$Y$3415&gt;0,OR(B3410&gt;$Y$3415*1.5,B3410&lt;$Y$3415*0.5))</formula>
    </cfRule>
  </conditionalFormatting>
  <conditionalFormatting sqref="B3420:AA3420">
    <cfRule type="expression" dxfId="154" priority="344">
      <formula>AND(B3420&lt;&gt;"",$Y$3425&gt;0,OR(B3420&gt;$Y$3425*1.5,B3420&lt;$Y$3425*0.5))</formula>
    </cfRule>
  </conditionalFormatting>
  <conditionalFormatting sqref="B3430:AA3430">
    <cfRule type="expression" dxfId="153" priority="345">
      <formula>AND(B3430&lt;&gt;"",$Y$3435&gt;0,OR(B3430&gt;$Y$3435*1.5,B3430&lt;$Y$3435*0.5))</formula>
    </cfRule>
  </conditionalFormatting>
  <conditionalFormatting sqref="B3440:AA3440">
    <cfRule type="expression" dxfId="152" priority="346">
      <formula>AND(B3440&lt;&gt;"",$Y$3445&gt;0,OR(B3440&gt;$Y$3445*1.5,B3440&lt;$Y$3445*0.5))</formula>
    </cfRule>
  </conditionalFormatting>
  <conditionalFormatting sqref="B3450:AA3450">
    <cfRule type="expression" dxfId="151" priority="347">
      <formula>AND(B3450&lt;&gt;"",$Y$3455&gt;0,OR(B3450&gt;$Y$3455*1.5,B3450&lt;$Y$3455*0.5))</formula>
    </cfRule>
  </conditionalFormatting>
  <conditionalFormatting sqref="B3460:AA3460">
    <cfRule type="expression" dxfId="150" priority="348">
      <formula>AND(B3460&lt;&gt;"",$Y$3465&gt;0,OR(B3460&gt;$Y$3465*1.5,B3460&lt;$Y$3465*0.5))</formula>
    </cfRule>
  </conditionalFormatting>
  <conditionalFormatting sqref="B3470:AA3470">
    <cfRule type="expression" dxfId="149" priority="349">
      <formula>AND(B3470&lt;&gt;"",$Y$3475&gt;0,OR(B3470&gt;$Y$3475*1.5,B3470&lt;$Y$3475*0.5))</formula>
    </cfRule>
  </conditionalFormatting>
  <conditionalFormatting sqref="B3480:AA3480">
    <cfRule type="expression" dxfId="148" priority="350">
      <formula>AND(B3480&lt;&gt;"",$Y$3485&gt;0,OR(B3480&gt;$Y$3485*1.5,B3480&lt;$Y$3485*0.5))</formula>
    </cfRule>
  </conditionalFormatting>
  <conditionalFormatting sqref="B3490:AA3490">
    <cfRule type="expression" dxfId="147" priority="351">
      <formula>AND(B3490&lt;&gt;"",$Y$3495&gt;0,OR(B3490&gt;$Y$3495*1.5,B3490&lt;$Y$3495*0.5))</formula>
    </cfRule>
  </conditionalFormatting>
  <conditionalFormatting sqref="B3500:AA3500">
    <cfRule type="expression" dxfId="146" priority="352">
      <formula>AND(B3500&lt;&gt;"",$Y$3505&gt;0,OR(B3500&gt;$Y$3505*1.5,B3500&lt;$Y$3505*0.5))</formula>
    </cfRule>
  </conditionalFormatting>
  <conditionalFormatting sqref="B3510:AA3510">
    <cfRule type="expression" dxfId="145" priority="353">
      <formula>AND(B3510&lt;&gt;"",$Y$3515&gt;0,OR(B3510&gt;$Y$3515*1.5,B3510&lt;$Y$3515*0.5))</formula>
    </cfRule>
  </conditionalFormatting>
  <conditionalFormatting sqref="B3520:AA3520">
    <cfRule type="expression" dxfId="144" priority="354">
      <formula>AND(B3520&lt;&gt;"",$Y$3525&gt;0,OR(B3520&gt;$Y$3525*1.5,B3520&lt;$Y$3525*0.5))</formula>
    </cfRule>
  </conditionalFormatting>
  <conditionalFormatting sqref="B3530:AA3530">
    <cfRule type="expression" dxfId="143" priority="355">
      <formula>AND(B3530&lt;&gt;"",$Y$3535&gt;0,OR(B3530&gt;$Y$3535*1.5,B3530&lt;$Y$3535*0.5))</formula>
    </cfRule>
  </conditionalFormatting>
  <conditionalFormatting sqref="B3540:AA3540">
    <cfRule type="expression" dxfId="142" priority="356">
      <formula>AND(B3540&lt;&gt;"",$Y$3545&gt;0,OR(B3540&gt;$Y$3545*1.5,B3540&lt;$Y$3545*0.5))</formula>
    </cfRule>
  </conditionalFormatting>
  <conditionalFormatting sqref="B3550:AA3550">
    <cfRule type="expression" dxfId="141" priority="357">
      <formula>AND(B3550&lt;&gt;"",$Y$3555&gt;0,OR(B3550&gt;$Y$3555*1.5,B3550&lt;$Y$3555*0.5))</formula>
    </cfRule>
  </conditionalFormatting>
  <conditionalFormatting sqref="B3560:AA3560">
    <cfRule type="expression" dxfId="140" priority="358">
      <formula>AND(B3560&lt;&gt;"",$Y$3565&gt;0,OR(B3560&gt;$Y$3565*1.5,B3560&lt;$Y$3565*0.5))</formula>
    </cfRule>
  </conditionalFormatting>
  <conditionalFormatting sqref="B3570:AA3570">
    <cfRule type="expression" dxfId="139" priority="359">
      <formula>AND(B3570&lt;&gt;"",$Y$3575&gt;0,OR(B3570&gt;$Y$3575*1.5,B3570&lt;$Y$3575*0.5))</formula>
    </cfRule>
  </conditionalFormatting>
  <conditionalFormatting sqref="B3580:AA3580">
    <cfRule type="expression" dxfId="138" priority="360">
      <formula>AND(B3580&lt;&gt;"",$Y$3585&gt;0,OR(B3580&gt;$Y$3585*1.5,B3580&lt;$Y$3585*0.5))</formula>
    </cfRule>
  </conditionalFormatting>
  <conditionalFormatting sqref="B3590:AA3590">
    <cfRule type="expression" dxfId="137" priority="361">
      <formula>AND(B3590&lt;&gt;"",$Y$3595&gt;0,OR(B3590&gt;$Y$3595*1.5,B3590&lt;$Y$3595*0.5))</formula>
    </cfRule>
  </conditionalFormatting>
  <conditionalFormatting sqref="B3600:AA3600">
    <cfRule type="expression" dxfId="136" priority="362">
      <formula>AND(B3600&lt;&gt;"",$Y$3605&gt;0,OR(B3600&gt;$Y$3605*1.5,B3600&lt;$Y$3605*0.5))</formula>
    </cfRule>
  </conditionalFormatting>
  <conditionalFormatting sqref="B3610:AA3610">
    <cfRule type="expression" dxfId="135" priority="363">
      <formula>AND(B3610&lt;&gt;"",$Y$3615&gt;0,OR(B3610&gt;$Y$3615*1.5,B3610&lt;$Y$3615*0.5))</formula>
    </cfRule>
  </conditionalFormatting>
  <conditionalFormatting sqref="B3620:AA3620">
    <cfRule type="expression" dxfId="134" priority="364">
      <formula>AND(B3620&lt;&gt;"",$Y$3625&gt;0,OR(B3620&gt;$Y$3625*1.5,B3620&lt;$Y$3625*0.5))</formula>
    </cfRule>
  </conditionalFormatting>
  <conditionalFormatting sqref="B3630:AA3630">
    <cfRule type="expression" dxfId="133" priority="365">
      <formula>AND(B3630&lt;&gt;"",$Y$3635&gt;0,OR(B3630&gt;$Y$3635*1.5,B3630&lt;$Y$3635*0.5))</formula>
    </cfRule>
  </conditionalFormatting>
  <conditionalFormatting sqref="B3640:AA3640">
    <cfRule type="expression" dxfId="132" priority="366">
      <formula>AND(B3640&lt;&gt;"",$Y$3645&gt;0,OR(B3640&gt;$Y$3645*1.5,B3640&lt;$Y$3645*0.5))</formula>
    </cfRule>
  </conditionalFormatting>
  <conditionalFormatting sqref="B3650:AA3650">
    <cfRule type="expression" dxfId="131" priority="367">
      <formula>AND(B3650&lt;&gt;"",$Y$3655&gt;0,OR(B3650&gt;$Y$3655*1.5,B3650&lt;$Y$3655*0.5))</formula>
    </cfRule>
  </conditionalFormatting>
  <conditionalFormatting sqref="B3660:AA3660">
    <cfRule type="expression" dxfId="130" priority="368">
      <formula>AND(B3660&lt;&gt;"",$Y$3665&gt;0,OR(B3660&gt;$Y$3665*1.5,B3660&lt;$Y$3665*0.5))</formula>
    </cfRule>
  </conditionalFormatting>
  <conditionalFormatting sqref="B3670:AA3670">
    <cfRule type="expression" dxfId="129" priority="369">
      <formula>AND(B3670&lt;&gt;"",$Y$3675&gt;0,OR(B3670&gt;$Y$3675*1.5,B3670&lt;$Y$3675*0.5))</formula>
    </cfRule>
  </conditionalFormatting>
  <conditionalFormatting sqref="B3680:AA3680">
    <cfRule type="expression" dxfId="128" priority="370">
      <formula>AND(B3680&lt;&gt;"",$Y$3685&gt;0,OR(B3680&gt;$Y$3685*1.5,B3680&lt;$Y$3685*0.5))</formula>
    </cfRule>
  </conditionalFormatting>
  <conditionalFormatting sqref="B3690:AA3690">
    <cfRule type="expression" dxfId="127" priority="371">
      <formula>AND(B3690&lt;&gt;"",$Y$3695&gt;0,OR(B3690&gt;$Y$3695*1.5,B3690&lt;$Y$3695*0.5))</formula>
    </cfRule>
  </conditionalFormatting>
  <conditionalFormatting sqref="B3700:AA3700">
    <cfRule type="expression" dxfId="126" priority="372">
      <formula>AND(B3700&lt;&gt;"",$Y$3705&gt;0,OR(B3700&gt;$Y$3705*1.5,B3700&lt;$Y$3705*0.5))</formula>
    </cfRule>
  </conditionalFormatting>
  <conditionalFormatting sqref="B3710:AA3710">
    <cfRule type="expression" dxfId="125" priority="373">
      <formula>AND(B3710&lt;&gt;"",$Y$3715&gt;0,OR(B3710&gt;$Y$3715*1.5,B3710&lt;$Y$3715*0.5))</formula>
    </cfRule>
  </conditionalFormatting>
  <conditionalFormatting sqref="B3720:AA3720">
    <cfRule type="expression" dxfId="124" priority="374">
      <formula>AND(B3720&lt;&gt;"",$Y$3725&gt;0,OR(B3720&gt;$Y$3725*1.5,B3720&lt;$Y$3725*0.5))</formula>
    </cfRule>
  </conditionalFormatting>
  <conditionalFormatting sqref="B3730:AA3730">
    <cfRule type="expression" dxfId="123" priority="375">
      <formula>AND(B3730&lt;&gt;"",$Y$3735&gt;0,OR(B3730&gt;$Y$3735*1.5,B3730&lt;$Y$3735*0.5))</formula>
    </cfRule>
  </conditionalFormatting>
  <conditionalFormatting sqref="B3740:AA3740">
    <cfRule type="expression" dxfId="122" priority="376">
      <formula>AND(B3740&lt;&gt;"",$Y$3745&gt;0,OR(B3740&gt;$Y$3745*1.5,B3740&lt;$Y$3745*0.5))</formula>
    </cfRule>
  </conditionalFormatting>
  <conditionalFormatting sqref="B3750:AA3750">
    <cfRule type="expression" dxfId="121" priority="377">
      <formula>AND(B3750&lt;&gt;"",$Y$3755&gt;0,OR(B3750&gt;$Y$3755*1.5,B3750&lt;$Y$3755*0.5))</formula>
    </cfRule>
  </conditionalFormatting>
  <conditionalFormatting sqref="B3760:AA3760">
    <cfRule type="expression" dxfId="120" priority="378">
      <formula>AND(B3760&lt;&gt;"",$Y$3765&gt;0,OR(B3760&gt;$Y$3765*1.5,B3760&lt;$Y$3765*0.5))</formula>
    </cfRule>
  </conditionalFormatting>
  <conditionalFormatting sqref="B3770:AA3770">
    <cfRule type="expression" dxfId="119" priority="379">
      <formula>AND(B3770&lt;&gt;"",$Y$3775&gt;0,OR(B3770&gt;$Y$3775*1.5,B3770&lt;$Y$3775*0.5))</formula>
    </cfRule>
  </conditionalFormatting>
  <conditionalFormatting sqref="B3780:AA3780">
    <cfRule type="expression" dxfId="118" priority="380">
      <formula>AND(B3780&lt;&gt;"",$Y$3785&gt;0,OR(B3780&gt;$Y$3785*1.5,B3780&lt;$Y$3785*0.5))</formula>
    </cfRule>
  </conditionalFormatting>
  <conditionalFormatting sqref="B3790:AA3790">
    <cfRule type="expression" dxfId="117" priority="381">
      <formula>AND(B3790&lt;&gt;"",$Y$3795&gt;0,OR(B3790&gt;$Y$3795*1.5,B3790&lt;$Y$3795*0.5))</formula>
    </cfRule>
  </conditionalFormatting>
  <conditionalFormatting sqref="B3800:AA3800">
    <cfRule type="expression" dxfId="116" priority="382">
      <formula>AND(B3800&lt;&gt;"",$Y$3805&gt;0,OR(B3800&gt;$Y$3805*1.5,B3800&lt;$Y$3805*0.5))</formula>
    </cfRule>
  </conditionalFormatting>
  <conditionalFormatting sqref="B3810:AA3810">
    <cfRule type="expression" dxfId="115" priority="383">
      <formula>AND(B3810&lt;&gt;"",$Y$3815&gt;0,OR(B3810&gt;$Y$3815*1.5,B3810&lt;$Y$3815*0.5))</formula>
    </cfRule>
  </conditionalFormatting>
  <conditionalFormatting sqref="B3820:AA3820">
    <cfRule type="expression" dxfId="114" priority="384">
      <formula>AND(B3820&lt;&gt;"",$Y$3825&gt;0,OR(B3820&gt;$Y$3825*1.5,B3820&lt;$Y$3825*0.5))</formula>
    </cfRule>
  </conditionalFormatting>
  <conditionalFormatting sqref="B3830:AA3830">
    <cfRule type="expression" dxfId="113" priority="385">
      <formula>AND(B3830&lt;&gt;"",$Y$3835&gt;0,OR(B3830&gt;$Y$3835*1.5,B3830&lt;$Y$3835*0.5))</formula>
    </cfRule>
  </conditionalFormatting>
  <conditionalFormatting sqref="B3840:AA3840">
    <cfRule type="expression" dxfId="112" priority="386">
      <formula>AND(B3840&lt;&gt;"",$Y$3845&gt;0,OR(B3840&gt;$Y$3845*1.5,B3840&lt;$Y$3845*0.5))</formula>
    </cfRule>
  </conditionalFormatting>
  <conditionalFormatting sqref="B3850:AA3850">
    <cfRule type="expression" dxfId="111" priority="387">
      <formula>AND(B3850&lt;&gt;"",$Y$3855&gt;0,OR(B3850&gt;$Y$3855*1.5,B3850&lt;$Y$3855*0.5))</formula>
    </cfRule>
  </conditionalFormatting>
  <conditionalFormatting sqref="B3860:AA3860">
    <cfRule type="expression" dxfId="110" priority="388">
      <formula>AND(B3860&lt;&gt;"",$Y$3865&gt;0,OR(B3860&gt;$Y$3865*1.5,B3860&lt;$Y$3865*0.5))</formula>
    </cfRule>
  </conditionalFormatting>
  <conditionalFormatting sqref="B3870:AA3870">
    <cfRule type="expression" dxfId="109" priority="389">
      <formula>AND(B3870&lt;&gt;"",$Y$3875&gt;0,OR(B3870&gt;$Y$3875*1.5,B3870&lt;$Y$3875*0.5))</formula>
    </cfRule>
  </conditionalFormatting>
  <conditionalFormatting sqref="B3880:AA3880">
    <cfRule type="expression" dxfId="108" priority="390">
      <formula>AND(B3880&lt;&gt;"",$Y$3885&gt;0,OR(B3880&gt;$Y$3885*1.5,B3880&lt;$Y$3885*0.5))</formula>
    </cfRule>
  </conditionalFormatting>
  <conditionalFormatting sqref="B3890:AA3890">
    <cfRule type="expression" dxfId="107" priority="391">
      <formula>AND(B3890&lt;&gt;"",$Y$3895&gt;0,OR(B3890&gt;$Y$3895*1.5,B3890&lt;$Y$3895*0.5))</formula>
    </cfRule>
  </conditionalFormatting>
  <conditionalFormatting sqref="B3900:AA3900">
    <cfRule type="expression" dxfId="106" priority="392">
      <formula>AND(B3900&lt;&gt;"",$Y$3905&gt;0,OR(B3900&gt;$Y$3905*1.5,B3900&lt;$Y$3905*0.5))</formula>
    </cfRule>
  </conditionalFormatting>
  <conditionalFormatting sqref="B3910:AA3910">
    <cfRule type="expression" dxfId="105" priority="393">
      <formula>AND(B3910&lt;&gt;"",$Y$3915&gt;0,OR(B3910&gt;$Y$3915*1.5,B3910&lt;$Y$3915*0.5))</formula>
    </cfRule>
  </conditionalFormatting>
  <conditionalFormatting sqref="B3920:AA3920">
    <cfRule type="expression" dxfId="104" priority="394">
      <formula>AND(B3920&lt;&gt;"",$Y$3925&gt;0,OR(B3920&gt;$Y$3925*1.5,B3920&lt;$Y$3925*0.5))</formula>
    </cfRule>
  </conditionalFormatting>
  <conditionalFormatting sqref="B3930:AA3930">
    <cfRule type="expression" dxfId="103" priority="395">
      <formula>AND(B3930&lt;&gt;"",$Y$3935&gt;0,OR(B3930&gt;$Y$3935*1.5,B3930&lt;$Y$3935*0.5))</formula>
    </cfRule>
  </conditionalFormatting>
  <conditionalFormatting sqref="B3940:AA3940">
    <cfRule type="expression" dxfId="102" priority="396">
      <formula>AND(B3940&lt;&gt;"",$Y$3945&gt;0,OR(B3940&gt;$Y$3945*1.5,B3940&lt;$Y$3945*0.5))</formula>
    </cfRule>
  </conditionalFormatting>
  <conditionalFormatting sqref="B3950:AA3950">
    <cfRule type="expression" dxfId="101" priority="397">
      <formula>AND(B3950&lt;&gt;"",$Y$3955&gt;0,OR(B3950&gt;$Y$3955*1.5,B3950&lt;$Y$3955*0.5))</formula>
    </cfRule>
  </conditionalFormatting>
  <conditionalFormatting sqref="B3960:AA3960">
    <cfRule type="expression" dxfId="100" priority="398">
      <formula>AND(B3960&lt;&gt;"",$Y$3965&gt;0,OR(B3960&gt;$Y$3965*1.5,B3960&lt;$Y$3965*0.5))</formula>
    </cfRule>
  </conditionalFormatting>
  <conditionalFormatting sqref="B3970:AA3970">
    <cfRule type="expression" dxfId="99" priority="399">
      <formula>AND(B3970&lt;&gt;"",$Y$3975&gt;0,OR(B3970&gt;$Y$3975*1.5,B3970&lt;$Y$3975*0.5))</formula>
    </cfRule>
  </conditionalFormatting>
  <conditionalFormatting sqref="B3980:AA3980">
    <cfRule type="expression" dxfId="98" priority="400">
      <formula>AND(B3980&lt;&gt;"",$Y$3985&gt;0,OR(B3980&gt;$Y$3985*1.5,B3980&lt;$Y$3985*0.5))</formula>
    </cfRule>
  </conditionalFormatting>
  <conditionalFormatting sqref="B3990:AA3990">
    <cfRule type="expression" dxfId="97" priority="401">
      <formula>AND(B3990&lt;&gt;"",$Y$3995&gt;0,OR(B3990&gt;$Y$3995*1.5,B3990&lt;$Y$3995*0.5))</formula>
    </cfRule>
  </conditionalFormatting>
  <conditionalFormatting sqref="B4000:AA4000">
    <cfRule type="expression" dxfId="96" priority="402">
      <formula>AND(B4000&lt;&gt;"",$Y$4005&gt;0,OR(B4000&gt;$Y$4005*1.5,B4000&lt;$Y$4005*0.5))</formula>
    </cfRule>
  </conditionalFormatting>
  <conditionalFormatting sqref="B4010:AA4010">
    <cfRule type="expression" dxfId="95" priority="403">
      <formula>AND(B4010&lt;&gt;"",$Y$4015&gt;0,OR(B4010&gt;$Y$4015*1.5,B4010&lt;$Y$4015*0.5))</formula>
    </cfRule>
  </conditionalFormatting>
  <conditionalFormatting sqref="B4020:AA4020">
    <cfRule type="expression" dxfId="94" priority="404">
      <formula>AND(B4020&lt;&gt;"",$Y$4025&gt;0,OR(B4020&gt;$Y$4025*1.5,B4020&lt;$Y$4025*0.5))</formula>
    </cfRule>
  </conditionalFormatting>
  <conditionalFormatting sqref="B4030:AA4030">
    <cfRule type="expression" dxfId="93" priority="405">
      <formula>AND(B4030&lt;&gt;"",$Y$4035&gt;0,OR(B4030&gt;$Y$4035*1.5,B4030&lt;$Y$4035*0.5))</formula>
    </cfRule>
  </conditionalFormatting>
  <conditionalFormatting sqref="B4040:AA4040">
    <cfRule type="expression" dxfId="92" priority="406">
      <formula>AND(B4040&lt;&gt;"",$Y$4045&gt;0,OR(B4040&gt;$Y$4045*1.5,B4040&lt;$Y$4045*0.5))</formula>
    </cfRule>
  </conditionalFormatting>
  <conditionalFormatting sqref="B4050:AA4050">
    <cfRule type="expression" dxfId="91" priority="407">
      <formula>AND(B4050&lt;&gt;"",$Y$4055&gt;0,OR(B4050&gt;$Y$4055*1.5,B4050&lt;$Y$4055*0.5))</formula>
    </cfRule>
  </conditionalFormatting>
  <conditionalFormatting sqref="B4060:AA4060">
    <cfRule type="expression" dxfId="90" priority="408">
      <formula>AND(B4060&lt;&gt;"",$Y$4065&gt;0,OR(B4060&gt;$Y$4065*1.5,B4060&lt;$Y$4065*0.5))</formula>
    </cfRule>
  </conditionalFormatting>
  <conditionalFormatting sqref="B4070:AA4070">
    <cfRule type="expression" dxfId="89" priority="409">
      <formula>AND(B4070&lt;&gt;"",$Y$4075&gt;0,OR(B4070&gt;$Y$4075*1.5,B4070&lt;$Y$4075*0.5))</formula>
    </cfRule>
  </conditionalFormatting>
  <conditionalFormatting sqref="B4080:AA4080">
    <cfRule type="expression" dxfId="88" priority="410">
      <formula>AND(B4080&lt;&gt;"",$Y$4085&gt;0,OR(B4080&gt;$Y$4085*1.5,B4080&lt;$Y$4085*0.5))</formula>
    </cfRule>
  </conditionalFormatting>
  <conditionalFormatting sqref="B4090:AA4090">
    <cfRule type="expression" dxfId="87" priority="411">
      <formula>AND(B4090&lt;&gt;"",$Y$4095&gt;0,OR(B4090&gt;$Y$4095*1.5,B4090&lt;$Y$4095*0.5))</formula>
    </cfRule>
  </conditionalFormatting>
  <conditionalFormatting sqref="B4100:AA4100">
    <cfRule type="expression" dxfId="86" priority="412">
      <formula>AND(B4100&lt;&gt;"",$Y$4105&gt;0,OR(B4100&gt;$Y$4105*1.5,B4100&lt;$Y$4105*0.5))</formula>
    </cfRule>
  </conditionalFormatting>
  <conditionalFormatting sqref="B4110:AA4110">
    <cfRule type="expression" dxfId="85" priority="413">
      <formula>AND(B4110&lt;&gt;"",$Y$4115&gt;0,OR(B4110&gt;$Y$4115*1.5,B4110&lt;$Y$4115*0.5))</formula>
    </cfRule>
  </conditionalFormatting>
  <conditionalFormatting sqref="B4120:AA4120">
    <cfRule type="expression" dxfId="84" priority="414">
      <formula>AND(B4120&lt;&gt;"",$Y$4125&gt;0,OR(B4120&gt;$Y$4125*1.5,B4120&lt;$Y$4125*0.5))</formula>
    </cfRule>
  </conditionalFormatting>
  <conditionalFormatting sqref="B4130:AA4130">
    <cfRule type="expression" dxfId="83" priority="415">
      <formula>AND(B4130&lt;&gt;"",$Y$4135&gt;0,OR(B4130&gt;$Y$4135*1.5,B4130&lt;$Y$4135*0.5))</formula>
    </cfRule>
  </conditionalFormatting>
  <conditionalFormatting sqref="B4140:AA4140">
    <cfRule type="expression" dxfId="82" priority="416">
      <formula>AND(B4140&lt;&gt;"",$Y$4145&gt;0,OR(B4140&gt;$Y$4145*1.5,B4140&lt;$Y$4145*0.5))</formula>
    </cfRule>
  </conditionalFormatting>
  <conditionalFormatting sqref="B4150:AA4150">
    <cfRule type="expression" dxfId="81" priority="417">
      <formula>AND(B4150&lt;&gt;"",$Y$4155&gt;0,OR(B4150&gt;$Y$4155*1.5,B4150&lt;$Y$4155*0.5))</formula>
    </cfRule>
  </conditionalFormatting>
  <conditionalFormatting sqref="B4160:AA4160">
    <cfRule type="expression" dxfId="80" priority="418">
      <formula>AND(B4160&lt;&gt;"",$Y$4165&gt;0,OR(B4160&gt;$Y$4165*1.5,B4160&lt;$Y$4165*0.5))</formula>
    </cfRule>
  </conditionalFormatting>
  <conditionalFormatting sqref="B4170:AA4170">
    <cfRule type="expression" dxfId="79" priority="419">
      <formula>AND(B4170&lt;&gt;"",$Y$4175&gt;0,OR(B4170&gt;$Y$4175*1.5,B4170&lt;$Y$4175*0.5))</formula>
    </cfRule>
  </conditionalFormatting>
  <conditionalFormatting sqref="B4180:AA4180">
    <cfRule type="expression" dxfId="78" priority="420">
      <formula>AND(B4180&lt;&gt;"",$Y$4185&gt;0,OR(B4180&gt;$Y$4185*1.5,B4180&lt;$Y$4185*0.5))</formula>
    </cfRule>
  </conditionalFormatting>
  <conditionalFormatting sqref="B4190:AA4190">
    <cfRule type="expression" dxfId="77" priority="421">
      <formula>AND(B4190&lt;&gt;"",$Y$4195&gt;0,OR(B4190&gt;$Y$4195*1.5,B4190&lt;$Y$4195*0.5))</formula>
    </cfRule>
  </conditionalFormatting>
  <conditionalFormatting sqref="B4200:AA4200">
    <cfRule type="expression" dxfId="76" priority="422">
      <formula>AND(B4200&lt;&gt;"",$Y$4205&gt;0,OR(B4200&gt;$Y$4205*1.5,B4200&lt;$Y$4205*0.5))</formula>
    </cfRule>
  </conditionalFormatting>
  <conditionalFormatting sqref="B4210:AA4210">
    <cfRule type="expression" dxfId="75" priority="423">
      <formula>AND(B4210&lt;&gt;"",$Y$4215&gt;0,OR(B4210&gt;$Y$4215*1.5,B4210&lt;$Y$4215*0.5))</formula>
    </cfRule>
  </conditionalFormatting>
  <conditionalFormatting sqref="B4220:AA4220">
    <cfRule type="expression" dxfId="74" priority="424">
      <formula>AND(B4220&lt;&gt;"",$Y$4225&gt;0,OR(B4220&gt;$Y$4225*1.5,B4220&lt;$Y$4225*0.5))</formula>
    </cfRule>
  </conditionalFormatting>
  <conditionalFormatting sqref="B4230:AA4230">
    <cfRule type="expression" dxfId="73" priority="425">
      <formula>AND(B4230&lt;&gt;"",$Y$4235&gt;0,OR(B4230&gt;$Y$4235*1.5,B4230&lt;$Y$4235*0.5))</formula>
    </cfRule>
  </conditionalFormatting>
  <conditionalFormatting sqref="B4240:AA4240">
    <cfRule type="expression" dxfId="72" priority="426">
      <formula>AND(B4240&lt;&gt;"",$Y$4245&gt;0,OR(B4240&gt;$Y$4245*1.5,B4240&lt;$Y$4245*0.5))</formula>
    </cfRule>
  </conditionalFormatting>
  <conditionalFormatting sqref="B4250:AA4250">
    <cfRule type="expression" dxfId="71" priority="427">
      <formula>AND(B4250&lt;&gt;"",$Y$4255&gt;0,OR(B4250&gt;$Y$4255*1.5,B4250&lt;$Y$4255*0.5))</formula>
    </cfRule>
  </conditionalFormatting>
  <conditionalFormatting sqref="B4260:AA4260">
    <cfRule type="expression" dxfId="70" priority="428">
      <formula>AND(B4260&lt;&gt;"",$Y$4265&gt;0,OR(B4260&gt;$Y$4265*1.5,B4260&lt;$Y$4265*0.5))</formula>
    </cfRule>
  </conditionalFormatting>
  <conditionalFormatting sqref="B4270:AA4270">
    <cfRule type="expression" dxfId="69" priority="429">
      <formula>AND(B4270&lt;&gt;"",$Y$4275&gt;0,OR(B4270&gt;$Y$4275*1.5,B4270&lt;$Y$4275*0.5))</formula>
    </cfRule>
  </conditionalFormatting>
  <conditionalFormatting sqref="B4280:AA4280">
    <cfRule type="expression" dxfId="68" priority="430">
      <formula>AND(B4280&lt;&gt;"",$Y$4285&gt;0,OR(B4280&gt;$Y$4285*1.5,B4280&lt;$Y$4285*0.5))</formula>
    </cfRule>
  </conditionalFormatting>
  <conditionalFormatting sqref="B4290:AA4290">
    <cfRule type="expression" dxfId="67" priority="431">
      <formula>AND(B4290&lt;&gt;"",$Y$4295&gt;0,OR(B4290&gt;$Y$4295*1.5,B4290&lt;$Y$4295*0.5))</formula>
    </cfRule>
  </conditionalFormatting>
  <conditionalFormatting sqref="B4300:AA4300">
    <cfRule type="expression" dxfId="66" priority="432">
      <formula>AND(B4300&lt;&gt;"",$Y$4305&gt;0,OR(B4300&gt;$Y$4305*1.5,B4300&lt;$Y$4305*0.5))</formula>
    </cfRule>
  </conditionalFormatting>
  <conditionalFormatting sqref="B4310:AA4310">
    <cfRule type="expression" dxfId="65" priority="433">
      <formula>AND(B4310&lt;&gt;"",$Y$4315&gt;0,OR(B4310&gt;$Y$4315*1.5,B4310&lt;$Y$4315*0.5))</formula>
    </cfRule>
  </conditionalFormatting>
  <conditionalFormatting sqref="B4320:AA4320">
    <cfRule type="expression" dxfId="64" priority="434">
      <formula>AND(B4320&lt;&gt;"",$Y$4325&gt;0,OR(B4320&gt;$Y$4325*1.5,B4320&lt;$Y$4325*0.5))</formula>
    </cfRule>
  </conditionalFormatting>
  <conditionalFormatting sqref="B4330:AA4330">
    <cfRule type="expression" dxfId="63" priority="435">
      <formula>AND(B4330&lt;&gt;"",$Y$4335&gt;0,OR(B4330&gt;$Y$4335*1.5,B4330&lt;$Y$4335*0.5))</formula>
    </cfRule>
  </conditionalFormatting>
  <conditionalFormatting sqref="B4340:AA4340">
    <cfRule type="expression" dxfId="62" priority="436">
      <formula>AND(B4340&lt;&gt;"",$Y$4345&gt;0,OR(B4340&gt;$Y$4345*1.5,B4340&lt;$Y$4345*0.5))</formula>
    </cfRule>
  </conditionalFormatting>
  <conditionalFormatting sqref="B4350:AA4350">
    <cfRule type="expression" dxfId="61" priority="437">
      <formula>AND(B4350&lt;&gt;"",$Y$4355&gt;0,OR(B4350&gt;$Y$4355*1.5,B4350&lt;$Y$4355*0.5))</formula>
    </cfRule>
  </conditionalFormatting>
  <conditionalFormatting sqref="B4360:AA4360">
    <cfRule type="expression" dxfId="60" priority="438">
      <formula>AND(B4360&lt;&gt;"",$Y$4365&gt;0,OR(B4360&gt;$Y$4365*1.5,B4360&lt;$Y$4365*0.5))</formula>
    </cfRule>
  </conditionalFormatting>
  <conditionalFormatting sqref="B4370:AA4370">
    <cfRule type="expression" dxfId="59" priority="439">
      <formula>AND(B4370&lt;&gt;"",$Y$4375&gt;0,OR(B4370&gt;$Y$4375*1.5,B4370&lt;$Y$4375*0.5))</formula>
    </cfRule>
  </conditionalFormatting>
  <conditionalFormatting sqref="B4380:AA4380">
    <cfRule type="expression" dxfId="58" priority="440">
      <formula>AND(B4380&lt;&gt;"",$Y$4385&gt;0,OR(B4380&gt;$Y$4385*1.5,B4380&lt;$Y$4385*0.5))</formula>
    </cfRule>
  </conditionalFormatting>
  <conditionalFormatting sqref="B4390:AA4390">
    <cfRule type="expression" dxfId="57" priority="441">
      <formula>AND(B4390&lt;&gt;"",$Y$4395&gt;0,OR(B4390&gt;$Y$4395*1.5,B4390&lt;$Y$4395*0.5))</formula>
    </cfRule>
  </conditionalFormatting>
  <conditionalFormatting sqref="B4400:AA4400">
    <cfRule type="expression" dxfId="56" priority="442">
      <formula>AND(B4400&lt;&gt;"",$Y$4405&gt;0,OR(B4400&gt;$Y$4405*1.5,B4400&lt;$Y$4405*0.5))</formula>
    </cfRule>
  </conditionalFormatting>
  <conditionalFormatting sqref="B4410:AA4410">
    <cfRule type="expression" dxfId="55" priority="443">
      <formula>AND(B4410&lt;&gt;"",$Y$4415&gt;0,OR(B4410&gt;$Y$4415*1.5,B4410&lt;$Y$4415*0.5))</formula>
    </cfRule>
  </conditionalFormatting>
  <conditionalFormatting sqref="B4420:AA4420">
    <cfRule type="expression" dxfId="54" priority="444">
      <formula>AND(B4420&lt;&gt;"",$Y$4425&gt;0,OR(B4420&gt;$Y$4425*1.5,B4420&lt;$Y$4425*0.5))</formula>
    </cfRule>
  </conditionalFormatting>
  <conditionalFormatting sqref="B4430:AA4430">
    <cfRule type="expression" dxfId="53" priority="445">
      <formula>AND(B4430&lt;&gt;"",$Y$4435&gt;0,OR(B4430&gt;$Y$4435*1.5,B4430&lt;$Y$4435*0.5))</formula>
    </cfRule>
  </conditionalFormatting>
  <conditionalFormatting sqref="B4440:AA4440">
    <cfRule type="expression" dxfId="52" priority="446">
      <formula>AND(B4440&lt;&gt;"",$Y$4445&gt;0,OR(B4440&gt;$Y$4445*1.5,B4440&lt;$Y$4445*0.5))</formula>
    </cfRule>
  </conditionalFormatting>
  <conditionalFormatting sqref="B4450:AA4450">
    <cfRule type="expression" dxfId="51" priority="447">
      <formula>AND(B4450&lt;&gt;"",$Y$4455&gt;0,OR(B4450&gt;$Y$4455*1.5,B4450&lt;$Y$4455*0.5))</formula>
    </cfRule>
  </conditionalFormatting>
  <conditionalFormatting sqref="B4460:AA4460">
    <cfRule type="expression" dxfId="50" priority="448">
      <formula>AND(B4460&lt;&gt;"",$Y$4465&gt;0,OR(B4460&gt;$Y$4465*1.5,B4460&lt;$Y$4465*0.5))</formula>
    </cfRule>
  </conditionalFormatting>
  <conditionalFormatting sqref="B4470:AA4470">
    <cfRule type="expression" dxfId="49" priority="449">
      <formula>AND(B4470&lt;&gt;"",$Y$4475&gt;0,OR(B4470&gt;$Y$4475*1.5,B4470&lt;$Y$4475*0.5))</formula>
    </cfRule>
  </conditionalFormatting>
  <conditionalFormatting sqref="B4480:AA4480">
    <cfRule type="expression" dxfId="48" priority="450">
      <formula>AND(B4480&lt;&gt;"",$Y$4485&gt;0,OR(B4480&gt;$Y$4485*1.5,B4480&lt;$Y$4485*0.5))</formula>
    </cfRule>
  </conditionalFormatting>
  <conditionalFormatting sqref="B4490:AA4490">
    <cfRule type="expression" dxfId="47" priority="451">
      <formula>AND(B4490&lt;&gt;"",$Y$4495&gt;0,OR(B4490&gt;$Y$4495*1.5,B4490&lt;$Y$4495*0.5))</formula>
    </cfRule>
  </conditionalFormatting>
  <conditionalFormatting sqref="B4500:AA4500">
    <cfRule type="expression" dxfId="46" priority="452">
      <formula>AND(B4500&lt;&gt;"",$Y$4505&gt;0,OR(B4500&gt;$Y$4505*1.5,B4500&lt;$Y$4505*0.5))</formula>
    </cfRule>
  </conditionalFormatting>
  <conditionalFormatting sqref="B4510:AA4510">
    <cfRule type="expression" dxfId="45" priority="453">
      <formula>AND(B4510&lt;&gt;"",$Y$4515&gt;0,OR(B4510&gt;$Y$4515*1.5,B4510&lt;$Y$4515*0.5))</formula>
    </cfRule>
  </conditionalFormatting>
  <conditionalFormatting sqref="B4520:AA4520">
    <cfRule type="expression" dxfId="44" priority="454">
      <formula>AND(B4520&lt;&gt;"",$Y$4525&gt;0,OR(B4520&gt;$Y$4525*1.5,B4520&lt;$Y$4525*0.5))</formula>
    </cfRule>
  </conditionalFormatting>
  <conditionalFormatting sqref="B4530:AA4530">
    <cfRule type="expression" dxfId="43" priority="455">
      <formula>AND(B4530&lt;&gt;"",$Y$4535&gt;0,OR(B4530&gt;$Y$4535*1.5,B4530&lt;$Y$4535*0.5))</formula>
    </cfRule>
  </conditionalFormatting>
  <conditionalFormatting sqref="B4540:AA4540">
    <cfRule type="expression" dxfId="42" priority="456">
      <formula>AND(B4540&lt;&gt;"",$Y$4545&gt;0,OR(B4540&gt;$Y$4545*1.5,B4540&lt;$Y$4545*0.5))</formula>
    </cfRule>
  </conditionalFormatting>
  <conditionalFormatting sqref="B4550:AA4550">
    <cfRule type="expression" dxfId="41" priority="457">
      <formula>AND(B4550&lt;&gt;"",$Y$4555&gt;0,OR(B4550&gt;$Y$4555*1.5,B4550&lt;$Y$4555*0.5))</formula>
    </cfRule>
  </conditionalFormatting>
  <conditionalFormatting sqref="B4560:AA4560">
    <cfRule type="expression" dxfId="40" priority="458">
      <formula>AND(B4560&lt;&gt;"",$Y$4565&gt;0,OR(B4560&gt;$Y$4565*1.5,B4560&lt;$Y$4565*0.5))</formula>
    </cfRule>
  </conditionalFormatting>
  <conditionalFormatting sqref="B4570:AA4570">
    <cfRule type="expression" dxfId="39" priority="459">
      <formula>AND(B4570&lt;&gt;"",$Y$4575&gt;0,OR(B4570&gt;$Y$4575*1.5,B4570&lt;$Y$4575*0.5))</formula>
    </cfRule>
  </conditionalFormatting>
  <conditionalFormatting sqref="B4580:AA4580">
    <cfRule type="expression" dxfId="38" priority="460">
      <formula>AND(B4580&lt;&gt;"",$Y$4585&gt;0,OR(B4580&gt;$Y$4585*1.5,B4580&lt;$Y$4585*0.5))</formula>
    </cfRule>
  </conditionalFormatting>
  <conditionalFormatting sqref="B4590:AA4590">
    <cfRule type="expression" dxfId="37" priority="461">
      <formula>AND(B4590&lt;&gt;"",$Y$4595&gt;0,OR(B4590&gt;$Y$4595*1.5,B4590&lt;$Y$4595*0.5))</formula>
    </cfRule>
  </conditionalFormatting>
  <conditionalFormatting sqref="B4600:AA4600">
    <cfRule type="expression" dxfId="36" priority="462">
      <formula>AND(B4600&lt;&gt;"",$Y$4605&gt;0,OR(B4600&gt;$Y$4605*1.5,B4600&lt;$Y$4605*0.5))</formula>
    </cfRule>
  </conditionalFormatting>
  <conditionalFormatting sqref="B4610:AA4610">
    <cfRule type="expression" dxfId="35" priority="463">
      <formula>AND(B4610&lt;&gt;"",$Y$4615&gt;0,OR(B4610&gt;$Y$4615*1.5,B4610&lt;$Y$4615*0.5))</formula>
    </cfRule>
  </conditionalFormatting>
  <conditionalFormatting sqref="B4620:AA4620">
    <cfRule type="expression" dxfId="34" priority="464">
      <formula>AND(B4620&lt;&gt;"",$Y$4625&gt;0,OR(B4620&gt;$Y$4625*1.5,B4620&lt;$Y$4625*0.5))</formula>
    </cfRule>
  </conditionalFormatting>
  <conditionalFormatting sqref="B4630:AA4630">
    <cfRule type="expression" dxfId="33" priority="465">
      <formula>AND(B4630&lt;&gt;"",$Y$4635&gt;0,OR(B4630&gt;$Y$4635*1.5,B4630&lt;$Y$4635*0.5))</formula>
    </cfRule>
  </conditionalFormatting>
  <conditionalFormatting sqref="B4640:AA4640">
    <cfRule type="expression" dxfId="32" priority="466">
      <formula>AND(B4640&lt;&gt;"",$Y$4645&gt;0,OR(B4640&gt;$Y$4645*1.5,B4640&lt;$Y$4645*0.5))</formula>
    </cfRule>
  </conditionalFormatting>
  <conditionalFormatting sqref="B4650:AA4650">
    <cfRule type="expression" dxfId="31" priority="467">
      <formula>AND(B4650&lt;&gt;"",$Y$4655&gt;0,OR(B4650&gt;$Y$4655*1.5,B4650&lt;$Y$4655*0.5))</formula>
    </cfRule>
  </conditionalFormatting>
  <conditionalFormatting sqref="B4660:AA4660">
    <cfRule type="expression" dxfId="30" priority="468">
      <formula>AND(B4660&lt;&gt;"",$Y$4665&gt;0,OR(B4660&gt;$Y$4665*1.5,B4660&lt;$Y$4665*0.5))</formula>
    </cfRule>
  </conditionalFormatting>
  <conditionalFormatting sqref="B4670:AA4670">
    <cfRule type="expression" dxfId="29" priority="469">
      <formula>AND(B4670&lt;&gt;"",$Y$4675&gt;0,OR(B4670&gt;$Y$4675*1.5,B4670&lt;$Y$4675*0.5))</formula>
    </cfRule>
  </conditionalFormatting>
  <conditionalFormatting sqref="B4680:AA4680">
    <cfRule type="expression" dxfId="28" priority="470">
      <formula>AND(B4680&lt;&gt;"",$Y$4685&gt;0,OR(B4680&gt;$Y$4685*1.5,B4680&lt;$Y$4685*0.5))</formula>
    </cfRule>
  </conditionalFormatting>
  <conditionalFormatting sqref="B4690:AA4690">
    <cfRule type="expression" dxfId="27" priority="471">
      <formula>AND(B4690&lt;&gt;"",$Y$4695&gt;0,OR(B4690&gt;$Y$4695*1.5,B4690&lt;$Y$4695*0.5))</formula>
    </cfRule>
  </conditionalFormatting>
  <conditionalFormatting sqref="B4700:AA4700">
    <cfRule type="expression" dxfId="26" priority="472">
      <formula>AND(B4700&lt;&gt;"",$Y$4705&gt;0,OR(B4700&gt;$Y$4705*1.5,B4700&lt;$Y$4705*0.5))</formula>
    </cfRule>
  </conditionalFormatting>
  <conditionalFormatting sqref="B4710:AA4710">
    <cfRule type="expression" dxfId="25" priority="473">
      <formula>AND(B4710&lt;&gt;"",$Y$4715&gt;0,OR(B4710&gt;$Y$4715*1.5,B4710&lt;$Y$4715*0.5))</formula>
    </cfRule>
  </conditionalFormatting>
  <conditionalFormatting sqref="B4720:AA4720">
    <cfRule type="expression" dxfId="24" priority="474">
      <formula>AND(B4720&lt;&gt;"",$Y$4725&gt;0,OR(B4720&gt;$Y$4725*1.5,B4720&lt;$Y$4725*0.5))</formula>
    </cfRule>
  </conditionalFormatting>
  <conditionalFormatting sqref="B4730:AA4730">
    <cfRule type="expression" dxfId="23" priority="475">
      <formula>AND(B4730&lt;&gt;"",$Y$4735&gt;0,OR(B4730&gt;$Y$4735*1.5,B4730&lt;$Y$4735*0.5))</formula>
    </cfRule>
  </conditionalFormatting>
  <conditionalFormatting sqref="B4740:AA4740">
    <cfRule type="expression" dxfId="22" priority="476">
      <formula>AND(B4740&lt;&gt;"",$Y$4745&gt;0,OR(B4740&gt;$Y$4745*1.5,B4740&lt;$Y$4745*0.5))</formula>
    </cfRule>
  </conditionalFormatting>
  <conditionalFormatting sqref="B4750:AA4750">
    <cfRule type="expression" dxfId="21" priority="477">
      <formula>AND(B4750&lt;&gt;"",$Y$4755&gt;0,OR(B4750&gt;$Y$4755*1.5,B4750&lt;$Y$4755*0.5))</formula>
    </cfRule>
  </conditionalFormatting>
  <conditionalFormatting sqref="B4760:AA4760">
    <cfRule type="expression" dxfId="20" priority="478">
      <formula>AND(B4760&lt;&gt;"",$Y$4765&gt;0,OR(B4760&gt;$Y$4765*1.5,B4760&lt;$Y$4765*0.5))</formula>
    </cfRule>
  </conditionalFormatting>
  <conditionalFormatting sqref="B4770:AA4770">
    <cfRule type="expression" dxfId="19" priority="479">
      <formula>AND(B4770&lt;&gt;"",$Y$4775&gt;0,OR(B4770&gt;$Y$4775*1.5,B4770&lt;$Y$4775*0.5))</formula>
    </cfRule>
  </conditionalFormatting>
  <conditionalFormatting sqref="B4780:AA4780">
    <cfRule type="expression" dxfId="18" priority="480">
      <formula>AND(B4780&lt;&gt;"",$Y$4785&gt;0,OR(B4780&gt;$Y$4785*1.5,B4780&lt;$Y$4785*0.5))</formula>
    </cfRule>
  </conditionalFormatting>
  <conditionalFormatting sqref="B4790:AA4790">
    <cfRule type="expression" dxfId="17" priority="481">
      <formula>AND(B4790&lt;&gt;"",$Y$4795&gt;0,OR(B4790&gt;$Y$4795*1.5,B4790&lt;$Y$4795*0.5))</formula>
    </cfRule>
  </conditionalFormatting>
  <conditionalFormatting sqref="B4800:AA4800">
    <cfRule type="expression" dxfId="16" priority="482">
      <formula>AND(B4800&lt;&gt;"",$Y$4805&gt;0,OR(B4800&gt;$Y$4805*1.5,B4800&lt;$Y$4805*0.5))</formula>
    </cfRule>
  </conditionalFormatting>
  <conditionalFormatting sqref="B4810:AA4810">
    <cfRule type="expression" dxfId="15" priority="483">
      <formula>AND(B4810&lt;&gt;"",$Y$4815&gt;0,OR(B4810&gt;$Y$4815*1.5,B4810&lt;$Y$4815*0.5))</formula>
    </cfRule>
  </conditionalFormatting>
  <conditionalFormatting sqref="B4820:AA4820">
    <cfRule type="expression" dxfId="14" priority="484">
      <formula>AND(B4820&lt;&gt;"",$Y$4825&gt;0,OR(B4820&gt;$Y$4825*1.5,B4820&lt;$Y$4825*0.5))</formula>
    </cfRule>
  </conditionalFormatting>
  <conditionalFormatting sqref="B4830:AA4830">
    <cfRule type="expression" dxfId="13" priority="485">
      <formula>AND(B4830&lt;&gt;"",$Y$4835&gt;0,OR(B4830&gt;$Y$4835*1.5,B4830&lt;$Y$4835*0.5))</formula>
    </cfRule>
  </conditionalFormatting>
  <conditionalFormatting sqref="B4840:AA4840">
    <cfRule type="expression" dxfId="12" priority="486">
      <formula>AND(B4840&lt;&gt;"",$Y$4845&gt;0,OR(B4840&gt;$Y$4845*1.5,B4840&lt;$Y$4845*0.5))</formula>
    </cfRule>
  </conditionalFormatting>
  <conditionalFormatting sqref="B4850:AA4850">
    <cfRule type="expression" dxfId="11" priority="487">
      <formula>AND(B4850&lt;&gt;"",$Y$4855&gt;0,OR(B4850&gt;$Y$4855*1.5,B4850&lt;$Y$4855*0.5))</formula>
    </cfRule>
  </conditionalFormatting>
  <conditionalFormatting sqref="B4860:AA4860">
    <cfRule type="expression" dxfId="10" priority="488">
      <formula>AND(B4860&lt;&gt;"",$Y$4865&gt;0,OR(B4860&gt;$Y$4865*1.5,B4860&lt;$Y$4865*0.5))</formula>
    </cfRule>
  </conditionalFormatting>
  <conditionalFormatting sqref="B4870:AA4870">
    <cfRule type="expression" dxfId="9" priority="489">
      <formula>AND(B4870&lt;&gt;"",$Y$4875&gt;0,OR(B4870&gt;$Y$4875*1.5,B4870&lt;$Y$4875*0.5))</formula>
    </cfRule>
  </conditionalFormatting>
  <conditionalFormatting sqref="B4880:AA4880">
    <cfRule type="expression" dxfId="8" priority="490">
      <formula>AND(B4880&lt;&gt;"",$Y$4885&gt;0,OR(B4880&gt;$Y$4885*1.5,B4880&lt;$Y$4885*0.5))</formula>
    </cfRule>
  </conditionalFormatting>
  <conditionalFormatting sqref="B4890:AA4890">
    <cfRule type="expression" dxfId="7" priority="491">
      <formula>AND(B4890&lt;&gt;"",$Y$4895&gt;0,OR(B4890&gt;$Y$4895*1.5,B4890&lt;$Y$4895*0.5))</formula>
    </cfRule>
  </conditionalFormatting>
  <conditionalFormatting sqref="B4900:AA4900">
    <cfRule type="expression" dxfId="6" priority="492">
      <formula>AND(B4900&lt;&gt;"",$Y$4905&gt;0,OR(B4900&gt;$Y$4905*1.5,B4900&lt;$Y$4905*0.5))</formula>
    </cfRule>
  </conditionalFormatting>
  <conditionalFormatting sqref="B4910:AA4910">
    <cfRule type="expression" dxfId="5" priority="493">
      <formula>AND(B4910&lt;&gt;"",$Y$4915&gt;0,OR(B4910&gt;$Y$4915*1.5,B4910&lt;$Y$4915*0.5))</formula>
    </cfRule>
  </conditionalFormatting>
  <conditionalFormatting sqref="B4920:AA4920">
    <cfRule type="expression" dxfId="4" priority="494">
      <formula>AND(B4920&lt;&gt;"",$Y$4925&gt;0,OR(B4920&gt;$Y$4925*1.5,B4920&lt;$Y$4925*0.5))</formula>
    </cfRule>
  </conditionalFormatting>
  <conditionalFormatting sqref="B4930:AA4930">
    <cfRule type="expression" dxfId="3" priority="495">
      <formula>AND(B4930&lt;&gt;"",$Y$4935&gt;0,OR(B4930&gt;$Y$4935*1.5,B4930&lt;$Y$4935*0.5))</formula>
    </cfRule>
  </conditionalFormatting>
  <conditionalFormatting sqref="B4940:AA4940">
    <cfRule type="expression" dxfId="2" priority="496">
      <formula>AND(B4940&lt;&gt;"",$Y$4945&gt;0,OR(B4940&gt;$Y$4945*1.5,B4940&lt;$Y$4945*0.5))</formula>
    </cfRule>
  </conditionalFormatting>
  <conditionalFormatting sqref="B4950:AA4950">
    <cfRule type="expression" dxfId="1" priority="497">
      <formula>AND(B4950&lt;&gt;"",$Y$4955&gt;0,OR(B4950&gt;$Y$4955*1.5,B4950&lt;$Y$4955*0.5))</formula>
    </cfRule>
  </conditionalFormatting>
  <conditionalFormatting sqref="B4960:AA4960">
    <cfRule type="expression" dxfId="0" priority="498">
      <formula>AND(B4960&lt;&gt;"",$Y$4965&gt;0,OR(B4960&gt;$Y$4965*1.5,B4960&lt;$Y$4965*0.5))</formula>
    </cfRule>
  </conditionalFormatting>
  <dataValidations count="4">
    <dataValidation type="list" allowBlank="1" showInputMessage="1" showErrorMessage="1" sqref="B1" xr:uid="{00000000-0002-0000-0400-000000000000}">
      <formula1>"ALL,BIO I SUPERFOODS,BORILAČKA OPREMA,DRINKWARE I HOME,FITNESS OPREMA,GADGETI,ODJEĆA I OBUĆA,PROTEINI,RTD &amp; SNACKS,SPORTSKA PREHRANA"</formula1>
      <formula2>0</formula2>
    </dataValidation>
    <dataValidation type="list" allowBlank="1" showInputMessage="1" showErrorMessage="1" sqref="E1" xr:uid="{00000000-0002-0000-0400-000001000000}">
      <formula1>"ALL,01 GOLD,02 SILVER,03 BRONZE"</formula1>
      <formula2>0</formula2>
    </dataValidation>
    <dataValidation type="list" allowBlank="1" showInputMessage="1" showErrorMessage="1" sqref="B7" xr:uid="{00000000-0002-0000-0400-000002000000}">
      <formula1>$AO$1:$AO$502</formula1>
      <formula2>0</formula2>
    </dataValidation>
    <dataValidation type="list" allowBlank="1" showInputMessage="1" showErrorMessage="1" sqref="E2 E7" xr:uid="{00000000-0002-0000-0400-000003000000}">
      <formula1>$AP$1:$AP$502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86ECC"/>
  </sheetPr>
  <dimension ref="A1:P513"/>
  <sheetViews>
    <sheetView zoomScaleNormal="100" workbookViewId="0">
      <selection activeCell="Q14" sqref="Q14"/>
    </sheetView>
  </sheetViews>
  <sheetFormatPr defaultColWidth="8.5703125" defaultRowHeight="15" outlineLevelRow="1" x14ac:dyDescent="0.25"/>
  <cols>
    <col min="1" max="1" width="33.28515625" customWidth="1"/>
    <col min="2" max="14" width="13.85546875" customWidth="1"/>
    <col min="15" max="15" width="16.7109375" customWidth="1"/>
  </cols>
  <sheetData>
    <row r="1" spans="1:15" ht="21" customHeight="1" x14ac:dyDescent="0.35">
      <c r="A1" s="141" t="s">
        <v>1178</v>
      </c>
    </row>
    <row r="2" spans="1:15" ht="14.25" customHeight="1" x14ac:dyDescent="0.25">
      <c r="A2" s="142" t="s">
        <v>1179</v>
      </c>
    </row>
    <row r="3" spans="1:15" ht="14.25" customHeight="1" x14ac:dyDescent="0.25">
      <c r="A3" s="143" t="s">
        <v>1180</v>
      </c>
    </row>
    <row r="4" spans="1:15" ht="14.25" customHeight="1" x14ac:dyDescent="0.25">
      <c r="A4" s="144" t="s">
        <v>88</v>
      </c>
      <c r="B4" s="144" t="s">
        <v>156</v>
      </c>
      <c r="C4" s="144" t="s">
        <v>157</v>
      </c>
      <c r="D4" s="144" t="s">
        <v>158</v>
      </c>
      <c r="E4" s="144" t="s">
        <v>139</v>
      </c>
      <c r="F4" s="144" t="s">
        <v>140</v>
      </c>
      <c r="G4" s="144" t="s">
        <v>141</v>
      </c>
      <c r="H4" s="144" t="s">
        <v>142</v>
      </c>
      <c r="I4" s="144" t="s">
        <v>143</v>
      </c>
      <c r="J4" s="144" t="s">
        <v>144</v>
      </c>
      <c r="K4" s="144" t="s">
        <v>145</v>
      </c>
      <c r="L4" s="144" t="s">
        <v>146</v>
      </c>
      <c r="M4" s="144" t="s">
        <v>147</v>
      </c>
      <c r="N4" s="144" t="s">
        <v>148</v>
      </c>
      <c r="O4" s="144" t="s">
        <v>1181</v>
      </c>
    </row>
    <row r="5" spans="1:15" ht="14.25" customHeight="1" x14ac:dyDescent="0.25">
      <c r="A5" s="145" t="s">
        <v>120</v>
      </c>
      <c r="B5" s="146">
        <f t="shared" ref="B5:B13" si="0">SUMIF($B$18:$B$513,$A5,D$18:D$513)</f>
        <v>177031.37000000017</v>
      </c>
      <c r="C5" s="146">
        <f t="shared" ref="C5:C13" si="1">SUMIF($B$18:$B$513,$A5,E$18:E$513)</f>
        <v>183238.0400000001</v>
      </c>
      <c r="D5" s="146">
        <f t="shared" ref="D5:D13" si="2">SUMIF($B$18:$B$513,$A5,F$18:F$513)</f>
        <v>185139.47000000006</v>
      </c>
      <c r="E5" s="146">
        <f t="shared" ref="E5:E13" si="3">SUMIF($B$18:$B$513,$A5,G$18:G$513)</f>
        <v>217817.42</v>
      </c>
      <c r="F5" s="146">
        <f t="shared" ref="F5:F13" si="4">SUMIF($B$18:$B$513,$A5,H$18:H$513)</f>
        <v>212422.65000000014</v>
      </c>
      <c r="G5" s="146">
        <f t="shared" ref="G5:G13" si="5">SUMIF($B$18:$B$513,$A5,I$18:I$513)</f>
        <v>231900.1700000001</v>
      </c>
      <c r="H5" s="146">
        <f t="shared" ref="H5:H13" si="6">SUMIF($B$18:$B$513,$A5,J$18:J$513)</f>
        <v>218323.38000000012</v>
      </c>
      <c r="I5" s="146">
        <f t="shared" ref="I5:I13" si="7">SUMIF($B$18:$B$513,$A5,K$18:K$513)</f>
        <v>210225.97</v>
      </c>
      <c r="J5" s="146">
        <f t="shared" ref="J5:J13" si="8">SUMIF($B$18:$B$513,$A5,L$18:L$513)</f>
        <v>222917.6100000001</v>
      </c>
      <c r="K5" s="146">
        <f t="shared" ref="K5:K13" si="9">SUMIF($B$18:$B$513,$A5,M$18:M$513)</f>
        <v>187504.96000000014</v>
      </c>
      <c r="L5" s="146">
        <f t="shared" ref="L5:L13" si="10">SUMIF($B$18:$B$513,$A5,N$18:N$513)</f>
        <v>189623.11000000013</v>
      </c>
      <c r="M5" s="146">
        <f t="shared" ref="M5:M13" si="11">SUMIF($B$18:$B$513,$A5,O$18:O$513)</f>
        <v>186645.90000000005</v>
      </c>
      <c r="N5" s="146">
        <f t="shared" ref="N5:N13" si="12">SUMIF($B$18:$B$513,$A5,P$18:P$513)</f>
        <v>186516.26000000013</v>
      </c>
      <c r="O5" s="147">
        <f t="shared" ref="O5:O13" si="13">SUM(B5:N5)</f>
        <v>2609306.3100000015</v>
      </c>
    </row>
    <row r="6" spans="1:15" ht="14.25" customHeight="1" x14ac:dyDescent="0.25">
      <c r="A6" s="148" t="s">
        <v>118</v>
      </c>
      <c r="B6" s="149">
        <f t="shared" si="0"/>
        <v>218053.24263333334</v>
      </c>
      <c r="C6" s="149">
        <f t="shared" si="1"/>
        <v>226533.55263333331</v>
      </c>
      <c r="D6" s="149">
        <f t="shared" si="2"/>
        <v>228425.98263333322</v>
      </c>
      <c r="E6" s="149">
        <f t="shared" si="3"/>
        <v>229648.34263333329</v>
      </c>
      <c r="F6" s="149">
        <f t="shared" si="4"/>
        <v>230263.13552333319</v>
      </c>
      <c r="G6" s="149">
        <f t="shared" si="5"/>
        <v>274538.3055233332</v>
      </c>
      <c r="H6" s="149">
        <f t="shared" si="6"/>
        <v>275607.12552333309</v>
      </c>
      <c r="I6" s="149">
        <f t="shared" si="7"/>
        <v>275540.5755233331</v>
      </c>
      <c r="J6" s="149">
        <f t="shared" si="8"/>
        <v>276003.64841333311</v>
      </c>
      <c r="K6" s="149">
        <f t="shared" si="9"/>
        <v>267368.75841333327</v>
      </c>
      <c r="L6" s="149">
        <f t="shared" si="10"/>
        <v>269044.75841333327</v>
      </c>
      <c r="M6" s="149">
        <f t="shared" si="11"/>
        <v>266343.36841333326</v>
      </c>
      <c r="N6" s="149">
        <f t="shared" si="12"/>
        <v>267214.92841333325</v>
      </c>
      <c r="O6" s="147">
        <f t="shared" si="13"/>
        <v>3304585.7246933323</v>
      </c>
    </row>
    <row r="7" spans="1:15" ht="14.25" customHeight="1" x14ac:dyDescent="0.25">
      <c r="A7" s="145" t="s">
        <v>119</v>
      </c>
      <c r="B7" s="146">
        <f t="shared" si="0"/>
        <v>101557.07999999997</v>
      </c>
      <c r="C7" s="146">
        <f t="shared" si="1"/>
        <v>104622.28000000001</v>
      </c>
      <c r="D7" s="146">
        <f t="shared" si="2"/>
        <v>104404.69000000005</v>
      </c>
      <c r="E7" s="146">
        <f t="shared" si="3"/>
        <v>147769.89000000004</v>
      </c>
      <c r="F7" s="146">
        <f t="shared" si="4"/>
        <v>144222.58999999997</v>
      </c>
      <c r="G7" s="146">
        <f t="shared" si="5"/>
        <v>111505.23</v>
      </c>
      <c r="H7" s="146">
        <f t="shared" si="6"/>
        <v>103193.21000000002</v>
      </c>
      <c r="I7" s="146">
        <f t="shared" si="7"/>
        <v>104053.21999999999</v>
      </c>
      <c r="J7" s="146">
        <f t="shared" si="8"/>
        <v>113103.73000000003</v>
      </c>
      <c r="K7" s="146">
        <f t="shared" si="9"/>
        <v>103932.43000000002</v>
      </c>
      <c r="L7" s="146">
        <f t="shared" si="10"/>
        <v>105261.26999999995</v>
      </c>
      <c r="M7" s="146">
        <f t="shared" si="11"/>
        <v>102447.66999999995</v>
      </c>
      <c r="N7" s="146">
        <f t="shared" si="12"/>
        <v>103474.04999999999</v>
      </c>
      <c r="O7" s="147">
        <f t="shared" si="13"/>
        <v>1449547.3399999999</v>
      </c>
    </row>
    <row r="8" spans="1:15" ht="14.25" customHeight="1" x14ac:dyDescent="0.25">
      <c r="A8" s="148" t="s">
        <v>109</v>
      </c>
      <c r="B8" s="149">
        <f t="shared" si="0"/>
        <v>36573.46</v>
      </c>
      <c r="C8" s="149">
        <f t="shared" si="1"/>
        <v>37104.629999999997</v>
      </c>
      <c r="D8" s="149">
        <f t="shared" si="2"/>
        <v>36690.219999999994</v>
      </c>
      <c r="E8" s="149">
        <f t="shared" si="3"/>
        <v>49073.010000000009</v>
      </c>
      <c r="F8" s="149">
        <f t="shared" si="4"/>
        <v>45861.19</v>
      </c>
      <c r="G8" s="149">
        <f t="shared" si="5"/>
        <v>47401.760000000002</v>
      </c>
      <c r="H8" s="149">
        <f t="shared" si="6"/>
        <v>47409.720000000008</v>
      </c>
      <c r="I8" s="149">
        <f t="shared" si="7"/>
        <v>50171.02</v>
      </c>
      <c r="J8" s="149">
        <f t="shared" si="8"/>
        <v>47517.2</v>
      </c>
      <c r="K8" s="149">
        <f t="shared" si="9"/>
        <v>42484.639999999992</v>
      </c>
      <c r="L8" s="149">
        <f t="shared" si="10"/>
        <v>40793.440000000002</v>
      </c>
      <c r="M8" s="149">
        <f t="shared" si="11"/>
        <v>38764.610000000008</v>
      </c>
      <c r="N8" s="149">
        <f t="shared" si="12"/>
        <v>39103.820000000007</v>
      </c>
      <c r="O8" s="147">
        <f t="shared" si="13"/>
        <v>558948.72000000009</v>
      </c>
    </row>
    <row r="9" spans="1:15" ht="14.25" customHeight="1" x14ac:dyDescent="0.25">
      <c r="A9" s="145" t="s">
        <v>115</v>
      </c>
      <c r="B9" s="146">
        <f t="shared" si="0"/>
        <v>19340.850000000006</v>
      </c>
      <c r="C9" s="146">
        <f t="shared" si="1"/>
        <v>19259.25</v>
      </c>
      <c r="D9" s="146">
        <f t="shared" si="2"/>
        <v>19205.279999999995</v>
      </c>
      <c r="E9" s="146">
        <f t="shared" si="3"/>
        <v>19206.869999999995</v>
      </c>
      <c r="F9" s="146">
        <f t="shared" si="4"/>
        <v>20161.32</v>
      </c>
      <c r="G9" s="146">
        <f t="shared" si="5"/>
        <v>20215.720000000005</v>
      </c>
      <c r="H9" s="146">
        <f t="shared" si="6"/>
        <v>20196.940000000006</v>
      </c>
      <c r="I9" s="146">
        <f t="shared" si="7"/>
        <v>20164.160000000003</v>
      </c>
      <c r="J9" s="146">
        <f t="shared" si="8"/>
        <v>20148.170000000006</v>
      </c>
      <c r="K9" s="146">
        <f t="shared" si="9"/>
        <v>20148.170000000006</v>
      </c>
      <c r="L9" s="146">
        <f t="shared" si="10"/>
        <v>20153.760000000006</v>
      </c>
      <c r="M9" s="146">
        <f t="shared" si="11"/>
        <v>20125.770000000008</v>
      </c>
      <c r="N9" s="146">
        <f t="shared" si="12"/>
        <v>20103.380000000005</v>
      </c>
      <c r="O9" s="147">
        <f t="shared" si="13"/>
        <v>258429.64000000007</v>
      </c>
    </row>
    <row r="10" spans="1:15" ht="14.25" customHeight="1" x14ac:dyDescent="0.25">
      <c r="A10" s="148" t="s">
        <v>114</v>
      </c>
      <c r="B10" s="149">
        <f t="shared" si="0"/>
        <v>6810.4199999999992</v>
      </c>
      <c r="C10" s="149">
        <f t="shared" si="1"/>
        <v>6768.7699999999986</v>
      </c>
      <c r="D10" s="149">
        <f t="shared" si="2"/>
        <v>6615.4399999999978</v>
      </c>
      <c r="E10" s="149">
        <f t="shared" si="3"/>
        <v>6615.4399999999978</v>
      </c>
      <c r="F10" s="149">
        <f t="shared" si="4"/>
        <v>6561.9299999999985</v>
      </c>
      <c r="G10" s="149">
        <f t="shared" si="5"/>
        <v>6498.7999999999993</v>
      </c>
      <c r="H10" s="149">
        <f t="shared" si="6"/>
        <v>6482.8399999999992</v>
      </c>
      <c r="I10" s="149">
        <f t="shared" si="7"/>
        <v>6470.0499999999984</v>
      </c>
      <c r="J10" s="149">
        <f t="shared" si="8"/>
        <v>6474.0399999999981</v>
      </c>
      <c r="K10" s="149">
        <f t="shared" si="9"/>
        <v>6481.199999999998</v>
      </c>
      <c r="L10" s="149">
        <f t="shared" si="10"/>
        <v>6518.7499999999982</v>
      </c>
      <c r="M10" s="149">
        <f t="shared" si="11"/>
        <v>6419.7499999999982</v>
      </c>
      <c r="N10" s="149">
        <f t="shared" si="12"/>
        <v>6481.1999999999989</v>
      </c>
      <c r="O10" s="147">
        <f t="shared" si="13"/>
        <v>85198.629999999976</v>
      </c>
    </row>
    <row r="11" spans="1:15" ht="14.25" customHeight="1" x14ac:dyDescent="0.25">
      <c r="A11" s="145" t="s">
        <v>116</v>
      </c>
      <c r="B11" s="146">
        <f t="shared" si="0"/>
        <v>19823.77</v>
      </c>
      <c r="C11" s="146">
        <f t="shared" si="1"/>
        <v>18906.77</v>
      </c>
      <c r="D11" s="146">
        <f t="shared" si="2"/>
        <v>18989.77</v>
      </c>
      <c r="E11" s="146">
        <f t="shared" si="3"/>
        <v>18365.78</v>
      </c>
      <c r="F11" s="146">
        <f t="shared" si="4"/>
        <v>18365.78</v>
      </c>
      <c r="G11" s="146">
        <f t="shared" si="5"/>
        <v>17989.77</v>
      </c>
      <c r="H11" s="146">
        <f t="shared" si="6"/>
        <v>17365.78</v>
      </c>
      <c r="I11" s="146">
        <f t="shared" si="7"/>
        <v>17365.78</v>
      </c>
      <c r="J11" s="146">
        <f t="shared" si="8"/>
        <v>17365.78</v>
      </c>
      <c r="K11" s="146">
        <f t="shared" si="9"/>
        <v>17365.78</v>
      </c>
      <c r="L11" s="146">
        <f t="shared" si="10"/>
        <v>17365.78</v>
      </c>
      <c r="M11" s="146">
        <f t="shared" si="11"/>
        <v>17365.78</v>
      </c>
      <c r="N11" s="146">
        <f t="shared" si="12"/>
        <v>17365.78</v>
      </c>
      <c r="O11" s="147">
        <f t="shared" si="13"/>
        <v>234002.1</v>
      </c>
    </row>
    <row r="12" spans="1:15" ht="14.25" customHeight="1" x14ac:dyDescent="0.25">
      <c r="A12" s="148" t="s">
        <v>113</v>
      </c>
      <c r="B12" s="149">
        <f t="shared" si="0"/>
        <v>1279.78</v>
      </c>
      <c r="C12" s="149">
        <f t="shared" si="1"/>
        <v>1270.9800000000002</v>
      </c>
      <c r="D12" s="149">
        <f t="shared" si="2"/>
        <v>1269.3799999999999</v>
      </c>
      <c r="E12" s="149">
        <f t="shared" si="3"/>
        <v>1246.2</v>
      </c>
      <c r="F12" s="149">
        <f t="shared" si="4"/>
        <v>1255</v>
      </c>
      <c r="G12" s="149">
        <f t="shared" si="5"/>
        <v>1255</v>
      </c>
      <c r="H12" s="149">
        <f t="shared" si="6"/>
        <v>1255</v>
      </c>
      <c r="I12" s="149">
        <f t="shared" si="7"/>
        <v>1245.4100000000001</v>
      </c>
      <c r="J12" s="149">
        <f t="shared" si="8"/>
        <v>1245.4100000000001</v>
      </c>
      <c r="K12" s="149">
        <f t="shared" si="9"/>
        <v>1227.82</v>
      </c>
      <c r="L12" s="149">
        <f t="shared" si="10"/>
        <v>1227.82</v>
      </c>
      <c r="M12" s="149">
        <f t="shared" si="11"/>
        <v>1227.82</v>
      </c>
      <c r="N12" s="149">
        <f t="shared" si="12"/>
        <v>1227.82</v>
      </c>
      <c r="O12" s="147">
        <f t="shared" si="13"/>
        <v>16233.439999999999</v>
      </c>
    </row>
    <row r="13" spans="1:15" ht="14.25" customHeight="1" x14ac:dyDescent="0.25">
      <c r="A13" s="145" t="s">
        <v>117</v>
      </c>
      <c r="B13" s="146">
        <f t="shared" si="0"/>
        <v>143.97</v>
      </c>
      <c r="C13" s="146">
        <f t="shared" si="1"/>
        <v>143.97</v>
      </c>
      <c r="D13" s="146">
        <f t="shared" si="2"/>
        <v>143.97</v>
      </c>
      <c r="E13" s="146">
        <f t="shared" si="3"/>
        <v>143.97</v>
      </c>
      <c r="F13" s="146">
        <f t="shared" si="4"/>
        <v>143.97</v>
      </c>
      <c r="G13" s="146">
        <f t="shared" si="5"/>
        <v>143.97</v>
      </c>
      <c r="H13" s="146">
        <f t="shared" si="6"/>
        <v>143.97</v>
      </c>
      <c r="I13" s="146">
        <f t="shared" si="7"/>
        <v>143.97</v>
      </c>
      <c r="J13" s="146">
        <f t="shared" si="8"/>
        <v>95.98</v>
      </c>
      <c r="K13" s="146">
        <f t="shared" si="9"/>
        <v>143.97</v>
      </c>
      <c r="L13" s="146">
        <f t="shared" si="10"/>
        <v>143.97</v>
      </c>
      <c r="M13" s="146">
        <f t="shared" si="11"/>
        <v>143.97</v>
      </c>
      <c r="N13" s="146">
        <f t="shared" si="12"/>
        <v>143.97</v>
      </c>
      <c r="O13" s="147">
        <f t="shared" si="13"/>
        <v>1823.6200000000001</v>
      </c>
    </row>
    <row r="14" spans="1:15" ht="14.25" customHeight="1" x14ac:dyDescent="0.25">
      <c r="A14" s="150" t="s">
        <v>1182</v>
      </c>
      <c r="B14" s="151">
        <f t="shared" ref="B14:O14" si="14">SUM(B5:B13)</f>
        <v>580613.9426333335</v>
      </c>
      <c r="C14" s="151">
        <f t="shared" si="14"/>
        <v>597848.24263333343</v>
      </c>
      <c r="D14" s="151">
        <f t="shared" si="14"/>
        <v>600884.20263333328</v>
      </c>
      <c r="E14" s="151">
        <f t="shared" si="14"/>
        <v>689886.92263333325</v>
      </c>
      <c r="F14" s="151">
        <f t="shared" si="14"/>
        <v>679257.56552333338</v>
      </c>
      <c r="G14" s="151">
        <f t="shared" si="14"/>
        <v>711448.7255233333</v>
      </c>
      <c r="H14" s="151">
        <f t="shared" si="14"/>
        <v>689977.96552333329</v>
      </c>
      <c r="I14" s="151">
        <f t="shared" si="14"/>
        <v>685380.15552333323</v>
      </c>
      <c r="J14" s="151">
        <f t="shared" si="14"/>
        <v>704871.56841333327</v>
      </c>
      <c r="K14" s="151">
        <f t="shared" si="14"/>
        <v>646657.72841333342</v>
      </c>
      <c r="L14" s="151">
        <f t="shared" si="14"/>
        <v>650132.65841333324</v>
      </c>
      <c r="M14" s="151">
        <f t="shared" si="14"/>
        <v>639484.63841333322</v>
      </c>
      <c r="N14" s="151">
        <f t="shared" si="14"/>
        <v>641631.2084133334</v>
      </c>
      <c r="O14" s="147">
        <f t="shared" si="14"/>
        <v>8518075.5246933326</v>
      </c>
    </row>
    <row r="16" spans="1:15" ht="14.25" customHeight="1" x14ac:dyDescent="0.25">
      <c r="A16" s="152" t="s">
        <v>1183</v>
      </c>
    </row>
    <row r="17" spans="1:16" ht="14.25" customHeight="1" outlineLevel="1" x14ac:dyDescent="0.25">
      <c r="A17" s="153" t="s">
        <v>86</v>
      </c>
      <c r="B17" s="153" t="s">
        <v>88</v>
      </c>
      <c r="C17" s="153" t="s">
        <v>1184</v>
      </c>
      <c r="D17" s="153" t="s">
        <v>156</v>
      </c>
      <c r="E17" s="153" t="s">
        <v>157</v>
      </c>
      <c r="F17" s="153" t="s">
        <v>158</v>
      </c>
      <c r="G17" s="153" t="s">
        <v>139</v>
      </c>
      <c r="H17" s="153" t="s">
        <v>140</v>
      </c>
      <c r="I17" s="153" t="s">
        <v>141</v>
      </c>
      <c r="J17" s="153" t="s">
        <v>142</v>
      </c>
      <c r="K17" s="153" t="s">
        <v>143</v>
      </c>
      <c r="L17" s="153" t="s">
        <v>144</v>
      </c>
      <c r="M17" s="153" t="s">
        <v>145</v>
      </c>
      <c r="N17" s="153" t="s">
        <v>146</v>
      </c>
      <c r="O17" s="153" t="s">
        <v>147</v>
      </c>
      <c r="P17" s="153" t="s">
        <v>148</v>
      </c>
    </row>
    <row r="18" spans="1:16" ht="14.25" customHeight="1" outlineLevel="1" x14ac:dyDescent="0.25">
      <c r="A18" s="154" t="str">
        <f>'Demand Planning'!A8</f>
        <v>POL09754</v>
      </c>
      <c r="B18" s="154" t="str">
        <f>'Demand Planning'!C8</f>
        <v>SPORTSKA PREHRANA</v>
      </c>
      <c r="C18" s="155">
        <f>IFERROR(VLOOKUP(A18,'cijena po artiklu'!A:E,5,FALSE()),0)</f>
        <v>19.190000000000001</v>
      </c>
      <c r="D18" s="156">
        <f>'Demand Planning'!AB17*$C18</f>
        <v>18076.98</v>
      </c>
      <c r="E18" s="156">
        <f>'Demand Planning'!AC17*$C18</f>
        <v>18499.16</v>
      </c>
      <c r="F18" s="156">
        <f>'Demand Planning'!AD17*$C18</f>
        <v>18863.77</v>
      </c>
      <c r="G18" s="156">
        <f>'Demand Planning'!AE17*$C18</f>
        <v>21089.81</v>
      </c>
      <c r="H18" s="156">
        <f>'Demand Planning'!AF17*$C18</f>
        <v>19420.280000000002</v>
      </c>
      <c r="I18" s="156">
        <f>'Demand Planning'!AG17*$C18</f>
        <v>28228.49</v>
      </c>
      <c r="J18" s="156">
        <f>'Demand Planning'!AH17*$C18</f>
        <v>24544.010000000002</v>
      </c>
      <c r="K18" s="156">
        <f>'Demand Planning'!AI17*$C18</f>
        <v>19976.79</v>
      </c>
      <c r="L18" s="156">
        <f>'Demand Planning'!AJ17*$C18</f>
        <v>20111.120000000003</v>
      </c>
      <c r="M18" s="156">
        <f>'Demand Planning'!AK17*$C18</f>
        <v>20226.260000000002</v>
      </c>
      <c r="N18" s="156">
        <f>'Demand Planning'!AL17*$C18</f>
        <v>20322.210000000003</v>
      </c>
      <c r="O18" s="156">
        <f>'Demand Planning'!AM17*$C18</f>
        <v>20398.97</v>
      </c>
      <c r="P18" s="156">
        <f>'Demand Planning'!AN17*$C18</f>
        <v>20475.73</v>
      </c>
    </row>
    <row r="19" spans="1:16" ht="14.25" customHeight="1" outlineLevel="1" x14ac:dyDescent="0.25">
      <c r="A19" s="154" t="str">
        <f>'Demand Planning'!A18</f>
        <v>POL09755</v>
      </c>
      <c r="B19" s="157" t="str">
        <f>'Demand Planning'!C18</f>
        <v>SPORTSKA PREHRANA</v>
      </c>
      <c r="C19" s="155">
        <f>IFERROR(VLOOKUP(A19,'cijena po artiklu'!A:E,5,FALSE()),0)</f>
        <v>31.99</v>
      </c>
      <c r="D19" s="156">
        <f>'Demand Planning'!AB27*$C19</f>
        <v>14427.49</v>
      </c>
      <c r="E19" s="156">
        <f>'Demand Planning'!AC27*$C19</f>
        <v>14427.49</v>
      </c>
      <c r="F19" s="156">
        <f>'Demand Planning'!AD27*$C19</f>
        <v>14427.49</v>
      </c>
      <c r="G19" s="156">
        <f>'Demand Planning'!AE27*$C19</f>
        <v>14427.49</v>
      </c>
      <c r="H19" s="156">
        <f>'Demand Planning'!AF27*$C19</f>
        <v>14427.49</v>
      </c>
      <c r="I19" s="156">
        <f>'Demand Planning'!AG27*$C19</f>
        <v>14427.49</v>
      </c>
      <c r="J19" s="156">
        <f>'Demand Planning'!AH27*$C19</f>
        <v>14427.49</v>
      </c>
      <c r="K19" s="156">
        <f>'Demand Planning'!AI27*$C19</f>
        <v>14427.49</v>
      </c>
      <c r="L19" s="156">
        <f>'Demand Planning'!AJ27*$C19</f>
        <v>14427.49</v>
      </c>
      <c r="M19" s="156">
        <f>'Demand Planning'!AK27*$C19</f>
        <v>14427.49</v>
      </c>
      <c r="N19" s="156">
        <f>'Demand Planning'!AL27*$C19</f>
        <v>14427.49</v>
      </c>
      <c r="O19" s="156">
        <f>'Demand Planning'!AM27*$C19</f>
        <v>14427.49</v>
      </c>
      <c r="P19" s="156">
        <f>'Demand Planning'!AN27*$C19</f>
        <v>14427.49</v>
      </c>
    </row>
    <row r="20" spans="1:16" ht="14.25" customHeight="1" outlineLevel="1" x14ac:dyDescent="0.25">
      <c r="A20" s="154" t="str">
        <f>'Demand Planning'!A28</f>
        <v>POL09752</v>
      </c>
      <c r="B20" s="157" t="str">
        <f>'Demand Planning'!C28</f>
        <v>SPORTSKA PREHRANA</v>
      </c>
      <c r="C20" s="155">
        <f>IFERROR(VLOOKUP(A20,'cijena po artiklu'!A:E,5,FALSE()),0)</f>
        <v>23.19</v>
      </c>
      <c r="D20" s="156">
        <f>'Demand Planning'!AB37*$C20</f>
        <v>8904.9600000000009</v>
      </c>
      <c r="E20" s="156">
        <f>'Demand Planning'!AC37*$C20</f>
        <v>9484.7100000000009</v>
      </c>
      <c r="F20" s="156">
        <f>'Demand Planning'!AD37*$C20</f>
        <v>9623.85</v>
      </c>
      <c r="G20" s="156">
        <f>'Demand Planning'!AE37*$C20</f>
        <v>20639.100000000002</v>
      </c>
      <c r="H20" s="156">
        <f>'Demand Planning'!AF37*$C20</f>
        <v>10180.41</v>
      </c>
      <c r="I20" s="156">
        <f>'Demand Planning'!AG37*$C20</f>
        <v>10226.790000000001</v>
      </c>
      <c r="J20" s="156">
        <f>'Demand Planning'!AH37*$C20</f>
        <v>10157.220000000001</v>
      </c>
      <c r="K20" s="156">
        <f>'Demand Planning'!AI37*$C20</f>
        <v>10157.220000000001</v>
      </c>
      <c r="L20" s="156">
        <f>'Demand Planning'!AJ37*$C20</f>
        <v>9994.8900000000012</v>
      </c>
      <c r="M20" s="156">
        <f>'Demand Planning'!AK37*$C20</f>
        <v>10134.030000000001</v>
      </c>
      <c r="N20" s="156">
        <f>'Demand Planning'!AL37*$C20</f>
        <v>11200.77</v>
      </c>
      <c r="O20" s="156">
        <f>'Demand Planning'!AM37*$C20</f>
        <v>8974.5300000000007</v>
      </c>
      <c r="P20" s="156">
        <f>'Demand Planning'!AN37*$C20</f>
        <v>9136.86</v>
      </c>
    </row>
    <row r="21" spans="1:16" ht="14.25" customHeight="1" outlineLevel="1" x14ac:dyDescent="0.25">
      <c r="A21" s="154" t="str">
        <f>'Demand Planning'!A38</f>
        <v>POL09753</v>
      </c>
      <c r="B21" s="157" t="str">
        <f>'Demand Planning'!C38</f>
        <v>SPORTSKA PREHRANA</v>
      </c>
      <c r="C21" s="155">
        <f>IFERROR(VLOOKUP(A21,'cijena po artiklu'!A:E,5,FALSE()),0)</f>
        <v>39.99</v>
      </c>
      <c r="D21" s="156">
        <f>'Demand Planning'!AB47*$C21</f>
        <v>8877.7800000000007</v>
      </c>
      <c r="E21" s="156">
        <f>'Demand Planning'!AC47*$C21</f>
        <v>8877.7800000000007</v>
      </c>
      <c r="F21" s="156">
        <f>'Demand Planning'!AD47*$C21</f>
        <v>8877.7800000000007</v>
      </c>
      <c r="G21" s="156">
        <f>'Demand Planning'!AE47*$C21</f>
        <v>8877.7800000000007</v>
      </c>
      <c r="H21" s="156">
        <f>'Demand Planning'!AF47*$C21</f>
        <v>8877.7800000000007</v>
      </c>
      <c r="I21" s="156">
        <f>'Demand Planning'!AG47*$C21</f>
        <v>8877.7800000000007</v>
      </c>
      <c r="J21" s="156">
        <f>'Demand Planning'!AH47*$C21</f>
        <v>8877.7800000000007</v>
      </c>
      <c r="K21" s="156">
        <f>'Demand Planning'!AI47*$C21</f>
        <v>8877.7800000000007</v>
      </c>
      <c r="L21" s="156">
        <f>'Demand Planning'!AJ47*$C21</f>
        <v>8877.7800000000007</v>
      </c>
      <c r="M21" s="156">
        <f>'Demand Planning'!AK47*$C21</f>
        <v>8877.7800000000007</v>
      </c>
      <c r="N21" s="156">
        <f>'Demand Planning'!AL47*$C21</f>
        <v>8877.7800000000007</v>
      </c>
      <c r="O21" s="156">
        <f>'Demand Planning'!AM47*$C21</f>
        <v>8877.7800000000007</v>
      </c>
      <c r="P21" s="156">
        <f>'Demand Planning'!AN47*$C21</f>
        <v>8877.7800000000007</v>
      </c>
    </row>
    <row r="22" spans="1:16" ht="14.25" customHeight="1" outlineLevel="1" x14ac:dyDescent="0.25">
      <c r="A22" s="154" t="str">
        <f>'Demand Planning'!A48</f>
        <v>POL09769</v>
      </c>
      <c r="B22" s="157" t="str">
        <f>'Demand Planning'!C48</f>
        <v>PROTEINI</v>
      </c>
      <c r="C22" s="155">
        <f>IFERROR(VLOOKUP(A22,'cijena po artiklu'!A:E,5,FALSE()),0)</f>
        <v>39.99</v>
      </c>
      <c r="D22" s="156">
        <f>'Demand Planning'!AB57*$C22</f>
        <v>4078.98</v>
      </c>
      <c r="E22" s="156">
        <f>'Demand Planning'!AC57*$C22</f>
        <v>4038.9900000000002</v>
      </c>
      <c r="F22" s="156">
        <f>'Demand Planning'!AD57*$C22</f>
        <v>3999</v>
      </c>
      <c r="G22" s="156">
        <f>'Demand Planning'!AE57*$C22</f>
        <v>3959.01</v>
      </c>
      <c r="H22" s="156">
        <f>'Demand Planning'!AF57*$C22</f>
        <v>3919.02</v>
      </c>
      <c r="I22" s="156">
        <f>'Demand Planning'!AG57*$C22</f>
        <v>3879.03</v>
      </c>
      <c r="J22" s="156">
        <f>'Demand Planning'!AH57*$C22</f>
        <v>3879.03</v>
      </c>
      <c r="K22" s="156">
        <f>'Demand Planning'!AI57*$C22</f>
        <v>3839.04</v>
      </c>
      <c r="L22" s="156">
        <f>'Demand Planning'!AJ57*$C22</f>
        <v>3839.04</v>
      </c>
      <c r="M22" s="156">
        <f>'Demand Planning'!AK57*$C22</f>
        <v>3799.05</v>
      </c>
      <c r="N22" s="156">
        <f>'Demand Planning'!AL57*$C22</f>
        <v>3799.05</v>
      </c>
      <c r="O22" s="156">
        <f>'Demand Planning'!AM57*$C22</f>
        <v>3799.05</v>
      </c>
      <c r="P22" s="156">
        <f>'Demand Planning'!AN57*$C22</f>
        <v>3799.05</v>
      </c>
    </row>
    <row r="23" spans="1:16" ht="14.25" customHeight="1" outlineLevel="1" x14ac:dyDescent="0.25">
      <c r="A23" s="154" t="str">
        <f>'Demand Planning'!A58</f>
        <v>POL09735</v>
      </c>
      <c r="B23" s="157" t="str">
        <f>'Demand Planning'!C58</f>
        <v>PROTEINI</v>
      </c>
      <c r="C23" s="155">
        <f>IFERROR(VLOOKUP(A23,'cijena po artiklu'!A:E,5,FALSE()),0)</f>
        <v>18.39</v>
      </c>
      <c r="D23" s="156">
        <f>'Demand Planning'!AB67*$C23</f>
        <v>11107.56</v>
      </c>
      <c r="E23" s="156">
        <f>'Demand Planning'!AC67*$C23</f>
        <v>11107.56</v>
      </c>
      <c r="F23" s="156">
        <f>'Demand Planning'!AD67*$C23</f>
        <v>11107.56</v>
      </c>
      <c r="G23" s="156">
        <f>'Demand Planning'!AE67*$C23</f>
        <v>11107.56</v>
      </c>
      <c r="H23" s="156">
        <f>'Demand Planning'!AF67*$C23</f>
        <v>11107.56</v>
      </c>
      <c r="I23" s="156">
        <f>'Demand Planning'!AG67*$C23</f>
        <v>11107.56</v>
      </c>
      <c r="J23" s="156">
        <f>'Demand Planning'!AH67*$C23</f>
        <v>11107.56</v>
      </c>
      <c r="K23" s="156">
        <f>'Demand Planning'!AI67*$C23</f>
        <v>11107.56</v>
      </c>
      <c r="L23" s="156">
        <f>'Demand Planning'!AJ67*$C23</f>
        <v>11107.56</v>
      </c>
      <c r="M23" s="156">
        <f>'Demand Planning'!AK67*$C23</f>
        <v>19180.77</v>
      </c>
      <c r="N23" s="156">
        <f>'Demand Planning'!AL67*$C23</f>
        <v>19180.77</v>
      </c>
      <c r="O23" s="156">
        <f>'Demand Planning'!AM67*$C23</f>
        <v>19180.77</v>
      </c>
      <c r="P23" s="156">
        <f>'Demand Planning'!AN67*$C23</f>
        <v>19180.77</v>
      </c>
    </row>
    <row r="24" spans="1:16" ht="14.25" customHeight="1" outlineLevel="1" x14ac:dyDescent="0.25">
      <c r="A24" s="154" t="str">
        <f>'Demand Planning'!A68</f>
        <v>POL09768</v>
      </c>
      <c r="B24" s="157" t="str">
        <f>'Demand Planning'!C68</f>
        <v>PROTEINI</v>
      </c>
      <c r="C24" s="155">
        <f>IFERROR(VLOOKUP(A24,'cijena po artiklu'!A:E,5,FALSE()),0)</f>
        <v>39.99</v>
      </c>
      <c r="D24" s="156">
        <f>'Demand Planning'!AB77*$C24</f>
        <v>4398.9000000000005</v>
      </c>
      <c r="E24" s="156">
        <f>'Demand Planning'!AC77*$C24</f>
        <v>4398.9000000000005</v>
      </c>
      <c r="F24" s="156">
        <f>'Demand Planning'!AD77*$C24</f>
        <v>4398.9000000000005</v>
      </c>
      <c r="G24" s="156">
        <f>'Demand Planning'!AE77*$C24</f>
        <v>4398.9000000000005</v>
      </c>
      <c r="H24" s="156">
        <f>'Demand Planning'!AF77*$C24</f>
        <v>4398.9000000000005</v>
      </c>
      <c r="I24" s="156">
        <f>'Demand Planning'!AG77*$C24</f>
        <v>4398.9000000000005</v>
      </c>
      <c r="J24" s="156">
        <f>'Demand Planning'!AH77*$C24</f>
        <v>4398.9000000000005</v>
      </c>
      <c r="K24" s="156">
        <f>'Demand Planning'!AI77*$C24</f>
        <v>4398.9000000000005</v>
      </c>
      <c r="L24" s="156">
        <f>'Demand Planning'!AJ77*$C24</f>
        <v>4398.9000000000005</v>
      </c>
      <c r="M24" s="156">
        <f>'Demand Planning'!AK77*$C24</f>
        <v>4398.9000000000005</v>
      </c>
      <c r="N24" s="156">
        <f>'Demand Planning'!AL77*$C24</f>
        <v>4398.9000000000005</v>
      </c>
      <c r="O24" s="156">
        <f>'Demand Planning'!AM77*$C24</f>
        <v>4398.9000000000005</v>
      </c>
      <c r="P24" s="156">
        <f>'Demand Planning'!AN77*$C24</f>
        <v>4398.9000000000005</v>
      </c>
    </row>
    <row r="25" spans="1:16" ht="14.25" customHeight="1" outlineLevel="1" x14ac:dyDescent="0.25">
      <c r="A25" s="154" t="str">
        <f>'Demand Planning'!A78</f>
        <v>POL12739</v>
      </c>
      <c r="B25" s="157" t="str">
        <f>'Demand Planning'!C78</f>
        <v>SPORTSKA PREHRANA</v>
      </c>
      <c r="C25" s="155">
        <f>IFERROR(VLOOKUP(A25,'cijena po artiklu'!A:E,5,FALSE()),0)</f>
        <v>31.99</v>
      </c>
      <c r="D25" s="156">
        <f>'Demand Planning'!AB87*$C25</f>
        <v>7613.62</v>
      </c>
      <c r="E25" s="156">
        <f>'Demand Planning'!AC87*$C25</f>
        <v>7613.62</v>
      </c>
      <c r="F25" s="156">
        <f>'Demand Planning'!AD87*$C25</f>
        <v>7613.62</v>
      </c>
      <c r="G25" s="156">
        <f>'Demand Planning'!AE87*$C25</f>
        <v>7613.62</v>
      </c>
      <c r="H25" s="156">
        <f>'Demand Planning'!AF87*$C25</f>
        <v>7613.62</v>
      </c>
      <c r="I25" s="156">
        <f>'Demand Planning'!AG87*$C25</f>
        <v>13243.859999999999</v>
      </c>
      <c r="J25" s="156">
        <f>'Demand Planning'!AH87*$C25</f>
        <v>13243.859999999999</v>
      </c>
      <c r="K25" s="156">
        <f>'Demand Planning'!AI87*$C25</f>
        <v>13243.859999999999</v>
      </c>
      <c r="L25" s="156">
        <f>'Demand Planning'!AJ87*$C25</f>
        <v>13243.859999999999</v>
      </c>
      <c r="M25" s="156">
        <f>'Demand Planning'!AK87*$C25</f>
        <v>7613.62</v>
      </c>
      <c r="N25" s="156">
        <f>'Demand Planning'!AL87*$C25</f>
        <v>7613.62</v>
      </c>
      <c r="O25" s="156">
        <f>'Demand Planning'!AM87*$C25</f>
        <v>7613.62</v>
      </c>
      <c r="P25" s="156">
        <f>'Demand Planning'!AN87*$C25</f>
        <v>7613.62</v>
      </c>
    </row>
    <row r="26" spans="1:16" ht="14.25" customHeight="1" outlineLevel="1" x14ac:dyDescent="0.25">
      <c r="A26" s="154" t="str">
        <f>'Demand Planning'!A88</f>
        <v>POL09734</v>
      </c>
      <c r="B26" s="157" t="str">
        <f>'Demand Planning'!C88</f>
        <v>PROTEINI</v>
      </c>
      <c r="C26" s="155">
        <f>IFERROR(VLOOKUP(A26,'cijena po artiklu'!A:E,5,FALSE()),0)</f>
        <v>18.39</v>
      </c>
      <c r="D26" s="156">
        <f>'Demand Planning'!AB97*$C26</f>
        <v>10151.280000000001</v>
      </c>
      <c r="E26" s="156">
        <f>'Demand Planning'!AC97*$C26</f>
        <v>10151.280000000001</v>
      </c>
      <c r="F26" s="156">
        <f>'Demand Planning'!AD97*$C26</f>
        <v>10151.280000000001</v>
      </c>
      <c r="G26" s="156">
        <f>'Demand Planning'!AE97*$C26</f>
        <v>10151.280000000001</v>
      </c>
      <c r="H26" s="156">
        <f>'Demand Planning'!AF97*$C26</f>
        <v>10151.280000000001</v>
      </c>
      <c r="I26" s="156">
        <f>'Demand Planning'!AG97*$C26</f>
        <v>10151.280000000001</v>
      </c>
      <c r="J26" s="156">
        <f>'Demand Planning'!AH97*$C26</f>
        <v>10151.280000000001</v>
      </c>
      <c r="K26" s="156">
        <f>'Demand Planning'!AI97*$C26</f>
        <v>10151.280000000001</v>
      </c>
      <c r="L26" s="156">
        <f>'Demand Planning'!AJ97*$C26</f>
        <v>10151.280000000001</v>
      </c>
      <c r="M26" s="156">
        <f>'Demand Planning'!AK97*$C26</f>
        <v>18776.190000000002</v>
      </c>
      <c r="N26" s="156">
        <f>'Demand Planning'!AL97*$C26</f>
        <v>18776.190000000002</v>
      </c>
      <c r="O26" s="156">
        <f>'Demand Planning'!AM97*$C26</f>
        <v>18776.190000000002</v>
      </c>
      <c r="P26" s="156">
        <f>'Demand Planning'!AN97*$C26</f>
        <v>18776.190000000002</v>
      </c>
    </row>
    <row r="27" spans="1:16" ht="14.25" customHeight="1" outlineLevel="1" x14ac:dyDescent="0.25">
      <c r="A27" s="154" t="str">
        <f>'Demand Planning'!A98</f>
        <v>POL12756</v>
      </c>
      <c r="B27" s="157" t="str">
        <f>'Demand Planning'!C98</f>
        <v>SPORTSKA PREHRANA</v>
      </c>
      <c r="C27" s="155">
        <f>IFERROR(VLOOKUP(A27,'cijena po artiklu'!A:E,5,FALSE()),0)</f>
        <v>22.39</v>
      </c>
      <c r="D27" s="156">
        <f>'Demand Planning'!AB107*$C27</f>
        <v>3470.4500000000003</v>
      </c>
      <c r="E27" s="156">
        <f>'Demand Planning'!AC107*$C27</f>
        <v>3985.42</v>
      </c>
      <c r="F27" s="156">
        <f>'Demand Planning'!AD107*$C27</f>
        <v>3627.1800000000003</v>
      </c>
      <c r="G27" s="156">
        <f>'Demand Planning'!AE107*$C27</f>
        <v>14710.23</v>
      </c>
      <c r="H27" s="156">
        <f>'Demand Planning'!AF107*$C27</f>
        <v>4276.49</v>
      </c>
      <c r="I27" s="156">
        <f>'Demand Planning'!AG107*$C27</f>
        <v>12695.130000000001</v>
      </c>
      <c r="J27" s="156">
        <f>'Demand Planning'!AH107*$C27</f>
        <v>7948.45</v>
      </c>
      <c r="K27" s="156">
        <f>'Demand Planning'!AI107*$C27</f>
        <v>3806.3</v>
      </c>
      <c r="L27" s="156">
        <f>'Demand Planning'!AJ107*$C27</f>
        <v>3851.08</v>
      </c>
      <c r="M27" s="156">
        <f>'Demand Planning'!AK107*$C27</f>
        <v>3783.9100000000003</v>
      </c>
      <c r="N27" s="156">
        <f>'Demand Planning'!AL107*$C27</f>
        <v>4254.1000000000004</v>
      </c>
      <c r="O27" s="156">
        <f>'Demand Planning'!AM107*$C27</f>
        <v>3089.82</v>
      </c>
      <c r="P27" s="156">
        <f>'Demand Planning'!AN107*$C27</f>
        <v>3156.9900000000002</v>
      </c>
    </row>
    <row r="28" spans="1:16" ht="14.25" customHeight="1" outlineLevel="1" x14ac:dyDescent="0.25">
      <c r="A28" s="154" t="str">
        <f>'Demand Planning'!A108</f>
        <v>POL12827</v>
      </c>
      <c r="B28" s="157" t="str">
        <f>'Demand Planning'!C108</f>
        <v>RTD &amp; SNACKS</v>
      </c>
      <c r="C28" s="155">
        <f>IFERROR(VLOOKUP(A28,'cijena po artiklu'!A:E,5,FALSE()),0)</f>
        <v>2.39</v>
      </c>
      <c r="D28" s="156">
        <f>'Demand Planning'!AB117*$C28</f>
        <v>5346.43</v>
      </c>
      <c r="E28" s="156">
        <f>'Demand Planning'!AC117*$C28</f>
        <v>5492.22</v>
      </c>
      <c r="F28" s="156">
        <f>'Demand Planning'!AD117*$C28</f>
        <v>5991.7300000000005</v>
      </c>
      <c r="G28" s="156">
        <f>'Demand Planning'!AE117*$C28</f>
        <v>6137.52</v>
      </c>
      <c r="H28" s="156">
        <f>'Demand Planning'!AF117*$C28</f>
        <v>15255.37</v>
      </c>
      <c r="I28" s="156">
        <f>'Demand Planning'!AG117*$C28</f>
        <v>9041.3700000000008</v>
      </c>
      <c r="J28" s="156">
        <f>'Demand Planning'!AH117*$C28</f>
        <v>6328.72</v>
      </c>
      <c r="K28" s="156">
        <f>'Demand Planning'!AI117*$C28</f>
        <v>6713.51</v>
      </c>
      <c r="L28" s="156">
        <f>'Demand Planning'!AJ117*$C28</f>
        <v>6799.55</v>
      </c>
      <c r="M28" s="156">
        <f>'Demand Planning'!AK117*$C28</f>
        <v>6947.7300000000005</v>
      </c>
      <c r="N28" s="156">
        <f>'Demand Planning'!AL117*$C28</f>
        <v>7079.18</v>
      </c>
      <c r="O28" s="156">
        <f>'Demand Planning'!AM117*$C28</f>
        <v>7007.4800000000005</v>
      </c>
      <c r="P28" s="156">
        <f>'Demand Planning'!AN117*$C28</f>
        <v>6744.58</v>
      </c>
    </row>
    <row r="29" spans="1:16" ht="14.25" customHeight="1" outlineLevel="1" x14ac:dyDescent="0.25">
      <c r="A29" s="154" t="str">
        <f>'Demand Planning'!A118</f>
        <v>POL12876</v>
      </c>
      <c r="B29" s="157" t="str">
        <f>'Demand Planning'!C118</f>
        <v>RTD &amp; SNACKS</v>
      </c>
      <c r="C29" s="155">
        <f>IFERROR(VLOOKUP(A29,'cijena po artiklu'!A:E,5,FALSE()),0)</f>
        <v>2</v>
      </c>
      <c r="D29" s="156">
        <f>'Demand Planning'!AB127*$C29</f>
        <v>3880</v>
      </c>
      <c r="E29" s="156">
        <f>'Demand Planning'!AC127*$C29</f>
        <v>3880</v>
      </c>
      <c r="F29" s="156">
        <f>'Demand Planning'!AD127*$C29</f>
        <v>3880</v>
      </c>
      <c r="G29" s="156">
        <f>'Demand Planning'!AE127*$C29</f>
        <v>3880</v>
      </c>
      <c r="H29" s="156">
        <f>'Demand Planning'!AF127*$C29</f>
        <v>3880</v>
      </c>
      <c r="I29" s="156">
        <f>'Demand Planning'!AG127*$C29</f>
        <v>3880</v>
      </c>
      <c r="J29" s="156">
        <f>'Demand Planning'!AH127*$C29</f>
        <v>3880</v>
      </c>
      <c r="K29" s="156">
        <f>'Demand Planning'!AI127*$C29</f>
        <v>3880</v>
      </c>
      <c r="L29" s="156">
        <f>'Demand Planning'!AJ127*$C29</f>
        <v>11492</v>
      </c>
      <c r="M29" s="156">
        <f>'Demand Planning'!AK127*$C29</f>
        <v>3880</v>
      </c>
      <c r="N29" s="156">
        <f>'Demand Planning'!AL127*$C29</f>
        <v>3880</v>
      </c>
      <c r="O29" s="156">
        <f>'Demand Planning'!AM127*$C29</f>
        <v>3880</v>
      </c>
      <c r="P29" s="156">
        <f>'Demand Planning'!AN127*$C29</f>
        <v>3880</v>
      </c>
    </row>
    <row r="30" spans="1:16" ht="14.25" customHeight="1" outlineLevel="1" x14ac:dyDescent="0.25">
      <c r="A30" s="154" t="str">
        <f>'Demand Planning'!A128</f>
        <v>POL04469</v>
      </c>
      <c r="B30" s="157" t="str">
        <f>'Demand Planning'!C128</f>
        <v>RTD &amp; SNACKS</v>
      </c>
      <c r="C30" s="155">
        <f>IFERROR(VLOOKUP(A30,'cijena po artiklu'!A:E,5,FALSE()),0)</f>
        <v>2.39</v>
      </c>
      <c r="D30" s="156">
        <f>'Demand Planning'!AB137*$C30</f>
        <v>7612.1500000000005</v>
      </c>
      <c r="E30" s="156">
        <f>'Demand Planning'!AC137*$C30</f>
        <v>7064.84</v>
      </c>
      <c r="F30" s="156">
        <f>'Demand Planning'!AD137*$C30</f>
        <v>7449.63</v>
      </c>
      <c r="G30" s="156">
        <f>'Demand Planning'!AE137*$C30</f>
        <v>19019.620000000003</v>
      </c>
      <c r="H30" s="156">
        <f>'Demand Planning'!AF137*$C30</f>
        <v>13486.77</v>
      </c>
      <c r="I30" s="156">
        <f>'Demand Planning'!AG137*$C30</f>
        <v>9005.52</v>
      </c>
      <c r="J30" s="156">
        <f>'Demand Planning'!AH137*$C30</f>
        <v>7463.97</v>
      </c>
      <c r="K30" s="156">
        <f>'Demand Planning'!AI137*$C30</f>
        <v>7681.46</v>
      </c>
      <c r="L30" s="156">
        <f>'Demand Planning'!AJ137*$C30</f>
        <v>6813.89</v>
      </c>
      <c r="M30" s="156">
        <f>'Demand Planning'!AK137*$C30</f>
        <v>6933.39</v>
      </c>
      <c r="N30" s="156">
        <f>'Demand Planning'!AL137*$C30</f>
        <v>7461.5800000000008</v>
      </c>
      <c r="O30" s="156">
        <f>'Demand Planning'!AM137*$C30</f>
        <v>6902.3200000000006</v>
      </c>
      <c r="P30" s="156">
        <f>'Demand Planning'!AN137*$C30</f>
        <v>7055.2800000000007</v>
      </c>
    </row>
    <row r="31" spans="1:16" ht="14.25" customHeight="1" outlineLevel="1" x14ac:dyDescent="0.25">
      <c r="A31" s="154" t="str">
        <f>'Demand Planning'!A138</f>
        <v>POL12837</v>
      </c>
      <c r="B31" s="157" t="str">
        <f>'Demand Planning'!C138</f>
        <v>SPORTSKA PREHRANA</v>
      </c>
      <c r="C31" s="155">
        <f>IFERROR(VLOOKUP(A31,'cijena po artiklu'!A:E,5,FALSE()),0)</f>
        <v>27.99</v>
      </c>
      <c r="D31" s="156">
        <f>'Demand Planning'!AB147*$C31</f>
        <v>1847.34</v>
      </c>
      <c r="E31" s="156">
        <f>'Demand Planning'!AC147*$C31</f>
        <v>1847.34</v>
      </c>
      <c r="F31" s="156">
        <f>'Demand Planning'!AD147*$C31</f>
        <v>1847.34</v>
      </c>
      <c r="G31" s="156">
        <f>'Demand Planning'!AE147*$C31</f>
        <v>1847.34</v>
      </c>
      <c r="H31" s="156">
        <f>'Demand Planning'!AF147*$C31</f>
        <v>3246.8399999999997</v>
      </c>
      <c r="I31" s="156">
        <f>'Demand Planning'!AG147*$C31</f>
        <v>2127.2399999999998</v>
      </c>
      <c r="J31" s="156">
        <f>'Demand Planning'!AH147*$C31</f>
        <v>1847.34</v>
      </c>
      <c r="K31" s="156">
        <f>'Demand Planning'!AI147*$C31</f>
        <v>1847.34</v>
      </c>
      <c r="L31" s="156">
        <f>'Demand Planning'!AJ147*$C31</f>
        <v>1847.34</v>
      </c>
      <c r="M31" s="156">
        <f>'Demand Planning'!AK147*$C31</f>
        <v>1847.34</v>
      </c>
      <c r="N31" s="156">
        <f>'Demand Planning'!AL147*$C31</f>
        <v>1847.34</v>
      </c>
      <c r="O31" s="156">
        <f>'Demand Planning'!AM147*$C31</f>
        <v>1847.34</v>
      </c>
      <c r="P31" s="156">
        <f>'Demand Planning'!AN147*$C31</f>
        <v>1847.34</v>
      </c>
    </row>
    <row r="32" spans="1:16" ht="14.25" customHeight="1" outlineLevel="1" x14ac:dyDescent="0.25">
      <c r="A32" s="154" t="str">
        <f>'Demand Planning'!A148</f>
        <v>POL09746</v>
      </c>
      <c r="B32" s="157" t="str">
        <f>'Demand Planning'!C148</f>
        <v>PROTEINI</v>
      </c>
      <c r="C32" s="155">
        <f>IFERROR(VLOOKUP(A32,'cijena po artiklu'!A:E,5,FALSE()),0)</f>
        <v>59.99</v>
      </c>
      <c r="D32" s="156">
        <f>'Demand Planning'!AB157*$C32</f>
        <v>8878.52</v>
      </c>
      <c r="E32" s="156">
        <f>'Demand Planning'!AC157*$C32</f>
        <v>8878.52</v>
      </c>
      <c r="F32" s="156">
        <f>'Demand Planning'!AD157*$C32</f>
        <v>8878.52</v>
      </c>
      <c r="G32" s="156">
        <f>'Demand Planning'!AE157*$C32</f>
        <v>8878.52</v>
      </c>
      <c r="H32" s="156">
        <f>'Demand Planning'!AF157*$C32</f>
        <v>8878.52</v>
      </c>
      <c r="I32" s="156">
        <f>'Demand Planning'!AG157*$C32</f>
        <v>8878.52</v>
      </c>
      <c r="J32" s="156">
        <f>'Demand Planning'!AH157*$C32</f>
        <v>8878.52</v>
      </c>
      <c r="K32" s="156">
        <f>'Demand Planning'!AI157*$C32</f>
        <v>8878.52</v>
      </c>
      <c r="L32" s="156">
        <f>'Demand Planning'!AJ157*$C32</f>
        <v>8878.52</v>
      </c>
      <c r="M32" s="156">
        <f>'Demand Planning'!AK157*$C32</f>
        <v>8878.52</v>
      </c>
      <c r="N32" s="156">
        <f>'Demand Planning'!AL157*$C32</f>
        <v>8878.52</v>
      </c>
      <c r="O32" s="156">
        <f>'Demand Planning'!AM157*$C32</f>
        <v>8878.52</v>
      </c>
      <c r="P32" s="156">
        <f>'Demand Planning'!AN157*$C32</f>
        <v>8878.52</v>
      </c>
    </row>
    <row r="33" spans="1:16" ht="14.25" customHeight="1" outlineLevel="1" x14ac:dyDescent="0.25">
      <c r="A33" s="154" t="str">
        <f>'Demand Planning'!A158</f>
        <v>POL12836</v>
      </c>
      <c r="B33" s="157" t="str">
        <f>'Demand Planning'!C158</f>
        <v>SPORTSKA PREHRANA</v>
      </c>
      <c r="C33" s="155">
        <f>IFERROR(VLOOKUP(A33,'cijena po artiklu'!A:E,5,FALSE()),0)</f>
        <v>27.99</v>
      </c>
      <c r="D33" s="156">
        <f>'Demand Planning'!AB167*$C33</f>
        <v>1259.55</v>
      </c>
      <c r="E33" s="156">
        <f>'Demand Planning'!AC167*$C33</f>
        <v>1287.54</v>
      </c>
      <c r="F33" s="156">
        <f>'Demand Planning'!AD167*$C33</f>
        <v>1147.5899999999999</v>
      </c>
      <c r="G33" s="156">
        <f>'Demand Planning'!AE167*$C33</f>
        <v>1287.54</v>
      </c>
      <c r="H33" s="156">
        <f>'Demand Planning'!AF167*$C33</f>
        <v>4898.25</v>
      </c>
      <c r="I33" s="156">
        <f>'Demand Planning'!AG167*$C33</f>
        <v>2463.12</v>
      </c>
      <c r="J33" s="156">
        <f>'Demand Planning'!AH167*$C33</f>
        <v>1203.57</v>
      </c>
      <c r="K33" s="156">
        <f>'Demand Planning'!AI167*$C33</f>
        <v>1175.58</v>
      </c>
      <c r="L33" s="156">
        <f>'Demand Planning'!AJ167*$C33</f>
        <v>1483.47</v>
      </c>
      <c r="M33" s="156">
        <f>'Demand Planning'!AK167*$C33</f>
        <v>1511.4599999999998</v>
      </c>
      <c r="N33" s="156">
        <f>'Demand Planning'!AL167*$C33</f>
        <v>1511.4599999999998</v>
      </c>
      <c r="O33" s="156">
        <f>'Demand Planning'!AM167*$C33</f>
        <v>1427.49</v>
      </c>
      <c r="P33" s="156">
        <f>'Demand Planning'!AN167*$C33</f>
        <v>1483.47</v>
      </c>
    </row>
    <row r="34" spans="1:16" ht="14.25" customHeight="1" outlineLevel="1" x14ac:dyDescent="0.25">
      <c r="A34" s="154" t="str">
        <f>'Demand Planning'!A168</f>
        <v>POL09852</v>
      </c>
      <c r="B34" s="157" t="str">
        <f>'Demand Planning'!C168</f>
        <v>BIO I SUPERFOODS</v>
      </c>
      <c r="C34" s="155">
        <f>IFERROR(VLOOKUP(A34,'cijena po artiklu'!A:E,5,FALSE()),0)</f>
        <v>14.39</v>
      </c>
      <c r="D34" s="156">
        <f>'Demand Planning'!AB177*$C34</f>
        <v>4129.93</v>
      </c>
      <c r="E34" s="156">
        <f>'Demand Planning'!AC177*$C34</f>
        <v>3611.8900000000003</v>
      </c>
      <c r="F34" s="156">
        <f>'Demand Planning'!AD177*$C34</f>
        <v>3885.3</v>
      </c>
      <c r="G34" s="156">
        <f>'Demand Planning'!AE177*$C34</f>
        <v>3928.4700000000003</v>
      </c>
      <c r="H34" s="156">
        <f>'Demand Planning'!AF177*$C34</f>
        <v>3957.25</v>
      </c>
      <c r="I34" s="156">
        <f>'Demand Planning'!AG177*$C34</f>
        <v>3957.25</v>
      </c>
      <c r="J34" s="156">
        <f>'Demand Planning'!AH177*$C34</f>
        <v>3870.9100000000003</v>
      </c>
      <c r="K34" s="156">
        <f>'Demand Planning'!AI177*$C34</f>
        <v>3870.9100000000003</v>
      </c>
      <c r="L34" s="156">
        <f>'Demand Planning'!AJ177*$C34</f>
        <v>3885.3</v>
      </c>
      <c r="M34" s="156">
        <f>'Demand Planning'!AK177*$C34</f>
        <v>3870.9100000000003</v>
      </c>
      <c r="N34" s="156">
        <f>'Demand Planning'!AL177*$C34</f>
        <v>4432.12</v>
      </c>
      <c r="O34" s="156">
        <f>'Demand Planning'!AM177*$C34</f>
        <v>3352.8700000000003</v>
      </c>
      <c r="P34" s="156">
        <f>'Demand Planning'!AN177*$C34</f>
        <v>3338.48</v>
      </c>
    </row>
    <row r="35" spans="1:16" ht="14.25" customHeight="1" outlineLevel="1" x14ac:dyDescent="0.25">
      <c r="A35" s="154" t="str">
        <f>'Demand Planning'!A178</f>
        <v>POL09875</v>
      </c>
      <c r="B35" s="157" t="str">
        <f>'Demand Planning'!C178</f>
        <v>SPORTSKA PREHRANA</v>
      </c>
      <c r="C35" s="155">
        <f>IFERROR(VLOOKUP(A35,'cijena po artiklu'!A:E,5,FALSE()),0)</f>
        <v>15.99</v>
      </c>
      <c r="D35" s="156">
        <f>'Demand Planning'!AB187*$C35</f>
        <v>2798.25</v>
      </c>
      <c r="E35" s="156">
        <f>'Demand Planning'!AC187*$C35</f>
        <v>2782.26</v>
      </c>
      <c r="F35" s="156">
        <f>'Demand Planning'!AD187*$C35</f>
        <v>2766.27</v>
      </c>
      <c r="G35" s="156">
        <f>'Demand Planning'!AE187*$C35</f>
        <v>2750.28</v>
      </c>
      <c r="H35" s="156">
        <f>'Demand Planning'!AF187*$C35</f>
        <v>2750.28</v>
      </c>
      <c r="I35" s="156">
        <f>'Demand Planning'!AG187*$C35</f>
        <v>2734.29</v>
      </c>
      <c r="J35" s="156">
        <f>'Demand Planning'!AH187*$C35</f>
        <v>2734.29</v>
      </c>
      <c r="K35" s="156">
        <f>'Demand Planning'!AI187*$C35</f>
        <v>2734.29</v>
      </c>
      <c r="L35" s="156">
        <f>'Demand Planning'!AJ187*$C35</f>
        <v>2718.3</v>
      </c>
      <c r="M35" s="156">
        <f>'Demand Planning'!AK187*$C35</f>
        <v>2718.3</v>
      </c>
      <c r="N35" s="156">
        <f>'Demand Planning'!AL187*$C35</f>
        <v>2718.3</v>
      </c>
      <c r="O35" s="156">
        <f>'Demand Planning'!AM187*$C35</f>
        <v>2718.3</v>
      </c>
      <c r="P35" s="156">
        <f>'Demand Planning'!AN187*$C35</f>
        <v>2702.31</v>
      </c>
    </row>
    <row r="36" spans="1:16" ht="14.25" customHeight="1" outlineLevel="1" x14ac:dyDescent="0.25">
      <c r="A36" s="154" t="str">
        <f>'Demand Planning'!A188</f>
        <v>POL09747</v>
      </c>
      <c r="B36" s="157" t="str">
        <f>'Demand Planning'!C188</f>
        <v>PROTEINI</v>
      </c>
      <c r="C36" s="155">
        <f>IFERROR(VLOOKUP(A36,'cijena po artiklu'!A:E,5,FALSE()),0)</f>
        <v>59.99</v>
      </c>
      <c r="D36" s="156">
        <f>'Demand Planning'!AB197*$C36</f>
        <v>9898.35</v>
      </c>
      <c r="E36" s="156">
        <f>'Demand Planning'!AC197*$C36</f>
        <v>9898.35</v>
      </c>
      <c r="F36" s="156">
        <f>'Demand Planning'!AD197*$C36</f>
        <v>9898.35</v>
      </c>
      <c r="G36" s="156">
        <f>'Demand Planning'!AE197*$C36</f>
        <v>9898.35</v>
      </c>
      <c r="H36" s="156">
        <f>'Demand Planning'!AF197*$C36</f>
        <v>9898.35</v>
      </c>
      <c r="I36" s="156">
        <f>'Demand Planning'!AG197*$C36</f>
        <v>9898.35</v>
      </c>
      <c r="J36" s="156">
        <f>'Demand Planning'!AH197*$C36</f>
        <v>9898.35</v>
      </c>
      <c r="K36" s="156">
        <f>'Demand Planning'!AI197*$C36</f>
        <v>9898.35</v>
      </c>
      <c r="L36" s="156">
        <f>'Demand Planning'!AJ197*$C36</f>
        <v>9898.35</v>
      </c>
      <c r="M36" s="156">
        <f>'Demand Planning'!AK197*$C36</f>
        <v>9898.35</v>
      </c>
      <c r="N36" s="156">
        <f>'Demand Planning'!AL197*$C36</f>
        <v>9898.35</v>
      </c>
      <c r="O36" s="156">
        <f>'Demand Planning'!AM197*$C36</f>
        <v>9898.35</v>
      </c>
      <c r="P36" s="156">
        <f>'Demand Planning'!AN197*$C36</f>
        <v>9898.35</v>
      </c>
    </row>
    <row r="37" spans="1:16" ht="14.25" customHeight="1" outlineLevel="1" x14ac:dyDescent="0.25">
      <c r="A37" s="154" t="str">
        <f>'Demand Planning'!A198</f>
        <v>POL04291</v>
      </c>
      <c r="B37" s="157" t="str">
        <f>'Demand Planning'!C198</f>
        <v>RTD &amp; SNACKS</v>
      </c>
      <c r="C37" s="155">
        <f>IFERROR(VLOOKUP(A37,'cijena po artiklu'!A:E,5,FALSE()),0)</f>
        <v>2.39</v>
      </c>
      <c r="D37" s="156">
        <f>'Demand Planning'!AB207*$C37</f>
        <v>5819.6500000000005</v>
      </c>
      <c r="E37" s="156">
        <f>'Demand Planning'!AC207*$C37</f>
        <v>5817.26</v>
      </c>
      <c r="F37" s="156">
        <f>'Demand Planning'!AD207*$C37</f>
        <v>5833.9900000000007</v>
      </c>
      <c r="G37" s="156">
        <f>'Demand Planning'!AE207*$C37</f>
        <v>6175.76</v>
      </c>
      <c r="H37" s="156">
        <f>'Demand Planning'!AF207*$C37</f>
        <v>6837.79</v>
      </c>
      <c r="I37" s="156">
        <f>'Demand Planning'!AG207*$C37</f>
        <v>6837.79</v>
      </c>
      <c r="J37" s="156">
        <f>'Demand Planning'!AH207*$C37</f>
        <v>6837.79</v>
      </c>
      <c r="K37" s="156">
        <f>'Demand Planning'!AI207*$C37</f>
        <v>6773.26</v>
      </c>
      <c r="L37" s="156">
        <f>'Demand Planning'!AJ207*$C37</f>
        <v>6426.71</v>
      </c>
      <c r="M37" s="156">
        <f>'Demand Planning'!AK207*$C37</f>
        <v>6519.92</v>
      </c>
      <c r="N37" s="156">
        <f>'Demand Planning'!AL207*$C37</f>
        <v>6990.75</v>
      </c>
      <c r="O37" s="156">
        <f>'Demand Planning'!AM207*$C37</f>
        <v>6708.7300000000005</v>
      </c>
      <c r="P37" s="156">
        <f>'Demand Planning'!AN207*$C37</f>
        <v>6646.59</v>
      </c>
    </row>
    <row r="38" spans="1:16" ht="14.25" customHeight="1" outlineLevel="1" x14ac:dyDescent="0.25">
      <c r="A38" s="154" t="str">
        <f>'Demand Planning'!A208</f>
        <v>POL09858</v>
      </c>
      <c r="B38" s="157" t="str">
        <f>'Demand Planning'!C208</f>
        <v>SPORTSKA PREHRANA</v>
      </c>
      <c r="C38" s="155">
        <f>IFERROR(VLOOKUP(A38,'cijena po artiklu'!A:E,5,FALSE()),0)</f>
        <v>31.99</v>
      </c>
      <c r="D38" s="156">
        <f>'Demand Planning'!AB217*$C38</f>
        <v>3422.93</v>
      </c>
      <c r="E38" s="156">
        <f>'Demand Planning'!AC217*$C38</f>
        <v>3422.93</v>
      </c>
      <c r="F38" s="156">
        <f>'Demand Planning'!AD217*$C38</f>
        <v>3422.93</v>
      </c>
      <c r="G38" s="156">
        <f>'Demand Planning'!AE217*$C38</f>
        <v>3422.93</v>
      </c>
      <c r="H38" s="156">
        <f>'Demand Planning'!AF217*$C38</f>
        <v>3422.93</v>
      </c>
      <c r="I38" s="156">
        <f>'Demand Planning'!AG217*$C38</f>
        <v>3422.93</v>
      </c>
      <c r="J38" s="156">
        <f>'Demand Planning'!AH217*$C38</f>
        <v>3422.93</v>
      </c>
      <c r="K38" s="156">
        <f>'Demand Planning'!AI217*$C38</f>
        <v>3422.93</v>
      </c>
      <c r="L38" s="156">
        <f>'Demand Planning'!AJ217*$C38</f>
        <v>3422.93</v>
      </c>
      <c r="M38" s="156">
        <f>'Demand Planning'!AK217*$C38</f>
        <v>3422.93</v>
      </c>
      <c r="N38" s="156">
        <f>'Demand Planning'!AL217*$C38</f>
        <v>3422.93</v>
      </c>
      <c r="O38" s="156">
        <f>'Demand Planning'!AM217*$C38</f>
        <v>3422.93</v>
      </c>
      <c r="P38" s="156">
        <f>'Demand Planning'!AN217*$C38</f>
        <v>3422.93</v>
      </c>
    </row>
    <row r="39" spans="1:16" ht="14.25" customHeight="1" outlineLevel="1" x14ac:dyDescent="0.25">
      <c r="A39" s="154" t="str">
        <f>'Demand Planning'!A218</f>
        <v>POL12877</v>
      </c>
      <c r="B39" s="157" t="str">
        <f>'Demand Planning'!C218</f>
        <v>RTD &amp; SNACKS</v>
      </c>
      <c r="C39" s="155">
        <f>IFERROR(VLOOKUP(A39,'cijena po artiklu'!A:E,5,FALSE()),0)</f>
        <v>2</v>
      </c>
      <c r="D39" s="156">
        <f>'Demand Planning'!AB227*$C39</f>
        <v>3590</v>
      </c>
      <c r="E39" s="156">
        <f>'Demand Planning'!AC227*$C39</f>
        <v>3590</v>
      </c>
      <c r="F39" s="156">
        <f>'Demand Planning'!AD227*$C39</f>
        <v>3590</v>
      </c>
      <c r="G39" s="156">
        <f>'Demand Planning'!AE227*$C39</f>
        <v>3590</v>
      </c>
      <c r="H39" s="156">
        <f>'Demand Planning'!AF227*$C39</f>
        <v>3590</v>
      </c>
      <c r="I39" s="156">
        <f>'Demand Planning'!AG227*$C39</f>
        <v>3590</v>
      </c>
      <c r="J39" s="156">
        <f>'Demand Planning'!AH227*$C39</f>
        <v>3590</v>
      </c>
      <c r="K39" s="156">
        <f>'Demand Planning'!AI227*$C39</f>
        <v>3590</v>
      </c>
      <c r="L39" s="156">
        <f>'Demand Planning'!AJ227*$C39</f>
        <v>7232</v>
      </c>
      <c r="M39" s="156">
        <f>'Demand Planning'!AK227*$C39</f>
        <v>3590</v>
      </c>
      <c r="N39" s="156">
        <f>'Demand Planning'!AL227*$C39</f>
        <v>3590</v>
      </c>
      <c r="O39" s="156">
        <f>'Demand Planning'!AM227*$C39</f>
        <v>3590</v>
      </c>
      <c r="P39" s="156">
        <f>'Demand Planning'!AN227*$C39</f>
        <v>3590</v>
      </c>
    </row>
    <row r="40" spans="1:16" ht="14.25" customHeight="1" outlineLevel="1" x14ac:dyDescent="0.25">
      <c r="A40" s="154" t="str">
        <f>'Demand Planning'!A228</f>
        <v>POL12835</v>
      </c>
      <c r="B40" s="157" t="str">
        <f>'Demand Planning'!C228</f>
        <v>SPORTSKA PREHRANA</v>
      </c>
      <c r="C40" s="155">
        <f>IFERROR(VLOOKUP(A40,'cijena po artiklu'!A:E,5,FALSE()),0)</f>
        <v>11.99</v>
      </c>
      <c r="D40" s="156">
        <f>'Demand Planning'!AB237*$C40</f>
        <v>5839.13</v>
      </c>
      <c r="E40" s="156">
        <f>'Demand Planning'!AC237*$C40</f>
        <v>5971.02</v>
      </c>
      <c r="F40" s="156">
        <f>'Demand Planning'!AD237*$C40</f>
        <v>6090.92</v>
      </c>
      <c r="G40" s="156">
        <f>'Demand Planning'!AE237*$C40</f>
        <v>6186.84</v>
      </c>
      <c r="H40" s="156">
        <f>'Demand Planning'!AF237*$C40</f>
        <v>6654.45</v>
      </c>
      <c r="I40" s="156">
        <f>'Demand Planning'!AG237*$C40</f>
        <v>5995</v>
      </c>
      <c r="J40" s="156">
        <f>'Demand Planning'!AH237*$C40</f>
        <v>6402.66</v>
      </c>
      <c r="K40" s="156">
        <f>'Demand Planning'!AI237*$C40</f>
        <v>6450.62</v>
      </c>
      <c r="L40" s="156">
        <f>'Demand Planning'!AJ237*$C40</f>
        <v>6498.58</v>
      </c>
      <c r="M40" s="156">
        <f>'Demand Planning'!AK237*$C40</f>
        <v>6534.55</v>
      </c>
      <c r="N40" s="156">
        <f>'Demand Planning'!AL237*$C40</f>
        <v>6570.52</v>
      </c>
      <c r="O40" s="156">
        <f>'Demand Planning'!AM237*$C40</f>
        <v>6594.5</v>
      </c>
      <c r="P40" s="156">
        <f>'Demand Planning'!AN237*$C40</f>
        <v>6618.4800000000005</v>
      </c>
    </row>
    <row r="41" spans="1:16" ht="14.25" customHeight="1" outlineLevel="1" x14ac:dyDescent="0.25">
      <c r="A41" s="154" t="str">
        <f>'Demand Planning'!A238</f>
        <v>ON00555</v>
      </c>
      <c r="B41" s="157" t="str">
        <f>'Demand Planning'!C238</f>
        <v>SPORTSKA PREHRANA</v>
      </c>
      <c r="C41" s="155">
        <f>IFERROR(VLOOKUP(A41,'cijena po artiklu'!A:E,5,FALSE()),0)</f>
        <v>15.99</v>
      </c>
      <c r="D41" s="156">
        <f>'Demand Planning'!AB247*$C41</f>
        <v>1742.91</v>
      </c>
      <c r="E41" s="156">
        <f>'Demand Planning'!AC247*$C41</f>
        <v>1742.91</v>
      </c>
      <c r="F41" s="156">
        <f>'Demand Planning'!AD247*$C41</f>
        <v>1742.91</v>
      </c>
      <c r="G41" s="156">
        <f>'Demand Planning'!AE247*$C41</f>
        <v>1742.91</v>
      </c>
      <c r="H41" s="156">
        <f>'Demand Planning'!AF247*$C41</f>
        <v>1742.91</v>
      </c>
      <c r="I41" s="156">
        <f>'Demand Planning'!AG247*$C41</f>
        <v>1742.91</v>
      </c>
      <c r="J41" s="156">
        <f>'Demand Planning'!AH247*$C41</f>
        <v>1742.91</v>
      </c>
      <c r="K41" s="156">
        <f>'Demand Planning'!AI247*$C41</f>
        <v>1742.91</v>
      </c>
      <c r="L41" s="156">
        <f>'Demand Planning'!AJ247*$C41</f>
        <v>1742.91</v>
      </c>
      <c r="M41" s="156">
        <f>'Demand Planning'!AK247*$C41</f>
        <v>1742.91</v>
      </c>
      <c r="N41" s="156">
        <f>'Demand Planning'!AL247*$C41</f>
        <v>1742.91</v>
      </c>
      <c r="O41" s="156">
        <f>'Demand Planning'!AM247*$C41</f>
        <v>1742.91</v>
      </c>
      <c r="P41" s="156">
        <f>'Demand Planning'!AN247*$C41</f>
        <v>1742.91</v>
      </c>
    </row>
    <row r="42" spans="1:16" ht="14.25" customHeight="1" outlineLevel="1" x14ac:dyDescent="0.25">
      <c r="A42" s="154" t="str">
        <f>'Demand Planning'!A248</f>
        <v>POL04468</v>
      </c>
      <c r="B42" s="157" t="str">
        <f>'Demand Planning'!C248</f>
        <v>RTD &amp; SNACKS</v>
      </c>
      <c r="C42" s="155">
        <f>IFERROR(VLOOKUP(A42,'cijena po artiklu'!A:E,5,FALSE()),0)</f>
        <v>2.39</v>
      </c>
      <c r="D42" s="156">
        <f>'Demand Planning'!AB257*$C42</f>
        <v>5102.6500000000005</v>
      </c>
      <c r="E42" s="156">
        <f>'Demand Planning'!AC257*$C42</f>
        <v>5700.1500000000005</v>
      </c>
      <c r="F42" s="156">
        <f>'Demand Planning'!AD257*$C42</f>
        <v>5700.1500000000005</v>
      </c>
      <c r="G42" s="156">
        <f>'Demand Planning'!AE257*$C42</f>
        <v>21464.59</v>
      </c>
      <c r="H42" s="156">
        <f>'Demand Planning'!AF257*$C42</f>
        <v>15269.710000000001</v>
      </c>
      <c r="I42" s="156">
        <f>'Demand Planning'!AG257*$C42</f>
        <v>5681.0300000000007</v>
      </c>
      <c r="J42" s="156">
        <f>'Demand Planning'!AH257*$C42</f>
        <v>3412.92</v>
      </c>
      <c r="K42" s="156">
        <f>'Demand Planning'!AI257*$C42</f>
        <v>3412.92</v>
      </c>
      <c r="L42" s="156">
        <f>'Demand Planning'!AJ257*$C42</f>
        <v>3644.75</v>
      </c>
      <c r="M42" s="156">
        <f>'Demand Planning'!AK257*$C42</f>
        <v>3644.75</v>
      </c>
      <c r="N42" s="156">
        <f>'Demand Planning'!AL257*$C42</f>
        <v>3644.75</v>
      </c>
      <c r="O42" s="156">
        <f>'Demand Planning'!AM257*$C42</f>
        <v>3644.75</v>
      </c>
      <c r="P42" s="156">
        <f>'Demand Planning'!AN257*$C42</f>
        <v>3644.75</v>
      </c>
    </row>
    <row r="43" spans="1:16" ht="14.25" customHeight="1" outlineLevel="1" x14ac:dyDescent="0.25">
      <c r="A43" s="154" t="str">
        <f>'Demand Planning'!A258</f>
        <v>POL12793</v>
      </c>
      <c r="B43" s="157" t="str">
        <f>'Demand Planning'!C258</f>
        <v>SPORTSKA PREHRANA</v>
      </c>
      <c r="C43" s="155">
        <f>IFERROR(VLOOKUP(A43,'cijena po artiklu'!A:E,5,FALSE()),0)</f>
        <v>15.99</v>
      </c>
      <c r="D43" s="156">
        <f>'Demand Planning'!AB267*$C43</f>
        <v>1375.14</v>
      </c>
      <c r="E43" s="156">
        <f>'Demand Planning'!AC267*$C43</f>
        <v>1375.14</v>
      </c>
      <c r="F43" s="156">
        <f>'Demand Planning'!AD267*$C43</f>
        <v>1375.14</v>
      </c>
      <c r="G43" s="156">
        <f>'Demand Planning'!AE267*$C43</f>
        <v>1375.14</v>
      </c>
      <c r="H43" s="156">
        <f>'Demand Planning'!AF267*$C43</f>
        <v>1375.14</v>
      </c>
      <c r="I43" s="156">
        <f>'Demand Planning'!AG267*$C43</f>
        <v>5068.83</v>
      </c>
      <c r="J43" s="156">
        <f>'Demand Planning'!AH267*$C43</f>
        <v>5068.83</v>
      </c>
      <c r="K43" s="156">
        <f>'Demand Planning'!AI267*$C43</f>
        <v>5068.83</v>
      </c>
      <c r="L43" s="156">
        <f>'Demand Planning'!AJ267*$C43</f>
        <v>5068.83</v>
      </c>
      <c r="M43" s="156">
        <f>'Demand Planning'!AK267*$C43</f>
        <v>1375.14</v>
      </c>
      <c r="N43" s="156">
        <f>'Demand Planning'!AL267*$C43</f>
        <v>1375.14</v>
      </c>
      <c r="O43" s="156">
        <f>'Demand Planning'!AM267*$C43</f>
        <v>1375.14</v>
      </c>
      <c r="P43" s="156">
        <f>'Demand Planning'!AN267*$C43</f>
        <v>1375.14</v>
      </c>
    </row>
    <row r="44" spans="1:16" ht="14.25" customHeight="1" outlineLevel="1" x14ac:dyDescent="0.25">
      <c r="A44" s="154" t="str">
        <f>'Demand Planning'!A268</f>
        <v>POL12838</v>
      </c>
      <c r="B44" s="157" t="str">
        <f>'Demand Planning'!C268</f>
        <v>SPORTSKA PREHRANA</v>
      </c>
      <c r="C44" s="155">
        <f>IFERROR(VLOOKUP(A44,'cijena po artiklu'!A:E,5,FALSE()),0)</f>
        <v>31.99</v>
      </c>
      <c r="D44" s="156">
        <f>'Demand Planning'!AB277*$C44</f>
        <v>2783.1299999999997</v>
      </c>
      <c r="E44" s="156">
        <f>'Demand Planning'!AC277*$C44</f>
        <v>2783.1299999999997</v>
      </c>
      <c r="F44" s="156">
        <f>'Demand Planning'!AD277*$C44</f>
        <v>2783.1299999999997</v>
      </c>
      <c r="G44" s="156">
        <f>'Demand Planning'!AE277*$C44</f>
        <v>2783.1299999999997</v>
      </c>
      <c r="H44" s="156">
        <f>'Demand Planning'!AF277*$C44</f>
        <v>2783.1299999999997</v>
      </c>
      <c r="I44" s="156">
        <f>'Demand Planning'!AG277*$C44</f>
        <v>7613.62</v>
      </c>
      <c r="J44" s="156">
        <f>'Demand Planning'!AH277*$C44</f>
        <v>7613.62</v>
      </c>
      <c r="K44" s="156">
        <f>'Demand Planning'!AI277*$C44</f>
        <v>7613.62</v>
      </c>
      <c r="L44" s="156">
        <f>'Demand Planning'!AJ277*$C44</f>
        <v>7613.62</v>
      </c>
      <c r="M44" s="156">
        <f>'Demand Planning'!AK277*$C44</f>
        <v>2783.1299999999997</v>
      </c>
      <c r="N44" s="156">
        <f>'Demand Planning'!AL277*$C44</f>
        <v>2783.1299999999997</v>
      </c>
      <c r="O44" s="156">
        <f>'Demand Planning'!AM277*$C44</f>
        <v>3007.06</v>
      </c>
      <c r="P44" s="156">
        <f>'Demand Planning'!AN277*$C44</f>
        <v>3007.06</v>
      </c>
    </row>
    <row r="45" spans="1:16" ht="14.25" customHeight="1" outlineLevel="1" x14ac:dyDescent="0.25">
      <c r="A45" s="154" t="str">
        <f>'Demand Planning'!A278</f>
        <v>POL12757</v>
      </c>
      <c r="B45" s="157" t="str">
        <f>'Demand Planning'!C278</f>
        <v>SPORTSKA PREHRANA</v>
      </c>
      <c r="C45" s="155">
        <f>IFERROR(VLOOKUP(A45,'cijena po artiklu'!A:E,5,FALSE()),0)</f>
        <v>22.39</v>
      </c>
      <c r="D45" s="156">
        <f>'Demand Planning'!AB287*$C45</f>
        <v>5664.67</v>
      </c>
      <c r="E45" s="156">
        <f>'Demand Planning'!AC287*$C45</f>
        <v>5866.18</v>
      </c>
      <c r="F45" s="156">
        <f>'Demand Planning'!AD287*$C45</f>
        <v>6022.91</v>
      </c>
      <c r="G45" s="156">
        <f>'Demand Planning'!AE287*$C45</f>
        <v>6179.64</v>
      </c>
      <c r="H45" s="156">
        <f>'Demand Planning'!AF287*$C45</f>
        <v>6291.59</v>
      </c>
      <c r="I45" s="156">
        <f>'Demand Planning'!AG287*$C45</f>
        <v>8441.0300000000007</v>
      </c>
      <c r="J45" s="156">
        <f>'Demand Planning'!AH287*$C45</f>
        <v>8530.59</v>
      </c>
      <c r="K45" s="156">
        <f>'Demand Planning'!AI287*$C45</f>
        <v>8597.76</v>
      </c>
      <c r="L45" s="156">
        <f>'Demand Planning'!AJ287*$C45</f>
        <v>8664.93</v>
      </c>
      <c r="M45" s="156">
        <f>'Demand Planning'!AK287*$C45</f>
        <v>6694.6100000000006</v>
      </c>
      <c r="N45" s="156">
        <f>'Demand Planning'!AL287*$C45</f>
        <v>6739.39</v>
      </c>
      <c r="O45" s="156">
        <f>'Demand Planning'!AM287*$C45</f>
        <v>6358.76</v>
      </c>
      <c r="P45" s="156">
        <f>'Demand Planning'!AN287*$C45</f>
        <v>6403.54</v>
      </c>
    </row>
    <row r="46" spans="1:16" ht="14.25" customHeight="1" outlineLevel="1" x14ac:dyDescent="0.25">
      <c r="A46" s="154" t="str">
        <f>'Demand Planning'!A288</f>
        <v>POL04470</v>
      </c>
      <c r="B46" s="157" t="str">
        <f>'Demand Planning'!C288</f>
        <v>RTD &amp; SNACKS</v>
      </c>
      <c r="C46" s="155">
        <f>IFERROR(VLOOKUP(A46,'cijena po artiklu'!A:E,5,FALSE()),0)</f>
        <v>2.39</v>
      </c>
      <c r="D46" s="156">
        <f>'Demand Planning'!AB297*$C46</f>
        <v>3773.8100000000004</v>
      </c>
      <c r="E46" s="156">
        <f>'Demand Planning'!AC297*$C46</f>
        <v>5069.1900000000005</v>
      </c>
      <c r="F46" s="156">
        <f>'Demand Planning'!AD297*$C46</f>
        <v>4031.9300000000003</v>
      </c>
      <c r="G46" s="156">
        <f>'Demand Planning'!AE297*$C46</f>
        <v>12038.43</v>
      </c>
      <c r="H46" s="156">
        <f>'Demand Planning'!AF297*$C46</f>
        <v>8881.24</v>
      </c>
      <c r="I46" s="156">
        <f>'Demand Planning'!AG297*$C46</f>
        <v>6472.12</v>
      </c>
      <c r="J46" s="156">
        <f>'Demand Planning'!AH297*$C46</f>
        <v>5669.08</v>
      </c>
      <c r="K46" s="156">
        <f>'Demand Planning'!AI297*$C46</f>
        <v>5367.9400000000005</v>
      </c>
      <c r="L46" s="156">
        <f>'Demand Planning'!AJ297*$C46</f>
        <v>5322.5300000000007</v>
      </c>
      <c r="M46" s="156">
        <f>'Demand Planning'!AK297*$C46</f>
        <v>4691.5700000000006</v>
      </c>
      <c r="N46" s="156">
        <f>'Demand Planning'!AL297*$C46</f>
        <v>4120.3600000000006</v>
      </c>
      <c r="O46" s="156">
        <f>'Demand Planning'!AM297*$C46</f>
        <v>3984.13</v>
      </c>
      <c r="P46" s="156">
        <f>'Demand Planning'!AN297*$C46</f>
        <v>4550.5600000000004</v>
      </c>
    </row>
    <row r="47" spans="1:16" ht="14.25" customHeight="1" outlineLevel="1" x14ac:dyDescent="0.25">
      <c r="A47" s="154" t="str">
        <f>'Demand Planning'!A298</f>
        <v>ZOE12401</v>
      </c>
      <c r="B47" s="157" t="str">
        <f>'Demand Planning'!C298</f>
        <v>SPORTSKA PREHRANA</v>
      </c>
      <c r="C47" s="155">
        <f>IFERROR(VLOOKUP(A47,'cijena po artiklu'!A:E,5,FALSE()),0)</f>
        <v>35.99</v>
      </c>
      <c r="D47" s="156">
        <f>'Demand Planning'!AB307*$C47</f>
        <v>5650.43</v>
      </c>
      <c r="E47" s="156">
        <f>'Demand Planning'!AC307*$C47</f>
        <v>7054.04</v>
      </c>
      <c r="F47" s="156">
        <f>'Demand Planning'!AD307*$C47</f>
        <v>7018.05</v>
      </c>
      <c r="G47" s="156">
        <f>'Demand Planning'!AE307*$C47</f>
        <v>6946.0700000000006</v>
      </c>
      <c r="H47" s="156">
        <f>'Demand Planning'!AF307*$C47</f>
        <v>6910.08</v>
      </c>
      <c r="I47" s="156">
        <f>'Demand Planning'!AG307*$C47</f>
        <v>3670.98</v>
      </c>
      <c r="J47" s="156">
        <f>'Demand Planning'!AH307*$C47</f>
        <v>3634.9900000000002</v>
      </c>
      <c r="K47" s="156">
        <f>'Demand Planning'!AI307*$C47</f>
        <v>3599</v>
      </c>
      <c r="L47" s="156">
        <f>'Demand Planning'!AJ307*$C47</f>
        <v>3599</v>
      </c>
      <c r="M47" s="156">
        <f>'Demand Planning'!AK307*$C47</f>
        <v>3563.01</v>
      </c>
      <c r="N47" s="156">
        <f>'Demand Planning'!AL307*$C47</f>
        <v>3563.01</v>
      </c>
      <c r="O47" s="156">
        <f>'Demand Planning'!AM307*$C47</f>
        <v>3563.01</v>
      </c>
      <c r="P47" s="156">
        <f>'Demand Planning'!AN307*$C47</f>
        <v>3527.02</v>
      </c>
    </row>
    <row r="48" spans="1:16" ht="14.25" customHeight="1" outlineLevel="1" x14ac:dyDescent="0.25">
      <c r="A48" s="154" t="str">
        <f>'Demand Planning'!A308</f>
        <v>POL09748</v>
      </c>
      <c r="B48" s="157" t="str">
        <f>'Demand Planning'!C308</f>
        <v>PROTEINI</v>
      </c>
      <c r="C48" s="155">
        <f>IFERROR(VLOOKUP(A48,'cijena po artiklu'!A:E,5,FALSE()),0)</f>
        <v>59.99</v>
      </c>
      <c r="D48" s="156">
        <f>'Demand Planning'!AB317*$C48</f>
        <v>3959.34</v>
      </c>
      <c r="E48" s="156">
        <f>'Demand Planning'!AC317*$C48</f>
        <v>3959.34</v>
      </c>
      <c r="F48" s="156">
        <f>'Demand Planning'!AD317*$C48</f>
        <v>3959.34</v>
      </c>
      <c r="G48" s="156">
        <f>'Demand Planning'!AE317*$C48</f>
        <v>3959.34</v>
      </c>
      <c r="H48" s="156">
        <f>'Demand Planning'!AF317*$C48</f>
        <v>3959.34</v>
      </c>
      <c r="I48" s="156">
        <f>'Demand Planning'!AG317*$C48</f>
        <v>3959.34</v>
      </c>
      <c r="J48" s="156">
        <f>'Demand Planning'!AH317*$C48</f>
        <v>3959.34</v>
      </c>
      <c r="K48" s="156">
        <f>'Demand Planning'!AI317*$C48</f>
        <v>3959.34</v>
      </c>
      <c r="L48" s="156">
        <f>'Demand Planning'!AJ317*$C48</f>
        <v>3959.34</v>
      </c>
      <c r="M48" s="156">
        <f>'Demand Planning'!AK317*$C48</f>
        <v>3959.34</v>
      </c>
      <c r="N48" s="156">
        <f>'Demand Planning'!AL317*$C48</f>
        <v>3959.34</v>
      </c>
      <c r="O48" s="156">
        <f>'Demand Planning'!AM317*$C48</f>
        <v>3959.34</v>
      </c>
      <c r="P48" s="156">
        <f>'Demand Planning'!AN317*$C48</f>
        <v>3959.34</v>
      </c>
    </row>
    <row r="49" spans="1:16" ht="14.25" customHeight="1" outlineLevel="1" x14ac:dyDescent="0.25">
      <c r="A49" s="154" t="str">
        <f>'Demand Planning'!A318</f>
        <v>POL12839</v>
      </c>
      <c r="B49" s="157" t="str">
        <f>'Demand Planning'!C318</f>
        <v>SPORTSKA PREHRANA</v>
      </c>
      <c r="C49" s="155">
        <f>IFERROR(VLOOKUP(A49,'cijena po artiklu'!A:E,5,FALSE()),0)</f>
        <v>31.99</v>
      </c>
      <c r="D49" s="156">
        <f>'Demand Planning'!AB327*$C49</f>
        <v>2335.27</v>
      </c>
      <c r="E49" s="156">
        <f>'Demand Planning'!AC327*$C49</f>
        <v>2335.27</v>
      </c>
      <c r="F49" s="156">
        <f>'Demand Planning'!AD327*$C49</f>
        <v>2335.27</v>
      </c>
      <c r="G49" s="156">
        <f>'Demand Planning'!AE327*$C49</f>
        <v>2335.27</v>
      </c>
      <c r="H49" s="156">
        <f>'Demand Planning'!AF327*$C49</f>
        <v>2335.27</v>
      </c>
      <c r="I49" s="156">
        <f>'Demand Planning'!AG327*$C49</f>
        <v>2335.27</v>
      </c>
      <c r="J49" s="156">
        <f>'Demand Planning'!AH327*$C49</f>
        <v>2335.27</v>
      </c>
      <c r="K49" s="156">
        <f>'Demand Planning'!AI327*$C49</f>
        <v>2335.27</v>
      </c>
      <c r="L49" s="156">
        <f>'Demand Planning'!AJ327*$C49</f>
        <v>2335.27</v>
      </c>
      <c r="M49" s="156">
        <f>'Demand Planning'!AK327*$C49</f>
        <v>2335.27</v>
      </c>
      <c r="N49" s="156">
        <f>'Demand Planning'!AL327*$C49</f>
        <v>2335.27</v>
      </c>
      <c r="O49" s="156">
        <f>'Demand Planning'!AM327*$C49</f>
        <v>2335.27</v>
      </c>
      <c r="P49" s="156">
        <f>'Demand Planning'!AN327*$C49</f>
        <v>2335.27</v>
      </c>
    </row>
    <row r="50" spans="1:16" ht="14.25" customHeight="1" outlineLevel="1" x14ac:dyDescent="0.25">
      <c r="A50" s="154" t="str">
        <f>'Demand Planning'!A328</f>
        <v>POL09736</v>
      </c>
      <c r="B50" s="157" t="str">
        <f>'Demand Planning'!C328</f>
        <v>PROTEINI</v>
      </c>
      <c r="C50" s="155">
        <f>IFERROR(VLOOKUP(A50,'cijena po artiklu'!A:E,5,FALSE()),0)</f>
        <v>18.39</v>
      </c>
      <c r="D50" s="156">
        <f>'Demand Planning'!AB337*$C50</f>
        <v>5553.78</v>
      </c>
      <c r="E50" s="156">
        <f>'Demand Planning'!AC337*$C50</f>
        <v>5553.78</v>
      </c>
      <c r="F50" s="156">
        <f>'Demand Planning'!AD337*$C50</f>
        <v>5553.78</v>
      </c>
      <c r="G50" s="156">
        <f>'Demand Planning'!AE337*$C50</f>
        <v>5553.78</v>
      </c>
      <c r="H50" s="156">
        <f>'Demand Planning'!AF337*$C50</f>
        <v>5553.78</v>
      </c>
      <c r="I50" s="156">
        <f>'Demand Planning'!AG337*$C50</f>
        <v>5553.78</v>
      </c>
      <c r="J50" s="156">
        <f>'Demand Planning'!AH337*$C50</f>
        <v>5553.78</v>
      </c>
      <c r="K50" s="156">
        <f>'Demand Planning'!AI337*$C50</f>
        <v>5553.78</v>
      </c>
      <c r="L50" s="156">
        <f>'Demand Planning'!AJ337*$C50</f>
        <v>5553.78</v>
      </c>
      <c r="M50" s="156">
        <f>'Demand Planning'!AK337*$C50</f>
        <v>10151.280000000001</v>
      </c>
      <c r="N50" s="156">
        <f>'Demand Planning'!AL337*$C50</f>
        <v>10151.280000000001</v>
      </c>
      <c r="O50" s="156">
        <f>'Demand Planning'!AM337*$C50</f>
        <v>10151.280000000001</v>
      </c>
      <c r="P50" s="156">
        <f>'Demand Planning'!AN337*$C50</f>
        <v>10151.280000000001</v>
      </c>
    </row>
    <row r="51" spans="1:16" ht="14.25" customHeight="1" outlineLevel="1" x14ac:dyDescent="0.25">
      <c r="A51" s="154" t="str">
        <f>'Demand Planning'!A338</f>
        <v>POL09881</v>
      </c>
      <c r="B51" s="157" t="str">
        <f>'Demand Planning'!C338</f>
        <v>RTD &amp; SNACKS</v>
      </c>
      <c r="C51" s="155">
        <f>IFERROR(VLOOKUP(A51,'cijena po artiklu'!A:E,5,FALSE()),0)</f>
        <v>2</v>
      </c>
      <c r="D51" s="156">
        <f>'Demand Planning'!AB347*$C51</f>
        <v>5472</v>
      </c>
      <c r="E51" s="156">
        <f>'Demand Planning'!AC347*$C51</f>
        <v>5472</v>
      </c>
      <c r="F51" s="156">
        <f>'Demand Planning'!AD347*$C51</f>
        <v>5472</v>
      </c>
      <c r="G51" s="156">
        <f>'Demand Planning'!AE347*$C51</f>
        <v>5472</v>
      </c>
      <c r="H51" s="156">
        <f>'Demand Planning'!AF347*$C51</f>
        <v>6934</v>
      </c>
      <c r="I51" s="156">
        <f>'Demand Planning'!AG347*$C51</f>
        <v>5524</v>
      </c>
      <c r="J51" s="156">
        <f>'Demand Planning'!AH347*$C51</f>
        <v>5472</v>
      </c>
      <c r="K51" s="156">
        <f>'Demand Planning'!AI347*$C51</f>
        <v>5472</v>
      </c>
      <c r="L51" s="156">
        <f>'Demand Planning'!AJ347*$C51</f>
        <v>5014</v>
      </c>
      <c r="M51" s="156">
        <f>'Demand Planning'!AK347*$C51</f>
        <v>5014</v>
      </c>
      <c r="N51" s="156">
        <f>'Demand Planning'!AL347*$C51</f>
        <v>5014</v>
      </c>
      <c r="O51" s="156">
        <f>'Demand Planning'!AM347*$C51</f>
        <v>5014</v>
      </c>
      <c r="P51" s="156">
        <f>'Demand Planning'!AN347*$C51</f>
        <v>5014</v>
      </c>
    </row>
    <row r="52" spans="1:16" ht="14.25" customHeight="1" outlineLevel="1" x14ac:dyDescent="0.25">
      <c r="A52" s="154" t="str">
        <f>'Demand Planning'!A348</f>
        <v>POL09893</v>
      </c>
      <c r="B52" s="157" t="str">
        <f>'Demand Planning'!C348</f>
        <v>PROTEINI</v>
      </c>
      <c r="C52" s="155">
        <f>IFERROR(VLOOKUP(A52,'cijena po artiklu'!A:E,5,FALSE()),0)</f>
        <v>18.39</v>
      </c>
      <c r="D52" s="156">
        <f>'Demand Planning'!AB357*$C52</f>
        <v>4523.9400000000005</v>
      </c>
      <c r="E52" s="156">
        <f>'Demand Planning'!AC357*$C52</f>
        <v>4523.9400000000005</v>
      </c>
      <c r="F52" s="156">
        <f>'Demand Planning'!AD357*$C52</f>
        <v>4523.9400000000005</v>
      </c>
      <c r="G52" s="156">
        <f>'Demand Planning'!AE357*$C52</f>
        <v>4523.9400000000005</v>
      </c>
      <c r="H52" s="156">
        <f>'Demand Planning'!AF357*$C52</f>
        <v>4523.9400000000005</v>
      </c>
      <c r="I52" s="156">
        <f>'Demand Planning'!AG357*$C52</f>
        <v>4523.9400000000005</v>
      </c>
      <c r="J52" s="156">
        <f>'Demand Planning'!AH357*$C52</f>
        <v>4523.9400000000005</v>
      </c>
      <c r="K52" s="156">
        <f>'Demand Planning'!AI357*$C52</f>
        <v>4523.9400000000005</v>
      </c>
      <c r="L52" s="156">
        <f>'Demand Planning'!AJ357*$C52</f>
        <v>4523.9400000000005</v>
      </c>
      <c r="M52" s="156">
        <f>'Demand Planning'!AK357*$C52</f>
        <v>6657.18</v>
      </c>
      <c r="N52" s="156">
        <f>'Demand Planning'!AL357*$C52</f>
        <v>6657.18</v>
      </c>
      <c r="O52" s="156">
        <f>'Demand Planning'!AM357*$C52</f>
        <v>6657.18</v>
      </c>
      <c r="P52" s="156">
        <f>'Demand Planning'!AN357*$C52</f>
        <v>6657.18</v>
      </c>
    </row>
    <row r="53" spans="1:16" ht="14.25" customHeight="1" outlineLevel="1" x14ac:dyDescent="0.25">
      <c r="A53" s="154" t="str">
        <f>'Demand Planning'!A358</f>
        <v>CON23203</v>
      </c>
      <c r="B53" s="157" t="str">
        <f>'Demand Planning'!C358</f>
        <v>FITNESS OPREMA</v>
      </c>
      <c r="C53" s="155">
        <f>IFERROR(VLOOKUP(A53,'cijena po artiklu'!A:E,5,FALSE()),0)</f>
        <v>1599.99</v>
      </c>
      <c r="D53" s="156">
        <f>'Demand Planning'!AB367*$C53</f>
        <v>7999.95</v>
      </c>
      <c r="E53" s="156">
        <f>'Demand Planning'!AC367*$C53</f>
        <v>7999.95</v>
      </c>
      <c r="F53" s="156">
        <f>'Demand Planning'!AD367*$C53</f>
        <v>7999.95</v>
      </c>
      <c r="G53" s="156">
        <f>'Demand Planning'!AE367*$C53</f>
        <v>7999.95</v>
      </c>
      <c r="H53" s="156">
        <f>'Demand Planning'!AF367*$C53</f>
        <v>7999.95</v>
      </c>
      <c r="I53" s="156">
        <f>'Demand Planning'!AG367*$C53</f>
        <v>7999.95</v>
      </c>
      <c r="J53" s="156">
        <f>'Demand Planning'!AH367*$C53</f>
        <v>7999.95</v>
      </c>
      <c r="K53" s="156">
        <f>'Demand Planning'!AI367*$C53</f>
        <v>7999.95</v>
      </c>
      <c r="L53" s="156">
        <f>'Demand Planning'!AJ367*$C53</f>
        <v>7999.95</v>
      </c>
      <c r="M53" s="156">
        <f>'Demand Planning'!AK367*$C53</f>
        <v>7999.95</v>
      </c>
      <c r="N53" s="156">
        <f>'Demand Planning'!AL367*$C53</f>
        <v>7999.95</v>
      </c>
      <c r="O53" s="156">
        <f>'Demand Planning'!AM367*$C53</f>
        <v>7999.95</v>
      </c>
      <c r="P53" s="156">
        <f>'Demand Planning'!AN367*$C53</f>
        <v>7999.95</v>
      </c>
    </row>
    <row r="54" spans="1:16" ht="14.25" customHeight="1" outlineLevel="1" x14ac:dyDescent="0.25">
      <c r="A54" s="154" t="str">
        <f>'Demand Planning'!A368</f>
        <v>POL09770</v>
      </c>
      <c r="B54" s="157" t="str">
        <f>'Demand Planning'!C368</f>
        <v>PROTEINI</v>
      </c>
      <c r="C54" s="155">
        <f>IFERROR(VLOOKUP(A54,'cijena po artiklu'!A:E,5,FALSE()),0)</f>
        <v>39.99</v>
      </c>
      <c r="D54" s="156">
        <f>'Demand Planning'!AB377*$C54</f>
        <v>359.91</v>
      </c>
      <c r="E54" s="156">
        <f>'Demand Planning'!AC377*$C54</f>
        <v>319.92</v>
      </c>
      <c r="F54" s="156">
        <f>'Demand Planning'!AD377*$C54</f>
        <v>279.93</v>
      </c>
      <c r="G54" s="156">
        <f>'Demand Planning'!AE377*$C54</f>
        <v>239.94</v>
      </c>
      <c r="H54" s="156">
        <f>'Demand Planning'!AF377*$C54</f>
        <v>239.94</v>
      </c>
      <c r="I54" s="156">
        <f>'Demand Planning'!AG377*$C54</f>
        <v>199.95000000000002</v>
      </c>
      <c r="J54" s="156">
        <f>'Demand Planning'!AH377*$C54</f>
        <v>159.96</v>
      </c>
      <c r="K54" s="156">
        <f>'Demand Planning'!AI377*$C54</f>
        <v>159.96</v>
      </c>
      <c r="L54" s="156">
        <f>'Demand Planning'!AJ377*$C54</f>
        <v>159.96</v>
      </c>
      <c r="M54" s="156">
        <f>'Demand Planning'!AK377*$C54</f>
        <v>119.97</v>
      </c>
      <c r="N54" s="156">
        <f>'Demand Planning'!AL377*$C54</f>
        <v>119.97</v>
      </c>
      <c r="O54" s="156">
        <f>'Demand Planning'!AM377*$C54</f>
        <v>119.97</v>
      </c>
      <c r="P54" s="156">
        <f>'Demand Planning'!AN377*$C54</f>
        <v>119.97</v>
      </c>
    </row>
    <row r="55" spans="1:16" ht="14.25" customHeight="1" outlineLevel="1" x14ac:dyDescent="0.25">
      <c r="A55" s="154" t="str">
        <f>'Demand Planning'!A378</f>
        <v>POL04467</v>
      </c>
      <c r="B55" s="157" t="str">
        <f>'Demand Planning'!C378</f>
        <v>RTD &amp; SNACKS</v>
      </c>
      <c r="C55" s="155">
        <f>IFERROR(VLOOKUP(A55,'cijena po artiklu'!A:E,5,FALSE()),0)</f>
        <v>2.39</v>
      </c>
      <c r="D55" s="156">
        <f>'Demand Planning'!AB387*$C55</f>
        <v>5387.06</v>
      </c>
      <c r="E55" s="156">
        <f>'Demand Planning'!AC387*$C55</f>
        <v>6053.87</v>
      </c>
      <c r="F55" s="156">
        <f>'Demand Planning'!AD387*$C55</f>
        <v>6063.43</v>
      </c>
      <c r="G55" s="156">
        <f>'Demand Planning'!AE387*$C55</f>
        <v>13348.150000000001</v>
      </c>
      <c r="H55" s="156">
        <f>'Demand Planning'!AF387*$C55</f>
        <v>9194.33</v>
      </c>
      <c r="I55" s="156">
        <f>'Demand Planning'!AG387*$C55</f>
        <v>3372.29</v>
      </c>
      <c r="J55" s="156">
        <f>'Demand Planning'!AH387*$C55</f>
        <v>3114.17</v>
      </c>
      <c r="K55" s="156">
        <f>'Demand Planning'!AI387*$C55</f>
        <v>3118.9500000000003</v>
      </c>
      <c r="L55" s="156">
        <f>'Demand Planning'!AJ387*$C55</f>
        <v>2896.6800000000003</v>
      </c>
      <c r="M55" s="156">
        <f>'Demand Planning'!AK387*$C55</f>
        <v>2899.07</v>
      </c>
      <c r="N55" s="156">
        <f>'Demand Planning'!AL387*$C55</f>
        <v>2901.46</v>
      </c>
      <c r="O55" s="156">
        <f>'Demand Planning'!AM387*$C55</f>
        <v>2903.8500000000004</v>
      </c>
      <c r="P55" s="156">
        <f>'Demand Planning'!AN387*$C55</f>
        <v>2906.2400000000002</v>
      </c>
    </row>
    <row r="56" spans="1:16" ht="14.25" customHeight="1" outlineLevel="1" x14ac:dyDescent="0.25">
      <c r="A56" s="154" t="str">
        <f>'Demand Planning'!A388</f>
        <v>ZOE12352</v>
      </c>
      <c r="B56" s="157" t="str">
        <f>'Demand Planning'!C388</f>
        <v>PROTEINI</v>
      </c>
      <c r="C56" s="155">
        <f>IFERROR(VLOOKUP(A56,'cijena po artiklu'!A:E,5,FALSE()),0)</f>
        <v>19.989999999999998</v>
      </c>
      <c r="D56" s="156">
        <f>'Demand Planning'!AB397*$C56</f>
        <v>1139.4299999999998</v>
      </c>
      <c r="E56" s="156">
        <f>'Demand Planning'!AC397*$C56</f>
        <v>1419.29</v>
      </c>
      <c r="F56" s="156">
        <f>'Demand Planning'!AD397*$C56</f>
        <v>1819.09</v>
      </c>
      <c r="G56" s="156">
        <f>'Demand Planning'!AE397*$C56</f>
        <v>2218.89</v>
      </c>
      <c r="H56" s="156">
        <f>'Demand Planning'!AF397*$C56</f>
        <v>2698.6499999999996</v>
      </c>
      <c r="I56" s="156">
        <f>'Demand Planning'!AG397*$C56</f>
        <v>2778.6099999999997</v>
      </c>
      <c r="J56" s="156">
        <f>'Demand Planning'!AH397*$C56</f>
        <v>3318.3399999999997</v>
      </c>
      <c r="K56" s="156">
        <f>'Demand Planning'!AI397*$C56</f>
        <v>3278.3599999999997</v>
      </c>
      <c r="L56" s="156">
        <f>'Demand Planning'!AJ397*$C56</f>
        <v>3238.3799999999997</v>
      </c>
      <c r="M56" s="156">
        <f>'Demand Planning'!AK397*$C56</f>
        <v>6096.95</v>
      </c>
      <c r="N56" s="156">
        <f>'Demand Planning'!AL397*$C56</f>
        <v>6416.7899999999991</v>
      </c>
      <c r="O56" s="156">
        <f>'Demand Planning'!AM397*$C56</f>
        <v>5417.29</v>
      </c>
      <c r="P56" s="156">
        <f>'Demand Planning'!AN397*$C56</f>
        <v>5457.2699999999995</v>
      </c>
    </row>
    <row r="57" spans="1:16" ht="14.25" customHeight="1" outlineLevel="1" x14ac:dyDescent="0.25">
      <c r="A57" s="154" t="str">
        <f>'Demand Planning'!A398</f>
        <v>POL12761</v>
      </c>
      <c r="B57" s="157" t="str">
        <f>'Demand Planning'!C398</f>
        <v>RTD &amp; SNACKS</v>
      </c>
      <c r="C57" s="155">
        <f>IFERROR(VLOOKUP(A57,'cijena po artiklu'!A:E,5,FALSE()),0)</f>
        <v>1.99</v>
      </c>
      <c r="D57" s="156">
        <f>'Demand Planning'!AB407*$C57</f>
        <v>4338.2</v>
      </c>
      <c r="E57" s="156">
        <f>'Demand Planning'!AC407*$C57</f>
        <v>4405.8599999999997</v>
      </c>
      <c r="F57" s="156">
        <f>'Demand Planning'!AD407*$C57</f>
        <v>4461.58</v>
      </c>
      <c r="G57" s="156">
        <f>'Demand Planning'!AE407*$C57</f>
        <v>4511.33</v>
      </c>
      <c r="H57" s="156">
        <f>'Demand Planning'!AF407*$C57</f>
        <v>4551.13</v>
      </c>
      <c r="I57" s="156">
        <f>'Demand Planning'!AG407*$C57</f>
        <v>4586.95</v>
      </c>
      <c r="J57" s="156">
        <f>'Demand Planning'!AH407*$C57</f>
        <v>4616.8</v>
      </c>
      <c r="K57" s="156">
        <f>'Demand Planning'!AI407*$C57</f>
        <v>4640.68</v>
      </c>
      <c r="L57" s="156">
        <f>'Demand Planning'!AJ407*$C57</f>
        <v>4662.57</v>
      </c>
      <c r="M57" s="156">
        <f>'Demand Planning'!AK407*$C57</f>
        <v>4680.4799999999996</v>
      </c>
      <c r="N57" s="156">
        <f>'Demand Planning'!AL407*$C57</f>
        <v>4696.3999999999996</v>
      </c>
      <c r="O57" s="156">
        <f>'Demand Planning'!AM407*$C57</f>
        <v>4710.33</v>
      </c>
      <c r="P57" s="156">
        <f>'Demand Planning'!AN407*$C57</f>
        <v>4720.28</v>
      </c>
    </row>
    <row r="58" spans="1:16" ht="14.25" customHeight="1" outlineLevel="1" x14ac:dyDescent="0.25">
      <c r="A58" s="154" t="str">
        <f>'Demand Planning'!A408</f>
        <v>POL12762</v>
      </c>
      <c r="B58" s="157" t="str">
        <f>'Demand Planning'!C408</f>
        <v>RTD &amp; SNACKS</v>
      </c>
      <c r="C58" s="155">
        <f>IFERROR(VLOOKUP(A58,'cijena po artiklu'!A:E,5,FALSE()),0)</f>
        <v>1.99</v>
      </c>
      <c r="D58" s="156">
        <f>'Demand Planning'!AB417*$C58</f>
        <v>4393.92</v>
      </c>
      <c r="E58" s="156">
        <f>'Demand Planning'!AC417*$C58</f>
        <v>4393.92</v>
      </c>
      <c r="F58" s="156">
        <f>'Demand Planning'!AD417*$C58</f>
        <v>4393.92</v>
      </c>
      <c r="G58" s="156">
        <f>'Demand Planning'!AE417*$C58</f>
        <v>4393.92</v>
      </c>
      <c r="H58" s="156">
        <f>'Demand Planning'!AF417*$C58</f>
        <v>4393.92</v>
      </c>
      <c r="I58" s="156">
        <f>'Demand Planning'!AG417*$C58</f>
        <v>4393.92</v>
      </c>
      <c r="J58" s="156">
        <f>'Demand Planning'!AH417*$C58</f>
        <v>4393.92</v>
      </c>
      <c r="K58" s="156">
        <f>'Demand Planning'!AI417*$C58</f>
        <v>4393.92</v>
      </c>
      <c r="L58" s="156">
        <f>'Demand Planning'!AJ417*$C58</f>
        <v>4393.92</v>
      </c>
      <c r="M58" s="156">
        <f>'Demand Planning'!AK417*$C58</f>
        <v>4393.92</v>
      </c>
      <c r="N58" s="156">
        <f>'Demand Planning'!AL417*$C58</f>
        <v>4393.92</v>
      </c>
      <c r="O58" s="156">
        <f>'Demand Planning'!AM417*$C58</f>
        <v>4393.92</v>
      </c>
      <c r="P58" s="156">
        <f>'Demand Planning'!AN417*$C58</f>
        <v>4393.92</v>
      </c>
    </row>
    <row r="59" spans="1:16" ht="14.25" customHeight="1" outlineLevel="1" x14ac:dyDescent="0.25">
      <c r="A59" s="154" t="str">
        <f>'Demand Planning'!A418</f>
        <v>POL12752</v>
      </c>
      <c r="B59" s="157" t="str">
        <f>'Demand Planning'!C418</f>
        <v>PROTEINI</v>
      </c>
      <c r="C59" s="155">
        <f>IFERROR(VLOOKUP(A59,'cijena po artiklu'!A:E,5,FALSE()),0)</f>
        <v>23.99</v>
      </c>
      <c r="D59" s="156">
        <f>'Demand Planning'!AB427*$C59</f>
        <v>5349.7699999999995</v>
      </c>
      <c r="E59" s="156">
        <f>'Demand Planning'!AC427*$C59</f>
        <v>6717.2</v>
      </c>
      <c r="F59" s="156">
        <f>'Demand Planning'!AD427*$C59</f>
        <v>6813.16</v>
      </c>
      <c r="G59" s="156">
        <f>'Demand Planning'!AE427*$C59</f>
        <v>6765.1799999999994</v>
      </c>
      <c r="H59" s="156">
        <f>'Demand Planning'!AF427*$C59</f>
        <v>6717.2</v>
      </c>
      <c r="I59" s="156">
        <f>'Demand Planning'!AG427*$C59</f>
        <v>1079.55</v>
      </c>
      <c r="J59" s="156">
        <f>'Demand Planning'!AH427*$C59</f>
        <v>1055.56</v>
      </c>
      <c r="K59" s="156">
        <f>'Demand Planning'!AI427*$C59</f>
        <v>1007.5799999999999</v>
      </c>
      <c r="L59" s="156">
        <f>'Demand Planning'!AJ427*$C59</f>
        <v>1031.57</v>
      </c>
      <c r="M59" s="156">
        <f>'Demand Planning'!AK427*$C59</f>
        <v>1031.57</v>
      </c>
      <c r="N59" s="156">
        <f>'Demand Planning'!AL427*$C59</f>
        <v>1127.53</v>
      </c>
      <c r="O59" s="156">
        <f>'Demand Planning'!AM427*$C59</f>
        <v>911.61999999999989</v>
      </c>
      <c r="P59" s="156">
        <f>'Demand Planning'!AN427*$C59</f>
        <v>959.59999999999991</v>
      </c>
    </row>
    <row r="60" spans="1:16" ht="14.25" customHeight="1" outlineLevel="1" x14ac:dyDescent="0.25">
      <c r="A60" s="154" t="str">
        <f>'Demand Planning'!A428</f>
        <v>POL12824</v>
      </c>
      <c r="B60" s="157" t="str">
        <f>'Demand Planning'!C428</f>
        <v>RTD &amp; SNACKS</v>
      </c>
      <c r="C60" s="155">
        <f>IFERROR(VLOOKUP(A60,'cijena po artiklu'!A:E,5,FALSE()),0)</f>
        <v>2.39</v>
      </c>
      <c r="D60" s="156">
        <f>'Demand Planning'!AB437*$C60</f>
        <v>6804.33</v>
      </c>
      <c r="E60" s="156">
        <f>'Demand Planning'!AC437*$C60</f>
        <v>6897.54</v>
      </c>
      <c r="F60" s="156">
        <f>'Demand Planning'!AD437*$C60</f>
        <v>6976.4100000000008</v>
      </c>
      <c r="G60" s="156">
        <f>'Demand Planning'!AE437*$C60</f>
        <v>7045.72</v>
      </c>
      <c r="H60" s="156">
        <f>'Demand Planning'!AF437*$C60</f>
        <v>9739.25</v>
      </c>
      <c r="I60" s="156">
        <f>'Demand Planning'!AG437*$C60</f>
        <v>7631.27</v>
      </c>
      <c r="J60" s="156">
        <f>'Demand Planning'!AH437*$C60</f>
        <v>7193.9000000000005</v>
      </c>
      <c r="K60" s="156">
        <f>'Demand Planning'!AI437*$C60</f>
        <v>7227.3600000000006</v>
      </c>
      <c r="L60" s="156">
        <f>'Demand Planning'!AJ437*$C60</f>
        <v>7009.8700000000008</v>
      </c>
      <c r="M60" s="156">
        <f>'Demand Planning'!AK437*$C60</f>
        <v>7033.77</v>
      </c>
      <c r="N60" s="156">
        <f>'Demand Planning'!AL437*$C60</f>
        <v>7052.89</v>
      </c>
      <c r="O60" s="156">
        <f>'Demand Planning'!AM437*$C60</f>
        <v>7069.6200000000008</v>
      </c>
      <c r="P60" s="156">
        <f>'Demand Planning'!AN437*$C60</f>
        <v>7083.96</v>
      </c>
    </row>
    <row r="61" spans="1:16" ht="14.25" customHeight="1" outlineLevel="1" x14ac:dyDescent="0.25">
      <c r="A61" s="154" t="str">
        <f>'Demand Planning'!A438</f>
        <v>POL12650</v>
      </c>
      <c r="B61" s="157" t="str">
        <f>'Demand Planning'!C438</f>
        <v>SPORTSKA PREHRANA</v>
      </c>
      <c r="C61" s="155">
        <f>IFERROR(VLOOKUP(A61,'cijena po artiklu'!A:E,5,FALSE()),0)</f>
        <v>17.59</v>
      </c>
      <c r="D61" s="156">
        <f>'Demand Planning'!AB447*$C61</f>
        <v>1424.79</v>
      </c>
      <c r="E61" s="156">
        <f>'Demand Planning'!AC447*$C61</f>
        <v>1372.02</v>
      </c>
      <c r="F61" s="156">
        <f>'Demand Planning'!AD447*$C61</f>
        <v>1688.6399999999999</v>
      </c>
      <c r="G61" s="156">
        <f>'Demand Planning'!AE447*$C61</f>
        <v>1635.87</v>
      </c>
      <c r="H61" s="156">
        <f>'Demand Planning'!AF447*$C61</f>
        <v>1688.6399999999999</v>
      </c>
      <c r="I61" s="156">
        <f>'Demand Planning'!AG447*$C61</f>
        <v>1635.87</v>
      </c>
      <c r="J61" s="156">
        <f>'Demand Planning'!AH447*$C61</f>
        <v>1671.05</v>
      </c>
      <c r="K61" s="156">
        <f>'Demand Planning'!AI447*$C61</f>
        <v>1671.05</v>
      </c>
      <c r="L61" s="156">
        <f>'Demand Planning'!AJ447*$C61</f>
        <v>1635.87</v>
      </c>
      <c r="M61" s="156">
        <f>'Demand Planning'!AK447*$C61</f>
        <v>1653.46</v>
      </c>
      <c r="N61" s="156">
        <f>'Demand Planning'!AL447*$C61</f>
        <v>1635.87</v>
      </c>
      <c r="O61" s="156">
        <f>'Demand Planning'!AM447*$C61</f>
        <v>1635.87</v>
      </c>
      <c r="P61" s="156">
        <f>'Demand Planning'!AN447*$C61</f>
        <v>1723.82</v>
      </c>
    </row>
    <row r="62" spans="1:16" ht="14.25" customHeight="1" outlineLevel="1" x14ac:dyDescent="0.25">
      <c r="A62" s="154" t="str">
        <f>'Demand Planning'!A448</f>
        <v>POL04365</v>
      </c>
      <c r="B62" s="157" t="str">
        <f>'Demand Planning'!C448</f>
        <v>RTD &amp; SNACKS</v>
      </c>
      <c r="C62" s="155">
        <f>IFERROR(VLOOKUP(A62,'cijena po artiklu'!A:E,5,FALSE()),0)</f>
        <v>1.2</v>
      </c>
      <c r="D62" s="156">
        <f>'Demand Planning'!AB457*$C62</f>
        <v>4052.3999999999996</v>
      </c>
      <c r="E62" s="156">
        <f>'Demand Planning'!AC457*$C62</f>
        <v>4080</v>
      </c>
      <c r="F62" s="156">
        <f>'Demand Planning'!AD457*$C62</f>
        <v>4104</v>
      </c>
      <c r="G62" s="156">
        <f>'Demand Planning'!AE457*$C62</f>
        <v>4124.3999999999996</v>
      </c>
      <c r="H62" s="156">
        <f>'Demand Planning'!AF457*$C62</f>
        <v>4141.2</v>
      </c>
      <c r="I62" s="156">
        <f>'Demand Planning'!AG457*$C62</f>
        <v>4155.5999999999995</v>
      </c>
      <c r="J62" s="156">
        <f>'Demand Planning'!AH457*$C62</f>
        <v>4167.5999999999995</v>
      </c>
      <c r="K62" s="156">
        <f>'Demand Planning'!AI457*$C62</f>
        <v>4178.3999999999996</v>
      </c>
      <c r="L62" s="156">
        <f>'Demand Planning'!AJ457*$C62</f>
        <v>4186.8</v>
      </c>
      <c r="M62" s="156">
        <f>'Demand Planning'!AK457*$C62</f>
        <v>4195.2</v>
      </c>
      <c r="N62" s="156">
        <f>'Demand Planning'!AL457*$C62</f>
        <v>4201.2</v>
      </c>
      <c r="O62" s="156">
        <f>'Demand Planning'!AM457*$C62</f>
        <v>4207.2</v>
      </c>
      <c r="P62" s="156">
        <f>'Demand Planning'!AN457*$C62</f>
        <v>4210.8</v>
      </c>
    </row>
    <row r="63" spans="1:16" ht="14.25" customHeight="1" outlineLevel="1" x14ac:dyDescent="0.25">
      <c r="A63" s="154" t="str">
        <f>'Demand Planning'!A458</f>
        <v>POL09741</v>
      </c>
      <c r="B63" s="157" t="str">
        <f>'Demand Planning'!C458</f>
        <v>PROTEINI</v>
      </c>
      <c r="C63" s="155">
        <f>IFERROR(VLOOKUP(A63,'cijena po artiklu'!A:E,5,FALSE()),0)</f>
        <v>29.59</v>
      </c>
      <c r="D63" s="156">
        <f>'Demand Planning'!AB467*$C63</f>
        <v>3639.57</v>
      </c>
      <c r="E63" s="156">
        <f>'Demand Planning'!AC467*$C63</f>
        <v>3639.57</v>
      </c>
      <c r="F63" s="156">
        <f>'Demand Planning'!AD467*$C63</f>
        <v>3639.57</v>
      </c>
      <c r="G63" s="156">
        <f>'Demand Planning'!AE467*$C63</f>
        <v>3639.57</v>
      </c>
      <c r="H63" s="156">
        <f>'Demand Planning'!AF467*$C63</f>
        <v>3639.57</v>
      </c>
      <c r="I63" s="156">
        <f>'Demand Planning'!AG467*$C63</f>
        <v>3639.57</v>
      </c>
      <c r="J63" s="156">
        <f>'Demand Planning'!AH467*$C63</f>
        <v>3639.57</v>
      </c>
      <c r="K63" s="156">
        <f>'Demand Planning'!AI467*$C63</f>
        <v>3639.57</v>
      </c>
      <c r="L63" s="156">
        <f>'Demand Planning'!AJ467*$C63</f>
        <v>3639.57</v>
      </c>
      <c r="M63" s="156">
        <f>'Demand Planning'!AK467*$C63</f>
        <v>3639.57</v>
      </c>
      <c r="N63" s="156">
        <f>'Demand Planning'!AL467*$C63</f>
        <v>3639.57</v>
      </c>
      <c r="O63" s="156">
        <f>'Demand Planning'!AM467*$C63</f>
        <v>3639.57</v>
      </c>
      <c r="P63" s="156">
        <f>'Demand Planning'!AN467*$C63</f>
        <v>3639.57</v>
      </c>
    </row>
    <row r="64" spans="1:16" ht="14.25" customHeight="1" outlineLevel="1" x14ac:dyDescent="0.25">
      <c r="A64" s="154" t="str">
        <f>'Demand Planning'!A468</f>
        <v>POL04366</v>
      </c>
      <c r="B64" s="157" t="str">
        <f>'Demand Planning'!C468</f>
        <v>RTD &amp; SNACKS</v>
      </c>
      <c r="C64" s="155">
        <f>IFERROR(VLOOKUP(A64,'cijena po artiklu'!A:E,5,FALSE()),0)</f>
        <v>1.2</v>
      </c>
      <c r="D64" s="156">
        <f>'Demand Planning'!AB477*$C64</f>
        <v>4089.6</v>
      </c>
      <c r="E64" s="156">
        <f>'Demand Planning'!AC477*$C64</f>
        <v>4089.6</v>
      </c>
      <c r="F64" s="156">
        <f>'Demand Planning'!AD477*$C64</f>
        <v>4089.6</v>
      </c>
      <c r="G64" s="156">
        <f>'Demand Planning'!AE477*$C64</f>
        <v>4089.6</v>
      </c>
      <c r="H64" s="156">
        <f>'Demand Planning'!AF477*$C64</f>
        <v>4089.6</v>
      </c>
      <c r="I64" s="156">
        <f>'Demand Planning'!AG477*$C64</f>
        <v>4089.6</v>
      </c>
      <c r="J64" s="156">
        <f>'Demand Planning'!AH477*$C64</f>
        <v>4089.6</v>
      </c>
      <c r="K64" s="156">
        <f>'Demand Planning'!AI477*$C64</f>
        <v>4089.6</v>
      </c>
      <c r="L64" s="156">
        <f>'Demand Planning'!AJ477*$C64</f>
        <v>4089.6</v>
      </c>
      <c r="M64" s="156">
        <f>'Demand Planning'!AK477*$C64</f>
        <v>4089.6</v>
      </c>
      <c r="N64" s="156">
        <f>'Demand Planning'!AL477*$C64</f>
        <v>4089.6</v>
      </c>
      <c r="O64" s="156">
        <f>'Demand Planning'!AM477*$C64</f>
        <v>4089.6</v>
      </c>
      <c r="P64" s="156">
        <f>'Demand Planning'!AN477*$C64</f>
        <v>4089.6</v>
      </c>
    </row>
    <row r="65" spans="1:16" ht="14.25" customHeight="1" outlineLevel="1" x14ac:dyDescent="0.25">
      <c r="A65" s="154" t="str">
        <f>'Demand Planning'!A478</f>
        <v>POL09892</v>
      </c>
      <c r="B65" s="157" t="str">
        <f>'Demand Planning'!C478</f>
        <v>PROTEINI</v>
      </c>
      <c r="C65" s="155">
        <f>IFERROR(VLOOKUP(A65,'cijena po artiklu'!A:E,5,FALSE()),0)</f>
        <v>18.39</v>
      </c>
      <c r="D65" s="156">
        <f>'Demand Planning'!AB487*$C65</f>
        <v>3586.05</v>
      </c>
      <c r="E65" s="156">
        <f>'Demand Planning'!AC487*$C65</f>
        <v>3586.05</v>
      </c>
      <c r="F65" s="156">
        <f>'Demand Planning'!AD487*$C65</f>
        <v>3586.05</v>
      </c>
      <c r="G65" s="156">
        <f>'Demand Planning'!AE487*$C65</f>
        <v>3586.05</v>
      </c>
      <c r="H65" s="156">
        <f>'Demand Planning'!AF487*$C65</f>
        <v>3586.05</v>
      </c>
      <c r="I65" s="156">
        <f>'Demand Planning'!AG487*$C65</f>
        <v>3586.05</v>
      </c>
      <c r="J65" s="156">
        <f>'Demand Planning'!AH487*$C65</f>
        <v>3586.05</v>
      </c>
      <c r="K65" s="156">
        <f>'Demand Planning'!AI487*$C65</f>
        <v>3586.05</v>
      </c>
      <c r="L65" s="156">
        <f>'Demand Planning'!AJ487*$C65</f>
        <v>3586.05</v>
      </c>
      <c r="M65" s="156">
        <f>'Demand Planning'!AK487*$C65</f>
        <v>7834.14</v>
      </c>
      <c r="N65" s="156">
        <f>'Demand Planning'!AL487*$C65</f>
        <v>7834.14</v>
      </c>
      <c r="O65" s="156">
        <f>'Demand Planning'!AM487*$C65</f>
        <v>7834.14</v>
      </c>
      <c r="P65" s="156">
        <f>'Demand Planning'!AN487*$C65</f>
        <v>7834.14</v>
      </c>
    </row>
    <row r="66" spans="1:16" ht="14.25" customHeight="1" outlineLevel="1" x14ac:dyDescent="0.25">
      <c r="A66" s="154" t="str">
        <f>'Demand Planning'!A488</f>
        <v>POL09740</v>
      </c>
      <c r="B66" s="157" t="str">
        <f>'Demand Planning'!C488</f>
        <v>PROTEINI</v>
      </c>
      <c r="C66" s="155">
        <f>IFERROR(VLOOKUP(A66,'cijena po artiklu'!A:E,5,FALSE()),0)</f>
        <v>29.59</v>
      </c>
      <c r="D66" s="156">
        <f>'Demand Planning'!AB497*$C66</f>
        <v>3432.44</v>
      </c>
      <c r="E66" s="156">
        <f>'Demand Planning'!AC497*$C66</f>
        <v>3432.44</v>
      </c>
      <c r="F66" s="156">
        <f>'Demand Planning'!AD497*$C66</f>
        <v>3432.44</v>
      </c>
      <c r="G66" s="156">
        <f>'Demand Planning'!AE497*$C66</f>
        <v>3432.44</v>
      </c>
      <c r="H66" s="156">
        <f>'Demand Planning'!AF497*$C66</f>
        <v>3432.44</v>
      </c>
      <c r="I66" s="156">
        <f>'Demand Planning'!AG497*$C66</f>
        <v>3432.44</v>
      </c>
      <c r="J66" s="156">
        <f>'Demand Planning'!AH497*$C66</f>
        <v>3432.44</v>
      </c>
      <c r="K66" s="156">
        <f>'Demand Planning'!AI497*$C66</f>
        <v>3432.44</v>
      </c>
      <c r="L66" s="156">
        <f>'Demand Planning'!AJ497*$C66</f>
        <v>3432.44</v>
      </c>
      <c r="M66" s="156">
        <f>'Demand Planning'!AK497*$C66</f>
        <v>3432.44</v>
      </c>
      <c r="N66" s="156">
        <f>'Demand Planning'!AL497*$C66</f>
        <v>3432.44</v>
      </c>
      <c r="O66" s="156">
        <f>'Demand Planning'!AM497*$C66</f>
        <v>3432.44</v>
      </c>
      <c r="P66" s="156">
        <f>'Demand Planning'!AN497*$C66</f>
        <v>3432.44</v>
      </c>
    </row>
    <row r="67" spans="1:16" ht="14.25" customHeight="1" outlineLevel="1" x14ac:dyDescent="0.25">
      <c r="A67" s="154" t="str">
        <f>'Demand Planning'!A498</f>
        <v>POL12751</v>
      </c>
      <c r="B67" s="157" t="str">
        <f>'Demand Planning'!C498</f>
        <v>PROTEINI</v>
      </c>
      <c r="C67" s="155">
        <f>IFERROR(VLOOKUP(A67,'cijena po artiklu'!A:E,5,FALSE()),0)</f>
        <v>23.99</v>
      </c>
      <c r="D67" s="156">
        <f>'Demand Planning'!AB507*$C67</f>
        <v>5349.7699999999995</v>
      </c>
      <c r="E67" s="156">
        <f>'Demand Planning'!AC507*$C67</f>
        <v>7244.98</v>
      </c>
      <c r="F67" s="156">
        <f>'Demand Planning'!AD507*$C67</f>
        <v>7244.98</v>
      </c>
      <c r="G67" s="156">
        <f>'Demand Planning'!AE507*$C67</f>
        <v>7173.0099999999993</v>
      </c>
      <c r="H67" s="156">
        <f>'Demand Planning'!AF507*$C67</f>
        <v>7173.0099999999993</v>
      </c>
      <c r="I67" s="156">
        <f>'Demand Planning'!AG507*$C67</f>
        <v>1031.57</v>
      </c>
      <c r="J67" s="156">
        <f>'Demand Planning'!AH507*$C67</f>
        <v>1031.57</v>
      </c>
      <c r="K67" s="156">
        <f>'Demand Planning'!AI507*$C67</f>
        <v>959.59999999999991</v>
      </c>
      <c r="L67" s="156">
        <f>'Demand Planning'!AJ507*$C67</f>
        <v>1031.57</v>
      </c>
      <c r="M67" s="156">
        <f>'Demand Planning'!AK507*$C67</f>
        <v>1031.57</v>
      </c>
      <c r="N67" s="156">
        <f>'Demand Planning'!AL507*$C67</f>
        <v>1103.54</v>
      </c>
      <c r="O67" s="156">
        <f>'Demand Planning'!AM507*$C67</f>
        <v>887.63</v>
      </c>
      <c r="P67" s="156">
        <f>'Demand Planning'!AN507*$C67</f>
        <v>983.58999999999992</v>
      </c>
    </row>
    <row r="68" spans="1:16" ht="14.25" customHeight="1" outlineLevel="1" x14ac:dyDescent="0.25">
      <c r="A68" s="154" t="str">
        <f>'Demand Planning'!A508</f>
        <v>POL04229</v>
      </c>
      <c r="B68" s="157" t="str">
        <f>'Demand Planning'!C508</f>
        <v>RTD &amp; SNACKS</v>
      </c>
      <c r="C68" s="155">
        <f>IFERROR(VLOOKUP(A68,'cijena po artiklu'!A:E,5,FALSE()),0)</f>
        <v>1.2</v>
      </c>
      <c r="D68" s="156">
        <f>'Demand Planning'!AB517*$C68</f>
        <v>3116.4</v>
      </c>
      <c r="E68" s="156">
        <f>'Demand Planning'!AC517*$C68</f>
        <v>3116.4</v>
      </c>
      <c r="F68" s="156">
        <f>'Demand Planning'!AD517*$C68</f>
        <v>3116.4</v>
      </c>
      <c r="G68" s="156">
        <f>'Demand Planning'!AE517*$C68</f>
        <v>3116.4</v>
      </c>
      <c r="H68" s="156">
        <f>'Demand Planning'!AF517*$C68</f>
        <v>3116.4</v>
      </c>
      <c r="I68" s="156">
        <f>'Demand Planning'!AG517*$C68</f>
        <v>3116.4</v>
      </c>
      <c r="J68" s="156">
        <f>'Demand Planning'!AH517*$C68</f>
        <v>3116.4</v>
      </c>
      <c r="K68" s="156">
        <f>'Demand Planning'!AI517*$C68</f>
        <v>3116.4</v>
      </c>
      <c r="L68" s="156">
        <f>'Demand Planning'!AJ517*$C68</f>
        <v>3116.4</v>
      </c>
      <c r="M68" s="156">
        <f>'Demand Planning'!AK517*$C68</f>
        <v>3116.4</v>
      </c>
      <c r="N68" s="156">
        <f>'Demand Planning'!AL517*$C68</f>
        <v>3116.4</v>
      </c>
      <c r="O68" s="156">
        <f>'Demand Planning'!AM517*$C68</f>
        <v>3116.4</v>
      </c>
      <c r="P68" s="156">
        <f>'Demand Planning'!AN517*$C68</f>
        <v>3116.4</v>
      </c>
    </row>
    <row r="69" spans="1:16" ht="14.25" customHeight="1" outlineLevel="1" x14ac:dyDescent="0.25">
      <c r="A69" s="154" t="str">
        <f>'Demand Planning'!A518</f>
        <v>POL09901</v>
      </c>
      <c r="B69" s="157" t="str">
        <f>'Demand Planning'!C518</f>
        <v>PROTEINI</v>
      </c>
      <c r="C69" s="155">
        <f>IFERROR(VLOOKUP(A69,'cijena po artiklu'!A:E,5,FALSE()),0)</f>
        <v>59.99</v>
      </c>
      <c r="D69" s="156">
        <f>'Demand Planning'!AB527*$C69</f>
        <v>3839.36</v>
      </c>
      <c r="E69" s="156">
        <f>'Demand Planning'!AC527*$C69</f>
        <v>3839.36</v>
      </c>
      <c r="F69" s="156">
        <f>'Demand Planning'!AD527*$C69</f>
        <v>3839.36</v>
      </c>
      <c r="G69" s="156">
        <f>'Demand Planning'!AE527*$C69</f>
        <v>3839.36</v>
      </c>
      <c r="H69" s="156">
        <f>'Demand Planning'!AF527*$C69</f>
        <v>3839.36</v>
      </c>
      <c r="I69" s="156">
        <f>'Demand Planning'!AG527*$C69</f>
        <v>3839.36</v>
      </c>
      <c r="J69" s="156">
        <f>'Demand Planning'!AH527*$C69</f>
        <v>3839.36</v>
      </c>
      <c r="K69" s="156">
        <f>'Demand Planning'!AI527*$C69</f>
        <v>3839.36</v>
      </c>
      <c r="L69" s="156">
        <f>'Demand Planning'!AJ527*$C69</f>
        <v>3839.36</v>
      </c>
      <c r="M69" s="156">
        <f>'Demand Planning'!AK527*$C69</f>
        <v>3839.36</v>
      </c>
      <c r="N69" s="156">
        <f>'Demand Planning'!AL527*$C69</f>
        <v>3839.36</v>
      </c>
      <c r="O69" s="156">
        <f>'Demand Planning'!AM527*$C69</f>
        <v>3839.36</v>
      </c>
      <c r="P69" s="156">
        <f>'Demand Planning'!AN527*$C69</f>
        <v>3839.36</v>
      </c>
    </row>
    <row r="70" spans="1:16" ht="14.25" customHeight="1" outlineLevel="1" x14ac:dyDescent="0.25">
      <c r="A70" s="154" t="str">
        <f>'Demand Planning'!A528</f>
        <v>POL09742</v>
      </c>
      <c r="B70" s="157" t="str">
        <f>'Demand Planning'!C528</f>
        <v>PROTEINI</v>
      </c>
      <c r="C70" s="155">
        <f>IFERROR(VLOOKUP(A70,'cijena po artiklu'!A:E,5,FALSE()),0)</f>
        <v>29.59</v>
      </c>
      <c r="D70" s="156">
        <f>'Demand Planning'!AB537*$C70</f>
        <v>3254.9</v>
      </c>
      <c r="E70" s="156">
        <f>'Demand Planning'!AC537*$C70</f>
        <v>3254.9</v>
      </c>
      <c r="F70" s="156">
        <f>'Demand Planning'!AD537*$C70</f>
        <v>3254.9</v>
      </c>
      <c r="G70" s="156">
        <f>'Demand Planning'!AE537*$C70</f>
        <v>3254.9</v>
      </c>
      <c r="H70" s="156">
        <f>'Demand Planning'!AF537*$C70</f>
        <v>3254.9</v>
      </c>
      <c r="I70" s="156">
        <f>'Demand Planning'!AG537*$C70</f>
        <v>3254.9</v>
      </c>
      <c r="J70" s="156">
        <f>'Demand Planning'!AH537*$C70</f>
        <v>3254.9</v>
      </c>
      <c r="K70" s="156">
        <f>'Demand Planning'!AI537*$C70</f>
        <v>3254.9</v>
      </c>
      <c r="L70" s="156">
        <f>'Demand Planning'!AJ537*$C70</f>
        <v>3254.9</v>
      </c>
      <c r="M70" s="156">
        <f>'Demand Planning'!AK537*$C70</f>
        <v>3254.9</v>
      </c>
      <c r="N70" s="156">
        <f>'Demand Planning'!AL537*$C70</f>
        <v>3254.9</v>
      </c>
      <c r="O70" s="156">
        <f>'Demand Planning'!AM537*$C70</f>
        <v>3254.9</v>
      </c>
      <c r="P70" s="156">
        <f>'Demand Planning'!AN537*$C70</f>
        <v>3254.9</v>
      </c>
    </row>
    <row r="71" spans="1:16" ht="14.25" customHeight="1" outlineLevel="1" x14ac:dyDescent="0.25">
      <c r="A71" s="154" t="str">
        <f>'Demand Planning'!A538</f>
        <v>POL09798</v>
      </c>
      <c r="B71" s="157" t="str">
        <f>'Demand Planning'!C538</f>
        <v>SPORTSKA PREHRANA</v>
      </c>
      <c r="C71" s="155">
        <f>IFERROR(VLOOKUP(A71,'cijena po artiklu'!A:E,5,FALSE()),0)</f>
        <v>12.79</v>
      </c>
      <c r="D71" s="156">
        <f>'Demand Planning'!AB547*$C71</f>
        <v>0</v>
      </c>
      <c r="E71" s="156">
        <f>'Demand Planning'!AC547*$C71</f>
        <v>0</v>
      </c>
      <c r="F71" s="156">
        <f>'Demand Planning'!AD547*$C71</f>
        <v>0</v>
      </c>
      <c r="G71" s="156">
        <f>'Demand Planning'!AE547*$C71</f>
        <v>0</v>
      </c>
      <c r="H71" s="156">
        <f>'Demand Planning'!AF547*$C71</f>
        <v>0</v>
      </c>
      <c r="I71" s="156">
        <f>'Demand Planning'!AG547*$C71</f>
        <v>0</v>
      </c>
      <c r="J71" s="156">
        <f>'Demand Planning'!AH547*$C71</f>
        <v>0</v>
      </c>
      <c r="K71" s="156">
        <f>'Demand Planning'!AI547*$C71</f>
        <v>0</v>
      </c>
      <c r="L71" s="156">
        <f>'Demand Planning'!AJ547*$C71</f>
        <v>0</v>
      </c>
      <c r="M71" s="156">
        <f>'Demand Planning'!AK547*$C71</f>
        <v>0</v>
      </c>
      <c r="N71" s="156">
        <f>'Demand Planning'!AL547*$C71</f>
        <v>0</v>
      </c>
      <c r="O71" s="156">
        <f>'Demand Planning'!AM547*$C71</f>
        <v>0</v>
      </c>
      <c r="P71" s="156">
        <f>'Demand Planning'!AN547*$C71</f>
        <v>0</v>
      </c>
    </row>
    <row r="72" spans="1:16" ht="14.25" customHeight="1" outlineLevel="1" x14ac:dyDescent="0.25">
      <c r="A72" s="154" t="str">
        <f>'Demand Planning'!A548</f>
        <v>ZOE12372</v>
      </c>
      <c r="B72" s="157" t="str">
        <f>'Demand Planning'!C548</f>
        <v>BIO I SUPERFOODS</v>
      </c>
      <c r="C72" s="155">
        <f>IFERROR(VLOOKUP(A72,'cijena po artiklu'!A:E,5,FALSE()),0)</f>
        <v>18.39</v>
      </c>
      <c r="D72" s="156">
        <f>'Demand Planning'!AB557*$C72</f>
        <v>6933.0300000000007</v>
      </c>
      <c r="E72" s="156">
        <f>'Demand Planning'!AC557*$C72</f>
        <v>7153.71</v>
      </c>
      <c r="F72" s="156">
        <f>'Demand Planning'!AD557*$C72</f>
        <v>7337.6100000000006</v>
      </c>
      <c r="G72" s="156">
        <f>'Demand Planning'!AE557*$C72</f>
        <v>11346.630000000001</v>
      </c>
      <c r="H72" s="156">
        <f>'Demand Planning'!AF557*$C72</f>
        <v>11475.36</v>
      </c>
      <c r="I72" s="156">
        <f>'Demand Planning'!AG557*$C72</f>
        <v>10298.4</v>
      </c>
      <c r="J72" s="156">
        <f>'Demand Planning'!AH557*$C72</f>
        <v>10371.960000000001</v>
      </c>
      <c r="K72" s="156">
        <f>'Demand Planning'!AI557*$C72</f>
        <v>13222.41</v>
      </c>
      <c r="L72" s="156">
        <f>'Demand Planning'!AJ557*$C72</f>
        <v>10519.08</v>
      </c>
      <c r="M72" s="156">
        <f>'Demand Planning'!AK557*$C72</f>
        <v>15171.75</v>
      </c>
      <c r="N72" s="156">
        <f>'Demand Planning'!AL557*$C72</f>
        <v>12468.42</v>
      </c>
      <c r="O72" s="156">
        <f>'Demand Planning'!AM557*$C72</f>
        <v>12836.220000000001</v>
      </c>
      <c r="P72" s="156">
        <f>'Demand Planning'!AN557*$C72</f>
        <v>12873</v>
      </c>
    </row>
    <row r="73" spans="1:16" ht="14.25" customHeight="1" outlineLevel="1" x14ac:dyDescent="0.25">
      <c r="A73" s="154" t="str">
        <f>'Demand Planning'!A558</f>
        <v>POL12749</v>
      </c>
      <c r="B73" s="157" t="str">
        <f>'Demand Planning'!C558</f>
        <v>PROTEINI</v>
      </c>
      <c r="C73" s="155">
        <f>IFERROR(VLOOKUP(A73,'cijena po artiklu'!A:E,5,FALSE()),0)</f>
        <v>23.99</v>
      </c>
      <c r="D73" s="156">
        <f>'Demand Planning'!AB567*$C73</f>
        <v>6885.1299999999992</v>
      </c>
      <c r="E73" s="156">
        <f>'Demand Planning'!AC567*$C73</f>
        <v>8084.6299999999992</v>
      </c>
      <c r="F73" s="156">
        <f>'Demand Planning'!AD567*$C73</f>
        <v>8300.5399999999991</v>
      </c>
      <c r="G73" s="156">
        <f>'Demand Planning'!AE567*$C73</f>
        <v>8468.4699999999993</v>
      </c>
      <c r="H73" s="156">
        <f>'Demand Planning'!AF567*$C73</f>
        <v>8612.41</v>
      </c>
      <c r="I73" s="156">
        <f>'Demand Planning'!AG567*$C73</f>
        <v>7916.7</v>
      </c>
      <c r="J73" s="156">
        <f>'Demand Planning'!AH567*$C73</f>
        <v>8012.66</v>
      </c>
      <c r="K73" s="156">
        <f>'Demand Planning'!AI567*$C73</f>
        <v>8108.62</v>
      </c>
      <c r="L73" s="156">
        <f>'Demand Planning'!AJ567*$C73</f>
        <v>8180.5899999999992</v>
      </c>
      <c r="M73" s="156">
        <f>'Demand Planning'!AK567*$C73</f>
        <v>4366.1799999999994</v>
      </c>
      <c r="N73" s="156">
        <f>'Demand Planning'!AL567*$C73</f>
        <v>4438.1499999999996</v>
      </c>
      <c r="O73" s="156">
        <f>'Demand Planning'!AM567*$C73</f>
        <v>4462.1399999999994</v>
      </c>
      <c r="P73" s="156">
        <f>'Demand Planning'!AN567*$C73</f>
        <v>4510.12</v>
      </c>
    </row>
    <row r="74" spans="1:16" ht="14.25" customHeight="1" outlineLevel="1" x14ac:dyDescent="0.25">
      <c r="A74" s="154" t="str">
        <f>'Demand Planning'!A568</f>
        <v>POL12878</v>
      </c>
      <c r="B74" s="157" t="str">
        <f>'Demand Planning'!C568</f>
        <v>RTD &amp; SNACKS</v>
      </c>
      <c r="C74" s="155">
        <f>IFERROR(VLOOKUP(A74,'cijena po artiklu'!A:E,5,FALSE()),0)</f>
        <v>2</v>
      </c>
      <c r="D74" s="156">
        <f>'Demand Planning'!AB577*$C74</f>
        <v>3146</v>
      </c>
      <c r="E74" s="156">
        <f>'Demand Planning'!AC577*$C74</f>
        <v>3146</v>
      </c>
      <c r="F74" s="156">
        <f>'Demand Planning'!AD577*$C74</f>
        <v>3146</v>
      </c>
      <c r="G74" s="156">
        <f>'Demand Planning'!AE577*$C74</f>
        <v>3146</v>
      </c>
      <c r="H74" s="156">
        <f>'Demand Planning'!AF577*$C74</f>
        <v>3146</v>
      </c>
      <c r="I74" s="156">
        <f>'Demand Planning'!AG577*$C74</f>
        <v>3146</v>
      </c>
      <c r="J74" s="156">
        <f>'Demand Planning'!AH577*$C74</f>
        <v>3146</v>
      </c>
      <c r="K74" s="156">
        <f>'Demand Planning'!AI577*$C74</f>
        <v>3146</v>
      </c>
      <c r="L74" s="156">
        <f>'Demand Planning'!AJ577*$C74</f>
        <v>3146</v>
      </c>
      <c r="M74" s="156">
        <f>'Demand Planning'!AK577*$C74</f>
        <v>3146</v>
      </c>
      <c r="N74" s="156">
        <f>'Demand Planning'!AL577*$C74</f>
        <v>3146</v>
      </c>
      <c r="O74" s="156">
        <f>'Demand Planning'!AM577*$C74</f>
        <v>3146</v>
      </c>
      <c r="P74" s="156">
        <f>'Demand Planning'!AN577*$C74</f>
        <v>3146</v>
      </c>
    </row>
    <row r="75" spans="1:16" ht="14.25" customHeight="1" outlineLevel="1" x14ac:dyDescent="0.25">
      <c r="A75" s="154" t="str">
        <f>'Demand Planning'!A578</f>
        <v>POL09724</v>
      </c>
      <c r="B75" s="157" t="str">
        <f>'Demand Planning'!C578</f>
        <v>RTD &amp; SNACKS</v>
      </c>
      <c r="C75" s="155">
        <f>IFERROR(VLOOKUP(A75,'cijena po artiklu'!A:E,5,FALSE()),0)</f>
        <v>2</v>
      </c>
      <c r="D75" s="156">
        <f>'Demand Planning'!AB587*$C75</f>
        <v>3018</v>
      </c>
      <c r="E75" s="156">
        <f>'Demand Planning'!AC587*$C75</f>
        <v>3068</v>
      </c>
      <c r="F75" s="156">
        <f>'Demand Planning'!AD587*$C75</f>
        <v>3112</v>
      </c>
      <c r="G75" s="156">
        <f>'Demand Planning'!AE587*$C75</f>
        <v>3148</v>
      </c>
      <c r="H75" s="156">
        <f>'Demand Planning'!AF587*$C75</f>
        <v>4872</v>
      </c>
      <c r="I75" s="156">
        <f>'Demand Planning'!AG587*$C75</f>
        <v>3484</v>
      </c>
      <c r="J75" s="156">
        <f>'Demand Planning'!AH587*$C75</f>
        <v>3228</v>
      </c>
      <c r="K75" s="156">
        <f>'Demand Planning'!AI587*$C75</f>
        <v>3246</v>
      </c>
      <c r="L75" s="156">
        <f>'Demand Planning'!AJ587*$C75</f>
        <v>3026</v>
      </c>
      <c r="M75" s="156">
        <f>'Demand Planning'!AK587*$C75</f>
        <v>3040</v>
      </c>
      <c r="N75" s="156">
        <f>'Demand Planning'!AL587*$C75</f>
        <v>3050</v>
      </c>
      <c r="O75" s="156">
        <f>'Demand Planning'!AM587*$C75</f>
        <v>3058</v>
      </c>
      <c r="P75" s="156">
        <f>'Demand Planning'!AN587*$C75</f>
        <v>3066</v>
      </c>
    </row>
    <row r="76" spans="1:16" ht="14.25" customHeight="1" outlineLevel="1" x14ac:dyDescent="0.25">
      <c r="A76" s="154" t="str">
        <f>'Demand Planning'!A588</f>
        <v>POL09894</v>
      </c>
      <c r="B76" s="157" t="str">
        <f>'Demand Planning'!C588</f>
        <v>PROTEINI</v>
      </c>
      <c r="C76" s="155">
        <f>IFERROR(VLOOKUP(A76,'cijena po artiklu'!A:E,5,FALSE()),0)</f>
        <v>18.39</v>
      </c>
      <c r="D76" s="156">
        <f>'Demand Planning'!AB597*$C76</f>
        <v>2445.87</v>
      </c>
      <c r="E76" s="156">
        <f>'Demand Planning'!AC597*$C76</f>
        <v>2445.87</v>
      </c>
      <c r="F76" s="156">
        <f>'Demand Planning'!AD597*$C76</f>
        <v>2445.87</v>
      </c>
      <c r="G76" s="156">
        <f>'Demand Planning'!AE597*$C76</f>
        <v>2445.87</v>
      </c>
      <c r="H76" s="156">
        <f>'Demand Planning'!AF597*$C76</f>
        <v>2445.87</v>
      </c>
      <c r="I76" s="156">
        <f>'Demand Planning'!AG597*$C76</f>
        <v>5498.6100000000006</v>
      </c>
      <c r="J76" s="156">
        <f>'Demand Planning'!AH597*$C76</f>
        <v>5498.6100000000006</v>
      </c>
      <c r="K76" s="156">
        <f>'Demand Planning'!AI597*$C76</f>
        <v>5498.6100000000006</v>
      </c>
      <c r="L76" s="156">
        <f>'Demand Planning'!AJ597*$C76</f>
        <v>5498.6100000000006</v>
      </c>
      <c r="M76" s="156">
        <f>'Demand Planning'!AK597*$C76</f>
        <v>6473.2800000000007</v>
      </c>
      <c r="N76" s="156">
        <f>'Demand Planning'!AL597*$C76</f>
        <v>6473.2800000000007</v>
      </c>
      <c r="O76" s="156">
        <f>'Demand Planning'!AM597*$C76</f>
        <v>6804.3</v>
      </c>
      <c r="P76" s="156">
        <f>'Demand Planning'!AN597*$C76</f>
        <v>6804.3</v>
      </c>
    </row>
    <row r="77" spans="1:16" ht="14.25" customHeight="1" outlineLevel="1" x14ac:dyDescent="0.25">
      <c r="A77" s="154" t="str">
        <f>'Demand Planning'!A598</f>
        <v>POL09890</v>
      </c>
      <c r="B77" s="157" t="str">
        <f>'Demand Planning'!C598</f>
        <v>PROTEINI</v>
      </c>
      <c r="C77" s="155">
        <f>IFERROR(VLOOKUP(A77,'cijena po artiklu'!A:E,5,FALSE()),0)</f>
        <v>18.39</v>
      </c>
      <c r="D77" s="156">
        <f>'Demand Planning'!AB607*$C77</f>
        <v>1930.95</v>
      </c>
      <c r="E77" s="156">
        <f>'Demand Planning'!AC607*$C77</f>
        <v>1416.03</v>
      </c>
      <c r="F77" s="156">
        <f>'Demand Planning'!AD607*$C77</f>
        <v>1728.66</v>
      </c>
      <c r="G77" s="156">
        <f>'Demand Planning'!AE607*$C77</f>
        <v>1581.54</v>
      </c>
      <c r="H77" s="156">
        <f>'Demand Planning'!AF607*$C77</f>
        <v>1618.3200000000002</v>
      </c>
      <c r="I77" s="156">
        <f>'Demand Planning'!AG607*$C77</f>
        <v>1563.15</v>
      </c>
      <c r="J77" s="156">
        <f>'Demand Planning'!AH607*$C77</f>
        <v>1599.93</v>
      </c>
      <c r="K77" s="156">
        <f>'Demand Planning'!AI607*$C77</f>
        <v>1507.98</v>
      </c>
      <c r="L77" s="156">
        <f>'Demand Planning'!AJ607*$C77</f>
        <v>1544.76</v>
      </c>
      <c r="M77" s="156">
        <f>'Demand Planning'!AK607*$C77</f>
        <v>4652.67</v>
      </c>
      <c r="N77" s="156">
        <f>'Demand Planning'!AL607*$C77</f>
        <v>4726.2300000000005</v>
      </c>
      <c r="O77" s="156">
        <f>'Demand Planning'!AM607*$C77</f>
        <v>4431.99</v>
      </c>
      <c r="P77" s="156">
        <f>'Demand Planning'!AN607*$C77</f>
        <v>4340.04</v>
      </c>
    </row>
    <row r="78" spans="1:16" ht="14.25" customHeight="1" outlineLevel="1" x14ac:dyDescent="0.25">
      <c r="A78" s="154" t="str">
        <f>'Demand Planning'!A608</f>
        <v>POL09850</v>
      </c>
      <c r="B78" s="157" t="str">
        <f>'Demand Planning'!C608</f>
        <v>SPORTSKA PREHRANA</v>
      </c>
      <c r="C78" s="155">
        <f>IFERROR(VLOOKUP(A78,'cijena po artiklu'!A:E,5,FALSE()),0)</f>
        <v>19.190000000000001</v>
      </c>
      <c r="D78" s="156">
        <f>'Demand Planning'!AB617*$C78</f>
        <v>2417.94</v>
      </c>
      <c r="E78" s="156">
        <f>'Demand Planning'!AC617*$C78</f>
        <v>2417.94</v>
      </c>
      <c r="F78" s="156">
        <f>'Demand Planning'!AD617*$C78</f>
        <v>2417.94</v>
      </c>
      <c r="G78" s="156">
        <f>'Demand Planning'!AE617*$C78</f>
        <v>2417.94</v>
      </c>
      <c r="H78" s="156">
        <f>'Demand Planning'!AF617*$C78</f>
        <v>2417.94</v>
      </c>
      <c r="I78" s="156">
        <f>'Demand Planning'!AG617*$C78</f>
        <v>2417.94</v>
      </c>
      <c r="J78" s="156">
        <f>'Demand Planning'!AH617*$C78</f>
        <v>2417.94</v>
      </c>
      <c r="K78" s="156">
        <f>'Demand Planning'!AI617*$C78</f>
        <v>2417.94</v>
      </c>
      <c r="L78" s="156">
        <f>'Demand Planning'!AJ617*$C78</f>
        <v>2417.94</v>
      </c>
      <c r="M78" s="156">
        <f>'Demand Planning'!AK617*$C78</f>
        <v>2417.94</v>
      </c>
      <c r="N78" s="156">
        <f>'Demand Planning'!AL617*$C78</f>
        <v>2417.94</v>
      </c>
      <c r="O78" s="156">
        <f>'Demand Planning'!AM617*$C78</f>
        <v>2417.94</v>
      </c>
      <c r="P78" s="156">
        <f>'Demand Planning'!AN617*$C78</f>
        <v>2417.94</v>
      </c>
    </row>
    <row r="79" spans="1:16" ht="14.25" customHeight="1" outlineLevel="1" x14ac:dyDescent="0.25">
      <c r="A79" s="154" t="str">
        <f>'Demand Planning'!A618</f>
        <v>POL09900</v>
      </c>
      <c r="B79" s="157" t="str">
        <f>'Demand Planning'!C618</f>
        <v>PROTEINI</v>
      </c>
      <c r="C79" s="155">
        <f>IFERROR(VLOOKUP(A79,'cijena po artiklu'!A:E,5,FALSE()),0)</f>
        <v>59.99</v>
      </c>
      <c r="D79" s="156">
        <f>'Demand Planning'!AB627*$C79</f>
        <v>3059.4900000000002</v>
      </c>
      <c r="E79" s="156">
        <f>'Demand Planning'!AC627*$C79</f>
        <v>3059.4900000000002</v>
      </c>
      <c r="F79" s="156">
        <f>'Demand Planning'!AD627*$C79</f>
        <v>3059.4900000000002</v>
      </c>
      <c r="G79" s="156">
        <f>'Demand Planning'!AE627*$C79</f>
        <v>3059.4900000000002</v>
      </c>
      <c r="H79" s="156">
        <f>'Demand Planning'!AF627*$C79</f>
        <v>3059.4900000000002</v>
      </c>
      <c r="I79" s="156">
        <f>'Demand Planning'!AG627*$C79</f>
        <v>3059.4900000000002</v>
      </c>
      <c r="J79" s="156">
        <f>'Demand Planning'!AH627*$C79</f>
        <v>3059.4900000000002</v>
      </c>
      <c r="K79" s="156">
        <f>'Demand Planning'!AI627*$C79</f>
        <v>3059.4900000000002</v>
      </c>
      <c r="L79" s="156">
        <f>'Demand Planning'!AJ627*$C79</f>
        <v>3059.4900000000002</v>
      </c>
      <c r="M79" s="156">
        <f>'Demand Planning'!AK627*$C79</f>
        <v>3059.4900000000002</v>
      </c>
      <c r="N79" s="156">
        <f>'Demand Planning'!AL627*$C79</f>
        <v>3059.4900000000002</v>
      </c>
      <c r="O79" s="156">
        <f>'Demand Planning'!AM627*$C79</f>
        <v>3059.4900000000002</v>
      </c>
      <c r="P79" s="156">
        <f>'Demand Planning'!AN627*$C79</f>
        <v>3059.4900000000002</v>
      </c>
    </row>
    <row r="80" spans="1:16" ht="14.25" customHeight="1" outlineLevel="1" x14ac:dyDescent="0.25">
      <c r="A80" s="154" t="str">
        <f>'Demand Planning'!A628</f>
        <v>POL12608</v>
      </c>
      <c r="B80" s="157" t="str">
        <f>'Demand Planning'!C628</f>
        <v>PROTEINI</v>
      </c>
      <c r="C80" s="155">
        <f>IFERROR(VLOOKUP(A80,'cijena po artiklu'!A:E,5,FALSE()),0)</f>
        <v>115.99</v>
      </c>
      <c r="D80" s="156">
        <f>'Demand Planning'!AB637*$C80</f>
        <v>1855.84</v>
      </c>
      <c r="E80" s="156">
        <f>'Demand Planning'!AC637*$C80</f>
        <v>1971.83</v>
      </c>
      <c r="F80" s="156">
        <f>'Demand Planning'!AD637*$C80</f>
        <v>1971.83</v>
      </c>
      <c r="G80" s="156">
        <f>'Demand Planning'!AE637*$C80</f>
        <v>2087.8199999999997</v>
      </c>
      <c r="H80" s="156">
        <f>'Demand Planning'!AF637*$C80</f>
        <v>2087.8199999999997</v>
      </c>
      <c r="I80" s="156">
        <f>'Demand Planning'!AG637*$C80</f>
        <v>2203.81</v>
      </c>
      <c r="J80" s="156">
        <f>'Demand Planning'!AH637*$C80</f>
        <v>2087.8199999999997</v>
      </c>
      <c r="K80" s="156">
        <f>'Demand Planning'!AI637*$C80</f>
        <v>2087.8199999999997</v>
      </c>
      <c r="L80" s="156">
        <f>'Demand Planning'!AJ637*$C80</f>
        <v>1971.83</v>
      </c>
      <c r="M80" s="156">
        <f>'Demand Planning'!AK637*$C80</f>
        <v>1971.83</v>
      </c>
      <c r="N80" s="156">
        <f>'Demand Planning'!AL637*$C80</f>
        <v>1855.84</v>
      </c>
      <c r="O80" s="156">
        <f>'Demand Planning'!AM637*$C80</f>
        <v>1855.84</v>
      </c>
      <c r="P80" s="156">
        <f>'Demand Planning'!AN637*$C80</f>
        <v>1855.84</v>
      </c>
    </row>
    <row r="81" spans="1:16" ht="14.25" customHeight="1" outlineLevel="1" x14ac:dyDescent="0.25">
      <c r="A81" s="154" t="str">
        <f>'Demand Planning'!A638</f>
        <v>ZOE12351</v>
      </c>
      <c r="B81" s="157" t="str">
        <f>'Demand Planning'!C638</f>
        <v>PROTEINI</v>
      </c>
      <c r="C81" s="155">
        <f>IFERROR(VLOOKUP(A81,'cijena po artiklu'!A:E,5,FALSE()),0)</f>
        <v>19.989999999999998</v>
      </c>
      <c r="D81" s="156">
        <f>'Demand Planning'!AB647*$C81</f>
        <v>1559.2199999999998</v>
      </c>
      <c r="E81" s="156">
        <f>'Demand Planning'!AC647*$C81</f>
        <v>1799.1</v>
      </c>
      <c r="F81" s="156">
        <f>'Demand Planning'!AD647*$C81</f>
        <v>1599.1999999999998</v>
      </c>
      <c r="G81" s="156">
        <f>'Demand Planning'!AE647*$C81</f>
        <v>1679.1599999999999</v>
      </c>
      <c r="H81" s="156">
        <f>'Demand Planning'!AF647*$C81</f>
        <v>1659.1699999999998</v>
      </c>
      <c r="I81" s="156">
        <f>'Demand Planning'!AG647*$C81</f>
        <v>1679.1599999999999</v>
      </c>
      <c r="J81" s="156">
        <f>'Demand Planning'!AH647*$C81</f>
        <v>1619.1899999999998</v>
      </c>
      <c r="K81" s="156">
        <f>'Demand Planning'!AI647*$C81</f>
        <v>1619.1899999999998</v>
      </c>
      <c r="L81" s="156">
        <f>'Demand Planning'!AJ647*$C81</f>
        <v>1599.1999999999998</v>
      </c>
      <c r="M81" s="156">
        <f>'Demand Planning'!AK647*$C81</f>
        <v>4637.6799999999994</v>
      </c>
      <c r="N81" s="156">
        <f>'Demand Planning'!AL647*$C81</f>
        <v>4677.66</v>
      </c>
      <c r="O81" s="156">
        <f>'Demand Planning'!AM647*$C81</f>
        <v>4397.7999999999993</v>
      </c>
      <c r="P81" s="156">
        <f>'Demand Planning'!AN647*$C81</f>
        <v>4317.8399999999992</v>
      </c>
    </row>
    <row r="82" spans="1:16" ht="14.25" customHeight="1" outlineLevel="1" x14ac:dyDescent="0.25">
      <c r="A82" s="154" t="str">
        <f>'Demand Planning'!A648</f>
        <v>POL12607</v>
      </c>
      <c r="B82" s="157" t="str">
        <f>'Demand Planning'!C648</f>
        <v>PROTEINI</v>
      </c>
      <c r="C82" s="155">
        <f>IFERROR(VLOOKUP(A82,'cijena po artiklu'!A:E,5,FALSE()),0)</f>
        <v>115.99</v>
      </c>
      <c r="D82" s="156">
        <f>'Demand Planning'!AB657*$C82</f>
        <v>2203.81</v>
      </c>
      <c r="E82" s="156">
        <f>'Demand Planning'!AC657*$C82</f>
        <v>2203.81</v>
      </c>
      <c r="F82" s="156">
        <f>'Demand Planning'!AD657*$C82</f>
        <v>2203.81</v>
      </c>
      <c r="G82" s="156">
        <f>'Demand Planning'!AE657*$C82</f>
        <v>2203.81</v>
      </c>
      <c r="H82" s="156">
        <f>'Demand Planning'!AF657*$C82</f>
        <v>2203.81</v>
      </c>
      <c r="I82" s="156">
        <f>'Demand Planning'!AG657*$C82</f>
        <v>2203.81</v>
      </c>
      <c r="J82" s="156">
        <f>'Demand Planning'!AH657*$C82</f>
        <v>2203.81</v>
      </c>
      <c r="K82" s="156">
        <f>'Demand Planning'!AI657*$C82</f>
        <v>2203.81</v>
      </c>
      <c r="L82" s="156">
        <f>'Demand Planning'!AJ657*$C82</f>
        <v>2203.81</v>
      </c>
      <c r="M82" s="156">
        <f>'Demand Planning'!AK657*$C82</f>
        <v>2203.81</v>
      </c>
      <c r="N82" s="156">
        <f>'Demand Planning'!AL657*$C82</f>
        <v>2203.81</v>
      </c>
      <c r="O82" s="156">
        <f>'Demand Planning'!AM657*$C82</f>
        <v>2203.81</v>
      </c>
      <c r="P82" s="156">
        <f>'Demand Planning'!AN657*$C82</f>
        <v>2203.81</v>
      </c>
    </row>
    <row r="83" spans="1:16" ht="14.25" customHeight="1" outlineLevel="1" x14ac:dyDescent="0.25">
      <c r="A83" s="154" t="str">
        <f>'Demand Planning'!A658</f>
        <v>POL12794</v>
      </c>
      <c r="B83" s="157" t="str">
        <f>'Demand Planning'!C658</f>
        <v>SPORTSKA PREHRANA</v>
      </c>
      <c r="C83" s="155">
        <f>IFERROR(VLOOKUP(A83,'cijena po artiklu'!A:E,5,FALSE()),0)</f>
        <v>21.59</v>
      </c>
      <c r="D83" s="156">
        <f>'Demand Planning'!AB667*$C83</f>
        <v>323.85000000000002</v>
      </c>
      <c r="E83" s="156">
        <f>'Demand Planning'!AC667*$C83</f>
        <v>323.85000000000002</v>
      </c>
      <c r="F83" s="156">
        <f>'Demand Planning'!AD667*$C83</f>
        <v>323.85000000000002</v>
      </c>
      <c r="G83" s="156">
        <f>'Demand Planning'!AE667*$C83</f>
        <v>323.85000000000002</v>
      </c>
      <c r="H83" s="156">
        <f>'Demand Planning'!AF667*$C83</f>
        <v>323.85000000000002</v>
      </c>
      <c r="I83" s="156">
        <f>'Demand Planning'!AG667*$C83</f>
        <v>323.85000000000002</v>
      </c>
      <c r="J83" s="156">
        <f>'Demand Planning'!AH667*$C83</f>
        <v>323.85000000000002</v>
      </c>
      <c r="K83" s="156">
        <f>'Demand Planning'!AI667*$C83</f>
        <v>323.85000000000002</v>
      </c>
      <c r="L83" s="156">
        <f>'Demand Planning'!AJ667*$C83</f>
        <v>323.85000000000002</v>
      </c>
      <c r="M83" s="156">
        <f>'Demand Planning'!AK667*$C83</f>
        <v>323.85000000000002</v>
      </c>
      <c r="N83" s="156">
        <f>'Demand Planning'!AL667*$C83</f>
        <v>323.85000000000002</v>
      </c>
      <c r="O83" s="156">
        <f>'Demand Planning'!AM667*$C83</f>
        <v>323.85000000000002</v>
      </c>
      <c r="P83" s="156">
        <f>'Demand Planning'!AN667*$C83</f>
        <v>323.85000000000002</v>
      </c>
    </row>
    <row r="84" spans="1:16" ht="14.25" customHeight="1" outlineLevel="1" x14ac:dyDescent="0.25">
      <c r="A84" s="154" t="str">
        <f>'Demand Planning'!A668</f>
        <v>POL09805</v>
      </c>
      <c r="B84" s="157" t="str">
        <f>'Demand Planning'!C668</f>
        <v>SPORTSKA PREHRANA</v>
      </c>
      <c r="C84" s="155">
        <f>IFERROR(VLOOKUP(A84,'cijena po artiklu'!A:E,5,FALSE()),0)</f>
        <v>17.59</v>
      </c>
      <c r="D84" s="156">
        <f>'Demand Planning'!AB677*$C84</f>
        <v>1160.94</v>
      </c>
      <c r="E84" s="156">
        <f>'Demand Planning'!AC677*$C84</f>
        <v>1178.53</v>
      </c>
      <c r="F84" s="156">
        <f>'Demand Planning'!AD677*$C84</f>
        <v>1160.94</v>
      </c>
      <c r="G84" s="156">
        <f>'Demand Planning'!AE677*$C84</f>
        <v>1160.94</v>
      </c>
      <c r="H84" s="156">
        <f>'Demand Planning'!AF677*$C84</f>
        <v>1072.99</v>
      </c>
      <c r="I84" s="156">
        <f>'Demand Planning'!AG677*$C84</f>
        <v>1143.3499999999999</v>
      </c>
      <c r="J84" s="156">
        <f>'Demand Planning'!AH677*$C84</f>
        <v>1108.17</v>
      </c>
      <c r="K84" s="156">
        <f>'Demand Planning'!AI677*$C84</f>
        <v>1108.17</v>
      </c>
      <c r="L84" s="156">
        <f>'Demand Planning'!AJ677*$C84</f>
        <v>1090.58</v>
      </c>
      <c r="M84" s="156">
        <f>'Demand Planning'!AK677*$C84</f>
        <v>1072.99</v>
      </c>
      <c r="N84" s="156">
        <f>'Demand Planning'!AL677*$C84</f>
        <v>1055.4000000000001</v>
      </c>
      <c r="O84" s="156">
        <f>'Demand Planning'!AM677*$C84</f>
        <v>1090.58</v>
      </c>
      <c r="P84" s="156">
        <f>'Demand Planning'!AN677*$C84</f>
        <v>1160.94</v>
      </c>
    </row>
    <row r="85" spans="1:16" ht="14.25" customHeight="1" outlineLevel="1" x14ac:dyDescent="0.25">
      <c r="A85" s="154" t="str">
        <f>'Demand Planning'!A678</f>
        <v>POL09783</v>
      </c>
      <c r="B85" s="157" t="str">
        <f>'Demand Planning'!C678</f>
        <v>SPORTSKA PREHRANA</v>
      </c>
      <c r="C85" s="155">
        <f>IFERROR(VLOOKUP(A85,'cijena po artiklu'!A:E,5,FALSE()),0)</f>
        <v>11.19</v>
      </c>
      <c r="D85" s="156">
        <f>'Demand Planning'!AB687*$C85</f>
        <v>2260.38</v>
      </c>
      <c r="E85" s="156">
        <f>'Demand Planning'!AC687*$C85</f>
        <v>2260.38</v>
      </c>
      <c r="F85" s="156">
        <f>'Demand Planning'!AD687*$C85</f>
        <v>2260.38</v>
      </c>
      <c r="G85" s="156">
        <f>'Demand Planning'!AE687*$C85</f>
        <v>2260.38</v>
      </c>
      <c r="H85" s="156">
        <f>'Demand Planning'!AF687*$C85</f>
        <v>2439.42</v>
      </c>
      <c r="I85" s="156">
        <f>'Demand Planning'!AG687*$C85</f>
        <v>2170.86</v>
      </c>
      <c r="J85" s="156">
        <f>'Demand Planning'!AH687*$C85</f>
        <v>2260.38</v>
      </c>
      <c r="K85" s="156">
        <f>'Demand Planning'!AI687*$C85</f>
        <v>2260.38</v>
      </c>
      <c r="L85" s="156">
        <f>'Demand Planning'!AJ687*$C85</f>
        <v>7676.3399999999992</v>
      </c>
      <c r="M85" s="156">
        <f>'Demand Planning'!AK687*$C85</f>
        <v>2260.38</v>
      </c>
      <c r="N85" s="156">
        <f>'Demand Planning'!AL687*$C85</f>
        <v>2260.38</v>
      </c>
      <c r="O85" s="156">
        <f>'Demand Planning'!AM687*$C85</f>
        <v>2260.38</v>
      </c>
      <c r="P85" s="156">
        <f>'Demand Planning'!AN687*$C85</f>
        <v>2260.38</v>
      </c>
    </row>
    <row r="86" spans="1:16" ht="14.25" customHeight="1" outlineLevel="1" x14ac:dyDescent="0.25">
      <c r="A86" s="154" t="str">
        <f>'Demand Planning'!A688</f>
        <v>POL12848</v>
      </c>
      <c r="B86" s="157" t="str">
        <f>'Demand Planning'!C688</f>
        <v>PROTEINI</v>
      </c>
      <c r="C86" s="155">
        <f>IFERROR(VLOOKUP(A86,'cijena po artiklu'!A:E,5,FALSE()),0)</f>
        <v>76</v>
      </c>
      <c r="D86" s="156">
        <f>'Demand Planning'!AB697*$C86</f>
        <v>3420</v>
      </c>
      <c r="E86" s="156">
        <f>'Demand Planning'!AC697*$C86</f>
        <v>3420</v>
      </c>
      <c r="F86" s="156">
        <f>'Demand Planning'!AD697*$C86</f>
        <v>3420</v>
      </c>
      <c r="G86" s="156">
        <f>'Demand Planning'!AE697*$C86</f>
        <v>3420</v>
      </c>
      <c r="H86" s="156">
        <f>'Demand Planning'!AF697*$C86</f>
        <v>3420</v>
      </c>
      <c r="I86" s="156">
        <f>'Demand Planning'!AG697*$C86</f>
        <v>5396</v>
      </c>
      <c r="J86" s="156">
        <f>'Demand Planning'!AH697*$C86</f>
        <v>5396</v>
      </c>
      <c r="K86" s="156">
        <f>'Demand Planning'!AI697*$C86</f>
        <v>5396</v>
      </c>
      <c r="L86" s="156">
        <f>'Demand Planning'!AJ697*$C86</f>
        <v>5396</v>
      </c>
      <c r="M86" s="156">
        <f>'Demand Planning'!AK697*$C86</f>
        <v>3420</v>
      </c>
      <c r="N86" s="156">
        <f>'Demand Planning'!AL697*$C86</f>
        <v>3420</v>
      </c>
      <c r="O86" s="156">
        <f>'Demand Planning'!AM697*$C86</f>
        <v>3420</v>
      </c>
      <c r="P86" s="156">
        <f>'Demand Planning'!AN697*$C86</f>
        <v>3420</v>
      </c>
    </row>
    <row r="87" spans="1:16" ht="14.25" customHeight="1" outlineLevel="1" x14ac:dyDescent="0.25">
      <c r="A87" s="154" t="str">
        <f>'Demand Planning'!A698</f>
        <v>POL09792</v>
      </c>
      <c r="B87" s="157" t="str">
        <f>'Demand Planning'!C698</f>
        <v>SPORTSKA PREHRANA</v>
      </c>
      <c r="C87" s="155">
        <f>IFERROR(VLOOKUP(A87,'cijena po artiklu'!A:E,5,FALSE()),0)</f>
        <v>15.99</v>
      </c>
      <c r="D87" s="156">
        <f>'Demand Planning'!AB707*$C87</f>
        <v>799.5</v>
      </c>
      <c r="E87" s="156">
        <f>'Demand Planning'!AC707*$C87</f>
        <v>799.5</v>
      </c>
      <c r="F87" s="156">
        <f>'Demand Planning'!AD707*$C87</f>
        <v>799.5</v>
      </c>
      <c r="G87" s="156">
        <f>'Demand Planning'!AE707*$C87</f>
        <v>799.5</v>
      </c>
      <c r="H87" s="156">
        <f>'Demand Planning'!AF707*$C87</f>
        <v>799.5</v>
      </c>
      <c r="I87" s="156">
        <f>'Demand Planning'!AG707*$C87</f>
        <v>799.5</v>
      </c>
      <c r="J87" s="156">
        <f>'Demand Planning'!AH707*$C87</f>
        <v>799.5</v>
      </c>
      <c r="K87" s="156">
        <f>'Demand Planning'!AI707*$C87</f>
        <v>799.5</v>
      </c>
      <c r="L87" s="156">
        <f>'Demand Planning'!AJ707*$C87</f>
        <v>799.5</v>
      </c>
      <c r="M87" s="156">
        <f>'Demand Planning'!AK707*$C87</f>
        <v>1918.8</v>
      </c>
      <c r="N87" s="156">
        <f>'Demand Planning'!AL707*$C87</f>
        <v>1918.8</v>
      </c>
      <c r="O87" s="156">
        <f>'Demand Planning'!AM707*$C87</f>
        <v>1918.8</v>
      </c>
      <c r="P87" s="156">
        <f>'Demand Planning'!AN707*$C87</f>
        <v>1918.8</v>
      </c>
    </row>
    <row r="88" spans="1:16" ht="14.25" customHeight="1" outlineLevel="1" x14ac:dyDescent="0.25">
      <c r="A88" s="154" t="str">
        <f>'Demand Planning'!A708</f>
        <v>ZOE12391</v>
      </c>
      <c r="B88" s="157" t="str">
        <f>'Demand Planning'!C708</f>
        <v>RTD &amp; SNACKS</v>
      </c>
      <c r="C88" s="155">
        <f>IFERROR(VLOOKUP(A88,'cijena po artiklu'!A:E,5,FALSE()),0)</f>
        <v>2.39</v>
      </c>
      <c r="D88" s="156">
        <f>'Demand Planning'!AB717*$C88</f>
        <v>2750.8900000000003</v>
      </c>
      <c r="E88" s="156">
        <f>'Demand Planning'!AC717*$C88</f>
        <v>2832.15</v>
      </c>
      <c r="F88" s="156">
        <f>'Demand Planning'!AD717*$C88</f>
        <v>2901.46</v>
      </c>
      <c r="G88" s="156">
        <f>'Demand Planning'!AE717*$C88</f>
        <v>2961.21</v>
      </c>
      <c r="H88" s="156">
        <f>'Demand Planning'!AF717*$C88</f>
        <v>3011.4</v>
      </c>
      <c r="I88" s="156">
        <f>'Demand Planning'!AG717*$C88</f>
        <v>3054.42</v>
      </c>
      <c r="J88" s="156">
        <f>'Demand Planning'!AH717*$C88</f>
        <v>3090.27</v>
      </c>
      <c r="K88" s="156">
        <f>'Demand Planning'!AI717*$C88</f>
        <v>3121.34</v>
      </c>
      <c r="L88" s="156">
        <f>'Demand Planning'!AJ717*$C88</f>
        <v>3147.63</v>
      </c>
      <c r="M88" s="156">
        <f>'Demand Planning'!AK717*$C88</f>
        <v>5721.66</v>
      </c>
      <c r="N88" s="156">
        <f>'Demand Planning'!AL717*$C88</f>
        <v>5738.39</v>
      </c>
      <c r="O88" s="156">
        <f>'Demand Planning'!AM717*$C88</f>
        <v>5752.7300000000005</v>
      </c>
      <c r="P88" s="156">
        <f>'Demand Planning'!AN717*$C88</f>
        <v>5764.68</v>
      </c>
    </row>
    <row r="89" spans="1:16" ht="14.25" customHeight="1" outlineLevel="1" x14ac:dyDescent="0.25">
      <c r="A89" s="154" t="str">
        <f>'Demand Planning'!A718</f>
        <v>POL12750</v>
      </c>
      <c r="B89" s="157" t="str">
        <f>'Demand Planning'!C718</f>
        <v>PROTEINI</v>
      </c>
      <c r="C89" s="155">
        <f>IFERROR(VLOOKUP(A89,'cijena po artiklu'!A:E,5,FALSE()),0)</f>
        <v>23.99</v>
      </c>
      <c r="D89" s="156">
        <f>'Demand Planning'!AB727*$C89</f>
        <v>7628.82</v>
      </c>
      <c r="E89" s="156">
        <f>'Demand Planning'!AC727*$C89</f>
        <v>9691.9599999999991</v>
      </c>
      <c r="F89" s="156">
        <f>'Demand Planning'!AD727*$C89</f>
        <v>9835.9</v>
      </c>
      <c r="G89" s="156">
        <f>'Demand Planning'!AE727*$C89</f>
        <v>9955.8499999999985</v>
      </c>
      <c r="H89" s="156">
        <f>'Demand Planning'!AF727*$C89</f>
        <v>10051.81</v>
      </c>
      <c r="I89" s="156">
        <f>'Demand Planning'!AG727*$C89</f>
        <v>8204.58</v>
      </c>
      <c r="J89" s="156">
        <f>'Demand Planning'!AH727*$C89</f>
        <v>8276.5499999999993</v>
      </c>
      <c r="K89" s="156">
        <f>'Demand Planning'!AI727*$C89</f>
        <v>8348.5199999999986</v>
      </c>
      <c r="L89" s="156">
        <f>'Demand Planning'!AJ727*$C89</f>
        <v>8396.5</v>
      </c>
      <c r="M89" s="156">
        <f>'Demand Planning'!AK727*$C89</f>
        <v>4582.09</v>
      </c>
      <c r="N89" s="156">
        <f>'Demand Planning'!AL727*$C89</f>
        <v>4630.07</v>
      </c>
      <c r="O89" s="156">
        <f>'Demand Planning'!AM727*$C89</f>
        <v>4630.07</v>
      </c>
      <c r="P89" s="156">
        <f>'Demand Planning'!AN727*$C89</f>
        <v>4654.0599999999995</v>
      </c>
    </row>
    <row r="90" spans="1:16" ht="14.25" customHeight="1" outlineLevel="1" x14ac:dyDescent="0.25">
      <c r="A90" s="154" t="str">
        <f>'Demand Planning'!A728</f>
        <v>POL09849</v>
      </c>
      <c r="B90" s="157" t="str">
        <f>'Demand Planning'!C728</f>
        <v>SPORTSKA PREHRANA</v>
      </c>
      <c r="C90" s="155">
        <f>IFERROR(VLOOKUP(A90,'cijena po artiklu'!A:E,5,FALSE()),0)</f>
        <v>10.39</v>
      </c>
      <c r="D90" s="156">
        <f>'Demand Planning'!AB737*$C90</f>
        <v>1766.3000000000002</v>
      </c>
      <c r="E90" s="156">
        <f>'Demand Planning'!AC737*$C90</f>
        <v>1766.3000000000002</v>
      </c>
      <c r="F90" s="156">
        <f>'Demand Planning'!AD737*$C90</f>
        <v>1766.3000000000002</v>
      </c>
      <c r="G90" s="156">
        <f>'Demand Planning'!AE737*$C90</f>
        <v>1766.3000000000002</v>
      </c>
      <c r="H90" s="156">
        <f>'Demand Planning'!AF737*$C90</f>
        <v>1766.3000000000002</v>
      </c>
      <c r="I90" s="156">
        <f>'Demand Planning'!AG737*$C90</f>
        <v>1766.3000000000002</v>
      </c>
      <c r="J90" s="156">
        <f>'Demand Planning'!AH737*$C90</f>
        <v>1766.3000000000002</v>
      </c>
      <c r="K90" s="156">
        <f>'Demand Planning'!AI737*$C90</f>
        <v>1766.3000000000002</v>
      </c>
      <c r="L90" s="156">
        <f>'Demand Planning'!AJ737*$C90</f>
        <v>1766.3000000000002</v>
      </c>
      <c r="M90" s="156">
        <f>'Demand Planning'!AK737*$C90</f>
        <v>1766.3000000000002</v>
      </c>
      <c r="N90" s="156">
        <f>'Demand Planning'!AL737*$C90</f>
        <v>1766.3000000000002</v>
      </c>
      <c r="O90" s="156">
        <f>'Demand Planning'!AM737*$C90</f>
        <v>1766.3000000000002</v>
      </c>
      <c r="P90" s="156">
        <f>'Demand Planning'!AN737*$C90</f>
        <v>1766.3000000000002</v>
      </c>
    </row>
    <row r="91" spans="1:16" ht="14.25" customHeight="1" outlineLevel="1" x14ac:dyDescent="0.25">
      <c r="A91" s="154" t="str">
        <f>'Demand Planning'!A738</f>
        <v>POL09761</v>
      </c>
      <c r="B91" s="157" t="str">
        <f>'Demand Planning'!C738</f>
        <v>SPORTSKA PREHRANA</v>
      </c>
      <c r="C91" s="155">
        <f>IFERROR(VLOOKUP(A91,'cijena po artiklu'!A:E,5,FALSE()),0)</f>
        <v>31.99</v>
      </c>
      <c r="D91" s="156">
        <f>'Demand Planning'!AB747*$C91</f>
        <v>927.70999999999992</v>
      </c>
      <c r="E91" s="156">
        <f>'Demand Planning'!AC747*$C91</f>
        <v>991.68999999999994</v>
      </c>
      <c r="F91" s="156">
        <f>'Demand Planning'!AD747*$C91</f>
        <v>1023.68</v>
      </c>
      <c r="G91" s="156">
        <f>'Demand Planning'!AE747*$C91</f>
        <v>927.70999999999992</v>
      </c>
      <c r="H91" s="156">
        <f>'Demand Planning'!AF747*$C91</f>
        <v>895.71999999999991</v>
      </c>
      <c r="I91" s="156">
        <f>'Demand Planning'!AG747*$C91</f>
        <v>863.7299999999999</v>
      </c>
      <c r="J91" s="156">
        <f>'Demand Planning'!AH747*$C91</f>
        <v>895.71999999999991</v>
      </c>
      <c r="K91" s="156">
        <f>'Demand Planning'!AI747*$C91</f>
        <v>863.7299999999999</v>
      </c>
      <c r="L91" s="156">
        <f>'Demand Planning'!AJ747*$C91</f>
        <v>2367.2599999999998</v>
      </c>
      <c r="M91" s="156">
        <f>'Demand Planning'!AK747*$C91</f>
        <v>863.7299999999999</v>
      </c>
      <c r="N91" s="156">
        <f>'Demand Planning'!AL747*$C91</f>
        <v>863.7299999999999</v>
      </c>
      <c r="O91" s="156">
        <f>'Demand Planning'!AM747*$C91</f>
        <v>767.76</v>
      </c>
      <c r="P91" s="156">
        <f>'Demand Planning'!AN747*$C91</f>
        <v>831.74</v>
      </c>
    </row>
    <row r="92" spans="1:16" ht="14.25" customHeight="1" outlineLevel="1" x14ac:dyDescent="0.25">
      <c r="A92" s="154" t="str">
        <f>'Demand Planning'!A748</f>
        <v>POL12609</v>
      </c>
      <c r="B92" s="157" t="str">
        <f>'Demand Planning'!C748</f>
        <v>PROTEINI</v>
      </c>
      <c r="C92" s="155">
        <f>IFERROR(VLOOKUP(A92,'cijena po artiklu'!A:E,5,FALSE()),0)</f>
        <v>115.99</v>
      </c>
      <c r="D92" s="156">
        <f>'Demand Planning'!AB757*$C92</f>
        <v>1275.8899999999999</v>
      </c>
      <c r="E92" s="156">
        <f>'Demand Planning'!AC757*$C92</f>
        <v>1275.8899999999999</v>
      </c>
      <c r="F92" s="156">
        <f>'Demand Planning'!AD757*$C92</f>
        <v>1275.8899999999999</v>
      </c>
      <c r="G92" s="156">
        <f>'Demand Planning'!AE757*$C92</f>
        <v>1275.8899999999999</v>
      </c>
      <c r="H92" s="156">
        <f>'Demand Planning'!AF757*$C92</f>
        <v>1275.8899999999999</v>
      </c>
      <c r="I92" s="156">
        <f>'Demand Planning'!AG757*$C92</f>
        <v>1275.8899999999999</v>
      </c>
      <c r="J92" s="156">
        <f>'Demand Planning'!AH757*$C92</f>
        <v>1275.8899999999999</v>
      </c>
      <c r="K92" s="156">
        <f>'Demand Planning'!AI757*$C92</f>
        <v>1275.8899999999999</v>
      </c>
      <c r="L92" s="156">
        <f>'Demand Planning'!AJ757*$C92</f>
        <v>1275.8899999999999</v>
      </c>
      <c r="M92" s="156">
        <f>'Demand Planning'!AK757*$C92</f>
        <v>1275.8899999999999</v>
      </c>
      <c r="N92" s="156">
        <f>'Demand Planning'!AL757*$C92</f>
        <v>1275.8899999999999</v>
      </c>
      <c r="O92" s="156">
        <f>'Demand Planning'!AM757*$C92</f>
        <v>1275.8899999999999</v>
      </c>
      <c r="P92" s="156">
        <f>'Demand Planning'!AN757*$C92</f>
        <v>1275.8899999999999</v>
      </c>
    </row>
    <row r="93" spans="1:16" ht="14.25" customHeight="1" outlineLevel="1" x14ac:dyDescent="0.25">
      <c r="A93" s="154" t="str">
        <f>'Demand Planning'!A758</f>
        <v>POL09794</v>
      </c>
      <c r="B93" s="157" t="str">
        <f>'Demand Planning'!C758</f>
        <v>SPORTSKA PREHRANA</v>
      </c>
      <c r="C93" s="155">
        <f>IFERROR(VLOOKUP(A93,'cijena po artiklu'!A:E,5,FALSE()),0)</f>
        <v>23.99</v>
      </c>
      <c r="D93" s="156">
        <f>'Demand Planning'!AB767*$C93</f>
        <v>599.75</v>
      </c>
      <c r="E93" s="156">
        <f>'Demand Planning'!AC767*$C93</f>
        <v>599.75</v>
      </c>
      <c r="F93" s="156">
        <f>'Demand Planning'!AD767*$C93</f>
        <v>599.75</v>
      </c>
      <c r="G93" s="156">
        <f>'Demand Planning'!AE767*$C93</f>
        <v>599.75</v>
      </c>
      <c r="H93" s="156">
        <f>'Demand Planning'!AF767*$C93</f>
        <v>599.75</v>
      </c>
      <c r="I93" s="156">
        <f>'Demand Planning'!AG767*$C93</f>
        <v>599.75</v>
      </c>
      <c r="J93" s="156">
        <f>'Demand Planning'!AH767*$C93</f>
        <v>599.75</v>
      </c>
      <c r="K93" s="156">
        <f>'Demand Planning'!AI767*$C93</f>
        <v>599.75</v>
      </c>
      <c r="L93" s="156">
        <f>'Demand Planning'!AJ767*$C93</f>
        <v>599.75</v>
      </c>
      <c r="M93" s="156">
        <f>'Demand Planning'!AK767*$C93</f>
        <v>599.75</v>
      </c>
      <c r="N93" s="156">
        <f>'Demand Planning'!AL767*$C93</f>
        <v>599.75</v>
      </c>
      <c r="O93" s="156">
        <f>'Demand Planning'!AM767*$C93</f>
        <v>599.75</v>
      </c>
      <c r="P93" s="156">
        <f>'Demand Planning'!AN767*$C93</f>
        <v>599.75</v>
      </c>
    </row>
    <row r="94" spans="1:16" ht="14.25" customHeight="1" outlineLevel="1" x14ac:dyDescent="0.25">
      <c r="A94" s="154" t="str">
        <f>'Demand Planning'!A768</f>
        <v>POL04462</v>
      </c>
      <c r="B94" s="157" t="str">
        <f>'Demand Planning'!C768</f>
        <v>RTD &amp; SNACKS</v>
      </c>
      <c r="C94" s="155">
        <f>IFERROR(VLOOKUP(A94,'cijena po artiklu'!A:E,5,FALSE()),0)</f>
        <v>1.51</v>
      </c>
      <c r="D94" s="156">
        <f>'Demand Planning'!AB777*$C94</f>
        <v>2443.1799999999998</v>
      </c>
      <c r="E94" s="156">
        <f>'Demand Planning'!AC777*$C94</f>
        <v>2639.48</v>
      </c>
      <c r="F94" s="156">
        <f>'Demand Planning'!AD777*$C94</f>
        <v>2634.95</v>
      </c>
      <c r="G94" s="156">
        <f>'Demand Planning'!AE777*$C94</f>
        <v>2391.84</v>
      </c>
      <c r="H94" s="156">
        <f>'Demand Planning'!AF777*$C94</f>
        <v>2416</v>
      </c>
      <c r="I94" s="156">
        <f>'Demand Planning'!AG777*$C94</f>
        <v>2412.98</v>
      </c>
      <c r="J94" s="156">
        <f>'Demand Planning'!AH777*$C94</f>
        <v>2416</v>
      </c>
      <c r="K94" s="156">
        <f>'Demand Planning'!AI777*$C94</f>
        <v>2764.81</v>
      </c>
      <c r="L94" s="156">
        <f>'Demand Planning'!AJ777*$C94</f>
        <v>2737.63</v>
      </c>
      <c r="M94" s="156">
        <f>'Demand Planning'!AK777*$C94</f>
        <v>2653.07</v>
      </c>
      <c r="N94" s="156">
        <f>'Demand Planning'!AL777*$C94</f>
        <v>2601.73</v>
      </c>
      <c r="O94" s="156">
        <f>'Demand Planning'!AM777*$C94</f>
        <v>2292.1799999999998</v>
      </c>
      <c r="P94" s="156">
        <f>'Demand Planning'!AN777*$C94</f>
        <v>2625.89</v>
      </c>
    </row>
    <row r="95" spans="1:16" ht="14.25" customHeight="1" outlineLevel="1" x14ac:dyDescent="0.25">
      <c r="A95" s="154" t="str">
        <f>'Demand Planning'!A778</f>
        <v>POL09857</v>
      </c>
      <c r="B95" s="157" t="str">
        <f>'Demand Planning'!C778</f>
        <v>SPORTSKA PREHRANA</v>
      </c>
      <c r="C95" s="155">
        <f>IFERROR(VLOOKUP(A95,'cijena po artiklu'!A:E,5,FALSE()),0)</f>
        <v>17.59</v>
      </c>
      <c r="D95" s="156">
        <f>'Demand Planning'!AB787*$C95</f>
        <v>861.91</v>
      </c>
      <c r="E95" s="156">
        <f>'Demand Planning'!AC787*$C95</f>
        <v>861.91</v>
      </c>
      <c r="F95" s="156">
        <f>'Demand Planning'!AD787*$C95</f>
        <v>861.91</v>
      </c>
      <c r="G95" s="156">
        <f>'Demand Planning'!AE787*$C95</f>
        <v>861.91</v>
      </c>
      <c r="H95" s="156">
        <f>'Demand Planning'!AF787*$C95</f>
        <v>861.91</v>
      </c>
      <c r="I95" s="156">
        <f>'Demand Planning'!AG787*$C95</f>
        <v>861.91</v>
      </c>
      <c r="J95" s="156">
        <f>'Demand Planning'!AH787*$C95</f>
        <v>861.91</v>
      </c>
      <c r="K95" s="156">
        <f>'Demand Planning'!AI787*$C95</f>
        <v>861.91</v>
      </c>
      <c r="L95" s="156">
        <f>'Demand Planning'!AJ787*$C95</f>
        <v>861.91</v>
      </c>
      <c r="M95" s="156">
        <f>'Demand Planning'!AK787*$C95</f>
        <v>1829.36</v>
      </c>
      <c r="N95" s="156">
        <f>'Demand Planning'!AL787*$C95</f>
        <v>1829.36</v>
      </c>
      <c r="O95" s="156">
        <f>'Demand Planning'!AM787*$C95</f>
        <v>1829.36</v>
      </c>
      <c r="P95" s="156">
        <f>'Demand Planning'!AN787*$C95</f>
        <v>1829.36</v>
      </c>
    </row>
    <row r="96" spans="1:16" ht="14.25" customHeight="1" outlineLevel="1" x14ac:dyDescent="0.25">
      <c r="A96" s="154" t="str">
        <f>'Demand Planning'!A788</f>
        <v>POL09895</v>
      </c>
      <c r="B96" s="157" t="str">
        <f>'Demand Planning'!C788</f>
        <v>BIO I SUPERFOODS</v>
      </c>
      <c r="C96" s="155">
        <f>IFERROR(VLOOKUP(A96,'cijena po artiklu'!A:E,5,FALSE()),0)</f>
        <v>17.59</v>
      </c>
      <c r="D96" s="156">
        <f>'Demand Planning'!AB797*$C96</f>
        <v>1354.43</v>
      </c>
      <c r="E96" s="156">
        <f>'Demand Planning'!AC797*$C96</f>
        <v>1671.05</v>
      </c>
      <c r="F96" s="156">
        <f>'Demand Planning'!AD797*$C96</f>
        <v>1213.71</v>
      </c>
      <c r="G96" s="156">
        <f>'Demand Planning'!AE797*$C96</f>
        <v>5347.36</v>
      </c>
      <c r="H96" s="156">
        <f>'Demand Planning'!AF797*$C96</f>
        <v>3570.77</v>
      </c>
      <c r="I96" s="156">
        <f>'Demand Planning'!AG797*$C96</f>
        <v>1072.99</v>
      </c>
      <c r="J96" s="156">
        <f>'Demand Planning'!AH797*$C96</f>
        <v>1037.81</v>
      </c>
      <c r="K96" s="156">
        <f>'Demand Planning'!AI797*$C96</f>
        <v>967.45</v>
      </c>
      <c r="L96" s="156">
        <f>'Demand Planning'!AJ797*$C96</f>
        <v>1002.63</v>
      </c>
      <c r="M96" s="156">
        <f>'Demand Planning'!AK797*$C96</f>
        <v>1002.63</v>
      </c>
      <c r="N96" s="156">
        <f>'Demand Planning'!AL797*$C96</f>
        <v>1037.81</v>
      </c>
      <c r="O96" s="156">
        <f>'Demand Planning'!AM797*$C96</f>
        <v>826.73</v>
      </c>
      <c r="P96" s="156">
        <f>'Demand Planning'!AN797*$C96</f>
        <v>932.27</v>
      </c>
    </row>
    <row r="97" spans="1:16" ht="14.25" customHeight="1" outlineLevel="1" x14ac:dyDescent="0.25">
      <c r="A97" s="154" t="str">
        <f>'Demand Planning'!A798</f>
        <v>POL04466</v>
      </c>
      <c r="B97" s="157" t="str">
        <f>'Demand Planning'!C798</f>
        <v>SPORTSKA PREHRANA</v>
      </c>
      <c r="C97" s="155">
        <f>IFERROR(VLOOKUP(A97,'cijena po artiklu'!A:E,5,FALSE()),0)</f>
        <v>1.99</v>
      </c>
      <c r="D97" s="156">
        <f>'Demand Planning'!AB807*$C97</f>
        <v>1492.5</v>
      </c>
      <c r="E97" s="156">
        <f>'Demand Planning'!AC807*$C97</f>
        <v>1492.5</v>
      </c>
      <c r="F97" s="156">
        <f>'Demand Planning'!AD807*$C97</f>
        <v>1492.5</v>
      </c>
      <c r="G97" s="156">
        <f>'Demand Planning'!AE807*$C97</f>
        <v>1492.5</v>
      </c>
      <c r="H97" s="156">
        <f>'Demand Planning'!AF807*$C97</f>
        <v>1492.5</v>
      </c>
      <c r="I97" s="156">
        <f>'Demand Planning'!AG807*$C97</f>
        <v>1820.85</v>
      </c>
      <c r="J97" s="156">
        <f>'Demand Planning'!AH807*$C97</f>
        <v>1820.85</v>
      </c>
      <c r="K97" s="156">
        <f>'Demand Planning'!AI807*$C97</f>
        <v>1820.85</v>
      </c>
      <c r="L97" s="156">
        <f>'Demand Planning'!AJ807*$C97</f>
        <v>5800.85</v>
      </c>
      <c r="M97" s="156">
        <f>'Demand Planning'!AK807*$C97</f>
        <v>1492.5</v>
      </c>
      <c r="N97" s="156">
        <f>'Demand Planning'!AL807*$C97</f>
        <v>1492.5</v>
      </c>
      <c r="O97" s="156">
        <f>'Demand Planning'!AM807*$C97</f>
        <v>1391.01</v>
      </c>
      <c r="P97" s="156">
        <f>'Demand Planning'!AN807*$C97</f>
        <v>1391.01</v>
      </c>
    </row>
    <row r="98" spans="1:16" ht="14.25" customHeight="1" outlineLevel="1" x14ac:dyDescent="0.25">
      <c r="A98" s="154" t="str">
        <f>'Demand Planning'!A808</f>
        <v>POL12851</v>
      </c>
      <c r="B98" s="157" t="str">
        <f>'Demand Planning'!C808</f>
        <v>PROTEINI</v>
      </c>
      <c r="C98" s="155">
        <f>IFERROR(VLOOKUP(A98,'cijena po artiklu'!A:E,5,FALSE()),0)</f>
        <v>76</v>
      </c>
      <c r="D98" s="156">
        <f>'Demand Planning'!AB817*$C98</f>
        <v>3116</v>
      </c>
      <c r="E98" s="156">
        <f>'Demand Planning'!AC817*$C98</f>
        <v>3116</v>
      </c>
      <c r="F98" s="156">
        <f>'Demand Planning'!AD817*$C98</f>
        <v>3116</v>
      </c>
      <c r="G98" s="156">
        <f>'Demand Planning'!AE817*$C98</f>
        <v>3116</v>
      </c>
      <c r="H98" s="156">
        <f>'Demand Planning'!AF817*$C98</f>
        <v>3116</v>
      </c>
      <c r="I98" s="156">
        <f>'Demand Planning'!AG817*$C98</f>
        <v>10412</v>
      </c>
      <c r="J98" s="156">
        <f>'Demand Planning'!AH817*$C98</f>
        <v>10412</v>
      </c>
      <c r="K98" s="156">
        <f>'Demand Planning'!AI817*$C98</f>
        <v>10412</v>
      </c>
      <c r="L98" s="156">
        <f>'Demand Planning'!AJ817*$C98</f>
        <v>10412</v>
      </c>
      <c r="M98" s="156">
        <f>'Demand Planning'!AK817*$C98</f>
        <v>3116</v>
      </c>
      <c r="N98" s="156">
        <f>'Demand Planning'!AL817*$C98</f>
        <v>3116</v>
      </c>
      <c r="O98" s="156">
        <f>'Demand Planning'!AM817*$C98</f>
        <v>3116</v>
      </c>
      <c r="P98" s="156">
        <f>'Demand Planning'!AN817*$C98</f>
        <v>3116</v>
      </c>
    </row>
    <row r="99" spans="1:16" ht="14.25" customHeight="1" outlineLevel="1" x14ac:dyDescent="0.25">
      <c r="A99" s="154" t="str">
        <f>'Demand Planning'!A818</f>
        <v>POL09807</v>
      </c>
      <c r="B99" s="157" t="str">
        <f>'Demand Planning'!C818</f>
        <v>SPORTSKA PREHRANA</v>
      </c>
      <c r="C99" s="155">
        <f>IFERROR(VLOOKUP(A99,'cijena po artiklu'!A:E,5,FALSE()),0)</f>
        <v>31.99</v>
      </c>
      <c r="D99" s="156">
        <f>'Demand Planning'!AB827*$C99</f>
        <v>4382.63</v>
      </c>
      <c r="E99" s="156">
        <f>'Demand Planning'!AC827*$C99</f>
        <v>5662.23</v>
      </c>
      <c r="F99" s="156">
        <f>'Demand Planning'!AD827*$C99</f>
        <v>5662.23</v>
      </c>
      <c r="G99" s="156">
        <f>'Demand Planning'!AE827*$C99</f>
        <v>5662.23</v>
      </c>
      <c r="H99" s="156">
        <f>'Demand Planning'!AF827*$C99</f>
        <v>5662.23</v>
      </c>
      <c r="I99" s="156">
        <f>'Demand Planning'!AG827*$C99</f>
        <v>5662.23</v>
      </c>
      <c r="J99" s="156">
        <f>'Demand Planning'!AH827*$C99</f>
        <v>5662.23</v>
      </c>
      <c r="K99" s="156">
        <f>'Demand Planning'!AI827*$C99</f>
        <v>5662.23</v>
      </c>
      <c r="L99" s="156">
        <f>'Demand Planning'!AJ827*$C99</f>
        <v>5662.23</v>
      </c>
      <c r="M99" s="156">
        <f>'Demand Planning'!AK827*$C99</f>
        <v>607.80999999999995</v>
      </c>
      <c r="N99" s="156">
        <f>'Demand Planning'!AL827*$C99</f>
        <v>607.80999999999995</v>
      </c>
      <c r="O99" s="156">
        <f>'Demand Planning'!AM827*$C99</f>
        <v>607.80999999999995</v>
      </c>
      <c r="P99" s="156">
        <f>'Demand Planning'!AN827*$C99</f>
        <v>607.80999999999995</v>
      </c>
    </row>
    <row r="100" spans="1:16" ht="14.25" customHeight="1" outlineLevel="1" x14ac:dyDescent="0.25">
      <c r="A100" s="154" t="str">
        <f>'Demand Planning'!A828</f>
        <v>POL09738</v>
      </c>
      <c r="B100" s="157" t="str">
        <f>'Demand Planning'!C828</f>
        <v>PROTEINI</v>
      </c>
      <c r="C100" s="155">
        <f>IFERROR(VLOOKUP(A100,'cijena po artiklu'!A:E,5,FALSE()),0)</f>
        <v>18.39</v>
      </c>
      <c r="D100" s="156">
        <f>'Demand Planning'!AB837*$C100</f>
        <v>1085.01</v>
      </c>
      <c r="E100" s="156">
        <f>'Demand Planning'!AC837*$C100</f>
        <v>1121.79</v>
      </c>
      <c r="F100" s="156">
        <f>'Demand Planning'!AD837*$C100</f>
        <v>1103.4000000000001</v>
      </c>
      <c r="G100" s="156">
        <f>'Demand Planning'!AE837*$C100</f>
        <v>1066.6200000000001</v>
      </c>
      <c r="H100" s="156">
        <f>'Demand Planning'!AF837*$C100</f>
        <v>1029.8400000000001</v>
      </c>
      <c r="I100" s="156">
        <f>'Demand Planning'!AG837*$C100</f>
        <v>1066.6200000000001</v>
      </c>
      <c r="J100" s="156">
        <f>'Demand Planning'!AH837*$C100</f>
        <v>1048.23</v>
      </c>
      <c r="K100" s="156">
        <f>'Demand Planning'!AI837*$C100</f>
        <v>1029.8400000000001</v>
      </c>
      <c r="L100" s="156">
        <f>'Demand Planning'!AJ837*$C100</f>
        <v>1029.8400000000001</v>
      </c>
      <c r="M100" s="156">
        <f>'Demand Planning'!AK837*$C100</f>
        <v>3953.85</v>
      </c>
      <c r="N100" s="156">
        <f>'Demand Planning'!AL837*$C100</f>
        <v>4009.02</v>
      </c>
      <c r="O100" s="156">
        <f>'Demand Planning'!AM837*$C100</f>
        <v>3825.12</v>
      </c>
      <c r="P100" s="156">
        <f>'Demand Planning'!AN837*$C100</f>
        <v>3917.07</v>
      </c>
    </row>
    <row r="101" spans="1:16" ht="14.25" customHeight="1" outlineLevel="1" x14ac:dyDescent="0.25">
      <c r="A101" s="154" t="str">
        <f>'Demand Planning'!A838</f>
        <v>POL09882</v>
      </c>
      <c r="B101" s="157" t="str">
        <f>'Demand Planning'!C838</f>
        <v>BIO I SUPERFOODS</v>
      </c>
      <c r="C101" s="155">
        <f>IFERROR(VLOOKUP(A101,'cijena po artiklu'!A:E,5,FALSE()),0)</f>
        <v>9.19</v>
      </c>
      <c r="D101" s="156">
        <f>'Demand Planning'!AB847*$C101</f>
        <v>1452.02</v>
      </c>
      <c r="E101" s="156">
        <f>'Demand Planning'!AC847*$C101</f>
        <v>1534.73</v>
      </c>
      <c r="F101" s="156">
        <f>'Demand Planning'!AD847*$C101</f>
        <v>1470.3999999999999</v>
      </c>
      <c r="G101" s="156">
        <f>'Demand Planning'!AE847*$C101</f>
        <v>1516.35</v>
      </c>
      <c r="H101" s="156">
        <f>'Demand Planning'!AF847*$C101</f>
        <v>1553.11</v>
      </c>
      <c r="I101" s="156">
        <f>'Demand Planning'!AG847*$C101</f>
        <v>1534.73</v>
      </c>
      <c r="J101" s="156">
        <f>'Demand Planning'!AH847*$C101</f>
        <v>1516.35</v>
      </c>
      <c r="K101" s="156">
        <f>'Demand Planning'!AI847*$C101</f>
        <v>1507.1599999999999</v>
      </c>
      <c r="L101" s="156">
        <f>'Demand Planning'!AJ847*$C101</f>
        <v>1507.1599999999999</v>
      </c>
      <c r="M101" s="156">
        <f>'Demand Planning'!AK847*$C101</f>
        <v>1488.78</v>
      </c>
      <c r="N101" s="156">
        <f>'Demand Planning'!AL847*$C101</f>
        <v>1589.87</v>
      </c>
      <c r="O101" s="156">
        <f>'Demand Planning'!AM847*$C101</f>
        <v>1102.8</v>
      </c>
      <c r="P101" s="156">
        <f>'Demand Planning'!AN847*$C101</f>
        <v>1167.1299999999999</v>
      </c>
    </row>
    <row r="102" spans="1:16" ht="14.25" customHeight="1" outlineLevel="1" x14ac:dyDescent="0.25">
      <c r="A102" s="154" t="str">
        <f>'Demand Planning'!A848</f>
        <v>POL09829</v>
      </c>
      <c r="B102" s="157" t="str">
        <f>'Demand Planning'!C848</f>
        <v>PROTEINI</v>
      </c>
      <c r="C102" s="155">
        <f>IFERROR(VLOOKUP(A102,'cijena po artiklu'!A:E,5,FALSE()),0)</f>
        <v>18.39</v>
      </c>
      <c r="D102" s="156">
        <f>'Demand Planning'!AB857*$C102</f>
        <v>1986.1200000000001</v>
      </c>
      <c r="E102" s="156">
        <f>'Demand Planning'!AC857*$C102</f>
        <v>1986.1200000000001</v>
      </c>
      <c r="F102" s="156">
        <f>'Demand Planning'!AD857*$C102</f>
        <v>1986.1200000000001</v>
      </c>
      <c r="G102" s="156">
        <f>'Demand Planning'!AE857*$C102</f>
        <v>1986.1200000000001</v>
      </c>
      <c r="H102" s="156">
        <f>'Demand Planning'!AF857*$C102</f>
        <v>1986.1200000000001</v>
      </c>
      <c r="I102" s="156">
        <f>'Demand Planning'!AG857*$C102</f>
        <v>1986.1200000000001</v>
      </c>
      <c r="J102" s="156">
        <f>'Demand Planning'!AH857*$C102</f>
        <v>1986.1200000000001</v>
      </c>
      <c r="K102" s="156">
        <f>'Demand Planning'!AI857*$C102</f>
        <v>1986.1200000000001</v>
      </c>
      <c r="L102" s="156">
        <f>'Demand Planning'!AJ857*$C102</f>
        <v>1986.1200000000001</v>
      </c>
      <c r="M102" s="156">
        <f>'Demand Planning'!AK857*$C102</f>
        <v>4505.55</v>
      </c>
      <c r="N102" s="156">
        <f>'Demand Planning'!AL857*$C102</f>
        <v>4505.55</v>
      </c>
      <c r="O102" s="156">
        <f>'Demand Planning'!AM857*$C102</f>
        <v>4505.55</v>
      </c>
      <c r="P102" s="156">
        <f>'Demand Planning'!AN857*$C102</f>
        <v>4505.55</v>
      </c>
    </row>
    <row r="103" spans="1:16" ht="14.25" customHeight="1" outlineLevel="1" x14ac:dyDescent="0.25">
      <c r="A103" s="154" t="str">
        <f>'Demand Planning'!A858</f>
        <v>POL12851</v>
      </c>
      <c r="B103" s="157" t="str">
        <f>'Demand Planning'!C858</f>
        <v>PROTEINI</v>
      </c>
      <c r="C103" s="155">
        <f>IFERROR(VLOOKUP(A103,'cijena po artiklu'!A:E,5,FALSE()),0)</f>
        <v>76</v>
      </c>
      <c r="D103" s="156">
        <f>'Demand Planning'!AB867*$C103</f>
        <v>3116</v>
      </c>
      <c r="E103" s="156">
        <f>'Demand Planning'!AC867*$C103</f>
        <v>3116</v>
      </c>
      <c r="F103" s="156">
        <f>'Demand Planning'!AD867*$C103</f>
        <v>3116</v>
      </c>
      <c r="G103" s="156">
        <f>'Demand Planning'!AE867*$C103</f>
        <v>3116</v>
      </c>
      <c r="H103" s="156">
        <f>'Demand Planning'!AF867*$C103</f>
        <v>3116</v>
      </c>
      <c r="I103" s="156">
        <f>'Demand Planning'!AG867*$C103</f>
        <v>10412</v>
      </c>
      <c r="J103" s="156">
        <f>'Demand Planning'!AH867*$C103</f>
        <v>10412</v>
      </c>
      <c r="K103" s="156">
        <f>'Demand Planning'!AI867*$C103</f>
        <v>10412</v>
      </c>
      <c r="L103" s="156">
        <f>'Demand Planning'!AJ867*$C103</f>
        <v>10412</v>
      </c>
      <c r="M103" s="156">
        <f>'Demand Planning'!AK867*$C103</f>
        <v>3116</v>
      </c>
      <c r="N103" s="156">
        <f>'Demand Planning'!AL867*$C103</f>
        <v>3116</v>
      </c>
      <c r="O103" s="156">
        <f>'Demand Planning'!AM867*$C103</f>
        <v>3116</v>
      </c>
      <c r="P103" s="156">
        <f>'Demand Planning'!AN867*$C103</f>
        <v>3116</v>
      </c>
    </row>
    <row r="104" spans="1:16" ht="14.25" customHeight="1" outlineLevel="1" x14ac:dyDescent="0.25">
      <c r="A104" s="154" t="str">
        <f>'Demand Planning'!A868</f>
        <v>POL09791</v>
      </c>
      <c r="B104" s="157" t="str">
        <f>'Demand Planning'!C868</f>
        <v>SPORTSKA PREHRANA</v>
      </c>
      <c r="C104" s="155">
        <f>IFERROR(VLOOKUP(A104,'cijena po artiklu'!A:E,5,FALSE()),0)</f>
        <v>17.59</v>
      </c>
      <c r="D104" s="156">
        <f>'Demand Planning'!AB877*$C104</f>
        <v>562.88</v>
      </c>
      <c r="E104" s="156">
        <f>'Demand Planning'!AC877*$C104</f>
        <v>562.88</v>
      </c>
      <c r="F104" s="156">
        <f>'Demand Planning'!AD877*$C104</f>
        <v>562.88</v>
      </c>
      <c r="G104" s="156">
        <f>'Demand Planning'!AE877*$C104</f>
        <v>562.88</v>
      </c>
      <c r="H104" s="156">
        <f>'Demand Planning'!AF877*$C104</f>
        <v>562.88</v>
      </c>
      <c r="I104" s="156">
        <f>'Demand Planning'!AG877*$C104</f>
        <v>562.88</v>
      </c>
      <c r="J104" s="156">
        <f>'Demand Planning'!AH877*$C104</f>
        <v>562.88</v>
      </c>
      <c r="K104" s="156">
        <f>'Demand Planning'!AI877*$C104</f>
        <v>562.88</v>
      </c>
      <c r="L104" s="156">
        <f>'Demand Planning'!AJ877*$C104</f>
        <v>562.88</v>
      </c>
      <c r="M104" s="156">
        <f>'Demand Planning'!AK877*$C104</f>
        <v>562.88</v>
      </c>
      <c r="N104" s="156">
        <f>'Demand Planning'!AL877*$C104</f>
        <v>562.88</v>
      </c>
      <c r="O104" s="156">
        <f>'Demand Planning'!AM877*$C104</f>
        <v>562.88</v>
      </c>
      <c r="P104" s="156">
        <f>'Demand Planning'!AN877*$C104</f>
        <v>562.88</v>
      </c>
    </row>
    <row r="105" spans="1:16" ht="14.25" customHeight="1" outlineLevel="1" x14ac:dyDescent="0.25">
      <c r="A105" s="154" t="str">
        <f>'Demand Planning'!A878</f>
        <v>POL09751</v>
      </c>
      <c r="B105" s="157" t="str">
        <f>'Demand Planning'!C878</f>
        <v>PROTEINI</v>
      </c>
      <c r="C105" s="155">
        <f>IFERROR(VLOOKUP(A105,'cijena po artiklu'!A:E,5,FALSE()),0)</f>
        <v>59.99</v>
      </c>
      <c r="D105" s="156">
        <f>'Demand Planning'!AB887*$C105</f>
        <v>1919.68</v>
      </c>
      <c r="E105" s="156">
        <f>'Demand Planning'!AC887*$C105</f>
        <v>1919.68</v>
      </c>
      <c r="F105" s="156">
        <f>'Demand Planning'!AD887*$C105</f>
        <v>1919.68</v>
      </c>
      <c r="G105" s="156">
        <f>'Demand Planning'!AE887*$C105</f>
        <v>1919.68</v>
      </c>
      <c r="H105" s="156">
        <f>'Demand Planning'!AF887*$C105</f>
        <v>1919.68</v>
      </c>
      <c r="I105" s="156">
        <f>'Demand Planning'!AG887*$C105</f>
        <v>6238.96</v>
      </c>
      <c r="J105" s="156">
        <f>'Demand Planning'!AH887*$C105</f>
        <v>6238.96</v>
      </c>
      <c r="K105" s="156">
        <f>'Demand Planning'!AI887*$C105</f>
        <v>6238.96</v>
      </c>
      <c r="L105" s="156">
        <f>'Demand Planning'!AJ887*$C105</f>
        <v>6238.96</v>
      </c>
      <c r="M105" s="156">
        <f>'Demand Planning'!AK887*$C105</f>
        <v>1919.68</v>
      </c>
      <c r="N105" s="156">
        <f>'Demand Planning'!AL887*$C105</f>
        <v>1919.68</v>
      </c>
      <c r="O105" s="156">
        <f>'Demand Planning'!AM887*$C105</f>
        <v>1919.68</v>
      </c>
      <c r="P105" s="156">
        <f>'Demand Planning'!AN887*$C105</f>
        <v>1919.68</v>
      </c>
    </row>
    <row r="106" spans="1:16" ht="14.25" customHeight="1" outlineLevel="1" x14ac:dyDescent="0.25">
      <c r="A106" s="154" t="str">
        <f>'Demand Planning'!A888</f>
        <v>POL09877</v>
      </c>
      <c r="B106" s="157" t="str">
        <f>'Demand Planning'!C888</f>
        <v>SPORTSKA PREHRANA</v>
      </c>
      <c r="C106" s="155">
        <f>IFERROR(VLOOKUP(A106,'cijena po artiklu'!A:E,5,FALSE()),0)</f>
        <v>19.989999999999998</v>
      </c>
      <c r="D106" s="156">
        <f>'Demand Planning'!AB897*$C106</f>
        <v>999.49999999999989</v>
      </c>
      <c r="E106" s="156">
        <f>'Demand Planning'!AC897*$C106</f>
        <v>919.54</v>
      </c>
      <c r="F106" s="156">
        <f>'Demand Planning'!AD897*$C106</f>
        <v>939.53</v>
      </c>
      <c r="G106" s="156">
        <f>'Demand Planning'!AE897*$C106</f>
        <v>919.54</v>
      </c>
      <c r="H106" s="156">
        <f>'Demand Planning'!AF897*$C106</f>
        <v>899.55</v>
      </c>
      <c r="I106" s="156">
        <f>'Demand Planning'!AG897*$C106</f>
        <v>859.56999999999994</v>
      </c>
      <c r="J106" s="156">
        <f>'Demand Planning'!AH897*$C106</f>
        <v>879.56</v>
      </c>
      <c r="K106" s="156">
        <f>'Demand Planning'!AI897*$C106</f>
        <v>879.56</v>
      </c>
      <c r="L106" s="156">
        <f>'Demand Planning'!AJ897*$C106</f>
        <v>859.56999999999994</v>
      </c>
      <c r="M106" s="156">
        <f>'Demand Planning'!AK897*$C106</f>
        <v>859.56999999999994</v>
      </c>
      <c r="N106" s="156">
        <f>'Demand Planning'!AL897*$C106</f>
        <v>839.57999999999993</v>
      </c>
      <c r="O106" s="156">
        <f>'Demand Planning'!AM897*$C106</f>
        <v>819.58999999999992</v>
      </c>
      <c r="P106" s="156">
        <f>'Demand Planning'!AN897*$C106</f>
        <v>799.59999999999991</v>
      </c>
    </row>
    <row r="107" spans="1:16" ht="14.25" customHeight="1" outlineLevel="1" x14ac:dyDescent="0.25">
      <c r="A107" s="154" t="str">
        <f>'Demand Planning'!A898</f>
        <v>POL12753</v>
      </c>
      <c r="B107" s="157" t="str">
        <f>'Demand Planning'!C898</f>
        <v>PROTEINI</v>
      </c>
      <c r="C107" s="155">
        <f>IFERROR(VLOOKUP(A107,'cijena po artiklu'!A:E,5,FALSE()),0)</f>
        <v>23.99</v>
      </c>
      <c r="D107" s="156">
        <f>'Demand Planning'!AB907*$C107</f>
        <v>1943.1899999999998</v>
      </c>
      <c r="E107" s="156">
        <f>'Demand Planning'!AC907*$C107</f>
        <v>2854.81</v>
      </c>
      <c r="F107" s="156">
        <f>'Demand Planning'!AD907*$C107</f>
        <v>2854.81</v>
      </c>
      <c r="G107" s="156">
        <f>'Demand Planning'!AE907*$C107</f>
        <v>2806.83</v>
      </c>
      <c r="H107" s="156">
        <f>'Demand Planning'!AF907*$C107</f>
        <v>2806.83</v>
      </c>
      <c r="I107" s="156">
        <f>'Demand Planning'!AG907*$C107</f>
        <v>671.71999999999991</v>
      </c>
      <c r="J107" s="156">
        <f>'Demand Planning'!AH907*$C107</f>
        <v>695.70999999999992</v>
      </c>
      <c r="K107" s="156">
        <f>'Demand Planning'!AI907*$C107</f>
        <v>647.7299999999999</v>
      </c>
      <c r="L107" s="156">
        <f>'Demand Planning'!AJ907*$C107</f>
        <v>647.7299999999999</v>
      </c>
      <c r="M107" s="156">
        <f>'Demand Planning'!AK907*$C107</f>
        <v>671.71999999999991</v>
      </c>
      <c r="N107" s="156">
        <f>'Demand Planning'!AL907*$C107</f>
        <v>695.70999999999992</v>
      </c>
      <c r="O107" s="156">
        <f>'Demand Planning'!AM907*$C107</f>
        <v>599.75</v>
      </c>
      <c r="P107" s="156">
        <f>'Demand Planning'!AN907*$C107</f>
        <v>599.75</v>
      </c>
    </row>
    <row r="108" spans="1:16" ht="14.25" customHeight="1" outlineLevel="1" x14ac:dyDescent="0.25">
      <c r="A108" s="154" t="str">
        <f>'Demand Planning'!A908</f>
        <v>POL09739</v>
      </c>
      <c r="B108" s="157" t="str">
        <f>'Demand Planning'!C908</f>
        <v>PROTEINI</v>
      </c>
      <c r="C108" s="155">
        <f>IFERROR(VLOOKUP(A108,'cijena po artiklu'!A:E,5,FALSE()),0)</f>
        <v>18.39</v>
      </c>
      <c r="D108" s="156">
        <f>'Demand Planning'!AB917*$C108</f>
        <v>882.72</v>
      </c>
      <c r="E108" s="156">
        <f>'Demand Planning'!AC917*$C108</f>
        <v>845.94</v>
      </c>
      <c r="F108" s="156">
        <f>'Demand Planning'!AD917*$C108</f>
        <v>827.55000000000007</v>
      </c>
      <c r="G108" s="156">
        <f>'Demand Planning'!AE917*$C108</f>
        <v>827.55000000000007</v>
      </c>
      <c r="H108" s="156">
        <f>'Demand Planning'!AF917*$C108</f>
        <v>809.16000000000008</v>
      </c>
      <c r="I108" s="156">
        <f>'Demand Planning'!AG917*$C108</f>
        <v>790.77</v>
      </c>
      <c r="J108" s="156">
        <f>'Demand Planning'!AH917*$C108</f>
        <v>790.77</v>
      </c>
      <c r="K108" s="156">
        <f>'Demand Planning'!AI917*$C108</f>
        <v>790.77</v>
      </c>
      <c r="L108" s="156">
        <f>'Demand Planning'!AJ917*$C108</f>
        <v>790.77</v>
      </c>
      <c r="M108" s="156">
        <f>'Demand Planning'!AK917*$C108</f>
        <v>3714.78</v>
      </c>
      <c r="N108" s="156">
        <f>'Demand Planning'!AL917*$C108</f>
        <v>3806.73</v>
      </c>
      <c r="O108" s="156">
        <f>'Demand Planning'!AM917*$C108</f>
        <v>3641.2200000000003</v>
      </c>
      <c r="P108" s="156">
        <f>'Demand Planning'!AN917*$C108</f>
        <v>3696.3900000000003</v>
      </c>
    </row>
    <row r="109" spans="1:16" ht="14.25" customHeight="1" outlineLevel="1" x14ac:dyDescent="0.25">
      <c r="A109" s="154" t="str">
        <f>'Demand Planning'!A918</f>
        <v>ON00247</v>
      </c>
      <c r="B109" s="157" t="str">
        <f>'Demand Planning'!C918</f>
        <v>PROTEINI</v>
      </c>
      <c r="C109" s="155">
        <f>IFERROR(VLOOKUP(A109,'cijena po artiklu'!A:E,5,FALSE()),0)</f>
        <v>22.39</v>
      </c>
      <c r="D109" s="156">
        <f>'Demand Planning'!AB927*$C109</f>
        <v>1701.64</v>
      </c>
      <c r="E109" s="156">
        <f>'Demand Planning'!AC927*$C109</f>
        <v>1701.64</v>
      </c>
      <c r="F109" s="156">
        <f>'Demand Planning'!AD927*$C109</f>
        <v>1701.64</v>
      </c>
      <c r="G109" s="156">
        <f>'Demand Planning'!AE927*$C109</f>
        <v>1701.64</v>
      </c>
      <c r="H109" s="156">
        <f>'Demand Planning'!AF927*$C109</f>
        <v>1701.64</v>
      </c>
      <c r="I109" s="156">
        <f>'Demand Planning'!AG927*$C109</f>
        <v>1701.64</v>
      </c>
      <c r="J109" s="156">
        <f>'Demand Planning'!AH927*$C109</f>
        <v>1701.64</v>
      </c>
      <c r="K109" s="156">
        <f>'Demand Planning'!AI927*$C109</f>
        <v>1701.64</v>
      </c>
      <c r="L109" s="156">
        <f>'Demand Planning'!AJ927*$C109</f>
        <v>1701.64</v>
      </c>
      <c r="M109" s="156">
        <f>'Demand Planning'!AK927*$C109</f>
        <v>1701.64</v>
      </c>
      <c r="N109" s="156">
        <f>'Demand Planning'!AL927*$C109</f>
        <v>1701.64</v>
      </c>
      <c r="O109" s="156">
        <f>'Demand Planning'!AM927*$C109</f>
        <v>1701.64</v>
      </c>
      <c r="P109" s="156">
        <f>'Demand Planning'!AN927*$C109</f>
        <v>1701.64</v>
      </c>
    </row>
    <row r="110" spans="1:16" ht="14.25" customHeight="1" outlineLevel="1" x14ac:dyDescent="0.25">
      <c r="A110" s="154" t="str">
        <f>'Demand Planning'!A928</f>
        <v>POL09891</v>
      </c>
      <c r="B110" s="157" t="str">
        <f>'Demand Planning'!C928</f>
        <v>PROTEINI</v>
      </c>
      <c r="C110" s="155">
        <f>IFERROR(VLOOKUP(A110,'cijena po artiklu'!A:E,5,FALSE()),0)</f>
        <v>18.39</v>
      </c>
      <c r="D110" s="156">
        <f>'Demand Planning'!AB937*$C110</f>
        <v>937.89</v>
      </c>
      <c r="E110" s="156">
        <f>'Demand Planning'!AC937*$C110</f>
        <v>864.33</v>
      </c>
      <c r="F110" s="156">
        <f>'Demand Planning'!AD937*$C110</f>
        <v>845.94</v>
      </c>
      <c r="G110" s="156">
        <f>'Demand Planning'!AE937*$C110</f>
        <v>845.94</v>
      </c>
      <c r="H110" s="156">
        <f>'Demand Planning'!AF937*$C110</f>
        <v>827.55000000000007</v>
      </c>
      <c r="I110" s="156">
        <f>'Demand Planning'!AG937*$C110</f>
        <v>790.77</v>
      </c>
      <c r="J110" s="156">
        <f>'Demand Planning'!AH937*$C110</f>
        <v>790.77</v>
      </c>
      <c r="K110" s="156">
        <f>'Demand Planning'!AI937*$C110</f>
        <v>809.16000000000008</v>
      </c>
      <c r="L110" s="156">
        <f>'Demand Planning'!AJ937*$C110</f>
        <v>790.77</v>
      </c>
      <c r="M110" s="156">
        <f>'Demand Planning'!AK937*$C110</f>
        <v>3438.9300000000003</v>
      </c>
      <c r="N110" s="156">
        <f>'Demand Planning'!AL937*$C110</f>
        <v>3530.88</v>
      </c>
      <c r="O110" s="156">
        <f>'Demand Planning'!AM937*$C110</f>
        <v>3365.37</v>
      </c>
      <c r="P110" s="156">
        <f>'Demand Planning'!AN937*$C110</f>
        <v>3420.54</v>
      </c>
    </row>
    <row r="111" spans="1:16" ht="14.25" customHeight="1" outlineLevel="1" x14ac:dyDescent="0.25">
      <c r="A111" s="154" t="str">
        <f>'Demand Planning'!A938</f>
        <v>ON00243</v>
      </c>
      <c r="B111" s="157" t="str">
        <f>'Demand Planning'!C938</f>
        <v>PROTEINI</v>
      </c>
      <c r="C111" s="155">
        <f>IFERROR(VLOOKUP(A111,'cijena po artiklu'!A:E,5,FALSE()),0)</f>
        <v>75.989999999999995</v>
      </c>
      <c r="D111" s="156">
        <f>'Demand Planning'!AB947*$C111</f>
        <v>3267.5699999999997</v>
      </c>
      <c r="E111" s="156">
        <f>'Demand Planning'!AC947*$C111</f>
        <v>3267.5699999999997</v>
      </c>
      <c r="F111" s="156">
        <f>'Demand Planning'!AD947*$C111</f>
        <v>3267.5699999999997</v>
      </c>
      <c r="G111" s="156">
        <f>'Demand Planning'!AE947*$C111</f>
        <v>3267.5699999999997</v>
      </c>
      <c r="H111" s="156">
        <f>'Demand Planning'!AF947*$C111</f>
        <v>3267.5699999999997</v>
      </c>
      <c r="I111" s="156">
        <f>'Demand Planning'!AG947*$C111</f>
        <v>3267.5699999999997</v>
      </c>
      <c r="J111" s="156">
        <f>'Demand Planning'!AH947*$C111</f>
        <v>3267.5699999999997</v>
      </c>
      <c r="K111" s="156">
        <f>'Demand Planning'!AI947*$C111</f>
        <v>3267.5699999999997</v>
      </c>
      <c r="L111" s="156">
        <f>'Demand Planning'!AJ947*$C111</f>
        <v>3267.5699999999997</v>
      </c>
      <c r="M111" s="156">
        <f>'Demand Planning'!AK947*$C111</f>
        <v>3267.5699999999997</v>
      </c>
      <c r="N111" s="156">
        <f>'Demand Planning'!AL947*$C111</f>
        <v>3267.5699999999997</v>
      </c>
      <c r="O111" s="156">
        <f>'Demand Planning'!AM947*$C111</f>
        <v>3267.5699999999997</v>
      </c>
      <c r="P111" s="156">
        <f>'Demand Planning'!AN947*$C111</f>
        <v>3267.5699999999997</v>
      </c>
    </row>
    <row r="112" spans="1:16" ht="14.25" customHeight="1" outlineLevel="1" x14ac:dyDescent="0.25">
      <c r="A112" s="154" t="str">
        <f>'Demand Planning'!A948</f>
        <v>POL09883</v>
      </c>
      <c r="B112" s="157" t="str">
        <f>'Demand Planning'!C948</f>
        <v>BIO I SUPERFOODS</v>
      </c>
      <c r="C112" s="155">
        <f>IFERROR(VLOOKUP(A112,'cijena po artiklu'!A:E,5,FALSE()),0)</f>
        <v>9.19</v>
      </c>
      <c r="D112" s="156">
        <f>'Demand Planning'!AB957*$C112</f>
        <v>3335.97</v>
      </c>
      <c r="E112" s="156">
        <f>'Demand Planning'!AC957*$C112</f>
        <v>3795.47</v>
      </c>
      <c r="F112" s="156">
        <f>'Demand Planning'!AD957*$C112</f>
        <v>3795.47</v>
      </c>
      <c r="G112" s="156">
        <f>'Demand Planning'!AE957*$C112</f>
        <v>3795.47</v>
      </c>
      <c r="H112" s="156">
        <f>'Demand Planning'!AF957*$C112</f>
        <v>3795.47</v>
      </c>
      <c r="I112" s="156">
        <f>'Demand Planning'!AG957*$C112</f>
        <v>2600.77</v>
      </c>
      <c r="J112" s="156">
        <f>'Demand Planning'!AH957*$C112</f>
        <v>2600.77</v>
      </c>
      <c r="K112" s="156">
        <f>'Demand Planning'!AI957*$C112</f>
        <v>2600.77</v>
      </c>
      <c r="L112" s="156">
        <f>'Demand Planning'!AJ957*$C112</f>
        <v>2600.77</v>
      </c>
      <c r="M112" s="156">
        <f>'Demand Planning'!AK957*$C112</f>
        <v>1663.3899999999999</v>
      </c>
      <c r="N112" s="156">
        <f>'Demand Planning'!AL957*$C112</f>
        <v>1663.3899999999999</v>
      </c>
      <c r="O112" s="156">
        <f>'Demand Planning'!AM957*$C112</f>
        <v>1608.25</v>
      </c>
      <c r="P112" s="156">
        <f>'Demand Planning'!AN957*$C112</f>
        <v>1608.25</v>
      </c>
    </row>
    <row r="113" spans="1:16" ht="14.25" customHeight="1" outlineLevel="1" x14ac:dyDescent="0.25">
      <c r="A113" s="154" t="str">
        <f>'Demand Planning'!A958</f>
        <v>POL09898</v>
      </c>
      <c r="B113" s="157" t="str">
        <f>'Demand Planning'!C958</f>
        <v>BIO I SUPERFOODS</v>
      </c>
      <c r="C113" s="155">
        <f>IFERROR(VLOOKUP(A113,'cijena po artiklu'!A:E,5,FALSE()),0)</f>
        <v>15.99</v>
      </c>
      <c r="D113" s="156">
        <f>'Demand Planning'!AB967*$C113</f>
        <v>831.48</v>
      </c>
      <c r="E113" s="156">
        <f>'Demand Planning'!AC967*$C113</f>
        <v>879.45</v>
      </c>
      <c r="F113" s="156">
        <f>'Demand Planning'!AD967*$C113</f>
        <v>623.61</v>
      </c>
      <c r="G113" s="156">
        <f>'Demand Planning'!AE967*$C113</f>
        <v>4781.01</v>
      </c>
      <c r="H113" s="156">
        <f>'Demand Planning'!AF967*$C113</f>
        <v>3070.08</v>
      </c>
      <c r="I113" s="156">
        <f>'Demand Planning'!AG967*$C113</f>
        <v>719.55</v>
      </c>
      <c r="J113" s="156">
        <f>'Demand Planning'!AH967*$C113</f>
        <v>735.54</v>
      </c>
      <c r="K113" s="156">
        <f>'Demand Planning'!AI967*$C113</f>
        <v>735.54</v>
      </c>
      <c r="L113" s="156">
        <f>'Demand Planning'!AJ967*$C113</f>
        <v>687.57</v>
      </c>
      <c r="M113" s="156">
        <f>'Demand Planning'!AK967*$C113</f>
        <v>687.57</v>
      </c>
      <c r="N113" s="156">
        <f>'Demand Planning'!AL967*$C113</f>
        <v>751.53</v>
      </c>
      <c r="O113" s="156">
        <f>'Demand Planning'!AM967*$C113</f>
        <v>591.63</v>
      </c>
      <c r="P113" s="156">
        <f>'Demand Planning'!AN967*$C113</f>
        <v>623.61</v>
      </c>
    </row>
    <row r="114" spans="1:16" ht="14.25" customHeight="1" outlineLevel="1" x14ac:dyDescent="0.25">
      <c r="A114" s="154" t="str">
        <f>'Demand Planning'!A968</f>
        <v>POL09899</v>
      </c>
      <c r="B114" s="157" t="str">
        <f>'Demand Planning'!C968</f>
        <v>PROTEINI</v>
      </c>
      <c r="C114" s="155">
        <f>IFERROR(VLOOKUP(A114,'cijena po artiklu'!A:E,5,FALSE()),0)</f>
        <v>59.99</v>
      </c>
      <c r="D114" s="156">
        <f>'Demand Planning'!AB977*$C114</f>
        <v>3539.4100000000003</v>
      </c>
      <c r="E114" s="156">
        <f>'Demand Planning'!AC977*$C114</f>
        <v>3719.38</v>
      </c>
      <c r="F114" s="156">
        <f>'Demand Planning'!AD977*$C114</f>
        <v>3839.36</v>
      </c>
      <c r="G114" s="156">
        <f>'Demand Planning'!AE977*$C114</f>
        <v>3959.34</v>
      </c>
      <c r="H114" s="156">
        <f>'Demand Planning'!AF977*$C114</f>
        <v>4019.33</v>
      </c>
      <c r="I114" s="156">
        <f>'Demand Planning'!AG977*$C114</f>
        <v>4139.3100000000004</v>
      </c>
      <c r="J114" s="156">
        <f>'Demand Planning'!AH977*$C114</f>
        <v>4199.3</v>
      </c>
      <c r="K114" s="156">
        <f>'Demand Planning'!AI977*$C114</f>
        <v>4259.29</v>
      </c>
      <c r="L114" s="156">
        <f>'Demand Planning'!AJ977*$C114</f>
        <v>4319.28</v>
      </c>
      <c r="M114" s="156">
        <f>'Demand Planning'!AK977*$C114</f>
        <v>4319.28</v>
      </c>
      <c r="N114" s="156">
        <f>'Demand Planning'!AL977*$C114</f>
        <v>4379.2700000000004</v>
      </c>
      <c r="O114" s="156">
        <f>'Demand Planning'!AM977*$C114</f>
        <v>4379.2700000000004</v>
      </c>
      <c r="P114" s="156">
        <f>'Demand Planning'!AN977*$C114</f>
        <v>4439.26</v>
      </c>
    </row>
    <row r="115" spans="1:16" ht="14.25" customHeight="1" outlineLevel="1" x14ac:dyDescent="0.25">
      <c r="A115" s="154" t="str">
        <f>'Demand Planning'!A978</f>
        <v>POL09757</v>
      </c>
      <c r="B115" s="157" t="str">
        <f>'Demand Planning'!C978</f>
        <v>SPORTSKA PREHRANA</v>
      </c>
      <c r="C115" s="155">
        <f>IFERROR(VLOOKUP(A115,'cijena po artiklu'!A:E,5,FALSE()),0)</f>
        <v>25.59</v>
      </c>
      <c r="D115" s="156">
        <f>'Demand Planning'!AB987*$C115</f>
        <v>767.7</v>
      </c>
      <c r="E115" s="156">
        <f>'Demand Planning'!AC987*$C115</f>
        <v>793.29</v>
      </c>
      <c r="F115" s="156">
        <f>'Demand Planning'!AD987*$C115</f>
        <v>793.29</v>
      </c>
      <c r="G115" s="156">
        <f>'Demand Planning'!AE987*$C115</f>
        <v>716.52</v>
      </c>
      <c r="H115" s="156">
        <f>'Demand Planning'!AF987*$C115</f>
        <v>742.11</v>
      </c>
      <c r="I115" s="156">
        <f>'Demand Planning'!AG987*$C115</f>
        <v>742.11</v>
      </c>
      <c r="J115" s="156">
        <f>'Demand Planning'!AH987*$C115</f>
        <v>716.52</v>
      </c>
      <c r="K115" s="156">
        <f>'Demand Planning'!AI987*$C115</f>
        <v>716.52</v>
      </c>
      <c r="L115" s="156">
        <f>'Demand Planning'!AJ987*$C115</f>
        <v>716.52</v>
      </c>
      <c r="M115" s="156">
        <f>'Demand Planning'!AK987*$C115</f>
        <v>716.52</v>
      </c>
      <c r="N115" s="156">
        <f>'Demand Planning'!AL987*$C115</f>
        <v>614.16</v>
      </c>
      <c r="O115" s="156">
        <f>'Demand Planning'!AM987*$C115</f>
        <v>1637.76</v>
      </c>
      <c r="P115" s="156">
        <f>'Demand Planning'!AN987*$C115</f>
        <v>716.52</v>
      </c>
    </row>
    <row r="116" spans="1:16" ht="14.25" customHeight="1" outlineLevel="1" x14ac:dyDescent="0.25">
      <c r="A116" s="154" t="str">
        <f>'Demand Planning'!A988</f>
        <v>POL09701</v>
      </c>
      <c r="B116" s="157" t="str">
        <f>'Demand Planning'!C988</f>
        <v>SPORTSKA PREHRANA</v>
      </c>
      <c r="C116" s="155">
        <f>IFERROR(VLOOKUP(A116,'cijena po artiklu'!A:E,5,FALSE()),0)</f>
        <v>2.39</v>
      </c>
      <c r="D116" s="156">
        <f>'Demand Planning'!AB997*$C116</f>
        <v>2636.17</v>
      </c>
      <c r="E116" s="156">
        <f>'Demand Planning'!AC997*$C116</f>
        <v>2853.6600000000003</v>
      </c>
      <c r="F116" s="156">
        <f>'Demand Planning'!AD997*$C116</f>
        <v>3035.3</v>
      </c>
      <c r="G116" s="156">
        <f>'Demand Planning'!AE997*$C116</f>
        <v>7652.7800000000007</v>
      </c>
      <c r="H116" s="156">
        <f>'Demand Planning'!AF997*$C116</f>
        <v>4187.2800000000007</v>
      </c>
      <c r="I116" s="156">
        <f>'Demand Planning'!AG997*$C116</f>
        <v>3436.82</v>
      </c>
      <c r="J116" s="156">
        <f>'Demand Planning'!AH997*$C116</f>
        <v>3532.42</v>
      </c>
      <c r="K116" s="156">
        <f>'Demand Planning'!AI997*$C116</f>
        <v>3613.6800000000003</v>
      </c>
      <c r="L116" s="156">
        <f>'Demand Planning'!AJ997*$C116</f>
        <v>3682.9900000000002</v>
      </c>
      <c r="M116" s="156">
        <f>'Demand Planning'!AK997*$C116</f>
        <v>3742.7400000000002</v>
      </c>
      <c r="N116" s="156">
        <f>'Demand Planning'!AL997*$C116</f>
        <v>3790.5400000000004</v>
      </c>
      <c r="O116" s="156">
        <f>'Demand Planning'!AM997*$C116</f>
        <v>3833.5600000000004</v>
      </c>
      <c r="P116" s="156">
        <f>'Demand Planning'!AN997*$C116</f>
        <v>3869.4100000000003</v>
      </c>
    </row>
    <row r="117" spans="1:16" ht="14.25" customHeight="1" outlineLevel="1" x14ac:dyDescent="0.25">
      <c r="A117" s="154" t="str">
        <f>'Demand Planning'!A998</f>
        <v>ZOE12354</v>
      </c>
      <c r="B117" s="157" t="str">
        <f>'Demand Planning'!C998</f>
        <v>PROTEINI</v>
      </c>
      <c r="C117" s="155">
        <f>IFERROR(VLOOKUP(A117,'cijena po artiklu'!A:E,5,FALSE()),0)</f>
        <v>19.989999999999998</v>
      </c>
      <c r="D117" s="156">
        <f>'Demand Planning'!AB1007*$C117</f>
        <v>959.52</v>
      </c>
      <c r="E117" s="156">
        <f>'Demand Planning'!AC1007*$C117</f>
        <v>939.53</v>
      </c>
      <c r="F117" s="156">
        <f>'Demand Planning'!AD1007*$C117</f>
        <v>959.52</v>
      </c>
      <c r="G117" s="156">
        <f>'Demand Planning'!AE1007*$C117</f>
        <v>959.52</v>
      </c>
      <c r="H117" s="156">
        <f>'Demand Planning'!AF1007*$C117</f>
        <v>899.55</v>
      </c>
      <c r="I117" s="156">
        <f>'Demand Planning'!AG1007*$C117</f>
        <v>919.54</v>
      </c>
      <c r="J117" s="156">
        <f>'Demand Planning'!AH1007*$C117</f>
        <v>939.53</v>
      </c>
      <c r="K117" s="156">
        <f>'Demand Planning'!AI1007*$C117</f>
        <v>899.55</v>
      </c>
      <c r="L117" s="156">
        <f>'Demand Planning'!AJ1007*$C117</f>
        <v>899.55</v>
      </c>
      <c r="M117" s="156">
        <f>'Demand Planning'!AK1007*$C117</f>
        <v>2198.8999999999996</v>
      </c>
      <c r="N117" s="156">
        <f>'Demand Planning'!AL1007*$C117</f>
        <v>2258.87</v>
      </c>
      <c r="O117" s="156">
        <f>'Demand Planning'!AM1007*$C117</f>
        <v>2058.9699999999998</v>
      </c>
      <c r="P117" s="156">
        <f>'Demand Planning'!AN1007*$C117</f>
        <v>2118.94</v>
      </c>
    </row>
    <row r="118" spans="1:16" ht="14.25" customHeight="1" outlineLevel="1" x14ac:dyDescent="0.25">
      <c r="A118" s="154" t="str">
        <f>'Demand Planning'!A1008</f>
        <v>ZOE12375</v>
      </c>
      <c r="B118" s="157" t="str">
        <f>'Demand Planning'!C1008</f>
        <v>SPORTSKA PREHRANA</v>
      </c>
      <c r="C118" s="155">
        <f>IFERROR(VLOOKUP(A118,'cijena po artiklu'!A:E,5,FALSE()),0)</f>
        <v>22.39</v>
      </c>
      <c r="D118" s="156">
        <f>'Demand Planning'!AB1017*$C118</f>
        <v>806.04</v>
      </c>
      <c r="E118" s="156">
        <f>'Demand Planning'!AC1017*$C118</f>
        <v>806.04</v>
      </c>
      <c r="F118" s="156">
        <f>'Demand Planning'!AD1017*$C118</f>
        <v>806.04</v>
      </c>
      <c r="G118" s="156">
        <f>'Demand Planning'!AE1017*$C118</f>
        <v>806.04</v>
      </c>
      <c r="H118" s="156">
        <f>'Demand Planning'!AF1017*$C118</f>
        <v>806.04</v>
      </c>
      <c r="I118" s="156">
        <f>'Demand Planning'!AG1017*$C118</f>
        <v>806.04</v>
      </c>
      <c r="J118" s="156">
        <f>'Demand Planning'!AH1017*$C118</f>
        <v>806.04</v>
      </c>
      <c r="K118" s="156">
        <f>'Demand Planning'!AI1017*$C118</f>
        <v>806.04</v>
      </c>
      <c r="L118" s="156">
        <f>'Demand Planning'!AJ1017*$C118</f>
        <v>806.04</v>
      </c>
      <c r="M118" s="156">
        <f>'Demand Planning'!AK1017*$C118</f>
        <v>806.04</v>
      </c>
      <c r="N118" s="156">
        <f>'Demand Planning'!AL1017*$C118</f>
        <v>806.04</v>
      </c>
      <c r="O118" s="156">
        <f>'Demand Planning'!AM1017*$C118</f>
        <v>806.04</v>
      </c>
      <c r="P118" s="156">
        <f>'Demand Planning'!AN1017*$C118</f>
        <v>806.04</v>
      </c>
    </row>
    <row r="119" spans="1:16" ht="14.25" customHeight="1" outlineLevel="1" x14ac:dyDescent="0.25">
      <c r="A119" s="154" t="str">
        <f>'Demand Planning'!A1018</f>
        <v>POL12885</v>
      </c>
      <c r="B119" s="157" t="str">
        <f>'Demand Planning'!C1018</f>
        <v>SPORTSKA PREHRANA</v>
      </c>
      <c r="C119" s="155">
        <f>IFERROR(VLOOKUP(A119,'cijena po artiklu'!A:E,5,FALSE()),0)</f>
        <v>9.59</v>
      </c>
      <c r="D119" s="156">
        <f>'Demand Planning'!AB1027*$C119</f>
        <v>5955.39</v>
      </c>
      <c r="E119" s="156">
        <f>'Demand Planning'!AC1027*$C119</f>
        <v>6521.2</v>
      </c>
      <c r="F119" s="156">
        <f>'Demand Planning'!AD1027*$C119</f>
        <v>7010.29</v>
      </c>
      <c r="G119" s="156">
        <f>'Demand Planning'!AE1027*$C119</f>
        <v>9753.0300000000007</v>
      </c>
      <c r="H119" s="156">
        <f>'Demand Planning'!AF1027*$C119</f>
        <v>20513.009999999998</v>
      </c>
      <c r="I119" s="156">
        <f>'Demand Planning'!AG1027*$C119</f>
        <v>11862.83</v>
      </c>
      <c r="J119" s="156">
        <f>'Demand Planning'!AH1027*$C119</f>
        <v>8324.119999999999</v>
      </c>
      <c r="K119" s="156">
        <f>'Demand Planning'!AI1027*$C119</f>
        <v>8535.1</v>
      </c>
      <c r="L119" s="156">
        <f>'Demand Planning'!AJ1027*$C119</f>
        <v>9868.11</v>
      </c>
      <c r="M119" s="156">
        <f>'Demand Planning'!AK1027*$C119</f>
        <v>10002.369999999999</v>
      </c>
      <c r="N119" s="156">
        <f>'Demand Planning'!AL1027*$C119</f>
        <v>10127.039999999999</v>
      </c>
      <c r="O119" s="156">
        <f>'Demand Planning'!AM1027*$C119</f>
        <v>10222.94</v>
      </c>
      <c r="P119" s="156">
        <f>'Demand Planning'!AN1027*$C119</f>
        <v>10309.25</v>
      </c>
    </row>
    <row r="120" spans="1:16" ht="14.25" customHeight="1" outlineLevel="1" x14ac:dyDescent="0.25">
      <c r="A120" s="154" t="str">
        <f>'Demand Planning'!A1028</f>
        <v>POL12884</v>
      </c>
      <c r="B120" s="157" t="str">
        <f>'Demand Planning'!C1028</f>
        <v>SPORTSKA PREHRANA</v>
      </c>
      <c r="C120" s="155">
        <f>IFERROR(VLOOKUP(A120,'cijena po artiklu'!A:E,5,FALSE()),0)</f>
        <v>9.59</v>
      </c>
      <c r="D120" s="156">
        <f>'Demand Planning'!AB1037*$C120</f>
        <v>4238.78</v>
      </c>
      <c r="E120" s="156">
        <f>'Demand Planning'!AC1037*$C120</f>
        <v>4670.33</v>
      </c>
      <c r="F120" s="156">
        <f>'Demand Planning'!AD1037*$C120</f>
        <v>5044.34</v>
      </c>
      <c r="G120" s="156">
        <f>'Demand Planning'!AE1037*$C120</f>
        <v>5351.22</v>
      </c>
      <c r="H120" s="156">
        <f>'Demand Planning'!AF1037*$C120</f>
        <v>9954.42</v>
      </c>
      <c r="I120" s="156">
        <f>'Demand Planning'!AG1037*$C120</f>
        <v>6991.11</v>
      </c>
      <c r="J120" s="156">
        <f>'Demand Planning'!AH1037*$C120</f>
        <v>6041.7</v>
      </c>
      <c r="K120" s="156">
        <f>'Demand Planning'!AI1037*$C120</f>
        <v>6204.73</v>
      </c>
      <c r="L120" s="156">
        <f>'Demand Planning'!AJ1037*$C120</f>
        <v>6291.04</v>
      </c>
      <c r="M120" s="156">
        <f>'Demand Planning'!AK1037*$C120</f>
        <v>6396.53</v>
      </c>
      <c r="N120" s="156">
        <f>'Demand Planning'!AL1037*$C120</f>
        <v>6482.84</v>
      </c>
      <c r="O120" s="156">
        <f>'Demand Planning'!AM1037*$C120</f>
        <v>6559.5599999999995</v>
      </c>
      <c r="P120" s="156">
        <f>'Demand Planning'!AN1037*$C120</f>
        <v>6626.69</v>
      </c>
    </row>
    <row r="121" spans="1:16" ht="14.25" customHeight="1" outlineLevel="1" x14ac:dyDescent="0.25">
      <c r="A121" s="154" t="str">
        <f>'Demand Planning'!A1038</f>
        <v>POL12918</v>
      </c>
      <c r="B121" s="157" t="str">
        <f>'Demand Planning'!C1038</f>
        <v>SPORTSKA PREHRANA</v>
      </c>
      <c r="C121" s="155">
        <f>IFERROR(VLOOKUP(A121,'cijena po artiklu'!A:E,5,FALSE()),0)</f>
        <v>17.59</v>
      </c>
      <c r="D121" s="156">
        <f>'Demand Planning'!AB1047*$C121</f>
        <v>17.59</v>
      </c>
      <c r="E121" s="156">
        <f>'Demand Planning'!AC1047*$C121</f>
        <v>17.59</v>
      </c>
      <c r="F121" s="156">
        <f>'Demand Planning'!AD1047*$C121</f>
        <v>17.59</v>
      </c>
      <c r="G121" s="156">
        <f>'Demand Planning'!AE1047*$C121</f>
        <v>17.59</v>
      </c>
      <c r="H121" s="156">
        <f>'Demand Planning'!AF1047*$C121</f>
        <v>17.59</v>
      </c>
      <c r="I121" s="156">
        <f>'Demand Planning'!AG1047*$C121</f>
        <v>17.59</v>
      </c>
      <c r="J121" s="156">
        <f>'Demand Planning'!AH1047*$C121</f>
        <v>17.59</v>
      </c>
      <c r="K121" s="156">
        <f>'Demand Planning'!AI1047*$C121</f>
        <v>17.59</v>
      </c>
      <c r="L121" s="156">
        <f>'Demand Planning'!AJ1047*$C121</f>
        <v>17.59</v>
      </c>
      <c r="M121" s="156">
        <f>'Demand Planning'!AK1047*$C121</f>
        <v>17.59</v>
      </c>
      <c r="N121" s="156">
        <f>'Demand Planning'!AL1047*$C121</f>
        <v>17.59</v>
      </c>
      <c r="O121" s="156">
        <f>'Demand Planning'!AM1047*$C121</f>
        <v>17.59</v>
      </c>
      <c r="P121" s="156">
        <f>'Demand Planning'!AN1047*$C121</f>
        <v>17.59</v>
      </c>
    </row>
    <row r="122" spans="1:16" ht="14.25" customHeight="1" outlineLevel="1" x14ac:dyDescent="0.25">
      <c r="A122" s="154" t="str">
        <f>'Demand Planning'!A1048</f>
        <v>POL12893</v>
      </c>
      <c r="B122" s="157" t="str">
        <f>'Demand Planning'!C1048</f>
        <v>SPORTSKA PREHRANA</v>
      </c>
      <c r="C122" s="155">
        <f>IFERROR(VLOOKUP(A122,'cijena po artiklu'!A:E,5,FALSE()),0)</f>
        <v>39.99</v>
      </c>
      <c r="D122" s="156">
        <f>'Demand Planning'!AB1057*$C122</f>
        <v>79.98</v>
      </c>
      <c r="E122" s="156">
        <f>'Demand Planning'!AC1057*$C122</f>
        <v>79.98</v>
      </c>
      <c r="F122" s="156">
        <f>'Demand Planning'!AD1057*$C122</f>
        <v>79.98</v>
      </c>
      <c r="G122" s="156">
        <f>'Demand Planning'!AE1057*$C122</f>
        <v>79.98</v>
      </c>
      <c r="H122" s="156">
        <f>'Demand Planning'!AF1057*$C122</f>
        <v>79.98</v>
      </c>
      <c r="I122" s="156">
        <f>'Demand Planning'!AG1057*$C122</f>
        <v>79.98</v>
      </c>
      <c r="J122" s="156">
        <f>'Demand Planning'!AH1057*$C122</f>
        <v>79.98</v>
      </c>
      <c r="K122" s="156">
        <f>'Demand Planning'!AI1057*$C122</f>
        <v>79.98</v>
      </c>
      <c r="L122" s="156">
        <f>'Demand Planning'!AJ1057*$C122</f>
        <v>79.98</v>
      </c>
      <c r="M122" s="156">
        <f>'Demand Planning'!AK1057*$C122</f>
        <v>79.98</v>
      </c>
      <c r="N122" s="156">
        <f>'Demand Planning'!AL1057*$C122</f>
        <v>79.98</v>
      </c>
      <c r="O122" s="156">
        <f>'Demand Planning'!AM1057*$C122</f>
        <v>79.98</v>
      </c>
      <c r="P122" s="156">
        <f>'Demand Planning'!AN1057*$C122</f>
        <v>79.98</v>
      </c>
    </row>
    <row r="123" spans="1:16" ht="14.25" customHeight="1" outlineLevel="1" x14ac:dyDescent="0.25">
      <c r="A123" s="154" t="str">
        <f>'Demand Planning'!A1058</f>
        <v>POL12894</v>
      </c>
      <c r="B123" s="157" t="str">
        <f>'Demand Planning'!C1058</f>
        <v>SPORTSKA PREHRANA</v>
      </c>
      <c r="C123" s="155">
        <f>IFERROR(VLOOKUP(A123,'cijena po artiklu'!A:E,5,FALSE()),0)</f>
        <v>39.99</v>
      </c>
      <c r="D123" s="156">
        <f>'Demand Planning'!AB1067*$C123</f>
        <v>159.96</v>
      </c>
      <c r="E123" s="156">
        <f>'Demand Planning'!AC1067*$C123</f>
        <v>159.96</v>
      </c>
      <c r="F123" s="156">
        <f>'Demand Planning'!AD1067*$C123</f>
        <v>159.96</v>
      </c>
      <c r="G123" s="156">
        <f>'Demand Planning'!AE1067*$C123</f>
        <v>159.96</v>
      </c>
      <c r="H123" s="156">
        <f>'Demand Planning'!AF1067*$C123</f>
        <v>159.96</v>
      </c>
      <c r="I123" s="156">
        <f>'Demand Planning'!AG1067*$C123</f>
        <v>159.96</v>
      </c>
      <c r="J123" s="156">
        <f>'Demand Planning'!AH1067*$C123</f>
        <v>159.96</v>
      </c>
      <c r="K123" s="156">
        <f>'Demand Planning'!AI1067*$C123</f>
        <v>159.96</v>
      </c>
      <c r="L123" s="156">
        <f>'Demand Planning'!AJ1067*$C123</f>
        <v>159.96</v>
      </c>
      <c r="M123" s="156">
        <f>'Demand Planning'!AK1067*$C123</f>
        <v>159.96</v>
      </c>
      <c r="N123" s="156">
        <f>'Demand Planning'!AL1067*$C123</f>
        <v>159.96</v>
      </c>
      <c r="O123" s="156">
        <f>'Demand Planning'!AM1067*$C123</f>
        <v>159.96</v>
      </c>
      <c r="P123" s="156">
        <f>'Demand Planning'!AN1067*$C123</f>
        <v>159.96</v>
      </c>
    </row>
    <row r="124" spans="1:16" ht="14.25" customHeight="1" outlineLevel="1" x14ac:dyDescent="0.25">
      <c r="A124" s="154" t="str">
        <f>'Demand Planning'!A1068</f>
        <v>POL12874</v>
      </c>
      <c r="B124" s="157" t="str">
        <f>'Demand Planning'!C1068</f>
        <v>SPORTSKA PREHRANA</v>
      </c>
      <c r="C124" s="155">
        <f>IFERROR(VLOOKUP(A124,'cijena po artiklu'!A:E,5,FALSE()),0)</f>
        <v>39.99</v>
      </c>
      <c r="D124" s="156">
        <f>'Demand Planning'!AB1077*$C124</f>
        <v>319.92</v>
      </c>
      <c r="E124" s="156">
        <f>'Demand Planning'!AC1077*$C124</f>
        <v>319.92</v>
      </c>
      <c r="F124" s="156">
        <f>'Demand Planning'!AD1077*$C124</f>
        <v>319.92</v>
      </c>
      <c r="G124" s="156">
        <f>'Demand Planning'!AE1077*$C124</f>
        <v>319.92</v>
      </c>
      <c r="H124" s="156">
        <f>'Demand Planning'!AF1077*$C124</f>
        <v>319.92</v>
      </c>
      <c r="I124" s="156">
        <f>'Demand Planning'!AG1077*$C124</f>
        <v>319.92</v>
      </c>
      <c r="J124" s="156">
        <f>'Demand Planning'!AH1077*$C124</f>
        <v>319.92</v>
      </c>
      <c r="K124" s="156">
        <f>'Demand Planning'!AI1077*$C124</f>
        <v>319.92</v>
      </c>
      <c r="L124" s="156">
        <f>'Demand Planning'!AJ1077*$C124</f>
        <v>319.92</v>
      </c>
      <c r="M124" s="156">
        <f>'Demand Planning'!AK1077*$C124</f>
        <v>319.92</v>
      </c>
      <c r="N124" s="156">
        <f>'Demand Planning'!AL1077*$C124</f>
        <v>319.92</v>
      </c>
      <c r="O124" s="156">
        <f>'Demand Planning'!AM1077*$C124</f>
        <v>319.92</v>
      </c>
      <c r="P124" s="156">
        <f>'Demand Planning'!AN1077*$C124</f>
        <v>319.92</v>
      </c>
    </row>
    <row r="125" spans="1:16" ht="14.25" customHeight="1" outlineLevel="1" x14ac:dyDescent="0.25">
      <c r="A125" s="154" t="str">
        <f>'Demand Planning'!A1078</f>
        <v>POL12875</v>
      </c>
      <c r="B125" s="157" t="str">
        <f>'Demand Planning'!C1078</f>
        <v>SPORTSKA PREHRANA</v>
      </c>
      <c r="C125" s="155">
        <f>IFERROR(VLOOKUP(A125,'cijena po artiklu'!A:E,5,FALSE()),0)</f>
        <v>39.99</v>
      </c>
      <c r="D125" s="156">
        <f>'Demand Planning'!AB1087*$C125</f>
        <v>319.92</v>
      </c>
      <c r="E125" s="156">
        <f>'Demand Planning'!AC1087*$C125</f>
        <v>319.92</v>
      </c>
      <c r="F125" s="156">
        <f>'Demand Planning'!AD1087*$C125</f>
        <v>319.92</v>
      </c>
      <c r="G125" s="156">
        <f>'Demand Planning'!AE1087*$C125</f>
        <v>319.92</v>
      </c>
      <c r="H125" s="156">
        <f>'Demand Planning'!AF1087*$C125</f>
        <v>319.92</v>
      </c>
      <c r="I125" s="156">
        <f>'Demand Planning'!AG1087*$C125</f>
        <v>319.92</v>
      </c>
      <c r="J125" s="156">
        <f>'Demand Planning'!AH1087*$C125</f>
        <v>319.92</v>
      </c>
      <c r="K125" s="156">
        <f>'Demand Planning'!AI1087*$C125</f>
        <v>319.92</v>
      </c>
      <c r="L125" s="156">
        <f>'Demand Planning'!AJ1087*$C125</f>
        <v>319.92</v>
      </c>
      <c r="M125" s="156">
        <f>'Demand Planning'!AK1087*$C125</f>
        <v>319.92</v>
      </c>
      <c r="N125" s="156">
        <f>'Demand Planning'!AL1087*$C125</f>
        <v>319.92</v>
      </c>
      <c r="O125" s="156">
        <f>'Demand Planning'!AM1087*$C125</f>
        <v>319.92</v>
      </c>
      <c r="P125" s="156">
        <f>'Demand Planning'!AN1087*$C125</f>
        <v>319.92</v>
      </c>
    </row>
    <row r="126" spans="1:16" ht="14.25" customHeight="1" outlineLevel="1" x14ac:dyDescent="0.25">
      <c r="A126" s="154" t="str">
        <f>'Demand Planning'!A1088</f>
        <v>POL12870</v>
      </c>
      <c r="B126" s="157" t="str">
        <f>'Demand Planning'!C1088</f>
        <v>SPORTSKA PREHRANA</v>
      </c>
      <c r="C126" s="155">
        <f>IFERROR(VLOOKUP(A126,'cijena po artiklu'!A:E,5,FALSE()),0)</f>
        <v>35.99</v>
      </c>
      <c r="D126" s="156">
        <f>'Demand Planning'!AB1097*$C126</f>
        <v>287.92</v>
      </c>
      <c r="E126" s="156">
        <f>'Demand Planning'!AC1097*$C126</f>
        <v>287.92</v>
      </c>
      <c r="F126" s="156">
        <f>'Demand Planning'!AD1097*$C126</f>
        <v>287.92</v>
      </c>
      <c r="G126" s="156">
        <f>'Demand Planning'!AE1097*$C126</f>
        <v>287.92</v>
      </c>
      <c r="H126" s="156">
        <f>'Demand Planning'!AF1097*$C126</f>
        <v>287.92</v>
      </c>
      <c r="I126" s="156">
        <f>'Demand Planning'!AG1097*$C126</f>
        <v>287.92</v>
      </c>
      <c r="J126" s="156">
        <f>'Demand Planning'!AH1097*$C126</f>
        <v>287.92</v>
      </c>
      <c r="K126" s="156">
        <f>'Demand Planning'!AI1097*$C126</f>
        <v>287.92</v>
      </c>
      <c r="L126" s="156">
        <f>'Demand Planning'!AJ1097*$C126</f>
        <v>287.92</v>
      </c>
      <c r="M126" s="156">
        <f>'Demand Planning'!AK1097*$C126</f>
        <v>287.92</v>
      </c>
      <c r="N126" s="156">
        <f>'Demand Planning'!AL1097*$C126</f>
        <v>287.92</v>
      </c>
      <c r="O126" s="156">
        <f>'Demand Planning'!AM1097*$C126</f>
        <v>287.92</v>
      </c>
      <c r="P126" s="156">
        <f>'Demand Planning'!AN1097*$C126</f>
        <v>287.92</v>
      </c>
    </row>
    <row r="127" spans="1:16" ht="14.25" customHeight="1" outlineLevel="1" x14ac:dyDescent="0.25">
      <c r="A127" s="154" t="str">
        <f>'Demand Planning'!A1098</f>
        <v>POL12914</v>
      </c>
      <c r="B127" s="157" t="str">
        <f>'Demand Planning'!C1098</f>
        <v>BIO I SUPERFOODS</v>
      </c>
      <c r="C127" s="155">
        <f>IFERROR(VLOOKUP(A127,'cijena po artiklu'!A:E,5,FALSE()),0)</f>
        <v>6.39</v>
      </c>
      <c r="D127" s="156">
        <f>'Demand Planning'!AB1107*$C127</f>
        <v>57.51</v>
      </c>
      <c r="E127" s="156">
        <f>'Demand Planning'!AC1107*$C127</f>
        <v>57.51</v>
      </c>
      <c r="F127" s="156">
        <f>'Demand Planning'!AD1107*$C127</f>
        <v>57.51</v>
      </c>
      <c r="G127" s="156">
        <f>'Demand Planning'!AE1107*$C127</f>
        <v>57.51</v>
      </c>
      <c r="H127" s="156">
        <f>'Demand Planning'!AF1107*$C127</f>
        <v>57.51</v>
      </c>
      <c r="I127" s="156">
        <f>'Demand Planning'!AG1107*$C127</f>
        <v>57.51</v>
      </c>
      <c r="J127" s="156">
        <f>'Demand Planning'!AH1107*$C127</f>
        <v>57.51</v>
      </c>
      <c r="K127" s="156">
        <f>'Demand Planning'!AI1107*$C127</f>
        <v>57.51</v>
      </c>
      <c r="L127" s="156">
        <f>'Demand Planning'!AJ1107*$C127</f>
        <v>57.51</v>
      </c>
      <c r="M127" s="156">
        <f>'Demand Planning'!AK1107*$C127</f>
        <v>57.51</v>
      </c>
      <c r="N127" s="156">
        <f>'Demand Planning'!AL1107*$C127</f>
        <v>57.51</v>
      </c>
      <c r="O127" s="156">
        <f>'Demand Planning'!AM1107*$C127</f>
        <v>57.51</v>
      </c>
      <c r="P127" s="156">
        <f>'Demand Planning'!AN1107*$C127</f>
        <v>57.51</v>
      </c>
    </row>
    <row r="128" spans="1:16" ht="14.25" customHeight="1" outlineLevel="1" x14ac:dyDescent="0.25">
      <c r="A128" s="154" t="str">
        <f>'Demand Planning'!A1108</f>
        <v>POL12913</v>
      </c>
      <c r="B128" s="157" t="str">
        <f>'Demand Planning'!C1108</f>
        <v>BIO I SUPERFOODS</v>
      </c>
      <c r="C128" s="155">
        <f>IFERROR(VLOOKUP(A128,'cijena po artiklu'!A:E,5,FALSE()),0)</f>
        <v>6.39</v>
      </c>
      <c r="D128" s="156">
        <f>'Demand Planning'!AB1117*$C128</f>
        <v>127.8</v>
      </c>
      <c r="E128" s="156">
        <f>'Demand Planning'!AC1117*$C128</f>
        <v>127.8</v>
      </c>
      <c r="F128" s="156">
        <f>'Demand Planning'!AD1117*$C128</f>
        <v>127.8</v>
      </c>
      <c r="G128" s="156">
        <f>'Demand Planning'!AE1117*$C128</f>
        <v>127.8</v>
      </c>
      <c r="H128" s="156">
        <f>'Demand Planning'!AF1117*$C128</f>
        <v>127.8</v>
      </c>
      <c r="I128" s="156">
        <f>'Demand Planning'!AG1117*$C128</f>
        <v>127.8</v>
      </c>
      <c r="J128" s="156">
        <f>'Demand Planning'!AH1117*$C128</f>
        <v>127.8</v>
      </c>
      <c r="K128" s="156">
        <f>'Demand Planning'!AI1117*$C128</f>
        <v>127.8</v>
      </c>
      <c r="L128" s="156">
        <f>'Demand Planning'!AJ1117*$C128</f>
        <v>127.8</v>
      </c>
      <c r="M128" s="156">
        <f>'Demand Planning'!AK1117*$C128</f>
        <v>127.8</v>
      </c>
      <c r="N128" s="156">
        <f>'Demand Planning'!AL1117*$C128</f>
        <v>127.8</v>
      </c>
      <c r="O128" s="156">
        <f>'Demand Planning'!AM1117*$C128</f>
        <v>127.8</v>
      </c>
      <c r="P128" s="156">
        <f>'Demand Planning'!AN1117*$C128</f>
        <v>127.8</v>
      </c>
    </row>
    <row r="129" spans="1:16" ht="14.25" customHeight="1" outlineLevel="1" x14ac:dyDescent="0.25">
      <c r="A129" s="154" t="str">
        <f>'Demand Planning'!A1118</f>
        <v>POL12865</v>
      </c>
      <c r="B129" s="157" t="str">
        <f>'Demand Planning'!C1118</f>
        <v>SPORTSKA PREHRANA</v>
      </c>
      <c r="C129" s="155">
        <f>IFERROR(VLOOKUP(A129,'cijena po artiklu'!A:E,5,FALSE()),0)</f>
        <v>11.99</v>
      </c>
      <c r="D129" s="156">
        <f>'Demand Planning'!AB1127*$C129</f>
        <v>1354.8700000000001</v>
      </c>
      <c r="E129" s="156">
        <f>'Demand Planning'!AC1127*$C129</f>
        <v>1354.8700000000001</v>
      </c>
      <c r="F129" s="156">
        <f>'Demand Planning'!AD1127*$C129</f>
        <v>1354.8700000000001</v>
      </c>
      <c r="G129" s="156">
        <f>'Demand Planning'!AE1127*$C129</f>
        <v>1354.8700000000001</v>
      </c>
      <c r="H129" s="156">
        <f>'Demand Planning'!AF1127*$C129</f>
        <v>1354.8700000000001</v>
      </c>
      <c r="I129" s="156">
        <f>'Demand Planning'!AG1127*$C129</f>
        <v>1354.8700000000001</v>
      </c>
      <c r="J129" s="156">
        <f>'Demand Planning'!AH1127*$C129</f>
        <v>1354.8700000000001</v>
      </c>
      <c r="K129" s="156">
        <f>'Demand Planning'!AI1127*$C129</f>
        <v>1354.8700000000001</v>
      </c>
      <c r="L129" s="156">
        <f>'Demand Planning'!AJ1127*$C129</f>
        <v>1354.8700000000001</v>
      </c>
      <c r="M129" s="156">
        <f>'Demand Planning'!AK1127*$C129</f>
        <v>1354.8700000000001</v>
      </c>
      <c r="N129" s="156">
        <f>'Demand Planning'!AL1127*$C129</f>
        <v>1354.8700000000001</v>
      </c>
      <c r="O129" s="156">
        <f>'Demand Planning'!AM1127*$C129</f>
        <v>1354.8700000000001</v>
      </c>
      <c r="P129" s="156">
        <f>'Demand Planning'!AN1127*$C129</f>
        <v>1354.8700000000001</v>
      </c>
    </row>
    <row r="130" spans="1:16" ht="14.25" customHeight="1" outlineLevel="1" x14ac:dyDescent="0.25">
      <c r="A130" s="154" t="str">
        <f>'Demand Planning'!A1128</f>
        <v>POL12849</v>
      </c>
      <c r="B130" s="157" t="str">
        <f>'Demand Planning'!C1128</f>
        <v>PROTEINI</v>
      </c>
      <c r="C130" s="155">
        <f>IFERROR(VLOOKUP(A130,'cijena po artiklu'!A:E,5,FALSE()),0)</f>
        <v>76</v>
      </c>
      <c r="D130" s="156">
        <f>'Demand Planning'!AB1137*$C130</f>
        <v>1672</v>
      </c>
      <c r="E130" s="156">
        <f>'Demand Planning'!AC1137*$C130</f>
        <v>1596</v>
      </c>
      <c r="F130" s="156">
        <f>'Demand Planning'!AD1137*$C130</f>
        <v>1520</v>
      </c>
      <c r="G130" s="156">
        <f>'Demand Planning'!AE1137*$C130</f>
        <v>1444</v>
      </c>
      <c r="H130" s="156">
        <f>'Demand Planning'!AF1137*$C130</f>
        <v>1444</v>
      </c>
      <c r="I130" s="156">
        <f>'Demand Planning'!AG1137*$C130</f>
        <v>5016</v>
      </c>
      <c r="J130" s="156">
        <f>'Demand Planning'!AH1137*$C130</f>
        <v>5016</v>
      </c>
      <c r="K130" s="156">
        <f>'Demand Planning'!AI1137*$C130</f>
        <v>4940</v>
      </c>
      <c r="L130" s="156">
        <f>'Demand Planning'!AJ1137*$C130</f>
        <v>4940</v>
      </c>
      <c r="M130" s="156">
        <f>'Demand Planning'!AK1137*$C130</f>
        <v>1216</v>
      </c>
      <c r="N130" s="156">
        <f>'Demand Planning'!AL1137*$C130</f>
        <v>1292</v>
      </c>
      <c r="O130" s="156">
        <f>'Demand Planning'!AM1137*$C130</f>
        <v>1292</v>
      </c>
      <c r="P130" s="156">
        <f>'Demand Planning'!AN1137*$C130</f>
        <v>1292</v>
      </c>
    </row>
    <row r="131" spans="1:16" ht="14.25" customHeight="1" outlineLevel="1" x14ac:dyDescent="0.25">
      <c r="A131" s="154" t="str">
        <f>'Demand Planning'!A1138</f>
        <v>POL09795</v>
      </c>
      <c r="B131" s="157" t="str">
        <f>'Demand Planning'!C1138</f>
        <v>SPORTSKA PREHRANA</v>
      </c>
      <c r="C131" s="155">
        <f>IFERROR(VLOOKUP(A131,'cijena po artiklu'!A:E,5,FALSE()),0)</f>
        <v>22.39</v>
      </c>
      <c r="D131" s="156">
        <f>'Demand Planning'!AB1147*$C131</f>
        <v>806.04</v>
      </c>
      <c r="E131" s="156">
        <f>'Demand Planning'!AC1147*$C131</f>
        <v>806.04</v>
      </c>
      <c r="F131" s="156">
        <f>'Demand Planning'!AD1147*$C131</f>
        <v>806.04</v>
      </c>
      <c r="G131" s="156">
        <f>'Demand Planning'!AE1147*$C131</f>
        <v>806.04</v>
      </c>
      <c r="H131" s="156">
        <f>'Demand Planning'!AF1147*$C131</f>
        <v>806.04</v>
      </c>
      <c r="I131" s="156">
        <f>'Demand Planning'!AG1147*$C131</f>
        <v>806.04</v>
      </c>
      <c r="J131" s="156">
        <f>'Demand Planning'!AH1147*$C131</f>
        <v>806.04</v>
      </c>
      <c r="K131" s="156">
        <f>'Demand Planning'!AI1147*$C131</f>
        <v>806.04</v>
      </c>
      <c r="L131" s="156">
        <f>'Demand Planning'!AJ1147*$C131</f>
        <v>806.04</v>
      </c>
      <c r="M131" s="156">
        <f>'Demand Planning'!AK1147*$C131</f>
        <v>806.04</v>
      </c>
      <c r="N131" s="156">
        <f>'Demand Planning'!AL1147*$C131</f>
        <v>806.04</v>
      </c>
      <c r="O131" s="156">
        <f>'Demand Planning'!AM1147*$C131</f>
        <v>806.04</v>
      </c>
      <c r="P131" s="156">
        <f>'Demand Planning'!AN1147*$C131</f>
        <v>806.04</v>
      </c>
    </row>
    <row r="132" spans="1:16" ht="14.25" customHeight="1" outlineLevel="1" x14ac:dyDescent="0.25">
      <c r="A132" s="154" t="str">
        <f>'Demand Planning'!A1148</f>
        <v>ON00277</v>
      </c>
      <c r="B132" s="157" t="str">
        <f>'Demand Planning'!C1148</f>
        <v>SPORTSKA PREHRANA</v>
      </c>
      <c r="C132" s="155">
        <f>IFERROR(VLOOKUP(A132,'cijena po artiklu'!A:E,5,FALSE()),0)</f>
        <v>43.99</v>
      </c>
      <c r="D132" s="156">
        <f>'Demand Planning'!AB1157*$C132</f>
        <v>615.86</v>
      </c>
      <c r="E132" s="156">
        <f>'Demand Planning'!AC1157*$C132</f>
        <v>615.86</v>
      </c>
      <c r="F132" s="156">
        <f>'Demand Planning'!AD1157*$C132</f>
        <v>615.86</v>
      </c>
      <c r="G132" s="156">
        <f>'Demand Planning'!AE1157*$C132</f>
        <v>615.86</v>
      </c>
      <c r="H132" s="156">
        <f>'Demand Planning'!AF1157*$C132</f>
        <v>615.86</v>
      </c>
      <c r="I132" s="156">
        <f>'Demand Planning'!AG1157*$C132</f>
        <v>615.86</v>
      </c>
      <c r="J132" s="156">
        <f>'Demand Planning'!AH1157*$C132</f>
        <v>615.86</v>
      </c>
      <c r="K132" s="156">
        <f>'Demand Planning'!AI1157*$C132</f>
        <v>615.86</v>
      </c>
      <c r="L132" s="156">
        <f>'Demand Planning'!AJ1157*$C132</f>
        <v>615.86</v>
      </c>
      <c r="M132" s="156">
        <f>'Demand Planning'!AK1157*$C132</f>
        <v>615.86</v>
      </c>
      <c r="N132" s="156">
        <f>'Demand Planning'!AL1157*$C132</f>
        <v>615.86</v>
      </c>
      <c r="O132" s="156">
        <f>'Demand Planning'!AM1157*$C132</f>
        <v>615.86</v>
      </c>
      <c r="P132" s="156">
        <f>'Demand Planning'!AN1157*$C132</f>
        <v>615.86</v>
      </c>
    </row>
    <row r="133" spans="1:16" ht="14.25" customHeight="1" outlineLevel="1" x14ac:dyDescent="0.25">
      <c r="A133" s="154" t="str">
        <f>'Demand Planning'!A1158</f>
        <v>POL09756</v>
      </c>
      <c r="B133" s="157" t="str">
        <f>'Demand Planning'!C1158</f>
        <v>SPORTSKA PREHRANA</v>
      </c>
      <c r="C133" s="155">
        <f>IFERROR(VLOOKUP(A133,'cijena po artiklu'!A:E,5,FALSE()),0)</f>
        <v>15.99</v>
      </c>
      <c r="D133" s="156">
        <f>'Demand Planning'!AB1167*$C133</f>
        <v>831.48</v>
      </c>
      <c r="E133" s="156">
        <f>'Demand Planning'!AC1167*$C133</f>
        <v>831.48</v>
      </c>
      <c r="F133" s="156">
        <f>'Demand Planning'!AD1167*$C133</f>
        <v>831.48</v>
      </c>
      <c r="G133" s="156">
        <f>'Demand Planning'!AE1167*$C133</f>
        <v>831.48</v>
      </c>
      <c r="H133" s="156">
        <f>'Demand Planning'!AF1167*$C133</f>
        <v>831.48</v>
      </c>
      <c r="I133" s="156">
        <f>'Demand Planning'!AG1167*$C133</f>
        <v>831.48</v>
      </c>
      <c r="J133" s="156">
        <f>'Demand Planning'!AH1167*$C133</f>
        <v>831.48</v>
      </c>
      <c r="K133" s="156">
        <f>'Demand Planning'!AI1167*$C133</f>
        <v>831.48</v>
      </c>
      <c r="L133" s="156">
        <f>'Demand Planning'!AJ1167*$C133</f>
        <v>831.48</v>
      </c>
      <c r="M133" s="156">
        <f>'Demand Planning'!AK1167*$C133</f>
        <v>831.48</v>
      </c>
      <c r="N133" s="156">
        <f>'Demand Planning'!AL1167*$C133</f>
        <v>831.48</v>
      </c>
      <c r="O133" s="156">
        <f>'Demand Planning'!AM1167*$C133</f>
        <v>831.48</v>
      </c>
      <c r="P133" s="156">
        <f>'Demand Planning'!AN1167*$C133</f>
        <v>831.48</v>
      </c>
    </row>
    <row r="134" spans="1:16" ht="14.25" customHeight="1" outlineLevel="1" x14ac:dyDescent="0.25">
      <c r="A134" s="154" t="str">
        <f>'Demand Planning'!A1168</f>
        <v>POL12741</v>
      </c>
      <c r="B134" s="157" t="str">
        <f>'Demand Planning'!C1168</f>
        <v>RTD &amp; SNACKS</v>
      </c>
      <c r="C134" s="155">
        <f>IFERROR(VLOOKUP(A134,'cijena po artiklu'!A:E,5,FALSE()),0)</f>
        <v>1.51</v>
      </c>
      <c r="D134" s="156">
        <f>'Demand Planning'!AB1177*$C134</f>
        <v>1725.93</v>
      </c>
      <c r="E134" s="156">
        <f>'Demand Planning'!AC1177*$C134</f>
        <v>1935.82</v>
      </c>
      <c r="F134" s="156">
        <f>'Demand Planning'!AD1177*$C134</f>
        <v>1898.07</v>
      </c>
      <c r="G134" s="156">
        <f>'Demand Planning'!AE1177*$C134</f>
        <v>1816.53</v>
      </c>
      <c r="H134" s="156">
        <f>'Demand Planning'!AF1177*$C134</f>
        <v>1777.27</v>
      </c>
      <c r="I134" s="156">
        <f>'Demand Planning'!AG1177*$C134</f>
        <v>1919.21</v>
      </c>
      <c r="J134" s="156">
        <f>'Demand Planning'!AH1177*$C134</f>
        <v>1982.63</v>
      </c>
      <c r="K134" s="156">
        <f>'Demand Planning'!AI1177*$C134</f>
        <v>1981.1200000000001</v>
      </c>
      <c r="L134" s="156">
        <f>'Demand Planning'!AJ1177*$C134</f>
        <v>1961.49</v>
      </c>
      <c r="M134" s="156">
        <f>'Demand Planning'!AK1177*$C134</f>
        <v>1987.16</v>
      </c>
      <c r="N134" s="156">
        <f>'Demand Planning'!AL1177*$C134</f>
        <v>2132.12</v>
      </c>
      <c r="O134" s="156">
        <f>'Demand Planning'!AM1177*$C134</f>
        <v>1783.31</v>
      </c>
      <c r="P134" s="156">
        <f>'Demand Planning'!AN1177*$C134</f>
        <v>1881.46</v>
      </c>
    </row>
    <row r="135" spans="1:16" ht="14.25" customHeight="1" outlineLevel="1" x14ac:dyDescent="0.25">
      <c r="A135" s="154" t="str">
        <f>'Demand Planning'!A1178</f>
        <v>POL09745</v>
      </c>
      <c r="B135" s="157" t="str">
        <f>'Demand Planning'!C1178</f>
        <v>PROTEINI</v>
      </c>
      <c r="C135" s="155">
        <f>IFERROR(VLOOKUP(A135,'cijena po artiklu'!A:E,5,FALSE()),0)</f>
        <v>29.59</v>
      </c>
      <c r="D135" s="156">
        <f>'Demand Planning'!AB1187*$C135</f>
        <v>1657.04</v>
      </c>
      <c r="E135" s="156">
        <f>'Demand Planning'!AC1187*$C135</f>
        <v>1657.04</v>
      </c>
      <c r="F135" s="156">
        <f>'Demand Planning'!AD1187*$C135</f>
        <v>1657.04</v>
      </c>
      <c r="G135" s="156">
        <f>'Demand Planning'!AE1187*$C135</f>
        <v>1657.04</v>
      </c>
      <c r="H135" s="156">
        <f>'Demand Planning'!AF1187*$C135</f>
        <v>1657.04</v>
      </c>
      <c r="I135" s="156">
        <f>'Demand Planning'!AG1187*$C135</f>
        <v>1657.04</v>
      </c>
      <c r="J135" s="156">
        <f>'Demand Planning'!AH1187*$C135</f>
        <v>1657.04</v>
      </c>
      <c r="K135" s="156">
        <f>'Demand Planning'!AI1187*$C135</f>
        <v>1657.04</v>
      </c>
      <c r="L135" s="156">
        <f>'Demand Planning'!AJ1187*$C135</f>
        <v>1657.04</v>
      </c>
      <c r="M135" s="156">
        <f>'Demand Planning'!AK1187*$C135</f>
        <v>1657.04</v>
      </c>
      <c r="N135" s="156">
        <f>'Demand Planning'!AL1187*$C135</f>
        <v>1657.04</v>
      </c>
      <c r="O135" s="156">
        <f>'Demand Planning'!AM1187*$C135</f>
        <v>1657.04</v>
      </c>
      <c r="P135" s="156">
        <f>'Demand Planning'!AN1187*$C135</f>
        <v>1657.04</v>
      </c>
    </row>
    <row r="136" spans="1:16" ht="14.25" customHeight="1" outlineLevel="1" x14ac:dyDescent="0.25">
      <c r="A136" s="154" t="str">
        <f>'Demand Planning'!A1188</f>
        <v>ZOE12371</v>
      </c>
      <c r="B136" s="157" t="str">
        <f>'Demand Planning'!C1188</f>
        <v>BIO I SUPERFOODS</v>
      </c>
      <c r="C136" s="155">
        <f>IFERROR(VLOOKUP(A136,'cijena po artiklu'!A:E,5,FALSE()),0)</f>
        <v>18.39</v>
      </c>
      <c r="D136" s="156">
        <f>'Demand Planning'!AB1197*$C136</f>
        <v>3843.51</v>
      </c>
      <c r="E136" s="156">
        <f>'Demand Planning'!AC1197*$C136</f>
        <v>3843.51</v>
      </c>
      <c r="F136" s="156">
        <f>'Demand Planning'!AD1197*$C136</f>
        <v>3843.51</v>
      </c>
      <c r="G136" s="156">
        <f>'Demand Planning'!AE1197*$C136</f>
        <v>3843.51</v>
      </c>
      <c r="H136" s="156">
        <f>'Demand Planning'!AF1197*$C136</f>
        <v>3843.51</v>
      </c>
      <c r="I136" s="156">
        <f>'Demand Planning'!AG1197*$C136</f>
        <v>6767.52</v>
      </c>
      <c r="J136" s="156">
        <f>'Demand Planning'!AH1197*$C136</f>
        <v>6767.52</v>
      </c>
      <c r="K136" s="156">
        <f>'Demand Planning'!AI1197*$C136</f>
        <v>6767.52</v>
      </c>
      <c r="L136" s="156">
        <f>'Demand Planning'!AJ1197*$C136</f>
        <v>6767.52</v>
      </c>
      <c r="M136" s="156">
        <f>'Demand Planning'!AK1197*$C136</f>
        <v>3843.51</v>
      </c>
      <c r="N136" s="156">
        <f>'Demand Planning'!AL1197*$C136</f>
        <v>3843.51</v>
      </c>
      <c r="O136" s="156">
        <f>'Demand Planning'!AM1197*$C136</f>
        <v>3788.34</v>
      </c>
      <c r="P136" s="156">
        <f>'Demand Planning'!AN1197*$C136</f>
        <v>3788.34</v>
      </c>
    </row>
    <row r="137" spans="1:16" ht="14.25" customHeight="1" outlineLevel="1" x14ac:dyDescent="0.25">
      <c r="A137" s="154" t="str">
        <f>'Demand Planning'!A1198</f>
        <v>POL09828</v>
      </c>
      <c r="B137" s="157" t="str">
        <f>'Demand Planning'!C1198</f>
        <v>PROTEINI</v>
      </c>
      <c r="C137" s="155">
        <f>IFERROR(VLOOKUP(A137,'cijena po artiklu'!A:E,5,FALSE()),0)</f>
        <v>59.99</v>
      </c>
      <c r="D137" s="156">
        <f>'Demand Planning'!AB1207*$C137</f>
        <v>3059.4900000000002</v>
      </c>
      <c r="E137" s="156">
        <f>'Demand Planning'!AC1207*$C137</f>
        <v>3179.4700000000003</v>
      </c>
      <c r="F137" s="156">
        <f>'Demand Planning'!AD1207*$C137</f>
        <v>3359.44</v>
      </c>
      <c r="G137" s="156">
        <f>'Demand Planning'!AE1207*$C137</f>
        <v>3479.42</v>
      </c>
      <c r="H137" s="156">
        <f>'Demand Planning'!AF1207*$C137</f>
        <v>3539.4100000000003</v>
      </c>
      <c r="I137" s="156">
        <f>'Demand Planning'!AG1207*$C137</f>
        <v>3659.3900000000003</v>
      </c>
      <c r="J137" s="156">
        <f>'Demand Planning'!AH1207*$C137</f>
        <v>3719.38</v>
      </c>
      <c r="K137" s="156">
        <f>'Demand Planning'!AI1207*$C137</f>
        <v>3779.3700000000003</v>
      </c>
      <c r="L137" s="156">
        <f>'Demand Planning'!AJ1207*$C137</f>
        <v>3839.36</v>
      </c>
      <c r="M137" s="156">
        <f>'Demand Planning'!AK1207*$C137</f>
        <v>3839.36</v>
      </c>
      <c r="N137" s="156">
        <f>'Demand Planning'!AL1207*$C137</f>
        <v>3899.35</v>
      </c>
      <c r="O137" s="156">
        <f>'Demand Planning'!AM1207*$C137</f>
        <v>3899.35</v>
      </c>
      <c r="P137" s="156">
        <f>'Demand Planning'!AN1207*$C137</f>
        <v>3959.34</v>
      </c>
    </row>
    <row r="138" spans="1:16" ht="14.25" customHeight="1" outlineLevel="1" x14ac:dyDescent="0.25">
      <c r="A138" s="154" t="str">
        <f>'Demand Planning'!A1208</f>
        <v>POL09766</v>
      </c>
      <c r="B138" s="157" t="str">
        <f>'Demand Planning'!C1208</f>
        <v>SPORTSKA PREHRANA</v>
      </c>
      <c r="C138" s="155">
        <f>IFERROR(VLOOKUP(A138,'cijena po artiklu'!A:E,5,FALSE()),0)</f>
        <v>31.99</v>
      </c>
      <c r="D138" s="156">
        <f>'Demand Planning'!AB1217*$C138</f>
        <v>1055.6699999999998</v>
      </c>
      <c r="E138" s="156">
        <f>'Demand Planning'!AC1217*$C138</f>
        <v>1023.68</v>
      </c>
      <c r="F138" s="156">
        <f>'Demand Planning'!AD1217*$C138</f>
        <v>959.69999999999993</v>
      </c>
      <c r="G138" s="156">
        <f>'Demand Planning'!AE1217*$C138</f>
        <v>959.69999999999993</v>
      </c>
      <c r="H138" s="156">
        <f>'Demand Planning'!AF1217*$C138</f>
        <v>959.69999999999993</v>
      </c>
      <c r="I138" s="156">
        <f>'Demand Planning'!AG1217*$C138</f>
        <v>927.70999999999992</v>
      </c>
      <c r="J138" s="156">
        <f>'Demand Planning'!AH1217*$C138</f>
        <v>863.7299999999999</v>
      </c>
      <c r="K138" s="156">
        <f>'Demand Planning'!AI1217*$C138</f>
        <v>863.7299999999999</v>
      </c>
      <c r="L138" s="156">
        <f>'Demand Planning'!AJ1217*$C138</f>
        <v>863.7299999999999</v>
      </c>
      <c r="M138" s="156">
        <f>'Demand Planning'!AK1217*$C138</f>
        <v>863.7299999999999</v>
      </c>
      <c r="N138" s="156">
        <f>'Demand Planning'!AL1217*$C138</f>
        <v>831.74</v>
      </c>
      <c r="O138" s="156">
        <f>'Demand Planning'!AM1217*$C138</f>
        <v>767.76</v>
      </c>
      <c r="P138" s="156">
        <f>'Demand Planning'!AN1217*$C138</f>
        <v>799.75</v>
      </c>
    </row>
    <row r="139" spans="1:16" ht="14.25" customHeight="1" outlineLevel="1" x14ac:dyDescent="0.25">
      <c r="A139" s="154" t="str">
        <f>'Demand Planning'!A1218</f>
        <v>POL09702</v>
      </c>
      <c r="B139" s="157" t="str">
        <f>'Demand Planning'!C1218</f>
        <v>SPORTSKA PREHRANA</v>
      </c>
      <c r="C139" s="155">
        <f>IFERROR(VLOOKUP(A139,'cijena po artiklu'!A:E,5,FALSE()),0)</f>
        <v>1.59</v>
      </c>
      <c r="D139" s="156">
        <f>'Demand Planning'!AB1227*$C139</f>
        <v>1198.8600000000001</v>
      </c>
      <c r="E139" s="156">
        <f>'Demand Planning'!AC1227*$C139</f>
        <v>1198.8600000000001</v>
      </c>
      <c r="F139" s="156">
        <f>'Demand Planning'!AD1227*$C139</f>
        <v>1198.8600000000001</v>
      </c>
      <c r="G139" s="156">
        <f>'Demand Planning'!AE1227*$C139</f>
        <v>1198.8600000000001</v>
      </c>
      <c r="H139" s="156">
        <f>'Demand Planning'!AF1227*$C139</f>
        <v>1198.8600000000001</v>
      </c>
      <c r="I139" s="156">
        <f>'Demand Planning'!AG1227*$C139</f>
        <v>1198.8600000000001</v>
      </c>
      <c r="J139" s="156">
        <f>'Demand Planning'!AH1227*$C139</f>
        <v>1198.8600000000001</v>
      </c>
      <c r="K139" s="156">
        <f>'Demand Planning'!AI1227*$C139</f>
        <v>1198.8600000000001</v>
      </c>
      <c r="L139" s="156">
        <f>'Demand Planning'!AJ1227*$C139</f>
        <v>1198.8600000000001</v>
      </c>
      <c r="M139" s="156">
        <f>'Demand Planning'!AK1227*$C139</f>
        <v>1198.8600000000001</v>
      </c>
      <c r="N139" s="156">
        <f>'Demand Planning'!AL1227*$C139</f>
        <v>1198.8600000000001</v>
      </c>
      <c r="O139" s="156">
        <f>'Demand Planning'!AM1227*$C139</f>
        <v>1198.8600000000001</v>
      </c>
      <c r="P139" s="156">
        <f>'Demand Planning'!AN1227*$C139</f>
        <v>1198.8600000000001</v>
      </c>
    </row>
    <row r="140" spans="1:16" ht="14.25" customHeight="1" outlineLevel="1" x14ac:dyDescent="0.25">
      <c r="A140" s="154" t="str">
        <f>'Demand Planning'!A1228</f>
        <v>POL09767</v>
      </c>
      <c r="B140" s="157" t="str">
        <f>'Demand Planning'!C1228</f>
        <v>SPORTSKA PREHRANA</v>
      </c>
      <c r="C140" s="155">
        <f>IFERROR(VLOOKUP(A140,'cijena po artiklu'!A:E,5,FALSE()),0)</f>
        <v>59.99</v>
      </c>
      <c r="D140" s="156">
        <f>'Demand Planning'!AB1237*$C140</f>
        <v>899.85</v>
      </c>
      <c r="E140" s="156">
        <f>'Demand Planning'!AC1237*$C140</f>
        <v>899.85</v>
      </c>
      <c r="F140" s="156">
        <f>'Demand Planning'!AD1237*$C140</f>
        <v>899.85</v>
      </c>
      <c r="G140" s="156">
        <f>'Demand Planning'!AE1237*$C140</f>
        <v>899.85</v>
      </c>
      <c r="H140" s="156">
        <f>'Demand Planning'!AF1237*$C140</f>
        <v>899.85</v>
      </c>
      <c r="I140" s="156">
        <f>'Demand Planning'!AG1237*$C140</f>
        <v>899.85</v>
      </c>
      <c r="J140" s="156">
        <f>'Demand Planning'!AH1237*$C140</f>
        <v>899.85</v>
      </c>
      <c r="K140" s="156">
        <f>'Demand Planning'!AI1237*$C140</f>
        <v>899.85</v>
      </c>
      <c r="L140" s="156">
        <f>'Demand Planning'!AJ1237*$C140</f>
        <v>899.85</v>
      </c>
      <c r="M140" s="156">
        <f>'Demand Planning'!AK1237*$C140</f>
        <v>899.85</v>
      </c>
      <c r="N140" s="156">
        <f>'Demand Planning'!AL1237*$C140</f>
        <v>899.85</v>
      </c>
      <c r="O140" s="156">
        <f>'Demand Planning'!AM1237*$C140</f>
        <v>899.85</v>
      </c>
      <c r="P140" s="156">
        <f>'Demand Planning'!AN1237*$C140</f>
        <v>899.85</v>
      </c>
    </row>
    <row r="141" spans="1:16" ht="14.25" customHeight="1" outlineLevel="1" x14ac:dyDescent="0.25">
      <c r="A141" s="154" t="str">
        <f>'Demand Planning'!A1238</f>
        <v>POL09825</v>
      </c>
      <c r="B141" s="157" t="str">
        <f>'Demand Planning'!C1238</f>
        <v>RTD &amp; SNACKS</v>
      </c>
      <c r="C141" s="155">
        <f>IFERROR(VLOOKUP(A141,'cijena po artiklu'!A:E,5,FALSE()),0)</f>
        <v>1.1100000000000001</v>
      </c>
      <c r="D141" s="156">
        <f>'Demand Planning'!AB1247*$C141</f>
        <v>1159.95</v>
      </c>
      <c r="E141" s="156">
        <f>'Demand Planning'!AC1247*$C141</f>
        <v>1159.95</v>
      </c>
      <c r="F141" s="156">
        <f>'Demand Planning'!AD1247*$C141</f>
        <v>1159.95</v>
      </c>
      <c r="G141" s="156">
        <f>'Demand Planning'!AE1247*$C141</f>
        <v>1159.95</v>
      </c>
      <c r="H141" s="156">
        <f>'Demand Planning'!AF1247*$C141</f>
        <v>1159.95</v>
      </c>
      <c r="I141" s="156">
        <f>'Demand Planning'!AG1247*$C141</f>
        <v>1159.95</v>
      </c>
      <c r="J141" s="156">
        <f>'Demand Planning'!AH1247*$C141</f>
        <v>1159.95</v>
      </c>
      <c r="K141" s="156">
        <f>'Demand Planning'!AI1247*$C141</f>
        <v>1159.95</v>
      </c>
      <c r="L141" s="156">
        <f>'Demand Planning'!AJ1247*$C141</f>
        <v>1159.95</v>
      </c>
      <c r="M141" s="156">
        <f>'Demand Planning'!AK1247*$C141</f>
        <v>1159.95</v>
      </c>
      <c r="N141" s="156">
        <f>'Demand Planning'!AL1247*$C141</f>
        <v>1159.95</v>
      </c>
      <c r="O141" s="156">
        <f>'Demand Planning'!AM1247*$C141</f>
        <v>1159.95</v>
      </c>
      <c r="P141" s="156">
        <f>'Demand Planning'!AN1247*$C141</f>
        <v>1159.95</v>
      </c>
    </row>
    <row r="142" spans="1:16" ht="14.25" customHeight="1" outlineLevel="1" x14ac:dyDescent="0.25">
      <c r="A142" s="154" t="str">
        <f>'Demand Planning'!A1248</f>
        <v>ZOE12408</v>
      </c>
      <c r="B142" s="157" t="str">
        <f>'Demand Planning'!C1248</f>
        <v>SPORTSKA PREHRANA</v>
      </c>
      <c r="C142" s="155">
        <f>IFERROR(VLOOKUP(A142,'cijena po artiklu'!A:E,5,FALSE()),0)</f>
        <v>19.989999999999998</v>
      </c>
      <c r="D142" s="156">
        <f>'Demand Planning'!AB1257*$C142</f>
        <v>559.71999999999991</v>
      </c>
      <c r="E142" s="156">
        <f>'Demand Planning'!AC1257*$C142</f>
        <v>559.71999999999991</v>
      </c>
      <c r="F142" s="156">
        <f>'Demand Planning'!AD1257*$C142</f>
        <v>559.71999999999991</v>
      </c>
      <c r="G142" s="156">
        <f>'Demand Planning'!AE1257*$C142</f>
        <v>559.71999999999991</v>
      </c>
      <c r="H142" s="156">
        <f>'Demand Planning'!AF1257*$C142</f>
        <v>559.71999999999991</v>
      </c>
      <c r="I142" s="156">
        <f>'Demand Planning'!AG1257*$C142</f>
        <v>559.71999999999991</v>
      </c>
      <c r="J142" s="156">
        <f>'Demand Planning'!AH1257*$C142</f>
        <v>559.71999999999991</v>
      </c>
      <c r="K142" s="156">
        <f>'Demand Planning'!AI1257*$C142</f>
        <v>559.71999999999991</v>
      </c>
      <c r="L142" s="156">
        <f>'Demand Planning'!AJ1257*$C142</f>
        <v>559.71999999999991</v>
      </c>
      <c r="M142" s="156">
        <f>'Demand Planning'!AK1257*$C142</f>
        <v>559.71999999999991</v>
      </c>
      <c r="N142" s="156">
        <f>'Demand Planning'!AL1257*$C142</f>
        <v>559.71999999999991</v>
      </c>
      <c r="O142" s="156">
        <f>'Demand Planning'!AM1257*$C142</f>
        <v>559.71999999999991</v>
      </c>
      <c r="P142" s="156">
        <f>'Demand Planning'!AN1257*$C142</f>
        <v>559.71999999999991</v>
      </c>
    </row>
    <row r="143" spans="1:16" ht="14.25" customHeight="1" outlineLevel="1" x14ac:dyDescent="0.25">
      <c r="A143" s="154" t="str">
        <f>'Demand Planning'!A1258</f>
        <v>ON00249</v>
      </c>
      <c r="B143" s="157" t="str">
        <f>'Demand Planning'!C1258</f>
        <v>PROTEINI</v>
      </c>
      <c r="C143" s="155">
        <f>IFERROR(VLOOKUP(A143,'cijena po artiklu'!A:E,5,FALSE()),0)</f>
        <v>22.39</v>
      </c>
      <c r="D143" s="156">
        <f>'Demand Planning'!AB1267*$C143</f>
        <v>806.04</v>
      </c>
      <c r="E143" s="156">
        <f>'Demand Planning'!AC1267*$C143</f>
        <v>806.04</v>
      </c>
      <c r="F143" s="156">
        <f>'Demand Planning'!AD1267*$C143</f>
        <v>783.65</v>
      </c>
      <c r="G143" s="156">
        <f>'Demand Planning'!AE1267*$C143</f>
        <v>783.65</v>
      </c>
      <c r="H143" s="156">
        <f>'Demand Planning'!AF1267*$C143</f>
        <v>783.65</v>
      </c>
      <c r="I143" s="156">
        <f>'Demand Planning'!AG1267*$C143</f>
        <v>783.65</v>
      </c>
      <c r="J143" s="156">
        <f>'Demand Planning'!AH1267*$C143</f>
        <v>783.65</v>
      </c>
      <c r="K143" s="156">
        <f>'Demand Planning'!AI1267*$C143</f>
        <v>783.65</v>
      </c>
      <c r="L143" s="156">
        <f>'Demand Planning'!AJ1267*$C143</f>
        <v>783.65</v>
      </c>
      <c r="M143" s="156">
        <f>'Demand Planning'!AK1267*$C143</f>
        <v>761.26</v>
      </c>
      <c r="N143" s="156">
        <f>'Demand Planning'!AL1267*$C143</f>
        <v>761.26</v>
      </c>
      <c r="O143" s="156">
        <f>'Demand Planning'!AM1267*$C143</f>
        <v>761.26</v>
      </c>
      <c r="P143" s="156">
        <f>'Demand Planning'!AN1267*$C143</f>
        <v>761.26</v>
      </c>
    </row>
    <row r="144" spans="1:16" ht="14.25" customHeight="1" outlineLevel="1" x14ac:dyDescent="0.25">
      <c r="A144" s="154" t="str">
        <f>'Demand Planning'!A1268</f>
        <v>ON00244</v>
      </c>
      <c r="B144" s="157" t="str">
        <f>'Demand Planning'!C1268</f>
        <v>PROTEINI</v>
      </c>
      <c r="C144" s="155">
        <f>IFERROR(VLOOKUP(A144,'cijena po artiklu'!A:E,5,FALSE()),0)</f>
        <v>143.99</v>
      </c>
      <c r="D144" s="156">
        <f>'Demand Planning'!AB1277*$C144</f>
        <v>1583.89</v>
      </c>
      <c r="E144" s="156">
        <f>'Demand Planning'!AC1277*$C144</f>
        <v>1583.89</v>
      </c>
      <c r="F144" s="156">
        <f>'Demand Planning'!AD1277*$C144</f>
        <v>1583.89</v>
      </c>
      <c r="G144" s="156">
        <f>'Demand Planning'!AE1277*$C144</f>
        <v>1583.89</v>
      </c>
      <c r="H144" s="156">
        <f>'Demand Planning'!AF1277*$C144</f>
        <v>1439.9</v>
      </c>
      <c r="I144" s="156">
        <f>'Demand Planning'!AG1277*$C144</f>
        <v>1439.9</v>
      </c>
      <c r="J144" s="156">
        <f>'Demand Planning'!AH1277*$C144</f>
        <v>1439.9</v>
      </c>
      <c r="K144" s="156">
        <f>'Demand Planning'!AI1277*$C144</f>
        <v>1439.9</v>
      </c>
      <c r="L144" s="156">
        <f>'Demand Planning'!AJ1277*$C144</f>
        <v>1439.9</v>
      </c>
      <c r="M144" s="156">
        <f>'Demand Planning'!AK1277*$C144</f>
        <v>1439.9</v>
      </c>
      <c r="N144" s="156">
        <f>'Demand Planning'!AL1277*$C144</f>
        <v>1439.9</v>
      </c>
      <c r="O144" s="156">
        <f>'Demand Planning'!AM1277*$C144</f>
        <v>1439.9</v>
      </c>
      <c r="P144" s="156">
        <f>'Demand Planning'!AN1277*$C144</f>
        <v>1439.9</v>
      </c>
    </row>
    <row r="145" spans="1:16" ht="14.25" customHeight="1" outlineLevel="1" x14ac:dyDescent="0.25">
      <c r="A145" s="154" t="str">
        <f>'Demand Planning'!A1278</f>
        <v>POL09717</v>
      </c>
      <c r="B145" s="157" t="str">
        <f>'Demand Planning'!C1278</f>
        <v>BIO I SUPERFOODS</v>
      </c>
      <c r="C145" s="155">
        <f>IFERROR(VLOOKUP(A145,'cijena po artiklu'!A:E,5,FALSE()),0)</f>
        <v>4.79</v>
      </c>
      <c r="D145" s="156">
        <f>'Demand Planning'!AB1287*$C145</f>
        <v>1197.5</v>
      </c>
      <c r="E145" s="156">
        <f>'Demand Planning'!AC1287*$C145</f>
        <v>1197.5</v>
      </c>
      <c r="F145" s="156">
        <f>'Demand Planning'!AD1287*$C145</f>
        <v>1197.5</v>
      </c>
      <c r="G145" s="156">
        <f>'Demand Planning'!AE1287*$C145</f>
        <v>1197.5</v>
      </c>
      <c r="H145" s="156">
        <f>'Demand Planning'!AF1287*$C145</f>
        <v>1197.5</v>
      </c>
      <c r="I145" s="156">
        <f>'Demand Planning'!AG1287*$C145</f>
        <v>1197.5</v>
      </c>
      <c r="J145" s="156">
        <f>'Demand Planning'!AH1287*$C145</f>
        <v>1197.5</v>
      </c>
      <c r="K145" s="156">
        <f>'Demand Planning'!AI1287*$C145</f>
        <v>1197.5</v>
      </c>
      <c r="L145" s="156">
        <f>'Demand Planning'!AJ1287*$C145</f>
        <v>1197.5</v>
      </c>
      <c r="M145" s="156">
        <f>'Demand Planning'!AK1287*$C145</f>
        <v>1197.5</v>
      </c>
      <c r="N145" s="156">
        <f>'Demand Planning'!AL1287*$C145</f>
        <v>1197.5</v>
      </c>
      <c r="O145" s="156">
        <f>'Demand Planning'!AM1287*$C145</f>
        <v>1197.5</v>
      </c>
      <c r="P145" s="156">
        <f>'Demand Planning'!AN1287*$C145</f>
        <v>1197.5</v>
      </c>
    </row>
    <row r="146" spans="1:16" ht="14.25" customHeight="1" outlineLevel="1" x14ac:dyDescent="0.25">
      <c r="A146" s="154" t="str">
        <f>'Demand Planning'!A1288</f>
        <v>POL09715</v>
      </c>
      <c r="B146" s="157" t="str">
        <f>'Demand Planning'!C1288</f>
        <v>BIO I SUPERFOODS</v>
      </c>
      <c r="C146" s="155">
        <f>IFERROR(VLOOKUP(A146,'cijena po artiklu'!A:E,5,FALSE()),0)</f>
        <v>4.79</v>
      </c>
      <c r="D146" s="156">
        <f>'Demand Planning'!AB1297*$C146</f>
        <v>1168.76</v>
      </c>
      <c r="E146" s="156">
        <f>'Demand Planning'!AC1297*$C146</f>
        <v>1077.75</v>
      </c>
      <c r="F146" s="156">
        <f>'Demand Planning'!AD1297*$C146</f>
        <v>948.42</v>
      </c>
      <c r="G146" s="156">
        <f>'Demand Planning'!AE1297*$C146</f>
        <v>857.41</v>
      </c>
      <c r="H146" s="156">
        <f>'Demand Planning'!AF1297*$C146</f>
        <v>862.2</v>
      </c>
      <c r="I146" s="156">
        <f>'Demand Planning'!AG1297*$C146</f>
        <v>871.78</v>
      </c>
      <c r="J146" s="156">
        <f>'Demand Planning'!AH1297*$C146</f>
        <v>866.99</v>
      </c>
      <c r="K146" s="156">
        <f>'Demand Planning'!AI1297*$C146</f>
        <v>852.62</v>
      </c>
      <c r="L146" s="156">
        <f>'Demand Planning'!AJ1297*$C146</f>
        <v>852.62</v>
      </c>
      <c r="M146" s="156">
        <f>'Demand Planning'!AK1297*$C146</f>
        <v>857.41</v>
      </c>
      <c r="N146" s="156">
        <f>'Demand Planning'!AL1297*$C146</f>
        <v>981.95</v>
      </c>
      <c r="O146" s="156">
        <f>'Demand Planning'!AM1297*$C146</f>
        <v>684.97</v>
      </c>
      <c r="P146" s="156">
        <f>'Demand Planning'!AN1297*$C146</f>
        <v>737.66</v>
      </c>
    </row>
    <row r="147" spans="1:16" ht="14.25" customHeight="1" outlineLevel="1" x14ac:dyDescent="0.25">
      <c r="A147" s="154" t="str">
        <f>'Demand Planning'!A1298</f>
        <v>POL09750</v>
      </c>
      <c r="B147" s="157" t="str">
        <f>'Demand Planning'!C1298</f>
        <v>PROTEINI</v>
      </c>
      <c r="C147" s="155">
        <f>IFERROR(VLOOKUP(A147,'cijena po artiklu'!A:E,5,FALSE()),0)</f>
        <v>59.99</v>
      </c>
      <c r="D147" s="156">
        <f>'Demand Planning'!AB1307*$C147</f>
        <v>3299.4500000000003</v>
      </c>
      <c r="E147" s="156">
        <f>'Demand Planning'!AC1307*$C147</f>
        <v>3539.4100000000003</v>
      </c>
      <c r="F147" s="156">
        <f>'Demand Planning'!AD1307*$C147</f>
        <v>3719.38</v>
      </c>
      <c r="G147" s="156">
        <f>'Demand Planning'!AE1307*$C147</f>
        <v>3899.35</v>
      </c>
      <c r="H147" s="156">
        <f>'Demand Planning'!AF1307*$C147</f>
        <v>4019.33</v>
      </c>
      <c r="I147" s="156">
        <f>'Demand Planning'!AG1307*$C147</f>
        <v>4139.3100000000004</v>
      </c>
      <c r="J147" s="156">
        <f>'Demand Planning'!AH1307*$C147</f>
        <v>4199.3</v>
      </c>
      <c r="K147" s="156">
        <f>'Demand Planning'!AI1307*$C147</f>
        <v>4319.28</v>
      </c>
      <c r="L147" s="156">
        <f>'Demand Planning'!AJ1307*$C147</f>
        <v>4379.2700000000004</v>
      </c>
      <c r="M147" s="156">
        <f>'Demand Planning'!AK1307*$C147</f>
        <v>4439.26</v>
      </c>
      <c r="N147" s="156">
        <f>'Demand Planning'!AL1307*$C147</f>
        <v>4439.26</v>
      </c>
      <c r="O147" s="156">
        <f>'Demand Planning'!AM1307*$C147</f>
        <v>4499.25</v>
      </c>
      <c r="P147" s="156">
        <f>'Demand Planning'!AN1307*$C147</f>
        <v>4559.24</v>
      </c>
    </row>
    <row r="148" spans="1:16" ht="14.25" customHeight="1" outlineLevel="1" x14ac:dyDescent="0.25">
      <c r="A148" s="154" t="str">
        <f>'Demand Planning'!A1308</f>
        <v>POL09830</v>
      </c>
      <c r="B148" s="157" t="str">
        <f>'Demand Planning'!C1308</f>
        <v>PROTEINI</v>
      </c>
      <c r="C148" s="155">
        <f>IFERROR(VLOOKUP(A148,'cijena po artiklu'!A:E,5,FALSE()),0)</f>
        <v>29.59</v>
      </c>
      <c r="D148" s="156">
        <f>'Demand Planning'!AB1317*$C148</f>
        <v>1213.19</v>
      </c>
      <c r="E148" s="156">
        <f>'Demand Planning'!AC1317*$C148</f>
        <v>1213.19</v>
      </c>
      <c r="F148" s="156">
        <f>'Demand Planning'!AD1317*$C148</f>
        <v>1213.19</v>
      </c>
      <c r="G148" s="156">
        <f>'Demand Planning'!AE1317*$C148</f>
        <v>1213.19</v>
      </c>
      <c r="H148" s="156">
        <f>'Demand Planning'!AF1317*$C148</f>
        <v>1213.19</v>
      </c>
      <c r="I148" s="156">
        <f>'Demand Planning'!AG1317*$C148</f>
        <v>1213.19</v>
      </c>
      <c r="J148" s="156">
        <f>'Demand Planning'!AH1317*$C148</f>
        <v>1213.19</v>
      </c>
      <c r="K148" s="156">
        <f>'Demand Planning'!AI1317*$C148</f>
        <v>1213.19</v>
      </c>
      <c r="L148" s="156">
        <f>'Demand Planning'!AJ1317*$C148</f>
        <v>1213.19</v>
      </c>
      <c r="M148" s="156">
        <f>'Demand Planning'!AK1317*$C148</f>
        <v>1213.19</v>
      </c>
      <c r="N148" s="156">
        <f>'Demand Planning'!AL1317*$C148</f>
        <v>1213.19</v>
      </c>
      <c r="O148" s="156">
        <f>'Demand Planning'!AM1317*$C148</f>
        <v>1213.19</v>
      </c>
      <c r="P148" s="156">
        <f>'Demand Planning'!AN1317*$C148</f>
        <v>1213.19</v>
      </c>
    </row>
    <row r="149" spans="1:16" ht="14.25" customHeight="1" outlineLevel="1" x14ac:dyDescent="0.25">
      <c r="A149" s="154" t="str">
        <f>'Demand Planning'!A1318</f>
        <v>POL12689</v>
      </c>
      <c r="B149" s="157" t="str">
        <f>'Demand Planning'!C1318</f>
        <v>PROTEINI</v>
      </c>
      <c r="C149" s="155">
        <f>IFERROR(VLOOKUP(A149,'cijena po artiklu'!A:E,5,FALSE()),0)</f>
        <v>51.99</v>
      </c>
      <c r="D149" s="156">
        <f>'Demand Planning'!AB1327*$C149</f>
        <v>779.85</v>
      </c>
      <c r="E149" s="156">
        <f>'Demand Planning'!AC1327*$C149</f>
        <v>779.85</v>
      </c>
      <c r="F149" s="156">
        <f>'Demand Planning'!AD1327*$C149</f>
        <v>831.84</v>
      </c>
      <c r="G149" s="156">
        <f>'Demand Planning'!AE1327*$C149</f>
        <v>831.84</v>
      </c>
      <c r="H149" s="156">
        <f>'Demand Planning'!AF1327*$C149</f>
        <v>883.83</v>
      </c>
      <c r="I149" s="156">
        <f>'Demand Planning'!AG1327*$C149</f>
        <v>831.84</v>
      </c>
      <c r="J149" s="156">
        <f>'Demand Planning'!AH1327*$C149</f>
        <v>883.83</v>
      </c>
      <c r="K149" s="156">
        <f>'Demand Planning'!AI1327*$C149</f>
        <v>831.84</v>
      </c>
      <c r="L149" s="156">
        <f>'Demand Planning'!AJ1327*$C149</f>
        <v>831.84</v>
      </c>
      <c r="M149" s="156">
        <f>'Demand Planning'!AK1327*$C149</f>
        <v>831.84</v>
      </c>
      <c r="N149" s="156">
        <f>'Demand Planning'!AL1327*$C149</f>
        <v>831.84</v>
      </c>
      <c r="O149" s="156">
        <f>'Demand Planning'!AM1327*$C149</f>
        <v>831.84</v>
      </c>
      <c r="P149" s="156">
        <f>'Demand Planning'!AN1327*$C149</f>
        <v>831.84</v>
      </c>
    </row>
    <row r="150" spans="1:16" ht="14.25" customHeight="1" outlineLevel="1" x14ac:dyDescent="0.25">
      <c r="A150" s="154" t="str">
        <f>'Demand Planning'!A1328</f>
        <v>POL12740</v>
      </c>
      <c r="B150" s="157" t="str">
        <f>'Demand Planning'!C1328</f>
        <v>SPORTSKA PREHRANA</v>
      </c>
      <c r="C150" s="155">
        <f>IFERROR(VLOOKUP(A150,'cijena po artiklu'!A:E,5,FALSE()),0)</f>
        <v>14.39</v>
      </c>
      <c r="D150" s="156">
        <f>'Demand Planning'!AB1337*$C150</f>
        <v>215.85000000000002</v>
      </c>
      <c r="E150" s="156">
        <f>'Demand Planning'!AC1337*$C150</f>
        <v>330.97</v>
      </c>
      <c r="F150" s="156">
        <f>'Demand Planning'!AD1337*$C150</f>
        <v>431.70000000000005</v>
      </c>
      <c r="G150" s="156">
        <f>'Demand Planning'!AE1337*$C150</f>
        <v>446.09000000000003</v>
      </c>
      <c r="H150" s="156">
        <f>'Demand Planning'!AF1337*$C150</f>
        <v>460.48</v>
      </c>
      <c r="I150" s="156">
        <f>'Demand Planning'!AG1337*$C150</f>
        <v>460.48</v>
      </c>
      <c r="J150" s="156">
        <f>'Demand Planning'!AH1337*$C150</f>
        <v>417.31</v>
      </c>
      <c r="K150" s="156">
        <f>'Demand Planning'!AI1337*$C150</f>
        <v>417.31</v>
      </c>
      <c r="L150" s="156">
        <f>'Demand Planning'!AJ1337*$C150</f>
        <v>417.31</v>
      </c>
      <c r="M150" s="156">
        <f>'Demand Planning'!AK1337*$C150</f>
        <v>402.92</v>
      </c>
      <c r="N150" s="156">
        <f>'Demand Planning'!AL1337*$C150</f>
        <v>402.92</v>
      </c>
      <c r="O150" s="156">
        <f>'Demand Planning'!AM1337*$C150</f>
        <v>388.53000000000003</v>
      </c>
      <c r="P150" s="156">
        <f>'Demand Planning'!AN1337*$C150</f>
        <v>388.53000000000003</v>
      </c>
    </row>
    <row r="151" spans="1:16" ht="14.25" customHeight="1" outlineLevel="1" x14ac:dyDescent="0.25">
      <c r="A151" s="154" t="str">
        <f>'Demand Planning'!A1338</f>
        <v>ON00556</v>
      </c>
      <c r="B151" s="157" t="str">
        <f>'Demand Planning'!C1338</f>
        <v>SPORTSKA PREHRANA</v>
      </c>
      <c r="C151" s="155">
        <f>IFERROR(VLOOKUP(A151,'cijena po artiklu'!A:E,5,FALSE()),0)</f>
        <v>23.99</v>
      </c>
      <c r="D151" s="156">
        <f>'Demand Planning'!AB1347*$C151</f>
        <v>743.68999999999994</v>
      </c>
      <c r="E151" s="156">
        <f>'Demand Planning'!AC1347*$C151</f>
        <v>743.68999999999994</v>
      </c>
      <c r="F151" s="156">
        <f>'Demand Planning'!AD1347*$C151</f>
        <v>743.68999999999994</v>
      </c>
      <c r="G151" s="156">
        <f>'Demand Planning'!AE1347*$C151</f>
        <v>743.68999999999994</v>
      </c>
      <c r="H151" s="156">
        <f>'Demand Planning'!AF1347*$C151</f>
        <v>743.68999999999994</v>
      </c>
      <c r="I151" s="156">
        <f>'Demand Planning'!AG1347*$C151</f>
        <v>743.68999999999994</v>
      </c>
      <c r="J151" s="156">
        <f>'Demand Planning'!AH1347*$C151</f>
        <v>743.68999999999994</v>
      </c>
      <c r="K151" s="156">
        <f>'Demand Planning'!AI1347*$C151</f>
        <v>743.68999999999994</v>
      </c>
      <c r="L151" s="156">
        <f>'Demand Planning'!AJ1347*$C151</f>
        <v>743.68999999999994</v>
      </c>
      <c r="M151" s="156">
        <f>'Demand Planning'!AK1347*$C151</f>
        <v>743.68999999999994</v>
      </c>
      <c r="N151" s="156">
        <f>'Demand Planning'!AL1347*$C151</f>
        <v>743.68999999999994</v>
      </c>
      <c r="O151" s="156">
        <f>'Demand Planning'!AM1347*$C151</f>
        <v>743.68999999999994</v>
      </c>
      <c r="P151" s="156">
        <f>'Demand Planning'!AN1347*$C151</f>
        <v>743.68999999999994</v>
      </c>
    </row>
    <row r="152" spans="1:16" ht="14.25" customHeight="1" outlineLevel="1" x14ac:dyDescent="0.25">
      <c r="A152" s="154" t="str">
        <f>'Demand Planning'!A1348</f>
        <v>ZOE12396</v>
      </c>
      <c r="B152" s="157" t="str">
        <f>'Demand Planning'!C1348</f>
        <v>PROTEINI</v>
      </c>
      <c r="C152" s="155">
        <f>IFERROR(VLOOKUP(A152,'cijena po artiklu'!A:E,5,FALSE()),0)</f>
        <v>27.99</v>
      </c>
      <c r="D152" s="156">
        <f>'Demand Planning'!AB1357*$C152</f>
        <v>503.82</v>
      </c>
      <c r="E152" s="156">
        <f>'Demand Planning'!AC1357*$C152</f>
        <v>531.80999999999995</v>
      </c>
      <c r="F152" s="156">
        <f>'Demand Planning'!AD1357*$C152</f>
        <v>503.82</v>
      </c>
      <c r="G152" s="156">
        <f>'Demand Planning'!AE1357*$C152</f>
        <v>475.83</v>
      </c>
      <c r="H152" s="156">
        <f>'Demand Planning'!AF1357*$C152</f>
        <v>475.83</v>
      </c>
      <c r="I152" s="156">
        <f>'Demand Planning'!AG1357*$C152</f>
        <v>475.83</v>
      </c>
      <c r="J152" s="156">
        <f>'Demand Planning'!AH1357*$C152</f>
        <v>475.83</v>
      </c>
      <c r="K152" s="156">
        <f>'Demand Planning'!AI1357*$C152</f>
        <v>475.83</v>
      </c>
      <c r="L152" s="156">
        <f>'Demand Planning'!AJ1357*$C152</f>
        <v>475.83</v>
      </c>
      <c r="M152" s="156">
        <f>'Demand Planning'!AK1357*$C152</f>
        <v>2379.15</v>
      </c>
      <c r="N152" s="156">
        <f>'Demand Planning'!AL1357*$C152</f>
        <v>2379.15</v>
      </c>
      <c r="O152" s="156">
        <f>'Demand Planning'!AM1357*$C152</f>
        <v>2379.15</v>
      </c>
      <c r="P152" s="156">
        <f>'Demand Planning'!AN1357*$C152</f>
        <v>2379.15</v>
      </c>
    </row>
    <row r="153" spans="1:16" ht="14.25" customHeight="1" outlineLevel="1" x14ac:dyDescent="0.25">
      <c r="A153" s="154" t="str">
        <f>'Demand Planning'!A1358</f>
        <v>POL09931</v>
      </c>
      <c r="B153" s="157" t="str">
        <f>'Demand Planning'!C1358</f>
        <v>SPORTSKA PREHRANA</v>
      </c>
      <c r="C153" s="155">
        <f>IFERROR(VLOOKUP(A153,'cijena po artiklu'!A:E,5,FALSE()),0)</f>
        <v>1.99</v>
      </c>
      <c r="D153" s="156">
        <f>'Demand Planning'!AB1367*$C153</f>
        <v>760.18</v>
      </c>
      <c r="E153" s="156">
        <f>'Demand Planning'!AC1367*$C153</f>
        <v>720.38</v>
      </c>
      <c r="F153" s="156">
        <f>'Demand Planning'!AD1367*$C153</f>
        <v>724.36</v>
      </c>
      <c r="G153" s="156">
        <f>'Demand Planning'!AE1367*$C153</f>
        <v>764.16</v>
      </c>
      <c r="H153" s="156">
        <f>'Demand Planning'!AF1367*$C153</f>
        <v>740.28</v>
      </c>
      <c r="I153" s="156">
        <f>'Demand Planning'!AG1367*$C153</f>
        <v>740.28</v>
      </c>
      <c r="J153" s="156">
        <f>'Demand Planning'!AH1367*$C153</f>
        <v>796</v>
      </c>
      <c r="K153" s="156">
        <f>'Demand Planning'!AI1367*$C153</f>
        <v>776.1</v>
      </c>
      <c r="L153" s="156">
        <f>'Demand Planning'!AJ1367*$C153</f>
        <v>774.11</v>
      </c>
      <c r="M153" s="156">
        <f>'Demand Planning'!AK1367*$C153</f>
        <v>774.11</v>
      </c>
      <c r="N153" s="156">
        <f>'Demand Planning'!AL1367*$C153</f>
        <v>871.62</v>
      </c>
      <c r="O153" s="156">
        <f>'Demand Planning'!AM1367*$C153</f>
        <v>654.71</v>
      </c>
      <c r="P153" s="156">
        <f>'Demand Planning'!AN1367*$C153</f>
        <v>672.62</v>
      </c>
    </row>
    <row r="154" spans="1:16" ht="14.25" customHeight="1" outlineLevel="1" x14ac:dyDescent="0.25">
      <c r="A154" s="154" t="str">
        <f>'Demand Planning'!A1368</f>
        <v>ON00279</v>
      </c>
      <c r="B154" s="157" t="str">
        <f>'Demand Planning'!C1368</f>
        <v>SPORTSKA PREHRANA</v>
      </c>
      <c r="C154" s="155">
        <f>IFERROR(VLOOKUP(A154,'cijena po artiklu'!A:E,5,FALSE()),0)</f>
        <v>43.99</v>
      </c>
      <c r="D154" s="156">
        <f>'Demand Planning'!AB1377*$C154</f>
        <v>483.89000000000004</v>
      </c>
      <c r="E154" s="156">
        <f>'Demand Planning'!AC1377*$C154</f>
        <v>483.89000000000004</v>
      </c>
      <c r="F154" s="156">
        <f>'Demand Planning'!AD1377*$C154</f>
        <v>483.89000000000004</v>
      </c>
      <c r="G154" s="156">
        <f>'Demand Planning'!AE1377*$C154</f>
        <v>483.89000000000004</v>
      </c>
      <c r="H154" s="156">
        <f>'Demand Planning'!AF1377*$C154</f>
        <v>483.89000000000004</v>
      </c>
      <c r="I154" s="156">
        <f>'Demand Planning'!AG1377*$C154</f>
        <v>483.89000000000004</v>
      </c>
      <c r="J154" s="156">
        <f>'Demand Planning'!AH1377*$C154</f>
        <v>483.89000000000004</v>
      </c>
      <c r="K154" s="156">
        <f>'Demand Planning'!AI1377*$C154</f>
        <v>483.89000000000004</v>
      </c>
      <c r="L154" s="156">
        <f>'Demand Planning'!AJ1377*$C154</f>
        <v>483.89000000000004</v>
      </c>
      <c r="M154" s="156">
        <f>'Demand Planning'!AK1377*$C154</f>
        <v>483.89000000000004</v>
      </c>
      <c r="N154" s="156">
        <f>'Demand Planning'!AL1377*$C154</f>
        <v>483.89000000000004</v>
      </c>
      <c r="O154" s="156">
        <f>'Demand Planning'!AM1377*$C154</f>
        <v>483.89000000000004</v>
      </c>
      <c r="P154" s="156">
        <f>'Demand Planning'!AN1377*$C154</f>
        <v>439.90000000000003</v>
      </c>
    </row>
    <row r="155" spans="1:16" ht="14.25" customHeight="1" outlineLevel="1" x14ac:dyDescent="0.25">
      <c r="A155" s="154" t="str">
        <f>'Demand Planning'!A1378</f>
        <v>POL09864</v>
      </c>
      <c r="B155" s="157" t="str">
        <f>'Demand Planning'!C1378</f>
        <v>SPORTSKA PREHRANA</v>
      </c>
      <c r="C155" s="155">
        <f>IFERROR(VLOOKUP(A155,'cijena po artiklu'!A:E,5,FALSE()),0)</f>
        <v>15.99</v>
      </c>
      <c r="D155" s="156">
        <f>'Demand Planning'!AB1387*$C155</f>
        <v>511.68</v>
      </c>
      <c r="E155" s="156">
        <f>'Demand Planning'!AC1387*$C155</f>
        <v>495.69</v>
      </c>
      <c r="F155" s="156">
        <f>'Demand Planning'!AD1387*$C155</f>
        <v>495.69</v>
      </c>
      <c r="G155" s="156">
        <f>'Demand Planning'!AE1387*$C155</f>
        <v>495.69</v>
      </c>
      <c r="H155" s="156">
        <f>'Demand Planning'!AF1387*$C155</f>
        <v>447.72</v>
      </c>
      <c r="I155" s="156">
        <f>'Demand Planning'!AG1387*$C155</f>
        <v>463.71</v>
      </c>
      <c r="J155" s="156">
        <f>'Demand Planning'!AH1387*$C155</f>
        <v>463.71</v>
      </c>
      <c r="K155" s="156">
        <f>'Demand Planning'!AI1387*$C155</f>
        <v>447.72</v>
      </c>
      <c r="L155" s="156">
        <f>'Demand Planning'!AJ1387*$C155</f>
        <v>447.72</v>
      </c>
      <c r="M155" s="156">
        <f>'Demand Planning'!AK1387*$C155</f>
        <v>447.72</v>
      </c>
      <c r="N155" s="156">
        <f>'Demand Planning'!AL1387*$C155</f>
        <v>399.75</v>
      </c>
      <c r="O155" s="156">
        <f>'Demand Planning'!AM1387*$C155</f>
        <v>447.72</v>
      </c>
      <c r="P155" s="156">
        <f>'Demand Planning'!AN1387*$C155</f>
        <v>447.72</v>
      </c>
    </row>
    <row r="156" spans="1:16" ht="14.25" customHeight="1" outlineLevel="1" x14ac:dyDescent="0.25">
      <c r="A156" s="154" t="str">
        <f>'Demand Planning'!A1388</f>
        <v>SCM04305</v>
      </c>
      <c r="B156" s="157" t="str">
        <f>'Demand Planning'!C1388</f>
        <v>SPORTSKA PREHRANA</v>
      </c>
      <c r="C156" s="155">
        <f>IFERROR(VLOOKUP(A156,'cijena po artiklu'!A:E,5,FALSE()),0)</f>
        <v>38.39</v>
      </c>
      <c r="D156" s="156">
        <f>'Demand Planning'!AB1397*$C156</f>
        <v>38.39</v>
      </c>
      <c r="E156" s="156">
        <f>'Demand Planning'!AC1397*$C156</f>
        <v>0</v>
      </c>
      <c r="F156" s="156">
        <f>'Demand Planning'!AD1397*$C156</f>
        <v>0</v>
      </c>
      <c r="G156" s="156">
        <f>'Demand Planning'!AE1397*$C156</f>
        <v>0</v>
      </c>
      <c r="H156" s="156">
        <f>'Demand Planning'!AF1397*$C156</f>
        <v>0</v>
      </c>
      <c r="I156" s="156">
        <f>'Demand Planning'!AG1397*$C156</f>
        <v>0</v>
      </c>
      <c r="J156" s="156">
        <f>'Demand Planning'!AH1397*$C156</f>
        <v>0</v>
      </c>
      <c r="K156" s="156">
        <f>'Demand Planning'!AI1397*$C156</f>
        <v>0</v>
      </c>
      <c r="L156" s="156">
        <f>'Demand Planning'!AJ1397*$C156</f>
        <v>0</v>
      </c>
      <c r="M156" s="156">
        <f>'Demand Planning'!AK1397*$C156</f>
        <v>0</v>
      </c>
      <c r="N156" s="156">
        <f>'Demand Planning'!AL1397*$C156</f>
        <v>0</v>
      </c>
      <c r="O156" s="156">
        <f>'Demand Planning'!AM1397*$C156</f>
        <v>0</v>
      </c>
      <c r="P156" s="156">
        <f>'Demand Planning'!AN1397*$C156</f>
        <v>0</v>
      </c>
    </row>
    <row r="157" spans="1:16" ht="14.25" customHeight="1" outlineLevel="1" x14ac:dyDescent="0.25">
      <c r="A157" s="154" t="str">
        <f>'Demand Planning'!A1398</f>
        <v>ON00298</v>
      </c>
      <c r="B157" s="157" t="str">
        <f>'Demand Planning'!C1398</f>
        <v>PROTEINI</v>
      </c>
      <c r="C157" s="155">
        <f>IFERROR(VLOOKUP(A157,'cijena po artiklu'!A:E,5,FALSE()),0)</f>
        <v>75.989999999999995</v>
      </c>
      <c r="D157" s="156">
        <f>'Demand Planning'!AB1407*$C157</f>
        <v>1823.7599999999998</v>
      </c>
      <c r="E157" s="156">
        <f>'Demand Planning'!AC1407*$C157</f>
        <v>1823.7599999999998</v>
      </c>
      <c r="F157" s="156">
        <f>'Demand Planning'!AD1407*$C157</f>
        <v>1823.7599999999998</v>
      </c>
      <c r="G157" s="156">
        <f>'Demand Planning'!AE1407*$C157</f>
        <v>1823.7599999999998</v>
      </c>
      <c r="H157" s="156">
        <f>'Demand Planning'!AF1407*$C157</f>
        <v>1823.7599999999998</v>
      </c>
      <c r="I157" s="156">
        <f>'Demand Planning'!AG1407*$C157</f>
        <v>1823.7599999999998</v>
      </c>
      <c r="J157" s="156">
        <f>'Demand Planning'!AH1407*$C157</f>
        <v>1823.7599999999998</v>
      </c>
      <c r="K157" s="156">
        <f>'Demand Planning'!AI1407*$C157</f>
        <v>1823.7599999999998</v>
      </c>
      <c r="L157" s="156">
        <f>'Demand Planning'!AJ1407*$C157</f>
        <v>1823.7599999999998</v>
      </c>
      <c r="M157" s="156">
        <f>'Demand Planning'!AK1407*$C157</f>
        <v>1823.7599999999998</v>
      </c>
      <c r="N157" s="156">
        <f>'Demand Planning'!AL1407*$C157</f>
        <v>1823.7599999999998</v>
      </c>
      <c r="O157" s="156">
        <f>'Demand Planning'!AM1407*$C157</f>
        <v>1823.7599999999998</v>
      </c>
      <c r="P157" s="156">
        <f>'Demand Planning'!AN1407*$C157</f>
        <v>1823.7599999999998</v>
      </c>
    </row>
    <row r="158" spans="1:16" ht="14.25" customHeight="1" outlineLevel="1" x14ac:dyDescent="0.25">
      <c r="A158" s="154" t="str">
        <f>'Demand Planning'!A1408</f>
        <v>POL12852</v>
      </c>
      <c r="B158" s="157" t="str">
        <f>'Demand Planning'!C1408</f>
        <v>PROTEINI</v>
      </c>
      <c r="C158" s="155">
        <f>IFERROR(VLOOKUP(A158,'cijena po artiklu'!A:E,5,FALSE()),0)</f>
        <v>76</v>
      </c>
      <c r="D158" s="156">
        <f>'Demand Planning'!AB1417*$C158</f>
        <v>1900</v>
      </c>
      <c r="E158" s="156">
        <f>'Demand Planning'!AC1417*$C158</f>
        <v>1976</v>
      </c>
      <c r="F158" s="156">
        <f>'Demand Planning'!AD1417*$C158</f>
        <v>2052</v>
      </c>
      <c r="G158" s="156">
        <f>'Demand Planning'!AE1417*$C158</f>
        <v>2128</v>
      </c>
      <c r="H158" s="156">
        <f>'Demand Planning'!AF1417*$C158</f>
        <v>2128</v>
      </c>
      <c r="I158" s="156">
        <f>'Demand Planning'!AG1417*$C158</f>
        <v>5776</v>
      </c>
      <c r="J158" s="156">
        <f>'Demand Planning'!AH1417*$C158</f>
        <v>5776</v>
      </c>
      <c r="K158" s="156">
        <f>'Demand Planning'!AI1417*$C158</f>
        <v>5776</v>
      </c>
      <c r="L158" s="156">
        <f>'Demand Planning'!AJ1417*$C158</f>
        <v>5776</v>
      </c>
      <c r="M158" s="156">
        <f>'Demand Planning'!AK1417*$C158</f>
        <v>2280</v>
      </c>
      <c r="N158" s="156">
        <f>'Demand Planning'!AL1417*$C158</f>
        <v>2280</v>
      </c>
      <c r="O158" s="156">
        <f>'Demand Planning'!AM1417*$C158</f>
        <v>2280</v>
      </c>
      <c r="P158" s="156">
        <f>'Demand Planning'!AN1417*$C158</f>
        <v>2280</v>
      </c>
    </row>
    <row r="159" spans="1:16" ht="14.25" customHeight="1" outlineLevel="1" x14ac:dyDescent="0.25">
      <c r="A159" s="154" t="str">
        <f>'Demand Planning'!A1418</f>
        <v>POL09778</v>
      </c>
      <c r="B159" s="157" t="str">
        <f>'Demand Planning'!C1418</f>
        <v>PROTEINI</v>
      </c>
      <c r="C159" s="155">
        <f>IFERROR(VLOOKUP(A159,'cijena po artiklu'!A:E,5,FALSE()),0)</f>
        <v>18.39</v>
      </c>
      <c r="D159" s="156">
        <f>'Demand Planning'!AB1427*$C159</f>
        <v>1011.45</v>
      </c>
      <c r="E159" s="156">
        <f>'Demand Planning'!AC1427*$C159</f>
        <v>1011.45</v>
      </c>
      <c r="F159" s="156">
        <f>'Demand Planning'!AD1427*$C159</f>
        <v>1011.45</v>
      </c>
      <c r="G159" s="156">
        <f>'Demand Planning'!AE1427*$C159</f>
        <v>1011.45</v>
      </c>
      <c r="H159" s="156">
        <f>'Demand Planning'!AF1427*$C159</f>
        <v>1011.45</v>
      </c>
      <c r="I159" s="156">
        <f>'Demand Planning'!AG1427*$C159</f>
        <v>4229.7</v>
      </c>
      <c r="J159" s="156">
        <f>'Demand Planning'!AH1427*$C159</f>
        <v>4229.7</v>
      </c>
      <c r="K159" s="156">
        <f>'Demand Planning'!AI1427*$C159</f>
        <v>4229.7</v>
      </c>
      <c r="L159" s="156">
        <f>'Demand Planning'!AJ1427*$C159</f>
        <v>4229.7</v>
      </c>
      <c r="M159" s="156">
        <f>'Demand Planning'!AK1427*$C159</f>
        <v>1011.45</v>
      </c>
      <c r="N159" s="156">
        <f>'Demand Planning'!AL1427*$C159</f>
        <v>1011.45</v>
      </c>
      <c r="O159" s="156">
        <f>'Demand Planning'!AM1427*$C159</f>
        <v>1250.52</v>
      </c>
      <c r="P159" s="156">
        <f>'Demand Planning'!AN1427*$C159</f>
        <v>1250.52</v>
      </c>
    </row>
    <row r="160" spans="1:16" ht="14.25" customHeight="1" outlineLevel="1" x14ac:dyDescent="0.25">
      <c r="A160" s="154" t="str">
        <f>'Demand Planning'!A1428</f>
        <v>POL09777</v>
      </c>
      <c r="B160" s="157" t="str">
        <f>'Demand Planning'!C1428</f>
        <v>PROTEINI</v>
      </c>
      <c r="C160" s="155">
        <f>IFERROR(VLOOKUP(A160,'cijena po artiklu'!A:E,5,FALSE()),0)</f>
        <v>18.39</v>
      </c>
      <c r="D160" s="156">
        <f>'Demand Planning'!AB1437*$C160</f>
        <v>1140.18</v>
      </c>
      <c r="E160" s="156">
        <f>'Demand Planning'!AC1437*$C160</f>
        <v>1140.18</v>
      </c>
      <c r="F160" s="156">
        <f>'Demand Planning'!AD1437*$C160</f>
        <v>1140.18</v>
      </c>
      <c r="G160" s="156">
        <f>'Demand Planning'!AE1437*$C160</f>
        <v>1140.18</v>
      </c>
      <c r="H160" s="156">
        <f>'Demand Planning'!AF1437*$C160</f>
        <v>1140.18</v>
      </c>
      <c r="I160" s="156">
        <f>'Demand Planning'!AG1437*$C160</f>
        <v>4340.04</v>
      </c>
      <c r="J160" s="156">
        <f>'Demand Planning'!AH1437*$C160</f>
        <v>4340.04</v>
      </c>
      <c r="K160" s="156">
        <f>'Demand Planning'!AI1437*$C160</f>
        <v>4340.04</v>
      </c>
      <c r="L160" s="156">
        <f>'Demand Planning'!AJ1437*$C160</f>
        <v>4340.04</v>
      </c>
      <c r="M160" s="156">
        <f>'Demand Planning'!AK1437*$C160</f>
        <v>1140.18</v>
      </c>
      <c r="N160" s="156">
        <f>'Demand Planning'!AL1437*$C160</f>
        <v>1140.18</v>
      </c>
      <c r="O160" s="156">
        <f>'Demand Planning'!AM1437*$C160</f>
        <v>1360.8600000000001</v>
      </c>
      <c r="P160" s="156">
        <f>'Demand Planning'!AN1437*$C160</f>
        <v>1360.8600000000001</v>
      </c>
    </row>
    <row r="161" spans="1:16" ht="14.25" customHeight="1" outlineLevel="1" x14ac:dyDescent="0.25">
      <c r="A161" s="154" t="str">
        <f>'Demand Planning'!A1438</f>
        <v>ZOE12402</v>
      </c>
      <c r="B161" s="157" t="str">
        <f>'Demand Planning'!C1438</f>
        <v>SPORTSKA PREHRANA</v>
      </c>
      <c r="C161" s="155">
        <f>IFERROR(VLOOKUP(A161,'cijena po artiklu'!A:E,5,FALSE()),0)</f>
        <v>15.99</v>
      </c>
      <c r="D161" s="156">
        <f>'Demand Planning'!AB1447*$C161</f>
        <v>943.41</v>
      </c>
      <c r="E161" s="156">
        <f>'Demand Planning'!AC1447*$C161</f>
        <v>959.4</v>
      </c>
      <c r="F161" s="156">
        <f>'Demand Planning'!AD1447*$C161</f>
        <v>943.41</v>
      </c>
      <c r="G161" s="156">
        <f>'Demand Planning'!AE1447*$C161</f>
        <v>943.41</v>
      </c>
      <c r="H161" s="156">
        <f>'Demand Planning'!AF1447*$C161</f>
        <v>847.47</v>
      </c>
      <c r="I161" s="156">
        <f>'Demand Planning'!AG1447*$C161</f>
        <v>943.41</v>
      </c>
      <c r="J161" s="156">
        <f>'Demand Planning'!AH1447*$C161</f>
        <v>943.41</v>
      </c>
      <c r="K161" s="156">
        <f>'Demand Planning'!AI1447*$C161</f>
        <v>943.41</v>
      </c>
      <c r="L161" s="156">
        <f>'Demand Planning'!AJ1447*$C161</f>
        <v>943.41</v>
      </c>
      <c r="M161" s="156">
        <f>'Demand Planning'!AK1447*$C161</f>
        <v>847.47</v>
      </c>
      <c r="N161" s="156">
        <f>'Demand Planning'!AL1447*$C161</f>
        <v>927.42</v>
      </c>
      <c r="O161" s="156">
        <f>'Demand Planning'!AM1447*$C161</f>
        <v>895.44</v>
      </c>
      <c r="P161" s="156">
        <f>'Demand Planning'!AN1447*$C161</f>
        <v>911.43000000000006</v>
      </c>
    </row>
    <row r="162" spans="1:16" ht="14.25" customHeight="1" outlineLevel="1" x14ac:dyDescent="0.25">
      <c r="A162" s="154" t="str">
        <f>'Demand Planning'!A1448</f>
        <v>POL12848</v>
      </c>
      <c r="B162" s="157" t="str">
        <f>'Demand Planning'!C1448</f>
        <v>PROTEINI</v>
      </c>
      <c r="C162" s="155">
        <f>IFERROR(VLOOKUP(A162,'cijena po artiklu'!A:E,5,FALSE()),0)</f>
        <v>76</v>
      </c>
      <c r="D162" s="156">
        <f>'Demand Planning'!AB1457*$C162</f>
        <v>3420</v>
      </c>
      <c r="E162" s="156">
        <f>'Demand Planning'!AC1457*$C162</f>
        <v>3420</v>
      </c>
      <c r="F162" s="156">
        <f>'Demand Planning'!AD1457*$C162</f>
        <v>3420</v>
      </c>
      <c r="G162" s="156">
        <f>'Demand Planning'!AE1457*$C162</f>
        <v>3420</v>
      </c>
      <c r="H162" s="156">
        <f>'Demand Planning'!AF1457*$C162</f>
        <v>3420</v>
      </c>
      <c r="I162" s="156">
        <f>'Demand Planning'!AG1457*$C162</f>
        <v>14516</v>
      </c>
      <c r="J162" s="156">
        <f>'Demand Planning'!AH1457*$C162</f>
        <v>14516</v>
      </c>
      <c r="K162" s="156">
        <f>'Demand Planning'!AI1457*$C162</f>
        <v>14516</v>
      </c>
      <c r="L162" s="156">
        <f>'Demand Planning'!AJ1457*$C162</f>
        <v>14516</v>
      </c>
      <c r="M162" s="156">
        <f>'Demand Planning'!AK1457*$C162</f>
        <v>3420</v>
      </c>
      <c r="N162" s="156">
        <f>'Demand Planning'!AL1457*$C162</f>
        <v>3420</v>
      </c>
      <c r="O162" s="156">
        <f>'Demand Planning'!AM1457*$C162</f>
        <v>3420</v>
      </c>
      <c r="P162" s="156">
        <f>'Demand Planning'!AN1457*$C162</f>
        <v>3420</v>
      </c>
    </row>
    <row r="163" spans="1:16" ht="14.25" customHeight="1" outlineLevel="1" x14ac:dyDescent="0.25">
      <c r="A163" s="154" t="str">
        <f>'Demand Planning'!A1458</f>
        <v>POL09896</v>
      </c>
      <c r="B163" s="157" t="str">
        <f>'Demand Planning'!C1458</f>
        <v>BIO I SUPERFOODS</v>
      </c>
      <c r="C163" s="155">
        <f>IFERROR(VLOOKUP(A163,'cijena po artiklu'!A:E,5,FALSE()),0)</f>
        <v>15.99</v>
      </c>
      <c r="D163" s="156">
        <f>'Demand Planning'!AB1467*$C163</f>
        <v>1151.28</v>
      </c>
      <c r="E163" s="156">
        <f>'Demand Planning'!AC1467*$C163</f>
        <v>1151.28</v>
      </c>
      <c r="F163" s="156">
        <f>'Demand Planning'!AD1467*$C163</f>
        <v>1151.28</v>
      </c>
      <c r="G163" s="156">
        <f>'Demand Planning'!AE1467*$C163</f>
        <v>1151.28</v>
      </c>
      <c r="H163" s="156">
        <f>'Demand Planning'!AF1467*$C163</f>
        <v>1151.28</v>
      </c>
      <c r="I163" s="156">
        <f>'Demand Planning'!AG1467*$C163</f>
        <v>3917.55</v>
      </c>
      <c r="J163" s="156">
        <f>'Demand Planning'!AH1467*$C163</f>
        <v>3917.55</v>
      </c>
      <c r="K163" s="156">
        <f>'Demand Planning'!AI1467*$C163</f>
        <v>3917.55</v>
      </c>
      <c r="L163" s="156">
        <f>'Demand Planning'!AJ1467*$C163</f>
        <v>3917.55</v>
      </c>
      <c r="M163" s="156">
        <f>'Demand Planning'!AK1467*$C163</f>
        <v>1151.28</v>
      </c>
      <c r="N163" s="156">
        <f>'Demand Planning'!AL1467*$C163</f>
        <v>1151.28</v>
      </c>
      <c r="O163" s="156">
        <f>'Demand Planning'!AM1467*$C163</f>
        <v>1327.17</v>
      </c>
      <c r="P163" s="156">
        <f>'Demand Planning'!AN1467*$C163</f>
        <v>1327.17</v>
      </c>
    </row>
    <row r="164" spans="1:16" ht="14.25" customHeight="1" outlineLevel="1" x14ac:dyDescent="0.25">
      <c r="A164" s="154" t="str">
        <f>'Demand Planning'!A1468</f>
        <v>SCM04306</v>
      </c>
      <c r="B164" s="157" t="str">
        <f>'Demand Planning'!C1468</f>
        <v>SPORTSKA PREHRANA</v>
      </c>
      <c r="C164" s="155">
        <f>IFERROR(VLOOKUP(A164,'cijena po artiklu'!A:E,5,FALSE()),0)</f>
        <v>27.99</v>
      </c>
      <c r="D164" s="156">
        <f>'Demand Planning'!AB1477*$C164</f>
        <v>335.88</v>
      </c>
      <c r="E164" s="156">
        <f>'Demand Planning'!AC1477*$C164</f>
        <v>335.88</v>
      </c>
      <c r="F164" s="156">
        <f>'Demand Planning'!AD1477*$C164</f>
        <v>335.88</v>
      </c>
      <c r="G164" s="156">
        <f>'Demand Planning'!AE1477*$C164</f>
        <v>335.88</v>
      </c>
      <c r="H164" s="156">
        <f>'Demand Planning'!AF1477*$C164</f>
        <v>335.88</v>
      </c>
      <c r="I164" s="156">
        <f>'Demand Planning'!AG1477*$C164</f>
        <v>335.88</v>
      </c>
      <c r="J164" s="156">
        <f>'Demand Planning'!AH1477*$C164</f>
        <v>335.88</v>
      </c>
      <c r="K164" s="156">
        <f>'Demand Planning'!AI1477*$C164</f>
        <v>335.88</v>
      </c>
      <c r="L164" s="156">
        <f>'Demand Planning'!AJ1477*$C164</f>
        <v>335.88</v>
      </c>
      <c r="M164" s="156">
        <f>'Demand Planning'!AK1477*$C164</f>
        <v>335.88</v>
      </c>
      <c r="N164" s="156">
        <f>'Demand Planning'!AL1477*$C164</f>
        <v>335.88</v>
      </c>
      <c r="O164" s="156">
        <f>'Demand Planning'!AM1477*$C164</f>
        <v>335.88</v>
      </c>
      <c r="P164" s="156">
        <f>'Demand Planning'!AN1477*$C164</f>
        <v>335.88</v>
      </c>
    </row>
    <row r="165" spans="1:16" ht="14.25" customHeight="1" outlineLevel="1" x14ac:dyDescent="0.25">
      <c r="A165" s="154" t="str">
        <f>'Demand Planning'!A1478</f>
        <v>CON23204</v>
      </c>
      <c r="B165" s="157" t="str">
        <f>'Demand Planning'!C1478</f>
        <v>FITNESS OPREMA</v>
      </c>
      <c r="C165" s="155">
        <f>IFERROR(VLOOKUP(A165,'cijena po artiklu'!A:E,5,FALSE()),0)</f>
        <v>1352</v>
      </c>
      <c r="D165" s="156">
        <f>'Demand Planning'!AB1487*$C165</f>
        <v>2704</v>
      </c>
      <c r="E165" s="156">
        <f>'Demand Planning'!AC1487*$C165</f>
        <v>2704</v>
      </c>
      <c r="F165" s="156">
        <f>'Demand Planning'!AD1487*$C165</f>
        <v>2704</v>
      </c>
      <c r="G165" s="156">
        <f>'Demand Planning'!AE1487*$C165</f>
        <v>2704</v>
      </c>
      <c r="H165" s="156">
        <f>'Demand Planning'!AF1487*$C165</f>
        <v>2704</v>
      </c>
      <c r="I165" s="156">
        <f>'Demand Planning'!AG1487*$C165</f>
        <v>2704</v>
      </c>
      <c r="J165" s="156">
        <f>'Demand Planning'!AH1487*$C165</f>
        <v>2704</v>
      </c>
      <c r="K165" s="156">
        <f>'Demand Planning'!AI1487*$C165</f>
        <v>2704</v>
      </c>
      <c r="L165" s="156">
        <f>'Demand Planning'!AJ1487*$C165</f>
        <v>2704</v>
      </c>
      <c r="M165" s="156">
        <f>'Demand Planning'!AK1487*$C165</f>
        <v>2704</v>
      </c>
      <c r="N165" s="156">
        <f>'Demand Planning'!AL1487*$C165</f>
        <v>2704</v>
      </c>
      <c r="O165" s="156">
        <f>'Demand Planning'!AM1487*$C165</f>
        <v>2704</v>
      </c>
      <c r="P165" s="156">
        <f>'Demand Planning'!AN1487*$C165</f>
        <v>2704</v>
      </c>
    </row>
    <row r="166" spans="1:16" ht="14.25" customHeight="1" outlineLevel="1" x14ac:dyDescent="0.25">
      <c r="A166" s="154" t="str">
        <f>'Demand Planning'!A1488</f>
        <v>POL12769</v>
      </c>
      <c r="B166" s="157" t="str">
        <f>'Demand Planning'!C1488</f>
        <v>SPORTSKA PREHRANA</v>
      </c>
      <c r="C166" s="155">
        <f>IFERROR(VLOOKUP(A166,'cijena po artiklu'!A:E,5,FALSE()),0)</f>
        <v>12.79</v>
      </c>
      <c r="D166" s="156">
        <f>'Demand Planning'!AB1497*$C166</f>
        <v>0</v>
      </c>
      <c r="E166" s="156">
        <f>'Demand Planning'!AC1497*$C166</f>
        <v>0</v>
      </c>
      <c r="F166" s="156">
        <f>'Demand Planning'!AD1497*$C166</f>
        <v>0</v>
      </c>
      <c r="G166" s="156">
        <f>'Demand Planning'!AE1497*$C166</f>
        <v>0</v>
      </c>
      <c r="H166" s="156">
        <f>'Demand Planning'!AF1497*$C166</f>
        <v>0</v>
      </c>
      <c r="I166" s="156">
        <f>'Demand Planning'!AG1497*$C166</f>
        <v>0</v>
      </c>
      <c r="J166" s="156">
        <f>'Demand Planning'!AH1497*$C166</f>
        <v>0</v>
      </c>
      <c r="K166" s="156">
        <f>'Demand Planning'!AI1497*$C166</f>
        <v>0</v>
      </c>
      <c r="L166" s="156">
        <f>'Demand Planning'!AJ1497*$C166</f>
        <v>0</v>
      </c>
      <c r="M166" s="156">
        <f>'Demand Planning'!AK1497*$C166</f>
        <v>0</v>
      </c>
      <c r="N166" s="156">
        <f>'Demand Planning'!AL1497*$C166</f>
        <v>0</v>
      </c>
      <c r="O166" s="156">
        <f>'Demand Planning'!AM1497*$C166</f>
        <v>0</v>
      </c>
      <c r="P166" s="156">
        <f>'Demand Planning'!AN1497*$C166</f>
        <v>0</v>
      </c>
    </row>
    <row r="167" spans="1:16" ht="14.25" customHeight="1" outlineLevel="1" x14ac:dyDescent="0.25">
      <c r="A167" s="154" t="str">
        <f>'Demand Planning'!A1498</f>
        <v>SHM00011</v>
      </c>
      <c r="B167" s="157" t="str">
        <f>'Demand Planning'!C1498</f>
        <v>DRINKWARE I HOME</v>
      </c>
      <c r="C167" s="155">
        <f>IFERROR(VLOOKUP(A167,'cijena po artiklu'!A:E,5,FALSE()),0)</f>
        <v>12.79</v>
      </c>
      <c r="D167" s="156">
        <f>'Demand Planning'!AB1507*$C167</f>
        <v>370.90999999999997</v>
      </c>
      <c r="E167" s="156">
        <f>'Demand Planning'!AC1507*$C167</f>
        <v>268.58999999999997</v>
      </c>
      <c r="F167" s="156">
        <f>'Demand Planning'!AD1507*$C167</f>
        <v>243.01</v>
      </c>
      <c r="G167" s="156">
        <f>'Demand Planning'!AE1507*$C167</f>
        <v>281.38</v>
      </c>
      <c r="H167" s="156">
        <f>'Demand Planning'!AF1507*$C167</f>
        <v>294.16999999999996</v>
      </c>
      <c r="I167" s="156">
        <f>'Demand Planning'!AG1507*$C167</f>
        <v>294.16999999999996</v>
      </c>
      <c r="J167" s="156">
        <f>'Demand Planning'!AH1507*$C167</f>
        <v>281.38</v>
      </c>
      <c r="K167" s="156">
        <f>'Demand Planning'!AI1507*$C167</f>
        <v>281.38</v>
      </c>
      <c r="L167" s="156">
        <f>'Demand Planning'!AJ1507*$C167</f>
        <v>281.38</v>
      </c>
      <c r="M167" s="156">
        <f>'Demand Planning'!AK1507*$C167</f>
        <v>281.38</v>
      </c>
      <c r="N167" s="156">
        <f>'Demand Planning'!AL1507*$C167</f>
        <v>294.16999999999996</v>
      </c>
      <c r="O167" s="156">
        <f>'Demand Planning'!AM1507*$C167</f>
        <v>281.38</v>
      </c>
      <c r="P167" s="156">
        <f>'Demand Planning'!AN1507*$C167</f>
        <v>281.38</v>
      </c>
    </row>
    <row r="168" spans="1:16" ht="14.25" customHeight="1" outlineLevel="1" x14ac:dyDescent="0.25">
      <c r="A168" s="154" t="str">
        <f>'Demand Planning'!A1508</f>
        <v>ZOE12453</v>
      </c>
      <c r="B168" s="157" t="str">
        <f>'Demand Planning'!C1508</f>
        <v>RTD &amp; SNACKS</v>
      </c>
      <c r="C168" s="155">
        <f>IFERROR(VLOOKUP(A168,'cijena po artiklu'!A:E,5,FALSE()),0)</f>
        <v>2.39</v>
      </c>
      <c r="D168" s="156">
        <f>'Demand Planning'!AB1517*$C168</f>
        <v>370.45000000000005</v>
      </c>
      <c r="E168" s="156">
        <f>'Demand Planning'!AC1517*$C168</f>
        <v>351.33000000000004</v>
      </c>
      <c r="F168" s="156">
        <f>'Demand Planning'!AD1517*$C168</f>
        <v>336.99</v>
      </c>
      <c r="G168" s="156">
        <f>'Demand Planning'!AE1517*$C168</f>
        <v>322.65000000000003</v>
      </c>
      <c r="H168" s="156">
        <f>'Demand Planning'!AF1517*$C168</f>
        <v>310.7</v>
      </c>
      <c r="I168" s="156">
        <f>'Demand Planning'!AG1517*$C168</f>
        <v>301.14000000000004</v>
      </c>
      <c r="J168" s="156">
        <f>'Demand Planning'!AH1517*$C168</f>
        <v>293.97000000000003</v>
      </c>
      <c r="K168" s="156">
        <f>'Demand Planning'!AI1517*$C168</f>
        <v>286.8</v>
      </c>
      <c r="L168" s="156">
        <f>'Demand Planning'!AJ1517*$C168</f>
        <v>282.02000000000004</v>
      </c>
      <c r="M168" s="156">
        <f>'Demand Planning'!AK1517*$C168</f>
        <v>277.24</v>
      </c>
      <c r="N168" s="156">
        <f>'Demand Planning'!AL1517*$C168</f>
        <v>272.46000000000004</v>
      </c>
      <c r="O168" s="156">
        <f>'Demand Planning'!AM1517*$C168</f>
        <v>267.68</v>
      </c>
      <c r="P168" s="156">
        <f>'Demand Planning'!AN1517*$C168</f>
        <v>265.29000000000002</v>
      </c>
    </row>
    <row r="169" spans="1:16" ht="14.25" customHeight="1" outlineLevel="1" x14ac:dyDescent="0.25">
      <c r="A169" s="154" t="str">
        <f>'Demand Planning'!A1518</f>
        <v>POL09720</v>
      </c>
      <c r="B169" s="157" t="str">
        <f>'Demand Planning'!C1518</f>
        <v>SPORTSKA PREHRANA</v>
      </c>
      <c r="C169" s="155">
        <f>IFERROR(VLOOKUP(A169,'cijena po artiklu'!A:E,5,FALSE()),0)</f>
        <v>17.59</v>
      </c>
      <c r="D169" s="156">
        <f>'Demand Planning'!AB1527*$C169</f>
        <v>527.70000000000005</v>
      </c>
      <c r="E169" s="156">
        <f>'Demand Planning'!AC1527*$C169</f>
        <v>510.11</v>
      </c>
      <c r="F169" s="156">
        <f>'Demand Planning'!AD1527*$C169</f>
        <v>510.11</v>
      </c>
      <c r="G169" s="156">
        <f>'Demand Planning'!AE1527*$C169</f>
        <v>510.11</v>
      </c>
      <c r="H169" s="156">
        <f>'Demand Planning'!AF1527*$C169</f>
        <v>492.52</v>
      </c>
      <c r="I169" s="156">
        <f>'Demand Planning'!AG1527*$C169</f>
        <v>492.52</v>
      </c>
      <c r="J169" s="156">
        <f>'Demand Planning'!AH1527*$C169</f>
        <v>492.52</v>
      </c>
      <c r="K169" s="156">
        <f>'Demand Planning'!AI1527*$C169</f>
        <v>492.52</v>
      </c>
      <c r="L169" s="156">
        <f>'Demand Planning'!AJ1527*$C169</f>
        <v>474.93</v>
      </c>
      <c r="M169" s="156">
        <f>'Demand Planning'!AK1527*$C169</f>
        <v>474.93</v>
      </c>
      <c r="N169" s="156">
        <f>'Demand Planning'!AL1527*$C169</f>
        <v>474.93</v>
      </c>
      <c r="O169" s="156">
        <f>'Demand Planning'!AM1527*$C169</f>
        <v>474.93</v>
      </c>
      <c r="P169" s="156">
        <f>'Demand Planning'!AN1527*$C169</f>
        <v>474.93</v>
      </c>
    </row>
    <row r="170" spans="1:16" ht="14.25" customHeight="1" outlineLevel="1" x14ac:dyDescent="0.25">
      <c r="A170" s="154" t="str">
        <f>'Demand Planning'!A1528</f>
        <v>POL09758</v>
      </c>
      <c r="B170" s="157" t="str">
        <f>'Demand Planning'!C1528</f>
        <v>SPORTSKA PREHRANA</v>
      </c>
      <c r="C170" s="155">
        <f>IFERROR(VLOOKUP(A170,'cijena po artiklu'!A:E,5,FALSE()),0)</f>
        <v>19.989999999999998</v>
      </c>
      <c r="D170" s="156">
        <f>'Demand Planning'!AB1537*$C170</f>
        <v>439.78</v>
      </c>
      <c r="E170" s="156">
        <f>'Demand Planning'!AC1537*$C170</f>
        <v>419.78999999999996</v>
      </c>
      <c r="F170" s="156">
        <f>'Demand Planning'!AD1537*$C170</f>
        <v>419.78999999999996</v>
      </c>
      <c r="G170" s="156">
        <f>'Demand Planning'!AE1537*$C170</f>
        <v>419.78999999999996</v>
      </c>
      <c r="H170" s="156">
        <f>'Demand Planning'!AF1537*$C170</f>
        <v>399.79999999999995</v>
      </c>
      <c r="I170" s="156">
        <f>'Demand Planning'!AG1537*$C170</f>
        <v>359.82</v>
      </c>
      <c r="J170" s="156">
        <f>'Demand Planning'!AH1537*$C170</f>
        <v>359.82</v>
      </c>
      <c r="K170" s="156">
        <f>'Demand Planning'!AI1537*$C170</f>
        <v>379.80999999999995</v>
      </c>
      <c r="L170" s="156">
        <f>'Demand Planning'!AJ1537*$C170</f>
        <v>359.82</v>
      </c>
      <c r="M170" s="156">
        <f>'Demand Planning'!AK1537*$C170</f>
        <v>319.83999999999997</v>
      </c>
      <c r="N170" s="156">
        <f>'Demand Planning'!AL1537*$C170</f>
        <v>339.83</v>
      </c>
      <c r="O170" s="156">
        <f>'Demand Planning'!AM1537*$C170</f>
        <v>339.83</v>
      </c>
      <c r="P170" s="156">
        <f>'Demand Planning'!AN1537*$C170</f>
        <v>339.83</v>
      </c>
    </row>
    <row r="171" spans="1:16" ht="14.25" customHeight="1" outlineLevel="1" x14ac:dyDescent="0.25">
      <c r="A171" s="154" t="str">
        <f>'Demand Planning'!A1538</f>
        <v>POL12745</v>
      </c>
      <c r="B171" s="157" t="str">
        <f>'Demand Planning'!C1538</f>
        <v>SPORTSKA PREHRANA</v>
      </c>
      <c r="C171" s="155">
        <f>IFERROR(VLOOKUP(A171,'cijena po artiklu'!A:E,5,FALSE()),0)</f>
        <v>14.39</v>
      </c>
      <c r="D171" s="156">
        <f>'Demand Planning'!AB1547*$C171</f>
        <v>935.35</v>
      </c>
      <c r="E171" s="156">
        <f>'Demand Planning'!AC1547*$C171</f>
        <v>935.35</v>
      </c>
      <c r="F171" s="156">
        <f>'Demand Planning'!AD1547*$C171</f>
        <v>935.35</v>
      </c>
      <c r="G171" s="156">
        <f>'Demand Planning'!AE1547*$C171</f>
        <v>935.35</v>
      </c>
      <c r="H171" s="156">
        <f>'Demand Planning'!AF1547*$C171</f>
        <v>935.35</v>
      </c>
      <c r="I171" s="156">
        <f>'Demand Planning'!AG1547*$C171</f>
        <v>935.35</v>
      </c>
      <c r="J171" s="156">
        <f>'Demand Planning'!AH1547*$C171</f>
        <v>935.35</v>
      </c>
      <c r="K171" s="156">
        <f>'Demand Planning'!AI1547*$C171</f>
        <v>935.35</v>
      </c>
      <c r="L171" s="156">
        <f>'Demand Planning'!AJ1547*$C171</f>
        <v>935.35</v>
      </c>
      <c r="M171" s="156">
        <f>'Demand Planning'!AK1547*$C171</f>
        <v>935.35</v>
      </c>
      <c r="N171" s="156">
        <f>'Demand Planning'!AL1547*$C171</f>
        <v>935.35</v>
      </c>
      <c r="O171" s="156">
        <f>'Demand Planning'!AM1547*$C171</f>
        <v>935.35</v>
      </c>
      <c r="P171" s="156">
        <f>'Demand Planning'!AN1547*$C171</f>
        <v>935.35</v>
      </c>
    </row>
    <row r="172" spans="1:16" ht="14.25" customHeight="1" outlineLevel="1" x14ac:dyDescent="0.25">
      <c r="A172" s="154" t="str">
        <f>'Demand Planning'!A1548</f>
        <v>ON00557</v>
      </c>
      <c r="B172" s="157" t="str">
        <f>'Demand Planning'!C1548</f>
        <v>SPORTSKA PREHRANA</v>
      </c>
      <c r="C172" s="155">
        <f>IFERROR(VLOOKUP(A172,'cijena po artiklu'!A:E,5,FALSE()),0)</f>
        <v>23.99</v>
      </c>
      <c r="D172" s="156">
        <f>'Demand Planning'!AB1557*$C172</f>
        <v>695.70999999999992</v>
      </c>
      <c r="E172" s="156">
        <f>'Demand Planning'!AC1557*$C172</f>
        <v>695.70999999999992</v>
      </c>
      <c r="F172" s="156">
        <f>'Demand Planning'!AD1557*$C172</f>
        <v>695.70999999999992</v>
      </c>
      <c r="G172" s="156">
        <f>'Demand Planning'!AE1557*$C172</f>
        <v>695.70999999999992</v>
      </c>
      <c r="H172" s="156">
        <f>'Demand Planning'!AF1557*$C172</f>
        <v>695.70999999999992</v>
      </c>
      <c r="I172" s="156">
        <f>'Demand Planning'!AG1557*$C172</f>
        <v>695.70999999999992</v>
      </c>
      <c r="J172" s="156">
        <f>'Demand Planning'!AH1557*$C172</f>
        <v>695.70999999999992</v>
      </c>
      <c r="K172" s="156">
        <f>'Demand Planning'!AI1557*$C172</f>
        <v>695.70999999999992</v>
      </c>
      <c r="L172" s="156">
        <f>'Demand Planning'!AJ1557*$C172</f>
        <v>695.70999999999992</v>
      </c>
      <c r="M172" s="156">
        <f>'Demand Planning'!AK1557*$C172</f>
        <v>695.70999999999992</v>
      </c>
      <c r="N172" s="156">
        <f>'Demand Planning'!AL1557*$C172</f>
        <v>695.70999999999992</v>
      </c>
      <c r="O172" s="156">
        <f>'Demand Planning'!AM1557*$C172</f>
        <v>695.70999999999992</v>
      </c>
      <c r="P172" s="156">
        <f>'Demand Planning'!AN1557*$C172</f>
        <v>695.70999999999992</v>
      </c>
    </row>
    <row r="173" spans="1:16" ht="14.25" customHeight="1" outlineLevel="1" x14ac:dyDescent="0.25">
      <c r="A173" s="154" t="str">
        <f>'Demand Planning'!A1558</f>
        <v>POL12709</v>
      </c>
      <c r="B173" s="157" t="str">
        <f>'Demand Planning'!C1558</f>
        <v>PROTEINI</v>
      </c>
      <c r="C173" s="155">
        <f>IFERROR(VLOOKUP(A173,'cijena po artiklu'!A:E,5,FALSE()),0)</f>
        <v>51.99</v>
      </c>
      <c r="D173" s="156">
        <f>'Demand Planning'!AB1567*$C173</f>
        <v>727.86</v>
      </c>
      <c r="E173" s="156">
        <f>'Demand Planning'!AC1567*$C173</f>
        <v>727.86</v>
      </c>
      <c r="F173" s="156">
        <f>'Demand Planning'!AD1567*$C173</f>
        <v>727.86</v>
      </c>
      <c r="G173" s="156">
        <f>'Demand Planning'!AE1567*$C173</f>
        <v>727.86</v>
      </c>
      <c r="H173" s="156">
        <f>'Demand Planning'!AF1567*$C173</f>
        <v>727.86</v>
      </c>
      <c r="I173" s="156">
        <f>'Demand Planning'!AG1567*$C173</f>
        <v>727.86</v>
      </c>
      <c r="J173" s="156">
        <f>'Demand Planning'!AH1567*$C173</f>
        <v>727.86</v>
      </c>
      <c r="K173" s="156">
        <f>'Demand Planning'!AI1567*$C173</f>
        <v>727.86</v>
      </c>
      <c r="L173" s="156">
        <f>'Demand Planning'!AJ1567*$C173</f>
        <v>727.86</v>
      </c>
      <c r="M173" s="156">
        <f>'Demand Planning'!AK1567*$C173</f>
        <v>727.86</v>
      </c>
      <c r="N173" s="156">
        <f>'Demand Planning'!AL1567*$C173</f>
        <v>727.86</v>
      </c>
      <c r="O173" s="156">
        <f>'Demand Planning'!AM1567*$C173</f>
        <v>727.86</v>
      </c>
      <c r="P173" s="156">
        <f>'Demand Planning'!AN1567*$C173</f>
        <v>727.86</v>
      </c>
    </row>
    <row r="174" spans="1:16" ht="14.25" customHeight="1" outlineLevel="1" x14ac:dyDescent="0.25">
      <c r="A174" s="154" t="str">
        <f>'Demand Planning'!A1568</f>
        <v>POL12832</v>
      </c>
      <c r="B174" s="157" t="str">
        <f>'Demand Planning'!C1568</f>
        <v>PROTEINI</v>
      </c>
      <c r="C174" s="155">
        <f>IFERROR(VLOOKUP(A174,'cijena po artiklu'!A:E,5,FALSE()),0)</f>
        <v>11.19</v>
      </c>
      <c r="D174" s="156">
        <f>'Demand Planning'!AB1577*$C174</f>
        <v>1141.3799999999999</v>
      </c>
      <c r="E174" s="156">
        <f>'Demand Planning'!AC1577*$C174</f>
        <v>1141.3799999999999</v>
      </c>
      <c r="F174" s="156">
        <f>'Demand Planning'!AD1577*$C174</f>
        <v>1141.3799999999999</v>
      </c>
      <c r="G174" s="156">
        <f>'Demand Planning'!AE1577*$C174</f>
        <v>1141.3799999999999</v>
      </c>
      <c r="H174" s="156">
        <f>'Demand Planning'!AF1577*$C174</f>
        <v>1141.3799999999999</v>
      </c>
      <c r="I174" s="156">
        <f>'Demand Planning'!AG1577*$C174</f>
        <v>2372.2799999999997</v>
      </c>
      <c r="J174" s="156">
        <f>'Demand Planning'!AH1577*$C174</f>
        <v>2372.2799999999997</v>
      </c>
      <c r="K174" s="156">
        <f>'Demand Planning'!AI1577*$C174</f>
        <v>2372.2799999999997</v>
      </c>
      <c r="L174" s="156">
        <f>'Demand Planning'!AJ1577*$C174</f>
        <v>2372.2799999999997</v>
      </c>
      <c r="M174" s="156">
        <f>'Demand Planning'!AK1577*$C174</f>
        <v>1141.3799999999999</v>
      </c>
      <c r="N174" s="156">
        <f>'Demand Planning'!AL1577*$C174</f>
        <v>1141.3799999999999</v>
      </c>
      <c r="O174" s="156">
        <f>'Demand Planning'!AM1577*$C174</f>
        <v>1163.76</v>
      </c>
      <c r="P174" s="156">
        <f>'Demand Planning'!AN1577*$C174</f>
        <v>1163.76</v>
      </c>
    </row>
    <row r="175" spans="1:16" ht="14.25" customHeight="1" outlineLevel="1" x14ac:dyDescent="0.25">
      <c r="A175" s="154" t="str">
        <f>'Demand Planning'!A1578</f>
        <v>ZOE12353</v>
      </c>
      <c r="B175" s="157" t="str">
        <f>'Demand Planning'!C1578</f>
        <v>PROTEINI</v>
      </c>
      <c r="C175" s="155">
        <f>IFERROR(VLOOKUP(A175,'cijena po artiklu'!A:E,5,FALSE()),0)</f>
        <v>19.989999999999998</v>
      </c>
      <c r="D175" s="156">
        <f>'Demand Planning'!AB1587*$C175</f>
        <v>719.64</v>
      </c>
      <c r="E175" s="156">
        <f>'Demand Planning'!AC1587*$C175</f>
        <v>679.66</v>
      </c>
      <c r="F175" s="156">
        <f>'Demand Planning'!AD1587*$C175</f>
        <v>719.64</v>
      </c>
      <c r="G175" s="156">
        <f>'Demand Planning'!AE1587*$C175</f>
        <v>679.66</v>
      </c>
      <c r="H175" s="156">
        <f>'Demand Planning'!AF1587*$C175</f>
        <v>679.66</v>
      </c>
      <c r="I175" s="156">
        <f>'Demand Planning'!AG1587*$C175</f>
        <v>679.66</v>
      </c>
      <c r="J175" s="156">
        <f>'Demand Planning'!AH1587*$C175</f>
        <v>699.65</v>
      </c>
      <c r="K175" s="156">
        <f>'Demand Planning'!AI1587*$C175</f>
        <v>659.67</v>
      </c>
      <c r="L175" s="156">
        <f>'Demand Planning'!AJ1587*$C175</f>
        <v>699.65</v>
      </c>
      <c r="M175" s="156">
        <f>'Demand Planning'!AK1587*$C175</f>
        <v>1359.32</v>
      </c>
      <c r="N175" s="156">
        <f>'Demand Planning'!AL1587*$C175</f>
        <v>1479.26</v>
      </c>
      <c r="O175" s="156">
        <f>'Demand Planning'!AM1587*$C175</f>
        <v>1339.33</v>
      </c>
      <c r="P175" s="156">
        <f>'Demand Planning'!AN1587*$C175</f>
        <v>1359.32</v>
      </c>
    </row>
    <row r="176" spans="1:16" ht="14.25" customHeight="1" outlineLevel="1" x14ac:dyDescent="0.25">
      <c r="A176" s="154" t="str">
        <f>'Demand Planning'!A1588</f>
        <v>ZOE12411</v>
      </c>
      <c r="B176" s="157" t="str">
        <f>'Demand Planning'!C1588</f>
        <v>SPORTSKA PREHRANA</v>
      </c>
      <c r="C176" s="155">
        <f>IFERROR(VLOOKUP(A176,'cijena po artiklu'!A:E,5,FALSE()),0)</f>
        <v>31.99</v>
      </c>
      <c r="D176" s="156">
        <f>'Demand Planning'!AB1597*$C176</f>
        <v>607.80999999999995</v>
      </c>
      <c r="E176" s="156">
        <f>'Demand Planning'!AC1597*$C176</f>
        <v>607.80999999999995</v>
      </c>
      <c r="F176" s="156">
        <f>'Demand Planning'!AD1597*$C176</f>
        <v>607.80999999999995</v>
      </c>
      <c r="G176" s="156">
        <f>'Demand Planning'!AE1597*$C176</f>
        <v>607.80999999999995</v>
      </c>
      <c r="H176" s="156">
        <f>'Demand Planning'!AF1597*$C176</f>
        <v>607.80999999999995</v>
      </c>
      <c r="I176" s="156">
        <f>'Demand Planning'!AG1597*$C176</f>
        <v>607.80999999999995</v>
      </c>
      <c r="J176" s="156">
        <f>'Demand Planning'!AH1597*$C176</f>
        <v>607.80999999999995</v>
      </c>
      <c r="K176" s="156">
        <f>'Demand Planning'!AI1597*$C176</f>
        <v>607.80999999999995</v>
      </c>
      <c r="L176" s="156">
        <f>'Demand Planning'!AJ1597*$C176</f>
        <v>607.80999999999995</v>
      </c>
      <c r="M176" s="156">
        <f>'Demand Planning'!AK1597*$C176</f>
        <v>607.80999999999995</v>
      </c>
      <c r="N176" s="156">
        <f>'Demand Planning'!AL1597*$C176</f>
        <v>607.80999999999995</v>
      </c>
      <c r="O176" s="156">
        <f>'Demand Planning'!AM1597*$C176</f>
        <v>607.80999999999995</v>
      </c>
      <c r="P176" s="156">
        <f>'Demand Planning'!AN1597*$C176</f>
        <v>607.80999999999995</v>
      </c>
    </row>
    <row r="177" spans="1:16" ht="14.25" customHeight="1" outlineLevel="1" x14ac:dyDescent="0.25">
      <c r="A177" s="154" t="str">
        <f>'Demand Planning'!A1598</f>
        <v>ATC06519</v>
      </c>
      <c r="B177" s="157" t="str">
        <f>'Demand Planning'!C1598</f>
        <v>FITNESS OPREMA</v>
      </c>
      <c r="C177" s="155">
        <f>IFERROR(VLOOKUP(A177,'cijena po artiklu'!A:E,5,FALSE()),0)</f>
        <v>44.79</v>
      </c>
      <c r="D177" s="156">
        <f>'Demand Planning'!AB1607*$C177</f>
        <v>403.11</v>
      </c>
      <c r="E177" s="156">
        <f>'Demand Planning'!AC1607*$C177</f>
        <v>403.11</v>
      </c>
      <c r="F177" s="156">
        <f>'Demand Planning'!AD1607*$C177</f>
        <v>403.11</v>
      </c>
      <c r="G177" s="156">
        <f>'Demand Planning'!AE1607*$C177</f>
        <v>403.11</v>
      </c>
      <c r="H177" s="156">
        <f>'Demand Planning'!AF1607*$C177</f>
        <v>403.11</v>
      </c>
      <c r="I177" s="156">
        <f>'Demand Planning'!AG1607*$C177</f>
        <v>403.11</v>
      </c>
      <c r="J177" s="156">
        <f>'Demand Planning'!AH1607*$C177</f>
        <v>403.11</v>
      </c>
      <c r="K177" s="156">
        <f>'Demand Planning'!AI1607*$C177</f>
        <v>403.11</v>
      </c>
      <c r="L177" s="156">
        <f>'Demand Planning'!AJ1607*$C177</f>
        <v>403.11</v>
      </c>
      <c r="M177" s="156">
        <f>'Demand Planning'!AK1607*$C177</f>
        <v>403.11</v>
      </c>
      <c r="N177" s="156">
        <f>'Demand Planning'!AL1607*$C177</f>
        <v>403.11</v>
      </c>
      <c r="O177" s="156">
        <f>'Demand Planning'!AM1607*$C177</f>
        <v>403.11</v>
      </c>
      <c r="P177" s="156">
        <f>'Demand Planning'!AN1607*$C177</f>
        <v>403.11</v>
      </c>
    </row>
    <row r="178" spans="1:16" ht="14.25" customHeight="1" outlineLevel="1" x14ac:dyDescent="0.25">
      <c r="A178" s="154" t="str">
        <f>'Demand Planning'!A1608</f>
        <v>POL12831</v>
      </c>
      <c r="B178" s="157" t="str">
        <f>'Demand Planning'!C1608</f>
        <v>PROTEINI</v>
      </c>
      <c r="C178" s="155">
        <f>IFERROR(VLOOKUP(A178,'cijena po artiklu'!A:E,5,FALSE()),0)</f>
        <v>11.19</v>
      </c>
      <c r="D178" s="156">
        <f>'Demand Planning'!AB1617*$C178</f>
        <v>2148.48</v>
      </c>
      <c r="E178" s="156">
        <f>'Demand Planning'!AC1617*$C178</f>
        <v>2170.86</v>
      </c>
      <c r="F178" s="156">
        <f>'Demand Planning'!AD1617*$C178</f>
        <v>2182.0499999999997</v>
      </c>
      <c r="G178" s="156">
        <f>'Demand Planning'!AE1617*$C178</f>
        <v>2182.0499999999997</v>
      </c>
      <c r="H178" s="156">
        <f>'Demand Planning'!AF1617*$C178</f>
        <v>2193.2399999999998</v>
      </c>
      <c r="I178" s="156">
        <f>'Demand Planning'!AG1617*$C178</f>
        <v>3323.43</v>
      </c>
      <c r="J178" s="156">
        <f>'Demand Planning'!AH1617*$C178</f>
        <v>3334.62</v>
      </c>
      <c r="K178" s="156">
        <f>'Demand Planning'!AI1617*$C178</f>
        <v>3334.62</v>
      </c>
      <c r="L178" s="156">
        <f>'Demand Planning'!AJ1617*$C178</f>
        <v>3334.62</v>
      </c>
      <c r="M178" s="156">
        <f>'Demand Planning'!AK1617*$C178</f>
        <v>2226.81</v>
      </c>
      <c r="N178" s="156">
        <f>'Demand Planning'!AL1617*$C178</f>
        <v>2226.81</v>
      </c>
      <c r="O178" s="156">
        <f>'Demand Planning'!AM1617*$C178</f>
        <v>2137.29</v>
      </c>
      <c r="P178" s="156">
        <f>'Demand Planning'!AN1617*$C178</f>
        <v>2137.29</v>
      </c>
    </row>
    <row r="179" spans="1:16" ht="14.25" customHeight="1" outlineLevel="1" x14ac:dyDescent="0.25">
      <c r="A179" s="154" t="str">
        <f>'Demand Planning'!A1618</f>
        <v>POL09700</v>
      </c>
      <c r="B179" s="157" t="str">
        <f>'Demand Planning'!C1618</f>
        <v>SPORTSKA PREHRANA</v>
      </c>
      <c r="C179" s="155">
        <f>IFERROR(VLOOKUP(A179,'cijena po artiklu'!A:E,5,FALSE()),0)</f>
        <v>1.59</v>
      </c>
      <c r="D179" s="156">
        <f>'Demand Planning'!AB1627*$C179</f>
        <v>682.11</v>
      </c>
      <c r="E179" s="156">
        <f>'Demand Planning'!AC1627*$C179</f>
        <v>791.82</v>
      </c>
      <c r="F179" s="156">
        <f>'Demand Planning'!AD1627*$C179</f>
        <v>686.88</v>
      </c>
      <c r="G179" s="156">
        <f>'Demand Planning'!AE1627*$C179</f>
        <v>960.36</v>
      </c>
      <c r="H179" s="156">
        <f>'Demand Planning'!AF1627*$C179</f>
        <v>613.74</v>
      </c>
      <c r="I179" s="156">
        <f>'Demand Planning'!AG1627*$C179</f>
        <v>613.74</v>
      </c>
      <c r="J179" s="156">
        <f>'Demand Planning'!AH1627*$C179</f>
        <v>613.74</v>
      </c>
      <c r="K179" s="156">
        <f>'Demand Planning'!AI1627*$C179</f>
        <v>618.51</v>
      </c>
      <c r="L179" s="156">
        <f>'Demand Planning'!AJ1627*$C179</f>
        <v>605.79000000000008</v>
      </c>
      <c r="M179" s="156">
        <f>'Demand Planning'!AK1627*$C179</f>
        <v>616.92000000000007</v>
      </c>
      <c r="N179" s="156">
        <f>'Demand Planning'!AL1627*$C179</f>
        <v>702.78000000000009</v>
      </c>
      <c r="O179" s="156">
        <f>'Demand Planning'!AM1627*$C179</f>
        <v>529.47</v>
      </c>
      <c r="P179" s="156">
        <f>'Demand Planning'!AN1627*$C179</f>
        <v>545.37</v>
      </c>
    </row>
    <row r="180" spans="1:16" ht="14.25" customHeight="1" outlineLevel="1" x14ac:dyDescent="0.25">
      <c r="A180" s="154" t="str">
        <f>'Demand Planning'!A1628</f>
        <v>ZOE12365</v>
      </c>
      <c r="B180" s="157" t="str">
        <f>'Demand Planning'!C1628</f>
        <v>PROTEINI</v>
      </c>
      <c r="C180" s="155">
        <f>IFERROR(VLOOKUP(A180,'cijena po artiklu'!A:E,5,FALSE()),0)</f>
        <v>27.99</v>
      </c>
      <c r="D180" s="156">
        <f>'Demand Planning'!AB1637*$C180</f>
        <v>503.82</v>
      </c>
      <c r="E180" s="156">
        <f>'Demand Planning'!AC1637*$C180</f>
        <v>531.80999999999995</v>
      </c>
      <c r="F180" s="156">
        <f>'Demand Planning'!AD1637*$C180</f>
        <v>531.80999999999995</v>
      </c>
      <c r="G180" s="156">
        <f>'Demand Planning'!AE1637*$C180</f>
        <v>531.80999999999995</v>
      </c>
      <c r="H180" s="156">
        <f>'Demand Planning'!AF1637*$C180</f>
        <v>503.82</v>
      </c>
      <c r="I180" s="156">
        <f>'Demand Planning'!AG1637*$C180</f>
        <v>475.83</v>
      </c>
      <c r="J180" s="156">
        <f>'Demand Planning'!AH1637*$C180</f>
        <v>475.83</v>
      </c>
      <c r="K180" s="156">
        <f>'Demand Planning'!AI1637*$C180</f>
        <v>475.83</v>
      </c>
      <c r="L180" s="156">
        <f>'Demand Planning'!AJ1637*$C180</f>
        <v>475.83</v>
      </c>
      <c r="M180" s="156">
        <f>'Demand Planning'!AK1637*$C180</f>
        <v>2938.95</v>
      </c>
      <c r="N180" s="156">
        <f>'Demand Planning'!AL1637*$C180</f>
        <v>2938.95</v>
      </c>
      <c r="O180" s="156">
        <f>'Demand Planning'!AM1637*$C180</f>
        <v>2938.95</v>
      </c>
      <c r="P180" s="156">
        <f>'Demand Planning'!AN1637*$C180</f>
        <v>2938.95</v>
      </c>
    </row>
    <row r="181" spans="1:16" ht="14.25" customHeight="1" outlineLevel="1" x14ac:dyDescent="0.25">
      <c r="A181" s="154" t="str">
        <f>'Demand Planning'!A1638</f>
        <v>POL09722</v>
      </c>
      <c r="B181" s="157" t="str">
        <f>'Demand Planning'!C1638</f>
        <v>BIO I SUPERFOODS</v>
      </c>
      <c r="C181" s="155">
        <f>IFERROR(VLOOKUP(A181,'cijena po artiklu'!A:E,5,FALSE()),0)</f>
        <v>4.79</v>
      </c>
      <c r="D181" s="156">
        <f>'Demand Planning'!AB1647*$C181</f>
        <v>1005.9</v>
      </c>
      <c r="E181" s="156">
        <f>'Demand Planning'!AC1647*$C181</f>
        <v>1005.9</v>
      </c>
      <c r="F181" s="156">
        <f>'Demand Planning'!AD1647*$C181</f>
        <v>1005.9</v>
      </c>
      <c r="G181" s="156">
        <f>'Demand Planning'!AE1647*$C181</f>
        <v>1005.9</v>
      </c>
      <c r="H181" s="156">
        <f>'Demand Planning'!AF1647*$C181</f>
        <v>1005.9</v>
      </c>
      <c r="I181" s="156">
        <f>'Demand Planning'!AG1647*$C181</f>
        <v>1005.9</v>
      </c>
      <c r="J181" s="156">
        <f>'Demand Planning'!AH1647*$C181</f>
        <v>1005.9</v>
      </c>
      <c r="K181" s="156">
        <f>'Demand Planning'!AI1647*$C181</f>
        <v>1005.9</v>
      </c>
      <c r="L181" s="156">
        <f>'Demand Planning'!AJ1647*$C181</f>
        <v>1005.9</v>
      </c>
      <c r="M181" s="156">
        <f>'Demand Planning'!AK1647*$C181</f>
        <v>1005.9</v>
      </c>
      <c r="N181" s="156">
        <f>'Demand Planning'!AL1647*$C181</f>
        <v>1005.9</v>
      </c>
      <c r="O181" s="156">
        <f>'Demand Planning'!AM1647*$C181</f>
        <v>1005.9</v>
      </c>
      <c r="P181" s="156">
        <f>'Demand Planning'!AN1647*$C181</f>
        <v>1005.9</v>
      </c>
    </row>
    <row r="182" spans="1:16" ht="14.25" customHeight="1" outlineLevel="1" x14ac:dyDescent="0.25">
      <c r="A182" s="154" t="str">
        <f>'Demand Planning'!A1648</f>
        <v>POL04473</v>
      </c>
      <c r="B182" s="157" t="str">
        <f>'Demand Planning'!C1648</f>
        <v>RTD &amp; SNACKS</v>
      </c>
      <c r="C182" s="155">
        <f>IFERROR(VLOOKUP(A182,'cijena po artiklu'!A:E,5,FALSE()),0)</f>
        <v>1.59</v>
      </c>
      <c r="D182" s="156">
        <f>'Demand Planning'!AB1657*$C182</f>
        <v>1314.93</v>
      </c>
      <c r="E182" s="156">
        <f>'Demand Planning'!AC1657*$C182</f>
        <v>1518.45</v>
      </c>
      <c r="F182" s="156">
        <f>'Demand Planning'!AD1657*$C182</f>
        <v>1311.75</v>
      </c>
      <c r="G182" s="156">
        <f>'Demand Planning'!AE1657*$C182</f>
        <v>1483.47</v>
      </c>
      <c r="H182" s="156">
        <f>'Demand Planning'!AF1657*$C182</f>
        <v>1327.65</v>
      </c>
      <c r="I182" s="156">
        <f>'Demand Planning'!AG1657*$C182</f>
        <v>1419.8700000000001</v>
      </c>
      <c r="J182" s="156">
        <f>'Demand Planning'!AH1657*$C182</f>
        <v>1340.3700000000001</v>
      </c>
      <c r="K182" s="156">
        <f>'Demand Planning'!AI1657*$C182</f>
        <v>1462.8000000000002</v>
      </c>
      <c r="L182" s="156">
        <f>'Demand Planning'!AJ1657*$C182</f>
        <v>1370.5800000000002</v>
      </c>
      <c r="M182" s="156">
        <f>'Demand Planning'!AK1657*$C182</f>
        <v>1435.77</v>
      </c>
      <c r="N182" s="156">
        <f>'Demand Planning'!AL1657*$C182</f>
        <v>1574.1000000000001</v>
      </c>
      <c r="O182" s="156">
        <f>'Demand Planning'!AM1657*$C182</f>
        <v>1340.3700000000001</v>
      </c>
      <c r="P182" s="156">
        <f>'Demand Planning'!AN1657*$C182</f>
        <v>1326.0600000000002</v>
      </c>
    </row>
    <row r="183" spans="1:16" ht="14.25" customHeight="1" outlineLevel="1" x14ac:dyDescent="0.25">
      <c r="A183" s="154" t="str">
        <f>'Demand Planning'!A1658</f>
        <v>POL12755</v>
      </c>
      <c r="B183" s="157" t="str">
        <f>'Demand Planning'!C1658</f>
        <v>SPORTSKA PREHRANA</v>
      </c>
      <c r="C183" s="155">
        <f>IFERROR(VLOOKUP(A183,'cijena po artiklu'!A:E,5,FALSE()),0)</f>
        <v>11.19</v>
      </c>
      <c r="D183" s="156">
        <f>'Demand Planning'!AB1667*$C183</f>
        <v>1174.95</v>
      </c>
      <c r="E183" s="156">
        <f>'Demand Planning'!AC1667*$C183</f>
        <v>1174.95</v>
      </c>
      <c r="F183" s="156">
        <f>'Demand Planning'!AD1667*$C183</f>
        <v>1174.95</v>
      </c>
      <c r="G183" s="156">
        <f>'Demand Planning'!AE1667*$C183</f>
        <v>1174.95</v>
      </c>
      <c r="H183" s="156">
        <f>'Demand Planning'!AF1667*$C183</f>
        <v>1174.95</v>
      </c>
      <c r="I183" s="156">
        <f>'Demand Planning'!AG1667*$C183</f>
        <v>2394.66</v>
      </c>
      <c r="J183" s="156">
        <f>'Demand Planning'!AH1667*$C183</f>
        <v>2394.66</v>
      </c>
      <c r="K183" s="156">
        <f>'Demand Planning'!AI1667*$C183</f>
        <v>2394.66</v>
      </c>
      <c r="L183" s="156">
        <f>'Demand Planning'!AJ1667*$C183</f>
        <v>2394.66</v>
      </c>
      <c r="M183" s="156">
        <f>'Demand Planning'!AK1667*$C183</f>
        <v>1174.95</v>
      </c>
      <c r="N183" s="156">
        <f>'Demand Planning'!AL1667*$C183</f>
        <v>1174.95</v>
      </c>
      <c r="O183" s="156">
        <f>'Demand Planning'!AM1667*$C183</f>
        <v>1186.1399999999999</v>
      </c>
      <c r="P183" s="156">
        <f>'Demand Planning'!AN1667*$C183</f>
        <v>1186.1399999999999</v>
      </c>
    </row>
    <row r="184" spans="1:16" ht="14.25" customHeight="1" outlineLevel="1" x14ac:dyDescent="0.25">
      <c r="A184" s="154" t="str">
        <f>'Demand Planning'!A1668</f>
        <v>POL09863</v>
      </c>
      <c r="B184" s="157" t="str">
        <f>'Demand Planning'!C1668</f>
        <v>SPORTSKA PREHRANA</v>
      </c>
      <c r="C184" s="155">
        <f>IFERROR(VLOOKUP(A184,'cijena po artiklu'!A:E,5,FALSE()),0)</f>
        <v>14.39</v>
      </c>
      <c r="D184" s="156">
        <f>'Demand Planning'!AB1677*$C184</f>
        <v>633.16000000000008</v>
      </c>
      <c r="E184" s="156">
        <f>'Demand Planning'!AC1677*$C184</f>
        <v>633.16000000000008</v>
      </c>
      <c r="F184" s="156">
        <f>'Demand Planning'!AD1677*$C184</f>
        <v>647.55000000000007</v>
      </c>
      <c r="G184" s="156">
        <f>'Demand Planning'!AE1677*$C184</f>
        <v>661.94</v>
      </c>
      <c r="H184" s="156">
        <f>'Demand Planning'!AF1677*$C184</f>
        <v>589.99</v>
      </c>
      <c r="I184" s="156">
        <f>'Demand Planning'!AG1677*$C184</f>
        <v>604.38</v>
      </c>
      <c r="J184" s="156">
        <f>'Demand Planning'!AH1677*$C184</f>
        <v>604.38</v>
      </c>
      <c r="K184" s="156">
        <f>'Demand Planning'!AI1677*$C184</f>
        <v>618.77</v>
      </c>
      <c r="L184" s="156">
        <f>'Demand Planning'!AJ1677*$C184</f>
        <v>589.99</v>
      </c>
      <c r="M184" s="156">
        <f>'Demand Planning'!AK1677*$C184</f>
        <v>589.99</v>
      </c>
      <c r="N184" s="156">
        <f>'Demand Planning'!AL1677*$C184</f>
        <v>575.6</v>
      </c>
      <c r="O184" s="156">
        <f>'Demand Planning'!AM1677*$C184</f>
        <v>561.21</v>
      </c>
      <c r="P184" s="156">
        <f>'Demand Planning'!AN1677*$C184</f>
        <v>561.21</v>
      </c>
    </row>
    <row r="185" spans="1:16" ht="14.25" customHeight="1" outlineLevel="1" x14ac:dyDescent="0.25">
      <c r="A185" s="154" t="str">
        <f>'Demand Planning'!A1678</f>
        <v>ON00270</v>
      </c>
      <c r="B185" s="157" t="str">
        <f>'Demand Planning'!C1678</f>
        <v>PROTEINI</v>
      </c>
      <c r="C185" s="155">
        <f>IFERROR(VLOOKUP(A185,'cijena po artiklu'!A:E,5,FALSE()),0)</f>
        <v>79.989999999999995</v>
      </c>
      <c r="D185" s="156">
        <f>'Demand Planning'!AB1687*$C185</f>
        <v>1839.77</v>
      </c>
      <c r="E185" s="156">
        <f>'Demand Planning'!AC1687*$C185</f>
        <v>1919.7599999999998</v>
      </c>
      <c r="F185" s="156">
        <f>'Demand Planning'!AD1687*$C185</f>
        <v>1919.7599999999998</v>
      </c>
      <c r="G185" s="156">
        <f>'Demand Planning'!AE1687*$C185</f>
        <v>1919.7599999999998</v>
      </c>
      <c r="H185" s="156">
        <f>'Demand Planning'!AF1687*$C185</f>
        <v>1999.7499999999998</v>
      </c>
      <c r="I185" s="156">
        <f>'Demand Planning'!AG1687*$C185</f>
        <v>1999.7499999999998</v>
      </c>
      <c r="J185" s="156">
        <f>'Demand Planning'!AH1687*$C185</f>
        <v>1999.7499999999998</v>
      </c>
      <c r="K185" s="156">
        <f>'Demand Planning'!AI1687*$C185</f>
        <v>2079.7399999999998</v>
      </c>
      <c r="L185" s="156">
        <f>'Demand Planning'!AJ1687*$C185</f>
        <v>2079.7399999999998</v>
      </c>
      <c r="M185" s="156">
        <f>'Demand Planning'!AK1687*$C185</f>
        <v>2079.7399999999998</v>
      </c>
      <c r="N185" s="156">
        <f>'Demand Planning'!AL1687*$C185</f>
        <v>2079.7399999999998</v>
      </c>
      <c r="O185" s="156">
        <f>'Demand Planning'!AM1687*$C185</f>
        <v>2079.7399999999998</v>
      </c>
      <c r="P185" s="156">
        <f>'Demand Planning'!AN1687*$C185</f>
        <v>2079.7399999999998</v>
      </c>
    </row>
    <row r="186" spans="1:16" ht="14.25" customHeight="1" outlineLevel="1" x14ac:dyDescent="0.25">
      <c r="A186" s="154" t="str">
        <f>'Demand Planning'!A1688</f>
        <v>ZOE12369</v>
      </c>
      <c r="B186" s="157" t="str">
        <f>'Demand Planning'!C1688</f>
        <v>PROTEINI</v>
      </c>
      <c r="C186" s="155">
        <f>IFERROR(VLOOKUP(A186,'cijena po artiklu'!A:E,5,FALSE()),0)</f>
        <v>19.989999999999998</v>
      </c>
      <c r="D186" s="156">
        <f>'Demand Planning'!AB1697*$C186</f>
        <v>779.6099999999999</v>
      </c>
      <c r="E186" s="156">
        <f>'Demand Planning'!AC1697*$C186</f>
        <v>779.6099999999999</v>
      </c>
      <c r="F186" s="156">
        <f>'Demand Planning'!AD1697*$C186</f>
        <v>779.6099999999999</v>
      </c>
      <c r="G186" s="156">
        <f>'Demand Planning'!AE1697*$C186</f>
        <v>779.6099999999999</v>
      </c>
      <c r="H186" s="156">
        <f>'Demand Planning'!AF1697*$C186</f>
        <v>779.6099999999999</v>
      </c>
      <c r="I186" s="156">
        <f>'Demand Planning'!AG1697*$C186</f>
        <v>779.6099999999999</v>
      </c>
      <c r="J186" s="156">
        <f>'Demand Planning'!AH1697*$C186</f>
        <v>779.6099999999999</v>
      </c>
      <c r="K186" s="156">
        <f>'Demand Planning'!AI1697*$C186</f>
        <v>779.6099999999999</v>
      </c>
      <c r="L186" s="156">
        <f>'Demand Planning'!AJ1697*$C186</f>
        <v>779.6099999999999</v>
      </c>
      <c r="M186" s="156">
        <f>'Demand Planning'!AK1697*$C186</f>
        <v>779.6099999999999</v>
      </c>
      <c r="N186" s="156">
        <f>'Demand Planning'!AL1697*$C186</f>
        <v>779.6099999999999</v>
      </c>
      <c r="O186" s="156">
        <f>'Demand Planning'!AM1697*$C186</f>
        <v>779.6099999999999</v>
      </c>
      <c r="P186" s="156">
        <f>'Demand Planning'!AN1697*$C186</f>
        <v>779.6099999999999</v>
      </c>
    </row>
    <row r="187" spans="1:16" ht="14.25" customHeight="1" outlineLevel="1" x14ac:dyDescent="0.25">
      <c r="A187" s="154" t="str">
        <f>'Demand Planning'!A1698</f>
        <v>ZOE12366</v>
      </c>
      <c r="B187" s="157" t="str">
        <f>'Demand Planning'!C1698</f>
        <v>PROTEINI</v>
      </c>
      <c r="C187" s="155">
        <f>IFERROR(VLOOKUP(A187,'cijena po artiklu'!A:E,5,FALSE()),0)</f>
        <v>27.99</v>
      </c>
      <c r="D187" s="156">
        <f>'Demand Planning'!AB1707*$C187</f>
        <v>615.78</v>
      </c>
      <c r="E187" s="156">
        <f>'Demand Planning'!AC1707*$C187</f>
        <v>671.76</v>
      </c>
      <c r="F187" s="156">
        <f>'Demand Planning'!AD1707*$C187</f>
        <v>643.77</v>
      </c>
      <c r="G187" s="156">
        <f>'Demand Planning'!AE1707*$C187</f>
        <v>699.75</v>
      </c>
      <c r="H187" s="156">
        <f>'Demand Planning'!AF1707*$C187</f>
        <v>643.77</v>
      </c>
      <c r="I187" s="156">
        <f>'Demand Planning'!AG1707*$C187</f>
        <v>671.76</v>
      </c>
      <c r="J187" s="156">
        <f>'Demand Planning'!AH1707*$C187</f>
        <v>643.77</v>
      </c>
      <c r="K187" s="156">
        <f>'Demand Planning'!AI1707*$C187</f>
        <v>671.76</v>
      </c>
      <c r="L187" s="156">
        <f>'Demand Planning'!AJ1707*$C187</f>
        <v>643.77</v>
      </c>
      <c r="M187" s="156">
        <f>'Demand Planning'!AK1707*$C187</f>
        <v>1931.31</v>
      </c>
      <c r="N187" s="156">
        <f>'Demand Planning'!AL1707*$C187</f>
        <v>1959.3</v>
      </c>
      <c r="O187" s="156">
        <f>'Demand Planning'!AM1707*$C187</f>
        <v>1903.32</v>
      </c>
      <c r="P187" s="156">
        <f>'Demand Planning'!AN1707*$C187</f>
        <v>1903.32</v>
      </c>
    </row>
    <row r="188" spans="1:16" ht="14.25" customHeight="1" outlineLevel="1" x14ac:dyDescent="0.25">
      <c r="A188" s="154" t="str">
        <f>'Demand Planning'!A1708</f>
        <v>ZOE12392</v>
      </c>
      <c r="B188" s="157" t="str">
        <f>'Demand Planning'!C1708</f>
        <v>RTD &amp; SNACKS</v>
      </c>
      <c r="C188" s="155">
        <f>IFERROR(VLOOKUP(A188,'cijena po artiklu'!A:E,5,FALSE()),0)</f>
        <v>2.39</v>
      </c>
      <c r="D188" s="156">
        <f>'Demand Planning'!AB1717*$C188</f>
        <v>1732.75</v>
      </c>
      <c r="E188" s="156">
        <f>'Demand Planning'!AC1717*$C188</f>
        <v>1732.75</v>
      </c>
      <c r="F188" s="156">
        <f>'Demand Planning'!AD1717*$C188</f>
        <v>1732.75</v>
      </c>
      <c r="G188" s="156">
        <f>'Demand Planning'!AE1717*$C188</f>
        <v>1732.75</v>
      </c>
      <c r="H188" s="156">
        <f>'Demand Planning'!AF1717*$C188</f>
        <v>1732.75</v>
      </c>
      <c r="I188" s="156">
        <f>'Demand Planning'!AG1717*$C188</f>
        <v>1732.75</v>
      </c>
      <c r="J188" s="156">
        <f>'Demand Planning'!AH1717*$C188</f>
        <v>1732.75</v>
      </c>
      <c r="K188" s="156">
        <f>'Demand Planning'!AI1717*$C188</f>
        <v>1732.75</v>
      </c>
      <c r="L188" s="156">
        <f>'Demand Planning'!AJ1717*$C188</f>
        <v>1732.75</v>
      </c>
      <c r="M188" s="156">
        <f>'Demand Planning'!AK1717*$C188</f>
        <v>1732.75</v>
      </c>
      <c r="N188" s="156">
        <f>'Demand Planning'!AL1717*$C188</f>
        <v>1732.75</v>
      </c>
      <c r="O188" s="156">
        <f>'Demand Planning'!AM1717*$C188</f>
        <v>1732.75</v>
      </c>
      <c r="P188" s="156">
        <f>'Demand Planning'!AN1717*$C188</f>
        <v>1732.75</v>
      </c>
    </row>
    <row r="189" spans="1:16" ht="14.25" customHeight="1" outlineLevel="1" x14ac:dyDescent="0.25">
      <c r="A189" s="154" t="str">
        <f>'Demand Planning'!A1718</f>
        <v>POL09765</v>
      </c>
      <c r="B189" s="157" t="str">
        <f>'Demand Planning'!C1718</f>
        <v>SPORTSKA PREHRANA</v>
      </c>
      <c r="C189" s="155">
        <f>IFERROR(VLOOKUP(A189,'cijena po artiklu'!A:E,5,FALSE()),0)</f>
        <v>31.99</v>
      </c>
      <c r="D189" s="156">
        <f>'Demand Planning'!AB1727*$C189</f>
        <v>31.99</v>
      </c>
      <c r="E189" s="156">
        <f>'Demand Planning'!AC1727*$C189</f>
        <v>31.99</v>
      </c>
      <c r="F189" s="156">
        <f>'Demand Planning'!AD1727*$C189</f>
        <v>31.99</v>
      </c>
      <c r="G189" s="156">
        <f>'Demand Planning'!AE1727*$C189</f>
        <v>31.99</v>
      </c>
      <c r="H189" s="156">
        <f>'Demand Planning'!AF1727*$C189</f>
        <v>31.99</v>
      </c>
      <c r="I189" s="156">
        <f>'Demand Planning'!AG1727*$C189</f>
        <v>31.99</v>
      </c>
      <c r="J189" s="156">
        <f>'Demand Planning'!AH1727*$C189</f>
        <v>31.99</v>
      </c>
      <c r="K189" s="156">
        <f>'Demand Planning'!AI1727*$C189</f>
        <v>31.99</v>
      </c>
      <c r="L189" s="156">
        <f>'Demand Planning'!AJ1727*$C189</f>
        <v>31.99</v>
      </c>
      <c r="M189" s="156">
        <f>'Demand Planning'!AK1727*$C189</f>
        <v>31.99</v>
      </c>
      <c r="N189" s="156">
        <f>'Demand Planning'!AL1727*$C189</f>
        <v>31.99</v>
      </c>
      <c r="O189" s="156">
        <f>'Demand Planning'!AM1727*$C189</f>
        <v>31.99</v>
      </c>
      <c r="P189" s="156">
        <f>'Demand Planning'!AN1727*$C189</f>
        <v>31.99</v>
      </c>
    </row>
    <row r="190" spans="1:16" ht="14.25" customHeight="1" outlineLevel="1" x14ac:dyDescent="0.25">
      <c r="A190" s="154" t="str">
        <f>'Demand Planning'!A1728</f>
        <v>POL12712</v>
      </c>
      <c r="B190" s="157" t="str">
        <f>'Demand Planning'!C1728</f>
        <v>PROTEINI</v>
      </c>
      <c r="C190" s="155">
        <f>IFERROR(VLOOKUP(A190,'cijena po artiklu'!A:E,5,FALSE()),0)</f>
        <v>27.19</v>
      </c>
      <c r="D190" s="156">
        <f>'Demand Planning'!AB1737*$C190</f>
        <v>1169.17</v>
      </c>
      <c r="E190" s="156">
        <f>'Demand Planning'!AC1737*$C190</f>
        <v>1033.22</v>
      </c>
      <c r="F190" s="156">
        <f>'Demand Planning'!AD1737*$C190</f>
        <v>1060.4100000000001</v>
      </c>
      <c r="G190" s="156">
        <f>'Demand Planning'!AE1737*$C190</f>
        <v>1060.4100000000001</v>
      </c>
      <c r="H190" s="156">
        <f>'Demand Planning'!AF1737*$C190</f>
        <v>1033.22</v>
      </c>
      <c r="I190" s="156">
        <f>'Demand Planning'!AG1737*$C190</f>
        <v>924.46</v>
      </c>
      <c r="J190" s="156">
        <f>'Demand Planning'!AH1737*$C190</f>
        <v>978.84</v>
      </c>
      <c r="K190" s="156">
        <f>'Demand Planning'!AI1737*$C190</f>
        <v>924.46</v>
      </c>
      <c r="L190" s="156">
        <f>'Demand Planning'!AJ1737*$C190</f>
        <v>1006.0300000000001</v>
      </c>
      <c r="M190" s="156">
        <f>'Demand Planning'!AK1737*$C190</f>
        <v>951.65000000000009</v>
      </c>
      <c r="N190" s="156">
        <f>'Demand Planning'!AL1737*$C190</f>
        <v>1033.22</v>
      </c>
      <c r="O190" s="156">
        <f>'Demand Planning'!AM1737*$C190</f>
        <v>788.51</v>
      </c>
      <c r="P190" s="156">
        <f>'Demand Planning'!AN1737*$C190</f>
        <v>870.08</v>
      </c>
    </row>
    <row r="191" spans="1:16" ht="14.25" customHeight="1" outlineLevel="1" x14ac:dyDescent="0.25">
      <c r="A191" s="154" t="str">
        <f>'Demand Planning'!A1738</f>
        <v>POL09793</v>
      </c>
      <c r="B191" s="157" t="str">
        <f>'Demand Planning'!C1738</f>
        <v>SPORTSKA PREHRANA</v>
      </c>
      <c r="C191" s="155">
        <f>IFERROR(VLOOKUP(A191,'cijena po artiklu'!A:E,5,FALSE()),0)</f>
        <v>11.99</v>
      </c>
      <c r="D191" s="156">
        <f>'Demand Planning'!AB1747*$C191</f>
        <v>443.63</v>
      </c>
      <c r="E191" s="156">
        <f>'Demand Planning'!AC1747*$C191</f>
        <v>443.63</v>
      </c>
      <c r="F191" s="156">
        <f>'Demand Planning'!AD1747*$C191</f>
        <v>443.63</v>
      </c>
      <c r="G191" s="156">
        <f>'Demand Planning'!AE1747*$C191</f>
        <v>443.63</v>
      </c>
      <c r="H191" s="156">
        <f>'Demand Planning'!AF1747*$C191</f>
        <v>443.63</v>
      </c>
      <c r="I191" s="156">
        <f>'Demand Planning'!AG1747*$C191</f>
        <v>443.63</v>
      </c>
      <c r="J191" s="156">
        <f>'Demand Planning'!AH1747*$C191</f>
        <v>443.63</v>
      </c>
      <c r="K191" s="156">
        <f>'Demand Planning'!AI1747*$C191</f>
        <v>443.63</v>
      </c>
      <c r="L191" s="156">
        <f>'Demand Planning'!AJ1747*$C191</f>
        <v>443.63</v>
      </c>
      <c r="M191" s="156">
        <f>'Demand Planning'!AK1747*$C191</f>
        <v>443.63</v>
      </c>
      <c r="N191" s="156">
        <f>'Demand Planning'!AL1747*$C191</f>
        <v>443.63</v>
      </c>
      <c r="O191" s="156">
        <f>'Demand Planning'!AM1747*$C191</f>
        <v>443.63</v>
      </c>
      <c r="P191" s="156">
        <f>'Demand Planning'!AN1747*$C191</f>
        <v>443.63</v>
      </c>
    </row>
    <row r="192" spans="1:16" ht="14.25" customHeight="1" outlineLevel="1" x14ac:dyDescent="0.25">
      <c r="A192" s="154" t="str">
        <f>'Demand Planning'!A1748</f>
        <v>POL09855</v>
      </c>
      <c r="B192" s="157" t="str">
        <f>'Demand Planning'!C1748</f>
        <v>SPORTSKA PREHRANA</v>
      </c>
      <c r="C192" s="155">
        <f>IFERROR(VLOOKUP(A192,'cijena po artiklu'!A:E,5,FALSE()),0)</f>
        <v>14.39</v>
      </c>
      <c r="D192" s="156">
        <f>'Demand Planning'!AB1757*$C192</f>
        <v>302.19</v>
      </c>
      <c r="E192" s="156">
        <f>'Demand Planning'!AC1757*$C192</f>
        <v>302.19</v>
      </c>
      <c r="F192" s="156">
        <f>'Demand Planning'!AD1757*$C192</f>
        <v>302.19</v>
      </c>
      <c r="G192" s="156">
        <f>'Demand Planning'!AE1757*$C192</f>
        <v>302.19</v>
      </c>
      <c r="H192" s="156">
        <f>'Demand Planning'!AF1757*$C192</f>
        <v>302.19</v>
      </c>
      <c r="I192" s="156">
        <f>'Demand Planning'!AG1757*$C192</f>
        <v>302.19</v>
      </c>
      <c r="J192" s="156">
        <f>'Demand Planning'!AH1757*$C192</f>
        <v>302.19</v>
      </c>
      <c r="K192" s="156">
        <f>'Demand Planning'!AI1757*$C192</f>
        <v>302.19</v>
      </c>
      <c r="L192" s="156">
        <f>'Demand Planning'!AJ1757*$C192</f>
        <v>302.19</v>
      </c>
      <c r="M192" s="156">
        <f>'Demand Planning'!AK1757*$C192</f>
        <v>302.19</v>
      </c>
      <c r="N192" s="156">
        <f>'Demand Planning'!AL1757*$C192</f>
        <v>302.19</v>
      </c>
      <c r="O192" s="156">
        <f>'Demand Planning'!AM1757*$C192</f>
        <v>302.19</v>
      </c>
      <c r="P192" s="156">
        <f>'Demand Planning'!AN1757*$C192</f>
        <v>302.19</v>
      </c>
    </row>
    <row r="193" spans="1:16" ht="14.25" customHeight="1" outlineLevel="1" x14ac:dyDescent="0.25">
      <c r="A193" s="154" t="str">
        <f>'Demand Planning'!A1758</f>
        <v>POL09759</v>
      </c>
      <c r="B193" s="157" t="str">
        <f>'Demand Planning'!C1758</f>
        <v>SPORTSKA PREHRANA</v>
      </c>
      <c r="C193" s="155">
        <f>IFERROR(VLOOKUP(A193,'cijena po artiklu'!A:E,5,FALSE()),0)</f>
        <v>31.99</v>
      </c>
      <c r="D193" s="156">
        <f>'Demand Planning'!AB1767*$C193</f>
        <v>927.70999999999992</v>
      </c>
      <c r="E193" s="156">
        <f>'Demand Planning'!AC1767*$C193</f>
        <v>959.69999999999993</v>
      </c>
      <c r="F193" s="156">
        <f>'Demand Planning'!AD1767*$C193</f>
        <v>991.68999999999994</v>
      </c>
      <c r="G193" s="156">
        <f>'Demand Planning'!AE1767*$C193</f>
        <v>1023.68</v>
      </c>
      <c r="H193" s="156">
        <f>'Demand Planning'!AF1767*$C193</f>
        <v>1055.6699999999998</v>
      </c>
      <c r="I193" s="156">
        <f>'Demand Planning'!AG1767*$C193</f>
        <v>1087.6599999999999</v>
      </c>
      <c r="J193" s="156">
        <f>'Demand Planning'!AH1767*$C193</f>
        <v>1087.6599999999999</v>
      </c>
      <c r="K193" s="156">
        <f>'Demand Planning'!AI1767*$C193</f>
        <v>1119.6499999999999</v>
      </c>
      <c r="L193" s="156">
        <f>'Demand Planning'!AJ1767*$C193</f>
        <v>1119.6499999999999</v>
      </c>
      <c r="M193" s="156">
        <f>'Demand Planning'!AK1767*$C193</f>
        <v>1119.6499999999999</v>
      </c>
      <c r="N193" s="156">
        <f>'Demand Planning'!AL1767*$C193</f>
        <v>1151.6399999999999</v>
      </c>
      <c r="O193" s="156">
        <f>'Demand Planning'!AM1767*$C193</f>
        <v>1151.6399999999999</v>
      </c>
      <c r="P193" s="156">
        <f>'Demand Planning'!AN1767*$C193</f>
        <v>1151.6399999999999</v>
      </c>
    </row>
    <row r="194" spans="1:16" ht="14.25" customHeight="1" outlineLevel="1" x14ac:dyDescent="0.25">
      <c r="A194" s="154" t="str">
        <f>'Demand Planning'!A1768</f>
        <v>ZOE12368</v>
      </c>
      <c r="B194" s="157" t="str">
        <f>'Demand Planning'!C1768</f>
        <v>PROTEINI</v>
      </c>
      <c r="C194" s="155">
        <f>IFERROR(VLOOKUP(A194,'cijena po artiklu'!A:E,5,FALSE()),0)</f>
        <v>19.989999999999998</v>
      </c>
      <c r="D194" s="156">
        <f>'Demand Planning'!AB1777*$C194</f>
        <v>1499.2499999999998</v>
      </c>
      <c r="E194" s="156">
        <f>'Demand Planning'!AC1777*$C194</f>
        <v>1499.2499999999998</v>
      </c>
      <c r="F194" s="156">
        <f>'Demand Planning'!AD1777*$C194</f>
        <v>1499.2499999999998</v>
      </c>
      <c r="G194" s="156">
        <f>'Demand Planning'!AE1777*$C194</f>
        <v>1499.2499999999998</v>
      </c>
      <c r="H194" s="156">
        <f>'Demand Planning'!AF1777*$C194</f>
        <v>1499.2499999999998</v>
      </c>
      <c r="I194" s="156">
        <f>'Demand Planning'!AG1777*$C194</f>
        <v>1499.2499999999998</v>
      </c>
      <c r="J194" s="156">
        <f>'Demand Planning'!AH1777*$C194</f>
        <v>1499.2499999999998</v>
      </c>
      <c r="K194" s="156">
        <f>'Demand Planning'!AI1777*$C194</f>
        <v>1499.2499999999998</v>
      </c>
      <c r="L194" s="156">
        <f>'Demand Planning'!AJ1777*$C194</f>
        <v>1499.2499999999998</v>
      </c>
      <c r="M194" s="156">
        <f>'Demand Planning'!AK1777*$C194</f>
        <v>1499.2499999999998</v>
      </c>
      <c r="N194" s="156">
        <f>'Demand Planning'!AL1777*$C194</f>
        <v>1499.2499999999998</v>
      </c>
      <c r="O194" s="156">
        <f>'Demand Planning'!AM1777*$C194</f>
        <v>1499.2499999999998</v>
      </c>
      <c r="P194" s="156">
        <f>'Demand Planning'!AN1777*$C194</f>
        <v>1499.2499999999998</v>
      </c>
    </row>
    <row r="195" spans="1:16" ht="14.25" customHeight="1" outlineLevel="1" x14ac:dyDescent="0.25">
      <c r="A195" s="154" t="str">
        <f>'Demand Planning'!A1778</f>
        <v>SHM00013</v>
      </c>
      <c r="B195" s="157" t="str">
        <f>'Demand Planning'!C1778</f>
        <v>DRINKWARE I HOME</v>
      </c>
      <c r="C195" s="155">
        <f>IFERROR(VLOOKUP(A195,'cijena po artiklu'!A:E,5,FALSE()),0)</f>
        <v>12.79</v>
      </c>
      <c r="D195" s="156">
        <f>'Demand Planning'!AB1787*$C195</f>
        <v>153.47999999999999</v>
      </c>
      <c r="E195" s="156">
        <f>'Demand Planning'!AC1787*$C195</f>
        <v>153.47999999999999</v>
      </c>
      <c r="F195" s="156">
        <f>'Demand Planning'!AD1787*$C195</f>
        <v>153.47999999999999</v>
      </c>
      <c r="G195" s="156">
        <f>'Demand Planning'!AE1787*$C195</f>
        <v>153.47999999999999</v>
      </c>
      <c r="H195" s="156">
        <f>'Demand Planning'!AF1787*$C195</f>
        <v>153.47999999999999</v>
      </c>
      <c r="I195" s="156">
        <f>'Demand Planning'!AG1787*$C195</f>
        <v>140.69</v>
      </c>
      <c r="J195" s="156">
        <f>'Demand Planning'!AH1787*$C195</f>
        <v>140.69</v>
      </c>
      <c r="K195" s="156">
        <f>'Demand Planning'!AI1787*$C195</f>
        <v>140.69</v>
      </c>
      <c r="L195" s="156">
        <f>'Demand Planning'!AJ1787*$C195</f>
        <v>140.69</v>
      </c>
      <c r="M195" s="156">
        <f>'Demand Planning'!AK1787*$C195</f>
        <v>140.69</v>
      </c>
      <c r="N195" s="156">
        <f>'Demand Planning'!AL1787*$C195</f>
        <v>140.69</v>
      </c>
      <c r="O195" s="156">
        <f>'Demand Planning'!AM1787*$C195</f>
        <v>140.69</v>
      </c>
      <c r="P195" s="156">
        <f>'Demand Planning'!AN1787*$C195</f>
        <v>140.69</v>
      </c>
    </row>
    <row r="196" spans="1:16" ht="14.25" customHeight="1" outlineLevel="1" x14ac:dyDescent="0.25">
      <c r="A196" s="154" t="str">
        <f>'Demand Planning'!A1788</f>
        <v>POL09930</v>
      </c>
      <c r="B196" s="157" t="str">
        <f>'Demand Planning'!C1788</f>
        <v>SPORTSKA PREHRANA</v>
      </c>
      <c r="C196" s="155">
        <f>IFERROR(VLOOKUP(A196,'cijena po artiklu'!A:E,5,FALSE()),0)</f>
        <v>1.59</v>
      </c>
      <c r="D196" s="156">
        <f>'Demand Planning'!AB1797*$C196</f>
        <v>1097.1000000000001</v>
      </c>
      <c r="E196" s="156">
        <f>'Demand Planning'!AC1797*$C196</f>
        <v>1097.1000000000001</v>
      </c>
      <c r="F196" s="156">
        <f>'Demand Planning'!AD1797*$C196</f>
        <v>1097.1000000000001</v>
      </c>
      <c r="G196" s="156">
        <f>'Demand Planning'!AE1797*$C196</f>
        <v>1097.1000000000001</v>
      </c>
      <c r="H196" s="156">
        <f>'Demand Planning'!AF1797*$C196</f>
        <v>1097.1000000000001</v>
      </c>
      <c r="I196" s="156">
        <f>'Demand Planning'!AG1797*$C196</f>
        <v>1368.99</v>
      </c>
      <c r="J196" s="156">
        <f>'Demand Planning'!AH1797*$C196</f>
        <v>1368.99</v>
      </c>
      <c r="K196" s="156">
        <f>'Demand Planning'!AI1797*$C196</f>
        <v>1368.99</v>
      </c>
      <c r="L196" s="156">
        <f>'Demand Planning'!AJ1797*$C196</f>
        <v>1368.99</v>
      </c>
      <c r="M196" s="156">
        <f>'Demand Planning'!AK1797*$C196</f>
        <v>1097.1000000000001</v>
      </c>
      <c r="N196" s="156">
        <f>'Demand Planning'!AL1797*$C196</f>
        <v>1097.1000000000001</v>
      </c>
      <c r="O196" s="156">
        <f>'Demand Planning'!AM1797*$C196</f>
        <v>1025.55</v>
      </c>
      <c r="P196" s="156">
        <f>'Demand Planning'!AN1797*$C196</f>
        <v>1025.55</v>
      </c>
    </row>
    <row r="197" spans="1:16" ht="14.25" customHeight="1" outlineLevel="1" x14ac:dyDescent="0.25">
      <c r="A197" s="154" t="str">
        <f>'Demand Planning'!A1798</f>
        <v>POL09799</v>
      </c>
      <c r="B197" s="157" t="str">
        <f>'Demand Planning'!C1798</f>
        <v>SPORTSKA PREHRANA</v>
      </c>
      <c r="C197" s="155">
        <f>IFERROR(VLOOKUP(A197,'cijena po artiklu'!A:E,5,FALSE()),0)</f>
        <v>11.99</v>
      </c>
      <c r="D197" s="156">
        <f>'Demand Planning'!AB1807*$C197</f>
        <v>551.54</v>
      </c>
      <c r="E197" s="156">
        <f>'Demand Planning'!AC1807*$C197</f>
        <v>563.53</v>
      </c>
      <c r="F197" s="156">
        <f>'Demand Planning'!AD1807*$C197</f>
        <v>575.52</v>
      </c>
      <c r="G197" s="156">
        <f>'Demand Planning'!AE1807*$C197</f>
        <v>551.54</v>
      </c>
      <c r="H197" s="156">
        <f>'Demand Planning'!AF1807*$C197</f>
        <v>491.59000000000003</v>
      </c>
      <c r="I197" s="156">
        <f>'Demand Planning'!AG1807*$C197</f>
        <v>539.54999999999995</v>
      </c>
      <c r="J197" s="156">
        <f>'Demand Planning'!AH1807*$C197</f>
        <v>539.54999999999995</v>
      </c>
      <c r="K197" s="156">
        <f>'Demand Planning'!AI1807*$C197</f>
        <v>539.54999999999995</v>
      </c>
      <c r="L197" s="156">
        <f>'Demand Planning'!AJ1807*$C197</f>
        <v>503.58</v>
      </c>
      <c r="M197" s="156">
        <f>'Demand Planning'!AK1807*$C197</f>
        <v>491.59000000000003</v>
      </c>
      <c r="N197" s="156">
        <f>'Demand Planning'!AL1807*$C197</f>
        <v>491.59000000000003</v>
      </c>
      <c r="O197" s="156">
        <f>'Demand Planning'!AM1807*$C197</f>
        <v>491.59000000000003</v>
      </c>
      <c r="P197" s="156">
        <f>'Demand Planning'!AN1807*$C197</f>
        <v>467.61</v>
      </c>
    </row>
    <row r="198" spans="1:16" ht="14.25" customHeight="1" outlineLevel="1" x14ac:dyDescent="0.25">
      <c r="A198" s="154" t="str">
        <f>'Demand Planning'!A1808</f>
        <v>ZOE12362</v>
      </c>
      <c r="B198" s="157" t="str">
        <f>'Demand Planning'!C1808</f>
        <v>PROTEINI</v>
      </c>
      <c r="C198" s="155">
        <f>IFERROR(VLOOKUP(A198,'cijena po artiklu'!A:E,5,FALSE()),0)</f>
        <v>27.99</v>
      </c>
      <c r="D198" s="156">
        <f>'Demand Planning'!AB1817*$C198</f>
        <v>1035.6299999999999</v>
      </c>
      <c r="E198" s="156">
        <f>'Demand Planning'!AC1817*$C198</f>
        <v>951.66</v>
      </c>
      <c r="F198" s="156">
        <f>'Demand Planning'!AD1817*$C198</f>
        <v>1035.6299999999999</v>
      </c>
      <c r="G198" s="156">
        <f>'Demand Planning'!AE1817*$C198</f>
        <v>1007.64</v>
      </c>
      <c r="H198" s="156">
        <f>'Demand Planning'!AF1817*$C198</f>
        <v>951.66</v>
      </c>
      <c r="I198" s="156">
        <f>'Demand Planning'!AG1817*$C198</f>
        <v>951.66</v>
      </c>
      <c r="J198" s="156">
        <f>'Demand Planning'!AH1817*$C198</f>
        <v>951.66</v>
      </c>
      <c r="K198" s="156">
        <f>'Demand Planning'!AI1817*$C198</f>
        <v>979.65</v>
      </c>
      <c r="L198" s="156">
        <f>'Demand Planning'!AJ1817*$C198</f>
        <v>923.67</v>
      </c>
      <c r="M198" s="156">
        <f>'Demand Planning'!AK1817*$C198</f>
        <v>979.65</v>
      </c>
      <c r="N198" s="156">
        <f>'Demand Planning'!AL1817*$C198</f>
        <v>951.66</v>
      </c>
      <c r="O198" s="156">
        <f>'Demand Planning'!AM1817*$C198</f>
        <v>783.71999999999991</v>
      </c>
      <c r="P198" s="156">
        <f>'Demand Planning'!AN1817*$C198</f>
        <v>867.68999999999994</v>
      </c>
    </row>
    <row r="199" spans="1:16" ht="14.25" customHeight="1" outlineLevel="1" x14ac:dyDescent="0.25">
      <c r="A199" s="154" t="str">
        <f>'Demand Planning'!A1818</f>
        <v>ZOE12355</v>
      </c>
      <c r="B199" s="157" t="str">
        <f>'Demand Planning'!C1818</f>
        <v>PROTEINI</v>
      </c>
      <c r="C199" s="155">
        <f>IFERROR(VLOOKUP(A199,'cijena po artiklu'!A:E,5,FALSE()),0)</f>
        <v>19.989999999999998</v>
      </c>
      <c r="D199" s="156">
        <f>'Demand Planning'!AB1827*$C199</f>
        <v>519.74</v>
      </c>
      <c r="E199" s="156">
        <f>'Demand Planning'!AC1827*$C199</f>
        <v>499.74999999999994</v>
      </c>
      <c r="F199" s="156">
        <f>'Demand Planning'!AD1827*$C199</f>
        <v>499.74999999999994</v>
      </c>
      <c r="G199" s="156">
        <f>'Demand Planning'!AE1827*$C199</f>
        <v>499.74999999999994</v>
      </c>
      <c r="H199" s="156">
        <f>'Demand Planning'!AF1827*$C199</f>
        <v>459.77</v>
      </c>
      <c r="I199" s="156">
        <f>'Demand Planning'!AG1827*$C199</f>
        <v>459.77</v>
      </c>
      <c r="J199" s="156">
        <f>'Demand Planning'!AH1827*$C199</f>
        <v>459.77</v>
      </c>
      <c r="K199" s="156">
        <f>'Demand Planning'!AI1827*$C199</f>
        <v>459.77</v>
      </c>
      <c r="L199" s="156">
        <f>'Demand Planning'!AJ1827*$C199</f>
        <v>459.77</v>
      </c>
      <c r="M199" s="156">
        <f>'Demand Planning'!AK1827*$C199</f>
        <v>459.77</v>
      </c>
      <c r="N199" s="156">
        <f>'Demand Planning'!AL1827*$C199</f>
        <v>479.76</v>
      </c>
      <c r="O199" s="156">
        <f>'Demand Planning'!AM1827*$C199</f>
        <v>439.78</v>
      </c>
      <c r="P199" s="156">
        <f>'Demand Planning'!AN1827*$C199</f>
        <v>459.77</v>
      </c>
    </row>
    <row r="200" spans="1:16" ht="14.25" customHeight="1" outlineLevel="1" x14ac:dyDescent="0.25">
      <c r="A200" s="154" t="str">
        <f>'Demand Planning'!A1828</f>
        <v>SHM00012</v>
      </c>
      <c r="B200" s="157" t="str">
        <f>'Demand Planning'!C1828</f>
        <v>DRINKWARE I HOME</v>
      </c>
      <c r="C200" s="155">
        <f>IFERROR(VLOOKUP(A200,'cijena po artiklu'!A:E,5,FALSE()),0)</f>
        <v>12.79</v>
      </c>
      <c r="D200" s="156">
        <f>'Demand Planning'!AB1837*$C200</f>
        <v>255.79999999999998</v>
      </c>
      <c r="E200" s="156">
        <f>'Demand Planning'!AC1837*$C200</f>
        <v>230.21999999999997</v>
      </c>
      <c r="F200" s="156">
        <f>'Demand Planning'!AD1837*$C200</f>
        <v>243.01</v>
      </c>
      <c r="G200" s="156">
        <f>'Demand Planning'!AE1837*$C200</f>
        <v>230.21999999999997</v>
      </c>
      <c r="H200" s="156">
        <f>'Demand Planning'!AF1837*$C200</f>
        <v>217.42999999999998</v>
      </c>
      <c r="I200" s="156">
        <f>'Demand Planning'!AG1837*$C200</f>
        <v>204.64</v>
      </c>
      <c r="J200" s="156">
        <f>'Demand Planning'!AH1837*$C200</f>
        <v>204.64</v>
      </c>
      <c r="K200" s="156">
        <f>'Demand Planning'!AI1837*$C200</f>
        <v>217.42999999999998</v>
      </c>
      <c r="L200" s="156">
        <f>'Demand Planning'!AJ1837*$C200</f>
        <v>217.42999999999998</v>
      </c>
      <c r="M200" s="156">
        <f>'Demand Planning'!AK1837*$C200</f>
        <v>204.64</v>
      </c>
      <c r="N200" s="156">
        <f>'Demand Planning'!AL1837*$C200</f>
        <v>204.64</v>
      </c>
      <c r="O200" s="156">
        <f>'Demand Planning'!AM1837*$C200</f>
        <v>204.64</v>
      </c>
      <c r="P200" s="156">
        <f>'Demand Planning'!AN1837*$C200</f>
        <v>204.64</v>
      </c>
    </row>
    <row r="201" spans="1:16" ht="14.25" customHeight="1" outlineLevel="1" x14ac:dyDescent="0.25">
      <c r="A201" s="154" t="str">
        <f>'Demand Planning'!A1838</f>
        <v>POL12603</v>
      </c>
      <c r="B201" s="157" t="str">
        <f>'Demand Planning'!C1838</f>
        <v>BIO I SUPERFOODS</v>
      </c>
      <c r="C201" s="155">
        <f>IFERROR(VLOOKUP(A201,'cijena po artiklu'!A:E,5,FALSE()),0)</f>
        <v>4.79</v>
      </c>
      <c r="D201" s="156">
        <f>'Demand Planning'!AB1847*$C201</f>
        <v>1413.05</v>
      </c>
      <c r="E201" s="156">
        <f>'Demand Planning'!AC1847*$C201</f>
        <v>1504.06</v>
      </c>
      <c r="F201" s="156">
        <f>'Demand Planning'!AD1847*$C201</f>
        <v>1580.7</v>
      </c>
      <c r="G201" s="156">
        <f>'Demand Planning'!AE1847*$C201</f>
        <v>1647.76</v>
      </c>
      <c r="H201" s="156">
        <f>'Demand Planning'!AF1847*$C201</f>
        <v>1705.24</v>
      </c>
      <c r="I201" s="156">
        <f>'Demand Planning'!AG1847*$C201</f>
        <v>1753.14</v>
      </c>
      <c r="J201" s="156">
        <f>'Demand Planning'!AH1847*$C201</f>
        <v>1791.46</v>
      </c>
      <c r="K201" s="156">
        <f>'Demand Planning'!AI1847*$C201</f>
        <v>1824.99</v>
      </c>
      <c r="L201" s="156">
        <f>'Demand Planning'!AJ1847*$C201</f>
        <v>1858.52</v>
      </c>
      <c r="M201" s="156">
        <f>'Demand Planning'!AK1847*$C201</f>
        <v>1882.47</v>
      </c>
      <c r="N201" s="156">
        <f>'Demand Planning'!AL1847*$C201</f>
        <v>1901.63</v>
      </c>
      <c r="O201" s="156">
        <f>'Demand Planning'!AM1847*$C201</f>
        <v>1920.79</v>
      </c>
      <c r="P201" s="156">
        <f>'Demand Planning'!AN1847*$C201</f>
        <v>1935.16</v>
      </c>
    </row>
    <row r="202" spans="1:16" ht="14.25" customHeight="1" outlineLevel="1" x14ac:dyDescent="0.25">
      <c r="A202" s="154" t="str">
        <f>'Demand Planning'!A1848</f>
        <v>POL09732</v>
      </c>
      <c r="B202" s="157" t="str">
        <f>'Demand Planning'!C1848</f>
        <v>PROTEINI</v>
      </c>
      <c r="C202" s="155">
        <f>IFERROR(VLOOKUP(A202,'cijena po artiklu'!A:E,5,FALSE()),0)</f>
        <v>1.59</v>
      </c>
      <c r="D202" s="156">
        <f>'Demand Planning'!AB1857*$C202</f>
        <v>0</v>
      </c>
      <c r="E202" s="156">
        <f>'Demand Planning'!AC1857*$C202</f>
        <v>0</v>
      </c>
      <c r="F202" s="156">
        <f>'Demand Planning'!AD1857*$C202</f>
        <v>0</v>
      </c>
      <c r="G202" s="156">
        <f>'Demand Planning'!AE1857*$C202</f>
        <v>0</v>
      </c>
      <c r="H202" s="156">
        <f>'Demand Planning'!AF1857*$C202</f>
        <v>0</v>
      </c>
      <c r="I202" s="156">
        <f>'Demand Planning'!AG1857*$C202</f>
        <v>0</v>
      </c>
      <c r="J202" s="156">
        <f>'Demand Planning'!AH1857*$C202</f>
        <v>0</v>
      </c>
      <c r="K202" s="156">
        <f>'Demand Planning'!AI1857*$C202</f>
        <v>0</v>
      </c>
      <c r="L202" s="156">
        <f>'Demand Planning'!AJ1857*$C202</f>
        <v>0</v>
      </c>
      <c r="M202" s="156">
        <f>'Demand Planning'!AK1857*$C202</f>
        <v>0</v>
      </c>
      <c r="N202" s="156">
        <f>'Demand Planning'!AL1857*$C202</f>
        <v>0</v>
      </c>
      <c r="O202" s="156">
        <f>'Demand Planning'!AM1857*$C202</f>
        <v>0</v>
      </c>
      <c r="P202" s="156">
        <f>'Demand Planning'!AN1857*$C202</f>
        <v>0</v>
      </c>
    </row>
    <row r="203" spans="1:16" ht="14.25" customHeight="1" outlineLevel="1" x14ac:dyDescent="0.25">
      <c r="A203" s="154" t="str">
        <f>'Demand Planning'!A1858</f>
        <v>ON00281</v>
      </c>
      <c r="B203" s="157" t="str">
        <f>'Demand Planning'!C1858</f>
        <v>SPORTSKA PREHRANA</v>
      </c>
      <c r="C203" s="155">
        <f>IFERROR(VLOOKUP(A203,'cijena po artiklu'!A:E,5,FALSE()),0)</f>
        <v>71.989999999999995</v>
      </c>
      <c r="D203" s="156">
        <f>'Demand Planning'!AB1867*$C203</f>
        <v>503.92999999999995</v>
      </c>
      <c r="E203" s="156">
        <f>'Demand Planning'!AC1867*$C203</f>
        <v>503.92999999999995</v>
      </c>
      <c r="F203" s="156">
        <f>'Demand Planning'!AD1867*$C203</f>
        <v>503.92999999999995</v>
      </c>
      <c r="G203" s="156">
        <f>'Demand Planning'!AE1867*$C203</f>
        <v>503.92999999999995</v>
      </c>
      <c r="H203" s="156">
        <f>'Demand Planning'!AF1867*$C203</f>
        <v>503.92999999999995</v>
      </c>
      <c r="I203" s="156">
        <f>'Demand Planning'!AG1867*$C203</f>
        <v>503.92999999999995</v>
      </c>
      <c r="J203" s="156">
        <f>'Demand Planning'!AH1867*$C203</f>
        <v>503.92999999999995</v>
      </c>
      <c r="K203" s="156">
        <f>'Demand Planning'!AI1867*$C203</f>
        <v>503.92999999999995</v>
      </c>
      <c r="L203" s="156">
        <f>'Demand Planning'!AJ1867*$C203</f>
        <v>503.92999999999995</v>
      </c>
      <c r="M203" s="156">
        <f>'Demand Planning'!AK1867*$C203</f>
        <v>503.92999999999995</v>
      </c>
      <c r="N203" s="156">
        <f>'Demand Planning'!AL1867*$C203</f>
        <v>503.92999999999995</v>
      </c>
      <c r="O203" s="156">
        <f>'Demand Planning'!AM1867*$C203</f>
        <v>503.92999999999995</v>
      </c>
      <c r="P203" s="156">
        <f>'Demand Planning'!AN1867*$C203</f>
        <v>503.92999999999995</v>
      </c>
    </row>
    <row r="204" spans="1:16" ht="14.25" customHeight="1" outlineLevel="1" x14ac:dyDescent="0.25">
      <c r="A204" s="154" t="str">
        <f>'Demand Planning'!A1868</f>
        <v>ZOE08757</v>
      </c>
      <c r="B204" s="157" t="str">
        <f>'Demand Planning'!C1868</f>
        <v>BIO I SUPERFOODS</v>
      </c>
      <c r="C204" s="155">
        <f>IFERROR(VLOOKUP(A204,'cijena po artiklu'!A:E,5,FALSE()),0)</f>
        <v>4.79</v>
      </c>
      <c r="D204" s="156">
        <f>'Demand Planning'!AB1877*$C204</f>
        <v>890.94</v>
      </c>
      <c r="E204" s="156">
        <f>'Demand Planning'!AC1877*$C204</f>
        <v>890.94</v>
      </c>
      <c r="F204" s="156">
        <f>'Demand Planning'!AD1877*$C204</f>
        <v>890.94</v>
      </c>
      <c r="G204" s="156">
        <f>'Demand Planning'!AE1877*$C204</f>
        <v>890.94</v>
      </c>
      <c r="H204" s="156">
        <f>'Demand Planning'!AF1877*$C204</f>
        <v>890.94</v>
      </c>
      <c r="I204" s="156">
        <f>'Demand Planning'!AG1877*$C204</f>
        <v>1662.13</v>
      </c>
      <c r="J204" s="156">
        <f>'Demand Planning'!AH1877*$C204</f>
        <v>1662.13</v>
      </c>
      <c r="K204" s="156">
        <f>'Demand Planning'!AI1877*$C204</f>
        <v>1662.13</v>
      </c>
      <c r="L204" s="156">
        <f>'Demand Planning'!AJ1877*$C204</f>
        <v>1662.13</v>
      </c>
      <c r="M204" s="156">
        <f>'Demand Planning'!AK1877*$C204</f>
        <v>890.94</v>
      </c>
      <c r="N204" s="156">
        <f>'Demand Planning'!AL1877*$C204</f>
        <v>890.94</v>
      </c>
      <c r="O204" s="156">
        <f>'Demand Planning'!AM1877*$C204</f>
        <v>886.15</v>
      </c>
      <c r="P204" s="156">
        <f>'Demand Planning'!AN1877*$C204</f>
        <v>886.15</v>
      </c>
    </row>
    <row r="205" spans="1:16" ht="14.25" customHeight="1" outlineLevel="1" x14ac:dyDescent="0.25">
      <c r="A205" s="154" t="str">
        <f>'Demand Planning'!A1878</f>
        <v>SHM00075</v>
      </c>
      <c r="B205" s="157" t="str">
        <f>'Demand Planning'!C1878</f>
        <v>DRINKWARE I HOME</v>
      </c>
      <c r="C205" s="155">
        <f>IFERROR(VLOOKUP(A205,'cijena po artiklu'!A:E,5,FALSE()),0)</f>
        <v>3.99</v>
      </c>
      <c r="D205" s="156">
        <f>'Demand Planning'!AB1887*$C205</f>
        <v>670.32</v>
      </c>
      <c r="E205" s="156">
        <f>'Demand Planning'!AC1887*$C205</f>
        <v>670.32</v>
      </c>
      <c r="F205" s="156">
        <f>'Demand Planning'!AD1887*$C205</f>
        <v>670.32</v>
      </c>
      <c r="G205" s="156">
        <f>'Demand Planning'!AE1887*$C205</f>
        <v>670.32</v>
      </c>
      <c r="H205" s="156">
        <f>'Demand Planning'!AF1887*$C205</f>
        <v>670.32</v>
      </c>
      <c r="I205" s="156">
        <f>'Demand Planning'!AG1887*$C205</f>
        <v>670.32</v>
      </c>
      <c r="J205" s="156">
        <f>'Demand Planning'!AH1887*$C205</f>
        <v>670.32</v>
      </c>
      <c r="K205" s="156">
        <f>'Demand Planning'!AI1887*$C205</f>
        <v>670.32</v>
      </c>
      <c r="L205" s="156">
        <f>'Demand Planning'!AJ1887*$C205</f>
        <v>670.32</v>
      </c>
      <c r="M205" s="156">
        <f>'Demand Planning'!AK1887*$C205</f>
        <v>670.32</v>
      </c>
      <c r="N205" s="156">
        <f>'Demand Planning'!AL1887*$C205</f>
        <v>670.32</v>
      </c>
      <c r="O205" s="156">
        <f>'Demand Planning'!AM1887*$C205</f>
        <v>670.32</v>
      </c>
      <c r="P205" s="156">
        <f>'Demand Planning'!AN1887*$C205</f>
        <v>670.32</v>
      </c>
    </row>
    <row r="206" spans="1:16" ht="14.25" customHeight="1" outlineLevel="1" x14ac:dyDescent="0.25">
      <c r="A206" s="154" t="str">
        <f>'Demand Planning'!A1888</f>
        <v>ZOE12412</v>
      </c>
      <c r="B206" s="157" t="str">
        <f>'Demand Planning'!C1888</f>
        <v>PROTEINI</v>
      </c>
      <c r="C206" s="155">
        <f>IFERROR(VLOOKUP(A206,'cijena po artiklu'!A:E,5,FALSE()),0)</f>
        <v>27.99</v>
      </c>
      <c r="D206" s="156">
        <f>'Demand Planning'!AB1897*$C206</f>
        <v>363.87</v>
      </c>
      <c r="E206" s="156">
        <f>'Demand Planning'!AC1897*$C206</f>
        <v>391.85999999999996</v>
      </c>
      <c r="F206" s="156">
        <f>'Demand Planning'!AD1897*$C206</f>
        <v>391.85999999999996</v>
      </c>
      <c r="G206" s="156">
        <f>'Demand Planning'!AE1897*$C206</f>
        <v>419.84999999999997</v>
      </c>
      <c r="H206" s="156">
        <f>'Demand Planning'!AF1897*$C206</f>
        <v>391.85999999999996</v>
      </c>
      <c r="I206" s="156">
        <f>'Demand Planning'!AG1897*$C206</f>
        <v>391.85999999999996</v>
      </c>
      <c r="J206" s="156">
        <f>'Demand Planning'!AH1897*$C206</f>
        <v>391.85999999999996</v>
      </c>
      <c r="K206" s="156">
        <f>'Demand Planning'!AI1897*$C206</f>
        <v>391.85999999999996</v>
      </c>
      <c r="L206" s="156">
        <f>'Demand Planning'!AJ1897*$C206</f>
        <v>391.85999999999996</v>
      </c>
      <c r="M206" s="156">
        <f>'Demand Planning'!AK1897*$C206</f>
        <v>391.85999999999996</v>
      </c>
      <c r="N206" s="156">
        <f>'Demand Planning'!AL1897*$C206</f>
        <v>391.85999999999996</v>
      </c>
      <c r="O206" s="156">
        <f>'Demand Planning'!AM1897*$C206</f>
        <v>391.85999999999996</v>
      </c>
      <c r="P206" s="156">
        <f>'Demand Planning'!AN1897*$C206</f>
        <v>391.85999999999996</v>
      </c>
    </row>
    <row r="207" spans="1:16" ht="14.25" customHeight="1" outlineLevel="1" x14ac:dyDescent="0.25">
      <c r="A207" s="154" t="str">
        <f>'Demand Planning'!A1898</f>
        <v>POL12849</v>
      </c>
      <c r="B207" s="157" t="str">
        <f>'Demand Planning'!C1898</f>
        <v>PROTEINI</v>
      </c>
      <c r="C207" s="155">
        <f>IFERROR(VLOOKUP(A207,'cijena po artiklu'!A:E,5,FALSE()),0)</f>
        <v>76</v>
      </c>
      <c r="D207" s="156">
        <f>'Demand Planning'!AB1907*$C207</f>
        <v>1672</v>
      </c>
      <c r="E207" s="156">
        <f>'Demand Planning'!AC1907*$C207</f>
        <v>1596</v>
      </c>
      <c r="F207" s="156">
        <f>'Demand Planning'!AD1907*$C207</f>
        <v>1520</v>
      </c>
      <c r="G207" s="156">
        <f>'Demand Planning'!AE1907*$C207</f>
        <v>1444</v>
      </c>
      <c r="H207" s="156">
        <f>'Demand Planning'!AF1907*$C207</f>
        <v>1444</v>
      </c>
      <c r="I207" s="156">
        <f>'Demand Planning'!AG1907*$C207</f>
        <v>1368</v>
      </c>
      <c r="J207" s="156">
        <f>'Demand Planning'!AH1907*$C207</f>
        <v>1292</v>
      </c>
      <c r="K207" s="156">
        <f>'Demand Planning'!AI1907*$C207</f>
        <v>1292</v>
      </c>
      <c r="L207" s="156">
        <f>'Demand Planning'!AJ1907*$C207</f>
        <v>1216</v>
      </c>
      <c r="M207" s="156">
        <f>'Demand Planning'!AK1907*$C207</f>
        <v>1216</v>
      </c>
      <c r="N207" s="156">
        <f>'Demand Planning'!AL1907*$C207</f>
        <v>1292</v>
      </c>
      <c r="O207" s="156">
        <f>'Demand Planning'!AM1907*$C207</f>
        <v>1292</v>
      </c>
      <c r="P207" s="156">
        <f>'Demand Planning'!AN1907*$C207</f>
        <v>1292</v>
      </c>
    </row>
    <row r="208" spans="1:16" ht="14.25" customHeight="1" outlineLevel="1" x14ac:dyDescent="0.25">
      <c r="A208" s="154" t="str">
        <f>'Demand Planning'!A1908</f>
        <v>NUT00846</v>
      </c>
      <c r="B208" s="157" t="str">
        <f>'Demand Planning'!C1908</f>
        <v>SPORTSKA PREHRANA</v>
      </c>
      <c r="C208" s="155">
        <f>IFERROR(VLOOKUP(A208,'cijena po artiklu'!A:E,5,FALSE()),0)</f>
        <v>43.99</v>
      </c>
      <c r="D208" s="156">
        <f>'Demand Planning'!AB1917*$C208</f>
        <v>307.93</v>
      </c>
      <c r="E208" s="156">
        <f>'Demand Planning'!AC1917*$C208</f>
        <v>307.93</v>
      </c>
      <c r="F208" s="156">
        <f>'Demand Planning'!AD1917*$C208</f>
        <v>307.93</v>
      </c>
      <c r="G208" s="156">
        <f>'Demand Planning'!AE1917*$C208</f>
        <v>307.93</v>
      </c>
      <c r="H208" s="156">
        <f>'Demand Planning'!AF1917*$C208</f>
        <v>307.93</v>
      </c>
      <c r="I208" s="156">
        <f>'Demand Planning'!AG1917*$C208</f>
        <v>307.93</v>
      </c>
      <c r="J208" s="156">
        <f>'Demand Planning'!AH1917*$C208</f>
        <v>307.93</v>
      </c>
      <c r="K208" s="156">
        <f>'Demand Planning'!AI1917*$C208</f>
        <v>307.93</v>
      </c>
      <c r="L208" s="156">
        <f>'Demand Planning'!AJ1917*$C208</f>
        <v>307.93</v>
      </c>
      <c r="M208" s="156">
        <f>'Demand Planning'!AK1917*$C208</f>
        <v>307.93</v>
      </c>
      <c r="N208" s="156">
        <f>'Demand Planning'!AL1917*$C208</f>
        <v>307.93</v>
      </c>
      <c r="O208" s="156">
        <f>'Demand Planning'!AM1917*$C208</f>
        <v>307.93</v>
      </c>
      <c r="P208" s="156">
        <f>'Demand Planning'!AN1917*$C208</f>
        <v>307.93</v>
      </c>
    </row>
    <row r="209" spans="1:16" ht="14.25" customHeight="1" outlineLevel="1" x14ac:dyDescent="0.25">
      <c r="A209" s="154" t="str">
        <f>'Demand Planning'!A1918</f>
        <v>FIT05826</v>
      </c>
      <c r="B209" s="157" t="str">
        <f>'Demand Planning'!C1918</f>
        <v>FITNESS OPREMA</v>
      </c>
      <c r="C209" s="155">
        <f>IFERROR(VLOOKUP(A209,'cijena po artiklu'!A:E,5,FALSE()),0)</f>
        <v>14.39</v>
      </c>
      <c r="D209" s="156">
        <f>'Demand Planning'!AB1927*$C209</f>
        <v>187.07</v>
      </c>
      <c r="E209" s="156">
        <f>'Demand Planning'!AC1927*$C209</f>
        <v>187.07</v>
      </c>
      <c r="F209" s="156">
        <f>'Demand Planning'!AD1927*$C209</f>
        <v>187.07</v>
      </c>
      <c r="G209" s="156">
        <f>'Demand Planning'!AE1927*$C209</f>
        <v>187.07</v>
      </c>
      <c r="H209" s="156">
        <f>'Demand Planning'!AF1927*$C209</f>
        <v>187.07</v>
      </c>
      <c r="I209" s="156">
        <f>'Demand Planning'!AG1927*$C209</f>
        <v>187.07</v>
      </c>
      <c r="J209" s="156">
        <f>'Demand Planning'!AH1927*$C209</f>
        <v>187.07</v>
      </c>
      <c r="K209" s="156">
        <f>'Demand Planning'!AI1927*$C209</f>
        <v>187.07</v>
      </c>
      <c r="L209" s="156">
        <f>'Demand Planning'!AJ1927*$C209</f>
        <v>187.07</v>
      </c>
      <c r="M209" s="156">
        <f>'Demand Planning'!AK1927*$C209</f>
        <v>187.07</v>
      </c>
      <c r="N209" s="156">
        <f>'Demand Planning'!AL1927*$C209</f>
        <v>187.07</v>
      </c>
      <c r="O209" s="156">
        <f>'Demand Planning'!AM1927*$C209</f>
        <v>187.07</v>
      </c>
      <c r="P209" s="156">
        <f>'Demand Planning'!AN1927*$C209</f>
        <v>187.07</v>
      </c>
    </row>
    <row r="210" spans="1:16" ht="14.25" customHeight="1" outlineLevel="1" x14ac:dyDescent="0.25">
      <c r="A210" s="154" t="str">
        <f>'Demand Planning'!A1928</f>
        <v>POL12860</v>
      </c>
      <c r="B210" s="157" t="str">
        <f>'Demand Planning'!C1928</f>
        <v>SPORTSKA PREHRANA</v>
      </c>
      <c r="C210" s="155">
        <f>IFERROR(VLOOKUP(A210,'cijena po artiklu'!A:E,5,FALSE()),0)</f>
        <v>2.39</v>
      </c>
      <c r="D210" s="156">
        <f>'Demand Planning'!AB1937*$C210</f>
        <v>1651.49</v>
      </c>
      <c r="E210" s="156">
        <f>'Demand Planning'!AC1937*$C210</f>
        <v>1696.9</v>
      </c>
      <c r="F210" s="156">
        <f>'Demand Planning'!AD1937*$C210</f>
        <v>1737.5300000000002</v>
      </c>
      <c r="G210" s="156">
        <f>'Demand Planning'!AE1937*$C210</f>
        <v>1773.38</v>
      </c>
      <c r="H210" s="156">
        <f>'Demand Planning'!AF1937*$C210</f>
        <v>1802.0600000000002</v>
      </c>
      <c r="I210" s="156">
        <f>'Demand Planning'!AG1937*$C210</f>
        <v>2217.92</v>
      </c>
      <c r="J210" s="156">
        <f>'Demand Planning'!AH1937*$C210</f>
        <v>2237.04</v>
      </c>
      <c r="K210" s="156">
        <f>'Demand Planning'!AI1937*$C210</f>
        <v>2253.77</v>
      </c>
      <c r="L210" s="156">
        <f>'Demand Planning'!AJ1937*$C210</f>
        <v>2268.11</v>
      </c>
      <c r="M210" s="156">
        <f>'Demand Planning'!AK1937*$C210</f>
        <v>1895.2700000000002</v>
      </c>
      <c r="N210" s="156">
        <f>'Demand Planning'!AL1937*$C210</f>
        <v>1904.8300000000002</v>
      </c>
      <c r="O210" s="156">
        <f>'Demand Planning'!AM1937*$C210</f>
        <v>1780.5500000000002</v>
      </c>
      <c r="P210" s="156">
        <f>'Demand Planning'!AN1937*$C210</f>
        <v>1787.72</v>
      </c>
    </row>
    <row r="211" spans="1:16" ht="14.25" customHeight="1" outlineLevel="1" x14ac:dyDescent="0.25">
      <c r="A211" s="154" t="str">
        <f>'Demand Planning'!A1938</f>
        <v>CON23207</v>
      </c>
      <c r="B211" s="157" t="str">
        <f>'Demand Planning'!C1938</f>
        <v>FITNESS OPREMA</v>
      </c>
      <c r="C211" s="155">
        <f>IFERROR(VLOOKUP(A211,'cijena po artiklu'!A:E,5,FALSE()),0)</f>
        <v>1679.99</v>
      </c>
      <c r="D211" s="156">
        <f>'Demand Planning'!AB1947*$C211</f>
        <v>1679.99</v>
      </c>
      <c r="E211" s="156">
        <f>'Demand Planning'!AC1947*$C211</f>
        <v>1679.99</v>
      </c>
      <c r="F211" s="156">
        <f>'Demand Planning'!AD1947*$C211</f>
        <v>1679.99</v>
      </c>
      <c r="G211" s="156">
        <f>'Demand Planning'!AE1947*$C211</f>
        <v>1679.99</v>
      </c>
      <c r="H211" s="156">
        <f>'Demand Planning'!AF1947*$C211</f>
        <v>1679.99</v>
      </c>
      <c r="I211" s="156">
        <f>'Demand Planning'!AG1947*$C211</f>
        <v>1679.99</v>
      </c>
      <c r="J211" s="156">
        <f>'Demand Planning'!AH1947*$C211</f>
        <v>1679.99</v>
      </c>
      <c r="K211" s="156">
        <f>'Demand Planning'!AI1947*$C211</f>
        <v>1679.99</v>
      </c>
      <c r="L211" s="156">
        <f>'Demand Planning'!AJ1947*$C211</f>
        <v>1679.99</v>
      </c>
      <c r="M211" s="156">
        <f>'Demand Planning'!AK1947*$C211</f>
        <v>1679.99</v>
      </c>
      <c r="N211" s="156">
        <f>'Demand Planning'!AL1947*$C211</f>
        <v>1679.99</v>
      </c>
      <c r="O211" s="156">
        <f>'Demand Planning'!AM1947*$C211</f>
        <v>1679.99</v>
      </c>
      <c r="P211" s="156">
        <f>'Demand Planning'!AN1947*$C211</f>
        <v>1679.99</v>
      </c>
    </row>
    <row r="212" spans="1:16" ht="14.25" customHeight="1" outlineLevel="1" x14ac:dyDescent="0.25">
      <c r="A212" s="154" t="str">
        <f>'Demand Planning'!A1948</f>
        <v>ON00216</v>
      </c>
      <c r="B212" s="157" t="str">
        <f>'Demand Planning'!C1948</f>
        <v>SPORTSKA PREHRANA</v>
      </c>
      <c r="C212" s="155">
        <f>IFERROR(VLOOKUP(A212,'cijena po artiklu'!A:E,5,FALSE()),0)</f>
        <v>30.39</v>
      </c>
      <c r="D212" s="156">
        <f>'Demand Planning'!AB1957*$C212</f>
        <v>212.73000000000002</v>
      </c>
      <c r="E212" s="156">
        <f>'Demand Planning'!AC1957*$C212</f>
        <v>212.73000000000002</v>
      </c>
      <c r="F212" s="156">
        <f>'Demand Planning'!AD1957*$C212</f>
        <v>212.73000000000002</v>
      </c>
      <c r="G212" s="156">
        <f>'Demand Planning'!AE1957*$C212</f>
        <v>212.73000000000002</v>
      </c>
      <c r="H212" s="156">
        <f>'Demand Planning'!AF1957*$C212</f>
        <v>212.73000000000002</v>
      </c>
      <c r="I212" s="156">
        <f>'Demand Planning'!AG1957*$C212</f>
        <v>212.73000000000002</v>
      </c>
      <c r="J212" s="156">
        <f>'Demand Planning'!AH1957*$C212</f>
        <v>212.73000000000002</v>
      </c>
      <c r="K212" s="156">
        <f>'Demand Planning'!AI1957*$C212</f>
        <v>212.73000000000002</v>
      </c>
      <c r="L212" s="156">
        <f>'Demand Planning'!AJ1957*$C212</f>
        <v>212.73000000000002</v>
      </c>
      <c r="M212" s="156">
        <f>'Demand Planning'!AK1957*$C212</f>
        <v>212.73000000000002</v>
      </c>
      <c r="N212" s="156">
        <f>'Demand Planning'!AL1957*$C212</f>
        <v>212.73000000000002</v>
      </c>
      <c r="O212" s="156">
        <f>'Demand Planning'!AM1957*$C212</f>
        <v>212.73000000000002</v>
      </c>
      <c r="P212" s="156">
        <f>'Demand Planning'!AN1957*$C212</f>
        <v>212.73000000000002</v>
      </c>
    </row>
    <row r="213" spans="1:16" ht="14.25" customHeight="1" outlineLevel="1" x14ac:dyDescent="0.25">
      <c r="A213" s="154" t="str">
        <f>'Demand Planning'!A1958</f>
        <v>POL09731</v>
      </c>
      <c r="B213" s="157" t="str">
        <f>'Demand Planning'!C1958</f>
        <v>PROTEINI</v>
      </c>
      <c r="C213" s="155">
        <f>IFERROR(VLOOKUP(A213,'cijena po artiklu'!A:E,5,FALSE()),0)</f>
        <v>1.59</v>
      </c>
      <c r="D213" s="156">
        <f>'Demand Planning'!AB1967*$C213</f>
        <v>27.03</v>
      </c>
      <c r="E213" s="156">
        <f>'Demand Planning'!AC1967*$C213</f>
        <v>0</v>
      </c>
      <c r="F213" s="156">
        <f>'Demand Planning'!AD1967*$C213</f>
        <v>0</v>
      </c>
      <c r="G213" s="156">
        <f>'Demand Planning'!AE1967*$C213</f>
        <v>0</v>
      </c>
      <c r="H213" s="156">
        <f>'Demand Planning'!AF1967*$C213</f>
        <v>0</v>
      </c>
      <c r="I213" s="156">
        <f>'Demand Planning'!AG1967*$C213</f>
        <v>0</v>
      </c>
      <c r="J213" s="156">
        <f>'Demand Planning'!AH1967*$C213</f>
        <v>0</v>
      </c>
      <c r="K213" s="156">
        <f>'Demand Planning'!AI1967*$C213</f>
        <v>0</v>
      </c>
      <c r="L213" s="156">
        <f>'Demand Planning'!AJ1967*$C213</f>
        <v>0</v>
      </c>
      <c r="M213" s="156">
        <f>'Demand Planning'!AK1967*$C213</f>
        <v>0</v>
      </c>
      <c r="N213" s="156">
        <f>'Demand Planning'!AL1967*$C213</f>
        <v>0</v>
      </c>
      <c r="O213" s="156">
        <f>'Demand Planning'!AM1967*$C213</f>
        <v>0</v>
      </c>
      <c r="P213" s="156">
        <f>'Demand Planning'!AN1967*$C213</f>
        <v>0</v>
      </c>
    </row>
    <row r="214" spans="1:16" ht="14.25" customHeight="1" outlineLevel="1" x14ac:dyDescent="0.25">
      <c r="A214" s="154" t="str">
        <f>'Demand Planning'!A1968</f>
        <v>POL09796</v>
      </c>
      <c r="B214" s="157" t="str">
        <f>'Demand Planning'!C1968</f>
        <v>SPORTSKA PREHRANA</v>
      </c>
      <c r="C214" s="155">
        <f>IFERROR(VLOOKUP(A214,'cijena po artiklu'!A:E,5,FALSE()),0)</f>
        <v>27.99</v>
      </c>
      <c r="D214" s="156">
        <f>'Demand Planning'!AB1977*$C214</f>
        <v>223.92</v>
      </c>
      <c r="E214" s="156">
        <f>'Demand Planning'!AC1977*$C214</f>
        <v>223.92</v>
      </c>
      <c r="F214" s="156">
        <f>'Demand Planning'!AD1977*$C214</f>
        <v>223.92</v>
      </c>
      <c r="G214" s="156">
        <f>'Demand Planning'!AE1977*$C214</f>
        <v>223.92</v>
      </c>
      <c r="H214" s="156">
        <f>'Demand Planning'!AF1977*$C214</f>
        <v>223.92</v>
      </c>
      <c r="I214" s="156">
        <f>'Demand Planning'!AG1977*$C214</f>
        <v>223.92</v>
      </c>
      <c r="J214" s="156">
        <f>'Demand Planning'!AH1977*$C214</f>
        <v>223.92</v>
      </c>
      <c r="K214" s="156">
        <f>'Demand Planning'!AI1977*$C214</f>
        <v>223.92</v>
      </c>
      <c r="L214" s="156">
        <f>'Demand Planning'!AJ1977*$C214</f>
        <v>223.92</v>
      </c>
      <c r="M214" s="156">
        <f>'Demand Planning'!AK1977*$C214</f>
        <v>223.92</v>
      </c>
      <c r="N214" s="156">
        <f>'Demand Planning'!AL1977*$C214</f>
        <v>223.92</v>
      </c>
      <c r="O214" s="156">
        <f>'Demand Planning'!AM1977*$C214</f>
        <v>223.92</v>
      </c>
      <c r="P214" s="156">
        <f>'Demand Planning'!AN1977*$C214</f>
        <v>223.92</v>
      </c>
    </row>
    <row r="215" spans="1:16" ht="14.25" customHeight="1" outlineLevel="1" x14ac:dyDescent="0.25">
      <c r="A215" s="154" t="str">
        <f>'Demand Planning'!A1978</f>
        <v>POL12879</v>
      </c>
      <c r="B215" s="157" t="str">
        <f>'Demand Planning'!C1978</f>
        <v>PROTEINI</v>
      </c>
      <c r="C215" s="155">
        <f>IFERROR(VLOOKUP(A215,'cijena po artiklu'!A:E,5,FALSE()),0)</f>
        <v>47.99</v>
      </c>
      <c r="D215" s="156">
        <f>'Demand Planning'!AB1987*$C215</f>
        <v>2303.52</v>
      </c>
      <c r="E215" s="156">
        <f>'Demand Planning'!AC1987*$C215</f>
        <v>2303.52</v>
      </c>
      <c r="F215" s="156">
        <f>'Demand Planning'!AD1987*$C215</f>
        <v>2351.5100000000002</v>
      </c>
      <c r="G215" s="156">
        <f>'Demand Planning'!AE1987*$C215</f>
        <v>2351.5100000000002</v>
      </c>
      <c r="H215" s="156">
        <f>'Demand Planning'!AF1987*$C215</f>
        <v>2351.5100000000002</v>
      </c>
      <c r="I215" s="156">
        <f>'Demand Planning'!AG1987*$C215</f>
        <v>4990.96</v>
      </c>
      <c r="J215" s="156">
        <f>'Demand Planning'!AH1987*$C215</f>
        <v>4990.96</v>
      </c>
      <c r="K215" s="156">
        <f>'Demand Planning'!AI1987*$C215</f>
        <v>4990.96</v>
      </c>
      <c r="L215" s="156">
        <f>'Demand Planning'!AJ1987*$C215</f>
        <v>5038.95</v>
      </c>
      <c r="M215" s="156">
        <f>'Demand Planning'!AK1987*$C215</f>
        <v>2399.5</v>
      </c>
      <c r="N215" s="156">
        <f>'Demand Planning'!AL1987*$C215</f>
        <v>2399.5</v>
      </c>
      <c r="O215" s="156">
        <f>'Demand Planning'!AM1987*$C215</f>
        <v>2447.4900000000002</v>
      </c>
      <c r="P215" s="156">
        <f>'Demand Planning'!AN1987*$C215</f>
        <v>2447.4900000000002</v>
      </c>
    </row>
    <row r="216" spans="1:16" ht="14.25" customHeight="1" outlineLevel="1" x14ac:dyDescent="0.25">
      <c r="A216" s="154" t="str">
        <f>'Demand Planning'!A1988</f>
        <v>SHM00030</v>
      </c>
      <c r="B216" s="157" t="str">
        <f>'Demand Planning'!C1988</f>
        <v>DRINKWARE I HOME</v>
      </c>
      <c r="C216" s="155">
        <f>IFERROR(VLOOKUP(A216,'cijena po artiklu'!A:E,5,FALSE()),0)</f>
        <v>12.79</v>
      </c>
      <c r="D216" s="156">
        <f>'Demand Planning'!AB1997*$C216</f>
        <v>217.42999999999998</v>
      </c>
      <c r="E216" s="156">
        <f>'Demand Planning'!AC1997*$C216</f>
        <v>217.42999999999998</v>
      </c>
      <c r="F216" s="156">
        <f>'Demand Planning'!AD1997*$C216</f>
        <v>217.42999999999998</v>
      </c>
      <c r="G216" s="156">
        <f>'Demand Planning'!AE1997*$C216</f>
        <v>217.42999999999998</v>
      </c>
      <c r="H216" s="156">
        <f>'Demand Planning'!AF1997*$C216</f>
        <v>217.42999999999998</v>
      </c>
      <c r="I216" s="156">
        <f>'Demand Planning'!AG1997*$C216</f>
        <v>217.42999999999998</v>
      </c>
      <c r="J216" s="156">
        <f>'Demand Planning'!AH1997*$C216</f>
        <v>217.42999999999998</v>
      </c>
      <c r="K216" s="156">
        <f>'Demand Planning'!AI1997*$C216</f>
        <v>217.42999999999998</v>
      </c>
      <c r="L216" s="156">
        <f>'Demand Planning'!AJ1997*$C216</f>
        <v>217.42999999999998</v>
      </c>
      <c r="M216" s="156">
        <f>'Demand Planning'!AK1997*$C216</f>
        <v>217.42999999999998</v>
      </c>
      <c r="N216" s="156">
        <f>'Demand Planning'!AL1997*$C216</f>
        <v>217.42999999999998</v>
      </c>
      <c r="O216" s="156">
        <f>'Demand Planning'!AM1997*$C216</f>
        <v>217.42999999999998</v>
      </c>
      <c r="P216" s="156">
        <f>'Demand Planning'!AN1997*$C216</f>
        <v>217.42999999999998</v>
      </c>
    </row>
    <row r="217" spans="1:16" ht="14.25" customHeight="1" outlineLevel="1" x14ac:dyDescent="0.25">
      <c r="A217" s="154" t="str">
        <f>'Demand Planning'!A1998</f>
        <v>ON00371</v>
      </c>
      <c r="B217" s="157" t="str">
        <f>'Demand Planning'!C1998</f>
        <v>SPORTSKA PREHRANA</v>
      </c>
      <c r="C217" s="155">
        <f>IFERROR(VLOOKUP(A217,'cijena po artiklu'!A:E,5,FALSE()),0)</f>
        <v>30.39</v>
      </c>
      <c r="D217" s="156">
        <f>'Demand Planning'!AB2007*$C217</f>
        <v>334.29</v>
      </c>
      <c r="E217" s="156">
        <f>'Demand Planning'!AC2007*$C217</f>
        <v>334.29</v>
      </c>
      <c r="F217" s="156">
        <f>'Demand Planning'!AD2007*$C217</f>
        <v>334.29</v>
      </c>
      <c r="G217" s="156">
        <f>'Demand Planning'!AE2007*$C217</f>
        <v>334.29</v>
      </c>
      <c r="H217" s="156">
        <f>'Demand Planning'!AF2007*$C217</f>
        <v>334.29</v>
      </c>
      <c r="I217" s="156">
        <f>'Demand Planning'!AG2007*$C217</f>
        <v>334.29</v>
      </c>
      <c r="J217" s="156">
        <f>'Demand Planning'!AH2007*$C217</f>
        <v>334.29</v>
      </c>
      <c r="K217" s="156">
        <f>'Demand Planning'!AI2007*$C217</f>
        <v>334.29</v>
      </c>
      <c r="L217" s="156">
        <f>'Demand Planning'!AJ2007*$C217</f>
        <v>334.29</v>
      </c>
      <c r="M217" s="156">
        <f>'Demand Planning'!AK2007*$C217</f>
        <v>334.29</v>
      </c>
      <c r="N217" s="156">
        <f>'Demand Planning'!AL2007*$C217</f>
        <v>334.29</v>
      </c>
      <c r="O217" s="156">
        <f>'Demand Planning'!AM2007*$C217</f>
        <v>334.29</v>
      </c>
      <c r="P217" s="156">
        <f>'Demand Planning'!AN2007*$C217</f>
        <v>334.29</v>
      </c>
    </row>
    <row r="218" spans="1:16" ht="14.25" customHeight="1" outlineLevel="1" x14ac:dyDescent="0.25">
      <c r="A218" s="154" t="str">
        <f>'Demand Planning'!A2008</f>
        <v>GRN00001</v>
      </c>
      <c r="B218" s="157" t="str">
        <f>'Demand Planning'!C2008</f>
        <v>RTD &amp; SNACKS</v>
      </c>
      <c r="C218" s="155">
        <f>IFERROR(VLOOKUP(A218,'cijena po artiklu'!A:E,5,FALSE()),0)</f>
        <v>2.8</v>
      </c>
      <c r="D218" s="156">
        <f>'Demand Planning'!AB2017*$C218</f>
        <v>551.59999999999991</v>
      </c>
      <c r="E218" s="156">
        <f>'Demand Planning'!AC2017*$C218</f>
        <v>557.19999999999993</v>
      </c>
      <c r="F218" s="156">
        <f>'Demand Planning'!AD2017*$C218</f>
        <v>562.79999999999995</v>
      </c>
      <c r="G218" s="156">
        <f>'Demand Planning'!AE2017*$C218</f>
        <v>565.59999999999991</v>
      </c>
      <c r="H218" s="156">
        <f>'Demand Planning'!AF2017*$C218</f>
        <v>571.19999999999993</v>
      </c>
      <c r="I218" s="156">
        <f>'Demand Planning'!AG2017*$C218</f>
        <v>574</v>
      </c>
      <c r="J218" s="156">
        <f>'Demand Planning'!AH2017*$C218</f>
        <v>576.79999999999995</v>
      </c>
      <c r="K218" s="156">
        <f>'Demand Planning'!AI2017*$C218</f>
        <v>579.59999999999991</v>
      </c>
      <c r="L218" s="156">
        <f>'Demand Planning'!AJ2017*$C218</f>
        <v>579.59999999999991</v>
      </c>
      <c r="M218" s="156">
        <f>'Demand Planning'!AK2017*$C218</f>
        <v>582.4</v>
      </c>
      <c r="N218" s="156">
        <f>'Demand Planning'!AL2017*$C218</f>
        <v>582.4</v>
      </c>
      <c r="O218" s="156">
        <f>'Demand Planning'!AM2017*$C218</f>
        <v>585.19999999999993</v>
      </c>
      <c r="P218" s="156">
        <f>'Demand Planning'!AN2017*$C218</f>
        <v>585.19999999999993</v>
      </c>
    </row>
    <row r="219" spans="1:16" ht="14.25" customHeight="1" outlineLevel="1" x14ac:dyDescent="0.25">
      <c r="A219" s="154" t="str">
        <f>'Demand Planning'!A2018</f>
        <v>ATC06518</v>
      </c>
      <c r="B219" s="157" t="str">
        <f>'Demand Planning'!C2018</f>
        <v>FITNESS OPREMA</v>
      </c>
      <c r="C219" s="155">
        <f>IFERROR(VLOOKUP(A219,'cijena po artiklu'!A:E,5,FALSE()),0)</f>
        <v>33.590000000000003</v>
      </c>
      <c r="D219" s="156">
        <f>'Demand Planning'!AB2027*$C219</f>
        <v>369.49</v>
      </c>
      <c r="E219" s="156">
        <f>'Demand Planning'!AC2027*$C219</f>
        <v>369.49</v>
      </c>
      <c r="F219" s="156">
        <f>'Demand Planning'!AD2027*$C219</f>
        <v>369.49</v>
      </c>
      <c r="G219" s="156">
        <f>'Demand Planning'!AE2027*$C219</f>
        <v>369.49</v>
      </c>
      <c r="H219" s="156">
        <f>'Demand Planning'!AF2027*$C219</f>
        <v>369.49</v>
      </c>
      <c r="I219" s="156">
        <f>'Demand Planning'!AG2027*$C219</f>
        <v>369.49</v>
      </c>
      <c r="J219" s="156">
        <f>'Demand Planning'!AH2027*$C219</f>
        <v>369.49</v>
      </c>
      <c r="K219" s="156">
        <f>'Demand Planning'!AI2027*$C219</f>
        <v>369.49</v>
      </c>
      <c r="L219" s="156">
        <f>'Demand Planning'!AJ2027*$C219</f>
        <v>369.49</v>
      </c>
      <c r="M219" s="156">
        <f>'Demand Planning'!AK2027*$C219</f>
        <v>369.49</v>
      </c>
      <c r="N219" s="156">
        <f>'Demand Planning'!AL2027*$C219</f>
        <v>369.49</v>
      </c>
      <c r="O219" s="156">
        <f>'Demand Planning'!AM2027*$C219</f>
        <v>369.49</v>
      </c>
      <c r="P219" s="156">
        <f>'Demand Planning'!AN2027*$C219</f>
        <v>369.49</v>
      </c>
    </row>
    <row r="220" spans="1:16" ht="14.25" customHeight="1" outlineLevel="1" x14ac:dyDescent="0.25">
      <c r="A220" s="154" t="str">
        <f>'Demand Planning'!A2028</f>
        <v>ZOE12400</v>
      </c>
      <c r="B220" s="157" t="str">
        <f>'Demand Planning'!C2028</f>
        <v>SPORTSKA PREHRANA</v>
      </c>
      <c r="C220" s="155">
        <f>IFERROR(VLOOKUP(A220,'cijena po artiklu'!A:E,5,FALSE()),0)</f>
        <v>31.99</v>
      </c>
      <c r="D220" s="156">
        <f>'Demand Planning'!AB2037*$C220</f>
        <v>319.89999999999998</v>
      </c>
      <c r="E220" s="156">
        <f>'Demand Planning'!AC2037*$C220</f>
        <v>319.89999999999998</v>
      </c>
      <c r="F220" s="156">
        <f>'Demand Planning'!AD2037*$C220</f>
        <v>319.89999999999998</v>
      </c>
      <c r="G220" s="156">
        <f>'Demand Planning'!AE2037*$C220</f>
        <v>319.89999999999998</v>
      </c>
      <c r="H220" s="156">
        <f>'Demand Planning'!AF2037*$C220</f>
        <v>319.89999999999998</v>
      </c>
      <c r="I220" s="156">
        <f>'Demand Planning'!AG2037*$C220</f>
        <v>319.89999999999998</v>
      </c>
      <c r="J220" s="156">
        <f>'Demand Planning'!AH2037*$C220</f>
        <v>319.89999999999998</v>
      </c>
      <c r="K220" s="156">
        <f>'Demand Planning'!AI2037*$C220</f>
        <v>351.89</v>
      </c>
      <c r="L220" s="156">
        <f>'Demand Planning'!AJ2037*$C220</f>
        <v>351.89</v>
      </c>
      <c r="M220" s="156">
        <f>'Demand Planning'!AK2037*$C220</f>
        <v>351.89</v>
      </c>
      <c r="N220" s="156">
        <f>'Demand Planning'!AL2037*$C220</f>
        <v>351.89</v>
      </c>
      <c r="O220" s="156">
        <f>'Demand Planning'!AM2037*$C220</f>
        <v>351.89</v>
      </c>
      <c r="P220" s="156">
        <f>'Demand Planning'!AN2037*$C220</f>
        <v>351.89</v>
      </c>
    </row>
    <row r="221" spans="1:16" ht="14.25" customHeight="1" outlineLevel="1" x14ac:dyDescent="0.25">
      <c r="A221" s="154" t="str">
        <f>'Demand Planning'!A2038</f>
        <v>ATC06520</v>
      </c>
      <c r="B221" s="157" t="str">
        <f>'Demand Planning'!C2038</f>
        <v>FITNESS OPREMA</v>
      </c>
      <c r="C221" s="155">
        <f>IFERROR(VLOOKUP(A221,'cijena po artiklu'!A:E,5,FALSE()),0)</f>
        <v>55.99</v>
      </c>
      <c r="D221" s="156">
        <f>'Demand Planning'!AB2047*$C221</f>
        <v>279.95</v>
      </c>
      <c r="E221" s="156">
        <f>'Demand Planning'!AC2047*$C221</f>
        <v>279.95</v>
      </c>
      <c r="F221" s="156">
        <f>'Demand Planning'!AD2047*$C221</f>
        <v>279.95</v>
      </c>
      <c r="G221" s="156">
        <f>'Demand Planning'!AE2047*$C221</f>
        <v>279.95</v>
      </c>
      <c r="H221" s="156">
        <f>'Demand Planning'!AF2047*$C221</f>
        <v>279.95</v>
      </c>
      <c r="I221" s="156">
        <f>'Demand Planning'!AG2047*$C221</f>
        <v>279.95</v>
      </c>
      <c r="J221" s="156">
        <f>'Demand Planning'!AH2047*$C221</f>
        <v>279.95</v>
      </c>
      <c r="K221" s="156">
        <f>'Demand Planning'!AI2047*$C221</f>
        <v>279.95</v>
      </c>
      <c r="L221" s="156">
        <f>'Demand Planning'!AJ2047*$C221</f>
        <v>279.95</v>
      </c>
      <c r="M221" s="156">
        <f>'Demand Planning'!AK2047*$C221</f>
        <v>279.95</v>
      </c>
      <c r="N221" s="156">
        <f>'Demand Planning'!AL2047*$C221</f>
        <v>279.95</v>
      </c>
      <c r="O221" s="156">
        <f>'Demand Planning'!AM2047*$C221</f>
        <v>279.95</v>
      </c>
      <c r="P221" s="156">
        <f>'Demand Planning'!AN2047*$C221</f>
        <v>279.95</v>
      </c>
    </row>
    <row r="222" spans="1:16" ht="14.25" customHeight="1" outlineLevel="1" x14ac:dyDescent="0.25">
      <c r="A222" s="154" t="str">
        <f>'Demand Planning'!A2048</f>
        <v>POL09710</v>
      </c>
      <c r="B222" s="157" t="str">
        <f>'Demand Planning'!C2048</f>
        <v>BIO I SUPERFOODS</v>
      </c>
      <c r="C222" s="155">
        <f>IFERROR(VLOOKUP(A222,'cijena po artiklu'!A:E,5,FALSE()),0)</f>
        <v>4.79</v>
      </c>
      <c r="D222" s="156">
        <f>'Demand Planning'!AB2057*$C222</f>
        <v>795.14</v>
      </c>
      <c r="E222" s="156">
        <f>'Demand Planning'!AC2057*$C222</f>
        <v>737.66</v>
      </c>
      <c r="F222" s="156">
        <f>'Demand Planning'!AD2057*$C222</f>
        <v>689.76</v>
      </c>
      <c r="G222" s="156">
        <f>'Demand Planning'!AE2057*$C222</f>
        <v>713.71</v>
      </c>
      <c r="H222" s="156">
        <f>'Demand Planning'!AF2057*$C222</f>
        <v>723.29</v>
      </c>
      <c r="I222" s="156">
        <f>'Demand Planning'!AG2057*$C222</f>
        <v>723.29</v>
      </c>
      <c r="J222" s="156">
        <f>'Demand Planning'!AH2057*$C222</f>
        <v>723.29</v>
      </c>
      <c r="K222" s="156">
        <f>'Demand Planning'!AI2057*$C222</f>
        <v>708.92</v>
      </c>
      <c r="L222" s="156">
        <f>'Demand Planning'!AJ2057*$C222</f>
        <v>708.92</v>
      </c>
      <c r="M222" s="156">
        <f>'Demand Planning'!AK2057*$C222</f>
        <v>699.34</v>
      </c>
      <c r="N222" s="156">
        <f>'Demand Planning'!AL2057*$C222</f>
        <v>790.35</v>
      </c>
      <c r="O222" s="156">
        <f>'Demand Planning'!AM2057*$C222</f>
        <v>560.42999999999995</v>
      </c>
      <c r="P222" s="156">
        <f>'Demand Planning'!AN2057*$C222</f>
        <v>598.75</v>
      </c>
    </row>
    <row r="223" spans="1:16" ht="14.25" customHeight="1" outlineLevel="1" x14ac:dyDescent="0.25">
      <c r="A223" s="154" t="str">
        <f>'Demand Planning'!A2058</f>
        <v>POL12881</v>
      </c>
      <c r="B223" s="157" t="str">
        <f>'Demand Planning'!C2058</f>
        <v>PROTEINI</v>
      </c>
      <c r="C223" s="155">
        <f>IFERROR(VLOOKUP(A223,'cijena po artiklu'!A:E,5,FALSE()),0)</f>
        <v>47.99</v>
      </c>
      <c r="D223" s="156">
        <f>'Demand Planning'!AB2067*$C223</f>
        <v>1199.75</v>
      </c>
      <c r="E223" s="156">
        <f>'Demand Planning'!AC2067*$C223</f>
        <v>1199.75</v>
      </c>
      <c r="F223" s="156">
        <f>'Demand Planning'!AD2067*$C223</f>
        <v>1199.75</v>
      </c>
      <c r="G223" s="156">
        <f>'Demand Planning'!AE2067*$C223</f>
        <v>1199.75</v>
      </c>
      <c r="H223" s="156">
        <f>'Demand Planning'!AF2067*$C223</f>
        <v>1199.75</v>
      </c>
      <c r="I223" s="156">
        <f>'Demand Planning'!AG2067*$C223</f>
        <v>1199.75</v>
      </c>
      <c r="J223" s="156">
        <f>'Demand Planning'!AH2067*$C223</f>
        <v>1199.75</v>
      </c>
      <c r="K223" s="156">
        <f>'Demand Planning'!AI2067*$C223</f>
        <v>1199.75</v>
      </c>
      <c r="L223" s="156">
        <f>'Demand Planning'!AJ2067*$C223</f>
        <v>1199.75</v>
      </c>
      <c r="M223" s="156">
        <f>'Demand Planning'!AK2067*$C223</f>
        <v>1199.75</v>
      </c>
      <c r="N223" s="156">
        <f>'Demand Planning'!AL2067*$C223</f>
        <v>1199.75</v>
      </c>
      <c r="O223" s="156">
        <f>'Demand Planning'!AM2067*$C223</f>
        <v>1199.75</v>
      </c>
      <c r="P223" s="156">
        <f>'Demand Planning'!AN2067*$C223</f>
        <v>1199.75</v>
      </c>
    </row>
    <row r="224" spans="1:16" ht="14.25" customHeight="1" outlineLevel="1" x14ac:dyDescent="0.25">
      <c r="A224" s="154" t="str">
        <f>'Demand Planning'!A2068</f>
        <v>POL09862</v>
      </c>
      <c r="B224" s="157" t="str">
        <f>'Demand Planning'!C2068</f>
        <v>BIO I SUPERFOODS</v>
      </c>
      <c r="C224" s="155">
        <f>IFERROR(VLOOKUP(A224,'cijena po artiklu'!A:E,5,FALSE()),0)</f>
        <v>12.79</v>
      </c>
      <c r="D224" s="156">
        <f>'Demand Planning'!AB2077*$C224</f>
        <v>370.90999999999997</v>
      </c>
      <c r="E224" s="156">
        <f>'Demand Planning'!AC2077*$C224</f>
        <v>370.90999999999997</v>
      </c>
      <c r="F224" s="156">
        <f>'Demand Planning'!AD2077*$C224</f>
        <v>370.90999999999997</v>
      </c>
      <c r="G224" s="156">
        <f>'Demand Planning'!AE2077*$C224</f>
        <v>370.90999999999997</v>
      </c>
      <c r="H224" s="156">
        <f>'Demand Planning'!AF2077*$C224</f>
        <v>370.90999999999997</v>
      </c>
      <c r="I224" s="156">
        <f>'Demand Planning'!AG2077*$C224</f>
        <v>370.90999999999997</v>
      </c>
      <c r="J224" s="156">
        <f>'Demand Planning'!AH2077*$C224</f>
        <v>370.90999999999997</v>
      </c>
      <c r="K224" s="156">
        <f>'Demand Planning'!AI2077*$C224</f>
        <v>370.90999999999997</v>
      </c>
      <c r="L224" s="156">
        <f>'Demand Planning'!AJ2077*$C224</f>
        <v>370.90999999999997</v>
      </c>
      <c r="M224" s="156">
        <f>'Demand Planning'!AK2077*$C224</f>
        <v>370.90999999999997</v>
      </c>
      <c r="N224" s="156">
        <f>'Demand Planning'!AL2077*$C224</f>
        <v>370.90999999999997</v>
      </c>
      <c r="O224" s="156">
        <f>'Demand Planning'!AM2077*$C224</f>
        <v>370.90999999999997</v>
      </c>
      <c r="P224" s="156">
        <f>'Demand Planning'!AN2077*$C224</f>
        <v>370.90999999999997</v>
      </c>
    </row>
    <row r="225" spans="1:16" ht="14.25" customHeight="1" outlineLevel="1" x14ac:dyDescent="0.25">
      <c r="A225" s="154" t="str">
        <f>'Demand Planning'!A2078</f>
        <v>POL12690</v>
      </c>
      <c r="B225" s="157" t="str">
        <f>'Demand Planning'!C2078</f>
        <v>PROTEINI</v>
      </c>
      <c r="C225" s="155">
        <f>IFERROR(VLOOKUP(A225,'cijena po artiklu'!A:E,5,FALSE()),0)</f>
        <v>27.19</v>
      </c>
      <c r="D225" s="156">
        <f>'Demand Planning'!AB2087*$C225</f>
        <v>1033.22</v>
      </c>
      <c r="E225" s="156">
        <f>'Demand Planning'!AC2087*$C225</f>
        <v>1033.22</v>
      </c>
      <c r="F225" s="156">
        <f>'Demand Planning'!AD2087*$C225</f>
        <v>1033.22</v>
      </c>
      <c r="G225" s="156">
        <f>'Demand Planning'!AE2087*$C225</f>
        <v>1033.22</v>
      </c>
      <c r="H225" s="156">
        <f>'Demand Planning'!AF2087*$C225</f>
        <v>1033.22</v>
      </c>
      <c r="I225" s="156">
        <f>'Demand Planning'!AG2087*$C225</f>
        <v>1033.22</v>
      </c>
      <c r="J225" s="156">
        <f>'Demand Planning'!AH2087*$C225</f>
        <v>1033.22</v>
      </c>
      <c r="K225" s="156">
        <f>'Demand Planning'!AI2087*$C225</f>
        <v>1033.22</v>
      </c>
      <c r="L225" s="156">
        <f>'Demand Planning'!AJ2087*$C225</f>
        <v>1033.22</v>
      </c>
      <c r="M225" s="156">
        <f>'Demand Planning'!AK2087*$C225</f>
        <v>1033.22</v>
      </c>
      <c r="N225" s="156">
        <f>'Demand Planning'!AL2087*$C225</f>
        <v>1033.22</v>
      </c>
      <c r="O225" s="156">
        <f>'Demand Planning'!AM2087*$C225</f>
        <v>1033.22</v>
      </c>
      <c r="P225" s="156">
        <f>'Demand Planning'!AN2087*$C225</f>
        <v>1033.22</v>
      </c>
    </row>
    <row r="226" spans="1:16" ht="14.25" customHeight="1" outlineLevel="1" x14ac:dyDescent="0.25">
      <c r="A226" s="154" t="str">
        <f>'Demand Planning'!A2088</f>
        <v>ZOE12407</v>
      </c>
      <c r="B226" s="157" t="str">
        <f>'Demand Planning'!C2088</f>
        <v>SPORTSKA PREHRANA</v>
      </c>
      <c r="C226" s="155">
        <f>IFERROR(VLOOKUP(A226,'cijena po artiklu'!A:E,5,FALSE()),0)</f>
        <v>23.99</v>
      </c>
      <c r="D226" s="156">
        <f>'Demand Planning'!AB2097*$C226</f>
        <v>287.88</v>
      </c>
      <c r="E226" s="156">
        <f>'Demand Planning'!AC2097*$C226</f>
        <v>287.88</v>
      </c>
      <c r="F226" s="156">
        <f>'Demand Planning'!AD2097*$C226</f>
        <v>287.88</v>
      </c>
      <c r="G226" s="156">
        <f>'Demand Planning'!AE2097*$C226</f>
        <v>287.88</v>
      </c>
      <c r="H226" s="156">
        <f>'Demand Planning'!AF2097*$C226</f>
        <v>287.88</v>
      </c>
      <c r="I226" s="156">
        <f>'Demand Planning'!AG2097*$C226</f>
        <v>287.88</v>
      </c>
      <c r="J226" s="156">
        <f>'Demand Planning'!AH2097*$C226</f>
        <v>287.88</v>
      </c>
      <c r="K226" s="156">
        <f>'Demand Planning'!AI2097*$C226</f>
        <v>287.88</v>
      </c>
      <c r="L226" s="156">
        <f>'Demand Planning'!AJ2097*$C226</f>
        <v>287.88</v>
      </c>
      <c r="M226" s="156">
        <f>'Demand Planning'!AK2097*$C226</f>
        <v>287.88</v>
      </c>
      <c r="N226" s="156">
        <f>'Demand Planning'!AL2097*$C226</f>
        <v>287.88</v>
      </c>
      <c r="O226" s="156">
        <f>'Demand Planning'!AM2097*$C226</f>
        <v>287.88</v>
      </c>
      <c r="P226" s="156">
        <f>'Demand Planning'!AN2097*$C226</f>
        <v>287.88</v>
      </c>
    </row>
    <row r="227" spans="1:16" ht="14.25" customHeight="1" outlineLevel="1" x14ac:dyDescent="0.25">
      <c r="A227" s="154" t="str">
        <f>'Demand Planning'!A2098</f>
        <v>POL04372</v>
      </c>
      <c r="B227" s="157" t="str">
        <f>'Demand Planning'!C2098</f>
        <v>BIO I SUPERFOODS</v>
      </c>
      <c r="C227" s="155">
        <f>IFERROR(VLOOKUP(A227,'cijena po artiklu'!A:E,5,FALSE()),0)</f>
        <v>4.79</v>
      </c>
      <c r="D227" s="156">
        <f>'Demand Planning'!AB2107*$C227</f>
        <v>277.82</v>
      </c>
      <c r="E227" s="156">
        <f>'Demand Planning'!AC2107*$C227</f>
        <v>277.82</v>
      </c>
      <c r="F227" s="156">
        <f>'Demand Planning'!AD2107*$C227</f>
        <v>277.82</v>
      </c>
      <c r="G227" s="156">
        <f>'Demand Planning'!AE2107*$C227</f>
        <v>277.82</v>
      </c>
      <c r="H227" s="156">
        <f>'Demand Planning'!AF2107*$C227</f>
        <v>277.82</v>
      </c>
      <c r="I227" s="156">
        <f>'Demand Planning'!AG2107*$C227</f>
        <v>277.82</v>
      </c>
      <c r="J227" s="156">
        <f>'Demand Planning'!AH2107*$C227</f>
        <v>277.82</v>
      </c>
      <c r="K227" s="156">
        <f>'Demand Planning'!AI2107*$C227</f>
        <v>277.82</v>
      </c>
      <c r="L227" s="156">
        <f>'Demand Planning'!AJ2107*$C227</f>
        <v>277.82</v>
      </c>
      <c r="M227" s="156">
        <f>'Demand Planning'!AK2107*$C227</f>
        <v>277.82</v>
      </c>
      <c r="N227" s="156">
        <f>'Demand Planning'!AL2107*$C227</f>
        <v>277.82</v>
      </c>
      <c r="O227" s="156">
        <f>'Demand Planning'!AM2107*$C227</f>
        <v>277.82</v>
      </c>
      <c r="P227" s="156">
        <f>'Demand Planning'!AN2107*$C227</f>
        <v>277.82</v>
      </c>
    </row>
    <row r="228" spans="1:16" ht="14.25" customHeight="1" outlineLevel="1" x14ac:dyDescent="0.25">
      <c r="A228" s="154" t="str">
        <f>'Demand Planning'!A2108</f>
        <v>SCM04430</v>
      </c>
      <c r="B228" s="157" t="str">
        <f>'Demand Planning'!C2108</f>
        <v>PROTEINI</v>
      </c>
      <c r="C228" s="155">
        <f>IFERROR(VLOOKUP(A228,'cijena po artiklu'!A:E,5,FALSE()),0)</f>
        <v>63.99</v>
      </c>
      <c r="D228" s="156">
        <f>'Demand Planning'!AB2117*$C228</f>
        <v>319.95</v>
      </c>
      <c r="E228" s="156">
        <f>'Demand Planning'!AC2117*$C228</f>
        <v>383.94</v>
      </c>
      <c r="F228" s="156">
        <f>'Demand Planning'!AD2117*$C228</f>
        <v>383.94</v>
      </c>
      <c r="G228" s="156">
        <f>'Demand Planning'!AE2117*$C228</f>
        <v>383.94</v>
      </c>
      <c r="H228" s="156">
        <f>'Demand Planning'!AF2117*$C228</f>
        <v>383.94</v>
      </c>
      <c r="I228" s="156">
        <f>'Demand Planning'!AG2117*$C228</f>
        <v>447.93</v>
      </c>
      <c r="J228" s="156">
        <f>'Demand Planning'!AH2117*$C228</f>
        <v>447.93</v>
      </c>
      <c r="K228" s="156">
        <f>'Demand Planning'!AI2117*$C228</f>
        <v>511.92</v>
      </c>
      <c r="L228" s="156">
        <f>'Demand Planning'!AJ2117*$C228</f>
        <v>511.92</v>
      </c>
      <c r="M228" s="156">
        <f>'Demand Planning'!AK2117*$C228</f>
        <v>447.93</v>
      </c>
      <c r="N228" s="156">
        <f>'Demand Planning'!AL2117*$C228</f>
        <v>511.92</v>
      </c>
      <c r="O228" s="156">
        <f>'Demand Planning'!AM2117*$C228</f>
        <v>511.92</v>
      </c>
      <c r="P228" s="156">
        <f>'Demand Planning'!AN2117*$C228</f>
        <v>511.92</v>
      </c>
    </row>
    <row r="229" spans="1:16" ht="14.25" customHeight="1" outlineLevel="1" x14ac:dyDescent="0.25">
      <c r="A229" s="154" t="str">
        <f>'Demand Planning'!A2118</f>
        <v>POL09780</v>
      </c>
      <c r="B229" s="157" t="str">
        <f>'Demand Planning'!C2118</f>
        <v>PROTEINI</v>
      </c>
      <c r="C229" s="155">
        <f>IFERROR(VLOOKUP(A229,'cijena po artiklu'!A:E,5,FALSE()),0)</f>
        <v>31.99</v>
      </c>
      <c r="D229" s="156">
        <f>'Demand Planning'!AB2127*$C229</f>
        <v>639.79999999999995</v>
      </c>
      <c r="E229" s="156">
        <f>'Demand Planning'!AC2127*$C229</f>
        <v>671.79</v>
      </c>
      <c r="F229" s="156">
        <f>'Demand Planning'!AD2127*$C229</f>
        <v>671.79</v>
      </c>
      <c r="G229" s="156">
        <f>'Demand Planning'!AE2127*$C229</f>
        <v>703.78</v>
      </c>
      <c r="H229" s="156">
        <f>'Demand Planning'!AF2127*$C229</f>
        <v>703.78</v>
      </c>
      <c r="I229" s="156">
        <f>'Demand Planning'!AG2127*$C229</f>
        <v>703.78</v>
      </c>
      <c r="J229" s="156">
        <f>'Demand Planning'!AH2127*$C229</f>
        <v>735.77</v>
      </c>
      <c r="K229" s="156">
        <f>'Demand Planning'!AI2127*$C229</f>
        <v>735.77</v>
      </c>
      <c r="L229" s="156">
        <f>'Demand Planning'!AJ2127*$C229</f>
        <v>735.77</v>
      </c>
      <c r="M229" s="156">
        <f>'Demand Planning'!AK2127*$C229</f>
        <v>735.77</v>
      </c>
      <c r="N229" s="156">
        <f>'Demand Planning'!AL2127*$C229</f>
        <v>735.77</v>
      </c>
      <c r="O229" s="156">
        <f>'Demand Planning'!AM2127*$C229</f>
        <v>735.77</v>
      </c>
      <c r="P229" s="156">
        <f>'Demand Planning'!AN2127*$C229</f>
        <v>767.76</v>
      </c>
    </row>
    <row r="230" spans="1:16" ht="14.25" customHeight="1" outlineLevel="1" x14ac:dyDescent="0.25">
      <c r="A230" s="154" t="str">
        <f>'Demand Planning'!A2128</f>
        <v>ON00246</v>
      </c>
      <c r="B230" s="157" t="str">
        <f>'Demand Planning'!C2128</f>
        <v>PROTEINI</v>
      </c>
      <c r="C230" s="155">
        <f>IFERROR(VLOOKUP(A230,'cijena po artiklu'!A:E,5,FALSE()),0)</f>
        <v>143.99</v>
      </c>
      <c r="D230" s="156">
        <f>'Demand Planning'!AB2137*$C230</f>
        <v>1007.9300000000001</v>
      </c>
      <c r="E230" s="156">
        <f>'Demand Planning'!AC2137*$C230</f>
        <v>1007.9300000000001</v>
      </c>
      <c r="F230" s="156">
        <f>'Demand Planning'!AD2137*$C230</f>
        <v>1007.9300000000001</v>
      </c>
      <c r="G230" s="156">
        <f>'Demand Planning'!AE2137*$C230</f>
        <v>1007.9300000000001</v>
      </c>
      <c r="H230" s="156">
        <f>'Demand Planning'!AF2137*$C230</f>
        <v>1007.9300000000001</v>
      </c>
      <c r="I230" s="156">
        <f>'Demand Planning'!AG2137*$C230</f>
        <v>1007.9300000000001</v>
      </c>
      <c r="J230" s="156">
        <f>'Demand Planning'!AH2137*$C230</f>
        <v>1007.9300000000001</v>
      </c>
      <c r="K230" s="156">
        <f>'Demand Planning'!AI2137*$C230</f>
        <v>1007.9300000000001</v>
      </c>
      <c r="L230" s="156">
        <f>'Demand Planning'!AJ2137*$C230</f>
        <v>1007.9300000000001</v>
      </c>
      <c r="M230" s="156">
        <f>'Demand Planning'!AK2137*$C230</f>
        <v>1007.9300000000001</v>
      </c>
      <c r="N230" s="156">
        <f>'Demand Planning'!AL2137*$C230</f>
        <v>1007.9300000000001</v>
      </c>
      <c r="O230" s="156">
        <f>'Demand Planning'!AM2137*$C230</f>
        <v>1007.9300000000001</v>
      </c>
      <c r="P230" s="156">
        <f>'Demand Planning'!AN2137*$C230</f>
        <v>1007.9300000000001</v>
      </c>
    </row>
    <row r="231" spans="1:16" ht="14.25" customHeight="1" outlineLevel="1" x14ac:dyDescent="0.25">
      <c r="A231" s="154" t="str">
        <f>'Demand Planning'!A2138</f>
        <v>POL12766</v>
      </c>
      <c r="B231" s="157" t="str">
        <f>'Demand Planning'!C2138</f>
        <v>RTD &amp; SNACKS</v>
      </c>
      <c r="C231" s="155">
        <f>IFERROR(VLOOKUP(A231,'cijena po artiklu'!A:E,5,FALSE()),0)</f>
        <v>2.39</v>
      </c>
      <c r="D231" s="156">
        <f>'Demand Planning'!AB2147*$C231</f>
        <v>547.31000000000006</v>
      </c>
      <c r="E231" s="156">
        <f>'Demand Planning'!AC2147*$C231</f>
        <v>547.31000000000006</v>
      </c>
      <c r="F231" s="156">
        <f>'Demand Planning'!AD2147*$C231</f>
        <v>547.31000000000006</v>
      </c>
      <c r="G231" s="156">
        <f>'Demand Planning'!AE2147*$C231</f>
        <v>547.31000000000006</v>
      </c>
      <c r="H231" s="156">
        <f>'Demand Planning'!AF2147*$C231</f>
        <v>547.31000000000006</v>
      </c>
      <c r="I231" s="156">
        <f>'Demand Planning'!AG2147*$C231</f>
        <v>547.31000000000006</v>
      </c>
      <c r="J231" s="156">
        <f>'Demand Planning'!AH2147*$C231</f>
        <v>547.31000000000006</v>
      </c>
      <c r="K231" s="156">
        <f>'Demand Planning'!AI2147*$C231</f>
        <v>547.31000000000006</v>
      </c>
      <c r="L231" s="156">
        <f>'Demand Planning'!AJ2147*$C231</f>
        <v>547.31000000000006</v>
      </c>
      <c r="M231" s="156">
        <f>'Demand Planning'!AK2147*$C231</f>
        <v>547.31000000000006</v>
      </c>
      <c r="N231" s="156">
        <f>'Demand Planning'!AL2147*$C231</f>
        <v>547.31000000000006</v>
      </c>
      <c r="O231" s="156">
        <f>'Demand Planning'!AM2147*$C231</f>
        <v>547.31000000000006</v>
      </c>
      <c r="P231" s="156">
        <f>'Demand Planning'!AN2147*$C231</f>
        <v>547.31000000000006</v>
      </c>
    </row>
    <row r="232" spans="1:16" ht="14.25" customHeight="1" outlineLevel="1" x14ac:dyDescent="0.25">
      <c r="A232" s="154" t="str">
        <f>'Demand Planning'!A2148</f>
        <v>NUT00888</v>
      </c>
      <c r="B232" s="157" t="str">
        <f>'Demand Planning'!C2148</f>
        <v>SPORTSKA PREHRANA</v>
      </c>
      <c r="C232" s="155">
        <f>IFERROR(VLOOKUP(A232,'cijena po artiklu'!A:E,5,FALSE()),0)</f>
        <v>43.99</v>
      </c>
      <c r="D232" s="156">
        <f>'Demand Planning'!AB2157*$C232</f>
        <v>439.90000000000003</v>
      </c>
      <c r="E232" s="156">
        <f>'Demand Planning'!AC2157*$C232</f>
        <v>439.90000000000003</v>
      </c>
      <c r="F232" s="156">
        <f>'Demand Planning'!AD2157*$C232</f>
        <v>439.90000000000003</v>
      </c>
      <c r="G232" s="156">
        <f>'Demand Planning'!AE2157*$C232</f>
        <v>439.90000000000003</v>
      </c>
      <c r="H232" s="156">
        <f>'Demand Planning'!AF2157*$C232</f>
        <v>439.90000000000003</v>
      </c>
      <c r="I232" s="156">
        <f>'Demand Planning'!AG2157*$C232</f>
        <v>439.90000000000003</v>
      </c>
      <c r="J232" s="156">
        <f>'Demand Planning'!AH2157*$C232</f>
        <v>439.90000000000003</v>
      </c>
      <c r="K232" s="156">
        <f>'Demand Planning'!AI2157*$C232</f>
        <v>439.90000000000003</v>
      </c>
      <c r="L232" s="156">
        <f>'Demand Planning'!AJ2157*$C232</f>
        <v>439.90000000000003</v>
      </c>
      <c r="M232" s="156">
        <f>'Demand Planning'!AK2157*$C232</f>
        <v>439.90000000000003</v>
      </c>
      <c r="N232" s="156">
        <f>'Demand Planning'!AL2157*$C232</f>
        <v>439.90000000000003</v>
      </c>
      <c r="O232" s="156">
        <f>'Demand Planning'!AM2157*$C232</f>
        <v>439.90000000000003</v>
      </c>
      <c r="P232" s="156">
        <f>'Demand Planning'!AN2157*$C232</f>
        <v>439.90000000000003</v>
      </c>
    </row>
    <row r="233" spans="1:16" ht="14.25" customHeight="1" outlineLevel="1" x14ac:dyDescent="0.25">
      <c r="A233" s="154" t="str">
        <f>'Demand Planning'!A2158</f>
        <v>GAR04824</v>
      </c>
      <c r="B233" s="157" t="str">
        <f>'Demand Planning'!C2158</f>
        <v>GADGETI</v>
      </c>
      <c r="C233" s="155">
        <f>IFERROR(VLOOKUP(A233,'cijena po artiklu'!A:E,5,FALSE()),0)</f>
        <v>623.99</v>
      </c>
      <c r="D233" s="156">
        <f>'Demand Planning'!AB2167*$C233</f>
        <v>1871.97</v>
      </c>
      <c r="E233" s="156">
        <f>'Demand Planning'!AC2167*$C233</f>
        <v>1871.97</v>
      </c>
      <c r="F233" s="156">
        <f>'Demand Planning'!AD2167*$C233</f>
        <v>1871.97</v>
      </c>
      <c r="G233" s="156">
        <f>'Demand Planning'!AE2167*$C233</f>
        <v>1247.98</v>
      </c>
      <c r="H233" s="156">
        <f>'Demand Planning'!AF2167*$C233</f>
        <v>1247.98</v>
      </c>
      <c r="I233" s="156">
        <f>'Demand Planning'!AG2167*$C233</f>
        <v>1871.97</v>
      </c>
      <c r="J233" s="156">
        <f>'Demand Planning'!AH2167*$C233</f>
        <v>1247.98</v>
      </c>
      <c r="K233" s="156">
        <f>'Demand Planning'!AI2167*$C233</f>
        <v>1247.98</v>
      </c>
      <c r="L233" s="156">
        <f>'Demand Planning'!AJ2167*$C233</f>
        <v>1247.98</v>
      </c>
      <c r="M233" s="156">
        <f>'Demand Planning'!AK2167*$C233</f>
        <v>1247.98</v>
      </c>
      <c r="N233" s="156">
        <f>'Demand Planning'!AL2167*$C233</f>
        <v>1247.98</v>
      </c>
      <c r="O233" s="156">
        <f>'Demand Planning'!AM2167*$C233</f>
        <v>1247.98</v>
      </c>
      <c r="P233" s="156">
        <f>'Demand Planning'!AN2167*$C233</f>
        <v>1247.98</v>
      </c>
    </row>
    <row r="234" spans="1:16" ht="14.25" customHeight="1" outlineLevel="1" x14ac:dyDescent="0.25">
      <c r="A234" s="154" t="str">
        <f>'Demand Planning'!A2168</f>
        <v>POL09924</v>
      </c>
      <c r="B234" s="157" t="str">
        <f>'Demand Planning'!C2168</f>
        <v>PROTEINI</v>
      </c>
      <c r="C234" s="155">
        <f>IFERROR(VLOOKUP(A234,'cijena po artiklu'!A:E,5,FALSE()),0)</f>
        <v>10.39</v>
      </c>
      <c r="D234" s="156">
        <f>'Demand Planning'!AB2177*$C234</f>
        <v>716.91000000000008</v>
      </c>
      <c r="E234" s="156">
        <f>'Demand Planning'!AC2177*$C234</f>
        <v>737.69</v>
      </c>
      <c r="F234" s="156">
        <f>'Demand Planning'!AD2177*$C234</f>
        <v>748.08</v>
      </c>
      <c r="G234" s="156">
        <f>'Demand Planning'!AE2177*$C234</f>
        <v>758.47</v>
      </c>
      <c r="H234" s="156">
        <f>'Demand Planning'!AF2177*$C234</f>
        <v>768.86</v>
      </c>
      <c r="I234" s="156">
        <f>'Demand Planning'!AG2177*$C234</f>
        <v>3189.73</v>
      </c>
      <c r="J234" s="156">
        <f>'Demand Planning'!AH2177*$C234</f>
        <v>3200.1200000000003</v>
      </c>
      <c r="K234" s="156">
        <f>'Demand Planning'!AI2177*$C234</f>
        <v>3200.1200000000003</v>
      </c>
      <c r="L234" s="156">
        <f>'Demand Planning'!AJ2177*$C234</f>
        <v>3200.1200000000003</v>
      </c>
      <c r="M234" s="156">
        <f>'Demand Planning'!AK2177*$C234</f>
        <v>789.6400000000001</v>
      </c>
      <c r="N234" s="156">
        <f>'Demand Planning'!AL2177*$C234</f>
        <v>800.03000000000009</v>
      </c>
      <c r="O234" s="156">
        <f>'Demand Planning'!AM2177*$C234</f>
        <v>966.2700000000001</v>
      </c>
      <c r="P234" s="156">
        <f>'Demand Planning'!AN2177*$C234</f>
        <v>976.66000000000008</v>
      </c>
    </row>
    <row r="235" spans="1:16" ht="14.25" customHeight="1" outlineLevel="1" x14ac:dyDescent="0.25">
      <c r="A235" s="154" t="str">
        <f>'Demand Planning'!A2178</f>
        <v>THG03001</v>
      </c>
      <c r="B235" s="157" t="str">
        <f>'Demand Planning'!C2178</f>
        <v>FITNESS OPREMA</v>
      </c>
      <c r="C235" s="155">
        <f>IFERROR(VLOOKUP(A235,'cijena po artiklu'!A:E,5,FALSE()),0)</f>
        <v>503.19</v>
      </c>
      <c r="D235" s="156">
        <f>'Demand Planning'!AB2187*$C235</f>
        <v>0</v>
      </c>
      <c r="E235" s="156">
        <f>'Demand Planning'!AC2187*$C235</f>
        <v>0</v>
      </c>
      <c r="F235" s="156">
        <f>'Demand Planning'!AD2187*$C235</f>
        <v>0</v>
      </c>
      <c r="G235" s="156">
        <f>'Demand Planning'!AE2187*$C235</f>
        <v>0</v>
      </c>
      <c r="H235" s="156">
        <f>'Demand Planning'!AF2187*$C235</f>
        <v>0</v>
      </c>
      <c r="I235" s="156">
        <f>'Demand Planning'!AG2187*$C235</f>
        <v>0</v>
      </c>
      <c r="J235" s="156">
        <f>'Demand Planning'!AH2187*$C235</f>
        <v>0</v>
      </c>
      <c r="K235" s="156">
        <f>'Demand Planning'!AI2187*$C235</f>
        <v>0</v>
      </c>
      <c r="L235" s="156">
        <f>'Demand Planning'!AJ2187*$C235</f>
        <v>0</v>
      </c>
      <c r="M235" s="156">
        <f>'Demand Planning'!AK2187*$C235</f>
        <v>0</v>
      </c>
      <c r="N235" s="156">
        <f>'Demand Planning'!AL2187*$C235</f>
        <v>0</v>
      </c>
      <c r="O235" s="156">
        <f>'Demand Planning'!AM2187*$C235</f>
        <v>0</v>
      </c>
      <c r="P235" s="156">
        <f>'Demand Planning'!AN2187*$C235</f>
        <v>0</v>
      </c>
    </row>
    <row r="236" spans="1:16" ht="14.25" customHeight="1" outlineLevel="1" x14ac:dyDescent="0.25">
      <c r="A236" s="154" t="str">
        <f>'Demand Planning'!A2188</f>
        <v>SHM00081</v>
      </c>
      <c r="B236" s="157" t="str">
        <f>'Demand Planning'!C2188</f>
        <v>DRINKWARE I HOME</v>
      </c>
      <c r="C236" s="155">
        <f>IFERROR(VLOOKUP(A236,'cijena po artiklu'!A:E,5,FALSE()),0)</f>
        <v>3.99</v>
      </c>
      <c r="D236" s="156">
        <f>'Demand Planning'!AB2197*$C236</f>
        <v>143.64000000000001</v>
      </c>
      <c r="E236" s="156">
        <f>'Demand Planning'!AC2197*$C236</f>
        <v>171.57000000000002</v>
      </c>
      <c r="F236" s="156">
        <f>'Demand Planning'!AD2197*$C236</f>
        <v>179.55</v>
      </c>
      <c r="G236" s="156">
        <f>'Demand Planning'!AE2197*$C236</f>
        <v>175.56</v>
      </c>
      <c r="H236" s="156">
        <f>'Demand Planning'!AF2197*$C236</f>
        <v>175.56</v>
      </c>
      <c r="I236" s="156">
        <f>'Demand Planning'!AG2197*$C236</f>
        <v>155.61000000000001</v>
      </c>
      <c r="J236" s="156">
        <f>'Demand Planning'!AH2197*$C236</f>
        <v>167.58</v>
      </c>
      <c r="K236" s="156">
        <f>'Demand Planning'!AI2197*$C236</f>
        <v>159.60000000000002</v>
      </c>
      <c r="L236" s="156">
        <f>'Demand Planning'!AJ2197*$C236</f>
        <v>163.59</v>
      </c>
      <c r="M236" s="156">
        <f>'Demand Planning'!AK2197*$C236</f>
        <v>155.61000000000001</v>
      </c>
      <c r="N236" s="156">
        <f>'Demand Planning'!AL2197*$C236</f>
        <v>171.57000000000002</v>
      </c>
      <c r="O236" s="156">
        <f>'Demand Planning'!AM2197*$C236</f>
        <v>135.66</v>
      </c>
      <c r="P236" s="156">
        <f>'Demand Planning'!AN2197*$C236</f>
        <v>159.60000000000002</v>
      </c>
    </row>
    <row r="237" spans="1:16" ht="14.25" customHeight="1" outlineLevel="1" x14ac:dyDescent="0.25">
      <c r="A237" s="154" t="str">
        <f>'Demand Planning'!A2198</f>
        <v>SCM04300</v>
      </c>
      <c r="B237" s="157" t="str">
        <f>'Demand Planning'!C2198</f>
        <v>SPORTSKA PREHRANA</v>
      </c>
      <c r="C237" s="155">
        <f>IFERROR(VLOOKUP(A237,'cijena po artiklu'!A:E,5,FALSE()),0)</f>
        <v>31.99</v>
      </c>
      <c r="D237" s="156">
        <f>'Demand Planning'!AB2207*$C237</f>
        <v>287.90999999999997</v>
      </c>
      <c r="E237" s="156">
        <f>'Demand Planning'!AC2207*$C237</f>
        <v>287.90999999999997</v>
      </c>
      <c r="F237" s="156">
        <f>'Demand Planning'!AD2207*$C237</f>
        <v>287.90999999999997</v>
      </c>
      <c r="G237" s="156">
        <f>'Demand Planning'!AE2207*$C237</f>
        <v>287.90999999999997</v>
      </c>
      <c r="H237" s="156">
        <f>'Demand Planning'!AF2207*$C237</f>
        <v>287.90999999999997</v>
      </c>
      <c r="I237" s="156">
        <f>'Demand Planning'!AG2207*$C237</f>
        <v>287.90999999999997</v>
      </c>
      <c r="J237" s="156">
        <f>'Demand Planning'!AH2207*$C237</f>
        <v>287.90999999999997</v>
      </c>
      <c r="K237" s="156">
        <f>'Demand Planning'!AI2207*$C237</f>
        <v>287.90999999999997</v>
      </c>
      <c r="L237" s="156">
        <f>'Demand Planning'!AJ2207*$C237</f>
        <v>287.90999999999997</v>
      </c>
      <c r="M237" s="156">
        <f>'Demand Planning'!AK2207*$C237</f>
        <v>287.90999999999997</v>
      </c>
      <c r="N237" s="156">
        <f>'Demand Planning'!AL2207*$C237</f>
        <v>287.90999999999997</v>
      </c>
      <c r="O237" s="156">
        <f>'Demand Planning'!AM2207*$C237</f>
        <v>287.90999999999997</v>
      </c>
      <c r="P237" s="156">
        <f>'Demand Planning'!AN2207*$C237</f>
        <v>287.90999999999997</v>
      </c>
    </row>
    <row r="238" spans="1:16" ht="14.25" customHeight="1" outlineLevel="1" x14ac:dyDescent="0.25">
      <c r="A238" s="154" t="str">
        <f>'Demand Planning'!A2208</f>
        <v>POL09835</v>
      </c>
      <c r="B238" s="157" t="str">
        <f>'Demand Planning'!C2208</f>
        <v>SPORTSKA PREHRANA</v>
      </c>
      <c r="C238" s="155">
        <f>IFERROR(VLOOKUP(A238,'cijena po artiklu'!A:E,5,FALSE()),0)</f>
        <v>23.99</v>
      </c>
      <c r="D238" s="156">
        <f>'Demand Planning'!AB2217*$C238</f>
        <v>455.80999999999995</v>
      </c>
      <c r="E238" s="156">
        <f>'Demand Planning'!AC2217*$C238</f>
        <v>335.85999999999996</v>
      </c>
      <c r="F238" s="156">
        <f>'Demand Planning'!AD2217*$C238</f>
        <v>287.88</v>
      </c>
      <c r="G238" s="156">
        <f>'Demand Planning'!AE2217*$C238</f>
        <v>407.83</v>
      </c>
      <c r="H238" s="156">
        <f>'Demand Planning'!AF2217*$C238</f>
        <v>383.84</v>
      </c>
      <c r="I238" s="156">
        <f>'Demand Planning'!AG2217*$C238</f>
        <v>383.84</v>
      </c>
      <c r="J238" s="156">
        <f>'Demand Planning'!AH2217*$C238</f>
        <v>407.83</v>
      </c>
      <c r="K238" s="156">
        <f>'Demand Planning'!AI2217*$C238</f>
        <v>383.84</v>
      </c>
      <c r="L238" s="156">
        <f>'Demand Planning'!AJ2217*$C238</f>
        <v>407.83</v>
      </c>
      <c r="M238" s="156">
        <f>'Demand Planning'!AK2217*$C238</f>
        <v>407.83</v>
      </c>
      <c r="N238" s="156">
        <f>'Demand Planning'!AL2217*$C238</f>
        <v>407.83</v>
      </c>
      <c r="O238" s="156">
        <f>'Demand Planning'!AM2217*$C238</f>
        <v>407.83</v>
      </c>
      <c r="P238" s="156">
        <f>'Demand Planning'!AN2217*$C238</f>
        <v>407.83</v>
      </c>
    </row>
    <row r="239" spans="1:16" ht="14.25" customHeight="1" outlineLevel="1" x14ac:dyDescent="0.25">
      <c r="A239" s="154" t="str">
        <f>'Demand Planning'!A2218</f>
        <v>ON00499</v>
      </c>
      <c r="B239" s="157" t="str">
        <f>'Demand Planning'!C2218</f>
        <v>PROTEINI</v>
      </c>
      <c r="C239" s="155">
        <f>IFERROR(VLOOKUP(A239,'cijena po artiklu'!A:E,5,FALSE()),0)</f>
        <v>39.99</v>
      </c>
      <c r="D239" s="156">
        <f>'Demand Planning'!AB2227*$C239</f>
        <v>279.93</v>
      </c>
      <c r="E239" s="156">
        <f>'Demand Planning'!AC2227*$C239</f>
        <v>359.91</v>
      </c>
      <c r="F239" s="156">
        <f>'Demand Planning'!AD2227*$C239</f>
        <v>479.88</v>
      </c>
      <c r="G239" s="156">
        <f>'Demand Planning'!AE2227*$C239</f>
        <v>599.85</v>
      </c>
      <c r="H239" s="156">
        <f>'Demand Planning'!AF2227*$C239</f>
        <v>639.84</v>
      </c>
      <c r="I239" s="156">
        <f>'Demand Planning'!AG2227*$C239</f>
        <v>639.84</v>
      </c>
      <c r="J239" s="156">
        <f>'Demand Planning'!AH2227*$C239</f>
        <v>639.84</v>
      </c>
      <c r="K239" s="156">
        <f>'Demand Planning'!AI2227*$C239</f>
        <v>639.84</v>
      </c>
      <c r="L239" s="156">
        <f>'Demand Planning'!AJ2227*$C239</f>
        <v>679.83</v>
      </c>
      <c r="M239" s="156">
        <f>'Demand Planning'!AK2227*$C239</f>
        <v>679.83</v>
      </c>
      <c r="N239" s="156">
        <f>'Demand Planning'!AL2227*$C239</f>
        <v>719.82</v>
      </c>
      <c r="O239" s="156">
        <f>'Demand Planning'!AM2227*$C239</f>
        <v>679.83</v>
      </c>
      <c r="P239" s="156">
        <f>'Demand Planning'!AN2227*$C239</f>
        <v>679.83</v>
      </c>
    </row>
    <row r="240" spans="1:16" ht="14.25" customHeight="1" outlineLevel="1" x14ac:dyDescent="0.25">
      <c r="A240" s="154" t="str">
        <f>'Demand Planning'!A2228</f>
        <v>POL12754</v>
      </c>
      <c r="B240" s="157" t="str">
        <f>'Demand Planning'!C2228</f>
        <v>SPORTSKA PREHRANA</v>
      </c>
      <c r="C240" s="155">
        <f>IFERROR(VLOOKUP(A240,'cijena po artiklu'!A:E,5,FALSE()),0)</f>
        <v>11.19</v>
      </c>
      <c r="D240" s="156">
        <f>'Demand Planning'!AB2237*$C240</f>
        <v>436.40999999999997</v>
      </c>
      <c r="E240" s="156">
        <f>'Demand Planning'!AC2237*$C240</f>
        <v>425.21999999999997</v>
      </c>
      <c r="F240" s="156">
        <f>'Demand Planning'!AD2237*$C240</f>
        <v>391.65</v>
      </c>
      <c r="G240" s="156">
        <f>'Demand Planning'!AE2237*$C240</f>
        <v>391.65</v>
      </c>
      <c r="H240" s="156">
        <f>'Demand Planning'!AF2237*$C240</f>
        <v>380.46</v>
      </c>
      <c r="I240" s="156">
        <f>'Demand Planning'!AG2237*$C240</f>
        <v>380.46</v>
      </c>
      <c r="J240" s="156">
        <f>'Demand Planning'!AH2237*$C240</f>
        <v>346.89</v>
      </c>
      <c r="K240" s="156">
        <f>'Demand Planning'!AI2237*$C240</f>
        <v>358.08</v>
      </c>
      <c r="L240" s="156">
        <f>'Demand Planning'!AJ2237*$C240</f>
        <v>346.89</v>
      </c>
      <c r="M240" s="156">
        <f>'Demand Planning'!AK2237*$C240</f>
        <v>346.89</v>
      </c>
      <c r="N240" s="156">
        <f>'Demand Planning'!AL2237*$C240</f>
        <v>335.7</v>
      </c>
      <c r="O240" s="156">
        <f>'Demand Planning'!AM2237*$C240</f>
        <v>313.32</v>
      </c>
      <c r="P240" s="156">
        <f>'Demand Planning'!AN2237*$C240</f>
        <v>313.32</v>
      </c>
    </row>
    <row r="241" spans="1:16" ht="14.25" customHeight="1" outlineLevel="1" x14ac:dyDescent="0.25">
      <c r="A241" s="154" t="str">
        <f>'Demand Planning'!A2238</f>
        <v>ZOE12441</v>
      </c>
      <c r="B241" s="157" t="str">
        <f>'Demand Planning'!C2238</f>
        <v>SPORTSKA PREHRANA</v>
      </c>
      <c r="C241" s="155">
        <f>IFERROR(VLOOKUP(A241,'cijena po artiklu'!A:E,5,FALSE()),0)</f>
        <v>23.99</v>
      </c>
      <c r="D241" s="156">
        <f>'Demand Planning'!AB2247*$C241</f>
        <v>263.89</v>
      </c>
      <c r="E241" s="156">
        <f>'Demand Planning'!AC2247*$C241</f>
        <v>263.89</v>
      </c>
      <c r="F241" s="156">
        <f>'Demand Planning'!AD2247*$C241</f>
        <v>263.89</v>
      </c>
      <c r="G241" s="156">
        <f>'Demand Planning'!AE2247*$C241</f>
        <v>263.89</v>
      </c>
      <c r="H241" s="156">
        <f>'Demand Planning'!AF2247*$C241</f>
        <v>263.89</v>
      </c>
      <c r="I241" s="156">
        <f>'Demand Planning'!AG2247*$C241</f>
        <v>263.89</v>
      </c>
      <c r="J241" s="156">
        <f>'Demand Planning'!AH2247*$C241</f>
        <v>287.88</v>
      </c>
      <c r="K241" s="156">
        <f>'Demand Planning'!AI2247*$C241</f>
        <v>287.88</v>
      </c>
      <c r="L241" s="156">
        <f>'Demand Planning'!AJ2247*$C241</f>
        <v>287.88</v>
      </c>
      <c r="M241" s="156">
        <f>'Demand Planning'!AK2247*$C241</f>
        <v>287.88</v>
      </c>
      <c r="N241" s="156">
        <f>'Demand Planning'!AL2247*$C241</f>
        <v>287.88</v>
      </c>
      <c r="O241" s="156">
        <f>'Demand Planning'!AM2247*$C241</f>
        <v>287.88</v>
      </c>
      <c r="P241" s="156">
        <f>'Demand Planning'!AN2247*$C241</f>
        <v>263.89</v>
      </c>
    </row>
    <row r="242" spans="1:16" ht="14.25" customHeight="1" outlineLevel="1" x14ac:dyDescent="0.25">
      <c r="A242" s="154" t="str">
        <f>'Demand Planning'!A2248</f>
        <v>SCM04312</v>
      </c>
      <c r="B242" s="157" t="str">
        <f>'Demand Planning'!C2248</f>
        <v>SPORTSKA PREHRANA</v>
      </c>
      <c r="C242" s="155">
        <f>IFERROR(VLOOKUP(A242,'cijena po artiklu'!A:E,5,FALSE()),0)</f>
        <v>23.99</v>
      </c>
      <c r="D242" s="156">
        <f>'Demand Planning'!AB2257*$C242</f>
        <v>167.92999999999998</v>
      </c>
      <c r="E242" s="156">
        <f>'Demand Planning'!AC2257*$C242</f>
        <v>191.92</v>
      </c>
      <c r="F242" s="156">
        <f>'Demand Planning'!AD2257*$C242</f>
        <v>191.92</v>
      </c>
      <c r="G242" s="156">
        <f>'Demand Planning'!AE2257*$C242</f>
        <v>215.91</v>
      </c>
      <c r="H242" s="156">
        <f>'Demand Planning'!AF2257*$C242</f>
        <v>215.91</v>
      </c>
      <c r="I242" s="156">
        <f>'Demand Planning'!AG2257*$C242</f>
        <v>215.91</v>
      </c>
      <c r="J242" s="156">
        <f>'Demand Planning'!AH2257*$C242</f>
        <v>239.89999999999998</v>
      </c>
      <c r="K242" s="156">
        <f>'Demand Planning'!AI2257*$C242</f>
        <v>239.89999999999998</v>
      </c>
      <c r="L242" s="156">
        <f>'Demand Planning'!AJ2257*$C242</f>
        <v>239.89999999999998</v>
      </c>
      <c r="M242" s="156">
        <f>'Demand Planning'!AK2257*$C242</f>
        <v>239.89999999999998</v>
      </c>
      <c r="N242" s="156">
        <f>'Demand Planning'!AL2257*$C242</f>
        <v>239.89999999999998</v>
      </c>
      <c r="O242" s="156">
        <f>'Demand Planning'!AM2257*$C242</f>
        <v>239.89999999999998</v>
      </c>
      <c r="P242" s="156">
        <f>'Demand Planning'!AN2257*$C242</f>
        <v>239.89999999999998</v>
      </c>
    </row>
    <row r="243" spans="1:16" ht="14.25" customHeight="1" outlineLevel="1" x14ac:dyDescent="0.25">
      <c r="A243" s="154" t="str">
        <f>'Demand Planning'!A2258</f>
        <v>ZOE12361</v>
      </c>
      <c r="B243" s="157" t="str">
        <f>'Demand Planning'!C2258</f>
        <v>PROTEINI</v>
      </c>
      <c r="C243" s="155">
        <f>IFERROR(VLOOKUP(A243,'cijena po artiklu'!A:E,5,FALSE()),0)</f>
        <v>27.99</v>
      </c>
      <c r="D243" s="156">
        <f>'Demand Planning'!AB2267*$C243</f>
        <v>1287.54</v>
      </c>
      <c r="E243" s="156">
        <f>'Demand Planning'!AC2267*$C243</f>
        <v>1315.53</v>
      </c>
      <c r="F243" s="156">
        <f>'Demand Planning'!AD2267*$C243</f>
        <v>1343.52</v>
      </c>
      <c r="G243" s="156">
        <f>'Demand Planning'!AE2267*$C243</f>
        <v>1343.52</v>
      </c>
      <c r="H243" s="156">
        <f>'Demand Planning'!AF2267*$C243</f>
        <v>1259.55</v>
      </c>
      <c r="I243" s="156">
        <f>'Demand Planning'!AG2267*$C243</f>
        <v>1287.54</v>
      </c>
      <c r="J243" s="156">
        <f>'Demand Planning'!AH2267*$C243</f>
        <v>1287.54</v>
      </c>
      <c r="K243" s="156">
        <f>'Demand Planning'!AI2267*$C243</f>
        <v>1259.55</v>
      </c>
      <c r="L243" s="156">
        <f>'Demand Planning'!AJ2267*$C243</f>
        <v>1259.55</v>
      </c>
      <c r="M243" s="156">
        <f>'Demand Planning'!AK2267*$C243</f>
        <v>1231.56</v>
      </c>
      <c r="N243" s="156">
        <f>'Demand Planning'!AL2267*$C243</f>
        <v>1343.52</v>
      </c>
      <c r="O243" s="156">
        <f>'Demand Planning'!AM2267*$C243</f>
        <v>1035.6299999999999</v>
      </c>
      <c r="P243" s="156">
        <f>'Demand Planning'!AN2267*$C243</f>
        <v>1119.5999999999999</v>
      </c>
    </row>
    <row r="244" spans="1:16" ht="14.25" customHeight="1" outlineLevel="1" x14ac:dyDescent="0.25">
      <c r="A244" s="154" t="str">
        <f>'Demand Planning'!A2268</f>
        <v>POL09927</v>
      </c>
      <c r="B244" s="157" t="str">
        <f>'Demand Planning'!C2268</f>
        <v>BIO I SUPERFOODS</v>
      </c>
      <c r="C244" s="155">
        <f>IFERROR(VLOOKUP(A244,'cijena po artiklu'!A:E,5,FALSE()),0)</f>
        <v>1.27</v>
      </c>
      <c r="D244" s="156">
        <f>'Demand Planning'!AB2277*$C244</f>
        <v>673.1</v>
      </c>
      <c r="E244" s="156">
        <f>'Demand Planning'!AC2277*$C244</f>
        <v>673.1</v>
      </c>
      <c r="F244" s="156">
        <f>'Demand Planning'!AD2277*$C244</f>
        <v>673.1</v>
      </c>
      <c r="G244" s="156">
        <f>'Demand Planning'!AE2277*$C244</f>
        <v>673.1</v>
      </c>
      <c r="H244" s="156">
        <f>'Demand Planning'!AF2277*$C244</f>
        <v>673.1</v>
      </c>
      <c r="I244" s="156">
        <f>'Demand Planning'!AG2277*$C244</f>
        <v>986.79</v>
      </c>
      <c r="J244" s="156">
        <f>'Demand Planning'!AH2277*$C244</f>
        <v>986.79</v>
      </c>
      <c r="K244" s="156">
        <f>'Demand Planning'!AI2277*$C244</f>
        <v>986.79</v>
      </c>
      <c r="L244" s="156">
        <f>'Demand Planning'!AJ2277*$C244</f>
        <v>986.79</v>
      </c>
      <c r="M244" s="156">
        <f>'Demand Planning'!AK2277*$C244</f>
        <v>673.1</v>
      </c>
      <c r="N244" s="156">
        <f>'Demand Planning'!AL2277*$C244</f>
        <v>673.1</v>
      </c>
      <c r="O244" s="156">
        <f>'Demand Planning'!AM2277*$C244</f>
        <v>643.89</v>
      </c>
      <c r="P244" s="156">
        <f>'Demand Planning'!AN2277*$C244</f>
        <v>643.89</v>
      </c>
    </row>
    <row r="245" spans="1:16" ht="14.25" customHeight="1" outlineLevel="1" x14ac:dyDescent="0.25">
      <c r="A245" s="154" t="str">
        <f>'Demand Planning'!A2278</f>
        <v>GAR04752</v>
      </c>
      <c r="B245" s="157" t="str">
        <f>'Demand Planning'!C2278</f>
        <v>GADGETI</v>
      </c>
      <c r="C245" s="155">
        <f>IFERROR(VLOOKUP(A245,'cijena po artiklu'!A:E,5,FALSE()),0)</f>
        <v>1000</v>
      </c>
      <c r="D245" s="156">
        <f>'Demand Planning'!AB2287*$C245</f>
        <v>3000</v>
      </c>
      <c r="E245" s="156">
        <f>'Demand Planning'!AC2287*$C245</f>
        <v>3000</v>
      </c>
      <c r="F245" s="156">
        <f>'Demand Planning'!AD2287*$C245</f>
        <v>3000</v>
      </c>
      <c r="G245" s="156">
        <f>'Demand Planning'!AE2287*$C245</f>
        <v>3000</v>
      </c>
      <c r="H245" s="156">
        <f>'Demand Planning'!AF2287*$C245</f>
        <v>3000</v>
      </c>
      <c r="I245" s="156">
        <f>'Demand Planning'!AG2287*$C245</f>
        <v>2000</v>
      </c>
      <c r="J245" s="156">
        <f>'Demand Planning'!AH2287*$C245</f>
        <v>2000</v>
      </c>
      <c r="K245" s="156">
        <f>'Demand Planning'!AI2287*$C245</f>
        <v>2000</v>
      </c>
      <c r="L245" s="156">
        <f>'Demand Planning'!AJ2287*$C245</f>
        <v>2000</v>
      </c>
      <c r="M245" s="156">
        <f>'Demand Planning'!AK2287*$C245</f>
        <v>2000</v>
      </c>
      <c r="N245" s="156">
        <f>'Demand Planning'!AL2287*$C245</f>
        <v>2000</v>
      </c>
      <c r="O245" s="156">
        <f>'Demand Planning'!AM2287*$C245</f>
        <v>2000</v>
      </c>
      <c r="P245" s="156">
        <f>'Demand Planning'!AN2287*$C245</f>
        <v>2000</v>
      </c>
    </row>
    <row r="246" spans="1:16" ht="14.25" customHeight="1" outlineLevel="1" x14ac:dyDescent="0.25">
      <c r="A246" s="154" t="str">
        <f>'Demand Planning'!A2288</f>
        <v>SHM00006</v>
      </c>
      <c r="B246" s="157" t="str">
        <f>'Demand Planning'!C2288</f>
        <v>DRINKWARE I HOME</v>
      </c>
      <c r="C246" s="155">
        <f>IFERROR(VLOOKUP(A246,'cijena po artiklu'!A:E,5,FALSE()),0)</f>
        <v>12.79</v>
      </c>
      <c r="D246" s="156">
        <f>'Demand Planning'!AB2297*$C246</f>
        <v>230.21999999999997</v>
      </c>
      <c r="E246" s="156">
        <f>'Demand Planning'!AC2297*$C246</f>
        <v>230.21999999999997</v>
      </c>
      <c r="F246" s="156">
        <f>'Demand Planning'!AD2297*$C246</f>
        <v>230.21999999999997</v>
      </c>
      <c r="G246" s="156">
        <f>'Demand Planning'!AE2297*$C246</f>
        <v>204.64</v>
      </c>
      <c r="H246" s="156">
        <f>'Demand Planning'!AF2297*$C246</f>
        <v>204.64</v>
      </c>
      <c r="I246" s="156">
        <f>'Demand Planning'!AG2297*$C246</f>
        <v>204.64</v>
      </c>
      <c r="J246" s="156">
        <f>'Demand Planning'!AH2297*$C246</f>
        <v>217.42999999999998</v>
      </c>
      <c r="K246" s="156">
        <f>'Demand Planning'!AI2297*$C246</f>
        <v>204.64</v>
      </c>
      <c r="L246" s="156">
        <f>'Demand Planning'!AJ2297*$C246</f>
        <v>204.64</v>
      </c>
      <c r="M246" s="156">
        <f>'Demand Planning'!AK2297*$C246</f>
        <v>204.64</v>
      </c>
      <c r="N246" s="156">
        <f>'Demand Planning'!AL2297*$C246</f>
        <v>204.64</v>
      </c>
      <c r="O246" s="156">
        <f>'Demand Planning'!AM2297*$C246</f>
        <v>204.64</v>
      </c>
      <c r="P246" s="156">
        <f>'Demand Planning'!AN2297*$C246</f>
        <v>204.64</v>
      </c>
    </row>
    <row r="247" spans="1:16" ht="14.25" customHeight="1" outlineLevel="1" x14ac:dyDescent="0.25">
      <c r="A247" s="154" t="str">
        <f>'Demand Planning'!A2298</f>
        <v>SCM04317</v>
      </c>
      <c r="B247" s="157" t="str">
        <f>'Demand Planning'!C2298</f>
        <v>PROTEINI</v>
      </c>
      <c r="C247" s="155">
        <f>IFERROR(VLOOKUP(A247,'cijena po artiklu'!A:E,5,FALSE()),0)</f>
        <v>43.99</v>
      </c>
      <c r="D247" s="156">
        <f>'Demand Planning'!AB2307*$C247</f>
        <v>351.92</v>
      </c>
      <c r="E247" s="156">
        <f>'Demand Planning'!AC2307*$C247</f>
        <v>351.92</v>
      </c>
      <c r="F247" s="156">
        <f>'Demand Planning'!AD2307*$C247</f>
        <v>351.92</v>
      </c>
      <c r="G247" s="156">
        <f>'Demand Planning'!AE2307*$C247</f>
        <v>307.93</v>
      </c>
      <c r="H247" s="156">
        <f>'Demand Planning'!AF2307*$C247</f>
        <v>307.93</v>
      </c>
      <c r="I247" s="156">
        <f>'Demand Planning'!AG2307*$C247</f>
        <v>307.93</v>
      </c>
      <c r="J247" s="156">
        <f>'Demand Planning'!AH2307*$C247</f>
        <v>307.93</v>
      </c>
      <c r="K247" s="156">
        <f>'Demand Planning'!AI2307*$C247</f>
        <v>307.93</v>
      </c>
      <c r="L247" s="156">
        <f>'Demand Planning'!AJ2307*$C247</f>
        <v>307.93</v>
      </c>
      <c r="M247" s="156">
        <f>'Demand Planning'!AK2307*$C247</f>
        <v>307.93</v>
      </c>
      <c r="N247" s="156">
        <f>'Demand Planning'!AL2307*$C247</f>
        <v>307.93</v>
      </c>
      <c r="O247" s="156">
        <f>'Demand Planning'!AM2307*$C247</f>
        <v>307.93</v>
      </c>
      <c r="P247" s="156">
        <f>'Demand Planning'!AN2307*$C247</f>
        <v>307.93</v>
      </c>
    </row>
    <row r="248" spans="1:16" ht="14.25" customHeight="1" outlineLevel="1" x14ac:dyDescent="0.25">
      <c r="A248" s="154" t="str">
        <f>'Demand Planning'!A2308</f>
        <v>POL09915</v>
      </c>
      <c r="B248" s="157" t="str">
        <f>'Demand Planning'!C2308</f>
        <v>SPORTSKA PREHRANA</v>
      </c>
      <c r="C248" s="155">
        <f>IFERROR(VLOOKUP(A248,'cijena po artiklu'!A:E,5,FALSE()),0)</f>
        <v>33.6</v>
      </c>
      <c r="D248" s="156">
        <f>'Demand Planning'!AB2317*$C248</f>
        <v>235.20000000000002</v>
      </c>
      <c r="E248" s="156">
        <f>'Demand Planning'!AC2317*$C248</f>
        <v>235.20000000000002</v>
      </c>
      <c r="F248" s="156">
        <f>'Demand Planning'!AD2317*$C248</f>
        <v>235.20000000000002</v>
      </c>
      <c r="G248" s="156">
        <f>'Demand Planning'!AE2317*$C248</f>
        <v>235.20000000000002</v>
      </c>
      <c r="H248" s="156">
        <f>'Demand Planning'!AF2317*$C248</f>
        <v>235.20000000000002</v>
      </c>
      <c r="I248" s="156">
        <f>'Demand Planning'!AG2317*$C248</f>
        <v>235.20000000000002</v>
      </c>
      <c r="J248" s="156">
        <f>'Demand Planning'!AH2317*$C248</f>
        <v>235.20000000000002</v>
      </c>
      <c r="K248" s="156">
        <f>'Demand Planning'!AI2317*$C248</f>
        <v>235.20000000000002</v>
      </c>
      <c r="L248" s="156">
        <f>'Demand Planning'!AJ2317*$C248</f>
        <v>235.20000000000002</v>
      </c>
      <c r="M248" s="156">
        <f>'Demand Planning'!AK2317*$C248</f>
        <v>235.20000000000002</v>
      </c>
      <c r="N248" s="156">
        <f>'Demand Planning'!AL2317*$C248</f>
        <v>235.20000000000002</v>
      </c>
      <c r="O248" s="156">
        <f>'Demand Planning'!AM2317*$C248</f>
        <v>235.20000000000002</v>
      </c>
      <c r="P248" s="156">
        <f>'Demand Planning'!AN2317*$C248</f>
        <v>235.20000000000002</v>
      </c>
    </row>
    <row r="249" spans="1:16" ht="14.25" customHeight="1" outlineLevel="1" x14ac:dyDescent="0.25">
      <c r="A249" s="154" t="str">
        <f>'Demand Planning'!A2318</f>
        <v>ON00283</v>
      </c>
      <c r="B249" s="157" t="str">
        <f>'Demand Planning'!C2318</f>
        <v>SPORTSKA PREHRANA</v>
      </c>
      <c r="C249" s="155">
        <f>IFERROR(VLOOKUP(A249,'cijena po artiklu'!A:E,5,FALSE()),0)</f>
        <v>71.989999999999995</v>
      </c>
      <c r="D249" s="156">
        <f>'Demand Planning'!AB2327*$C249</f>
        <v>215.96999999999997</v>
      </c>
      <c r="E249" s="156">
        <f>'Demand Planning'!AC2327*$C249</f>
        <v>215.96999999999997</v>
      </c>
      <c r="F249" s="156">
        <f>'Demand Planning'!AD2327*$C249</f>
        <v>215.96999999999997</v>
      </c>
      <c r="G249" s="156">
        <f>'Demand Planning'!AE2327*$C249</f>
        <v>215.96999999999997</v>
      </c>
      <c r="H249" s="156">
        <f>'Demand Planning'!AF2327*$C249</f>
        <v>215.96999999999997</v>
      </c>
      <c r="I249" s="156">
        <f>'Demand Planning'!AG2327*$C249</f>
        <v>215.96999999999997</v>
      </c>
      <c r="J249" s="156">
        <f>'Demand Planning'!AH2327*$C249</f>
        <v>215.96999999999997</v>
      </c>
      <c r="K249" s="156">
        <f>'Demand Planning'!AI2327*$C249</f>
        <v>215.96999999999997</v>
      </c>
      <c r="L249" s="156">
        <f>'Demand Planning'!AJ2327*$C249</f>
        <v>215.96999999999997</v>
      </c>
      <c r="M249" s="156">
        <f>'Demand Planning'!AK2327*$C249</f>
        <v>215.96999999999997</v>
      </c>
      <c r="N249" s="156">
        <f>'Demand Planning'!AL2327*$C249</f>
        <v>215.96999999999997</v>
      </c>
      <c r="O249" s="156">
        <f>'Demand Planning'!AM2327*$C249</f>
        <v>215.96999999999997</v>
      </c>
      <c r="P249" s="156">
        <f>'Demand Planning'!AN2327*$C249</f>
        <v>215.96999999999997</v>
      </c>
    </row>
    <row r="250" spans="1:16" ht="14.25" customHeight="1" outlineLevel="1" x14ac:dyDescent="0.25">
      <c r="A250" s="154" t="str">
        <f>'Demand Planning'!A2328</f>
        <v>POL04474</v>
      </c>
      <c r="B250" s="157" t="str">
        <f>'Demand Planning'!C2328</f>
        <v>RTD &amp; SNACKS</v>
      </c>
      <c r="C250" s="155">
        <f>IFERROR(VLOOKUP(A250,'cijena po artiklu'!A:E,5,FALSE()),0)</f>
        <v>1.59</v>
      </c>
      <c r="D250" s="156">
        <f>'Demand Planning'!AB2337*$C250</f>
        <v>1151.1600000000001</v>
      </c>
      <c r="E250" s="156">
        <f>'Demand Planning'!AC2337*$C250</f>
        <v>1151.1600000000001</v>
      </c>
      <c r="F250" s="156">
        <f>'Demand Planning'!AD2337*$C250</f>
        <v>1151.1600000000001</v>
      </c>
      <c r="G250" s="156">
        <f>'Demand Planning'!AE2337*$C250</f>
        <v>1151.1600000000001</v>
      </c>
      <c r="H250" s="156">
        <f>'Demand Planning'!AF2337*$C250</f>
        <v>1151.1600000000001</v>
      </c>
      <c r="I250" s="156">
        <f>'Demand Planning'!AG2337*$C250</f>
        <v>1151.1600000000001</v>
      </c>
      <c r="J250" s="156">
        <f>'Demand Planning'!AH2337*$C250</f>
        <v>1151.1600000000001</v>
      </c>
      <c r="K250" s="156">
        <f>'Demand Planning'!AI2337*$C250</f>
        <v>1151.1600000000001</v>
      </c>
      <c r="L250" s="156">
        <f>'Demand Planning'!AJ2337*$C250</f>
        <v>1151.1600000000001</v>
      </c>
      <c r="M250" s="156">
        <f>'Demand Planning'!AK2337*$C250</f>
        <v>1151.1600000000001</v>
      </c>
      <c r="N250" s="156">
        <f>'Demand Planning'!AL2337*$C250</f>
        <v>1151.1600000000001</v>
      </c>
      <c r="O250" s="156">
        <f>'Demand Planning'!AM2337*$C250</f>
        <v>1151.1600000000001</v>
      </c>
      <c r="P250" s="156">
        <f>'Demand Planning'!AN2337*$C250</f>
        <v>1151.1600000000001</v>
      </c>
    </row>
    <row r="251" spans="1:16" ht="14.25" customHeight="1" outlineLevel="1" x14ac:dyDescent="0.25">
      <c r="A251" s="154" t="str">
        <f>'Demand Planning'!A2338</f>
        <v>ON00217</v>
      </c>
      <c r="B251" s="157" t="str">
        <f>'Demand Planning'!C2338</f>
        <v>SPORTSKA PREHRANA</v>
      </c>
      <c r="C251" s="155">
        <f>IFERROR(VLOOKUP(A251,'cijena po artiklu'!A:E,5,FALSE()),0)</f>
        <v>30.39</v>
      </c>
      <c r="D251" s="156">
        <f>'Demand Planning'!AB2347*$C251</f>
        <v>151.94999999999999</v>
      </c>
      <c r="E251" s="156">
        <f>'Demand Planning'!AC2347*$C251</f>
        <v>151.94999999999999</v>
      </c>
      <c r="F251" s="156">
        <f>'Demand Planning'!AD2347*$C251</f>
        <v>151.94999999999999</v>
      </c>
      <c r="G251" s="156">
        <f>'Demand Planning'!AE2347*$C251</f>
        <v>151.94999999999999</v>
      </c>
      <c r="H251" s="156">
        <f>'Demand Planning'!AF2347*$C251</f>
        <v>151.94999999999999</v>
      </c>
      <c r="I251" s="156">
        <f>'Demand Planning'!AG2347*$C251</f>
        <v>151.94999999999999</v>
      </c>
      <c r="J251" s="156">
        <f>'Demand Planning'!AH2347*$C251</f>
        <v>151.94999999999999</v>
      </c>
      <c r="K251" s="156">
        <f>'Demand Planning'!AI2347*$C251</f>
        <v>151.94999999999999</v>
      </c>
      <c r="L251" s="156">
        <f>'Demand Planning'!AJ2347*$C251</f>
        <v>151.94999999999999</v>
      </c>
      <c r="M251" s="156">
        <f>'Demand Planning'!AK2347*$C251</f>
        <v>151.94999999999999</v>
      </c>
      <c r="N251" s="156">
        <f>'Demand Planning'!AL2347*$C251</f>
        <v>151.94999999999999</v>
      </c>
      <c r="O251" s="156">
        <f>'Demand Planning'!AM2347*$C251</f>
        <v>151.94999999999999</v>
      </c>
      <c r="P251" s="156">
        <f>'Demand Planning'!AN2347*$C251</f>
        <v>151.94999999999999</v>
      </c>
    </row>
    <row r="252" spans="1:16" ht="14.25" customHeight="1" outlineLevel="1" x14ac:dyDescent="0.25">
      <c r="A252" s="154" t="str">
        <f>'Demand Planning'!A2348</f>
        <v>CEL11615</v>
      </c>
      <c r="B252" s="157" t="str">
        <f>'Demand Planning'!C2348</f>
        <v>RTD &amp; SNACKS</v>
      </c>
      <c r="C252" s="155">
        <f>IFERROR(VLOOKUP(A252,'cijena po artiklu'!A:E,5,FALSE()),0)</f>
        <v>2.39</v>
      </c>
      <c r="D252" s="156">
        <f>'Demand Planning'!AB2357*$C252</f>
        <v>509.07000000000005</v>
      </c>
      <c r="E252" s="156">
        <f>'Demand Planning'!AC2357*$C252</f>
        <v>478</v>
      </c>
      <c r="F252" s="156">
        <f>'Demand Planning'!AD2357*$C252</f>
        <v>528.19000000000005</v>
      </c>
      <c r="G252" s="156">
        <f>'Demand Planning'!AE2357*$C252</f>
        <v>523.41000000000008</v>
      </c>
      <c r="H252" s="156">
        <f>'Demand Planning'!AF2357*$C252</f>
        <v>528.19000000000005</v>
      </c>
      <c r="I252" s="156">
        <f>'Demand Planning'!AG2357*$C252</f>
        <v>528.19000000000005</v>
      </c>
      <c r="J252" s="156">
        <f>'Demand Planning'!AH2357*$C252</f>
        <v>518.63</v>
      </c>
      <c r="K252" s="156">
        <f>'Demand Planning'!AI2357*$C252</f>
        <v>521.02</v>
      </c>
      <c r="L252" s="156">
        <f>'Demand Planning'!AJ2357*$C252</f>
        <v>521.02</v>
      </c>
      <c r="M252" s="156">
        <f>'Demand Planning'!AK2357*$C252</f>
        <v>521.02</v>
      </c>
      <c r="N252" s="156">
        <f>'Demand Planning'!AL2357*$C252</f>
        <v>614.23</v>
      </c>
      <c r="O252" s="156">
        <f>'Demand Planning'!AM2357*$C252</f>
        <v>473.22</v>
      </c>
      <c r="P252" s="156">
        <f>'Demand Planning'!AN2357*$C252</f>
        <v>566.43000000000006</v>
      </c>
    </row>
    <row r="253" spans="1:16" ht="14.25" customHeight="1" outlineLevel="1" x14ac:dyDescent="0.25">
      <c r="A253" s="154" t="str">
        <f>'Demand Planning'!A2358</f>
        <v>POL09501</v>
      </c>
      <c r="B253" s="157" t="str">
        <f>'Demand Planning'!C2358</f>
        <v>SPORTSKA PREHRANA</v>
      </c>
      <c r="C253" s="155">
        <f>IFERROR(VLOOKUP(A253,'cijena po artiklu'!A:E,5,FALSE()),0)</f>
        <v>19.989999999999998</v>
      </c>
      <c r="D253" s="156">
        <f>'Demand Planning'!AB2367*$C253</f>
        <v>199.89999999999998</v>
      </c>
      <c r="E253" s="156">
        <f>'Demand Planning'!AC2367*$C253</f>
        <v>199.89999999999998</v>
      </c>
      <c r="F253" s="156">
        <f>'Demand Planning'!AD2367*$C253</f>
        <v>199.89999999999998</v>
      </c>
      <c r="G253" s="156">
        <f>'Demand Planning'!AE2367*$C253</f>
        <v>199.89999999999998</v>
      </c>
      <c r="H253" s="156">
        <f>'Demand Planning'!AF2367*$C253</f>
        <v>199.89999999999998</v>
      </c>
      <c r="I253" s="156">
        <f>'Demand Planning'!AG2367*$C253</f>
        <v>199.89999999999998</v>
      </c>
      <c r="J253" s="156">
        <f>'Demand Planning'!AH2367*$C253</f>
        <v>199.89999999999998</v>
      </c>
      <c r="K253" s="156">
        <f>'Demand Planning'!AI2367*$C253</f>
        <v>199.89999999999998</v>
      </c>
      <c r="L253" s="156">
        <f>'Demand Planning'!AJ2367*$C253</f>
        <v>199.89999999999998</v>
      </c>
      <c r="M253" s="156">
        <f>'Demand Planning'!AK2367*$C253</f>
        <v>199.89999999999998</v>
      </c>
      <c r="N253" s="156">
        <f>'Demand Planning'!AL2367*$C253</f>
        <v>199.89999999999998</v>
      </c>
      <c r="O253" s="156">
        <f>'Demand Planning'!AM2367*$C253</f>
        <v>199.89999999999998</v>
      </c>
      <c r="P253" s="156">
        <f>'Demand Planning'!AN2367*$C253</f>
        <v>199.89999999999998</v>
      </c>
    </row>
    <row r="254" spans="1:16" ht="14.25" customHeight="1" outlineLevel="1" x14ac:dyDescent="0.25">
      <c r="A254" s="154" t="str">
        <f>'Demand Planning'!A2368</f>
        <v>SHM00026</v>
      </c>
      <c r="B254" s="157" t="str">
        <f>'Demand Planning'!C2368</f>
        <v>DRINKWARE I HOME</v>
      </c>
      <c r="C254" s="155">
        <f>IFERROR(VLOOKUP(A254,'cijena po artiklu'!A:E,5,FALSE()),0)</f>
        <v>12.79</v>
      </c>
      <c r="D254" s="156">
        <f>'Demand Planning'!AB2377*$C254</f>
        <v>179.06</v>
      </c>
      <c r="E254" s="156">
        <f>'Demand Planning'!AC2377*$C254</f>
        <v>179.06</v>
      </c>
      <c r="F254" s="156">
        <f>'Demand Planning'!AD2377*$C254</f>
        <v>166.26999999999998</v>
      </c>
      <c r="G254" s="156">
        <f>'Demand Planning'!AE2377*$C254</f>
        <v>166.26999999999998</v>
      </c>
      <c r="H254" s="156">
        <f>'Demand Planning'!AF2377*$C254</f>
        <v>166.26999999999998</v>
      </c>
      <c r="I254" s="156">
        <f>'Demand Planning'!AG2377*$C254</f>
        <v>153.47999999999999</v>
      </c>
      <c r="J254" s="156">
        <f>'Demand Planning'!AH2377*$C254</f>
        <v>153.47999999999999</v>
      </c>
      <c r="K254" s="156">
        <f>'Demand Planning'!AI2377*$C254</f>
        <v>153.47999999999999</v>
      </c>
      <c r="L254" s="156">
        <f>'Demand Planning'!AJ2377*$C254</f>
        <v>153.47999999999999</v>
      </c>
      <c r="M254" s="156">
        <f>'Demand Planning'!AK2377*$C254</f>
        <v>153.47999999999999</v>
      </c>
      <c r="N254" s="156">
        <f>'Demand Planning'!AL2377*$C254</f>
        <v>153.47999999999999</v>
      </c>
      <c r="O254" s="156">
        <f>'Demand Planning'!AM2377*$C254</f>
        <v>153.47999999999999</v>
      </c>
      <c r="P254" s="156">
        <f>'Demand Planning'!AN2377*$C254</f>
        <v>153.47999999999999</v>
      </c>
    </row>
    <row r="255" spans="1:16" ht="14.25" customHeight="1" outlineLevel="1" x14ac:dyDescent="0.25">
      <c r="A255" s="154" t="str">
        <f>'Demand Planning'!A2378</f>
        <v>POL09779</v>
      </c>
      <c r="B255" s="157" t="str">
        <f>'Demand Planning'!C2378</f>
        <v>PROTEINI</v>
      </c>
      <c r="C255" s="155">
        <f>IFERROR(VLOOKUP(A255,'cijena po artiklu'!A:E,5,FALSE()),0)</f>
        <v>31.99</v>
      </c>
      <c r="D255" s="156">
        <f>'Demand Planning'!AB2387*$C255</f>
        <v>511.84</v>
      </c>
      <c r="E255" s="156">
        <f>'Demand Planning'!AC2387*$C255</f>
        <v>543.82999999999993</v>
      </c>
      <c r="F255" s="156">
        <f>'Demand Planning'!AD2387*$C255</f>
        <v>543.82999999999993</v>
      </c>
      <c r="G255" s="156">
        <f>'Demand Planning'!AE2387*$C255</f>
        <v>543.82999999999993</v>
      </c>
      <c r="H255" s="156">
        <f>'Demand Planning'!AF2387*$C255</f>
        <v>543.82999999999993</v>
      </c>
      <c r="I255" s="156">
        <f>'Demand Planning'!AG2387*$C255</f>
        <v>543.82999999999993</v>
      </c>
      <c r="J255" s="156">
        <f>'Demand Planning'!AH2387*$C255</f>
        <v>575.81999999999994</v>
      </c>
      <c r="K255" s="156">
        <f>'Demand Planning'!AI2387*$C255</f>
        <v>575.81999999999994</v>
      </c>
      <c r="L255" s="156">
        <f>'Demand Planning'!AJ2387*$C255</f>
        <v>575.81999999999994</v>
      </c>
      <c r="M255" s="156">
        <f>'Demand Planning'!AK2387*$C255</f>
        <v>575.81999999999994</v>
      </c>
      <c r="N255" s="156">
        <f>'Demand Planning'!AL2387*$C255</f>
        <v>575.81999999999994</v>
      </c>
      <c r="O255" s="156">
        <f>'Demand Planning'!AM2387*$C255</f>
        <v>575.81999999999994</v>
      </c>
      <c r="P255" s="156">
        <f>'Demand Planning'!AN2387*$C255</f>
        <v>575.81999999999994</v>
      </c>
    </row>
    <row r="256" spans="1:16" ht="14.25" customHeight="1" outlineLevel="1" x14ac:dyDescent="0.25">
      <c r="A256" s="154" t="str">
        <f>'Demand Planning'!A2388</f>
        <v>SHM00068</v>
      </c>
      <c r="B256" s="157" t="str">
        <f>'Demand Planning'!C2388</f>
        <v>DRINKWARE I HOME</v>
      </c>
      <c r="C256" s="155">
        <f>IFERROR(VLOOKUP(A256,'cijena po artiklu'!A:E,5,FALSE()),0)</f>
        <v>3.99</v>
      </c>
      <c r="D256" s="156">
        <f>'Demand Planning'!AB2397*$C256</f>
        <v>287.28000000000003</v>
      </c>
      <c r="E256" s="156">
        <f>'Demand Planning'!AC2397*$C256</f>
        <v>287.28000000000003</v>
      </c>
      <c r="F256" s="156">
        <f>'Demand Planning'!AD2397*$C256</f>
        <v>291.27000000000004</v>
      </c>
      <c r="G256" s="156">
        <f>'Demand Planning'!AE2397*$C256</f>
        <v>295.26</v>
      </c>
      <c r="H256" s="156">
        <f>'Demand Planning'!AF2397*$C256</f>
        <v>295.26</v>
      </c>
      <c r="I256" s="156">
        <f>'Demand Planning'!AG2397*$C256</f>
        <v>299.25</v>
      </c>
      <c r="J256" s="156">
        <f>'Demand Planning'!AH2397*$C256</f>
        <v>299.25</v>
      </c>
      <c r="K256" s="156">
        <f>'Demand Planning'!AI2397*$C256</f>
        <v>299.25</v>
      </c>
      <c r="L256" s="156">
        <f>'Demand Planning'!AJ2397*$C256</f>
        <v>299.25</v>
      </c>
      <c r="M256" s="156">
        <f>'Demand Planning'!AK2397*$C256</f>
        <v>303.24</v>
      </c>
      <c r="N256" s="156">
        <f>'Demand Planning'!AL2397*$C256</f>
        <v>303.24</v>
      </c>
      <c r="O256" s="156">
        <f>'Demand Planning'!AM2397*$C256</f>
        <v>303.24</v>
      </c>
      <c r="P256" s="156">
        <f>'Demand Planning'!AN2397*$C256</f>
        <v>303.24</v>
      </c>
    </row>
    <row r="257" spans="1:16" ht="14.25" customHeight="1" outlineLevel="1" x14ac:dyDescent="0.25">
      <c r="A257" s="154" t="str">
        <f>'Demand Planning'!A2398</f>
        <v>ON00272</v>
      </c>
      <c r="B257" s="157" t="str">
        <f>'Demand Planning'!C2398</f>
        <v>PROTEINI</v>
      </c>
      <c r="C257" s="155">
        <f>IFERROR(VLOOKUP(A257,'cijena po artiklu'!A:E,5,FALSE()),0)</f>
        <v>79.989999999999995</v>
      </c>
      <c r="D257" s="156">
        <f>'Demand Planning'!AB2407*$C257</f>
        <v>799.9</v>
      </c>
      <c r="E257" s="156">
        <f>'Demand Planning'!AC2407*$C257</f>
        <v>799.9</v>
      </c>
      <c r="F257" s="156">
        <f>'Demand Planning'!AD2407*$C257</f>
        <v>799.9</v>
      </c>
      <c r="G257" s="156">
        <f>'Demand Planning'!AE2407*$C257</f>
        <v>799.9</v>
      </c>
      <c r="H257" s="156">
        <f>'Demand Planning'!AF2407*$C257</f>
        <v>799.9</v>
      </c>
      <c r="I257" s="156">
        <f>'Demand Planning'!AG2407*$C257</f>
        <v>799.9</v>
      </c>
      <c r="J257" s="156">
        <f>'Demand Planning'!AH2407*$C257</f>
        <v>799.9</v>
      </c>
      <c r="K257" s="156">
        <f>'Demand Planning'!AI2407*$C257</f>
        <v>799.9</v>
      </c>
      <c r="L257" s="156">
        <f>'Demand Planning'!AJ2407*$C257</f>
        <v>799.9</v>
      </c>
      <c r="M257" s="156">
        <f>'Demand Planning'!AK2407*$C257</f>
        <v>799.9</v>
      </c>
      <c r="N257" s="156">
        <f>'Demand Planning'!AL2407*$C257</f>
        <v>799.9</v>
      </c>
      <c r="O257" s="156">
        <f>'Demand Planning'!AM2407*$C257</f>
        <v>799.9</v>
      </c>
      <c r="P257" s="156">
        <f>'Demand Planning'!AN2407*$C257</f>
        <v>799.9</v>
      </c>
    </row>
    <row r="258" spans="1:16" ht="14.25" customHeight="1" outlineLevel="1" x14ac:dyDescent="0.25">
      <c r="A258" s="154" t="str">
        <f>'Demand Planning'!A2408</f>
        <v>POL12880</v>
      </c>
      <c r="B258" s="157" t="str">
        <f>'Demand Planning'!C2408</f>
        <v>PROTEINI</v>
      </c>
      <c r="C258" s="155">
        <f>IFERROR(VLOOKUP(A258,'cijena po artiklu'!A:E,5,FALSE()),0)</f>
        <v>47.99</v>
      </c>
      <c r="D258" s="156">
        <f>'Demand Planning'!AB2417*$C258</f>
        <v>2351.5100000000002</v>
      </c>
      <c r="E258" s="156">
        <f>'Demand Planning'!AC2417*$C258</f>
        <v>2399.5</v>
      </c>
      <c r="F258" s="156">
        <f>'Demand Planning'!AD2417*$C258</f>
        <v>2399.5</v>
      </c>
      <c r="G258" s="156">
        <f>'Demand Planning'!AE2417*$C258</f>
        <v>2399.5</v>
      </c>
      <c r="H258" s="156">
        <f>'Demand Planning'!AF2417*$C258</f>
        <v>2447.4900000000002</v>
      </c>
      <c r="I258" s="156">
        <f>'Demand Planning'!AG2417*$C258</f>
        <v>5086.9400000000005</v>
      </c>
      <c r="J258" s="156">
        <f>'Demand Planning'!AH2417*$C258</f>
        <v>5086.9400000000005</v>
      </c>
      <c r="K258" s="156">
        <f>'Demand Planning'!AI2417*$C258</f>
        <v>5086.9400000000005</v>
      </c>
      <c r="L258" s="156">
        <f>'Demand Planning'!AJ2417*$C258</f>
        <v>5086.9400000000005</v>
      </c>
      <c r="M258" s="156">
        <f>'Demand Planning'!AK2417*$C258</f>
        <v>2447.4900000000002</v>
      </c>
      <c r="N258" s="156">
        <f>'Demand Planning'!AL2417*$C258</f>
        <v>2447.4900000000002</v>
      </c>
      <c r="O258" s="156">
        <f>'Demand Planning'!AM2417*$C258</f>
        <v>2495.48</v>
      </c>
      <c r="P258" s="156">
        <f>'Demand Planning'!AN2417*$C258</f>
        <v>2495.48</v>
      </c>
    </row>
    <row r="259" spans="1:16" ht="14.25" customHeight="1" outlineLevel="1" x14ac:dyDescent="0.25">
      <c r="A259" s="154" t="str">
        <f>'Demand Planning'!A2418</f>
        <v>ON00230</v>
      </c>
      <c r="B259" s="157" t="str">
        <f>'Demand Planning'!C2418</f>
        <v>SPORTSKA PREHRANA</v>
      </c>
      <c r="C259" s="155">
        <f>IFERROR(VLOOKUP(A259,'cijena po artiklu'!A:E,5,FALSE()),0)</f>
        <v>33.590000000000003</v>
      </c>
      <c r="D259" s="156">
        <f>'Demand Planning'!AB2427*$C259</f>
        <v>268.72000000000003</v>
      </c>
      <c r="E259" s="156">
        <f>'Demand Planning'!AC2427*$C259</f>
        <v>302.31000000000006</v>
      </c>
      <c r="F259" s="156">
        <f>'Demand Planning'!AD2427*$C259</f>
        <v>302.31000000000006</v>
      </c>
      <c r="G259" s="156">
        <f>'Demand Planning'!AE2427*$C259</f>
        <v>302.31000000000006</v>
      </c>
      <c r="H259" s="156">
        <f>'Demand Planning'!AF2427*$C259</f>
        <v>335.90000000000003</v>
      </c>
      <c r="I259" s="156">
        <f>'Demand Planning'!AG2427*$C259</f>
        <v>335.90000000000003</v>
      </c>
      <c r="J259" s="156">
        <f>'Demand Planning'!AH2427*$C259</f>
        <v>335.90000000000003</v>
      </c>
      <c r="K259" s="156">
        <f>'Demand Planning'!AI2427*$C259</f>
        <v>335.90000000000003</v>
      </c>
      <c r="L259" s="156">
        <f>'Demand Planning'!AJ2427*$C259</f>
        <v>335.90000000000003</v>
      </c>
      <c r="M259" s="156">
        <f>'Demand Planning'!AK2427*$C259</f>
        <v>335.90000000000003</v>
      </c>
      <c r="N259" s="156">
        <f>'Demand Planning'!AL2427*$C259</f>
        <v>335.90000000000003</v>
      </c>
      <c r="O259" s="156">
        <f>'Demand Planning'!AM2427*$C259</f>
        <v>335.90000000000003</v>
      </c>
      <c r="P259" s="156">
        <f>'Demand Planning'!AN2427*$C259</f>
        <v>335.90000000000003</v>
      </c>
    </row>
    <row r="260" spans="1:16" ht="14.25" customHeight="1" outlineLevel="1" x14ac:dyDescent="0.25">
      <c r="A260" s="154" t="str">
        <f>'Demand Planning'!A2428</f>
        <v>POL04475</v>
      </c>
      <c r="B260" s="157" t="str">
        <f>'Demand Planning'!C2428</f>
        <v>RTD &amp; SNACKS</v>
      </c>
      <c r="C260" s="155">
        <f>IFERROR(VLOOKUP(A260,'cijena po artiklu'!A:E,5,FALSE()),0)</f>
        <v>1.59</v>
      </c>
      <c r="D260" s="156">
        <f>'Demand Planning'!AB2437*$C260</f>
        <v>933.33</v>
      </c>
      <c r="E260" s="156">
        <f>'Demand Planning'!AC2437*$C260</f>
        <v>933.33</v>
      </c>
      <c r="F260" s="156">
        <f>'Demand Planning'!AD2437*$C260</f>
        <v>933.33</v>
      </c>
      <c r="G260" s="156">
        <f>'Demand Planning'!AE2437*$C260</f>
        <v>933.33</v>
      </c>
      <c r="H260" s="156">
        <f>'Demand Planning'!AF2437*$C260</f>
        <v>933.33</v>
      </c>
      <c r="I260" s="156">
        <f>'Demand Planning'!AG2437*$C260</f>
        <v>933.33</v>
      </c>
      <c r="J260" s="156">
        <f>'Demand Planning'!AH2437*$C260</f>
        <v>933.33</v>
      </c>
      <c r="K260" s="156">
        <f>'Demand Planning'!AI2437*$C260</f>
        <v>933.33</v>
      </c>
      <c r="L260" s="156">
        <f>'Demand Planning'!AJ2437*$C260</f>
        <v>933.33</v>
      </c>
      <c r="M260" s="156">
        <f>'Demand Planning'!AK2437*$C260</f>
        <v>933.33</v>
      </c>
      <c r="N260" s="156">
        <f>'Demand Planning'!AL2437*$C260</f>
        <v>933.33</v>
      </c>
      <c r="O260" s="156">
        <f>'Demand Planning'!AM2437*$C260</f>
        <v>933.33</v>
      </c>
      <c r="P260" s="156">
        <f>'Demand Planning'!AN2437*$C260</f>
        <v>933.33</v>
      </c>
    </row>
    <row r="261" spans="1:16" ht="14.25" customHeight="1" outlineLevel="1" x14ac:dyDescent="0.25">
      <c r="A261" s="154" t="str">
        <f>'Demand Planning'!A2438</f>
        <v>POL09848</v>
      </c>
      <c r="B261" s="157" t="str">
        <f>'Demand Planning'!C2438</f>
        <v>RTD &amp; SNACKS</v>
      </c>
      <c r="C261" s="155">
        <f>IFERROR(VLOOKUP(A261,'cijena po artiklu'!A:E,5,FALSE()),0)</f>
        <v>1.1100000000000001</v>
      </c>
      <c r="D261" s="156">
        <f>'Demand Planning'!AB2447*$C261</f>
        <v>658.23</v>
      </c>
      <c r="E261" s="156">
        <f>'Demand Planning'!AC2447*$C261</f>
        <v>591.63</v>
      </c>
      <c r="F261" s="156">
        <f>'Demand Planning'!AD2447*$C261</f>
        <v>469.53000000000003</v>
      </c>
      <c r="G261" s="156">
        <f>'Demand Planning'!AE2447*$C261</f>
        <v>604.95000000000005</v>
      </c>
      <c r="H261" s="156">
        <f>'Demand Planning'!AF2447*$C261</f>
        <v>479.52000000000004</v>
      </c>
      <c r="I261" s="156">
        <f>'Demand Planning'!AG2447*$C261</f>
        <v>479.52000000000004</v>
      </c>
      <c r="J261" s="156">
        <f>'Demand Planning'!AH2447*$C261</f>
        <v>479.52000000000004</v>
      </c>
      <c r="K261" s="156">
        <f>'Demand Planning'!AI2447*$C261</f>
        <v>479.52000000000004</v>
      </c>
      <c r="L261" s="156">
        <f>'Demand Planning'!AJ2447*$C261</f>
        <v>456.21000000000004</v>
      </c>
      <c r="M261" s="156">
        <f>'Demand Planning'!AK2447*$C261</f>
        <v>487.29</v>
      </c>
      <c r="N261" s="156">
        <f>'Demand Planning'!AL2447*$C261</f>
        <v>547.23</v>
      </c>
      <c r="O261" s="156">
        <f>'Demand Planning'!AM2447*$C261</f>
        <v>419.58000000000004</v>
      </c>
      <c r="P261" s="156">
        <f>'Demand Planning'!AN2447*$C261</f>
        <v>428.46000000000004</v>
      </c>
    </row>
    <row r="262" spans="1:16" ht="14.25" customHeight="1" outlineLevel="1" x14ac:dyDescent="0.25">
      <c r="A262" s="154" t="str">
        <f>'Demand Planning'!A2448</f>
        <v>POL09856</v>
      </c>
      <c r="B262" s="157" t="str">
        <f>'Demand Planning'!C2448</f>
        <v>SPORTSKA PREHRANA</v>
      </c>
      <c r="C262" s="155">
        <f>IFERROR(VLOOKUP(A262,'cijena po artiklu'!A:E,5,FALSE()),0)</f>
        <v>11.19</v>
      </c>
      <c r="D262" s="156">
        <f>'Demand Planning'!AB2457*$C262</f>
        <v>201.42</v>
      </c>
      <c r="E262" s="156">
        <f>'Demand Planning'!AC2457*$C262</f>
        <v>201.42</v>
      </c>
      <c r="F262" s="156">
        <f>'Demand Planning'!AD2457*$C262</f>
        <v>201.42</v>
      </c>
      <c r="G262" s="156">
        <f>'Demand Planning'!AE2457*$C262</f>
        <v>201.42</v>
      </c>
      <c r="H262" s="156">
        <f>'Demand Planning'!AF2457*$C262</f>
        <v>201.42</v>
      </c>
      <c r="I262" s="156">
        <f>'Demand Planning'!AG2457*$C262</f>
        <v>201.42</v>
      </c>
      <c r="J262" s="156">
        <f>'Demand Planning'!AH2457*$C262</f>
        <v>201.42</v>
      </c>
      <c r="K262" s="156">
        <f>'Demand Planning'!AI2457*$C262</f>
        <v>201.42</v>
      </c>
      <c r="L262" s="156">
        <f>'Demand Planning'!AJ2457*$C262</f>
        <v>201.42</v>
      </c>
      <c r="M262" s="156">
        <f>'Demand Planning'!AK2457*$C262</f>
        <v>201.42</v>
      </c>
      <c r="N262" s="156">
        <f>'Demand Planning'!AL2457*$C262</f>
        <v>201.42</v>
      </c>
      <c r="O262" s="156">
        <f>'Demand Planning'!AM2457*$C262</f>
        <v>201.42</v>
      </c>
      <c r="P262" s="156">
        <f>'Demand Planning'!AN2457*$C262</f>
        <v>201.42</v>
      </c>
    </row>
    <row r="263" spans="1:16" ht="14.25" customHeight="1" outlineLevel="1" x14ac:dyDescent="0.25">
      <c r="A263" s="154" t="str">
        <f>'Demand Planning'!A2458</f>
        <v>SHM00069</v>
      </c>
      <c r="B263" s="157" t="str">
        <f>'Demand Planning'!C2458</f>
        <v>DRINKWARE I HOME</v>
      </c>
      <c r="C263" s="155">
        <f>IFERROR(VLOOKUP(A263,'cijena po artiklu'!A:E,5,FALSE()),0)</f>
        <v>3.99</v>
      </c>
      <c r="D263" s="156">
        <f>'Demand Planning'!AB2467*$C263</f>
        <v>339.15000000000003</v>
      </c>
      <c r="E263" s="156">
        <f>'Demand Planning'!AC2467*$C263</f>
        <v>339.15000000000003</v>
      </c>
      <c r="F263" s="156">
        <f>'Demand Planning'!AD2467*$C263</f>
        <v>339.15000000000003</v>
      </c>
      <c r="G263" s="156">
        <f>'Demand Planning'!AE2467*$C263</f>
        <v>339.15000000000003</v>
      </c>
      <c r="H263" s="156">
        <f>'Demand Planning'!AF2467*$C263</f>
        <v>339.15000000000003</v>
      </c>
      <c r="I263" s="156">
        <f>'Demand Planning'!AG2467*$C263</f>
        <v>339.15000000000003</v>
      </c>
      <c r="J263" s="156">
        <f>'Demand Planning'!AH2467*$C263</f>
        <v>339.15000000000003</v>
      </c>
      <c r="K263" s="156">
        <f>'Demand Planning'!AI2467*$C263</f>
        <v>339.15000000000003</v>
      </c>
      <c r="L263" s="156">
        <f>'Demand Planning'!AJ2467*$C263</f>
        <v>339.15000000000003</v>
      </c>
      <c r="M263" s="156">
        <f>'Demand Planning'!AK2467*$C263</f>
        <v>339.15000000000003</v>
      </c>
      <c r="N263" s="156">
        <f>'Demand Planning'!AL2467*$C263</f>
        <v>339.15000000000003</v>
      </c>
      <c r="O263" s="156">
        <f>'Demand Planning'!AM2467*$C263</f>
        <v>339.15000000000003</v>
      </c>
      <c r="P263" s="156">
        <f>'Demand Planning'!AN2467*$C263</f>
        <v>339.15000000000003</v>
      </c>
    </row>
    <row r="264" spans="1:16" ht="14.25" customHeight="1" outlineLevel="1" x14ac:dyDescent="0.25">
      <c r="A264" s="154" t="str">
        <f>'Demand Planning'!A2468</f>
        <v>ZOE12403</v>
      </c>
      <c r="B264" s="157" t="str">
        <f>'Demand Planning'!C2468</f>
        <v>SPORTSKA PREHRANA</v>
      </c>
      <c r="C264" s="155">
        <f>IFERROR(VLOOKUP(A264,'cijena po artiklu'!A:E,5,FALSE()),0)</f>
        <v>17.59</v>
      </c>
      <c r="D264" s="156">
        <f>'Demand Planning'!AB2477*$C264</f>
        <v>105.53999999999999</v>
      </c>
      <c r="E264" s="156">
        <f>'Demand Planning'!AC2477*$C264</f>
        <v>123.13</v>
      </c>
      <c r="F264" s="156">
        <f>'Demand Planning'!AD2477*$C264</f>
        <v>123.13</v>
      </c>
      <c r="G264" s="156">
        <f>'Demand Planning'!AE2477*$C264</f>
        <v>123.13</v>
      </c>
      <c r="H264" s="156">
        <f>'Demand Planning'!AF2477*$C264</f>
        <v>123.13</v>
      </c>
      <c r="I264" s="156">
        <f>'Demand Planning'!AG2477*$C264</f>
        <v>123.13</v>
      </c>
      <c r="J264" s="156">
        <f>'Demand Planning'!AH2477*$C264</f>
        <v>123.13</v>
      </c>
      <c r="K264" s="156">
        <f>'Demand Planning'!AI2477*$C264</f>
        <v>123.13</v>
      </c>
      <c r="L264" s="156">
        <f>'Demand Planning'!AJ2477*$C264</f>
        <v>123.13</v>
      </c>
      <c r="M264" s="156">
        <f>'Demand Planning'!AK2477*$C264</f>
        <v>105.53999999999999</v>
      </c>
      <c r="N264" s="156">
        <f>'Demand Planning'!AL2477*$C264</f>
        <v>105.53999999999999</v>
      </c>
      <c r="O264" s="156">
        <f>'Demand Planning'!AM2477*$C264</f>
        <v>105.53999999999999</v>
      </c>
      <c r="P264" s="156">
        <f>'Demand Planning'!AN2477*$C264</f>
        <v>105.53999999999999</v>
      </c>
    </row>
    <row r="265" spans="1:16" ht="14.25" customHeight="1" outlineLevel="1" x14ac:dyDescent="0.25">
      <c r="A265" s="154" t="str">
        <f>'Demand Planning'!A2478</f>
        <v>SHM00172</v>
      </c>
      <c r="B265" s="157" t="str">
        <f>'Demand Planning'!C2478</f>
        <v>DRINKWARE I HOME</v>
      </c>
      <c r="C265" s="155">
        <f>IFERROR(VLOOKUP(A265,'cijena po artiklu'!A:E,5,FALSE()),0)</f>
        <v>12.79</v>
      </c>
      <c r="D265" s="156">
        <f>'Demand Planning'!AB2487*$C265</f>
        <v>243.01</v>
      </c>
      <c r="E265" s="156">
        <f>'Demand Planning'!AC2487*$C265</f>
        <v>243.01</v>
      </c>
      <c r="F265" s="156">
        <f>'Demand Planning'!AD2487*$C265</f>
        <v>243.01</v>
      </c>
      <c r="G265" s="156">
        <f>'Demand Planning'!AE2487*$C265</f>
        <v>243.01</v>
      </c>
      <c r="H265" s="156">
        <f>'Demand Planning'!AF2487*$C265</f>
        <v>243.01</v>
      </c>
      <c r="I265" s="156">
        <f>'Demand Planning'!AG2487*$C265</f>
        <v>243.01</v>
      </c>
      <c r="J265" s="156">
        <f>'Demand Planning'!AH2487*$C265</f>
        <v>243.01</v>
      </c>
      <c r="K265" s="156">
        <f>'Demand Planning'!AI2487*$C265</f>
        <v>243.01</v>
      </c>
      <c r="L265" s="156">
        <f>'Demand Planning'!AJ2487*$C265</f>
        <v>243.01</v>
      </c>
      <c r="M265" s="156">
        <f>'Demand Planning'!AK2487*$C265</f>
        <v>243.01</v>
      </c>
      <c r="N265" s="156">
        <f>'Demand Planning'!AL2487*$C265</f>
        <v>243.01</v>
      </c>
      <c r="O265" s="156">
        <f>'Demand Planning'!AM2487*$C265</f>
        <v>243.01</v>
      </c>
      <c r="P265" s="156">
        <f>'Demand Planning'!AN2487*$C265</f>
        <v>243.01</v>
      </c>
    </row>
    <row r="266" spans="1:16" ht="14.25" customHeight="1" outlineLevel="1" x14ac:dyDescent="0.25">
      <c r="A266" s="154" t="str">
        <f>'Demand Planning'!A2488</f>
        <v>POL12833</v>
      </c>
      <c r="B266" s="157" t="str">
        <f>'Demand Planning'!C2488</f>
        <v>SPORTSKA PREHRANA</v>
      </c>
      <c r="C266" s="155">
        <f>IFERROR(VLOOKUP(A266,'cijena po artiklu'!A:E,5,FALSE()),0)</f>
        <v>15.99</v>
      </c>
      <c r="D266" s="156">
        <f>'Demand Planning'!AB2497*$C266</f>
        <v>975.39</v>
      </c>
      <c r="E266" s="156">
        <f>'Demand Planning'!AC2497*$C266</f>
        <v>1055.3399999999999</v>
      </c>
      <c r="F266" s="156">
        <f>'Demand Planning'!AD2497*$C266</f>
        <v>1119.3</v>
      </c>
      <c r="G266" s="156">
        <f>'Demand Planning'!AE2497*$C266</f>
        <v>1167.27</v>
      </c>
      <c r="H266" s="156">
        <f>'Demand Planning'!AF2497*$C266</f>
        <v>1215.24</v>
      </c>
      <c r="I266" s="156">
        <f>'Demand Planning'!AG2497*$C266</f>
        <v>3054.09</v>
      </c>
      <c r="J266" s="156">
        <f>'Demand Planning'!AH2497*$C266</f>
        <v>3086.07</v>
      </c>
      <c r="K266" s="156">
        <f>'Demand Planning'!AI2497*$C266</f>
        <v>3102.06</v>
      </c>
      <c r="L266" s="156">
        <f>'Demand Planning'!AJ2497*$C266</f>
        <v>3134.04</v>
      </c>
      <c r="M266" s="156">
        <f>'Demand Planning'!AK2497*$C266</f>
        <v>1359.15</v>
      </c>
      <c r="N266" s="156">
        <f>'Demand Planning'!AL2497*$C266</f>
        <v>1391.13</v>
      </c>
      <c r="O266" s="156">
        <f>'Demand Planning'!AM2497*$C266</f>
        <v>1455.09</v>
      </c>
      <c r="P266" s="156">
        <f>'Demand Planning'!AN2497*$C266</f>
        <v>1455.09</v>
      </c>
    </row>
    <row r="267" spans="1:16" ht="14.25" customHeight="1" outlineLevel="1" x14ac:dyDescent="0.25">
      <c r="A267" s="154" t="str">
        <f>'Demand Planning'!A2498</f>
        <v>GAR04749</v>
      </c>
      <c r="B267" s="157" t="str">
        <f>'Demand Planning'!C2498</f>
        <v>GADGETI</v>
      </c>
      <c r="C267" s="155">
        <f>IFERROR(VLOOKUP(A267,'cijena po artiklu'!A:E,5,FALSE()),0)</f>
        <v>917</v>
      </c>
      <c r="D267" s="156">
        <f>'Demand Planning'!AB2507*$C267</f>
        <v>917</v>
      </c>
      <c r="E267" s="156">
        <f>'Demand Planning'!AC2507*$C267</f>
        <v>917</v>
      </c>
      <c r="F267" s="156">
        <f>'Demand Planning'!AD2507*$C267</f>
        <v>917</v>
      </c>
      <c r="G267" s="156">
        <f>'Demand Planning'!AE2507*$C267</f>
        <v>917</v>
      </c>
      <c r="H267" s="156">
        <f>'Demand Planning'!AF2507*$C267</f>
        <v>917</v>
      </c>
      <c r="I267" s="156">
        <f>'Demand Planning'!AG2507*$C267</f>
        <v>917</v>
      </c>
      <c r="J267" s="156">
        <f>'Demand Planning'!AH2507*$C267</f>
        <v>917</v>
      </c>
      <c r="K267" s="156">
        <f>'Demand Planning'!AI2507*$C267</f>
        <v>917</v>
      </c>
      <c r="L267" s="156">
        <f>'Demand Planning'!AJ2507*$C267</f>
        <v>917</v>
      </c>
      <c r="M267" s="156">
        <f>'Demand Planning'!AK2507*$C267</f>
        <v>917</v>
      </c>
      <c r="N267" s="156">
        <f>'Demand Planning'!AL2507*$C267</f>
        <v>917</v>
      </c>
      <c r="O267" s="156">
        <f>'Demand Planning'!AM2507*$C267</f>
        <v>917</v>
      </c>
      <c r="P267" s="156">
        <f>'Demand Planning'!AN2507*$C267</f>
        <v>917</v>
      </c>
    </row>
    <row r="268" spans="1:16" ht="14.25" customHeight="1" outlineLevel="1" x14ac:dyDescent="0.25">
      <c r="A268" s="154" t="str">
        <f>'Demand Planning'!A2508</f>
        <v>SHM00070</v>
      </c>
      <c r="B268" s="157" t="str">
        <f>'Demand Planning'!C2508</f>
        <v>DRINKWARE I HOME</v>
      </c>
      <c r="C268" s="155">
        <f>IFERROR(VLOOKUP(A268,'cijena po artiklu'!A:E,5,FALSE()),0)</f>
        <v>3.99</v>
      </c>
      <c r="D268" s="156">
        <f>'Demand Planning'!AB2517*$C268</f>
        <v>243.39000000000001</v>
      </c>
      <c r="E268" s="156">
        <f>'Demand Planning'!AC2517*$C268</f>
        <v>255.36</v>
      </c>
      <c r="F268" s="156">
        <f>'Demand Planning'!AD2517*$C268</f>
        <v>219.45000000000002</v>
      </c>
      <c r="G268" s="156">
        <f>'Demand Planning'!AE2517*$C268</f>
        <v>227.43</v>
      </c>
      <c r="H268" s="156">
        <f>'Demand Planning'!AF2517*$C268</f>
        <v>235.41000000000003</v>
      </c>
      <c r="I268" s="156">
        <f>'Demand Planning'!AG2517*$C268</f>
        <v>231.42000000000002</v>
      </c>
      <c r="J268" s="156">
        <f>'Demand Planning'!AH2517*$C268</f>
        <v>219.45000000000002</v>
      </c>
      <c r="K268" s="156">
        <f>'Demand Planning'!AI2517*$C268</f>
        <v>215.46</v>
      </c>
      <c r="L268" s="156">
        <f>'Demand Planning'!AJ2517*$C268</f>
        <v>215.46</v>
      </c>
      <c r="M268" s="156">
        <f>'Demand Planning'!AK2517*$C268</f>
        <v>215.46</v>
      </c>
      <c r="N268" s="156">
        <f>'Demand Planning'!AL2517*$C268</f>
        <v>211.47</v>
      </c>
      <c r="O268" s="156">
        <f>'Demand Planning'!AM2517*$C268</f>
        <v>187.53</v>
      </c>
      <c r="P268" s="156">
        <f>'Demand Planning'!AN2517*$C268</f>
        <v>219.45000000000002</v>
      </c>
    </row>
    <row r="269" spans="1:16" ht="14.25" customHeight="1" outlineLevel="1" x14ac:dyDescent="0.25">
      <c r="A269" s="154" t="str">
        <f>'Demand Planning'!A2518</f>
        <v>ATC06521</v>
      </c>
      <c r="B269" s="157" t="str">
        <f>'Demand Planning'!C2518</f>
        <v>FITNESS OPREMA</v>
      </c>
      <c r="C269" s="155">
        <f>IFERROR(VLOOKUP(A269,'cijena po artiklu'!A:E,5,FALSE()),0)</f>
        <v>67.19</v>
      </c>
      <c r="D269" s="156">
        <f>'Demand Planning'!AB2527*$C269</f>
        <v>0</v>
      </c>
      <c r="E269" s="156">
        <f>'Demand Planning'!AC2527*$C269</f>
        <v>0</v>
      </c>
      <c r="F269" s="156">
        <f>'Demand Planning'!AD2527*$C269</f>
        <v>0</v>
      </c>
      <c r="G269" s="156">
        <f>'Demand Planning'!AE2527*$C269</f>
        <v>0</v>
      </c>
      <c r="H269" s="156">
        <f>'Demand Planning'!AF2527*$C269</f>
        <v>0</v>
      </c>
      <c r="I269" s="156">
        <f>'Demand Planning'!AG2527*$C269</f>
        <v>0</v>
      </c>
      <c r="J269" s="156">
        <f>'Demand Planning'!AH2527*$C269</f>
        <v>0</v>
      </c>
      <c r="K269" s="156">
        <f>'Demand Planning'!AI2527*$C269</f>
        <v>0</v>
      </c>
      <c r="L269" s="156">
        <f>'Demand Planning'!AJ2527*$C269</f>
        <v>0</v>
      </c>
      <c r="M269" s="156">
        <f>'Demand Planning'!AK2527*$C269</f>
        <v>0</v>
      </c>
      <c r="N269" s="156">
        <f>'Demand Planning'!AL2527*$C269</f>
        <v>0</v>
      </c>
      <c r="O269" s="156">
        <f>'Demand Planning'!AM2527*$C269</f>
        <v>0</v>
      </c>
      <c r="P269" s="156">
        <f>'Demand Planning'!AN2527*$C269</f>
        <v>0</v>
      </c>
    </row>
    <row r="270" spans="1:16" ht="14.25" customHeight="1" outlineLevel="1" x14ac:dyDescent="0.25">
      <c r="A270" s="154" t="str">
        <f>'Demand Planning'!A2528</f>
        <v>ASF25801</v>
      </c>
      <c r="B270" s="157" t="str">
        <f>'Demand Planning'!C2528</f>
        <v>FITNESS OPREMA</v>
      </c>
      <c r="C270" s="155">
        <f>IFERROR(VLOOKUP(A270,'cijena po artiklu'!A:E,5,FALSE()),0)</f>
        <v>1119.2</v>
      </c>
      <c r="D270" s="156">
        <f>'Demand Planning'!AB2537*$C270</f>
        <v>1119.2</v>
      </c>
      <c r="E270" s="156">
        <f>'Demand Planning'!AC2537*$C270</f>
        <v>1119.2</v>
      </c>
      <c r="F270" s="156">
        <f>'Demand Planning'!AD2537*$C270</f>
        <v>1119.2</v>
      </c>
      <c r="G270" s="156">
        <f>'Demand Planning'!AE2537*$C270</f>
        <v>1119.2</v>
      </c>
      <c r="H270" s="156">
        <f>'Demand Planning'!AF2537*$C270</f>
        <v>2238.4</v>
      </c>
      <c r="I270" s="156">
        <f>'Demand Planning'!AG2537*$C270</f>
        <v>2238.4</v>
      </c>
      <c r="J270" s="156">
        <f>'Demand Planning'!AH2537*$C270</f>
        <v>2238.4</v>
      </c>
      <c r="K270" s="156">
        <f>'Demand Planning'!AI2537*$C270</f>
        <v>2238.4</v>
      </c>
      <c r="L270" s="156">
        <f>'Demand Planning'!AJ2537*$C270</f>
        <v>2238.4</v>
      </c>
      <c r="M270" s="156">
        <f>'Demand Planning'!AK2537*$C270</f>
        <v>2238.4</v>
      </c>
      <c r="N270" s="156">
        <f>'Demand Planning'!AL2537*$C270</f>
        <v>2238.4</v>
      </c>
      <c r="O270" s="156">
        <f>'Demand Planning'!AM2537*$C270</f>
        <v>2238.4</v>
      </c>
      <c r="P270" s="156">
        <f>'Demand Planning'!AN2537*$C270</f>
        <v>2238.4</v>
      </c>
    </row>
    <row r="271" spans="1:16" ht="14.25" customHeight="1" outlineLevel="1" x14ac:dyDescent="0.25">
      <c r="A271" s="154" t="str">
        <f>'Demand Planning'!A2538</f>
        <v>ON00554</v>
      </c>
      <c r="B271" s="157" t="str">
        <f>'Demand Planning'!C2538</f>
        <v>SPORTSKA PREHRANA</v>
      </c>
      <c r="C271" s="155">
        <f>IFERROR(VLOOKUP(A271,'cijena po artiklu'!A:E,5,FALSE()),0)</f>
        <v>39.99</v>
      </c>
      <c r="D271" s="156">
        <f>'Demand Planning'!AB2547*$C271</f>
        <v>279.93</v>
      </c>
      <c r="E271" s="156">
        <f>'Demand Planning'!AC2547*$C271</f>
        <v>279.93</v>
      </c>
      <c r="F271" s="156">
        <f>'Demand Planning'!AD2547*$C271</f>
        <v>279.93</v>
      </c>
      <c r="G271" s="156">
        <f>'Demand Planning'!AE2547*$C271</f>
        <v>279.93</v>
      </c>
      <c r="H271" s="156">
        <f>'Demand Planning'!AF2547*$C271</f>
        <v>279.93</v>
      </c>
      <c r="I271" s="156">
        <f>'Demand Planning'!AG2547*$C271</f>
        <v>239.94</v>
      </c>
      <c r="J271" s="156">
        <f>'Demand Planning'!AH2547*$C271</f>
        <v>279.93</v>
      </c>
      <c r="K271" s="156">
        <f>'Demand Planning'!AI2547*$C271</f>
        <v>279.93</v>
      </c>
      <c r="L271" s="156">
        <f>'Demand Planning'!AJ2547*$C271</f>
        <v>239.94</v>
      </c>
      <c r="M271" s="156">
        <f>'Demand Planning'!AK2547*$C271</f>
        <v>239.94</v>
      </c>
      <c r="N271" s="156">
        <f>'Demand Planning'!AL2547*$C271</f>
        <v>239.94</v>
      </c>
      <c r="O271" s="156">
        <f>'Demand Planning'!AM2547*$C271</f>
        <v>239.94</v>
      </c>
      <c r="P271" s="156">
        <f>'Demand Planning'!AN2547*$C271</f>
        <v>239.94</v>
      </c>
    </row>
    <row r="272" spans="1:16" ht="14.25" customHeight="1" outlineLevel="1" x14ac:dyDescent="0.25">
      <c r="A272" s="154" t="str">
        <f>'Demand Planning'!A2548</f>
        <v>ATC06517</v>
      </c>
      <c r="B272" s="157" t="str">
        <f>'Demand Planning'!C2548</f>
        <v>FITNESS OPREMA</v>
      </c>
      <c r="C272" s="155">
        <f>IFERROR(VLOOKUP(A272,'cijena po artiklu'!A:E,5,FALSE()),0)</f>
        <v>22.39</v>
      </c>
      <c r="D272" s="156">
        <f>'Demand Planning'!AB2557*$C272</f>
        <v>111.95</v>
      </c>
      <c r="E272" s="156">
        <f>'Demand Planning'!AC2557*$C272</f>
        <v>111.95</v>
      </c>
      <c r="F272" s="156">
        <f>'Demand Planning'!AD2557*$C272</f>
        <v>89.56</v>
      </c>
      <c r="G272" s="156">
        <f>'Demand Planning'!AE2557*$C272</f>
        <v>89.56</v>
      </c>
      <c r="H272" s="156">
        <f>'Demand Planning'!AF2557*$C272</f>
        <v>67.17</v>
      </c>
      <c r="I272" s="156">
        <f>'Demand Planning'!AG2557*$C272</f>
        <v>67.17</v>
      </c>
      <c r="J272" s="156">
        <f>'Demand Planning'!AH2557*$C272</f>
        <v>67.17</v>
      </c>
      <c r="K272" s="156">
        <f>'Demand Planning'!AI2557*$C272</f>
        <v>44.78</v>
      </c>
      <c r="L272" s="156">
        <f>'Demand Planning'!AJ2557*$C272</f>
        <v>44.78</v>
      </c>
      <c r="M272" s="156">
        <f>'Demand Planning'!AK2557*$C272</f>
        <v>44.78</v>
      </c>
      <c r="N272" s="156">
        <f>'Demand Planning'!AL2557*$C272</f>
        <v>44.78</v>
      </c>
      <c r="O272" s="156">
        <f>'Demand Planning'!AM2557*$C272</f>
        <v>44.78</v>
      </c>
      <c r="P272" s="156">
        <f>'Demand Planning'!AN2557*$C272</f>
        <v>22.39</v>
      </c>
    </row>
    <row r="273" spans="1:16" ht="14.25" customHeight="1" outlineLevel="1" x14ac:dyDescent="0.25">
      <c r="A273" s="154" t="str">
        <f>'Demand Planning'!A2558</f>
        <v>POL12861</v>
      </c>
      <c r="B273" s="157" t="str">
        <f>'Demand Planning'!C2558</f>
        <v>SPORTSKA PREHRANA</v>
      </c>
      <c r="C273" s="155">
        <f>IFERROR(VLOOKUP(A273,'cijena po artiklu'!A:E,5,FALSE()),0)</f>
        <v>15.99</v>
      </c>
      <c r="D273" s="156">
        <f>'Demand Planning'!AB2567*$C273</f>
        <v>1007.37</v>
      </c>
      <c r="E273" s="156">
        <f>'Demand Planning'!AC2567*$C273</f>
        <v>1007.37</v>
      </c>
      <c r="F273" s="156">
        <f>'Demand Planning'!AD2567*$C273</f>
        <v>1007.37</v>
      </c>
      <c r="G273" s="156">
        <f>'Demand Planning'!AE2567*$C273</f>
        <v>1007.37</v>
      </c>
      <c r="H273" s="156">
        <f>'Demand Planning'!AF2567*$C273</f>
        <v>1007.37</v>
      </c>
      <c r="I273" s="156">
        <f>'Demand Planning'!AG2567*$C273</f>
        <v>1007.37</v>
      </c>
      <c r="J273" s="156">
        <f>'Demand Planning'!AH2567*$C273</f>
        <v>1007.37</v>
      </c>
      <c r="K273" s="156">
        <f>'Demand Planning'!AI2567*$C273</f>
        <v>1007.37</v>
      </c>
      <c r="L273" s="156">
        <f>'Demand Planning'!AJ2567*$C273</f>
        <v>1007.37</v>
      </c>
      <c r="M273" s="156">
        <f>'Demand Planning'!AK2567*$C273</f>
        <v>1007.37</v>
      </c>
      <c r="N273" s="156">
        <f>'Demand Planning'!AL2567*$C273</f>
        <v>1007.37</v>
      </c>
      <c r="O273" s="156">
        <f>'Demand Planning'!AM2567*$C273</f>
        <v>1007.37</v>
      </c>
      <c r="P273" s="156">
        <f>'Demand Planning'!AN2567*$C273</f>
        <v>1007.37</v>
      </c>
    </row>
    <row r="274" spans="1:16" ht="14.25" customHeight="1" outlineLevel="1" x14ac:dyDescent="0.25">
      <c r="A274" s="154" t="str">
        <f>'Demand Planning'!A2568</f>
        <v>UFC16122</v>
      </c>
      <c r="B274" s="157" t="str">
        <f>'Demand Planning'!C2568</f>
        <v>BORILAČKA OPREMA</v>
      </c>
      <c r="C274" s="155">
        <f>IFERROR(VLOOKUP(A274,'cijena po artiklu'!A:E,5,FALSE()),0)</f>
        <v>15.99</v>
      </c>
      <c r="D274" s="156">
        <f>'Demand Planning'!AB2577*$C274</f>
        <v>175.89000000000001</v>
      </c>
      <c r="E274" s="156">
        <f>'Demand Planning'!AC2577*$C274</f>
        <v>159.9</v>
      </c>
      <c r="F274" s="156">
        <f>'Demand Planning'!AD2577*$C274</f>
        <v>175.89000000000001</v>
      </c>
      <c r="G274" s="156">
        <f>'Demand Planning'!AE2577*$C274</f>
        <v>159.9</v>
      </c>
      <c r="H274" s="156">
        <f>'Demand Planning'!AF2577*$C274</f>
        <v>175.89000000000001</v>
      </c>
      <c r="I274" s="156">
        <f>'Demand Planning'!AG2577*$C274</f>
        <v>175.89000000000001</v>
      </c>
      <c r="J274" s="156">
        <f>'Demand Planning'!AH2577*$C274</f>
        <v>175.89000000000001</v>
      </c>
      <c r="K274" s="156">
        <f>'Demand Planning'!AI2577*$C274</f>
        <v>175.89000000000001</v>
      </c>
      <c r="L274" s="156">
        <f>'Demand Planning'!AJ2577*$C274</f>
        <v>175.89000000000001</v>
      </c>
      <c r="M274" s="156">
        <f>'Demand Planning'!AK2577*$C274</f>
        <v>175.89000000000001</v>
      </c>
      <c r="N274" s="156">
        <f>'Demand Planning'!AL2577*$C274</f>
        <v>175.89000000000001</v>
      </c>
      <c r="O274" s="156">
        <f>'Demand Planning'!AM2577*$C274</f>
        <v>175.89000000000001</v>
      </c>
      <c r="P274" s="156">
        <f>'Demand Planning'!AN2577*$C274</f>
        <v>175.89000000000001</v>
      </c>
    </row>
    <row r="275" spans="1:16" ht="14.25" customHeight="1" outlineLevel="1" x14ac:dyDescent="0.25">
      <c r="A275" s="154" t="str">
        <f>'Demand Planning'!A2578</f>
        <v>SHM00078</v>
      </c>
      <c r="B275" s="157" t="str">
        <f>'Demand Planning'!C2578</f>
        <v>DRINKWARE I HOME</v>
      </c>
      <c r="C275" s="155">
        <f>IFERROR(VLOOKUP(A275,'cijena po artiklu'!A:E,5,FALSE()),0)</f>
        <v>3.99</v>
      </c>
      <c r="D275" s="156">
        <f>'Demand Planning'!AB2587*$C275</f>
        <v>131.67000000000002</v>
      </c>
      <c r="E275" s="156">
        <f>'Demand Planning'!AC2587*$C275</f>
        <v>139.65</v>
      </c>
      <c r="F275" s="156">
        <f>'Demand Planning'!AD2587*$C275</f>
        <v>127.68</v>
      </c>
      <c r="G275" s="156">
        <f>'Demand Planning'!AE2587*$C275</f>
        <v>127.68</v>
      </c>
      <c r="H275" s="156">
        <f>'Demand Planning'!AF2587*$C275</f>
        <v>123.69000000000001</v>
      </c>
      <c r="I275" s="156">
        <f>'Demand Planning'!AG2587*$C275</f>
        <v>123.69000000000001</v>
      </c>
      <c r="J275" s="156">
        <f>'Demand Planning'!AH2587*$C275</f>
        <v>115.71000000000001</v>
      </c>
      <c r="K275" s="156">
        <f>'Demand Planning'!AI2587*$C275</f>
        <v>115.71000000000001</v>
      </c>
      <c r="L275" s="156">
        <f>'Demand Planning'!AJ2587*$C275</f>
        <v>111.72</v>
      </c>
      <c r="M275" s="156">
        <f>'Demand Planning'!AK2587*$C275</f>
        <v>119.7</v>
      </c>
      <c r="N275" s="156">
        <f>'Demand Planning'!AL2587*$C275</f>
        <v>119.7</v>
      </c>
      <c r="O275" s="156">
        <f>'Demand Planning'!AM2587*$C275</f>
        <v>107.73</v>
      </c>
      <c r="P275" s="156">
        <f>'Demand Planning'!AN2587*$C275</f>
        <v>107.73</v>
      </c>
    </row>
    <row r="276" spans="1:16" ht="14.25" customHeight="1" outlineLevel="1" x14ac:dyDescent="0.25">
      <c r="A276" s="154" t="str">
        <f>'Demand Planning'!A2588</f>
        <v>SHM00074</v>
      </c>
      <c r="B276" s="157" t="str">
        <f>'Demand Planning'!C2588</f>
        <v>DRINKWARE I HOME</v>
      </c>
      <c r="C276" s="155">
        <f>IFERROR(VLOOKUP(A276,'cijena po artiklu'!A:E,5,FALSE()),0)</f>
        <v>3.99</v>
      </c>
      <c r="D276" s="156">
        <f>'Demand Planning'!AB2597*$C276</f>
        <v>175.56</v>
      </c>
      <c r="E276" s="156">
        <f>'Demand Planning'!AC2597*$C276</f>
        <v>127.68</v>
      </c>
      <c r="F276" s="156">
        <f>'Demand Planning'!AD2597*$C276</f>
        <v>83.79</v>
      </c>
      <c r="G276" s="156">
        <f>'Demand Planning'!AE2597*$C276</f>
        <v>47.88</v>
      </c>
      <c r="H276" s="156">
        <f>'Demand Planning'!AF2597*$C276</f>
        <v>15.96</v>
      </c>
      <c r="I276" s="156">
        <f>'Demand Planning'!AG2597*$C276</f>
        <v>0</v>
      </c>
      <c r="J276" s="156">
        <f>'Demand Planning'!AH2597*$C276</f>
        <v>0</v>
      </c>
      <c r="K276" s="156">
        <f>'Demand Planning'!AI2597*$C276</f>
        <v>0</v>
      </c>
      <c r="L276" s="156">
        <f>'Demand Planning'!AJ2597*$C276</f>
        <v>0</v>
      </c>
      <c r="M276" s="156">
        <f>'Demand Planning'!AK2597*$C276</f>
        <v>0</v>
      </c>
      <c r="N276" s="156">
        <f>'Demand Planning'!AL2597*$C276</f>
        <v>0</v>
      </c>
      <c r="O276" s="156">
        <f>'Demand Planning'!AM2597*$C276</f>
        <v>0</v>
      </c>
      <c r="P276" s="156">
        <f>'Demand Planning'!AN2597*$C276</f>
        <v>0</v>
      </c>
    </row>
    <row r="277" spans="1:16" ht="14.25" customHeight="1" outlineLevel="1" x14ac:dyDescent="0.25">
      <c r="A277" s="154" t="str">
        <f>'Demand Planning'!A2598</f>
        <v>SCM04431</v>
      </c>
      <c r="B277" s="157" t="str">
        <f>'Demand Planning'!C2598</f>
        <v>PROTEINI</v>
      </c>
      <c r="C277" s="155">
        <f>IFERROR(VLOOKUP(A277,'cijena po artiklu'!A:E,5,FALSE()),0)</f>
        <v>63.99</v>
      </c>
      <c r="D277" s="156">
        <f>'Demand Planning'!AB2607*$C277</f>
        <v>255.96</v>
      </c>
      <c r="E277" s="156">
        <f>'Demand Planning'!AC2607*$C277</f>
        <v>255.96</v>
      </c>
      <c r="F277" s="156">
        <f>'Demand Planning'!AD2607*$C277</f>
        <v>319.95</v>
      </c>
      <c r="G277" s="156">
        <f>'Demand Planning'!AE2607*$C277</f>
        <v>255.96</v>
      </c>
      <c r="H277" s="156">
        <f>'Demand Planning'!AF2607*$C277</f>
        <v>319.95</v>
      </c>
      <c r="I277" s="156">
        <f>'Demand Planning'!AG2607*$C277</f>
        <v>319.95</v>
      </c>
      <c r="J277" s="156">
        <f>'Demand Planning'!AH2607*$C277</f>
        <v>383.94</v>
      </c>
      <c r="K277" s="156">
        <f>'Demand Planning'!AI2607*$C277</f>
        <v>383.94</v>
      </c>
      <c r="L277" s="156">
        <f>'Demand Planning'!AJ2607*$C277</f>
        <v>383.94</v>
      </c>
      <c r="M277" s="156">
        <f>'Demand Planning'!AK2607*$C277</f>
        <v>383.94</v>
      </c>
      <c r="N277" s="156">
        <f>'Demand Planning'!AL2607*$C277</f>
        <v>383.94</v>
      </c>
      <c r="O277" s="156">
        <f>'Demand Planning'!AM2607*$C277</f>
        <v>383.94</v>
      </c>
      <c r="P277" s="156">
        <f>'Demand Planning'!AN2607*$C277</f>
        <v>383.94</v>
      </c>
    </row>
    <row r="278" spans="1:16" ht="14.25" customHeight="1" outlineLevel="1" x14ac:dyDescent="0.25">
      <c r="A278" s="154" t="str">
        <f>'Demand Planning'!A2608</f>
        <v>POL09711</v>
      </c>
      <c r="B278" s="157" t="str">
        <f>'Demand Planning'!C2608</f>
        <v>BIO I SUPERFOODS</v>
      </c>
      <c r="C278" s="155">
        <f>IFERROR(VLOOKUP(A278,'cijena po artiklu'!A:E,5,FALSE()),0)</f>
        <v>4.79</v>
      </c>
      <c r="D278" s="156">
        <f>'Demand Planning'!AB2617*$C278</f>
        <v>550.85</v>
      </c>
      <c r="E278" s="156">
        <f>'Demand Planning'!AC2617*$C278</f>
        <v>550.85</v>
      </c>
      <c r="F278" s="156">
        <f>'Demand Planning'!AD2617*$C278</f>
        <v>550.85</v>
      </c>
      <c r="G278" s="156">
        <f>'Demand Planning'!AE2617*$C278</f>
        <v>550.85</v>
      </c>
      <c r="H278" s="156">
        <f>'Demand Planning'!AF2617*$C278</f>
        <v>550.85</v>
      </c>
      <c r="I278" s="156">
        <f>'Demand Planning'!AG2617*$C278</f>
        <v>550.85</v>
      </c>
      <c r="J278" s="156">
        <f>'Demand Planning'!AH2617*$C278</f>
        <v>550.85</v>
      </c>
      <c r="K278" s="156">
        <f>'Demand Planning'!AI2617*$C278</f>
        <v>550.85</v>
      </c>
      <c r="L278" s="156">
        <f>'Demand Planning'!AJ2617*$C278</f>
        <v>550.85</v>
      </c>
      <c r="M278" s="156">
        <f>'Demand Planning'!AK2617*$C278</f>
        <v>550.85</v>
      </c>
      <c r="N278" s="156">
        <f>'Demand Planning'!AL2617*$C278</f>
        <v>550.85</v>
      </c>
      <c r="O278" s="156">
        <f>'Demand Planning'!AM2617*$C278</f>
        <v>550.85</v>
      </c>
      <c r="P278" s="156">
        <f>'Demand Planning'!AN2617*$C278</f>
        <v>550.85</v>
      </c>
    </row>
    <row r="279" spans="1:16" ht="14.25" customHeight="1" outlineLevel="1" x14ac:dyDescent="0.25">
      <c r="A279" s="154" t="str">
        <f>'Demand Planning'!A2618</f>
        <v>ON00366</v>
      </c>
      <c r="B279" s="157" t="str">
        <f>'Demand Planning'!C2618</f>
        <v>SPORTSKA PREHRANA</v>
      </c>
      <c r="C279" s="155">
        <f>IFERROR(VLOOKUP(A279,'cijena po artiklu'!A:E,5,FALSE()),0)</f>
        <v>31.99</v>
      </c>
      <c r="D279" s="156">
        <f>'Demand Planning'!AB2627*$C279</f>
        <v>255.92</v>
      </c>
      <c r="E279" s="156">
        <f>'Demand Planning'!AC2627*$C279</f>
        <v>255.92</v>
      </c>
      <c r="F279" s="156">
        <f>'Demand Planning'!AD2627*$C279</f>
        <v>287.90999999999997</v>
      </c>
      <c r="G279" s="156">
        <f>'Demand Planning'!AE2627*$C279</f>
        <v>287.90999999999997</v>
      </c>
      <c r="H279" s="156">
        <f>'Demand Planning'!AF2627*$C279</f>
        <v>287.90999999999997</v>
      </c>
      <c r="I279" s="156">
        <f>'Demand Planning'!AG2627*$C279</f>
        <v>319.89999999999998</v>
      </c>
      <c r="J279" s="156">
        <f>'Demand Planning'!AH2627*$C279</f>
        <v>319.89999999999998</v>
      </c>
      <c r="K279" s="156">
        <f>'Demand Planning'!AI2627*$C279</f>
        <v>319.89999999999998</v>
      </c>
      <c r="L279" s="156">
        <f>'Demand Planning'!AJ2627*$C279</f>
        <v>319.89999999999998</v>
      </c>
      <c r="M279" s="156">
        <f>'Demand Planning'!AK2627*$C279</f>
        <v>319.89999999999998</v>
      </c>
      <c r="N279" s="156">
        <f>'Demand Planning'!AL2627*$C279</f>
        <v>319.89999999999998</v>
      </c>
      <c r="O279" s="156">
        <f>'Demand Planning'!AM2627*$C279</f>
        <v>287.90999999999997</v>
      </c>
      <c r="P279" s="156">
        <f>'Demand Planning'!AN2627*$C279</f>
        <v>319.89999999999998</v>
      </c>
    </row>
    <row r="280" spans="1:16" ht="14.25" customHeight="1" outlineLevel="1" x14ac:dyDescent="0.25">
      <c r="A280" s="154" t="str">
        <f>'Demand Planning'!A2628</f>
        <v>UFC16118</v>
      </c>
      <c r="B280" s="157" t="str">
        <f>'Demand Planning'!C2628</f>
        <v>BORILAČKA OPREMA</v>
      </c>
      <c r="C280" s="155">
        <f>IFERROR(VLOOKUP(A280,'cijena po artiklu'!A:E,5,FALSE()),0)</f>
        <v>15.99</v>
      </c>
      <c r="D280" s="156">
        <f>'Demand Planning'!AB2637*$C280</f>
        <v>175.89000000000001</v>
      </c>
      <c r="E280" s="156">
        <f>'Demand Planning'!AC2637*$C280</f>
        <v>175.89000000000001</v>
      </c>
      <c r="F280" s="156">
        <f>'Demand Planning'!AD2637*$C280</f>
        <v>175.89000000000001</v>
      </c>
      <c r="G280" s="156">
        <f>'Demand Planning'!AE2637*$C280</f>
        <v>175.89000000000001</v>
      </c>
      <c r="H280" s="156">
        <f>'Demand Planning'!AF2637*$C280</f>
        <v>175.89000000000001</v>
      </c>
      <c r="I280" s="156">
        <f>'Demand Planning'!AG2637*$C280</f>
        <v>175.89000000000001</v>
      </c>
      <c r="J280" s="156">
        <f>'Demand Planning'!AH2637*$C280</f>
        <v>175.89000000000001</v>
      </c>
      <c r="K280" s="156">
        <f>'Demand Planning'!AI2637*$C280</f>
        <v>175.89000000000001</v>
      </c>
      <c r="L280" s="156">
        <f>'Demand Planning'!AJ2637*$C280</f>
        <v>175.89000000000001</v>
      </c>
      <c r="M280" s="156">
        <f>'Demand Planning'!AK2637*$C280</f>
        <v>175.89000000000001</v>
      </c>
      <c r="N280" s="156">
        <f>'Demand Planning'!AL2637*$C280</f>
        <v>175.89000000000001</v>
      </c>
      <c r="O280" s="156">
        <f>'Demand Planning'!AM2637*$C280</f>
        <v>175.89000000000001</v>
      </c>
      <c r="P280" s="156">
        <f>'Demand Planning'!AN2637*$C280</f>
        <v>175.89000000000001</v>
      </c>
    </row>
    <row r="281" spans="1:16" ht="14.25" customHeight="1" outlineLevel="1" x14ac:dyDescent="0.25">
      <c r="A281" s="154" t="str">
        <f>'Demand Planning'!A2638</f>
        <v>GAR04685</v>
      </c>
      <c r="B281" s="157" t="str">
        <f>'Demand Planning'!C2638</f>
        <v>GADGETI</v>
      </c>
      <c r="C281" s="155">
        <f>IFERROR(VLOOKUP(A281,'cijena po artiklu'!A:E,5,FALSE()),0)</f>
        <v>875</v>
      </c>
      <c r="D281" s="156">
        <f>'Demand Planning'!AB2647*$C281</f>
        <v>2625</v>
      </c>
      <c r="E281" s="156">
        <f>'Demand Planning'!AC2647*$C281</f>
        <v>2625</v>
      </c>
      <c r="F281" s="156">
        <f>'Demand Planning'!AD2647*$C281</f>
        <v>2625</v>
      </c>
      <c r="G281" s="156">
        <f>'Demand Planning'!AE2647*$C281</f>
        <v>2625</v>
      </c>
      <c r="H281" s="156">
        <f>'Demand Planning'!AF2647*$C281</f>
        <v>2625</v>
      </c>
      <c r="I281" s="156">
        <f>'Demand Planning'!AG2647*$C281</f>
        <v>2625</v>
      </c>
      <c r="J281" s="156">
        <f>'Demand Planning'!AH2647*$C281</f>
        <v>2625</v>
      </c>
      <c r="K281" s="156">
        <f>'Demand Planning'!AI2647*$C281</f>
        <v>2625</v>
      </c>
      <c r="L281" s="156">
        <f>'Demand Planning'!AJ2647*$C281</f>
        <v>2625</v>
      </c>
      <c r="M281" s="156">
        <f>'Demand Planning'!AK2647*$C281</f>
        <v>2625</v>
      </c>
      <c r="N281" s="156">
        <f>'Demand Planning'!AL2647*$C281</f>
        <v>2625</v>
      </c>
      <c r="O281" s="156">
        <f>'Demand Planning'!AM2647*$C281</f>
        <v>2625</v>
      </c>
      <c r="P281" s="156">
        <f>'Demand Planning'!AN2647*$C281</f>
        <v>2625</v>
      </c>
    </row>
    <row r="282" spans="1:16" ht="14.25" customHeight="1" outlineLevel="1" x14ac:dyDescent="0.25">
      <c r="A282" s="154" t="str">
        <f>'Demand Planning'!A2648</f>
        <v>ATC06613</v>
      </c>
      <c r="B282" s="157" t="str">
        <f>'Demand Planning'!C2648</f>
        <v>FITNESS OPREMA</v>
      </c>
      <c r="C282" s="155">
        <f>IFERROR(VLOOKUP(A282,'cijena po artiklu'!A:E,5,FALSE()),0)</f>
        <v>19.989999999999998</v>
      </c>
      <c r="D282" s="156">
        <f>'Demand Planning'!AB2657*$C282</f>
        <v>199.89999999999998</v>
      </c>
      <c r="E282" s="156">
        <f>'Demand Planning'!AC2657*$C282</f>
        <v>199.89999999999998</v>
      </c>
      <c r="F282" s="156">
        <f>'Demand Planning'!AD2657*$C282</f>
        <v>199.89999999999998</v>
      </c>
      <c r="G282" s="156">
        <f>'Demand Planning'!AE2657*$C282</f>
        <v>199.89999999999998</v>
      </c>
      <c r="H282" s="156">
        <f>'Demand Planning'!AF2657*$C282</f>
        <v>199.89999999999998</v>
      </c>
      <c r="I282" s="156">
        <f>'Demand Planning'!AG2657*$C282</f>
        <v>199.89999999999998</v>
      </c>
      <c r="J282" s="156">
        <f>'Demand Planning'!AH2657*$C282</f>
        <v>199.89999999999998</v>
      </c>
      <c r="K282" s="156">
        <f>'Demand Planning'!AI2657*$C282</f>
        <v>199.89999999999998</v>
      </c>
      <c r="L282" s="156">
        <f>'Demand Planning'!AJ2657*$C282</f>
        <v>199.89999999999998</v>
      </c>
      <c r="M282" s="156">
        <f>'Demand Planning'!AK2657*$C282</f>
        <v>199.89999999999998</v>
      </c>
      <c r="N282" s="156">
        <f>'Demand Planning'!AL2657*$C282</f>
        <v>199.89999999999998</v>
      </c>
      <c r="O282" s="156">
        <f>'Demand Planning'!AM2657*$C282</f>
        <v>199.89999999999998</v>
      </c>
      <c r="P282" s="156">
        <f>'Demand Planning'!AN2657*$C282</f>
        <v>199.89999999999998</v>
      </c>
    </row>
    <row r="283" spans="1:16" ht="14.25" customHeight="1" outlineLevel="1" x14ac:dyDescent="0.25">
      <c r="A283" s="154" t="str">
        <f>'Demand Planning'!A2658</f>
        <v>ON00500</v>
      </c>
      <c r="B283" s="157" t="str">
        <f>'Demand Planning'!C2658</f>
        <v>PROTEINI</v>
      </c>
      <c r="C283" s="155">
        <f>IFERROR(VLOOKUP(A283,'cijena po artiklu'!A:E,5,FALSE()),0)</f>
        <v>39.99</v>
      </c>
      <c r="D283" s="156">
        <f>'Demand Planning'!AB2667*$C283</f>
        <v>279.93</v>
      </c>
      <c r="E283" s="156">
        <f>'Demand Planning'!AC2667*$C283</f>
        <v>479.88</v>
      </c>
      <c r="F283" s="156">
        <f>'Demand Planning'!AD2667*$C283</f>
        <v>559.86</v>
      </c>
      <c r="G283" s="156">
        <f>'Demand Planning'!AE2667*$C283</f>
        <v>599.85</v>
      </c>
      <c r="H283" s="156">
        <f>'Demand Planning'!AF2667*$C283</f>
        <v>639.84</v>
      </c>
      <c r="I283" s="156">
        <f>'Demand Planning'!AG2667*$C283</f>
        <v>639.84</v>
      </c>
      <c r="J283" s="156">
        <f>'Demand Planning'!AH2667*$C283</f>
        <v>639.84</v>
      </c>
      <c r="K283" s="156">
        <f>'Demand Planning'!AI2667*$C283</f>
        <v>679.83</v>
      </c>
      <c r="L283" s="156">
        <f>'Demand Planning'!AJ2667*$C283</f>
        <v>679.83</v>
      </c>
      <c r="M283" s="156">
        <f>'Demand Planning'!AK2667*$C283</f>
        <v>719.82</v>
      </c>
      <c r="N283" s="156">
        <f>'Demand Planning'!AL2667*$C283</f>
        <v>719.82</v>
      </c>
      <c r="O283" s="156">
        <f>'Demand Planning'!AM2667*$C283</f>
        <v>679.83</v>
      </c>
      <c r="P283" s="156">
        <f>'Demand Planning'!AN2667*$C283</f>
        <v>679.83</v>
      </c>
    </row>
    <row r="284" spans="1:16" ht="14.25" customHeight="1" outlineLevel="1" x14ac:dyDescent="0.25">
      <c r="A284" s="154" t="str">
        <f>'Demand Planning'!A2668</f>
        <v>SCM04426</v>
      </c>
      <c r="B284" s="157" t="str">
        <f>'Demand Planning'!C2668</f>
        <v>PROTEINI</v>
      </c>
      <c r="C284" s="155">
        <f>IFERROR(VLOOKUP(A284,'cijena po artiklu'!A:E,5,FALSE()),0)</f>
        <v>55.99</v>
      </c>
      <c r="D284" s="156">
        <f>'Demand Planning'!AB2677*$C284</f>
        <v>279.95</v>
      </c>
      <c r="E284" s="156">
        <f>'Demand Planning'!AC2677*$C284</f>
        <v>279.95</v>
      </c>
      <c r="F284" s="156">
        <f>'Demand Planning'!AD2677*$C284</f>
        <v>279.95</v>
      </c>
      <c r="G284" s="156">
        <f>'Demand Planning'!AE2677*$C284</f>
        <v>279.95</v>
      </c>
      <c r="H284" s="156">
        <f>'Demand Planning'!AF2677*$C284</f>
        <v>279.95</v>
      </c>
      <c r="I284" s="156">
        <f>'Demand Planning'!AG2677*$C284</f>
        <v>279.95</v>
      </c>
      <c r="J284" s="156">
        <f>'Demand Planning'!AH2677*$C284</f>
        <v>335.94</v>
      </c>
      <c r="K284" s="156">
        <f>'Demand Planning'!AI2677*$C284</f>
        <v>279.95</v>
      </c>
      <c r="L284" s="156">
        <f>'Demand Planning'!AJ2677*$C284</f>
        <v>335.94</v>
      </c>
      <c r="M284" s="156">
        <f>'Demand Planning'!AK2677*$C284</f>
        <v>335.94</v>
      </c>
      <c r="N284" s="156">
        <f>'Demand Planning'!AL2677*$C284</f>
        <v>335.94</v>
      </c>
      <c r="O284" s="156">
        <f>'Demand Planning'!AM2677*$C284</f>
        <v>335.94</v>
      </c>
      <c r="P284" s="156">
        <f>'Demand Planning'!AN2677*$C284</f>
        <v>279.95</v>
      </c>
    </row>
    <row r="285" spans="1:16" ht="14.25" customHeight="1" outlineLevel="1" x14ac:dyDescent="0.25">
      <c r="A285" s="154" t="str">
        <f>'Demand Planning'!A2678</f>
        <v>ATC06638</v>
      </c>
      <c r="B285" s="157" t="str">
        <f>'Demand Planning'!C2678</f>
        <v>FITNESS OPREMA</v>
      </c>
      <c r="C285" s="155">
        <f>IFERROR(VLOOKUP(A285,'cijena po artiklu'!A:E,5,FALSE()),0)</f>
        <v>87.99</v>
      </c>
      <c r="D285" s="156">
        <f>'Demand Planning'!AB2687*$C285</f>
        <v>263.96999999999997</v>
      </c>
      <c r="E285" s="156">
        <f>'Demand Planning'!AC2687*$C285</f>
        <v>263.96999999999997</v>
      </c>
      <c r="F285" s="156">
        <f>'Demand Planning'!AD2687*$C285</f>
        <v>263.96999999999997</v>
      </c>
      <c r="G285" s="156">
        <f>'Demand Planning'!AE2687*$C285</f>
        <v>263.96999999999997</v>
      </c>
      <c r="H285" s="156">
        <f>'Demand Planning'!AF2687*$C285</f>
        <v>175.98</v>
      </c>
      <c r="I285" s="156">
        <f>'Demand Planning'!AG2687*$C285</f>
        <v>263.96999999999997</v>
      </c>
      <c r="J285" s="156">
        <f>'Demand Planning'!AH2687*$C285</f>
        <v>263.96999999999997</v>
      </c>
      <c r="K285" s="156">
        <f>'Demand Planning'!AI2687*$C285</f>
        <v>263.96999999999997</v>
      </c>
      <c r="L285" s="156">
        <f>'Demand Planning'!AJ2687*$C285</f>
        <v>263.96999999999997</v>
      </c>
      <c r="M285" s="156">
        <f>'Demand Planning'!AK2687*$C285</f>
        <v>263.96999999999997</v>
      </c>
      <c r="N285" s="156">
        <f>'Demand Planning'!AL2687*$C285</f>
        <v>263.96999999999997</v>
      </c>
      <c r="O285" s="156">
        <f>'Demand Planning'!AM2687*$C285</f>
        <v>263.96999999999997</v>
      </c>
      <c r="P285" s="156">
        <f>'Demand Planning'!AN2687*$C285</f>
        <v>263.96999999999997</v>
      </c>
    </row>
    <row r="286" spans="1:16" ht="14.25" customHeight="1" outlineLevel="1" x14ac:dyDescent="0.25">
      <c r="A286" s="154" t="str">
        <f>'Demand Planning'!A2688</f>
        <v>GAR04843</v>
      </c>
      <c r="B286" s="157" t="str">
        <f>'Demand Planning'!C2688</f>
        <v>GADGETI</v>
      </c>
      <c r="C286" s="155">
        <f>IFERROR(VLOOKUP(A286,'cijena po artiklu'!A:E,5,FALSE()),0)</f>
        <v>1079.99</v>
      </c>
      <c r="D286" s="156">
        <f>'Demand Planning'!AB2697*$C286</f>
        <v>0</v>
      </c>
      <c r="E286" s="156">
        <f>'Demand Planning'!AC2697*$C286</f>
        <v>0</v>
      </c>
      <c r="F286" s="156">
        <f>'Demand Planning'!AD2697*$C286</f>
        <v>0</v>
      </c>
      <c r="G286" s="156">
        <f>'Demand Planning'!AE2697*$C286</f>
        <v>0</v>
      </c>
      <c r="H286" s="156">
        <f>'Demand Planning'!AF2697*$C286</f>
        <v>0</v>
      </c>
      <c r="I286" s="156">
        <f>'Demand Planning'!AG2697*$C286</f>
        <v>0</v>
      </c>
      <c r="J286" s="156">
        <f>'Demand Planning'!AH2697*$C286</f>
        <v>0</v>
      </c>
      <c r="K286" s="156">
        <f>'Demand Planning'!AI2697*$C286</f>
        <v>0</v>
      </c>
      <c r="L286" s="156">
        <f>'Demand Planning'!AJ2697*$C286</f>
        <v>0</v>
      </c>
      <c r="M286" s="156">
        <f>'Demand Planning'!AK2697*$C286</f>
        <v>0</v>
      </c>
      <c r="N286" s="156">
        <f>'Demand Planning'!AL2697*$C286</f>
        <v>0</v>
      </c>
      <c r="O286" s="156">
        <f>'Demand Planning'!AM2697*$C286</f>
        <v>0</v>
      </c>
      <c r="P286" s="156">
        <f>'Demand Planning'!AN2697*$C286</f>
        <v>0</v>
      </c>
    </row>
    <row r="287" spans="1:16" ht="14.25" customHeight="1" outlineLevel="1" x14ac:dyDescent="0.25">
      <c r="A287" s="154" t="str">
        <f>'Demand Planning'!A2698</f>
        <v>SHM00085</v>
      </c>
      <c r="B287" s="157" t="str">
        <f>'Demand Planning'!C2698</f>
        <v>DRINKWARE I HOME</v>
      </c>
      <c r="C287" s="155">
        <f>IFERROR(VLOOKUP(A287,'cijena po artiklu'!A:E,5,FALSE()),0)</f>
        <v>3.99</v>
      </c>
      <c r="D287" s="156">
        <f>'Demand Planning'!AB2707*$C287</f>
        <v>355.11</v>
      </c>
      <c r="E287" s="156">
        <f>'Demand Planning'!AC2707*$C287</f>
        <v>379.05</v>
      </c>
      <c r="F287" s="156">
        <f>'Demand Planning'!AD2707*$C287</f>
        <v>402.99</v>
      </c>
      <c r="G287" s="156">
        <f>'Demand Planning'!AE2707*$C287</f>
        <v>422.94</v>
      </c>
      <c r="H287" s="156">
        <f>'Demand Planning'!AF2707*$C287</f>
        <v>434.91</v>
      </c>
      <c r="I287" s="156">
        <f>'Demand Planning'!AG2707*$C287</f>
        <v>450.87</v>
      </c>
      <c r="J287" s="156">
        <f>'Demand Planning'!AH2707*$C287</f>
        <v>462.84000000000003</v>
      </c>
      <c r="K287" s="156">
        <f>'Demand Planning'!AI2707*$C287</f>
        <v>470.82000000000005</v>
      </c>
      <c r="L287" s="156">
        <f>'Demand Planning'!AJ2707*$C287</f>
        <v>478.8</v>
      </c>
      <c r="M287" s="156">
        <f>'Demand Planning'!AK2707*$C287</f>
        <v>486.78000000000003</v>
      </c>
      <c r="N287" s="156">
        <f>'Demand Planning'!AL2707*$C287</f>
        <v>490.77000000000004</v>
      </c>
      <c r="O287" s="156">
        <f>'Demand Planning'!AM2707*$C287</f>
        <v>498.75</v>
      </c>
      <c r="P287" s="156">
        <f>'Demand Planning'!AN2707*$C287</f>
        <v>502.74</v>
      </c>
    </row>
    <row r="288" spans="1:16" ht="14.25" customHeight="1" outlineLevel="1" x14ac:dyDescent="0.25">
      <c r="A288" s="154" t="str">
        <f>'Demand Planning'!A2708</f>
        <v>GAR04750</v>
      </c>
      <c r="B288" s="157" t="str">
        <f>'Demand Planning'!C2708</f>
        <v>GADGETI</v>
      </c>
      <c r="C288" s="155">
        <f>IFERROR(VLOOKUP(A288,'cijena po artiklu'!A:E,5,FALSE()),0)</f>
        <v>917</v>
      </c>
      <c r="D288" s="156">
        <f>'Demand Planning'!AB2717*$C288</f>
        <v>1834</v>
      </c>
      <c r="E288" s="156">
        <f>'Demand Planning'!AC2717*$C288</f>
        <v>1834</v>
      </c>
      <c r="F288" s="156">
        <f>'Demand Planning'!AD2717*$C288</f>
        <v>1834</v>
      </c>
      <c r="G288" s="156">
        <f>'Demand Planning'!AE2717*$C288</f>
        <v>1834</v>
      </c>
      <c r="H288" s="156">
        <f>'Demand Planning'!AF2717*$C288</f>
        <v>1834</v>
      </c>
      <c r="I288" s="156">
        <f>'Demand Planning'!AG2717*$C288</f>
        <v>1834</v>
      </c>
      <c r="J288" s="156">
        <f>'Demand Planning'!AH2717*$C288</f>
        <v>1834</v>
      </c>
      <c r="K288" s="156">
        <f>'Demand Planning'!AI2717*$C288</f>
        <v>1834</v>
      </c>
      <c r="L288" s="156">
        <f>'Demand Planning'!AJ2717*$C288</f>
        <v>1834</v>
      </c>
      <c r="M288" s="156">
        <f>'Demand Planning'!AK2717*$C288</f>
        <v>1834</v>
      </c>
      <c r="N288" s="156">
        <f>'Demand Planning'!AL2717*$C288</f>
        <v>1834</v>
      </c>
      <c r="O288" s="156">
        <f>'Demand Planning'!AM2717*$C288</f>
        <v>1834</v>
      </c>
      <c r="P288" s="156">
        <f>'Demand Planning'!AN2717*$C288</f>
        <v>1834</v>
      </c>
    </row>
    <row r="289" spans="1:16" ht="14.25" customHeight="1" outlineLevel="1" x14ac:dyDescent="0.25">
      <c r="A289" s="154" t="str">
        <f>'Demand Planning'!A2718</f>
        <v>CEL11618</v>
      </c>
      <c r="B289" s="157" t="str">
        <f>'Demand Planning'!C2718</f>
        <v>RTD &amp; SNACKS</v>
      </c>
      <c r="C289" s="155">
        <f>IFERROR(VLOOKUP(A289,'cijena po artiklu'!A:E,5,FALSE()),0)</f>
        <v>2.39</v>
      </c>
      <c r="D289" s="156">
        <f>'Demand Planning'!AB2727*$C289</f>
        <v>439.76000000000005</v>
      </c>
      <c r="E289" s="156">
        <f>'Demand Planning'!AC2727*$C289</f>
        <v>439.76000000000005</v>
      </c>
      <c r="F289" s="156">
        <f>'Demand Planning'!AD2727*$C289</f>
        <v>439.76000000000005</v>
      </c>
      <c r="G289" s="156">
        <f>'Demand Planning'!AE2727*$C289</f>
        <v>439.76000000000005</v>
      </c>
      <c r="H289" s="156">
        <f>'Demand Planning'!AF2727*$C289</f>
        <v>439.76000000000005</v>
      </c>
      <c r="I289" s="156">
        <f>'Demand Planning'!AG2727*$C289</f>
        <v>439.76000000000005</v>
      </c>
      <c r="J289" s="156">
        <f>'Demand Planning'!AH2727*$C289</f>
        <v>439.76000000000005</v>
      </c>
      <c r="K289" s="156">
        <f>'Demand Planning'!AI2727*$C289</f>
        <v>439.76000000000005</v>
      </c>
      <c r="L289" s="156">
        <f>'Demand Planning'!AJ2727*$C289</f>
        <v>439.76000000000005</v>
      </c>
      <c r="M289" s="156">
        <f>'Demand Planning'!AK2727*$C289</f>
        <v>439.76000000000005</v>
      </c>
      <c r="N289" s="156">
        <f>'Demand Planning'!AL2727*$C289</f>
        <v>439.76000000000005</v>
      </c>
      <c r="O289" s="156">
        <f>'Demand Planning'!AM2727*$C289</f>
        <v>439.76000000000005</v>
      </c>
      <c r="P289" s="156">
        <f>'Demand Planning'!AN2727*$C289</f>
        <v>439.76000000000005</v>
      </c>
    </row>
    <row r="290" spans="1:16" ht="14.25" customHeight="1" outlineLevel="1" x14ac:dyDescent="0.25">
      <c r="A290" s="154" t="str">
        <f>'Demand Planning'!A2728</f>
        <v>CEL11616</v>
      </c>
      <c r="B290" s="157" t="str">
        <f>'Demand Planning'!C2728</f>
        <v>RTD &amp; SNACKS</v>
      </c>
      <c r="C290" s="155">
        <f>IFERROR(VLOOKUP(A290,'cijena po artiklu'!A:E,5,FALSE()),0)</f>
        <v>2.39</v>
      </c>
      <c r="D290" s="156">
        <f>'Demand Planning'!AB2737*$C290</f>
        <v>423.03000000000003</v>
      </c>
      <c r="E290" s="156">
        <f>'Demand Planning'!AC2737*$C290</f>
        <v>423.03000000000003</v>
      </c>
      <c r="F290" s="156">
        <f>'Demand Planning'!AD2737*$C290</f>
        <v>423.03000000000003</v>
      </c>
      <c r="G290" s="156">
        <f>'Demand Planning'!AE2737*$C290</f>
        <v>423.03000000000003</v>
      </c>
      <c r="H290" s="156">
        <f>'Demand Planning'!AF2737*$C290</f>
        <v>423.03000000000003</v>
      </c>
      <c r="I290" s="156">
        <f>'Demand Planning'!AG2737*$C290</f>
        <v>423.03000000000003</v>
      </c>
      <c r="J290" s="156">
        <f>'Demand Planning'!AH2737*$C290</f>
        <v>423.03000000000003</v>
      </c>
      <c r="K290" s="156">
        <f>'Demand Planning'!AI2737*$C290</f>
        <v>423.03000000000003</v>
      </c>
      <c r="L290" s="156">
        <f>'Demand Planning'!AJ2737*$C290</f>
        <v>423.03000000000003</v>
      </c>
      <c r="M290" s="156">
        <f>'Demand Planning'!AK2737*$C290</f>
        <v>423.03000000000003</v>
      </c>
      <c r="N290" s="156">
        <f>'Demand Planning'!AL2737*$C290</f>
        <v>423.03000000000003</v>
      </c>
      <c r="O290" s="156">
        <f>'Demand Planning'!AM2737*$C290</f>
        <v>423.03000000000003</v>
      </c>
      <c r="P290" s="156">
        <f>'Demand Planning'!AN2737*$C290</f>
        <v>423.03000000000003</v>
      </c>
    </row>
    <row r="291" spans="1:16" ht="14.25" customHeight="1" outlineLevel="1" x14ac:dyDescent="0.25">
      <c r="A291" s="154" t="str">
        <f>'Demand Planning'!A2738</f>
        <v>POL12681</v>
      </c>
      <c r="B291" s="157" t="str">
        <f>'Demand Planning'!C2738</f>
        <v>PROTEINI</v>
      </c>
      <c r="C291" s="155">
        <f>IFERROR(VLOOKUP(A291,'cijena po artiklu'!A:E,5,FALSE()),0)</f>
        <v>51.99</v>
      </c>
      <c r="D291" s="156">
        <f>'Demand Planning'!AB2747*$C291</f>
        <v>363.93</v>
      </c>
      <c r="E291" s="156">
        <f>'Demand Planning'!AC2747*$C291</f>
        <v>363.93</v>
      </c>
      <c r="F291" s="156">
        <f>'Demand Planning'!AD2747*$C291</f>
        <v>363.93</v>
      </c>
      <c r="G291" s="156">
        <f>'Demand Planning'!AE2747*$C291</f>
        <v>415.92</v>
      </c>
      <c r="H291" s="156">
        <f>'Demand Planning'!AF2747*$C291</f>
        <v>363.93</v>
      </c>
      <c r="I291" s="156">
        <f>'Demand Planning'!AG2747*$C291</f>
        <v>363.93</v>
      </c>
      <c r="J291" s="156">
        <f>'Demand Planning'!AH2747*$C291</f>
        <v>363.93</v>
      </c>
      <c r="K291" s="156">
        <f>'Demand Planning'!AI2747*$C291</f>
        <v>363.93</v>
      </c>
      <c r="L291" s="156">
        <f>'Demand Planning'!AJ2747*$C291</f>
        <v>363.93</v>
      </c>
      <c r="M291" s="156">
        <f>'Demand Planning'!AK2747*$C291</f>
        <v>363.93</v>
      </c>
      <c r="N291" s="156">
        <f>'Demand Planning'!AL2747*$C291</f>
        <v>363.93</v>
      </c>
      <c r="O291" s="156">
        <f>'Demand Planning'!AM2747*$C291</f>
        <v>363.93</v>
      </c>
      <c r="P291" s="156">
        <f>'Demand Planning'!AN2747*$C291</f>
        <v>363.93</v>
      </c>
    </row>
    <row r="292" spans="1:16" ht="14.25" customHeight="1" outlineLevel="1" x14ac:dyDescent="0.25">
      <c r="A292" s="154" t="str">
        <f>'Demand Planning'!A2748</f>
        <v>SHM00084</v>
      </c>
      <c r="B292" s="157" t="str">
        <f>'Demand Planning'!C2748</f>
        <v>DRINKWARE I HOME</v>
      </c>
      <c r="C292" s="155">
        <f>IFERROR(VLOOKUP(A292,'cijena po artiklu'!A:E,5,FALSE()),0)</f>
        <v>3.99</v>
      </c>
      <c r="D292" s="156">
        <f>'Demand Planning'!AB2757*$C292</f>
        <v>135.66</v>
      </c>
      <c r="E292" s="156">
        <f>'Demand Planning'!AC2757*$C292</f>
        <v>147.63</v>
      </c>
      <c r="F292" s="156">
        <f>'Demand Planning'!AD2757*$C292</f>
        <v>131.67000000000002</v>
      </c>
      <c r="G292" s="156">
        <f>'Demand Planning'!AE2757*$C292</f>
        <v>135.66</v>
      </c>
      <c r="H292" s="156">
        <f>'Demand Planning'!AF2757*$C292</f>
        <v>123.69000000000001</v>
      </c>
      <c r="I292" s="156">
        <f>'Demand Planning'!AG2757*$C292</f>
        <v>127.68</v>
      </c>
      <c r="J292" s="156">
        <f>'Demand Planning'!AH2757*$C292</f>
        <v>115.71000000000001</v>
      </c>
      <c r="K292" s="156">
        <f>'Demand Planning'!AI2757*$C292</f>
        <v>119.7</v>
      </c>
      <c r="L292" s="156">
        <f>'Demand Planning'!AJ2757*$C292</f>
        <v>115.71000000000001</v>
      </c>
      <c r="M292" s="156">
        <f>'Demand Planning'!AK2757*$C292</f>
        <v>119.7</v>
      </c>
      <c r="N292" s="156">
        <f>'Demand Planning'!AL2757*$C292</f>
        <v>111.72</v>
      </c>
      <c r="O292" s="156">
        <f>'Demand Planning'!AM2757*$C292</f>
        <v>107.73</v>
      </c>
      <c r="P292" s="156">
        <f>'Demand Planning'!AN2757*$C292</f>
        <v>107.73</v>
      </c>
    </row>
    <row r="293" spans="1:16" ht="14.25" customHeight="1" outlineLevel="1" x14ac:dyDescent="0.25">
      <c r="A293" s="154" t="str">
        <f>'Demand Planning'!A2758</f>
        <v>POL04121</v>
      </c>
      <c r="B293" s="157" t="str">
        <f>'Demand Planning'!C2758</f>
        <v>SPORTSKA PREHRANA</v>
      </c>
      <c r="C293" s="155">
        <f>IFERROR(VLOOKUP(A293,'cijena po artiklu'!A:E,5,FALSE()),0)</f>
        <v>9.59</v>
      </c>
      <c r="D293" s="156">
        <f>'Demand Planning'!AB2767*$C293</f>
        <v>220.57</v>
      </c>
      <c r="E293" s="156">
        <f>'Demand Planning'!AC2767*$C293</f>
        <v>220.57</v>
      </c>
      <c r="F293" s="156">
        <f>'Demand Planning'!AD2767*$C293</f>
        <v>220.57</v>
      </c>
      <c r="G293" s="156">
        <f>'Demand Planning'!AE2767*$C293</f>
        <v>220.57</v>
      </c>
      <c r="H293" s="156">
        <f>'Demand Planning'!AF2767*$C293</f>
        <v>220.57</v>
      </c>
      <c r="I293" s="156">
        <f>'Demand Planning'!AG2767*$C293</f>
        <v>220.57</v>
      </c>
      <c r="J293" s="156">
        <f>'Demand Planning'!AH2767*$C293</f>
        <v>220.57</v>
      </c>
      <c r="K293" s="156">
        <f>'Demand Planning'!AI2767*$C293</f>
        <v>220.57</v>
      </c>
      <c r="L293" s="156">
        <f>'Demand Planning'!AJ2767*$C293</f>
        <v>220.57</v>
      </c>
      <c r="M293" s="156">
        <f>'Demand Planning'!AK2767*$C293</f>
        <v>220.57</v>
      </c>
      <c r="N293" s="156">
        <f>'Demand Planning'!AL2767*$C293</f>
        <v>220.57</v>
      </c>
      <c r="O293" s="156">
        <f>'Demand Planning'!AM2767*$C293</f>
        <v>220.57</v>
      </c>
      <c r="P293" s="156">
        <f>'Demand Planning'!AN2767*$C293</f>
        <v>220.57</v>
      </c>
    </row>
    <row r="294" spans="1:16" ht="14.25" customHeight="1" outlineLevel="1" x14ac:dyDescent="0.25">
      <c r="A294" s="154" t="str">
        <f>'Demand Planning'!A2768</f>
        <v>POL09929</v>
      </c>
      <c r="B294" s="157" t="str">
        <f>'Demand Planning'!C2768</f>
        <v>BIO I SUPERFOODS</v>
      </c>
      <c r="C294" s="155">
        <f>IFERROR(VLOOKUP(A294,'cijena po artiklu'!A:E,5,FALSE()),0)</f>
        <v>1.27</v>
      </c>
      <c r="D294" s="156">
        <f>'Demand Planning'!AB2777*$C294</f>
        <v>396.24</v>
      </c>
      <c r="E294" s="156">
        <f>'Demand Planning'!AC2777*$C294</f>
        <v>396.24</v>
      </c>
      <c r="F294" s="156">
        <f>'Demand Planning'!AD2777*$C294</f>
        <v>396.24</v>
      </c>
      <c r="G294" s="156">
        <f>'Demand Planning'!AE2777*$C294</f>
        <v>396.24</v>
      </c>
      <c r="H294" s="156">
        <f>'Demand Planning'!AF2777*$C294</f>
        <v>396.24</v>
      </c>
      <c r="I294" s="156">
        <f>'Demand Planning'!AG2777*$C294</f>
        <v>737.87</v>
      </c>
      <c r="J294" s="156">
        <f>'Demand Planning'!AH2777*$C294</f>
        <v>737.87</v>
      </c>
      <c r="K294" s="156">
        <f>'Demand Planning'!AI2777*$C294</f>
        <v>737.87</v>
      </c>
      <c r="L294" s="156">
        <f>'Demand Planning'!AJ2777*$C294</f>
        <v>737.87</v>
      </c>
      <c r="M294" s="156">
        <f>'Demand Planning'!AK2777*$C294</f>
        <v>396.24</v>
      </c>
      <c r="N294" s="156">
        <f>'Demand Planning'!AL2777*$C294</f>
        <v>396.24</v>
      </c>
      <c r="O294" s="156">
        <f>'Demand Planning'!AM2777*$C294</f>
        <v>394.97</v>
      </c>
      <c r="P294" s="156">
        <f>'Demand Planning'!AN2777*$C294</f>
        <v>394.97</v>
      </c>
    </row>
    <row r="295" spans="1:16" ht="14.25" customHeight="1" outlineLevel="1" x14ac:dyDescent="0.25">
      <c r="A295" s="154" t="str">
        <f>'Demand Planning'!A2778</f>
        <v>POL12850</v>
      </c>
      <c r="B295" s="157" t="str">
        <f>'Demand Planning'!C2778</f>
        <v>PROTEINI</v>
      </c>
      <c r="C295" s="155">
        <f>IFERROR(VLOOKUP(A295,'cijena po artiklu'!A:E,5,FALSE()),0)</f>
        <v>76</v>
      </c>
      <c r="D295" s="156">
        <f>'Demand Planning'!AB2787*$C295</f>
        <v>1444</v>
      </c>
      <c r="E295" s="156">
        <f>'Demand Planning'!AC2787*$C295</f>
        <v>1444</v>
      </c>
      <c r="F295" s="156">
        <f>'Demand Planning'!AD2787*$C295</f>
        <v>1444</v>
      </c>
      <c r="G295" s="156">
        <f>'Demand Planning'!AE2787*$C295</f>
        <v>1444</v>
      </c>
      <c r="H295" s="156">
        <f>'Demand Planning'!AF2787*$C295</f>
        <v>1444</v>
      </c>
      <c r="I295" s="156">
        <f>'Demand Planning'!AG2787*$C295</f>
        <v>1444</v>
      </c>
      <c r="J295" s="156">
        <f>'Demand Planning'!AH2787*$C295</f>
        <v>1444</v>
      </c>
      <c r="K295" s="156">
        <f>'Demand Planning'!AI2787*$C295</f>
        <v>1444</v>
      </c>
      <c r="L295" s="156">
        <f>'Demand Planning'!AJ2787*$C295</f>
        <v>1444</v>
      </c>
      <c r="M295" s="156">
        <f>'Demand Planning'!AK2787*$C295</f>
        <v>1444</v>
      </c>
      <c r="N295" s="156">
        <f>'Demand Planning'!AL2787*$C295</f>
        <v>1444</v>
      </c>
      <c r="O295" s="156">
        <f>'Demand Planning'!AM2787*$C295</f>
        <v>1444</v>
      </c>
      <c r="P295" s="156">
        <f>'Demand Planning'!AN2787*$C295</f>
        <v>1444</v>
      </c>
    </row>
    <row r="296" spans="1:16" ht="14.25" customHeight="1" outlineLevel="1" x14ac:dyDescent="0.25">
      <c r="A296" s="154" t="str">
        <f>'Demand Planning'!A2788</f>
        <v>APN16438</v>
      </c>
      <c r="B296" s="157" t="str">
        <f>'Demand Planning'!C2788</f>
        <v>RTD &amp; SNACKS</v>
      </c>
      <c r="C296" s="155">
        <f>IFERROR(VLOOKUP(A296,'cijena po artiklu'!A:E,5,FALSE()),0)</f>
        <v>2.31</v>
      </c>
      <c r="D296" s="156">
        <f>'Demand Planning'!AB2797*$C296</f>
        <v>284.13</v>
      </c>
      <c r="E296" s="156">
        <f>'Demand Planning'!AC2797*$C296</f>
        <v>284.13</v>
      </c>
      <c r="F296" s="156">
        <f>'Demand Planning'!AD2797*$C296</f>
        <v>300.3</v>
      </c>
      <c r="G296" s="156">
        <f>'Demand Planning'!AE2797*$C296</f>
        <v>302.61</v>
      </c>
      <c r="H296" s="156">
        <f>'Demand Planning'!AF2797*$C296</f>
        <v>302.61</v>
      </c>
      <c r="I296" s="156">
        <f>'Demand Planning'!AG2797*$C296</f>
        <v>300.3</v>
      </c>
      <c r="J296" s="156">
        <f>'Demand Planning'!AH2797*$C296</f>
        <v>254.1</v>
      </c>
      <c r="K296" s="156">
        <f>'Demand Planning'!AI2797*$C296</f>
        <v>295.68</v>
      </c>
      <c r="L296" s="156">
        <f>'Demand Planning'!AJ2797*$C296</f>
        <v>277.2</v>
      </c>
      <c r="M296" s="156">
        <f>'Demand Planning'!AK2797*$C296</f>
        <v>300.3</v>
      </c>
      <c r="N296" s="156">
        <f>'Demand Planning'!AL2797*$C296</f>
        <v>318.78000000000003</v>
      </c>
      <c r="O296" s="156">
        <f>'Demand Planning'!AM2797*$C296</f>
        <v>242.55</v>
      </c>
      <c r="P296" s="156">
        <f>'Demand Planning'!AN2797*$C296</f>
        <v>244.86</v>
      </c>
    </row>
    <row r="297" spans="1:16" ht="14.25" customHeight="1" outlineLevel="1" x14ac:dyDescent="0.25">
      <c r="A297" s="154" t="str">
        <f>'Demand Planning'!A2798</f>
        <v>APN16436</v>
      </c>
      <c r="B297" s="157" t="str">
        <f>'Demand Planning'!C2798</f>
        <v>RTD &amp; SNACKS</v>
      </c>
      <c r="C297" s="155">
        <f>IFERROR(VLOOKUP(A297,'cijena po artiklu'!A:E,5,FALSE()),0)</f>
        <v>2.31</v>
      </c>
      <c r="D297" s="156">
        <f>'Demand Planning'!AB2807*$C297</f>
        <v>399.63</v>
      </c>
      <c r="E297" s="156">
        <f>'Demand Planning'!AC2807*$C297</f>
        <v>399.63</v>
      </c>
      <c r="F297" s="156">
        <f>'Demand Planning'!AD2807*$C297</f>
        <v>399.63</v>
      </c>
      <c r="G297" s="156">
        <f>'Demand Planning'!AE2807*$C297</f>
        <v>399.63</v>
      </c>
      <c r="H297" s="156">
        <f>'Demand Planning'!AF2807*$C297</f>
        <v>399.63</v>
      </c>
      <c r="I297" s="156">
        <f>'Demand Planning'!AG2807*$C297</f>
        <v>399.63</v>
      </c>
      <c r="J297" s="156">
        <f>'Demand Planning'!AH2807*$C297</f>
        <v>399.63</v>
      </c>
      <c r="K297" s="156">
        <f>'Demand Planning'!AI2807*$C297</f>
        <v>399.63</v>
      </c>
      <c r="L297" s="156">
        <f>'Demand Planning'!AJ2807*$C297</f>
        <v>399.63</v>
      </c>
      <c r="M297" s="156">
        <f>'Demand Planning'!AK2807*$C297</f>
        <v>399.63</v>
      </c>
      <c r="N297" s="156">
        <f>'Demand Planning'!AL2807*$C297</f>
        <v>399.63</v>
      </c>
      <c r="O297" s="156">
        <f>'Demand Planning'!AM2807*$C297</f>
        <v>399.63</v>
      </c>
      <c r="P297" s="156">
        <f>'Demand Planning'!AN2807*$C297</f>
        <v>399.63</v>
      </c>
    </row>
    <row r="298" spans="1:16" ht="14.25" customHeight="1" outlineLevel="1" x14ac:dyDescent="0.25">
      <c r="A298" s="154" t="str">
        <f>'Demand Planning'!A2808</f>
        <v>APN16437</v>
      </c>
      <c r="B298" s="157" t="str">
        <f>'Demand Planning'!C2808</f>
        <v>RTD &amp; SNACKS</v>
      </c>
      <c r="C298" s="155">
        <f>IFERROR(VLOOKUP(A298,'cijena po artiklu'!A:E,5,FALSE()),0)</f>
        <v>2.31</v>
      </c>
      <c r="D298" s="156">
        <f>'Demand Planning'!AB2817*$C298</f>
        <v>127.05</v>
      </c>
      <c r="E298" s="156">
        <f>'Demand Planning'!AC2817*$C298</f>
        <v>127.05</v>
      </c>
      <c r="F298" s="156">
        <f>'Demand Planning'!AD2817*$C298</f>
        <v>127.05</v>
      </c>
      <c r="G298" s="156">
        <f>'Demand Planning'!AE2817*$C298</f>
        <v>127.05</v>
      </c>
      <c r="H298" s="156">
        <f>'Demand Planning'!AF2817*$C298</f>
        <v>127.05</v>
      </c>
      <c r="I298" s="156">
        <f>'Demand Planning'!AG2817*$C298</f>
        <v>127.05</v>
      </c>
      <c r="J298" s="156">
        <f>'Demand Planning'!AH2817*$C298</f>
        <v>127.05</v>
      </c>
      <c r="K298" s="156">
        <f>'Demand Planning'!AI2817*$C298</f>
        <v>127.05</v>
      </c>
      <c r="L298" s="156">
        <f>'Demand Planning'!AJ2817*$C298</f>
        <v>127.05</v>
      </c>
      <c r="M298" s="156">
        <f>'Demand Planning'!AK2817*$C298</f>
        <v>127.05</v>
      </c>
      <c r="N298" s="156">
        <f>'Demand Planning'!AL2817*$C298</f>
        <v>127.05</v>
      </c>
      <c r="O298" s="156">
        <f>'Demand Planning'!AM2817*$C298</f>
        <v>127.05</v>
      </c>
      <c r="P298" s="156">
        <f>'Demand Planning'!AN2817*$C298</f>
        <v>127.05</v>
      </c>
    </row>
    <row r="299" spans="1:16" ht="14.25" customHeight="1" outlineLevel="1" x14ac:dyDescent="0.25">
      <c r="A299" s="154" t="str">
        <f>'Demand Planning'!A2818</f>
        <v>POL12873</v>
      </c>
      <c r="B299" s="157" t="str">
        <f>'Demand Planning'!C2818</f>
        <v>SPORTSKA PREHRANA</v>
      </c>
      <c r="C299" s="155">
        <f>IFERROR(VLOOKUP(A299,'cijena po artiklu'!A:E,5,FALSE()),0)</f>
        <v>15.99</v>
      </c>
      <c r="D299" s="156">
        <f>'Demand Planning'!AB2827*$C299</f>
        <v>1375.14</v>
      </c>
      <c r="E299" s="156">
        <f>'Demand Planning'!AC2827*$C299</f>
        <v>1487.07</v>
      </c>
      <c r="F299" s="156">
        <f>'Demand Planning'!AD2827*$C299</f>
        <v>1583.01</v>
      </c>
      <c r="G299" s="156">
        <f>'Demand Planning'!AE2827*$C299</f>
        <v>1662.96</v>
      </c>
      <c r="H299" s="156">
        <f>'Demand Planning'!AF2827*$C299</f>
        <v>1742.91</v>
      </c>
      <c r="I299" s="156">
        <f>'Demand Planning'!AG2827*$C299</f>
        <v>1806.8700000000001</v>
      </c>
      <c r="J299" s="156">
        <f>'Demand Planning'!AH2827*$C299</f>
        <v>1854.84</v>
      </c>
      <c r="K299" s="156">
        <f>'Demand Planning'!AI2827*$C299</f>
        <v>1886.82</v>
      </c>
      <c r="L299" s="156">
        <f>'Demand Planning'!AJ2827*$C299</f>
        <v>1934.79</v>
      </c>
      <c r="M299" s="156">
        <f>'Demand Planning'!AK2827*$C299</f>
        <v>1966.77</v>
      </c>
      <c r="N299" s="156">
        <f>'Demand Planning'!AL2827*$C299</f>
        <v>1982.76</v>
      </c>
      <c r="O299" s="156">
        <f>'Demand Planning'!AM2827*$C299</f>
        <v>2014.74</v>
      </c>
      <c r="P299" s="156">
        <f>'Demand Planning'!AN2827*$C299</f>
        <v>2030.73</v>
      </c>
    </row>
    <row r="300" spans="1:16" ht="14.25" customHeight="1" outlineLevel="1" x14ac:dyDescent="0.25">
      <c r="A300" s="154" t="str">
        <f>'Demand Planning'!A2828</f>
        <v>POL12872</v>
      </c>
      <c r="B300" s="157" t="str">
        <f>'Demand Planning'!C2828</f>
        <v>SPORTSKA PREHRANA</v>
      </c>
      <c r="C300" s="155">
        <f>IFERROR(VLOOKUP(A300,'cijena po artiklu'!A:E,5,FALSE()),0)</f>
        <v>35.99</v>
      </c>
      <c r="D300" s="156">
        <f>'Demand Planning'!AB2837*$C300</f>
        <v>503.86</v>
      </c>
      <c r="E300" s="156">
        <f>'Demand Planning'!AC2837*$C300</f>
        <v>503.86</v>
      </c>
      <c r="F300" s="156">
        <f>'Demand Planning'!AD2837*$C300</f>
        <v>503.86</v>
      </c>
      <c r="G300" s="156">
        <f>'Demand Planning'!AE2837*$C300</f>
        <v>503.86</v>
      </c>
      <c r="H300" s="156">
        <f>'Demand Planning'!AF2837*$C300</f>
        <v>503.86</v>
      </c>
      <c r="I300" s="156">
        <f>'Demand Planning'!AG2837*$C300</f>
        <v>503.86</v>
      </c>
      <c r="J300" s="156">
        <f>'Demand Planning'!AH2837*$C300</f>
        <v>503.86</v>
      </c>
      <c r="K300" s="156">
        <f>'Demand Planning'!AI2837*$C300</f>
        <v>503.86</v>
      </c>
      <c r="L300" s="156">
        <f>'Demand Planning'!AJ2837*$C300</f>
        <v>503.86</v>
      </c>
      <c r="M300" s="156">
        <f>'Demand Planning'!AK2837*$C300</f>
        <v>503.86</v>
      </c>
      <c r="N300" s="156">
        <f>'Demand Planning'!AL2837*$C300</f>
        <v>503.86</v>
      </c>
      <c r="O300" s="156">
        <f>'Demand Planning'!AM2837*$C300</f>
        <v>503.86</v>
      </c>
      <c r="P300" s="156">
        <f>'Demand Planning'!AN2837*$C300</f>
        <v>503.86</v>
      </c>
    </row>
    <row r="301" spans="1:16" ht="14.25" customHeight="1" outlineLevel="1" x14ac:dyDescent="0.25">
      <c r="A301" s="154" t="str">
        <f>'Demand Planning'!A2838</f>
        <v>POL12871</v>
      </c>
      <c r="B301" s="157" t="str">
        <f>'Demand Planning'!C2838</f>
        <v>SPORTSKA PREHRANA</v>
      </c>
      <c r="C301" s="155">
        <f>IFERROR(VLOOKUP(A301,'cijena po artiklu'!A:E,5,FALSE()),0)</f>
        <v>35.99</v>
      </c>
      <c r="D301" s="156">
        <f>'Demand Planning'!AB2847*$C301</f>
        <v>719.80000000000007</v>
      </c>
      <c r="E301" s="156">
        <f>'Demand Planning'!AC2847*$C301</f>
        <v>719.80000000000007</v>
      </c>
      <c r="F301" s="156">
        <f>'Demand Planning'!AD2847*$C301</f>
        <v>719.80000000000007</v>
      </c>
      <c r="G301" s="156">
        <f>'Demand Planning'!AE2847*$C301</f>
        <v>719.80000000000007</v>
      </c>
      <c r="H301" s="156">
        <f>'Demand Planning'!AF2847*$C301</f>
        <v>719.80000000000007</v>
      </c>
      <c r="I301" s="156">
        <f>'Demand Planning'!AG2847*$C301</f>
        <v>719.80000000000007</v>
      </c>
      <c r="J301" s="156">
        <f>'Demand Planning'!AH2847*$C301</f>
        <v>719.80000000000007</v>
      </c>
      <c r="K301" s="156">
        <f>'Demand Planning'!AI2847*$C301</f>
        <v>719.80000000000007</v>
      </c>
      <c r="L301" s="156">
        <f>'Demand Planning'!AJ2847*$C301</f>
        <v>719.80000000000007</v>
      </c>
      <c r="M301" s="156">
        <f>'Demand Planning'!AK2847*$C301</f>
        <v>719.80000000000007</v>
      </c>
      <c r="N301" s="156">
        <f>'Demand Planning'!AL2847*$C301</f>
        <v>719.80000000000007</v>
      </c>
      <c r="O301" s="156">
        <f>'Demand Planning'!AM2847*$C301</f>
        <v>719.80000000000007</v>
      </c>
      <c r="P301" s="156">
        <f>'Demand Planning'!AN2847*$C301</f>
        <v>719.80000000000007</v>
      </c>
    </row>
    <row r="302" spans="1:16" ht="14.25" customHeight="1" outlineLevel="1" x14ac:dyDescent="0.25">
      <c r="A302" s="154" t="str">
        <f>'Demand Planning'!A2848</f>
        <v>POL12863</v>
      </c>
      <c r="B302" s="157" t="str">
        <f>'Demand Planning'!C2848</f>
        <v>SPORTSKA PREHRANA</v>
      </c>
      <c r="C302" s="155">
        <f>IFERROR(VLOOKUP(A302,'cijena po artiklu'!A:E,5,FALSE()),0)</f>
        <v>20.79</v>
      </c>
      <c r="D302" s="156">
        <f>'Demand Planning'!AB2857*$C302</f>
        <v>124.74</v>
      </c>
      <c r="E302" s="156">
        <f>'Demand Planning'!AC2857*$C302</f>
        <v>124.74</v>
      </c>
      <c r="F302" s="156">
        <f>'Demand Planning'!AD2857*$C302</f>
        <v>124.74</v>
      </c>
      <c r="G302" s="156">
        <f>'Demand Planning'!AE2857*$C302</f>
        <v>124.74</v>
      </c>
      <c r="H302" s="156">
        <f>'Demand Planning'!AF2857*$C302</f>
        <v>124.74</v>
      </c>
      <c r="I302" s="156">
        <f>'Demand Planning'!AG2857*$C302</f>
        <v>124.74</v>
      </c>
      <c r="J302" s="156">
        <f>'Demand Planning'!AH2857*$C302</f>
        <v>124.74</v>
      </c>
      <c r="K302" s="156">
        <f>'Demand Planning'!AI2857*$C302</f>
        <v>124.74</v>
      </c>
      <c r="L302" s="156">
        <f>'Demand Planning'!AJ2857*$C302</f>
        <v>124.74</v>
      </c>
      <c r="M302" s="156">
        <f>'Demand Planning'!AK2857*$C302</f>
        <v>124.74</v>
      </c>
      <c r="N302" s="156">
        <f>'Demand Planning'!AL2857*$C302</f>
        <v>124.74</v>
      </c>
      <c r="O302" s="156">
        <f>'Demand Planning'!AM2857*$C302</f>
        <v>124.74</v>
      </c>
      <c r="P302" s="156">
        <f>'Demand Planning'!AN2857*$C302</f>
        <v>124.74</v>
      </c>
    </row>
    <row r="303" spans="1:16" ht="14.25" customHeight="1" outlineLevel="1" x14ac:dyDescent="0.25">
      <c r="A303" s="154" t="str">
        <f>'Demand Planning'!A2858</f>
        <v>POL12862</v>
      </c>
      <c r="B303" s="157" t="str">
        <f>'Demand Planning'!C2858</f>
        <v>SPORTSKA PREHRANA</v>
      </c>
      <c r="C303" s="155">
        <f>IFERROR(VLOOKUP(A303,'cijena po artiklu'!A:E,5,FALSE()),0)</f>
        <v>14.39</v>
      </c>
      <c r="D303" s="156">
        <f>'Demand Planning'!AB2867*$C303</f>
        <v>446.09000000000003</v>
      </c>
      <c r="E303" s="156">
        <f>'Demand Planning'!AC2867*$C303</f>
        <v>446.09000000000003</v>
      </c>
      <c r="F303" s="156">
        <f>'Demand Planning'!AD2867*$C303</f>
        <v>446.09000000000003</v>
      </c>
      <c r="G303" s="156">
        <f>'Demand Planning'!AE2867*$C303</f>
        <v>446.09000000000003</v>
      </c>
      <c r="H303" s="156">
        <f>'Demand Planning'!AF2867*$C303</f>
        <v>446.09000000000003</v>
      </c>
      <c r="I303" s="156">
        <f>'Demand Planning'!AG2867*$C303</f>
        <v>446.09000000000003</v>
      </c>
      <c r="J303" s="156">
        <f>'Demand Planning'!AH2867*$C303</f>
        <v>446.09000000000003</v>
      </c>
      <c r="K303" s="156">
        <f>'Demand Planning'!AI2867*$C303</f>
        <v>446.09000000000003</v>
      </c>
      <c r="L303" s="156">
        <f>'Demand Planning'!AJ2867*$C303</f>
        <v>446.09000000000003</v>
      </c>
      <c r="M303" s="156">
        <f>'Demand Planning'!AK2867*$C303</f>
        <v>446.09000000000003</v>
      </c>
      <c r="N303" s="156">
        <f>'Demand Planning'!AL2867*$C303</f>
        <v>446.09000000000003</v>
      </c>
      <c r="O303" s="156">
        <f>'Demand Planning'!AM2867*$C303</f>
        <v>446.09000000000003</v>
      </c>
      <c r="P303" s="156">
        <f>'Demand Planning'!AN2867*$C303</f>
        <v>446.09000000000003</v>
      </c>
    </row>
    <row r="304" spans="1:16" ht="14.25" customHeight="1" outlineLevel="1" x14ac:dyDescent="0.25">
      <c r="A304" s="154" t="str">
        <f>'Demand Planning'!A2868</f>
        <v>POL12869</v>
      </c>
      <c r="B304" s="157" t="str">
        <f>'Demand Planning'!C2868</f>
        <v>SPORTSKA PREHRANA</v>
      </c>
      <c r="C304" s="155">
        <f>IFERROR(VLOOKUP(A304,'cijena po artiklu'!A:E,5,FALSE()),0)</f>
        <v>31.99</v>
      </c>
      <c r="D304" s="156">
        <f>'Demand Planning'!AB2877*$C304</f>
        <v>95.97</v>
      </c>
      <c r="E304" s="156">
        <f>'Demand Planning'!AC2877*$C304</f>
        <v>95.97</v>
      </c>
      <c r="F304" s="156">
        <f>'Demand Planning'!AD2877*$C304</f>
        <v>95.97</v>
      </c>
      <c r="G304" s="156">
        <f>'Demand Planning'!AE2877*$C304</f>
        <v>95.97</v>
      </c>
      <c r="H304" s="156">
        <f>'Demand Planning'!AF2877*$C304</f>
        <v>95.97</v>
      </c>
      <c r="I304" s="156">
        <f>'Demand Planning'!AG2877*$C304</f>
        <v>95.97</v>
      </c>
      <c r="J304" s="156">
        <f>'Demand Planning'!AH2877*$C304</f>
        <v>95.97</v>
      </c>
      <c r="K304" s="156">
        <f>'Demand Planning'!AI2877*$C304</f>
        <v>95.97</v>
      </c>
      <c r="L304" s="156">
        <f>'Demand Planning'!AJ2877*$C304</f>
        <v>95.97</v>
      </c>
      <c r="M304" s="156">
        <f>'Demand Planning'!AK2877*$C304</f>
        <v>95.97</v>
      </c>
      <c r="N304" s="156">
        <f>'Demand Planning'!AL2877*$C304</f>
        <v>95.97</v>
      </c>
      <c r="O304" s="156">
        <f>'Demand Planning'!AM2877*$C304</f>
        <v>95.97</v>
      </c>
      <c r="P304" s="156">
        <f>'Demand Planning'!AN2877*$C304</f>
        <v>95.97</v>
      </c>
    </row>
    <row r="305" spans="1:16" ht="14.25" customHeight="1" outlineLevel="1" x14ac:dyDescent="0.25">
      <c r="A305" s="154" t="str">
        <f>'Demand Planning'!A2878</f>
        <v>POL12868</v>
      </c>
      <c r="B305" s="157" t="str">
        <f>'Demand Planning'!C2878</f>
        <v>SPORTSKA PREHRANA</v>
      </c>
      <c r="C305" s="155">
        <f>IFERROR(VLOOKUP(A305,'cijena po artiklu'!A:E,5,FALSE()),0)</f>
        <v>23.99</v>
      </c>
      <c r="D305" s="156">
        <f>'Demand Planning'!AB2887*$C305</f>
        <v>191.92</v>
      </c>
      <c r="E305" s="156">
        <f>'Demand Planning'!AC2887*$C305</f>
        <v>215.91</v>
      </c>
      <c r="F305" s="156">
        <f>'Demand Planning'!AD2887*$C305</f>
        <v>239.89999999999998</v>
      </c>
      <c r="G305" s="156">
        <f>'Demand Planning'!AE2887*$C305</f>
        <v>239.89999999999998</v>
      </c>
      <c r="H305" s="156">
        <f>'Demand Planning'!AF2887*$C305</f>
        <v>263.89</v>
      </c>
      <c r="I305" s="156">
        <f>'Demand Planning'!AG2887*$C305</f>
        <v>263.89</v>
      </c>
      <c r="J305" s="156">
        <f>'Demand Planning'!AH2887*$C305</f>
        <v>263.89</v>
      </c>
      <c r="K305" s="156">
        <f>'Demand Planning'!AI2887*$C305</f>
        <v>287.88</v>
      </c>
      <c r="L305" s="156">
        <f>'Demand Planning'!AJ2887*$C305</f>
        <v>287.88</v>
      </c>
      <c r="M305" s="156">
        <f>'Demand Planning'!AK2887*$C305</f>
        <v>287.88</v>
      </c>
      <c r="N305" s="156">
        <f>'Demand Planning'!AL2887*$C305</f>
        <v>287.88</v>
      </c>
      <c r="O305" s="156">
        <f>'Demand Planning'!AM2887*$C305</f>
        <v>287.88</v>
      </c>
      <c r="P305" s="156">
        <f>'Demand Planning'!AN2887*$C305</f>
        <v>287.88</v>
      </c>
    </row>
    <row r="306" spans="1:16" ht="14.25" customHeight="1" outlineLevel="1" x14ac:dyDescent="0.25">
      <c r="A306" s="154" t="str">
        <f>'Demand Planning'!A2888</f>
        <v>POL12867</v>
      </c>
      <c r="B306" s="157" t="str">
        <f>'Demand Planning'!C2888</f>
        <v>BIO I SUPERFOODS</v>
      </c>
      <c r="C306" s="155">
        <f>IFERROR(VLOOKUP(A306,'cijena po artiklu'!A:E,5,FALSE()),0)</f>
        <v>19.989999999999998</v>
      </c>
      <c r="D306" s="156">
        <f>'Demand Planning'!AB2897*$C306</f>
        <v>459.77</v>
      </c>
      <c r="E306" s="156">
        <f>'Demand Planning'!AC2897*$C306</f>
        <v>459.77</v>
      </c>
      <c r="F306" s="156">
        <f>'Demand Planning'!AD2897*$C306</f>
        <v>459.77</v>
      </c>
      <c r="G306" s="156">
        <f>'Demand Planning'!AE2897*$C306</f>
        <v>459.77</v>
      </c>
      <c r="H306" s="156">
        <f>'Demand Planning'!AF2897*$C306</f>
        <v>459.77</v>
      </c>
      <c r="I306" s="156">
        <f>'Demand Planning'!AG2897*$C306</f>
        <v>459.77</v>
      </c>
      <c r="J306" s="156">
        <f>'Demand Planning'!AH2897*$C306</f>
        <v>479.76</v>
      </c>
      <c r="K306" s="156">
        <f>'Demand Planning'!AI2897*$C306</f>
        <v>479.76</v>
      </c>
      <c r="L306" s="156">
        <f>'Demand Planning'!AJ2897*$C306</f>
        <v>479.76</v>
      </c>
      <c r="M306" s="156">
        <f>'Demand Planning'!AK2897*$C306</f>
        <v>479.76</v>
      </c>
      <c r="N306" s="156">
        <f>'Demand Planning'!AL2897*$C306</f>
        <v>479.76</v>
      </c>
      <c r="O306" s="156">
        <f>'Demand Planning'!AM2897*$C306</f>
        <v>479.76</v>
      </c>
      <c r="P306" s="156">
        <f>'Demand Planning'!AN2897*$C306</f>
        <v>479.76</v>
      </c>
    </row>
    <row r="307" spans="1:16" ht="14.25" customHeight="1" outlineLevel="1" x14ac:dyDescent="0.25">
      <c r="A307" s="154" t="str">
        <f>'Demand Planning'!A2898</f>
        <v>POL12866</v>
      </c>
      <c r="B307" s="157" t="str">
        <f>'Demand Planning'!C2898</f>
        <v>SPORTSKA PREHRANA</v>
      </c>
      <c r="C307" s="155">
        <f>IFERROR(VLOOKUP(A307,'cijena po artiklu'!A:E,5,FALSE()),0)</f>
        <v>15.99</v>
      </c>
      <c r="D307" s="156">
        <f>'Demand Planning'!AB2907*$C307</f>
        <v>463.71</v>
      </c>
      <c r="E307" s="156">
        <f>'Demand Planning'!AC2907*$C307</f>
        <v>495.69</v>
      </c>
      <c r="F307" s="156">
        <f>'Demand Planning'!AD2907*$C307</f>
        <v>527.66999999999996</v>
      </c>
      <c r="G307" s="156">
        <f>'Demand Planning'!AE2907*$C307</f>
        <v>543.66</v>
      </c>
      <c r="H307" s="156">
        <f>'Demand Planning'!AF2907*$C307</f>
        <v>559.65</v>
      </c>
      <c r="I307" s="156">
        <f>'Demand Planning'!AG2907*$C307</f>
        <v>575.64</v>
      </c>
      <c r="J307" s="156">
        <f>'Demand Planning'!AH2907*$C307</f>
        <v>591.63</v>
      </c>
      <c r="K307" s="156">
        <f>'Demand Planning'!AI2907*$C307</f>
        <v>607.62</v>
      </c>
      <c r="L307" s="156">
        <f>'Demand Planning'!AJ2907*$C307</f>
        <v>623.61</v>
      </c>
      <c r="M307" s="156">
        <f>'Demand Planning'!AK2907*$C307</f>
        <v>623.61</v>
      </c>
      <c r="N307" s="156">
        <f>'Demand Planning'!AL2907*$C307</f>
        <v>639.6</v>
      </c>
      <c r="O307" s="156">
        <f>'Demand Planning'!AM2907*$C307</f>
        <v>639.6</v>
      </c>
      <c r="P307" s="156">
        <f>'Demand Planning'!AN2907*$C307</f>
        <v>655.59</v>
      </c>
    </row>
    <row r="308" spans="1:16" ht="14.25" customHeight="1" outlineLevel="1" x14ac:dyDescent="0.25">
      <c r="A308" s="154" t="str">
        <f>'Demand Planning'!A2908</f>
        <v>POL12901</v>
      </c>
      <c r="B308" s="157" t="str">
        <f>'Demand Planning'!C2908</f>
        <v>SPORTSKA PREHRANA</v>
      </c>
      <c r="C308" s="155">
        <f>IFERROR(VLOOKUP(A308,'cijena po artiklu'!A:E,5,FALSE()),0)</f>
        <v>14.39</v>
      </c>
      <c r="D308" s="156">
        <f>'Demand Planning'!AB2917*$C308</f>
        <v>172.68</v>
      </c>
      <c r="E308" s="156">
        <f>'Demand Planning'!AC2917*$C308</f>
        <v>172.68</v>
      </c>
      <c r="F308" s="156">
        <f>'Demand Planning'!AD2917*$C308</f>
        <v>172.68</v>
      </c>
      <c r="G308" s="156">
        <f>'Demand Planning'!AE2917*$C308</f>
        <v>172.68</v>
      </c>
      <c r="H308" s="156">
        <f>'Demand Planning'!AF2917*$C308</f>
        <v>172.68</v>
      </c>
      <c r="I308" s="156">
        <f>'Demand Planning'!AG2917*$C308</f>
        <v>172.68</v>
      </c>
      <c r="J308" s="156">
        <f>'Demand Planning'!AH2917*$C308</f>
        <v>172.68</v>
      </c>
      <c r="K308" s="156">
        <f>'Demand Planning'!AI2917*$C308</f>
        <v>172.68</v>
      </c>
      <c r="L308" s="156">
        <f>'Demand Planning'!AJ2917*$C308</f>
        <v>172.68</v>
      </c>
      <c r="M308" s="156">
        <f>'Demand Planning'!AK2917*$C308</f>
        <v>172.68</v>
      </c>
      <c r="N308" s="156">
        <f>'Demand Planning'!AL2917*$C308</f>
        <v>172.68</v>
      </c>
      <c r="O308" s="156">
        <f>'Demand Planning'!AM2917*$C308</f>
        <v>172.68</v>
      </c>
      <c r="P308" s="156">
        <f>'Demand Planning'!AN2917*$C308</f>
        <v>172.68</v>
      </c>
    </row>
    <row r="309" spans="1:16" ht="14.25" customHeight="1" outlineLevel="1" x14ac:dyDescent="0.25">
      <c r="A309" s="154" t="str">
        <f>'Demand Planning'!A2918</f>
        <v>POL12900</v>
      </c>
      <c r="B309" s="157" t="str">
        <f>'Demand Planning'!C2918</f>
        <v>SPORTSKA PREHRANA</v>
      </c>
      <c r="C309" s="155">
        <f>IFERROR(VLOOKUP(A309,'cijena po artiklu'!A:E,5,FALSE()),0)</f>
        <v>23.99</v>
      </c>
      <c r="D309" s="156">
        <f>'Demand Planning'!AB2927*$C309</f>
        <v>191.92</v>
      </c>
      <c r="E309" s="156">
        <f>'Demand Planning'!AC2927*$C309</f>
        <v>191.92</v>
      </c>
      <c r="F309" s="156">
        <f>'Demand Planning'!AD2927*$C309</f>
        <v>191.92</v>
      </c>
      <c r="G309" s="156">
        <f>'Demand Planning'!AE2927*$C309</f>
        <v>191.92</v>
      </c>
      <c r="H309" s="156">
        <f>'Demand Planning'!AF2927*$C309</f>
        <v>191.92</v>
      </c>
      <c r="I309" s="156">
        <f>'Demand Planning'!AG2927*$C309</f>
        <v>191.92</v>
      </c>
      <c r="J309" s="156">
        <f>'Demand Planning'!AH2927*$C309</f>
        <v>191.92</v>
      </c>
      <c r="K309" s="156">
        <f>'Demand Planning'!AI2927*$C309</f>
        <v>191.92</v>
      </c>
      <c r="L309" s="156">
        <f>'Demand Planning'!AJ2927*$C309</f>
        <v>191.92</v>
      </c>
      <c r="M309" s="156">
        <f>'Demand Planning'!AK2927*$C309</f>
        <v>191.92</v>
      </c>
      <c r="N309" s="156">
        <f>'Demand Planning'!AL2927*$C309</f>
        <v>191.92</v>
      </c>
      <c r="O309" s="156">
        <f>'Demand Planning'!AM2927*$C309</f>
        <v>191.92</v>
      </c>
      <c r="P309" s="156">
        <f>'Demand Planning'!AN2927*$C309</f>
        <v>191.92</v>
      </c>
    </row>
    <row r="310" spans="1:16" ht="14.25" customHeight="1" outlineLevel="1" x14ac:dyDescent="0.25">
      <c r="A310" s="154" t="str">
        <f>'Demand Planning'!A2928</f>
        <v>POL12899</v>
      </c>
      <c r="B310" s="157" t="str">
        <f>'Demand Planning'!C2928</f>
        <v>SPORTSKA PREHRANA</v>
      </c>
      <c r="C310" s="155">
        <f>IFERROR(VLOOKUP(A310,'cijena po artiklu'!A:E,5,FALSE()),0)</f>
        <v>13.59</v>
      </c>
      <c r="D310" s="156">
        <f>'Demand Planning'!AB2937*$C310</f>
        <v>828.99</v>
      </c>
      <c r="E310" s="156">
        <f>'Demand Planning'!AC2937*$C310</f>
        <v>828.99</v>
      </c>
      <c r="F310" s="156">
        <f>'Demand Planning'!AD2937*$C310</f>
        <v>828.99</v>
      </c>
      <c r="G310" s="156">
        <f>'Demand Planning'!AE2937*$C310</f>
        <v>828.99</v>
      </c>
      <c r="H310" s="156">
        <f>'Demand Planning'!AF2937*$C310</f>
        <v>828.99</v>
      </c>
      <c r="I310" s="156">
        <f>'Demand Planning'!AG2937*$C310</f>
        <v>828.99</v>
      </c>
      <c r="J310" s="156">
        <f>'Demand Planning'!AH2937*$C310</f>
        <v>828.99</v>
      </c>
      <c r="K310" s="156">
        <f>'Demand Planning'!AI2937*$C310</f>
        <v>828.99</v>
      </c>
      <c r="L310" s="156">
        <f>'Demand Planning'!AJ2937*$C310</f>
        <v>828.99</v>
      </c>
      <c r="M310" s="156">
        <f>'Demand Planning'!AK2937*$C310</f>
        <v>828.99</v>
      </c>
      <c r="N310" s="156">
        <f>'Demand Planning'!AL2937*$C310</f>
        <v>828.99</v>
      </c>
      <c r="O310" s="156">
        <f>'Demand Planning'!AM2937*$C310</f>
        <v>828.99</v>
      </c>
      <c r="P310" s="156">
        <f>'Demand Planning'!AN2937*$C310</f>
        <v>828.99</v>
      </c>
    </row>
    <row r="311" spans="1:16" ht="14.25" customHeight="1" outlineLevel="1" x14ac:dyDescent="0.25">
      <c r="A311" s="154" t="str">
        <f>'Demand Planning'!A2938</f>
        <v>POL12898</v>
      </c>
      <c r="B311" s="157" t="str">
        <f>'Demand Planning'!C2938</f>
        <v>SPORTSKA PREHRANA</v>
      </c>
      <c r="C311" s="155">
        <f>IFERROR(VLOOKUP(A311,'cijena po artiklu'!A:E,5,FALSE()),0)</f>
        <v>19.989999999999998</v>
      </c>
      <c r="D311" s="156">
        <f>'Demand Planning'!AB2947*$C311</f>
        <v>659.67</v>
      </c>
      <c r="E311" s="156">
        <f>'Demand Planning'!AC2947*$C311</f>
        <v>699.65</v>
      </c>
      <c r="F311" s="156">
        <f>'Demand Planning'!AD2947*$C311</f>
        <v>759.61999999999989</v>
      </c>
      <c r="G311" s="156">
        <f>'Demand Planning'!AE2947*$C311</f>
        <v>799.59999999999991</v>
      </c>
      <c r="H311" s="156">
        <f>'Demand Planning'!AF2947*$C311</f>
        <v>839.57999999999993</v>
      </c>
      <c r="I311" s="156">
        <f>'Demand Planning'!AG2947*$C311</f>
        <v>859.56999999999994</v>
      </c>
      <c r="J311" s="156">
        <f>'Demand Planning'!AH2947*$C311</f>
        <v>879.56</v>
      </c>
      <c r="K311" s="156">
        <f>'Demand Planning'!AI2947*$C311</f>
        <v>899.55</v>
      </c>
      <c r="L311" s="156">
        <f>'Demand Planning'!AJ2947*$C311</f>
        <v>919.54</v>
      </c>
      <c r="M311" s="156">
        <f>'Demand Planning'!AK2947*$C311</f>
        <v>939.53</v>
      </c>
      <c r="N311" s="156">
        <f>'Demand Planning'!AL2947*$C311</f>
        <v>959.52</v>
      </c>
      <c r="O311" s="156">
        <f>'Demand Planning'!AM2947*$C311</f>
        <v>959.52</v>
      </c>
      <c r="P311" s="156">
        <f>'Demand Planning'!AN2947*$C311</f>
        <v>979.50999999999988</v>
      </c>
    </row>
    <row r="312" spans="1:16" ht="14.25" customHeight="1" outlineLevel="1" x14ac:dyDescent="0.25">
      <c r="A312" s="154" t="str">
        <f>'Demand Planning'!A2948</f>
        <v>POL12897</v>
      </c>
      <c r="B312" s="157" t="str">
        <f>'Demand Planning'!C2948</f>
        <v>BIO I SUPERFOODS</v>
      </c>
      <c r="C312" s="155">
        <f>IFERROR(VLOOKUP(A312,'cijena po artiklu'!A:E,5,FALSE()),0)</f>
        <v>22.39</v>
      </c>
      <c r="D312" s="156">
        <f>'Demand Planning'!AB2957*$C312</f>
        <v>380.63</v>
      </c>
      <c r="E312" s="156">
        <f>'Demand Planning'!AC2957*$C312</f>
        <v>380.63</v>
      </c>
      <c r="F312" s="156">
        <f>'Demand Planning'!AD2957*$C312</f>
        <v>380.63</v>
      </c>
      <c r="G312" s="156">
        <f>'Demand Planning'!AE2957*$C312</f>
        <v>380.63</v>
      </c>
      <c r="H312" s="156">
        <f>'Demand Planning'!AF2957*$C312</f>
        <v>380.63</v>
      </c>
      <c r="I312" s="156">
        <f>'Demand Planning'!AG2957*$C312</f>
        <v>380.63</v>
      </c>
      <c r="J312" s="156">
        <f>'Demand Planning'!AH2957*$C312</f>
        <v>380.63</v>
      </c>
      <c r="K312" s="156">
        <f>'Demand Planning'!AI2957*$C312</f>
        <v>380.63</v>
      </c>
      <c r="L312" s="156">
        <f>'Demand Planning'!AJ2957*$C312</f>
        <v>380.63</v>
      </c>
      <c r="M312" s="156">
        <f>'Demand Planning'!AK2957*$C312</f>
        <v>380.63</v>
      </c>
      <c r="N312" s="156">
        <f>'Demand Planning'!AL2957*$C312</f>
        <v>380.63</v>
      </c>
      <c r="O312" s="156">
        <f>'Demand Planning'!AM2957*$C312</f>
        <v>380.63</v>
      </c>
      <c r="P312" s="156">
        <f>'Demand Planning'!AN2957*$C312</f>
        <v>380.63</v>
      </c>
    </row>
    <row r="313" spans="1:16" ht="14.25" customHeight="1" outlineLevel="1" x14ac:dyDescent="0.25">
      <c r="A313" s="154" t="str">
        <f>'Demand Planning'!A2958</f>
        <v>POL12846</v>
      </c>
      <c r="B313" s="157" t="str">
        <f>'Demand Planning'!C2958</f>
        <v>RTD &amp; SNACKS</v>
      </c>
      <c r="C313" s="155">
        <f>IFERROR(VLOOKUP(A313,'cijena po artiklu'!A:E,5,FALSE()),0)</f>
        <v>1.59</v>
      </c>
      <c r="D313" s="156">
        <f>'Demand Planning'!AB2967*$C313</f>
        <v>658.26</v>
      </c>
      <c r="E313" s="156">
        <f>'Demand Planning'!AC2967*$C313</f>
        <v>685.29000000000008</v>
      </c>
      <c r="F313" s="156">
        <f>'Demand Planning'!AD2967*$C313</f>
        <v>707.55000000000007</v>
      </c>
      <c r="G313" s="156">
        <f>'Demand Planning'!AE2967*$C313</f>
        <v>725.04000000000008</v>
      </c>
      <c r="H313" s="156">
        <f>'Demand Planning'!AF2967*$C313</f>
        <v>740.94</v>
      </c>
      <c r="I313" s="156">
        <f>'Demand Planning'!AG2967*$C313</f>
        <v>933.33</v>
      </c>
      <c r="J313" s="156">
        <f>'Demand Planning'!AH2967*$C313</f>
        <v>944.46</v>
      </c>
      <c r="K313" s="156">
        <f>'Demand Planning'!AI2967*$C313</f>
        <v>952.41000000000008</v>
      </c>
      <c r="L313" s="156">
        <f>'Demand Planning'!AJ2967*$C313</f>
        <v>960.36</v>
      </c>
      <c r="M313" s="156">
        <f>'Demand Planning'!AK2967*$C313</f>
        <v>791.82</v>
      </c>
      <c r="N313" s="156">
        <f>'Demand Planning'!AL2967*$C313</f>
        <v>798.18000000000006</v>
      </c>
      <c r="O313" s="156">
        <f>'Demand Planning'!AM2967*$C313</f>
        <v>747.30000000000007</v>
      </c>
      <c r="P313" s="156">
        <f>'Demand Planning'!AN2967*$C313</f>
        <v>752.07</v>
      </c>
    </row>
    <row r="314" spans="1:16" ht="14.25" customHeight="1" outlineLevel="1" x14ac:dyDescent="0.25">
      <c r="A314" s="154" t="str">
        <f>'Demand Planning'!A2968</f>
        <v>POL12845</v>
      </c>
      <c r="B314" s="157" t="str">
        <f>'Demand Planning'!C2968</f>
        <v>RTD &amp; SNACKS</v>
      </c>
      <c r="C314" s="155">
        <f>IFERROR(VLOOKUP(A314,'cijena po artiklu'!A:E,5,FALSE()),0)</f>
        <v>1.59</v>
      </c>
      <c r="D314" s="156">
        <f>'Demand Planning'!AB2977*$C314</f>
        <v>594.66000000000008</v>
      </c>
      <c r="E314" s="156">
        <f>'Demand Planning'!AC2977*$C314</f>
        <v>607.38</v>
      </c>
      <c r="F314" s="156">
        <f>'Demand Planning'!AD2977*$C314</f>
        <v>618.51</v>
      </c>
      <c r="G314" s="156">
        <f>'Demand Planning'!AE2977*$C314</f>
        <v>628.05000000000007</v>
      </c>
      <c r="H314" s="156">
        <f>'Demand Planning'!AF2977*$C314</f>
        <v>636</v>
      </c>
      <c r="I314" s="156">
        <f>'Demand Planning'!AG2977*$C314</f>
        <v>833.16000000000008</v>
      </c>
      <c r="J314" s="156">
        <f>'Demand Planning'!AH2977*$C314</f>
        <v>837.93000000000006</v>
      </c>
      <c r="K314" s="156">
        <f>'Demand Planning'!AI2977*$C314</f>
        <v>842.7</v>
      </c>
      <c r="L314" s="156">
        <f>'Demand Planning'!AJ2977*$C314</f>
        <v>847.47</v>
      </c>
      <c r="M314" s="156">
        <f>'Demand Planning'!AK2977*$C314</f>
        <v>661.44</v>
      </c>
      <c r="N314" s="156">
        <f>'Demand Planning'!AL2977*$C314</f>
        <v>664.62</v>
      </c>
      <c r="O314" s="156">
        <f>'Demand Planning'!AM2977*$C314</f>
        <v>626.46</v>
      </c>
      <c r="P314" s="156">
        <f>'Demand Planning'!AN2977*$C314</f>
        <v>628.05000000000007</v>
      </c>
    </row>
    <row r="315" spans="1:16" ht="14.25" customHeight="1" outlineLevel="1" x14ac:dyDescent="0.25">
      <c r="A315" s="154" t="str">
        <f>'Demand Planning'!A2978</f>
        <v>pol12919</v>
      </c>
      <c r="B315" s="157" t="str">
        <f>'Demand Planning'!C2978</f>
        <v>SPORTSKA PREHRANA</v>
      </c>
      <c r="C315" s="155">
        <f>IFERROR(VLOOKUP(A315,'cijena po artiklu'!A:E,5,FALSE()),0)</f>
        <v>11.99</v>
      </c>
      <c r="D315" s="156">
        <f>'Demand Planning'!AB2987*$C315</f>
        <v>0</v>
      </c>
      <c r="E315" s="156">
        <f>'Demand Planning'!AC2987*$C315</f>
        <v>0</v>
      </c>
      <c r="F315" s="156">
        <f>'Demand Planning'!AD2987*$C315</f>
        <v>0</v>
      </c>
      <c r="G315" s="156">
        <f>'Demand Planning'!AE2987*$C315</f>
        <v>0</v>
      </c>
      <c r="H315" s="156">
        <f>'Demand Planning'!AF2987*$C315</f>
        <v>0</v>
      </c>
      <c r="I315" s="156">
        <f>'Demand Planning'!AG2987*$C315</f>
        <v>0</v>
      </c>
      <c r="J315" s="156">
        <f>'Demand Planning'!AH2987*$C315</f>
        <v>0</v>
      </c>
      <c r="K315" s="156">
        <f>'Demand Planning'!AI2987*$C315</f>
        <v>0</v>
      </c>
      <c r="L315" s="156">
        <f>'Demand Planning'!AJ2987*$C315</f>
        <v>0</v>
      </c>
      <c r="M315" s="156">
        <f>'Demand Planning'!AK2987*$C315</f>
        <v>0</v>
      </c>
      <c r="N315" s="156">
        <f>'Demand Planning'!AL2987*$C315</f>
        <v>0</v>
      </c>
      <c r="O315" s="156">
        <f>'Demand Planning'!AM2987*$C315</f>
        <v>0</v>
      </c>
      <c r="P315" s="156">
        <f>'Demand Planning'!AN2987*$C315</f>
        <v>0</v>
      </c>
    </row>
    <row r="316" spans="1:16" ht="14.25" customHeight="1" outlineLevel="1" x14ac:dyDescent="0.25">
      <c r="A316" s="154" t="str">
        <f>'Demand Planning'!A2988</f>
        <v>POL12847</v>
      </c>
      <c r="B316" s="157" t="str">
        <f>'Demand Planning'!C2988</f>
        <v>PROTEINI</v>
      </c>
      <c r="C316" s="155">
        <f>IFERROR(VLOOKUP(A316,'cijena po artiklu'!A:E,5,FALSE()),0)</f>
        <v>76</v>
      </c>
      <c r="D316" s="156">
        <f>'Demand Planning'!AB2997*$C316</f>
        <v>760</v>
      </c>
      <c r="E316" s="156">
        <f>'Demand Planning'!AC2997*$C316</f>
        <v>760</v>
      </c>
      <c r="F316" s="156">
        <f>'Demand Planning'!AD2997*$C316</f>
        <v>760</v>
      </c>
      <c r="G316" s="156">
        <f>'Demand Planning'!AE2997*$C316</f>
        <v>760</v>
      </c>
      <c r="H316" s="156">
        <f>'Demand Planning'!AF2997*$C316</f>
        <v>760</v>
      </c>
      <c r="I316" s="156">
        <f>'Demand Planning'!AG2997*$C316</f>
        <v>760</v>
      </c>
      <c r="J316" s="156">
        <f>'Demand Planning'!AH2997*$C316</f>
        <v>760</v>
      </c>
      <c r="K316" s="156">
        <f>'Demand Planning'!AI2997*$C316</f>
        <v>760</v>
      </c>
      <c r="L316" s="156">
        <f>'Demand Planning'!AJ2997*$C316</f>
        <v>760</v>
      </c>
      <c r="M316" s="156">
        <f>'Demand Planning'!AK2997*$C316</f>
        <v>760</v>
      </c>
      <c r="N316" s="156">
        <f>'Demand Planning'!AL2997*$C316</f>
        <v>760</v>
      </c>
      <c r="O316" s="156">
        <f>'Demand Planning'!AM2997*$C316</f>
        <v>760</v>
      </c>
      <c r="P316" s="156">
        <f>'Demand Planning'!AN2997*$C316</f>
        <v>760</v>
      </c>
    </row>
    <row r="317" spans="1:16" ht="14.25" customHeight="1" outlineLevel="1" x14ac:dyDescent="0.25">
      <c r="A317" s="154" t="str">
        <f>'Demand Planning'!A2998</f>
        <v>GAR04753</v>
      </c>
      <c r="B317" s="157" t="str">
        <f>'Demand Planning'!C2998</f>
        <v>GADGETI</v>
      </c>
      <c r="C317" s="155">
        <f>IFERROR(VLOOKUP(A317,'cijena po artiklu'!A:E,5,FALSE()),0)</f>
        <v>917</v>
      </c>
      <c r="D317" s="156">
        <f>'Demand Planning'!AB3007*$C317</f>
        <v>917</v>
      </c>
      <c r="E317" s="156">
        <f>'Demand Planning'!AC3007*$C317</f>
        <v>917</v>
      </c>
      <c r="F317" s="156">
        <f>'Demand Planning'!AD3007*$C317</f>
        <v>0</v>
      </c>
      <c r="G317" s="156">
        <f>'Demand Planning'!AE3007*$C317</f>
        <v>0</v>
      </c>
      <c r="H317" s="156">
        <f>'Demand Planning'!AF3007*$C317</f>
        <v>0</v>
      </c>
      <c r="I317" s="156">
        <f>'Demand Planning'!AG3007*$C317</f>
        <v>0</v>
      </c>
      <c r="J317" s="156">
        <f>'Demand Planning'!AH3007*$C317</f>
        <v>0</v>
      </c>
      <c r="K317" s="156">
        <f>'Demand Planning'!AI3007*$C317</f>
        <v>0</v>
      </c>
      <c r="L317" s="156">
        <f>'Demand Planning'!AJ3007*$C317</f>
        <v>0</v>
      </c>
      <c r="M317" s="156">
        <f>'Demand Planning'!AK3007*$C317</f>
        <v>0</v>
      </c>
      <c r="N317" s="156">
        <f>'Demand Planning'!AL3007*$C317</f>
        <v>0</v>
      </c>
      <c r="O317" s="156">
        <f>'Demand Planning'!AM3007*$C317</f>
        <v>0</v>
      </c>
      <c r="P317" s="156">
        <f>'Demand Planning'!AN3007*$C317</f>
        <v>0</v>
      </c>
    </row>
    <row r="318" spans="1:16" ht="14.25" customHeight="1" outlineLevel="1" x14ac:dyDescent="0.25">
      <c r="A318" s="154" t="str">
        <f>'Demand Planning'!A3008</f>
        <v>ON00337</v>
      </c>
      <c r="B318" s="157" t="str">
        <f>'Demand Planning'!C3008</f>
        <v>SPORTSKA PREHRANA</v>
      </c>
      <c r="C318" s="155">
        <f>IFERROR(VLOOKUP(A318,'cijena po artiklu'!A:E,5,FALSE()),0)</f>
        <v>31.99</v>
      </c>
      <c r="D318" s="156">
        <f>'Demand Planning'!AB3017*$C318</f>
        <v>255.92</v>
      </c>
      <c r="E318" s="156">
        <f>'Demand Planning'!AC3017*$C318</f>
        <v>255.92</v>
      </c>
      <c r="F318" s="156">
        <f>'Demand Planning'!AD3017*$C318</f>
        <v>255.92</v>
      </c>
      <c r="G318" s="156">
        <f>'Demand Planning'!AE3017*$C318</f>
        <v>255.92</v>
      </c>
      <c r="H318" s="156">
        <f>'Demand Planning'!AF3017*$C318</f>
        <v>255.92</v>
      </c>
      <c r="I318" s="156">
        <f>'Demand Planning'!AG3017*$C318</f>
        <v>223.92999999999998</v>
      </c>
      <c r="J318" s="156">
        <f>'Demand Planning'!AH3017*$C318</f>
        <v>223.92999999999998</v>
      </c>
      <c r="K318" s="156">
        <f>'Demand Planning'!AI3017*$C318</f>
        <v>223.92999999999998</v>
      </c>
      <c r="L318" s="156">
        <f>'Demand Planning'!AJ3017*$C318</f>
        <v>223.92999999999998</v>
      </c>
      <c r="M318" s="156">
        <f>'Demand Planning'!AK3017*$C318</f>
        <v>223.92999999999998</v>
      </c>
      <c r="N318" s="156">
        <f>'Demand Planning'!AL3017*$C318</f>
        <v>223.92999999999998</v>
      </c>
      <c r="O318" s="156">
        <f>'Demand Planning'!AM3017*$C318</f>
        <v>223.92999999999998</v>
      </c>
      <c r="P318" s="156">
        <f>'Demand Planning'!AN3017*$C318</f>
        <v>223.92999999999998</v>
      </c>
    </row>
    <row r="319" spans="1:16" ht="14.25" customHeight="1" outlineLevel="1" x14ac:dyDescent="0.25">
      <c r="A319" s="154" t="str">
        <f>'Demand Planning'!A3018</f>
        <v>SHM00038</v>
      </c>
      <c r="B319" s="157" t="str">
        <f>'Demand Planning'!C3018</f>
        <v>DRINKWARE I HOME</v>
      </c>
      <c r="C319" s="155">
        <f>IFERROR(VLOOKUP(A319,'cijena po artiklu'!A:E,5,FALSE()),0)</f>
        <v>12.79</v>
      </c>
      <c r="D319" s="156">
        <f>'Demand Planning'!AB3027*$C319</f>
        <v>191.85</v>
      </c>
      <c r="E319" s="156">
        <f>'Demand Planning'!AC3027*$C319</f>
        <v>191.85</v>
      </c>
      <c r="F319" s="156">
        <f>'Demand Planning'!AD3027*$C319</f>
        <v>191.85</v>
      </c>
      <c r="G319" s="156">
        <f>'Demand Planning'!AE3027*$C319</f>
        <v>191.85</v>
      </c>
      <c r="H319" s="156">
        <f>'Demand Planning'!AF3027*$C319</f>
        <v>191.85</v>
      </c>
      <c r="I319" s="156">
        <f>'Demand Planning'!AG3027*$C319</f>
        <v>191.85</v>
      </c>
      <c r="J319" s="156">
        <f>'Demand Planning'!AH3027*$C319</f>
        <v>191.85</v>
      </c>
      <c r="K319" s="156">
        <f>'Demand Planning'!AI3027*$C319</f>
        <v>191.85</v>
      </c>
      <c r="L319" s="156">
        <f>'Demand Planning'!AJ3027*$C319</f>
        <v>191.85</v>
      </c>
      <c r="M319" s="156">
        <f>'Demand Planning'!AK3027*$C319</f>
        <v>191.85</v>
      </c>
      <c r="N319" s="156">
        <f>'Demand Planning'!AL3027*$C319</f>
        <v>191.85</v>
      </c>
      <c r="O319" s="156">
        <f>'Demand Planning'!AM3027*$C319</f>
        <v>191.85</v>
      </c>
      <c r="P319" s="156">
        <f>'Demand Planning'!AN3027*$C319</f>
        <v>191.85</v>
      </c>
    </row>
    <row r="320" spans="1:16" ht="14.25" customHeight="1" outlineLevel="1" x14ac:dyDescent="0.25">
      <c r="A320" s="154" t="str">
        <f>'Demand Planning'!A3028</f>
        <v>SCM04329</v>
      </c>
      <c r="B320" s="157" t="str">
        <f>'Demand Planning'!C3028</f>
        <v>SPORTSKA PREHRANA</v>
      </c>
      <c r="C320" s="155">
        <f>IFERROR(VLOOKUP(A320,'cijena po artiklu'!A:E,5,FALSE()),0)</f>
        <v>23.99</v>
      </c>
      <c r="D320" s="156">
        <f>'Demand Planning'!AB3037*$C320</f>
        <v>95.96</v>
      </c>
      <c r="E320" s="156">
        <f>'Demand Planning'!AC3037*$C320</f>
        <v>95.96</v>
      </c>
      <c r="F320" s="156">
        <f>'Demand Planning'!AD3037*$C320</f>
        <v>95.96</v>
      </c>
      <c r="G320" s="156">
        <f>'Demand Planning'!AE3037*$C320</f>
        <v>95.96</v>
      </c>
      <c r="H320" s="156">
        <f>'Demand Planning'!AF3037*$C320</f>
        <v>119.94999999999999</v>
      </c>
      <c r="I320" s="156">
        <f>'Demand Planning'!AG3037*$C320</f>
        <v>119.94999999999999</v>
      </c>
      <c r="J320" s="156">
        <f>'Demand Planning'!AH3037*$C320</f>
        <v>119.94999999999999</v>
      </c>
      <c r="K320" s="156">
        <f>'Demand Planning'!AI3037*$C320</f>
        <v>119.94999999999999</v>
      </c>
      <c r="L320" s="156">
        <f>'Demand Planning'!AJ3037*$C320</f>
        <v>119.94999999999999</v>
      </c>
      <c r="M320" s="156">
        <f>'Demand Planning'!AK3037*$C320</f>
        <v>119.94999999999999</v>
      </c>
      <c r="N320" s="156">
        <f>'Demand Planning'!AL3037*$C320</f>
        <v>119.94999999999999</v>
      </c>
      <c r="O320" s="156">
        <f>'Demand Planning'!AM3037*$C320</f>
        <v>119.94999999999999</v>
      </c>
      <c r="P320" s="156">
        <f>'Demand Planning'!AN3037*$C320</f>
        <v>119.94999999999999</v>
      </c>
    </row>
    <row r="321" spans="1:16" ht="14.25" customHeight="1" outlineLevel="1" x14ac:dyDescent="0.25">
      <c r="A321" s="154" t="str">
        <f>'Demand Planning'!A3038</f>
        <v>SHM00037</v>
      </c>
      <c r="B321" s="157" t="str">
        <f>'Demand Planning'!C3038</f>
        <v>DRINKWARE I HOME</v>
      </c>
      <c r="C321" s="155">
        <f>IFERROR(VLOOKUP(A321,'cijena po artiklu'!A:E,5,FALSE()),0)</f>
        <v>12.79</v>
      </c>
      <c r="D321" s="156">
        <f>'Demand Planning'!AB3047*$C321</f>
        <v>76.739999999999995</v>
      </c>
      <c r="E321" s="156">
        <f>'Demand Planning'!AC3047*$C321</f>
        <v>76.739999999999995</v>
      </c>
      <c r="F321" s="156">
        <f>'Demand Planning'!AD3047*$C321</f>
        <v>76.739999999999995</v>
      </c>
      <c r="G321" s="156">
        <f>'Demand Planning'!AE3047*$C321</f>
        <v>76.739999999999995</v>
      </c>
      <c r="H321" s="156">
        <f>'Demand Planning'!AF3047*$C321</f>
        <v>76.739999999999995</v>
      </c>
      <c r="I321" s="156">
        <f>'Demand Planning'!AG3047*$C321</f>
        <v>76.739999999999995</v>
      </c>
      <c r="J321" s="156">
        <f>'Demand Planning'!AH3047*$C321</f>
        <v>76.739999999999995</v>
      </c>
      <c r="K321" s="156">
        <f>'Demand Planning'!AI3047*$C321</f>
        <v>76.739999999999995</v>
      </c>
      <c r="L321" s="156">
        <f>'Demand Planning'!AJ3047*$C321</f>
        <v>76.739999999999995</v>
      </c>
      <c r="M321" s="156">
        <f>'Demand Planning'!AK3047*$C321</f>
        <v>76.739999999999995</v>
      </c>
      <c r="N321" s="156">
        <f>'Demand Planning'!AL3047*$C321</f>
        <v>76.739999999999995</v>
      </c>
      <c r="O321" s="156">
        <f>'Demand Planning'!AM3047*$C321</f>
        <v>76.739999999999995</v>
      </c>
      <c r="P321" s="156">
        <f>'Demand Planning'!AN3047*$C321</f>
        <v>76.739999999999995</v>
      </c>
    </row>
    <row r="322" spans="1:16" ht="14.25" customHeight="1" outlineLevel="1" x14ac:dyDescent="0.25">
      <c r="A322" s="154" t="str">
        <f>'Demand Planning'!A3048</f>
        <v>GAR04844</v>
      </c>
      <c r="B322" s="157" t="str">
        <f>'Demand Planning'!C3048</f>
        <v>GADGETI</v>
      </c>
      <c r="C322" s="155">
        <f>IFERROR(VLOOKUP(A322,'cijena po artiklu'!A:E,5,FALSE()),0)</f>
        <v>1079.99</v>
      </c>
      <c r="D322" s="156">
        <f>'Demand Planning'!AB3057*$C322</f>
        <v>0</v>
      </c>
      <c r="E322" s="156">
        <f>'Demand Planning'!AC3057*$C322</f>
        <v>0</v>
      </c>
      <c r="F322" s="156">
        <f>'Demand Planning'!AD3057*$C322</f>
        <v>0</v>
      </c>
      <c r="G322" s="156">
        <f>'Demand Planning'!AE3057*$C322</f>
        <v>0</v>
      </c>
      <c r="H322" s="156">
        <f>'Demand Planning'!AF3057*$C322</f>
        <v>0</v>
      </c>
      <c r="I322" s="156">
        <f>'Demand Planning'!AG3057*$C322</f>
        <v>0</v>
      </c>
      <c r="J322" s="156">
        <f>'Demand Planning'!AH3057*$C322</f>
        <v>0</v>
      </c>
      <c r="K322" s="156">
        <f>'Demand Planning'!AI3057*$C322</f>
        <v>0</v>
      </c>
      <c r="L322" s="156">
        <f>'Demand Planning'!AJ3057*$C322</f>
        <v>0</v>
      </c>
      <c r="M322" s="156">
        <f>'Demand Planning'!AK3057*$C322</f>
        <v>0</v>
      </c>
      <c r="N322" s="156">
        <f>'Demand Planning'!AL3057*$C322</f>
        <v>0</v>
      </c>
      <c r="O322" s="156">
        <f>'Demand Planning'!AM3057*$C322</f>
        <v>0</v>
      </c>
      <c r="P322" s="156">
        <f>'Demand Planning'!AN3057*$C322</f>
        <v>0</v>
      </c>
    </row>
    <row r="323" spans="1:16" ht="14.25" customHeight="1" outlineLevel="1" x14ac:dyDescent="0.25">
      <c r="A323" s="154" t="str">
        <f>'Demand Planning'!A3058</f>
        <v>ON00553</v>
      </c>
      <c r="B323" s="157" t="str">
        <f>'Demand Planning'!C3058</f>
        <v>SPORTSKA PREHRANA</v>
      </c>
      <c r="C323" s="155">
        <f>IFERROR(VLOOKUP(A323,'cijena po artiklu'!A:E,5,FALSE()),0)</f>
        <v>39.99</v>
      </c>
      <c r="D323" s="156">
        <f>'Demand Planning'!AB3067*$C323</f>
        <v>199.95000000000002</v>
      </c>
      <c r="E323" s="156">
        <f>'Demand Planning'!AC3067*$C323</f>
        <v>199.95000000000002</v>
      </c>
      <c r="F323" s="156">
        <f>'Demand Planning'!AD3067*$C323</f>
        <v>199.95000000000002</v>
      </c>
      <c r="G323" s="156">
        <f>'Demand Planning'!AE3067*$C323</f>
        <v>199.95000000000002</v>
      </c>
      <c r="H323" s="156">
        <f>'Demand Planning'!AF3067*$C323</f>
        <v>199.95000000000002</v>
      </c>
      <c r="I323" s="156">
        <f>'Demand Planning'!AG3067*$C323</f>
        <v>199.95000000000002</v>
      </c>
      <c r="J323" s="156">
        <f>'Demand Planning'!AH3067*$C323</f>
        <v>199.95000000000002</v>
      </c>
      <c r="K323" s="156">
        <f>'Demand Planning'!AI3067*$C323</f>
        <v>199.95000000000002</v>
      </c>
      <c r="L323" s="156">
        <f>'Demand Planning'!AJ3067*$C323</f>
        <v>199.95000000000002</v>
      </c>
      <c r="M323" s="156">
        <f>'Demand Planning'!AK3067*$C323</f>
        <v>199.95000000000002</v>
      </c>
      <c r="N323" s="156">
        <f>'Demand Planning'!AL3067*$C323</f>
        <v>199.95000000000002</v>
      </c>
      <c r="O323" s="156">
        <f>'Demand Planning'!AM3067*$C323</f>
        <v>199.95000000000002</v>
      </c>
      <c r="P323" s="156">
        <f>'Demand Planning'!AN3067*$C323</f>
        <v>199.95000000000002</v>
      </c>
    </row>
    <row r="324" spans="1:16" ht="14.25" customHeight="1" outlineLevel="1" x14ac:dyDescent="0.25">
      <c r="A324" s="154" t="str">
        <f>'Demand Planning'!A3068</f>
        <v>SHM00034</v>
      </c>
      <c r="B324" s="157" t="str">
        <f>'Demand Planning'!C3068</f>
        <v>DRINKWARE I HOME</v>
      </c>
      <c r="C324" s="155">
        <f>IFERROR(VLOOKUP(A324,'cijena po artiklu'!A:E,5,FALSE()),0)</f>
        <v>12.79</v>
      </c>
      <c r="D324" s="156">
        <f>'Demand Planning'!AB3077*$C324</f>
        <v>127.89999999999999</v>
      </c>
      <c r="E324" s="156">
        <f>'Demand Planning'!AC3077*$C324</f>
        <v>127.89999999999999</v>
      </c>
      <c r="F324" s="156">
        <f>'Demand Planning'!AD3077*$C324</f>
        <v>127.89999999999999</v>
      </c>
      <c r="G324" s="156">
        <f>'Demand Planning'!AE3077*$C324</f>
        <v>127.89999999999999</v>
      </c>
      <c r="H324" s="156">
        <f>'Demand Planning'!AF3077*$C324</f>
        <v>127.89999999999999</v>
      </c>
      <c r="I324" s="156">
        <f>'Demand Planning'!AG3077*$C324</f>
        <v>127.89999999999999</v>
      </c>
      <c r="J324" s="156">
        <f>'Demand Planning'!AH3077*$C324</f>
        <v>127.89999999999999</v>
      </c>
      <c r="K324" s="156">
        <f>'Demand Planning'!AI3077*$C324</f>
        <v>127.89999999999999</v>
      </c>
      <c r="L324" s="156">
        <f>'Demand Planning'!AJ3077*$C324</f>
        <v>127.89999999999999</v>
      </c>
      <c r="M324" s="156">
        <f>'Demand Planning'!AK3077*$C324</f>
        <v>127.89999999999999</v>
      </c>
      <c r="N324" s="156">
        <f>'Demand Planning'!AL3077*$C324</f>
        <v>127.89999999999999</v>
      </c>
      <c r="O324" s="156">
        <f>'Demand Planning'!AM3077*$C324</f>
        <v>127.89999999999999</v>
      </c>
      <c r="P324" s="156">
        <f>'Demand Planning'!AN3077*$C324</f>
        <v>127.89999999999999</v>
      </c>
    </row>
    <row r="325" spans="1:16" ht="14.25" customHeight="1" outlineLevel="1" x14ac:dyDescent="0.25">
      <c r="A325" s="154" t="str">
        <f>'Demand Planning'!A3078</f>
        <v>GAR04751</v>
      </c>
      <c r="B325" s="157" t="str">
        <f>'Demand Planning'!C3078</f>
        <v>GADGETI</v>
      </c>
      <c r="C325" s="155">
        <f>IFERROR(VLOOKUP(A325,'cijena po artiklu'!A:E,5,FALSE()),0)</f>
        <v>1000</v>
      </c>
      <c r="D325" s="156">
        <f>'Demand Planning'!AB3087*$C325</f>
        <v>2000</v>
      </c>
      <c r="E325" s="156">
        <f>'Demand Planning'!AC3087*$C325</f>
        <v>2000</v>
      </c>
      <c r="F325" s="156">
        <f>'Demand Planning'!AD3087*$C325</f>
        <v>3000</v>
      </c>
      <c r="G325" s="156">
        <f>'Demand Planning'!AE3087*$C325</f>
        <v>3000</v>
      </c>
      <c r="H325" s="156">
        <f>'Demand Planning'!AF3087*$C325</f>
        <v>3000</v>
      </c>
      <c r="I325" s="156">
        <f>'Demand Planning'!AG3087*$C325</f>
        <v>3000</v>
      </c>
      <c r="J325" s="156">
        <f>'Demand Planning'!AH3087*$C325</f>
        <v>3000</v>
      </c>
      <c r="K325" s="156">
        <f>'Demand Planning'!AI3087*$C325</f>
        <v>3000</v>
      </c>
      <c r="L325" s="156">
        <f>'Demand Planning'!AJ3087*$C325</f>
        <v>3000</v>
      </c>
      <c r="M325" s="156">
        <f>'Demand Planning'!AK3087*$C325</f>
        <v>3000</v>
      </c>
      <c r="N325" s="156">
        <f>'Demand Planning'!AL3087*$C325</f>
        <v>3000</v>
      </c>
      <c r="O325" s="156">
        <f>'Demand Planning'!AM3087*$C325</f>
        <v>3000</v>
      </c>
      <c r="P325" s="156">
        <f>'Demand Planning'!AN3087*$C325</f>
        <v>3000</v>
      </c>
    </row>
    <row r="326" spans="1:16" ht="14.25" customHeight="1" outlineLevel="1" x14ac:dyDescent="0.25">
      <c r="A326" s="154" t="str">
        <f>'Demand Planning'!A3088</f>
        <v>POL09733</v>
      </c>
      <c r="B326" s="157" t="str">
        <f>'Demand Planning'!C3088</f>
        <v>PROTEINI</v>
      </c>
      <c r="C326" s="155">
        <f>IFERROR(VLOOKUP(A326,'cijena po artiklu'!A:E,5,FALSE()),0)</f>
        <v>1.59</v>
      </c>
      <c r="D326" s="156">
        <f>'Demand Planning'!AB3097*$C326</f>
        <v>1025.55</v>
      </c>
      <c r="E326" s="156">
        <f>'Demand Planning'!AC3097*$C326</f>
        <v>1090.74</v>
      </c>
      <c r="F326" s="156">
        <f>'Demand Planning'!AD3097*$C326</f>
        <v>1144.8</v>
      </c>
      <c r="G326" s="156">
        <f>'Demand Planning'!AE3097*$C326</f>
        <v>1192.5</v>
      </c>
      <c r="H326" s="156">
        <f>'Demand Planning'!AF3097*$C326</f>
        <v>1232.25</v>
      </c>
      <c r="I326" s="156">
        <f>'Demand Planning'!AG3097*$C326</f>
        <v>1265.6400000000001</v>
      </c>
      <c r="J326" s="156">
        <f>'Demand Planning'!AH3097*$C326</f>
        <v>1295.8500000000001</v>
      </c>
      <c r="K326" s="156">
        <f>'Demand Planning'!AI3097*$C326</f>
        <v>1319.7</v>
      </c>
      <c r="L326" s="156">
        <f>'Demand Planning'!AJ3097*$C326</f>
        <v>1340.3700000000001</v>
      </c>
      <c r="M326" s="156">
        <f>'Demand Planning'!AK3097*$C326</f>
        <v>1357.8600000000001</v>
      </c>
      <c r="N326" s="156">
        <f>'Demand Planning'!AL3097*$C326</f>
        <v>1373.76</v>
      </c>
      <c r="O326" s="156">
        <f>'Demand Planning'!AM3097*$C326</f>
        <v>1386.48</v>
      </c>
      <c r="P326" s="156">
        <f>'Demand Planning'!AN3097*$C326</f>
        <v>1397.6100000000001</v>
      </c>
    </row>
    <row r="327" spans="1:16" ht="14.25" customHeight="1" outlineLevel="1" x14ac:dyDescent="0.25">
      <c r="A327" s="154" t="str">
        <f>'Demand Planning'!A3098</f>
        <v>POL09860</v>
      </c>
      <c r="B327" s="157" t="str">
        <f>'Demand Planning'!C3098</f>
        <v>SPORTSKA PREHRANA</v>
      </c>
      <c r="C327" s="155">
        <f>IFERROR(VLOOKUP(A327,'cijena po artiklu'!A:E,5,FALSE()),0)</f>
        <v>12.79</v>
      </c>
      <c r="D327" s="156">
        <f>'Demand Planning'!AB3107*$C327</f>
        <v>243.01</v>
      </c>
      <c r="E327" s="156">
        <f>'Demand Planning'!AC3107*$C327</f>
        <v>230.21999999999997</v>
      </c>
      <c r="F327" s="156">
        <f>'Demand Planning'!AD3107*$C327</f>
        <v>243.01</v>
      </c>
      <c r="G327" s="156">
        <f>'Demand Planning'!AE3107*$C327</f>
        <v>217.42999999999998</v>
      </c>
      <c r="H327" s="156">
        <f>'Demand Planning'!AF3107*$C327</f>
        <v>204.64</v>
      </c>
      <c r="I327" s="156">
        <f>'Demand Planning'!AG3107*$C327</f>
        <v>204.64</v>
      </c>
      <c r="J327" s="156">
        <f>'Demand Planning'!AH3107*$C327</f>
        <v>217.42999999999998</v>
      </c>
      <c r="K327" s="156">
        <f>'Demand Planning'!AI3107*$C327</f>
        <v>217.42999999999998</v>
      </c>
      <c r="L327" s="156">
        <f>'Demand Planning'!AJ3107*$C327</f>
        <v>204.64</v>
      </c>
      <c r="M327" s="156">
        <f>'Demand Planning'!AK3107*$C327</f>
        <v>204.64</v>
      </c>
      <c r="N327" s="156">
        <f>'Demand Planning'!AL3107*$C327</f>
        <v>204.64</v>
      </c>
      <c r="O327" s="156">
        <f>'Demand Planning'!AM3107*$C327</f>
        <v>204.64</v>
      </c>
      <c r="P327" s="156">
        <f>'Demand Planning'!AN3107*$C327</f>
        <v>204.64</v>
      </c>
    </row>
    <row r="328" spans="1:16" ht="14.25" customHeight="1" outlineLevel="1" x14ac:dyDescent="0.25">
      <c r="A328" s="154" t="str">
        <f>'Demand Planning'!A3108</f>
        <v>POL04105</v>
      </c>
      <c r="B328" s="157" t="str">
        <f>'Demand Planning'!C3108</f>
        <v>SPORTSKA PREHRANA</v>
      </c>
      <c r="C328" s="155">
        <f>IFERROR(VLOOKUP(A328,'cijena po artiklu'!A:E,5,FALSE()),0)</f>
        <v>7.99</v>
      </c>
      <c r="D328" s="156">
        <f>'Demand Planning'!AB3117*$C328</f>
        <v>175.78</v>
      </c>
      <c r="E328" s="156">
        <f>'Demand Planning'!AC3117*$C328</f>
        <v>175.78</v>
      </c>
      <c r="F328" s="156">
        <f>'Demand Planning'!AD3117*$C328</f>
        <v>175.78</v>
      </c>
      <c r="G328" s="156">
        <f>'Demand Planning'!AE3117*$C328</f>
        <v>175.78</v>
      </c>
      <c r="H328" s="156">
        <f>'Demand Planning'!AF3117*$C328</f>
        <v>175.78</v>
      </c>
      <c r="I328" s="156">
        <f>'Demand Planning'!AG3117*$C328</f>
        <v>175.78</v>
      </c>
      <c r="J328" s="156">
        <f>'Demand Planning'!AH3117*$C328</f>
        <v>175.78</v>
      </c>
      <c r="K328" s="156">
        <f>'Demand Planning'!AI3117*$C328</f>
        <v>175.78</v>
      </c>
      <c r="L328" s="156">
        <f>'Demand Planning'!AJ3117*$C328</f>
        <v>175.78</v>
      </c>
      <c r="M328" s="156">
        <f>'Demand Planning'!AK3117*$C328</f>
        <v>175.78</v>
      </c>
      <c r="N328" s="156">
        <f>'Demand Planning'!AL3117*$C328</f>
        <v>175.78</v>
      </c>
      <c r="O328" s="156">
        <f>'Demand Planning'!AM3117*$C328</f>
        <v>175.78</v>
      </c>
      <c r="P328" s="156">
        <f>'Demand Planning'!AN3117*$C328</f>
        <v>175.78</v>
      </c>
    </row>
    <row r="329" spans="1:16" ht="14.25" customHeight="1" outlineLevel="1" x14ac:dyDescent="0.25">
      <c r="A329" s="154" t="str">
        <f>'Demand Planning'!A3118</f>
        <v>POL12830</v>
      </c>
      <c r="B329" s="157" t="str">
        <f>'Demand Planning'!C3118</f>
        <v>PROTEINI</v>
      </c>
      <c r="C329" s="155">
        <f>IFERROR(VLOOKUP(A329,'cijena po artiklu'!A:E,5,FALSE()),0)</f>
        <v>11.19</v>
      </c>
      <c r="D329" s="156">
        <f>'Demand Planning'!AB3127*$C329</f>
        <v>716.16</v>
      </c>
      <c r="E329" s="156">
        <f>'Demand Planning'!AC3127*$C329</f>
        <v>749.73</v>
      </c>
      <c r="F329" s="156">
        <f>'Demand Planning'!AD3127*$C329</f>
        <v>772.11</v>
      </c>
      <c r="G329" s="156">
        <f>'Demand Planning'!AE3127*$C329</f>
        <v>794.49</v>
      </c>
      <c r="H329" s="156">
        <f>'Demand Planning'!AF3127*$C329</f>
        <v>816.87</v>
      </c>
      <c r="I329" s="156">
        <f>'Demand Planning'!AG3127*$C329</f>
        <v>2092.5299999999997</v>
      </c>
      <c r="J329" s="156">
        <f>'Demand Planning'!AH3127*$C329</f>
        <v>2103.7199999999998</v>
      </c>
      <c r="K329" s="156">
        <f>'Demand Planning'!AI3127*$C329</f>
        <v>2114.91</v>
      </c>
      <c r="L329" s="156">
        <f>'Demand Planning'!AJ3127*$C329</f>
        <v>2126.1</v>
      </c>
      <c r="M329" s="156">
        <f>'Demand Planning'!AK3127*$C329</f>
        <v>884.01</v>
      </c>
      <c r="N329" s="156">
        <f>'Demand Planning'!AL3127*$C329</f>
        <v>884.01</v>
      </c>
      <c r="O329" s="156">
        <f>'Demand Planning'!AM3127*$C329</f>
        <v>939.95999999999992</v>
      </c>
      <c r="P329" s="156">
        <f>'Demand Planning'!AN3127*$C329</f>
        <v>939.95999999999992</v>
      </c>
    </row>
    <row r="330" spans="1:16" ht="14.25" customHeight="1" outlineLevel="1" x14ac:dyDescent="0.25">
      <c r="A330" s="154" t="str">
        <f>'Demand Planning'!A3128</f>
        <v>ATC06612</v>
      </c>
      <c r="B330" s="157" t="str">
        <f>'Demand Planning'!C3128</f>
        <v>FITNESS OPREMA</v>
      </c>
      <c r="C330" s="155">
        <f>IFERROR(VLOOKUP(A330,'cijena po artiklu'!A:E,5,FALSE()),0)</f>
        <v>14.39</v>
      </c>
      <c r="D330" s="156">
        <f>'Demand Planning'!AB3137*$C330</f>
        <v>230.24</v>
      </c>
      <c r="E330" s="156">
        <f>'Demand Planning'!AC3137*$C330</f>
        <v>230.24</v>
      </c>
      <c r="F330" s="156">
        <f>'Demand Planning'!AD3137*$C330</f>
        <v>230.24</v>
      </c>
      <c r="G330" s="156">
        <f>'Demand Planning'!AE3137*$C330</f>
        <v>230.24</v>
      </c>
      <c r="H330" s="156">
        <f>'Demand Planning'!AF3137*$C330</f>
        <v>230.24</v>
      </c>
      <c r="I330" s="156">
        <f>'Demand Planning'!AG3137*$C330</f>
        <v>230.24</v>
      </c>
      <c r="J330" s="156">
        <f>'Demand Planning'!AH3137*$C330</f>
        <v>230.24</v>
      </c>
      <c r="K330" s="156">
        <f>'Demand Planning'!AI3137*$C330</f>
        <v>230.24</v>
      </c>
      <c r="L330" s="156">
        <f>'Demand Planning'!AJ3137*$C330</f>
        <v>230.24</v>
      </c>
      <c r="M330" s="156">
        <f>'Demand Planning'!AK3137*$C330</f>
        <v>230.24</v>
      </c>
      <c r="N330" s="156">
        <f>'Demand Planning'!AL3137*$C330</f>
        <v>230.24</v>
      </c>
      <c r="O330" s="156">
        <f>'Demand Planning'!AM3137*$C330</f>
        <v>230.24</v>
      </c>
      <c r="P330" s="156">
        <f>'Demand Planning'!AN3137*$C330</f>
        <v>230.24</v>
      </c>
    </row>
    <row r="331" spans="1:16" ht="14.25" customHeight="1" outlineLevel="1" x14ac:dyDescent="0.25">
      <c r="A331" s="154" t="str">
        <f>'Demand Planning'!A3138</f>
        <v>ZOE12383</v>
      </c>
      <c r="B331" s="157" t="str">
        <f>'Demand Planning'!C3138</f>
        <v>SPORTSKA PREHRANA</v>
      </c>
      <c r="C331" s="155">
        <f>IFERROR(VLOOKUP(A331,'cijena po artiklu'!A:E,5,FALSE()),0)</f>
        <v>11.99</v>
      </c>
      <c r="D331" s="156">
        <f>'Demand Planning'!AB3147*$C331</f>
        <v>131.89000000000001</v>
      </c>
      <c r="E331" s="156">
        <f>'Demand Planning'!AC3147*$C331</f>
        <v>143.88</v>
      </c>
      <c r="F331" s="156">
        <f>'Demand Planning'!AD3147*$C331</f>
        <v>155.87</v>
      </c>
      <c r="G331" s="156">
        <f>'Demand Planning'!AE3147*$C331</f>
        <v>167.86</v>
      </c>
      <c r="H331" s="156">
        <f>'Demand Planning'!AF3147*$C331</f>
        <v>179.85</v>
      </c>
      <c r="I331" s="156">
        <f>'Demand Planning'!AG3147*$C331</f>
        <v>179.85</v>
      </c>
      <c r="J331" s="156">
        <f>'Demand Planning'!AH3147*$C331</f>
        <v>191.84</v>
      </c>
      <c r="K331" s="156">
        <f>'Demand Planning'!AI3147*$C331</f>
        <v>191.84</v>
      </c>
      <c r="L331" s="156">
        <f>'Demand Planning'!AJ3147*$C331</f>
        <v>191.84</v>
      </c>
      <c r="M331" s="156">
        <f>'Demand Planning'!AK3147*$C331</f>
        <v>191.84</v>
      </c>
      <c r="N331" s="156">
        <f>'Demand Planning'!AL3147*$C331</f>
        <v>191.84</v>
      </c>
      <c r="O331" s="156">
        <f>'Demand Planning'!AM3147*$C331</f>
        <v>191.84</v>
      </c>
      <c r="P331" s="156">
        <f>'Demand Planning'!AN3147*$C331</f>
        <v>191.84</v>
      </c>
    </row>
    <row r="332" spans="1:16" ht="14.25" customHeight="1" outlineLevel="1" x14ac:dyDescent="0.25">
      <c r="A332" s="154" t="str">
        <f>'Demand Planning'!A3148</f>
        <v>POL12834</v>
      </c>
      <c r="B332" s="157" t="str">
        <f>'Demand Planning'!C3148</f>
        <v>SPORTSKA PREHRANA</v>
      </c>
      <c r="C332" s="155">
        <f>IFERROR(VLOOKUP(A332,'cijena po artiklu'!A:E,5,FALSE()),0)</f>
        <v>15.99</v>
      </c>
      <c r="D332" s="156">
        <f>'Demand Planning'!AB3157*$C332</f>
        <v>1055.3399999999999</v>
      </c>
      <c r="E332" s="156">
        <f>'Demand Planning'!AC3157*$C332</f>
        <v>1055.3399999999999</v>
      </c>
      <c r="F332" s="156">
        <f>'Demand Planning'!AD3157*$C332</f>
        <v>1055.3399999999999</v>
      </c>
      <c r="G332" s="156">
        <f>'Demand Planning'!AE3157*$C332</f>
        <v>1055.3399999999999</v>
      </c>
      <c r="H332" s="156">
        <f>'Demand Planning'!AF3157*$C332</f>
        <v>1055.3399999999999</v>
      </c>
      <c r="I332" s="156">
        <f>'Demand Planning'!AG3157*$C332</f>
        <v>2878.2</v>
      </c>
      <c r="J332" s="156">
        <f>'Demand Planning'!AH3157*$C332</f>
        <v>2878.2</v>
      </c>
      <c r="K332" s="156">
        <f>'Demand Planning'!AI3157*$C332</f>
        <v>2878.2</v>
      </c>
      <c r="L332" s="156">
        <f>'Demand Planning'!AJ3157*$C332</f>
        <v>2878.2</v>
      </c>
      <c r="M332" s="156">
        <f>'Demand Planning'!AK3157*$C332</f>
        <v>1055.3399999999999</v>
      </c>
      <c r="N332" s="156">
        <f>'Demand Planning'!AL3157*$C332</f>
        <v>1055.3399999999999</v>
      </c>
      <c r="O332" s="156">
        <f>'Demand Planning'!AM3157*$C332</f>
        <v>1151.28</v>
      </c>
      <c r="P332" s="156">
        <f>'Demand Planning'!AN3157*$C332</f>
        <v>1151.28</v>
      </c>
    </row>
    <row r="333" spans="1:16" ht="14.25" customHeight="1" outlineLevel="1" x14ac:dyDescent="0.25">
      <c r="A333" s="154" t="str">
        <f>'Demand Planning'!A3158</f>
        <v>ON00248</v>
      </c>
      <c r="B333" s="157" t="str">
        <f>'Demand Planning'!C3158</f>
        <v>PROTEINI</v>
      </c>
      <c r="C333" s="155">
        <f>IFERROR(VLOOKUP(A333,'cijena po artiklu'!A:E,5,FALSE()),0)</f>
        <v>22.39</v>
      </c>
      <c r="D333" s="156">
        <f>'Demand Planning'!AB3167*$C333</f>
        <v>447.8</v>
      </c>
      <c r="E333" s="156">
        <f>'Demand Planning'!AC3167*$C333</f>
        <v>447.8</v>
      </c>
      <c r="F333" s="156">
        <f>'Demand Planning'!AD3167*$C333</f>
        <v>358.24</v>
      </c>
      <c r="G333" s="156">
        <f>'Demand Planning'!AE3167*$C333</f>
        <v>380.63</v>
      </c>
      <c r="H333" s="156">
        <f>'Demand Planning'!AF3167*$C333</f>
        <v>358.24</v>
      </c>
      <c r="I333" s="156">
        <f>'Demand Planning'!AG3167*$C333</f>
        <v>380.63</v>
      </c>
      <c r="J333" s="156">
        <f>'Demand Planning'!AH3167*$C333</f>
        <v>358.24</v>
      </c>
      <c r="K333" s="156">
        <f>'Demand Planning'!AI3167*$C333</f>
        <v>358.24</v>
      </c>
      <c r="L333" s="156">
        <f>'Demand Planning'!AJ3167*$C333</f>
        <v>358.24</v>
      </c>
      <c r="M333" s="156">
        <f>'Demand Planning'!AK3167*$C333</f>
        <v>380.63</v>
      </c>
      <c r="N333" s="156">
        <f>'Demand Planning'!AL3167*$C333</f>
        <v>380.63</v>
      </c>
      <c r="O333" s="156">
        <f>'Demand Planning'!AM3167*$C333</f>
        <v>380.63</v>
      </c>
      <c r="P333" s="156">
        <f>'Demand Planning'!AN3167*$C333</f>
        <v>380.63</v>
      </c>
    </row>
    <row r="334" spans="1:16" ht="14.25" customHeight="1" outlineLevel="1" x14ac:dyDescent="0.25">
      <c r="A334" s="154" t="str">
        <f>'Demand Planning'!A3168</f>
        <v>GAR04747</v>
      </c>
      <c r="B334" s="157" t="str">
        <f>'Demand Planning'!C3168</f>
        <v>GADGETI</v>
      </c>
      <c r="C334" s="155">
        <f>IFERROR(VLOOKUP(A334,'cijena po artiklu'!A:E,5,FALSE()),0)</f>
        <v>917</v>
      </c>
      <c r="D334" s="156">
        <f>'Demand Planning'!AB3177*$C334</f>
        <v>1834</v>
      </c>
      <c r="E334" s="156">
        <f>'Demand Planning'!AC3177*$C334</f>
        <v>917</v>
      </c>
      <c r="F334" s="156">
        <f>'Demand Planning'!AD3177*$C334</f>
        <v>917</v>
      </c>
      <c r="G334" s="156">
        <f>'Demand Planning'!AE3177*$C334</f>
        <v>917</v>
      </c>
      <c r="H334" s="156">
        <f>'Demand Planning'!AF3177*$C334</f>
        <v>917</v>
      </c>
      <c r="I334" s="156">
        <f>'Demand Planning'!AG3177*$C334</f>
        <v>917</v>
      </c>
      <c r="J334" s="156">
        <f>'Demand Planning'!AH3177*$C334</f>
        <v>917</v>
      </c>
      <c r="K334" s="156">
        <f>'Demand Planning'!AI3177*$C334</f>
        <v>917</v>
      </c>
      <c r="L334" s="156">
        <f>'Demand Planning'!AJ3177*$C334</f>
        <v>917</v>
      </c>
      <c r="M334" s="156">
        <f>'Demand Planning'!AK3177*$C334</f>
        <v>917</v>
      </c>
      <c r="N334" s="156">
        <f>'Demand Planning'!AL3177*$C334</f>
        <v>917</v>
      </c>
      <c r="O334" s="156">
        <f>'Demand Planning'!AM3177*$C334</f>
        <v>917</v>
      </c>
      <c r="P334" s="156">
        <f>'Demand Planning'!AN3177*$C334</f>
        <v>917</v>
      </c>
    </row>
    <row r="335" spans="1:16" ht="14.25" customHeight="1" outlineLevel="1" x14ac:dyDescent="0.25">
      <c r="A335" s="154" t="str">
        <f>'Demand Planning'!A3178</f>
        <v>POL12767</v>
      </c>
      <c r="B335" s="157" t="str">
        <f>'Demand Planning'!C3178</f>
        <v>RTD &amp; SNACKS</v>
      </c>
      <c r="C335" s="155">
        <f>IFERROR(VLOOKUP(A335,'cijena po artiklu'!A:E,5,FALSE()),0)</f>
        <v>2.39</v>
      </c>
      <c r="D335" s="156">
        <f>'Demand Planning'!AB3187*$C335</f>
        <v>303.53000000000003</v>
      </c>
      <c r="E335" s="156">
        <f>'Demand Planning'!AC3187*$C335</f>
        <v>303.53000000000003</v>
      </c>
      <c r="F335" s="156">
        <f>'Demand Planning'!AD3187*$C335</f>
        <v>303.53000000000003</v>
      </c>
      <c r="G335" s="156">
        <f>'Demand Planning'!AE3187*$C335</f>
        <v>303.53000000000003</v>
      </c>
      <c r="H335" s="156">
        <f>'Demand Planning'!AF3187*$C335</f>
        <v>303.53000000000003</v>
      </c>
      <c r="I335" s="156">
        <f>'Demand Planning'!AG3187*$C335</f>
        <v>303.53000000000003</v>
      </c>
      <c r="J335" s="156">
        <f>'Demand Planning'!AH3187*$C335</f>
        <v>303.53000000000003</v>
      </c>
      <c r="K335" s="156">
        <f>'Demand Planning'!AI3187*$C335</f>
        <v>303.53000000000003</v>
      </c>
      <c r="L335" s="156">
        <f>'Demand Planning'!AJ3187*$C335</f>
        <v>303.53000000000003</v>
      </c>
      <c r="M335" s="156">
        <f>'Demand Planning'!AK3187*$C335</f>
        <v>303.53000000000003</v>
      </c>
      <c r="N335" s="156">
        <f>'Demand Planning'!AL3187*$C335</f>
        <v>303.53000000000003</v>
      </c>
      <c r="O335" s="156">
        <f>'Demand Planning'!AM3187*$C335</f>
        <v>303.53000000000003</v>
      </c>
      <c r="P335" s="156">
        <f>'Demand Planning'!AN3187*$C335</f>
        <v>303.53000000000003</v>
      </c>
    </row>
    <row r="336" spans="1:16" ht="14.25" customHeight="1" outlineLevel="1" x14ac:dyDescent="0.25">
      <c r="A336" s="154" t="str">
        <f>'Demand Planning'!A3188</f>
        <v>NOC17407</v>
      </c>
      <c r="B336" s="157" t="str">
        <f>'Demand Planning'!C3188</f>
        <v>RTD &amp; SNACKS</v>
      </c>
      <c r="C336" s="155">
        <f>IFERROR(VLOOKUP(A336,'cijena po artiklu'!A:E,5,FALSE()),0)</f>
        <v>2.39</v>
      </c>
      <c r="D336" s="156">
        <f>'Demand Planning'!AB3197*$C336</f>
        <v>463.66</v>
      </c>
      <c r="E336" s="156">
        <f>'Demand Planning'!AC3197*$C336</f>
        <v>463.66</v>
      </c>
      <c r="F336" s="156">
        <f>'Demand Planning'!AD3197*$C336</f>
        <v>463.66</v>
      </c>
      <c r="G336" s="156">
        <f>'Demand Planning'!AE3197*$C336</f>
        <v>463.66</v>
      </c>
      <c r="H336" s="156">
        <f>'Demand Planning'!AF3197*$C336</f>
        <v>463.66</v>
      </c>
      <c r="I336" s="156">
        <f>'Demand Planning'!AG3197*$C336</f>
        <v>463.66</v>
      </c>
      <c r="J336" s="156">
        <f>'Demand Planning'!AH3197*$C336</f>
        <v>463.66</v>
      </c>
      <c r="K336" s="156">
        <f>'Demand Planning'!AI3197*$C336</f>
        <v>463.66</v>
      </c>
      <c r="L336" s="156">
        <f>'Demand Planning'!AJ3197*$C336</f>
        <v>463.66</v>
      </c>
      <c r="M336" s="156">
        <f>'Demand Planning'!AK3197*$C336</f>
        <v>463.66</v>
      </c>
      <c r="N336" s="156">
        <f>'Demand Planning'!AL3197*$C336</f>
        <v>463.66</v>
      </c>
      <c r="O336" s="156">
        <f>'Demand Planning'!AM3197*$C336</f>
        <v>463.66</v>
      </c>
      <c r="P336" s="156">
        <f>'Demand Planning'!AN3197*$C336</f>
        <v>463.66</v>
      </c>
    </row>
    <row r="337" spans="1:16" ht="14.25" customHeight="1" outlineLevel="1" x14ac:dyDescent="0.25">
      <c r="A337" s="154" t="str">
        <f>'Demand Planning'!A3198</f>
        <v>SCM04391</v>
      </c>
      <c r="B337" s="157" t="str">
        <f>'Demand Planning'!C3198</f>
        <v>PROTEINI</v>
      </c>
      <c r="C337" s="155">
        <f>IFERROR(VLOOKUP(A337,'cijena po artiklu'!A:E,5,FALSE()),0)</f>
        <v>43.99</v>
      </c>
      <c r="D337" s="156">
        <f>'Demand Planning'!AB3207*$C337</f>
        <v>263.94</v>
      </c>
      <c r="E337" s="156">
        <f>'Demand Planning'!AC3207*$C337</f>
        <v>263.94</v>
      </c>
      <c r="F337" s="156">
        <f>'Demand Planning'!AD3207*$C337</f>
        <v>263.94</v>
      </c>
      <c r="G337" s="156">
        <f>'Demand Planning'!AE3207*$C337</f>
        <v>263.94</v>
      </c>
      <c r="H337" s="156">
        <f>'Demand Planning'!AF3207*$C337</f>
        <v>263.94</v>
      </c>
      <c r="I337" s="156">
        <f>'Demand Planning'!AG3207*$C337</f>
        <v>263.94</v>
      </c>
      <c r="J337" s="156">
        <f>'Demand Planning'!AH3207*$C337</f>
        <v>263.94</v>
      </c>
      <c r="K337" s="156">
        <f>'Demand Planning'!AI3207*$C337</f>
        <v>263.94</v>
      </c>
      <c r="L337" s="156">
        <f>'Demand Planning'!AJ3207*$C337</f>
        <v>263.94</v>
      </c>
      <c r="M337" s="156">
        <f>'Demand Planning'!AK3207*$C337</f>
        <v>263.94</v>
      </c>
      <c r="N337" s="156">
        <f>'Demand Planning'!AL3207*$C337</f>
        <v>263.94</v>
      </c>
      <c r="O337" s="156">
        <f>'Demand Planning'!AM3207*$C337</f>
        <v>263.94</v>
      </c>
      <c r="P337" s="156">
        <f>'Demand Planning'!AN3207*$C337</f>
        <v>263.94</v>
      </c>
    </row>
    <row r="338" spans="1:16" ht="14.25" customHeight="1" outlineLevel="1" x14ac:dyDescent="0.25">
      <c r="A338" s="154" t="str">
        <f>'Demand Planning'!A3208</f>
        <v>ATC06640</v>
      </c>
      <c r="B338" s="157" t="str">
        <f>'Demand Planning'!C3208</f>
        <v>FITNESS OPREMA</v>
      </c>
      <c r="C338" s="155">
        <f>IFERROR(VLOOKUP(A338,'cijena po artiklu'!A:E,5,FALSE()),0)</f>
        <v>39.99</v>
      </c>
      <c r="D338" s="156">
        <f>'Demand Planning'!AB3217*$C338</f>
        <v>199.95000000000002</v>
      </c>
      <c r="E338" s="156">
        <f>'Demand Planning'!AC3217*$C338</f>
        <v>199.95000000000002</v>
      </c>
      <c r="F338" s="156">
        <f>'Demand Planning'!AD3217*$C338</f>
        <v>199.95000000000002</v>
      </c>
      <c r="G338" s="156">
        <f>'Demand Planning'!AE3217*$C338</f>
        <v>199.95000000000002</v>
      </c>
      <c r="H338" s="156">
        <f>'Demand Planning'!AF3217*$C338</f>
        <v>199.95000000000002</v>
      </c>
      <c r="I338" s="156">
        <f>'Demand Planning'!AG3217*$C338</f>
        <v>199.95000000000002</v>
      </c>
      <c r="J338" s="156">
        <f>'Demand Planning'!AH3217*$C338</f>
        <v>199.95000000000002</v>
      </c>
      <c r="K338" s="156">
        <f>'Demand Planning'!AI3217*$C338</f>
        <v>199.95000000000002</v>
      </c>
      <c r="L338" s="156">
        <f>'Demand Planning'!AJ3217*$C338</f>
        <v>199.95000000000002</v>
      </c>
      <c r="M338" s="156">
        <f>'Demand Planning'!AK3217*$C338</f>
        <v>199.95000000000002</v>
      </c>
      <c r="N338" s="156">
        <f>'Demand Planning'!AL3217*$C338</f>
        <v>199.95000000000002</v>
      </c>
      <c r="O338" s="156">
        <f>'Demand Planning'!AM3217*$C338</f>
        <v>199.95000000000002</v>
      </c>
      <c r="P338" s="156">
        <f>'Demand Planning'!AN3217*$C338</f>
        <v>199.95000000000002</v>
      </c>
    </row>
    <row r="339" spans="1:16" ht="14.25" customHeight="1" outlineLevel="1" x14ac:dyDescent="0.25">
      <c r="A339" s="154" t="str">
        <f>'Demand Planning'!A3218</f>
        <v>CEL11619</v>
      </c>
      <c r="B339" s="157" t="str">
        <f>'Demand Planning'!C3218</f>
        <v>RTD &amp; SNACKS</v>
      </c>
      <c r="C339" s="155">
        <f>IFERROR(VLOOKUP(A339,'cijena po artiklu'!A:E,5,FALSE()),0)</f>
        <v>2.39</v>
      </c>
      <c r="D339" s="156">
        <f>'Demand Planning'!AB3227*$C339</f>
        <v>296.36</v>
      </c>
      <c r="E339" s="156">
        <f>'Demand Planning'!AC3227*$C339</f>
        <v>377.62</v>
      </c>
      <c r="F339" s="156">
        <f>'Demand Planning'!AD3227*$C339</f>
        <v>360.89000000000004</v>
      </c>
      <c r="G339" s="156">
        <f>'Demand Planning'!AE3227*$C339</f>
        <v>380.01000000000005</v>
      </c>
      <c r="H339" s="156">
        <f>'Demand Planning'!AF3227*$C339</f>
        <v>372.84000000000003</v>
      </c>
      <c r="I339" s="156">
        <f>'Demand Planning'!AG3227*$C339</f>
        <v>370.45000000000005</v>
      </c>
      <c r="J339" s="156">
        <f>'Demand Planning'!AH3227*$C339</f>
        <v>372.84000000000003</v>
      </c>
      <c r="K339" s="156">
        <f>'Demand Planning'!AI3227*$C339</f>
        <v>365.67</v>
      </c>
      <c r="L339" s="156">
        <f>'Demand Planning'!AJ3227*$C339</f>
        <v>363.28000000000003</v>
      </c>
      <c r="M339" s="156">
        <f>'Demand Planning'!AK3227*$C339</f>
        <v>365.67</v>
      </c>
      <c r="N339" s="156">
        <f>'Demand Planning'!AL3227*$C339</f>
        <v>408.69</v>
      </c>
      <c r="O339" s="156">
        <f>'Demand Planning'!AM3227*$C339</f>
        <v>329.82</v>
      </c>
      <c r="P339" s="156">
        <f>'Demand Planning'!AN3227*$C339</f>
        <v>332.21000000000004</v>
      </c>
    </row>
    <row r="340" spans="1:16" ht="14.25" customHeight="1" outlineLevel="1" x14ac:dyDescent="0.25">
      <c r="A340" s="154" t="str">
        <f>'Demand Planning'!A3228</f>
        <v>POL04122</v>
      </c>
      <c r="B340" s="157" t="str">
        <f>'Demand Planning'!C3228</f>
        <v>SPORTSKA PREHRANA</v>
      </c>
      <c r="C340" s="155">
        <f>IFERROR(VLOOKUP(A340,'cijena po artiklu'!A:E,5,FALSE()),0)</f>
        <v>15.99</v>
      </c>
      <c r="D340" s="156">
        <f>'Demand Planning'!AB3237*$C340</f>
        <v>239.85</v>
      </c>
      <c r="E340" s="156">
        <f>'Demand Planning'!AC3237*$C340</f>
        <v>255.84</v>
      </c>
      <c r="F340" s="156">
        <f>'Demand Planning'!AD3237*$C340</f>
        <v>255.84</v>
      </c>
      <c r="G340" s="156">
        <f>'Demand Planning'!AE3237*$C340</f>
        <v>255.84</v>
      </c>
      <c r="H340" s="156">
        <f>'Demand Planning'!AF3237*$C340</f>
        <v>255.84</v>
      </c>
      <c r="I340" s="156">
        <f>'Demand Planning'!AG3237*$C340</f>
        <v>255.84</v>
      </c>
      <c r="J340" s="156">
        <f>'Demand Planning'!AH3237*$C340</f>
        <v>255.84</v>
      </c>
      <c r="K340" s="156">
        <f>'Demand Planning'!AI3237*$C340</f>
        <v>255.84</v>
      </c>
      <c r="L340" s="156">
        <f>'Demand Planning'!AJ3237*$C340</f>
        <v>255.84</v>
      </c>
      <c r="M340" s="156">
        <f>'Demand Planning'!AK3237*$C340</f>
        <v>255.84</v>
      </c>
      <c r="N340" s="156">
        <f>'Demand Planning'!AL3237*$C340</f>
        <v>255.84</v>
      </c>
      <c r="O340" s="156">
        <f>'Demand Planning'!AM3237*$C340</f>
        <v>255.84</v>
      </c>
      <c r="P340" s="156">
        <f>'Demand Planning'!AN3237*$C340</f>
        <v>239.85</v>
      </c>
    </row>
    <row r="341" spans="1:16" ht="14.25" customHeight="1" outlineLevel="1" x14ac:dyDescent="0.25">
      <c r="A341" s="154" t="str">
        <f>'Demand Planning'!A3238</f>
        <v>ATC06509</v>
      </c>
      <c r="B341" s="157" t="str">
        <f>'Demand Planning'!C3238</f>
        <v>FITNESS OPREMA</v>
      </c>
      <c r="C341" s="155">
        <f>IFERROR(VLOOKUP(A341,'cijena po artiklu'!A:E,5,FALSE()),0)</f>
        <v>19.989999999999998</v>
      </c>
      <c r="D341" s="156">
        <f>'Demand Planning'!AB3247*$C341</f>
        <v>0</v>
      </c>
      <c r="E341" s="156">
        <f>'Demand Planning'!AC3247*$C341</f>
        <v>0</v>
      </c>
      <c r="F341" s="156">
        <f>'Demand Planning'!AD3247*$C341</f>
        <v>0</v>
      </c>
      <c r="G341" s="156">
        <f>'Demand Planning'!AE3247*$C341</f>
        <v>0</v>
      </c>
      <c r="H341" s="156">
        <f>'Demand Planning'!AF3247*$C341</f>
        <v>0</v>
      </c>
      <c r="I341" s="156">
        <f>'Demand Planning'!AG3247*$C341</f>
        <v>0</v>
      </c>
      <c r="J341" s="156">
        <f>'Demand Planning'!AH3247*$C341</f>
        <v>0</v>
      </c>
      <c r="K341" s="156">
        <f>'Demand Planning'!AI3247*$C341</f>
        <v>0</v>
      </c>
      <c r="L341" s="156">
        <f>'Demand Planning'!AJ3247*$C341</f>
        <v>0</v>
      </c>
      <c r="M341" s="156">
        <f>'Demand Planning'!AK3247*$C341</f>
        <v>0</v>
      </c>
      <c r="N341" s="156">
        <f>'Demand Planning'!AL3247*$C341</f>
        <v>0</v>
      </c>
      <c r="O341" s="156">
        <f>'Demand Planning'!AM3247*$C341</f>
        <v>0</v>
      </c>
      <c r="P341" s="156">
        <f>'Demand Planning'!AN3247*$C341</f>
        <v>0</v>
      </c>
    </row>
    <row r="342" spans="1:16" ht="14.25" customHeight="1" outlineLevel="1" x14ac:dyDescent="0.25">
      <c r="A342" s="154" t="str">
        <f>'Demand Planning'!A3248</f>
        <v>SHM00077</v>
      </c>
      <c r="B342" s="157" t="str">
        <f>'Demand Planning'!C3248</f>
        <v>DRINKWARE I HOME</v>
      </c>
      <c r="C342" s="155">
        <f>IFERROR(VLOOKUP(A342,'cijena po artiklu'!A:E,5,FALSE()),0)</f>
        <v>3.99</v>
      </c>
      <c r="D342" s="156">
        <f>'Demand Planning'!AB3257*$C342</f>
        <v>91.77000000000001</v>
      </c>
      <c r="E342" s="156">
        <f>'Demand Planning'!AC3257*$C342</f>
        <v>99.75</v>
      </c>
      <c r="F342" s="156">
        <f>'Demand Planning'!AD3257*$C342</f>
        <v>87.78</v>
      </c>
      <c r="G342" s="156">
        <f>'Demand Planning'!AE3257*$C342</f>
        <v>91.77000000000001</v>
      </c>
      <c r="H342" s="156">
        <f>'Demand Planning'!AF3257*$C342</f>
        <v>87.78</v>
      </c>
      <c r="I342" s="156">
        <f>'Demand Planning'!AG3257*$C342</f>
        <v>91.77000000000001</v>
      </c>
      <c r="J342" s="156">
        <f>'Demand Planning'!AH3257*$C342</f>
        <v>83.79</v>
      </c>
      <c r="K342" s="156">
        <f>'Demand Planning'!AI3257*$C342</f>
        <v>83.79</v>
      </c>
      <c r="L342" s="156">
        <f>'Demand Planning'!AJ3257*$C342</f>
        <v>83.79</v>
      </c>
      <c r="M342" s="156">
        <f>'Demand Planning'!AK3257*$C342</f>
        <v>83.79</v>
      </c>
      <c r="N342" s="156">
        <f>'Demand Planning'!AL3257*$C342</f>
        <v>87.78</v>
      </c>
      <c r="O342" s="156">
        <f>'Demand Planning'!AM3257*$C342</f>
        <v>87.78</v>
      </c>
      <c r="P342" s="156">
        <f>'Demand Planning'!AN3257*$C342</f>
        <v>83.79</v>
      </c>
    </row>
    <row r="343" spans="1:16" ht="14.25" customHeight="1" outlineLevel="1" x14ac:dyDescent="0.25">
      <c r="A343" s="154" t="str">
        <f>'Demand Planning'!A3258</f>
        <v>ZOE12357</v>
      </c>
      <c r="B343" s="157" t="str">
        <f>'Demand Planning'!C3258</f>
        <v>PROTEINI</v>
      </c>
      <c r="C343" s="155">
        <f>IFERROR(VLOOKUP(A343,'cijena po artiklu'!A:E,5,FALSE()),0)</f>
        <v>19.989999999999998</v>
      </c>
      <c r="D343" s="156">
        <f>'Demand Planning'!AB3267*$C343</f>
        <v>199.89999999999998</v>
      </c>
      <c r="E343" s="156">
        <f>'Demand Planning'!AC3267*$C343</f>
        <v>239.88</v>
      </c>
      <c r="F343" s="156">
        <f>'Demand Planning'!AD3267*$C343</f>
        <v>239.88</v>
      </c>
      <c r="G343" s="156">
        <f>'Demand Planning'!AE3267*$C343</f>
        <v>279.85999999999996</v>
      </c>
      <c r="H343" s="156">
        <f>'Demand Planning'!AF3267*$C343</f>
        <v>299.84999999999997</v>
      </c>
      <c r="I343" s="156">
        <f>'Demand Planning'!AG3267*$C343</f>
        <v>299.84999999999997</v>
      </c>
      <c r="J343" s="156">
        <f>'Demand Planning'!AH3267*$C343</f>
        <v>299.84999999999997</v>
      </c>
      <c r="K343" s="156">
        <f>'Demand Planning'!AI3267*$C343</f>
        <v>299.84999999999997</v>
      </c>
      <c r="L343" s="156">
        <f>'Demand Planning'!AJ3267*$C343</f>
        <v>319.83999999999997</v>
      </c>
      <c r="M343" s="156">
        <f>'Demand Planning'!AK3267*$C343</f>
        <v>319.83999999999997</v>
      </c>
      <c r="N343" s="156">
        <f>'Demand Planning'!AL3267*$C343</f>
        <v>319.83999999999997</v>
      </c>
      <c r="O343" s="156">
        <f>'Demand Planning'!AM3267*$C343</f>
        <v>319.83999999999997</v>
      </c>
      <c r="P343" s="156">
        <f>'Demand Planning'!AN3267*$C343</f>
        <v>319.83999999999997</v>
      </c>
    </row>
    <row r="344" spans="1:16" ht="14.25" customHeight="1" outlineLevel="1" x14ac:dyDescent="0.25">
      <c r="A344" s="154" t="str">
        <f>'Demand Planning'!A3268</f>
        <v>SCM04398</v>
      </c>
      <c r="B344" s="157" t="str">
        <f>'Demand Planning'!C3268</f>
        <v>SPORTSKA PREHRANA</v>
      </c>
      <c r="C344" s="155">
        <f>IFERROR(VLOOKUP(A344,'cijena po artiklu'!A:E,5,FALSE()),0)</f>
        <v>27.99</v>
      </c>
      <c r="D344" s="156">
        <f>'Demand Planning'!AB3277*$C344</f>
        <v>139.94999999999999</v>
      </c>
      <c r="E344" s="156">
        <f>'Demand Planning'!AC3277*$C344</f>
        <v>139.94999999999999</v>
      </c>
      <c r="F344" s="156">
        <f>'Demand Planning'!AD3277*$C344</f>
        <v>139.94999999999999</v>
      </c>
      <c r="G344" s="156">
        <f>'Demand Planning'!AE3277*$C344</f>
        <v>139.94999999999999</v>
      </c>
      <c r="H344" s="156">
        <f>'Demand Planning'!AF3277*$C344</f>
        <v>139.94999999999999</v>
      </c>
      <c r="I344" s="156">
        <f>'Demand Planning'!AG3277*$C344</f>
        <v>139.94999999999999</v>
      </c>
      <c r="J344" s="156">
        <f>'Demand Planning'!AH3277*$C344</f>
        <v>139.94999999999999</v>
      </c>
      <c r="K344" s="156">
        <f>'Demand Planning'!AI3277*$C344</f>
        <v>139.94999999999999</v>
      </c>
      <c r="L344" s="156">
        <f>'Demand Planning'!AJ3277*$C344</f>
        <v>139.94999999999999</v>
      </c>
      <c r="M344" s="156">
        <f>'Demand Planning'!AK3277*$C344</f>
        <v>139.94999999999999</v>
      </c>
      <c r="N344" s="156">
        <f>'Demand Planning'!AL3277*$C344</f>
        <v>139.94999999999999</v>
      </c>
      <c r="O344" s="156">
        <f>'Demand Planning'!AM3277*$C344</f>
        <v>139.94999999999999</v>
      </c>
      <c r="P344" s="156">
        <f>'Demand Planning'!AN3277*$C344</f>
        <v>139.94999999999999</v>
      </c>
    </row>
    <row r="345" spans="1:16" ht="14.25" customHeight="1" outlineLevel="1" x14ac:dyDescent="0.25">
      <c r="A345" s="154" t="str">
        <f>'Demand Planning'!A3278</f>
        <v>POL12850</v>
      </c>
      <c r="B345" s="157" t="str">
        <f>'Demand Planning'!C3278</f>
        <v>PROTEINI</v>
      </c>
      <c r="C345" s="155">
        <f>IFERROR(VLOOKUP(A345,'cijena po artiklu'!A:E,5,FALSE()),0)</f>
        <v>76</v>
      </c>
      <c r="D345" s="156">
        <f>'Demand Planning'!AB3287*$C345</f>
        <v>1444</v>
      </c>
      <c r="E345" s="156">
        <f>'Demand Planning'!AC3287*$C345</f>
        <v>1444</v>
      </c>
      <c r="F345" s="156">
        <f>'Demand Planning'!AD3287*$C345</f>
        <v>1444</v>
      </c>
      <c r="G345" s="156">
        <f>'Demand Planning'!AE3287*$C345</f>
        <v>1444</v>
      </c>
      <c r="H345" s="156">
        <f>'Demand Planning'!AF3287*$C345</f>
        <v>1444</v>
      </c>
      <c r="I345" s="156">
        <f>'Demand Planning'!AG3287*$C345</f>
        <v>1444</v>
      </c>
      <c r="J345" s="156">
        <f>'Demand Planning'!AH3287*$C345</f>
        <v>1444</v>
      </c>
      <c r="K345" s="156">
        <f>'Demand Planning'!AI3287*$C345</f>
        <v>1444</v>
      </c>
      <c r="L345" s="156">
        <f>'Demand Planning'!AJ3287*$C345</f>
        <v>1444</v>
      </c>
      <c r="M345" s="156">
        <f>'Demand Planning'!AK3287*$C345</f>
        <v>1444</v>
      </c>
      <c r="N345" s="156">
        <f>'Demand Planning'!AL3287*$C345</f>
        <v>1444</v>
      </c>
      <c r="O345" s="156">
        <f>'Demand Planning'!AM3287*$C345</f>
        <v>1444</v>
      </c>
      <c r="P345" s="156">
        <f>'Demand Planning'!AN3287*$C345</f>
        <v>1444</v>
      </c>
    </row>
    <row r="346" spans="1:16" ht="14.25" customHeight="1" outlineLevel="1" x14ac:dyDescent="0.25">
      <c r="A346" s="154" t="str">
        <f>'Demand Planning'!A3288</f>
        <v>SHM00080</v>
      </c>
      <c r="B346" s="157" t="str">
        <f>'Demand Planning'!C3288</f>
        <v>DRINKWARE I HOME</v>
      </c>
      <c r="C346" s="155">
        <f>IFERROR(VLOOKUP(A346,'cijena po artiklu'!A:E,5,FALSE()),0)</f>
        <v>3.99</v>
      </c>
      <c r="D346" s="156">
        <f>'Demand Planning'!AB3297*$C346</f>
        <v>103.74000000000001</v>
      </c>
      <c r="E346" s="156">
        <f>'Demand Planning'!AC3297*$C346</f>
        <v>103.74000000000001</v>
      </c>
      <c r="F346" s="156">
        <f>'Demand Planning'!AD3297*$C346</f>
        <v>103.74000000000001</v>
      </c>
      <c r="G346" s="156">
        <f>'Demand Planning'!AE3297*$C346</f>
        <v>103.74000000000001</v>
      </c>
      <c r="H346" s="156">
        <f>'Demand Planning'!AF3297*$C346</f>
        <v>103.74000000000001</v>
      </c>
      <c r="I346" s="156">
        <f>'Demand Planning'!AG3297*$C346</f>
        <v>103.74000000000001</v>
      </c>
      <c r="J346" s="156">
        <f>'Demand Planning'!AH3297*$C346</f>
        <v>103.74000000000001</v>
      </c>
      <c r="K346" s="156">
        <f>'Demand Planning'!AI3297*$C346</f>
        <v>103.74000000000001</v>
      </c>
      <c r="L346" s="156">
        <f>'Demand Planning'!AJ3297*$C346</f>
        <v>103.74000000000001</v>
      </c>
      <c r="M346" s="156">
        <f>'Demand Planning'!AK3297*$C346</f>
        <v>103.74000000000001</v>
      </c>
      <c r="N346" s="156">
        <f>'Demand Planning'!AL3297*$C346</f>
        <v>103.74000000000001</v>
      </c>
      <c r="O346" s="156">
        <f>'Demand Planning'!AM3297*$C346</f>
        <v>103.74000000000001</v>
      </c>
      <c r="P346" s="156">
        <f>'Demand Planning'!AN3297*$C346</f>
        <v>103.74000000000001</v>
      </c>
    </row>
    <row r="347" spans="1:16" ht="14.25" customHeight="1" outlineLevel="1" x14ac:dyDescent="0.25">
      <c r="A347" s="154" t="str">
        <f>'Demand Planning'!A3298</f>
        <v>POL12703</v>
      </c>
      <c r="B347" s="157" t="str">
        <f>'Demand Planning'!C3298</f>
        <v>PROTEINI</v>
      </c>
      <c r="C347" s="155">
        <f>IFERROR(VLOOKUP(A347,'cijena po artiklu'!A:E,5,FALSE()),0)</f>
        <v>51.99</v>
      </c>
      <c r="D347" s="156">
        <f>'Demand Planning'!AB3307*$C347</f>
        <v>311.94</v>
      </c>
      <c r="E347" s="156">
        <f>'Demand Planning'!AC3307*$C347</f>
        <v>259.95</v>
      </c>
      <c r="F347" s="156">
        <f>'Demand Planning'!AD3307*$C347</f>
        <v>259.95</v>
      </c>
      <c r="G347" s="156">
        <f>'Demand Planning'!AE3307*$C347</f>
        <v>259.95</v>
      </c>
      <c r="H347" s="156">
        <f>'Demand Planning'!AF3307*$C347</f>
        <v>259.95</v>
      </c>
      <c r="I347" s="156">
        <f>'Demand Planning'!AG3307*$C347</f>
        <v>259.95</v>
      </c>
      <c r="J347" s="156">
        <f>'Demand Planning'!AH3307*$C347</f>
        <v>259.95</v>
      </c>
      <c r="K347" s="156">
        <f>'Demand Planning'!AI3307*$C347</f>
        <v>259.95</v>
      </c>
      <c r="L347" s="156">
        <f>'Demand Planning'!AJ3307*$C347</f>
        <v>259.95</v>
      </c>
      <c r="M347" s="156">
        <f>'Demand Planning'!AK3307*$C347</f>
        <v>259.95</v>
      </c>
      <c r="N347" s="156">
        <f>'Demand Planning'!AL3307*$C347</f>
        <v>259.95</v>
      </c>
      <c r="O347" s="156">
        <f>'Demand Planning'!AM3307*$C347</f>
        <v>259.95</v>
      </c>
      <c r="P347" s="156">
        <f>'Demand Planning'!AN3307*$C347</f>
        <v>259.95</v>
      </c>
    </row>
    <row r="348" spans="1:16" ht="14.25" customHeight="1" outlineLevel="1" x14ac:dyDescent="0.25">
      <c r="A348" s="154" t="str">
        <f>'Demand Planning'!A3308</f>
        <v>POL09928</v>
      </c>
      <c r="B348" s="157" t="str">
        <f>'Demand Planning'!C3308</f>
        <v>BIO I SUPERFOODS</v>
      </c>
      <c r="C348" s="155">
        <f>IFERROR(VLOOKUP(A348,'cijena po artiklu'!A:E,5,FALSE()),0)</f>
        <v>1.27</v>
      </c>
      <c r="D348" s="156">
        <f>'Demand Planning'!AB3317*$C348</f>
        <v>276.86</v>
      </c>
      <c r="E348" s="156">
        <f>'Demand Planning'!AC3317*$C348</f>
        <v>276.86</v>
      </c>
      <c r="F348" s="156">
        <f>'Demand Planning'!AD3317*$C348</f>
        <v>276.86</v>
      </c>
      <c r="G348" s="156">
        <f>'Demand Planning'!AE3317*$C348</f>
        <v>276.86</v>
      </c>
      <c r="H348" s="156">
        <f>'Demand Planning'!AF3317*$C348</f>
        <v>276.86</v>
      </c>
      <c r="I348" s="156">
        <f>'Demand Planning'!AG3317*$C348</f>
        <v>629.91999999999996</v>
      </c>
      <c r="J348" s="156">
        <f>'Demand Planning'!AH3317*$C348</f>
        <v>629.91999999999996</v>
      </c>
      <c r="K348" s="156">
        <f>'Demand Planning'!AI3317*$C348</f>
        <v>629.91999999999996</v>
      </c>
      <c r="L348" s="156">
        <f>'Demand Planning'!AJ3317*$C348</f>
        <v>629.91999999999996</v>
      </c>
      <c r="M348" s="156">
        <f>'Demand Planning'!AK3317*$C348</f>
        <v>276.86</v>
      </c>
      <c r="N348" s="156">
        <f>'Demand Planning'!AL3317*$C348</f>
        <v>276.86</v>
      </c>
      <c r="O348" s="156">
        <f>'Demand Planning'!AM3317*$C348</f>
        <v>287.02</v>
      </c>
      <c r="P348" s="156">
        <f>'Demand Planning'!AN3317*$C348</f>
        <v>287.02</v>
      </c>
    </row>
    <row r="349" spans="1:16" ht="14.25" customHeight="1" outlineLevel="1" x14ac:dyDescent="0.25">
      <c r="A349" s="154" t="str">
        <f>'Demand Planning'!A3318</f>
        <v>POL12714</v>
      </c>
      <c r="B349" s="157" t="str">
        <f>'Demand Planning'!C3318</f>
        <v>PROTEINI</v>
      </c>
      <c r="C349" s="155">
        <f>IFERROR(VLOOKUP(A349,'cijena po artiklu'!A:E,5,FALSE()),0)</f>
        <v>27.19</v>
      </c>
      <c r="D349" s="156">
        <f>'Demand Planning'!AB3327*$C349</f>
        <v>353.47</v>
      </c>
      <c r="E349" s="156">
        <f>'Demand Planning'!AC3327*$C349</f>
        <v>326.28000000000003</v>
      </c>
      <c r="F349" s="156">
        <f>'Demand Planning'!AD3327*$C349</f>
        <v>326.28000000000003</v>
      </c>
      <c r="G349" s="156">
        <f>'Demand Planning'!AE3327*$C349</f>
        <v>353.47</v>
      </c>
      <c r="H349" s="156">
        <f>'Demand Planning'!AF3327*$C349</f>
        <v>353.47</v>
      </c>
      <c r="I349" s="156">
        <f>'Demand Planning'!AG3327*$C349</f>
        <v>326.28000000000003</v>
      </c>
      <c r="J349" s="156">
        <f>'Demand Planning'!AH3327*$C349</f>
        <v>326.28000000000003</v>
      </c>
      <c r="K349" s="156">
        <f>'Demand Planning'!AI3327*$C349</f>
        <v>326.28000000000003</v>
      </c>
      <c r="L349" s="156">
        <f>'Demand Planning'!AJ3327*$C349</f>
        <v>326.28000000000003</v>
      </c>
      <c r="M349" s="156">
        <f>'Demand Planning'!AK3327*$C349</f>
        <v>326.28000000000003</v>
      </c>
      <c r="N349" s="156">
        <f>'Demand Planning'!AL3327*$C349</f>
        <v>326.28000000000003</v>
      </c>
      <c r="O349" s="156">
        <f>'Demand Planning'!AM3327*$C349</f>
        <v>326.28000000000003</v>
      </c>
      <c r="P349" s="156">
        <f>'Demand Planning'!AN3327*$C349</f>
        <v>299.09000000000003</v>
      </c>
    </row>
    <row r="350" spans="1:16" ht="14.25" customHeight="1" outlineLevel="1" x14ac:dyDescent="0.25">
      <c r="A350" s="154" t="str">
        <f>'Demand Planning'!A3328</f>
        <v>POL09760</v>
      </c>
      <c r="B350" s="157" t="str">
        <f>'Demand Planning'!C3328</f>
        <v>SPORTSKA PREHRANA</v>
      </c>
      <c r="C350" s="155">
        <f>IFERROR(VLOOKUP(A350,'cijena po artiklu'!A:E,5,FALSE()),0)</f>
        <v>33.6</v>
      </c>
      <c r="D350" s="156">
        <f>'Demand Planning'!AB3337*$C350</f>
        <v>100.80000000000001</v>
      </c>
      <c r="E350" s="156">
        <f>'Demand Planning'!AC3337*$C350</f>
        <v>100.80000000000001</v>
      </c>
      <c r="F350" s="156">
        <f>'Demand Planning'!AD3337*$C350</f>
        <v>100.80000000000001</v>
      </c>
      <c r="G350" s="156">
        <f>'Demand Planning'!AE3337*$C350</f>
        <v>67.2</v>
      </c>
      <c r="H350" s="156">
        <f>'Demand Planning'!AF3337*$C350</f>
        <v>67.2</v>
      </c>
      <c r="I350" s="156">
        <f>'Demand Planning'!AG3337*$C350</f>
        <v>67.2</v>
      </c>
      <c r="J350" s="156">
        <f>'Demand Planning'!AH3337*$C350</f>
        <v>67.2</v>
      </c>
      <c r="K350" s="156">
        <f>'Demand Planning'!AI3337*$C350</f>
        <v>67.2</v>
      </c>
      <c r="L350" s="156">
        <f>'Demand Planning'!AJ3337*$C350</f>
        <v>67.2</v>
      </c>
      <c r="M350" s="156">
        <f>'Demand Planning'!AK3337*$C350</f>
        <v>67.2</v>
      </c>
      <c r="N350" s="156">
        <f>'Demand Planning'!AL3337*$C350</f>
        <v>67.2</v>
      </c>
      <c r="O350" s="156">
        <f>'Demand Planning'!AM3337*$C350</f>
        <v>67.2</v>
      </c>
      <c r="P350" s="156">
        <f>'Demand Planning'!AN3337*$C350</f>
        <v>67.2</v>
      </c>
    </row>
    <row r="351" spans="1:16" ht="14.25" customHeight="1" outlineLevel="1" x14ac:dyDescent="0.25">
      <c r="A351" s="154" t="str">
        <f>'Demand Planning'!A3338</f>
        <v>SCM04308</v>
      </c>
      <c r="B351" s="157" t="str">
        <f>'Demand Planning'!C3338</f>
        <v>SPORTSKA PREHRANA</v>
      </c>
      <c r="C351" s="155">
        <f>IFERROR(VLOOKUP(A351,'cijena po artiklu'!A:E,5,FALSE()),0)</f>
        <v>27.99</v>
      </c>
      <c r="D351" s="156">
        <f>'Demand Planning'!AB3347*$C351</f>
        <v>83.97</v>
      </c>
      <c r="E351" s="156">
        <f>'Demand Planning'!AC3347*$C351</f>
        <v>83.97</v>
      </c>
      <c r="F351" s="156">
        <f>'Demand Planning'!AD3347*$C351</f>
        <v>83.97</v>
      </c>
      <c r="G351" s="156">
        <f>'Demand Planning'!AE3347*$C351</f>
        <v>83.97</v>
      </c>
      <c r="H351" s="156">
        <f>'Demand Planning'!AF3347*$C351</f>
        <v>55.98</v>
      </c>
      <c r="I351" s="156">
        <f>'Demand Planning'!AG3347*$C351</f>
        <v>55.98</v>
      </c>
      <c r="J351" s="156">
        <f>'Demand Planning'!AH3347*$C351</f>
        <v>55.98</v>
      </c>
      <c r="K351" s="156">
        <f>'Demand Planning'!AI3347*$C351</f>
        <v>55.98</v>
      </c>
      <c r="L351" s="156">
        <f>'Demand Planning'!AJ3347*$C351</f>
        <v>55.98</v>
      </c>
      <c r="M351" s="156">
        <f>'Demand Planning'!AK3347*$C351</f>
        <v>55.98</v>
      </c>
      <c r="N351" s="156">
        <f>'Demand Planning'!AL3347*$C351</f>
        <v>55.98</v>
      </c>
      <c r="O351" s="156">
        <f>'Demand Planning'!AM3347*$C351</f>
        <v>55.98</v>
      </c>
      <c r="P351" s="156">
        <f>'Demand Planning'!AN3347*$C351</f>
        <v>55.98</v>
      </c>
    </row>
    <row r="352" spans="1:16" ht="14.25" customHeight="1" outlineLevel="1" x14ac:dyDescent="0.25">
      <c r="A352" s="154" t="str">
        <f>'Demand Planning'!A3348</f>
        <v>ON00402</v>
      </c>
      <c r="B352" s="157" t="str">
        <f>'Demand Planning'!C3348</f>
        <v>SPORTSKA PREHRANA</v>
      </c>
      <c r="C352" s="155">
        <f>IFERROR(VLOOKUP(A352,'cijena po artiklu'!A:E,5,FALSE()),0)</f>
        <v>31.99</v>
      </c>
      <c r="D352" s="156">
        <f>'Demand Planning'!AB3357*$C352</f>
        <v>255.92</v>
      </c>
      <c r="E352" s="156">
        <f>'Demand Planning'!AC3357*$C352</f>
        <v>255.92</v>
      </c>
      <c r="F352" s="156">
        <f>'Demand Planning'!AD3357*$C352</f>
        <v>223.92999999999998</v>
      </c>
      <c r="G352" s="156">
        <f>'Demand Planning'!AE3357*$C352</f>
        <v>223.92999999999998</v>
      </c>
      <c r="H352" s="156">
        <f>'Demand Planning'!AF3357*$C352</f>
        <v>223.92999999999998</v>
      </c>
      <c r="I352" s="156">
        <f>'Demand Planning'!AG3357*$C352</f>
        <v>223.92999999999998</v>
      </c>
      <c r="J352" s="156">
        <f>'Demand Planning'!AH3357*$C352</f>
        <v>223.92999999999998</v>
      </c>
      <c r="K352" s="156">
        <f>'Demand Planning'!AI3357*$C352</f>
        <v>223.92999999999998</v>
      </c>
      <c r="L352" s="156">
        <f>'Demand Planning'!AJ3357*$C352</f>
        <v>223.92999999999998</v>
      </c>
      <c r="M352" s="156">
        <f>'Demand Planning'!AK3357*$C352</f>
        <v>223.92999999999998</v>
      </c>
      <c r="N352" s="156">
        <f>'Demand Planning'!AL3357*$C352</f>
        <v>223.92999999999998</v>
      </c>
      <c r="O352" s="156">
        <f>'Demand Planning'!AM3357*$C352</f>
        <v>223.92999999999998</v>
      </c>
      <c r="P352" s="156">
        <f>'Demand Planning'!AN3357*$C352</f>
        <v>191.94</v>
      </c>
    </row>
    <row r="353" spans="1:16" ht="14.25" customHeight="1" outlineLevel="1" x14ac:dyDescent="0.25">
      <c r="A353" s="154" t="str">
        <f>'Demand Planning'!A3358</f>
        <v>POL04283</v>
      </c>
      <c r="B353" s="157" t="str">
        <f>'Demand Planning'!C3358</f>
        <v>BIO I SUPERFOODS</v>
      </c>
      <c r="C353" s="155">
        <f>IFERROR(VLOOKUP(A353,'cijena po artiklu'!A:E,5,FALSE()),0)</f>
        <v>7.99</v>
      </c>
      <c r="D353" s="156">
        <f>'Demand Planning'!AB3367*$C353</f>
        <v>319.60000000000002</v>
      </c>
      <c r="E353" s="156">
        <f>'Demand Planning'!AC3367*$C353</f>
        <v>279.65000000000003</v>
      </c>
      <c r="F353" s="156">
        <f>'Demand Planning'!AD3367*$C353</f>
        <v>287.64</v>
      </c>
      <c r="G353" s="156">
        <f>'Demand Planning'!AE3367*$C353</f>
        <v>279.65000000000003</v>
      </c>
      <c r="H353" s="156">
        <f>'Demand Planning'!AF3367*$C353</f>
        <v>271.66000000000003</v>
      </c>
      <c r="I353" s="156">
        <f>'Demand Planning'!AG3367*$C353</f>
        <v>255.68</v>
      </c>
      <c r="J353" s="156">
        <f>'Demand Planning'!AH3367*$C353</f>
        <v>263.67</v>
      </c>
      <c r="K353" s="156">
        <f>'Demand Planning'!AI3367*$C353</f>
        <v>239.70000000000002</v>
      </c>
      <c r="L353" s="156">
        <f>'Demand Planning'!AJ3367*$C353</f>
        <v>247.69</v>
      </c>
      <c r="M353" s="156">
        <f>'Demand Planning'!AK3367*$C353</f>
        <v>239.70000000000002</v>
      </c>
      <c r="N353" s="156">
        <f>'Demand Planning'!AL3367*$C353</f>
        <v>247.69</v>
      </c>
      <c r="O353" s="156">
        <f>'Demand Planning'!AM3367*$C353</f>
        <v>215.73000000000002</v>
      </c>
      <c r="P353" s="156">
        <f>'Demand Planning'!AN3367*$C353</f>
        <v>223.72</v>
      </c>
    </row>
    <row r="354" spans="1:16" ht="14.25" customHeight="1" outlineLevel="1" x14ac:dyDescent="0.25">
      <c r="A354" s="154" t="str">
        <f>'Demand Planning'!A3368</f>
        <v>ATC06626</v>
      </c>
      <c r="B354" s="157" t="str">
        <f>'Demand Planning'!C3368</f>
        <v>FITNESS OPREMA</v>
      </c>
      <c r="C354" s="155">
        <f>IFERROR(VLOOKUP(A354,'cijena po artiklu'!A:E,5,FALSE()),0)</f>
        <v>55.99</v>
      </c>
      <c r="D354" s="156">
        <f>'Demand Planning'!AB3377*$C354</f>
        <v>279.95</v>
      </c>
      <c r="E354" s="156">
        <f>'Demand Planning'!AC3377*$C354</f>
        <v>279.95</v>
      </c>
      <c r="F354" s="156">
        <f>'Demand Planning'!AD3377*$C354</f>
        <v>279.95</v>
      </c>
      <c r="G354" s="156">
        <f>'Demand Planning'!AE3377*$C354</f>
        <v>279.95</v>
      </c>
      <c r="H354" s="156">
        <f>'Demand Planning'!AF3377*$C354</f>
        <v>279.95</v>
      </c>
      <c r="I354" s="156">
        <f>'Demand Planning'!AG3377*$C354</f>
        <v>279.95</v>
      </c>
      <c r="J354" s="156">
        <f>'Demand Planning'!AH3377*$C354</f>
        <v>279.95</v>
      </c>
      <c r="K354" s="156">
        <f>'Demand Planning'!AI3377*$C354</f>
        <v>279.95</v>
      </c>
      <c r="L354" s="156">
        <f>'Demand Planning'!AJ3377*$C354</f>
        <v>279.95</v>
      </c>
      <c r="M354" s="156">
        <f>'Demand Planning'!AK3377*$C354</f>
        <v>279.95</v>
      </c>
      <c r="N354" s="156">
        <f>'Demand Planning'!AL3377*$C354</f>
        <v>279.95</v>
      </c>
      <c r="O354" s="156">
        <f>'Demand Planning'!AM3377*$C354</f>
        <v>279.95</v>
      </c>
      <c r="P354" s="156">
        <f>'Demand Planning'!AN3377*$C354</f>
        <v>279.95</v>
      </c>
    </row>
    <row r="355" spans="1:16" ht="14.25" customHeight="1" outlineLevel="1" x14ac:dyDescent="0.25">
      <c r="A355" s="154" t="str">
        <f>'Demand Planning'!A3378</f>
        <v>ON00370</v>
      </c>
      <c r="B355" s="157" t="str">
        <f>'Demand Planning'!C3378</f>
        <v>SPORTSKA PREHRANA</v>
      </c>
      <c r="C355" s="155">
        <f>IFERROR(VLOOKUP(A355,'cijena po artiklu'!A:E,5,FALSE()),0)</f>
        <v>31.99</v>
      </c>
      <c r="D355" s="156">
        <f>'Demand Planning'!AB3387*$C355</f>
        <v>223.92999999999998</v>
      </c>
      <c r="E355" s="156">
        <f>'Demand Planning'!AC3387*$C355</f>
        <v>223.92999999999998</v>
      </c>
      <c r="F355" s="156">
        <f>'Demand Planning'!AD3387*$C355</f>
        <v>255.92</v>
      </c>
      <c r="G355" s="156">
        <f>'Demand Planning'!AE3387*$C355</f>
        <v>255.92</v>
      </c>
      <c r="H355" s="156">
        <f>'Demand Planning'!AF3387*$C355</f>
        <v>255.92</v>
      </c>
      <c r="I355" s="156">
        <f>'Demand Planning'!AG3387*$C355</f>
        <v>255.92</v>
      </c>
      <c r="J355" s="156">
        <f>'Demand Planning'!AH3387*$C355</f>
        <v>255.92</v>
      </c>
      <c r="K355" s="156">
        <f>'Demand Planning'!AI3387*$C355</f>
        <v>255.92</v>
      </c>
      <c r="L355" s="156">
        <f>'Demand Planning'!AJ3387*$C355</f>
        <v>255.92</v>
      </c>
      <c r="M355" s="156">
        <f>'Demand Planning'!AK3387*$C355</f>
        <v>255.92</v>
      </c>
      <c r="N355" s="156">
        <f>'Demand Planning'!AL3387*$C355</f>
        <v>255.92</v>
      </c>
      <c r="O355" s="156">
        <f>'Demand Planning'!AM3387*$C355</f>
        <v>255.92</v>
      </c>
      <c r="P355" s="156">
        <f>'Demand Planning'!AN3387*$C355</f>
        <v>255.92</v>
      </c>
    </row>
    <row r="356" spans="1:16" ht="14.25" customHeight="1" outlineLevel="1" x14ac:dyDescent="0.25">
      <c r="A356" s="154" t="str">
        <f>'Demand Planning'!A3388</f>
        <v>SCM04313</v>
      </c>
      <c r="B356" s="157" t="str">
        <f>'Demand Planning'!C3388</f>
        <v>PROTEINI</v>
      </c>
      <c r="C356" s="155">
        <f>IFERROR(VLOOKUP(A356,'cijena po artiklu'!A:E,5,FALSE()),0)</f>
        <v>55.99</v>
      </c>
      <c r="D356" s="156">
        <f>'Demand Planning'!AB3397*$C356</f>
        <v>111.98</v>
      </c>
      <c r="E356" s="156">
        <f>'Demand Planning'!AC3397*$C356</f>
        <v>167.97</v>
      </c>
      <c r="F356" s="156">
        <f>'Demand Planning'!AD3397*$C356</f>
        <v>167.97</v>
      </c>
      <c r="G356" s="156">
        <f>'Demand Planning'!AE3397*$C356</f>
        <v>167.97</v>
      </c>
      <c r="H356" s="156">
        <f>'Demand Planning'!AF3397*$C356</f>
        <v>167.97</v>
      </c>
      <c r="I356" s="156">
        <f>'Demand Planning'!AG3397*$C356</f>
        <v>167.97</v>
      </c>
      <c r="J356" s="156">
        <f>'Demand Planning'!AH3397*$C356</f>
        <v>167.97</v>
      </c>
      <c r="K356" s="156">
        <f>'Demand Planning'!AI3397*$C356</f>
        <v>167.97</v>
      </c>
      <c r="L356" s="156">
        <f>'Demand Planning'!AJ3397*$C356</f>
        <v>167.97</v>
      </c>
      <c r="M356" s="156">
        <f>'Demand Planning'!AK3397*$C356</f>
        <v>167.97</v>
      </c>
      <c r="N356" s="156">
        <f>'Demand Planning'!AL3397*$C356</f>
        <v>167.97</v>
      </c>
      <c r="O356" s="156">
        <f>'Demand Planning'!AM3397*$C356</f>
        <v>167.97</v>
      </c>
      <c r="P356" s="156">
        <f>'Demand Planning'!AN3397*$C356</f>
        <v>167.97</v>
      </c>
    </row>
    <row r="357" spans="1:16" ht="14.25" customHeight="1" outlineLevel="1" x14ac:dyDescent="0.25">
      <c r="A357" s="154" t="str">
        <f>'Demand Planning'!A3398</f>
        <v>ZOE12384</v>
      </c>
      <c r="B357" s="157" t="str">
        <f>'Demand Planning'!C3398</f>
        <v>SPORTSKA PREHRANA</v>
      </c>
      <c r="C357" s="155">
        <f>IFERROR(VLOOKUP(A357,'cijena po artiklu'!A:E,5,FALSE()),0)</f>
        <v>11.99</v>
      </c>
      <c r="D357" s="156">
        <f>'Demand Planning'!AB3407*$C357</f>
        <v>143.88</v>
      </c>
      <c r="E357" s="156">
        <f>'Demand Planning'!AC3407*$C357</f>
        <v>143.88</v>
      </c>
      <c r="F357" s="156">
        <f>'Demand Planning'!AD3407*$C357</f>
        <v>155.87</v>
      </c>
      <c r="G357" s="156">
        <f>'Demand Planning'!AE3407*$C357</f>
        <v>167.86</v>
      </c>
      <c r="H357" s="156">
        <f>'Demand Planning'!AF3407*$C357</f>
        <v>167.86</v>
      </c>
      <c r="I357" s="156">
        <f>'Demand Planning'!AG3407*$C357</f>
        <v>167.86</v>
      </c>
      <c r="J357" s="156">
        <f>'Demand Planning'!AH3407*$C357</f>
        <v>155.87</v>
      </c>
      <c r="K357" s="156">
        <f>'Demand Planning'!AI3407*$C357</f>
        <v>155.87</v>
      </c>
      <c r="L357" s="156">
        <f>'Demand Planning'!AJ3407*$C357</f>
        <v>155.87</v>
      </c>
      <c r="M357" s="156">
        <f>'Demand Planning'!AK3407*$C357</f>
        <v>167.86</v>
      </c>
      <c r="N357" s="156">
        <f>'Demand Planning'!AL3407*$C357</f>
        <v>167.86</v>
      </c>
      <c r="O357" s="156">
        <f>'Demand Planning'!AM3407*$C357</f>
        <v>167.86</v>
      </c>
      <c r="P357" s="156">
        <f>'Demand Planning'!AN3407*$C357</f>
        <v>155.87</v>
      </c>
    </row>
    <row r="358" spans="1:16" ht="14.25" customHeight="1" outlineLevel="1" x14ac:dyDescent="0.25">
      <c r="A358" s="154" t="str">
        <f>'Demand Planning'!A3408</f>
        <v>ATC06637</v>
      </c>
      <c r="B358" s="157" t="str">
        <f>'Demand Planning'!C3408</f>
        <v>FITNESS OPREMA</v>
      </c>
      <c r="C358" s="155">
        <f>IFERROR(VLOOKUP(A358,'cijena po artiklu'!A:E,5,FALSE()),0)</f>
        <v>71.989999999999995</v>
      </c>
      <c r="D358" s="156">
        <f>'Demand Planning'!AB3417*$C358</f>
        <v>215.96999999999997</v>
      </c>
      <c r="E358" s="156">
        <f>'Demand Planning'!AC3417*$C358</f>
        <v>143.97999999999999</v>
      </c>
      <c r="F358" s="156">
        <f>'Demand Planning'!AD3417*$C358</f>
        <v>215.96999999999997</v>
      </c>
      <c r="G358" s="156">
        <f>'Demand Planning'!AE3417*$C358</f>
        <v>143.97999999999999</v>
      </c>
      <c r="H358" s="156">
        <f>'Demand Planning'!AF3417*$C358</f>
        <v>143.97999999999999</v>
      </c>
      <c r="I358" s="156">
        <f>'Demand Planning'!AG3417*$C358</f>
        <v>143.97999999999999</v>
      </c>
      <c r="J358" s="156">
        <f>'Demand Planning'!AH3417*$C358</f>
        <v>143.97999999999999</v>
      </c>
      <c r="K358" s="156">
        <f>'Demand Planning'!AI3417*$C358</f>
        <v>143.97999999999999</v>
      </c>
      <c r="L358" s="156">
        <f>'Demand Planning'!AJ3417*$C358</f>
        <v>143.97999999999999</v>
      </c>
      <c r="M358" s="156">
        <f>'Demand Planning'!AK3417*$C358</f>
        <v>143.97999999999999</v>
      </c>
      <c r="N358" s="156">
        <f>'Demand Planning'!AL3417*$C358</f>
        <v>143.97999999999999</v>
      </c>
      <c r="O358" s="156">
        <f>'Demand Planning'!AM3417*$C358</f>
        <v>143.97999999999999</v>
      </c>
      <c r="P358" s="156">
        <f>'Demand Planning'!AN3417*$C358</f>
        <v>143.97999999999999</v>
      </c>
    </row>
    <row r="359" spans="1:16" ht="14.25" customHeight="1" outlineLevel="1" x14ac:dyDescent="0.25">
      <c r="A359" s="154" t="str">
        <f>'Demand Planning'!A3418</f>
        <v>POL12674</v>
      </c>
      <c r="B359" s="157" t="str">
        <f>'Demand Planning'!C3418</f>
        <v>PROTEINI</v>
      </c>
      <c r="C359" s="155">
        <f>IFERROR(VLOOKUP(A359,'cijena po artiklu'!A:E,5,FALSE()),0)</f>
        <v>51.99</v>
      </c>
      <c r="D359" s="156">
        <f>'Demand Planning'!AB3427*$C359</f>
        <v>207.96</v>
      </c>
      <c r="E359" s="156">
        <f>'Demand Planning'!AC3427*$C359</f>
        <v>207.96</v>
      </c>
      <c r="F359" s="156">
        <f>'Demand Planning'!AD3427*$C359</f>
        <v>207.96</v>
      </c>
      <c r="G359" s="156">
        <f>'Demand Planning'!AE3427*$C359</f>
        <v>207.96</v>
      </c>
      <c r="H359" s="156">
        <f>'Demand Planning'!AF3427*$C359</f>
        <v>155.97</v>
      </c>
      <c r="I359" s="156">
        <f>'Demand Planning'!AG3427*$C359</f>
        <v>155.97</v>
      </c>
      <c r="J359" s="156">
        <f>'Demand Planning'!AH3427*$C359</f>
        <v>155.97</v>
      </c>
      <c r="K359" s="156">
        <f>'Demand Planning'!AI3427*$C359</f>
        <v>155.97</v>
      </c>
      <c r="L359" s="156">
        <f>'Demand Planning'!AJ3427*$C359</f>
        <v>155.97</v>
      </c>
      <c r="M359" s="156">
        <f>'Demand Planning'!AK3427*$C359</f>
        <v>155.97</v>
      </c>
      <c r="N359" s="156">
        <f>'Demand Planning'!AL3427*$C359</f>
        <v>155.97</v>
      </c>
      <c r="O359" s="156">
        <f>'Demand Planning'!AM3427*$C359</f>
        <v>155.97</v>
      </c>
      <c r="P359" s="156">
        <f>'Demand Planning'!AN3427*$C359</f>
        <v>155.97</v>
      </c>
    </row>
    <row r="360" spans="1:16" ht="14.25" customHeight="1" outlineLevel="1" x14ac:dyDescent="0.25">
      <c r="A360" s="154" t="str">
        <f>'Demand Planning'!A3428</f>
        <v>POL12857</v>
      </c>
      <c r="B360" s="157" t="str">
        <f>'Demand Planning'!C3428</f>
        <v>SPORTSKA PREHRANA</v>
      </c>
      <c r="C360" s="155">
        <f>IFERROR(VLOOKUP(A360,'cijena po artiklu'!A:E,5,FALSE()),0)</f>
        <v>55.99</v>
      </c>
      <c r="D360" s="156">
        <f>'Demand Planning'!AB3437*$C360</f>
        <v>727.87</v>
      </c>
      <c r="E360" s="156">
        <f>'Demand Planning'!AC3437*$C360</f>
        <v>727.87</v>
      </c>
      <c r="F360" s="156">
        <f>'Demand Planning'!AD3437*$C360</f>
        <v>783.86</v>
      </c>
      <c r="G360" s="156">
        <f>'Demand Planning'!AE3437*$C360</f>
        <v>783.86</v>
      </c>
      <c r="H360" s="156">
        <f>'Demand Planning'!AF3437*$C360</f>
        <v>783.86</v>
      </c>
      <c r="I360" s="156">
        <f>'Demand Planning'!AG3437*$C360</f>
        <v>783.86</v>
      </c>
      <c r="J360" s="156">
        <f>'Demand Planning'!AH3437*$C360</f>
        <v>839.85</v>
      </c>
      <c r="K360" s="156">
        <f>'Demand Planning'!AI3437*$C360</f>
        <v>839.85</v>
      </c>
      <c r="L360" s="156">
        <f>'Demand Planning'!AJ3437*$C360</f>
        <v>839.85</v>
      </c>
      <c r="M360" s="156">
        <f>'Demand Planning'!AK3437*$C360</f>
        <v>839.85</v>
      </c>
      <c r="N360" s="156">
        <f>'Demand Planning'!AL3437*$C360</f>
        <v>839.85</v>
      </c>
      <c r="O360" s="156">
        <f>'Demand Planning'!AM3437*$C360</f>
        <v>839.85</v>
      </c>
      <c r="P360" s="156">
        <f>'Demand Planning'!AN3437*$C360</f>
        <v>839.85</v>
      </c>
    </row>
    <row r="361" spans="1:16" ht="14.25" customHeight="1" outlineLevel="1" x14ac:dyDescent="0.25">
      <c r="A361" s="154" t="str">
        <f>'Demand Planning'!A3438</f>
        <v>ATC06504</v>
      </c>
      <c r="B361" s="157" t="str">
        <f>'Demand Planning'!C3438</f>
        <v>FITNESS OPREMA</v>
      </c>
      <c r="C361" s="155">
        <f>IFERROR(VLOOKUP(A361,'cijena po artiklu'!A:E,5,FALSE()),0)</f>
        <v>15.99</v>
      </c>
      <c r="D361" s="156">
        <f>'Demand Planning'!AB3447*$C361</f>
        <v>111.93</v>
      </c>
      <c r="E361" s="156">
        <f>'Demand Planning'!AC3447*$C361</f>
        <v>111.93</v>
      </c>
      <c r="F361" s="156">
        <f>'Demand Planning'!AD3447*$C361</f>
        <v>111.93</v>
      </c>
      <c r="G361" s="156">
        <f>'Demand Planning'!AE3447*$C361</f>
        <v>111.93</v>
      </c>
      <c r="H361" s="156">
        <f>'Demand Planning'!AF3447*$C361</f>
        <v>111.93</v>
      </c>
      <c r="I361" s="156">
        <f>'Demand Planning'!AG3447*$C361</f>
        <v>111.93</v>
      </c>
      <c r="J361" s="156">
        <f>'Demand Planning'!AH3447*$C361</f>
        <v>111.93</v>
      </c>
      <c r="K361" s="156">
        <f>'Demand Planning'!AI3447*$C361</f>
        <v>95.94</v>
      </c>
      <c r="L361" s="156">
        <f>'Demand Planning'!AJ3447*$C361</f>
        <v>95.94</v>
      </c>
      <c r="M361" s="156">
        <f>'Demand Planning'!AK3447*$C361</f>
        <v>95.94</v>
      </c>
      <c r="N361" s="156">
        <f>'Demand Planning'!AL3447*$C361</f>
        <v>95.94</v>
      </c>
      <c r="O361" s="156">
        <f>'Demand Planning'!AM3447*$C361</f>
        <v>95.94</v>
      </c>
      <c r="P361" s="156">
        <f>'Demand Planning'!AN3447*$C361</f>
        <v>95.94</v>
      </c>
    </row>
    <row r="362" spans="1:16" ht="14.25" customHeight="1" outlineLevel="1" x14ac:dyDescent="0.25">
      <c r="A362" s="154" t="str">
        <f>'Demand Planning'!A3448</f>
        <v>BSN06909</v>
      </c>
      <c r="B362" s="157" t="str">
        <f>'Demand Planning'!C3448</f>
        <v>SPORTSKA PREHRANA</v>
      </c>
      <c r="C362" s="155">
        <f>IFERROR(VLOOKUP(A362,'cijena po artiklu'!A:E,5,FALSE()),0)</f>
        <v>39.99</v>
      </c>
      <c r="D362" s="156">
        <f>'Demand Planning'!AB3457*$C362</f>
        <v>119.97</v>
      </c>
      <c r="E362" s="156">
        <f>'Demand Planning'!AC3457*$C362</f>
        <v>119.97</v>
      </c>
      <c r="F362" s="156">
        <f>'Demand Planning'!AD3457*$C362</f>
        <v>119.97</v>
      </c>
      <c r="G362" s="156">
        <f>'Demand Planning'!AE3457*$C362</f>
        <v>119.97</v>
      </c>
      <c r="H362" s="156">
        <f>'Demand Planning'!AF3457*$C362</f>
        <v>119.97</v>
      </c>
      <c r="I362" s="156">
        <f>'Demand Planning'!AG3457*$C362</f>
        <v>119.97</v>
      </c>
      <c r="J362" s="156">
        <f>'Demand Planning'!AH3457*$C362</f>
        <v>119.97</v>
      </c>
      <c r="K362" s="156">
        <f>'Demand Planning'!AI3457*$C362</f>
        <v>119.97</v>
      </c>
      <c r="L362" s="156">
        <f>'Demand Planning'!AJ3457*$C362</f>
        <v>119.97</v>
      </c>
      <c r="M362" s="156">
        <f>'Demand Planning'!AK3457*$C362</f>
        <v>79.98</v>
      </c>
      <c r="N362" s="156">
        <f>'Demand Planning'!AL3457*$C362</f>
        <v>79.98</v>
      </c>
      <c r="O362" s="156">
        <f>'Demand Planning'!AM3457*$C362</f>
        <v>79.98</v>
      </c>
      <c r="P362" s="156">
        <f>'Demand Planning'!AN3457*$C362</f>
        <v>79.98</v>
      </c>
    </row>
    <row r="363" spans="1:16" ht="14.25" customHeight="1" outlineLevel="1" x14ac:dyDescent="0.25">
      <c r="A363" s="154" t="str">
        <f>'Demand Planning'!A3458</f>
        <v>POL12768</v>
      </c>
      <c r="B363" s="157" t="str">
        <f>'Demand Planning'!C3458</f>
        <v>RTD &amp; SNACKS</v>
      </c>
      <c r="C363" s="155">
        <f>IFERROR(VLOOKUP(A363,'cijena po artiklu'!A:E,5,FALSE()),0)</f>
        <v>1.99</v>
      </c>
      <c r="D363" s="156">
        <f>'Demand Planning'!AB3467*$C363</f>
        <v>204.97</v>
      </c>
      <c r="E363" s="156">
        <f>'Demand Planning'!AC3467*$C363</f>
        <v>204.97</v>
      </c>
      <c r="F363" s="156">
        <f>'Demand Planning'!AD3467*$C363</f>
        <v>204.97</v>
      </c>
      <c r="G363" s="156">
        <f>'Demand Planning'!AE3467*$C363</f>
        <v>204.97</v>
      </c>
      <c r="H363" s="156">
        <f>'Demand Planning'!AF3467*$C363</f>
        <v>204.97</v>
      </c>
      <c r="I363" s="156">
        <f>'Demand Planning'!AG3467*$C363</f>
        <v>204.97</v>
      </c>
      <c r="J363" s="156">
        <f>'Demand Planning'!AH3467*$C363</f>
        <v>204.97</v>
      </c>
      <c r="K363" s="156">
        <f>'Demand Planning'!AI3467*$C363</f>
        <v>204.97</v>
      </c>
      <c r="L363" s="156">
        <f>'Demand Planning'!AJ3467*$C363</f>
        <v>204.97</v>
      </c>
      <c r="M363" s="156">
        <f>'Demand Planning'!AK3467*$C363</f>
        <v>204.97</v>
      </c>
      <c r="N363" s="156">
        <f>'Demand Planning'!AL3467*$C363</f>
        <v>204.97</v>
      </c>
      <c r="O363" s="156">
        <f>'Demand Planning'!AM3467*$C363</f>
        <v>204.97</v>
      </c>
      <c r="P363" s="156">
        <f>'Demand Planning'!AN3467*$C363</f>
        <v>204.97</v>
      </c>
    </row>
    <row r="364" spans="1:16" ht="14.25" customHeight="1" outlineLevel="1" x14ac:dyDescent="0.25">
      <c r="A364" s="154" t="str">
        <f>'Demand Planning'!A3468</f>
        <v>NOC17405</v>
      </c>
      <c r="B364" s="157" t="str">
        <f>'Demand Planning'!C3468</f>
        <v>RTD &amp; SNACKS</v>
      </c>
      <c r="C364" s="155">
        <f>IFERROR(VLOOKUP(A364,'cijena po artiklu'!A:E,5,FALSE()),0)</f>
        <v>2.39</v>
      </c>
      <c r="D364" s="156">
        <f>'Demand Planning'!AB3477*$C364</f>
        <v>193.59</v>
      </c>
      <c r="E364" s="156">
        <f>'Demand Planning'!AC3477*$C364</f>
        <v>193.59</v>
      </c>
      <c r="F364" s="156">
        <f>'Demand Planning'!AD3477*$C364</f>
        <v>193.59</v>
      </c>
      <c r="G364" s="156">
        <f>'Demand Planning'!AE3477*$C364</f>
        <v>193.59</v>
      </c>
      <c r="H364" s="156">
        <f>'Demand Planning'!AF3477*$C364</f>
        <v>193.59</v>
      </c>
      <c r="I364" s="156">
        <f>'Demand Planning'!AG3477*$C364</f>
        <v>193.59</v>
      </c>
      <c r="J364" s="156">
        <f>'Demand Planning'!AH3477*$C364</f>
        <v>193.59</v>
      </c>
      <c r="K364" s="156">
        <f>'Demand Planning'!AI3477*$C364</f>
        <v>193.59</v>
      </c>
      <c r="L364" s="156">
        <f>'Demand Planning'!AJ3477*$C364</f>
        <v>193.59</v>
      </c>
      <c r="M364" s="156">
        <f>'Demand Planning'!AK3477*$C364</f>
        <v>193.59</v>
      </c>
      <c r="N364" s="156">
        <f>'Demand Planning'!AL3477*$C364</f>
        <v>193.59</v>
      </c>
      <c r="O364" s="156">
        <f>'Demand Planning'!AM3477*$C364</f>
        <v>193.59</v>
      </c>
      <c r="P364" s="156">
        <f>'Demand Planning'!AN3477*$C364</f>
        <v>193.59</v>
      </c>
    </row>
    <row r="365" spans="1:16" ht="14.25" customHeight="1" outlineLevel="1" x14ac:dyDescent="0.25">
      <c r="A365" s="154" t="str">
        <f>'Demand Planning'!A3478</f>
        <v>NOC17412</v>
      </c>
      <c r="B365" s="157" t="str">
        <f>'Demand Planning'!C3478</f>
        <v>RTD &amp; SNACKS</v>
      </c>
      <c r="C365" s="155">
        <f>IFERROR(VLOOKUP(A365,'cijena po artiklu'!A:E,5,FALSE()),0)</f>
        <v>2.39</v>
      </c>
      <c r="D365" s="156">
        <f>'Demand Planning'!AB3487*$C365</f>
        <v>303.53000000000003</v>
      </c>
      <c r="E365" s="156">
        <f>'Demand Planning'!AC3487*$C365</f>
        <v>303.53000000000003</v>
      </c>
      <c r="F365" s="156">
        <f>'Demand Planning'!AD3487*$C365</f>
        <v>303.53000000000003</v>
      </c>
      <c r="G365" s="156">
        <f>'Demand Planning'!AE3487*$C365</f>
        <v>303.53000000000003</v>
      </c>
      <c r="H365" s="156">
        <f>'Demand Planning'!AF3487*$C365</f>
        <v>303.53000000000003</v>
      </c>
      <c r="I365" s="156">
        <f>'Demand Planning'!AG3487*$C365</f>
        <v>303.53000000000003</v>
      </c>
      <c r="J365" s="156">
        <f>'Demand Planning'!AH3487*$C365</f>
        <v>303.53000000000003</v>
      </c>
      <c r="K365" s="156">
        <f>'Demand Planning'!AI3487*$C365</f>
        <v>303.53000000000003</v>
      </c>
      <c r="L365" s="156">
        <f>'Demand Planning'!AJ3487*$C365</f>
        <v>303.53000000000003</v>
      </c>
      <c r="M365" s="156">
        <f>'Demand Planning'!AK3487*$C365</f>
        <v>303.53000000000003</v>
      </c>
      <c r="N365" s="156">
        <f>'Demand Planning'!AL3487*$C365</f>
        <v>303.53000000000003</v>
      </c>
      <c r="O365" s="156">
        <f>'Demand Planning'!AM3487*$C365</f>
        <v>303.53000000000003</v>
      </c>
      <c r="P365" s="156">
        <f>'Demand Planning'!AN3487*$C365</f>
        <v>303.53000000000003</v>
      </c>
    </row>
    <row r="366" spans="1:16" ht="14.25" customHeight="1" outlineLevel="1" x14ac:dyDescent="0.25">
      <c r="A366" s="154" t="str">
        <f>'Demand Planning'!A3488</f>
        <v>GAR04755</v>
      </c>
      <c r="B366" s="157" t="str">
        <f>'Demand Planning'!C3488</f>
        <v>GADGETI</v>
      </c>
      <c r="C366" s="155">
        <f>IFERROR(VLOOKUP(A366,'cijena po artiklu'!A:E,5,FALSE()),0)</f>
        <v>1000</v>
      </c>
      <c r="D366" s="156">
        <f>'Demand Planning'!AB3497*$C366</f>
        <v>1000</v>
      </c>
      <c r="E366" s="156">
        <f>'Demand Planning'!AC3497*$C366</f>
        <v>1000</v>
      </c>
      <c r="F366" s="156">
        <f>'Demand Planning'!AD3497*$C366</f>
        <v>1000</v>
      </c>
      <c r="G366" s="156">
        <f>'Demand Planning'!AE3497*$C366</f>
        <v>1000</v>
      </c>
      <c r="H366" s="156">
        <f>'Demand Planning'!AF3497*$C366</f>
        <v>1000</v>
      </c>
      <c r="I366" s="156">
        <f>'Demand Planning'!AG3497*$C366</f>
        <v>1000</v>
      </c>
      <c r="J366" s="156">
        <f>'Demand Planning'!AH3497*$C366</f>
        <v>1000</v>
      </c>
      <c r="K366" s="156">
        <f>'Demand Planning'!AI3497*$C366</f>
        <v>1000</v>
      </c>
      <c r="L366" s="156">
        <f>'Demand Planning'!AJ3497*$C366</f>
        <v>1000</v>
      </c>
      <c r="M366" s="156">
        <f>'Demand Planning'!AK3497*$C366</f>
        <v>1000</v>
      </c>
      <c r="N366" s="156">
        <f>'Demand Planning'!AL3497*$C366</f>
        <v>1000</v>
      </c>
      <c r="O366" s="156">
        <f>'Demand Planning'!AM3497*$C366</f>
        <v>1000</v>
      </c>
      <c r="P366" s="156">
        <f>'Demand Planning'!AN3497*$C366</f>
        <v>1000</v>
      </c>
    </row>
    <row r="367" spans="1:16" ht="14.25" customHeight="1" outlineLevel="1" x14ac:dyDescent="0.25">
      <c r="A367" s="154" t="str">
        <f>'Demand Planning'!A3498</f>
        <v>ON00537</v>
      </c>
      <c r="B367" s="157" t="str">
        <f>'Demand Planning'!C3498</f>
        <v>SPORTSKA PREHRANA</v>
      </c>
      <c r="C367" s="155">
        <f>IFERROR(VLOOKUP(A367,'cijena po artiklu'!A:E,5,FALSE()),0)</f>
        <v>31.99</v>
      </c>
      <c r="D367" s="156">
        <f>'Demand Planning'!AB3507*$C367</f>
        <v>223.92999999999998</v>
      </c>
      <c r="E367" s="156">
        <f>'Demand Planning'!AC3507*$C367</f>
        <v>223.92999999999998</v>
      </c>
      <c r="F367" s="156">
        <f>'Demand Planning'!AD3507*$C367</f>
        <v>223.92999999999998</v>
      </c>
      <c r="G367" s="156">
        <f>'Demand Planning'!AE3507*$C367</f>
        <v>223.92999999999998</v>
      </c>
      <c r="H367" s="156">
        <f>'Demand Planning'!AF3507*$C367</f>
        <v>223.92999999999998</v>
      </c>
      <c r="I367" s="156">
        <f>'Demand Planning'!AG3507*$C367</f>
        <v>223.92999999999998</v>
      </c>
      <c r="J367" s="156">
        <f>'Demand Planning'!AH3507*$C367</f>
        <v>223.92999999999998</v>
      </c>
      <c r="K367" s="156">
        <f>'Demand Planning'!AI3507*$C367</f>
        <v>223.92999999999998</v>
      </c>
      <c r="L367" s="156">
        <f>'Demand Planning'!AJ3507*$C367</f>
        <v>223.92999999999998</v>
      </c>
      <c r="M367" s="156">
        <f>'Demand Planning'!AK3507*$C367</f>
        <v>223.92999999999998</v>
      </c>
      <c r="N367" s="156">
        <f>'Demand Planning'!AL3507*$C367</f>
        <v>223.92999999999998</v>
      </c>
      <c r="O367" s="156">
        <f>'Demand Planning'!AM3507*$C367</f>
        <v>223.92999999999998</v>
      </c>
      <c r="P367" s="156">
        <f>'Demand Planning'!AN3507*$C367</f>
        <v>223.92999999999998</v>
      </c>
    </row>
    <row r="368" spans="1:16" ht="14.25" customHeight="1" outlineLevel="1" x14ac:dyDescent="0.25">
      <c r="A368" s="154" t="str">
        <f>'Demand Planning'!A3508</f>
        <v>NOC17406</v>
      </c>
      <c r="B368" s="157" t="str">
        <f>'Demand Planning'!C3508</f>
        <v>RTD &amp; SNACKS</v>
      </c>
      <c r="C368" s="155">
        <f>IFERROR(VLOOKUP(A368,'cijena po artiklu'!A:E,5,FALSE()),0)</f>
        <v>2.39</v>
      </c>
      <c r="D368" s="156">
        <f>'Demand Planning'!AB3517*$C368</f>
        <v>248.56</v>
      </c>
      <c r="E368" s="156">
        <f>'Demand Planning'!AC3517*$C368</f>
        <v>248.56</v>
      </c>
      <c r="F368" s="156">
        <f>'Demand Planning'!AD3517*$C368</f>
        <v>248.56</v>
      </c>
      <c r="G368" s="156">
        <f>'Demand Planning'!AE3517*$C368</f>
        <v>248.56</v>
      </c>
      <c r="H368" s="156">
        <f>'Demand Planning'!AF3517*$C368</f>
        <v>248.56</v>
      </c>
      <c r="I368" s="156">
        <f>'Demand Planning'!AG3517*$C368</f>
        <v>248.56</v>
      </c>
      <c r="J368" s="156">
        <f>'Demand Planning'!AH3517*$C368</f>
        <v>248.56</v>
      </c>
      <c r="K368" s="156">
        <f>'Demand Planning'!AI3517*$C368</f>
        <v>248.56</v>
      </c>
      <c r="L368" s="156">
        <f>'Demand Planning'!AJ3517*$C368</f>
        <v>248.56</v>
      </c>
      <c r="M368" s="156">
        <f>'Demand Planning'!AK3517*$C368</f>
        <v>248.56</v>
      </c>
      <c r="N368" s="156">
        <f>'Demand Planning'!AL3517*$C368</f>
        <v>248.56</v>
      </c>
      <c r="O368" s="156">
        <f>'Demand Planning'!AM3517*$C368</f>
        <v>248.56</v>
      </c>
      <c r="P368" s="156">
        <f>'Demand Planning'!AN3517*$C368</f>
        <v>248.56</v>
      </c>
    </row>
    <row r="369" spans="1:16" ht="14.25" customHeight="1" outlineLevel="1" x14ac:dyDescent="0.25">
      <c r="A369" s="154" t="str">
        <f>'Demand Planning'!A3518</f>
        <v>ATC06611</v>
      </c>
      <c r="B369" s="157" t="str">
        <f>'Demand Planning'!C3518</f>
        <v>FITNESS OPREMA</v>
      </c>
      <c r="C369" s="155">
        <f>IFERROR(VLOOKUP(A369,'cijena po artiklu'!A:E,5,FALSE()),0)</f>
        <v>10.39</v>
      </c>
      <c r="D369" s="156">
        <f>'Demand Planning'!AB3527*$C369</f>
        <v>124.68</v>
      </c>
      <c r="E369" s="156">
        <f>'Demand Planning'!AC3527*$C369</f>
        <v>114.29</v>
      </c>
      <c r="F369" s="156">
        <f>'Demand Planning'!AD3527*$C369</f>
        <v>114.29</v>
      </c>
      <c r="G369" s="156">
        <f>'Demand Planning'!AE3527*$C369</f>
        <v>114.29</v>
      </c>
      <c r="H369" s="156">
        <f>'Demand Planning'!AF3527*$C369</f>
        <v>114.29</v>
      </c>
      <c r="I369" s="156">
        <f>'Demand Planning'!AG3527*$C369</f>
        <v>114.29</v>
      </c>
      <c r="J369" s="156">
        <f>'Demand Planning'!AH3527*$C369</f>
        <v>114.29</v>
      </c>
      <c r="K369" s="156">
        <f>'Demand Planning'!AI3527*$C369</f>
        <v>103.9</v>
      </c>
      <c r="L369" s="156">
        <f>'Demand Planning'!AJ3527*$C369</f>
        <v>103.9</v>
      </c>
      <c r="M369" s="156">
        <f>'Demand Planning'!AK3527*$C369</f>
        <v>103.9</v>
      </c>
      <c r="N369" s="156">
        <f>'Demand Planning'!AL3527*$C369</f>
        <v>103.9</v>
      </c>
      <c r="O369" s="156">
        <f>'Demand Planning'!AM3527*$C369</f>
        <v>103.9</v>
      </c>
      <c r="P369" s="156">
        <f>'Demand Planning'!AN3527*$C369</f>
        <v>103.9</v>
      </c>
    </row>
    <row r="370" spans="1:16" ht="14.25" customHeight="1" outlineLevel="1" x14ac:dyDescent="0.25">
      <c r="A370" s="154" t="str">
        <f>'Demand Planning'!A3528</f>
        <v>ATC06503</v>
      </c>
      <c r="B370" s="157" t="str">
        <f>'Demand Planning'!C3528</f>
        <v>FITNESS OPREMA</v>
      </c>
      <c r="C370" s="155">
        <f>IFERROR(VLOOKUP(A370,'cijena po artiklu'!A:E,5,FALSE()),0)</f>
        <v>12.79</v>
      </c>
      <c r="D370" s="156">
        <f>'Demand Planning'!AB3537*$C370</f>
        <v>166.26999999999998</v>
      </c>
      <c r="E370" s="156">
        <f>'Demand Planning'!AC3537*$C370</f>
        <v>166.26999999999998</v>
      </c>
      <c r="F370" s="156">
        <f>'Demand Planning'!AD3537*$C370</f>
        <v>153.47999999999999</v>
      </c>
      <c r="G370" s="156">
        <f>'Demand Planning'!AE3537*$C370</f>
        <v>153.47999999999999</v>
      </c>
      <c r="H370" s="156">
        <f>'Demand Planning'!AF3537*$C370</f>
        <v>153.47999999999999</v>
      </c>
      <c r="I370" s="156">
        <f>'Demand Planning'!AG3537*$C370</f>
        <v>153.47999999999999</v>
      </c>
      <c r="J370" s="156">
        <f>'Demand Planning'!AH3537*$C370</f>
        <v>153.47999999999999</v>
      </c>
      <c r="K370" s="156">
        <f>'Demand Planning'!AI3537*$C370</f>
        <v>153.47999999999999</v>
      </c>
      <c r="L370" s="156">
        <f>'Demand Planning'!AJ3537*$C370</f>
        <v>153.47999999999999</v>
      </c>
      <c r="M370" s="156">
        <f>'Demand Planning'!AK3537*$C370</f>
        <v>153.47999999999999</v>
      </c>
      <c r="N370" s="156">
        <f>'Demand Planning'!AL3537*$C370</f>
        <v>153.47999999999999</v>
      </c>
      <c r="O370" s="156">
        <f>'Demand Planning'!AM3537*$C370</f>
        <v>153.47999999999999</v>
      </c>
      <c r="P370" s="156">
        <f>'Demand Planning'!AN3537*$C370</f>
        <v>153.47999999999999</v>
      </c>
    </row>
    <row r="371" spans="1:16" ht="14.25" customHeight="1" outlineLevel="1" x14ac:dyDescent="0.25">
      <c r="A371" s="154" t="str">
        <f>'Demand Planning'!A3538</f>
        <v>POL04376</v>
      </c>
      <c r="B371" s="157" t="str">
        <f>'Demand Planning'!C3538</f>
        <v>BIO I SUPERFOODS</v>
      </c>
      <c r="C371" s="155">
        <f>IFERROR(VLOOKUP(A371,'cijena po artiklu'!A:E,5,FALSE()),0)</f>
        <v>4.79</v>
      </c>
      <c r="D371" s="156">
        <f>'Demand Planning'!AB3547*$C371</f>
        <v>225.13</v>
      </c>
      <c r="E371" s="156">
        <f>'Demand Planning'!AC3547*$C371</f>
        <v>225.13</v>
      </c>
      <c r="F371" s="156">
        <f>'Demand Planning'!AD3547*$C371</f>
        <v>225.13</v>
      </c>
      <c r="G371" s="156">
        <f>'Demand Planning'!AE3547*$C371</f>
        <v>225.13</v>
      </c>
      <c r="H371" s="156">
        <f>'Demand Planning'!AF3547*$C371</f>
        <v>225.13</v>
      </c>
      <c r="I371" s="156">
        <f>'Demand Planning'!AG3547*$C371</f>
        <v>225.13</v>
      </c>
      <c r="J371" s="156">
        <f>'Demand Planning'!AH3547*$C371</f>
        <v>225.13</v>
      </c>
      <c r="K371" s="156">
        <f>'Demand Planning'!AI3547*$C371</f>
        <v>225.13</v>
      </c>
      <c r="L371" s="156">
        <f>'Demand Planning'!AJ3547*$C371</f>
        <v>225.13</v>
      </c>
      <c r="M371" s="156">
        <f>'Demand Planning'!AK3547*$C371</f>
        <v>225.13</v>
      </c>
      <c r="N371" s="156">
        <f>'Demand Planning'!AL3547*$C371</f>
        <v>225.13</v>
      </c>
      <c r="O371" s="156">
        <f>'Demand Planning'!AM3547*$C371</f>
        <v>225.13</v>
      </c>
      <c r="P371" s="156">
        <f>'Demand Planning'!AN3547*$C371</f>
        <v>225.13</v>
      </c>
    </row>
    <row r="372" spans="1:16" ht="14.25" customHeight="1" outlineLevel="1" x14ac:dyDescent="0.25">
      <c r="A372" s="154" t="str">
        <f>'Demand Planning'!A3548</f>
        <v>POL09854</v>
      </c>
      <c r="B372" s="157" t="str">
        <f>'Demand Planning'!C3548</f>
        <v>SPORTSKA PREHRANA</v>
      </c>
      <c r="C372" s="155">
        <f>IFERROR(VLOOKUP(A372,'cijena po artiklu'!A:E,5,FALSE()),0)</f>
        <v>10.39</v>
      </c>
      <c r="D372" s="156">
        <f>'Demand Planning'!AB3557*$C372</f>
        <v>249.36</v>
      </c>
      <c r="E372" s="156">
        <f>'Demand Planning'!AC3557*$C372</f>
        <v>249.36</v>
      </c>
      <c r="F372" s="156">
        <f>'Demand Planning'!AD3557*$C372</f>
        <v>249.36</v>
      </c>
      <c r="G372" s="156">
        <f>'Demand Planning'!AE3557*$C372</f>
        <v>249.36</v>
      </c>
      <c r="H372" s="156">
        <f>'Demand Planning'!AF3557*$C372</f>
        <v>249.36</v>
      </c>
      <c r="I372" s="156">
        <f>'Demand Planning'!AG3557*$C372</f>
        <v>249.36</v>
      </c>
      <c r="J372" s="156">
        <f>'Demand Planning'!AH3557*$C372</f>
        <v>249.36</v>
      </c>
      <c r="K372" s="156">
        <f>'Demand Planning'!AI3557*$C372</f>
        <v>249.36</v>
      </c>
      <c r="L372" s="156">
        <f>'Demand Planning'!AJ3557*$C372</f>
        <v>249.36</v>
      </c>
      <c r="M372" s="156">
        <f>'Demand Planning'!AK3557*$C372</f>
        <v>249.36</v>
      </c>
      <c r="N372" s="156">
        <f>'Demand Planning'!AL3557*$C372</f>
        <v>249.36</v>
      </c>
      <c r="O372" s="156">
        <f>'Demand Planning'!AM3557*$C372</f>
        <v>249.36</v>
      </c>
      <c r="P372" s="156">
        <f>'Demand Planning'!AN3557*$C372</f>
        <v>249.36</v>
      </c>
    </row>
    <row r="373" spans="1:16" ht="14.25" customHeight="1" outlineLevel="1" x14ac:dyDescent="0.25">
      <c r="A373" s="154" t="str">
        <f>'Demand Planning'!A3558</f>
        <v>ZOE12409</v>
      </c>
      <c r="B373" s="157" t="str">
        <f>'Demand Planning'!C3558</f>
        <v>SPORTSKA PREHRANA</v>
      </c>
      <c r="C373" s="155">
        <f>IFERROR(VLOOKUP(A373,'cijena po artiklu'!A:E,5,FALSE()),0)</f>
        <v>14.39</v>
      </c>
      <c r="D373" s="156">
        <f>'Demand Planning'!AB3567*$C373</f>
        <v>345.36</v>
      </c>
      <c r="E373" s="156">
        <f>'Demand Planning'!AC3567*$C373</f>
        <v>345.36</v>
      </c>
      <c r="F373" s="156">
        <f>'Demand Planning'!AD3567*$C373</f>
        <v>345.36</v>
      </c>
      <c r="G373" s="156">
        <f>'Demand Planning'!AE3567*$C373</f>
        <v>345.36</v>
      </c>
      <c r="H373" s="156">
        <f>'Demand Planning'!AF3567*$C373</f>
        <v>345.36</v>
      </c>
      <c r="I373" s="156">
        <f>'Demand Planning'!AG3567*$C373</f>
        <v>345.36</v>
      </c>
      <c r="J373" s="156">
        <f>'Demand Planning'!AH3567*$C373</f>
        <v>345.36</v>
      </c>
      <c r="K373" s="156">
        <f>'Demand Planning'!AI3567*$C373</f>
        <v>345.36</v>
      </c>
      <c r="L373" s="156">
        <f>'Demand Planning'!AJ3567*$C373</f>
        <v>345.36</v>
      </c>
      <c r="M373" s="156">
        <f>'Demand Planning'!AK3567*$C373</f>
        <v>345.36</v>
      </c>
      <c r="N373" s="156">
        <f>'Demand Planning'!AL3567*$C373</f>
        <v>345.36</v>
      </c>
      <c r="O373" s="156">
        <f>'Demand Planning'!AM3567*$C373</f>
        <v>345.36</v>
      </c>
      <c r="P373" s="156">
        <f>'Demand Planning'!AN3567*$C373</f>
        <v>345.36</v>
      </c>
    </row>
    <row r="374" spans="1:16" ht="14.25" customHeight="1" outlineLevel="1" x14ac:dyDescent="0.25">
      <c r="A374" s="154" t="str">
        <f>'Demand Planning'!A3568</f>
        <v>POL12816</v>
      </c>
      <c r="B374" s="157" t="str">
        <f>'Demand Planning'!C3568</f>
        <v>RTD &amp; SNACKS</v>
      </c>
      <c r="C374" s="155">
        <f>IFERROR(VLOOKUP(A374,'cijena po artiklu'!A:E,5,FALSE()),0)</f>
        <v>0.79</v>
      </c>
      <c r="D374" s="156">
        <f>'Demand Planning'!AB3577*$C374</f>
        <v>308.89</v>
      </c>
      <c r="E374" s="156">
        <f>'Demand Planning'!AC3577*$C374</f>
        <v>331.8</v>
      </c>
      <c r="F374" s="156">
        <f>'Demand Planning'!AD3577*$C374</f>
        <v>330.22</v>
      </c>
      <c r="G374" s="156">
        <f>'Demand Planning'!AE3577*$C374</f>
        <v>328.64</v>
      </c>
      <c r="H374" s="156">
        <f>'Demand Planning'!AF3577*$C374</f>
        <v>332.59000000000003</v>
      </c>
      <c r="I374" s="156">
        <f>'Demand Planning'!AG3577*$C374</f>
        <v>327.85</v>
      </c>
      <c r="J374" s="156">
        <f>'Demand Planning'!AH3577*$C374</f>
        <v>327.85</v>
      </c>
      <c r="K374" s="156">
        <f>'Demand Planning'!AI3577*$C374</f>
        <v>326.27000000000004</v>
      </c>
      <c r="L374" s="156">
        <f>'Demand Planning'!AJ3577*$C374</f>
        <v>327.06</v>
      </c>
      <c r="M374" s="156">
        <f>'Demand Planning'!AK3577*$C374</f>
        <v>322.32</v>
      </c>
      <c r="N374" s="156">
        <f>'Demand Planning'!AL3577*$C374</f>
        <v>370.51</v>
      </c>
      <c r="O374" s="156">
        <f>'Demand Planning'!AM3577*$C374</f>
        <v>287.56</v>
      </c>
      <c r="P374" s="156">
        <f>'Demand Planning'!AN3577*$C374</f>
        <v>278.87</v>
      </c>
    </row>
    <row r="375" spans="1:16" ht="14.25" customHeight="1" outlineLevel="1" x14ac:dyDescent="0.25">
      <c r="A375" s="154" t="str">
        <f>'Demand Planning'!A3578</f>
        <v>ATC06502</v>
      </c>
      <c r="B375" s="157" t="str">
        <f>'Demand Planning'!C3578</f>
        <v>FITNESS OPREMA</v>
      </c>
      <c r="C375" s="155">
        <f>IFERROR(VLOOKUP(A375,'cijena po artiklu'!A:E,5,FALSE()),0)</f>
        <v>9.59</v>
      </c>
      <c r="D375" s="156">
        <f>'Demand Planning'!AB3587*$C375</f>
        <v>0</v>
      </c>
      <c r="E375" s="156">
        <f>'Demand Planning'!AC3587*$C375</f>
        <v>0</v>
      </c>
      <c r="F375" s="156">
        <f>'Demand Planning'!AD3587*$C375</f>
        <v>0</v>
      </c>
      <c r="G375" s="156">
        <f>'Demand Planning'!AE3587*$C375</f>
        <v>0</v>
      </c>
      <c r="H375" s="156">
        <f>'Demand Planning'!AF3587*$C375</f>
        <v>0</v>
      </c>
      <c r="I375" s="156">
        <f>'Demand Planning'!AG3587*$C375</f>
        <v>0</v>
      </c>
      <c r="J375" s="156">
        <f>'Demand Planning'!AH3587*$C375</f>
        <v>0</v>
      </c>
      <c r="K375" s="156">
        <f>'Demand Planning'!AI3587*$C375</f>
        <v>0</v>
      </c>
      <c r="L375" s="156">
        <f>'Demand Planning'!AJ3587*$C375</f>
        <v>0</v>
      </c>
      <c r="M375" s="156">
        <f>'Demand Planning'!AK3587*$C375</f>
        <v>0</v>
      </c>
      <c r="N375" s="156">
        <f>'Demand Planning'!AL3587*$C375</f>
        <v>0</v>
      </c>
      <c r="O375" s="156">
        <f>'Demand Planning'!AM3587*$C375</f>
        <v>0</v>
      </c>
      <c r="P375" s="156">
        <f>'Demand Planning'!AN3587*$C375</f>
        <v>0</v>
      </c>
    </row>
    <row r="376" spans="1:16" ht="14.25" customHeight="1" outlineLevel="1" x14ac:dyDescent="0.25">
      <c r="A376" s="154" t="str">
        <f>'Demand Planning'!A3588</f>
        <v>ATC06603</v>
      </c>
      <c r="B376" s="157" t="str">
        <f>'Demand Planning'!C3588</f>
        <v>FITNESS OPREMA</v>
      </c>
      <c r="C376" s="155">
        <f>IFERROR(VLOOKUP(A376,'cijena po artiklu'!A:E,5,FALSE()),0)</f>
        <v>63.99</v>
      </c>
      <c r="D376" s="156">
        <f>'Demand Planning'!AB3597*$C376</f>
        <v>127.98</v>
      </c>
      <c r="E376" s="156">
        <f>'Demand Planning'!AC3597*$C376</f>
        <v>127.98</v>
      </c>
      <c r="F376" s="156">
        <f>'Demand Planning'!AD3597*$C376</f>
        <v>127.98</v>
      </c>
      <c r="G376" s="156">
        <f>'Demand Planning'!AE3597*$C376</f>
        <v>127.98</v>
      </c>
      <c r="H376" s="156">
        <f>'Demand Planning'!AF3597*$C376</f>
        <v>127.98</v>
      </c>
      <c r="I376" s="156">
        <f>'Demand Planning'!AG3597*$C376</f>
        <v>127.98</v>
      </c>
      <c r="J376" s="156">
        <f>'Demand Planning'!AH3597*$C376</f>
        <v>127.98</v>
      </c>
      <c r="K376" s="156">
        <f>'Demand Planning'!AI3597*$C376</f>
        <v>127.98</v>
      </c>
      <c r="L376" s="156">
        <f>'Demand Planning'!AJ3597*$C376</f>
        <v>127.98</v>
      </c>
      <c r="M376" s="156">
        <f>'Demand Planning'!AK3597*$C376</f>
        <v>127.98</v>
      </c>
      <c r="N376" s="156">
        <f>'Demand Planning'!AL3597*$C376</f>
        <v>127.98</v>
      </c>
      <c r="O376" s="156">
        <f>'Demand Planning'!AM3597*$C376</f>
        <v>127.98</v>
      </c>
      <c r="P376" s="156">
        <f>'Demand Planning'!AN3597*$C376</f>
        <v>127.98</v>
      </c>
    </row>
    <row r="377" spans="1:16" ht="14.25" customHeight="1" outlineLevel="1" x14ac:dyDescent="0.25">
      <c r="A377" s="154" t="str">
        <f>'Demand Planning'!A3598</f>
        <v>POL09867</v>
      </c>
      <c r="B377" s="157" t="str">
        <f>'Demand Planning'!C3598</f>
        <v>SPORTSKA PREHRANA</v>
      </c>
      <c r="C377" s="155">
        <f>IFERROR(VLOOKUP(A377,'cijena po artiklu'!A:E,5,FALSE()),0)</f>
        <v>10.39</v>
      </c>
      <c r="D377" s="156">
        <f>'Demand Planning'!AB3607*$C377</f>
        <v>197.41000000000003</v>
      </c>
      <c r="E377" s="156">
        <f>'Demand Planning'!AC3607*$C377</f>
        <v>207.8</v>
      </c>
      <c r="F377" s="156">
        <f>'Demand Planning'!AD3607*$C377</f>
        <v>197.41000000000003</v>
      </c>
      <c r="G377" s="156">
        <f>'Demand Planning'!AE3607*$C377</f>
        <v>187.02</v>
      </c>
      <c r="H377" s="156">
        <f>'Demand Planning'!AF3607*$C377</f>
        <v>176.63</v>
      </c>
      <c r="I377" s="156">
        <f>'Demand Planning'!AG3607*$C377</f>
        <v>176.63</v>
      </c>
      <c r="J377" s="156">
        <f>'Demand Planning'!AH3607*$C377</f>
        <v>176.63</v>
      </c>
      <c r="K377" s="156">
        <f>'Demand Planning'!AI3607*$C377</f>
        <v>166.24</v>
      </c>
      <c r="L377" s="156">
        <f>'Demand Planning'!AJ3607*$C377</f>
        <v>166.24</v>
      </c>
      <c r="M377" s="156">
        <f>'Demand Planning'!AK3607*$C377</f>
        <v>166.24</v>
      </c>
      <c r="N377" s="156">
        <f>'Demand Planning'!AL3607*$C377</f>
        <v>166.24</v>
      </c>
      <c r="O377" s="156">
        <f>'Demand Planning'!AM3607*$C377</f>
        <v>176.63</v>
      </c>
      <c r="P377" s="156">
        <f>'Demand Planning'!AN3607*$C377</f>
        <v>176.63</v>
      </c>
    </row>
    <row r="378" spans="1:16" ht="14.25" customHeight="1" outlineLevel="1" x14ac:dyDescent="0.25">
      <c r="A378" s="154" t="str">
        <f>'Demand Planning'!A3608</f>
        <v>ZOE12458</v>
      </c>
      <c r="B378" s="157" t="str">
        <f>'Demand Planning'!C3608</f>
        <v>PROTEINI</v>
      </c>
      <c r="C378" s="155">
        <f>IFERROR(VLOOKUP(A378,'cijena po artiklu'!A:E,5,FALSE()),0)</f>
        <v>15.99</v>
      </c>
      <c r="D378" s="156">
        <f>'Demand Planning'!AB3617*$C378</f>
        <v>223.86</v>
      </c>
      <c r="E378" s="156">
        <f>'Demand Planning'!AC3617*$C378</f>
        <v>223.86</v>
      </c>
      <c r="F378" s="156">
        <f>'Demand Planning'!AD3617*$C378</f>
        <v>223.86</v>
      </c>
      <c r="G378" s="156">
        <f>'Demand Planning'!AE3617*$C378</f>
        <v>223.86</v>
      </c>
      <c r="H378" s="156">
        <f>'Demand Planning'!AF3617*$C378</f>
        <v>223.86</v>
      </c>
      <c r="I378" s="156">
        <f>'Demand Planning'!AG3617*$C378</f>
        <v>223.86</v>
      </c>
      <c r="J378" s="156">
        <f>'Demand Planning'!AH3617*$C378</f>
        <v>223.86</v>
      </c>
      <c r="K378" s="156">
        <f>'Demand Planning'!AI3617*$C378</f>
        <v>223.86</v>
      </c>
      <c r="L378" s="156">
        <f>'Demand Planning'!AJ3617*$C378</f>
        <v>223.86</v>
      </c>
      <c r="M378" s="156">
        <f>'Demand Planning'!AK3617*$C378</f>
        <v>223.86</v>
      </c>
      <c r="N378" s="156">
        <f>'Demand Planning'!AL3617*$C378</f>
        <v>223.86</v>
      </c>
      <c r="O378" s="156">
        <f>'Demand Planning'!AM3617*$C378</f>
        <v>223.86</v>
      </c>
      <c r="P378" s="156">
        <f>'Demand Planning'!AN3617*$C378</f>
        <v>223.86</v>
      </c>
    </row>
    <row r="379" spans="1:16" ht="14.25" customHeight="1" outlineLevel="1" x14ac:dyDescent="0.25">
      <c r="A379" s="154" t="str">
        <f>'Demand Planning'!A3618</f>
        <v>ZOE12443</v>
      </c>
      <c r="B379" s="157" t="str">
        <f>'Demand Planning'!C3618</f>
        <v>BIO I SUPERFOODS</v>
      </c>
      <c r="C379" s="155">
        <f>IFERROR(VLOOKUP(A379,'cijena po artiklu'!A:E,5,FALSE()),0)</f>
        <v>4.79</v>
      </c>
      <c r="D379" s="156">
        <f>'Demand Planning'!AB3627*$C379</f>
        <v>450.26</v>
      </c>
      <c r="E379" s="156">
        <f>'Demand Planning'!AC3627*$C379</f>
        <v>450.26</v>
      </c>
      <c r="F379" s="156">
        <f>'Demand Planning'!AD3627*$C379</f>
        <v>450.26</v>
      </c>
      <c r="G379" s="156">
        <f>'Demand Planning'!AE3627*$C379</f>
        <v>450.26</v>
      </c>
      <c r="H379" s="156">
        <f>'Demand Planning'!AF3627*$C379</f>
        <v>450.26</v>
      </c>
      <c r="I379" s="156">
        <f>'Demand Planning'!AG3627*$C379</f>
        <v>1269.3499999999999</v>
      </c>
      <c r="J379" s="156">
        <f>'Demand Planning'!AH3627*$C379</f>
        <v>1269.3499999999999</v>
      </c>
      <c r="K379" s="156">
        <f>'Demand Planning'!AI3627*$C379</f>
        <v>1269.3499999999999</v>
      </c>
      <c r="L379" s="156">
        <f>'Demand Planning'!AJ3627*$C379</f>
        <v>1269.3499999999999</v>
      </c>
      <c r="M379" s="156">
        <f>'Demand Planning'!AK3627*$C379</f>
        <v>450.26</v>
      </c>
      <c r="N379" s="156">
        <f>'Demand Planning'!AL3627*$C379</f>
        <v>450.26</v>
      </c>
      <c r="O379" s="156">
        <f>'Demand Planning'!AM3627*$C379</f>
        <v>493.37</v>
      </c>
      <c r="P379" s="156">
        <f>'Demand Planning'!AN3627*$C379</f>
        <v>493.37</v>
      </c>
    </row>
    <row r="380" spans="1:16" ht="14.25" customHeight="1" outlineLevel="1" x14ac:dyDescent="0.25">
      <c r="A380" s="154" t="str">
        <f>'Demand Planning'!A3628</f>
        <v>SHM00047</v>
      </c>
      <c r="B380" s="157" t="str">
        <f>'Demand Planning'!C3628</f>
        <v>DRINKWARE I HOME</v>
      </c>
      <c r="C380" s="155">
        <f>IFERROR(VLOOKUP(A380,'cijena po artiklu'!A:E,5,FALSE()),0)</f>
        <v>12.79</v>
      </c>
      <c r="D380" s="156">
        <f>'Demand Planning'!AB3637*$C380</f>
        <v>89.53</v>
      </c>
      <c r="E380" s="156">
        <f>'Demand Planning'!AC3637*$C380</f>
        <v>89.53</v>
      </c>
      <c r="F380" s="156">
        <f>'Demand Planning'!AD3637*$C380</f>
        <v>89.53</v>
      </c>
      <c r="G380" s="156">
        <f>'Demand Planning'!AE3637*$C380</f>
        <v>89.53</v>
      </c>
      <c r="H380" s="156">
        <f>'Demand Planning'!AF3637*$C380</f>
        <v>76.739999999999995</v>
      </c>
      <c r="I380" s="156">
        <f>'Demand Planning'!AG3637*$C380</f>
        <v>76.739999999999995</v>
      </c>
      <c r="J380" s="156">
        <f>'Demand Planning'!AH3637*$C380</f>
        <v>76.739999999999995</v>
      </c>
      <c r="K380" s="156">
        <f>'Demand Planning'!AI3637*$C380</f>
        <v>76.739999999999995</v>
      </c>
      <c r="L380" s="156">
        <f>'Demand Planning'!AJ3637*$C380</f>
        <v>76.739999999999995</v>
      </c>
      <c r="M380" s="156">
        <f>'Demand Planning'!AK3637*$C380</f>
        <v>76.739999999999995</v>
      </c>
      <c r="N380" s="156">
        <f>'Demand Planning'!AL3637*$C380</f>
        <v>76.739999999999995</v>
      </c>
      <c r="O380" s="156">
        <f>'Demand Planning'!AM3637*$C380</f>
        <v>76.739999999999995</v>
      </c>
      <c r="P380" s="156">
        <f>'Demand Planning'!AN3637*$C380</f>
        <v>76.739999999999995</v>
      </c>
    </row>
    <row r="381" spans="1:16" ht="14.25" customHeight="1" outlineLevel="1" x14ac:dyDescent="0.25">
      <c r="A381" s="154" t="str">
        <f>'Demand Planning'!A3638</f>
        <v>ON00535</v>
      </c>
      <c r="B381" s="157" t="str">
        <f>'Demand Planning'!C3638</f>
        <v>SPORTSKA PREHRANA</v>
      </c>
      <c r="C381" s="155">
        <f>IFERROR(VLOOKUP(A381,'cijena po artiklu'!A:E,5,FALSE()),0)</f>
        <v>39.99</v>
      </c>
      <c r="D381" s="156">
        <f>'Demand Planning'!AB3647*$C381</f>
        <v>279.93</v>
      </c>
      <c r="E381" s="156">
        <f>'Demand Planning'!AC3647*$C381</f>
        <v>279.93</v>
      </c>
      <c r="F381" s="156">
        <f>'Demand Planning'!AD3647*$C381</f>
        <v>279.93</v>
      </c>
      <c r="G381" s="156">
        <f>'Demand Planning'!AE3647*$C381</f>
        <v>239.94</v>
      </c>
      <c r="H381" s="156">
        <f>'Demand Planning'!AF3647*$C381</f>
        <v>239.94</v>
      </c>
      <c r="I381" s="156">
        <f>'Demand Planning'!AG3647*$C381</f>
        <v>239.94</v>
      </c>
      <c r="J381" s="156">
        <f>'Demand Planning'!AH3647*$C381</f>
        <v>239.94</v>
      </c>
      <c r="K381" s="156">
        <f>'Demand Planning'!AI3647*$C381</f>
        <v>239.94</v>
      </c>
      <c r="L381" s="156">
        <f>'Demand Planning'!AJ3647*$C381</f>
        <v>239.94</v>
      </c>
      <c r="M381" s="156">
        <f>'Demand Planning'!AK3647*$C381</f>
        <v>239.94</v>
      </c>
      <c r="N381" s="156">
        <f>'Demand Planning'!AL3647*$C381</f>
        <v>239.94</v>
      </c>
      <c r="O381" s="156">
        <f>'Demand Planning'!AM3647*$C381</f>
        <v>239.94</v>
      </c>
      <c r="P381" s="156">
        <f>'Demand Planning'!AN3647*$C381</f>
        <v>239.94</v>
      </c>
    </row>
    <row r="382" spans="1:16" ht="14.25" customHeight="1" outlineLevel="1" x14ac:dyDescent="0.25">
      <c r="A382" s="154" t="str">
        <f>'Demand Planning'!A3648</f>
        <v>ZOE12442</v>
      </c>
      <c r="B382" s="157" t="str">
        <f>'Demand Planning'!C3648</f>
        <v>BIO I SUPERFOODS</v>
      </c>
      <c r="C382" s="155">
        <f>IFERROR(VLOOKUP(A382,'cijena po artiklu'!A:E,5,FALSE()),0)</f>
        <v>4.79</v>
      </c>
      <c r="D382" s="156">
        <f>'Demand Planning'!AB3657*$C382</f>
        <v>320.93</v>
      </c>
      <c r="E382" s="156">
        <f>'Demand Planning'!AC3657*$C382</f>
        <v>320.93</v>
      </c>
      <c r="F382" s="156">
        <f>'Demand Planning'!AD3657*$C382</f>
        <v>320.93</v>
      </c>
      <c r="G382" s="156">
        <f>'Demand Planning'!AE3657*$C382</f>
        <v>320.93</v>
      </c>
      <c r="H382" s="156">
        <f>'Demand Planning'!AF3657*$C382</f>
        <v>320.93</v>
      </c>
      <c r="I382" s="156">
        <f>'Demand Planning'!AG3657*$C382</f>
        <v>320.93</v>
      </c>
      <c r="J382" s="156">
        <f>'Demand Planning'!AH3657*$C382</f>
        <v>320.93</v>
      </c>
      <c r="K382" s="156">
        <f>'Demand Planning'!AI3657*$C382</f>
        <v>320.93</v>
      </c>
      <c r="L382" s="156">
        <f>'Demand Planning'!AJ3657*$C382</f>
        <v>320.93</v>
      </c>
      <c r="M382" s="156">
        <f>'Demand Planning'!AK3657*$C382</f>
        <v>320.93</v>
      </c>
      <c r="N382" s="156">
        <f>'Demand Planning'!AL3657*$C382</f>
        <v>320.93</v>
      </c>
      <c r="O382" s="156">
        <f>'Demand Planning'!AM3657*$C382</f>
        <v>320.93</v>
      </c>
      <c r="P382" s="156">
        <f>'Demand Planning'!AN3657*$C382</f>
        <v>320.93</v>
      </c>
    </row>
    <row r="383" spans="1:16" ht="14.25" customHeight="1" outlineLevel="1" x14ac:dyDescent="0.25">
      <c r="A383" s="154" t="str">
        <f>'Demand Planning'!A3658</f>
        <v>POL09714</v>
      </c>
      <c r="B383" s="157" t="str">
        <f>'Demand Planning'!C3658</f>
        <v>BIO I SUPERFOODS</v>
      </c>
      <c r="C383" s="155">
        <f>IFERROR(VLOOKUP(A383,'cijena po artiklu'!A:E,5,FALSE()),0)</f>
        <v>4.79</v>
      </c>
      <c r="D383" s="156">
        <f>'Demand Planning'!AB3667*$C383</f>
        <v>373.62</v>
      </c>
      <c r="E383" s="156">
        <f>'Demand Planning'!AC3667*$C383</f>
        <v>383.2</v>
      </c>
      <c r="F383" s="156">
        <f>'Demand Planning'!AD3667*$C383</f>
        <v>392.78000000000003</v>
      </c>
      <c r="G383" s="156">
        <f>'Demand Planning'!AE3667*$C383</f>
        <v>397.57</v>
      </c>
      <c r="H383" s="156">
        <f>'Demand Planning'!AF3667*$C383</f>
        <v>407.15</v>
      </c>
      <c r="I383" s="156">
        <f>'Demand Planning'!AG3667*$C383</f>
        <v>411.94</v>
      </c>
      <c r="J383" s="156">
        <f>'Demand Planning'!AH3667*$C383</f>
        <v>416.73</v>
      </c>
      <c r="K383" s="156">
        <f>'Demand Planning'!AI3667*$C383</f>
        <v>421.52</v>
      </c>
      <c r="L383" s="156">
        <f>'Demand Planning'!AJ3667*$C383</f>
        <v>421.52</v>
      </c>
      <c r="M383" s="156">
        <f>'Demand Planning'!AK3667*$C383</f>
        <v>426.31</v>
      </c>
      <c r="N383" s="156">
        <f>'Demand Planning'!AL3667*$C383</f>
        <v>426.31</v>
      </c>
      <c r="O383" s="156">
        <f>'Demand Planning'!AM3667*$C383</f>
        <v>431.1</v>
      </c>
      <c r="P383" s="156">
        <f>'Demand Planning'!AN3667*$C383</f>
        <v>431.1</v>
      </c>
    </row>
    <row r="384" spans="1:16" ht="14.25" customHeight="1" outlineLevel="1" x14ac:dyDescent="0.25">
      <c r="A384" s="154" t="str">
        <f>'Demand Planning'!A3668</f>
        <v>POL12706</v>
      </c>
      <c r="B384" s="157" t="str">
        <f>'Demand Planning'!C3668</f>
        <v>PROTEINI</v>
      </c>
      <c r="C384" s="155">
        <f>IFERROR(VLOOKUP(A384,'cijena po artiklu'!A:E,5,FALSE()),0)</f>
        <v>51.99</v>
      </c>
      <c r="D384" s="156">
        <f>'Demand Planning'!AB3677*$C384</f>
        <v>259.95</v>
      </c>
      <c r="E384" s="156">
        <f>'Demand Planning'!AC3677*$C384</f>
        <v>259.95</v>
      </c>
      <c r="F384" s="156">
        <f>'Demand Planning'!AD3677*$C384</f>
        <v>207.96</v>
      </c>
      <c r="G384" s="156">
        <f>'Demand Planning'!AE3677*$C384</f>
        <v>207.96</v>
      </c>
      <c r="H384" s="156">
        <f>'Demand Planning'!AF3677*$C384</f>
        <v>207.96</v>
      </c>
      <c r="I384" s="156">
        <f>'Demand Planning'!AG3677*$C384</f>
        <v>207.96</v>
      </c>
      <c r="J384" s="156">
        <f>'Demand Planning'!AH3677*$C384</f>
        <v>207.96</v>
      </c>
      <c r="K384" s="156">
        <f>'Demand Planning'!AI3677*$C384</f>
        <v>207.96</v>
      </c>
      <c r="L384" s="156">
        <f>'Demand Planning'!AJ3677*$C384</f>
        <v>207.96</v>
      </c>
      <c r="M384" s="156">
        <f>'Demand Planning'!AK3677*$C384</f>
        <v>207.96</v>
      </c>
      <c r="N384" s="156">
        <f>'Demand Planning'!AL3677*$C384</f>
        <v>207.96</v>
      </c>
      <c r="O384" s="156">
        <f>'Demand Planning'!AM3677*$C384</f>
        <v>207.96</v>
      </c>
      <c r="P384" s="156">
        <f>'Demand Planning'!AN3677*$C384</f>
        <v>207.96</v>
      </c>
    </row>
    <row r="385" spans="1:16" ht="14.25" customHeight="1" outlineLevel="1" x14ac:dyDescent="0.25">
      <c r="A385" s="154" t="str">
        <f>'Demand Planning'!A3678</f>
        <v>ON00530</v>
      </c>
      <c r="B385" s="157" t="str">
        <f>'Demand Planning'!C3678</f>
        <v>RTD &amp; SNACKS</v>
      </c>
      <c r="C385" s="155">
        <f>IFERROR(VLOOKUP(A385,'cijena po artiklu'!A:E,5,FALSE()),0)</f>
        <v>2.31</v>
      </c>
      <c r="D385" s="156">
        <f>'Demand Planning'!AB3687*$C385</f>
        <v>187.11</v>
      </c>
      <c r="E385" s="156">
        <f>'Demand Planning'!AC3687*$C385</f>
        <v>187.11</v>
      </c>
      <c r="F385" s="156">
        <f>'Demand Planning'!AD3687*$C385</f>
        <v>187.11</v>
      </c>
      <c r="G385" s="156">
        <f>'Demand Planning'!AE3687*$C385</f>
        <v>187.11</v>
      </c>
      <c r="H385" s="156">
        <f>'Demand Planning'!AF3687*$C385</f>
        <v>187.11</v>
      </c>
      <c r="I385" s="156">
        <f>'Demand Planning'!AG3687*$C385</f>
        <v>187.11</v>
      </c>
      <c r="J385" s="156">
        <f>'Demand Planning'!AH3687*$C385</f>
        <v>187.11</v>
      </c>
      <c r="K385" s="156">
        <f>'Demand Planning'!AI3687*$C385</f>
        <v>187.11</v>
      </c>
      <c r="L385" s="156">
        <f>'Demand Planning'!AJ3687*$C385</f>
        <v>187.11</v>
      </c>
      <c r="M385" s="156">
        <f>'Demand Planning'!AK3687*$C385</f>
        <v>187.11</v>
      </c>
      <c r="N385" s="156">
        <f>'Demand Planning'!AL3687*$C385</f>
        <v>187.11</v>
      </c>
      <c r="O385" s="156">
        <f>'Demand Planning'!AM3687*$C385</f>
        <v>187.11</v>
      </c>
      <c r="P385" s="156">
        <f>'Demand Planning'!AN3687*$C385</f>
        <v>187.11</v>
      </c>
    </row>
    <row r="386" spans="1:16" ht="14.25" customHeight="1" outlineLevel="1" x14ac:dyDescent="0.25">
      <c r="A386" s="154" t="str">
        <f>'Demand Planning'!A3688</f>
        <v>ON00252</v>
      </c>
      <c r="B386" s="157" t="str">
        <f>'Demand Planning'!C3688</f>
        <v>PROTEINI</v>
      </c>
      <c r="C386" s="155">
        <f>IFERROR(VLOOKUP(A386,'cijena po artiklu'!A:E,5,FALSE()),0)</f>
        <v>37.590000000000003</v>
      </c>
      <c r="D386" s="156">
        <f>'Demand Planning'!AB3697*$C386</f>
        <v>0</v>
      </c>
      <c r="E386" s="156">
        <f>'Demand Planning'!AC3697*$C386</f>
        <v>0</v>
      </c>
      <c r="F386" s="156">
        <f>'Demand Planning'!AD3697*$C386</f>
        <v>0</v>
      </c>
      <c r="G386" s="156">
        <f>'Demand Planning'!AE3697*$C386</f>
        <v>0</v>
      </c>
      <c r="H386" s="156">
        <f>'Demand Planning'!AF3697*$C386</f>
        <v>0</v>
      </c>
      <c r="I386" s="156">
        <f>'Demand Planning'!AG3697*$C386</f>
        <v>0</v>
      </c>
      <c r="J386" s="156">
        <f>'Demand Planning'!AH3697*$C386</f>
        <v>0</v>
      </c>
      <c r="K386" s="156">
        <f>'Demand Planning'!AI3697*$C386</f>
        <v>0</v>
      </c>
      <c r="L386" s="156">
        <f>'Demand Planning'!AJ3697*$C386</f>
        <v>0</v>
      </c>
      <c r="M386" s="156">
        <f>'Demand Planning'!AK3697*$C386</f>
        <v>0</v>
      </c>
      <c r="N386" s="156">
        <f>'Demand Planning'!AL3697*$C386</f>
        <v>0</v>
      </c>
      <c r="O386" s="156">
        <f>'Demand Planning'!AM3697*$C386</f>
        <v>0</v>
      </c>
      <c r="P386" s="156">
        <f>'Demand Planning'!AN3697*$C386</f>
        <v>0</v>
      </c>
    </row>
    <row r="387" spans="1:16" ht="14.25" customHeight="1" outlineLevel="1" x14ac:dyDescent="0.25">
      <c r="A387" s="154" t="str">
        <f>'Demand Planning'!A3698</f>
        <v>ATC06602</v>
      </c>
      <c r="B387" s="157" t="str">
        <f>'Demand Planning'!C3698</f>
        <v>FITNESS OPREMA</v>
      </c>
      <c r="C387" s="155">
        <f>IFERROR(VLOOKUP(A387,'cijena po artiklu'!A:E,5,FALSE()),0)</f>
        <v>55.99</v>
      </c>
      <c r="D387" s="156">
        <f>'Demand Planning'!AB3707*$C387</f>
        <v>111.98</v>
      </c>
      <c r="E387" s="156">
        <f>'Demand Planning'!AC3707*$C387</f>
        <v>111.98</v>
      </c>
      <c r="F387" s="156">
        <f>'Demand Planning'!AD3707*$C387</f>
        <v>55.99</v>
      </c>
      <c r="G387" s="156">
        <f>'Demand Planning'!AE3707*$C387</f>
        <v>111.98</v>
      </c>
      <c r="H387" s="156">
        <f>'Demand Planning'!AF3707*$C387</f>
        <v>55.99</v>
      </c>
      <c r="I387" s="156">
        <f>'Demand Planning'!AG3707*$C387</f>
        <v>55.99</v>
      </c>
      <c r="J387" s="156">
        <f>'Demand Planning'!AH3707*$C387</f>
        <v>55.99</v>
      </c>
      <c r="K387" s="156">
        <f>'Demand Planning'!AI3707*$C387</f>
        <v>55.99</v>
      </c>
      <c r="L387" s="156">
        <f>'Demand Planning'!AJ3707*$C387</f>
        <v>55.99</v>
      </c>
      <c r="M387" s="156">
        <f>'Demand Planning'!AK3707*$C387</f>
        <v>55.99</v>
      </c>
      <c r="N387" s="156">
        <f>'Demand Planning'!AL3707*$C387</f>
        <v>55.99</v>
      </c>
      <c r="O387" s="156">
        <f>'Demand Planning'!AM3707*$C387</f>
        <v>55.99</v>
      </c>
      <c r="P387" s="156">
        <f>'Demand Planning'!AN3707*$C387</f>
        <v>55.99</v>
      </c>
    </row>
    <row r="388" spans="1:16" ht="14.25" customHeight="1" outlineLevel="1" x14ac:dyDescent="0.25">
      <c r="A388" s="154" t="str">
        <f>'Demand Planning'!A3708</f>
        <v>UFC16147</v>
      </c>
      <c r="B388" s="157" t="str">
        <f>'Demand Planning'!C3708</f>
        <v>BORILAČKA OPREMA</v>
      </c>
      <c r="C388" s="155">
        <f>IFERROR(VLOOKUP(A388,'cijena po artiklu'!A:E,5,FALSE()),0)</f>
        <v>17.59</v>
      </c>
      <c r="D388" s="156">
        <f>'Demand Planning'!AB3717*$C388</f>
        <v>123.13</v>
      </c>
      <c r="E388" s="156">
        <f>'Demand Planning'!AC3717*$C388</f>
        <v>123.13</v>
      </c>
      <c r="F388" s="156">
        <f>'Demand Planning'!AD3717*$C388</f>
        <v>123.13</v>
      </c>
      <c r="G388" s="156">
        <f>'Demand Planning'!AE3717*$C388</f>
        <v>123.13</v>
      </c>
      <c r="H388" s="156">
        <f>'Demand Planning'!AF3717*$C388</f>
        <v>123.13</v>
      </c>
      <c r="I388" s="156">
        <f>'Demand Planning'!AG3717*$C388</f>
        <v>123.13</v>
      </c>
      <c r="J388" s="156">
        <f>'Demand Planning'!AH3717*$C388</f>
        <v>123.13</v>
      </c>
      <c r="K388" s="156">
        <f>'Demand Planning'!AI3717*$C388</f>
        <v>123.13</v>
      </c>
      <c r="L388" s="156">
        <f>'Demand Planning'!AJ3717*$C388</f>
        <v>123.13</v>
      </c>
      <c r="M388" s="156">
        <f>'Demand Planning'!AK3717*$C388</f>
        <v>123.13</v>
      </c>
      <c r="N388" s="156">
        <f>'Demand Planning'!AL3717*$C388</f>
        <v>123.13</v>
      </c>
      <c r="O388" s="156">
        <f>'Demand Planning'!AM3717*$C388</f>
        <v>123.13</v>
      </c>
      <c r="P388" s="156">
        <f>'Demand Planning'!AN3717*$C388</f>
        <v>123.13</v>
      </c>
    </row>
    <row r="389" spans="1:16" ht="14.25" customHeight="1" outlineLevel="1" x14ac:dyDescent="0.25">
      <c r="A389" s="154" t="str">
        <f>'Demand Planning'!A3718</f>
        <v>ON00331</v>
      </c>
      <c r="B389" s="157" t="str">
        <f>'Demand Planning'!C3718</f>
        <v>PROTEINI</v>
      </c>
      <c r="C389" s="155">
        <f>IFERROR(VLOOKUP(A389,'cijena po artiklu'!A:E,5,FALSE()),0)</f>
        <v>75.989999999999995</v>
      </c>
      <c r="D389" s="156">
        <f>'Demand Planning'!AB3727*$C389</f>
        <v>455.93999999999994</v>
      </c>
      <c r="E389" s="156">
        <f>'Demand Planning'!AC3727*$C389</f>
        <v>455.93999999999994</v>
      </c>
      <c r="F389" s="156">
        <f>'Demand Planning'!AD3727*$C389</f>
        <v>455.93999999999994</v>
      </c>
      <c r="G389" s="156">
        <f>'Demand Planning'!AE3727*$C389</f>
        <v>455.93999999999994</v>
      </c>
      <c r="H389" s="156">
        <f>'Demand Planning'!AF3727*$C389</f>
        <v>455.93999999999994</v>
      </c>
      <c r="I389" s="156">
        <f>'Demand Planning'!AG3727*$C389</f>
        <v>379.95</v>
      </c>
      <c r="J389" s="156">
        <f>'Demand Planning'!AH3727*$C389</f>
        <v>379.95</v>
      </c>
      <c r="K389" s="156">
        <f>'Demand Planning'!AI3727*$C389</f>
        <v>379.95</v>
      </c>
      <c r="L389" s="156">
        <f>'Demand Planning'!AJ3727*$C389</f>
        <v>379.95</v>
      </c>
      <c r="M389" s="156">
        <f>'Demand Planning'!AK3727*$C389</f>
        <v>379.95</v>
      </c>
      <c r="N389" s="156">
        <f>'Demand Planning'!AL3727*$C389</f>
        <v>379.95</v>
      </c>
      <c r="O389" s="156">
        <f>'Demand Planning'!AM3727*$C389</f>
        <v>379.95</v>
      </c>
      <c r="P389" s="156">
        <f>'Demand Planning'!AN3727*$C389</f>
        <v>455.93999999999994</v>
      </c>
    </row>
    <row r="390" spans="1:16" ht="14.25" customHeight="1" outlineLevel="1" x14ac:dyDescent="0.25">
      <c r="A390" s="154" t="str">
        <f>'Demand Planning'!A3728</f>
        <v>ZOE12302</v>
      </c>
      <c r="B390" s="157" t="str">
        <f>'Demand Planning'!C3728</f>
        <v>FITNESS OPREMA</v>
      </c>
      <c r="C390" s="155">
        <f>IFERROR(VLOOKUP(A390,'cijena po artiklu'!A:E,5,FALSE()),0)</f>
        <v>27.99</v>
      </c>
      <c r="D390" s="156">
        <f>'Demand Planning'!AB3737*$C390</f>
        <v>111.96</v>
      </c>
      <c r="E390" s="156">
        <f>'Demand Planning'!AC3737*$C390</f>
        <v>111.96</v>
      </c>
      <c r="F390" s="156">
        <f>'Demand Planning'!AD3737*$C390</f>
        <v>111.96</v>
      </c>
      <c r="G390" s="156">
        <f>'Demand Planning'!AE3737*$C390</f>
        <v>111.96</v>
      </c>
      <c r="H390" s="156">
        <f>'Demand Planning'!AF3737*$C390</f>
        <v>111.96</v>
      </c>
      <c r="I390" s="156">
        <f>'Demand Planning'!AG3737*$C390</f>
        <v>111.96</v>
      </c>
      <c r="J390" s="156">
        <f>'Demand Planning'!AH3737*$C390</f>
        <v>111.96</v>
      </c>
      <c r="K390" s="156">
        <f>'Demand Planning'!AI3737*$C390</f>
        <v>111.96</v>
      </c>
      <c r="L390" s="156">
        <f>'Demand Planning'!AJ3737*$C390</f>
        <v>111.96</v>
      </c>
      <c r="M390" s="156">
        <f>'Demand Planning'!AK3737*$C390</f>
        <v>111.96</v>
      </c>
      <c r="N390" s="156">
        <f>'Demand Planning'!AL3737*$C390</f>
        <v>111.96</v>
      </c>
      <c r="O390" s="156">
        <f>'Demand Planning'!AM3737*$C390</f>
        <v>111.96</v>
      </c>
      <c r="P390" s="156">
        <f>'Demand Planning'!AN3737*$C390</f>
        <v>111.96</v>
      </c>
    </row>
    <row r="391" spans="1:16" ht="14.25" customHeight="1" outlineLevel="1" x14ac:dyDescent="0.25">
      <c r="A391" s="154" t="str">
        <f>'Demand Planning'!A3738</f>
        <v>GAR04756</v>
      </c>
      <c r="B391" s="157" t="str">
        <f>'Demand Planning'!C3738</f>
        <v>GADGETI</v>
      </c>
      <c r="C391" s="155">
        <f>IFERROR(VLOOKUP(A391,'cijena po artiklu'!A:E,5,FALSE()),0)</f>
        <v>1000.01</v>
      </c>
      <c r="D391" s="156">
        <f>'Demand Planning'!AB3747*$C391</f>
        <v>1000.01</v>
      </c>
      <c r="E391" s="156">
        <f>'Demand Planning'!AC3747*$C391</f>
        <v>1000.01</v>
      </c>
      <c r="F391" s="156">
        <f>'Demand Planning'!AD3747*$C391</f>
        <v>1000.01</v>
      </c>
      <c r="G391" s="156">
        <f>'Demand Planning'!AE3747*$C391</f>
        <v>1000.01</v>
      </c>
      <c r="H391" s="156">
        <f>'Demand Planning'!AF3747*$C391</f>
        <v>1000.01</v>
      </c>
      <c r="I391" s="156">
        <f>'Demand Planning'!AG3747*$C391</f>
        <v>1000.01</v>
      </c>
      <c r="J391" s="156">
        <f>'Demand Planning'!AH3747*$C391</f>
        <v>1000.01</v>
      </c>
      <c r="K391" s="156">
        <f>'Demand Planning'!AI3747*$C391</f>
        <v>1000.01</v>
      </c>
      <c r="L391" s="156">
        <f>'Demand Planning'!AJ3747*$C391</f>
        <v>1000.01</v>
      </c>
      <c r="M391" s="156">
        <f>'Demand Planning'!AK3747*$C391</f>
        <v>1000.01</v>
      </c>
      <c r="N391" s="156">
        <f>'Demand Planning'!AL3747*$C391</f>
        <v>1000.01</v>
      </c>
      <c r="O391" s="156">
        <f>'Demand Planning'!AM3747*$C391</f>
        <v>1000.01</v>
      </c>
      <c r="P391" s="156">
        <f>'Demand Planning'!AN3747*$C391</f>
        <v>1000.01</v>
      </c>
    </row>
    <row r="392" spans="1:16" ht="14.25" customHeight="1" outlineLevel="1" x14ac:dyDescent="0.25">
      <c r="A392" s="154" t="str">
        <f>'Demand Planning'!A3748</f>
        <v>POL09833</v>
      </c>
      <c r="B392" s="157" t="str">
        <f>'Demand Planning'!C3748</f>
        <v>PROTEINI</v>
      </c>
      <c r="C392" s="155">
        <f>IFERROR(VLOOKUP(A392,'cijena po artiklu'!A:E,5,FALSE()),0)</f>
        <v>1.59</v>
      </c>
      <c r="D392" s="156">
        <f>'Demand Planning'!AB3757*$C392</f>
        <v>772.74</v>
      </c>
      <c r="E392" s="156">
        <f>'Demand Planning'!AC3757*$C392</f>
        <v>801.36</v>
      </c>
      <c r="F392" s="156">
        <f>'Demand Planning'!AD3757*$C392</f>
        <v>823.62</v>
      </c>
      <c r="G392" s="156">
        <f>'Demand Planning'!AE3757*$C392</f>
        <v>844.29000000000008</v>
      </c>
      <c r="H392" s="156">
        <f>'Demand Planning'!AF3757*$C392</f>
        <v>860.19</v>
      </c>
      <c r="I392" s="156">
        <f>'Demand Planning'!AG3757*$C392</f>
        <v>874.5</v>
      </c>
      <c r="J392" s="156">
        <f>'Demand Planning'!AH3757*$C392</f>
        <v>887.22</v>
      </c>
      <c r="K392" s="156">
        <f>'Demand Planning'!AI3757*$C392</f>
        <v>896.76</v>
      </c>
      <c r="L392" s="156">
        <f>'Demand Planning'!AJ3757*$C392</f>
        <v>906.30000000000007</v>
      </c>
      <c r="M392" s="156">
        <f>'Demand Planning'!AK3757*$C392</f>
        <v>912.66000000000008</v>
      </c>
      <c r="N392" s="156">
        <f>'Demand Planning'!AL3757*$C392</f>
        <v>919.0200000000001</v>
      </c>
      <c r="O392" s="156">
        <f>'Demand Planning'!AM3757*$C392</f>
        <v>925.38</v>
      </c>
      <c r="P392" s="156">
        <f>'Demand Planning'!AN3757*$C392</f>
        <v>928.56000000000006</v>
      </c>
    </row>
    <row r="393" spans="1:16" ht="14.25" customHeight="1" outlineLevel="1" x14ac:dyDescent="0.25">
      <c r="A393" s="154" t="str">
        <f>'Demand Planning'!A3758</f>
        <v>ON00431</v>
      </c>
      <c r="B393" s="157" t="str">
        <f>'Demand Planning'!C3758</f>
        <v>SPORTSKA PREHRANA</v>
      </c>
      <c r="C393" s="155">
        <f>IFERROR(VLOOKUP(A393,'cijena po artiklu'!A:E,5,FALSE()),0)</f>
        <v>43.99</v>
      </c>
      <c r="D393" s="156">
        <f>'Demand Planning'!AB3767*$C393</f>
        <v>175.96</v>
      </c>
      <c r="E393" s="156">
        <f>'Demand Planning'!AC3767*$C393</f>
        <v>175.96</v>
      </c>
      <c r="F393" s="156">
        <f>'Demand Planning'!AD3767*$C393</f>
        <v>175.96</v>
      </c>
      <c r="G393" s="156">
        <f>'Demand Planning'!AE3767*$C393</f>
        <v>175.96</v>
      </c>
      <c r="H393" s="156">
        <f>'Demand Planning'!AF3767*$C393</f>
        <v>175.96</v>
      </c>
      <c r="I393" s="156">
        <f>'Demand Planning'!AG3767*$C393</f>
        <v>175.96</v>
      </c>
      <c r="J393" s="156">
        <f>'Demand Planning'!AH3767*$C393</f>
        <v>175.96</v>
      </c>
      <c r="K393" s="156">
        <f>'Demand Planning'!AI3767*$C393</f>
        <v>175.96</v>
      </c>
      <c r="L393" s="156">
        <f>'Demand Planning'!AJ3767*$C393</f>
        <v>175.96</v>
      </c>
      <c r="M393" s="156">
        <f>'Demand Planning'!AK3767*$C393</f>
        <v>175.96</v>
      </c>
      <c r="N393" s="156">
        <f>'Demand Planning'!AL3767*$C393</f>
        <v>175.96</v>
      </c>
      <c r="O393" s="156">
        <f>'Demand Planning'!AM3767*$C393</f>
        <v>175.96</v>
      </c>
      <c r="P393" s="156">
        <f>'Demand Planning'!AN3767*$C393</f>
        <v>175.96</v>
      </c>
    </row>
    <row r="394" spans="1:16" ht="14.25" customHeight="1" outlineLevel="1" x14ac:dyDescent="0.25">
      <c r="A394" s="154" t="str">
        <f>'Demand Planning'!A3768</f>
        <v>POL12809</v>
      </c>
      <c r="B394" s="157" t="str">
        <f>'Demand Planning'!C3768</f>
        <v>RTD &amp; SNACKS</v>
      </c>
      <c r="C394" s="155">
        <f>IFERROR(VLOOKUP(A394,'cijena po artiklu'!A:E,5,FALSE()),0)</f>
        <v>2.39</v>
      </c>
      <c r="D394" s="156">
        <f>'Demand Planning'!AB3777*$C394</f>
        <v>542.53</v>
      </c>
      <c r="E394" s="156">
        <f>'Demand Planning'!AC3777*$C394</f>
        <v>561.65</v>
      </c>
      <c r="F394" s="156">
        <f>'Demand Planning'!AD3777*$C394</f>
        <v>458.88</v>
      </c>
      <c r="G394" s="156">
        <f>'Demand Planning'!AE3777*$C394</f>
        <v>463.66</v>
      </c>
      <c r="H394" s="156">
        <f>'Demand Planning'!AF3777*$C394</f>
        <v>444.54</v>
      </c>
      <c r="I394" s="156">
        <f>'Demand Planning'!AG3777*$C394</f>
        <v>446.93</v>
      </c>
      <c r="J394" s="156">
        <f>'Demand Planning'!AH3777*$C394</f>
        <v>444.54</v>
      </c>
      <c r="K394" s="156">
        <f>'Demand Planning'!AI3777*$C394</f>
        <v>444.54</v>
      </c>
      <c r="L394" s="156">
        <f>'Demand Planning'!AJ3777*$C394</f>
        <v>434.98</v>
      </c>
      <c r="M394" s="156">
        <f>'Demand Planning'!AK3777*$C394</f>
        <v>437.37</v>
      </c>
      <c r="N394" s="156">
        <f>'Demand Planning'!AL3777*$C394</f>
        <v>561.65</v>
      </c>
      <c r="O394" s="156">
        <f>'Demand Planning'!AM3777*$C394</f>
        <v>387.18</v>
      </c>
      <c r="P394" s="156">
        <f>'Demand Planning'!AN3777*$C394</f>
        <v>425.42</v>
      </c>
    </row>
    <row r="395" spans="1:16" ht="14.25" customHeight="1" outlineLevel="1" x14ac:dyDescent="0.25">
      <c r="A395" s="154" t="str">
        <f>'Demand Planning'!A3778</f>
        <v>SCM04399</v>
      </c>
      <c r="B395" s="157" t="str">
        <f>'Demand Planning'!C3778</f>
        <v>SPORTSKA PREHRANA</v>
      </c>
      <c r="C395" s="155">
        <f>IFERROR(VLOOKUP(A395,'cijena po artiklu'!A:E,5,FALSE()),0)</f>
        <v>23.99</v>
      </c>
      <c r="D395" s="156">
        <f>'Demand Planning'!AB3787*$C395</f>
        <v>143.94</v>
      </c>
      <c r="E395" s="156">
        <f>'Demand Planning'!AC3787*$C395</f>
        <v>143.94</v>
      </c>
      <c r="F395" s="156">
        <f>'Demand Planning'!AD3787*$C395</f>
        <v>143.94</v>
      </c>
      <c r="G395" s="156">
        <f>'Demand Planning'!AE3787*$C395</f>
        <v>143.94</v>
      </c>
      <c r="H395" s="156">
        <f>'Demand Planning'!AF3787*$C395</f>
        <v>143.94</v>
      </c>
      <c r="I395" s="156">
        <f>'Demand Planning'!AG3787*$C395</f>
        <v>143.94</v>
      </c>
      <c r="J395" s="156">
        <f>'Demand Planning'!AH3787*$C395</f>
        <v>143.94</v>
      </c>
      <c r="K395" s="156">
        <f>'Demand Planning'!AI3787*$C395</f>
        <v>143.94</v>
      </c>
      <c r="L395" s="156">
        <f>'Demand Planning'!AJ3787*$C395</f>
        <v>143.94</v>
      </c>
      <c r="M395" s="156">
        <f>'Demand Planning'!AK3787*$C395</f>
        <v>143.94</v>
      </c>
      <c r="N395" s="156">
        <f>'Demand Planning'!AL3787*$C395</f>
        <v>143.94</v>
      </c>
      <c r="O395" s="156">
        <f>'Demand Planning'!AM3787*$C395</f>
        <v>143.94</v>
      </c>
      <c r="P395" s="156">
        <f>'Demand Planning'!AN3787*$C395</f>
        <v>143.94</v>
      </c>
    </row>
    <row r="396" spans="1:16" ht="14.25" customHeight="1" outlineLevel="1" x14ac:dyDescent="0.25">
      <c r="A396" s="154" t="str">
        <f>'Demand Planning'!A3788</f>
        <v>SHM00083</v>
      </c>
      <c r="B396" s="157" t="str">
        <f>'Demand Planning'!C3788</f>
        <v>DRINKWARE I HOME</v>
      </c>
      <c r="C396" s="155">
        <f>IFERROR(VLOOKUP(A396,'cijena po artiklu'!A:E,5,FALSE()),0)</f>
        <v>3.99</v>
      </c>
      <c r="D396" s="156">
        <f>'Demand Planning'!AB3797*$C396</f>
        <v>123.69000000000001</v>
      </c>
      <c r="E396" s="156">
        <f>'Demand Planning'!AC3797*$C396</f>
        <v>123.69000000000001</v>
      </c>
      <c r="F396" s="156">
        <f>'Demand Planning'!AD3797*$C396</f>
        <v>123.69000000000001</v>
      </c>
      <c r="G396" s="156">
        <f>'Demand Planning'!AE3797*$C396</f>
        <v>123.69000000000001</v>
      </c>
      <c r="H396" s="156">
        <f>'Demand Planning'!AF3797*$C396</f>
        <v>123.69000000000001</v>
      </c>
      <c r="I396" s="156">
        <f>'Demand Planning'!AG3797*$C396</f>
        <v>123.69000000000001</v>
      </c>
      <c r="J396" s="156">
        <f>'Demand Planning'!AH3797*$C396</f>
        <v>123.69000000000001</v>
      </c>
      <c r="K396" s="156">
        <f>'Demand Planning'!AI3797*$C396</f>
        <v>123.69000000000001</v>
      </c>
      <c r="L396" s="156">
        <f>'Demand Planning'!AJ3797*$C396</f>
        <v>123.69000000000001</v>
      </c>
      <c r="M396" s="156">
        <f>'Demand Planning'!AK3797*$C396</f>
        <v>123.69000000000001</v>
      </c>
      <c r="N396" s="156">
        <f>'Demand Planning'!AL3797*$C396</f>
        <v>123.69000000000001</v>
      </c>
      <c r="O396" s="156">
        <f>'Demand Planning'!AM3797*$C396</f>
        <v>123.69000000000001</v>
      </c>
      <c r="P396" s="156">
        <f>'Demand Planning'!AN3797*$C396</f>
        <v>123.69000000000001</v>
      </c>
    </row>
    <row r="397" spans="1:16" ht="14.25" customHeight="1" outlineLevel="1" x14ac:dyDescent="0.25">
      <c r="A397" s="154" t="str">
        <f>'Demand Planning'!A3798</f>
        <v>ATC06735</v>
      </c>
      <c r="B397" s="157" t="str">
        <f>'Demand Planning'!C3798</f>
        <v>FITNESS OPREMA</v>
      </c>
      <c r="C397" s="155">
        <f>IFERROR(VLOOKUP(A397,'cijena po artiklu'!A:E,5,FALSE()),0)</f>
        <v>8.8000000000000007</v>
      </c>
      <c r="D397" s="156">
        <f>'Demand Planning'!AB3807*$C397</f>
        <v>114.4</v>
      </c>
      <c r="E397" s="156">
        <f>'Demand Planning'!AC3807*$C397</f>
        <v>105.60000000000001</v>
      </c>
      <c r="F397" s="156">
        <f>'Demand Planning'!AD3807*$C397</f>
        <v>96.800000000000011</v>
      </c>
      <c r="G397" s="156">
        <f>'Demand Planning'!AE3807*$C397</f>
        <v>96.800000000000011</v>
      </c>
      <c r="H397" s="156">
        <f>'Demand Planning'!AF3807*$C397</f>
        <v>96.800000000000011</v>
      </c>
      <c r="I397" s="156">
        <f>'Demand Planning'!AG3807*$C397</f>
        <v>96.800000000000011</v>
      </c>
      <c r="J397" s="156">
        <f>'Demand Planning'!AH3807*$C397</f>
        <v>96.800000000000011</v>
      </c>
      <c r="K397" s="156">
        <f>'Demand Planning'!AI3807*$C397</f>
        <v>96.800000000000011</v>
      </c>
      <c r="L397" s="156">
        <f>'Demand Planning'!AJ3807*$C397</f>
        <v>96.800000000000011</v>
      </c>
      <c r="M397" s="156">
        <f>'Demand Planning'!AK3807*$C397</f>
        <v>96.800000000000011</v>
      </c>
      <c r="N397" s="156">
        <f>'Demand Planning'!AL3807*$C397</f>
        <v>96.800000000000011</v>
      </c>
      <c r="O397" s="156">
        <f>'Demand Planning'!AM3807*$C397</f>
        <v>96.800000000000011</v>
      </c>
      <c r="P397" s="156">
        <f>'Demand Planning'!AN3807*$C397</f>
        <v>96.800000000000011</v>
      </c>
    </row>
    <row r="398" spans="1:16" ht="14.25" customHeight="1" outlineLevel="1" x14ac:dyDescent="0.25">
      <c r="A398" s="154" t="str">
        <f>'Demand Planning'!A3808</f>
        <v>SHM00031</v>
      </c>
      <c r="B398" s="157" t="str">
        <f>'Demand Planning'!C3808</f>
        <v>DRINKWARE I HOME</v>
      </c>
      <c r="C398" s="155">
        <f>IFERROR(VLOOKUP(A398,'cijena po artiklu'!A:E,5,FALSE()),0)</f>
        <v>12.79</v>
      </c>
      <c r="D398" s="156">
        <f>'Demand Planning'!AB3817*$C398</f>
        <v>76.739999999999995</v>
      </c>
      <c r="E398" s="156">
        <f>'Demand Planning'!AC3817*$C398</f>
        <v>89.53</v>
      </c>
      <c r="F398" s="156">
        <f>'Demand Planning'!AD3817*$C398</f>
        <v>89.53</v>
      </c>
      <c r="G398" s="156">
        <f>'Demand Planning'!AE3817*$C398</f>
        <v>89.53</v>
      </c>
      <c r="H398" s="156">
        <f>'Demand Planning'!AF3817*$C398</f>
        <v>76.739999999999995</v>
      </c>
      <c r="I398" s="156">
        <f>'Demand Planning'!AG3817*$C398</f>
        <v>76.739999999999995</v>
      </c>
      <c r="J398" s="156">
        <f>'Demand Planning'!AH3817*$C398</f>
        <v>76.739999999999995</v>
      </c>
      <c r="K398" s="156">
        <f>'Demand Planning'!AI3817*$C398</f>
        <v>76.739999999999995</v>
      </c>
      <c r="L398" s="156">
        <f>'Demand Planning'!AJ3817*$C398</f>
        <v>76.739999999999995</v>
      </c>
      <c r="M398" s="156">
        <f>'Demand Planning'!AK3817*$C398</f>
        <v>76.739999999999995</v>
      </c>
      <c r="N398" s="156">
        <f>'Demand Planning'!AL3817*$C398</f>
        <v>76.739999999999995</v>
      </c>
      <c r="O398" s="156">
        <f>'Demand Planning'!AM3817*$C398</f>
        <v>76.739999999999995</v>
      </c>
      <c r="P398" s="156">
        <f>'Demand Planning'!AN3817*$C398</f>
        <v>76.739999999999995</v>
      </c>
    </row>
    <row r="399" spans="1:16" ht="14.25" customHeight="1" outlineLevel="1" x14ac:dyDescent="0.25">
      <c r="A399" s="154" t="str">
        <f>'Demand Planning'!A3818</f>
        <v>UFC16148</v>
      </c>
      <c r="B399" s="157" t="str">
        <f>'Demand Planning'!C3818</f>
        <v>BORILAČKA OPREMA</v>
      </c>
      <c r="C399" s="155">
        <f>IFERROR(VLOOKUP(A399,'cijena po artiklu'!A:E,5,FALSE()),0)</f>
        <v>17.59</v>
      </c>
      <c r="D399" s="156">
        <f>'Demand Planning'!AB3827*$C399</f>
        <v>140.72</v>
      </c>
      <c r="E399" s="156">
        <f>'Demand Planning'!AC3827*$C399</f>
        <v>140.72</v>
      </c>
      <c r="F399" s="156">
        <f>'Demand Planning'!AD3827*$C399</f>
        <v>123.13</v>
      </c>
      <c r="G399" s="156">
        <f>'Demand Planning'!AE3827*$C399</f>
        <v>123.13</v>
      </c>
      <c r="H399" s="156">
        <f>'Demand Planning'!AF3827*$C399</f>
        <v>123.13</v>
      </c>
      <c r="I399" s="156">
        <f>'Demand Planning'!AG3827*$C399</f>
        <v>123.13</v>
      </c>
      <c r="J399" s="156">
        <f>'Demand Planning'!AH3827*$C399</f>
        <v>123.13</v>
      </c>
      <c r="K399" s="156">
        <f>'Demand Planning'!AI3827*$C399</f>
        <v>123.13</v>
      </c>
      <c r="L399" s="156">
        <f>'Demand Planning'!AJ3827*$C399</f>
        <v>123.13</v>
      </c>
      <c r="M399" s="156">
        <f>'Demand Planning'!AK3827*$C399</f>
        <v>105.53999999999999</v>
      </c>
      <c r="N399" s="156">
        <f>'Demand Planning'!AL3827*$C399</f>
        <v>105.53999999999999</v>
      </c>
      <c r="O399" s="156">
        <f>'Demand Planning'!AM3827*$C399</f>
        <v>105.53999999999999</v>
      </c>
      <c r="P399" s="156">
        <f>'Demand Planning'!AN3827*$C399</f>
        <v>105.53999999999999</v>
      </c>
    </row>
    <row r="400" spans="1:16" ht="14.25" customHeight="1" outlineLevel="1" x14ac:dyDescent="0.25">
      <c r="A400" s="154" t="str">
        <f>'Demand Planning'!A3828</f>
        <v>SHM00115</v>
      </c>
      <c r="B400" s="157" t="str">
        <f>'Demand Planning'!C3828</f>
        <v>DRINKWARE I HOME</v>
      </c>
      <c r="C400" s="155">
        <f>IFERROR(VLOOKUP(A400,'cijena po artiklu'!A:E,5,FALSE()),0)</f>
        <v>12.79</v>
      </c>
      <c r="D400" s="156">
        <f>'Demand Planning'!AB3837*$C400</f>
        <v>127.89999999999999</v>
      </c>
      <c r="E400" s="156">
        <f>'Demand Planning'!AC3837*$C400</f>
        <v>127.89999999999999</v>
      </c>
      <c r="F400" s="156">
        <f>'Demand Planning'!AD3837*$C400</f>
        <v>127.89999999999999</v>
      </c>
      <c r="G400" s="156">
        <f>'Demand Planning'!AE3837*$C400</f>
        <v>127.89999999999999</v>
      </c>
      <c r="H400" s="156">
        <f>'Demand Planning'!AF3837*$C400</f>
        <v>127.89999999999999</v>
      </c>
      <c r="I400" s="156">
        <f>'Demand Planning'!AG3837*$C400</f>
        <v>127.89999999999999</v>
      </c>
      <c r="J400" s="156">
        <f>'Demand Planning'!AH3837*$C400</f>
        <v>127.89999999999999</v>
      </c>
      <c r="K400" s="156">
        <f>'Demand Planning'!AI3837*$C400</f>
        <v>115.10999999999999</v>
      </c>
      <c r="L400" s="156">
        <f>'Demand Planning'!AJ3837*$C400</f>
        <v>115.10999999999999</v>
      </c>
      <c r="M400" s="156">
        <f>'Demand Planning'!AK3837*$C400</f>
        <v>115.10999999999999</v>
      </c>
      <c r="N400" s="156">
        <f>'Demand Planning'!AL3837*$C400</f>
        <v>115.10999999999999</v>
      </c>
      <c r="O400" s="156">
        <f>'Demand Planning'!AM3837*$C400</f>
        <v>115.10999999999999</v>
      </c>
      <c r="P400" s="156">
        <f>'Demand Planning'!AN3837*$C400</f>
        <v>115.10999999999999</v>
      </c>
    </row>
    <row r="401" spans="1:16" ht="14.25" customHeight="1" outlineLevel="1" x14ac:dyDescent="0.25">
      <c r="A401" s="154" t="str">
        <f>'Demand Planning'!A3838</f>
        <v>THG03003</v>
      </c>
      <c r="B401" s="157" t="str">
        <f>'Demand Planning'!C3838</f>
        <v>FITNESS OPREMA</v>
      </c>
      <c r="C401" s="155">
        <f>IFERROR(VLOOKUP(A401,'cijena po artiklu'!A:E,5,FALSE()),0)</f>
        <v>251.19</v>
      </c>
      <c r="D401" s="156">
        <f>'Demand Planning'!AB3847*$C401</f>
        <v>0</v>
      </c>
      <c r="E401" s="156">
        <f>'Demand Planning'!AC3847*$C401</f>
        <v>0</v>
      </c>
      <c r="F401" s="156">
        <f>'Demand Planning'!AD3847*$C401</f>
        <v>0</v>
      </c>
      <c r="G401" s="156">
        <f>'Demand Planning'!AE3847*$C401</f>
        <v>0</v>
      </c>
      <c r="H401" s="156">
        <f>'Demand Planning'!AF3847*$C401</f>
        <v>0</v>
      </c>
      <c r="I401" s="156">
        <f>'Demand Planning'!AG3847*$C401</f>
        <v>0</v>
      </c>
      <c r="J401" s="156">
        <f>'Demand Planning'!AH3847*$C401</f>
        <v>0</v>
      </c>
      <c r="K401" s="156">
        <f>'Demand Planning'!AI3847*$C401</f>
        <v>0</v>
      </c>
      <c r="L401" s="156">
        <f>'Demand Planning'!AJ3847*$C401</f>
        <v>0</v>
      </c>
      <c r="M401" s="156">
        <f>'Demand Planning'!AK3847*$C401</f>
        <v>0</v>
      </c>
      <c r="N401" s="156">
        <f>'Demand Planning'!AL3847*$C401</f>
        <v>0</v>
      </c>
      <c r="O401" s="156">
        <f>'Demand Planning'!AM3847*$C401</f>
        <v>0</v>
      </c>
      <c r="P401" s="156">
        <f>'Demand Planning'!AN3847*$C401</f>
        <v>0</v>
      </c>
    </row>
    <row r="402" spans="1:16" ht="14.25" customHeight="1" outlineLevel="1" x14ac:dyDescent="0.25">
      <c r="A402" s="154" t="str">
        <f>'Demand Planning'!A3848</f>
        <v>FIT05871</v>
      </c>
      <c r="B402" s="157" t="str">
        <f>'Demand Planning'!C3848</f>
        <v>FITNESS OPREMA</v>
      </c>
      <c r="C402" s="155">
        <f>IFERROR(VLOOKUP(A402,'cijena po artiklu'!A:E,5,FALSE()),0)</f>
        <v>35.19</v>
      </c>
      <c r="D402" s="156">
        <f>'Demand Planning'!AB3857*$C402</f>
        <v>175.95</v>
      </c>
      <c r="E402" s="156">
        <f>'Demand Planning'!AC3857*$C402</f>
        <v>175.95</v>
      </c>
      <c r="F402" s="156">
        <f>'Demand Planning'!AD3857*$C402</f>
        <v>175.95</v>
      </c>
      <c r="G402" s="156">
        <f>'Demand Planning'!AE3857*$C402</f>
        <v>175.95</v>
      </c>
      <c r="H402" s="156">
        <f>'Demand Planning'!AF3857*$C402</f>
        <v>175.95</v>
      </c>
      <c r="I402" s="156">
        <f>'Demand Planning'!AG3857*$C402</f>
        <v>175.95</v>
      </c>
      <c r="J402" s="156">
        <f>'Demand Planning'!AH3857*$C402</f>
        <v>175.95</v>
      </c>
      <c r="K402" s="156">
        <f>'Demand Planning'!AI3857*$C402</f>
        <v>175.95</v>
      </c>
      <c r="L402" s="156">
        <f>'Demand Planning'!AJ3857*$C402</f>
        <v>175.95</v>
      </c>
      <c r="M402" s="156">
        <f>'Demand Planning'!AK3857*$C402</f>
        <v>175.95</v>
      </c>
      <c r="N402" s="156">
        <f>'Demand Planning'!AL3857*$C402</f>
        <v>175.95</v>
      </c>
      <c r="O402" s="156">
        <f>'Demand Planning'!AM3857*$C402</f>
        <v>175.95</v>
      </c>
      <c r="P402" s="156">
        <f>'Demand Planning'!AN3857*$C402</f>
        <v>175.95</v>
      </c>
    </row>
    <row r="403" spans="1:16" ht="14.25" customHeight="1" outlineLevel="1" x14ac:dyDescent="0.25">
      <c r="A403" s="154" t="str">
        <f>'Demand Planning'!A3858</f>
        <v>SHM00027</v>
      </c>
      <c r="B403" s="157" t="str">
        <f>'Demand Planning'!C3858</f>
        <v>DRINKWARE I HOME</v>
      </c>
      <c r="C403" s="155">
        <f>IFERROR(VLOOKUP(A403,'cijena po artiklu'!A:E,5,FALSE()),0)</f>
        <v>12.79</v>
      </c>
      <c r="D403" s="156">
        <f>'Demand Planning'!AB3867*$C403</f>
        <v>51.16</v>
      </c>
      <c r="E403" s="156">
        <f>'Demand Planning'!AC3867*$C403</f>
        <v>51.16</v>
      </c>
      <c r="F403" s="156">
        <f>'Demand Planning'!AD3867*$C403</f>
        <v>38.369999999999997</v>
      </c>
      <c r="G403" s="156">
        <f>'Demand Planning'!AE3867*$C403</f>
        <v>38.369999999999997</v>
      </c>
      <c r="H403" s="156">
        <f>'Demand Planning'!AF3867*$C403</f>
        <v>38.369999999999997</v>
      </c>
      <c r="I403" s="156">
        <f>'Demand Planning'!AG3867*$C403</f>
        <v>25.58</v>
      </c>
      <c r="J403" s="156">
        <f>'Demand Planning'!AH3867*$C403</f>
        <v>25.58</v>
      </c>
      <c r="K403" s="156">
        <f>'Demand Planning'!AI3867*$C403</f>
        <v>25.58</v>
      </c>
      <c r="L403" s="156">
        <f>'Demand Planning'!AJ3867*$C403</f>
        <v>25.58</v>
      </c>
      <c r="M403" s="156">
        <f>'Demand Planning'!AK3867*$C403</f>
        <v>25.58</v>
      </c>
      <c r="N403" s="156">
        <f>'Demand Planning'!AL3867*$C403</f>
        <v>25.58</v>
      </c>
      <c r="O403" s="156">
        <f>'Demand Planning'!AM3867*$C403</f>
        <v>12.79</v>
      </c>
      <c r="P403" s="156">
        <f>'Demand Planning'!AN3867*$C403</f>
        <v>12.79</v>
      </c>
    </row>
    <row r="404" spans="1:16" ht="14.25" customHeight="1" outlineLevel="1" x14ac:dyDescent="0.25">
      <c r="A404" s="154" t="str">
        <f>'Demand Planning'!A3868</f>
        <v>ON00442</v>
      </c>
      <c r="B404" s="157" t="str">
        <f>'Demand Planning'!C3868</f>
        <v>PROTEINI</v>
      </c>
      <c r="C404" s="155">
        <f>IFERROR(VLOOKUP(A404,'cijena po artiklu'!A:E,5,FALSE()),0)</f>
        <v>75.989999999999995</v>
      </c>
      <c r="D404" s="156">
        <f>'Demand Planning'!AB3877*$C404</f>
        <v>531.92999999999995</v>
      </c>
      <c r="E404" s="156">
        <f>'Demand Planning'!AC3877*$C404</f>
        <v>531.92999999999995</v>
      </c>
      <c r="F404" s="156">
        <f>'Demand Planning'!AD3877*$C404</f>
        <v>531.92999999999995</v>
      </c>
      <c r="G404" s="156">
        <f>'Demand Planning'!AE3877*$C404</f>
        <v>531.92999999999995</v>
      </c>
      <c r="H404" s="156">
        <f>'Demand Planning'!AF3877*$C404</f>
        <v>531.92999999999995</v>
      </c>
      <c r="I404" s="156">
        <f>'Demand Planning'!AG3877*$C404</f>
        <v>531.92999999999995</v>
      </c>
      <c r="J404" s="156">
        <f>'Demand Planning'!AH3877*$C404</f>
        <v>531.92999999999995</v>
      </c>
      <c r="K404" s="156">
        <f>'Demand Planning'!AI3877*$C404</f>
        <v>455.93999999999994</v>
      </c>
      <c r="L404" s="156">
        <f>'Demand Planning'!AJ3877*$C404</f>
        <v>455.93999999999994</v>
      </c>
      <c r="M404" s="156">
        <f>'Demand Planning'!AK3877*$C404</f>
        <v>455.93999999999994</v>
      </c>
      <c r="N404" s="156">
        <f>'Demand Planning'!AL3877*$C404</f>
        <v>455.93999999999994</v>
      </c>
      <c r="O404" s="156">
        <f>'Demand Planning'!AM3877*$C404</f>
        <v>455.93999999999994</v>
      </c>
      <c r="P404" s="156">
        <f>'Demand Planning'!AN3877*$C404</f>
        <v>455.93999999999994</v>
      </c>
    </row>
    <row r="405" spans="1:16" ht="14.25" customHeight="1" outlineLevel="1" x14ac:dyDescent="0.25">
      <c r="A405" s="154" t="str">
        <f>'Demand Planning'!A3878</f>
        <v>ON00242</v>
      </c>
      <c r="B405" s="157" t="str">
        <f>'Demand Planning'!C3878</f>
        <v>PROTEINI</v>
      </c>
      <c r="C405" s="155">
        <f>IFERROR(VLOOKUP(A405,'cijena po artiklu'!A:E,5,FALSE()),0)</f>
        <v>75.989999999999995</v>
      </c>
      <c r="D405" s="156">
        <f>'Demand Planning'!AB3887*$C405</f>
        <v>455.93999999999994</v>
      </c>
      <c r="E405" s="156">
        <f>'Demand Planning'!AC3887*$C405</f>
        <v>455.93999999999994</v>
      </c>
      <c r="F405" s="156">
        <f>'Demand Planning'!AD3887*$C405</f>
        <v>455.93999999999994</v>
      </c>
      <c r="G405" s="156">
        <f>'Demand Planning'!AE3887*$C405</f>
        <v>455.93999999999994</v>
      </c>
      <c r="H405" s="156">
        <f>'Demand Planning'!AF3887*$C405</f>
        <v>455.93999999999994</v>
      </c>
      <c r="I405" s="156">
        <f>'Demand Planning'!AG3887*$C405</f>
        <v>455.93999999999994</v>
      </c>
      <c r="J405" s="156">
        <f>'Demand Planning'!AH3887*$C405</f>
        <v>455.93999999999994</v>
      </c>
      <c r="K405" s="156">
        <f>'Demand Planning'!AI3887*$C405</f>
        <v>455.93999999999994</v>
      </c>
      <c r="L405" s="156">
        <f>'Demand Planning'!AJ3887*$C405</f>
        <v>455.93999999999994</v>
      </c>
      <c r="M405" s="156">
        <f>'Demand Planning'!AK3887*$C405</f>
        <v>455.93999999999994</v>
      </c>
      <c r="N405" s="156">
        <f>'Demand Planning'!AL3887*$C405</f>
        <v>455.93999999999994</v>
      </c>
      <c r="O405" s="156">
        <f>'Demand Planning'!AM3887*$C405</f>
        <v>455.93999999999994</v>
      </c>
      <c r="P405" s="156">
        <f>'Demand Planning'!AN3887*$C405</f>
        <v>455.93999999999994</v>
      </c>
    </row>
    <row r="406" spans="1:16" ht="14.25" customHeight="1" outlineLevel="1" x14ac:dyDescent="0.25">
      <c r="A406" s="154" t="str">
        <f>'Demand Planning'!A3888</f>
        <v>POL12810</v>
      </c>
      <c r="B406" s="157" t="str">
        <f>'Demand Planning'!C3888</f>
        <v>ODJEĆA I OBUĆA</v>
      </c>
      <c r="C406" s="155">
        <f>IFERROR(VLOOKUP(A406,'cijena po artiklu'!A:E,5,FALSE()),0)</f>
        <v>47.99</v>
      </c>
      <c r="D406" s="156">
        <f>'Demand Planning'!AB3897*$C406</f>
        <v>143.97</v>
      </c>
      <c r="E406" s="156">
        <f>'Demand Planning'!AC3897*$C406</f>
        <v>143.97</v>
      </c>
      <c r="F406" s="156">
        <f>'Demand Planning'!AD3897*$C406</f>
        <v>143.97</v>
      </c>
      <c r="G406" s="156">
        <f>'Demand Planning'!AE3897*$C406</f>
        <v>143.97</v>
      </c>
      <c r="H406" s="156">
        <f>'Demand Planning'!AF3897*$C406</f>
        <v>143.97</v>
      </c>
      <c r="I406" s="156">
        <f>'Demand Planning'!AG3897*$C406</f>
        <v>143.97</v>
      </c>
      <c r="J406" s="156">
        <f>'Demand Planning'!AH3897*$C406</f>
        <v>143.97</v>
      </c>
      <c r="K406" s="156">
        <f>'Demand Planning'!AI3897*$C406</f>
        <v>143.97</v>
      </c>
      <c r="L406" s="156">
        <f>'Demand Planning'!AJ3897*$C406</f>
        <v>95.98</v>
      </c>
      <c r="M406" s="156">
        <f>'Demand Planning'!AK3897*$C406</f>
        <v>143.97</v>
      </c>
      <c r="N406" s="156">
        <f>'Demand Planning'!AL3897*$C406</f>
        <v>143.97</v>
      </c>
      <c r="O406" s="156">
        <f>'Demand Planning'!AM3897*$C406</f>
        <v>143.97</v>
      </c>
      <c r="P406" s="156">
        <f>'Demand Planning'!AN3897*$C406</f>
        <v>143.97</v>
      </c>
    </row>
    <row r="407" spans="1:16" ht="14.25" customHeight="1" outlineLevel="1" x14ac:dyDescent="0.25">
      <c r="A407" s="154" t="str">
        <f>'Demand Planning'!A3898</f>
        <v>SCM04428</v>
      </c>
      <c r="B407" s="157" t="str">
        <f>'Demand Planning'!C3898</f>
        <v>PROTEINI</v>
      </c>
      <c r="C407" s="155">
        <f>IFERROR(VLOOKUP(A407,'cijena po artiklu'!A:E,5,FALSE()),0)</f>
        <v>31.99</v>
      </c>
      <c r="D407" s="156">
        <f>'Demand Planning'!AB3907*$C407</f>
        <v>255.92</v>
      </c>
      <c r="E407" s="156">
        <f>'Demand Planning'!AC3907*$C407</f>
        <v>255.92</v>
      </c>
      <c r="F407" s="156">
        <f>'Demand Planning'!AD3907*$C407</f>
        <v>255.92</v>
      </c>
      <c r="G407" s="156">
        <f>'Demand Planning'!AE3907*$C407</f>
        <v>255.92</v>
      </c>
      <c r="H407" s="156">
        <f>'Demand Planning'!AF3907*$C407</f>
        <v>255.92</v>
      </c>
      <c r="I407" s="156">
        <f>'Demand Planning'!AG3907*$C407</f>
        <v>255.92</v>
      </c>
      <c r="J407" s="156">
        <f>'Demand Planning'!AH3907*$C407</f>
        <v>255.92</v>
      </c>
      <c r="K407" s="156">
        <f>'Demand Planning'!AI3907*$C407</f>
        <v>255.92</v>
      </c>
      <c r="L407" s="156">
        <f>'Demand Planning'!AJ3907*$C407</f>
        <v>255.92</v>
      </c>
      <c r="M407" s="156">
        <f>'Demand Planning'!AK3907*$C407</f>
        <v>255.92</v>
      </c>
      <c r="N407" s="156">
        <f>'Demand Planning'!AL3907*$C407</f>
        <v>255.92</v>
      </c>
      <c r="O407" s="156">
        <f>'Demand Planning'!AM3907*$C407</f>
        <v>255.92</v>
      </c>
      <c r="P407" s="156">
        <f>'Demand Planning'!AN3907*$C407</f>
        <v>255.92</v>
      </c>
    </row>
    <row r="408" spans="1:16" ht="14.25" customHeight="1" outlineLevel="1" x14ac:dyDescent="0.25">
      <c r="A408" s="154" t="str">
        <f>'Demand Planning'!A3908</f>
        <v>POL04476</v>
      </c>
      <c r="B408" s="157" t="str">
        <f>'Demand Planning'!C3908</f>
        <v>RTD &amp; SNACKS</v>
      </c>
      <c r="C408" s="155">
        <f>IFERROR(VLOOKUP(A408,'cijena po artiklu'!A:E,5,FALSE()),0)</f>
        <v>1.2</v>
      </c>
      <c r="D408" s="156">
        <f>'Demand Planning'!AB3917*$C408</f>
        <v>362.4</v>
      </c>
      <c r="E408" s="156">
        <f>'Demand Planning'!AC3917*$C408</f>
        <v>321.59999999999997</v>
      </c>
      <c r="F408" s="156">
        <f>'Demand Planning'!AD3917*$C408</f>
        <v>343.2</v>
      </c>
      <c r="G408" s="156">
        <f>'Demand Planning'!AE3917*$C408</f>
        <v>339.59999999999997</v>
      </c>
      <c r="H408" s="156">
        <f>'Demand Planning'!AF3917*$C408</f>
        <v>354</v>
      </c>
      <c r="I408" s="156">
        <f>'Demand Planning'!AG3917*$C408</f>
        <v>355.2</v>
      </c>
      <c r="J408" s="156">
        <f>'Demand Planning'!AH3917*$C408</f>
        <v>354</v>
      </c>
      <c r="K408" s="156">
        <f>'Demand Planning'!AI3917*$C408</f>
        <v>349.2</v>
      </c>
      <c r="L408" s="156">
        <f>'Demand Planning'!AJ3917*$C408</f>
        <v>339.59999999999997</v>
      </c>
      <c r="M408" s="156">
        <f>'Demand Planning'!AK3917*$C408</f>
        <v>350.4</v>
      </c>
      <c r="N408" s="156">
        <f>'Demand Planning'!AL3917*$C408</f>
        <v>404.4</v>
      </c>
      <c r="O408" s="156">
        <f>'Demand Planning'!AM3917*$C408</f>
        <v>307.2</v>
      </c>
      <c r="P408" s="156">
        <f>'Demand Planning'!AN3917*$C408</f>
        <v>316.8</v>
      </c>
    </row>
    <row r="409" spans="1:16" ht="14.25" customHeight="1" outlineLevel="1" x14ac:dyDescent="0.25">
      <c r="A409" s="154" t="str">
        <f>'Demand Planning'!A3918</f>
        <v>POL12758</v>
      </c>
      <c r="B409" s="157" t="str">
        <f>'Demand Planning'!C3918</f>
        <v>BIO I SUPERFOODS</v>
      </c>
      <c r="C409" s="155">
        <f>IFERROR(VLOOKUP(A409,'cijena po artiklu'!A:E,5,FALSE()),0)</f>
        <v>7.99</v>
      </c>
      <c r="D409" s="156">
        <f>'Demand Planning'!AB3927*$C409</f>
        <v>215.73000000000002</v>
      </c>
      <c r="E409" s="156">
        <f>'Demand Planning'!AC3927*$C409</f>
        <v>215.73000000000002</v>
      </c>
      <c r="F409" s="156">
        <f>'Demand Planning'!AD3927*$C409</f>
        <v>199.75</v>
      </c>
      <c r="G409" s="156">
        <f>'Demand Planning'!AE3927*$C409</f>
        <v>191.76</v>
      </c>
      <c r="H409" s="156">
        <f>'Demand Planning'!AF3927*$C409</f>
        <v>207.74</v>
      </c>
      <c r="I409" s="156">
        <f>'Demand Planning'!AG3927*$C409</f>
        <v>207.74</v>
      </c>
      <c r="J409" s="156">
        <f>'Demand Planning'!AH3927*$C409</f>
        <v>199.75</v>
      </c>
      <c r="K409" s="156">
        <f>'Demand Planning'!AI3927*$C409</f>
        <v>199.75</v>
      </c>
      <c r="L409" s="156">
        <f>'Demand Planning'!AJ3927*$C409</f>
        <v>199.75</v>
      </c>
      <c r="M409" s="156">
        <f>'Demand Planning'!AK3927*$C409</f>
        <v>191.76</v>
      </c>
      <c r="N409" s="156">
        <f>'Demand Planning'!AL3927*$C409</f>
        <v>199.75</v>
      </c>
      <c r="O409" s="156">
        <f>'Demand Planning'!AM3927*$C409</f>
        <v>183.77</v>
      </c>
      <c r="P409" s="156">
        <f>'Demand Planning'!AN3927*$C409</f>
        <v>191.76</v>
      </c>
    </row>
    <row r="410" spans="1:16" ht="14.25" customHeight="1" outlineLevel="1" x14ac:dyDescent="0.25">
      <c r="A410" s="154" t="str">
        <f>'Demand Planning'!A3928</f>
        <v>POL04373</v>
      </c>
      <c r="B410" s="157" t="str">
        <f>'Demand Planning'!C3928</f>
        <v>BIO I SUPERFOODS</v>
      </c>
      <c r="C410" s="155">
        <f>IFERROR(VLOOKUP(A410,'cijena po artiklu'!A:E,5,FALSE()),0)</f>
        <v>4.79</v>
      </c>
      <c r="D410" s="156">
        <f>'Demand Planning'!AB3937*$C410</f>
        <v>258.66000000000003</v>
      </c>
      <c r="E410" s="156">
        <f>'Demand Planning'!AC3937*$C410</f>
        <v>258.66000000000003</v>
      </c>
      <c r="F410" s="156">
        <f>'Demand Planning'!AD3937*$C410</f>
        <v>258.66000000000003</v>
      </c>
      <c r="G410" s="156">
        <f>'Demand Planning'!AE3937*$C410</f>
        <v>258.66000000000003</v>
      </c>
      <c r="H410" s="156">
        <f>'Demand Planning'!AF3937*$C410</f>
        <v>258.66000000000003</v>
      </c>
      <c r="I410" s="156">
        <f>'Demand Planning'!AG3937*$C410</f>
        <v>258.66000000000003</v>
      </c>
      <c r="J410" s="156">
        <f>'Demand Planning'!AH3937*$C410</f>
        <v>258.66000000000003</v>
      </c>
      <c r="K410" s="156">
        <f>'Demand Planning'!AI3937*$C410</f>
        <v>258.66000000000003</v>
      </c>
      <c r="L410" s="156">
        <f>'Demand Planning'!AJ3937*$C410</f>
        <v>258.66000000000003</v>
      </c>
      <c r="M410" s="156">
        <f>'Demand Planning'!AK3937*$C410</f>
        <v>258.66000000000003</v>
      </c>
      <c r="N410" s="156">
        <f>'Demand Planning'!AL3937*$C410</f>
        <v>258.66000000000003</v>
      </c>
      <c r="O410" s="156">
        <f>'Demand Planning'!AM3937*$C410</f>
        <v>258.66000000000003</v>
      </c>
      <c r="P410" s="156">
        <f>'Demand Planning'!AN3937*$C410</f>
        <v>258.66000000000003</v>
      </c>
    </row>
    <row r="411" spans="1:16" ht="14.25" customHeight="1" outlineLevel="1" x14ac:dyDescent="0.25">
      <c r="A411" s="154" t="str">
        <f>'Demand Planning'!A3938</f>
        <v>SHM00076</v>
      </c>
      <c r="B411" s="157" t="str">
        <f>'Demand Planning'!C3938</f>
        <v>DRINKWARE I HOME</v>
      </c>
      <c r="C411" s="155">
        <f>IFERROR(VLOOKUP(A411,'cijena po artiklu'!A:E,5,FALSE()),0)</f>
        <v>3.99</v>
      </c>
      <c r="D411" s="156">
        <f>'Demand Planning'!AB3947*$C411</f>
        <v>251.37</v>
      </c>
      <c r="E411" s="156">
        <f>'Demand Planning'!AC3947*$C411</f>
        <v>251.37</v>
      </c>
      <c r="F411" s="156">
        <f>'Demand Planning'!AD3947*$C411</f>
        <v>251.37</v>
      </c>
      <c r="G411" s="156">
        <f>'Demand Planning'!AE3947*$C411</f>
        <v>251.37</v>
      </c>
      <c r="H411" s="156">
        <f>'Demand Planning'!AF3947*$C411</f>
        <v>251.37</v>
      </c>
      <c r="I411" s="156">
        <f>'Demand Planning'!AG3947*$C411</f>
        <v>251.37</v>
      </c>
      <c r="J411" s="156">
        <f>'Demand Planning'!AH3947*$C411</f>
        <v>251.37</v>
      </c>
      <c r="K411" s="156">
        <f>'Demand Planning'!AI3947*$C411</f>
        <v>251.37</v>
      </c>
      <c r="L411" s="156">
        <f>'Demand Planning'!AJ3947*$C411</f>
        <v>251.37</v>
      </c>
      <c r="M411" s="156">
        <f>'Demand Planning'!AK3947*$C411</f>
        <v>251.37</v>
      </c>
      <c r="N411" s="156">
        <f>'Demand Planning'!AL3947*$C411</f>
        <v>251.37</v>
      </c>
      <c r="O411" s="156">
        <f>'Demand Planning'!AM3947*$C411</f>
        <v>251.37</v>
      </c>
      <c r="P411" s="156">
        <f>'Demand Planning'!AN3947*$C411</f>
        <v>251.37</v>
      </c>
    </row>
    <row r="412" spans="1:16" ht="14.25" customHeight="1" outlineLevel="1" x14ac:dyDescent="0.25">
      <c r="A412" s="154" t="str">
        <f>'Demand Planning'!A3948</f>
        <v>SCM04409</v>
      </c>
      <c r="B412" s="157" t="str">
        <f>'Demand Planning'!C3948</f>
        <v>PROTEINI</v>
      </c>
      <c r="C412" s="155">
        <f>IFERROR(VLOOKUP(A412,'cijena po artiklu'!A:E,5,FALSE()),0)</f>
        <v>55.99</v>
      </c>
      <c r="D412" s="156">
        <f>'Demand Planning'!AB3957*$C412</f>
        <v>167.97</v>
      </c>
      <c r="E412" s="156">
        <f>'Demand Planning'!AC3957*$C412</f>
        <v>167.97</v>
      </c>
      <c r="F412" s="156">
        <f>'Demand Planning'!AD3957*$C412</f>
        <v>167.97</v>
      </c>
      <c r="G412" s="156">
        <f>'Demand Planning'!AE3957*$C412</f>
        <v>167.97</v>
      </c>
      <c r="H412" s="156">
        <f>'Demand Planning'!AF3957*$C412</f>
        <v>167.97</v>
      </c>
      <c r="I412" s="156">
        <f>'Demand Planning'!AG3957*$C412</f>
        <v>167.97</v>
      </c>
      <c r="J412" s="156">
        <f>'Demand Planning'!AH3957*$C412</f>
        <v>167.97</v>
      </c>
      <c r="K412" s="156">
        <f>'Demand Planning'!AI3957*$C412</f>
        <v>167.97</v>
      </c>
      <c r="L412" s="156">
        <f>'Demand Planning'!AJ3957*$C412</f>
        <v>167.97</v>
      </c>
      <c r="M412" s="156">
        <f>'Demand Planning'!AK3957*$C412</f>
        <v>167.97</v>
      </c>
      <c r="N412" s="156">
        <f>'Demand Planning'!AL3957*$C412</f>
        <v>167.97</v>
      </c>
      <c r="O412" s="156">
        <f>'Demand Planning'!AM3957*$C412</f>
        <v>167.97</v>
      </c>
      <c r="P412" s="156">
        <f>'Demand Planning'!AN3957*$C412</f>
        <v>167.97</v>
      </c>
    </row>
    <row r="413" spans="1:16" ht="14.25" customHeight="1" outlineLevel="1" x14ac:dyDescent="0.25">
      <c r="A413" s="154" t="str">
        <f>'Demand Planning'!A3958</f>
        <v>SCM04332</v>
      </c>
      <c r="B413" s="157" t="str">
        <f>'Demand Planning'!C3958</f>
        <v>SPORTSKA PREHRANA</v>
      </c>
      <c r="C413" s="155">
        <f>IFERROR(VLOOKUP(A413,'cijena po artiklu'!A:E,5,FALSE()),0)</f>
        <v>19.989999999999998</v>
      </c>
      <c r="D413" s="156">
        <f>'Demand Planning'!AB3967*$C413</f>
        <v>139.92999999999998</v>
      </c>
      <c r="E413" s="156">
        <f>'Demand Planning'!AC3967*$C413</f>
        <v>139.92999999999998</v>
      </c>
      <c r="F413" s="156">
        <f>'Demand Planning'!AD3967*$C413</f>
        <v>119.94</v>
      </c>
      <c r="G413" s="156">
        <f>'Demand Planning'!AE3967*$C413</f>
        <v>139.92999999999998</v>
      </c>
      <c r="H413" s="156">
        <f>'Demand Planning'!AF3967*$C413</f>
        <v>139.92999999999998</v>
      </c>
      <c r="I413" s="156">
        <f>'Demand Planning'!AG3967*$C413</f>
        <v>139.92999999999998</v>
      </c>
      <c r="J413" s="156">
        <f>'Demand Planning'!AH3967*$C413</f>
        <v>139.92999999999998</v>
      </c>
      <c r="K413" s="156">
        <f>'Demand Planning'!AI3967*$C413</f>
        <v>119.94</v>
      </c>
      <c r="L413" s="156">
        <f>'Demand Planning'!AJ3967*$C413</f>
        <v>119.94</v>
      </c>
      <c r="M413" s="156">
        <f>'Demand Planning'!AK3967*$C413</f>
        <v>119.94</v>
      </c>
      <c r="N413" s="156">
        <f>'Demand Planning'!AL3967*$C413</f>
        <v>119.94</v>
      </c>
      <c r="O413" s="156">
        <f>'Demand Planning'!AM3967*$C413</f>
        <v>119.94</v>
      </c>
      <c r="P413" s="156">
        <f>'Demand Planning'!AN3967*$C413</f>
        <v>119.94</v>
      </c>
    </row>
    <row r="414" spans="1:16" ht="14.25" customHeight="1" outlineLevel="1" x14ac:dyDescent="0.25">
      <c r="A414" s="154" t="str">
        <f>'Demand Planning'!A3968</f>
        <v>POL09923</v>
      </c>
      <c r="B414" s="157" t="str">
        <f>'Demand Planning'!C3968</f>
        <v>PROTEINI</v>
      </c>
      <c r="C414" s="155">
        <f>IFERROR(VLOOKUP(A414,'cijena po artiklu'!A:E,5,FALSE()),0)</f>
        <v>1.59</v>
      </c>
      <c r="D414" s="156">
        <f>'Demand Planning'!AB3977*$C414</f>
        <v>284.61</v>
      </c>
      <c r="E414" s="156">
        <f>'Demand Planning'!AC3977*$C414</f>
        <v>284.61</v>
      </c>
      <c r="F414" s="156">
        <f>'Demand Planning'!AD3977*$C414</f>
        <v>284.61</v>
      </c>
      <c r="G414" s="156">
        <f>'Demand Planning'!AE3977*$C414</f>
        <v>284.61</v>
      </c>
      <c r="H414" s="156">
        <f>'Demand Planning'!AF3977*$C414</f>
        <v>284.61</v>
      </c>
      <c r="I414" s="156">
        <f>'Demand Planning'!AG3977*$C414</f>
        <v>732.99</v>
      </c>
      <c r="J414" s="156">
        <f>'Demand Planning'!AH3977*$C414</f>
        <v>732.99</v>
      </c>
      <c r="K414" s="156">
        <f>'Demand Planning'!AI3977*$C414</f>
        <v>732.99</v>
      </c>
      <c r="L414" s="156">
        <f>'Demand Planning'!AJ3977*$C414</f>
        <v>732.99</v>
      </c>
      <c r="M414" s="156">
        <f>'Demand Planning'!AK3977*$C414</f>
        <v>284.61</v>
      </c>
      <c r="N414" s="156">
        <f>'Demand Planning'!AL3977*$C414</f>
        <v>284.61</v>
      </c>
      <c r="O414" s="156">
        <f>'Demand Planning'!AM3977*$C414</f>
        <v>303.69</v>
      </c>
      <c r="P414" s="156">
        <f>'Demand Planning'!AN3977*$C414</f>
        <v>303.69</v>
      </c>
    </row>
    <row r="415" spans="1:16" ht="14.25" customHeight="1" outlineLevel="1" x14ac:dyDescent="0.25">
      <c r="A415" s="154" t="str">
        <f>'Demand Planning'!A3978</f>
        <v>SHM00073</v>
      </c>
      <c r="B415" s="157" t="str">
        <f>'Demand Planning'!C3978</f>
        <v>DRINKWARE I HOME</v>
      </c>
      <c r="C415" s="155">
        <f>IFERROR(VLOOKUP(A415,'cijena po artiklu'!A:E,5,FALSE()),0)</f>
        <v>3.99</v>
      </c>
      <c r="D415" s="156">
        <f>'Demand Planning'!AB3987*$C415</f>
        <v>91.77000000000001</v>
      </c>
      <c r="E415" s="156">
        <f>'Demand Planning'!AC3987*$C415</f>
        <v>91.77000000000001</v>
      </c>
      <c r="F415" s="156">
        <f>'Demand Planning'!AD3987*$C415</f>
        <v>91.77000000000001</v>
      </c>
      <c r="G415" s="156">
        <f>'Demand Planning'!AE3987*$C415</f>
        <v>91.77000000000001</v>
      </c>
      <c r="H415" s="156">
        <f>'Demand Planning'!AF3987*$C415</f>
        <v>91.77000000000001</v>
      </c>
      <c r="I415" s="156">
        <f>'Demand Planning'!AG3987*$C415</f>
        <v>91.77000000000001</v>
      </c>
      <c r="J415" s="156">
        <f>'Demand Planning'!AH3987*$C415</f>
        <v>91.77000000000001</v>
      </c>
      <c r="K415" s="156">
        <f>'Demand Planning'!AI3987*$C415</f>
        <v>91.77000000000001</v>
      </c>
      <c r="L415" s="156">
        <f>'Demand Planning'!AJ3987*$C415</f>
        <v>91.77000000000001</v>
      </c>
      <c r="M415" s="156">
        <f>'Demand Planning'!AK3987*$C415</f>
        <v>91.77000000000001</v>
      </c>
      <c r="N415" s="156">
        <f>'Demand Planning'!AL3987*$C415</f>
        <v>91.77000000000001</v>
      </c>
      <c r="O415" s="156">
        <f>'Demand Planning'!AM3987*$C415</f>
        <v>91.77000000000001</v>
      </c>
      <c r="P415" s="156">
        <f>'Demand Planning'!AN3987*$C415</f>
        <v>91.77000000000001</v>
      </c>
    </row>
    <row r="416" spans="1:16" ht="14.25" customHeight="1" outlineLevel="1" x14ac:dyDescent="0.25">
      <c r="A416" s="154" t="str">
        <f>'Demand Planning'!A3988</f>
        <v>ATC06506</v>
      </c>
      <c r="B416" s="157" t="str">
        <f>'Demand Planning'!C3988</f>
        <v>FITNESS OPREMA</v>
      </c>
      <c r="C416" s="155">
        <f>IFERROR(VLOOKUP(A416,'cijena po artiklu'!A:E,5,FALSE()),0)</f>
        <v>19.989999999999998</v>
      </c>
      <c r="D416" s="156">
        <f>'Demand Planning'!AB3997*$C416</f>
        <v>119.94</v>
      </c>
      <c r="E416" s="156">
        <f>'Demand Planning'!AC3997*$C416</f>
        <v>119.94</v>
      </c>
      <c r="F416" s="156">
        <f>'Demand Planning'!AD3997*$C416</f>
        <v>119.94</v>
      </c>
      <c r="G416" s="156">
        <f>'Demand Planning'!AE3997*$C416</f>
        <v>119.94</v>
      </c>
      <c r="H416" s="156">
        <f>'Demand Planning'!AF3997*$C416</f>
        <v>119.94</v>
      </c>
      <c r="I416" s="156">
        <f>'Demand Planning'!AG3997*$C416</f>
        <v>119.94</v>
      </c>
      <c r="J416" s="156">
        <f>'Demand Planning'!AH3997*$C416</f>
        <v>119.94</v>
      </c>
      <c r="K416" s="156">
        <f>'Demand Planning'!AI3997*$C416</f>
        <v>119.94</v>
      </c>
      <c r="L416" s="156">
        <f>'Demand Planning'!AJ3997*$C416</f>
        <v>119.94</v>
      </c>
      <c r="M416" s="156">
        <f>'Demand Planning'!AK3997*$C416</f>
        <v>119.94</v>
      </c>
      <c r="N416" s="156">
        <f>'Demand Planning'!AL3997*$C416</f>
        <v>119.94</v>
      </c>
      <c r="O416" s="156">
        <f>'Demand Planning'!AM3997*$C416</f>
        <v>119.94</v>
      </c>
      <c r="P416" s="156">
        <f>'Demand Planning'!AN3997*$C416</f>
        <v>119.94</v>
      </c>
    </row>
    <row r="417" spans="1:16" ht="14.25" customHeight="1" outlineLevel="1" x14ac:dyDescent="0.25">
      <c r="A417" s="154" t="str">
        <f>'Demand Planning'!A3998</f>
        <v>POL09776</v>
      </c>
      <c r="B417" s="157" t="str">
        <f>'Demand Planning'!C3998</f>
        <v>BIO I SUPERFOODS</v>
      </c>
      <c r="C417" s="155">
        <f>IFERROR(VLOOKUP(A417,'cijena po artiklu'!A:E,5,FALSE()),0)</f>
        <v>11.99</v>
      </c>
      <c r="D417" s="156">
        <f>'Demand Planning'!AB4007*$C417</f>
        <v>203.83</v>
      </c>
      <c r="E417" s="156">
        <f>'Demand Planning'!AC4007*$C417</f>
        <v>203.83</v>
      </c>
      <c r="F417" s="156">
        <f>'Demand Planning'!AD4007*$C417</f>
        <v>203.83</v>
      </c>
      <c r="G417" s="156">
        <f>'Demand Planning'!AE4007*$C417</f>
        <v>203.83</v>
      </c>
      <c r="H417" s="156">
        <f>'Demand Planning'!AF4007*$C417</f>
        <v>203.83</v>
      </c>
      <c r="I417" s="156">
        <f>'Demand Planning'!AG4007*$C417</f>
        <v>203.83</v>
      </c>
      <c r="J417" s="156">
        <f>'Demand Planning'!AH4007*$C417</f>
        <v>203.83</v>
      </c>
      <c r="K417" s="156">
        <f>'Demand Planning'!AI4007*$C417</f>
        <v>203.83</v>
      </c>
      <c r="L417" s="156">
        <f>'Demand Planning'!AJ4007*$C417</f>
        <v>203.83</v>
      </c>
      <c r="M417" s="156">
        <f>'Demand Planning'!AK4007*$C417</f>
        <v>203.83</v>
      </c>
      <c r="N417" s="156">
        <f>'Demand Planning'!AL4007*$C417</f>
        <v>203.83</v>
      </c>
      <c r="O417" s="156">
        <f>'Demand Planning'!AM4007*$C417</f>
        <v>203.83</v>
      </c>
      <c r="P417" s="156">
        <f>'Demand Planning'!AN4007*$C417</f>
        <v>203.83</v>
      </c>
    </row>
    <row r="418" spans="1:16" ht="14.25" customHeight="1" outlineLevel="1" x14ac:dyDescent="0.25">
      <c r="A418" s="154" t="str">
        <f>'Demand Planning'!A4008</f>
        <v>SCM04326</v>
      </c>
      <c r="B418" s="157" t="str">
        <f>'Demand Planning'!C4008</f>
        <v>SPORTSKA PREHRANA</v>
      </c>
      <c r="C418" s="155">
        <f>IFERROR(VLOOKUP(A418,'cijena po artiklu'!A:E,5,FALSE()),0)</f>
        <v>51.99</v>
      </c>
      <c r="D418" s="156">
        <f>'Demand Planning'!AB4017*$C418</f>
        <v>155.97</v>
      </c>
      <c r="E418" s="156">
        <f>'Demand Planning'!AC4017*$C418</f>
        <v>155.97</v>
      </c>
      <c r="F418" s="156">
        <f>'Demand Planning'!AD4017*$C418</f>
        <v>155.97</v>
      </c>
      <c r="G418" s="156">
        <f>'Demand Planning'!AE4017*$C418</f>
        <v>155.97</v>
      </c>
      <c r="H418" s="156">
        <f>'Demand Planning'!AF4017*$C418</f>
        <v>155.97</v>
      </c>
      <c r="I418" s="156">
        <f>'Demand Planning'!AG4017*$C418</f>
        <v>155.97</v>
      </c>
      <c r="J418" s="156">
        <f>'Demand Planning'!AH4017*$C418</f>
        <v>155.97</v>
      </c>
      <c r="K418" s="156">
        <f>'Demand Planning'!AI4017*$C418</f>
        <v>155.97</v>
      </c>
      <c r="L418" s="156">
        <f>'Demand Planning'!AJ4017*$C418</f>
        <v>155.97</v>
      </c>
      <c r="M418" s="156">
        <f>'Demand Planning'!AK4017*$C418</f>
        <v>155.97</v>
      </c>
      <c r="N418" s="156">
        <f>'Demand Planning'!AL4017*$C418</f>
        <v>155.97</v>
      </c>
      <c r="O418" s="156">
        <f>'Demand Planning'!AM4017*$C418</f>
        <v>155.97</v>
      </c>
      <c r="P418" s="156">
        <f>'Demand Planning'!AN4017*$C418</f>
        <v>155.97</v>
      </c>
    </row>
    <row r="419" spans="1:16" ht="14.25" customHeight="1" outlineLevel="1" x14ac:dyDescent="0.25">
      <c r="A419" s="154" t="str">
        <f>'Demand Planning'!A4018</f>
        <v>ON00538</v>
      </c>
      <c r="B419" s="157" t="str">
        <f>'Demand Planning'!C4018</f>
        <v>SPORTSKA PREHRANA</v>
      </c>
      <c r="C419" s="155">
        <f>IFERROR(VLOOKUP(A419,'cijena po artiklu'!A:E,5,FALSE()),0)</f>
        <v>39.99</v>
      </c>
      <c r="D419" s="156">
        <f>'Demand Planning'!AB4027*$C419</f>
        <v>199.95000000000002</v>
      </c>
      <c r="E419" s="156">
        <f>'Demand Planning'!AC4027*$C419</f>
        <v>199.95000000000002</v>
      </c>
      <c r="F419" s="156">
        <f>'Demand Planning'!AD4027*$C419</f>
        <v>199.95000000000002</v>
      </c>
      <c r="G419" s="156">
        <f>'Demand Planning'!AE4027*$C419</f>
        <v>199.95000000000002</v>
      </c>
      <c r="H419" s="156">
        <f>'Demand Planning'!AF4027*$C419</f>
        <v>199.95000000000002</v>
      </c>
      <c r="I419" s="156">
        <f>'Demand Planning'!AG4027*$C419</f>
        <v>199.95000000000002</v>
      </c>
      <c r="J419" s="156">
        <f>'Demand Planning'!AH4027*$C419</f>
        <v>199.95000000000002</v>
      </c>
      <c r="K419" s="156">
        <f>'Demand Planning'!AI4027*$C419</f>
        <v>199.95000000000002</v>
      </c>
      <c r="L419" s="156">
        <f>'Demand Planning'!AJ4027*$C419</f>
        <v>199.95000000000002</v>
      </c>
      <c r="M419" s="156">
        <f>'Demand Planning'!AK4027*$C419</f>
        <v>199.95000000000002</v>
      </c>
      <c r="N419" s="156">
        <f>'Demand Planning'!AL4027*$C419</f>
        <v>199.95000000000002</v>
      </c>
      <c r="O419" s="156">
        <f>'Demand Planning'!AM4027*$C419</f>
        <v>199.95000000000002</v>
      </c>
      <c r="P419" s="156">
        <f>'Demand Planning'!AN4027*$C419</f>
        <v>199.95000000000002</v>
      </c>
    </row>
    <row r="420" spans="1:16" ht="14.25" customHeight="1" outlineLevel="1" x14ac:dyDescent="0.25">
      <c r="A420" s="154" t="str">
        <f>'Demand Planning'!A4028</f>
        <v>POL12852</v>
      </c>
      <c r="B420" s="157" t="str">
        <f>'Demand Planning'!C4028</f>
        <v>PROTEINI</v>
      </c>
      <c r="C420" s="155">
        <f>IFERROR(VLOOKUP(A420,'cijena po artiklu'!A:E,5,FALSE()),0)</f>
        <v>76</v>
      </c>
      <c r="D420" s="156">
        <f>'Demand Planning'!AB4037*$C420</f>
        <v>1900</v>
      </c>
      <c r="E420" s="156">
        <f>'Demand Planning'!AC4037*$C420</f>
        <v>1976</v>
      </c>
      <c r="F420" s="156">
        <f>'Demand Planning'!AD4037*$C420</f>
        <v>2052</v>
      </c>
      <c r="G420" s="156">
        <f>'Demand Planning'!AE4037*$C420</f>
        <v>2128</v>
      </c>
      <c r="H420" s="156">
        <f>'Demand Planning'!AF4037*$C420</f>
        <v>2128</v>
      </c>
      <c r="I420" s="156">
        <f>'Demand Planning'!AG4037*$C420</f>
        <v>2128</v>
      </c>
      <c r="J420" s="156">
        <f>'Demand Planning'!AH4037*$C420</f>
        <v>2204</v>
      </c>
      <c r="K420" s="156">
        <f>'Demand Planning'!AI4037*$C420</f>
        <v>2204</v>
      </c>
      <c r="L420" s="156">
        <f>'Demand Planning'!AJ4037*$C420</f>
        <v>2204</v>
      </c>
      <c r="M420" s="156">
        <f>'Demand Planning'!AK4037*$C420</f>
        <v>2280</v>
      </c>
      <c r="N420" s="156">
        <f>'Demand Planning'!AL4037*$C420</f>
        <v>2280</v>
      </c>
      <c r="O420" s="156">
        <f>'Demand Planning'!AM4037*$C420</f>
        <v>2280</v>
      </c>
      <c r="P420" s="156">
        <f>'Demand Planning'!AN4037*$C420</f>
        <v>2280</v>
      </c>
    </row>
    <row r="421" spans="1:16" ht="14.25" customHeight="1" outlineLevel="1" x14ac:dyDescent="0.25">
      <c r="A421" s="154" t="str">
        <f>'Demand Planning'!A4038</f>
        <v>ATC06623</v>
      </c>
      <c r="B421" s="157" t="str">
        <f>'Demand Planning'!C4038</f>
        <v>FITNESS OPREMA</v>
      </c>
      <c r="C421" s="155">
        <f>IFERROR(VLOOKUP(A421,'cijena po artiklu'!A:E,5,FALSE()),0)</f>
        <v>19.989999999999998</v>
      </c>
      <c r="D421" s="156">
        <f>'Demand Planning'!AB4047*$C421</f>
        <v>119.94</v>
      </c>
      <c r="E421" s="156">
        <f>'Demand Planning'!AC4047*$C421</f>
        <v>119.94</v>
      </c>
      <c r="F421" s="156">
        <f>'Demand Planning'!AD4047*$C421</f>
        <v>119.94</v>
      </c>
      <c r="G421" s="156">
        <f>'Demand Planning'!AE4047*$C421</f>
        <v>119.94</v>
      </c>
      <c r="H421" s="156">
        <f>'Demand Planning'!AF4047*$C421</f>
        <v>119.94</v>
      </c>
      <c r="I421" s="156">
        <f>'Demand Planning'!AG4047*$C421</f>
        <v>119.94</v>
      </c>
      <c r="J421" s="156">
        <f>'Demand Planning'!AH4047*$C421</f>
        <v>119.94</v>
      </c>
      <c r="K421" s="156">
        <f>'Demand Planning'!AI4047*$C421</f>
        <v>119.94</v>
      </c>
      <c r="L421" s="156">
        <f>'Demand Planning'!AJ4047*$C421</f>
        <v>119.94</v>
      </c>
      <c r="M421" s="156">
        <f>'Demand Planning'!AK4047*$C421</f>
        <v>119.94</v>
      </c>
      <c r="N421" s="156">
        <f>'Demand Planning'!AL4047*$C421</f>
        <v>119.94</v>
      </c>
      <c r="O421" s="156">
        <f>'Demand Planning'!AM4047*$C421</f>
        <v>119.94</v>
      </c>
      <c r="P421" s="156">
        <f>'Demand Planning'!AN4047*$C421</f>
        <v>119.94</v>
      </c>
    </row>
    <row r="422" spans="1:16" ht="14.25" customHeight="1" outlineLevel="1" x14ac:dyDescent="0.25">
      <c r="A422" s="154" t="str">
        <f>'Demand Planning'!A4048</f>
        <v>POL12864</v>
      </c>
      <c r="B422" s="157" t="str">
        <f>'Demand Planning'!C4048</f>
        <v>SPORTSKA PREHRANA</v>
      </c>
      <c r="C422" s="155">
        <f>IFERROR(VLOOKUP(A422,'cijena po artiklu'!A:E,5,FALSE()),0)</f>
        <v>15.99</v>
      </c>
      <c r="D422" s="156">
        <f>'Demand Planning'!AB4057*$C422</f>
        <v>271.83</v>
      </c>
      <c r="E422" s="156">
        <f>'Demand Planning'!AC4057*$C422</f>
        <v>271.83</v>
      </c>
      <c r="F422" s="156">
        <f>'Demand Planning'!AD4057*$C422</f>
        <v>271.83</v>
      </c>
      <c r="G422" s="156">
        <f>'Demand Planning'!AE4057*$C422</f>
        <v>255.84</v>
      </c>
      <c r="H422" s="156">
        <f>'Demand Planning'!AF4057*$C422</f>
        <v>271.83</v>
      </c>
      <c r="I422" s="156">
        <f>'Demand Planning'!AG4057*$C422</f>
        <v>255.84</v>
      </c>
      <c r="J422" s="156">
        <f>'Demand Planning'!AH4057*$C422</f>
        <v>271.83</v>
      </c>
      <c r="K422" s="156">
        <f>'Demand Planning'!AI4057*$C422</f>
        <v>271.83</v>
      </c>
      <c r="L422" s="156">
        <f>'Demand Planning'!AJ4057*$C422</f>
        <v>255.84</v>
      </c>
      <c r="M422" s="156">
        <f>'Demand Planning'!AK4057*$C422</f>
        <v>255.84</v>
      </c>
      <c r="N422" s="156">
        <f>'Demand Planning'!AL4057*$C422</f>
        <v>255.84</v>
      </c>
      <c r="O422" s="156">
        <f>'Demand Planning'!AM4057*$C422</f>
        <v>255.84</v>
      </c>
      <c r="P422" s="156">
        <f>'Demand Planning'!AN4057*$C422</f>
        <v>255.84</v>
      </c>
    </row>
    <row r="423" spans="1:16" ht="14.25" customHeight="1" outlineLevel="1" x14ac:dyDescent="0.25">
      <c r="A423" s="154" t="str">
        <f>'Demand Planning'!A4058</f>
        <v>GAR04841</v>
      </c>
      <c r="B423" s="157" t="str">
        <f>'Demand Planning'!C4058</f>
        <v>GADGETI</v>
      </c>
      <c r="C423" s="155">
        <f>IFERROR(VLOOKUP(A423,'cijena po artiklu'!A:E,5,FALSE()),0)</f>
        <v>999.99</v>
      </c>
      <c r="D423" s="156">
        <f>'Demand Planning'!AB4067*$C423</f>
        <v>0</v>
      </c>
      <c r="E423" s="156">
        <f>'Demand Planning'!AC4067*$C423</f>
        <v>0</v>
      </c>
      <c r="F423" s="156">
        <f>'Demand Planning'!AD4067*$C423</f>
        <v>0</v>
      </c>
      <c r="G423" s="156">
        <f>'Demand Planning'!AE4067*$C423</f>
        <v>0</v>
      </c>
      <c r="H423" s="156">
        <f>'Demand Planning'!AF4067*$C423</f>
        <v>0</v>
      </c>
      <c r="I423" s="156">
        <f>'Demand Planning'!AG4067*$C423</f>
        <v>0</v>
      </c>
      <c r="J423" s="156">
        <f>'Demand Planning'!AH4067*$C423</f>
        <v>0</v>
      </c>
      <c r="K423" s="156">
        <f>'Demand Planning'!AI4067*$C423</f>
        <v>0</v>
      </c>
      <c r="L423" s="156">
        <f>'Demand Planning'!AJ4067*$C423</f>
        <v>0</v>
      </c>
      <c r="M423" s="156">
        <f>'Demand Planning'!AK4067*$C423</f>
        <v>0</v>
      </c>
      <c r="N423" s="156">
        <f>'Demand Planning'!AL4067*$C423</f>
        <v>0</v>
      </c>
      <c r="O423" s="156">
        <f>'Demand Planning'!AM4067*$C423</f>
        <v>0</v>
      </c>
      <c r="P423" s="156">
        <f>'Demand Planning'!AN4067*$C423</f>
        <v>0</v>
      </c>
    </row>
    <row r="424" spans="1:16" ht="14.25" customHeight="1" outlineLevel="1" x14ac:dyDescent="0.25">
      <c r="A424" s="154" t="str">
        <f>'Demand Planning'!A4068</f>
        <v>ZOE12300</v>
      </c>
      <c r="B424" s="157" t="str">
        <f>'Demand Planning'!C4068</f>
        <v>FITNESS OPREMA</v>
      </c>
      <c r="C424" s="155">
        <f>IFERROR(VLOOKUP(A424,'cijena po artiklu'!A:E,5,FALSE()),0)</f>
        <v>43.99</v>
      </c>
      <c r="D424" s="156">
        <f>'Demand Planning'!AB4077*$C424</f>
        <v>175.96</v>
      </c>
      <c r="E424" s="156">
        <f>'Demand Planning'!AC4077*$C424</f>
        <v>175.96</v>
      </c>
      <c r="F424" s="156">
        <f>'Demand Planning'!AD4077*$C424</f>
        <v>175.96</v>
      </c>
      <c r="G424" s="156">
        <f>'Demand Planning'!AE4077*$C424</f>
        <v>175.96</v>
      </c>
      <c r="H424" s="156">
        <f>'Demand Planning'!AF4077*$C424</f>
        <v>175.96</v>
      </c>
      <c r="I424" s="156">
        <f>'Demand Planning'!AG4077*$C424</f>
        <v>175.96</v>
      </c>
      <c r="J424" s="156">
        <f>'Demand Planning'!AH4077*$C424</f>
        <v>175.96</v>
      </c>
      <c r="K424" s="156">
        <f>'Demand Planning'!AI4077*$C424</f>
        <v>175.96</v>
      </c>
      <c r="L424" s="156">
        <f>'Demand Planning'!AJ4077*$C424</f>
        <v>175.96</v>
      </c>
      <c r="M424" s="156">
        <f>'Demand Planning'!AK4077*$C424</f>
        <v>175.96</v>
      </c>
      <c r="N424" s="156">
        <f>'Demand Planning'!AL4077*$C424</f>
        <v>175.96</v>
      </c>
      <c r="O424" s="156">
        <f>'Demand Planning'!AM4077*$C424</f>
        <v>175.96</v>
      </c>
      <c r="P424" s="156">
        <f>'Demand Planning'!AN4077*$C424</f>
        <v>175.96</v>
      </c>
    </row>
    <row r="425" spans="1:16" ht="14.25" customHeight="1" outlineLevel="1" x14ac:dyDescent="0.25">
      <c r="A425" s="154" t="str">
        <f>'Demand Planning'!A4078</f>
        <v>SCM04392</v>
      </c>
      <c r="B425" s="157" t="str">
        <f>'Demand Planning'!C4078</f>
        <v>PROTEINI</v>
      </c>
      <c r="C425" s="155">
        <f>IFERROR(VLOOKUP(A425,'cijena po artiklu'!A:E,5,FALSE()),0)</f>
        <v>43.99</v>
      </c>
      <c r="D425" s="156">
        <f>'Demand Planning'!AB4087*$C425</f>
        <v>131.97</v>
      </c>
      <c r="E425" s="156">
        <f>'Demand Planning'!AC4087*$C425</f>
        <v>131.97</v>
      </c>
      <c r="F425" s="156">
        <f>'Demand Planning'!AD4087*$C425</f>
        <v>175.96</v>
      </c>
      <c r="G425" s="156">
        <f>'Demand Planning'!AE4087*$C425</f>
        <v>131.97</v>
      </c>
      <c r="H425" s="156">
        <f>'Demand Planning'!AF4087*$C425</f>
        <v>131.97</v>
      </c>
      <c r="I425" s="156">
        <f>'Demand Planning'!AG4087*$C425</f>
        <v>131.97</v>
      </c>
      <c r="J425" s="156">
        <f>'Demand Planning'!AH4087*$C425</f>
        <v>131.97</v>
      </c>
      <c r="K425" s="156">
        <f>'Demand Planning'!AI4087*$C425</f>
        <v>131.97</v>
      </c>
      <c r="L425" s="156">
        <f>'Demand Planning'!AJ4087*$C425</f>
        <v>131.97</v>
      </c>
      <c r="M425" s="156">
        <f>'Demand Planning'!AK4087*$C425</f>
        <v>131.97</v>
      </c>
      <c r="N425" s="156">
        <f>'Demand Planning'!AL4087*$C425</f>
        <v>131.97</v>
      </c>
      <c r="O425" s="156">
        <f>'Demand Planning'!AM4087*$C425</f>
        <v>131.97</v>
      </c>
      <c r="P425" s="156">
        <f>'Demand Planning'!AN4087*$C425</f>
        <v>131.97</v>
      </c>
    </row>
    <row r="426" spans="1:16" ht="14.25" customHeight="1" outlineLevel="1" x14ac:dyDescent="0.25">
      <c r="A426" s="154" t="str">
        <f>'Demand Planning'!A4088</f>
        <v>GAR04845</v>
      </c>
      <c r="B426" s="157" t="str">
        <f>'Demand Planning'!C4088</f>
        <v>GADGETI</v>
      </c>
      <c r="C426" s="155">
        <f>IFERROR(VLOOKUP(A426,'cijena po artiklu'!A:E,5,FALSE()),0)</f>
        <v>455.99</v>
      </c>
      <c r="D426" s="156">
        <f>'Demand Planning'!AB4097*$C426</f>
        <v>455.99</v>
      </c>
      <c r="E426" s="156">
        <f>'Demand Planning'!AC4097*$C426</f>
        <v>455.99</v>
      </c>
      <c r="F426" s="156">
        <f>'Demand Planning'!AD4097*$C426</f>
        <v>455.99</v>
      </c>
      <c r="G426" s="156">
        <f>'Demand Planning'!AE4097*$C426</f>
        <v>455.99</v>
      </c>
      <c r="H426" s="156">
        <f>'Demand Planning'!AF4097*$C426</f>
        <v>455.99</v>
      </c>
      <c r="I426" s="156">
        <f>'Demand Planning'!AG4097*$C426</f>
        <v>455.99</v>
      </c>
      <c r="J426" s="156">
        <f>'Demand Planning'!AH4097*$C426</f>
        <v>455.99</v>
      </c>
      <c r="K426" s="156">
        <f>'Demand Planning'!AI4097*$C426</f>
        <v>455.99</v>
      </c>
      <c r="L426" s="156">
        <f>'Demand Planning'!AJ4097*$C426</f>
        <v>455.99</v>
      </c>
      <c r="M426" s="156">
        <f>'Demand Planning'!AK4097*$C426</f>
        <v>455.99</v>
      </c>
      <c r="N426" s="156">
        <f>'Demand Planning'!AL4097*$C426</f>
        <v>455.99</v>
      </c>
      <c r="O426" s="156">
        <f>'Demand Planning'!AM4097*$C426</f>
        <v>455.99</v>
      </c>
      <c r="P426" s="156">
        <f>'Demand Planning'!AN4097*$C426</f>
        <v>455.99</v>
      </c>
    </row>
    <row r="427" spans="1:16" ht="14.25" customHeight="1" outlineLevel="1" x14ac:dyDescent="0.25">
      <c r="A427" s="154" t="str">
        <f>'Demand Planning'!A4098</f>
        <v>SCM04335</v>
      </c>
      <c r="B427" s="157" t="str">
        <f>'Demand Planning'!C4098</f>
        <v>SPORTSKA PREHRANA</v>
      </c>
      <c r="C427" s="155">
        <f>IFERROR(VLOOKUP(A427,'cijena po artiklu'!A:E,5,FALSE()),0)</f>
        <v>31.99</v>
      </c>
      <c r="D427" s="156">
        <f>'Demand Planning'!AB4107*$C427</f>
        <v>95.97</v>
      </c>
      <c r="E427" s="156">
        <f>'Demand Planning'!AC4107*$C427</f>
        <v>95.97</v>
      </c>
      <c r="F427" s="156">
        <f>'Demand Planning'!AD4107*$C427</f>
        <v>95.97</v>
      </c>
      <c r="G427" s="156">
        <f>'Demand Planning'!AE4107*$C427</f>
        <v>95.97</v>
      </c>
      <c r="H427" s="156">
        <f>'Demand Planning'!AF4107*$C427</f>
        <v>95.97</v>
      </c>
      <c r="I427" s="156">
        <f>'Demand Planning'!AG4107*$C427</f>
        <v>95.97</v>
      </c>
      <c r="J427" s="156">
        <f>'Demand Planning'!AH4107*$C427</f>
        <v>95.97</v>
      </c>
      <c r="K427" s="156">
        <f>'Demand Planning'!AI4107*$C427</f>
        <v>95.97</v>
      </c>
      <c r="L427" s="156">
        <f>'Demand Planning'!AJ4107*$C427</f>
        <v>95.97</v>
      </c>
      <c r="M427" s="156">
        <f>'Demand Planning'!AK4107*$C427</f>
        <v>95.97</v>
      </c>
      <c r="N427" s="156">
        <f>'Demand Planning'!AL4107*$C427</f>
        <v>95.97</v>
      </c>
      <c r="O427" s="156">
        <f>'Demand Planning'!AM4107*$C427</f>
        <v>95.97</v>
      </c>
      <c r="P427" s="156">
        <f>'Demand Planning'!AN4107*$C427</f>
        <v>95.97</v>
      </c>
    </row>
    <row r="428" spans="1:16" ht="14.25" customHeight="1" outlineLevel="1" x14ac:dyDescent="0.25">
      <c r="A428" s="154" t="str">
        <f>'Demand Planning'!A4108</f>
        <v>FIT05845</v>
      </c>
      <c r="B428" s="157" t="str">
        <f>'Demand Planning'!C4108</f>
        <v>FITNESS OPREMA</v>
      </c>
      <c r="C428" s="155">
        <f>IFERROR(VLOOKUP(A428,'cijena po artiklu'!A:E,5,FALSE()),0)</f>
        <v>47.99</v>
      </c>
      <c r="D428" s="156">
        <f>'Demand Planning'!AB4117*$C428</f>
        <v>0</v>
      </c>
      <c r="E428" s="156">
        <f>'Demand Planning'!AC4117*$C428</f>
        <v>0</v>
      </c>
      <c r="F428" s="156">
        <f>'Demand Planning'!AD4117*$C428</f>
        <v>0</v>
      </c>
      <c r="G428" s="156">
        <f>'Demand Planning'!AE4117*$C428</f>
        <v>0</v>
      </c>
      <c r="H428" s="156">
        <f>'Demand Planning'!AF4117*$C428</f>
        <v>0</v>
      </c>
      <c r="I428" s="156">
        <f>'Demand Planning'!AG4117*$C428</f>
        <v>0</v>
      </c>
      <c r="J428" s="156">
        <f>'Demand Planning'!AH4117*$C428</f>
        <v>0</v>
      </c>
      <c r="K428" s="156">
        <f>'Demand Planning'!AI4117*$C428</f>
        <v>0</v>
      </c>
      <c r="L428" s="156">
        <f>'Demand Planning'!AJ4117*$C428</f>
        <v>0</v>
      </c>
      <c r="M428" s="156">
        <f>'Demand Planning'!AK4117*$C428</f>
        <v>0</v>
      </c>
      <c r="N428" s="156">
        <f>'Demand Planning'!AL4117*$C428</f>
        <v>0</v>
      </c>
      <c r="O428" s="156">
        <f>'Demand Planning'!AM4117*$C428</f>
        <v>0</v>
      </c>
      <c r="P428" s="156">
        <f>'Demand Planning'!AN4117*$C428</f>
        <v>0</v>
      </c>
    </row>
    <row r="429" spans="1:16" ht="14.25" customHeight="1" outlineLevel="1" x14ac:dyDescent="0.25">
      <c r="A429" s="154" t="str">
        <f>'Demand Planning'!A4118</f>
        <v>SHM00014</v>
      </c>
      <c r="B429" s="157" t="str">
        <f>'Demand Planning'!C4118</f>
        <v>DRINKWARE I HOME</v>
      </c>
      <c r="C429" s="155">
        <f>IFERROR(VLOOKUP(A429,'cijena po artiklu'!A:E,5,FALSE()),0)</f>
        <v>12.79</v>
      </c>
      <c r="D429" s="156">
        <f>'Demand Planning'!AB4127*$C429</f>
        <v>89.53</v>
      </c>
      <c r="E429" s="156">
        <f>'Demand Planning'!AC4127*$C429</f>
        <v>89.53</v>
      </c>
      <c r="F429" s="156">
        <f>'Demand Planning'!AD4127*$C429</f>
        <v>89.53</v>
      </c>
      <c r="G429" s="156">
        <f>'Demand Planning'!AE4127*$C429</f>
        <v>76.739999999999995</v>
      </c>
      <c r="H429" s="156">
        <f>'Demand Planning'!AF4127*$C429</f>
        <v>76.739999999999995</v>
      </c>
      <c r="I429" s="156">
        <f>'Demand Planning'!AG4127*$C429</f>
        <v>76.739999999999995</v>
      </c>
      <c r="J429" s="156">
        <f>'Demand Planning'!AH4127*$C429</f>
        <v>76.739999999999995</v>
      </c>
      <c r="K429" s="156">
        <f>'Demand Planning'!AI4127*$C429</f>
        <v>76.739999999999995</v>
      </c>
      <c r="L429" s="156">
        <f>'Demand Planning'!AJ4127*$C429</f>
        <v>76.739999999999995</v>
      </c>
      <c r="M429" s="156">
        <f>'Demand Planning'!AK4127*$C429</f>
        <v>76.739999999999995</v>
      </c>
      <c r="N429" s="156">
        <f>'Demand Planning'!AL4127*$C429</f>
        <v>76.739999999999995</v>
      </c>
      <c r="O429" s="156">
        <f>'Demand Planning'!AM4127*$C429</f>
        <v>76.739999999999995</v>
      </c>
      <c r="P429" s="156">
        <f>'Demand Planning'!AN4127*$C429</f>
        <v>76.739999999999995</v>
      </c>
    </row>
    <row r="430" spans="1:16" ht="14.25" customHeight="1" outlineLevel="1" x14ac:dyDescent="0.25">
      <c r="A430" s="154" t="str">
        <f>'Demand Planning'!A4128</f>
        <v>UFC16117</v>
      </c>
      <c r="B430" s="157" t="str">
        <f>'Demand Planning'!C4128</f>
        <v>BORILAČKA OPREMA</v>
      </c>
      <c r="C430" s="155">
        <f>IFERROR(VLOOKUP(A430,'cijena po artiklu'!A:E,5,FALSE()),0)</f>
        <v>9.59</v>
      </c>
      <c r="D430" s="156">
        <f>'Demand Planning'!AB4137*$C430</f>
        <v>143.85</v>
      </c>
      <c r="E430" s="156">
        <f>'Demand Planning'!AC4137*$C430</f>
        <v>143.85</v>
      </c>
      <c r="F430" s="156">
        <f>'Demand Planning'!AD4137*$C430</f>
        <v>143.85</v>
      </c>
      <c r="G430" s="156">
        <f>'Demand Planning'!AE4137*$C430</f>
        <v>143.85</v>
      </c>
      <c r="H430" s="156">
        <f>'Demand Planning'!AF4137*$C430</f>
        <v>143.85</v>
      </c>
      <c r="I430" s="156">
        <f>'Demand Planning'!AG4137*$C430</f>
        <v>143.85</v>
      </c>
      <c r="J430" s="156">
        <f>'Demand Planning'!AH4137*$C430</f>
        <v>143.85</v>
      </c>
      <c r="K430" s="156">
        <f>'Demand Planning'!AI4137*$C430</f>
        <v>134.26</v>
      </c>
      <c r="L430" s="156">
        <f>'Demand Planning'!AJ4137*$C430</f>
        <v>134.26</v>
      </c>
      <c r="M430" s="156">
        <f>'Demand Planning'!AK4137*$C430</f>
        <v>134.26</v>
      </c>
      <c r="N430" s="156">
        <f>'Demand Planning'!AL4137*$C430</f>
        <v>134.26</v>
      </c>
      <c r="O430" s="156">
        <f>'Demand Planning'!AM4137*$C430</f>
        <v>134.26</v>
      </c>
      <c r="P430" s="156">
        <f>'Demand Planning'!AN4137*$C430</f>
        <v>134.26</v>
      </c>
    </row>
    <row r="431" spans="1:16" ht="14.25" customHeight="1" outlineLevel="1" x14ac:dyDescent="0.25">
      <c r="A431" s="154" t="str">
        <f>'Demand Planning'!A4138</f>
        <v>ZOE12457</v>
      </c>
      <c r="B431" s="157" t="str">
        <f>'Demand Planning'!C4138</f>
        <v>PROTEINI</v>
      </c>
      <c r="C431" s="155">
        <f>IFERROR(VLOOKUP(A431,'cijena po artiklu'!A:E,5,FALSE()),0)</f>
        <v>11.99</v>
      </c>
      <c r="D431" s="156">
        <f>'Demand Planning'!AB4147*$C431</f>
        <v>443.63</v>
      </c>
      <c r="E431" s="156">
        <f>'Demand Planning'!AC4147*$C431</f>
        <v>467.61</v>
      </c>
      <c r="F431" s="156">
        <f>'Demand Planning'!AD4147*$C431</f>
        <v>479.6</v>
      </c>
      <c r="G431" s="156">
        <f>'Demand Planning'!AE4147*$C431</f>
        <v>491.59000000000003</v>
      </c>
      <c r="H431" s="156">
        <f>'Demand Planning'!AF4147*$C431</f>
        <v>503.58</v>
      </c>
      <c r="I431" s="156">
        <f>'Demand Planning'!AG4147*$C431</f>
        <v>515.57000000000005</v>
      </c>
      <c r="J431" s="156">
        <f>'Demand Planning'!AH4147*$C431</f>
        <v>527.56000000000006</v>
      </c>
      <c r="K431" s="156">
        <f>'Demand Planning'!AI4147*$C431</f>
        <v>527.56000000000006</v>
      </c>
      <c r="L431" s="156">
        <f>'Demand Planning'!AJ4147*$C431</f>
        <v>539.54999999999995</v>
      </c>
      <c r="M431" s="156">
        <f>'Demand Planning'!AK4147*$C431</f>
        <v>539.54999999999995</v>
      </c>
      <c r="N431" s="156">
        <f>'Demand Planning'!AL4147*$C431</f>
        <v>551.54</v>
      </c>
      <c r="O431" s="156">
        <f>'Demand Planning'!AM4147*$C431</f>
        <v>551.54</v>
      </c>
      <c r="P431" s="156">
        <f>'Demand Planning'!AN4147*$C431</f>
        <v>551.54</v>
      </c>
    </row>
    <row r="432" spans="1:16" ht="14.25" customHeight="1" outlineLevel="1" x14ac:dyDescent="0.25">
      <c r="A432" s="154" t="str">
        <f>'Demand Planning'!A4148</f>
        <v>POL12707</v>
      </c>
      <c r="B432" s="157" t="str">
        <f>'Demand Planning'!C4148</f>
        <v>PROTEINI</v>
      </c>
      <c r="C432" s="155">
        <f>IFERROR(VLOOKUP(A432,'cijena po artiklu'!A:E,5,FALSE()),0)</f>
        <v>1.59</v>
      </c>
      <c r="D432" s="156">
        <f>'Demand Planning'!AB4157*$C432</f>
        <v>240.09</v>
      </c>
      <c r="E432" s="156">
        <f>'Demand Planning'!AC4157*$C432</f>
        <v>240.09</v>
      </c>
      <c r="F432" s="156">
        <f>'Demand Planning'!AD4157*$C432</f>
        <v>240.09</v>
      </c>
      <c r="G432" s="156">
        <f>'Demand Planning'!AE4157*$C432</f>
        <v>240.09</v>
      </c>
      <c r="H432" s="156">
        <f>'Demand Planning'!AF4157*$C432</f>
        <v>240.09</v>
      </c>
      <c r="I432" s="156">
        <f>'Demand Planning'!AG4157*$C432</f>
        <v>240.09</v>
      </c>
      <c r="J432" s="156">
        <f>'Demand Planning'!AH4157*$C432</f>
        <v>240.09</v>
      </c>
      <c r="K432" s="156">
        <f>'Demand Planning'!AI4157*$C432</f>
        <v>240.09</v>
      </c>
      <c r="L432" s="156">
        <f>'Demand Planning'!AJ4157*$C432</f>
        <v>240.09</v>
      </c>
      <c r="M432" s="156">
        <f>'Demand Planning'!AK4157*$C432</f>
        <v>240.09</v>
      </c>
      <c r="N432" s="156">
        <f>'Demand Planning'!AL4157*$C432</f>
        <v>240.09</v>
      </c>
      <c r="O432" s="156">
        <f>'Demand Planning'!AM4157*$C432</f>
        <v>240.09</v>
      </c>
      <c r="P432" s="156">
        <f>'Demand Planning'!AN4157*$C432</f>
        <v>240.09</v>
      </c>
    </row>
    <row r="433" spans="1:16" ht="14.25" customHeight="1" outlineLevel="1" x14ac:dyDescent="0.25">
      <c r="A433" s="154" t="str">
        <f>'Demand Planning'!A4158</f>
        <v>UFC16115</v>
      </c>
      <c r="B433" s="157" t="str">
        <f>'Demand Planning'!C4158</f>
        <v>BORILAČKA OPREMA</v>
      </c>
      <c r="C433" s="155">
        <f>IFERROR(VLOOKUP(A433,'cijena po artiklu'!A:E,5,FALSE()),0)</f>
        <v>7.19</v>
      </c>
      <c r="D433" s="156">
        <f>'Demand Planning'!AB4167*$C433</f>
        <v>122.23</v>
      </c>
      <c r="E433" s="156">
        <f>'Demand Planning'!AC4167*$C433</f>
        <v>129.42000000000002</v>
      </c>
      <c r="F433" s="156">
        <f>'Demand Planning'!AD4167*$C433</f>
        <v>129.42000000000002</v>
      </c>
      <c r="G433" s="156">
        <f>'Demand Planning'!AE4167*$C433</f>
        <v>122.23</v>
      </c>
      <c r="H433" s="156">
        <f>'Demand Planning'!AF4167*$C433</f>
        <v>115.04</v>
      </c>
      <c r="I433" s="156">
        <f>'Demand Planning'!AG4167*$C433</f>
        <v>115.04</v>
      </c>
      <c r="J433" s="156">
        <f>'Demand Planning'!AH4167*$C433</f>
        <v>115.04</v>
      </c>
      <c r="K433" s="156">
        <f>'Demand Planning'!AI4167*$C433</f>
        <v>115.04</v>
      </c>
      <c r="L433" s="156">
        <f>'Demand Planning'!AJ4167*$C433</f>
        <v>115.04</v>
      </c>
      <c r="M433" s="156">
        <f>'Demand Planning'!AK4167*$C433</f>
        <v>115.04</v>
      </c>
      <c r="N433" s="156">
        <f>'Demand Planning'!AL4167*$C433</f>
        <v>115.04</v>
      </c>
      <c r="O433" s="156">
        <f>'Demand Planning'!AM4167*$C433</f>
        <v>115.04</v>
      </c>
      <c r="P433" s="156">
        <f>'Demand Planning'!AN4167*$C433</f>
        <v>115.04</v>
      </c>
    </row>
    <row r="434" spans="1:16" ht="14.25" customHeight="1" outlineLevel="1" x14ac:dyDescent="0.25">
      <c r="A434" s="154" t="str">
        <f>'Demand Planning'!A4168</f>
        <v>ZOE12301</v>
      </c>
      <c r="B434" s="157" t="str">
        <f>'Demand Planning'!C4168</f>
        <v>FITNESS OPREMA</v>
      </c>
      <c r="C434" s="155">
        <f>IFERROR(VLOOKUP(A434,'cijena po artiklu'!A:E,5,FALSE()),0)</f>
        <v>27.99</v>
      </c>
      <c r="D434" s="156">
        <f>'Demand Planning'!AB4177*$C434</f>
        <v>55.98</v>
      </c>
      <c r="E434" s="156">
        <f>'Demand Planning'!AC4177*$C434</f>
        <v>55.98</v>
      </c>
      <c r="F434" s="156">
        <f>'Demand Planning'!AD4177*$C434</f>
        <v>55.98</v>
      </c>
      <c r="G434" s="156">
        <f>'Demand Planning'!AE4177*$C434</f>
        <v>55.98</v>
      </c>
      <c r="H434" s="156">
        <f>'Demand Planning'!AF4177*$C434</f>
        <v>55.98</v>
      </c>
      <c r="I434" s="156">
        <f>'Demand Planning'!AG4177*$C434</f>
        <v>55.98</v>
      </c>
      <c r="J434" s="156">
        <f>'Demand Planning'!AH4177*$C434</f>
        <v>55.98</v>
      </c>
      <c r="K434" s="156">
        <f>'Demand Planning'!AI4177*$C434</f>
        <v>55.98</v>
      </c>
      <c r="L434" s="156">
        <f>'Demand Planning'!AJ4177*$C434</f>
        <v>55.98</v>
      </c>
      <c r="M434" s="156">
        <f>'Demand Planning'!AK4177*$C434</f>
        <v>55.98</v>
      </c>
      <c r="N434" s="156">
        <f>'Demand Planning'!AL4177*$C434</f>
        <v>55.98</v>
      </c>
      <c r="O434" s="156">
        <f>'Demand Planning'!AM4177*$C434</f>
        <v>55.98</v>
      </c>
      <c r="P434" s="156">
        <f>'Demand Planning'!AN4177*$C434</f>
        <v>55.98</v>
      </c>
    </row>
    <row r="435" spans="1:16" ht="14.25" customHeight="1" outlineLevel="1" x14ac:dyDescent="0.25">
      <c r="A435" s="154" t="str">
        <f>'Demand Planning'!A4178</f>
        <v>TRX02014</v>
      </c>
      <c r="B435" s="157" t="str">
        <f>'Demand Planning'!C4178</f>
        <v>FITNESS OPREMA</v>
      </c>
      <c r="C435" s="155">
        <f>IFERROR(VLOOKUP(A435,'cijena po artiklu'!A:E,5,FALSE()),0)</f>
        <v>255.99</v>
      </c>
      <c r="D435" s="156">
        <f>'Demand Planning'!AB4187*$C435</f>
        <v>0</v>
      </c>
      <c r="E435" s="156">
        <f>'Demand Planning'!AC4187*$C435</f>
        <v>0</v>
      </c>
      <c r="F435" s="156">
        <f>'Demand Planning'!AD4187*$C435</f>
        <v>0</v>
      </c>
      <c r="G435" s="156">
        <f>'Demand Planning'!AE4187*$C435</f>
        <v>0</v>
      </c>
      <c r="H435" s="156">
        <f>'Demand Planning'!AF4187*$C435</f>
        <v>0</v>
      </c>
      <c r="I435" s="156">
        <f>'Demand Planning'!AG4187*$C435</f>
        <v>0</v>
      </c>
      <c r="J435" s="156">
        <f>'Demand Planning'!AH4187*$C435</f>
        <v>0</v>
      </c>
      <c r="K435" s="156">
        <f>'Demand Planning'!AI4187*$C435</f>
        <v>0</v>
      </c>
      <c r="L435" s="156">
        <f>'Demand Planning'!AJ4187*$C435</f>
        <v>0</v>
      </c>
      <c r="M435" s="156">
        <f>'Demand Planning'!AK4187*$C435</f>
        <v>0</v>
      </c>
      <c r="N435" s="156">
        <f>'Demand Planning'!AL4187*$C435</f>
        <v>0</v>
      </c>
      <c r="O435" s="156">
        <f>'Demand Planning'!AM4187*$C435</f>
        <v>0</v>
      </c>
      <c r="P435" s="156">
        <f>'Demand Planning'!AN4187*$C435</f>
        <v>0</v>
      </c>
    </row>
    <row r="436" spans="1:16" ht="14.25" customHeight="1" outlineLevel="1" x14ac:dyDescent="0.25">
      <c r="A436" s="154" t="str">
        <f>'Demand Planning'!A4188</f>
        <v>SCM04303</v>
      </c>
      <c r="B436" s="157" t="str">
        <f>'Demand Planning'!C4188</f>
        <v>SPORTSKA PREHRANA</v>
      </c>
      <c r="C436" s="155">
        <f>IFERROR(VLOOKUP(A436,'cijena po artiklu'!A:E,5,FALSE()),0)</f>
        <v>31.99</v>
      </c>
      <c r="D436" s="156">
        <f>'Demand Planning'!AB4197*$C436</f>
        <v>127.96</v>
      </c>
      <c r="E436" s="156">
        <f>'Demand Planning'!AC4197*$C436</f>
        <v>127.96</v>
      </c>
      <c r="F436" s="156">
        <f>'Demand Planning'!AD4197*$C436</f>
        <v>127.96</v>
      </c>
      <c r="G436" s="156">
        <f>'Demand Planning'!AE4197*$C436</f>
        <v>127.96</v>
      </c>
      <c r="H436" s="156">
        <f>'Demand Planning'!AF4197*$C436</f>
        <v>127.96</v>
      </c>
      <c r="I436" s="156">
        <f>'Demand Planning'!AG4197*$C436</f>
        <v>127.96</v>
      </c>
      <c r="J436" s="156">
        <f>'Demand Planning'!AH4197*$C436</f>
        <v>127.96</v>
      </c>
      <c r="K436" s="156">
        <f>'Demand Planning'!AI4197*$C436</f>
        <v>127.96</v>
      </c>
      <c r="L436" s="156">
        <f>'Demand Planning'!AJ4197*$C436</f>
        <v>127.96</v>
      </c>
      <c r="M436" s="156">
        <f>'Demand Planning'!AK4197*$C436</f>
        <v>127.96</v>
      </c>
      <c r="N436" s="156">
        <f>'Demand Planning'!AL4197*$C436</f>
        <v>127.96</v>
      </c>
      <c r="O436" s="156">
        <f>'Demand Planning'!AM4197*$C436</f>
        <v>127.96</v>
      </c>
      <c r="P436" s="156">
        <f>'Demand Planning'!AN4197*$C436</f>
        <v>127.96</v>
      </c>
    </row>
    <row r="437" spans="1:16" ht="14.25" customHeight="1" outlineLevel="1" x14ac:dyDescent="0.25">
      <c r="A437" s="154" t="str">
        <f>'Demand Planning'!A4198</f>
        <v>ATC06500</v>
      </c>
      <c r="B437" s="157" t="str">
        <f>'Demand Planning'!C4198</f>
        <v>FITNESS OPREMA</v>
      </c>
      <c r="C437" s="155">
        <f>IFERROR(VLOOKUP(A437,'cijena po artiklu'!A:E,5,FALSE()),0)</f>
        <v>5.19</v>
      </c>
      <c r="D437" s="156">
        <f>'Demand Planning'!AB4207*$C437</f>
        <v>0</v>
      </c>
      <c r="E437" s="156">
        <f>'Demand Planning'!AC4207*$C437</f>
        <v>0</v>
      </c>
      <c r="F437" s="156">
        <f>'Demand Planning'!AD4207*$C437</f>
        <v>0</v>
      </c>
      <c r="G437" s="156">
        <f>'Demand Planning'!AE4207*$C437</f>
        <v>0</v>
      </c>
      <c r="H437" s="156">
        <f>'Demand Planning'!AF4207*$C437</f>
        <v>0</v>
      </c>
      <c r="I437" s="156">
        <f>'Demand Planning'!AG4207*$C437</f>
        <v>0</v>
      </c>
      <c r="J437" s="156">
        <f>'Demand Planning'!AH4207*$C437</f>
        <v>0</v>
      </c>
      <c r="K437" s="156">
        <f>'Demand Planning'!AI4207*$C437</f>
        <v>0</v>
      </c>
      <c r="L437" s="156">
        <f>'Demand Planning'!AJ4207*$C437</f>
        <v>0</v>
      </c>
      <c r="M437" s="156">
        <f>'Demand Planning'!AK4207*$C437</f>
        <v>0</v>
      </c>
      <c r="N437" s="156">
        <f>'Demand Planning'!AL4207*$C437</f>
        <v>0</v>
      </c>
      <c r="O437" s="156">
        <f>'Demand Planning'!AM4207*$C437</f>
        <v>0</v>
      </c>
      <c r="P437" s="156">
        <f>'Demand Planning'!AN4207*$C437</f>
        <v>0</v>
      </c>
    </row>
    <row r="438" spans="1:16" ht="14.25" customHeight="1" outlineLevel="1" x14ac:dyDescent="0.25">
      <c r="A438" s="154" t="str">
        <f>'Demand Planning'!A4208</f>
        <v>ON00432</v>
      </c>
      <c r="B438" s="157" t="str">
        <f>'Demand Planning'!C4208</f>
        <v>SPORTSKA PREHRANA</v>
      </c>
      <c r="C438" s="155">
        <f>IFERROR(VLOOKUP(A438,'cijena po artiklu'!A:E,5,FALSE()),0)</f>
        <v>71.989999999999995</v>
      </c>
      <c r="D438" s="156">
        <f>'Demand Planning'!AB4217*$C438</f>
        <v>215.96999999999997</v>
      </c>
      <c r="E438" s="156">
        <f>'Demand Planning'!AC4217*$C438</f>
        <v>215.96999999999997</v>
      </c>
      <c r="F438" s="156">
        <f>'Demand Planning'!AD4217*$C438</f>
        <v>215.96999999999997</v>
      </c>
      <c r="G438" s="156">
        <f>'Demand Planning'!AE4217*$C438</f>
        <v>215.96999999999997</v>
      </c>
      <c r="H438" s="156">
        <f>'Demand Planning'!AF4217*$C438</f>
        <v>215.96999999999997</v>
      </c>
      <c r="I438" s="156">
        <f>'Demand Planning'!AG4217*$C438</f>
        <v>215.96999999999997</v>
      </c>
      <c r="J438" s="156">
        <f>'Demand Planning'!AH4217*$C438</f>
        <v>215.96999999999997</v>
      </c>
      <c r="K438" s="156">
        <f>'Demand Planning'!AI4217*$C438</f>
        <v>215.96999999999997</v>
      </c>
      <c r="L438" s="156">
        <f>'Demand Planning'!AJ4217*$C438</f>
        <v>215.96999999999997</v>
      </c>
      <c r="M438" s="156">
        <f>'Demand Planning'!AK4217*$C438</f>
        <v>215.96999999999997</v>
      </c>
      <c r="N438" s="156">
        <f>'Demand Planning'!AL4217*$C438</f>
        <v>215.96999999999997</v>
      </c>
      <c r="O438" s="156">
        <f>'Demand Planning'!AM4217*$C438</f>
        <v>215.96999999999997</v>
      </c>
      <c r="P438" s="156">
        <f>'Demand Planning'!AN4217*$C438</f>
        <v>215.96999999999997</v>
      </c>
    </row>
    <row r="439" spans="1:16" ht="14.25" customHeight="1" outlineLevel="1" x14ac:dyDescent="0.25">
      <c r="A439" s="154" t="str">
        <f>'Demand Planning'!A4218</f>
        <v>POL12708</v>
      </c>
      <c r="B439" s="157" t="str">
        <f>'Demand Planning'!C4218</f>
        <v>PROTEINI</v>
      </c>
      <c r="C439" s="155">
        <f>IFERROR(VLOOKUP(A439,'cijena po artiklu'!A:E,5,FALSE()),0)</f>
        <v>27.19</v>
      </c>
      <c r="D439" s="156">
        <f>'Demand Planning'!AB4227*$C439</f>
        <v>380.66</v>
      </c>
      <c r="E439" s="156">
        <f>'Demand Planning'!AC4227*$C439</f>
        <v>380.66</v>
      </c>
      <c r="F439" s="156">
        <f>'Demand Planning'!AD4227*$C439</f>
        <v>380.66</v>
      </c>
      <c r="G439" s="156">
        <f>'Demand Planning'!AE4227*$C439</f>
        <v>380.66</v>
      </c>
      <c r="H439" s="156">
        <f>'Demand Planning'!AF4227*$C439</f>
        <v>380.66</v>
      </c>
      <c r="I439" s="156">
        <f>'Demand Planning'!AG4227*$C439</f>
        <v>380.66</v>
      </c>
      <c r="J439" s="156">
        <f>'Demand Planning'!AH4227*$C439</f>
        <v>380.66</v>
      </c>
      <c r="K439" s="156">
        <f>'Demand Planning'!AI4227*$C439</f>
        <v>380.66</v>
      </c>
      <c r="L439" s="156">
        <f>'Demand Planning'!AJ4227*$C439</f>
        <v>380.66</v>
      </c>
      <c r="M439" s="156">
        <f>'Demand Planning'!AK4227*$C439</f>
        <v>380.66</v>
      </c>
      <c r="N439" s="156">
        <f>'Demand Planning'!AL4227*$C439</f>
        <v>380.66</v>
      </c>
      <c r="O439" s="156">
        <f>'Demand Planning'!AM4227*$C439</f>
        <v>380.66</v>
      </c>
      <c r="P439" s="156">
        <f>'Demand Planning'!AN4227*$C439</f>
        <v>380.66</v>
      </c>
    </row>
    <row r="440" spans="1:16" ht="14.25" customHeight="1" outlineLevel="1" x14ac:dyDescent="0.25">
      <c r="A440" s="154" t="str">
        <f>'Demand Planning'!A4228</f>
        <v>POL09806</v>
      </c>
      <c r="B440" s="157" t="str">
        <f>'Demand Planning'!C4228</f>
        <v>SPORTSKA PREHRANA</v>
      </c>
      <c r="C440" s="155">
        <f>IFERROR(VLOOKUP(A440,'cijena po artiklu'!A:E,5,FALSE()),0)</f>
        <v>15.99</v>
      </c>
      <c r="D440" s="156">
        <f>'Demand Planning'!AB4237*$C440</f>
        <v>143.91</v>
      </c>
      <c r="E440" s="156">
        <f>'Demand Planning'!AC4237*$C440</f>
        <v>159.9</v>
      </c>
      <c r="F440" s="156">
        <f>'Demand Planning'!AD4237*$C440</f>
        <v>159.9</v>
      </c>
      <c r="G440" s="156">
        <f>'Demand Planning'!AE4237*$C440</f>
        <v>159.9</v>
      </c>
      <c r="H440" s="156">
        <f>'Demand Planning'!AF4237*$C440</f>
        <v>159.9</v>
      </c>
      <c r="I440" s="156">
        <f>'Demand Planning'!AG4237*$C440</f>
        <v>175.89000000000001</v>
      </c>
      <c r="J440" s="156">
        <f>'Demand Planning'!AH4237*$C440</f>
        <v>175.89000000000001</v>
      </c>
      <c r="K440" s="156">
        <f>'Demand Planning'!AI4237*$C440</f>
        <v>159.9</v>
      </c>
      <c r="L440" s="156">
        <f>'Demand Planning'!AJ4237*$C440</f>
        <v>159.9</v>
      </c>
      <c r="M440" s="156">
        <f>'Demand Planning'!AK4237*$C440</f>
        <v>159.9</v>
      </c>
      <c r="N440" s="156">
        <f>'Demand Planning'!AL4237*$C440</f>
        <v>159.9</v>
      </c>
      <c r="O440" s="156">
        <f>'Demand Planning'!AM4237*$C440</f>
        <v>159.9</v>
      </c>
      <c r="P440" s="156">
        <f>'Demand Planning'!AN4237*$C440</f>
        <v>159.9</v>
      </c>
    </row>
    <row r="441" spans="1:16" ht="14.25" customHeight="1" outlineLevel="1" x14ac:dyDescent="0.25">
      <c r="A441" s="154" t="str">
        <f>'Demand Planning'!A4238</f>
        <v>UFC16149</v>
      </c>
      <c r="B441" s="157" t="str">
        <f>'Demand Planning'!C4238</f>
        <v>BORILAČKA OPREMA</v>
      </c>
      <c r="C441" s="155">
        <f>IFERROR(VLOOKUP(A441,'cijena po artiklu'!A:E,5,FALSE()),0)</f>
        <v>11.99</v>
      </c>
      <c r="D441" s="156">
        <f>'Demand Planning'!AB4247*$C441</f>
        <v>119.9</v>
      </c>
      <c r="E441" s="156">
        <f>'Demand Planning'!AC4247*$C441</f>
        <v>119.9</v>
      </c>
      <c r="F441" s="156">
        <f>'Demand Planning'!AD4247*$C441</f>
        <v>119.9</v>
      </c>
      <c r="G441" s="156">
        <f>'Demand Planning'!AE4247*$C441</f>
        <v>119.9</v>
      </c>
      <c r="H441" s="156">
        <f>'Demand Planning'!AF4247*$C441</f>
        <v>119.9</v>
      </c>
      <c r="I441" s="156">
        <f>'Demand Planning'!AG4247*$C441</f>
        <v>119.9</v>
      </c>
      <c r="J441" s="156">
        <f>'Demand Planning'!AH4247*$C441</f>
        <v>119.9</v>
      </c>
      <c r="K441" s="156">
        <f>'Demand Planning'!AI4247*$C441</f>
        <v>119.9</v>
      </c>
      <c r="L441" s="156">
        <f>'Demand Planning'!AJ4247*$C441</f>
        <v>119.9</v>
      </c>
      <c r="M441" s="156">
        <f>'Demand Planning'!AK4247*$C441</f>
        <v>119.9</v>
      </c>
      <c r="N441" s="156">
        <f>'Demand Planning'!AL4247*$C441</f>
        <v>119.9</v>
      </c>
      <c r="O441" s="156">
        <f>'Demand Planning'!AM4247*$C441</f>
        <v>119.9</v>
      </c>
      <c r="P441" s="156">
        <f>'Demand Planning'!AN4247*$C441</f>
        <v>119.9</v>
      </c>
    </row>
    <row r="442" spans="1:16" ht="14.25" customHeight="1" outlineLevel="1" x14ac:dyDescent="0.25">
      <c r="A442" s="154" t="str">
        <f>'Demand Planning'!A4248</f>
        <v>HUW15027</v>
      </c>
      <c r="B442" s="157" t="str">
        <f>'Demand Planning'!C4248</f>
        <v>GADGETI</v>
      </c>
      <c r="C442" s="155">
        <f>IFERROR(VLOOKUP(A442,'cijena po artiklu'!A:E,5,FALSE()),0)</f>
        <v>303.2</v>
      </c>
      <c r="D442" s="156">
        <f>'Demand Planning'!AB4257*$C442</f>
        <v>0</v>
      </c>
      <c r="E442" s="156">
        <f>'Demand Planning'!AC4257*$C442</f>
        <v>0</v>
      </c>
      <c r="F442" s="156">
        <f>'Demand Planning'!AD4257*$C442</f>
        <v>0</v>
      </c>
      <c r="G442" s="156">
        <f>'Demand Planning'!AE4257*$C442</f>
        <v>0</v>
      </c>
      <c r="H442" s="156">
        <f>'Demand Planning'!AF4257*$C442</f>
        <v>0</v>
      </c>
      <c r="I442" s="156">
        <f>'Demand Planning'!AG4257*$C442</f>
        <v>0</v>
      </c>
      <c r="J442" s="156">
        <f>'Demand Planning'!AH4257*$C442</f>
        <v>0</v>
      </c>
      <c r="K442" s="156">
        <f>'Demand Planning'!AI4257*$C442</f>
        <v>0</v>
      </c>
      <c r="L442" s="156">
        <f>'Demand Planning'!AJ4257*$C442</f>
        <v>0</v>
      </c>
      <c r="M442" s="156">
        <f>'Demand Planning'!AK4257*$C442</f>
        <v>0</v>
      </c>
      <c r="N442" s="156">
        <f>'Demand Planning'!AL4257*$C442</f>
        <v>0</v>
      </c>
      <c r="O442" s="156">
        <f>'Demand Planning'!AM4257*$C442</f>
        <v>0</v>
      </c>
      <c r="P442" s="156">
        <f>'Demand Planning'!AN4257*$C442</f>
        <v>0</v>
      </c>
    </row>
    <row r="443" spans="1:16" ht="14.25" customHeight="1" outlineLevel="1" x14ac:dyDescent="0.25">
      <c r="A443" s="154" t="str">
        <f>'Demand Planning'!A4258</f>
        <v>POL04331</v>
      </c>
      <c r="B443" s="157" t="str">
        <f>'Demand Planning'!C4258</f>
        <v>DRINKWARE I HOME</v>
      </c>
      <c r="C443" s="155">
        <f>IFERROR(VLOOKUP(A443,'cijena po artiklu'!A:E,5,FALSE()),0)</f>
        <v>3.99</v>
      </c>
      <c r="D443" s="156">
        <f>'Demand Planning'!AB4267*$C443</f>
        <v>311.22000000000003</v>
      </c>
      <c r="E443" s="156">
        <f>'Demand Planning'!AC4267*$C443</f>
        <v>311.22000000000003</v>
      </c>
      <c r="F443" s="156">
        <f>'Demand Planning'!AD4267*$C443</f>
        <v>311.22000000000003</v>
      </c>
      <c r="G443" s="156">
        <f>'Demand Planning'!AE4267*$C443</f>
        <v>311.22000000000003</v>
      </c>
      <c r="H443" s="156">
        <f>'Demand Planning'!AF4267*$C443</f>
        <v>311.22000000000003</v>
      </c>
      <c r="I443" s="156">
        <f>'Demand Planning'!AG4267*$C443</f>
        <v>311.22000000000003</v>
      </c>
      <c r="J443" s="156">
        <f>'Demand Planning'!AH4267*$C443</f>
        <v>311.22000000000003</v>
      </c>
      <c r="K443" s="156">
        <f>'Demand Planning'!AI4267*$C443</f>
        <v>311.22000000000003</v>
      </c>
      <c r="L443" s="156">
        <f>'Demand Planning'!AJ4267*$C443</f>
        <v>311.22000000000003</v>
      </c>
      <c r="M443" s="156">
        <f>'Demand Planning'!AK4267*$C443</f>
        <v>311.22000000000003</v>
      </c>
      <c r="N443" s="156">
        <f>'Demand Planning'!AL4267*$C443</f>
        <v>311.22000000000003</v>
      </c>
      <c r="O443" s="156">
        <f>'Demand Planning'!AM4267*$C443</f>
        <v>311.22000000000003</v>
      </c>
      <c r="P443" s="156">
        <f>'Demand Planning'!AN4267*$C443</f>
        <v>311.22000000000003</v>
      </c>
    </row>
    <row r="444" spans="1:16" ht="14.25" customHeight="1" outlineLevel="1" x14ac:dyDescent="0.25">
      <c r="A444" s="154" t="str">
        <f>'Demand Planning'!A4268</f>
        <v>ATC06590</v>
      </c>
      <c r="B444" s="157" t="str">
        <f>'Demand Planning'!C4268</f>
        <v>FITNESS OPREMA</v>
      </c>
      <c r="C444" s="155">
        <f>IFERROR(VLOOKUP(A444,'cijena po artiklu'!A:E,5,FALSE()),0)</f>
        <v>15.99</v>
      </c>
      <c r="D444" s="156">
        <f>'Demand Planning'!AB4277*$C444</f>
        <v>79.95</v>
      </c>
      <c r="E444" s="156">
        <f>'Demand Planning'!AC4277*$C444</f>
        <v>79.95</v>
      </c>
      <c r="F444" s="156">
        <f>'Demand Planning'!AD4277*$C444</f>
        <v>95.94</v>
      </c>
      <c r="G444" s="156">
        <f>'Demand Planning'!AE4277*$C444</f>
        <v>95.94</v>
      </c>
      <c r="H444" s="156">
        <f>'Demand Planning'!AF4277*$C444</f>
        <v>79.95</v>
      </c>
      <c r="I444" s="156">
        <f>'Demand Planning'!AG4277*$C444</f>
        <v>79.95</v>
      </c>
      <c r="J444" s="156">
        <f>'Demand Planning'!AH4277*$C444</f>
        <v>79.95</v>
      </c>
      <c r="K444" s="156">
        <f>'Demand Planning'!AI4277*$C444</f>
        <v>95.94</v>
      </c>
      <c r="L444" s="156">
        <f>'Demand Planning'!AJ4277*$C444</f>
        <v>79.95</v>
      </c>
      <c r="M444" s="156">
        <f>'Demand Planning'!AK4277*$C444</f>
        <v>79.95</v>
      </c>
      <c r="N444" s="156">
        <f>'Demand Planning'!AL4277*$C444</f>
        <v>79.95</v>
      </c>
      <c r="O444" s="156">
        <f>'Demand Planning'!AM4277*$C444</f>
        <v>79.95</v>
      </c>
      <c r="P444" s="156">
        <f>'Demand Planning'!AN4277*$C444</f>
        <v>79.95</v>
      </c>
    </row>
    <row r="445" spans="1:16" ht="14.25" customHeight="1" outlineLevel="1" x14ac:dyDescent="0.25">
      <c r="A445" s="154" t="str">
        <f>'Demand Planning'!A4278</f>
        <v>FIT05836</v>
      </c>
      <c r="B445" s="157" t="str">
        <f>'Demand Planning'!C4278</f>
        <v>FITNESS OPREMA</v>
      </c>
      <c r="C445" s="155">
        <f>IFERROR(VLOOKUP(A445,'cijena po artiklu'!A:E,5,FALSE()),0)</f>
        <v>31.99</v>
      </c>
      <c r="D445" s="156">
        <f>'Demand Planning'!AB4287*$C445</f>
        <v>63.98</v>
      </c>
      <c r="E445" s="156">
        <f>'Demand Planning'!AC4287*$C445</f>
        <v>63.98</v>
      </c>
      <c r="F445" s="156">
        <f>'Demand Planning'!AD4287*$C445</f>
        <v>63.98</v>
      </c>
      <c r="G445" s="156">
        <f>'Demand Planning'!AE4287*$C445</f>
        <v>63.98</v>
      </c>
      <c r="H445" s="156">
        <f>'Demand Planning'!AF4287*$C445</f>
        <v>63.98</v>
      </c>
      <c r="I445" s="156">
        <f>'Demand Planning'!AG4287*$C445</f>
        <v>63.98</v>
      </c>
      <c r="J445" s="156">
        <f>'Demand Planning'!AH4287*$C445</f>
        <v>63.98</v>
      </c>
      <c r="K445" s="156">
        <f>'Demand Planning'!AI4287*$C445</f>
        <v>63.98</v>
      </c>
      <c r="L445" s="156">
        <f>'Demand Planning'!AJ4287*$C445</f>
        <v>63.98</v>
      </c>
      <c r="M445" s="156">
        <f>'Demand Planning'!AK4287*$C445</f>
        <v>63.98</v>
      </c>
      <c r="N445" s="156">
        <f>'Demand Planning'!AL4287*$C445</f>
        <v>63.98</v>
      </c>
      <c r="O445" s="156">
        <f>'Demand Planning'!AM4287*$C445</f>
        <v>63.98</v>
      </c>
      <c r="P445" s="156">
        <f>'Demand Planning'!AN4287*$C445</f>
        <v>63.98</v>
      </c>
    </row>
    <row r="446" spans="1:16" ht="14.25" customHeight="1" outlineLevel="1" x14ac:dyDescent="0.25">
      <c r="A446" s="154" t="str">
        <f>'Demand Planning'!A4288</f>
        <v>POL12710</v>
      </c>
      <c r="B446" s="157" t="str">
        <f>'Demand Planning'!C4288</f>
        <v>PROTEINI</v>
      </c>
      <c r="C446" s="155">
        <f>IFERROR(VLOOKUP(A446,'cijena po artiklu'!A:E,5,FALSE()),0)</f>
        <v>1.59</v>
      </c>
      <c r="D446" s="156">
        <f>'Demand Planning'!AB4297*$C446</f>
        <v>322.77000000000004</v>
      </c>
      <c r="E446" s="156">
        <f>'Demand Planning'!AC4297*$C446</f>
        <v>337.08000000000004</v>
      </c>
      <c r="F446" s="156">
        <f>'Demand Planning'!AD4297*$C446</f>
        <v>349.8</v>
      </c>
      <c r="G446" s="156">
        <f>'Demand Planning'!AE4297*$C446</f>
        <v>360.93</v>
      </c>
      <c r="H446" s="156">
        <f>'Demand Planning'!AF4297*$C446</f>
        <v>370.47</v>
      </c>
      <c r="I446" s="156">
        <f>'Demand Planning'!AG4297*$C446</f>
        <v>376.83000000000004</v>
      </c>
      <c r="J446" s="156">
        <f>'Demand Planning'!AH4297*$C446</f>
        <v>384.78000000000003</v>
      </c>
      <c r="K446" s="156">
        <f>'Demand Planning'!AI4297*$C446</f>
        <v>389.55</v>
      </c>
      <c r="L446" s="156">
        <f>'Demand Planning'!AJ4297*$C446</f>
        <v>394.32</v>
      </c>
      <c r="M446" s="156">
        <f>'Demand Planning'!AK4297*$C446</f>
        <v>399.09000000000003</v>
      </c>
      <c r="N446" s="156">
        <f>'Demand Planning'!AL4297*$C446</f>
        <v>402.27000000000004</v>
      </c>
      <c r="O446" s="156">
        <f>'Demand Planning'!AM4297*$C446</f>
        <v>405.45000000000005</v>
      </c>
      <c r="P446" s="156">
        <f>'Demand Planning'!AN4297*$C446</f>
        <v>407.04</v>
      </c>
    </row>
    <row r="447" spans="1:16" ht="14.25" customHeight="1" outlineLevel="1" x14ac:dyDescent="0.25">
      <c r="A447" s="154" t="str">
        <f>'Demand Planning'!A4298</f>
        <v>ON00532</v>
      </c>
      <c r="B447" s="157" t="str">
        <f>'Demand Planning'!C4298</f>
        <v>RTD &amp; SNACKS</v>
      </c>
      <c r="C447" s="155">
        <f>IFERROR(VLOOKUP(A447,'cijena po artiklu'!A:E,5,FALSE()),0)</f>
        <v>2.31</v>
      </c>
      <c r="D447" s="156">
        <f>'Demand Planning'!AB4307*$C447</f>
        <v>108.57000000000001</v>
      </c>
      <c r="E447" s="156">
        <f>'Demand Planning'!AC4307*$C447</f>
        <v>108.57000000000001</v>
      </c>
      <c r="F447" s="156">
        <f>'Demand Planning'!AD4307*$C447</f>
        <v>108.57000000000001</v>
      </c>
      <c r="G447" s="156">
        <f>'Demand Planning'!AE4307*$C447</f>
        <v>103.95</v>
      </c>
      <c r="H447" s="156">
        <f>'Demand Planning'!AF4307*$C447</f>
        <v>101.64</v>
      </c>
      <c r="I447" s="156">
        <f>'Demand Planning'!AG4307*$C447</f>
        <v>101.64</v>
      </c>
      <c r="J447" s="156">
        <f>'Demand Planning'!AH4307*$C447</f>
        <v>101.64</v>
      </c>
      <c r="K447" s="156">
        <f>'Demand Planning'!AI4307*$C447</f>
        <v>99.33</v>
      </c>
      <c r="L447" s="156">
        <f>'Demand Planning'!AJ4307*$C447</f>
        <v>94.710000000000008</v>
      </c>
      <c r="M447" s="156">
        <f>'Demand Planning'!AK4307*$C447</f>
        <v>101.64</v>
      </c>
      <c r="N447" s="156">
        <f>'Demand Planning'!AL4307*$C447</f>
        <v>99.33</v>
      </c>
      <c r="O447" s="156">
        <f>'Demand Planning'!AM4307*$C447</f>
        <v>92.4</v>
      </c>
      <c r="P447" s="156">
        <f>'Demand Planning'!AN4307*$C447</f>
        <v>92.4</v>
      </c>
    </row>
    <row r="448" spans="1:16" ht="14.25" customHeight="1" outlineLevel="1" x14ac:dyDescent="0.25">
      <c r="A448" s="154" t="str">
        <f>'Demand Planning'!A4308</f>
        <v>UFC16116</v>
      </c>
      <c r="B448" s="157" t="str">
        <f>'Demand Planning'!C4308</f>
        <v>BORILAČKA OPREMA</v>
      </c>
      <c r="C448" s="155">
        <f>IFERROR(VLOOKUP(A448,'cijena po artiklu'!A:E,5,FALSE()),0)</f>
        <v>9.59</v>
      </c>
      <c r="D448" s="156">
        <f>'Demand Planning'!AB4317*$C448</f>
        <v>134.26</v>
      </c>
      <c r="E448" s="156">
        <f>'Demand Planning'!AC4317*$C448</f>
        <v>134.26</v>
      </c>
      <c r="F448" s="156">
        <f>'Demand Planning'!AD4317*$C448</f>
        <v>134.26</v>
      </c>
      <c r="G448" s="156">
        <f>'Demand Planning'!AE4317*$C448</f>
        <v>134.26</v>
      </c>
      <c r="H448" s="156">
        <f>'Demand Planning'!AF4317*$C448</f>
        <v>134.26</v>
      </c>
      <c r="I448" s="156">
        <f>'Demand Planning'!AG4317*$C448</f>
        <v>134.26</v>
      </c>
      <c r="J448" s="156">
        <f>'Demand Planning'!AH4317*$C448</f>
        <v>134.26</v>
      </c>
      <c r="K448" s="156">
        <f>'Demand Planning'!AI4317*$C448</f>
        <v>134.26</v>
      </c>
      <c r="L448" s="156">
        <f>'Demand Planning'!AJ4317*$C448</f>
        <v>134.26</v>
      </c>
      <c r="M448" s="156">
        <f>'Demand Planning'!AK4317*$C448</f>
        <v>134.26</v>
      </c>
      <c r="N448" s="156">
        <f>'Demand Planning'!AL4317*$C448</f>
        <v>134.26</v>
      </c>
      <c r="O448" s="156">
        <f>'Demand Planning'!AM4317*$C448</f>
        <v>134.26</v>
      </c>
      <c r="P448" s="156">
        <f>'Demand Planning'!AN4317*$C448</f>
        <v>134.26</v>
      </c>
    </row>
    <row r="449" spans="1:16" ht="14.25" customHeight="1" outlineLevel="1" x14ac:dyDescent="0.25">
      <c r="A449" s="154" t="str">
        <f>'Demand Planning'!A4318</f>
        <v>ATC06601</v>
      </c>
      <c r="B449" s="157" t="str">
        <f>'Demand Planning'!C4318</f>
        <v>FITNESS OPREMA</v>
      </c>
      <c r="C449" s="155">
        <f>IFERROR(VLOOKUP(A449,'cijena po artiklu'!A:E,5,FALSE()),0)</f>
        <v>39.99</v>
      </c>
      <c r="D449" s="156">
        <f>'Demand Planning'!AB4327*$C449</f>
        <v>79.98</v>
      </c>
      <c r="E449" s="156">
        <f>'Demand Planning'!AC4327*$C449</f>
        <v>79.98</v>
      </c>
      <c r="F449" s="156">
        <f>'Demand Planning'!AD4327*$C449</f>
        <v>79.98</v>
      </c>
      <c r="G449" s="156">
        <f>'Demand Planning'!AE4327*$C449</f>
        <v>79.98</v>
      </c>
      <c r="H449" s="156">
        <f>'Demand Planning'!AF4327*$C449</f>
        <v>79.98</v>
      </c>
      <c r="I449" s="156">
        <f>'Demand Planning'!AG4327*$C449</f>
        <v>79.98</v>
      </c>
      <c r="J449" s="156">
        <f>'Demand Planning'!AH4327*$C449</f>
        <v>79.98</v>
      </c>
      <c r="K449" s="156">
        <f>'Demand Planning'!AI4327*$C449</f>
        <v>79.98</v>
      </c>
      <c r="L449" s="156">
        <f>'Demand Planning'!AJ4327*$C449</f>
        <v>79.98</v>
      </c>
      <c r="M449" s="156">
        <f>'Demand Planning'!AK4327*$C449</f>
        <v>79.98</v>
      </c>
      <c r="N449" s="156">
        <f>'Demand Planning'!AL4327*$C449</f>
        <v>79.98</v>
      </c>
      <c r="O449" s="156">
        <f>'Demand Planning'!AM4327*$C449</f>
        <v>79.98</v>
      </c>
      <c r="P449" s="156">
        <f>'Demand Planning'!AN4327*$C449</f>
        <v>79.98</v>
      </c>
    </row>
    <row r="450" spans="1:16" ht="14.25" customHeight="1" outlineLevel="1" x14ac:dyDescent="0.25">
      <c r="A450" s="154" t="str">
        <f>'Demand Planning'!A4328</f>
        <v>GAR04754</v>
      </c>
      <c r="B450" s="157" t="str">
        <f>'Demand Planning'!C4328</f>
        <v>GADGETI</v>
      </c>
      <c r="C450" s="155">
        <f>IFERROR(VLOOKUP(A450,'cijena po artiklu'!A:E,5,FALSE()),0)</f>
        <v>917</v>
      </c>
      <c r="D450" s="156">
        <f>'Demand Planning'!AB4337*$C450</f>
        <v>0</v>
      </c>
      <c r="E450" s="156">
        <f>'Demand Planning'!AC4337*$C450</f>
        <v>0</v>
      </c>
      <c r="F450" s="156">
        <f>'Demand Planning'!AD4337*$C450</f>
        <v>0</v>
      </c>
      <c r="G450" s="156">
        <f>'Demand Planning'!AE4337*$C450</f>
        <v>0</v>
      </c>
      <c r="H450" s="156">
        <f>'Demand Planning'!AF4337*$C450</f>
        <v>0</v>
      </c>
      <c r="I450" s="156">
        <f>'Demand Planning'!AG4337*$C450</f>
        <v>0</v>
      </c>
      <c r="J450" s="156">
        <f>'Demand Planning'!AH4337*$C450</f>
        <v>0</v>
      </c>
      <c r="K450" s="156">
        <f>'Demand Planning'!AI4337*$C450</f>
        <v>0</v>
      </c>
      <c r="L450" s="156">
        <f>'Demand Planning'!AJ4337*$C450</f>
        <v>0</v>
      </c>
      <c r="M450" s="156">
        <f>'Demand Planning'!AK4337*$C450</f>
        <v>0</v>
      </c>
      <c r="N450" s="156">
        <f>'Demand Planning'!AL4337*$C450</f>
        <v>0</v>
      </c>
      <c r="O450" s="156">
        <f>'Demand Planning'!AM4337*$C450</f>
        <v>0</v>
      </c>
      <c r="P450" s="156">
        <f>'Demand Planning'!AN4337*$C450</f>
        <v>0</v>
      </c>
    </row>
    <row r="451" spans="1:16" ht="14.25" customHeight="1" outlineLevel="1" x14ac:dyDescent="0.25">
      <c r="A451" s="154" t="str">
        <f>'Demand Planning'!A4338</f>
        <v>ATC06665</v>
      </c>
      <c r="B451" s="157" t="str">
        <f>'Demand Planning'!C4338</f>
        <v>FITNESS OPREMA</v>
      </c>
      <c r="C451" s="155">
        <f>IFERROR(VLOOKUP(A451,'cijena po artiklu'!A:E,5,FALSE()),0)</f>
        <v>5.59</v>
      </c>
      <c r="D451" s="156">
        <f>'Demand Planning'!AB4347*$C451</f>
        <v>111.8</v>
      </c>
      <c r="E451" s="156">
        <f>'Demand Planning'!AC4347*$C451</f>
        <v>117.39</v>
      </c>
      <c r="F451" s="156">
        <f>'Demand Planning'!AD4347*$C451</f>
        <v>117.39</v>
      </c>
      <c r="G451" s="156">
        <f>'Demand Planning'!AE4347*$C451</f>
        <v>117.39</v>
      </c>
      <c r="H451" s="156">
        <f>'Demand Planning'!AF4347*$C451</f>
        <v>117.39</v>
      </c>
      <c r="I451" s="156">
        <f>'Demand Planning'!AG4347*$C451</f>
        <v>117.39</v>
      </c>
      <c r="J451" s="156">
        <f>'Demand Planning'!AH4347*$C451</f>
        <v>117.39</v>
      </c>
      <c r="K451" s="156">
        <f>'Demand Planning'!AI4347*$C451</f>
        <v>117.39</v>
      </c>
      <c r="L451" s="156">
        <f>'Demand Planning'!AJ4347*$C451</f>
        <v>117.39</v>
      </c>
      <c r="M451" s="156">
        <f>'Demand Planning'!AK4347*$C451</f>
        <v>117.39</v>
      </c>
      <c r="N451" s="156">
        <f>'Demand Planning'!AL4347*$C451</f>
        <v>122.97999999999999</v>
      </c>
      <c r="O451" s="156">
        <f>'Demand Planning'!AM4347*$C451</f>
        <v>122.97999999999999</v>
      </c>
      <c r="P451" s="156">
        <f>'Demand Planning'!AN4347*$C451</f>
        <v>122.97999999999999</v>
      </c>
    </row>
    <row r="452" spans="1:16" ht="14.25" customHeight="1" outlineLevel="1" x14ac:dyDescent="0.25">
      <c r="A452" s="154" t="str">
        <f>'Demand Planning'!A4348</f>
        <v>ZOE12395</v>
      </c>
      <c r="B452" s="157" t="str">
        <f>'Demand Planning'!C4348</f>
        <v>BIO I SUPERFOODS</v>
      </c>
      <c r="C452" s="155">
        <f>IFERROR(VLOOKUP(A452,'cijena po artiklu'!A:E,5,FALSE()),0)</f>
        <v>3.99</v>
      </c>
      <c r="D452" s="156">
        <f>'Demand Planning'!AB4357*$C452</f>
        <v>387.03000000000003</v>
      </c>
      <c r="E452" s="156">
        <f>'Demand Planning'!AC4357*$C452</f>
        <v>387.03000000000003</v>
      </c>
      <c r="F452" s="156">
        <f>'Demand Planning'!AD4357*$C452</f>
        <v>387.03000000000003</v>
      </c>
      <c r="G452" s="156">
        <f>'Demand Planning'!AE4357*$C452</f>
        <v>387.03000000000003</v>
      </c>
      <c r="H452" s="156">
        <f>'Demand Planning'!AF4357*$C452</f>
        <v>387.03000000000003</v>
      </c>
      <c r="I452" s="156">
        <f>'Demand Planning'!AG4357*$C452</f>
        <v>825.93000000000006</v>
      </c>
      <c r="J452" s="156">
        <f>'Demand Planning'!AH4357*$C452</f>
        <v>825.93000000000006</v>
      </c>
      <c r="K452" s="156">
        <f>'Demand Planning'!AI4357*$C452</f>
        <v>825.93000000000006</v>
      </c>
      <c r="L452" s="156">
        <f>'Demand Planning'!AJ4357*$C452</f>
        <v>825.93000000000006</v>
      </c>
      <c r="M452" s="156">
        <f>'Demand Planning'!AK4357*$C452</f>
        <v>387.03000000000003</v>
      </c>
      <c r="N452" s="156">
        <f>'Demand Planning'!AL4357*$C452</f>
        <v>387.03000000000003</v>
      </c>
      <c r="O452" s="156">
        <f>'Demand Planning'!AM4357*$C452</f>
        <v>395.01000000000005</v>
      </c>
      <c r="P452" s="156">
        <f>'Demand Planning'!AN4357*$C452</f>
        <v>395.01000000000005</v>
      </c>
    </row>
    <row r="453" spans="1:16" ht="14.25" customHeight="1" outlineLevel="1" x14ac:dyDescent="0.25">
      <c r="A453" s="154" t="str">
        <f>'Demand Planning'!A4358</f>
        <v>SCM04389</v>
      </c>
      <c r="B453" s="157" t="str">
        <f>'Demand Planning'!C4358</f>
        <v>PROTEINI</v>
      </c>
      <c r="C453" s="155">
        <f>IFERROR(VLOOKUP(A453,'cijena po artiklu'!A:E,5,FALSE()),0)</f>
        <v>43.99</v>
      </c>
      <c r="D453" s="156">
        <f>'Demand Planning'!AB4367*$C453</f>
        <v>43.99</v>
      </c>
      <c r="E453" s="156">
        <f>'Demand Planning'!AC4367*$C453</f>
        <v>43.99</v>
      </c>
      <c r="F453" s="156">
        <f>'Demand Planning'!AD4367*$C453</f>
        <v>43.99</v>
      </c>
      <c r="G453" s="156">
        <f>'Demand Planning'!AE4367*$C453</f>
        <v>43.99</v>
      </c>
      <c r="H453" s="156">
        <f>'Demand Planning'!AF4367*$C453</f>
        <v>43.99</v>
      </c>
      <c r="I453" s="156">
        <f>'Demand Planning'!AG4367*$C453</f>
        <v>43.99</v>
      </c>
      <c r="J453" s="156">
        <f>'Demand Planning'!AH4367*$C453</f>
        <v>43.99</v>
      </c>
      <c r="K453" s="156">
        <f>'Demand Planning'!AI4367*$C453</f>
        <v>43.99</v>
      </c>
      <c r="L453" s="156">
        <f>'Demand Planning'!AJ4367*$C453</f>
        <v>43.99</v>
      </c>
      <c r="M453" s="156">
        <f>'Demand Planning'!AK4367*$C453</f>
        <v>43.99</v>
      </c>
      <c r="N453" s="156">
        <f>'Demand Planning'!AL4367*$C453</f>
        <v>43.99</v>
      </c>
      <c r="O453" s="156">
        <f>'Demand Planning'!AM4367*$C453</f>
        <v>43.99</v>
      </c>
      <c r="P453" s="156">
        <f>'Demand Planning'!AN4367*$C453</f>
        <v>43.99</v>
      </c>
    </row>
    <row r="454" spans="1:16" ht="14.25" customHeight="1" outlineLevel="1" x14ac:dyDescent="0.25">
      <c r="A454" s="154" t="str">
        <f>'Demand Planning'!A4368</f>
        <v>POL09775</v>
      </c>
      <c r="B454" s="157" t="str">
        <f>'Demand Planning'!C4368</f>
        <v>BIO I SUPERFOODS</v>
      </c>
      <c r="C454" s="155">
        <f>IFERROR(VLOOKUP(A454,'cijena po artiklu'!A:E,5,FALSE()),0)</f>
        <v>6.39</v>
      </c>
      <c r="D454" s="156">
        <f>'Demand Planning'!AB4377*$C454</f>
        <v>115.02</v>
      </c>
      <c r="E454" s="156">
        <f>'Demand Planning'!AC4377*$C454</f>
        <v>115.02</v>
      </c>
      <c r="F454" s="156">
        <f>'Demand Planning'!AD4377*$C454</f>
        <v>115.02</v>
      </c>
      <c r="G454" s="156">
        <f>'Demand Planning'!AE4377*$C454</f>
        <v>115.02</v>
      </c>
      <c r="H454" s="156">
        <f>'Demand Planning'!AF4377*$C454</f>
        <v>102.24</v>
      </c>
      <c r="I454" s="156">
        <f>'Demand Planning'!AG4377*$C454</f>
        <v>102.24</v>
      </c>
      <c r="J454" s="156">
        <f>'Demand Planning'!AH4377*$C454</f>
        <v>102.24</v>
      </c>
      <c r="K454" s="156">
        <f>'Demand Planning'!AI4377*$C454</f>
        <v>102.24</v>
      </c>
      <c r="L454" s="156">
        <f>'Demand Planning'!AJ4377*$C454</f>
        <v>108.63</v>
      </c>
      <c r="M454" s="156">
        <f>'Demand Planning'!AK4377*$C454</f>
        <v>108.63</v>
      </c>
      <c r="N454" s="156">
        <f>'Demand Planning'!AL4377*$C454</f>
        <v>108.63</v>
      </c>
      <c r="O454" s="156">
        <f>'Demand Planning'!AM4377*$C454</f>
        <v>108.63</v>
      </c>
      <c r="P454" s="156">
        <f>'Demand Planning'!AN4377*$C454</f>
        <v>102.24</v>
      </c>
    </row>
    <row r="455" spans="1:16" ht="14.25" customHeight="1" outlineLevel="1" x14ac:dyDescent="0.25">
      <c r="A455" s="154" t="str">
        <f>'Demand Planning'!A4378</f>
        <v>FIT05846</v>
      </c>
      <c r="B455" s="157" t="str">
        <f>'Demand Planning'!C4378</f>
        <v>FITNESS OPREMA</v>
      </c>
      <c r="C455" s="155">
        <f>IFERROR(VLOOKUP(A455,'cijena po artiklu'!A:E,5,FALSE()),0)</f>
        <v>55.99</v>
      </c>
      <c r="D455" s="156">
        <f>'Demand Planning'!AB4387*$C455</f>
        <v>0</v>
      </c>
      <c r="E455" s="156">
        <f>'Demand Planning'!AC4387*$C455</f>
        <v>0</v>
      </c>
      <c r="F455" s="156">
        <f>'Demand Planning'!AD4387*$C455</f>
        <v>0</v>
      </c>
      <c r="G455" s="156">
        <f>'Demand Planning'!AE4387*$C455</f>
        <v>0</v>
      </c>
      <c r="H455" s="156">
        <f>'Demand Planning'!AF4387*$C455</f>
        <v>0</v>
      </c>
      <c r="I455" s="156">
        <f>'Demand Planning'!AG4387*$C455</f>
        <v>0</v>
      </c>
      <c r="J455" s="156">
        <f>'Demand Planning'!AH4387*$C455</f>
        <v>0</v>
      </c>
      <c r="K455" s="156">
        <f>'Demand Planning'!AI4387*$C455</f>
        <v>0</v>
      </c>
      <c r="L455" s="156">
        <f>'Demand Planning'!AJ4387*$C455</f>
        <v>0</v>
      </c>
      <c r="M455" s="156">
        <f>'Demand Planning'!AK4387*$C455</f>
        <v>0</v>
      </c>
      <c r="N455" s="156">
        <f>'Demand Planning'!AL4387*$C455</f>
        <v>0</v>
      </c>
      <c r="O455" s="156">
        <f>'Demand Planning'!AM4387*$C455</f>
        <v>0</v>
      </c>
      <c r="P455" s="156">
        <f>'Demand Planning'!AN4387*$C455</f>
        <v>0</v>
      </c>
    </row>
    <row r="456" spans="1:16" ht="14.25" customHeight="1" outlineLevel="1" x14ac:dyDescent="0.25">
      <c r="A456" s="154" t="str">
        <f>'Demand Planning'!A4388</f>
        <v>POL04352</v>
      </c>
      <c r="B456" s="157" t="str">
        <f>'Demand Planning'!C4388</f>
        <v>DRINKWARE I HOME</v>
      </c>
      <c r="C456" s="155">
        <f>IFERROR(VLOOKUP(A456,'cijena po artiklu'!A:E,5,FALSE()),0)</f>
        <v>3.99</v>
      </c>
      <c r="D456" s="156">
        <f>'Demand Planning'!AB4397*$C456</f>
        <v>143.64000000000001</v>
      </c>
      <c r="E456" s="156">
        <f>'Demand Planning'!AC4397*$C456</f>
        <v>143.64000000000001</v>
      </c>
      <c r="F456" s="156">
        <f>'Demand Planning'!AD4397*$C456</f>
        <v>143.64000000000001</v>
      </c>
      <c r="G456" s="156">
        <f>'Demand Planning'!AE4397*$C456</f>
        <v>143.64000000000001</v>
      </c>
      <c r="H456" s="156">
        <f>'Demand Planning'!AF4397*$C456</f>
        <v>143.64000000000001</v>
      </c>
      <c r="I456" s="156">
        <f>'Demand Planning'!AG4397*$C456</f>
        <v>143.64000000000001</v>
      </c>
      <c r="J456" s="156">
        <f>'Demand Planning'!AH4397*$C456</f>
        <v>143.64000000000001</v>
      </c>
      <c r="K456" s="156">
        <f>'Demand Planning'!AI4397*$C456</f>
        <v>143.64000000000001</v>
      </c>
      <c r="L456" s="156">
        <f>'Demand Planning'!AJ4397*$C456</f>
        <v>143.64000000000001</v>
      </c>
      <c r="M456" s="156">
        <f>'Demand Planning'!AK4397*$C456</f>
        <v>143.64000000000001</v>
      </c>
      <c r="N456" s="156">
        <f>'Demand Planning'!AL4397*$C456</f>
        <v>143.64000000000001</v>
      </c>
      <c r="O456" s="156">
        <f>'Demand Planning'!AM4397*$C456</f>
        <v>143.64000000000001</v>
      </c>
      <c r="P456" s="156">
        <f>'Demand Planning'!AN4397*$C456</f>
        <v>143.64000000000001</v>
      </c>
    </row>
    <row r="457" spans="1:16" ht="14.25" customHeight="1" outlineLevel="1" x14ac:dyDescent="0.25">
      <c r="A457" s="154" t="str">
        <f>'Demand Planning'!A4398</f>
        <v>HUW15005</v>
      </c>
      <c r="B457" s="157" t="str">
        <f>'Demand Planning'!C4398</f>
        <v>GADGETI</v>
      </c>
      <c r="C457" s="155">
        <f>IFERROR(VLOOKUP(A457,'cijena po artiklu'!A:E,5,FALSE()),0)</f>
        <v>263.2</v>
      </c>
      <c r="D457" s="156">
        <f>'Demand Planning'!AB4407*$C457</f>
        <v>2368.7999999999997</v>
      </c>
      <c r="E457" s="156">
        <f>'Demand Planning'!AC4407*$C457</f>
        <v>2368.7999999999997</v>
      </c>
      <c r="F457" s="156">
        <f>'Demand Planning'!AD4407*$C457</f>
        <v>2368.7999999999997</v>
      </c>
      <c r="G457" s="156">
        <f>'Demand Planning'!AE4407*$C457</f>
        <v>2368.7999999999997</v>
      </c>
      <c r="H457" s="156">
        <f>'Demand Planning'!AF4407*$C457</f>
        <v>2368.7999999999997</v>
      </c>
      <c r="I457" s="156">
        <f>'Demand Planning'!AG4407*$C457</f>
        <v>2368.7999999999997</v>
      </c>
      <c r="J457" s="156">
        <f>'Demand Planning'!AH4407*$C457</f>
        <v>2368.7999999999997</v>
      </c>
      <c r="K457" s="156">
        <f>'Demand Planning'!AI4407*$C457</f>
        <v>2368.7999999999997</v>
      </c>
      <c r="L457" s="156">
        <f>'Demand Planning'!AJ4407*$C457</f>
        <v>2368.7999999999997</v>
      </c>
      <c r="M457" s="156">
        <f>'Demand Planning'!AK4407*$C457</f>
        <v>2368.7999999999997</v>
      </c>
      <c r="N457" s="156">
        <f>'Demand Planning'!AL4407*$C457</f>
        <v>2368.7999999999997</v>
      </c>
      <c r="O457" s="156">
        <f>'Demand Planning'!AM4407*$C457</f>
        <v>2368.7999999999997</v>
      </c>
      <c r="P457" s="156">
        <f>'Demand Planning'!AN4407*$C457</f>
        <v>2368.7999999999997</v>
      </c>
    </row>
    <row r="458" spans="1:16" ht="14.25" customHeight="1" outlineLevel="1" x14ac:dyDescent="0.25">
      <c r="A458" s="154" t="str">
        <f>'Demand Planning'!A4408</f>
        <v>TNT25824</v>
      </c>
      <c r="B458" s="157" t="str">
        <f>'Demand Planning'!C4408</f>
        <v>FITNESS OPREMA</v>
      </c>
      <c r="C458" s="155">
        <f>IFERROR(VLOOKUP(A458,'cijena po artiklu'!A:E,5,FALSE()),0)</f>
        <v>95.99</v>
      </c>
      <c r="D458" s="156">
        <f>'Demand Planning'!AB4417*$C458</f>
        <v>0</v>
      </c>
      <c r="E458" s="156">
        <f>'Demand Planning'!AC4417*$C458</f>
        <v>0</v>
      </c>
      <c r="F458" s="156">
        <f>'Demand Planning'!AD4417*$C458</f>
        <v>0</v>
      </c>
      <c r="G458" s="156">
        <f>'Demand Planning'!AE4417*$C458</f>
        <v>0</v>
      </c>
      <c r="H458" s="156">
        <f>'Demand Planning'!AF4417*$C458</f>
        <v>0</v>
      </c>
      <c r="I458" s="156">
        <f>'Demand Planning'!AG4417*$C458</f>
        <v>0</v>
      </c>
      <c r="J458" s="156">
        <f>'Demand Planning'!AH4417*$C458</f>
        <v>0</v>
      </c>
      <c r="K458" s="156">
        <f>'Demand Planning'!AI4417*$C458</f>
        <v>0</v>
      </c>
      <c r="L458" s="156">
        <f>'Demand Planning'!AJ4417*$C458</f>
        <v>0</v>
      </c>
      <c r="M458" s="156">
        <f>'Demand Planning'!AK4417*$C458</f>
        <v>0</v>
      </c>
      <c r="N458" s="156">
        <f>'Demand Planning'!AL4417*$C458</f>
        <v>0</v>
      </c>
      <c r="O458" s="156">
        <f>'Demand Planning'!AM4417*$C458</f>
        <v>0</v>
      </c>
      <c r="P458" s="156">
        <f>'Demand Planning'!AN4417*$C458</f>
        <v>0</v>
      </c>
    </row>
    <row r="459" spans="1:16" ht="14.25" customHeight="1" outlineLevel="1" x14ac:dyDescent="0.25">
      <c r="A459" s="154" t="str">
        <f>'Demand Planning'!A4418</f>
        <v>NUT00887</v>
      </c>
      <c r="B459" s="157" t="str">
        <f>'Demand Planning'!C4418</f>
        <v>SPORTSKA PREHRANA</v>
      </c>
      <c r="C459" s="155">
        <f>IFERROR(VLOOKUP(A459,'cijena po artiklu'!A:E,5,FALSE()),0)</f>
        <v>43.99</v>
      </c>
      <c r="D459" s="156">
        <f>'Demand Planning'!AB4427*$C459</f>
        <v>703.84</v>
      </c>
      <c r="E459" s="156">
        <f>'Demand Planning'!AC4427*$C459</f>
        <v>703.84</v>
      </c>
      <c r="F459" s="156">
        <f>'Demand Planning'!AD4427*$C459</f>
        <v>703.84</v>
      </c>
      <c r="G459" s="156">
        <f>'Demand Planning'!AE4427*$C459</f>
        <v>703.84</v>
      </c>
      <c r="H459" s="156">
        <f>'Demand Planning'!AF4427*$C459</f>
        <v>703.84</v>
      </c>
      <c r="I459" s="156">
        <f>'Demand Planning'!AG4427*$C459</f>
        <v>703.84</v>
      </c>
      <c r="J459" s="156">
        <f>'Demand Planning'!AH4427*$C459</f>
        <v>703.84</v>
      </c>
      <c r="K459" s="156">
        <f>'Demand Planning'!AI4427*$C459</f>
        <v>703.84</v>
      </c>
      <c r="L459" s="156">
        <f>'Demand Planning'!AJ4427*$C459</f>
        <v>703.84</v>
      </c>
      <c r="M459" s="156">
        <f>'Demand Planning'!AK4427*$C459</f>
        <v>703.84</v>
      </c>
      <c r="N459" s="156">
        <f>'Demand Planning'!AL4427*$C459</f>
        <v>703.84</v>
      </c>
      <c r="O459" s="156">
        <f>'Demand Planning'!AM4427*$C459</f>
        <v>703.84</v>
      </c>
      <c r="P459" s="156">
        <f>'Demand Planning'!AN4427*$C459</f>
        <v>703.84</v>
      </c>
    </row>
    <row r="460" spans="1:16" ht="14.25" customHeight="1" outlineLevel="1" x14ac:dyDescent="0.25">
      <c r="A460" s="154" t="str">
        <f>'Demand Planning'!A4428</f>
        <v>BSN06846</v>
      </c>
      <c r="B460" s="157" t="str">
        <f>'Demand Planning'!C4428</f>
        <v>SPORTSKA PREHRANA</v>
      </c>
      <c r="C460" s="155">
        <f>IFERROR(VLOOKUP(A460,'cijena po artiklu'!A:E,5,FALSE()),0)</f>
        <v>22.39</v>
      </c>
      <c r="D460" s="156">
        <f>'Demand Planning'!AB4437*$C460</f>
        <v>44.78</v>
      </c>
      <c r="E460" s="156">
        <f>'Demand Planning'!AC4437*$C460</f>
        <v>44.78</v>
      </c>
      <c r="F460" s="156">
        <f>'Demand Planning'!AD4437*$C460</f>
        <v>44.78</v>
      </c>
      <c r="G460" s="156">
        <f>'Demand Planning'!AE4437*$C460</f>
        <v>44.78</v>
      </c>
      <c r="H460" s="156">
        <f>'Demand Planning'!AF4437*$C460</f>
        <v>44.78</v>
      </c>
      <c r="I460" s="156">
        <f>'Demand Planning'!AG4437*$C460</f>
        <v>44.78</v>
      </c>
      <c r="J460" s="156">
        <f>'Demand Planning'!AH4437*$C460</f>
        <v>44.78</v>
      </c>
      <c r="K460" s="156">
        <f>'Demand Planning'!AI4437*$C460</f>
        <v>44.78</v>
      </c>
      <c r="L460" s="156">
        <f>'Demand Planning'!AJ4437*$C460</f>
        <v>44.78</v>
      </c>
      <c r="M460" s="156">
        <f>'Demand Planning'!AK4437*$C460</f>
        <v>44.78</v>
      </c>
      <c r="N460" s="156">
        <f>'Demand Planning'!AL4437*$C460</f>
        <v>44.78</v>
      </c>
      <c r="O460" s="156">
        <f>'Demand Planning'!AM4437*$C460</f>
        <v>44.78</v>
      </c>
      <c r="P460" s="156">
        <f>'Demand Planning'!AN4437*$C460</f>
        <v>44.78</v>
      </c>
    </row>
    <row r="461" spans="1:16" ht="14.25" customHeight="1" outlineLevel="1" x14ac:dyDescent="0.25">
      <c r="A461" s="154" t="str">
        <f>'Demand Planning'!A4438</f>
        <v>ATC06723</v>
      </c>
      <c r="B461" s="157" t="str">
        <f>'Demand Planning'!C4438</f>
        <v>FITNESS OPREMA</v>
      </c>
      <c r="C461" s="155">
        <f>IFERROR(VLOOKUP(A461,'cijena po artiklu'!A:E,5,FALSE()),0)</f>
        <v>7.19</v>
      </c>
      <c r="D461" s="156">
        <f>'Demand Planning'!AB4447*$C461</f>
        <v>129.42000000000002</v>
      </c>
      <c r="E461" s="156">
        <f>'Demand Planning'!AC4447*$C461</f>
        <v>129.42000000000002</v>
      </c>
      <c r="F461" s="156">
        <f>'Demand Planning'!AD4447*$C461</f>
        <v>129.42000000000002</v>
      </c>
      <c r="G461" s="156">
        <f>'Demand Planning'!AE4447*$C461</f>
        <v>129.42000000000002</v>
      </c>
      <c r="H461" s="156">
        <f>'Demand Planning'!AF4447*$C461</f>
        <v>129.42000000000002</v>
      </c>
      <c r="I461" s="156">
        <f>'Demand Planning'!AG4447*$C461</f>
        <v>129.42000000000002</v>
      </c>
      <c r="J461" s="156">
        <f>'Demand Planning'!AH4447*$C461</f>
        <v>129.42000000000002</v>
      </c>
      <c r="K461" s="156">
        <f>'Demand Planning'!AI4447*$C461</f>
        <v>129.42000000000002</v>
      </c>
      <c r="L461" s="156">
        <f>'Demand Planning'!AJ4447*$C461</f>
        <v>129.42000000000002</v>
      </c>
      <c r="M461" s="156">
        <f>'Demand Planning'!AK4447*$C461</f>
        <v>129.42000000000002</v>
      </c>
      <c r="N461" s="156">
        <f>'Demand Planning'!AL4447*$C461</f>
        <v>129.42000000000002</v>
      </c>
      <c r="O461" s="156">
        <f>'Demand Planning'!AM4447*$C461</f>
        <v>129.42000000000002</v>
      </c>
      <c r="P461" s="156">
        <f>'Demand Planning'!AN4447*$C461</f>
        <v>129.42000000000002</v>
      </c>
    </row>
    <row r="462" spans="1:16" ht="14.25" customHeight="1" outlineLevel="1" x14ac:dyDescent="0.25">
      <c r="A462" s="154" t="str">
        <f>'Demand Planning'!A4448</f>
        <v>POL04370</v>
      </c>
      <c r="B462" s="157" t="str">
        <f>'Demand Planning'!C4448</f>
        <v>BIO I SUPERFOODS</v>
      </c>
      <c r="C462" s="155">
        <f>IFERROR(VLOOKUP(A462,'cijena po artiklu'!A:E,5,FALSE()),0)</f>
        <v>4.79</v>
      </c>
      <c r="D462" s="156">
        <f>'Demand Planning'!AB4457*$C462</f>
        <v>263.45</v>
      </c>
      <c r="E462" s="156">
        <f>'Demand Planning'!AC4457*$C462</f>
        <v>273.03000000000003</v>
      </c>
      <c r="F462" s="156">
        <f>'Demand Planning'!AD4457*$C462</f>
        <v>277.82</v>
      </c>
      <c r="G462" s="156">
        <f>'Demand Planning'!AE4457*$C462</f>
        <v>282.61</v>
      </c>
      <c r="H462" s="156">
        <f>'Demand Planning'!AF4457*$C462</f>
        <v>287.39999999999998</v>
      </c>
      <c r="I462" s="156">
        <f>'Demand Planning'!AG4457*$C462</f>
        <v>292.19</v>
      </c>
      <c r="J462" s="156">
        <f>'Demand Planning'!AH4457*$C462</f>
        <v>292.19</v>
      </c>
      <c r="K462" s="156">
        <f>'Demand Planning'!AI4457*$C462</f>
        <v>296.98</v>
      </c>
      <c r="L462" s="156">
        <f>'Demand Planning'!AJ4457*$C462</f>
        <v>296.98</v>
      </c>
      <c r="M462" s="156">
        <f>'Demand Planning'!AK4457*$C462</f>
        <v>301.77</v>
      </c>
      <c r="N462" s="156">
        <f>'Demand Planning'!AL4457*$C462</f>
        <v>301.77</v>
      </c>
      <c r="O462" s="156">
        <f>'Demand Planning'!AM4457*$C462</f>
        <v>301.77</v>
      </c>
      <c r="P462" s="156">
        <f>'Demand Planning'!AN4457*$C462</f>
        <v>301.77</v>
      </c>
    </row>
    <row r="463" spans="1:16" ht="14.25" customHeight="1" outlineLevel="1" x14ac:dyDescent="0.25">
      <c r="A463" s="154" t="str">
        <f>'Demand Planning'!A4458</f>
        <v>ATC06516</v>
      </c>
      <c r="B463" s="157" t="str">
        <f>'Demand Planning'!C4458</f>
        <v>FITNESS OPREMA</v>
      </c>
      <c r="C463" s="155">
        <f>IFERROR(VLOOKUP(A463,'cijena po artiklu'!A:E,5,FALSE()),0)</f>
        <v>11.99</v>
      </c>
      <c r="D463" s="156">
        <f>'Demand Planning'!AB4467*$C463</f>
        <v>83.93</v>
      </c>
      <c r="E463" s="156">
        <f>'Demand Planning'!AC4467*$C463</f>
        <v>83.93</v>
      </c>
      <c r="F463" s="156">
        <f>'Demand Planning'!AD4467*$C463</f>
        <v>71.94</v>
      </c>
      <c r="G463" s="156">
        <f>'Demand Planning'!AE4467*$C463</f>
        <v>71.94</v>
      </c>
      <c r="H463" s="156">
        <f>'Demand Planning'!AF4467*$C463</f>
        <v>71.94</v>
      </c>
      <c r="I463" s="156">
        <f>'Demand Planning'!AG4467*$C463</f>
        <v>71.94</v>
      </c>
      <c r="J463" s="156">
        <f>'Demand Planning'!AH4467*$C463</f>
        <v>59.95</v>
      </c>
      <c r="K463" s="156">
        <f>'Demand Planning'!AI4467*$C463</f>
        <v>59.95</v>
      </c>
      <c r="L463" s="156">
        <f>'Demand Planning'!AJ4467*$C463</f>
        <v>59.95</v>
      </c>
      <c r="M463" s="156">
        <f>'Demand Planning'!AK4467*$C463</f>
        <v>59.95</v>
      </c>
      <c r="N463" s="156">
        <f>'Demand Planning'!AL4467*$C463</f>
        <v>59.95</v>
      </c>
      <c r="O463" s="156">
        <f>'Demand Planning'!AM4467*$C463</f>
        <v>59.95</v>
      </c>
      <c r="P463" s="156">
        <f>'Demand Planning'!AN4467*$C463</f>
        <v>59.95</v>
      </c>
    </row>
    <row r="464" spans="1:16" ht="14.25" customHeight="1" outlineLevel="1" x14ac:dyDescent="0.25">
      <c r="A464" s="154" t="str">
        <f>'Demand Planning'!A4468</f>
        <v>ATC06512</v>
      </c>
      <c r="B464" s="157" t="str">
        <f>'Demand Planning'!C4468</f>
        <v>FITNESS OPREMA</v>
      </c>
      <c r="C464" s="155">
        <f>IFERROR(VLOOKUP(A464,'cijena po artiklu'!A:E,5,FALSE()),0)</f>
        <v>11.99</v>
      </c>
      <c r="D464" s="156">
        <f>'Demand Planning'!AB4477*$C464</f>
        <v>83.93</v>
      </c>
      <c r="E464" s="156">
        <f>'Demand Planning'!AC4477*$C464</f>
        <v>83.93</v>
      </c>
      <c r="F464" s="156">
        <f>'Demand Planning'!AD4477*$C464</f>
        <v>95.92</v>
      </c>
      <c r="G464" s="156">
        <f>'Demand Planning'!AE4477*$C464</f>
        <v>95.92</v>
      </c>
      <c r="H464" s="156">
        <f>'Demand Planning'!AF4477*$C464</f>
        <v>95.92</v>
      </c>
      <c r="I464" s="156">
        <f>'Demand Planning'!AG4477*$C464</f>
        <v>83.93</v>
      </c>
      <c r="J464" s="156">
        <f>'Demand Planning'!AH4477*$C464</f>
        <v>83.93</v>
      </c>
      <c r="K464" s="156">
        <f>'Demand Planning'!AI4477*$C464</f>
        <v>83.93</v>
      </c>
      <c r="L464" s="156">
        <f>'Demand Planning'!AJ4477*$C464</f>
        <v>83.93</v>
      </c>
      <c r="M464" s="156">
        <f>'Demand Planning'!AK4477*$C464</f>
        <v>83.93</v>
      </c>
      <c r="N464" s="156">
        <f>'Demand Planning'!AL4477*$C464</f>
        <v>83.93</v>
      </c>
      <c r="O464" s="156">
        <f>'Demand Planning'!AM4477*$C464</f>
        <v>83.93</v>
      </c>
      <c r="P464" s="156">
        <f>'Demand Planning'!AN4477*$C464</f>
        <v>83.93</v>
      </c>
    </row>
    <row r="465" spans="1:16" ht="14.25" customHeight="1" outlineLevel="1" x14ac:dyDescent="0.25">
      <c r="A465" s="154" t="str">
        <f>'Demand Planning'!A4478</f>
        <v>POL04375</v>
      </c>
      <c r="B465" s="157" t="str">
        <f>'Demand Planning'!C4478</f>
        <v>BIO I SUPERFOODS</v>
      </c>
      <c r="C465" s="155">
        <f>IFERROR(VLOOKUP(A465,'cijena po artiklu'!A:E,5,FALSE()),0)</f>
        <v>4.79</v>
      </c>
      <c r="D465" s="156">
        <f>'Demand Planning'!AB4487*$C465</f>
        <v>205.97</v>
      </c>
      <c r="E465" s="156">
        <f>'Demand Planning'!AC4487*$C465</f>
        <v>205.97</v>
      </c>
      <c r="F465" s="156">
        <f>'Demand Planning'!AD4487*$C465</f>
        <v>205.97</v>
      </c>
      <c r="G465" s="156">
        <f>'Demand Planning'!AE4487*$C465</f>
        <v>205.97</v>
      </c>
      <c r="H465" s="156">
        <f>'Demand Planning'!AF4487*$C465</f>
        <v>205.97</v>
      </c>
      <c r="I465" s="156">
        <f>'Demand Planning'!AG4487*$C465</f>
        <v>205.97</v>
      </c>
      <c r="J465" s="156">
        <f>'Demand Planning'!AH4487*$C465</f>
        <v>205.97</v>
      </c>
      <c r="K465" s="156">
        <f>'Demand Planning'!AI4487*$C465</f>
        <v>205.97</v>
      </c>
      <c r="L465" s="156">
        <f>'Demand Planning'!AJ4487*$C465</f>
        <v>205.97</v>
      </c>
      <c r="M465" s="156">
        <f>'Demand Planning'!AK4487*$C465</f>
        <v>205.97</v>
      </c>
      <c r="N465" s="156">
        <f>'Demand Planning'!AL4487*$C465</f>
        <v>205.97</v>
      </c>
      <c r="O465" s="156">
        <f>'Demand Planning'!AM4487*$C465</f>
        <v>205.97</v>
      </c>
      <c r="P465" s="156">
        <f>'Demand Planning'!AN4487*$C465</f>
        <v>205.97</v>
      </c>
    </row>
    <row r="466" spans="1:16" ht="14.25" customHeight="1" outlineLevel="1" x14ac:dyDescent="0.25">
      <c r="A466" s="154" t="str">
        <f>'Demand Planning'!A4488</f>
        <v>SHM00071</v>
      </c>
      <c r="B466" s="157" t="str">
        <f>'Demand Planning'!C4488</f>
        <v>DRINKWARE I HOME</v>
      </c>
      <c r="C466" s="155">
        <f>IFERROR(VLOOKUP(A466,'cijena po artiklu'!A:E,5,FALSE()),0)</f>
        <v>3.99</v>
      </c>
      <c r="D466" s="156">
        <f>'Demand Planning'!AB4497*$C466</f>
        <v>103.74000000000001</v>
      </c>
      <c r="E466" s="156">
        <f>'Demand Planning'!AC4497*$C466</f>
        <v>107.73</v>
      </c>
      <c r="F466" s="156">
        <f>'Demand Planning'!AD4497*$C466</f>
        <v>107.73</v>
      </c>
      <c r="G466" s="156">
        <f>'Demand Planning'!AE4497*$C466</f>
        <v>107.73</v>
      </c>
      <c r="H466" s="156">
        <f>'Demand Planning'!AF4497*$C466</f>
        <v>111.72</v>
      </c>
      <c r="I466" s="156">
        <f>'Demand Planning'!AG4497*$C466</f>
        <v>111.72</v>
      </c>
      <c r="J466" s="156">
        <f>'Demand Planning'!AH4497*$C466</f>
        <v>111.72</v>
      </c>
      <c r="K466" s="156">
        <f>'Demand Planning'!AI4497*$C466</f>
        <v>111.72</v>
      </c>
      <c r="L466" s="156">
        <f>'Demand Planning'!AJ4497*$C466</f>
        <v>111.72</v>
      </c>
      <c r="M466" s="156">
        <f>'Demand Planning'!AK4497*$C466</f>
        <v>115.71000000000001</v>
      </c>
      <c r="N466" s="156">
        <f>'Demand Planning'!AL4497*$C466</f>
        <v>115.71000000000001</v>
      </c>
      <c r="O466" s="156">
        <f>'Demand Planning'!AM4497*$C466</f>
        <v>115.71000000000001</v>
      </c>
      <c r="P466" s="156">
        <f>'Demand Planning'!AN4497*$C466</f>
        <v>115.71000000000001</v>
      </c>
    </row>
    <row r="467" spans="1:16" ht="14.25" customHeight="1" outlineLevel="1" x14ac:dyDescent="0.25">
      <c r="A467" s="154" t="str">
        <f>'Demand Planning'!A4498</f>
        <v>ATC06662</v>
      </c>
      <c r="B467" s="157" t="str">
        <f>'Demand Planning'!C4498</f>
        <v>FITNESS OPREMA</v>
      </c>
      <c r="C467" s="155">
        <f>IFERROR(VLOOKUP(A467,'cijena po artiklu'!A:E,5,FALSE()),0)</f>
        <v>13.59</v>
      </c>
      <c r="D467" s="156">
        <f>'Demand Planning'!AB4507*$C467</f>
        <v>81.539999999999992</v>
      </c>
      <c r="E467" s="156">
        <f>'Demand Planning'!AC4507*$C467</f>
        <v>81.539999999999992</v>
      </c>
      <c r="F467" s="156">
        <f>'Demand Planning'!AD4507*$C467</f>
        <v>67.95</v>
      </c>
      <c r="G467" s="156">
        <f>'Demand Planning'!AE4507*$C467</f>
        <v>67.95</v>
      </c>
      <c r="H467" s="156">
        <f>'Demand Planning'!AF4507*$C467</f>
        <v>67.95</v>
      </c>
      <c r="I467" s="156">
        <f>'Demand Planning'!AG4507*$C467</f>
        <v>67.95</v>
      </c>
      <c r="J467" s="156">
        <f>'Demand Planning'!AH4507*$C467</f>
        <v>67.95</v>
      </c>
      <c r="K467" s="156">
        <f>'Demand Planning'!AI4507*$C467</f>
        <v>67.95</v>
      </c>
      <c r="L467" s="156">
        <f>'Demand Planning'!AJ4507*$C467</f>
        <v>67.95</v>
      </c>
      <c r="M467" s="156">
        <f>'Demand Planning'!AK4507*$C467</f>
        <v>67.95</v>
      </c>
      <c r="N467" s="156">
        <f>'Demand Planning'!AL4507*$C467</f>
        <v>67.95</v>
      </c>
      <c r="O467" s="156">
        <f>'Demand Planning'!AM4507*$C467</f>
        <v>67.95</v>
      </c>
      <c r="P467" s="156">
        <f>'Demand Planning'!AN4507*$C467</f>
        <v>67.95</v>
      </c>
    </row>
    <row r="468" spans="1:16" ht="14.25" customHeight="1" outlineLevel="1" x14ac:dyDescent="0.25">
      <c r="A468" s="154" t="str">
        <f>'Demand Planning'!A4508</f>
        <v>SHM00028</v>
      </c>
      <c r="B468" s="157" t="str">
        <f>'Demand Planning'!C4508</f>
        <v>DRINKWARE I HOME</v>
      </c>
      <c r="C468" s="155">
        <f>IFERROR(VLOOKUP(A468,'cijena po artiklu'!A:E,5,FALSE()),0)</f>
        <v>12.79</v>
      </c>
      <c r="D468" s="156">
        <f>'Demand Planning'!AB4517*$C468</f>
        <v>25.58</v>
      </c>
      <c r="E468" s="156">
        <f>'Demand Planning'!AC4517*$C468</f>
        <v>25.58</v>
      </c>
      <c r="F468" s="156">
        <f>'Demand Planning'!AD4517*$C468</f>
        <v>25.58</v>
      </c>
      <c r="G468" s="156">
        <f>'Demand Planning'!AE4517*$C468</f>
        <v>25.58</v>
      </c>
      <c r="H468" s="156">
        <f>'Demand Planning'!AF4517*$C468</f>
        <v>25.58</v>
      </c>
      <c r="I468" s="156">
        <f>'Demand Planning'!AG4517*$C468</f>
        <v>25.58</v>
      </c>
      <c r="J468" s="156">
        <f>'Demand Planning'!AH4517*$C468</f>
        <v>25.58</v>
      </c>
      <c r="K468" s="156">
        <f>'Demand Planning'!AI4517*$C468</f>
        <v>25.58</v>
      </c>
      <c r="L468" s="156">
        <f>'Demand Planning'!AJ4517*$C468</f>
        <v>25.58</v>
      </c>
      <c r="M468" s="156">
        <f>'Demand Planning'!AK4517*$C468</f>
        <v>25.58</v>
      </c>
      <c r="N468" s="156">
        <f>'Demand Planning'!AL4517*$C468</f>
        <v>25.58</v>
      </c>
      <c r="O468" s="156">
        <f>'Demand Planning'!AM4517*$C468</f>
        <v>25.58</v>
      </c>
      <c r="P468" s="156">
        <f>'Demand Planning'!AN4517*$C468</f>
        <v>25.58</v>
      </c>
    </row>
    <row r="469" spans="1:16" ht="14.25" customHeight="1" outlineLevel="1" x14ac:dyDescent="0.25">
      <c r="A469" s="154" t="str">
        <f>'Demand Planning'!A4518</f>
        <v>POL04313</v>
      </c>
      <c r="B469" s="157" t="str">
        <f>'Demand Planning'!C4518</f>
        <v>DRINKWARE I HOME</v>
      </c>
      <c r="C469" s="155">
        <f>IFERROR(VLOOKUP(A469,'cijena po artiklu'!A:E,5,FALSE()),0)</f>
        <v>5.59</v>
      </c>
      <c r="D469" s="156">
        <f>'Demand Planning'!AB4527*$C469</f>
        <v>83.85</v>
      </c>
      <c r="E469" s="156">
        <f>'Demand Planning'!AC4527*$C469</f>
        <v>83.85</v>
      </c>
      <c r="F469" s="156">
        <f>'Demand Planning'!AD4527*$C469</f>
        <v>78.259999999999991</v>
      </c>
      <c r="G469" s="156">
        <f>'Demand Planning'!AE4527*$C469</f>
        <v>78.259999999999991</v>
      </c>
      <c r="H469" s="156">
        <f>'Demand Planning'!AF4527*$C469</f>
        <v>78.259999999999991</v>
      </c>
      <c r="I469" s="156">
        <f>'Demand Planning'!AG4527*$C469</f>
        <v>78.259999999999991</v>
      </c>
      <c r="J469" s="156">
        <f>'Demand Planning'!AH4527*$C469</f>
        <v>78.259999999999991</v>
      </c>
      <c r="K469" s="156">
        <f>'Demand Planning'!AI4527*$C469</f>
        <v>78.259999999999991</v>
      </c>
      <c r="L469" s="156">
        <f>'Demand Planning'!AJ4527*$C469</f>
        <v>78.259999999999991</v>
      </c>
      <c r="M469" s="156">
        <f>'Demand Planning'!AK4527*$C469</f>
        <v>78.259999999999991</v>
      </c>
      <c r="N469" s="156">
        <f>'Demand Planning'!AL4527*$C469</f>
        <v>78.259999999999991</v>
      </c>
      <c r="O469" s="156">
        <f>'Demand Planning'!AM4527*$C469</f>
        <v>72.67</v>
      </c>
      <c r="P469" s="156">
        <f>'Demand Planning'!AN4527*$C469</f>
        <v>78.259999999999991</v>
      </c>
    </row>
    <row r="470" spans="1:16" ht="14.25" customHeight="1" outlineLevel="1" x14ac:dyDescent="0.25">
      <c r="A470" s="154" t="str">
        <f>'Demand Planning'!A4528</f>
        <v>FIT05837</v>
      </c>
      <c r="B470" s="157" t="str">
        <f>'Demand Planning'!C4528</f>
        <v>FITNESS OPREMA</v>
      </c>
      <c r="C470" s="155">
        <f>IFERROR(VLOOKUP(A470,'cijena po artiklu'!A:E,5,FALSE()),0)</f>
        <v>17.59</v>
      </c>
      <c r="D470" s="156">
        <f>'Demand Planning'!AB4537*$C470</f>
        <v>70.36</v>
      </c>
      <c r="E470" s="156">
        <f>'Demand Planning'!AC4537*$C470</f>
        <v>70.36</v>
      </c>
      <c r="F470" s="156">
        <f>'Demand Planning'!AD4537*$C470</f>
        <v>70.36</v>
      </c>
      <c r="G470" s="156">
        <f>'Demand Planning'!AE4537*$C470</f>
        <v>87.95</v>
      </c>
      <c r="H470" s="156">
        <f>'Demand Planning'!AF4537*$C470</f>
        <v>87.95</v>
      </c>
      <c r="I470" s="156">
        <f>'Demand Planning'!AG4537*$C470</f>
        <v>87.95</v>
      </c>
      <c r="J470" s="156">
        <f>'Demand Planning'!AH4537*$C470</f>
        <v>87.95</v>
      </c>
      <c r="K470" s="156">
        <f>'Demand Planning'!AI4537*$C470</f>
        <v>87.95</v>
      </c>
      <c r="L470" s="156">
        <f>'Demand Planning'!AJ4537*$C470</f>
        <v>87.95</v>
      </c>
      <c r="M470" s="156">
        <f>'Demand Planning'!AK4537*$C470</f>
        <v>87.95</v>
      </c>
      <c r="N470" s="156">
        <f>'Demand Planning'!AL4537*$C470</f>
        <v>87.95</v>
      </c>
      <c r="O470" s="156">
        <f>'Demand Planning'!AM4537*$C470</f>
        <v>87.95</v>
      </c>
      <c r="P470" s="156">
        <f>'Demand Planning'!AN4537*$C470</f>
        <v>87.95</v>
      </c>
    </row>
    <row r="471" spans="1:16" ht="14.25" customHeight="1" outlineLevel="1" x14ac:dyDescent="0.25">
      <c r="A471" s="154" t="str">
        <f>'Demand Planning'!A4538</f>
        <v>FIT05843</v>
      </c>
      <c r="B471" s="157" t="str">
        <f>'Demand Planning'!C4538</f>
        <v>FITNESS OPREMA</v>
      </c>
      <c r="C471" s="155">
        <f>IFERROR(VLOOKUP(A471,'cijena po artiklu'!A:E,5,FALSE()),0)</f>
        <v>35.99</v>
      </c>
      <c r="D471" s="156">
        <f>'Demand Planning'!AB4547*$C471</f>
        <v>35.99</v>
      </c>
      <c r="E471" s="156">
        <f>'Demand Planning'!AC4547*$C471</f>
        <v>35.99</v>
      </c>
      <c r="F471" s="156">
        <f>'Demand Planning'!AD4547*$C471</f>
        <v>35.99</v>
      </c>
      <c r="G471" s="156">
        <f>'Demand Planning'!AE4547*$C471</f>
        <v>35.99</v>
      </c>
      <c r="H471" s="156">
        <f>'Demand Planning'!AF4547*$C471</f>
        <v>35.99</v>
      </c>
      <c r="I471" s="156">
        <f>'Demand Planning'!AG4547*$C471</f>
        <v>35.99</v>
      </c>
      <c r="J471" s="156">
        <f>'Demand Planning'!AH4547*$C471</f>
        <v>35.99</v>
      </c>
      <c r="K471" s="156">
        <f>'Demand Planning'!AI4547*$C471</f>
        <v>35.99</v>
      </c>
      <c r="L471" s="156">
        <f>'Demand Planning'!AJ4547*$C471</f>
        <v>35.99</v>
      </c>
      <c r="M471" s="156">
        <f>'Demand Planning'!AK4547*$C471</f>
        <v>35.99</v>
      </c>
      <c r="N471" s="156">
        <f>'Demand Planning'!AL4547*$C471</f>
        <v>35.99</v>
      </c>
      <c r="O471" s="156">
        <f>'Demand Planning'!AM4547*$C471</f>
        <v>35.99</v>
      </c>
      <c r="P471" s="156">
        <f>'Demand Planning'!AN4547*$C471</f>
        <v>35.99</v>
      </c>
    </row>
    <row r="472" spans="1:16" ht="14.25" customHeight="1" outlineLevel="1" x14ac:dyDescent="0.25">
      <c r="A472" s="154" t="str">
        <f>'Demand Planning'!A4548</f>
        <v>SCM04379</v>
      </c>
      <c r="B472" s="157" t="str">
        <f>'Demand Planning'!C4548</f>
        <v>SPORTSKA PREHRANA</v>
      </c>
      <c r="C472" s="155">
        <f>IFERROR(VLOOKUP(A472,'cijena po artiklu'!A:E,5,FALSE()),0)</f>
        <v>31.99</v>
      </c>
      <c r="D472" s="156">
        <f>'Demand Planning'!AB4557*$C472</f>
        <v>63.98</v>
      </c>
      <c r="E472" s="156">
        <f>'Demand Planning'!AC4557*$C472</f>
        <v>63.98</v>
      </c>
      <c r="F472" s="156">
        <f>'Demand Planning'!AD4557*$C472</f>
        <v>63.98</v>
      </c>
      <c r="G472" s="156">
        <f>'Demand Planning'!AE4557*$C472</f>
        <v>63.98</v>
      </c>
      <c r="H472" s="156">
        <f>'Demand Planning'!AF4557*$C472</f>
        <v>63.98</v>
      </c>
      <c r="I472" s="156">
        <f>'Demand Planning'!AG4557*$C472</f>
        <v>63.98</v>
      </c>
      <c r="J472" s="156">
        <f>'Demand Planning'!AH4557*$C472</f>
        <v>63.98</v>
      </c>
      <c r="K472" s="156">
        <f>'Demand Planning'!AI4557*$C472</f>
        <v>63.98</v>
      </c>
      <c r="L472" s="156">
        <f>'Demand Planning'!AJ4557*$C472</f>
        <v>63.98</v>
      </c>
      <c r="M472" s="156">
        <f>'Demand Planning'!AK4557*$C472</f>
        <v>63.98</v>
      </c>
      <c r="N472" s="156">
        <f>'Demand Planning'!AL4557*$C472</f>
        <v>63.98</v>
      </c>
      <c r="O472" s="156">
        <f>'Demand Planning'!AM4557*$C472</f>
        <v>63.98</v>
      </c>
      <c r="P472" s="156">
        <f>'Demand Planning'!AN4557*$C472</f>
        <v>63.98</v>
      </c>
    </row>
    <row r="473" spans="1:16" ht="14.25" customHeight="1" outlineLevel="1" x14ac:dyDescent="0.25">
      <c r="A473" s="154" t="str">
        <f>'Demand Planning'!A4558</f>
        <v>SCM04316</v>
      </c>
      <c r="B473" s="157" t="str">
        <f>'Demand Planning'!C4558</f>
        <v>SPORTSKA PREHRANA</v>
      </c>
      <c r="C473" s="155">
        <f>IFERROR(VLOOKUP(A473,'cijena po artiklu'!A:E,5,FALSE()),0)</f>
        <v>30.39</v>
      </c>
      <c r="D473" s="156">
        <f>'Demand Planning'!AB4567*$C473</f>
        <v>0</v>
      </c>
      <c r="E473" s="156">
        <f>'Demand Planning'!AC4567*$C473</f>
        <v>0</v>
      </c>
      <c r="F473" s="156">
        <f>'Demand Planning'!AD4567*$C473</f>
        <v>0</v>
      </c>
      <c r="G473" s="156">
        <f>'Demand Planning'!AE4567*$C473</f>
        <v>0</v>
      </c>
      <c r="H473" s="156">
        <f>'Demand Planning'!AF4567*$C473</f>
        <v>0</v>
      </c>
      <c r="I473" s="156">
        <f>'Demand Planning'!AG4567*$C473</f>
        <v>0</v>
      </c>
      <c r="J473" s="156">
        <f>'Demand Planning'!AH4567*$C473</f>
        <v>0</v>
      </c>
      <c r="K473" s="156">
        <f>'Demand Planning'!AI4567*$C473</f>
        <v>0</v>
      </c>
      <c r="L473" s="156">
        <f>'Demand Planning'!AJ4567*$C473</f>
        <v>0</v>
      </c>
      <c r="M473" s="156">
        <f>'Demand Planning'!AK4567*$C473</f>
        <v>0</v>
      </c>
      <c r="N473" s="156">
        <f>'Demand Planning'!AL4567*$C473</f>
        <v>0</v>
      </c>
      <c r="O473" s="156">
        <f>'Demand Planning'!AM4567*$C473</f>
        <v>0</v>
      </c>
      <c r="P473" s="156">
        <f>'Demand Planning'!AN4567*$C473</f>
        <v>0</v>
      </c>
    </row>
    <row r="474" spans="1:16" ht="14.25" customHeight="1" outlineLevel="1" x14ac:dyDescent="0.25">
      <c r="A474" s="154" t="str">
        <f>'Demand Planning'!A4568</f>
        <v>VEN00049</v>
      </c>
      <c r="B474" s="157" t="str">
        <f>'Demand Planning'!C4568</f>
        <v>BORILAČKA OPREMA</v>
      </c>
      <c r="C474" s="155">
        <f>IFERROR(VLOOKUP(A474,'cijena po artiklu'!A:E,5,FALSE()),0)</f>
        <v>7.99</v>
      </c>
      <c r="D474" s="156">
        <f>'Demand Planning'!AB4577*$C474</f>
        <v>0</v>
      </c>
      <c r="E474" s="156">
        <f>'Demand Planning'!AC4577*$C474</f>
        <v>0</v>
      </c>
      <c r="F474" s="156">
        <f>'Demand Planning'!AD4577*$C474</f>
        <v>0</v>
      </c>
      <c r="G474" s="156">
        <f>'Demand Planning'!AE4577*$C474</f>
        <v>0</v>
      </c>
      <c r="H474" s="156">
        <f>'Demand Planning'!AF4577*$C474</f>
        <v>0</v>
      </c>
      <c r="I474" s="156">
        <f>'Demand Planning'!AG4577*$C474</f>
        <v>0</v>
      </c>
      <c r="J474" s="156">
        <f>'Demand Planning'!AH4577*$C474</f>
        <v>0</v>
      </c>
      <c r="K474" s="156">
        <f>'Demand Planning'!AI4577*$C474</f>
        <v>0</v>
      </c>
      <c r="L474" s="156">
        <f>'Demand Planning'!AJ4577*$C474</f>
        <v>0</v>
      </c>
      <c r="M474" s="156">
        <f>'Demand Planning'!AK4577*$C474</f>
        <v>0</v>
      </c>
      <c r="N474" s="156">
        <f>'Demand Planning'!AL4577*$C474</f>
        <v>0</v>
      </c>
      <c r="O474" s="156">
        <f>'Demand Planning'!AM4577*$C474</f>
        <v>0</v>
      </c>
      <c r="P474" s="156">
        <f>'Demand Planning'!AN4577*$C474</f>
        <v>0</v>
      </c>
    </row>
    <row r="475" spans="1:16" ht="14.25" customHeight="1" outlineLevel="1" x14ac:dyDescent="0.25">
      <c r="A475" s="154" t="str">
        <f>'Demand Planning'!A4578</f>
        <v>GAR04842</v>
      </c>
      <c r="B475" s="157" t="str">
        <f>'Demand Planning'!C4578</f>
        <v>GADGETI</v>
      </c>
      <c r="C475" s="155">
        <f>IFERROR(VLOOKUP(A475,'cijena po artiklu'!A:E,5,FALSE()),0)</f>
        <v>999.99</v>
      </c>
      <c r="D475" s="156">
        <f>'Demand Planning'!AB4587*$C475</f>
        <v>0</v>
      </c>
      <c r="E475" s="156">
        <f>'Demand Planning'!AC4587*$C475</f>
        <v>0</v>
      </c>
      <c r="F475" s="156">
        <f>'Demand Planning'!AD4587*$C475</f>
        <v>0</v>
      </c>
      <c r="G475" s="156">
        <f>'Demand Planning'!AE4587*$C475</f>
        <v>0</v>
      </c>
      <c r="H475" s="156">
        <f>'Demand Planning'!AF4587*$C475</f>
        <v>0</v>
      </c>
      <c r="I475" s="156">
        <f>'Demand Planning'!AG4587*$C475</f>
        <v>0</v>
      </c>
      <c r="J475" s="156">
        <f>'Demand Planning'!AH4587*$C475</f>
        <v>0</v>
      </c>
      <c r="K475" s="156">
        <f>'Demand Planning'!AI4587*$C475</f>
        <v>0</v>
      </c>
      <c r="L475" s="156">
        <f>'Demand Planning'!AJ4587*$C475</f>
        <v>0</v>
      </c>
      <c r="M475" s="156">
        <f>'Demand Planning'!AK4587*$C475</f>
        <v>0</v>
      </c>
      <c r="N475" s="156">
        <f>'Demand Planning'!AL4587*$C475</f>
        <v>0</v>
      </c>
      <c r="O475" s="156">
        <f>'Demand Planning'!AM4587*$C475</f>
        <v>0</v>
      </c>
      <c r="P475" s="156">
        <f>'Demand Planning'!AN4587*$C475</f>
        <v>0</v>
      </c>
    </row>
    <row r="476" spans="1:16" ht="14.25" customHeight="1" outlineLevel="1" x14ac:dyDescent="0.25">
      <c r="A476" s="154" t="str">
        <f>'Demand Planning'!A4588</f>
        <v>GAR04826</v>
      </c>
      <c r="B476" s="157" t="str">
        <f>'Demand Planning'!C4588</f>
        <v>GADGETI</v>
      </c>
      <c r="C476" s="155">
        <f>IFERROR(VLOOKUP(A476,'cijena po artiklu'!A:E,5,FALSE()),0)</f>
        <v>623.99</v>
      </c>
      <c r="D476" s="156">
        <f>'Demand Planning'!AB4597*$C476</f>
        <v>0</v>
      </c>
      <c r="E476" s="156">
        <f>'Demand Planning'!AC4597*$C476</f>
        <v>0</v>
      </c>
      <c r="F476" s="156">
        <f>'Demand Planning'!AD4597*$C476</f>
        <v>0</v>
      </c>
      <c r="G476" s="156">
        <f>'Demand Planning'!AE4597*$C476</f>
        <v>0</v>
      </c>
      <c r="H476" s="156">
        <f>'Demand Planning'!AF4597*$C476</f>
        <v>0</v>
      </c>
      <c r="I476" s="156">
        <f>'Demand Planning'!AG4597*$C476</f>
        <v>0</v>
      </c>
      <c r="J476" s="156">
        <f>'Demand Planning'!AH4597*$C476</f>
        <v>0</v>
      </c>
      <c r="K476" s="156">
        <f>'Demand Planning'!AI4597*$C476</f>
        <v>0</v>
      </c>
      <c r="L476" s="156">
        <f>'Demand Planning'!AJ4597*$C476</f>
        <v>0</v>
      </c>
      <c r="M476" s="156">
        <f>'Demand Planning'!AK4597*$C476</f>
        <v>0</v>
      </c>
      <c r="N476" s="156">
        <f>'Demand Planning'!AL4597*$C476</f>
        <v>0</v>
      </c>
      <c r="O476" s="156">
        <f>'Demand Planning'!AM4597*$C476</f>
        <v>0</v>
      </c>
      <c r="P476" s="156">
        <f>'Demand Planning'!AN4597*$C476</f>
        <v>0</v>
      </c>
    </row>
    <row r="477" spans="1:16" ht="14.25" customHeight="1" outlineLevel="1" x14ac:dyDescent="0.25">
      <c r="A477" s="154" t="str">
        <f>'Demand Planning'!A4598</f>
        <v>POL12671</v>
      </c>
      <c r="B477" s="157" t="str">
        <f>'Demand Planning'!C4598</f>
        <v>PROTEINI</v>
      </c>
      <c r="C477" s="155">
        <f>IFERROR(VLOOKUP(A477,'cijena po artiklu'!A:E,5,FALSE()),0)</f>
        <v>51.99</v>
      </c>
      <c r="D477" s="156">
        <f>'Demand Planning'!AB4607*$C477</f>
        <v>103.98</v>
      </c>
      <c r="E477" s="156">
        <f>'Demand Planning'!AC4607*$C477</f>
        <v>51.99</v>
      </c>
      <c r="F477" s="156">
        <f>'Demand Planning'!AD4607*$C477</f>
        <v>103.98</v>
      </c>
      <c r="G477" s="156">
        <f>'Demand Planning'!AE4607*$C477</f>
        <v>103.98</v>
      </c>
      <c r="H477" s="156">
        <f>'Demand Planning'!AF4607*$C477</f>
        <v>103.98</v>
      </c>
      <c r="I477" s="156">
        <f>'Demand Planning'!AG4607*$C477</f>
        <v>103.98</v>
      </c>
      <c r="J477" s="156">
        <f>'Demand Planning'!AH4607*$C477</f>
        <v>103.98</v>
      </c>
      <c r="K477" s="156">
        <f>'Demand Planning'!AI4607*$C477</f>
        <v>103.98</v>
      </c>
      <c r="L477" s="156">
        <f>'Demand Planning'!AJ4607*$C477</f>
        <v>103.98</v>
      </c>
      <c r="M477" s="156">
        <f>'Demand Planning'!AK4607*$C477</f>
        <v>103.98</v>
      </c>
      <c r="N477" s="156">
        <f>'Demand Planning'!AL4607*$C477</f>
        <v>103.98</v>
      </c>
      <c r="O477" s="156">
        <f>'Demand Planning'!AM4607*$C477</f>
        <v>103.98</v>
      </c>
      <c r="P477" s="156">
        <f>'Demand Planning'!AN4607*$C477</f>
        <v>103.98</v>
      </c>
    </row>
    <row r="478" spans="1:16" ht="14.25" customHeight="1" outlineLevel="1" x14ac:dyDescent="0.25">
      <c r="A478" s="154" t="str">
        <f>'Demand Planning'!A4608</f>
        <v>ATC06614</v>
      </c>
      <c r="B478" s="157" t="str">
        <f>'Demand Planning'!C4608</f>
        <v>FITNESS OPREMA</v>
      </c>
      <c r="C478" s="155">
        <f>IFERROR(VLOOKUP(A478,'cijena po artiklu'!A:E,5,FALSE()),0)</f>
        <v>25.59</v>
      </c>
      <c r="D478" s="156">
        <f>'Demand Planning'!AB4617*$C478</f>
        <v>0</v>
      </c>
      <c r="E478" s="156">
        <f>'Demand Planning'!AC4617*$C478</f>
        <v>0</v>
      </c>
      <c r="F478" s="156">
        <f>'Demand Planning'!AD4617*$C478</f>
        <v>0</v>
      </c>
      <c r="G478" s="156">
        <f>'Demand Planning'!AE4617*$C478</f>
        <v>0</v>
      </c>
      <c r="H478" s="156">
        <f>'Demand Planning'!AF4617*$C478</f>
        <v>0</v>
      </c>
      <c r="I478" s="156">
        <f>'Demand Planning'!AG4617*$C478</f>
        <v>0</v>
      </c>
      <c r="J478" s="156">
        <f>'Demand Planning'!AH4617*$C478</f>
        <v>0</v>
      </c>
      <c r="K478" s="156">
        <f>'Demand Planning'!AI4617*$C478</f>
        <v>0</v>
      </c>
      <c r="L478" s="156">
        <f>'Demand Planning'!AJ4617*$C478</f>
        <v>0</v>
      </c>
      <c r="M478" s="156">
        <f>'Demand Planning'!AK4617*$C478</f>
        <v>0</v>
      </c>
      <c r="N478" s="156">
        <f>'Demand Planning'!AL4617*$C478</f>
        <v>0</v>
      </c>
      <c r="O478" s="156">
        <f>'Demand Planning'!AM4617*$C478</f>
        <v>0</v>
      </c>
      <c r="P478" s="156">
        <f>'Demand Planning'!AN4617*$C478</f>
        <v>0</v>
      </c>
    </row>
    <row r="479" spans="1:16" ht="14.25" customHeight="1" outlineLevel="1" x14ac:dyDescent="0.25">
      <c r="A479" s="154" t="str">
        <f>'Demand Planning'!A4618</f>
        <v>CON23205</v>
      </c>
      <c r="B479" s="157" t="str">
        <f>'Demand Planning'!C4618</f>
        <v>FITNESS OPREMA</v>
      </c>
      <c r="C479" s="155">
        <f>IFERROR(VLOOKUP(A479,'cijena po artiklu'!A:E,5,FALSE()),0)</f>
        <v>279.99</v>
      </c>
      <c r="D479" s="156">
        <f>'Demand Planning'!AB4627*$C479</f>
        <v>279.99</v>
      </c>
      <c r="E479" s="156">
        <f>'Demand Planning'!AC4627*$C479</f>
        <v>279.99</v>
      </c>
      <c r="F479" s="156">
        <f>'Demand Planning'!AD4627*$C479</f>
        <v>279.99</v>
      </c>
      <c r="G479" s="156">
        <f>'Demand Planning'!AE4627*$C479</f>
        <v>279.99</v>
      </c>
      <c r="H479" s="156">
        <f>'Demand Planning'!AF4627*$C479</f>
        <v>279.99</v>
      </c>
      <c r="I479" s="156">
        <f>'Demand Planning'!AG4627*$C479</f>
        <v>279.99</v>
      </c>
      <c r="J479" s="156">
        <f>'Demand Planning'!AH4627*$C479</f>
        <v>279.99</v>
      </c>
      <c r="K479" s="156">
        <f>'Demand Planning'!AI4627*$C479</f>
        <v>279.99</v>
      </c>
      <c r="L479" s="156">
        <f>'Demand Planning'!AJ4627*$C479</f>
        <v>279.99</v>
      </c>
      <c r="M479" s="156">
        <f>'Demand Planning'!AK4627*$C479</f>
        <v>279.99</v>
      </c>
      <c r="N479" s="156">
        <f>'Demand Planning'!AL4627*$C479</f>
        <v>279.99</v>
      </c>
      <c r="O479" s="156">
        <f>'Demand Planning'!AM4627*$C479</f>
        <v>279.99</v>
      </c>
      <c r="P479" s="156">
        <f>'Demand Planning'!AN4627*$C479</f>
        <v>279.99</v>
      </c>
    </row>
    <row r="480" spans="1:16" ht="14.25" customHeight="1" outlineLevel="1" x14ac:dyDescent="0.25">
      <c r="A480" s="154" t="str">
        <f>'Demand Planning'!A4628</f>
        <v>ON00204</v>
      </c>
      <c r="B480" s="157" t="str">
        <f>'Demand Planning'!C4628</f>
        <v>PROTEINI</v>
      </c>
      <c r="C480" s="155">
        <f>IFERROR(VLOOKUP(A480,'cijena po artiklu'!A:E,5,FALSE()),0)</f>
        <v>46.39</v>
      </c>
      <c r="D480" s="156">
        <f>'Demand Planning'!AB4637*$C480</f>
        <v>185.56</v>
      </c>
      <c r="E480" s="156">
        <f>'Demand Planning'!AC4637*$C480</f>
        <v>185.56</v>
      </c>
      <c r="F480" s="156">
        <f>'Demand Planning'!AD4637*$C480</f>
        <v>185.56</v>
      </c>
      <c r="G480" s="156">
        <f>'Demand Planning'!AE4637*$C480</f>
        <v>185.56</v>
      </c>
      <c r="H480" s="156">
        <f>'Demand Planning'!AF4637*$C480</f>
        <v>185.56</v>
      </c>
      <c r="I480" s="156">
        <f>'Demand Planning'!AG4637*$C480</f>
        <v>185.56</v>
      </c>
      <c r="J480" s="156">
        <f>'Demand Planning'!AH4637*$C480</f>
        <v>185.56</v>
      </c>
      <c r="K480" s="156">
        <f>'Demand Planning'!AI4637*$C480</f>
        <v>185.56</v>
      </c>
      <c r="L480" s="156">
        <f>'Demand Planning'!AJ4637*$C480</f>
        <v>185.56</v>
      </c>
      <c r="M480" s="156">
        <f>'Demand Planning'!AK4637*$C480</f>
        <v>185.56</v>
      </c>
      <c r="N480" s="156">
        <f>'Demand Planning'!AL4637*$C480</f>
        <v>185.56</v>
      </c>
      <c r="O480" s="156">
        <f>'Demand Planning'!AM4637*$C480</f>
        <v>185.56</v>
      </c>
      <c r="P480" s="156">
        <f>'Demand Planning'!AN4637*$C480</f>
        <v>185.56</v>
      </c>
    </row>
    <row r="481" spans="1:16" ht="14.25" customHeight="1" outlineLevel="1" x14ac:dyDescent="0.25">
      <c r="A481" s="154" t="str">
        <f>'Demand Planning'!A4638</f>
        <v>ZOE12387</v>
      </c>
      <c r="B481" s="157" t="str">
        <f>'Demand Planning'!C4638</f>
        <v>SPORTSKA PREHRANA</v>
      </c>
      <c r="C481" s="155">
        <f>IFERROR(VLOOKUP(A481,'cijena po artiklu'!A:E,5,FALSE()),0)</f>
        <v>30.39</v>
      </c>
      <c r="D481" s="156">
        <f>'Demand Planning'!AB4647*$C481</f>
        <v>60.78</v>
      </c>
      <c r="E481" s="156">
        <f>'Demand Planning'!AC4647*$C481</f>
        <v>60.78</v>
      </c>
      <c r="F481" s="156">
        <f>'Demand Planning'!AD4647*$C481</f>
        <v>60.78</v>
      </c>
      <c r="G481" s="156">
        <f>'Demand Planning'!AE4647*$C481</f>
        <v>60.78</v>
      </c>
      <c r="H481" s="156">
        <f>'Demand Planning'!AF4647*$C481</f>
        <v>60.78</v>
      </c>
      <c r="I481" s="156">
        <f>'Demand Planning'!AG4647*$C481</f>
        <v>60.78</v>
      </c>
      <c r="J481" s="156">
        <f>'Demand Planning'!AH4647*$C481</f>
        <v>60.78</v>
      </c>
      <c r="K481" s="156">
        <f>'Demand Planning'!AI4647*$C481</f>
        <v>60.78</v>
      </c>
      <c r="L481" s="156">
        <f>'Demand Planning'!AJ4647*$C481</f>
        <v>60.78</v>
      </c>
      <c r="M481" s="156">
        <f>'Demand Planning'!AK4647*$C481</f>
        <v>60.78</v>
      </c>
      <c r="N481" s="156">
        <f>'Demand Planning'!AL4647*$C481</f>
        <v>60.78</v>
      </c>
      <c r="O481" s="156">
        <f>'Demand Planning'!AM4647*$C481</f>
        <v>60.78</v>
      </c>
      <c r="P481" s="156">
        <f>'Demand Planning'!AN4647*$C481</f>
        <v>60.78</v>
      </c>
    </row>
    <row r="482" spans="1:16" ht="14.25" customHeight="1" outlineLevel="1" x14ac:dyDescent="0.25">
      <c r="A482" s="154" t="str">
        <f>'Demand Planning'!A4648</f>
        <v>ATC06636</v>
      </c>
      <c r="B482" s="157" t="str">
        <f>'Demand Planning'!C4648</f>
        <v>FITNESS OPREMA</v>
      </c>
      <c r="C482" s="155">
        <f>IFERROR(VLOOKUP(A482,'cijena po artiklu'!A:E,5,FALSE()),0)</f>
        <v>231.99</v>
      </c>
      <c r="D482" s="156">
        <f>'Demand Planning'!AB4657*$C482</f>
        <v>0</v>
      </c>
      <c r="E482" s="156">
        <f>'Demand Planning'!AC4657*$C482</f>
        <v>0</v>
      </c>
      <c r="F482" s="156">
        <f>'Demand Planning'!AD4657*$C482</f>
        <v>0</v>
      </c>
      <c r="G482" s="156">
        <f>'Demand Planning'!AE4657*$C482</f>
        <v>0</v>
      </c>
      <c r="H482" s="156">
        <f>'Demand Planning'!AF4657*$C482</f>
        <v>0</v>
      </c>
      <c r="I482" s="156">
        <f>'Demand Planning'!AG4657*$C482</f>
        <v>0</v>
      </c>
      <c r="J482" s="156">
        <f>'Demand Planning'!AH4657*$C482</f>
        <v>0</v>
      </c>
      <c r="K482" s="156">
        <f>'Demand Planning'!AI4657*$C482</f>
        <v>0</v>
      </c>
      <c r="L482" s="156">
        <f>'Demand Planning'!AJ4657*$C482</f>
        <v>0</v>
      </c>
      <c r="M482" s="156">
        <f>'Demand Planning'!AK4657*$C482</f>
        <v>0</v>
      </c>
      <c r="N482" s="156">
        <f>'Demand Planning'!AL4657*$C482</f>
        <v>0</v>
      </c>
      <c r="O482" s="156">
        <f>'Demand Planning'!AM4657*$C482</f>
        <v>0</v>
      </c>
      <c r="P482" s="156">
        <f>'Demand Planning'!AN4657*$C482</f>
        <v>0</v>
      </c>
    </row>
    <row r="483" spans="1:16" ht="14.25" customHeight="1" outlineLevel="1" x14ac:dyDescent="0.25">
      <c r="A483" s="154" t="str">
        <f>'Demand Planning'!A4658</f>
        <v>ON00201</v>
      </c>
      <c r="B483" s="157" t="str">
        <f>'Demand Planning'!C4658</f>
        <v>PROTEINI</v>
      </c>
      <c r="C483" s="155">
        <f>IFERROR(VLOOKUP(A483,'cijena po artiklu'!A:E,5,FALSE()),0)</f>
        <v>71.989999999999995</v>
      </c>
      <c r="D483" s="156">
        <f>'Demand Planning'!AB4667*$C483</f>
        <v>287.95999999999998</v>
      </c>
      <c r="E483" s="156">
        <f>'Demand Planning'!AC4667*$C483</f>
        <v>287.95999999999998</v>
      </c>
      <c r="F483" s="156">
        <f>'Demand Planning'!AD4667*$C483</f>
        <v>287.95999999999998</v>
      </c>
      <c r="G483" s="156">
        <f>'Demand Planning'!AE4667*$C483</f>
        <v>287.95999999999998</v>
      </c>
      <c r="H483" s="156">
        <f>'Demand Planning'!AF4667*$C483</f>
        <v>287.95999999999998</v>
      </c>
      <c r="I483" s="156">
        <f>'Demand Planning'!AG4667*$C483</f>
        <v>287.95999999999998</v>
      </c>
      <c r="J483" s="156">
        <f>'Demand Planning'!AH4667*$C483</f>
        <v>287.95999999999998</v>
      </c>
      <c r="K483" s="156">
        <f>'Demand Planning'!AI4667*$C483</f>
        <v>287.95999999999998</v>
      </c>
      <c r="L483" s="156">
        <f>'Demand Planning'!AJ4667*$C483</f>
        <v>287.95999999999998</v>
      </c>
      <c r="M483" s="156">
        <f>'Demand Planning'!AK4667*$C483</f>
        <v>287.95999999999998</v>
      </c>
      <c r="N483" s="156">
        <f>'Demand Planning'!AL4667*$C483</f>
        <v>287.95999999999998</v>
      </c>
      <c r="O483" s="156">
        <f>'Demand Planning'!AM4667*$C483</f>
        <v>287.95999999999998</v>
      </c>
      <c r="P483" s="156">
        <f>'Demand Planning'!AN4667*$C483</f>
        <v>287.95999999999998</v>
      </c>
    </row>
    <row r="484" spans="1:16" ht="14.25" customHeight="1" outlineLevel="1" x14ac:dyDescent="0.25">
      <c r="A484" s="154" t="str">
        <f>'Demand Planning'!A4668</f>
        <v>ATC06608</v>
      </c>
      <c r="B484" s="157" t="str">
        <f>'Demand Planning'!C4668</f>
        <v>FITNESS OPREMA</v>
      </c>
      <c r="C484" s="155">
        <f>IFERROR(VLOOKUP(A484,'cijena po artiklu'!A:E,5,FALSE()),0)</f>
        <v>3.99</v>
      </c>
      <c r="D484" s="156">
        <f>'Demand Planning'!AB4677*$C484</f>
        <v>67.83</v>
      </c>
      <c r="E484" s="156">
        <f>'Demand Planning'!AC4677*$C484</f>
        <v>71.820000000000007</v>
      </c>
      <c r="F484" s="156">
        <f>'Demand Planning'!AD4677*$C484</f>
        <v>71.820000000000007</v>
      </c>
      <c r="G484" s="156">
        <f>'Demand Planning'!AE4677*$C484</f>
        <v>71.820000000000007</v>
      </c>
      <c r="H484" s="156">
        <f>'Demand Planning'!AF4677*$C484</f>
        <v>67.83</v>
      </c>
      <c r="I484" s="156">
        <f>'Demand Planning'!AG4677*$C484</f>
        <v>67.83</v>
      </c>
      <c r="J484" s="156">
        <f>'Demand Planning'!AH4677*$C484</f>
        <v>67.83</v>
      </c>
      <c r="K484" s="156">
        <f>'Demand Planning'!AI4677*$C484</f>
        <v>67.83</v>
      </c>
      <c r="L484" s="156">
        <f>'Demand Planning'!AJ4677*$C484</f>
        <v>67.83</v>
      </c>
      <c r="M484" s="156">
        <f>'Demand Planning'!AK4677*$C484</f>
        <v>67.83</v>
      </c>
      <c r="N484" s="156">
        <f>'Demand Planning'!AL4677*$C484</f>
        <v>67.83</v>
      </c>
      <c r="O484" s="156">
        <f>'Demand Planning'!AM4677*$C484</f>
        <v>67.83</v>
      </c>
      <c r="P484" s="156">
        <f>'Demand Planning'!AN4677*$C484</f>
        <v>67.83</v>
      </c>
    </row>
    <row r="485" spans="1:16" ht="14.25" customHeight="1" outlineLevel="1" x14ac:dyDescent="0.25">
      <c r="A485" s="154" t="str">
        <f>'Demand Planning'!A4678</f>
        <v>FIT05847</v>
      </c>
      <c r="B485" s="157" t="str">
        <f>'Demand Planning'!C4678</f>
        <v>FITNESS OPREMA</v>
      </c>
      <c r="C485" s="155">
        <f>IFERROR(VLOOKUP(A485,'cijena po artiklu'!A:E,5,FALSE()),0)</f>
        <v>59.99</v>
      </c>
      <c r="D485" s="156">
        <f>'Demand Planning'!AB4687*$C485</f>
        <v>0</v>
      </c>
      <c r="E485" s="156">
        <f>'Demand Planning'!AC4687*$C485</f>
        <v>0</v>
      </c>
      <c r="F485" s="156">
        <f>'Demand Planning'!AD4687*$C485</f>
        <v>0</v>
      </c>
      <c r="G485" s="156">
        <f>'Demand Planning'!AE4687*$C485</f>
        <v>0</v>
      </c>
      <c r="H485" s="156">
        <f>'Demand Planning'!AF4687*$C485</f>
        <v>0</v>
      </c>
      <c r="I485" s="156">
        <f>'Demand Planning'!AG4687*$C485</f>
        <v>0</v>
      </c>
      <c r="J485" s="156">
        <f>'Demand Planning'!AH4687*$C485</f>
        <v>0</v>
      </c>
      <c r="K485" s="156">
        <f>'Demand Planning'!AI4687*$C485</f>
        <v>0</v>
      </c>
      <c r="L485" s="156">
        <f>'Demand Planning'!AJ4687*$C485</f>
        <v>0</v>
      </c>
      <c r="M485" s="156">
        <f>'Demand Planning'!AK4687*$C485</f>
        <v>0</v>
      </c>
      <c r="N485" s="156">
        <f>'Demand Planning'!AL4687*$C485</f>
        <v>0</v>
      </c>
      <c r="O485" s="156">
        <f>'Demand Planning'!AM4687*$C485</f>
        <v>0</v>
      </c>
      <c r="P485" s="156">
        <f>'Demand Planning'!AN4687*$C485</f>
        <v>0</v>
      </c>
    </row>
    <row r="486" spans="1:16" ht="14.25" customHeight="1" outlineLevel="1" x14ac:dyDescent="0.25">
      <c r="A486" s="154" t="str">
        <f>'Demand Planning'!A4688</f>
        <v>THG03002</v>
      </c>
      <c r="B486" s="157" t="str">
        <f>'Demand Planning'!C4688</f>
        <v>FITNESS OPREMA</v>
      </c>
      <c r="C486" s="155">
        <f>IFERROR(VLOOKUP(A486,'cijena po artiklu'!A:E,5,FALSE()),0)</f>
        <v>335.19</v>
      </c>
      <c r="D486" s="156">
        <f>'Demand Planning'!AB4697*$C486</f>
        <v>0</v>
      </c>
      <c r="E486" s="156">
        <f>'Demand Planning'!AC4697*$C486</f>
        <v>0</v>
      </c>
      <c r="F486" s="156">
        <f>'Demand Planning'!AD4697*$C486</f>
        <v>0</v>
      </c>
      <c r="G486" s="156">
        <f>'Demand Planning'!AE4697*$C486</f>
        <v>0</v>
      </c>
      <c r="H486" s="156">
        <f>'Demand Planning'!AF4697*$C486</f>
        <v>0</v>
      </c>
      <c r="I486" s="156">
        <f>'Demand Planning'!AG4697*$C486</f>
        <v>0</v>
      </c>
      <c r="J486" s="156">
        <f>'Demand Planning'!AH4697*$C486</f>
        <v>0</v>
      </c>
      <c r="K486" s="156">
        <f>'Demand Planning'!AI4697*$C486</f>
        <v>0</v>
      </c>
      <c r="L486" s="156">
        <f>'Demand Planning'!AJ4697*$C486</f>
        <v>0</v>
      </c>
      <c r="M486" s="156">
        <f>'Demand Planning'!AK4697*$C486</f>
        <v>0</v>
      </c>
      <c r="N486" s="156">
        <f>'Demand Planning'!AL4697*$C486</f>
        <v>0</v>
      </c>
      <c r="O486" s="156">
        <f>'Demand Planning'!AM4697*$C486</f>
        <v>0</v>
      </c>
      <c r="P486" s="156">
        <f>'Demand Planning'!AN4697*$C486</f>
        <v>0</v>
      </c>
    </row>
    <row r="487" spans="1:16" ht="14.25" customHeight="1" outlineLevel="1" x14ac:dyDescent="0.25">
      <c r="A487" s="154" t="str">
        <f>'Demand Planning'!A4698</f>
        <v>POL04104</v>
      </c>
      <c r="B487" s="157" t="str">
        <f>'Demand Planning'!C4698</f>
        <v>SPORTSKA PREHRANA</v>
      </c>
      <c r="C487" s="155">
        <f>IFERROR(VLOOKUP(A487,'cijena po artiklu'!A:E,5,FALSE()),0)</f>
        <v>4.79</v>
      </c>
      <c r="D487" s="156">
        <f>'Demand Planning'!AB4707*$C487</f>
        <v>86.22</v>
      </c>
      <c r="E487" s="156">
        <f>'Demand Planning'!AC4707*$C487</f>
        <v>86.22</v>
      </c>
      <c r="F487" s="156">
        <f>'Demand Planning'!AD4707*$C487</f>
        <v>86.22</v>
      </c>
      <c r="G487" s="156">
        <f>'Demand Planning'!AE4707*$C487</f>
        <v>81.430000000000007</v>
      </c>
      <c r="H487" s="156">
        <f>'Demand Planning'!AF4707*$C487</f>
        <v>81.430000000000007</v>
      </c>
      <c r="I487" s="156">
        <f>'Demand Planning'!AG4707*$C487</f>
        <v>76.64</v>
      </c>
      <c r="J487" s="156">
        <f>'Demand Planning'!AH4707*$C487</f>
        <v>76.64</v>
      </c>
      <c r="K487" s="156">
        <f>'Demand Planning'!AI4707*$C487</f>
        <v>81.430000000000007</v>
      </c>
      <c r="L487" s="156">
        <f>'Demand Planning'!AJ4707*$C487</f>
        <v>76.64</v>
      </c>
      <c r="M487" s="156">
        <f>'Demand Planning'!AK4707*$C487</f>
        <v>76.64</v>
      </c>
      <c r="N487" s="156">
        <f>'Demand Planning'!AL4707*$C487</f>
        <v>76.64</v>
      </c>
      <c r="O487" s="156">
        <f>'Demand Planning'!AM4707*$C487</f>
        <v>76.64</v>
      </c>
      <c r="P487" s="156">
        <f>'Demand Planning'!AN4707*$C487</f>
        <v>76.64</v>
      </c>
    </row>
    <row r="488" spans="1:16" ht="14.25" customHeight="1" outlineLevel="1" x14ac:dyDescent="0.25">
      <c r="A488" s="154" t="str">
        <f>'Demand Planning'!A4708</f>
        <v>FIT05844</v>
      </c>
      <c r="B488" s="157" t="str">
        <f>'Demand Planning'!C4708</f>
        <v>FITNESS OPREMA</v>
      </c>
      <c r="C488" s="155">
        <f>IFERROR(VLOOKUP(A488,'cijena po artiklu'!A:E,5,FALSE()),0)</f>
        <v>39.99</v>
      </c>
      <c r="D488" s="156">
        <f>'Demand Planning'!AB4717*$C488</f>
        <v>0</v>
      </c>
      <c r="E488" s="156">
        <f>'Demand Planning'!AC4717*$C488</f>
        <v>0</v>
      </c>
      <c r="F488" s="156">
        <f>'Demand Planning'!AD4717*$C488</f>
        <v>0</v>
      </c>
      <c r="G488" s="156">
        <f>'Demand Planning'!AE4717*$C488</f>
        <v>0</v>
      </c>
      <c r="H488" s="156">
        <f>'Demand Planning'!AF4717*$C488</f>
        <v>0</v>
      </c>
      <c r="I488" s="156">
        <f>'Demand Planning'!AG4717*$C488</f>
        <v>0</v>
      </c>
      <c r="J488" s="156">
        <f>'Demand Planning'!AH4717*$C488</f>
        <v>0</v>
      </c>
      <c r="K488" s="156">
        <f>'Demand Planning'!AI4717*$C488</f>
        <v>0</v>
      </c>
      <c r="L488" s="156">
        <f>'Demand Planning'!AJ4717*$C488</f>
        <v>0</v>
      </c>
      <c r="M488" s="156">
        <f>'Demand Planning'!AK4717*$C488</f>
        <v>0</v>
      </c>
      <c r="N488" s="156">
        <f>'Demand Planning'!AL4717*$C488</f>
        <v>0</v>
      </c>
      <c r="O488" s="156">
        <f>'Demand Planning'!AM4717*$C488</f>
        <v>0</v>
      </c>
      <c r="P488" s="156">
        <f>'Demand Planning'!AN4717*$C488</f>
        <v>0</v>
      </c>
    </row>
    <row r="489" spans="1:16" ht="14.25" customHeight="1" outlineLevel="1" x14ac:dyDescent="0.25">
      <c r="A489" s="154" t="str">
        <f>'Demand Planning'!A4718</f>
        <v>POL09838</v>
      </c>
      <c r="B489" s="157" t="str">
        <f>'Demand Planning'!C4718</f>
        <v>PROTEINI</v>
      </c>
      <c r="C489" s="155">
        <f>IFERROR(VLOOKUP(A489,'cijena po artiklu'!A:E,5,FALSE()),0)</f>
        <v>1.59</v>
      </c>
      <c r="D489" s="156">
        <f>'Demand Planning'!AB4727*$C489</f>
        <v>151.05000000000001</v>
      </c>
      <c r="E489" s="156">
        <f>'Demand Planning'!AC4727*$C489</f>
        <v>136.74</v>
      </c>
      <c r="F489" s="156">
        <f>'Demand Planning'!AD4727*$C489</f>
        <v>131.97</v>
      </c>
      <c r="G489" s="156">
        <f>'Demand Planning'!AE4727*$C489</f>
        <v>128.79000000000002</v>
      </c>
      <c r="H489" s="156">
        <f>'Demand Planning'!AF4727*$C489</f>
        <v>130.38</v>
      </c>
      <c r="I489" s="156">
        <f>'Demand Planning'!AG4727*$C489</f>
        <v>120.84</v>
      </c>
      <c r="J489" s="156">
        <f>'Demand Planning'!AH4727*$C489</f>
        <v>124.02000000000001</v>
      </c>
      <c r="K489" s="156">
        <f>'Demand Planning'!AI4727*$C489</f>
        <v>122.43</v>
      </c>
      <c r="L489" s="156">
        <f>'Demand Planning'!AJ4727*$C489</f>
        <v>120.84</v>
      </c>
      <c r="M489" s="156">
        <f>'Demand Planning'!AK4727*$C489</f>
        <v>111.30000000000001</v>
      </c>
      <c r="N489" s="156">
        <f>'Demand Planning'!AL4727*$C489</f>
        <v>101.76</v>
      </c>
      <c r="O489" s="156">
        <f>'Demand Planning'!AM4727*$C489</f>
        <v>85.86</v>
      </c>
      <c r="P489" s="156">
        <f>'Demand Planning'!AN4727*$C489</f>
        <v>90.63000000000001</v>
      </c>
    </row>
    <row r="490" spans="1:16" ht="14.25" customHeight="1" outlineLevel="1" x14ac:dyDescent="0.25">
      <c r="A490" s="154" t="str">
        <f>'Demand Planning'!A4728</f>
        <v>SHM00128</v>
      </c>
      <c r="B490" s="157" t="str">
        <f>'Demand Planning'!C4728</f>
        <v>DRINKWARE I HOME</v>
      </c>
      <c r="C490" s="155">
        <f>IFERROR(VLOOKUP(A490,'cijena po artiklu'!A:E,5,FALSE()),0)</f>
        <v>12.79</v>
      </c>
      <c r="D490" s="156">
        <f>'Demand Planning'!AB4737*$C490</f>
        <v>140.69</v>
      </c>
      <c r="E490" s="156">
        <f>'Demand Planning'!AC4737*$C490</f>
        <v>140.69</v>
      </c>
      <c r="F490" s="156">
        <f>'Demand Planning'!AD4737*$C490</f>
        <v>140.69</v>
      </c>
      <c r="G490" s="156">
        <f>'Demand Planning'!AE4737*$C490</f>
        <v>153.47999999999999</v>
      </c>
      <c r="H490" s="156">
        <f>'Demand Planning'!AF4737*$C490</f>
        <v>153.47999999999999</v>
      </c>
      <c r="I490" s="156">
        <f>'Demand Planning'!AG4737*$C490</f>
        <v>153.47999999999999</v>
      </c>
      <c r="J490" s="156">
        <f>'Demand Planning'!AH4737*$C490</f>
        <v>153.47999999999999</v>
      </c>
      <c r="K490" s="156">
        <f>'Demand Planning'!AI4737*$C490</f>
        <v>153.47999999999999</v>
      </c>
      <c r="L490" s="156">
        <f>'Demand Planning'!AJ4737*$C490</f>
        <v>153.47999999999999</v>
      </c>
      <c r="M490" s="156">
        <f>'Demand Planning'!AK4737*$C490</f>
        <v>153.47999999999999</v>
      </c>
      <c r="N490" s="156">
        <f>'Demand Planning'!AL4737*$C490</f>
        <v>166.26999999999998</v>
      </c>
      <c r="O490" s="156">
        <f>'Demand Planning'!AM4737*$C490</f>
        <v>166.26999999999998</v>
      </c>
      <c r="P490" s="156">
        <f>'Demand Planning'!AN4737*$C490</f>
        <v>166.26999999999998</v>
      </c>
    </row>
    <row r="491" spans="1:16" ht="14.25" customHeight="1" outlineLevel="1" x14ac:dyDescent="0.25">
      <c r="A491" s="154" t="str">
        <f>'Demand Planning'!A4738</f>
        <v>SHM00105</v>
      </c>
      <c r="B491" s="157" t="str">
        <f>'Demand Planning'!C4738</f>
        <v>DRINKWARE I HOME</v>
      </c>
      <c r="C491" s="155">
        <f>IFERROR(VLOOKUP(A491,'cijena po artiklu'!A:E,5,FALSE()),0)</f>
        <v>12.79</v>
      </c>
      <c r="D491" s="156">
        <f>'Demand Planning'!AB4747*$C491</f>
        <v>63.949999999999996</v>
      </c>
      <c r="E491" s="156">
        <f>'Demand Planning'!AC4747*$C491</f>
        <v>76.739999999999995</v>
      </c>
      <c r="F491" s="156">
        <f>'Demand Planning'!AD4747*$C491</f>
        <v>63.949999999999996</v>
      </c>
      <c r="G491" s="156">
        <f>'Demand Planning'!AE4747*$C491</f>
        <v>63.949999999999996</v>
      </c>
      <c r="H491" s="156">
        <f>'Demand Planning'!AF4747*$C491</f>
        <v>63.949999999999996</v>
      </c>
      <c r="I491" s="156">
        <f>'Demand Planning'!AG4747*$C491</f>
        <v>63.949999999999996</v>
      </c>
      <c r="J491" s="156">
        <f>'Demand Planning'!AH4747*$C491</f>
        <v>63.949999999999996</v>
      </c>
      <c r="K491" s="156">
        <f>'Demand Planning'!AI4747*$C491</f>
        <v>63.949999999999996</v>
      </c>
      <c r="L491" s="156">
        <f>'Demand Planning'!AJ4747*$C491</f>
        <v>63.949999999999996</v>
      </c>
      <c r="M491" s="156">
        <f>'Demand Planning'!AK4747*$C491</f>
        <v>63.949999999999996</v>
      </c>
      <c r="N491" s="156">
        <f>'Demand Planning'!AL4747*$C491</f>
        <v>63.949999999999996</v>
      </c>
      <c r="O491" s="156">
        <f>'Demand Planning'!AM4747*$C491</f>
        <v>63.949999999999996</v>
      </c>
      <c r="P491" s="156">
        <f>'Demand Planning'!AN4747*$C491</f>
        <v>63.949999999999996</v>
      </c>
    </row>
    <row r="492" spans="1:16" ht="14.25" customHeight="1" outlineLevel="1" x14ac:dyDescent="0.25">
      <c r="A492" s="154" t="str">
        <f>'Demand Planning'!A4748</f>
        <v>ON00278</v>
      </c>
      <c r="B492" s="157" t="str">
        <f>'Demand Planning'!C4748</f>
        <v>SPORTSKA PREHRANA</v>
      </c>
      <c r="C492" s="155">
        <f>IFERROR(VLOOKUP(A492,'cijena po artiklu'!A:E,5,FALSE()),0)</f>
        <v>43.99</v>
      </c>
      <c r="D492" s="156">
        <f>'Demand Planning'!AB4757*$C492</f>
        <v>131.97</v>
      </c>
      <c r="E492" s="156">
        <f>'Demand Planning'!AC4757*$C492</f>
        <v>131.97</v>
      </c>
      <c r="F492" s="156">
        <f>'Demand Planning'!AD4757*$C492</f>
        <v>131.97</v>
      </c>
      <c r="G492" s="156">
        <f>'Demand Planning'!AE4757*$C492</f>
        <v>131.97</v>
      </c>
      <c r="H492" s="156">
        <f>'Demand Planning'!AF4757*$C492</f>
        <v>131.97</v>
      </c>
      <c r="I492" s="156">
        <f>'Demand Planning'!AG4757*$C492</f>
        <v>131.97</v>
      </c>
      <c r="J492" s="156">
        <f>'Demand Planning'!AH4757*$C492</f>
        <v>131.97</v>
      </c>
      <c r="K492" s="156">
        <f>'Demand Planning'!AI4757*$C492</f>
        <v>131.97</v>
      </c>
      <c r="L492" s="156">
        <f>'Demand Planning'!AJ4757*$C492</f>
        <v>131.97</v>
      </c>
      <c r="M492" s="156">
        <f>'Demand Planning'!AK4757*$C492</f>
        <v>131.97</v>
      </c>
      <c r="N492" s="156">
        <f>'Demand Planning'!AL4757*$C492</f>
        <v>131.97</v>
      </c>
      <c r="O492" s="156">
        <f>'Demand Planning'!AM4757*$C492</f>
        <v>131.97</v>
      </c>
      <c r="P492" s="156">
        <f>'Demand Planning'!AN4757*$C492</f>
        <v>131.97</v>
      </c>
    </row>
    <row r="493" spans="1:16" ht="14.25" customHeight="1" outlineLevel="1" x14ac:dyDescent="0.25">
      <c r="A493" s="154" t="str">
        <f>'Demand Planning'!A4758</f>
        <v>ATC06629</v>
      </c>
      <c r="B493" s="157" t="str">
        <f>'Demand Planning'!C4758</f>
        <v>FITNESS OPREMA</v>
      </c>
      <c r="C493" s="155">
        <f>IFERROR(VLOOKUP(A493,'cijena po artiklu'!A:E,5,FALSE()),0)</f>
        <v>4.3899999999999997</v>
      </c>
      <c r="D493" s="156">
        <f>'Demand Planning'!AB4767*$C493</f>
        <v>105.35999999999999</v>
      </c>
      <c r="E493" s="156">
        <f>'Demand Planning'!AC4767*$C493</f>
        <v>105.35999999999999</v>
      </c>
      <c r="F493" s="156">
        <f>'Demand Planning'!AD4767*$C493</f>
        <v>105.35999999999999</v>
      </c>
      <c r="G493" s="156">
        <f>'Demand Planning'!AE4767*$C493</f>
        <v>105.35999999999999</v>
      </c>
      <c r="H493" s="156">
        <f>'Demand Planning'!AF4767*$C493</f>
        <v>105.35999999999999</v>
      </c>
      <c r="I493" s="156">
        <f>'Demand Planning'!AG4767*$C493</f>
        <v>105.35999999999999</v>
      </c>
      <c r="J493" s="156">
        <f>'Demand Planning'!AH4767*$C493</f>
        <v>105.35999999999999</v>
      </c>
      <c r="K493" s="156">
        <f>'Demand Planning'!AI4767*$C493</f>
        <v>105.35999999999999</v>
      </c>
      <c r="L493" s="156">
        <f>'Demand Planning'!AJ4767*$C493</f>
        <v>105.35999999999999</v>
      </c>
      <c r="M493" s="156">
        <f>'Demand Planning'!AK4767*$C493</f>
        <v>105.35999999999999</v>
      </c>
      <c r="N493" s="156">
        <f>'Demand Planning'!AL4767*$C493</f>
        <v>105.35999999999999</v>
      </c>
      <c r="O493" s="156">
        <f>'Demand Planning'!AM4767*$C493</f>
        <v>105.35999999999999</v>
      </c>
      <c r="P493" s="156">
        <f>'Demand Planning'!AN4767*$C493</f>
        <v>105.35999999999999</v>
      </c>
    </row>
    <row r="494" spans="1:16" ht="14.25" customHeight="1" outlineLevel="1" x14ac:dyDescent="0.25">
      <c r="A494" s="154" t="str">
        <f>'Demand Planning'!A4768</f>
        <v>UFC16119</v>
      </c>
      <c r="B494" s="157" t="str">
        <f>'Demand Planning'!C4768</f>
        <v>BORILAČKA OPREMA</v>
      </c>
      <c r="C494" s="155">
        <f>IFERROR(VLOOKUP(A494,'cijena po artiklu'!A:E,5,FALSE()),0)</f>
        <v>15.99</v>
      </c>
      <c r="D494" s="156">
        <f>'Demand Planning'!AB4777*$C494</f>
        <v>143.91</v>
      </c>
      <c r="E494" s="156">
        <f>'Demand Planning'!AC4777*$C494</f>
        <v>143.91</v>
      </c>
      <c r="F494" s="156">
        <f>'Demand Planning'!AD4777*$C494</f>
        <v>143.91</v>
      </c>
      <c r="G494" s="156">
        <f>'Demand Planning'!AE4777*$C494</f>
        <v>143.91</v>
      </c>
      <c r="H494" s="156">
        <f>'Demand Planning'!AF4777*$C494</f>
        <v>143.91</v>
      </c>
      <c r="I494" s="156">
        <f>'Demand Planning'!AG4777*$C494</f>
        <v>143.91</v>
      </c>
      <c r="J494" s="156">
        <f>'Demand Planning'!AH4777*$C494</f>
        <v>143.91</v>
      </c>
      <c r="K494" s="156">
        <f>'Demand Planning'!AI4777*$C494</f>
        <v>143.91</v>
      </c>
      <c r="L494" s="156">
        <f>'Demand Planning'!AJ4777*$C494</f>
        <v>143.91</v>
      </c>
      <c r="M494" s="156">
        <f>'Demand Planning'!AK4777*$C494</f>
        <v>143.91</v>
      </c>
      <c r="N494" s="156">
        <f>'Demand Planning'!AL4777*$C494</f>
        <v>143.91</v>
      </c>
      <c r="O494" s="156">
        <f>'Demand Planning'!AM4777*$C494</f>
        <v>143.91</v>
      </c>
      <c r="P494" s="156">
        <f>'Demand Planning'!AN4777*$C494</f>
        <v>143.91</v>
      </c>
    </row>
    <row r="495" spans="1:16" ht="14.25" customHeight="1" outlineLevel="1" x14ac:dyDescent="0.25">
      <c r="A495" s="154" t="str">
        <f>'Demand Planning'!A4778</f>
        <v>FIT05834</v>
      </c>
      <c r="B495" s="157" t="str">
        <f>'Demand Planning'!C4778</f>
        <v>FITNESS OPREMA</v>
      </c>
      <c r="C495" s="155">
        <f>IFERROR(VLOOKUP(A495,'cijena po artiklu'!A:E,5,FALSE()),0)</f>
        <v>57.59</v>
      </c>
      <c r="D495" s="156">
        <f>'Demand Planning'!AB4787*$C495</f>
        <v>0</v>
      </c>
      <c r="E495" s="156">
        <f>'Demand Planning'!AC4787*$C495</f>
        <v>0</v>
      </c>
      <c r="F495" s="156">
        <f>'Demand Planning'!AD4787*$C495</f>
        <v>0</v>
      </c>
      <c r="G495" s="156">
        <f>'Demand Planning'!AE4787*$C495</f>
        <v>0</v>
      </c>
      <c r="H495" s="156">
        <f>'Demand Planning'!AF4787*$C495</f>
        <v>0</v>
      </c>
      <c r="I495" s="156">
        <f>'Demand Planning'!AG4787*$C495</f>
        <v>0</v>
      </c>
      <c r="J495" s="156">
        <f>'Demand Planning'!AH4787*$C495</f>
        <v>0</v>
      </c>
      <c r="K495" s="156">
        <f>'Demand Planning'!AI4787*$C495</f>
        <v>0</v>
      </c>
      <c r="L495" s="156">
        <f>'Demand Planning'!AJ4787*$C495</f>
        <v>0</v>
      </c>
      <c r="M495" s="156">
        <f>'Demand Planning'!AK4787*$C495</f>
        <v>0</v>
      </c>
      <c r="N495" s="156">
        <f>'Demand Planning'!AL4787*$C495</f>
        <v>0</v>
      </c>
      <c r="O495" s="156">
        <f>'Demand Planning'!AM4787*$C495</f>
        <v>0</v>
      </c>
      <c r="P495" s="156">
        <f>'Demand Planning'!AN4787*$C495</f>
        <v>0</v>
      </c>
    </row>
    <row r="496" spans="1:16" ht="14.25" customHeight="1" outlineLevel="1" x14ac:dyDescent="0.25">
      <c r="A496" s="154" t="str">
        <f>'Demand Planning'!A4788</f>
        <v>SHM00090</v>
      </c>
      <c r="B496" s="157" t="str">
        <f>'Demand Planning'!C4788</f>
        <v>DRINKWARE I HOME</v>
      </c>
      <c r="C496" s="155">
        <f>IFERROR(VLOOKUP(A496,'cijena po artiklu'!A:E,5,FALSE()),0)</f>
        <v>12.79</v>
      </c>
      <c r="D496" s="156">
        <f>'Demand Planning'!AB4797*$C496</f>
        <v>51.16</v>
      </c>
      <c r="E496" s="156">
        <f>'Demand Planning'!AC4797*$C496</f>
        <v>63.949999999999996</v>
      </c>
      <c r="F496" s="156">
        <f>'Demand Planning'!AD4797*$C496</f>
        <v>51.16</v>
      </c>
      <c r="G496" s="156">
        <f>'Demand Planning'!AE4797*$C496</f>
        <v>51.16</v>
      </c>
      <c r="H496" s="156">
        <f>'Demand Planning'!AF4797*$C496</f>
        <v>51.16</v>
      </c>
      <c r="I496" s="156">
        <f>'Demand Planning'!AG4797*$C496</f>
        <v>51.16</v>
      </c>
      <c r="J496" s="156">
        <f>'Demand Planning'!AH4797*$C496</f>
        <v>51.16</v>
      </c>
      <c r="K496" s="156">
        <f>'Demand Planning'!AI4797*$C496</f>
        <v>51.16</v>
      </c>
      <c r="L496" s="156">
        <f>'Demand Planning'!AJ4797*$C496</f>
        <v>51.16</v>
      </c>
      <c r="M496" s="156">
        <f>'Demand Planning'!AK4797*$C496</f>
        <v>51.16</v>
      </c>
      <c r="N496" s="156">
        <f>'Demand Planning'!AL4797*$C496</f>
        <v>51.16</v>
      </c>
      <c r="O496" s="156">
        <f>'Demand Planning'!AM4797*$C496</f>
        <v>51.16</v>
      </c>
      <c r="P496" s="156">
        <f>'Demand Planning'!AN4797*$C496</f>
        <v>51.16</v>
      </c>
    </row>
    <row r="497" spans="1:16" ht="14.25" customHeight="1" outlineLevel="1" x14ac:dyDescent="0.25">
      <c r="A497" s="154" t="str">
        <f>'Demand Planning'!A4798</f>
        <v>ZOE12308</v>
      </c>
      <c r="B497" s="157" t="str">
        <f>'Demand Planning'!C4798</f>
        <v>FITNESS OPREMA</v>
      </c>
      <c r="C497" s="155">
        <f>IFERROR(VLOOKUP(A497,'cijena po artiklu'!A:E,5,FALSE()),0)</f>
        <v>21.6</v>
      </c>
      <c r="D497" s="156">
        <f>'Demand Planning'!AB4807*$C497</f>
        <v>86.4</v>
      </c>
      <c r="E497" s="156">
        <f>'Demand Planning'!AC4807*$C497</f>
        <v>86.4</v>
      </c>
      <c r="F497" s="156">
        <f>'Demand Planning'!AD4807*$C497</f>
        <v>64.800000000000011</v>
      </c>
      <c r="G497" s="156">
        <f>'Demand Planning'!AE4807*$C497</f>
        <v>64.800000000000011</v>
      </c>
      <c r="H497" s="156">
        <f>'Demand Planning'!AF4807*$C497</f>
        <v>64.800000000000011</v>
      </c>
      <c r="I497" s="156">
        <f>'Demand Planning'!AG4807*$C497</f>
        <v>64.800000000000011</v>
      </c>
      <c r="J497" s="156">
        <f>'Demand Planning'!AH4807*$C497</f>
        <v>64.800000000000011</v>
      </c>
      <c r="K497" s="156">
        <f>'Demand Planning'!AI4807*$C497</f>
        <v>64.800000000000011</v>
      </c>
      <c r="L497" s="156">
        <f>'Demand Planning'!AJ4807*$C497</f>
        <v>64.800000000000011</v>
      </c>
      <c r="M497" s="156">
        <f>'Demand Planning'!AK4807*$C497</f>
        <v>64.800000000000011</v>
      </c>
      <c r="N497" s="156">
        <f>'Demand Planning'!AL4807*$C497</f>
        <v>64.800000000000011</v>
      </c>
      <c r="O497" s="156">
        <f>'Demand Planning'!AM4807*$C497</f>
        <v>64.800000000000011</v>
      </c>
      <c r="P497" s="156">
        <f>'Demand Planning'!AN4807*$C497</f>
        <v>64.800000000000011</v>
      </c>
    </row>
    <row r="498" spans="1:16" ht="14.25" customHeight="1" outlineLevel="1" x14ac:dyDescent="0.25">
      <c r="A498" s="154" t="str">
        <f>'Demand Planning'!A4808</f>
        <v>SHM00025</v>
      </c>
      <c r="B498" s="157" t="str">
        <f>'Demand Planning'!C4808</f>
        <v>DRINKWARE I HOME</v>
      </c>
      <c r="C498" s="155">
        <f>IFERROR(VLOOKUP(A498,'cijena po artiklu'!A:E,5,FALSE()),0)</f>
        <v>12.79</v>
      </c>
      <c r="D498" s="156">
        <f>'Demand Planning'!AB4817*$C498</f>
        <v>76.739999999999995</v>
      </c>
      <c r="E498" s="156">
        <f>'Demand Planning'!AC4817*$C498</f>
        <v>76.739999999999995</v>
      </c>
      <c r="F498" s="156">
        <f>'Demand Planning'!AD4817*$C498</f>
        <v>76.739999999999995</v>
      </c>
      <c r="G498" s="156">
        <f>'Demand Planning'!AE4817*$C498</f>
        <v>76.739999999999995</v>
      </c>
      <c r="H498" s="156">
        <f>'Demand Planning'!AF4817*$C498</f>
        <v>76.739999999999995</v>
      </c>
      <c r="I498" s="156">
        <f>'Demand Planning'!AG4817*$C498</f>
        <v>76.739999999999995</v>
      </c>
      <c r="J498" s="156">
        <f>'Demand Planning'!AH4817*$C498</f>
        <v>76.739999999999995</v>
      </c>
      <c r="K498" s="156">
        <f>'Demand Planning'!AI4817*$C498</f>
        <v>76.739999999999995</v>
      </c>
      <c r="L498" s="156">
        <f>'Demand Planning'!AJ4817*$C498</f>
        <v>76.739999999999995</v>
      </c>
      <c r="M498" s="156">
        <f>'Demand Planning'!AK4817*$C498</f>
        <v>76.739999999999995</v>
      </c>
      <c r="N498" s="156">
        <f>'Demand Planning'!AL4817*$C498</f>
        <v>76.739999999999995</v>
      </c>
      <c r="O498" s="156">
        <f>'Demand Planning'!AM4817*$C498</f>
        <v>76.739999999999995</v>
      </c>
      <c r="P498" s="156">
        <f>'Demand Planning'!AN4817*$C498</f>
        <v>76.739999999999995</v>
      </c>
    </row>
    <row r="499" spans="1:16" ht="14.25" customHeight="1" outlineLevel="1" x14ac:dyDescent="0.25">
      <c r="A499" s="154" t="str">
        <f>'Demand Planning'!A4818</f>
        <v>ZOE12388</v>
      </c>
      <c r="B499" s="157" t="str">
        <f>'Demand Planning'!C4818</f>
        <v>SPORTSKA PREHRANA</v>
      </c>
      <c r="C499" s="155">
        <f>IFERROR(VLOOKUP(A499,'cijena po artiklu'!A:E,5,FALSE()),0)</f>
        <v>31.99</v>
      </c>
      <c r="D499" s="156">
        <f>'Demand Planning'!AB4827*$C499</f>
        <v>159.94999999999999</v>
      </c>
      <c r="E499" s="156">
        <f>'Demand Planning'!AC4827*$C499</f>
        <v>159.94999999999999</v>
      </c>
      <c r="F499" s="156">
        <f>'Demand Planning'!AD4827*$C499</f>
        <v>127.96</v>
      </c>
      <c r="G499" s="156">
        <f>'Demand Planning'!AE4827*$C499</f>
        <v>127.96</v>
      </c>
      <c r="H499" s="156">
        <f>'Demand Planning'!AF4827*$C499</f>
        <v>127.96</v>
      </c>
      <c r="I499" s="156">
        <f>'Demand Planning'!AG4827*$C499</f>
        <v>127.96</v>
      </c>
      <c r="J499" s="156">
        <f>'Demand Planning'!AH4827*$C499</f>
        <v>127.96</v>
      </c>
      <c r="K499" s="156">
        <f>'Demand Planning'!AI4827*$C499</f>
        <v>127.96</v>
      </c>
      <c r="L499" s="156">
        <f>'Demand Planning'!AJ4827*$C499</f>
        <v>127.96</v>
      </c>
      <c r="M499" s="156">
        <f>'Demand Planning'!AK4827*$C499</f>
        <v>127.96</v>
      </c>
      <c r="N499" s="156">
        <f>'Demand Planning'!AL4827*$C499</f>
        <v>127.96</v>
      </c>
      <c r="O499" s="156">
        <f>'Demand Planning'!AM4827*$C499</f>
        <v>127.96</v>
      </c>
      <c r="P499" s="156">
        <f>'Demand Planning'!AN4827*$C499</f>
        <v>127.96</v>
      </c>
    </row>
    <row r="500" spans="1:16" ht="14.25" customHeight="1" outlineLevel="1" x14ac:dyDescent="0.25">
      <c r="A500" s="154" t="str">
        <f>'Demand Planning'!A4828</f>
        <v>POL04231</v>
      </c>
      <c r="B500" s="157" t="str">
        <f>'Demand Planning'!C4828</f>
        <v>DRINKWARE I HOME</v>
      </c>
      <c r="C500" s="155">
        <f>IFERROR(VLOOKUP(A500,'cijena po artiklu'!A:E,5,FALSE()),0)</f>
        <v>5.59</v>
      </c>
      <c r="D500" s="156">
        <f>'Demand Planning'!AB4837*$C500</f>
        <v>111.8</v>
      </c>
      <c r="E500" s="156">
        <f>'Demand Planning'!AC4837*$C500</f>
        <v>111.8</v>
      </c>
      <c r="F500" s="156">
        <f>'Demand Planning'!AD4837*$C500</f>
        <v>111.8</v>
      </c>
      <c r="G500" s="156">
        <f>'Demand Planning'!AE4837*$C500</f>
        <v>111.8</v>
      </c>
      <c r="H500" s="156">
        <f>'Demand Planning'!AF4837*$C500</f>
        <v>111.8</v>
      </c>
      <c r="I500" s="156">
        <f>'Demand Planning'!AG4837*$C500</f>
        <v>111.8</v>
      </c>
      <c r="J500" s="156">
        <f>'Demand Planning'!AH4837*$C500</f>
        <v>111.8</v>
      </c>
      <c r="K500" s="156">
        <f>'Demand Planning'!AI4837*$C500</f>
        <v>111.8</v>
      </c>
      <c r="L500" s="156">
        <f>'Demand Planning'!AJ4837*$C500</f>
        <v>111.8</v>
      </c>
      <c r="M500" s="156">
        <f>'Demand Planning'!AK4837*$C500</f>
        <v>111.8</v>
      </c>
      <c r="N500" s="156">
        <f>'Demand Planning'!AL4837*$C500</f>
        <v>111.8</v>
      </c>
      <c r="O500" s="156">
        <f>'Demand Planning'!AM4837*$C500</f>
        <v>111.8</v>
      </c>
      <c r="P500" s="156">
        <f>'Demand Planning'!AN4837*$C500</f>
        <v>111.8</v>
      </c>
    </row>
    <row r="501" spans="1:16" ht="14.25" customHeight="1" outlineLevel="1" x14ac:dyDescent="0.25">
      <c r="A501" s="154" t="str">
        <f>'Demand Planning'!A4838</f>
        <v>ZOE12390</v>
      </c>
      <c r="B501" s="157" t="str">
        <f>'Demand Planning'!C4838</f>
        <v>SPORTSKA PREHRANA</v>
      </c>
      <c r="C501" s="155">
        <f>IFERROR(VLOOKUP(A501,'cijena po artiklu'!A:E,5,FALSE()),0)</f>
        <v>31.99</v>
      </c>
      <c r="D501" s="156">
        <f>'Demand Planning'!AB4847*$C501</f>
        <v>223.92999999999998</v>
      </c>
      <c r="E501" s="156">
        <f>'Demand Planning'!AC4847*$C501</f>
        <v>255.92</v>
      </c>
      <c r="F501" s="156">
        <f>'Demand Planning'!AD4847*$C501</f>
        <v>255.92</v>
      </c>
      <c r="G501" s="156">
        <f>'Demand Planning'!AE4847*$C501</f>
        <v>255.92</v>
      </c>
      <c r="H501" s="156">
        <f>'Demand Planning'!AF4847*$C501</f>
        <v>255.92</v>
      </c>
      <c r="I501" s="156">
        <f>'Demand Planning'!AG4847*$C501</f>
        <v>255.92</v>
      </c>
      <c r="J501" s="156">
        <f>'Demand Planning'!AH4847*$C501</f>
        <v>287.90999999999997</v>
      </c>
      <c r="K501" s="156">
        <f>'Demand Planning'!AI4847*$C501</f>
        <v>287.90999999999997</v>
      </c>
      <c r="L501" s="156">
        <f>'Demand Planning'!AJ4847*$C501</f>
        <v>287.90999999999997</v>
      </c>
      <c r="M501" s="156">
        <f>'Demand Planning'!AK4847*$C501</f>
        <v>287.90999999999997</v>
      </c>
      <c r="N501" s="156">
        <f>'Demand Planning'!AL4847*$C501</f>
        <v>287.90999999999997</v>
      </c>
      <c r="O501" s="156">
        <f>'Demand Planning'!AM4847*$C501</f>
        <v>287.90999999999997</v>
      </c>
      <c r="P501" s="156">
        <f>'Demand Planning'!AN4847*$C501</f>
        <v>287.90999999999997</v>
      </c>
    </row>
    <row r="502" spans="1:16" ht="14.25" customHeight="1" outlineLevel="1" x14ac:dyDescent="0.25">
      <c r="A502" s="154" t="str">
        <f>'Demand Planning'!A4848</f>
        <v>BRB00006</v>
      </c>
      <c r="B502" s="157" t="str">
        <f>'Demand Planning'!C4848</f>
        <v>RTD &amp; SNACKS</v>
      </c>
      <c r="C502" s="155">
        <f>IFERROR(VLOOKUP(A502,'cijena po artiklu'!A:E,5,FALSE()),0)</f>
        <v>2.39</v>
      </c>
      <c r="D502" s="156">
        <f>'Demand Planning'!AB4857*$C502</f>
        <v>315.48</v>
      </c>
      <c r="E502" s="156">
        <f>'Demand Planning'!AC4857*$C502</f>
        <v>284.41000000000003</v>
      </c>
      <c r="F502" s="156">
        <f>'Demand Planning'!AD4857*$C502</f>
        <v>301.14000000000004</v>
      </c>
      <c r="G502" s="156">
        <f>'Demand Planning'!AE4857*$C502</f>
        <v>308.31</v>
      </c>
      <c r="H502" s="156">
        <f>'Demand Planning'!AF4857*$C502</f>
        <v>317.87</v>
      </c>
      <c r="I502" s="156">
        <f>'Demand Planning'!AG4857*$C502</f>
        <v>320.26</v>
      </c>
      <c r="J502" s="156">
        <f>'Demand Planning'!AH4857*$C502</f>
        <v>317.87</v>
      </c>
      <c r="K502" s="156">
        <f>'Demand Planning'!AI4857*$C502</f>
        <v>313.09000000000003</v>
      </c>
      <c r="L502" s="156">
        <f>'Demand Planning'!AJ4857*$C502</f>
        <v>310.7</v>
      </c>
      <c r="M502" s="156">
        <f>'Demand Planning'!AK4857*$C502</f>
        <v>301.14000000000004</v>
      </c>
      <c r="N502" s="156">
        <f>'Demand Planning'!AL4857*$C502</f>
        <v>325.04000000000002</v>
      </c>
      <c r="O502" s="156">
        <f>'Demand Planning'!AM4857*$C502</f>
        <v>267.68</v>
      </c>
      <c r="P502" s="156">
        <f>'Demand Planning'!AN4857*$C502</f>
        <v>282.02000000000004</v>
      </c>
    </row>
    <row r="503" spans="1:16" ht="14.25" customHeight="1" outlineLevel="1" x14ac:dyDescent="0.25">
      <c r="A503" s="154" t="str">
        <f>'Demand Planning'!A4858</f>
        <v>SCM04315</v>
      </c>
      <c r="B503" s="157" t="str">
        <f>'Demand Planning'!C4858</f>
        <v>SPORTSKA PREHRANA</v>
      </c>
      <c r="C503" s="155">
        <f>IFERROR(VLOOKUP(A503,'cijena po artiklu'!A:E,5,FALSE()),0)</f>
        <v>30.39</v>
      </c>
      <c r="D503" s="156">
        <f>'Demand Planning'!AB4867*$C503</f>
        <v>30.39</v>
      </c>
      <c r="E503" s="156">
        <f>'Demand Planning'!AC4867*$C503</f>
        <v>30.39</v>
      </c>
      <c r="F503" s="156">
        <f>'Demand Planning'!AD4867*$C503</f>
        <v>30.39</v>
      </c>
      <c r="G503" s="156">
        <f>'Demand Planning'!AE4867*$C503</f>
        <v>30.39</v>
      </c>
      <c r="H503" s="156">
        <f>'Demand Planning'!AF4867*$C503</f>
        <v>30.39</v>
      </c>
      <c r="I503" s="156">
        <f>'Demand Planning'!AG4867*$C503</f>
        <v>0</v>
      </c>
      <c r="J503" s="156">
        <f>'Demand Planning'!AH4867*$C503</f>
        <v>0</v>
      </c>
      <c r="K503" s="156">
        <f>'Demand Planning'!AI4867*$C503</f>
        <v>0</v>
      </c>
      <c r="L503" s="156">
        <f>'Demand Planning'!AJ4867*$C503</f>
        <v>0</v>
      </c>
      <c r="M503" s="156">
        <f>'Demand Planning'!AK4867*$C503</f>
        <v>0</v>
      </c>
      <c r="N503" s="156">
        <f>'Demand Planning'!AL4867*$C503</f>
        <v>0</v>
      </c>
      <c r="O503" s="156">
        <f>'Demand Planning'!AM4867*$C503</f>
        <v>0</v>
      </c>
      <c r="P503" s="156">
        <f>'Demand Planning'!AN4867*$C503</f>
        <v>0</v>
      </c>
    </row>
    <row r="504" spans="1:16" ht="14.25" customHeight="1" outlineLevel="1" x14ac:dyDescent="0.25">
      <c r="A504" s="154" t="str">
        <f>'Demand Planning'!A4868</f>
        <v>SHM00178</v>
      </c>
      <c r="B504" s="157" t="str">
        <f>'Demand Planning'!C4868</f>
        <v>DRINKWARE I HOME</v>
      </c>
      <c r="C504" s="155">
        <f>IFERROR(VLOOKUP(A504,'cijena po artiklu'!A:E,5,FALSE()),0)</f>
        <v>5.59</v>
      </c>
      <c r="D504" s="156">
        <f>'Demand Planning'!AB4877*$C504</f>
        <v>72.67</v>
      </c>
      <c r="E504" s="156">
        <f>'Demand Planning'!AC4877*$C504</f>
        <v>72.67</v>
      </c>
      <c r="F504" s="156">
        <f>'Demand Planning'!AD4877*$C504</f>
        <v>72.67</v>
      </c>
      <c r="G504" s="156">
        <f>'Demand Planning'!AE4877*$C504</f>
        <v>72.67</v>
      </c>
      <c r="H504" s="156">
        <f>'Demand Planning'!AF4877*$C504</f>
        <v>72.67</v>
      </c>
      <c r="I504" s="156">
        <f>'Demand Planning'!AG4877*$C504</f>
        <v>72.67</v>
      </c>
      <c r="J504" s="156">
        <f>'Demand Planning'!AH4877*$C504</f>
        <v>72.67</v>
      </c>
      <c r="K504" s="156">
        <f>'Demand Planning'!AI4877*$C504</f>
        <v>72.67</v>
      </c>
      <c r="L504" s="156">
        <f>'Demand Planning'!AJ4877*$C504</f>
        <v>72.67</v>
      </c>
      <c r="M504" s="156">
        <f>'Demand Planning'!AK4877*$C504</f>
        <v>72.67</v>
      </c>
      <c r="N504" s="156">
        <f>'Demand Planning'!AL4877*$C504</f>
        <v>72.67</v>
      </c>
      <c r="O504" s="156">
        <f>'Demand Planning'!AM4877*$C504</f>
        <v>72.67</v>
      </c>
      <c r="P504" s="156">
        <f>'Demand Planning'!AN4877*$C504</f>
        <v>72.67</v>
      </c>
    </row>
    <row r="505" spans="1:16" ht="14.25" customHeight="1" outlineLevel="1" x14ac:dyDescent="0.25">
      <c r="A505" s="154" t="str">
        <f>'Demand Planning'!A4878</f>
        <v>ATC06668</v>
      </c>
      <c r="B505" s="157" t="str">
        <f>'Demand Planning'!C4878</f>
        <v>FITNESS OPREMA</v>
      </c>
      <c r="C505" s="155">
        <f>IFERROR(VLOOKUP(A505,'cijena po artiklu'!A:E,5,FALSE()),0)</f>
        <v>21.6</v>
      </c>
      <c r="D505" s="156">
        <f>'Demand Planning'!AB4887*$C505</f>
        <v>86.4</v>
      </c>
      <c r="E505" s="156">
        <f>'Demand Planning'!AC4887*$C505</f>
        <v>86.4</v>
      </c>
      <c r="F505" s="156">
        <f>'Demand Planning'!AD4887*$C505</f>
        <v>86.4</v>
      </c>
      <c r="G505" s="156">
        <f>'Demand Planning'!AE4887*$C505</f>
        <v>86.4</v>
      </c>
      <c r="H505" s="156">
        <f>'Demand Planning'!AF4887*$C505</f>
        <v>108</v>
      </c>
      <c r="I505" s="156">
        <f>'Demand Planning'!AG4887*$C505</f>
        <v>86.4</v>
      </c>
      <c r="J505" s="156">
        <f>'Demand Planning'!AH4887*$C505</f>
        <v>86.4</v>
      </c>
      <c r="K505" s="156">
        <f>'Demand Planning'!AI4887*$C505</f>
        <v>86.4</v>
      </c>
      <c r="L505" s="156">
        <f>'Demand Planning'!AJ4887*$C505</f>
        <v>86.4</v>
      </c>
      <c r="M505" s="156">
        <f>'Demand Planning'!AK4887*$C505</f>
        <v>86.4</v>
      </c>
      <c r="N505" s="156">
        <f>'Demand Planning'!AL4887*$C505</f>
        <v>86.4</v>
      </c>
      <c r="O505" s="156">
        <f>'Demand Planning'!AM4887*$C505</f>
        <v>86.4</v>
      </c>
      <c r="P505" s="156">
        <f>'Demand Planning'!AN4887*$C505</f>
        <v>86.4</v>
      </c>
    </row>
    <row r="506" spans="1:16" ht="14.25" customHeight="1" outlineLevel="1" x14ac:dyDescent="0.25">
      <c r="A506" s="154" t="str">
        <f>'Demand Planning'!A4888</f>
        <v>ATC06501</v>
      </c>
      <c r="B506" s="157" t="str">
        <f>'Demand Planning'!C4888</f>
        <v>FITNESS OPREMA</v>
      </c>
      <c r="C506" s="155">
        <f>IFERROR(VLOOKUP(A506,'cijena po artiklu'!A:E,5,FALSE()),0)</f>
        <v>6.79</v>
      </c>
      <c r="D506" s="156">
        <f>'Demand Planning'!AB4897*$C506</f>
        <v>20.37</v>
      </c>
      <c r="E506" s="156">
        <f>'Demand Planning'!AC4897*$C506</f>
        <v>20.37</v>
      </c>
      <c r="F506" s="156">
        <f>'Demand Planning'!AD4897*$C506</f>
        <v>13.58</v>
      </c>
      <c r="G506" s="156">
        <f>'Demand Planning'!AE4897*$C506</f>
        <v>13.58</v>
      </c>
      <c r="H506" s="156">
        <f>'Demand Planning'!AF4897*$C506</f>
        <v>13.58</v>
      </c>
      <c r="I506" s="156">
        <f>'Demand Planning'!AG4897*$C506</f>
        <v>13.58</v>
      </c>
      <c r="J506" s="156">
        <f>'Demand Planning'!AH4897*$C506</f>
        <v>6.79</v>
      </c>
      <c r="K506" s="156">
        <f>'Demand Planning'!AI4897*$C506</f>
        <v>6.79</v>
      </c>
      <c r="L506" s="156">
        <f>'Demand Planning'!AJ4897*$C506</f>
        <v>6.79</v>
      </c>
      <c r="M506" s="156">
        <f>'Demand Planning'!AK4897*$C506</f>
        <v>6.79</v>
      </c>
      <c r="N506" s="156">
        <f>'Demand Planning'!AL4897*$C506</f>
        <v>6.79</v>
      </c>
      <c r="O506" s="156">
        <f>'Demand Planning'!AM4897*$C506</f>
        <v>6.79</v>
      </c>
      <c r="P506" s="156">
        <f>'Demand Planning'!AN4897*$C506</f>
        <v>6.79</v>
      </c>
    </row>
    <row r="507" spans="1:16" ht="14.25" customHeight="1" outlineLevel="1" x14ac:dyDescent="0.25">
      <c r="A507" s="154" t="str">
        <f>'Demand Planning'!A4898</f>
        <v>POL12759</v>
      </c>
      <c r="B507" s="157" t="str">
        <f>'Demand Planning'!C4898</f>
        <v>BIO I SUPERFOODS</v>
      </c>
      <c r="C507" s="155">
        <f>IFERROR(VLOOKUP(A507,'cijena po artiklu'!A:E,5,FALSE()),0)</f>
        <v>7.99</v>
      </c>
      <c r="D507" s="156">
        <f>'Demand Planning'!AB4907*$C507</f>
        <v>159.80000000000001</v>
      </c>
      <c r="E507" s="156">
        <f>'Demand Planning'!AC4907*$C507</f>
        <v>159.80000000000001</v>
      </c>
      <c r="F507" s="156">
        <f>'Demand Planning'!AD4907*$C507</f>
        <v>159.80000000000001</v>
      </c>
      <c r="G507" s="156">
        <f>'Demand Planning'!AE4907*$C507</f>
        <v>159.80000000000001</v>
      </c>
      <c r="H507" s="156">
        <f>'Demand Planning'!AF4907*$C507</f>
        <v>159.80000000000001</v>
      </c>
      <c r="I507" s="156">
        <f>'Demand Planning'!AG4907*$C507</f>
        <v>159.80000000000001</v>
      </c>
      <c r="J507" s="156">
        <f>'Demand Planning'!AH4907*$C507</f>
        <v>159.80000000000001</v>
      </c>
      <c r="K507" s="156">
        <f>'Demand Planning'!AI4907*$C507</f>
        <v>159.80000000000001</v>
      </c>
      <c r="L507" s="156">
        <f>'Demand Planning'!AJ4907*$C507</f>
        <v>159.80000000000001</v>
      </c>
      <c r="M507" s="156">
        <f>'Demand Planning'!AK4907*$C507</f>
        <v>159.80000000000001</v>
      </c>
      <c r="N507" s="156">
        <f>'Demand Planning'!AL4907*$C507</f>
        <v>159.80000000000001</v>
      </c>
      <c r="O507" s="156">
        <f>'Demand Planning'!AM4907*$C507</f>
        <v>159.80000000000001</v>
      </c>
      <c r="P507" s="156">
        <f>'Demand Planning'!AN4907*$C507</f>
        <v>159.80000000000001</v>
      </c>
    </row>
    <row r="508" spans="1:16" ht="14.25" customHeight="1" outlineLevel="1" x14ac:dyDescent="0.25">
      <c r="A508" s="154" t="str">
        <f>'Demand Planning'!A4908</f>
        <v>ZOE12456</v>
      </c>
      <c r="B508" s="157" t="str">
        <f>'Demand Planning'!C4908</f>
        <v>PROTEINI</v>
      </c>
      <c r="C508" s="155">
        <f>IFERROR(VLOOKUP(A508,'cijena po artiklu'!A:E,5,FALSE()),0)</f>
        <v>11.99</v>
      </c>
      <c r="D508" s="156">
        <f>'Demand Planning'!AB4917*$C508</f>
        <v>383.68</v>
      </c>
      <c r="E508" s="156">
        <f>'Demand Planning'!AC4917*$C508</f>
        <v>383.68</v>
      </c>
      <c r="F508" s="156">
        <f>'Demand Planning'!AD4917*$C508</f>
        <v>383.68</v>
      </c>
      <c r="G508" s="156">
        <f>'Demand Planning'!AE4917*$C508</f>
        <v>383.68</v>
      </c>
      <c r="H508" s="156">
        <f>'Demand Planning'!AF4917*$C508</f>
        <v>383.68</v>
      </c>
      <c r="I508" s="156">
        <f>'Demand Planning'!AG4917*$C508</f>
        <v>383.68</v>
      </c>
      <c r="J508" s="156">
        <f>'Demand Planning'!AH4917*$C508</f>
        <v>383.68</v>
      </c>
      <c r="K508" s="156">
        <f>'Demand Planning'!AI4917*$C508</f>
        <v>383.68</v>
      </c>
      <c r="L508" s="156">
        <f>'Demand Planning'!AJ4917*$C508</f>
        <v>383.68</v>
      </c>
      <c r="M508" s="156">
        <f>'Demand Planning'!AK4917*$C508</f>
        <v>383.68</v>
      </c>
      <c r="N508" s="156">
        <f>'Demand Planning'!AL4917*$C508</f>
        <v>383.68</v>
      </c>
      <c r="O508" s="156">
        <f>'Demand Planning'!AM4917*$C508</f>
        <v>383.68</v>
      </c>
      <c r="P508" s="156">
        <f>'Demand Planning'!AN4917*$C508</f>
        <v>383.68</v>
      </c>
    </row>
    <row r="509" spans="1:16" ht="14.25" customHeight="1" outlineLevel="1" x14ac:dyDescent="0.25">
      <c r="A509" s="154" t="str">
        <f>'Demand Planning'!A4918</f>
        <v>ATC06597</v>
      </c>
      <c r="B509" s="157" t="str">
        <f>'Demand Planning'!C4918</f>
        <v>FITNESS OPREMA</v>
      </c>
      <c r="C509" s="155">
        <f>IFERROR(VLOOKUP(A509,'cijena po artiklu'!A:E,5,FALSE()),0)</f>
        <v>27.99</v>
      </c>
      <c r="D509" s="156">
        <f>'Demand Planning'!AB4927*$C509</f>
        <v>111.96</v>
      </c>
      <c r="E509" s="156">
        <f>'Demand Planning'!AC4927*$C509</f>
        <v>111.96</v>
      </c>
      <c r="F509" s="156">
        <f>'Demand Planning'!AD4927*$C509</f>
        <v>111.96</v>
      </c>
      <c r="G509" s="156">
        <f>'Demand Planning'!AE4927*$C509</f>
        <v>111.96</v>
      </c>
      <c r="H509" s="156">
        <f>'Demand Planning'!AF4927*$C509</f>
        <v>111.96</v>
      </c>
      <c r="I509" s="156">
        <f>'Demand Planning'!AG4927*$C509</f>
        <v>111.96</v>
      </c>
      <c r="J509" s="156">
        <f>'Demand Planning'!AH4927*$C509</f>
        <v>111.96</v>
      </c>
      <c r="K509" s="156">
        <f>'Demand Planning'!AI4927*$C509</f>
        <v>111.96</v>
      </c>
      <c r="L509" s="156">
        <f>'Demand Planning'!AJ4927*$C509</f>
        <v>111.96</v>
      </c>
      <c r="M509" s="156">
        <f>'Demand Planning'!AK4927*$C509</f>
        <v>111.96</v>
      </c>
      <c r="N509" s="156">
        <f>'Demand Planning'!AL4927*$C509</f>
        <v>111.96</v>
      </c>
      <c r="O509" s="156">
        <f>'Demand Planning'!AM4927*$C509</f>
        <v>83.97</v>
      </c>
      <c r="P509" s="156">
        <f>'Demand Planning'!AN4927*$C509</f>
        <v>83.97</v>
      </c>
    </row>
    <row r="510" spans="1:16" ht="14.25" customHeight="1" outlineLevel="1" x14ac:dyDescent="0.25">
      <c r="A510" s="154" t="str">
        <f>'Demand Planning'!A4928</f>
        <v>POL12856</v>
      </c>
      <c r="B510" s="157" t="str">
        <f>'Demand Planning'!C4928</f>
        <v>SPORTSKA PREHRANA</v>
      </c>
      <c r="C510" s="155">
        <f>IFERROR(VLOOKUP(A510,'cijena po artiklu'!A:E,5,FALSE()),0)</f>
        <v>31.99</v>
      </c>
      <c r="D510" s="156">
        <f>'Demand Planning'!AB4937*$C510</f>
        <v>191.94</v>
      </c>
      <c r="E510" s="156">
        <f>'Demand Planning'!AC4937*$C510</f>
        <v>191.94</v>
      </c>
      <c r="F510" s="156">
        <f>'Demand Planning'!AD4937*$C510</f>
        <v>191.94</v>
      </c>
      <c r="G510" s="156">
        <f>'Demand Planning'!AE4937*$C510</f>
        <v>191.94</v>
      </c>
      <c r="H510" s="156">
        <f>'Demand Planning'!AF4937*$C510</f>
        <v>191.94</v>
      </c>
      <c r="I510" s="156">
        <f>'Demand Planning'!AG4937*$C510</f>
        <v>191.94</v>
      </c>
      <c r="J510" s="156">
        <f>'Demand Planning'!AH4937*$C510</f>
        <v>191.94</v>
      </c>
      <c r="K510" s="156">
        <f>'Demand Planning'!AI4937*$C510</f>
        <v>191.94</v>
      </c>
      <c r="L510" s="156">
        <f>'Demand Planning'!AJ4937*$C510</f>
        <v>191.94</v>
      </c>
      <c r="M510" s="156">
        <f>'Demand Planning'!AK4937*$C510</f>
        <v>191.94</v>
      </c>
      <c r="N510" s="156">
        <f>'Demand Planning'!AL4937*$C510</f>
        <v>191.94</v>
      </c>
      <c r="O510" s="156">
        <f>'Demand Planning'!AM4937*$C510</f>
        <v>191.94</v>
      </c>
      <c r="P510" s="156">
        <f>'Demand Planning'!AN4937*$C510</f>
        <v>191.94</v>
      </c>
    </row>
    <row r="511" spans="1:16" ht="14.25" customHeight="1" outlineLevel="1" x14ac:dyDescent="0.25">
      <c r="A511" s="154" t="str">
        <f>'Demand Planning'!A4938</f>
        <v>POL12855</v>
      </c>
      <c r="B511" s="157" t="str">
        <f>'Demand Planning'!C4938</f>
        <v>SPORTSKA PREHRANA</v>
      </c>
      <c r="C511" s="155">
        <f>IFERROR(VLOOKUP(A511,'cijena po artiklu'!A:E,5,FALSE()),0)</f>
        <v>31.99</v>
      </c>
      <c r="D511" s="156">
        <f>'Demand Planning'!AB4947*$C511</f>
        <v>319.89999999999998</v>
      </c>
      <c r="E511" s="156">
        <f>'Demand Planning'!AC4947*$C511</f>
        <v>319.89999999999998</v>
      </c>
      <c r="F511" s="156">
        <f>'Demand Planning'!AD4947*$C511</f>
        <v>319.89999999999998</v>
      </c>
      <c r="G511" s="156">
        <f>'Demand Planning'!AE4947*$C511</f>
        <v>319.89999999999998</v>
      </c>
      <c r="H511" s="156">
        <f>'Demand Planning'!AF4947*$C511</f>
        <v>319.89999999999998</v>
      </c>
      <c r="I511" s="156">
        <f>'Demand Planning'!AG4947*$C511</f>
        <v>319.89999999999998</v>
      </c>
      <c r="J511" s="156">
        <f>'Demand Planning'!AH4947*$C511</f>
        <v>319.89999999999998</v>
      </c>
      <c r="K511" s="156">
        <f>'Demand Planning'!AI4947*$C511</f>
        <v>319.89999999999998</v>
      </c>
      <c r="L511" s="156">
        <f>'Demand Planning'!AJ4947*$C511</f>
        <v>319.89999999999998</v>
      </c>
      <c r="M511" s="156">
        <f>'Demand Planning'!AK4947*$C511</f>
        <v>319.89999999999998</v>
      </c>
      <c r="N511" s="156">
        <f>'Demand Planning'!AL4947*$C511</f>
        <v>319.89999999999998</v>
      </c>
      <c r="O511" s="156">
        <f>'Demand Planning'!AM4947*$C511</f>
        <v>319.89999999999998</v>
      </c>
      <c r="P511" s="156">
        <f>'Demand Planning'!AN4947*$C511</f>
        <v>319.89999999999998</v>
      </c>
    </row>
    <row r="512" spans="1:16" ht="14.25" customHeight="1" outlineLevel="1" x14ac:dyDescent="0.25">
      <c r="A512" s="154" t="str">
        <f>'Demand Planning'!A4948</f>
        <v>POL12854</v>
      </c>
      <c r="B512" s="157" t="str">
        <f>'Demand Planning'!C4948</f>
        <v>PROTEINI</v>
      </c>
      <c r="C512" s="155">
        <f>IFERROR(VLOOKUP(A512,'cijena po artiklu'!A:E,5,FALSE()),0)</f>
        <v>59.99</v>
      </c>
      <c r="D512" s="156">
        <f>'Demand Planning'!AB4957*$C512</f>
        <v>539.91</v>
      </c>
      <c r="E512" s="156">
        <f>'Demand Planning'!AC4957*$C512</f>
        <v>539.91</v>
      </c>
      <c r="F512" s="156">
        <f>'Demand Planning'!AD4957*$C512</f>
        <v>539.91</v>
      </c>
      <c r="G512" s="156">
        <f>'Demand Planning'!AE4957*$C512</f>
        <v>599.9</v>
      </c>
      <c r="H512" s="156">
        <f>'Demand Planning'!AF4957*$C512</f>
        <v>599.9</v>
      </c>
      <c r="I512" s="156">
        <f>'Demand Planning'!AG4957*$C512</f>
        <v>599.9</v>
      </c>
      <c r="J512" s="156">
        <f>'Demand Planning'!AH4957*$C512</f>
        <v>599.9</v>
      </c>
      <c r="K512" s="156">
        <f>'Demand Planning'!AI4957*$C512</f>
        <v>599.9</v>
      </c>
      <c r="L512" s="156">
        <f>'Demand Planning'!AJ4957*$C512</f>
        <v>659.89</v>
      </c>
      <c r="M512" s="156">
        <f>'Demand Planning'!AK4957*$C512</f>
        <v>659.89</v>
      </c>
      <c r="N512" s="156">
        <f>'Demand Planning'!AL4957*$C512</f>
        <v>659.89</v>
      </c>
      <c r="O512" s="156">
        <f>'Demand Planning'!AM4957*$C512</f>
        <v>659.89</v>
      </c>
      <c r="P512" s="156">
        <f>'Demand Planning'!AN4957*$C512</f>
        <v>659.89</v>
      </c>
    </row>
    <row r="513" spans="1:16" ht="14.25" customHeight="1" outlineLevel="1" x14ac:dyDescent="0.25">
      <c r="A513" s="154" t="str">
        <f>'Demand Planning'!A4958</f>
        <v>POL12853</v>
      </c>
      <c r="B513" s="157" t="str">
        <f>'Demand Planning'!C4958</f>
        <v>PROTEINI</v>
      </c>
      <c r="C513" s="155">
        <f>IFERROR(VLOOKUP(A513,'cijena po artiklu'!A:E,5,FALSE()),0)</f>
        <v>59.99</v>
      </c>
      <c r="D513" s="156">
        <f>'Demand Planning'!AB4967*$C513</f>
        <v>404.13263333333333</v>
      </c>
      <c r="E513" s="156">
        <f>'Demand Planning'!AC4967*$C513</f>
        <v>404.13263333333333</v>
      </c>
      <c r="F513" s="156">
        <f>'Demand Planning'!AD4967*$C513</f>
        <v>404.13263333333333</v>
      </c>
      <c r="G513" s="156">
        <f>'Demand Planning'!AE4967*$C513</f>
        <v>404.13263333333333</v>
      </c>
      <c r="H513" s="156">
        <f>'Demand Planning'!AF4967*$C513</f>
        <v>386.79552333333334</v>
      </c>
      <c r="I513" s="156">
        <f>'Demand Planning'!AG4967*$C513</f>
        <v>386.79552333333334</v>
      </c>
      <c r="J513" s="156">
        <f>'Demand Planning'!AH4967*$C513</f>
        <v>386.79552333333334</v>
      </c>
      <c r="K513" s="156">
        <f>'Demand Planning'!AI4967*$C513</f>
        <v>386.79552333333334</v>
      </c>
      <c r="L513" s="156">
        <f>'Demand Planning'!AJ4967*$C513</f>
        <v>369.45841333333334</v>
      </c>
      <c r="M513" s="156">
        <f>'Demand Planning'!AK4967*$C513</f>
        <v>369.45841333333334</v>
      </c>
      <c r="N513" s="156">
        <f>'Demand Planning'!AL4967*$C513</f>
        <v>369.45841333333334</v>
      </c>
      <c r="O513" s="156">
        <f>'Demand Planning'!AM4967*$C513</f>
        <v>369.45841333333334</v>
      </c>
      <c r="P513" s="156">
        <f>'Demand Planning'!AN4967*$C513</f>
        <v>369.45841333333334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1CBF4"/>
  </sheetPr>
  <dimension ref="A1:R499"/>
  <sheetViews>
    <sheetView zoomScaleNormal="100" workbookViewId="0">
      <selection activeCell="A6" sqref="A6"/>
    </sheetView>
  </sheetViews>
  <sheetFormatPr defaultColWidth="8.5703125" defaultRowHeight="15" x14ac:dyDescent="0.25"/>
  <cols>
    <col min="1" max="1" width="14.7109375" customWidth="1"/>
    <col min="2" max="2" width="37" customWidth="1"/>
    <col min="3" max="3" width="25.85546875" customWidth="1"/>
    <col min="4" max="4" width="14.7109375" customWidth="1"/>
    <col min="5" max="5" width="11.140625" customWidth="1"/>
    <col min="6" max="18" width="10.28515625" customWidth="1"/>
  </cols>
  <sheetData>
    <row r="1" spans="1:18" ht="14.25" customHeight="1" x14ac:dyDescent="0.25">
      <c r="E1" s="1"/>
      <c r="F1" s="158">
        <v>14</v>
      </c>
      <c r="G1" s="158">
        <v>15</v>
      </c>
      <c r="H1" s="158">
        <v>16</v>
      </c>
      <c r="I1" s="158">
        <v>17</v>
      </c>
      <c r="J1" s="158">
        <v>18</v>
      </c>
      <c r="K1" s="158">
        <v>19</v>
      </c>
      <c r="L1" s="158">
        <v>20</v>
      </c>
      <c r="M1" s="158">
        <v>21</v>
      </c>
      <c r="N1" s="158">
        <v>22</v>
      </c>
      <c r="O1" s="158">
        <v>23</v>
      </c>
      <c r="P1" s="158">
        <v>24</v>
      </c>
      <c r="Q1" s="158">
        <v>25</v>
      </c>
      <c r="R1" s="158">
        <v>26</v>
      </c>
    </row>
    <row r="2" spans="1:18" ht="14.25" customHeight="1" x14ac:dyDescent="0.25">
      <c r="F2" s="159" t="s">
        <v>1185</v>
      </c>
    </row>
    <row r="3" spans="1:18" ht="14.25" customHeight="1" x14ac:dyDescent="0.25">
      <c r="A3" s="160" t="s">
        <v>86</v>
      </c>
      <c r="B3" s="161" t="s">
        <v>87</v>
      </c>
      <c r="C3" s="161" t="s">
        <v>88</v>
      </c>
      <c r="D3" s="161" t="s">
        <v>89</v>
      </c>
      <c r="E3" s="162" t="s">
        <v>90</v>
      </c>
      <c r="F3" s="163" t="s">
        <v>156</v>
      </c>
      <c r="G3" s="164" t="s">
        <v>157</v>
      </c>
      <c r="H3" s="164" t="s">
        <v>158</v>
      </c>
      <c r="I3" s="164" t="s">
        <v>139</v>
      </c>
      <c r="J3" s="164" t="s">
        <v>140</v>
      </c>
      <c r="K3" s="164" t="s">
        <v>141</v>
      </c>
      <c r="L3" s="164" t="s">
        <v>142</v>
      </c>
      <c r="M3" s="164" t="s">
        <v>143</v>
      </c>
      <c r="N3" s="164" t="s">
        <v>144</v>
      </c>
      <c r="O3" s="164" t="s">
        <v>145</v>
      </c>
      <c r="P3" s="164" t="s">
        <v>146</v>
      </c>
      <c r="Q3" s="165" t="s">
        <v>147</v>
      </c>
      <c r="R3" s="165" t="s">
        <v>148</v>
      </c>
    </row>
    <row r="4" spans="1:18" ht="14.25" customHeight="1" x14ac:dyDescent="0.25">
      <c r="A4" s="107" t="str">
        <f>'Demand Planning'!A8</f>
        <v>POL09754</v>
      </c>
      <c r="B4" s="107" t="str">
        <f>'Demand Planning'!B8</f>
        <v>Polleo Creatine Monohydrate 250g</v>
      </c>
      <c r="C4" s="107" t="str">
        <f>'Demand Planning'!C8</f>
        <v>SPORTSKA PREHRANA</v>
      </c>
      <c r="D4" s="107" t="str">
        <f>'Demand Planning'!D8</f>
        <v>01 GOLD</v>
      </c>
      <c r="E4" s="166">
        <f>'Demand Planning'!Y15</f>
        <v>512.30769230769226</v>
      </c>
      <c r="F4" s="122">
        <f>'Demand Planning'!AB16</f>
        <v>0</v>
      </c>
      <c r="G4" s="122">
        <f>'Demand Planning'!AC16</f>
        <v>0</v>
      </c>
      <c r="H4" s="122">
        <f>'Demand Planning'!AD16</f>
        <v>0</v>
      </c>
      <c r="I4" s="122">
        <f>'Demand Planning'!AE16</f>
        <v>200</v>
      </c>
      <c r="J4" s="122">
        <f>'Demand Planning'!AF16</f>
        <v>0</v>
      </c>
      <c r="K4" s="122">
        <f>'Demand Planning'!AG16</f>
        <v>550</v>
      </c>
      <c r="L4" s="122">
        <f>'Demand Planning'!AH16</f>
        <v>350</v>
      </c>
      <c r="M4" s="122">
        <f>'Demand Planning'!AI16</f>
        <v>0</v>
      </c>
      <c r="N4" s="122">
        <f>'Demand Planning'!AJ16</f>
        <v>0</v>
      </c>
      <c r="O4" s="122">
        <f>'Demand Planning'!AK16</f>
        <v>0</v>
      </c>
      <c r="P4" s="122">
        <f>'Demand Planning'!AL16</f>
        <v>0</v>
      </c>
      <c r="Q4" s="122">
        <f>'Demand Planning'!AM16</f>
        <v>0</v>
      </c>
      <c r="R4" s="122">
        <f>'Demand Planning'!AN16</f>
        <v>0</v>
      </c>
    </row>
    <row r="5" spans="1:18" ht="14.25" customHeight="1" x14ac:dyDescent="0.25">
      <c r="A5" s="107" t="str">
        <f>'Demand Planning'!A18</f>
        <v>POL09755</v>
      </c>
      <c r="B5" s="135" t="str">
        <f>'Demand Planning'!B18</f>
        <v>Polleo Creatine Monohydrate 500g</v>
      </c>
      <c r="C5" s="135" t="str">
        <f>'Demand Planning'!C18</f>
        <v>SPORTSKA PREHRANA</v>
      </c>
      <c r="D5" s="135" t="str">
        <f>'Demand Planning'!D18</f>
        <v>01 GOLD</v>
      </c>
      <c r="E5" s="166">
        <f>'Demand Planning'!Y25</f>
        <v>310.15384615384613</v>
      </c>
      <c r="F5" s="122">
        <f>'Demand Planning'!AB26</f>
        <v>0</v>
      </c>
      <c r="G5" s="122">
        <f>'Demand Planning'!AC26</f>
        <v>0</v>
      </c>
      <c r="H5" s="122">
        <f>'Demand Planning'!AD26</f>
        <v>0</v>
      </c>
      <c r="I5" s="122">
        <f>'Demand Planning'!AE26</f>
        <v>0</v>
      </c>
      <c r="J5" s="122">
        <f>'Demand Planning'!AF26</f>
        <v>0</v>
      </c>
      <c r="K5" s="122">
        <f>'Demand Planning'!AG26</f>
        <v>0</v>
      </c>
      <c r="L5" s="122">
        <f>'Demand Planning'!AH26</f>
        <v>0</v>
      </c>
      <c r="M5" s="122">
        <f>'Demand Planning'!AI26</f>
        <v>0</v>
      </c>
      <c r="N5" s="122">
        <f>'Demand Planning'!AJ26</f>
        <v>0</v>
      </c>
      <c r="O5" s="122">
        <f>'Demand Planning'!AK26</f>
        <v>0</v>
      </c>
      <c r="P5" s="122">
        <f>'Demand Planning'!AL26</f>
        <v>0</v>
      </c>
      <c r="Q5" s="122">
        <f>'Demand Planning'!AM26</f>
        <v>0</v>
      </c>
      <c r="R5" s="122">
        <f>'Demand Planning'!AN26</f>
        <v>0</v>
      </c>
    </row>
    <row r="6" spans="1:18" ht="14.25" customHeight="1" x14ac:dyDescent="0.25">
      <c r="A6" s="107" t="str">
        <f>'Demand Planning'!A28</f>
        <v>POL09752</v>
      </c>
      <c r="B6" s="135" t="str">
        <f>'Demand Planning'!B28</f>
        <v>Polleo Elite Creapure® Creatine 250g</v>
      </c>
      <c r="C6" s="135" t="str">
        <f>'Demand Planning'!C28</f>
        <v>SPORTSKA PREHRANA</v>
      </c>
      <c r="D6" s="135" t="str">
        <f>'Demand Planning'!D28</f>
        <v>01 GOLD</v>
      </c>
      <c r="E6" s="166">
        <f>'Demand Planning'!Y35</f>
        <v>406.03846153846155</v>
      </c>
      <c r="F6" s="122">
        <f>'Demand Planning'!AB36</f>
        <v>0</v>
      </c>
      <c r="G6" s="122">
        <f>'Demand Planning'!AC36</f>
        <v>0</v>
      </c>
      <c r="H6" s="122">
        <f>'Demand Planning'!AD36</f>
        <v>0</v>
      </c>
      <c r="I6" s="122">
        <f>'Demand Planning'!AE36</f>
        <v>504</v>
      </c>
      <c r="J6" s="122">
        <f>'Demand Planning'!AF36</f>
        <v>0</v>
      </c>
      <c r="K6" s="122">
        <f>'Demand Planning'!AG36</f>
        <v>0</v>
      </c>
      <c r="L6" s="122">
        <f>'Demand Planning'!AH36</f>
        <v>0</v>
      </c>
      <c r="M6" s="122">
        <f>'Demand Planning'!AI36</f>
        <v>0</v>
      </c>
      <c r="N6" s="122">
        <f>'Demand Planning'!AJ36</f>
        <v>0</v>
      </c>
      <c r="O6" s="122">
        <f>'Demand Planning'!AK36</f>
        <v>0</v>
      </c>
      <c r="P6" s="122">
        <f>'Demand Planning'!AL36</f>
        <v>0</v>
      </c>
      <c r="Q6" s="122">
        <f>'Demand Planning'!AM36</f>
        <v>0</v>
      </c>
      <c r="R6" s="122">
        <f>'Demand Planning'!AN36</f>
        <v>0</v>
      </c>
    </row>
    <row r="7" spans="1:18" ht="14.25" customHeight="1" x14ac:dyDescent="0.25">
      <c r="A7" s="107" t="str">
        <f>'Demand Planning'!A38</f>
        <v>POL09753</v>
      </c>
      <c r="B7" s="135" t="str">
        <f>'Demand Planning'!B38</f>
        <v>Polleo Elite Creapure® Creatine 500g</v>
      </c>
      <c r="C7" s="135" t="str">
        <f>'Demand Planning'!C38</f>
        <v>SPORTSKA PREHRANA</v>
      </c>
      <c r="D7" s="135" t="str">
        <f>'Demand Planning'!D38</f>
        <v>01 GOLD</v>
      </c>
      <c r="E7" s="166">
        <f>'Demand Planning'!Y45</f>
        <v>158.5</v>
      </c>
      <c r="F7" s="122">
        <f>'Demand Planning'!AB46</f>
        <v>0</v>
      </c>
      <c r="G7" s="122">
        <f>'Demand Planning'!AC46</f>
        <v>0</v>
      </c>
      <c r="H7" s="122">
        <f>'Demand Planning'!AD46</f>
        <v>0</v>
      </c>
      <c r="I7" s="122">
        <f>'Demand Planning'!AE46</f>
        <v>0</v>
      </c>
      <c r="J7" s="122">
        <f>'Demand Planning'!AF46</f>
        <v>0</v>
      </c>
      <c r="K7" s="122">
        <f>'Demand Planning'!AG46</f>
        <v>0</v>
      </c>
      <c r="L7" s="122">
        <f>'Demand Planning'!AH46</f>
        <v>0</v>
      </c>
      <c r="M7" s="122">
        <f>'Demand Planning'!AI46</f>
        <v>0</v>
      </c>
      <c r="N7" s="122">
        <f>'Demand Planning'!AJ46</f>
        <v>0</v>
      </c>
      <c r="O7" s="122">
        <f>'Demand Planning'!AK46</f>
        <v>0</v>
      </c>
      <c r="P7" s="122">
        <f>'Demand Planning'!AL46</f>
        <v>0</v>
      </c>
      <c r="Q7" s="122">
        <f>'Demand Planning'!AM46</f>
        <v>0</v>
      </c>
      <c r="R7" s="122">
        <f>'Demand Planning'!AN46</f>
        <v>0</v>
      </c>
    </row>
    <row r="8" spans="1:18" ht="14.25" customHeight="1" x14ac:dyDescent="0.25">
      <c r="A8" s="107" t="str">
        <f>'Demand Planning'!A48</f>
        <v>POL09769</v>
      </c>
      <c r="B8" s="135" t="str">
        <f>'Demand Planning'!B48</f>
        <v>Polleo Premium HydroX Whey 908g Vanilla Gourmet</v>
      </c>
      <c r="C8" s="135" t="str">
        <f>'Demand Planning'!C48</f>
        <v>PROTEINI</v>
      </c>
      <c r="D8" s="135" t="str">
        <f>'Demand Planning'!D48</f>
        <v>01 GOLD</v>
      </c>
      <c r="E8" s="166">
        <f>'Demand Planning'!Y55</f>
        <v>160.03846153846155</v>
      </c>
      <c r="F8" s="122">
        <f>'Demand Planning'!AB56</f>
        <v>0</v>
      </c>
      <c r="G8" s="122">
        <f>'Demand Planning'!AC56</f>
        <v>0</v>
      </c>
      <c r="H8" s="122">
        <f>'Demand Planning'!AD56</f>
        <v>0</v>
      </c>
      <c r="I8" s="122">
        <f>'Demand Planning'!AE56</f>
        <v>0</v>
      </c>
      <c r="J8" s="122">
        <f>'Demand Planning'!AF56</f>
        <v>0</v>
      </c>
      <c r="K8" s="122">
        <f>'Demand Planning'!AG56</f>
        <v>0</v>
      </c>
      <c r="L8" s="122">
        <f>'Demand Planning'!AH56</f>
        <v>0</v>
      </c>
      <c r="M8" s="122">
        <f>'Demand Planning'!AI56</f>
        <v>0</v>
      </c>
      <c r="N8" s="122">
        <f>'Demand Planning'!AJ56</f>
        <v>0</v>
      </c>
      <c r="O8" s="122">
        <f>'Demand Planning'!AK56</f>
        <v>0</v>
      </c>
      <c r="P8" s="122">
        <f>'Demand Planning'!AL56</f>
        <v>0</v>
      </c>
      <c r="Q8" s="122">
        <f>'Demand Planning'!AM56</f>
        <v>0</v>
      </c>
      <c r="R8" s="122">
        <f>'Demand Planning'!AN56</f>
        <v>0</v>
      </c>
    </row>
    <row r="9" spans="1:18" ht="14.25" customHeight="1" x14ac:dyDescent="0.25">
      <c r="A9" s="107" t="str">
        <f>'Demand Planning'!A58</f>
        <v>POL09735</v>
      </c>
      <c r="B9" s="135" t="str">
        <f>'Demand Planning'!B58</f>
        <v>Polleo 1st Whey 454g Vanilla Madagascar</v>
      </c>
      <c r="C9" s="135" t="str">
        <f>'Demand Planning'!C58</f>
        <v>PROTEINI</v>
      </c>
      <c r="D9" s="135" t="str">
        <f>'Demand Planning'!D58</f>
        <v>01 GOLD</v>
      </c>
      <c r="E9" s="166">
        <f>'Demand Planning'!Y65</f>
        <v>629.96153846153845</v>
      </c>
      <c r="F9" s="122">
        <f>'Demand Planning'!AB66</f>
        <v>0</v>
      </c>
      <c r="G9" s="122">
        <f>'Demand Planning'!AC66</f>
        <v>0</v>
      </c>
      <c r="H9" s="122">
        <f>'Demand Planning'!AD66</f>
        <v>0</v>
      </c>
      <c r="I9" s="122">
        <f>'Demand Planning'!AE66</f>
        <v>0</v>
      </c>
      <c r="J9" s="122">
        <f>'Demand Planning'!AF66</f>
        <v>0</v>
      </c>
      <c r="K9" s="122">
        <f>'Demand Planning'!AG66</f>
        <v>0</v>
      </c>
      <c r="L9" s="122">
        <f>'Demand Planning'!AH66</f>
        <v>0</v>
      </c>
      <c r="M9" s="122">
        <f>'Demand Planning'!AI66</f>
        <v>0</v>
      </c>
      <c r="N9" s="122">
        <f>'Demand Planning'!AJ66</f>
        <v>0</v>
      </c>
      <c r="O9" s="122">
        <f>'Demand Planning'!AK66</f>
        <v>500</v>
      </c>
      <c r="P9" s="122">
        <f>'Demand Planning'!AL66</f>
        <v>500</v>
      </c>
      <c r="Q9" s="122">
        <f>'Demand Planning'!AM66</f>
        <v>500</v>
      </c>
      <c r="R9" s="122">
        <f>'Demand Planning'!AN66</f>
        <v>500</v>
      </c>
    </row>
    <row r="10" spans="1:18" ht="14.25" customHeight="1" x14ac:dyDescent="0.25">
      <c r="A10" s="107" t="str">
        <f>'Demand Planning'!A68</f>
        <v>POL09768</v>
      </c>
      <c r="B10" s="135" t="str">
        <f>'Demand Planning'!B68</f>
        <v>Polleo Premium HydroX Whey 908g Chocolate Gourmet</v>
      </c>
      <c r="C10" s="135" t="str">
        <f>'Demand Planning'!C68</f>
        <v>PROTEINI</v>
      </c>
      <c r="D10" s="135" t="str">
        <f>'Demand Planning'!D68</f>
        <v>01 GOLD</v>
      </c>
      <c r="E10" s="166">
        <f>'Demand Planning'!Y75</f>
        <v>149.73076923076923</v>
      </c>
      <c r="F10" s="122">
        <f>'Demand Planning'!AB76</f>
        <v>0</v>
      </c>
      <c r="G10" s="122">
        <f>'Demand Planning'!AC76</f>
        <v>0</v>
      </c>
      <c r="H10" s="122">
        <f>'Demand Planning'!AD76</f>
        <v>0</v>
      </c>
      <c r="I10" s="122">
        <f>'Demand Planning'!AE76</f>
        <v>0</v>
      </c>
      <c r="J10" s="122">
        <f>'Demand Planning'!AF76</f>
        <v>0</v>
      </c>
      <c r="K10" s="122">
        <f>'Demand Planning'!AG76</f>
        <v>0</v>
      </c>
      <c r="L10" s="122">
        <f>'Demand Planning'!AH76</f>
        <v>0</v>
      </c>
      <c r="M10" s="122">
        <f>'Demand Planning'!AI76</f>
        <v>0</v>
      </c>
      <c r="N10" s="122">
        <f>'Demand Planning'!AJ76</f>
        <v>0</v>
      </c>
      <c r="O10" s="122">
        <f>'Demand Planning'!AK76</f>
        <v>0</v>
      </c>
      <c r="P10" s="122">
        <f>'Demand Planning'!AL76</f>
        <v>0</v>
      </c>
      <c r="Q10" s="122">
        <f>'Demand Planning'!AM76</f>
        <v>0</v>
      </c>
      <c r="R10" s="122">
        <f>'Demand Planning'!AN76</f>
        <v>0</v>
      </c>
    </row>
    <row r="11" spans="1:18" ht="14.25" customHeight="1" x14ac:dyDescent="0.25">
      <c r="A11" s="107" t="str">
        <f>'Demand Planning'!A78</f>
        <v>POL12739</v>
      </c>
      <c r="B11" s="135" t="str">
        <f>'Demand Planning'!B78</f>
        <v>Polleo Bulgarian Tribulus 90 caps</v>
      </c>
      <c r="C11" s="135" t="str">
        <f>'Demand Planning'!C78</f>
        <v>SPORTSKA PREHRANA</v>
      </c>
      <c r="D11" s="135" t="str">
        <f>'Demand Planning'!D78</f>
        <v>01 GOLD</v>
      </c>
      <c r="E11" s="166">
        <f>'Demand Planning'!Y85</f>
        <v>183.26923076923077</v>
      </c>
      <c r="F11" s="122">
        <f>'Demand Planning'!AB86</f>
        <v>0</v>
      </c>
      <c r="G11" s="122">
        <f>'Demand Planning'!AC86</f>
        <v>0</v>
      </c>
      <c r="H11" s="122">
        <f>'Demand Planning'!AD86</f>
        <v>0</v>
      </c>
      <c r="I11" s="122">
        <f>'Demand Planning'!AE86</f>
        <v>0</v>
      </c>
      <c r="J11" s="122">
        <f>'Demand Planning'!AF86</f>
        <v>0</v>
      </c>
      <c r="K11" s="122">
        <f>'Demand Planning'!AG86</f>
        <v>200</v>
      </c>
      <c r="L11" s="122">
        <f>'Demand Planning'!AH86</f>
        <v>200</v>
      </c>
      <c r="M11" s="122">
        <f>'Demand Planning'!AI86</f>
        <v>200</v>
      </c>
      <c r="N11" s="122">
        <f>'Demand Planning'!AJ86</f>
        <v>200</v>
      </c>
      <c r="O11" s="122">
        <f>'Demand Planning'!AK86</f>
        <v>0</v>
      </c>
      <c r="P11" s="122">
        <f>'Demand Planning'!AL86</f>
        <v>0</v>
      </c>
      <c r="Q11" s="122">
        <f>'Demand Planning'!AM86</f>
        <v>0</v>
      </c>
      <c r="R11" s="122">
        <f>'Demand Planning'!AN86</f>
        <v>0</v>
      </c>
    </row>
    <row r="12" spans="1:18" ht="14.25" customHeight="1" x14ac:dyDescent="0.25">
      <c r="A12" s="107" t="str">
        <f>'Demand Planning'!A88</f>
        <v>POL09734</v>
      </c>
      <c r="B12" s="135" t="str">
        <f>'Demand Planning'!B88</f>
        <v>Polleo 1st Whey 454g Swiss Chocolate Supreme</v>
      </c>
      <c r="C12" s="135" t="str">
        <f>'Demand Planning'!C88</f>
        <v>PROTEINI</v>
      </c>
      <c r="D12" s="135" t="str">
        <f>'Demand Planning'!D88</f>
        <v>01 GOLD</v>
      </c>
      <c r="E12" s="166">
        <f>'Demand Planning'!Y95</f>
        <v>493.53846153846155</v>
      </c>
      <c r="F12" s="122">
        <f>'Demand Planning'!AB96</f>
        <v>0</v>
      </c>
      <c r="G12" s="122">
        <f>'Demand Planning'!AC96</f>
        <v>0</v>
      </c>
      <c r="H12" s="122">
        <f>'Demand Planning'!AD96</f>
        <v>0</v>
      </c>
      <c r="I12" s="122">
        <f>'Demand Planning'!AE96</f>
        <v>0</v>
      </c>
      <c r="J12" s="122">
        <f>'Demand Planning'!AF96</f>
        <v>0</v>
      </c>
      <c r="K12" s="122">
        <f>'Demand Planning'!AG96</f>
        <v>0</v>
      </c>
      <c r="L12" s="122">
        <f>'Demand Planning'!AH96</f>
        <v>0</v>
      </c>
      <c r="M12" s="122">
        <f>'Demand Planning'!AI96</f>
        <v>0</v>
      </c>
      <c r="N12" s="122">
        <f>'Demand Planning'!AJ96</f>
        <v>0</v>
      </c>
      <c r="O12" s="122">
        <f>'Demand Planning'!AK96</f>
        <v>525</v>
      </c>
      <c r="P12" s="122">
        <f>'Demand Planning'!AL96</f>
        <v>525</v>
      </c>
      <c r="Q12" s="122">
        <f>'Demand Planning'!AM96</f>
        <v>525</v>
      </c>
      <c r="R12" s="122">
        <f>'Demand Planning'!AN96</f>
        <v>525</v>
      </c>
    </row>
    <row r="13" spans="1:18" ht="14.25" customHeight="1" x14ac:dyDescent="0.25">
      <c r="A13" s="107" t="str">
        <f>'Demand Planning'!A98</f>
        <v>POL12756</v>
      </c>
      <c r="B13" s="135" t="str">
        <f>'Demand Planning'!B98</f>
        <v>Polleo Creatine Monohydrate 250g Lemonade</v>
      </c>
      <c r="C13" s="135" t="str">
        <f>'Demand Planning'!C98</f>
        <v>SPORTSKA PREHRANA</v>
      </c>
      <c r="D13" s="135" t="str">
        <f>'Demand Planning'!D98</f>
        <v>01 GOLD</v>
      </c>
      <c r="E13" s="166">
        <f>'Demand Planning'!Y105</f>
        <v>162.15384615384616</v>
      </c>
      <c r="F13" s="122">
        <f>'Demand Planning'!AB106</f>
        <v>0</v>
      </c>
      <c r="G13" s="122">
        <f>'Demand Planning'!AC106</f>
        <v>0</v>
      </c>
      <c r="H13" s="122">
        <f>'Demand Planning'!AD106</f>
        <v>0</v>
      </c>
      <c r="I13" s="122">
        <f>'Demand Planning'!AE106</f>
        <v>504</v>
      </c>
      <c r="J13" s="122">
        <f>'Demand Planning'!AF106</f>
        <v>42</v>
      </c>
      <c r="K13" s="122">
        <f>'Demand Planning'!AG106</f>
        <v>412</v>
      </c>
      <c r="L13" s="122">
        <f>'Demand Planning'!AH106</f>
        <v>200</v>
      </c>
      <c r="M13" s="122">
        <f>'Demand Planning'!AI106</f>
        <v>0</v>
      </c>
      <c r="N13" s="122">
        <f>'Demand Planning'!AJ106</f>
        <v>0</v>
      </c>
      <c r="O13" s="122">
        <f>'Demand Planning'!AK106</f>
        <v>0</v>
      </c>
      <c r="P13" s="122">
        <f>'Demand Planning'!AL106</f>
        <v>0</v>
      </c>
      <c r="Q13" s="122">
        <f>'Demand Planning'!AM106</f>
        <v>0</v>
      </c>
      <c r="R13" s="122">
        <f>'Demand Planning'!AN106</f>
        <v>0</v>
      </c>
    </row>
    <row r="14" spans="1:18" ht="14.25" customHeight="1" x14ac:dyDescent="0.25">
      <c r="A14" s="107" t="str">
        <f>'Demand Planning'!A108</f>
        <v>POL12827</v>
      </c>
      <c r="B14" s="135" t="str">
        <f>'Demand Planning'!B108</f>
        <v>Polleo Softi 50 g Dubai Chocolate</v>
      </c>
      <c r="C14" s="135" t="str">
        <f>'Demand Planning'!C108</f>
        <v>RTD &amp; SNACKS</v>
      </c>
      <c r="D14" s="135" t="str">
        <f>'Demand Planning'!D108</f>
        <v>01 GOLD</v>
      </c>
      <c r="E14" s="166">
        <f>'Demand Planning'!Y115</f>
        <v>2645.3076923076924</v>
      </c>
      <c r="F14" s="122">
        <f>'Demand Planning'!AB116</f>
        <v>0</v>
      </c>
      <c r="G14" s="122">
        <f>'Demand Planning'!AC116</f>
        <v>0</v>
      </c>
      <c r="H14" s="122">
        <f>'Demand Planning'!AD116</f>
        <v>0</v>
      </c>
      <c r="I14" s="122">
        <f>'Demand Planning'!AE116</f>
        <v>0</v>
      </c>
      <c r="J14" s="122">
        <f>'Demand Planning'!AF116</f>
        <v>4000</v>
      </c>
      <c r="K14" s="122">
        <f>'Demand Planning'!AG116</f>
        <v>1400</v>
      </c>
      <c r="L14" s="122">
        <f>'Demand Planning'!AH116</f>
        <v>0</v>
      </c>
      <c r="M14" s="122">
        <f>'Demand Planning'!AI116</f>
        <v>0</v>
      </c>
      <c r="N14" s="122">
        <f>'Demand Planning'!AJ116</f>
        <v>400</v>
      </c>
      <c r="O14" s="122">
        <f>'Demand Planning'!AK116</f>
        <v>400</v>
      </c>
      <c r="P14" s="122">
        <f>'Demand Planning'!AL116</f>
        <v>400</v>
      </c>
      <c r="Q14" s="122">
        <f>'Demand Planning'!AM116</f>
        <v>400</v>
      </c>
      <c r="R14" s="122">
        <f>'Demand Planning'!AN116</f>
        <v>400</v>
      </c>
    </row>
    <row r="15" spans="1:18" ht="14.25" customHeight="1" x14ac:dyDescent="0.25">
      <c r="A15" s="107" t="str">
        <f>'Demand Planning'!A118</f>
        <v>POL12876</v>
      </c>
      <c r="B15" s="135" t="str">
        <f>'Demand Planning'!B118</f>
        <v>Polleo 1st Bar 60g Chocolate Brownie</v>
      </c>
      <c r="C15" s="135" t="str">
        <f>'Demand Planning'!C118</f>
        <v>RTD &amp; SNACKS</v>
      </c>
      <c r="D15" s="135" t="str">
        <f>'Demand Planning'!D118</f>
        <v>01 GOLD</v>
      </c>
      <c r="E15" s="166">
        <f>'Demand Planning'!Y125</f>
        <v>906.57692307692309</v>
      </c>
      <c r="F15" s="122">
        <f>'Demand Planning'!AB126</f>
        <v>0</v>
      </c>
      <c r="G15" s="122">
        <f>'Demand Planning'!AC126</f>
        <v>0</v>
      </c>
      <c r="H15" s="122">
        <f>'Demand Planning'!AD126</f>
        <v>0</v>
      </c>
      <c r="I15" s="122">
        <f>'Demand Planning'!AE126</f>
        <v>0</v>
      </c>
      <c r="J15" s="122">
        <f>'Demand Planning'!AF126</f>
        <v>0</v>
      </c>
      <c r="K15" s="122">
        <f>'Demand Planning'!AG126</f>
        <v>0</v>
      </c>
      <c r="L15" s="122">
        <f>'Demand Planning'!AH126</f>
        <v>0</v>
      </c>
      <c r="M15" s="122">
        <f>'Demand Planning'!AI126</f>
        <v>0</v>
      </c>
      <c r="N15" s="122">
        <f>'Demand Planning'!AJ126</f>
        <v>4000</v>
      </c>
      <c r="O15" s="122">
        <f>'Demand Planning'!AK126</f>
        <v>0</v>
      </c>
      <c r="P15" s="122">
        <f>'Demand Planning'!AL126</f>
        <v>0</v>
      </c>
      <c r="Q15" s="122">
        <f>'Demand Planning'!AM126</f>
        <v>0</v>
      </c>
      <c r="R15" s="122">
        <f>'Demand Planning'!AN126</f>
        <v>0</v>
      </c>
    </row>
    <row r="16" spans="1:18" ht="14.25" customHeight="1" x14ac:dyDescent="0.25">
      <c r="A16" s="107" t="str">
        <f>'Demand Planning'!A128</f>
        <v>POL04469</v>
      </c>
      <c r="B16" s="135" t="str">
        <f>'Demand Planning'!B128</f>
        <v>Polleo Protein Brownie 75 g - Double Chocolate</v>
      </c>
      <c r="C16" s="135" t="str">
        <f>'Demand Planning'!C128</f>
        <v>RTD &amp; SNACKS</v>
      </c>
      <c r="D16" s="135" t="str">
        <f>'Demand Planning'!D128</f>
        <v>01 GOLD</v>
      </c>
      <c r="E16" s="166">
        <f>'Demand Planning'!Y135</f>
        <v>2811.1923076923076</v>
      </c>
      <c r="F16" s="122">
        <f>'Demand Planning'!AB136</f>
        <v>0</v>
      </c>
      <c r="G16" s="122">
        <f>'Demand Planning'!AC136</f>
        <v>0</v>
      </c>
      <c r="H16" s="122">
        <f>'Demand Planning'!AD136</f>
        <v>0</v>
      </c>
      <c r="I16" s="122">
        <f>'Demand Planning'!AE136</f>
        <v>5144</v>
      </c>
      <c r="J16" s="122">
        <f>'Demand Planning'!AF136</f>
        <v>2708</v>
      </c>
      <c r="K16" s="122">
        <f>'Demand Planning'!AG136</f>
        <v>936</v>
      </c>
      <c r="L16" s="122">
        <f>'Demand Planning'!AH136</f>
        <v>0</v>
      </c>
      <c r="M16" s="122">
        <f>'Demand Planning'!AI136</f>
        <v>0</v>
      </c>
      <c r="N16" s="122">
        <f>'Demand Planning'!AJ136</f>
        <v>96</v>
      </c>
      <c r="O16" s="122">
        <f>'Demand Planning'!AK136</f>
        <v>96</v>
      </c>
      <c r="P16" s="122">
        <f>'Demand Planning'!AL136</f>
        <v>96</v>
      </c>
      <c r="Q16" s="122">
        <f>'Demand Planning'!AM136</f>
        <v>96</v>
      </c>
      <c r="R16" s="122">
        <f>'Demand Planning'!AN136</f>
        <v>96</v>
      </c>
    </row>
    <row r="17" spans="1:18" ht="14.25" customHeight="1" x14ac:dyDescent="0.25">
      <c r="A17" s="107" t="str">
        <f>'Demand Planning'!A138</f>
        <v>POL12837</v>
      </c>
      <c r="B17" s="135" t="str">
        <f>'Demand Planning'!B138</f>
        <v>Polleo &amp; AP Cre-Amino 300 g Orange</v>
      </c>
      <c r="C17" s="135" t="str">
        <f>'Demand Planning'!C138</f>
        <v>SPORTSKA PREHRANA</v>
      </c>
      <c r="D17" s="135" t="str">
        <f>'Demand Planning'!D138</f>
        <v>01 GOLD</v>
      </c>
      <c r="E17" s="166">
        <f>'Demand Planning'!Y145</f>
        <v>101.38461538461539</v>
      </c>
      <c r="F17" s="122">
        <f>'Demand Planning'!AB146</f>
        <v>0</v>
      </c>
      <c r="G17" s="122">
        <f>'Demand Planning'!AC146</f>
        <v>0</v>
      </c>
      <c r="H17" s="122">
        <f>'Demand Planning'!AD146</f>
        <v>0</v>
      </c>
      <c r="I17" s="122">
        <f>'Demand Planning'!AE146</f>
        <v>0</v>
      </c>
      <c r="J17" s="122">
        <f>'Demand Planning'!AF146</f>
        <v>56</v>
      </c>
      <c r="K17" s="122">
        <f>'Demand Planning'!AG146</f>
        <v>16</v>
      </c>
      <c r="L17" s="122">
        <f>'Demand Planning'!AH146</f>
        <v>0</v>
      </c>
      <c r="M17" s="122">
        <f>'Demand Planning'!AI146</f>
        <v>0</v>
      </c>
      <c r="N17" s="122">
        <f>'Demand Planning'!AJ146</f>
        <v>0</v>
      </c>
      <c r="O17" s="122">
        <f>'Demand Planning'!AK146</f>
        <v>0</v>
      </c>
      <c r="P17" s="122">
        <f>'Demand Planning'!AL146</f>
        <v>0</v>
      </c>
      <c r="Q17" s="122">
        <f>'Demand Planning'!AM146</f>
        <v>0</v>
      </c>
      <c r="R17" s="122">
        <f>'Demand Planning'!AN146</f>
        <v>0</v>
      </c>
    </row>
    <row r="18" spans="1:18" ht="14.25" customHeight="1" x14ac:dyDescent="0.25">
      <c r="A18" s="107" t="str">
        <f>'Demand Planning'!A148</f>
        <v>POL09746</v>
      </c>
      <c r="B18" s="135" t="str">
        <f>'Demand Planning'!B148</f>
        <v>Polleo 1st Whey 2,27kg Swiss Chocolate Supreme</v>
      </c>
      <c r="C18" s="135" t="str">
        <f>'Demand Planning'!C148</f>
        <v>PROTEINI</v>
      </c>
      <c r="D18" s="135" t="str">
        <f>'Demand Planning'!D148</f>
        <v>01 GOLD</v>
      </c>
      <c r="E18" s="166">
        <f>'Demand Planning'!Y155</f>
        <v>108.96153846153847</v>
      </c>
      <c r="F18" s="122">
        <f>'Demand Planning'!AB156</f>
        <v>0</v>
      </c>
      <c r="G18" s="122">
        <f>'Demand Planning'!AC156</f>
        <v>0</v>
      </c>
      <c r="H18" s="122">
        <f>'Demand Planning'!AD156</f>
        <v>0</v>
      </c>
      <c r="I18" s="122">
        <f>'Demand Planning'!AE156</f>
        <v>0</v>
      </c>
      <c r="J18" s="122">
        <f>'Demand Planning'!AF156</f>
        <v>0</v>
      </c>
      <c r="K18" s="122">
        <f>'Demand Planning'!AG156</f>
        <v>0</v>
      </c>
      <c r="L18" s="122">
        <f>'Demand Planning'!AH156</f>
        <v>0</v>
      </c>
      <c r="M18" s="122">
        <f>'Demand Planning'!AI156</f>
        <v>0</v>
      </c>
      <c r="N18" s="122">
        <f>'Demand Planning'!AJ156</f>
        <v>0</v>
      </c>
      <c r="O18" s="122">
        <f>'Demand Planning'!AK156</f>
        <v>0</v>
      </c>
      <c r="P18" s="122">
        <f>'Demand Planning'!AL156</f>
        <v>0</v>
      </c>
      <c r="Q18" s="122">
        <f>'Demand Planning'!AM156</f>
        <v>0</v>
      </c>
      <c r="R18" s="122">
        <f>'Demand Planning'!AN156</f>
        <v>0</v>
      </c>
    </row>
    <row r="19" spans="1:18" ht="14.25" customHeight="1" x14ac:dyDescent="0.25">
      <c r="A19" s="107" t="str">
        <f>'Demand Planning'!A158</f>
        <v>POL12836</v>
      </c>
      <c r="B19" s="135" t="str">
        <f>'Demand Planning'!B158</f>
        <v>Polleo &amp; AP Cre-Amino 300 g Cola-Lemon</v>
      </c>
      <c r="C19" s="135" t="str">
        <f>'Demand Planning'!C158</f>
        <v>SPORTSKA PREHRANA</v>
      </c>
      <c r="D19" s="135" t="str">
        <f>'Demand Planning'!D158</f>
        <v>01 GOLD</v>
      </c>
      <c r="E19" s="166">
        <f>'Demand Planning'!Y165</f>
        <v>77.42307692307692</v>
      </c>
      <c r="F19" s="122">
        <f>'Demand Planning'!AB166</f>
        <v>0</v>
      </c>
      <c r="G19" s="122">
        <f>'Demand Planning'!AC166</f>
        <v>0</v>
      </c>
      <c r="H19" s="122">
        <f>'Demand Planning'!AD166</f>
        <v>0</v>
      </c>
      <c r="I19" s="122">
        <f>'Demand Planning'!AE166</f>
        <v>0</v>
      </c>
      <c r="J19" s="122">
        <f>'Demand Planning'!AF166</f>
        <v>136</v>
      </c>
      <c r="K19" s="122">
        <f>'Demand Planning'!AG166</f>
        <v>48</v>
      </c>
      <c r="L19" s="122">
        <f>'Demand Planning'!AH166</f>
        <v>0</v>
      </c>
      <c r="M19" s="122">
        <f>'Demand Planning'!AI166</f>
        <v>0</v>
      </c>
      <c r="N19" s="122">
        <f>'Demand Planning'!AJ166</f>
        <v>16</v>
      </c>
      <c r="O19" s="122">
        <f>'Demand Planning'!AK166</f>
        <v>16</v>
      </c>
      <c r="P19" s="122">
        <f>'Demand Planning'!AL166</f>
        <v>16</v>
      </c>
      <c r="Q19" s="122">
        <f>'Demand Planning'!AM166</f>
        <v>16</v>
      </c>
      <c r="R19" s="122">
        <f>'Demand Planning'!AN166</f>
        <v>16</v>
      </c>
    </row>
    <row r="20" spans="1:18" ht="14.25" customHeight="1" x14ac:dyDescent="0.25">
      <c r="A20" s="107" t="str">
        <f>'Demand Planning'!A168</f>
        <v>POL09852</v>
      </c>
      <c r="B20" s="135" t="str">
        <f>'Demand Planning'!B168</f>
        <v>Polleo KSM-66® Gold Ashwagandha 60 caps</v>
      </c>
      <c r="C20" s="135" t="str">
        <f>'Demand Planning'!C168</f>
        <v>BIO I SUPERFOODS</v>
      </c>
      <c r="D20" s="135" t="str">
        <f>'Demand Planning'!D168</f>
        <v>01 GOLD</v>
      </c>
      <c r="E20" s="166">
        <f>'Demand Planning'!Y175</f>
        <v>221.96153846153845</v>
      </c>
      <c r="F20" s="122">
        <f>'Demand Planning'!AB176</f>
        <v>0</v>
      </c>
      <c r="G20" s="122">
        <f>'Demand Planning'!AC176</f>
        <v>0</v>
      </c>
      <c r="H20" s="122">
        <f>'Demand Planning'!AD176</f>
        <v>0</v>
      </c>
      <c r="I20" s="122">
        <f>'Demand Planning'!AE176</f>
        <v>0</v>
      </c>
      <c r="J20" s="122">
        <f>'Demand Planning'!AF176</f>
        <v>0</v>
      </c>
      <c r="K20" s="122">
        <f>'Demand Planning'!AG176</f>
        <v>0</v>
      </c>
      <c r="L20" s="122">
        <f>'Demand Planning'!AH176</f>
        <v>0</v>
      </c>
      <c r="M20" s="122">
        <f>'Demand Planning'!AI176</f>
        <v>0</v>
      </c>
      <c r="N20" s="122">
        <f>'Demand Planning'!AJ176</f>
        <v>0</v>
      </c>
      <c r="O20" s="122">
        <f>'Demand Planning'!AK176</f>
        <v>0</v>
      </c>
      <c r="P20" s="122">
        <f>'Demand Planning'!AL176</f>
        <v>0</v>
      </c>
      <c r="Q20" s="122">
        <f>'Demand Planning'!AM176</f>
        <v>0</v>
      </c>
      <c r="R20" s="122">
        <f>'Demand Planning'!AN176</f>
        <v>0</v>
      </c>
    </row>
    <row r="21" spans="1:18" ht="14.25" customHeight="1" x14ac:dyDescent="0.25">
      <c r="A21" s="107" t="str">
        <f>'Demand Planning'!A178</f>
        <v>POL09875</v>
      </c>
      <c r="B21" s="135" t="str">
        <f>'Demand Planning'!B178</f>
        <v>Polleo Magnesium Citrate 90 caps</v>
      </c>
      <c r="C21" s="135" t="str">
        <f>'Demand Planning'!C178</f>
        <v>SPORTSKA PREHRANA</v>
      </c>
      <c r="D21" s="135" t="str">
        <f>'Demand Planning'!D178</f>
        <v>01 GOLD</v>
      </c>
      <c r="E21" s="166">
        <f>'Demand Planning'!Y185</f>
        <v>164.57692307692307</v>
      </c>
      <c r="F21" s="122">
        <f>'Demand Planning'!AB186</f>
        <v>0</v>
      </c>
      <c r="G21" s="122">
        <f>'Demand Planning'!AC186</f>
        <v>0</v>
      </c>
      <c r="H21" s="122">
        <f>'Demand Planning'!AD186</f>
        <v>0</v>
      </c>
      <c r="I21" s="122">
        <f>'Demand Planning'!AE186</f>
        <v>0</v>
      </c>
      <c r="J21" s="122">
        <f>'Demand Planning'!AF186</f>
        <v>0</v>
      </c>
      <c r="K21" s="122">
        <f>'Demand Planning'!AG186</f>
        <v>0</v>
      </c>
      <c r="L21" s="122">
        <f>'Demand Planning'!AH186</f>
        <v>0</v>
      </c>
      <c r="M21" s="122">
        <f>'Demand Planning'!AI186</f>
        <v>0</v>
      </c>
      <c r="N21" s="122">
        <f>'Demand Planning'!AJ186</f>
        <v>0</v>
      </c>
      <c r="O21" s="122">
        <f>'Demand Planning'!AK186</f>
        <v>0</v>
      </c>
      <c r="P21" s="122">
        <f>'Demand Planning'!AL186</f>
        <v>0</v>
      </c>
      <c r="Q21" s="122">
        <f>'Demand Planning'!AM186</f>
        <v>0</v>
      </c>
      <c r="R21" s="122">
        <f>'Demand Planning'!AN186</f>
        <v>0</v>
      </c>
    </row>
    <row r="22" spans="1:18" ht="14.25" customHeight="1" x14ac:dyDescent="0.25">
      <c r="A22" s="107" t="str">
        <f>'Demand Planning'!A188</f>
        <v>POL09747</v>
      </c>
      <c r="B22" s="135" t="str">
        <f>'Demand Planning'!B188</f>
        <v>Polleo 1st Whey 2,27kg Vanilla Madagascar</v>
      </c>
      <c r="C22" s="135" t="str">
        <f>'Demand Planning'!C188</f>
        <v>PROTEINI</v>
      </c>
      <c r="D22" s="135" t="str">
        <f>'Demand Planning'!D188</f>
        <v>01 GOLD</v>
      </c>
      <c r="E22" s="166">
        <f>'Demand Planning'!Y195</f>
        <v>115.26923076923077</v>
      </c>
      <c r="F22" s="122">
        <f>'Demand Planning'!AB196</f>
        <v>0</v>
      </c>
      <c r="G22" s="122">
        <f>'Demand Planning'!AC196</f>
        <v>0</v>
      </c>
      <c r="H22" s="122">
        <f>'Demand Planning'!AD196</f>
        <v>0</v>
      </c>
      <c r="I22" s="122">
        <f>'Demand Planning'!AE196</f>
        <v>0</v>
      </c>
      <c r="J22" s="122">
        <f>'Demand Planning'!AF196</f>
        <v>0</v>
      </c>
      <c r="K22" s="122">
        <f>'Demand Planning'!AG196</f>
        <v>0</v>
      </c>
      <c r="L22" s="122">
        <f>'Demand Planning'!AH196</f>
        <v>0</v>
      </c>
      <c r="M22" s="122">
        <f>'Demand Planning'!AI196</f>
        <v>0</v>
      </c>
      <c r="N22" s="122">
        <f>'Demand Planning'!AJ196</f>
        <v>0</v>
      </c>
      <c r="O22" s="122">
        <f>'Demand Planning'!AK196</f>
        <v>0</v>
      </c>
      <c r="P22" s="122">
        <f>'Demand Planning'!AL196</f>
        <v>0</v>
      </c>
      <c r="Q22" s="122">
        <f>'Demand Planning'!AM196</f>
        <v>0</v>
      </c>
      <c r="R22" s="122">
        <f>'Demand Planning'!AN196</f>
        <v>0</v>
      </c>
    </row>
    <row r="23" spans="1:18" ht="14.25" customHeight="1" x14ac:dyDescent="0.25">
      <c r="A23" s="107" t="str">
        <f>'Demand Planning'!A198</f>
        <v>POL04291</v>
      </c>
      <c r="B23" s="135" t="str">
        <f>'Demand Planning'!B198</f>
        <v>Polleo Xtreme 60% Protein Bar 75g Chocolate</v>
      </c>
      <c r="C23" s="135" t="str">
        <f>'Demand Planning'!C198</f>
        <v>RTD &amp; SNACKS</v>
      </c>
      <c r="D23" s="135" t="str">
        <f>'Demand Planning'!D198</f>
        <v>01 GOLD</v>
      </c>
      <c r="E23" s="166">
        <f>'Demand Planning'!Y205</f>
        <v>2338.9230769230771</v>
      </c>
      <c r="F23" s="122">
        <f>'Demand Planning'!AB206</f>
        <v>0</v>
      </c>
      <c r="G23" s="122">
        <f>'Demand Planning'!AC206</f>
        <v>0</v>
      </c>
      <c r="H23" s="122">
        <f>'Demand Planning'!AD206</f>
        <v>0</v>
      </c>
      <c r="I23" s="122">
        <f>'Demand Planning'!AE206</f>
        <v>0</v>
      </c>
      <c r="J23" s="122">
        <f>'Demand Planning'!AF206</f>
        <v>0</v>
      </c>
      <c r="K23" s="122">
        <f>'Demand Planning'!AG206</f>
        <v>0</v>
      </c>
      <c r="L23" s="122">
        <f>'Demand Planning'!AH206</f>
        <v>0</v>
      </c>
      <c r="M23" s="122">
        <f>'Demand Planning'!AI206</f>
        <v>0</v>
      </c>
      <c r="N23" s="122">
        <f>'Demand Planning'!AJ206</f>
        <v>0</v>
      </c>
      <c r="O23" s="122">
        <f>'Demand Planning'!AK206</f>
        <v>0</v>
      </c>
      <c r="P23" s="122">
        <f>'Demand Planning'!AL206</f>
        <v>0</v>
      </c>
      <c r="Q23" s="122">
        <f>'Demand Planning'!AM206</f>
        <v>0</v>
      </c>
      <c r="R23" s="122">
        <f>'Demand Planning'!AN206</f>
        <v>0</v>
      </c>
    </row>
    <row r="24" spans="1:18" ht="14.25" customHeight="1" x14ac:dyDescent="0.25">
      <c r="A24" s="107" t="str">
        <f>'Demand Planning'!A208</f>
        <v>POL09858</v>
      </c>
      <c r="B24" s="135" t="str">
        <f>'Demand Planning'!B208</f>
        <v>Polleo Alpha Dualcaps 120 caps</v>
      </c>
      <c r="C24" s="135" t="str">
        <f>'Demand Planning'!C208</f>
        <v>SPORTSKA PREHRANA</v>
      </c>
      <c r="D24" s="135" t="str">
        <f>'Demand Planning'!D208</f>
        <v>01 GOLD</v>
      </c>
      <c r="E24" s="166">
        <f>'Demand Planning'!Y215</f>
        <v>75.307692307692307</v>
      </c>
      <c r="F24" s="122">
        <f>'Demand Planning'!AB216</f>
        <v>0</v>
      </c>
      <c r="G24" s="122">
        <f>'Demand Planning'!AC216</f>
        <v>0</v>
      </c>
      <c r="H24" s="122">
        <f>'Demand Planning'!AD216</f>
        <v>0</v>
      </c>
      <c r="I24" s="122">
        <f>'Demand Planning'!AE216</f>
        <v>0</v>
      </c>
      <c r="J24" s="122">
        <f>'Demand Planning'!AF216</f>
        <v>0</v>
      </c>
      <c r="K24" s="122">
        <f>'Demand Planning'!AG216</f>
        <v>0</v>
      </c>
      <c r="L24" s="122">
        <f>'Demand Planning'!AH216</f>
        <v>0</v>
      </c>
      <c r="M24" s="122">
        <f>'Demand Planning'!AI216</f>
        <v>0</v>
      </c>
      <c r="N24" s="122">
        <f>'Demand Planning'!AJ216</f>
        <v>0</v>
      </c>
      <c r="O24" s="122">
        <f>'Demand Planning'!AK216</f>
        <v>0</v>
      </c>
      <c r="P24" s="122">
        <f>'Demand Planning'!AL216</f>
        <v>0</v>
      </c>
      <c r="Q24" s="122">
        <f>'Demand Planning'!AM216</f>
        <v>0</v>
      </c>
      <c r="R24" s="122">
        <f>'Demand Planning'!AN216</f>
        <v>0</v>
      </c>
    </row>
    <row r="25" spans="1:18" ht="14.25" customHeight="1" x14ac:dyDescent="0.25">
      <c r="A25" s="107" t="str">
        <f>'Demand Planning'!A218</f>
        <v>POL12877</v>
      </c>
      <c r="B25" s="135" t="str">
        <f>'Demand Planning'!B218</f>
        <v>Polleo 1st Bar 60g Cookies &amp; Cream</v>
      </c>
      <c r="C25" s="135" t="str">
        <f>'Demand Planning'!C218</f>
        <v>RTD &amp; SNACKS</v>
      </c>
      <c r="D25" s="135" t="str">
        <f>'Demand Planning'!D218</f>
        <v>01 GOLD</v>
      </c>
      <c r="E25" s="166">
        <f>'Demand Planning'!Y225</f>
        <v>840.88461538461536</v>
      </c>
      <c r="F25" s="122">
        <f>'Demand Planning'!AB226</f>
        <v>0</v>
      </c>
      <c r="G25" s="122">
        <f>'Demand Planning'!AC226</f>
        <v>0</v>
      </c>
      <c r="H25" s="122">
        <f>'Demand Planning'!AD226</f>
        <v>0</v>
      </c>
      <c r="I25" s="122">
        <f>'Demand Planning'!AE226</f>
        <v>0</v>
      </c>
      <c r="J25" s="122">
        <f>'Demand Planning'!AF226</f>
        <v>0</v>
      </c>
      <c r="K25" s="122">
        <f>'Demand Planning'!AG226</f>
        <v>0</v>
      </c>
      <c r="L25" s="122">
        <f>'Demand Planning'!AH226</f>
        <v>0</v>
      </c>
      <c r="M25" s="122">
        <f>'Demand Planning'!AI226</f>
        <v>0</v>
      </c>
      <c r="N25" s="122">
        <f>'Demand Planning'!AJ226</f>
        <v>2000</v>
      </c>
      <c r="O25" s="122">
        <f>'Demand Planning'!AK226</f>
        <v>0</v>
      </c>
      <c r="P25" s="122">
        <f>'Demand Planning'!AL226</f>
        <v>0</v>
      </c>
      <c r="Q25" s="122">
        <f>'Demand Planning'!AM226</f>
        <v>0</v>
      </c>
      <c r="R25" s="122">
        <f>'Demand Planning'!AN226</f>
        <v>0</v>
      </c>
    </row>
    <row r="26" spans="1:18" ht="14.25" customHeight="1" x14ac:dyDescent="0.25">
      <c r="A26" s="107" t="str">
        <f>'Demand Planning'!A228</f>
        <v>POL12835</v>
      </c>
      <c r="B26" s="135" t="str">
        <f>'Demand Planning'!B228</f>
        <v>Polleo Creatine Monohydrate 150g</v>
      </c>
      <c r="C26" s="135" t="str">
        <f>'Demand Planning'!C228</f>
        <v>SPORTSKA PREHRANA</v>
      </c>
      <c r="D26" s="135" t="str">
        <f>'Demand Planning'!D228</f>
        <v>01 GOLD</v>
      </c>
      <c r="E26" s="166">
        <f>'Demand Planning'!Y235</f>
        <v>210.61538461538461</v>
      </c>
      <c r="F26" s="122">
        <f>'Demand Planning'!AB236</f>
        <v>0</v>
      </c>
      <c r="G26" s="122">
        <f>'Demand Planning'!AC236</f>
        <v>0</v>
      </c>
      <c r="H26" s="122">
        <f>'Demand Planning'!AD236</f>
        <v>0</v>
      </c>
      <c r="I26" s="122">
        <f>'Demand Planning'!AE236</f>
        <v>0</v>
      </c>
      <c r="J26" s="122">
        <f>'Demand Planning'!AF236</f>
        <v>84</v>
      </c>
      <c r="K26" s="122">
        <f>'Demand Planning'!AG236</f>
        <v>24</v>
      </c>
      <c r="L26" s="122">
        <f>'Demand Planning'!AH236</f>
        <v>0</v>
      </c>
      <c r="M26" s="122">
        <f>'Demand Planning'!AI236</f>
        <v>0</v>
      </c>
      <c r="N26" s="122">
        <f>'Demand Planning'!AJ236</f>
        <v>0</v>
      </c>
      <c r="O26" s="122">
        <f>'Demand Planning'!AK236</f>
        <v>0</v>
      </c>
      <c r="P26" s="122">
        <f>'Demand Planning'!AL236</f>
        <v>0</v>
      </c>
      <c r="Q26" s="122">
        <f>'Demand Planning'!AM236</f>
        <v>0</v>
      </c>
      <c r="R26" s="122">
        <f>'Demand Planning'!AN236</f>
        <v>0</v>
      </c>
    </row>
    <row r="27" spans="1:18" ht="14.25" customHeight="1" x14ac:dyDescent="0.25">
      <c r="A27" s="107" t="str">
        <f>'Demand Planning'!A238</f>
        <v>ON00555</v>
      </c>
      <c r="B27" s="135" t="str">
        <f>'Demand Planning'!B238</f>
        <v>Micronised Creatine Unflavoured 187g</v>
      </c>
      <c r="C27" s="135" t="str">
        <f>'Demand Planning'!C238</f>
        <v>SPORTSKA PREHRANA</v>
      </c>
      <c r="D27" s="135" t="str">
        <f>'Demand Planning'!D238</f>
        <v>01 GOLD</v>
      </c>
      <c r="E27" s="166">
        <f>'Demand Planning'!Y245</f>
        <v>93.307692307692307</v>
      </c>
      <c r="F27" s="122">
        <f>'Demand Planning'!AB246</f>
        <v>0</v>
      </c>
      <c r="G27" s="122">
        <f>'Demand Planning'!AC246</f>
        <v>0</v>
      </c>
      <c r="H27" s="122">
        <f>'Demand Planning'!AD246</f>
        <v>0</v>
      </c>
      <c r="I27" s="122">
        <f>'Demand Planning'!AE246</f>
        <v>0</v>
      </c>
      <c r="J27" s="122">
        <f>'Demand Planning'!AF246</f>
        <v>0</v>
      </c>
      <c r="K27" s="122">
        <f>'Demand Planning'!AG246</f>
        <v>0</v>
      </c>
      <c r="L27" s="122">
        <f>'Demand Planning'!AH246</f>
        <v>0</v>
      </c>
      <c r="M27" s="122">
        <f>'Demand Planning'!AI246</f>
        <v>0</v>
      </c>
      <c r="N27" s="122">
        <f>'Demand Planning'!AJ246</f>
        <v>0</v>
      </c>
      <c r="O27" s="122">
        <f>'Demand Planning'!AK246</f>
        <v>0</v>
      </c>
      <c r="P27" s="122">
        <f>'Demand Planning'!AL246</f>
        <v>0</v>
      </c>
      <c r="Q27" s="122">
        <f>'Demand Planning'!AM246</f>
        <v>0</v>
      </c>
      <c r="R27" s="122">
        <f>'Demand Planning'!AN246</f>
        <v>0</v>
      </c>
    </row>
    <row r="28" spans="1:18" ht="14.25" customHeight="1" x14ac:dyDescent="0.25">
      <c r="A28" s="107" t="str">
        <f>'Demand Planning'!A248</f>
        <v>POL04468</v>
      </c>
      <c r="B28" s="135" t="str">
        <f>'Demand Planning'!B248</f>
        <v>Polleo Vegan Baked Cookie 75 g - Double Chocolate</v>
      </c>
      <c r="C28" s="135" t="str">
        <f>'Demand Planning'!C248</f>
        <v>RTD &amp; SNACKS</v>
      </c>
      <c r="D28" s="135" t="str">
        <f>'Demand Planning'!D248</f>
        <v>01 GOLD</v>
      </c>
      <c r="E28" s="166">
        <f>'Demand Planning'!Y255</f>
        <v>1573.1923076923076</v>
      </c>
      <c r="F28" s="122">
        <f>'Demand Planning'!AB256</f>
        <v>850</v>
      </c>
      <c r="G28" s="122">
        <f>'Demand Planning'!AC256</f>
        <v>1100</v>
      </c>
      <c r="H28" s="122">
        <f>'Demand Planning'!AD256</f>
        <v>1100</v>
      </c>
      <c r="I28" s="122">
        <f>'Demand Planning'!AE256</f>
        <v>7696</v>
      </c>
      <c r="J28" s="122">
        <f>'Demand Planning'!AF256</f>
        <v>5104</v>
      </c>
      <c r="K28" s="122">
        <f>'Demand Planning'!AG256</f>
        <v>1092</v>
      </c>
      <c r="L28" s="122">
        <f>'Demand Planning'!AH256</f>
        <v>0</v>
      </c>
      <c r="M28" s="122">
        <f>'Demand Planning'!AI256</f>
        <v>0</v>
      </c>
      <c r="N28" s="122">
        <f>'Demand Planning'!AJ256</f>
        <v>240</v>
      </c>
      <c r="O28" s="122">
        <f>'Demand Planning'!AK256</f>
        <v>240</v>
      </c>
      <c r="P28" s="122">
        <f>'Demand Planning'!AL256</f>
        <v>240</v>
      </c>
      <c r="Q28" s="122">
        <f>'Demand Planning'!AM256</f>
        <v>240</v>
      </c>
      <c r="R28" s="122">
        <f>'Demand Planning'!AN256</f>
        <v>240</v>
      </c>
    </row>
    <row r="29" spans="1:18" ht="14.25" customHeight="1" x14ac:dyDescent="0.25">
      <c r="A29" s="107" t="str">
        <f>'Demand Planning'!A258</f>
        <v>POL12793</v>
      </c>
      <c r="B29" s="135" t="str">
        <f>'Demand Planning'!B258</f>
        <v>Polleo Creatine Monohydrate, 160 caps</v>
      </c>
      <c r="C29" s="135" t="str">
        <f>'Demand Planning'!C258</f>
        <v>SPORTSKA PREHRANA</v>
      </c>
      <c r="D29" s="135" t="str">
        <f>'Demand Planning'!D258</f>
        <v>01 GOLD</v>
      </c>
      <c r="E29" s="166">
        <f>'Demand Planning'!Y265</f>
        <v>149.73076923076923</v>
      </c>
      <c r="F29" s="122">
        <f>'Demand Planning'!AB266</f>
        <v>0</v>
      </c>
      <c r="G29" s="122">
        <f>'Demand Planning'!AC266</f>
        <v>0</v>
      </c>
      <c r="H29" s="122">
        <f>'Demand Planning'!AD266</f>
        <v>0</v>
      </c>
      <c r="I29" s="122">
        <f>'Demand Planning'!AE266</f>
        <v>0</v>
      </c>
      <c r="J29" s="122">
        <f>'Demand Planning'!AF266</f>
        <v>0</v>
      </c>
      <c r="K29" s="122">
        <f>'Demand Planning'!AG266</f>
        <v>240</v>
      </c>
      <c r="L29" s="122">
        <f>'Demand Planning'!AH266</f>
        <v>240</v>
      </c>
      <c r="M29" s="122">
        <f>'Demand Planning'!AI266</f>
        <v>240</v>
      </c>
      <c r="N29" s="122">
        <f>'Demand Planning'!AJ266</f>
        <v>240</v>
      </c>
      <c r="O29" s="122">
        <f>'Demand Planning'!AK266</f>
        <v>0</v>
      </c>
      <c r="P29" s="122">
        <f>'Demand Planning'!AL266</f>
        <v>0</v>
      </c>
      <c r="Q29" s="122">
        <f>'Demand Planning'!AM266</f>
        <v>0</v>
      </c>
      <c r="R29" s="122">
        <f>'Demand Planning'!AN266</f>
        <v>0</v>
      </c>
    </row>
    <row r="30" spans="1:18" ht="14.25" customHeight="1" x14ac:dyDescent="0.25">
      <c r="A30" s="107" t="str">
        <f>'Demand Planning'!A268</f>
        <v>POL12838</v>
      </c>
      <c r="B30" s="135" t="str">
        <f>'Demand Planning'!B268</f>
        <v>Polleo &amp; AP N.O.KO Pre-Workout 400 g Cola-Lemon</v>
      </c>
      <c r="C30" s="135" t="str">
        <f>'Demand Planning'!C268</f>
        <v>SPORTSKA PREHRANA</v>
      </c>
      <c r="D30" s="135" t="str">
        <f>'Demand Planning'!D268</f>
        <v>01 GOLD</v>
      </c>
      <c r="E30" s="166">
        <f>'Demand Planning'!Y275</f>
        <v>87.92307692307692</v>
      </c>
      <c r="F30" s="122">
        <f>'Demand Planning'!AB276</f>
        <v>0</v>
      </c>
      <c r="G30" s="122">
        <f>'Demand Planning'!AC276</f>
        <v>0</v>
      </c>
      <c r="H30" s="122">
        <f>'Demand Planning'!AD276</f>
        <v>0</v>
      </c>
      <c r="I30" s="122">
        <f>'Demand Planning'!AE276</f>
        <v>0</v>
      </c>
      <c r="J30" s="122">
        <f>'Demand Planning'!AF276</f>
        <v>0</v>
      </c>
      <c r="K30" s="122">
        <f>'Demand Planning'!AG276</f>
        <v>160</v>
      </c>
      <c r="L30" s="122">
        <f>'Demand Planning'!AH276</f>
        <v>160</v>
      </c>
      <c r="M30" s="122">
        <f>'Demand Planning'!AI276</f>
        <v>160</v>
      </c>
      <c r="N30" s="122">
        <f>'Demand Planning'!AJ276</f>
        <v>160</v>
      </c>
      <c r="O30" s="122">
        <f>'Demand Planning'!AK276</f>
        <v>0</v>
      </c>
      <c r="P30" s="122">
        <f>'Demand Planning'!AL276</f>
        <v>0</v>
      </c>
      <c r="Q30" s="122">
        <f>'Demand Planning'!AM276</f>
        <v>16</v>
      </c>
      <c r="R30" s="122">
        <f>'Demand Planning'!AN276</f>
        <v>16</v>
      </c>
    </row>
    <row r="31" spans="1:18" ht="14.25" customHeight="1" x14ac:dyDescent="0.25">
      <c r="A31" s="107" t="str">
        <f>'Demand Planning'!A278</f>
        <v>POL12757</v>
      </c>
      <c r="B31" s="135" t="str">
        <f>'Demand Planning'!B278</f>
        <v>Polleo Creatine Monohydrate 250g Raspberry</v>
      </c>
      <c r="C31" s="135" t="str">
        <f>'Demand Planning'!C278</f>
        <v>SPORTSKA PREHRANA</v>
      </c>
      <c r="D31" s="135" t="str">
        <f>'Demand Planning'!D278</f>
        <v>01 GOLD</v>
      </c>
      <c r="E31" s="166">
        <f>'Demand Planning'!Y285</f>
        <v>100.42307692307692</v>
      </c>
      <c r="F31" s="122">
        <f>'Demand Planning'!AB286</f>
        <v>0</v>
      </c>
      <c r="G31" s="122">
        <f>'Demand Planning'!AC286</f>
        <v>0</v>
      </c>
      <c r="H31" s="122">
        <f>'Demand Planning'!AD286</f>
        <v>0</v>
      </c>
      <c r="I31" s="122">
        <f>'Demand Planning'!AE286</f>
        <v>0</v>
      </c>
      <c r="J31" s="122">
        <f>'Demand Planning'!AF286</f>
        <v>0</v>
      </c>
      <c r="K31" s="122">
        <f>'Demand Planning'!AG286</f>
        <v>120</v>
      </c>
      <c r="L31" s="122">
        <f>'Demand Planning'!AH286</f>
        <v>120</v>
      </c>
      <c r="M31" s="122">
        <f>'Demand Planning'!AI286</f>
        <v>120</v>
      </c>
      <c r="N31" s="122">
        <f>'Demand Planning'!AJ286</f>
        <v>120</v>
      </c>
      <c r="O31" s="122">
        <f>'Demand Planning'!AK286</f>
        <v>0</v>
      </c>
      <c r="P31" s="122">
        <f>'Demand Planning'!AL286</f>
        <v>0</v>
      </c>
      <c r="Q31" s="122">
        <f>'Demand Planning'!AM286</f>
        <v>12</v>
      </c>
      <c r="R31" s="122">
        <f>'Demand Planning'!AN286</f>
        <v>12</v>
      </c>
    </row>
    <row r="32" spans="1:18" ht="14.25" customHeight="1" x14ac:dyDescent="0.25">
      <c r="A32" s="107" t="str">
        <f>'Demand Planning'!A288</f>
        <v>POL04470</v>
      </c>
      <c r="B32" s="135" t="str">
        <f>'Demand Planning'!B288</f>
        <v>Polleo Protein Brownie 75 g - White Chocolate</v>
      </c>
      <c r="C32" s="135" t="str">
        <f>'Demand Planning'!C288</f>
        <v>RTD &amp; SNACKS</v>
      </c>
      <c r="D32" s="135" t="str">
        <f>'Demand Planning'!D288</f>
        <v>01 GOLD</v>
      </c>
      <c r="E32" s="166">
        <f>'Demand Planning'!Y295</f>
        <v>1785</v>
      </c>
      <c r="F32" s="122">
        <f>'Demand Planning'!AB296</f>
        <v>0</v>
      </c>
      <c r="G32" s="122">
        <f>'Demand Planning'!AC296</f>
        <v>0</v>
      </c>
      <c r="H32" s="122">
        <f>'Demand Planning'!AD296</f>
        <v>0</v>
      </c>
      <c r="I32" s="122">
        <f>'Demand Planning'!AE296</f>
        <v>3504</v>
      </c>
      <c r="J32" s="122">
        <f>'Demand Planning'!AF296</f>
        <v>2000</v>
      </c>
      <c r="K32" s="122">
        <f>'Demand Planning'!AG296</f>
        <v>1004</v>
      </c>
      <c r="L32" s="122">
        <f>'Demand Planning'!AH296</f>
        <v>500</v>
      </c>
      <c r="M32" s="122">
        <f>'Demand Planning'!AI296</f>
        <v>500</v>
      </c>
      <c r="N32" s="122">
        <f>'Demand Planning'!AJ296</f>
        <v>560</v>
      </c>
      <c r="O32" s="122">
        <f>'Demand Planning'!AK296</f>
        <v>60</v>
      </c>
      <c r="P32" s="122">
        <f>'Demand Planning'!AL296</f>
        <v>60</v>
      </c>
      <c r="Q32" s="122">
        <f>'Demand Planning'!AM296</f>
        <v>60</v>
      </c>
      <c r="R32" s="122">
        <f>'Demand Planning'!AN296</f>
        <v>60</v>
      </c>
    </row>
    <row r="33" spans="1:18" ht="14.25" customHeight="1" x14ac:dyDescent="0.25">
      <c r="A33" s="107" t="str">
        <f>'Demand Planning'!A298</f>
        <v>ZOE12401</v>
      </c>
      <c r="B33" s="135" t="str">
        <f>'Demand Planning'!B298</f>
        <v>ZOE Allure Marine Collagen 25000 500ml</v>
      </c>
      <c r="C33" s="135" t="str">
        <f>'Demand Planning'!C298</f>
        <v>SPORTSKA PREHRANA</v>
      </c>
      <c r="D33" s="135" t="str">
        <f>'Demand Planning'!D298</f>
        <v>01 GOLD</v>
      </c>
      <c r="E33" s="166">
        <f>'Demand Planning'!Y305</f>
        <v>109.53846153846153</v>
      </c>
      <c r="F33" s="122">
        <f>'Demand Planning'!AB306</f>
        <v>60</v>
      </c>
      <c r="G33" s="122">
        <f>'Demand Planning'!AC306</f>
        <v>100</v>
      </c>
      <c r="H33" s="122">
        <f>'Demand Planning'!AD306</f>
        <v>100</v>
      </c>
      <c r="I33" s="122">
        <f>'Demand Planning'!AE306</f>
        <v>100</v>
      </c>
      <c r="J33" s="122">
        <f>'Demand Planning'!AF306</f>
        <v>100</v>
      </c>
      <c r="K33" s="122">
        <f>'Demand Planning'!AG306</f>
        <v>0</v>
      </c>
      <c r="L33" s="122">
        <f>'Demand Planning'!AH306</f>
        <v>0</v>
      </c>
      <c r="M33" s="122">
        <f>'Demand Planning'!AI306</f>
        <v>0</v>
      </c>
      <c r="N33" s="122">
        <f>'Demand Planning'!AJ306</f>
        <v>0</v>
      </c>
      <c r="O33" s="122">
        <f>'Demand Planning'!AK306</f>
        <v>0</v>
      </c>
      <c r="P33" s="122">
        <f>'Demand Planning'!AL306</f>
        <v>0</v>
      </c>
      <c r="Q33" s="122">
        <f>'Demand Planning'!AM306</f>
        <v>0</v>
      </c>
      <c r="R33" s="122">
        <f>'Demand Planning'!AN306</f>
        <v>0</v>
      </c>
    </row>
    <row r="34" spans="1:18" ht="14.25" customHeight="1" x14ac:dyDescent="0.25">
      <c r="A34" s="107" t="str">
        <f>'Demand Planning'!A308</f>
        <v>POL09748</v>
      </c>
      <c r="B34" s="135" t="str">
        <f>'Demand Planning'!B308</f>
        <v>Polleo 1st Whey 2,27kg Cookies &amp; Cream</v>
      </c>
      <c r="C34" s="135" t="str">
        <f>'Demand Planning'!C308</f>
        <v>PROTEINI</v>
      </c>
      <c r="D34" s="135" t="str">
        <f>'Demand Planning'!D308</f>
        <v>01 GOLD</v>
      </c>
      <c r="E34" s="166">
        <f>'Demand Planning'!Y315</f>
        <v>66.115384615384613</v>
      </c>
      <c r="F34" s="122">
        <f>'Demand Planning'!AB316</f>
        <v>0</v>
      </c>
      <c r="G34" s="122">
        <f>'Demand Planning'!AC316</f>
        <v>0</v>
      </c>
      <c r="H34" s="122">
        <f>'Demand Planning'!AD316</f>
        <v>0</v>
      </c>
      <c r="I34" s="122">
        <f>'Demand Planning'!AE316</f>
        <v>0</v>
      </c>
      <c r="J34" s="122">
        <f>'Demand Planning'!AF316</f>
        <v>0</v>
      </c>
      <c r="K34" s="122">
        <f>'Demand Planning'!AG316</f>
        <v>0</v>
      </c>
      <c r="L34" s="122">
        <f>'Demand Planning'!AH316</f>
        <v>0</v>
      </c>
      <c r="M34" s="122">
        <f>'Demand Planning'!AI316</f>
        <v>0</v>
      </c>
      <c r="N34" s="122">
        <f>'Demand Planning'!AJ316</f>
        <v>0</v>
      </c>
      <c r="O34" s="122">
        <f>'Demand Planning'!AK316</f>
        <v>0</v>
      </c>
      <c r="P34" s="122">
        <f>'Demand Planning'!AL316</f>
        <v>0</v>
      </c>
      <c r="Q34" s="122">
        <f>'Demand Planning'!AM316</f>
        <v>0</v>
      </c>
      <c r="R34" s="122">
        <f>'Demand Planning'!AN316</f>
        <v>0</v>
      </c>
    </row>
    <row r="35" spans="1:18" ht="14.25" customHeight="1" x14ac:dyDescent="0.25">
      <c r="A35" s="107" t="str">
        <f>'Demand Planning'!A318</f>
        <v>POL12839</v>
      </c>
      <c r="B35" s="135" t="str">
        <f>'Demand Planning'!B318</f>
        <v>Polleo &amp; AP N.O.KO Pre-Workout 400 g Peach</v>
      </c>
      <c r="C35" s="135" t="str">
        <f>'Demand Planning'!C318</f>
        <v>SPORTSKA PREHRANA</v>
      </c>
      <c r="D35" s="135" t="str">
        <f>'Demand Planning'!D318</f>
        <v>01 GOLD</v>
      </c>
      <c r="E35" s="166">
        <f>'Demand Planning'!Y325</f>
        <v>76.307692307692307</v>
      </c>
      <c r="F35" s="122">
        <f>'Demand Planning'!AB326</f>
        <v>0</v>
      </c>
      <c r="G35" s="122">
        <f>'Demand Planning'!AC326</f>
        <v>0</v>
      </c>
      <c r="H35" s="122">
        <f>'Demand Planning'!AD326</f>
        <v>0</v>
      </c>
      <c r="I35" s="122">
        <f>'Demand Planning'!AE326</f>
        <v>0</v>
      </c>
      <c r="J35" s="122">
        <f>'Demand Planning'!AF326</f>
        <v>0</v>
      </c>
      <c r="K35" s="122">
        <f>'Demand Planning'!AG326</f>
        <v>0</v>
      </c>
      <c r="L35" s="122">
        <f>'Demand Planning'!AH326</f>
        <v>0</v>
      </c>
      <c r="M35" s="122">
        <f>'Demand Planning'!AI326</f>
        <v>0</v>
      </c>
      <c r="N35" s="122">
        <f>'Demand Planning'!AJ326</f>
        <v>0</v>
      </c>
      <c r="O35" s="122">
        <f>'Demand Planning'!AK326</f>
        <v>0</v>
      </c>
      <c r="P35" s="122">
        <f>'Demand Planning'!AL326</f>
        <v>0</v>
      </c>
      <c r="Q35" s="122">
        <f>'Demand Planning'!AM326</f>
        <v>0</v>
      </c>
      <c r="R35" s="122">
        <f>'Demand Planning'!AN326</f>
        <v>0</v>
      </c>
    </row>
    <row r="36" spans="1:18" ht="14.25" customHeight="1" x14ac:dyDescent="0.25">
      <c r="A36" s="107" t="str">
        <f>'Demand Planning'!A328</f>
        <v>POL09736</v>
      </c>
      <c r="B36" s="135" t="str">
        <f>'Demand Planning'!B328</f>
        <v>Polleo 1st Whey 454g Cookies &amp; Cream</v>
      </c>
      <c r="C36" s="135" t="str">
        <f>'Demand Planning'!C328</f>
        <v>PROTEINI</v>
      </c>
      <c r="D36" s="135" t="str">
        <f>'Demand Planning'!D328</f>
        <v>01 GOLD</v>
      </c>
      <c r="E36" s="166">
        <f>'Demand Planning'!Y335</f>
        <v>287.30769230769232</v>
      </c>
      <c r="F36" s="122">
        <f>'Demand Planning'!AB336</f>
        <v>0</v>
      </c>
      <c r="G36" s="122">
        <f>'Demand Planning'!AC336</f>
        <v>0</v>
      </c>
      <c r="H36" s="122">
        <f>'Demand Planning'!AD336</f>
        <v>0</v>
      </c>
      <c r="I36" s="122">
        <f>'Demand Planning'!AE336</f>
        <v>0</v>
      </c>
      <c r="J36" s="122">
        <f>'Demand Planning'!AF336</f>
        <v>0</v>
      </c>
      <c r="K36" s="122">
        <f>'Demand Planning'!AG336</f>
        <v>0</v>
      </c>
      <c r="L36" s="122">
        <f>'Demand Planning'!AH336</f>
        <v>0</v>
      </c>
      <c r="M36" s="122">
        <f>'Demand Planning'!AI336</f>
        <v>0</v>
      </c>
      <c r="N36" s="122">
        <f>'Demand Planning'!AJ336</f>
        <v>0</v>
      </c>
      <c r="O36" s="122">
        <f>'Demand Planning'!AK336</f>
        <v>280</v>
      </c>
      <c r="P36" s="122">
        <f>'Demand Planning'!AL336</f>
        <v>280</v>
      </c>
      <c r="Q36" s="122">
        <f>'Demand Planning'!AM336</f>
        <v>280</v>
      </c>
      <c r="R36" s="122">
        <f>'Demand Planning'!AN336</f>
        <v>280</v>
      </c>
    </row>
    <row r="37" spans="1:18" ht="14.25" customHeight="1" x14ac:dyDescent="0.25">
      <c r="A37" s="107" t="str">
        <f>'Demand Planning'!A338</f>
        <v>POL09881</v>
      </c>
      <c r="B37" s="135" t="str">
        <f>'Demand Planning'!B338</f>
        <v>Polleo 50% Protein Bar 50g Choco-Banana</v>
      </c>
      <c r="C37" s="135" t="str">
        <f>'Demand Planning'!C338</f>
        <v>RTD &amp; SNACKS</v>
      </c>
      <c r="D37" s="135" t="str">
        <f>'Demand Planning'!D338</f>
        <v>01 GOLD</v>
      </c>
      <c r="E37" s="166">
        <f>'Demand Planning'!Y345</f>
        <v>2708.5</v>
      </c>
      <c r="F37" s="122">
        <f>'Demand Planning'!AB346</f>
        <v>0</v>
      </c>
      <c r="G37" s="122">
        <f>'Demand Planning'!AC346</f>
        <v>0</v>
      </c>
      <c r="H37" s="122">
        <f>'Demand Planning'!AD346</f>
        <v>0</v>
      </c>
      <c r="I37" s="122">
        <f>'Demand Planning'!AE346</f>
        <v>0</v>
      </c>
      <c r="J37" s="122">
        <f>'Demand Planning'!AF346</f>
        <v>1005</v>
      </c>
      <c r="K37" s="122">
        <f>'Demand Planning'!AG346</f>
        <v>300</v>
      </c>
      <c r="L37" s="122">
        <f>'Demand Planning'!AH346</f>
        <v>0</v>
      </c>
      <c r="M37" s="122">
        <f>'Demand Planning'!AI346</f>
        <v>0</v>
      </c>
      <c r="N37" s="122">
        <f>'Demand Planning'!AJ346</f>
        <v>45</v>
      </c>
      <c r="O37" s="122">
        <f>'Demand Planning'!AK346</f>
        <v>45</v>
      </c>
      <c r="P37" s="122">
        <f>'Demand Planning'!AL346</f>
        <v>45</v>
      </c>
      <c r="Q37" s="122">
        <f>'Demand Planning'!AM346</f>
        <v>45</v>
      </c>
      <c r="R37" s="122">
        <f>'Demand Planning'!AN346</f>
        <v>45</v>
      </c>
    </row>
    <row r="38" spans="1:18" ht="14.25" customHeight="1" x14ac:dyDescent="0.25">
      <c r="A38" s="107" t="str">
        <f>'Demand Planning'!A348</f>
        <v>POL09893</v>
      </c>
      <c r="B38" s="135" t="str">
        <f>'Demand Planning'!B348</f>
        <v>Polleo 1st Whey 454g Vanilla Raspberry</v>
      </c>
      <c r="C38" s="135" t="str">
        <f>'Demand Planning'!C348</f>
        <v>PROTEINI</v>
      </c>
      <c r="D38" s="135" t="str">
        <f>'Demand Planning'!D348</f>
        <v>01 GOLD</v>
      </c>
      <c r="E38" s="166">
        <f>'Demand Planning'!Y355</f>
        <v>230.38461538461539</v>
      </c>
      <c r="F38" s="122">
        <f>'Demand Planning'!AB356</f>
        <v>0</v>
      </c>
      <c r="G38" s="122">
        <f>'Demand Planning'!AC356</f>
        <v>0</v>
      </c>
      <c r="H38" s="122">
        <f>'Demand Planning'!AD356</f>
        <v>0</v>
      </c>
      <c r="I38" s="122">
        <f>'Demand Planning'!AE356</f>
        <v>0</v>
      </c>
      <c r="J38" s="122">
        <f>'Demand Planning'!AF356</f>
        <v>0</v>
      </c>
      <c r="K38" s="122">
        <f>'Demand Planning'!AG356</f>
        <v>0</v>
      </c>
      <c r="L38" s="122">
        <f>'Demand Planning'!AH356</f>
        <v>0</v>
      </c>
      <c r="M38" s="122">
        <f>'Demand Planning'!AI356</f>
        <v>0</v>
      </c>
      <c r="N38" s="122">
        <f>'Demand Planning'!AJ356</f>
        <v>0</v>
      </c>
      <c r="O38" s="122">
        <f>'Demand Planning'!AK356</f>
        <v>140</v>
      </c>
      <c r="P38" s="122">
        <f>'Demand Planning'!AL356</f>
        <v>140</v>
      </c>
      <c r="Q38" s="122">
        <f>'Demand Planning'!AM356</f>
        <v>140</v>
      </c>
      <c r="R38" s="122">
        <f>'Demand Planning'!AN356</f>
        <v>140</v>
      </c>
    </row>
    <row r="39" spans="1:18" ht="14.25" customHeight="1" x14ac:dyDescent="0.25">
      <c r="A39" s="107" t="str">
        <f>'Demand Planning'!A358</f>
        <v>CON23203</v>
      </c>
      <c r="B39" s="135" t="str">
        <f>'Demand Planning'!B358</f>
        <v>Concept2 Model D, Veslački Ergometar</v>
      </c>
      <c r="C39" s="135" t="str">
        <f>'Demand Planning'!C358</f>
        <v>FITNESS OPREMA</v>
      </c>
      <c r="D39" s="135" t="str">
        <f>'Demand Planning'!D358</f>
        <v>01 GOLD</v>
      </c>
      <c r="E39" s="166">
        <f>'Demand Planning'!Y365</f>
        <v>6.0384615384615383</v>
      </c>
      <c r="F39" s="122">
        <f>'Demand Planning'!AB366</f>
        <v>0</v>
      </c>
      <c r="G39" s="122">
        <f>'Demand Planning'!AC366</f>
        <v>0</v>
      </c>
      <c r="H39" s="122">
        <f>'Demand Planning'!AD366</f>
        <v>0</v>
      </c>
      <c r="I39" s="122">
        <f>'Demand Planning'!AE366</f>
        <v>0</v>
      </c>
      <c r="J39" s="122">
        <f>'Demand Planning'!AF366</f>
        <v>0</v>
      </c>
      <c r="K39" s="122">
        <f>'Demand Planning'!AG366</f>
        <v>0</v>
      </c>
      <c r="L39" s="122">
        <f>'Demand Planning'!AH366</f>
        <v>0</v>
      </c>
      <c r="M39" s="122">
        <f>'Demand Planning'!AI366</f>
        <v>0</v>
      </c>
      <c r="N39" s="122">
        <f>'Demand Planning'!AJ366</f>
        <v>0</v>
      </c>
      <c r="O39" s="122">
        <f>'Demand Planning'!AK366</f>
        <v>0</v>
      </c>
      <c r="P39" s="122">
        <f>'Demand Planning'!AL366</f>
        <v>0</v>
      </c>
      <c r="Q39" s="122">
        <f>'Demand Planning'!AM366</f>
        <v>0</v>
      </c>
      <c r="R39" s="122">
        <f>'Demand Planning'!AN366</f>
        <v>0</v>
      </c>
    </row>
    <row r="40" spans="1:18" ht="14.25" customHeight="1" x14ac:dyDescent="0.25">
      <c r="A40" s="107" t="str">
        <f>'Demand Planning'!A368</f>
        <v>POL09770</v>
      </c>
      <c r="B40" s="135" t="str">
        <f>'Demand Planning'!B368</f>
        <v>Polleo Premium HydroX Whey 908g Unflavoured</v>
      </c>
      <c r="C40" s="135" t="str">
        <f>'Demand Planning'!C368</f>
        <v>PROTEINI</v>
      </c>
      <c r="D40" s="135" t="str">
        <f>'Demand Planning'!D368</f>
        <v>01 GOLD</v>
      </c>
      <c r="E40" s="166">
        <f>'Demand Planning'!Y375</f>
        <v>46.346153846153847</v>
      </c>
      <c r="F40" s="122">
        <f>'Demand Planning'!AB376</f>
        <v>0</v>
      </c>
      <c r="G40" s="122">
        <f>'Demand Planning'!AC376</f>
        <v>0</v>
      </c>
      <c r="H40" s="122">
        <f>'Demand Planning'!AD376</f>
        <v>0</v>
      </c>
      <c r="I40" s="122">
        <f>'Demand Planning'!AE376</f>
        <v>0</v>
      </c>
      <c r="J40" s="122">
        <f>'Demand Planning'!AF376</f>
        <v>0</v>
      </c>
      <c r="K40" s="122">
        <f>'Demand Planning'!AG376</f>
        <v>0</v>
      </c>
      <c r="L40" s="122">
        <f>'Demand Planning'!AH376</f>
        <v>0</v>
      </c>
      <c r="M40" s="122">
        <f>'Demand Planning'!AI376</f>
        <v>0</v>
      </c>
      <c r="N40" s="122">
        <f>'Demand Planning'!AJ376</f>
        <v>0</v>
      </c>
      <c r="O40" s="122">
        <f>'Demand Planning'!AK376</f>
        <v>0</v>
      </c>
      <c r="P40" s="122">
        <f>'Demand Planning'!AL376</f>
        <v>0</v>
      </c>
      <c r="Q40" s="122">
        <f>'Demand Planning'!AM376</f>
        <v>0</v>
      </c>
      <c r="R40" s="122">
        <f>'Demand Planning'!AN376</f>
        <v>0</v>
      </c>
    </row>
    <row r="41" spans="1:18" ht="14.25" customHeight="1" x14ac:dyDescent="0.25">
      <c r="A41" s="107" t="str">
        <f>'Demand Planning'!A378</f>
        <v>POL04467</v>
      </c>
      <c r="B41" s="135" t="str">
        <f>'Demand Planning'!B378</f>
        <v>Polleo Vegan Baked Cookie 75 g - Chocolate Chip</v>
      </c>
      <c r="C41" s="135" t="str">
        <f>'Demand Planning'!C378</f>
        <v>RTD &amp; SNACKS</v>
      </c>
      <c r="D41" s="135" t="str">
        <f>'Demand Planning'!D378</f>
        <v>01 GOLD</v>
      </c>
      <c r="E41" s="166">
        <f>'Demand Planning'!Y385</f>
        <v>1220.3461538461538</v>
      </c>
      <c r="F41" s="122">
        <f>'Demand Planning'!AB386</f>
        <v>1100</v>
      </c>
      <c r="G41" s="122">
        <f>'Demand Planning'!AC386</f>
        <v>1375</v>
      </c>
      <c r="H41" s="122">
        <f>'Demand Planning'!AD386</f>
        <v>1375</v>
      </c>
      <c r="I41" s="122">
        <f>'Demand Planning'!AE386</f>
        <v>4419</v>
      </c>
      <c r="J41" s="122">
        <f>'Demand Planning'!AF386</f>
        <v>2679</v>
      </c>
      <c r="K41" s="122">
        <f>'Demand Planning'!AG386</f>
        <v>240</v>
      </c>
      <c r="L41" s="122">
        <f>'Demand Planning'!AH386</f>
        <v>0</v>
      </c>
      <c r="M41" s="122">
        <f>'Demand Planning'!AI386</f>
        <v>0</v>
      </c>
      <c r="N41" s="122">
        <f>'Demand Planning'!AJ386</f>
        <v>36</v>
      </c>
      <c r="O41" s="122">
        <f>'Demand Planning'!AK386</f>
        <v>36</v>
      </c>
      <c r="P41" s="122">
        <f>'Demand Planning'!AL386</f>
        <v>36</v>
      </c>
      <c r="Q41" s="122">
        <f>'Demand Planning'!AM386</f>
        <v>36</v>
      </c>
      <c r="R41" s="122">
        <f>'Demand Planning'!AN386</f>
        <v>36</v>
      </c>
    </row>
    <row r="42" spans="1:18" ht="14.25" customHeight="1" x14ac:dyDescent="0.25">
      <c r="A42" s="107" t="str">
        <f>'Demand Planning'!A388</f>
        <v>ZOE12352</v>
      </c>
      <c r="B42" s="135" t="str">
        <f>'Demand Planning'!B388</f>
        <v>ZOE Whey 454g French Vanilla Macaron</v>
      </c>
      <c r="C42" s="135" t="str">
        <f>'Demand Planning'!C388</f>
        <v>PROTEINI</v>
      </c>
      <c r="D42" s="135" t="str">
        <f>'Demand Planning'!D388</f>
        <v>01 GOLD</v>
      </c>
      <c r="E42" s="166">
        <f>'Demand Planning'!Y395</f>
        <v>170.73076923076923</v>
      </c>
      <c r="F42" s="122">
        <f>'Demand Planning'!AB396</f>
        <v>0</v>
      </c>
      <c r="G42" s="122">
        <f>'Demand Planning'!AC396</f>
        <v>0</v>
      </c>
      <c r="H42" s="122">
        <f>'Demand Planning'!AD396</f>
        <v>0</v>
      </c>
      <c r="I42" s="122">
        <f>'Demand Planning'!AE396</f>
        <v>0</v>
      </c>
      <c r="J42" s="122">
        <f>'Demand Planning'!AF396</f>
        <v>0</v>
      </c>
      <c r="K42" s="122">
        <f>'Demand Planning'!AG396</f>
        <v>0</v>
      </c>
      <c r="L42" s="122">
        <f>'Demand Planning'!AH396</f>
        <v>0</v>
      </c>
      <c r="M42" s="122">
        <f>'Demand Planning'!AI396</f>
        <v>0</v>
      </c>
      <c r="N42" s="122">
        <f>'Demand Planning'!AJ396</f>
        <v>0</v>
      </c>
      <c r="O42" s="122">
        <f>'Demand Planning'!AK396</f>
        <v>160</v>
      </c>
      <c r="P42" s="122">
        <f>'Demand Planning'!AL396</f>
        <v>160</v>
      </c>
      <c r="Q42" s="122">
        <f>'Demand Planning'!AM396</f>
        <v>160</v>
      </c>
      <c r="R42" s="122">
        <f>'Demand Planning'!AN396</f>
        <v>160</v>
      </c>
    </row>
    <row r="43" spans="1:18" ht="14.25" customHeight="1" x14ac:dyDescent="0.25">
      <c r="A43" s="107" t="str">
        <f>'Demand Planning'!A398</f>
        <v>POL12761</v>
      </c>
      <c r="B43" s="135" t="str">
        <f>'Demand Planning'!B398</f>
        <v>Polleo Protein Cremissimo/Buenissimo 40g Hazelnut-White Chocolate</v>
      </c>
      <c r="C43" s="135" t="str">
        <f>'Demand Planning'!C398</f>
        <v>RTD &amp; SNACKS</v>
      </c>
      <c r="D43" s="135" t="str">
        <f>'Demand Planning'!D398</f>
        <v>01 GOLD</v>
      </c>
      <c r="E43" s="166">
        <f>'Demand Planning'!Y405</f>
        <v>1536.7307692307693</v>
      </c>
      <c r="F43" s="122">
        <f>'Demand Planning'!AB406</f>
        <v>0</v>
      </c>
      <c r="G43" s="122">
        <f>'Demand Planning'!AC406</f>
        <v>0</v>
      </c>
      <c r="H43" s="122">
        <f>'Demand Planning'!AD406</f>
        <v>0</v>
      </c>
      <c r="I43" s="122">
        <f>'Demand Planning'!AE406</f>
        <v>0</v>
      </c>
      <c r="J43" s="122">
        <f>'Demand Planning'!AF406</f>
        <v>0</v>
      </c>
      <c r="K43" s="122">
        <f>'Demand Planning'!AG406</f>
        <v>0</v>
      </c>
      <c r="L43" s="122">
        <f>'Demand Planning'!AH406</f>
        <v>0</v>
      </c>
      <c r="M43" s="122">
        <f>'Demand Planning'!AI406</f>
        <v>0</v>
      </c>
      <c r="N43" s="122">
        <f>'Demand Planning'!AJ406</f>
        <v>0</v>
      </c>
      <c r="O43" s="122">
        <f>'Demand Planning'!AK406</f>
        <v>0</v>
      </c>
      <c r="P43" s="122">
        <f>'Demand Planning'!AL406</f>
        <v>0</v>
      </c>
      <c r="Q43" s="122">
        <f>'Demand Planning'!AM406</f>
        <v>0</v>
      </c>
      <c r="R43" s="122">
        <f>'Demand Planning'!AN406</f>
        <v>0</v>
      </c>
    </row>
    <row r="44" spans="1:18" ht="14.25" customHeight="1" x14ac:dyDescent="0.25">
      <c r="A44" s="107" t="str">
        <f>'Demand Planning'!A408</f>
        <v>POL12762</v>
      </c>
      <c r="B44" s="135" t="str">
        <f>'Demand Planning'!B408</f>
        <v>Polleo Protein Cremissimo/Buenissimo 40g Cocoa-Hazelnut-Milk Chocolate</v>
      </c>
      <c r="C44" s="135" t="str">
        <f>'Demand Planning'!C408</f>
        <v>RTD &amp; SNACKS</v>
      </c>
      <c r="D44" s="135" t="str">
        <f>'Demand Planning'!D408</f>
        <v>01 GOLD</v>
      </c>
      <c r="E44" s="166">
        <f>'Demand Planning'!Y415</f>
        <v>1824.4230769230769</v>
      </c>
      <c r="F44" s="122">
        <f>'Demand Planning'!AB416</f>
        <v>0</v>
      </c>
      <c r="G44" s="122">
        <f>'Demand Planning'!AC416</f>
        <v>0</v>
      </c>
      <c r="H44" s="122">
        <f>'Demand Planning'!AD416</f>
        <v>0</v>
      </c>
      <c r="I44" s="122">
        <f>'Demand Planning'!AE416</f>
        <v>0</v>
      </c>
      <c r="J44" s="122">
        <f>'Demand Planning'!AF416</f>
        <v>0</v>
      </c>
      <c r="K44" s="122">
        <f>'Demand Planning'!AG416</f>
        <v>0</v>
      </c>
      <c r="L44" s="122">
        <f>'Demand Planning'!AH416</f>
        <v>0</v>
      </c>
      <c r="M44" s="122">
        <f>'Demand Planning'!AI416</f>
        <v>0</v>
      </c>
      <c r="N44" s="122">
        <f>'Demand Planning'!AJ416</f>
        <v>0</v>
      </c>
      <c r="O44" s="122">
        <f>'Demand Planning'!AK416</f>
        <v>0</v>
      </c>
      <c r="P44" s="122">
        <f>'Demand Planning'!AL416</f>
        <v>0</v>
      </c>
      <c r="Q44" s="122">
        <f>'Demand Planning'!AM416</f>
        <v>0</v>
      </c>
      <c r="R44" s="122">
        <f>'Demand Planning'!AN416</f>
        <v>0</v>
      </c>
    </row>
    <row r="45" spans="1:18" ht="14.25" customHeight="1" x14ac:dyDescent="0.25">
      <c r="A45" s="107" t="str">
        <f>'Demand Planning'!A418</f>
        <v>POL12752</v>
      </c>
      <c r="B45" s="135" t="str">
        <f>'Demand Planning'!B418</f>
        <v>Polleo Premium HydroX Whey 454g Chocolate Hazelnut</v>
      </c>
      <c r="C45" s="135" t="str">
        <f>'Demand Planning'!C418</f>
        <v>PROTEINI</v>
      </c>
      <c r="D45" s="135" t="str">
        <f>'Demand Planning'!D418</f>
        <v>01 GOLD</v>
      </c>
      <c r="E45" s="166">
        <f>'Demand Planning'!Y425</f>
        <v>46.92307692307692</v>
      </c>
      <c r="F45" s="122">
        <f>'Demand Planning'!AB426</f>
        <v>180</v>
      </c>
      <c r="G45" s="122">
        <f>'Demand Planning'!AC426</f>
        <v>240</v>
      </c>
      <c r="H45" s="122">
        <f>'Demand Planning'!AD426</f>
        <v>240</v>
      </c>
      <c r="I45" s="122">
        <f>'Demand Planning'!AE426</f>
        <v>240</v>
      </c>
      <c r="J45" s="122">
        <f>'Demand Planning'!AF426</f>
        <v>240</v>
      </c>
      <c r="K45" s="122">
        <f>'Demand Planning'!AG426</f>
        <v>0</v>
      </c>
      <c r="L45" s="122">
        <f>'Demand Planning'!AH426</f>
        <v>0</v>
      </c>
      <c r="M45" s="122">
        <f>'Demand Planning'!AI426</f>
        <v>0</v>
      </c>
      <c r="N45" s="122">
        <f>'Demand Planning'!AJ426</f>
        <v>0</v>
      </c>
      <c r="O45" s="122">
        <f>'Demand Planning'!AK426</f>
        <v>0</v>
      </c>
      <c r="P45" s="122">
        <f>'Demand Planning'!AL426</f>
        <v>0</v>
      </c>
      <c r="Q45" s="122">
        <f>'Demand Planning'!AM426</f>
        <v>0</v>
      </c>
      <c r="R45" s="122">
        <f>'Demand Planning'!AN426</f>
        <v>0</v>
      </c>
    </row>
    <row r="46" spans="1:18" ht="14.25" customHeight="1" x14ac:dyDescent="0.25">
      <c r="A46" s="107" t="str">
        <f>'Demand Planning'!A428</f>
        <v>POL12824</v>
      </c>
      <c r="B46" s="135" t="str">
        <f>'Demand Planning'!B428</f>
        <v>Polleo Softi 50 g Choco Peanut Caramel</v>
      </c>
      <c r="C46" s="135" t="str">
        <f>'Demand Planning'!C428</f>
        <v>RTD &amp; SNACKS</v>
      </c>
      <c r="D46" s="135" t="str">
        <f>'Demand Planning'!D428</f>
        <v>01 GOLD</v>
      </c>
      <c r="E46" s="166">
        <f>'Demand Planning'!Y435</f>
        <v>1884.3461538461538</v>
      </c>
      <c r="F46" s="122">
        <f>'Demand Planning'!AB436</f>
        <v>0</v>
      </c>
      <c r="G46" s="122">
        <f>'Demand Planning'!AC436</f>
        <v>0</v>
      </c>
      <c r="H46" s="122">
        <f>'Demand Planning'!AD436</f>
        <v>0</v>
      </c>
      <c r="I46" s="122">
        <f>'Demand Planning'!AE436</f>
        <v>0</v>
      </c>
      <c r="J46" s="122">
        <f>'Demand Planning'!AF436</f>
        <v>1400</v>
      </c>
      <c r="K46" s="122">
        <f>'Demand Planning'!AG436</f>
        <v>500</v>
      </c>
      <c r="L46" s="122">
        <f>'Demand Planning'!AH436</f>
        <v>0</v>
      </c>
      <c r="M46" s="122">
        <f>'Demand Planning'!AI436</f>
        <v>0</v>
      </c>
      <c r="N46" s="122">
        <f>'Demand Planning'!AJ436</f>
        <v>200</v>
      </c>
      <c r="O46" s="122">
        <f>'Demand Planning'!AK436</f>
        <v>200</v>
      </c>
      <c r="P46" s="122">
        <f>'Demand Planning'!AL436</f>
        <v>200</v>
      </c>
      <c r="Q46" s="122">
        <f>'Demand Planning'!AM436</f>
        <v>200</v>
      </c>
      <c r="R46" s="122">
        <f>'Demand Planning'!AN436</f>
        <v>200</v>
      </c>
    </row>
    <row r="47" spans="1:18" ht="14.25" customHeight="1" x14ac:dyDescent="0.25">
      <c r="A47" s="107" t="str">
        <f>'Demand Planning'!A438</f>
        <v>POL12650</v>
      </c>
      <c r="B47" s="135" t="str">
        <f>'Demand Planning'!B438</f>
        <v>Polleo Creatine monohydrate 250g Unflavoured</v>
      </c>
      <c r="C47" s="135" t="str">
        <f>'Demand Planning'!C438</f>
        <v>SPORTSKA PREHRANA</v>
      </c>
      <c r="D47" s="135" t="str">
        <f>'Demand Planning'!D438</f>
        <v>01 GOLD</v>
      </c>
      <c r="E47" s="166">
        <f>'Demand Planning'!Y445</f>
        <v>81.84615384615384</v>
      </c>
      <c r="F47" s="122">
        <f>'Demand Planning'!AB446</f>
        <v>0</v>
      </c>
      <c r="G47" s="122">
        <f>'Demand Planning'!AC446</f>
        <v>0</v>
      </c>
      <c r="H47" s="122">
        <f>'Demand Planning'!AD446</f>
        <v>0</v>
      </c>
      <c r="I47" s="122">
        <f>'Demand Planning'!AE446</f>
        <v>0</v>
      </c>
      <c r="J47" s="122">
        <f>'Demand Planning'!AF446</f>
        <v>0</v>
      </c>
      <c r="K47" s="122">
        <f>'Demand Planning'!AG446</f>
        <v>0</v>
      </c>
      <c r="L47" s="122">
        <f>'Demand Planning'!AH446</f>
        <v>0</v>
      </c>
      <c r="M47" s="122">
        <f>'Demand Planning'!AI446</f>
        <v>0</v>
      </c>
      <c r="N47" s="122">
        <f>'Demand Planning'!AJ446</f>
        <v>0</v>
      </c>
      <c r="O47" s="122">
        <f>'Demand Planning'!AK446</f>
        <v>0</v>
      </c>
      <c r="P47" s="122">
        <f>'Demand Planning'!AL446</f>
        <v>0</v>
      </c>
      <c r="Q47" s="122">
        <f>'Demand Planning'!AM446</f>
        <v>0</v>
      </c>
      <c r="R47" s="122">
        <f>'Demand Planning'!AN446</f>
        <v>0</v>
      </c>
    </row>
    <row r="48" spans="1:18" ht="14.25" customHeight="1" x14ac:dyDescent="0.25">
      <c r="A48" s="107" t="str">
        <f>'Demand Planning'!A448</f>
        <v>POL04365</v>
      </c>
      <c r="B48" s="135" t="str">
        <f>'Demand Planning'!B448</f>
        <v>Polleo 31% Protein Bar 35g Banana</v>
      </c>
      <c r="C48" s="135" t="str">
        <f>'Demand Planning'!C448</f>
        <v>RTD &amp; SNACKS</v>
      </c>
      <c r="D48" s="135" t="str">
        <f>'Demand Planning'!D448</f>
        <v>01 GOLD</v>
      </c>
      <c r="E48" s="166">
        <f>'Demand Planning'!Y455</f>
        <v>3027.3461538461538</v>
      </c>
      <c r="F48" s="122">
        <f>'Demand Planning'!AB456</f>
        <v>0</v>
      </c>
      <c r="G48" s="122">
        <f>'Demand Planning'!AC456</f>
        <v>0</v>
      </c>
      <c r="H48" s="122">
        <f>'Demand Planning'!AD456</f>
        <v>0</v>
      </c>
      <c r="I48" s="122">
        <f>'Demand Planning'!AE456</f>
        <v>0</v>
      </c>
      <c r="J48" s="122">
        <f>'Demand Planning'!AF456</f>
        <v>0</v>
      </c>
      <c r="K48" s="122">
        <f>'Demand Planning'!AG456</f>
        <v>0</v>
      </c>
      <c r="L48" s="122">
        <f>'Demand Planning'!AH456</f>
        <v>0</v>
      </c>
      <c r="M48" s="122">
        <f>'Demand Planning'!AI456</f>
        <v>0</v>
      </c>
      <c r="N48" s="122">
        <f>'Demand Planning'!AJ456</f>
        <v>0</v>
      </c>
      <c r="O48" s="122">
        <f>'Demand Planning'!AK456</f>
        <v>0</v>
      </c>
      <c r="P48" s="122">
        <f>'Demand Planning'!AL456</f>
        <v>0</v>
      </c>
      <c r="Q48" s="122">
        <f>'Demand Planning'!AM456</f>
        <v>0</v>
      </c>
      <c r="R48" s="122">
        <f>'Demand Planning'!AN456</f>
        <v>0</v>
      </c>
    </row>
    <row r="49" spans="1:18" ht="14.25" customHeight="1" x14ac:dyDescent="0.25">
      <c r="A49" s="107" t="str">
        <f>'Demand Planning'!A458</f>
        <v>POL09741</v>
      </c>
      <c r="B49" s="135" t="str">
        <f>'Demand Planning'!B458</f>
        <v>Polleo 1st Whey 908g Vanilla Madagascar</v>
      </c>
      <c r="C49" s="135" t="str">
        <f>'Demand Planning'!C458</f>
        <v>PROTEINI</v>
      </c>
      <c r="D49" s="135" t="str">
        <f>'Demand Planning'!D458</f>
        <v>01 GOLD</v>
      </c>
      <c r="E49" s="166">
        <f>'Demand Planning'!Y465</f>
        <v>84.230769230769226</v>
      </c>
      <c r="F49" s="122">
        <f>'Demand Planning'!AB466</f>
        <v>0</v>
      </c>
      <c r="G49" s="122">
        <f>'Demand Planning'!AC466</f>
        <v>0</v>
      </c>
      <c r="H49" s="122">
        <f>'Demand Planning'!AD466</f>
        <v>0</v>
      </c>
      <c r="I49" s="122">
        <f>'Demand Planning'!AE466</f>
        <v>0</v>
      </c>
      <c r="J49" s="122">
        <f>'Demand Planning'!AF466</f>
        <v>0</v>
      </c>
      <c r="K49" s="122">
        <f>'Demand Planning'!AG466</f>
        <v>0</v>
      </c>
      <c r="L49" s="122">
        <f>'Demand Planning'!AH466</f>
        <v>0</v>
      </c>
      <c r="M49" s="122">
        <f>'Demand Planning'!AI466</f>
        <v>0</v>
      </c>
      <c r="N49" s="122">
        <f>'Demand Planning'!AJ466</f>
        <v>0</v>
      </c>
      <c r="O49" s="122">
        <f>'Demand Planning'!AK466</f>
        <v>0</v>
      </c>
      <c r="P49" s="122">
        <f>'Demand Planning'!AL466</f>
        <v>0</v>
      </c>
      <c r="Q49" s="122">
        <f>'Demand Planning'!AM466</f>
        <v>0</v>
      </c>
      <c r="R49" s="122">
        <f>'Demand Planning'!AN466</f>
        <v>0</v>
      </c>
    </row>
    <row r="50" spans="1:18" ht="14.25" customHeight="1" x14ac:dyDescent="0.25">
      <c r="A50" s="107" t="str">
        <f>'Demand Planning'!A468</f>
        <v>POL04366</v>
      </c>
      <c r="B50" s="135" t="str">
        <f>'Demand Planning'!B468</f>
        <v>Polleo 31% Protein Bar 35g Coconut</v>
      </c>
      <c r="C50" s="135" t="str">
        <f>'Demand Planning'!C468</f>
        <v>RTD &amp; SNACKS</v>
      </c>
      <c r="D50" s="135" t="str">
        <f>'Demand Planning'!D468</f>
        <v>01 GOLD</v>
      </c>
      <c r="E50" s="166">
        <f>'Demand Planning'!Y475</f>
        <v>2750.5</v>
      </c>
      <c r="F50" s="122">
        <f>'Demand Planning'!AB476</f>
        <v>0</v>
      </c>
      <c r="G50" s="122">
        <f>'Demand Planning'!AC476</f>
        <v>0</v>
      </c>
      <c r="H50" s="122">
        <f>'Demand Planning'!AD476</f>
        <v>0</v>
      </c>
      <c r="I50" s="122">
        <f>'Demand Planning'!AE476</f>
        <v>0</v>
      </c>
      <c r="J50" s="122">
        <f>'Demand Planning'!AF476</f>
        <v>0</v>
      </c>
      <c r="K50" s="122">
        <f>'Demand Planning'!AG476</f>
        <v>0</v>
      </c>
      <c r="L50" s="122">
        <f>'Demand Planning'!AH476</f>
        <v>0</v>
      </c>
      <c r="M50" s="122">
        <f>'Demand Planning'!AI476</f>
        <v>0</v>
      </c>
      <c r="N50" s="122">
        <f>'Demand Planning'!AJ476</f>
        <v>0</v>
      </c>
      <c r="O50" s="122">
        <f>'Demand Planning'!AK476</f>
        <v>0</v>
      </c>
      <c r="P50" s="122">
        <f>'Demand Planning'!AL476</f>
        <v>0</v>
      </c>
      <c r="Q50" s="122">
        <f>'Demand Planning'!AM476</f>
        <v>0</v>
      </c>
      <c r="R50" s="122">
        <f>'Demand Planning'!AN476</f>
        <v>0</v>
      </c>
    </row>
    <row r="51" spans="1:18" ht="14.25" customHeight="1" x14ac:dyDescent="0.25">
      <c r="A51" s="107" t="str">
        <f>'Demand Planning'!A478</f>
        <v>POL09892</v>
      </c>
      <c r="B51" s="135" t="str">
        <f>'Demand Planning'!B478</f>
        <v>Polleo 1st Whey 454g Chocolate Hazelnut</v>
      </c>
      <c r="C51" s="135" t="str">
        <f>'Demand Planning'!C478</f>
        <v>PROTEINI</v>
      </c>
      <c r="D51" s="135" t="str">
        <f>'Demand Planning'!D478</f>
        <v>01 GOLD</v>
      </c>
      <c r="E51" s="166">
        <f>'Demand Planning'!Y485</f>
        <v>182.19230769230768</v>
      </c>
      <c r="F51" s="122">
        <f>'Demand Planning'!AB486</f>
        <v>0</v>
      </c>
      <c r="G51" s="122">
        <f>'Demand Planning'!AC486</f>
        <v>0</v>
      </c>
      <c r="H51" s="122">
        <f>'Demand Planning'!AD486</f>
        <v>0</v>
      </c>
      <c r="I51" s="122">
        <f>'Demand Planning'!AE486</f>
        <v>0</v>
      </c>
      <c r="J51" s="122">
        <f>'Demand Planning'!AF486</f>
        <v>0</v>
      </c>
      <c r="K51" s="122">
        <f>'Demand Planning'!AG486</f>
        <v>0</v>
      </c>
      <c r="L51" s="122">
        <f>'Demand Planning'!AH486</f>
        <v>0</v>
      </c>
      <c r="M51" s="122">
        <f>'Demand Planning'!AI486</f>
        <v>0</v>
      </c>
      <c r="N51" s="122">
        <f>'Demand Planning'!AJ486</f>
        <v>0</v>
      </c>
      <c r="O51" s="122">
        <f>'Demand Planning'!AK486</f>
        <v>250</v>
      </c>
      <c r="P51" s="122">
        <f>'Demand Planning'!AL486</f>
        <v>250</v>
      </c>
      <c r="Q51" s="122">
        <f>'Demand Planning'!AM486</f>
        <v>250</v>
      </c>
      <c r="R51" s="122">
        <f>'Demand Planning'!AN486</f>
        <v>250</v>
      </c>
    </row>
    <row r="52" spans="1:18" ht="14.25" customHeight="1" x14ac:dyDescent="0.25">
      <c r="A52" s="107" t="str">
        <f>'Demand Planning'!A488</f>
        <v>POL09740</v>
      </c>
      <c r="B52" s="135" t="str">
        <f>'Demand Planning'!B488</f>
        <v>Polleo 1st Whey 908g Swiss Chocolate Supreme</v>
      </c>
      <c r="C52" s="135" t="str">
        <f>'Demand Planning'!C488</f>
        <v>PROTEINI</v>
      </c>
      <c r="D52" s="135" t="str">
        <f>'Demand Planning'!D488</f>
        <v>01 GOLD</v>
      </c>
      <c r="E52" s="166">
        <f>'Demand Planning'!Y495</f>
        <v>104.42307692307692</v>
      </c>
      <c r="F52" s="122">
        <f>'Demand Planning'!AB496</f>
        <v>0</v>
      </c>
      <c r="G52" s="122">
        <f>'Demand Planning'!AC496</f>
        <v>0</v>
      </c>
      <c r="H52" s="122">
        <f>'Demand Planning'!AD496</f>
        <v>0</v>
      </c>
      <c r="I52" s="122">
        <f>'Demand Planning'!AE496</f>
        <v>0</v>
      </c>
      <c r="J52" s="122">
        <f>'Demand Planning'!AF496</f>
        <v>0</v>
      </c>
      <c r="K52" s="122">
        <f>'Demand Planning'!AG496</f>
        <v>0</v>
      </c>
      <c r="L52" s="122">
        <f>'Demand Planning'!AH496</f>
        <v>0</v>
      </c>
      <c r="M52" s="122">
        <f>'Demand Planning'!AI496</f>
        <v>0</v>
      </c>
      <c r="N52" s="122">
        <f>'Demand Planning'!AJ496</f>
        <v>0</v>
      </c>
      <c r="O52" s="122">
        <f>'Demand Planning'!AK496</f>
        <v>0</v>
      </c>
      <c r="P52" s="122">
        <f>'Demand Planning'!AL496</f>
        <v>0</v>
      </c>
      <c r="Q52" s="122">
        <f>'Demand Planning'!AM496</f>
        <v>0</v>
      </c>
      <c r="R52" s="122">
        <f>'Demand Planning'!AN496</f>
        <v>0</v>
      </c>
    </row>
    <row r="53" spans="1:18" ht="14.25" customHeight="1" x14ac:dyDescent="0.25">
      <c r="A53" s="107" t="str">
        <f>'Demand Planning'!A498</f>
        <v>POL12751</v>
      </c>
      <c r="B53" s="135" t="str">
        <f>'Demand Planning'!B498</f>
        <v>Polleo Premium HydroX Whey 454g Vanilla Raspberry</v>
      </c>
      <c r="C53" s="135" t="str">
        <f>'Demand Planning'!C498</f>
        <v>PROTEINI</v>
      </c>
      <c r="D53" s="135" t="str">
        <f>'Demand Planning'!D498</f>
        <v>01 GOLD</v>
      </c>
      <c r="E53" s="166">
        <f>'Demand Planning'!Y505</f>
        <v>35.115384615384613</v>
      </c>
      <c r="F53" s="122">
        <f>'Demand Planning'!AB506</f>
        <v>180</v>
      </c>
      <c r="G53" s="122">
        <f>'Demand Planning'!AC506</f>
        <v>260</v>
      </c>
      <c r="H53" s="122">
        <f>'Demand Planning'!AD506</f>
        <v>260</v>
      </c>
      <c r="I53" s="122">
        <f>'Demand Planning'!AE506</f>
        <v>260</v>
      </c>
      <c r="J53" s="122">
        <f>'Demand Planning'!AF506</f>
        <v>260</v>
      </c>
      <c r="K53" s="122">
        <f>'Demand Planning'!AG506</f>
        <v>0</v>
      </c>
      <c r="L53" s="122">
        <f>'Demand Planning'!AH506</f>
        <v>0</v>
      </c>
      <c r="M53" s="122">
        <f>'Demand Planning'!AI506</f>
        <v>0</v>
      </c>
      <c r="N53" s="122">
        <f>'Demand Planning'!AJ506</f>
        <v>0</v>
      </c>
      <c r="O53" s="122">
        <f>'Demand Planning'!AK506</f>
        <v>0</v>
      </c>
      <c r="P53" s="122">
        <f>'Demand Planning'!AL506</f>
        <v>0</v>
      </c>
      <c r="Q53" s="122">
        <f>'Demand Planning'!AM506</f>
        <v>0</v>
      </c>
      <c r="R53" s="122">
        <f>'Demand Planning'!AN506</f>
        <v>0</v>
      </c>
    </row>
    <row r="54" spans="1:18" ht="14.25" customHeight="1" x14ac:dyDescent="0.25">
      <c r="A54" s="107" t="str">
        <f>'Demand Planning'!A508</f>
        <v>POL04229</v>
      </c>
      <c r="B54" s="135" t="str">
        <f>'Demand Planning'!B508</f>
        <v>Polleo 31% Protein Bar 35g Chocolate</v>
      </c>
      <c r="C54" s="135" t="str">
        <f>'Demand Planning'!C508</f>
        <v>RTD &amp; SNACKS</v>
      </c>
      <c r="D54" s="135" t="str">
        <f>'Demand Planning'!D508</f>
        <v>01 GOLD</v>
      </c>
      <c r="E54" s="166">
        <f>'Demand Planning'!Y515</f>
        <v>2655.4615384615386</v>
      </c>
      <c r="F54" s="122">
        <f>'Demand Planning'!AB516</f>
        <v>0</v>
      </c>
      <c r="G54" s="122">
        <f>'Demand Planning'!AC516</f>
        <v>0</v>
      </c>
      <c r="H54" s="122">
        <f>'Demand Planning'!AD516</f>
        <v>0</v>
      </c>
      <c r="I54" s="122">
        <f>'Demand Planning'!AE516</f>
        <v>0</v>
      </c>
      <c r="J54" s="122">
        <f>'Demand Planning'!AF516</f>
        <v>0</v>
      </c>
      <c r="K54" s="122">
        <f>'Demand Planning'!AG516</f>
        <v>0</v>
      </c>
      <c r="L54" s="122">
        <f>'Demand Planning'!AH516</f>
        <v>0</v>
      </c>
      <c r="M54" s="122">
        <f>'Demand Planning'!AI516</f>
        <v>0</v>
      </c>
      <c r="N54" s="122">
        <f>'Demand Planning'!AJ516</f>
        <v>0</v>
      </c>
      <c r="O54" s="122">
        <f>'Demand Planning'!AK516</f>
        <v>0</v>
      </c>
      <c r="P54" s="122">
        <f>'Demand Planning'!AL516</f>
        <v>0</v>
      </c>
      <c r="Q54" s="122">
        <f>'Demand Planning'!AM516</f>
        <v>0</v>
      </c>
      <c r="R54" s="122">
        <f>'Demand Planning'!AN516</f>
        <v>0</v>
      </c>
    </row>
    <row r="55" spans="1:18" ht="14.25" customHeight="1" x14ac:dyDescent="0.25">
      <c r="A55" s="107" t="str">
        <f>'Demand Planning'!A518</f>
        <v>POL09901</v>
      </c>
      <c r="B55" s="135" t="str">
        <f>'Demand Planning'!B518</f>
        <v>Polleo 1st Whey 2,27kg White Choco Buenissimo</v>
      </c>
      <c r="C55" s="135" t="str">
        <f>'Demand Planning'!C518</f>
        <v>PROTEINI</v>
      </c>
      <c r="D55" s="135" t="str">
        <f>'Demand Planning'!D518</f>
        <v>01 GOLD</v>
      </c>
      <c r="E55" s="166">
        <f>'Demand Planning'!Y525</f>
        <v>54.730769230769234</v>
      </c>
      <c r="F55" s="122">
        <f>'Demand Planning'!AB526</f>
        <v>0</v>
      </c>
      <c r="G55" s="122">
        <f>'Demand Planning'!AC526</f>
        <v>0</v>
      </c>
      <c r="H55" s="122">
        <f>'Demand Planning'!AD526</f>
        <v>0</v>
      </c>
      <c r="I55" s="122">
        <f>'Demand Planning'!AE526</f>
        <v>0</v>
      </c>
      <c r="J55" s="122">
        <f>'Demand Planning'!AF526</f>
        <v>0</v>
      </c>
      <c r="K55" s="122">
        <f>'Demand Planning'!AG526</f>
        <v>0</v>
      </c>
      <c r="L55" s="122">
        <f>'Demand Planning'!AH526</f>
        <v>0</v>
      </c>
      <c r="M55" s="122">
        <f>'Demand Planning'!AI526</f>
        <v>0</v>
      </c>
      <c r="N55" s="122">
        <f>'Demand Planning'!AJ526</f>
        <v>0</v>
      </c>
      <c r="O55" s="122">
        <f>'Demand Planning'!AK526</f>
        <v>0</v>
      </c>
      <c r="P55" s="122">
        <f>'Demand Planning'!AL526</f>
        <v>0</v>
      </c>
      <c r="Q55" s="122">
        <f>'Demand Planning'!AM526</f>
        <v>0</v>
      </c>
      <c r="R55" s="122">
        <f>'Demand Planning'!AN526</f>
        <v>0</v>
      </c>
    </row>
    <row r="56" spans="1:18" ht="14.25" customHeight="1" x14ac:dyDescent="0.25">
      <c r="A56" s="107" t="str">
        <f>'Demand Planning'!A528</f>
        <v>POL09742</v>
      </c>
      <c r="B56" s="135" t="str">
        <f>'Demand Planning'!B528</f>
        <v>Polleo 1st Whey 908g Cookies &amp; Cream</v>
      </c>
      <c r="C56" s="135" t="str">
        <f>'Demand Planning'!C528</f>
        <v>PROTEINI</v>
      </c>
      <c r="D56" s="135" t="str">
        <f>'Demand Planning'!D528</f>
        <v>01 GOLD</v>
      </c>
      <c r="E56" s="166">
        <f>'Demand Planning'!Y535</f>
        <v>89.384615384615387</v>
      </c>
      <c r="F56" s="122">
        <f>'Demand Planning'!AB536</f>
        <v>0</v>
      </c>
      <c r="G56" s="122">
        <f>'Demand Planning'!AC536</f>
        <v>0</v>
      </c>
      <c r="H56" s="122">
        <f>'Demand Planning'!AD536</f>
        <v>0</v>
      </c>
      <c r="I56" s="122">
        <f>'Demand Planning'!AE536</f>
        <v>0</v>
      </c>
      <c r="J56" s="122">
        <f>'Demand Planning'!AF536</f>
        <v>0</v>
      </c>
      <c r="K56" s="122">
        <f>'Demand Planning'!AG536</f>
        <v>0</v>
      </c>
      <c r="L56" s="122">
        <f>'Demand Planning'!AH536</f>
        <v>0</v>
      </c>
      <c r="M56" s="122">
        <f>'Demand Planning'!AI536</f>
        <v>0</v>
      </c>
      <c r="N56" s="122">
        <f>'Demand Planning'!AJ536</f>
        <v>0</v>
      </c>
      <c r="O56" s="122">
        <f>'Demand Planning'!AK536</f>
        <v>0</v>
      </c>
      <c r="P56" s="122">
        <f>'Demand Planning'!AL536</f>
        <v>0</v>
      </c>
      <c r="Q56" s="122">
        <f>'Demand Planning'!AM536</f>
        <v>0</v>
      </c>
      <c r="R56" s="122">
        <f>'Demand Planning'!AN536</f>
        <v>0</v>
      </c>
    </row>
    <row r="57" spans="1:18" ht="14.25" customHeight="1" x14ac:dyDescent="0.25">
      <c r="A57" s="107" t="str">
        <f>'Demand Planning'!A538</f>
        <v>POL09798</v>
      </c>
      <c r="B57" s="135" t="str">
        <f>'Demand Planning'!B538</f>
        <v>Polleo Omega Xtreme UP 60 softgels</v>
      </c>
      <c r="C57" s="135" t="str">
        <f>'Demand Planning'!C538</f>
        <v>SPORTSKA PREHRANA</v>
      </c>
      <c r="D57" s="135" t="str">
        <f>'Demand Planning'!D538</f>
        <v>01 GOLD</v>
      </c>
      <c r="E57" s="166">
        <f>'Demand Planning'!Y545</f>
        <v>86.307692307692307</v>
      </c>
      <c r="F57" s="122">
        <f>'Demand Planning'!AB546</f>
        <v>0</v>
      </c>
      <c r="G57" s="122">
        <f>'Demand Planning'!AC546</f>
        <v>0</v>
      </c>
      <c r="H57" s="122">
        <f>'Demand Planning'!AD546</f>
        <v>0</v>
      </c>
      <c r="I57" s="122">
        <f>'Demand Planning'!AE546</f>
        <v>0</v>
      </c>
      <c r="J57" s="122">
        <f>'Demand Planning'!AF546</f>
        <v>0</v>
      </c>
      <c r="K57" s="122">
        <f>'Demand Planning'!AG546</f>
        <v>0</v>
      </c>
      <c r="L57" s="122">
        <f>'Demand Planning'!AH546</f>
        <v>0</v>
      </c>
      <c r="M57" s="122">
        <f>'Demand Planning'!AI546</f>
        <v>0</v>
      </c>
      <c r="N57" s="122">
        <f>'Demand Planning'!AJ546</f>
        <v>0</v>
      </c>
      <c r="O57" s="122">
        <f>'Demand Planning'!AK546</f>
        <v>0</v>
      </c>
      <c r="P57" s="122">
        <f>'Demand Planning'!AL546</f>
        <v>0</v>
      </c>
      <c r="Q57" s="122">
        <f>'Demand Planning'!AM546</f>
        <v>0</v>
      </c>
      <c r="R57" s="122">
        <f>'Demand Planning'!AN546</f>
        <v>0</v>
      </c>
    </row>
    <row r="58" spans="1:18" ht="14.25" customHeight="1" x14ac:dyDescent="0.25">
      <c r="A58" s="107" t="str">
        <f>'Demand Planning'!A548</f>
        <v>ZOE12372</v>
      </c>
      <c r="B58" s="135" t="str">
        <f>'Demand Planning'!B548</f>
        <v>ZOE Vegan Protein 454g Vanilla Madagascar</v>
      </c>
      <c r="C58" s="135" t="str">
        <f>'Demand Planning'!C548</f>
        <v>BIO I SUPERFOODS</v>
      </c>
      <c r="D58" s="135" t="str">
        <f>'Demand Planning'!D548</f>
        <v>01 GOLD</v>
      </c>
      <c r="E58" s="166">
        <f>'Demand Planning'!Y555</f>
        <v>173.53846153846155</v>
      </c>
      <c r="F58" s="122">
        <f>'Demand Planning'!AB556</f>
        <v>0</v>
      </c>
      <c r="G58" s="122">
        <f>'Demand Planning'!AC556</f>
        <v>0</v>
      </c>
      <c r="H58" s="122">
        <f>'Demand Planning'!AD556</f>
        <v>0</v>
      </c>
      <c r="I58" s="122">
        <f>'Demand Planning'!AE556</f>
        <v>250</v>
      </c>
      <c r="J58" s="122">
        <f>'Demand Planning'!AF556</f>
        <v>250</v>
      </c>
      <c r="K58" s="122">
        <f>'Demand Planning'!AG556</f>
        <v>180</v>
      </c>
      <c r="L58" s="122">
        <f>'Demand Planning'!AH556</f>
        <v>180</v>
      </c>
      <c r="M58" s="122">
        <f>'Demand Planning'!AI556</f>
        <v>330</v>
      </c>
      <c r="N58" s="122">
        <f>'Demand Planning'!AJ556</f>
        <v>180</v>
      </c>
      <c r="O58" s="122">
        <f>'Demand Planning'!AK556</f>
        <v>430</v>
      </c>
      <c r="P58" s="122">
        <f>'Demand Planning'!AL556</f>
        <v>280</v>
      </c>
      <c r="Q58" s="122">
        <f>'Demand Planning'!AM556</f>
        <v>298</v>
      </c>
      <c r="R58" s="122">
        <f>'Demand Planning'!AN556</f>
        <v>298</v>
      </c>
    </row>
    <row r="59" spans="1:18" ht="14.25" customHeight="1" x14ac:dyDescent="0.25">
      <c r="A59" s="107" t="str">
        <f>'Demand Planning'!A558</f>
        <v>POL12749</v>
      </c>
      <c r="B59" s="135" t="str">
        <f>'Demand Planning'!B558</f>
        <v>Polleo Premium HydroX Whey 454g Chocolate Gourmet</v>
      </c>
      <c r="C59" s="135" t="str">
        <f>'Demand Planning'!C558</f>
        <v>PROTEINI</v>
      </c>
      <c r="D59" s="135" t="str">
        <f>'Demand Planning'!D558</f>
        <v>01 GOLD</v>
      </c>
      <c r="E59" s="166">
        <f>'Demand Planning'!Y565</f>
        <v>46.730769230769234</v>
      </c>
      <c r="F59" s="122">
        <f>'Demand Planning'!AB566</f>
        <v>175</v>
      </c>
      <c r="G59" s="122">
        <f>'Demand Planning'!AC566</f>
        <v>215</v>
      </c>
      <c r="H59" s="122">
        <f>'Demand Planning'!AD566</f>
        <v>215</v>
      </c>
      <c r="I59" s="122">
        <f>'Demand Planning'!AE566</f>
        <v>215</v>
      </c>
      <c r="J59" s="122">
        <f>'Demand Planning'!AF566</f>
        <v>215</v>
      </c>
      <c r="K59" s="122">
        <f>'Demand Planning'!AG566</f>
        <v>180</v>
      </c>
      <c r="L59" s="122">
        <f>'Demand Planning'!AH566</f>
        <v>180</v>
      </c>
      <c r="M59" s="122">
        <f>'Demand Planning'!AI566</f>
        <v>180</v>
      </c>
      <c r="N59" s="122">
        <f>'Demand Planning'!AJ566</f>
        <v>180</v>
      </c>
      <c r="O59" s="122">
        <f>'Demand Planning'!AK566</f>
        <v>0</v>
      </c>
      <c r="P59" s="122">
        <f>'Demand Planning'!AL566</f>
        <v>0</v>
      </c>
      <c r="Q59" s="122">
        <f>'Demand Planning'!AM566</f>
        <v>18</v>
      </c>
      <c r="R59" s="122">
        <f>'Demand Planning'!AN566</f>
        <v>18</v>
      </c>
    </row>
    <row r="60" spans="1:18" ht="14.25" customHeight="1" x14ac:dyDescent="0.25">
      <c r="A60" s="107" t="str">
        <f>'Demand Planning'!A568</f>
        <v>POL12878</v>
      </c>
      <c r="B60" s="135" t="str">
        <f>'Demand Planning'!B568</f>
        <v>Polleo 1st Bar 60g Chocolate Jaffa</v>
      </c>
      <c r="C60" s="135" t="str">
        <f>'Demand Planning'!C568</f>
        <v>RTD &amp; SNACKS</v>
      </c>
      <c r="D60" s="135" t="str">
        <f>'Demand Planning'!D568</f>
        <v>01 GOLD</v>
      </c>
      <c r="E60" s="166">
        <f>'Demand Planning'!Y575</f>
        <v>1003.7307692307693</v>
      </c>
      <c r="F60" s="122">
        <f>'Demand Planning'!AB576</f>
        <v>0</v>
      </c>
      <c r="G60" s="122">
        <f>'Demand Planning'!AC576</f>
        <v>0</v>
      </c>
      <c r="H60" s="122">
        <f>'Demand Planning'!AD576</f>
        <v>0</v>
      </c>
      <c r="I60" s="122">
        <f>'Demand Planning'!AE576</f>
        <v>0</v>
      </c>
      <c r="J60" s="122">
        <f>'Demand Planning'!AF576</f>
        <v>0</v>
      </c>
      <c r="K60" s="122">
        <f>'Demand Planning'!AG576</f>
        <v>0</v>
      </c>
      <c r="L60" s="122">
        <f>'Demand Planning'!AH576</f>
        <v>0</v>
      </c>
      <c r="M60" s="122">
        <f>'Demand Planning'!AI576</f>
        <v>0</v>
      </c>
      <c r="N60" s="122">
        <f>'Demand Planning'!AJ576</f>
        <v>0</v>
      </c>
      <c r="O60" s="122">
        <f>'Demand Planning'!AK576</f>
        <v>0</v>
      </c>
      <c r="P60" s="122">
        <f>'Demand Planning'!AL576</f>
        <v>0</v>
      </c>
      <c r="Q60" s="122">
        <f>'Demand Planning'!AM576</f>
        <v>0</v>
      </c>
      <c r="R60" s="122">
        <f>'Demand Planning'!AN576</f>
        <v>0</v>
      </c>
    </row>
    <row r="61" spans="1:18" ht="14.25" customHeight="1" x14ac:dyDescent="0.25">
      <c r="A61" s="107" t="str">
        <f>'Demand Planning'!A578</f>
        <v>POL09724</v>
      </c>
      <c r="B61" s="135" t="str">
        <f>'Demand Planning'!B578</f>
        <v>Polleo 50% Protein Bar 50g Choco Crisp</v>
      </c>
      <c r="C61" s="135" t="str">
        <f>'Demand Planning'!C578</f>
        <v>RTD &amp; SNACKS</v>
      </c>
      <c r="D61" s="135" t="str">
        <f>'Demand Planning'!D578</f>
        <v>01 GOLD</v>
      </c>
      <c r="E61" s="166">
        <f>'Demand Planning'!Y585</f>
        <v>1739.8461538461538</v>
      </c>
      <c r="F61" s="122">
        <f>'Demand Planning'!AB586</f>
        <v>0</v>
      </c>
      <c r="G61" s="122">
        <f>'Demand Planning'!AC586</f>
        <v>0</v>
      </c>
      <c r="H61" s="122">
        <f>'Demand Planning'!AD586</f>
        <v>0</v>
      </c>
      <c r="I61" s="122">
        <f>'Demand Planning'!AE586</f>
        <v>0</v>
      </c>
      <c r="J61" s="122">
        <f>'Demand Planning'!AF586</f>
        <v>1005</v>
      </c>
      <c r="K61" s="122">
        <f>'Demand Planning'!AG586</f>
        <v>300</v>
      </c>
      <c r="L61" s="122">
        <f>'Demand Planning'!AH586</f>
        <v>0</v>
      </c>
      <c r="M61" s="122">
        <f>'Demand Planning'!AI586</f>
        <v>0</v>
      </c>
      <c r="N61" s="122">
        <f>'Demand Planning'!AJ586</f>
        <v>45</v>
      </c>
      <c r="O61" s="122">
        <f>'Demand Planning'!AK586</f>
        <v>45</v>
      </c>
      <c r="P61" s="122">
        <f>'Demand Planning'!AL586</f>
        <v>45</v>
      </c>
      <c r="Q61" s="122">
        <f>'Demand Planning'!AM586</f>
        <v>45</v>
      </c>
      <c r="R61" s="122">
        <f>'Demand Planning'!AN586</f>
        <v>45</v>
      </c>
    </row>
    <row r="62" spans="1:18" ht="14.25" customHeight="1" x14ac:dyDescent="0.25">
      <c r="A62" s="107" t="str">
        <f>'Demand Planning'!A588</f>
        <v>POL09894</v>
      </c>
      <c r="B62" s="135" t="str">
        <f>'Demand Planning'!B588</f>
        <v>Polleo 1st Whey 454g White Choco Buenissimo</v>
      </c>
      <c r="C62" s="135" t="str">
        <f>'Demand Planning'!C588</f>
        <v>PROTEINI</v>
      </c>
      <c r="D62" s="135" t="str">
        <f>'Demand Planning'!D588</f>
        <v>01 GOLD</v>
      </c>
      <c r="E62" s="166">
        <f>'Demand Planning'!Y595</f>
        <v>146.30769230769232</v>
      </c>
      <c r="F62" s="122">
        <f>'Demand Planning'!AB596</f>
        <v>0</v>
      </c>
      <c r="G62" s="122">
        <f>'Demand Planning'!AC596</f>
        <v>0</v>
      </c>
      <c r="H62" s="122">
        <f>'Demand Planning'!AD596</f>
        <v>0</v>
      </c>
      <c r="I62" s="122">
        <f>'Demand Planning'!AE596</f>
        <v>0</v>
      </c>
      <c r="J62" s="122">
        <f>'Demand Planning'!AF596</f>
        <v>0</v>
      </c>
      <c r="K62" s="122">
        <f>'Demand Planning'!AG596</f>
        <v>180</v>
      </c>
      <c r="L62" s="122">
        <f>'Demand Planning'!AH596</f>
        <v>180</v>
      </c>
      <c r="M62" s="122">
        <f>'Demand Planning'!AI596</f>
        <v>180</v>
      </c>
      <c r="N62" s="122">
        <f>'Demand Planning'!AJ596</f>
        <v>180</v>
      </c>
      <c r="O62" s="122">
        <f>'Demand Planning'!AK596</f>
        <v>233</v>
      </c>
      <c r="P62" s="122">
        <f>'Demand Planning'!AL596</f>
        <v>233</v>
      </c>
      <c r="Q62" s="122">
        <f>'Demand Planning'!AM596</f>
        <v>251</v>
      </c>
      <c r="R62" s="122">
        <f>'Demand Planning'!AN596</f>
        <v>251</v>
      </c>
    </row>
    <row r="63" spans="1:18" ht="14.25" customHeight="1" x14ac:dyDescent="0.25">
      <c r="A63" s="107" t="str">
        <f>'Demand Planning'!A598</f>
        <v>POL09890</v>
      </c>
      <c r="B63" s="135" t="str">
        <f>'Demand Planning'!B598</f>
        <v>Polleo 1st Whey 454g Chocolate Banana</v>
      </c>
      <c r="C63" s="135" t="str">
        <f>'Demand Planning'!C598</f>
        <v>PROTEINI</v>
      </c>
      <c r="D63" s="135" t="str">
        <f>'Demand Planning'!D598</f>
        <v>01 GOLD</v>
      </c>
      <c r="E63" s="166">
        <f>'Demand Planning'!Y605</f>
        <v>132.5</v>
      </c>
      <c r="F63" s="122">
        <f>'Demand Planning'!AB606</f>
        <v>0</v>
      </c>
      <c r="G63" s="122">
        <f>'Demand Planning'!AC606</f>
        <v>0</v>
      </c>
      <c r="H63" s="122">
        <f>'Demand Planning'!AD606</f>
        <v>0</v>
      </c>
      <c r="I63" s="122">
        <f>'Demand Planning'!AE606</f>
        <v>0</v>
      </c>
      <c r="J63" s="122">
        <f>'Demand Planning'!AF606</f>
        <v>0</v>
      </c>
      <c r="K63" s="122">
        <f>'Demand Planning'!AG606</f>
        <v>0</v>
      </c>
      <c r="L63" s="122">
        <f>'Demand Planning'!AH606</f>
        <v>0</v>
      </c>
      <c r="M63" s="122">
        <f>'Demand Planning'!AI606</f>
        <v>0</v>
      </c>
      <c r="N63" s="122">
        <f>'Demand Planning'!AJ606</f>
        <v>0</v>
      </c>
      <c r="O63" s="122">
        <f>'Demand Planning'!AK606</f>
        <v>180</v>
      </c>
      <c r="P63" s="122">
        <f>'Demand Planning'!AL606</f>
        <v>180</v>
      </c>
      <c r="Q63" s="122">
        <f>'Demand Planning'!AM606</f>
        <v>180</v>
      </c>
      <c r="R63" s="122">
        <f>'Demand Planning'!AN606</f>
        <v>180</v>
      </c>
    </row>
    <row r="64" spans="1:18" ht="14.25" customHeight="1" x14ac:dyDescent="0.25">
      <c r="A64" s="107" t="str">
        <f>'Demand Planning'!A608</f>
        <v>POL09850</v>
      </c>
      <c r="B64" s="135" t="str">
        <f>'Demand Planning'!B608</f>
        <v>Polleo Omega-3 Fish Oil 250 softgels</v>
      </c>
      <c r="C64" s="135" t="str">
        <f>'Demand Planning'!C608</f>
        <v>SPORTSKA PREHRANA</v>
      </c>
      <c r="D64" s="135" t="str">
        <f>'Demand Planning'!D608</f>
        <v>01 GOLD</v>
      </c>
      <c r="E64" s="166">
        <f>'Demand Planning'!Y615</f>
        <v>80.038461538461533</v>
      </c>
      <c r="F64" s="122">
        <f>'Demand Planning'!AB616</f>
        <v>0</v>
      </c>
      <c r="G64" s="122">
        <f>'Demand Planning'!AC616</f>
        <v>0</v>
      </c>
      <c r="H64" s="122">
        <f>'Demand Planning'!AD616</f>
        <v>0</v>
      </c>
      <c r="I64" s="122">
        <f>'Demand Planning'!AE616</f>
        <v>0</v>
      </c>
      <c r="J64" s="122">
        <f>'Demand Planning'!AF616</f>
        <v>0</v>
      </c>
      <c r="K64" s="122">
        <f>'Demand Planning'!AG616</f>
        <v>0</v>
      </c>
      <c r="L64" s="122">
        <f>'Demand Planning'!AH616</f>
        <v>0</v>
      </c>
      <c r="M64" s="122">
        <f>'Demand Planning'!AI616</f>
        <v>0</v>
      </c>
      <c r="N64" s="122">
        <f>'Demand Planning'!AJ616</f>
        <v>0</v>
      </c>
      <c r="O64" s="122">
        <f>'Demand Planning'!AK616</f>
        <v>0</v>
      </c>
      <c r="P64" s="122">
        <f>'Demand Planning'!AL616</f>
        <v>0</v>
      </c>
      <c r="Q64" s="122">
        <f>'Demand Planning'!AM616</f>
        <v>0</v>
      </c>
      <c r="R64" s="122">
        <f>'Demand Planning'!AN616</f>
        <v>0</v>
      </c>
    </row>
    <row r="65" spans="1:18" ht="14.25" customHeight="1" x14ac:dyDescent="0.25">
      <c r="A65" s="107" t="str">
        <f>'Demand Planning'!A618</f>
        <v>POL09900</v>
      </c>
      <c r="B65" s="135" t="str">
        <f>'Demand Planning'!B618</f>
        <v>Polleo 1st Whey 2,27kg Chocolate-Hazelnut</v>
      </c>
      <c r="C65" s="135" t="str">
        <f>'Demand Planning'!C618</f>
        <v>PROTEINI</v>
      </c>
      <c r="D65" s="135" t="str">
        <f>'Demand Planning'!D618</f>
        <v>01 GOLD</v>
      </c>
      <c r="E65" s="166">
        <f>'Demand Planning'!Y625</f>
        <v>42.5</v>
      </c>
      <c r="F65" s="122">
        <f>'Demand Planning'!AB626</f>
        <v>0</v>
      </c>
      <c r="G65" s="122">
        <f>'Demand Planning'!AC626</f>
        <v>0</v>
      </c>
      <c r="H65" s="122">
        <f>'Demand Planning'!AD626</f>
        <v>0</v>
      </c>
      <c r="I65" s="122">
        <f>'Demand Planning'!AE626</f>
        <v>0</v>
      </c>
      <c r="J65" s="122">
        <f>'Demand Planning'!AF626</f>
        <v>0</v>
      </c>
      <c r="K65" s="122">
        <f>'Demand Planning'!AG626</f>
        <v>0</v>
      </c>
      <c r="L65" s="122">
        <f>'Demand Planning'!AH626</f>
        <v>0</v>
      </c>
      <c r="M65" s="122">
        <f>'Demand Planning'!AI626</f>
        <v>0</v>
      </c>
      <c r="N65" s="122">
        <f>'Demand Planning'!AJ626</f>
        <v>0</v>
      </c>
      <c r="O65" s="122">
        <f>'Demand Planning'!AK626</f>
        <v>0</v>
      </c>
      <c r="P65" s="122">
        <f>'Demand Planning'!AL626</f>
        <v>0</v>
      </c>
      <c r="Q65" s="122">
        <f>'Demand Planning'!AM626</f>
        <v>0</v>
      </c>
      <c r="R65" s="122">
        <f>'Demand Planning'!AN626</f>
        <v>0</v>
      </c>
    </row>
    <row r="66" spans="1:18" ht="14.25" customHeight="1" x14ac:dyDescent="0.25">
      <c r="A66" s="107" t="str">
        <f>'Demand Planning'!A628</f>
        <v>POL12608</v>
      </c>
      <c r="B66" s="135" t="str">
        <f>'Demand Planning'!B628</f>
        <v>Polleo 1st Whey 4,5kg Vanilla Madagascar</v>
      </c>
      <c r="C66" s="135" t="str">
        <f>'Demand Planning'!C628</f>
        <v>PROTEINI</v>
      </c>
      <c r="D66" s="135" t="str">
        <f>'Demand Planning'!D628</f>
        <v>01 GOLD</v>
      </c>
      <c r="E66" s="166">
        <f>'Demand Planning'!Y635</f>
        <v>17.26923076923077</v>
      </c>
      <c r="F66" s="122">
        <f>'Demand Planning'!AB636</f>
        <v>0</v>
      </c>
      <c r="G66" s="122">
        <f>'Demand Planning'!AC636</f>
        <v>0</v>
      </c>
      <c r="H66" s="122">
        <f>'Demand Planning'!AD636</f>
        <v>0</v>
      </c>
      <c r="I66" s="122">
        <f>'Demand Planning'!AE636</f>
        <v>0</v>
      </c>
      <c r="J66" s="122">
        <f>'Demand Planning'!AF636</f>
        <v>0</v>
      </c>
      <c r="K66" s="122">
        <f>'Demand Planning'!AG636</f>
        <v>0</v>
      </c>
      <c r="L66" s="122">
        <f>'Demand Planning'!AH636</f>
        <v>0</v>
      </c>
      <c r="M66" s="122">
        <f>'Demand Planning'!AI636</f>
        <v>0</v>
      </c>
      <c r="N66" s="122">
        <f>'Demand Planning'!AJ636</f>
        <v>0</v>
      </c>
      <c r="O66" s="122">
        <f>'Demand Planning'!AK636</f>
        <v>0</v>
      </c>
      <c r="P66" s="122">
        <f>'Demand Planning'!AL636</f>
        <v>0</v>
      </c>
      <c r="Q66" s="122">
        <f>'Demand Planning'!AM636</f>
        <v>0</v>
      </c>
      <c r="R66" s="122">
        <f>'Demand Planning'!AN636</f>
        <v>0</v>
      </c>
    </row>
    <row r="67" spans="1:18" ht="14.25" customHeight="1" x14ac:dyDescent="0.25">
      <c r="A67" s="107" t="str">
        <f>'Demand Planning'!A638</f>
        <v>ZOE12351</v>
      </c>
      <c r="B67" s="135" t="str">
        <f>'Demand Planning'!B638</f>
        <v>ZOE Whey 454g Belgian Choco Fantasy</v>
      </c>
      <c r="C67" s="135" t="str">
        <f>'Demand Planning'!C638</f>
        <v>PROTEINI</v>
      </c>
      <c r="D67" s="135" t="str">
        <f>'Demand Planning'!D638</f>
        <v>01 GOLD</v>
      </c>
      <c r="E67" s="166">
        <f>'Demand Planning'!Y645</f>
        <v>117.92307692307692</v>
      </c>
      <c r="F67" s="122">
        <f>'Demand Planning'!AB646</f>
        <v>0</v>
      </c>
      <c r="G67" s="122">
        <f>'Demand Planning'!AC646</f>
        <v>0</v>
      </c>
      <c r="H67" s="122">
        <f>'Demand Planning'!AD646</f>
        <v>0</v>
      </c>
      <c r="I67" s="122">
        <f>'Demand Planning'!AE646</f>
        <v>0</v>
      </c>
      <c r="J67" s="122">
        <f>'Demand Planning'!AF646</f>
        <v>0</v>
      </c>
      <c r="K67" s="122">
        <f>'Demand Planning'!AG646</f>
        <v>0</v>
      </c>
      <c r="L67" s="122">
        <f>'Demand Planning'!AH646</f>
        <v>0</v>
      </c>
      <c r="M67" s="122">
        <f>'Demand Planning'!AI646</f>
        <v>0</v>
      </c>
      <c r="N67" s="122">
        <f>'Demand Planning'!AJ646</f>
        <v>0</v>
      </c>
      <c r="O67" s="122">
        <f>'Demand Planning'!AK646</f>
        <v>160</v>
      </c>
      <c r="P67" s="122">
        <f>'Demand Planning'!AL646</f>
        <v>160</v>
      </c>
      <c r="Q67" s="122">
        <f>'Demand Planning'!AM646</f>
        <v>160</v>
      </c>
      <c r="R67" s="122">
        <f>'Demand Planning'!AN646</f>
        <v>160</v>
      </c>
    </row>
    <row r="68" spans="1:18" ht="14.25" customHeight="1" x14ac:dyDescent="0.25">
      <c r="A68" s="107" t="str">
        <f>'Demand Planning'!A648</f>
        <v>POL12607</v>
      </c>
      <c r="B68" s="135" t="str">
        <f>'Demand Planning'!B648</f>
        <v>Polleo 1st Whey 4,5kg Swiss Chocolate Supreme</v>
      </c>
      <c r="C68" s="135" t="str">
        <f>'Demand Planning'!C648</f>
        <v>PROTEINI</v>
      </c>
      <c r="D68" s="135" t="str">
        <f>'Demand Planning'!D648</f>
        <v>01 GOLD</v>
      </c>
      <c r="E68" s="166">
        <f>'Demand Planning'!Y655</f>
        <v>21.53846153846154</v>
      </c>
      <c r="F68" s="122">
        <f>'Demand Planning'!AB656</f>
        <v>0</v>
      </c>
      <c r="G68" s="122">
        <f>'Demand Planning'!AC656</f>
        <v>0</v>
      </c>
      <c r="H68" s="122">
        <f>'Demand Planning'!AD656</f>
        <v>0</v>
      </c>
      <c r="I68" s="122">
        <f>'Demand Planning'!AE656</f>
        <v>0</v>
      </c>
      <c r="J68" s="122">
        <f>'Demand Planning'!AF656</f>
        <v>0</v>
      </c>
      <c r="K68" s="122">
        <f>'Demand Planning'!AG656</f>
        <v>0</v>
      </c>
      <c r="L68" s="122">
        <f>'Demand Planning'!AH656</f>
        <v>0</v>
      </c>
      <c r="M68" s="122">
        <f>'Demand Planning'!AI656</f>
        <v>0</v>
      </c>
      <c r="N68" s="122">
        <f>'Demand Planning'!AJ656</f>
        <v>0</v>
      </c>
      <c r="O68" s="122">
        <f>'Demand Planning'!AK656</f>
        <v>0</v>
      </c>
      <c r="P68" s="122">
        <f>'Demand Planning'!AL656</f>
        <v>0</v>
      </c>
      <c r="Q68" s="122">
        <f>'Demand Planning'!AM656</f>
        <v>0</v>
      </c>
      <c r="R68" s="122">
        <f>'Demand Planning'!AN656</f>
        <v>0</v>
      </c>
    </row>
    <row r="69" spans="1:18" ht="14.25" customHeight="1" x14ac:dyDescent="0.25">
      <c r="A69" s="107" t="str">
        <f>'Demand Planning'!A658</f>
        <v>POL12794</v>
      </c>
      <c r="B69" s="135" t="str">
        <f>'Demand Planning'!B658</f>
        <v>Polleo Creatine Ethyl Ester 120 caps</v>
      </c>
      <c r="C69" s="135" t="str">
        <f>'Demand Planning'!C658</f>
        <v>SPORTSKA PREHRANA</v>
      </c>
      <c r="D69" s="135" t="str">
        <f>'Demand Planning'!D658</f>
        <v>01 GOLD</v>
      </c>
      <c r="E69" s="166">
        <f>'Demand Planning'!Y665</f>
        <v>50.807692307692307</v>
      </c>
      <c r="F69" s="122">
        <f>'Demand Planning'!AB666</f>
        <v>0</v>
      </c>
      <c r="G69" s="122">
        <f>'Demand Planning'!AC666</f>
        <v>0</v>
      </c>
      <c r="H69" s="122">
        <f>'Demand Planning'!AD666</f>
        <v>0</v>
      </c>
      <c r="I69" s="122">
        <f>'Demand Planning'!AE666</f>
        <v>0</v>
      </c>
      <c r="J69" s="122">
        <f>'Demand Planning'!AF666</f>
        <v>0</v>
      </c>
      <c r="K69" s="122">
        <f>'Demand Planning'!AG666</f>
        <v>0</v>
      </c>
      <c r="L69" s="122">
        <f>'Demand Planning'!AH666</f>
        <v>0</v>
      </c>
      <c r="M69" s="122">
        <f>'Demand Planning'!AI666</f>
        <v>0</v>
      </c>
      <c r="N69" s="122">
        <f>'Demand Planning'!AJ666</f>
        <v>0</v>
      </c>
      <c r="O69" s="122">
        <f>'Demand Planning'!AK666</f>
        <v>0</v>
      </c>
      <c r="P69" s="122">
        <f>'Demand Planning'!AL666</f>
        <v>0</v>
      </c>
      <c r="Q69" s="122">
        <f>'Demand Planning'!AM666</f>
        <v>0</v>
      </c>
      <c r="R69" s="122">
        <f>'Demand Planning'!AN666</f>
        <v>0</v>
      </c>
    </row>
    <row r="70" spans="1:18" ht="14.25" customHeight="1" x14ac:dyDescent="0.25">
      <c r="A70" s="107" t="str">
        <f>'Demand Planning'!A668</f>
        <v>POL09805</v>
      </c>
      <c r="B70" s="135" t="str">
        <f>'Demand Planning'!B668</f>
        <v>Polleo L-Carnitine Mega 60 caps</v>
      </c>
      <c r="C70" s="135" t="str">
        <f>'Demand Planning'!C668</f>
        <v>SPORTSKA PREHRANA</v>
      </c>
      <c r="D70" s="135" t="str">
        <f>'Demand Planning'!D668</f>
        <v>01 GOLD</v>
      </c>
      <c r="E70" s="166">
        <f>'Demand Planning'!Y675</f>
        <v>53.230769230769234</v>
      </c>
      <c r="F70" s="122">
        <f>'Demand Planning'!AB676</f>
        <v>0</v>
      </c>
      <c r="G70" s="122">
        <f>'Demand Planning'!AC676</f>
        <v>0</v>
      </c>
      <c r="H70" s="122">
        <f>'Demand Planning'!AD676</f>
        <v>0</v>
      </c>
      <c r="I70" s="122">
        <f>'Demand Planning'!AE676</f>
        <v>0</v>
      </c>
      <c r="J70" s="122">
        <f>'Demand Planning'!AF676</f>
        <v>0</v>
      </c>
      <c r="K70" s="122">
        <f>'Demand Planning'!AG676</f>
        <v>0</v>
      </c>
      <c r="L70" s="122">
        <f>'Demand Planning'!AH676</f>
        <v>0</v>
      </c>
      <c r="M70" s="122">
        <f>'Demand Planning'!AI676</f>
        <v>0</v>
      </c>
      <c r="N70" s="122">
        <f>'Demand Planning'!AJ676</f>
        <v>0</v>
      </c>
      <c r="O70" s="122">
        <f>'Demand Planning'!AK676</f>
        <v>0</v>
      </c>
      <c r="P70" s="122">
        <f>'Demand Planning'!AL676</f>
        <v>0</v>
      </c>
      <c r="Q70" s="122">
        <f>'Demand Planning'!AM676</f>
        <v>0</v>
      </c>
      <c r="R70" s="122">
        <f>'Demand Planning'!AN676</f>
        <v>0</v>
      </c>
    </row>
    <row r="71" spans="1:18" ht="14.25" customHeight="1" x14ac:dyDescent="0.25">
      <c r="A71" s="107" t="str">
        <f>'Demand Planning'!A678</f>
        <v>POL09783</v>
      </c>
      <c r="B71" s="135" t="str">
        <f>'Demand Planning'!B678</f>
        <v>Polleo Isotonic Sports Drink 500g Refreshing Lemon-lime</v>
      </c>
      <c r="C71" s="135" t="str">
        <f>'Demand Planning'!C678</f>
        <v>SPORTSKA PREHRANA</v>
      </c>
      <c r="D71" s="135" t="str">
        <f>'Demand Planning'!D678</f>
        <v>01 GOLD</v>
      </c>
      <c r="E71" s="166">
        <f>'Demand Planning'!Y685</f>
        <v>160.92307692307693</v>
      </c>
      <c r="F71" s="122">
        <f>'Demand Planning'!AB686</f>
        <v>0</v>
      </c>
      <c r="G71" s="122">
        <f>'Demand Planning'!AC686</f>
        <v>0</v>
      </c>
      <c r="H71" s="122">
        <f>'Demand Planning'!AD686</f>
        <v>0</v>
      </c>
      <c r="I71" s="122">
        <f>'Demand Planning'!AE686</f>
        <v>0</v>
      </c>
      <c r="J71" s="122">
        <f>'Demand Planning'!AF686</f>
        <v>36</v>
      </c>
      <c r="K71" s="122">
        <f>'Demand Planning'!AG686</f>
        <v>12</v>
      </c>
      <c r="L71" s="122">
        <f>'Demand Planning'!AH686</f>
        <v>0</v>
      </c>
      <c r="M71" s="122">
        <f>'Demand Planning'!AI686</f>
        <v>0</v>
      </c>
      <c r="N71" s="122">
        <f>'Demand Planning'!AJ686</f>
        <v>504</v>
      </c>
      <c r="O71" s="122">
        <f>'Demand Planning'!AK686</f>
        <v>0</v>
      </c>
      <c r="P71" s="122">
        <f>'Demand Planning'!AL686</f>
        <v>0</v>
      </c>
      <c r="Q71" s="122">
        <f>'Demand Planning'!AM686</f>
        <v>0</v>
      </c>
      <c r="R71" s="122">
        <f>'Demand Planning'!AN686</f>
        <v>0</v>
      </c>
    </row>
    <row r="72" spans="1:18" ht="14.25" customHeight="1" x14ac:dyDescent="0.25">
      <c r="A72" s="107" t="str">
        <f>'Demand Planning'!A688</f>
        <v>POL12848</v>
      </c>
      <c r="B72" s="135" t="str">
        <f>'Demand Planning'!B688</f>
        <v>Polleo Premium HydroX Whey 1,8kg Chocolate Gourmet</v>
      </c>
      <c r="C72" s="135" t="str">
        <f>'Demand Planning'!C688</f>
        <v>PROTEINI</v>
      </c>
      <c r="D72" s="135" t="str">
        <f>'Demand Planning'!D688</f>
        <v>01 GOLD</v>
      </c>
      <c r="E72" s="166">
        <f>'Demand Planning'!Y695</f>
        <v>35.884615384615387</v>
      </c>
      <c r="F72" s="122">
        <f>'Demand Planning'!AB696</f>
        <v>0</v>
      </c>
      <c r="G72" s="122">
        <f>'Demand Planning'!AC696</f>
        <v>0</v>
      </c>
      <c r="H72" s="122">
        <f>'Demand Planning'!AD696</f>
        <v>0</v>
      </c>
      <c r="I72" s="122">
        <f>'Demand Planning'!AE696</f>
        <v>0</v>
      </c>
      <c r="J72" s="122">
        <f>'Demand Planning'!AF696</f>
        <v>0</v>
      </c>
      <c r="K72" s="122">
        <f>'Demand Planning'!AG696</f>
        <v>30</v>
      </c>
      <c r="L72" s="122">
        <f>'Demand Planning'!AH696</f>
        <v>30</v>
      </c>
      <c r="M72" s="122">
        <f>'Demand Planning'!AI696</f>
        <v>30</v>
      </c>
      <c r="N72" s="122">
        <f>'Demand Planning'!AJ696</f>
        <v>30</v>
      </c>
      <c r="O72" s="122">
        <f>'Demand Planning'!AK696</f>
        <v>0</v>
      </c>
      <c r="P72" s="122">
        <f>'Demand Planning'!AL696</f>
        <v>0</v>
      </c>
      <c r="Q72" s="122">
        <f>'Demand Planning'!AM696</f>
        <v>0</v>
      </c>
      <c r="R72" s="122">
        <f>'Demand Planning'!AN696</f>
        <v>0</v>
      </c>
    </row>
    <row r="73" spans="1:18" ht="14.25" customHeight="1" x14ac:dyDescent="0.25">
      <c r="A73" s="107" t="str">
        <f>'Demand Planning'!A698</f>
        <v>POL09792</v>
      </c>
      <c r="B73" s="135" t="str">
        <f>'Demand Planning'!B698</f>
        <v>Polleo ZMA 90 caps</v>
      </c>
      <c r="C73" s="135" t="str">
        <f>'Demand Planning'!C698</f>
        <v>SPORTSKA PREHRANA</v>
      </c>
      <c r="D73" s="135" t="str">
        <f>'Demand Planning'!D698</f>
        <v>01 GOLD</v>
      </c>
      <c r="E73" s="166">
        <f>'Demand Planning'!Y705</f>
        <v>39.346153846153847</v>
      </c>
      <c r="F73" s="122">
        <f>'Demand Planning'!AB706</f>
        <v>0</v>
      </c>
      <c r="G73" s="122">
        <f>'Demand Planning'!AC706</f>
        <v>0</v>
      </c>
      <c r="H73" s="122">
        <f>'Demand Planning'!AD706</f>
        <v>0</v>
      </c>
      <c r="I73" s="122">
        <f>'Demand Planning'!AE706</f>
        <v>0</v>
      </c>
      <c r="J73" s="122">
        <f>'Demand Planning'!AF706</f>
        <v>0</v>
      </c>
      <c r="K73" s="122">
        <f>'Demand Planning'!AG706</f>
        <v>0</v>
      </c>
      <c r="L73" s="122">
        <f>'Demand Planning'!AH706</f>
        <v>0</v>
      </c>
      <c r="M73" s="122">
        <f>'Demand Planning'!AI706</f>
        <v>0</v>
      </c>
      <c r="N73" s="122">
        <f>'Demand Planning'!AJ706</f>
        <v>0</v>
      </c>
      <c r="O73" s="122">
        <f>'Demand Planning'!AK706</f>
        <v>75</v>
      </c>
      <c r="P73" s="122">
        <f>'Demand Planning'!AL706</f>
        <v>75</v>
      </c>
      <c r="Q73" s="122">
        <f>'Demand Planning'!AM706</f>
        <v>75</v>
      </c>
      <c r="R73" s="122">
        <f>'Demand Planning'!AN706</f>
        <v>75</v>
      </c>
    </row>
    <row r="74" spans="1:18" ht="14.25" customHeight="1" x14ac:dyDescent="0.25">
      <c r="A74" s="107" t="str">
        <f>'Demand Planning'!A708</f>
        <v>ZOE12391</v>
      </c>
      <c r="B74" s="135" t="str">
        <f>'Demand Planning'!B708</f>
        <v>ZOE Protein Bar 50g White Choco Strawberry</v>
      </c>
      <c r="C74" s="135" t="str">
        <f>'Demand Planning'!C708</f>
        <v>RTD &amp; SNACKS</v>
      </c>
      <c r="D74" s="135" t="str">
        <f>'Demand Planning'!D708</f>
        <v>01 GOLD</v>
      </c>
      <c r="E74" s="166">
        <f>'Demand Planning'!Y715</f>
        <v>893.46153846153845</v>
      </c>
      <c r="F74" s="122">
        <f>'Demand Planning'!AB716</f>
        <v>0</v>
      </c>
      <c r="G74" s="122">
        <f>'Demand Planning'!AC716</f>
        <v>0</v>
      </c>
      <c r="H74" s="122">
        <f>'Demand Planning'!AD716</f>
        <v>0</v>
      </c>
      <c r="I74" s="122">
        <f>'Demand Planning'!AE716</f>
        <v>0</v>
      </c>
      <c r="J74" s="122">
        <f>'Demand Planning'!AF716</f>
        <v>0</v>
      </c>
      <c r="K74" s="122">
        <f>'Demand Planning'!AG716</f>
        <v>0</v>
      </c>
      <c r="L74" s="122">
        <f>'Demand Planning'!AH716</f>
        <v>0</v>
      </c>
      <c r="M74" s="122">
        <f>'Demand Planning'!AI716</f>
        <v>0</v>
      </c>
      <c r="N74" s="122">
        <f>'Demand Planning'!AJ716</f>
        <v>0</v>
      </c>
      <c r="O74" s="122">
        <f>'Demand Planning'!AK716</f>
        <v>1200</v>
      </c>
      <c r="P74" s="122">
        <f>'Demand Planning'!AL716</f>
        <v>1200</v>
      </c>
      <c r="Q74" s="122">
        <f>'Demand Planning'!AM716</f>
        <v>1200</v>
      </c>
      <c r="R74" s="122">
        <f>'Demand Planning'!AN716</f>
        <v>1200</v>
      </c>
    </row>
    <row r="75" spans="1:18" ht="14.25" customHeight="1" x14ac:dyDescent="0.25">
      <c r="A75" s="107" t="str">
        <f>'Demand Planning'!A718</f>
        <v>POL12750</v>
      </c>
      <c r="B75" s="135" t="str">
        <f>'Demand Planning'!B718</f>
        <v>Polleo Premium HydroX Whey 454g Vanilla Gourmet</v>
      </c>
      <c r="C75" s="135" t="str">
        <f>'Demand Planning'!C718</f>
        <v>PROTEINI</v>
      </c>
      <c r="D75" s="135" t="str">
        <f>'Demand Planning'!D718</f>
        <v>01 GOLD</v>
      </c>
      <c r="E75" s="166">
        <f>'Demand Planning'!Y725</f>
        <v>44.192307692307693</v>
      </c>
      <c r="F75" s="122">
        <f>'Demand Planning'!AB726</f>
        <v>180</v>
      </c>
      <c r="G75" s="122">
        <f>'Demand Planning'!AC726</f>
        <v>260</v>
      </c>
      <c r="H75" s="122">
        <f>'Demand Planning'!AD726</f>
        <v>260</v>
      </c>
      <c r="I75" s="122">
        <f>'Demand Planning'!AE726</f>
        <v>260</v>
      </c>
      <c r="J75" s="122">
        <f>'Demand Planning'!AF726</f>
        <v>260</v>
      </c>
      <c r="K75" s="122">
        <f>'Demand Planning'!AG726</f>
        <v>180</v>
      </c>
      <c r="L75" s="122">
        <f>'Demand Planning'!AH726</f>
        <v>180</v>
      </c>
      <c r="M75" s="122">
        <f>'Demand Planning'!AI726</f>
        <v>180</v>
      </c>
      <c r="N75" s="122">
        <f>'Demand Planning'!AJ726</f>
        <v>180</v>
      </c>
      <c r="O75" s="122">
        <f>'Demand Planning'!AK726</f>
        <v>0</v>
      </c>
      <c r="P75" s="122">
        <f>'Demand Planning'!AL726</f>
        <v>0</v>
      </c>
      <c r="Q75" s="122">
        <f>'Demand Planning'!AM726</f>
        <v>18</v>
      </c>
      <c r="R75" s="122">
        <f>'Demand Planning'!AN726</f>
        <v>18</v>
      </c>
    </row>
    <row r="76" spans="1:18" ht="14.25" customHeight="1" x14ac:dyDescent="0.25">
      <c r="A76" s="107" t="str">
        <f>'Demand Planning'!A728</f>
        <v>POL09849</v>
      </c>
      <c r="B76" s="135" t="str">
        <f>'Demand Planning'!B728</f>
        <v>Polleo Omega-3 Fish Oil 90 softgels</v>
      </c>
      <c r="C76" s="135" t="str">
        <f>'Demand Planning'!C728</f>
        <v>SPORTSKA PREHRANA</v>
      </c>
      <c r="D76" s="135" t="str">
        <f>'Demand Planning'!D728</f>
        <v>01 GOLD</v>
      </c>
      <c r="E76" s="166">
        <f>'Demand Planning'!Y735</f>
        <v>149.42307692307693</v>
      </c>
      <c r="F76" s="122">
        <f>'Demand Planning'!AB736</f>
        <v>0</v>
      </c>
      <c r="G76" s="122">
        <f>'Demand Planning'!AC736</f>
        <v>0</v>
      </c>
      <c r="H76" s="122">
        <f>'Demand Planning'!AD736</f>
        <v>0</v>
      </c>
      <c r="I76" s="122">
        <f>'Demand Planning'!AE736</f>
        <v>0</v>
      </c>
      <c r="J76" s="122">
        <f>'Demand Planning'!AF736</f>
        <v>0</v>
      </c>
      <c r="K76" s="122">
        <f>'Demand Planning'!AG736</f>
        <v>0</v>
      </c>
      <c r="L76" s="122">
        <f>'Demand Planning'!AH736</f>
        <v>0</v>
      </c>
      <c r="M76" s="122">
        <f>'Demand Planning'!AI736</f>
        <v>0</v>
      </c>
      <c r="N76" s="122">
        <f>'Demand Planning'!AJ736</f>
        <v>0</v>
      </c>
      <c r="O76" s="122">
        <f>'Demand Planning'!AK736</f>
        <v>0</v>
      </c>
      <c r="P76" s="122">
        <f>'Demand Planning'!AL736</f>
        <v>0</v>
      </c>
      <c r="Q76" s="122">
        <f>'Demand Planning'!AM736</f>
        <v>0</v>
      </c>
      <c r="R76" s="122">
        <f>'Demand Planning'!AN736</f>
        <v>0</v>
      </c>
    </row>
    <row r="77" spans="1:18" ht="14.25" customHeight="1" x14ac:dyDescent="0.25">
      <c r="A77" s="107" t="str">
        <f>'Demand Planning'!A738</f>
        <v>POL09761</v>
      </c>
      <c r="B77" s="135" t="str">
        <f>'Demand Planning'!B738</f>
        <v>Polleo Elasti4Joint 300g Orange Burst</v>
      </c>
      <c r="C77" s="135" t="str">
        <f>'Demand Planning'!C738</f>
        <v>SPORTSKA PREHRANA</v>
      </c>
      <c r="D77" s="135" t="str">
        <f>'Demand Planning'!D738</f>
        <v>01 GOLD</v>
      </c>
      <c r="E77" s="166">
        <f>'Demand Planning'!Y745</f>
        <v>31.03846153846154</v>
      </c>
      <c r="F77" s="122">
        <f>'Demand Planning'!AB746</f>
        <v>0</v>
      </c>
      <c r="G77" s="122">
        <f>'Demand Planning'!AC746</f>
        <v>0</v>
      </c>
      <c r="H77" s="122">
        <f>'Demand Planning'!AD746</f>
        <v>0</v>
      </c>
      <c r="I77" s="122">
        <f>'Demand Planning'!AE746</f>
        <v>0</v>
      </c>
      <c r="J77" s="122">
        <f>'Demand Planning'!AF746</f>
        <v>0</v>
      </c>
      <c r="K77" s="122">
        <f>'Demand Planning'!AG746</f>
        <v>0</v>
      </c>
      <c r="L77" s="122">
        <f>'Demand Planning'!AH746</f>
        <v>0</v>
      </c>
      <c r="M77" s="122">
        <f>'Demand Planning'!AI746</f>
        <v>0</v>
      </c>
      <c r="N77" s="122">
        <f>'Demand Planning'!AJ746</f>
        <v>50</v>
      </c>
      <c r="O77" s="122">
        <f>'Demand Planning'!AK746</f>
        <v>0</v>
      </c>
      <c r="P77" s="122">
        <f>'Demand Planning'!AL746</f>
        <v>0</v>
      </c>
      <c r="Q77" s="122">
        <f>'Demand Planning'!AM746</f>
        <v>0</v>
      </c>
      <c r="R77" s="122">
        <f>'Demand Planning'!AN746</f>
        <v>0</v>
      </c>
    </row>
    <row r="78" spans="1:18" ht="14.25" customHeight="1" x14ac:dyDescent="0.25">
      <c r="A78" s="107" t="str">
        <f>'Demand Planning'!A748</f>
        <v>POL12609</v>
      </c>
      <c r="B78" s="135" t="str">
        <f>'Demand Planning'!B748</f>
        <v>Polleo 1st Whey 4,5kg Cookies &amp; Cream</v>
      </c>
      <c r="C78" s="135" t="str">
        <f>'Demand Planning'!C748</f>
        <v>PROTEINI</v>
      </c>
      <c r="D78" s="135" t="str">
        <f>'Demand Planning'!D748</f>
        <v>01 GOLD</v>
      </c>
      <c r="E78" s="166">
        <f>'Demand Planning'!Y755</f>
        <v>12.461538461538462</v>
      </c>
      <c r="F78" s="122">
        <f>'Demand Planning'!AB756</f>
        <v>0</v>
      </c>
      <c r="G78" s="122">
        <f>'Demand Planning'!AC756</f>
        <v>0</v>
      </c>
      <c r="H78" s="122">
        <f>'Demand Planning'!AD756</f>
        <v>0</v>
      </c>
      <c r="I78" s="122">
        <f>'Demand Planning'!AE756</f>
        <v>0</v>
      </c>
      <c r="J78" s="122">
        <f>'Demand Planning'!AF756</f>
        <v>0</v>
      </c>
      <c r="K78" s="122">
        <f>'Demand Planning'!AG756</f>
        <v>0</v>
      </c>
      <c r="L78" s="122">
        <f>'Demand Planning'!AH756</f>
        <v>0</v>
      </c>
      <c r="M78" s="122">
        <f>'Demand Planning'!AI756</f>
        <v>0</v>
      </c>
      <c r="N78" s="122">
        <f>'Demand Planning'!AJ756</f>
        <v>0</v>
      </c>
      <c r="O78" s="122">
        <f>'Demand Planning'!AK756</f>
        <v>0</v>
      </c>
      <c r="P78" s="122">
        <f>'Demand Planning'!AL756</f>
        <v>0</v>
      </c>
      <c r="Q78" s="122">
        <f>'Demand Planning'!AM756</f>
        <v>0</v>
      </c>
      <c r="R78" s="122">
        <f>'Demand Planning'!AN756</f>
        <v>0</v>
      </c>
    </row>
    <row r="79" spans="1:18" ht="14.25" customHeight="1" x14ac:dyDescent="0.25">
      <c r="A79" s="107" t="str">
        <f>'Demand Planning'!A758</f>
        <v>POL09794</v>
      </c>
      <c r="B79" s="135" t="str">
        <f>'Demand Planning'!B758</f>
        <v>Polleo Testorage Xtreme 90 caps</v>
      </c>
      <c r="C79" s="135" t="str">
        <f>'Demand Planning'!C758</f>
        <v>SPORTSKA PREHRANA</v>
      </c>
      <c r="D79" s="135" t="str">
        <f>'Demand Planning'!D758</f>
        <v>01 GOLD</v>
      </c>
      <c r="E79" s="166">
        <f>'Demand Planning'!Y765</f>
        <v>15.115384615384615</v>
      </c>
      <c r="F79" s="122">
        <f>'Demand Planning'!AB766</f>
        <v>0</v>
      </c>
      <c r="G79" s="122">
        <f>'Demand Planning'!AC766</f>
        <v>0</v>
      </c>
      <c r="H79" s="122">
        <f>'Demand Planning'!AD766</f>
        <v>0</v>
      </c>
      <c r="I79" s="122">
        <f>'Demand Planning'!AE766</f>
        <v>0</v>
      </c>
      <c r="J79" s="122">
        <f>'Demand Planning'!AF766</f>
        <v>0</v>
      </c>
      <c r="K79" s="122">
        <f>'Demand Planning'!AG766</f>
        <v>0</v>
      </c>
      <c r="L79" s="122">
        <f>'Demand Planning'!AH766</f>
        <v>0</v>
      </c>
      <c r="M79" s="122">
        <f>'Demand Planning'!AI766</f>
        <v>0</v>
      </c>
      <c r="N79" s="122">
        <f>'Demand Planning'!AJ766</f>
        <v>0</v>
      </c>
      <c r="O79" s="122">
        <f>'Demand Planning'!AK766</f>
        <v>0</v>
      </c>
      <c r="P79" s="122">
        <f>'Demand Planning'!AL766</f>
        <v>0</v>
      </c>
      <c r="Q79" s="122">
        <f>'Demand Planning'!AM766</f>
        <v>0</v>
      </c>
      <c r="R79" s="122">
        <f>'Demand Planning'!AN766</f>
        <v>0</v>
      </c>
    </row>
    <row r="80" spans="1:18" ht="14.25" customHeight="1" x14ac:dyDescent="0.25">
      <c r="A80" s="107" t="str">
        <f>'Demand Planning'!A768</f>
        <v>POL04462</v>
      </c>
      <c r="B80" s="135" t="str">
        <f>'Demand Planning'!B768</f>
        <v>Polleo Iso Drink 750ml Lemon</v>
      </c>
      <c r="C80" s="135" t="str">
        <f>'Demand Planning'!C768</f>
        <v>RTD &amp; SNACKS</v>
      </c>
      <c r="D80" s="135" t="str">
        <f>'Demand Planning'!D768</f>
        <v>01 GOLD</v>
      </c>
      <c r="E80" s="166">
        <f>'Demand Planning'!Y775</f>
        <v>1520.3461538461538</v>
      </c>
      <c r="F80" s="122">
        <f>'Demand Planning'!AB776</f>
        <v>0</v>
      </c>
      <c r="G80" s="122">
        <f>'Demand Planning'!AC776</f>
        <v>0</v>
      </c>
      <c r="H80" s="122">
        <f>'Demand Planning'!AD776</f>
        <v>0</v>
      </c>
      <c r="I80" s="122">
        <f>'Demand Planning'!AE776</f>
        <v>0</v>
      </c>
      <c r="J80" s="122">
        <f>'Demand Planning'!AF776</f>
        <v>0</v>
      </c>
      <c r="K80" s="122">
        <f>'Demand Planning'!AG776</f>
        <v>0</v>
      </c>
      <c r="L80" s="122">
        <f>'Demand Planning'!AH776</f>
        <v>0</v>
      </c>
      <c r="M80" s="122">
        <f>'Demand Planning'!AI776</f>
        <v>0</v>
      </c>
      <c r="N80" s="122">
        <f>'Demand Planning'!AJ776</f>
        <v>0</v>
      </c>
      <c r="O80" s="122">
        <f>'Demand Planning'!AK776</f>
        <v>0</v>
      </c>
      <c r="P80" s="122">
        <f>'Demand Planning'!AL776</f>
        <v>0</v>
      </c>
      <c r="Q80" s="122">
        <f>'Demand Planning'!AM776</f>
        <v>0</v>
      </c>
      <c r="R80" s="122">
        <f>'Demand Planning'!AN776</f>
        <v>0</v>
      </c>
    </row>
    <row r="81" spans="1:18" ht="14.25" customHeight="1" x14ac:dyDescent="0.25">
      <c r="A81" s="107" t="str">
        <f>'Demand Planning'!A778</f>
        <v>POL09857</v>
      </c>
      <c r="B81" s="135" t="str">
        <f>'Demand Planning'!B778</f>
        <v>Polleo Fat Burner 90 caps</v>
      </c>
      <c r="C81" s="135" t="str">
        <f>'Demand Planning'!C778</f>
        <v>SPORTSKA PREHRANA</v>
      </c>
      <c r="D81" s="135" t="str">
        <f>'Demand Planning'!D778</f>
        <v>01 GOLD</v>
      </c>
      <c r="E81" s="166">
        <f>'Demand Planning'!Y785</f>
        <v>37.92307692307692</v>
      </c>
      <c r="F81" s="122">
        <f>'Demand Planning'!AB786</f>
        <v>0</v>
      </c>
      <c r="G81" s="122">
        <f>'Demand Planning'!AC786</f>
        <v>0</v>
      </c>
      <c r="H81" s="122">
        <f>'Demand Planning'!AD786</f>
        <v>0</v>
      </c>
      <c r="I81" s="122">
        <f>'Demand Planning'!AE786</f>
        <v>0</v>
      </c>
      <c r="J81" s="122">
        <f>'Demand Planning'!AF786</f>
        <v>0</v>
      </c>
      <c r="K81" s="122">
        <f>'Demand Planning'!AG786</f>
        <v>0</v>
      </c>
      <c r="L81" s="122">
        <f>'Demand Planning'!AH786</f>
        <v>0</v>
      </c>
      <c r="M81" s="122">
        <f>'Demand Planning'!AI786</f>
        <v>0</v>
      </c>
      <c r="N81" s="122">
        <f>'Demand Planning'!AJ786</f>
        <v>0</v>
      </c>
      <c r="O81" s="122">
        <f>'Demand Planning'!AK786</f>
        <v>60</v>
      </c>
      <c r="P81" s="122">
        <f>'Demand Planning'!AL786</f>
        <v>60</v>
      </c>
      <c r="Q81" s="122">
        <f>'Demand Planning'!AM786</f>
        <v>60</v>
      </c>
      <c r="R81" s="122">
        <f>'Demand Planning'!AN786</f>
        <v>60</v>
      </c>
    </row>
    <row r="82" spans="1:18" ht="14.25" customHeight="1" x14ac:dyDescent="0.25">
      <c r="A82" s="107" t="str">
        <f>'Demand Planning'!A788</f>
        <v>POL09895</v>
      </c>
      <c r="B82" s="135" t="str">
        <f>'Demand Planning'!B788</f>
        <v>Polleo Pea&amp;Rice Protein 454g Chocolate</v>
      </c>
      <c r="C82" s="135" t="str">
        <f>'Demand Planning'!C788</f>
        <v>BIO I SUPERFOODS</v>
      </c>
      <c r="D82" s="135" t="str">
        <f>'Demand Planning'!D788</f>
        <v>01 GOLD</v>
      </c>
      <c r="E82" s="166">
        <f>'Demand Planning'!Y795</f>
        <v>62.07692307692308</v>
      </c>
      <c r="F82" s="122">
        <f>'Demand Planning'!AB796</f>
        <v>0</v>
      </c>
      <c r="G82" s="122">
        <f>'Demand Planning'!AC796</f>
        <v>0</v>
      </c>
      <c r="H82" s="122">
        <f>'Demand Planning'!AD796</f>
        <v>0</v>
      </c>
      <c r="I82" s="122">
        <f>'Demand Planning'!AE796</f>
        <v>250</v>
      </c>
      <c r="J82" s="122">
        <f>'Demand Planning'!AF796</f>
        <v>150</v>
      </c>
      <c r="K82" s="122">
        <f>'Demand Planning'!AG796</f>
        <v>0</v>
      </c>
      <c r="L82" s="122">
        <f>'Demand Planning'!AH796</f>
        <v>0</v>
      </c>
      <c r="M82" s="122">
        <f>'Demand Planning'!AI796</f>
        <v>0</v>
      </c>
      <c r="N82" s="122">
        <f>'Demand Planning'!AJ796</f>
        <v>0</v>
      </c>
      <c r="O82" s="122">
        <f>'Demand Planning'!AK796</f>
        <v>0</v>
      </c>
      <c r="P82" s="122">
        <f>'Demand Planning'!AL796</f>
        <v>0</v>
      </c>
      <c r="Q82" s="122">
        <f>'Demand Planning'!AM796</f>
        <v>0</v>
      </c>
      <c r="R82" s="122">
        <f>'Demand Planning'!AN796</f>
        <v>0</v>
      </c>
    </row>
    <row r="83" spans="1:18" ht="14.25" customHeight="1" x14ac:dyDescent="0.25">
      <c r="A83" s="107" t="str">
        <f>'Demand Planning'!A798</f>
        <v>POL04466</v>
      </c>
      <c r="B83" s="135" t="str">
        <f>'Demand Planning'!B798</f>
        <v>Polleo SHOT Pre-Workout 80ml Lemon- Lime</v>
      </c>
      <c r="C83" s="135" t="str">
        <f>'Demand Planning'!C798</f>
        <v>SPORTSKA PREHRANA</v>
      </c>
      <c r="D83" s="135" t="str">
        <f>'Demand Planning'!D798</f>
        <v>01 GOLD</v>
      </c>
      <c r="E83" s="166">
        <f>'Demand Planning'!Y805</f>
        <v>680.26923076923072</v>
      </c>
      <c r="F83" s="122">
        <f>'Demand Planning'!AB806</f>
        <v>0</v>
      </c>
      <c r="G83" s="122">
        <f>'Demand Planning'!AC806</f>
        <v>0</v>
      </c>
      <c r="H83" s="122">
        <f>'Demand Planning'!AD806</f>
        <v>0</v>
      </c>
      <c r="I83" s="122">
        <f>'Demand Planning'!AE806</f>
        <v>0</v>
      </c>
      <c r="J83" s="122">
        <f>'Demand Planning'!AF806</f>
        <v>0</v>
      </c>
      <c r="K83" s="122">
        <f>'Demand Planning'!AG806</f>
        <v>240</v>
      </c>
      <c r="L83" s="122">
        <f>'Demand Planning'!AH806</f>
        <v>240</v>
      </c>
      <c r="M83" s="122">
        <f>'Demand Planning'!AI806</f>
        <v>240</v>
      </c>
      <c r="N83" s="122">
        <f>'Demand Planning'!AJ806</f>
        <v>2240</v>
      </c>
      <c r="O83" s="122">
        <f>'Demand Planning'!AK806</f>
        <v>0</v>
      </c>
      <c r="P83" s="122">
        <f>'Demand Planning'!AL806</f>
        <v>0</v>
      </c>
      <c r="Q83" s="122">
        <f>'Demand Planning'!AM806</f>
        <v>24</v>
      </c>
      <c r="R83" s="122">
        <f>'Demand Planning'!AN806</f>
        <v>24</v>
      </c>
    </row>
    <row r="84" spans="1:18" ht="14.25" customHeight="1" x14ac:dyDescent="0.25">
      <c r="A84" s="107" t="str">
        <f>'Demand Planning'!A808</f>
        <v>POL12851</v>
      </c>
      <c r="B84" s="135" t="str">
        <f>'Demand Planning'!B808</f>
        <v>Polleo Premium HydroX Whey 1,8kg Vanilla Gourmet</v>
      </c>
      <c r="C84" s="135" t="str">
        <f>'Demand Planning'!C808</f>
        <v>PROTEINI</v>
      </c>
      <c r="D84" s="135" t="str">
        <f>'Demand Planning'!D808</f>
        <v>01 GOLD</v>
      </c>
      <c r="E84" s="166">
        <f>'Demand Planning'!Y815</f>
        <v>29.576923076923077</v>
      </c>
      <c r="F84" s="122">
        <f>'Demand Planning'!AB816</f>
        <v>0</v>
      </c>
      <c r="G84" s="122">
        <f>'Demand Planning'!AC816</f>
        <v>0</v>
      </c>
      <c r="H84" s="122">
        <f>'Demand Planning'!AD816</f>
        <v>0</v>
      </c>
      <c r="I84" s="122">
        <f>'Demand Planning'!AE816</f>
        <v>0</v>
      </c>
      <c r="J84" s="122">
        <f>'Demand Planning'!AF816</f>
        <v>0</v>
      </c>
      <c r="K84" s="122">
        <f>'Demand Planning'!AG816</f>
        <v>100</v>
      </c>
      <c r="L84" s="122">
        <f>'Demand Planning'!AH816</f>
        <v>100</v>
      </c>
      <c r="M84" s="122">
        <f>'Demand Planning'!AI816</f>
        <v>100</v>
      </c>
      <c r="N84" s="122">
        <f>'Demand Planning'!AJ816</f>
        <v>100</v>
      </c>
      <c r="O84" s="122">
        <f>'Demand Planning'!AK816</f>
        <v>0</v>
      </c>
      <c r="P84" s="122">
        <f>'Demand Planning'!AL816</f>
        <v>0</v>
      </c>
      <c r="Q84" s="122">
        <f>'Demand Planning'!AM816</f>
        <v>0</v>
      </c>
      <c r="R84" s="122">
        <f>'Demand Planning'!AN816</f>
        <v>0</v>
      </c>
    </row>
    <row r="85" spans="1:18" ht="14.25" customHeight="1" x14ac:dyDescent="0.25">
      <c r="A85" s="107" t="str">
        <f>'Demand Planning'!A818</f>
        <v>POL09807</v>
      </c>
      <c r="B85" s="135" t="str">
        <f>'Demand Planning'!B818</f>
        <v>Polleo Lipofenom Xtreme 90 caps</v>
      </c>
      <c r="C85" s="135" t="str">
        <f>'Demand Planning'!C818</f>
        <v>SPORTSKA PREHRANA</v>
      </c>
      <c r="D85" s="135" t="str">
        <f>'Demand Planning'!D818</f>
        <v>01 GOLD</v>
      </c>
      <c r="E85" s="166">
        <f>'Demand Planning'!Y825</f>
        <v>8.1538461538461533</v>
      </c>
      <c r="F85" s="122">
        <f>'Demand Planning'!AB826</f>
        <v>120</v>
      </c>
      <c r="G85" s="122">
        <f>'Demand Planning'!AC826</f>
        <v>160</v>
      </c>
      <c r="H85" s="122">
        <f>'Demand Planning'!AD826</f>
        <v>160</v>
      </c>
      <c r="I85" s="122">
        <f>'Demand Planning'!AE826</f>
        <v>160</v>
      </c>
      <c r="J85" s="122">
        <f>'Demand Planning'!AF826</f>
        <v>160</v>
      </c>
      <c r="K85" s="122">
        <f>'Demand Planning'!AG826</f>
        <v>160</v>
      </c>
      <c r="L85" s="122">
        <f>'Demand Planning'!AH826</f>
        <v>160</v>
      </c>
      <c r="M85" s="122">
        <f>'Demand Planning'!AI826</f>
        <v>160</v>
      </c>
      <c r="N85" s="122">
        <f>'Demand Planning'!AJ826</f>
        <v>160</v>
      </c>
      <c r="O85" s="122">
        <f>'Demand Planning'!AK826</f>
        <v>0</v>
      </c>
      <c r="P85" s="122">
        <f>'Demand Planning'!AL826</f>
        <v>0</v>
      </c>
      <c r="Q85" s="122">
        <f>'Demand Planning'!AM826</f>
        <v>0</v>
      </c>
      <c r="R85" s="122">
        <f>'Demand Planning'!AN826</f>
        <v>0</v>
      </c>
    </row>
    <row r="86" spans="1:18" ht="14.25" customHeight="1" x14ac:dyDescent="0.25">
      <c r="A86" s="107" t="str">
        <f>'Demand Planning'!A828</f>
        <v>POL09738</v>
      </c>
      <c r="B86" s="135" t="str">
        <f>'Demand Planning'!B828</f>
        <v>Polleo 1st Whey 454g Unflavoured</v>
      </c>
      <c r="C86" s="135" t="str">
        <f>'Demand Planning'!C828</f>
        <v>PROTEINI</v>
      </c>
      <c r="D86" s="135" t="str">
        <f>'Demand Planning'!D828</f>
        <v>01 GOLD</v>
      </c>
      <c r="E86" s="166">
        <f>'Demand Planning'!Y835</f>
        <v>89.57692307692308</v>
      </c>
      <c r="F86" s="122">
        <f>'Demand Planning'!AB836</f>
        <v>0</v>
      </c>
      <c r="G86" s="122">
        <f>'Demand Planning'!AC836</f>
        <v>0</v>
      </c>
      <c r="H86" s="122">
        <f>'Demand Planning'!AD836</f>
        <v>0</v>
      </c>
      <c r="I86" s="122">
        <f>'Demand Planning'!AE836</f>
        <v>0</v>
      </c>
      <c r="J86" s="122">
        <f>'Demand Planning'!AF836</f>
        <v>0</v>
      </c>
      <c r="K86" s="122">
        <f>'Demand Planning'!AG836</f>
        <v>0</v>
      </c>
      <c r="L86" s="122">
        <f>'Demand Planning'!AH836</f>
        <v>0</v>
      </c>
      <c r="M86" s="122">
        <f>'Demand Planning'!AI836</f>
        <v>0</v>
      </c>
      <c r="N86" s="122">
        <f>'Demand Planning'!AJ836</f>
        <v>0</v>
      </c>
      <c r="O86" s="122">
        <f>'Demand Planning'!AK836</f>
        <v>165</v>
      </c>
      <c r="P86" s="122">
        <f>'Demand Planning'!AL836</f>
        <v>165</v>
      </c>
      <c r="Q86" s="122">
        <f>'Demand Planning'!AM836</f>
        <v>165</v>
      </c>
      <c r="R86" s="122">
        <f>'Demand Planning'!AN836</f>
        <v>165</v>
      </c>
    </row>
    <row r="87" spans="1:18" ht="14.25" customHeight="1" x14ac:dyDescent="0.25">
      <c r="A87" s="107" t="str">
        <f>'Demand Planning'!A838</f>
        <v>POL09882</v>
      </c>
      <c r="B87" s="135" t="str">
        <f>'Demand Planning'!B838</f>
        <v>Polleo peanut butter Crunchy 1000g</v>
      </c>
      <c r="C87" s="135" t="str">
        <f>'Demand Planning'!C838</f>
        <v>BIO I SUPERFOODS</v>
      </c>
      <c r="D87" s="135" t="str">
        <f>'Demand Planning'!D838</f>
        <v>01 GOLD</v>
      </c>
      <c r="E87" s="166">
        <f>'Demand Planning'!Y845</f>
        <v>157.5</v>
      </c>
      <c r="F87" s="122">
        <f>'Demand Planning'!AB846</f>
        <v>0</v>
      </c>
      <c r="G87" s="122">
        <f>'Demand Planning'!AC846</f>
        <v>0</v>
      </c>
      <c r="H87" s="122">
        <f>'Demand Planning'!AD846</f>
        <v>0</v>
      </c>
      <c r="I87" s="122">
        <f>'Demand Planning'!AE846</f>
        <v>0</v>
      </c>
      <c r="J87" s="122">
        <f>'Demand Planning'!AF846</f>
        <v>0</v>
      </c>
      <c r="K87" s="122">
        <f>'Demand Planning'!AG846</f>
        <v>0</v>
      </c>
      <c r="L87" s="122">
        <f>'Demand Planning'!AH846</f>
        <v>0</v>
      </c>
      <c r="M87" s="122">
        <f>'Demand Planning'!AI846</f>
        <v>0</v>
      </c>
      <c r="N87" s="122">
        <f>'Demand Planning'!AJ846</f>
        <v>0</v>
      </c>
      <c r="O87" s="122">
        <f>'Demand Planning'!AK846</f>
        <v>0</v>
      </c>
      <c r="P87" s="122">
        <f>'Demand Planning'!AL846</f>
        <v>0</v>
      </c>
      <c r="Q87" s="122">
        <f>'Demand Planning'!AM846</f>
        <v>0</v>
      </c>
      <c r="R87" s="122">
        <f>'Demand Planning'!AN846</f>
        <v>0</v>
      </c>
    </row>
    <row r="88" spans="1:18" ht="14.25" customHeight="1" x14ac:dyDescent="0.25">
      <c r="A88" s="107" t="str">
        <f>'Demand Planning'!A848</f>
        <v>POL09829</v>
      </c>
      <c r="B88" s="135" t="str">
        <f>'Demand Planning'!B848</f>
        <v>Polleo 1st Whey 454g Strawberry</v>
      </c>
      <c r="C88" s="135" t="str">
        <f>'Demand Planning'!C848</f>
        <v>PROTEINI</v>
      </c>
      <c r="D88" s="135" t="str">
        <f>'Demand Planning'!D848</f>
        <v>01 GOLD</v>
      </c>
      <c r="E88" s="166">
        <f>'Demand Planning'!Y855</f>
        <v>112.92307692307692</v>
      </c>
      <c r="F88" s="122">
        <f>'Demand Planning'!AB856</f>
        <v>0</v>
      </c>
      <c r="G88" s="122">
        <f>'Demand Planning'!AC856</f>
        <v>0</v>
      </c>
      <c r="H88" s="122">
        <f>'Demand Planning'!AD856</f>
        <v>0</v>
      </c>
      <c r="I88" s="122">
        <f>'Demand Planning'!AE856</f>
        <v>0</v>
      </c>
      <c r="J88" s="122">
        <f>'Demand Planning'!AF856</f>
        <v>0</v>
      </c>
      <c r="K88" s="122">
        <f>'Demand Planning'!AG856</f>
        <v>0</v>
      </c>
      <c r="L88" s="122">
        <f>'Demand Planning'!AH856</f>
        <v>0</v>
      </c>
      <c r="M88" s="122">
        <f>'Demand Planning'!AI856</f>
        <v>0</v>
      </c>
      <c r="N88" s="122">
        <f>'Demand Planning'!AJ856</f>
        <v>0</v>
      </c>
      <c r="O88" s="122">
        <f>'Demand Planning'!AK856</f>
        <v>148</v>
      </c>
      <c r="P88" s="122">
        <f>'Demand Planning'!AL856</f>
        <v>148</v>
      </c>
      <c r="Q88" s="122">
        <f>'Demand Planning'!AM856</f>
        <v>148</v>
      </c>
      <c r="R88" s="122">
        <f>'Demand Planning'!AN856</f>
        <v>148</v>
      </c>
    </row>
    <row r="89" spans="1:18" ht="14.25" customHeight="1" x14ac:dyDescent="0.25">
      <c r="A89" s="107" t="str">
        <f>'Demand Planning'!A858</f>
        <v>POL12851</v>
      </c>
      <c r="B89" s="135" t="str">
        <f>'Demand Planning'!B858</f>
        <v>Polleo Premium HydroX Whey 1,8kg Vanilla Gourmet</v>
      </c>
      <c r="C89" s="135" t="str">
        <f>'Demand Planning'!C858</f>
        <v>PROTEINI</v>
      </c>
      <c r="D89" s="135" t="str">
        <f>'Demand Planning'!D858</f>
        <v>01 GOLD</v>
      </c>
      <c r="E89" s="166">
        <f>'Demand Planning'!Y865</f>
        <v>29.576923076923077</v>
      </c>
      <c r="F89" s="122">
        <f>'Demand Planning'!AB866</f>
        <v>0</v>
      </c>
      <c r="G89" s="122">
        <f>'Demand Planning'!AC866</f>
        <v>0</v>
      </c>
      <c r="H89" s="122">
        <f>'Demand Planning'!AD866</f>
        <v>0</v>
      </c>
      <c r="I89" s="122">
        <f>'Demand Planning'!AE866</f>
        <v>0</v>
      </c>
      <c r="J89" s="122">
        <f>'Demand Planning'!AF866</f>
        <v>0</v>
      </c>
      <c r="K89" s="122">
        <f>'Demand Planning'!AG866</f>
        <v>100</v>
      </c>
      <c r="L89" s="122">
        <f>'Demand Planning'!AH866</f>
        <v>100</v>
      </c>
      <c r="M89" s="122">
        <f>'Demand Planning'!AI866</f>
        <v>100</v>
      </c>
      <c r="N89" s="122">
        <f>'Demand Planning'!AJ866</f>
        <v>100</v>
      </c>
      <c r="O89" s="122">
        <f>'Demand Planning'!AK866</f>
        <v>0</v>
      </c>
      <c r="P89" s="122">
        <f>'Demand Planning'!AL866</f>
        <v>0</v>
      </c>
      <c r="Q89" s="122">
        <f>'Demand Planning'!AM866</f>
        <v>0</v>
      </c>
      <c r="R89" s="122">
        <f>'Demand Planning'!AN866</f>
        <v>0</v>
      </c>
    </row>
    <row r="90" spans="1:18" ht="14.25" customHeight="1" x14ac:dyDescent="0.25">
      <c r="A90" s="107" t="str">
        <f>'Demand Planning'!A868</f>
        <v>POL09791</v>
      </c>
      <c r="B90" s="135" t="str">
        <f>'Demand Planning'!B868</f>
        <v>Polleo L-Arginine Xtreme 90 caps</v>
      </c>
      <c r="C90" s="135" t="str">
        <f>'Demand Planning'!C868</f>
        <v>SPORTSKA PREHRANA</v>
      </c>
      <c r="D90" s="135" t="str">
        <f>'Demand Planning'!D868</f>
        <v>01 GOLD</v>
      </c>
      <c r="E90" s="166">
        <f>'Demand Planning'!Y875</f>
        <v>31.46153846153846</v>
      </c>
      <c r="F90" s="122">
        <f>'Demand Planning'!AB876</f>
        <v>0</v>
      </c>
      <c r="G90" s="122">
        <f>'Demand Planning'!AC876</f>
        <v>0</v>
      </c>
      <c r="H90" s="122">
        <f>'Demand Planning'!AD876</f>
        <v>0</v>
      </c>
      <c r="I90" s="122">
        <f>'Demand Planning'!AE876</f>
        <v>0</v>
      </c>
      <c r="J90" s="122">
        <f>'Demand Planning'!AF876</f>
        <v>0</v>
      </c>
      <c r="K90" s="122">
        <f>'Demand Planning'!AG876</f>
        <v>0</v>
      </c>
      <c r="L90" s="122">
        <f>'Demand Planning'!AH876</f>
        <v>0</v>
      </c>
      <c r="M90" s="122">
        <f>'Demand Planning'!AI876</f>
        <v>0</v>
      </c>
      <c r="N90" s="122">
        <f>'Demand Planning'!AJ876</f>
        <v>0</v>
      </c>
      <c r="O90" s="122">
        <f>'Demand Planning'!AK876</f>
        <v>0</v>
      </c>
      <c r="P90" s="122">
        <f>'Demand Planning'!AL876</f>
        <v>0</v>
      </c>
      <c r="Q90" s="122">
        <f>'Demand Planning'!AM876</f>
        <v>0</v>
      </c>
      <c r="R90" s="122">
        <f>'Demand Planning'!AN876</f>
        <v>0</v>
      </c>
    </row>
    <row r="91" spans="1:18" ht="14.25" customHeight="1" x14ac:dyDescent="0.25">
      <c r="A91" s="107" t="str">
        <f>'Demand Planning'!A878</f>
        <v>POL09751</v>
      </c>
      <c r="B91" s="135" t="str">
        <f>'Demand Planning'!B878</f>
        <v>Polleo 1st Whey 2,27kg Chocolate Jaffa</v>
      </c>
      <c r="C91" s="135" t="str">
        <f>'Demand Planning'!C878</f>
        <v>PROTEINI</v>
      </c>
      <c r="D91" s="135" t="str">
        <f>'Demand Planning'!D878</f>
        <v>01 GOLD</v>
      </c>
      <c r="E91" s="166">
        <f>'Demand Planning'!Y885</f>
        <v>27.192307692307693</v>
      </c>
      <c r="F91" s="122">
        <f>'Demand Planning'!AB886</f>
        <v>0</v>
      </c>
      <c r="G91" s="122">
        <f>'Demand Planning'!AC886</f>
        <v>0</v>
      </c>
      <c r="H91" s="122">
        <f>'Demand Planning'!AD886</f>
        <v>0</v>
      </c>
      <c r="I91" s="122">
        <f>'Demand Planning'!AE886</f>
        <v>0</v>
      </c>
      <c r="J91" s="122">
        <f>'Demand Planning'!AF886</f>
        <v>0</v>
      </c>
      <c r="K91" s="122">
        <f>'Demand Planning'!AG886</f>
        <v>75</v>
      </c>
      <c r="L91" s="122">
        <f>'Demand Planning'!AH886</f>
        <v>75</v>
      </c>
      <c r="M91" s="122">
        <f>'Demand Planning'!AI886</f>
        <v>75</v>
      </c>
      <c r="N91" s="122">
        <f>'Demand Planning'!AJ886</f>
        <v>75</v>
      </c>
      <c r="O91" s="122">
        <f>'Demand Planning'!AK886</f>
        <v>0</v>
      </c>
      <c r="P91" s="122">
        <f>'Demand Planning'!AL886</f>
        <v>0</v>
      </c>
      <c r="Q91" s="122">
        <f>'Demand Planning'!AM886</f>
        <v>0</v>
      </c>
      <c r="R91" s="122">
        <f>'Demand Planning'!AN886</f>
        <v>0</v>
      </c>
    </row>
    <row r="92" spans="1:18" ht="14.25" customHeight="1" x14ac:dyDescent="0.25">
      <c r="A92" s="107" t="str">
        <f>'Demand Planning'!A888</f>
        <v>POL09877</v>
      </c>
      <c r="B92" s="135" t="str">
        <f>'Demand Planning'!B888</f>
        <v>Polleo Immunity+ NAC 1000 60 caps</v>
      </c>
      <c r="C92" s="135" t="str">
        <f>'Demand Planning'!C888</f>
        <v>SPORTSKA PREHRANA</v>
      </c>
      <c r="D92" s="135" t="str">
        <f>'Demand Planning'!D888</f>
        <v>01 GOLD</v>
      </c>
      <c r="E92" s="166">
        <f>'Demand Planning'!Y895</f>
        <v>38.115384615384613</v>
      </c>
      <c r="F92" s="122">
        <f>'Demand Planning'!AB896</f>
        <v>0</v>
      </c>
      <c r="G92" s="122">
        <f>'Demand Planning'!AC896</f>
        <v>0</v>
      </c>
      <c r="H92" s="122">
        <f>'Demand Planning'!AD896</f>
        <v>0</v>
      </c>
      <c r="I92" s="122">
        <f>'Demand Planning'!AE896</f>
        <v>0</v>
      </c>
      <c r="J92" s="122">
        <f>'Demand Planning'!AF896</f>
        <v>0</v>
      </c>
      <c r="K92" s="122">
        <f>'Demand Planning'!AG896</f>
        <v>0</v>
      </c>
      <c r="L92" s="122">
        <f>'Demand Planning'!AH896</f>
        <v>0</v>
      </c>
      <c r="M92" s="122">
        <f>'Demand Planning'!AI896</f>
        <v>0</v>
      </c>
      <c r="N92" s="122">
        <f>'Demand Planning'!AJ896</f>
        <v>0</v>
      </c>
      <c r="O92" s="122">
        <f>'Demand Planning'!AK896</f>
        <v>0</v>
      </c>
      <c r="P92" s="122">
        <f>'Demand Planning'!AL896</f>
        <v>0</v>
      </c>
      <c r="Q92" s="122">
        <f>'Demand Planning'!AM896</f>
        <v>0</v>
      </c>
      <c r="R92" s="122">
        <f>'Demand Planning'!AN896</f>
        <v>0</v>
      </c>
    </row>
    <row r="93" spans="1:18" ht="14.25" customHeight="1" x14ac:dyDescent="0.25">
      <c r="A93" s="107" t="str">
        <f>'Demand Planning'!A898</f>
        <v>POL12753</v>
      </c>
      <c r="B93" s="135" t="str">
        <f>'Demand Planning'!B898</f>
        <v>Polleo Premium HydroX Whey 454g Choco Coconut</v>
      </c>
      <c r="C93" s="135" t="str">
        <f>'Demand Planning'!C898</f>
        <v>PROTEINI</v>
      </c>
      <c r="D93" s="135" t="str">
        <f>'Demand Planning'!D898</f>
        <v>01 GOLD</v>
      </c>
      <c r="E93" s="166">
        <f>'Demand Planning'!Y905</f>
        <v>27.807692307692307</v>
      </c>
      <c r="F93" s="122">
        <f>'Demand Planning'!AB906</f>
        <v>50</v>
      </c>
      <c r="G93" s="122">
        <f>'Demand Planning'!AC906</f>
        <v>90</v>
      </c>
      <c r="H93" s="122">
        <f>'Demand Planning'!AD906</f>
        <v>90</v>
      </c>
      <c r="I93" s="122">
        <f>'Demand Planning'!AE906</f>
        <v>90</v>
      </c>
      <c r="J93" s="122">
        <f>'Demand Planning'!AF906</f>
        <v>90</v>
      </c>
      <c r="K93" s="122">
        <f>'Demand Planning'!AG906</f>
        <v>0</v>
      </c>
      <c r="L93" s="122">
        <f>'Demand Planning'!AH906</f>
        <v>0</v>
      </c>
      <c r="M93" s="122">
        <f>'Demand Planning'!AI906</f>
        <v>0</v>
      </c>
      <c r="N93" s="122">
        <f>'Demand Planning'!AJ906</f>
        <v>0</v>
      </c>
      <c r="O93" s="122">
        <f>'Demand Planning'!AK906</f>
        <v>0</v>
      </c>
      <c r="P93" s="122">
        <f>'Demand Planning'!AL906</f>
        <v>0</v>
      </c>
      <c r="Q93" s="122">
        <f>'Demand Planning'!AM906</f>
        <v>0</v>
      </c>
      <c r="R93" s="122">
        <f>'Demand Planning'!AN906</f>
        <v>0</v>
      </c>
    </row>
    <row r="94" spans="1:18" ht="14.25" customHeight="1" x14ac:dyDescent="0.25">
      <c r="A94" s="107" t="str">
        <f>'Demand Planning'!A908</f>
        <v>POL09739</v>
      </c>
      <c r="B94" s="135" t="str">
        <f>'Demand Planning'!B908</f>
        <v>Polleo 1st Whey 454g Chocolate Jaffa</v>
      </c>
      <c r="C94" s="135" t="str">
        <f>'Demand Planning'!C908</f>
        <v>PROTEINI</v>
      </c>
      <c r="D94" s="135" t="str">
        <f>'Demand Planning'!D908</f>
        <v>01 GOLD</v>
      </c>
      <c r="E94" s="166">
        <f>'Demand Planning'!Y915</f>
        <v>103.46153846153847</v>
      </c>
      <c r="F94" s="122">
        <f>'Demand Planning'!AB916</f>
        <v>0</v>
      </c>
      <c r="G94" s="122">
        <f>'Demand Planning'!AC916</f>
        <v>0</v>
      </c>
      <c r="H94" s="122">
        <f>'Demand Planning'!AD916</f>
        <v>0</v>
      </c>
      <c r="I94" s="122">
        <f>'Demand Planning'!AE916</f>
        <v>0</v>
      </c>
      <c r="J94" s="122">
        <f>'Demand Planning'!AF916</f>
        <v>0</v>
      </c>
      <c r="K94" s="122">
        <f>'Demand Planning'!AG916</f>
        <v>0</v>
      </c>
      <c r="L94" s="122">
        <f>'Demand Planning'!AH916</f>
        <v>0</v>
      </c>
      <c r="M94" s="122">
        <f>'Demand Planning'!AI916</f>
        <v>0</v>
      </c>
      <c r="N94" s="122">
        <f>'Demand Planning'!AJ916</f>
        <v>0</v>
      </c>
      <c r="O94" s="122">
        <f>'Demand Planning'!AK916</f>
        <v>165</v>
      </c>
      <c r="P94" s="122">
        <f>'Demand Planning'!AL916</f>
        <v>165</v>
      </c>
      <c r="Q94" s="122">
        <f>'Demand Planning'!AM916</f>
        <v>165</v>
      </c>
      <c r="R94" s="122">
        <f>'Demand Planning'!AN916</f>
        <v>165</v>
      </c>
    </row>
    <row r="95" spans="1:18" ht="14.25" customHeight="1" x14ac:dyDescent="0.25">
      <c r="A95" s="107" t="str">
        <f>'Demand Planning'!A918</f>
        <v>ON00247</v>
      </c>
      <c r="B95" s="135" t="str">
        <f>'Demand Planning'!B918</f>
        <v>Gold Whey 465g Double Rich Chocolate</v>
      </c>
      <c r="C95" s="135" t="str">
        <f>'Demand Planning'!C918</f>
        <v>PROTEINI</v>
      </c>
      <c r="D95" s="135" t="str">
        <f>'Demand Planning'!D918</f>
        <v>01 GOLD</v>
      </c>
      <c r="E95" s="166">
        <f>'Demand Planning'!Y925</f>
        <v>56</v>
      </c>
      <c r="F95" s="122">
        <f>'Demand Planning'!AB926</f>
        <v>0</v>
      </c>
      <c r="G95" s="122">
        <f>'Demand Planning'!AC926</f>
        <v>0</v>
      </c>
      <c r="H95" s="122">
        <f>'Demand Planning'!AD926</f>
        <v>0</v>
      </c>
      <c r="I95" s="122">
        <f>'Demand Planning'!AE926</f>
        <v>0</v>
      </c>
      <c r="J95" s="122">
        <f>'Demand Planning'!AF926</f>
        <v>0</v>
      </c>
      <c r="K95" s="122">
        <f>'Demand Planning'!AG926</f>
        <v>0</v>
      </c>
      <c r="L95" s="122">
        <f>'Demand Planning'!AH926</f>
        <v>0</v>
      </c>
      <c r="M95" s="122">
        <f>'Demand Planning'!AI926</f>
        <v>0</v>
      </c>
      <c r="N95" s="122">
        <f>'Demand Planning'!AJ926</f>
        <v>0</v>
      </c>
      <c r="O95" s="122">
        <f>'Demand Planning'!AK926</f>
        <v>0</v>
      </c>
      <c r="P95" s="122">
        <f>'Demand Planning'!AL926</f>
        <v>0</v>
      </c>
      <c r="Q95" s="122">
        <f>'Demand Planning'!AM926</f>
        <v>0</v>
      </c>
      <c r="R95" s="122">
        <f>'Demand Planning'!AN926</f>
        <v>0</v>
      </c>
    </row>
    <row r="96" spans="1:18" ht="14.25" customHeight="1" x14ac:dyDescent="0.25">
      <c r="A96" s="107" t="str">
        <f>'Demand Planning'!A928</f>
        <v>POL09891</v>
      </c>
      <c r="B96" s="135" t="str">
        <f>'Demand Planning'!B928</f>
        <v>Polleo 1st Whey 454g Chocolate Coconut</v>
      </c>
      <c r="C96" s="135" t="str">
        <f>'Demand Planning'!C928</f>
        <v>PROTEINI</v>
      </c>
      <c r="D96" s="135" t="str">
        <f>'Demand Planning'!D928</f>
        <v>01 GOLD</v>
      </c>
      <c r="E96" s="166">
        <f>'Demand Planning'!Y935</f>
        <v>92.807692307692307</v>
      </c>
      <c r="F96" s="122">
        <f>'Demand Planning'!AB936</f>
        <v>0</v>
      </c>
      <c r="G96" s="122">
        <f>'Demand Planning'!AC936</f>
        <v>0</v>
      </c>
      <c r="H96" s="122">
        <f>'Demand Planning'!AD936</f>
        <v>0</v>
      </c>
      <c r="I96" s="122">
        <f>'Demand Planning'!AE936</f>
        <v>0</v>
      </c>
      <c r="J96" s="122">
        <f>'Demand Planning'!AF936</f>
        <v>0</v>
      </c>
      <c r="K96" s="122">
        <f>'Demand Planning'!AG936</f>
        <v>0</v>
      </c>
      <c r="L96" s="122">
        <f>'Demand Planning'!AH936</f>
        <v>0</v>
      </c>
      <c r="M96" s="122">
        <f>'Demand Planning'!AI936</f>
        <v>0</v>
      </c>
      <c r="N96" s="122">
        <f>'Demand Planning'!AJ936</f>
        <v>0</v>
      </c>
      <c r="O96" s="122">
        <f>'Demand Planning'!AK936</f>
        <v>150</v>
      </c>
      <c r="P96" s="122">
        <f>'Demand Planning'!AL936</f>
        <v>150</v>
      </c>
      <c r="Q96" s="122">
        <f>'Demand Planning'!AM936</f>
        <v>150</v>
      </c>
      <c r="R96" s="122">
        <f>'Demand Planning'!AN936</f>
        <v>150</v>
      </c>
    </row>
    <row r="97" spans="1:18" ht="14.25" customHeight="1" x14ac:dyDescent="0.25">
      <c r="A97" s="107" t="str">
        <f>'Demand Planning'!A938</f>
        <v>ON00243</v>
      </c>
      <c r="B97" s="135" t="str">
        <f>'Demand Planning'!B938</f>
        <v>Gold Whey 2,28kg Vanilla Ice Cream</v>
      </c>
      <c r="C97" s="135" t="str">
        <f>'Demand Planning'!C938</f>
        <v>PROTEINI</v>
      </c>
      <c r="D97" s="135" t="str">
        <f>'Demand Planning'!D938</f>
        <v>01 GOLD</v>
      </c>
      <c r="E97" s="166">
        <f>'Demand Planning'!Y945</f>
        <v>28.96153846153846</v>
      </c>
      <c r="F97" s="122">
        <f>'Demand Planning'!AB946</f>
        <v>0</v>
      </c>
      <c r="G97" s="122">
        <f>'Demand Planning'!AC946</f>
        <v>0</v>
      </c>
      <c r="H97" s="122">
        <f>'Demand Planning'!AD946</f>
        <v>0</v>
      </c>
      <c r="I97" s="122">
        <f>'Demand Planning'!AE946</f>
        <v>0</v>
      </c>
      <c r="J97" s="122">
        <f>'Demand Planning'!AF946</f>
        <v>0</v>
      </c>
      <c r="K97" s="122">
        <f>'Demand Planning'!AG946</f>
        <v>0</v>
      </c>
      <c r="L97" s="122">
        <f>'Demand Planning'!AH946</f>
        <v>0</v>
      </c>
      <c r="M97" s="122">
        <f>'Demand Planning'!AI946</f>
        <v>0</v>
      </c>
      <c r="N97" s="122">
        <f>'Demand Planning'!AJ946</f>
        <v>0</v>
      </c>
      <c r="O97" s="122">
        <f>'Demand Planning'!AK946</f>
        <v>0</v>
      </c>
      <c r="P97" s="122">
        <f>'Demand Planning'!AL946</f>
        <v>0</v>
      </c>
      <c r="Q97" s="122">
        <f>'Demand Planning'!AM946</f>
        <v>0</v>
      </c>
      <c r="R97" s="122">
        <f>'Demand Planning'!AN946</f>
        <v>0</v>
      </c>
    </row>
    <row r="98" spans="1:18" ht="14.25" customHeight="1" x14ac:dyDescent="0.25">
      <c r="A98" s="107" t="str">
        <f>'Demand Planning'!A948</f>
        <v>POL09883</v>
      </c>
      <c r="B98" s="135" t="str">
        <f>'Demand Planning'!B948</f>
        <v>Polleo peanut butter Smooth 1000g</v>
      </c>
      <c r="C98" s="135" t="str">
        <f>'Demand Planning'!C948</f>
        <v>BIO I SUPERFOODS</v>
      </c>
      <c r="D98" s="135" t="str">
        <f>'Demand Planning'!D948</f>
        <v>01 GOLD</v>
      </c>
      <c r="E98" s="166">
        <f>'Demand Planning'!Y955</f>
        <v>172.57692307692307</v>
      </c>
      <c r="F98" s="122">
        <f>'Demand Planning'!AB956</f>
        <v>200</v>
      </c>
      <c r="G98" s="122">
        <f>'Demand Planning'!AC956</f>
        <v>250</v>
      </c>
      <c r="H98" s="122">
        <f>'Demand Planning'!AD956</f>
        <v>250</v>
      </c>
      <c r="I98" s="122">
        <f>'Demand Planning'!AE956</f>
        <v>250</v>
      </c>
      <c r="J98" s="122">
        <f>'Demand Planning'!AF956</f>
        <v>250</v>
      </c>
      <c r="K98" s="122">
        <f>'Demand Planning'!AG956</f>
        <v>120</v>
      </c>
      <c r="L98" s="122">
        <f>'Demand Planning'!AH956</f>
        <v>120</v>
      </c>
      <c r="M98" s="122">
        <f>'Demand Planning'!AI956</f>
        <v>120</v>
      </c>
      <c r="N98" s="122">
        <f>'Demand Planning'!AJ956</f>
        <v>120</v>
      </c>
      <c r="O98" s="122">
        <f>'Demand Planning'!AK956</f>
        <v>0</v>
      </c>
      <c r="P98" s="122">
        <f>'Demand Planning'!AL956</f>
        <v>0</v>
      </c>
      <c r="Q98" s="122">
        <f>'Demand Planning'!AM956</f>
        <v>12</v>
      </c>
      <c r="R98" s="122">
        <f>'Demand Planning'!AN956</f>
        <v>12</v>
      </c>
    </row>
    <row r="99" spans="1:18" ht="14.25" customHeight="1" x14ac:dyDescent="0.25">
      <c r="A99" s="107" t="str">
        <f>'Demand Planning'!A958</f>
        <v>POL09898</v>
      </c>
      <c r="B99" s="135" t="str">
        <f>'Demand Planning'!B958</f>
        <v>Polleo Soy Protein Isolate 454g Vanilla</v>
      </c>
      <c r="C99" s="135" t="str">
        <f>'Demand Planning'!C958</f>
        <v>BIO I SUPERFOODS</v>
      </c>
      <c r="D99" s="135" t="str">
        <f>'Demand Planning'!D958</f>
        <v>01 GOLD</v>
      </c>
      <c r="E99" s="166">
        <f>'Demand Planning'!Y965</f>
        <v>50.53846153846154</v>
      </c>
      <c r="F99" s="122">
        <f>'Demand Planning'!AB966</f>
        <v>0</v>
      </c>
      <c r="G99" s="122">
        <f>'Demand Planning'!AC966</f>
        <v>0</v>
      </c>
      <c r="H99" s="122">
        <f>'Demand Planning'!AD966</f>
        <v>0</v>
      </c>
      <c r="I99" s="122">
        <f>'Demand Planning'!AE966</f>
        <v>250</v>
      </c>
      <c r="J99" s="122">
        <f>'Demand Planning'!AF966</f>
        <v>150</v>
      </c>
      <c r="K99" s="122">
        <f>'Demand Planning'!AG966</f>
        <v>0</v>
      </c>
      <c r="L99" s="122">
        <f>'Demand Planning'!AH966</f>
        <v>0</v>
      </c>
      <c r="M99" s="122">
        <f>'Demand Planning'!AI966</f>
        <v>0</v>
      </c>
      <c r="N99" s="122">
        <f>'Demand Planning'!AJ966</f>
        <v>0</v>
      </c>
      <c r="O99" s="122">
        <f>'Demand Planning'!AK966</f>
        <v>0</v>
      </c>
      <c r="P99" s="122">
        <f>'Demand Planning'!AL966</f>
        <v>0</v>
      </c>
      <c r="Q99" s="122">
        <f>'Demand Planning'!AM966</f>
        <v>0</v>
      </c>
      <c r="R99" s="122">
        <f>'Demand Planning'!AN966</f>
        <v>0</v>
      </c>
    </row>
    <row r="100" spans="1:18" ht="14.25" customHeight="1" x14ac:dyDescent="0.25">
      <c r="A100" s="107" t="str">
        <f>'Demand Planning'!A968</f>
        <v>POL09899</v>
      </c>
      <c r="B100" s="135" t="str">
        <f>'Demand Planning'!B968</f>
        <v>Polleo 1st Whey 2,27kg Chocolate-Banana</v>
      </c>
      <c r="C100" s="135" t="str">
        <f>'Demand Planning'!C968</f>
        <v>PROTEINI</v>
      </c>
      <c r="D100" s="135" t="str">
        <f>'Demand Planning'!D968</f>
        <v>01 GOLD</v>
      </c>
      <c r="E100" s="166">
        <f>'Demand Planning'!Y975</f>
        <v>26.115384615384617</v>
      </c>
      <c r="F100" s="122">
        <f>'Demand Planning'!AB976</f>
        <v>0</v>
      </c>
      <c r="G100" s="122">
        <f>'Demand Planning'!AC976</f>
        <v>0</v>
      </c>
      <c r="H100" s="122">
        <f>'Demand Planning'!AD976</f>
        <v>0</v>
      </c>
      <c r="I100" s="122">
        <f>'Demand Planning'!AE976</f>
        <v>0</v>
      </c>
      <c r="J100" s="122">
        <f>'Demand Planning'!AF976</f>
        <v>0</v>
      </c>
      <c r="K100" s="122">
        <f>'Demand Planning'!AG976</f>
        <v>0</v>
      </c>
      <c r="L100" s="122">
        <f>'Demand Planning'!AH976</f>
        <v>0</v>
      </c>
      <c r="M100" s="122">
        <f>'Demand Planning'!AI976</f>
        <v>0</v>
      </c>
      <c r="N100" s="122">
        <f>'Demand Planning'!AJ976</f>
        <v>0</v>
      </c>
      <c r="O100" s="122">
        <f>'Demand Planning'!AK976</f>
        <v>0</v>
      </c>
      <c r="P100" s="122">
        <f>'Demand Planning'!AL976</f>
        <v>0</v>
      </c>
      <c r="Q100" s="122">
        <f>'Demand Planning'!AM976</f>
        <v>0</v>
      </c>
      <c r="R100" s="122">
        <f>'Demand Planning'!AN976</f>
        <v>0</v>
      </c>
    </row>
    <row r="101" spans="1:18" ht="14.25" customHeight="1" x14ac:dyDescent="0.25">
      <c r="A101" s="107" t="str">
        <f>'Demand Planning'!A978</f>
        <v>POL09757</v>
      </c>
      <c r="B101" s="135" t="str">
        <f>'Demand Planning'!B978</f>
        <v>Polleo Glutamine 500g</v>
      </c>
      <c r="C101" s="135" t="str">
        <f>'Demand Planning'!C978</f>
        <v>SPORTSKA PREHRANA</v>
      </c>
      <c r="D101" s="135" t="str">
        <f>'Demand Planning'!D978</f>
        <v>01 GOLD</v>
      </c>
      <c r="E101" s="166">
        <f>'Demand Planning'!Y985</f>
        <v>30.346153846153847</v>
      </c>
      <c r="F101" s="122">
        <f>'Demand Planning'!AB986</f>
        <v>0</v>
      </c>
      <c r="G101" s="122">
        <f>'Demand Planning'!AC986</f>
        <v>0</v>
      </c>
      <c r="H101" s="122">
        <f>'Demand Planning'!AD986</f>
        <v>0</v>
      </c>
      <c r="I101" s="122">
        <f>'Demand Planning'!AE986</f>
        <v>0</v>
      </c>
      <c r="J101" s="122">
        <f>'Demand Planning'!AF986</f>
        <v>0</v>
      </c>
      <c r="K101" s="122">
        <f>'Demand Planning'!AG986</f>
        <v>0</v>
      </c>
      <c r="L101" s="122">
        <f>'Demand Planning'!AH986</f>
        <v>0</v>
      </c>
      <c r="M101" s="122">
        <f>'Demand Planning'!AI986</f>
        <v>0</v>
      </c>
      <c r="N101" s="122">
        <f>'Demand Planning'!AJ986</f>
        <v>0</v>
      </c>
      <c r="O101" s="122">
        <f>'Demand Planning'!AK986</f>
        <v>0</v>
      </c>
      <c r="P101" s="122">
        <f>'Demand Planning'!AL986</f>
        <v>0</v>
      </c>
      <c r="Q101" s="122">
        <f>'Demand Planning'!AM986</f>
        <v>40</v>
      </c>
      <c r="R101" s="122">
        <f>'Demand Planning'!AN986</f>
        <v>0</v>
      </c>
    </row>
    <row r="102" spans="1:18" ht="14.25" customHeight="1" x14ac:dyDescent="0.25">
      <c r="A102" s="107" t="str">
        <f>'Demand Planning'!A988</f>
        <v>POL09701</v>
      </c>
      <c r="B102" s="135" t="str">
        <f>'Demand Planning'!B988</f>
        <v>Polleo Energy Gel Boost 40g Kiwi and Strawberry</v>
      </c>
      <c r="C102" s="135" t="str">
        <f>'Demand Planning'!C988</f>
        <v>SPORTSKA PREHRANA</v>
      </c>
      <c r="D102" s="135" t="str">
        <f>'Demand Planning'!D988</f>
        <v>01 GOLD</v>
      </c>
      <c r="E102" s="166">
        <f>'Demand Planning'!Y995</f>
        <v>458.30769230769232</v>
      </c>
      <c r="F102" s="122">
        <f>'Demand Planning'!AB996</f>
        <v>0</v>
      </c>
      <c r="G102" s="122">
        <f>'Demand Planning'!AC996</f>
        <v>0</v>
      </c>
      <c r="H102" s="122">
        <f>'Demand Planning'!AD996</f>
        <v>0</v>
      </c>
      <c r="I102" s="122">
        <f>'Demand Planning'!AE996</f>
        <v>2000</v>
      </c>
      <c r="J102" s="122">
        <f>'Demand Planning'!AF996</f>
        <v>500</v>
      </c>
      <c r="K102" s="122">
        <f>'Demand Planning'!AG996</f>
        <v>0</v>
      </c>
      <c r="L102" s="122">
        <f>'Demand Planning'!AH996</f>
        <v>0</v>
      </c>
      <c r="M102" s="122">
        <f>'Demand Planning'!AI996</f>
        <v>0</v>
      </c>
      <c r="N102" s="122">
        <f>'Demand Planning'!AJ996</f>
        <v>0</v>
      </c>
      <c r="O102" s="122">
        <f>'Demand Planning'!AK996</f>
        <v>0</v>
      </c>
      <c r="P102" s="122">
        <f>'Demand Planning'!AL996</f>
        <v>0</v>
      </c>
      <c r="Q102" s="122">
        <f>'Demand Planning'!AM996</f>
        <v>0</v>
      </c>
      <c r="R102" s="122">
        <f>'Demand Planning'!AN996</f>
        <v>0</v>
      </c>
    </row>
    <row r="103" spans="1:18" ht="14.25" customHeight="1" x14ac:dyDescent="0.25">
      <c r="A103" s="107" t="str">
        <f>'Demand Planning'!A998</f>
        <v>ZOE12354</v>
      </c>
      <c r="B103" s="135" t="str">
        <f>'Demand Planning'!B998</f>
        <v>ZOE Whey 454g Choco Hazelnut Rocher</v>
      </c>
      <c r="C103" s="135" t="str">
        <f>'Demand Planning'!C998</f>
        <v>PROTEINI</v>
      </c>
      <c r="D103" s="135" t="str">
        <f>'Demand Planning'!D998</f>
        <v>01 GOLD</v>
      </c>
      <c r="E103" s="166">
        <f>'Demand Planning'!Y1005</f>
        <v>53.384615384615387</v>
      </c>
      <c r="F103" s="122">
        <f>'Demand Planning'!AB1006</f>
        <v>0</v>
      </c>
      <c r="G103" s="122">
        <f>'Demand Planning'!AC1006</f>
        <v>0</v>
      </c>
      <c r="H103" s="122">
        <f>'Demand Planning'!AD1006</f>
        <v>0</v>
      </c>
      <c r="I103" s="122">
        <f>'Demand Planning'!AE1006</f>
        <v>0</v>
      </c>
      <c r="J103" s="122">
        <f>'Demand Planning'!AF1006</f>
        <v>0</v>
      </c>
      <c r="K103" s="122">
        <f>'Demand Planning'!AG1006</f>
        <v>0</v>
      </c>
      <c r="L103" s="122">
        <f>'Demand Planning'!AH1006</f>
        <v>0</v>
      </c>
      <c r="M103" s="122">
        <f>'Demand Planning'!AI1006</f>
        <v>0</v>
      </c>
      <c r="N103" s="122">
        <f>'Demand Planning'!AJ1006</f>
        <v>0</v>
      </c>
      <c r="O103" s="122">
        <f>'Demand Planning'!AK1006</f>
        <v>70</v>
      </c>
      <c r="P103" s="122">
        <f>'Demand Planning'!AL1006</f>
        <v>70</v>
      </c>
      <c r="Q103" s="122">
        <f>'Demand Planning'!AM1006</f>
        <v>70</v>
      </c>
      <c r="R103" s="122">
        <f>'Demand Planning'!AN1006</f>
        <v>70</v>
      </c>
    </row>
    <row r="104" spans="1:18" ht="14.25" customHeight="1" x14ac:dyDescent="0.25">
      <c r="A104" s="107" t="str">
        <f>'Demand Planning'!A1008</f>
        <v>ZOE12375</v>
      </c>
      <c r="B104" s="135" t="str">
        <f>'Demand Planning'!B1008</f>
        <v>ZOE Booty Creatine 250g Lemonade</v>
      </c>
      <c r="C104" s="135" t="str">
        <f>'Demand Planning'!C1008</f>
        <v>SPORTSKA PREHRANA</v>
      </c>
      <c r="D104" s="135" t="str">
        <f>'Demand Planning'!D1008</f>
        <v>01 GOLD</v>
      </c>
      <c r="E104" s="166">
        <f>'Demand Planning'!Y1015</f>
        <v>32.769230769230766</v>
      </c>
      <c r="F104" s="122">
        <f>'Demand Planning'!AB1016</f>
        <v>0</v>
      </c>
      <c r="G104" s="122">
        <f>'Demand Planning'!AC1016</f>
        <v>0</v>
      </c>
      <c r="H104" s="122">
        <f>'Demand Planning'!AD1016</f>
        <v>0</v>
      </c>
      <c r="I104" s="122">
        <f>'Demand Planning'!AE1016</f>
        <v>0</v>
      </c>
      <c r="J104" s="122">
        <f>'Demand Planning'!AF1016</f>
        <v>0</v>
      </c>
      <c r="K104" s="122">
        <f>'Demand Planning'!AG1016</f>
        <v>0</v>
      </c>
      <c r="L104" s="122">
        <f>'Demand Planning'!AH1016</f>
        <v>0</v>
      </c>
      <c r="M104" s="122">
        <f>'Demand Planning'!AI1016</f>
        <v>0</v>
      </c>
      <c r="N104" s="122">
        <f>'Demand Planning'!AJ1016</f>
        <v>0</v>
      </c>
      <c r="O104" s="122">
        <f>'Demand Planning'!AK1016</f>
        <v>0</v>
      </c>
      <c r="P104" s="122">
        <f>'Demand Planning'!AL1016</f>
        <v>0</v>
      </c>
      <c r="Q104" s="122">
        <f>'Demand Planning'!AM1016</f>
        <v>0</v>
      </c>
      <c r="R104" s="122">
        <f>'Demand Planning'!AN1016</f>
        <v>0</v>
      </c>
    </row>
    <row r="105" spans="1:18" ht="14.25" customHeight="1" x14ac:dyDescent="0.25">
      <c r="A105" s="107" t="str">
        <f>'Demand Planning'!A1018</f>
        <v>POL12885</v>
      </c>
      <c r="B105" s="135" t="str">
        <f>'Demand Planning'!B1018</f>
        <v>Polleo Creatine Direct 30x3,5g Lemon Lime</v>
      </c>
      <c r="C105" s="135" t="str">
        <f>'Demand Planning'!C1018</f>
        <v>SPORTSKA PREHRANA</v>
      </c>
      <c r="D105" s="135" t="str">
        <f>'Demand Planning'!D1018</f>
        <v>01 GOLD</v>
      </c>
      <c r="E105" s="166">
        <f>'Demand Planning'!Y1025</f>
        <v>116.84615384615384</v>
      </c>
      <c r="F105" s="122">
        <f>'Demand Planning'!AB1026</f>
        <v>0</v>
      </c>
      <c r="G105" s="122">
        <f>'Demand Planning'!AC1026</f>
        <v>0</v>
      </c>
      <c r="H105" s="122">
        <f>'Demand Planning'!AD1026</f>
        <v>0</v>
      </c>
      <c r="I105" s="122">
        <f>'Demand Planning'!AE1026</f>
        <v>320</v>
      </c>
      <c r="J105" s="122">
        <f>'Demand Planning'!AF1026</f>
        <v>1410</v>
      </c>
      <c r="K105" s="122">
        <f>'Demand Planning'!AG1026</f>
        <v>480</v>
      </c>
      <c r="L105" s="122">
        <f>'Demand Planning'!AH1026</f>
        <v>0</v>
      </c>
      <c r="M105" s="122">
        <f>'Demand Planning'!AI1026</f>
        <v>0</v>
      </c>
      <c r="N105" s="122">
        <f>'Demand Planning'!AJ1026</f>
        <v>210</v>
      </c>
      <c r="O105" s="122">
        <f>'Demand Planning'!AK1026</f>
        <v>210</v>
      </c>
      <c r="P105" s="122">
        <f>'Demand Planning'!AL1026</f>
        <v>210</v>
      </c>
      <c r="Q105" s="122">
        <f>'Demand Planning'!AM1026</f>
        <v>210</v>
      </c>
      <c r="R105" s="122">
        <f>'Demand Planning'!AN1026</f>
        <v>210</v>
      </c>
    </row>
    <row r="106" spans="1:18" ht="14.25" customHeight="1" x14ac:dyDescent="0.25">
      <c r="A106" s="107" t="str">
        <f>'Demand Planning'!A1028</f>
        <v>POL12884</v>
      </c>
      <c r="B106" s="135" t="str">
        <f>'Demand Planning'!B1028</f>
        <v>Polleo Creatine Direct 30x3,5g Unflavoured</v>
      </c>
      <c r="C106" s="135" t="str">
        <f>'Demand Planning'!C1028</f>
        <v>SPORTSKA PREHRANA</v>
      </c>
      <c r="D106" s="135" t="str">
        <f>'Demand Planning'!D1028</f>
        <v>01 GOLD</v>
      </c>
      <c r="E106" s="166">
        <f>'Demand Planning'!Y1035</f>
        <v>92.307692307692307</v>
      </c>
      <c r="F106" s="122">
        <f>'Demand Planning'!AB1036</f>
        <v>0</v>
      </c>
      <c r="G106" s="122">
        <f>'Demand Planning'!AC1036</f>
        <v>0</v>
      </c>
      <c r="H106" s="122">
        <f>'Demand Planning'!AD1036</f>
        <v>0</v>
      </c>
      <c r="I106" s="122">
        <f>'Demand Planning'!AE1036</f>
        <v>0</v>
      </c>
      <c r="J106" s="122">
        <f>'Demand Planning'!AF1036</f>
        <v>510</v>
      </c>
      <c r="K106" s="122">
        <f>'Demand Planning'!AG1036</f>
        <v>180</v>
      </c>
      <c r="L106" s="122">
        <f>'Demand Planning'!AH1036</f>
        <v>0</v>
      </c>
      <c r="M106" s="122">
        <f>'Demand Planning'!AI1036</f>
        <v>0</v>
      </c>
      <c r="N106" s="122">
        <f>'Demand Planning'!AJ1036</f>
        <v>60</v>
      </c>
      <c r="O106" s="122">
        <f>'Demand Planning'!AK1036</f>
        <v>60</v>
      </c>
      <c r="P106" s="122">
        <f>'Demand Planning'!AL1036</f>
        <v>60</v>
      </c>
      <c r="Q106" s="122">
        <f>'Demand Planning'!AM1036</f>
        <v>60</v>
      </c>
      <c r="R106" s="122">
        <f>'Demand Planning'!AN1036</f>
        <v>60</v>
      </c>
    </row>
    <row r="107" spans="1:18" ht="14.25" customHeight="1" x14ac:dyDescent="0.25">
      <c r="A107" s="107" t="str">
        <f>'Demand Planning'!A1038</f>
        <v>POL12918</v>
      </c>
      <c r="B107" s="135" t="str">
        <f>'Demand Planning'!B1038</f>
        <v>Polleo All in 1 Multivitamin, 120 caps</v>
      </c>
      <c r="C107" s="135" t="str">
        <f>'Demand Planning'!C1038</f>
        <v>SPORTSKA PREHRANA</v>
      </c>
      <c r="D107" s="135" t="str">
        <f>'Demand Planning'!D1038</f>
        <v>01 GOLD</v>
      </c>
      <c r="E107" s="166">
        <f>'Demand Planning'!Y1045</f>
        <v>3.8461538461538464E-2</v>
      </c>
      <c r="F107" s="122">
        <f>'Demand Planning'!AB1046</f>
        <v>0</v>
      </c>
      <c r="G107" s="122">
        <f>'Demand Planning'!AC1046</f>
        <v>0</v>
      </c>
      <c r="H107" s="122">
        <f>'Demand Planning'!AD1046</f>
        <v>0</v>
      </c>
      <c r="I107" s="122">
        <f>'Demand Planning'!AE1046</f>
        <v>0</v>
      </c>
      <c r="J107" s="122">
        <f>'Demand Planning'!AF1046</f>
        <v>0</v>
      </c>
      <c r="K107" s="122">
        <f>'Demand Planning'!AG1046</f>
        <v>0</v>
      </c>
      <c r="L107" s="122">
        <f>'Demand Planning'!AH1046</f>
        <v>0</v>
      </c>
      <c r="M107" s="122">
        <f>'Demand Planning'!AI1046</f>
        <v>0</v>
      </c>
      <c r="N107" s="122">
        <f>'Demand Planning'!AJ1046</f>
        <v>0</v>
      </c>
      <c r="O107" s="122">
        <f>'Demand Planning'!AK1046</f>
        <v>0</v>
      </c>
      <c r="P107" s="122">
        <f>'Demand Planning'!AL1046</f>
        <v>0</v>
      </c>
      <c r="Q107" s="122">
        <f>'Demand Planning'!AM1046</f>
        <v>0</v>
      </c>
      <c r="R107" s="122">
        <f>'Demand Planning'!AN1046</f>
        <v>0</v>
      </c>
    </row>
    <row r="108" spans="1:18" ht="14.25" customHeight="1" x14ac:dyDescent="0.25">
      <c r="A108" s="107" t="str">
        <f>'Demand Planning'!A1048</f>
        <v>POL12893</v>
      </c>
      <c r="B108" s="135" t="str">
        <f>'Demand Planning'!B1048</f>
        <v>Polleo N.O.KO PUMP Preworkout 500g Peach Iced Tea</v>
      </c>
      <c r="C108" s="135" t="str">
        <f>'Demand Planning'!C1048</f>
        <v>SPORTSKA PREHRANA</v>
      </c>
      <c r="D108" s="135" t="str">
        <f>'Demand Planning'!D1048</f>
        <v>02 SILVER</v>
      </c>
      <c r="E108" s="166">
        <f>'Demand Planning'!Y1055</f>
        <v>0.11538461538461539</v>
      </c>
      <c r="F108" s="122">
        <f>'Demand Planning'!AB1056</f>
        <v>0</v>
      </c>
      <c r="G108" s="122">
        <f>'Demand Planning'!AC1056</f>
        <v>0</v>
      </c>
      <c r="H108" s="122">
        <f>'Demand Planning'!AD1056</f>
        <v>0</v>
      </c>
      <c r="I108" s="122">
        <f>'Demand Planning'!AE1056</f>
        <v>0</v>
      </c>
      <c r="J108" s="122">
        <f>'Demand Planning'!AF1056</f>
        <v>0</v>
      </c>
      <c r="K108" s="122">
        <f>'Demand Planning'!AG1056</f>
        <v>0</v>
      </c>
      <c r="L108" s="122">
        <f>'Demand Planning'!AH1056</f>
        <v>0</v>
      </c>
      <c r="M108" s="122">
        <f>'Demand Planning'!AI1056</f>
        <v>0</v>
      </c>
      <c r="N108" s="122">
        <f>'Demand Planning'!AJ1056</f>
        <v>0</v>
      </c>
      <c r="O108" s="122">
        <f>'Demand Planning'!AK1056</f>
        <v>0</v>
      </c>
      <c r="P108" s="122">
        <f>'Demand Planning'!AL1056</f>
        <v>0</v>
      </c>
      <c r="Q108" s="122">
        <f>'Demand Planning'!AM1056</f>
        <v>0</v>
      </c>
      <c r="R108" s="122">
        <f>'Demand Planning'!AN1056</f>
        <v>0</v>
      </c>
    </row>
    <row r="109" spans="1:18" ht="14.25" customHeight="1" x14ac:dyDescent="0.25">
      <c r="A109" s="107" t="str">
        <f>'Demand Planning'!A1058</f>
        <v>POL12894</v>
      </c>
      <c r="B109" s="135" t="str">
        <f>'Demand Planning'!B1058</f>
        <v>Polleo N.O.KO PUMP Preworkout 500g Cola</v>
      </c>
      <c r="C109" s="135" t="str">
        <f>'Demand Planning'!C1058</f>
        <v>SPORTSKA PREHRANA</v>
      </c>
      <c r="D109" s="135" t="str">
        <f>'Demand Planning'!D1058</f>
        <v>02 SILVER</v>
      </c>
      <c r="E109" s="166">
        <f>'Demand Planning'!Y1065</f>
        <v>0.26923076923076922</v>
      </c>
      <c r="F109" s="122">
        <f>'Demand Planning'!AB1066</f>
        <v>0</v>
      </c>
      <c r="G109" s="122">
        <f>'Demand Planning'!AC1066</f>
        <v>0</v>
      </c>
      <c r="H109" s="122">
        <f>'Demand Planning'!AD1066</f>
        <v>0</v>
      </c>
      <c r="I109" s="122">
        <f>'Demand Planning'!AE1066</f>
        <v>0</v>
      </c>
      <c r="J109" s="122">
        <f>'Demand Planning'!AF1066</f>
        <v>0</v>
      </c>
      <c r="K109" s="122">
        <f>'Demand Planning'!AG1066</f>
        <v>0</v>
      </c>
      <c r="L109" s="122">
        <f>'Demand Planning'!AH1066</f>
        <v>0</v>
      </c>
      <c r="M109" s="122">
        <f>'Demand Planning'!AI1066</f>
        <v>0</v>
      </c>
      <c r="N109" s="122">
        <f>'Demand Planning'!AJ1066</f>
        <v>0</v>
      </c>
      <c r="O109" s="122">
        <f>'Demand Planning'!AK1066</f>
        <v>0</v>
      </c>
      <c r="P109" s="122">
        <f>'Demand Planning'!AL1066</f>
        <v>0</v>
      </c>
      <c r="Q109" s="122">
        <f>'Demand Planning'!AM1066</f>
        <v>0</v>
      </c>
      <c r="R109" s="122">
        <f>'Demand Planning'!AN1066</f>
        <v>0</v>
      </c>
    </row>
    <row r="110" spans="1:18" ht="14.25" customHeight="1" x14ac:dyDescent="0.25">
      <c r="A110" s="107" t="str">
        <f>'Demand Planning'!A1068</f>
        <v>POL12874</v>
      </c>
      <c r="B110" s="135" t="str">
        <f>'Demand Planning'!B1068</f>
        <v>Polleo Sport StormX PUMP Pre-Workout 500g Raspberry</v>
      </c>
      <c r="C110" s="135" t="str">
        <f>'Demand Planning'!C1068</f>
        <v>SPORTSKA PREHRANA</v>
      </c>
      <c r="D110" s="135" t="str">
        <f>'Demand Planning'!D1068</f>
        <v>02 SILVER</v>
      </c>
      <c r="E110" s="166">
        <f>'Demand Planning'!Y1075</f>
        <v>0.42307692307692307</v>
      </c>
      <c r="F110" s="122">
        <f>'Demand Planning'!AB1076</f>
        <v>0</v>
      </c>
      <c r="G110" s="122">
        <f>'Demand Planning'!AC1076</f>
        <v>0</v>
      </c>
      <c r="H110" s="122">
        <f>'Demand Planning'!AD1076</f>
        <v>0</v>
      </c>
      <c r="I110" s="122">
        <f>'Demand Planning'!AE1076</f>
        <v>0</v>
      </c>
      <c r="J110" s="122">
        <f>'Demand Planning'!AF1076</f>
        <v>0</v>
      </c>
      <c r="K110" s="122">
        <f>'Demand Planning'!AG1076</f>
        <v>0</v>
      </c>
      <c r="L110" s="122">
        <f>'Demand Planning'!AH1076</f>
        <v>0</v>
      </c>
      <c r="M110" s="122">
        <f>'Demand Planning'!AI1076</f>
        <v>0</v>
      </c>
      <c r="N110" s="122">
        <f>'Demand Planning'!AJ1076</f>
        <v>0</v>
      </c>
      <c r="O110" s="122">
        <f>'Demand Planning'!AK1076</f>
        <v>0</v>
      </c>
      <c r="P110" s="122">
        <f>'Demand Planning'!AL1076</f>
        <v>0</v>
      </c>
      <c r="Q110" s="122">
        <f>'Demand Planning'!AM1076</f>
        <v>0</v>
      </c>
      <c r="R110" s="122">
        <f>'Demand Planning'!AN1076</f>
        <v>0</v>
      </c>
    </row>
    <row r="111" spans="1:18" ht="14.25" customHeight="1" x14ac:dyDescent="0.25">
      <c r="A111" s="107" t="str">
        <f>'Demand Planning'!A1078</f>
        <v>POL12875</v>
      </c>
      <c r="B111" s="135" t="str">
        <f>'Demand Planning'!B1078</f>
        <v>Polleo Sport StormX PUMP Pre-Workout 500g Fruit punch</v>
      </c>
      <c r="C111" s="135" t="str">
        <f>'Demand Planning'!C1078</f>
        <v>SPORTSKA PREHRANA</v>
      </c>
      <c r="D111" s="135" t="str">
        <f>'Demand Planning'!D1078</f>
        <v>02 SILVER</v>
      </c>
      <c r="E111" s="166">
        <f>'Demand Planning'!Y1085</f>
        <v>0.42307692307692307</v>
      </c>
      <c r="F111" s="122">
        <f>'Demand Planning'!AB1086</f>
        <v>0</v>
      </c>
      <c r="G111" s="122">
        <f>'Demand Planning'!AC1086</f>
        <v>0</v>
      </c>
      <c r="H111" s="122">
        <f>'Demand Planning'!AD1086</f>
        <v>0</v>
      </c>
      <c r="I111" s="122">
        <f>'Demand Planning'!AE1086</f>
        <v>0</v>
      </c>
      <c r="J111" s="122">
        <f>'Demand Planning'!AF1086</f>
        <v>0</v>
      </c>
      <c r="K111" s="122">
        <f>'Demand Planning'!AG1086</f>
        <v>0</v>
      </c>
      <c r="L111" s="122">
        <f>'Demand Planning'!AH1086</f>
        <v>0</v>
      </c>
      <c r="M111" s="122">
        <f>'Demand Planning'!AI1086</f>
        <v>0</v>
      </c>
      <c r="N111" s="122">
        <f>'Demand Planning'!AJ1086</f>
        <v>0</v>
      </c>
      <c r="O111" s="122">
        <f>'Demand Planning'!AK1086</f>
        <v>0</v>
      </c>
      <c r="P111" s="122">
        <f>'Demand Planning'!AL1086</f>
        <v>0</v>
      </c>
      <c r="Q111" s="122">
        <f>'Demand Planning'!AM1086</f>
        <v>0</v>
      </c>
      <c r="R111" s="122">
        <f>'Demand Planning'!AN1086</f>
        <v>0</v>
      </c>
    </row>
    <row r="112" spans="1:18" ht="14.25" customHeight="1" x14ac:dyDescent="0.25">
      <c r="A112" s="107" t="str">
        <f>'Demand Planning'!A1088</f>
        <v>POL12870</v>
      </c>
      <c r="B112" s="135" t="str">
        <f>'Demand Planning'!B1088</f>
        <v>Polleo Sport StormX Pre-Workout 400g Fruit Burst</v>
      </c>
      <c r="C112" s="135" t="str">
        <f>'Demand Planning'!C1088</f>
        <v>SPORTSKA PREHRANA</v>
      </c>
      <c r="D112" s="135" t="str">
        <f>'Demand Planning'!D1088</f>
        <v>02 SILVER</v>
      </c>
      <c r="E112" s="166">
        <f>'Demand Planning'!Y1095</f>
        <v>0.42307692307692307</v>
      </c>
      <c r="F112" s="122">
        <f>'Demand Planning'!AB1096</f>
        <v>0</v>
      </c>
      <c r="G112" s="122">
        <f>'Demand Planning'!AC1096</f>
        <v>0</v>
      </c>
      <c r="H112" s="122">
        <f>'Demand Planning'!AD1096</f>
        <v>0</v>
      </c>
      <c r="I112" s="122">
        <f>'Demand Planning'!AE1096</f>
        <v>0</v>
      </c>
      <c r="J112" s="122">
        <f>'Demand Planning'!AF1096</f>
        <v>0</v>
      </c>
      <c r="K112" s="122">
        <f>'Demand Planning'!AG1096</f>
        <v>0</v>
      </c>
      <c r="L112" s="122">
        <f>'Demand Planning'!AH1096</f>
        <v>0</v>
      </c>
      <c r="M112" s="122">
        <f>'Demand Planning'!AI1096</f>
        <v>0</v>
      </c>
      <c r="N112" s="122">
        <f>'Demand Planning'!AJ1096</f>
        <v>0</v>
      </c>
      <c r="O112" s="122">
        <f>'Demand Planning'!AK1096</f>
        <v>0</v>
      </c>
      <c r="P112" s="122">
        <f>'Demand Planning'!AL1096</f>
        <v>0</v>
      </c>
      <c r="Q112" s="122">
        <f>'Demand Planning'!AM1096</f>
        <v>0</v>
      </c>
      <c r="R112" s="122">
        <f>'Demand Planning'!AN1096</f>
        <v>0</v>
      </c>
    </row>
    <row r="113" spans="1:18" ht="14.25" customHeight="1" x14ac:dyDescent="0.25">
      <c r="A113" s="107" t="str">
        <f>'Demand Planning'!A1098</f>
        <v>POL12914</v>
      </c>
      <c r="B113" s="135" t="str">
        <f>'Demand Planning'!B1098</f>
        <v>Polleo Protein Rings 250g Cinnamon</v>
      </c>
      <c r="C113" s="135" t="str">
        <f>'Demand Planning'!C1098</f>
        <v>BIO I SUPERFOODS</v>
      </c>
      <c r="D113" s="135" t="str">
        <f>'Demand Planning'!D1098</f>
        <v>02 SILVER</v>
      </c>
      <c r="E113" s="166">
        <f>'Demand Planning'!Y1105</f>
        <v>0.65384615384615385</v>
      </c>
      <c r="F113" s="122">
        <f>'Demand Planning'!AB1106</f>
        <v>0</v>
      </c>
      <c r="G113" s="122">
        <f>'Demand Planning'!AC1106</f>
        <v>0</v>
      </c>
      <c r="H113" s="122">
        <f>'Demand Planning'!AD1106</f>
        <v>0</v>
      </c>
      <c r="I113" s="122">
        <f>'Demand Planning'!AE1106</f>
        <v>0</v>
      </c>
      <c r="J113" s="122">
        <f>'Demand Planning'!AF1106</f>
        <v>0</v>
      </c>
      <c r="K113" s="122">
        <f>'Demand Planning'!AG1106</f>
        <v>0</v>
      </c>
      <c r="L113" s="122">
        <f>'Demand Planning'!AH1106</f>
        <v>0</v>
      </c>
      <c r="M113" s="122">
        <f>'Demand Planning'!AI1106</f>
        <v>0</v>
      </c>
      <c r="N113" s="122">
        <f>'Demand Planning'!AJ1106</f>
        <v>0</v>
      </c>
      <c r="O113" s="122">
        <f>'Demand Planning'!AK1106</f>
        <v>0</v>
      </c>
      <c r="P113" s="122">
        <f>'Demand Planning'!AL1106</f>
        <v>0</v>
      </c>
      <c r="Q113" s="122">
        <f>'Demand Planning'!AM1106</f>
        <v>0</v>
      </c>
      <c r="R113" s="122">
        <f>'Demand Planning'!AN1106</f>
        <v>0</v>
      </c>
    </row>
    <row r="114" spans="1:18" ht="14.25" customHeight="1" x14ac:dyDescent="0.25">
      <c r="A114" s="107" t="str">
        <f>'Demand Planning'!A1108</f>
        <v>POL12913</v>
      </c>
      <c r="B114" s="135" t="str">
        <f>'Demand Planning'!B1108</f>
        <v>Polleo Protein Rings 250g Chocolate</v>
      </c>
      <c r="C114" s="135" t="str">
        <f>'Demand Planning'!C1108</f>
        <v>BIO I SUPERFOODS</v>
      </c>
      <c r="D114" s="135" t="str">
        <f>'Demand Planning'!D1108</f>
        <v>02 SILVER</v>
      </c>
      <c r="E114" s="166">
        <f>'Demand Planning'!Y1115</f>
        <v>1.4615384615384615</v>
      </c>
      <c r="F114" s="122">
        <f>'Demand Planning'!AB1116</f>
        <v>0</v>
      </c>
      <c r="G114" s="122">
        <f>'Demand Planning'!AC1116</f>
        <v>0</v>
      </c>
      <c r="H114" s="122">
        <f>'Demand Planning'!AD1116</f>
        <v>0</v>
      </c>
      <c r="I114" s="122">
        <f>'Demand Planning'!AE1116</f>
        <v>0</v>
      </c>
      <c r="J114" s="122">
        <f>'Demand Planning'!AF1116</f>
        <v>0</v>
      </c>
      <c r="K114" s="122">
        <f>'Demand Planning'!AG1116</f>
        <v>0</v>
      </c>
      <c r="L114" s="122">
        <f>'Demand Planning'!AH1116</f>
        <v>0</v>
      </c>
      <c r="M114" s="122">
        <f>'Demand Planning'!AI1116</f>
        <v>0</v>
      </c>
      <c r="N114" s="122">
        <f>'Demand Planning'!AJ1116</f>
        <v>0</v>
      </c>
      <c r="O114" s="122">
        <f>'Demand Planning'!AK1116</f>
        <v>0</v>
      </c>
      <c r="P114" s="122">
        <f>'Demand Planning'!AL1116</f>
        <v>0</v>
      </c>
      <c r="Q114" s="122">
        <f>'Demand Planning'!AM1116</f>
        <v>0</v>
      </c>
      <c r="R114" s="122">
        <f>'Demand Planning'!AN1116</f>
        <v>0</v>
      </c>
    </row>
    <row r="115" spans="1:18" ht="14.25" customHeight="1" x14ac:dyDescent="0.25">
      <c r="A115" s="107" t="str">
        <f>'Demand Planning'!A1118</f>
        <v>POL12865</v>
      </c>
      <c r="B115" s="135" t="str">
        <f>'Demand Planning'!B1118</f>
        <v>Polleo Zinc Bisglycinate 90 caps</v>
      </c>
      <c r="C115" s="135" t="str">
        <f>'Demand Planning'!C1118</f>
        <v>SPORTSKA PREHRANA</v>
      </c>
      <c r="D115" s="135" t="str">
        <f>'Demand Planning'!D1118</f>
        <v>02 SILVER</v>
      </c>
      <c r="E115" s="166">
        <f>'Demand Planning'!Y1125</f>
        <v>34.07692307692308</v>
      </c>
      <c r="F115" s="122">
        <f>'Demand Planning'!AB1126</f>
        <v>0</v>
      </c>
      <c r="G115" s="122">
        <f>'Demand Planning'!AC1126</f>
        <v>0</v>
      </c>
      <c r="H115" s="122">
        <f>'Demand Planning'!AD1126</f>
        <v>0</v>
      </c>
      <c r="I115" s="122">
        <f>'Demand Planning'!AE1126</f>
        <v>0</v>
      </c>
      <c r="J115" s="122">
        <f>'Demand Planning'!AF1126</f>
        <v>0</v>
      </c>
      <c r="K115" s="122">
        <f>'Demand Planning'!AG1126</f>
        <v>0</v>
      </c>
      <c r="L115" s="122">
        <f>'Demand Planning'!AH1126</f>
        <v>0</v>
      </c>
      <c r="M115" s="122">
        <f>'Demand Planning'!AI1126</f>
        <v>0</v>
      </c>
      <c r="N115" s="122">
        <f>'Demand Planning'!AJ1126</f>
        <v>0</v>
      </c>
      <c r="O115" s="122">
        <f>'Demand Planning'!AK1126</f>
        <v>0</v>
      </c>
      <c r="P115" s="122">
        <f>'Demand Planning'!AL1126</f>
        <v>0</v>
      </c>
      <c r="Q115" s="122">
        <f>'Demand Planning'!AM1126</f>
        <v>0</v>
      </c>
      <c r="R115" s="122">
        <f>'Demand Planning'!AN1126</f>
        <v>0</v>
      </c>
    </row>
    <row r="116" spans="1:18" ht="14.25" customHeight="1" x14ac:dyDescent="0.25">
      <c r="A116" s="107" t="str">
        <f>'Demand Planning'!A1128</f>
        <v>POL12849</v>
      </c>
      <c r="B116" s="135" t="str">
        <f>'Demand Planning'!B1128</f>
        <v>Polleo Premium HydroX Whey 1,8kg Chocolate Hazelnut</v>
      </c>
      <c r="C116" s="135" t="str">
        <f>'Demand Planning'!C1128</f>
        <v>PROTEINI</v>
      </c>
      <c r="D116" s="135" t="str">
        <f>'Demand Planning'!D1128</f>
        <v>02 SILVER</v>
      </c>
      <c r="E116" s="166">
        <f>'Demand Planning'!Y1135</f>
        <v>20.153846153846153</v>
      </c>
      <c r="F116" s="122">
        <f>'Demand Planning'!AB1136</f>
        <v>0</v>
      </c>
      <c r="G116" s="122">
        <f>'Demand Planning'!AC1136</f>
        <v>0</v>
      </c>
      <c r="H116" s="122">
        <f>'Demand Planning'!AD1136</f>
        <v>0</v>
      </c>
      <c r="I116" s="122">
        <f>'Demand Planning'!AE1136</f>
        <v>0</v>
      </c>
      <c r="J116" s="122">
        <f>'Demand Planning'!AF1136</f>
        <v>0</v>
      </c>
      <c r="K116" s="122">
        <f>'Demand Planning'!AG1136</f>
        <v>50</v>
      </c>
      <c r="L116" s="122">
        <f>'Demand Planning'!AH1136</f>
        <v>50</v>
      </c>
      <c r="M116" s="122">
        <f>'Demand Planning'!AI1136</f>
        <v>50</v>
      </c>
      <c r="N116" s="122">
        <f>'Demand Planning'!AJ1136</f>
        <v>50</v>
      </c>
      <c r="O116" s="122">
        <f>'Demand Planning'!AK1136</f>
        <v>0</v>
      </c>
      <c r="P116" s="122">
        <f>'Demand Planning'!AL1136</f>
        <v>0</v>
      </c>
      <c r="Q116" s="122">
        <f>'Demand Planning'!AM1136</f>
        <v>0</v>
      </c>
      <c r="R116" s="122">
        <f>'Demand Planning'!AN1136</f>
        <v>0</v>
      </c>
    </row>
    <row r="117" spans="1:18" ht="14.25" customHeight="1" x14ac:dyDescent="0.25">
      <c r="A117" s="107" t="str">
        <f>'Demand Planning'!A1138</f>
        <v>POL09795</v>
      </c>
      <c r="B117" s="135" t="str">
        <f>'Demand Planning'!B1138</f>
        <v>Polleo Elasti 4 Joint 120 caps</v>
      </c>
      <c r="C117" s="135" t="str">
        <f>'Demand Planning'!C1138</f>
        <v>SPORTSKA PREHRANA</v>
      </c>
      <c r="D117" s="135" t="str">
        <f>'Demand Planning'!D1138</f>
        <v>02 SILVER</v>
      </c>
      <c r="E117" s="166">
        <f>'Demand Planning'!Y1145</f>
        <v>23.115384615384617</v>
      </c>
      <c r="F117" s="122">
        <f>'Demand Planning'!AB1146</f>
        <v>0</v>
      </c>
      <c r="G117" s="122">
        <f>'Demand Planning'!AC1146</f>
        <v>0</v>
      </c>
      <c r="H117" s="122">
        <f>'Demand Planning'!AD1146</f>
        <v>0</v>
      </c>
      <c r="I117" s="122">
        <f>'Demand Planning'!AE1146</f>
        <v>0</v>
      </c>
      <c r="J117" s="122">
        <f>'Demand Planning'!AF1146</f>
        <v>0</v>
      </c>
      <c r="K117" s="122">
        <f>'Demand Planning'!AG1146</f>
        <v>0</v>
      </c>
      <c r="L117" s="122">
        <f>'Demand Planning'!AH1146</f>
        <v>0</v>
      </c>
      <c r="M117" s="122">
        <f>'Demand Planning'!AI1146</f>
        <v>0</v>
      </c>
      <c r="N117" s="122">
        <f>'Demand Planning'!AJ1146</f>
        <v>0</v>
      </c>
      <c r="O117" s="122">
        <f>'Demand Planning'!AK1146</f>
        <v>0</v>
      </c>
      <c r="P117" s="122">
        <f>'Demand Planning'!AL1146</f>
        <v>0</v>
      </c>
      <c r="Q117" s="122">
        <f>'Demand Planning'!AM1146</f>
        <v>0</v>
      </c>
      <c r="R117" s="122">
        <f>'Demand Planning'!AN1146</f>
        <v>0</v>
      </c>
    </row>
    <row r="118" spans="1:18" ht="14.25" customHeight="1" x14ac:dyDescent="0.25">
      <c r="A118" s="107" t="str">
        <f>'Demand Planning'!A1148</f>
        <v>ON00277</v>
      </c>
      <c r="B118" s="135" t="str">
        <f>'Demand Planning'!B1148</f>
        <v>Serious Mass 2,73kg Chocolate</v>
      </c>
      <c r="C118" s="135" t="str">
        <f>'Demand Planning'!C1148</f>
        <v>SPORTSKA PREHRANA</v>
      </c>
      <c r="D118" s="135" t="str">
        <f>'Demand Planning'!D1148</f>
        <v>02 SILVER</v>
      </c>
      <c r="E118" s="166">
        <f>'Demand Planning'!Y1155</f>
        <v>13.884615384615385</v>
      </c>
      <c r="F118" s="122">
        <f>'Demand Planning'!AB1156</f>
        <v>0</v>
      </c>
      <c r="G118" s="122">
        <f>'Demand Planning'!AC1156</f>
        <v>0</v>
      </c>
      <c r="H118" s="122">
        <f>'Demand Planning'!AD1156</f>
        <v>0</v>
      </c>
      <c r="I118" s="122">
        <f>'Demand Planning'!AE1156</f>
        <v>0</v>
      </c>
      <c r="J118" s="122">
        <f>'Demand Planning'!AF1156</f>
        <v>0</v>
      </c>
      <c r="K118" s="122">
        <f>'Demand Planning'!AG1156</f>
        <v>0</v>
      </c>
      <c r="L118" s="122">
        <f>'Demand Planning'!AH1156</f>
        <v>0</v>
      </c>
      <c r="M118" s="122">
        <f>'Demand Planning'!AI1156</f>
        <v>0</v>
      </c>
      <c r="N118" s="122">
        <f>'Demand Planning'!AJ1156</f>
        <v>0</v>
      </c>
      <c r="O118" s="122">
        <f>'Demand Planning'!AK1156</f>
        <v>0</v>
      </c>
      <c r="P118" s="122">
        <f>'Demand Planning'!AL1156</f>
        <v>0</v>
      </c>
      <c r="Q118" s="122">
        <f>'Demand Planning'!AM1156</f>
        <v>0</v>
      </c>
      <c r="R118" s="122">
        <f>'Demand Planning'!AN1156</f>
        <v>0</v>
      </c>
    </row>
    <row r="119" spans="1:18" ht="14.25" customHeight="1" x14ac:dyDescent="0.25">
      <c r="A119" s="107" t="str">
        <f>'Demand Planning'!A1158</f>
        <v>POL09756</v>
      </c>
      <c r="B119" s="135" t="str">
        <f>'Demand Planning'!B1158</f>
        <v>Polleo Glutamine 250g</v>
      </c>
      <c r="C119" s="135" t="str">
        <f>'Demand Planning'!C1158</f>
        <v>SPORTSKA PREHRANA</v>
      </c>
      <c r="D119" s="135" t="str">
        <f>'Demand Planning'!D1158</f>
        <v>02 SILVER</v>
      </c>
      <c r="E119" s="166">
        <f>'Demand Planning'!Y1165</f>
        <v>50.46153846153846</v>
      </c>
      <c r="F119" s="122">
        <f>'Demand Planning'!AB1166</f>
        <v>0</v>
      </c>
      <c r="G119" s="122">
        <f>'Demand Planning'!AC1166</f>
        <v>0</v>
      </c>
      <c r="H119" s="122">
        <f>'Demand Planning'!AD1166</f>
        <v>0</v>
      </c>
      <c r="I119" s="122">
        <f>'Demand Planning'!AE1166</f>
        <v>0</v>
      </c>
      <c r="J119" s="122">
        <f>'Demand Planning'!AF1166</f>
        <v>0</v>
      </c>
      <c r="K119" s="122">
        <f>'Demand Planning'!AG1166</f>
        <v>0</v>
      </c>
      <c r="L119" s="122">
        <f>'Demand Planning'!AH1166</f>
        <v>0</v>
      </c>
      <c r="M119" s="122">
        <f>'Demand Planning'!AI1166</f>
        <v>0</v>
      </c>
      <c r="N119" s="122">
        <f>'Demand Planning'!AJ1166</f>
        <v>0</v>
      </c>
      <c r="O119" s="122">
        <f>'Demand Planning'!AK1166</f>
        <v>0</v>
      </c>
      <c r="P119" s="122">
        <f>'Demand Planning'!AL1166</f>
        <v>0</v>
      </c>
      <c r="Q119" s="122">
        <f>'Demand Planning'!AM1166</f>
        <v>0</v>
      </c>
      <c r="R119" s="122">
        <f>'Demand Planning'!AN1166</f>
        <v>0</v>
      </c>
    </row>
    <row r="120" spans="1:18" ht="14.25" customHeight="1" x14ac:dyDescent="0.25">
      <c r="A120" s="107" t="str">
        <f>'Demand Planning'!A1168</f>
        <v>POL12741</v>
      </c>
      <c r="B120" s="135" t="str">
        <f>'Demand Planning'!B1168</f>
        <v>Polleo Iso Drink 750ml Raspberry</v>
      </c>
      <c r="C120" s="135" t="str">
        <f>'Demand Planning'!C1168</f>
        <v>RTD &amp; SNACKS</v>
      </c>
      <c r="D120" s="135" t="str">
        <f>'Demand Planning'!D1168</f>
        <v>02 SILVER</v>
      </c>
      <c r="E120" s="166">
        <f>'Demand Planning'!Y1175</f>
        <v>1030.6538461538462</v>
      </c>
      <c r="F120" s="122">
        <f>'Demand Planning'!AB1176</f>
        <v>0</v>
      </c>
      <c r="G120" s="122">
        <f>'Demand Planning'!AC1176</f>
        <v>0</v>
      </c>
      <c r="H120" s="122">
        <f>'Demand Planning'!AD1176</f>
        <v>0</v>
      </c>
      <c r="I120" s="122">
        <f>'Demand Planning'!AE1176</f>
        <v>0</v>
      </c>
      <c r="J120" s="122">
        <f>'Demand Planning'!AF1176</f>
        <v>0</v>
      </c>
      <c r="K120" s="122">
        <f>'Demand Planning'!AG1176</f>
        <v>0</v>
      </c>
      <c r="L120" s="122">
        <f>'Demand Planning'!AH1176</f>
        <v>0</v>
      </c>
      <c r="M120" s="122">
        <f>'Demand Planning'!AI1176</f>
        <v>0</v>
      </c>
      <c r="N120" s="122">
        <f>'Demand Planning'!AJ1176</f>
        <v>0</v>
      </c>
      <c r="O120" s="122">
        <f>'Demand Planning'!AK1176</f>
        <v>0</v>
      </c>
      <c r="P120" s="122">
        <f>'Demand Planning'!AL1176</f>
        <v>0</v>
      </c>
      <c r="Q120" s="122">
        <f>'Demand Planning'!AM1176</f>
        <v>0</v>
      </c>
      <c r="R120" s="122">
        <f>'Demand Planning'!AN1176</f>
        <v>0</v>
      </c>
    </row>
    <row r="121" spans="1:18" ht="14.25" customHeight="1" x14ac:dyDescent="0.25">
      <c r="A121" s="107" t="str">
        <f>'Demand Planning'!A1178</f>
        <v>POL09745</v>
      </c>
      <c r="B121" s="135" t="str">
        <f>'Demand Planning'!B1178</f>
        <v>Polleo 1st Whey 908g Chocolate Jaffa</v>
      </c>
      <c r="C121" s="135" t="str">
        <f>'Demand Planning'!C1178</f>
        <v>PROTEINI</v>
      </c>
      <c r="D121" s="135" t="str">
        <f>'Demand Planning'!D1178</f>
        <v>02 SILVER</v>
      </c>
      <c r="E121" s="166">
        <f>'Demand Planning'!Y1185</f>
        <v>53.807692307692307</v>
      </c>
      <c r="F121" s="122">
        <f>'Demand Planning'!AB1186</f>
        <v>0</v>
      </c>
      <c r="G121" s="122">
        <f>'Demand Planning'!AC1186</f>
        <v>0</v>
      </c>
      <c r="H121" s="122">
        <f>'Demand Planning'!AD1186</f>
        <v>0</v>
      </c>
      <c r="I121" s="122">
        <f>'Demand Planning'!AE1186</f>
        <v>0</v>
      </c>
      <c r="J121" s="122">
        <f>'Demand Planning'!AF1186</f>
        <v>0</v>
      </c>
      <c r="K121" s="122">
        <f>'Demand Planning'!AG1186</f>
        <v>0</v>
      </c>
      <c r="L121" s="122">
        <f>'Demand Planning'!AH1186</f>
        <v>0</v>
      </c>
      <c r="M121" s="122">
        <f>'Demand Planning'!AI1186</f>
        <v>0</v>
      </c>
      <c r="N121" s="122">
        <f>'Demand Planning'!AJ1186</f>
        <v>0</v>
      </c>
      <c r="O121" s="122">
        <f>'Demand Planning'!AK1186</f>
        <v>0</v>
      </c>
      <c r="P121" s="122">
        <f>'Demand Planning'!AL1186</f>
        <v>0</v>
      </c>
      <c r="Q121" s="122">
        <f>'Demand Planning'!AM1186</f>
        <v>0</v>
      </c>
      <c r="R121" s="122">
        <f>'Demand Planning'!AN1186</f>
        <v>0</v>
      </c>
    </row>
    <row r="122" spans="1:18" ht="14.25" customHeight="1" x14ac:dyDescent="0.25">
      <c r="A122" s="107" t="str">
        <f>'Demand Planning'!A1188</f>
        <v>ZOE12371</v>
      </c>
      <c r="B122" s="135" t="str">
        <f>'Demand Planning'!B1188</f>
        <v>ZOE Vegan Protein 454g Choco Dream</v>
      </c>
      <c r="C122" s="135" t="str">
        <f>'Demand Planning'!C1188</f>
        <v>BIO I SUPERFOODS</v>
      </c>
      <c r="D122" s="135" t="str">
        <f>'Demand Planning'!D1188</f>
        <v>02 SILVER</v>
      </c>
      <c r="E122" s="166">
        <f>'Demand Planning'!Y1195</f>
        <v>105</v>
      </c>
      <c r="F122" s="122">
        <f>'Demand Planning'!AB1196</f>
        <v>0</v>
      </c>
      <c r="G122" s="122">
        <f>'Demand Planning'!AC1196</f>
        <v>0</v>
      </c>
      <c r="H122" s="122">
        <f>'Demand Planning'!AD1196</f>
        <v>0</v>
      </c>
      <c r="I122" s="122">
        <f>'Demand Planning'!AE1196</f>
        <v>0</v>
      </c>
      <c r="J122" s="122">
        <f>'Demand Planning'!AF1196</f>
        <v>0</v>
      </c>
      <c r="K122" s="122">
        <f>'Demand Planning'!AG1196</f>
        <v>180</v>
      </c>
      <c r="L122" s="122">
        <f>'Demand Planning'!AH1196</f>
        <v>180</v>
      </c>
      <c r="M122" s="122">
        <f>'Demand Planning'!AI1196</f>
        <v>180</v>
      </c>
      <c r="N122" s="122">
        <f>'Demand Planning'!AJ1196</f>
        <v>180</v>
      </c>
      <c r="O122" s="122">
        <f>'Demand Planning'!AK1196</f>
        <v>0</v>
      </c>
      <c r="P122" s="122">
        <f>'Demand Planning'!AL1196</f>
        <v>0</v>
      </c>
      <c r="Q122" s="122">
        <f>'Demand Planning'!AM1196</f>
        <v>18</v>
      </c>
      <c r="R122" s="122">
        <f>'Demand Planning'!AN1196</f>
        <v>18</v>
      </c>
    </row>
    <row r="123" spans="1:18" ht="14.25" customHeight="1" x14ac:dyDescent="0.25">
      <c r="A123" s="107" t="str">
        <f>'Demand Planning'!A1198</f>
        <v>POL09828</v>
      </c>
      <c r="B123" s="135" t="str">
        <f>'Demand Planning'!B1198</f>
        <v>Polleo 1st Whey 2,27kg Strawberry</v>
      </c>
      <c r="C123" s="135" t="str">
        <f>'Demand Planning'!C1198</f>
        <v>PROTEINI</v>
      </c>
      <c r="D123" s="135" t="str">
        <f>'Demand Planning'!D1198</f>
        <v>02 SILVER</v>
      </c>
      <c r="E123" s="166">
        <f>'Demand Planning'!Y1205</f>
        <v>27.73076923076923</v>
      </c>
      <c r="F123" s="122">
        <f>'Demand Planning'!AB1206</f>
        <v>0</v>
      </c>
      <c r="G123" s="122">
        <f>'Demand Planning'!AC1206</f>
        <v>0</v>
      </c>
      <c r="H123" s="122">
        <f>'Demand Planning'!AD1206</f>
        <v>0</v>
      </c>
      <c r="I123" s="122">
        <f>'Demand Planning'!AE1206</f>
        <v>0</v>
      </c>
      <c r="J123" s="122">
        <f>'Demand Planning'!AF1206</f>
        <v>0</v>
      </c>
      <c r="K123" s="122">
        <f>'Demand Planning'!AG1206</f>
        <v>0</v>
      </c>
      <c r="L123" s="122">
        <f>'Demand Planning'!AH1206</f>
        <v>0</v>
      </c>
      <c r="M123" s="122">
        <f>'Demand Planning'!AI1206</f>
        <v>0</v>
      </c>
      <c r="N123" s="122">
        <f>'Demand Planning'!AJ1206</f>
        <v>0</v>
      </c>
      <c r="O123" s="122">
        <f>'Demand Planning'!AK1206</f>
        <v>0</v>
      </c>
      <c r="P123" s="122">
        <f>'Demand Planning'!AL1206</f>
        <v>0</v>
      </c>
      <c r="Q123" s="122">
        <f>'Demand Planning'!AM1206</f>
        <v>0</v>
      </c>
      <c r="R123" s="122">
        <f>'Demand Planning'!AN1206</f>
        <v>0</v>
      </c>
    </row>
    <row r="124" spans="1:18" ht="14.25" customHeight="1" x14ac:dyDescent="0.25">
      <c r="A124" s="107" t="str">
        <f>'Demand Planning'!A1208</f>
        <v>POL09766</v>
      </c>
      <c r="B124" s="135" t="str">
        <f>'Demand Planning'!B1208</f>
        <v>Polleo Bulk Gainer 2,5kg Vanilla</v>
      </c>
      <c r="C124" s="135" t="str">
        <f>'Demand Planning'!C1208</f>
        <v>SPORTSKA PREHRANA</v>
      </c>
      <c r="D124" s="135" t="str">
        <f>'Demand Planning'!D1208</f>
        <v>02 SILVER</v>
      </c>
      <c r="E124" s="166">
        <f>'Demand Planning'!Y1215</f>
        <v>32.653846153846153</v>
      </c>
      <c r="F124" s="122">
        <f>'Demand Planning'!AB1216</f>
        <v>0</v>
      </c>
      <c r="G124" s="122">
        <f>'Demand Planning'!AC1216</f>
        <v>0</v>
      </c>
      <c r="H124" s="122">
        <f>'Demand Planning'!AD1216</f>
        <v>0</v>
      </c>
      <c r="I124" s="122">
        <f>'Demand Planning'!AE1216</f>
        <v>0</v>
      </c>
      <c r="J124" s="122">
        <f>'Demand Planning'!AF1216</f>
        <v>0</v>
      </c>
      <c r="K124" s="122">
        <f>'Demand Planning'!AG1216</f>
        <v>0</v>
      </c>
      <c r="L124" s="122">
        <f>'Demand Planning'!AH1216</f>
        <v>0</v>
      </c>
      <c r="M124" s="122">
        <f>'Demand Planning'!AI1216</f>
        <v>0</v>
      </c>
      <c r="N124" s="122">
        <f>'Demand Planning'!AJ1216</f>
        <v>0</v>
      </c>
      <c r="O124" s="122">
        <f>'Demand Planning'!AK1216</f>
        <v>0</v>
      </c>
      <c r="P124" s="122">
        <f>'Demand Planning'!AL1216</f>
        <v>0</v>
      </c>
      <c r="Q124" s="122">
        <f>'Demand Planning'!AM1216</f>
        <v>0</v>
      </c>
      <c r="R124" s="122">
        <f>'Demand Planning'!AN1216</f>
        <v>0</v>
      </c>
    </row>
    <row r="125" spans="1:18" ht="14.25" customHeight="1" x14ac:dyDescent="0.25">
      <c r="A125" s="107" t="str">
        <f>'Demand Planning'!A1218</f>
        <v>POL09702</v>
      </c>
      <c r="B125" s="135" t="str">
        <f>'Demand Planning'!B1218</f>
        <v>Polleo Energy Gel 40g Lemon-Lime</v>
      </c>
      <c r="C125" s="135" t="str">
        <f>'Demand Planning'!C1218</f>
        <v>SPORTSKA PREHRANA</v>
      </c>
      <c r="D125" s="135" t="str">
        <f>'Demand Planning'!D1218</f>
        <v>02 SILVER</v>
      </c>
      <c r="E125" s="166">
        <f>'Demand Planning'!Y1225</f>
        <v>552.80769230769226</v>
      </c>
      <c r="F125" s="122">
        <f>'Demand Planning'!AB1226</f>
        <v>0</v>
      </c>
      <c r="G125" s="122">
        <f>'Demand Planning'!AC1226</f>
        <v>0</v>
      </c>
      <c r="H125" s="122">
        <f>'Demand Planning'!AD1226</f>
        <v>0</v>
      </c>
      <c r="I125" s="122">
        <f>'Demand Planning'!AE1226</f>
        <v>0</v>
      </c>
      <c r="J125" s="122">
        <f>'Demand Planning'!AF1226</f>
        <v>0</v>
      </c>
      <c r="K125" s="122">
        <f>'Demand Planning'!AG1226</f>
        <v>0</v>
      </c>
      <c r="L125" s="122">
        <f>'Demand Planning'!AH1226</f>
        <v>0</v>
      </c>
      <c r="M125" s="122">
        <f>'Demand Planning'!AI1226</f>
        <v>0</v>
      </c>
      <c r="N125" s="122">
        <f>'Demand Planning'!AJ1226</f>
        <v>0</v>
      </c>
      <c r="O125" s="122">
        <f>'Demand Planning'!AK1226</f>
        <v>0</v>
      </c>
      <c r="P125" s="122">
        <f>'Demand Planning'!AL1226</f>
        <v>0</v>
      </c>
      <c r="Q125" s="122">
        <f>'Demand Planning'!AM1226</f>
        <v>0</v>
      </c>
      <c r="R125" s="122">
        <f>'Demand Planning'!AN1226</f>
        <v>0</v>
      </c>
    </row>
    <row r="126" spans="1:18" ht="14.25" customHeight="1" x14ac:dyDescent="0.25">
      <c r="A126" s="107" t="str">
        <f>'Demand Planning'!A1228</f>
        <v>POL09767</v>
      </c>
      <c r="B126" s="135" t="str">
        <f>'Demand Planning'!B1228</f>
        <v>Polleo Bulk Gainer 5kg Chocolate</v>
      </c>
      <c r="C126" s="135" t="str">
        <f>'Demand Planning'!C1228</f>
        <v>SPORTSKA PREHRANA</v>
      </c>
      <c r="D126" s="135" t="str">
        <f>'Demand Planning'!D1228</f>
        <v>02 SILVER</v>
      </c>
      <c r="E126" s="166">
        <f>'Demand Planning'!Y1235</f>
        <v>15.076923076923077</v>
      </c>
      <c r="F126" s="122">
        <f>'Demand Planning'!AB1236</f>
        <v>0</v>
      </c>
      <c r="G126" s="122">
        <f>'Demand Planning'!AC1236</f>
        <v>0</v>
      </c>
      <c r="H126" s="122">
        <f>'Demand Planning'!AD1236</f>
        <v>0</v>
      </c>
      <c r="I126" s="122">
        <f>'Demand Planning'!AE1236</f>
        <v>0</v>
      </c>
      <c r="J126" s="122">
        <f>'Demand Planning'!AF1236</f>
        <v>0</v>
      </c>
      <c r="K126" s="122">
        <f>'Demand Planning'!AG1236</f>
        <v>0</v>
      </c>
      <c r="L126" s="122">
        <f>'Demand Planning'!AH1236</f>
        <v>0</v>
      </c>
      <c r="M126" s="122">
        <f>'Demand Planning'!AI1236</f>
        <v>0</v>
      </c>
      <c r="N126" s="122">
        <f>'Demand Planning'!AJ1236</f>
        <v>0</v>
      </c>
      <c r="O126" s="122">
        <f>'Demand Planning'!AK1236</f>
        <v>0</v>
      </c>
      <c r="P126" s="122">
        <f>'Demand Planning'!AL1236</f>
        <v>0</v>
      </c>
      <c r="Q126" s="122">
        <f>'Demand Planning'!AM1236</f>
        <v>0</v>
      </c>
      <c r="R126" s="122">
        <f>'Demand Planning'!AN1236</f>
        <v>0</v>
      </c>
    </row>
    <row r="127" spans="1:18" ht="14.25" customHeight="1" x14ac:dyDescent="0.25">
      <c r="A127" s="107" t="str">
        <f>'Demand Planning'!A1238</f>
        <v>POL09825</v>
      </c>
      <c r="B127" s="135" t="str">
        <f>'Demand Planning'!B1238</f>
        <v>Polleo Protein Woppers 25g chocolate milk</v>
      </c>
      <c r="C127" s="135" t="str">
        <f>'Demand Planning'!C1238</f>
        <v>RTD &amp; SNACKS</v>
      </c>
      <c r="D127" s="135" t="str">
        <f>'Demand Planning'!D1238</f>
        <v>02 SILVER</v>
      </c>
      <c r="E127" s="166">
        <f>'Demand Planning'!Y1245</f>
        <v>1087.6538461538462</v>
      </c>
      <c r="F127" s="122">
        <f>'Demand Planning'!AB1246</f>
        <v>0</v>
      </c>
      <c r="G127" s="122">
        <f>'Demand Planning'!AC1246</f>
        <v>0</v>
      </c>
      <c r="H127" s="122">
        <f>'Demand Planning'!AD1246</f>
        <v>0</v>
      </c>
      <c r="I127" s="122">
        <f>'Demand Planning'!AE1246</f>
        <v>0</v>
      </c>
      <c r="J127" s="122">
        <f>'Demand Planning'!AF1246</f>
        <v>0</v>
      </c>
      <c r="K127" s="122">
        <f>'Demand Planning'!AG1246</f>
        <v>0</v>
      </c>
      <c r="L127" s="122">
        <f>'Demand Planning'!AH1246</f>
        <v>0</v>
      </c>
      <c r="M127" s="122">
        <f>'Demand Planning'!AI1246</f>
        <v>0</v>
      </c>
      <c r="N127" s="122">
        <f>'Demand Planning'!AJ1246</f>
        <v>0</v>
      </c>
      <c r="O127" s="122">
        <f>'Demand Planning'!AK1246</f>
        <v>0</v>
      </c>
      <c r="P127" s="122">
        <f>'Demand Planning'!AL1246</f>
        <v>0</v>
      </c>
      <c r="Q127" s="122">
        <f>'Demand Planning'!AM1246</f>
        <v>0</v>
      </c>
      <c r="R127" s="122">
        <f>'Demand Planning'!AN1246</f>
        <v>0</v>
      </c>
    </row>
    <row r="128" spans="1:18" ht="14.25" customHeight="1" x14ac:dyDescent="0.25">
      <c r="A128" s="107" t="str">
        <f>'Demand Planning'!A1248</f>
        <v>ZOE12408</v>
      </c>
      <c r="B128" s="135" t="str">
        <f>'Demand Planning'!B1248</f>
        <v>ZOE Collagen Vital 60caps</v>
      </c>
      <c r="C128" s="135" t="str">
        <f>'Demand Planning'!C1248</f>
        <v>SPORTSKA PREHRANA</v>
      </c>
      <c r="D128" s="135" t="str">
        <f>'Demand Planning'!D1248</f>
        <v>02 SILVER</v>
      </c>
      <c r="E128" s="166">
        <f>'Demand Planning'!Y1255</f>
        <v>40.346153846153847</v>
      </c>
      <c r="F128" s="122">
        <f>'Demand Planning'!AB1256</f>
        <v>0</v>
      </c>
      <c r="G128" s="122">
        <f>'Demand Planning'!AC1256</f>
        <v>0</v>
      </c>
      <c r="H128" s="122">
        <f>'Demand Planning'!AD1256</f>
        <v>0</v>
      </c>
      <c r="I128" s="122">
        <f>'Demand Planning'!AE1256</f>
        <v>0</v>
      </c>
      <c r="J128" s="122">
        <f>'Demand Planning'!AF1256</f>
        <v>0</v>
      </c>
      <c r="K128" s="122">
        <f>'Demand Planning'!AG1256</f>
        <v>0</v>
      </c>
      <c r="L128" s="122">
        <f>'Demand Planning'!AH1256</f>
        <v>0</v>
      </c>
      <c r="M128" s="122">
        <f>'Demand Planning'!AI1256</f>
        <v>0</v>
      </c>
      <c r="N128" s="122">
        <f>'Demand Planning'!AJ1256</f>
        <v>0</v>
      </c>
      <c r="O128" s="122">
        <f>'Demand Planning'!AK1256</f>
        <v>0</v>
      </c>
      <c r="P128" s="122">
        <f>'Demand Planning'!AL1256</f>
        <v>0</v>
      </c>
      <c r="Q128" s="122">
        <f>'Demand Planning'!AM1256</f>
        <v>0</v>
      </c>
      <c r="R128" s="122">
        <f>'Demand Planning'!AN1256</f>
        <v>0</v>
      </c>
    </row>
    <row r="129" spans="1:18" ht="14.25" customHeight="1" x14ac:dyDescent="0.25">
      <c r="A129" s="107" t="str">
        <f>'Demand Planning'!A1258</f>
        <v>ON00249</v>
      </c>
      <c r="B129" s="135" t="str">
        <f>'Demand Planning'!B1258</f>
        <v>Gold Whey 450g Vanilla Ice Cream</v>
      </c>
      <c r="C129" s="135" t="str">
        <f>'Demand Planning'!C1258</f>
        <v>PROTEINI</v>
      </c>
      <c r="D129" s="135" t="str">
        <f>'Demand Planning'!D1258</f>
        <v>02 SILVER</v>
      </c>
      <c r="E129" s="166">
        <f>'Demand Planning'!Y1265</f>
        <v>44.615384615384613</v>
      </c>
      <c r="F129" s="122">
        <f>'Demand Planning'!AB1266</f>
        <v>0</v>
      </c>
      <c r="G129" s="122">
        <f>'Demand Planning'!AC1266</f>
        <v>0</v>
      </c>
      <c r="H129" s="122">
        <f>'Demand Planning'!AD1266</f>
        <v>0</v>
      </c>
      <c r="I129" s="122">
        <f>'Demand Planning'!AE1266</f>
        <v>0</v>
      </c>
      <c r="J129" s="122">
        <f>'Demand Planning'!AF1266</f>
        <v>0</v>
      </c>
      <c r="K129" s="122">
        <f>'Demand Planning'!AG1266</f>
        <v>0</v>
      </c>
      <c r="L129" s="122">
        <f>'Demand Planning'!AH1266</f>
        <v>0</v>
      </c>
      <c r="M129" s="122">
        <f>'Demand Planning'!AI1266</f>
        <v>0</v>
      </c>
      <c r="N129" s="122">
        <f>'Demand Planning'!AJ1266</f>
        <v>0</v>
      </c>
      <c r="O129" s="122">
        <f>'Demand Planning'!AK1266</f>
        <v>0</v>
      </c>
      <c r="P129" s="122">
        <f>'Demand Planning'!AL1266</f>
        <v>0</v>
      </c>
      <c r="Q129" s="122">
        <f>'Demand Planning'!AM1266</f>
        <v>0</v>
      </c>
      <c r="R129" s="122">
        <f>'Demand Planning'!AN1266</f>
        <v>0</v>
      </c>
    </row>
    <row r="130" spans="1:18" ht="14.25" customHeight="1" x14ac:dyDescent="0.25">
      <c r="A130" s="107" t="str">
        <f>'Demand Planning'!A1268</f>
        <v>ON00244</v>
      </c>
      <c r="B130" s="135" t="str">
        <f>'Demand Planning'!B1268</f>
        <v>Gold Whey 4,54kg Double Rich Chocolate</v>
      </c>
      <c r="C130" s="135" t="str">
        <f>'Demand Planning'!C1268</f>
        <v>PROTEINI</v>
      </c>
      <c r="D130" s="135" t="str">
        <f>'Demand Planning'!D1268</f>
        <v>02 SILVER</v>
      </c>
      <c r="E130" s="166">
        <f>'Demand Planning'!Y1275</f>
        <v>14.846153846153847</v>
      </c>
      <c r="F130" s="122">
        <f>'Demand Planning'!AB1276</f>
        <v>0</v>
      </c>
      <c r="G130" s="122">
        <f>'Demand Planning'!AC1276</f>
        <v>0</v>
      </c>
      <c r="H130" s="122">
        <f>'Demand Planning'!AD1276</f>
        <v>0</v>
      </c>
      <c r="I130" s="122">
        <f>'Demand Planning'!AE1276</f>
        <v>0</v>
      </c>
      <c r="J130" s="122">
        <f>'Demand Planning'!AF1276</f>
        <v>0</v>
      </c>
      <c r="K130" s="122">
        <f>'Demand Planning'!AG1276</f>
        <v>0</v>
      </c>
      <c r="L130" s="122">
        <f>'Demand Planning'!AH1276</f>
        <v>0</v>
      </c>
      <c r="M130" s="122">
        <f>'Demand Planning'!AI1276</f>
        <v>0</v>
      </c>
      <c r="N130" s="122">
        <f>'Demand Planning'!AJ1276</f>
        <v>0</v>
      </c>
      <c r="O130" s="122">
        <f>'Demand Planning'!AK1276</f>
        <v>0</v>
      </c>
      <c r="P130" s="122">
        <f>'Demand Planning'!AL1276</f>
        <v>0</v>
      </c>
      <c r="Q130" s="122">
        <f>'Demand Planning'!AM1276</f>
        <v>0</v>
      </c>
      <c r="R130" s="122">
        <f>'Demand Planning'!AN1276</f>
        <v>0</v>
      </c>
    </row>
    <row r="131" spans="1:18" ht="14.25" customHeight="1" x14ac:dyDescent="0.25">
      <c r="A131" s="107" t="str">
        <f>'Demand Planning'!A1278</f>
        <v>POL09717</v>
      </c>
      <c r="B131" s="135" t="str">
        <f>'Demand Planning'!B1278</f>
        <v>Polleo Original Peanut butter Crunchy 450g</v>
      </c>
      <c r="C131" s="135" t="str">
        <f>'Demand Planning'!C1278</f>
        <v>BIO I SUPERFOODS</v>
      </c>
      <c r="D131" s="135" t="str">
        <f>'Demand Planning'!D1278</f>
        <v>02 SILVER</v>
      </c>
      <c r="E131" s="166">
        <f>'Demand Planning'!Y1285</f>
        <v>275.84615384615387</v>
      </c>
      <c r="F131" s="122">
        <f>'Demand Planning'!AB1286</f>
        <v>0</v>
      </c>
      <c r="G131" s="122">
        <f>'Demand Planning'!AC1286</f>
        <v>0</v>
      </c>
      <c r="H131" s="122">
        <f>'Demand Planning'!AD1286</f>
        <v>0</v>
      </c>
      <c r="I131" s="122">
        <f>'Demand Planning'!AE1286</f>
        <v>0</v>
      </c>
      <c r="J131" s="122">
        <f>'Demand Planning'!AF1286</f>
        <v>0</v>
      </c>
      <c r="K131" s="122">
        <f>'Demand Planning'!AG1286</f>
        <v>0</v>
      </c>
      <c r="L131" s="122">
        <f>'Demand Planning'!AH1286</f>
        <v>0</v>
      </c>
      <c r="M131" s="122">
        <f>'Demand Planning'!AI1286</f>
        <v>0</v>
      </c>
      <c r="N131" s="122">
        <f>'Demand Planning'!AJ1286</f>
        <v>0</v>
      </c>
      <c r="O131" s="122">
        <f>'Demand Planning'!AK1286</f>
        <v>0</v>
      </c>
      <c r="P131" s="122">
        <f>'Demand Planning'!AL1286</f>
        <v>0</v>
      </c>
      <c r="Q131" s="122">
        <f>'Demand Planning'!AM1286</f>
        <v>0</v>
      </c>
      <c r="R131" s="122">
        <f>'Demand Planning'!AN1286</f>
        <v>0</v>
      </c>
    </row>
    <row r="132" spans="1:18" ht="14.25" customHeight="1" x14ac:dyDescent="0.25">
      <c r="A132" s="107" t="str">
        <f>'Demand Planning'!A1288</f>
        <v>POL09715</v>
      </c>
      <c r="B132" s="135" t="str">
        <f>'Demand Planning'!B1288</f>
        <v>Polleo Original Peanut butter Smooth 450g</v>
      </c>
      <c r="C132" s="135" t="str">
        <f>'Demand Planning'!C1288</f>
        <v>BIO I SUPERFOODS</v>
      </c>
      <c r="D132" s="135" t="str">
        <f>'Demand Planning'!D1288</f>
        <v>02 SILVER</v>
      </c>
      <c r="E132" s="166">
        <f>'Demand Planning'!Y1295</f>
        <v>285.88461538461536</v>
      </c>
      <c r="F132" s="122">
        <f>'Demand Planning'!AB1296</f>
        <v>0</v>
      </c>
      <c r="G132" s="122">
        <f>'Demand Planning'!AC1296</f>
        <v>0</v>
      </c>
      <c r="H132" s="122">
        <f>'Demand Planning'!AD1296</f>
        <v>0</v>
      </c>
      <c r="I132" s="122">
        <f>'Demand Planning'!AE1296</f>
        <v>0</v>
      </c>
      <c r="J132" s="122">
        <f>'Demand Planning'!AF1296</f>
        <v>0</v>
      </c>
      <c r="K132" s="122">
        <f>'Demand Planning'!AG1296</f>
        <v>0</v>
      </c>
      <c r="L132" s="122">
        <f>'Demand Planning'!AH1296</f>
        <v>0</v>
      </c>
      <c r="M132" s="122">
        <f>'Demand Planning'!AI1296</f>
        <v>0</v>
      </c>
      <c r="N132" s="122">
        <f>'Demand Planning'!AJ1296</f>
        <v>0</v>
      </c>
      <c r="O132" s="122">
        <f>'Demand Planning'!AK1296</f>
        <v>0</v>
      </c>
      <c r="P132" s="122">
        <f>'Demand Planning'!AL1296</f>
        <v>0</v>
      </c>
      <c r="Q132" s="122">
        <f>'Demand Planning'!AM1296</f>
        <v>0</v>
      </c>
      <c r="R132" s="122">
        <f>'Demand Planning'!AN1296</f>
        <v>0</v>
      </c>
    </row>
    <row r="133" spans="1:18" ht="14.25" customHeight="1" x14ac:dyDescent="0.25">
      <c r="A133" s="107" t="str">
        <f>'Demand Planning'!A1298</f>
        <v>POL09750</v>
      </c>
      <c r="B133" s="135" t="str">
        <f>'Demand Planning'!B1298</f>
        <v>Polleo 1st Whey 2,27kg Unflavoured</v>
      </c>
      <c r="C133" s="135" t="str">
        <f>'Demand Planning'!C1298</f>
        <v>PROTEINI</v>
      </c>
      <c r="D133" s="135" t="str">
        <f>'Demand Planning'!D1298</f>
        <v>02 SILVER</v>
      </c>
      <c r="E133" s="166">
        <f>'Demand Planning'!Y1305</f>
        <v>20.923076923076923</v>
      </c>
      <c r="F133" s="122">
        <f>'Demand Planning'!AB1306</f>
        <v>0</v>
      </c>
      <c r="G133" s="122">
        <f>'Demand Planning'!AC1306</f>
        <v>0</v>
      </c>
      <c r="H133" s="122">
        <f>'Demand Planning'!AD1306</f>
        <v>0</v>
      </c>
      <c r="I133" s="122">
        <f>'Demand Planning'!AE1306</f>
        <v>0</v>
      </c>
      <c r="J133" s="122">
        <f>'Demand Planning'!AF1306</f>
        <v>0</v>
      </c>
      <c r="K133" s="122">
        <f>'Demand Planning'!AG1306</f>
        <v>0</v>
      </c>
      <c r="L133" s="122">
        <f>'Demand Planning'!AH1306</f>
        <v>0</v>
      </c>
      <c r="M133" s="122">
        <f>'Demand Planning'!AI1306</f>
        <v>0</v>
      </c>
      <c r="N133" s="122">
        <f>'Demand Planning'!AJ1306</f>
        <v>0</v>
      </c>
      <c r="O133" s="122">
        <f>'Demand Planning'!AK1306</f>
        <v>0</v>
      </c>
      <c r="P133" s="122">
        <f>'Demand Planning'!AL1306</f>
        <v>0</v>
      </c>
      <c r="Q133" s="122">
        <f>'Demand Planning'!AM1306</f>
        <v>0</v>
      </c>
      <c r="R133" s="122">
        <f>'Demand Planning'!AN1306</f>
        <v>0</v>
      </c>
    </row>
    <row r="134" spans="1:18" ht="14.25" customHeight="1" x14ac:dyDescent="0.25">
      <c r="A134" s="107" t="str">
        <f>'Demand Planning'!A1308</f>
        <v>POL09830</v>
      </c>
      <c r="B134" s="135" t="str">
        <f>'Demand Planning'!B1308</f>
        <v>Polleo 1st Whey 908g Strawberry</v>
      </c>
      <c r="C134" s="135" t="str">
        <f>'Demand Planning'!C1308</f>
        <v>PROTEINI</v>
      </c>
      <c r="D134" s="135" t="str">
        <f>'Demand Planning'!D1308</f>
        <v>02 SILVER</v>
      </c>
      <c r="E134" s="166">
        <f>'Demand Planning'!Y1315</f>
        <v>39.384615384615387</v>
      </c>
      <c r="F134" s="122">
        <f>'Demand Planning'!AB1316</f>
        <v>0</v>
      </c>
      <c r="G134" s="122">
        <f>'Demand Planning'!AC1316</f>
        <v>0</v>
      </c>
      <c r="H134" s="122">
        <f>'Demand Planning'!AD1316</f>
        <v>0</v>
      </c>
      <c r="I134" s="122">
        <f>'Demand Planning'!AE1316</f>
        <v>0</v>
      </c>
      <c r="J134" s="122">
        <f>'Demand Planning'!AF1316</f>
        <v>0</v>
      </c>
      <c r="K134" s="122">
        <f>'Demand Planning'!AG1316</f>
        <v>0</v>
      </c>
      <c r="L134" s="122">
        <f>'Demand Planning'!AH1316</f>
        <v>0</v>
      </c>
      <c r="M134" s="122">
        <f>'Demand Planning'!AI1316</f>
        <v>0</v>
      </c>
      <c r="N134" s="122">
        <f>'Demand Planning'!AJ1316</f>
        <v>0</v>
      </c>
      <c r="O134" s="122">
        <f>'Demand Planning'!AK1316</f>
        <v>0</v>
      </c>
      <c r="P134" s="122">
        <f>'Demand Planning'!AL1316</f>
        <v>0</v>
      </c>
      <c r="Q134" s="122">
        <f>'Demand Planning'!AM1316</f>
        <v>0</v>
      </c>
      <c r="R134" s="122">
        <f>'Demand Planning'!AN1316</f>
        <v>0</v>
      </c>
    </row>
    <row r="135" spans="1:18" ht="14.25" customHeight="1" x14ac:dyDescent="0.25">
      <c r="A135" s="107" t="str">
        <f>'Demand Planning'!A1318</f>
        <v>POL12689</v>
      </c>
      <c r="B135" s="135" t="str">
        <f>'Demand Planning'!B1318</f>
        <v>Polleo Pro Whey 2kg Milky Chocolate</v>
      </c>
      <c r="C135" s="135" t="str">
        <f>'Demand Planning'!C1318</f>
        <v>PROTEINI</v>
      </c>
      <c r="D135" s="135" t="str">
        <f>'Demand Planning'!D1318</f>
        <v>02 SILVER</v>
      </c>
      <c r="E135" s="166">
        <f>'Demand Planning'!Y1325</f>
        <v>15.692307692307692</v>
      </c>
      <c r="F135" s="122">
        <f>'Demand Planning'!AB1326</f>
        <v>0</v>
      </c>
      <c r="G135" s="122">
        <f>'Demand Planning'!AC1326</f>
        <v>0</v>
      </c>
      <c r="H135" s="122">
        <f>'Demand Planning'!AD1326</f>
        <v>0</v>
      </c>
      <c r="I135" s="122">
        <f>'Demand Planning'!AE1326</f>
        <v>0</v>
      </c>
      <c r="J135" s="122">
        <f>'Demand Planning'!AF1326</f>
        <v>0</v>
      </c>
      <c r="K135" s="122">
        <f>'Demand Planning'!AG1326</f>
        <v>0</v>
      </c>
      <c r="L135" s="122">
        <f>'Demand Planning'!AH1326</f>
        <v>0</v>
      </c>
      <c r="M135" s="122">
        <f>'Demand Planning'!AI1326</f>
        <v>0</v>
      </c>
      <c r="N135" s="122">
        <f>'Demand Planning'!AJ1326</f>
        <v>0</v>
      </c>
      <c r="O135" s="122">
        <f>'Demand Planning'!AK1326</f>
        <v>0</v>
      </c>
      <c r="P135" s="122">
        <f>'Demand Planning'!AL1326</f>
        <v>0</v>
      </c>
      <c r="Q135" s="122">
        <f>'Demand Planning'!AM1326</f>
        <v>0</v>
      </c>
      <c r="R135" s="122">
        <f>'Demand Planning'!AN1326</f>
        <v>0</v>
      </c>
    </row>
    <row r="136" spans="1:18" ht="14.25" customHeight="1" x14ac:dyDescent="0.25">
      <c r="A136" s="107" t="str">
        <f>'Demand Planning'!A1328</f>
        <v>POL12740</v>
      </c>
      <c r="B136" s="135" t="str">
        <f>'Demand Planning'!B1328</f>
        <v>Polleo Calcium+K1+D3 90 caps v2</v>
      </c>
      <c r="C136" s="135" t="str">
        <f>'Demand Planning'!C1328</f>
        <v>SPORTSKA PREHRANA</v>
      </c>
      <c r="D136" s="135" t="str">
        <f>'Demand Planning'!D1328</f>
        <v>02 SILVER</v>
      </c>
      <c r="E136" s="166">
        <f>'Demand Planning'!Y1335</f>
        <v>41.07692307692308</v>
      </c>
      <c r="F136" s="122">
        <f>'Demand Planning'!AB1336</f>
        <v>0</v>
      </c>
      <c r="G136" s="122">
        <f>'Demand Planning'!AC1336</f>
        <v>0</v>
      </c>
      <c r="H136" s="122">
        <f>'Demand Planning'!AD1336</f>
        <v>0</v>
      </c>
      <c r="I136" s="122">
        <f>'Demand Planning'!AE1336</f>
        <v>0</v>
      </c>
      <c r="J136" s="122">
        <f>'Demand Planning'!AF1336</f>
        <v>0</v>
      </c>
      <c r="K136" s="122">
        <f>'Demand Planning'!AG1336</f>
        <v>0</v>
      </c>
      <c r="L136" s="122">
        <f>'Demand Planning'!AH1336</f>
        <v>0</v>
      </c>
      <c r="M136" s="122">
        <f>'Demand Planning'!AI1336</f>
        <v>0</v>
      </c>
      <c r="N136" s="122">
        <f>'Demand Planning'!AJ1336</f>
        <v>0</v>
      </c>
      <c r="O136" s="122">
        <f>'Demand Planning'!AK1336</f>
        <v>0</v>
      </c>
      <c r="P136" s="122">
        <f>'Demand Planning'!AL1336</f>
        <v>0</v>
      </c>
      <c r="Q136" s="122">
        <f>'Demand Planning'!AM1336</f>
        <v>0</v>
      </c>
      <c r="R136" s="122">
        <f>'Demand Planning'!AN1336</f>
        <v>0</v>
      </c>
    </row>
    <row r="137" spans="1:18" ht="14.25" customHeight="1" x14ac:dyDescent="0.25">
      <c r="A137" s="107" t="str">
        <f>'Demand Planning'!A1338</f>
        <v>ON00556</v>
      </c>
      <c r="B137" s="135" t="str">
        <f>'Demand Planning'!B1338</f>
        <v>Micronised Creatine Powder 247.5 g Blue Raspberry</v>
      </c>
      <c r="C137" s="135" t="str">
        <f>'Demand Planning'!C1338</f>
        <v>SPORTSKA PREHRANA</v>
      </c>
      <c r="D137" s="135" t="str">
        <f>'Demand Planning'!D1338</f>
        <v>02 SILVER</v>
      </c>
      <c r="E137" s="166">
        <f>'Demand Planning'!Y1345</f>
        <v>31.423076923076923</v>
      </c>
      <c r="F137" s="122">
        <f>'Demand Planning'!AB1346</f>
        <v>0</v>
      </c>
      <c r="G137" s="122">
        <f>'Demand Planning'!AC1346</f>
        <v>0</v>
      </c>
      <c r="H137" s="122">
        <f>'Demand Planning'!AD1346</f>
        <v>0</v>
      </c>
      <c r="I137" s="122">
        <f>'Demand Planning'!AE1346</f>
        <v>0</v>
      </c>
      <c r="J137" s="122">
        <f>'Demand Planning'!AF1346</f>
        <v>0</v>
      </c>
      <c r="K137" s="122">
        <f>'Demand Planning'!AG1346</f>
        <v>0</v>
      </c>
      <c r="L137" s="122">
        <f>'Demand Planning'!AH1346</f>
        <v>0</v>
      </c>
      <c r="M137" s="122">
        <f>'Demand Planning'!AI1346</f>
        <v>0</v>
      </c>
      <c r="N137" s="122">
        <f>'Demand Planning'!AJ1346</f>
        <v>0</v>
      </c>
      <c r="O137" s="122">
        <f>'Demand Planning'!AK1346</f>
        <v>0</v>
      </c>
      <c r="P137" s="122">
        <f>'Demand Planning'!AL1346</f>
        <v>0</v>
      </c>
      <c r="Q137" s="122">
        <f>'Demand Planning'!AM1346</f>
        <v>0</v>
      </c>
      <c r="R137" s="122">
        <f>'Demand Planning'!AN1346</f>
        <v>0</v>
      </c>
    </row>
    <row r="138" spans="1:18" ht="14.25" customHeight="1" x14ac:dyDescent="0.25">
      <c r="A138" s="107" t="str">
        <f>'Demand Planning'!A1348</f>
        <v>ZOE12396</v>
      </c>
      <c r="B138" s="135" t="str">
        <f>'Demand Planning'!B1348</f>
        <v>ZOE Complete Meal Replacement 1kg Nocciola</v>
      </c>
      <c r="C138" s="135" t="str">
        <f>'Demand Planning'!C1348</f>
        <v>PROTEINI</v>
      </c>
      <c r="D138" s="135" t="str">
        <f>'Demand Planning'!D1348</f>
        <v>02 SILVER</v>
      </c>
      <c r="E138" s="166">
        <f>'Demand Planning'!Y1355</f>
        <v>20.884615384615383</v>
      </c>
      <c r="F138" s="122">
        <f>'Demand Planning'!AB1356</f>
        <v>0</v>
      </c>
      <c r="G138" s="122">
        <f>'Demand Planning'!AC1356</f>
        <v>0</v>
      </c>
      <c r="H138" s="122">
        <f>'Demand Planning'!AD1356</f>
        <v>0</v>
      </c>
      <c r="I138" s="122">
        <f>'Demand Planning'!AE1356</f>
        <v>0</v>
      </c>
      <c r="J138" s="122">
        <f>'Demand Planning'!AF1356</f>
        <v>0</v>
      </c>
      <c r="K138" s="122">
        <f>'Demand Planning'!AG1356</f>
        <v>0</v>
      </c>
      <c r="L138" s="122">
        <f>'Demand Planning'!AH1356</f>
        <v>0</v>
      </c>
      <c r="M138" s="122">
        <f>'Demand Planning'!AI1356</f>
        <v>0</v>
      </c>
      <c r="N138" s="122">
        <f>'Demand Planning'!AJ1356</f>
        <v>0</v>
      </c>
      <c r="O138" s="122">
        <f>'Demand Planning'!AK1356</f>
        <v>70</v>
      </c>
      <c r="P138" s="122">
        <f>'Demand Planning'!AL1356</f>
        <v>70</v>
      </c>
      <c r="Q138" s="122">
        <f>'Demand Planning'!AM1356</f>
        <v>70</v>
      </c>
      <c r="R138" s="122">
        <f>'Demand Planning'!AN1356</f>
        <v>70</v>
      </c>
    </row>
    <row r="139" spans="1:18" ht="14.25" customHeight="1" x14ac:dyDescent="0.25">
      <c r="A139" s="107" t="str">
        <f>'Demand Planning'!A1358</f>
        <v>POL09931</v>
      </c>
      <c r="B139" s="135" t="str">
        <f>'Demand Planning'!B1358</f>
        <v>Polleo SHOT Pre-Workout 80ml Tropical</v>
      </c>
      <c r="C139" s="135" t="str">
        <f>'Demand Planning'!C1358</f>
        <v>SPORTSKA PREHRANA</v>
      </c>
      <c r="D139" s="135" t="str">
        <f>'Demand Planning'!D1358</f>
        <v>02 SILVER</v>
      </c>
      <c r="E139" s="166">
        <f>'Demand Planning'!Y1365</f>
        <v>408.42307692307691</v>
      </c>
      <c r="F139" s="122">
        <f>'Demand Planning'!AB1366</f>
        <v>0</v>
      </c>
      <c r="G139" s="122">
        <f>'Demand Planning'!AC1366</f>
        <v>0</v>
      </c>
      <c r="H139" s="122">
        <f>'Demand Planning'!AD1366</f>
        <v>0</v>
      </c>
      <c r="I139" s="122">
        <f>'Demand Planning'!AE1366</f>
        <v>0</v>
      </c>
      <c r="J139" s="122">
        <f>'Demand Planning'!AF1366</f>
        <v>0</v>
      </c>
      <c r="K139" s="122">
        <f>'Demand Planning'!AG1366</f>
        <v>0</v>
      </c>
      <c r="L139" s="122">
        <f>'Demand Planning'!AH1366</f>
        <v>0</v>
      </c>
      <c r="M139" s="122">
        <f>'Demand Planning'!AI1366</f>
        <v>0</v>
      </c>
      <c r="N139" s="122">
        <f>'Demand Planning'!AJ1366</f>
        <v>0</v>
      </c>
      <c r="O139" s="122">
        <f>'Demand Planning'!AK1366</f>
        <v>0</v>
      </c>
      <c r="P139" s="122">
        <f>'Demand Planning'!AL1366</f>
        <v>0</v>
      </c>
      <c r="Q139" s="122">
        <f>'Demand Planning'!AM1366</f>
        <v>0</v>
      </c>
      <c r="R139" s="122">
        <f>'Demand Planning'!AN1366</f>
        <v>0</v>
      </c>
    </row>
    <row r="140" spans="1:18" ht="14.25" customHeight="1" x14ac:dyDescent="0.25">
      <c r="A140" s="107" t="str">
        <f>'Demand Planning'!A1368</f>
        <v>ON00279</v>
      </c>
      <c r="B140" s="135" t="str">
        <f>'Demand Planning'!B1368</f>
        <v>Serious Mass 2,73kg Vanilla</v>
      </c>
      <c r="C140" s="135" t="str">
        <f>'Demand Planning'!C1368</f>
        <v>SPORTSKA PREHRANA</v>
      </c>
      <c r="D140" s="135" t="str">
        <f>'Demand Planning'!D1368</f>
        <v>02 SILVER</v>
      </c>
      <c r="E140" s="166">
        <f>'Demand Planning'!Y1375</f>
        <v>10.384615384615385</v>
      </c>
      <c r="F140" s="122">
        <f>'Demand Planning'!AB1376</f>
        <v>0</v>
      </c>
      <c r="G140" s="122">
        <f>'Demand Planning'!AC1376</f>
        <v>0</v>
      </c>
      <c r="H140" s="122">
        <f>'Demand Planning'!AD1376</f>
        <v>0</v>
      </c>
      <c r="I140" s="122">
        <f>'Demand Planning'!AE1376</f>
        <v>0</v>
      </c>
      <c r="J140" s="122">
        <f>'Demand Planning'!AF1376</f>
        <v>0</v>
      </c>
      <c r="K140" s="122">
        <f>'Demand Planning'!AG1376</f>
        <v>0</v>
      </c>
      <c r="L140" s="122">
        <f>'Demand Planning'!AH1376</f>
        <v>0</v>
      </c>
      <c r="M140" s="122">
        <f>'Demand Planning'!AI1376</f>
        <v>0</v>
      </c>
      <c r="N140" s="122">
        <f>'Demand Planning'!AJ1376</f>
        <v>0</v>
      </c>
      <c r="O140" s="122">
        <f>'Demand Planning'!AK1376</f>
        <v>0</v>
      </c>
      <c r="P140" s="122">
        <f>'Demand Planning'!AL1376</f>
        <v>0</v>
      </c>
      <c r="Q140" s="122">
        <f>'Demand Planning'!AM1376</f>
        <v>0</v>
      </c>
      <c r="R140" s="122">
        <f>'Demand Planning'!AN1376</f>
        <v>0</v>
      </c>
    </row>
    <row r="141" spans="1:18" ht="14.25" customHeight="1" x14ac:dyDescent="0.25">
      <c r="A141" s="107" t="str">
        <f>'Demand Planning'!A1378</f>
        <v>POL09864</v>
      </c>
      <c r="B141" s="135" t="str">
        <f>'Demand Planning'!B1378</f>
        <v>Polleo ZMA + Melatonin 60 caps</v>
      </c>
      <c r="C141" s="135" t="str">
        <f>'Demand Planning'!C1378</f>
        <v>SPORTSKA PREHRANA</v>
      </c>
      <c r="D141" s="135" t="str">
        <f>'Demand Planning'!D1378</f>
        <v>02 SILVER</v>
      </c>
      <c r="E141" s="166">
        <f>'Demand Planning'!Y1385</f>
        <v>26.576923076923077</v>
      </c>
      <c r="F141" s="122">
        <f>'Demand Planning'!AB1386</f>
        <v>0</v>
      </c>
      <c r="G141" s="122">
        <f>'Demand Planning'!AC1386</f>
        <v>0</v>
      </c>
      <c r="H141" s="122">
        <f>'Demand Planning'!AD1386</f>
        <v>0</v>
      </c>
      <c r="I141" s="122">
        <f>'Demand Planning'!AE1386</f>
        <v>0</v>
      </c>
      <c r="J141" s="122">
        <f>'Demand Planning'!AF1386</f>
        <v>0</v>
      </c>
      <c r="K141" s="122">
        <f>'Demand Planning'!AG1386</f>
        <v>0</v>
      </c>
      <c r="L141" s="122">
        <f>'Demand Planning'!AH1386</f>
        <v>0</v>
      </c>
      <c r="M141" s="122">
        <f>'Demand Planning'!AI1386</f>
        <v>0</v>
      </c>
      <c r="N141" s="122">
        <f>'Demand Planning'!AJ1386</f>
        <v>0</v>
      </c>
      <c r="O141" s="122">
        <f>'Demand Planning'!AK1386</f>
        <v>0</v>
      </c>
      <c r="P141" s="122">
        <f>'Demand Planning'!AL1386</f>
        <v>0</v>
      </c>
      <c r="Q141" s="122">
        <f>'Demand Planning'!AM1386</f>
        <v>0</v>
      </c>
      <c r="R141" s="122">
        <f>'Demand Planning'!AN1386</f>
        <v>0</v>
      </c>
    </row>
    <row r="142" spans="1:18" ht="14.25" customHeight="1" x14ac:dyDescent="0.25">
      <c r="A142" s="107" t="str">
        <f>'Demand Planning'!A1388</f>
        <v>SCM04305</v>
      </c>
      <c r="B142" s="135" t="str">
        <f>'Demand Planning'!B1388</f>
        <v>Hemocell 500g</v>
      </c>
      <c r="C142" s="135" t="str">
        <f>'Demand Planning'!C1388</f>
        <v>SPORTSKA PREHRANA</v>
      </c>
      <c r="D142" s="135" t="str">
        <f>'Demand Planning'!D1388</f>
        <v>02 SILVER</v>
      </c>
      <c r="E142" s="166">
        <f>'Demand Planning'!Y1395</f>
        <v>10.538461538461538</v>
      </c>
      <c r="F142" s="122">
        <f>'Demand Planning'!AB1396</f>
        <v>0</v>
      </c>
      <c r="G142" s="122">
        <f>'Demand Planning'!AC1396</f>
        <v>0</v>
      </c>
      <c r="H142" s="122">
        <f>'Demand Planning'!AD1396</f>
        <v>0</v>
      </c>
      <c r="I142" s="122">
        <f>'Demand Planning'!AE1396</f>
        <v>0</v>
      </c>
      <c r="J142" s="122">
        <f>'Demand Planning'!AF1396</f>
        <v>0</v>
      </c>
      <c r="K142" s="122">
        <f>'Demand Planning'!AG1396</f>
        <v>0</v>
      </c>
      <c r="L142" s="122">
        <f>'Demand Planning'!AH1396</f>
        <v>0</v>
      </c>
      <c r="M142" s="122">
        <f>'Demand Planning'!AI1396</f>
        <v>0</v>
      </c>
      <c r="N142" s="122">
        <f>'Demand Planning'!AJ1396</f>
        <v>0</v>
      </c>
      <c r="O142" s="122">
        <f>'Demand Planning'!AK1396</f>
        <v>0</v>
      </c>
      <c r="P142" s="122">
        <f>'Demand Planning'!AL1396</f>
        <v>0</v>
      </c>
      <c r="Q142" s="122">
        <f>'Demand Planning'!AM1396</f>
        <v>0</v>
      </c>
      <c r="R142" s="122">
        <f>'Demand Planning'!AN1396</f>
        <v>0</v>
      </c>
    </row>
    <row r="143" spans="1:18" ht="14.25" customHeight="1" x14ac:dyDescent="0.25">
      <c r="A143" s="107" t="str">
        <f>'Demand Planning'!A1398</f>
        <v>ON00298</v>
      </c>
      <c r="B143" s="135" t="str">
        <f>'Demand Planning'!B1398</f>
        <v>Gold Whey 2,28kg French Vanilla Creme</v>
      </c>
      <c r="C143" s="135" t="str">
        <f>'Demand Planning'!C1398</f>
        <v>PROTEINI</v>
      </c>
      <c r="D143" s="135" t="str">
        <f>'Demand Planning'!D1398</f>
        <v>02 SILVER</v>
      </c>
      <c r="E143" s="166">
        <f>'Demand Planning'!Y1405</f>
        <v>19.73076923076923</v>
      </c>
      <c r="F143" s="122">
        <f>'Demand Planning'!AB1406</f>
        <v>0</v>
      </c>
      <c r="G143" s="122">
        <f>'Demand Planning'!AC1406</f>
        <v>0</v>
      </c>
      <c r="H143" s="122">
        <f>'Demand Planning'!AD1406</f>
        <v>0</v>
      </c>
      <c r="I143" s="122">
        <f>'Demand Planning'!AE1406</f>
        <v>0</v>
      </c>
      <c r="J143" s="122">
        <f>'Demand Planning'!AF1406</f>
        <v>0</v>
      </c>
      <c r="K143" s="122">
        <f>'Demand Planning'!AG1406</f>
        <v>0</v>
      </c>
      <c r="L143" s="122">
        <f>'Demand Planning'!AH1406</f>
        <v>0</v>
      </c>
      <c r="M143" s="122">
        <f>'Demand Planning'!AI1406</f>
        <v>0</v>
      </c>
      <c r="N143" s="122">
        <f>'Demand Planning'!AJ1406</f>
        <v>0</v>
      </c>
      <c r="O143" s="122">
        <f>'Demand Planning'!AK1406</f>
        <v>0</v>
      </c>
      <c r="P143" s="122">
        <f>'Demand Planning'!AL1406</f>
        <v>0</v>
      </c>
      <c r="Q143" s="122">
        <f>'Demand Planning'!AM1406</f>
        <v>0</v>
      </c>
      <c r="R143" s="122">
        <f>'Demand Planning'!AN1406</f>
        <v>0</v>
      </c>
    </row>
    <row r="144" spans="1:18" ht="14.25" customHeight="1" x14ac:dyDescent="0.25">
      <c r="A144" s="107" t="str">
        <f>'Demand Planning'!A1408</f>
        <v>POL12852</v>
      </c>
      <c r="B144" s="135" t="str">
        <f>'Demand Planning'!B1408</f>
        <v>Polleo Premium HydroX Whey 1,8kg Vanilla Raspberry</v>
      </c>
      <c r="C144" s="135" t="str">
        <f>'Demand Planning'!C1408</f>
        <v>PROTEINI</v>
      </c>
      <c r="D144" s="135" t="str">
        <f>'Demand Planning'!D1408</f>
        <v>02 SILVER</v>
      </c>
      <c r="E144" s="166">
        <f>'Demand Planning'!Y1415</f>
        <v>16.653846153846153</v>
      </c>
      <c r="F144" s="122">
        <f>'Demand Planning'!AB1416</f>
        <v>0</v>
      </c>
      <c r="G144" s="122">
        <f>'Demand Planning'!AC1416</f>
        <v>0</v>
      </c>
      <c r="H144" s="122">
        <f>'Demand Planning'!AD1416</f>
        <v>0</v>
      </c>
      <c r="I144" s="122">
        <f>'Demand Planning'!AE1416</f>
        <v>0</v>
      </c>
      <c r="J144" s="122">
        <f>'Demand Planning'!AF1416</f>
        <v>0</v>
      </c>
      <c r="K144" s="122">
        <f>'Demand Planning'!AG1416</f>
        <v>50</v>
      </c>
      <c r="L144" s="122">
        <f>'Demand Planning'!AH1416</f>
        <v>50</v>
      </c>
      <c r="M144" s="122">
        <f>'Demand Planning'!AI1416</f>
        <v>50</v>
      </c>
      <c r="N144" s="122">
        <f>'Demand Planning'!AJ1416</f>
        <v>50</v>
      </c>
      <c r="O144" s="122">
        <f>'Demand Planning'!AK1416</f>
        <v>0</v>
      </c>
      <c r="P144" s="122">
        <f>'Demand Planning'!AL1416</f>
        <v>0</v>
      </c>
      <c r="Q144" s="122">
        <f>'Demand Planning'!AM1416</f>
        <v>0</v>
      </c>
      <c r="R144" s="122">
        <f>'Demand Planning'!AN1416</f>
        <v>0</v>
      </c>
    </row>
    <row r="145" spans="1:18" ht="14.25" customHeight="1" x14ac:dyDescent="0.25">
      <c r="A145" s="107" t="str">
        <f>'Demand Planning'!A1418</f>
        <v>POL09778</v>
      </c>
      <c r="B145" s="135" t="str">
        <f>'Demand Planning'!B1418</f>
        <v>Polleo HydroX Micellar Casein 454g Vanilla Ice Cream</v>
      </c>
      <c r="C145" s="135" t="str">
        <f>'Demand Planning'!C1418</f>
        <v>PROTEINI</v>
      </c>
      <c r="D145" s="135" t="str">
        <f>'Demand Planning'!D1418</f>
        <v>02 SILVER</v>
      </c>
      <c r="E145" s="166">
        <f>'Demand Planning'!Y1425</f>
        <v>51.03846153846154</v>
      </c>
      <c r="F145" s="122">
        <f>'Demand Planning'!AB1426</f>
        <v>0</v>
      </c>
      <c r="G145" s="122">
        <f>'Demand Planning'!AC1426</f>
        <v>0</v>
      </c>
      <c r="H145" s="122">
        <f>'Demand Planning'!AD1426</f>
        <v>0</v>
      </c>
      <c r="I145" s="122">
        <f>'Demand Planning'!AE1426</f>
        <v>0</v>
      </c>
      <c r="J145" s="122">
        <f>'Demand Planning'!AF1426</f>
        <v>0</v>
      </c>
      <c r="K145" s="122">
        <f>'Demand Planning'!AG1426</f>
        <v>180</v>
      </c>
      <c r="L145" s="122">
        <f>'Demand Planning'!AH1426</f>
        <v>180</v>
      </c>
      <c r="M145" s="122">
        <f>'Demand Planning'!AI1426</f>
        <v>180</v>
      </c>
      <c r="N145" s="122">
        <f>'Demand Planning'!AJ1426</f>
        <v>180</v>
      </c>
      <c r="O145" s="122">
        <f>'Demand Planning'!AK1426</f>
        <v>0</v>
      </c>
      <c r="P145" s="122">
        <f>'Demand Planning'!AL1426</f>
        <v>0</v>
      </c>
      <c r="Q145" s="122">
        <f>'Demand Planning'!AM1426</f>
        <v>18</v>
      </c>
      <c r="R145" s="122">
        <f>'Demand Planning'!AN1426</f>
        <v>18</v>
      </c>
    </row>
    <row r="146" spans="1:18" ht="14.25" customHeight="1" x14ac:dyDescent="0.25">
      <c r="A146" s="107" t="str">
        <f>'Demand Planning'!A1428</f>
        <v>POL09777</v>
      </c>
      <c r="B146" s="135" t="str">
        <f>'Demand Planning'!B1428</f>
        <v>Polleo HydroX Micellar Casein 454g Double Chocolate Cream</v>
      </c>
      <c r="C146" s="135" t="str">
        <f>'Demand Planning'!C1428</f>
        <v>PROTEINI</v>
      </c>
      <c r="D146" s="135" t="str">
        <f>'Demand Planning'!D1428</f>
        <v>02 SILVER</v>
      </c>
      <c r="E146" s="166">
        <f>'Demand Planning'!Y1435</f>
        <v>56.730769230769234</v>
      </c>
      <c r="F146" s="122">
        <f>'Demand Planning'!AB1436</f>
        <v>0</v>
      </c>
      <c r="G146" s="122">
        <f>'Demand Planning'!AC1436</f>
        <v>0</v>
      </c>
      <c r="H146" s="122">
        <f>'Demand Planning'!AD1436</f>
        <v>0</v>
      </c>
      <c r="I146" s="122">
        <f>'Demand Planning'!AE1436</f>
        <v>0</v>
      </c>
      <c r="J146" s="122">
        <f>'Demand Planning'!AF1436</f>
        <v>0</v>
      </c>
      <c r="K146" s="122">
        <f>'Demand Planning'!AG1436</f>
        <v>180</v>
      </c>
      <c r="L146" s="122">
        <f>'Demand Planning'!AH1436</f>
        <v>180</v>
      </c>
      <c r="M146" s="122">
        <f>'Demand Planning'!AI1436</f>
        <v>180</v>
      </c>
      <c r="N146" s="122">
        <f>'Demand Planning'!AJ1436</f>
        <v>180</v>
      </c>
      <c r="O146" s="122">
        <f>'Demand Planning'!AK1436</f>
        <v>0</v>
      </c>
      <c r="P146" s="122">
        <f>'Demand Planning'!AL1436</f>
        <v>0</v>
      </c>
      <c r="Q146" s="122">
        <f>'Demand Planning'!AM1436</f>
        <v>18</v>
      </c>
      <c r="R146" s="122">
        <f>'Demand Planning'!AN1436</f>
        <v>18</v>
      </c>
    </row>
    <row r="147" spans="1:18" ht="14.25" customHeight="1" x14ac:dyDescent="0.25">
      <c r="A147" s="107" t="str">
        <f>'Demand Planning'!A1438</f>
        <v>ZOE12402</v>
      </c>
      <c r="B147" s="135" t="str">
        <f>'Demand Planning'!B1438</f>
        <v>ZOE Magnesium Duo 60 caps</v>
      </c>
      <c r="C147" s="135" t="str">
        <f>'Demand Planning'!C1438</f>
        <v>SPORTSKA PREHRANA</v>
      </c>
      <c r="D147" s="135" t="str">
        <f>'Demand Planning'!D1438</f>
        <v>02 SILVER</v>
      </c>
      <c r="E147" s="166">
        <f>'Demand Planning'!Y1445</f>
        <v>62.846153846153847</v>
      </c>
      <c r="F147" s="122">
        <f>'Demand Planning'!AB1446</f>
        <v>0</v>
      </c>
      <c r="G147" s="122">
        <f>'Demand Planning'!AC1446</f>
        <v>0</v>
      </c>
      <c r="H147" s="122">
        <f>'Demand Planning'!AD1446</f>
        <v>0</v>
      </c>
      <c r="I147" s="122">
        <f>'Demand Planning'!AE1446</f>
        <v>0</v>
      </c>
      <c r="J147" s="122">
        <f>'Demand Planning'!AF1446</f>
        <v>0</v>
      </c>
      <c r="K147" s="122">
        <f>'Demand Planning'!AG1446</f>
        <v>0</v>
      </c>
      <c r="L147" s="122">
        <f>'Demand Planning'!AH1446</f>
        <v>0</v>
      </c>
      <c r="M147" s="122">
        <f>'Demand Planning'!AI1446</f>
        <v>0</v>
      </c>
      <c r="N147" s="122">
        <f>'Demand Planning'!AJ1446</f>
        <v>0</v>
      </c>
      <c r="O147" s="122">
        <f>'Demand Planning'!AK1446</f>
        <v>0</v>
      </c>
      <c r="P147" s="122">
        <f>'Demand Planning'!AL1446</f>
        <v>0</v>
      </c>
      <c r="Q147" s="122">
        <f>'Demand Planning'!AM1446</f>
        <v>0</v>
      </c>
      <c r="R147" s="122">
        <f>'Demand Planning'!AN1446</f>
        <v>0</v>
      </c>
    </row>
    <row r="148" spans="1:18" ht="14.25" customHeight="1" x14ac:dyDescent="0.25">
      <c r="A148" s="107" t="str">
        <f>'Demand Planning'!A1448</f>
        <v>POL12848</v>
      </c>
      <c r="B148" s="135" t="str">
        <f>'Demand Planning'!B1448</f>
        <v>Polleo Premium HydroX Whey 1,8kg Chocolate Gourmet</v>
      </c>
      <c r="C148" s="135" t="str">
        <f>'Demand Planning'!C1448</f>
        <v>PROTEINI</v>
      </c>
      <c r="D148" s="135" t="str">
        <f>'Demand Planning'!D1448</f>
        <v>02 SILVER</v>
      </c>
      <c r="E148" s="166">
        <f>'Demand Planning'!Y1455</f>
        <v>35.884615384615387</v>
      </c>
      <c r="F148" s="122">
        <f>'Demand Planning'!AB1456</f>
        <v>0</v>
      </c>
      <c r="G148" s="122">
        <f>'Demand Planning'!AC1456</f>
        <v>0</v>
      </c>
      <c r="H148" s="122">
        <f>'Demand Planning'!AD1456</f>
        <v>0</v>
      </c>
      <c r="I148" s="122">
        <f>'Demand Planning'!AE1456</f>
        <v>0</v>
      </c>
      <c r="J148" s="122">
        <f>'Demand Planning'!AF1456</f>
        <v>0</v>
      </c>
      <c r="K148" s="122">
        <f>'Demand Planning'!AG1456</f>
        <v>150</v>
      </c>
      <c r="L148" s="122">
        <f>'Demand Planning'!AH1456</f>
        <v>150</v>
      </c>
      <c r="M148" s="122">
        <f>'Demand Planning'!AI1456</f>
        <v>150</v>
      </c>
      <c r="N148" s="122">
        <f>'Demand Planning'!AJ1456</f>
        <v>150</v>
      </c>
      <c r="O148" s="122">
        <f>'Demand Planning'!AK1456</f>
        <v>0</v>
      </c>
      <c r="P148" s="122">
        <f>'Demand Planning'!AL1456</f>
        <v>0</v>
      </c>
      <c r="Q148" s="122">
        <f>'Demand Planning'!AM1456</f>
        <v>0</v>
      </c>
      <c r="R148" s="122">
        <f>'Demand Planning'!AN1456</f>
        <v>0</v>
      </c>
    </row>
    <row r="149" spans="1:18" ht="14.25" customHeight="1" x14ac:dyDescent="0.25">
      <c r="A149" s="107" t="str">
        <f>'Demand Planning'!A1458</f>
        <v>POL09896</v>
      </c>
      <c r="B149" s="135" t="str">
        <f>'Demand Planning'!B1458</f>
        <v>Polleo Soy Protein Isolate 454g Chocolate</v>
      </c>
      <c r="C149" s="135" t="str">
        <f>'Demand Planning'!C1458</f>
        <v>BIO I SUPERFOODS</v>
      </c>
      <c r="D149" s="135" t="str">
        <f>'Demand Planning'!D1458</f>
        <v>02 SILVER</v>
      </c>
      <c r="E149" s="166">
        <f>'Demand Planning'!Y1465</f>
        <v>61.07692307692308</v>
      </c>
      <c r="F149" s="122">
        <f>'Demand Planning'!AB1466</f>
        <v>0</v>
      </c>
      <c r="G149" s="122">
        <f>'Demand Planning'!AC1466</f>
        <v>0</v>
      </c>
      <c r="H149" s="122">
        <f>'Demand Planning'!AD1466</f>
        <v>0</v>
      </c>
      <c r="I149" s="122">
        <f>'Demand Planning'!AE1466</f>
        <v>0</v>
      </c>
      <c r="J149" s="122">
        <f>'Demand Planning'!AF1466</f>
        <v>0</v>
      </c>
      <c r="K149" s="122">
        <f>'Demand Planning'!AG1466</f>
        <v>180</v>
      </c>
      <c r="L149" s="122">
        <f>'Demand Planning'!AH1466</f>
        <v>180</v>
      </c>
      <c r="M149" s="122">
        <f>'Demand Planning'!AI1466</f>
        <v>180</v>
      </c>
      <c r="N149" s="122">
        <f>'Demand Planning'!AJ1466</f>
        <v>180</v>
      </c>
      <c r="O149" s="122">
        <f>'Demand Planning'!AK1466</f>
        <v>0</v>
      </c>
      <c r="P149" s="122">
        <f>'Demand Planning'!AL1466</f>
        <v>0</v>
      </c>
      <c r="Q149" s="122">
        <f>'Demand Planning'!AM1466</f>
        <v>18</v>
      </c>
      <c r="R149" s="122">
        <f>'Demand Planning'!AN1466</f>
        <v>18</v>
      </c>
    </row>
    <row r="150" spans="1:18" ht="14.25" customHeight="1" x14ac:dyDescent="0.25">
      <c r="A150" s="107" t="str">
        <f>'Demand Planning'!A1468</f>
        <v>SCM04306</v>
      </c>
      <c r="B150" s="135" t="str">
        <f>'Demand Planning'!B1468</f>
        <v>TestoRage 120 kapsula</v>
      </c>
      <c r="C150" s="135" t="str">
        <f>'Demand Planning'!C1468</f>
        <v>SPORTSKA PREHRANA</v>
      </c>
      <c r="D150" s="135" t="str">
        <f>'Demand Planning'!D1468</f>
        <v>02 SILVER</v>
      </c>
      <c r="E150" s="166">
        <f>'Demand Planning'!Y1475</f>
        <v>14.23076923076923</v>
      </c>
      <c r="F150" s="122">
        <f>'Demand Planning'!AB1476</f>
        <v>0</v>
      </c>
      <c r="G150" s="122">
        <f>'Demand Planning'!AC1476</f>
        <v>0</v>
      </c>
      <c r="H150" s="122">
        <f>'Demand Planning'!AD1476</f>
        <v>0</v>
      </c>
      <c r="I150" s="122">
        <f>'Demand Planning'!AE1476</f>
        <v>0</v>
      </c>
      <c r="J150" s="122">
        <f>'Demand Planning'!AF1476</f>
        <v>0</v>
      </c>
      <c r="K150" s="122">
        <f>'Demand Planning'!AG1476</f>
        <v>0</v>
      </c>
      <c r="L150" s="122">
        <f>'Demand Planning'!AH1476</f>
        <v>0</v>
      </c>
      <c r="M150" s="122">
        <f>'Demand Planning'!AI1476</f>
        <v>0</v>
      </c>
      <c r="N150" s="122">
        <f>'Demand Planning'!AJ1476</f>
        <v>0</v>
      </c>
      <c r="O150" s="122">
        <f>'Demand Planning'!AK1476</f>
        <v>0</v>
      </c>
      <c r="P150" s="122">
        <f>'Demand Planning'!AL1476</f>
        <v>0</v>
      </c>
      <c r="Q150" s="122">
        <f>'Demand Planning'!AM1476</f>
        <v>0</v>
      </c>
      <c r="R150" s="122">
        <f>'Demand Planning'!AN1476</f>
        <v>0</v>
      </c>
    </row>
    <row r="151" spans="1:18" ht="14.25" customHeight="1" x14ac:dyDescent="0.25">
      <c r="A151" s="107" t="str">
        <f>'Demand Planning'!A1478</f>
        <v>CON23204</v>
      </c>
      <c r="B151" s="135" t="str">
        <f>'Demand Planning'!B1478</f>
        <v>Concept2 Skierg</v>
      </c>
      <c r="C151" s="135" t="str">
        <f>'Demand Planning'!C1478</f>
        <v>FITNESS OPREMA</v>
      </c>
      <c r="D151" s="135" t="str">
        <f>'Demand Planning'!D1478</f>
        <v>02 SILVER</v>
      </c>
      <c r="E151" s="166">
        <f>'Demand Planning'!Y1485</f>
        <v>1.7692307692307692</v>
      </c>
      <c r="F151" s="122">
        <f>'Demand Planning'!AB1486</f>
        <v>0</v>
      </c>
      <c r="G151" s="122">
        <f>'Demand Planning'!AC1486</f>
        <v>0</v>
      </c>
      <c r="H151" s="122">
        <f>'Demand Planning'!AD1486</f>
        <v>0</v>
      </c>
      <c r="I151" s="122">
        <f>'Demand Planning'!AE1486</f>
        <v>0</v>
      </c>
      <c r="J151" s="122">
        <f>'Demand Planning'!AF1486</f>
        <v>0</v>
      </c>
      <c r="K151" s="122">
        <f>'Demand Planning'!AG1486</f>
        <v>0</v>
      </c>
      <c r="L151" s="122">
        <f>'Demand Planning'!AH1486</f>
        <v>0</v>
      </c>
      <c r="M151" s="122">
        <f>'Demand Planning'!AI1486</f>
        <v>0</v>
      </c>
      <c r="N151" s="122">
        <f>'Demand Planning'!AJ1486</f>
        <v>0</v>
      </c>
      <c r="O151" s="122">
        <f>'Demand Planning'!AK1486</f>
        <v>0</v>
      </c>
      <c r="P151" s="122">
        <f>'Demand Planning'!AL1486</f>
        <v>0</v>
      </c>
      <c r="Q151" s="122">
        <f>'Demand Planning'!AM1486</f>
        <v>0</v>
      </c>
      <c r="R151" s="122">
        <f>'Demand Planning'!AN1486</f>
        <v>0</v>
      </c>
    </row>
    <row r="152" spans="1:18" ht="14.25" customHeight="1" x14ac:dyDescent="0.25">
      <c r="A152" s="107" t="str">
        <f>'Demand Planning'!A1488</f>
        <v>POL12769</v>
      </c>
      <c r="B152" s="135" t="str">
        <f>'Demand Planning'!B1488</f>
        <v>Polleo Vitamin D3 4000 180 softgels</v>
      </c>
      <c r="C152" s="135" t="str">
        <f>'Demand Planning'!C1488</f>
        <v>SPORTSKA PREHRANA</v>
      </c>
      <c r="D152" s="135" t="str">
        <f>'Demand Planning'!D1488</f>
        <v>02 SILVER</v>
      </c>
      <c r="E152" s="166">
        <f>'Demand Planning'!Y1495</f>
        <v>40.692307692307693</v>
      </c>
      <c r="F152" s="122">
        <f>'Demand Planning'!AB1496</f>
        <v>0</v>
      </c>
      <c r="G152" s="122">
        <f>'Demand Planning'!AC1496</f>
        <v>0</v>
      </c>
      <c r="H152" s="122">
        <f>'Demand Planning'!AD1496</f>
        <v>0</v>
      </c>
      <c r="I152" s="122">
        <f>'Demand Planning'!AE1496</f>
        <v>0</v>
      </c>
      <c r="J152" s="122">
        <f>'Demand Planning'!AF1496</f>
        <v>0</v>
      </c>
      <c r="K152" s="122">
        <f>'Demand Planning'!AG1496</f>
        <v>0</v>
      </c>
      <c r="L152" s="122">
        <f>'Demand Planning'!AH1496</f>
        <v>0</v>
      </c>
      <c r="M152" s="122">
        <f>'Demand Planning'!AI1496</f>
        <v>0</v>
      </c>
      <c r="N152" s="122">
        <f>'Demand Planning'!AJ1496</f>
        <v>0</v>
      </c>
      <c r="O152" s="122">
        <f>'Demand Planning'!AK1496</f>
        <v>0</v>
      </c>
      <c r="P152" s="122">
        <f>'Demand Planning'!AL1496</f>
        <v>0</v>
      </c>
      <c r="Q152" s="122">
        <f>'Demand Planning'!AM1496</f>
        <v>0</v>
      </c>
      <c r="R152" s="122">
        <f>'Demand Planning'!AN1496</f>
        <v>0</v>
      </c>
    </row>
    <row r="153" spans="1:18" ht="14.25" customHeight="1" x14ac:dyDescent="0.25">
      <c r="A153" s="107" t="str">
        <f>'Demand Planning'!A1498</f>
        <v>SHM00011</v>
      </c>
      <c r="B153" s="135" t="str">
        <f>'Demand Planning'!B1498</f>
        <v>Shieldmixer Hero Pro Batman Classic</v>
      </c>
      <c r="C153" s="135" t="str">
        <f>'Demand Planning'!C1498</f>
        <v>DRINKWARE I HOME</v>
      </c>
      <c r="D153" s="135" t="str">
        <f>'Demand Planning'!D1498</f>
        <v>02 SILVER</v>
      </c>
      <c r="E153" s="166">
        <f>'Demand Planning'!Y1505</f>
        <v>86.730769230769226</v>
      </c>
      <c r="F153" s="122">
        <f>'Demand Planning'!AB1506</f>
        <v>0</v>
      </c>
      <c r="G153" s="122">
        <f>'Demand Planning'!AC1506</f>
        <v>0</v>
      </c>
      <c r="H153" s="122">
        <f>'Demand Planning'!AD1506</f>
        <v>0</v>
      </c>
      <c r="I153" s="122">
        <f>'Demand Planning'!AE1506</f>
        <v>0</v>
      </c>
      <c r="J153" s="122">
        <f>'Demand Planning'!AF1506</f>
        <v>0</v>
      </c>
      <c r="K153" s="122">
        <f>'Demand Planning'!AG1506</f>
        <v>0</v>
      </c>
      <c r="L153" s="122">
        <f>'Demand Planning'!AH1506</f>
        <v>0</v>
      </c>
      <c r="M153" s="122">
        <f>'Demand Planning'!AI1506</f>
        <v>0</v>
      </c>
      <c r="N153" s="122">
        <f>'Demand Planning'!AJ1506</f>
        <v>0</v>
      </c>
      <c r="O153" s="122">
        <f>'Demand Planning'!AK1506</f>
        <v>0</v>
      </c>
      <c r="P153" s="122">
        <f>'Demand Planning'!AL1506</f>
        <v>0</v>
      </c>
      <c r="Q153" s="122">
        <f>'Demand Planning'!AM1506</f>
        <v>0</v>
      </c>
      <c r="R153" s="122">
        <f>'Demand Planning'!AN1506</f>
        <v>0</v>
      </c>
    </row>
    <row r="154" spans="1:18" ht="14.25" customHeight="1" x14ac:dyDescent="0.25">
      <c r="A154" s="107" t="str">
        <f>'Demand Planning'!A1508</f>
        <v>ZOE12453</v>
      </c>
      <c r="B154" s="135" t="str">
        <f>'Demand Planning'!B1508</f>
        <v>Zoe Protein Bar 50 g Choco Hazelnut Rocher</v>
      </c>
      <c r="C154" s="135" t="str">
        <f>'Demand Planning'!C1508</f>
        <v>RTD &amp; SNACKS</v>
      </c>
      <c r="D154" s="135" t="str">
        <f>'Demand Planning'!D1508</f>
        <v>02 SILVER</v>
      </c>
      <c r="E154" s="166">
        <f>'Demand Planning'!Y1515</f>
        <v>349.03846153846155</v>
      </c>
      <c r="F154" s="122">
        <f>'Demand Planning'!AB1516</f>
        <v>0</v>
      </c>
      <c r="G154" s="122">
        <f>'Demand Planning'!AC1516</f>
        <v>0</v>
      </c>
      <c r="H154" s="122">
        <f>'Demand Planning'!AD1516</f>
        <v>0</v>
      </c>
      <c r="I154" s="122">
        <f>'Demand Planning'!AE1516</f>
        <v>0</v>
      </c>
      <c r="J154" s="122">
        <f>'Demand Planning'!AF1516</f>
        <v>0</v>
      </c>
      <c r="K154" s="122">
        <f>'Demand Planning'!AG1516</f>
        <v>0</v>
      </c>
      <c r="L154" s="122">
        <f>'Demand Planning'!AH1516</f>
        <v>0</v>
      </c>
      <c r="M154" s="122">
        <f>'Demand Planning'!AI1516</f>
        <v>0</v>
      </c>
      <c r="N154" s="122">
        <f>'Demand Planning'!AJ1516</f>
        <v>0</v>
      </c>
      <c r="O154" s="122">
        <f>'Demand Planning'!AK1516</f>
        <v>0</v>
      </c>
      <c r="P154" s="122">
        <f>'Demand Planning'!AL1516</f>
        <v>0</v>
      </c>
      <c r="Q154" s="122">
        <f>'Demand Planning'!AM1516</f>
        <v>0</v>
      </c>
      <c r="R154" s="122">
        <f>'Demand Planning'!AN1516</f>
        <v>0</v>
      </c>
    </row>
    <row r="155" spans="1:18" ht="14.25" customHeight="1" x14ac:dyDescent="0.25">
      <c r="A155" s="107" t="str">
        <f>'Demand Planning'!A1518</f>
        <v>POL09720</v>
      </c>
      <c r="B155" s="135" t="str">
        <f>'Demand Planning'!B1518</f>
        <v>Polleo ProCarni-X Liquid 50.000 500ml</v>
      </c>
      <c r="C155" s="135" t="str">
        <f>'Demand Planning'!C1518</f>
        <v>SPORTSKA PREHRANA</v>
      </c>
      <c r="D155" s="135" t="str">
        <f>'Demand Planning'!D1518</f>
        <v>02 SILVER</v>
      </c>
      <c r="E155" s="166">
        <f>'Demand Planning'!Y1525</f>
        <v>31.807692307692307</v>
      </c>
      <c r="F155" s="122">
        <f>'Demand Planning'!AB1526</f>
        <v>0</v>
      </c>
      <c r="G155" s="122">
        <f>'Demand Planning'!AC1526</f>
        <v>0</v>
      </c>
      <c r="H155" s="122">
        <f>'Demand Planning'!AD1526</f>
        <v>0</v>
      </c>
      <c r="I155" s="122">
        <f>'Demand Planning'!AE1526</f>
        <v>0</v>
      </c>
      <c r="J155" s="122">
        <f>'Demand Planning'!AF1526</f>
        <v>0</v>
      </c>
      <c r="K155" s="122">
        <f>'Demand Planning'!AG1526</f>
        <v>0</v>
      </c>
      <c r="L155" s="122">
        <f>'Demand Planning'!AH1526</f>
        <v>0</v>
      </c>
      <c r="M155" s="122">
        <f>'Demand Planning'!AI1526</f>
        <v>0</v>
      </c>
      <c r="N155" s="122">
        <f>'Demand Planning'!AJ1526</f>
        <v>0</v>
      </c>
      <c r="O155" s="122">
        <f>'Demand Planning'!AK1526</f>
        <v>0</v>
      </c>
      <c r="P155" s="122">
        <f>'Demand Planning'!AL1526</f>
        <v>0</v>
      </c>
      <c r="Q155" s="122">
        <f>'Demand Planning'!AM1526</f>
        <v>0</v>
      </c>
      <c r="R155" s="122">
        <f>'Demand Planning'!AN1526</f>
        <v>0</v>
      </c>
    </row>
    <row r="156" spans="1:18" ht="14.25" customHeight="1" x14ac:dyDescent="0.25">
      <c r="A156" s="107" t="str">
        <f>'Demand Planning'!A1528</f>
        <v>POL09758</v>
      </c>
      <c r="B156" s="135" t="str">
        <f>'Demand Planning'!B1528</f>
        <v>Polleo Instantized BCAA 2:1:1 250g</v>
      </c>
      <c r="C156" s="135" t="str">
        <f>'Demand Planning'!C1528</f>
        <v>SPORTSKA PREHRANA</v>
      </c>
      <c r="D156" s="135" t="str">
        <f>'Demand Planning'!D1528</f>
        <v>02 SILVER</v>
      </c>
      <c r="E156" s="166">
        <f>'Demand Planning'!Y1535</f>
        <v>28</v>
      </c>
      <c r="F156" s="122">
        <f>'Demand Planning'!AB1536</f>
        <v>0</v>
      </c>
      <c r="G156" s="122">
        <f>'Demand Planning'!AC1536</f>
        <v>0</v>
      </c>
      <c r="H156" s="122">
        <f>'Demand Planning'!AD1536</f>
        <v>0</v>
      </c>
      <c r="I156" s="122">
        <f>'Demand Planning'!AE1536</f>
        <v>0</v>
      </c>
      <c r="J156" s="122">
        <f>'Demand Planning'!AF1536</f>
        <v>0</v>
      </c>
      <c r="K156" s="122">
        <f>'Demand Planning'!AG1536</f>
        <v>0</v>
      </c>
      <c r="L156" s="122">
        <f>'Demand Planning'!AH1536</f>
        <v>0</v>
      </c>
      <c r="M156" s="122">
        <f>'Demand Planning'!AI1536</f>
        <v>0</v>
      </c>
      <c r="N156" s="122">
        <f>'Demand Planning'!AJ1536</f>
        <v>0</v>
      </c>
      <c r="O156" s="122">
        <f>'Demand Planning'!AK1536</f>
        <v>0</v>
      </c>
      <c r="P156" s="122">
        <f>'Demand Planning'!AL1536</f>
        <v>0</v>
      </c>
      <c r="Q156" s="122">
        <f>'Demand Planning'!AM1536</f>
        <v>0</v>
      </c>
      <c r="R156" s="122">
        <f>'Demand Planning'!AN1536</f>
        <v>0</v>
      </c>
    </row>
    <row r="157" spans="1:18" ht="14.25" customHeight="1" x14ac:dyDescent="0.25">
      <c r="A157" s="107" t="str">
        <f>'Demand Planning'!A1538</f>
        <v>POL12745</v>
      </c>
      <c r="B157" s="135" t="str">
        <f>'Demand Planning'!B1538</f>
        <v>Polleo K2+D3 90 Caps</v>
      </c>
      <c r="C157" s="135" t="str">
        <f>'Demand Planning'!C1538</f>
        <v>SPORTSKA PREHRANA</v>
      </c>
      <c r="D157" s="135" t="str">
        <f>'Demand Planning'!D1538</f>
        <v>02 SILVER</v>
      </c>
      <c r="E157" s="166">
        <f>'Demand Planning'!Y1545</f>
        <v>50.92307692307692</v>
      </c>
      <c r="F157" s="122">
        <f>'Demand Planning'!AB1546</f>
        <v>0</v>
      </c>
      <c r="G157" s="122">
        <f>'Demand Planning'!AC1546</f>
        <v>0</v>
      </c>
      <c r="H157" s="122">
        <f>'Demand Planning'!AD1546</f>
        <v>0</v>
      </c>
      <c r="I157" s="122">
        <f>'Demand Planning'!AE1546</f>
        <v>0</v>
      </c>
      <c r="J157" s="122">
        <f>'Demand Planning'!AF1546</f>
        <v>0</v>
      </c>
      <c r="K157" s="122">
        <f>'Demand Planning'!AG1546</f>
        <v>0</v>
      </c>
      <c r="L157" s="122">
        <f>'Demand Planning'!AH1546</f>
        <v>0</v>
      </c>
      <c r="M157" s="122">
        <f>'Demand Planning'!AI1546</f>
        <v>0</v>
      </c>
      <c r="N157" s="122">
        <f>'Demand Planning'!AJ1546</f>
        <v>0</v>
      </c>
      <c r="O157" s="122">
        <f>'Demand Planning'!AK1546</f>
        <v>0</v>
      </c>
      <c r="P157" s="122">
        <f>'Demand Planning'!AL1546</f>
        <v>0</v>
      </c>
      <c r="Q157" s="122">
        <f>'Demand Planning'!AM1546</f>
        <v>0</v>
      </c>
      <c r="R157" s="122">
        <f>'Demand Planning'!AN1546</f>
        <v>0</v>
      </c>
    </row>
    <row r="158" spans="1:18" ht="14.25" customHeight="1" x14ac:dyDescent="0.25">
      <c r="A158" s="107" t="str">
        <f>'Demand Planning'!A1548</f>
        <v>ON00557</v>
      </c>
      <c r="B158" s="135" t="str">
        <f>'Demand Planning'!B1548</f>
        <v>Micronised Creatine Powder 247.5 g Orange</v>
      </c>
      <c r="C158" s="135" t="str">
        <f>'Demand Planning'!C1548</f>
        <v>SPORTSKA PREHRANA</v>
      </c>
      <c r="D158" s="135" t="str">
        <f>'Demand Planning'!D1548</f>
        <v>02 SILVER</v>
      </c>
      <c r="E158" s="166">
        <f>'Demand Planning'!Y1555</f>
        <v>27.5</v>
      </c>
      <c r="F158" s="122">
        <f>'Demand Planning'!AB1556</f>
        <v>0</v>
      </c>
      <c r="G158" s="122">
        <f>'Demand Planning'!AC1556</f>
        <v>0</v>
      </c>
      <c r="H158" s="122">
        <f>'Demand Planning'!AD1556</f>
        <v>0</v>
      </c>
      <c r="I158" s="122">
        <f>'Demand Planning'!AE1556</f>
        <v>0</v>
      </c>
      <c r="J158" s="122">
        <f>'Demand Planning'!AF1556</f>
        <v>0</v>
      </c>
      <c r="K158" s="122">
        <f>'Demand Planning'!AG1556</f>
        <v>0</v>
      </c>
      <c r="L158" s="122">
        <f>'Demand Planning'!AH1556</f>
        <v>0</v>
      </c>
      <c r="M158" s="122">
        <f>'Demand Planning'!AI1556</f>
        <v>0</v>
      </c>
      <c r="N158" s="122">
        <f>'Demand Planning'!AJ1556</f>
        <v>0</v>
      </c>
      <c r="O158" s="122">
        <f>'Demand Planning'!AK1556</f>
        <v>0</v>
      </c>
      <c r="P158" s="122">
        <f>'Demand Planning'!AL1556</f>
        <v>0</v>
      </c>
      <c r="Q158" s="122">
        <f>'Demand Planning'!AM1556</f>
        <v>0</v>
      </c>
      <c r="R158" s="122">
        <f>'Demand Planning'!AN1556</f>
        <v>0</v>
      </c>
    </row>
    <row r="159" spans="1:18" ht="14.25" customHeight="1" x14ac:dyDescent="0.25">
      <c r="A159" s="107" t="str">
        <f>'Demand Planning'!A1558</f>
        <v>POL12709</v>
      </c>
      <c r="B159" s="135" t="str">
        <f>'Demand Planning'!B1558</f>
        <v>Polleo Pro Whey 2kg Vanilla</v>
      </c>
      <c r="C159" s="135" t="str">
        <f>'Demand Planning'!C1558</f>
        <v>PROTEINI</v>
      </c>
      <c r="D159" s="135" t="str">
        <f>'Demand Planning'!D1558</f>
        <v>02 SILVER</v>
      </c>
      <c r="E159" s="166">
        <f>'Demand Planning'!Y1565</f>
        <v>13.692307692307692</v>
      </c>
      <c r="F159" s="122">
        <f>'Demand Planning'!AB1566</f>
        <v>0</v>
      </c>
      <c r="G159" s="122">
        <f>'Demand Planning'!AC1566</f>
        <v>0</v>
      </c>
      <c r="H159" s="122">
        <f>'Demand Planning'!AD1566</f>
        <v>0</v>
      </c>
      <c r="I159" s="122">
        <f>'Demand Planning'!AE1566</f>
        <v>0</v>
      </c>
      <c r="J159" s="122">
        <f>'Demand Planning'!AF1566</f>
        <v>0</v>
      </c>
      <c r="K159" s="122">
        <f>'Demand Planning'!AG1566</f>
        <v>0</v>
      </c>
      <c r="L159" s="122">
        <f>'Demand Planning'!AH1566</f>
        <v>0</v>
      </c>
      <c r="M159" s="122">
        <f>'Demand Planning'!AI1566</f>
        <v>0</v>
      </c>
      <c r="N159" s="122">
        <f>'Demand Planning'!AJ1566</f>
        <v>0</v>
      </c>
      <c r="O159" s="122">
        <f>'Demand Planning'!AK1566</f>
        <v>0</v>
      </c>
      <c r="P159" s="122">
        <f>'Demand Planning'!AL1566</f>
        <v>0</v>
      </c>
      <c r="Q159" s="122">
        <f>'Demand Planning'!AM1566</f>
        <v>0</v>
      </c>
      <c r="R159" s="122">
        <f>'Demand Planning'!AN1566</f>
        <v>0</v>
      </c>
    </row>
    <row r="160" spans="1:18" ht="14.25" customHeight="1" x14ac:dyDescent="0.25">
      <c r="A160" s="107" t="str">
        <f>'Demand Planning'!A1568</f>
        <v>POL12832</v>
      </c>
      <c r="B160" s="135" t="str">
        <f>'Demand Planning'!B1568</f>
        <v>Polleo 1st Whey 250g Cookies &amp; Cream</v>
      </c>
      <c r="C160" s="135" t="str">
        <f>'Demand Planning'!C1568</f>
        <v>PROTEINI</v>
      </c>
      <c r="D160" s="135" t="str">
        <f>'Demand Planning'!D1568</f>
        <v>02 SILVER</v>
      </c>
      <c r="E160" s="166">
        <f>'Demand Planning'!Y1575</f>
        <v>91.34615384615384</v>
      </c>
      <c r="F160" s="122">
        <f>'Demand Planning'!AB1576</f>
        <v>0</v>
      </c>
      <c r="G160" s="122">
        <f>'Demand Planning'!AC1576</f>
        <v>0</v>
      </c>
      <c r="H160" s="122">
        <f>'Demand Planning'!AD1576</f>
        <v>0</v>
      </c>
      <c r="I160" s="122">
        <f>'Demand Planning'!AE1576</f>
        <v>0</v>
      </c>
      <c r="J160" s="122">
        <f>'Demand Planning'!AF1576</f>
        <v>0</v>
      </c>
      <c r="K160" s="122">
        <f>'Demand Planning'!AG1576</f>
        <v>120</v>
      </c>
      <c r="L160" s="122">
        <f>'Demand Planning'!AH1576</f>
        <v>120</v>
      </c>
      <c r="M160" s="122">
        <f>'Demand Planning'!AI1576</f>
        <v>120</v>
      </c>
      <c r="N160" s="122">
        <f>'Demand Planning'!AJ1576</f>
        <v>120</v>
      </c>
      <c r="O160" s="122">
        <f>'Demand Planning'!AK1576</f>
        <v>0</v>
      </c>
      <c r="P160" s="122">
        <f>'Demand Planning'!AL1576</f>
        <v>0</v>
      </c>
      <c r="Q160" s="122">
        <f>'Demand Planning'!AM1576</f>
        <v>12</v>
      </c>
      <c r="R160" s="122">
        <f>'Demand Planning'!AN1576</f>
        <v>12</v>
      </c>
    </row>
    <row r="161" spans="1:18" ht="14.25" customHeight="1" x14ac:dyDescent="0.25">
      <c r="A161" s="107" t="str">
        <f>'Demand Planning'!A1578</f>
        <v>ZOE12353</v>
      </c>
      <c r="B161" s="135" t="str">
        <f>'Demand Planning'!B1578</f>
        <v>ZOE Whey 454g Cookies N'Dream</v>
      </c>
      <c r="C161" s="135" t="str">
        <f>'Demand Planning'!C1578</f>
        <v>PROTEINI</v>
      </c>
      <c r="D161" s="135" t="str">
        <f>'Demand Planning'!D1578</f>
        <v>02 SILVER</v>
      </c>
      <c r="E161" s="166">
        <f>'Demand Planning'!Y1585</f>
        <v>45.03846153846154</v>
      </c>
      <c r="F161" s="122">
        <f>'Demand Planning'!AB1586</f>
        <v>0</v>
      </c>
      <c r="G161" s="122">
        <f>'Demand Planning'!AC1586</f>
        <v>0</v>
      </c>
      <c r="H161" s="122">
        <f>'Demand Planning'!AD1586</f>
        <v>0</v>
      </c>
      <c r="I161" s="122">
        <f>'Demand Planning'!AE1586</f>
        <v>0</v>
      </c>
      <c r="J161" s="122">
        <f>'Demand Planning'!AF1586</f>
        <v>0</v>
      </c>
      <c r="K161" s="122">
        <f>'Demand Planning'!AG1586</f>
        <v>0</v>
      </c>
      <c r="L161" s="122">
        <f>'Demand Planning'!AH1586</f>
        <v>0</v>
      </c>
      <c r="M161" s="122">
        <f>'Demand Planning'!AI1586</f>
        <v>0</v>
      </c>
      <c r="N161" s="122">
        <f>'Demand Planning'!AJ1586</f>
        <v>0</v>
      </c>
      <c r="O161" s="122">
        <f>'Demand Planning'!AK1586</f>
        <v>40</v>
      </c>
      <c r="P161" s="122">
        <f>'Demand Planning'!AL1586</f>
        <v>40</v>
      </c>
      <c r="Q161" s="122">
        <f>'Demand Planning'!AM1586</f>
        <v>40</v>
      </c>
      <c r="R161" s="122">
        <f>'Demand Planning'!AN1586</f>
        <v>40</v>
      </c>
    </row>
    <row r="162" spans="1:18" ht="14.25" customHeight="1" x14ac:dyDescent="0.25">
      <c r="A162" s="107" t="str">
        <f>'Demand Planning'!A1588</f>
        <v>ZOE12411</v>
      </c>
      <c r="B162" s="135" t="str">
        <f>'Demand Planning'!B1588</f>
        <v>ZOE Beauty Glow Collagen 250g Raspberry</v>
      </c>
      <c r="C162" s="135" t="str">
        <f>'Demand Planning'!C1588</f>
        <v>SPORTSKA PREHRANA</v>
      </c>
      <c r="D162" s="135" t="str">
        <f>'Demand Planning'!D1588</f>
        <v>02 SILVER</v>
      </c>
      <c r="E162" s="166">
        <f>'Demand Planning'!Y1595</f>
        <v>33.769230769230766</v>
      </c>
      <c r="F162" s="122">
        <f>'Demand Planning'!AB1596</f>
        <v>0</v>
      </c>
      <c r="G162" s="122">
        <f>'Demand Planning'!AC1596</f>
        <v>0</v>
      </c>
      <c r="H162" s="122">
        <f>'Demand Planning'!AD1596</f>
        <v>0</v>
      </c>
      <c r="I162" s="122">
        <f>'Demand Planning'!AE1596</f>
        <v>0</v>
      </c>
      <c r="J162" s="122">
        <f>'Demand Planning'!AF1596</f>
        <v>0</v>
      </c>
      <c r="K162" s="122">
        <f>'Demand Planning'!AG1596</f>
        <v>0</v>
      </c>
      <c r="L162" s="122">
        <f>'Demand Planning'!AH1596</f>
        <v>0</v>
      </c>
      <c r="M162" s="122">
        <f>'Demand Planning'!AI1596</f>
        <v>0</v>
      </c>
      <c r="N162" s="122">
        <f>'Demand Planning'!AJ1596</f>
        <v>0</v>
      </c>
      <c r="O162" s="122">
        <f>'Demand Planning'!AK1596</f>
        <v>0</v>
      </c>
      <c r="P162" s="122">
        <f>'Demand Planning'!AL1596</f>
        <v>0</v>
      </c>
      <c r="Q162" s="122">
        <f>'Demand Planning'!AM1596</f>
        <v>0</v>
      </c>
      <c r="R162" s="122">
        <f>'Demand Planning'!AN1596</f>
        <v>0</v>
      </c>
    </row>
    <row r="163" spans="1:18" ht="14.25" customHeight="1" x14ac:dyDescent="0.25">
      <c r="A163" s="107" t="str">
        <f>'Demand Planning'!A1598</f>
        <v>ATC06519</v>
      </c>
      <c r="B163" s="135" t="str">
        <f>'Demand Planning'!B1598</f>
        <v>Girja gumirana 16 kg Atleticore</v>
      </c>
      <c r="C163" s="135" t="str">
        <f>'Demand Planning'!C1598</f>
        <v>FITNESS OPREMA</v>
      </c>
      <c r="D163" s="135" t="str">
        <f>'Demand Planning'!D1598</f>
        <v>02 SILVER</v>
      </c>
      <c r="E163" s="166">
        <f>'Demand Planning'!Y1605</f>
        <v>14.5</v>
      </c>
      <c r="F163" s="122">
        <f>'Demand Planning'!AB1606</f>
        <v>0</v>
      </c>
      <c r="G163" s="122">
        <f>'Demand Planning'!AC1606</f>
        <v>0</v>
      </c>
      <c r="H163" s="122">
        <f>'Demand Planning'!AD1606</f>
        <v>0</v>
      </c>
      <c r="I163" s="122">
        <f>'Demand Planning'!AE1606</f>
        <v>0</v>
      </c>
      <c r="J163" s="122">
        <f>'Demand Planning'!AF1606</f>
        <v>0</v>
      </c>
      <c r="K163" s="122">
        <f>'Demand Planning'!AG1606</f>
        <v>0</v>
      </c>
      <c r="L163" s="122">
        <f>'Demand Planning'!AH1606</f>
        <v>0</v>
      </c>
      <c r="M163" s="122">
        <f>'Demand Planning'!AI1606</f>
        <v>0</v>
      </c>
      <c r="N163" s="122">
        <f>'Demand Planning'!AJ1606</f>
        <v>0</v>
      </c>
      <c r="O163" s="122">
        <f>'Demand Planning'!AK1606</f>
        <v>0</v>
      </c>
      <c r="P163" s="122">
        <f>'Demand Planning'!AL1606</f>
        <v>0</v>
      </c>
      <c r="Q163" s="122">
        <f>'Demand Planning'!AM1606</f>
        <v>0</v>
      </c>
      <c r="R163" s="122">
        <f>'Demand Planning'!AN1606</f>
        <v>0</v>
      </c>
    </row>
    <row r="164" spans="1:18" ht="14.25" customHeight="1" x14ac:dyDescent="0.25">
      <c r="A164" s="107" t="str">
        <f>'Demand Planning'!A1608</f>
        <v>POL12831</v>
      </c>
      <c r="B164" s="135" t="str">
        <f>'Demand Planning'!B1608</f>
        <v>Polleo 1st Whey 250g Vanilla Madagascar</v>
      </c>
      <c r="C164" s="135" t="str">
        <f>'Demand Planning'!C1608</f>
        <v>PROTEINI</v>
      </c>
      <c r="D164" s="135" t="str">
        <f>'Demand Planning'!D1608</f>
        <v>02 SILVER</v>
      </c>
      <c r="E164" s="166">
        <f>'Demand Planning'!Y1615</f>
        <v>100.88461538461539</v>
      </c>
      <c r="F164" s="122">
        <f>'Demand Planning'!AB1616</f>
        <v>0</v>
      </c>
      <c r="G164" s="122">
        <f>'Demand Planning'!AC1616</f>
        <v>0</v>
      </c>
      <c r="H164" s="122">
        <f>'Demand Planning'!AD1616</f>
        <v>0</v>
      </c>
      <c r="I164" s="122">
        <f>'Demand Planning'!AE1616</f>
        <v>0</v>
      </c>
      <c r="J164" s="122">
        <f>'Demand Planning'!AF1616</f>
        <v>0</v>
      </c>
      <c r="K164" s="122">
        <f>'Demand Planning'!AG1616</f>
        <v>120</v>
      </c>
      <c r="L164" s="122">
        <f>'Demand Planning'!AH1616</f>
        <v>120</v>
      </c>
      <c r="M164" s="122">
        <f>'Demand Planning'!AI1616</f>
        <v>120</v>
      </c>
      <c r="N164" s="122">
        <f>'Demand Planning'!AJ1616</f>
        <v>120</v>
      </c>
      <c r="O164" s="122">
        <f>'Demand Planning'!AK1616</f>
        <v>0</v>
      </c>
      <c r="P164" s="122">
        <f>'Demand Planning'!AL1616</f>
        <v>0</v>
      </c>
      <c r="Q164" s="122">
        <f>'Demand Planning'!AM1616</f>
        <v>12</v>
      </c>
      <c r="R164" s="122">
        <f>'Demand Planning'!AN1616</f>
        <v>12</v>
      </c>
    </row>
    <row r="165" spans="1:18" ht="14.25" customHeight="1" x14ac:dyDescent="0.25">
      <c r="A165" s="107" t="str">
        <f>'Demand Planning'!A1618</f>
        <v>POL09700</v>
      </c>
      <c r="B165" s="135" t="str">
        <f>'Demand Planning'!B1618</f>
        <v>Polleo Energy Gel 40g Orange</v>
      </c>
      <c r="C165" s="135" t="str">
        <f>'Demand Planning'!C1618</f>
        <v>SPORTSKA PREHRANA</v>
      </c>
      <c r="D165" s="135" t="str">
        <f>'Demand Planning'!D1618</f>
        <v>02 SILVER</v>
      </c>
      <c r="E165" s="166">
        <f>'Demand Planning'!Y1625</f>
        <v>390.03846153846155</v>
      </c>
      <c r="F165" s="122">
        <f>'Demand Planning'!AB1626</f>
        <v>0</v>
      </c>
      <c r="G165" s="122">
        <f>'Demand Planning'!AC1626</f>
        <v>0</v>
      </c>
      <c r="H165" s="122">
        <f>'Demand Planning'!AD1626</f>
        <v>0</v>
      </c>
      <c r="I165" s="122">
        <f>'Demand Planning'!AE1626</f>
        <v>0</v>
      </c>
      <c r="J165" s="122">
        <f>'Demand Planning'!AF1626</f>
        <v>0</v>
      </c>
      <c r="K165" s="122">
        <f>'Demand Planning'!AG1626</f>
        <v>0</v>
      </c>
      <c r="L165" s="122">
        <f>'Demand Planning'!AH1626</f>
        <v>0</v>
      </c>
      <c r="M165" s="122">
        <f>'Demand Planning'!AI1626</f>
        <v>0</v>
      </c>
      <c r="N165" s="122">
        <f>'Demand Planning'!AJ1626</f>
        <v>0</v>
      </c>
      <c r="O165" s="122">
        <f>'Demand Planning'!AK1626</f>
        <v>0</v>
      </c>
      <c r="P165" s="122">
        <f>'Demand Planning'!AL1626</f>
        <v>0</v>
      </c>
      <c r="Q165" s="122">
        <f>'Demand Planning'!AM1626</f>
        <v>0</v>
      </c>
      <c r="R165" s="122">
        <f>'Demand Planning'!AN1626</f>
        <v>0</v>
      </c>
    </row>
    <row r="166" spans="1:18" ht="14.25" customHeight="1" x14ac:dyDescent="0.25">
      <c r="A166" s="107" t="str">
        <f>'Demand Planning'!A1628</f>
        <v>ZOE12365</v>
      </c>
      <c r="B166" s="135" t="str">
        <f>'Demand Planning'!B1628</f>
        <v>ZOE Clear Hydrowhey 454g Pina Colada</v>
      </c>
      <c r="C166" s="135" t="str">
        <f>'Demand Planning'!C1628</f>
        <v>PROTEINI</v>
      </c>
      <c r="D166" s="135" t="str">
        <f>'Demand Planning'!D1628</f>
        <v>02 SILVER</v>
      </c>
      <c r="E166" s="166">
        <f>'Demand Planning'!Y1635</f>
        <v>18.807692307692307</v>
      </c>
      <c r="F166" s="122">
        <f>'Demand Planning'!AB1636</f>
        <v>0</v>
      </c>
      <c r="G166" s="122">
        <f>'Demand Planning'!AC1636</f>
        <v>0</v>
      </c>
      <c r="H166" s="122">
        <f>'Demand Planning'!AD1636</f>
        <v>0</v>
      </c>
      <c r="I166" s="122">
        <f>'Demand Planning'!AE1636</f>
        <v>0</v>
      </c>
      <c r="J166" s="122">
        <f>'Demand Planning'!AF1636</f>
        <v>0</v>
      </c>
      <c r="K166" s="122">
        <f>'Demand Planning'!AG1636</f>
        <v>0</v>
      </c>
      <c r="L166" s="122">
        <f>'Demand Planning'!AH1636</f>
        <v>0</v>
      </c>
      <c r="M166" s="122">
        <f>'Demand Planning'!AI1636</f>
        <v>0</v>
      </c>
      <c r="N166" s="122">
        <f>'Demand Planning'!AJ1636</f>
        <v>0</v>
      </c>
      <c r="O166" s="122">
        <f>'Demand Planning'!AK1636</f>
        <v>90</v>
      </c>
      <c r="P166" s="122">
        <f>'Demand Planning'!AL1636</f>
        <v>90</v>
      </c>
      <c r="Q166" s="122">
        <f>'Demand Planning'!AM1636</f>
        <v>90</v>
      </c>
      <c r="R166" s="122">
        <f>'Demand Planning'!AN1636</f>
        <v>90</v>
      </c>
    </row>
    <row r="167" spans="1:18" ht="14.25" customHeight="1" x14ac:dyDescent="0.25">
      <c r="A167" s="107" t="str">
        <f>'Demand Planning'!A1638</f>
        <v>POL09722</v>
      </c>
      <c r="B167" s="135" t="str">
        <f>'Demand Planning'!B1638</f>
        <v>Polleo Protein Cream 200g Hazelnut-Vanilla</v>
      </c>
      <c r="C167" s="135" t="str">
        <f>'Demand Planning'!C1638</f>
        <v>BIO I SUPERFOODS</v>
      </c>
      <c r="D167" s="135" t="str">
        <f>'Demand Planning'!D1638</f>
        <v>02 SILVER</v>
      </c>
      <c r="E167" s="166">
        <f>'Demand Planning'!Y1645</f>
        <v>214.34615384615384</v>
      </c>
      <c r="F167" s="122">
        <f>'Demand Planning'!AB1646</f>
        <v>0</v>
      </c>
      <c r="G167" s="122">
        <f>'Demand Planning'!AC1646</f>
        <v>0</v>
      </c>
      <c r="H167" s="122">
        <f>'Demand Planning'!AD1646</f>
        <v>0</v>
      </c>
      <c r="I167" s="122">
        <f>'Demand Planning'!AE1646</f>
        <v>0</v>
      </c>
      <c r="J167" s="122">
        <f>'Demand Planning'!AF1646</f>
        <v>0</v>
      </c>
      <c r="K167" s="122">
        <f>'Demand Planning'!AG1646</f>
        <v>0</v>
      </c>
      <c r="L167" s="122">
        <f>'Demand Planning'!AH1646</f>
        <v>0</v>
      </c>
      <c r="M167" s="122">
        <f>'Demand Planning'!AI1646</f>
        <v>0</v>
      </c>
      <c r="N167" s="122">
        <f>'Demand Planning'!AJ1646</f>
        <v>0</v>
      </c>
      <c r="O167" s="122">
        <f>'Demand Planning'!AK1646</f>
        <v>0</v>
      </c>
      <c r="P167" s="122">
        <f>'Demand Planning'!AL1646</f>
        <v>0</v>
      </c>
      <c r="Q167" s="122">
        <f>'Demand Planning'!AM1646</f>
        <v>0</v>
      </c>
      <c r="R167" s="122">
        <f>'Demand Planning'!AN1646</f>
        <v>0</v>
      </c>
    </row>
    <row r="168" spans="1:18" ht="14.25" customHeight="1" x14ac:dyDescent="0.25">
      <c r="A168" s="107" t="str">
        <f>'Demand Planning'!A1648</f>
        <v>POL04473</v>
      </c>
      <c r="B168" s="135" t="str">
        <f>'Demand Planning'!B1648</f>
        <v>Polleo L-carnitine 750 ml Orange</v>
      </c>
      <c r="C168" s="135" t="str">
        <f>'Demand Planning'!C1648</f>
        <v>RTD &amp; SNACKS</v>
      </c>
      <c r="D168" s="135" t="str">
        <f>'Demand Planning'!D1648</f>
        <v>02 SILVER</v>
      </c>
      <c r="E168" s="166">
        <f>'Demand Planning'!Y1655</f>
        <v>718.92307692307691</v>
      </c>
      <c r="F168" s="122">
        <f>'Demand Planning'!AB1656</f>
        <v>0</v>
      </c>
      <c r="G168" s="122">
        <f>'Demand Planning'!AC1656</f>
        <v>0</v>
      </c>
      <c r="H168" s="122">
        <f>'Demand Planning'!AD1656</f>
        <v>0</v>
      </c>
      <c r="I168" s="122">
        <f>'Demand Planning'!AE1656</f>
        <v>0</v>
      </c>
      <c r="J168" s="122">
        <f>'Demand Planning'!AF1656</f>
        <v>0</v>
      </c>
      <c r="K168" s="122">
        <f>'Demand Planning'!AG1656</f>
        <v>0</v>
      </c>
      <c r="L168" s="122">
        <f>'Demand Planning'!AH1656</f>
        <v>0</v>
      </c>
      <c r="M168" s="122">
        <f>'Demand Planning'!AI1656</f>
        <v>0</v>
      </c>
      <c r="N168" s="122">
        <f>'Demand Planning'!AJ1656</f>
        <v>0</v>
      </c>
      <c r="O168" s="122">
        <f>'Demand Planning'!AK1656</f>
        <v>0</v>
      </c>
      <c r="P168" s="122">
        <f>'Demand Planning'!AL1656</f>
        <v>0</v>
      </c>
      <c r="Q168" s="122">
        <f>'Demand Planning'!AM1656</f>
        <v>0</v>
      </c>
      <c r="R168" s="122">
        <f>'Demand Planning'!AN1656</f>
        <v>0</v>
      </c>
    </row>
    <row r="169" spans="1:18" ht="14.25" customHeight="1" x14ac:dyDescent="0.25">
      <c r="A169" s="107" t="str">
        <f>'Demand Planning'!A1658</f>
        <v>POL12755</v>
      </c>
      <c r="B169" s="135" t="str">
        <f>'Demand Planning'!B1658</f>
        <v>Polleo Isotonic Sports Drink 500g Peach Iced Tea</v>
      </c>
      <c r="C169" s="135" t="str">
        <f>'Demand Planning'!C1658</f>
        <v>SPORTSKA PREHRANA</v>
      </c>
      <c r="D169" s="135" t="str">
        <f>'Demand Planning'!D1658</f>
        <v>02 SILVER</v>
      </c>
      <c r="E169" s="166">
        <f>'Demand Planning'!Y1665</f>
        <v>79.807692307692307</v>
      </c>
      <c r="F169" s="122">
        <f>'Demand Planning'!AB1666</f>
        <v>0</v>
      </c>
      <c r="G169" s="122">
        <f>'Demand Planning'!AC1666</f>
        <v>0</v>
      </c>
      <c r="H169" s="122">
        <f>'Demand Planning'!AD1666</f>
        <v>0</v>
      </c>
      <c r="I169" s="122">
        <f>'Demand Planning'!AE1666</f>
        <v>0</v>
      </c>
      <c r="J169" s="122">
        <f>'Demand Planning'!AF1666</f>
        <v>0</v>
      </c>
      <c r="K169" s="122">
        <f>'Demand Planning'!AG1666</f>
        <v>120</v>
      </c>
      <c r="L169" s="122">
        <f>'Demand Planning'!AH1666</f>
        <v>120</v>
      </c>
      <c r="M169" s="122">
        <f>'Demand Planning'!AI1666</f>
        <v>120</v>
      </c>
      <c r="N169" s="122">
        <f>'Demand Planning'!AJ1666</f>
        <v>120</v>
      </c>
      <c r="O169" s="122">
        <f>'Demand Planning'!AK1666</f>
        <v>0</v>
      </c>
      <c r="P169" s="122">
        <f>'Demand Planning'!AL1666</f>
        <v>0</v>
      </c>
      <c r="Q169" s="122">
        <f>'Demand Planning'!AM1666</f>
        <v>12</v>
      </c>
      <c r="R169" s="122">
        <f>'Demand Planning'!AN1666</f>
        <v>12</v>
      </c>
    </row>
    <row r="170" spans="1:18" ht="14.25" customHeight="1" x14ac:dyDescent="0.25">
      <c r="A170" s="107" t="str">
        <f>'Demand Planning'!A1668</f>
        <v>POL09863</v>
      </c>
      <c r="B170" s="135" t="str">
        <f>'Demand Planning'!B1668</f>
        <v>Polleo Electrolyte Salts 60 caps</v>
      </c>
      <c r="C170" s="135" t="str">
        <f>'Demand Planning'!C1668</f>
        <v>SPORTSKA PREHRANA</v>
      </c>
      <c r="D170" s="135" t="str">
        <f>'Demand Planning'!D1668</f>
        <v>02 SILVER</v>
      </c>
      <c r="E170" s="166">
        <f>'Demand Planning'!Y1675</f>
        <v>18</v>
      </c>
      <c r="F170" s="122">
        <f>'Demand Planning'!AB1676</f>
        <v>0</v>
      </c>
      <c r="G170" s="122">
        <f>'Demand Planning'!AC1676</f>
        <v>0</v>
      </c>
      <c r="H170" s="122">
        <f>'Demand Planning'!AD1676</f>
        <v>0</v>
      </c>
      <c r="I170" s="122">
        <f>'Demand Planning'!AE1676</f>
        <v>0</v>
      </c>
      <c r="J170" s="122">
        <f>'Demand Planning'!AF1676</f>
        <v>0</v>
      </c>
      <c r="K170" s="122">
        <f>'Demand Planning'!AG1676</f>
        <v>0</v>
      </c>
      <c r="L170" s="122">
        <f>'Demand Planning'!AH1676</f>
        <v>0</v>
      </c>
      <c r="M170" s="122">
        <f>'Demand Planning'!AI1676</f>
        <v>0</v>
      </c>
      <c r="N170" s="122">
        <f>'Demand Planning'!AJ1676</f>
        <v>0</v>
      </c>
      <c r="O170" s="122">
        <f>'Demand Planning'!AK1676</f>
        <v>0</v>
      </c>
      <c r="P170" s="122">
        <f>'Demand Planning'!AL1676</f>
        <v>0</v>
      </c>
      <c r="Q170" s="122">
        <f>'Demand Planning'!AM1676</f>
        <v>0</v>
      </c>
      <c r="R170" s="122">
        <f>'Demand Planning'!AN1676</f>
        <v>0</v>
      </c>
    </row>
    <row r="171" spans="1:18" ht="14.25" customHeight="1" x14ac:dyDescent="0.25">
      <c r="A171" s="107" t="str">
        <f>'Demand Planning'!A1678</f>
        <v>ON00270</v>
      </c>
      <c r="B171" s="135" t="str">
        <f>'Demand Planning'!B1678</f>
        <v>Platinum Hydrowhey 1,6kg Milk Chocolate</v>
      </c>
      <c r="C171" s="135" t="str">
        <f>'Demand Planning'!C1678</f>
        <v>PROTEINI</v>
      </c>
      <c r="D171" s="135" t="str">
        <f>'Demand Planning'!D1678</f>
        <v>02 SILVER</v>
      </c>
      <c r="E171" s="166">
        <f>'Demand Planning'!Y1685</f>
        <v>14.73076923076923</v>
      </c>
      <c r="F171" s="122">
        <f>'Demand Planning'!AB1686</f>
        <v>0</v>
      </c>
      <c r="G171" s="122">
        <f>'Demand Planning'!AC1686</f>
        <v>0</v>
      </c>
      <c r="H171" s="122">
        <f>'Demand Planning'!AD1686</f>
        <v>0</v>
      </c>
      <c r="I171" s="122">
        <f>'Demand Planning'!AE1686</f>
        <v>0</v>
      </c>
      <c r="J171" s="122">
        <f>'Demand Planning'!AF1686</f>
        <v>0</v>
      </c>
      <c r="K171" s="122">
        <f>'Demand Planning'!AG1686</f>
        <v>0</v>
      </c>
      <c r="L171" s="122">
        <f>'Demand Planning'!AH1686</f>
        <v>0</v>
      </c>
      <c r="M171" s="122">
        <f>'Demand Planning'!AI1686</f>
        <v>0</v>
      </c>
      <c r="N171" s="122">
        <f>'Demand Planning'!AJ1686</f>
        <v>0</v>
      </c>
      <c r="O171" s="122">
        <f>'Demand Planning'!AK1686</f>
        <v>0</v>
      </c>
      <c r="P171" s="122">
        <f>'Demand Planning'!AL1686</f>
        <v>0</v>
      </c>
      <c r="Q171" s="122">
        <f>'Demand Planning'!AM1686</f>
        <v>0</v>
      </c>
      <c r="R171" s="122">
        <f>'Demand Planning'!AN1686</f>
        <v>0</v>
      </c>
    </row>
    <row r="172" spans="1:18" ht="14.25" customHeight="1" x14ac:dyDescent="0.25">
      <c r="A172" s="107" t="str">
        <f>'Demand Planning'!A1688</f>
        <v>ZOE12369</v>
      </c>
      <c r="B172" s="135" t="str">
        <f>'Demand Planning'!B1688</f>
        <v>ZOE Boss Protein Fusion 454g Haevenly Vanilla</v>
      </c>
      <c r="C172" s="135" t="str">
        <f>'Demand Planning'!C1688</f>
        <v>PROTEINI</v>
      </c>
      <c r="D172" s="135" t="str">
        <f>'Demand Planning'!D1688</f>
        <v>02 SILVER</v>
      </c>
      <c r="E172" s="166">
        <f>'Demand Planning'!Y1695</f>
        <v>34.42307692307692</v>
      </c>
      <c r="F172" s="122">
        <f>'Demand Planning'!AB1696</f>
        <v>0</v>
      </c>
      <c r="G172" s="122">
        <f>'Demand Planning'!AC1696</f>
        <v>0</v>
      </c>
      <c r="H172" s="122">
        <f>'Demand Planning'!AD1696</f>
        <v>0</v>
      </c>
      <c r="I172" s="122">
        <f>'Demand Planning'!AE1696</f>
        <v>0</v>
      </c>
      <c r="J172" s="122">
        <f>'Demand Planning'!AF1696</f>
        <v>0</v>
      </c>
      <c r="K172" s="122">
        <f>'Demand Planning'!AG1696</f>
        <v>0</v>
      </c>
      <c r="L172" s="122">
        <f>'Demand Planning'!AH1696</f>
        <v>0</v>
      </c>
      <c r="M172" s="122">
        <f>'Demand Planning'!AI1696</f>
        <v>0</v>
      </c>
      <c r="N172" s="122">
        <f>'Demand Planning'!AJ1696</f>
        <v>0</v>
      </c>
      <c r="O172" s="122">
        <f>'Demand Planning'!AK1696</f>
        <v>0</v>
      </c>
      <c r="P172" s="122">
        <f>'Demand Planning'!AL1696</f>
        <v>0</v>
      </c>
      <c r="Q172" s="122">
        <f>'Demand Planning'!AM1696</f>
        <v>0</v>
      </c>
      <c r="R172" s="122">
        <f>'Demand Planning'!AN1696</f>
        <v>0</v>
      </c>
    </row>
    <row r="173" spans="1:18" ht="14.25" customHeight="1" x14ac:dyDescent="0.25">
      <c r="A173" s="107" t="str">
        <f>'Demand Planning'!A1698</f>
        <v>ZOE12366</v>
      </c>
      <c r="B173" s="135" t="str">
        <f>'Demand Planning'!B1698</f>
        <v>ZOE Clear Hydrowhey 454g Sex on the Beach</v>
      </c>
      <c r="C173" s="135" t="str">
        <f>'Demand Planning'!C1698</f>
        <v>PROTEINI</v>
      </c>
      <c r="D173" s="135" t="str">
        <f>'Demand Planning'!D1698</f>
        <v>02 SILVER</v>
      </c>
      <c r="E173" s="166">
        <f>'Demand Planning'!Y1705</f>
        <v>27.23076923076923</v>
      </c>
      <c r="F173" s="122">
        <f>'Demand Planning'!AB1706</f>
        <v>0</v>
      </c>
      <c r="G173" s="122">
        <f>'Demand Planning'!AC1706</f>
        <v>0</v>
      </c>
      <c r="H173" s="122">
        <f>'Demand Planning'!AD1706</f>
        <v>0</v>
      </c>
      <c r="I173" s="122">
        <f>'Demand Planning'!AE1706</f>
        <v>0</v>
      </c>
      <c r="J173" s="122">
        <f>'Demand Planning'!AF1706</f>
        <v>0</v>
      </c>
      <c r="K173" s="122">
        <f>'Demand Planning'!AG1706</f>
        <v>0</v>
      </c>
      <c r="L173" s="122">
        <f>'Demand Planning'!AH1706</f>
        <v>0</v>
      </c>
      <c r="M173" s="122">
        <f>'Demand Planning'!AI1706</f>
        <v>0</v>
      </c>
      <c r="N173" s="122">
        <f>'Demand Planning'!AJ1706</f>
        <v>0</v>
      </c>
      <c r="O173" s="122">
        <f>'Demand Planning'!AK1706</f>
        <v>48</v>
      </c>
      <c r="P173" s="122">
        <f>'Demand Planning'!AL1706</f>
        <v>48</v>
      </c>
      <c r="Q173" s="122">
        <f>'Demand Planning'!AM1706</f>
        <v>48</v>
      </c>
      <c r="R173" s="122">
        <f>'Demand Planning'!AN1706</f>
        <v>48</v>
      </c>
    </row>
    <row r="174" spans="1:18" ht="14.25" customHeight="1" x14ac:dyDescent="0.25">
      <c r="A174" s="107" t="str">
        <f>'Demand Planning'!A1708</f>
        <v>ZOE12392</v>
      </c>
      <c r="B174" s="135" t="str">
        <f>'Demand Planning'!B1708</f>
        <v>ZOE Protein Bar 50g Choco Apricot Cake</v>
      </c>
      <c r="C174" s="135" t="str">
        <f>'Demand Planning'!C1708</f>
        <v>RTD &amp; SNACKS</v>
      </c>
      <c r="D174" s="135" t="str">
        <f>'Demand Planning'!D1708</f>
        <v>02 SILVER</v>
      </c>
      <c r="E174" s="166">
        <f>'Demand Planning'!Y1715</f>
        <v>817.80769230769226</v>
      </c>
      <c r="F174" s="122">
        <f>'Demand Planning'!AB1716</f>
        <v>0</v>
      </c>
      <c r="G174" s="122">
        <f>'Demand Planning'!AC1716</f>
        <v>0</v>
      </c>
      <c r="H174" s="122">
        <f>'Demand Planning'!AD1716</f>
        <v>0</v>
      </c>
      <c r="I174" s="122">
        <f>'Demand Planning'!AE1716</f>
        <v>0</v>
      </c>
      <c r="J174" s="122">
        <f>'Demand Planning'!AF1716</f>
        <v>0</v>
      </c>
      <c r="K174" s="122">
        <f>'Demand Planning'!AG1716</f>
        <v>0</v>
      </c>
      <c r="L174" s="122">
        <f>'Demand Planning'!AH1716</f>
        <v>0</v>
      </c>
      <c r="M174" s="122">
        <f>'Demand Planning'!AI1716</f>
        <v>0</v>
      </c>
      <c r="N174" s="122">
        <f>'Demand Planning'!AJ1716</f>
        <v>0</v>
      </c>
      <c r="O174" s="122">
        <f>'Demand Planning'!AK1716</f>
        <v>0</v>
      </c>
      <c r="P174" s="122">
        <f>'Demand Planning'!AL1716</f>
        <v>0</v>
      </c>
      <c r="Q174" s="122">
        <f>'Demand Planning'!AM1716</f>
        <v>0</v>
      </c>
      <c r="R174" s="122">
        <f>'Demand Planning'!AN1716</f>
        <v>0</v>
      </c>
    </row>
    <row r="175" spans="1:18" ht="14.25" customHeight="1" x14ac:dyDescent="0.25">
      <c r="A175" s="107" t="str">
        <f>'Demand Planning'!A1718</f>
        <v>POL09765</v>
      </c>
      <c r="B175" s="135" t="str">
        <f>'Demand Planning'!B1718</f>
        <v>Polleo Bulk Gainer 2,5kg Chocolate</v>
      </c>
      <c r="C175" s="135" t="str">
        <f>'Demand Planning'!C1718</f>
        <v>SPORTSKA PREHRANA</v>
      </c>
      <c r="D175" s="135" t="str">
        <f>'Demand Planning'!D1718</f>
        <v>02 SILVER</v>
      </c>
      <c r="E175" s="166">
        <f>'Demand Planning'!Y1725</f>
        <v>11.807692307692308</v>
      </c>
      <c r="F175" s="122">
        <f>'Demand Planning'!AB1726</f>
        <v>0</v>
      </c>
      <c r="G175" s="122">
        <f>'Demand Planning'!AC1726</f>
        <v>0</v>
      </c>
      <c r="H175" s="122">
        <f>'Demand Planning'!AD1726</f>
        <v>0</v>
      </c>
      <c r="I175" s="122">
        <f>'Demand Planning'!AE1726</f>
        <v>0</v>
      </c>
      <c r="J175" s="122">
        <f>'Demand Planning'!AF1726</f>
        <v>0</v>
      </c>
      <c r="K175" s="122">
        <f>'Demand Planning'!AG1726</f>
        <v>0</v>
      </c>
      <c r="L175" s="122">
        <f>'Demand Planning'!AH1726</f>
        <v>0</v>
      </c>
      <c r="M175" s="122">
        <f>'Demand Planning'!AI1726</f>
        <v>0</v>
      </c>
      <c r="N175" s="122">
        <f>'Demand Planning'!AJ1726</f>
        <v>0</v>
      </c>
      <c r="O175" s="122">
        <f>'Demand Planning'!AK1726</f>
        <v>0</v>
      </c>
      <c r="P175" s="122">
        <f>'Demand Planning'!AL1726</f>
        <v>0</v>
      </c>
      <c r="Q175" s="122">
        <f>'Demand Planning'!AM1726</f>
        <v>0</v>
      </c>
      <c r="R175" s="122">
        <f>'Demand Planning'!AN1726</f>
        <v>0</v>
      </c>
    </row>
    <row r="176" spans="1:18" ht="14.25" customHeight="1" x14ac:dyDescent="0.25">
      <c r="A176" s="107" t="str">
        <f>'Demand Planning'!A1728</f>
        <v>POL12712</v>
      </c>
      <c r="B176" s="135" t="str">
        <f>'Demand Planning'!B1728</f>
        <v>Polleo Pro Whey 908g Vanillla</v>
      </c>
      <c r="C176" s="135" t="str">
        <f>'Demand Planning'!C1728</f>
        <v>PROTEINI</v>
      </c>
      <c r="D176" s="135" t="str">
        <f>'Demand Planning'!D1728</f>
        <v>02 SILVER</v>
      </c>
      <c r="E176" s="166">
        <f>'Demand Planning'!Y1735</f>
        <v>41.5</v>
      </c>
      <c r="F176" s="122">
        <f>'Demand Planning'!AB1736</f>
        <v>0</v>
      </c>
      <c r="G176" s="122">
        <f>'Demand Planning'!AC1736</f>
        <v>0</v>
      </c>
      <c r="H176" s="122">
        <f>'Demand Planning'!AD1736</f>
        <v>0</v>
      </c>
      <c r="I176" s="122">
        <f>'Demand Planning'!AE1736</f>
        <v>0</v>
      </c>
      <c r="J176" s="122">
        <f>'Demand Planning'!AF1736</f>
        <v>0</v>
      </c>
      <c r="K176" s="122">
        <f>'Demand Planning'!AG1736</f>
        <v>0</v>
      </c>
      <c r="L176" s="122">
        <f>'Demand Planning'!AH1736</f>
        <v>0</v>
      </c>
      <c r="M176" s="122">
        <f>'Demand Planning'!AI1736</f>
        <v>0</v>
      </c>
      <c r="N176" s="122">
        <f>'Demand Planning'!AJ1736</f>
        <v>0</v>
      </c>
      <c r="O176" s="122">
        <f>'Demand Planning'!AK1736</f>
        <v>0</v>
      </c>
      <c r="P176" s="122">
        <f>'Demand Planning'!AL1736</f>
        <v>0</v>
      </c>
      <c r="Q176" s="122">
        <f>'Demand Planning'!AM1736</f>
        <v>0</v>
      </c>
      <c r="R176" s="122">
        <f>'Demand Planning'!AN1736</f>
        <v>0</v>
      </c>
    </row>
    <row r="177" spans="1:18" ht="14.25" customHeight="1" x14ac:dyDescent="0.25">
      <c r="A177" s="107" t="str">
        <f>'Demand Planning'!A1738</f>
        <v>POL09793</v>
      </c>
      <c r="B177" s="135" t="str">
        <f>'Demand Planning'!B1738</f>
        <v>Polleo Caffeine Boost 200 tabs</v>
      </c>
      <c r="C177" s="135" t="str">
        <f>'Demand Planning'!C1738</f>
        <v>SPORTSKA PREHRANA</v>
      </c>
      <c r="D177" s="135" t="str">
        <f>'Demand Planning'!D1738</f>
        <v>02 SILVER</v>
      </c>
      <c r="E177" s="166">
        <f>'Demand Planning'!Y1745</f>
        <v>26.153846153846153</v>
      </c>
      <c r="F177" s="122">
        <f>'Demand Planning'!AB1746</f>
        <v>0</v>
      </c>
      <c r="G177" s="122">
        <f>'Demand Planning'!AC1746</f>
        <v>0</v>
      </c>
      <c r="H177" s="122">
        <f>'Demand Planning'!AD1746</f>
        <v>0</v>
      </c>
      <c r="I177" s="122">
        <f>'Demand Planning'!AE1746</f>
        <v>0</v>
      </c>
      <c r="J177" s="122">
        <f>'Demand Planning'!AF1746</f>
        <v>0</v>
      </c>
      <c r="K177" s="122">
        <f>'Demand Planning'!AG1746</f>
        <v>0</v>
      </c>
      <c r="L177" s="122">
        <f>'Demand Planning'!AH1746</f>
        <v>0</v>
      </c>
      <c r="M177" s="122">
        <f>'Demand Planning'!AI1746</f>
        <v>0</v>
      </c>
      <c r="N177" s="122">
        <f>'Demand Planning'!AJ1746</f>
        <v>0</v>
      </c>
      <c r="O177" s="122">
        <f>'Demand Planning'!AK1746</f>
        <v>0</v>
      </c>
      <c r="P177" s="122">
        <f>'Demand Planning'!AL1746</f>
        <v>0</v>
      </c>
      <c r="Q177" s="122">
        <f>'Demand Planning'!AM1746</f>
        <v>0</v>
      </c>
      <c r="R177" s="122">
        <f>'Demand Planning'!AN1746</f>
        <v>0</v>
      </c>
    </row>
    <row r="178" spans="1:18" ht="14.25" customHeight="1" x14ac:dyDescent="0.25">
      <c r="A178" s="107" t="str">
        <f>'Demand Planning'!A1748</f>
        <v>POL09855</v>
      </c>
      <c r="B178" s="135" t="str">
        <f>'Demand Planning'!B1748</f>
        <v>Polleo Melatonin Sleep 200 tabs</v>
      </c>
      <c r="C178" s="135" t="str">
        <f>'Demand Planning'!C1748</f>
        <v>SPORTSKA PREHRANA</v>
      </c>
      <c r="D178" s="135" t="str">
        <f>'Demand Planning'!D1748</f>
        <v>02 SILVER</v>
      </c>
      <c r="E178" s="166">
        <f>'Demand Planning'!Y1755</f>
        <v>16.615384615384617</v>
      </c>
      <c r="F178" s="122">
        <f>'Demand Planning'!AB1756</f>
        <v>0</v>
      </c>
      <c r="G178" s="122">
        <f>'Demand Planning'!AC1756</f>
        <v>0</v>
      </c>
      <c r="H178" s="122">
        <f>'Demand Planning'!AD1756</f>
        <v>0</v>
      </c>
      <c r="I178" s="122">
        <f>'Demand Planning'!AE1756</f>
        <v>0</v>
      </c>
      <c r="J178" s="122">
        <f>'Demand Planning'!AF1756</f>
        <v>0</v>
      </c>
      <c r="K178" s="122">
        <f>'Demand Planning'!AG1756</f>
        <v>0</v>
      </c>
      <c r="L178" s="122">
        <f>'Demand Planning'!AH1756</f>
        <v>0</v>
      </c>
      <c r="M178" s="122">
        <f>'Demand Planning'!AI1756</f>
        <v>0</v>
      </c>
      <c r="N178" s="122">
        <f>'Demand Planning'!AJ1756</f>
        <v>0</v>
      </c>
      <c r="O178" s="122">
        <f>'Demand Planning'!AK1756</f>
        <v>0</v>
      </c>
      <c r="P178" s="122">
        <f>'Demand Planning'!AL1756</f>
        <v>0</v>
      </c>
      <c r="Q178" s="122">
        <f>'Demand Planning'!AM1756</f>
        <v>0</v>
      </c>
      <c r="R178" s="122">
        <f>'Demand Planning'!AN1756</f>
        <v>0</v>
      </c>
    </row>
    <row r="179" spans="1:18" ht="14.25" customHeight="1" x14ac:dyDescent="0.25">
      <c r="A179" s="107" t="str">
        <f>'Demand Planning'!A1758</f>
        <v>POL09759</v>
      </c>
      <c r="B179" s="135" t="str">
        <f>'Demand Planning'!B1758</f>
        <v>Polleo Instantized BCAA 2:1:1 500g</v>
      </c>
      <c r="C179" s="135" t="str">
        <f>'Demand Planning'!C1758</f>
        <v>SPORTSKA PREHRANA</v>
      </c>
      <c r="D179" s="135" t="str">
        <f>'Demand Planning'!D1758</f>
        <v>02 SILVER</v>
      </c>
      <c r="E179" s="166">
        <f>'Demand Planning'!Y1765</f>
        <v>13.576923076923077</v>
      </c>
      <c r="F179" s="122">
        <f>'Demand Planning'!AB1766</f>
        <v>0</v>
      </c>
      <c r="G179" s="122">
        <f>'Demand Planning'!AC1766</f>
        <v>0</v>
      </c>
      <c r="H179" s="122">
        <f>'Demand Planning'!AD1766</f>
        <v>0</v>
      </c>
      <c r="I179" s="122">
        <f>'Demand Planning'!AE1766</f>
        <v>0</v>
      </c>
      <c r="J179" s="122">
        <f>'Demand Planning'!AF1766</f>
        <v>0</v>
      </c>
      <c r="K179" s="122">
        <f>'Demand Planning'!AG1766</f>
        <v>0</v>
      </c>
      <c r="L179" s="122">
        <f>'Demand Planning'!AH1766</f>
        <v>0</v>
      </c>
      <c r="M179" s="122">
        <f>'Demand Planning'!AI1766</f>
        <v>0</v>
      </c>
      <c r="N179" s="122">
        <f>'Demand Planning'!AJ1766</f>
        <v>0</v>
      </c>
      <c r="O179" s="122">
        <f>'Demand Planning'!AK1766</f>
        <v>0</v>
      </c>
      <c r="P179" s="122">
        <f>'Demand Planning'!AL1766</f>
        <v>0</v>
      </c>
      <c r="Q179" s="122">
        <f>'Demand Planning'!AM1766</f>
        <v>0</v>
      </c>
      <c r="R179" s="122">
        <f>'Demand Planning'!AN1766</f>
        <v>0</v>
      </c>
    </row>
    <row r="180" spans="1:18" ht="14.25" customHeight="1" x14ac:dyDescent="0.25">
      <c r="A180" s="107" t="str">
        <f>'Demand Planning'!A1768</f>
        <v>ZOE12368</v>
      </c>
      <c r="B180" s="135" t="str">
        <f>'Demand Planning'!B1768</f>
        <v>ZOE Boss Protein Fusion 454g Chocolate Rhapsody</v>
      </c>
      <c r="C180" s="135" t="str">
        <f>'Demand Planning'!C1768</f>
        <v>PROTEINI</v>
      </c>
      <c r="D180" s="135" t="str">
        <f>'Demand Planning'!D1768</f>
        <v>02 SILVER</v>
      </c>
      <c r="E180" s="166">
        <f>'Demand Planning'!Y1775</f>
        <v>52.192307692307693</v>
      </c>
      <c r="F180" s="122">
        <f>'Demand Planning'!AB1776</f>
        <v>0</v>
      </c>
      <c r="G180" s="122">
        <f>'Demand Planning'!AC1776</f>
        <v>0</v>
      </c>
      <c r="H180" s="122">
        <f>'Demand Planning'!AD1776</f>
        <v>0</v>
      </c>
      <c r="I180" s="122">
        <f>'Demand Planning'!AE1776</f>
        <v>0</v>
      </c>
      <c r="J180" s="122">
        <f>'Demand Planning'!AF1776</f>
        <v>0</v>
      </c>
      <c r="K180" s="122">
        <f>'Demand Planning'!AG1776</f>
        <v>0</v>
      </c>
      <c r="L180" s="122">
        <f>'Demand Planning'!AH1776</f>
        <v>0</v>
      </c>
      <c r="M180" s="122">
        <f>'Demand Planning'!AI1776</f>
        <v>0</v>
      </c>
      <c r="N180" s="122">
        <f>'Demand Planning'!AJ1776</f>
        <v>0</v>
      </c>
      <c r="O180" s="122">
        <f>'Demand Planning'!AK1776</f>
        <v>0</v>
      </c>
      <c r="P180" s="122">
        <f>'Demand Planning'!AL1776</f>
        <v>0</v>
      </c>
      <c r="Q180" s="122">
        <f>'Demand Planning'!AM1776</f>
        <v>0</v>
      </c>
      <c r="R180" s="122">
        <f>'Demand Planning'!AN1776</f>
        <v>0</v>
      </c>
    </row>
    <row r="181" spans="1:18" ht="14.25" customHeight="1" x14ac:dyDescent="0.25">
      <c r="A181" s="107" t="str">
        <f>'Demand Planning'!A1778</f>
        <v>SHM00013</v>
      </c>
      <c r="B181" s="135" t="str">
        <f>'Demand Planning'!B1778</f>
        <v>Shieldmixer Hero Pro Joker</v>
      </c>
      <c r="C181" s="135" t="str">
        <f>'Demand Planning'!C1778</f>
        <v>DRINKWARE I HOME</v>
      </c>
      <c r="D181" s="135" t="str">
        <f>'Demand Planning'!D1778</f>
        <v>02 SILVER</v>
      </c>
      <c r="E181" s="166">
        <f>'Demand Planning'!Y1785</f>
        <v>55.384615384615387</v>
      </c>
      <c r="F181" s="122">
        <f>'Demand Planning'!AB1786</f>
        <v>0</v>
      </c>
      <c r="G181" s="122">
        <f>'Demand Planning'!AC1786</f>
        <v>0</v>
      </c>
      <c r="H181" s="122">
        <f>'Demand Planning'!AD1786</f>
        <v>0</v>
      </c>
      <c r="I181" s="122">
        <f>'Demand Planning'!AE1786</f>
        <v>0</v>
      </c>
      <c r="J181" s="122">
        <f>'Demand Planning'!AF1786</f>
        <v>0</v>
      </c>
      <c r="K181" s="122">
        <f>'Demand Planning'!AG1786</f>
        <v>0</v>
      </c>
      <c r="L181" s="122">
        <f>'Demand Planning'!AH1786</f>
        <v>0</v>
      </c>
      <c r="M181" s="122">
        <f>'Demand Planning'!AI1786</f>
        <v>0</v>
      </c>
      <c r="N181" s="122">
        <f>'Demand Planning'!AJ1786</f>
        <v>0</v>
      </c>
      <c r="O181" s="122">
        <f>'Demand Planning'!AK1786</f>
        <v>0</v>
      </c>
      <c r="P181" s="122">
        <f>'Demand Planning'!AL1786</f>
        <v>0</v>
      </c>
      <c r="Q181" s="122">
        <f>'Demand Planning'!AM1786</f>
        <v>0</v>
      </c>
      <c r="R181" s="122">
        <f>'Demand Planning'!AN1786</f>
        <v>0</v>
      </c>
    </row>
    <row r="182" spans="1:18" ht="14.25" customHeight="1" x14ac:dyDescent="0.25">
      <c r="A182" s="107" t="str">
        <f>'Demand Planning'!A1788</f>
        <v>POL09930</v>
      </c>
      <c r="B182" s="135" t="str">
        <f>'Demand Planning'!B1788</f>
        <v>Polleo SHOT Magnesium + Vitamin B6 80ml Jagoda</v>
      </c>
      <c r="C182" s="135" t="str">
        <f>'Demand Planning'!C1788</f>
        <v>SPORTSKA PREHRANA</v>
      </c>
      <c r="D182" s="135" t="str">
        <f>'Demand Planning'!D1788</f>
        <v>02 SILVER</v>
      </c>
      <c r="E182" s="166">
        <f>'Demand Planning'!Y1795</f>
        <v>434.84615384615387</v>
      </c>
      <c r="F182" s="122">
        <f>'Demand Planning'!AB1796</f>
        <v>0</v>
      </c>
      <c r="G182" s="122">
        <f>'Demand Planning'!AC1796</f>
        <v>0</v>
      </c>
      <c r="H182" s="122">
        <f>'Demand Planning'!AD1796</f>
        <v>0</v>
      </c>
      <c r="I182" s="122">
        <f>'Demand Planning'!AE1796</f>
        <v>0</v>
      </c>
      <c r="J182" s="122">
        <f>'Demand Planning'!AF1796</f>
        <v>0</v>
      </c>
      <c r="K182" s="122">
        <f>'Demand Planning'!AG1796</f>
        <v>240</v>
      </c>
      <c r="L182" s="122">
        <f>'Demand Planning'!AH1796</f>
        <v>240</v>
      </c>
      <c r="M182" s="122">
        <f>'Demand Planning'!AI1796</f>
        <v>240</v>
      </c>
      <c r="N182" s="122">
        <f>'Demand Planning'!AJ1796</f>
        <v>240</v>
      </c>
      <c r="O182" s="122">
        <f>'Demand Planning'!AK1796</f>
        <v>0</v>
      </c>
      <c r="P182" s="122">
        <f>'Demand Planning'!AL1796</f>
        <v>0</v>
      </c>
      <c r="Q182" s="122">
        <f>'Demand Planning'!AM1796</f>
        <v>24</v>
      </c>
      <c r="R182" s="122">
        <f>'Demand Planning'!AN1796</f>
        <v>24</v>
      </c>
    </row>
    <row r="183" spans="1:18" ht="14.25" customHeight="1" x14ac:dyDescent="0.25">
      <c r="A183" s="107" t="str">
        <f>'Demand Planning'!A1798</f>
        <v>POL09799</v>
      </c>
      <c r="B183" s="135" t="str">
        <f>'Demand Planning'!B1798</f>
        <v>Polleo Vitamin C Complex 90 caps</v>
      </c>
      <c r="C183" s="135" t="str">
        <f>'Demand Planning'!C1798</f>
        <v>SPORTSKA PREHRANA</v>
      </c>
      <c r="D183" s="135" t="str">
        <f>'Demand Planning'!D1798</f>
        <v>02 SILVER</v>
      </c>
      <c r="E183" s="166">
        <f>'Demand Planning'!Y1805</f>
        <v>46.5</v>
      </c>
      <c r="F183" s="122">
        <f>'Demand Planning'!AB1806</f>
        <v>0</v>
      </c>
      <c r="G183" s="122">
        <f>'Demand Planning'!AC1806</f>
        <v>0</v>
      </c>
      <c r="H183" s="122">
        <f>'Demand Planning'!AD1806</f>
        <v>0</v>
      </c>
      <c r="I183" s="122">
        <f>'Demand Planning'!AE1806</f>
        <v>0</v>
      </c>
      <c r="J183" s="122">
        <f>'Demand Planning'!AF1806</f>
        <v>0</v>
      </c>
      <c r="K183" s="122">
        <f>'Demand Planning'!AG1806</f>
        <v>0</v>
      </c>
      <c r="L183" s="122">
        <f>'Demand Planning'!AH1806</f>
        <v>0</v>
      </c>
      <c r="M183" s="122">
        <f>'Demand Planning'!AI1806</f>
        <v>0</v>
      </c>
      <c r="N183" s="122">
        <f>'Demand Planning'!AJ1806</f>
        <v>0</v>
      </c>
      <c r="O183" s="122">
        <f>'Demand Planning'!AK1806</f>
        <v>0</v>
      </c>
      <c r="P183" s="122">
        <f>'Demand Planning'!AL1806</f>
        <v>0</v>
      </c>
      <c r="Q183" s="122">
        <f>'Demand Planning'!AM1806</f>
        <v>0</v>
      </c>
      <c r="R183" s="122">
        <f>'Demand Planning'!AN1806</f>
        <v>0</v>
      </c>
    </row>
    <row r="184" spans="1:18" ht="14.25" customHeight="1" x14ac:dyDescent="0.25">
      <c r="A184" s="107" t="str">
        <f>'Demand Planning'!A1808</f>
        <v>ZOE12362</v>
      </c>
      <c r="B184" s="135" t="str">
        <f>'Demand Planning'!B1808</f>
        <v>ZOE Clear Hydrowhey 454g Peach Iced Tea</v>
      </c>
      <c r="C184" s="135" t="str">
        <f>'Demand Planning'!C1808</f>
        <v>PROTEINI</v>
      </c>
      <c r="D184" s="135" t="str">
        <f>'Demand Planning'!D1808</f>
        <v>02 SILVER</v>
      </c>
      <c r="E184" s="166">
        <f>'Demand Planning'!Y1815</f>
        <v>20</v>
      </c>
      <c r="F184" s="122">
        <f>'Demand Planning'!AB1816</f>
        <v>0</v>
      </c>
      <c r="G184" s="122">
        <f>'Demand Planning'!AC1816</f>
        <v>0</v>
      </c>
      <c r="H184" s="122">
        <f>'Demand Planning'!AD1816</f>
        <v>0</v>
      </c>
      <c r="I184" s="122">
        <f>'Demand Planning'!AE1816</f>
        <v>0</v>
      </c>
      <c r="J184" s="122">
        <f>'Demand Planning'!AF1816</f>
        <v>0</v>
      </c>
      <c r="K184" s="122">
        <f>'Demand Planning'!AG1816</f>
        <v>0</v>
      </c>
      <c r="L184" s="122">
        <f>'Demand Planning'!AH1816</f>
        <v>0</v>
      </c>
      <c r="M184" s="122">
        <f>'Demand Planning'!AI1816</f>
        <v>0</v>
      </c>
      <c r="N184" s="122">
        <f>'Demand Planning'!AJ1816</f>
        <v>0</v>
      </c>
      <c r="O184" s="122">
        <f>'Demand Planning'!AK1816</f>
        <v>0</v>
      </c>
      <c r="P184" s="122">
        <f>'Demand Planning'!AL1816</f>
        <v>0</v>
      </c>
      <c r="Q184" s="122">
        <f>'Demand Planning'!AM1816</f>
        <v>0</v>
      </c>
      <c r="R184" s="122">
        <f>'Demand Planning'!AN1816</f>
        <v>0</v>
      </c>
    </row>
    <row r="185" spans="1:18" ht="14.25" customHeight="1" x14ac:dyDescent="0.25">
      <c r="A185" s="107" t="str">
        <f>'Demand Planning'!A1818</f>
        <v>ZOE12355</v>
      </c>
      <c r="B185" s="135" t="str">
        <f>'Demand Planning'!B1818</f>
        <v>ZOE Whey 454g Strawberry Milkshake</v>
      </c>
      <c r="C185" s="135" t="str">
        <f>'Demand Planning'!C1818</f>
        <v>PROTEINI</v>
      </c>
      <c r="D185" s="135" t="str">
        <f>'Demand Planning'!D1818</f>
        <v>02 SILVER</v>
      </c>
      <c r="E185" s="166">
        <f>'Demand Planning'!Y1825</f>
        <v>31.115384615384617</v>
      </c>
      <c r="F185" s="122">
        <f>'Demand Planning'!AB1826</f>
        <v>0</v>
      </c>
      <c r="G185" s="122">
        <f>'Demand Planning'!AC1826</f>
        <v>0</v>
      </c>
      <c r="H185" s="122">
        <f>'Demand Planning'!AD1826</f>
        <v>0</v>
      </c>
      <c r="I185" s="122">
        <f>'Demand Planning'!AE1826</f>
        <v>0</v>
      </c>
      <c r="J185" s="122">
        <f>'Demand Planning'!AF1826</f>
        <v>0</v>
      </c>
      <c r="K185" s="122">
        <f>'Demand Planning'!AG1826</f>
        <v>0</v>
      </c>
      <c r="L185" s="122">
        <f>'Demand Planning'!AH1826</f>
        <v>0</v>
      </c>
      <c r="M185" s="122">
        <f>'Demand Planning'!AI1826</f>
        <v>0</v>
      </c>
      <c r="N185" s="122">
        <f>'Demand Planning'!AJ1826</f>
        <v>0</v>
      </c>
      <c r="O185" s="122">
        <f>'Demand Planning'!AK1826</f>
        <v>0</v>
      </c>
      <c r="P185" s="122">
        <f>'Demand Planning'!AL1826</f>
        <v>0</v>
      </c>
      <c r="Q185" s="122">
        <f>'Demand Planning'!AM1826</f>
        <v>0</v>
      </c>
      <c r="R185" s="122">
        <f>'Demand Planning'!AN1826</f>
        <v>0</v>
      </c>
    </row>
    <row r="186" spans="1:18" ht="14.25" customHeight="1" x14ac:dyDescent="0.25">
      <c r="A186" s="107" t="str">
        <f>'Demand Planning'!A1828</f>
        <v>SHM00012</v>
      </c>
      <c r="B186" s="135" t="str">
        <f>'Demand Planning'!B1828</f>
        <v>Shieldmixer Hero Pro Superman Classic</v>
      </c>
      <c r="C186" s="135" t="str">
        <f>'Demand Planning'!C1828</f>
        <v>DRINKWARE I HOME</v>
      </c>
      <c r="D186" s="135" t="str">
        <f>'Demand Planning'!D1828</f>
        <v>02 SILVER</v>
      </c>
      <c r="E186" s="166">
        <f>'Demand Planning'!Y1835</f>
        <v>66.42307692307692</v>
      </c>
      <c r="F186" s="122">
        <f>'Demand Planning'!AB1836</f>
        <v>0</v>
      </c>
      <c r="G186" s="122">
        <f>'Demand Planning'!AC1836</f>
        <v>0</v>
      </c>
      <c r="H186" s="122">
        <f>'Demand Planning'!AD1836</f>
        <v>0</v>
      </c>
      <c r="I186" s="122">
        <f>'Demand Planning'!AE1836</f>
        <v>0</v>
      </c>
      <c r="J186" s="122">
        <f>'Demand Planning'!AF1836</f>
        <v>0</v>
      </c>
      <c r="K186" s="122">
        <f>'Demand Planning'!AG1836</f>
        <v>0</v>
      </c>
      <c r="L186" s="122">
        <f>'Demand Planning'!AH1836</f>
        <v>0</v>
      </c>
      <c r="M186" s="122">
        <f>'Demand Planning'!AI1836</f>
        <v>0</v>
      </c>
      <c r="N186" s="122">
        <f>'Demand Planning'!AJ1836</f>
        <v>0</v>
      </c>
      <c r="O186" s="122">
        <f>'Demand Planning'!AK1836</f>
        <v>0</v>
      </c>
      <c r="P186" s="122">
        <f>'Demand Planning'!AL1836</f>
        <v>0</v>
      </c>
      <c r="Q186" s="122">
        <f>'Demand Planning'!AM1836</f>
        <v>0</v>
      </c>
      <c r="R186" s="122">
        <f>'Demand Planning'!AN1836</f>
        <v>0</v>
      </c>
    </row>
    <row r="187" spans="1:18" ht="14.25" customHeight="1" x14ac:dyDescent="0.25">
      <c r="A187" s="107" t="str">
        <f>'Demand Planning'!A1838</f>
        <v>POL12603</v>
      </c>
      <c r="B187" s="135" t="str">
        <f>'Demand Planning'!B1838</f>
        <v>Polleo Protein Cream 200g Delicious Duo</v>
      </c>
      <c r="C187" s="135" t="str">
        <f>'Demand Planning'!C1838</f>
        <v>BIO I SUPERFOODS</v>
      </c>
      <c r="D187" s="135" t="str">
        <f>'Demand Planning'!D1838</f>
        <v>02 SILVER</v>
      </c>
      <c r="E187" s="166">
        <f>'Demand Planning'!Y1845</f>
        <v>183.38461538461539</v>
      </c>
      <c r="F187" s="122">
        <f>'Demand Planning'!AB1846</f>
        <v>0</v>
      </c>
      <c r="G187" s="122">
        <f>'Demand Planning'!AC1846</f>
        <v>0</v>
      </c>
      <c r="H187" s="122">
        <f>'Demand Planning'!AD1846</f>
        <v>0</v>
      </c>
      <c r="I187" s="122">
        <f>'Demand Planning'!AE1846</f>
        <v>0</v>
      </c>
      <c r="J187" s="122">
        <f>'Demand Planning'!AF1846</f>
        <v>0</v>
      </c>
      <c r="K187" s="122">
        <f>'Demand Planning'!AG1846</f>
        <v>0</v>
      </c>
      <c r="L187" s="122">
        <f>'Demand Planning'!AH1846</f>
        <v>0</v>
      </c>
      <c r="M187" s="122">
        <f>'Demand Planning'!AI1846</f>
        <v>0</v>
      </c>
      <c r="N187" s="122">
        <f>'Demand Planning'!AJ1846</f>
        <v>0</v>
      </c>
      <c r="O187" s="122">
        <f>'Demand Planning'!AK1846</f>
        <v>0</v>
      </c>
      <c r="P187" s="122">
        <f>'Demand Planning'!AL1846</f>
        <v>0</v>
      </c>
      <c r="Q187" s="122">
        <f>'Demand Planning'!AM1846</f>
        <v>0</v>
      </c>
      <c r="R187" s="122">
        <f>'Demand Planning'!AN1846</f>
        <v>0</v>
      </c>
    </row>
    <row r="188" spans="1:18" ht="14.25" customHeight="1" x14ac:dyDescent="0.25">
      <c r="A188" s="107" t="str">
        <f>'Demand Planning'!A1848</f>
        <v>POL09732</v>
      </c>
      <c r="B188" s="135" t="str">
        <f>'Demand Planning'!B1848</f>
        <v>Polleo 1st Whey 30,4g SACHET Vanilla Madagascar</v>
      </c>
      <c r="C188" s="135" t="str">
        <f>'Demand Planning'!C1848</f>
        <v>PROTEINI</v>
      </c>
      <c r="D188" s="135" t="str">
        <f>'Demand Planning'!D1848</f>
        <v>02 SILVER</v>
      </c>
      <c r="E188" s="166">
        <f>'Demand Planning'!Y1855</f>
        <v>265.92307692307691</v>
      </c>
      <c r="F188" s="122">
        <f>'Demand Planning'!AB1856</f>
        <v>0</v>
      </c>
      <c r="G188" s="122">
        <f>'Demand Planning'!AC1856</f>
        <v>0</v>
      </c>
      <c r="H188" s="122">
        <f>'Demand Planning'!AD1856</f>
        <v>0</v>
      </c>
      <c r="I188" s="122">
        <f>'Demand Planning'!AE1856</f>
        <v>0</v>
      </c>
      <c r="J188" s="122">
        <f>'Demand Planning'!AF1856</f>
        <v>0</v>
      </c>
      <c r="K188" s="122">
        <f>'Demand Planning'!AG1856</f>
        <v>0</v>
      </c>
      <c r="L188" s="122">
        <f>'Demand Planning'!AH1856</f>
        <v>0</v>
      </c>
      <c r="M188" s="122">
        <f>'Demand Planning'!AI1856</f>
        <v>0</v>
      </c>
      <c r="N188" s="122">
        <f>'Demand Planning'!AJ1856</f>
        <v>0</v>
      </c>
      <c r="O188" s="122">
        <f>'Demand Planning'!AK1856</f>
        <v>0</v>
      </c>
      <c r="P188" s="122">
        <f>'Demand Planning'!AL1856</f>
        <v>0</v>
      </c>
      <c r="Q188" s="122">
        <f>'Demand Planning'!AM1856</f>
        <v>0</v>
      </c>
      <c r="R188" s="122">
        <f>'Demand Planning'!AN1856</f>
        <v>0</v>
      </c>
    </row>
    <row r="189" spans="1:18" ht="14.25" customHeight="1" x14ac:dyDescent="0.25">
      <c r="A189" s="107" t="str">
        <f>'Demand Planning'!A1858</f>
        <v>ON00281</v>
      </c>
      <c r="B189" s="135" t="str">
        <f>'Demand Planning'!B1858</f>
        <v>Serious Mass 5,45kg Chocolate</v>
      </c>
      <c r="C189" s="135" t="str">
        <f>'Demand Planning'!C1858</f>
        <v>SPORTSKA PREHRANA</v>
      </c>
      <c r="D189" s="135" t="str">
        <f>'Demand Planning'!D1858</f>
        <v>02 SILVER</v>
      </c>
      <c r="E189" s="166">
        <f>'Demand Planning'!Y1865</f>
        <v>6.5</v>
      </c>
      <c r="F189" s="122">
        <f>'Demand Planning'!AB1866</f>
        <v>0</v>
      </c>
      <c r="G189" s="122">
        <f>'Demand Planning'!AC1866</f>
        <v>0</v>
      </c>
      <c r="H189" s="122">
        <f>'Demand Planning'!AD1866</f>
        <v>0</v>
      </c>
      <c r="I189" s="122">
        <f>'Demand Planning'!AE1866</f>
        <v>0</v>
      </c>
      <c r="J189" s="122">
        <f>'Demand Planning'!AF1866</f>
        <v>0</v>
      </c>
      <c r="K189" s="122">
        <f>'Demand Planning'!AG1866</f>
        <v>0</v>
      </c>
      <c r="L189" s="122">
        <f>'Demand Planning'!AH1866</f>
        <v>0</v>
      </c>
      <c r="M189" s="122">
        <f>'Demand Planning'!AI1866</f>
        <v>0</v>
      </c>
      <c r="N189" s="122">
        <f>'Demand Planning'!AJ1866</f>
        <v>0</v>
      </c>
      <c r="O189" s="122">
        <f>'Demand Planning'!AK1866</f>
        <v>0</v>
      </c>
      <c r="P189" s="122">
        <f>'Demand Planning'!AL1866</f>
        <v>0</v>
      </c>
      <c r="Q189" s="122">
        <f>'Demand Planning'!AM1866</f>
        <v>0</v>
      </c>
      <c r="R189" s="122">
        <f>'Demand Planning'!AN1866</f>
        <v>0</v>
      </c>
    </row>
    <row r="190" spans="1:18" ht="14.25" customHeight="1" x14ac:dyDescent="0.25">
      <c r="A190" s="107" t="str">
        <f>'Demand Planning'!A1868</f>
        <v>ZOE08757</v>
      </c>
      <c r="B190" s="135" t="str">
        <f>'Demand Planning'!B1868</f>
        <v>Zoe Nutrition Protein Cream Pistachio 200g</v>
      </c>
      <c r="C190" s="135" t="str">
        <f>'Demand Planning'!C1868</f>
        <v>BIO I SUPERFOODS</v>
      </c>
      <c r="D190" s="135" t="str">
        <f>'Demand Planning'!D1868</f>
        <v>02 SILVER</v>
      </c>
      <c r="E190" s="166">
        <f>'Demand Planning'!Y1875</f>
        <v>150.42307692307693</v>
      </c>
      <c r="F190" s="122">
        <f>'Demand Planning'!AB1876</f>
        <v>0</v>
      </c>
      <c r="G190" s="122">
        <f>'Demand Planning'!AC1876</f>
        <v>0</v>
      </c>
      <c r="H190" s="122">
        <f>'Demand Planning'!AD1876</f>
        <v>0</v>
      </c>
      <c r="I190" s="122">
        <f>'Demand Planning'!AE1876</f>
        <v>0</v>
      </c>
      <c r="J190" s="122">
        <f>'Demand Planning'!AF1876</f>
        <v>0</v>
      </c>
      <c r="K190" s="122">
        <f>'Demand Planning'!AG1876</f>
        <v>180</v>
      </c>
      <c r="L190" s="122">
        <f>'Demand Planning'!AH1876</f>
        <v>180</v>
      </c>
      <c r="M190" s="122">
        <f>'Demand Planning'!AI1876</f>
        <v>180</v>
      </c>
      <c r="N190" s="122">
        <f>'Demand Planning'!AJ1876</f>
        <v>180</v>
      </c>
      <c r="O190" s="122">
        <f>'Demand Planning'!AK1876</f>
        <v>0</v>
      </c>
      <c r="P190" s="122">
        <f>'Demand Planning'!AL1876</f>
        <v>0</v>
      </c>
      <c r="Q190" s="122">
        <f>'Demand Planning'!AM1876</f>
        <v>18</v>
      </c>
      <c r="R190" s="122">
        <f>'Demand Planning'!AN1876</f>
        <v>18</v>
      </c>
    </row>
    <row r="191" spans="1:18" ht="14.25" customHeight="1" x14ac:dyDescent="0.25">
      <c r="A191" s="107" t="str">
        <f>'Demand Planning'!A1878</f>
        <v>SHM00075</v>
      </c>
      <c r="B191" s="135" t="str">
        <f>'Demand Planning'!B1878</f>
        <v>DEFENDER, Go Hard or Go Home, 600 ml</v>
      </c>
      <c r="C191" s="135" t="str">
        <f>'Demand Planning'!C1878</f>
        <v>DRINKWARE I HOME</v>
      </c>
      <c r="D191" s="135" t="str">
        <f>'Demand Planning'!D1878</f>
        <v>02 SILVER</v>
      </c>
      <c r="E191" s="166">
        <f>'Demand Planning'!Y1885</f>
        <v>171.80769230769232</v>
      </c>
      <c r="F191" s="122">
        <f>'Demand Planning'!AB1886</f>
        <v>0</v>
      </c>
      <c r="G191" s="122">
        <f>'Demand Planning'!AC1886</f>
        <v>0</v>
      </c>
      <c r="H191" s="122">
        <f>'Demand Planning'!AD1886</f>
        <v>0</v>
      </c>
      <c r="I191" s="122">
        <f>'Demand Planning'!AE1886</f>
        <v>0</v>
      </c>
      <c r="J191" s="122">
        <f>'Demand Planning'!AF1886</f>
        <v>0</v>
      </c>
      <c r="K191" s="122">
        <f>'Demand Planning'!AG1886</f>
        <v>0</v>
      </c>
      <c r="L191" s="122">
        <f>'Demand Planning'!AH1886</f>
        <v>0</v>
      </c>
      <c r="M191" s="122">
        <f>'Demand Planning'!AI1886</f>
        <v>0</v>
      </c>
      <c r="N191" s="122">
        <f>'Demand Planning'!AJ1886</f>
        <v>0</v>
      </c>
      <c r="O191" s="122">
        <f>'Demand Planning'!AK1886</f>
        <v>0</v>
      </c>
      <c r="P191" s="122">
        <f>'Demand Planning'!AL1886</f>
        <v>0</v>
      </c>
      <c r="Q191" s="122">
        <f>'Demand Planning'!AM1886</f>
        <v>0</v>
      </c>
      <c r="R191" s="122">
        <f>'Demand Planning'!AN1886</f>
        <v>0</v>
      </c>
    </row>
    <row r="192" spans="1:18" ht="14.25" customHeight="1" x14ac:dyDescent="0.25">
      <c r="A192" s="107" t="str">
        <f>'Demand Planning'!A1888</f>
        <v>ZOE12412</v>
      </c>
      <c r="B192" s="135" t="str">
        <f>'Demand Planning'!B1888</f>
        <v>ZOE Complete Meal Replacement 1kg Vanilla Gelato</v>
      </c>
      <c r="C192" s="135" t="str">
        <f>'Demand Planning'!C1888</f>
        <v>PROTEINI</v>
      </c>
      <c r="D192" s="135" t="str">
        <f>'Demand Planning'!D1888</f>
        <v>02 SILVER</v>
      </c>
      <c r="E192" s="166">
        <f>'Demand Planning'!Y1895</f>
        <v>13.346153846153847</v>
      </c>
      <c r="F192" s="122">
        <f>'Demand Planning'!AB1896</f>
        <v>0</v>
      </c>
      <c r="G192" s="122">
        <f>'Demand Planning'!AC1896</f>
        <v>0</v>
      </c>
      <c r="H192" s="122">
        <f>'Demand Planning'!AD1896</f>
        <v>0</v>
      </c>
      <c r="I192" s="122">
        <f>'Demand Planning'!AE1896</f>
        <v>0</v>
      </c>
      <c r="J192" s="122">
        <f>'Demand Planning'!AF1896</f>
        <v>0</v>
      </c>
      <c r="K192" s="122">
        <f>'Demand Planning'!AG1896</f>
        <v>0</v>
      </c>
      <c r="L192" s="122">
        <f>'Demand Planning'!AH1896</f>
        <v>0</v>
      </c>
      <c r="M192" s="122">
        <f>'Demand Planning'!AI1896</f>
        <v>0</v>
      </c>
      <c r="N192" s="122">
        <f>'Demand Planning'!AJ1896</f>
        <v>0</v>
      </c>
      <c r="O192" s="122">
        <f>'Demand Planning'!AK1896</f>
        <v>0</v>
      </c>
      <c r="P192" s="122">
        <f>'Demand Planning'!AL1896</f>
        <v>0</v>
      </c>
      <c r="Q192" s="122">
        <f>'Demand Planning'!AM1896</f>
        <v>0</v>
      </c>
      <c r="R192" s="122">
        <f>'Demand Planning'!AN1896</f>
        <v>0</v>
      </c>
    </row>
    <row r="193" spans="1:18" ht="14.25" customHeight="1" x14ac:dyDescent="0.25">
      <c r="A193" s="107" t="str">
        <f>'Demand Planning'!A1898</f>
        <v>POL12849</v>
      </c>
      <c r="B193" s="135" t="str">
        <f>'Demand Planning'!B1898</f>
        <v>Polleo Premium HydroX Whey 1,8kg Chocolate Hazelnut</v>
      </c>
      <c r="C193" s="135" t="str">
        <f>'Demand Planning'!C1898</f>
        <v>PROTEINI</v>
      </c>
      <c r="D193" s="135" t="str">
        <f>'Demand Planning'!D1898</f>
        <v>02 SILVER</v>
      </c>
      <c r="E193" s="166">
        <f>'Demand Planning'!Y1905</f>
        <v>20.153846153846153</v>
      </c>
      <c r="F193" s="122">
        <f>'Demand Planning'!AB1906</f>
        <v>0</v>
      </c>
      <c r="G193" s="122">
        <f>'Demand Planning'!AC1906</f>
        <v>0</v>
      </c>
      <c r="H193" s="122">
        <f>'Demand Planning'!AD1906</f>
        <v>0</v>
      </c>
      <c r="I193" s="122">
        <f>'Demand Planning'!AE1906</f>
        <v>0</v>
      </c>
      <c r="J193" s="122">
        <f>'Demand Planning'!AF1906</f>
        <v>0</v>
      </c>
      <c r="K193" s="122">
        <f>'Demand Planning'!AG1906</f>
        <v>0</v>
      </c>
      <c r="L193" s="122">
        <f>'Demand Planning'!AH1906</f>
        <v>0</v>
      </c>
      <c r="M193" s="122">
        <f>'Demand Planning'!AI1906</f>
        <v>0</v>
      </c>
      <c r="N193" s="122">
        <f>'Demand Planning'!AJ1906</f>
        <v>0</v>
      </c>
      <c r="O193" s="122">
        <f>'Demand Planning'!AK1906</f>
        <v>0</v>
      </c>
      <c r="P193" s="122">
        <f>'Demand Planning'!AL1906</f>
        <v>0</v>
      </c>
      <c r="Q193" s="122">
        <f>'Demand Planning'!AM1906</f>
        <v>0</v>
      </c>
      <c r="R193" s="122">
        <f>'Demand Planning'!AN1906</f>
        <v>0</v>
      </c>
    </row>
    <row r="194" spans="1:18" ht="14.25" customHeight="1" x14ac:dyDescent="0.25">
      <c r="A194" s="107" t="str">
        <f>'Demand Planning'!A1908</f>
        <v>NUT00846</v>
      </c>
      <c r="B194" s="135" t="str">
        <f>'Demand Planning'!B1908</f>
        <v>ElastiJoint 384g Fruit Punch</v>
      </c>
      <c r="C194" s="135" t="str">
        <f>'Demand Planning'!C1908</f>
        <v>SPORTSKA PREHRANA</v>
      </c>
      <c r="D194" s="135" t="str">
        <f>'Demand Planning'!D1908</f>
        <v>02 SILVER</v>
      </c>
      <c r="E194" s="166">
        <f>'Demand Planning'!Y1915</f>
        <v>11.153846153846153</v>
      </c>
      <c r="F194" s="122">
        <f>'Demand Planning'!AB1916</f>
        <v>0</v>
      </c>
      <c r="G194" s="122">
        <f>'Demand Planning'!AC1916</f>
        <v>0</v>
      </c>
      <c r="H194" s="122">
        <f>'Demand Planning'!AD1916</f>
        <v>0</v>
      </c>
      <c r="I194" s="122">
        <f>'Demand Planning'!AE1916</f>
        <v>0</v>
      </c>
      <c r="J194" s="122">
        <f>'Demand Planning'!AF1916</f>
        <v>0</v>
      </c>
      <c r="K194" s="122">
        <f>'Demand Planning'!AG1916</f>
        <v>0</v>
      </c>
      <c r="L194" s="122">
        <f>'Demand Planning'!AH1916</f>
        <v>0</v>
      </c>
      <c r="M194" s="122">
        <f>'Demand Planning'!AI1916</f>
        <v>0</v>
      </c>
      <c r="N194" s="122">
        <f>'Demand Planning'!AJ1916</f>
        <v>0</v>
      </c>
      <c r="O194" s="122">
        <f>'Demand Planning'!AK1916</f>
        <v>0</v>
      </c>
      <c r="P194" s="122">
        <f>'Demand Planning'!AL1916</f>
        <v>0</v>
      </c>
      <c r="Q194" s="122">
        <f>'Demand Planning'!AM1916</f>
        <v>0</v>
      </c>
      <c r="R194" s="122">
        <f>'Demand Planning'!AN1916</f>
        <v>0</v>
      </c>
    </row>
    <row r="195" spans="1:18" ht="14.25" customHeight="1" x14ac:dyDescent="0.25">
      <c r="A195" s="107" t="str">
        <f>'Demand Planning'!A1918</f>
        <v>FIT05826</v>
      </c>
      <c r="B195" s="135" t="str">
        <f>'Demand Planning'!B1918</f>
        <v>Tatami strunjača crveno-plava 2 cm</v>
      </c>
      <c r="C195" s="135" t="str">
        <f>'Demand Planning'!C1918</f>
        <v>FITNESS OPREMA</v>
      </c>
      <c r="D195" s="135" t="str">
        <f>'Demand Planning'!D1918</f>
        <v>02 SILVER</v>
      </c>
      <c r="E195" s="166">
        <f>'Demand Planning'!Y1925</f>
        <v>37.346153846153847</v>
      </c>
      <c r="F195" s="122">
        <f>'Demand Planning'!AB1926</f>
        <v>0</v>
      </c>
      <c r="G195" s="122">
        <f>'Demand Planning'!AC1926</f>
        <v>0</v>
      </c>
      <c r="H195" s="122">
        <f>'Demand Planning'!AD1926</f>
        <v>0</v>
      </c>
      <c r="I195" s="122">
        <f>'Demand Planning'!AE1926</f>
        <v>0</v>
      </c>
      <c r="J195" s="122">
        <f>'Demand Planning'!AF1926</f>
        <v>0</v>
      </c>
      <c r="K195" s="122">
        <f>'Demand Planning'!AG1926</f>
        <v>0</v>
      </c>
      <c r="L195" s="122">
        <f>'Demand Planning'!AH1926</f>
        <v>0</v>
      </c>
      <c r="M195" s="122">
        <f>'Demand Planning'!AI1926</f>
        <v>0</v>
      </c>
      <c r="N195" s="122">
        <f>'Demand Planning'!AJ1926</f>
        <v>0</v>
      </c>
      <c r="O195" s="122">
        <f>'Demand Planning'!AK1926</f>
        <v>0</v>
      </c>
      <c r="P195" s="122">
        <f>'Demand Planning'!AL1926</f>
        <v>0</v>
      </c>
      <c r="Q195" s="122">
        <f>'Demand Planning'!AM1926</f>
        <v>0</v>
      </c>
      <c r="R195" s="122">
        <f>'Demand Planning'!AN1926</f>
        <v>0</v>
      </c>
    </row>
    <row r="196" spans="1:18" ht="14.25" customHeight="1" x14ac:dyDescent="0.25">
      <c r="A196" s="107" t="str">
        <f>'Demand Planning'!A1928</f>
        <v>POL12860</v>
      </c>
      <c r="B196" s="135" t="str">
        <f>'Demand Planning'!B1928</f>
        <v>Polleo &amp; AP KO SHOT Pre-Workout 80ml Orange-cherry</v>
      </c>
      <c r="C196" s="135" t="str">
        <f>'Demand Planning'!C1928</f>
        <v>SPORTSKA PREHRANA</v>
      </c>
      <c r="D196" s="135" t="str">
        <f>'Demand Planning'!D1928</f>
        <v>02 SILVER</v>
      </c>
      <c r="E196" s="166">
        <f>'Demand Planning'!Y1935</f>
        <v>374.30769230769232</v>
      </c>
      <c r="F196" s="122">
        <f>'Demand Planning'!AB1936</f>
        <v>0</v>
      </c>
      <c r="G196" s="122">
        <f>'Demand Planning'!AC1936</f>
        <v>0</v>
      </c>
      <c r="H196" s="122">
        <f>'Demand Planning'!AD1936</f>
        <v>0</v>
      </c>
      <c r="I196" s="122">
        <f>'Demand Planning'!AE1936</f>
        <v>0</v>
      </c>
      <c r="J196" s="122">
        <f>'Demand Planning'!AF1936</f>
        <v>0</v>
      </c>
      <c r="K196" s="122">
        <f>'Demand Planning'!AG1936</f>
        <v>240</v>
      </c>
      <c r="L196" s="122">
        <f>'Demand Planning'!AH1936</f>
        <v>240</v>
      </c>
      <c r="M196" s="122">
        <f>'Demand Planning'!AI1936</f>
        <v>240</v>
      </c>
      <c r="N196" s="122">
        <f>'Demand Planning'!AJ1936</f>
        <v>240</v>
      </c>
      <c r="O196" s="122">
        <f>'Demand Planning'!AK1936</f>
        <v>0</v>
      </c>
      <c r="P196" s="122">
        <f>'Demand Planning'!AL1936</f>
        <v>0</v>
      </c>
      <c r="Q196" s="122">
        <f>'Demand Planning'!AM1936</f>
        <v>24</v>
      </c>
      <c r="R196" s="122">
        <f>'Demand Planning'!AN1936</f>
        <v>24</v>
      </c>
    </row>
    <row r="197" spans="1:18" ht="14.25" customHeight="1" x14ac:dyDescent="0.25">
      <c r="A197" s="107" t="str">
        <f>'Demand Planning'!A1938</f>
        <v>CON23207</v>
      </c>
      <c r="B197" s="135" t="str">
        <f>'Demand Planning'!B1938</f>
        <v>Concept2 Bikeerg</v>
      </c>
      <c r="C197" s="135" t="str">
        <f>'Demand Planning'!C1938</f>
        <v>FITNESS OPREMA</v>
      </c>
      <c r="D197" s="135" t="str">
        <f>'Demand Planning'!D1938</f>
        <v>02 SILVER</v>
      </c>
      <c r="E197" s="166">
        <f>'Demand Planning'!Y1945</f>
        <v>1.2307692307692308</v>
      </c>
      <c r="F197" s="122">
        <f>'Demand Planning'!AB1946</f>
        <v>0</v>
      </c>
      <c r="G197" s="122">
        <f>'Demand Planning'!AC1946</f>
        <v>0</v>
      </c>
      <c r="H197" s="122">
        <f>'Demand Planning'!AD1946</f>
        <v>0</v>
      </c>
      <c r="I197" s="122">
        <f>'Demand Planning'!AE1946</f>
        <v>0</v>
      </c>
      <c r="J197" s="122">
        <f>'Demand Planning'!AF1946</f>
        <v>0</v>
      </c>
      <c r="K197" s="122">
        <f>'Demand Planning'!AG1946</f>
        <v>0</v>
      </c>
      <c r="L197" s="122">
        <f>'Demand Planning'!AH1946</f>
        <v>0</v>
      </c>
      <c r="M197" s="122">
        <f>'Demand Planning'!AI1946</f>
        <v>0</v>
      </c>
      <c r="N197" s="122">
        <f>'Demand Planning'!AJ1946</f>
        <v>0</v>
      </c>
      <c r="O197" s="122">
        <f>'Demand Planning'!AK1946</f>
        <v>0</v>
      </c>
      <c r="P197" s="122">
        <f>'Demand Planning'!AL1946</f>
        <v>0</v>
      </c>
      <c r="Q197" s="122">
        <f>'Demand Planning'!AM1946</f>
        <v>0</v>
      </c>
      <c r="R197" s="122">
        <f>'Demand Planning'!AN1946</f>
        <v>0</v>
      </c>
    </row>
    <row r="198" spans="1:18" ht="14.25" customHeight="1" x14ac:dyDescent="0.25">
      <c r="A198" s="107" t="str">
        <f>'Demand Planning'!A1948</f>
        <v>ON00216</v>
      </c>
      <c r="B198" s="135" t="str">
        <f>'Demand Planning'!B1948</f>
        <v>Amino Energy 270g fruit fusion</v>
      </c>
      <c r="C198" s="135" t="str">
        <f>'Demand Planning'!C1948</f>
        <v>SPORTSKA PREHRANA</v>
      </c>
      <c r="D198" s="135" t="str">
        <f>'Demand Planning'!D1948</f>
        <v>02 SILVER</v>
      </c>
      <c r="E198" s="166">
        <f>'Demand Planning'!Y1955</f>
        <v>7.884615384615385</v>
      </c>
      <c r="F198" s="122">
        <f>'Demand Planning'!AB1956</f>
        <v>0</v>
      </c>
      <c r="G198" s="122">
        <f>'Demand Planning'!AC1956</f>
        <v>0</v>
      </c>
      <c r="H198" s="122">
        <f>'Demand Planning'!AD1956</f>
        <v>0</v>
      </c>
      <c r="I198" s="122">
        <f>'Demand Planning'!AE1956</f>
        <v>0</v>
      </c>
      <c r="J198" s="122">
        <f>'Demand Planning'!AF1956</f>
        <v>0</v>
      </c>
      <c r="K198" s="122">
        <f>'Demand Planning'!AG1956</f>
        <v>0</v>
      </c>
      <c r="L198" s="122">
        <f>'Demand Planning'!AH1956</f>
        <v>0</v>
      </c>
      <c r="M198" s="122">
        <f>'Demand Planning'!AI1956</f>
        <v>0</v>
      </c>
      <c r="N198" s="122">
        <f>'Demand Planning'!AJ1956</f>
        <v>0</v>
      </c>
      <c r="O198" s="122">
        <f>'Demand Planning'!AK1956</f>
        <v>0</v>
      </c>
      <c r="P198" s="122">
        <f>'Demand Planning'!AL1956</f>
        <v>0</v>
      </c>
      <c r="Q198" s="122">
        <f>'Demand Planning'!AM1956</f>
        <v>0</v>
      </c>
      <c r="R198" s="122">
        <f>'Demand Planning'!AN1956</f>
        <v>0</v>
      </c>
    </row>
    <row r="199" spans="1:18" ht="14.25" customHeight="1" x14ac:dyDescent="0.25">
      <c r="A199" s="107" t="str">
        <f>'Demand Planning'!A1958</f>
        <v>POL09731</v>
      </c>
      <c r="B199" s="135" t="str">
        <f>'Demand Planning'!B1958</f>
        <v>Polleo 1st Whey 30,4g SACHET Swiss Chocolate Supreme</v>
      </c>
      <c r="C199" s="135" t="str">
        <f>'Demand Planning'!C1958</f>
        <v>PROTEINI</v>
      </c>
      <c r="D199" s="135" t="str">
        <f>'Demand Planning'!D1958</f>
        <v>02 SILVER</v>
      </c>
      <c r="E199" s="166">
        <f>'Demand Planning'!Y1965</f>
        <v>276.34615384615387</v>
      </c>
      <c r="F199" s="122">
        <f>'Demand Planning'!AB1966</f>
        <v>0</v>
      </c>
      <c r="G199" s="122">
        <f>'Demand Planning'!AC1966</f>
        <v>0</v>
      </c>
      <c r="H199" s="122">
        <f>'Demand Planning'!AD1966</f>
        <v>0</v>
      </c>
      <c r="I199" s="122">
        <f>'Demand Planning'!AE1966</f>
        <v>0</v>
      </c>
      <c r="J199" s="122">
        <f>'Demand Planning'!AF1966</f>
        <v>0</v>
      </c>
      <c r="K199" s="122">
        <f>'Demand Planning'!AG1966</f>
        <v>0</v>
      </c>
      <c r="L199" s="122">
        <f>'Demand Planning'!AH1966</f>
        <v>0</v>
      </c>
      <c r="M199" s="122">
        <f>'Demand Planning'!AI1966</f>
        <v>0</v>
      </c>
      <c r="N199" s="122">
        <f>'Demand Planning'!AJ1966</f>
        <v>0</v>
      </c>
      <c r="O199" s="122">
        <f>'Demand Planning'!AK1966</f>
        <v>0</v>
      </c>
      <c r="P199" s="122">
        <f>'Demand Planning'!AL1966</f>
        <v>0</v>
      </c>
      <c r="Q199" s="122">
        <f>'Demand Planning'!AM1966</f>
        <v>0</v>
      </c>
      <c r="R199" s="122">
        <f>'Demand Planning'!AN1966</f>
        <v>0</v>
      </c>
    </row>
    <row r="200" spans="1:18" ht="14.25" customHeight="1" x14ac:dyDescent="0.25">
      <c r="A200" s="107" t="str">
        <f>'Demand Planning'!A1968</f>
        <v>POL09796</v>
      </c>
      <c r="B200" s="135" t="str">
        <f>'Demand Planning'!B1968</f>
        <v>Polleo Beta Glucan 90 caps</v>
      </c>
      <c r="C200" s="135" t="str">
        <f>'Demand Planning'!C1968</f>
        <v>SPORTSKA PREHRANA</v>
      </c>
      <c r="D200" s="135" t="str">
        <f>'Demand Planning'!D1968</f>
        <v>02 SILVER</v>
      </c>
      <c r="E200" s="166">
        <f>'Demand Planning'!Y1975</f>
        <v>11.576923076923077</v>
      </c>
      <c r="F200" s="122">
        <f>'Demand Planning'!AB1976</f>
        <v>0</v>
      </c>
      <c r="G200" s="122">
        <f>'Demand Planning'!AC1976</f>
        <v>0</v>
      </c>
      <c r="H200" s="122">
        <f>'Demand Planning'!AD1976</f>
        <v>0</v>
      </c>
      <c r="I200" s="122">
        <f>'Demand Planning'!AE1976</f>
        <v>0</v>
      </c>
      <c r="J200" s="122">
        <f>'Demand Planning'!AF1976</f>
        <v>0</v>
      </c>
      <c r="K200" s="122">
        <f>'Demand Planning'!AG1976</f>
        <v>0</v>
      </c>
      <c r="L200" s="122">
        <f>'Demand Planning'!AH1976</f>
        <v>0</v>
      </c>
      <c r="M200" s="122">
        <f>'Demand Planning'!AI1976</f>
        <v>0</v>
      </c>
      <c r="N200" s="122">
        <f>'Demand Planning'!AJ1976</f>
        <v>0</v>
      </c>
      <c r="O200" s="122">
        <f>'Demand Planning'!AK1976</f>
        <v>0</v>
      </c>
      <c r="P200" s="122">
        <f>'Demand Planning'!AL1976</f>
        <v>0</v>
      </c>
      <c r="Q200" s="122">
        <f>'Demand Planning'!AM1976</f>
        <v>0</v>
      </c>
      <c r="R200" s="122">
        <f>'Demand Planning'!AN1976</f>
        <v>0</v>
      </c>
    </row>
    <row r="201" spans="1:18" ht="14.25" customHeight="1" x14ac:dyDescent="0.25">
      <c r="A201" s="107" t="str">
        <f>'Demand Planning'!A1978</f>
        <v>POL12879</v>
      </c>
      <c r="B201" s="135" t="str">
        <f>'Demand Planning'!B1978</f>
        <v>Polleo NextGen Protein 2 kg Chocolate</v>
      </c>
      <c r="C201" s="135" t="str">
        <f>'Demand Planning'!C1978</f>
        <v>PROTEINI</v>
      </c>
      <c r="D201" s="135" t="str">
        <f>'Demand Planning'!D1978</f>
        <v>02 SILVER</v>
      </c>
      <c r="E201" s="166">
        <f>'Demand Planning'!Y1985</f>
        <v>23.115384615384617</v>
      </c>
      <c r="F201" s="122">
        <f>'Demand Planning'!AB1986</f>
        <v>0</v>
      </c>
      <c r="G201" s="122">
        <f>'Demand Planning'!AC1986</f>
        <v>0</v>
      </c>
      <c r="H201" s="122">
        <f>'Demand Planning'!AD1986</f>
        <v>0</v>
      </c>
      <c r="I201" s="122">
        <f>'Demand Planning'!AE1986</f>
        <v>0</v>
      </c>
      <c r="J201" s="122">
        <f>'Demand Planning'!AF1986</f>
        <v>0</v>
      </c>
      <c r="K201" s="122">
        <f>'Demand Planning'!AG1986</f>
        <v>60</v>
      </c>
      <c r="L201" s="122">
        <f>'Demand Planning'!AH1986</f>
        <v>60</v>
      </c>
      <c r="M201" s="122">
        <f>'Demand Planning'!AI1986</f>
        <v>60</v>
      </c>
      <c r="N201" s="122">
        <f>'Demand Planning'!AJ1986</f>
        <v>60</v>
      </c>
      <c r="O201" s="122">
        <f>'Demand Planning'!AK1986</f>
        <v>0</v>
      </c>
      <c r="P201" s="122">
        <f>'Demand Planning'!AL1986</f>
        <v>0</v>
      </c>
      <c r="Q201" s="122">
        <f>'Demand Planning'!AM1986</f>
        <v>6</v>
      </c>
      <c r="R201" s="122">
        <f>'Demand Planning'!AN1986</f>
        <v>6</v>
      </c>
    </row>
    <row r="202" spans="1:18" ht="14.25" customHeight="1" x14ac:dyDescent="0.25">
      <c r="A202" s="107" t="str">
        <f>'Demand Planning'!A1988</f>
        <v>SHM00030</v>
      </c>
      <c r="B202" s="135" t="str">
        <f>'Demand Planning'!B1988</f>
        <v>Shieldmixer Hero Pro Supergirl Classic</v>
      </c>
      <c r="C202" s="135" t="str">
        <f>'Demand Planning'!C1988</f>
        <v>DRINKWARE I HOME</v>
      </c>
      <c r="D202" s="135" t="str">
        <f>'Demand Planning'!D1988</f>
        <v>02 SILVER</v>
      </c>
      <c r="E202" s="166">
        <f>'Demand Planning'!Y1995</f>
        <v>64.65384615384616</v>
      </c>
      <c r="F202" s="122">
        <f>'Demand Planning'!AB1996</f>
        <v>0</v>
      </c>
      <c r="G202" s="122">
        <f>'Demand Planning'!AC1996</f>
        <v>0</v>
      </c>
      <c r="H202" s="122">
        <f>'Demand Planning'!AD1996</f>
        <v>0</v>
      </c>
      <c r="I202" s="122">
        <f>'Demand Planning'!AE1996</f>
        <v>0</v>
      </c>
      <c r="J202" s="122">
        <f>'Demand Planning'!AF1996</f>
        <v>0</v>
      </c>
      <c r="K202" s="122">
        <f>'Demand Planning'!AG1996</f>
        <v>0</v>
      </c>
      <c r="L202" s="122">
        <f>'Demand Planning'!AH1996</f>
        <v>0</v>
      </c>
      <c r="M202" s="122">
        <f>'Demand Planning'!AI1996</f>
        <v>0</v>
      </c>
      <c r="N202" s="122">
        <f>'Demand Planning'!AJ1996</f>
        <v>0</v>
      </c>
      <c r="O202" s="122">
        <f>'Demand Planning'!AK1996</f>
        <v>0</v>
      </c>
      <c r="P202" s="122">
        <f>'Demand Planning'!AL1996</f>
        <v>0</v>
      </c>
      <c r="Q202" s="122">
        <f>'Demand Planning'!AM1996</f>
        <v>0</v>
      </c>
      <c r="R202" s="122">
        <f>'Demand Planning'!AN1996</f>
        <v>0</v>
      </c>
    </row>
    <row r="203" spans="1:18" ht="14.25" customHeight="1" x14ac:dyDescent="0.25">
      <c r="A203" s="107" t="str">
        <f>'Demand Planning'!A1998</f>
        <v>ON00371</v>
      </c>
      <c r="B203" s="135" t="str">
        <f>'Demand Planning'!B1998</f>
        <v>Amino Energy 270g lemon lime</v>
      </c>
      <c r="C203" s="135" t="str">
        <f>'Demand Planning'!C1998</f>
        <v>SPORTSKA PREHRANA</v>
      </c>
      <c r="D203" s="135" t="str">
        <f>'Demand Planning'!D1998</f>
        <v>02 SILVER</v>
      </c>
      <c r="E203" s="166">
        <f>'Demand Planning'!Y2005</f>
        <v>9.2692307692307701</v>
      </c>
      <c r="F203" s="122">
        <f>'Demand Planning'!AB2006</f>
        <v>0</v>
      </c>
      <c r="G203" s="122">
        <f>'Demand Planning'!AC2006</f>
        <v>0</v>
      </c>
      <c r="H203" s="122">
        <f>'Demand Planning'!AD2006</f>
        <v>0</v>
      </c>
      <c r="I203" s="122">
        <f>'Demand Planning'!AE2006</f>
        <v>0</v>
      </c>
      <c r="J203" s="122">
        <f>'Demand Planning'!AF2006</f>
        <v>0</v>
      </c>
      <c r="K203" s="122">
        <f>'Demand Planning'!AG2006</f>
        <v>0</v>
      </c>
      <c r="L203" s="122">
        <f>'Demand Planning'!AH2006</f>
        <v>0</v>
      </c>
      <c r="M203" s="122">
        <f>'Demand Planning'!AI2006</f>
        <v>0</v>
      </c>
      <c r="N203" s="122">
        <f>'Demand Planning'!AJ2006</f>
        <v>0</v>
      </c>
      <c r="O203" s="122">
        <f>'Demand Planning'!AK2006</f>
        <v>0</v>
      </c>
      <c r="P203" s="122">
        <f>'Demand Planning'!AL2006</f>
        <v>0</v>
      </c>
      <c r="Q203" s="122">
        <f>'Demand Planning'!AM2006</f>
        <v>0</v>
      </c>
      <c r="R203" s="122">
        <f>'Demand Planning'!AN2006</f>
        <v>0</v>
      </c>
    </row>
    <row r="204" spans="1:18" ht="14.25" customHeight="1" x14ac:dyDescent="0.25">
      <c r="A204" s="107" t="str">
        <f>'Demand Planning'!A2008</f>
        <v>GRN00001</v>
      </c>
      <c r="B204" s="135" t="str">
        <f>'Demand Planning'!B2008</f>
        <v>Grenade Protein Bar Oreo Milk 60g Chocolate</v>
      </c>
      <c r="C204" s="135" t="str">
        <f>'Demand Planning'!C2008</f>
        <v>RTD &amp; SNACKS</v>
      </c>
      <c r="D204" s="135" t="str">
        <f>'Demand Planning'!D2008</f>
        <v>02 SILVER</v>
      </c>
      <c r="E204" s="166">
        <f>'Demand Planning'!Y2015</f>
        <v>210.61538461538461</v>
      </c>
      <c r="F204" s="122">
        <f>'Demand Planning'!AB2016</f>
        <v>0</v>
      </c>
      <c r="G204" s="122">
        <f>'Demand Planning'!AC2016</f>
        <v>0</v>
      </c>
      <c r="H204" s="122">
        <f>'Demand Planning'!AD2016</f>
        <v>0</v>
      </c>
      <c r="I204" s="122">
        <f>'Demand Planning'!AE2016</f>
        <v>0</v>
      </c>
      <c r="J204" s="122">
        <f>'Demand Planning'!AF2016</f>
        <v>0</v>
      </c>
      <c r="K204" s="122">
        <f>'Demand Planning'!AG2016</f>
        <v>0</v>
      </c>
      <c r="L204" s="122">
        <f>'Demand Planning'!AH2016</f>
        <v>0</v>
      </c>
      <c r="M204" s="122">
        <f>'Demand Planning'!AI2016</f>
        <v>0</v>
      </c>
      <c r="N204" s="122">
        <f>'Demand Planning'!AJ2016</f>
        <v>0</v>
      </c>
      <c r="O204" s="122">
        <f>'Demand Planning'!AK2016</f>
        <v>0</v>
      </c>
      <c r="P204" s="122">
        <f>'Demand Planning'!AL2016</f>
        <v>0</v>
      </c>
      <c r="Q204" s="122">
        <f>'Demand Planning'!AM2016</f>
        <v>0</v>
      </c>
      <c r="R204" s="122">
        <f>'Demand Planning'!AN2016</f>
        <v>0</v>
      </c>
    </row>
    <row r="205" spans="1:18" ht="14.25" customHeight="1" x14ac:dyDescent="0.25">
      <c r="A205" s="107" t="str">
        <f>'Demand Planning'!A2018</f>
        <v>ATC06518</v>
      </c>
      <c r="B205" s="135" t="str">
        <f>'Demand Planning'!B2018</f>
        <v>Girja gumirana 12 kg Atleticore</v>
      </c>
      <c r="C205" s="135" t="str">
        <f>'Demand Planning'!C2018</f>
        <v>FITNESS OPREMA</v>
      </c>
      <c r="D205" s="135" t="str">
        <f>'Demand Planning'!D2018</f>
        <v>02 SILVER</v>
      </c>
      <c r="E205" s="166">
        <f>'Demand Planning'!Y2025</f>
        <v>15.692307692307692</v>
      </c>
      <c r="F205" s="122">
        <f>'Demand Planning'!AB2026</f>
        <v>0</v>
      </c>
      <c r="G205" s="122">
        <f>'Demand Planning'!AC2026</f>
        <v>0</v>
      </c>
      <c r="H205" s="122">
        <f>'Demand Planning'!AD2026</f>
        <v>0</v>
      </c>
      <c r="I205" s="122">
        <f>'Demand Planning'!AE2026</f>
        <v>0</v>
      </c>
      <c r="J205" s="122">
        <f>'Demand Planning'!AF2026</f>
        <v>0</v>
      </c>
      <c r="K205" s="122">
        <f>'Demand Planning'!AG2026</f>
        <v>0</v>
      </c>
      <c r="L205" s="122">
        <f>'Demand Planning'!AH2026</f>
        <v>0</v>
      </c>
      <c r="M205" s="122">
        <f>'Demand Planning'!AI2026</f>
        <v>0</v>
      </c>
      <c r="N205" s="122">
        <f>'Demand Planning'!AJ2026</f>
        <v>0</v>
      </c>
      <c r="O205" s="122">
        <f>'Demand Planning'!AK2026</f>
        <v>0</v>
      </c>
      <c r="P205" s="122">
        <f>'Demand Planning'!AL2026</f>
        <v>0</v>
      </c>
      <c r="Q205" s="122">
        <f>'Demand Planning'!AM2026</f>
        <v>0</v>
      </c>
      <c r="R205" s="122">
        <f>'Demand Planning'!AN2026</f>
        <v>0</v>
      </c>
    </row>
    <row r="206" spans="1:18" ht="14.25" customHeight="1" x14ac:dyDescent="0.25">
      <c r="A206" s="107" t="str">
        <f>'Demand Planning'!A2028</f>
        <v>ZOE12400</v>
      </c>
      <c r="B206" s="135" t="str">
        <f>'Demand Planning'!B2028</f>
        <v>ZOE Lean Burn 250g Raspberry</v>
      </c>
      <c r="C206" s="135" t="str">
        <f>'Demand Planning'!C2028</f>
        <v>SPORTSKA PREHRANA</v>
      </c>
      <c r="D206" s="135" t="str">
        <f>'Demand Planning'!D2028</f>
        <v>02 SILVER</v>
      </c>
      <c r="E206" s="166">
        <f>'Demand Planning'!Y2035</f>
        <v>10.423076923076923</v>
      </c>
      <c r="F206" s="122">
        <f>'Demand Planning'!AB2036</f>
        <v>0</v>
      </c>
      <c r="G206" s="122">
        <f>'Demand Planning'!AC2036</f>
        <v>0</v>
      </c>
      <c r="H206" s="122">
        <f>'Demand Planning'!AD2036</f>
        <v>0</v>
      </c>
      <c r="I206" s="122">
        <f>'Demand Planning'!AE2036</f>
        <v>0</v>
      </c>
      <c r="J206" s="122">
        <f>'Demand Planning'!AF2036</f>
        <v>0</v>
      </c>
      <c r="K206" s="122">
        <f>'Demand Planning'!AG2036</f>
        <v>0</v>
      </c>
      <c r="L206" s="122">
        <f>'Demand Planning'!AH2036</f>
        <v>0</v>
      </c>
      <c r="M206" s="122">
        <f>'Demand Planning'!AI2036</f>
        <v>0</v>
      </c>
      <c r="N206" s="122">
        <f>'Demand Planning'!AJ2036</f>
        <v>0</v>
      </c>
      <c r="O206" s="122">
        <f>'Demand Planning'!AK2036</f>
        <v>0</v>
      </c>
      <c r="P206" s="122">
        <f>'Demand Planning'!AL2036</f>
        <v>0</v>
      </c>
      <c r="Q206" s="122">
        <f>'Demand Planning'!AM2036</f>
        <v>0</v>
      </c>
      <c r="R206" s="122">
        <f>'Demand Planning'!AN2036</f>
        <v>0</v>
      </c>
    </row>
    <row r="207" spans="1:18" ht="14.25" customHeight="1" x14ac:dyDescent="0.25">
      <c r="A207" s="107" t="str">
        <f>'Demand Planning'!A2038</f>
        <v>ATC06520</v>
      </c>
      <c r="B207" s="135" t="str">
        <f>'Demand Planning'!B2038</f>
        <v>Girja gumirana 20 kg Atleticore</v>
      </c>
      <c r="C207" s="135" t="str">
        <f>'Demand Planning'!C2038</f>
        <v>FITNESS OPREMA</v>
      </c>
      <c r="D207" s="135" t="str">
        <f>'Demand Planning'!D2038</f>
        <v>02 SILVER</v>
      </c>
      <c r="E207" s="166">
        <f>'Demand Planning'!Y2045</f>
        <v>9.3461538461538467</v>
      </c>
      <c r="F207" s="122">
        <f>'Demand Planning'!AB2046</f>
        <v>0</v>
      </c>
      <c r="G207" s="122">
        <f>'Demand Planning'!AC2046</f>
        <v>0</v>
      </c>
      <c r="H207" s="122">
        <f>'Demand Planning'!AD2046</f>
        <v>0</v>
      </c>
      <c r="I207" s="122">
        <f>'Demand Planning'!AE2046</f>
        <v>0</v>
      </c>
      <c r="J207" s="122">
        <f>'Demand Planning'!AF2046</f>
        <v>0</v>
      </c>
      <c r="K207" s="122">
        <f>'Demand Planning'!AG2046</f>
        <v>0</v>
      </c>
      <c r="L207" s="122">
        <f>'Demand Planning'!AH2046</f>
        <v>0</v>
      </c>
      <c r="M207" s="122">
        <f>'Demand Planning'!AI2046</f>
        <v>0</v>
      </c>
      <c r="N207" s="122">
        <f>'Demand Planning'!AJ2046</f>
        <v>0</v>
      </c>
      <c r="O207" s="122">
        <f>'Demand Planning'!AK2046</f>
        <v>0</v>
      </c>
      <c r="P207" s="122">
        <f>'Demand Planning'!AL2046</f>
        <v>0</v>
      </c>
      <c r="Q207" s="122">
        <f>'Demand Planning'!AM2046</f>
        <v>0</v>
      </c>
      <c r="R207" s="122">
        <f>'Demand Planning'!AN2046</f>
        <v>0</v>
      </c>
    </row>
    <row r="208" spans="1:18" ht="14.25" customHeight="1" x14ac:dyDescent="0.25">
      <c r="A208" s="107" t="str">
        <f>'Demand Planning'!A2048</f>
        <v>POL09710</v>
      </c>
      <c r="B208" s="135" t="str">
        <f>'Demand Planning'!B2048</f>
        <v>Polleo Protein Cream Hazelnut-Cocoa 200g</v>
      </c>
      <c r="C208" s="135" t="str">
        <f>'Demand Planning'!C2048</f>
        <v>BIO I SUPERFOODS</v>
      </c>
      <c r="D208" s="135" t="str">
        <f>'Demand Planning'!D2048</f>
        <v>02 SILVER</v>
      </c>
      <c r="E208" s="166">
        <f>'Demand Planning'!Y2055</f>
        <v>179.76923076923077</v>
      </c>
      <c r="F208" s="122">
        <f>'Demand Planning'!AB2056</f>
        <v>0</v>
      </c>
      <c r="G208" s="122">
        <f>'Demand Planning'!AC2056</f>
        <v>0</v>
      </c>
      <c r="H208" s="122">
        <f>'Demand Planning'!AD2056</f>
        <v>0</v>
      </c>
      <c r="I208" s="122">
        <f>'Demand Planning'!AE2056</f>
        <v>0</v>
      </c>
      <c r="J208" s="122">
        <f>'Demand Planning'!AF2056</f>
        <v>0</v>
      </c>
      <c r="K208" s="122">
        <f>'Demand Planning'!AG2056</f>
        <v>0</v>
      </c>
      <c r="L208" s="122">
        <f>'Demand Planning'!AH2056</f>
        <v>0</v>
      </c>
      <c r="M208" s="122">
        <f>'Demand Planning'!AI2056</f>
        <v>0</v>
      </c>
      <c r="N208" s="122">
        <f>'Demand Planning'!AJ2056</f>
        <v>0</v>
      </c>
      <c r="O208" s="122">
        <f>'Demand Planning'!AK2056</f>
        <v>0</v>
      </c>
      <c r="P208" s="122">
        <f>'Demand Planning'!AL2056</f>
        <v>0</v>
      </c>
      <c r="Q208" s="122">
        <f>'Demand Planning'!AM2056</f>
        <v>0</v>
      </c>
      <c r="R208" s="122">
        <f>'Demand Planning'!AN2056</f>
        <v>0</v>
      </c>
    </row>
    <row r="209" spans="1:18" ht="14.25" customHeight="1" x14ac:dyDescent="0.25">
      <c r="A209" s="107" t="str">
        <f>'Demand Planning'!A2058</f>
        <v>POL12881</v>
      </c>
      <c r="B209" s="135" t="str">
        <f>'Demand Planning'!B2058</f>
        <v>Polleo NextGen Protein 2 kg Cookies &amp; Cream</v>
      </c>
      <c r="C209" s="135" t="str">
        <f>'Demand Planning'!C2058</f>
        <v>PROTEINI</v>
      </c>
      <c r="D209" s="135" t="str">
        <f>'Demand Planning'!D2058</f>
        <v>02 SILVER</v>
      </c>
      <c r="E209" s="166">
        <f>'Demand Planning'!Y2065</f>
        <v>22.192307692307693</v>
      </c>
      <c r="F209" s="122">
        <f>'Demand Planning'!AB2066</f>
        <v>0</v>
      </c>
      <c r="G209" s="122">
        <f>'Demand Planning'!AC2066</f>
        <v>0</v>
      </c>
      <c r="H209" s="122">
        <f>'Demand Planning'!AD2066</f>
        <v>0</v>
      </c>
      <c r="I209" s="122">
        <f>'Demand Planning'!AE2066</f>
        <v>0</v>
      </c>
      <c r="J209" s="122">
        <f>'Demand Planning'!AF2066</f>
        <v>0</v>
      </c>
      <c r="K209" s="122">
        <f>'Demand Planning'!AG2066</f>
        <v>0</v>
      </c>
      <c r="L209" s="122">
        <f>'Demand Planning'!AH2066</f>
        <v>0</v>
      </c>
      <c r="M209" s="122">
        <f>'Demand Planning'!AI2066</f>
        <v>0</v>
      </c>
      <c r="N209" s="122">
        <f>'Demand Planning'!AJ2066</f>
        <v>0</v>
      </c>
      <c r="O209" s="122">
        <f>'Demand Planning'!AK2066</f>
        <v>0</v>
      </c>
      <c r="P209" s="122">
        <f>'Demand Planning'!AL2066</f>
        <v>0</v>
      </c>
      <c r="Q209" s="122">
        <f>'Demand Planning'!AM2066</f>
        <v>0</v>
      </c>
      <c r="R209" s="122">
        <f>'Demand Planning'!AN2066</f>
        <v>0</v>
      </c>
    </row>
    <row r="210" spans="1:18" ht="14.25" customHeight="1" x14ac:dyDescent="0.25">
      <c r="A210" s="107" t="str">
        <f>'Demand Planning'!A2068</f>
        <v>POL09862</v>
      </c>
      <c r="B210" s="135" t="str">
        <f>'Demand Planning'!B2068</f>
        <v>Polleo Maca 60 caps</v>
      </c>
      <c r="C210" s="135" t="str">
        <f>'Demand Planning'!C2068</f>
        <v>BIO I SUPERFOODS</v>
      </c>
      <c r="D210" s="135" t="str">
        <f>'Demand Planning'!D2068</f>
        <v>02 SILVER</v>
      </c>
      <c r="E210" s="166">
        <f>'Demand Planning'!Y2075</f>
        <v>30.73076923076923</v>
      </c>
      <c r="F210" s="122">
        <f>'Demand Planning'!AB2076</f>
        <v>0</v>
      </c>
      <c r="G210" s="122">
        <f>'Demand Planning'!AC2076</f>
        <v>0</v>
      </c>
      <c r="H210" s="122">
        <f>'Demand Planning'!AD2076</f>
        <v>0</v>
      </c>
      <c r="I210" s="122">
        <f>'Demand Planning'!AE2076</f>
        <v>0</v>
      </c>
      <c r="J210" s="122">
        <f>'Demand Planning'!AF2076</f>
        <v>0</v>
      </c>
      <c r="K210" s="122">
        <f>'Demand Planning'!AG2076</f>
        <v>0</v>
      </c>
      <c r="L210" s="122">
        <f>'Demand Planning'!AH2076</f>
        <v>0</v>
      </c>
      <c r="M210" s="122">
        <f>'Demand Planning'!AI2076</f>
        <v>0</v>
      </c>
      <c r="N210" s="122">
        <f>'Demand Planning'!AJ2076</f>
        <v>0</v>
      </c>
      <c r="O210" s="122">
        <f>'Demand Planning'!AK2076</f>
        <v>0</v>
      </c>
      <c r="P210" s="122">
        <f>'Demand Planning'!AL2076</f>
        <v>0</v>
      </c>
      <c r="Q210" s="122">
        <f>'Demand Planning'!AM2076</f>
        <v>0</v>
      </c>
      <c r="R210" s="122">
        <f>'Demand Planning'!AN2076</f>
        <v>0</v>
      </c>
    </row>
    <row r="211" spans="1:18" ht="14.25" customHeight="1" x14ac:dyDescent="0.25">
      <c r="A211" s="107" t="str">
        <f>'Demand Planning'!A2078</f>
        <v>POL12690</v>
      </c>
      <c r="B211" s="135" t="str">
        <f>'Demand Planning'!B2078</f>
        <v>Polleo Pro Whey 908g Milky Chocolate</v>
      </c>
      <c r="C211" s="135" t="str">
        <f>'Demand Planning'!C2078</f>
        <v>PROTEINI</v>
      </c>
      <c r="D211" s="135" t="str">
        <f>'Demand Planning'!D2078</f>
        <v>02 SILVER</v>
      </c>
      <c r="E211" s="166">
        <f>'Demand Planning'!Y2085</f>
        <v>31.653846153846153</v>
      </c>
      <c r="F211" s="122">
        <f>'Demand Planning'!AB2086</f>
        <v>0</v>
      </c>
      <c r="G211" s="122">
        <f>'Demand Planning'!AC2086</f>
        <v>0</v>
      </c>
      <c r="H211" s="122">
        <f>'Demand Planning'!AD2086</f>
        <v>0</v>
      </c>
      <c r="I211" s="122">
        <f>'Demand Planning'!AE2086</f>
        <v>0</v>
      </c>
      <c r="J211" s="122">
        <f>'Demand Planning'!AF2086</f>
        <v>0</v>
      </c>
      <c r="K211" s="122">
        <f>'Demand Planning'!AG2086</f>
        <v>0</v>
      </c>
      <c r="L211" s="122">
        <f>'Demand Planning'!AH2086</f>
        <v>0</v>
      </c>
      <c r="M211" s="122">
        <f>'Demand Planning'!AI2086</f>
        <v>0</v>
      </c>
      <c r="N211" s="122">
        <f>'Demand Planning'!AJ2086</f>
        <v>0</v>
      </c>
      <c r="O211" s="122">
        <f>'Demand Planning'!AK2086</f>
        <v>0</v>
      </c>
      <c r="P211" s="122">
        <f>'Demand Planning'!AL2086</f>
        <v>0</v>
      </c>
      <c r="Q211" s="122">
        <f>'Demand Planning'!AM2086</f>
        <v>0</v>
      </c>
      <c r="R211" s="122">
        <f>'Demand Planning'!AN2086</f>
        <v>0</v>
      </c>
    </row>
    <row r="212" spans="1:18" ht="14.25" customHeight="1" x14ac:dyDescent="0.25">
      <c r="A212" s="107" t="str">
        <f>'Demand Planning'!A2088</f>
        <v>ZOE12407</v>
      </c>
      <c r="B212" s="135" t="str">
        <f>'Demand Planning'!B2088</f>
        <v>ZOE Sculpt Burn 60caps</v>
      </c>
      <c r="C212" s="135" t="str">
        <f>'Demand Planning'!C2088</f>
        <v>SPORTSKA PREHRANA</v>
      </c>
      <c r="D212" s="135" t="str">
        <f>'Demand Planning'!D2088</f>
        <v>02 SILVER</v>
      </c>
      <c r="E212" s="166">
        <f>'Demand Planning'!Y2095</f>
        <v>9.3076923076923084</v>
      </c>
      <c r="F212" s="122">
        <f>'Demand Planning'!AB2096</f>
        <v>0</v>
      </c>
      <c r="G212" s="122">
        <f>'Demand Planning'!AC2096</f>
        <v>0</v>
      </c>
      <c r="H212" s="122">
        <f>'Demand Planning'!AD2096</f>
        <v>0</v>
      </c>
      <c r="I212" s="122">
        <f>'Demand Planning'!AE2096</f>
        <v>0</v>
      </c>
      <c r="J212" s="122">
        <f>'Demand Planning'!AF2096</f>
        <v>0</v>
      </c>
      <c r="K212" s="122">
        <f>'Demand Planning'!AG2096</f>
        <v>0</v>
      </c>
      <c r="L212" s="122">
        <f>'Demand Planning'!AH2096</f>
        <v>0</v>
      </c>
      <c r="M212" s="122">
        <f>'Demand Planning'!AI2096</f>
        <v>0</v>
      </c>
      <c r="N212" s="122">
        <f>'Demand Planning'!AJ2096</f>
        <v>0</v>
      </c>
      <c r="O212" s="122">
        <f>'Demand Planning'!AK2096</f>
        <v>0</v>
      </c>
      <c r="P212" s="122">
        <f>'Demand Planning'!AL2096</f>
        <v>0</v>
      </c>
      <c r="Q212" s="122">
        <f>'Demand Planning'!AM2096</f>
        <v>0</v>
      </c>
      <c r="R212" s="122">
        <f>'Demand Planning'!AN2096</f>
        <v>0</v>
      </c>
    </row>
    <row r="213" spans="1:18" ht="14.25" customHeight="1" x14ac:dyDescent="0.25">
      <c r="A213" s="107" t="str">
        <f>'Demand Planning'!A2098</f>
        <v>POL04372</v>
      </c>
      <c r="B213" s="135" t="str">
        <f>'Demand Planning'!B2098</f>
        <v>Polleo Zero Syrup 425ml Cookies&amp;Cream</v>
      </c>
      <c r="C213" s="135" t="str">
        <f>'Demand Planning'!C2098</f>
        <v>BIO I SUPERFOODS</v>
      </c>
      <c r="D213" s="135" t="str">
        <f>'Demand Planning'!D2098</f>
        <v>02 SILVER</v>
      </c>
      <c r="E213" s="166">
        <f>'Demand Planning'!Y2105</f>
        <v>46.192307692307693</v>
      </c>
      <c r="F213" s="122">
        <f>'Demand Planning'!AB2106</f>
        <v>0</v>
      </c>
      <c r="G213" s="122">
        <f>'Demand Planning'!AC2106</f>
        <v>0</v>
      </c>
      <c r="H213" s="122">
        <f>'Demand Planning'!AD2106</f>
        <v>0</v>
      </c>
      <c r="I213" s="122">
        <f>'Demand Planning'!AE2106</f>
        <v>0</v>
      </c>
      <c r="J213" s="122">
        <f>'Demand Planning'!AF2106</f>
        <v>0</v>
      </c>
      <c r="K213" s="122">
        <f>'Demand Planning'!AG2106</f>
        <v>0</v>
      </c>
      <c r="L213" s="122">
        <f>'Demand Planning'!AH2106</f>
        <v>0</v>
      </c>
      <c r="M213" s="122">
        <f>'Demand Planning'!AI2106</f>
        <v>0</v>
      </c>
      <c r="N213" s="122">
        <f>'Demand Planning'!AJ2106</f>
        <v>0</v>
      </c>
      <c r="O213" s="122">
        <f>'Demand Planning'!AK2106</f>
        <v>0</v>
      </c>
      <c r="P213" s="122">
        <f>'Demand Planning'!AL2106</f>
        <v>0</v>
      </c>
      <c r="Q213" s="122">
        <f>'Demand Planning'!AM2106</f>
        <v>0</v>
      </c>
      <c r="R213" s="122">
        <f>'Demand Planning'!AN2106</f>
        <v>0</v>
      </c>
    </row>
    <row r="214" spans="1:18" ht="14.25" customHeight="1" x14ac:dyDescent="0.25">
      <c r="A214" s="107" t="str">
        <f>'Demand Planning'!A2108</f>
        <v>SCM04430</v>
      </c>
      <c r="B214" s="135" t="str">
        <f>'Demand Planning'!B2108</f>
        <v>Viper Black 1,8 kg Chocolate</v>
      </c>
      <c r="C214" s="135" t="str">
        <f>'Demand Planning'!C2108</f>
        <v>PROTEINI</v>
      </c>
      <c r="D214" s="135" t="str">
        <f>'Demand Planning'!D2108</f>
        <v>02 SILVER</v>
      </c>
      <c r="E214" s="166">
        <f>'Demand Planning'!Y2115</f>
        <v>7.5769230769230766</v>
      </c>
      <c r="F214" s="122">
        <f>'Demand Planning'!AB2116</f>
        <v>0</v>
      </c>
      <c r="G214" s="122">
        <f>'Demand Planning'!AC2116</f>
        <v>0</v>
      </c>
      <c r="H214" s="122">
        <f>'Demand Planning'!AD2116</f>
        <v>0</v>
      </c>
      <c r="I214" s="122">
        <f>'Demand Planning'!AE2116</f>
        <v>0</v>
      </c>
      <c r="J214" s="122">
        <f>'Demand Planning'!AF2116</f>
        <v>0</v>
      </c>
      <c r="K214" s="122">
        <f>'Demand Planning'!AG2116</f>
        <v>0</v>
      </c>
      <c r="L214" s="122">
        <f>'Demand Planning'!AH2116</f>
        <v>0</v>
      </c>
      <c r="M214" s="122">
        <f>'Demand Planning'!AI2116</f>
        <v>0</v>
      </c>
      <c r="N214" s="122">
        <f>'Demand Planning'!AJ2116</f>
        <v>0</v>
      </c>
      <c r="O214" s="122">
        <f>'Demand Planning'!AK2116</f>
        <v>0</v>
      </c>
      <c r="P214" s="122">
        <f>'Demand Planning'!AL2116</f>
        <v>0</v>
      </c>
      <c r="Q214" s="122">
        <f>'Demand Planning'!AM2116</f>
        <v>0</v>
      </c>
      <c r="R214" s="122">
        <f>'Demand Planning'!AN2116</f>
        <v>0</v>
      </c>
    </row>
    <row r="215" spans="1:18" ht="14.25" customHeight="1" x14ac:dyDescent="0.25">
      <c r="A215" s="107" t="str">
        <f>'Demand Planning'!A2118</f>
        <v>POL09780</v>
      </c>
      <c r="B215" s="135" t="str">
        <f>'Demand Planning'!B2118</f>
        <v>Polleo HydroX Micellar Casein 908g Vanilla Ice Cream</v>
      </c>
      <c r="C215" s="135" t="str">
        <f>'Demand Planning'!C2118</f>
        <v>PROTEINI</v>
      </c>
      <c r="D215" s="135" t="str">
        <f>'Demand Planning'!D2118</f>
        <v>02 SILVER</v>
      </c>
      <c r="E215" s="166">
        <f>'Demand Planning'!Y2125</f>
        <v>12.5</v>
      </c>
      <c r="F215" s="122">
        <f>'Demand Planning'!AB2126</f>
        <v>0</v>
      </c>
      <c r="G215" s="122">
        <f>'Demand Planning'!AC2126</f>
        <v>0</v>
      </c>
      <c r="H215" s="122">
        <f>'Demand Planning'!AD2126</f>
        <v>0</v>
      </c>
      <c r="I215" s="122">
        <f>'Demand Planning'!AE2126</f>
        <v>0</v>
      </c>
      <c r="J215" s="122">
        <f>'Demand Planning'!AF2126</f>
        <v>0</v>
      </c>
      <c r="K215" s="122">
        <f>'Demand Planning'!AG2126</f>
        <v>0</v>
      </c>
      <c r="L215" s="122">
        <f>'Demand Planning'!AH2126</f>
        <v>0</v>
      </c>
      <c r="M215" s="122">
        <f>'Demand Planning'!AI2126</f>
        <v>0</v>
      </c>
      <c r="N215" s="122">
        <f>'Demand Planning'!AJ2126</f>
        <v>0</v>
      </c>
      <c r="O215" s="122">
        <f>'Demand Planning'!AK2126</f>
        <v>0</v>
      </c>
      <c r="P215" s="122">
        <f>'Demand Planning'!AL2126</f>
        <v>0</v>
      </c>
      <c r="Q215" s="122">
        <f>'Demand Planning'!AM2126</f>
        <v>0</v>
      </c>
      <c r="R215" s="122">
        <f>'Demand Planning'!AN2126</f>
        <v>0</v>
      </c>
    </row>
    <row r="216" spans="1:18" ht="14.25" customHeight="1" x14ac:dyDescent="0.25">
      <c r="A216" s="107" t="str">
        <f>'Demand Planning'!A2128</f>
        <v>ON00246</v>
      </c>
      <c r="B216" s="135" t="str">
        <f>'Demand Planning'!B2128</f>
        <v>Gold Whey 4,53kg Vanilla Ice Cream</v>
      </c>
      <c r="C216" s="135" t="str">
        <f>'Demand Planning'!C2128</f>
        <v>PROTEINI</v>
      </c>
      <c r="D216" s="135" t="str">
        <f>'Demand Planning'!D2128</f>
        <v>02 SILVER</v>
      </c>
      <c r="E216" s="166">
        <f>'Demand Planning'!Y2135</f>
        <v>8.6923076923076916</v>
      </c>
      <c r="F216" s="122">
        <f>'Demand Planning'!AB2136</f>
        <v>0</v>
      </c>
      <c r="G216" s="122">
        <f>'Demand Planning'!AC2136</f>
        <v>0</v>
      </c>
      <c r="H216" s="122">
        <f>'Demand Planning'!AD2136</f>
        <v>0</v>
      </c>
      <c r="I216" s="122">
        <f>'Demand Planning'!AE2136</f>
        <v>0</v>
      </c>
      <c r="J216" s="122">
        <f>'Demand Planning'!AF2136</f>
        <v>0</v>
      </c>
      <c r="K216" s="122">
        <f>'Demand Planning'!AG2136</f>
        <v>0</v>
      </c>
      <c r="L216" s="122">
        <f>'Demand Planning'!AH2136</f>
        <v>0</v>
      </c>
      <c r="M216" s="122">
        <f>'Demand Planning'!AI2136</f>
        <v>0</v>
      </c>
      <c r="N216" s="122">
        <f>'Demand Planning'!AJ2136</f>
        <v>0</v>
      </c>
      <c r="O216" s="122">
        <f>'Demand Planning'!AK2136</f>
        <v>0</v>
      </c>
      <c r="P216" s="122">
        <f>'Demand Planning'!AL2136</f>
        <v>0</v>
      </c>
      <c r="Q216" s="122">
        <f>'Demand Planning'!AM2136</f>
        <v>0</v>
      </c>
      <c r="R216" s="122">
        <f>'Demand Planning'!AN2136</f>
        <v>0</v>
      </c>
    </row>
    <row r="217" spans="1:18" ht="14.25" customHeight="1" x14ac:dyDescent="0.25">
      <c r="A217" s="107" t="str">
        <f>'Demand Planning'!A2138</f>
        <v>POL12766</v>
      </c>
      <c r="B217" s="135" t="str">
        <f>'Demand Planning'!B2138</f>
        <v>Polleo Smart Cookies 128g Brownie</v>
      </c>
      <c r="C217" s="135" t="str">
        <f>'Demand Planning'!C2138</f>
        <v>RTD &amp; SNACKS</v>
      </c>
      <c r="D217" s="135" t="str">
        <f>'Demand Planning'!D2138</f>
        <v>02 SILVER</v>
      </c>
      <c r="E217" s="166">
        <f>'Demand Planning'!Y2145</f>
        <v>232.46153846153845</v>
      </c>
      <c r="F217" s="122">
        <f>'Demand Planning'!AB2146</f>
        <v>0</v>
      </c>
      <c r="G217" s="122">
        <f>'Demand Planning'!AC2146</f>
        <v>0</v>
      </c>
      <c r="H217" s="122">
        <f>'Demand Planning'!AD2146</f>
        <v>0</v>
      </c>
      <c r="I217" s="122">
        <f>'Demand Planning'!AE2146</f>
        <v>0</v>
      </c>
      <c r="J217" s="122">
        <f>'Demand Planning'!AF2146</f>
        <v>0</v>
      </c>
      <c r="K217" s="122">
        <f>'Demand Planning'!AG2146</f>
        <v>0</v>
      </c>
      <c r="L217" s="122">
        <f>'Demand Planning'!AH2146</f>
        <v>0</v>
      </c>
      <c r="M217" s="122">
        <f>'Demand Planning'!AI2146</f>
        <v>0</v>
      </c>
      <c r="N217" s="122">
        <f>'Demand Planning'!AJ2146</f>
        <v>0</v>
      </c>
      <c r="O217" s="122">
        <f>'Demand Planning'!AK2146</f>
        <v>0</v>
      </c>
      <c r="P217" s="122">
        <f>'Demand Planning'!AL2146</f>
        <v>0</v>
      </c>
      <c r="Q217" s="122">
        <f>'Demand Planning'!AM2146</f>
        <v>0</v>
      </c>
      <c r="R217" s="122">
        <f>'Demand Planning'!AN2146</f>
        <v>0</v>
      </c>
    </row>
    <row r="218" spans="1:18" ht="14.25" customHeight="1" x14ac:dyDescent="0.25">
      <c r="A218" s="107" t="str">
        <f>'Demand Planning'!A2148</f>
        <v>NUT00888</v>
      </c>
      <c r="B218" s="135" t="str">
        <f>'Demand Planning'!B2148</f>
        <v>ElastiJoint 384g Grape</v>
      </c>
      <c r="C218" s="135" t="str">
        <f>'Demand Planning'!C2148</f>
        <v>SPORTSKA PREHRANA</v>
      </c>
      <c r="D218" s="135" t="str">
        <f>'Demand Planning'!D2148</f>
        <v>02 SILVER</v>
      </c>
      <c r="E218" s="166">
        <f>'Demand Planning'!Y2155</f>
        <v>11.23076923076923</v>
      </c>
      <c r="F218" s="122">
        <f>'Demand Planning'!AB2156</f>
        <v>0</v>
      </c>
      <c r="G218" s="122">
        <f>'Demand Planning'!AC2156</f>
        <v>0</v>
      </c>
      <c r="H218" s="122">
        <f>'Demand Planning'!AD2156</f>
        <v>0</v>
      </c>
      <c r="I218" s="122">
        <f>'Demand Planning'!AE2156</f>
        <v>0</v>
      </c>
      <c r="J218" s="122">
        <f>'Demand Planning'!AF2156</f>
        <v>0</v>
      </c>
      <c r="K218" s="122">
        <f>'Demand Planning'!AG2156</f>
        <v>0</v>
      </c>
      <c r="L218" s="122">
        <f>'Demand Planning'!AH2156</f>
        <v>0</v>
      </c>
      <c r="M218" s="122">
        <f>'Demand Planning'!AI2156</f>
        <v>0</v>
      </c>
      <c r="N218" s="122">
        <f>'Demand Planning'!AJ2156</f>
        <v>0</v>
      </c>
      <c r="O218" s="122">
        <f>'Demand Planning'!AK2156</f>
        <v>0</v>
      </c>
      <c r="P218" s="122">
        <f>'Demand Planning'!AL2156</f>
        <v>0</v>
      </c>
      <c r="Q218" s="122">
        <f>'Demand Planning'!AM2156</f>
        <v>0</v>
      </c>
      <c r="R218" s="122">
        <f>'Demand Planning'!AN2156</f>
        <v>0</v>
      </c>
    </row>
    <row r="219" spans="1:18" ht="14.25" customHeight="1" x14ac:dyDescent="0.25">
      <c r="A219" s="107" t="str">
        <f>'Demand Planning'!A2158</f>
        <v>GAR04824</v>
      </c>
      <c r="B219" s="135" t="str">
        <f>'Demand Planning'!B2158</f>
        <v>Forerunner 970 Carbon Gray DLC Titanium, Black</v>
      </c>
      <c r="C219" s="135" t="str">
        <f>'Demand Planning'!C2158</f>
        <v>GADGETI</v>
      </c>
      <c r="D219" s="135" t="str">
        <f>'Demand Planning'!D2158</f>
        <v>02 SILVER</v>
      </c>
      <c r="E219" s="166">
        <f>'Demand Planning'!Y2165</f>
        <v>1.7307692307692308</v>
      </c>
      <c r="F219" s="122">
        <f>'Demand Planning'!AB2166</f>
        <v>0</v>
      </c>
      <c r="G219" s="122">
        <f>'Demand Planning'!AC2166</f>
        <v>0</v>
      </c>
      <c r="H219" s="122">
        <f>'Demand Planning'!AD2166</f>
        <v>0</v>
      </c>
      <c r="I219" s="122">
        <f>'Demand Planning'!AE2166</f>
        <v>0</v>
      </c>
      <c r="J219" s="122">
        <f>'Demand Planning'!AF2166</f>
        <v>0</v>
      </c>
      <c r="K219" s="122">
        <f>'Demand Planning'!AG2166</f>
        <v>0</v>
      </c>
      <c r="L219" s="122">
        <f>'Demand Planning'!AH2166</f>
        <v>0</v>
      </c>
      <c r="M219" s="122">
        <f>'Demand Planning'!AI2166</f>
        <v>0</v>
      </c>
      <c r="N219" s="122">
        <f>'Demand Planning'!AJ2166</f>
        <v>0</v>
      </c>
      <c r="O219" s="122">
        <f>'Demand Planning'!AK2166</f>
        <v>0</v>
      </c>
      <c r="P219" s="122">
        <f>'Demand Planning'!AL2166</f>
        <v>0</v>
      </c>
      <c r="Q219" s="122">
        <f>'Demand Planning'!AM2166</f>
        <v>0</v>
      </c>
      <c r="R219" s="122">
        <f>'Demand Planning'!AN2166</f>
        <v>0</v>
      </c>
    </row>
    <row r="220" spans="1:18" ht="14.25" customHeight="1" x14ac:dyDescent="0.25">
      <c r="A220" s="107" t="str">
        <f>'Demand Planning'!A2168</f>
        <v>POL09924</v>
      </c>
      <c r="B220" s="135" t="str">
        <f>'Demand Planning'!B2168</f>
        <v>Polleo Protein pancake 500g unflavoured</v>
      </c>
      <c r="C220" s="135" t="str">
        <f>'Demand Planning'!C2168</f>
        <v>PROTEINI</v>
      </c>
      <c r="D220" s="135" t="str">
        <f>'Demand Planning'!D2168</f>
        <v>02 SILVER</v>
      </c>
      <c r="E220" s="166">
        <f>'Demand Planning'!Y2175</f>
        <v>64.461538461538467</v>
      </c>
      <c r="F220" s="122">
        <f>'Demand Planning'!AB2176</f>
        <v>0</v>
      </c>
      <c r="G220" s="122">
        <f>'Demand Planning'!AC2176</f>
        <v>0</v>
      </c>
      <c r="H220" s="122">
        <f>'Demand Planning'!AD2176</f>
        <v>0</v>
      </c>
      <c r="I220" s="122">
        <f>'Demand Planning'!AE2176</f>
        <v>0</v>
      </c>
      <c r="J220" s="122">
        <f>'Demand Planning'!AF2176</f>
        <v>0</v>
      </c>
      <c r="K220" s="122">
        <f>'Demand Planning'!AG2176</f>
        <v>240</v>
      </c>
      <c r="L220" s="122">
        <f>'Demand Planning'!AH2176</f>
        <v>240</v>
      </c>
      <c r="M220" s="122">
        <f>'Demand Planning'!AI2176</f>
        <v>240</v>
      </c>
      <c r="N220" s="122">
        <f>'Demand Planning'!AJ2176</f>
        <v>240</v>
      </c>
      <c r="O220" s="122">
        <f>'Demand Planning'!AK2176</f>
        <v>0</v>
      </c>
      <c r="P220" s="122">
        <f>'Demand Planning'!AL2176</f>
        <v>0</v>
      </c>
      <c r="Q220" s="122">
        <f>'Demand Planning'!AM2176</f>
        <v>24</v>
      </c>
      <c r="R220" s="122">
        <f>'Demand Planning'!AN2176</f>
        <v>24</v>
      </c>
    </row>
    <row r="221" spans="1:18" ht="14.25" customHeight="1" x14ac:dyDescent="0.25">
      <c r="A221" s="107" t="str">
        <f>'Demand Planning'!A2178</f>
        <v>THG03001</v>
      </c>
      <c r="B221" s="135" t="str">
        <f>'Demand Planning'!B2178</f>
        <v>Theragun PRO PLUS</v>
      </c>
      <c r="C221" s="135" t="str">
        <f>'Demand Planning'!C2178</f>
        <v>FITNESS OPREMA</v>
      </c>
      <c r="D221" s="135" t="str">
        <f>'Demand Planning'!D2178</f>
        <v>02 SILVER</v>
      </c>
      <c r="E221" s="166">
        <f>'Demand Planning'!Y2185</f>
        <v>1.5384615384615385</v>
      </c>
      <c r="F221" s="122">
        <f>'Demand Planning'!AB2186</f>
        <v>0</v>
      </c>
      <c r="G221" s="122">
        <f>'Demand Planning'!AC2186</f>
        <v>0</v>
      </c>
      <c r="H221" s="122">
        <f>'Demand Planning'!AD2186</f>
        <v>0</v>
      </c>
      <c r="I221" s="122">
        <f>'Demand Planning'!AE2186</f>
        <v>0</v>
      </c>
      <c r="J221" s="122">
        <f>'Demand Planning'!AF2186</f>
        <v>0</v>
      </c>
      <c r="K221" s="122">
        <f>'Demand Planning'!AG2186</f>
        <v>0</v>
      </c>
      <c r="L221" s="122">
        <f>'Demand Planning'!AH2186</f>
        <v>0</v>
      </c>
      <c r="M221" s="122">
        <f>'Demand Planning'!AI2186</f>
        <v>0</v>
      </c>
      <c r="N221" s="122">
        <f>'Demand Planning'!AJ2186</f>
        <v>0</v>
      </c>
      <c r="O221" s="122">
        <f>'Demand Planning'!AK2186</f>
        <v>0</v>
      </c>
      <c r="P221" s="122">
        <f>'Demand Planning'!AL2186</f>
        <v>0</v>
      </c>
      <c r="Q221" s="122">
        <f>'Demand Planning'!AM2186</f>
        <v>0</v>
      </c>
      <c r="R221" s="122">
        <f>'Demand Planning'!AN2186</f>
        <v>0</v>
      </c>
    </row>
    <row r="222" spans="1:18" ht="14.25" customHeight="1" x14ac:dyDescent="0.25">
      <c r="A222" s="107" t="str">
        <f>'Demand Planning'!A2188</f>
        <v>SHM00081</v>
      </c>
      <c r="B222" s="135" t="str">
        <f>'Demand Planning'!B2188</f>
        <v>DEFENDER, May the Gainz Be With You, 600 ml</v>
      </c>
      <c r="C222" s="135" t="str">
        <f>'Demand Planning'!C2188</f>
        <v>DRINKWARE I HOME</v>
      </c>
      <c r="D222" s="135" t="str">
        <f>'Demand Planning'!D2188</f>
        <v>02 SILVER</v>
      </c>
      <c r="E222" s="166">
        <f>'Demand Planning'!Y2195</f>
        <v>248.42307692307693</v>
      </c>
      <c r="F222" s="122">
        <f>'Demand Planning'!AB2196</f>
        <v>0</v>
      </c>
      <c r="G222" s="122">
        <f>'Demand Planning'!AC2196</f>
        <v>0</v>
      </c>
      <c r="H222" s="122">
        <f>'Demand Planning'!AD2196</f>
        <v>0</v>
      </c>
      <c r="I222" s="122">
        <f>'Demand Planning'!AE2196</f>
        <v>0</v>
      </c>
      <c r="J222" s="122">
        <f>'Demand Planning'!AF2196</f>
        <v>0</v>
      </c>
      <c r="K222" s="122">
        <f>'Demand Planning'!AG2196</f>
        <v>0</v>
      </c>
      <c r="L222" s="122">
        <f>'Demand Planning'!AH2196</f>
        <v>0</v>
      </c>
      <c r="M222" s="122">
        <f>'Demand Planning'!AI2196</f>
        <v>0</v>
      </c>
      <c r="N222" s="122">
        <f>'Demand Planning'!AJ2196</f>
        <v>0</v>
      </c>
      <c r="O222" s="122">
        <f>'Demand Planning'!AK2196</f>
        <v>0</v>
      </c>
      <c r="P222" s="122">
        <f>'Demand Planning'!AL2196</f>
        <v>0</v>
      </c>
      <c r="Q222" s="122">
        <f>'Demand Planning'!AM2196</f>
        <v>0</v>
      </c>
      <c r="R222" s="122">
        <f>'Demand Planning'!AN2196</f>
        <v>0</v>
      </c>
    </row>
    <row r="223" spans="1:18" ht="14.25" customHeight="1" x14ac:dyDescent="0.25">
      <c r="A223" s="107" t="str">
        <f>'Demand Planning'!A2198</f>
        <v>SCM04300</v>
      </c>
      <c r="B223" s="135" t="str">
        <f>'Demand Planning'!B2198</f>
        <v>Lipofenom 90 kapsula</v>
      </c>
      <c r="C223" s="135" t="str">
        <f>'Demand Planning'!C2198</f>
        <v>SPORTSKA PREHRANA</v>
      </c>
      <c r="D223" s="135" t="str">
        <f>'Demand Planning'!D2198</f>
        <v>02 SILVER</v>
      </c>
      <c r="E223" s="166">
        <f>'Demand Planning'!Y2205</f>
        <v>8.5769230769230766</v>
      </c>
      <c r="F223" s="122">
        <f>'Demand Planning'!AB2206</f>
        <v>0</v>
      </c>
      <c r="G223" s="122">
        <f>'Demand Planning'!AC2206</f>
        <v>0</v>
      </c>
      <c r="H223" s="122">
        <f>'Demand Planning'!AD2206</f>
        <v>0</v>
      </c>
      <c r="I223" s="122">
        <f>'Demand Planning'!AE2206</f>
        <v>0</v>
      </c>
      <c r="J223" s="122">
        <f>'Demand Planning'!AF2206</f>
        <v>0</v>
      </c>
      <c r="K223" s="122">
        <f>'Demand Planning'!AG2206</f>
        <v>0</v>
      </c>
      <c r="L223" s="122">
        <f>'Demand Planning'!AH2206</f>
        <v>0</v>
      </c>
      <c r="M223" s="122">
        <f>'Demand Planning'!AI2206</f>
        <v>0</v>
      </c>
      <c r="N223" s="122">
        <f>'Demand Planning'!AJ2206</f>
        <v>0</v>
      </c>
      <c r="O223" s="122">
        <f>'Demand Planning'!AK2206</f>
        <v>0</v>
      </c>
      <c r="P223" s="122">
        <f>'Demand Planning'!AL2206</f>
        <v>0</v>
      </c>
      <c r="Q223" s="122">
        <f>'Demand Planning'!AM2206</f>
        <v>0</v>
      </c>
      <c r="R223" s="122">
        <f>'Demand Planning'!AN2206</f>
        <v>0</v>
      </c>
    </row>
    <row r="224" spans="1:18" ht="14.25" customHeight="1" x14ac:dyDescent="0.25">
      <c r="A224" s="107" t="str">
        <f>'Demand Planning'!A2208</f>
        <v>POL09835</v>
      </c>
      <c r="B224" s="135" t="str">
        <f>'Demand Planning'!B2208</f>
        <v>Polleo Tonalin CLA 90 softgels</v>
      </c>
      <c r="C224" s="135" t="str">
        <f>'Demand Planning'!C2208</f>
        <v>SPORTSKA PREHRANA</v>
      </c>
      <c r="D224" s="135" t="str">
        <f>'Demand Planning'!D2208</f>
        <v>02 SILVER</v>
      </c>
      <c r="E224" s="166">
        <f>'Demand Planning'!Y2215</f>
        <v>23.423076923076923</v>
      </c>
      <c r="F224" s="122">
        <f>'Demand Planning'!AB2216</f>
        <v>0</v>
      </c>
      <c r="G224" s="122">
        <f>'Demand Planning'!AC2216</f>
        <v>0</v>
      </c>
      <c r="H224" s="122">
        <f>'Demand Planning'!AD2216</f>
        <v>0</v>
      </c>
      <c r="I224" s="122">
        <f>'Demand Planning'!AE2216</f>
        <v>0</v>
      </c>
      <c r="J224" s="122">
        <f>'Demand Planning'!AF2216</f>
        <v>0</v>
      </c>
      <c r="K224" s="122">
        <f>'Demand Planning'!AG2216</f>
        <v>0</v>
      </c>
      <c r="L224" s="122">
        <f>'Demand Planning'!AH2216</f>
        <v>0</v>
      </c>
      <c r="M224" s="122">
        <f>'Demand Planning'!AI2216</f>
        <v>0</v>
      </c>
      <c r="N224" s="122">
        <f>'Demand Planning'!AJ2216</f>
        <v>0</v>
      </c>
      <c r="O224" s="122">
        <f>'Demand Planning'!AK2216</f>
        <v>0</v>
      </c>
      <c r="P224" s="122">
        <f>'Demand Planning'!AL2216</f>
        <v>0</v>
      </c>
      <c r="Q224" s="122">
        <f>'Demand Planning'!AM2216</f>
        <v>0</v>
      </c>
      <c r="R224" s="122">
        <f>'Demand Planning'!AN2216</f>
        <v>0</v>
      </c>
    </row>
    <row r="225" spans="1:18" ht="14.25" customHeight="1" x14ac:dyDescent="0.25">
      <c r="A225" s="107" t="str">
        <f>'Demand Planning'!A2218</f>
        <v>ON00499</v>
      </c>
      <c r="B225" s="135" t="str">
        <f>'Demand Planning'!B2218</f>
        <v>ON GS 100% Isolate 930g Chocolate</v>
      </c>
      <c r="C225" s="135" t="str">
        <f>'Demand Planning'!C2218</f>
        <v>PROTEINI</v>
      </c>
      <c r="D225" s="135" t="str">
        <f>'Demand Planning'!D2218</f>
        <v>02 SILVER</v>
      </c>
      <c r="E225" s="166">
        <f>'Demand Planning'!Y2225</f>
        <v>18.23076923076923</v>
      </c>
      <c r="F225" s="122">
        <f>'Demand Planning'!AB2226</f>
        <v>0</v>
      </c>
      <c r="G225" s="122">
        <f>'Demand Planning'!AC2226</f>
        <v>0</v>
      </c>
      <c r="H225" s="122">
        <f>'Demand Planning'!AD2226</f>
        <v>0</v>
      </c>
      <c r="I225" s="122">
        <f>'Demand Planning'!AE2226</f>
        <v>0</v>
      </c>
      <c r="J225" s="122">
        <f>'Demand Planning'!AF2226</f>
        <v>0</v>
      </c>
      <c r="K225" s="122">
        <f>'Demand Planning'!AG2226</f>
        <v>0</v>
      </c>
      <c r="L225" s="122">
        <f>'Demand Planning'!AH2226</f>
        <v>0</v>
      </c>
      <c r="M225" s="122">
        <f>'Demand Planning'!AI2226</f>
        <v>0</v>
      </c>
      <c r="N225" s="122">
        <f>'Demand Planning'!AJ2226</f>
        <v>0</v>
      </c>
      <c r="O225" s="122">
        <f>'Demand Planning'!AK2226</f>
        <v>0</v>
      </c>
      <c r="P225" s="122">
        <f>'Demand Planning'!AL2226</f>
        <v>0</v>
      </c>
      <c r="Q225" s="122">
        <f>'Demand Planning'!AM2226</f>
        <v>0</v>
      </c>
      <c r="R225" s="122">
        <f>'Demand Planning'!AN2226</f>
        <v>0</v>
      </c>
    </row>
    <row r="226" spans="1:18" ht="14.25" customHeight="1" x14ac:dyDescent="0.25">
      <c r="A226" s="107" t="str">
        <f>'Demand Planning'!A2228</f>
        <v>POL12754</v>
      </c>
      <c r="B226" s="135" t="str">
        <f>'Demand Planning'!B2228</f>
        <v>Polleo Isotonic Sports Drink 500g Pineapple Iced Tea</v>
      </c>
      <c r="C226" s="135" t="str">
        <f>'Demand Planning'!C2228</f>
        <v>SPORTSKA PREHRANA</v>
      </c>
      <c r="D226" s="135" t="str">
        <f>'Demand Planning'!D2228</f>
        <v>02 SILVER</v>
      </c>
      <c r="E226" s="166">
        <f>'Demand Planning'!Y2235</f>
        <v>28.46153846153846</v>
      </c>
      <c r="F226" s="122">
        <f>'Demand Planning'!AB2236</f>
        <v>0</v>
      </c>
      <c r="G226" s="122">
        <f>'Demand Planning'!AC2236</f>
        <v>0</v>
      </c>
      <c r="H226" s="122">
        <f>'Demand Planning'!AD2236</f>
        <v>0</v>
      </c>
      <c r="I226" s="122">
        <f>'Demand Planning'!AE2236</f>
        <v>0</v>
      </c>
      <c r="J226" s="122">
        <f>'Demand Planning'!AF2236</f>
        <v>0</v>
      </c>
      <c r="K226" s="122">
        <f>'Demand Planning'!AG2236</f>
        <v>0</v>
      </c>
      <c r="L226" s="122">
        <f>'Demand Planning'!AH2236</f>
        <v>0</v>
      </c>
      <c r="M226" s="122">
        <f>'Demand Planning'!AI2236</f>
        <v>0</v>
      </c>
      <c r="N226" s="122">
        <f>'Demand Planning'!AJ2236</f>
        <v>0</v>
      </c>
      <c r="O226" s="122">
        <f>'Demand Planning'!AK2236</f>
        <v>0</v>
      </c>
      <c r="P226" s="122">
        <f>'Demand Planning'!AL2236</f>
        <v>0</v>
      </c>
      <c r="Q226" s="122">
        <f>'Demand Planning'!AM2236</f>
        <v>0</v>
      </c>
      <c r="R226" s="122">
        <f>'Demand Planning'!AN2236</f>
        <v>0</v>
      </c>
    </row>
    <row r="227" spans="1:18" ht="14.25" customHeight="1" x14ac:dyDescent="0.25">
      <c r="A227" s="107" t="str">
        <f>'Demand Planning'!A2238</f>
        <v>ZOE12441</v>
      </c>
      <c r="B227" s="135" t="str">
        <f>'Demand Planning'!B2238</f>
        <v>ZOE Liquid Marine Collagen 5000 500ml</v>
      </c>
      <c r="C227" s="135" t="str">
        <f>'Demand Planning'!C2238</f>
        <v>SPORTSKA PREHRANA</v>
      </c>
      <c r="D227" s="135" t="str">
        <f>'Demand Planning'!D2238</f>
        <v>02 SILVER</v>
      </c>
      <c r="E227" s="166">
        <f>'Demand Planning'!Y2245</f>
        <v>24.5</v>
      </c>
      <c r="F227" s="122">
        <f>'Demand Planning'!AB2246</f>
        <v>0</v>
      </c>
      <c r="G227" s="122">
        <f>'Demand Planning'!AC2246</f>
        <v>0</v>
      </c>
      <c r="H227" s="122">
        <f>'Demand Planning'!AD2246</f>
        <v>0</v>
      </c>
      <c r="I227" s="122">
        <f>'Demand Planning'!AE2246</f>
        <v>0</v>
      </c>
      <c r="J227" s="122">
        <f>'Demand Planning'!AF2246</f>
        <v>0</v>
      </c>
      <c r="K227" s="122">
        <f>'Demand Planning'!AG2246</f>
        <v>0</v>
      </c>
      <c r="L227" s="122">
        <f>'Demand Planning'!AH2246</f>
        <v>0</v>
      </c>
      <c r="M227" s="122">
        <f>'Demand Planning'!AI2246</f>
        <v>0</v>
      </c>
      <c r="N227" s="122">
        <f>'Demand Planning'!AJ2246</f>
        <v>0</v>
      </c>
      <c r="O227" s="122">
        <f>'Demand Planning'!AK2246</f>
        <v>0</v>
      </c>
      <c r="P227" s="122">
        <f>'Demand Planning'!AL2246</f>
        <v>0</v>
      </c>
      <c r="Q227" s="122">
        <f>'Demand Planning'!AM2246</f>
        <v>0</v>
      </c>
      <c r="R227" s="122">
        <f>'Demand Planning'!AN2246</f>
        <v>0</v>
      </c>
    </row>
    <row r="228" spans="1:18" ht="14.25" customHeight="1" x14ac:dyDescent="0.25">
      <c r="A228" s="107" t="str">
        <f>'Demand Planning'!A2248</f>
        <v>SCM04312</v>
      </c>
      <c r="B228" s="135" t="str">
        <f>'Demand Planning'!B2248</f>
        <v>Hemocell 250g</v>
      </c>
      <c r="C228" s="135" t="str">
        <f>'Demand Planning'!C2248</f>
        <v>SPORTSKA PREHRANA</v>
      </c>
      <c r="D228" s="135" t="str">
        <f>'Demand Planning'!D2248</f>
        <v>02 SILVER</v>
      </c>
      <c r="E228" s="166">
        <f>'Demand Planning'!Y2255</f>
        <v>14.153846153846153</v>
      </c>
      <c r="F228" s="122">
        <f>'Demand Planning'!AB2256</f>
        <v>0</v>
      </c>
      <c r="G228" s="122">
        <f>'Demand Planning'!AC2256</f>
        <v>0</v>
      </c>
      <c r="H228" s="122">
        <f>'Demand Planning'!AD2256</f>
        <v>0</v>
      </c>
      <c r="I228" s="122">
        <f>'Demand Planning'!AE2256</f>
        <v>0</v>
      </c>
      <c r="J228" s="122">
        <f>'Demand Planning'!AF2256</f>
        <v>0</v>
      </c>
      <c r="K228" s="122">
        <f>'Demand Planning'!AG2256</f>
        <v>0</v>
      </c>
      <c r="L228" s="122">
        <f>'Demand Planning'!AH2256</f>
        <v>0</v>
      </c>
      <c r="M228" s="122">
        <f>'Demand Planning'!AI2256</f>
        <v>0</v>
      </c>
      <c r="N228" s="122">
        <f>'Demand Planning'!AJ2256</f>
        <v>0</v>
      </c>
      <c r="O228" s="122">
        <f>'Demand Planning'!AK2256</f>
        <v>0</v>
      </c>
      <c r="P228" s="122">
        <f>'Demand Planning'!AL2256</f>
        <v>0</v>
      </c>
      <c r="Q228" s="122">
        <f>'Demand Planning'!AM2256</f>
        <v>0</v>
      </c>
      <c r="R228" s="122">
        <f>'Demand Planning'!AN2256</f>
        <v>0</v>
      </c>
    </row>
    <row r="229" spans="1:18" ht="14.25" customHeight="1" x14ac:dyDescent="0.25">
      <c r="A229" s="107" t="str">
        <f>'Demand Planning'!A2258</f>
        <v>ZOE12361</v>
      </c>
      <c r="B229" s="135" t="str">
        <f>'Demand Planning'!B2258</f>
        <v>ZOE Clear Hydrowhey 454g Summer Raspberry</v>
      </c>
      <c r="C229" s="135" t="str">
        <f>'Demand Planning'!C2258</f>
        <v>PROTEINI</v>
      </c>
      <c r="D229" s="135" t="str">
        <f>'Demand Planning'!D2258</f>
        <v>02 SILVER</v>
      </c>
      <c r="E229" s="166">
        <f>'Demand Planning'!Y2265</f>
        <v>14.192307692307692</v>
      </c>
      <c r="F229" s="122">
        <f>'Demand Planning'!AB2266</f>
        <v>0</v>
      </c>
      <c r="G229" s="122">
        <f>'Demand Planning'!AC2266</f>
        <v>0</v>
      </c>
      <c r="H229" s="122">
        <f>'Demand Planning'!AD2266</f>
        <v>0</v>
      </c>
      <c r="I229" s="122">
        <f>'Demand Planning'!AE2266</f>
        <v>0</v>
      </c>
      <c r="J229" s="122">
        <f>'Demand Planning'!AF2266</f>
        <v>0</v>
      </c>
      <c r="K229" s="122">
        <f>'Demand Planning'!AG2266</f>
        <v>0</v>
      </c>
      <c r="L229" s="122">
        <f>'Demand Planning'!AH2266</f>
        <v>0</v>
      </c>
      <c r="M229" s="122">
        <f>'Demand Planning'!AI2266</f>
        <v>0</v>
      </c>
      <c r="N229" s="122">
        <f>'Demand Planning'!AJ2266</f>
        <v>0</v>
      </c>
      <c r="O229" s="122">
        <f>'Demand Planning'!AK2266</f>
        <v>0</v>
      </c>
      <c r="P229" s="122">
        <f>'Demand Planning'!AL2266</f>
        <v>0</v>
      </c>
      <c r="Q229" s="122">
        <f>'Demand Planning'!AM2266</f>
        <v>0</v>
      </c>
      <c r="R229" s="122">
        <f>'Demand Planning'!AN2266</f>
        <v>0</v>
      </c>
    </row>
    <row r="230" spans="1:18" ht="14.25" customHeight="1" x14ac:dyDescent="0.25">
      <c r="A230" s="107" t="str">
        <f>'Demand Planning'!A2268</f>
        <v>POL09927</v>
      </c>
      <c r="B230" s="135" t="str">
        <f>'Demand Planning'!B2268</f>
        <v>Polleo Protein oatmeal 60g chocolate hazelnut</v>
      </c>
      <c r="C230" s="135" t="str">
        <f>'Demand Planning'!C2268</f>
        <v>BIO I SUPERFOODS</v>
      </c>
      <c r="D230" s="135" t="str">
        <f>'Demand Planning'!D2268</f>
        <v>02 SILVER</v>
      </c>
      <c r="E230" s="166">
        <f>'Demand Planning'!Y2275</f>
        <v>528.26923076923072</v>
      </c>
      <c r="F230" s="122">
        <f>'Demand Planning'!AB2276</f>
        <v>0</v>
      </c>
      <c r="G230" s="122">
        <f>'Demand Planning'!AC2276</f>
        <v>0</v>
      </c>
      <c r="H230" s="122">
        <f>'Demand Planning'!AD2276</f>
        <v>0</v>
      </c>
      <c r="I230" s="122">
        <f>'Demand Planning'!AE2276</f>
        <v>0</v>
      </c>
      <c r="J230" s="122">
        <f>'Demand Planning'!AF2276</f>
        <v>0</v>
      </c>
      <c r="K230" s="122">
        <f>'Demand Planning'!AG2276</f>
        <v>300</v>
      </c>
      <c r="L230" s="122">
        <f>'Demand Planning'!AH2276</f>
        <v>300</v>
      </c>
      <c r="M230" s="122">
        <f>'Demand Planning'!AI2276</f>
        <v>300</v>
      </c>
      <c r="N230" s="122">
        <f>'Demand Planning'!AJ2276</f>
        <v>300</v>
      </c>
      <c r="O230" s="122">
        <f>'Demand Planning'!AK2276</f>
        <v>0</v>
      </c>
      <c r="P230" s="122">
        <f>'Demand Planning'!AL2276</f>
        <v>0</v>
      </c>
      <c r="Q230" s="122">
        <f>'Demand Planning'!AM2276</f>
        <v>30</v>
      </c>
      <c r="R230" s="122">
        <f>'Demand Planning'!AN2276</f>
        <v>30</v>
      </c>
    </row>
    <row r="231" spans="1:18" ht="14.25" customHeight="1" x14ac:dyDescent="0.25">
      <c r="A231" s="107" t="str">
        <f>'Demand Planning'!A2278</f>
        <v>GAR04752</v>
      </c>
      <c r="B231" s="135" t="str">
        <f>'Demand Planning'!B2278</f>
        <v>Fenix 8, 51 mm, AMOLED Sapphire, Carbon Gray DLC Tit., Black/Pebble Gray remen</v>
      </c>
      <c r="C231" s="135" t="str">
        <f>'Demand Planning'!C2278</f>
        <v>GADGETI</v>
      </c>
      <c r="D231" s="135" t="str">
        <f>'Demand Planning'!D2278</f>
        <v>02 SILVER</v>
      </c>
      <c r="E231" s="166">
        <f>'Demand Planning'!Y2285</f>
        <v>1.7692307692307692</v>
      </c>
      <c r="F231" s="122">
        <f>'Demand Planning'!AB2286</f>
        <v>0</v>
      </c>
      <c r="G231" s="122">
        <f>'Demand Planning'!AC2286</f>
        <v>0</v>
      </c>
      <c r="H231" s="122">
        <f>'Demand Planning'!AD2286</f>
        <v>0</v>
      </c>
      <c r="I231" s="122">
        <f>'Demand Planning'!AE2286</f>
        <v>0</v>
      </c>
      <c r="J231" s="122">
        <f>'Demand Planning'!AF2286</f>
        <v>0</v>
      </c>
      <c r="K231" s="122">
        <f>'Demand Planning'!AG2286</f>
        <v>0</v>
      </c>
      <c r="L231" s="122">
        <f>'Demand Planning'!AH2286</f>
        <v>0</v>
      </c>
      <c r="M231" s="122">
        <f>'Demand Planning'!AI2286</f>
        <v>0</v>
      </c>
      <c r="N231" s="122">
        <f>'Demand Planning'!AJ2286</f>
        <v>0</v>
      </c>
      <c r="O231" s="122">
        <f>'Demand Planning'!AK2286</f>
        <v>0</v>
      </c>
      <c r="P231" s="122">
        <f>'Demand Planning'!AL2286</f>
        <v>0</v>
      </c>
      <c r="Q231" s="122">
        <f>'Demand Planning'!AM2286</f>
        <v>0</v>
      </c>
      <c r="R231" s="122">
        <f>'Demand Planning'!AN2286</f>
        <v>0</v>
      </c>
    </row>
    <row r="232" spans="1:18" ht="14.25" customHeight="1" x14ac:dyDescent="0.25">
      <c r="A232" s="107" t="str">
        <f>'Demand Planning'!A2288</f>
        <v>SHM00006</v>
      </c>
      <c r="B232" s="135" t="str">
        <f>'Demand Planning'!B2288</f>
        <v>Shieldmixer Hero Pro Logo Black</v>
      </c>
      <c r="C232" s="135" t="str">
        <f>'Demand Planning'!C2288</f>
        <v>DRINKWARE I HOME</v>
      </c>
      <c r="D232" s="135" t="str">
        <f>'Demand Planning'!D2288</f>
        <v>02 SILVER</v>
      </c>
      <c r="E232" s="166">
        <f>'Demand Planning'!Y2295</f>
        <v>24.576923076923077</v>
      </c>
      <c r="F232" s="122">
        <f>'Demand Planning'!AB2296</f>
        <v>0</v>
      </c>
      <c r="G232" s="122">
        <f>'Demand Planning'!AC2296</f>
        <v>0</v>
      </c>
      <c r="H232" s="122">
        <f>'Demand Planning'!AD2296</f>
        <v>0</v>
      </c>
      <c r="I232" s="122">
        <f>'Demand Planning'!AE2296</f>
        <v>0</v>
      </c>
      <c r="J232" s="122">
        <f>'Demand Planning'!AF2296</f>
        <v>0</v>
      </c>
      <c r="K232" s="122">
        <f>'Demand Planning'!AG2296</f>
        <v>0</v>
      </c>
      <c r="L232" s="122">
        <f>'Demand Planning'!AH2296</f>
        <v>0</v>
      </c>
      <c r="M232" s="122">
        <f>'Demand Planning'!AI2296</f>
        <v>0</v>
      </c>
      <c r="N232" s="122">
        <f>'Demand Planning'!AJ2296</f>
        <v>0</v>
      </c>
      <c r="O232" s="122">
        <f>'Demand Planning'!AK2296</f>
        <v>0</v>
      </c>
      <c r="P232" s="122">
        <f>'Demand Planning'!AL2296</f>
        <v>0</v>
      </c>
      <c r="Q232" s="122">
        <f>'Demand Planning'!AM2296</f>
        <v>0</v>
      </c>
      <c r="R232" s="122">
        <f>'Demand Planning'!AN2296</f>
        <v>0</v>
      </c>
    </row>
    <row r="233" spans="1:18" ht="14.25" customHeight="1" x14ac:dyDescent="0.25">
      <c r="A233" s="107" t="str">
        <f>'Demand Planning'!A2298</f>
        <v>SCM04317</v>
      </c>
      <c r="B233" s="135" t="str">
        <f>'Demand Planning'!B2298</f>
        <v>100R Whey - 2 kg Čokolada</v>
      </c>
      <c r="C233" s="135" t="str">
        <f>'Demand Planning'!C2298</f>
        <v>PROTEINI</v>
      </c>
      <c r="D233" s="135" t="str">
        <f>'Demand Planning'!D2298</f>
        <v>02 SILVER</v>
      </c>
      <c r="E233" s="166">
        <f>'Demand Planning'!Y2305</f>
        <v>11.5</v>
      </c>
      <c r="F233" s="122">
        <f>'Demand Planning'!AB2306</f>
        <v>0</v>
      </c>
      <c r="G233" s="122">
        <f>'Demand Planning'!AC2306</f>
        <v>0</v>
      </c>
      <c r="H233" s="122">
        <f>'Demand Planning'!AD2306</f>
        <v>0</v>
      </c>
      <c r="I233" s="122">
        <f>'Demand Planning'!AE2306</f>
        <v>0</v>
      </c>
      <c r="J233" s="122">
        <f>'Demand Planning'!AF2306</f>
        <v>0</v>
      </c>
      <c r="K233" s="122">
        <f>'Demand Planning'!AG2306</f>
        <v>0</v>
      </c>
      <c r="L233" s="122">
        <f>'Demand Planning'!AH2306</f>
        <v>0</v>
      </c>
      <c r="M233" s="122">
        <f>'Demand Planning'!AI2306</f>
        <v>0</v>
      </c>
      <c r="N233" s="122">
        <f>'Demand Planning'!AJ2306</f>
        <v>0</v>
      </c>
      <c r="O233" s="122">
        <f>'Demand Planning'!AK2306</f>
        <v>0</v>
      </c>
      <c r="P233" s="122">
        <f>'Demand Planning'!AL2306</f>
        <v>0</v>
      </c>
      <c r="Q233" s="122">
        <f>'Demand Planning'!AM2306</f>
        <v>0</v>
      </c>
      <c r="R233" s="122">
        <f>'Demand Planning'!AN2306</f>
        <v>0</v>
      </c>
    </row>
    <row r="234" spans="1:18" ht="14.25" customHeight="1" x14ac:dyDescent="0.25">
      <c r="A234" s="107" t="str">
        <f>'Demand Planning'!A2308</f>
        <v>POL09915</v>
      </c>
      <c r="B234" s="135" t="str">
        <f>'Demand Planning'!B2308</f>
        <v>Polleo Revive 1kg Lemon lime</v>
      </c>
      <c r="C234" s="135" t="str">
        <f>'Demand Planning'!C2308</f>
        <v>SPORTSKA PREHRANA</v>
      </c>
      <c r="D234" s="135" t="str">
        <f>'Demand Planning'!D2308</f>
        <v>02 SILVER</v>
      </c>
      <c r="E234" s="166">
        <f>'Demand Planning'!Y2315</f>
        <v>8.6923076923076916</v>
      </c>
      <c r="F234" s="122">
        <f>'Demand Planning'!AB2316</f>
        <v>0</v>
      </c>
      <c r="G234" s="122">
        <f>'Demand Planning'!AC2316</f>
        <v>0</v>
      </c>
      <c r="H234" s="122">
        <f>'Demand Planning'!AD2316</f>
        <v>0</v>
      </c>
      <c r="I234" s="122">
        <f>'Demand Planning'!AE2316</f>
        <v>0</v>
      </c>
      <c r="J234" s="122">
        <f>'Demand Planning'!AF2316</f>
        <v>0</v>
      </c>
      <c r="K234" s="122">
        <f>'Demand Planning'!AG2316</f>
        <v>0</v>
      </c>
      <c r="L234" s="122">
        <f>'Demand Planning'!AH2316</f>
        <v>0</v>
      </c>
      <c r="M234" s="122">
        <f>'Demand Planning'!AI2316</f>
        <v>0</v>
      </c>
      <c r="N234" s="122">
        <f>'Demand Planning'!AJ2316</f>
        <v>0</v>
      </c>
      <c r="O234" s="122">
        <f>'Demand Planning'!AK2316</f>
        <v>0</v>
      </c>
      <c r="P234" s="122">
        <f>'Demand Planning'!AL2316</f>
        <v>0</v>
      </c>
      <c r="Q234" s="122">
        <f>'Demand Planning'!AM2316</f>
        <v>0</v>
      </c>
      <c r="R234" s="122">
        <f>'Demand Planning'!AN2316</f>
        <v>0</v>
      </c>
    </row>
    <row r="235" spans="1:18" ht="14.25" customHeight="1" x14ac:dyDescent="0.25">
      <c r="A235" s="107" t="str">
        <f>'Demand Planning'!A2318</f>
        <v>ON00283</v>
      </c>
      <c r="B235" s="135" t="str">
        <f>'Demand Planning'!B2318</f>
        <v>Serious Mass 5,45kg Vanilla</v>
      </c>
      <c r="C235" s="135" t="str">
        <f>'Demand Planning'!C2318</f>
        <v>SPORTSKA PREHRANA</v>
      </c>
      <c r="D235" s="135" t="str">
        <f>'Demand Planning'!D2318</f>
        <v>02 SILVER</v>
      </c>
      <c r="E235" s="166">
        <f>'Demand Planning'!Y2325</f>
        <v>4.1923076923076925</v>
      </c>
      <c r="F235" s="122">
        <f>'Demand Planning'!AB2326</f>
        <v>0</v>
      </c>
      <c r="G235" s="122">
        <f>'Demand Planning'!AC2326</f>
        <v>0</v>
      </c>
      <c r="H235" s="122">
        <f>'Demand Planning'!AD2326</f>
        <v>0</v>
      </c>
      <c r="I235" s="122">
        <f>'Demand Planning'!AE2326</f>
        <v>0</v>
      </c>
      <c r="J235" s="122">
        <f>'Demand Planning'!AF2326</f>
        <v>0</v>
      </c>
      <c r="K235" s="122">
        <f>'Demand Planning'!AG2326</f>
        <v>0</v>
      </c>
      <c r="L235" s="122">
        <f>'Demand Planning'!AH2326</f>
        <v>0</v>
      </c>
      <c r="M235" s="122">
        <f>'Demand Planning'!AI2326</f>
        <v>0</v>
      </c>
      <c r="N235" s="122">
        <f>'Demand Planning'!AJ2326</f>
        <v>0</v>
      </c>
      <c r="O235" s="122">
        <f>'Demand Planning'!AK2326</f>
        <v>0</v>
      </c>
      <c r="P235" s="122">
        <f>'Demand Planning'!AL2326</f>
        <v>0</v>
      </c>
      <c r="Q235" s="122">
        <f>'Demand Planning'!AM2326</f>
        <v>0</v>
      </c>
      <c r="R235" s="122">
        <f>'Demand Planning'!AN2326</f>
        <v>0</v>
      </c>
    </row>
    <row r="236" spans="1:18" ht="14.25" customHeight="1" x14ac:dyDescent="0.25">
      <c r="A236" s="107" t="str">
        <f>'Demand Planning'!A2328</f>
        <v>POL04474</v>
      </c>
      <c r="B236" s="135" t="str">
        <f>'Demand Planning'!B2328</f>
        <v>Polleo BCAA 750 ml Orange- Lemon- Lime</v>
      </c>
      <c r="C236" s="135" t="str">
        <f>'Demand Planning'!C2328</f>
        <v>RTD &amp; SNACKS</v>
      </c>
      <c r="D236" s="135" t="str">
        <f>'Demand Planning'!D2328</f>
        <v>02 SILVER</v>
      </c>
      <c r="E236" s="166">
        <f>'Demand Planning'!Y2335</f>
        <v>628.53846153846155</v>
      </c>
      <c r="F236" s="122">
        <f>'Demand Planning'!AB2336</f>
        <v>0</v>
      </c>
      <c r="G236" s="122">
        <f>'Demand Planning'!AC2336</f>
        <v>0</v>
      </c>
      <c r="H236" s="122">
        <f>'Demand Planning'!AD2336</f>
        <v>0</v>
      </c>
      <c r="I236" s="122">
        <f>'Demand Planning'!AE2336</f>
        <v>0</v>
      </c>
      <c r="J236" s="122">
        <f>'Demand Planning'!AF2336</f>
        <v>0</v>
      </c>
      <c r="K236" s="122">
        <f>'Demand Planning'!AG2336</f>
        <v>0</v>
      </c>
      <c r="L236" s="122">
        <f>'Demand Planning'!AH2336</f>
        <v>0</v>
      </c>
      <c r="M236" s="122">
        <f>'Demand Planning'!AI2336</f>
        <v>0</v>
      </c>
      <c r="N236" s="122">
        <f>'Demand Planning'!AJ2336</f>
        <v>0</v>
      </c>
      <c r="O236" s="122">
        <f>'Demand Planning'!AK2336</f>
        <v>0</v>
      </c>
      <c r="P236" s="122">
        <f>'Demand Planning'!AL2336</f>
        <v>0</v>
      </c>
      <c r="Q236" s="122">
        <f>'Demand Planning'!AM2336</f>
        <v>0</v>
      </c>
      <c r="R236" s="122">
        <f>'Demand Planning'!AN2336</f>
        <v>0</v>
      </c>
    </row>
    <row r="237" spans="1:18" ht="14.25" customHeight="1" x14ac:dyDescent="0.25">
      <c r="A237" s="107" t="str">
        <f>'Demand Planning'!A2338</f>
        <v>ON00217</v>
      </c>
      <c r="B237" s="135" t="str">
        <f>'Demand Planning'!B2338</f>
        <v>Amino Energy 270g orange cooler</v>
      </c>
      <c r="C237" s="135" t="str">
        <f>'Demand Planning'!C2338</f>
        <v>SPORTSKA PREHRANA</v>
      </c>
      <c r="D237" s="135" t="str">
        <f>'Demand Planning'!D2338</f>
        <v>02 SILVER</v>
      </c>
      <c r="E237" s="166">
        <f>'Demand Planning'!Y2345</f>
        <v>5.7307692307692308</v>
      </c>
      <c r="F237" s="122">
        <f>'Demand Planning'!AB2346</f>
        <v>0</v>
      </c>
      <c r="G237" s="122">
        <f>'Demand Planning'!AC2346</f>
        <v>0</v>
      </c>
      <c r="H237" s="122">
        <f>'Demand Planning'!AD2346</f>
        <v>0</v>
      </c>
      <c r="I237" s="122">
        <f>'Demand Planning'!AE2346</f>
        <v>0</v>
      </c>
      <c r="J237" s="122">
        <f>'Demand Planning'!AF2346</f>
        <v>0</v>
      </c>
      <c r="K237" s="122">
        <f>'Demand Planning'!AG2346</f>
        <v>0</v>
      </c>
      <c r="L237" s="122">
        <f>'Demand Planning'!AH2346</f>
        <v>0</v>
      </c>
      <c r="M237" s="122">
        <f>'Demand Planning'!AI2346</f>
        <v>0</v>
      </c>
      <c r="N237" s="122">
        <f>'Demand Planning'!AJ2346</f>
        <v>0</v>
      </c>
      <c r="O237" s="122">
        <f>'Demand Planning'!AK2346</f>
        <v>0</v>
      </c>
      <c r="P237" s="122">
        <f>'Demand Planning'!AL2346</f>
        <v>0</v>
      </c>
      <c r="Q237" s="122">
        <f>'Demand Planning'!AM2346</f>
        <v>0</v>
      </c>
      <c r="R237" s="122">
        <f>'Demand Planning'!AN2346</f>
        <v>0</v>
      </c>
    </row>
    <row r="238" spans="1:18" ht="14.25" customHeight="1" x14ac:dyDescent="0.25">
      <c r="A238" s="107" t="str">
        <f>'Demand Planning'!A2348</f>
        <v>CEL11615</v>
      </c>
      <c r="B238" s="135" t="str">
        <f>'Demand Planning'!B2348</f>
        <v>C4 Energy Crb Twisted Limeade 500 ML</v>
      </c>
      <c r="C238" s="135" t="str">
        <f>'Demand Planning'!C2348</f>
        <v>RTD &amp; SNACKS</v>
      </c>
      <c r="D238" s="135" t="str">
        <f>'Demand Planning'!D2348</f>
        <v>02 SILVER</v>
      </c>
      <c r="E238" s="166">
        <f>'Demand Planning'!Y2355</f>
        <v>201.30769230769232</v>
      </c>
      <c r="F238" s="122">
        <f>'Demand Planning'!AB2356</f>
        <v>0</v>
      </c>
      <c r="G238" s="122">
        <f>'Demand Planning'!AC2356</f>
        <v>0</v>
      </c>
      <c r="H238" s="122">
        <f>'Demand Planning'!AD2356</f>
        <v>0</v>
      </c>
      <c r="I238" s="122">
        <f>'Demand Planning'!AE2356</f>
        <v>0</v>
      </c>
      <c r="J238" s="122">
        <f>'Demand Planning'!AF2356</f>
        <v>0</v>
      </c>
      <c r="K238" s="122">
        <f>'Demand Planning'!AG2356</f>
        <v>0</v>
      </c>
      <c r="L238" s="122">
        <f>'Demand Planning'!AH2356</f>
        <v>0</v>
      </c>
      <c r="M238" s="122">
        <f>'Demand Planning'!AI2356</f>
        <v>0</v>
      </c>
      <c r="N238" s="122">
        <f>'Demand Planning'!AJ2356</f>
        <v>0</v>
      </c>
      <c r="O238" s="122">
        <f>'Demand Planning'!AK2356</f>
        <v>0</v>
      </c>
      <c r="P238" s="122">
        <f>'Demand Planning'!AL2356</f>
        <v>0</v>
      </c>
      <c r="Q238" s="122">
        <f>'Demand Planning'!AM2356</f>
        <v>0</v>
      </c>
      <c r="R238" s="122">
        <f>'Demand Planning'!AN2356</f>
        <v>0</v>
      </c>
    </row>
    <row r="239" spans="1:18" ht="14.25" customHeight="1" x14ac:dyDescent="0.25">
      <c r="A239" s="107" t="str">
        <f>'Demand Planning'!A2358</f>
        <v>POL09501</v>
      </c>
      <c r="B239" s="135" t="str">
        <f>'Demand Planning'!B2358</f>
        <v>Mumyo 60 tableta Numbers Are Good</v>
      </c>
      <c r="C239" s="135" t="str">
        <f>'Demand Planning'!C2358</f>
        <v>SPORTSKA PREHRANA</v>
      </c>
      <c r="D239" s="135" t="str">
        <f>'Demand Planning'!D2358</f>
        <v>02 SILVER</v>
      </c>
      <c r="E239" s="166">
        <f>'Demand Planning'!Y2365</f>
        <v>13.884615384615385</v>
      </c>
      <c r="F239" s="122">
        <f>'Demand Planning'!AB2366</f>
        <v>0</v>
      </c>
      <c r="G239" s="122">
        <f>'Demand Planning'!AC2366</f>
        <v>0</v>
      </c>
      <c r="H239" s="122">
        <f>'Demand Planning'!AD2366</f>
        <v>0</v>
      </c>
      <c r="I239" s="122">
        <f>'Demand Planning'!AE2366</f>
        <v>0</v>
      </c>
      <c r="J239" s="122">
        <f>'Demand Planning'!AF2366</f>
        <v>0</v>
      </c>
      <c r="K239" s="122">
        <f>'Demand Planning'!AG2366</f>
        <v>0</v>
      </c>
      <c r="L239" s="122">
        <f>'Demand Planning'!AH2366</f>
        <v>0</v>
      </c>
      <c r="M239" s="122">
        <f>'Demand Planning'!AI2366</f>
        <v>0</v>
      </c>
      <c r="N239" s="122">
        <f>'Demand Planning'!AJ2366</f>
        <v>0</v>
      </c>
      <c r="O239" s="122">
        <f>'Demand Planning'!AK2366</f>
        <v>0</v>
      </c>
      <c r="P239" s="122">
        <f>'Demand Planning'!AL2366</f>
        <v>0</v>
      </c>
      <c r="Q239" s="122">
        <f>'Demand Planning'!AM2366</f>
        <v>0</v>
      </c>
      <c r="R239" s="122">
        <f>'Demand Planning'!AN2366</f>
        <v>0</v>
      </c>
    </row>
    <row r="240" spans="1:18" ht="14.25" customHeight="1" x14ac:dyDescent="0.25">
      <c r="A240" s="107" t="str">
        <f>'Demand Planning'!A2368</f>
        <v>SHM00026</v>
      </c>
      <c r="B240" s="135" t="str">
        <f>'Demand Planning'!B2368</f>
        <v>Shieldmixer Hero Pro Batman Dark</v>
      </c>
      <c r="C240" s="135" t="str">
        <f>'Demand Planning'!C2368</f>
        <v>DRINKWARE I HOME</v>
      </c>
      <c r="D240" s="135" t="str">
        <f>'Demand Planning'!D2368</f>
        <v>02 SILVER</v>
      </c>
      <c r="E240" s="166">
        <f>'Demand Planning'!Y2375</f>
        <v>30.384615384615383</v>
      </c>
      <c r="F240" s="122">
        <f>'Demand Planning'!AB2376</f>
        <v>0</v>
      </c>
      <c r="G240" s="122">
        <f>'Demand Planning'!AC2376</f>
        <v>0</v>
      </c>
      <c r="H240" s="122">
        <f>'Demand Planning'!AD2376</f>
        <v>0</v>
      </c>
      <c r="I240" s="122">
        <f>'Demand Planning'!AE2376</f>
        <v>0</v>
      </c>
      <c r="J240" s="122">
        <f>'Demand Planning'!AF2376</f>
        <v>0</v>
      </c>
      <c r="K240" s="122">
        <f>'Demand Planning'!AG2376</f>
        <v>0</v>
      </c>
      <c r="L240" s="122">
        <f>'Demand Planning'!AH2376</f>
        <v>0</v>
      </c>
      <c r="M240" s="122">
        <f>'Demand Planning'!AI2376</f>
        <v>0</v>
      </c>
      <c r="N240" s="122">
        <f>'Demand Planning'!AJ2376</f>
        <v>0</v>
      </c>
      <c r="O240" s="122">
        <f>'Demand Planning'!AK2376</f>
        <v>0</v>
      </c>
      <c r="P240" s="122">
        <f>'Demand Planning'!AL2376</f>
        <v>0</v>
      </c>
      <c r="Q240" s="122">
        <f>'Demand Planning'!AM2376</f>
        <v>0</v>
      </c>
      <c r="R240" s="122">
        <f>'Demand Planning'!AN2376</f>
        <v>0</v>
      </c>
    </row>
    <row r="241" spans="1:18" ht="14.25" customHeight="1" x14ac:dyDescent="0.25">
      <c r="A241" s="107" t="str">
        <f>'Demand Planning'!A2378</f>
        <v>POL09779</v>
      </c>
      <c r="B241" s="135" t="str">
        <f>'Demand Planning'!B2378</f>
        <v>Polleo HydroX Micellar Casein 908g Double Chocolate Cream</v>
      </c>
      <c r="C241" s="135" t="str">
        <f>'Demand Planning'!C2378</f>
        <v>PROTEINI</v>
      </c>
      <c r="D241" s="135" t="str">
        <f>'Demand Planning'!D2378</f>
        <v>02 SILVER</v>
      </c>
      <c r="E241" s="166">
        <f>'Demand Planning'!Y2385</f>
        <v>10.461538461538462</v>
      </c>
      <c r="F241" s="122">
        <f>'Demand Planning'!AB2386</f>
        <v>0</v>
      </c>
      <c r="G241" s="122">
        <f>'Demand Planning'!AC2386</f>
        <v>0</v>
      </c>
      <c r="H241" s="122">
        <f>'Demand Planning'!AD2386</f>
        <v>0</v>
      </c>
      <c r="I241" s="122">
        <f>'Demand Planning'!AE2386</f>
        <v>0</v>
      </c>
      <c r="J241" s="122">
        <f>'Demand Planning'!AF2386</f>
        <v>0</v>
      </c>
      <c r="K241" s="122">
        <f>'Demand Planning'!AG2386</f>
        <v>0</v>
      </c>
      <c r="L241" s="122">
        <f>'Demand Planning'!AH2386</f>
        <v>0</v>
      </c>
      <c r="M241" s="122">
        <f>'Demand Planning'!AI2386</f>
        <v>0</v>
      </c>
      <c r="N241" s="122">
        <f>'Demand Planning'!AJ2386</f>
        <v>0</v>
      </c>
      <c r="O241" s="122">
        <f>'Demand Planning'!AK2386</f>
        <v>0</v>
      </c>
      <c r="P241" s="122">
        <f>'Demand Planning'!AL2386</f>
        <v>0</v>
      </c>
      <c r="Q241" s="122">
        <f>'Demand Planning'!AM2386</f>
        <v>0</v>
      </c>
      <c r="R241" s="122">
        <f>'Demand Planning'!AN2386</f>
        <v>0</v>
      </c>
    </row>
    <row r="242" spans="1:18" ht="14.25" customHeight="1" x14ac:dyDescent="0.25">
      <c r="A242" s="107" t="str">
        <f>'Demand Planning'!A2388</f>
        <v>SHM00068</v>
      </c>
      <c r="B242" s="135" t="str">
        <f>'Demand Planning'!B2388</f>
        <v>DEFENDER, Polleo Logo White, 600 ml</v>
      </c>
      <c r="C242" s="135" t="str">
        <f>'Demand Planning'!C2388</f>
        <v>DRINKWARE I HOME</v>
      </c>
      <c r="D242" s="135" t="str">
        <f>'Demand Planning'!D2388</f>
        <v>02 SILVER</v>
      </c>
      <c r="E242" s="166">
        <f>'Demand Planning'!Y2395</f>
        <v>55.769230769230766</v>
      </c>
      <c r="F242" s="122">
        <f>'Demand Planning'!AB2396</f>
        <v>0</v>
      </c>
      <c r="G242" s="122">
        <f>'Demand Planning'!AC2396</f>
        <v>0</v>
      </c>
      <c r="H242" s="122">
        <f>'Demand Planning'!AD2396</f>
        <v>0</v>
      </c>
      <c r="I242" s="122">
        <f>'Demand Planning'!AE2396</f>
        <v>0</v>
      </c>
      <c r="J242" s="122">
        <f>'Demand Planning'!AF2396</f>
        <v>0</v>
      </c>
      <c r="K242" s="122">
        <f>'Demand Planning'!AG2396</f>
        <v>0</v>
      </c>
      <c r="L242" s="122">
        <f>'Demand Planning'!AH2396</f>
        <v>0</v>
      </c>
      <c r="M242" s="122">
        <f>'Demand Planning'!AI2396</f>
        <v>0</v>
      </c>
      <c r="N242" s="122">
        <f>'Demand Planning'!AJ2396</f>
        <v>0</v>
      </c>
      <c r="O242" s="122">
        <f>'Demand Planning'!AK2396</f>
        <v>0</v>
      </c>
      <c r="P242" s="122">
        <f>'Demand Planning'!AL2396</f>
        <v>0</v>
      </c>
      <c r="Q242" s="122">
        <f>'Demand Planning'!AM2396</f>
        <v>0</v>
      </c>
      <c r="R242" s="122">
        <f>'Demand Planning'!AN2396</f>
        <v>0</v>
      </c>
    </row>
    <row r="243" spans="1:18" ht="14.25" customHeight="1" x14ac:dyDescent="0.25">
      <c r="A243" s="107" t="str">
        <f>'Demand Planning'!A2398</f>
        <v>ON00272</v>
      </c>
      <c r="B243" s="135" t="str">
        <f>'Demand Planning'!B2398</f>
        <v>Platinum Hydrowhey 1,6kg Vanilla Bean</v>
      </c>
      <c r="C243" s="135" t="str">
        <f>'Demand Planning'!C2398</f>
        <v>PROTEINI</v>
      </c>
      <c r="D243" s="135" t="str">
        <f>'Demand Planning'!D2398</f>
        <v>02 SILVER</v>
      </c>
      <c r="E243" s="166">
        <f>'Demand Planning'!Y2405</f>
        <v>9.7307692307692299</v>
      </c>
      <c r="F243" s="122">
        <f>'Demand Planning'!AB2406</f>
        <v>0</v>
      </c>
      <c r="G243" s="122">
        <f>'Demand Planning'!AC2406</f>
        <v>0</v>
      </c>
      <c r="H243" s="122">
        <f>'Demand Planning'!AD2406</f>
        <v>0</v>
      </c>
      <c r="I243" s="122">
        <f>'Demand Planning'!AE2406</f>
        <v>0</v>
      </c>
      <c r="J243" s="122">
        <f>'Demand Planning'!AF2406</f>
        <v>0</v>
      </c>
      <c r="K243" s="122">
        <f>'Demand Planning'!AG2406</f>
        <v>0</v>
      </c>
      <c r="L243" s="122">
        <f>'Demand Planning'!AH2406</f>
        <v>0</v>
      </c>
      <c r="M243" s="122">
        <f>'Demand Planning'!AI2406</f>
        <v>0</v>
      </c>
      <c r="N243" s="122">
        <f>'Demand Planning'!AJ2406</f>
        <v>0</v>
      </c>
      <c r="O243" s="122">
        <f>'Demand Planning'!AK2406</f>
        <v>0</v>
      </c>
      <c r="P243" s="122">
        <f>'Demand Planning'!AL2406</f>
        <v>0</v>
      </c>
      <c r="Q243" s="122">
        <f>'Demand Planning'!AM2406</f>
        <v>0</v>
      </c>
      <c r="R243" s="122">
        <f>'Demand Planning'!AN2406</f>
        <v>0</v>
      </c>
    </row>
    <row r="244" spans="1:18" ht="14.25" customHeight="1" x14ac:dyDescent="0.25">
      <c r="A244" s="107" t="str">
        <f>'Demand Planning'!A2408</f>
        <v>POL12880</v>
      </c>
      <c r="B244" s="135" t="str">
        <f>'Demand Planning'!B2408</f>
        <v>Polleo NextGen Protein 2 kg Vanilla</v>
      </c>
      <c r="C244" s="135" t="str">
        <f>'Demand Planning'!C2408</f>
        <v>PROTEINI</v>
      </c>
      <c r="D244" s="135" t="str">
        <f>'Demand Planning'!D2408</f>
        <v>02 SILVER</v>
      </c>
      <c r="E244" s="166">
        <f>'Demand Planning'!Y2415</f>
        <v>19.423076923076923</v>
      </c>
      <c r="F244" s="122">
        <f>'Demand Planning'!AB2416</f>
        <v>0</v>
      </c>
      <c r="G244" s="122">
        <f>'Demand Planning'!AC2416</f>
        <v>0</v>
      </c>
      <c r="H244" s="122">
        <f>'Demand Planning'!AD2416</f>
        <v>0</v>
      </c>
      <c r="I244" s="122">
        <f>'Demand Planning'!AE2416</f>
        <v>0</v>
      </c>
      <c r="J244" s="122">
        <f>'Demand Planning'!AF2416</f>
        <v>0</v>
      </c>
      <c r="K244" s="122">
        <f>'Demand Planning'!AG2416</f>
        <v>60</v>
      </c>
      <c r="L244" s="122">
        <f>'Demand Planning'!AH2416</f>
        <v>60</v>
      </c>
      <c r="M244" s="122">
        <f>'Demand Planning'!AI2416</f>
        <v>60</v>
      </c>
      <c r="N244" s="122">
        <f>'Demand Planning'!AJ2416</f>
        <v>60</v>
      </c>
      <c r="O244" s="122">
        <f>'Demand Planning'!AK2416</f>
        <v>0</v>
      </c>
      <c r="P244" s="122">
        <f>'Demand Planning'!AL2416</f>
        <v>0</v>
      </c>
      <c r="Q244" s="122">
        <f>'Demand Planning'!AM2416</f>
        <v>6</v>
      </c>
      <c r="R244" s="122">
        <f>'Demand Planning'!AN2416</f>
        <v>6</v>
      </c>
    </row>
    <row r="245" spans="1:18" ht="14.25" customHeight="1" x14ac:dyDescent="0.25">
      <c r="A245" s="107" t="str">
        <f>'Demand Planning'!A2418</f>
        <v>ON00230</v>
      </c>
      <c r="B245" s="135" t="str">
        <f>'Demand Planning'!B2418</f>
        <v>Glutamine 630g ON</v>
      </c>
      <c r="C245" s="135" t="str">
        <f>'Demand Planning'!C2418</f>
        <v>SPORTSKA PREHRANA</v>
      </c>
      <c r="D245" s="135" t="str">
        <f>'Demand Planning'!D2418</f>
        <v>02 SILVER</v>
      </c>
      <c r="E245" s="166">
        <f>'Demand Planning'!Y2425</f>
        <v>8.9230769230769234</v>
      </c>
      <c r="F245" s="122">
        <f>'Demand Planning'!AB2426</f>
        <v>0</v>
      </c>
      <c r="G245" s="122">
        <f>'Demand Planning'!AC2426</f>
        <v>0</v>
      </c>
      <c r="H245" s="122">
        <f>'Demand Planning'!AD2426</f>
        <v>0</v>
      </c>
      <c r="I245" s="122">
        <f>'Demand Planning'!AE2426</f>
        <v>0</v>
      </c>
      <c r="J245" s="122">
        <f>'Demand Planning'!AF2426</f>
        <v>0</v>
      </c>
      <c r="K245" s="122">
        <f>'Demand Planning'!AG2426</f>
        <v>0</v>
      </c>
      <c r="L245" s="122">
        <f>'Demand Planning'!AH2426</f>
        <v>0</v>
      </c>
      <c r="M245" s="122">
        <f>'Demand Planning'!AI2426</f>
        <v>0</v>
      </c>
      <c r="N245" s="122">
        <f>'Demand Planning'!AJ2426</f>
        <v>0</v>
      </c>
      <c r="O245" s="122">
        <f>'Demand Planning'!AK2426</f>
        <v>0</v>
      </c>
      <c r="P245" s="122">
        <f>'Demand Planning'!AL2426</f>
        <v>0</v>
      </c>
      <c r="Q245" s="122">
        <f>'Demand Planning'!AM2426</f>
        <v>0</v>
      </c>
      <c r="R245" s="122">
        <f>'Demand Planning'!AN2426</f>
        <v>0</v>
      </c>
    </row>
    <row r="246" spans="1:18" ht="14.25" customHeight="1" x14ac:dyDescent="0.25">
      <c r="A246" s="107" t="str">
        <f>'Demand Planning'!A2428</f>
        <v>POL04475</v>
      </c>
      <c r="B246" s="135" t="str">
        <f>'Demand Planning'!B2428</f>
        <v>Polleo L-Carnitine 750 ml Pineapple</v>
      </c>
      <c r="C246" s="135" t="str">
        <f>'Demand Planning'!C2428</f>
        <v>RTD &amp; SNACKS</v>
      </c>
      <c r="D246" s="135" t="str">
        <f>'Demand Planning'!D2428</f>
        <v>02 SILVER</v>
      </c>
      <c r="E246" s="166">
        <f>'Demand Planning'!Y2435</f>
        <v>539.07692307692309</v>
      </c>
      <c r="F246" s="122">
        <f>'Demand Planning'!AB2436</f>
        <v>0</v>
      </c>
      <c r="G246" s="122">
        <f>'Demand Planning'!AC2436</f>
        <v>0</v>
      </c>
      <c r="H246" s="122">
        <f>'Demand Planning'!AD2436</f>
        <v>0</v>
      </c>
      <c r="I246" s="122">
        <f>'Demand Planning'!AE2436</f>
        <v>0</v>
      </c>
      <c r="J246" s="122">
        <f>'Demand Planning'!AF2436</f>
        <v>0</v>
      </c>
      <c r="K246" s="122">
        <f>'Demand Planning'!AG2436</f>
        <v>0</v>
      </c>
      <c r="L246" s="122">
        <f>'Demand Planning'!AH2436</f>
        <v>0</v>
      </c>
      <c r="M246" s="122">
        <f>'Demand Planning'!AI2436</f>
        <v>0</v>
      </c>
      <c r="N246" s="122">
        <f>'Demand Planning'!AJ2436</f>
        <v>0</v>
      </c>
      <c r="O246" s="122">
        <f>'Demand Planning'!AK2436</f>
        <v>0</v>
      </c>
      <c r="P246" s="122">
        <f>'Demand Planning'!AL2436</f>
        <v>0</v>
      </c>
      <c r="Q246" s="122">
        <f>'Demand Planning'!AM2436</f>
        <v>0</v>
      </c>
      <c r="R246" s="122">
        <f>'Demand Planning'!AN2436</f>
        <v>0</v>
      </c>
    </row>
    <row r="247" spans="1:18" ht="14.25" customHeight="1" x14ac:dyDescent="0.25">
      <c r="A247" s="107" t="str">
        <f>'Demand Planning'!A2438</f>
        <v>POL09848</v>
      </c>
      <c r="B247" s="135" t="str">
        <f>'Demand Planning'!B2438</f>
        <v>Polleo Protein Woppers Break 21,5g chocolate</v>
      </c>
      <c r="C247" s="135" t="str">
        <f>'Demand Planning'!C2438</f>
        <v>RTD &amp; SNACKS</v>
      </c>
      <c r="D247" s="135" t="str">
        <f>'Demand Planning'!D2438</f>
        <v>02 SILVER</v>
      </c>
      <c r="E247" s="166">
        <f>'Demand Planning'!Y2445</f>
        <v>512.65384615384619</v>
      </c>
      <c r="F247" s="122">
        <f>'Demand Planning'!AB2446</f>
        <v>0</v>
      </c>
      <c r="G247" s="122">
        <f>'Demand Planning'!AC2446</f>
        <v>0</v>
      </c>
      <c r="H247" s="122">
        <f>'Demand Planning'!AD2446</f>
        <v>0</v>
      </c>
      <c r="I247" s="122">
        <f>'Demand Planning'!AE2446</f>
        <v>0</v>
      </c>
      <c r="J247" s="122">
        <f>'Demand Planning'!AF2446</f>
        <v>0</v>
      </c>
      <c r="K247" s="122">
        <f>'Demand Planning'!AG2446</f>
        <v>0</v>
      </c>
      <c r="L247" s="122">
        <f>'Demand Planning'!AH2446</f>
        <v>0</v>
      </c>
      <c r="M247" s="122">
        <f>'Demand Planning'!AI2446</f>
        <v>0</v>
      </c>
      <c r="N247" s="122">
        <f>'Demand Planning'!AJ2446</f>
        <v>0</v>
      </c>
      <c r="O247" s="122">
        <f>'Demand Planning'!AK2446</f>
        <v>0</v>
      </c>
      <c r="P247" s="122">
        <f>'Demand Planning'!AL2446</f>
        <v>0</v>
      </c>
      <c r="Q247" s="122">
        <f>'Demand Planning'!AM2446</f>
        <v>0</v>
      </c>
      <c r="R247" s="122">
        <f>'Demand Planning'!AN2446</f>
        <v>0</v>
      </c>
    </row>
    <row r="248" spans="1:18" ht="14.25" customHeight="1" x14ac:dyDescent="0.25">
      <c r="A248" s="107" t="str">
        <f>'Demand Planning'!A2448</f>
        <v>POL09856</v>
      </c>
      <c r="B248" s="135" t="str">
        <f>'Demand Planning'!B2448</f>
        <v>Polleo Potassium 120 tabs</v>
      </c>
      <c r="C248" s="135" t="str">
        <f>'Demand Planning'!C2448</f>
        <v>SPORTSKA PREHRANA</v>
      </c>
      <c r="D248" s="135" t="str">
        <f>'Demand Planning'!D2448</f>
        <v>02 SILVER</v>
      </c>
      <c r="E248" s="166">
        <f>'Demand Planning'!Y2455</f>
        <v>22.653846153846153</v>
      </c>
      <c r="F248" s="122">
        <f>'Demand Planning'!AB2456</f>
        <v>0</v>
      </c>
      <c r="G248" s="122">
        <f>'Demand Planning'!AC2456</f>
        <v>0</v>
      </c>
      <c r="H248" s="122">
        <f>'Demand Planning'!AD2456</f>
        <v>0</v>
      </c>
      <c r="I248" s="122">
        <f>'Demand Planning'!AE2456</f>
        <v>0</v>
      </c>
      <c r="J248" s="122">
        <f>'Demand Planning'!AF2456</f>
        <v>0</v>
      </c>
      <c r="K248" s="122">
        <f>'Demand Planning'!AG2456</f>
        <v>0</v>
      </c>
      <c r="L248" s="122">
        <f>'Demand Planning'!AH2456</f>
        <v>0</v>
      </c>
      <c r="M248" s="122">
        <f>'Demand Planning'!AI2456</f>
        <v>0</v>
      </c>
      <c r="N248" s="122">
        <f>'Demand Planning'!AJ2456</f>
        <v>0</v>
      </c>
      <c r="O248" s="122">
        <f>'Demand Planning'!AK2456</f>
        <v>0</v>
      </c>
      <c r="P248" s="122">
        <f>'Demand Planning'!AL2456</f>
        <v>0</v>
      </c>
      <c r="Q248" s="122">
        <f>'Demand Planning'!AM2456</f>
        <v>0</v>
      </c>
      <c r="R248" s="122">
        <f>'Demand Planning'!AN2456</f>
        <v>0</v>
      </c>
    </row>
    <row r="249" spans="1:18" ht="14.25" customHeight="1" x14ac:dyDescent="0.25">
      <c r="A249" s="107" t="str">
        <f>'Demand Planning'!A2458</f>
        <v>SHM00069</v>
      </c>
      <c r="B249" s="135" t="str">
        <f>'Demand Planning'!B2458</f>
        <v>DEFENDER, Polleo Logo Light Blue, 600 ml</v>
      </c>
      <c r="C249" s="135" t="str">
        <f>'Demand Planning'!C2458</f>
        <v>DRINKWARE I HOME</v>
      </c>
      <c r="D249" s="135" t="str">
        <f>'Demand Planning'!D2458</f>
        <v>02 SILVER</v>
      </c>
      <c r="E249" s="166">
        <f>'Demand Planning'!Y2465</f>
        <v>77.65384615384616</v>
      </c>
      <c r="F249" s="122">
        <f>'Demand Planning'!AB2466</f>
        <v>0</v>
      </c>
      <c r="G249" s="122">
        <f>'Demand Planning'!AC2466</f>
        <v>0</v>
      </c>
      <c r="H249" s="122">
        <f>'Demand Planning'!AD2466</f>
        <v>0</v>
      </c>
      <c r="I249" s="122">
        <f>'Demand Planning'!AE2466</f>
        <v>0</v>
      </c>
      <c r="J249" s="122">
        <f>'Demand Planning'!AF2466</f>
        <v>0</v>
      </c>
      <c r="K249" s="122">
        <f>'Demand Planning'!AG2466</f>
        <v>0</v>
      </c>
      <c r="L249" s="122">
        <f>'Demand Planning'!AH2466</f>
        <v>0</v>
      </c>
      <c r="M249" s="122">
        <f>'Demand Planning'!AI2466</f>
        <v>0</v>
      </c>
      <c r="N249" s="122">
        <f>'Demand Planning'!AJ2466</f>
        <v>0</v>
      </c>
      <c r="O249" s="122">
        <f>'Demand Planning'!AK2466</f>
        <v>0</v>
      </c>
      <c r="P249" s="122">
        <f>'Demand Planning'!AL2466</f>
        <v>0</v>
      </c>
      <c r="Q249" s="122">
        <f>'Demand Planning'!AM2466</f>
        <v>0</v>
      </c>
      <c r="R249" s="122">
        <f>'Demand Planning'!AN2466</f>
        <v>0</v>
      </c>
    </row>
    <row r="250" spans="1:18" ht="14.25" customHeight="1" x14ac:dyDescent="0.25">
      <c r="A250" s="107" t="str">
        <f>'Demand Planning'!A2468</f>
        <v>ZOE12403</v>
      </c>
      <c r="B250" s="135" t="str">
        <f>'Demand Planning'!B2468</f>
        <v>ZOE Daily Lift 60caps</v>
      </c>
      <c r="C250" s="135" t="str">
        <f>'Demand Planning'!C2468</f>
        <v>SPORTSKA PREHRANA</v>
      </c>
      <c r="D250" s="135" t="str">
        <f>'Demand Planning'!D2468</f>
        <v>02 SILVER</v>
      </c>
      <c r="E250" s="166">
        <f>'Demand Planning'!Y2475</f>
        <v>21.26923076923077</v>
      </c>
      <c r="F250" s="122">
        <f>'Demand Planning'!AB2476</f>
        <v>0</v>
      </c>
      <c r="G250" s="122">
        <f>'Demand Planning'!AC2476</f>
        <v>0</v>
      </c>
      <c r="H250" s="122">
        <f>'Demand Planning'!AD2476</f>
        <v>0</v>
      </c>
      <c r="I250" s="122">
        <f>'Demand Planning'!AE2476</f>
        <v>0</v>
      </c>
      <c r="J250" s="122">
        <f>'Demand Planning'!AF2476</f>
        <v>0</v>
      </c>
      <c r="K250" s="122">
        <f>'Demand Planning'!AG2476</f>
        <v>0</v>
      </c>
      <c r="L250" s="122">
        <f>'Demand Planning'!AH2476</f>
        <v>0</v>
      </c>
      <c r="M250" s="122">
        <f>'Demand Planning'!AI2476</f>
        <v>0</v>
      </c>
      <c r="N250" s="122">
        <f>'Demand Planning'!AJ2476</f>
        <v>0</v>
      </c>
      <c r="O250" s="122">
        <f>'Demand Planning'!AK2476</f>
        <v>0</v>
      </c>
      <c r="P250" s="122">
        <f>'Demand Planning'!AL2476</f>
        <v>0</v>
      </c>
      <c r="Q250" s="122">
        <f>'Demand Planning'!AM2476</f>
        <v>0</v>
      </c>
      <c r="R250" s="122">
        <f>'Demand Planning'!AN2476</f>
        <v>0</v>
      </c>
    </row>
    <row r="251" spans="1:18" ht="14.25" customHeight="1" x14ac:dyDescent="0.25">
      <c r="A251" s="107" t="str">
        <f>'Demand Planning'!A2478</f>
        <v>SHM00172</v>
      </c>
      <c r="B251" s="135" t="str">
        <f>'Demand Planning'!B2478</f>
        <v>Shieldmixer Hero Pro GymHub</v>
      </c>
      <c r="C251" s="135" t="str">
        <f>'Demand Planning'!C2478</f>
        <v>DRINKWARE I HOME</v>
      </c>
      <c r="D251" s="135" t="str">
        <f>'Demand Planning'!D2478</f>
        <v>02 SILVER</v>
      </c>
      <c r="E251" s="166">
        <f>'Demand Planning'!Y2485</f>
        <v>25.23076923076923</v>
      </c>
      <c r="F251" s="122">
        <f>'Demand Planning'!AB2486</f>
        <v>0</v>
      </c>
      <c r="G251" s="122">
        <f>'Demand Planning'!AC2486</f>
        <v>0</v>
      </c>
      <c r="H251" s="122">
        <f>'Demand Planning'!AD2486</f>
        <v>0</v>
      </c>
      <c r="I251" s="122">
        <f>'Demand Planning'!AE2486</f>
        <v>0</v>
      </c>
      <c r="J251" s="122">
        <f>'Demand Planning'!AF2486</f>
        <v>0</v>
      </c>
      <c r="K251" s="122">
        <f>'Demand Planning'!AG2486</f>
        <v>0</v>
      </c>
      <c r="L251" s="122">
        <f>'Demand Planning'!AH2486</f>
        <v>0</v>
      </c>
      <c r="M251" s="122">
        <f>'Demand Planning'!AI2486</f>
        <v>0</v>
      </c>
      <c r="N251" s="122">
        <f>'Demand Planning'!AJ2486</f>
        <v>0</v>
      </c>
      <c r="O251" s="122">
        <f>'Demand Planning'!AK2486</f>
        <v>0</v>
      </c>
      <c r="P251" s="122">
        <f>'Demand Planning'!AL2486</f>
        <v>0</v>
      </c>
      <c r="Q251" s="122">
        <f>'Demand Planning'!AM2486</f>
        <v>0</v>
      </c>
      <c r="R251" s="122">
        <f>'Demand Planning'!AN2486</f>
        <v>0</v>
      </c>
    </row>
    <row r="252" spans="1:18" ht="14.25" customHeight="1" x14ac:dyDescent="0.25">
      <c r="A252" s="107" t="str">
        <f>'Demand Planning'!A2488</f>
        <v>POL12833</v>
      </c>
      <c r="B252" s="135" t="str">
        <f>'Demand Planning'!B2488</f>
        <v>Polleo Bulk Gainer 1kg Chocolate</v>
      </c>
      <c r="C252" s="135" t="str">
        <f>'Demand Planning'!C2488</f>
        <v>SPORTSKA PREHRANA</v>
      </c>
      <c r="D252" s="135" t="str">
        <f>'Demand Planning'!D2488</f>
        <v>02 SILVER</v>
      </c>
      <c r="E252" s="166">
        <f>'Demand Planning'!Y2495</f>
        <v>26.653846153846153</v>
      </c>
      <c r="F252" s="122">
        <f>'Demand Planning'!AB2496</f>
        <v>0</v>
      </c>
      <c r="G252" s="122">
        <f>'Demand Planning'!AC2496</f>
        <v>0</v>
      </c>
      <c r="H252" s="122">
        <f>'Demand Planning'!AD2496</f>
        <v>0</v>
      </c>
      <c r="I252" s="122">
        <f>'Demand Planning'!AE2496</f>
        <v>0</v>
      </c>
      <c r="J252" s="122">
        <f>'Demand Planning'!AF2496</f>
        <v>0</v>
      </c>
      <c r="K252" s="122">
        <f>'Demand Planning'!AG2496</f>
        <v>120</v>
      </c>
      <c r="L252" s="122">
        <f>'Demand Planning'!AH2496</f>
        <v>120</v>
      </c>
      <c r="M252" s="122">
        <f>'Demand Planning'!AI2496</f>
        <v>120</v>
      </c>
      <c r="N252" s="122">
        <f>'Demand Planning'!AJ2496</f>
        <v>120</v>
      </c>
      <c r="O252" s="122">
        <f>'Demand Planning'!AK2496</f>
        <v>0</v>
      </c>
      <c r="P252" s="122">
        <f>'Demand Planning'!AL2496</f>
        <v>0</v>
      </c>
      <c r="Q252" s="122">
        <f>'Demand Planning'!AM2496</f>
        <v>12</v>
      </c>
      <c r="R252" s="122">
        <f>'Demand Planning'!AN2496</f>
        <v>12</v>
      </c>
    </row>
    <row r="253" spans="1:18" ht="14.25" customHeight="1" x14ac:dyDescent="0.25">
      <c r="A253" s="107" t="str">
        <f>'Demand Planning'!A2498</f>
        <v>GAR04749</v>
      </c>
      <c r="B253" s="135" t="str">
        <f>'Demand Planning'!B2498</f>
        <v>Fenix 8, 47 mm, AMOLED Sapphire Tit., Spark Orange/Graphite remen</v>
      </c>
      <c r="C253" s="135" t="str">
        <f>'Demand Planning'!C2498</f>
        <v>GADGETI</v>
      </c>
      <c r="D253" s="135" t="str">
        <f>'Demand Planning'!D2498</f>
        <v>02 SILVER</v>
      </c>
      <c r="E253" s="166">
        <f>'Demand Planning'!Y2505</f>
        <v>1.6923076923076923</v>
      </c>
      <c r="F253" s="122">
        <f>'Demand Planning'!AB2506</f>
        <v>0</v>
      </c>
      <c r="G253" s="122">
        <f>'Demand Planning'!AC2506</f>
        <v>0</v>
      </c>
      <c r="H253" s="122">
        <f>'Demand Planning'!AD2506</f>
        <v>0</v>
      </c>
      <c r="I253" s="122">
        <f>'Demand Planning'!AE2506</f>
        <v>0</v>
      </c>
      <c r="J253" s="122">
        <f>'Demand Planning'!AF2506</f>
        <v>0</v>
      </c>
      <c r="K253" s="122">
        <f>'Demand Planning'!AG2506</f>
        <v>0</v>
      </c>
      <c r="L253" s="122">
        <f>'Demand Planning'!AH2506</f>
        <v>0</v>
      </c>
      <c r="M253" s="122">
        <f>'Demand Planning'!AI2506</f>
        <v>0</v>
      </c>
      <c r="N253" s="122">
        <f>'Demand Planning'!AJ2506</f>
        <v>0</v>
      </c>
      <c r="O253" s="122">
        <f>'Demand Planning'!AK2506</f>
        <v>0</v>
      </c>
      <c r="P253" s="122">
        <f>'Demand Planning'!AL2506</f>
        <v>0</v>
      </c>
      <c r="Q253" s="122">
        <f>'Demand Planning'!AM2506</f>
        <v>0</v>
      </c>
      <c r="R253" s="122">
        <f>'Demand Planning'!AN2506</f>
        <v>0</v>
      </c>
    </row>
    <row r="254" spans="1:18" ht="14.25" customHeight="1" x14ac:dyDescent="0.25">
      <c r="A254" s="107" t="str">
        <f>'Demand Planning'!A2508</f>
        <v>SHM00070</v>
      </c>
      <c r="B254" s="135" t="str">
        <f>'Demand Planning'!B2508</f>
        <v>DEFENDER, Polleo Logo Black, 600 ml</v>
      </c>
      <c r="C254" s="135" t="str">
        <f>'Demand Planning'!C2508</f>
        <v>DRINKWARE I HOME</v>
      </c>
      <c r="D254" s="135" t="str">
        <f>'Demand Planning'!D2508</f>
        <v>02 SILVER</v>
      </c>
      <c r="E254" s="166">
        <f>'Demand Planning'!Y2515</f>
        <v>55.53846153846154</v>
      </c>
      <c r="F254" s="122">
        <f>'Demand Planning'!AB2516</f>
        <v>0</v>
      </c>
      <c r="G254" s="122">
        <f>'Demand Planning'!AC2516</f>
        <v>0</v>
      </c>
      <c r="H254" s="122">
        <f>'Demand Planning'!AD2516</f>
        <v>0</v>
      </c>
      <c r="I254" s="122">
        <f>'Demand Planning'!AE2516</f>
        <v>0</v>
      </c>
      <c r="J254" s="122">
        <f>'Demand Planning'!AF2516</f>
        <v>0</v>
      </c>
      <c r="K254" s="122">
        <f>'Demand Planning'!AG2516</f>
        <v>0</v>
      </c>
      <c r="L254" s="122">
        <f>'Demand Planning'!AH2516</f>
        <v>0</v>
      </c>
      <c r="M254" s="122">
        <f>'Demand Planning'!AI2516</f>
        <v>0</v>
      </c>
      <c r="N254" s="122">
        <f>'Demand Planning'!AJ2516</f>
        <v>0</v>
      </c>
      <c r="O254" s="122">
        <f>'Demand Planning'!AK2516</f>
        <v>0</v>
      </c>
      <c r="P254" s="122">
        <f>'Demand Planning'!AL2516</f>
        <v>0</v>
      </c>
      <c r="Q254" s="122">
        <f>'Demand Planning'!AM2516</f>
        <v>0</v>
      </c>
      <c r="R254" s="122">
        <f>'Demand Planning'!AN2516</f>
        <v>0</v>
      </c>
    </row>
    <row r="255" spans="1:18" ht="14.25" customHeight="1" x14ac:dyDescent="0.25">
      <c r="A255" s="107" t="str">
        <f>'Demand Planning'!A2518</f>
        <v>ATC06521</v>
      </c>
      <c r="B255" s="135" t="str">
        <f>'Demand Planning'!B2518</f>
        <v>Girja gumirana 24 kg Atleticore</v>
      </c>
      <c r="C255" s="135" t="str">
        <f>'Demand Planning'!C2518</f>
        <v>FITNESS OPREMA</v>
      </c>
      <c r="D255" s="135" t="str">
        <f>'Demand Planning'!D2518</f>
        <v>02 SILVER</v>
      </c>
      <c r="E255" s="166">
        <f>'Demand Planning'!Y2525</f>
        <v>4.6538461538461542</v>
      </c>
      <c r="F255" s="122">
        <f>'Demand Planning'!AB2526</f>
        <v>0</v>
      </c>
      <c r="G255" s="122">
        <f>'Demand Planning'!AC2526</f>
        <v>0</v>
      </c>
      <c r="H255" s="122">
        <f>'Demand Planning'!AD2526</f>
        <v>0</v>
      </c>
      <c r="I255" s="122">
        <f>'Demand Planning'!AE2526</f>
        <v>0</v>
      </c>
      <c r="J255" s="122">
        <f>'Demand Planning'!AF2526</f>
        <v>0</v>
      </c>
      <c r="K255" s="122">
        <f>'Demand Planning'!AG2526</f>
        <v>0</v>
      </c>
      <c r="L255" s="122">
        <f>'Demand Planning'!AH2526</f>
        <v>0</v>
      </c>
      <c r="M255" s="122">
        <f>'Demand Planning'!AI2526</f>
        <v>0</v>
      </c>
      <c r="N255" s="122">
        <f>'Demand Planning'!AJ2526</f>
        <v>0</v>
      </c>
      <c r="O255" s="122">
        <f>'Demand Planning'!AK2526</f>
        <v>0</v>
      </c>
      <c r="P255" s="122">
        <f>'Demand Planning'!AL2526</f>
        <v>0</v>
      </c>
      <c r="Q255" s="122">
        <f>'Demand Planning'!AM2526</f>
        <v>0</v>
      </c>
      <c r="R255" s="122">
        <f>'Demand Planning'!AN2526</f>
        <v>0</v>
      </c>
    </row>
    <row r="256" spans="1:18" ht="14.25" customHeight="1" x14ac:dyDescent="0.25">
      <c r="A256" s="107" t="str">
        <f>'Demand Planning'!A2528</f>
        <v>ASF25801</v>
      </c>
      <c r="B256" s="135" t="str">
        <f>'Demand Planning'!B2528</f>
        <v>Sobni bicikl Assault AirBike Classic</v>
      </c>
      <c r="C256" s="135" t="str">
        <f>'Demand Planning'!C2528</f>
        <v>FITNESS OPREMA</v>
      </c>
      <c r="D256" s="135" t="str">
        <f>'Demand Planning'!D2528</f>
        <v>02 SILVER</v>
      </c>
      <c r="E256" s="166">
        <f>'Demand Planning'!Y2535</f>
        <v>0.88461538461538458</v>
      </c>
      <c r="F256" s="122">
        <f>'Demand Planning'!AB2536</f>
        <v>0</v>
      </c>
      <c r="G256" s="122">
        <f>'Demand Planning'!AC2536</f>
        <v>0</v>
      </c>
      <c r="H256" s="122">
        <f>'Demand Planning'!AD2536</f>
        <v>0</v>
      </c>
      <c r="I256" s="122">
        <f>'Demand Planning'!AE2536</f>
        <v>0</v>
      </c>
      <c r="J256" s="122">
        <f>'Demand Planning'!AF2536</f>
        <v>0</v>
      </c>
      <c r="K256" s="122">
        <f>'Demand Planning'!AG2536</f>
        <v>0</v>
      </c>
      <c r="L256" s="122">
        <f>'Demand Planning'!AH2536</f>
        <v>0</v>
      </c>
      <c r="M256" s="122">
        <f>'Demand Planning'!AI2536</f>
        <v>0</v>
      </c>
      <c r="N256" s="122">
        <f>'Demand Planning'!AJ2536</f>
        <v>0</v>
      </c>
      <c r="O256" s="122">
        <f>'Demand Planning'!AK2536</f>
        <v>0</v>
      </c>
      <c r="P256" s="122">
        <f>'Demand Planning'!AL2536</f>
        <v>0</v>
      </c>
      <c r="Q256" s="122">
        <f>'Demand Planning'!AM2536</f>
        <v>0</v>
      </c>
      <c r="R256" s="122">
        <f>'Demand Planning'!AN2536</f>
        <v>0</v>
      </c>
    </row>
    <row r="257" spans="1:18" ht="14.25" customHeight="1" x14ac:dyDescent="0.25">
      <c r="A257" s="107" t="str">
        <f>'Demand Planning'!A2538</f>
        <v>ON00554</v>
      </c>
      <c r="B257" s="135" t="str">
        <f>'Demand Planning'!B2538</f>
        <v>Platinum PWO Lime 380g</v>
      </c>
      <c r="C257" s="135" t="str">
        <f>'Demand Planning'!C2538</f>
        <v>SPORTSKA PREHRANA</v>
      </c>
      <c r="D257" s="135" t="str">
        <f>'Demand Planning'!D2538</f>
        <v>02 SILVER</v>
      </c>
      <c r="E257" s="166">
        <f>'Demand Planning'!Y2545</f>
        <v>6.2307692307692308</v>
      </c>
      <c r="F257" s="122">
        <f>'Demand Planning'!AB2546</f>
        <v>0</v>
      </c>
      <c r="G257" s="122">
        <f>'Demand Planning'!AC2546</f>
        <v>0</v>
      </c>
      <c r="H257" s="122">
        <f>'Demand Planning'!AD2546</f>
        <v>0</v>
      </c>
      <c r="I257" s="122">
        <f>'Demand Planning'!AE2546</f>
        <v>0</v>
      </c>
      <c r="J257" s="122">
        <f>'Demand Planning'!AF2546</f>
        <v>0</v>
      </c>
      <c r="K257" s="122">
        <f>'Demand Planning'!AG2546</f>
        <v>0</v>
      </c>
      <c r="L257" s="122">
        <f>'Demand Planning'!AH2546</f>
        <v>0</v>
      </c>
      <c r="M257" s="122">
        <f>'Demand Planning'!AI2546</f>
        <v>0</v>
      </c>
      <c r="N257" s="122">
        <f>'Demand Planning'!AJ2546</f>
        <v>0</v>
      </c>
      <c r="O257" s="122">
        <f>'Demand Planning'!AK2546</f>
        <v>0</v>
      </c>
      <c r="P257" s="122">
        <f>'Demand Planning'!AL2546</f>
        <v>0</v>
      </c>
      <c r="Q257" s="122">
        <f>'Demand Planning'!AM2546</f>
        <v>0</v>
      </c>
      <c r="R257" s="122">
        <f>'Demand Planning'!AN2546</f>
        <v>0</v>
      </c>
    </row>
    <row r="258" spans="1:18" ht="14.25" customHeight="1" x14ac:dyDescent="0.25">
      <c r="A258" s="107" t="str">
        <f>'Demand Planning'!A2548</f>
        <v>ATC06517</v>
      </c>
      <c r="B258" s="135" t="str">
        <f>'Demand Planning'!B2548</f>
        <v>Girja gumirana 8 kg Atleticore</v>
      </c>
      <c r="C258" s="135" t="str">
        <f>'Demand Planning'!C2548</f>
        <v>FITNESS OPREMA</v>
      </c>
      <c r="D258" s="135" t="str">
        <f>'Demand Planning'!D2548</f>
        <v>02 SILVER</v>
      </c>
      <c r="E258" s="166">
        <f>'Demand Planning'!Y2555</f>
        <v>16.03846153846154</v>
      </c>
      <c r="F258" s="122">
        <f>'Demand Planning'!AB2556</f>
        <v>0</v>
      </c>
      <c r="G258" s="122">
        <f>'Demand Planning'!AC2556</f>
        <v>0</v>
      </c>
      <c r="H258" s="122">
        <f>'Demand Planning'!AD2556</f>
        <v>0</v>
      </c>
      <c r="I258" s="122">
        <f>'Demand Planning'!AE2556</f>
        <v>0</v>
      </c>
      <c r="J258" s="122">
        <f>'Demand Planning'!AF2556</f>
        <v>0</v>
      </c>
      <c r="K258" s="122">
        <f>'Demand Planning'!AG2556</f>
        <v>0</v>
      </c>
      <c r="L258" s="122">
        <f>'Demand Planning'!AH2556</f>
        <v>0</v>
      </c>
      <c r="M258" s="122">
        <f>'Demand Planning'!AI2556</f>
        <v>0</v>
      </c>
      <c r="N258" s="122">
        <f>'Demand Planning'!AJ2556</f>
        <v>0</v>
      </c>
      <c r="O258" s="122">
        <f>'Demand Planning'!AK2556</f>
        <v>0</v>
      </c>
      <c r="P258" s="122">
        <f>'Demand Planning'!AL2556</f>
        <v>0</v>
      </c>
      <c r="Q258" s="122">
        <f>'Demand Planning'!AM2556</f>
        <v>0</v>
      </c>
      <c r="R258" s="122">
        <f>'Demand Planning'!AN2556</f>
        <v>0</v>
      </c>
    </row>
    <row r="259" spans="1:18" ht="14.25" customHeight="1" x14ac:dyDescent="0.25">
      <c r="A259" s="107" t="str">
        <f>'Demand Planning'!A2558</f>
        <v>POL12861</v>
      </c>
      <c r="B259" s="135" t="str">
        <f>'Demand Planning'!B2558</f>
        <v>Polleo L-Citrulline DL-Malate 250 g</v>
      </c>
      <c r="C259" s="135" t="str">
        <f>'Demand Planning'!C2558</f>
        <v>SPORTSKA PREHRANA</v>
      </c>
      <c r="D259" s="135" t="str">
        <f>'Demand Planning'!D2558</f>
        <v>02 SILVER</v>
      </c>
      <c r="E259" s="166">
        <f>'Demand Planning'!Y2565</f>
        <v>34.730769230769234</v>
      </c>
      <c r="F259" s="122">
        <f>'Demand Planning'!AB2566</f>
        <v>0</v>
      </c>
      <c r="G259" s="122">
        <f>'Demand Planning'!AC2566</f>
        <v>0</v>
      </c>
      <c r="H259" s="122">
        <f>'Demand Planning'!AD2566</f>
        <v>0</v>
      </c>
      <c r="I259" s="122">
        <f>'Demand Planning'!AE2566</f>
        <v>0</v>
      </c>
      <c r="J259" s="122">
        <f>'Demand Planning'!AF2566</f>
        <v>0</v>
      </c>
      <c r="K259" s="122">
        <f>'Demand Planning'!AG2566</f>
        <v>0</v>
      </c>
      <c r="L259" s="122">
        <f>'Demand Planning'!AH2566</f>
        <v>0</v>
      </c>
      <c r="M259" s="122">
        <f>'Demand Planning'!AI2566</f>
        <v>0</v>
      </c>
      <c r="N259" s="122">
        <f>'Demand Planning'!AJ2566</f>
        <v>0</v>
      </c>
      <c r="O259" s="122">
        <f>'Demand Planning'!AK2566</f>
        <v>0</v>
      </c>
      <c r="P259" s="122">
        <f>'Demand Planning'!AL2566</f>
        <v>0</v>
      </c>
      <c r="Q259" s="122">
        <f>'Demand Planning'!AM2566</f>
        <v>0</v>
      </c>
      <c r="R259" s="122">
        <f>'Demand Planning'!AN2566</f>
        <v>0</v>
      </c>
    </row>
    <row r="260" spans="1:18" ht="14.25" customHeight="1" x14ac:dyDescent="0.25">
      <c r="A260" s="107" t="str">
        <f>'Demand Planning'!A2568</f>
        <v>UFC16122</v>
      </c>
      <c r="B260" s="135" t="str">
        <f>'Demand Planning'!B2568</f>
        <v>OPRO SELF-FIT GOLD UFC Braces Black Metal/Silver</v>
      </c>
      <c r="C260" s="135" t="str">
        <f>'Demand Planning'!C2568</f>
        <v>BORILAČKA OPREMA</v>
      </c>
      <c r="D260" s="135" t="str">
        <f>'Demand Planning'!D2568</f>
        <v>02 SILVER</v>
      </c>
      <c r="E260" s="166">
        <f>'Demand Planning'!Y2575</f>
        <v>14.346153846153847</v>
      </c>
      <c r="F260" s="122">
        <f>'Demand Planning'!AB2576</f>
        <v>0</v>
      </c>
      <c r="G260" s="122">
        <f>'Demand Planning'!AC2576</f>
        <v>0</v>
      </c>
      <c r="H260" s="122">
        <f>'Demand Planning'!AD2576</f>
        <v>0</v>
      </c>
      <c r="I260" s="122">
        <f>'Demand Planning'!AE2576</f>
        <v>0</v>
      </c>
      <c r="J260" s="122">
        <f>'Demand Planning'!AF2576</f>
        <v>0</v>
      </c>
      <c r="K260" s="122">
        <f>'Demand Planning'!AG2576</f>
        <v>0</v>
      </c>
      <c r="L260" s="122">
        <f>'Demand Planning'!AH2576</f>
        <v>0</v>
      </c>
      <c r="M260" s="122">
        <f>'Demand Planning'!AI2576</f>
        <v>0</v>
      </c>
      <c r="N260" s="122">
        <f>'Demand Planning'!AJ2576</f>
        <v>0</v>
      </c>
      <c r="O260" s="122">
        <f>'Demand Planning'!AK2576</f>
        <v>0</v>
      </c>
      <c r="P260" s="122">
        <f>'Demand Planning'!AL2576</f>
        <v>0</v>
      </c>
      <c r="Q260" s="122">
        <f>'Demand Planning'!AM2576</f>
        <v>0</v>
      </c>
      <c r="R260" s="122">
        <f>'Demand Planning'!AN2576</f>
        <v>0</v>
      </c>
    </row>
    <row r="261" spans="1:18" ht="14.25" customHeight="1" x14ac:dyDescent="0.25">
      <c r="A261" s="107" t="str">
        <f>'Demand Planning'!A2578</f>
        <v>SHM00078</v>
      </c>
      <c r="B261" s="135" t="str">
        <f>'Demand Planning'!B2578</f>
        <v>DEFENDER, Blood Sweat Repeat, 600 ml</v>
      </c>
      <c r="C261" s="135" t="str">
        <f>'Demand Planning'!C2578</f>
        <v>DRINKWARE I HOME</v>
      </c>
      <c r="D261" s="135" t="str">
        <f>'Demand Planning'!D2578</f>
        <v>02 SILVER</v>
      </c>
      <c r="E261" s="166">
        <f>'Demand Planning'!Y2585</f>
        <v>230.88461538461539</v>
      </c>
      <c r="F261" s="122">
        <f>'Demand Planning'!AB2586</f>
        <v>0</v>
      </c>
      <c r="G261" s="122">
        <f>'Demand Planning'!AC2586</f>
        <v>0</v>
      </c>
      <c r="H261" s="122">
        <f>'Demand Planning'!AD2586</f>
        <v>0</v>
      </c>
      <c r="I261" s="122">
        <f>'Demand Planning'!AE2586</f>
        <v>0</v>
      </c>
      <c r="J261" s="122">
        <f>'Demand Planning'!AF2586</f>
        <v>0</v>
      </c>
      <c r="K261" s="122">
        <f>'Demand Planning'!AG2586</f>
        <v>0</v>
      </c>
      <c r="L261" s="122">
        <f>'Demand Planning'!AH2586</f>
        <v>0</v>
      </c>
      <c r="M261" s="122">
        <f>'Demand Planning'!AI2586</f>
        <v>0</v>
      </c>
      <c r="N261" s="122">
        <f>'Demand Planning'!AJ2586</f>
        <v>0</v>
      </c>
      <c r="O261" s="122">
        <f>'Demand Planning'!AK2586</f>
        <v>0</v>
      </c>
      <c r="P261" s="122">
        <f>'Demand Planning'!AL2586</f>
        <v>0</v>
      </c>
      <c r="Q261" s="122">
        <f>'Demand Planning'!AM2586</f>
        <v>0</v>
      </c>
      <c r="R261" s="122">
        <f>'Demand Planning'!AN2586</f>
        <v>0</v>
      </c>
    </row>
    <row r="262" spans="1:18" ht="14.25" customHeight="1" x14ac:dyDescent="0.25">
      <c r="A262" s="107" t="str">
        <f>'Demand Planning'!A2588</f>
        <v>SHM00074</v>
      </c>
      <c r="B262" s="135" t="str">
        <f>'Demand Planning'!B2588</f>
        <v>DEFENDER, I'm Not Here To Talk, 600 ml</v>
      </c>
      <c r="C262" s="135" t="str">
        <f>'Demand Planning'!C2588</f>
        <v>DRINKWARE I HOME</v>
      </c>
      <c r="D262" s="135" t="str">
        <f>'Demand Planning'!D2588</f>
        <v>02 SILVER</v>
      </c>
      <c r="E262" s="166">
        <f>'Demand Planning'!Y2595</f>
        <v>142.11538461538461</v>
      </c>
      <c r="F262" s="122">
        <f>'Demand Planning'!AB2596</f>
        <v>0</v>
      </c>
      <c r="G262" s="122">
        <f>'Demand Planning'!AC2596</f>
        <v>0</v>
      </c>
      <c r="H262" s="122">
        <f>'Demand Planning'!AD2596</f>
        <v>0</v>
      </c>
      <c r="I262" s="122">
        <f>'Demand Planning'!AE2596</f>
        <v>0</v>
      </c>
      <c r="J262" s="122">
        <f>'Demand Planning'!AF2596</f>
        <v>0</v>
      </c>
      <c r="K262" s="122">
        <f>'Demand Planning'!AG2596</f>
        <v>0</v>
      </c>
      <c r="L262" s="122">
        <f>'Demand Planning'!AH2596</f>
        <v>0</v>
      </c>
      <c r="M262" s="122">
        <f>'Demand Planning'!AI2596</f>
        <v>0</v>
      </c>
      <c r="N262" s="122">
        <f>'Demand Planning'!AJ2596</f>
        <v>0</v>
      </c>
      <c r="O262" s="122">
        <f>'Demand Planning'!AK2596</f>
        <v>0</v>
      </c>
      <c r="P262" s="122">
        <f>'Demand Planning'!AL2596</f>
        <v>0</v>
      </c>
      <c r="Q262" s="122">
        <f>'Demand Planning'!AM2596</f>
        <v>0</v>
      </c>
      <c r="R262" s="122">
        <f>'Demand Planning'!AN2596</f>
        <v>0</v>
      </c>
    </row>
    <row r="263" spans="1:18" ht="14.25" customHeight="1" x14ac:dyDescent="0.25">
      <c r="A263" s="107" t="str">
        <f>'Demand Planning'!A2598</f>
        <v>SCM04431</v>
      </c>
      <c r="B263" s="135" t="str">
        <f>'Demand Planning'!B2598</f>
        <v>Viper Black 1,8 kg Vanilla</v>
      </c>
      <c r="C263" s="135" t="str">
        <f>'Demand Planning'!C2598</f>
        <v>PROTEINI</v>
      </c>
      <c r="D263" s="135" t="str">
        <f>'Demand Planning'!D2598</f>
        <v>02 SILVER</v>
      </c>
      <c r="E263" s="166">
        <f>'Demand Planning'!Y2605</f>
        <v>6.2307692307692308</v>
      </c>
      <c r="F263" s="122">
        <f>'Demand Planning'!AB2606</f>
        <v>0</v>
      </c>
      <c r="G263" s="122">
        <f>'Demand Planning'!AC2606</f>
        <v>0</v>
      </c>
      <c r="H263" s="122">
        <f>'Demand Planning'!AD2606</f>
        <v>0</v>
      </c>
      <c r="I263" s="122">
        <f>'Demand Planning'!AE2606</f>
        <v>0</v>
      </c>
      <c r="J263" s="122">
        <f>'Demand Planning'!AF2606</f>
        <v>0</v>
      </c>
      <c r="K263" s="122">
        <f>'Demand Planning'!AG2606</f>
        <v>0</v>
      </c>
      <c r="L263" s="122">
        <f>'Demand Planning'!AH2606</f>
        <v>0</v>
      </c>
      <c r="M263" s="122">
        <f>'Demand Planning'!AI2606</f>
        <v>0</v>
      </c>
      <c r="N263" s="122">
        <f>'Demand Planning'!AJ2606</f>
        <v>0</v>
      </c>
      <c r="O263" s="122">
        <f>'Demand Planning'!AK2606</f>
        <v>0</v>
      </c>
      <c r="P263" s="122">
        <f>'Demand Planning'!AL2606</f>
        <v>0</v>
      </c>
      <c r="Q263" s="122">
        <f>'Demand Planning'!AM2606</f>
        <v>0</v>
      </c>
      <c r="R263" s="122">
        <f>'Demand Planning'!AN2606</f>
        <v>0</v>
      </c>
    </row>
    <row r="264" spans="1:18" ht="14.25" customHeight="1" x14ac:dyDescent="0.25">
      <c r="A264" s="107" t="str">
        <f>'Demand Planning'!A2608</f>
        <v>POL09711</v>
      </c>
      <c r="B264" s="135" t="str">
        <f>'Demand Planning'!B2608</f>
        <v>Polleo Zero Syrup 425ml Triple choco</v>
      </c>
      <c r="C264" s="135" t="str">
        <f>'Demand Planning'!C2608</f>
        <v>BIO I SUPERFOODS</v>
      </c>
      <c r="D264" s="135" t="str">
        <f>'Demand Planning'!D2608</f>
        <v>02 SILVER</v>
      </c>
      <c r="E264" s="166">
        <f>'Demand Planning'!Y2615</f>
        <v>67.769230769230774</v>
      </c>
      <c r="F264" s="122">
        <f>'Demand Planning'!AB2616</f>
        <v>0</v>
      </c>
      <c r="G264" s="122">
        <f>'Demand Planning'!AC2616</f>
        <v>0</v>
      </c>
      <c r="H264" s="122">
        <f>'Demand Planning'!AD2616</f>
        <v>0</v>
      </c>
      <c r="I264" s="122">
        <f>'Demand Planning'!AE2616</f>
        <v>0</v>
      </c>
      <c r="J264" s="122">
        <f>'Demand Planning'!AF2616</f>
        <v>0</v>
      </c>
      <c r="K264" s="122">
        <f>'Demand Planning'!AG2616</f>
        <v>0</v>
      </c>
      <c r="L264" s="122">
        <f>'Demand Planning'!AH2616</f>
        <v>0</v>
      </c>
      <c r="M264" s="122">
        <f>'Demand Planning'!AI2616</f>
        <v>0</v>
      </c>
      <c r="N264" s="122">
        <f>'Demand Planning'!AJ2616</f>
        <v>0</v>
      </c>
      <c r="O264" s="122">
        <f>'Demand Planning'!AK2616</f>
        <v>0</v>
      </c>
      <c r="P264" s="122">
        <f>'Demand Planning'!AL2616</f>
        <v>0</v>
      </c>
      <c r="Q264" s="122">
        <f>'Demand Planning'!AM2616</f>
        <v>0</v>
      </c>
      <c r="R264" s="122">
        <f>'Demand Planning'!AN2616</f>
        <v>0</v>
      </c>
    </row>
    <row r="265" spans="1:18" ht="14.25" customHeight="1" x14ac:dyDescent="0.25">
      <c r="A265" s="107" t="str">
        <f>'Demand Planning'!A2618</f>
        <v>ON00366</v>
      </c>
      <c r="B265" s="135" t="str">
        <f>'Demand Planning'!B2618</f>
        <v>Gold BCAA Train + Sustain 266g Strawberry Kiwi</v>
      </c>
      <c r="C265" s="135" t="str">
        <f>'Demand Planning'!C2618</f>
        <v>SPORTSKA PREHRANA</v>
      </c>
      <c r="D265" s="135" t="str">
        <f>'Demand Planning'!D2618</f>
        <v>02 SILVER</v>
      </c>
      <c r="E265" s="166">
        <f>'Demand Planning'!Y2625</f>
        <v>9.8076923076923084</v>
      </c>
      <c r="F265" s="122">
        <f>'Demand Planning'!AB2626</f>
        <v>0</v>
      </c>
      <c r="G265" s="122">
        <f>'Demand Planning'!AC2626</f>
        <v>0</v>
      </c>
      <c r="H265" s="122">
        <f>'Demand Planning'!AD2626</f>
        <v>0</v>
      </c>
      <c r="I265" s="122">
        <f>'Demand Planning'!AE2626</f>
        <v>0</v>
      </c>
      <c r="J265" s="122">
        <f>'Demand Planning'!AF2626</f>
        <v>0</v>
      </c>
      <c r="K265" s="122">
        <f>'Demand Planning'!AG2626</f>
        <v>0</v>
      </c>
      <c r="L265" s="122">
        <f>'Demand Planning'!AH2626</f>
        <v>0</v>
      </c>
      <c r="M265" s="122">
        <f>'Demand Planning'!AI2626</f>
        <v>0</v>
      </c>
      <c r="N265" s="122">
        <f>'Demand Planning'!AJ2626</f>
        <v>0</v>
      </c>
      <c r="O265" s="122">
        <f>'Demand Planning'!AK2626</f>
        <v>0</v>
      </c>
      <c r="P265" s="122">
        <f>'Demand Planning'!AL2626</f>
        <v>0</v>
      </c>
      <c r="Q265" s="122">
        <f>'Demand Planning'!AM2626</f>
        <v>0</v>
      </c>
      <c r="R265" s="122">
        <f>'Demand Planning'!AN2626</f>
        <v>0</v>
      </c>
    </row>
    <row r="266" spans="1:18" ht="14.25" customHeight="1" x14ac:dyDescent="0.25">
      <c r="A266" s="107" t="str">
        <f>'Demand Planning'!A2628</f>
        <v>UFC16118</v>
      </c>
      <c r="B266" s="135" t="str">
        <f>'Demand Planning'!B2628</f>
        <v>OPRO SELF-FIT GOLD UFC Black Metal/Gold</v>
      </c>
      <c r="C266" s="135" t="str">
        <f>'Demand Planning'!C2628</f>
        <v>BORILAČKA OPREMA</v>
      </c>
      <c r="D266" s="135" t="str">
        <f>'Demand Planning'!D2628</f>
        <v>02 SILVER</v>
      </c>
      <c r="E266" s="166">
        <f>'Demand Planning'!Y2635</f>
        <v>13.653846153846153</v>
      </c>
      <c r="F266" s="122">
        <f>'Demand Planning'!AB2636</f>
        <v>0</v>
      </c>
      <c r="G266" s="122">
        <f>'Demand Planning'!AC2636</f>
        <v>0</v>
      </c>
      <c r="H266" s="122">
        <f>'Demand Planning'!AD2636</f>
        <v>0</v>
      </c>
      <c r="I266" s="122">
        <f>'Demand Planning'!AE2636</f>
        <v>0</v>
      </c>
      <c r="J266" s="122">
        <f>'Demand Planning'!AF2636</f>
        <v>0</v>
      </c>
      <c r="K266" s="122">
        <f>'Demand Planning'!AG2636</f>
        <v>0</v>
      </c>
      <c r="L266" s="122">
        <f>'Demand Planning'!AH2636</f>
        <v>0</v>
      </c>
      <c r="M266" s="122">
        <f>'Demand Planning'!AI2636</f>
        <v>0</v>
      </c>
      <c r="N266" s="122">
        <f>'Demand Planning'!AJ2636</f>
        <v>0</v>
      </c>
      <c r="O266" s="122">
        <f>'Demand Planning'!AK2636</f>
        <v>0</v>
      </c>
      <c r="P266" s="122">
        <f>'Demand Planning'!AL2636</f>
        <v>0</v>
      </c>
      <c r="Q266" s="122">
        <f>'Demand Planning'!AM2636</f>
        <v>0</v>
      </c>
      <c r="R266" s="122">
        <f>'Demand Planning'!AN2636</f>
        <v>0</v>
      </c>
    </row>
    <row r="267" spans="1:18" ht="14.25" customHeight="1" x14ac:dyDescent="0.25">
      <c r="A267" s="107" t="str">
        <f>'Demand Planning'!A2638</f>
        <v>GAR04685</v>
      </c>
      <c r="B267" s="135" t="str">
        <f>'Demand Planning'!B2638</f>
        <v>Fenix 7X PRO Sapphire SOLAR Carbon Gray DLC Titanium Black</v>
      </c>
      <c r="C267" s="135" t="str">
        <f>'Demand Planning'!C2638</f>
        <v>GADGETI</v>
      </c>
      <c r="D267" s="135" t="str">
        <f>'Demand Planning'!D2638</f>
        <v>02 SILVER</v>
      </c>
      <c r="E267" s="166">
        <f>'Demand Planning'!Y2645</f>
        <v>3.6923076923076925</v>
      </c>
      <c r="F267" s="122">
        <f>'Demand Planning'!AB2646</f>
        <v>0</v>
      </c>
      <c r="G267" s="122">
        <f>'Demand Planning'!AC2646</f>
        <v>0</v>
      </c>
      <c r="H267" s="122">
        <f>'Demand Planning'!AD2646</f>
        <v>0</v>
      </c>
      <c r="I267" s="122">
        <f>'Demand Planning'!AE2646</f>
        <v>0</v>
      </c>
      <c r="J267" s="122">
        <f>'Demand Planning'!AF2646</f>
        <v>0</v>
      </c>
      <c r="K267" s="122">
        <f>'Demand Planning'!AG2646</f>
        <v>0</v>
      </c>
      <c r="L267" s="122">
        <f>'Demand Planning'!AH2646</f>
        <v>0</v>
      </c>
      <c r="M267" s="122">
        <f>'Demand Planning'!AI2646</f>
        <v>0</v>
      </c>
      <c r="N267" s="122">
        <f>'Demand Planning'!AJ2646</f>
        <v>0</v>
      </c>
      <c r="O267" s="122">
        <f>'Demand Planning'!AK2646</f>
        <v>0</v>
      </c>
      <c r="P267" s="122">
        <f>'Demand Planning'!AL2646</f>
        <v>0</v>
      </c>
      <c r="Q267" s="122">
        <f>'Demand Planning'!AM2646</f>
        <v>0</v>
      </c>
      <c r="R267" s="122">
        <f>'Demand Planning'!AN2646</f>
        <v>0</v>
      </c>
    </row>
    <row r="268" spans="1:18" ht="14.25" customHeight="1" x14ac:dyDescent="0.25">
      <c r="A268" s="107" t="str">
        <f>'Demand Planning'!A2648</f>
        <v>ATC06613</v>
      </c>
      <c r="B268" s="135" t="str">
        <f>'Demand Planning'!B2648</f>
        <v>Latex band 2cm Level 3 narančasta Atleticore</v>
      </c>
      <c r="C268" s="135" t="str">
        <f>'Demand Planning'!C2648</f>
        <v>FITNESS OPREMA</v>
      </c>
      <c r="D268" s="135" t="str">
        <f>'Demand Planning'!D2648</f>
        <v>02 SILVER</v>
      </c>
      <c r="E268" s="166">
        <f>'Demand Planning'!Y2655</f>
        <v>10.653846153846153</v>
      </c>
      <c r="F268" s="122">
        <f>'Demand Planning'!AB2656</f>
        <v>0</v>
      </c>
      <c r="G268" s="122">
        <f>'Demand Planning'!AC2656</f>
        <v>0</v>
      </c>
      <c r="H268" s="122">
        <f>'Demand Planning'!AD2656</f>
        <v>0</v>
      </c>
      <c r="I268" s="122">
        <f>'Demand Planning'!AE2656</f>
        <v>0</v>
      </c>
      <c r="J268" s="122">
        <f>'Demand Planning'!AF2656</f>
        <v>0</v>
      </c>
      <c r="K268" s="122">
        <f>'Demand Planning'!AG2656</f>
        <v>0</v>
      </c>
      <c r="L268" s="122">
        <f>'Demand Planning'!AH2656</f>
        <v>0</v>
      </c>
      <c r="M268" s="122">
        <f>'Demand Planning'!AI2656</f>
        <v>0</v>
      </c>
      <c r="N268" s="122">
        <f>'Demand Planning'!AJ2656</f>
        <v>0</v>
      </c>
      <c r="O268" s="122">
        <f>'Demand Planning'!AK2656</f>
        <v>0</v>
      </c>
      <c r="P268" s="122">
        <f>'Demand Planning'!AL2656</f>
        <v>0</v>
      </c>
      <c r="Q268" s="122">
        <f>'Demand Planning'!AM2656</f>
        <v>0</v>
      </c>
      <c r="R268" s="122">
        <f>'Demand Planning'!AN2656</f>
        <v>0</v>
      </c>
    </row>
    <row r="269" spans="1:18" ht="14.25" customHeight="1" x14ac:dyDescent="0.25">
      <c r="A269" s="107" t="str">
        <f>'Demand Planning'!A2658</f>
        <v>ON00500</v>
      </c>
      <c r="B269" s="135" t="str">
        <f>'Demand Planning'!B2658</f>
        <v>ON GS 100% Isolate 930g Vanilla</v>
      </c>
      <c r="C269" s="135" t="str">
        <f>'Demand Planning'!C2658</f>
        <v>PROTEINI</v>
      </c>
      <c r="D269" s="135" t="str">
        <f>'Demand Planning'!D2658</f>
        <v>02 SILVER</v>
      </c>
      <c r="E269" s="166">
        <f>'Demand Planning'!Y2665</f>
        <v>15.923076923076923</v>
      </c>
      <c r="F269" s="122">
        <f>'Demand Planning'!AB2666</f>
        <v>0</v>
      </c>
      <c r="G269" s="122">
        <f>'Demand Planning'!AC2666</f>
        <v>0</v>
      </c>
      <c r="H269" s="122">
        <f>'Demand Planning'!AD2666</f>
        <v>0</v>
      </c>
      <c r="I269" s="122">
        <f>'Demand Planning'!AE2666</f>
        <v>0</v>
      </c>
      <c r="J269" s="122">
        <f>'Demand Planning'!AF2666</f>
        <v>0</v>
      </c>
      <c r="K269" s="122">
        <f>'Demand Planning'!AG2666</f>
        <v>0</v>
      </c>
      <c r="L269" s="122">
        <f>'Demand Planning'!AH2666</f>
        <v>0</v>
      </c>
      <c r="M269" s="122">
        <f>'Demand Planning'!AI2666</f>
        <v>0</v>
      </c>
      <c r="N269" s="122">
        <f>'Demand Planning'!AJ2666</f>
        <v>0</v>
      </c>
      <c r="O269" s="122">
        <f>'Demand Planning'!AK2666</f>
        <v>0</v>
      </c>
      <c r="P269" s="122">
        <f>'Demand Planning'!AL2666</f>
        <v>0</v>
      </c>
      <c r="Q269" s="122">
        <f>'Demand Planning'!AM2666</f>
        <v>0</v>
      </c>
      <c r="R269" s="122">
        <f>'Demand Planning'!AN2666</f>
        <v>0</v>
      </c>
    </row>
    <row r="270" spans="1:18" ht="14.25" customHeight="1" x14ac:dyDescent="0.25">
      <c r="A270" s="107" t="str">
        <f>'Demand Planning'!A2668</f>
        <v>SCM04426</v>
      </c>
      <c r="B270" s="135" t="str">
        <f>'Demand Planning'!B2668</f>
        <v>The Beef 1,8 kg Chocolate</v>
      </c>
      <c r="C270" s="135" t="str">
        <f>'Demand Planning'!C2668</f>
        <v>PROTEINI</v>
      </c>
      <c r="D270" s="135" t="str">
        <f>'Demand Planning'!D2668</f>
        <v>02 SILVER</v>
      </c>
      <c r="E270" s="166">
        <f>'Demand Planning'!Y2675</f>
        <v>5.3076923076923075</v>
      </c>
      <c r="F270" s="122">
        <f>'Demand Planning'!AB2676</f>
        <v>0</v>
      </c>
      <c r="G270" s="122">
        <f>'Demand Planning'!AC2676</f>
        <v>0</v>
      </c>
      <c r="H270" s="122">
        <f>'Demand Planning'!AD2676</f>
        <v>0</v>
      </c>
      <c r="I270" s="122">
        <f>'Demand Planning'!AE2676</f>
        <v>0</v>
      </c>
      <c r="J270" s="122">
        <f>'Demand Planning'!AF2676</f>
        <v>0</v>
      </c>
      <c r="K270" s="122">
        <f>'Demand Planning'!AG2676</f>
        <v>0</v>
      </c>
      <c r="L270" s="122">
        <f>'Demand Planning'!AH2676</f>
        <v>0</v>
      </c>
      <c r="M270" s="122">
        <f>'Demand Planning'!AI2676</f>
        <v>0</v>
      </c>
      <c r="N270" s="122">
        <f>'Demand Planning'!AJ2676</f>
        <v>0</v>
      </c>
      <c r="O270" s="122">
        <f>'Demand Planning'!AK2676</f>
        <v>0</v>
      </c>
      <c r="P270" s="122">
        <f>'Demand Planning'!AL2676</f>
        <v>0</v>
      </c>
      <c r="Q270" s="122">
        <f>'Demand Planning'!AM2676</f>
        <v>0</v>
      </c>
      <c r="R270" s="122">
        <f>'Demand Planning'!AN2676</f>
        <v>0</v>
      </c>
    </row>
    <row r="271" spans="1:18" ht="14.25" customHeight="1" x14ac:dyDescent="0.25">
      <c r="A271" s="107" t="str">
        <f>'Demand Planning'!A2678</f>
        <v>ATC06638</v>
      </c>
      <c r="B271" s="135" t="str">
        <f>'Demand Planning'!B2678</f>
        <v>Trening prsluk Professional 30kg Atleticore</v>
      </c>
      <c r="C271" s="135" t="str">
        <f>'Demand Planning'!C2678</f>
        <v>FITNESS OPREMA</v>
      </c>
      <c r="D271" s="135" t="str">
        <f>'Demand Planning'!D2678</f>
        <v>02 SILVER</v>
      </c>
      <c r="E271" s="166">
        <f>'Demand Planning'!Y2685</f>
        <v>3.7307692307692308</v>
      </c>
      <c r="F271" s="122">
        <f>'Demand Planning'!AB2686</f>
        <v>0</v>
      </c>
      <c r="G271" s="122">
        <f>'Demand Planning'!AC2686</f>
        <v>0</v>
      </c>
      <c r="H271" s="122">
        <f>'Demand Planning'!AD2686</f>
        <v>0</v>
      </c>
      <c r="I271" s="122">
        <f>'Demand Planning'!AE2686</f>
        <v>0</v>
      </c>
      <c r="J271" s="122">
        <f>'Demand Planning'!AF2686</f>
        <v>0</v>
      </c>
      <c r="K271" s="122">
        <f>'Demand Planning'!AG2686</f>
        <v>0</v>
      </c>
      <c r="L271" s="122">
        <f>'Demand Planning'!AH2686</f>
        <v>0</v>
      </c>
      <c r="M271" s="122">
        <f>'Demand Planning'!AI2686</f>
        <v>0</v>
      </c>
      <c r="N271" s="122">
        <f>'Demand Planning'!AJ2686</f>
        <v>0</v>
      </c>
      <c r="O271" s="122">
        <f>'Demand Planning'!AK2686</f>
        <v>0</v>
      </c>
      <c r="P271" s="122">
        <f>'Demand Planning'!AL2686</f>
        <v>0</v>
      </c>
      <c r="Q271" s="122">
        <f>'Demand Planning'!AM2686</f>
        <v>0</v>
      </c>
      <c r="R271" s="122">
        <f>'Demand Planning'!AN2686</f>
        <v>0</v>
      </c>
    </row>
    <row r="272" spans="1:18" ht="14.25" customHeight="1" x14ac:dyDescent="0.25">
      <c r="A272" s="107" t="str">
        <f>'Demand Planning'!A2688</f>
        <v>GAR04843</v>
      </c>
      <c r="B272" s="135" t="str">
        <f>'Demand Planning'!B2688</f>
        <v>Fenix 8 Pro 51 mm LTE AMOLED Sapphire Carbon Gray DLC Tit. Black Strap</v>
      </c>
      <c r="C272" s="135" t="str">
        <f>'Demand Planning'!C2688</f>
        <v>GADGETI</v>
      </c>
      <c r="D272" s="135" t="str">
        <f>'Demand Planning'!D2688</f>
        <v>02 SILVER</v>
      </c>
      <c r="E272" s="166">
        <f>'Demand Planning'!Y2695</f>
        <v>1.1538461538461537</v>
      </c>
      <c r="F272" s="122">
        <f>'Demand Planning'!AB2696</f>
        <v>0</v>
      </c>
      <c r="G272" s="122">
        <f>'Demand Planning'!AC2696</f>
        <v>0</v>
      </c>
      <c r="H272" s="122">
        <f>'Demand Planning'!AD2696</f>
        <v>0</v>
      </c>
      <c r="I272" s="122">
        <f>'Demand Planning'!AE2696</f>
        <v>0</v>
      </c>
      <c r="J272" s="122">
        <f>'Demand Planning'!AF2696</f>
        <v>0</v>
      </c>
      <c r="K272" s="122">
        <f>'Demand Planning'!AG2696</f>
        <v>0</v>
      </c>
      <c r="L272" s="122">
        <f>'Demand Planning'!AH2696</f>
        <v>0</v>
      </c>
      <c r="M272" s="122">
        <f>'Demand Planning'!AI2696</f>
        <v>0</v>
      </c>
      <c r="N272" s="122">
        <f>'Demand Planning'!AJ2696</f>
        <v>0</v>
      </c>
      <c r="O272" s="122">
        <f>'Demand Planning'!AK2696</f>
        <v>0</v>
      </c>
      <c r="P272" s="122">
        <f>'Demand Planning'!AL2696</f>
        <v>0</v>
      </c>
      <c r="Q272" s="122">
        <f>'Demand Planning'!AM2696</f>
        <v>0</v>
      </c>
      <c r="R272" s="122">
        <f>'Demand Planning'!AN2696</f>
        <v>0</v>
      </c>
    </row>
    <row r="273" spans="1:18" ht="14.25" customHeight="1" x14ac:dyDescent="0.25">
      <c r="A273" s="107" t="str">
        <f>'Demand Planning'!A2698</f>
        <v>SHM00085</v>
      </c>
      <c r="B273" s="135" t="str">
        <f>'Demand Planning'!B2698</f>
        <v>DEFENDER, GymHub, 600 ml</v>
      </c>
      <c r="C273" s="135" t="str">
        <f>'Demand Planning'!C2698</f>
        <v>DRINKWARE I HOME</v>
      </c>
      <c r="D273" s="135" t="str">
        <f>'Demand Planning'!D2698</f>
        <v>02 SILVER</v>
      </c>
      <c r="E273" s="166">
        <f>'Demand Planning'!Y2705</f>
        <v>52.92307692307692</v>
      </c>
      <c r="F273" s="122">
        <f>'Demand Planning'!AB2706</f>
        <v>0</v>
      </c>
      <c r="G273" s="122">
        <f>'Demand Planning'!AC2706</f>
        <v>0</v>
      </c>
      <c r="H273" s="122">
        <f>'Demand Planning'!AD2706</f>
        <v>0</v>
      </c>
      <c r="I273" s="122">
        <f>'Demand Planning'!AE2706</f>
        <v>0</v>
      </c>
      <c r="J273" s="122">
        <f>'Demand Planning'!AF2706</f>
        <v>0</v>
      </c>
      <c r="K273" s="122">
        <f>'Demand Planning'!AG2706</f>
        <v>0</v>
      </c>
      <c r="L273" s="122">
        <f>'Demand Planning'!AH2706</f>
        <v>0</v>
      </c>
      <c r="M273" s="122">
        <f>'Demand Planning'!AI2706</f>
        <v>0</v>
      </c>
      <c r="N273" s="122">
        <f>'Demand Planning'!AJ2706</f>
        <v>0</v>
      </c>
      <c r="O273" s="122">
        <f>'Demand Planning'!AK2706</f>
        <v>0</v>
      </c>
      <c r="P273" s="122">
        <f>'Demand Planning'!AL2706</f>
        <v>0</v>
      </c>
      <c r="Q273" s="122">
        <f>'Demand Planning'!AM2706</f>
        <v>0</v>
      </c>
      <c r="R273" s="122">
        <f>'Demand Planning'!AN2706</f>
        <v>0</v>
      </c>
    </row>
    <row r="274" spans="1:18" ht="14.25" customHeight="1" x14ac:dyDescent="0.25">
      <c r="A274" s="107" t="str">
        <f>'Demand Planning'!A2708</f>
        <v>GAR04750</v>
      </c>
      <c r="B274" s="135" t="str">
        <f>'Demand Planning'!B2708</f>
        <v>Fenix 8, 47 mm, AMOLED Sapphire, Carbon Gray DLC Tit., Black/Pebble Gray remen</v>
      </c>
      <c r="C274" s="135" t="str">
        <f>'Demand Planning'!C2708</f>
        <v>GADGETI</v>
      </c>
      <c r="D274" s="135" t="str">
        <f>'Demand Planning'!D2708</f>
        <v>02 SILVER</v>
      </c>
      <c r="E274" s="166">
        <f>'Demand Planning'!Y2715</f>
        <v>1.6153846153846154</v>
      </c>
      <c r="F274" s="122">
        <f>'Demand Planning'!AB2716</f>
        <v>0</v>
      </c>
      <c r="G274" s="122">
        <f>'Demand Planning'!AC2716</f>
        <v>0</v>
      </c>
      <c r="H274" s="122">
        <f>'Demand Planning'!AD2716</f>
        <v>0</v>
      </c>
      <c r="I274" s="122">
        <f>'Demand Planning'!AE2716</f>
        <v>0</v>
      </c>
      <c r="J274" s="122">
        <f>'Demand Planning'!AF2716</f>
        <v>0</v>
      </c>
      <c r="K274" s="122">
        <f>'Demand Planning'!AG2716</f>
        <v>0</v>
      </c>
      <c r="L274" s="122">
        <f>'Demand Planning'!AH2716</f>
        <v>0</v>
      </c>
      <c r="M274" s="122">
        <f>'Demand Planning'!AI2716</f>
        <v>0</v>
      </c>
      <c r="N274" s="122">
        <f>'Demand Planning'!AJ2716</f>
        <v>0</v>
      </c>
      <c r="O274" s="122">
        <f>'Demand Planning'!AK2716</f>
        <v>0</v>
      </c>
      <c r="P274" s="122">
        <f>'Demand Planning'!AL2716</f>
        <v>0</v>
      </c>
      <c r="Q274" s="122">
        <f>'Demand Planning'!AM2716</f>
        <v>0</v>
      </c>
      <c r="R274" s="122">
        <f>'Demand Planning'!AN2716</f>
        <v>0</v>
      </c>
    </row>
    <row r="275" spans="1:18" ht="14.25" customHeight="1" x14ac:dyDescent="0.25">
      <c r="A275" s="107" t="str">
        <f>'Demand Planning'!A2718</f>
        <v>CEL11618</v>
      </c>
      <c r="B275" s="135" t="str">
        <f>'Demand Planning'!B2718</f>
        <v>C4 Energy Crb Cosmic Rainbow 500 ML</v>
      </c>
      <c r="C275" s="135" t="str">
        <f>'Demand Planning'!C2718</f>
        <v>RTD &amp; SNACKS</v>
      </c>
      <c r="D275" s="135" t="str">
        <f>'Demand Planning'!D2718</f>
        <v>02 SILVER</v>
      </c>
      <c r="E275" s="166">
        <f>'Demand Planning'!Y2725</f>
        <v>173</v>
      </c>
      <c r="F275" s="122">
        <f>'Demand Planning'!AB2726</f>
        <v>0</v>
      </c>
      <c r="G275" s="122">
        <f>'Demand Planning'!AC2726</f>
        <v>0</v>
      </c>
      <c r="H275" s="122">
        <f>'Demand Planning'!AD2726</f>
        <v>0</v>
      </c>
      <c r="I275" s="122">
        <f>'Demand Planning'!AE2726</f>
        <v>0</v>
      </c>
      <c r="J275" s="122">
        <f>'Demand Planning'!AF2726</f>
        <v>0</v>
      </c>
      <c r="K275" s="122">
        <f>'Demand Planning'!AG2726</f>
        <v>0</v>
      </c>
      <c r="L275" s="122">
        <f>'Demand Planning'!AH2726</f>
        <v>0</v>
      </c>
      <c r="M275" s="122">
        <f>'Demand Planning'!AI2726</f>
        <v>0</v>
      </c>
      <c r="N275" s="122">
        <f>'Demand Planning'!AJ2726</f>
        <v>0</v>
      </c>
      <c r="O275" s="122">
        <f>'Demand Planning'!AK2726</f>
        <v>0</v>
      </c>
      <c r="P275" s="122">
        <f>'Demand Planning'!AL2726</f>
        <v>0</v>
      </c>
      <c r="Q275" s="122">
        <f>'Demand Planning'!AM2726</f>
        <v>0</v>
      </c>
      <c r="R275" s="122">
        <f>'Demand Planning'!AN2726</f>
        <v>0</v>
      </c>
    </row>
    <row r="276" spans="1:18" ht="14.25" customHeight="1" x14ac:dyDescent="0.25">
      <c r="A276" s="107" t="str">
        <f>'Demand Planning'!A2728</f>
        <v>CEL11616</v>
      </c>
      <c r="B276" s="135" t="str">
        <f>'Demand Planning'!B2728</f>
        <v>C4 Energy Crb Orange Slice 500 ML</v>
      </c>
      <c r="C276" s="135" t="str">
        <f>'Demand Planning'!C2728</f>
        <v>RTD &amp; SNACKS</v>
      </c>
      <c r="D276" s="135" t="str">
        <f>'Demand Planning'!D2728</f>
        <v>02 SILVER</v>
      </c>
      <c r="E276" s="166">
        <f>'Demand Planning'!Y2735</f>
        <v>171.61538461538461</v>
      </c>
      <c r="F276" s="122">
        <f>'Demand Planning'!AB2736</f>
        <v>0</v>
      </c>
      <c r="G276" s="122">
        <f>'Demand Planning'!AC2736</f>
        <v>0</v>
      </c>
      <c r="H276" s="122">
        <f>'Demand Planning'!AD2736</f>
        <v>0</v>
      </c>
      <c r="I276" s="122">
        <f>'Demand Planning'!AE2736</f>
        <v>0</v>
      </c>
      <c r="J276" s="122">
        <f>'Demand Planning'!AF2736</f>
        <v>0</v>
      </c>
      <c r="K276" s="122">
        <f>'Demand Planning'!AG2736</f>
        <v>0</v>
      </c>
      <c r="L276" s="122">
        <f>'Demand Planning'!AH2736</f>
        <v>0</v>
      </c>
      <c r="M276" s="122">
        <f>'Demand Planning'!AI2736</f>
        <v>0</v>
      </c>
      <c r="N276" s="122">
        <f>'Demand Planning'!AJ2736</f>
        <v>0</v>
      </c>
      <c r="O276" s="122">
        <f>'Demand Planning'!AK2736</f>
        <v>0</v>
      </c>
      <c r="P276" s="122">
        <f>'Demand Planning'!AL2736</f>
        <v>0</v>
      </c>
      <c r="Q276" s="122">
        <f>'Demand Planning'!AM2736</f>
        <v>0</v>
      </c>
      <c r="R276" s="122">
        <f>'Demand Planning'!AN2736</f>
        <v>0</v>
      </c>
    </row>
    <row r="277" spans="1:18" ht="14.25" customHeight="1" x14ac:dyDescent="0.25">
      <c r="A277" s="107" t="str">
        <f>'Demand Planning'!A2738</f>
        <v>POL12681</v>
      </c>
      <c r="B277" s="135" t="str">
        <f>'Demand Planning'!B2738</f>
        <v>Polleo Pro Whey 2kg Cookies &amp; cream</v>
      </c>
      <c r="C277" s="135" t="str">
        <f>'Demand Planning'!C2738</f>
        <v>PROTEINI</v>
      </c>
      <c r="D277" s="135" t="str">
        <f>'Demand Planning'!D2738</f>
        <v>02 SILVER</v>
      </c>
      <c r="E277" s="166">
        <f>'Demand Planning'!Y2745</f>
        <v>5.9230769230769234</v>
      </c>
      <c r="F277" s="122">
        <f>'Demand Planning'!AB2746</f>
        <v>0</v>
      </c>
      <c r="G277" s="122">
        <f>'Demand Planning'!AC2746</f>
        <v>0</v>
      </c>
      <c r="H277" s="122">
        <f>'Demand Planning'!AD2746</f>
        <v>0</v>
      </c>
      <c r="I277" s="122">
        <f>'Demand Planning'!AE2746</f>
        <v>0</v>
      </c>
      <c r="J277" s="122">
        <f>'Demand Planning'!AF2746</f>
        <v>0</v>
      </c>
      <c r="K277" s="122">
        <f>'Demand Planning'!AG2746</f>
        <v>0</v>
      </c>
      <c r="L277" s="122">
        <f>'Demand Planning'!AH2746</f>
        <v>0</v>
      </c>
      <c r="M277" s="122">
        <f>'Demand Planning'!AI2746</f>
        <v>0</v>
      </c>
      <c r="N277" s="122">
        <f>'Demand Planning'!AJ2746</f>
        <v>0</v>
      </c>
      <c r="O277" s="122">
        <f>'Demand Planning'!AK2746</f>
        <v>0</v>
      </c>
      <c r="P277" s="122">
        <f>'Demand Planning'!AL2746</f>
        <v>0</v>
      </c>
      <c r="Q277" s="122">
        <f>'Demand Planning'!AM2746</f>
        <v>0</v>
      </c>
      <c r="R277" s="122">
        <f>'Demand Planning'!AN2746</f>
        <v>0</v>
      </c>
    </row>
    <row r="278" spans="1:18" ht="14.25" customHeight="1" x14ac:dyDescent="0.25">
      <c r="A278" s="107" t="str">
        <f>'Demand Planning'!A2748</f>
        <v>SHM00084</v>
      </c>
      <c r="B278" s="135" t="str">
        <f>'Demand Planning'!B2748</f>
        <v>DEFENDER, Every Damn Day, 600 ml</v>
      </c>
      <c r="C278" s="135" t="str">
        <f>'Demand Planning'!C2748</f>
        <v>DRINKWARE I HOME</v>
      </c>
      <c r="D278" s="135" t="str">
        <f>'Demand Planning'!D2748</f>
        <v>02 SILVER</v>
      </c>
      <c r="E278" s="166">
        <f>'Demand Planning'!Y2755</f>
        <v>169.30769230769232</v>
      </c>
      <c r="F278" s="122">
        <f>'Demand Planning'!AB2756</f>
        <v>0</v>
      </c>
      <c r="G278" s="122">
        <f>'Demand Planning'!AC2756</f>
        <v>0</v>
      </c>
      <c r="H278" s="122">
        <f>'Demand Planning'!AD2756</f>
        <v>0</v>
      </c>
      <c r="I278" s="122">
        <f>'Demand Planning'!AE2756</f>
        <v>0</v>
      </c>
      <c r="J278" s="122">
        <f>'Demand Planning'!AF2756</f>
        <v>0</v>
      </c>
      <c r="K278" s="122">
        <f>'Demand Planning'!AG2756</f>
        <v>0</v>
      </c>
      <c r="L278" s="122">
        <f>'Demand Planning'!AH2756</f>
        <v>0</v>
      </c>
      <c r="M278" s="122">
        <f>'Demand Planning'!AI2756</f>
        <v>0</v>
      </c>
      <c r="N278" s="122">
        <f>'Demand Planning'!AJ2756</f>
        <v>0</v>
      </c>
      <c r="O278" s="122">
        <f>'Demand Planning'!AK2756</f>
        <v>0</v>
      </c>
      <c r="P278" s="122">
        <f>'Demand Planning'!AL2756</f>
        <v>0</v>
      </c>
      <c r="Q278" s="122">
        <f>'Demand Planning'!AM2756</f>
        <v>0</v>
      </c>
      <c r="R278" s="122">
        <f>'Demand Planning'!AN2756</f>
        <v>0</v>
      </c>
    </row>
    <row r="279" spans="1:18" ht="14.25" customHeight="1" x14ac:dyDescent="0.25">
      <c r="A279" s="107" t="str">
        <f>'Demand Planning'!A2758</f>
        <v>POL04121</v>
      </c>
      <c r="B279" s="135" t="str">
        <f>'Demand Planning'!B2758</f>
        <v>Polleo Maltodex 1000g</v>
      </c>
      <c r="C279" s="135" t="str">
        <f>'Demand Planning'!C2758</f>
        <v>SPORTSKA PREHRANA</v>
      </c>
      <c r="D279" s="135" t="str">
        <f>'Demand Planning'!D2758</f>
        <v>02 SILVER</v>
      </c>
      <c r="E279" s="166">
        <f>'Demand Planning'!Y2765</f>
        <v>19.96153846153846</v>
      </c>
      <c r="F279" s="122">
        <f>'Demand Planning'!AB2766</f>
        <v>0</v>
      </c>
      <c r="G279" s="122">
        <f>'Demand Planning'!AC2766</f>
        <v>0</v>
      </c>
      <c r="H279" s="122">
        <f>'Demand Planning'!AD2766</f>
        <v>0</v>
      </c>
      <c r="I279" s="122">
        <f>'Demand Planning'!AE2766</f>
        <v>0</v>
      </c>
      <c r="J279" s="122">
        <f>'Demand Planning'!AF2766</f>
        <v>0</v>
      </c>
      <c r="K279" s="122">
        <f>'Demand Planning'!AG2766</f>
        <v>0</v>
      </c>
      <c r="L279" s="122">
        <f>'Demand Planning'!AH2766</f>
        <v>0</v>
      </c>
      <c r="M279" s="122">
        <f>'Demand Planning'!AI2766</f>
        <v>0</v>
      </c>
      <c r="N279" s="122">
        <f>'Demand Planning'!AJ2766</f>
        <v>0</v>
      </c>
      <c r="O279" s="122">
        <f>'Demand Planning'!AK2766</f>
        <v>0</v>
      </c>
      <c r="P279" s="122">
        <f>'Demand Planning'!AL2766</f>
        <v>0</v>
      </c>
      <c r="Q279" s="122">
        <f>'Demand Planning'!AM2766</f>
        <v>0</v>
      </c>
      <c r="R279" s="122">
        <f>'Demand Planning'!AN2766</f>
        <v>0</v>
      </c>
    </row>
    <row r="280" spans="1:18" ht="14.25" customHeight="1" x14ac:dyDescent="0.25">
      <c r="A280" s="107" t="str">
        <f>'Demand Planning'!A2768</f>
        <v>POL09929</v>
      </c>
      <c r="B280" s="135" t="str">
        <f>'Demand Planning'!B2768</f>
        <v>Polleo Protein oatmeal 60g apple pie</v>
      </c>
      <c r="C280" s="135" t="str">
        <f>'Demand Planning'!C2768</f>
        <v>BIO I SUPERFOODS</v>
      </c>
      <c r="D280" s="135" t="str">
        <f>'Demand Planning'!D2768</f>
        <v>02 SILVER</v>
      </c>
      <c r="E280" s="166">
        <f>'Demand Planning'!Y2775</f>
        <v>355.96153846153845</v>
      </c>
      <c r="F280" s="122">
        <f>'Demand Planning'!AB2776</f>
        <v>0</v>
      </c>
      <c r="G280" s="122">
        <f>'Demand Planning'!AC2776</f>
        <v>0</v>
      </c>
      <c r="H280" s="122">
        <f>'Demand Planning'!AD2776</f>
        <v>0</v>
      </c>
      <c r="I280" s="122">
        <f>'Demand Planning'!AE2776</f>
        <v>0</v>
      </c>
      <c r="J280" s="122">
        <f>'Demand Planning'!AF2776</f>
        <v>0</v>
      </c>
      <c r="K280" s="122">
        <f>'Demand Planning'!AG2776</f>
        <v>300</v>
      </c>
      <c r="L280" s="122">
        <f>'Demand Planning'!AH2776</f>
        <v>300</v>
      </c>
      <c r="M280" s="122">
        <f>'Demand Planning'!AI2776</f>
        <v>300</v>
      </c>
      <c r="N280" s="122">
        <f>'Demand Planning'!AJ2776</f>
        <v>300</v>
      </c>
      <c r="O280" s="122">
        <f>'Demand Planning'!AK2776</f>
        <v>0</v>
      </c>
      <c r="P280" s="122">
        <f>'Demand Planning'!AL2776</f>
        <v>0</v>
      </c>
      <c r="Q280" s="122">
        <f>'Demand Planning'!AM2776</f>
        <v>30</v>
      </c>
      <c r="R280" s="122">
        <f>'Demand Planning'!AN2776</f>
        <v>30</v>
      </c>
    </row>
    <row r="281" spans="1:18" ht="14.25" customHeight="1" x14ac:dyDescent="0.25">
      <c r="A281" s="107" t="str">
        <f>'Demand Planning'!A2778</f>
        <v>POL12850</v>
      </c>
      <c r="B281" s="135" t="str">
        <f>'Demand Planning'!B2778</f>
        <v>Polleo Premium HydroX Whey 1,8kg Unflavoured</v>
      </c>
      <c r="C281" s="135" t="str">
        <f>'Demand Planning'!C2778</f>
        <v>PROTEINI</v>
      </c>
      <c r="D281" s="135" t="str">
        <f>'Demand Planning'!D2778</f>
        <v>02 SILVER</v>
      </c>
      <c r="E281" s="166">
        <f>'Demand Planning'!Y2785</f>
        <v>10.23076923076923</v>
      </c>
      <c r="F281" s="122">
        <f>'Demand Planning'!AB2786</f>
        <v>0</v>
      </c>
      <c r="G281" s="122">
        <f>'Demand Planning'!AC2786</f>
        <v>0</v>
      </c>
      <c r="H281" s="122">
        <f>'Demand Planning'!AD2786</f>
        <v>0</v>
      </c>
      <c r="I281" s="122">
        <f>'Demand Planning'!AE2786</f>
        <v>0</v>
      </c>
      <c r="J281" s="122">
        <f>'Demand Planning'!AF2786</f>
        <v>0</v>
      </c>
      <c r="K281" s="122">
        <f>'Demand Planning'!AG2786</f>
        <v>0</v>
      </c>
      <c r="L281" s="122">
        <f>'Demand Planning'!AH2786</f>
        <v>0</v>
      </c>
      <c r="M281" s="122">
        <f>'Demand Planning'!AI2786</f>
        <v>0</v>
      </c>
      <c r="N281" s="122">
        <f>'Demand Planning'!AJ2786</f>
        <v>0</v>
      </c>
      <c r="O281" s="122">
        <f>'Demand Planning'!AK2786</f>
        <v>0</v>
      </c>
      <c r="P281" s="122">
        <f>'Demand Planning'!AL2786</f>
        <v>0</v>
      </c>
      <c r="Q281" s="122">
        <f>'Demand Planning'!AM2786</f>
        <v>0</v>
      </c>
      <c r="R281" s="122">
        <f>'Demand Planning'!AN2786</f>
        <v>0</v>
      </c>
    </row>
    <row r="282" spans="1:18" ht="14.25" customHeight="1" x14ac:dyDescent="0.25">
      <c r="A282" s="107" t="str">
        <f>'Demand Planning'!A2788</f>
        <v>APN16438</v>
      </c>
      <c r="B282" s="135" t="str">
        <f>'Demand Planning'!B2788</f>
        <v>Abe Can Apple Burst 330ml</v>
      </c>
      <c r="C282" s="135" t="str">
        <f>'Demand Planning'!C2788</f>
        <v>RTD &amp; SNACKS</v>
      </c>
      <c r="D282" s="135" t="str">
        <f>'Demand Planning'!D2788</f>
        <v>02 SILVER</v>
      </c>
      <c r="E282" s="166">
        <f>'Demand Planning'!Y2795</f>
        <v>126.80769230769231</v>
      </c>
      <c r="F282" s="122">
        <f>'Demand Planning'!AB2796</f>
        <v>0</v>
      </c>
      <c r="G282" s="122">
        <f>'Demand Planning'!AC2796</f>
        <v>0</v>
      </c>
      <c r="H282" s="122">
        <f>'Demand Planning'!AD2796</f>
        <v>0</v>
      </c>
      <c r="I282" s="122">
        <f>'Demand Planning'!AE2796</f>
        <v>0</v>
      </c>
      <c r="J282" s="122">
        <f>'Demand Planning'!AF2796</f>
        <v>0</v>
      </c>
      <c r="K282" s="122">
        <f>'Demand Planning'!AG2796</f>
        <v>0</v>
      </c>
      <c r="L282" s="122">
        <f>'Demand Planning'!AH2796</f>
        <v>0</v>
      </c>
      <c r="M282" s="122">
        <f>'Demand Planning'!AI2796</f>
        <v>0</v>
      </c>
      <c r="N282" s="122">
        <f>'Demand Planning'!AJ2796</f>
        <v>0</v>
      </c>
      <c r="O282" s="122">
        <f>'Demand Planning'!AK2796</f>
        <v>0</v>
      </c>
      <c r="P282" s="122">
        <f>'Demand Planning'!AL2796</f>
        <v>0</v>
      </c>
      <c r="Q282" s="122">
        <f>'Demand Planning'!AM2796</f>
        <v>0</v>
      </c>
      <c r="R282" s="122">
        <f>'Demand Planning'!AN2796</f>
        <v>0</v>
      </c>
    </row>
    <row r="283" spans="1:18" ht="14.25" customHeight="1" x14ac:dyDescent="0.25">
      <c r="A283" s="107" t="str">
        <f>'Demand Planning'!A2798</f>
        <v>APN16436</v>
      </c>
      <c r="B283" s="135" t="str">
        <f>'Demand Planning'!B2798</f>
        <v>Abe Can Blue Lagoon 330ml</v>
      </c>
      <c r="C283" s="135" t="str">
        <f>'Demand Planning'!C2798</f>
        <v>RTD &amp; SNACKS</v>
      </c>
      <c r="D283" s="135" t="str">
        <f>'Demand Planning'!D2798</f>
        <v>02 SILVER</v>
      </c>
      <c r="E283" s="166">
        <f>'Demand Planning'!Y2805</f>
        <v>127.5</v>
      </c>
      <c r="F283" s="122">
        <f>'Demand Planning'!AB2806</f>
        <v>0</v>
      </c>
      <c r="G283" s="122">
        <f>'Demand Planning'!AC2806</f>
        <v>0</v>
      </c>
      <c r="H283" s="122">
        <f>'Demand Planning'!AD2806</f>
        <v>0</v>
      </c>
      <c r="I283" s="122">
        <f>'Demand Planning'!AE2806</f>
        <v>0</v>
      </c>
      <c r="J283" s="122">
        <f>'Demand Planning'!AF2806</f>
        <v>0</v>
      </c>
      <c r="K283" s="122">
        <f>'Demand Planning'!AG2806</f>
        <v>0</v>
      </c>
      <c r="L283" s="122">
        <f>'Demand Planning'!AH2806</f>
        <v>0</v>
      </c>
      <c r="M283" s="122">
        <f>'Demand Planning'!AI2806</f>
        <v>0</v>
      </c>
      <c r="N283" s="122">
        <f>'Demand Planning'!AJ2806</f>
        <v>0</v>
      </c>
      <c r="O283" s="122">
        <f>'Demand Planning'!AK2806</f>
        <v>0</v>
      </c>
      <c r="P283" s="122">
        <f>'Demand Planning'!AL2806</f>
        <v>0</v>
      </c>
      <c r="Q283" s="122">
        <f>'Demand Planning'!AM2806</f>
        <v>0</v>
      </c>
      <c r="R283" s="122">
        <f>'Demand Planning'!AN2806</f>
        <v>0</v>
      </c>
    </row>
    <row r="284" spans="1:18" ht="14.25" customHeight="1" x14ac:dyDescent="0.25">
      <c r="A284" s="107" t="str">
        <f>'Demand Planning'!A2808</f>
        <v>APN16437</v>
      </c>
      <c r="B284" s="135" t="str">
        <f>'Demand Planning'!B2808</f>
        <v>Abe Can Orange Burst 330ml</v>
      </c>
      <c r="C284" s="135" t="str">
        <f>'Demand Planning'!C2808</f>
        <v>RTD &amp; SNACKS</v>
      </c>
      <c r="D284" s="135" t="str">
        <f>'Demand Planning'!D2808</f>
        <v>02 SILVER</v>
      </c>
      <c r="E284" s="166">
        <f>'Demand Planning'!Y2815</f>
        <v>74.84615384615384</v>
      </c>
      <c r="F284" s="122">
        <f>'Demand Planning'!AB2816</f>
        <v>0</v>
      </c>
      <c r="G284" s="122">
        <f>'Demand Planning'!AC2816</f>
        <v>0</v>
      </c>
      <c r="H284" s="122">
        <f>'Demand Planning'!AD2816</f>
        <v>0</v>
      </c>
      <c r="I284" s="122">
        <f>'Demand Planning'!AE2816</f>
        <v>0</v>
      </c>
      <c r="J284" s="122">
        <f>'Demand Planning'!AF2816</f>
        <v>0</v>
      </c>
      <c r="K284" s="122">
        <f>'Demand Planning'!AG2816</f>
        <v>0</v>
      </c>
      <c r="L284" s="122">
        <f>'Demand Planning'!AH2816</f>
        <v>0</v>
      </c>
      <c r="M284" s="122">
        <f>'Demand Planning'!AI2816</f>
        <v>0</v>
      </c>
      <c r="N284" s="122">
        <f>'Demand Planning'!AJ2816</f>
        <v>0</v>
      </c>
      <c r="O284" s="122">
        <f>'Demand Planning'!AK2816</f>
        <v>0</v>
      </c>
      <c r="P284" s="122">
        <f>'Demand Planning'!AL2816</f>
        <v>0</v>
      </c>
      <c r="Q284" s="122">
        <f>'Demand Planning'!AM2816</f>
        <v>0</v>
      </c>
      <c r="R284" s="122">
        <f>'Demand Planning'!AN2816</f>
        <v>0</v>
      </c>
    </row>
    <row r="285" spans="1:18" ht="14.25" customHeight="1" x14ac:dyDescent="0.25">
      <c r="A285" s="107" t="str">
        <f>'Demand Planning'!A2818</f>
        <v>POL12873</v>
      </c>
      <c r="B285" s="135" t="str">
        <f>'Demand Planning'!B2818</f>
        <v>Polleo Sport StormX Pre-Workout 150g Juicy Burst Juicy Burst</v>
      </c>
      <c r="C285" s="135" t="str">
        <f>'Demand Planning'!C2818</f>
        <v>SPORTSKA PREHRANA</v>
      </c>
      <c r="D285" s="135" t="str">
        <f>'Demand Planning'!D2818</f>
        <v>02 SILVER</v>
      </c>
      <c r="E285" s="166">
        <f>'Demand Planning'!Y2825</f>
        <v>16.26923076923077</v>
      </c>
      <c r="F285" s="122">
        <f>'Demand Planning'!AB2826</f>
        <v>0</v>
      </c>
      <c r="G285" s="122">
        <f>'Demand Planning'!AC2826</f>
        <v>0</v>
      </c>
      <c r="H285" s="122">
        <f>'Demand Planning'!AD2826</f>
        <v>0</v>
      </c>
      <c r="I285" s="122">
        <f>'Demand Planning'!AE2826</f>
        <v>0</v>
      </c>
      <c r="J285" s="122">
        <f>'Demand Planning'!AF2826</f>
        <v>0</v>
      </c>
      <c r="K285" s="122">
        <f>'Demand Planning'!AG2826</f>
        <v>0</v>
      </c>
      <c r="L285" s="122">
        <f>'Demand Planning'!AH2826</f>
        <v>0</v>
      </c>
      <c r="M285" s="122">
        <f>'Demand Planning'!AI2826</f>
        <v>0</v>
      </c>
      <c r="N285" s="122">
        <f>'Demand Planning'!AJ2826</f>
        <v>0</v>
      </c>
      <c r="O285" s="122">
        <f>'Demand Planning'!AK2826</f>
        <v>0</v>
      </c>
      <c r="P285" s="122">
        <f>'Demand Planning'!AL2826</f>
        <v>0</v>
      </c>
      <c r="Q285" s="122">
        <f>'Demand Planning'!AM2826</f>
        <v>0</v>
      </c>
      <c r="R285" s="122">
        <f>'Demand Planning'!AN2826</f>
        <v>0</v>
      </c>
    </row>
    <row r="286" spans="1:18" ht="14.25" customHeight="1" x14ac:dyDescent="0.25">
      <c r="A286" s="107" t="str">
        <f>'Demand Planning'!A2828</f>
        <v>POL12872</v>
      </c>
      <c r="B286" s="135" t="str">
        <f>'Demand Planning'!B2828</f>
        <v>Polleo Sport StormX Pre-Workout 400g Sour Gummy Bear</v>
      </c>
      <c r="C286" s="135" t="str">
        <f>'Demand Planning'!C2828</f>
        <v>SPORTSKA PREHRANA</v>
      </c>
      <c r="D286" s="135" t="str">
        <f>'Demand Planning'!D2828</f>
        <v>02 SILVER</v>
      </c>
      <c r="E286" s="166">
        <f>'Demand Planning'!Y2835</f>
        <v>6.4615384615384617</v>
      </c>
      <c r="F286" s="122">
        <f>'Demand Planning'!AB2836</f>
        <v>0</v>
      </c>
      <c r="G286" s="122">
        <f>'Demand Planning'!AC2836</f>
        <v>0</v>
      </c>
      <c r="H286" s="122">
        <f>'Demand Planning'!AD2836</f>
        <v>0</v>
      </c>
      <c r="I286" s="122">
        <f>'Demand Planning'!AE2836</f>
        <v>0</v>
      </c>
      <c r="J286" s="122">
        <f>'Demand Planning'!AF2836</f>
        <v>0</v>
      </c>
      <c r="K286" s="122">
        <f>'Demand Planning'!AG2836</f>
        <v>0</v>
      </c>
      <c r="L286" s="122">
        <f>'Demand Planning'!AH2836</f>
        <v>0</v>
      </c>
      <c r="M286" s="122">
        <f>'Demand Planning'!AI2836</f>
        <v>0</v>
      </c>
      <c r="N286" s="122">
        <f>'Demand Planning'!AJ2836</f>
        <v>0</v>
      </c>
      <c r="O286" s="122">
        <f>'Demand Planning'!AK2836</f>
        <v>0</v>
      </c>
      <c r="P286" s="122">
        <f>'Demand Planning'!AL2836</f>
        <v>0</v>
      </c>
      <c r="Q286" s="122">
        <f>'Demand Planning'!AM2836</f>
        <v>0</v>
      </c>
      <c r="R286" s="122">
        <f>'Demand Planning'!AN2836</f>
        <v>0</v>
      </c>
    </row>
    <row r="287" spans="1:18" ht="14.25" customHeight="1" x14ac:dyDescent="0.25">
      <c r="A287" s="107" t="str">
        <f>'Demand Planning'!A2838</f>
        <v>POL12871</v>
      </c>
      <c r="B287" s="135" t="str">
        <f>'Demand Planning'!B2838</f>
        <v>Polleo Sport StormX Pre-Workout 400g Lemon</v>
      </c>
      <c r="C287" s="135" t="str">
        <f>'Demand Planning'!C2838</f>
        <v>SPORTSKA PREHRANA</v>
      </c>
      <c r="D287" s="135" t="str">
        <f>'Demand Planning'!D2838</f>
        <v>02 SILVER</v>
      </c>
      <c r="E287" s="166">
        <f>'Demand Planning'!Y2845</f>
        <v>9.0769230769230766</v>
      </c>
      <c r="F287" s="122">
        <f>'Demand Planning'!AB2846</f>
        <v>0</v>
      </c>
      <c r="G287" s="122">
        <f>'Demand Planning'!AC2846</f>
        <v>0</v>
      </c>
      <c r="H287" s="122">
        <f>'Demand Planning'!AD2846</f>
        <v>0</v>
      </c>
      <c r="I287" s="122">
        <f>'Demand Planning'!AE2846</f>
        <v>0</v>
      </c>
      <c r="J287" s="122">
        <f>'Demand Planning'!AF2846</f>
        <v>0</v>
      </c>
      <c r="K287" s="122">
        <f>'Demand Planning'!AG2846</f>
        <v>0</v>
      </c>
      <c r="L287" s="122">
        <f>'Demand Planning'!AH2846</f>
        <v>0</v>
      </c>
      <c r="M287" s="122">
        <f>'Demand Planning'!AI2846</f>
        <v>0</v>
      </c>
      <c r="N287" s="122">
        <f>'Demand Planning'!AJ2846</f>
        <v>0</v>
      </c>
      <c r="O287" s="122">
        <f>'Demand Planning'!AK2846</f>
        <v>0</v>
      </c>
      <c r="P287" s="122">
        <f>'Demand Planning'!AL2846</f>
        <v>0</v>
      </c>
      <c r="Q287" s="122">
        <f>'Demand Planning'!AM2846</f>
        <v>0</v>
      </c>
      <c r="R287" s="122">
        <f>'Demand Planning'!AN2846</f>
        <v>0</v>
      </c>
    </row>
    <row r="288" spans="1:18" ht="14.25" customHeight="1" x14ac:dyDescent="0.25">
      <c r="A288" s="107" t="str">
        <f>'Demand Planning'!A2848</f>
        <v>POL12863</v>
      </c>
      <c r="B288" s="135" t="str">
        <f>'Demand Planning'!B2848</f>
        <v>Polleo Ca-HMB 250 g</v>
      </c>
      <c r="C288" s="135" t="str">
        <f>'Demand Planning'!C2848</f>
        <v>SPORTSKA PREHRANA</v>
      </c>
      <c r="D288" s="135" t="str">
        <f>'Demand Planning'!D2848</f>
        <v>02 SILVER</v>
      </c>
      <c r="E288" s="166">
        <f>'Demand Planning'!Y2855</f>
        <v>4.6923076923076925</v>
      </c>
      <c r="F288" s="122">
        <f>'Demand Planning'!AB2856</f>
        <v>0</v>
      </c>
      <c r="G288" s="122">
        <f>'Demand Planning'!AC2856</f>
        <v>0</v>
      </c>
      <c r="H288" s="122">
        <f>'Demand Planning'!AD2856</f>
        <v>0</v>
      </c>
      <c r="I288" s="122">
        <f>'Demand Planning'!AE2856</f>
        <v>0</v>
      </c>
      <c r="J288" s="122">
        <f>'Demand Planning'!AF2856</f>
        <v>0</v>
      </c>
      <c r="K288" s="122">
        <f>'Demand Planning'!AG2856</f>
        <v>0</v>
      </c>
      <c r="L288" s="122">
        <f>'Demand Planning'!AH2856</f>
        <v>0</v>
      </c>
      <c r="M288" s="122">
        <f>'Demand Planning'!AI2856</f>
        <v>0</v>
      </c>
      <c r="N288" s="122">
        <f>'Demand Planning'!AJ2856</f>
        <v>0</v>
      </c>
      <c r="O288" s="122">
        <f>'Demand Planning'!AK2856</f>
        <v>0</v>
      </c>
      <c r="P288" s="122">
        <f>'Demand Planning'!AL2856</f>
        <v>0</v>
      </c>
      <c r="Q288" s="122">
        <f>'Demand Planning'!AM2856</f>
        <v>0</v>
      </c>
      <c r="R288" s="122">
        <f>'Demand Planning'!AN2856</f>
        <v>0</v>
      </c>
    </row>
    <row r="289" spans="1:18" ht="14.25" customHeight="1" x14ac:dyDescent="0.25">
      <c r="A289" s="107" t="str">
        <f>'Demand Planning'!A2858</f>
        <v>POL12862</v>
      </c>
      <c r="B289" s="135" t="str">
        <f>'Demand Planning'!B2858</f>
        <v>Polleo Beta-Alanine 250 g</v>
      </c>
      <c r="C289" s="135" t="str">
        <f>'Demand Planning'!C2858</f>
        <v>SPORTSKA PREHRANA</v>
      </c>
      <c r="D289" s="135" t="str">
        <f>'Demand Planning'!D2858</f>
        <v>02 SILVER</v>
      </c>
      <c r="E289" s="166">
        <f>'Demand Planning'!Y2865</f>
        <v>23.076923076923077</v>
      </c>
      <c r="F289" s="122">
        <f>'Demand Planning'!AB2866</f>
        <v>0</v>
      </c>
      <c r="G289" s="122">
        <f>'Demand Planning'!AC2866</f>
        <v>0</v>
      </c>
      <c r="H289" s="122">
        <f>'Demand Planning'!AD2866</f>
        <v>0</v>
      </c>
      <c r="I289" s="122">
        <f>'Demand Planning'!AE2866</f>
        <v>0</v>
      </c>
      <c r="J289" s="122">
        <f>'Demand Planning'!AF2866</f>
        <v>0</v>
      </c>
      <c r="K289" s="122">
        <f>'Demand Planning'!AG2866</f>
        <v>0</v>
      </c>
      <c r="L289" s="122">
        <f>'Demand Planning'!AH2866</f>
        <v>0</v>
      </c>
      <c r="M289" s="122">
        <f>'Demand Planning'!AI2866</f>
        <v>0</v>
      </c>
      <c r="N289" s="122">
        <f>'Demand Planning'!AJ2866</f>
        <v>0</v>
      </c>
      <c r="O289" s="122">
        <f>'Demand Planning'!AK2866</f>
        <v>0</v>
      </c>
      <c r="P289" s="122">
        <f>'Demand Planning'!AL2866</f>
        <v>0</v>
      </c>
      <c r="Q289" s="122">
        <f>'Demand Planning'!AM2866</f>
        <v>0</v>
      </c>
      <c r="R289" s="122">
        <f>'Demand Planning'!AN2866</f>
        <v>0</v>
      </c>
    </row>
    <row r="290" spans="1:18" ht="14.25" customHeight="1" x14ac:dyDescent="0.25">
      <c r="A290" s="107" t="str">
        <f>'Demand Planning'!A2868</f>
        <v>POL12869</v>
      </c>
      <c r="B290" s="135" t="str">
        <f>'Demand Planning'!B2868</f>
        <v>Polleo PRE+POST MultiBiotiq 60 caps</v>
      </c>
      <c r="C290" s="135" t="str">
        <f>'Demand Planning'!C2868</f>
        <v>SPORTSKA PREHRANA</v>
      </c>
      <c r="D290" s="135" t="str">
        <f>'Demand Planning'!D2868</f>
        <v>02 SILVER</v>
      </c>
      <c r="E290" s="166">
        <f>'Demand Planning'!Y2875</f>
        <v>1.2307692307692308</v>
      </c>
      <c r="F290" s="122">
        <f>'Demand Planning'!AB2876</f>
        <v>0</v>
      </c>
      <c r="G290" s="122">
        <f>'Demand Planning'!AC2876</f>
        <v>0</v>
      </c>
      <c r="H290" s="122">
        <f>'Demand Planning'!AD2876</f>
        <v>0</v>
      </c>
      <c r="I290" s="122">
        <f>'Demand Planning'!AE2876</f>
        <v>0</v>
      </c>
      <c r="J290" s="122">
        <f>'Demand Planning'!AF2876</f>
        <v>0</v>
      </c>
      <c r="K290" s="122">
        <f>'Demand Planning'!AG2876</f>
        <v>0</v>
      </c>
      <c r="L290" s="122">
        <f>'Demand Planning'!AH2876</f>
        <v>0</v>
      </c>
      <c r="M290" s="122">
        <f>'Demand Planning'!AI2876</f>
        <v>0</v>
      </c>
      <c r="N290" s="122">
        <f>'Demand Planning'!AJ2876</f>
        <v>0</v>
      </c>
      <c r="O290" s="122">
        <f>'Demand Planning'!AK2876</f>
        <v>0</v>
      </c>
      <c r="P290" s="122">
        <f>'Demand Planning'!AL2876</f>
        <v>0</v>
      </c>
      <c r="Q290" s="122">
        <f>'Demand Planning'!AM2876</f>
        <v>0</v>
      </c>
      <c r="R290" s="122">
        <f>'Demand Planning'!AN2876</f>
        <v>0</v>
      </c>
    </row>
    <row r="291" spans="1:18" ht="14.25" customHeight="1" x14ac:dyDescent="0.25">
      <c r="A291" s="107" t="str">
        <f>'Demand Planning'!A2878</f>
        <v>POL12868</v>
      </c>
      <c r="B291" s="135" t="str">
        <f>'Demand Planning'!B2878</f>
        <v>Polleo 1st Biotic 60 caps</v>
      </c>
      <c r="C291" s="135" t="str">
        <f>'Demand Planning'!C2878</f>
        <v>SPORTSKA PREHRANA</v>
      </c>
      <c r="D291" s="135" t="str">
        <f>'Demand Planning'!D2878</f>
        <v>02 SILVER</v>
      </c>
      <c r="E291" s="166">
        <f>'Demand Planning'!Y2885</f>
        <v>1.3461538461538463</v>
      </c>
      <c r="F291" s="122">
        <f>'Demand Planning'!AB2886</f>
        <v>0</v>
      </c>
      <c r="G291" s="122">
        <f>'Demand Planning'!AC2886</f>
        <v>0</v>
      </c>
      <c r="H291" s="122">
        <f>'Demand Planning'!AD2886</f>
        <v>0</v>
      </c>
      <c r="I291" s="122">
        <f>'Demand Planning'!AE2886</f>
        <v>0</v>
      </c>
      <c r="J291" s="122">
        <f>'Demand Planning'!AF2886</f>
        <v>0</v>
      </c>
      <c r="K291" s="122">
        <f>'Demand Planning'!AG2886</f>
        <v>0</v>
      </c>
      <c r="L291" s="122">
        <f>'Demand Planning'!AH2886</f>
        <v>0</v>
      </c>
      <c r="M291" s="122">
        <f>'Demand Planning'!AI2886</f>
        <v>0</v>
      </c>
      <c r="N291" s="122">
        <f>'Demand Planning'!AJ2886</f>
        <v>0</v>
      </c>
      <c r="O291" s="122">
        <f>'Demand Planning'!AK2886</f>
        <v>0</v>
      </c>
      <c r="P291" s="122">
        <f>'Demand Planning'!AL2886</f>
        <v>0</v>
      </c>
      <c r="Q291" s="122">
        <f>'Demand Planning'!AM2886</f>
        <v>0</v>
      </c>
      <c r="R291" s="122">
        <f>'Demand Planning'!AN2886</f>
        <v>0</v>
      </c>
    </row>
    <row r="292" spans="1:18" ht="14.25" customHeight="1" x14ac:dyDescent="0.25">
      <c r="A292" s="107" t="str">
        <f>'Demand Planning'!A2888</f>
        <v>POL12867</v>
      </c>
      <c r="B292" s="135" t="str">
        <f>'Demand Planning'!B2888</f>
        <v>Polleo Black Maca 60 caps</v>
      </c>
      <c r="C292" s="135" t="str">
        <f>'Demand Planning'!C2888</f>
        <v>BIO I SUPERFOODS</v>
      </c>
      <c r="D292" s="135" t="str">
        <f>'Demand Planning'!D2888</f>
        <v>02 SILVER</v>
      </c>
      <c r="E292" s="166">
        <f>'Demand Planning'!Y2895</f>
        <v>6.4615384615384617</v>
      </c>
      <c r="F292" s="122">
        <f>'Demand Planning'!AB2896</f>
        <v>0</v>
      </c>
      <c r="G292" s="122">
        <f>'Demand Planning'!AC2896</f>
        <v>0</v>
      </c>
      <c r="H292" s="122">
        <f>'Demand Planning'!AD2896</f>
        <v>0</v>
      </c>
      <c r="I292" s="122">
        <f>'Demand Planning'!AE2896</f>
        <v>0</v>
      </c>
      <c r="J292" s="122">
        <f>'Demand Planning'!AF2896</f>
        <v>0</v>
      </c>
      <c r="K292" s="122">
        <f>'Demand Planning'!AG2896</f>
        <v>0</v>
      </c>
      <c r="L292" s="122">
        <f>'Demand Planning'!AH2896</f>
        <v>0</v>
      </c>
      <c r="M292" s="122">
        <f>'Demand Planning'!AI2896</f>
        <v>0</v>
      </c>
      <c r="N292" s="122">
        <f>'Demand Planning'!AJ2896</f>
        <v>0</v>
      </c>
      <c r="O292" s="122">
        <f>'Demand Planning'!AK2896</f>
        <v>0</v>
      </c>
      <c r="P292" s="122">
        <f>'Demand Planning'!AL2896</f>
        <v>0</v>
      </c>
      <c r="Q292" s="122">
        <f>'Demand Planning'!AM2896</f>
        <v>0</v>
      </c>
      <c r="R292" s="122">
        <f>'Demand Planning'!AN2896</f>
        <v>0</v>
      </c>
    </row>
    <row r="293" spans="1:18" ht="14.25" customHeight="1" x14ac:dyDescent="0.25">
      <c r="A293" s="107" t="str">
        <f>'Demand Planning'!A2898</f>
        <v>POL12866</v>
      </c>
      <c r="B293" s="135" t="str">
        <f>'Demand Planning'!B2898</f>
        <v>Polleo Berberin Slim Support 60 caps</v>
      </c>
      <c r="C293" s="135" t="str">
        <f>'Demand Planning'!C2898</f>
        <v>SPORTSKA PREHRANA</v>
      </c>
      <c r="D293" s="135" t="str">
        <f>'Demand Planning'!D2898</f>
        <v>02 SILVER</v>
      </c>
      <c r="E293" s="166">
        <f>'Demand Planning'!Y2905</f>
        <v>7</v>
      </c>
      <c r="F293" s="122">
        <f>'Demand Planning'!AB2906</f>
        <v>0</v>
      </c>
      <c r="G293" s="122">
        <f>'Demand Planning'!AC2906</f>
        <v>0</v>
      </c>
      <c r="H293" s="122">
        <f>'Demand Planning'!AD2906</f>
        <v>0</v>
      </c>
      <c r="I293" s="122">
        <f>'Demand Planning'!AE2906</f>
        <v>0</v>
      </c>
      <c r="J293" s="122">
        <f>'Demand Planning'!AF2906</f>
        <v>0</v>
      </c>
      <c r="K293" s="122">
        <f>'Demand Planning'!AG2906</f>
        <v>0</v>
      </c>
      <c r="L293" s="122">
        <f>'Demand Planning'!AH2906</f>
        <v>0</v>
      </c>
      <c r="M293" s="122">
        <f>'Demand Planning'!AI2906</f>
        <v>0</v>
      </c>
      <c r="N293" s="122">
        <f>'Demand Planning'!AJ2906</f>
        <v>0</v>
      </c>
      <c r="O293" s="122">
        <f>'Demand Planning'!AK2906</f>
        <v>0</v>
      </c>
      <c r="P293" s="122">
        <f>'Demand Planning'!AL2906</f>
        <v>0</v>
      </c>
      <c r="Q293" s="122">
        <f>'Demand Planning'!AM2906</f>
        <v>0</v>
      </c>
      <c r="R293" s="122">
        <f>'Demand Planning'!AN2906</f>
        <v>0</v>
      </c>
    </row>
    <row r="294" spans="1:18" ht="14.25" customHeight="1" x14ac:dyDescent="0.25">
      <c r="A294" s="107" t="str">
        <f>'Demand Planning'!A2908</f>
        <v>POL12901</v>
      </c>
      <c r="B294" s="135" t="str">
        <f>'Demand Planning'!B2908</f>
        <v>Polleo NeuroGABA Pure 60 caps</v>
      </c>
      <c r="C294" s="135" t="str">
        <f>'Demand Planning'!C2908</f>
        <v>SPORTSKA PREHRANA</v>
      </c>
      <c r="D294" s="135" t="str">
        <f>'Demand Planning'!D2908</f>
        <v>02 SILVER</v>
      </c>
      <c r="E294" s="166">
        <f>'Demand Planning'!Y2915</f>
        <v>2.2307692307692308</v>
      </c>
      <c r="F294" s="122">
        <f>'Demand Planning'!AB2916</f>
        <v>0</v>
      </c>
      <c r="G294" s="122">
        <f>'Demand Planning'!AC2916</f>
        <v>0</v>
      </c>
      <c r="H294" s="122">
        <f>'Demand Planning'!AD2916</f>
        <v>0</v>
      </c>
      <c r="I294" s="122">
        <f>'Demand Planning'!AE2916</f>
        <v>0</v>
      </c>
      <c r="J294" s="122">
        <f>'Demand Planning'!AF2916</f>
        <v>0</v>
      </c>
      <c r="K294" s="122">
        <f>'Demand Planning'!AG2916</f>
        <v>0</v>
      </c>
      <c r="L294" s="122">
        <f>'Demand Planning'!AH2916</f>
        <v>0</v>
      </c>
      <c r="M294" s="122">
        <f>'Demand Planning'!AI2916</f>
        <v>0</v>
      </c>
      <c r="N294" s="122">
        <f>'Demand Planning'!AJ2916</f>
        <v>0</v>
      </c>
      <c r="O294" s="122">
        <f>'Demand Planning'!AK2916</f>
        <v>0</v>
      </c>
      <c r="P294" s="122">
        <f>'Demand Planning'!AL2916</f>
        <v>0</v>
      </c>
      <c r="Q294" s="122">
        <f>'Demand Planning'!AM2916</f>
        <v>0</v>
      </c>
      <c r="R294" s="122">
        <f>'Demand Planning'!AN2916</f>
        <v>0</v>
      </c>
    </row>
    <row r="295" spans="1:18" ht="14.25" customHeight="1" x14ac:dyDescent="0.25">
      <c r="A295" s="107" t="str">
        <f>'Demand Planning'!A2918</f>
        <v>POL12900</v>
      </c>
      <c r="B295" s="135" t="str">
        <f>'Demand Planning'!B2918</f>
        <v>Polleo CoenzimeQ10 Elixir 60 caps</v>
      </c>
      <c r="C295" s="135" t="str">
        <f>'Demand Planning'!C2918</f>
        <v>SPORTSKA PREHRANA</v>
      </c>
      <c r="D295" s="135" t="str">
        <f>'Demand Planning'!D2918</f>
        <v>02 SILVER</v>
      </c>
      <c r="E295" s="166">
        <f>'Demand Planning'!Y2925</f>
        <v>0.92307692307692313</v>
      </c>
      <c r="F295" s="122">
        <f>'Demand Planning'!AB2926</f>
        <v>0</v>
      </c>
      <c r="G295" s="122">
        <f>'Demand Planning'!AC2926</f>
        <v>0</v>
      </c>
      <c r="H295" s="122">
        <f>'Demand Planning'!AD2926</f>
        <v>0</v>
      </c>
      <c r="I295" s="122">
        <f>'Demand Planning'!AE2926</f>
        <v>0</v>
      </c>
      <c r="J295" s="122">
        <f>'Demand Planning'!AF2926</f>
        <v>0</v>
      </c>
      <c r="K295" s="122">
        <f>'Demand Planning'!AG2926</f>
        <v>0</v>
      </c>
      <c r="L295" s="122">
        <f>'Demand Planning'!AH2926</f>
        <v>0</v>
      </c>
      <c r="M295" s="122">
        <f>'Demand Planning'!AI2926</f>
        <v>0</v>
      </c>
      <c r="N295" s="122">
        <f>'Demand Planning'!AJ2926</f>
        <v>0</v>
      </c>
      <c r="O295" s="122">
        <f>'Demand Planning'!AK2926</f>
        <v>0</v>
      </c>
      <c r="P295" s="122">
        <f>'Demand Planning'!AL2926</f>
        <v>0</v>
      </c>
      <c r="Q295" s="122">
        <f>'Demand Planning'!AM2926</f>
        <v>0</v>
      </c>
      <c r="R295" s="122">
        <f>'Demand Planning'!AN2926</f>
        <v>0</v>
      </c>
    </row>
    <row r="296" spans="1:18" ht="14.25" customHeight="1" x14ac:dyDescent="0.25">
      <c r="A296" s="107" t="str">
        <f>'Demand Planning'!A2928</f>
        <v>POL12899</v>
      </c>
      <c r="B296" s="135" t="str">
        <f>'Demand Planning'!B2928</f>
        <v>Polleo Magnesium Bisglycinate 60 caps</v>
      </c>
      <c r="C296" s="135" t="str">
        <f>'Demand Planning'!C2928</f>
        <v>SPORTSKA PREHRANA</v>
      </c>
      <c r="D296" s="135" t="str">
        <f>'Demand Planning'!D2928</f>
        <v>02 SILVER</v>
      </c>
      <c r="E296" s="166">
        <f>'Demand Planning'!Y2935</f>
        <v>30.346153846153847</v>
      </c>
      <c r="F296" s="122">
        <f>'Demand Planning'!AB2936</f>
        <v>0</v>
      </c>
      <c r="G296" s="122">
        <f>'Demand Planning'!AC2936</f>
        <v>0</v>
      </c>
      <c r="H296" s="122">
        <f>'Demand Planning'!AD2936</f>
        <v>0</v>
      </c>
      <c r="I296" s="122">
        <f>'Demand Planning'!AE2936</f>
        <v>0</v>
      </c>
      <c r="J296" s="122">
        <f>'Demand Planning'!AF2936</f>
        <v>0</v>
      </c>
      <c r="K296" s="122">
        <f>'Demand Planning'!AG2936</f>
        <v>0</v>
      </c>
      <c r="L296" s="122">
        <f>'Demand Planning'!AH2936</f>
        <v>0</v>
      </c>
      <c r="M296" s="122">
        <f>'Demand Planning'!AI2936</f>
        <v>0</v>
      </c>
      <c r="N296" s="122">
        <f>'Demand Planning'!AJ2936</f>
        <v>0</v>
      </c>
      <c r="O296" s="122">
        <f>'Demand Planning'!AK2936</f>
        <v>0</v>
      </c>
      <c r="P296" s="122">
        <f>'Demand Planning'!AL2936</f>
        <v>0</v>
      </c>
      <c r="Q296" s="122">
        <f>'Demand Planning'!AM2936</f>
        <v>0</v>
      </c>
      <c r="R296" s="122">
        <f>'Demand Planning'!AN2936</f>
        <v>0</v>
      </c>
    </row>
    <row r="297" spans="1:18" ht="14.25" customHeight="1" x14ac:dyDescent="0.25">
      <c r="A297" s="107" t="str">
        <f>'Demand Planning'!A2938</f>
        <v>POL12898</v>
      </c>
      <c r="B297" s="135" t="str">
        <f>'Demand Planning'!B2938</f>
        <v>Polleo Tibetan Shilajit Mumyo 60 caps</v>
      </c>
      <c r="C297" s="135" t="str">
        <f>'Demand Planning'!C2938</f>
        <v>SPORTSKA PREHRANA</v>
      </c>
      <c r="D297" s="135" t="str">
        <f>'Demand Planning'!D2938</f>
        <v>02 SILVER</v>
      </c>
      <c r="E297" s="166">
        <f>'Demand Planning'!Y2945</f>
        <v>4.4615384615384617</v>
      </c>
      <c r="F297" s="122">
        <f>'Demand Planning'!AB2946</f>
        <v>0</v>
      </c>
      <c r="G297" s="122">
        <f>'Demand Planning'!AC2946</f>
        <v>0</v>
      </c>
      <c r="H297" s="122">
        <f>'Demand Planning'!AD2946</f>
        <v>0</v>
      </c>
      <c r="I297" s="122">
        <f>'Demand Planning'!AE2946</f>
        <v>0</v>
      </c>
      <c r="J297" s="122">
        <f>'Demand Planning'!AF2946</f>
        <v>0</v>
      </c>
      <c r="K297" s="122">
        <f>'Demand Planning'!AG2946</f>
        <v>0</v>
      </c>
      <c r="L297" s="122">
        <f>'Demand Planning'!AH2946</f>
        <v>0</v>
      </c>
      <c r="M297" s="122">
        <f>'Demand Planning'!AI2946</f>
        <v>0</v>
      </c>
      <c r="N297" s="122">
        <f>'Demand Planning'!AJ2946</f>
        <v>0</v>
      </c>
      <c r="O297" s="122">
        <f>'Demand Planning'!AK2946</f>
        <v>0</v>
      </c>
      <c r="P297" s="122">
        <f>'Demand Planning'!AL2946</f>
        <v>0</v>
      </c>
      <c r="Q297" s="122">
        <f>'Demand Planning'!AM2946</f>
        <v>0</v>
      </c>
      <c r="R297" s="122">
        <f>'Demand Planning'!AN2946</f>
        <v>0</v>
      </c>
    </row>
    <row r="298" spans="1:18" ht="14.25" customHeight="1" x14ac:dyDescent="0.25">
      <c r="A298" s="107" t="str">
        <f>'Demand Planning'!A2948</f>
        <v>POL12897</v>
      </c>
      <c r="B298" s="135" t="str">
        <f>'Demand Planning'!B2948</f>
        <v>Polleo Gold Rhodiola+ 60 caps</v>
      </c>
      <c r="C298" s="135" t="str">
        <f>'Demand Planning'!C2948</f>
        <v>BIO I SUPERFOODS</v>
      </c>
      <c r="D298" s="135" t="str">
        <f>'Demand Planning'!D2948</f>
        <v>02 SILVER</v>
      </c>
      <c r="E298" s="166">
        <f>'Demand Planning'!Y2955</f>
        <v>4.9230769230769234</v>
      </c>
      <c r="F298" s="122">
        <f>'Demand Planning'!AB2956</f>
        <v>0</v>
      </c>
      <c r="G298" s="122">
        <f>'Demand Planning'!AC2956</f>
        <v>0</v>
      </c>
      <c r="H298" s="122">
        <f>'Demand Planning'!AD2956</f>
        <v>0</v>
      </c>
      <c r="I298" s="122">
        <f>'Demand Planning'!AE2956</f>
        <v>0</v>
      </c>
      <c r="J298" s="122">
        <f>'Demand Planning'!AF2956</f>
        <v>0</v>
      </c>
      <c r="K298" s="122">
        <f>'Demand Planning'!AG2956</f>
        <v>0</v>
      </c>
      <c r="L298" s="122">
        <f>'Demand Planning'!AH2956</f>
        <v>0</v>
      </c>
      <c r="M298" s="122">
        <f>'Demand Planning'!AI2956</f>
        <v>0</v>
      </c>
      <c r="N298" s="122">
        <f>'Demand Planning'!AJ2956</f>
        <v>0</v>
      </c>
      <c r="O298" s="122">
        <f>'Demand Planning'!AK2956</f>
        <v>0</v>
      </c>
      <c r="P298" s="122">
        <f>'Demand Planning'!AL2956</f>
        <v>0</v>
      </c>
      <c r="Q298" s="122">
        <f>'Demand Planning'!AM2956</f>
        <v>0</v>
      </c>
      <c r="R298" s="122">
        <f>'Demand Planning'!AN2956</f>
        <v>0</v>
      </c>
    </row>
    <row r="299" spans="1:18" ht="14.25" customHeight="1" x14ac:dyDescent="0.25">
      <c r="A299" s="107" t="str">
        <f>'Demand Planning'!A2958</f>
        <v>POL12846</v>
      </c>
      <c r="B299" s="135" t="str">
        <f>'Demand Planning'!B2958</f>
        <v>Polleo Protein Chips Sour Onion 50 g</v>
      </c>
      <c r="C299" s="135" t="str">
        <f>'Demand Planning'!C2958</f>
        <v>RTD &amp; SNACKS</v>
      </c>
      <c r="D299" s="135" t="str">
        <f>'Demand Planning'!D2958</f>
        <v>02 SILVER</v>
      </c>
      <c r="E299" s="166">
        <f>'Demand Planning'!Y2965</f>
        <v>174.88461538461539</v>
      </c>
      <c r="F299" s="122">
        <f>'Demand Planning'!AB2966</f>
        <v>0</v>
      </c>
      <c r="G299" s="122">
        <f>'Demand Planning'!AC2966</f>
        <v>0</v>
      </c>
      <c r="H299" s="122">
        <f>'Demand Planning'!AD2966</f>
        <v>0</v>
      </c>
      <c r="I299" s="122">
        <f>'Demand Planning'!AE2966</f>
        <v>0</v>
      </c>
      <c r="J299" s="122">
        <f>'Demand Planning'!AF2966</f>
        <v>0</v>
      </c>
      <c r="K299" s="122">
        <f>'Demand Planning'!AG2966</f>
        <v>160</v>
      </c>
      <c r="L299" s="122">
        <f>'Demand Planning'!AH2966</f>
        <v>160</v>
      </c>
      <c r="M299" s="122">
        <f>'Demand Planning'!AI2966</f>
        <v>160</v>
      </c>
      <c r="N299" s="122">
        <f>'Demand Planning'!AJ2966</f>
        <v>160</v>
      </c>
      <c r="O299" s="122">
        <f>'Demand Planning'!AK2966</f>
        <v>0</v>
      </c>
      <c r="P299" s="122">
        <f>'Demand Planning'!AL2966</f>
        <v>0</v>
      </c>
      <c r="Q299" s="122">
        <f>'Demand Planning'!AM2966</f>
        <v>16</v>
      </c>
      <c r="R299" s="122">
        <f>'Demand Planning'!AN2966</f>
        <v>16</v>
      </c>
    </row>
    <row r="300" spans="1:18" ht="14.25" customHeight="1" x14ac:dyDescent="0.25">
      <c r="A300" s="107" t="str">
        <f>'Demand Planning'!A2968</f>
        <v>POL12845</v>
      </c>
      <c r="B300" s="135" t="str">
        <f>'Demand Planning'!B2968</f>
        <v>Polleo Protein Chips Paprika 50 g</v>
      </c>
      <c r="C300" s="135" t="str">
        <f>'Demand Planning'!C2968</f>
        <v>RTD &amp; SNACKS</v>
      </c>
      <c r="D300" s="135" t="str">
        <f>'Demand Planning'!D2968</f>
        <v>02 SILVER</v>
      </c>
      <c r="E300" s="166">
        <f>'Demand Planning'!Y2975</f>
        <v>173.07692307692307</v>
      </c>
      <c r="F300" s="122">
        <f>'Demand Planning'!AB2976</f>
        <v>0</v>
      </c>
      <c r="G300" s="122">
        <f>'Demand Planning'!AC2976</f>
        <v>0</v>
      </c>
      <c r="H300" s="122">
        <f>'Demand Planning'!AD2976</f>
        <v>0</v>
      </c>
      <c r="I300" s="122">
        <f>'Demand Planning'!AE2976</f>
        <v>0</v>
      </c>
      <c r="J300" s="122">
        <f>'Demand Planning'!AF2976</f>
        <v>0</v>
      </c>
      <c r="K300" s="122">
        <f>'Demand Planning'!AG2976</f>
        <v>160</v>
      </c>
      <c r="L300" s="122">
        <f>'Demand Planning'!AH2976</f>
        <v>160</v>
      </c>
      <c r="M300" s="122">
        <f>'Demand Planning'!AI2976</f>
        <v>160</v>
      </c>
      <c r="N300" s="122">
        <f>'Demand Planning'!AJ2976</f>
        <v>160</v>
      </c>
      <c r="O300" s="122">
        <f>'Demand Planning'!AK2976</f>
        <v>0</v>
      </c>
      <c r="P300" s="122">
        <f>'Demand Planning'!AL2976</f>
        <v>0</v>
      </c>
      <c r="Q300" s="122">
        <f>'Demand Planning'!AM2976</f>
        <v>16</v>
      </c>
      <c r="R300" s="122">
        <f>'Demand Planning'!AN2976</f>
        <v>16</v>
      </c>
    </row>
    <row r="301" spans="1:18" ht="14.25" customHeight="1" x14ac:dyDescent="0.25">
      <c r="A301" s="107" t="str">
        <f>'Demand Planning'!A2978</f>
        <v>pol12919</v>
      </c>
      <c r="B301" s="135" t="str">
        <f>'Demand Planning'!B2978</f>
        <v>Polleo Caffeine Boost, 200 caps</v>
      </c>
      <c r="C301" s="135" t="str">
        <f>'Demand Planning'!C2978</f>
        <v>SPORTSKA PREHRANA</v>
      </c>
      <c r="D301" s="135" t="str">
        <f>'Demand Planning'!D2978</f>
        <v>03 BRONZE</v>
      </c>
      <c r="E301" s="166">
        <f>'Demand Planning'!Y2985</f>
        <v>0</v>
      </c>
      <c r="F301" s="122">
        <f>'Demand Planning'!AB2986</f>
        <v>0</v>
      </c>
      <c r="G301" s="122">
        <f>'Demand Planning'!AC2986</f>
        <v>0</v>
      </c>
      <c r="H301" s="122">
        <f>'Demand Planning'!AD2986</f>
        <v>0</v>
      </c>
      <c r="I301" s="122">
        <f>'Demand Planning'!AE2986</f>
        <v>0</v>
      </c>
      <c r="J301" s="122">
        <f>'Demand Planning'!AF2986</f>
        <v>0</v>
      </c>
      <c r="K301" s="122">
        <f>'Demand Planning'!AG2986</f>
        <v>0</v>
      </c>
      <c r="L301" s="122">
        <f>'Demand Planning'!AH2986</f>
        <v>0</v>
      </c>
      <c r="M301" s="122">
        <f>'Demand Planning'!AI2986</f>
        <v>0</v>
      </c>
      <c r="N301" s="122">
        <f>'Demand Planning'!AJ2986</f>
        <v>0</v>
      </c>
      <c r="O301" s="122">
        <f>'Demand Planning'!AK2986</f>
        <v>0</v>
      </c>
      <c r="P301" s="122">
        <f>'Demand Planning'!AL2986</f>
        <v>0</v>
      </c>
      <c r="Q301" s="122">
        <f>'Demand Planning'!AM2986</f>
        <v>0</v>
      </c>
      <c r="R301" s="122">
        <f>'Demand Planning'!AN2986</f>
        <v>0</v>
      </c>
    </row>
    <row r="302" spans="1:18" ht="14.25" customHeight="1" x14ac:dyDescent="0.25">
      <c r="A302" s="107" t="str">
        <f>'Demand Planning'!A2988</f>
        <v>POL12847</v>
      </c>
      <c r="B302" s="135" t="str">
        <f>'Demand Planning'!B2988</f>
        <v>Polleo Premium HydroX Whey 1,8kg Chocolate Coconut</v>
      </c>
      <c r="C302" s="135" t="str">
        <f>'Demand Planning'!C2988</f>
        <v>PROTEINI</v>
      </c>
      <c r="D302" s="135" t="str">
        <f>'Demand Planning'!D2988</f>
        <v>03 BRONZE</v>
      </c>
      <c r="E302" s="166">
        <f>'Demand Planning'!Y2995</f>
        <v>8.3076923076923084</v>
      </c>
      <c r="F302" s="122">
        <f>'Demand Planning'!AB2996</f>
        <v>0</v>
      </c>
      <c r="G302" s="122">
        <f>'Demand Planning'!AC2996</f>
        <v>0</v>
      </c>
      <c r="H302" s="122">
        <f>'Demand Planning'!AD2996</f>
        <v>0</v>
      </c>
      <c r="I302" s="122">
        <f>'Demand Planning'!AE2996</f>
        <v>0</v>
      </c>
      <c r="J302" s="122">
        <f>'Demand Planning'!AF2996</f>
        <v>0</v>
      </c>
      <c r="K302" s="122">
        <f>'Demand Planning'!AG2996</f>
        <v>0</v>
      </c>
      <c r="L302" s="122">
        <f>'Demand Planning'!AH2996</f>
        <v>0</v>
      </c>
      <c r="M302" s="122">
        <f>'Demand Planning'!AI2996</f>
        <v>0</v>
      </c>
      <c r="N302" s="122">
        <f>'Demand Planning'!AJ2996</f>
        <v>0</v>
      </c>
      <c r="O302" s="122">
        <f>'Demand Planning'!AK2996</f>
        <v>0</v>
      </c>
      <c r="P302" s="122">
        <f>'Demand Planning'!AL2996</f>
        <v>0</v>
      </c>
      <c r="Q302" s="122">
        <f>'Demand Planning'!AM2996</f>
        <v>0</v>
      </c>
      <c r="R302" s="122">
        <f>'Demand Planning'!AN2996</f>
        <v>0</v>
      </c>
    </row>
    <row r="303" spans="1:18" ht="14.25" customHeight="1" x14ac:dyDescent="0.25">
      <c r="A303" s="107" t="str">
        <f>'Demand Planning'!A2998</f>
        <v>GAR04753</v>
      </c>
      <c r="B303" s="135" t="str">
        <f>'Demand Planning'!B2998</f>
        <v>Fenix 8, 47 mm, Solar Sapphire, Carbon Gray DLC Tit., Black/Pebble Gray remen</v>
      </c>
      <c r="C303" s="135" t="str">
        <f>'Demand Planning'!C2998</f>
        <v>GADGETI</v>
      </c>
      <c r="D303" s="135" t="str">
        <f>'Demand Planning'!D2998</f>
        <v>03 BRONZE</v>
      </c>
      <c r="E303" s="166">
        <f>'Demand Planning'!Y3005</f>
        <v>1.1538461538461537</v>
      </c>
      <c r="F303" s="122">
        <f>'Demand Planning'!AB3006</f>
        <v>0</v>
      </c>
      <c r="G303" s="122">
        <f>'Demand Planning'!AC3006</f>
        <v>0</v>
      </c>
      <c r="H303" s="122">
        <f>'Demand Planning'!AD3006</f>
        <v>0</v>
      </c>
      <c r="I303" s="122">
        <f>'Demand Planning'!AE3006</f>
        <v>0</v>
      </c>
      <c r="J303" s="122">
        <f>'Demand Planning'!AF3006</f>
        <v>0</v>
      </c>
      <c r="K303" s="122">
        <f>'Demand Planning'!AG3006</f>
        <v>0</v>
      </c>
      <c r="L303" s="122">
        <f>'Demand Planning'!AH3006</f>
        <v>0</v>
      </c>
      <c r="M303" s="122">
        <f>'Demand Planning'!AI3006</f>
        <v>0</v>
      </c>
      <c r="N303" s="122">
        <f>'Demand Planning'!AJ3006</f>
        <v>0</v>
      </c>
      <c r="O303" s="122">
        <f>'Demand Planning'!AK3006</f>
        <v>0</v>
      </c>
      <c r="P303" s="122">
        <f>'Demand Planning'!AL3006</f>
        <v>0</v>
      </c>
      <c r="Q303" s="122">
        <f>'Demand Planning'!AM3006</f>
        <v>0</v>
      </c>
      <c r="R303" s="122">
        <f>'Demand Planning'!AN3006</f>
        <v>0</v>
      </c>
    </row>
    <row r="304" spans="1:18" ht="14.25" customHeight="1" x14ac:dyDescent="0.25">
      <c r="A304" s="107" t="str">
        <f>'Demand Planning'!A3008</f>
        <v>ON00337</v>
      </c>
      <c r="B304" s="135" t="str">
        <f>'Demand Planning'!B3008</f>
        <v>Gold Pre-Workout 330g Fruit Punch</v>
      </c>
      <c r="C304" s="135" t="str">
        <f>'Demand Planning'!C3008</f>
        <v>SPORTSKA PREHRANA</v>
      </c>
      <c r="D304" s="135" t="str">
        <f>'Demand Planning'!D3008</f>
        <v>03 BRONZE</v>
      </c>
      <c r="E304" s="166">
        <f>'Demand Planning'!Y3015</f>
        <v>8.6538461538461533</v>
      </c>
      <c r="F304" s="122">
        <f>'Demand Planning'!AB3016</f>
        <v>0</v>
      </c>
      <c r="G304" s="122">
        <f>'Demand Planning'!AC3016</f>
        <v>0</v>
      </c>
      <c r="H304" s="122">
        <f>'Demand Planning'!AD3016</f>
        <v>0</v>
      </c>
      <c r="I304" s="122">
        <f>'Demand Planning'!AE3016</f>
        <v>0</v>
      </c>
      <c r="J304" s="122">
        <f>'Demand Planning'!AF3016</f>
        <v>0</v>
      </c>
      <c r="K304" s="122">
        <f>'Demand Planning'!AG3016</f>
        <v>0</v>
      </c>
      <c r="L304" s="122">
        <f>'Demand Planning'!AH3016</f>
        <v>0</v>
      </c>
      <c r="M304" s="122">
        <f>'Demand Planning'!AI3016</f>
        <v>0</v>
      </c>
      <c r="N304" s="122">
        <f>'Demand Planning'!AJ3016</f>
        <v>0</v>
      </c>
      <c r="O304" s="122">
        <f>'Demand Planning'!AK3016</f>
        <v>0</v>
      </c>
      <c r="P304" s="122">
        <f>'Demand Planning'!AL3016</f>
        <v>0</v>
      </c>
      <c r="Q304" s="122">
        <f>'Demand Planning'!AM3016</f>
        <v>0</v>
      </c>
      <c r="R304" s="122">
        <f>'Demand Planning'!AN3016</f>
        <v>0</v>
      </c>
    </row>
    <row r="305" spans="1:18" ht="14.25" customHeight="1" x14ac:dyDescent="0.25">
      <c r="A305" s="107" t="str">
        <f>'Demand Planning'!A3018</f>
        <v>SHM00038</v>
      </c>
      <c r="B305" s="135" t="str">
        <f>'Demand Planning'!B3018</f>
        <v>Shieldmixer Hero Pro Spartan</v>
      </c>
      <c r="C305" s="135" t="str">
        <f>'Demand Planning'!C3018</f>
        <v>DRINKWARE I HOME</v>
      </c>
      <c r="D305" s="135" t="str">
        <f>'Demand Planning'!D3018</f>
        <v>03 BRONZE</v>
      </c>
      <c r="E305" s="166">
        <f>'Demand Planning'!Y3025</f>
        <v>30.03846153846154</v>
      </c>
      <c r="F305" s="122">
        <f>'Demand Planning'!AB3026</f>
        <v>0</v>
      </c>
      <c r="G305" s="122">
        <f>'Demand Planning'!AC3026</f>
        <v>0</v>
      </c>
      <c r="H305" s="122">
        <f>'Demand Planning'!AD3026</f>
        <v>0</v>
      </c>
      <c r="I305" s="122">
        <f>'Demand Planning'!AE3026</f>
        <v>0</v>
      </c>
      <c r="J305" s="122">
        <f>'Demand Planning'!AF3026</f>
        <v>0</v>
      </c>
      <c r="K305" s="122">
        <f>'Demand Planning'!AG3026</f>
        <v>0</v>
      </c>
      <c r="L305" s="122">
        <f>'Demand Planning'!AH3026</f>
        <v>0</v>
      </c>
      <c r="M305" s="122">
        <f>'Demand Planning'!AI3026</f>
        <v>0</v>
      </c>
      <c r="N305" s="122">
        <f>'Demand Planning'!AJ3026</f>
        <v>0</v>
      </c>
      <c r="O305" s="122">
        <f>'Demand Planning'!AK3026</f>
        <v>0</v>
      </c>
      <c r="P305" s="122">
        <f>'Demand Planning'!AL3026</f>
        <v>0</v>
      </c>
      <c r="Q305" s="122">
        <f>'Demand Planning'!AM3026</f>
        <v>0</v>
      </c>
      <c r="R305" s="122">
        <f>'Demand Planning'!AN3026</f>
        <v>0</v>
      </c>
    </row>
    <row r="306" spans="1:18" ht="14.25" customHeight="1" x14ac:dyDescent="0.25">
      <c r="A306" s="107" t="str">
        <f>'Demand Planning'!A3028</f>
        <v>SCM04329</v>
      </c>
      <c r="B306" s="135" t="str">
        <f>'Demand Planning'!B3028</f>
        <v>Defender 500g</v>
      </c>
      <c r="C306" s="135" t="str">
        <f>'Demand Planning'!C3028</f>
        <v>SPORTSKA PREHRANA</v>
      </c>
      <c r="D306" s="135" t="str">
        <f>'Demand Planning'!D3028</f>
        <v>03 BRONZE</v>
      </c>
      <c r="E306" s="166">
        <f>'Demand Planning'!Y3035</f>
        <v>6.5384615384615383</v>
      </c>
      <c r="F306" s="122">
        <f>'Demand Planning'!AB3036</f>
        <v>0</v>
      </c>
      <c r="G306" s="122">
        <f>'Demand Planning'!AC3036</f>
        <v>0</v>
      </c>
      <c r="H306" s="122">
        <f>'Demand Planning'!AD3036</f>
        <v>0</v>
      </c>
      <c r="I306" s="122">
        <f>'Demand Planning'!AE3036</f>
        <v>0</v>
      </c>
      <c r="J306" s="122">
        <f>'Demand Planning'!AF3036</f>
        <v>0</v>
      </c>
      <c r="K306" s="122">
        <f>'Demand Planning'!AG3036</f>
        <v>0</v>
      </c>
      <c r="L306" s="122">
        <f>'Demand Planning'!AH3036</f>
        <v>0</v>
      </c>
      <c r="M306" s="122">
        <f>'Demand Planning'!AI3036</f>
        <v>0</v>
      </c>
      <c r="N306" s="122">
        <f>'Demand Planning'!AJ3036</f>
        <v>0</v>
      </c>
      <c r="O306" s="122">
        <f>'Demand Planning'!AK3036</f>
        <v>0</v>
      </c>
      <c r="P306" s="122">
        <f>'Demand Planning'!AL3036</f>
        <v>0</v>
      </c>
      <c r="Q306" s="122">
        <f>'Demand Planning'!AM3036</f>
        <v>0</v>
      </c>
      <c r="R306" s="122">
        <f>'Demand Planning'!AN3036</f>
        <v>0</v>
      </c>
    </row>
    <row r="307" spans="1:18" ht="14.25" customHeight="1" x14ac:dyDescent="0.25">
      <c r="A307" s="107" t="str">
        <f>'Demand Planning'!A3038</f>
        <v>SHM00037</v>
      </c>
      <c r="B307" s="135" t="str">
        <f>'Demand Planning'!B3038</f>
        <v>Shieldmixer Hero Pro Dark Side</v>
      </c>
      <c r="C307" s="135" t="str">
        <f>'Demand Planning'!C3038</f>
        <v>DRINKWARE I HOME</v>
      </c>
      <c r="D307" s="135" t="str">
        <f>'Demand Planning'!D3038</f>
        <v>03 BRONZE</v>
      </c>
      <c r="E307" s="166">
        <f>'Demand Planning'!Y3045</f>
        <v>23.23076923076923</v>
      </c>
      <c r="F307" s="122">
        <f>'Demand Planning'!AB3046</f>
        <v>0</v>
      </c>
      <c r="G307" s="122">
        <f>'Demand Planning'!AC3046</f>
        <v>0</v>
      </c>
      <c r="H307" s="122">
        <f>'Demand Planning'!AD3046</f>
        <v>0</v>
      </c>
      <c r="I307" s="122">
        <f>'Demand Planning'!AE3046</f>
        <v>0</v>
      </c>
      <c r="J307" s="122">
        <f>'Demand Planning'!AF3046</f>
        <v>0</v>
      </c>
      <c r="K307" s="122">
        <f>'Demand Planning'!AG3046</f>
        <v>0</v>
      </c>
      <c r="L307" s="122">
        <f>'Demand Planning'!AH3046</f>
        <v>0</v>
      </c>
      <c r="M307" s="122">
        <f>'Demand Planning'!AI3046</f>
        <v>0</v>
      </c>
      <c r="N307" s="122">
        <f>'Demand Planning'!AJ3046</f>
        <v>0</v>
      </c>
      <c r="O307" s="122">
        <f>'Demand Planning'!AK3046</f>
        <v>0</v>
      </c>
      <c r="P307" s="122">
        <f>'Demand Planning'!AL3046</f>
        <v>0</v>
      </c>
      <c r="Q307" s="122">
        <f>'Demand Planning'!AM3046</f>
        <v>0</v>
      </c>
      <c r="R307" s="122">
        <f>'Demand Planning'!AN3046</f>
        <v>0</v>
      </c>
    </row>
    <row r="308" spans="1:18" ht="14.25" customHeight="1" x14ac:dyDescent="0.25">
      <c r="A308" s="107" t="str">
        <f>'Demand Planning'!A3048</f>
        <v>GAR04844</v>
      </c>
      <c r="B308" s="135" t="str">
        <f>'Demand Planning'!B3048</f>
        <v>Fenix 8 Pro 51 mm LTE AMOLED Sapphire Tit. Graphite Strap</v>
      </c>
      <c r="C308" s="135" t="str">
        <f>'Demand Planning'!C3048</f>
        <v>GADGETI</v>
      </c>
      <c r="D308" s="135" t="str">
        <f>'Demand Planning'!D3048</f>
        <v>03 BRONZE</v>
      </c>
      <c r="E308" s="166">
        <f>'Demand Planning'!Y3055</f>
        <v>1</v>
      </c>
      <c r="F308" s="122">
        <f>'Demand Planning'!AB3056</f>
        <v>0</v>
      </c>
      <c r="G308" s="122">
        <f>'Demand Planning'!AC3056</f>
        <v>0</v>
      </c>
      <c r="H308" s="122">
        <f>'Demand Planning'!AD3056</f>
        <v>0</v>
      </c>
      <c r="I308" s="122">
        <f>'Demand Planning'!AE3056</f>
        <v>0</v>
      </c>
      <c r="J308" s="122">
        <f>'Demand Planning'!AF3056</f>
        <v>0</v>
      </c>
      <c r="K308" s="122">
        <f>'Demand Planning'!AG3056</f>
        <v>0</v>
      </c>
      <c r="L308" s="122">
        <f>'Demand Planning'!AH3056</f>
        <v>0</v>
      </c>
      <c r="M308" s="122">
        <f>'Demand Planning'!AI3056</f>
        <v>0</v>
      </c>
      <c r="N308" s="122">
        <f>'Demand Planning'!AJ3056</f>
        <v>0</v>
      </c>
      <c r="O308" s="122">
        <f>'Demand Planning'!AK3056</f>
        <v>0</v>
      </c>
      <c r="P308" s="122">
        <f>'Demand Planning'!AL3056</f>
        <v>0</v>
      </c>
      <c r="Q308" s="122">
        <f>'Demand Planning'!AM3056</f>
        <v>0</v>
      </c>
      <c r="R308" s="122">
        <f>'Demand Planning'!AN3056</f>
        <v>0</v>
      </c>
    </row>
    <row r="309" spans="1:18" ht="14.25" customHeight="1" x14ac:dyDescent="0.25">
      <c r="A309" s="107" t="str">
        <f>'Demand Planning'!A3058</f>
        <v>ON00553</v>
      </c>
      <c r="B309" s="135" t="str">
        <f>'Demand Planning'!B3058</f>
        <v>Platinum PWO BlueRaz 380g</v>
      </c>
      <c r="C309" s="135" t="str">
        <f>'Demand Planning'!C3058</f>
        <v>SPORTSKA PREHRANA</v>
      </c>
      <c r="D309" s="135" t="str">
        <f>'Demand Planning'!D3058</f>
        <v>03 BRONZE</v>
      </c>
      <c r="E309" s="166">
        <f>'Demand Planning'!Y3065</f>
        <v>5</v>
      </c>
      <c r="F309" s="122">
        <f>'Demand Planning'!AB3066</f>
        <v>0</v>
      </c>
      <c r="G309" s="122">
        <f>'Demand Planning'!AC3066</f>
        <v>0</v>
      </c>
      <c r="H309" s="122">
        <f>'Demand Planning'!AD3066</f>
        <v>0</v>
      </c>
      <c r="I309" s="122">
        <f>'Demand Planning'!AE3066</f>
        <v>0</v>
      </c>
      <c r="J309" s="122">
        <f>'Demand Planning'!AF3066</f>
        <v>0</v>
      </c>
      <c r="K309" s="122">
        <f>'Demand Planning'!AG3066</f>
        <v>0</v>
      </c>
      <c r="L309" s="122">
        <f>'Demand Planning'!AH3066</f>
        <v>0</v>
      </c>
      <c r="M309" s="122">
        <f>'Demand Planning'!AI3066</f>
        <v>0</v>
      </c>
      <c r="N309" s="122">
        <f>'Demand Planning'!AJ3066</f>
        <v>0</v>
      </c>
      <c r="O309" s="122">
        <f>'Demand Planning'!AK3066</f>
        <v>0</v>
      </c>
      <c r="P309" s="122">
        <f>'Demand Planning'!AL3066</f>
        <v>0</v>
      </c>
      <c r="Q309" s="122">
        <f>'Demand Planning'!AM3066</f>
        <v>0</v>
      </c>
      <c r="R309" s="122">
        <f>'Demand Planning'!AN3066</f>
        <v>0</v>
      </c>
    </row>
    <row r="310" spans="1:18" ht="14.25" customHeight="1" x14ac:dyDescent="0.25">
      <c r="A310" s="107" t="str">
        <f>'Demand Planning'!A3068</f>
        <v>SHM00034</v>
      </c>
      <c r="B310" s="135" t="str">
        <f>'Demand Planning'!B3068</f>
        <v>Shieldmixer Hero Pro Johnny Bravo Pretty</v>
      </c>
      <c r="C310" s="135" t="str">
        <f>'Demand Planning'!C3068</f>
        <v>DRINKWARE I HOME</v>
      </c>
      <c r="D310" s="135" t="str">
        <f>'Demand Planning'!D3068</f>
        <v>03 BRONZE</v>
      </c>
      <c r="E310" s="166">
        <f>'Demand Planning'!Y3075</f>
        <v>17.96153846153846</v>
      </c>
      <c r="F310" s="122">
        <f>'Demand Planning'!AB3076</f>
        <v>0</v>
      </c>
      <c r="G310" s="122">
        <f>'Demand Planning'!AC3076</f>
        <v>0</v>
      </c>
      <c r="H310" s="122">
        <f>'Demand Planning'!AD3076</f>
        <v>0</v>
      </c>
      <c r="I310" s="122">
        <f>'Demand Planning'!AE3076</f>
        <v>0</v>
      </c>
      <c r="J310" s="122">
        <f>'Demand Planning'!AF3076</f>
        <v>0</v>
      </c>
      <c r="K310" s="122">
        <f>'Demand Planning'!AG3076</f>
        <v>0</v>
      </c>
      <c r="L310" s="122">
        <f>'Demand Planning'!AH3076</f>
        <v>0</v>
      </c>
      <c r="M310" s="122">
        <f>'Demand Planning'!AI3076</f>
        <v>0</v>
      </c>
      <c r="N310" s="122">
        <f>'Demand Planning'!AJ3076</f>
        <v>0</v>
      </c>
      <c r="O310" s="122">
        <f>'Demand Planning'!AK3076</f>
        <v>0</v>
      </c>
      <c r="P310" s="122">
        <f>'Demand Planning'!AL3076</f>
        <v>0</v>
      </c>
      <c r="Q310" s="122">
        <f>'Demand Planning'!AM3076</f>
        <v>0</v>
      </c>
      <c r="R310" s="122">
        <f>'Demand Planning'!AN3076</f>
        <v>0</v>
      </c>
    </row>
    <row r="311" spans="1:18" ht="14.25" customHeight="1" x14ac:dyDescent="0.25">
      <c r="A311" s="107" t="str">
        <f>'Demand Planning'!A3078</f>
        <v>GAR04751</v>
      </c>
      <c r="B311" s="135" t="str">
        <f>'Demand Planning'!B3078</f>
        <v>Fenix 8, 51 mm, AMOLED Sapphire Tit., Spark Orange/Graphite remen</v>
      </c>
      <c r="C311" s="135" t="str">
        <f>'Demand Planning'!C3078</f>
        <v>GADGETI</v>
      </c>
      <c r="D311" s="135" t="str">
        <f>'Demand Planning'!D3078</f>
        <v>03 BRONZE</v>
      </c>
      <c r="E311" s="166">
        <f>'Demand Planning'!Y3085</f>
        <v>1.6538461538461537</v>
      </c>
      <c r="F311" s="122">
        <f>'Demand Planning'!AB3086</f>
        <v>0</v>
      </c>
      <c r="G311" s="122">
        <f>'Demand Planning'!AC3086</f>
        <v>0</v>
      </c>
      <c r="H311" s="122">
        <f>'Demand Planning'!AD3086</f>
        <v>0</v>
      </c>
      <c r="I311" s="122">
        <f>'Demand Planning'!AE3086</f>
        <v>0</v>
      </c>
      <c r="J311" s="122">
        <f>'Demand Planning'!AF3086</f>
        <v>0</v>
      </c>
      <c r="K311" s="122">
        <f>'Demand Planning'!AG3086</f>
        <v>0</v>
      </c>
      <c r="L311" s="122">
        <f>'Demand Planning'!AH3086</f>
        <v>0</v>
      </c>
      <c r="M311" s="122">
        <f>'Demand Planning'!AI3086</f>
        <v>0</v>
      </c>
      <c r="N311" s="122">
        <f>'Demand Planning'!AJ3086</f>
        <v>0</v>
      </c>
      <c r="O311" s="122">
        <f>'Demand Planning'!AK3086</f>
        <v>0</v>
      </c>
      <c r="P311" s="122">
        <f>'Demand Planning'!AL3086</f>
        <v>0</v>
      </c>
      <c r="Q311" s="122">
        <f>'Demand Planning'!AM3086</f>
        <v>0</v>
      </c>
      <c r="R311" s="122">
        <f>'Demand Planning'!AN3086</f>
        <v>0</v>
      </c>
    </row>
    <row r="312" spans="1:18" ht="14.25" customHeight="1" x14ac:dyDescent="0.25">
      <c r="A312" s="107" t="str">
        <f>'Demand Planning'!A3088</f>
        <v>POL09733</v>
      </c>
      <c r="B312" s="135" t="str">
        <f>'Demand Planning'!B3088</f>
        <v>Polleo 1st Whey 30,4g SACHET Cookies &amp; Cream</v>
      </c>
      <c r="C312" s="135" t="str">
        <f>'Demand Planning'!C3088</f>
        <v>PROTEINI</v>
      </c>
      <c r="D312" s="135" t="str">
        <f>'Demand Planning'!D3088</f>
        <v>03 BRONZE</v>
      </c>
      <c r="E312" s="166">
        <f>'Demand Planning'!Y3095</f>
        <v>278.30769230769232</v>
      </c>
      <c r="F312" s="122">
        <f>'Demand Planning'!AB3096</f>
        <v>0</v>
      </c>
      <c r="G312" s="122">
        <f>'Demand Planning'!AC3096</f>
        <v>0</v>
      </c>
      <c r="H312" s="122">
        <f>'Demand Planning'!AD3096</f>
        <v>0</v>
      </c>
      <c r="I312" s="122">
        <f>'Demand Planning'!AE3096</f>
        <v>0</v>
      </c>
      <c r="J312" s="122">
        <f>'Demand Planning'!AF3096</f>
        <v>0</v>
      </c>
      <c r="K312" s="122">
        <f>'Demand Planning'!AG3096</f>
        <v>0</v>
      </c>
      <c r="L312" s="122">
        <f>'Demand Planning'!AH3096</f>
        <v>0</v>
      </c>
      <c r="M312" s="122">
        <f>'Demand Planning'!AI3096</f>
        <v>0</v>
      </c>
      <c r="N312" s="122">
        <f>'Demand Planning'!AJ3096</f>
        <v>0</v>
      </c>
      <c r="O312" s="122">
        <f>'Demand Planning'!AK3096</f>
        <v>0</v>
      </c>
      <c r="P312" s="122">
        <f>'Demand Planning'!AL3096</f>
        <v>0</v>
      </c>
      <c r="Q312" s="122">
        <f>'Demand Planning'!AM3096</f>
        <v>0</v>
      </c>
      <c r="R312" s="122">
        <f>'Demand Planning'!AN3096</f>
        <v>0</v>
      </c>
    </row>
    <row r="313" spans="1:18" ht="14.25" customHeight="1" x14ac:dyDescent="0.25">
      <c r="A313" s="107" t="str">
        <f>'Demand Planning'!A3098</f>
        <v>POL09860</v>
      </c>
      <c r="B313" s="135" t="str">
        <f>'Demand Planning'!B3098</f>
        <v>Polleo Guarana Extract 90 caps</v>
      </c>
      <c r="C313" s="135" t="str">
        <f>'Demand Planning'!C3098</f>
        <v>SPORTSKA PREHRANA</v>
      </c>
      <c r="D313" s="135" t="str">
        <f>'Demand Planning'!D3098</f>
        <v>03 BRONZE</v>
      </c>
      <c r="E313" s="166">
        <f>'Demand Planning'!Y3105</f>
        <v>7.384615384615385</v>
      </c>
      <c r="F313" s="122">
        <f>'Demand Planning'!AB3106</f>
        <v>0</v>
      </c>
      <c r="G313" s="122">
        <f>'Demand Planning'!AC3106</f>
        <v>0</v>
      </c>
      <c r="H313" s="122">
        <f>'Demand Planning'!AD3106</f>
        <v>0</v>
      </c>
      <c r="I313" s="122">
        <f>'Demand Planning'!AE3106</f>
        <v>0</v>
      </c>
      <c r="J313" s="122">
        <f>'Demand Planning'!AF3106</f>
        <v>0</v>
      </c>
      <c r="K313" s="122">
        <f>'Demand Planning'!AG3106</f>
        <v>0</v>
      </c>
      <c r="L313" s="122">
        <f>'Demand Planning'!AH3106</f>
        <v>0</v>
      </c>
      <c r="M313" s="122">
        <f>'Demand Planning'!AI3106</f>
        <v>0</v>
      </c>
      <c r="N313" s="122">
        <f>'Demand Planning'!AJ3106</f>
        <v>0</v>
      </c>
      <c r="O313" s="122">
        <f>'Demand Planning'!AK3106</f>
        <v>0</v>
      </c>
      <c r="P313" s="122">
        <f>'Demand Planning'!AL3106</f>
        <v>0</v>
      </c>
      <c r="Q313" s="122">
        <f>'Demand Planning'!AM3106</f>
        <v>0</v>
      </c>
      <c r="R313" s="122">
        <f>'Demand Planning'!AN3106</f>
        <v>0</v>
      </c>
    </row>
    <row r="314" spans="1:18" ht="14.25" customHeight="1" x14ac:dyDescent="0.25">
      <c r="A314" s="107" t="str">
        <f>'Demand Planning'!A3108</f>
        <v>POL04105</v>
      </c>
      <c r="B314" s="135" t="str">
        <f>'Demand Planning'!B3108</f>
        <v>Polleo Dekstroza 1000g</v>
      </c>
      <c r="C314" s="135" t="str">
        <f>'Demand Planning'!C3108</f>
        <v>SPORTSKA PREHRANA</v>
      </c>
      <c r="D314" s="135" t="str">
        <f>'Demand Planning'!D3108</f>
        <v>03 BRONZE</v>
      </c>
      <c r="E314" s="166">
        <f>'Demand Planning'!Y3115</f>
        <v>21.384615384615383</v>
      </c>
      <c r="F314" s="122">
        <f>'Demand Planning'!AB3116</f>
        <v>0</v>
      </c>
      <c r="G314" s="122">
        <f>'Demand Planning'!AC3116</f>
        <v>0</v>
      </c>
      <c r="H314" s="122">
        <f>'Demand Planning'!AD3116</f>
        <v>0</v>
      </c>
      <c r="I314" s="122">
        <f>'Demand Planning'!AE3116</f>
        <v>0</v>
      </c>
      <c r="J314" s="122">
        <f>'Demand Planning'!AF3116</f>
        <v>0</v>
      </c>
      <c r="K314" s="122">
        <f>'Demand Planning'!AG3116</f>
        <v>0</v>
      </c>
      <c r="L314" s="122">
        <f>'Demand Planning'!AH3116</f>
        <v>0</v>
      </c>
      <c r="M314" s="122">
        <f>'Demand Planning'!AI3116</f>
        <v>0</v>
      </c>
      <c r="N314" s="122">
        <f>'Demand Planning'!AJ3116</f>
        <v>0</v>
      </c>
      <c r="O314" s="122">
        <f>'Demand Planning'!AK3116</f>
        <v>0</v>
      </c>
      <c r="P314" s="122">
        <f>'Demand Planning'!AL3116</f>
        <v>0</v>
      </c>
      <c r="Q314" s="122">
        <f>'Demand Planning'!AM3116</f>
        <v>0</v>
      </c>
      <c r="R314" s="122">
        <f>'Demand Planning'!AN3116</f>
        <v>0</v>
      </c>
    </row>
    <row r="315" spans="1:18" ht="14.25" customHeight="1" x14ac:dyDescent="0.25">
      <c r="A315" s="107" t="str">
        <f>'Demand Planning'!A3118</f>
        <v>POL12830</v>
      </c>
      <c r="B315" s="135" t="str">
        <f>'Demand Planning'!B3118</f>
        <v>Polleo 1st Whey 250g Swiss Chocolate Supreme</v>
      </c>
      <c r="C315" s="135" t="str">
        <f>'Demand Planning'!C3118</f>
        <v>PROTEINI</v>
      </c>
      <c r="D315" s="135" t="str">
        <f>'Demand Planning'!D3118</f>
        <v>03 BRONZE</v>
      </c>
      <c r="E315" s="166">
        <f>'Demand Planning'!Y3125</f>
        <v>37.03846153846154</v>
      </c>
      <c r="F315" s="122">
        <f>'Demand Planning'!AB3126</f>
        <v>0</v>
      </c>
      <c r="G315" s="122">
        <f>'Demand Planning'!AC3126</f>
        <v>0</v>
      </c>
      <c r="H315" s="122">
        <f>'Demand Planning'!AD3126</f>
        <v>0</v>
      </c>
      <c r="I315" s="122">
        <f>'Demand Planning'!AE3126</f>
        <v>0</v>
      </c>
      <c r="J315" s="122">
        <f>'Demand Planning'!AF3126</f>
        <v>0</v>
      </c>
      <c r="K315" s="122">
        <f>'Demand Planning'!AG3126</f>
        <v>120</v>
      </c>
      <c r="L315" s="122">
        <f>'Demand Planning'!AH3126</f>
        <v>120</v>
      </c>
      <c r="M315" s="122">
        <f>'Demand Planning'!AI3126</f>
        <v>120</v>
      </c>
      <c r="N315" s="122">
        <f>'Demand Planning'!AJ3126</f>
        <v>120</v>
      </c>
      <c r="O315" s="122">
        <f>'Demand Planning'!AK3126</f>
        <v>0</v>
      </c>
      <c r="P315" s="122">
        <f>'Demand Planning'!AL3126</f>
        <v>0</v>
      </c>
      <c r="Q315" s="122">
        <f>'Demand Planning'!AM3126</f>
        <v>12</v>
      </c>
      <c r="R315" s="122">
        <f>'Demand Planning'!AN3126</f>
        <v>12</v>
      </c>
    </row>
    <row r="316" spans="1:18" ht="14.25" customHeight="1" x14ac:dyDescent="0.25">
      <c r="A316" s="107" t="str">
        <f>'Demand Planning'!A3128</f>
        <v>ATC06612</v>
      </c>
      <c r="B316" s="135" t="str">
        <f>'Demand Planning'!B3128</f>
        <v>Latex band 1cm Level 2 zelena Atleticore</v>
      </c>
      <c r="C316" s="135" t="str">
        <f>'Demand Planning'!C3128</f>
        <v>FITNESS OPREMA</v>
      </c>
      <c r="D316" s="135" t="str">
        <f>'Demand Planning'!D3128</f>
        <v>03 BRONZE</v>
      </c>
      <c r="E316" s="166">
        <f>'Demand Planning'!Y3135</f>
        <v>13</v>
      </c>
      <c r="F316" s="122">
        <f>'Demand Planning'!AB3136</f>
        <v>0</v>
      </c>
      <c r="G316" s="122">
        <f>'Demand Planning'!AC3136</f>
        <v>0</v>
      </c>
      <c r="H316" s="122">
        <f>'Demand Planning'!AD3136</f>
        <v>0</v>
      </c>
      <c r="I316" s="122">
        <f>'Demand Planning'!AE3136</f>
        <v>0</v>
      </c>
      <c r="J316" s="122">
        <f>'Demand Planning'!AF3136</f>
        <v>0</v>
      </c>
      <c r="K316" s="122">
        <f>'Demand Planning'!AG3136</f>
        <v>0</v>
      </c>
      <c r="L316" s="122">
        <f>'Demand Planning'!AH3136</f>
        <v>0</v>
      </c>
      <c r="M316" s="122">
        <f>'Demand Planning'!AI3136</f>
        <v>0</v>
      </c>
      <c r="N316" s="122">
        <f>'Demand Planning'!AJ3136</f>
        <v>0</v>
      </c>
      <c r="O316" s="122">
        <f>'Demand Planning'!AK3136</f>
        <v>0</v>
      </c>
      <c r="P316" s="122">
        <f>'Demand Planning'!AL3136</f>
        <v>0</v>
      </c>
      <c r="Q316" s="122">
        <f>'Demand Planning'!AM3136</f>
        <v>0</v>
      </c>
      <c r="R316" s="122">
        <f>'Demand Planning'!AN3136</f>
        <v>0</v>
      </c>
    </row>
    <row r="317" spans="1:18" ht="14.25" customHeight="1" x14ac:dyDescent="0.25">
      <c r="A317" s="107" t="str">
        <f>'Demand Planning'!A3138</f>
        <v>ZOE12383</v>
      </c>
      <c r="B317" s="135" t="str">
        <f>'Demand Planning'!B3138</f>
        <v>ZOE Iso Drink 300g Lemon Lime</v>
      </c>
      <c r="C317" s="135" t="str">
        <f>'Demand Planning'!C3138</f>
        <v>SPORTSKA PREHRANA</v>
      </c>
      <c r="D317" s="135" t="str">
        <f>'Demand Planning'!D3138</f>
        <v>03 BRONZE</v>
      </c>
      <c r="E317" s="166">
        <f>'Demand Planning'!Y3145</f>
        <v>12.346153846153847</v>
      </c>
      <c r="F317" s="122">
        <f>'Demand Planning'!AB3146</f>
        <v>0</v>
      </c>
      <c r="G317" s="122">
        <f>'Demand Planning'!AC3146</f>
        <v>0</v>
      </c>
      <c r="H317" s="122">
        <f>'Demand Planning'!AD3146</f>
        <v>0</v>
      </c>
      <c r="I317" s="122">
        <f>'Demand Planning'!AE3146</f>
        <v>0</v>
      </c>
      <c r="J317" s="122">
        <f>'Demand Planning'!AF3146</f>
        <v>0</v>
      </c>
      <c r="K317" s="122">
        <f>'Demand Planning'!AG3146</f>
        <v>0</v>
      </c>
      <c r="L317" s="122">
        <f>'Demand Planning'!AH3146</f>
        <v>0</v>
      </c>
      <c r="M317" s="122">
        <f>'Demand Planning'!AI3146</f>
        <v>0</v>
      </c>
      <c r="N317" s="122">
        <f>'Demand Planning'!AJ3146</f>
        <v>0</v>
      </c>
      <c r="O317" s="122">
        <f>'Demand Planning'!AK3146</f>
        <v>0</v>
      </c>
      <c r="P317" s="122">
        <f>'Demand Planning'!AL3146</f>
        <v>0</v>
      </c>
      <c r="Q317" s="122">
        <f>'Demand Planning'!AM3146</f>
        <v>0</v>
      </c>
      <c r="R317" s="122">
        <f>'Demand Planning'!AN3146</f>
        <v>0</v>
      </c>
    </row>
    <row r="318" spans="1:18" ht="14.25" customHeight="1" x14ac:dyDescent="0.25">
      <c r="A318" s="107" t="str">
        <f>'Demand Planning'!A3148</f>
        <v>POL12834</v>
      </c>
      <c r="B318" s="135" t="str">
        <f>'Demand Planning'!B3148</f>
        <v>Polleo Bulk Gainer 1kg Vanilla</v>
      </c>
      <c r="C318" s="135" t="str">
        <f>'Demand Planning'!C3148</f>
        <v>SPORTSKA PREHRANA</v>
      </c>
      <c r="D318" s="135" t="str">
        <f>'Demand Planning'!D3148</f>
        <v>03 BRONZE</v>
      </c>
      <c r="E318" s="166">
        <f>'Demand Planning'!Y3155</f>
        <v>23.692307692307693</v>
      </c>
      <c r="F318" s="122">
        <f>'Demand Planning'!AB3156</f>
        <v>0</v>
      </c>
      <c r="G318" s="122">
        <f>'Demand Planning'!AC3156</f>
        <v>0</v>
      </c>
      <c r="H318" s="122">
        <f>'Demand Planning'!AD3156</f>
        <v>0</v>
      </c>
      <c r="I318" s="122">
        <f>'Demand Planning'!AE3156</f>
        <v>0</v>
      </c>
      <c r="J318" s="122">
        <f>'Demand Planning'!AF3156</f>
        <v>0</v>
      </c>
      <c r="K318" s="122">
        <f>'Demand Planning'!AG3156</f>
        <v>120</v>
      </c>
      <c r="L318" s="122">
        <f>'Demand Planning'!AH3156</f>
        <v>120</v>
      </c>
      <c r="M318" s="122">
        <f>'Demand Planning'!AI3156</f>
        <v>120</v>
      </c>
      <c r="N318" s="122">
        <f>'Demand Planning'!AJ3156</f>
        <v>120</v>
      </c>
      <c r="O318" s="122">
        <f>'Demand Planning'!AK3156</f>
        <v>0</v>
      </c>
      <c r="P318" s="122">
        <f>'Demand Planning'!AL3156</f>
        <v>0</v>
      </c>
      <c r="Q318" s="122">
        <f>'Demand Planning'!AM3156</f>
        <v>12</v>
      </c>
      <c r="R318" s="122">
        <f>'Demand Planning'!AN3156</f>
        <v>12</v>
      </c>
    </row>
    <row r="319" spans="1:18" ht="14.25" customHeight="1" x14ac:dyDescent="0.25">
      <c r="A319" s="107" t="str">
        <f>'Demand Planning'!A3158</f>
        <v>ON00248</v>
      </c>
      <c r="B319" s="135" t="str">
        <f>'Demand Planning'!B3158</f>
        <v>Gold Whey 450g Delicious Strawberry</v>
      </c>
      <c r="C319" s="135" t="str">
        <f>'Demand Planning'!C3158</f>
        <v>PROTEINI</v>
      </c>
      <c r="D319" s="135" t="str">
        <f>'Demand Planning'!D3158</f>
        <v>03 BRONZE</v>
      </c>
      <c r="E319" s="166">
        <f>'Demand Planning'!Y3165</f>
        <v>17.153846153846153</v>
      </c>
      <c r="F319" s="122">
        <f>'Demand Planning'!AB3166</f>
        <v>0</v>
      </c>
      <c r="G319" s="122">
        <f>'Demand Planning'!AC3166</f>
        <v>0</v>
      </c>
      <c r="H319" s="122">
        <f>'Demand Planning'!AD3166</f>
        <v>0</v>
      </c>
      <c r="I319" s="122">
        <f>'Demand Planning'!AE3166</f>
        <v>0</v>
      </c>
      <c r="J319" s="122">
        <f>'Demand Planning'!AF3166</f>
        <v>0</v>
      </c>
      <c r="K319" s="122">
        <f>'Demand Planning'!AG3166</f>
        <v>0</v>
      </c>
      <c r="L319" s="122">
        <f>'Demand Planning'!AH3166</f>
        <v>0</v>
      </c>
      <c r="M319" s="122">
        <f>'Demand Planning'!AI3166</f>
        <v>0</v>
      </c>
      <c r="N319" s="122">
        <f>'Demand Planning'!AJ3166</f>
        <v>0</v>
      </c>
      <c r="O319" s="122">
        <f>'Demand Planning'!AK3166</f>
        <v>0</v>
      </c>
      <c r="P319" s="122">
        <f>'Demand Planning'!AL3166</f>
        <v>0</v>
      </c>
      <c r="Q319" s="122">
        <f>'Demand Planning'!AM3166</f>
        <v>0</v>
      </c>
      <c r="R319" s="122">
        <f>'Demand Planning'!AN3166</f>
        <v>0</v>
      </c>
    </row>
    <row r="320" spans="1:18" ht="14.25" customHeight="1" x14ac:dyDescent="0.25">
      <c r="A320" s="107" t="str">
        <f>'Demand Planning'!A3168</f>
        <v>GAR04747</v>
      </c>
      <c r="B320" s="135" t="str">
        <f>'Demand Planning'!B3168</f>
        <v>Fenix 8, 43 mm, AMOLED Sapphire, Soft Gold, Fog Gray/Dark Sandstone</v>
      </c>
      <c r="C320" s="135" t="str">
        <f>'Demand Planning'!C3168</f>
        <v>GADGETI</v>
      </c>
      <c r="D320" s="135" t="str">
        <f>'Demand Planning'!D3168</f>
        <v>03 BRONZE</v>
      </c>
      <c r="E320" s="166">
        <f>'Demand Planning'!Y3175</f>
        <v>1.5384615384615385</v>
      </c>
      <c r="F320" s="122">
        <f>'Demand Planning'!AB3176</f>
        <v>0</v>
      </c>
      <c r="G320" s="122">
        <f>'Demand Planning'!AC3176</f>
        <v>0</v>
      </c>
      <c r="H320" s="122">
        <f>'Demand Planning'!AD3176</f>
        <v>0</v>
      </c>
      <c r="I320" s="122">
        <f>'Demand Planning'!AE3176</f>
        <v>0</v>
      </c>
      <c r="J320" s="122">
        <f>'Demand Planning'!AF3176</f>
        <v>0</v>
      </c>
      <c r="K320" s="122">
        <f>'Demand Planning'!AG3176</f>
        <v>0</v>
      </c>
      <c r="L320" s="122">
        <f>'Demand Planning'!AH3176</f>
        <v>0</v>
      </c>
      <c r="M320" s="122">
        <f>'Demand Planning'!AI3176</f>
        <v>0</v>
      </c>
      <c r="N320" s="122">
        <f>'Demand Planning'!AJ3176</f>
        <v>0</v>
      </c>
      <c r="O320" s="122">
        <f>'Demand Planning'!AK3176</f>
        <v>0</v>
      </c>
      <c r="P320" s="122">
        <f>'Demand Planning'!AL3176</f>
        <v>0</v>
      </c>
      <c r="Q320" s="122">
        <f>'Demand Planning'!AM3176</f>
        <v>0</v>
      </c>
      <c r="R320" s="122">
        <f>'Demand Planning'!AN3176</f>
        <v>0</v>
      </c>
    </row>
    <row r="321" spans="1:18" ht="14.25" customHeight="1" x14ac:dyDescent="0.25">
      <c r="A321" s="107" t="str">
        <f>'Demand Planning'!A3178</f>
        <v>POL12767</v>
      </c>
      <c r="B321" s="135" t="str">
        <f>'Demand Planning'!B3178</f>
        <v>Polleo Smart Cookies 128g White Creamy Peanut</v>
      </c>
      <c r="C321" s="135" t="str">
        <f>'Demand Planning'!C3178</f>
        <v>RTD &amp; SNACKS</v>
      </c>
      <c r="D321" s="135" t="str">
        <f>'Demand Planning'!D3178</f>
        <v>03 BRONZE</v>
      </c>
      <c r="E321" s="166">
        <f>'Demand Planning'!Y3185</f>
        <v>144.38461538461539</v>
      </c>
      <c r="F321" s="122">
        <f>'Demand Planning'!AB3186</f>
        <v>0</v>
      </c>
      <c r="G321" s="122">
        <f>'Demand Planning'!AC3186</f>
        <v>0</v>
      </c>
      <c r="H321" s="122">
        <f>'Demand Planning'!AD3186</f>
        <v>0</v>
      </c>
      <c r="I321" s="122">
        <f>'Demand Planning'!AE3186</f>
        <v>0</v>
      </c>
      <c r="J321" s="122">
        <f>'Demand Planning'!AF3186</f>
        <v>0</v>
      </c>
      <c r="K321" s="122">
        <f>'Demand Planning'!AG3186</f>
        <v>0</v>
      </c>
      <c r="L321" s="122">
        <f>'Demand Planning'!AH3186</f>
        <v>0</v>
      </c>
      <c r="M321" s="122">
        <f>'Demand Planning'!AI3186</f>
        <v>0</v>
      </c>
      <c r="N321" s="122">
        <f>'Demand Planning'!AJ3186</f>
        <v>0</v>
      </c>
      <c r="O321" s="122">
        <f>'Demand Planning'!AK3186</f>
        <v>0</v>
      </c>
      <c r="P321" s="122">
        <f>'Demand Planning'!AL3186</f>
        <v>0</v>
      </c>
      <c r="Q321" s="122">
        <f>'Demand Planning'!AM3186</f>
        <v>0</v>
      </c>
      <c r="R321" s="122">
        <f>'Demand Planning'!AN3186</f>
        <v>0</v>
      </c>
    </row>
    <row r="322" spans="1:18" ht="14.25" customHeight="1" x14ac:dyDescent="0.25">
      <c r="A322" s="107" t="str">
        <f>'Demand Planning'!A3188</f>
        <v>NOC17407</v>
      </c>
      <c r="B322" s="135" t="str">
        <f>'Demand Planning'!B3188</f>
        <v>NOCCO BLOOD ORANGE DEL SOL 330ml</v>
      </c>
      <c r="C322" s="135" t="str">
        <f>'Demand Planning'!C3188</f>
        <v>RTD &amp; SNACKS</v>
      </c>
      <c r="D322" s="135" t="str">
        <f>'Demand Planning'!D3188</f>
        <v>03 BRONZE</v>
      </c>
      <c r="E322" s="166">
        <f>'Demand Planning'!Y3195</f>
        <v>171.53846153846155</v>
      </c>
      <c r="F322" s="122">
        <f>'Demand Planning'!AB3196</f>
        <v>0</v>
      </c>
      <c r="G322" s="122">
        <f>'Demand Planning'!AC3196</f>
        <v>0</v>
      </c>
      <c r="H322" s="122">
        <f>'Demand Planning'!AD3196</f>
        <v>0</v>
      </c>
      <c r="I322" s="122">
        <f>'Demand Planning'!AE3196</f>
        <v>0</v>
      </c>
      <c r="J322" s="122">
        <f>'Demand Planning'!AF3196</f>
        <v>0</v>
      </c>
      <c r="K322" s="122">
        <f>'Demand Planning'!AG3196</f>
        <v>0</v>
      </c>
      <c r="L322" s="122">
        <f>'Demand Planning'!AH3196</f>
        <v>0</v>
      </c>
      <c r="M322" s="122">
        <f>'Demand Planning'!AI3196</f>
        <v>0</v>
      </c>
      <c r="N322" s="122">
        <f>'Demand Planning'!AJ3196</f>
        <v>0</v>
      </c>
      <c r="O322" s="122">
        <f>'Demand Planning'!AK3196</f>
        <v>0</v>
      </c>
      <c r="P322" s="122">
        <f>'Demand Planning'!AL3196</f>
        <v>0</v>
      </c>
      <c r="Q322" s="122">
        <f>'Demand Planning'!AM3196</f>
        <v>0</v>
      </c>
      <c r="R322" s="122">
        <f>'Demand Planning'!AN3196</f>
        <v>0</v>
      </c>
    </row>
    <row r="323" spans="1:18" ht="14.25" customHeight="1" x14ac:dyDescent="0.25">
      <c r="A323" s="107" t="str">
        <f>'Demand Planning'!A3198</f>
        <v>SCM04391</v>
      </c>
      <c r="B323" s="135" t="str">
        <f>'Demand Planning'!B3198</f>
        <v>100R Whey - 2 kg Vanilla</v>
      </c>
      <c r="C323" s="135" t="str">
        <f>'Demand Planning'!C3198</f>
        <v>PROTEINI</v>
      </c>
      <c r="D323" s="135" t="str">
        <f>'Demand Planning'!D3198</f>
        <v>03 BRONZE</v>
      </c>
      <c r="E323" s="166">
        <f>'Demand Planning'!Y3205</f>
        <v>7.384615384615385</v>
      </c>
      <c r="F323" s="122">
        <f>'Demand Planning'!AB3206</f>
        <v>0</v>
      </c>
      <c r="G323" s="122">
        <f>'Demand Planning'!AC3206</f>
        <v>0</v>
      </c>
      <c r="H323" s="122">
        <f>'Demand Planning'!AD3206</f>
        <v>0</v>
      </c>
      <c r="I323" s="122">
        <f>'Demand Planning'!AE3206</f>
        <v>0</v>
      </c>
      <c r="J323" s="122">
        <f>'Demand Planning'!AF3206</f>
        <v>0</v>
      </c>
      <c r="K323" s="122">
        <f>'Demand Planning'!AG3206</f>
        <v>0</v>
      </c>
      <c r="L323" s="122">
        <f>'Demand Planning'!AH3206</f>
        <v>0</v>
      </c>
      <c r="M323" s="122">
        <f>'Demand Planning'!AI3206</f>
        <v>0</v>
      </c>
      <c r="N323" s="122">
        <f>'Demand Planning'!AJ3206</f>
        <v>0</v>
      </c>
      <c r="O323" s="122">
        <f>'Demand Planning'!AK3206</f>
        <v>0</v>
      </c>
      <c r="P323" s="122">
        <f>'Demand Planning'!AL3206</f>
        <v>0</v>
      </c>
      <c r="Q323" s="122">
        <f>'Demand Planning'!AM3206</f>
        <v>0</v>
      </c>
      <c r="R323" s="122">
        <f>'Demand Planning'!AN3206</f>
        <v>0</v>
      </c>
    </row>
    <row r="324" spans="1:18" ht="14.25" customHeight="1" x14ac:dyDescent="0.25">
      <c r="A324" s="107" t="str">
        <f>'Demand Planning'!A3208</f>
        <v>ATC06640</v>
      </c>
      <c r="B324" s="135" t="str">
        <f>'Demand Planning'!B3208</f>
        <v>Trening prsluk LightVest 10kg Atleticore</v>
      </c>
      <c r="C324" s="135" t="str">
        <f>'Demand Planning'!C3208</f>
        <v>FITNESS OPREMA</v>
      </c>
      <c r="D324" s="135" t="str">
        <f>'Demand Planning'!D3208</f>
        <v>03 BRONZE</v>
      </c>
      <c r="E324" s="166">
        <f>'Demand Planning'!Y3215</f>
        <v>4.9230769230769234</v>
      </c>
      <c r="F324" s="122">
        <f>'Demand Planning'!AB3216</f>
        <v>0</v>
      </c>
      <c r="G324" s="122">
        <f>'Demand Planning'!AC3216</f>
        <v>0</v>
      </c>
      <c r="H324" s="122">
        <f>'Demand Planning'!AD3216</f>
        <v>0</v>
      </c>
      <c r="I324" s="122">
        <f>'Demand Planning'!AE3216</f>
        <v>0</v>
      </c>
      <c r="J324" s="122">
        <f>'Demand Planning'!AF3216</f>
        <v>0</v>
      </c>
      <c r="K324" s="122">
        <f>'Demand Planning'!AG3216</f>
        <v>0</v>
      </c>
      <c r="L324" s="122">
        <f>'Demand Planning'!AH3216</f>
        <v>0</v>
      </c>
      <c r="M324" s="122">
        <f>'Demand Planning'!AI3216</f>
        <v>0</v>
      </c>
      <c r="N324" s="122">
        <f>'Demand Planning'!AJ3216</f>
        <v>0</v>
      </c>
      <c r="O324" s="122">
        <f>'Demand Planning'!AK3216</f>
        <v>0</v>
      </c>
      <c r="P324" s="122">
        <f>'Demand Planning'!AL3216</f>
        <v>0</v>
      </c>
      <c r="Q324" s="122">
        <f>'Demand Planning'!AM3216</f>
        <v>0</v>
      </c>
      <c r="R324" s="122">
        <f>'Demand Planning'!AN3216</f>
        <v>0</v>
      </c>
    </row>
    <row r="325" spans="1:18" ht="14.25" customHeight="1" x14ac:dyDescent="0.25">
      <c r="A325" s="107" t="str">
        <f>'Demand Planning'!A3218</f>
        <v>CEL11619</v>
      </c>
      <c r="B325" s="135" t="str">
        <f>'Demand Planning'!B3218</f>
        <v>C4 Energy Crb Frozen Bombsicle 500 ML</v>
      </c>
      <c r="C325" s="135" t="str">
        <f>'Demand Planning'!C3218</f>
        <v>RTD &amp; SNACKS</v>
      </c>
      <c r="D325" s="135" t="str">
        <f>'Demand Planning'!D3218</f>
        <v>03 BRONZE</v>
      </c>
      <c r="E325" s="166">
        <f>'Demand Planning'!Y3225</f>
        <v>139.96153846153845</v>
      </c>
      <c r="F325" s="122">
        <f>'Demand Planning'!AB3226</f>
        <v>0</v>
      </c>
      <c r="G325" s="122">
        <f>'Demand Planning'!AC3226</f>
        <v>0</v>
      </c>
      <c r="H325" s="122">
        <f>'Demand Planning'!AD3226</f>
        <v>0</v>
      </c>
      <c r="I325" s="122">
        <f>'Demand Planning'!AE3226</f>
        <v>0</v>
      </c>
      <c r="J325" s="122">
        <f>'Demand Planning'!AF3226</f>
        <v>0</v>
      </c>
      <c r="K325" s="122">
        <f>'Demand Planning'!AG3226</f>
        <v>0</v>
      </c>
      <c r="L325" s="122">
        <f>'Demand Planning'!AH3226</f>
        <v>0</v>
      </c>
      <c r="M325" s="122">
        <f>'Demand Planning'!AI3226</f>
        <v>0</v>
      </c>
      <c r="N325" s="122">
        <f>'Demand Planning'!AJ3226</f>
        <v>0</v>
      </c>
      <c r="O325" s="122">
        <f>'Demand Planning'!AK3226</f>
        <v>0</v>
      </c>
      <c r="P325" s="122">
        <f>'Demand Planning'!AL3226</f>
        <v>0</v>
      </c>
      <c r="Q325" s="122">
        <f>'Demand Planning'!AM3226</f>
        <v>0</v>
      </c>
      <c r="R325" s="122">
        <f>'Demand Planning'!AN3226</f>
        <v>0</v>
      </c>
    </row>
    <row r="326" spans="1:18" ht="14.25" customHeight="1" x14ac:dyDescent="0.25">
      <c r="A326" s="107" t="str">
        <f>'Demand Planning'!A3228</f>
        <v>POL04122</v>
      </c>
      <c r="B326" s="135" t="str">
        <f>'Demand Planning'!B3228</f>
        <v>Polleo Maltodex 2000g</v>
      </c>
      <c r="C326" s="135" t="str">
        <f>'Demand Planning'!C3228</f>
        <v>SPORTSKA PREHRANA</v>
      </c>
      <c r="D326" s="135" t="str">
        <f>'Demand Planning'!D3228</f>
        <v>03 BRONZE</v>
      </c>
      <c r="E326" s="166">
        <f>'Demand Planning'!Y3235</f>
        <v>11.884615384615385</v>
      </c>
      <c r="F326" s="122">
        <f>'Demand Planning'!AB3236</f>
        <v>0</v>
      </c>
      <c r="G326" s="122">
        <f>'Demand Planning'!AC3236</f>
        <v>0</v>
      </c>
      <c r="H326" s="122">
        <f>'Demand Planning'!AD3236</f>
        <v>0</v>
      </c>
      <c r="I326" s="122">
        <f>'Demand Planning'!AE3236</f>
        <v>0</v>
      </c>
      <c r="J326" s="122">
        <f>'Demand Planning'!AF3236</f>
        <v>0</v>
      </c>
      <c r="K326" s="122">
        <f>'Demand Planning'!AG3236</f>
        <v>0</v>
      </c>
      <c r="L326" s="122">
        <f>'Demand Planning'!AH3236</f>
        <v>0</v>
      </c>
      <c r="M326" s="122">
        <f>'Demand Planning'!AI3236</f>
        <v>0</v>
      </c>
      <c r="N326" s="122">
        <f>'Demand Planning'!AJ3236</f>
        <v>0</v>
      </c>
      <c r="O326" s="122">
        <f>'Demand Planning'!AK3236</f>
        <v>0</v>
      </c>
      <c r="P326" s="122">
        <f>'Demand Planning'!AL3236</f>
        <v>0</v>
      </c>
      <c r="Q326" s="122">
        <f>'Demand Planning'!AM3236</f>
        <v>0</v>
      </c>
      <c r="R326" s="122">
        <f>'Demand Planning'!AN3236</f>
        <v>0</v>
      </c>
    </row>
    <row r="327" spans="1:18" ht="14.25" customHeight="1" x14ac:dyDescent="0.25">
      <c r="A327" s="107" t="str">
        <f>'Demand Planning'!A3238</f>
        <v>ATC06509</v>
      </c>
      <c r="B327" s="135" t="str">
        <f>'Demand Planning'!B3238</f>
        <v>Prostirka NBR Yoga 180 cm crna</v>
      </c>
      <c r="C327" s="135" t="str">
        <f>'Demand Planning'!C3238</f>
        <v>FITNESS OPREMA</v>
      </c>
      <c r="D327" s="135" t="str">
        <f>'Demand Planning'!D3238</f>
        <v>03 BRONZE</v>
      </c>
      <c r="E327" s="166">
        <f>'Demand Planning'!Y3245</f>
        <v>7</v>
      </c>
      <c r="F327" s="122">
        <f>'Demand Planning'!AB3246</f>
        <v>0</v>
      </c>
      <c r="G327" s="122">
        <f>'Demand Planning'!AC3246</f>
        <v>0</v>
      </c>
      <c r="H327" s="122">
        <f>'Demand Planning'!AD3246</f>
        <v>0</v>
      </c>
      <c r="I327" s="122">
        <f>'Demand Planning'!AE3246</f>
        <v>0</v>
      </c>
      <c r="J327" s="122">
        <f>'Demand Planning'!AF3246</f>
        <v>0</v>
      </c>
      <c r="K327" s="122">
        <f>'Demand Planning'!AG3246</f>
        <v>0</v>
      </c>
      <c r="L327" s="122">
        <f>'Demand Planning'!AH3246</f>
        <v>0</v>
      </c>
      <c r="M327" s="122">
        <f>'Demand Planning'!AI3246</f>
        <v>0</v>
      </c>
      <c r="N327" s="122">
        <f>'Demand Planning'!AJ3246</f>
        <v>0</v>
      </c>
      <c r="O327" s="122">
        <f>'Demand Planning'!AK3246</f>
        <v>0</v>
      </c>
      <c r="P327" s="122">
        <f>'Demand Planning'!AL3246</f>
        <v>0</v>
      </c>
      <c r="Q327" s="122">
        <f>'Demand Planning'!AM3246</f>
        <v>0</v>
      </c>
      <c r="R327" s="122">
        <f>'Demand Planning'!AN3246</f>
        <v>0</v>
      </c>
    </row>
    <row r="328" spans="1:18" ht="14.25" customHeight="1" x14ac:dyDescent="0.25">
      <c r="A328" s="107" t="str">
        <f>'Demand Planning'!A3248</f>
        <v>SHM00077</v>
      </c>
      <c r="B328" s="135" t="str">
        <f>'Demand Planning'!B3248</f>
        <v>DEFENDER, Beast Mode On, 600 ml</v>
      </c>
      <c r="C328" s="135" t="str">
        <f>'Demand Planning'!C3248</f>
        <v>DRINKWARE I HOME</v>
      </c>
      <c r="D328" s="135" t="str">
        <f>'Demand Planning'!D3248</f>
        <v>03 BRONZE</v>
      </c>
      <c r="E328" s="166">
        <f>'Demand Planning'!Y3255</f>
        <v>158.69230769230768</v>
      </c>
      <c r="F328" s="122">
        <f>'Demand Planning'!AB3256</f>
        <v>0</v>
      </c>
      <c r="G328" s="122">
        <f>'Demand Planning'!AC3256</f>
        <v>0</v>
      </c>
      <c r="H328" s="122">
        <f>'Demand Planning'!AD3256</f>
        <v>0</v>
      </c>
      <c r="I328" s="122">
        <f>'Demand Planning'!AE3256</f>
        <v>0</v>
      </c>
      <c r="J328" s="122">
        <f>'Demand Planning'!AF3256</f>
        <v>0</v>
      </c>
      <c r="K328" s="122">
        <f>'Demand Planning'!AG3256</f>
        <v>0</v>
      </c>
      <c r="L328" s="122">
        <f>'Demand Planning'!AH3256</f>
        <v>0</v>
      </c>
      <c r="M328" s="122">
        <f>'Demand Planning'!AI3256</f>
        <v>0</v>
      </c>
      <c r="N328" s="122">
        <f>'Demand Planning'!AJ3256</f>
        <v>0</v>
      </c>
      <c r="O328" s="122">
        <f>'Demand Planning'!AK3256</f>
        <v>0</v>
      </c>
      <c r="P328" s="122">
        <f>'Demand Planning'!AL3256</f>
        <v>0</v>
      </c>
      <c r="Q328" s="122">
        <f>'Demand Planning'!AM3256</f>
        <v>0</v>
      </c>
      <c r="R328" s="122">
        <f>'Demand Planning'!AN3256</f>
        <v>0</v>
      </c>
    </row>
    <row r="329" spans="1:18" ht="14.25" customHeight="1" x14ac:dyDescent="0.25">
      <c r="A329" s="107" t="str">
        <f>'Demand Planning'!A3258</f>
        <v>ZOE12357</v>
      </c>
      <c r="B329" s="135" t="str">
        <f>'Demand Planning'!B3258</f>
        <v>ZOE Whey 454g Choco Apricot Cake</v>
      </c>
      <c r="C329" s="135" t="str">
        <f>'Demand Planning'!C3258</f>
        <v>PROTEINI</v>
      </c>
      <c r="D329" s="135" t="str">
        <f>'Demand Planning'!D3258</f>
        <v>03 BRONZE</v>
      </c>
      <c r="E329" s="166">
        <f>'Demand Planning'!Y3265</f>
        <v>25.423076923076923</v>
      </c>
      <c r="F329" s="122">
        <f>'Demand Planning'!AB3266</f>
        <v>0</v>
      </c>
      <c r="G329" s="122">
        <f>'Demand Planning'!AC3266</f>
        <v>0</v>
      </c>
      <c r="H329" s="122">
        <f>'Demand Planning'!AD3266</f>
        <v>0</v>
      </c>
      <c r="I329" s="122">
        <f>'Demand Planning'!AE3266</f>
        <v>0</v>
      </c>
      <c r="J329" s="122">
        <f>'Demand Planning'!AF3266</f>
        <v>0</v>
      </c>
      <c r="K329" s="122">
        <f>'Demand Planning'!AG3266</f>
        <v>0</v>
      </c>
      <c r="L329" s="122">
        <f>'Demand Planning'!AH3266</f>
        <v>0</v>
      </c>
      <c r="M329" s="122">
        <f>'Demand Planning'!AI3266</f>
        <v>0</v>
      </c>
      <c r="N329" s="122">
        <f>'Demand Planning'!AJ3266</f>
        <v>0</v>
      </c>
      <c r="O329" s="122">
        <f>'Demand Planning'!AK3266</f>
        <v>0</v>
      </c>
      <c r="P329" s="122">
        <f>'Demand Planning'!AL3266</f>
        <v>0</v>
      </c>
      <c r="Q329" s="122">
        <f>'Demand Planning'!AM3266</f>
        <v>0</v>
      </c>
      <c r="R329" s="122">
        <f>'Demand Planning'!AN3266</f>
        <v>0</v>
      </c>
    </row>
    <row r="330" spans="1:18" ht="14.25" customHeight="1" x14ac:dyDescent="0.25">
      <c r="A330" s="107" t="str">
        <f>'Demand Planning'!A3268</f>
        <v>SCM04398</v>
      </c>
      <c r="B330" s="135" t="str">
        <f>'Demand Planning'!B3268</f>
        <v>Amino Hybrid 300 tablets</v>
      </c>
      <c r="C330" s="135" t="str">
        <f>'Demand Planning'!C3268</f>
        <v>SPORTSKA PREHRANA</v>
      </c>
      <c r="D330" s="135" t="str">
        <f>'Demand Planning'!D3268</f>
        <v>03 BRONZE</v>
      </c>
      <c r="E330" s="166">
        <f>'Demand Planning'!Y3275</f>
        <v>5.9230769230769234</v>
      </c>
      <c r="F330" s="122">
        <f>'Demand Planning'!AB3276</f>
        <v>0</v>
      </c>
      <c r="G330" s="122">
        <f>'Demand Planning'!AC3276</f>
        <v>0</v>
      </c>
      <c r="H330" s="122">
        <f>'Demand Planning'!AD3276</f>
        <v>0</v>
      </c>
      <c r="I330" s="122">
        <f>'Demand Planning'!AE3276</f>
        <v>0</v>
      </c>
      <c r="J330" s="122">
        <f>'Demand Planning'!AF3276</f>
        <v>0</v>
      </c>
      <c r="K330" s="122">
        <f>'Demand Planning'!AG3276</f>
        <v>0</v>
      </c>
      <c r="L330" s="122">
        <f>'Demand Planning'!AH3276</f>
        <v>0</v>
      </c>
      <c r="M330" s="122">
        <f>'Demand Planning'!AI3276</f>
        <v>0</v>
      </c>
      <c r="N330" s="122">
        <f>'Demand Planning'!AJ3276</f>
        <v>0</v>
      </c>
      <c r="O330" s="122">
        <f>'Demand Planning'!AK3276</f>
        <v>0</v>
      </c>
      <c r="P330" s="122">
        <f>'Demand Planning'!AL3276</f>
        <v>0</v>
      </c>
      <c r="Q330" s="122">
        <f>'Demand Planning'!AM3276</f>
        <v>0</v>
      </c>
      <c r="R330" s="122">
        <f>'Demand Planning'!AN3276</f>
        <v>0</v>
      </c>
    </row>
    <row r="331" spans="1:18" ht="14.25" customHeight="1" x14ac:dyDescent="0.25">
      <c r="A331" s="107" t="str">
        <f>'Demand Planning'!A3278</f>
        <v>POL12850</v>
      </c>
      <c r="B331" s="135" t="str">
        <f>'Demand Planning'!B3278</f>
        <v>Polleo Premium HydroX Whey 1,8kg Unflavoured</v>
      </c>
      <c r="C331" s="135" t="str">
        <f>'Demand Planning'!C3278</f>
        <v>PROTEINI</v>
      </c>
      <c r="D331" s="135" t="str">
        <f>'Demand Planning'!D3278</f>
        <v>03 BRONZE</v>
      </c>
      <c r="E331" s="166">
        <f>'Demand Planning'!Y3285</f>
        <v>10.23076923076923</v>
      </c>
      <c r="F331" s="122">
        <f>'Demand Planning'!AB3286</f>
        <v>0</v>
      </c>
      <c r="G331" s="122">
        <f>'Demand Planning'!AC3286</f>
        <v>0</v>
      </c>
      <c r="H331" s="122">
        <f>'Demand Planning'!AD3286</f>
        <v>0</v>
      </c>
      <c r="I331" s="122">
        <f>'Demand Planning'!AE3286</f>
        <v>0</v>
      </c>
      <c r="J331" s="122">
        <f>'Demand Planning'!AF3286</f>
        <v>0</v>
      </c>
      <c r="K331" s="122">
        <f>'Demand Planning'!AG3286</f>
        <v>0</v>
      </c>
      <c r="L331" s="122">
        <f>'Demand Planning'!AH3286</f>
        <v>0</v>
      </c>
      <c r="M331" s="122">
        <f>'Demand Planning'!AI3286</f>
        <v>0</v>
      </c>
      <c r="N331" s="122">
        <f>'Demand Planning'!AJ3286</f>
        <v>0</v>
      </c>
      <c r="O331" s="122">
        <f>'Demand Planning'!AK3286</f>
        <v>0</v>
      </c>
      <c r="P331" s="122">
        <f>'Demand Planning'!AL3286</f>
        <v>0</v>
      </c>
      <c r="Q331" s="122">
        <f>'Demand Planning'!AM3286</f>
        <v>0</v>
      </c>
      <c r="R331" s="122">
        <f>'Demand Planning'!AN3286</f>
        <v>0</v>
      </c>
    </row>
    <row r="332" spans="1:18" ht="14.25" customHeight="1" x14ac:dyDescent="0.25">
      <c r="A332" s="107" t="str">
        <f>'Demand Planning'!A3288</f>
        <v>SHM00080</v>
      </c>
      <c r="B332" s="135" t="str">
        <f>'Demand Planning'!B3288</f>
        <v>DEFENDER, Slay the Weights, 600 ml</v>
      </c>
      <c r="C332" s="135" t="str">
        <f>'Demand Planning'!C3288</f>
        <v>DRINKWARE I HOME</v>
      </c>
      <c r="D332" s="135" t="str">
        <f>'Demand Planning'!D3288</f>
        <v>03 BRONZE</v>
      </c>
      <c r="E332" s="166">
        <f>'Demand Planning'!Y3295</f>
        <v>219.73076923076923</v>
      </c>
      <c r="F332" s="122">
        <f>'Demand Planning'!AB3296</f>
        <v>0</v>
      </c>
      <c r="G332" s="122">
        <f>'Demand Planning'!AC3296</f>
        <v>0</v>
      </c>
      <c r="H332" s="122">
        <f>'Demand Planning'!AD3296</f>
        <v>0</v>
      </c>
      <c r="I332" s="122">
        <f>'Demand Planning'!AE3296</f>
        <v>0</v>
      </c>
      <c r="J332" s="122">
        <f>'Demand Planning'!AF3296</f>
        <v>0</v>
      </c>
      <c r="K332" s="122">
        <f>'Demand Planning'!AG3296</f>
        <v>0</v>
      </c>
      <c r="L332" s="122">
        <f>'Demand Planning'!AH3296</f>
        <v>0</v>
      </c>
      <c r="M332" s="122">
        <f>'Demand Planning'!AI3296</f>
        <v>0</v>
      </c>
      <c r="N332" s="122">
        <f>'Demand Planning'!AJ3296</f>
        <v>0</v>
      </c>
      <c r="O332" s="122">
        <f>'Demand Planning'!AK3296</f>
        <v>0</v>
      </c>
      <c r="P332" s="122">
        <f>'Demand Planning'!AL3296</f>
        <v>0</v>
      </c>
      <c r="Q332" s="122">
        <f>'Demand Planning'!AM3296</f>
        <v>0</v>
      </c>
      <c r="R332" s="122">
        <f>'Demand Planning'!AN3296</f>
        <v>0</v>
      </c>
    </row>
    <row r="333" spans="1:18" ht="14.25" customHeight="1" x14ac:dyDescent="0.25">
      <c r="A333" s="107" t="str">
        <f>'Demand Planning'!A3298</f>
        <v>POL12703</v>
      </c>
      <c r="B333" s="135" t="str">
        <f>'Demand Planning'!B3298</f>
        <v>Polleo Pro Whey 2kg Unflavoured</v>
      </c>
      <c r="C333" s="135" t="str">
        <f>'Demand Planning'!C3298</f>
        <v>PROTEINI</v>
      </c>
      <c r="D333" s="135" t="str">
        <f>'Demand Planning'!D3298</f>
        <v>03 BRONZE</v>
      </c>
      <c r="E333" s="166">
        <f>'Demand Planning'!Y3305</f>
        <v>4.8461538461538458</v>
      </c>
      <c r="F333" s="122">
        <f>'Demand Planning'!AB3306</f>
        <v>0</v>
      </c>
      <c r="G333" s="122">
        <f>'Demand Planning'!AC3306</f>
        <v>0</v>
      </c>
      <c r="H333" s="122">
        <f>'Demand Planning'!AD3306</f>
        <v>0</v>
      </c>
      <c r="I333" s="122">
        <f>'Demand Planning'!AE3306</f>
        <v>0</v>
      </c>
      <c r="J333" s="122">
        <f>'Demand Planning'!AF3306</f>
        <v>0</v>
      </c>
      <c r="K333" s="122">
        <f>'Demand Planning'!AG3306</f>
        <v>0</v>
      </c>
      <c r="L333" s="122">
        <f>'Demand Planning'!AH3306</f>
        <v>0</v>
      </c>
      <c r="M333" s="122">
        <f>'Demand Planning'!AI3306</f>
        <v>0</v>
      </c>
      <c r="N333" s="122">
        <f>'Demand Planning'!AJ3306</f>
        <v>0</v>
      </c>
      <c r="O333" s="122">
        <f>'Demand Planning'!AK3306</f>
        <v>0</v>
      </c>
      <c r="P333" s="122">
        <f>'Demand Planning'!AL3306</f>
        <v>0</v>
      </c>
      <c r="Q333" s="122">
        <f>'Demand Planning'!AM3306</f>
        <v>0</v>
      </c>
      <c r="R333" s="122">
        <f>'Demand Planning'!AN3306</f>
        <v>0</v>
      </c>
    </row>
    <row r="334" spans="1:18" ht="14.25" customHeight="1" x14ac:dyDescent="0.25">
      <c r="A334" s="107" t="str">
        <f>'Demand Planning'!A3308</f>
        <v>POL09928</v>
      </c>
      <c r="B334" s="135" t="str">
        <f>'Demand Planning'!B3308</f>
        <v>Polleo Protein oatmeal 60g chocolate coconut</v>
      </c>
      <c r="C334" s="135" t="str">
        <f>'Demand Planning'!C3308</f>
        <v>BIO I SUPERFOODS</v>
      </c>
      <c r="D334" s="135" t="str">
        <f>'Demand Planning'!D3308</f>
        <v>03 BRONZE</v>
      </c>
      <c r="E334" s="166">
        <f>'Demand Planning'!Y3315</f>
        <v>284.34615384615387</v>
      </c>
      <c r="F334" s="122">
        <f>'Demand Planning'!AB3316</f>
        <v>0</v>
      </c>
      <c r="G334" s="122">
        <f>'Demand Planning'!AC3316</f>
        <v>0</v>
      </c>
      <c r="H334" s="122">
        <f>'Demand Planning'!AD3316</f>
        <v>0</v>
      </c>
      <c r="I334" s="122">
        <f>'Demand Planning'!AE3316</f>
        <v>0</v>
      </c>
      <c r="J334" s="122">
        <f>'Demand Planning'!AF3316</f>
        <v>0</v>
      </c>
      <c r="K334" s="122">
        <f>'Demand Planning'!AG3316</f>
        <v>300</v>
      </c>
      <c r="L334" s="122">
        <f>'Demand Planning'!AH3316</f>
        <v>300</v>
      </c>
      <c r="M334" s="122">
        <f>'Demand Planning'!AI3316</f>
        <v>300</v>
      </c>
      <c r="N334" s="122">
        <f>'Demand Planning'!AJ3316</f>
        <v>300</v>
      </c>
      <c r="O334" s="122">
        <f>'Demand Planning'!AK3316</f>
        <v>0</v>
      </c>
      <c r="P334" s="122">
        <f>'Demand Planning'!AL3316</f>
        <v>0</v>
      </c>
      <c r="Q334" s="122">
        <f>'Demand Planning'!AM3316</f>
        <v>30</v>
      </c>
      <c r="R334" s="122">
        <f>'Demand Planning'!AN3316</f>
        <v>30</v>
      </c>
    </row>
    <row r="335" spans="1:18" ht="14.25" customHeight="1" x14ac:dyDescent="0.25">
      <c r="A335" s="107" t="str">
        <f>'Demand Planning'!A3318</f>
        <v>POL12714</v>
      </c>
      <c r="B335" s="135" t="str">
        <f>'Demand Planning'!B3318</f>
        <v>Polleo Pro Whey 908g White chocolate</v>
      </c>
      <c r="C335" s="135" t="str">
        <f>'Demand Planning'!C3318</f>
        <v>PROTEINI</v>
      </c>
      <c r="D335" s="135" t="str">
        <f>'Demand Planning'!D3318</f>
        <v>03 BRONZE</v>
      </c>
      <c r="E335" s="166">
        <f>'Demand Planning'!Y3325</f>
        <v>18.692307692307693</v>
      </c>
      <c r="F335" s="122">
        <f>'Demand Planning'!AB3326</f>
        <v>0</v>
      </c>
      <c r="G335" s="122">
        <f>'Demand Planning'!AC3326</f>
        <v>0</v>
      </c>
      <c r="H335" s="122">
        <f>'Demand Planning'!AD3326</f>
        <v>0</v>
      </c>
      <c r="I335" s="122">
        <f>'Demand Planning'!AE3326</f>
        <v>0</v>
      </c>
      <c r="J335" s="122">
        <f>'Demand Planning'!AF3326</f>
        <v>0</v>
      </c>
      <c r="K335" s="122">
        <f>'Demand Planning'!AG3326</f>
        <v>0</v>
      </c>
      <c r="L335" s="122">
        <f>'Demand Planning'!AH3326</f>
        <v>0</v>
      </c>
      <c r="M335" s="122">
        <f>'Demand Planning'!AI3326</f>
        <v>0</v>
      </c>
      <c r="N335" s="122">
        <f>'Demand Planning'!AJ3326</f>
        <v>0</v>
      </c>
      <c r="O335" s="122">
        <f>'Demand Planning'!AK3326</f>
        <v>0</v>
      </c>
      <c r="P335" s="122">
        <f>'Demand Planning'!AL3326</f>
        <v>0</v>
      </c>
      <c r="Q335" s="122">
        <f>'Demand Planning'!AM3326</f>
        <v>0</v>
      </c>
      <c r="R335" s="122">
        <f>'Demand Planning'!AN3326</f>
        <v>0</v>
      </c>
    </row>
    <row r="336" spans="1:18" ht="14.25" customHeight="1" x14ac:dyDescent="0.25">
      <c r="A336" s="107" t="str">
        <f>'Demand Planning'!A3328</f>
        <v>POL09760</v>
      </c>
      <c r="B336" s="135" t="str">
        <f>'Demand Planning'!B3328</f>
        <v>Polleo Revive 1kg Grape</v>
      </c>
      <c r="C336" s="135" t="str">
        <f>'Demand Planning'!C3328</f>
        <v>SPORTSKA PREHRANA</v>
      </c>
      <c r="D336" s="135" t="str">
        <f>'Demand Planning'!D3328</f>
        <v>03 BRONZE</v>
      </c>
      <c r="E336" s="166">
        <f>'Demand Planning'!Y3335</f>
        <v>4.2307692307692308</v>
      </c>
      <c r="F336" s="122">
        <f>'Demand Planning'!AB3336</f>
        <v>0</v>
      </c>
      <c r="G336" s="122">
        <f>'Demand Planning'!AC3336</f>
        <v>0</v>
      </c>
      <c r="H336" s="122">
        <f>'Demand Planning'!AD3336</f>
        <v>0</v>
      </c>
      <c r="I336" s="122">
        <f>'Demand Planning'!AE3336</f>
        <v>0</v>
      </c>
      <c r="J336" s="122">
        <f>'Demand Planning'!AF3336</f>
        <v>0</v>
      </c>
      <c r="K336" s="122">
        <f>'Demand Planning'!AG3336</f>
        <v>0</v>
      </c>
      <c r="L336" s="122">
        <f>'Demand Planning'!AH3336</f>
        <v>0</v>
      </c>
      <c r="M336" s="122">
        <f>'Demand Planning'!AI3336</f>
        <v>0</v>
      </c>
      <c r="N336" s="122">
        <f>'Demand Planning'!AJ3336</f>
        <v>0</v>
      </c>
      <c r="O336" s="122">
        <f>'Demand Planning'!AK3336</f>
        <v>0</v>
      </c>
      <c r="P336" s="122">
        <f>'Demand Planning'!AL3336</f>
        <v>0</v>
      </c>
      <c r="Q336" s="122">
        <f>'Demand Planning'!AM3336</f>
        <v>0</v>
      </c>
      <c r="R336" s="122">
        <f>'Demand Planning'!AN3336</f>
        <v>0</v>
      </c>
    </row>
    <row r="337" spans="1:18" ht="14.25" customHeight="1" x14ac:dyDescent="0.25">
      <c r="A337" s="107" t="str">
        <f>'Demand Planning'!A3338</f>
        <v>SCM04308</v>
      </c>
      <c r="B337" s="135" t="str">
        <f>'Demand Planning'!B3338</f>
        <v>Metabolon 250g</v>
      </c>
      <c r="C337" s="135" t="str">
        <f>'Demand Planning'!C3338</f>
        <v>SPORTSKA PREHRANA</v>
      </c>
      <c r="D337" s="135" t="str">
        <f>'Demand Planning'!D3338</f>
        <v>03 BRONZE</v>
      </c>
      <c r="E337" s="166">
        <f>'Demand Planning'!Y3345</f>
        <v>5.5384615384615383</v>
      </c>
      <c r="F337" s="122">
        <f>'Demand Planning'!AB3346</f>
        <v>0</v>
      </c>
      <c r="G337" s="122">
        <f>'Demand Planning'!AC3346</f>
        <v>0</v>
      </c>
      <c r="H337" s="122">
        <f>'Demand Planning'!AD3346</f>
        <v>0</v>
      </c>
      <c r="I337" s="122">
        <f>'Demand Planning'!AE3346</f>
        <v>0</v>
      </c>
      <c r="J337" s="122">
        <f>'Demand Planning'!AF3346</f>
        <v>0</v>
      </c>
      <c r="K337" s="122">
        <f>'Demand Planning'!AG3346</f>
        <v>0</v>
      </c>
      <c r="L337" s="122">
        <f>'Demand Planning'!AH3346</f>
        <v>0</v>
      </c>
      <c r="M337" s="122">
        <f>'Demand Planning'!AI3346</f>
        <v>0</v>
      </c>
      <c r="N337" s="122">
        <f>'Demand Planning'!AJ3346</f>
        <v>0</v>
      </c>
      <c r="O337" s="122">
        <f>'Demand Planning'!AK3346</f>
        <v>0</v>
      </c>
      <c r="P337" s="122">
        <f>'Demand Planning'!AL3346</f>
        <v>0</v>
      </c>
      <c r="Q337" s="122">
        <f>'Demand Planning'!AM3346</f>
        <v>0</v>
      </c>
      <c r="R337" s="122">
        <f>'Demand Planning'!AN3346</f>
        <v>0</v>
      </c>
    </row>
    <row r="338" spans="1:18" ht="14.25" customHeight="1" x14ac:dyDescent="0.25">
      <c r="A338" s="107" t="str">
        <f>'Demand Planning'!A3348</f>
        <v>ON00402</v>
      </c>
      <c r="B338" s="135" t="str">
        <f>'Demand Planning'!B3348</f>
        <v>Gold BCAA Train + Sustain 266g Peach Passionfruit</v>
      </c>
      <c r="C338" s="135" t="str">
        <f>'Demand Planning'!C3348</f>
        <v>SPORTSKA PREHRANA</v>
      </c>
      <c r="D338" s="135" t="str">
        <f>'Demand Planning'!D3348</f>
        <v>03 BRONZE</v>
      </c>
      <c r="E338" s="166">
        <f>'Demand Planning'!Y3355</f>
        <v>9.3461538461538467</v>
      </c>
      <c r="F338" s="122">
        <f>'Demand Planning'!AB3356</f>
        <v>0</v>
      </c>
      <c r="G338" s="122">
        <f>'Demand Planning'!AC3356</f>
        <v>0</v>
      </c>
      <c r="H338" s="122">
        <f>'Demand Planning'!AD3356</f>
        <v>0</v>
      </c>
      <c r="I338" s="122">
        <f>'Demand Planning'!AE3356</f>
        <v>0</v>
      </c>
      <c r="J338" s="122">
        <f>'Demand Planning'!AF3356</f>
        <v>0</v>
      </c>
      <c r="K338" s="122">
        <f>'Demand Planning'!AG3356</f>
        <v>0</v>
      </c>
      <c r="L338" s="122">
        <f>'Demand Planning'!AH3356</f>
        <v>0</v>
      </c>
      <c r="M338" s="122">
        <f>'Demand Planning'!AI3356</f>
        <v>0</v>
      </c>
      <c r="N338" s="122">
        <f>'Demand Planning'!AJ3356</f>
        <v>0</v>
      </c>
      <c r="O338" s="122">
        <f>'Demand Planning'!AK3356</f>
        <v>0</v>
      </c>
      <c r="P338" s="122">
        <f>'Demand Planning'!AL3356</f>
        <v>0</v>
      </c>
      <c r="Q338" s="122">
        <f>'Demand Planning'!AM3356</f>
        <v>0</v>
      </c>
      <c r="R338" s="122">
        <f>'Demand Planning'!AN3356</f>
        <v>0</v>
      </c>
    </row>
    <row r="339" spans="1:18" ht="14.25" customHeight="1" x14ac:dyDescent="0.25">
      <c r="A339" s="107" t="str">
        <f>'Demand Planning'!A3358</f>
        <v>POL04283</v>
      </c>
      <c r="B339" s="135" t="str">
        <f>'Demand Planning'!B3358</f>
        <v>Chia sjemenke 750g Numbers Are Good</v>
      </c>
      <c r="C339" s="135" t="str">
        <f>'Demand Planning'!C3358</f>
        <v>BIO I SUPERFOODS</v>
      </c>
      <c r="D339" s="135" t="str">
        <f>'Demand Planning'!D3358</f>
        <v>03 BRONZE</v>
      </c>
      <c r="E339" s="166">
        <f>'Demand Planning'!Y3365</f>
        <v>45.730769230769234</v>
      </c>
      <c r="F339" s="122">
        <f>'Demand Planning'!AB3366</f>
        <v>0</v>
      </c>
      <c r="G339" s="122">
        <f>'Demand Planning'!AC3366</f>
        <v>0</v>
      </c>
      <c r="H339" s="122">
        <f>'Demand Planning'!AD3366</f>
        <v>0</v>
      </c>
      <c r="I339" s="122">
        <f>'Demand Planning'!AE3366</f>
        <v>0</v>
      </c>
      <c r="J339" s="122">
        <f>'Demand Planning'!AF3366</f>
        <v>0</v>
      </c>
      <c r="K339" s="122">
        <f>'Demand Planning'!AG3366</f>
        <v>0</v>
      </c>
      <c r="L339" s="122">
        <f>'Demand Planning'!AH3366</f>
        <v>0</v>
      </c>
      <c r="M339" s="122">
        <f>'Demand Planning'!AI3366</f>
        <v>0</v>
      </c>
      <c r="N339" s="122">
        <f>'Demand Planning'!AJ3366</f>
        <v>0</v>
      </c>
      <c r="O339" s="122">
        <f>'Demand Planning'!AK3366</f>
        <v>0</v>
      </c>
      <c r="P339" s="122">
        <f>'Demand Planning'!AL3366</f>
        <v>0</v>
      </c>
      <c r="Q339" s="122">
        <f>'Demand Planning'!AM3366</f>
        <v>0</v>
      </c>
      <c r="R339" s="122">
        <f>'Demand Planning'!AN3366</f>
        <v>0</v>
      </c>
    </row>
    <row r="340" spans="1:18" ht="14.25" customHeight="1" x14ac:dyDescent="0.25">
      <c r="A340" s="107" t="str">
        <f>'Demand Planning'!A3368</f>
        <v>ATC06626</v>
      </c>
      <c r="B340" s="135" t="str">
        <f>'Demand Planning'!B3368</f>
        <v>Komplet standard utega i šipke s navojem 20 kg</v>
      </c>
      <c r="C340" s="135" t="str">
        <f>'Demand Planning'!C3368</f>
        <v>FITNESS OPREMA</v>
      </c>
      <c r="D340" s="135" t="str">
        <f>'Demand Planning'!D3368</f>
        <v>03 BRONZE</v>
      </c>
      <c r="E340" s="166">
        <f>'Demand Planning'!Y3375</f>
        <v>5.1538461538461542</v>
      </c>
      <c r="F340" s="122">
        <f>'Demand Planning'!AB3376</f>
        <v>0</v>
      </c>
      <c r="G340" s="122">
        <f>'Demand Planning'!AC3376</f>
        <v>0</v>
      </c>
      <c r="H340" s="122">
        <f>'Demand Planning'!AD3376</f>
        <v>0</v>
      </c>
      <c r="I340" s="122">
        <f>'Demand Planning'!AE3376</f>
        <v>0</v>
      </c>
      <c r="J340" s="122">
        <f>'Demand Planning'!AF3376</f>
        <v>0</v>
      </c>
      <c r="K340" s="122">
        <f>'Demand Planning'!AG3376</f>
        <v>0</v>
      </c>
      <c r="L340" s="122">
        <f>'Demand Planning'!AH3376</f>
        <v>0</v>
      </c>
      <c r="M340" s="122">
        <f>'Demand Planning'!AI3376</f>
        <v>0</v>
      </c>
      <c r="N340" s="122">
        <f>'Demand Planning'!AJ3376</f>
        <v>0</v>
      </c>
      <c r="O340" s="122">
        <f>'Demand Planning'!AK3376</f>
        <v>0</v>
      </c>
      <c r="P340" s="122">
        <f>'Demand Planning'!AL3376</f>
        <v>0</v>
      </c>
      <c r="Q340" s="122">
        <f>'Demand Planning'!AM3376</f>
        <v>0</v>
      </c>
      <c r="R340" s="122">
        <f>'Demand Planning'!AN3376</f>
        <v>0</v>
      </c>
    </row>
    <row r="341" spans="1:18" ht="14.25" customHeight="1" x14ac:dyDescent="0.25">
      <c r="A341" s="107" t="str">
        <f>'Demand Planning'!A3378</f>
        <v>ON00370</v>
      </c>
      <c r="B341" s="135" t="str">
        <f>'Demand Planning'!B3378</f>
        <v>Gold BCAA Train + Sustain 266g Raspberry Pomegrana</v>
      </c>
      <c r="C341" s="135" t="str">
        <f>'Demand Planning'!C3378</f>
        <v>SPORTSKA PREHRANA</v>
      </c>
      <c r="D341" s="135" t="str">
        <f>'Demand Planning'!D3378</f>
        <v>03 BRONZE</v>
      </c>
      <c r="E341" s="166">
        <f>'Demand Planning'!Y3385</f>
        <v>5.8076923076923075</v>
      </c>
      <c r="F341" s="122">
        <f>'Demand Planning'!AB3386</f>
        <v>0</v>
      </c>
      <c r="G341" s="122">
        <f>'Demand Planning'!AC3386</f>
        <v>0</v>
      </c>
      <c r="H341" s="122">
        <f>'Demand Planning'!AD3386</f>
        <v>0</v>
      </c>
      <c r="I341" s="122">
        <f>'Demand Planning'!AE3386</f>
        <v>0</v>
      </c>
      <c r="J341" s="122">
        <f>'Demand Planning'!AF3386</f>
        <v>0</v>
      </c>
      <c r="K341" s="122">
        <f>'Demand Planning'!AG3386</f>
        <v>0</v>
      </c>
      <c r="L341" s="122">
        <f>'Demand Planning'!AH3386</f>
        <v>0</v>
      </c>
      <c r="M341" s="122">
        <f>'Demand Planning'!AI3386</f>
        <v>0</v>
      </c>
      <c r="N341" s="122">
        <f>'Demand Planning'!AJ3386</f>
        <v>0</v>
      </c>
      <c r="O341" s="122">
        <f>'Demand Planning'!AK3386</f>
        <v>0</v>
      </c>
      <c r="P341" s="122">
        <f>'Demand Planning'!AL3386</f>
        <v>0</v>
      </c>
      <c r="Q341" s="122">
        <f>'Demand Planning'!AM3386</f>
        <v>0</v>
      </c>
      <c r="R341" s="122">
        <f>'Demand Planning'!AN3386</f>
        <v>0</v>
      </c>
    </row>
    <row r="342" spans="1:18" ht="14.25" customHeight="1" x14ac:dyDescent="0.25">
      <c r="A342" s="107" t="str">
        <f>'Demand Planning'!A3388</f>
        <v>SCM04313</v>
      </c>
      <c r="B342" s="135" t="str">
        <f>'Demand Planning'!B3388</f>
        <v>Hydroflex 2kg chocolate</v>
      </c>
      <c r="C342" s="135" t="str">
        <f>'Demand Planning'!C3388</f>
        <v>PROTEINI</v>
      </c>
      <c r="D342" s="135" t="str">
        <f>'Demand Planning'!D3388</f>
        <v>03 BRONZE</v>
      </c>
      <c r="E342" s="166">
        <f>'Demand Planning'!Y3395</f>
        <v>6</v>
      </c>
      <c r="F342" s="122">
        <f>'Demand Planning'!AB3396</f>
        <v>0</v>
      </c>
      <c r="G342" s="122">
        <f>'Demand Planning'!AC3396</f>
        <v>0</v>
      </c>
      <c r="H342" s="122">
        <f>'Demand Planning'!AD3396</f>
        <v>0</v>
      </c>
      <c r="I342" s="122">
        <f>'Demand Planning'!AE3396</f>
        <v>0</v>
      </c>
      <c r="J342" s="122">
        <f>'Demand Planning'!AF3396</f>
        <v>0</v>
      </c>
      <c r="K342" s="122">
        <f>'Demand Planning'!AG3396</f>
        <v>0</v>
      </c>
      <c r="L342" s="122">
        <f>'Demand Planning'!AH3396</f>
        <v>0</v>
      </c>
      <c r="M342" s="122">
        <f>'Demand Planning'!AI3396</f>
        <v>0</v>
      </c>
      <c r="N342" s="122">
        <f>'Demand Planning'!AJ3396</f>
        <v>0</v>
      </c>
      <c r="O342" s="122">
        <f>'Demand Planning'!AK3396</f>
        <v>0</v>
      </c>
      <c r="P342" s="122">
        <f>'Demand Planning'!AL3396</f>
        <v>0</v>
      </c>
      <c r="Q342" s="122">
        <f>'Demand Planning'!AM3396</f>
        <v>0</v>
      </c>
      <c r="R342" s="122">
        <f>'Demand Planning'!AN3396</f>
        <v>0</v>
      </c>
    </row>
    <row r="343" spans="1:18" ht="14.25" customHeight="1" x14ac:dyDescent="0.25">
      <c r="A343" s="107" t="str">
        <f>'Demand Planning'!A3398</f>
        <v>ZOE12384</v>
      </c>
      <c r="B343" s="135" t="str">
        <f>'Demand Planning'!B3398</f>
        <v>ZOE Iso Drink 300g Peach Iced Tea</v>
      </c>
      <c r="C343" s="135" t="str">
        <f>'Demand Planning'!C3398</f>
        <v>SPORTSKA PREHRANA</v>
      </c>
      <c r="D343" s="135" t="str">
        <f>'Demand Planning'!D3398</f>
        <v>03 BRONZE</v>
      </c>
      <c r="E343" s="166">
        <f>'Demand Planning'!Y3405</f>
        <v>11.807692307692308</v>
      </c>
      <c r="F343" s="122">
        <f>'Demand Planning'!AB3406</f>
        <v>0</v>
      </c>
      <c r="G343" s="122">
        <f>'Demand Planning'!AC3406</f>
        <v>0</v>
      </c>
      <c r="H343" s="122">
        <f>'Demand Planning'!AD3406</f>
        <v>0</v>
      </c>
      <c r="I343" s="122">
        <f>'Demand Planning'!AE3406</f>
        <v>0</v>
      </c>
      <c r="J343" s="122">
        <f>'Demand Planning'!AF3406</f>
        <v>0</v>
      </c>
      <c r="K343" s="122">
        <f>'Demand Planning'!AG3406</f>
        <v>0</v>
      </c>
      <c r="L343" s="122">
        <f>'Demand Planning'!AH3406</f>
        <v>0</v>
      </c>
      <c r="M343" s="122">
        <f>'Demand Planning'!AI3406</f>
        <v>0</v>
      </c>
      <c r="N343" s="122">
        <f>'Demand Planning'!AJ3406</f>
        <v>0</v>
      </c>
      <c r="O343" s="122">
        <f>'Demand Planning'!AK3406</f>
        <v>0</v>
      </c>
      <c r="P343" s="122">
        <f>'Demand Planning'!AL3406</f>
        <v>0</v>
      </c>
      <c r="Q343" s="122">
        <f>'Demand Planning'!AM3406</f>
        <v>0</v>
      </c>
      <c r="R343" s="122">
        <f>'Demand Planning'!AN3406</f>
        <v>0</v>
      </c>
    </row>
    <row r="344" spans="1:18" ht="14.25" customHeight="1" x14ac:dyDescent="0.25">
      <c r="A344" s="107" t="str">
        <f>'Demand Planning'!A3408</f>
        <v>ATC06637</v>
      </c>
      <c r="B344" s="135" t="str">
        <f>'Demand Planning'!B3408</f>
        <v>Trening prsluk Professional 20kg Atleticore</v>
      </c>
      <c r="C344" s="135" t="str">
        <f>'Demand Planning'!C3408</f>
        <v>FITNESS OPREMA</v>
      </c>
      <c r="D344" s="135" t="str">
        <f>'Demand Planning'!D3408</f>
        <v>03 BRONZE</v>
      </c>
      <c r="E344" s="166">
        <f>'Demand Planning'!Y3415</f>
        <v>2.9230769230769229</v>
      </c>
      <c r="F344" s="122">
        <f>'Demand Planning'!AB3416</f>
        <v>0</v>
      </c>
      <c r="G344" s="122">
        <f>'Demand Planning'!AC3416</f>
        <v>0</v>
      </c>
      <c r="H344" s="122">
        <f>'Demand Planning'!AD3416</f>
        <v>0</v>
      </c>
      <c r="I344" s="122">
        <f>'Demand Planning'!AE3416</f>
        <v>0</v>
      </c>
      <c r="J344" s="122">
        <f>'Demand Planning'!AF3416</f>
        <v>0</v>
      </c>
      <c r="K344" s="122">
        <f>'Demand Planning'!AG3416</f>
        <v>0</v>
      </c>
      <c r="L344" s="122">
        <f>'Demand Planning'!AH3416</f>
        <v>0</v>
      </c>
      <c r="M344" s="122">
        <f>'Demand Planning'!AI3416</f>
        <v>0</v>
      </c>
      <c r="N344" s="122">
        <f>'Demand Planning'!AJ3416</f>
        <v>0</v>
      </c>
      <c r="O344" s="122">
        <f>'Demand Planning'!AK3416</f>
        <v>0</v>
      </c>
      <c r="P344" s="122">
        <f>'Demand Planning'!AL3416</f>
        <v>0</v>
      </c>
      <c r="Q344" s="122">
        <f>'Demand Planning'!AM3416</f>
        <v>0</v>
      </c>
      <c r="R344" s="122">
        <f>'Demand Planning'!AN3416</f>
        <v>0</v>
      </c>
    </row>
    <row r="345" spans="1:18" ht="14.25" customHeight="1" x14ac:dyDescent="0.25">
      <c r="A345" s="107" t="str">
        <f>'Demand Planning'!A3418</f>
        <v>POL12674</v>
      </c>
      <c r="B345" s="135" t="str">
        <f>'Demand Planning'!B3418</f>
        <v>Polleo Pro Whey 2kg Chocolate hazelnut</v>
      </c>
      <c r="C345" s="135" t="str">
        <f>'Demand Planning'!C3418</f>
        <v>PROTEINI</v>
      </c>
      <c r="D345" s="135" t="str">
        <f>'Demand Planning'!D3418</f>
        <v>03 BRONZE</v>
      </c>
      <c r="E345" s="166">
        <f>'Demand Planning'!Y3425</f>
        <v>4.5384615384615383</v>
      </c>
      <c r="F345" s="122">
        <f>'Demand Planning'!AB3426</f>
        <v>0</v>
      </c>
      <c r="G345" s="122">
        <f>'Demand Planning'!AC3426</f>
        <v>0</v>
      </c>
      <c r="H345" s="122">
        <f>'Demand Planning'!AD3426</f>
        <v>0</v>
      </c>
      <c r="I345" s="122">
        <f>'Demand Planning'!AE3426</f>
        <v>0</v>
      </c>
      <c r="J345" s="122">
        <f>'Demand Planning'!AF3426</f>
        <v>0</v>
      </c>
      <c r="K345" s="122">
        <f>'Demand Planning'!AG3426</f>
        <v>0</v>
      </c>
      <c r="L345" s="122">
        <f>'Demand Planning'!AH3426</f>
        <v>0</v>
      </c>
      <c r="M345" s="122">
        <f>'Demand Planning'!AI3426</f>
        <v>0</v>
      </c>
      <c r="N345" s="122">
        <f>'Demand Planning'!AJ3426</f>
        <v>0</v>
      </c>
      <c r="O345" s="122">
        <f>'Demand Planning'!AK3426</f>
        <v>0</v>
      </c>
      <c r="P345" s="122">
        <f>'Demand Planning'!AL3426</f>
        <v>0</v>
      </c>
      <c r="Q345" s="122">
        <f>'Demand Planning'!AM3426</f>
        <v>0</v>
      </c>
      <c r="R345" s="122">
        <f>'Demand Planning'!AN3426</f>
        <v>0</v>
      </c>
    </row>
    <row r="346" spans="1:18" ht="14.25" customHeight="1" x14ac:dyDescent="0.25">
      <c r="A346" s="107" t="str">
        <f>'Demand Planning'!A3428</f>
        <v>POL12857</v>
      </c>
      <c r="B346" s="135" t="str">
        <f>'Demand Planning'!B3428</f>
        <v>Polleo The One:One Mass Gainer 2,5kg Chocolate Madness</v>
      </c>
      <c r="C346" s="135" t="str">
        <f>'Demand Planning'!C3428</f>
        <v>SPORTSKA PREHRANA</v>
      </c>
      <c r="D346" s="135" t="str">
        <f>'Demand Planning'!D3428</f>
        <v>03 BRONZE</v>
      </c>
      <c r="E346" s="166">
        <f>'Demand Planning'!Y3435</f>
        <v>7.3076923076923075</v>
      </c>
      <c r="F346" s="122">
        <f>'Demand Planning'!AB3436</f>
        <v>0</v>
      </c>
      <c r="G346" s="122">
        <f>'Demand Planning'!AC3436</f>
        <v>0</v>
      </c>
      <c r="H346" s="122">
        <f>'Demand Planning'!AD3436</f>
        <v>0</v>
      </c>
      <c r="I346" s="122">
        <f>'Demand Planning'!AE3436</f>
        <v>0</v>
      </c>
      <c r="J346" s="122">
        <f>'Demand Planning'!AF3436</f>
        <v>0</v>
      </c>
      <c r="K346" s="122">
        <f>'Demand Planning'!AG3436</f>
        <v>0</v>
      </c>
      <c r="L346" s="122">
        <f>'Demand Planning'!AH3436</f>
        <v>0</v>
      </c>
      <c r="M346" s="122">
        <f>'Demand Planning'!AI3436</f>
        <v>0</v>
      </c>
      <c r="N346" s="122">
        <f>'Demand Planning'!AJ3436</f>
        <v>0</v>
      </c>
      <c r="O346" s="122">
        <f>'Demand Planning'!AK3436</f>
        <v>0</v>
      </c>
      <c r="P346" s="122">
        <f>'Demand Planning'!AL3436</f>
        <v>0</v>
      </c>
      <c r="Q346" s="122">
        <f>'Demand Planning'!AM3436</f>
        <v>0</v>
      </c>
      <c r="R346" s="122">
        <f>'Demand Planning'!AN3436</f>
        <v>0</v>
      </c>
    </row>
    <row r="347" spans="1:18" ht="14.25" customHeight="1" x14ac:dyDescent="0.25">
      <c r="A347" s="107" t="str">
        <f>'Demand Planning'!A3438</f>
        <v>ATC06504</v>
      </c>
      <c r="B347" s="135" t="str">
        <f>'Demand Planning'!B3438</f>
        <v>Bučica gumirana 5 kg</v>
      </c>
      <c r="C347" s="135" t="str">
        <f>'Demand Planning'!C3438</f>
        <v>FITNESS OPREMA</v>
      </c>
      <c r="D347" s="135" t="str">
        <f>'Demand Planning'!D3438</f>
        <v>03 BRONZE</v>
      </c>
      <c r="E347" s="166">
        <f>'Demand Planning'!Y3445</f>
        <v>11.923076923076923</v>
      </c>
      <c r="F347" s="122">
        <f>'Demand Planning'!AB3446</f>
        <v>0</v>
      </c>
      <c r="G347" s="122">
        <f>'Demand Planning'!AC3446</f>
        <v>0</v>
      </c>
      <c r="H347" s="122">
        <f>'Demand Planning'!AD3446</f>
        <v>0</v>
      </c>
      <c r="I347" s="122">
        <f>'Demand Planning'!AE3446</f>
        <v>0</v>
      </c>
      <c r="J347" s="122">
        <f>'Demand Planning'!AF3446</f>
        <v>0</v>
      </c>
      <c r="K347" s="122">
        <f>'Demand Planning'!AG3446</f>
        <v>0</v>
      </c>
      <c r="L347" s="122">
        <f>'Demand Planning'!AH3446</f>
        <v>0</v>
      </c>
      <c r="M347" s="122">
        <f>'Demand Planning'!AI3446</f>
        <v>0</v>
      </c>
      <c r="N347" s="122">
        <f>'Demand Planning'!AJ3446</f>
        <v>0</v>
      </c>
      <c r="O347" s="122">
        <f>'Demand Planning'!AK3446</f>
        <v>0</v>
      </c>
      <c r="P347" s="122">
        <f>'Demand Planning'!AL3446</f>
        <v>0</v>
      </c>
      <c r="Q347" s="122">
        <f>'Demand Planning'!AM3446</f>
        <v>0</v>
      </c>
      <c r="R347" s="122">
        <f>'Demand Planning'!AN3446</f>
        <v>0</v>
      </c>
    </row>
    <row r="348" spans="1:18" ht="14.25" customHeight="1" x14ac:dyDescent="0.25">
      <c r="A348" s="107" t="str">
        <f>'Demand Planning'!A3448</f>
        <v>BSN06909</v>
      </c>
      <c r="B348" s="135" t="str">
        <f>'Demand Planning'!B3448</f>
        <v>BSN N.O. Xplode Purple Power 650g</v>
      </c>
      <c r="C348" s="135" t="str">
        <f>'Demand Planning'!C3448</f>
        <v>SPORTSKA PREHRANA</v>
      </c>
      <c r="D348" s="135" t="str">
        <f>'Demand Planning'!D3448</f>
        <v>03 BRONZE</v>
      </c>
      <c r="E348" s="166">
        <f>'Demand Planning'!Y3455</f>
        <v>6.2307692307692308</v>
      </c>
      <c r="F348" s="122">
        <f>'Demand Planning'!AB3456</f>
        <v>0</v>
      </c>
      <c r="G348" s="122">
        <f>'Demand Planning'!AC3456</f>
        <v>0</v>
      </c>
      <c r="H348" s="122">
        <f>'Demand Planning'!AD3456</f>
        <v>0</v>
      </c>
      <c r="I348" s="122">
        <f>'Demand Planning'!AE3456</f>
        <v>0</v>
      </c>
      <c r="J348" s="122">
        <f>'Demand Planning'!AF3456</f>
        <v>0</v>
      </c>
      <c r="K348" s="122">
        <f>'Demand Planning'!AG3456</f>
        <v>0</v>
      </c>
      <c r="L348" s="122">
        <f>'Demand Planning'!AH3456</f>
        <v>0</v>
      </c>
      <c r="M348" s="122">
        <f>'Demand Planning'!AI3456</f>
        <v>0</v>
      </c>
      <c r="N348" s="122">
        <f>'Demand Planning'!AJ3456</f>
        <v>0</v>
      </c>
      <c r="O348" s="122">
        <f>'Demand Planning'!AK3456</f>
        <v>0</v>
      </c>
      <c r="P348" s="122">
        <f>'Demand Planning'!AL3456</f>
        <v>0</v>
      </c>
      <c r="Q348" s="122">
        <f>'Demand Planning'!AM3456</f>
        <v>0</v>
      </c>
      <c r="R348" s="122">
        <f>'Demand Planning'!AN3456</f>
        <v>0</v>
      </c>
    </row>
    <row r="349" spans="1:18" ht="14.25" customHeight="1" x14ac:dyDescent="0.25">
      <c r="A349" s="107" t="str">
        <f>'Demand Planning'!A3458</f>
        <v>POL12768</v>
      </c>
      <c r="B349" s="135" t="str">
        <f>'Demand Planning'!B3458</f>
        <v>Polleo Protein Pralines 48 g</v>
      </c>
      <c r="C349" s="135" t="str">
        <f>'Demand Planning'!C3458</f>
        <v>RTD &amp; SNACKS</v>
      </c>
      <c r="D349" s="135" t="str">
        <f>'Demand Planning'!D3458</f>
        <v>03 BRONZE</v>
      </c>
      <c r="E349" s="166">
        <f>'Demand Planning'!Y3465</f>
        <v>115.26923076923077</v>
      </c>
      <c r="F349" s="122">
        <f>'Demand Planning'!AB3466</f>
        <v>0</v>
      </c>
      <c r="G349" s="122">
        <f>'Demand Planning'!AC3466</f>
        <v>0</v>
      </c>
      <c r="H349" s="122">
        <f>'Demand Planning'!AD3466</f>
        <v>0</v>
      </c>
      <c r="I349" s="122">
        <f>'Demand Planning'!AE3466</f>
        <v>0</v>
      </c>
      <c r="J349" s="122">
        <f>'Demand Planning'!AF3466</f>
        <v>0</v>
      </c>
      <c r="K349" s="122">
        <f>'Demand Planning'!AG3466</f>
        <v>0</v>
      </c>
      <c r="L349" s="122">
        <f>'Demand Planning'!AH3466</f>
        <v>0</v>
      </c>
      <c r="M349" s="122">
        <f>'Demand Planning'!AI3466</f>
        <v>0</v>
      </c>
      <c r="N349" s="122">
        <f>'Demand Planning'!AJ3466</f>
        <v>0</v>
      </c>
      <c r="O349" s="122">
        <f>'Demand Planning'!AK3466</f>
        <v>0</v>
      </c>
      <c r="P349" s="122">
        <f>'Demand Planning'!AL3466</f>
        <v>0</v>
      </c>
      <c r="Q349" s="122">
        <f>'Demand Planning'!AM3466</f>
        <v>0</v>
      </c>
      <c r="R349" s="122">
        <f>'Demand Planning'!AN3466</f>
        <v>0</v>
      </c>
    </row>
    <row r="350" spans="1:18" ht="14.25" customHeight="1" x14ac:dyDescent="0.25">
      <c r="A350" s="107" t="str">
        <f>'Demand Planning'!A3468</f>
        <v>NOC17405</v>
      </c>
      <c r="B350" s="135" t="str">
        <f>'Demand Planning'!B3468</f>
        <v>NOCCO BCAA CARIBEAN 330ml</v>
      </c>
      <c r="C350" s="135" t="str">
        <f>'Demand Planning'!C3468</f>
        <v>RTD &amp; SNACKS</v>
      </c>
      <c r="D350" s="135" t="str">
        <f>'Demand Planning'!D3468</f>
        <v>03 BRONZE</v>
      </c>
      <c r="E350" s="166">
        <f>'Demand Planning'!Y3475</f>
        <v>99.15384615384616</v>
      </c>
      <c r="F350" s="122">
        <f>'Demand Planning'!AB3476</f>
        <v>0</v>
      </c>
      <c r="G350" s="122">
        <f>'Demand Planning'!AC3476</f>
        <v>0</v>
      </c>
      <c r="H350" s="122">
        <f>'Demand Planning'!AD3476</f>
        <v>0</v>
      </c>
      <c r="I350" s="122">
        <f>'Demand Planning'!AE3476</f>
        <v>0</v>
      </c>
      <c r="J350" s="122">
        <f>'Demand Planning'!AF3476</f>
        <v>0</v>
      </c>
      <c r="K350" s="122">
        <f>'Demand Planning'!AG3476</f>
        <v>0</v>
      </c>
      <c r="L350" s="122">
        <f>'Demand Planning'!AH3476</f>
        <v>0</v>
      </c>
      <c r="M350" s="122">
        <f>'Demand Planning'!AI3476</f>
        <v>0</v>
      </c>
      <c r="N350" s="122">
        <f>'Demand Planning'!AJ3476</f>
        <v>0</v>
      </c>
      <c r="O350" s="122">
        <f>'Demand Planning'!AK3476</f>
        <v>0</v>
      </c>
      <c r="P350" s="122">
        <f>'Demand Planning'!AL3476</f>
        <v>0</v>
      </c>
      <c r="Q350" s="122">
        <f>'Demand Planning'!AM3476</f>
        <v>0</v>
      </c>
      <c r="R350" s="122">
        <f>'Demand Planning'!AN3476</f>
        <v>0</v>
      </c>
    </row>
    <row r="351" spans="1:18" ht="14.25" customHeight="1" x14ac:dyDescent="0.25">
      <c r="A351" s="107" t="str">
        <f>'Demand Planning'!A3478</f>
        <v>NOC17412</v>
      </c>
      <c r="B351" s="135" t="str">
        <f>'Demand Planning'!B3478</f>
        <v>NOCCO Grand Sour 330ml</v>
      </c>
      <c r="C351" s="135" t="str">
        <f>'Demand Planning'!C3478</f>
        <v>RTD &amp; SNACKS</v>
      </c>
      <c r="D351" s="135" t="str">
        <f>'Demand Planning'!D3478</f>
        <v>03 BRONZE</v>
      </c>
      <c r="E351" s="166">
        <f>'Demand Planning'!Y3485</f>
        <v>121.53846153846153</v>
      </c>
      <c r="F351" s="122">
        <f>'Demand Planning'!AB3486</f>
        <v>0</v>
      </c>
      <c r="G351" s="122">
        <f>'Demand Planning'!AC3486</f>
        <v>0</v>
      </c>
      <c r="H351" s="122">
        <f>'Demand Planning'!AD3486</f>
        <v>0</v>
      </c>
      <c r="I351" s="122">
        <f>'Demand Planning'!AE3486</f>
        <v>0</v>
      </c>
      <c r="J351" s="122">
        <f>'Demand Planning'!AF3486</f>
        <v>0</v>
      </c>
      <c r="K351" s="122">
        <f>'Demand Planning'!AG3486</f>
        <v>0</v>
      </c>
      <c r="L351" s="122">
        <f>'Demand Planning'!AH3486</f>
        <v>0</v>
      </c>
      <c r="M351" s="122">
        <f>'Demand Planning'!AI3486</f>
        <v>0</v>
      </c>
      <c r="N351" s="122">
        <f>'Demand Planning'!AJ3486</f>
        <v>0</v>
      </c>
      <c r="O351" s="122">
        <f>'Demand Planning'!AK3486</f>
        <v>0</v>
      </c>
      <c r="P351" s="122">
        <f>'Demand Planning'!AL3486</f>
        <v>0</v>
      </c>
      <c r="Q351" s="122">
        <f>'Demand Planning'!AM3486</f>
        <v>0</v>
      </c>
      <c r="R351" s="122">
        <f>'Demand Planning'!AN3486</f>
        <v>0</v>
      </c>
    </row>
    <row r="352" spans="1:18" ht="14.25" customHeight="1" x14ac:dyDescent="0.25">
      <c r="A352" s="107" t="str">
        <f>'Demand Planning'!A3488</f>
        <v>GAR04755</v>
      </c>
      <c r="B352" s="135" t="str">
        <f>'Demand Planning'!B3488</f>
        <v>Fenix 8, 51 mm, Solar Sapphire, Carbon Gray DLC Tit., Black/Pebble Gray remen</v>
      </c>
      <c r="C352" s="135" t="str">
        <f>'Demand Planning'!C3488</f>
        <v>GADGETI</v>
      </c>
      <c r="D352" s="135" t="str">
        <f>'Demand Planning'!D3488</f>
        <v>03 BRONZE</v>
      </c>
      <c r="E352" s="166">
        <f>'Demand Planning'!Y3495</f>
        <v>1.4230769230769231</v>
      </c>
      <c r="F352" s="122">
        <f>'Demand Planning'!AB3496</f>
        <v>0</v>
      </c>
      <c r="G352" s="122">
        <f>'Demand Planning'!AC3496</f>
        <v>0</v>
      </c>
      <c r="H352" s="122">
        <f>'Demand Planning'!AD3496</f>
        <v>0</v>
      </c>
      <c r="I352" s="122">
        <f>'Demand Planning'!AE3496</f>
        <v>0</v>
      </c>
      <c r="J352" s="122">
        <f>'Demand Planning'!AF3496</f>
        <v>0</v>
      </c>
      <c r="K352" s="122">
        <f>'Demand Planning'!AG3496</f>
        <v>0</v>
      </c>
      <c r="L352" s="122">
        <f>'Demand Planning'!AH3496</f>
        <v>0</v>
      </c>
      <c r="M352" s="122">
        <f>'Demand Planning'!AI3496</f>
        <v>0</v>
      </c>
      <c r="N352" s="122">
        <f>'Demand Planning'!AJ3496</f>
        <v>0</v>
      </c>
      <c r="O352" s="122">
        <f>'Demand Planning'!AK3496</f>
        <v>0</v>
      </c>
      <c r="P352" s="122">
        <f>'Demand Planning'!AL3496</f>
        <v>0</v>
      </c>
      <c r="Q352" s="122">
        <f>'Demand Planning'!AM3496</f>
        <v>0</v>
      </c>
      <c r="R352" s="122">
        <f>'Demand Planning'!AN3496</f>
        <v>0</v>
      </c>
    </row>
    <row r="353" spans="1:18" ht="14.25" customHeight="1" x14ac:dyDescent="0.25">
      <c r="A353" s="107" t="str">
        <f>'Demand Planning'!A3498</f>
        <v>ON00537</v>
      </c>
      <c r="B353" s="135" t="str">
        <f>'Demand Planning'!B3498</f>
        <v>Gold Pre-Workout 300G Blue Raspberry</v>
      </c>
      <c r="C353" s="135" t="str">
        <f>'Demand Planning'!C3498</f>
        <v>SPORTSKA PREHRANA</v>
      </c>
      <c r="D353" s="135" t="str">
        <f>'Demand Planning'!D3498</f>
        <v>03 BRONZE</v>
      </c>
      <c r="E353" s="166">
        <f>'Demand Planning'!Y3505</f>
        <v>7.5</v>
      </c>
      <c r="F353" s="122">
        <f>'Demand Planning'!AB3506</f>
        <v>0</v>
      </c>
      <c r="G353" s="122">
        <f>'Demand Planning'!AC3506</f>
        <v>0</v>
      </c>
      <c r="H353" s="122">
        <f>'Demand Planning'!AD3506</f>
        <v>0</v>
      </c>
      <c r="I353" s="122">
        <f>'Demand Planning'!AE3506</f>
        <v>0</v>
      </c>
      <c r="J353" s="122">
        <f>'Demand Planning'!AF3506</f>
        <v>0</v>
      </c>
      <c r="K353" s="122">
        <f>'Demand Planning'!AG3506</f>
        <v>0</v>
      </c>
      <c r="L353" s="122">
        <f>'Demand Planning'!AH3506</f>
        <v>0</v>
      </c>
      <c r="M353" s="122">
        <f>'Demand Planning'!AI3506</f>
        <v>0</v>
      </c>
      <c r="N353" s="122">
        <f>'Demand Planning'!AJ3506</f>
        <v>0</v>
      </c>
      <c r="O353" s="122">
        <f>'Demand Planning'!AK3506</f>
        <v>0</v>
      </c>
      <c r="P353" s="122">
        <f>'Demand Planning'!AL3506</f>
        <v>0</v>
      </c>
      <c r="Q353" s="122">
        <f>'Demand Planning'!AM3506</f>
        <v>0</v>
      </c>
      <c r="R353" s="122">
        <f>'Demand Planning'!AN3506</f>
        <v>0</v>
      </c>
    </row>
    <row r="354" spans="1:18" ht="14.25" customHeight="1" x14ac:dyDescent="0.25">
      <c r="A354" s="107" t="str">
        <f>'Demand Planning'!A3508</f>
        <v>NOC17406</v>
      </c>
      <c r="B354" s="135" t="str">
        <f>'Demand Planning'!B3508</f>
        <v>NOCCO BCAA MIAMI STRAWBERRY 330ml</v>
      </c>
      <c r="C354" s="135" t="str">
        <f>'Demand Planning'!C3508</f>
        <v>RTD &amp; SNACKS</v>
      </c>
      <c r="D354" s="135" t="str">
        <f>'Demand Planning'!D3508</f>
        <v>03 BRONZE</v>
      </c>
      <c r="E354" s="166">
        <f>'Demand Planning'!Y3515</f>
        <v>99.461538461538467</v>
      </c>
      <c r="F354" s="122">
        <f>'Demand Planning'!AB3516</f>
        <v>0</v>
      </c>
      <c r="G354" s="122">
        <f>'Demand Planning'!AC3516</f>
        <v>0</v>
      </c>
      <c r="H354" s="122">
        <f>'Demand Planning'!AD3516</f>
        <v>0</v>
      </c>
      <c r="I354" s="122">
        <f>'Demand Planning'!AE3516</f>
        <v>0</v>
      </c>
      <c r="J354" s="122">
        <f>'Demand Planning'!AF3516</f>
        <v>0</v>
      </c>
      <c r="K354" s="122">
        <f>'Demand Planning'!AG3516</f>
        <v>0</v>
      </c>
      <c r="L354" s="122">
        <f>'Demand Planning'!AH3516</f>
        <v>0</v>
      </c>
      <c r="M354" s="122">
        <f>'Demand Planning'!AI3516</f>
        <v>0</v>
      </c>
      <c r="N354" s="122">
        <f>'Demand Planning'!AJ3516</f>
        <v>0</v>
      </c>
      <c r="O354" s="122">
        <f>'Demand Planning'!AK3516</f>
        <v>0</v>
      </c>
      <c r="P354" s="122">
        <f>'Demand Planning'!AL3516</f>
        <v>0</v>
      </c>
      <c r="Q354" s="122">
        <f>'Demand Planning'!AM3516</f>
        <v>0</v>
      </c>
      <c r="R354" s="122">
        <f>'Demand Planning'!AN3516</f>
        <v>0</v>
      </c>
    </row>
    <row r="355" spans="1:18" ht="14.25" customHeight="1" x14ac:dyDescent="0.25">
      <c r="A355" s="107" t="str">
        <f>'Demand Planning'!A3518</f>
        <v>ATC06611</v>
      </c>
      <c r="B355" s="135" t="str">
        <f>'Demand Planning'!B3518</f>
        <v>Latex band 3cm Level 1 crvena Atleticore</v>
      </c>
      <c r="C355" s="135" t="str">
        <f>'Demand Planning'!C3518</f>
        <v>FITNESS OPREMA</v>
      </c>
      <c r="D355" s="135" t="str">
        <f>'Demand Planning'!D3518</f>
        <v>03 BRONZE</v>
      </c>
      <c r="E355" s="166">
        <f>'Demand Planning'!Y3525</f>
        <v>13.653846153846153</v>
      </c>
      <c r="F355" s="122">
        <f>'Demand Planning'!AB3526</f>
        <v>0</v>
      </c>
      <c r="G355" s="122">
        <f>'Demand Planning'!AC3526</f>
        <v>0</v>
      </c>
      <c r="H355" s="122">
        <f>'Demand Planning'!AD3526</f>
        <v>0</v>
      </c>
      <c r="I355" s="122">
        <f>'Demand Planning'!AE3526</f>
        <v>0</v>
      </c>
      <c r="J355" s="122">
        <f>'Demand Planning'!AF3526</f>
        <v>0</v>
      </c>
      <c r="K355" s="122">
        <f>'Demand Planning'!AG3526</f>
        <v>0</v>
      </c>
      <c r="L355" s="122">
        <f>'Demand Planning'!AH3526</f>
        <v>0</v>
      </c>
      <c r="M355" s="122">
        <f>'Demand Planning'!AI3526</f>
        <v>0</v>
      </c>
      <c r="N355" s="122">
        <f>'Demand Planning'!AJ3526</f>
        <v>0</v>
      </c>
      <c r="O355" s="122">
        <f>'Demand Planning'!AK3526</f>
        <v>0</v>
      </c>
      <c r="P355" s="122">
        <f>'Demand Planning'!AL3526</f>
        <v>0</v>
      </c>
      <c r="Q355" s="122">
        <f>'Demand Planning'!AM3526</f>
        <v>0</v>
      </c>
      <c r="R355" s="122">
        <f>'Demand Planning'!AN3526</f>
        <v>0</v>
      </c>
    </row>
    <row r="356" spans="1:18" ht="14.25" customHeight="1" x14ac:dyDescent="0.25">
      <c r="A356" s="107" t="str">
        <f>'Demand Planning'!A3528</f>
        <v>ATC06503</v>
      </c>
      <c r="B356" s="135" t="str">
        <f>'Demand Planning'!B3528</f>
        <v>Bučica gumirana 4 kg</v>
      </c>
      <c r="C356" s="135" t="str">
        <f>'Demand Planning'!C3528</f>
        <v>FITNESS OPREMA</v>
      </c>
      <c r="D356" s="135" t="str">
        <f>'Demand Planning'!D3528</f>
        <v>03 BRONZE</v>
      </c>
      <c r="E356" s="166">
        <f>'Demand Planning'!Y3535</f>
        <v>17.384615384615383</v>
      </c>
      <c r="F356" s="122">
        <f>'Demand Planning'!AB3536</f>
        <v>0</v>
      </c>
      <c r="G356" s="122">
        <f>'Demand Planning'!AC3536</f>
        <v>0</v>
      </c>
      <c r="H356" s="122">
        <f>'Demand Planning'!AD3536</f>
        <v>0</v>
      </c>
      <c r="I356" s="122">
        <f>'Demand Planning'!AE3536</f>
        <v>0</v>
      </c>
      <c r="J356" s="122">
        <f>'Demand Planning'!AF3536</f>
        <v>0</v>
      </c>
      <c r="K356" s="122">
        <f>'Demand Planning'!AG3536</f>
        <v>0</v>
      </c>
      <c r="L356" s="122">
        <f>'Demand Planning'!AH3536</f>
        <v>0</v>
      </c>
      <c r="M356" s="122">
        <f>'Demand Planning'!AI3536</f>
        <v>0</v>
      </c>
      <c r="N356" s="122">
        <f>'Demand Planning'!AJ3536</f>
        <v>0</v>
      </c>
      <c r="O356" s="122">
        <f>'Demand Planning'!AK3536</f>
        <v>0</v>
      </c>
      <c r="P356" s="122">
        <f>'Demand Planning'!AL3536</f>
        <v>0</v>
      </c>
      <c r="Q356" s="122">
        <f>'Demand Planning'!AM3536</f>
        <v>0</v>
      </c>
      <c r="R356" s="122">
        <f>'Demand Planning'!AN3536</f>
        <v>0</v>
      </c>
    </row>
    <row r="357" spans="1:18" ht="14.25" customHeight="1" x14ac:dyDescent="0.25">
      <c r="A357" s="107" t="str">
        <f>'Demand Planning'!A3538</f>
        <v>POL04376</v>
      </c>
      <c r="B357" s="135" t="str">
        <f>'Demand Planning'!B3538</f>
        <v>Polleo Zero Sauce 425ml Ketchup</v>
      </c>
      <c r="C357" s="135" t="str">
        <f>'Demand Planning'!C3538</f>
        <v>BIO I SUPERFOODS</v>
      </c>
      <c r="D357" s="135" t="str">
        <f>'Demand Planning'!D3538</f>
        <v>03 BRONZE</v>
      </c>
      <c r="E357" s="166">
        <f>'Demand Planning'!Y3545</f>
        <v>41.884615384615387</v>
      </c>
      <c r="F357" s="122">
        <f>'Demand Planning'!AB3546</f>
        <v>0</v>
      </c>
      <c r="G357" s="122">
        <f>'Demand Planning'!AC3546</f>
        <v>0</v>
      </c>
      <c r="H357" s="122">
        <f>'Demand Planning'!AD3546</f>
        <v>0</v>
      </c>
      <c r="I357" s="122">
        <f>'Demand Planning'!AE3546</f>
        <v>0</v>
      </c>
      <c r="J357" s="122">
        <f>'Demand Planning'!AF3546</f>
        <v>0</v>
      </c>
      <c r="K357" s="122">
        <f>'Demand Planning'!AG3546</f>
        <v>0</v>
      </c>
      <c r="L357" s="122">
        <f>'Demand Planning'!AH3546</f>
        <v>0</v>
      </c>
      <c r="M357" s="122">
        <f>'Demand Planning'!AI3546</f>
        <v>0</v>
      </c>
      <c r="N357" s="122">
        <f>'Demand Planning'!AJ3546</f>
        <v>0</v>
      </c>
      <c r="O357" s="122">
        <f>'Demand Planning'!AK3546</f>
        <v>0</v>
      </c>
      <c r="P357" s="122">
        <f>'Demand Planning'!AL3546</f>
        <v>0</v>
      </c>
      <c r="Q357" s="122">
        <f>'Demand Planning'!AM3546</f>
        <v>0</v>
      </c>
      <c r="R357" s="122">
        <f>'Demand Planning'!AN3546</f>
        <v>0</v>
      </c>
    </row>
    <row r="358" spans="1:18" ht="14.25" customHeight="1" x14ac:dyDescent="0.25">
      <c r="A358" s="107" t="str">
        <f>'Demand Planning'!A3548</f>
        <v>POL09854</v>
      </c>
      <c r="B358" s="135" t="str">
        <f>'Demand Planning'!B3548</f>
        <v>Polleo Iron 60 caps</v>
      </c>
      <c r="C358" s="135" t="str">
        <f>'Demand Planning'!C3548</f>
        <v>SPORTSKA PREHRANA</v>
      </c>
      <c r="D358" s="135" t="str">
        <f>'Demand Planning'!D3548</f>
        <v>03 BRONZE</v>
      </c>
      <c r="E358" s="166">
        <f>'Demand Planning'!Y3555</f>
        <v>30.115384615384617</v>
      </c>
      <c r="F358" s="122">
        <f>'Demand Planning'!AB3556</f>
        <v>0</v>
      </c>
      <c r="G358" s="122">
        <f>'Demand Planning'!AC3556</f>
        <v>0</v>
      </c>
      <c r="H358" s="122">
        <f>'Demand Planning'!AD3556</f>
        <v>0</v>
      </c>
      <c r="I358" s="122">
        <f>'Demand Planning'!AE3556</f>
        <v>0</v>
      </c>
      <c r="J358" s="122">
        <f>'Demand Planning'!AF3556</f>
        <v>0</v>
      </c>
      <c r="K358" s="122">
        <f>'Demand Planning'!AG3556</f>
        <v>0</v>
      </c>
      <c r="L358" s="122">
        <f>'Demand Planning'!AH3556</f>
        <v>0</v>
      </c>
      <c r="M358" s="122">
        <f>'Demand Planning'!AI3556</f>
        <v>0</v>
      </c>
      <c r="N358" s="122">
        <f>'Demand Planning'!AJ3556</f>
        <v>0</v>
      </c>
      <c r="O358" s="122">
        <f>'Demand Planning'!AK3556</f>
        <v>0</v>
      </c>
      <c r="P358" s="122">
        <f>'Demand Planning'!AL3556</f>
        <v>0</v>
      </c>
      <c r="Q358" s="122">
        <f>'Demand Planning'!AM3556</f>
        <v>0</v>
      </c>
      <c r="R358" s="122">
        <f>'Demand Planning'!AN3556</f>
        <v>0</v>
      </c>
    </row>
    <row r="359" spans="1:18" ht="14.25" customHeight="1" x14ac:dyDescent="0.25">
      <c r="A359" s="107" t="str">
        <f>'Demand Planning'!A3558</f>
        <v>ZOE12409</v>
      </c>
      <c r="B359" s="135" t="str">
        <f>'Demand Planning'!B3558</f>
        <v>ZOE Omega Essence 60caps</v>
      </c>
      <c r="C359" s="135" t="str">
        <f>'Demand Planning'!C3558</f>
        <v>SPORTSKA PREHRANA</v>
      </c>
      <c r="D359" s="135" t="str">
        <f>'Demand Planning'!D3558</f>
        <v>03 BRONZE</v>
      </c>
      <c r="E359" s="166">
        <f>'Demand Planning'!Y3565</f>
        <v>19.26923076923077</v>
      </c>
      <c r="F359" s="122">
        <f>'Demand Planning'!AB3566</f>
        <v>0</v>
      </c>
      <c r="G359" s="122">
        <f>'Demand Planning'!AC3566</f>
        <v>0</v>
      </c>
      <c r="H359" s="122">
        <f>'Demand Planning'!AD3566</f>
        <v>0</v>
      </c>
      <c r="I359" s="122">
        <f>'Demand Planning'!AE3566</f>
        <v>0</v>
      </c>
      <c r="J359" s="122">
        <f>'Demand Planning'!AF3566</f>
        <v>0</v>
      </c>
      <c r="K359" s="122">
        <f>'Demand Planning'!AG3566</f>
        <v>0</v>
      </c>
      <c r="L359" s="122">
        <f>'Demand Planning'!AH3566</f>
        <v>0</v>
      </c>
      <c r="M359" s="122">
        <f>'Demand Planning'!AI3566</f>
        <v>0</v>
      </c>
      <c r="N359" s="122">
        <f>'Demand Planning'!AJ3566</f>
        <v>0</v>
      </c>
      <c r="O359" s="122">
        <f>'Demand Planning'!AK3566</f>
        <v>0</v>
      </c>
      <c r="P359" s="122">
        <f>'Demand Planning'!AL3566</f>
        <v>0</v>
      </c>
      <c r="Q359" s="122">
        <f>'Demand Planning'!AM3566</f>
        <v>0</v>
      </c>
      <c r="R359" s="122">
        <f>'Demand Planning'!AN3566</f>
        <v>0</v>
      </c>
    </row>
    <row r="360" spans="1:18" ht="14.25" customHeight="1" x14ac:dyDescent="0.25">
      <c r="A360" s="107" t="str">
        <f>'Demand Planning'!A3568</f>
        <v>POL12816</v>
      </c>
      <c r="B360" s="135" t="str">
        <f>'Demand Planning'!B3568</f>
        <v>Polleo voda 500ml</v>
      </c>
      <c r="C360" s="135" t="str">
        <f>'Demand Planning'!C3568</f>
        <v>RTD &amp; SNACKS</v>
      </c>
      <c r="D360" s="135" t="str">
        <f>'Demand Planning'!D3568</f>
        <v>03 BRONZE</v>
      </c>
      <c r="E360" s="166">
        <f>'Demand Planning'!Y3575</f>
        <v>351.88461538461536</v>
      </c>
      <c r="F360" s="122">
        <f>'Demand Planning'!AB3576</f>
        <v>0</v>
      </c>
      <c r="G360" s="122">
        <f>'Demand Planning'!AC3576</f>
        <v>0</v>
      </c>
      <c r="H360" s="122">
        <f>'Demand Planning'!AD3576</f>
        <v>0</v>
      </c>
      <c r="I360" s="122">
        <f>'Demand Planning'!AE3576</f>
        <v>0</v>
      </c>
      <c r="J360" s="122">
        <f>'Demand Planning'!AF3576</f>
        <v>0</v>
      </c>
      <c r="K360" s="122">
        <f>'Demand Planning'!AG3576</f>
        <v>0</v>
      </c>
      <c r="L360" s="122">
        <f>'Demand Planning'!AH3576</f>
        <v>0</v>
      </c>
      <c r="M360" s="122">
        <f>'Demand Planning'!AI3576</f>
        <v>0</v>
      </c>
      <c r="N360" s="122">
        <f>'Demand Planning'!AJ3576</f>
        <v>0</v>
      </c>
      <c r="O360" s="122">
        <f>'Demand Planning'!AK3576</f>
        <v>0</v>
      </c>
      <c r="P360" s="122">
        <f>'Demand Planning'!AL3576</f>
        <v>0</v>
      </c>
      <c r="Q360" s="122">
        <f>'Demand Planning'!AM3576</f>
        <v>0</v>
      </c>
      <c r="R360" s="122">
        <f>'Demand Planning'!AN3576</f>
        <v>0</v>
      </c>
    </row>
    <row r="361" spans="1:18" ht="14.25" customHeight="1" x14ac:dyDescent="0.25">
      <c r="A361" s="107" t="str">
        <f>'Demand Planning'!A3578</f>
        <v>ATC06502</v>
      </c>
      <c r="B361" s="135" t="str">
        <f>'Demand Planning'!B3578</f>
        <v>Bučica gumirana 3 kg</v>
      </c>
      <c r="C361" s="135" t="str">
        <f>'Demand Planning'!C3578</f>
        <v>FITNESS OPREMA</v>
      </c>
      <c r="D361" s="135" t="str">
        <f>'Demand Planning'!D3578</f>
        <v>03 BRONZE</v>
      </c>
      <c r="E361" s="166">
        <f>'Demand Planning'!Y3585</f>
        <v>16.384615384615383</v>
      </c>
      <c r="F361" s="122">
        <f>'Demand Planning'!AB3586</f>
        <v>0</v>
      </c>
      <c r="G361" s="122">
        <f>'Demand Planning'!AC3586</f>
        <v>0</v>
      </c>
      <c r="H361" s="122">
        <f>'Demand Planning'!AD3586</f>
        <v>0</v>
      </c>
      <c r="I361" s="122">
        <f>'Demand Planning'!AE3586</f>
        <v>0</v>
      </c>
      <c r="J361" s="122">
        <f>'Demand Planning'!AF3586</f>
        <v>0</v>
      </c>
      <c r="K361" s="122">
        <f>'Demand Planning'!AG3586</f>
        <v>0</v>
      </c>
      <c r="L361" s="122">
        <f>'Demand Planning'!AH3586</f>
        <v>0</v>
      </c>
      <c r="M361" s="122">
        <f>'Demand Planning'!AI3586</f>
        <v>0</v>
      </c>
      <c r="N361" s="122">
        <f>'Demand Planning'!AJ3586</f>
        <v>0</v>
      </c>
      <c r="O361" s="122">
        <f>'Demand Planning'!AK3586</f>
        <v>0</v>
      </c>
      <c r="P361" s="122">
        <f>'Demand Planning'!AL3586</f>
        <v>0</v>
      </c>
      <c r="Q361" s="122">
        <f>'Demand Planning'!AM3586</f>
        <v>0</v>
      </c>
      <c r="R361" s="122">
        <f>'Demand Planning'!AN3586</f>
        <v>0</v>
      </c>
    </row>
    <row r="362" spans="1:18" ht="14.25" customHeight="1" x14ac:dyDescent="0.25">
      <c r="A362" s="107" t="str">
        <f>'Demand Planning'!A3588</f>
        <v>ATC06603</v>
      </c>
      <c r="B362" s="135" t="str">
        <f>'Demand Planning'!B3588</f>
        <v>Girja profesionalna 20 kg Atleticore</v>
      </c>
      <c r="C362" s="135" t="str">
        <f>'Demand Planning'!C3588</f>
        <v>FITNESS OPREMA</v>
      </c>
      <c r="D362" s="135" t="str">
        <f>'Demand Planning'!D3588</f>
        <v>03 BRONZE</v>
      </c>
      <c r="E362" s="166">
        <f>'Demand Planning'!Y3595</f>
        <v>4.1538461538461542</v>
      </c>
      <c r="F362" s="122">
        <f>'Demand Planning'!AB3596</f>
        <v>0</v>
      </c>
      <c r="G362" s="122">
        <f>'Demand Planning'!AC3596</f>
        <v>0</v>
      </c>
      <c r="H362" s="122">
        <f>'Demand Planning'!AD3596</f>
        <v>0</v>
      </c>
      <c r="I362" s="122">
        <f>'Demand Planning'!AE3596</f>
        <v>0</v>
      </c>
      <c r="J362" s="122">
        <f>'Demand Planning'!AF3596</f>
        <v>0</v>
      </c>
      <c r="K362" s="122">
        <f>'Demand Planning'!AG3596</f>
        <v>0</v>
      </c>
      <c r="L362" s="122">
        <f>'Demand Planning'!AH3596</f>
        <v>0</v>
      </c>
      <c r="M362" s="122">
        <f>'Demand Planning'!AI3596</f>
        <v>0</v>
      </c>
      <c r="N362" s="122">
        <f>'Demand Planning'!AJ3596</f>
        <v>0</v>
      </c>
      <c r="O362" s="122">
        <f>'Demand Planning'!AK3596</f>
        <v>0</v>
      </c>
      <c r="P362" s="122">
        <f>'Demand Planning'!AL3596</f>
        <v>0</v>
      </c>
      <c r="Q362" s="122">
        <f>'Demand Planning'!AM3596</f>
        <v>0</v>
      </c>
      <c r="R362" s="122">
        <f>'Demand Planning'!AN3596</f>
        <v>0</v>
      </c>
    </row>
    <row r="363" spans="1:18" ht="14.25" customHeight="1" x14ac:dyDescent="0.25">
      <c r="A363" s="107" t="str">
        <f>'Demand Planning'!A3598</f>
        <v>POL09867</v>
      </c>
      <c r="B363" s="135" t="str">
        <f>'Demand Planning'!B3598</f>
        <v>Polleo Mega Taurine 60 caps</v>
      </c>
      <c r="C363" s="135" t="str">
        <f>'Demand Planning'!C3598</f>
        <v>SPORTSKA PREHRANA</v>
      </c>
      <c r="D363" s="135" t="str">
        <f>'Demand Planning'!D3598</f>
        <v>03 BRONZE</v>
      </c>
      <c r="E363" s="166">
        <f>'Demand Planning'!Y3605</f>
        <v>8.8076923076923084</v>
      </c>
      <c r="F363" s="122">
        <f>'Demand Planning'!AB3606</f>
        <v>0</v>
      </c>
      <c r="G363" s="122">
        <f>'Demand Planning'!AC3606</f>
        <v>0</v>
      </c>
      <c r="H363" s="122">
        <f>'Demand Planning'!AD3606</f>
        <v>0</v>
      </c>
      <c r="I363" s="122">
        <f>'Demand Planning'!AE3606</f>
        <v>0</v>
      </c>
      <c r="J363" s="122">
        <f>'Demand Planning'!AF3606</f>
        <v>0</v>
      </c>
      <c r="K363" s="122">
        <f>'Demand Planning'!AG3606</f>
        <v>0</v>
      </c>
      <c r="L363" s="122">
        <f>'Demand Planning'!AH3606</f>
        <v>0</v>
      </c>
      <c r="M363" s="122">
        <f>'Demand Planning'!AI3606</f>
        <v>0</v>
      </c>
      <c r="N363" s="122">
        <f>'Demand Planning'!AJ3606</f>
        <v>0</v>
      </c>
      <c r="O363" s="122">
        <f>'Demand Planning'!AK3606</f>
        <v>0</v>
      </c>
      <c r="P363" s="122">
        <f>'Demand Planning'!AL3606</f>
        <v>0</v>
      </c>
      <c r="Q363" s="122">
        <f>'Demand Planning'!AM3606</f>
        <v>0</v>
      </c>
      <c r="R363" s="122">
        <f>'Demand Planning'!AN3606</f>
        <v>0</v>
      </c>
    </row>
    <row r="364" spans="1:18" ht="14.25" customHeight="1" x14ac:dyDescent="0.25">
      <c r="A364" s="107" t="str">
        <f>'Demand Planning'!A3608</f>
        <v>ZOE12458</v>
      </c>
      <c r="B364" s="135" t="str">
        <f>'Demand Planning'!B3608</f>
        <v>ZOE Clear Hydrowhey 250g Peach Iced Tea</v>
      </c>
      <c r="C364" s="135" t="str">
        <f>'Demand Planning'!C3608</f>
        <v>PROTEINI</v>
      </c>
      <c r="D364" s="135" t="str">
        <f>'Demand Planning'!D3608</f>
        <v>03 BRONZE</v>
      </c>
      <c r="E364" s="166">
        <f>'Demand Planning'!Y3615</f>
        <v>15.423076923076923</v>
      </c>
      <c r="F364" s="122">
        <f>'Demand Planning'!AB3616</f>
        <v>0</v>
      </c>
      <c r="G364" s="122">
        <f>'Demand Planning'!AC3616</f>
        <v>0</v>
      </c>
      <c r="H364" s="122">
        <f>'Demand Planning'!AD3616</f>
        <v>0</v>
      </c>
      <c r="I364" s="122">
        <f>'Demand Planning'!AE3616</f>
        <v>0</v>
      </c>
      <c r="J364" s="122">
        <f>'Demand Planning'!AF3616</f>
        <v>0</v>
      </c>
      <c r="K364" s="122">
        <f>'Demand Planning'!AG3616</f>
        <v>0</v>
      </c>
      <c r="L364" s="122">
        <f>'Demand Planning'!AH3616</f>
        <v>0</v>
      </c>
      <c r="M364" s="122">
        <f>'Demand Planning'!AI3616</f>
        <v>0</v>
      </c>
      <c r="N364" s="122">
        <f>'Demand Planning'!AJ3616</f>
        <v>0</v>
      </c>
      <c r="O364" s="122">
        <f>'Demand Planning'!AK3616</f>
        <v>0</v>
      </c>
      <c r="P364" s="122">
        <f>'Demand Planning'!AL3616</f>
        <v>0</v>
      </c>
      <c r="Q364" s="122">
        <f>'Demand Planning'!AM3616</f>
        <v>0</v>
      </c>
      <c r="R364" s="122">
        <f>'Demand Planning'!AN3616</f>
        <v>0</v>
      </c>
    </row>
    <row r="365" spans="1:18" ht="14.25" customHeight="1" x14ac:dyDescent="0.25">
      <c r="A365" s="107" t="str">
        <f>'Demand Planning'!A3618</f>
        <v>ZOE12443</v>
      </c>
      <c r="B365" s="135" t="str">
        <f>'Demand Planning'!B3618</f>
        <v>Zoe Nutrition Protein Cream Twist 200g</v>
      </c>
      <c r="C365" s="135" t="str">
        <f>'Demand Planning'!C3618</f>
        <v>BIO I SUPERFOODS</v>
      </c>
      <c r="D365" s="135" t="str">
        <f>'Demand Planning'!D3618</f>
        <v>03 BRONZE</v>
      </c>
      <c r="E365" s="166">
        <f>'Demand Planning'!Y3625</f>
        <v>101.65384615384616</v>
      </c>
      <c r="F365" s="122">
        <f>'Demand Planning'!AB3626</f>
        <v>0</v>
      </c>
      <c r="G365" s="122">
        <f>'Demand Planning'!AC3626</f>
        <v>0</v>
      </c>
      <c r="H365" s="122">
        <f>'Demand Planning'!AD3626</f>
        <v>0</v>
      </c>
      <c r="I365" s="122">
        <f>'Demand Planning'!AE3626</f>
        <v>0</v>
      </c>
      <c r="J365" s="122">
        <f>'Demand Planning'!AF3626</f>
        <v>0</v>
      </c>
      <c r="K365" s="122">
        <f>'Demand Planning'!AG3626</f>
        <v>180</v>
      </c>
      <c r="L365" s="122">
        <f>'Demand Planning'!AH3626</f>
        <v>180</v>
      </c>
      <c r="M365" s="122">
        <f>'Demand Planning'!AI3626</f>
        <v>180</v>
      </c>
      <c r="N365" s="122">
        <f>'Demand Planning'!AJ3626</f>
        <v>180</v>
      </c>
      <c r="O365" s="122">
        <f>'Demand Planning'!AK3626</f>
        <v>0</v>
      </c>
      <c r="P365" s="122">
        <f>'Demand Planning'!AL3626</f>
        <v>0</v>
      </c>
      <c r="Q365" s="122">
        <f>'Demand Planning'!AM3626</f>
        <v>18</v>
      </c>
      <c r="R365" s="122">
        <f>'Demand Planning'!AN3626</f>
        <v>18</v>
      </c>
    </row>
    <row r="366" spans="1:18" ht="14.25" customHeight="1" x14ac:dyDescent="0.25">
      <c r="A366" s="107" t="str">
        <f>'Demand Planning'!A3628</f>
        <v>SHM00047</v>
      </c>
      <c r="B366" s="135" t="str">
        <f>'Demand Planning'!B3628</f>
        <v>Shieldmixer Hero Pro Straight Out Of The Gym</v>
      </c>
      <c r="C366" s="135" t="str">
        <f>'Demand Planning'!C3628</f>
        <v>DRINKWARE I HOME</v>
      </c>
      <c r="D366" s="135" t="str">
        <f>'Demand Planning'!D3628</f>
        <v>03 BRONZE</v>
      </c>
      <c r="E366" s="166">
        <f>'Demand Planning'!Y3635</f>
        <v>25.5</v>
      </c>
      <c r="F366" s="122">
        <f>'Demand Planning'!AB3636</f>
        <v>0</v>
      </c>
      <c r="G366" s="122">
        <f>'Demand Planning'!AC3636</f>
        <v>0</v>
      </c>
      <c r="H366" s="122">
        <f>'Demand Planning'!AD3636</f>
        <v>0</v>
      </c>
      <c r="I366" s="122">
        <f>'Demand Planning'!AE3636</f>
        <v>0</v>
      </c>
      <c r="J366" s="122">
        <f>'Demand Planning'!AF3636</f>
        <v>0</v>
      </c>
      <c r="K366" s="122">
        <f>'Demand Planning'!AG3636</f>
        <v>0</v>
      </c>
      <c r="L366" s="122">
        <f>'Demand Planning'!AH3636</f>
        <v>0</v>
      </c>
      <c r="M366" s="122">
        <f>'Demand Planning'!AI3636</f>
        <v>0</v>
      </c>
      <c r="N366" s="122">
        <f>'Demand Planning'!AJ3636</f>
        <v>0</v>
      </c>
      <c r="O366" s="122">
        <f>'Demand Planning'!AK3636</f>
        <v>0</v>
      </c>
      <c r="P366" s="122">
        <f>'Demand Planning'!AL3636</f>
        <v>0</v>
      </c>
      <c r="Q366" s="122">
        <f>'Demand Planning'!AM3636</f>
        <v>0</v>
      </c>
      <c r="R366" s="122">
        <f>'Demand Planning'!AN3636</f>
        <v>0</v>
      </c>
    </row>
    <row r="367" spans="1:18" ht="14.25" customHeight="1" x14ac:dyDescent="0.25">
      <c r="A367" s="107" t="str">
        <f>'Demand Planning'!A3638</f>
        <v>ON00535</v>
      </c>
      <c r="B367" s="135" t="str">
        <f>'Demand Planning'!B3638</f>
        <v>BSN N.O. Xplode Green Burst 650g</v>
      </c>
      <c r="C367" s="135" t="str">
        <f>'Demand Planning'!C3638</f>
        <v>SPORTSKA PREHRANA</v>
      </c>
      <c r="D367" s="135" t="str">
        <f>'Demand Planning'!D3638</f>
        <v>03 BRONZE</v>
      </c>
      <c r="E367" s="166">
        <f>'Demand Planning'!Y3645</f>
        <v>6.6538461538461542</v>
      </c>
      <c r="F367" s="122">
        <f>'Demand Planning'!AB3646</f>
        <v>0</v>
      </c>
      <c r="G367" s="122">
        <f>'Demand Planning'!AC3646</f>
        <v>0</v>
      </c>
      <c r="H367" s="122">
        <f>'Demand Planning'!AD3646</f>
        <v>0</v>
      </c>
      <c r="I367" s="122">
        <f>'Demand Planning'!AE3646</f>
        <v>0</v>
      </c>
      <c r="J367" s="122">
        <f>'Demand Planning'!AF3646</f>
        <v>0</v>
      </c>
      <c r="K367" s="122">
        <f>'Demand Planning'!AG3646</f>
        <v>0</v>
      </c>
      <c r="L367" s="122">
        <f>'Demand Planning'!AH3646</f>
        <v>0</v>
      </c>
      <c r="M367" s="122">
        <f>'Demand Planning'!AI3646</f>
        <v>0</v>
      </c>
      <c r="N367" s="122">
        <f>'Demand Planning'!AJ3646</f>
        <v>0</v>
      </c>
      <c r="O367" s="122">
        <f>'Demand Planning'!AK3646</f>
        <v>0</v>
      </c>
      <c r="P367" s="122">
        <f>'Demand Planning'!AL3646</f>
        <v>0</v>
      </c>
      <c r="Q367" s="122">
        <f>'Demand Planning'!AM3646</f>
        <v>0</v>
      </c>
      <c r="R367" s="122">
        <f>'Demand Planning'!AN3646</f>
        <v>0</v>
      </c>
    </row>
    <row r="368" spans="1:18" ht="14.25" customHeight="1" x14ac:dyDescent="0.25">
      <c r="A368" s="107" t="str">
        <f>'Demand Planning'!A3648</f>
        <v>ZOE12442</v>
      </c>
      <c r="B368" s="135" t="str">
        <f>'Demand Planning'!B3648</f>
        <v>Zoe Nutrition Protein Cream Hazelnut Cocoa 200g</v>
      </c>
      <c r="C368" s="135" t="str">
        <f>'Demand Planning'!C3648</f>
        <v>BIO I SUPERFOODS</v>
      </c>
      <c r="D368" s="135" t="str">
        <f>'Demand Planning'!D3648</f>
        <v>03 BRONZE</v>
      </c>
      <c r="E368" s="166">
        <f>'Demand Planning'!Y3655</f>
        <v>82.038461538461533</v>
      </c>
      <c r="F368" s="122">
        <f>'Demand Planning'!AB3656</f>
        <v>0</v>
      </c>
      <c r="G368" s="122">
        <f>'Demand Planning'!AC3656</f>
        <v>0</v>
      </c>
      <c r="H368" s="122">
        <f>'Demand Planning'!AD3656</f>
        <v>0</v>
      </c>
      <c r="I368" s="122">
        <f>'Demand Planning'!AE3656</f>
        <v>0</v>
      </c>
      <c r="J368" s="122">
        <f>'Demand Planning'!AF3656</f>
        <v>0</v>
      </c>
      <c r="K368" s="122">
        <f>'Demand Planning'!AG3656</f>
        <v>0</v>
      </c>
      <c r="L368" s="122">
        <f>'Demand Planning'!AH3656</f>
        <v>0</v>
      </c>
      <c r="M368" s="122">
        <f>'Demand Planning'!AI3656</f>
        <v>0</v>
      </c>
      <c r="N368" s="122">
        <f>'Demand Planning'!AJ3656</f>
        <v>0</v>
      </c>
      <c r="O368" s="122">
        <f>'Demand Planning'!AK3656</f>
        <v>0</v>
      </c>
      <c r="P368" s="122">
        <f>'Demand Planning'!AL3656</f>
        <v>0</v>
      </c>
      <c r="Q368" s="122">
        <f>'Demand Planning'!AM3656</f>
        <v>0</v>
      </c>
      <c r="R368" s="122">
        <f>'Demand Planning'!AN3656</f>
        <v>0</v>
      </c>
    </row>
    <row r="369" spans="1:18" ht="14.25" customHeight="1" x14ac:dyDescent="0.25">
      <c r="A369" s="107" t="str">
        <f>'Demand Planning'!A3658</f>
        <v>POL09714</v>
      </c>
      <c r="B369" s="135" t="str">
        <f>'Demand Planning'!B3658</f>
        <v>Polleo Zero Sauce 425ml Mayo</v>
      </c>
      <c r="C369" s="135" t="str">
        <f>'Demand Planning'!C3658</f>
        <v>BIO I SUPERFOODS</v>
      </c>
      <c r="D369" s="135" t="str">
        <f>'Demand Planning'!D3658</f>
        <v>03 BRONZE</v>
      </c>
      <c r="E369" s="166">
        <f>'Demand Planning'!Y3665</f>
        <v>47.115384615384613</v>
      </c>
      <c r="F369" s="122">
        <f>'Demand Planning'!AB3666</f>
        <v>0</v>
      </c>
      <c r="G369" s="122">
        <f>'Demand Planning'!AC3666</f>
        <v>0</v>
      </c>
      <c r="H369" s="122">
        <f>'Demand Planning'!AD3666</f>
        <v>0</v>
      </c>
      <c r="I369" s="122">
        <f>'Demand Planning'!AE3666</f>
        <v>0</v>
      </c>
      <c r="J369" s="122">
        <f>'Demand Planning'!AF3666</f>
        <v>0</v>
      </c>
      <c r="K369" s="122">
        <f>'Demand Planning'!AG3666</f>
        <v>0</v>
      </c>
      <c r="L369" s="122">
        <f>'Demand Planning'!AH3666</f>
        <v>0</v>
      </c>
      <c r="M369" s="122">
        <f>'Demand Planning'!AI3666</f>
        <v>0</v>
      </c>
      <c r="N369" s="122">
        <f>'Demand Planning'!AJ3666</f>
        <v>0</v>
      </c>
      <c r="O369" s="122">
        <f>'Demand Planning'!AK3666</f>
        <v>0</v>
      </c>
      <c r="P369" s="122">
        <f>'Demand Planning'!AL3666</f>
        <v>0</v>
      </c>
      <c r="Q369" s="122">
        <f>'Demand Planning'!AM3666</f>
        <v>0</v>
      </c>
      <c r="R369" s="122">
        <f>'Demand Planning'!AN3666</f>
        <v>0</v>
      </c>
    </row>
    <row r="370" spans="1:18" ht="14.25" customHeight="1" x14ac:dyDescent="0.25">
      <c r="A370" s="107" t="str">
        <f>'Demand Planning'!A3668</f>
        <v>POL12706</v>
      </c>
      <c r="B370" s="135" t="str">
        <f>'Demand Planning'!B3668</f>
        <v>Polleo Pro Whey 2kg Vanilla raspberry</v>
      </c>
      <c r="C370" s="135" t="str">
        <f>'Demand Planning'!C3668</f>
        <v>PROTEINI</v>
      </c>
      <c r="D370" s="135" t="str">
        <f>'Demand Planning'!D3668</f>
        <v>03 BRONZE</v>
      </c>
      <c r="E370" s="166">
        <f>'Demand Planning'!Y3675</f>
        <v>4.4615384615384617</v>
      </c>
      <c r="F370" s="122">
        <f>'Demand Planning'!AB3676</f>
        <v>0</v>
      </c>
      <c r="G370" s="122">
        <f>'Demand Planning'!AC3676</f>
        <v>0</v>
      </c>
      <c r="H370" s="122">
        <f>'Demand Planning'!AD3676</f>
        <v>0</v>
      </c>
      <c r="I370" s="122">
        <f>'Demand Planning'!AE3676</f>
        <v>0</v>
      </c>
      <c r="J370" s="122">
        <f>'Demand Planning'!AF3676</f>
        <v>0</v>
      </c>
      <c r="K370" s="122">
        <f>'Demand Planning'!AG3676</f>
        <v>0</v>
      </c>
      <c r="L370" s="122">
        <f>'Demand Planning'!AH3676</f>
        <v>0</v>
      </c>
      <c r="M370" s="122">
        <f>'Demand Planning'!AI3676</f>
        <v>0</v>
      </c>
      <c r="N370" s="122">
        <f>'Demand Planning'!AJ3676</f>
        <v>0</v>
      </c>
      <c r="O370" s="122">
        <f>'Demand Planning'!AK3676</f>
        <v>0</v>
      </c>
      <c r="P370" s="122">
        <f>'Demand Planning'!AL3676</f>
        <v>0</v>
      </c>
      <c r="Q370" s="122">
        <f>'Demand Planning'!AM3676</f>
        <v>0</v>
      </c>
      <c r="R370" s="122">
        <f>'Demand Planning'!AN3676</f>
        <v>0</v>
      </c>
    </row>
    <row r="371" spans="1:18" ht="14.25" customHeight="1" x14ac:dyDescent="0.25">
      <c r="A371" s="107" t="str">
        <f>'Demand Planning'!A3678</f>
        <v>ON00530</v>
      </c>
      <c r="B371" s="135" t="str">
        <f>'Demand Planning'!B3678</f>
        <v>Amino Energy+ RTD Tropical 250ml</v>
      </c>
      <c r="C371" s="135" t="str">
        <f>'Demand Planning'!C3678</f>
        <v>RTD &amp; SNACKS</v>
      </c>
      <c r="D371" s="135" t="str">
        <f>'Demand Planning'!D3678</f>
        <v>03 BRONZE</v>
      </c>
      <c r="E371" s="166">
        <f>'Demand Planning'!Y3685</f>
        <v>78.769230769230774</v>
      </c>
      <c r="F371" s="122">
        <f>'Demand Planning'!AB3686</f>
        <v>0</v>
      </c>
      <c r="G371" s="122">
        <f>'Demand Planning'!AC3686</f>
        <v>0</v>
      </c>
      <c r="H371" s="122">
        <f>'Demand Planning'!AD3686</f>
        <v>0</v>
      </c>
      <c r="I371" s="122">
        <f>'Demand Planning'!AE3686</f>
        <v>0</v>
      </c>
      <c r="J371" s="122">
        <f>'Demand Planning'!AF3686</f>
        <v>0</v>
      </c>
      <c r="K371" s="122">
        <f>'Demand Planning'!AG3686</f>
        <v>0</v>
      </c>
      <c r="L371" s="122">
        <f>'Demand Planning'!AH3686</f>
        <v>0</v>
      </c>
      <c r="M371" s="122">
        <f>'Demand Planning'!AI3686</f>
        <v>0</v>
      </c>
      <c r="N371" s="122">
        <f>'Demand Planning'!AJ3686</f>
        <v>0</v>
      </c>
      <c r="O371" s="122">
        <f>'Demand Planning'!AK3686</f>
        <v>0</v>
      </c>
      <c r="P371" s="122">
        <f>'Demand Planning'!AL3686</f>
        <v>0</v>
      </c>
      <c r="Q371" s="122">
        <f>'Demand Planning'!AM3686</f>
        <v>0</v>
      </c>
      <c r="R371" s="122">
        <f>'Demand Planning'!AN3686</f>
        <v>0</v>
      </c>
    </row>
    <row r="372" spans="1:18" ht="14.25" customHeight="1" x14ac:dyDescent="0.25">
      <c r="A372" s="107" t="str">
        <f>'Demand Planning'!A3688</f>
        <v>ON00252</v>
      </c>
      <c r="B372" s="135" t="str">
        <f>'Demand Planning'!B3688</f>
        <v>Gold Whey 896g Cookies &amp; Cream</v>
      </c>
      <c r="C372" s="135" t="str">
        <f>'Demand Planning'!C3688</f>
        <v>PROTEINI</v>
      </c>
      <c r="D372" s="135" t="str">
        <f>'Demand Planning'!D3688</f>
        <v>03 BRONZE</v>
      </c>
      <c r="E372" s="166">
        <f>'Demand Planning'!Y3695</f>
        <v>7.2307692307692308</v>
      </c>
      <c r="F372" s="122">
        <f>'Demand Planning'!AB3696</f>
        <v>0</v>
      </c>
      <c r="G372" s="122">
        <f>'Demand Planning'!AC3696</f>
        <v>0</v>
      </c>
      <c r="H372" s="122">
        <f>'Demand Planning'!AD3696</f>
        <v>0</v>
      </c>
      <c r="I372" s="122">
        <f>'Demand Planning'!AE3696</f>
        <v>0</v>
      </c>
      <c r="J372" s="122">
        <f>'Demand Planning'!AF3696</f>
        <v>0</v>
      </c>
      <c r="K372" s="122">
        <f>'Demand Planning'!AG3696</f>
        <v>0</v>
      </c>
      <c r="L372" s="122">
        <f>'Demand Planning'!AH3696</f>
        <v>0</v>
      </c>
      <c r="M372" s="122">
        <f>'Demand Planning'!AI3696</f>
        <v>0</v>
      </c>
      <c r="N372" s="122">
        <f>'Demand Planning'!AJ3696</f>
        <v>0</v>
      </c>
      <c r="O372" s="122">
        <f>'Demand Planning'!AK3696</f>
        <v>0</v>
      </c>
      <c r="P372" s="122">
        <f>'Demand Planning'!AL3696</f>
        <v>0</v>
      </c>
      <c r="Q372" s="122">
        <f>'Demand Planning'!AM3696</f>
        <v>0</v>
      </c>
      <c r="R372" s="122">
        <f>'Demand Planning'!AN3696</f>
        <v>0</v>
      </c>
    </row>
    <row r="373" spans="1:18" ht="14.25" customHeight="1" x14ac:dyDescent="0.25">
      <c r="A373" s="107" t="str">
        <f>'Demand Planning'!A3698</f>
        <v>ATC06602</v>
      </c>
      <c r="B373" s="135" t="str">
        <f>'Demand Planning'!B3698</f>
        <v>Girja profesionalna 16 kg Atleticore</v>
      </c>
      <c r="C373" s="135" t="str">
        <f>'Demand Planning'!C3698</f>
        <v>FITNESS OPREMA</v>
      </c>
      <c r="D373" s="135" t="str">
        <f>'Demand Planning'!D3698</f>
        <v>03 BRONZE</v>
      </c>
      <c r="E373" s="166">
        <f>'Demand Planning'!Y3705</f>
        <v>4.615384615384615</v>
      </c>
      <c r="F373" s="122">
        <f>'Demand Planning'!AB3706</f>
        <v>0</v>
      </c>
      <c r="G373" s="122">
        <f>'Demand Planning'!AC3706</f>
        <v>0</v>
      </c>
      <c r="H373" s="122">
        <f>'Demand Planning'!AD3706</f>
        <v>0</v>
      </c>
      <c r="I373" s="122">
        <f>'Demand Planning'!AE3706</f>
        <v>0</v>
      </c>
      <c r="J373" s="122">
        <f>'Demand Planning'!AF3706</f>
        <v>0</v>
      </c>
      <c r="K373" s="122">
        <f>'Demand Planning'!AG3706</f>
        <v>0</v>
      </c>
      <c r="L373" s="122">
        <f>'Demand Planning'!AH3706</f>
        <v>0</v>
      </c>
      <c r="M373" s="122">
        <f>'Demand Planning'!AI3706</f>
        <v>0</v>
      </c>
      <c r="N373" s="122">
        <f>'Demand Planning'!AJ3706</f>
        <v>0</v>
      </c>
      <c r="O373" s="122">
        <f>'Demand Planning'!AK3706</f>
        <v>0</v>
      </c>
      <c r="P373" s="122">
        <f>'Demand Planning'!AL3706</f>
        <v>0</v>
      </c>
      <c r="Q373" s="122">
        <f>'Demand Planning'!AM3706</f>
        <v>0</v>
      </c>
      <c r="R373" s="122">
        <f>'Demand Planning'!AN3706</f>
        <v>0</v>
      </c>
    </row>
    <row r="374" spans="1:18" ht="14.25" customHeight="1" x14ac:dyDescent="0.25">
      <c r="A374" s="107" t="str">
        <f>'Demand Planning'!A3708</f>
        <v>UFC16147</v>
      </c>
      <c r="B374" s="135" t="str">
        <f>'Demand Planning'!B3708</f>
        <v>OPRO Self-Fit štitnik za zube GEN5 Zlatni - Crno/ Crveni</v>
      </c>
      <c r="C374" s="135" t="str">
        <f>'Demand Planning'!C3708</f>
        <v>BORILAČKA OPREMA</v>
      </c>
      <c r="D374" s="135" t="str">
        <f>'Demand Planning'!D3708</f>
        <v>03 BRONZE</v>
      </c>
      <c r="E374" s="166">
        <f>'Demand Planning'!Y3715</f>
        <v>9.9230769230769234</v>
      </c>
      <c r="F374" s="122">
        <f>'Demand Planning'!AB3716</f>
        <v>0</v>
      </c>
      <c r="G374" s="122">
        <f>'Demand Planning'!AC3716</f>
        <v>0</v>
      </c>
      <c r="H374" s="122">
        <f>'Demand Planning'!AD3716</f>
        <v>0</v>
      </c>
      <c r="I374" s="122">
        <f>'Demand Planning'!AE3716</f>
        <v>0</v>
      </c>
      <c r="J374" s="122">
        <f>'Demand Planning'!AF3716</f>
        <v>0</v>
      </c>
      <c r="K374" s="122">
        <f>'Demand Planning'!AG3716</f>
        <v>0</v>
      </c>
      <c r="L374" s="122">
        <f>'Demand Planning'!AH3716</f>
        <v>0</v>
      </c>
      <c r="M374" s="122">
        <f>'Demand Planning'!AI3716</f>
        <v>0</v>
      </c>
      <c r="N374" s="122">
        <f>'Demand Planning'!AJ3716</f>
        <v>0</v>
      </c>
      <c r="O374" s="122">
        <f>'Demand Planning'!AK3716</f>
        <v>0</v>
      </c>
      <c r="P374" s="122">
        <f>'Demand Planning'!AL3716</f>
        <v>0</v>
      </c>
      <c r="Q374" s="122">
        <f>'Demand Planning'!AM3716</f>
        <v>0</v>
      </c>
      <c r="R374" s="122">
        <f>'Demand Planning'!AN3716</f>
        <v>0</v>
      </c>
    </row>
    <row r="375" spans="1:18" ht="14.25" customHeight="1" x14ac:dyDescent="0.25">
      <c r="A375" s="107" t="str">
        <f>'Demand Planning'!A3718</f>
        <v>ON00331</v>
      </c>
      <c r="B375" s="135" t="str">
        <f>'Demand Planning'!B3718</f>
        <v>Gold Whey 2,27kg Chocolate Peanut</v>
      </c>
      <c r="C375" s="135" t="str">
        <f>'Demand Planning'!C3718</f>
        <v>PROTEINI</v>
      </c>
      <c r="D375" s="135" t="str">
        <f>'Demand Planning'!D3718</f>
        <v>03 BRONZE</v>
      </c>
      <c r="E375" s="166">
        <f>'Demand Planning'!Y3725</f>
        <v>5.384615384615385</v>
      </c>
      <c r="F375" s="122">
        <f>'Demand Planning'!AB3726</f>
        <v>0</v>
      </c>
      <c r="G375" s="122">
        <f>'Demand Planning'!AC3726</f>
        <v>0</v>
      </c>
      <c r="H375" s="122">
        <f>'Demand Planning'!AD3726</f>
        <v>0</v>
      </c>
      <c r="I375" s="122">
        <f>'Demand Planning'!AE3726</f>
        <v>0</v>
      </c>
      <c r="J375" s="122">
        <f>'Demand Planning'!AF3726</f>
        <v>0</v>
      </c>
      <c r="K375" s="122">
        <f>'Demand Planning'!AG3726</f>
        <v>0</v>
      </c>
      <c r="L375" s="122">
        <f>'Demand Planning'!AH3726</f>
        <v>0</v>
      </c>
      <c r="M375" s="122">
        <f>'Demand Planning'!AI3726</f>
        <v>0</v>
      </c>
      <c r="N375" s="122">
        <f>'Demand Planning'!AJ3726</f>
        <v>0</v>
      </c>
      <c r="O375" s="122">
        <f>'Demand Planning'!AK3726</f>
        <v>0</v>
      </c>
      <c r="P375" s="122">
        <f>'Demand Planning'!AL3726</f>
        <v>0</v>
      </c>
      <c r="Q375" s="122">
        <f>'Demand Planning'!AM3726</f>
        <v>0</v>
      </c>
      <c r="R375" s="122">
        <f>'Demand Planning'!AN3726</f>
        <v>0</v>
      </c>
    </row>
    <row r="376" spans="1:18" ht="14.25" customHeight="1" x14ac:dyDescent="0.25">
      <c r="A376" s="107" t="str">
        <f>'Demand Planning'!A3728</f>
        <v>ZOE12302</v>
      </c>
      <c r="B376" s="135" t="str">
        <f>'Demand Planning'!B3728</f>
        <v>Prostirka My everyday ECO TPE Yoga Purple ZOE</v>
      </c>
      <c r="C376" s="135" t="str">
        <f>'Demand Planning'!C3728</f>
        <v>FITNESS OPREMA</v>
      </c>
      <c r="D376" s="135" t="str">
        <f>'Demand Planning'!D3728</f>
        <v>03 BRONZE</v>
      </c>
      <c r="E376" s="166">
        <f>'Demand Planning'!Y3735</f>
        <v>6.6538461538461542</v>
      </c>
      <c r="F376" s="122">
        <f>'Demand Planning'!AB3736</f>
        <v>0</v>
      </c>
      <c r="G376" s="122">
        <f>'Demand Planning'!AC3736</f>
        <v>0</v>
      </c>
      <c r="H376" s="122">
        <f>'Demand Planning'!AD3736</f>
        <v>0</v>
      </c>
      <c r="I376" s="122">
        <f>'Demand Planning'!AE3736</f>
        <v>0</v>
      </c>
      <c r="J376" s="122">
        <f>'Demand Planning'!AF3736</f>
        <v>0</v>
      </c>
      <c r="K376" s="122">
        <f>'Demand Planning'!AG3736</f>
        <v>0</v>
      </c>
      <c r="L376" s="122">
        <f>'Demand Planning'!AH3736</f>
        <v>0</v>
      </c>
      <c r="M376" s="122">
        <f>'Demand Planning'!AI3736</f>
        <v>0</v>
      </c>
      <c r="N376" s="122">
        <f>'Demand Planning'!AJ3736</f>
        <v>0</v>
      </c>
      <c r="O376" s="122">
        <f>'Demand Planning'!AK3736</f>
        <v>0</v>
      </c>
      <c r="P376" s="122">
        <f>'Demand Planning'!AL3736</f>
        <v>0</v>
      </c>
      <c r="Q376" s="122">
        <f>'Demand Planning'!AM3736</f>
        <v>0</v>
      </c>
      <c r="R376" s="122">
        <f>'Demand Planning'!AN3736</f>
        <v>0</v>
      </c>
    </row>
    <row r="377" spans="1:18" ht="14.25" customHeight="1" x14ac:dyDescent="0.25">
      <c r="A377" s="107" t="str">
        <f>'Demand Planning'!A3738</f>
        <v>GAR04756</v>
      </c>
      <c r="B377" s="135" t="str">
        <f>'Demand Planning'!B3738</f>
        <v>Fenix 8, 51 mm, Solar Sapphire Tit., Amp Yellow/Graphite remen</v>
      </c>
      <c r="C377" s="135" t="str">
        <f>'Demand Planning'!C3738</f>
        <v>GADGETI</v>
      </c>
      <c r="D377" s="135" t="str">
        <f>'Demand Planning'!D3738</f>
        <v>03 BRONZE</v>
      </c>
      <c r="E377" s="166">
        <f>'Demand Planning'!Y3745</f>
        <v>0.92307692307692313</v>
      </c>
      <c r="F377" s="122">
        <f>'Demand Planning'!AB3746</f>
        <v>0</v>
      </c>
      <c r="G377" s="122">
        <f>'Demand Planning'!AC3746</f>
        <v>0</v>
      </c>
      <c r="H377" s="122">
        <f>'Demand Planning'!AD3746</f>
        <v>0</v>
      </c>
      <c r="I377" s="122">
        <f>'Demand Planning'!AE3746</f>
        <v>0</v>
      </c>
      <c r="J377" s="122">
        <f>'Demand Planning'!AF3746</f>
        <v>0</v>
      </c>
      <c r="K377" s="122">
        <f>'Demand Planning'!AG3746</f>
        <v>0</v>
      </c>
      <c r="L377" s="122">
        <f>'Demand Planning'!AH3746</f>
        <v>0</v>
      </c>
      <c r="M377" s="122">
        <f>'Demand Planning'!AI3746</f>
        <v>0</v>
      </c>
      <c r="N377" s="122">
        <f>'Demand Planning'!AJ3746</f>
        <v>0</v>
      </c>
      <c r="O377" s="122">
        <f>'Demand Planning'!AK3746</f>
        <v>0</v>
      </c>
      <c r="P377" s="122">
        <f>'Demand Planning'!AL3746</f>
        <v>0</v>
      </c>
      <c r="Q377" s="122">
        <f>'Demand Planning'!AM3746</f>
        <v>0</v>
      </c>
      <c r="R377" s="122">
        <f>'Demand Planning'!AN3746</f>
        <v>0</v>
      </c>
    </row>
    <row r="378" spans="1:18" ht="14.25" customHeight="1" x14ac:dyDescent="0.25">
      <c r="A378" s="107" t="str">
        <f>'Demand Planning'!A3748</f>
        <v>POL09833</v>
      </c>
      <c r="B378" s="135" t="str">
        <f>'Demand Planning'!B3748</f>
        <v>Polleo 1st Whey 30,4g SACHET Chocolate Jaffa</v>
      </c>
      <c r="C378" s="135" t="str">
        <f>'Demand Planning'!C3748</f>
        <v>PROTEINI</v>
      </c>
      <c r="D378" s="135" t="str">
        <f>'Demand Planning'!D3748</f>
        <v>03 BRONZE</v>
      </c>
      <c r="E378" s="166">
        <f>'Demand Planning'!Y3755</f>
        <v>228.61538461538461</v>
      </c>
      <c r="F378" s="122">
        <f>'Demand Planning'!AB3756</f>
        <v>0</v>
      </c>
      <c r="G378" s="122">
        <f>'Demand Planning'!AC3756</f>
        <v>0</v>
      </c>
      <c r="H378" s="122">
        <f>'Demand Planning'!AD3756</f>
        <v>0</v>
      </c>
      <c r="I378" s="122">
        <f>'Demand Planning'!AE3756</f>
        <v>0</v>
      </c>
      <c r="J378" s="122">
        <f>'Demand Planning'!AF3756</f>
        <v>0</v>
      </c>
      <c r="K378" s="122">
        <f>'Demand Planning'!AG3756</f>
        <v>0</v>
      </c>
      <c r="L378" s="122">
        <f>'Demand Planning'!AH3756</f>
        <v>0</v>
      </c>
      <c r="M378" s="122">
        <f>'Demand Planning'!AI3756</f>
        <v>0</v>
      </c>
      <c r="N378" s="122">
        <f>'Demand Planning'!AJ3756</f>
        <v>0</v>
      </c>
      <c r="O378" s="122">
        <f>'Demand Planning'!AK3756</f>
        <v>0</v>
      </c>
      <c r="P378" s="122">
        <f>'Demand Planning'!AL3756</f>
        <v>0</v>
      </c>
      <c r="Q378" s="122">
        <f>'Demand Planning'!AM3756</f>
        <v>0</v>
      </c>
      <c r="R378" s="122">
        <f>'Demand Planning'!AN3756</f>
        <v>0</v>
      </c>
    </row>
    <row r="379" spans="1:18" ht="14.25" customHeight="1" x14ac:dyDescent="0.25">
      <c r="A379" s="107" t="str">
        <f>'Demand Planning'!A3758</f>
        <v>ON00431</v>
      </c>
      <c r="B379" s="135" t="str">
        <f>'Demand Planning'!B3758</f>
        <v>Serious Mass 2,73kg Cookies&amp;Cream</v>
      </c>
      <c r="C379" s="135" t="str">
        <f>'Demand Planning'!C3758</f>
        <v>SPORTSKA PREHRANA</v>
      </c>
      <c r="D379" s="135" t="str">
        <f>'Demand Planning'!D3758</f>
        <v>03 BRONZE</v>
      </c>
      <c r="E379" s="166">
        <f>'Demand Planning'!Y3765</f>
        <v>5.5</v>
      </c>
      <c r="F379" s="122">
        <f>'Demand Planning'!AB3766</f>
        <v>0</v>
      </c>
      <c r="G379" s="122">
        <f>'Demand Planning'!AC3766</f>
        <v>0</v>
      </c>
      <c r="H379" s="122">
        <f>'Demand Planning'!AD3766</f>
        <v>0</v>
      </c>
      <c r="I379" s="122">
        <f>'Demand Planning'!AE3766</f>
        <v>0</v>
      </c>
      <c r="J379" s="122">
        <f>'Demand Planning'!AF3766</f>
        <v>0</v>
      </c>
      <c r="K379" s="122">
        <f>'Demand Planning'!AG3766</f>
        <v>0</v>
      </c>
      <c r="L379" s="122">
        <f>'Demand Planning'!AH3766</f>
        <v>0</v>
      </c>
      <c r="M379" s="122">
        <f>'Demand Planning'!AI3766</f>
        <v>0</v>
      </c>
      <c r="N379" s="122">
        <f>'Demand Planning'!AJ3766</f>
        <v>0</v>
      </c>
      <c r="O379" s="122">
        <f>'Demand Planning'!AK3766</f>
        <v>0</v>
      </c>
      <c r="P379" s="122">
        <f>'Demand Planning'!AL3766</f>
        <v>0</v>
      </c>
      <c r="Q379" s="122">
        <f>'Demand Planning'!AM3766</f>
        <v>0</v>
      </c>
      <c r="R379" s="122">
        <f>'Demand Planning'!AN3766</f>
        <v>0</v>
      </c>
    </row>
    <row r="380" spans="1:18" ht="14.25" customHeight="1" x14ac:dyDescent="0.25">
      <c r="A380" s="107" t="str">
        <f>'Demand Planning'!A3768</f>
        <v>POL12809</v>
      </c>
      <c r="B380" s="135" t="str">
        <f>'Demand Planning'!B3768</f>
        <v>Vindija &amp; Polleo Protein Shake 500ml Chocolate</v>
      </c>
      <c r="C380" s="135" t="str">
        <f>'Demand Planning'!C3768</f>
        <v>RTD &amp; SNACKS</v>
      </c>
      <c r="D380" s="135" t="str">
        <f>'Demand Planning'!D3768</f>
        <v>03 BRONZE</v>
      </c>
      <c r="E380" s="166">
        <f>'Demand Planning'!Y3775</f>
        <v>163.80769230769232</v>
      </c>
      <c r="F380" s="122">
        <f>'Demand Planning'!AB3776</f>
        <v>0</v>
      </c>
      <c r="G380" s="122">
        <f>'Demand Planning'!AC3776</f>
        <v>0</v>
      </c>
      <c r="H380" s="122">
        <f>'Demand Planning'!AD3776</f>
        <v>0</v>
      </c>
      <c r="I380" s="122">
        <f>'Demand Planning'!AE3776</f>
        <v>0</v>
      </c>
      <c r="J380" s="122">
        <f>'Demand Planning'!AF3776</f>
        <v>0</v>
      </c>
      <c r="K380" s="122">
        <f>'Demand Planning'!AG3776</f>
        <v>0</v>
      </c>
      <c r="L380" s="122">
        <f>'Demand Planning'!AH3776</f>
        <v>0</v>
      </c>
      <c r="M380" s="122">
        <f>'Demand Planning'!AI3776</f>
        <v>0</v>
      </c>
      <c r="N380" s="122">
        <f>'Demand Planning'!AJ3776</f>
        <v>0</v>
      </c>
      <c r="O380" s="122">
        <f>'Demand Planning'!AK3776</f>
        <v>0</v>
      </c>
      <c r="P380" s="122">
        <f>'Demand Planning'!AL3776</f>
        <v>0</v>
      </c>
      <c r="Q380" s="122">
        <f>'Demand Planning'!AM3776</f>
        <v>0</v>
      </c>
      <c r="R380" s="122">
        <f>'Demand Planning'!AN3776</f>
        <v>0</v>
      </c>
    </row>
    <row r="381" spans="1:18" ht="14.25" customHeight="1" x14ac:dyDescent="0.25">
      <c r="A381" s="107" t="str">
        <f>'Demand Planning'!A3778</f>
        <v>SCM04399</v>
      </c>
      <c r="B381" s="135" t="str">
        <f>'Demand Planning'!B3778</f>
        <v>BCAA Hybrid 240 tablets</v>
      </c>
      <c r="C381" s="135" t="str">
        <f>'Demand Planning'!C3778</f>
        <v>SPORTSKA PREHRANA</v>
      </c>
      <c r="D381" s="135" t="str">
        <f>'Demand Planning'!D3778</f>
        <v>03 BRONZE</v>
      </c>
      <c r="E381" s="166">
        <f>'Demand Planning'!Y3785</f>
        <v>7.8076923076923075</v>
      </c>
      <c r="F381" s="122">
        <f>'Demand Planning'!AB3786</f>
        <v>0</v>
      </c>
      <c r="G381" s="122">
        <f>'Demand Planning'!AC3786</f>
        <v>0</v>
      </c>
      <c r="H381" s="122">
        <f>'Demand Planning'!AD3786</f>
        <v>0</v>
      </c>
      <c r="I381" s="122">
        <f>'Demand Planning'!AE3786</f>
        <v>0</v>
      </c>
      <c r="J381" s="122">
        <f>'Demand Planning'!AF3786</f>
        <v>0</v>
      </c>
      <c r="K381" s="122">
        <f>'Demand Planning'!AG3786</f>
        <v>0</v>
      </c>
      <c r="L381" s="122">
        <f>'Demand Planning'!AH3786</f>
        <v>0</v>
      </c>
      <c r="M381" s="122">
        <f>'Demand Planning'!AI3786</f>
        <v>0</v>
      </c>
      <c r="N381" s="122">
        <f>'Demand Planning'!AJ3786</f>
        <v>0</v>
      </c>
      <c r="O381" s="122">
        <f>'Demand Planning'!AK3786</f>
        <v>0</v>
      </c>
      <c r="P381" s="122">
        <f>'Demand Planning'!AL3786</f>
        <v>0</v>
      </c>
      <c r="Q381" s="122">
        <f>'Demand Planning'!AM3786</f>
        <v>0</v>
      </c>
      <c r="R381" s="122">
        <f>'Demand Planning'!AN3786</f>
        <v>0</v>
      </c>
    </row>
    <row r="382" spans="1:18" ht="14.25" customHeight="1" x14ac:dyDescent="0.25">
      <c r="A382" s="107" t="str">
        <f>'Demand Planning'!A3788</f>
        <v>SHM00083</v>
      </c>
      <c r="B382" s="135" t="str">
        <f>'Demand Planning'!B3788</f>
        <v>DEFENDER, I Don't Sweat I Sparkle, 600 ml</v>
      </c>
      <c r="C382" s="135" t="str">
        <f>'Demand Planning'!C3788</f>
        <v>DRINKWARE I HOME</v>
      </c>
      <c r="D382" s="135" t="str">
        <f>'Demand Planning'!D3788</f>
        <v>03 BRONZE</v>
      </c>
      <c r="E382" s="166">
        <f>'Demand Planning'!Y3795</f>
        <v>91.07692307692308</v>
      </c>
      <c r="F382" s="122">
        <f>'Demand Planning'!AB3796</f>
        <v>0</v>
      </c>
      <c r="G382" s="122">
        <f>'Demand Planning'!AC3796</f>
        <v>0</v>
      </c>
      <c r="H382" s="122">
        <f>'Demand Planning'!AD3796</f>
        <v>0</v>
      </c>
      <c r="I382" s="122">
        <f>'Demand Planning'!AE3796</f>
        <v>0</v>
      </c>
      <c r="J382" s="122">
        <f>'Demand Planning'!AF3796</f>
        <v>0</v>
      </c>
      <c r="K382" s="122">
        <f>'Demand Planning'!AG3796</f>
        <v>0</v>
      </c>
      <c r="L382" s="122">
        <f>'Demand Planning'!AH3796</f>
        <v>0</v>
      </c>
      <c r="M382" s="122">
        <f>'Demand Planning'!AI3796</f>
        <v>0</v>
      </c>
      <c r="N382" s="122">
        <f>'Demand Planning'!AJ3796</f>
        <v>0</v>
      </c>
      <c r="O382" s="122">
        <f>'Demand Planning'!AK3796</f>
        <v>0</v>
      </c>
      <c r="P382" s="122">
        <f>'Demand Planning'!AL3796</f>
        <v>0</v>
      </c>
      <c r="Q382" s="122">
        <f>'Demand Planning'!AM3796</f>
        <v>0</v>
      </c>
      <c r="R382" s="122">
        <f>'Demand Planning'!AN3796</f>
        <v>0</v>
      </c>
    </row>
    <row r="383" spans="1:18" ht="14.25" customHeight="1" x14ac:dyDescent="0.25">
      <c r="A383" s="107" t="str">
        <f>'Demand Planning'!A3798</f>
        <v>ATC06735</v>
      </c>
      <c r="B383" s="135" t="str">
        <f>'Demand Planning'!B3798</f>
        <v>Steznik zapešća univerzalni crni Atleticore</v>
      </c>
      <c r="C383" s="135" t="str">
        <f>'Demand Planning'!C3798</f>
        <v>FITNESS OPREMA</v>
      </c>
      <c r="D383" s="135" t="str">
        <f>'Demand Planning'!D3798</f>
        <v>03 BRONZE</v>
      </c>
      <c r="E383" s="166">
        <f>'Demand Planning'!Y3805</f>
        <v>14.26923076923077</v>
      </c>
      <c r="F383" s="122">
        <f>'Demand Planning'!AB3806</f>
        <v>0</v>
      </c>
      <c r="G383" s="122">
        <f>'Demand Planning'!AC3806</f>
        <v>0</v>
      </c>
      <c r="H383" s="122">
        <f>'Demand Planning'!AD3806</f>
        <v>0</v>
      </c>
      <c r="I383" s="122">
        <f>'Demand Planning'!AE3806</f>
        <v>0</v>
      </c>
      <c r="J383" s="122">
        <f>'Demand Planning'!AF3806</f>
        <v>0</v>
      </c>
      <c r="K383" s="122">
        <f>'Demand Planning'!AG3806</f>
        <v>0</v>
      </c>
      <c r="L383" s="122">
        <f>'Demand Planning'!AH3806</f>
        <v>0</v>
      </c>
      <c r="M383" s="122">
        <f>'Demand Planning'!AI3806</f>
        <v>0</v>
      </c>
      <c r="N383" s="122">
        <f>'Demand Planning'!AJ3806</f>
        <v>0</v>
      </c>
      <c r="O383" s="122">
        <f>'Demand Planning'!AK3806</f>
        <v>0</v>
      </c>
      <c r="P383" s="122">
        <f>'Demand Planning'!AL3806</f>
        <v>0</v>
      </c>
      <c r="Q383" s="122">
        <f>'Demand Planning'!AM3806</f>
        <v>0</v>
      </c>
      <c r="R383" s="122">
        <f>'Demand Planning'!AN3806</f>
        <v>0</v>
      </c>
    </row>
    <row r="384" spans="1:18" ht="14.25" customHeight="1" x14ac:dyDescent="0.25">
      <c r="A384" s="107" t="str">
        <f>'Demand Planning'!A3808</f>
        <v>SHM00031</v>
      </c>
      <c r="B384" s="135" t="str">
        <f>'Demand Planning'!B3808</f>
        <v>Shieldmixer Hero Pro Go Hard or Go Home</v>
      </c>
      <c r="C384" s="135" t="str">
        <f>'Demand Planning'!C3808</f>
        <v>DRINKWARE I HOME</v>
      </c>
      <c r="D384" s="135" t="str">
        <f>'Demand Planning'!D3808</f>
        <v>03 BRONZE</v>
      </c>
      <c r="E384" s="166">
        <f>'Demand Planning'!Y3815</f>
        <v>15.653846153846153</v>
      </c>
      <c r="F384" s="122">
        <f>'Demand Planning'!AB3816</f>
        <v>0</v>
      </c>
      <c r="G384" s="122">
        <f>'Demand Planning'!AC3816</f>
        <v>0</v>
      </c>
      <c r="H384" s="122">
        <f>'Demand Planning'!AD3816</f>
        <v>0</v>
      </c>
      <c r="I384" s="122">
        <f>'Demand Planning'!AE3816</f>
        <v>0</v>
      </c>
      <c r="J384" s="122">
        <f>'Demand Planning'!AF3816</f>
        <v>0</v>
      </c>
      <c r="K384" s="122">
        <f>'Demand Planning'!AG3816</f>
        <v>0</v>
      </c>
      <c r="L384" s="122">
        <f>'Demand Planning'!AH3816</f>
        <v>0</v>
      </c>
      <c r="M384" s="122">
        <f>'Demand Planning'!AI3816</f>
        <v>0</v>
      </c>
      <c r="N384" s="122">
        <f>'Demand Planning'!AJ3816</f>
        <v>0</v>
      </c>
      <c r="O384" s="122">
        <f>'Demand Planning'!AK3816</f>
        <v>0</v>
      </c>
      <c r="P384" s="122">
        <f>'Demand Planning'!AL3816</f>
        <v>0</v>
      </c>
      <c r="Q384" s="122">
        <f>'Demand Planning'!AM3816</f>
        <v>0</v>
      </c>
      <c r="R384" s="122">
        <f>'Demand Planning'!AN3816</f>
        <v>0</v>
      </c>
    </row>
    <row r="385" spans="1:18" ht="14.25" customHeight="1" x14ac:dyDescent="0.25">
      <c r="A385" s="107" t="str">
        <f>'Demand Planning'!A3818</f>
        <v>UFC16148</v>
      </c>
      <c r="B385" s="135" t="str">
        <f>'Demand Planning'!B3818</f>
        <v>OPRO Self-Fit štitnik za zube GEN5 Zlatni - Crno/ Zlatni</v>
      </c>
      <c r="C385" s="135" t="str">
        <f>'Demand Planning'!C3818</f>
        <v>BORILAČKA OPREMA</v>
      </c>
      <c r="D385" s="135" t="str">
        <f>'Demand Planning'!D3818</f>
        <v>03 BRONZE</v>
      </c>
      <c r="E385" s="166">
        <f>'Demand Planning'!Y3825</f>
        <v>10.576923076923077</v>
      </c>
      <c r="F385" s="122">
        <f>'Demand Planning'!AB3826</f>
        <v>0</v>
      </c>
      <c r="G385" s="122">
        <f>'Demand Planning'!AC3826</f>
        <v>0</v>
      </c>
      <c r="H385" s="122">
        <f>'Demand Planning'!AD3826</f>
        <v>0</v>
      </c>
      <c r="I385" s="122">
        <f>'Demand Planning'!AE3826</f>
        <v>0</v>
      </c>
      <c r="J385" s="122">
        <f>'Demand Planning'!AF3826</f>
        <v>0</v>
      </c>
      <c r="K385" s="122">
        <f>'Demand Planning'!AG3826</f>
        <v>0</v>
      </c>
      <c r="L385" s="122">
        <f>'Demand Planning'!AH3826</f>
        <v>0</v>
      </c>
      <c r="M385" s="122">
        <f>'Demand Planning'!AI3826</f>
        <v>0</v>
      </c>
      <c r="N385" s="122">
        <f>'Demand Planning'!AJ3826</f>
        <v>0</v>
      </c>
      <c r="O385" s="122">
        <f>'Demand Planning'!AK3826</f>
        <v>0</v>
      </c>
      <c r="P385" s="122">
        <f>'Demand Planning'!AL3826</f>
        <v>0</v>
      </c>
      <c r="Q385" s="122">
        <f>'Demand Planning'!AM3826</f>
        <v>0</v>
      </c>
      <c r="R385" s="122">
        <f>'Demand Planning'!AN3826</f>
        <v>0</v>
      </c>
    </row>
    <row r="386" spans="1:18" ht="14.25" customHeight="1" x14ac:dyDescent="0.25">
      <c r="A386" s="107" t="str">
        <f>'Demand Planning'!A3828</f>
        <v>SHM00115</v>
      </c>
      <c r="B386" s="135" t="str">
        <f>'Demand Planning'!B3828</f>
        <v>Shieldmixer Hero Pro Tweety Believe</v>
      </c>
      <c r="C386" s="135" t="str">
        <f>'Demand Planning'!C3828</f>
        <v>DRINKWARE I HOME</v>
      </c>
      <c r="D386" s="135" t="str">
        <f>'Demand Planning'!D3828</f>
        <v>03 BRONZE</v>
      </c>
      <c r="E386" s="166">
        <f>'Demand Planning'!Y3835</f>
        <v>11.961538461538462</v>
      </c>
      <c r="F386" s="122">
        <f>'Demand Planning'!AB3836</f>
        <v>0</v>
      </c>
      <c r="G386" s="122">
        <f>'Demand Planning'!AC3836</f>
        <v>0</v>
      </c>
      <c r="H386" s="122">
        <f>'Demand Planning'!AD3836</f>
        <v>0</v>
      </c>
      <c r="I386" s="122">
        <f>'Demand Planning'!AE3836</f>
        <v>0</v>
      </c>
      <c r="J386" s="122">
        <f>'Demand Planning'!AF3836</f>
        <v>0</v>
      </c>
      <c r="K386" s="122">
        <f>'Demand Planning'!AG3836</f>
        <v>0</v>
      </c>
      <c r="L386" s="122">
        <f>'Demand Planning'!AH3836</f>
        <v>0</v>
      </c>
      <c r="M386" s="122">
        <f>'Demand Planning'!AI3836</f>
        <v>0</v>
      </c>
      <c r="N386" s="122">
        <f>'Demand Planning'!AJ3836</f>
        <v>0</v>
      </c>
      <c r="O386" s="122">
        <f>'Demand Planning'!AK3836</f>
        <v>0</v>
      </c>
      <c r="P386" s="122">
        <f>'Demand Planning'!AL3836</f>
        <v>0</v>
      </c>
      <c r="Q386" s="122">
        <f>'Demand Planning'!AM3836</f>
        <v>0</v>
      </c>
      <c r="R386" s="122">
        <f>'Demand Planning'!AN3836</f>
        <v>0</v>
      </c>
    </row>
    <row r="387" spans="1:18" ht="14.25" customHeight="1" x14ac:dyDescent="0.25">
      <c r="A387" s="107" t="str">
        <f>'Demand Planning'!A3838</f>
        <v>THG03003</v>
      </c>
      <c r="B387" s="135" t="str">
        <f>'Demand Planning'!B3838</f>
        <v>Theragun PRIME G5</v>
      </c>
      <c r="C387" s="135" t="str">
        <f>'Demand Planning'!C3838</f>
        <v>FITNESS OPREMA</v>
      </c>
      <c r="D387" s="135" t="str">
        <f>'Demand Planning'!D3838</f>
        <v>03 BRONZE</v>
      </c>
      <c r="E387" s="166">
        <f>'Demand Planning'!Y3845</f>
        <v>0.96153846153846156</v>
      </c>
      <c r="F387" s="122">
        <f>'Demand Planning'!AB3846</f>
        <v>0</v>
      </c>
      <c r="G387" s="122">
        <f>'Demand Planning'!AC3846</f>
        <v>0</v>
      </c>
      <c r="H387" s="122">
        <f>'Demand Planning'!AD3846</f>
        <v>0</v>
      </c>
      <c r="I387" s="122">
        <f>'Demand Planning'!AE3846</f>
        <v>0</v>
      </c>
      <c r="J387" s="122">
        <f>'Demand Planning'!AF3846</f>
        <v>0</v>
      </c>
      <c r="K387" s="122">
        <f>'Demand Planning'!AG3846</f>
        <v>0</v>
      </c>
      <c r="L387" s="122">
        <f>'Demand Planning'!AH3846</f>
        <v>0</v>
      </c>
      <c r="M387" s="122">
        <f>'Demand Planning'!AI3846</f>
        <v>0</v>
      </c>
      <c r="N387" s="122">
        <f>'Demand Planning'!AJ3846</f>
        <v>0</v>
      </c>
      <c r="O387" s="122">
        <f>'Demand Planning'!AK3846</f>
        <v>0</v>
      </c>
      <c r="P387" s="122">
        <f>'Demand Planning'!AL3846</f>
        <v>0</v>
      </c>
      <c r="Q387" s="122">
        <f>'Demand Planning'!AM3846</f>
        <v>0</v>
      </c>
      <c r="R387" s="122">
        <f>'Demand Planning'!AN3846</f>
        <v>0</v>
      </c>
    </row>
    <row r="388" spans="1:18" ht="14.25" customHeight="1" x14ac:dyDescent="0.25">
      <c r="A388" s="107" t="str">
        <f>'Demand Planning'!A3848</f>
        <v>FIT05871</v>
      </c>
      <c r="B388" s="135" t="str">
        <f>'Demand Planning'!B3848</f>
        <v>Tatami strunjača crveno-plava 4 cm</v>
      </c>
      <c r="C388" s="135" t="str">
        <f>'Demand Planning'!C3848</f>
        <v>FITNESS OPREMA</v>
      </c>
      <c r="D388" s="135" t="str">
        <f>'Demand Planning'!D3848</f>
        <v>03 BRONZE</v>
      </c>
      <c r="E388" s="166">
        <f>'Demand Planning'!Y3855</f>
        <v>6.2692307692307692</v>
      </c>
      <c r="F388" s="122">
        <f>'Demand Planning'!AB3856</f>
        <v>0</v>
      </c>
      <c r="G388" s="122">
        <f>'Demand Planning'!AC3856</f>
        <v>0</v>
      </c>
      <c r="H388" s="122">
        <f>'Demand Planning'!AD3856</f>
        <v>0</v>
      </c>
      <c r="I388" s="122">
        <f>'Demand Planning'!AE3856</f>
        <v>0</v>
      </c>
      <c r="J388" s="122">
        <f>'Demand Planning'!AF3856</f>
        <v>0</v>
      </c>
      <c r="K388" s="122">
        <f>'Demand Planning'!AG3856</f>
        <v>0</v>
      </c>
      <c r="L388" s="122">
        <f>'Demand Planning'!AH3856</f>
        <v>0</v>
      </c>
      <c r="M388" s="122">
        <f>'Demand Planning'!AI3856</f>
        <v>0</v>
      </c>
      <c r="N388" s="122">
        <f>'Demand Planning'!AJ3856</f>
        <v>0</v>
      </c>
      <c r="O388" s="122">
        <f>'Demand Planning'!AK3856</f>
        <v>0</v>
      </c>
      <c r="P388" s="122">
        <f>'Demand Planning'!AL3856</f>
        <v>0</v>
      </c>
      <c r="Q388" s="122">
        <f>'Demand Planning'!AM3856</f>
        <v>0</v>
      </c>
      <c r="R388" s="122">
        <f>'Demand Planning'!AN3856</f>
        <v>0</v>
      </c>
    </row>
    <row r="389" spans="1:18" ht="14.25" customHeight="1" x14ac:dyDescent="0.25">
      <c r="A389" s="107" t="str">
        <f>'Demand Planning'!A3858</f>
        <v>SHM00027</v>
      </c>
      <c r="B389" s="135" t="str">
        <f>'Demand Planning'!B3858</f>
        <v>Shieldmixer Hero Pro Wonder Woman Classic</v>
      </c>
      <c r="C389" s="135" t="str">
        <f>'Demand Planning'!C3858</f>
        <v>DRINKWARE I HOME</v>
      </c>
      <c r="D389" s="135" t="str">
        <f>'Demand Planning'!D3858</f>
        <v>03 BRONZE</v>
      </c>
      <c r="E389" s="166">
        <f>'Demand Planning'!Y3865</f>
        <v>20</v>
      </c>
      <c r="F389" s="122">
        <f>'Demand Planning'!AB3866</f>
        <v>0</v>
      </c>
      <c r="G389" s="122">
        <f>'Demand Planning'!AC3866</f>
        <v>0</v>
      </c>
      <c r="H389" s="122">
        <f>'Demand Planning'!AD3866</f>
        <v>0</v>
      </c>
      <c r="I389" s="122">
        <f>'Demand Planning'!AE3866</f>
        <v>0</v>
      </c>
      <c r="J389" s="122">
        <f>'Demand Planning'!AF3866</f>
        <v>0</v>
      </c>
      <c r="K389" s="122">
        <f>'Demand Planning'!AG3866</f>
        <v>0</v>
      </c>
      <c r="L389" s="122">
        <f>'Demand Planning'!AH3866</f>
        <v>0</v>
      </c>
      <c r="M389" s="122">
        <f>'Demand Planning'!AI3866</f>
        <v>0</v>
      </c>
      <c r="N389" s="122">
        <f>'Demand Planning'!AJ3866</f>
        <v>0</v>
      </c>
      <c r="O389" s="122">
        <f>'Demand Planning'!AK3866</f>
        <v>0</v>
      </c>
      <c r="P389" s="122">
        <f>'Demand Planning'!AL3866</f>
        <v>0</v>
      </c>
      <c r="Q389" s="122">
        <f>'Demand Planning'!AM3866</f>
        <v>0</v>
      </c>
      <c r="R389" s="122">
        <f>'Demand Planning'!AN3866</f>
        <v>0</v>
      </c>
    </row>
    <row r="390" spans="1:18" ht="14.25" customHeight="1" x14ac:dyDescent="0.25">
      <c r="A390" s="107" t="str">
        <f>'Demand Planning'!A3868</f>
        <v>ON00442</v>
      </c>
      <c r="B390" s="135" t="str">
        <f>'Demand Planning'!B3868</f>
        <v>Gold Whey 2,28kg White Chocolate Raspberry</v>
      </c>
      <c r="C390" s="135" t="str">
        <f>'Demand Planning'!C3868</f>
        <v>PROTEINI</v>
      </c>
      <c r="D390" s="135" t="str">
        <f>'Demand Planning'!D3868</f>
        <v>03 BRONZE</v>
      </c>
      <c r="E390" s="166">
        <f>'Demand Planning'!Y3875</f>
        <v>6.115384615384615</v>
      </c>
      <c r="F390" s="122">
        <f>'Demand Planning'!AB3876</f>
        <v>0</v>
      </c>
      <c r="G390" s="122">
        <f>'Demand Planning'!AC3876</f>
        <v>0</v>
      </c>
      <c r="H390" s="122">
        <f>'Demand Planning'!AD3876</f>
        <v>0</v>
      </c>
      <c r="I390" s="122">
        <f>'Demand Planning'!AE3876</f>
        <v>0</v>
      </c>
      <c r="J390" s="122">
        <f>'Demand Planning'!AF3876</f>
        <v>0</v>
      </c>
      <c r="K390" s="122">
        <f>'Demand Planning'!AG3876</f>
        <v>0</v>
      </c>
      <c r="L390" s="122">
        <f>'Demand Planning'!AH3876</f>
        <v>0</v>
      </c>
      <c r="M390" s="122">
        <f>'Demand Planning'!AI3876</f>
        <v>0</v>
      </c>
      <c r="N390" s="122">
        <f>'Demand Planning'!AJ3876</f>
        <v>0</v>
      </c>
      <c r="O390" s="122">
        <f>'Demand Planning'!AK3876</f>
        <v>0</v>
      </c>
      <c r="P390" s="122">
        <f>'Demand Planning'!AL3876</f>
        <v>0</v>
      </c>
      <c r="Q390" s="122">
        <f>'Demand Planning'!AM3876</f>
        <v>0</v>
      </c>
      <c r="R390" s="122">
        <f>'Demand Planning'!AN3876</f>
        <v>0</v>
      </c>
    </row>
    <row r="391" spans="1:18" ht="14.25" customHeight="1" x14ac:dyDescent="0.25">
      <c r="A391" s="107" t="str">
        <f>'Demand Planning'!A3878</f>
        <v>ON00242</v>
      </c>
      <c r="B391" s="135" t="str">
        <f>'Demand Planning'!B3878</f>
        <v>Gold Whey 2,28kg Delicious Strawberry</v>
      </c>
      <c r="C391" s="135" t="str">
        <f>'Demand Planning'!C3878</f>
        <v>PROTEINI</v>
      </c>
      <c r="D391" s="135" t="str">
        <f>'Demand Planning'!D3878</f>
        <v>03 BRONZE</v>
      </c>
      <c r="E391" s="166">
        <f>'Demand Planning'!Y3885</f>
        <v>5.884615384615385</v>
      </c>
      <c r="F391" s="122">
        <f>'Demand Planning'!AB3886</f>
        <v>0</v>
      </c>
      <c r="G391" s="122">
        <f>'Demand Planning'!AC3886</f>
        <v>0</v>
      </c>
      <c r="H391" s="122">
        <f>'Demand Planning'!AD3886</f>
        <v>0</v>
      </c>
      <c r="I391" s="122">
        <f>'Demand Planning'!AE3886</f>
        <v>0</v>
      </c>
      <c r="J391" s="122">
        <f>'Demand Planning'!AF3886</f>
        <v>0</v>
      </c>
      <c r="K391" s="122">
        <f>'Demand Planning'!AG3886</f>
        <v>0</v>
      </c>
      <c r="L391" s="122">
        <f>'Demand Planning'!AH3886</f>
        <v>0</v>
      </c>
      <c r="M391" s="122">
        <f>'Demand Planning'!AI3886</f>
        <v>0</v>
      </c>
      <c r="N391" s="122">
        <f>'Demand Planning'!AJ3886</f>
        <v>0</v>
      </c>
      <c r="O391" s="122">
        <f>'Demand Planning'!AK3886</f>
        <v>0</v>
      </c>
      <c r="P391" s="122">
        <f>'Demand Planning'!AL3886</f>
        <v>0</v>
      </c>
      <c r="Q391" s="122">
        <f>'Demand Planning'!AM3886</f>
        <v>0</v>
      </c>
      <c r="R391" s="122">
        <f>'Demand Planning'!AN3886</f>
        <v>0</v>
      </c>
    </row>
    <row r="392" spans="1:18" ht="14.25" customHeight="1" x14ac:dyDescent="0.25">
      <c r="A392" s="107" t="str">
        <f>'Demand Planning'!A3888</f>
        <v>POL12810</v>
      </c>
      <c r="B392" s="135" t="str">
        <f>'Demand Planning'!B3888</f>
        <v>Polleo Tactical Backpack, Polleo Sport, Black 45l</v>
      </c>
      <c r="C392" s="135" t="str">
        <f>'Demand Planning'!C3888</f>
        <v>ODJEĆA I OBUĆA</v>
      </c>
      <c r="D392" s="135" t="str">
        <f>'Demand Planning'!D3888</f>
        <v>03 BRONZE</v>
      </c>
      <c r="E392" s="166">
        <f>'Demand Planning'!Y3895</f>
        <v>4.1923076923076925</v>
      </c>
      <c r="F392" s="122">
        <f>'Demand Planning'!AB3896</f>
        <v>0</v>
      </c>
      <c r="G392" s="122">
        <f>'Demand Planning'!AC3896</f>
        <v>0</v>
      </c>
      <c r="H392" s="122">
        <f>'Demand Planning'!AD3896</f>
        <v>0</v>
      </c>
      <c r="I392" s="122">
        <f>'Demand Planning'!AE3896</f>
        <v>0</v>
      </c>
      <c r="J392" s="122">
        <f>'Demand Planning'!AF3896</f>
        <v>0</v>
      </c>
      <c r="K392" s="122">
        <f>'Demand Planning'!AG3896</f>
        <v>0</v>
      </c>
      <c r="L392" s="122">
        <f>'Demand Planning'!AH3896</f>
        <v>0</v>
      </c>
      <c r="M392" s="122">
        <f>'Demand Planning'!AI3896</f>
        <v>0</v>
      </c>
      <c r="N392" s="122">
        <f>'Demand Planning'!AJ3896</f>
        <v>0</v>
      </c>
      <c r="O392" s="122">
        <f>'Demand Planning'!AK3896</f>
        <v>0</v>
      </c>
      <c r="P392" s="122">
        <f>'Demand Planning'!AL3896</f>
        <v>0</v>
      </c>
      <c r="Q392" s="122">
        <f>'Demand Planning'!AM3896</f>
        <v>0</v>
      </c>
      <c r="R392" s="122">
        <f>'Demand Planning'!AN3896</f>
        <v>0</v>
      </c>
    </row>
    <row r="393" spans="1:18" ht="14.25" customHeight="1" x14ac:dyDescent="0.25">
      <c r="A393" s="107" t="str">
        <f>'Demand Planning'!A3898</f>
        <v>SCM04428</v>
      </c>
      <c r="B393" s="135" t="str">
        <f>'Demand Planning'!B3898</f>
        <v>The Beef 900g Chocolate</v>
      </c>
      <c r="C393" s="135" t="str">
        <f>'Demand Planning'!C3898</f>
        <v>PROTEINI</v>
      </c>
      <c r="D393" s="135" t="str">
        <f>'Demand Planning'!D3898</f>
        <v>03 BRONZE</v>
      </c>
      <c r="E393" s="166">
        <f>'Demand Planning'!Y3905</f>
        <v>5.5</v>
      </c>
      <c r="F393" s="122">
        <f>'Demand Planning'!AB3906</f>
        <v>0</v>
      </c>
      <c r="G393" s="122">
        <f>'Demand Planning'!AC3906</f>
        <v>0</v>
      </c>
      <c r="H393" s="122">
        <f>'Demand Planning'!AD3906</f>
        <v>0</v>
      </c>
      <c r="I393" s="122">
        <f>'Demand Planning'!AE3906</f>
        <v>0</v>
      </c>
      <c r="J393" s="122">
        <f>'Demand Planning'!AF3906</f>
        <v>0</v>
      </c>
      <c r="K393" s="122">
        <f>'Demand Planning'!AG3906</f>
        <v>0</v>
      </c>
      <c r="L393" s="122">
        <f>'Demand Planning'!AH3906</f>
        <v>0</v>
      </c>
      <c r="M393" s="122">
        <f>'Demand Planning'!AI3906</f>
        <v>0</v>
      </c>
      <c r="N393" s="122">
        <f>'Demand Planning'!AJ3906</f>
        <v>0</v>
      </c>
      <c r="O393" s="122">
        <f>'Demand Planning'!AK3906</f>
        <v>0</v>
      </c>
      <c r="P393" s="122">
        <f>'Demand Planning'!AL3906</f>
        <v>0</v>
      </c>
      <c r="Q393" s="122">
        <f>'Demand Planning'!AM3906</f>
        <v>0</v>
      </c>
      <c r="R393" s="122">
        <f>'Demand Planning'!AN3906</f>
        <v>0</v>
      </c>
    </row>
    <row r="394" spans="1:18" ht="14.25" customHeight="1" x14ac:dyDescent="0.25">
      <c r="A394" s="107" t="str">
        <f>'Demand Planning'!A3908</f>
        <v>POL04476</v>
      </c>
      <c r="B394" s="135" t="str">
        <f>'Demand Planning'!B3908</f>
        <v>Polleo Fitness water 500 ml l-carnitine</v>
      </c>
      <c r="C394" s="135" t="str">
        <f>'Demand Planning'!C3908</f>
        <v>RTD &amp; SNACKS</v>
      </c>
      <c r="D394" s="135" t="str">
        <f>'Demand Planning'!D3908</f>
        <v>03 BRONZE</v>
      </c>
      <c r="E394" s="166">
        <f>'Demand Planning'!Y3915</f>
        <v>338.5</v>
      </c>
      <c r="F394" s="122">
        <f>'Demand Planning'!AB3916</f>
        <v>0</v>
      </c>
      <c r="G394" s="122">
        <f>'Demand Planning'!AC3916</f>
        <v>0</v>
      </c>
      <c r="H394" s="122">
        <f>'Demand Planning'!AD3916</f>
        <v>0</v>
      </c>
      <c r="I394" s="122">
        <f>'Demand Planning'!AE3916</f>
        <v>0</v>
      </c>
      <c r="J394" s="122">
        <f>'Demand Planning'!AF3916</f>
        <v>0</v>
      </c>
      <c r="K394" s="122">
        <f>'Demand Planning'!AG3916</f>
        <v>0</v>
      </c>
      <c r="L394" s="122">
        <f>'Demand Planning'!AH3916</f>
        <v>0</v>
      </c>
      <c r="M394" s="122">
        <f>'Demand Planning'!AI3916</f>
        <v>0</v>
      </c>
      <c r="N394" s="122">
        <f>'Demand Planning'!AJ3916</f>
        <v>0</v>
      </c>
      <c r="O394" s="122">
        <f>'Demand Planning'!AK3916</f>
        <v>0</v>
      </c>
      <c r="P394" s="122">
        <f>'Demand Planning'!AL3916</f>
        <v>0</v>
      </c>
      <c r="Q394" s="122">
        <f>'Demand Planning'!AM3916</f>
        <v>0</v>
      </c>
      <c r="R394" s="122">
        <f>'Demand Planning'!AN3916</f>
        <v>0</v>
      </c>
    </row>
    <row r="395" spans="1:18" ht="14.25" customHeight="1" x14ac:dyDescent="0.25">
      <c r="A395" s="107" t="str">
        <f>'Demand Planning'!A3918</f>
        <v>POL12758</v>
      </c>
      <c r="B395" s="135" t="str">
        <f>'Demand Planning'!B3918</f>
        <v>Polleo Almond Butter 350g</v>
      </c>
      <c r="C395" s="135" t="str">
        <f>'Demand Planning'!C3918</f>
        <v>BIO I SUPERFOODS</v>
      </c>
      <c r="D395" s="135" t="str">
        <f>'Demand Planning'!D3918</f>
        <v>03 BRONZE</v>
      </c>
      <c r="E395" s="166">
        <f>'Demand Planning'!Y3925</f>
        <v>42.653846153846153</v>
      </c>
      <c r="F395" s="122">
        <f>'Demand Planning'!AB3926</f>
        <v>0</v>
      </c>
      <c r="G395" s="122">
        <f>'Demand Planning'!AC3926</f>
        <v>0</v>
      </c>
      <c r="H395" s="122">
        <f>'Demand Planning'!AD3926</f>
        <v>0</v>
      </c>
      <c r="I395" s="122">
        <f>'Demand Planning'!AE3926</f>
        <v>0</v>
      </c>
      <c r="J395" s="122">
        <f>'Demand Planning'!AF3926</f>
        <v>0</v>
      </c>
      <c r="K395" s="122">
        <f>'Demand Planning'!AG3926</f>
        <v>0</v>
      </c>
      <c r="L395" s="122">
        <f>'Demand Planning'!AH3926</f>
        <v>0</v>
      </c>
      <c r="M395" s="122">
        <f>'Demand Planning'!AI3926</f>
        <v>0</v>
      </c>
      <c r="N395" s="122">
        <f>'Demand Planning'!AJ3926</f>
        <v>0</v>
      </c>
      <c r="O395" s="122">
        <f>'Demand Planning'!AK3926</f>
        <v>0</v>
      </c>
      <c r="P395" s="122">
        <f>'Demand Planning'!AL3926</f>
        <v>0</v>
      </c>
      <c r="Q395" s="122">
        <f>'Demand Planning'!AM3926</f>
        <v>0</v>
      </c>
      <c r="R395" s="122">
        <f>'Demand Planning'!AN3926</f>
        <v>0</v>
      </c>
    </row>
    <row r="396" spans="1:18" ht="14.25" customHeight="1" x14ac:dyDescent="0.25">
      <c r="A396" s="107" t="str">
        <f>'Demand Planning'!A3928</f>
        <v>POL04373</v>
      </c>
      <c r="B396" s="135" t="str">
        <f>'Demand Planning'!B3928</f>
        <v>Polleo Zero Syrup 425ml Hazelnut-Choco</v>
      </c>
      <c r="C396" s="135" t="str">
        <f>'Demand Planning'!C3928</f>
        <v>BIO I SUPERFOODS</v>
      </c>
      <c r="D396" s="135" t="str">
        <f>'Demand Planning'!D3928</f>
        <v>03 BRONZE</v>
      </c>
      <c r="E396" s="166">
        <f>'Demand Planning'!Y3935</f>
        <v>37.230769230769234</v>
      </c>
      <c r="F396" s="122">
        <f>'Demand Planning'!AB3936</f>
        <v>0</v>
      </c>
      <c r="G396" s="122">
        <f>'Demand Planning'!AC3936</f>
        <v>0</v>
      </c>
      <c r="H396" s="122">
        <f>'Demand Planning'!AD3936</f>
        <v>0</v>
      </c>
      <c r="I396" s="122">
        <f>'Demand Planning'!AE3936</f>
        <v>0</v>
      </c>
      <c r="J396" s="122">
        <f>'Demand Planning'!AF3936</f>
        <v>0</v>
      </c>
      <c r="K396" s="122">
        <f>'Demand Planning'!AG3936</f>
        <v>0</v>
      </c>
      <c r="L396" s="122">
        <f>'Demand Planning'!AH3936</f>
        <v>0</v>
      </c>
      <c r="M396" s="122">
        <f>'Demand Planning'!AI3936</f>
        <v>0</v>
      </c>
      <c r="N396" s="122">
        <f>'Demand Planning'!AJ3936</f>
        <v>0</v>
      </c>
      <c r="O396" s="122">
        <f>'Demand Planning'!AK3936</f>
        <v>0</v>
      </c>
      <c r="P396" s="122">
        <f>'Demand Planning'!AL3936</f>
        <v>0</v>
      </c>
      <c r="Q396" s="122">
        <f>'Demand Planning'!AM3936</f>
        <v>0</v>
      </c>
      <c r="R396" s="122">
        <f>'Demand Planning'!AN3936</f>
        <v>0</v>
      </c>
    </row>
    <row r="397" spans="1:18" ht="14.25" customHeight="1" x14ac:dyDescent="0.25">
      <c r="A397" s="107" t="str">
        <f>'Demand Planning'!A3938</f>
        <v>SHM00076</v>
      </c>
      <c r="B397" s="135" t="str">
        <f>'Demand Planning'!B3938</f>
        <v>DEFENDER, Let the Gainz Begin, 600 ml</v>
      </c>
      <c r="C397" s="135" t="str">
        <f>'Demand Planning'!C3938</f>
        <v>DRINKWARE I HOME</v>
      </c>
      <c r="D397" s="135" t="str">
        <f>'Demand Planning'!D3938</f>
        <v>03 BRONZE</v>
      </c>
      <c r="E397" s="166">
        <f>'Demand Planning'!Y3945</f>
        <v>94.65384615384616</v>
      </c>
      <c r="F397" s="122">
        <f>'Demand Planning'!AB3946</f>
        <v>0</v>
      </c>
      <c r="G397" s="122">
        <f>'Demand Planning'!AC3946</f>
        <v>0</v>
      </c>
      <c r="H397" s="122">
        <f>'Demand Planning'!AD3946</f>
        <v>0</v>
      </c>
      <c r="I397" s="122">
        <f>'Demand Planning'!AE3946</f>
        <v>0</v>
      </c>
      <c r="J397" s="122">
        <f>'Demand Planning'!AF3946</f>
        <v>0</v>
      </c>
      <c r="K397" s="122">
        <f>'Demand Planning'!AG3946</f>
        <v>0</v>
      </c>
      <c r="L397" s="122">
        <f>'Demand Planning'!AH3946</f>
        <v>0</v>
      </c>
      <c r="M397" s="122">
        <f>'Demand Planning'!AI3946</f>
        <v>0</v>
      </c>
      <c r="N397" s="122">
        <f>'Demand Planning'!AJ3946</f>
        <v>0</v>
      </c>
      <c r="O397" s="122">
        <f>'Demand Planning'!AK3946</f>
        <v>0</v>
      </c>
      <c r="P397" s="122">
        <f>'Demand Planning'!AL3946</f>
        <v>0</v>
      </c>
      <c r="Q397" s="122">
        <f>'Demand Planning'!AM3946</f>
        <v>0</v>
      </c>
      <c r="R397" s="122">
        <f>'Demand Planning'!AN3946</f>
        <v>0</v>
      </c>
    </row>
    <row r="398" spans="1:18" ht="14.25" customHeight="1" x14ac:dyDescent="0.25">
      <c r="A398" s="107" t="str">
        <f>'Demand Planning'!A3948</f>
        <v>SCM04409</v>
      </c>
      <c r="B398" s="135" t="str">
        <f>'Demand Planning'!B3948</f>
        <v>Hydroflex 2kg vanilla</v>
      </c>
      <c r="C398" s="135" t="str">
        <f>'Demand Planning'!C3948</f>
        <v>PROTEINI</v>
      </c>
      <c r="D398" s="135" t="str">
        <f>'Demand Planning'!D3948</f>
        <v>03 BRONZE</v>
      </c>
      <c r="E398" s="166">
        <f>'Demand Planning'!Y3955</f>
        <v>4.2692307692307692</v>
      </c>
      <c r="F398" s="122">
        <f>'Demand Planning'!AB3956</f>
        <v>0</v>
      </c>
      <c r="G398" s="122">
        <f>'Demand Planning'!AC3956</f>
        <v>0</v>
      </c>
      <c r="H398" s="122">
        <f>'Demand Planning'!AD3956</f>
        <v>0</v>
      </c>
      <c r="I398" s="122">
        <f>'Demand Planning'!AE3956</f>
        <v>0</v>
      </c>
      <c r="J398" s="122">
        <f>'Demand Planning'!AF3956</f>
        <v>0</v>
      </c>
      <c r="K398" s="122">
        <f>'Demand Planning'!AG3956</f>
        <v>0</v>
      </c>
      <c r="L398" s="122">
        <f>'Demand Planning'!AH3956</f>
        <v>0</v>
      </c>
      <c r="M398" s="122">
        <f>'Demand Planning'!AI3956</f>
        <v>0</v>
      </c>
      <c r="N398" s="122">
        <f>'Demand Planning'!AJ3956</f>
        <v>0</v>
      </c>
      <c r="O398" s="122">
        <f>'Demand Planning'!AK3956</f>
        <v>0</v>
      </c>
      <c r="P398" s="122">
        <f>'Demand Planning'!AL3956</f>
        <v>0</v>
      </c>
      <c r="Q398" s="122">
        <f>'Demand Planning'!AM3956</f>
        <v>0</v>
      </c>
      <c r="R398" s="122">
        <f>'Demand Planning'!AN3956</f>
        <v>0</v>
      </c>
    </row>
    <row r="399" spans="1:18" ht="14.25" customHeight="1" x14ac:dyDescent="0.25">
      <c r="A399" s="107" t="str">
        <f>'Demand Planning'!A3958</f>
        <v>SCM04332</v>
      </c>
      <c r="B399" s="135" t="str">
        <f>'Demand Planning'!B3958</f>
        <v>LCLT-1000 500ml wild berries</v>
      </c>
      <c r="C399" s="135" t="str">
        <f>'Demand Planning'!C3958</f>
        <v>SPORTSKA PREHRANA</v>
      </c>
      <c r="D399" s="135" t="str">
        <f>'Demand Planning'!D3958</f>
        <v>03 BRONZE</v>
      </c>
      <c r="E399" s="166">
        <f>'Demand Planning'!Y3965</f>
        <v>6.8076923076923075</v>
      </c>
      <c r="F399" s="122">
        <f>'Demand Planning'!AB3966</f>
        <v>0</v>
      </c>
      <c r="G399" s="122">
        <f>'Demand Planning'!AC3966</f>
        <v>0</v>
      </c>
      <c r="H399" s="122">
        <f>'Demand Planning'!AD3966</f>
        <v>0</v>
      </c>
      <c r="I399" s="122">
        <f>'Demand Planning'!AE3966</f>
        <v>0</v>
      </c>
      <c r="J399" s="122">
        <f>'Demand Planning'!AF3966</f>
        <v>0</v>
      </c>
      <c r="K399" s="122">
        <f>'Demand Planning'!AG3966</f>
        <v>0</v>
      </c>
      <c r="L399" s="122">
        <f>'Demand Planning'!AH3966</f>
        <v>0</v>
      </c>
      <c r="M399" s="122">
        <f>'Demand Planning'!AI3966</f>
        <v>0</v>
      </c>
      <c r="N399" s="122">
        <f>'Demand Planning'!AJ3966</f>
        <v>0</v>
      </c>
      <c r="O399" s="122">
        <f>'Demand Planning'!AK3966</f>
        <v>0</v>
      </c>
      <c r="P399" s="122">
        <f>'Demand Planning'!AL3966</f>
        <v>0</v>
      </c>
      <c r="Q399" s="122">
        <f>'Demand Planning'!AM3966</f>
        <v>0</v>
      </c>
      <c r="R399" s="122">
        <f>'Demand Planning'!AN3966</f>
        <v>0</v>
      </c>
    </row>
    <row r="400" spans="1:18" ht="14.25" customHeight="1" x14ac:dyDescent="0.25">
      <c r="A400" s="107" t="str">
        <f>'Demand Planning'!A3968</f>
        <v>POL09923</v>
      </c>
      <c r="B400" s="135" t="str">
        <f>'Demand Planning'!B3968</f>
        <v>Protein pancake 65g unflavoured</v>
      </c>
      <c r="C400" s="135" t="str">
        <f>'Demand Planning'!C3968</f>
        <v>PROTEINI</v>
      </c>
      <c r="D400" s="135" t="str">
        <f>'Demand Planning'!D3968</f>
        <v>03 BRONZE</v>
      </c>
      <c r="E400" s="166">
        <f>'Demand Planning'!Y3975</f>
        <v>162.34615384615384</v>
      </c>
      <c r="F400" s="122">
        <f>'Demand Planning'!AB3976</f>
        <v>0</v>
      </c>
      <c r="G400" s="122">
        <f>'Demand Planning'!AC3976</f>
        <v>0</v>
      </c>
      <c r="H400" s="122">
        <f>'Demand Planning'!AD3976</f>
        <v>0</v>
      </c>
      <c r="I400" s="122">
        <f>'Demand Planning'!AE3976</f>
        <v>0</v>
      </c>
      <c r="J400" s="122">
        <f>'Demand Planning'!AF3976</f>
        <v>0</v>
      </c>
      <c r="K400" s="122">
        <f>'Demand Planning'!AG3976</f>
        <v>300</v>
      </c>
      <c r="L400" s="122">
        <f>'Demand Planning'!AH3976</f>
        <v>300</v>
      </c>
      <c r="M400" s="122">
        <f>'Demand Planning'!AI3976</f>
        <v>300</v>
      </c>
      <c r="N400" s="122">
        <f>'Demand Planning'!AJ3976</f>
        <v>300</v>
      </c>
      <c r="O400" s="122">
        <f>'Demand Planning'!AK3976</f>
        <v>0</v>
      </c>
      <c r="P400" s="122">
        <f>'Demand Planning'!AL3976</f>
        <v>0</v>
      </c>
      <c r="Q400" s="122">
        <f>'Demand Planning'!AM3976</f>
        <v>30</v>
      </c>
      <c r="R400" s="122">
        <f>'Demand Planning'!AN3976</f>
        <v>30</v>
      </c>
    </row>
    <row r="401" spans="1:18" ht="14.25" customHeight="1" x14ac:dyDescent="0.25">
      <c r="A401" s="107" t="str">
        <f>'Demand Planning'!A3978</f>
        <v>SHM00073</v>
      </c>
      <c r="B401" s="135" t="str">
        <f>'Demand Planning'!B3978</f>
        <v>DEFENDER, Make Them Jealous, 600 ml</v>
      </c>
      <c r="C401" s="135" t="str">
        <f>'Demand Planning'!C3978</f>
        <v>DRINKWARE I HOME</v>
      </c>
      <c r="D401" s="135" t="str">
        <f>'Demand Planning'!D3978</f>
        <v>03 BRONZE</v>
      </c>
      <c r="E401" s="166">
        <f>'Demand Planning'!Y3985</f>
        <v>90.15384615384616</v>
      </c>
      <c r="F401" s="122">
        <f>'Demand Planning'!AB3986</f>
        <v>0</v>
      </c>
      <c r="G401" s="122">
        <f>'Demand Planning'!AC3986</f>
        <v>0</v>
      </c>
      <c r="H401" s="122">
        <f>'Demand Planning'!AD3986</f>
        <v>0</v>
      </c>
      <c r="I401" s="122">
        <f>'Demand Planning'!AE3986</f>
        <v>0</v>
      </c>
      <c r="J401" s="122">
        <f>'Demand Planning'!AF3986</f>
        <v>0</v>
      </c>
      <c r="K401" s="122">
        <f>'Demand Planning'!AG3986</f>
        <v>0</v>
      </c>
      <c r="L401" s="122">
        <f>'Demand Planning'!AH3986</f>
        <v>0</v>
      </c>
      <c r="M401" s="122">
        <f>'Demand Planning'!AI3986</f>
        <v>0</v>
      </c>
      <c r="N401" s="122">
        <f>'Demand Planning'!AJ3986</f>
        <v>0</v>
      </c>
      <c r="O401" s="122">
        <f>'Demand Planning'!AK3986</f>
        <v>0</v>
      </c>
      <c r="P401" s="122">
        <f>'Demand Planning'!AL3986</f>
        <v>0</v>
      </c>
      <c r="Q401" s="122">
        <f>'Demand Planning'!AM3986</f>
        <v>0</v>
      </c>
      <c r="R401" s="122">
        <f>'Demand Planning'!AN3986</f>
        <v>0</v>
      </c>
    </row>
    <row r="402" spans="1:18" ht="14.25" customHeight="1" x14ac:dyDescent="0.25">
      <c r="A402" s="107" t="str">
        <f>'Demand Planning'!A3988</f>
        <v>ATC06506</v>
      </c>
      <c r="B402" s="135" t="str">
        <f>'Demand Planning'!B3988</f>
        <v>Deep Tissue Foam Roller ORANGE</v>
      </c>
      <c r="C402" s="135" t="str">
        <f>'Demand Planning'!C3988</f>
        <v>FITNESS OPREMA</v>
      </c>
      <c r="D402" s="135" t="str">
        <f>'Demand Planning'!D3988</f>
        <v>03 BRONZE</v>
      </c>
      <c r="E402" s="166">
        <f>'Demand Planning'!Y3995</f>
        <v>6.1538461538461542</v>
      </c>
      <c r="F402" s="122">
        <f>'Demand Planning'!AB3996</f>
        <v>0</v>
      </c>
      <c r="G402" s="122">
        <f>'Demand Planning'!AC3996</f>
        <v>0</v>
      </c>
      <c r="H402" s="122">
        <f>'Demand Planning'!AD3996</f>
        <v>0</v>
      </c>
      <c r="I402" s="122">
        <f>'Demand Planning'!AE3996</f>
        <v>0</v>
      </c>
      <c r="J402" s="122">
        <f>'Demand Planning'!AF3996</f>
        <v>0</v>
      </c>
      <c r="K402" s="122">
        <f>'Demand Planning'!AG3996</f>
        <v>0</v>
      </c>
      <c r="L402" s="122">
        <f>'Demand Planning'!AH3996</f>
        <v>0</v>
      </c>
      <c r="M402" s="122">
        <f>'Demand Planning'!AI3996</f>
        <v>0</v>
      </c>
      <c r="N402" s="122">
        <f>'Demand Planning'!AJ3996</f>
        <v>0</v>
      </c>
      <c r="O402" s="122">
        <f>'Demand Planning'!AK3996</f>
        <v>0</v>
      </c>
      <c r="P402" s="122">
        <f>'Demand Planning'!AL3996</f>
        <v>0</v>
      </c>
      <c r="Q402" s="122">
        <f>'Demand Planning'!AM3996</f>
        <v>0</v>
      </c>
      <c r="R402" s="122">
        <f>'Demand Planning'!AN3996</f>
        <v>0</v>
      </c>
    </row>
    <row r="403" spans="1:18" ht="14.25" customHeight="1" x14ac:dyDescent="0.25">
      <c r="A403" s="107" t="str">
        <f>'Demand Planning'!A3998</f>
        <v>POL09776</v>
      </c>
      <c r="B403" s="135" t="str">
        <f>'Demand Planning'!B3998</f>
        <v>Polleo Instant Oats 2,5kg</v>
      </c>
      <c r="C403" s="135" t="str">
        <f>'Demand Planning'!C3998</f>
        <v>BIO I SUPERFOODS</v>
      </c>
      <c r="D403" s="135" t="str">
        <f>'Demand Planning'!D3998</f>
        <v>03 BRONZE</v>
      </c>
      <c r="E403" s="166">
        <f>'Demand Planning'!Y4005</f>
        <v>13.115384615384615</v>
      </c>
      <c r="F403" s="122">
        <f>'Demand Planning'!AB4006</f>
        <v>0</v>
      </c>
      <c r="G403" s="122">
        <f>'Demand Planning'!AC4006</f>
        <v>0</v>
      </c>
      <c r="H403" s="122">
        <f>'Demand Planning'!AD4006</f>
        <v>0</v>
      </c>
      <c r="I403" s="122">
        <f>'Demand Planning'!AE4006</f>
        <v>0</v>
      </c>
      <c r="J403" s="122">
        <f>'Demand Planning'!AF4006</f>
        <v>0</v>
      </c>
      <c r="K403" s="122">
        <f>'Demand Planning'!AG4006</f>
        <v>0</v>
      </c>
      <c r="L403" s="122">
        <f>'Demand Planning'!AH4006</f>
        <v>0</v>
      </c>
      <c r="M403" s="122">
        <f>'Demand Planning'!AI4006</f>
        <v>0</v>
      </c>
      <c r="N403" s="122">
        <f>'Demand Planning'!AJ4006</f>
        <v>0</v>
      </c>
      <c r="O403" s="122">
        <f>'Demand Planning'!AK4006</f>
        <v>0</v>
      </c>
      <c r="P403" s="122">
        <f>'Demand Planning'!AL4006</f>
        <v>0</v>
      </c>
      <c r="Q403" s="122">
        <f>'Demand Planning'!AM4006</f>
        <v>0</v>
      </c>
      <c r="R403" s="122">
        <f>'Demand Planning'!AN4006</f>
        <v>0</v>
      </c>
    </row>
    <row r="404" spans="1:18" ht="14.25" customHeight="1" x14ac:dyDescent="0.25">
      <c r="A404" s="107" t="str">
        <f>'Demand Planning'!A4008</f>
        <v>SCM04326</v>
      </c>
      <c r="B404" s="135" t="str">
        <f>'Demand Planning'!B4008</f>
        <v>Nitromax 4kg chocolate</v>
      </c>
      <c r="C404" s="135" t="str">
        <f>'Demand Planning'!C4008</f>
        <v>SPORTSKA PREHRANA</v>
      </c>
      <c r="D404" s="135" t="str">
        <f>'Demand Planning'!D4008</f>
        <v>03 BRONZE</v>
      </c>
      <c r="E404" s="166">
        <f>'Demand Planning'!Y4015</f>
        <v>3.3846153846153846</v>
      </c>
      <c r="F404" s="122">
        <f>'Demand Planning'!AB4016</f>
        <v>0</v>
      </c>
      <c r="G404" s="122">
        <f>'Demand Planning'!AC4016</f>
        <v>0</v>
      </c>
      <c r="H404" s="122">
        <f>'Demand Planning'!AD4016</f>
        <v>0</v>
      </c>
      <c r="I404" s="122">
        <f>'Demand Planning'!AE4016</f>
        <v>0</v>
      </c>
      <c r="J404" s="122">
        <f>'Demand Planning'!AF4016</f>
        <v>0</v>
      </c>
      <c r="K404" s="122">
        <f>'Demand Planning'!AG4016</f>
        <v>0</v>
      </c>
      <c r="L404" s="122">
        <f>'Demand Planning'!AH4016</f>
        <v>0</v>
      </c>
      <c r="M404" s="122">
        <f>'Demand Planning'!AI4016</f>
        <v>0</v>
      </c>
      <c r="N404" s="122">
        <f>'Demand Planning'!AJ4016</f>
        <v>0</v>
      </c>
      <c r="O404" s="122">
        <f>'Demand Planning'!AK4016</f>
        <v>0</v>
      </c>
      <c r="P404" s="122">
        <f>'Demand Planning'!AL4016</f>
        <v>0</v>
      </c>
      <c r="Q404" s="122">
        <f>'Demand Planning'!AM4016</f>
        <v>0</v>
      </c>
      <c r="R404" s="122">
        <f>'Demand Planning'!AN4016</f>
        <v>0</v>
      </c>
    </row>
    <row r="405" spans="1:18" ht="14.25" customHeight="1" x14ac:dyDescent="0.25">
      <c r="A405" s="107" t="str">
        <f>'Demand Planning'!A4018</f>
        <v>ON00538</v>
      </c>
      <c r="B405" s="135" t="str">
        <f>'Demand Planning'!B4018</f>
        <v>ON PLATINUM PWO FRUIT PUNCH 420G</v>
      </c>
      <c r="C405" s="135" t="str">
        <f>'Demand Planning'!C4018</f>
        <v>SPORTSKA PREHRANA</v>
      </c>
      <c r="D405" s="135" t="str">
        <f>'Demand Planning'!D4018</f>
        <v>03 BRONZE</v>
      </c>
      <c r="E405" s="166">
        <f>'Demand Planning'!Y4025</f>
        <v>6.4230769230769234</v>
      </c>
      <c r="F405" s="122">
        <f>'Demand Planning'!AB4026</f>
        <v>0</v>
      </c>
      <c r="G405" s="122">
        <f>'Demand Planning'!AC4026</f>
        <v>0</v>
      </c>
      <c r="H405" s="122">
        <f>'Demand Planning'!AD4026</f>
        <v>0</v>
      </c>
      <c r="I405" s="122">
        <f>'Demand Planning'!AE4026</f>
        <v>0</v>
      </c>
      <c r="J405" s="122">
        <f>'Demand Planning'!AF4026</f>
        <v>0</v>
      </c>
      <c r="K405" s="122">
        <f>'Demand Planning'!AG4026</f>
        <v>0</v>
      </c>
      <c r="L405" s="122">
        <f>'Demand Planning'!AH4026</f>
        <v>0</v>
      </c>
      <c r="M405" s="122">
        <f>'Demand Planning'!AI4026</f>
        <v>0</v>
      </c>
      <c r="N405" s="122">
        <f>'Demand Planning'!AJ4026</f>
        <v>0</v>
      </c>
      <c r="O405" s="122">
        <f>'Demand Planning'!AK4026</f>
        <v>0</v>
      </c>
      <c r="P405" s="122">
        <f>'Demand Planning'!AL4026</f>
        <v>0</v>
      </c>
      <c r="Q405" s="122">
        <f>'Demand Planning'!AM4026</f>
        <v>0</v>
      </c>
      <c r="R405" s="122">
        <f>'Demand Planning'!AN4026</f>
        <v>0</v>
      </c>
    </row>
    <row r="406" spans="1:18" ht="14.25" customHeight="1" x14ac:dyDescent="0.25">
      <c r="A406" s="107" t="str">
        <f>'Demand Planning'!A4028</f>
        <v>POL12852</v>
      </c>
      <c r="B406" s="135" t="str">
        <f>'Demand Planning'!B4028</f>
        <v>Polleo Premium HydroX Whey 1,8kg Vanilla Raspberry</v>
      </c>
      <c r="C406" s="135" t="str">
        <f>'Demand Planning'!C4028</f>
        <v>PROTEINI</v>
      </c>
      <c r="D406" s="135" t="str">
        <f>'Demand Planning'!D4028</f>
        <v>03 BRONZE</v>
      </c>
      <c r="E406" s="166">
        <f>'Demand Planning'!Y4035</f>
        <v>16.653846153846153</v>
      </c>
      <c r="F406" s="122">
        <f>'Demand Planning'!AB4036</f>
        <v>0</v>
      </c>
      <c r="G406" s="122">
        <f>'Demand Planning'!AC4036</f>
        <v>0</v>
      </c>
      <c r="H406" s="122">
        <f>'Demand Planning'!AD4036</f>
        <v>0</v>
      </c>
      <c r="I406" s="122">
        <f>'Demand Planning'!AE4036</f>
        <v>0</v>
      </c>
      <c r="J406" s="122">
        <f>'Demand Planning'!AF4036</f>
        <v>0</v>
      </c>
      <c r="K406" s="122">
        <f>'Demand Planning'!AG4036</f>
        <v>0</v>
      </c>
      <c r="L406" s="122">
        <f>'Demand Planning'!AH4036</f>
        <v>0</v>
      </c>
      <c r="M406" s="122">
        <f>'Demand Planning'!AI4036</f>
        <v>0</v>
      </c>
      <c r="N406" s="122">
        <f>'Demand Planning'!AJ4036</f>
        <v>0</v>
      </c>
      <c r="O406" s="122">
        <f>'Demand Planning'!AK4036</f>
        <v>0</v>
      </c>
      <c r="P406" s="122">
        <f>'Demand Planning'!AL4036</f>
        <v>0</v>
      </c>
      <c r="Q406" s="122">
        <f>'Demand Planning'!AM4036</f>
        <v>0</v>
      </c>
      <c r="R406" s="122">
        <f>'Demand Planning'!AN4036</f>
        <v>0</v>
      </c>
    </row>
    <row r="407" spans="1:18" ht="14.25" customHeight="1" x14ac:dyDescent="0.25">
      <c r="A407" s="107" t="str">
        <f>'Demand Planning'!A4038</f>
        <v>ATC06623</v>
      </c>
      <c r="B407" s="135" t="str">
        <f>'Demand Planning'!B4038</f>
        <v>Deep Tissue Foam Roller BLACK</v>
      </c>
      <c r="C407" s="135" t="str">
        <f>'Demand Planning'!C4038</f>
        <v>FITNESS OPREMA</v>
      </c>
      <c r="D407" s="135" t="str">
        <f>'Demand Planning'!D4038</f>
        <v>03 BRONZE</v>
      </c>
      <c r="E407" s="166">
        <f>'Demand Planning'!Y4045</f>
        <v>5.5384615384615383</v>
      </c>
      <c r="F407" s="122">
        <f>'Demand Planning'!AB4046</f>
        <v>0</v>
      </c>
      <c r="G407" s="122">
        <f>'Demand Planning'!AC4046</f>
        <v>0</v>
      </c>
      <c r="H407" s="122">
        <f>'Demand Planning'!AD4046</f>
        <v>0</v>
      </c>
      <c r="I407" s="122">
        <f>'Demand Planning'!AE4046</f>
        <v>0</v>
      </c>
      <c r="J407" s="122">
        <f>'Demand Planning'!AF4046</f>
        <v>0</v>
      </c>
      <c r="K407" s="122">
        <f>'Demand Planning'!AG4046</f>
        <v>0</v>
      </c>
      <c r="L407" s="122">
        <f>'Demand Planning'!AH4046</f>
        <v>0</v>
      </c>
      <c r="M407" s="122">
        <f>'Demand Planning'!AI4046</f>
        <v>0</v>
      </c>
      <c r="N407" s="122">
        <f>'Demand Planning'!AJ4046</f>
        <v>0</v>
      </c>
      <c r="O407" s="122">
        <f>'Demand Planning'!AK4046</f>
        <v>0</v>
      </c>
      <c r="P407" s="122">
        <f>'Demand Planning'!AL4046</f>
        <v>0</v>
      </c>
      <c r="Q407" s="122">
        <f>'Demand Planning'!AM4046</f>
        <v>0</v>
      </c>
      <c r="R407" s="122">
        <f>'Demand Planning'!AN4046</f>
        <v>0</v>
      </c>
    </row>
    <row r="408" spans="1:18" ht="14.25" customHeight="1" x14ac:dyDescent="0.25">
      <c r="A408" s="107" t="str">
        <f>'Demand Planning'!A4048</f>
        <v>POL12864</v>
      </c>
      <c r="B408" s="135" t="str">
        <f>'Demand Planning'!B4048</f>
        <v>Polleo L-Arginine 250 g</v>
      </c>
      <c r="C408" s="135" t="str">
        <f>'Demand Planning'!C4048</f>
        <v>SPORTSKA PREHRANA</v>
      </c>
      <c r="D408" s="135" t="str">
        <f>'Demand Planning'!D4048</f>
        <v>03 BRONZE</v>
      </c>
      <c r="E408" s="166">
        <f>'Demand Planning'!Y4055</f>
        <v>16.615384615384617</v>
      </c>
      <c r="F408" s="122">
        <f>'Demand Planning'!AB4056</f>
        <v>0</v>
      </c>
      <c r="G408" s="122">
        <f>'Demand Planning'!AC4056</f>
        <v>0</v>
      </c>
      <c r="H408" s="122">
        <f>'Demand Planning'!AD4056</f>
        <v>0</v>
      </c>
      <c r="I408" s="122">
        <f>'Demand Planning'!AE4056</f>
        <v>0</v>
      </c>
      <c r="J408" s="122">
        <f>'Demand Planning'!AF4056</f>
        <v>0</v>
      </c>
      <c r="K408" s="122">
        <f>'Demand Planning'!AG4056</f>
        <v>0</v>
      </c>
      <c r="L408" s="122">
        <f>'Demand Planning'!AH4056</f>
        <v>0</v>
      </c>
      <c r="M408" s="122">
        <f>'Demand Planning'!AI4056</f>
        <v>0</v>
      </c>
      <c r="N408" s="122">
        <f>'Demand Planning'!AJ4056</f>
        <v>0</v>
      </c>
      <c r="O408" s="122">
        <f>'Demand Planning'!AK4056</f>
        <v>0</v>
      </c>
      <c r="P408" s="122">
        <f>'Demand Planning'!AL4056</f>
        <v>0</v>
      </c>
      <c r="Q408" s="122">
        <f>'Demand Planning'!AM4056</f>
        <v>0</v>
      </c>
      <c r="R408" s="122">
        <f>'Demand Planning'!AN4056</f>
        <v>0</v>
      </c>
    </row>
    <row r="409" spans="1:18" ht="14.25" customHeight="1" x14ac:dyDescent="0.25">
      <c r="A409" s="107" t="str">
        <f>'Demand Planning'!A4058</f>
        <v>GAR04841</v>
      </c>
      <c r="B409" s="135" t="str">
        <f>'Demand Planning'!B4058</f>
        <v>Fenix 8 Pro 47 mm LTE AMOLED Sapphire Carbon Gray Tit. Black Strap</v>
      </c>
      <c r="C409" s="135" t="str">
        <f>'Demand Planning'!C4058</f>
        <v>GADGETI</v>
      </c>
      <c r="D409" s="135" t="str">
        <f>'Demand Planning'!D4058</f>
        <v>03 BRONZE</v>
      </c>
      <c r="E409" s="166">
        <f>'Demand Planning'!Y4065</f>
        <v>0.69230769230769229</v>
      </c>
      <c r="F409" s="122">
        <f>'Demand Planning'!AB4066</f>
        <v>0</v>
      </c>
      <c r="G409" s="122">
        <f>'Demand Planning'!AC4066</f>
        <v>0</v>
      </c>
      <c r="H409" s="122">
        <f>'Demand Planning'!AD4066</f>
        <v>0</v>
      </c>
      <c r="I409" s="122">
        <f>'Demand Planning'!AE4066</f>
        <v>0</v>
      </c>
      <c r="J409" s="122">
        <f>'Demand Planning'!AF4066</f>
        <v>0</v>
      </c>
      <c r="K409" s="122">
        <f>'Demand Planning'!AG4066</f>
        <v>0</v>
      </c>
      <c r="L409" s="122">
        <f>'Demand Planning'!AH4066</f>
        <v>0</v>
      </c>
      <c r="M409" s="122">
        <f>'Demand Planning'!AI4066</f>
        <v>0</v>
      </c>
      <c r="N409" s="122">
        <f>'Demand Planning'!AJ4066</f>
        <v>0</v>
      </c>
      <c r="O409" s="122">
        <f>'Demand Planning'!AK4066</f>
        <v>0</v>
      </c>
      <c r="P409" s="122">
        <f>'Demand Planning'!AL4066</f>
        <v>0</v>
      </c>
      <c r="Q409" s="122">
        <f>'Demand Planning'!AM4066</f>
        <v>0</v>
      </c>
      <c r="R409" s="122">
        <f>'Demand Planning'!AN4066</f>
        <v>0</v>
      </c>
    </row>
    <row r="410" spans="1:18" ht="14.25" customHeight="1" x14ac:dyDescent="0.25">
      <c r="A410" s="107" t="str">
        <f>'Demand Planning'!A4068</f>
        <v>ZOE12300</v>
      </c>
      <c r="B410" s="135" t="str">
        <f>'Demand Planning'!B4068</f>
        <v>Prostirka My precious premium ECO Yoga black ZOE</v>
      </c>
      <c r="C410" s="135" t="str">
        <f>'Demand Planning'!C4068</f>
        <v>FITNESS OPREMA</v>
      </c>
      <c r="D410" s="135" t="str">
        <f>'Demand Planning'!D4068</f>
        <v>03 BRONZE</v>
      </c>
      <c r="E410" s="166">
        <f>'Demand Planning'!Y4075</f>
        <v>6.9615384615384617</v>
      </c>
      <c r="F410" s="122">
        <f>'Demand Planning'!AB4076</f>
        <v>0</v>
      </c>
      <c r="G410" s="122">
        <f>'Demand Planning'!AC4076</f>
        <v>0</v>
      </c>
      <c r="H410" s="122">
        <f>'Demand Planning'!AD4076</f>
        <v>0</v>
      </c>
      <c r="I410" s="122">
        <f>'Demand Planning'!AE4076</f>
        <v>0</v>
      </c>
      <c r="J410" s="122">
        <f>'Demand Planning'!AF4076</f>
        <v>0</v>
      </c>
      <c r="K410" s="122">
        <f>'Demand Planning'!AG4076</f>
        <v>0</v>
      </c>
      <c r="L410" s="122">
        <f>'Demand Planning'!AH4076</f>
        <v>0</v>
      </c>
      <c r="M410" s="122">
        <f>'Demand Planning'!AI4076</f>
        <v>0</v>
      </c>
      <c r="N410" s="122">
        <f>'Demand Planning'!AJ4076</f>
        <v>0</v>
      </c>
      <c r="O410" s="122">
        <f>'Demand Planning'!AK4076</f>
        <v>0</v>
      </c>
      <c r="P410" s="122">
        <f>'Demand Planning'!AL4076</f>
        <v>0</v>
      </c>
      <c r="Q410" s="122">
        <f>'Demand Planning'!AM4076</f>
        <v>0</v>
      </c>
      <c r="R410" s="122">
        <f>'Demand Planning'!AN4076</f>
        <v>0</v>
      </c>
    </row>
    <row r="411" spans="1:18" ht="14.25" customHeight="1" x14ac:dyDescent="0.25">
      <c r="A411" s="107" t="str">
        <f>'Demand Planning'!A4078</f>
        <v>SCM04392</v>
      </c>
      <c r="B411" s="135" t="str">
        <f>'Demand Planning'!B4078</f>
        <v>100R Whey - 2 kg Vanilla-Blueberry</v>
      </c>
      <c r="C411" s="135" t="str">
        <f>'Demand Planning'!C4078</f>
        <v>PROTEINI</v>
      </c>
      <c r="D411" s="135" t="str">
        <f>'Demand Planning'!D4078</f>
        <v>03 BRONZE</v>
      </c>
      <c r="E411" s="166">
        <f>'Demand Planning'!Y4085</f>
        <v>4.3461538461538458</v>
      </c>
      <c r="F411" s="122">
        <f>'Demand Planning'!AB4086</f>
        <v>0</v>
      </c>
      <c r="G411" s="122">
        <f>'Demand Planning'!AC4086</f>
        <v>0</v>
      </c>
      <c r="H411" s="122">
        <f>'Demand Planning'!AD4086</f>
        <v>0</v>
      </c>
      <c r="I411" s="122">
        <f>'Demand Planning'!AE4086</f>
        <v>0</v>
      </c>
      <c r="J411" s="122">
        <f>'Demand Planning'!AF4086</f>
        <v>0</v>
      </c>
      <c r="K411" s="122">
        <f>'Demand Planning'!AG4086</f>
        <v>0</v>
      </c>
      <c r="L411" s="122">
        <f>'Demand Planning'!AH4086</f>
        <v>0</v>
      </c>
      <c r="M411" s="122">
        <f>'Demand Planning'!AI4086</f>
        <v>0</v>
      </c>
      <c r="N411" s="122">
        <f>'Demand Planning'!AJ4086</f>
        <v>0</v>
      </c>
      <c r="O411" s="122">
        <f>'Demand Planning'!AK4086</f>
        <v>0</v>
      </c>
      <c r="P411" s="122">
        <f>'Demand Planning'!AL4086</f>
        <v>0</v>
      </c>
      <c r="Q411" s="122">
        <f>'Demand Planning'!AM4086</f>
        <v>0</v>
      </c>
      <c r="R411" s="122">
        <f>'Demand Planning'!AN4086</f>
        <v>0</v>
      </c>
    </row>
    <row r="412" spans="1:18" ht="14.25" customHeight="1" x14ac:dyDescent="0.25">
      <c r="A412" s="107" t="str">
        <f>'Demand Planning'!A4088</f>
        <v>GAR04845</v>
      </c>
      <c r="B412" s="135" t="str">
        <f>'Demand Planning'!B4088</f>
        <v>Venu 4 41mm Beige Lunar Gold Bone</v>
      </c>
      <c r="C412" s="135" t="str">
        <f>'Demand Planning'!C4088</f>
        <v>GADGETI</v>
      </c>
      <c r="D412" s="135" t="str">
        <f>'Demand Planning'!D4088</f>
        <v>03 BRONZE</v>
      </c>
      <c r="E412" s="166">
        <f>'Demand Planning'!Y4095</f>
        <v>1.4230769230769231</v>
      </c>
      <c r="F412" s="122">
        <f>'Demand Planning'!AB4096</f>
        <v>0</v>
      </c>
      <c r="G412" s="122">
        <f>'Demand Planning'!AC4096</f>
        <v>0</v>
      </c>
      <c r="H412" s="122">
        <f>'Demand Planning'!AD4096</f>
        <v>0</v>
      </c>
      <c r="I412" s="122">
        <f>'Demand Planning'!AE4096</f>
        <v>0</v>
      </c>
      <c r="J412" s="122">
        <f>'Demand Planning'!AF4096</f>
        <v>0</v>
      </c>
      <c r="K412" s="122">
        <f>'Demand Planning'!AG4096</f>
        <v>0</v>
      </c>
      <c r="L412" s="122">
        <f>'Demand Planning'!AH4096</f>
        <v>0</v>
      </c>
      <c r="M412" s="122">
        <f>'Demand Planning'!AI4096</f>
        <v>0</v>
      </c>
      <c r="N412" s="122">
        <f>'Demand Planning'!AJ4096</f>
        <v>0</v>
      </c>
      <c r="O412" s="122">
        <f>'Demand Planning'!AK4096</f>
        <v>0</v>
      </c>
      <c r="P412" s="122">
        <f>'Demand Planning'!AL4096</f>
        <v>0</v>
      </c>
      <c r="Q412" s="122">
        <f>'Demand Planning'!AM4096</f>
        <v>0</v>
      </c>
      <c r="R412" s="122">
        <f>'Demand Planning'!AN4096</f>
        <v>0</v>
      </c>
    </row>
    <row r="413" spans="1:18" ht="14.25" customHeight="1" x14ac:dyDescent="0.25">
      <c r="A413" s="107" t="str">
        <f>'Demand Planning'!A4098</f>
        <v>SCM04335</v>
      </c>
      <c r="B413" s="135" t="str">
        <f>'Demand Planning'!B4098</f>
        <v>MassRage 500g</v>
      </c>
      <c r="C413" s="135" t="str">
        <f>'Demand Planning'!C4098</f>
        <v>SPORTSKA PREHRANA</v>
      </c>
      <c r="D413" s="135" t="str">
        <f>'Demand Planning'!D4098</f>
        <v>03 BRONZE</v>
      </c>
      <c r="E413" s="166">
        <f>'Demand Planning'!Y4105</f>
        <v>3.2692307692307692</v>
      </c>
      <c r="F413" s="122">
        <f>'Demand Planning'!AB4106</f>
        <v>0</v>
      </c>
      <c r="G413" s="122">
        <f>'Demand Planning'!AC4106</f>
        <v>0</v>
      </c>
      <c r="H413" s="122">
        <f>'Demand Planning'!AD4106</f>
        <v>0</v>
      </c>
      <c r="I413" s="122">
        <f>'Demand Planning'!AE4106</f>
        <v>0</v>
      </c>
      <c r="J413" s="122">
        <f>'Demand Planning'!AF4106</f>
        <v>0</v>
      </c>
      <c r="K413" s="122">
        <f>'Demand Planning'!AG4106</f>
        <v>0</v>
      </c>
      <c r="L413" s="122">
        <f>'Demand Planning'!AH4106</f>
        <v>0</v>
      </c>
      <c r="M413" s="122">
        <f>'Demand Planning'!AI4106</f>
        <v>0</v>
      </c>
      <c r="N413" s="122">
        <f>'Demand Planning'!AJ4106</f>
        <v>0</v>
      </c>
      <c r="O413" s="122">
        <f>'Demand Planning'!AK4106</f>
        <v>0</v>
      </c>
      <c r="P413" s="122">
        <f>'Demand Planning'!AL4106</f>
        <v>0</v>
      </c>
      <c r="Q413" s="122">
        <f>'Demand Planning'!AM4106</f>
        <v>0</v>
      </c>
      <c r="R413" s="122">
        <f>'Demand Planning'!AN4106</f>
        <v>0</v>
      </c>
    </row>
    <row r="414" spans="1:18" ht="14.25" customHeight="1" x14ac:dyDescent="0.25">
      <c r="A414" s="107" t="str">
        <f>'Demand Planning'!A4108</f>
        <v>FIT05845</v>
      </c>
      <c r="B414" s="135" t="str">
        <f>'Demand Planning'!B4108</f>
        <v>Bučica gumirana heksagonalna 15 kg</v>
      </c>
      <c r="C414" s="135" t="str">
        <f>'Demand Planning'!C4108</f>
        <v>FITNESS OPREMA</v>
      </c>
      <c r="D414" s="135" t="str">
        <f>'Demand Planning'!D4108</f>
        <v>03 BRONZE</v>
      </c>
      <c r="E414" s="166">
        <f>'Demand Planning'!Y4115</f>
        <v>3.2307692307692308</v>
      </c>
      <c r="F414" s="122">
        <f>'Demand Planning'!AB4116</f>
        <v>0</v>
      </c>
      <c r="G414" s="122">
        <f>'Demand Planning'!AC4116</f>
        <v>0</v>
      </c>
      <c r="H414" s="122">
        <f>'Demand Planning'!AD4116</f>
        <v>0</v>
      </c>
      <c r="I414" s="122">
        <f>'Demand Planning'!AE4116</f>
        <v>0</v>
      </c>
      <c r="J414" s="122">
        <f>'Demand Planning'!AF4116</f>
        <v>0</v>
      </c>
      <c r="K414" s="122">
        <f>'Demand Planning'!AG4116</f>
        <v>0</v>
      </c>
      <c r="L414" s="122">
        <f>'Demand Planning'!AH4116</f>
        <v>0</v>
      </c>
      <c r="M414" s="122">
        <f>'Demand Planning'!AI4116</f>
        <v>0</v>
      </c>
      <c r="N414" s="122">
        <f>'Demand Planning'!AJ4116</f>
        <v>0</v>
      </c>
      <c r="O414" s="122">
        <f>'Demand Planning'!AK4116</f>
        <v>0</v>
      </c>
      <c r="P414" s="122">
        <f>'Demand Planning'!AL4116</f>
        <v>0</v>
      </c>
      <c r="Q414" s="122">
        <f>'Demand Planning'!AM4116</f>
        <v>0</v>
      </c>
      <c r="R414" s="122">
        <f>'Demand Planning'!AN4116</f>
        <v>0</v>
      </c>
    </row>
    <row r="415" spans="1:18" ht="14.25" customHeight="1" x14ac:dyDescent="0.25">
      <c r="A415" s="107" t="str">
        <f>'Demand Planning'!A4118</f>
        <v>SHM00014</v>
      </c>
      <c r="B415" s="135" t="str">
        <f>'Demand Planning'!B4118</f>
        <v>Shieldmixer Hero Pro Powerpuff Girls</v>
      </c>
      <c r="C415" s="135" t="str">
        <f>'Demand Planning'!C4118</f>
        <v>DRINKWARE I HOME</v>
      </c>
      <c r="D415" s="135" t="str">
        <f>'Demand Planning'!D4118</f>
        <v>03 BRONZE</v>
      </c>
      <c r="E415" s="166">
        <f>'Demand Planning'!Y4125</f>
        <v>9.6923076923076916</v>
      </c>
      <c r="F415" s="122">
        <f>'Demand Planning'!AB4126</f>
        <v>0</v>
      </c>
      <c r="G415" s="122">
        <f>'Demand Planning'!AC4126</f>
        <v>0</v>
      </c>
      <c r="H415" s="122">
        <f>'Demand Planning'!AD4126</f>
        <v>0</v>
      </c>
      <c r="I415" s="122">
        <f>'Demand Planning'!AE4126</f>
        <v>0</v>
      </c>
      <c r="J415" s="122">
        <f>'Demand Planning'!AF4126</f>
        <v>0</v>
      </c>
      <c r="K415" s="122">
        <f>'Demand Planning'!AG4126</f>
        <v>0</v>
      </c>
      <c r="L415" s="122">
        <f>'Demand Planning'!AH4126</f>
        <v>0</v>
      </c>
      <c r="M415" s="122">
        <f>'Demand Planning'!AI4126</f>
        <v>0</v>
      </c>
      <c r="N415" s="122">
        <f>'Demand Planning'!AJ4126</f>
        <v>0</v>
      </c>
      <c r="O415" s="122">
        <f>'Demand Planning'!AK4126</f>
        <v>0</v>
      </c>
      <c r="P415" s="122">
        <f>'Demand Planning'!AL4126</f>
        <v>0</v>
      </c>
      <c r="Q415" s="122">
        <f>'Demand Planning'!AM4126</f>
        <v>0</v>
      </c>
      <c r="R415" s="122">
        <f>'Demand Planning'!AN4126</f>
        <v>0</v>
      </c>
    </row>
    <row r="416" spans="1:18" ht="14.25" customHeight="1" x14ac:dyDescent="0.25">
      <c r="A416" s="107" t="str">
        <f>'Demand Planning'!A4128</f>
        <v>UFC16117</v>
      </c>
      <c r="B416" s="135" t="str">
        <f>'Demand Planning'!B4128</f>
        <v>OPRO SELF-FIT SILVER UFC Black/Red</v>
      </c>
      <c r="C416" s="135" t="str">
        <f>'Demand Planning'!C4128</f>
        <v>BORILAČKA OPREMA</v>
      </c>
      <c r="D416" s="135" t="str">
        <f>'Demand Planning'!D4128</f>
        <v>03 BRONZE</v>
      </c>
      <c r="E416" s="166">
        <f>'Demand Planning'!Y4135</f>
        <v>17.692307692307693</v>
      </c>
      <c r="F416" s="122">
        <f>'Demand Planning'!AB4136</f>
        <v>0</v>
      </c>
      <c r="G416" s="122">
        <f>'Demand Planning'!AC4136</f>
        <v>0</v>
      </c>
      <c r="H416" s="122">
        <f>'Demand Planning'!AD4136</f>
        <v>0</v>
      </c>
      <c r="I416" s="122">
        <f>'Demand Planning'!AE4136</f>
        <v>0</v>
      </c>
      <c r="J416" s="122">
        <f>'Demand Planning'!AF4136</f>
        <v>0</v>
      </c>
      <c r="K416" s="122">
        <f>'Demand Planning'!AG4136</f>
        <v>0</v>
      </c>
      <c r="L416" s="122">
        <f>'Demand Planning'!AH4136</f>
        <v>0</v>
      </c>
      <c r="M416" s="122">
        <f>'Demand Planning'!AI4136</f>
        <v>0</v>
      </c>
      <c r="N416" s="122">
        <f>'Demand Planning'!AJ4136</f>
        <v>0</v>
      </c>
      <c r="O416" s="122">
        <f>'Demand Planning'!AK4136</f>
        <v>0</v>
      </c>
      <c r="P416" s="122">
        <f>'Demand Planning'!AL4136</f>
        <v>0</v>
      </c>
      <c r="Q416" s="122">
        <f>'Demand Planning'!AM4136</f>
        <v>0</v>
      </c>
      <c r="R416" s="122">
        <f>'Demand Planning'!AN4136</f>
        <v>0</v>
      </c>
    </row>
    <row r="417" spans="1:18" ht="14.25" customHeight="1" x14ac:dyDescent="0.25">
      <c r="A417" s="107" t="str">
        <f>'Demand Planning'!A4138</f>
        <v>ZOE12457</v>
      </c>
      <c r="B417" s="135" t="str">
        <f>'Demand Planning'!B4138</f>
        <v>ZOE Whey 250g Choco Hazelnut Rocher</v>
      </c>
      <c r="C417" s="135" t="str">
        <f>'Demand Planning'!C4138</f>
        <v>PROTEINI</v>
      </c>
      <c r="D417" s="135" t="str">
        <f>'Demand Planning'!D4138</f>
        <v>03 BRONZE</v>
      </c>
      <c r="E417" s="166">
        <f>'Demand Planning'!Y4145</f>
        <v>22.5</v>
      </c>
      <c r="F417" s="122">
        <f>'Demand Planning'!AB4146</f>
        <v>0</v>
      </c>
      <c r="G417" s="122">
        <f>'Demand Planning'!AC4146</f>
        <v>0</v>
      </c>
      <c r="H417" s="122">
        <f>'Demand Planning'!AD4146</f>
        <v>0</v>
      </c>
      <c r="I417" s="122">
        <f>'Demand Planning'!AE4146</f>
        <v>0</v>
      </c>
      <c r="J417" s="122">
        <f>'Demand Planning'!AF4146</f>
        <v>0</v>
      </c>
      <c r="K417" s="122">
        <f>'Demand Planning'!AG4146</f>
        <v>0</v>
      </c>
      <c r="L417" s="122">
        <f>'Demand Planning'!AH4146</f>
        <v>0</v>
      </c>
      <c r="M417" s="122">
        <f>'Demand Planning'!AI4146</f>
        <v>0</v>
      </c>
      <c r="N417" s="122">
        <f>'Demand Planning'!AJ4146</f>
        <v>0</v>
      </c>
      <c r="O417" s="122">
        <f>'Demand Planning'!AK4146</f>
        <v>0</v>
      </c>
      <c r="P417" s="122">
        <f>'Demand Planning'!AL4146</f>
        <v>0</v>
      </c>
      <c r="Q417" s="122">
        <f>'Demand Planning'!AM4146</f>
        <v>0</v>
      </c>
      <c r="R417" s="122">
        <f>'Demand Planning'!AN4146</f>
        <v>0</v>
      </c>
    </row>
    <row r="418" spans="1:18" ht="14.25" customHeight="1" x14ac:dyDescent="0.25">
      <c r="A418" s="107" t="str">
        <f>'Demand Planning'!A4148</f>
        <v>POL12707</v>
      </c>
      <c r="B418" s="135" t="str">
        <f>'Demand Planning'!B4148</f>
        <v>Polleo Pro Whey 30g sachet Vanilla-raspberry</v>
      </c>
      <c r="C418" s="135" t="str">
        <f>'Demand Planning'!C4148</f>
        <v>PROTEINI</v>
      </c>
      <c r="D418" s="135" t="str">
        <f>'Demand Planning'!D4148</f>
        <v>03 BRONZE</v>
      </c>
      <c r="E418" s="166">
        <f>'Demand Planning'!Y4155</f>
        <v>117.92307692307692</v>
      </c>
      <c r="F418" s="122">
        <f>'Demand Planning'!AB4156</f>
        <v>0</v>
      </c>
      <c r="G418" s="122">
        <f>'Demand Planning'!AC4156</f>
        <v>0</v>
      </c>
      <c r="H418" s="122">
        <f>'Demand Planning'!AD4156</f>
        <v>0</v>
      </c>
      <c r="I418" s="122">
        <f>'Demand Planning'!AE4156</f>
        <v>0</v>
      </c>
      <c r="J418" s="122">
        <f>'Demand Planning'!AF4156</f>
        <v>0</v>
      </c>
      <c r="K418" s="122">
        <f>'Demand Planning'!AG4156</f>
        <v>0</v>
      </c>
      <c r="L418" s="122">
        <f>'Demand Planning'!AH4156</f>
        <v>0</v>
      </c>
      <c r="M418" s="122">
        <f>'Demand Planning'!AI4156</f>
        <v>0</v>
      </c>
      <c r="N418" s="122">
        <f>'Demand Planning'!AJ4156</f>
        <v>0</v>
      </c>
      <c r="O418" s="122">
        <f>'Demand Planning'!AK4156</f>
        <v>0</v>
      </c>
      <c r="P418" s="122">
        <f>'Demand Planning'!AL4156</f>
        <v>0</v>
      </c>
      <c r="Q418" s="122">
        <f>'Demand Planning'!AM4156</f>
        <v>0</v>
      </c>
      <c r="R418" s="122">
        <f>'Demand Planning'!AN4156</f>
        <v>0</v>
      </c>
    </row>
    <row r="419" spans="1:18" ht="14.25" customHeight="1" x14ac:dyDescent="0.25">
      <c r="A419" s="107" t="str">
        <f>'Demand Planning'!A4158</f>
        <v>UFC16115</v>
      </c>
      <c r="B419" s="135" t="str">
        <f>'Demand Planning'!B4158</f>
        <v>OPRO SELF-FIT Bronze UFC White</v>
      </c>
      <c r="C419" s="135" t="str">
        <f>'Demand Planning'!C4158</f>
        <v>BORILAČKA OPREMA</v>
      </c>
      <c r="D419" s="135" t="str">
        <f>'Demand Planning'!D4158</f>
        <v>03 BRONZE</v>
      </c>
      <c r="E419" s="166">
        <f>'Demand Planning'!Y4165</f>
        <v>18.692307692307693</v>
      </c>
      <c r="F419" s="122">
        <f>'Demand Planning'!AB4166</f>
        <v>0</v>
      </c>
      <c r="G419" s="122">
        <f>'Demand Planning'!AC4166</f>
        <v>0</v>
      </c>
      <c r="H419" s="122">
        <f>'Demand Planning'!AD4166</f>
        <v>0</v>
      </c>
      <c r="I419" s="122">
        <f>'Demand Planning'!AE4166</f>
        <v>0</v>
      </c>
      <c r="J419" s="122">
        <f>'Demand Planning'!AF4166</f>
        <v>0</v>
      </c>
      <c r="K419" s="122">
        <f>'Demand Planning'!AG4166</f>
        <v>0</v>
      </c>
      <c r="L419" s="122">
        <f>'Demand Planning'!AH4166</f>
        <v>0</v>
      </c>
      <c r="M419" s="122">
        <f>'Demand Planning'!AI4166</f>
        <v>0</v>
      </c>
      <c r="N419" s="122">
        <f>'Demand Planning'!AJ4166</f>
        <v>0</v>
      </c>
      <c r="O419" s="122">
        <f>'Demand Planning'!AK4166</f>
        <v>0</v>
      </c>
      <c r="P419" s="122">
        <f>'Demand Planning'!AL4166</f>
        <v>0</v>
      </c>
      <c r="Q419" s="122">
        <f>'Demand Planning'!AM4166</f>
        <v>0</v>
      </c>
      <c r="R419" s="122">
        <f>'Demand Planning'!AN4166</f>
        <v>0</v>
      </c>
    </row>
    <row r="420" spans="1:18" ht="14.25" customHeight="1" x14ac:dyDescent="0.25">
      <c r="A420" s="107" t="str">
        <f>'Demand Planning'!A4168</f>
        <v>ZOE12301</v>
      </c>
      <c r="B420" s="135" t="str">
        <f>'Demand Planning'!B4168</f>
        <v>Prostirka My everyday ECO TPE Yoga Nude ZOE</v>
      </c>
      <c r="C420" s="135" t="str">
        <f>'Demand Planning'!C4168</f>
        <v>FITNESS OPREMA</v>
      </c>
      <c r="D420" s="135" t="str">
        <f>'Demand Planning'!D4168</f>
        <v>03 BRONZE</v>
      </c>
      <c r="E420" s="166">
        <f>'Demand Planning'!Y4175</f>
        <v>3.6923076923076925</v>
      </c>
      <c r="F420" s="122">
        <f>'Demand Planning'!AB4176</f>
        <v>0</v>
      </c>
      <c r="G420" s="122">
        <f>'Demand Planning'!AC4176</f>
        <v>0</v>
      </c>
      <c r="H420" s="122">
        <f>'Demand Planning'!AD4176</f>
        <v>0</v>
      </c>
      <c r="I420" s="122">
        <f>'Demand Planning'!AE4176</f>
        <v>0</v>
      </c>
      <c r="J420" s="122">
        <f>'Demand Planning'!AF4176</f>
        <v>0</v>
      </c>
      <c r="K420" s="122">
        <f>'Demand Planning'!AG4176</f>
        <v>0</v>
      </c>
      <c r="L420" s="122">
        <f>'Demand Planning'!AH4176</f>
        <v>0</v>
      </c>
      <c r="M420" s="122">
        <f>'Demand Planning'!AI4176</f>
        <v>0</v>
      </c>
      <c r="N420" s="122">
        <f>'Demand Planning'!AJ4176</f>
        <v>0</v>
      </c>
      <c r="O420" s="122">
        <f>'Demand Planning'!AK4176</f>
        <v>0</v>
      </c>
      <c r="P420" s="122">
        <f>'Demand Planning'!AL4176</f>
        <v>0</v>
      </c>
      <c r="Q420" s="122">
        <f>'Demand Planning'!AM4176</f>
        <v>0</v>
      </c>
      <c r="R420" s="122">
        <f>'Demand Planning'!AN4176</f>
        <v>0</v>
      </c>
    </row>
    <row r="421" spans="1:18" ht="14.25" customHeight="1" x14ac:dyDescent="0.25">
      <c r="A421" s="107" t="str">
        <f>'Demand Planning'!A4178</f>
        <v>TRX02014</v>
      </c>
      <c r="B421" s="135" t="str">
        <f>'Demand Planning'!B4178</f>
        <v>TRX Pro Suspension Trainer</v>
      </c>
      <c r="C421" s="135" t="str">
        <f>'Demand Planning'!C4178</f>
        <v>FITNESS OPREMA</v>
      </c>
      <c r="D421" s="135" t="str">
        <f>'Demand Planning'!D4178</f>
        <v>03 BRONZE</v>
      </c>
      <c r="E421" s="166">
        <f>'Demand Planning'!Y4185</f>
        <v>0.88461538461538458</v>
      </c>
      <c r="F421" s="122">
        <f>'Demand Planning'!AB4186</f>
        <v>0</v>
      </c>
      <c r="G421" s="122">
        <f>'Demand Planning'!AC4186</f>
        <v>0</v>
      </c>
      <c r="H421" s="122">
        <f>'Demand Planning'!AD4186</f>
        <v>0</v>
      </c>
      <c r="I421" s="122">
        <f>'Demand Planning'!AE4186</f>
        <v>0</v>
      </c>
      <c r="J421" s="122">
        <f>'Demand Planning'!AF4186</f>
        <v>0</v>
      </c>
      <c r="K421" s="122">
        <f>'Demand Planning'!AG4186</f>
        <v>0</v>
      </c>
      <c r="L421" s="122">
        <f>'Demand Planning'!AH4186</f>
        <v>0</v>
      </c>
      <c r="M421" s="122">
        <f>'Demand Planning'!AI4186</f>
        <v>0</v>
      </c>
      <c r="N421" s="122">
        <f>'Demand Planning'!AJ4186</f>
        <v>0</v>
      </c>
      <c r="O421" s="122">
        <f>'Demand Planning'!AK4186</f>
        <v>0</v>
      </c>
      <c r="P421" s="122">
        <f>'Demand Planning'!AL4186</f>
        <v>0</v>
      </c>
      <c r="Q421" s="122">
        <f>'Demand Planning'!AM4186</f>
        <v>0</v>
      </c>
      <c r="R421" s="122">
        <f>'Demand Planning'!AN4186</f>
        <v>0</v>
      </c>
    </row>
    <row r="422" spans="1:18" ht="14.25" customHeight="1" x14ac:dyDescent="0.25">
      <c r="A422" s="107" t="str">
        <f>'Demand Planning'!A4188</f>
        <v>SCM04303</v>
      </c>
      <c r="B422" s="135" t="str">
        <f>'Demand Planning'!B4188</f>
        <v>Nitromax 2kg chocolate</v>
      </c>
      <c r="C422" s="135" t="str">
        <f>'Demand Planning'!C4188</f>
        <v>SPORTSKA PREHRANA</v>
      </c>
      <c r="D422" s="135" t="str">
        <f>'Demand Planning'!D4188</f>
        <v>03 BRONZE</v>
      </c>
      <c r="E422" s="166">
        <f>'Demand Planning'!Y4195</f>
        <v>4.3461538461538458</v>
      </c>
      <c r="F422" s="122">
        <f>'Demand Planning'!AB4196</f>
        <v>0</v>
      </c>
      <c r="G422" s="122">
        <f>'Demand Planning'!AC4196</f>
        <v>0</v>
      </c>
      <c r="H422" s="122">
        <f>'Demand Planning'!AD4196</f>
        <v>0</v>
      </c>
      <c r="I422" s="122">
        <f>'Demand Planning'!AE4196</f>
        <v>0</v>
      </c>
      <c r="J422" s="122">
        <f>'Demand Planning'!AF4196</f>
        <v>0</v>
      </c>
      <c r="K422" s="122">
        <f>'Demand Planning'!AG4196</f>
        <v>0</v>
      </c>
      <c r="L422" s="122">
        <f>'Demand Planning'!AH4196</f>
        <v>0</v>
      </c>
      <c r="M422" s="122">
        <f>'Demand Planning'!AI4196</f>
        <v>0</v>
      </c>
      <c r="N422" s="122">
        <f>'Demand Planning'!AJ4196</f>
        <v>0</v>
      </c>
      <c r="O422" s="122">
        <f>'Demand Planning'!AK4196</f>
        <v>0</v>
      </c>
      <c r="P422" s="122">
        <f>'Demand Planning'!AL4196</f>
        <v>0</v>
      </c>
      <c r="Q422" s="122">
        <f>'Demand Planning'!AM4196</f>
        <v>0</v>
      </c>
      <c r="R422" s="122">
        <f>'Demand Planning'!AN4196</f>
        <v>0</v>
      </c>
    </row>
    <row r="423" spans="1:18" ht="14.25" customHeight="1" x14ac:dyDescent="0.25">
      <c r="A423" s="107" t="str">
        <f>'Demand Planning'!A4198</f>
        <v>ATC06500</v>
      </c>
      <c r="B423" s="135" t="str">
        <f>'Demand Planning'!B4198</f>
        <v>Bučica gumirana 1 kg</v>
      </c>
      <c r="C423" s="135" t="str">
        <f>'Demand Planning'!C4198</f>
        <v>FITNESS OPREMA</v>
      </c>
      <c r="D423" s="135" t="str">
        <f>'Demand Planning'!D4198</f>
        <v>03 BRONZE</v>
      </c>
      <c r="E423" s="166">
        <f>'Demand Planning'!Y4205</f>
        <v>16.76923076923077</v>
      </c>
      <c r="F423" s="122">
        <f>'Demand Planning'!AB4206</f>
        <v>0</v>
      </c>
      <c r="G423" s="122">
        <f>'Demand Planning'!AC4206</f>
        <v>0</v>
      </c>
      <c r="H423" s="122">
        <f>'Demand Planning'!AD4206</f>
        <v>0</v>
      </c>
      <c r="I423" s="122">
        <f>'Demand Planning'!AE4206</f>
        <v>0</v>
      </c>
      <c r="J423" s="122">
        <f>'Demand Planning'!AF4206</f>
        <v>0</v>
      </c>
      <c r="K423" s="122">
        <f>'Demand Planning'!AG4206</f>
        <v>0</v>
      </c>
      <c r="L423" s="122">
        <f>'Demand Planning'!AH4206</f>
        <v>0</v>
      </c>
      <c r="M423" s="122">
        <f>'Demand Planning'!AI4206</f>
        <v>0</v>
      </c>
      <c r="N423" s="122">
        <f>'Demand Planning'!AJ4206</f>
        <v>0</v>
      </c>
      <c r="O423" s="122">
        <f>'Demand Planning'!AK4206</f>
        <v>0</v>
      </c>
      <c r="P423" s="122">
        <f>'Demand Planning'!AL4206</f>
        <v>0</v>
      </c>
      <c r="Q423" s="122">
        <f>'Demand Planning'!AM4206</f>
        <v>0</v>
      </c>
      <c r="R423" s="122">
        <f>'Demand Planning'!AN4206</f>
        <v>0</v>
      </c>
    </row>
    <row r="424" spans="1:18" ht="14.25" customHeight="1" x14ac:dyDescent="0.25">
      <c r="A424" s="107" t="str">
        <f>'Demand Planning'!A4208</f>
        <v>ON00432</v>
      </c>
      <c r="B424" s="135" t="str">
        <f>'Demand Planning'!B4208</f>
        <v>Serious Mass 5,45kg Cookies&amp;Cream</v>
      </c>
      <c r="C424" s="135" t="str">
        <f>'Demand Planning'!C4208</f>
        <v>SPORTSKA PREHRANA</v>
      </c>
      <c r="D424" s="135" t="str">
        <f>'Demand Planning'!D4208</f>
        <v>03 BRONZE</v>
      </c>
      <c r="E424" s="166">
        <f>'Demand Planning'!Y4215</f>
        <v>3.1923076923076925</v>
      </c>
      <c r="F424" s="122">
        <f>'Demand Planning'!AB4216</f>
        <v>0</v>
      </c>
      <c r="G424" s="122">
        <f>'Demand Planning'!AC4216</f>
        <v>0</v>
      </c>
      <c r="H424" s="122">
        <f>'Demand Planning'!AD4216</f>
        <v>0</v>
      </c>
      <c r="I424" s="122">
        <f>'Demand Planning'!AE4216</f>
        <v>0</v>
      </c>
      <c r="J424" s="122">
        <f>'Demand Planning'!AF4216</f>
        <v>0</v>
      </c>
      <c r="K424" s="122">
        <f>'Demand Planning'!AG4216</f>
        <v>0</v>
      </c>
      <c r="L424" s="122">
        <f>'Demand Planning'!AH4216</f>
        <v>0</v>
      </c>
      <c r="M424" s="122">
        <f>'Demand Planning'!AI4216</f>
        <v>0</v>
      </c>
      <c r="N424" s="122">
        <f>'Demand Planning'!AJ4216</f>
        <v>0</v>
      </c>
      <c r="O424" s="122">
        <f>'Demand Planning'!AK4216</f>
        <v>0</v>
      </c>
      <c r="P424" s="122">
        <f>'Demand Planning'!AL4216</f>
        <v>0</v>
      </c>
      <c r="Q424" s="122">
        <f>'Demand Planning'!AM4216</f>
        <v>0</v>
      </c>
      <c r="R424" s="122">
        <f>'Demand Planning'!AN4216</f>
        <v>0</v>
      </c>
    </row>
    <row r="425" spans="1:18" ht="14.25" customHeight="1" x14ac:dyDescent="0.25">
      <c r="A425" s="107" t="str">
        <f>'Demand Planning'!A4218</f>
        <v>POL12708</v>
      </c>
      <c r="B425" s="135" t="str">
        <f>'Demand Planning'!B4218</f>
        <v>Polleo Pro Whey 908g Vanilla raspberry</v>
      </c>
      <c r="C425" s="135" t="str">
        <f>'Demand Planning'!C4218</f>
        <v>PROTEINI</v>
      </c>
      <c r="D425" s="135" t="str">
        <f>'Demand Planning'!D4218</f>
        <v>03 BRONZE</v>
      </c>
      <c r="E425" s="166">
        <f>'Demand Planning'!Y4225</f>
        <v>11.961538461538462</v>
      </c>
      <c r="F425" s="122">
        <f>'Demand Planning'!AB4226</f>
        <v>0</v>
      </c>
      <c r="G425" s="122">
        <f>'Demand Planning'!AC4226</f>
        <v>0</v>
      </c>
      <c r="H425" s="122">
        <f>'Demand Planning'!AD4226</f>
        <v>0</v>
      </c>
      <c r="I425" s="122">
        <f>'Demand Planning'!AE4226</f>
        <v>0</v>
      </c>
      <c r="J425" s="122">
        <f>'Demand Planning'!AF4226</f>
        <v>0</v>
      </c>
      <c r="K425" s="122">
        <f>'Demand Planning'!AG4226</f>
        <v>0</v>
      </c>
      <c r="L425" s="122">
        <f>'Demand Planning'!AH4226</f>
        <v>0</v>
      </c>
      <c r="M425" s="122">
        <f>'Demand Planning'!AI4226</f>
        <v>0</v>
      </c>
      <c r="N425" s="122">
        <f>'Demand Planning'!AJ4226</f>
        <v>0</v>
      </c>
      <c r="O425" s="122">
        <f>'Demand Planning'!AK4226</f>
        <v>0</v>
      </c>
      <c r="P425" s="122">
        <f>'Demand Planning'!AL4226</f>
        <v>0</v>
      </c>
      <c r="Q425" s="122">
        <f>'Demand Planning'!AM4226</f>
        <v>0</v>
      </c>
      <c r="R425" s="122">
        <f>'Demand Planning'!AN4226</f>
        <v>0</v>
      </c>
    </row>
    <row r="426" spans="1:18" ht="14.25" customHeight="1" x14ac:dyDescent="0.25">
      <c r="A426" s="107" t="str">
        <f>'Demand Planning'!A4228</f>
        <v>POL09806</v>
      </c>
      <c r="B426" s="135" t="str">
        <f>'Demand Planning'!B4228</f>
        <v>Polleo Tonalin CLA 60 softgels</v>
      </c>
      <c r="C426" s="135" t="str">
        <f>'Demand Planning'!C4228</f>
        <v>SPORTSKA PREHRANA</v>
      </c>
      <c r="D426" s="135" t="str">
        <f>'Demand Planning'!D4228</f>
        <v>03 BRONZE</v>
      </c>
      <c r="E426" s="166">
        <f>'Demand Planning'!Y4235</f>
        <v>-4.8461538461538458</v>
      </c>
      <c r="F426" s="122">
        <f>'Demand Planning'!AB4236</f>
        <v>0</v>
      </c>
      <c r="G426" s="122">
        <f>'Demand Planning'!AC4236</f>
        <v>0</v>
      </c>
      <c r="H426" s="122">
        <f>'Demand Planning'!AD4236</f>
        <v>0</v>
      </c>
      <c r="I426" s="122">
        <f>'Demand Planning'!AE4236</f>
        <v>0</v>
      </c>
      <c r="J426" s="122">
        <f>'Demand Planning'!AF4236</f>
        <v>0</v>
      </c>
      <c r="K426" s="122">
        <f>'Demand Planning'!AG4236</f>
        <v>0</v>
      </c>
      <c r="L426" s="122">
        <f>'Demand Planning'!AH4236</f>
        <v>0</v>
      </c>
      <c r="M426" s="122">
        <f>'Demand Planning'!AI4236</f>
        <v>0</v>
      </c>
      <c r="N426" s="122">
        <f>'Demand Planning'!AJ4236</f>
        <v>0</v>
      </c>
      <c r="O426" s="122">
        <f>'Demand Planning'!AK4236</f>
        <v>0</v>
      </c>
      <c r="P426" s="122">
        <f>'Demand Planning'!AL4236</f>
        <v>0</v>
      </c>
      <c r="Q426" s="122">
        <f>'Demand Planning'!AM4236</f>
        <v>0</v>
      </c>
      <c r="R426" s="122">
        <f>'Demand Planning'!AN4236</f>
        <v>0</v>
      </c>
    </row>
    <row r="427" spans="1:18" ht="14.25" customHeight="1" x14ac:dyDescent="0.25">
      <c r="A427" s="107" t="str">
        <f>'Demand Planning'!A4238</f>
        <v>UFC16149</v>
      </c>
      <c r="B427" s="135" t="str">
        <f>'Demand Planning'!B4238</f>
        <v>OPRO Self-Fit štitnik za zube GEN5 Srebrni- Crno/ Srebrni</v>
      </c>
      <c r="C427" s="135" t="str">
        <f>'Demand Planning'!C4238</f>
        <v>BORILAČKA OPREMA</v>
      </c>
      <c r="D427" s="135" t="str">
        <f>'Demand Planning'!D4238</f>
        <v>03 BRONZE</v>
      </c>
      <c r="E427" s="166">
        <f>'Demand Planning'!Y4245</f>
        <v>11.615384615384615</v>
      </c>
      <c r="F427" s="122">
        <f>'Demand Planning'!AB4246</f>
        <v>0</v>
      </c>
      <c r="G427" s="122">
        <f>'Demand Planning'!AC4246</f>
        <v>0</v>
      </c>
      <c r="H427" s="122">
        <f>'Demand Planning'!AD4246</f>
        <v>0</v>
      </c>
      <c r="I427" s="122">
        <f>'Demand Planning'!AE4246</f>
        <v>0</v>
      </c>
      <c r="J427" s="122">
        <f>'Demand Planning'!AF4246</f>
        <v>0</v>
      </c>
      <c r="K427" s="122">
        <f>'Demand Planning'!AG4246</f>
        <v>0</v>
      </c>
      <c r="L427" s="122">
        <f>'Demand Planning'!AH4246</f>
        <v>0</v>
      </c>
      <c r="M427" s="122">
        <f>'Demand Planning'!AI4246</f>
        <v>0</v>
      </c>
      <c r="N427" s="122">
        <f>'Demand Planning'!AJ4246</f>
        <v>0</v>
      </c>
      <c r="O427" s="122">
        <f>'Demand Planning'!AK4246</f>
        <v>0</v>
      </c>
      <c r="P427" s="122">
        <f>'Demand Planning'!AL4246</f>
        <v>0</v>
      </c>
      <c r="Q427" s="122">
        <f>'Demand Planning'!AM4246</f>
        <v>0</v>
      </c>
      <c r="R427" s="122">
        <f>'Demand Planning'!AN4246</f>
        <v>0</v>
      </c>
    </row>
    <row r="428" spans="1:18" ht="14.25" customHeight="1" x14ac:dyDescent="0.25">
      <c r="A428" s="107" t="str">
        <f>'Demand Planning'!A4248</f>
        <v>HUW15027</v>
      </c>
      <c r="B428" s="135" t="str">
        <f>'Demand Planning'!B4248</f>
        <v>Huawei Watch GT6 Pro 46mm Black</v>
      </c>
      <c r="C428" s="135" t="str">
        <f>'Demand Planning'!C4248</f>
        <v>GADGETI</v>
      </c>
      <c r="D428" s="135" t="str">
        <f>'Demand Planning'!D4248</f>
        <v>03 BRONZE</v>
      </c>
      <c r="E428" s="166">
        <f>'Demand Planning'!Y4255</f>
        <v>1.5769230769230769</v>
      </c>
      <c r="F428" s="122">
        <f>'Demand Planning'!AB4256</f>
        <v>0</v>
      </c>
      <c r="G428" s="122">
        <f>'Demand Planning'!AC4256</f>
        <v>0</v>
      </c>
      <c r="H428" s="122">
        <f>'Demand Planning'!AD4256</f>
        <v>0</v>
      </c>
      <c r="I428" s="122">
        <f>'Demand Planning'!AE4256</f>
        <v>0</v>
      </c>
      <c r="J428" s="122">
        <f>'Demand Planning'!AF4256</f>
        <v>0</v>
      </c>
      <c r="K428" s="122">
        <f>'Demand Planning'!AG4256</f>
        <v>0</v>
      </c>
      <c r="L428" s="122">
        <f>'Demand Planning'!AH4256</f>
        <v>0</v>
      </c>
      <c r="M428" s="122">
        <f>'Demand Planning'!AI4256</f>
        <v>0</v>
      </c>
      <c r="N428" s="122">
        <f>'Demand Planning'!AJ4256</f>
        <v>0</v>
      </c>
      <c r="O428" s="122">
        <f>'Demand Planning'!AK4256</f>
        <v>0</v>
      </c>
      <c r="P428" s="122">
        <f>'Demand Planning'!AL4256</f>
        <v>0</v>
      </c>
      <c r="Q428" s="122">
        <f>'Demand Planning'!AM4256</f>
        <v>0</v>
      </c>
      <c r="R428" s="122">
        <f>'Demand Planning'!AN4256</f>
        <v>0</v>
      </c>
    </row>
    <row r="429" spans="1:18" ht="14.25" customHeight="1" x14ac:dyDescent="0.25">
      <c r="A429" s="107" t="str">
        <f>'Demand Planning'!A4258</f>
        <v>POL04331</v>
      </c>
      <c r="B429" s="135" t="str">
        <f>'Demand Planning'!B4258</f>
        <v>Polleo shaker 300ml NANO WAVE crni</v>
      </c>
      <c r="C429" s="135" t="str">
        <f>'Demand Planning'!C4258</f>
        <v>DRINKWARE I HOME</v>
      </c>
      <c r="D429" s="135" t="str">
        <f>'Demand Planning'!D4258</f>
        <v>03 BRONZE</v>
      </c>
      <c r="E429" s="166">
        <f>'Demand Planning'!Y4265</f>
        <v>48.153846153846153</v>
      </c>
      <c r="F429" s="122">
        <f>'Demand Planning'!AB4266</f>
        <v>0</v>
      </c>
      <c r="G429" s="122">
        <f>'Demand Planning'!AC4266</f>
        <v>0</v>
      </c>
      <c r="H429" s="122">
        <f>'Demand Planning'!AD4266</f>
        <v>0</v>
      </c>
      <c r="I429" s="122">
        <f>'Demand Planning'!AE4266</f>
        <v>0</v>
      </c>
      <c r="J429" s="122">
        <f>'Demand Planning'!AF4266</f>
        <v>0</v>
      </c>
      <c r="K429" s="122">
        <f>'Demand Planning'!AG4266</f>
        <v>0</v>
      </c>
      <c r="L429" s="122">
        <f>'Demand Planning'!AH4266</f>
        <v>0</v>
      </c>
      <c r="M429" s="122">
        <f>'Demand Planning'!AI4266</f>
        <v>0</v>
      </c>
      <c r="N429" s="122">
        <f>'Demand Planning'!AJ4266</f>
        <v>0</v>
      </c>
      <c r="O429" s="122">
        <f>'Demand Planning'!AK4266</f>
        <v>0</v>
      </c>
      <c r="P429" s="122">
        <f>'Demand Planning'!AL4266</f>
        <v>0</v>
      </c>
      <c r="Q429" s="122">
        <f>'Demand Planning'!AM4266</f>
        <v>0</v>
      </c>
      <c r="R429" s="122">
        <f>'Demand Planning'!AN4266</f>
        <v>0</v>
      </c>
    </row>
    <row r="430" spans="1:18" ht="14.25" customHeight="1" x14ac:dyDescent="0.25">
      <c r="A430" s="107" t="str">
        <f>'Demand Planning'!A4268</f>
        <v>ATC06590</v>
      </c>
      <c r="B430" s="135" t="str">
        <f>'Demand Planning'!B4268</f>
        <v>Vijača s opterećenjem Atleticore</v>
      </c>
      <c r="C430" s="135" t="str">
        <f>'Demand Planning'!C4268</f>
        <v>FITNESS OPREMA</v>
      </c>
      <c r="D430" s="135" t="str">
        <f>'Demand Planning'!D4268</f>
        <v>03 BRONZE</v>
      </c>
      <c r="E430" s="166">
        <f>'Demand Planning'!Y4275</f>
        <v>5.3076923076923075</v>
      </c>
      <c r="F430" s="122">
        <f>'Demand Planning'!AB4276</f>
        <v>0</v>
      </c>
      <c r="G430" s="122">
        <f>'Demand Planning'!AC4276</f>
        <v>0</v>
      </c>
      <c r="H430" s="122">
        <f>'Demand Planning'!AD4276</f>
        <v>0</v>
      </c>
      <c r="I430" s="122">
        <f>'Demand Planning'!AE4276</f>
        <v>0</v>
      </c>
      <c r="J430" s="122">
        <f>'Demand Planning'!AF4276</f>
        <v>0</v>
      </c>
      <c r="K430" s="122">
        <f>'Demand Planning'!AG4276</f>
        <v>0</v>
      </c>
      <c r="L430" s="122">
        <f>'Demand Planning'!AH4276</f>
        <v>0</v>
      </c>
      <c r="M430" s="122">
        <f>'Demand Planning'!AI4276</f>
        <v>0</v>
      </c>
      <c r="N430" s="122">
        <f>'Demand Planning'!AJ4276</f>
        <v>0</v>
      </c>
      <c r="O430" s="122">
        <f>'Demand Planning'!AK4276</f>
        <v>0</v>
      </c>
      <c r="P430" s="122">
        <f>'Demand Planning'!AL4276</f>
        <v>0</v>
      </c>
      <c r="Q430" s="122">
        <f>'Demand Planning'!AM4276</f>
        <v>0</v>
      </c>
      <c r="R430" s="122">
        <f>'Demand Planning'!AN4276</f>
        <v>0</v>
      </c>
    </row>
    <row r="431" spans="1:18" ht="14.25" customHeight="1" x14ac:dyDescent="0.25">
      <c r="A431" s="107" t="str">
        <f>'Demand Planning'!A4278</f>
        <v>FIT05836</v>
      </c>
      <c r="B431" s="135" t="str">
        <f>'Demand Planning'!B4278</f>
        <v>Uteg disk olimpijski gumirani 10 kg</v>
      </c>
      <c r="C431" s="135" t="str">
        <f>'Demand Planning'!C4278</f>
        <v>FITNESS OPREMA</v>
      </c>
      <c r="D431" s="135" t="str">
        <f>'Demand Planning'!D4278</f>
        <v>03 BRONZE</v>
      </c>
      <c r="E431" s="166">
        <f>'Demand Planning'!Y4285</f>
        <v>3.4230769230769229</v>
      </c>
      <c r="F431" s="122">
        <f>'Demand Planning'!AB4286</f>
        <v>0</v>
      </c>
      <c r="G431" s="122">
        <f>'Demand Planning'!AC4286</f>
        <v>0</v>
      </c>
      <c r="H431" s="122">
        <f>'Demand Planning'!AD4286</f>
        <v>0</v>
      </c>
      <c r="I431" s="122">
        <f>'Demand Planning'!AE4286</f>
        <v>0</v>
      </c>
      <c r="J431" s="122">
        <f>'Demand Planning'!AF4286</f>
        <v>0</v>
      </c>
      <c r="K431" s="122">
        <f>'Demand Planning'!AG4286</f>
        <v>0</v>
      </c>
      <c r="L431" s="122">
        <f>'Demand Planning'!AH4286</f>
        <v>0</v>
      </c>
      <c r="M431" s="122">
        <f>'Demand Planning'!AI4286</f>
        <v>0</v>
      </c>
      <c r="N431" s="122">
        <f>'Demand Planning'!AJ4286</f>
        <v>0</v>
      </c>
      <c r="O431" s="122">
        <f>'Demand Planning'!AK4286</f>
        <v>0</v>
      </c>
      <c r="P431" s="122">
        <f>'Demand Planning'!AL4286</f>
        <v>0</v>
      </c>
      <c r="Q431" s="122">
        <f>'Demand Planning'!AM4286</f>
        <v>0</v>
      </c>
      <c r="R431" s="122">
        <f>'Demand Planning'!AN4286</f>
        <v>0</v>
      </c>
    </row>
    <row r="432" spans="1:18" ht="14.25" customHeight="1" x14ac:dyDescent="0.25">
      <c r="A432" s="107" t="str">
        <f>'Demand Planning'!A4288</f>
        <v>POL12710</v>
      </c>
      <c r="B432" s="135" t="str">
        <f>'Demand Planning'!B4288</f>
        <v>Polleo Pro Whey 30g sachet Vanillla</v>
      </c>
      <c r="C432" s="135" t="str">
        <f>'Demand Planning'!C4288</f>
        <v>PROTEINI</v>
      </c>
      <c r="D432" s="135" t="str">
        <f>'Demand Planning'!D4288</f>
        <v>03 BRONZE</v>
      </c>
      <c r="E432" s="166">
        <f>'Demand Planning'!Y4295</f>
        <v>110.69230769230769</v>
      </c>
      <c r="F432" s="122">
        <f>'Demand Planning'!AB4296</f>
        <v>0</v>
      </c>
      <c r="G432" s="122">
        <f>'Demand Planning'!AC4296</f>
        <v>0</v>
      </c>
      <c r="H432" s="122">
        <f>'Demand Planning'!AD4296</f>
        <v>0</v>
      </c>
      <c r="I432" s="122">
        <f>'Demand Planning'!AE4296</f>
        <v>0</v>
      </c>
      <c r="J432" s="122">
        <f>'Demand Planning'!AF4296</f>
        <v>0</v>
      </c>
      <c r="K432" s="122">
        <f>'Demand Planning'!AG4296</f>
        <v>0</v>
      </c>
      <c r="L432" s="122">
        <f>'Demand Planning'!AH4296</f>
        <v>0</v>
      </c>
      <c r="M432" s="122">
        <f>'Demand Planning'!AI4296</f>
        <v>0</v>
      </c>
      <c r="N432" s="122">
        <f>'Demand Planning'!AJ4296</f>
        <v>0</v>
      </c>
      <c r="O432" s="122">
        <f>'Demand Planning'!AK4296</f>
        <v>0</v>
      </c>
      <c r="P432" s="122">
        <f>'Demand Planning'!AL4296</f>
        <v>0</v>
      </c>
      <c r="Q432" s="122">
        <f>'Demand Planning'!AM4296</f>
        <v>0</v>
      </c>
      <c r="R432" s="122">
        <f>'Demand Planning'!AN4296</f>
        <v>0</v>
      </c>
    </row>
    <row r="433" spans="1:18" ht="14.25" customHeight="1" x14ac:dyDescent="0.25">
      <c r="A433" s="107" t="str">
        <f>'Demand Planning'!A4298</f>
        <v>ON00532</v>
      </c>
      <c r="B433" s="135" t="str">
        <f>'Demand Planning'!B4298</f>
        <v>Amino Energy+ RTD Orange 250ml</v>
      </c>
      <c r="C433" s="135" t="str">
        <f>'Demand Planning'!C4298</f>
        <v>RTD &amp; SNACKS</v>
      </c>
      <c r="D433" s="135" t="str">
        <f>'Demand Planning'!D4298</f>
        <v>03 BRONZE</v>
      </c>
      <c r="E433" s="166">
        <f>'Demand Planning'!Y4305</f>
        <v>46.653846153846153</v>
      </c>
      <c r="F433" s="122">
        <f>'Demand Planning'!AB4306</f>
        <v>0</v>
      </c>
      <c r="G433" s="122">
        <f>'Demand Planning'!AC4306</f>
        <v>0</v>
      </c>
      <c r="H433" s="122">
        <f>'Demand Planning'!AD4306</f>
        <v>0</v>
      </c>
      <c r="I433" s="122">
        <f>'Demand Planning'!AE4306</f>
        <v>0</v>
      </c>
      <c r="J433" s="122">
        <f>'Demand Planning'!AF4306</f>
        <v>0</v>
      </c>
      <c r="K433" s="122">
        <f>'Demand Planning'!AG4306</f>
        <v>0</v>
      </c>
      <c r="L433" s="122">
        <f>'Demand Planning'!AH4306</f>
        <v>0</v>
      </c>
      <c r="M433" s="122">
        <f>'Demand Planning'!AI4306</f>
        <v>0</v>
      </c>
      <c r="N433" s="122">
        <f>'Demand Planning'!AJ4306</f>
        <v>0</v>
      </c>
      <c r="O433" s="122">
        <f>'Demand Planning'!AK4306</f>
        <v>0</v>
      </c>
      <c r="P433" s="122">
        <f>'Demand Planning'!AL4306</f>
        <v>0</v>
      </c>
      <c r="Q433" s="122">
        <f>'Demand Planning'!AM4306</f>
        <v>0</v>
      </c>
      <c r="R433" s="122">
        <f>'Demand Planning'!AN4306</f>
        <v>0</v>
      </c>
    </row>
    <row r="434" spans="1:18" ht="14.25" customHeight="1" x14ac:dyDescent="0.25">
      <c r="A434" s="107" t="str">
        <f>'Demand Planning'!A4308</f>
        <v>UFC16116</v>
      </c>
      <c r="B434" s="135" t="str">
        <f>'Demand Planning'!B4308</f>
        <v>OPRO SELF-FIT SILVER UFC Red/Black</v>
      </c>
      <c r="C434" s="135" t="str">
        <f>'Demand Planning'!C4308</f>
        <v>BORILAČKA OPREMA</v>
      </c>
      <c r="D434" s="135" t="str">
        <f>'Demand Planning'!D4308</f>
        <v>03 BRONZE</v>
      </c>
      <c r="E434" s="166">
        <f>'Demand Planning'!Y4315</f>
        <v>15.192307692307692</v>
      </c>
      <c r="F434" s="122">
        <f>'Demand Planning'!AB4316</f>
        <v>0</v>
      </c>
      <c r="G434" s="122">
        <f>'Demand Planning'!AC4316</f>
        <v>0</v>
      </c>
      <c r="H434" s="122">
        <f>'Demand Planning'!AD4316</f>
        <v>0</v>
      </c>
      <c r="I434" s="122">
        <f>'Demand Planning'!AE4316</f>
        <v>0</v>
      </c>
      <c r="J434" s="122">
        <f>'Demand Planning'!AF4316</f>
        <v>0</v>
      </c>
      <c r="K434" s="122">
        <f>'Demand Planning'!AG4316</f>
        <v>0</v>
      </c>
      <c r="L434" s="122">
        <f>'Demand Planning'!AH4316</f>
        <v>0</v>
      </c>
      <c r="M434" s="122">
        <f>'Demand Planning'!AI4316</f>
        <v>0</v>
      </c>
      <c r="N434" s="122">
        <f>'Demand Planning'!AJ4316</f>
        <v>0</v>
      </c>
      <c r="O434" s="122">
        <f>'Demand Planning'!AK4316</f>
        <v>0</v>
      </c>
      <c r="P434" s="122">
        <f>'Demand Planning'!AL4316</f>
        <v>0</v>
      </c>
      <c r="Q434" s="122">
        <f>'Demand Planning'!AM4316</f>
        <v>0</v>
      </c>
      <c r="R434" s="122">
        <f>'Demand Planning'!AN4316</f>
        <v>0</v>
      </c>
    </row>
    <row r="435" spans="1:18" ht="14.25" customHeight="1" x14ac:dyDescent="0.25">
      <c r="A435" s="107" t="str">
        <f>'Demand Planning'!A4318</f>
        <v>ATC06601</v>
      </c>
      <c r="B435" s="135" t="str">
        <f>'Demand Planning'!B4318</f>
        <v>Girja profesionalna 12 kg Atleticore</v>
      </c>
      <c r="C435" s="135" t="str">
        <f>'Demand Planning'!C4318</f>
        <v>FITNESS OPREMA</v>
      </c>
      <c r="D435" s="135" t="str">
        <f>'Demand Planning'!D4318</f>
        <v>03 BRONZE</v>
      </c>
      <c r="E435" s="166">
        <f>'Demand Planning'!Y4325</f>
        <v>5.115384615384615</v>
      </c>
      <c r="F435" s="122">
        <f>'Demand Planning'!AB4326</f>
        <v>0</v>
      </c>
      <c r="G435" s="122">
        <f>'Demand Planning'!AC4326</f>
        <v>0</v>
      </c>
      <c r="H435" s="122">
        <f>'Demand Planning'!AD4326</f>
        <v>0</v>
      </c>
      <c r="I435" s="122">
        <f>'Demand Planning'!AE4326</f>
        <v>0</v>
      </c>
      <c r="J435" s="122">
        <f>'Demand Planning'!AF4326</f>
        <v>0</v>
      </c>
      <c r="K435" s="122">
        <f>'Demand Planning'!AG4326</f>
        <v>0</v>
      </c>
      <c r="L435" s="122">
        <f>'Demand Planning'!AH4326</f>
        <v>0</v>
      </c>
      <c r="M435" s="122">
        <f>'Demand Planning'!AI4326</f>
        <v>0</v>
      </c>
      <c r="N435" s="122">
        <f>'Demand Planning'!AJ4326</f>
        <v>0</v>
      </c>
      <c r="O435" s="122">
        <f>'Demand Planning'!AK4326</f>
        <v>0</v>
      </c>
      <c r="P435" s="122">
        <f>'Demand Planning'!AL4326</f>
        <v>0</v>
      </c>
      <c r="Q435" s="122">
        <f>'Demand Planning'!AM4326</f>
        <v>0</v>
      </c>
      <c r="R435" s="122">
        <f>'Demand Planning'!AN4326</f>
        <v>0</v>
      </c>
    </row>
    <row r="436" spans="1:18" ht="14.25" customHeight="1" x14ac:dyDescent="0.25">
      <c r="A436" s="107" t="str">
        <f>'Demand Planning'!A4328</f>
        <v>GAR04754</v>
      </c>
      <c r="B436" s="135" t="str">
        <f>'Demand Planning'!B4328</f>
        <v>Fenix 8, 47 mm, Solar Sapphire Tit., Amp Yellow/Graphite remen</v>
      </c>
      <c r="C436" s="135" t="str">
        <f>'Demand Planning'!C4328</f>
        <v>GADGETI</v>
      </c>
      <c r="D436" s="135" t="str">
        <f>'Demand Planning'!D4328</f>
        <v>03 BRONZE</v>
      </c>
      <c r="E436" s="166">
        <f>'Demand Planning'!Y4335</f>
        <v>0.42307692307692307</v>
      </c>
      <c r="F436" s="122">
        <f>'Demand Planning'!AB4336</f>
        <v>0</v>
      </c>
      <c r="G436" s="122">
        <f>'Demand Planning'!AC4336</f>
        <v>0</v>
      </c>
      <c r="H436" s="122">
        <f>'Demand Planning'!AD4336</f>
        <v>0</v>
      </c>
      <c r="I436" s="122">
        <f>'Demand Planning'!AE4336</f>
        <v>0</v>
      </c>
      <c r="J436" s="122">
        <f>'Demand Planning'!AF4336</f>
        <v>0</v>
      </c>
      <c r="K436" s="122">
        <f>'Demand Planning'!AG4336</f>
        <v>0</v>
      </c>
      <c r="L436" s="122">
        <f>'Demand Planning'!AH4336</f>
        <v>0</v>
      </c>
      <c r="M436" s="122">
        <f>'Demand Planning'!AI4336</f>
        <v>0</v>
      </c>
      <c r="N436" s="122">
        <f>'Demand Planning'!AJ4336</f>
        <v>0</v>
      </c>
      <c r="O436" s="122">
        <f>'Demand Planning'!AK4336</f>
        <v>0</v>
      </c>
      <c r="P436" s="122">
        <f>'Demand Planning'!AL4336</f>
        <v>0</v>
      </c>
      <c r="Q436" s="122">
        <f>'Demand Planning'!AM4336</f>
        <v>0</v>
      </c>
      <c r="R436" s="122">
        <f>'Demand Planning'!AN4336</f>
        <v>0</v>
      </c>
    </row>
    <row r="437" spans="1:18" ht="14.25" customHeight="1" x14ac:dyDescent="0.25">
      <c r="A437" s="107" t="str">
        <f>'Demand Planning'!A4338</f>
        <v>ATC06665</v>
      </c>
      <c r="B437" s="135" t="str">
        <f>'Demand Planning'!B4338</f>
        <v>Latex traka medium Atleticore</v>
      </c>
      <c r="C437" s="135" t="str">
        <f>'Demand Planning'!C4338</f>
        <v>FITNESS OPREMA</v>
      </c>
      <c r="D437" s="135" t="str">
        <f>'Demand Planning'!D4338</f>
        <v>03 BRONZE</v>
      </c>
      <c r="E437" s="166">
        <f>'Demand Planning'!Y4345</f>
        <v>18.307692307692307</v>
      </c>
      <c r="F437" s="122">
        <f>'Demand Planning'!AB4346</f>
        <v>0</v>
      </c>
      <c r="G437" s="122">
        <f>'Demand Planning'!AC4346</f>
        <v>0</v>
      </c>
      <c r="H437" s="122">
        <f>'Demand Planning'!AD4346</f>
        <v>0</v>
      </c>
      <c r="I437" s="122">
        <f>'Demand Planning'!AE4346</f>
        <v>0</v>
      </c>
      <c r="J437" s="122">
        <f>'Demand Planning'!AF4346</f>
        <v>0</v>
      </c>
      <c r="K437" s="122">
        <f>'Demand Planning'!AG4346</f>
        <v>0</v>
      </c>
      <c r="L437" s="122">
        <f>'Demand Planning'!AH4346</f>
        <v>0</v>
      </c>
      <c r="M437" s="122">
        <f>'Demand Planning'!AI4346</f>
        <v>0</v>
      </c>
      <c r="N437" s="122">
        <f>'Demand Planning'!AJ4346</f>
        <v>0</v>
      </c>
      <c r="O437" s="122">
        <f>'Demand Planning'!AK4346</f>
        <v>0</v>
      </c>
      <c r="P437" s="122">
        <f>'Demand Planning'!AL4346</f>
        <v>0</v>
      </c>
      <c r="Q437" s="122">
        <f>'Demand Planning'!AM4346</f>
        <v>0</v>
      </c>
      <c r="R437" s="122">
        <f>'Demand Planning'!AN4346</f>
        <v>0</v>
      </c>
    </row>
    <row r="438" spans="1:18" ht="14.25" customHeight="1" x14ac:dyDescent="0.25">
      <c r="A438" s="107" t="str">
        <f>'Demand Planning'!A4348</f>
        <v>ZOE12395</v>
      </c>
      <c r="B438" s="135" t="str">
        <f>'Demand Planning'!B4348</f>
        <v>ZOE Choco 250g Peanut Butter</v>
      </c>
      <c r="C438" s="135" t="str">
        <f>'Demand Planning'!C4348</f>
        <v>BIO I SUPERFOODS</v>
      </c>
      <c r="D438" s="135" t="str">
        <f>'Demand Planning'!D4348</f>
        <v>03 BRONZE</v>
      </c>
      <c r="E438" s="166">
        <f>'Demand Planning'!Y4355</f>
        <v>91.115384615384613</v>
      </c>
      <c r="F438" s="122">
        <f>'Demand Planning'!AB4356</f>
        <v>0</v>
      </c>
      <c r="G438" s="122">
        <f>'Demand Planning'!AC4356</f>
        <v>0</v>
      </c>
      <c r="H438" s="122">
        <f>'Demand Planning'!AD4356</f>
        <v>0</v>
      </c>
      <c r="I438" s="122">
        <f>'Demand Planning'!AE4356</f>
        <v>0</v>
      </c>
      <c r="J438" s="122">
        <f>'Demand Planning'!AF4356</f>
        <v>0</v>
      </c>
      <c r="K438" s="122">
        <f>'Demand Planning'!AG4356</f>
        <v>120</v>
      </c>
      <c r="L438" s="122">
        <f>'Demand Planning'!AH4356</f>
        <v>120</v>
      </c>
      <c r="M438" s="122">
        <f>'Demand Planning'!AI4356</f>
        <v>120</v>
      </c>
      <c r="N438" s="122">
        <f>'Demand Planning'!AJ4356</f>
        <v>120</v>
      </c>
      <c r="O438" s="122">
        <f>'Demand Planning'!AK4356</f>
        <v>0</v>
      </c>
      <c r="P438" s="122">
        <f>'Demand Planning'!AL4356</f>
        <v>0</v>
      </c>
      <c r="Q438" s="122">
        <f>'Demand Planning'!AM4356</f>
        <v>12</v>
      </c>
      <c r="R438" s="122">
        <f>'Demand Planning'!AN4356</f>
        <v>12</v>
      </c>
    </row>
    <row r="439" spans="1:18" ht="14.25" customHeight="1" x14ac:dyDescent="0.25">
      <c r="A439" s="107" t="str">
        <f>'Demand Planning'!A4358</f>
        <v>SCM04389</v>
      </c>
      <c r="B439" s="135" t="str">
        <f>'Demand Planning'!B4358</f>
        <v>100R Whey - 2 kg Hazelnut</v>
      </c>
      <c r="C439" s="135" t="str">
        <f>'Demand Planning'!C4358</f>
        <v>PROTEINI</v>
      </c>
      <c r="D439" s="135" t="str">
        <f>'Demand Planning'!D4358</f>
        <v>03 BRONZE</v>
      </c>
      <c r="E439" s="166">
        <f>'Demand Planning'!Y4365</f>
        <v>3.9615384615384617</v>
      </c>
      <c r="F439" s="122">
        <f>'Demand Planning'!AB4366</f>
        <v>0</v>
      </c>
      <c r="G439" s="122">
        <f>'Demand Planning'!AC4366</f>
        <v>0</v>
      </c>
      <c r="H439" s="122">
        <f>'Demand Planning'!AD4366</f>
        <v>0</v>
      </c>
      <c r="I439" s="122">
        <f>'Demand Planning'!AE4366</f>
        <v>0</v>
      </c>
      <c r="J439" s="122">
        <f>'Demand Planning'!AF4366</f>
        <v>0</v>
      </c>
      <c r="K439" s="122">
        <f>'Demand Planning'!AG4366</f>
        <v>0</v>
      </c>
      <c r="L439" s="122">
        <f>'Demand Planning'!AH4366</f>
        <v>0</v>
      </c>
      <c r="M439" s="122">
        <f>'Demand Planning'!AI4366</f>
        <v>0</v>
      </c>
      <c r="N439" s="122">
        <f>'Demand Planning'!AJ4366</f>
        <v>0</v>
      </c>
      <c r="O439" s="122">
        <f>'Demand Planning'!AK4366</f>
        <v>0</v>
      </c>
      <c r="P439" s="122">
        <f>'Demand Planning'!AL4366</f>
        <v>0</v>
      </c>
      <c r="Q439" s="122">
        <f>'Demand Planning'!AM4366</f>
        <v>0</v>
      </c>
      <c r="R439" s="122">
        <f>'Demand Planning'!AN4366</f>
        <v>0</v>
      </c>
    </row>
    <row r="440" spans="1:18" ht="14.25" customHeight="1" x14ac:dyDescent="0.25">
      <c r="A440" s="107" t="str">
        <f>'Demand Planning'!A4368</f>
        <v>POL09775</v>
      </c>
      <c r="B440" s="135" t="str">
        <f>'Demand Planning'!B4368</f>
        <v>Polleo Instant Oats 1kg</v>
      </c>
      <c r="C440" s="135" t="str">
        <f>'Demand Planning'!C4368</f>
        <v>BIO I SUPERFOODS</v>
      </c>
      <c r="D440" s="135" t="str">
        <f>'Demand Planning'!D4368</f>
        <v>03 BRONZE</v>
      </c>
      <c r="E440" s="166">
        <f>'Demand Planning'!Y4375</f>
        <v>26.615384615384617</v>
      </c>
      <c r="F440" s="122">
        <f>'Demand Planning'!AB4376</f>
        <v>0</v>
      </c>
      <c r="G440" s="122">
        <f>'Demand Planning'!AC4376</f>
        <v>0</v>
      </c>
      <c r="H440" s="122">
        <f>'Demand Planning'!AD4376</f>
        <v>0</v>
      </c>
      <c r="I440" s="122">
        <f>'Demand Planning'!AE4376</f>
        <v>0</v>
      </c>
      <c r="J440" s="122">
        <f>'Demand Planning'!AF4376</f>
        <v>0</v>
      </c>
      <c r="K440" s="122">
        <f>'Demand Planning'!AG4376</f>
        <v>0</v>
      </c>
      <c r="L440" s="122">
        <f>'Demand Planning'!AH4376</f>
        <v>0</v>
      </c>
      <c r="M440" s="122">
        <f>'Demand Planning'!AI4376</f>
        <v>0</v>
      </c>
      <c r="N440" s="122">
        <f>'Demand Planning'!AJ4376</f>
        <v>0</v>
      </c>
      <c r="O440" s="122">
        <f>'Demand Planning'!AK4376</f>
        <v>0</v>
      </c>
      <c r="P440" s="122">
        <f>'Demand Planning'!AL4376</f>
        <v>0</v>
      </c>
      <c r="Q440" s="122">
        <f>'Demand Planning'!AM4376</f>
        <v>0</v>
      </c>
      <c r="R440" s="122">
        <f>'Demand Planning'!AN4376</f>
        <v>0</v>
      </c>
    </row>
    <row r="441" spans="1:18" ht="14.25" customHeight="1" x14ac:dyDescent="0.25">
      <c r="A441" s="107" t="str">
        <f>'Demand Planning'!A4378</f>
        <v>FIT05846</v>
      </c>
      <c r="B441" s="135" t="str">
        <f>'Demand Planning'!B4378</f>
        <v>Bučica gumirana heksagonalna 17,5 kg</v>
      </c>
      <c r="C441" s="135" t="str">
        <f>'Demand Planning'!C4378</f>
        <v>FITNESS OPREMA</v>
      </c>
      <c r="D441" s="135" t="str">
        <f>'Demand Planning'!D4378</f>
        <v>03 BRONZE</v>
      </c>
      <c r="E441" s="166">
        <f>'Demand Planning'!Y4385</f>
        <v>1.9230769230769231</v>
      </c>
      <c r="F441" s="122">
        <f>'Demand Planning'!AB4386</f>
        <v>0</v>
      </c>
      <c r="G441" s="122">
        <f>'Demand Planning'!AC4386</f>
        <v>0</v>
      </c>
      <c r="H441" s="122">
        <f>'Demand Planning'!AD4386</f>
        <v>0</v>
      </c>
      <c r="I441" s="122">
        <f>'Demand Planning'!AE4386</f>
        <v>0</v>
      </c>
      <c r="J441" s="122">
        <f>'Demand Planning'!AF4386</f>
        <v>0</v>
      </c>
      <c r="K441" s="122">
        <f>'Demand Planning'!AG4386</f>
        <v>0</v>
      </c>
      <c r="L441" s="122">
        <f>'Demand Planning'!AH4386</f>
        <v>0</v>
      </c>
      <c r="M441" s="122">
        <f>'Demand Planning'!AI4386</f>
        <v>0</v>
      </c>
      <c r="N441" s="122">
        <f>'Demand Planning'!AJ4386</f>
        <v>0</v>
      </c>
      <c r="O441" s="122">
        <f>'Demand Planning'!AK4386</f>
        <v>0</v>
      </c>
      <c r="P441" s="122">
        <f>'Demand Planning'!AL4386</f>
        <v>0</v>
      </c>
      <c r="Q441" s="122">
        <f>'Demand Planning'!AM4386</f>
        <v>0</v>
      </c>
      <c r="R441" s="122">
        <f>'Demand Planning'!AN4386</f>
        <v>0</v>
      </c>
    </row>
    <row r="442" spans="1:18" ht="14.25" customHeight="1" x14ac:dyDescent="0.25">
      <c r="A442" s="107" t="str">
        <f>'Demand Planning'!A4388</f>
        <v>POL04352</v>
      </c>
      <c r="B442" s="135" t="str">
        <f>'Demand Planning'!B4388</f>
        <v>Polleo shaker 300ml NANO WAVE ljubičasti</v>
      </c>
      <c r="C442" s="135" t="str">
        <f>'Demand Planning'!C4388</f>
        <v>DRINKWARE I HOME</v>
      </c>
      <c r="D442" s="135" t="str">
        <f>'Demand Planning'!D4388</f>
        <v>03 BRONZE</v>
      </c>
      <c r="E442" s="166">
        <f>'Demand Planning'!Y4395</f>
        <v>36.615384615384613</v>
      </c>
      <c r="F442" s="122">
        <f>'Demand Planning'!AB4396</f>
        <v>0</v>
      </c>
      <c r="G442" s="122">
        <f>'Demand Planning'!AC4396</f>
        <v>0</v>
      </c>
      <c r="H442" s="122">
        <f>'Demand Planning'!AD4396</f>
        <v>0</v>
      </c>
      <c r="I442" s="122">
        <f>'Demand Planning'!AE4396</f>
        <v>0</v>
      </c>
      <c r="J442" s="122">
        <f>'Demand Planning'!AF4396</f>
        <v>0</v>
      </c>
      <c r="K442" s="122">
        <f>'Demand Planning'!AG4396</f>
        <v>0</v>
      </c>
      <c r="L442" s="122">
        <f>'Demand Planning'!AH4396</f>
        <v>0</v>
      </c>
      <c r="M442" s="122">
        <f>'Demand Planning'!AI4396</f>
        <v>0</v>
      </c>
      <c r="N442" s="122">
        <f>'Demand Planning'!AJ4396</f>
        <v>0</v>
      </c>
      <c r="O442" s="122">
        <f>'Demand Planning'!AK4396</f>
        <v>0</v>
      </c>
      <c r="P442" s="122">
        <f>'Demand Planning'!AL4396</f>
        <v>0</v>
      </c>
      <c r="Q442" s="122">
        <f>'Demand Planning'!AM4396</f>
        <v>0</v>
      </c>
      <c r="R442" s="122">
        <f>'Demand Planning'!AN4396</f>
        <v>0</v>
      </c>
    </row>
    <row r="443" spans="1:18" ht="14.25" customHeight="1" x14ac:dyDescent="0.25">
      <c r="A443" s="107" t="str">
        <f>'Demand Planning'!A4398</f>
        <v>HUW15005</v>
      </c>
      <c r="B443" s="135" t="str">
        <f>'Demand Planning'!B4398</f>
        <v>Huawei Watch GT 5 41mm Gold</v>
      </c>
      <c r="C443" s="135" t="str">
        <f>'Demand Planning'!C4398</f>
        <v>GADGETI</v>
      </c>
      <c r="D443" s="135" t="str">
        <f>'Demand Planning'!D4398</f>
        <v>03 BRONZE</v>
      </c>
      <c r="E443" s="166">
        <f>'Demand Planning'!Y4405</f>
        <v>7.8461538461538458</v>
      </c>
      <c r="F443" s="122">
        <f>'Demand Planning'!AB4406</f>
        <v>0</v>
      </c>
      <c r="G443" s="122">
        <f>'Demand Planning'!AC4406</f>
        <v>0</v>
      </c>
      <c r="H443" s="122">
        <f>'Demand Planning'!AD4406</f>
        <v>0</v>
      </c>
      <c r="I443" s="122">
        <f>'Demand Planning'!AE4406</f>
        <v>0</v>
      </c>
      <c r="J443" s="122">
        <f>'Demand Planning'!AF4406</f>
        <v>0</v>
      </c>
      <c r="K443" s="122">
        <f>'Demand Planning'!AG4406</f>
        <v>0</v>
      </c>
      <c r="L443" s="122">
        <f>'Demand Planning'!AH4406</f>
        <v>0</v>
      </c>
      <c r="M443" s="122">
        <f>'Demand Planning'!AI4406</f>
        <v>0</v>
      </c>
      <c r="N443" s="122">
        <f>'Demand Planning'!AJ4406</f>
        <v>0</v>
      </c>
      <c r="O443" s="122">
        <f>'Demand Planning'!AK4406</f>
        <v>0</v>
      </c>
      <c r="P443" s="122">
        <f>'Demand Planning'!AL4406</f>
        <v>0</v>
      </c>
      <c r="Q443" s="122">
        <f>'Demand Planning'!AM4406</f>
        <v>0</v>
      </c>
      <c r="R443" s="122">
        <f>'Demand Planning'!AN4406</f>
        <v>0</v>
      </c>
    </row>
    <row r="444" spans="1:18" ht="14.25" customHeight="1" x14ac:dyDescent="0.25">
      <c r="A444" s="107" t="str">
        <f>'Demand Planning'!A4408</f>
        <v>TNT25824</v>
      </c>
      <c r="B444" s="135" t="str">
        <f>'Demand Planning'!B4408</f>
        <v>Masažni pištolj</v>
      </c>
      <c r="C444" s="135" t="str">
        <f>'Demand Planning'!C4408</f>
        <v>FITNESS OPREMA</v>
      </c>
      <c r="D444" s="135" t="str">
        <f>'Demand Planning'!D4408</f>
        <v>03 BRONZE</v>
      </c>
      <c r="E444" s="166">
        <f>'Demand Planning'!Y4415</f>
        <v>1.7692307692307692</v>
      </c>
      <c r="F444" s="122">
        <f>'Demand Planning'!AB4416</f>
        <v>0</v>
      </c>
      <c r="G444" s="122">
        <f>'Demand Planning'!AC4416</f>
        <v>0</v>
      </c>
      <c r="H444" s="122">
        <f>'Demand Planning'!AD4416</f>
        <v>0</v>
      </c>
      <c r="I444" s="122">
        <f>'Demand Planning'!AE4416</f>
        <v>0</v>
      </c>
      <c r="J444" s="122">
        <f>'Demand Planning'!AF4416</f>
        <v>0</v>
      </c>
      <c r="K444" s="122">
        <f>'Demand Planning'!AG4416</f>
        <v>0</v>
      </c>
      <c r="L444" s="122">
        <f>'Demand Planning'!AH4416</f>
        <v>0</v>
      </c>
      <c r="M444" s="122">
        <f>'Demand Planning'!AI4416</f>
        <v>0</v>
      </c>
      <c r="N444" s="122">
        <f>'Demand Planning'!AJ4416</f>
        <v>0</v>
      </c>
      <c r="O444" s="122">
        <f>'Demand Planning'!AK4416</f>
        <v>0</v>
      </c>
      <c r="P444" s="122">
        <f>'Demand Planning'!AL4416</f>
        <v>0</v>
      </c>
      <c r="Q444" s="122">
        <f>'Demand Planning'!AM4416</f>
        <v>0</v>
      </c>
      <c r="R444" s="122">
        <f>'Demand Planning'!AN4416</f>
        <v>0</v>
      </c>
    </row>
    <row r="445" spans="1:18" ht="14.25" customHeight="1" x14ac:dyDescent="0.25">
      <c r="A445" s="107" t="str">
        <f>'Demand Planning'!A4418</f>
        <v>NUT00887</v>
      </c>
      <c r="B445" s="135" t="str">
        <f>'Demand Planning'!B4418</f>
        <v>ElastiJoint 384g Orange</v>
      </c>
      <c r="C445" s="135" t="str">
        <f>'Demand Planning'!C4418</f>
        <v>SPORTSKA PREHRANA</v>
      </c>
      <c r="D445" s="135" t="str">
        <f>'Demand Planning'!D4418</f>
        <v>03 BRONZE</v>
      </c>
      <c r="E445" s="166">
        <f>'Demand Planning'!Y4425</f>
        <v>7.0769230769230766</v>
      </c>
      <c r="F445" s="122">
        <f>'Demand Planning'!AB4426</f>
        <v>0</v>
      </c>
      <c r="G445" s="122">
        <f>'Demand Planning'!AC4426</f>
        <v>0</v>
      </c>
      <c r="H445" s="122">
        <f>'Demand Planning'!AD4426</f>
        <v>0</v>
      </c>
      <c r="I445" s="122">
        <f>'Demand Planning'!AE4426</f>
        <v>0</v>
      </c>
      <c r="J445" s="122">
        <f>'Demand Planning'!AF4426</f>
        <v>0</v>
      </c>
      <c r="K445" s="122">
        <f>'Demand Planning'!AG4426</f>
        <v>0</v>
      </c>
      <c r="L445" s="122">
        <f>'Demand Planning'!AH4426</f>
        <v>0</v>
      </c>
      <c r="M445" s="122">
        <f>'Demand Planning'!AI4426</f>
        <v>0</v>
      </c>
      <c r="N445" s="122">
        <f>'Demand Planning'!AJ4426</f>
        <v>0</v>
      </c>
      <c r="O445" s="122">
        <f>'Demand Planning'!AK4426</f>
        <v>0</v>
      </c>
      <c r="P445" s="122">
        <f>'Demand Planning'!AL4426</f>
        <v>0</v>
      </c>
      <c r="Q445" s="122">
        <f>'Demand Planning'!AM4426</f>
        <v>0</v>
      </c>
      <c r="R445" s="122">
        <f>'Demand Planning'!AN4426</f>
        <v>0</v>
      </c>
    </row>
    <row r="446" spans="1:18" ht="14.25" customHeight="1" x14ac:dyDescent="0.25">
      <c r="A446" s="107" t="str">
        <f>'Demand Planning'!A4428</f>
        <v>BSN06846</v>
      </c>
      <c r="B446" s="135" t="str">
        <f>'Demand Planning'!B4428</f>
        <v>Creatine DNA 216g</v>
      </c>
      <c r="C446" s="135" t="str">
        <f>'Demand Planning'!C4428</f>
        <v>SPORTSKA PREHRANA</v>
      </c>
      <c r="D446" s="135" t="str">
        <f>'Demand Planning'!D4428</f>
        <v>03 BRONZE</v>
      </c>
      <c r="E446" s="166">
        <f>'Demand Planning'!Y4435</f>
        <v>2.8076923076923075</v>
      </c>
      <c r="F446" s="122">
        <f>'Demand Planning'!AB4436</f>
        <v>0</v>
      </c>
      <c r="G446" s="122">
        <f>'Demand Planning'!AC4436</f>
        <v>0</v>
      </c>
      <c r="H446" s="122">
        <f>'Demand Planning'!AD4436</f>
        <v>0</v>
      </c>
      <c r="I446" s="122">
        <f>'Demand Planning'!AE4436</f>
        <v>0</v>
      </c>
      <c r="J446" s="122">
        <f>'Demand Planning'!AF4436</f>
        <v>0</v>
      </c>
      <c r="K446" s="122">
        <f>'Demand Planning'!AG4436</f>
        <v>0</v>
      </c>
      <c r="L446" s="122">
        <f>'Demand Planning'!AH4436</f>
        <v>0</v>
      </c>
      <c r="M446" s="122">
        <f>'Demand Planning'!AI4436</f>
        <v>0</v>
      </c>
      <c r="N446" s="122">
        <f>'Demand Planning'!AJ4436</f>
        <v>0</v>
      </c>
      <c r="O446" s="122">
        <f>'Demand Planning'!AK4436</f>
        <v>0</v>
      </c>
      <c r="P446" s="122">
        <f>'Demand Planning'!AL4436</f>
        <v>0</v>
      </c>
      <c r="Q446" s="122">
        <f>'Demand Planning'!AM4436</f>
        <v>0</v>
      </c>
      <c r="R446" s="122">
        <f>'Demand Planning'!AN4436</f>
        <v>0</v>
      </c>
    </row>
    <row r="447" spans="1:18" ht="14.25" customHeight="1" x14ac:dyDescent="0.25">
      <c r="A447" s="107" t="str">
        <f>'Demand Planning'!A4438</f>
        <v>ATC06723</v>
      </c>
      <c r="B447" s="135" t="str">
        <f>'Demand Planning'!B4438</f>
        <v>Gurtne univerzalne Atleticore</v>
      </c>
      <c r="C447" s="135" t="str">
        <f>'Demand Planning'!C4438</f>
        <v>FITNESS OPREMA</v>
      </c>
      <c r="D447" s="135" t="str">
        <f>'Demand Planning'!D4438</f>
        <v>03 BRONZE</v>
      </c>
      <c r="E447" s="166">
        <f>'Demand Planning'!Y4445</f>
        <v>19.076923076923077</v>
      </c>
      <c r="F447" s="122">
        <f>'Demand Planning'!AB4446</f>
        <v>0</v>
      </c>
      <c r="G447" s="122">
        <f>'Demand Planning'!AC4446</f>
        <v>0</v>
      </c>
      <c r="H447" s="122">
        <f>'Demand Planning'!AD4446</f>
        <v>0</v>
      </c>
      <c r="I447" s="122">
        <f>'Demand Planning'!AE4446</f>
        <v>0</v>
      </c>
      <c r="J447" s="122">
        <f>'Demand Planning'!AF4446</f>
        <v>0</v>
      </c>
      <c r="K447" s="122">
        <f>'Demand Planning'!AG4446</f>
        <v>0</v>
      </c>
      <c r="L447" s="122">
        <f>'Demand Planning'!AH4446</f>
        <v>0</v>
      </c>
      <c r="M447" s="122">
        <f>'Demand Planning'!AI4446</f>
        <v>0</v>
      </c>
      <c r="N447" s="122">
        <f>'Demand Planning'!AJ4446</f>
        <v>0</v>
      </c>
      <c r="O447" s="122">
        <f>'Demand Planning'!AK4446</f>
        <v>0</v>
      </c>
      <c r="P447" s="122">
        <f>'Demand Planning'!AL4446</f>
        <v>0</v>
      </c>
      <c r="Q447" s="122">
        <f>'Demand Planning'!AM4446</f>
        <v>0</v>
      </c>
      <c r="R447" s="122">
        <f>'Demand Planning'!AN4446</f>
        <v>0</v>
      </c>
    </row>
    <row r="448" spans="1:18" ht="14.25" customHeight="1" x14ac:dyDescent="0.25">
      <c r="A448" s="107" t="str">
        <f>'Demand Planning'!A4448</f>
        <v>POL04370</v>
      </c>
      <c r="B448" s="135" t="str">
        <f>'Demand Planning'!B4448</f>
        <v>Polleo Zero Syrup 425ml Strawberry</v>
      </c>
      <c r="C448" s="135" t="str">
        <f>'Demand Planning'!C4448</f>
        <v>BIO I SUPERFOODS</v>
      </c>
      <c r="D448" s="135" t="str">
        <f>'Demand Planning'!D4448</f>
        <v>03 BRONZE</v>
      </c>
      <c r="E448" s="166">
        <f>'Demand Planning'!Y4455</f>
        <v>35.07692307692308</v>
      </c>
      <c r="F448" s="122">
        <f>'Demand Planning'!AB4456</f>
        <v>0</v>
      </c>
      <c r="G448" s="122">
        <f>'Demand Planning'!AC4456</f>
        <v>0</v>
      </c>
      <c r="H448" s="122">
        <f>'Demand Planning'!AD4456</f>
        <v>0</v>
      </c>
      <c r="I448" s="122">
        <f>'Demand Planning'!AE4456</f>
        <v>0</v>
      </c>
      <c r="J448" s="122">
        <f>'Demand Planning'!AF4456</f>
        <v>0</v>
      </c>
      <c r="K448" s="122">
        <f>'Demand Planning'!AG4456</f>
        <v>0</v>
      </c>
      <c r="L448" s="122">
        <f>'Demand Planning'!AH4456</f>
        <v>0</v>
      </c>
      <c r="M448" s="122">
        <f>'Demand Planning'!AI4456</f>
        <v>0</v>
      </c>
      <c r="N448" s="122">
        <f>'Demand Planning'!AJ4456</f>
        <v>0</v>
      </c>
      <c r="O448" s="122">
        <f>'Demand Planning'!AK4456</f>
        <v>0</v>
      </c>
      <c r="P448" s="122">
        <f>'Demand Planning'!AL4456</f>
        <v>0</v>
      </c>
      <c r="Q448" s="122">
        <f>'Demand Planning'!AM4456</f>
        <v>0</v>
      </c>
      <c r="R448" s="122">
        <f>'Demand Planning'!AN4456</f>
        <v>0</v>
      </c>
    </row>
    <row r="449" spans="1:18" ht="14.25" customHeight="1" x14ac:dyDescent="0.25">
      <c r="A449" s="107" t="str">
        <f>'Demand Planning'!A4458</f>
        <v>ATC06516</v>
      </c>
      <c r="B449" s="135" t="str">
        <f>'Demand Planning'!B4458</f>
        <v>Girja gumirana 4 kg Atleticore</v>
      </c>
      <c r="C449" s="135" t="str">
        <f>'Demand Planning'!C4458</f>
        <v>FITNESS OPREMA</v>
      </c>
      <c r="D449" s="135" t="str">
        <f>'Demand Planning'!D4458</f>
        <v>03 BRONZE</v>
      </c>
      <c r="E449" s="166">
        <f>'Demand Planning'!Y4465</f>
        <v>10.961538461538462</v>
      </c>
      <c r="F449" s="122">
        <f>'Demand Planning'!AB4466</f>
        <v>0</v>
      </c>
      <c r="G449" s="122">
        <f>'Demand Planning'!AC4466</f>
        <v>0</v>
      </c>
      <c r="H449" s="122">
        <f>'Demand Planning'!AD4466</f>
        <v>0</v>
      </c>
      <c r="I449" s="122">
        <f>'Demand Planning'!AE4466</f>
        <v>0</v>
      </c>
      <c r="J449" s="122">
        <f>'Demand Planning'!AF4466</f>
        <v>0</v>
      </c>
      <c r="K449" s="122">
        <f>'Demand Planning'!AG4466</f>
        <v>0</v>
      </c>
      <c r="L449" s="122">
        <f>'Demand Planning'!AH4466</f>
        <v>0</v>
      </c>
      <c r="M449" s="122">
        <f>'Demand Planning'!AI4466</f>
        <v>0</v>
      </c>
      <c r="N449" s="122">
        <f>'Demand Planning'!AJ4466</f>
        <v>0</v>
      </c>
      <c r="O449" s="122">
        <f>'Demand Planning'!AK4466</f>
        <v>0</v>
      </c>
      <c r="P449" s="122">
        <f>'Demand Planning'!AL4466</f>
        <v>0</v>
      </c>
      <c r="Q449" s="122">
        <f>'Demand Planning'!AM4466</f>
        <v>0</v>
      </c>
      <c r="R449" s="122">
        <f>'Demand Planning'!AN4466</f>
        <v>0</v>
      </c>
    </row>
    <row r="450" spans="1:18" ht="14.25" customHeight="1" x14ac:dyDescent="0.25">
      <c r="A450" s="107" t="str">
        <f>'Demand Planning'!A4468</f>
        <v>ATC06512</v>
      </c>
      <c r="B450" s="135" t="str">
        <f>'Demand Planning'!B4468</f>
        <v>Prostirka PVC Yoga 173 cm</v>
      </c>
      <c r="C450" s="135" t="str">
        <f>'Demand Planning'!C4468</f>
        <v>FITNESS OPREMA</v>
      </c>
      <c r="D450" s="135" t="str">
        <f>'Demand Planning'!D4468</f>
        <v>03 BRONZE</v>
      </c>
      <c r="E450" s="166">
        <f>'Demand Planning'!Y4475</f>
        <v>9</v>
      </c>
      <c r="F450" s="122">
        <f>'Demand Planning'!AB4476</f>
        <v>0</v>
      </c>
      <c r="G450" s="122">
        <f>'Demand Planning'!AC4476</f>
        <v>0</v>
      </c>
      <c r="H450" s="122">
        <f>'Demand Planning'!AD4476</f>
        <v>0</v>
      </c>
      <c r="I450" s="122">
        <f>'Demand Planning'!AE4476</f>
        <v>0</v>
      </c>
      <c r="J450" s="122">
        <f>'Demand Planning'!AF4476</f>
        <v>0</v>
      </c>
      <c r="K450" s="122">
        <f>'Demand Planning'!AG4476</f>
        <v>0</v>
      </c>
      <c r="L450" s="122">
        <f>'Demand Planning'!AH4476</f>
        <v>0</v>
      </c>
      <c r="M450" s="122">
        <f>'Demand Planning'!AI4476</f>
        <v>0</v>
      </c>
      <c r="N450" s="122">
        <f>'Demand Planning'!AJ4476</f>
        <v>0</v>
      </c>
      <c r="O450" s="122">
        <f>'Demand Planning'!AK4476</f>
        <v>0</v>
      </c>
      <c r="P450" s="122">
        <f>'Demand Planning'!AL4476</f>
        <v>0</v>
      </c>
      <c r="Q450" s="122">
        <f>'Demand Planning'!AM4476</f>
        <v>0</v>
      </c>
      <c r="R450" s="122">
        <f>'Demand Planning'!AN4476</f>
        <v>0</v>
      </c>
    </row>
    <row r="451" spans="1:18" ht="14.25" customHeight="1" x14ac:dyDescent="0.25">
      <c r="A451" s="107" t="str">
        <f>'Demand Planning'!A4478</f>
        <v>POL04375</v>
      </c>
      <c r="B451" s="135" t="str">
        <f>'Demand Planning'!B4478</f>
        <v>Polleo Zero Sauce 425ml Ceasar</v>
      </c>
      <c r="C451" s="135" t="str">
        <f>'Demand Planning'!C4478</f>
        <v>BIO I SUPERFOODS</v>
      </c>
      <c r="D451" s="135" t="str">
        <f>'Demand Planning'!D4478</f>
        <v>03 BRONZE</v>
      </c>
      <c r="E451" s="166">
        <f>'Demand Planning'!Y4485</f>
        <v>36.615384615384613</v>
      </c>
      <c r="F451" s="122">
        <f>'Demand Planning'!AB4486</f>
        <v>0</v>
      </c>
      <c r="G451" s="122">
        <f>'Demand Planning'!AC4486</f>
        <v>0</v>
      </c>
      <c r="H451" s="122">
        <f>'Demand Planning'!AD4486</f>
        <v>0</v>
      </c>
      <c r="I451" s="122">
        <f>'Demand Planning'!AE4486</f>
        <v>0</v>
      </c>
      <c r="J451" s="122">
        <f>'Demand Planning'!AF4486</f>
        <v>0</v>
      </c>
      <c r="K451" s="122">
        <f>'Demand Planning'!AG4486</f>
        <v>0</v>
      </c>
      <c r="L451" s="122">
        <f>'Demand Planning'!AH4486</f>
        <v>0</v>
      </c>
      <c r="M451" s="122">
        <f>'Demand Planning'!AI4486</f>
        <v>0</v>
      </c>
      <c r="N451" s="122">
        <f>'Demand Planning'!AJ4486</f>
        <v>0</v>
      </c>
      <c r="O451" s="122">
        <f>'Demand Planning'!AK4486</f>
        <v>0</v>
      </c>
      <c r="P451" s="122">
        <f>'Demand Planning'!AL4486</f>
        <v>0</v>
      </c>
      <c r="Q451" s="122">
        <f>'Demand Planning'!AM4486</f>
        <v>0</v>
      </c>
      <c r="R451" s="122">
        <f>'Demand Planning'!AN4486</f>
        <v>0</v>
      </c>
    </row>
    <row r="452" spans="1:18" ht="14.25" customHeight="1" x14ac:dyDescent="0.25">
      <c r="A452" s="107" t="str">
        <f>'Demand Planning'!A4488</f>
        <v>SHM00071</v>
      </c>
      <c r="B452" s="135" t="str">
        <f>'Demand Planning'!B4488</f>
        <v>DEFENDER, Polleo Logo Pink, 600 ml</v>
      </c>
      <c r="C452" s="135" t="str">
        <f>'Demand Planning'!C4488</f>
        <v>DRINKWARE I HOME</v>
      </c>
      <c r="D452" s="135" t="str">
        <f>'Demand Planning'!D4488</f>
        <v>03 BRONZE</v>
      </c>
      <c r="E452" s="166">
        <f>'Demand Planning'!Y4495</f>
        <v>20.53846153846154</v>
      </c>
      <c r="F452" s="122">
        <f>'Demand Planning'!AB4496</f>
        <v>0</v>
      </c>
      <c r="G452" s="122">
        <f>'Demand Planning'!AC4496</f>
        <v>0</v>
      </c>
      <c r="H452" s="122">
        <f>'Demand Planning'!AD4496</f>
        <v>0</v>
      </c>
      <c r="I452" s="122">
        <f>'Demand Planning'!AE4496</f>
        <v>0</v>
      </c>
      <c r="J452" s="122">
        <f>'Demand Planning'!AF4496</f>
        <v>0</v>
      </c>
      <c r="K452" s="122">
        <f>'Demand Planning'!AG4496</f>
        <v>0</v>
      </c>
      <c r="L452" s="122">
        <f>'Demand Planning'!AH4496</f>
        <v>0</v>
      </c>
      <c r="M452" s="122">
        <f>'Demand Planning'!AI4496</f>
        <v>0</v>
      </c>
      <c r="N452" s="122">
        <f>'Demand Planning'!AJ4496</f>
        <v>0</v>
      </c>
      <c r="O452" s="122">
        <f>'Demand Planning'!AK4496</f>
        <v>0</v>
      </c>
      <c r="P452" s="122">
        <f>'Demand Planning'!AL4496</f>
        <v>0</v>
      </c>
      <c r="Q452" s="122">
        <f>'Demand Planning'!AM4496</f>
        <v>0</v>
      </c>
      <c r="R452" s="122">
        <f>'Demand Planning'!AN4496</f>
        <v>0</v>
      </c>
    </row>
    <row r="453" spans="1:18" ht="14.25" customHeight="1" x14ac:dyDescent="0.25">
      <c r="A453" s="107" t="str">
        <f>'Demand Planning'!A4498</f>
        <v>ATC06662</v>
      </c>
      <c r="B453" s="135" t="str">
        <f>'Demand Planning'!B4498</f>
        <v>Latex mini band set (3 kom) Atleticore</v>
      </c>
      <c r="C453" s="135" t="str">
        <f>'Demand Planning'!C4498</f>
        <v>FITNESS OPREMA</v>
      </c>
      <c r="D453" s="135" t="str">
        <f>'Demand Planning'!D4498</f>
        <v>03 BRONZE</v>
      </c>
      <c r="E453" s="166">
        <f>'Demand Planning'!Y4505</f>
        <v>6.7692307692307692</v>
      </c>
      <c r="F453" s="122">
        <f>'Demand Planning'!AB4506</f>
        <v>0</v>
      </c>
      <c r="G453" s="122">
        <f>'Demand Planning'!AC4506</f>
        <v>0</v>
      </c>
      <c r="H453" s="122">
        <f>'Demand Planning'!AD4506</f>
        <v>0</v>
      </c>
      <c r="I453" s="122">
        <f>'Demand Planning'!AE4506</f>
        <v>0</v>
      </c>
      <c r="J453" s="122">
        <f>'Demand Planning'!AF4506</f>
        <v>0</v>
      </c>
      <c r="K453" s="122">
        <f>'Demand Planning'!AG4506</f>
        <v>0</v>
      </c>
      <c r="L453" s="122">
        <f>'Demand Planning'!AH4506</f>
        <v>0</v>
      </c>
      <c r="M453" s="122">
        <f>'Demand Planning'!AI4506</f>
        <v>0</v>
      </c>
      <c r="N453" s="122">
        <f>'Demand Planning'!AJ4506</f>
        <v>0</v>
      </c>
      <c r="O453" s="122">
        <f>'Demand Planning'!AK4506</f>
        <v>0</v>
      </c>
      <c r="P453" s="122">
        <f>'Demand Planning'!AL4506</f>
        <v>0</v>
      </c>
      <c r="Q453" s="122">
        <f>'Demand Planning'!AM4506</f>
        <v>0</v>
      </c>
      <c r="R453" s="122">
        <f>'Demand Planning'!AN4506</f>
        <v>0</v>
      </c>
    </row>
    <row r="454" spans="1:18" ht="14.25" customHeight="1" x14ac:dyDescent="0.25">
      <c r="A454" s="107" t="str">
        <f>'Demand Planning'!A4508</f>
        <v>SHM00028</v>
      </c>
      <c r="B454" s="135" t="str">
        <f>'Demand Planning'!B4508</f>
        <v>Shieldmixer Hero Pro Flash Classic</v>
      </c>
      <c r="C454" s="135" t="str">
        <f>'Demand Planning'!C4508</f>
        <v>DRINKWARE I HOME</v>
      </c>
      <c r="D454" s="135" t="str">
        <f>'Demand Planning'!D4508</f>
        <v>03 BRONZE</v>
      </c>
      <c r="E454" s="166">
        <f>'Demand Planning'!Y4515</f>
        <v>15.076923076923077</v>
      </c>
      <c r="F454" s="122">
        <f>'Demand Planning'!AB4516</f>
        <v>0</v>
      </c>
      <c r="G454" s="122">
        <f>'Demand Planning'!AC4516</f>
        <v>0</v>
      </c>
      <c r="H454" s="122">
        <f>'Demand Planning'!AD4516</f>
        <v>0</v>
      </c>
      <c r="I454" s="122">
        <f>'Demand Planning'!AE4516</f>
        <v>0</v>
      </c>
      <c r="J454" s="122">
        <f>'Demand Planning'!AF4516</f>
        <v>0</v>
      </c>
      <c r="K454" s="122">
        <f>'Demand Planning'!AG4516</f>
        <v>0</v>
      </c>
      <c r="L454" s="122">
        <f>'Demand Planning'!AH4516</f>
        <v>0</v>
      </c>
      <c r="M454" s="122">
        <f>'Demand Planning'!AI4516</f>
        <v>0</v>
      </c>
      <c r="N454" s="122">
        <f>'Demand Planning'!AJ4516</f>
        <v>0</v>
      </c>
      <c r="O454" s="122">
        <f>'Demand Planning'!AK4516</f>
        <v>0</v>
      </c>
      <c r="P454" s="122">
        <f>'Demand Planning'!AL4516</f>
        <v>0</v>
      </c>
      <c r="Q454" s="122">
        <f>'Demand Planning'!AM4516</f>
        <v>0</v>
      </c>
      <c r="R454" s="122">
        <f>'Demand Planning'!AN4516</f>
        <v>0</v>
      </c>
    </row>
    <row r="455" spans="1:18" ht="14.25" customHeight="1" x14ac:dyDescent="0.25">
      <c r="A455" s="107" t="str">
        <f>'Demand Planning'!A4518</f>
        <v>POL04313</v>
      </c>
      <c r="B455" s="135" t="str">
        <f>'Demand Planning'!B4518</f>
        <v>ZOE fit&amp;style shaker 600ml crni</v>
      </c>
      <c r="C455" s="135" t="str">
        <f>'Demand Planning'!C4518</f>
        <v>DRINKWARE I HOME</v>
      </c>
      <c r="D455" s="135" t="str">
        <f>'Demand Planning'!D4518</f>
        <v>03 BRONZE</v>
      </c>
      <c r="E455" s="166">
        <f>'Demand Planning'!Y4525</f>
        <v>14.346153846153847</v>
      </c>
      <c r="F455" s="122">
        <f>'Demand Planning'!AB4526</f>
        <v>0</v>
      </c>
      <c r="G455" s="122">
        <f>'Demand Planning'!AC4526</f>
        <v>0</v>
      </c>
      <c r="H455" s="122">
        <f>'Demand Planning'!AD4526</f>
        <v>0</v>
      </c>
      <c r="I455" s="122">
        <f>'Demand Planning'!AE4526</f>
        <v>0</v>
      </c>
      <c r="J455" s="122">
        <f>'Demand Planning'!AF4526</f>
        <v>0</v>
      </c>
      <c r="K455" s="122">
        <f>'Demand Planning'!AG4526</f>
        <v>0</v>
      </c>
      <c r="L455" s="122">
        <f>'Demand Planning'!AH4526</f>
        <v>0</v>
      </c>
      <c r="M455" s="122">
        <f>'Demand Planning'!AI4526</f>
        <v>0</v>
      </c>
      <c r="N455" s="122">
        <f>'Demand Planning'!AJ4526</f>
        <v>0</v>
      </c>
      <c r="O455" s="122">
        <f>'Demand Planning'!AK4526</f>
        <v>0</v>
      </c>
      <c r="P455" s="122">
        <f>'Demand Planning'!AL4526</f>
        <v>0</v>
      </c>
      <c r="Q455" s="122">
        <f>'Demand Planning'!AM4526</f>
        <v>0</v>
      </c>
      <c r="R455" s="122">
        <f>'Demand Planning'!AN4526</f>
        <v>0</v>
      </c>
    </row>
    <row r="456" spans="1:18" ht="14.25" customHeight="1" x14ac:dyDescent="0.25">
      <c r="A456" s="107" t="str">
        <f>'Demand Planning'!A4528</f>
        <v>FIT05837</v>
      </c>
      <c r="B456" s="135" t="str">
        <f>'Demand Planning'!B4528</f>
        <v>Uteg disk olimpijski gumirani 5 kg</v>
      </c>
      <c r="C456" s="135" t="str">
        <f>'Demand Planning'!C4528</f>
        <v>FITNESS OPREMA</v>
      </c>
      <c r="D456" s="135" t="str">
        <f>'Demand Planning'!D4528</f>
        <v>03 BRONZE</v>
      </c>
      <c r="E456" s="166">
        <f>'Demand Planning'!Y4535</f>
        <v>5.4230769230769234</v>
      </c>
      <c r="F456" s="122">
        <f>'Demand Planning'!AB4536</f>
        <v>0</v>
      </c>
      <c r="G456" s="122">
        <f>'Demand Planning'!AC4536</f>
        <v>0</v>
      </c>
      <c r="H456" s="122">
        <f>'Demand Planning'!AD4536</f>
        <v>0</v>
      </c>
      <c r="I456" s="122">
        <f>'Demand Planning'!AE4536</f>
        <v>0</v>
      </c>
      <c r="J456" s="122">
        <f>'Demand Planning'!AF4536</f>
        <v>0</v>
      </c>
      <c r="K456" s="122">
        <f>'Demand Planning'!AG4536</f>
        <v>0</v>
      </c>
      <c r="L456" s="122">
        <f>'Demand Planning'!AH4536</f>
        <v>0</v>
      </c>
      <c r="M456" s="122">
        <f>'Demand Planning'!AI4536</f>
        <v>0</v>
      </c>
      <c r="N456" s="122">
        <f>'Demand Planning'!AJ4536</f>
        <v>0</v>
      </c>
      <c r="O456" s="122">
        <f>'Demand Planning'!AK4536</f>
        <v>0</v>
      </c>
      <c r="P456" s="122">
        <f>'Demand Planning'!AL4536</f>
        <v>0</v>
      </c>
      <c r="Q456" s="122">
        <f>'Demand Planning'!AM4536</f>
        <v>0</v>
      </c>
      <c r="R456" s="122">
        <f>'Demand Planning'!AN4536</f>
        <v>0</v>
      </c>
    </row>
    <row r="457" spans="1:18" ht="14.25" customHeight="1" x14ac:dyDescent="0.25">
      <c r="A457" s="107" t="str">
        <f>'Demand Planning'!A4538</f>
        <v>FIT05843</v>
      </c>
      <c r="B457" s="135" t="str">
        <f>'Demand Planning'!B4538</f>
        <v>Bučica gumirana heksagonalna 10 kg</v>
      </c>
      <c r="C457" s="135" t="str">
        <f>'Demand Planning'!C4538</f>
        <v>FITNESS OPREMA</v>
      </c>
      <c r="D457" s="135" t="str">
        <f>'Demand Planning'!D4538</f>
        <v>03 BRONZE</v>
      </c>
      <c r="E457" s="166">
        <f>'Demand Planning'!Y4545</f>
        <v>3.1153846153846154</v>
      </c>
      <c r="F457" s="122">
        <f>'Demand Planning'!AB4546</f>
        <v>0</v>
      </c>
      <c r="G457" s="122">
        <f>'Demand Planning'!AC4546</f>
        <v>0</v>
      </c>
      <c r="H457" s="122">
        <f>'Demand Planning'!AD4546</f>
        <v>0</v>
      </c>
      <c r="I457" s="122">
        <f>'Demand Planning'!AE4546</f>
        <v>0</v>
      </c>
      <c r="J457" s="122">
        <f>'Demand Planning'!AF4546</f>
        <v>0</v>
      </c>
      <c r="K457" s="122">
        <f>'Demand Planning'!AG4546</f>
        <v>0</v>
      </c>
      <c r="L457" s="122">
        <f>'Demand Planning'!AH4546</f>
        <v>0</v>
      </c>
      <c r="M457" s="122">
        <f>'Demand Planning'!AI4546</f>
        <v>0</v>
      </c>
      <c r="N457" s="122">
        <f>'Demand Planning'!AJ4546</f>
        <v>0</v>
      </c>
      <c r="O457" s="122">
        <f>'Demand Planning'!AK4546</f>
        <v>0</v>
      </c>
      <c r="P457" s="122">
        <f>'Demand Planning'!AL4546</f>
        <v>0</v>
      </c>
      <c r="Q457" s="122">
        <f>'Demand Planning'!AM4546</f>
        <v>0</v>
      </c>
      <c r="R457" s="122">
        <f>'Demand Planning'!AN4546</f>
        <v>0</v>
      </c>
    </row>
    <row r="458" spans="1:18" ht="14.25" customHeight="1" x14ac:dyDescent="0.25">
      <c r="A458" s="107" t="str">
        <f>'Demand Planning'!A4548</f>
        <v>SCM04379</v>
      </c>
      <c r="B458" s="135" t="str">
        <f>'Demand Planning'!B4548</f>
        <v>Nitromax 2kg vanilla</v>
      </c>
      <c r="C458" s="135" t="str">
        <f>'Demand Planning'!C4548</f>
        <v>SPORTSKA PREHRANA</v>
      </c>
      <c r="D458" s="135" t="str">
        <f>'Demand Planning'!D4548</f>
        <v>03 BRONZE</v>
      </c>
      <c r="E458" s="166">
        <f>'Demand Planning'!Y4555</f>
        <v>3.0384615384615383</v>
      </c>
      <c r="F458" s="122">
        <f>'Demand Planning'!AB4556</f>
        <v>0</v>
      </c>
      <c r="G458" s="122">
        <f>'Demand Planning'!AC4556</f>
        <v>0</v>
      </c>
      <c r="H458" s="122">
        <f>'Demand Planning'!AD4556</f>
        <v>0</v>
      </c>
      <c r="I458" s="122">
        <f>'Demand Planning'!AE4556</f>
        <v>0</v>
      </c>
      <c r="J458" s="122">
        <f>'Demand Planning'!AF4556</f>
        <v>0</v>
      </c>
      <c r="K458" s="122">
        <f>'Demand Planning'!AG4556</f>
        <v>0</v>
      </c>
      <c r="L458" s="122">
        <f>'Demand Planning'!AH4556</f>
        <v>0</v>
      </c>
      <c r="M458" s="122">
        <f>'Demand Planning'!AI4556</f>
        <v>0</v>
      </c>
      <c r="N458" s="122">
        <f>'Demand Planning'!AJ4556</f>
        <v>0</v>
      </c>
      <c r="O458" s="122">
        <f>'Demand Planning'!AK4556</f>
        <v>0</v>
      </c>
      <c r="P458" s="122">
        <f>'Demand Planning'!AL4556</f>
        <v>0</v>
      </c>
      <c r="Q458" s="122">
        <f>'Demand Planning'!AM4556</f>
        <v>0</v>
      </c>
      <c r="R458" s="122">
        <f>'Demand Planning'!AN4556</f>
        <v>0</v>
      </c>
    </row>
    <row r="459" spans="1:18" ht="14.25" customHeight="1" x14ac:dyDescent="0.25">
      <c r="A459" s="107" t="str">
        <f>'Demand Planning'!A4558</f>
        <v>SCM04316</v>
      </c>
      <c r="B459" s="135" t="str">
        <f>'Demand Planning'!B4558</f>
        <v>HemoPump 500g orange</v>
      </c>
      <c r="C459" s="135" t="str">
        <f>'Demand Planning'!C4558</f>
        <v>SPORTSKA PREHRANA</v>
      </c>
      <c r="D459" s="135" t="str">
        <f>'Demand Planning'!D4558</f>
        <v>03 BRONZE</v>
      </c>
      <c r="E459" s="166">
        <f>'Demand Planning'!Y4565</f>
        <v>2.8076923076923075</v>
      </c>
      <c r="F459" s="122">
        <f>'Demand Planning'!AB4566</f>
        <v>0</v>
      </c>
      <c r="G459" s="122">
        <f>'Demand Planning'!AC4566</f>
        <v>0</v>
      </c>
      <c r="H459" s="122">
        <f>'Demand Planning'!AD4566</f>
        <v>0</v>
      </c>
      <c r="I459" s="122">
        <f>'Demand Planning'!AE4566</f>
        <v>0</v>
      </c>
      <c r="J459" s="122">
        <f>'Demand Planning'!AF4566</f>
        <v>0</v>
      </c>
      <c r="K459" s="122">
        <f>'Demand Planning'!AG4566</f>
        <v>0</v>
      </c>
      <c r="L459" s="122">
        <f>'Demand Planning'!AH4566</f>
        <v>0</v>
      </c>
      <c r="M459" s="122">
        <f>'Demand Planning'!AI4566</f>
        <v>0</v>
      </c>
      <c r="N459" s="122">
        <f>'Demand Planning'!AJ4566</f>
        <v>0</v>
      </c>
      <c r="O459" s="122">
        <f>'Demand Planning'!AK4566</f>
        <v>0</v>
      </c>
      <c r="P459" s="122">
        <f>'Demand Planning'!AL4566</f>
        <v>0</v>
      </c>
      <c r="Q459" s="122">
        <f>'Demand Planning'!AM4566</f>
        <v>0</v>
      </c>
      <c r="R459" s="122">
        <f>'Demand Planning'!AN4566</f>
        <v>0</v>
      </c>
    </row>
    <row r="460" spans="1:18" ht="14.25" customHeight="1" x14ac:dyDescent="0.25">
      <c r="A460" s="107" t="str">
        <f>'Demand Planning'!A4568</f>
        <v>VEN00049</v>
      </c>
      <c r="B460" s="135" t="str">
        <f>'Demand Planning'!B4568</f>
        <v>Venum bandaže - 4 m Crne</v>
      </c>
      <c r="C460" s="135" t="str">
        <f>'Demand Planning'!C4568</f>
        <v>BORILAČKA OPREMA</v>
      </c>
      <c r="D460" s="135" t="str">
        <f>'Demand Planning'!D4568</f>
        <v>03 BRONZE</v>
      </c>
      <c r="E460" s="166">
        <f>'Demand Planning'!Y4575</f>
        <v>12</v>
      </c>
      <c r="F460" s="122">
        <f>'Demand Planning'!AB4576</f>
        <v>0</v>
      </c>
      <c r="G460" s="122">
        <f>'Demand Planning'!AC4576</f>
        <v>0</v>
      </c>
      <c r="H460" s="122">
        <f>'Demand Planning'!AD4576</f>
        <v>0</v>
      </c>
      <c r="I460" s="122">
        <f>'Demand Planning'!AE4576</f>
        <v>0</v>
      </c>
      <c r="J460" s="122">
        <f>'Demand Planning'!AF4576</f>
        <v>0</v>
      </c>
      <c r="K460" s="122">
        <f>'Demand Planning'!AG4576</f>
        <v>0</v>
      </c>
      <c r="L460" s="122">
        <f>'Demand Planning'!AH4576</f>
        <v>0</v>
      </c>
      <c r="M460" s="122">
        <f>'Demand Planning'!AI4576</f>
        <v>0</v>
      </c>
      <c r="N460" s="122">
        <f>'Demand Planning'!AJ4576</f>
        <v>0</v>
      </c>
      <c r="O460" s="122">
        <f>'Demand Planning'!AK4576</f>
        <v>0</v>
      </c>
      <c r="P460" s="122">
        <f>'Demand Planning'!AL4576</f>
        <v>0</v>
      </c>
      <c r="Q460" s="122">
        <f>'Demand Planning'!AM4576</f>
        <v>0</v>
      </c>
      <c r="R460" s="122">
        <f>'Demand Planning'!AN4576</f>
        <v>0</v>
      </c>
    </row>
    <row r="461" spans="1:18" ht="14.25" customHeight="1" x14ac:dyDescent="0.25">
      <c r="A461" s="107" t="str">
        <f>'Demand Planning'!A4578</f>
        <v>GAR04842</v>
      </c>
      <c r="B461" s="135" t="str">
        <f>'Demand Planning'!B4578</f>
        <v>Fenix 8 Pro 47 mm LTE AMOLED Sapphire Tit. Graphite Strap</v>
      </c>
      <c r="C461" s="135" t="str">
        <f>'Demand Planning'!C4578</f>
        <v>GADGETI</v>
      </c>
      <c r="D461" s="135" t="str">
        <f>'Demand Planning'!D4578</f>
        <v>03 BRONZE</v>
      </c>
      <c r="E461" s="166">
        <f>'Demand Planning'!Y4585</f>
        <v>0.53846153846153844</v>
      </c>
      <c r="F461" s="122">
        <f>'Demand Planning'!AB4586</f>
        <v>0</v>
      </c>
      <c r="G461" s="122">
        <f>'Demand Planning'!AC4586</f>
        <v>0</v>
      </c>
      <c r="H461" s="122">
        <f>'Demand Planning'!AD4586</f>
        <v>0</v>
      </c>
      <c r="I461" s="122">
        <f>'Demand Planning'!AE4586</f>
        <v>0</v>
      </c>
      <c r="J461" s="122">
        <f>'Demand Planning'!AF4586</f>
        <v>0</v>
      </c>
      <c r="K461" s="122">
        <f>'Demand Planning'!AG4586</f>
        <v>0</v>
      </c>
      <c r="L461" s="122">
        <f>'Demand Planning'!AH4586</f>
        <v>0</v>
      </c>
      <c r="M461" s="122">
        <f>'Demand Planning'!AI4586</f>
        <v>0</v>
      </c>
      <c r="N461" s="122">
        <f>'Demand Planning'!AJ4586</f>
        <v>0</v>
      </c>
      <c r="O461" s="122">
        <f>'Demand Planning'!AK4586</f>
        <v>0</v>
      </c>
      <c r="P461" s="122">
        <f>'Demand Planning'!AL4586</f>
        <v>0</v>
      </c>
      <c r="Q461" s="122">
        <f>'Demand Planning'!AM4586</f>
        <v>0</v>
      </c>
      <c r="R461" s="122">
        <f>'Demand Planning'!AN4586</f>
        <v>0</v>
      </c>
    </row>
    <row r="462" spans="1:18" ht="14.25" customHeight="1" x14ac:dyDescent="0.25">
      <c r="A462" s="107" t="str">
        <f>'Demand Planning'!A4588</f>
        <v>GAR04826</v>
      </c>
      <c r="B462" s="135" t="str">
        <f>'Demand Planning'!B4588</f>
        <v>Forerunner 970 Soft Gold Titanium, French Gray/Indigo</v>
      </c>
      <c r="C462" s="135" t="str">
        <f>'Demand Planning'!C4588</f>
        <v>GADGETI</v>
      </c>
      <c r="D462" s="135" t="str">
        <f>'Demand Planning'!D4588</f>
        <v>03 BRONZE</v>
      </c>
      <c r="E462" s="166">
        <f>'Demand Planning'!Y4595</f>
        <v>0.53846153846153844</v>
      </c>
      <c r="F462" s="122">
        <f>'Demand Planning'!AB4596</f>
        <v>0</v>
      </c>
      <c r="G462" s="122">
        <f>'Demand Planning'!AC4596</f>
        <v>0</v>
      </c>
      <c r="H462" s="122">
        <f>'Demand Planning'!AD4596</f>
        <v>0</v>
      </c>
      <c r="I462" s="122">
        <f>'Demand Planning'!AE4596</f>
        <v>0</v>
      </c>
      <c r="J462" s="122">
        <f>'Demand Planning'!AF4596</f>
        <v>0</v>
      </c>
      <c r="K462" s="122">
        <f>'Demand Planning'!AG4596</f>
        <v>0</v>
      </c>
      <c r="L462" s="122">
        <f>'Demand Planning'!AH4596</f>
        <v>0</v>
      </c>
      <c r="M462" s="122">
        <f>'Demand Planning'!AI4596</f>
        <v>0</v>
      </c>
      <c r="N462" s="122">
        <f>'Demand Planning'!AJ4596</f>
        <v>0</v>
      </c>
      <c r="O462" s="122">
        <f>'Demand Planning'!AK4596</f>
        <v>0</v>
      </c>
      <c r="P462" s="122">
        <f>'Demand Planning'!AL4596</f>
        <v>0</v>
      </c>
      <c r="Q462" s="122">
        <f>'Demand Planning'!AM4596</f>
        <v>0</v>
      </c>
      <c r="R462" s="122">
        <f>'Demand Planning'!AN4596</f>
        <v>0</v>
      </c>
    </row>
    <row r="463" spans="1:18" ht="14.25" customHeight="1" x14ac:dyDescent="0.25">
      <c r="A463" s="107" t="str">
        <f>'Demand Planning'!A4598</f>
        <v>POL12671</v>
      </c>
      <c r="B463" s="135" t="str">
        <f>'Demand Planning'!B4598</f>
        <v>Polleo Pro Whey 2kg Chocolate banana</v>
      </c>
      <c r="C463" s="135" t="str">
        <f>'Demand Planning'!C4598</f>
        <v>PROTEINI</v>
      </c>
      <c r="D463" s="135" t="str">
        <f>'Demand Planning'!D4598</f>
        <v>03 BRONZE</v>
      </c>
      <c r="E463" s="166">
        <f>'Demand Planning'!Y4605</f>
        <v>1.8846153846153846</v>
      </c>
      <c r="F463" s="122">
        <f>'Demand Planning'!AB4606</f>
        <v>0</v>
      </c>
      <c r="G463" s="122">
        <f>'Demand Planning'!AC4606</f>
        <v>0</v>
      </c>
      <c r="H463" s="122">
        <f>'Demand Planning'!AD4606</f>
        <v>0</v>
      </c>
      <c r="I463" s="122">
        <f>'Demand Planning'!AE4606</f>
        <v>0</v>
      </c>
      <c r="J463" s="122">
        <f>'Demand Planning'!AF4606</f>
        <v>0</v>
      </c>
      <c r="K463" s="122">
        <f>'Demand Planning'!AG4606</f>
        <v>0</v>
      </c>
      <c r="L463" s="122">
        <f>'Demand Planning'!AH4606</f>
        <v>0</v>
      </c>
      <c r="M463" s="122">
        <f>'Demand Planning'!AI4606</f>
        <v>0</v>
      </c>
      <c r="N463" s="122">
        <f>'Demand Planning'!AJ4606</f>
        <v>0</v>
      </c>
      <c r="O463" s="122">
        <f>'Demand Planning'!AK4606</f>
        <v>0</v>
      </c>
      <c r="P463" s="122">
        <f>'Demand Planning'!AL4606</f>
        <v>0</v>
      </c>
      <c r="Q463" s="122">
        <f>'Demand Planning'!AM4606</f>
        <v>0</v>
      </c>
      <c r="R463" s="122">
        <f>'Demand Planning'!AN4606</f>
        <v>0</v>
      </c>
    </row>
    <row r="464" spans="1:18" ht="14.25" customHeight="1" x14ac:dyDescent="0.25">
      <c r="A464" s="107" t="str">
        <f>'Demand Planning'!A4608</f>
        <v>ATC06614</v>
      </c>
      <c r="B464" s="135" t="str">
        <f>'Demand Planning'!B4608</f>
        <v>Latex band 5cm Level 4 plava Atleticore</v>
      </c>
      <c r="C464" s="135" t="str">
        <f>'Demand Planning'!C4608</f>
        <v>FITNESS OPREMA</v>
      </c>
      <c r="D464" s="135" t="str">
        <f>'Demand Planning'!D4608</f>
        <v>03 BRONZE</v>
      </c>
      <c r="E464" s="166">
        <f>'Demand Planning'!Y4615</f>
        <v>2.1153846153846154</v>
      </c>
      <c r="F464" s="122">
        <f>'Demand Planning'!AB4616</f>
        <v>0</v>
      </c>
      <c r="G464" s="122">
        <f>'Demand Planning'!AC4616</f>
        <v>0</v>
      </c>
      <c r="H464" s="122">
        <f>'Demand Planning'!AD4616</f>
        <v>0</v>
      </c>
      <c r="I464" s="122">
        <f>'Demand Planning'!AE4616</f>
        <v>0</v>
      </c>
      <c r="J464" s="122">
        <f>'Demand Planning'!AF4616</f>
        <v>0</v>
      </c>
      <c r="K464" s="122">
        <f>'Demand Planning'!AG4616</f>
        <v>0</v>
      </c>
      <c r="L464" s="122">
        <f>'Demand Planning'!AH4616</f>
        <v>0</v>
      </c>
      <c r="M464" s="122">
        <f>'Demand Planning'!AI4616</f>
        <v>0</v>
      </c>
      <c r="N464" s="122">
        <f>'Demand Planning'!AJ4616</f>
        <v>0</v>
      </c>
      <c r="O464" s="122">
        <f>'Demand Planning'!AK4616</f>
        <v>0</v>
      </c>
      <c r="P464" s="122">
        <f>'Demand Planning'!AL4616</f>
        <v>0</v>
      </c>
      <c r="Q464" s="122">
        <f>'Demand Planning'!AM4616</f>
        <v>0</v>
      </c>
      <c r="R464" s="122">
        <f>'Demand Planning'!AN4616</f>
        <v>0</v>
      </c>
    </row>
    <row r="465" spans="1:18" ht="14.25" customHeight="1" x14ac:dyDescent="0.25">
      <c r="A465" s="107" t="str">
        <f>'Demand Planning'!A4618</f>
        <v>CON23205</v>
      </c>
      <c r="B465" s="135" t="str">
        <f>'Demand Planning'!B4618</f>
        <v>Concept2 Skierg Podloga</v>
      </c>
      <c r="C465" s="135" t="str">
        <f>'Demand Planning'!C4618</f>
        <v>FITNESS OPREMA</v>
      </c>
      <c r="D465" s="135" t="str">
        <f>'Demand Planning'!D4618</f>
        <v>03 BRONZE</v>
      </c>
      <c r="E465" s="166">
        <f>'Demand Planning'!Y4625</f>
        <v>1.0384615384615385</v>
      </c>
      <c r="F465" s="122">
        <f>'Demand Planning'!AB4626</f>
        <v>0</v>
      </c>
      <c r="G465" s="122">
        <f>'Demand Planning'!AC4626</f>
        <v>0</v>
      </c>
      <c r="H465" s="122">
        <f>'Demand Planning'!AD4626</f>
        <v>0</v>
      </c>
      <c r="I465" s="122">
        <f>'Demand Planning'!AE4626</f>
        <v>0</v>
      </c>
      <c r="J465" s="122">
        <f>'Demand Planning'!AF4626</f>
        <v>0</v>
      </c>
      <c r="K465" s="122">
        <f>'Demand Planning'!AG4626</f>
        <v>0</v>
      </c>
      <c r="L465" s="122">
        <f>'Demand Planning'!AH4626</f>
        <v>0</v>
      </c>
      <c r="M465" s="122">
        <f>'Demand Planning'!AI4626</f>
        <v>0</v>
      </c>
      <c r="N465" s="122">
        <f>'Demand Planning'!AJ4626</f>
        <v>0</v>
      </c>
      <c r="O465" s="122">
        <f>'Demand Planning'!AK4626</f>
        <v>0</v>
      </c>
      <c r="P465" s="122">
        <f>'Demand Planning'!AL4626</f>
        <v>0</v>
      </c>
      <c r="Q465" s="122">
        <f>'Demand Planning'!AM4626</f>
        <v>0</v>
      </c>
      <c r="R465" s="122">
        <f>'Demand Planning'!AN4626</f>
        <v>0</v>
      </c>
    </row>
    <row r="466" spans="1:18" ht="14.25" customHeight="1" x14ac:dyDescent="0.25">
      <c r="A466" s="107" t="str">
        <f>'Demand Planning'!A4628</f>
        <v>ON00204</v>
      </c>
      <c r="B466" s="135" t="str">
        <f>'Demand Planning'!B4628</f>
        <v>100% ON Casein 924g Chocolate</v>
      </c>
      <c r="C466" s="135" t="str">
        <f>'Demand Planning'!C4628</f>
        <v>PROTEINI</v>
      </c>
      <c r="D466" s="135" t="str">
        <f>'Demand Planning'!D4628</f>
        <v>03 BRONZE</v>
      </c>
      <c r="E466" s="166">
        <f>'Demand Planning'!Y4635</f>
        <v>3.2307692307692308</v>
      </c>
      <c r="F466" s="122">
        <f>'Demand Planning'!AB4636</f>
        <v>0</v>
      </c>
      <c r="G466" s="122">
        <f>'Demand Planning'!AC4636</f>
        <v>0</v>
      </c>
      <c r="H466" s="122">
        <f>'Demand Planning'!AD4636</f>
        <v>0</v>
      </c>
      <c r="I466" s="122">
        <f>'Demand Planning'!AE4636</f>
        <v>0</v>
      </c>
      <c r="J466" s="122">
        <f>'Demand Planning'!AF4636</f>
        <v>0</v>
      </c>
      <c r="K466" s="122">
        <f>'Demand Planning'!AG4636</f>
        <v>0</v>
      </c>
      <c r="L466" s="122">
        <f>'Demand Planning'!AH4636</f>
        <v>0</v>
      </c>
      <c r="M466" s="122">
        <f>'Demand Planning'!AI4636</f>
        <v>0</v>
      </c>
      <c r="N466" s="122">
        <f>'Demand Planning'!AJ4636</f>
        <v>0</v>
      </c>
      <c r="O466" s="122">
        <f>'Demand Planning'!AK4636</f>
        <v>0</v>
      </c>
      <c r="P466" s="122">
        <f>'Demand Planning'!AL4636</f>
        <v>0</v>
      </c>
      <c r="Q466" s="122">
        <f>'Demand Planning'!AM4636</f>
        <v>0</v>
      </c>
      <c r="R466" s="122">
        <f>'Demand Planning'!AN4636</f>
        <v>0</v>
      </c>
    </row>
    <row r="467" spans="1:18" ht="14.25" customHeight="1" x14ac:dyDescent="0.25">
      <c r="A467" s="107" t="str">
        <f>'Demand Planning'!A4638</f>
        <v>ZOE12387</v>
      </c>
      <c r="B467" s="135" t="str">
        <f>'Demand Planning'!B4638</f>
        <v>ZOE Furiosa Pre-Workout 300g Tropical</v>
      </c>
      <c r="C467" s="135" t="str">
        <f>'Demand Planning'!C4638</f>
        <v>SPORTSKA PREHRANA</v>
      </c>
      <c r="D467" s="135" t="str">
        <f>'Demand Planning'!D4638</f>
        <v>03 BRONZE</v>
      </c>
      <c r="E467" s="166">
        <f>'Demand Planning'!Y4645</f>
        <v>2.7307692307692308</v>
      </c>
      <c r="F467" s="122">
        <f>'Demand Planning'!AB4646</f>
        <v>0</v>
      </c>
      <c r="G467" s="122">
        <f>'Demand Planning'!AC4646</f>
        <v>0</v>
      </c>
      <c r="H467" s="122">
        <f>'Demand Planning'!AD4646</f>
        <v>0</v>
      </c>
      <c r="I467" s="122">
        <f>'Demand Planning'!AE4646</f>
        <v>0</v>
      </c>
      <c r="J467" s="122">
        <f>'Demand Planning'!AF4646</f>
        <v>0</v>
      </c>
      <c r="K467" s="122">
        <f>'Demand Planning'!AG4646</f>
        <v>0</v>
      </c>
      <c r="L467" s="122">
        <f>'Demand Planning'!AH4646</f>
        <v>0</v>
      </c>
      <c r="M467" s="122">
        <f>'Demand Planning'!AI4646</f>
        <v>0</v>
      </c>
      <c r="N467" s="122">
        <f>'Demand Planning'!AJ4646</f>
        <v>0</v>
      </c>
      <c r="O467" s="122">
        <f>'Demand Planning'!AK4646</f>
        <v>0</v>
      </c>
      <c r="P467" s="122">
        <f>'Demand Planning'!AL4646</f>
        <v>0</v>
      </c>
      <c r="Q467" s="122">
        <f>'Demand Planning'!AM4646</f>
        <v>0</v>
      </c>
      <c r="R467" s="122">
        <f>'Demand Planning'!AN4646</f>
        <v>0</v>
      </c>
    </row>
    <row r="468" spans="1:18" ht="14.25" customHeight="1" x14ac:dyDescent="0.25">
      <c r="A468" s="107" t="str">
        <f>'Demand Planning'!A4648</f>
        <v>ATC06636</v>
      </c>
      <c r="B468" s="135" t="str">
        <f>'Demand Planning'!B4648</f>
        <v>Šipka olimpijska Performance, 220cm-50mm-20kg, nosivost 680kg</v>
      </c>
      <c r="C468" s="135" t="str">
        <f>'Demand Planning'!C4648</f>
        <v>FITNESS OPREMA</v>
      </c>
      <c r="D468" s="135" t="str">
        <f>'Demand Planning'!D4648</f>
        <v>03 BRONZE</v>
      </c>
      <c r="E468" s="166">
        <f>'Demand Planning'!Y4655</f>
        <v>0.30769230769230771</v>
      </c>
      <c r="F468" s="122">
        <f>'Demand Planning'!AB4656</f>
        <v>0</v>
      </c>
      <c r="G468" s="122">
        <f>'Demand Planning'!AC4656</f>
        <v>0</v>
      </c>
      <c r="H468" s="122">
        <f>'Demand Planning'!AD4656</f>
        <v>0</v>
      </c>
      <c r="I468" s="122">
        <f>'Demand Planning'!AE4656</f>
        <v>0</v>
      </c>
      <c r="J468" s="122">
        <f>'Demand Planning'!AF4656</f>
        <v>0</v>
      </c>
      <c r="K468" s="122">
        <f>'Demand Planning'!AG4656</f>
        <v>0</v>
      </c>
      <c r="L468" s="122">
        <f>'Demand Planning'!AH4656</f>
        <v>0</v>
      </c>
      <c r="M468" s="122">
        <f>'Demand Planning'!AI4656</f>
        <v>0</v>
      </c>
      <c r="N468" s="122">
        <f>'Demand Planning'!AJ4656</f>
        <v>0</v>
      </c>
      <c r="O468" s="122">
        <f>'Demand Planning'!AK4656</f>
        <v>0</v>
      </c>
      <c r="P468" s="122">
        <f>'Demand Planning'!AL4656</f>
        <v>0</v>
      </c>
      <c r="Q468" s="122">
        <f>'Demand Planning'!AM4656</f>
        <v>0</v>
      </c>
      <c r="R468" s="122">
        <f>'Demand Planning'!AN4656</f>
        <v>0</v>
      </c>
    </row>
    <row r="469" spans="1:18" ht="14.25" customHeight="1" x14ac:dyDescent="0.25">
      <c r="A469" s="107" t="str">
        <f>'Demand Planning'!A4658</f>
        <v>ON00201</v>
      </c>
      <c r="B469" s="135" t="str">
        <f>'Demand Planning'!B4658</f>
        <v>100% ON Casein 1,8kg vanilla</v>
      </c>
      <c r="C469" s="135" t="str">
        <f>'Demand Planning'!C4658</f>
        <v>PROTEINI</v>
      </c>
      <c r="D469" s="135" t="str">
        <f>'Demand Planning'!D4658</f>
        <v>03 BRONZE</v>
      </c>
      <c r="E469" s="166">
        <f>'Demand Planning'!Y4665</f>
        <v>3</v>
      </c>
      <c r="F469" s="122">
        <f>'Demand Planning'!AB4666</f>
        <v>0</v>
      </c>
      <c r="G469" s="122">
        <f>'Demand Planning'!AC4666</f>
        <v>0</v>
      </c>
      <c r="H469" s="122">
        <f>'Demand Planning'!AD4666</f>
        <v>0</v>
      </c>
      <c r="I469" s="122">
        <f>'Demand Planning'!AE4666</f>
        <v>0</v>
      </c>
      <c r="J469" s="122">
        <f>'Demand Planning'!AF4666</f>
        <v>0</v>
      </c>
      <c r="K469" s="122">
        <f>'Demand Planning'!AG4666</f>
        <v>0</v>
      </c>
      <c r="L469" s="122">
        <f>'Demand Planning'!AH4666</f>
        <v>0</v>
      </c>
      <c r="M469" s="122">
        <f>'Demand Planning'!AI4666</f>
        <v>0</v>
      </c>
      <c r="N469" s="122">
        <f>'Demand Planning'!AJ4666</f>
        <v>0</v>
      </c>
      <c r="O469" s="122">
        <f>'Demand Planning'!AK4666</f>
        <v>0</v>
      </c>
      <c r="P469" s="122">
        <f>'Demand Planning'!AL4666</f>
        <v>0</v>
      </c>
      <c r="Q469" s="122">
        <f>'Demand Planning'!AM4666</f>
        <v>0</v>
      </c>
      <c r="R469" s="122">
        <f>'Demand Planning'!AN4666</f>
        <v>0</v>
      </c>
    </row>
    <row r="470" spans="1:18" ht="14.25" customHeight="1" x14ac:dyDescent="0.25">
      <c r="A470" s="107" t="str">
        <f>'Demand Planning'!A4668</f>
        <v>ATC06608</v>
      </c>
      <c r="B470" s="135" t="str">
        <f>'Demand Planning'!B4668</f>
        <v>Magnezij za ruke KOCKA Atleticore</v>
      </c>
      <c r="C470" s="135" t="str">
        <f>'Demand Planning'!C4668</f>
        <v>FITNESS OPREMA</v>
      </c>
      <c r="D470" s="135" t="str">
        <f>'Demand Planning'!D4668</f>
        <v>03 BRONZE</v>
      </c>
      <c r="E470" s="166">
        <f>'Demand Planning'!Y4675</f>
        <v>20.23076923076923</v>
      </c>
      <c r="F470" s="122">
        <f>'Demand Planning'!AB4676</f>
        <v>0</v>
      </c>
      <c r="G470" s="122">
        <f>'Demand Planning'!AC4676</f>
        <v>0</v>
      </c>
      <c r="H470" s="122">
        <f>'Demand Planning'!AD4676</f>
        <v>0</v>
      </c>
      <c r="I470" s="122">
        <f>'Demand Planning'!AE4676</f>
        <v>0</v>
      </c>
      <c r="J470" s="122">
        <f>'Demand Planning'!AF4676</f>
        <v>0</v>
      </c>
      <c r="K470" s="122">
        <f>'Demand Planning'!AG4676</f>
        <v>0</v>
      </c>
      <c r="L470" s="122">
        <f>'Demand Planning'!AH4676</f>
        <v>0</v>
      </c>
      <c r="M470" s="122">
        <f>'Demand Planning'!AI4676</f>
        <v>0</v>
      </c>
      <c r="N470" s="122">
        <f>'Demand Planning'!AJ4676</f>
        <v>0</v>
      </c>
      <c r="O470" s="122">
        <f>'Demand Planning'!AK4676</f>
        <v>0</v>
      </c>
      <c r="P470" s="122">
        <f>'Demand Planning'!AL4676</f>
        <v>0</v>
      </c>
      <c r="Q470" s="122">
        <f>'Demand Planning'!AM4676</f>
        <v>0</v>
      </c>
      <c r="R470" s="122">
        <f>'Demand Planning'!AN4676</f>
        <v>0</v>
      </c>
    </row>
    <row r="471" spans="1:18" ht="14.25" customHeight="1" x14ac:dyDescent="0.25">
      <c r="A471" s="107" t="str">
        <f>'Demand Planning'!A4678</f>
        <v>FIT05847</v>
      </c>
      <c r="B471" s="135" t="str">
        <f>'Demand Planning'!B4678</f>
        <v>Bučica gumirana heksagonalna 20 kg</v>
      </c>
      <c r="C471" s="135" t="str">
        <f>'Demand Planning'!C4678</f>
        <v>FITNESS OPREMA</v>
      </c>
      <c r="D471" s="135" t="str">
        <f>'Demand Planning'!D4678</f>
        <v>03 BRONZE</v>
      </c>
      <c r="E471" s="166">
        <f>'Demand Planning'!Y4685</f>
        <v>2.0769230769230771</v>
      </c>
      <c r="F471" s="122">
        <f>'Demand Planning'!AB4686</f>
        <v>0</v>
      </c>
      <c r="G471" s="122">
        <f>'Demand Planning'!AC4686</f>
        <v>0</v>
      </c>
      <c r="H471" s="122">
        <f>'Demand Planning'!AD4686</f>
        <v>0</v>
      </c>
      <c r="I471" s="122">
        <f>'Demand Planning'!AE4686</f>
        <v>0</v>
      </c>
      <c r="J471" s="122">
        <f>'Demand Planning'!AF4686</f>
        <v>0</v>
      </c>
      <c r="K471" s="122">
        <f>'Demand Planning'!AG4686</f>
        <v>0</v>
      </c>
      <c r="L471" s="122">
        <f>'Demand Planning'!AH4686</f>
        <v>0</v>
      </c>
      <c r="M471" s="122">
        <f>'Demand Planning'!AI4686</f>
        <v>0</v>
      </c>
      <c r="N471" s="122">
        <f>'Demand Planning'!AJ4686</f>
        <v>0</v>
      </c>
      <c r="O471" s="122">
        <f>'Demand Planning'!AK4686</f>
        <v>0</v>
      </c>
      <c r="P471" s="122">
        <f>'Demand Planning'!AL4686</f>
        <v>0</v>
      </c>
      <c r="Q471" s="122">
        <f>'Demand Planning'!AM4686</f>
        <v>0</v>
      </c>
      <c r="R471" s="122">
        <f>'Demand Planning'!AN4686</f>
        <v>0</v>
      </c>
    </row>
    <row r="472" spans="1:18" ht="14.25" customHeight="1" x14ac:dyDescent="0.25">
      <c r="A472" s="107" t="str">
        <f>'Demand Planning'!A4688</f>
        <v>THG03002</v>
      </c>
      <c r="B472" s="135" t="str">
        <f>'Demand Planning'!B4688</f>
        <v>Theragun Elite Black G5</v>
      </c>
      <c r="C472" s="135" t="str">
        <f>'Demand Planning'!C4688</f>
        <v>FITNESS OPREMA</v>
      </c>
      <c r="D472" s="135" t="str">
        <f>'Demand Planning'!D4688</f>
        <v>03 BRONZE</v>
      </c>
      <c r="E472" s="166">
        <f>'Demand Planning'!Y4695</f>
        <v>0.5</v>
      </c>
      <c r="F472" s="122">
        <f>'Demand Planning'!AB4696</f>
        <v>0</v>
      </c>
      <c r="G472" s="122">
        <f>'Demand Planning'!AC4696</f>
        <v>0</v>
      </c>
      <c r="H472" s="122">
        <f>'Demand Planning'!AD4696</f>
        <v>0</v>
      </c>
      <c r="I472" s="122">
        <f>'Demand Planning'!AE4696</f>
        <v>0</v>
      </c>
      <c r="J472" s="122">
        <f>'Demand Planning'!AF4696</f>
        <v>0</v>
      </c>
      <c r="K472" s="122">
        <f>'Demand Planning'!AG4696</f>
        <v>0</v>
      </c>
      <c r="L472" s="122">
        <f>'Demand Planning'!AH4696</f>
        <v>0</v>
      </c>
      <c r="M472" s="122">
        <f>'Demand Planning'!AI4696</f>
        <v>0</v>
      </c>
      <c r="N472" s="122">
        <f>'Demand Planning'!AJ4696</f>
        <v>0</v>
      </c>
      <c r="O472" s="122">
        <f>'Demand Planning'!AK4696</f>
        <v>0</v>
      </c>
      <c r="P472" s="122">
        <f>'Demand Planning'!AL4696</f>
        <v>0</v>
      </c>
      <c r="Q472" s="122">
        <f>'Demand Planning'!AM4696</f>
        <v>0</v>
      </c>
      <c r="R472" s="122">
        <f>'Demand Planning'!AN4696</f>
        <v>0</v>
      </c>
    </row>
    <row r="473" spans="1:18" ht="14.25" customHeight="1" x14ac:dyDescent="0.25">
      <c r="A473" s="107" t="str">
        <f>'Demand Planning'!A4698</f>
        <v>POL04104</v>
      </c>
      <c r="B473" s="135" t="str">
        <f>'Demand Planning'!B4698</f>
        <v>Polleo Dekstroza 500g</v>
      </c>
      <c r="C473" s="135" t="str">
        <f>'Demand Planning'!C4698</f>
        <v>SPORTSKA PREHRANA</v>
      </c>
      <c r="D473" s="135" t="str">
        <f>'Demand Planning'!D4698</f>
        <v>03 BRONZE</v>
      </c>
      <c r="E473" s="166">
        <f>'Demand Planning'!Y4705</f>
        <v>18.076923076923077</v>
      </c>
      <c r="F473" s="122">
        <f>'Demand Planning'!AB4706</f>
        <v>0</v>
      </c>
      <c r="G473" s="122">
        <f>'Demand Planning'!AC4706</f>
        <v>0</v>
      </c>
      <c r="H473" s="122">
        <f>'Demand Planning'!AD4706</f>
        <v>0</v>
      </c>
      <c r="I473" s="122">
        <f>'Demand Planning'!AE4706</f>
        <v>0</v>
      </c>
      <c r="J473" s="122">
        <f>'Demand Planning'!AF4706</f>
        <v>0</v>
      </c>
      <c r="K473" s="122">
        <f>'Demand Planning'!AG4706</f>
        <v>0</v>
      </c>
      <c r="L473" s="122">
        <f>'Demand Planning'!AH4706</f>
        <v>0</v>
      </c>
      <c r="M473" s="122">
        <f>'Demand Planning'!AI4706</f>
        <v>0</v>
      </c>
      <c r="N473" s="122">
        <f>'Demand Planning'!AJ4706</f>
        <v>0</v>
      </c>
      <c r="O473" s="122">
        <f>'Demand Planning'!AK4706</f>
        <v>0</v>
      </c>
      <c r="P473" s="122">
        <f>'Demand Planning'!AL4706</f>
        <v>0</v>
      </c>
      <c r="Q473" s="122">
        <f>'Demand Planning'!AM4706</f>
        <v>0</v>
      </c>
      <c r="R473" s="122">
        <f>'Demand Planning'!AN4706</f>
        <v>0</v>
      </c>
    </row>
    <row r="474" spans="1:18" ht="14.25" customHeight="1" x14ac:dyDescent="0.25">
      <c r="A474" s="107" t="str">
        <f>'Demand Planning'!A4708</f>
        <v>FIT05844</v>
      </c>
      <c r="B474" s="135" t="str">
        <f>'Demand Planning'!B4708</f>
        <v>Bučica gumirana heksagonalna 12,5 kg</v>
      </c>
      <c r="C474" s="135" t="str">
        <f>'Demand Planning'!C4708</f>
        <v>FITNESS OPREMA</v>
      </c>
      <c r="D474" s="135" t="str">
        <f>'Demand Planning'!D4708</f>
        <v>03 BRONZE</v>
      </c>
      <c r="E474" s="166">
        <f>'Demand Planning'!Y4715</f>
        <v>2.5769230769230771</v>
      </c>
      <c r="F474" s="122">
        <f>'Demand Planning'!AB4716</f>
        <v>0</v>
      </c>
      <c r="G474" s="122">
        <f>'Demand Planning'!AC4716</f>
        <v>0</v>
      </c>
      <c r="H474" s="122">
        <f>'Demand Planning'!AD4716</f>
        <v>0</v>
      </c>
      <c r="I474" s="122">
        <f>'Demand Planning'!AE4716</f>
        <v>0</v>
      </c>
      <c r="J474" s="122">
        <f>'Demand Planning'!AF4716</f>
        <v>0</v>
      </c>
      <c r="K474" s="122">
        <f>'Demand Planning'!AG4716</f>
        <v>0</v>
      </c>
      <c r="L474" s="122">
        <f>'Demand Planning'!AH4716</f>
        <v>0</v>
      </c>
      <c r="M474" s="122">
        <f>'Demand Planning'!AI4716</f>
        <v>0</v>
      </c>
      <c r="N474" s="122">
        <f>'Demand Planning'!AJ4716</f>
        <v>0</v>
      </c>
      <c r="O474" s="122">
        <f>'Demand Planning'!AK4716</f>
        <v>0</v>
      </c>
      <c r="P474" s="122">
        <f>'Demand Planning'!AL4716</f>
        <v>0</v>
      </c>
      <c r="Q474" s="122">
        <f>'Demand Planning'!AM4716</f>
        <v>0</v>
      </c>
      <c r="R474" s="122">
        <f>'Demand Planning'!AN4716</f>
        <v>0</v>
      </c>
    </row>
    <row r="475" spans="1:18" ht="14.25" customHeight="1" x14ac:dyDescent="0.25">
      <c r="A475" s="107" t="str">
        <f>'Demand Planning'!A4718</f>
        <v>POL09838</v>
      </c>
      <c r="B475" s="135" t="str">
        <f>'Demand Planning'!B4718</f>
        <v>Polleo HydroX Micellar Casein SACHET 30g Vanilla Ice Cream</v>
      </c>
      <c r="C475" s="135" t="str">
        <f>'Demand Planning'!C4718</f>
        <v>PROTEINI</v>
      </c>
      <c r="D475" s="135" t="str">
        <f>'Demand Planning'!D4718</f>
        <v>03 BRONZE</v>
      </c>
      <c r="E475" s="166">
        <f>'Demand Planning'!Y4725</f>
        <v>68.15384615384616</v>
      </c>
      <c r="F475" s="122">
        <f>'Demand Planning'!AB4726</f>
        <v>0</v>
      </c>
      <c r="G475" s="122">
        <f>'Demand Planning'!AC4726</f>
        <v>0</v>
      </c>
      <c r="H475" s="122">
        <f>'Demand Planning'!AD4726</f>
        <v>0</v>
      </c>
      <c r="I475" s="122">
        <f>'Demand Planning'!AE4726</f>
        <v>0</v>
      </c>
      <c r="J475" s="122">
        <f>'Demand Planning'!AF4726</f>
        <v>0</v>
      </c>
      <c r="K475" s="122">
        <f>'Demand Planning'!AG4726</f>
        <v>0</v>
      </c>
      <c r="L475" s="122">
        <f>'Demand Planning'!AH4726</f>
        <v>0</v>
      </c>
      <c r="M475" s="122">
        <f>'Demand Planning'!AI4726</f>
        <v>0</v>
      </c>
      <c r="N475" s="122">
        <f>'Demand Planning'!AJ4726</f>
        <v>0</v>
      </c>
      <c r="O475" s="122">
        <f>'Demand Planning'!AK4726</f>
        <v>0</v>
      </c>
      <c r="P475" s="122">
        <f>'Demand Planning'!AL4726</f>
        <v>0</v>
      </c>
      <c r="Q475" s="122">
        <f>'Demand Planning'!AM4726</f>
        <v>0</v>
      </c>
      <c r="R475" s="122">
        <f>'Demand Planning'!AN4726</f>
        <v>0</v>
      </c>
    </row>
    <row r="476" spans="1:18" ht="14.25" customHeight="1" x14ac:dyDescent="0.25">
      <c r="A476" s="107" t="str">
        <f>'Demand Planning'!A4728</f>
        <v>SHM00128</v>
      </c>
      <c r="B476" s="135" t="str">
        <f>'Demand Planning'!B4728</f>
        <v>Shieldmixer Hero Pro ZOE white</v>
      </c>
      <c r="C476" s="135" t="str">
        <f>'Demand Planning'!C4728</f>
        <v>DRINKWARE I HOME</v>
      </c>
      <c r="D476" s="135" t="str">
        <f>'Demand Planning'!D4728</f>
        <v>03 BRONZE</v>
      </c>
      <c r="E476" s="166">
        <f>'Demand Planning'!Y4735</f>
        <v>6.7692307692307692</v>
      </c>
      <c r="F476" s="122">
        <f>'Demand Planning'!AB4736</f>
        <v>0</v>
      </c>
      <c r="G476" s="122">
        <f>'Demand Planning'!AC4736</f>
        <v>0</v>
      </c>
      <c r="H476" s="122">
        <f>'Demand Planning'!AD4736</f>
        <v>0</v>
      </c>
      <c r="I476" s="122">
        <f>'Demand Planning'!AE4736</f>
        <v>0</v>
      </c>
      <c r="J476" s="122">
        <f>'Demand Planning'!AF4736</f>
        <v>0</v>
      </c>
      <c r="K476" s="122">
        <f>'Demand Planning'!AG4736</f>
        <v>0</v>
      </c>
      <c r="L476" s="122">
        <f>'Demand Planning'!AH4736</f>
        <v>0</v>
      </c>
      <c r="M476" s="122">
        <f>'Demand Planning'!AI4736</f>
        <v>0</v>
      </c>
      <c r="N476" s="122">
        <f>'Demand Planning'!AJ4736</f>
        <v>0</v>
      </c>
      <c r="O476" s="122">
        <f>'Demand Planning'!AK4736</f>
        <v>0</v>
      </c>
      <c r="P476" s="122">
        <f>'Demand Planning'!AL4736</f>
        <v>0</v>
      </c>
      <c r="Q476" s="122">
        <f>'Demand Planning'!AM4736</f>
        <v>0</v>
      </c>
      <c r="R476" s="122">
        <f>'Demand Planning'!AN4736</f>
        <v>0</v>
      </c>
    </row>
    <row r="477" spans="1:18" ht="14.25" customHeight="1" x14ac:dyDescent="0.25">
      <c r="A477" s="107" t="str">
        <f>'Demand Planning'!A4738</f>
        <v>SHM00105</v>
      </c>
      <c r="B477" s="135" t="str">
        <f>'Demand Planning'!B4738</f>
        <v>Shieldmixer Hero Pro Thor</v>
      </c>
      <c r="C477" s="135" t="str">
        <f>'Demand Planning'!C4738</f>
        <v>DRINKWARE I HOME</v>
      </c>
      <c r="D477" s="135" t="str">
        <f>'Demand Planning'!D4738</f>
        <v>03 BRONZE</v>
      </c>
      <c r="E477" s="166">
        <f>'Demand Planning'!Y4745</f>
        <v>9.3461538461538467</v>
      </c>
      <c r="F477" s="122">
        <f>'Demand Planning'!AB4746</f>
        <v>0</v>
      </c>
      <c r="G477" s="122">
        <f>'Demand Planning'!AC4746</f>
        <v>0</v>
      </c>
      <c r="H477" s="122">
        <f>'Demand Planning'!AD4746</f>
        <v>0</v>
      </c>
      <c r="I477" s="122">
        <f>'Demand Planning'!AE4746</f>
        <v>0</v>
      </c>
      <c r="J477" s="122">
        <f>'Demand Planning'!AF4746</f>
        <v>0</v>
      </c>
      <c r="K477" s="122">
        <f>'Demand Planning'!AG4746</f>
        <v>0</v>
      </c>
      <c r="L477" s="122">
        <f>'Demand Planning'!AH4746</f>
        <v>0</v>
      </c>
      <c r="M477" s="122">
        <f>'Demand Planning'!AI4746</f>
        <v>0</v>
      </c>
      <c r="N477" s="122">
        <f>'Demand Planning'!AJ4746</f>
        <v>0</v>
      </c>
      <c r="O477" s="122">
        <f>'Demand Planning'!AK4746</f>
        <v>0</v>
      </c>
      <c r="P477" s="122">
        <f>'Demand Planning'!AL4746</f>
        <v>0</v>
      </c>
      <c r="Q477" s="122">
        <f>'Demand Planning'!AM4746</f>
        <v>0</v>
      </c>
      <c r="R477" s="122">
        <f>'Demand Planning'!AN4746</f>
        <v>0</v>
      </c>
    </row>
    <row r="478" spans="1:18" ht="14.25" customHeight="1" x14ac:dyDescent="0.25">
      <c r="A478" s="107" t="str">
        <f>'Demand Planning'!A4748</f>
        <v>ON00278</v>
      </c>
      <c r="B478" s="135" t="str">
        <f>'Demand Planning'!B4748</f>
        <v>Serious Mass 2,73kg Strawberry</v>
      </c>
      <c r="C478" s="135" t="str">
        <f>'Demand Planning'!C4748</f>
        <v>SPORTSKA PREHRANA</v>
      </c>
      <c r="D478" s="135" t="str">
        <f>'Demand Planning'!D4748</f>
        <v>03 BRONZE</v>
      </c>
      <c r="E478" s="166">
        <f>'Demand Planning'!Y4755</f>
        <v>3.1923076923076925</v>
      </c>
      <c r="F478" s="122">
        <f>'Demand Planning'!AB4756</f>
        <v>0</v>
      </c>
      <c r="G478" s="122">
        <f>'Demand Planning'!AC4756</f>
        <v>0</v>
      </c>
      <c r="H478" s="122">
        <f>'Demand Planning'!AD4756</f>
        <v>0</v>
      </c>
      <c r="I478" s="122">
        <f>'Demand Planning'!AE4756</f>
        <v>0</v>
      </c>
      <c r="J478" s="122">
        <f>'Demand Planning'!AF4756</f>
        <v>0</v>
      </c>
      <c r="K478" s="122">
        <f>'Demand Planning'!AG4756</f>
        <v>0</v>
      </c>
      <c r="L478" s="122">
        <f>'Demand Planning'!AH4756</f>
        <v>0</v>
      </c>
      <c r="M478" s="122">
        <f>'Demand Planning'!AI4756</f>
        <v>0</v>
      </c>
      <c r="N478" s="122">
        <f>'Demand Planning'!AJ4756</f>
        <v>0</v>
      </c>
      <c r="O478" s="122">
        <f>'Demand Planning'!AK4756</f>
        <v>0</v>
      </c>
      <c r="P478" s="122">
        <f>'Demand Planning'!AL4756</f>
        <v>0</v>
      </c>
      <c r="Q478" s="122">
        <f>'Demand Planning'!AM4756</f>
        <v>0</v>
      </c>
      <c r="R478" s="122">
        <f>'Demand Planning'!AN4756</f>
        <v>0</v>
      </c>
    </row>
    <row r="479" spans="1:18" ht="14.25" customHeight="1" x14ac:dyDescent="0.25">
      <c r="A479" s="107" t="str">
        <f>'Demand Planning'!A4758</f>
        <v>ATC06629</v>
      </c>
      <c r="B479" s="135" t="str">
        <f>'Demand Planning'!B4758</f>
        <v>Latex mini band 250x50x0,4mm crvena Atleticore</v>
      </c>
      <c r="C479" s="135" t="str">
        <f>'Demand Planning'!C4758</f>
        <v>FITNESS OPREMA</v>
      </c>
      <c r="D479" s="135" t="str">
        <f>'Demand Planning'!D4758</f>
        <v>03 BRONZE</v>
      </c>
      <c r="E479" s="166">
        <f>'Demand Planning'!Y4765</f>
        <v>17.846153846153847</v>
      </c>
      <c r="F479" s="122">
        <f>'Demand Planning'!AB4766</f>
        <v>0</v>
      </c>
      <c r="G479" s="122">
        <f>'Demand Planning'!AC4766</f>
        <v>0</v>
      </c>
      <c r="H479" s="122">
        <f>'Demand Planning'!AD4766</f>
        <v>0</v>
      </c>
      <c r="I479" s="122">
        <f>'Demand Planning'!AE4766</f>
        <v>0</v>
      </c>
      <c r="J479" s="122">
        <f>'Demand Planning'!AF4766</f>
        <v>0</v>
      </c>
      <c r="K479" s="122">
        <f>'Demand Planning'!AG4766</f>
        <v>0</v>
      </c>
      <c r="L479" s="122">
        <f>'Demand Planning'!AH4766</f>
        <v>0</v>
      </c>
      <c r="M479" s="122">
        <f>'Demand Planning'!AI4766</f>
        <v>0</v>
      </c>
      <c r="N479" s="122">
        <f>'Demand Planning'!AJ4766</f>
        <v>0</v>
      </c>
      <c r="O479" s="122">
        <f>'Demand Planning'!AK4766</f>
        <v>0</v>
      </c>
      <c r="P479" s="122">
        <f>'Demand Planning'!AL4766</f>
        <v>0</v>
      </c>
      <c r="Q479" s="122">
        <f>'Demand Planning'!AM4766</f>
        <v>0</v>
      </c>
      <c r="R479" s="122">
        <f>'Demand Planning'!AN4766</f>
        <v>0</v>
      </c>
    </row>
    <row r="480" spans="1:18" ht="14.25" customHeight="1" x14ac:dyDescent="0.25">
      <c r="A480" s="107" t="str">
        <f>'Demand Planning'!A4768</f>
        <v>UFC16119</v>
      </c>
      <c r="B480" s="135" t="str">
        <f>'Demand Planning'!B4768</f>
        <v>OPRO SELF-FIT GOLD UFC Red Metal/Silver</v>
      </c>
      <c r="C480" s="135" t="str">
        <f>'Demand Planning'!C4768</f>
        <v>BORILAČKA OPREMA</v>
      </c>
      <c r="D480" s="135" t="str">
        <f>'Demand Planning'!D4768</f>
        <v>03 BRONZE</v>
      </c>
      <c r="E480" s="166">
        <f>'Demand Planning'!Y4775</f>
        <v>7.7692307692307692</v>
      </c>
      <c r="F480" s="122">
        <f>'Demand Planning'!AB4776</f>
        <v>0</v>
      </c>
      <c r="G480" s="122">
        <f>'Demand Planning'!AC4776</f>
        <v>0</v>
      </c>
      <c r="H480" s="122">
        <f>'Demand Planning'!AD4776</f>
        <v>0</v>
      </c>
      <c r="I480" s="122">
        <f>'Demand Planning'!AE4776</f>
        <v>0</v>
      </c>
      <c r="J480" s="122">
        <f>'Demand Planning'!AF4776</f>
        <v>0</v>
      </c>
      <c r="K480" s="122">
        <f>'Demand Planning'!AG4776</f>
        <v>0</v>
      </c>
      <c r="L480" s="122">
        <f>'Demand Planning'!AH4776</f>
        <v>0</v>
      </c>
      <c r="M480" s="122">
        <f>'Demand Planning'!AI4776</f>
        <v>0</v>
      </c>
      <c r="N480" s="122">
        <f>'Demand Planning'!AJ4776</f>
        <v>0</v>
      </c>
      <c r="O480" s="122">
        <f>'Demand Planning'!AK4776</f>
        <v>0</v>
      </c>
      <c r="P480" s="122">
        <f>'Demand Planning'!AL4776</f>
        <v>0</v>
      </c>
      <c r="Q480" s="122">
        <f>'Demand Planning'!AM4776</f>
        <v>0</v>
      </c>
      <c r="R480" s="122">
        <f>'Demand Planning'!AN4776</f>
        <v>0</v>
      </c>
    </row>
    <row r="481" spans="1:18" ht="14.25" customHeight="1" x14ac:dyDescent="0.25">
      <c r="A481" s="107" t="str">
        <f>'Demand Planning'!A4778</f>
        <v>FIT05834</v>
      </c>
      <c r="B481" s="135" t="str">
        <f>'Demand Planning'!B4778</f>
        <v>Uteg disk olimpijski gumirani 20 kg</v>
      </c>
      <c r="C481" s="135" t="str">
        <f>'Demand Planning'!C4778</f>
        <v>FITNESS OPREMA</v>
      </c>
      <c r="D481" s="135" t="str">
        <f>'Demand Planning'!D4778</f>
        <v>03 BRONZE</v>
      </c>
      <c r="E481" s="166">
        <f>'Demand Planning'!Y4785</f>
        <v>1.3846153846153846</v>
      </c>
      <c r="F481" s="122">
        <f>'Demand Planning'!AB4786</f>
        <v>0</v>
      </c>
      <c r="G481" s="122">
        <f>'Demand Planning'!AC4786</f>
        <v>0</v>
      </c>
      <c r="H481" s="122">
        <f>'Demand Planning'!AD4786</f>
        <v>0</v>
      </c>
      <c r="I481" s="122">
        <f>'Demand Planning'!AE4786</f>
        <v>0</v>
      </c>
      <c r="J481" s="122">
        <f>'Demand Planning'!AF4786</f>
        <v>0</v>
      </c>
      <c r="K481" s="122">
        <f>'Demand Planning'!AG4786</f>
        <v>0</v>
      </c>
      <c r="L481" s="122">
        <f>'Demand Planning'!AH4786</f>
        <v>0</v>
      </c>
      <c r="M481" s="122">
        <f>'Demand Planning'!AI4786</f>
        <v>0</v>
      </c>
      <c r="N481" s="122">
        <f>'Demand Planning'!AJ4786</f>
        <v>0</v>
      </c>
      <c r="O481" s="122">
        <f>'Demand Planning'!AK4786</f>
        <v>0</v>
      </c>
      <c r="P481" s="122">
        <f>'Demand Planning'!AL4786</f>
        <v>0</v>
      </c>
      <c r="Q481" s="122">
        <f>'Demand Planning'!AM4786</f>
        <v>0</v>
      </c>
      <c r="R481" s="122">
        <f>'Demand Planning'!AN4786</f>
        <v>0</v>
      </c>
    </row>
    <row r="482" spans="1:18" ht="14.25" customHeight="1" x14ac:dyDescent="0.25">
      <c r="A482" s="107" t="str">
        <f>'Demand Planning'!A4788</f>
        <v>SHM00090</v>
      </c>
      <c r="B482" s="135" t="str">
        <f>'Demand Planning'!B4788</f>
        <v>Shieldmixer Hero Pro Viking</v>
      </c>
      <c r="C482" s="135" t="str">
        <f>'Demand Planning'!C4788</f>
        <v>DRINKWARE I HOME</v>
      </c>
      <c r="D482" s="135" t="str">
        <f>'Demand Planning'!D4788</f>
        <v>03 BRONZE</v>
      </c>
      <c r="E482" s="166">
        <f>'Demand Planning'!Y4795</f>
        <v>5.615384615384615</v>
      </c>
      <c r="F482" s="122">
        <f>'Demand Planning'!AB4796</f>
        <v>0</v>
      </c>
      <c r="G482" s="122">
        <f>'Demand Planning'!AC4796</f>
        <v>0</v>
      </c>
      <c r="H482" s="122">
        <f>'Demand Planning'!AD4796</f>
        <v>0</v>
      </c>
      <c r="I482" s="122">
        <f>'Demand Planning'!AE4796</f>
        <v>0</v>
      </c>
      <c r="J482" s="122">
        <f>'Demand Planning'!AF4796</f>
        <v>0</v>
      </c>
      <c r="K482" s="122">
        <f>'Demand Planning'!AG4796</f>
        <v>0</v>
      </c>
      <c r="L482" s="122">
        <f>'Demand Planning'!AH4796</f>
        <v>0</v>
      </c>
      <c r="M482" s="122">
        <f>'Demand Planning'!AI4796</f>
        <v>0</v>
      </c>
      <c r="N482" s="122">
        <f>'Demand Planning'!AJ4796</f>
        <v>0</v>
      </c>
      <c r="O482" s="122">
        <f>'Demand Planning'!AK4796</f>
        <v>0</v>
      </c>
      <c r="P482" s="122">
        <f>'Demand Planning'!AL4796</f>
        <v>0</v>
      </c>
      <c r="Q482" s="122">
        <f>'Demand Planning'!AM4796</f>
        <v>0</v>
      </c>
      <c r="R482" s="122">
        <f>'Demand Planning'!AN4796</f>
        <v>0</v>
      </c>
    </row>
    <row r="483" spans="1:18" ht="14.25" customHeight="1" x14ac:dyDescent="0.25">
      <c r="A483" s="107" t="str">
        <f>'Demand Planning'!A4798</f>
        <v>ZOE12308</v>
      </c>
      <c r="B483" s="135" t="str">
        <f>'Demand Planning'!B4798</f>
        <v>ZOE Premium Foam roller massage dots Purple</v>
      </c>
      <c r="C483" s="135" t="str">
        <f>'Demand Planning'!C4798</f>
        <v>FITNESS OPREMA</v>
      </c>
      <c r="D483" s="135" t="str">
        <f>'Demand Planning'!D4798</f>
        <v>03 BRONZE</v>
      </c>
      <c r="E483" s="166">
        <f>'Demand Planning'!Y4805</f>
        <v>4.5</v>
      </c>
      <c r="F483" s="122">
        <f>'Demand Planning'!AB4806</f>
        <v>0</v>
      </c>
      <c r="G483" s="122">
        <f>'Demand Planning'!AC4806</f>
        <v>0</v>
      </c>
      <c r="H483" s="122">
        <f>'Demand Planning'!AD4806</f>
        <v>0</v>
      </c>
      <c r="I483" s="122">
        <f>'Demand Planning'!AE4806</f>
        <v>0</v>
      </c>
      <c r="J483" s="122">
        <f>'Demand Planning'!AF4806</f>
        <v>0</v>
      </c>
      <c r="K483" s="122">
        <f>'Demand Planning'!AG4806</f>
        <v>0</v>
      </c>
      <c r="L483" s="122">
        <f>'Demand Planning'!AH4806</f>
        <v>0</v>
      </c>
      <c r="M483" s="122">
        <f>'Demand Planning'!AI4806</f>
        <v>0</v>
      </c>
      <c r="N483" s="122">
        <f>'Demand Planning'!AJ4806</f>
        <v>0</v>
      </c>
      <c r="O483" s="122">
        <f>'Demand Planning'!AK4806</f>
        <v>0</v>
      </c>
      <c r="P483" s="122">
        <f>'Demand Planning'!AL4806</f>
        <v>0</v>
      </c>
      <c r="Q483" s="122">
        <f>'Demand Planning'!AM4806</f>
        <v>0</v>
      </c>
      <c r="R483" s="122">
        <f>'Demand Planning'!AN4806</f>
        <v>0</v>
      </c>
    </row>
    <row r="484" spans="1:18" ht="14.25" customHeight="1" x14ac:dyDescent="0.25">
      <c r="A484" s="107" t="str">
        <f>'Demand Planning'!A4808</f>
        <v>SHM00025</v>
      </c>
      <c r="B484" s="135" t="str">
        <f>'Demand Planning'!B4808</f>
        <v>Shieldmixer Hero Pro Superman MOS</v>
      </c>
      <c r="C484" s="135" t="str">
        <f>'Demand Planning'!C4808</f>
        <v>DRINKWARE I HOME</v>
      </c>
      <c r="D484" s="135" t="str">
        <f>'Demand Planning'!D4808</f>
        <v>03 BRONZE</v>
      </c>
      <c r="E484" s="166">
        <f>'Demand Planning'!Y4815</f>
        <v>6.1923076923076925</v>
      </c>
      <c r="F484" s="122">
        <f>'Demand Planning'!AB4816</f>
        <v>0</v>
      </c>
      <c r="G484" s="122">
        <f>'Demand Planning'!AC4816</f>
        <v>0</v>
      </c>
      <c r="H484" s="122">
        <f>'Demand Planning'!AD4816</f>
        <v>0</v>
      </c>
      <c r="I484" s="122">
        <f>'Demand Planning'!AE4816</f>
        <v>0</v>
      </c>
      <c r="J484" s="122">
        <f>'Demand Planning'!AF4816</f>
        <v>0</v>
      </c>
      <c r="K484" s="122">
        <f>'Demand Planning'!AG4816</f>
        <v>0</v>
      </c>
      <c r="L484" s="122">
        <f>'Demand Planning'!AH4816</f>
        <v>0</v>
      </c>
      <c r="M484" s="122">
        <f>'Demand Planning'!AI4816</f>
        <v>0</v>
      </c>
      <c r="N484" s="122">
        <f>'Demand Planning'!AJ4816</f>
        <v>0</v>
      </c>
      <c r="O484" s="122">
        <f>'Demand Planning'!AK4816</f>
        <v>0</v>
      </c>
      <c r="P484" s="122">
        <f>'Demand Planning'!AL4816</f>
        <v>0</v>
      </c>
      <c r="Q484" s="122">
        <f>'Demand Planning'!AM4816</f>
        <v>0</v>
      </c>
      <c r="R484" s="122">
        <f>'Demand Planning'!AN4816</f>
        <v>0</v>
      </c>
    </row>
    <row r="485" spans="1:18" ht="14.25" customHeight="1" x14ac:dyDescent="0.25">
      <c r="A485" s="107" t="str">
        <f>'Demand Planning'!A4818</f>
        <v>ZOE12388</v>
      </c>
      <c r="B485" s="135" t="str">
        <f>'Demand Planning'!B4818</f>
        <v>ZOE Marine Collagen 300g Pineapple</v>
      </c>
      <c r="C485" s="135" t="str">
        <f>'Demand Planning'!C4818</f>
        <v>SPORTSKA PREHRANA</v>
      </c>
      <c r="D485" s="135" t="str">
        <f>'Demand Planning'!D4818</f>
        <v>03 BRONZE</v>
      </c>
      <c r="E485" s="166">
        <f>'Demand Planning'!Y4825</f>
        <v>3.8461538461538463</v>
      </c>
      <c r="F485" s="122">
        <f>'Demand Planning'!AB4826</f>
        <v>0</v>
      </c>
      <c r="G485" s="122">
        <f>'Demand Planning'!AC4826</f>
        <v>0</v>
      </c>
      <c r="H485" s="122">
        <f>'Demand Planning'!AD4826</f>
        <v>0</v>
      </c>
      <c r="I485" s="122">
        <f>'Demand Planning'!AE4826</f>
        <v>0</v>
      </c>
      <c r="J485" s="122">
        <f>'Demand Planning'!AF4826</f>
        <v>0</v>
      </c>
      <c r="K485" s="122">
        <f>'Demand Planning'!AG4826</f>
        <v>0</v>
      </c>
      <c r="L485" s="122">
        <f>'Demand Planning'!AH4826</f>
        <v>0</v>
      </c>
      <c r="M485" s="122">
        <f>'Demand Planning'!AI4826</f>
        <v>0</v>
      </c>
      <c r="N485" s="122">
        <f>'Demand Planning'!AJ4826</f>
        <v>0</v>
      </c>
      <c r="O485" s="122">
        <f>'Demand Planning'!AK4826</f>
        <v>0</v>
      </c>
      <c r="P485" s="122">
        <f>'Demand Planning'!AL4826</f>
        <v>0</v>
      </c>
      <c r="Q485" s="122">
        <f>'Demand Planning'!AM4826</f>
        <v>0</v>
      </c>
      <c r="R485" s="122">
        <f>'Demand Planning'!AN4826</f>
        <v>0</v>
      </c>
    </row>
    <row r="486" spans="1:18" ht="14.25" customHeight="1" x14ac:dyDescent="0.25">
      <c r="A486" s="107" t="str">
        <f>'Demand Planning'!A4828</f>
        <v>POL04231</v>
      </c>
      <c r="B486" s="135" t="str">
        <f>'Demand Planning'!B4828</f>
        <v>Polleo shaker 600ml WAVE PLUS rozi</v>
      </c>
      <c r="C486" s="135" t="str">
        <f>'Demand Planning'!C4828</f>
        <v>DRINKWARE I HOME</v>
      </c>
      <c r="D486" s="135" t="str">
        <f>'Demand Planning'!D4828</f>
        <v>03 BRONZE</v>
      </c>
      <c r="E486" s="166">
        <f>'Demand Planning'!Y4835</f>
        <v>17</v>
      </c>
      <c r="F486" s="122">
        <f>'Demand Planning'!AB4836</f>
        <v>0</v>
      </c>
      <c r="G486" s="122">
        <f>'Demand Planning'!AC4836</f>
        <v>0</v>
      </c>
      <c r="H486" s="122">
        <f>'Demand Planning'!AD4836</f>
        <v>0</v>
      </c>
      <c r="I486" s="122">
        <f>'Demand Planning'!AE4836</f>
        <v>0</v>
      </c>
      <c r="J486" s="122">
        <f>'Demand Planning'!AF4836</f>
        <v>0</v>
      </c>
      <c r="K486" s="122">
        <f>'Demand Planning'!AG4836</f>
        <v>0</v>
      </c>
      <c r="L486" s="122">
        <f>'Demand Planning'!AH4836</f>
        <v>0</v>
      </c>
      <c r="M486" s="122">
        <f>'Demand Planning'!AI4836</f>
        <v>0</v>
      </c>
      <c r="N486" s="122">
        <f>'Demand Planning'!AJ4836</f>
        <v>0</v>
      </c>
      <c r="O486" s="122">
        <f>'Demand Planning'!AK4836</f>
        <v>0</v>
      </c>
      <c r="P486" s="122">
        <f>'Demand Planning'!AL4836</f>
        <v>0</v>
      </c>
      <c r="Q486" s="122">
        <f>'Demand Planning'!AM4836</f>
        <v>0</v>
      </c>
      <c r="R486" s="122">
        <f>'Demand Planning'!AN4836</f>
        <v>0</v>
      </c>
    </row>
    <row r="487" spans="1:18" ht="14.25" customHeight="1" x14ac:dyDescent="0.25">
      <c r="A487" s="107" t="str">
        <f>'Demand Planning'!A4838</f>
        <v>ZOE12390</v>
      </c>
      <c r="B487" s="135" t="str">
        <f>'Demand Planning'!B4838</f>
        <v>ZOE Marine Collagen 300g Lemon</v>
      </c>
      <c r="C487" s="135" t="str">
        <f>'Demand Planning'!C4838</f>
        <v>SPORTSKA PREHRANA</v>
      </c>
      <c r="D487" s="135" t="str">
        <f>'Demand Planning'!D4838</f>
        <v>03 BRONZE</v>
      </c>
      <c r="E487" s="166">
        <f>'Demand Planning'!Y4845</f>
        <v>3.5769230769230771</v>
      </c>
      <c r="F487" s="122">
        <f>'Demand Planning'!AB4846</f>
        <v>0</v>
      </c>
      <c r="G487" s="122">
        <f>'Demand Planning'!AC4846</f>
        <v>0</v>
      </c>
      <c r="H487" s="122">
        <f>'Demand Planning'!AD4846</f>
        <v>0</v>
      </c>
      <c r="I487" s="122">
        <f>'Demand Planning'!AE4846</f>
        <v>0</v>
      </c>
      <c r="J487" s="122">
        <f>'Demand Planning'!AF4846</f>
        <v>0</v>
      </c>
      <c r="K487" s="122">
        <f>'Demand Planning'!AG4846</f>
        <v>0</v>
      </c>
      <c r="L487" s="122">
        <f>'Demand Planning'!AH4846</f>
        <v>0</v>
      </c>
      <c r="M487" s="122">
        <f>'Demand Planning'!AI4846</f>
        <v>0</v>
      </c>
      <c r="N487" s="122">
        <f>'Demand Planning'!AJ4846</f>
        <v>0</v>
      </c>
      <c r="O487" s="122">
        <f>'Demand Planning'!AK4846</f>
        <v>0</v>
      </c>
      <c r="P487" s="122">
        <f>'Demand Planning'!AL4846</f>
        <v>0</v>
      </c>
      <c r="Q487" s="122">
        <f>'Demand Planning'!AM4846</f>
        <v>0</v>
      </c>
      <c r="R487" s="122">
        <f>'Demand Planning'!AN4846</f>
        <v>0</v>
      </c>
    </row>
    <row r="488" spans="1:18" ht="14.25" customHeight="1" x14ac:dyDescent="0.25">
      <c r="A488" s="107" t="str">
        <f>'Demand Planning'!A4848</f>
        <v>BRB00006</v>
      </c>
      <c r="B488" s="135" t="str">
        <f>'Demand Planning'!B4848</f>
        <v>Barebells Protein Shake 330ml Chocolate</v>
      </c>
      <c r="C488" s="135" t="str">
        <f>'Demand Planning'!C4848</f>
        <v>RTD &amp; SNACKS</v>
      </c>
      <c r="D488" s="135" t="str">
        <f>'Demand Planning'!D4848</f>
        <v>03 BRONZE</v>
      </c>
      <c r="E488" s="166">
        <f>'Demand Planning'!Y4855</f>
        <v>127.34615384615384</v>
      </c>
      <c r="F488" s="122">
        <f>'Demand Planning'!AB4856</f>
        <v>0</v>
      </c>
      <c r="G488" s="122">
        <f>'Demand Planning'!AC4856</f>
        <v>0</v>
      </c>
      <c r="H488" s="122">
        <f>'Demand Planning'!AD4856</f>
        <v>0</v>
      </c>
      <c r="I488" s="122">
        <f>'Demand Planning'!AE4856</f>
        <v>0</v>
      </c>
      <c r="J488" s="122">
        <f>'Demand Planning'!AF4856</f>
        <v>0</v>
      </c>
      <c r="K488" s="122">
        <f>'Demand Planning'!AG4856</f>
        <v>0</v>
      </c>
      <c r="L488" s="122">
        <f>'Demand Planning'!AH4856</f>
        <v>0</v>
      </c>
      <c r="M488" s="122">
        <f>'Demand Planning'!AI4856</f>
        <v>0</v>
      </c>
      <c r="N488" s="122">
        <f>'Demand Planning'!AJ4856</f>
        <v>0</v>
      </c>
      <c r="O488" s="122">
        <f>'Demand Planning'!AK4856</f>
        <v>0</v>
      </c>
      <c r="P488" s="122">
        <f>'Demand Planning'!AL4856</f>
        <v>0</v>
      </c>
      <c r="Q488" s="122">
        <f>'Demand Planning'!AM4856</f>
        <v>0</v>
      </c>
      <c r="R488" s="122">
        <f>'Demand Planning'!AN4856</f>
        <v>0</v>
      </c>
    </row>
    <row r="489" spans="1:18" ht="14.25" customHeight="1" x14ac:dyDescent="0.25">
      <c r="A489" s="107" t="str">
        <f>'Demand Planning'!A4858</f>
        <v>SCM04315</v>
      </c>
      <c r="B489" s="135" t="str">
        <f>'Demand Planning'!B4858</f>
        <v>AminoRage 500g orange</v>
      </c>
      <c r="C489" s="135" t="str">
        <f>'Demand Planning'!C4858</f>
        <v>SPORTSKA PREHRANA</v>
      </c>
      <c r="D489" s="135" t="str">
        <f>'Demand Planning'!D4858</f>
        <v>03 BRONZE</v>
      </c>
      <c r="E489" s="166">
        <f>'Demand Planning'!Y4865</f>
        <v>2.1538461538461537</v>
      </c>
      <c r="F489" s="122">
        <f>'Demand Planning'!AB4866</f>
        <v>0</v>
      </c>
      <c r="G489" s="122">
        <f>'Demand Planning'!AC4866</f>
        <v>0</v>
      </c>
      <c r="H489" s="122">
        <f>'Demand Planning'!AD4866</f>
        <v>0</v>
      </c>
      <c r="I489" s="122">
        <f>'Demand Planning'!AE4866</f>
        <v>0</v>
      </c>
      <c r="J489" s="122">
        <f>'Demand Planning'!AF4866</f>
        <v>0</v>
      </c>
      <c r="K489" s="122">
        <f>'Demand Planning'!AG4866</f>
        <v>0</v>
      </c>
      <c r="L489" s="122">
        <f>'Demand Planning'!AH4866</f>
        <v>0</v>
      </c>
      <c r="M489" s="122">
        <f>'Demand Planning'!AI4866</f>
        <v>0</v>
      </c>
      <c r="N489" s="122">
        <f>'Demand Planning'!AJ4866</f>
        <v>0</v>
      </c>
      <c r="O489" s="122">
        <f>'Demand Planning'!AK4866</f>
        <v>0</v>
      </c>
      <c r="P489" s="122">
        <f>'Demand Planning'!AL4866</f>
        <v>0</v>
      </c>
      <c r="Q489" s="122">
        <f>'Demand Planning'!AM4866</f>
        <v>0</v>
      </c>
      <c r="R489" s="122">
        <f>'Demand Planning'!AN4866</f>
        <v>0</v>
      </c>
    </row>
    <row r="490" spans="1:18" ht="14.25" customHeight="1" x14ac:dyDescent="0.25">
      <c r="A490" s="107" t="str">
        <f>'Demand Planning'!A4868</f>
        <v>SHM00178</v>
      </c>
      <c r="B490" s="135" t="str">
        <f>'Demand Planning'!B4868</f>
        <v>Compartment Black</v>
      </c>
      <c r="C490" s="135" t="str">
        <f>'Demand Planning'!C4868</f>
        <v>DRINKWARE I HOME</v>
      </c>
      <c r="D490" s="135" t="str">
        <f>'Demand Planning'!D4868</f>
        <v>03 BRONZE</v>
      </c>
      <c r="E490" s="166">
        <f>'Demand Planning'!Y4875</f>
        <v>16.692307692307693</v>
      </c>
      <c r="F490" s="122">
        <f>'Demand Planning'!AB4876</f>
        <v>0</v>
      </c>
      <c r="G490" s="122">
        <f>'Demand Planning'!AC4876</f>
        <v>0</v>
      </c>
      <c r="H490" s="122">
        <f>'Demand Planning'!AD4876</f>
        <v>0</v>
      </c>
      <c r="I490" s="122">
        <f>'Demand Planning'!AE4876</f>
        <v>0</v>
      </c>
      <c r="J490" s="122">
        <f>'Demand Planning'!AF4876</f>
        <v>0</v>
      </c>
      <c r="K490" s="122">
        <f>'Demand Planning'!AG4876</f>
        <v>0</v>
      </c>
      <c r="L490" s="122">
        <f>'Demand Planning'!AH4876</f>
        <v>0</v>
      </c>
      <c r="M490" s="122">
        <f>'Demand Planning'!AI4876</f>
        <v>0</v>
      </c>
      <c r="N490" s="122">
        <f>'Demand Planning'!AJ4876</f>
        <v>0</v>
      </c>
      <c r="O490" s="122">
        <f>'Demand Planning'!AK4876</f>
        <v>0</v>
      </c>
      <c r="P490" s="122">
        <f>'Demand Planning'!AL4876</f>
        <v>0</v>
      </c>
      <c r="Q490" s="122">
        <f>'Demand Planning'!AM4876</f>
        <v>0</v>
      </c>
      <c r="R490" s="122">
        <f>'Demand Planning'!AN4876</f>
        <v>0</v>
      </c>
    </row>
    <row r="491" spans="1:18" ht="14.25" customHeight="1" x14ac:dyDescent="0.25">
      <c r="A491" s="107" t="str">
        <f>'Demand Planning'!A4878</f>
        <v>ATC06668</v>
      </c>
      <c r="B491" s="135" t="str">
        <f>'Demand Planning'!B4878</f>
        <v>Prostirka TPE Yoga military</v>
      </c>
      <c r="C491" s="135" t="str">
        <f>'Demand Planning'!C4878</f>
        <v>FITNESS OPREMA</v>
      </c>
      <c r="D491" s="135" t="str">
        <f>'Demand Planning'!D4878</f>
        <v>03 BRONZE</v>
      </c>
      <c r="E491" s="166">
        <f>'Demand Planning'!Y4885</f>
        <v>5.8076923076923075</v>
      </c>
      <c r="F491" s="122">
        <f>'Demand Planning'!AB4886</f>
        <v>0</v>
      </c>
      <c r="G491" s="122">
        <f>'Demand Planning'!AC4886</f>
        <v>0</v>
      </c>
      <c r="H491" s="122">
        <f>'Demand Planning'!AD4886</f>
        <v>0</v>
      </c>
      <c r="I491" s="122">
        <f>'Demand Planning'!AE4886</f>
        <v>0</v>
      </c>
      <c r="J491" s="122">
        <f>'Demand Planning'!AF4886</f>
        <v>0</v>
      </c>
      <c r="K491" s="122">
        <f>'Demand Planning'!AG4886</f>
        <v>0</v>
      </c>
      <c r="L491" s="122">
        <f>'Demand Planning'!AH4886</f>
        <v>0</v>
      </c>
      <c r="M491" s="122">
        <f>'Demand Planning'!AI4886</f>
        <v>0</v>
      </c>
      <c r="N491" s="122">
        <f>'Demand Planning'!AJ4886</f>
        <v>0</v>
      </c>
      <c r="O491" s="122">
        <f>'Demand Planning'!AK4886</f>
        <v>0</v>
      </c>
      <c r="P491" s="122">
        <f>'Demand Planning'!AL4886</f>
        <v>0</v>
      </c>
      <c r="Q491" s="122">
        <f>'Demand Planning'!AM4886</f>
        <v>0</v>
      </c>
      <c r="R491" s="122">
        <f>'Demand Planning'!AN4886</f>
        <v>0</v>
      </c>
    </row>
    <row r="492" spans="1:18" ht="14.25" customHeight="1" x14ac:dyDescent="0.25">
      <c r="A492" s="107" t="str">
        <f>'Demand Planning'!A4888</f>
        <v>ATC06501</v>
      </c>
      <c r="B492" s="135" t="str">
        <f>'Demand Planning'!B4888</f>
        <v>Bučica gumirana 2 kg</v>
      </c>
      <c r="C492" s="135" t="str">
        <f>'Demand Planning'!C4888</f>
        <v>FITNESS OPREMA</v>
      </c>
      <c r="D492" s="135" t="str">
        <f>'Demand Planning'!D4888</f>
        <v>03 BRONZE</v>
      </c>
      <c r="E492" s="166">
        <f>'Demand Planning'!Y4895</f>
        <v>15</v>
      </c>
      <c r="F492" s="122">
        <f>'Demand Planning'!AB4896</f>
        <v>0</v>
      </c>
      <c r="G492" s="122">
        <f>'Demand Planning'!AC4896</f>
        <v>0</v>
      </c>
      <c r="H492" s="122">
        <f>'Demand Planning'!AD4896</f>
        <v>0</v>
      </c>
      <c r="I492" s="122">
        <f>'Demand Planning'!AE4896</f>
        <v>0</v>
      </c>
      <c r="J492" s="122">
        <f>'Demand Planning'!AF4896</f>
        <v>0</v>
      </c>
      <c r="K492" s="122">
        <f>'Demand Planning'!AG4896</f>
        <v>0</v>
      </c>
      <c r="L492" s="122">
        <f>'Demand Planning'!AH4896</f>
        <v>0</v>
      </c>
      <c r="M492" s="122">
        <f>'Demand Planning'!AI4896</f>
        <v>0</v>
      </c>
      <c r="N492" s="122">
        <f>'Demand Planning'!AJ4896</f>
        <v>0</v>
      </c>
      <c r="O492" s="122">
        <f>'Demand Planning'!AK4896</f>
        <v>0</v>
      </c>
      <c r="P492" s="122">
        <f>'Demand Planning'!AL4896</f>
        <v>0</v>
      </c>
      <c r="Q492" s="122">
        <f>'Demand Planning'!AM4896</f>
        <v>0</v>
      </c>
      <c r="R492" s="122">
        <f>'Demand Planning'!AN4896</f>
        <v>0</v>
      </c>
    </row>
    <row r="493" spans="1:18" ht="14.25" customHeight="1" x14ac:dyDescent="0.25">
      <c r="A493" s="107" t="str">
        <f>'Demand Planning'!A4898</f>
        <v>POL12759</v>
      </c>
      <c r="B493" s="135" t="str">
        <f>'Demand Planning'!B4898</f>
        <v>Polleo Cashew Butter 350g</v>
      </c>
      <c r="C493" s="135" t="str">
        <f>'Demand Planning'!C4898</f>
        <v>BIO I SUPERFOODS</v>
      </c>
      <c r="D493" s="135" t="str">
        <f>'Demand Planning'!D4898</f>
        <v>03 BRONZE</v>
      </c>
      <c r="E493" s="166">
        <f>'Demand Planning'!Y4905</f>
        <v>18.26923076923077</v>
      </c>
      <c r="F493" s="122">
        <f>'Demand Planning'!AB4906</f>
        <v>0</v>
      </c>
      <c r="G493" s="122">
        <f>'Demand Planning'!AC4906</f>
        <v>0</v>
      </c>
      <c r="H493" s="122">
        <f>'Demand Planning'!AD4906</f>
        <v>0</v>
      </c>
      <c r="I493" s="122">
        <f>'Demand Planning'!AE4906</f>
        <v>0</v>
      </c>
      <c r="J493" s="122">
        <f>'Demand Planning'!AF4906</f>
        <v>0</v>
      </c>
      <c r="K493" s="122">
        <f>'Demand Planning'!AG4906</f>
        <v>0</v>
      </c>
      <c r="L493" s="122">
        <f>'Demand Planning'!AH4906</f>
        <v>0</v>
      </c>
      <c r="M493" s="122">
        <f>'Demand Planning'!AI4906</f>
        <v>0</v>
      </c>
      <c r="N493" s="122">
        <f>'Demand Planning'!AJ4906</f>
        <v>0</v>
      </c>
      <c r="O493" s="122">
        <f>'Demand Planning'!AK4906</f>
        <v>0</v>
      </c>
      <c r="P493" s="122">
        <f>'Demand Planning'!AL4906</f>
        <v>0</v>
      </c>
      <c r="Q493" s="122">
        <f>'Demand Planning'!AM4906</f>
        <v>0</v>
      </c>
      <c r="R493" s="122">
        <f>'Demand Planning'!AN4906</f>
        <v>0</v>
      </c>
    </row>
    <row r="494" spans="1:18" ht="14.25" customHeight="1" x14ac:dyDescent="0.25">
      <c r="A494" s="107" t="str">
        <f>'Demand Planning'!A4908</f>
        <v>ZOE12456</v>
      </c>
      <c r="B494" s="135" t="str">
        <f>'Demand Planning'!B4908</f>
        <v>ZOE Whey 250g French Vanilla Macaron</v>
      </c>
      <c r="C494" s="135" t="str">
        <f>'Demand Planning'!C4908</f>
        <v>PROTEINI</v>
      </c>
      <c r="D494" s="135" t="str">
        <f>'Demand Planning'!D4908</f>
        <v>03 BRONZE</v>
      </c>
      <c r="E494" s="166">
        <f>'Demand Planning'!Y4915</f>
        <v>18.23076923076923</v>
      </c>
      <c r="F494" s="122">
        <f>'Demand Planning'!AB4916</f>
        <v>0</v>
      </c>
      <c r="G494" s="122">
        <f>'Demand Planning'!AC4916</f>
        <v>0</v>
      </c>
      <c r="H494" s="122">
        <f>'Demand Planning'!AD4916</f>
        <v>0</v>
      </c>
      <c r="I494" s="122">
        <f>'Demand Planning'!AE4916</f>
        <v>0</v>
      </c>
      <c r="J494" s="122">
        <f>'Demand Planning'!AF4916</f>
        <v>0</v>
      </c>
      <c r="K494" s="122">
        <f>'Demand Planning'!AG4916</f>
        <v>0</v>
      </c>
      <c r="L494" s="122">
        <f>'Demand Planning'!AH4916</f>
        <v>0</v>
      </c>
      <c r="M494" s="122">
        <f>'Demand Planning'!AI4916</f>
        <v>0</v>
      </c>
      <c r="N494" s="122">
        <f>'Demand Planning'!AJ4916</f>
        <v>0</v>
      </c>
      <c r="O494" s="122">
        <f>'Demand Planning'!AK4916</f>
        <v>0</v>
      </c>
      <c r="P494" s="122">
        <f>'Demand Planning'!AL4916</f>
        <v>0</v>
      </c>
      <c r="Q494" s="122">
        <f>'Demand Planning'!AM4916</f>
        <v>0</v>
      </c>
      <c r="R494" s="122">
        <f>'Demand Planning'!AN4916</f>
        <v>0</v>
      </c>
    </row>
    <row r="495" spans="1:18" ht="14.25" customHeight="1" x14ac:dyDescent="0.25">
      <c r="A495" s="107" t="str">
        <f>'Demand Planning'!A4918</f>
        <v>ATC06597</v>
      </c>
      <c r="B495" s="135" t="str">
        <f>'Demand Planning'!B4918</f>
        <v>Chin up bar Atleticore</v>
      </c>
      <c r="C495" s="135" t="str">
        <f>'Demand Planning'!C4918</f>
        <v>FITNESS OPREMA</v>
      </c>
      <c r="D495" s="135" t="str">
        <f>'Demand Planning'!D4918</f>
        <v>03 BRONZE</v>
      </c>
      <c r="E495" s="166">
        <f>'Demand Planning'!Y4925</f>
        <v>3.5769230769230771</v>
      </c>
      <c r="F495" s="122">
        <f>'Demand Planning'!AB4926</f>
        <v>0</v>
      </c>
      <c r="G495" s="122">
        <f>'Demand Planning'!AC4926</f>
        <v>0</v>
      </c>
      <c r="H495" s="122">
        <f>'Demand Planning'!AD4926</f>
        <v>0</v>
      </c>
      <c r="I495" s="122">
        <f>'Demand Planning'!AE4926</f>
        <v>0</v>
      </c>
      <c r="J495" s="122">
        <f>'Demand Planning'!AF4926</f>
        <v>0</v>
      </c>
      <c r="K495" s="122">
        <f>'Demand Planning'!AG4926</f>
        <v>0</v>
      </c>
      <c r="L495" s="122">
        <f>'Demand Planning'!AH4926</f>
        <v>0</v>
      </c>
      <c r="M495" s="122">
        <f>'Demand Planning'!AI4926</f>
        <v>0</v>
      </c>
      <c r="N495" s="122">
        <f>'Demand Planning'!AJ4926</f>
        <v>0</v>
      </c>
      <c r="O495" s="122">
        <f>'Demand Planning'!AK4926</f>
        <v>0</v>
      </c>
      <c r="P495" s="122">
        <f>'Demand Planning'!AL4926</f>
        <v>0</v>
      </c>
      <c r="Q495" s="122">
        <f>'Demand Planning'!AM4926</f>
        <v>0</v>
      </c>
      <c r="R495" s="122">
        <f>'Demand Planning'!AN4926</f>
        <v>0</v>
      </c>
    </row>
    <row r="496" spans="1:18" ht="14.25" customHeight="1" x14ac:dyDescent="0.25">
      <c r="A496" s="107" t="str">
        <f>'Demand Planning'!A4928</f>
        <v>POL12856</v>
      </c>
      <c r="B496" s="135" t="str">
        <f>'Demand Planning'!B4928</f>
        <v>Polleo The One:One Mass Gainer 1kg Vanilla Milkshake</v>
      </c>
      <c r="C496" s="135" t="str">
        <f>'Demand Planning'!C4928</f>
        <v>SPORTSKA PREHRANA</v>
      </c>
      <c r="D496" s="135" t="str">
        <f>'Demand Planning'!D4928</f>
        <v>03 BRONZE</v>
      </c>
      <c r="E496" s="166">
        <f>'Demand Planning'!Y4935</f>
        <v>5.0769230769230766</v>
      </c>
      <c r="F496" s="122">
        <f>'Demand Planning'!AB4936</f>
        <v>0</v>
      </c>
      <c r="G496" s="122">
        <f>'Demand Planning'!AC4936</f>
        <v>0</v>
      </c>
      <c r="H496" s="122">
        <f>'Demand Planning'!AD4936</f>
        <v>0</v>
      </c>
      <c r="I496" s="122">
        <f>'Demand Planning'!AE4936</f>
        <v>0</v>
      </c>
      <c r="J496" s="122">
        <f>'Demand Planning'!AF4936</f>
        <v>0</v>
      </c>
      <c r="K496" s="122">
        <f>'Demand Planning'!AG4936</f>
        <v>0</v>
      </c>
      <c r="L496" s="122">
        <f>'Demand Planning'!AH4936</f>
        <v>0</v>
      </c>
      <c r="M496" s="122">
        <f>'Demand Planning'!AI4936</f>
        <v>0</v>
      </c>
      <c r="N496" s="122">
        <f>'Demand Planning'!AJ4936</f>
        <v>0</v>
      </c>
      <c r="O496" s="122">
        <f>'Demand Planning'!AK4936</f>
        <v>0</v>
      </c>
      <c r="P496" s="122">
        <f>'Demand Planning'!AL4936</f>
        <v>0</v>
      </c>
      <c r="Q496" s="122">
        <f>'Demand Planning'!AM4936</f>
        <v>0</v>
      </c>
      <c r="R496" s="122">
        <f>'Demand Planning'!AN4936</f>
        <v>0</v>
      </c>
    </row>
    <row r="497" spans="1:18" ht="14.25" customHeight="1" x14ac:dyDescent="0.25">
      <c r="A497" s="107" t="str">
        <f>'Demand Planning'!A4938</f>
        <v>POL12855</v>
      </c>
      <c r="B497" s="135" t="str">
        <f>'Demand Planning'!B4938</f>
        <v>Polleo The One:One Mass Gainer 1kg Chocolate Madness</v>
      </c>
      <c r="C497" s="135" t="str">
        <f>'Demand Planning'!C4938</f>
        <v>SPORTSKA PREHRANA</v>
      </c>
      <c r="D497" s="135" t="str">
        <f>'Demand Planning'!D4938</f>
        <v>03 BRONZE</v>
      </c>
      <c r="E497" s="166">
        <f>'Demand Planning'!Y4945</f>
        <v>7.5</v>
      </c>
      <c r="F497" s="122">
        <f>'Demand Planning'!AB4946</f>
        <v>0</v>
      </c>
      <c r="G497" s="122">
        <f>'Demand Planning'!AC4946</f>
        <v>0</v>
      </c>
      <c r="H497" s="122">
        <f>'Demand Planning'!AD4946</f>
        <v>0</v>
      </c>
      <c r="I497" s="122">
        <f>'Demand Planning'!AE4946</f>
        <v>0</v>
      </c>
      <c r="J497" s="122">
        <f>'Demand Planning'!AF4946</f>
        <v>0</v>
      </c>
      <c r="K497" s="122">
        <f>'Demand Planning'!AG4946</f>
        <v>0</v>
      </c>
      <c r="L497" s="122">
        <f>'Demand Planning'!AH4946</f>
        <v>0</v>
      </c>
      <c r="M497" s="122">
        <f>'Demand Planning'!AI4946</f>
        <v>0</v>
      </c>
      <c r="N497" s="122">
        <f>'Demand Planning'!AJ4946</f>
        <v>0</v>
      </c>
      <c r="O497" s="122">
        <f>'Demand Planning'!AK4946</f>
        <v>0</v>
      </c>
      <c r="P497" s="122">
        <f>'Demand Planning'!AL4946</f>
        <v>0</v>
      </c>
      <c r="Q497" s="122">
        <f>'Demand Planning'!AM4946</f>
        <v>0</v>
      </c>
      <c r="R497" s="122">
        <f>'Demand Planning'!AN4946</f>
        <v>0</v>
      </c>
    </row>
    <row r="498" spans="1:18" ht="14.25" customHeight="1" x14ac:dyDescent="0.25">
      <c r="A498" s="107" t="str">
        <f>'Demand Planning'!A4948</f>
        <v>POL12854</v>
      </c>
      <c r="B498" s="135" t="str">
        <f>'Demand Planning'!B4948</f>
        <v>Polleo HydroX Micellar Casein 2kg Vanilla Ice Cream</v>
      </c>
      <c r="C498" s="135" t="str">
        <f>'Demand Planning'!C4948</f>
        <v>PROTEINI</v>
      </c>
      <c r="D498" s="135" t="str">
        <f>'Demand Planning'!D4948</f>
        <v>03 BRONZE</v>
      </c>
      <c r="E498" s="166">
        <f>'Demand Planning'!Y4955</f>
        <v>5.8076923076923075</v>
      </c>
      <c r="F498" s="122">
        <f>'Demand Planning'!AB4956</f>
        <v>0</v>
      </c>
      <c r="G498" s="122">
        <f>'Demand Planning'!AC4956</f>
        <v>0</v>
      </c>
      <c r="H498" s="122">
        <f>'Demand Planning'!AD4956</f>
        <v>0</v>
      </c>
      <c r="I498" s="122">
        <f>'Demand Planning'!AE4956</f>
        <v>0</v>
      </c>
      <c r="J498" s="122">
        <f>'Demand Planning'!AF4956</f>
        <v>0</v>
      </c>
      <c r="K498" s="122">
        <f>'Demand Planning'!AG4956</f>
        <v>0</v>
      </c>
      <c r="L498" s="122">
        <f>'Demand Planning'!AH4956</f>
        <v>0</v>
      </c>
      <c r="M498" s="122">
        <f>'Demand Planning'!AI4956</f>
        <v>0</v>
      </c>
      <c r="N498" s="122">
        <f>'Demand Planning'!AJ4956</f>
        <v>0</v>
      </c>
      <c r="O498" s="122">
        <f>'Demand Planning'!AK4956</f>
        <v>0</v>
      </c>
      <c r="P498" s="122">
        <f>'Demand Planning'!AL4956</f>
        <v>0</v>
      </c>
      <c r="Q498" s="122">
        <f>'Demand Planning'!AM4956</f>
        <v>0</v>
      </c>
      <c r="R498" s="122">
        <f>'Demand Planning'!AN4956</f>
        <v>0</v>
      </c>
    </row>
    <row r="499" spans="1:18" ht="14.25" customHeight="1" x14ac:dyDescent="0.25">
      <c r="A499" s="167" t="str">
        <f>'Demand Planning'!A4958</f>
        <v>POL12853</v>
      </c>
      <c r="B499" s="168" t="str">
        <f>'Demand Planning'!B4958</f>
        <v>Polleo HydroX Micellar Casein 2kg Double Chocolate Cream</v>
      </c>
      <c r="C499" s="168" t="str">
        <f>'Demand Planning'!C4958</f>
        <v>PROTEINI</v>
      </c>
      <c r="D499" s="168" t="str">
        <f>'Demand Planning'!D4958</f>
        <v>03 BRONZE</v>
      </c>
      <c r="E499" s="169">
        <f>'Demand Planning'!Y4965</f>
        <v>5.3461538461538458</v>
      </c>
      <c r="F499" s="170">
        <f>'Demand Planning'!AB4966</f>
        <v>0</v>
      </c>
      <c r="G499" s="170">
        <f>'Demand Planning'!AC4966</f>
        <v>0</v>
      </c>
      <c r="H499" s="170">
        <f>'Demand Planning'!AD4966</f>
        <v>0</v>
      </c>
      <c r="I499" s="170">
        <f>'Demand Planning'!AE4966</f>
        <v>0</v>
      </c>
      <c r="J499" s="170">
        <f>'Demand Planning'!AF4966</f>
        <v>0</v>
      </c>
      <c r="K499" s="170">
        <f>'Demand Planning'!AG4966</f>
        <v>0</v>
      </c>
      <c r="L499" s="170">
        <f>'Demand Planning'!AH4966</f>
        <v>0</v>
      </c>
      <c r="M499" s="170">
        <f>'Demand Planning'!AI4966</f>
        <v>0</v>
      </c>
      <c r="N499" s="170">
        <f>'Demand Planning'!AJ4966</f>
        <v>0</v>
      </c>
      <c r="O499" s="170">
        <f>'Demand Planning'!AK4966</f>
        <v>0</v>
      </c>
      <c r="P499" s="170">
        <f>'Demand Planning'!AL4966</f>
        <v>0</v>
      </c>
      <c r="Q499" s="170">
        <f>'Demand Planning'!AM4966</f>
        <v>0</v>
      </c>
      <c r="R499" s="170">
        <f>'Demand Planning'!AN4966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1CBF4"/>
  </sheetPr>
  <dimension ref="A1:R499"/>
  <sheetViews>
    <sheetView tabSelected="1" zoomScaleNormal="100" workbookViewId="0">
      <selection activeCell="K9" sqref="K9"/>
    </sheetView>
  </sheetViews>
  <sheetFormatPr defaultColWidth="8.5703125" defaultRowHeight="15" x14ac:dyDescent="0.25"/>
  <cols>
    <col min="1" max="1" width="14.7109375" customWidth="1"/>
    <col min="2" max="2" width="37" customWidth="1"/>
    <col min="3" max="3" width="25.85546875" customWidth="1"/>
    <col min="4" max="4" width="14.7109375" customWidth="1"/>
    <col min="5" max="5" width="11.140625" customWidth="1"/>
    <col min="6" max="18" width="10.28515625" customWidth="1"/>
  </cols>
  <sheetData>
    <row r="1" spans="1:18" ht="14.25" customHeight="1" x14ac:dyDescent="0.25">
      <c r="E1" s="1"/>
      <c r="F1" s="158">
        <v>14</v>
      </c>
      <c r="G1" s="158">
        <v>15</v>
      </c>
      <c r="H1" s="158">
        <v>16</v>
      </c>
      <c r="I1" s="158">
        <v>17</v>
      </c>
      <c r="J1" s="158">
        <v>18</v>
      </c>
      <c r="K1" s="158">
        <v>19</v>
      </c>
      <c r="L1" s="158">
        <v>20</v>
      </c>
      <c r="M1" s="158">
        <v>21</v>
      </c>
      <c r="N1" s="158">
        <v>22</v>
      </c>
      <c r="O1" s="158">
        <v>23</v>
      </c>
      <c r="P1" s="158">
        <v>24</v>
      </c>
      <c r="Q1" s="158">
        <v>25</v>
      </c>
      <c r="R1" s="158">
        <v>26</v>
      </c>
    </row>
    <row r="2" spans="1:18" ht="14.25" customHeight="1" x14ac:dyDescent="0.25">
      <c r="F2" s="171" t="s">
        <v>1186</v>
      </c>
    </row>
    <row r="3" spans="1:18" ht="14.25" customHeight="1" x14ac:dyDescent="0.25">
      <c r="A3" s="160" t="s">
        <v>86</v>
      </c>
      <c r="B3" s="161" t="s">
        <v>87</v>
      </c>
      <c r="C3" s="161" t="s">
        <v>88</v>
      </c>
      <c r="D3" s="161" t="s">
        <v>89</v>
      </c>
      <c r="E3" s="162" t="s">
        <v>90</v>
      </c>
      <c r="F3" s="172" t="s">
        <v>156</v>
      </c>
      <c r="G3" s="173" t="s">
        <v>157</v>
      </c>
      <c r="H3" s="173" t="s">
        <v>158</v>
      </c>
      <c r="I3" s="173" t="s">
        <v>139</v>
      </c>
      <c r="J3" s="173" t="s">
        <v>140</v>
      </c>
      <c r="K3" s="173" t="s">
        <v>141</v>
      </c>
      <c r="L3" s="173" t="s">
        <v>142</v>
      </c>
      <c r="M3" s="173" t="s">
        <v>143</v>
      </c>
      <c r="N3" s="173" t="s">
        <v>144</v>
      </c>
      <c r="O3" s="173" t="s">
        <v>145</v>
      </c>
      <c r="P3" s="173" t="s">
        <v>146</v>
      </c>
      <c r="Q3" s="173" t="s">
        <v>147</v>
      </c>
      <c r="R3" s="174" t="s">
        <v>148</v>
      </c>
    </row>
    <row r="4" spans="1:18" ht="14.25" customHeight="1" x14ac:dyDescent="0.25">
      <c r="A4" s="107" t="str">
        <f>'Demand Planning'!A8</f>
        <v>POL09754</v>
      </c>
      <c r="B4" s="107" t="str">
        <f>'Demand Planning'!B8</f>
        <v>Polleo Creatine Monohydrate 250g</v>
      </c>
      <c r="C4" s="107" t="str">
        <f>'Demand Planning'!C8</f>
        <v>SPORTSKA PREHRANA</v>
      </c>
      <c r="D4" s="107" t="str">
        <f>'Demand Planning'!D8</f>
        <v>01 GOLD</v>
      </c>
      <c r="E4" s="166">
        <f>'Demand Planning'!Y15</f>
        <v>512.30769230769226</v>
      </c>
      <c r="F4" s="122">
        <f>'Demand Planning'!AB17</f>
        <v>942</v>
      </c>
      <c r="G4" s="122">
        <f>'Demand Planning'!AC17</f>
        <v>964</v>
      </c>
      <c r="H4" s="122">
        <f>'Demand Planning'!AD17</f>
        <v>983</v>
      </c>
      <c r="I4" s="122">
        <f>'Demand Planning'!AE17</f>
        <v>1099</v>
      </c>
      <c r="J4" s="122">
        <f>'Demand Planning'!AF17</f>
        <v>1012</v>
      </c>
      <c r="K4" s="122">
        <f>'Demand Planning'!AG17</f>
        <v>1471</v>
      </c>
      <c r="L4" s="122">
        <f>'Demand Planning'!AH17</f>
        <v>1279</v>
      </c>
      <c r="M4" s="122">
        <f>'Demand Planning'!AI17</f>
        <v>1041</v>
      </c>
      <c r="N4" s="122">
        <f>'Demand Planning'!AJ17</f>
        <v>1048</v>
      </c>
      <c r="O4" s="122">
        <f>'Demand Planning'!AK17</f>
        <v>1054</v>
      </c>
      <c r="P4" s="122">
        <f>'Demand Planning'!AL17</f>
        <v>1059</v>
      </c>
      <c r="Q4" s="122">
        <f>'Demand Planning'!AM17</f>
        <v>1063</v>
      </c>
      <c r="R4" s="122">
        <f>'Demand Planning'!AN17</f>
        <v>1067</v>
      </c>
    </row>
    <row r="5" spans="1:18" ht="14.25" customHeight="1" x14ac:dyDescent="0.25">
      <c r="A5" s="107" t="str">
        <f>'Demand Planning'!A18</f>
        <v>POL09755</v>
      </c>
      <c r="B5" s="135" t="str">
        <f>'Demand Planning'!B18</f>
        <v>Polleo Creatine Monohydrate 500g</v>
      </c>
      <c r="C5" s="135" t="str">
        <f>'Demand Planning'!C18</f>
        <v>SPORTSKA PREHRANA</v>
      </c>
      <c r="D5" s="135" t="str">
        <f>'Demand Planning'!D18</f>
        <v>01 GOLD</v>
      </c>
      <c r="E5" s="166">
        <f>'Demand Planning'!Y25</f>
        <v>310.15384615384613</v>
      </c>
      <c r="F5" s="122">
        <f>'Demand Planning'!AB27</f>
        <v>451</v>
      </c>
      <c r="G5" s="122">
        <f>'Demand Planning'!AC27</f>
        <v>451</v>
      </c>
      <c r="H5" s="122">
        <f>'Demand Planning'!AD27</f>
        <v>451</v>
      </c>
      <c r="I5" s="122">
        <f>'Demand Planning'!AE27</f>
        <v>451</v>
      </c>
      <c r="J5" s="122">
        <f>'Demand Planning'!AF27</f>
        <v>451</v>
      </c>
      <c r="K5" s="122">
        <f>'Demand Planning'!AG27</f>
        <v>451</v>
      </c>
      <c r="L5" s="122">
        <f>'Demand Planning'!AH27</f>
        <v>451</v>
      </c>
      <c r="M5" s="122">
        <f>'Demand Planning'!AI27</f>
        <v>451</v>
      </c>
      <c r="N5" s="122">
        <f>'Demand Planning'!AJ27</f>
        <v>451</v>
      </c>
      <c r="O5" s="122">
        <f>'Demand Planning'!AK27</f>
        <v>451</v>
      </c>
      <c r="P5" s="122">
        <f>'Demand Planning'!AL27</f>
        <v>451</v>
      </c>
      <c r="Q5" s="122">
        <f>'Demand Planning'!AM27</f>
        <v>451</v>
      </c>
      <c r="R5" s="122">
        <f>'Demand Planning'!AN27</f>
        <v>451</v>
      </c>
    </row>
    <row r="6" spans="1:18" ht="14.25" customHeight="1" x14ac:dyDescent="0.25">
      <c r="A6" s="107" t="str">
        <f>'Demand Planning'!A28</f>
        <v>POL09752</v>
      </c>
      <c r="B6" s="135" t="str">
        <f>'Demand Planning'!B28</f>
        <v>Polleo Elite Creapure® Creatine 250g</v>
      </c>
      <c r="C6" s="135" t="str">
        <f>'Demand Planning'!C28</f>
        <v>SPORTSKA PREHRANA</v>
      </c>
      <c r="D6" s="135" t="str">
        <f>'Demand Planning'!D28</f>
        <v>01 GOLD</v>
      </c>
      <c r="E6" s="166">
        <f>'Demand Planning'!Y35</f>
        <v>406.03846153846155</v>
      </c>
      <c r="F6" s="122">
        <f>'Demand Planning'!AB37</f>
        <v>384</v>
      </c>
      <c r="G6" s="122">
        <f>'Demand Planning'!AC37</f>
        <v>409</v>
      </c>
      <c r="H6" s="122">
        <f>'Demand Planning'!AD37</f>
        <v>415</v>
      </c>
      <c r="I6" s="122">
        <f>'Demand Planning'!AE37</f>
        <v>890</v>
      </c>
      <c r="J6" s="122">
        <f>'Demand Planning'!AF37</f>
        <v>439</v>
      </c>
      <c r="K6" s="122">
        <f>'Demand Planning'!AG37</f>
        <v>441</v>
      </c>
      <c r="L6" s="122">
        <f>'Demand Planning'!AH37</f>
        <v>438</v>
      </c>
      <c r="M6" s="122">
        <f>'Demand Planning'!AI37</f>
        <v>438</v>
      </c>
      <c r="N6" s="122">
        <f>'Demand Planning'!AJ37</f>
        <v>431</v>
      </c>
      <c r="O6" s="122">
        <f>'Demand Planning'!AK37</f>
        <v>437</v>
      </c>
      <c r="P6" s="122">
        <f>'Demand Planning'!AL37</f>
        <v>483</v>
      </c>
      <c r="Q6" s="122">
        <f>'Demand Planning'!AM37</f>
        <v>387</v>
      </c>
      <c r="R6" s="122">
        <f>'Demand Planning'!AN37</f>
        <v>394</v>
      </c>
    </row>
    <row r="7" spans="1:18" ht="14.25" customHeight="1" x14ac:dyDescent="0.25">
      <c r="A7" s="107" t="str">
        <f>'Demand Planning'!A38</f>
        <v>POL09753</v>
      </c>
      <c r="B7" s="135" t="str">
        <f>'Demand Planning'!B38</f>
        <v>Polleo Elite Creapure® Creatine 500g</v>
      </c>
      <c r="C7" s="135" t="str">
        <f>'Demand Planning'!C38</f>
        <v>SPORTSKA PREHRANA</v>
      </c>
      <c r="D7" s="135" t="str">
        <f>'Demand Planning'!D38</f>
        <v>01 GOLD</v>
      </c>
      <c r="E7" s="166">
        <f>'Demand Planning'!Y45</f>
        <v>158.5</v>
      </c>
      <c r="F7" s="122">
        <f>'Demand Planning'!AB47</f>
        <v>222</v>
      </c>
      <c r="G7" s="122">
        <f>'Demand Planning'!AC47</f>
        <v>222</v>
      </c>
      <c r="H7" s="122">
        <f>'Demand Planning'!AD47</f>
        <v>222</v>
      </c>
      <c r="I7" s="122">
        <f>'Demand Planning'!AE47</f>
        <v>222</v>
      </c>
      <c r="J7" s="122">
        <f>'Demand Planning'!AF47</f>
        <v>222</v>
      </c>
      <c r="K7" s="122">
        <f>'Demand Planning'!AG47</f>
        <v>222</v>
      </c>
      <c r="L7" s="122">
        <f>'Demand Planning'!AH47</f>
        <v>222</v>
      </c>
      <c r="M7" s="122">
        <f>'Demand Planning'!AI47</f>
        <v>222</v>
      </c>
      <c r="N7" s="122">
        <f>'Demand Planning'!AJ47</f>
        <v>222</v>
      </c>
      <c r="O7" s="122">
        <f>'Demand Planning'!AK47</f>
        <v>222</v>
      </c>
      <c r="P7" s="122">
        <f>'Demand Planning'!AL47</f>
        <v>222</v>
      </c>
      <c r="Q7" s="122">
        <f>'Demand Planning'!AM47</f>
        <v>222</v>
      </c>
      <c r="R7" s="122">
        <f>'Demand Planning'!AN47</f>
        <v>222</v>
      </c>
    </row>
    <row r="8" spans="1:18" ht="14.25" customHeight="1" x14ac:dyDescent="0.25">
      <c r="A8" s="107" t="str">
        <f>'Demand Planning'!A48</f>
        <v>POL09769</v>
      </c>
      <c r="B8" s="135" t="str">
        <f>'Demand Planning'!B48</f>
        <v>Polleo Premium HydroX Whey 908g Vanilla Gourmet</v>
      </c>
      <c r="C8" s="135" t="str">
        <f>'Demand Planning'!C48</f>
        <v>PROTEINI</v>
      </c>
      <c r="D8" s="135" t="str">
        <f>'Demand Planning'!D48</f>
        <v>01 GOLD</v>
      </c>
      <c r="E8" s="166">
        <f>'Demand Planning'!Y55</f>
        <v>160.03846153846155</v>
      </c>
      <c r="F8" s="122">
        <f>'Demand Planning'!AB57</f>
        <v>102</v>
      </c>
      <c r="G8" s="122">
        <f>'Demand Planning'!AC57</f>
        <v>101</v>
      </c>
      <c r="H8" s="122">
        <f>'Demand Planning'!AD57</f>
        <v>100</v>
      </c>
      <c r="I8" s="122">
        <f>'Demand Planning'!AE57</f>
        <v>99</v>
      </c>
      <c r="J8" s="122">
        <f>'Demand Planning'!AF57</f>
        <v>98</v>
      </c>
      <c r="K8" s="122">
        <f>'Demand Planning'!AG57</f>
        <v>97</v>
      </c>
      <c r="L8" s="122">
        <f>'Demand Planning'!AH57</f>
        <v>97</v>
      </c>
      <c r="M8" s="122">
        <f>'Demand Planning'!AI57</f>
        <v>96</v>
      </c>
      <c r="N8" s="122">
        <f>'Demand Planning'!AJ57</f>
        <v>96</v>
      </c>
      <c r="O8" s="122">
        <f>'Demand Planning'!AK57</f>
        <v>95</v>
      </c>
      <c r="P8" s="122">
        <f>'Demand Planning'!AL57</f>
        <v>95</v>
      </c>
      <c r="Q8" s="122">
        <f>'Demand Planning'!AM57</f>
        <v>95</v>
      </c>
      <c r="R8" s="122">
        <f>'Demand Planning'!AN57</f>
        <v>95</v>
      </c>
    </row>
    <row r="9" spans="1:18" ht="14.25" customHeight="1" x14ac:dyDescent="0.25">
      <c r="A9" s="107" t="str">
        <f>'Demand Planning'!A58</f>
        <v>POL09735</v>
      </c>
      <c r="B9" s="135" t="str">
        <f>'Demand Planning'!B58</f>
        <v>Polleo 1st Whey 454g Vanilla Madagascar</v>
      </c>
      <c r="C9" s="135" t="str">
        <f>'Demand Planning'!C58</f>
        <v>PROTEINI</v>
      </c>
      <c r="D9" s="135" t="str">
        <f>'Demand Planning'!D58</f>
        <v>01 GOLD</v>
      </c>
      <c r="E9" s="166">
        <f>'Demand Planning'!Y65</f>
        <v>629.96153846153845</v>
      </c>
      <c r="F9" s="122">
        <f>'Demand Planning'!AB67</f>
        <v>604</v>
      </c>
      <c r="G9" s="122">
        <f>'Demand Planning'!AC67</f>
        <v>604</v>
      </c>
      <c r="H9" s="122">
        <f>'Demand Planning'!AD67</f>
        <v>604</v>
      </c>
      <c r="I9" s="122">
        <f>'Demand Planning'!AE67</f>
        <v>604</v>
      </c>
      <c r="J9" s="122">
        <f>'Demand Planning'!AF67</f>
        <v>604</v>
      </c>
      <c r="K9" s="122">
        <f>'Demand Planning'!AG67</f>
        <v>604</v>
      </c>
      <c r="L9" s="122">
        <f>'Demand Planning'!AH67</f>
        <v>604</v>
      </c>
      <c r="M9" s="122">
        <f>'Demand Planning'!AI67</f>
        <v>604</v>
      </c>
      <c r="N9" s="122">
        <f>'Demand Planning'!AJ67</f>
        <v>604</v>
      </c>
      <c r="O9" s="122">
        <f>'Demand Planning'!AK67</f>
        <v>1043</v>
      </c>
      <c r="P9" s="122">
        <f>'Demand Planning'!AL67</f>
        <v>1043</v>
      </c>
      <c r="Q9" s="122">
        <f>'Demand Planning'!AM67</f>
        <v>1043</v>
      </c>
      <c r="R9" s="122">
        <f>'Demand Planning'!AN67</f>
        <v>1043</v>
      </c>
    </row>
    <row r="10" spans="1:18" ht="14.25" customHeight="1" x14ac:dyDescent="0.25">
      <c r="A10" s="107" t="str">
        <f>'Demand Planning'!A68</f>
        <v>POL09768</v>
      </c>
      <c r="B10" s="135" t="str">
        <f>'Demand Planning'!B68</f>
        <v>Polleo Premium HydroX Whey 908g Chocolate Gourmet</v>
      </c>
      <c r="C10" s="135" t="str">
        <f>'Demand Planning'!C68</f>
        <v>PROTEINI</v>
      </c>
      <c r="D10" s="135" t="str">
        <f>'Demand Planning'!D68</f>
        <v>01 GOLD</v>
      </c>
      <c r="E10" s="166">
        <f>'Demand Planning'!Y75</f>
        <v>149.73076923076923</v>
      </c>
      <c r="F10" s="122">
        <f>'Demand Planning'!AB77</f>
        <v>110</v>
      </c>
      <c r="G10" s="122">
        <f>'Demand Planning'!AC77</f>
        <v>110</v>
      </c>
      <c r="H10" s="122">
        <f>'Demand Planning'!AD77</f>
        <v>110</v>
      </c>
      <c r="I10" s="122">
        <f>'Demand Planning'!AE77</f>
        <v>110</v>
      </c>
      <c r="J10" s="122">
        <f>'Demand Planning'!AF77</f>
        <v>110</v>
      </c>
      <c r="K10" s="122">
        <f>'Demand Planning'!AG77</f>
        <v>110</v>
      </c>
      <c r="L10" s="122">
        <f>'Demand Planning'!AH77</f>
        <v>110</v>
      </c>
      <c r="M10" s="122">
        <f>'Demand Planning'!AI77</f>
        <v>110</v>
      </c>
      <c r="N10" s="122">
        <f>'Demand Planning'!AJ77</f>
        <v>110</v>
      </c>
      <c r="O10" s="122">
        <f>'Demand Planning'!AK77</f>
        <v>110</v>
      </c>
      <c r="P10" s="122">
        <f>'Demand Planning'!AL77</f>
        <v>110</v>
      </c>
      <c r="Q10" s="122">
        <f>'Demand Planning'!AM77</f>
        <v>110</v>
      </c>
      <c r="R10" s="122">
        <f>'Demand Planning'!AN77</f>
        <v>110</v>
      </c>
    </row>
    <row r="11" spans="1:18" ht="14.25" customHeight="1" x14ac:dyDescent="0.25">
      <c r="A11" s="107" t="str">
        <f>'Demand Planning'!A78</f>
        <v>POL12739</v>
      </c>
      <c r="B11" s="135" t="str">
        <f>'Demand Planning'!B78</f>
        <v>Polleo Bulgarian Tribulus 90 caps</v>
      </c>
      <c r="C11" s="135" t="str">
        <f>'Demand Planning'!C78</f>
        <v>SPORTSKA PREHRANA</v>
      </c>
      <c r="D11" s="135" t="str">
        <f>'Demand Planning'!D78</f>
        <v>01 GOLD</v>
      </c>
      <c r="E11" s="166">
        <f>'Demand Planning'!Y85</f>
        <v>183.26923076923077</v>
      </c>
      <c r="F11" s="122">
        <f>'Demand Planning'!AB87</f>
        <v>238</v>
      </c>
      <c r="G11" s="122">
        <f>'Demand Planning'!AC87</f>
        <v>238</v>
      </c>
      <c r="H11" s="122">
        <f>'Demand Planning'!AD87</f>
        <v>238</v>
      </c>
      <c r="I11" s="122">
        <f>'Demand Planning'!AE87</f>
        <v>238</v>
      </c>
      <c r="J11" s="122">
        <f>'Demand Planning'!AF87</f>
        <v>238</v>
      </c>
      <c r="K11" s="122">
        <f>'Demand Planning'!AG87</f>
        <v>414</v>
      </c>
      <c r="L11" s="122">
        <f>'Demand Planning'!AH87</f>
        <v>414</v>
      </c>
      <c r="M11" s="122">
        <f>'Demand Planning'!AI87</f>
        <v>414</v>
      </c>
      <c r="N11" s="122">
        <f>'Demand Planning'!AJ87</f>
        <v>414</v>
      </c>
      <c r="O11" s="122">
        <f>'Demand Planning'!AK87</f>
        <v>238</v>
      </c>
      <c r="P11" s="122">
        <f>'Demand Planning'!AL87</f>
        <v>238</v>
      </c>
      <c r="Q11" s="122">
        <f>'Demand Planning'!AM87</f>
        <v>238</v>
      </c>
      <c r="R11" s="122">
        <f>'Demand Planning'!AN87</f>
        <v>238</v>
      </c>
    </row>
    <row r="12" spans="1:18" ht="14.25" customHeight="1" x14ac:dyDescent="0.25">
      <c r="A12" s="107" t="str">
        <f>'Demand Planning'!A88</f>
        <v>POL09734</v>
      </c>
      <c r="B12" s="135" t="str">
        <f>'Demand Planning'!B88</f>
        <v>Polleo 1st Whey 454g Swiss Chocolate Supreme</v>
      </c>
      <c r="C12" s="135" t="str">
        <f>'Demand Planning'!C88</f>
        <v>PROTEINI</v>
      </c>
      <c r="D12" s="135" t="str">
        <f>'Demand Planning'!D88</f>
        <v>01 GOLD</v>
      </c>
      <c r="E12" s="166">
        <f>'Demand Planning'!Y95</f>
        <v>493.53846153846155</v>
      </c>
      <c r="F12" s="122">
        <f>'Demand Planning'!AB97</f>
        <v>552</v>
      </c>
      <c r="G12" s="122">
        <f>'Demand Planning'!AC97</f>
        <v>552</v>
      </c>
      <c r="H12" s="122">
        <f>'Demand Planning'!AD97</f>
        <v>552</v>
      </c>
      <c r="I12" s="122">
        <f>'Demand Planning'!AE97</f>
        <v>552</v>
      </c>
      <c r="J12" s="122">
        <f>'Demand Planning'!AF97</f>
        <v>552</v>
      </c>
      <c r="K12" s="122">
        <f>'Demand Planning'!AG97</f>
        <v>552</v>
      </c>
      <c r="L12" s="122">
        <f>'Demand Planning'!AH97</f>
        <v>552</v>
      </c>
      <c r="M12" s="122">
        <f>'Demand Planning'!AI97</f>
        <v>552</v>
      </c>
      <c r="N12" s="122">
        <f>'Demand Planning'!AJ97</f>
        <v>552</v>
      </c>
      <c r="O12" s="122">
        <f>'Demand Planning'!AK97</f>
        <v>1021</v>
      </c>
      <c r="P12" s="122">
        <f>'Demand Planning'!AL97</f>
        <v>1021</v>
      </c>
      <c r="Q12" s="122">
        <f>'Demand Planning'!AM97</f>
        <v>1021</v>
      </c>
      <c r="R12" s="122">
        <f>'Demand Planning'!AN97</f>
        <v>1021</v>
      </c>
    </row>
    <row r="13" spans="1:18" ht="14.25" customHeight="1" x14ac:dyDescent="0.25">
      <c r="A13" s="107" t="str">
        <f>'Demand Planning'!A98</f>
        <v>POL12756</v>
      </c>
      <c r="B13" s="135" t="str">
        <f>'Demand Planning'!B98</f>
        <v>Polleo Creatine Monohydrate 250g Lemonade</v>
      </c>
      <c r="C13" s="135" t="str">
        <f>'Demand Planning'!C98</f>
        <v>SPORTSKA PREHRANA</v>
      </c>
      <c r="D13" s="135" t="str">
        <f>'Demand Planning'!D98</f>
        <v>01 GOLD</v>
      </c>
      <c r="E13" s="166">
        <f>'Demand Planning'!Y105</f>
        <v>162.15384615384616</v>
      </c>
      <c r="F13" s="122">
        <f>'Demand Planning'!AB107</f>
        <v>155</v>
      </c>
      <c r="G13" s="122">
        <f>'Demand Planning'!AC107</f>
        <v>178</v>
      </c>
      <c r="H13" s="122">
        <f>'Demand Planning'!AD107</f>
        <v>162</v>
      </c>
      <c r="I13" s="122">
        <f>'Demand Planning'!AE107</f>
        <v>657</v>
      </c>
      <c r="J13" s="122">
        <f>'Demand Planning'!AF107</f>
        <v>191</v>
      </c>
      <c r="K13" s="122">
        <f>'Demand Planning'!AG107</f>
        <v>567</v>
      </c>
      <c r="L13" s="122">
        <f>'Demand Planning'!AH107</f>
        <v>355</v>
      </c>
      <c r="M13" s="122">
        <f>'Demand Planning'!AI107</f>
        <v>170</v>
      </c>
      <c r="N13" s="122">
        <f>'Demand Planning'!AJ107</f>
        <v>172</v>
      </c>
      <c r="O13" s="122">
        <f>'Demand Planning'!AK107</f>
        <v>169</v>
      </c>
      <c r="P13" s="122">
        <f>'Demand Planning'!AL107</f>
        <v>190</v>
      </c>
      <c r="Q13" s="122">
        <f>'Demand Planning'!AM107</f>
        <v>138</v>
      </c>
      <c r="R13" s="122">
        <f>'Demand Planning'!AN107</f>
        <v>141</v>
      </c>
    </row>
    <row r="14" spans="1:18" ht="14.25" customHeight="1" x14ac:dyDescent="0.25">
      <c r="A14" s="107" t="str">
        <f>'Demand Planning'!A108</f>
        <v>POL12827</v>
      </c>
      <c r="B14" s="135" t="str">
        <f>'Demand Planning'!B108</f>
        <v>Polleo Softi 50 g Dubai Chocolate</v>
      </c>
      <c r="C14" s="135" t="str">
        <f>'Demand Planning'!C108</f>
        <v>RTD &amp; SNACKS</v>
      </c>
      <c r="D14" s="135" t="str">
        <f>'Demand Planning'!D108</f>
        <v>01 GOLD</v>
      </c>
      <c r="E14" s="166">
        <f>'Demand Planning'!Y115</f>
        <v>2645.3076923076924</v>
      </c>
      <c r="F14" s="122">
        <f>'Demand Planning'!AB117</f>
        <v>2237</v>
      </c>
      <c r="G14" s="122">
        <f>'Demand Planning'!AC117</f>
        <v>2298</v>
      </c>
      <c r="H14" s="122">
        <f>'Demand Planning'!AD117</f>
        <v>2507</v>
      </c>
      <c r="I14" s="122">
        <f>'Demand Planning'!AE117</f>
        <v>2568</v>
      </c>
      <c r="J14" s="122">
        <f>'Demand Planning'!AF117</f>
        <v>6383</v>
      </c>
      <c r="K14" s="122">
        <f>'Demand Planning'!AG117</f>
        <v>3783</v>
      </c>
      <c r="L14" s="122">
        <f>'Demand Planning'!AH117</f>
        <v>2648</v>
      </c>
      <c r="M14" s="122">
        <f>'Demand Planning'!AI117</f>
        <v>2809</v>
      </c>
      <c r="N14" s="122">
        <f>'Demand Planning'!AJ117</f>
        <v>2845</v>
      </c>
      <c r="O14" s="122">
        <f>'Demand Planning'!AK117</f>
        <v>2907</v>
      </c>
      <c r="P14" s="122">
        <f>'Demand Planning'!AL117</f>
        <v>2962</v>
      </c>
      <c r="Q14" s="122">
        <f>'Demand Planning'!AM117</f>
        <v>2932</v>
      </c>
      <c r="R14" s="122">
        <f>'Demand Planning'!AN117</f>
        <v>2822</v>
      </c>
    </row>
    <row r="15" spans="1:18" ht="14.25" customHeight="1" x14ac:dyDescent="0.25">
      <c r="A15" s="107" t="str">
        <f>'Demand Planning'!A118</f>
        <v>POL12876</v>
      </c>
      <c r="B15" s="135" t="str">
        <f>'Demand Planning'!B118</f>
        <v>Polleo 1st Bar 60g Chocolate Brownie</v>
      </c>
      <c r="C15" s="135" t="str">
        <f>'Demand Planning'!C118</f>
        <v>RTD &amp; SNACKS</v>
      </c>
      <c r="D15" s="135" t="str">
        <f>'Demand Planning'!D118</f>
        <v>01 GOLD</v>
      </c>
      <c r="E15" s="166">
        <f>'Demand Planning'!Y125</f>
        <v>906.57692307692309</v>
      </c>
      <c r="F15" s="122">
        <f>'Demand Planning'!AB127</f>
        <v>1940</v>
      </c>
      <c r="G15" s="122">
        <f>'Demand Planning'!AC127</f>
        <v>1940</v>
      </c>
      <c r="H15" s="122">
        <f>'Demand Planning'!AD127</f>
        <v>1940</v>
      </c>
      <c r="I15" s="122">
        <f>'Demand Planning'!AE127</f>
        <v>1940</v>
      </c>
      <c r="J15" s="122">
        <f>'Demand Planning'!AF127</f>
        <v>1940</v>
      </c>
      <c r="K15" s="122">
        <f>'Demand Planning'!AG127</f>
        <v>1940</v>
      </c>
      <c r="L15" s="122">
        <f>'Demand Planning'!AH127</f>
        <v>1940</v>
      </c>
      <c r="M15" s="122">
        <f>'Demand Planning'!AI127</f>
        <v>1940</v>
      </c>
      <c r="N15" s="122">
        <f>'Demand Planning'!AJ127</f>
        <v>5746</v>
      </c>
      <c r="O15" s="122">
        <f>'Demand Planning'!AK127</f>
        <v>1940</v>
      </c>
      <c r="P15" s="122">
        <f>'Demand Planning'!AL127</f>
        <v>1940</v>
      </c>
      <c r="Q15" s="122">
        <f>'Demand Planning'!AM127</f>
        <v>1940</v>
      </c>
      <c r="R15" s="122">
        <f>'Demand Planning'!AN127</f>
        <v>1940</v>
      </c>
    </row>
    <row r="16" spans="1:18" ht="14.25" customHeight="1" x14ac:dyDescent="0.25">
      <c r="A16" s="107" t="str">
        <f>'Demand Planning'!A128</f>
        <v>POL04469</v>
      </c>
      <c r="B16" s="135" t="str">
        <f>'Demand Planning'!B128</f>
        <v>Polleo Protein Brownie 75 g - Double Chocolate</v>
      </c>
      <c r="C16" s="135" t="str">
        <f>'Demand Planning'!C128</f>
        <v>RTD &amp; SNACKS</v>
      </c>
      <c r="D16" s="135" t="str">
        <f>'Demand Planning'!D128</f>
        <v>01 GOLD</v>
      </c>
      <c r="E16" s="166">
        <f>'Demand Planning'!Y135</f>
        <v>2811.1923076923076</v>
      </c>
      <c r="F16" s="122">
        <f>'Demand Planning'!AB137</f>
        <v>3185</v>
      </c>
      <c r="G16" s="122">
        <f>'Demand Planning'!AC137</f>
        <v>2956</v>
      </c>
      <c r="H16" s="122">
        <f>'Demand Planning'!AD137</f>
        <v>3117</v>
      </c>
      <c r="I16" s="122">
        <f>'Demand Planning'!AE137</f>
        <v>7958</v>
      </c>
      <c r="J16" s="122">
        <f>'Demand Planning'!AF137</f>
        <v>5643</v>
      </c>
      <c r="K16" s="122">
        <f>'Demand Planning'!AG137</f>
        <v>3768</v>
      </c>
      <c r="L16" s="122">
        <f>'Demand Planning'!AH137</f>
        <v>3123</v>
      </c>
      <c r="M16" s="122">
        <f>'Demand Planning'!AI137</f>
        <v>3214</v>
      </c>
      <c r="N16" s="122">
        <f>'Demand Planning'!AJ137</f>
        <v>2851</v>
      </c>
      <c r="O16" s="122">
        <f>'Demand Planning'!AK137</f>
        <v>2901</v>
      </c>
      <c r="P16" s="122">
        <f>'Demand Planning'!AL137</f>
        <v>3122</v>
      </c>
      <c r="Q16" s="122">
        <f>'Demand Planning'!AM137</f>
        <v>2888</v>
      </c>
      <c r="R16" s="122">
        <f>'Demand Planning'!AN137</f>
        <v>2952</v>
      </c>
    </row>
    <row r="17" spans="1:18" ht="14.25" customHeight="1" x14ac:dyDescent="0.25">
      <c r="A17" s="107" t="str">
        <f>'Demand Planning'!A138</f>
        <v>POL12837</v>
      </c>
      <c r="B17" s="135" t="str">
        <f>'Demand Planning'!B138</f>
        <v>Polleo &amp; AP Cre-Amino 300 g Orange</v>
      </c>
      <c r="C17" s="135" t="str">
        <f>'Demand Planning'!C138</f>
        <v>SPORTSKA PREHRANA</v>
      </c>
      <c r="D17" s="135" t="str">
        <f>'Demand Planning'!D138</f>
        <v>01 GOLD</v>
      </c>
      <c r="E17" s="166">
        <f>'Demand Planning'!Y145</f>
        <v>101.38461538461539</v>
      </c>
      <c r="F17" s="122">
        <f>'Demand Planning'!AB147</f>
        <v>66</v>
      </c>
      <c r="G17" s="122">
        <f>'Demand Planning'!AC147</f>
        <v>66</v>
      </c>
      <c r="H17" s="122">
        <f>'Demand Planning'!AD147</f>
        <v>66</v>
      </c>
      <c r="I17" s="122">
        <f>'Demand Planning'!AE147</f>
        <v>66</v>
      </c>
      <c r="J17" s="122">
        <f>'Demand Planning'!AF147</f>
        <v>116</v>
      </c>
      <c r="K17" s="122">
        <f>'Demand Planning'!AG147</f>
        <v>76</v>
      </c>
      <c r="L17" s="122">
        <f>'Demand Planning'!AH147</f>
        <v>66</v>
      </c>
      <c r="M17" s="122">
        <f>'Demand Planning'!AI147</f>
        <v>66</v>
      </c>
      <c r="N17" s="122">
        <f>'Demand Planning'!AJ147</f>
        <v>66</v>
      </c>
      <c r="O17" s="122">
        <f>'Demand Planning'!AK147</f>
        <v>66</v>
      </c>
      <c r="P17" s="122">
        <f>'Demand Planning'!AL147</f>
        <v>66</v>
      </c>
      <c r="Q17" s="122">
        <f>'Demand Planning'!AM147</f>
        <v>66</v>
      </c>
      <c r="R17" s="122">
        <f>'Demand Planning'!AN147</f>
        <v>66</v>
      </c>
    </row>
    <row r="18" spans="1:18" ht="14.25" customHeight="1" x14ac:dyDescent="0.25">
      <c r="A18" s="107" t="str">
        <f>'Demand Planning'!A148</f>
        <v>POL09746</v>
      </c>
      <c r="B18" s="135" t="str">
        <f>'Demand Planning'!B148</f>
        <v>Polleo 1st Whey 2,27kg Swiss Chocolate Supreme</v>
      </c>
      <c r="C18" s="135" t="str">
        <f>'Demand Planning'!C148</f>
        <v>PROTEINI</v>
      </c>
      <c r="D18" s="135" t="str">
        <f>'Demand Planning'!D148</f>
        <v>01 GOLD</v>
      </c>
      <c r="E18" s="166">
        <f>'Demand Planning'!Y155</f>
        <v>108.96153846153847</v>
      </c>
      <c r="F18" s="122">
        <f>'Demand Planning'!AB157</f>
        <v>148</v>
      </c>
      <c r="G18" s="122">
        <f>'Demand Planning'!AC157</f>
        <v>148</v>
      </c>
      <c r="H18" s="122">
        <f>'Demand Planning'!AD157</f>
        <v>148</v>
      </c>
      <c r="I18" s="122">
        <f>'Demand Planning'!AE157</f>
        <v>148</v>
      </c>
      <c r="J18" s="122">
        <f>'Demand Planning'!AF157</f>
        <v>148</v>
      </c>
      <c r="K18" s="122">
        <f>'Demand Planning'!AG157</f>
        <v>148</v>
      </c>
      <c r="L18" s="122">
        <f>'Demand Planning'!AH157</f>
        <v>148</v>
      </c>
      <c r="M18" s="122">
        <f>'Demand Planning'!AI157</f>
        <v>148</v>
      </c>
      <c r="N18" s="122">
        <f>'Demand Planning'!AJ157</f>
        <v>148</v>
      </c>
      <c r="O18" s="122">
        <f>'Demand Planning'!AK157</f>
        <v>148</v>
      </c>
      <c r="P18" s="122">
        <f>'Demand Planning'!AL157</f>
        <v>148</v>
      </c>
      <c r="Q18" s="122">
        <f>'Demand Planning'!AM157</f>
        <v>148</v>
      </c>
      <c r="R18" s="122">
        <f>'Demand Planning'!AN157</f>
        <v>148</v>
      </c>
    </row>
    <row r="19" spans="1:18" ht="14.25" customHeight="1" x14ac:dyDescent="0.25">
      <c r="A19" s="107" t="str">
        <f>'Demand Planning'!A158</f>
        <v>POL12836</v>
      </c>
      <c r="B19" s="135" t="str">
        <f>'Demand Planning'!B158</f>
        <v>Polleo &amp; AP Cre-Amino 300 g Cola-Lemon</v>
      </c>
      <c r="C19" s="135" t="str">
        <f>'Demand Planning'!C158</f>
        <v>SPORTSKA PREHRANA</v>
      </c>
      <c r="D19" s="135" t="str">
        <f>'Demand Planning'!D158</f>
        <v>01 GOLD</v>
      </c>
      <c r="E19" s="166">
        <f>'Demand Planning'!Y165</f>
        <v>77.42307692307692</v>
      </c>
      <c r="F19" s="122">
        <f>'Demand Planning'!AB167</f>
        <v>45</v>
      </c>
      <c r="G19" s="122">
        <f>'Demand Planning'!AC167</f>
        <v>46</v>
      </c>
      <c r="H19" s="122">
        <f>'Demand Planning'!AD167</f>
        <v>41</v>
      </c>
      <c r="I19" s="122">
        <f>'Demand Planning'!AE167</f>
        <v>46</v>
      </c>
      <c r="J19" s="122">
        <f>'Demand Planning'!AF167</f>
        <v>175</v>
      </c>
      <c r="K19" s="122">
        <f>'Demand Planning'!AG167</f>
        <v>88</v>
      </c>
      <c r="L19" s="122">
        <f>'Demand Planning'!AH167</f>
        <v>43</v>
      </c>
      <c r="M19" s="122">
        <f>'Demand Planning'!AI167</f>
        <v>42</v>
      </c>
      <c r="N19" s="122">
        <f>'Demand Planning'!AJ167</f>
        <v>53</v>
      </c>
      <c r="O19" s="122">
        <f>'Demand Planning'!AK167</f>
        <v>54</v>
      </c>
      <c r="P19" s="122">
        <f>'Demand Planning'!AL167</f>
        <v>54</v>
      </c>
      <c r="Q19" s="122">
        <f>'Demand Planning'!AM167</f>
        <v>51</v>
      </c>
      <c r="R19" s="122">
        <f>'Demand Planning'!AN167</f>
        <v>53</v>
      </c>
    </row>
    <row r="20" spans="1:18" ht="14.25" customHeight="1" x14ac:dyDescent="0.25">
      <c r="A20" s="107" t="str">
        <f>'Demand Planning'!A168</f>
        <v>POL09852</v>
      </c>
      <c r="B20" s="135" t="str">
        <f>'Demand Planning'!B168</f>
        <v>Polleo KSM-66® Gold Ashwagandha 60 caps</v>
      </c>
      <c r="C20" s="135" t="str">
        <f>'Demand Planning'!C168</f>
        <v>BIO I SUPERFOODS</v>
      </c>
      <c r="D20" s="135" t="str">
        <f>'Demand Planning'!D168</f>
        <v>01 GOLD</v>
      </c>
      <c r="E20" s="166">
        <f>'Demand Planning'!Y175</f>
        <v>221.96153846153845</v>
      </c>
      <c r="F20" s="122">
        <f>'Demand Planning'!AB177</f>
        <v>287</v>
      </c>
      <c r="G20" s="122">
        <f>'Demand Planning'!AC177</f>
        <v>251</v>
      </c>
      <c r="H20" s="122">
        <f>'Demand Planning'!AD177</f>
        <v>270</v>
      </c>
      <c r="I20" s="122">
        <f>'Demand Planning'!AE177</f>
        <v>273</v>
      </c>
      <c r="J20" s="122">
        <f>'Demand Planning'!AF177</f>
        <v>275</v>
      </c>
      <c r="K20" s="122">
        <f>'Demand Planning'!AG177</f>
        <v>275</v>
      </c>
      <c r="L20" s="122">
        <f>'Demand Planning'!AH177</f>
        <v>269</v>
      </c>
      <c r="M20" s="122">
        <f>'Demand Planning'!AI177</f>
        <v>269</v>
      </c>
      <c r="N20" s="122">
        <f>'Demand Planning'!AJ177</f>
        <v>270</v>
      </c>
      <c r="O20" s="122">
        <f>'Demand Planning'!AK177</f>
        <v>269</v>
      </c>
      <c r="P20" s="122">
        <f>'Demand Planning'!AL177</f>
        <v>308</v>
      </c>
      <c r="Q20" s="122">
        <f>'Demand Planning'!AM177</f>
        <v>233</v>
      </c>
      <c r="R20" s="122">
        <f>'Demand Planning'!AN177</f>
        <v>232</v>
      </c>
    </row>
    <row r="21" spans="1:18" ht="14.25" customHeight="1" x14ac:dyDescent="0.25">
      <c r="A21" s="107" t="str">
        <f>'Demand Planning'!A178</f>
        <v>POL09875</v>
      </c>
      <c r="B21" s="135" t="str">
        <f>'Demand Planning'!B178</f>
        <v>Polleo Magnesium Citrate 90 caps</v>
      </c>
      <c r="C21" s="135" t="str">
        <f>'Demand Planning'!C178</f>
        <v>SPORTSKA PREHRANA</v>
      </c>
      <c r="D21" s="135" t="str">
        <f>'Demand Planning'!D178</f>
        <v>01 GOLD</v>
      </c>
      <c r="E21" s="166">
        <f>'Demand Planning'!Y185</f>
        <v>164.57692307692307</v>
      </c>
      <c r="F21" s="122">
        <f>'Demand Planning'!AB187</f>
        <v>175</v>
      </c>
      <c r="G21" s="122">
        <f>'Demand Planning'!AC187</f>
        <v>174</v>
      </c>
      <c r="H21" s="122">
        <f>'Demand Planning'!AD187</f>
        <v>173</v>
      </c>
      <c r="I21" s="122">
        <f>'Demand Planning'!AE187</f>
        <v>172</v>
      </c>
      <c r="J21" s="122">
        <f>'Demand Planning'!AF187</f>
        <v>172</v>
      </c>
      <c r="K21" s="122">
        <f>'Demand Planning'!AG187</f>
        <v>171</v>
      </c>
      <c r="L21" s="122">
        <f>'Demand Planning'!AH187</f>
        <v>171</v>
      </c>
      <c r="M21" s="122">
        <f>'Demand Planning'!AI187</f>
        <v>171</v>
      </c>
      <c r="N21" s="122">
        <f>'Demand Planning'!AJ187</f>
        <v>170</v>
      </c>
      <c r="O21" s="122">
        <f>'Demand Planning'!AK187</f>
        <v>170</v>
      </c>
      <c r="P21" s="122">
        <f>'Demand Planning'!AL187</f>
        <v>170</v>
      </c>
      <c r="Q21" s="122">
        <f>'Demand Planning'!AM187</f>
        <v>170</v>
      </c>
      <c r="R21" s="122">
        <f>'Demand Planning'!AN187</f>
        <v>169</v>
      </c>
    </row>
    <row r="22" spans="1:18" ht="14.25" customHeight="1" x14ac:dyDescent="0.25">
      <c r="A22" s="107" t="str">
        <f>'Demand Planning'!A188</f>
        <v>POL09747</v>
      </c>
      <c r="B22" s="135" t="str">
        <f>'Demand Planning'!B188</f>
        <v>Polleo 1st Whey 2,27kg Vanilla Madagascar</v>
      </c>
      <c r="C22" s="135" t="str">
        <f>'Demand Planning'!C188</f>
        <v>PROTEINI</v>
      </c>
      <c r="D22" s="135" t="str">
        <f>'Demand Planning'!D188</f>
        <v>01 GOLD</v>
      </c>
      <c r="E22" s="166">
        <f>'Demand Planning'!Y195</f>
        <v>115.26923076923077</v>
      </c>
      <c r="F22" s="122">
        <f>'Demand Planning'!AB197</f>
        <v>165</v>
      </c>
      <c r="G22" s="122">
        <f>'Demand Planning'!AC197</f>
        <v>165</v>
      </c>
      <c r="H22" s="122">
        <f>'Demand Planning'!AD197</f>
        <v>165</v>
      </c>
      <c r="I22" s="122">
        <f>'Demand Planning'!AE197</f>
        <v>165</v>
      </c>
      <c r="J22" s="122">
        <f>'Demand Planning'!AF197</f>
        <v>165</v>
      </c>
      <c r="K22" s="122">
        <f>'Demand Planning'!AG197</f>
        <v>165</v>
      </c>
      <c r="L22" s="122">
        <f>'Demand Planning'!AH197</f>
        <v>165</v>
      </c>
      <c r="M22" s="122">
        <f>'Demand Planning'!AI197</f>
        <v>165</v>
      </c>
      <c r="N22" s="122">
        <f>'Demand Planning'!AJ197</f>
        <v>165</v>
      </c>
      <c r="O22" s="122">
        <f>'Demand Planning'!AK197</f>
        <v>165</v>
      </c>
      <c r="P22" s="122">
        <f>'Demand Planning'!AL197</f>
        <v>165</v>
      </c>
      <c r="Q22" s="122">
        <f>'Demand Planning'!AM197</f>
        <v>165</v>
      </c>
      <c r="R22" s="122">
        <f>'Demand Planning'!AN197</f>
        <v>165</v>
      </c>
    </row>
    <row r="23" spans="1:18" ht="14.25" customHeight="1" x14ac:dyDescent="0.25">
      <c r="A23" s="107" t="str">
        <f>'Demand Planning'!A198</f>
        <v>POL04291</v>
      </c>
      <c r="B23" s="135" t="str">
        <f>'Demand Planning'!B198</f>
        <v>Polleo Xtreme 60% Protein Bar 75g Chocolate</v>
      </c>
      <c r="C23" s="135" t="str">
        <f>'Demand Planning'!C198</f>
        <v>RTD &amp; SNACKS</v>
      </c>
      <c r="D23" s="135" t="str">
        <f>'Demand Planning'!D198</f>
        <v>01 GOLD</v>
      </c>
      <c r="E23" s="166">
        <f>'Demand Planning'!Y205</f>
        <v>2338.9230769230771</v>
      </c>
      <c r="F23" s="122">
        <f>'Demand Planning'!AB207</f>
        <v>2435</v>
      </c>
      <c r="G23" s="122">
        <f>'Demand Planning'!AC207</f>
        <v>2434</v>
      </c>
      <c r="H23" s="122">
        <f>'Demand Planning'!AD207</f>
        <v>2441</v>
      </c>
      <c r="I23" s="122">
        <f>'Demand Planning'!AE207</f>
        <v>2584</v>
      </c>
      <c r="J23" s="122">
        <f>'Demand Planning'!AF207</f>
        <v>2861</v>
      </c>
      <c r="K23" s="122">
        <f>'Demand Planning'!AG207</f>
        <v>2861</v>
      </c>
      <c r="L23" s="122">
        <f>'Demand Planning'!AH207</f>
        <v>2861</v>
      </c>
      <c r="M23" s="122">
        <f>'Demand Planning'!AI207</f>
        <v>2834</v>
      </c>
      <c r="N23" s="122">
        <f>'Demand Planning'!AJ207</f>
        <v>2689</v>
      </c>
      <c r="O23" s="122">
        <f>'Demand Planning'!AK207</f>
        <v>2728</v>
      </c>
      <c r="P23" s="122">
        <f>'Demand Planning'!AL207</f>
        <v>2925</v>
      </c>
      <c r="Q23" s="122">
        <f>'Demand Planning'!AM207</f>
        <v>2807</v>
      </c>
      <c r="R23" s="122">
        <f>'Demand Planning'!AN207</f>
        <v>2781</v>
      </c>
    </row>
    <row r="24" spans="1:18" ht="14.25" customHeight="1" x14ac:dyDescent="0.25">
      <c r="A24" s="107" t="str">
        <f>'Demand Planning'!A208</f>
        <v>POL09858</v>
      </c>
      <c r="B24" s="135" t="str">
        <f>'Demand Planning'!B208</f>
        <v>Polleo Alpha Dualcaps 120 caps</v>
      </c>
      <c r="C24" s="135" t="str">
        <f>'Demand Planning'!C208</f>
        <v>SPORTSKA PREHRANA</v>
      </c>
      <c r="D24" s="135" t="str">
        <f>'Demand Planning'!D208</f>
        <v>01 GOLD</v>
      </c>
      <c r="E24" s="166">
        <f>'Demand Planning'!Y215</f>
        <v>75.307692307692307</v>
      </c>
      <c r="F24" s="122">
        <f>'Demand Planning'!AB217</f>
        <v>107</v>
      </c>
      <c r="G24" s="122">
        <f>'Demand Planning'!AC217</f>
        <v>107</v>
      </c>
      <c r="H24" s="122">
        <f>'Demand Planning'!AD217</f>
        <v>107</v>
      </c>
      <c r="I24" s="122">
        <f>'Demand Planning'!AE217</f>
        <v>107</v>
      </c>
      <c r="J24" s="122">
        <f>'Demand Planning'!AF217</f>
        <v>107</v>
      </c>
      <c r="K24" s="122">
        <f>'Demand Planning'!AG217</f>
        <v>107</v>
      </c>
      <c r="L24" s="122">
        <f>'Demand Planning'!AH217</f>
        <v>107</v>
      </c>
      <c r="M24" s="122">
        <f>'Demand Planning'!AI217</f>
        <v>107</v>
      </c>
      <c r="N24" s="122">
        <f>'Demand Planning'!AJ217</f>
        <v>107</v>
      </c>
      <c r="O24" s="122">
        <f>'Demand Planning'!AK217</f>
        <v>107</v>
      </c>
      <c r="P24" s="122">
        <f>'Demand Planning'!AL217</f>
        <v>107</v>
      </c>
      <c r="Q24" s="122">
        <f>'Demand Planning'!AM217</f>
        <v>107</v>
      </c>
      <c r="R24" s="122">
        <f>'Demand Planning'!AN217</f>
        <v>107</v>
      </c>
    </row>
    <row r="25" spans="1:18" ht="14.25" customHeight="1" x14ac:dyDescent="0.25">
      <c r="A25" s="107" t="str">
        <f>'Demand Planning'!A218</f>
        <v>POL12877</v>
      </c>
      <c r="B25" s="135" t="str">
        <f>'Demand Planning'!B218</f>
        <v>Polleo 1st Bar 60g Cookies &amp; Cream</v>
      </c>
      <c r="C25" s="135" t="str">
        <f>'Demand Planning'!C218</f>
        <v>RTD &amp; SNACKS</v>
      </c>
      <c r="D25" s="135" t="str">
        <f>'Demand Planning'!D218</f>
        <v>01 GOLD</v>
      </c>
      <c r="E25" s="166">
        <f>'Demand Planning'!Y225</f>
        <v>840.88461538461536</v>
      </c>
      <c r="F25" s="122">
        <f>'Demand Planning'!AB227</f>
        <v>1795</v>
      </c>
      <c r="G25" s="122">
        <f>'Demand Planning'!AC227</f>
        <v>1795</v>
      </c>
      <c r="H25" s="122">
        <f>'Demand Planning'!AD227</f>
        <v>1795</v>
      </c>
      <c r="I25" s="122">
        <f>'Demand Planning'!AE227</f>
        <v>1795</v>
      </c>
      <c r="J25" s="122">
        <f>'Demand Planning'!AF227</f>
        <v>1795</v>
      </c>
      <c r="K25" s="122">
        <f>'Demand Planning'!AG227</f>
        <v>1795</v>
      </c>
      <c r="L25" s="122">
        <f>'Demand Planning'!AH227</f>
        <v>1795</v>
      </c>
      <c r="M25" s="122">
        <f>'Demand Planning'!AI227</f>
        <v>1795</v>
      </c>
      <c r="N25" s="122">
        <f>'Demand Planning'!AJ227</f>
        <v>3616</v>
      </c>
      <c r="O25" s="122">
        <f>'Demand Planning'!AK227</f>
        <v>1795</v>
      </c>
      <c r="P25" s="122">
        <f>'Demand Planning'!AL227</f>
        <v>1795</v>
      </c>
      <c r="Q25" s="122">
        <f>'Demand Planning'!AM227</f>
        <v>1795</v>
      </c>
      <c r="R25" s="122">
        <f>'Demand Planning'!AN227</f>
        <v>1795</v>
      </c>
    </row>
    <row r="26" spans="1:18" ht="14.25" customHeight="1" x14ac:dyDescent="0.25">
      <c r="A26" s="107" t="str">
        <f>'Demand Planning'!A228</f>
        <v>POL12835</v>
      </c>
      <c r="B26" s="135" t="str">
        <f>'Demand Planning'!B228</f>
        <v>Polleo Creatine Monohydrate 150g</v>
      </c>
      <c r="C26" s="135" t="str">
        <f>'Demand Planning'!C228</f>
        <v>SPORTSKA PREHRANA</v>
      </c>
      <c r="D26" s="135" t="str">
        <f>'Demand Planning'!D228</f>
        <v>01 GOLD</v>
      </c>
      <c r="E26" s="166">
        <f>'Demand Planning'!Y235</f>
        <v>210.61538461538461</v>
      </c>
      <c r="F26" s="122">
        <f>'Demand Planning'!AB237</f>
        <v>487</v>
      </c>
      <c r="G26" s="122">
        <f>'Demand Planning'!AC237</f>
        <v>498</v>
      </c>
      <c r="H26" s="122">
        <f>'Demand Planning'!AD237</f>
        <v>508</v>
      </c>
      <c r="I26" s="122">
        <f>'Demand Planning'!AE237</f>
        <v>516</v>
      </c>
      <c r="J26" s="122">
        <f>'Demand Planning'!AF237</f>
        <v>555</v>
      </c>
      <c r="K26" s="122">
        <f>'Demand Planning'!AG237</f>
        <v>500</v>
      </c>
      <c r="L26" s="122">
        <f>'Demand Planning'!AH237</f>
        <v>534</v>
      </c>
      <c r="M26" s="122">
        <f>'Demand Planning'!AI237</f>
        <v>538</v>
      </c>
      <c r="N26" s="122">
        <f>'Demand Planning'!AJ237</f>
        <v>542</v>
      </c>
      <c r="O26" s="122">
        <f>'Demand Planning'!AK237</f>
        <v>545</v>
      </c>
      <c r="P26" s="122">
        <f>'Demand Planning'!AL237</f>
        <v>548</v>
      </c>
      <c r="Q26" s="122">
        <f>'Demand Planning'!AM237</f>
        <v>550</v>
      </c>
      <c r="R26" s="122">
        <f>'Demand Planning'!AN237</f>
        <v>552</v>
      </c>
    </row>
    <row r="27" spans="1:18" ht="14.25" customHeight="1" x14ac:dyDescent="0.25">
      <c r="A27" s="107" t="str">
        <f>'Demand Planning'!A238</f>
        <v>ON00555</v>
      </c>
      <c r="B27" s="135" t="str">
        <f>'Demand Planning'!B238</f>
        <v>Micronised Creatine Unflavoured 187g</v>
      </c>
      <c r="C27" s="135" t="str">
        <f>'Demand Planning'!C238</f>
        <v>SPORTSKA PREHRANA</v>
      </c>
      <c r="D27" s="135" t="str">
        <f>'Demand Planning'!D238</f>
        <v>01 GOLD</v>
      </c>
      <c r="E27" s="166">
        <f>'Demand Planning'!Y245</f>
        <v>93.307692307692307</v>
      </c>
      <c r="F27" s="122">
        <f>'Demand Planning'!AB247</f>
        <v>109</v>
      </c>
      <c r="G27" s="122">
        <f>'Demand Planning'!AC247</f>
        <v>109</v>
      </c>
      <c r="H27" s="122">
        <f>'Demand Planning'!AD247</f>
        <v>109</v>
      </c>
      <c r="I27" s="122">
        <f>'Demand Planning'!AE247</f>
        <v>109</v>
      </c>
      <c r="J27" s="122">
        <f>'Demand Planning'!AF247</f>
        <v>109</v>
      </c>
      <c r="K27" s="122">
        <f>'Demand Planning'!AG247</f>
        <v>109</v>
      </c>
      <c r="L27" s="122">
        <f>'Demand Planning'!AH247</f>
        <v>109</v>
      </c>
      <c r="M27" s="122">
        <f>'Demand Planning'!AI247</f>
        <v>109</v>
      </c>
      <c r="N27" s="122">
        <f>'Demand Planning'!AJ247</f>
        <v>109</v>
      </c>
      <c r="O27" s="122">
        <f>'Demand Planning'!AK247</f>
        <v>109</v>
      </c>
      <c r="P27" s="122">
        <f>'Demand Planning'!AL247</f>
        <v>109</v>
      </c>
      <c r="Q27" s="122">
        <f>'Demand Planning'!AM247</f>
        <v>109</v>
      </c>
      <c r="R27" s="122">
        <f>'Demand Planning'!AN247</f>
        <v>109</v>
      </c>
    </row>
    <row r="28" spans="1:18" ht="14.25" customHeight="1" x14ac:dyDescent="0.25">
      <c r="A28" s="107" t="str">
        <f>'Demand Planning'!A248</f>
        <v>POL04468</v>
      </c>
      <c r="B28" s="135" t="str">
        <f>'Demand Planning'!B248</f>
        <v>Polleo Vegan Baked Cookie 75 g - Double Chocolate</v>
      </c>
      <c r="C28" s="135" t="str">
        <f>'Demand Planning'!C248</f>
        <v>RTD &amp; SNACKS</v>
      </c>
      <c r="D28" s="135" t="str">
        <f>'Demand Planning'!D248</f>
        <v>01 GOLD</v>
      </c>
      <c r="E28" s="166">
        <f>'Demand Planning'!Y255</f>
        <v>1573.1923076923076</v>
      </c>
      <c r="F28" s="122">
        <f>'Demand Planning'!AB257</f>
        <v>2135</v>
      </c>
      <c r="G28" s="122">
        <f>'Demand Planning'!AC257</f>
        <v>2385</v>
      </c>
      <c r="H28" s="122">
        <f>'Demand Planning'!AD257</f>
        <v>2385</v>
      </c>
      <c r="I28" s="122">
        <f>'Demand Planning'!AE257</f>
        <v>8981</v>
      </c>
      <c r="J28" s="122">
        <f>'Demand Planning'!AF257</f>
        <v>6389</v>
      </c>
      <c r="K28" s="122">
        <f>'Demand Planning'!AG257</f>
        <v>2377</v>
      </c>
      <c r="L28" s="122">
        <f>'Demand Planning'!AH257</f>
        <v>1428</v>
      </c>
      <c r="M28" s="122">
        <f>'Demand Planning'!AI257</f>
        <v>1428</v>
      </c>
      <c r="N28" s="122">
        <f>'Demand Planning'!AJ257</f>
        <v>1525</v>
      </c>
      <c r="O28" s="122">
        <f>'Demand Planning'!AK257</f>
        <v>1525</v>
      </c>
      <c r="P28" s="122">
        <f>'Demand Planning'!AL257</f>
        <v>1525</v>
      </c>
      <c r="Q28" s="122">
        <f>'Demand Planning'!AM257</f>
        <v>1525</v>
      </c>
      <c r="R28" s="122">
        <f>'Demand Planning'!AN257</f>
        <v>1525</v>
      </c>
    </row>
    <row r="29" spans="1:18" ht="14.25" customHeight="1" x14ac:dyDescent="0.25">
      <c r="A29" s="107" t="str">
        <f>'Demand Planning'!A258</f>
        <v>POL12793</v>
      </c>
      <c r="B29" s="135" t="str">
        <f>'Demand Planning'!B258</f>
        <v>Polleo Creatine Monohydrate, 160 caps</v>
      </c>
      <c r="C29" s="135" t="str">
        <f>'Demand Planning'!C258</f>
        <v>SPORTSKA PREHRANA</v>
      </c>
      <c r="D29" s="135" t="str">
        <f>'Demand Planning'!D258</f>
        <v>01 GOLD</v>
      </c>
      <c r="E29" s="166">
        <f>'Demand Planning'!Y265</f>
        <v>149.73076923076923</v>
      </c>
      <c r="F29" s="122">
        <f>'Demand Planning'!AB267</f>
        <v>86</v>
      </c>
      <c r="G29" s="122">
        <f>'Demand Planning'!AC267</f>
        <v>86</v>
      </c>
      <c r="H29" s="122">
        <f>'Demand Planning'!AD267</f>
        <v>86</v>
      </c>
      <c r="I29" s="122">
        <f>'Demand Planning'!AE267</f>
        <v>86</v>
      </c>
      <c r="J29" s="122">
        <f>'Demand Planning'!AF267</f>
        <v>86</v>
      </c>
      <c r="K29" s="122">
        <f>'Demand Planning'!AG267</f>
        <v>317</v>
      </c>
      <c r="L29" s="122">
        <f>'Demand Planning'!AH267</f>
        <v>317</v>
      </c>
      <c r="M29" s="122">
        <f>'Demand Planning'!AI267</f>
        <v>317</v>
      </c>
      <c r="N29" s="122">
        <f>'Demand Planning'!AJ267</f>
        <v>317</v>
      </c>
      <c r="O29" s="122">
        <f>'Demand Planning'!AK267</f>
        <v>86</v>
      </c>
      <c r="P29" s="122">
        <f>'Demand Planning'!AL267</f>
        <v>86</v>
      </c>
      <c r="Q29" s="122">
        <f>'Demand Planning'!AM267</f>
        <v>86</v>
      </c>
      <c r="R29" s="122">
        <f>'Demand Planning'!AN267</f>
        <v>86</v>
      </c>
    </row>
    <row r="30" spans="1:18" ht="14.25" customHeight="1" x14ac:dyDescent="0.25">
      <c r="A30" s="107" t="str">
        <f>'Demand Planning'!A268</f>
        <v>POL12838</v>
      </c>
      <c r="B30" s="135" t="str">
        <f>'Demand Planning'!B268</f>
        <v>Polleo &amp; AP N.O.KO Pre-Workout 400 g Cola-Lemon</v>
      </c>
      <c r="C30" s="135" t="str">
        <f>'Demand Planning'!C268</f>
        <v>SPORTSKA PREHRANA</v>
      </c>
      <c r="D30" s="135" t="str">
        <f>'Demand Planning'!D268</f>
        <v>01 GOLD</v>
      </c>
      <c r="E30" s="166">
        <f>'Demand Planning'!Y275</f>
        <v>87.92307692307692</v>
      </c>
      <c r="F30" s="122">
        <f>'Demand Planning'!AB277</f>
        <v>87</v>
      </c>
      <c r="G30" s="122">
        <f>'Demand Planning'!AC277</f>
        <v>87</v>
      </c>
      <c r="H30" s="122">
        <f>'Demand Planning'!AD277</f>
        <v>87</v>
      </c>
      <c r="I30" s="122">
        <f>'Demand Planning'!AE277</f>
        <v>87</v>
      </c>
      <c r="J30" s="122">
        <f>'Demand Planning'!AF277</f>
        <v>87</v>
      </c>
      <c r="K30" s="122">
        <f>'Demand Planning'!AG277</f>
        <v>238</v>
      </c>
      <c r="L30" s="122">
        <f>'Demand Planning'!AH277</f>
        <v>238</v>
      </c>
      <c r="M30" s="122">
        <f>'Demand Planning'!AI277</f>
        <v>238</v>
      </c>
      <c r="N30" s="122">
        <f>'Demand Planning'!AJ277</f>
        <v>238</v>
      </c>
      <c r="O30" s="122">
        <f>'Demand Planning'!AK277</f>
        <v>87</v>
      </c>
      <c r="P30" s="122">
        <f>'Demand Planning'!AL277</f>
        <v>87</v>
      </c>
      <c r="Q30" s="122">
        <f>'Demand Planning'!AM277</f>
        <v>94</v>
      </c>
      <c r="R30" s="122">
        <f>'Demand Planning'!AN277</f>
        <v>94</v>
      </c>
    </row>
    <row r="31" spans="1:18" ht="14.25" customHeight="1" x14ac:dyDescent="0.25">
      <c r="A31" s="107" t="str">
        <f>'Demand Planning'!A278</f>
        <v>POL12757</v>
      </c>
      <c r="B31" s="135" t="str">
        <f>'Demand Planning'!B278</f>
        <v>Polleo Creatine Monohydrate 250g Raspberry</v>
      </c>
      <c r="C31" s="135" t="str">
        <f>'Demand Planning'!C278</f>
        <v>SPORTSKA PREHRANA</v>
      </c>
      <c r="D31" s="135" t="str">
        <f>'Demand Planning'!D278</f>
        <v>01 GOLD</v>
      </c>
      <c r="E31" s="166">
        <f>'Demand Planning'!Y285</f>
        <v>100.42307692307692</v>
      </c>
      <c r="F31" s="122">
        <f>'Demand Planning'!AB287</f>
        <v>253</v>
      </c>
      <c r="G31" s="122">
        <f>'Demand Planning'!AC287</f>
        <v>262</v>
      </c>
      <c r="H31" s="122">
        <f>'Demand Planning'!AD287</f>
        <v>269</v>
      </c>
      <c r="I31" s="122">
        <f>'Demand Planning'!AE287</f>
        <v>276</v>
      </c>
      <c r="J31" s="122">
        <f>'Demand Planning'!AF287</f>
        <v>281</v>
      </c>
      <c r="K31" s="122">
        <f>'Demand Planning'!AG287</f>
        <v>377</v>
      </c>
      <c r="L31" s="122">
        <f>'Demand Planning'!AH287</f>
        <v>381</v>
      </c>
      <c r="M31" s="122">
        <f>'Demand Planning'!AI287</f>
        <v>384</v>
      </c>
      <c r="N31" s="122">
        <f>'Demand Planning'!AJ287</f>
        <v>387</v>
      </c>
      <c r="O31" s="122">
        <f>'Demand Planning'!AK287</f>
        <v>299</v>
      </c>
      <c r="P31" s="122">
        <f>'Demand Planning'!AL287</f>
        <v>301</v>
      </c>
      <c r="Q31" s="122">
        <f>'Demand Planning'!AM287</f>
        <v>284</v>
      </c>
      <c r="R31" s="122">
        <f>'Demand Planning'!AN287</f>
        <v>286</v>
      </c>
    </row>
    <row r="32" spans="1:18" ht="14.25" customHeight="1" x14ac:dyDescent="0.25">
      <c r="A32" s="107" t="str">
        <f>'Demand Planning'!A288</f>
        <v>POL04470</v>
      </c>
      <c r="B32" s="135" t="str">
        <f>'Demand Planning'!B288</f>
        <v>Polleo Protein Brownie 75 g - White Chocolate</v>
      </c>
      <c r="C32" s="135" t="str">
        <f>'Demand Planning'!C288</f>
        <v>RTD &amp; SNACKS</v>
      </c>
      <c r="D32" s="135" t="str">
        <f>'Demand Planning'!D288</f>
        <v>01 GOLD</v>
      </c>
      <c r="E32" s="166">
        <f>'Demand Planning'!Y295</f>
        <v>1785</v>
      </c>
      <c r="F32" s="122">
        <f>'Demand Planning'!AB297</f>
        <v>1579</v>
      </c>
      <c r="G32" s="122">
        <f>'Demand Planning'!AC297</f>
        <v>2121</v>
      </c>
      <c r="H32" s="122">
        <f>'Demand Planning'!AD297</f>
        <v>1687</v>
      </c>
      <c r="I32" s="122">
        <f>'Demand Planning'!AE297</f>
        <v>5037</v>
      </c>
      <c r="J32" s="122">
        <f>'Demand Planning'!AF297</f>
        <v>3716</v>
      </c>
      <c r="K32" s="122">
        <f>'Demand Planning'!AG297</f>
        <v>2708</v>
      </c>
      <c r="L32" s="122">
        <f>'Demand Planning'!AH297</f>
        <v>2372</v>
      </c>
      <c r="M32" s="122">
        <f>'Demand Planning'!AI297</f>
        <v>2246</v>
      </c>
      <c r="N32" s="122">
        <f>'Demand Planning'!AJ297</f>
        <v>2227</v>
      </c>
      <c r="O32" s="122">
        <f>'Demand Planning'!AK297</f>
        <v>1963</v>
      </c>
      <c r="P32" s="122">
        <f>'Demand Planning'!AL297</f>
        <v>1724</v>
      </c>
      <c r="Q32" s="122">
        <f>'Demand Planning'!AM297</f>
        <v>1667</v>
      </c>
      <c r="R32" s="122">
        <f>'Demand Planning'!AN297</f>
        <v>1904</v>
      </c>
    </row>
    <row r="33" spans="1:18" ht="14.25" customHeight="1" x14ac:dyDescent="0.25">
      <c r="A33" s="107" t="str">
        <f>'Demand Planning'!A298</f>
        <v>ZOE12401</v>
      </c>
      <c r="B33" s="135" t="str">
        <f>'Demand Planning'!B298</f>
        <v>ZOE Allure Marine Collagen 25000 500ml</v>
      </c>
      <c r="C33" s="135" t="str">
        <f>'Demand Planning'!C298</f>
        <v>SPORTSKA PREHRANA</v>
      </c>
      <c r="D33" s="135" t="str">
        <f>'Demand Planning'!D298</f>
        <v>01 GOLD</v>
      </c>
      <c r="E33" s="166">
        <f>'Demand Planning'!Y305</f>
        <v>109.53846153846153</v>
      </c>
      <c r="F33" s="122">
        <f>'Demand Planning'!AB307</f>
        <v>157</v>
      </c>
      <c r="G33" s="122">
        <f>'Demand Planning'!AC307</f>
        <v>196</v>
      </c>
      <c r="H33" s="122">
        <f>'Demand Planning'!AD307</f>
        <v>195</v>
      </c>
      <c r="I33" s="122">
        <f>'Demand Planning'!AE307</f>
        <v>193</v>
      </c>
      <c r="J33" s="122">
        <f>'Demand Planning'!AF307</f>
        <v>192</v>
      </c>
      <c r="K33" s="122">
        <f>'Demand Planning'!AG307</f>
        <v>102</v>
      </c>
      <c r="L33" s="122">
        <f>'Demand Planning'!AH307</f>
        <v>101</v>
      </c>
      <c r="M33" s="122">
        <f>'Demand Planning'!AI307</f>
        <v>100</v>
      </c>
      <c r="N33" s="122">
        <f>'Demand Planning'!AJ307</f>
        <v>100</v>
      </c>
      <c r="O33" s="122">
        <f>'Demand Planning'!AK307</f>
        <v>99</v>
      </c>
      <c r="P33" s="122">
        <f>'Demand Planning'!AL307</f>
        <v>99</v>
      </c>
      <c r="Q33" s="122">
        <f>'Demand Planning'!AM307</f>
        <v>99</v>
      </c>
      <c r="R33" s="122">
        <f>'Demand Planning'!AN307</f>
        <v>98</v>
      </c>
    </row>
    <row r="34" spans="1:18" ht="14.25" customHeight="1" x14ac:dyDescent="0.25">
      <c r="A34" s="107" t="str">
        <f>'Demand Planning'!A308</f>
        <v>POL09748</v>
      </c>
      <c r="B34" s="135" t="str">
        <f>'Demand Planning'!B308</f>
        <v>Polleo 1st Whey 2,27kg Cookies &amp; Cream</v>
      </c>
      <c r="C34" s="135" t="str">
        <f>'Demand Planning'!C308</f>
        <v>PROTEINI</v>
      </c>
      <c r="D34" s="135" t="str">
        <f>'Demand Planning'!D308</f>
        <v>01 GOLD</v>
      </c>
      <c r="E34" s="166">
        <f>'Demand Planning'!Y315</f>
        <v>66.115384615384613</v>
      </c>
      <c r="F34" s="122">
        <f>'Demand Planning'!AB317</f>
        <v>66</v>
      </c>
      <c r="G34" s="122">
        <f>'Demand Planning'!AC317</f>
        <v>66</v>
      </c>
      <c r="H34" s="122">
        <f>'Demand Planning'!AD317</f>
        <v>66</v>
      </c>
      <c r="I34" s="122">
        <f>'Demand Planning'!AE317</f>
        <v>66</v>
      </c>
      <c r="J34" s="122">
        <f>'Demand Planning'!AF317</f>
        <v>66</v>
      </c>
      <c r="K34" s="122">
        <f>'Demand Planning'!AG317</f>
        <v>66</v>
      </c>
      <c r="L34" s="122">
        <f>'Demand Planning'!AH317</f>
        <v>66</v>
      </c>
      <c r="M34" s="122">
        <f>'Demand Planning'!AI317</f>
        <v>66</v>
      </c>
      <c r="N34" s="122">
        <f>'Demand Planning'!AJ317</f>
        <v>66</v>
      </c>
      <c r="O34" s="122">
        <f>'Demand Planning'!AK317</f>
        <v>66</v>
      </c>
      <c r="P34" s="122">
        <f>'Demand Planning'!AL317</f>
        <v>66</v>
      </c>
      <c r="Q34" s="122">
        <f>'Demand Planning'!AM317</f>
        <v>66</v>
      </c>
      <c r="R34" s="122">
        <f>'Demand Planning'!AN317</f>
        <v>66</v>
      </c>
    </row>
    <row r="35" spans="1:18" ht="14.25" customHeight="1" x14ac:dyDescent="0.25">
      <c r="A35" s="107" t="str">
        <f>'Demand Planning'!A318</f>
        <v>POL12839</v>
      </c>
      <c r="B35" s="135" t="str">
        <f>'Demand Planning'!B318</f>
        <v>Polleo &amp; AP N.O.KO Pre-Workout 400 g Peach</v>
      </c>
      <c r="C35" s="135" t="str">
        <f>'Demand Planning'!C318</f>
        <v>SPORTSKA PREHRANA</v>
      </c>
      <c r="D35" s="135" t="str">
        <f>'Demand Planning'!D318</f>
        <v>01 GOLD</v>
      </c>
      <c r="E35" s="166">
        <f>'Demand Planning'!Y325</f>
        <v>76.307692307692307</v>
      </c>
      <c r="F35" s="122">
        <f>'Demand Planning'!AB327</f>
        <v>73</v>
      </c>
      <c r="G35" s="122">
        <f>'Demand Planning'!AC327</f>
        <v>73</v>
      </c>
      <c r="H35" s="122">
        <f>'Demand Planning'!AD327</f>
        <v>73</v>
      </c>
      <c r="I35" s="122">
        <f>'Demand Planning'!AE327</f>
        <v>73</v>
      </c>
      <c r="J35" s="122">
        <f>'Demand Planning'!AF327</f>
        <v>73</v>
      </c>
      <c r="K35" s="122">
        <f>'Demand Planning'!AG327</f>
        <v>73</v>
      </c>
      <c r="L35" s="122">
        <f>'Demand Planning'!AH327</f>
        <v>73</v>
      </c>
      <c r="M35" s="122">
        <f>'Demand Planning'!AI327</f>
        <v>73</v>
      </c>
      <c r="N35" s="122">
        <f>'Demand Planning'!AJ327</f>
        <v>73</v>
      </c>
      <c r="O35" s="122">
        <f>'Demand Planning'!AK327</f>
        <v>73</v>
      </c>
      <c r="P35" s="122">
        <f>'Demand Planning'!AL327</f>
        <v>73</v>
      </c>
      <c r="Q35" s="122">
        <f>'Demand Planning'!AM327</f>
        <v>73</v>
      </c>
      <c r="R35" s="122">
        <f>'Demand Planning'!AN327</f>
        <v>73</v>
      </c>
    </row>
    <row r="36" spans="1:18" ht="14.25" customHeight="1" x14ac:dyDescent="0.25">
      <c r="A36" s="107" t="str">
        <f>'Demand Planning'!A328</f>
        <v>POL09736</v>
      </c>
      <c r="B36" s="135" t="str">
        <f>'Demand Planning'!B328</f>
        <v>Polleo 1st Whey 454g Cookies &amp; Cream</v>
      </c>
      <c r="C36" s="135" t="str">
        <f>'Demand Planning'!C328</f>
        <v>PROTEINI</v>
      </c>
      <c r="D36" s="135" t="str">
        <f>'Demand Planning'!D328</f>
        <v>01 GOLD</v>
      </c>
      <c r="E36" s="166">
        <f>'Demand Planning'!Y335</f>
        <v>287.30769230769232</v>
      </c>
      <c r="F36" s="122">
        <f>'Demand Planning'!AB337</f>
        <v>302</v>
      </c>
      <c r="G36" s="122">
        <f>'Demand Planning'!AC337</f>
        <v>302</v>
      </c>
      <c r="H36" s="122">
        <f>'Demand Planning'!AD337</f>
        <v>302</v>
      </c>
      <c r="I36" s="122">
        <f>'Demand Planning'!AE337</f>
        <v>302</v>
      </c>
      <c r="J36" s="122">
        <f>'Demand Planning'!AF337</f>
        <v>302</v>
      </c>
      <c r="K36" s="122">
        <f>'Demand Planning'!AG337</f>
        <v>302</v>
      </c>
      <c r="L36" s="122">
        <f>'Demand Planning'!AH337</f>
        <v>302</v>
      </c>
      <c r="M36" s="122">
        <f>'Demand Planning'!AI337</f>
        <v>302</v>
      </c>
      <c r="N36" s="122">
        <f>'Demand Planning'!AJ337</f>
        <v>302</v>
      </c>
      <c r="O36" s="122">
        <f>'Demand Planning'!AK337</f>
        <v>552</v>
      </c>
      <c r="P36" s="122">
        <f>'Demand Planning'!AL337</f>
        <v>552</v>
      </c>
      <c r="Q36" s="122">
        <f>'Demand Planning'!AM337</f>
        <v>552</v>
      </c>
      <c r="R36" s="122">
        <f>'Demand Planning'!AN337</f>
        <v>552</v>
      </c>
    </row>
    <row r="37" spans="1:18" ht="14.25" customHeight="1" x14ac:dyDescent="0.25">
      <c r="A37" s="107" t="str">
        <f>'Demand Planning'!A338</f>
        <v>POL09881</v>
      </c>
      <c r="B37" s="135" t="str">
        <f>'Demand Planning'!B338</f>
        <v>Polleo 50% Protein Bar 50g Choco-Banana</v>
      </c>
      <c r="C37" s="135" t="str">
        <f>'Demand Planning'!C338</f>
        <v>RTD &amp; SNACKS</v>
      </c>
      <c r="D37" s="135" t="str">
        <f>'Demand Planning'!D338</f>
        <v>01 GOLD</v>
      </c>
      <c r="E37" s="166">
        <f>'Demand Planning'!Y345</f>
        <v>2708.5</v>
      </c>
      <c r="F37" s="122">
        <f>'Demand Planning'!AB347</f>
        <v>2736</v>
      </c>
      <c r="G37" s="122">
        <f>'Demand Planning'!AC347</f>
        <v>2736</v>
      </c>
      <c r="H37" s="122">
        <f>'Demand Planning'!AD347</f>
        <v>2736</v>
      </c>
      <c r="I37" s="122">
        <f>'Demand Planning'!AE347</f>
        <v>2736</v>
      </c>
      <c r="J37" s="122">
        <f>'Demand Planning'!AF347</f>
        <v>3467</v>
      </c>
      <c r="K37" s="122">
        <f>'Demand Planning'!AG347</f>
        <v>2762</v>
      </c>
      <c r="L37" s="122">
        <f>'Demand Planning'!AH347</f>
        <v>2736</v>
      </c>
      <c r="M37" s="122">
        <f>'Demand Planning'!AI347</f>
        <v>2736</v>
      </c>
      <c r="N37" s="122">
        <f>'Demand Planning'!AJ347</f>
        <v>2507</v>
      </c>
      <c r="O37" s="122">
        <f>'Demand Planning'!AK347</f>
        <v>2507</v>
      </c>
      <c r="P37" s="122">
        <f>'Demand Planning'!AL347</f>
        <v>2507</v>
      </c>
      <c r="Q37" s="122">
        <f>'Demand Planning'!AM347</f>
        <v>2507</v>
      </c>
      <c r="R37" s="122">
        <f>'Demand Planning'!AN347</f>
        <v>2507</v>
      </c>
    </row>
    <row r="38" spans="1:18" ht="14.25" customHeight="1" x14ac:dyDescent="0.25">
      <c r="A38" s="107" t="str">
        <f>'Demand Planning'!A348</f>
        <v>POL09893</v>
      </c>
      <c r="B38" s="135" t="str">
        <f>'Demand Planning'!B348</f>
        <v>Polleo 1st Whey 454g Vanilla Raspberry</v>
      </c>
      <c r="C38" s="135" t="str">
        <f>'Demand Planning'!C348</f>
        <v>PROTEINI</v>
      </c>
      <c r="D38" s="135" t="str">
        <f>'Demand Planning'!D348</f>
        <v>01 GOLD</v>
      </c>
      <c r="E38" s="166">
        <f>'Demand Planning'!Y355</f>
        <v>230.38461538461539</v>
      </c>
      <c r="F38" s="122">
        <f>'Demand Planning'!AB357</f>
        <v>246</v>
      </c>
      <c r="G38" s="122">
        <f>'Demand Planning'!AC357</f>
        <v>246</v>
      </c>
      <c r="H38" s="122">
        <f>'Demand Planning'!AD357</f>
        <v>246</v>
      </c>
      <c r="I38" s="122">
        <f>'Demand Planning'!AE357</f>
        <v>246</v>
      </c>
      <c r="J38" s="122">
        <f>'Demand Planning'!AF357</f>
        <v>246</v>
      </c>
      <c r="K38" s="122">
        <f>'Demand Planning'!AG357</f>
        <v>246</v>
      </c>
      <c r="L38" s="122">
        <f>'Demand Planning'!AH357</f>
        <v>246</v>
      </c>
      <c r="M38" s="122">
        <f>'Demand Planning'!AI357</f>
        <v>246</v>
      </c>
      <c r="N38" s="122">
        <f>'Demand Planning'!AJ357</f>
        <v>246</v>
      </c>
      <c r="O38" s="122">
        <f>'Demand Planning'!AK357</f>
        <v>362</v>
      </c>
      <c r="P38" s="122">
        <f>'Demand Planning'!AL357</f>
        <v>362</v>
      </c>
      <c r="Q38" s="122">
        <f>'Demand Planning'!AM357</f>
        <v>362</v>
      </c>
      <c r="R38" s="122">
        <f>'Demand Planning'!AN357</f>
        <v>362</v>
      </c>
    </row>
    <row r="39" spans="1:18" ht="14.25" customHeight="1" x14ac:dyDescent="0.25">
      <c r="A39" s="107" t="str">
        <f>'Demand Planning'!A358</f>
        <v>CON23203</v>
      </c>
      <c r="B39" s="135" t="str">
        <f>'Demand Planning'!B358</f>
        <v>Concept2 Model D, Veslački Ergometar</v>
      </c>
      <c r="C39" s="135" t="str">
        <f>'Demand Planning'!C358</f>
        <v>FITNESS OPREMA</v>
      </c>
      <c r="D39" s="135" t="str">
        <f>'Demand Planning'!D358</f>
        <v>01 GOLD</v>
      </c>
      <c r="E39" s="166">
        <f>'Demand Planning'!Y365</f>
        <v>6.0384615384615383</v>
      </c>
      <c r="F39" s="122">
        <f>'Demand Planning'!AB367</f>
        <v>5</v>
      </c>
      <c r="G39" s="122">
        <f>'Demand Planning'!AC367</f>
        <v>5</v>
      </c>
      <c r="H39" s="122">
        <f>'Demand Planning'!AD367</f>
        <v>5</v>
      </c>
      <c r="I39" s="122">
        <f>'Demand Planning'!AE367</f>
        <v>5</v>
      </c>
      <c r="J39" s="122">
        <f>'Demand Planning'!AF367</f>
        <v>5</v>
      </c>
      <c r="K39" s="122">
        <f>'Demand Planning'!AG367</f>
        <v>5</v>
      </c>
      <c r="L39" s="122">
        <f>'Demand Planning'!AH367</f>
        <v>5</v>
      </c>
      <c r="M39" s="122">
        <f>'Demand Planning'!AI367</f>
        <v>5</v>
      </c>
      <c r="N39" s="122">
        <f>'Demand Planning'!AJ367</f>
        <v>5</v>
      </c>
      <c r="O39" s="122">
        <f>'Demand Planning'!AK367</f>
        <v>5</v>
      </c>
      <c r="P39" s="122">
        <f>'Demand Planning'!AL367</f>
        <v>5</v>
      </c>
      <c r="Q39" s="122">
        <f>'Demand Planning'!AM367</f>
        <v>5</v>
      </c>
      <c r="R39" s="122">
        <f>'Demand Planning'!AN367</f>
        <v>5</v>
      </c>
    </row>
    <row r="40" spans="1:18" ht="14.25" customHeight="1" x14ac:dyDescent="0.25">
      <c r="A40" s="107" t="str">
        <f>'Demand Planning'!A368</f>
        <v>POL09770</v>
      </c>
      <c r="B40" s="135" t="str">
        <f>'Demand Planning'!B368</f>
        <v>Polleo Premium HydroX Whey 908g Unflavoured</v>
      </c>
      <c r="C40" s="135" t="str">
        <f>'Demand Planning'!C368</f>
        <v>PROTEINI</v>
      </c>
      <c r="D40" s="135" t="str">
        <f>'Demand Planning'!D368</f>
        <v>01 GOLD</v>
      </c>
      <c r="E40" s="166">
        <f>'Demand Planning'!Y375</f>
        <v>46.346153846153847</v>
      </c>
      <c r="F40" s="122">
        <f>'Demand Planning'!AB377</f>
        <v>9</v>
      </c>
      <c r="G40" s="122">
        <f>'Demand Planning'!AC377</f>
        <v>8</v>
      </c>
      <c r="H40" s="122">
        <f>'Demand Planning'!AD377</f>
        <v>7</v>
      </c>
      <c r="I40" s="122">
        <f>'Demand Planning'!AE377</f>
        <v>6</v>
      </c>
      <c r="J40" s="122">
        <f>'Demand Planning'!AF377</f>
        <v>6</v>
      </c>
      <c r="K40" s="122">
        <f>'Demand Planning'!AG377</f>
        <v>5</v>
      </c>
      <c r="L40" s="122">
        <f>'Demand Planning'!AH377</f>
        <v>4</v>
      </c>
      <c r="M40" s="122">
        <f>'Demand Planning'!AI377</f>
        <v>4</v>
      </c>
      <c r="N40" s="122">
        <f>'Demand Planning'!AJ377</f>
        <v>4</v>
      </c>
      <c r="O40" s="122">
        <f>'Demand Planning'!AK377</f>
        <v>3</v>
      </c>
      <c r="P40" s="122">
        <f>'Demand Planning'!AL377</f>
        <v>3</v>
      </c>
      <c r="Q40" s="122">
        <f>'Demand Planning'!AM377</f>
        <v>3</v>
      </c>
      <c r="R40" s="122">
        <f>'Demand Planning'!AN377</f>
        <v>3</v>
      </c>
    </row>
    <row r="41" spans="1:18" ht="14.25" customHeight="1" x14ac:dyDescent="0.25">
      <c r="A41" s="107" t="str">
        <f>'Demand Planning'!A378</f>
        <v>POL04467</v>
      </c>
      <c r="B41" s="135" t="str">
        <f>'Demand Planning'!B378</f>
        <v>Polleo Vegan Baked Cookie 75 g - Chocolate Chip</v>
      </c>
      <c r="C41" s="135" t="str">
        <f>'Demand Planning'!C378</f>
        <v>RTD &amp; SNACKS</v>
      </c>
      <c r="D41" s="135" t="str">
        <f>'Demand Planning'!D378</f>
        <v>01 GOLD</v>
      </c>
      <c r="E41" s="166">
        <f>'Demand Planning'!Y385</f>
        <v>1220.3461538461538</v>
      </c>
      <c r="F41" s="122">
        <f>'Demand Planning'!AB387</f>
        <v>2254</v>
      </c>
      <c r="G41" s="122">
        <f>'Demand Planning'!AC387</f>
        <v>2533</v>
      </c>
      <c r="H41" s="122">
        <f>'Demand Planning'!AD387</f>
        <v>2537</v>
      </c>
      <c r="I41" s="122">
        <f>'Demand Planning'!AE387</f>
        <v>5585</v>
      </c>
      <c r="J41" s="122">
        <f>'Demand Planning'!AF387</f>
        <v>3847</v>
      </c>
      <c r="K41" s="122">
        <f>'Demand Planning'!AG387</f>
        <v>1411</v>
      </c>
      <c r="L41" s="122">
        <f>'Demand Planning'!AH387</f>
        <v>1303</v>
      </c>
      <c r="M41" s="122">
        <f>'Demand Planning'!AI387</f>
        <v>1305</v>
      </c>
      <c r="N41" s="122">
        <f>'Demand Planning'!AJ387</f>
        <v>1212</v>
      </c>
      <c r="O41" s="122">
        <f>'Demand Planning'!AK387</f>
        <v>1213</v>
      </c>
      <c r="P41" s="122">
        <f>'Demand Planning'!AL387</f>
        <v>1214</v>
      </c>
      <c r="Q41" s="122">
        <f>'Demand Planning'!AM387</f>
        <v>1215</v>
      </c>
      <c r="R41" s="122">
        <f>'Demand Planning'!AN387</f>
        <v>1216</v>
      </c>
    </row>
    <row r="42" spans="1:18" ht="14.25" customHeight="1" x14ac:dyDescent="0.25">
      <c r="A42" s="107" t="str">
        <f>'Demand Planning'!A388</f>
        <v>ZOE12352</v>
      </c>
      <c r="B42" s="135" t="str">
        <f>'Demand Planning'!B388</f>
        <v>ZOE Whey 454g French Vanilla Macaron</v>
      </c>
      <c r="C42" s="135" t="str">
        <f>'Demand Planning'!C388</f>
        <v>PROTEINI</v>
      </c>
      <c r="D42" s="135" t="str">
        <f>'Demand Planning'!D388</f>
        <v>01 GOLD</v>
      </c>
      <c r="E42" s="166">
        <f>'Demand Planning'!Y395</f>
        <v>170.73076923076923</v>
      </c>
      <c r="F42" s="122">
        <f>'Demand Planning'!AB397</f>
        <v>57</v>
      </c>
      <c r="G42" s="122">
        <f>'Demand Planning'!AC397</f>
        <v>71</v>
      </c>
      <c r="H42" s="122">
        <f>'Demand Planning'!AD397</f>
        <v>91</v>
      </c>
      <c r="I42" s="122">
        <f>'Demand Planning'!AE397</f>
        <v>111</v>
      </c>
      <c r="J42" s="122">
        <f>'Demand Planning'!AF397</f>
        <v>135</v>
      </c>
      <c r="K42" s="122">
        <f>'Demand Planning'!AG397</f>
        <v>139</v>
      </c>
      <c r="L42" s="122">
        <f>'Demand Planning'!AH397</f>
        <v>166</v>
      </c>
      <c r="M42" s="122">
        <f>'Demand Planning'!AI397</f>
        <v>164</v>
      </c>
      <c r="N42" s="122">
        <f>'Demand Planning'!AJ397</f>
        <v>162</v>
      </c>
      <c r="O42" s="122">
        <f>'Demand Planning'!AK397</f>
        <v>305</v>
      </c>
      <c r="P42" s="122">
        <f>'Demand Planning'!AL397</f>
        <v>321</v>
      </c>
      <c r="Q42" s="122">
        <f>'Demand Planning'!AM397</f>
        <v>271</v>
      </c>
      <c r="R42" s="122">
        <f>'Demand Planning'!AN397</f>
        <v>273</v>
      </c>
    </row>
    <row r="43" spans="1:18" ht="14.25" customHeight="1" x14ac:dyDescent="0.25">
      <c r="A43" s="107" t="str">
        <f>'Demand Planning'!A398</f>
        <v>POL12761</v>
      </c>
      <c r="B43" s="135" t="str">
        <f>'Demand Planning'!B398</f>
        <v>Polleo Protein Cremissimo/Buenissimo 40g Hazelnut-White Chocolate</v>
      </c>
      <c r="C43" s="135" t="str">
        <f>'Demand Planning'!C398</f>
        <v>RTD &amp; SNACKS</v>
      </c>
      <c r="D43" s="135" t="str">
        <f>'Demand Planning'!D398</f>
        <v>01 GOLD</v>
      </c>
      <c r="E43" s="166">
        <f>'Demand Planning'!Y405</f>
        <v>1536.7307692307693</v>
      </c>
      <c r="F43" s="122">
        <f>'Demand Planning'!AB407</f>
        <v>2180</v>
      </c>
      <c r="G43" s="122">
        <f>'Demand Planning'!AC407</f>
        <v>2214</v>
      </c>
      <c r="H43" s="122">
        <f>'Demand Planning'!AD407</f>
        <v>2242</v>
      </c>
      <c r="I43" s="122">
        <f>'Demand Planning'!AE407</f>
        <v>2267</v>
      </c>
      <c r="J43" s="122">
        <f>'Demand Planning'!AF407</f>
        <v>2287</v>
      </c>
      <c r="K43" s="122">
        <f>'Demand Planning'!AG407</f>
        <v>2305</v>
      </c>
      <c r="L43" s="122">
        <f>'Demand Planning'!AH407</f>
        <v>2320</v>
      </c>
      <c r="M43" s="122">
        <f>'Demand Planning'!AI407</f>
        <v>2332</v>
      </c>
      <c r="N43" s="122">
        <f>'Demand Planning'!AJ407</f>
        <v>2343</v>
      </c>
      <c r="O43" s="122">
        <f>'Demand Planning'!AK407</f>
        <v>2352</v>
      </c>
      <c r="P43" s="122">
        <f>'Demand Planning'!AL407</f>
        <v>2360</v>
      </c>
      <c r="Q43" s="122">
        <f>'Demand Planning'!AM407</f>
        <v>2367</v>
      </c>
      <c r="R43" s="122">
        <f>'Demand Planning'!AN407</f>
        <v>2372</v>
      </c>
    </row>
    <row r="44" spans="1:18" ht="14.25" customHeight="1" x14ac:dyDescent="0.25">
      <c r="A44" s="107" t="str">
        <f>'Demand Planning'!A408</f>
        <v>POL12762</v>
      </c>
      <c r="B44" s="135" t="str">
        <f>'Demand Planning'!B408</f>
        <v>Polleo Protein Cremissimo/Buenissimo 40g Cocoa-Hazelnut-Milk Chocolate</v>
      </c>
      <c r="C44" s="135" t="str">
        <f>'Demand Planning'!C408</f>
        <v>RTD &amp; SNACKS</v>
      </c>
      <c r="D44" s="135" t="str">
        <f>'Demand Planning'!D408</f>
        <v>01 GOLD</v>
      </c>
      <c r="E44" s="166">
        <f>'Demand Planning'!Y415</f>
        <v>1824.4230769230769</v>
      </c>
      <c r="F44" s="122">
        <f>'Demand Planning'!AB417</f>
        <v>2208</v>
      </c>
      <c r="G44" s="122">
        <f>'Demand Planning'!AC417</f>
        <v>2208</v>
      </c>
      <c r="H44" s="122">
        <f>'Demand Planning'!AD417</f>
        <v>2208</v>
      </c>
      <c r="I44" s="122">
        <f>'Demand Planning'!AE417</f>
        <v>2208</v>
      </c>
      <c r="J44" s="122">
        <f>'Demand Planning'!AF417</f>
        <v>2208</v>
      </c>
      <c r="K44" s="122">
        <f>'Demand Planning'!AG417</f>
        <v>2208</v>
      </c>
      <c r="L44" s="122">
        <f>'Demand Planning'!AH417</f>
        <v>2208</v>
      </c>
      <c r="M44" s="122">
        <f>'Demand Planning'!AI417</f>
        <v>2208</v>
      </c>
      <c r="N44" s="122">
        <f>'Demand Planning'!AJ417</f>
        <v>2208</v>
      </c>
      <c r="O44" s="122">
        <f>'Demand Planning'!AK417</f>
        <v>2208</v>
      </c>
      <c r="P44" s="122">
        <f>'Demand Planning'!AL417</f>
        <v>2208</v>
      </c>
      <c r="Q44" s="122">
        <f>'Demand Planning'!AM417</f>
        <v>2208</v>
      </c>
      <c r="R44" s="122">
        <f>'Demand Planning'!AN417</f>
        <v>2208</v>
      </c>
    </row>
    <row r="45" spans="1:18" ht="14.25" customHeight="1" x14ac:dyDescent="0.25">
      <c r="A45" s="107" t="str">
        <f>'Demand Planning'!A418</f>
        <v>POL12752</v>
      </c>
      <c r="B45" s="135" t="str">
        <f>'Demand Planning'!B418</f>
        <v>Polleo Premium HydroX Whey 454g Chocolate Hazelnut</v>
      </c>
      <c r="C45" s="135" t="str">
        <f>'Demand Planning'!C418</f>
        <v>PROTEINI</v>
      </c>
      <c r="D45" s="135" t="str">
        <f>'Demand Planning'!D418</f>
        <v>01 GOLD</v>
      </c>
      <c r="E45" s="166">
        <f>'Demand Planning'!Y425</f>
        <v>46.92307692307692</v>
      </c>
      <c r="F45" s="122">
        <f>'Demand Planning'!AB427</f>
        <v>223</v>
      </c>
      <c r="G45" s="122">
        <f>'Demand Planning'!AC427</f>
        <v>280</v>
      </c>
      <c r="H45" s="122">
        <f>'Demand Planning'!AD427</f>
        <v>284</v>
      </c>
      <c r="I45" s="122">
        <f>'Demand Planning'!AE427</f>
        <v>282</v>
      </c>
      <c r="J45" s="122">
        <f>'Demand Planning'!AF427</f>
        <v>280</v>
      </c>
      <c r="K45" s="122">
        <f>'Demand Planning'!AG427</f>
        <v>45</v>
      </c>
      <c r="L45" s="122">
        <f>'Demand Planning'!AH427</f>
        <v>44</v>
      </c>
      <c r="M45" s="122">
        <f>'Demand Planning'!AI427</f>
        <v>42</v>
      </c>
      <c r="N45" s="122">
        <f>'Demand Planning'!AJ427</f>
        <v>43</v>
      </c>
      <c r="O45" s="122">
        <f>'Demand Planning'!AK427</f>
        <v>43</v>
      </c>
      <c r="P45" s="122">
        <f>'Demand Planning'!AL427</f>
        <v>47</v>
      </c>
      <c r="Q45" s="122">
        <f>'Demand Planning'!AM427</f>
        <v>38</v>
      </c>
      <c r="R45" s="122">
        <f>'Demand Planning'!AN427</f>
        <v>40</v>
      </c>
    </row>
    <row r="46" spans="1:18" ht="14.25" customHeight="1" x14ac:dyDescent="0.25">
      <c r="A46" s="107" t="str">
        <f>'Demand Planning'!A428</f>
        <v>POL12824</v>
      </c>
      <c r="B46" s="135" t="str">
        <f>'Demand Planning'!B428</f>
        <v>Polleo Softi 50 g Choco Peanut Caramel</v>
      </c>
      <c r="C46" s="135" t="str">
        <f>'Demand Planning'!C428</f>
        <v>RTD &amp; SNACKS</v>
      </c>
      <c r="D46" s="135" t="str">
        <f>'Demand Planning'!D428</f>
        <v>01 GOLD</v>
      </c>
      <c r="E46" s="166">
        <f>'Demand Planning'!Y435</f>
        <v>1884.3461538461538</v>
      </c>
      <c r="F46" s="122">
        <f>'Demand Planning'!AB437</f>
        <v>2847</v>
      </c>
      <c r="G46" s="122">
        <f>'Demand Planning'!AC437</f>
        <v>2886</v>
      </c>
      <c r="H46" s="122">
        <f>'Demand Planning'!AD437</f>
        <v>2919</v>
      </c>
      <c r="I46" s="122">
        <f>'Demand Planning'!AE437</f>
        <v>2948</v>
      </c>
      <c r="J46" s="122">
        <f>'Demand Planning'!AF437</f>
        <v>4075</v>
      </c>
      <c r="K46" s="122">
        <f>'Demand Planning'!AG437</f>
        <v>3193</v>
      </c>
      <c r="L46" s="122">
        <f>'Demand Planning'!AH437</f>
        <v>3010</v>
      </c>
      <c r="M46" s="122">
        <f>'Demand Planning'!AI437</f>
        <v>3024</v>
      </c>
      <c r="N46" s="122">
        <f>'Demand Planning'!AJ437</f>
        <v>2933</v>
      </c>
      <c r="O46" s="122">
        <f>'Demand Planning'!AK437</f>
        <v>2943</v>
      </c>
      <c r="P46" s="122">
        <f>'Demand Planning'!AL437</f>
        <v>2951</v>
      </c>
      <c r="Q46" s="122">
        <f>'Demand Planning'!AM437</f>
        <v>2958</v>
      </c>
      <c r="R46" s="122">
        <f>'Demand Planning'!AN437</f>
        <v>2964</v>
      </c>
    </row>
    <row r="47" spans="1:18" ht="14.25" customHeight="1" x14ac:dyDescent="0.25">
      <c r="A47" s="107" t="str">
        <f>'Demand Planning'!A438</f>
        <v>POL12650</v>
      </c>
      <c r="B47" s="135" t="str">
        <f>'Demand Planning'!B438</f>
        <v>Polleo Creatine monohydrate 250g Unflavoured</v>
      </c>
      <c r="C47" s="135" t="str">
        <f>'Demand Planning'!C438</f>
        <v>SPORTSKA PREHRANA</v>
      </c>
      <c r="D47" s="135" t="str">
        <f>'Demand Planning'!D438</f>
        <v>01 GOLD</v>
      </c>
      <c r="E47" s="166">
        <f>'Demand Planning'!Y445</f>
        <v>81.84615384615384</v>
      </c>
      <c r="F47" s="122">
        <f>'Demand Planning'!AB447</f>
        <v>81</v>
      </c>
      <c r="G47" s="122">
        <f>'Demand Planning'!AC447</f>
        <v>78</v>
      </c>
      <c r="H47" s="122">
        <f>'Demand Planning'!AD447</f>
        <v>96</v>
      </c>
      <c r="I47" s="122">
        <f>'Demand Planning'!AE447</f>
        <v>93</v>
      </c>
      <c r="J47" s="122">
        <f>'Demand Planning'!AF447</f>
        <v>96</v>
      </c>
      <c r="K47" s="122">
        <f>'Demand Planning'!AG447</f>
        <v>93</v>
      </c>
      <c r="L47" s="122">
        <f>'Demand Planning'!AH447</f>
        <v>95</v>
      </c>
      <c r="M47" s="122">
        <f>'Demand Planning'!AI447</f>
        <v>95</v>
      </c>
      <c r="N47" s="122">
        <f>'Demand Planning'!AJ447</f>
        <v>93</v>
      </c>
      <c r="O47" s="122">
        <f>'Demand Planning'!AK447</f>
        <v>94</v>
      </c>
      <c r="P47" s="122">
        <f>'Demand Planning'!AL447</f>
        <v>93</v>
      </c>
      <c r="Q47" s="122">
        <f>'Demand Planning'!AM447</f>
        <v>93</v>
      </c>
      <c r="R47" s="122">
        <f>'Demand Planning'!AN447</f>
        <v>98</v>
      </c>
    </row>
    <row r="48" spans="1:18" ht="14.25" customHeight="1" x14ac:dyDescent="0.25">
      <c r="A48" s="107" t="str">
        <f>'Demand Planning'!A448</f>
        <v>POL04365</v>
      </c>
      <c r="B48" s="135" t="str">
        <f>'Demand Planning'!B448</f>
        <v>Polleo 31% Protein Bar 35g Banana</v>
      </c>
      <c r="C48" s="135" t="str">
        <f>'Demand Planning'!C448</f>
        <v>RTD &amp; SNACKS</v>
      </c>
      <c r="D48" s="135" t="str">
        <f>'Demand Planning'!D448</f>
        <v>01 GOLD</v>
      </c>
      <c r="E48" s="166">
        <f>'Demand Planning'!Y455</f>
        <v>3027.3461538461538</v>
      </c>
      <c r="F48" s="122">
        <f>'Demand Planning'!AB457</f>
        <v>3377</v>
      </c>
      <c r="G48" s="122">
        <f>'Demand Planning'!AC457</f>
        <v>3400</v>
      </c>
      <c r="H48" s="122">
        <f>'Demand Planning'!AD457</f>
        <v>3420</v>
      </c>
      <c r="I48" s="122">
        <f>'Demand Planning'!AE457</f>
        <v>3437</v>
      </c>
      <c r="J48" s="122">
        <f>'Demand Planning'!AF457</f>
        <v>3451</v>
      </c>
      <c r="K48" s="122">
        <f>'Demand Planning'!AG457</f>
        <v>3463</v>
      </c>
      <c r="L48" s="122">
        <f>'Demand Planning'!AH457</f>
        <v>3473</v>
      </c>
      <c r="M48" s="122">
        <f>'Demand Planning'!AI457</f>
        <v>3482</v>
      </c>
      <c r="N48" s="122">
        <f>'Demand Planning'!AJ457</f>
        <v>3489</v>
      </c>
      <c r="O48" s="122">
        <f>'Demand Planning'!AK457</f>
        <v>3496</v>
      </c>
      <c r="P48" s="122">
        <f>'Demand Planning'!AL457</f>
        <v>3501</v>
      </c>
      <c r="Q48" s="122">
        <f>'Demand Planning'!AM457</f>
        <v>3506</v>
      </c>
      <c r="R48" s="122">
        <f>'Demand Planning'!AN457</f>
        <v>3509</v>
      </c>
    </row>
    <row r="49" spans="1:18" ht="14.25" customHeight="1" x14ac:dyDescent="0.25">
      <c r="A49" s="107" t="str">
        <f>'Demand Planning'!A458</f>
        <v>POL09741</v>
      </c>
      <c r="B49" s="135" t="str">
        <f>'Demand Planning'!B458</f>
        <v>Polleo 1st Whey 908g Vanilla Madagascar</v>
      </c>
      <c r="C49" s="135" t="str">
        <f>'Demand Planning'!C458</f>
        <v>PROTEINI</v>
      </c>
      <c r="D49" s="135" t="str">
        <f>'Demand Planning'!D458</f>
        <v>01 GOLD</v>
      </c>
      <c r="E49" s="166">
        <f>'Demand Planning'!Y465</f>
        <v>84.230769230769226</v>
      </c>
      <c r="F49" s="122">
        <f>'Demand Planning'!AB467</f>
        <v>123</v>
      </c>
      <c r="G49" s="122">
        <f>'Demand Planning'!AC467</f>
        <v>123</v>
      </c>
      <c r="H49" s="122">
        <f>'Demand Planning'!AD467</f>
        <v>123</v>
      </c>
      <c r="I49" s="122">
        <f>'Demand Planning'!AE467</f>
        <v>123</v>
      </c>
      <c r="J49" s="122">
        <f>'Demand Planning'!AF467</f>
        <v>123</v>
      </c>
      <c r="K49" s="122">
        <f>'Demand Planning'!AG467</f>
        <v>123</v>
      </c>
      <c r="L49" s="122">
        <f>'Demand Planning'!AH467</f>
        <v>123</v>
      </c>
      <c r="M49" s="122">
        <f>'Demand Planning'!AI467</f>
        <v>123</v>
      </c>
      <c r="N49" s="122">
        <f>'Demand Planning'!AJ467</f>
        <v>123</v>
      </c>
      <c r="O49" s="122">
        <f>'Demand Planning'!AK467</f>
        <v>123</v>
      </c>
      <c r="P49" s="122">
        <f>'Demand Planning'!AL467</f>
        <v>123</v>
      </c>
      <c r="Q49" s="122">
        <f>'Demand Planning'!AM467</f>
        <v>123</v>
      </c>
      <c r="R49" s="122">
        <f>'Demand Planning'!AN467</f>
        <v>123</v>
      </c>
    </row>
    <row r="50" spans="1:18" ht="14.25" customHeight="1" x14ac:dyDescent="0.25">
      <c r="A50" s="107" t="str">
        <f>'Demand Planning'!A468</f>
        <v>POL04366</v>
      </c>
      <c r="B50" s="135" t="str">
        <f>'Demand Planning'!B468</f>
        <v>Polleo 31% Protein Bar 35g Coconut</v>
      </c>
      <c r="C50" s="135" t="str">
        <f>'Demand Planning'!C468</f>
        <v>RTD &amp; SNACKS</v>
      </c>
      <c r="D50" s="135" t="str">
        <f>'Demand Planning'!D468</f>
        <v>01 GOLD</v>
      </c>
      <c r="E50" s="166">
        <f>'Demand Planning'!Y475</f>
        <v>2750.5</v>
      </c>
      <c r="F50" s="122">
        <f>'Demand Planning'!AB477</f>
        <v>3408</v>
      </c>
      <c r="G50" s="122">
        <f>'Demand Planning'!AC477</f>
        <v>3408</v>
      </c>
      <c r="H50" s="122">
        <f>'Demand Planning'!AD477</f>
        <v>3408</v>
      </c>
      <c r="I50" s="122">
        <f>'Demand Planning'!AE477</f>
        <v>3408</v>
      </c>
      <c r="J50" s="122">
        <f>'Demand Planning'!AF477</f>
        <v>3408</v>
      </c>
      <c r="K50" s="122">
        <f>'Demand Planning'!AG477</f>
        <v>3408</v>
      </c>
      <c r="L50" s="122">
        <f>'Demand Planning'!AH477</f>
        <v>3408</v>
      </c>
      <c r="M50" s="122">
        <f>'Demand Planning'!AI477</f>
        <v>3408</v>
      </c>
      <c r="N50" s="122">
        <f>'Demand Planning'!AJ477</f>
        <v>3408</v>
      </c>
      <c r="O50" s="122">
        <f>'Demand Planning'!AK477</f>
        <v>3408</v>
      </c>
      <c r="P50" s="122">
        <f>'Demand Planning'!AL477</f>
        <v>3408</v>
      </c>
      <c r="Q50" s="122">
        <f>'Demand Planning'!AM477</f>
        <v>3408</v>
      </c>
      <c r="R50" s="122">
        <f>'Demand Planning'!AN477</f>
        <v>3408</v>
      </c>
    </row>
    <row r="51" spans="1:18" ht="14.25" customHeight="1" x14ac:dyDescent="0.25">
      <c r="A51" s="107" t="str">
        <f>'Demand Planning'!A478</f>
        <v>POL09892</v>
      </c>
      <c r="B51" s="135" t="str">
        <f>'Demand Planning'!B478</f>
        <v>Polleo 1st Whey 454g Chocolate Hazelnut</v>
      </c>
      <c r="C51" s="135" t="str">
        <f>'Demand Planning'!C478</f>
        <v>PROTEINI</v>
      </c>
      <c r="D51" s="135" t="str">
        <f>'Demand Planning'!D478</f>
        <v>01 GOLD</v>
      </c>
      <c r="E51" s="166">
        <f>'Demand Planning'!Y485</f>
        <v>182.19230769230768</v>
      </c>
      <c r="F51" s="122">
        <f>'Demand Planning'!AB487</f>
        <v>195</v>
      </c>
      <c r="G51" s="122">
        <f>'Demand Planning'!AC487</f>
        <v>195</v>
      </c>
      <c r="H51" s="122">
        <f>'Demand Planning'!AD487</f>
        <v>195</v>
      </c>
      <c r="I51" s="122">
        <f>'Demand Planning'!AE487</f>
        <v>195</v>
      </c>
      <c r="J51" s="122">
        <f>'Demand Planning'!AF487</f>
        <v>195</v>
      </c>
      <c r="K51" s="122">
        <f>'Demand Planning'!AG487</f>
        <v>195</v>
      </c>
      <c r="L51" s="122">
        <f>'Demand Planning'!AH487</f>
        <v>195</v>
      </c>
      <c r="M51" s="122">
        <f>'Demand Planning'!AI487</f>
        <v>195</v>
      </c>
      <c r="N51" s="122">
        <f>'Demand Planning'!AJ487</f>
        <v>195</v>
      </c>
      <c r="O51" s="122">
        <f>'Demand Planning'!AK487</f>
        <v>426</v>
      </c>
      <c r="P51" s="122">
        <f>'Demand Planning'!AL487</f>
        <v>426</v>
      </c>
      <c r="Q51" s="122">
        <f>'Demand Planning'!AM487</f>
        <v>426</v>
      </c>
      <c r="R51" s="122">
        <f>'Demand Planning'!AN487</f>
        <v>426</v>
      </c>
    </row>
    <row r="52" spans="1:18" ht="14.25" customHeight="1" x14ac:dyDescent="0.25">
      <c r="A52" s="107" t="str">
        <f>'Demand Planning'!A488</f>
        <v>POL09740</v>
      </c>
      <c r="B52" s="135" t="str">
        <f>'Demand Planning'!B488</f>
        <v>Polleo 1st Whey 908g Swiss Chocolate Supreme</v>
      </c>
      <c r="C52" s="135" t="str">
        <f>'Demand Planning'!C488</f>
        <v>PROTEINI</v>
      </c>
      <c r="D52" s="135" t="str">
        <f>'Demand Planning'!D488</f>
        <v>01 GOLD</v>
      </c>
      <c r="E52" s="166">
        <f>'Demand Planning'!Y495</f>
        <v>104.42307692307692</v>
      </c>
      <c r="F52" s="122">
        <f>'Demand Planning'!AB497</f>
        <v>116</v>
      </c>
      <c r="G52" s="122">
        <f>'Demand Planning'!AC497</f>
        <v>116</v>
      </c>
      <c r="H52" s="122">
        <f>'Demand Planning'!AD497</f>
        <v>116</v>
      </c>
      <c r="I52" s="122">
        <f>'Demand Planning'!AE497</f>
        <v>116</v>
      </c>
      <c r="J52" s="122">
        <f>'Demand Planning'!AF497</f>
        <v>116</v>
      </c>
      <c r="K52" s="122">
        <f>'Demand Planning'!AG497</f>
        <v>116</v>
      </c>
      <c r="L52" s="122">
        <f>'Demand Planning'!AH497</f>
        <v>116</v>
      </c>
      <c r="M52" s="122">
        <f>'Demand Planning'!AI497</f>
        <v>116</v>
      </c>
      <c r="N52" s="122">
        <f>'Demand Planning'!AJ497</f>
        <v>116</v>
      </c>
      <c r="O52" s="122">
        <f>'Demand Planning'!AK497</f>
        <v>116</v>
      </c>
      <c r="P52" s="122">
        <f>'Demand Planning'!AL497</f>
        <v>116</v>
      </c>
      <c r="Q52" s="122">
        <f>'Demand Planning'!AM497</f>
        <v>116</v>
      </c>
      <c r="R52" s="122">
        <f>'Demand Planning'!AN497</f>
        <v>116</v>
      </c>
    </row>
    <row r="53" spans="1:18" ht="14.25" customHeight="1" x14ac:dyDescent="0.25">
      <c r="A53" s="107" t="str">
        <f>'Demand Planning'!A498</f>
        <v>POL12751</v>
      </c>
      <c r="B53" s="135" t="str">
        <f>'Demand Planning'!B498</f>
        <v>Polleo Premium HydroX Whey 454g Vanilla Raspberry</v>
      </c>
      <c r="C53" s="135" t="str">
        <f>'Demand Planning'!C498</f>
        <v>PROTEINI</v>
      </c>
      <c r="D53" s="135" t="str">
        <f>'Demand Planning'!D498</f>
        <v>01 GOLD</v>
      </c>
      <c r="E53" s="166">
        <f>'Demand Planning'!Y505</f>
        <v>35.115384615384613</v>
      </c>
      <c r="F53" s="122">
        <f>'Demand Planning'!AB507</f>
        <v>223</v>
      </c>
      <c r="G53" s="122">
        <f>'Demand Planning'!AC507</f>
        <v>302</v>
      </c>
      <c r="H53" s="122">
        <f>'Demand Planning'!AD507</f>
        <v>302</v>
      </c>
      <c r="I53" s="122">
        <f>'Demand Planning'!AE507</f>
        <v>299</v>
      </c>
      <c r="J53" s="122">
        <f>'Demand Planning'!AF507</f>
        <v>299</v>
      </c>
      <c r="K53" s="122">
        <f>'Demand Planning'!AG507</f>
        <v>43</v>
      </c>
      <c r="L53" s="122">
        <f>'Demand Planning'!AH507</f>
        <v>43</v>
      </c>
      <c r="M53" s="122">
        <f>'Demand Planning'!AI507</f>
        <v>40</v>
      </c>
      <c r="N53" s="122">
        <f>'Demand Planning'!AJ507</f>
        <v>43</v>
      </c>
      <c r="O53" s="122">
        <f>'Demand Planning'!AK507</f>
        <v>43</v>
      </c>
      <c r="P53" s="122">
        <f>'Demand Planning'!AL507</f>
        <v>46</v>
      </c>
      <c r="Q53" s="122">
        <f>'Demand Planning'!AM507</f>
        <v>37</v>
      </c>
      <c r="R53" s="122">
        <f>'Demand Planning'!AN507</f>
        <v>41</v>
      </c>
    </row>
    <row r="54" spans="1:18" ht="14.25" customHeight="1" x14ac:dyDescent="0.25">
      <c r="A54" s="107" t="str">
        <f>'Demand Planning'!A508</f>
        <v>POL04229</v>
      </c>
      <c r="B54" s="135" t="str">
        <f>'Demand Planning'!B508</f>
        <v>Polleo 31% Protein Bar 35g Chocolate</v>
      </c>
      <c r="C54" s="135" t="str">
        <f>'Demand Planning'!C508</f>
        <v>RTD &amp; SNACKS</v>
      </c>
      <c r="D54" s="135" t="str">
        <f>'Demand Planning'!D508</f>
        <v>01 GOLD</v>
      </c>
      <c r="E54" s="166">
        <f>'Demand Planning'!Y515</f>
        <v>2655.4615384615386</v>
      </c>
      <c r="F54" s="122">
        <f>'Demand Planning'!AB517</f>
        <v>2597</v>
      </c>
      <c r="G54" s="122">
        <f>'Demand Planning'!AC517</f>
        <v>2597</v>
      </c>
      <c r="H54" s="122">
        <f>'Demand Planning'!AD517</f>
        <v>2597</v>
      </c>
      <c r="I54" s="122">
        <f>'Demand Planning'!AE517</f>
        <v>2597</v>
      </c>
      <c r="J54" s="122">
        <f>'Demand Planning'!AF517</f>
        <v>2597</v>
      </c>
      <c r="K54" s="122">
        <f>'Demand Planning'!AG517</f>
        <v>2597</v>
      </c>
      <c r="L54" s="122">
        <f>'Demand Planning'!AH517</f>
        <v>2597</v>
      </c>
      <c r="M54" s="122">
        <f>'Demand Planning'!AI517</f>
        <v>2597</v>
      </c>
      <c r="N54" s="122">
        <f>'Demand Planning'!AJ517</f>
        <v>2597</v>
      </c>
      <c r="O54" s="122">
        <f>'Demand Planning'!AK517</f>
        <v>2597</v>
      </c>
      <c r="P54" s="122">
        <f>'Demand Planning'!AL517</f>
        <v>2597</v>
      </c>
      <c r="Q54" s="122">
        <f>'Demand Planning'!AM517</f>
        <v>2597</v>
      </c>
      <c r="R54" s="122">
        <f>'Demand Planning'!AN517</f>
        <v>2597</v>
      </c>
    </row>
    <row r="55" spans="1:18" ht="14.25" customHeight="1" x14ac:dyDescent="0.25">
      <c r="A55" s="107" t="str">
        <f>'Demand Planning'!A518</f>
        <v>POL09901</v>
      </c>
      <c r="B55" s="135" t="str">
        <f>'Demand Planning'!B518</f>
        <v>Polleo 1st Whey 2,27kg White Choco Buenissimo</v>
      </c>
      <c r="C55" s="135" t="str">
        <f>'Demand Planning'!C518</f>
        <v>PROTEINI</v>
      </c>
      <c r="D55" s="135" t="str">
        <f>'Demand Planning'!D518</f>
        <v>01 GOLD</v>
      </c>
      <c r="E55" s="166">
        <f>'Demand Planning'!Y525</f>
        <v>54.730769230769234</v>
      </c>
      <c r="F55" s="122">
        <f>'Demand Planning'!AB527</f>
        <v>64</v>
      </c>
      <c r="G55" s="122">
        <f>'Demand Planning'!AC527</f>
        <v>64</v>
      </c>
      <c r="H55" s="122">
        <f>'Demand Planning'!AD527</f>
        <v>64</v>
      </c>
      <c r="I55" s="122">
        <f>'Demand Planning'!AE527</f>
        <v>64</v>
      </c>
      <c r="J55" s="122">
        <f>'Demand Planning'!AF527</f>
        <v>64</v>
      </c>
      <c r="K55" s="122">
        <f>'Demand Planning'!AG527</f>
        <v>64</v>
      </c>
      <c r="L55" s="122">
        <f>'Demand Planning'!AH527</f>
        <v>64</v>
      </c>
      <c r="M55" s="122">
        <f>'Demand Planning'!AI527</f>
        <v>64</v>
      </c>
      <c r="N55" s="122">
        <f>'Demand Planning'!AJ527</f>
        <v>64</v>
      </c>
      <c r="O55" s="122">
        <f>'Demand Planning'!AK527</f>
        <v>64</v>
      </c>
      <c r="P55" s="122">
        <f>'Demand Planning'!AL527</f>
        <v>64</v>
      </c>
      <c r="Q55" s="122">
        <f>'Demand Planning'!AM527</f>
        <v>64</v>
      </c>
      <c r="R55" s="122">
        <f>'Demand Planning'!AN527</f>
        <v>64</v>
      </c>
    </row>
    <row r="56" spans="1:18" ht="14.25" customHeight="1" x14ac:dyDescent="0.25">
      <c r="A56" s="107" t="str">
        <f>'Demand Planning'!A528</f>
        <v>POL09742</v>
      </c>
      <c r="B56" s="135" t="str">
        <f>'Demand Planning'!B528</f>
        <v>Polleo 1st Whey 908g Cookies &amp; Cream</v>
      </c>
      <c r="C56" s="135" t="str">
        <f>'Demand Planning'!C528</f>
        <v>PROTEINI</v>
      </c>
      <c r="D56" s="135" t="str">
        <f>'Demand Planning'!D528</f>
        <v>01 GOLD</v>
      </c>
      <c r="E56" s="166">
        <f>'Demand Planning'!Y535</f>
        <v>89.384615384615387</v>
      </c>
      <c r="F56" s="122">
        <f>'Demand Planning'!AB537</f>
        <v>110</v>
      </c>
      <c r="G56" s="122">
        <f>'Demand Planning'!AC537</f>
        <v>110</v>
      </c>
      <c r="H56" s="122">
        <f>'Demand Planning'!AD537</f>
        <v>110</v>
      </c>
      <c r="I56" s="122">
        <f>'Demand Planning'!AE537</f>
        <v>110</v>
      </c>
      <c r="J56" s="122">
        <f>'Demand Planning'!AF537</f>
        <v>110</v>
      </c>
      <c r="K56" s="122">
        <f>'Demand Planning'!AG537</f>
        <v>110</v>
      </c>
      <c r="L56" s="122">
        <f>'Demand Planning'!AH537</f>
        <v>110</v>
      </c>
      <c r="M56" s="122">
        <f>'Demand Planning'!AI537</f>
        <v>110</v>
      </c>
      <c r="N56" s="122">
        <f>'Demand Planning'!AJ537</f>
        <v>110</v>
      </c>
      <c r="O56" s="122">
        <f>'Demand Planning'!AK537</f>
        <v>110</v>
      </c>
      <c r="P56" s="122">
        <f>'Demand Planning'!AL537</f>
        <v>110</v>
      </c>
      <c r="Q56" s="122">
        <f>'Demand Planning'!AM537</f>
        <v>110</v>
      </c>
      <c r="R56" s="122">
        <f>'Demand Planning'!AN537</f>
        <v>110</v>
      </c>
    </row>
    <row r="57" spans="1:18" ht="14.25" customHeight="1" x14ac:dyDescent="0.25">
      <c r="A57" s="107" t="str">
        <f>'Demand Planning'!A538</f>
        <v>POL09798</v>
      </c>
      <c r="B57" s="135" t="str">
        <f>'Demand Planning'!B538</f>
        <v>Polleo Omega Xtreme UP 60 softgels</v>
      </c>
      <c r="C57" s="135" t="str">
        <f>'Demand Planning'!C538</f>
        <v>SPORTSKA PREHRANA</v>
      </c>
      <c r="D57" s="135" t="str">
        <f>'Demand Planning'!D538</f>
        <v>01 GOLD</v>
      </c>
      <c r="E57" s="166">
        <f>'Demand Planning'!Y545</f>
        <v>86.307692307692307</v>
      </c>
      <c r="F57" s="122">
        <f>'Demand Planning'!AB547</f>
        <v>0</v>
      </c>
      <c r="G57" s="122">
        <f>'Demand Planning'!AC547</f>
        <v>0</v>
      </c>
      <c r="H57" s="122">
        <f>'Demand Planning'!AD547</f>
        <v>0</v>
      </c>
      <c r="I57" s="122">
        <f>'Demand Planning'!AE547</f>
        <v>0</v>
      </c>
      <c r="J57" s="122">
        <f>'Demand Planning'!AF547</f>
        <v>0</v>
      </c>
      <c r="K57" s="122">
        <f>'Demand Planning'!AG547</f>
        <v>0</v>
      </c>
      <c r="L57" s="122">
        <f>'Demand Planning'!AH547</f>
        <v>0</v>
      </c>
      <c r="M57" s="122">
        <f>'Demand Planning'!AI547</f>
        <v>0</v>
      </c>
      <c r="N57" s="122">
        <f>'Demand Planning'!AJ547</f>
        <v>0</v>
      </c>
      <c r="O57" s="122">
        <f>'Demand Planning'!AK547</f>
        <v>0</v>
      </c>
      <c r="P57" s="122">
        <f>'Demand Planning'!AL547</f>
        <v>0</v>
      </c>
      <c r="Q57" s="122">
        <f>'Demand Planning'!AM547</f>
        <v>0</v>
      </c>
      <c r="R57" s="122">
        <f>'Demand Planning'!AN547</f>
        <v>0</v>
      </c>
    </row>
    <row r="58" spans="1:18" ht="14.25" customHeight="1" x14ac:dyDescent="0.25">
      <c r="A58" s="107" t="str">
        <f>'Demand Planning'!A548</f>
        <v>ZOE12372</v>
      </c>
      <c r="B58" s="135" t="str">
        <f>'Demand Planning'!B548</f>
        <v>ZOE Vegan Protein 454g Vanilla Madagascar</v>
      </c>
      <c r="C58" s="135" t="str">
        <f>'Demand Planning'!C548</f>
        <v>BIO I SUPERFOODS</v>
      </c>
      <c r="D58" s="135" t="str">
        <f>'Demand Planning'!D548</f>
        <v>01 GOLD</v>
      </c>
      <c r="E58" s="166">
        <f>'Demand Planning'!Y555</f>
        <v>173.53846153846155</v>
      </c>
      <c r="F58" s="122">
        <f>'Demand Planning'!AB557</f>
        <v>377</v>
      </c>
      <c r="G58" s="122">
        <f>'Demand Planning'!AC557</f>
        <v>389</v>
      </c>
      <c r="H58" s="122">
        <f>'Demand Planning'!AD557</f>
        <v>399</v>
      </c>
      <c r="I58" s="122">
        <f>'Demand Planning'!AE557</f>
        <v>617</v>
      </c>
      <c r="J58" s="122">
        <f>'Demand Planning'!AF557</f>
        <v>624</v>
      </c>
      <c r="K58" s="122">
        <f>'Demand Planning'!AG557</f>
        <v>560</v>
      </c>
      <c r="L58" s="122">
        <f>'Demand Planning'!AH557</f>
        <v>564</v>
      </c>
      <c r="M58" s="122">
        <f>'Demand Planning'!AI557</f>
        <v>719</v>
      </c>
      <c r="N58" s="122">
        <f>'Demand Planning'!AJ557</f>
        <v>572</v>
      </c>
      <c r="O58" s="122">
        <f>'Demand Planning'!AK557</f>
        <v>825</v>
      </c>
      <c r="P58" s="122">
        <f>'Demand Planning'!AL557</f>
        <v>678</v>
      </c>
      <c r="Q58" s="122">
        <f>'Demand Planning'!AM557</f>
        <v>698</v>
      </c>
      <c r="R58" s="122">
        <f>'Demand Planning'!AN557</f>
        <v>700</v>
      </c>
    </row>
    <row r="59" spans="1:18" ht="14.25" customHeight="1" x14ac:dyDescent="0.25">
      <c r="A59" s="107" t="str">
        <f>'Demand Planning'!A558</f>
        <v>POL12749</v>
      </c>
      <c r="B59" s="135" t="str">
        <f>'Demand Planning'!B558</f>
        <v>Polleo Premium HydroX Whey 454g Chocolate Gourmet</v>
      </c>
      <c r="C59" s="135" t="str">
        <f>'Demand Planning'!C558</f>
        <v>PROTEINI</v>
      </c>
      <c r="D59" s="135" t="str">
        <f>'Demand Planning'!D558</f>
        <v>01 GOLD</v>
      </c>
      <c r="E59" s="166">
        <f>'Demand Planning'!Y565</f>
        <v>46.730769230769234</v>
      </c>
      <c r="F59" s="122">
        <f>'Demand Planning'!AB567</f>
        <v>287</v>
      </c>
      <c r="G59" s="122">
        <f>'Demand Planning'!AC567</f>
        <v>337</v>
      </c>
      <c r="H59" s="122">
        <f>'Demand Planning'!AD567</f>
        <v>346</v>
      </c>
      <c r="I59" s="122">
        <f>'Demand Planning'!AE567</f>
        <v>353</v>
      </c>
      <c r="J59" s="122">
        <f>'Demand Planning'!AF567</f>
        <v>359</v>
      </c>
      <c r="K59" s="122">
        <f>'Demand Planning'!AG567</f>
        <v>330</v>
      </c>
      <c r="L59" s="122">
        <f>'Demand Planning'!AH567</f>
        <v>334</v>
      </c>
      <c r="M59" s="122">
        <f>'Demand Planning'!AI567</f>
        <v>338</v>
      </c>
      <c r="N59" s="122">
        <f>'Demand Planning'!AJ567</f>
        <v>341</v>
      </c>
      <c r="O59" s="122">
        <f>'Demand Planning'!AK567</f>
        <v>182</v>
      </c>
      <c r="P59" s="122">
        <f>'Demand Planning'!AL567</f>
        <v>185</v>
      </c>
      <c r="Q59" s="122">
        <f>'Demand Planning'!AM567</f>
        <v>186</v>
      </c>
      <c r="R59" s="122">
        <f>'Demand Planning'!AN567</f>
        <v>188</v>
      </c>
    </row>
    <row r="60" spans="1:18" ht="14.25" customHeight="1" x14ac:dyDescent="0.25">
      <c r="A60" s="107" t="str">
        <f>'Demand Planning'!A568</f>
        <v>POL12878</v>
      </c>
      <c r="B60" s="135" t="str">
        <f>'Demand Planning'!B568</f>
        <v>Polleo 1st Bar 60g Chocolate Jaffa</v>
      </c>
      <c r="C60" s="135" t="str">
        <f>'Demand Planning'!C568</f>
        <v>RTD &amp; SNACKS</v>
      </c>
      <c r="D60" s="135" t="str">
        <f>'Demand Planning'!D568</f>
        <v>01 GOLD</v>
      </c>
      <c r="E60" s="166">
        <f>'Demand Planning'!Y575</f>
        <v>1003.7307692307693</v>
      </c>
      <c r="F60" s="122">
        <f>'Demand Planning'!AB577</f>
        <v>1573</v>
      </c>
      <c r="G60" s="122">
        <f>'Demand Planning'!AC577</f>
        <v>1573</v>
      </c>
      <c r="H60" s="122">
        <f>'Demand Planning'!AD577</f>
        <v>1573</v>
      </c>
      <c r="I60" s="122">
        <f>'Demand Planning'!AE577</f>
        <v>1573</v>
      </c>
      <c r="J60" s="122">
        <f>'Demand Planning'!AF577</f>
        <v>1573</v>
      </c>
      <c r="K60" s="122">
        <f>'Demand Planning'!AG577</f>
        <v>1573</v>
      </c>
      <c r="L60" s="122">
        <f>'Demand Planning'!AH577</f>
        <v>1573</v>
      </c>
      <c r="M60" s="122">
        <f>'Demand Planning'!AI577</f>
        <v>1573</v>
      </c>
      <c r="N60" s="122">
        <f>'Demand Planning'!AJ577</f>
        <v>1573</v>
      </c>
      <c r="O60" s="122">
        <f>'Demand Planning'!AK577</f>
        <v>1573</v>
      </c>
      <c r="P60" s="122">
        <f>'Demand Planning'!AL577</f>
        <v>1573</v>
      </c>
      <c r="Q60" s="122">
        <f>'Demand Planning'!AM577</f>
        <v>1573</v>
      </c>
      <c r="R60" s="122">
        <f>'Demand Planning'!AN577</f>
        <v>1573</v>
      </c>
    </row>
    <row r="61" spans="1:18" ht="14.25" customHeight="1" x14ac:dyDescent="0.25">
      <c r="A61" s="107" t="str">
        <f>'Demand Planning'!A578</f>
        <v>POL09724</v>
      </c>
      <c r="B61" s="135" t="str">
        <f>'Demand Planning'!B578</f>
        <v>Polleo 50% Protein Bar 50g Choco Crisp</v>
      </c>
      <c r="C61" s="135" t="str">
        <f>'Demand Planning'!C578</f>
        <v>RTD &amp; SNACKS</v>
      </c>
      <c r="D61" s="135" t="str">
        <f>'Demand Planning'!D578</f>
        <v>01 GOLD</v>
      </c>
      <c r="E61" s="166">
        <f>'Demand Planning'!Y585</f>
        <v>1739.8461538461538</v>
      </c>
      <c r="F61" s="122">
        <f>'Demand Planning'!AB587</f>
        <v>1509</v>
      </c>
      <c r="G61" s="122">
        <f>'Demand Planning'!AC587</f>
        <v>1534</v>
      </c>
      <c r="H61" s="122">
        <f>'Demand Planning'!AD587</f>
        <v>1556</v>
      </c>
      <c r="I61" s="122">
        <f>'Demand Planning'!AE587</f>
        <v>1574</v>
      </c>
      <c r="J61" s="122">
        <f>'Demand Planning'!AF587</f>
        <v>2436</v>
      </c>
      <c r="K61" s="122">
        <f>'Demand Planning'!AG587</f>
        <v>1742</v>
      </c>
      <c r="L61" s="122">
        <f>'Demand Planning'!AH587</f>
        <v>1614</v>
      </c>
      <c r="M61" s="122">
        <f>'Demand Planning'!AI587</f>
        <v>1623</v>
      </c>
      <c r="N61" s="122">
        <f>'Demand Planning'!AJ587</f>
        <v>1513</v>
      </c>
      <c r="O61" s="122">
        <f>'Demand Planning'!AK587</f>
        <v>1520</v>
      </c>
      <c r="P61" s="122">
        <f>'Demand Planning'!AL587</f>
        <v>1525</v>
      </c>
      <c r="Q61" s="122">
        <f>'Demand Planning'!AM587</f>
        <v>1529</v>
      </c>
      <c r="R61" s="122">
        <f>'Demand Planning'!AN587</f>
        <v>1533</v>
      </c>
    </row>
    <row r="62" spans="1:18" ht="14.25" customHeight="1" x14ac:dyDescent="0.25">
      <c r="A62" s="107" t="str">
        <f>'Demand Planning'!A588</f>
        <v>POL09894</v>
      </c>
      <c r="B62" s="135" t="str">
        <f>'Demand Planning'!B588</f>
        <v>Polleo 1st Whey 454g White Choco Buenissimo</v>
      </c>
      <c r="C62" s="135" t="str">
        <f>'Demand Planning'!C588</f>
        <v>PROTEINI</v>
      </c>
      <c r="D62" s="135" t="str">
        <f>'Demand Planning'!D588</f>
        <v>01 GOLD</v>
      </c>
      <c r="E62" s="166">
        <f>'Demand Planning'!Y595</f>
        <v>146.30769230769232</v>
      </c>
      <c r="F62" s="122">
        <f>'Demand Planning'!AB597</f>
        <v>133</v>
      </c>
      <c r="G62" s="122">
        <f>'Demand Planning'!AC597</f>
        <v>133</v>
      </c>
      <c r="H62" s="122">
        <f>'Demand Planning'!AD597</f>
        <v>133</v>
      </c>
      <c r="I62" s="122">
        <f>'Demand Planning'!AE597</f>
        <v>133</v>
      </c>
      <c r="J62" s="122">
        <f>'Demand Planning'!AF597</f>
        <v>133</v>
      </c>
      <c r="K62" s="122">
        <f>'Demand Planning'!AG597</f>
        <v>299</v>
      </c>
      <c r="L62" s="122">
        <f>'Demand Planning'!AH597</f>
        <v>299</v>
      </c>
      <c r="M62" s="122">
        <f>'Demand Planning'!AI597</f>
        <v>299</v>
      </c>
      <c r="N62" s="122">
        <f>'Demand Planning'!AJ597</f>
        <v>299</v>
      </c>
      <c r="O62" s="122">
        <f>'Demand Planning'!AK597</f>
        <v>352</v>
      </c>
      <c r="P62" s="122">
        <f>'Demand Planning'!AL597</f>
        <v>352</v>
      </c>
      <c r="Q62" s="122">
        <f>'Demand Planning'!AM597</f>
        <v>370</v>
      </c>
      <c r="R62" s="122">
        <f>'Demand Planning'!AN597</f>
        <v>370</v>
      </c>
    </row>
    <row r="63" spans="1:18" ht="14.25" customHeight="1" x14ac:dyDescent="0.25">
      <c r="A63" s="107" t="str">
        <f>'Demand Planning'!A598</f>
        <v>POL09890</v>
      </c>
      <c r="B63" s="135" t="str">
        <f>'Demand Planning'!B598</f>
        <v>Polleo 1st Whey 454g Chocolate Banana</v>
      </c>
      <c r="C63" s="135" t="str">
        <f>'Demand Planning'!C598</f>
        <v>PROTEINI</v>
      </c>
      <c r="D63" s="135" t="str">
        <f>'Demand Planning'!D598</f>
        <v>01 GOLD</v>
      </c>
      <c r="E63" s="166">
        <f>'Demand Planning'!Y605</f>
        <v>132.5</v>
      </c>
      <c r="F63" s="122">
        <f>'Demand Planning'!AB607</f>
        <v>105</v>
      </c>
      <c r="G63" s="122">
        <f>'Demand Planning'!AC607</f>
        <v>77</v>
      </c>
      <c r="H63" s="122">
        <f>'Demand Planning'!AD607</f>
        <v>94</v>
      </c>
      <c r="I63" s="122">
        <f>'Demand Planning'!AE607</f>
        <v>86</v>
      </c>
      <c r="J63" s="122">
        <f>'Demand Planning'!AF607</f>
        <v>88</v>
      </c>
      <c r="K63" s="122">
        <f>'Demand Planning'!AG607</f>
        <v>85</v>
      </c>
      <c r="L63" s="122">
        <f>'Demand Planning'!AH607</f>
        <v>87</v>
      </c>
      <c r="M63" s="122">
        <f>'Demand Planning'!AI607</f>
        <v>82</v>
      </c>
      <c r="N63" s="122">
        <f>'Demand Planning'!AJ607</f>
        <v>84</v>
      </c>
      <c r="O63" s="122">
        <f>'Demand Planning'!AK607</f>
        <v>253</v>
      </c>
      <c r="P63" s="122">
        <f>'Demand Planning'!AL607</f>
        <v>257</v>
      </c>
      <c r="Q63" s="122">
        <f>'Demand Planning'!AM607</f>
        <v>241</v>
      </c>
      <c r="R63" s="122">
        <f>'Demand Planning'!AN607</f>
        <v>236</v>
      </c>
    </row>
    <row r="64" spans="1:18" ht="14.25" customHeight="1" x14ac:dyDescent="0.25">
      <c r="A64" s="107" t="str">
        <f>'Demand Planning'!A608</f>
        <v>POL09850</v>
      </c>
      <c r="B64" s="135" t="str">
        <f>'Demand Planning'!B608</f>
        <v>Polleo Omega-3 Fish Oil 250 softgels</v>
      </c>
      <c r="C64" s="135" t="str">
        <f>'Demand Planning'!C608</f>
        <v>SPORTSKA PREHRANA</v>
      </c>
      <c r="D64" s="135" t="str">
        <f>'Demand Planning'!D608</f>
        <v>01 GOLD</v>
      </c>
      <c r="E64" s="166">
        <f>'Demand Planning'!Y615</f>
        <v>80.038461538461533</v>
      </c>
      <c r="F64" s="122">
        <f>'Demand Planning'!AB617</f>
        <v>126</v>
      </c>
      <c r="G64" s="122">
        <f>'Demand Planning'!AC617</f>
        <v>126</v>
      </c>
      <c r="H64" s="122">
        <f>'Demand Planning'!AD617</f>
        <v>126</v>
      </c>
      <c r="I64" s="122">
        <f>'Demand Planning'!AE617</f>
        <v>126</v>
      </c>
      <c r="J64" s="122">
        <f>'Demand Planning'!AF617</f>
        <v>126</v>
      </c>
      <c r="K64" s="122">
        <f>'Demand Planning'!AG617</f>
        <v>126</v>
      </c>
      <c r="L64" s="122">
        <f>'Demand Planning'!AH617</f>
        <v>126</v>
      </c>
      <c r="M64" s="122">
        <f>'Demand Planning'!AI617</f>
        <v>126</v>
      </c>
      <c r="N64" s="122">
        <f>'Demand Planning'!AJ617</f>
        <v>126</v>
      </c>
      <c r="O64" s="122">
        <f>'Demand Planning'!AK617</f>
        <v>126</v>
      </c>
      <c r="P64" s="122">
        <f>'Demand Planning'!AL617</f>
        <v>126</v>
      </c>
      <c r="Q64" s="122">
        <f>'Demand Planning'!AM617</f>
        <v>126</v>
      </c>
      <c r="R64" s="122">
        <f>'Demand Planning'!AN617</f>
        <v>126</v>
      </c>
    </row>
    <row r="65" spans="1:18" ht="14.25" customHeight="1" x14ac:dyDescent="0.25">
      <c r="A65" s="107" t="str">
        <f>'Demand Planning'!A618</f>
        <v>POL09900</v>
      </c>
      <c r="B65" s="135" t="str">
        <f>'Demand Planning'!B618</f>
        <v>Polleo 1st Whey 2,27kg Chocolate-Hazelnut</v>
      </c>
      <c r="C65" s="135" t="str">
        <f>'Demand Planning'!C618</f>
        <v>PROTEINI</v>
      </c>
      <c r="D65" s="135" t="str">
        <f>'Demand Planning'!D618</f>
        <v>01 GOLD</v>
      </c>
      <c r="E65" s="166">
        <f>'Demand Planning'!Y625</f>
        <v>42.5</v>
      </c>
      <c r="F65" s="122">
        <f>'Demand Planning'!AB627</f>
        <v>51</v>
      </c>
      <c r="G65" s="122">
        <f>'Demand Planning'!AC627</f>
        <v>51</v>
      </c>
      <c r="H65" s="122">
        <f>'Demand Planning'!AD627</f>
        <v>51</v>
      </c>
      <c r="I65" s="122">
        <f>'Demand Planning'!AE627</f>
        <v>51</v>
      </c>
      <c r="J65" s="122">
        <f>'Demand Planning'!AF627</f>
        <v>51</v>
      </c>
      <c r="K65" s="122">
        <f>'Demand Planning'!AG627</f>
        <v>51</v>
      </c>
      <c r="L65" s="122">
        <f>'Demand Planning'!AH627</f>
        <v>51</v>
      </c>
      <c r="M65" s="122">
        <f>'Demand Planning'!AI627</f>
        <v>51</v>
      </c>
      <c r="N65" s="122">
        <f>'Demand Planning'!AJ627</f>
        <v>51</v>
      </c>
      <c r="O65" s="122">
        <f>'Demand Planning'!AK627</f>
        <v>51</v>
      </c>
      <c r="P65" s="122">
        <f>'Demand Planning'!AL627</f>
        <v>51</v>
      </c>
      <c r="Q65" s="122">
        <f>'Demand Planning'!AM627</f>
        <v>51</v>
      </c>
      <c r="R65" s="122">
        <f>'Demand Planning'!AN627</f>
        <v>51</v>
      </c>
    </row>
    <row r="66" spans="1:18" ht="14.25" customHeight="1" x14ac:dyDescent="0.25">
      <c r="A66" s="107" t="str">
        <f>'Demand Planning'!A628</f>
        <v>POL12608</v>
      </c>
      <c r="B66" s="135" t="str">
        <f>'Demand Planning'!B628</f>
        <v>Polleo 1st Whey 4,5kg Vanilla Madagascar</v>
      </c>
      <c r="C66" s="135" t="str">
        <f>'Demand Planning'!C628</f>
        <v>PROTEINI</v>
      </c>
      <c r="D66" s="135" t="str">
        <f>'Demand Planning'!D628</f>
        <v>01 GOLD</v>
      </c>
      <c r="E66" s="166">
        <f>'Demand Planning'!Y635</f>
        <v>17.26923076923077</v>
      </c>
      <c r="F66" s="122">
        <f>'Demand Planning'!AB637</f>
        <v>16</v>
      </c>
      <c r="G66" s="122">
        <f>'Demand Planning'!AC637</f>
        <v>17</v>
      </c>
      <c r="H66" s="122">
        <f>'Demand Planning'!AD637</f>
        <v>17</v>
      </c>
      <c r="I66" s="122">
        <f>'Demand Planning'!AE637</f>
        <v>18</v>
      </c>
      <c r="J66" s="122">
        <f>'Demand Planning'!AF637</f>
        <v>18</v>
      </c>
      <c r="K66" s="122">
        <f>'Demand Planning'!AG637</f>
        <v>19</v>
      </c>
      <c r="L66" s="122">
        <f>'Demand Planning'!AH637</f>
        <v>18</v>
      </c>
      <c r="M66" s="122">
        <f>'Demand Planning'!AI637</f>
        <v>18</v>
      </c>
      <c r="N66" s="122">
        <f>'Demand Planning'!AJ637</f>
        <v>17</v>
      </c>
      <c r="O66" s="122">
        <f>'Demand Planning'!AK637</f>
        <v>17</v>
      </c>
      <c r="P66" s="122">
        <f>'Demand Planning'!AL637</f>
        <v>16</v>
      </c>
      <c r="Q66" s="122">
        <f>'Demand Planning'!AM637</f>
        <v>16</v>
      </c>
      <c r="R66" s="122">
        <f>'Demand Planning'!AN637</f>
        <v>16</v>
      </c>
    </row>
    <row r="67" spans="1:18" ht="14.25" customHeight="1" x14ac:dyDescent="0.25">
      <c r="A67" s="107" t="str">
        <f>'Demand Planning'!A638</f>
        <v>ZOE12351</v>
      </c>
      <c r="B67" s="135" t="str">
        <f>'Demand Planning'!B638</f>
        <v>ZOE Whey 454g Belgian Choco Fantasy</v>
      </c>
      <c r="C67" s="135" t="str">
        <f>'Demand Planning'!C638</f>
        <v>PROTEINI</v>
      </c>
      <c r="D67" s="135" t="str">
        <f>'Demand Planning'!D638</f>
        <v>01 GOLD</v>
      </c>
      <c r="E67" s="166">
        <f>'Demand Planning'!Y645</f>
        <v>117.92307692307692</v>
      </c>
      <c r="F67" s="122">
        <f>'Demand Planning'!AB647</f>
        <v>78</v>
      </c>
      <c r="G67" s="122">
        <f>'Demand Planning'!AC647</f>
        <v>90</v>
      </c>
      <c r="H67" s="122">
        <f>'Demand Planning'!AD647</f>
        <v>80</v>
      </c>
      <c r="I67" s="122">
        <f>'Demand Planning'!AE647</f>
        <v>84</v>
      </c>
      <c r="J67" s="122">
        <f>'Demand Planning'!AF647</f>
        <v>83</v>
      </c>
      <c r="K67" s="122">
        <f>'Demand Planning'!AG647</f>
        <v>84</v>
      </c>
      <c r="L67" s="122">
        <f>'Demand Planning'!AH647</f>
        <v>81</v>
      </c>
      <c r="M67" s="122">
        <f>'Demand Planning'!AI647</f>
        <v>81</v>
      </c>
      <c r="N67" s="122">
        <f>'Demand Planning'!AJ647</f>
        <v>80</v>
      </c>
      <c r="O67" s="122">
        <f>'Demand Planning'!AK647</f>
        <v>232</v>
      </c>
      <c r="P67" s="122">
        <f>'Demand Planning'!AL647</f>
        <v>234</v>
      </c>
      <c r="Q67" s="122">
        <f>'Demand Planning'!AM647</f>
        <v>220</v>
      </c>
      <c r="R67" s="122">
        <f>'Demand Planning'!AN647</f>
        <v>216</v>
      </c>
    </row>
    <row r="68" spans="1:18" ht="14.25" customHeight="1" x14ac:dyDescent="0.25">
      <c r="A68" s="107" t="str">
        <f>'Demand Planning'!A648</f>
        <v>POL12607</v>
      </c>
      <c r="B68" s="135" t="str">
        <f>'Demand Planning'!B648</f>
        <v>Polleo 1st Whey 4,5kg Swiss Chocolate Supreme</v>
      </c>
      <c r="C68" s="135" t="str">
        <f>'Demand Planning'!C648</f>
        <v>PROTEINI</v>
      </c>
      <c r="D68" s="135" t="str">
        <f>'Demand Planning'!D648</f>
        <v>01 GOLD</v>
      </c>
      <c r="E68" s="166">
        <f>'Demand Planning'!Y655</f>
        <v>21.53846153846154</v>
      </c>
      <c r="F68" s="122">
        <f>'Demand Planning'!AB657</f>
        <v>19</v>
      </c>
      <c r="G68" s="122">
        <f>'Demand Planning'!AC657</f>
        <v>19</v>
      </c>
      <c r="H68" s="122">
        <f>'Demand Planning'!AD657</f>
        <v>19</v>
      </c>
      <c r="I68" s="122">
        <f>'Demand Planning'!AE657</f>
        <v>19</v>
      </c>
      <c r="J68" s="122">
        <f>'Demand Planning'!AF657</f>
        <v>19</v>
      </c>
      <c r="K68" s="122">
        <f>'Demand Planning'!AG657</f>
        <v>19</v>
      </c>
      <c r="L68" s="122">
        <f>'Demand Planning'!AH657</f>
        <v>19</v>
      </c>
      <c r="M68" s="122">
        <f>'Demand Planning'!AI657</f>
        <v>19</v>
      </c>
      <c r="N68" s="122">
        <f>'Demand Planning'!AJ657</f>
        <v>19</v>
      </c>
      <c r="O68" s="122">
        <f>'Demand Planning'!AK657</f>
        <v>19</v>
      </c>
      <c r="P68" s="122">
        <f>'Demand Planning'!AL657</f>
        <v>19</v>
      </c>
      <c r="Q68" s="122">
        <f>'Demand Planning'!AM657</f>
        <v>19</v>
      </c>
      <c r="R68" s="122">
        <f>'Demand Planning'!AN657</f>
        <v>19</v>
      </c>
    </row>
    <row r="69" spans="1:18" ht="14.25" customHeight="1" x14ac:dyDescent="0.25">
      <c r="A69" s="107" t="str">
        <f>'Demand Planning'!A658</f>
        <v>POL12794</v>
      </c>
      <c r="B69" s="135" t="str">
        <f>'Demand Planning'!B658</f>
        <v>Polleo Creatine Ethyl Ester 120 caps</v>
      </c>
      <c r="C69" s="135" t="str">
        <f>'Demand Planning'!C658</f>
        <v>SPORTSKA PREHRANA</v>
      </c>
      <c r="D69" s="135" t="str">
        <f>'Demand Planning'!D658</f>
        <v>01 GOLD</v>
      </c>
      <c r="E69" s="166">
        <f>'Demand Planning'!Y665</f>
        <v>50.807692307692307</v>
      </c>
      <c r="F69" s="122">
        <f>'Demand Planning'!AB667</f>
        <v>15</v>
      </c>
      <c r="G69" s="122">
        <f>'Demand Planning'!AC667</f>
        <v>15</v>
      </c>
      <c r="H69" s="122">
        <f>'Demand Planning'!AD667</f>
        <v>15</v>
      </c>
      <c r="I69" s="122">
        <f>'Demand Planning'!AE667</f>
        <v>15</v>
      </c>
      <c r="J69" s="122">
        <f>'Demand Planning'!AF667</f>
        <v>15</v>
      </c>
      <c r="K69" s="122">
        <f>'Demand Planning'!AG667</f>
        <v>15</v>
      </c>
      <c r="L69" s="122">
        <f>'Demand Planning'!AH667</f>
        <v>15</v>
      </c>
      <c r="M69" s="122">
        <f>'Demand Planning'!AI667</f>
        <v>15</v>
      </c>
      <c r="N69" s="122">
        <f>'Demand Planning'!AJ667</f>
        <v>15</v>
      </c>
      <c r="O69" s="122">
        <f>'Demand Planning'!AK667</f>
        <v>15</v>
      </c>
      <c r="P69" s="122">
        <f>'Demand Planning'!AL667</f>
        <v>15</v>
      </c>
      <c r="Q69" s="122">
        <f>'Demand Planning'!AM667</f>
        <v>15</v>
      </c>
      <c r="R69" s="122">
        <f>'Demand Planning'!AN667</f>
        <v>15</v>
      </c>
    </row>
    <row r="70" spans="1:18" ht="14.25" customHeight="1" x14ac:dyDescent="0.25">
      <c r="A70" s="107" t="str">
        <f>'Demand Planning'!A668</f>
        <v>POL09805</v>
      </c>
      <c r="B70" s="135" t="str">
        <f>'Demand Planning'!B668</f>
        <v>Polleo L-Carnitine Mega 60 caps</v>
      </c>
      <c r="C70" s="135" t="str">
        <f>'Demand Planning'!C668</f>
        <v>SPORTSKA PREHRANA</v>
      </c>
      <c r="D70" s="135" t="str">
        <f>'Demand Planning'!D668</f>
        <v>01 GOLD</v>
      </c>
      <c r="E70" s="166">
        <f>'Demand Planning'!Y675</f>
        <v>53.230769230769234</v>
      </c>
      <c r="F70" s="122">
        <f>'Demand Planning'!AB677</f>
        <v>66</v>
      </c>
      <c r="G70" s="122">
        <f>'Demand Planning'!AC677</f>
        <v>67</v>
      </c>
      <c r="H70" s="122">
        <f>'Demand Planning'!AD677</f>
        <v>66</v>
      </c>
      <c r="I70" s="122">
        <f>'Demand Planning'!AE677</f>
        <v>66</v>
      </c>
      <c r="J70" s="122">
        <f>'Demand Planning'!AF677</f>
        <v>61</v>
      </c>
      <c r="K70" s="122">
        <f>'Demand Planning'!AG677</f>
        <v>65</v>
      </c>
      <c r="L70" s="122">
        <f>'Demand Planning'!AH677</f>
        <v>63</v>
      </c>
      <c r="M70" s="122">
        <f>'Demand Planning'!AI677</f>
        <v>63</v>
      </c>
      <c r="N70" s="122">
        <f>'Demand Planning'!AJ677</f>
        <v>62</v>
      </c>
      <c r="O70" s="122">
        <f>'Demand Planning'!AK677</f>
        <v>61</v>
      </c>
      <c r="P70" s="122">
        <f>'Demand Planning'!AL677</f>
        <v>60</v>
      </c>
      <c r="Q70" s="122">
        <f>'Demand Planning'!AM677</f>
        <v>62</v>
      </c>
      <c r="R70" s="122">
        <f>'Demand Planning'!AN677</f>
        <v>66</v>
      </c>
    </row>
    <row r="71" spans="1:18" ht="14.25" customHeight="1" x14ac:dyDescent="0.25">
      <c r="A71" s="107" t="str">
        <f>'Demand Planning'!A678</f>
        <v>POL09783</v>
      </c>
      <c r="B71" s="135" t="str">
        <f>'Demand Planning'!B678</f>
        <v>Polleo Isotonic Sports Drink 500g Refreshing Lemon-lime</v>
      </c>
      <c r="C71" s="135" t="str">
        <f>'Demand Planning'!C678</f>
        <v>SPORTSKA PREHRANA</v>
      </c>
      <c r="D71" s="135" t="str">
        <f>'Demand Planning'!D678</f>
        <v>01 GOLD</v>
      </c>
      <c r="E71" s="166">
        <f>'Demand Planning'!Y685</f>
        <v>160.92307692307693</v>
      </c>
      <c r="F71" s="122">
        <f>'Demand Planning'!AB687</f>
        <v>202</v>
      </c>
      <c r="G71" s="122">
        <f>'Demand Planning'!AC687</f>
        <v>202</v>
      </c>
      <c r="H71" s="122">
        <f>'Demand Planning'!AD687</f>
        <v>202</v>
      </c>
      <c r="I71" s="122">
        <f>'Demand Planning'!AE687</f>
        <v>202</v>
      </c>
      <c r="J71" s="122">
        <f>'Demand Planning'!AF687</f>
        <v>218</v>
      </c>
      <c r="K71" s="122">
        <f>'Demand Planning'!AG687</f>
        <v>194</v>
      </c>
      <c r="L71" s="122">
        <f>'Demand Planning'!AH687</f>
        <v>202</v>
      </c>
      <c r="M71" s="122">
        <f>'Demand Planning'!AI687</f>
        <v>202</v>
      </c>
      <c r="N71" s="122">
        <f>'Demand Planning'!AJ687</f>
        <v>686</v>
      </c>
      <c r="O71" s="122">
        <f>'Demand Planning'!AK687</f>
        <v>202</v>
      </c>
      <c r="P71" s="122">
        <f>'Demand Planning'!AL687</f>
        <v>202</v>
      </c>
      <c r="Q71" s="122">
        <f>'Demand Planning'!AM687</f>
        <v>202</v>
      </c>
      <c r="R71" s="122">
        <f>'Demand Planning'!AN687</f>
        <v>202</v>
      </c>
    </row>
    <row r="72" spans="1:18" ht="14.25" customHeight="1" x14ac:dyDescent="0.25">
      <c r="A72" s="107" t="str">
        <f>'Demand Planning'!A688</f>
        <v>POL12848</v>
      </c>
      <c r="B72" s="135" t="str">
        <f>'Demand Planning'!B688</f>
        <v>Polleo Premium HydroX Whey 1,8kg Chocolate Gourmet</v>
      </c>
      <c r="C72" s="135" t="str">
        <f>'Demand Planning'!C688</f>
        <v>PROTEINI</v>
      </c>
      <c r="D72" s="135" t="str">
        <f>'Demand Planning'!D688</f>
        <v>01 GOLD</v>
      </c>
      <c r="E72" s="166">
        <f>'Demand Planning'!Y695</f>
        <v>35.884615384615387</v>
      </c>
      <c r="F72" s="122">
        <f>'Demand Planning'!AB697</f>
        <v>45</v>
      </c>
      <c r="G72" s="122">
        <f>'Demand Planning'!AC697</f>
        <v>45</v>
      </c>
      <c r="H72" s="122">
        <f>'Demand Planning'!AD697</f>
        <v>45</v>
      </c>
      <c r="I72" s="122">
        <f>'Demand Planning'!AE697</f>
        <v>45</v>
      </c>
      <c r="J72" s="122">
        <f>'Demand Planning'!AF697</f>
        <v>45</v>
      </c>
      <c r="K72" s="122">
        <f>'Demand Planning'!AG697</f>
        <v>71</v>
      </c>
      <c r="L72" s="122">
        <f>'Demand Planning'!AH697</f>
        <v>71</v>
      </c>
      <c r="M72" s="122">
        <f>'Demand Planning'!AI697</f>
        <v>71</v>
      </c>
      <c r="N72" s="122">
        <f>'Demand Planning'!AJ697</f>
        <v>71</v>
      </c>
      <c r="O72" s="122">
        <f>'Demand Planning'!AK697</f>
        <v>45</v>
      </c>
      <c r="P72" s="122">
        <f>'Demand Planning'!AL697</f>
        <v>45</v>
      </c>
      <c r="Q72" s="122">
        <f>'Demand Planning'!AM697</f>
        <v>45</v>
      </c>
      <c r="R72" s="122">
        <f>'Demand Planning'!AN697</f>
        <v>45</v>
      </c>
    </row>
    <row r="73" spans="1:18" ht="14.25" customHeight="1" x14ac:dyDescent="0.25">
      <c r="A73" s="107" t="str">
        <f>'Demand Planning'!A698</f>
        <v>POL09792</v>
      </c>
      <c r="B73" s="135" t="str">
        <f>'Demand Planning'!B698</f>
        <v>Polleo ZMA 90 caps</v>
      </c>
      <c r="C73" s="135" t="str">
        <f>'Demand Planning'!C698</f>
        <v>SPORTSKA PREHRANA</v>
      </c>
      <c r="D73" s="135" t="str">
        <f>'Demand Planning'!D698</f>
        <v>01 GOLD</v>
      </c>
      <c r="E73" s="166">
        <f>'Demand Planning'!Y705</f>
        <v>39.346153846153847</v>
      </c>
      <c r="F73" s="122">
        <f>'Demand Planning'!AB707</f>
        <v>50</v>
      </c>
      <c r="G73" s="122">
        <f>'Demand Planning'!AC707</f>
        <v>50</v>
      </c>
      <c r="H73" s="122">
        <f>'Demand Planning'!AD707</f>
        <v>50</v>
      </c>
      <c r="I73" s="122">
        <f>'Demand Planning'!AE707</f>
        <v>50</v>
      </c>
      <c r="J73" s="122">
        <f>'Demand Planning'!AF707</f>
        <v>50</v>
      </c>
      <c r="K73" s="122">
        <f>'Demand Planning'!AG707</f>
        <v>50</v>
      </c>
      <c r="L73" s="122">
        <f>'Demand Planning'!AH707</f>
        <v>50</v>
      </c>
      <c r="M73" s="122">
        <f>'Demand Planning'!AI707</f>
        <v>50</v>
      </c>
      <c r="N73" s="122">
        <f>'Demand Planning'!AJ707</f>
        <v>50</v>
      </c>
      <c r="O73" s="122">
        <f>'Demand Planning'!AK707</f>
        <v>120</v>
      </c>
      <c r="P73" s="122">
        <f>'Demand Planning'!AL707</f>
        <v>120</v>
      </c>
      <c r="Q73" s="122">
        <f>'Demand Planning'!AM707</f>
        <v>120</v>
      </c>
      <c r="R73" s="122">
        <f>'Demand Planning'!AN707</f>
        <v>120</v>
      </c>
    </row>
    <row r="74" spans="1:18" ht="14.25" customHeight="1" x14ac:dyDescent="0.25">
      <c r="A74" s="107" t="str">
        <f>'Demand Planning'!A708</f>
        <v>ZOE12391</v>
      </c>
      <c r="B74" s="135" t="str">
        <f>'Demand Planning'!B708</f>
        <v>ZOE Protein Bar 50g White Choco Strawberry</v>
      </c>
      <c r="C74" s="135" t="str">
        <f>'Demand Planning'!C708</f>
        <v>RTD &amp; SNACKS</v>
      </c>
      <c r="D74" s="135" t="str">
        <f>'Demand Planning'!D708</f>
        <v>01 GOLD</v>
      </c>
      <c r="E74" s="166">
        <f>'Demand Planning'!Y715</f>
        <v>893.46153846153845</v>
      </c>
      <c r="F74" s="122">
        <f>'Demand Planning'!AB717</f>
        <v>1151</v>
      </c>
      <c r="G74" s="122">
        <f>'Demand Planning'!AC717</f>
        <v>1185</v>
      </c>
      <c r="H74" s="122">
        <f>'Demand Planning'!AD717</f>
        <v>1214</v>
      </c>
      <c r="I74" s="122">
        <f>'Demand Planning'!AE717</f>
        <v>1239</v>
      </c>
      <c r="J74" s="122">
        <f>'Demand Planning'!AF717</f>
        <v>1260</v>
      </c>
      <c r="K74" s="122">
        <f>'Demand Planning'!AG717</f>
        <v>1278</v>
      </c>
      <c r="L74" s="122">
        <f>'Demand Planning'!AH717</f>
        <v>1293</v>
      </c>
      <c r="M74" s="122">
        <f>'Demand Planning'!AI717</f>
        <v>1306</v>
      </c>
      <c r="N74" s="122">
        <f>'Demand Planning'!AJ717</f>
        <v>1317</v>
      </c>
      <c r="O74" s="122">
        <f>'Demand Planning'!AK717</f>
        <v>2394</v>
      </c>
      <c r="P74" s="122">
        <f>'Demand Planning'!AL717</f>
        <v>2401</v>
      </c>
      <c r="Q74" s="122">
        <f>'Demand Planning'!AM717</f>
        <v>2407</v>
      </c>
      <c r="R74" s="122">
        <f>'Demand Planning'!AN717</f>
        <v>2412</v>
      </c>
    </row>
    <row r="75" spans="1:18" ht="14.25" customHeight="1" x14ac:dyDescent="0.25">
      <c r="A75" s="107" t="str">
        <f>'Demand Planning'!A718</f>
        <v>POL12750</v>
      </c>
      <c r="B75" s="135" t="str">
        <f>'Demand Planning'!B718</f>
        <v>Polleo Premium HydroX Whey 454g Vanilla Gourmet</v>
      </c>
      <c r="C75" s="135" t="str">
        <f>'Demand Planning'!C718</f>
        <v>PROTEINI</v>
      </c>
      <c r="D75" s="135" t="str">
        <f>'Demand Planning'!D718</f>
        <v>01 GOLD</v>
      </c>
      <c r="E75" s="166">
        <f>'Demand Planning'!Y725</f>
        <v>44.192307692307693</v>
      </c>
      <c r="F75" s="122">
        <f>'Demand Planning'!AB727</f>
        <v>318</v>
      </c>
      <c r="G75" s="122">
        <f>'Demand Planning'!AC727</f>
        <v>404</v>
      </c>
      <c r="H75" s="122">
        <f>'Demand Planning'!AD727</f>
        <v>410</v>
      </c>
      <c r="I75" s="122">
        <f>'Demand Planning'!AE727</f>
        <v>415</v>
      </c>
      <c r="J75" s="122">
        <f>'Demand Planning'!AF727</f>
        <v>419</v>
      </c>
      <c r="K75" s="122">
        <f>'Demand Planning'!AG727</f>
        <v>342</v>
      </c>
      <c r="L75" s="122">
        <f>'Demand Planning'!AH727</f>
        <v>345</v>
      </c>
      <c r="M75" s="122">
        <f>'Demand Planning'!AI727</f>
        <v>348</v>
      </c>
      <c r="N75" s="122">
        <f>'Demand Planning'!AJ727</f>
        <v>350</v>
      </c>
      <c r="O75" s="122">
        <f>'Demand Planning'!AK727</f>
        <v>191</v>
      </c>
      <c r="P75" s="122">
        <f>'Demand Planning'!AL727</f>
        <v>193</v>
      </c>
      <c r="Q75" s="122">
        <f>'Demand Planning'!AM727</f>
        <v>193</v>
      </c>
      <c r="R75" s="122">
        <f>'Demand Planning'!AN727</f>
        <v>194</v>
      </c>
    </row>
    <row r="76" spans="1:18" ht="14.25" customHeight="1" x14ac:dyDescent="0.25">
      <c r="A76" s="107" t="str">
        <f>'Demand Planning'!A728</f>
        <v>POL09849</v>
      </c>
      <c r="B76" s="135" t="str">
        <f>'Demand Planning'!B728</f>
        <v>Polleo Omega-3 Fish Oil 90 softgels</v>
      </c>
      <c r="C76" s="135" t="str">
        <f>'Demand Planning'!C728</f>
        <v>SPORTSKA PREHRANA</v>
      </c>
      <c r="D76" s="135" t="str">
        <f>'Demand Planning'!D728</f>
        <v>01 GOLD</v>
      </c>
      <c r="E76" s="166">
        <f>'Demand Planning'!Y735</f>
        <v>149.42307692307693</v>
      </c>
      <c r="F76" s="122">
        <f>'Demand Planning'!AB737</f>
        <v>170</v>
      </c>
      <c r="G76" s="122">
        <f>'Demand Planning'!AC737</f>
        <v>170</v>
      </c>
      <c r="H76" s="122">
        <f>'Demand Planning'!AD737</f>
        <v>170</v>
      </c>
      <c r="I76" s="122">
        <f>'Demand Planning'!AE737</f>
        <v>170</v>
      </c>
      <c r="J76" s="122">
        <f>'Demand Planning'!AF737</f>
        <v>170</v>
      </c>
      <c r="K76" s="122">
        <f>'Demand Planning'!AG737</f>
        <v>170</v>
      </c>
      <c r="L76" s="122">
        <f>'Demand Planning'!AH737</f>
        <v>170</v>
      </c>
      <c r="M76" s="122">
        <f>'Demand Planning'!AI737</f>
        <v>170</v>
      </c>
      <c r="N76" s="122">
        <f>'Demand Planning'!AJ737</f>
        <v>170</v>
      </c>
      <c r="O76" s="122">
        <f>'Demand Planning'!AK737</f>
        <v>170</v>
      </c>
      <c r="P76" s="122">
        <f>'Demand Planning'!AL737</f>
        <v>170</v>
      </c>
      <c r="Q76" s="122">
        <f>'Demand Planning'!AM737</f>
        <v>170</v>
      </c>
      <c r="R76" s="122">
        <f>'Demand Planning'!AN737</f>
        <v>170</v>
      </c>
    </row>
    <row r="77" spans="1:18" ht="14.25" customHeight="1" x14ac:dyDescent="0.25">
      <c r="A77" s="107" t="str">
        <f>'Demand Planning'!A738</f>
        <v>POL09761</v>
      </c>
      <c r="B77" s="135" t="str">
        <f>'Demand Planning'!B738</f>
        <v>Polleo Elasti4Joint 300g Orange Burst</v>
      </c>
      <c r="C77" s="135" t="str">
        <f>'Demand Planning'!C738</f>
        <v>SPORTSKA PREHRANA</v>
      </c>
      <c r="D77" s="135" t="str">
        <f>'Demand Planning'!D738</f>
        <v>01 GOLD</v>
      </c>
      <c r="E77" s="166">
        <f>'Demand Planning'!Y745</f>
        <v>31.03846153846154</v>
      </c>
      <c r="F77" s="122">
        <f>'Demand Planning'!AB747</f>
        <v>29</v>
      </c>
      <c r="G77" s="122">
        <f>'Demand Planning'!AC747</f>
        <v>31</v>
      </c>
      <c r="H77" s="122">
        <f>'Demand Planning'!AD747</f>
        <v>32</v>
      </c>
      <c r="I77" s="122">
        <f>'Demand Planning'!AE747</f>
        <v>29</v>
      </c>
      <c r="J77" s="122">
        <f>'Demand Planning'!AF747</f>
        <v>28</v>
      </c>
      <c r="K77" s="122">
        <f>'Demand Planning'!AG747</f>
        <v>27</v>
      </c>
      <c r="L77" s="122">
        <f>'Demand Planning'!AH747</f>
        <v>28</v>
      </c>
      <c r="M77" s="122">
        <f>'Demand Planning'!AI747</f>
        <v>27</v>
      </c>
      <c r="N77" s="122">
        <f>'Demand Planning'!AJ747</f>
        <v>74</v>
      </c>
      <c r="O77" s="122">
        <f>'Demand Planning'!AK747</f>
        <v>27</v>
      </c>
      <c r="P77" s="122">
        <f>'Demand Planning'!AL747</f>
        <v>27</v>
      </c>
      <c r="Q77" s="122">
        <f>'Demand Planning'!AM747</f>
        <v>24</v>
      </c>
      <c r="R77" s="122">
        <f>'Demand Planning'!AN747</f>
        <v>26</v>
      </c>
    </row>
    <row r="78" spans="1:18" ht="14.25" customHeight="1" x14ac:dyDescent="0.25">
      <c r="A78" s="107" t="str">
        <f>'Demand Planning'!A748</f>
        <v>POL12609</v>
      </c>
      <c r="B78" s="135" t="str">
        <f>'Demand Planning'!B748</f>
        <v>Polleo 1st Whey 4,5kg Cookies &amp; Cream</v>
      </c>
      <c r="C78" s="135" t="str">
        <f>'Demand Planning'!C748</f>
        <v>PROTEINI</v>
      </c>
      <c r="D78" s="135" t="str">
        <f>'Demand Planning'!D748</f>
        <v>01 GOLD</v>
      </c>
      <c r="E78" s="166">
        <f>'Demand Planning'!Y755</f>
        <v>12.461538461538462</v>
      </c>
      <c r="F78" s="122">
        <f>'Demand Planning'!AB757</f>
        <v>11</v>
      </c>
      <c r="G78" s="122">
        <f>'Demand Planning'!AC757</f>
        <v>11</v>
      </c>
      <c r="H78" s="122">
        <f>'Demand Planning'!AD757</f>
        <v>11</v>
      </c>
      <c r="I78" s="122">
        <f>'Demand Planning'!AE757</f>
        <v>11</v>
      </c>
      <c r="J78" s="122">
        <f>'Demand Planning'!AF757</f>
        <v>11</v>
      </c>
      <c r="K78" s="122">
        <f>'Demand Planning'!AG757</f>
        <v>11</v>
      </c>
      <c r="L78" s="122">
        <f>'Demand Planning'!AH757</f>
        <v>11</v>
      </c>
      <c r="M78" s="122">
        <f>'Demand Planning'!AI757</f>
        <v>11</v>
      </c>
      <c r="N78" s="122">
        <f>'Demand Planning'!AJ757</f>
        <v>11</v>
      </c>
      <c r="O78" s="122">
        <f>'Demand Planning'!AK757</f>
        <v>11</v>
      </c>
      <c r="P78" s="122">
        <f>'Demand Planning'!AL757</f>
        <v>11</v>
      </c>
      <c r="Q78" s="122">
        <f>'Demand Planning'!AM757</f>
        <v>11</v>
      </c>
      <c r="R78" s="122">
        <f>'Demand Planning'!AN757</f>
        <v>11</v>
      </c>
    </row>
    <row r="79" spans="1:18" ht="14.25" customHeight="1" x14ac:dyDescent="0.25">
      <c r="A79" s="107" t="str">
        <f>'Demand Planning'!A758</f>
        <v>POL09794</v>
      </c>
      <c r="B79" s="135" t="str">
        <f>'Demand Planning'!B758</f>
        <v>Polleo Testorage Xtreme 90 caps</v>
      </c>
      <c r="C79" s="135" t="str">
        <f>'Demand Planning'!C758</f>
        <v>SPORTSKA PREHRANA</v>
      </c>
      <c r="D79" s="135" t="str">
        <f>'Demand Planning'!D758</f>
        <v>01 GOLD</v>
      </c>
      <c r="E79" s="166">
        <f>'Demand Planning'!Y765</f>
        <v>15.115384615384615</v>
      </c>
      <c r="F79" s="122">
        <f>'Demand Planning'!AB767</f>
        <v>25</v>
      </c>
      <c r="G79" s="122">
        <f>'Demand Planning'!AC767</f>
        <v>25</v>
      </c>
      <c r="H79" s="122">
        <f>'Demand Planning'!AD767</f>
        <v>25</v>
      </c>
      <c r="I79" s="122">
        <f>'Demand Planning'!AE767</f>
        <v>25</v>
      </c>
      <c r="J79" s="122">
        <f>'Demand Planning'!AF767</f>
        <v>25</v>
      </c>
      <c r="K79" s="122">
        <f>'Demand Planning'!AG767</f>
        <v>25</v>
      </c>
      <c r="L79" s="122">
        <f>'Demand Planning'!AH767</f>
        <v>25</v>
      </c>
      <c r="M79" s="122">
        <f>'Demand Planning'!AI767</f>
        <v>25</v>
      </c>
      <c r="N79" s="122">
        <f>'Demand Planning'!AJ767</f>
        <v>25</v>
      </c>
      <c r="O79" s="122">
        <f>'Demand Planning'!AK767</f>
        <v>25</v>
      </c>
      <c r="P79" s="122">
        <f>'Demand Planning'!AL767</f>
        <v>25</v>
      </c>
      <c r="Q79" s="122">
        <f>'Demand Planning'!AM767</f>
        <v>25</v>
      </c>
      <c r="R79" s="122">
        <f>'Demand Planning'!AN767</f>
        <v>25</v>
      </c>
    </row>
    <row r="80" spans="1:18" ht="14.25" customHeight="1" x14ac:dyDescent="0.25">
      <c r="A80" s="107" t="str">
        <f>'Demand Planning'!A768</f>
        <v>POL04462</v>
      </c>
      <c r="B80" s="135" t="str">
        <f>'Demand Planning'!B768</f>
        <v>Polleo Iso Drink 750ml Lemon</v>
      </c>
      <c r="C80" s="135" t="str">
        <f>'Demand Planning'!C768</f>
        <v>RTD &amp; SNACKS</v>
      </c>
      <c r="D80" s="135" t="str">
        <f>'Demand Planning'!D768</f>
        <v>01 GOLD</v>
      </c>
      <c r="E80" s="166">
        <f>'Demand Planning'!Y775</f>
        <v>1520.3461538461538</v>
      </c>
      <c r="F80" s="122">
        <f>'Demand Planning'!AB777</f>
        <v>1618</v>
      </c>
      <c r="G80" s="122">
        <f>'Demand Planning'!AC777</f>
        <v>1748</v>
      </c>
      <c r="H80" s="122">
        <f>'Demand Planning'!AD777</f>
        <v>1745</v>
      </c>
      <c r="I80" s="122">
        <f>'Demand Planning'!AE777</f>
        <v>1584</v>
      </c>
      <c r="J80" s="122">
        <f>'Demand Planning'!AF777</f>
        <v>1600</v>
      </c>
      <c r="K80" s="122">
        <f>'Demand Planning'!AG777</f>
        <v>1598</v>
      </c>
      <c r="L80" s="122">
        <f>'Demand Planning'!AH777</f>
        <v>1600</v>
      </c>
      <c r="M80" s="122">
        <f>'Demand Planning'!AI777</f>
        <v>1831</v>
      </c>
      <c r="N80" s="122">
        <f>'Demand Planning'!AJ777</f>
        <v>1813</v>
      </c>
      <c r="O80" s="122">
        <f>'Demand Planning'!AK777</f>
        <v>1757</v>
      </c>
      <c r="P80" s="122">
        <f>'Demand Planning'!AL777</f>
        <v>1723</v>
      </c>
      <c r="Q80" s="122">
        <f>'Demand Planning'!AM777</f>
        <v>1518</v>
      </c>
      <c r="R80" s="122">
        <f>'Demand Planning'!AN777</f>
        <v>1739</v>
      </c>
    </row>
    <row r="81" spans="1:18" ht="14.25" customHeight="1" x14ac:dyDescent="0.25">
      <c r="A81" s="107" t="str">
        <f>'Demand Planning'!A778</f>
        <v>POL09857</v>
      </c>
      <c r="B81" s="135" t="str">
        <f>'Demand Planning'!B778</f>
        <v>Polleo Fat Burner 90 caps</v>
      </c>
      <c r="C81" s="135" t="str">
        <f>'Demand Planning'!C778</f>
        <v>SPORTSKA PREHRANA</v>
      </c>
      <c r="D81" s="135" t="str">
        <f>'Demand Planning'!D778</f>
        <v>01 GOLD</v>
      </c>
      <c r="E81" s="166">
        <f>'Demand Planning'!Y785</f>
        <v>37.92307692307692</v>
      </c>
      <c r="F81" s="122">
        <f>'Demand Planning'!AB787</f>
        <v>49</v>
      </c>
      <c r="G81" s="122">
        <f>'Demand Planning'!AC787</f>
        <v>49</v>
      </c>
      <c r="H81" s="122">
        <f>'Demand Planning'!AD787</f>
        <v>49</v>
      </c>
      <c r="I81" s="122">
        <f>'Demand Planning'!AE787</f>
        <v>49</v>
      </c>
      <c r="J81" s="122">
        <f>'Demand Planning'!AF787</f>
        <v>49</v>
      </c>
      <c r="K81" s="122">
        <f>'Demand Planning'!AG787</f>
        <v>49</v>
      </c>
      <c r="L81" s="122">
        <f>'Demand Planning'!AH787</f>
        <v>49</v>
      </c>
      <c r="M81" s="122">
        <f>'Demand Planning'!AI787</f>
        <v>49</v>
      </c>
      <c r="N81" s="122">
        <f>'Demand Planning'!AJ787</f>
        <v>49</v>
      </c>
      <c r="O81" s="122">
        <f>'Demand Planning'!AK787</f>
        <v>104</v>
      </c>
      <c r="P81" s="122">
        <f>'Demand Planning'!AL787</f>
        <v>104</v>
      </c>
      <c r="Q81" s="122">
        <f>'Demand Planning'!AM787</f>
        <v>104</v>
      </c>
      <c r="R81" s="122">
        <f>'Demand Planning'!AN787</f>
        <v>104</v>
      </c>
    </row>
    <row r="82" spans="1:18" ht="14.25" customHeight="1" x14ac:dyDescent="0.25">
      <c r="A82" s="107" t="str">
        <f>'Demand Planning'!A788</f>
        <v>POL09895</v>
      </c>
      <c r="B82" s="135" t="str">
        <f>'Demand Planning'!B788</f>
        <v>Polleo Pea&amp;Rice Protein 454g Chocolate</v>
      </c>
      <c r="C82" s="135" t="str">
        <f>'Demand Planning'!C788</f>
        <v>BIO I SUPERFOODS</v>
      </c>
      <c r="D82" s="135" t="str">
        <f>'Demand Planning'!D788</f>
        <v>01 GOLD</v>
      </c>
      <c r="E82" s="166">
        <f>'Demand Planning'!Y795</f>
        <v>62.07692307692308</v>
      </c>
      <c r="F82" s="122">
        <f>'Demand Planning'!AB797</f>
        <v>77</v>
      </c>
      <c r="G82" s="122">
        <f>'Demand Planning'!AC797</f>
        <v>95</v>
      </c>
      <c r="H82" s="122">
        <f>'Demand Planning'!AD797</f>
        <v>69</v>
      </c>
      <c r="I82" s="122">
        <f>'Demand Planning'!AE797</f>
        <v>304</v>
      </c>
      <c r="J82" s="122">
        <f>'Demand Planning'!AF797</f>
        <v>203</v>
      </c>
      <c r="K82" s="122">
        <f>'Demand Planning'!AG797</f>
        <v>61</v>
      </c>
      <c r="L82" s="122">
        <f>'Demand Planning'!AH797</f>
        <v>59</v>
      </c>
      <c r="M82" s="122">
        <f>'Demand Planning'!AI797</f>
        <v>55</v>
      </c>
      <c r="N82" s="122">
        <f>'Demand Planning'!AJ797</f>
        <v>57</v>
      </c>
      <c r="O82" s="122">
        <f>'Demand Planning'!AK797</f>
        <v>57</v>
      </c>
      <c r="P82" s="122">
        <f>'Demand Planning'!AL797</f>
        <v>59</v>
      </c>
      <c r="Q82" s="122">
        <f>'Demand Planning'!AM797</f>
        <v>47</v>
      </c>
      <c r="R82" s="122">
        <f>'Demand Planning'!AN797</f>
        <v>53</v>
      </c>
    </row>
    <row r="83" spans="1:18" ht="14.25" customHeight="1" x14ac:dyDescent="0.25">
      <c r="A83" s="107" t="str">
        <f>'Demand Planning'!A798</f>
        <v>POL04466</v>
      </c>
      <c r="B83" s="135" t="str">
        <f>'Demand Planning'!B798</f>
        <v>Polleo SHOT Pre-Workout 80ml Lemon- Lime</v>
      </c>
      <c r="C83" s="135" t="str">
        <f>'Demand Planning'!C798</f>
        <v>SPORTSKA PREHRANA</v>
      </c>
      <c r="D83" s="135" t="str">
        <f>'Demand Planning'!D798</f>
        <v>01 GOLD</v>
      </c>
      <c r="E83" s="166">
        <f>'Demand Planning'!Y805</f>
        <v>680.26923076923072</v>
      </c>
      <c r="F83" s="122">
        <f>'Demand Planning'!AB807</f>
        <v>750</v>
      </c>
      <c r="G83" s="122">
        <f>'Demand Planning'!AC807</f>
        <v>750</v>
      </c>
      <c r="H83" s="122">
        <f>'Demand Planning'!AD807</f>
        <v>750</v>
      </c>
      <c r="I83" s="122">
        <f>'Demand Planning'!AE807</f>
        <v>750</v>
      </c>
      <c r="J83" s="122">
        <f>'Demand Planning'!AF807</f>
        <v>750</v>
      </c>
      <c r="K83" s="122">
        <f>'Demand Planning'!AG807</f>
        <v>915</v>
      </c>
      <c r="L83" s="122">
        <f>'Demand Planning'!AH807</f>
        <v>915</v>
      </c>
      <c r="M83" s="122">
        <f>'Demand Planning'!AI807</f>
        <v>915</v>
      </c>
      <c r="N83" s="122">
        <f>'Demand Planning'!AJ807</f>
        <v>2915</v>
      </c>
      <c r="O83" s="122">
        <f>'Demand Planning'!AK807</f>
        <v>750</v>
      </c>
      <c r="P83" s="122">
        <f>'Demand Planning'!AL807</f>
        <v>750</v>
      </c>
      <c r="Q83" s="122">
        <f>'Demand Planning'!AM807</f>
        <v>699</v>
      </c>
      <c r="R83" s="122">
        <f>'Demand Planning'!AN807</f>
        <v>699</v>
      </c>
    </row>
    <row r="84" spans="1:18" ht="14.25" customHeight="1" x14ac:dyDescent="0.25">
      <c r="A84" s="107" t="str">
        <f>'Demand Planning'!A808</f>
        <v>POL12851</v>
      </c>
      <c r="B84" s="135" t="str">
        <f>'Demand Planning'!B808</f>
        <v>Polleo Premium HydroX Whey 1,8kg Vanilla Gourmet</v>
      </c>
      <c r="C84" s="135" t="str">
        <f>'Demand Planning'!C808</f>
        <v>PROTEINI</v>
      </c>
      <c r="D84" s="135" t="str">
        <f>'Demand Planning'!D808</f>
        <v>01 GOLD</v>
      </c>
      <c r="E84" s="166">
        <f>'Demand Planning'!Y815</f>
        <v>29.576923076923077</v>
      </c>
      <c r="F84" s="122">
        <f>'Demand Planning'!AB817</f>
        <v>41</v>
      </c>
      <c r="G84" s="122">
        <f>'Demand Planning'!AC817</f>
        <v>41</v>
      </c>
      <c r="H84" s="122">
        <f>'Demand Planning'!AD817</f>
        <v>41</v>
      </c>
      <c r="I84" s="122">
        <f>'Demand Planning'!AE817</f>
        <v>41</v>
      </c>
      <c r="J84" s="122">
        <f>'Demand Planning'!AF817</f>
        <v>41</v>
      </c>
      <c r="K84" s="122">
        <f>'Demand Planning'!AG817</f>
        <v>137</v>
      </c>
      <c r="L84" s="122">
        <f>'Demand Planning'!AH817</f>
        <v>137</v>
      </c>
      <c r="M84" s="122">
        <f>'Demand Planning'!AI817</f>
        <v>137</v>
      </c>
      <c r="N84" s="122">
        <f>'Demand Planning'!AJ817</f>
        <v>137</v>
      </c>
      <c r="O84" s="122">
        <f>'Demand Planning'!AK817</f>
        <v>41</v>
      </c>
      <c r="P84" s="122">
        <f>'Demand Planning'!AL817</f>
        <v>41</v>
      </c>
      <c r="Q84" s="122">
        <f>'Demand Planning'!AM817</f>
        <v>41</v>
      </c>
      <c r="R84" s="122">
        <f>'Demand Planning'!AN817</f>
        <v>41</v>
      </c>
    </row>
    <row r="85" spans="1:18" ht="14.25" customHeight="1" x14ac:dyDescent="0.25">
      <c r="A85" s="107" t="str">
        <f>'Demand Planning'!A818</f>
        <v>POL09807</v>
      </c>
      <c r="B85" s="135" t="str">
        <f>'Demand Planning'!B818</f>
        <v>Polleo Lipofenom Xtreme 90 caps</v>
      </c>
      <c r="C85" s="135" t="str">
        <f>'Demand Planning'!C818</f>
        <v>SPORTSKA PREHRANA</v>
      </c>
      <c r="D85" s="135" t="str">
        <f>'Demand Planning'!D818</f>
        <v>01 GOLD</v>
      </c>
      <c r="E85" s="166">
        <f>'Demand Planning'!Y825</f>
        <v>8.1538461538461533</v>
      </c>
      <c r="F85" s="122">
        <f>'Demand Planning'!AB827</f>
        <v>137</v>
      </c>
      <c r="G85" s="122">
        <f>'Demand Planning'!AC827</f>
        <v>177</v>
      </c>
      <c r="H85" s="122">
        <f>'Demand Planning'!AD827</f>
        <v>177</v>
      </c>
      <c r="I85" s="122">
        <f>'Demand Planning'!AE827</f>
        <v>177</v>
      </c>
      <c r="J85" s="122">
        <f>'Demand Planning'!AF827</f>
        <v>177</v>
      </c>
      <c r="K85" s="122">
        <f>'Demand Planning'!AG827</f>
        <v>177</v>
      </c>
      <c r="L85" s="122">
        <f>'Demand Planning'!AH827</f>
        <v>177</v>
      </c>
      <c r="M85" s="122">
        <f>'Demand Planning'!AI827</f>
        <v>177</v>
      </c>
      <c r="N85" s="122">
        <f>'Demand Planning'!AJ827</f>
        <v>177</v>
      </c>
      <c r="O85" s="122">
        <f>'Demand Planning'!AK827</f>
        <v>19</v>
      </c>
      <c r="P85" s="122">
        <f>'Demand Planning'!AL827</f>
        <v>19</v>
      </c>
      <c r="Q85" s="122">
        <f>'Demand Planning'!AM827</f>
        <v>19</v>
      </c>
      <c r="R85" s="122">
        <f>'Demand Planning'!AN827</f>
        <v>19</v>
      </c>
    </row>
    <row r="86" spans="1:18" ht="14.25" customHeight="1" x14ac:dyDescent="0.25">
      <c r="A86" s="107" t="str">
        <f>'Demand Planning'!A828</f>
        <v>POL09738</v>
      </c>
      <c r="B86" s="135" t="str">
        <f>'Demand Planning'!B828</f>
        <v>Polleo 1st Whey 454g Unflavoured</v>
      </c>
      <c r="C86" s="135" t="str">
        <f>'Demand Planning'!C828</f>
        <v>PROTEINI</v>
      </c>
      <c r="D86" s="135" t="str">
        <f>'Demand Planning'!D828</f>
        <v>01 GOLD</v>
      </c>
      <c r="E86" s="166">
        <f>'Demand Planning'!Y835</f>
        <v>89.57692307692308</v>
      </c>
      <c r="F86" s="122">
        <f>'Demand Planning'!AB837</f>
        <v>59</v>
      </c>
      <c r="G86" s="122">
        <f>'Demand Planning'!AC837</f>
        <v>61</v>
      </c>
      <c r="H86" s="122">
        <f>'Demand Planning'!AD837</f>
        <v>60</v>
      </c>
      <c r="I86" s="122">
        <f>'Demand Planning'!AE837</f>
        <v>58</v>
      </c>
      <c r="J86" s="122">
        <f>'Demand Planning'!AF837</f>
        <v>56</v>
      </c>
      <c r="K86" s="122">
        <f>'Demand Planning'!AG837</f>
        <v>58</v>
      </c>
      <c r="L86" s="122">
        <f>'Demand Planning'!AH837</f>
        <v>57</v>
      </c>
      <c r="M86" s="122">
        <f>'Demand Planning'!AI837</f>
        <v>56</v>
      </c>
      <c r="N86" s="122">
        <f>'Demand Planning'!AJ837</f>
        <v>56</v>
      </c>
      <c r="O86" s="122">
        <f>'Demand Planning'!AK837</f>
        <v>215</v>
      </c>
      <c r="P86" s="122">
        <f>'Demand Planning'!AL837</f>
        <v>218</v>
      </c>
      <c r="Q86" s="122">
        <f>'Demand Planning'!AM837</f>
        <v>208</v>
      </c>
      <c r="R86" s="122">
        <f>'Demand Planning'!AN837</f>
        <v>213</v>
      </c>
    </row>
    <row r="87" spans="1:18" ht="14.25" customHeight="1" x14ac:dyDescent="0.25">
      <c r="A87" s="107" t="str">
        <f>'Demand Planning'!A838</f>
        <v>POL09882</v>
      </c>
      <c r="B87" s="135" t="str">
        <f>'Demand Planning'!B838</f>
        <v>Polleo peanut butter Crunchy 1000g</v>
      </c>
      <c r="C87" s="135" t="str">
        <f>'Demand Planning'!C838</f>
        <v>BIO I SUPERFOODS</v>
      </c>
      <c r="D87" s="135" t="str">
        <f>'Demand Planning'!D838</f>
        <v>01 GOLD</v>
      </c>
      <c r="E87" s="166">
        <f>'Demand Planning'!Y845</f>
        <v>157.5</v>
      </c>
      <c r="F87" s="122">
        <f>'Demand Planning'!AB847</f>
        <v>158</v>
      </c>
      <c r="G87" s="122">
        <f>'Demand Planning'!AC847</f>
        <v>167</v>
      </c>
      <c r="H87" s="122">
        <f>'Demand Planning'!AD847</f>
        <v>160</v>
      </c>
      <c r="I87" s="122">
        <f>'Demand Planning'!AE847</f>
        <v>165</v>
      </c>
      <c r="J87" s="122">
        <f>'Demand Planning'!AF847</f>
        <v>169</v>
      </c>
      <c r="K87" s="122">
        <f>'Demand Planning'!AG847</f>
        <v>167</v>
      </c>
      <c r="L87" s="122">
        <f>'Demand Planning'!AH847</f>
        <v>165</v>
      </c>
      <c r="M87" s="122">
        <f>'Demand Planning'!AI847</f>
        <v>164</v>
      </c>
      <c r="N87" s="122">
        <f>'Demand Planning'!AJ847</f>
        <v>164</v>
      </c>
      <c r="O87" s="122">
        <f>'Demand Planning'!AK847</f>
        <v>162</v>
      </c>
      <c r="P87" s="122">
        <f>'Demand Planning'!AL847</f>
        <v>173</v>
      </c>
      <c r="Q87" s="122">
        <f>'Demand Planning'!AM847</f>
        <v>120</v>
      </c>
      <c r="R87" s="122">
        <f>'Demand Planning'!AN847</f>
        <v>127</v>
      </c>
    </row>
    <row r="88" spans="1:18" ht="14.25" customHeight="1" x14ac:dyDescent="0.25">
      <c r="A88" s="107" t="str">
        <f>'Demand Planning'!A848</f>
        <v>POL09829</v>
      </c>
      <c r="B88" s="135" t="str">
        <f>'Demand Planning'!B848</f>
        <v>Polleo 1st Whey 454g Strawberry</v>
      </c>
      <c r="C88" s="135" t="str">
        <f>'Demand Planning'!C848</f>
        <v>PROTEINI</v>
      </c>
      <c r="D88" s="135" t="str">
        <f>'Demand Planning'!D848</f>
        <v>01 GOLD</v>
      </c>
      <c r="E88" s="166">
        <f>'Demand Planning'!Y855</f>
        <v>112.92307692307692</v>
      </c>
      <c r="F88" s="122">
        <f>'Demand Planning'!AB857</f>
        <v>108</v>
      </c>
      <c r="G88" s="122">
        <f>'Demand Planning'!AC857</f>
        <v>108</v>
      </c>
      <c r="H88" s="122">
        <f>'Demand Planning'!AD857</f>
        <v>108</v>
      </c>
      <c r="I88" s="122">
        <f>'Demand Planning'!AE857</f>
        <v>108</v>
      </c>
      <c r="J88" s="122">
        <f>'Demand Planning'!AF857</f>
        <v>108</v>
      </c>
      <c r="K88" s="122">
        <f>'Demand Planning'!AG857</f>
        <v>108</v>
      </c>
      <c r="L88" s="122">
        <f>'Demand Planning'!AH857</f>
        <v>108</v>
      </c>
      <c r="M88" s="122">
        <f>'Demand Planning'!AI857</f>
        <v>108</v>
      </c>
      <c r="N88" s="122">
        <f>'Demand Planning'!AJ857</f>
        <v>108</v>
      </c>
      <c r="O88" s="122">
        <f>'Demand Planning'!AK857</f>
        <v>245</v>
      </c>
      <c r="P88" s="122">
        <f>'Demand Planning'!AL857</f>
        <v>245</v>
      </c>
      <c r="Q88" s="122">
        <f>'Demand Planning'!AM857</f>
        <v>245</v>
      </c>
      <c r="R88" s="122">
        <f>'Demand Planning'!AN857</f>
        <v>245</v>
      </c>
    </row>
    <row r="89" spans="1:18" ht="14.25" customHeight="1" x14ac:dyDescent="0.25">
      <c r="A89" s="107" t="str">
        <f>'Demand Planning'!A858</f>
        <v>POL12851</v>
      </c>
      <c r="B89" s="135" t="str">
        <f>'Demand Planning'!B858</f>
        <v>Polleo Premium HydroX Whey 1,8kg Vanilla Gourmet</v>
      </c>
      <c r="C89" s="135" t="str">
        <f>'Demand Planning'!C858</f>
        <v>PROTEINI</v>
      </c>
      <c r="D89" s="135" t="str">
        <f>'Demand Planning'!D858</f>
        <v>01 GOLD</v>
      </c>
      <c r="E89" s="166">
        <f>'Demand Planning'!Y865</f>
        <v>29.576923076923077</v>
      </c>
      <c r="F89" s="122">
        <f>'Demand Planning'!AB867</f>
        <v>41</v>
      </c>
      <c r="G89" s="122">
        <f>'Demand Planning'!AC867</f>
        <v>41</v>
      </c>
      <c r="H89" s="122">
        <f>'Demand Planning'!AD867</f>
        <v>41</v>
      </c>
      <c r="I89" s="122">
        <f>'Demand Planning'!AE867</f>
        <v>41</v>
      </c>
      <c r="J89" s="122">
        <f>'Demand Planning'!AF867</f>
        <v>41</v>
      </c>
      <c r="K89" s="122">
        <f>'Demand Planning'!AG867</f>
        <v>137</v>
      </c>
      <c r="L89" s="122">
        <f>'Demand Planning'!AH867</f>
        <v>137</v>
      </c>
      <c r="M89" s="122">
        <f>'Demand Planning'!AI867</f>
        <v>137</v>
      </c>
      <c r="N89" s="122">
        <f>'Demand Planning'!AJ867</f>
        <v>137</v>
      </c>
      <c r="O89" s="122">
        <f>'Demand Planning'!AK867</f>
        <v>41</v>
      </c>
      <c r="P89" s="122">
        <f>'Demand Planning'!AL867</f>
        <v>41</v>
      </c>
      <c r="Q89" s="122">
        <f>'Demand Planning'!AM867</f>
        <v>41</v>
      </c>
      <c r="R89" s="122">
        <f>'Demand Planning'!AN867</f>
        <v>41</v>
      </c>
    </row>
    <row r="90" spans="1:18" ht="14.25" customHeight="1" x14ac:dyDescent="0.25">
      <c r="A90" s="107" t="str">
        <f>'Demand Planning'!A868</f>
        <v>POL09791</v>
      </c>
      <c r="B90" s="135" t="str">
        <f>'Demand Planning'!B868</f>
        <v>Polleo L-Arginine Xtreme 90 caps</v>
      </c>
      <c r="C90" s="135" t="str">
        <f>'Demand Planning'!C868</f>
        <v>SPORTSKA PREHRANA</v>
      </c>
      <c r="D90" s="135" t="str">
        <f>'Demand Planning'!D868</f>
        <v>01 GOLD</v>
      </c>
      <c r="E90" s="166">
        <f>'Demand Planning'!Y875</f>
        <v>31.46153846153846</v>
      </c>
      <c r="F90" s="122">
        <f>'Demand Planning'!AB877</f>
        <v>32</v>
      </c>
      <c r="G90" s="122">
        <f>'Demand Planning'!AC877</f>
        <v>32</v>
      </c>
      <c r="H90" s="122">
        <f>'Demand Planning'!AD877</f>
        <v>32</v>
      </c>
      <c r="I90" s="122">
        <f>'Demand Planning'!AE877</f>
        <v>32</v>
      </c>
      <c r="J90" s="122">
        <f>'Demand Planning'!AF877</f>
        <v>32</v>
      </c>
      <c r="K90" s="122">
        <f>'Demand Planning'!AG877</f>
        <v>32</v>
      </c>
      <c r="L90" s="122">
        <f>'Demand Planning'!AH877</f>
        <v>32</v>
      </c>
      <c r="M90" s="122">
        <f>'Demand Planning'!AI877</f>
        <v>32</v>
      </c>
      <c r="N90" s="122">
        <f>'Demand Planning'!AJ877</f>
        <v>32</v>
      </c>
      <c r="O90" s="122">
        <f>'Demand Planning'!AK877</f>
        <v>32</v>
      </c>
      <c r="P90" s="122">
        <f>'Demand Planning'!AL877</f>
        <v>32</v>
      </c>
      <c r="Q90" s="122">
        <f>'Demand Planning'!AM877</f>
        <v>32</v>
      </c>
      <c r="R90" s="122">
        <f>'Demand Planning'!AN877</f>
        <v>32</v>
      </c>
    </row>
    <row r="91" spans="1:18" ht="14.25" customHeight="1" x14ac:dyDescent="0.25">
      <c r="A91" s="107" t="str">
        <f>'Demand Planning'!A878</f>
        <v>POL09751</v>
      </c>
      <c r="B91" s="135" t="str">
        <f>'Demand Planning'!B878</f>
        <v>Polleo 1st Whey 2,27kg Chocolate Jaffa</v>
      </c>
      <c r="C91" s="135" t="str">
        <f>'Demand Planning'!C878</f>
        <v>PROTEINI</v>
      </c>
      <c r="D91" s="135" t="str">
        <f>'Demand Planning'!D878</f>
        <v>01 GOLD</v>
      </c>
      <c r="E91" s="166">
        <f>'Demand Planning'!Y885</f>
        <v>27.192307692307693</v>
      </c>
      <c r="F91" s="122">
        <f>'Demand Planning'!AB887</f>
        <v>32</v>
      </c>
      <c r="G91" s="122">
        <f>'Demand Planning'!AC887</f>
        <v>32</v>
      </c>
      <c r="H91" s="122">
        <f>'Demand Planning'!AD887</f>
        <v>32</v>
      </c>
      <c r="I91" s="122">
        <f>'Demand Planning'!AE887</f>
        <v>32</v>
      </c>
      <c r="J91" s="122">
        <f>'Demand Planning'!AF887</f>
        <v>32</v>
      </c>
      <c r="K91" s="122">
        <f>'Demand Planning'!AG887</f>
        <v>104</v>
      </c>
      <c r="L91" s="122">
        <f>'Demand Planning'!AH887</f>
        <v>104</v>
      </c>
      <c r="M91" s="122">
        <f>'Demand Planning'!AI887</f>
        <v>104</v>
      </c>
      <c r="N91" s="122">
        <f>'Demand Planning'!AJ887</f>
        <v>104</v>
      </c>
      <c r="O91" s="122">
        <f>'Demand Planning'!AK887</f>
        <v>32</v>
      </c>
      <c r="P91" s="122">
        <f>'Demand Planning'!AL887</f>
        <v>32</v>
      </c>
      <c r="Q91" s="122">
        <f>'Demand Planning'!AM887</f>
        <v>32</v>
      </c>
      <c r="R91" s="122">
        <f>'Demand Planning'!AN887</f>
        <v>32</v>
      </c>
    </row>
    <row r="92" spans="1:18" ht="14.25" customHeight="1" x14ac:dyDescent="0.25">
      <c r="A92" s="107" t="str">
        <f>'Demand Planning'!A888</f>
        <v>POL09877</v>
      </c>
      <c r="B92" s="135" t="str">
        <f>'Demand Planning'!B888</f>
        <v>Polleo Immunity+ NAC 1000 60 caps</v>
      </c>
      <c r="C92" s="135" t="str">
        <f>'Demand Planning'!C888</f>
        <v>SPORTSKA PREHRANA</v>
      </c>
      <c r="D92" s="135" t="str">
        <f>'Demand Planning'!D888</f>
        <v>01 GOLD</v>
      </c>
      <c r="E92" s="166">
        <f>'Demand Planning'!Y895</f>
        <v>38.115384615384613</v>
      </c>
      <c r="F92" s="122">
        <f>'Demand Planning'!AB897</f>
        <v>50</v>
      </c>
      <c r="G92" s="122">
        <f>'Demand Planning'!AC897</f>
        <v>46</v>
      </c>
      <c r="H92" s="122">
        <f>'Demand Planning'!AD897</f>
        <v>47</v>
      </c>
      <c r="I92" s="122">
        <f>'Demand Planning'!AE897</f>
        <v>46</v>
      </c>
      <c r="J92" s="122">
        <f>'Demand Planning'!AF897</f>
        <v>45</v>
      </c>
      <c r="K92" s="122">
        <f>'Demand Planning'!AG897</f>
        <v>43</v>
      </c>
      <c r="L92" s="122">
        <f>'Demand Planning'!AH897</f>
        <v>44</v>
      </c>
      <c r="M92" s="122">
        <f>'Demand Planning'!AI897</f>
        <v>44</v>
      </c>
      <c r="N92" s="122">
        <f>'Demand Planning'!AJ897</f>
        <v>43</v>
      </c>
      <c r="O92" s="122">
        <f>'Demand Planning'!AK897</f>
        <v>43</v>
      </c>
      <c r="P92" s="122">
        <f>'Demand Planning'!AL897</f>
        <v>42</v>
      </c>
      <c r="Q92" s="122">
        <f>'Demand Planning'!AM897</f>
        <v>41</v>
      </c>
      <c r="R92" s="122">
        <f>'Demand Planning'!AN897</f>
        <v>40</v>
      </c>
    </row>
    <row r="93" spans="1:18" ht="14.25" customHeight="1" x14ac:dyDescent="0.25">
      <c r="A93" s="107" t="str">
        <f>'Demand Planning'!A898</f>
        <v>POL12753</v>
      </c>
      <c r="B93" s="135" t="str">
        <f>'Demand Planning'!B898</f>
        <v>Polleo Premium HydroX Whey 454g Choco Coconut</v>
      </c>
      <c r="C93" s="135" t="str">
        <f>'Demand Planning'!C898</f>
        <v>PROTEINI</v>
      </c>
      <c r="D93" s="135" t="str">
        <f>'Demand Planning'!D898</f>
        <v>01 GOLD</v>
      </c>
      <c r="E93" s="166">
        <f>'Demand Planning'!Y905</f>
        <v>27.807692307692307</v>
      </c>
      <c r="F93" s="122">
        <f>'Demand Planning'!AB907</f>
        <v>81</v>
      </c>
      <c r="G93" s="122">
        <f>'Demand Planning'!AC907</f>
        <v>119</v>
      </c>
      <c r="H93" s="122">
        <f>'Demand Planning'!AD907</f>
        <v>119</v>
      </c>
      <c r="I93" s="122">
        <f>'Demand Planning'!AE907</f>
        <v>117</v>
      </c>
      <c r="J93" s="122">
        <f>'Demand Planning'!AF907</f>
        <v>117</v>
      </c>
      <c r="K93" s="122">
        <f>'Demand Planning'!AG907</f>
        <v>28</v>
      </c>
      <c r="L93" s="122">
        <f>'Demand Planning'!AH907</f>
        <v>29</v>
      </c>
      <c r="M93" s="122">
        <f>'Demand Planning'!AI907</f>
        <v>27</v>
      </c>
      <c r="N93" s="122">
        <f>'Demand Planning'!AJ907</f>
        <v>27</v>
      </c>
      <c r="O93" s="122">
        <f>'Demand Planning'!AK907</f>
        <v>28</v>
      </c>
      <c r="P93" s="122">
        <f>'Demand Planning'!AL907</f>
        <v>29</v>
      </c>
      <c r="Q93" s="122">
        <f>'Demand Planning'!AM907</f>
        <v>25</v>
      </c>
      <c r="R93" s="122">
        <f>'Demand Planning'!AN907</f>
        <v>25</v>
      </c>
    </row>
    <row r="94" spans="1:18" ht="14.25" customHeight="1" x14ac:dyDescent="0.25">
      <c r="A94" s="107" t="str">
        <f>'Demand Planning'!A908</f>
        <v>POL09739</v>
      </c>
      <c r="B94" s="135" t="str">
        <f>'Demand Planning'!B908</f>
        <v>Polleo 1st Whey 454g Chocolate Jaffa</v>
      </c>
      <c r="C94" s="135" t="str">
        <f>'Demand Planning'!C908</f>
        <v>PROTEINI</v>
      </c>
      <c r="D94" s="135" t="str">
        <f>'Demand Planning'!D908</f>
        <v>01 GOLD</v>
      </c>
      <c r="E94" s="166">
        <f>'Demand Planning'!Y915</f>
        <v>103.46153846153847</v>
      </c>
      <c r="F94" s="122">
        <f>'Demand Planning'!AB917</f>
        <v>48</v>
      </c>
      <c r="G94" s="122">
        <f>'Demand Planning'!AC917</f>
        <v>46</v>
      </c>
      <c r="H94" s="122">
        <f>'Demand Planning'!AD917</f>
        <v>45</v>
      </c>
      <c r="I94" s="122">
        <f>'Demand Planning'!AE917</f>
        <v>45</v>
      </c>
      <c r="J94" s="122">
        <f>'Demand Planning'!AF917</f>
        <v>44</v>
      </c>
      <c r="K94" s="122">
        <f>'Demand Planning'!AG917</f>
        <v>43</v>
      </c>
      <c r="L94" s="122">
        <f>'Demand Planning'!AH917</f>
        <v>43</v>
      </c>
      <c r="M94" s="122">
        <f>'Demand Planning'!AI917</f>
        <v>43</v>
      </c>
      <c r="N94" s="122">
        <f>'Demand Planning'!AJ917</f>
        <v>43</v>
      </c>
      <c r="O94" s="122">
        <f>'Demand Planning'!AK917</f>
        <v>202</v>
      </c>
      <c r="P94" s="122">
        <f>'Demand Planning'!AL917</f>
        <v>207</v>
      </c>
      <c r="Q94" s="122">
        <f>'Demand Planning'!AM917</f>
        <v>198</v>
      </c>
      <c r="R94" s="122">
        <f>'Demand Planning'!AN917</f>
        <v>201</v>
      </c>
    </row>
    <row r="95" spans="1:18" ht="14.25" customHeight="1" x14ac:dyDescent="0.25">
      <c r="A95" s="107" t="str">
        <f>'Demand Planning'!A918</f>
        <v>ON00247</v>
      </c>
      <c r="B95" s="135" t="str">
        <f>'Demand Planning'!B918</f>
        <v>Gold Whey 465g Double Rich Chocolate</v>
      </c>
      <c r="C95" s="135" t="str">
        <f>'Demand Planning'!C918</f>
        <v>PROTEINI</v>
      </c>
      <c r="D95" s="135" t="str">
        <f>'Demand Planning'!D918</f>
        <v>01 GOLD</v>
      </c>
      <c r="E95" s="166">
        <f>'Demand Planning'!Y925</f>
        <v>56</v>
      </c>
      <c r="F95" s="122">
        <f>'Demand Planning'!AB927</f>
        <v>76</v>
      </c>
      <c r="G95" s="122">
        <f>'Demand Planning'!AC927</f>
        <v>76</v>
      </c>
      <c r="H95" s="122">
        <f>'Demand Planning'!AD927</f>
        <v>76</v>
      </c>
      <c r="I95" s="122">
        <f>'Demand Planning'!AE927</f>
        <v>76</v>
      </c>
      <c r="J95" s="122">
        <f>'Demand Planning'!AF927</f>
        <v>76</v>
      </c>
      <c r="K95" s="122">
        <f>'Demand Planning'!AG927</f>
        <v>76</v>
      </c>
      <c r="L95" s="122">
        <f>'Demand Planning'!AH927</f>
        <v>76</v>
      </c>
      <c r="M95" s="122">
        <f>'Demand Planning'!AI927</f>
        <v>76</v>
      </c>
      <c r="N95" s="122">
        <f>'Demand Planning'!AJ927</f>
        <v>76</v>
      </c>
      <c r="O95" s="122">
        <f>'Demand Planning'!AK927</f>
        <v>76</v>
      </c>
      <c r="P95" s="122">
        <f>'Demand Planning'!AL927</f>
        <v>76</v>
      </c>
      <c r="Q95" s="122">
        <f>'Demand Planning'!AM927</f>
        <v>76</v>
      </c>
      <c r="R95" s="122">
        <f>'Demand Planning'!AN927</f>
        <v>76</v>
      </c>
    </row>
    <row r="96" spans="1:18" ht="14.25" customHeight="1" x14ac:dyDescent="0.25">
      <c r="A96" s="107" t="str">
        <f>'Demand Planning'!A928</f>
        <v>POL09891</v>
      </c>
      <c r="B96" s="135" t="str">
        <f>'Demand Planning'!B928</f>
        <v>Polleo 1st Whey 454g Chocolate Coconut</v>
      </c>
      <c r="C96" s="135" t="str">
        <f>'Demand Planning'!C928</f>
        <v>PROTEINI</v>
      </c>
      <c r="D96" s="135" t="str">
        <f>'Demand Planning'!D928</f>
        <v>01 GOLD</v>
      </c>
      <c r="E96" s="166">
        <f>'Demand Planning'!Y935</f>
        <v>92.807692307692307</v>
      </c>
      <c r="F96" s="122">
        <f>'Demand Planning'!AB937</f>
        <v>51</v>
      </c>
      <c r="G96" s="122">
        <f>'Demand Planning'!AC937</f>
        <v>47</v>
      </c>
      <c r="H96" s="122">
        <f>'Demand Planning'!AD937</f>
        <v>46</v>
      </c>
      <c r="I96" s="122">
        <f>'Demand Planning'!AE937</f>
        <v>46</v>
      </c>
      <c r="J96" s="122">
        <f>'Demand Planning'!AF937</f>
        <v>45</v>
      </c>
      <c r="K96" s="122">
        <f>'Demand Planning'!AG937</f>
        <v>43</v>
      </c>
      <c r="L96" s="122">
        <f>'Demand Planning'!AH937</f>
        <v>43</v>
      </c>
      <c r="M96" s="122">
        <f>'Demand Planning'!AI937</f>
        <v>44</v>
      </c>
      <c r="N96" s="122">
        <f>'Demand Planning'!AJ937</f>
        <v>43</v>
      </c>
      <c r="O96" s="122">
        <f>'Demand Planning'!AK937</f>
        <v>187</v>
      </c>
      <c r="P96" s="122">
        <f>'Demand Planning'!AL937</f>
        <v>192</v>
      </c>
      <c r="Q96" s="122">
        <f>'Demand Planning'!AM937</f>
        <v>183</v>
      </c>
      <c r="R96" s="122">
        <f>'Demand Planning'!AN937</f>
        <v>186</v>
      </c>
    </row>
    <row r="97" spans="1:18" ht="14.25" customHeight="1" x14ac:dyDescent="0.25">
      <c r="A97" s="107" t="str">
        <f>'Demand Planning'!A938</f>
        <v>ON00243</v>
      </c>
      <c r="B97" s="135" t="str">
        <f>'Demand Planning'!B938</f>
        <v>Gold Whey 2,28kg Vanilla Ice Cream</v>
      </c>
      <c r="C97" s="135" t="str">
        <f>'Demand Planning'!C938</f>
        <v>PROTEINI</v>
      </c>
      <c r="D97" s="135" t="str">
        <f>'Demand Planning'!D938</f>
        <v>01 GOLD</v>
      </c>
      <c r="E97" s="166">
        <f>'Demand Planning'!Y945</f>
        <v>28.96153846153846</v>
      </c>
      <c r="F97" s="122">
        <f>'Demand Planning'!AB947</f>
        <v>43</v>
      </c>
      <c r="G97" s="122">
        <f>'Demand Planning'!AC947</f>
        <v>43</v>
      </c>
      <c r="H97" s="122">
        <f>'Demand Planning'!AD947</f>
        <v>43</v>
      </c>
      <c r="I97" s="122">
        <f>'Demand Planning'!AE947</f>
        <v>43</v>
      </c>
      <c r="J97" s="122">
        <f>'Demand Planning'!AF947</f>
        <v>43</v>
      </c>
      <c r="K97" s="122">
        <f>'Demand Planning'!AG947</f>
        <v>43</v>
      </c>
      <c r="L97" s="122">
        <f>'Demand Planning'!AH947</f>
        <v>43</v>
      </c>
      <c r="M97" s="122">
        <f>'Demand Planning'!AI947</f>
        <v>43</v>
      </c>
      <c r="N97" s="122">
        <f>'Demand Planning'!AJ947</f>
        <v>43</v>
      </c>
      <c r="O97" s="122">
        <f>'Demand Planning'!AK947</f>
        <v>43</v>
      </c>
      <c r="P97" s="122">
        <f>'Demand Planning'!AL947</f>
        <v>43</v>
      </c>
      <c r="Q97" s="122">
        <f>'Demand Planning'!AM947</f>
        <v>43</v>
      </c>
      <c r="R97" s="122">
        <f>'Demand Planning'!AN947</f>
        <v>43</v>
      </c>
    </row>
    <row r="98" spans="1:18" ht="14.25" customHeight="1" x14ac:dyDescent="0.25">
      <c r="A98" s="107" t="str">
        <f>'Demand Planning'!A948</f>
        <v>POL09883</v>
      </c>
      <c r="B98" s="135" t="str">
        <f>'Demand Planning'!B948</f>
        <v>Polleo peanut butter Smooth 1000g</v>
      </c>
      <c r="C98" s="135" t="str">
        <f>'Demand Planning'!C948</f>
        <v>BIO I SUPERFOODS</v>
      </c>
      <c r="D98" s="135" t="str">
        <f>'Demand Planning'!D948</f>
        <v>01 GOLD</v>
      </c>
      <c r="E98" s="166">
        <f>'Demand Planning'!Y955</f>
        <v>172.57692307692307</v>
      </c>
      <c r="F98" s="122">
        <f>'Demand Planning'!AB957</f>
        <v>363</v>
      </c>
      <c r="G98" s="122">
        <f>'Demand Planning'!AC957</f>
        <v>413</v>
      </c>
      <c r="H98" s="122">
        <f>'Demand Planning'!AD957</f>
        <v>413</v>
      </c>
      <c r="I98" s="122">
        <f>'Demand Planning'!AE957</f>
        <v>413</v>
      </c>
      <c r="J98" s="122">
        <f>'Demand Planning'!AF957</f>
        <v>413</v>
      </c>
      <c r="K98" s="122">
        <f>'Demand Planning'!AG957</f>
        <v>283</v>
      </c>
      <c r="L98" s="122">
        <f>'Demand Planning'!AH957</f>
        <v>283</v>
      </c>
      <c r="M98" s="122">
        <f>'Demand Planning'!AI957</f>
        <v>283</v>
      </c>
      <c r="N98" s="122">
        <f>'Demand Planning'!AJ957</f>
        <v>283</v>
      </c>
      <c r="O98" s="122">
        <f>'Demand Planning'!AK957</f>
        <v>181</v>
      </c>
      <c r="P98" s="122">
        <f>'Demand Planning'!AL957</f>
        <v>181</v>
      </c>
      <c r="Q98" s="122">
        <f>'Demand Planning'!AM957</f>
        <v>175</v>
      </c>
      <c r="R98" s="122">
        <f>'Demand Planning'!AN957</f>
        <v>175</v>
      </c>
    </row>
    <row r="99" spans="1:18" ht="14.25" customHeight="1" x14ac:dyDescent="0.25">
      <c r="A99" s="107" t="str">
        <f>'Demand Planning'!A958</f>
        <v>POL09898</v>
      </c>
      <c r="B99" s="135" t="str">
        <f>'Demand Planning'!B958</f>
        <v>Polleo Soy Protein Isolate 454g Vanilla</v>
      </c>
      <c r="C99" s="135" t="str">
        <f>'Demand Planning'!C958</f>
        <v>BIO I SUPERFOODS</v>
      </c>
      <c r="D99" s="135" t="str">
        <f>'Demand Planning'!D958</f>
        <v>01 GOLD</v>
      </c>
      <c r="E99" s="166">
        <f>'Demand Planning'!Y965</f>
        <v>50.53846153846154</v>
      </c>
      <c r="F99" s="122">
        <f>'Demand Planning'!AB967</f>
        <v>52</v>
      </c>
      <c r="G99" s="122">
        <f>'Demand Planning'!AC967</f>
        <v>55</v>
      </c>
      <c r="H99" s="122">
        <f>'Demand Planning'!AD967</f>
        <v>39</v>
      </c>
      <c r="I99" s="122">
        <f>'Demand Planning'!AE967</f>
        <v>299</v>
      </c>
      <c r="J99" s="122">
        <f>'Demand Planning'!AF967</f>
        <v>192</v>
      </c>
      <c r="K99" s="122">
        <f>'Demand Planning'!AG967</f>
        <v>45</v>
      </c>
      <c r="L99" s="122">
        <f>'Demand Planning'!AH967</f>
        <v>46</v>
      </c>
      <c r="M99" s="122">
        <f>'Demand Planning'!AI967</f>
        <v>46</v>
      </c>
      <c r="N99" s="122">
        <f>'Demand Planning'!AJ967</f>
        <v>43</v>
      </c>
      <c r="O99" s="122">
        <f>'Demand Planning'!AK967</f>
        <v>43</v>
      </c>
      <c r="P99" s="122">
        <f>'Demand Planning'!AL967</f>
        <v>47</v>
      </c>
      <c r="Q99" s="122">
        <f>'Demand Planning'!AM967</f>
        <v>37</v>
      </c>
      <c r="R99" s="122">
        <f>'Demand Planning'!AN967</f>
        <v>39</v>
      </c>
    </row>
    <row r="100" spans="1:18" ht="14.25" customHeight="1" x14ac:dyDescent="0.25">
      <c r="A100" s="107" t="str">
        <f>'Demand Planning'!A968</f>
        <v>POL09899</v>
      </c>
      <c r="B100" s="135" t="str">
        <f>'Demand Planning'!B968</f>
        <v>Polleo 1st Whey 2,27kg Chocolate-Banana</v>
      </c>
      <c r="C100" s="135" t="str">
        <f>'Demand Planning'!C968</f>
        <v>PROTEINI</v>
      </c>
      <c r="D100" s="135" t="str">
        <f>'Demand Planning'!D968</f>
        <v>01 GOLD</v>
      </c>
      <c r="E100" s="166">
        <f>'Demand Planning'!Y975</f>
        <v>26.115384615384617</v>
      </c>
      <c r="F100" s="122">
        <f>'Demand Planning'!AB977</f>
        <v>59</v>
      </c>
      <c r="G100" s="122">
        <f>'Demand Planning'!AC977</f>
        <v>62</v>
      </c>
      <c r="H100" s="122">
        <f>'Demand Planning'!AD977</f>
        <v>64</v>
      </c>
      <c r="I100" s="122">
        <f>'Demand Planning'!AE977</f>
        <v>66</v>
      </c>
      <c r="J100" s="122">
        <f>'Demand Planning'!AF977</f>
        <v>67</v>
      </c>
      <c r="K100" s="122">
        <f>'Demand Planning'!AG977</f>
        <v>69</v>
      </c>
      <c r="L100" s="122">
        <f>'Demand Planning'!AH977</f>
        <v>70</v>
      </c>
      <c r="M100" s="122">
        <f>'Demand Planning'!AI977</f>
        <v>71</v>
      </c>
      <c r="N100" s="122">
        <f>'Demand Planning'!AJ977</f>
        <v>72</v>
      </c>
      <c r="O100" s="122">
        <f>'Demand Planning'!AK977</f>
        <v>72</v>
      </c>
      <c r="P100" s="122">
        <f>'Demand Planning'!AL977</f>
        <v>73</v>
      </c>
      <c r="Q100" s="122">
        <f>'Demand Planning'!AM977</f>
        <v>73</v>
      </c>
      <c r="R100" s="122">
        <f>'Demand Planning'!AN977</f>
        <v>74</v>
      </c>
    </row>
    <row r="101" spans="1:18" ht="14.25" customHeight="1" x14ac:dyDescent="0.25">
      <c r="A101" s="107" t="str">
        <f>'Demand Planning'!A978</f>
        <v>POL09757</v>
      </c>
      <c r="B101" s="135" t="str">
        <f>'Demand Planning'!B978</f>
        <v>Polleo Glutamine 500g</v>
      </c>
      <c r="C101" s="135" t="str">
        <f>'Demand Planning'!C978</f>
        <v>SPORTSKA PREHRANA</v>
      </c>
      <c r="D101" s="135" t="str">
        <f>'Demand Planning'!D978</f>
        <v>01 GOLD</v>
      </c>
      <c r="E101" s="166">
        <f>'Demand Planning'!Y985</f>
        <v>30.346153846153847</v>
      </c>
      <c r="F101" s="122">
        <f>'Demand Planning'!AB987</f>
        <v>30</v>
      </c>
      <c r="G101" s="122">
        <f>'Demand Planning'!AC987</f>
        <v>31</v>
      </c>
      <c r="H101" s="122">
        <f>'Demand Planning'!AD987</f>
        <v>31</v>
      </c>
      <c r="I101" s="122">
        <f>'Demand Planning'!AE987</f>
        <v>28</v>
      </c>
      <c r="J101" s="122">
        <f>'Demand Planning'!AF987</f>
        <v>29</v>
      </c>
      <c r="K101" s="122">
        <f>'Demand Planning'!AG987</f>
        <v>29</v>
      </c>
      <c r="L101" s="122">
        <f>'Demand Planning'!AH987</f>
        <v>28</v>
      </c>
      <c r="M101" s="122">
        <f>'Demand Planning'!AI987</f>
        <v>28</v>
      </c>
      <c r="N101" s="122">
        <f>'Demand Planning'!AJ987</f>
        <v>28</v>
      </c>
      <c r="O101" s="122">
        <f>'Demand Planning'!AK987</f>
        <v>28</v>
      </c>
      <c r="P101" s="122">
        <f>'Demand Planning'!AL987</f>
        <v>24</v>
      </c>
      <c r="Q101" s="122">
        <f>'Demand Planning'!AM987</f>
        <v>64</v>
      </c>
      <c r="R101" s="122">
        <f>'Demand Planning'!AN987</f>
        <v>28</v>
      </c>
    </row>
    <row r="102" spans="1:18" ht="14.25" customHeight="1" x14ac:dyDescent="0.25">
      <c r="A102" s="107" t="str">
        <f>'Demand Planning'!A988</f>
        <v>POL09701</v>
      </c>
      <c r="B102" s="135" t="str">
        <f>'Demand Planning'!B988</f>
        <v>Polleo Energy Gel Boost 40g Kiwi and Strawberry</v>
      </c>
      <c r="C102" s="135" t="str">
        <f>'Demand Planning'!C988</f>
        <v>SPORTSKA PREHRANA</v>
      </c>
      <c r="D102" s="135" t="str">
        <f>'Demand Planning'!D988</f>
        <v>01 GOLD</v>
      </c>
      <c r="E102" s="166">
        <f>'Demand Planning'!Y995</f>
        <v>458.30769230769232</v>
      </c>
      <c r="F102" s="122">
        <f>'Demand Planning'!AB997</f>
        <v>1103</v>
      </c>
      <c r="G102" s="122">
        <f>'Demand Planning'!AC997</f>
        <v>1194</v>
      </c>
      <c r="H102" s="122">
        <f>'Demand Planning'!AD997</f>
        <v>1270</v>
      </c>
      <c r="I102" s="122">
        <f>'Demand Planning'!AE997</f>
        <v>3202</v>
      </c>
      <c r="J102" s="122">
        <f>'Demand Planning'!AF997</f>
        <v>1752</v>
      </c>
      <c r="K102" s="122">
        <f>'Demand Planning'!AG997</f>
        <v>1438</v>
      </c>
      <c r="L102" s="122">
        <f>'Demand Planning'!AH997</f>
        <v>1478</v>
      </c>
      <c r="M102" s="122">
        <f>'Demand Planning'!AI997</f>
        <v>1512</v>
      </c>
      <c r="N102" s="122">
        <f>'Demand Planning'!AJ997</f>
        <v>1541</v>
      </c>
      <c r="O102" s="122">
        <f>'Demand Planning'!AK997</f>
        <v>1566</v>
      </c>
      <c r="P102" s="122">
        <f>'Demand Planning'!AL997</f>
        <v>1586</v>
      </c>
      <c r="Q102" s="122">
        <f>'Demand Planning'!AM997</f>
        <v>1604</v>
      </c>
      <c r="R102" s="122">
        <f>'Demand Planning'!AN997</f>
        <v>1619</v>
      </c>
    </row>
    <row r="103" spans="1:18" ht="14.25" customHeight="1" x14ac:dyDescent="0.25">
      <c r="A103" s="107" t="str">
        <f>'Demand Planning'!A998</f>
        <v>ZOE12354</v>
      </c>
      <c r="B103" s="135" t="str">
        <f>'Demand Planning'!B998</f>
        <v>ZOE Whey 454g Choco Hazelnut Rocher</v>
      </c>
      <c r="C103" s="135" t="str">
        <f>'Demand Planning'!C998</f>
        <v>PROTEINI</v>
      </c>
      <c r="D103" s="135" t="str">
        <f>'Demand Planning'!D998</f>
        <v>01 GOLD</v>
      </c>
      <c r="E103" s="166">
        <f>'Demand Planning'!Y1005</f>
        <v>53.384615384615387</v>
      </c>
      <c r="F103" s="122">
        <f>'Demand Planning'!AB1007</f>
        <v>48</v>
      </c>
      <c r="G103" s="122">
        <f>'Demand Planning'!AC1007</f>
        <v>47</v>
      </c>
      <c r="H103" s="122">
        <f>'Demand Planning'!AD1007</f>
        <v>48</v>
      </c>
      <c r="I103" s="122">
        <f>'Demand Planning'!AE1007</f>
        <v>48</v>
      </c>
      <c r="J103" s="122">
        <f>'Demand Planning'!AF1007</f>
        <v>45</v>
      </c>
      <c r="K103" s="122">
        <f>'Demand Planning'!AG1007</f>
        <v>46</v>
      </c>
      <c r="L103" s="122">
        <f>'Demand Planning'!AH1007</f>
        <v>47</v>
      </c>
      <c r="M103" s="122">
        <f>'Demand Planning'!AI1007</f>
        <v>45</v>
      </c>
      <c r="N103" s="122">
        <f>'Demand Planning'!AJ1007</f>
        <v>45</v>
      </c>
      <c r="O103" s="122">
        <f>'Demand Planning'!AK1007</f>
        <v>110</v>
      </c>
      <c r="P103" s="122">
        <f>'Demand Planning'!AL1007</f>
        <v>113</v>
      </c>
      <c r="Q103" s="122">
        <f>'Demand Planning'!AM1007</f>
        <v>103</v>
      </c>
      <c r="R103" s="122">
        <f>'Demand Planning'!AN1007</f>
        <v>106</v>
      </c>
    </row>
    <row r="104" spans="1:18" ht="14.25" customHeight="1" x14ac:dyDescent="0.25">
      <c r="A104" s="107" t="str">
        <f>'Demand Planning'!A1008</f>
        <v>ZOE12375</v>
      </c>
      <c r="B104" s="135" t="str">
        <f>'Demand Planning'!B1008</f>
        <v>ZOE Booty Creatine 250g Lemonade</v>
      </c>
      <c r="C104" s="135" t="str">
        <f>'Demand Planning'!C1008</f>
        <v>SPORTSKA PREHRANA</v>
      </c>
      <c r="D104" s="135" t="str">
        <f>'Demand Planning'!D1008</f>
        <v>01 GOLD</v>
      </c>
      <c r="E104" s="166">
        <f>'Demand Planning'!Y1015</f>
        <v>32.769230769230766</v>
      </c>
      <c r="F104" s="122">
        <f>'Demand Planning'!AB1017</f>
        <v>36</v>
      </c>
      <c r="G104" s="122">
        <f>'Demand Planning'!AC1017</f>
        <v>36</v>
      </c>
      <c r="H104" s="122">
        <f>'Demand Planning'!AD1017</f>
        <v>36</v>
      </c>
      <c r="I104" s="122">
        <f>'Demand Planning'!AE1017</f>
        <v>36</v>
      </c>
      <c r="J104" s="122">
        <f>'Demand Planning'!AF1017</f>
        <v>36</v>
      </c>
      <c r="K104" s="122">
        <f>'Demand Planning'!AG1017</f>
        <v>36</v>
      </c>
      <c r="L104" s="122">
        <f>'Demand Planning'!AH1017</f>
        <v>36</v>
      </c>
      <c r="M104" s="122">
        <f>'Demand Planning'!AI1017</f>
        <v>36</v>
      </c>
      <c r="N104" s="122">
        <f>'Demand Planning'!AJ1017</f>
        <v>36</v>
      </c>
      <c r="O104" s="122">
        <f>'Demand Planning'!AK1017</f>
        <v>36</v>
      </c>
      <c r="P104" s="122">
        <f>'Demand Planning'!AL1017</f>
        <v>36</v>
      </c>
      <c r="Q104" s="122">
        <f>'Demand Planning'!AM1017</f>
        <v>36</v>
      </c>
      <c r="R104" s="122">
        <f>'Demand Planning'!AN1017</f>
        <v>36</v>
      </c>
    </row>
    <row r="105" spans="1:18" ht="14.25" customHeight="1" x14ac:dyDescent="0.25">
      <c r="A105" s="107" t="str">
        <f>'Demand Planning'!A1018</f>
        <v>POL12885</v>
      </c>
      <c r="B105" s="135" t="str">
        <f>'Demand Planning'!B1018</f>
        <v>Polleo Creatine Direct 30x3,5g Lemon Lime</v>
      </c>
      <c r="C105" s="135" t="str">
        <f>'Demand Planning'!C1018</f>
        <v>SPORTSKA PREHRANA</v>
      </c>
      <c r="D105" s="135" t="str">
        <f>'Demand Planning'!D1018</f>
        <v>01 GOLD</v>
      </c>
      <c r="E105" s="166">
        <f>'Demand Planning'!Y1025</f>
        <v>116.84615384615384</v>
      </c>
      <c r="F105" s="122">
        <f>'Demand Planning'!AB1027</f>
        <v>621</v>
      </c>
      <c r="G105" s="122">
        <f>'Demand Planning'!AC1027</f>
        <v>680</v>
      </c>
      <c r="H105" s="122">
        <f>'Demand Planning'!AD1027</f>
        <v>731</v>
      </c>
      <c r="I105" s="122">
        <f>'Demand Planning'!AE1027</f>
        <v>1017</v>
      </c>
      <c r="J105" s="122">
        <f>'Demand Planning'!AF1027</f>
        <v>2139</v>
      </c>
      <c r="K105" s="122">
        <f>'Demand Planning'!AG1027</f>
        <v>1237</v>
      </c>
      <c r="L105" s="122">
        <f>'Demand Planning'!AH1027</f>
        <v>868</v>
      </c>
      <c r="M105" s="122">
        <f>'Demand Planning'!AI1027</f>
        <v>890</v>
      </c>
      <c r="N105" s="122">
        <f>'Demand Planning'!AJ1027</f>
        <v>1029</v>
      </c>
      <c r="O105" s="122">
        <f>'Demand Planning'!AK1027</f>
        <v>1043</v>
      </c>
      <c r="P105" s="122">
        <f>'Demand Planning'!AL1027</f>
        <v>1056</v>
      </c>
      <c r="Q105" s="122">
        <f>'Demand Planning'!AM1027</f>
        <v>1066</v>
      </c>
      <c r="R105" s="122">
        <f>'Demand Planning'!AN1027</f>
        <v>1075</v>
      </c>
    </row>
    <row r="106" spans="1:18" ht="14.25" customHeight="1" x14ac:dyDescent="0.25">
      <c r="A106" s="107" t="str">
        <f>'Demand Planning'!A1028</f>
        <v>POL12884</v>
      </c>
      <c r="B106" s="135" t="str">
        <f>'Demand Planning'!B1028</f>
        <v>Polleo Creatine Direct 30x3,5g Unflavoured</v>
      </c>
      <c r="C106" s="135" t="str">
        <f>'Demand Planning'!C1028</f>
        <v>SPORTSKA PREHRANA</v>
      </c>
      <c r="D106" s="135" t="str">
        <f>'Demand Planning'!D1028</f>
        <v>01 GOLD</v>
      </c>
      <c r="E106" s="166">
        <f>'Demand Planning'!Y1035</f>
        <v>92.307692307692307</v>
      </c>
      <c r="F106" s="122">
        <f>'Demand Planning'!AB1037</f>
        <v>442</v>
      </c>
      <c r="G106" s="122">
        <f>'Demand Planning'!AC1037</f>
        <v>487</v>
      </c>
      <c r="H106" s="122">
        <f>'Demand Planning'!AD1037</f>
        <v>526</v>
      </c>
      <c r="I106" s="122">
        <f>'Demand Planning'!AE1037</f>
        <v>558</v>
      </c>
      <c r="J106" s="122">
        <f>'Demand Planning'!AF1037</f>
        <v>1038</v>
      </c>
      <c r="K106" s="122">
        <f>'Demand Planning'!AG1037</f>
        <v>729</v>
      </c>
      <c r="L106" s="122">
        <f>'Demand Planning'!AH1037</f>
        <v>630</v>
      </c>
      <c r="M106" s="122">
        <f>'Demand Planning'!AI1037</f>
        <v>647</v>
      </c>
      <c r="N106" s="122">
        <f>'Demand Planning'!AJ1037</f>
        <v>656</v>
      </c>
      <c r="O106" s="122">
        <f>'Demand Planning'!AK1037</f>
        <v>667</v>
      </c>
      <c r="P106" s="122">
        <f>'Demand Planning'!AL1037</f>
        <v>676</v>
      </c>
      <c r="Q106" s="122">
        <f>'Demand Planning'!AM1037</f>
        <v>684</v>
      </c>
      <c r="R106" s="122">
        <f>'Demand Planning'!AN1037</f>
        <v>691</v>
      </c>
    </row>
    <row r="107" spans="1:18" ht="14.25" customHeight="1" x14ac:dyDescent="0.25">
      <c r="A107" s="107" t="str">
        <f>'Demand Planning'!A1038</f>
        <v>POL12918</v>
      </c>
      <c r="B107" s="135" t="str">
        <f>'Demand Planning'!B1038</f>
        <v>Polleo All in 1 Multivitamin, 120 caps</v>
      </c>
      <c r="C107" s="135" t="str">
        <f>'Demand Planning'!C1038</f>
        <v>SPORTSKA PREHRANA</v>
      </c>
      <c r="D107" s="135" t="str">
        <f>'Demand Planning'!D1038</f>
        <v>01 GOLD</v>
      </c>
      <c r="E107" s="166">
        <f>'Demand Planning'!Y1045</f>
        <v>3.8461538461538464E-2</v>
      </c>
      <c r="F107" s="122">
        <f>'Demand Planning'!AB1047</f>
        <v>1</v>
      </c>
      <c r="G107" s="122">
        <f>'Demand Planning'!AC1047</f>
        <v>1</v>
      </c>
      <c r="H107" s="122">
        <f>'Demand Planning'!AD1047</f>
        <v>1</v>
      </c>
      <c r="I107" s="122">
        <f>'Demand Planning'!AE1047</f>
        <v>1</v>
      </c>
      <c r="J107" s="122">
        <f>'Demand Planning'!AF1047</f>
        <v>1</v>
      </c>
      <c r="K107" s="122">
        <f>'Demand Planning'!AG1047</f>
        <v>1</v>
      </c>
      <c r="L107" s="122">
        <f>'Demand Planning'!AH1047</f>
        <v>1</v>
      </c>
      <c r="M107" s="122">
        <f>'Demand Planning'!AI1047</f>
        <v>1</v>
      </c>
      <c r="N107" s="122">
        <f>'Demand Planning'!AJ1047</f>
        <v>1</v>
      </c>
      <c r="O107" s="122">
        <f>'Demand Planning'!AK1047</f>
        <v>1</v>
      </c>
      <c r="P107" s="122">
        <f>'Demand Planning'!AL1047</f>
        <v>1</v>
      </c>
      <c r="Q107" s="122">
        <f>'Demand Planning'!AM1047</f>
        <v>1</v>
      </c>
      <c r="R107" s="122">
        <f>'Demand Planning'!AN1047</f>
        <v>1</v>
      </c>
    </row>
    <row r="108" spans="1:18" ht="14.25" customHeight="1" x14ac:dyDescent="0.25">
      <c r="A108" s="107" t="str">
        <f>'Demand Planning'!A1048</f>
        <v>POL12893</v>
      </c>
      <c r="B108" s="135" t="str">
        <f>'Demand Planning'!B1048</f>
        <v>Polleo N.O.KO PUMP Preworkout 500g Peach Iced Tea</v>
      </c>
      <c r="C108" s="135" t="str">
        <f>'Demand Planning'!C1048</f>
        <v>SPORTSKA PREHRANA</v>
      </c>
      <c r="D108" s="135" t="str">
        <f>'Demand Planning'!D1048</f>
        <v>02 SILVER</v>
      </c>
      <c r="E108" s="166">
        <f>'Demand Planning'!Y1055</f>
        <v>0.11538461538461539</v>
      </c>
      <c r="F108" s="122">
        <f>'Demand Planning'!AB1057</f>
        <v>2</v>
      </c>
      <c r="G108" s="122">
        <f>'Demand Planning'!AC1057</f>
        <v>2</v>
      </c>
      <c r="H108" s="122">
        <f>'Demand Planning'!AD1057</f>
        <v>2</v>
      </c>
      <c r="I108" s="122">
        <f>'Demand Planning'!AE1057</f>
        <v>2</v>
      </c>
      <c r="J108" s="122">
        <f>'Demand Planning'!AF1057</f>
        <v>2</v>
      </c>
      <c r="K108" s="122">
        <f>'Demand Planning'!AG1057</f>
        <v>2</v>
      </c>
      <c r="L108" s="122">
        <f>'Demand Planning'!AH1057</f>
        <v>2</v>
      </c>
      <c r="M108" s="122">
        <f>'Demand Planning'!AI1057</f>
        <v>2</v>
      </c>
      <c r="N108" s="122">
        <f>'Demand Planning'!AJ1057</f>
        <v>2</v>
      </c>
      <c r="O108" s="122">
        <f>'Demand Planning'!AK1057</f>
        <v>2</v>
      </c>
      <c r="P108" s="122">
        <f>'Demand Planning'!AL1057</f>
        <v>2</v>
      </c>
      <c r="Q108" s="122">
        <f>'Demand Planning'!AM1057</f>
        <v>2</v>
      </c>
      <c r="R108" s="122">
        <f>'Demand Planning'!AN1057</f>
        <v>2</v>
      </c>
    </row>
    <row r="109" spans="1:18" ht="14.25" customHeight="1" x14ac:dyDescent="0.25">
      <c r="A109" s="107" t="str">
        <f>'Demand Planning'!A1058</f>
        <v>POL12894</v>
      </c>
      <c r="B109" s="135" t="str">
        <f>'Demand Planning'!B1058</f>
        <v>Polleo N.O.KO PUMP Preworkout 500g Cola</v>
      </c>
      <c r="C109" s="135" t="str">
        <f>'Demand Planning'!C1058</f>
        <v>SPORTSKA PREHRANA</v>
      </c>
      <c r="D109" s="135" t="str">
        <f>'Demand Planning'!D1058</f>
        <v>02 SILVER</v>
      </c>
      <c r="E109" s="166">
        <f>'Demand Planning'!Y1065</f>
        <v>0.26923076923076922</v>
      </c>
      <c r="F109" s="122">
        <f>'Demand Planning'!AB1067</f>
        <v>4</v>
      </c>
      <c r="G109" s="122">
        <f>'Demand Planning'!AC1067</f>
        <v>4</v>
      </c>
      <c r="H109" s="122">
        <f>'Demand Planning'!AD1067</f>
        <v>4</v>
      </c>
      <c r="I109" s="122">
        <f>'Demand Planning'!AE1067</f>
        <v>4</v>
      </c>
      <c r="J109" s="122">
        <f>'Demand Planning'!AF1067</f>
        <v>4</v>
      </c>
      <c r="K109" s="122">
        <f>'Demand Planning'!AG1067</f>
        <v>4</v>
      </c>
      <c r="L109" s="122">
        <f>'Demand Planning'!AH1067</f>
        <v>4</v>
      </c>
      <c r="M109" s="122">
        <f>'Demand Planning'!AI1067</f>
        <v>4</v>
      </c>
      <c r="N109" s="122">
        <f>'Demand Planning'!AJ1067</f>
        <v>4</v>
      </c>
      <c r="O109" s="122">
        <f>'Demand Planning'!AK1067</f>
        <v>4</v>
      </c>
      <c r="P109" s="122">
        <f>'Demand Planning'!AL1067</f>
        <v>4</v>
      </c>
      <c r="Q109" s="122">
        <f>'Demand Planning'!AM1067</f>
        <v>4</v>
      </c>
      <c r="R109" s="122">
        <f>'Demand Planning'!AN1067</f>
        <v>4</v>
      </c>
    </row>
    <row r="110" spans="1:18" ht="14.25" customHeight="1" x14ac:dyDescent="0.25">
      <c r="A110" s="107" t="str">
        <f>'Demand Planning'!A1068</f>
        <v>POL12874</v>
      </c>
      <c r="B110" s="135" t="str">
        <f>'Demand Planning'!B1068</f>
        <v>Polleo Sport StormX PUMP Pre-Workout 500g Raspberry</v>
      </c>
      <c r="C110" s="135" t="str">
        <f>'Demand Planning'!C1068</f>
        <v>SPORTSKA PREHRANA</v>
      </c>
      <c r="D110" s="135" t="str">
        <f>'Demand Planning'!D1068</f>
        <v>02 SILVER</v>
      </c>
      <c r="E110" s="166">
        <f>'Demand Planning'!Y1075</f>
        <v>0.42307692307692307</v>
      </c>
      <c r="F110" s="122">
        <f>'Demand Planning'!AB1077</f>
        <v>8</v>
      </c>
      <c r="G110" s="122">
        <f>'Demand Planning'!AC1077</f>
        <v>8</v>
      </c>
      <c r="H110" s="122">
        <f>'Demand Planning'!AD1077</f>
        <v>8</v>
      </c>
      <c r="I110" s="122">
        <f>'Demand Planning'!AE1077</f>
        <v>8</v>
      </c>
      <c r="J110" s="122">
        <f>'Demand Planning'!AF1077</f>
        <v>8</v>
      </c>
      <c r="K110" s="122">
        <f>'Demand Planning'!AG1077</f>
        <v>8</v>
      </c>
      <c r="L110" s="122">
        <f>'Demand Planning'!AH1077</f>
        <v>8</v>
      </c>
      <c r="M110" s="122">
        <f>'Demand Planning'!AI1077</f>
        <v>8</v>
      </c>
      <c r="N110" s="122">
        <f>'Demand Planning'!AJ1077</f>
        <v>8</v>
      </c>
      <c r="O110" s="122">
        <f>'Demand Planning'!AK1077</f>
        <v>8</v>
      </c>
      <c r="P110" s="122">
        <f>'Demand Planning'!AL1077</f>
        <v>8</v>
      </c>
      <c r="Q110" s="122">
        <f>'Demand Planning'!AM1077</f>
        <v>8</v>
      </c>
      <c r="R110" s="122">
        <f>'Demand Planning'!AN1077</f>
        <v>8</v>
      </c>
    </row>
    <row r="111" spans="1:18" ht="14.25" customHeight="1" x14ac:dyDescent="0.25">
      <c r="A111" s="107" t="str">
        <f>'Demand Planning'!A1078</f>
        <v>POL12875</v>
      </c>
      <c r="B111" s="135" t="str">
        <f>'Demand Planning'!B1078</f>
        <v>Polleo Sport StormX PUMP Pre-Workout 500g Fruit punch</v>
      </c>
      <c r="C111" s="135" t="str">
        <f>'Demand Planning'!C1078</f>
        <v>SPORTSKA PREHRANA</v>
      </c>
      <c r="D111" s="135" t="str">
        <f>'Demand Planning'!D1078</f>
        <v>02 SILVER</v>
      </c>
      <c r="E111" s="166">
        <f>'Demand Planning'!Y1085</f>
        <v>0.42307692307692307</v>
      </c>
      <c r="F111" s="122">
        <f>'Demand Planning'!AB1087</f>
        <v>8</v>
      </c>
      <c r="G111" s="122">
        <f>'Demand Planning'!AC1087</f>
        <v>8</v>
      </c>
      <c r="H111" s="122">
        <f>'Demand Planning'!AD1087</f>
        <v>8</v>
      </c>
      <c r="I111" s="122">
        <f>'Demand Planning'!AE1087</f>
        <v>8</v>
      </c>
      <c r="J111" s="122">
        <f>'Demand Planning'!AF1087</f>
        <v>8</v>
      </c>
      <c r="K111" s="122">
        <f>'Demand Planning'!AG1087</f>
        <v>8</v>
      </c>
      <c r="L111" s="122">
        <f>'Demand Planning'!AH1087</f>
        <v>8</v>
      </c>
      <c r="M111" s="122">
        <f>'Demand Planning'!AI1087</f>
        <v>8</v>
      </c>
      <c r="N111" s="122">
        <f>'Demand Planning'!AJ1087</f>
        <v>8</v>
      </c>
      <c r="O111" s="122">
        <f>'Demand Planning'!AK1087</f>
        <v>8</v>
      </c>
      <c r="P111" s="122">
        <f>'Demand Planning'!AL1087</f>
        <v>8</v>
      </c>
      <c r="Q111" s="122">
        <f>'Demand Planning'!AM1087</f>
        <v>8</v>
      </c>
      <c r="R111" s="122">
        <f>'Demand Planning'!AN1087</f>
        <v>8</v>
      </c>
    </row>
    <row r="112" spans="1:18" ht="14.25" customHeight="1" x14ac:dyDescent="0.25">
      <c r="A112" s="107" t="str">
        <f>'Demand Planning'!A1088</f>
        <v>POL12870</v>
      </c>
      <c r="B112" s="135" t="str">
        <f>'Demand Planning'!B1088</f>
        <v>Polleo Sport StormX Pre-Workout 400g Fruit Burst</v>
      </c>
      <c r="C112" s="135" t="str">
        <f>'Demand Planning'!C1088</f>
        <v>SPORTSKA PREHRANA</v>
      </c>
      <c r="D112" s="135" t="str">
        <f>'Demand Planning'!D1088</f>
        <v>02 SILVER</v>
      </c>
      <c r="E112" s="166">
        <f>'Demand Planning'!Y1095</f>
        <v>0.42307692307692307</v>
      </c>
      <c r="F112" s="122">
        <f>'Demand Planning'!AB1097</f>
        <v>8</v>
      </c>
      <c r="G112" s="122">
        <f>'Demand Planning'!AC1097</f>
        <v>8</v>
      </c>
      <c r="H112" s="122">
        <f>'Demand Planning'!AD1097</f>
        <v>8</v>
      </c>
      <c r="I112" s="122">
        <f>'Demand Planning'!AE1097</f>
        <v>8</v>
      </c>
      <c r="J112" s="122">
        <f>'Demand Planning'!AF1097</f>
        <v>8</v>
      </c>
      <c r="K112" s="122">
        <f>'Demand Planning'!AG1097</f>
        <v>8</v>
      </c>
      <c r="L112" s="122">
        <f>'Demand Planning'!AH1097</f>
        <v>8</v>
      </c>
      <c r="M112" s="122">
        <f>'Demand Planning'!AI1097</f>
        <v>8</v>
      </c>
      <c r="N112" s="122">
        <f>'Demand Planning'!AJ1097</f>
        <v>8</v>
      </c>
      <c r="O112" s="122">
        <f>'Demand Planning'!AK1097</f>
        <v>8</v>
      </c>
      <c r="P112" s="122">
        <f>'Demand Planning'!AL1097</f>
        <v>8</v>
      </c>
      <c r="Q112" s="122">
        <f>'Demand Planning'!AM1097</f>
        <v>8</v>
      </c>
      <c r="R112" s="122">
        <f>'Demand Planning'!AN1097</f>
        <v>8</v>
      </c>
    </row>
    <row r="113" spans="1:18" ht="14.25" customHeight="1" x14ac:dyDescent="0.25">
      <c r="A113" s="107" t="str">
        <f>'Demand Planning'!A1098</f>
        <v>POL12914</v>
      </c>
      <c r="B113" s="135" t="str">
        <f>'Demand Planning'!B1098</f>
        <v>Polleo Protein Rings 250g Cinnamon</v>
      </c>
      <c r="C113" s="135" t="str">
        <f>'Demand Planning'!C1098</f>
        <v>BIO I SUPERFOODS</v>
      </c>
      <c r="D113" s="135" t="str">
        <f>'Demand Planning'!D1098</f>
        <v>02 SILVER</v>
      </c>
      <c r="E113" s="166">
        <f>'Demand Planning'!Y1105</f>
        <v>0.65384615384615385</v>
      </c>
      <c r="F113" s="122">
        <f>'Demand Planning'!AB1107</f>
        <v>9</v>
      </c>
      <c r="G113" s="122">
        <f>'Demand Planning'!AC1107</f>
        <v>9</v>
      </c>
      <c r="H113" s="122">
        <f>'Demand Planning'!AD1107</f>
        <v>9</v>
      </c>
      <c r="I113" s="122">
        <f>'Demand Planning'!AE1107</f>
        <v>9</v>
      </c>
      <c r="J113" s="122">
        <f>'Demand Planning'!AF1107</f>
        <v>9</v>
      </c>
      <c r="K113" s="122">
        <f>'Demand Planning'!AG1107</f>
        <v>9</v>
      </c>
      <c r="L113" s="122">
        <f>'Demand Planning'!AH1107</f>
        <v>9</v>
      </c>
      <c r="M113" s="122">
        <f>'Demand Planning'!AI1107</f>
        <v>9</v>
      </c>
      <c r="N113" s="122">
        <f>'Demand Planning'!AJ1107</f>
        <v>9</v>
      </c>
      <c r="O113" s="122">
        <f>'Demand Planning'!AK1107</f>
        <v>9</v>
      </c>
      <c r="P113" s="122">
        <f>'Demand Planning'!AL1107</f>
        <v>9</v>
      </c>
      <c r="Q113" s="122">
        <f>'Demand Planning'!AM1107</f>
        <v>9</v>
      </c>
      <c r="R113" s="122">
        <f>'Demand Planning'!AN1107</f>
        <v>9</v>
      </c>
    </row>
    <row r="114" spans="1:18" ht="14.25" customHeight="1" x14ac:dyDescent="0.25">
      <c r="A114" s="107" t="str">
        <f>'Demand Planning'!A1108</f>
        <v>POL12913</v>
      </c>
      <c r="B114" s="135" t="str">
        <f>'Demand Planning'!B1108</f>
        <v>Polleo Protein Rings 250g Chocolate</v>
      </c>
      <c r="C114" s="135" t="str">
        <f>'Demand Planning'!C1108</f>
        <v>BIO I SUPERFOODS</v>
      </c>
      <c r="D114" s="135" t="str">
        <f>'Demand Planning'!D1108</f>
        <v>02 SILVER</v>
      </c>
      <c r="E114" s="166">
        <f>'Demand Planning'!Y1115</f>
        <v>1.4615384615384615</v>
      </c>
      <c r="F114" s="122">
        <f>'Demand Planning'!AB1117</f>
        <v>20</v>
      </c>
      <c r="G114" s="122">
        <f>'Demand Planning'!AC1117</f>
        <v>20</v>
      </c>
      <c r="H114" s="122">
        <f>'Demand Planning'!AD1117</f>
        <v>20</v>
      </c>
      <c r="I114" s="122">
        <f>'Demand Planning'!AE1117</f>
        <v>20</v>
      </c>
      <c r="J114" s="122">
        <f>'Demand Planning'!AF1117</f>
        <v>20</v>
      </c>
      <c r="K114" s="122">
        <f>'Demand Planning'!AG1117</f>
        <v>20</v>
      </c>
      <c r="L114" s="122">
        <f>'Demand Planning'!AH1117</f>
        <v>20</v>
      </c>
      <c r="M114" s="122">
        <f>'Demand Planning'!AI1117</f>
        <v>20</v>
      </c>
      <c r="N114" s="122">
        <f>'Demand Planning'!AJ1117</f>
        <v>20</v>
      </c>
      <c r="O114" s="122">
        <f>'Demand Planning'!AK1117</f>
        <v>20</v>
      </c>
      <c r="P114" s="122">
        <f>'Demand Planning'!AL1117</f>
        <v>20</v>
      </c>
      <c r="Q114" s="122">
        <f>'Demand Planning'!AM1117</f>
        <v>20</v>
      </c>
      <c r="R114" s="122">
        <f>'Demand Planning'!AN1117</f>
        <v>20</v>
      </c>
    </row>
    <row r="115" spans="1:18" ht="14.25" customHeight="1" x14ac:dyDescent="0.25">
      <c r="A115" s="107" t="str">
        <f>'Demand Planning'!A1118</f>
        <v>POL12865</v>
      </c>
      <c r="B115" s="135" t="str">
        <f>'Demand Planning'!B1118</f>
        <v>Polleo Zinc Bisglycinate 90 caps</v>
      </c>
      <c r="C115" s="135" t="str">
        <f>'Demand Planning'!C1118</f>
        <v>SPORTSKA PREHRANA</v>
      </c>
      <c r="D115" s="135" t="str">
        <f>'Demand Planning'!D1118</f>
        <v>02 SILVER</v>
      </c>
      <c r="E115" s="166">
        <f>'Demand Planning'!Y1125</f>
        <v>34.07692307692308</v>
      </c>
      <c r="F115" s="122">
        <f>'Demand Planning'!AB1127</f>
        <v>113</v>
      </c>
      <c r="G115" s="122">
        <f>'Demand Planning'!AC1127</f>
        <v>113</v>
      </c>
      <c r="H115" s="122">
        <f>'Demand Planning'!AD1127</f>
        <v>113</v>
      </c>
      <c r="I115" s="122">
        <f>'Demand Planning'!AE1127</f>
        <v>113</v>
      </c>
      <c r="J115" s="122">
        <f>'Demand Planning'!AF1127</f>
        <v>113</v>
      </c>
      <c r="K115" s="122">
        <f>'Demand Planning'!AG1127</f>
        <v>113</v>
      </c>
      <c r="L115" s="122">
        <f>'Demand Planning'!AH1127</f>
        <v>113</v>
      </c>
      <c r="M115" s="122">
        <f>'Demand Planning'!AI1127</f>
        <v>113</v>
      </c>
      <c r="N115" s="122">
        <f>'Demand Planning'!AJ1127</f>
        <v>113</v>
      </c>
      <c r="O115" s="122">
        <f>'Demand Planning'!AK1127</f>
        <v>113</v>
      </c>
      <c r="P115" s="122">
        <f>'Demand Planning'!AL1127</f>
        <v>113</v>
      </c>
      <c r="Q115" s="122">
        <f>'Demand Planning'!AM1127</f>
        <v>113</v>
      </c>
      <c r="R115" s="122">
        <f>'Demand Planning'!AN1127</f>
        <v>113</v>
      </c>
    </row>
    <row r="116" spans="1:18" ht="14.25" customHeight="1" x14ac:dyDescent="0.25">
      <c r="A116" s="107" t="str">
        <f>'Demand Planning'!A1128</f>
        <v>POL12849</v>
      </c>
      <c r="B116" s="135" t="str">
        <f>'Demand Planning'!B1128</f>
        <v>Polleo Premium HydroX Whey 1,8kg Chocolate Hazelnut</v>
      </c>
      <c r="C116" s="135" t="str">
        <f>'Demand Planning'!C1128</f>
        <v>PROTEINI</v>
      </c>
      <c r="D116" s="135" t="str">
        <f>'Demand Planning'!D1128</f>
        <v>02 SILVER</v>
      </c>
      <c r="E116" s="166">
        <f>'Demand Planning'!Y1135</f>
        <v>20.153846153846153</v>
      </c>
      <c r="F116" s="122">
        <f>'Demand Planning'!AB1137</f>
        <v>22</v>
      </c>
      <c r="G116" s="122">
        <f>'Demand Planning'!AC1137</f>
        <v>21</v>
      </c>
      <c r="H116" s="122">
        <f>'Demand Planning'!AD1137</f>
        <v>20</v>
      </c>
      <c r="I116" s="122">
        <f>'Demand Planning'!AE1137</f>
        <v>19</v>
      </c>
      <c r="J116" s="122">
        <f>'Demand Planning'!AF1137</f>
        <v>19</v>
      </c>
      <c r="K116" s="122">
        <f>'Demand Planning'!AG1137</f>
        <v>66</v>
      </c>
      <c r="L116" s="122">
        <f>'Demand Planning'!AH1137</f>
        <v>66</v>
      </c>
      <c r="M116" s="122">
        <f>'Demand Planning'!AI1137</f>
        <v>65</v>
      </c>
      <c r="N116" s="122">
        <f>'Demand Planning'!AJ1137</f>
        <v>65</v>
      </c>
      <c r="O116" s="122">
        <f>'Demand Planning'!AK1137</f>
        <v>16</v>
      </c>
      <c r="P116" s="122">
        <f>'Demand Planning'!AL1137</f>
        <v>17</v>
      </c>
      <c r="Q116" s="122">
        <f>'Demand Planning'!AM1137</f>
        <v>17</v>
      </c>
      <c r="R116" s="122">
        <f>'Demand Planning'!AN1137</f>
        <v>17</v>
      </c>
    </row>
    <row r="117" spans="1:18" ht="14.25" customHeight="1" x14ac:dyDescent="0.25">
      <c r="A117" s="107" t="str">
        <f>'Demand Planning'!A1138</f>
        <v>POL09795</v>
      </c>
      <c r="B117" s="135" t="str">
        <f>'Demand Planning'!B1138</f>
        <v>Polleo Elasti 4 Joint 120 caps</v>
      </c>
      <c r="C117" s="135" t="str">
        <f>'Demand Planning'!C1138</f>
        <v>SPORTSKA PREHRANA</v>
      </c>
      <c r="D117" s="135" t="str">
        <f>'Demand Planning'!D1138</f>
        <v>02 SILVER</v>
      </c>
      <c r="E117" s="166">
        <f>'Demand Planning'!Y1145</f>
        <v>23.115384615384617</v>
      </c>
      <c r="F117" s="122">
        <f>'Demand Planning'!AB1147</f>
        <v>36</v>
      </c>
      <c r="G117" s="122">
        <f>'Demand Planning'!AC1147</f>
        <v>36</v>
      </c>
      <c r="H117" s="122">
        <f>'Demand Planning'!AD1147</f>
        <v>36</v>
      </c>
      <c r="I117" s="122">
        <f>'Demand Planning'!AE1147</f>
        <v>36</v>
      </c>
      <c r="J117" s="122">
        <f>'Demand Planning'!AF1147</f>
        <v>36</v>
      </c>
      <c r="K117" s="122">
        <f>'Demand Planning'!AG1147</f>
        <v>36</v>
      </c>
      <c r="L117" s="122">
        <f>'Demand Planning'!AH1147</f>
        <v>36</v>
      </c>
      <c r="M117" s="122">
        <f>'Demand Planning'!AI1147</f>
        <v>36</v>
      </c>
      <c r="N117" s="122">
        <f>'Demand Planning'!AJ1147</f>
        <v>36</v>
      </c>
      <c r="O117" s="122">
        <f>'Demand Planning'!AK1147</f>
        <v>36</v>
      </c>
      <c r="P117" s="122">
        <f>'Demand Planning'!AL1147</f>
        <v>36</v>
      </c>
      <c r="Q117" s="122">
        <f>'Demand Planning'!AM1147</f>
        <v>36</v>
      </c>
      <c r="R117" s="122">
        <f>'Demand Planning'!AN1147</f>
        <v>36</v>
      </c>
    </row>
    <row r="118" spans="1:18" ht="14.25" customHeight="1" x14ac:dyDescent="0.25">
      <c r="A118" s="107" t="str">
        <f>'Demand Planning'!A1148</f>
        <v>ON00277</v>
      </c>
      <c r="B118" s="135" t="str">
        <f>'Demand Planning'!B1148</f>
        <v>Serious Mass 2,73kg Chocolate</v>
      </c>
      <c r="C118" s="135" t="str">
        <f>'Demand Planning'!C1148</f>
        <v>SPORTSKA PREHRANA</v>
      </c>
      <c r="D118" s="135" t="str">
        <f>'Demand Planning'!D1148</f>
        <v>02 SILVER</v>
      </c>
      <c r="E118" s="166">
        <f>'Demand Planning'!Y1155</f>
        <v>13.884615384615385</v>
      </c>
      <c r="F118" s="122">
        <f>'Demand Planning'!AB1157</f>
        <v>14</v>
      </c>
      <c r="G118" s="122">
        <f>'Demand Planning'!AC1157</f>
        <v>14</v>
      </c>
      <c r="H118" s="122">
        <f>'Demand Planning'!AD1157</f>
        <v>14</v>
      </c>
      <c r="I118" s="122">
        <f>'Demand Planning'!AE1157</f>
        <v>14</v>
      </c>
      <c r="J118" s="122">
        <f>'Demand Planning'!AF1157</f>
        <v>14</v>
      </c>
      <c r="K118" s="122">
        <f>'Demand Planning'!AG1157</f>
        <v>14</v>
      </c>
      <c r="L118" s="122">
        <f>'Demand Planning'!AH1157</f>
        <v>14</v>
      </c>
      <c r="M118" s="122">
        <f>'Demand Planning'!AI1157</f>
        <v>14</v>
      </c>
      <c r="N118" s="122">
        <f>'Demand Planning'!AJ1157</f>
        <v>14</v>
      </c>
      <c r="O118" s="122">
        <f>'Demand Planning'!AK1157</f>
        <v>14</v>
      </c>
      <c r="P118" s="122">
        <f>'Demand Planning'!AL1157</f>
        <v>14</v>
      </c>
      <c r="Q118" s="122">
        <f>'Demand Planning'!AM1157</f>
        <v>14</v>
      </c>
      <c r="R118" s="122">
        <f>'Demand Planning'!AN1157</f>
        <v>14</v>
      </c>
    </row>
    <row r="119" spans="1:18" ht="14.25" customHeight="1" x14ac:dyDescent="0.25">
      <c r="A119" s="107" t="str">
        <f>'Demand Planning'!A1158</f>
        <v>POL09756</v>
      </c>
      <c r="B119" s="135" t="str">
        <f>'Demand Planning'!B1158</f>
        <v>Polleo Glutamine 250g</v>
      </c>
      <c r="C119" s="135" t="str">
        <f>'Demand Planning'!C1158</f>
        <v>SPORTSKA PREHRANA</v>
      </c>
      <c r="D119" s="135" t="str">
        <f>'Demand Planning'!D1158</f>
        <v>02 SILVER</v>
      </c>
      <c r="E119" s="166">
        <f>'Demand Planning'!Y1165</f>
        <v>50.46153846153846</v>
      </c>
      <c r="F119" s="122">
        <f>'Demand Planning'!AB1167</f>
        <v>52</v>
      </c>
      <c r="G119" s="122">
        <f>'Demand Planning'!AC1167</f>
        <v>52</v>
      </c>
      <c r="H119" s="122">
        <f>'Demand Planning'!AD1167</f>
        <v>52</v>
      </c>
      <c r="I119" s="122">
        <f>'Demand Planning'!AE1167</f>
        <v>52</v>
      </c>
      <c r="J119" s="122">
        <f>'Demand Planning'!AF1167</f>
        <v>52</v>
      </c>
      <c r="K119" s="122">
        <f>'Demand Planning'!AG1167</f>
        <v>52</v>
      </c>
      <c r="L119" s="122">
        <f>'Demand Planning'!AH1167</f>
        <v>52</v>
      </c>
      <c r="M119" s="122">
        <f>'Demand Planning'!AI1167</f>
        <v>52</v>
      </c>
      <c r="N119" s="122">
        <f>'Demand Planning'!AJ1167</f>
        <v>52</v>
      </c>
      <c r="O119" s="122">
        <f>'Demand Planning'!AK1167</f>
        <v>52</v>
      </c>
      <c r="P119" s="122">
        <f>'Demand Planning'!AL1167</f>
        <v>52</v>
      </c>
      <c r="Q119" s="122">
        <f>'Demand Planning'!AM1167</f>
        <v>52</v>
      </c>
      <c r="R119" s="122">
        <f>'Demand Planning'!AN1167</f>
        <v>52</v>
      </c>
    </row>
    <row r="120" spans="1:18" ht="14.25" customHeight="1" x14ac:dyDescent="0.25">
      <c r="A120" s="107" t="str">
        <f>'Demand Planning'!A1168</f>
        <v>POL12741</v>
      </c>
      <c r="B120" s="135" t="str">
        <f>'Demand Planning'!B1168</f>
        <v>Polleo Iso Drink 750ml Raspberry</v>
      </c>
      <c r="C120" s="135" t="str">
        <f>'Demand Planning'!C1168</f>
        <v>RTD &amp; SNACKS</v>
      </c>
      <c r="D120" s="135" t="str">
        <f>'Demand Planning'!D1168</f>
        <v>02 SILVER</v>
      </c>
      <c r="E120" s="166">
        <f>'Demand Planning'!Y1175</f>
        <v>1030.6538461538462</v>
      </c>
      <c r="F120" s="122">
        <f>'Demand Planning'!AB1177</f>
        <v>1143</v>
      </c>
      <c r="G120" s="122">
        <f>'Demand Planning'!AC1177</f>
        <v>1282</v>
      </c>
      <c r="H120" s="122">
        <f>'Demand Planning'!AD1177</f>
        <v>1257</v>
      </c>
      <c r="I120" s="122">
        <f>'Demand Planning'!AE1177</f>
        <v>1203</v>
      </c>
      <c r="J120" s="122">
        <f>'Demand Planning'!AF1177</f>
        <v>1177</v>
      </c>
      <c r="K120" s="122">
        <f>'Demand Planning'!AG1177</f>
        <v>1271</v>
      </c>
      <c r="L120" s="122">
        <f>'Demand Planning'!AH1177</f>
        <v>1313</v>
      </c>
      <c r="M120" s="122">
        <f>'Demand Planning'!AI1177</f>
        <v>1312</v>
      </c>
      <c r="N120" s="122">
        <f>'Demand Planning'!AJ1177</f>
        <v>1299</v>
      </c>
      <c r="O120" s="122">
        <f>'Demand Planning'!AK1177</f>
        <v>1316</v>
      </c>
      <c r="P120" s="122">
        <f>'Demand Planning'!AL1177</f>
        <v>1412</v>
      </c>
      <c r="Q120" s="122">
        <f>'Demand Planning'!AM1177</f>
        <v>1181</v>
      </c>
      <c r="R120" s="122">
        <f>'Demand Planning'!AN1177</f>
        <v>1246</v>
      </c>
    </row>
    <row r="121" spans="1:18" ht="14.25" customHeight="1" x14ac:dyDescent="0.25">
      <c r="A121" s="107" t="str">
        <f>'Demand Planning'!A1178</f>
        <v>POL09745</v>
      </c>
      <c r="B121" s="135" t="str">
        <f>'Demand Planning'!B1178</f>
        <v>Polleo 1st Whey 908g Chocolate Jaffa</v>
      </c>
      <c r="C121" s="135" t="str">
        <f>'Demand Planning'!C1178</f>
        <v>PROTEINI</v>
      </c>
      <c r="D121" s="135" t="str">
        <f>'Demand Planning'!D1178</f>
        <v>02 SILVER</v>
      </c>
      <c r="E121" s="166">
        <f>'Demand Planning'!Y1185</f>
        <v>53.807692307692307</v>
      </c>
      <c r="F121" s="122">
        <f>'Demand Planning'!AB1187</f>
        <v>56</v>
      </c>
      <c r="G121" s="122">
        <f>'Demand Planning'!AC1187</f>
        <v>56</v>
      </c>
      <c r="H121" s="122">
        <f>'Demand Planning'!AD1187</f>
        <v>56</v>
      </c>
      <c r="I121" s="122">
        <f>'Demand Planning'!AE1187</f>
        <v>56</v>
      </c>
      <c r="J121" s="122">
        <f>'Demand Planning'!AF1187</f>
        <v>56</v>
      </c>
      <c r="K121" s="122">
        <f>'Demand Planning'!AG1187</f>
        <v>56</v>
      </c>
      <c r="L121" s="122">
        <f>'Demand Planning'!AH1187</f>
        <v>56</v>
      </c>
      <c r="M121" s="122">
        <f>'Demand Planning'!AI1187</f>
        <v>56</v>
      </c>
      <c r="N121" s="122">
        <f>'Demand Planning'!AJ1187</f>
        <v>56</v>
      </c>
      <c r="O121" s="122">
        <f>'Demand Planning'!AK1187</f>
        <v>56</v>
      </c>
      <c r="P121" s="122">
        <f>'Demand Planning'!AL1187</f>
        <v>56</v>
      </c>
      <c r="Q121" s="122">
        <f>'Demand Planning'!AM1187</f>
        <v>56</v>
      </c>
      <c r="R121" s="122">
        <f>'Demand Planning'!AN1187</f>
        <v>56</v>
      </c>
    </row>
    <row r="122" spans="1:18" ht="14.25" customHeight="1" x14ac:dyDescent="0.25">
      <c r="A122" s="107" t="str">
        <f>'Demand Planning'!A1188</f>
        <v>ZOE12371</v>
      </c>
      <c r="B122" s="135" t="str">
        <f>'Demand Planning'!B1188</f>
        <v>ZOE Vegan Protein 454g Choco Dream</v>
      </c>
      <c r="C122" s="135" t="str">
        <f>'Demand Planning'!C1188</f>
        <v>BIO I SUPERFOODS</v>
      </c>
      <c r="D122" s="135" t="str">
        <f>'Demand Planning'!D1188</f>
        <v>02 SILVER</v>
      </c>
      <c r="E122" s="166">
        <f>'Demand Planning'!Y1195</f>
        <v>105</v>
      </c>
      <c r="F122" s="122">
        <f>'Demand Planning'!AB1197</f>
        <v>209</v>
      </c>
      <c r="G122" s="122">
        <f>'Demand Planning'!AC1197</f>
        <v>209</v>
      </c>
      <c r="H122" s="122">
        <f>'Demand Planning'!AD1197</f>
        <v>209</v>
      </c>
      <c r="I122" s="122">
        <f>'Demand Planning'!AE1197</f>
        <v>209</v>
      </c>
      <c r="J122" s="122">
        <f>'Demand Planning'!AF1197</f>
        <v>209</v>
      </c>
      <c r="K122" s="122">
        <f>'Demand Planning'!AG1197</f>
        <v>368</v>
      </c>
      <c r="L122" s="122">
        <f>'Demand Planning'!AH1197</f>
        <v>368</v>
      </c>
      <c r="M122" s="122">
        <f>'Demand Planning'!AI1197</f>
        <v>368</v>
      </c>
      <c r="N122" s="122">
        <f>'Demand Planning'!AJ1197</f>
        <v>368</v>
      </c>
      <c r="O122" s="122">
        <f>'Demand Planning'!AK1197</f>
        <v>209</v>
      </c>
      <c r="P122" s="122">
        <f>'Demand Planning'!AL1197</f>
        <v>209</v>
      </c>
      <c r="Q122" s="122">
        <f>'Demand Planning'!AM1197</f>
        <v>206</v>
      </c>
      <c r="R122" s="122">
        <f>'Demand Planning'!AN1197</f>
        <v>206</v>
      </c>
    </row>
    <row r="123" spans="1:18" ht="14.25" customHeight="1" x14ac:dyDescent="0.25">
      <c r="A123" s="107" t="str">
        <f>'Demand Planning'!A1198</f>
        <v>POL09828</v>
      </c>
      <c r="B123" s="135" t="str">
        <f>'Demand Planning'!B1198</f>
        <v>Polleo 1st Whey 2,27kg Strawberry</v>
      </c>
      <c r="C123" s="135" t="str">
        <f>'Demand Planning'!C1198</f>
        <v>PROTEINI</v>
      </c>
      <c r="D123" s="135" t="str">
        <f>'Demand Planning'!D1198</f>
        <v>02 SILVER</v>
      </c>
      <c r="E123" s="166">
        <f>'Demand Planning'!Y1205</f>
        <v>27.73076923076923</v>
      </c>
      <c r="F123" s="122">
        <f>'Demand Planning'!AB1207</f>
        <v>51</v>
      </c>
      <c r="G123" s="122">
        <f>'Demand Planning'!AC1207</f>
        <v>53</v>
      </c>
      <c r="H123" s="122">
        <f>'Demand Planning'!AD1207</f>
        <v>56</v>
      </c>
      <c r="I123" s="122">
        <f>'Demand Planning'!AE1207</f>
        <v>58</v>
      </c>
      <c r="J123" s="122">
        <f>'Demand Planning'!AF1207</f>
        <v>59</v>
      </c>
      <c r="K123" s="122">
        <f>'Demand Planning'!AG1207</f>
        <v>61</v>
      </c>
      <c r="L123" s="122">
        <f>'Demand Planning'!AH1207</f>
        <v>62</v>
      </c>
      <c r="M123" s="122">
        <f>'Demand Planning'!AI1207</f>
        <v>63</v>
      </c>
      <c r="N123" s="122">
        <f>'Demand Planning'!AJ1207</f>
        <v>64</v>
      </c>
      <c r="O123" s="122">
        <f>'Demand Planning'!AK1207</f>
        <v>64</v>
      </c>
      <c r="P123" s="122">
        <f>'Demand Planning'!AL1207</f>
        <v>65</v>
      </c>
      <c r="Q123" s="122">
        <f>'Demand Planning'!AM1207</f>
        <v>65</v>
      </c>
      <c r="R123" s="122">
        <f>'Demand Planning'!AN1207</f>
        <v>66</v>
      </c>
    </row>
    <row r="124" spans="1:18" ht="14.25" customHeight="1" x14ac:dyDescent="0.25">
      <c r="A124" s="107" t="str">
        <f>'Demand Planning'!A1208</f>
        <v>POL09766</v>
      </c>
      <c r="B124" s="135" t="str">
        <f>'Demand Planning'!B1208</f>
        <v>Polleo Bulk Gainer 2,5kg Vanilla</v>
      </c>
      <c r="C124" s="135" t="str">
        <f>'Demand Planning'!C1208</f>
        <v>SPORTSKA PREHRANA</v>
      </c>
      <c r="D124" s="135" t="str">
        <f>'Demand Planning'!D1208</f>
        <v>02 SILVER</v>
      </c>
      <c r="E124" s="166">
        <f>'Demand Planning'!Y1215</f>
        <v>32.653846153846153</v>
      </c>
      <c r="F124" s="122">
        <f>'Demand Planning'!AB1217</f>
        <v>33</v>
      </c>
      <c r="G124" s="122">
        <f>'Demand Planning'!AC1217</f>
        <v>32</v>
      </c>
      <c r="H124" s="122">
        <f>'Demand Planning'!AD1217</f>
        <v>30</v>
      </c>
      <c r="I124" s="122">
        <f>'Demand Planning'!AE1217</f>
        <v>30</v>
      </c>
      <c r="J124" s="122">
        <f>'Demand Planning'!AF1217</f>
        <v>30</v>
      </c>
      <c r="K124" s="122">
        <f>'Demand Planning'!AG1217</f>
        <v>29</v>
      </c>
      <c r="L124" s="122">
        <f>'Demand Planning'!AH1217</f>
        <v>27</v>
      </c>
      <c r="M124" s="122">
        <f>'Demand Planning'!AI1217</f>
        <v>27</v>
      </c>
      <c r="N124" s="122">
        <f>'Demand Planning'!AJ1217</f>
        <v>27</v>
      </c>
      <c r="O124" s="122">
        <f>'Demand Planning'!AK1217</f>
        <v>27</v>
      </c>
      <c r="P124" s="122">
        <f>'Demand Planning'!AL1217</f>
        <v>26</v>
      </c>
      <c r="Q124" s="122">
        <f>'Demand Planning'!AM1217</f>
        <v>24</v>
      </c>
      <c r="R124" s="122">
        <f>'Demand Planning'!AN1217</f>
        <v>25</v>
      </c>
    </row>
    <row r="125" spans="1:18" ht="14.25" customHeight="1" x14ac:dyDescent="0.25">
      <c r="A125" s="107" t="str">
        <f>'Demand Planning'!A1218</f>
        <v>POL09702</v>
      </c>
      <c r="B125" s="135" t="str">
        <f>'Demand Planning'!B1218</f>
        <v>Polleo Energy Gel 40g Lemon-Lime</v>
      </c>
      <c r="C125" s="135" t="str">
        <f>'Demand Planning'!C1218</f>
        <v>SPORTSKA PREHRANA</v>
      </c>
      <c r="D125" s="135" t="str">
        <f>'Demand Planning'!D1218</f>
        <v>02 SILVER</v>
      </c>
      <c r="E125" s="166">
        <f>'Demand Planning'!Y1225</f>
        <v>552.80769230769226</v>
      </c>
      <c r="F125" s="122">
        <f>'Demand Planning'!AB1227</f>
        <v>754</v>
      </c>
      <c r="G125" s="122">
        <f>'Demand Planning'!AC1227</f>
        <v>754</v>
      </c>
      <c r="H125" s="122">
        <f>'Demand Planning'!AD1227</f>
        <v>754</v>
      </c>
      <c r="I125" s="122">
        <f>'Demand Planning'!AE1227</f>
        <v>754</v>
      </c>
      <c r="J125" s="122">
        <f>'Demand Planning'!AF1227</f>
        <v>754</v>
      </c>
      <c r="K125" s="122">
        <f>'Demand Planning'!AG1227</f>
        <v>754</v>
      </c>
      <c r="L125" s="122">
        <f>'Demand Planning'!AH1227</f>
        <v>754</v>
      </c>
      <c r="M125" s="122">
        <f>'Demand Planning'!AI1227</f>
        <v>754</v>
      </c>
      <c r="N125" s="122">
        <f>'Demand Planning'!AJ1227</f>
        <v>754</v>
      </c>
      <c r="O125" s="122">
        <f>'Demand Planning'!AK1227</f>
        <v>754</v>
      </c>
      <c r="P125" s="122">
        <f>'Demand Planning'!AL1227</f>
        <v>754</v>
      </c>
      <c r="Q125" s="122">
        <f>'Demand Planning'!AM1227</f>
        <v>754</v>
      </c>
      <c r="R125" s="122">
        <f>'Demand Planning'!AN1227</f>
        <v>754</v>
      </c>
    </row>
    <row r="126" spans="1:18" ht="14.25" customHeight="1" x14ac:dyDescent="0.25">
      <c r="A126" s="107" t="str">
        <f>'Demand Planning'!A1228</f>
        <v>POL09767</v>
      </c>
      <c r="B126" s="135" t="str">
        <f>'Demand Planning'!B1228</f>
        <v>Polleo Bulk Gainer 5kg Chocolate</v>
      </c>
      <c r="C126" s="135" t="str">
        <f>'Demand Planning'!C1228</f>
        <v>SPORTSKA PREHRANA</v>
      </c>
      <c r="D126" s="135" t="str">
        <f>'Demand Planning'!D1228</f>
        <v>02 SILVER</v>
      </c>
      <c r="E126" s="166">
        <f>'Demand Planning'!Y1235</f>
        <v>15.076923076923077</v>
      </c>
      <c r="F126" s="122">
        <f>'Demand Planning'!AB1237</f>
        <v>15</v>
      </c>
      <c r="G126" s="122">
        <f>'Demand Planning'!AC1237</f>
        <v>15</v>
      </c>
      <c r="H126" s="122">
        <f>'Demand Planning'!AD1237</f>
        <v>15</v>
      </c>
      <c r="I126" s="122">
        <f>'Demand Planning'!AE1237</f>
        <v>15</v>
      </c>
      <c r="J126" s="122">
        <f>'Demand Planning'!AF1237</f>
        <v>15</v>
      </c>
      <c r="K126" s="122">
        <f>'Demand Planning'!AG1237</f>
        <v>15</v>
      </c>
      <c r="L126" s="122">
        <f>'Demand Planning'!AH1237</f>
        <v>15</v>
      </c>
      <c r="M126" s="122">
        <f>'Demand Planning'!AI1237</f>
        <v>15</v>
      </c>
      <c r="N126" s="122">
        <f>'Demand Planning'!AJ1237</f>
        <v>15</v>
      </c>
      <c r="O126" s="122">
        <f>'Demand Planning'!AK1237</f>
        <v>15</v>
      </c>
      <c r="P126" s="122">
        <f>'Demand Planning'!AL1237</f>
        <v>15</v>
      </c>
      <c r="Q126" s="122">
        <f>'Demand Planning'!AM1237</f>
        <v>15</v>
      </c>
      <c r="R126" s="122">
        <f>'Demand Planning'!AN1237</f>
        <v>15</v>
      </c>
    </row>
    <row r="127" spans="1:18" ht="14.25" customHeight="1" x14ac:dyDescent="0.25">
      <c r="A127" s="107" t="str">
        <f>'Demand Planning'!A1238</f>
        <v>POL09825</v>
      </c>
      <c r="B127" s="135" t="str">
        <f>'Demand Planning'!B1238</f>
        <v>Polleo Protein Woppers 25g chocolate milk</v>
      </c>
      <c r="C127" s="135" t="str">
        <f>'Demand Planning'!C1238</f>
        <v>RTD &amp; SNACKS</v>
      </c>
      <c r="D127" s="135" t="str">
        <f>'Demand Planning'!D1238</f>
        <v>02 SILVER</v>
      </c>
      <c r="E127" s="166">
        <f>'Demand Planning'!Y1245</f>
        <v>1087.6538461538462</v>
      </c>
      <c r="F127" s="122">
        <f>'Demand Planning'!AB1247</f>
        <v>1045</v>
      </c>
      <c r="G127" s="122">
        <f>'Demand Planning'!AC1247</f>
        <v>1045</v>
      </c>
      <c r="H127" s="122">
        <f>'Demand Planning'!AD1247</f>
        <v>1045</v>
      </c>
      <c r="I127" s="122">
        <f>'Demand Planning'!AE1247</f>
        <v>1045</v>
      </c>
      <c r="J127" s="122">
        <f>'Demand Planning'!AF1247</f>
        <v>1045</v>
      </c>
      <c r="K127" s="122">
        <f>'Demand Planning'!AG1247</f>
        <v>1045</v>
      </c>
      <c r="L127" s="122">
        <f>'Demand Planning'!AH1247</f>
        <v>1045</v>
      </c>
      <c r="M127" s="122">
        <f>'Demand Planning'!AI1247</f>
        <v>1045</v>
      </c>
      <c r="N127" s="122">
        <f>'Demand Planning'!AJ1247</f>
        <v>1045</v>
      </c>
      <c r="O127" s="122">
        <f>'Demand Planning'!AK1247</f>
        <v>1045</v>
      </c>
      <c r="P127" s="122">
        <f>'Demand Planning'!AL1247</f>
        <v>1045</v>
      </c>
      <c r="Q127" s="122">
        <f>'Demand Planning'!AM1247</f>
        <v>1045</v>
      </c>
      <c r="R127" s="122">
        <f>'Demand Planning'!AN1247</f>
        <v>1045</v>
      </c>
    </row>
    <row r="128" spans="1:18" ht="14.25" customHeight="1" x14ac:dyDescent="0.25">
      <c r="A128" s="107" t="str">
        <f>'Demand Planning'!A1248</f>
        <v>ZOE12408</v>
      </c>
      <c r="B128" s="135" t="str">
        <f>'Demand Planning'!B1248</f>
        <v>ZOE Collagen Vital 60caps</v>
      </c>
      <c r="C128" s="135" t="str">
        <f>'Demand Planning'!C1248</f>
        <v>SPORTSKA PREHRANA</v>
      </c>
      <c r="D128" s="135" t="str">
        <f>'Demand Planning'!D1248</f>
        <v>02 SILVER</v>
      </c>
      <c r="E128" s="166">
        <f>'Demand Planning'!Y1255</f>
        <v>40.346153846153847</v>
      </c>
      <c r="F128" s="122">
        <f>'Demand Planning'!AB1257</f>
        <v>28</v>
      </c>
      <c r="G128" s="122">
        <f>'Demand Planning'!AC1257</f>
        <v>28</v>
      </c>
      <c r="H128" s="122">
        <f>'Demand Planning'!AD1257</f>
        <v>28</v>
      </c>
      <c r="I128" s="122">
        <f>'Demand Planning'!AE1257</f>
        <v>28</v>
      </c>
      <c r="J128" s="122">
        <f>'Demand Planning'!AF1257</f>
        <v>28</v>
      </c>
      <c r="K128" s="122">
        <f>'Demand Planning'!AG1257</f>
        <v>28</v>
      </c>
      <c r="L128" s="122">
        <f>'Demand Planning'!AH1257</f>
        <v>28</v>
      </c>
      <c r="M128" s="122">
        <f>'Demand Planning'!AI1257</f>
        <v>28</v>
      </c>
      <c r="N128" s="122">
        <f>'Demand Planning'!AJ1257</f>
        <v>28</v>
      </c>
      <c r="O128" s="122">
        <f>'Demand Planning'!AK1257</f>
        <v>28</v>
      </c>
      <c r="P128" s="122">
        <f>'Demand Planning'!AL1257</f>
        <v>28</v>
      </c>
      <c r="Q128" s="122">
        <f>'Demand Planning'!AM1257</f>
        <v>28</v>
      </c>
      <c r="R128" s="122">
        <f>'Demand Planning'!AN1257</f>
        <v>28</v>
      </c>
    </row>
    <row r="129" spans="1:18" ht="14.25" customHeight="1" x14ac:dyDescent="0.25">
      <c r="A129" s="107" t="str">
        <f>'Demand Planning'!A1258</f>
        <v>ON00249</v>
      </c>
      <c r="B129" s="135" t="str">
        <f>'Demand Planning'!B1258</f>
        <v>Gold Whey 450g Vanilla Ice Cream</v>
      </c>
      <c r="C129" s="135" t="str">
        <f>'Demand Planning'!C1258</f>
        <v>PROTEINI</v>
      </c>
      <c r="D129" s="135" t="str">
        <f>'Demand Planning'!D1258</f>
        <v>02 SILVER</v>
      </c>
      <c r="E129" s="166">
        <f>'Demand Planning'!Y1265</f>
        <v>44.615384615384613</v>
      </c>
      <c r="F129" s="122">
        <f>'Demand Planning'!AB1267</f>
        <v>36</v>
      </c>
      <c r="G129" s="122">
        <f>'Demand Planning'!AC1267</f>
        <v>36</v>
      </c>
      <c r="H129" s="122">
        <f>'Demand Planning'!AD1267</f>
        <v>35</v>
      </c>
      <c r="I129" s="122">
        <f>'Demand Planning'!AE1267</f>
        <v>35</v>
      </c>
      <c r="J129" s="122">
        <f>'Demand Planning'!AF1267</f>
        <v>35</v>
      </c>
      <c r="K129" s="122">
        <f>'Demand Planning'!AG1267</f>
        <v>35</v>
      </c>
      <c r="L129" s="122">
        <f>'Demand Planning'!AH1267</f>
        <v>35</v>
      </c>
      <c r="M129" s="122">
        <f>'Demand Planning'!AI1267</f>
        <v>35</v>
      </c>
      <c r="N129" s="122">
        <f>'Demand Planning'!AJ1267</f>
        <v>35</v>
      </c>
      <c r="O129" s="122">
        <f>'Demand Planning'!AK1267</f>
        <v>34</v>
      </c>
      <c r="P129" s="122">
        <f>'Demand Planning'!AL1267</f>
        <v>34</v>
      </c>
      <c r="Q129" s="122">
        <f>'Demand Planning'!AM1267</f>
        <v>34</v>
      </c>
      <c r="R129" s="122">
        <f>'Demand Planning'!AN1267</f>
        <v>34</v>
      </c>
    </row>
    <row r="130" spans="1:18" ht="14.25" customHeight="1" x14ac:dyDescent="0.25">
      <c r="A130" s="107" t="str">
        <f>'Demand Planning'!A1268</f>
        <v>ON00244</v>
      </c>
      <c r="B130" s="135" t="str">
        <f>'Demand Planning'!B1268</f>
        <v>Gold Whey 4,54kg Double Rich Chocolate</v>
      </c>
      <c r="C130" s="135" t="str">
        <f>'Demand Planning'!C1268</f>
        <v>PROTEINI</v>
      </c>
      <c r="D130" s="135" t="str">
        <f>'Demand Planning'!D1268</f>
        <v>02 SILVER</v>
      </c>
      <c r="E130" s="166">
        <f>'Demand Planning'!Y1275</f>
        <v>14.846153846153847</v>
      </c>
      <c r="F130" s="122">
        <f>'Demand Planning'!AB1277</f>
        <v>11</v>
      </c>
      <c r="G130" s="122">
        <f>'Demand Planning'!AC1277</f>
        <v>11</v>
      </c>
      <c r="H130" s="122">
        <f>'Demand Planning'!AD1277</f>
        <v>11</v>
      </c>
      <c r="I130" s="122">
        <f>'Demand Planning'!AE1277</f>
        <v>11</v>
      </c>
      <c r="J130" s="122">
        <f>'Demand Planning'!AF1277</f>
        <v>10</v>
      </c>
      <c r="K130" s="122">
        <f>'Demand Planning'!AG1277</f>
        <v>10</v>
      </c>
      <c r="L130" s="122">
        <f>'Demand Planning'!AH1277</f>
        <v>10</v>
      </c>
      <c r="M130" s="122">
        <f>'Demand Planning'!AI1277</f>
        <v>10</v>
      </c>
      <c r="N130" s="122">
        <f>'Demand Planning'!AJ1277</f>
        <v>10</v>
      </c>
      <c r="O130" s="122">
        <f>'Demand Planning'!AK1277</f>
        <v>10</v>
      </c>
      <c r="P130" s="122">
        <f>'Demand Planning'!AL1277</f>
        <v>10</v>
      </c>
      <c r="Q130" s="122">
        <f>'Demand Planning'!AM1277</f>
        <v>10</v>
      </c>
      <c r="R130" s="122">
        <f>'Demand Planning'!AN1277</f>
        <v>10</v>
      </c>
    </row>
    <row r="131" spans="1:18" ht="14.25" customHeight="1" x14ac:dyDescent="0.25">
      <c r="A131" s="107" t="str">
        <f>'Demand Planning'!A1278</f>
        <v>POL09717</v>
      </c>
      <c r="B131" s="135" t="str">
        <f>'Demand Planning'!B1278</f>
        <v>Polleo Original Peanut butter Crunchy 450g</v>
      </c>
      <c r="C131" s="135" t="str">
        <f>'Demand Planning'!C1278</f>
        <v>BIO I SUPERFOODS</v>
      </c>
      <c r="D131" s="135" t="str">
        <f>'Demand Planning'!D1278</f>
        <v>02 SILVER</v>
      </c>
      <c r="E131" s="166">
        <f>'Demand Planning'!Y1285</f>
        <v>275.84615384615387</v>
      </c>
      <c r="F131" s="122">
        <f>'Demand Planning'!AB1287</f>
        <v>250</v>
      </c>
      <c r="G131" s="122">
        <f>'Demand Planning'!AC1287</f>
        <v>250</v>
      </c>
      <c r="H131" s="122">
        <f>'Demand Planning'!AD1287</f>
        <v>250</v>
      </c>
      <c r="I131" s="122">
        <f>'Demand Planning'!AE1287</f>
        <v>250</v>
      </c>
      <c r="J131" s="122">
        <f>'Demand Planning'!AF1287</f>
        <v>250</v>
      </c>
      <c r="K131" s="122">
        <f>'Demand Planning'!AG1287</f>
        <v>250</v>
      </c>
      <c r="L131" s="122">
        <f>'Demand Planning'!AH1287</f>
        <v>250</v>
      </c>
      <c r="M131" s="122">
        <f>'Demand Planning'!AI1287</f>
        <v>250</v>
      </c>
      <c r="N131" s="122">
        <f>'Demand Planning'!AJ1287</f>
        <v>250</v>
      </c>
      <c r="O131" s="122">
        <f>'Demand Planning'!AK1287</f>
        <v>250</v>
      </c>
      <c r="P131" s="122">
        <f>'Demand Planning'!AL1287</f>
        <v>250</v>
      </c>
      <c r="Q131" s="122">
        <f>'Demand Planning'!AM1287</f>
        <v>250</v>
      </c>
      <c r="R131" s="122">
        <f>'Demand Planning'!AN1287</f>
        <v>250</v>
      </c>
    </row>
    <row r="132" spans="1:18" ht="14.25" customHeight="1" x14ac:dyDescent="0.25">
      <c r="A132" s="107" t="str">
        <f>'Demand Planning'!A1288</f>
        <v>POL09715</v>
      </c>
      <c r="B132" s="135" t="str">
        <f>'Demand Planning'!B1288</f>
        <v>Polleo Original Peanut butter Smooth 450g</v>
      </c>
      <c r="C132" s="135" t="str">
        <f>'Demand Planning'!C1288</f>
        <v>BIO I SUPERFOODS</v>
      </c>
      <c r="D132" s="135" t="str">
        <f>'Demand Planning'!D1288</f>
        <v>02 SILVER</v>
      </c>
      <c r="E132" s="166">
        <f>'Demand Planning'!Y1295</f>
        <v>285.88461538461536</v>
      </c>
      <c r="F132" s="122">
        <f>'Demand Planning'!AB1297</f>
        <v>244</v>
      </c>
      <c r="G132" s="122">
        <f>'Demand Planning'!AC1297</f>
        <v>225</v>
      </c>
      <c r="H132" s="122">
        <f>'Demand Planning'!AD1297</f>
        <v>198</v>
      </c>
      <c r="I132" s="122">
        <f>'Demand Planning'!AE1297</f>
        <v>179</v>
      </c>
      <c r="J132" s="122">
        <f>'Demand Planning'!AF1297</f>
        <v>180</v>
      </c>
      <c r="K132" s="122">
        <f>'Demand Planning'!AG1297</f>
        <v>182</v>
      </c>
      <c r="L132" s="122">
        <f>'Demand Planning'!AH1297</f>
        <v>181</v>
      </c>
      <c r="M132" s="122">
        <f>'Demand Planning'!AI1297</f>
        <v>178</v>
      </c>
      <c r="N132" s="122">
        <f>'Demand Planning'!AJ1297</f>
        <v>178</v>
      </c>
      <c r="O132" s="122">
        <f>'Demand Planning'!AK1297</f>
        <v>179</v>
      </c>
      <c r="P132" s="122">
        <f>'Demand Planning'!AL1297</f>
        <v>205</v>
      </c>
      <c r="Q132" s="122">
        <f>'Demand Planning'!AM1297</f>
        <v>143</v>
      </c>
      <c r="R132" s="122">
        <f>'Demand Planning'!AN1297</f>
        <v>154</v>
      </c>
    </row>
    <row r="133" spans="1:18" ht="14.25" customHeight="1" x14ac:dyDescent="0.25">
      <c r="A133" s="107" t="str">
        <f>'Demand Planning'!A1298</f>
        <v>POL09750</v>
      </c>
      <c r="B133" s="135" t="str">
        <f>'Demand Planning'!B1298</f>
        <v>Polleo 1st Whey 2,27kg Unflavoured</v>
      </c>
      <c r="C133" s="135" t="str">
        <f>'Demand Planning'!C1298</f>
        <v>PROTEINI</v>
      </c>
      <c r="D133" s="135" t="str">
        <f>'Demand Planning'!D1298</f>
        <v>02 SILVER</v>
      </c>
      <c r="E133" s="166">
        <f>'Demand Planning'!Y1305</f>
        <v>20.923076923076923</v>
      </c>
      <c r="F133" s="122">
        <f>'Demand Planning'!AB1307</f>
        <v>55</v>
      </c>
      <c r="G133" s="122">
        <f>'Demand Planning'!AC1307</f>
        <v>59</v>
      </c>
      <c r="H133" s="122">
        <f>'Demand Planning'!AD1307</f>
        <v>62</v>
      </c>
      <c r="I133" s="122">
        <f>'Demand Planning'!AE1307</f>
        <v>65</v>
      </c>
      <c r="J133" s="122">
        <f>'Demand Planning'!AF1307</f>
        <v>67</v>
      </c>
      <c r="K133" s="122">
        <f>'Demand Planning'!AG1307</f>
        <v>69</v>
      </c>
      <c r="L133" s="122">
        <f>'Demand Planning'!AH1307</f>
        <v>70</v>
      </c>
      <c r="M133" s="122">
        <f>'Demand Planning'!AI1307</f>
        <v>72</v>
      </c>
      <c r="N133" s="122">
        <f>'Demand Planning'!AJ1307</f>
        <v>73</v>
      </c>
      <c r="O133" s="122">
        <f>'Demand Planning'!AK1307</f>
        <v>74</v>
      </c>
      <c r="P133" s="122">
        <f>'Demand Planning'!AL1307</f>
        <v>74</v>
      </c>
      <c r="Q133" s="122">
        <f>'Demand Planning'!AM1307</f>
        <v>75</v>
      </c>
      <c r="R133" s="122">
        <f>'Demand Planning'!AN1307</f>
        <v>76</v>
      </c>
    </row>
    <row r="134" spans="1:18" ht="14.25" customHeight="1" x14ac:dyDescent="0.25">
      <c r="A134" s="107" t="str">
        <f>'Demand Planning'!A1308</f>
        <v>POL09830</v>
      </c>
      <c r="B134" s="135" t="str">
        <f>'Demand Planning'!B1308</f>
        <v>Polleo 1st Whey 908g Strawberry</v>
      </c>
      <c r="C134" s="135" t="str">
        <f>'Demand Planning'!C1308</f>
        <v>PROTEINI</v>
      </c>
      <c r="D134" s="135" t="str">
        <f>'Demand Planning'!D1308</f>
        <v>02 SILVER</v>
      </c>
      <c r="E134" s="166">
        <f>'Demand Planning'!Y1315</f>
        <v>39.384615384615387</v>
      </c>
      <c r="F134" s="122">
        <f>'Demand Planning'!AB1317</f>
        <v>41</v>
      </c>
      <c r="G134" s="122">
        <f>'Demand Planning'!AC1317</f>
        <v>41</v>
      </c>
      <c r="H134" s="122">
        <f>'Demand Planning'!AD1317</f>
        <v>41</v>
      </c>
      <c r="I134" s="122">
        <f>'Demand Planning'!AE1317</f>
        <v>41</v>
      </c>
      <c r="J134" s="122">
        <f>'Demand Planning'!AF1317</f>
        <v>41</v>
      </c>
      <c r="K134" s="122">
        <f>'Demand Planning'!AG1317</f>
        <v>41</v>
      </c>
      <c r="L134" s="122">
        <f>'Demand Planning'!AH1317</f>
        <v>41</v>
      </c>
      <c r="M134" s="122">
        <f>'Demand Planning'!AI1317</f>
        <v>41</v>
      </c>
      <c r="N134" s="122">
        <f>'Demand Planning'!AJ1317</f>
        <v>41</v>
      </c>
      <c r="O134" s="122">
        <f>'Demand Planning'!AK1317</f>
        <v>41</v>
      </c>
      <c r="P134" s="122">
        <f>'Demand Planning'!AL1317</f>
        <v>41</v>
      </c>
      <c r="Q134" s="122">
        <f>'Demand Planning'!AM1317</f>
        <v>41</v>
      </c>
      <c r="R134" s="122">
        <f>'Demand Planning'!AN1317</f>
        <v>41</v>
      </c>
    </row>
    <row r="135" spans="1:18" ht="14.25" customHeight="1" x14ac:dyDescent="0.25">
      <c r="A135" s="107" t="str">
        <f>'Demand Planning'!A1318</f>
        <v>POL12689</v>
      </c>
      <c r="B135" s="135" t="str">
        <f>'Demand Planning'!B1318</f>
        <v>Polleo Pro Whey 2kg Milky Chocolate</v>
      </c>
      <c r="C135" s="135" t="str">
        <f>'Demand Planning'!C1318</f>
        <v>PROTEINI</v>
      </c>
      <c r="D135" s="135" t="str">
        <f>'Demand Planning'!D1318</f>
        <v>02 SILVER</v>
      </c>
      <c r="E135" s="166">
        <f>'Demand Planning'!Y1325</f>
        <v>15.692307692307692</v>
      </c>
      <c r="F135" s="122">
        <f>'Demand Planning'!AB1327</f>
        <v>15</v>
      </c>
      <c r="G135" s="122">
        <f>'Demand Planning'!AC1327</f>
        <v>15</v>
      </c>
      <c r="H135" s="122">
        <f>'Demand Planning'!AD1327</f>
        <v>16</v>
      </c>
      <c r="I135" s="122">
        <f>'Demand Planning'!AE1327</f>
        <v>16</v>
      </c>
      <c r="J135" s="122">
        <f>'Demand Planning'!AF1327</f>
        <v>17</v>
      </c>
      <c r="K135" s="122">
        <f>'Demand Planning'!AG1327</f>
        <v>16</v>
      </c>
      <c r="L135" s="122">
        <f>'Demand Planning'!AH1327</f>
        <v>17</v>
      </c>
      <c r="M135" s="122">
        <f>'Demand Planning'!AI1327</f>
        <v>16</v>
      </c>
      <c r="N135" s="122">
        <f>'Demand Planning'!AJ1327</f>
        <v>16</v>
      </c>
      <c r="O135" s="122">
        <f>'Demand Planning'!AK1327</f>
        <v>16</v>
      </c>
      <c r="P135" s="122">
        <f>'Demand Planning'!AL1327</f>
        <v>16</v>
      </c>
      <c r="Q135" s="122">
        <f>'Demand Planning'!AM1327</f>
        <v>16</v>
      </c>
      <c r="R135" s="122">
        <f>'Demand Planning'!AN1327</f>
        <v>16</v>
      </c>
    </row>
    <row r="136" spans="1:18" ht="14.25" customHeight="1" x14ac:dyDescent="0.25">
      <c r="A136" s="107" t="str">
        <f>'Demand Planning'!A1328</f>
        <v>POL12740</v>
      </c>
      <c r="B136" s="135" t="str">
        <f>'Demand Planning'!B1328</f>
        <v>Polleo Calcium+K1+D3 90 caps v2</v>
      </c>
      <c r="C136" s="135" t="str">
        <f>'Demand Planning'!C1328</f>
        <v>SPORTSKA PREHRANA</v>
      </c>
      <c r="D136" s="135" t="str">
        <f>'Demand Planning'!D1328</f>
        <v>02 SILVER</v>
      </c>
      <c r="E136" s="166">
        <f>'Demand Planning'!Y1335</f>
        <v>41.07692307692308</v>
      </c>
      <c r="F136" s="122">
        <f>'Demand Planning'!AB1337</f>
        <v>15</v>
      </c>
      <c r="G136" s="122">
        <f>'Demand Planning'!AC1337</f>
        <v>23</v>
      </c>
      <c r="H136" s="122">
        <f>'Demand Planning'!AD1337</f>
        <v>30</v>
      </c>
      <c r="I136" s="122">
        <f>'Demand Planning'!AE1337</f>
        <v>31</v>
      </c>
      <c r="J136" s="122">
        <f>'Demand Planning'!AF1337</f>
        <v>32</v>
      </c>
      <c r="K136" s="122">
        <f>'Demand Planning'!AG1337</f>
        <v>32</v>
      </c>
      <c r="L136" s="122">
        <f>'Demand Planning'!AH1337</f>
        <v>29</v>
      </c>
      <c r="M136" s="122">
        <f>'Demand Planning'!AI1337</f>
        <v>29</v>
      </c>
      <c r="N136" s="122">
        <f>'Demand Planning'!AJ1337</f>
        <v>29</v>
      </c>
      <c r="O136" s="122">
        <f>'Demand Planning'!AK1337</f>
        <v>28</v>
      </c>
      <c r="P136" s="122">
        <f>'Demand Planning'!AL1337</f>
        <v>28</v>
      </c>
      <c r="Q136" s="122">
        <f>'Demand Planning'!AM1337</f>
        <v>27</v>
      </c>
      <c r="R136" s="122">
        <f>'Demand Planning'!AN1337</f>
        <v>27</v>
      </c>
    </row>
    <row r="137" spans="1:18" ht="14.25" customHeight="1" x14ac:dyDescent="0.25">
      <c r="A137" s="107" t="str">
        <f>'Demand Planning'!A1338</f>
        <v>ON00556</v>
      </c>
      <c r="B137" s="135" t="str">
        <f>'Demand Planning'!B1338</f>
        <v>Micronised Creatine Powder 247.5 g Blue Raspberry</v>
      </c>
      <c r="C137" s="135" t="str">
        <f>'Demand Planning'!C1338</f>
        <v>SPORTSKA PREHRANA</v>
      </c>
      <c r="D137" s="135" t="str">
        <f>'Demand Planning'!D1338</f>
        <v>02 SILVER</v>
      </c>
      <c r="E137" s="166">
        <f>'Demand Planning'!Y1345</f>
        <v>31.423076923076923</v>
      </c>
      <c r="F137" s="122">
        <f>'Demand Planning'!AB1347</f>
        <v>31</v>
      </c>
      <c r="G137" s="122">
        <f>'Demand Planning'!AC1347</f>
        <v>31</v>
      </c>
      <c r="H137" s="122">
        <f>'Demand Planning'!AD1347</f>
        <v>31</v>
      </c>
      <c r="I137" s="122">
        <f>'Demand Planning'!AE1347</f>
        <v>31</v>
      </c>
      <c r="J137" s="122">
        <f>'Demand Planning'!AF1347</f>
        <v>31</v>
      </c>
      <c r="K137" s="122">
        <f>'Demand Planning'!AG1347</f>
        <v>31</v>
      </c>
      <c r="L137" s="122">
        <f>'Demand Planning'!AH1347</f>
        <v>31</v>
      </c>
      <c r="M137" s="122">
        <f>'Demand Planning'!AI1347</f>
        <v>31</v>
      </c>
      <c r="N137" s="122">
        <f>'Demand Planning'!AJ1347</f>
        <v>31</v>
      </c>
      <c r="O137" s="122">
        <f>'Demand Planning'!AK1347</f>
        <v>31</v>
      </c>
      <c r="P137" s="122">
        <f>'Demand Planning'!AL1347</f>
        <v>31</v>
      </c>
      <c r="Q137" s="122">
        <f>'Demand Planning'!AM1347</f>
        <v>31</v>
      </c>
      <c r="R137" s="122">
        <f>'Demand Planning'!AN1347</f>
        <v>31</v>
      </c>
    </row>
    <row r="138" spans="1:18" ht="14.25" customHeight="1" x14ac:dyDescent="0.25">
      <c r="A138" s="107" t="str">
        <f>'Demand Planning'!A1348</f>
        <v>ZOE12396</v>
      </c>
      <c r="B138" s="135" t="str">
        <f>'Demand Planning'!B1348</f>
        <v>ZOE Complete Meal Replacement 1kg Nocciola</v>
      </c>
      <c r="C138" s="135" t="str">
        <f>'Demand Planning'!C1348</f>
        <v>PROTEINI</v>
      </c>
      <c r="D138" s="135" t="str">
        <f>'Demand Planning'!D1348</f>
        <v>02 SILVER</v>
      </c>
      <c r="E138" s="166">
        <f>'Demand Planning'!Y1355</f>
        <v>20.884615384615383</v>
      </c>
      <c r="F138" s="122">
        <f>'Demand Planning'!AB1357</f>
        <v>18</v>
      </c>
      <c r="G138" s="122">
        <f>'Demand Planning'!AC1357</f>
        <v>19</v>
      </c>
      <c r="H138" s="122">
        <f>'Demand Planning'!AD1357</f>
        <v>18</v>
      </c>
      <c r="I138" s="122">
        <f>'Demand Planning'!AE1357</f>
        <v>17</v>
      </c>
      <c r="J138" s="122">
        <f>'Demand Planning'!AF1357</f>
        <v>17</v>
      </c>
      <c r="K138" s="122">
        <f>'Demand Planning'!AG1357</f>
        <v>17</v>
      </c>
      <c r="L138" s="122">
        <f>'Demand Planning'!AH1357</f>
        <v>17</v>
      </c>
      <c r="M138" s="122">
        <f>'Demand Planning'!AI1357</f>
        <v>17</v>
      </c>
      <c r="N138" s="122">
        <f>'Demand Planning'!AJ1357</f>
        <v>17</v>
      </c>
      <c r="O138" s="122">
        <f>'Demand Planning'!AK1357</f>
        <v>85</v>
      </c>
      <c r="P138" s="122">
        <f>'Demand Planning'!AL1357</f>
        <v>85</v>
      </c>
      <c r="Q138" s="122">
        <f>'Demand Planning'!AM1357</f>
        <v>85</v>
      </c>
      <c r="R138" s="122">
        <f>'Demand Planning'!AN1357</f>
        <v>85</v>
      </c>
    </row>
    <row r="139" spans="1:18" ht="14.25" customHeight="1" x14ac:dyDescent="0.25">
      <c r="A139" s="107" t="str">
        <f>'Demand Planning'!A1358</f>
        <v>POL09931</v>
      </c>
      <c r="B139" s="135" t="str">
        <f>'Demand Planning'!B1358</f>
        <v>Polleo SHOT Pre-Workout 80ml Tropical</v>
      </c>
      <c r="C139" s="135" t="str">
        <f>'Demand Planning'!C1358</f>
        <v>SPORTSKA PREHRANA</v>
      </c>
      <c r="D139" s="135" t="str">
        <f>'Demand Planning'!D1358</f>
        <v>02 SILVER</v>
      </c>
      <c r="E139" s="166">
        <f>'Demand Planning'!Y1365</f>
        <v>408.42307692307691</v>
      </c>
      <c r="F139" s="122">
        <f>'Demand Planning'!AB1367</f>
        <v>382</v>
      </c>
      <c r="G139" s="122">
        <f>'Demand Planning'!AC1367</f>
        <v>362</v>
      </c>
      <c r="H139" s="122">
        <f>'Demand Planning'!AD1367</f>
        <v>364</v>
      </c>
      <c r="I139" s="122">
        <f>'Demand Planning'!AE1367</f>
        <v>384</v>
      </c>
      <c r="J139" s="122">
        <f>'Demand Planning'!AF1367</f>
        <v>372</v>
      </c>
      <c r="K139" s="122">
        <f>'Demand Planning'!AG1367</f>
        <v>372</v>
      </c>
      <c r="L139" s="122">
        <f>'Demand Planning'!AH1367</f>
        <v>400</v>
      </c>
      <c r="M139" s="122">
        <f>'Demand Planning'!AI1367</f>
        <v>390</v>
      </c>
      <c r="N139" s="122">
        <f>'Demand Planning'!AJ1367</f>
        <v>389</v>
      </c>
      <c r="O139" s="122">
        <f>'Demand Planning'!AK1367</f>
        <v>389</v>
      </c>
      <c r="P139" s="122">
        <f>'Demand Planning'!AL1367</f>
        <v>438</v>
      </c>
      <c r="Q139" s="122">
        <f>'Demand Planning'!AM1367</f>
        <v>329</v>
      </c>
      <c r="R139" s="122">
        <f>'Demand Planning'!AN1367</f>
        <v>338</v>
      </c>
    </row>
    <row r="140" spans="1:18" ht="14.25" customHeight="1" x14ac:dyDescent="0.25">
      <c r="A140" s="107" t="str">
        <f>'Demand Planning'!A1368</f>
        <v>ON00279</v>
      </c>
      <c r="B140" s="135" t="str">
        <f>'Demand Planning'!B1368</f>
        <v>Serious Mass 2,73kg Vanilla</v>
      </c>
      <c r="C140" s="135" t="str">
        <f>'Demand Planning'!C1368</f>
        <v>SPORTSKA PREHRANA</v>
      </c>
      <c r="D140" s="135" t="str">
        <f>'Demand Planning'!D1368</f>
        <v>02 SILVER</v>
      </c>
      <c r="E140" s="166">
        <f>'Demand Planning'!Y1375</f>
        <v>10.384615384615385</v>
      </c>
      <c r="F140" s="122">
        <f>'Demand Planning'!AB1377</f>
        <v>11</v>
      </c>
      <c r="G140" s="122">
        <f>'Demand Planning'!AC1377</f>
        <v>11</v>
      </c>
      <c r="H140" s="122">
        <f>'Demand Planning'!AD1377</f>
        <v>11</v>
      </c>
      <c r="I140" s="122">
        <f>'Demand Planning'!AE1377</f>
        <v>11</v>
      </c>
      <c r="J140" s="122">
        <f>'Demand Planning'!AF1377</f>
        <v>11</v>
      </c>
      <c r="K140" s="122">
        <f>'Demand Planning'!AG1377</f>
        <v>11</v>
      </c>
      <c r="L140" s="122">
        <f>'Demand Planning'!AH1377</f>
        <v>11</v>
      </c>
      <c r="M140" s="122">
        <f>'Demand Planning'!AI1377</f>
        <v>11</v>
      </c>
      <c r="N140" s="122">
        <f>'Demand Planning'!AJ1377</f>
        <v>11</v>
      </c>
      <c r="O140" s="122">
        <f>'Demand Planning'!AK1377</f>
        <v>11</v>
      </c>
      <c r="P140" s="122">
        <f>'Demand Planning'!AL1377</f>
        <v>11</v>
      </c>
      <c r="Q140" s="122">
        <f>'Demand Planning'!AM1377</f>
        <v>11</v>
      </c>
      <c r="R140" s="122">
        <f>'Demand Planning'!AN1377</f>
        <v>10</v>
      </c>
    </row>
    <row r="141" spans="1:18" ht="14.25" customHeight="1" x14ac:dyDescent="0.25">
      <c r="A141" s="107" t="str">
        <f>'Demand Planning'!A1378</f>
        <v>POL09864</v>
      </c>
      <c r="B141" s="135" t="str">
        <f>'Demand Planning'!B1378</f>
        <v>Polleo ZMA + Melatonin 60 caps</v>
      </c>
      <c r="C141" s="135" t="str">
        <f>'Demand Planning'!C1378</f>
        <v>SPORTSKA PREHRANA</v>
      </c>
      <c r="D141" s="135" t="str">
        <f>'Demand Planning'!D1378</f>
        <v>02 SILVER</v>
      </c>
      <c r="E141" s="166">
        <f>'Demand Planning'!Y1385</f>
        <v>26.576923076923077</v>
      </c>
      <c r="F141" s="122">
        <f>'Demand Planning'!AB1387</f>
        <v>32</v>
      </c>
      <c r="G141" s="122">
        <f>'Demand Planning'!AC1387</f>
        <v>31</v>
      </c>
      <c r="H141" s="122">
        <f>'Demand Planning'!AD1387</f>
        <v>31</v>
      </c>
      <c r="I141" s="122">
        <f>'Demand Planning'!AE1387</f>
        <v>31</v>
      </c>
      <c r="J141" s="122">
        <f>'Demand Planning'!AF1387</f>
        <v>28</v>
      </c>
      <c r="K141" s="122">
        <f>'Demand Planning'!AG1387</f>
        <v>29</v>
      </c>
      <c r="L141" s="122">
        <f>'Demand Planning'!AH1387</f>
        <v>29</v>
      </c>
      <c r="M141" s="122">
        <f>'Demand Planning'!AI1387</f>
        <v>28</v>
      </c>
      <c r="N141" s="122">
        <f>'Demand Planning'!AJ1387</f>
        <v>28</v>
      </c>
      <c r="O141" s="122">
        <f>'Demand Planning'!AK1387</f>
        <v>28</v>
      </c>
      <c r="P141" s="122">
        <f>'Demand Planning'!AL1387</f>
        <v>25</v>
      </c>
      <c r="Q141" s="122">
        <f>'Demand Planning'!AM1387</f>
        <v>28</v>
      </c>
      <c r="R141" s="122">
        <f>'Demand Planning'!AN1387</f>
        <v>28</v>
      </c>
    </row>
    <row r="142" spans="1:18" ht="14.25" customHeight="1" x14ac:dyDescent="0.25">
      <c r="A142" s="107" t="str">
        <f>'Demand Planning'!A1388</f>
        <v>SCM04305</v>
      </c>
      <c r="B142" s="135" t="str">
        <f>'Demand Planning'!B1388</f>
        <v>Hemocell 500g</v>
      </c>
      <c r="C142" s="135" t="str">
        <f>'Demand Planning'!C1388</f>
        <v>SPORTSKA PREHRANA</v>
      </c>
      <c r="D142" s="135" t="str">
        <f>'Demand Planning'!D1388</f>
        <v>02 SILVER</v>
      </c>
      <c r="E142" s="166">
        <f>'Demand Planning'!Y1395</f>
        <v>10.538461538461538</v>
      </c>
      <c r="F142" s="122">
        <f>'Demand Planning'!AB1397</f>
        <v>1</v>
      </c>
      <c r="G142" s="122">
        <f>'Demand Planning'!AC1397</f>
        <v>0</v>
      </c>
      <c r="H142" s="122">
        <f>'Demand Planning'!AD1397</f>
        <v>0</v>
      </c>
      <c r="I142" s="122">
        <f>'Demand Planning'!AE1397</f>
        <v>0</v>
      </c>
      <c r="J142" s="122">
        <f>'Demand Planning'!AF1397</f>
        <v>0</v>
      </c>
      <c r="K142" s="122">
        <f>'Demand Planning'!AG1397</f>
        <v>0</v>
      </c>
      <c r="L142" s="122">
        <f>'Demand Planning'!AH1397</f>
        <v>0</v>
      </c>
      <c r="M142" s="122">
        <f>'Demand Planning'!AI1397</f>
        <v>0</v>
      </c>
      <c r="N142" s="122">
        <f>'Demand Planning'!AJ1397</f>
        <v>0</v>
      </c>
      <c r="O142" s="122">
        <f>'Demand Planning'!AK1397</f>
        <v>0</v>
      </c>
      <c r="P142" s="122">
        <f>'Demand Planning'!AL1397</f>
        <v>0</v>
      </c>
      <c r="Q142" s="122">
        <f>'Demand Planning'!AM1397</f>
        <v>0</v>
      </c>
      <c r="R142" s="122">
        <f>'Demand Planning'!AN1397</f>
        <v>0</v>
      </c>
    </row>
    <row r="143" spans="1:18" ht="14.25" customHeight="1" x14ac:dyDescent="0.25">
      <c r="A143" s="107" t="str">
        <f>'Demand Planning'!A1398</f>
        <v>ON00298</v>
      </c>
      <c r="B143" s="135" t="str">
        <f>'Demand Planning'!B1398</f>
        <v>Gold Whey 2,28kg French Vanilla Creme</v>
      </c>
      <c r="C143" s="135" t="str">
        <f>'Demand Planning'!C1398</f>
        <v>PROTEINI</v>
      </c>
      <c r="D143" s="135" t="str">
        <f>'Demand Planning'!D1398</f>
        <v>02 SILVER</v>
      </c>
      <c r="E143" s="166">
        <f>'Demand Planning'!Y1405</f>
        <v>19.73076923076923</v>
      </c>
      <c r="F143" s="122">
        <f>'Demand Planning'!AB1407</f>
        <v>24</v>
      </c>
      <c r="G143" s="122">
        <f>'Demand Planning'!AC1407</f>
        <v>24</v>
      </c>
      <c r="H143" s="122">
        <f>'Demand Planning'!AD1407</f>
        <v>24</v>
      </c>
      <c r="I143" s="122">
        <f>'Demand Planning'!AE1407</f>
        <v>24</v>
      </c>
      <c r="J143" s="122">
        <f>'Demand Planning'!AF1407</f>
        <v>24</v>
      </c>
      <c r="K143" s="122">
        <f>'Demand Planning'!AG1407</f>
        <v>24</v>
      </c>
      <c r="L143" s="122">
        <f>'Demand Planning'!AH1407</f>
        <v>24</v>
      </c>
      <c r="M143" s="122">
        <f>'Demand Planning'!AI1407</f>
        <v>24</v>
      </c>
      <c r="N143" s="122">
        <f>'Demand Planning'!AJ1407</f>
        <v>24</v>
      </c>
      <c r="O143" s="122">
        <f>'Demand Planning'!AK1407</f>
        <v>24</v>
      </c>
      <c r="P143" s="122">
        <f>'Demand Planning'!AL1407</f>
        <v>24</v>
      </c>
      <c r="Q143" s="122">
        <f>'Demand Planning'!AM1407</f>
        <v>24</v>
      </c>
      <c r="R143" s="122">
        <f>'Demand Planning'!AN1407</f>
        <v>24</v>
      </c>
    </row>
    <row r="144" spans="1:18" ht="14.25" customHeight="1" x14ac:dyDescent="0.25">
      <c r="A144" s="107" t="str">
        <f>'Demand Planning'!A1408</f>
        <v>POL12852</v>
      </c>
      <c r="B144" s="135" t="str">
        <f>'Demand Planning'!B1408</f>
        <v>Polleo Premium HydroX Whey 1,8kg Vanilla Raspberry</v>
      </c>
      <c r="C144" s="135" t="str">
        <f>'Demand Planning'!C1408</f>
        <v>PROTEINI</v>
      </c>
      <c r="D144" s="135" t="str">
        <f>'Demand Planning'!D1408</f>
        <v>02 SILVER</v>
      </c>
      <c r="E144" s="166">
        <f>'Demand Planning'!Y1415</f>
        <v>16.653846153846153</v>
      </c>
      <c r="F144" s="122">
        <f>'Demand Planning'!AB1417</f>
        <v>25</v>
      </c>
      <c r="G144" s="122">
        <f>'Demand Planning'!AC1417</f>
        <v>26</v>
      </c>
      <c r="H144" s="122">
        <f>'Demand Planning'!AD1417</f>
        <v>27</v>
      </c>
      <c r="I144" s="122">
        <f>'Demand Planning'!AE1417</f>
        <v>28</v>
      </c>
      <c r="J144" s="122">
        <f>'Demand Planning'!AF1417</f>
        <v>28</v>
      </c>
      <c r="K144" s="122">
        <f>'Demand Planning'!AG1417</f>
        <v>76</v>
      </c>
      <c r="L144" s="122">
        <f>'Demand Planning'!AH1417</f>
        <v>76</v>
      </c>
      <c r="M144" s="122">
        <f>'Demand Planning'!AI1417</f>
        <v>76</v>
      </c>
      <c r="N144" s="122">
        <f>'Demand Planning'!AJ1417</f>
        <v>76</v>
      </c>
      <c r="O144" s="122">
        <f>'Demand Planning'!AK1417</f>
        <v>30</v>
      </c>
      <c r="P144" s="122">
        <f>'Demand Planning'!AL1417</f>
        <v>30</v>
      </c>
      <c r="Q144" s="122">
        <f>'Demand Planning'!AM1417</f>
        <v>30</v>
      </c>
      <c r="R144" s="122">
        <f>'Demand Planning'!AN1417</f>
        <v>30</v>
      </c>
    </row>
    <row r="145" spans="1:18" ht="14.25" customHeight="1" x14ac:dyDescent="0.25">
      <c r="A145" s="107" t="str">
        <f>'Demand Planning'!A1418</f>
        <v>POL09778</v>
      </c>
      <c r="B145" s="135" t="str">
        <f>'Demand Planning'!B1418</f>
        <v>Polleo HydroX Micellar Casein 454g Vanilla Ice Cream</v>
      </c>
      <c r="C145" s="135" t="str">
        <f>'Demand Planning'!C1418</f>
        <v>PROTEINI</v>
      </c>
      <c r="D145" s="135" t="str">
        <f>'Demand Planning'!D1418</f>
        <v>02 SILVER</v>
      </c>
      <c r="E145" s="166">
        <f>'Demand Planning'!Y1425</f>
        <v>51.03846153846154</v>
      </c>
      <c r="F145" s="122">
        <f>'Demand Planning'!AB1427</f>
        <v>55</v>
      </c>
      <c r="G145" s="122">
        <f>'Demand Planning'!AC1427</f>
        <v>55</v>
      </c>
      <c r="H145" s="122">
        <f>'Demand Planning'!AD1427</f>
        <v>55</v>
      </c>
      <c r="I145" s="122">
        <f>'Demand Planning'!AE1427</f>
        <v>55</v>
      </c>
      <c r="J145" s="122">
        <f>'Demand Planning'!AF1427</f>
        <v>55</v>
      </c>
      <c r="K145" s="122">
        <f>'Demand Planning'!AG1427</f>
        <v>230</v>
      </c>
      <c r="L145" s="122">
        <f>'Demand Planning'!AH1427</f>
        <v>230</v>
      </c>
      <c r="M145" s="122">
        <f>'Demand Planning'!AI1427</f>
        <v>230</v>
      </c>
      <c r="N145" s="122">
        <f>'Demand Planning'!AJ1427</f>
        <v>230</v>
      </c>
      <c r="O145" s="122">
        <f>'Demand Planning'!AK1427</f>
        <v>55</v>
      </c>
      <c r="P145" s="122">
        <f>'Demand Planning'!AL1427</f>
        <v>55</v>
      </c>
      <c r="Q145" s="122">
        <f>'Demand Planning'!AM1427</f>
        <v>68</v>
      </c>
      <c r="R145" s="122">
        <f>'Demand Planning'!AN1427</f>
        <v>68</v>
      </c>
    </row>
    <row r="146" spans="1:18" ht="14.25" customHeight="1" x14ac:dyDescent="0.25">
      <c r="A146" s="107" t="str">
        <f>'Demand Planning'!A1428</f>
        <v>POL09777</v>
      </c>
      <c r="B146" s="135" t="str">
        <f>'Demand Planning'!B1428</f>
        <v>Polleo HydroX Micellar Casein 454g Double Chocolate Cream</v>
      </c>
      <c r="C146" s="135" t="str">
        <f>'Demand Planning'!C1428</f>
        <v>PROTEINI</v>
      </c>
      <c r="D146" s="135" t="str">
        <f>'Demand Planning'!D1428</f>
        <v>02 SILVER</v>
      </c>
      <c r="E146" s="166">
        <f>'Demand Planning'!Y1435</f>
        <v>56.730769230769234</v>
      </c>
      <c r="F146" s="122">
        <f>'Demand Planning'!AB1437</f>
        <v>62</v>
      </c>
      <c r="G146" s="122">
        <f>'Demand Planning'!AC1437</f>
        <v>62</v>
      </c>
      <c r="H146" s="122">
        <f>'Demand Planning'!AD1437</f>
        <v>62</v>
      </c>
      <c r="I146" s="122">
        <f>'Demand Planning'!AE1437</f>
        <v>62</v>
      </c>
      <c r="J146" s="122">
        <f>'Demand Planning'!AF1437</f>
        <v>62</v>
      </c>
      <c r="K146" s="122">
        <f>'Demand Planning'!AG1437</f>
        <v>236</v>
      </c>
      <c r="L146" s="122">
        <f>'Demand Planning'!AH1437</f>
        <v>236</v>
      </c>
      <c r="M146" s="122">
        <f>'Demand Planning'!AI1437</f>
        <v>236</v>
      </c>
      <c r="N146" s="122">
        <f>'Demand Planning'!AJ1437</f>
        <v>236</v>
      </c>
      <c r="O146" s="122">
        <f>'Demand Planning'!AK1437</f>
        <v>62</v>
      </c>
      <c r="P146" s="122">
        <f>'Demand Planning'!AL1437</f>
        <v>62</v>
      </c>
      <c r="Q146" s="122">
        <f>'Demand Planning'!AM1437</f>
        <v>74</v>
      </c>
      <c r="R146" s="122">
        <f>'Demand Planning'!AN1437</f>
        <v>74</v>
      </c>
    </row>
    <row r="147" spans="1:18" ht="14.25" customHeight="1" x14ac:dyDescent="0.25">
      <c r="A147" s="107" t="str">
        <f>'Demand Planning'!A1438</f>
        <v>ZOE12402</v>
      </c>
      <c r="B147" s="135" t="str">
        <f>'Demand Planning'!B1438</f>
        <v>ZOE Magnesium Duo 60 caps</v>
      </c>
      <c r="C147" s="135" t="str">
        <f>'Demand Planning'!C1438</f>
        <v>SPORTSKA PREHRANA</v>
      </c>
      <c r="D147" s="135" t="str">
        <f>'Demand Planning'!D1438</f>
        <v>02 SILVER</v>
      </c>
      <c r="E147" s="166">
        <f>'Demand Planning'!Y1445</f>
        <v>62.846153846153847</v>
      </c>
      <c r="F147" s="122">
        <f>'Demand Planning'!AB1447</f>
        <v>59</v>
      </c>
      <c r="G147" s="122">
        <f>'Demand Planning'!AC1447</f>
        <v>60</v>
      </c>
      <c r="H147" s="122">
        <f>'Demand Planning'!AD1447</f>
        <v>59</v>
      </c>
      <c r="I147" s="122">
        <f>'Demand Planning'!AE1447</f>
        <v>59</v>
      </c>
      <c r="J147" s="122">
        <f>'Demand Planning'!AF1447</f>
        <v>53</v>
      </c>
      <c r="K147" s="122">
        <f>'Demand Planning'!AG1447</f>
        <v>59</v>
      </c>
      <c r="L147" s="122">
        <f>'Demand Planning'!AH1447</f>
        <v>59</v>
      </c>
      <c r="M147" s="122">
        <f>'Demand Planning'!AI1447</f>
        <v>59</v>
      </c>
      <c r="N147" s="122">
        <f>'Demand Planning'!AJ1447</f>
        <v>59</v>
      </c>
      <c r="O147" s="122">
        <f>'Demand Planning'!AK1447</f>
        <v>53</v>
      </c>
      <c r="P147" s="122">
        <f>'Demand Planning'!AL1447</f>
        <v>58</v>
      </c>
      <c r="Q147" s="122">
        <f>'Demand Planning'!AM1447</f>
        <v>56</v>
      </c>
      <c r="R147" s="122">
        <f>'Demand Planning'!AN1447</f>
        <v>57</v>
      </c>
    </row>
    <row r="148" spans="1:18" ht="14.25" customHeight="1" x14ac:dyDescent="0.25">
      <c r="A148" s="107" t="str">
        <f>'Demand Planning'!A1448</f>
        <v>POL12848</v>
      </c>
      <c r="B148" s="135" t="str">
        <f>'Demand Planning'!B1448</f>
        <v>Polleo Premium HydroX Whey 1,8kg Chocolate Gourmet</v>
      </c>
      <c r="C148" s="135" t="str">
        <f>'Demand Planning'!C1448</f>
        <v>PROTEINI</v>
      </c>
      <c r="D148" s="135" t="str">
        <f>'Demand Planning'!D1448</f>
        <v>02 SILVER</v>
      </c>
      <c r="E148" s="166">
        <f>'Demand Planning'!Y1455</f>
        <v>35.884615384615387</v>
      </c>
      <c r="F148" s="122">
        <f>'Demand Planning'!AB1457</f>
        <v>45</v>
      </c>
      <c r="G148" s="122">
        <f>'Demand Planning'!AC1457</f>
        <v>45</v>
      </c>
      <c r="H148" s="122">
        <f>'Demand Planning'!AD1457</f>
        <v>45</v>
      </c>
      <c r="I148" s="122">
        <f>'Demand Planning'!AE1457</f>
        <v>45</v>
      </c>
      <c r="J148" s="122">
        <f>'Demand Planning'!AF1457</f>
        <v>45</v>
      </c>
      <c r="K148" s="122">
        <f>'Demand Planning'!AG1457</f>
        <v>191</v>
      </c>
      <c r="L148" s="122">
        <f>'Demand Planning'!AH1457</f>
        <v>191</v>
      </c>
      <c r="M148" s="122">
        <f>'Demand Planning'!AI1457</f>
        <v>191</v>
      </c>
      <c r="N148" s="122">
        <f>'Demand Planning'!AJ1457</f>
        <v>191</v>
      </c>
      <c r="O148" s="122">
        <f>'Demand Planning'!AK1457</f>
        <v>45</v>
      </c>
      <c r="P148" s="122">
        <f>'Demand Planning'!AL1457</f>
        <v>45</v>
      </c>
      <c r="Q148" s="122">
        <f>'Demand Planning'!AM1457</f>
        <v>45</v>
      </c>
      <c r="R148" s="122">
        <f>'Demand Planning'!AN1457</f>
        <v>45</v>
      </c>
    </row>
    <row r="149" spans="1:18" ht="14.25" customHeight="1" x14ac:dyDescent="0.25">
      <c r="A149" s="107" t="str">
        <f>'Demand Planning'!A1458</f>
        <v>POL09896</v>
      </c>
      <c r="B149" s="135" t="str">
        <f>'Demand Planning'!B1458</f>
        <v>Polleo Soy Protein Isolate 454g Chocolate</v>
      </c>
      <c r="C149" s="135" t="str">
        <f>'Demand Planning'!C1458</f>
        <v>BIO I SUPERFOODS</v>
      </c>
      <c r="D149" s="135" t="str">
        <f>'Demand Planning'!D1458</f>
        <v>02 SILVER</v>
      </c>
      <c r="E149" s="166">
        <f>'Demand Planning'!Y1465</f>
        <v>61.07692307692308</v>
      </c>
      <c r="F149" s="122">
        <f>'Demand Planning'!AB1467</f>
        <v>72</v>
      </c>
      <c r="G149" s="122">
        <f>'Demand Planning'!AC1467</f>
        <v>72</v>
      </c>
      <c r="H149" s="122">
        <f>'Demand Planning'!AD1467</f>
        <v>72</v>
      </c>
      <c r="I149" s="122">
        <f>'Demand Planning'!AE1467</f>
        <v>72</v>
      </c>
      <c r="J149" s="122">
        <f>'Demand Planning'!AF1467</f>
        <v>72</v>
      </c>
      <c r="K149" s="122">
        <f>'Demand Planning'!AG1467</f>
        <v>245</v>
      </c>
      <c r="L149" s="122">
        <f>'Demand Planning'!AH1467</f>
        <v>245</v>
      </c>
      <c r="M149" s="122">
        <f>'Demand Planning'!AI1467</f>
        <v>245</v>
      </c>
      <c r="N149" s="122">
        <f>'Demand Planning'!AJ1467</f>
        <v>245</v>
      </c>
      <c r="O149" s="122">
        <f>'Demand Planning'!AK1467</f>
        <v>72</v>
      </c>
      <c r="P149" s="122">
        <f>'Demand Planning'!AL1467</f>
        <v>72</v>
      </c>
      <c r="Q149" s="122">
        <f>'Demand Planning'!AM1467</f>
        <v>83</v>
      </c>
      <c r="R149" s="122">
        <f>'Demand Planning'!AN1467</f>
        <v>83</v>
      </c>
    </row>
    <row r="150" spans="1:18" ht="14.25" customHeight="1" x14ac:dyDescent="0.25">
      <c r="A150" s="107" t="str">
        <f>'Demand Planning'!A1468</f>
        <v>SCM04306</v>
      </c>
      <c r="B150" s="135" t="str">
        <f>'Demand Planning'!B1468</f>
        <v>TestoRage 120 kapsula</v>
      </c>
      <c r="C150" s="135" t="str">
        <f>'Demand Planning'!C1468</f>
        <v>SPORTSKA PREHRANA</v>
      </c>
      <c r="D150" s="135" t="str">
        <f>'Demand Planning'!D1468</f>
        <v>02 SILVER</v>
      </c>
      <c r="E150" s="166">
        <f>'Demand Planning'!Y1475</f>
        <v>14.23076923076923</v>
      </c>
      <c r="F150" s="122">
        <f>'Demand Planning'!AB1477</f>
        <v>12</v>
      </c>
      <c r="G150" s="122">
        <f>'Demand Planning'!AC1477</f>
        <v>12</v>
      </c>
      <c r="H150" s="122">
        <f>'Demand Planning'!AD1477</f>
        <v>12</v>
      </c>
      <c r="I150" s="122">
        <f>'Demand Planning'!AE1477</f>
        <v>12</v>
      </c>
      <c r="J150" s="122">
        <f>'Demand Planning'!AF1477</f>
        <v>12</v>
      </c>
      <c r="K150" s="122">
        <f>'Demand Planning'!AG1477</f>
        <v>12</v>
      </c>
      <c r="L150" s="122">
        <f>'Demand Planning'!AH1477</f>
        <v>12</v>
      </c>
      <c r="M150" s="122">
        <f>'Demand Planning'!AI1477</f>
        <v>12</v>
      </c>
      <c r="N150" s="122">
        <f>'Demand Planning'!AJ1477</f>
        <v>12</v>
      </c>
      <c r="O150" s="122">
        <f>'Demand Planning'!AK1477</f>
        <v>12</v>
      </c>
      <c r="P150" s="122">
        <f>'Demand Planning'!AL1477</f>
        <v>12</v>
      </c>
      <c r="Q150" s="122">
        <f>'Demand Planning'!AM1477</f>
        <v>12</v>
      </c>
      <c r="R150" s="122">
        <f>'Demand Planning'!AN1477</f>
        <v>12</v>
      </c>
    </row>
    <row r="151" spans="1:18" ht="14.25" customHeight="1" x14ac:dyDescent="0.25">
      <c r="A151" s="107" t="str">
        <f>'Demand Planning'!A1478</f>
        <v>CON23204</v>
      </c>
      <c r="B151" s="135" t="str">
        <f>'Demand Planning'!B1478</f>
        <v>Concept2 Skierg</v>
      </c>
      <c r="C151" s="135" t="str">
        <f>'Demand Planning'!C1478</f>
        <v>FITNESS OPREMA</v>
      </c>
      <c r="D151" s="135" t="str">
        <f>'Demand Planning'!D1478</f>
        <v>02 SILVER</v>
      </c>
      <c r="E151" s="166">
        <f>'Demand Planning'!Y1485</f>
        <v>1.7692307692307692</v>
      </c>
      <c r="F151" s="122">
        <f>'Demand Planning'!AB1487</f>
        <v>2</v>
      </c>
      <c r="G151" s="122">
        <f>'Demand Planning'!AC1487</f>
        <v>2</v>
      </c>
      <c r="H151" s="122">
        <f>'Demand Planning'!AD1487</f>
        <v>2</v>
      </c>
      <c r="I151" s="122">
        <f>'Demand Planning'!AE1487</f>
        <v>2</v>
      </c>
      <c r="J151" s="122">
        <f>'Demand Planning'!AF1487</f>
        <v>2</v>
      </c>
      <c r="K151" s="122">
        <f>'Demand Planning'!AG1487</f>
        <v>2</v>
      </c>
      <c r="L151" s="122">
        <f>'Demand Planning'!AH1487</f>
        <v>2</v>
      </c>
      <c r="M151" s="122">
        <f>'Demand Planning'!AI1487</f>
        <v>2</v>
      </c>
      <c r="N151" s="122">
        <f>'Demand Planning'!AJ1487</f>
        <v>2</v>
      </c>
      <c r="O151" s="122">
        <f>'Demand Planning'!AK1487</f>
        <v>2</v>
      </c>
      <c r="P151" s="122">
        <f>'Demand Planning'!AL1487</f>
        <v>2</v>
      </c>
      <c r="Q151" s="122">
        <f>'Demand Planning'!AM1487</f>
        <v>2</v>
      </c>
      <c r="R151" s="122">
        <f>'Demand Planning'!AN1487</f>
        <v>2</v>
      </c>
    </row>
    <row r="152" spans="1:18" ht="14.25" customHeight="1" x14ac:dyDescent="0.25">
      <c r="A152" s="107" t="str">
        <f>'Demand Planning'!A1488</f>
        <v>POL12769</v>
      </c>
      <c r="B152" s="135" t="str">
        <f>'Demand Planning'!B1488</f>
        <v>Polleo Vitamin D3 4000 180 softgels</v>
      </c>
      <c r="C152" s="135" t="str">
        <f>'Demand Planning'!C1488</f>
        <v>SPORTSKA PREHRANA</v>
      </c>
      <c r="D152" s="135" t="str">
        <f>'Demand Planning'!D1488</f>
        <v>02 SILVER</v>
      </c>
      <c r="E152" s="166">
        <f>'Demand Planning'!Y1495</f>
        <v>40.692307692307693</v>
      </c>
      <c r="F152" s="122">
        <f>'Demand Planning'!AB1497</f>
        <v>0</v>
      </c>
      <c r="G152" s="122">
        <f>'Demand Planning'!AC1497</f>
        <v>0</v>
      </c>
      <c r="H152" s="122">
        <f>'Demand Planning'!AD1497</f>
        <v>0</v>
      </c>
      <c r="I152" s="122">
        <f>'Demand Planning'!AE1497</f>
        <v>0</v>
      </c>
      <c r="J152" s="122">
        <f>'Demand Planning'!AF1497</f>
        <v>0</v>
      </c>
      <c r="K152" s="122">
        <f>'Demand Planning'!AG1497</f>
        <v>0</v>
      </c>
      <c r="L152" s="122">
        <f>'Demand Planning'!AH1497</f>
        <v>0</v>
      </c>
      <c r="M152" s="122">
        <f>'Demand Planning'!AI1497</f>
        <v>0</v>
      </c>
      <c r="N152" s="122">
        <f>'Demand Planning'!AJ1497</f>
        <v>0</v>
      </c>
      <c r="O152" s="122">
        <f>'Demand Planning'!AK1497</f>
        <v>0</v>
      </c>
      <c r="P152" s="122">
        <f>'Demand Planning'!AL1497</f>
        <v>0</v>
      </c>
      <c r="Q152" s="122">
        <f>'Demand Planning'!AM1497</f>
        <v>0</v>
      </c>
      <c r="R152" s="122">
        <f>'Demand Planning'!AN1497</f>
        <v>0</v>
      </c>
    </row>
    <row r="153" spans="1:18" ht="14.25" customHeight="1" x14ac:dyDescent="0.25">
      <c r="A153" s="107" t="str">
        <f>'Demand Planning'!A1498</f>
        <v>SHM00011</v>
      </c>
      <c r="B153" s="135" t="str">
        <f>'Demand Planning'!B1498</f>
        <v>Shieldmixer Hero Pro Batman Classic</v>
      </c>
      <c r="C153" s="135" t="str">
        <f>'Demand Planning'!C1498</f>
        <v>DRINKWARE I HOME</v>
      </c>
      <c r="D153" s="135" t="str">
        <f>'Demand Planning'!D1498</f>
        <v>02 SILVER</v>
      </c>
      <c r="E153" s="166">
        <f>'Demand Planning'!Y1505</f>
        <v>86.730769230769226</v>
      </c>
      <c r="F153" s="122">
        <f>'Demand Planning'!AB1507</f>
        <v>29</v>
      </c>
      <c r="G153" s="122">
        <f>'Demand Planning'!AC1507</f>
        <v>21</v>
      </c>
      <c r="H153" s="122">
        <f>'Demand Planning'!AD1507</f>
        <v>19</v>
      </c>
      <c r="I153" s="122">
        <f>'Demand Planning'!AE1507</f>
        <v>22</v>
      </c>
      <c r="J153" s="122">
        <f>'Demand Planning'!AF1507</f>
        <v>23</v>
      </c>
      <c r="K153" s="122">
        <f>'Demand Planning'!AG1507</f>
        <v>23</v>
      </c>
      <c r="L153" s="122">
        <f>'Demand Planning'!AH1507</f>
        <v>22</v>
      </c>
      <c r="M153" s="122">
        <f>'Demand Planning'!AI1507</f>
        <v>22</v>
      </c>
      <c r="N153" s="122">
        <f>'Demand Planning'!AJ1507</f>
        <v>22</v>
      </c>
      <c r="O153" s="122">
        <f>'Demand Planning'!AK1507</f>
        <v>22</v>
      </c>
      <c r="P153" s="122">
        <f>'Demand Planning'!AL1507</f>
        <v>23</v>
      </c>
      <c r="Q153" s="122">
        <f>'Demand Planning'!AM1507</f>
        <v>22</v>
      </c>
      <c r="R153" s="122">
        <f>'Demand Planning'!AN1507</f>
        <v>22</v>
      </c>
    </row>
    <row r="154" spans="1:18" ht="14.25" customHeight="1" x14ac:dyDescent="0.25">
      <c r="A154" s="107" t="str">
        <f>'Demand Planning'!A1508</f>
        <v>ZOE12453</v>
      </c>
      <c r="B154" s="135" t="str">
        <f>'Demand Planning'!B1508</f>
        <v>Zoe Protein Bar 50 g Choco Hazelnut Rocher</v>
      </c>
      <c r="C154" s="135" t="str">
        <f>'Demand Planning'!C1508</f>
        <v>RTD &amp; SNACKS</v>
      </c>
      <c r="D154" s="135" t="str">
        <f>'Demand Planning'!D1508</f>
        <v>02 SILVER</v>
      </c>
      <c r="E154" s="166">
        <f>'Demand Planning'!Y1515</f>
        <v>349.03846153846155</v>
      </c>
      <c r="F154" s="122">
        <f>'Demand Planning'!AB1517</f>
        <v>155</v>
      </c>
      <c r="G154" s="122">
        <f>'Demand Planning'!AC1517</f>
        <v>147</v>
      </c>
      <c r="H154" s="122">
        <f>'Demand Planning'!AD1517</f>
        <v>141</v>
      </c>
      <c r="I154" s="122">
        <f>'Demand Planning'!AE1517</f>
        <v>135</v>
      </c>
      <c r="J154" s="122">
        <f>'Demand Planning'!AF1517</f>
        <v>130</v>
      </c>
      <c r="K154" s="122">
        <f>'Demand Planning'!AG1517</f>
        <v>126</v>
      </c>
      <c r="L154" s="122">
        <f>'Demand Planning'!AH1517</f>
        <v>123</v>
      </c>
      <c r="M154" s="122">
        <f>'Demand Planning'!AI1517</f>
        <v>120</v>
      </c>
      <c r="N154" s="122">
        <f>'Demand Planning'!AJ1517</f>
        <v>118</v>
      </c>
      <c r="O154" s="122">
        <f>'Demand Planning'!AK1517</f>
        <v>116</v>
      </c>
      <c r="P154" s="122">
        <f>'Demand Planning'!AL1517</f>
        <v>114</v>
      </c>
      <c r="Q154" s="122">
        <f>'Demand Planning'!AM1517</f>
        <v>112</v>
      </c>
      <c r="R154" s="122">
        <f>'Demand Planning'!AN1517</f>
        <v>111</v>
      </c>
    </row>
    <row r="155" spans="1:18" ht="14.25" customHeight="1" x14ac:dyDescent="0.25">
      <c r="A155" s="107" t="str">
        <f>'Demand Planning'!A1518</f>
        <v>POL09720</v>
      </c>
      <c r="B155" s="135" t="str">
        <f>'Demand Planning'!B1518</f>
        <v>Polleo ProCarni-X Liquid 50.000 500ml</v>
      </c>
      <c r="C155" s="135" t="str">
        <f>'Demand Planning'!C1518</f>
        <v>SPORTSKA PREHRANA</v>
      </c>
      <c r="D155" s="135" t="str">
        <f>'Demand Planning'!D1518</f>
        <v>02 SILVER</v>
      </c>
      <c r="E155" s="166">
        <f>'Demand Planning'!Y1525</f>
        <v>31.807692307692307</v>
      </c>
      <c r="F155" s="122">
        <f>'Demand Planning'!AB1527</f>
        <v>30</v>
      </c>
      <c r="G155" s="122">
        <f>'Demand Planning'!AC1527</f>
        <v>29</v>
      </c>
      <c r="H155" s="122">
        <f>'Demand Planning'!AD1527</f>
        <v>29</v>
      </c>
      <c r="I155" s="122">
        <f>'Demand Planning'!AE1527</f>
        <v>29</v>
      </c>
      <c r="J155" s="122">
        <f>'Demand Planning'!AF1527</f>
        <v>28</v>
      </c>
      <c r="K155" s="122">
        <f>'Demand Planning'!AG1527</f>
        <v>28</v>
      </c>
      <c r="L155" s="122">
        <f>'Demand Planning'!AH1527</f>
        <v>28</v>
      </c>
      <c r="M155" s="122">
        <f>'Demand Planning'!AI1527</f>
        <v>28</v>
      </c>
      <c r="N155" s="122">
        <f>'Demand Planning'!AJ1527</f>
        <v>27</v>
      </c>
      <c r="O155" s="122">
        <f>'Demand Planning'!AK1527</f>
        <v>27</v>
      </c>
      <c r="P155" s="122">
        <f>'Demand Planning'!AL1527</f>
        <v>27</v>
      </c>
      <c r="Q155" s="122">
        <f>'Demand Planning'!AM1527</f>
        <v>27</v>
      </c>
      <c r="R155" s="122">
        <f>'Demand Planning'!AN1527</f>
        <v>27</v>
      </c>
    </row>
    <row r="156" spans="1:18" ht="14.25" customHeight="1" x14ac:dyDescent="0.25">
      <c r="A156" s="107" t="str">
        <f>'Demand Planning'!A1528</f>
        <v>POL09758</v>
      </c>
      <c r="B156" s="135" t="str">
        <f>'Demand Planning'!B1528</f>
        <v>Polleo Instantized BCAA 2:1:1 250g</v>
      </c>
      <c r="C156" s="135" t="str">
        <f>'Demand Planning'!C1528</f>
        <v>SPORTSKA PREHRANA</v>
      </c>
      <c r="D156" s="135" t="str">
        <f>'Demand Planning'!D1528</f>
        <v>02 SILVER</v>
      </c>
      <c r="E156" s="166">
        <f>'Demand Planning'!Y1535</f>
        <v>28</v>
      </c>
      <c r="F156" s="122">
        <f>'Demand Planning'!AB1537</f>
        <v>22</v>
      </c>
      <c r="G156" s="122">
        <f>'Demand Planning'!AC1537</f>
        <v>21</v>
      </c>
      <c r="H156" s="122">
        <f>'Demand Planning'!AD1537</f>
        <v>21</v>
      </c>
      <c r="I156" s="122">
        <f>'Demand Planning'!AE1537</f>
        <v>21</v>
      </c>
      <c r="J156" s="122">
        <f>'Demand Planning'!AF1537</f>
        <v>20</v>
      </c>
      <c r="K156" s="122">
        <f>'Demand Planning'!AG1537</f>
        <v>18</v>
      </c>
      <c r="L156" s="122">
        <f>'Demand Planning'!AH1537</f>
        <v>18</v>
      </c>
      <c r="M156" s="122">
        <f>'Demand Planning'!AI1537</f>
        <v>19</v>
      </c>
      <c r="N156" s="122">
        <f>'Demand Planning'!AJ1537</f>
        <v>18</v>
      </c>
      <c r="O156" s="122">
        <f>'Demand Planning'!AK1537</f>
        <v>16</v>
      </c>
      <c r="P156" s="122">
        <f>'Demand Planning'!AL1537</f>
        <v>17</v>
      </c>
      <c r="Q156" s="122">
        <f>'Demand Planning'!AM1537</f>
        <v>17</v>
      </c>
      <c r="R156" s="122">
        <f>'Demand Planning'!AN1537</f>
        <v>17</v>
      </c>
    </row>
    <row r="157" spans="1:18" ht="14.25" customHeight="1" x14ac:dyDescent="0.25">
      <c r="A157" s="107" t="str">
        <f>'Demand Planning'!A1538</f>
        <v>POL12745</v>
      </c>
      <c r="B157" s="135" t="str">
        <f>'Demand Planning'!B1538</f>
        <v>Polleo K2+D3 90 Caps</v>
      </c>
      <c r="C157" s="135" t="str">
        <f>'Demand Planning'!C1538</f>
        <v>SPORTSKA PREHRANA</v>
      </c>
      <c r="D157" s="135" t="str">
        <f>'Demand Planning'!D1538</f>
        <v>02 SILVER</v>
      </c>
      <c r="E157" s="166">
        <f>'Demand Planning'!Y1545</f>
        <v>50.92307692307692</v>
      </c>
      <c r="F157" s="122">
        <f>'Demand Planning'!AB1547</f>
        <v>65</v>
      </c>
      <c r="G157" s="122">
        <f>'Demand Planning'!AC1547</f>
        <v>65</v>
      </c>
      <c r="H157" s="122">
        <f>'Demand Planning'!AD1547</f>
        <v>65</v>
      </c>
      <c r="I157" s="122">
        <f>'Demand Planning'!AE1547</f>
        <v>65</v>
      </c>
      <c r="J157" s="122">
        <f>'Demand Planning'!AF1547</f>
        <v>65</v>
      </c>
      <c r="K157" s="122">
        <f>'Demand Planning'!AG1547</f>
        <v>65</v>
      </c>
      <c r="L157" s="122">
        <f>'Demand Planning'!AH1547</f>
        <v>65</v>
      </c>
      <c r="M157" s="122">
        <f>'Demand Planning'!AI1547</f>
        <v>65</v>
      </c>
      <c r="N157" s="122">
        <f>'Demand Planning'!AJ1547</f>
        <v>65</v>
      </c>
      <c r="O157" s="122">
        <f>'Demand Planning'!AK1547</f>
        <v>65</v>
      </c>
      <c r="P157" s="122">
        <f>'Demand Planning'!AL1547</f>
        <v>65</v>
      </c>
      <c r="Q157" s="122">
        <f>'Demand Planning'!AM1547</f>
        <v>65</v>
      </c>
      <c r="R157" s="122">
        <f>'Demand Planning'!AN1547</f>
        <v>65</v>
      </c>
    </row>
    <row r="158" spans="1:18" ht="14.25" customHeight="1" x14ac:dyDescent="0.25">
      <c r="A158" s="107" t="str">
        <f>'Demand Planning'!A1548</f>
        <v>ON00557</v>
      </c>
      <c r="B158" s="135" t="str">
        <f>'Demand Planning'!B1548</f>
        <v>Micronised Creatine Powder 247.5 g Orange</v>
      </c>
      <c r="C158" s="135" t="str">
        <f>'Demand Planning'!C1548</f>
        <v>SPORTSKA PREHRANA</v>
      </c>
      <c r="D158" s="135" t="str">
        <f>'Demand Planning'!D1548</f>
        <v>02 SILVER</v>
      </c>
      <c r="E158" s="166">
        <f>'Demand Planning'!Y1555</f>
        <v>27.5</v>
      </c>
      <c r="F158" s="122">
        <f>'Demand Planning'!AB1557</f>
        <v>29</v>
      </c>
      <c r="G158" s="122">
        <f>'Demand Planning'!AC1557</f>
        <v>29</v>
      </c>
      <c r="H158" s="122">
        <f>'Demand Planning'!AD1557</f>
        <v>29</v>
      </c>
      <c r="I158" s="122">
        <f>'Demand Planning'!AE1557</f>
        <v>29</v>
      </c>
      <c r="J158" s="122">
        <f>'Demand Planning'!AF1557</f>
        <v>29</v>
      </c>
      <c r="K158" s="122">
        <f>'Demand Planning'!AG1557</f>
        <v>29</v>
      </c>
      <c r="L158" s="122">
        <f>'Demand Planning'!AH1557</f>
        <v>29</v>
      </c>
      <c r="M158" s="122">
        <f>'Demand Planning'!AI1557</f>
        <v>29</v>
      </c>
      <c r="N158" s="122">
        <f>'Demand Planning'!AJ1557</f>
        <v>29</v>
      </c>
      <c r="O158" s="122">
        <f>'Demand Planning'!AK1557</f>
        <v>29</v>
      </c>
      <c r="P158" s="122">
        <f>'Demand Planning'!AL1557</f>
        <v>29</v>
      </c>
      <c r="Q158" s="122">
        <f>'Demand Planning'!AM1557</f>
        <v>29</v>
      </c>
      <c r="R158" s="122">
        <f>'Demand Planning'!AN1557</f>
        <v>29</v>
      </c>
    </row>
    <row r="159" spans="1:18" ht="14.25" customHeight="1" x14ac:dyDescent="0.25">
      <c r="A159" s="107" t="str">
        <f>'Demand Planning'!A1558</f>
        <v>POL12709</v>
      </c>
      <c r="B159" s="135" t="str">
        <f>'Demand Planning'!B1558</f>
        <v>Polleo Pro Whey 2kg Vanilla</v>
      </c>
      <c r="C159" s="135" t="str">
        <f>'Demand Planning'!C1558</f>
        <v>PROTEINI</v>
      </c>
      <c r="D159" s="135" t="str">
        <f>'Demand Planning'!D1558</f>
        <v>02 SILVER</v>
      </c>
      <c r="E159" s="166">
        <f>'Demand Planning'!Y1565</f>
        <v>13.692307692307692</v>
      </c>
      <c r="F159" s="122">
        <f>'Demand Planning'!AB1567</f>
        <v>14</v>
      </c>
      <c r="G159" s="122">
        <f>'Demand Planning'!AC1567</f>
        <v>14</v>
      </c>
      <c r="H159" s="122">
        <f>'Demand Planning'!AD1567</f>
        <v>14</v>
      </c>
      <c r="I159" s="122">
        <f>'Demand Planning'!AE1567</f>
        <v>14</v>
      </c>
      <c r="J159" s="122">
        <f>'Demand Planning'!AF1567</f>
        <v>14</v>
      </c>
      <c r="K159" s="122">
        <f>'Demand Planning'!AG1567</f>
        <v>14</v>
      </c>
      <c r="L159" s="122">
        <f>'Demand Planning'!AH1567</f>
        <v>14</v>
      </c>
      <c r="M159" s="122">
        <f>'Demand Planning'!AI1567</f>
        <v>14</v>
      </c>
      <c r="N159" s="122">
        <f>'Demand Planning'!AJ1567</f>
        <v>14</v>
      </c>
      <c r="O159" s="122">
        <f>'Demand Planning'!AK1567</f>
        <v>14</v>
      </c>
      <c r="P159" s="122">
        <f>'Demand Planning'!AL1567</f>
        <v>14</v>
      </c>
      <c r="Q159" s="122">
        <f>'Demand Planning'!AM1567</f>
        <v>14</v>
      </c>
      <c r="R159" s="122">
        <f>'Demand Planning'!AN1567</f>
        <v>14</v>
      </c>
    </row>
    <row r="160" spans="1:18" ht="14.25" customHeight="1" x14ac:dyDescent="0.25">
      <c r="A160" s="107" t="str">
        <f>'Demand Planning'!A1568</f>
        <v>POL12832</v>
      </c>
      <c r="B160" s="135" t="str">
        <f>'Demand Planning'!B1568</f>
        <v>Polleo 1st Whey 250g Cookies &amp; Cream</v>
      </c>
      <c r="C160" s="135" t="str">
        <f>'Demand Planning'!C1568</f>
        <v>PROTEINI</v>
      </c>
      <c r="D160" s="135" t="str">
        <f>'Demand Planning'!D1568</f>
        <v>02 SILVER</v>
      </c>
      <c r="E160" s="166">
        <f>'Demand Planning'!Y1575</f>
        <v>91.34615384615384</v>
      </c>
      <c r="F160" s="122">
        <f>'Demand Planning'!AB1577</f>
        <v>102</v>
      </c>
      <c r="G160" s="122">
        <f>'Demand Planning'!AC1577</f>
        <v>102</v>
      </c>
      <c r="H160" s="122">
        <f>'Demand Planning'!AD1577</f>
        <v>102</v>
      </c>
      <c r="I160" s="122">
        <f>'Demand Planning'!AE1577</f>
        <v>102</v>
      </c>
      <c r="J160" s="122">
        <f>'Demand Planning'!AF1577</f>
        <v>102</v>
      </c>
      <c r="K160" s="122">
        <f>'Demand Planning'!AG1577</f>
        <v>212</v>
      </c>
      <c r="L160" s="122">
        <f>'Demand Planning'!AH1577</f>
        <v>212</v>
      </c>
      <c r="M160" s="122">
        <f>'Demand Planning'!AI1577</f>
        <v>212</v>
      </c>
      <c r="N160" s="122">
        <f>'Demand Planning'!AJ1577</f>
        <v>212</v>
      </c>
      <c r="O160" s="122">
        <f>'Demand Planning'!AK1577</f>
        <v>102</v>
      </c>
      <c r="P160" s="122">
        <f>'Demand Planning'!AL1577</f>
        <v>102</v>
      </c>
      <c r="Q160" s="122">
        <f>'Demand Planning'!AM1577</f>
        <v>104</v>
      </c>
      <c r="R160" s="122">
        <f>'Demand Planning'!AN1577</f>
        <v>104</v>
      </c>
    </row>
    <row r="161" spans="1:18" ht="14.25" customHeight="1" x14ac:dyDescent="0.25">
      <c r="A161" s="107" t="str">
        <f>'Demand Planning'!A1578</f>
        <v>ZOE12353</v>
      </c>
      <c r="B161" s="135" t="str">
        <f>'Demand Planning'!B1578</f>
        <v>ZOE Whey 454g Cookies N'Dream</v>
      </c>
      <c r="C161" s="135" t="str">
        <f>'Demand Planning'!C1578</f>
        <v>PROTEINI</v>
      </c>
      <c r="D161" s="135" t="str">
        <f>'Demand Planning'!D1578</f>
        <v>02 SILVER</v>
      </c>
      <c r="E161" s="166">
        <f>'Demand Planning'!Y1585</f>
        <v>45.03846153846154</v>
      </c>
      <c r="F161" s="122">
        <f>'Demand Planning'!AB1587</f>
        <v>36</v>
      </c>
      <c r="G161" s="122">
        <f>'Demand Planning'!AC1587</f>
        <v>34</v>
      </c>
      <c r="H161" s="122">
        <f>'Demand Planning'!AD1587</f>
        <v>36</v>
      </c>
      <c r="I161" s="122">
        <f>'Demand Planning'!AE1587</f>
        <v>34</v>
      </c>
      <c r="J161" s="122">
        <f>'Demand Planning'!AF1587</f>
        <v>34</v>
      </c>
      <c r="K161" s="122">
        <f>'Demand Planning'!AG1587</f>
        <v>34</v>
      </c>
      <c r="L161" s="122">
        <f>'Demand Planning'!AH1587</f>
        <v>35</v>
      </c>
      <c r="M161" s="122">
        <f>'Demand Planning'!AI1587</f>
        <v>33</v>
      </c>
      <c r="N161" s="122">
        <f>'Demand Planning'!AJ1587</f>
        <v>35</v>
      </c>
      <c r="O161" s="122">
        <f>'Demand Planning'!AK1587</f>
        <v>68</v>
      </c>
      <c r="P161" s="122">
        <f>'Demand Planning'!AL1587</f>
        <v>74</v>
      </c>
      <c r="Q161" s="122">
        <f>'Demand Planning'!AM1587</f>
        <v>67</v>
      </c>
      <c r="R161" s="122">
        <f>'Demand Planning'!AN1587</f>
        <v>68</v>
      </c>
    </row>
    <row r="162" spans="1:18" ht="14.25" customHeight="1" x14ac:dyDescent="0.25">
      <c r="A162" s="107" t="str">
        <f>'Demand Planning'!A1588</f>
        <v>ZOE12411</v>
      </c>
      <c r="B162" s="135" t="str">
        <f>'Demand Planning'!B1588</f>
        <v>ZOE Beauty Glow Collagen 250g Raspberry</v>
      </c>
      <c r="C162" s="135" t="str">
        <f>'Demand Planning'!C1588</f>
        <v>SPORTSKA PREHRANA</v>
      </c>
      <c r="D162" s="135" t="str">
        <f>'Demand Planning'!D1588</f>
        <v>02 SILVER</v>
      </c>
      <c r="E162" s="166">
        <f>'Demand Planning'!Y1595</f>
        <v>33.769230769230766</v>
      </c>
      <c r="F162" s="122">
        <f>'Demand Planning'!AB1597</f>
        <v>19</v>
      </c>
      <c r="G162" s="122">
        <f>'Demand Planning'!AC1597</f>
        <v>19</v>
      </c>
      <c r="H162" s="122">
        <f>'Demand Planning'!AD1597</f>
        <v>19</v>
      </c>
      <c r="I162" s="122">
        <f>'Demand Planning'!AE1597</f>
        <v>19</v>
      </c>
      <c r="J162" s="122">
        <f>'Demand Planning'!AF1597</f>
        <v>19</v>
      </c>
      <c r="K162" s="122">
        <f>'Demand Planning'!AG1597</f>
        <v>19</v>
      </c>
      <c r="L162" s="122">
        <f>'Demand Planning'!AH1597</f>
        <v>19</v>
      </c>
      <c r="M162" s="122">
        <f>'Demand Planning'!AI1597</f>
        <v>19</v>
      </c>
      <c r="N162" s="122">
        <f>'Demand Planning'!AJ1597</f>
        <v>19</v>
      </c>
      <c r="O162" s="122">
        <f>'Demand Planning'!AK1597</f>
        <v>19</v>
      </c>
      <c r="P162" s="122">
        <f>'Demand Planning'!AL1597</f>
        <v>19</v>
      </c>
      <c r="Q162" s="122">
        <f>'Demand Planning'!AM1597</f>
        <v>19</v>
      </c>
      <c r="R162" s="122">
        <f>'Demand Planning'!AN1597</f>
        <v>19</v>
      </c>
    </row>
    <row r="163" spans="1:18" ht="14.25" customHeight="1" x14ac:dyDescent="0.25">
      <c r="A163" s="107" t="str">
        <f>'Demand Planning'!A1598</f>
        <v>ATC06519</v>
      </c>
      <c r="B163" s="135" t="str">
        <f>'Demand Planning'!B1598</f>
        <v>Girja gumirana 16 kg Atleticore</v>
      </c>
      <c r="C163" s="135" t="str">
        <f>'Demand Planning'!C1598</f>
        <v>FITNESS OPREMA</v>
      </c>
      <c r="D163" s="135" t="str">
        <f>'Demand Planning'!D1598</f>
        <v>02 SILVER</v>
      </c>
      <c r="E163" s="166">
        <f>'Demand Planning'!Y1605</f>
        <v>14.5</v>
      </c>
      <c r="F163" s="122">
        <f>'Demand Planning'!AB1607</f>
        <v>9</v>
      </c>
      <c r="G163" s="122">
        <f>'Demand Planning'!AC1607</f>
        <v>9</v>
      </c>
      <c r="H163" s="122">
        <f>'Demand Planning'!AD1607</f>
        <v>9</v>
      </c>
      <c r="I163" s="122">
        <f>'Demand Planning'!AE1607</f>
        <v>9</v>
      </c>
      <c r="J163" s="122">
        <f>'Demand Planning'!AF1607</f>
        <v>9</v>
      </c>
      <c r="K163" s="122">
        <f>'Demand Planning'!AG1607</f>
        <v>9</v>
      </c>
      <c r="L163" s="122">
        <f>'Demand Planning'!AH1607</f>
        <v>9</v>
      </c>
      <c r="M163" s="122">
        <f>'Demand Planning'!AI1607</f>
        <v>9</v>
      </c>
      <c r="N163" s="122">
        <f>'Demand Planning'!AJ1607</f>
        <v>9</v>
      </c>
      <c r="O163" s="122">
        <f>'Demand Planning'!AK1607</f>
        <v>9</v>
      </c>
      <c r="P163" s="122">
        <f>'Demand Planning'!AL1607</f>
        <v>9</v>
      </c>
      <c r="Q163" s="122">
        <f>'Demand Planning'!AM1607</f>
        <v>9</v>
      </c>
      <c r="R163" s="122">
        <f>'Demand Planning'!AN1607</f>
        <v>9</v>
      </c>
    </row>
    <row r="164" spans="1:18" ht="14.25" customHeight="1" x14ac:dyDescent="0.25">
      <c r="A164" s="107" t="str">
        <f>'Demand Planning'!A1608</f>
        <v>POL12831</v>
      </c>
      <c r="B164" s="135" t="str">
        <f>'Demand Planning'!B1608</f>
        <v>Polleo 1st Whey 250g Vanilla Madagascar</v>
      </c>
      <c r="C164" s="135" t="str">
        <f>'Demand Planning'!C1608</f>
        <v>PROTEINI</v>
      </c>
      <c r="D164" s="135" t="str">
        <f>'Demand Planning'!D1608</f>
        <v>02 SILVER</v>
      </c>
      <c r="E164" s="166">
        <f>'Demand Planning'!Y1615</f>
        <v>100.88461538461539</v>
      </c>
      <c r="F164" s="122">
        <f>'Demand Planning'!AB1617</f>
        <v>192</v>
      </c>
      <c r="G164" s="122">
        <f>'Demand Planning'!AC1617</f>
        <v>194</v>
      </c>
      <c r="H164" s="122">
        <f>'Demand Planning'!AD1617</f>
        <v>195</v>
      </c>
      <c r="I164" s="122">
        <f>'Demand Planning'!AE1617</f>
        <v>195</v>
      </c>
      <c r="J164" s="122">
        <f>'Demand Planning'!AF1617</f>
        <v>196</v>
      </c>
      <c r="K164" s="122">
        <f>'Demand Planning'!AG1617</f>
        <v>297</v>
      </c>
      <c r="L164" s="122">
        <f>'Demand Planning'!AH1617</f>
        <v>298</v>
      </c>
      <c r="M164" s="122">
        <f>'Demand Planning'!AI1617</f>
        <v>298</v>
      </c>
      <c r="N164" s="122">
        <f>'Demand Planning'!AJ1617</f>
        <v>298</v>
      </c>
      <c r="O164" s="122">
        <f>'Demand Planning'!AK1617</f>
        <v>199</v>
      </c>
      <c r="P164" s="122">
        <f>'Demand Planning'!AL1617</f>
        <v>199</v>
      </c>
      <c r="Q164" s="122">
        <f>'Demand Planning'!AM1617</f>
        <v>191</v>
      </c>
      <c r="R164" s="122">
        <f>'Demand Planning'!AN1617</f>
        <v>191</v>
      </c>
    </row>
    <row r="165" spans="1:18" ht="14.25" customHeight="1" x14ac:dyDescent="0.25">
      <c r="A165" s="107" t="str">
        <f>'Demand Planning'!A1618</f>
        <v>POL09700</v>
      </c>
      <c r="B165" s="135" t="str">
        <f>'Demand Planning'!B1618</f>
        <v>Polleo Energy Gel 40g Orange</v>
      </c>
      <c r="C165" s="135" t="str">
        <f>'Demand Planning'!C1618</f>
        <v>SPORTSKA PREHRANA</v>
      </c>
      <c r="D165" s="135" t="str">
        <f>'Demand Planning'!D1618</f>
        <v>02 SILVER</v>
      </c>
      <c r="E165" s="166">
        <f>'Demand Planning'!Y1625</f>
        <v>390.03846153846155</v>
      </c>
      <c r="F165" s="122">
        <f>'Demand Planning'!AB1627</f>
        <v>429</v>
      </c>
      <c r="G165" s="122">
        <f>'Demand Planning'!AC1627</f>
        <v>498</v>
      </c>
      <c r="H165" s="122">
        <f>'Demand Planning'!AD1627</f>
        <v>432</v>
      </c>
      <c r="I165" s="122">
        <f>'Demand Planning'!AE1627</f>
        <v>604</v>
      </c>
      <c r="J165" s="122">
        <f>'Demand Planning'!AF1627</f>
        <v>386</v>
      </c>
      <c r="K165" s="122">
        <f>'Demand Planning'!AG1627</f>
        <v>386</v>
      </c>
      <c r="L165" s="122">
        <f>'Demand Planning'!AH1627</f>
        <v>386</v>
      </c>
      <c r="M165" s="122">
        <f>'Demand Planning'!AI1627</f>
        <v>389</v>
      </c>
      <c r="N165" s="122">
        <f>'Demand Planning'!AJ1627</f>
        <v>381</v>
      </c>
      <c r="O165" s="122">
        <f>'Demand Planning'!AK1627</f>
        <v>388</v>
      </c>
      <c r="P165" s="122">
        <f>'Demand Planning'!AL1627</f>
        <v>442</v>
      </c>
      <c r="Q165" s="122">
        <f>'Demand Planning'!AM1627</f>
        <v>333</v>
      </c>
      <c r="R165" s="122">
        <f>'Demand Planning'!AN1627</f>
        <v>343</v>
      </c>
    </row>
    <row r="166" spans="1:18" ht="14.25" customHeight="1" x14ac:dyDescent="0.25">
      <c r="A166" s="107" t="str">
        <f>'Demand Planning'!A1628</f>
        <v>ZOE12365</v>
      </c>
      <c r="B166" s="135" t="str">
        <f>'Demand Planning'!B1628</f>
        <v>ZOE Clear Hydrowhey 454g Pina Colada</v>
      </c>
      <c r="C166" s="135" t="str">
        <f>'Demand Planning'!C1628</f>
        <v>PROTEINI</v>
      </c>
      <c r="D166" s="135" t="str">
        <f>'Demand Planning'!D1628</f>
        <v>02 SILVER</v>
      </c>
      <c r="E166" s="166">
        <f>'Demand Planning'!Y1635</f>
        <v>18.807692307692307</v>
      </c>
      <c r="F166" s="122">
        <f>'Demand Planning'!AB1637</f>
        <v>18</v>
      </c>
      <c r="G166" s="122">
        <f>'Demand Planning'!AC1637</f>
        <v>19</v>
      </c>
      <c r="H166" s="122">
        <f>'Demand Planning'!AD1637</f>
        <v>19</v>
      </c>
      <c r="I166" s="122">
        <f>'Demand Planning'!AE1637</f>
        <v>19</v>
      </c>
      <c r="J166" s="122">
        <f>'Demand Planning'!AF1637</f>
        <v>18</v>
      </c>
      <c r="K166" s="122">
        <f>'Demand Planning'!AG1637</f>
        <v>17</v>
      </c>
      <c r="L166" s="122">
        <f>'Demand Planning'!AH1637</f>
        <v>17</v>
      </c>
      <c r="M166" s="122">
        <f>'Demand Planning'!AI1637</f>
        <v>17</v>
      </c>
      <c r="N166" s="122">
        <f>'Demand Planning'!AJ1637</f>
        <v>17</v>
      </c>
      <c r="O166" s="122">
        <f>'Demand Planning'!AK1637</f>
        <v>105</v>
      </c>
      <c r="P166" s="122">
        <f>'Demand Planning'!AL1637</f>
        <v>105</v>
      </c>
      <c r="Q166" s="122">
        <f>'Demand Planning'!AM1637</f>
        <v>105</v>
      </c>
      <c r="R166" s="122">
        <f>'Demand Planning'!AN1637</f>
        <v>105</v>
      </c>
    </row>
    <row r="167" spans="1:18" ht="14.25" customHeight="1" x14ac:dyDescent="0.25">
      <c r="A167" s="107" t="str">
        <f>'Demand Planning'!A1638</f>
        <v>POL09722</v>
      </c>
      <c r="B167" s="135" t="str">
        <f>'Demand Planning'!B1638</f>
        <v>Polleo Protein Cream 200g Hazelnut-Vanilla</v>
      </c>
      <c r="C167" s="135" t="str">
        <f>'Demand Planning'!C1638</f>
        <v>BIO I SUPERFOODS</v>
      </c>
      <c r="D167" s="135" t="str">
        <f>'Demand Planning'!D1638</f>
        <v>02 SILVER</v>
      </c>
      <c r="E167" s="166">
        <f>'Demand Planning'!Y1645</f>
        <v>214.34615384615384</v>
      </c>
      <c r="F167" s="122">
        <f>'Demand Planning'!AB1647</f>
        <v>210</v>
      </c>
      <c r="G167" s="122">
        <f>'Demand Planning'!AC1647</f>
        <v>210</v>
      </c>
      <c r="H167" s="122">
        <f>'Demand Planning'!AD1647</f>
        <v>210</v>
      </c>
      <c r="I167" s="122">
        <f>'Demand Planning'!AE1647</f>
        <v>210</v>
      </c>
      <c r="J167" s="122">
        <f>'Demand Planning'!AF1647</f>
        <v>210</v>
      </c>
      <c r="K167" s="122">
        <f>'Demand Planning'!AG1647</f>
        <v>210</v>
      </c>
      <c r="L167" s="122">
        <f>'Demand Planning'!AH1647</f>
        <v>210</v>
      </c>
      <c r="M167" s="122">
        <f>'Demand Planning'!AI1647</f>
        <v>210</v>
      </c>
      <c r="N167" s="122">
        <f>'Demand Planning'!AJ1647</f>
        <v>210</v>
      </c>
      <c r="O167" s="122">
        <f>'Demand Planning'!AK1647</f>
        <v>210</v>
      </c>
      <c r="P167" s="122">
        <f>'Demand Planning'!AL1647</f>
        <v>210</v>
      </c>
      <c r="Q167" s="122">
        <f>'Demand Planning'!AM1647</f>
        <v>210</v>
      </c>
      <c r="R167" s="122">
        <f>'Demand Planning'!AN1647</f>
        <v>210</v>
      </c>
    </row>
    <row r="168" spans="1:18" ht="14.25" customHeight="1" x14ac:dyDescent="0.25">
      <c r="A168" s="107" t="str">
        <f>'Demand Planning'!A1648</f>
        <v>POL04473</v>
      </c>
      <c r="B168" s="135" t="str">
        <f>'Demand Planning'!B1648</f>
        <v>Polleo L-carnitine 750 ml Orange</v>
      </c>
      <c r="C168" s="135" t="str">
        <f>'Demand Planning'!C1648</f>
        <v>RTD &amp; SNACKS</v>
      </c>
      <c r="D168" s="135" t="str">
        <f>'Demand Planning'!D1648</f>
        <v>02 SILVER</v>
      </c>
      <c r="E168" s="166">
        <f>'Demand Planning'!Y1655</f>
        <v>718.92307692307691</v>
      </c>
      <c r="F168" s="122">
        <f>'Demand Planning'!AB1657</f>
        <v>827</v>
      </c>
      <c r="G168" s="122">
        <f>'Demand Planning'!AC1657</f>
        <v>955</v>
      </c>
      <c r="H168" s="122">
        <f>'Demand Planning'!AD1657</f>
        <v>825</v>
      </c>
      <c r="I168" s="122">
        <f>'Demand Planning'!AE1657</f>
        <v>933</v>
      </c>
      <c r="J168" s="122">
        <f>'Demand Planning'!AF1657</f>
        <v>835</v>
      </c>
      <c r="K168" s="122">
        <f>'Demand Planning'!AG1657</f>
        <v>893</v>
      </c>
      <c r="L168" s="122">
        <f>'Demand Planning'!AH1657</f>
        <v>843</v>
      </c>
      <c r="M168" s="122">
        <f>'Demand Planning'!AI1657</f>
        <v>920</v>
      </c>
      <c r="N168" s="122">
        <f>'Demand Planning'!AJ1657</f>
        <v>862</v>
      </c>
      <c r="O168" s="122">
        <f>'Demand Planning'!AK1657</f>
        <v>903</v>
      </c>
      <c r="P168" s="122">
        <f>'Demand Planning'!AL1657</f>
        <v>990</v>
      </c>
      <c r="Q168" s="122">
        <f>'Demand Planning'!AM1657</f>
        <v>843</v>
      </c>
      <c r="R168" s="122">
        <f>'Demand Planning'!AN1657</f>
        <v>834</v>
      </c>
    </row>
    <row r="169" spans="1:18" ht="14.25" customHeight="1" x14ac:dyDescent="0.25">
      <c r="A169" s="107" t="str">
        <f>'Demand Planning'!A1658</f>
        <v>POL12755</v>
      </c>
      <c r="B169" s="135" t="str">
        <f>'Demand Planning'!B1658</f>
        <v>Polleo Isotonic Sports Drink 500g Peach Iced Tea</v>
      </c>
      <c r="C169" s="135" t="str">
        <f>'Demand Planning'!C1658</f>
        <v>SPORTSKA PREHRANA</v>
      </c>
      <c r="D169" s="135" t="str">
        <f>'Demand Planning'!D1658</f>
        <v>02 SILVER</v>
      </c>
      <c r="E169" s="166">
        <f>'Demand Planning'!Y1665</f>
        <v>79.807692307692307</v>
      </c>
      <c r="F169" s="122">
        <f>'Demand Planning'!AB1667</f>
        <v>105</v>
      </c>
      <c r="G169" s="122">
        <f>'Demand Planning'!AC1667</f>
        <v>105</v>
      </c>
      <c r="H169" s="122">
        <f>'Demand Planning'!AD1667</f>
        <v>105</v>
      </c>
      <c r="I169" s="122">
        <f>'Demand Planning'!AE1667</f>
        <v>105</v>
      </c>
      <c r="J169" s="122">
        <f>'Demand Planning'!AF1667</f>
        <v>105</v>
      </c>
      <c r="K169" s="122">
        <f>'Demand Planning'!AG1667</f>
        <v>214</v>
      </c>
      <c r="L169" s="122">
        <f>'Demand Planning'!AH1667</f>
        <v>214</v>
      </c>
      <c r="M169" s="122">
        <f>'Demand Planning'!AI1667</f>
        <v>214</v>
      </c>
      <c r="N169" s="122">
        <f>'Demand Planning'!AJ1667</f>
        <v>214</v>
      </c>
      <c r="O169" s="122">
        <f>'Demand Planning'!AK1667</f>
        <v>105</v>
      </c>
      <c r="P169" s="122">
        <f>'Demand Planning'!AL1667</f>
        <v>105</v>
      </c>
      <c r="Q169" s="122">
        <f>'Demand Planning'!AM1667</f>
        <v>106</v>
      </c>
      <c r="R169" s="122">
        <f>'Demand Planning'!AN1667</f>
        <v>106</v>
      </c>
    </row>
    <row r="170" spans="1:18" ht="14.25" customHeight="1" x14ac:dyDescent="0.25">
      <c r="A170" s="107" t="str">
        <f>'Demand Planning'!A1668</f>
        <v>POL09863</v>
      </c>
      <c r="B170" s="135" t="str">
        <f>'Demand Planning'!B1668</f>
        <v>Polleo Electrolyte Salts 60 caps</v>
      </c>
      <c r="C170" s="135" t="str">
        <f>'Demand Planning'!C1668</f>
        <v>SPORTSKA PREHRANA</v>
      </c>
      <c r="D170" s="135" t="str">
        <f>'Demand Planning'!D1668</f>
        <v>02 SILVER</v>
      </c>
      <c r="E170" s="166">
        <f>'Demand Planning'!Y1675</f>
        <v>18</v>
      </c>
      <c r="F170" s="122">
        <f>'Demand Planning'!AB1677</f>
        <v>44</v>
      </c>
      <c r="G170" s="122">
        <f>'Demand Planning'!AC1677</f>
        <v>44</v>
      </c>
      <c r="H170" s="122">
        <f>'Demand Planning'!AD1677</f>
        <v>45</v>
      </c>
      <c r="I170" s="122">
        <f>'Demand Planning'!AE1677</f>
        <v>46</v>
      </c>
      <c r="J170" s="122">
        <f>'Demand Planning'!AF1677</f>
        <v>41</v>
      </c>
      <c r="K170" s="122">
        <f>'Demand Planning'!AG1677</f>
        <v>42</v>
      </c>
      <c r="L170" s="122">
        <f>'Demand Planning'!AH1677</f>
        <v>42</v>
      </c>
      <c r="M170" s="122">
        <f>'Demand Planning'!AI1677</f>
        <v>43</v>
      </c>
      <c r="N170" s="122">
        <f>'Demand Planning'!AJ1677</f>
        <v>41</v>
      </c>
      <c r="O170" s="122">
        <f>'Demand Planning'!AK1677</f>
        <v>41</v>
      </c>
      <c r="P170" s="122">
        <f>'Demand Planning'!AL1677</f>
        <v>40</v>
      </c>
      <c r="Q170" s="122">
        <f>'Demand Planning'!AM1677</f>
        <v>39</v>
      </c>
      <c r="R170" s="122">
        <f>'Demand Planning'!AN1677</f>
        <v>39</v>
      </c>
    </row>
    <row r="171" spans="1:18" ht="14.25" customHeight="1" x14ac:dyDescent="0.25">
      <c r="A171" s="107" t="str">
        <f>'Demand Planning'!A1678</f>
        <v>ON00270</v>
      </c>
      <c r="B171" s="135" t="str">
        <f>'Demand Planning'!B1678</f>
        <v>Platinum Hydrowhey 1,6kg Milk Chocolate</v>
      </c>
      <c r="C171" s="135" t="str">
        <f>'Demand Planning'!C1678</f>
        <v>PROTEINI</v>
      </c>
      <c r="D171" s="135" t="str">
        <f>'Demand Planning'!D1678</f>
        <v>02 SILVER</v>
      </c>
      <c r="E171" s="166">
        <f>'Demand Planning'!Y1685</f>
        <v>14.73076923076923</v>
      </c>
      <c r="F171" s="122">
        <f>'Demand Planning'!AB1687</f>
        <v>23</v>
      </c>
      <c r="G171" s="122">
        <f>'Demand Planning'!AC1687</f>
        <v>24</v>
      </c>
      <c r="H171" s="122">
        <f>'Demand Planning'!AD1687</f>
        <v>24</v>
      </c>
      <c r="I171" s="122">
        <f>'Demand Planning'!AE1687</f>
        <v>24</v>
      </c>
      <c r="J171" s="122">
        <f>'Demand Planning'!AF1687</f>
        <v>25</v>
      </c>
      <c r="K171" s="122">
        <f>'Demand Planning'!AG1687</f>
        <v>25</v>
      </c>
      <c r="L171" s="122">
        <f>'Demand Planning'!AH1687</f>
        <v>25</v>
      </c>
      <c r="M171" s="122">
        <f>'Demand Planning'!AI1687</f>
        <v>26</v>
      </c>
      <c r="N171" s="122">
        <f>'Demand Planning'!AJ1687</f>
        <v>26</v>
      </c>
      <c r="O171" s="122">
        <f>'Demand Planning'!AK1687</f>
        <v>26</v>
      </c>
      <c r="P171" s="122">
        <f>'Demand Planning'!AL1687</f>
        <v>26</v>
      </c>
      <c r="Q171" s="122">
        <f>'Demand Planning'!AM1687</f>
        <v>26</v>
      </c>
      <c r="R171" s="122">
        <f>'Demand Planning'!AN1687</f>
        <v>26</v>
      </c>
    </row>
    <row r="172" spans="1:18" ht="14.25" customHeight="1" x14ac:dyDescent="0.25">
      <c r="A172" s="107" t="str">
        <f>'Demand Planning'!A1688</f>
        <v>ZOE12369</v>
      </c>
      <c r="B172" s="135" t="str">
        <f>'Demand Planning'!B1688</f>
        <v>ZOE Boss Protein Fusion 454g Haevenly Vanilla</v>
      </c>
      <c r="C172" s="135" t="str">
        <f>'Demand Planning'!C1688</f>
        <v>PROTEINI</v>
      </c>
      <c r="D172" s="135" t="str">
        <f>'Demand Planning'!D1688</f>
        <v>02 SILVER</v>
      </c>
      <c r="E172" s="166">
        <f>'Demand Planning'!Y1695</f>
        <v>34.42307692307692</v>
      </c>
      <c r="F172" s="122">
        <f>'Demand Planning'!AB1697</f>
        <v>39</v>
      </c>
      <c r="G172" s="122">
        <f>'Demand Planning'!AC1697</f>
        <v>39</v>
      </c>
      <c r="H172" s="122">
        <f>'Demand Planning'!AD1697</f>
        <v>39</v>
      </c>
      <c r="I172" s="122">
        <f>'Demand Planning'!AE1697</f>
        <v>39</v>
      </c>
      <c r="J172" s="122">
        <f>'Demand Planning'!AF1697</f>
        <v>39</v>
      </c>
      <c r="K172" s="122">
        <f>'Demand Planning'!AG1697</f>
        <v>39</v>
      </c>
      <c r="L172" s="122">
        <f>'Demand Planning'!AH1697</f>
        <v>39</v>
      </c>
      <c r="M172" s="122">
        <f>'Demand Planning'!AI1697</f>
        <v>39</v>
      </c>
      <c r="N172" s="122">
        <f>'Demand Planning'!AJ1697</f>
        <v>39</v>
      </c>
      <c r="O172" s="122">
        <f>'Demand Planning'!AK1697</f>
        <v>39</v>
      </c>
      <c r="P172" s="122">
        <f>'Demand Planning'!AL1697</f>
        <v>39</v>
      </c>
      <c r="Q172" s="122">
        <f>'Demand Planning'!AM1697</f>
        <v>39</v>
      </c>
      <c r="R172" s="122">
        <f>'Demand Planning'!AN1697</f>
        <v>39</v>
      </c>
    </row>
    <row r="173" spans="1:18" ht="14.25" customHeight="1" x14ac:dyDescent="0.25">
      <c r="A173" s="107" t="str">
        <f>'Demand Planning'!A1698</f>
        <v>ZOE12366</v>
      </c>
      <c r="B173" s="135" t="str">
        <f>'Demand Planning'!B1698</f>
        <v>ZOE Clear Hydrowhey 454g Sex on the Beach</v>
      </c>
      <c r="C173" s="135" t="str">
        <f>'Demand Planning'!C1698</f>
        <v>PROTEINI</v>
      </c>
      <c r="D173" s="135" t="str">
        <f>'Demand Planning'!D1698</f>
        <v>02 SILVER</v>
      </c>
      <c r="E173" s="166">
        <f>'Demand Planning'!Y1705</f>
        <v>27.23076923076923</v>
      </c>
      <c r="F173" s="122">
        <f>'Demand Planning'!AB1707</f>
        <v>22</v>
      </c>
      <c r="G173" s="122">
        <f>'Demand Planning'!AC1707</f>
        <v>24</v>
      </c>
      <c r="H173" s="122">
        <f>'Demand Planning'!AD1707</f>
        <v>23</v>
      </c>
      <c r="I173" s="122">
        <f>'Demand Planning'!AE1707</f>
        <v>25</v>
      </c>
      <c r="J173" s="122">
        <f>'Demand Planning'!AF1707</f>
        <v>23</v>
      </c>
      <c r="K173" s="122">
        <f>'Demand Planning'!AG1707</f>
        <v>24</v>
      </c>
      <c r="L173" s="122">
        <f>'Demand Planning'!AH1707</f>
        <v>23</v>
      </c>
      <c r="M173" s="122">
        <f>'Demand Planning'!AI1707</f>
        <v>24</v>
      </c>
      <c r="N173" s="122">
        <f>'Demand Planning'!AJ1707</f>
        <v>23</v>
      </c>
      <c r="O173" s="122">
        <f>'Demand Planning'!AK1707</f>
        <v>69</v>
      </c>
      <c r="P173" s="122">
        <f>'Demand Planning'!AL1707</f>
        <v>70</v>
      </c>
      <c r="Q173" s="122">
        <f>'Demand Planning'!AM1707</f>
        <v>68</v>
      </c>
      <c r="R173" s="122">
        <f>'Demand Planning'!AN1707</f>
        <v>68</v>
      </c>
    </row>
    <row r="174" spans="1:18" ht="14.25" customHeight="1" x14ac:dyDescent="0.25">
      <c r="A174" s="107" t="str">
        <f>'Demand Planning'!A1708</f>
        <v>ZOE12392</v>
      </c>
      <c r="B174" s="135" t="str">
        <f>'Demand Planning'!B1708</f>
        <v>ZOE Protein Bar 50g Choco Apricot Cake</v>
      </c>
      <c r="C174" s="135" t="str">
        <f>'Demand Planning'!C1708</f>
        <v>RTD &amp; SNACKS</v>
      </c>
      <c r="D174" s="135" t="str">
        <f>'Demand Planning'!D1708</f>
        <v>02 SILVER</v>
      </c>
      <c r="E174" s="166">
        <f>'Demand Planning'!Y1715</f>
        <v>817.80769230769226</v>
      </c>
      <c r="F174" s="122">
        <f>'Demand Planning'!AB1717</f>
        <v>725</v>
      </c>
      <c r="G174" s="122">
        <f>'Demand Planning'!AC1717</f>
        <v>725</v>
      </c>
      <c r="H174" s="122">
        <f>'Demand Planning'!AD1717</f>
        <v>725</v>
      </c>
      <c r="I174" s="122">
        <f>'Demand Planning'!AE1717</f>
        <v>725</v>
      </c>
      <c r="J174" s="122">
        <f>'Demand Planning'!AF1717</f>
        <v>725</v>
      </c>
      <c r="K174" s="122">
        <f>'Demand Planning'!AG1717</f>
        <v>725</v>
      </c>
      <c r="L174" s="122">
        <f>'Demand Planning'!AH1717</f>
        <v>725</v>
      </c>
      <c r="M174" s="122">
        <f>'Demand Planning'!AI1717</f>
        <v>725</v>
      </c>
      <c r="N174" s="122">
        <f>'Demand Planning'!AJ1717</f>
        <v>725</v>
      </c>
      <c r="O174" s="122">
        <f>'Demand Planning'!AK1717</f>
        <v>725</v>
      </c>
      <c r="P174" s="122">
        <f>'Demand Planning'!AL1717</f>
        <v>725</v>
      </c>
      <c r="Q174" s="122">
        <f>'Demand Planning'!AM1717</f>
        <v>725</v>
      </c>
      <c r="R174" s="122">
        <f>'Demand Planning'!AN1717</f>
        <v>725</v>
      </c>
    </row>
    <row r="175" spans="1:18" ht="14.25" customHeight="1" x14ac:dyDescent="0.25">
      <c r="A175" s="107" t="str">
        <f>'Demand Planning'!A1718</f>
        <v>POL09765</v>
      </c>
      <c r="B175" s="135" t="str">
        <f>'Demand Planning'!B1718</f>
        <v>Polleo Bulk Gainer 2,5kg Chocolate</v>
      </c>
      <c r="C175" s="135" t="str">
        <f>'Demand Planning'!C1718</f>
        <v>SPORTSKA PREHRANA</v>
      </c>
      <c r="D175" s="135" t="str">
        <f>'Demand Planning'!D1718</f>
        <v>02 SILVER</v>
      </c>
      <c r="E175" s="166">
        <f>'Demand Planning'!Y1725</f>
        <v>11.807692307692308</v>
      </c>
      <c r="F175" s="122">
        <f>'Demand Planning'!AB1727</f>
        <v>1</v>
      </c>
      <c r="G175" s="122">
        <f>'Demand Planning'!AC1727</f>
        <v>1</v>
      </c>
      <c r="H175" s="122">
        <f>'Demand Planning'!AD1727</f>
        <v>1</v>
      </c>
      <c r="I175" s="122">
        <f>'Demand Planning'!AE1727</f>
        <v>1</v>
      </c>
      <c r="J175" s="122">
        <f>'Demand Planning'!AF1727</f>
        <v>1</v>
      </c>
      <c r="K175" s="122">
        <f>'Demand Planning'!AG1727</f>
        <v>1</v>
      </c>
      <c r="L175" s="122">
        <f>'Demand Planning'!AH1727</f>
        <v>1</v>
      </c>
      <c r="M175" s="122">
        <f>'Demand Planning'!AI1727</f>
        <v>1</v>
      </c>
      <c r="N175" s="122">
        <f>'Demand Planning'!AJ1727</f>
        <v>1</v>
      </c>
      <c r="O175" s="122">
        <f>'Demand Planning'!AK1727</f>
        <v>1</v>
      </c>
      <c r="P175" s="122">
        <f>'Demand Planning'!AL1727</f>
        <v>1</v>
      </c>
      <c r="Q175" s="122">
        <f>'Demand Planning'!AM1727</f>
        <v>1</v>
      </c>
      <c r="R175" s="122">
        <f>'Demand Planning'!AN1727</f>
        <v>1</v>
      </c>
    </row>
    <row r="176" spans="1:18" ht="14.25" customHeight="1" x14ac:dyDescent="0.25">
      <c r="A176" s="107" t="str">
        <f>'Demand Planning'!A1728</f>
        <v>POL12712</v>
      </c>
      <c r="B176" s="135" t="str">
        <f>'Demand Planning'!B1728</f>
        <v>Polleo Pro Whey 908g Vanillla</v>
      </c>
      <c r="C176" s="135" t="str">
        <f>'Demand Planning'!C1728</f>
        <v>PROTEINI</v>
      </c>
      <c r="D176" s="135" t="str">
        <f>'Demand Planning'!D1728</f>
        <v>02 SILVER</v>
      </c>
      <c r="E176" s="166">
        <f>'Demand Planning'!Y1735</f>
        <v>41.5</v>
      </c>
      <c r="F176" s="122">
        <f>'Demand Planning'!AB1737</f>
        <v>43</v>
      </c>
      <c r="G176" s="122">
        <f>'Demand Planning'!AC1737</f>
        <v>38</v>
      </c>
      <c r="H176" s="122">
        <f>'Demand Planning'!AD1737</f>
        <v>39</v>
      </c>
      <c r="I176" s="122">
        <f>'Demand Planning'!AE1737</f>
        <v>39</v>
      </c>
      <c r="J176" s="122">
        <f>'Demand Planning'!AF1737</f>
        <v>38</v>
      </c>
      <c r="K176" s="122">
        <f>'Demand Planning'!AG1737</f>
        <v>34</v>
      </c>
      <c r="L176" s="122">
        <f>'Demand Planning'!AH1737</f>
        <v>36</v>
      </c>
      <c r="M176" s="122">
        <f>'Demand Planning'!AI1737</f>
        <v>34</v>
      </c>
      <c r="N176" s="122">
        <f>'Demand Planning'!AJ1737</f>
        <v>37</v>
      </c>
      <c r="O176" s="122">
        <f>'Demand Planning'!AK1737</f>
        <v>35</v>
      </c>
      <c r="P176" s="122">
        <f>'Demand Planning'!AL1737</f>
        <v>38</v>
      </c>
      <c r="Q176" s="122">
        <f>'Demand Planning'!AM1737</f>
        <v>29</v>
      </c>
      <c r="R176" s="122">
        <f>'Demand Planning'!AN1737</f>
        <v>32</v>
      </c>
    </row>
    <row r="177" spans="1:18" ht="14.25" customHeight="1" x14ac:dyDescent="0.25">
      <c r="A177" s="107" t="str">
        <f>'Demand Planning'!A1738</f>
        <v>POL09793</v>
      </c>
      <c r="B177" s="135" t="str">
        <f>'Demand Planning'!B1738</f>
        <v>Polleo Caffeine Boost 200 tabs</v>
      </c>
      <c r="C177" s="135" t="str">
        <f>'Demand Planning'!C1738</f>
        <v>SPORTSKA PREHRANA</v>
      </c>
      <c r="D177" s="135" t="str">
        <f>'Demand Planning'!D1738</f>
        <v>02 SILVER</v>
      </c>
      <c r="E177" s="166">
        <f>'Demand Planning'!Y1745</f>
        <v>26.153846153846153</v>
      </c>
      <c r="F177" s="122">
        <f>'Demand Planning'!AB1747</f>
        <v>37</v>
      </c>
      <c r="G177" s="122">
        <f>'Demand Planning'!AC1747</f>
        <v>37</v>
      </c>
      <c r="H177" s="122">
        <f>'Demand Planning'!AD1747</f>
        <v>37</v>
      </c>
      <c r="I177" s="122">
        <f>'Demand Planning'!AE1747</f>
        <v>37</v>
      </c>
      <c r="J177" s="122">
        <f>'Demand Planning'!AF1747</f>
        <v>37</v>
      </c>
      <c r="K177" s="122">
        <f>'Demand Planning'!AG1747</f>
        <v>37</v>
      </c>
      <c r="L177" s="122">
        <f>'Demand Planning'!AH1747</f>
        <v>37</v>
      </c>
      <c r="M177" s="122">
        <f>'Demand Planning'!AI1747</f>
        <v>37</v>
      </c>
      <c r="N177" s="122">
        <f>'Demand Planning'!AJ1747</f>
        <v>37</v>
      </c>
      <c r="O177" s="122">
        <f>'Demand Planning'!AK1747</f>
        <v>37</v>
      </c>
      <c r="P177" s="122">
        <f>'Demand Planning'!AL1747</f>
        <v>37</v>
      </c>
      <c r="Q177" s="122">
        <f>'Demand Planning'!AM1747</f>
        <v>37</v>
      </c>
      <c r="R177" s="122">
        <f>'Demand Planning'!AN1747</f>
        <v>37</v>
      </c>
    </row>
    <row r="178" spans="1:18" ht="14.25" customHeight="1" x14ac:dyDescent="0.25">
      <c r="A178" s="107" t="str">
        <f>'Demand Planning'!A1748</f>
        <v>POL09855</v>
      </c>
      <c r="B178" s="135" t="str">
        <f>'Demand Planning'!B1748</f>
        <v>Polleo Melatonin Sleep 200 tabs</v>
      </c>
      <c r="C178" s="135" t="str">
        <f>'Demand Planning'!C1748</f>
        <v>SPORTSKA PREHRANA</v>
      </c>
      <c r="D178" s="135" t="str">
        <f>'Demand Planning'!D1748</f>
        <v>02 SILVER</v>
      </c>
      <c r="E178" s="166">
        <f>'Demand Planning'!Y1755</f>
        <v>16.615384615384617</v>
      </c>
      <c r="F178" s="122">
        <f>'Demand Planning'!AB1757</f>
        <v>21</v>
      </c>
      <c r="G178" s="122">
        <f>'Demand Planning'!AC1757</f>
        <v>21</v>
      </c>
      <c r="H178" s="122">
        <f>'Demand Planning'!AD1757</f>
        <v>21</v>
      </c>
      <c r="I178" s="122">
        <f>'Demand Planning'!AE1757</f>
        <v>21</v>
      </c>
      <c r="J178" s="122">
        <f>'Demand Planning'!AF1757</f>
        <v>21</v>
      </c>
      <c r="K178" s="122">
        <f>'Demand Planning'!AG1757</f>
        <v>21</v>
      </c>
      <c r="L178" s="122">
        <f>'Demand Planning'!AH1757</f>
        <v>21</v>
      </c>
      <c r="M178" s="122">
        <f>'Demand Planning'!AI1757</f>
        <v>21</v>
      </c>
      <c r="N178" s="122">
        <f>'Demand Planning'!AJ1757</f>
        <v>21</v>
      </c>
      <c r="O178" s="122">
        <f>'Demand Planning'!AK1757</f>
        <v>21</v>
      </c>
      <c r="P178" s="122">
        <f>'Demand Planning'!AL1757</f>
        <v>21</v>
      </c>
      <c r="Q178" s="122">
        <f>'Demand Planning'!AM1757</f>
        <v>21</v>
      </c>
      <c r="R178" s="122">
        <f>'Demand Planning'!AN1757</f>
        <v>21</v>
      </c>
    </row>
    <row r="179" spans="1:18" ht="14.25" customHeight="1" x14ac:dyDescent="0.25">
      <c r="A179" s="107" t="str">
        <f>'Demand Planning'!A1758</f>
        <v>POL09759</v>
      </c>
      <c r="B179" s="135" t="str">
        <f>'Demand Planning'!B1758</f>
        <v>Polleo Instantized BCAA 2:1:1 500g</v>
      </c>
      <c r="C179" s="135" t="str">
        <f>'Demand Planning'!C1758</f>
        <v>SPORTSKA PREHRANA</v>
      </c>
      <c r="D179" s="135" t="str">
        <f>'Demand Planning'!D1758</f>
        <v>02 SILVER</v>
      </c>
      <c r="E179" s="166">
        <f>'Demand Planning'!Y1765</f>
        <v>13.576923076923077</v>
      </c>
      <c r="F179" s="122">
        <f>'Demand Planning'!AB1767</f>
        <v>29</v>
      </c>
      <c r="G179" s="122">
        <f>'Demand Planning'!AC1767</f>
        <v>30</v>
      </c>
      <c r="H179" s="122">
        <f>'Demand Planning'!AD1767</f>
        <v>31</v>
      </c>
      <c r="I179" s="122">
        <f>'Demand Planning'!AE1767</f>
        <v>32</v>
      </c>
      <c r="J179" s="122">
        <f>'Demand Planning'!AF1767</f>
        <v>33</v>
      </c>
      <c r="K179" s="122">
        <f>'Demand Planning'!AG1767</f>
        <v>34</v>
      </c>
      <c r="L179" s="122">
        <f>'Demand Planning'!AH1767</f>
        <v>34</v>
      </c>
      <c r="M179" s="122">
        <f>'Demand Planning'!AI1767</f>
        <v>35</v>
      </c>
      <c r="N179" s="122">
        <f>'Demand Planning'!AJ1767</f>
        <v>35</v>
      </c>
      <c r="O179" s="122">
        <f>'Demand Planning'!AK1767</f>
        <v>35</v>
      </c>
      <c r="P179" s="122">
        <f>'Demand Planning'!AL1767</f>
        <v>36</v>
      </c>
      <c r="Q179" s="122">
        <f>'Demand Planning'!AM1767</f>
        <v>36</v>
      </c>
      <c r="R179" s="122">
        <f>'Demand Planning'!AN1767</f>
        <v>36</v>
      </c>
    </row>
    <row r="180" spans="1:18" ht="14.25" customHeight="1" x14ac:dyDescent="0.25">
      <c r="A180" s="107" t="str">
        <f>'Demand Planning'!A1768</f>
        <v>ZOE12368</v>
      </c>
      <c r="B180" s="135" t="str">
        <f>'Demand Planning'!B1768</f>
        <v>ZOE Boss Protein Fusion 454g Chocolate Rhapsody</v>
      </c>
      <c r="C180" s="135" t="str">
        <f>'Demand Planning'!C1768</f>
        <v>PROTEINI</v>
      </c>
      <c r="D180" s="135" t="str">
        <f>'Demand Planning'!D1768</f>
        <v>02 SILVER</v>
      </c>
      <c r="E180" s="166">
        <f>'Demand Planning'!Y1775</f>
        <v>52.192307692307693</v>
      </c>
      <c r="F180" s="122">
        <f>'Demand Planning'!AB1777</f>
        <v>75</v>
      </c>
      <c r="G180" s="122">
        <f>'Demand Planning'!AC1777</f>
        <v>75</v>
      </c>
      <c r="H180" s="122">
        <f>'Demand Planning'!AD1777</f>
        <v>75</v>
      </c>
      <c r="I180" s="122">
        <f>'Demand Planning'!AE1777</f>
        <v>75</v>
      </c>
      <c r="J180" s="122">
        <f>'Demand Planning'!AF1777</f>
        <v>75</v>
      </c>
      <c r="K180" s="122">
        <f>'Demand Planning'!AG1777</f>
        <v>75</v>
      </c>
      <c r="L180" s="122">
        <f>'Demand Planning'!AH1777</f>
        <v>75</v>
      </c>
      <c r="M180" s="122">
        <f>'Demand Planning'!AI1777</f>
        <v>75</v>
      </c>
      <c r="N180" s="122">
        <f>'Demand Planning'!AJ1777</f>
        <v>75</v>
      </c>
      <c r="O180" s="122">
        <f>'Demand Planning'!AK1777</f>
        <v>75</v>
      </c>
      <c r="P180" s="122">
        <f>'Demand Planning'!AL1777</f>
        <v>75</v>
      </c>
      <c r="Q180" s="122">
        <f>'Demand Planning'!AM1777</f>
        <v>75</v>
      </c>
      <c r="R180" s="122">
        <f>'Demand Planning'!AN1777</f>
        <v>75</v>
      </c>
    </row>
    <row r="181" spans="1:18" ht="14.25" customHeight="1" x14ac:dyDescent="0.25">
      <c r="A181" s="107" t="str">
        <f>'Demand Planning'!A1778</f>
        <v>SHM00013</v>
      </c>
      <c r="B181" s="135" t="str">
        <f>'Demand Planning'!B1778</f>
        <v>Shieldmixer Hero Pro Joker</v>
      </c>
      <c r="C181" s="135" t="str">
        <f>'Demand Planning'!C1778</f>
        <v>DRINKWARE I HOME</v>
      </c>
      <c r="D181" s="135" t="str">
        <f>'Demand Planning'!D1778</f>
        <v>02 SILVER</v>
      </c>
      <c r="E181" s="166">
        <f>'Demand Planning'!Y1785</f>
        <v>55.384615384615387</v>
      </c>
      <c r="F181" s="122">
        <f>'Demand Planning'!AB1787</f>
        <v>12</v>
      </c>
      <c r="G181" s="122">
        <f>'Demand Planning'!AC1787</f>
        <v>12</v>
      </c>
      <c r="H181" s="122">
        <f>'Demand Planning'!AD1787</f>
        <v>12</v>
      </c>
      <c r="I181" s="122">
        <f>'Demand Planning'!AE1787</f>
        <v>12</v>
      </c>
      <c r="J181" s="122">
        <f>'Demand Planning'!AF1787</f>
        <v>12</v>
      </c>
      <c r="K181" s="122">
        <f>'Demand Planning'!AG1787</f>
        <v>11</v>
      </c>
      <c r="L181" s="122">
        <f>'Demand Planning'!AH1787</f>
        <v>11</v>
      </c>
      <c r="M181" s="122">
        <f>'Demand Planning'!AI1787</f>
        <v>11</v>
      </c>
      <c r="N181" s="122">
        <f>'Demand Planning'!AJ1787</f>
        <v>11</v>
      </c>
      <c r="O181" s="122">
        <f>'Demand Planning'!AK1787</f>
        <v>11</v>
      </c>
      <c r="P181" s="122">
        <f>'Demand Planning'!AL1787</f>
        <v>11</v>
      </c>
      <c r="Q181" s="122">
        <f>'Demand Planning'!AM1787</f>
        <v>11</v>
      </c>
      <c r="R181" s="122">
        <f>'Demand Planning'!AN1787</f>
        <v>11</v>
      </c>
    </row>
    <row r="182" spans="1:18" ht="14.25" customHeight="1" x14ac:dyDescent="0.25">
      <c r="A182" s="107" t="str">
        <f>'Demand Planning'!A1788</f>
        <v>POL09930</v>
      </c>
      <c r="B182" s="135" t="str">
        <f>'Demand Planning'!B1788</f>
        <v>Polleo SHOT Magnesium + Vitamin B6 80ml Jagoda</v>
      </c>
      <c r="C182" s="135" t="str">
        <f>'Demand Planning'!C1788</f>
        <v>SPORTSKA PREHRANA</v>
      </c>
      <c r="D182" s="135" t="str">
        <f>'Demand Planning'!D1788</f>
        <v>02 SILVER</v>
      </c>
      <c r="E182" s="166">
        <f>'Demand Planning'!Y1795</f>
        <v>434.84615384615387</v>
      </c>
      <c r="F182" s="122">
        <f>'Demand Planning'!AB1797</f>
        <v>690</v>
      </c>
      <c r="G182" s="122">
        <f>'Demand Planning'!AC1797</f>
        <v>690</v>
      </c>
      <c r="H182" s="122">
        <f>'Demand Planning'!AD1797</f>
        <v>690</v>
      </c>
      <c r="I182" s="122">
        <f>'Demand Planning'!AE1797</f>
        <v>690</v>
      </c>
      <c r="J182" s="122">
        <f>'Demand Planning'!AF1797</f>
        <v>690</v>
      </c>
      <c r="K182" s="122">
        <f>'Demand Planning'!AG1797</f>
        <v>861</v>
      </c>
      <c r="L182" s="122">
        <f>'Demand Planning'!AH1797</f>
        <v>861</v>
      </c>
      <c r="M182" s="122">
        <f>'Demand Planning'!AI1797</f>
        <v>861</v>
      </c>
      <c r="N182" s="122">
        <f>'Demand Planning'!AJ1797</f>
        <v>861</v>
      </c>
      <c r="O182" s="122">
        <f>'Demand Planning'!AK1797</f>
        <v>690</v>
      </c>
      <c r="P182" s="122">
        <f>'Demand Planning'!AL1797</f>
        <v>690</v>
      </c>
      <c r="Q182" s="122">
        <f>'Demand Planning'!AM1797</f>
        <v>645</v>
      </c>
      <c r="R182" s="122">
        <f>'Demand Planning'!AN1797</f>
        <v>645</v>
      </c>
    </row>
    <row r="183" spans="1:18" ht="14.25" customHeight="1" x14ac:dyDescent="0.25">
      <c r="A183" s="107" t="str">
        <f>'Demand Planning'!A1798</f>
        <v>POL09799</v>
      </c>
      <c r="B183" s="135" t="str">
        <f>'Demand Planning'!B1798</f>
        <v>Polleo Vitamin C Complex 90 caps</v>
      </c>
      <c r="C183" s="135" t="str">
        <f>'Demand Planning'!C1798</f>
        <v>SPORTSKA PREHRANA</v>
      </c>
      <c r="D183" s="135" t="str">
        <f>'Demand Planning'!D1798</f>
        <v>02 SILVER</v>
      </c>
      <c r="E183" s="166">
        <f>'Demand Planning'!Y1805</f>
        <v>46.5</v>
      </c>
      <c r="F183" s="122">
        <f>'Demand Planning'!AB1807</f>
        <v>46</v>
      </c>
      <c r="G183" s="122">
        <f>'Demand Planning'!AC1807</f>
        <v>47</v>
      </c>
      <c r="H183" s="122">
        <f>'Demand Planning'!AD1807</f>
        <v>48</v>
      </c>
      <c r="I183" s="122">
        <f>'Demand Planning'!AE1807</f>
        <v>46</v>
      </c>
      <c r="J183" s="122">
        <f>'Demand Planning'!AF1807</f>
        <v>41</v>
      </c>
      <c r="K183" s="122">
        <f>'Demand Planning'!AG1807</f>
        <v>45</v>
      </c>
      <c r="L183" s="122">
        <f>'Demand Planning'!AH1807</f>
        <v>45</v>
      </c>
      <c r="M183" s="122">
        <f>'Demand Planning'!AI1807</f>
        <v>45</v>
      </c>
      <c r="N183" s="122">
        <f>'Demand Planning'!AJ1807</f>
        <v>42</v>
      </c>
      <c r="O183" s="122">
        <f>'Demand Planning'!AK1807</f>
        <v>41</v>
      </c>
      <c r="P183" s="122">
        <f>'Demand Planning'!AL1807</f>
        <v>41</v>
      </c>
      <c r="Q183" s="122">
        <f>'Demand Planning'!AM1807</f>
        <v>41</v>
      </c>
      <c r="R183" s="122">
        <f>'Demand Planning'!AN1807</f>
        <v>39</v>
      </c>
    </row>
    <row r="184" spans="1:18" ht="14.25" customHeight="1" x14ac:dyDescent="0.25">
      <c r="A184" s="107" t="str">
        <f>'Demand Planning'!A1808</f>
        <v>ZOE12362</v>
      </c>
      <c r="B184" s="135" t="str">
        <f>'Demand Planning'!B1808</f>
        <v>ZOE Clear Hydrowhey 454g Peach Iced Tea</v>
      </c>
      <c r="C184" s="135" t="str">
        <f>'Demand Planning'!C1808</f>
        <v>PROTEINI</v>
      </c>
      <c r="D184" s="135" t="str">
        <f>'Demand Planning'!D1808</f>
        <v>02 SILVER</v>
      </c>
      <c r="E184" s="166">
        <f>'Demand Planning'!Y1815</f>
        <v>20</v>
      </c>
      <c r="F184" s="122">
        <f>'Demand Planning'!AB1817</f>
        <v>37</v>
      </c>
      <c r="G184" s="122">
        <f>'Demand Planning'!AC1817</f>
        <v>34</v>
      </c>
      <c r="H184" s="122">
        <f>'Demand Planning'!AD1817</f>
        <v>37</v>
      </c>
      <c r="I184" s="122">
        <f>'Demand Planning'!AE1817</f>
        <v>36</v>
      </c>
      <c r="J184" s="122">
        <f>'Demand Planning'!AF1817</f>
        <v>34</v>
      </c>
      <c r="K184" s="122">
        <f>'Demand Planning'!AG1817</f>
        <v>34</v>
      </c>
      <c r="L184" s="122">
        <f>'Demand Planning'!AH1817</f>
        <v>34</v>
      </c>
      <c r="M184" s="122">
        <f>'Demand Planning'!AI1817</f>
        <v>35</v>
      </c>
      <c r="N184" s="122">
        <f>'Demand Planning'!AJ1817</f>
        <v>33</v>
      </c>
      <c r="O184" s="122">
        <f>'Demand Planning'!AK1817</f>
        <v>35</v>
      </c>
      <c r="P184" s="122">
        <f>'Demand Planning'!AL1817</f>
        <v>34</v>
      </c>
      <c r="Q184" s="122">
        <f>'Demand Planning'!AM1817</f>
        <v>28</v>
      </c>
      <c r="R184" s="122">
        <f>'Demand Planning'!AN1817</f>
        <v>31</v>
      </c>
    </row>
    <row r="185" spans="1:18" ht="14.25" customHeight="1" x14ac:dyDescent="0.25">
      <c r="A185" s="107" t="str">
        <f>'Demand Planning'!A1818</f>
        <v>ZOE12355</v>
      </c>
      <c r="B185" s="135" t="str">
        <f>'Demand Planning'!B1818</f>
        <v>ZOE Whey 454g Strawberry Milkshake</v>
      </c>
      <c r="C185" s="135" t="str">
        <f>'Demand Planning'!C1818</f>
        <v>PROTEINI</v>
      </c>
      <c r="D185" s="135" t="str">
        <f>'Demand Planning'!D1818</f>
        <v>02 SILVER</v>
      </c>
      <c r="E185" s="166">
        <f>'Demand Planning'!Y1825</f>
        <v>31.115384615384617</v>
      </c>
      <c r="F185" s="122">
        <f>'Demand Planning'!AB1827</f>
        <v>26</v>
      </c>
      <c r="G185" s="122">
        <f>'Demand Planning'!AC1827</f>
        <v>25</v>
      </c>
      <c r="H185" s="122">
        <f>'Demand Planning'!AD1827</f>
        <v>25</v>
      </c>
      <c r="I185" s="122">
        <f>'Demand Planning'!AE1827</f>
        <v>25</v>
      </c>
      <c r="J185" s="122">
        <f>'Demand Planning'!AF1827</f>
        <v>23</v>
      </c>
      <c r="K185" s="122">
        <f>'Demand Planning'!AG1827</f>
        <v>23</v>
      </c>
      <c r="L185" s="122">
        <f>'Demand Planning'!AH1827</f>
        <v>23</v>
      </c>
      <c r="M185" s="122">
        <f>'Demand Planning'!AI1827</f>
        <v>23</v>
      </c>
      <c r="N185" s="122">
        <f>'Demand Planning'!AJ1827</f>
        <v>23</v>
      </c>
      <c r="O185" s="122">
        <f>'Demand Planning'!AK1827</f>
        <v>23</v>
      </c>
      <c r="P185" s="122">
        <f>'Demand Planning'!AL1827</f>
        <v>24</v>
      </c>
      <c r="Q185" s="122">
        <f>'Demand Planning'!AM1827</f>
        <v>22</v>
      </c>
      <c r="R185" s="122">
        <f>'Demand Planning'!AN1827</f>
        <v>23</v>
      </c>
    </row>
    <row r="186" spans="1:18" ht="14.25" customHeight="1" x14ac:dyDescent="0.25">
      <c r="A186" s="107" t="str">
        <f>'Demand Planning'!A1828</f>
        <v>SHM00012</v>
      </c>
      <c r="B186" s="135" t="str">
        <f>'Demand Planning'!B1828</f>
        <v>Shieldmixer Hero Pro Superman Classic</v>
      </c>
      <c r="C186" s="135" t="str">
        <f>'Demand Planning'!C1828</f>
        <v>DRINKWARE I HOME</v>
      </c>
      <c r="D186" s="135" t="str">
        <f>'Demand Planning'!D1828</f>
        <v>02 SILVER</v>
      </c>
      <c r="E186" s="166">
        <f>'Demand Planning'!Y1835</f>
        <v>66.42307692307692</v>
      </c>
      <c r="F186" s="122">
        <f>'Demand Planning'!AB1837</f>
        <v>20</v>
      </c>
      <c r="G186" s="122">
        <f>'Demand Planning'!AC1837</f>
        <v>18</v>
      </c>
      <c r="H186" s="122">
        <f>'Demand Planning'!AD1837</f>
        <v>19</v>
      </c>
      <c r="I186" s="122">
        <f>'Demand Planning'!AE1837</f>
        <v>18</v>
      </c>
      <c r="J186" s="122">
        <f>'Demand Planning'!AF1837</f>
        <v>17</v>
      </c>
      <c r="K186" s="122">
        <f>'Demand Planning'!AG1837</f>
        <v>16</v>
      </c>
      <c r="L186" s="122">
        <f>'Demand Planning'!AH1837</f>
        <v>16</v>
      </c>
      <c r="M186" s="122">
        <f>'Demand Planning'!AI1837</f>
        <v>17</v>
      </c>
      <c r="N186" s="122">
        <f>'Demand Planning'!AJ1837</f>
        <v>17</v>
      </c>
      <c r="O186" s="122">
        <f>'Demand Planning'!AK1837</f>
        <v>16</v>
      </c>
      <c r="P186" s="122">
        <f>'Demand Planning'!AL1837</f>
        <v>16</v>
      </c>
      <c r="Q186" s="122">
        <f>'Demand Planning'!AM1837</f>
        <v>16</v>
      </c>
      <c r="R186" s="122">
        <f>'Demand Planning'!AN1837</f>
        <v>16</v>
      </c>
    </row>
    <row r="187" spans="1:18" ht="14.25" customHeight="1" x14ac:dyDescent="0.25">
      <c r="A187" s="107" t="str">
        <f>'Demand Planning'!A1838</f>
        <v>POL12603</v>
      </c>
      <c r="B187" s="135" t="str">
        <f>'Demand Planning'!B1838</f>
        <v>Polleo Protein Cream 200g Delicious Duo</v>
      </c>
      <c r="C187" s="135" t="str">
        <f>'Demand Planning'!C1838</f>
        <v>BIO I SUPERFOODS</v>
      </c>
      <c r="D187" s="135" t="str">
        <f>'Demand Planning'!D1838</f>
        <v>02 SILVER</v>
      </c>
      <c r="E187" s="166">
        <f>'Demand Planning'!Y1845</f>
        <v>183.38461538461539</v>
      </c>
      <c r="F187" s="122">
        <f>'Demand Planning'!AB1847</f>
        <v>295</v>
      </c>
      <c r="G187" s="122">
        <f>'Demand Planning'!AC1847</f>
        <v>314</v>
      </c>
      <c r="H187" s="122">
        <f>'Demand Planning'!AD1847</f>
        <v>330</v>
      </c>
      <c r="I187" s="122">
        <f>'Demand Planning'!AE1847</f>
        <v>344</v>
      </c>
      <c r="J187" s="122">
        <f>'Demand Planning'!AF1847</f>
        <v>356</v>
      </c>
      <c r="K187" s="122">
        <f>'Demand Planning'!AG1847</f>
        <v>366</v>
      </c>
      <c r="L187" s="122">
        <f>'Demand Planning'!AH1847</f>
        <v>374</v>
      </c>
      <c r="M187" s="122">
        <f>'Demand Planning'!AI1847</f>
        <v>381</v>
      </c>
      <c r="N187" s="122">
        <f>'Demand Planning'!AJ1847</f>
        <v>388</v>
      </c>
      <c r="O187" s="122">
        <f>'Demand Planning'!AK1847</f>
        <v>393</v>
      </c>
      <c r="P187" s="122">
        <f>'Demand Planning'!AL1847</f>
        <v>397</v>
      </c>
      <c r="Q187" s="122">
        <f>'Demand Planning'!AM1847</f>
        <v>401</v>
      </c>
      <c r="R187" s="122">
        <f>'Demand Planning'!AN1847</f>
        <v>404</v>
      </c>
    </row>
    <row r="188" spans="1:18" ht="14.25" customHeight="1" x14ac:dyDescent="0.25">
      <c r="A188" s="107" t="str">
        <f>'Demand Planning'!A1848</f>
        <v>POL09732</v>
      </c>
      <c r="B188" s="135" t="str">
        <f>'Demand Planning'!B1848</f>
        <v>Polleo 1st Whey 30,4g SACHET Vanilla Madagascar</v>
      </c>
      <c r="C188" s="135" t="str">
        <f>'Demand Planning'!C1848</f>
        <v>PROTEINI</v>
      </c>
      <c r="D188" s="135" t="str">
        <f>'Demand Planning'!D1848</f>
        <v>02 SILVER</v>
      </c>
      <c r="E188" s="166">
        <f>'Demand Planning'!Y1855</f>
        <v>265.92307692307691</v>
      </c>
      <c r="F188" s="122">
        <f>'Demand Planning'!AB1857</f>
        <v>0</v>
      </c>
      <c r="G188" s="122">
        <f>'Demand Planning'!AC1857</f>
        <v>0</v>
      </c>
      <c r="H188" s="122">
        <f>'Demand Planning'!AD1857</f>
        <v>0</v>
      </c>
      <c r="I188" s="122">
        <f>'Demand Planning'!AE1857</f>
        <v>0</v>
      </c>
      <c r="J188" s="122">
        <f>'Demand Planning'!AF1857</f>
        <v>0</v>
      </c>
      <c r="K188" s="122">
        <f>'Demand Planning'!AG1857</f>
        <v>0</v>
      </c>
      <c r="L188" s="122">
        <f>'Demand Planning'!AH1857</f>
        <v>0</v>
      </c>
      <c r="M188" s="122">
        <f>'Demand Planning'!AI1857</f>
        <v>0</v>
      </c>
      <c r="N188" s="122">
        <f>'Demand Planning'!AJ1857</f>
        <v>0</v>
      </c>
      <c r="O188" s="122">
        <f>'Demand Planning'!AK1857</f>
        <v>0</v>
      </c>
      <c r="P188" s="122">
        <f>'Demand Planning'!AL1857</f>
        <v>0</v>
      </c>
      <c r="Q188" s="122">
        <f>'Demand Planning'!AM1857</f>
        <v>0</v>
      </c>
      <c r="R188" s="122">
        <f>'Demand Planning'!AN1857</f>
        <v>0</v>
      </c>
    </row>
    <row r="189" spans="1:18" ht="14.25" customHeight="1" x14ac:dyDescent="0.25">
      <c r="A189" s="107" t="str">
        <f>'Demand Planning'!A1858</f>
        <v>ON00281</v>
      </c>
      <c r="B189" s="135" t="str">
        <f>'Demand Planning'!B1858</f>
        <v>Serious Mass 5,45kg Chocolate</v>
      </c>
      <c r="C189" s="135" t="str">
        <f>'Demand Planning'!C1858</f>
        <v>SPORTSKA PREHRANA</v>
      </c>
      <c r="D189" s="135" t="str">
        <f>'Demand Planning'!D1858</f>
        <v>02 SILVER</v>
      </c>
      <c r="E189" s="166">
        <f>'Demand Planning'!Y1865</f>
        <v>6.5</v>
      </c>
      <c r="F189" s="122">
        <f>'Demand Planning'!AB1867</f>
        <v>7</v>
      </c>
      <c r="G189" s="122">
        <f>'Demand Planning'!AC1867</f>
        <v>7</v>
      </c>
      <c r="H189" s="122">
        <f>'Demand Planning'!AD1867</f>
        <v>7</v>
      </c>
      <c r="I189" s="122">
        <f>'Demand Planning'!AE1867</f>
        <v>7</v>
      </c>
      <c r="J189" s="122">
        <f>'Demand Planning'!AF1867</f>
        <v>7</v>
      </c>
      <c r="K189" s="122">
        <f>'Demand Planning'!AG1867</f>
        <v>7</v>
      </c>
      <c r="L189" s="122">
        <f>'Demand Planning'!AH1867</f>
        <v>7</v>
      </c>
      <c r="M189" s="122">
        <f>'Demand Planning'!AI1867</f>
        <v>7</v>
      </c>
      <c r="N189" s="122">
        <f>'Demand Planning'!AJ1867</f>
        <v>7</v>
      </c>
      <c r="O189" s="122">
        <f>'Demand Planning'!AK1867</f>
        <v>7</v>
      </c>
      <c r="P189" s="122">
        <f>'Demand Planning'!AL1867</f>
        <v>7</v>
      </c>
      <c r="Q189" s="122">
        <f>'Demand Planning'!AM1867</f>
        <v>7</v>
      </c>
      <c r="R189" s="122">
        <f>'Demand Planning'!AN1867</f>
        <v>7</v>
      </c>
    </row>
    <row r="190" spans="1:18" ht="14.25" customHeight="1" x14ac:dyDescent="0.25">
      <c r="A190" s="107" t="str">
        <f>'Demand Planning'!A1868</f>
        <v>ZOE08757</v>
      </c>
      <c r="B190" s="135" t="str">
        <f>'Demand Planning'!B1868</f>
        <v>Zoe Nutrition Protein Cream Pistachio 200g</v>
      </c>
      <c r="C190" s="135" t="str">
        <f>'Demand Planning'!C1868</f>
        <v>BIO I SUPERFOODS</v>
      </c>
      <c r="D190" s="135" t="str">
        <f>'Demand Planning'!D1868</f>
        <v>02 SILVER</v>
      </c>
      <c r="E190" s="166">
        <f>'Demand Planning'!Y1875</f>
        <v>150.42307692307693</v>
      </c>
      <c r="F190" s="122">
        <f>'Demand Planning'!AB1877</f>
        <v>186</v>
      </c>
      <c r="G190" s="122">
        <f>'Demand Planning'!AC1877</f>
        <v>186</v>
      </c>
      <c r="H190" s="122">
        <f>'Demand Planning'!AD1877</f>
        <v>186</v>
      </c>
      <c r="I190" s="122">
        <f>'Demand Planning'!AE1877</f>
        <v>186</v>
      </c>
      <c r="J190" s="122">
        <f>'Demand Planning'!AF1877</f>
        <v>186</v>
      </c>
      <c r="K190" s="122">
        <f>'Demand Planning'!AG1877</f>
        <v>347</v>
      </c>
      <c r="L190" s="122">
        <f>'Demand Planning'!AH1877</f>
        <v>347</v>
      </c>
      <c r="M190" s="122">
        <f>'Demand Planning'!AI1877</f>
        <v>347</v>
      </c>
      <c r="N190" s="122">
        <f>'Demand Planning'!AJ1877</f>
        <v>347</v>
      </c>
      <c r="O190" s="122">
        <f>'Demand Planning'!AK1877</f>
        <v>186</v>
      </c>
      <c r="P190" s="122">
        <f>'Demand Planning'!AL1877</f>
        <v>186</v>
      </c>
      <c r="Q190" s="122">
        <f>'Demand Planning'!AM1877</f>
        <v>185</v>
      </c>
      <c r="R190" s="122">
        <f>'Demand Planning'!AN1877</f>
        <v>185</v>
      </c>
    </row>
    <row r="191" spans="1:18" ht="14.25" customHeight="1" x14ac:dyDescent="0.25">
      <c r="A191" s="107" t="str">
        <f>'Demand Planning'!A1878</f>
        <v>SHM00075</v>
      </c>
      <c r="B191" s="135" t="str">
        <f>'Demand Planning'!B1878</f>
        <v>DEFENDER, Go Hard or Go Home, 600 ml</v>
      </c>
      <c r="C191" s="135" t="str">
        <f>'Demand Planning'!C1878</f>
        <v>DRINKWARE I HOME</v>
      </c>
      <c r="D191" s="135" t="str">
        <f>'Demand Planning'!D1878</f>
        <v>02 SILVER</v>
      </c>
      <c r="E191" s="166">
        <f>'Demand Planning'!Y1885</f>
        <v>171.80769230769232</v>
      </c>
      <c r="F191" s="122">
        <f>'Demand Planning'!AB1887</f>
        <v>168</v>
      </c>
      <c r="G191" s="122">
        <f>'Demand Planning'!AC1887</f>
        <v>168</v>
      </c>
      <c r="H191" s="122">
        <f>'Demand Planning'!AD1887</f>
        <v>168</v>
      </c>
      <c r="I191" s="122">
        <f>'Demand Planning'!AE1887</f>
        <v>168</v>
      </c>
      <c r="J191" s="122">
        <f>'Demand Planning'!AF1887</f>
        <v>168</v>
      </c>
      <c r="K191" s="122">
        <f>'Demand Planning'!AG1887</f>
        <v>168</v>
      </c>
      <c r="L191" s="122">
        <f>'Demand Planning'!AH1887</f>
        <v>168</v>
      </c>
      <c r="M191" s="122">
        <f>'Demand Planning'!AI1887</f>
        <v>168</v>
      </c>
      <c r="N191" s="122">
        <f>'Demand Planning'!AJ1887</f>
        <v>168</v>
      </c>
      <c r="O191" s="122">
        <f>'Demand Planning'!AK1887</f>
        <v>168</v>
      </c>
      <c r="P191" s="122">
        <f>'Demand Planning'!AL1887</f>
        <v>168</v>
      </c>
      <c r="Q191" s="122">
        <f>'Demand Planning'!AM1887</f>
        <v>168</v>
      </c>
      <c r="R191" s="122">
        <f>'Demand Planning'!AN1887</f>
        <v>168</v>
      </c>
    </row>
    <row r="192" spans="1:18" ht="14.25" customHeight="1" x14ac:dyDescent="0.25">
      <c r="A192" s="107" t="str">
        <f>'Demand Planning'!A1888</f>
        <v>ZOE12412</v>
      </c>
      <c r="B192" s="135" t="str">
        <f>'Demand Planning'!B1888</f>
        <v>ZOE Complete Meal Replacement 1kg Vanilla Gelato</v>
      </c>
      <c r="C192" s="135" t="str">
        <f>'Demand Planning'!C1888</f>
        <v>PROTEINI</v>
      </c>
      <c r="D192" s="135" t="str">
        <f>'Demand Planning'!D1888</f>
        <v>02 SILVER</v>
      </c>
      <c r="E192" s="166">
        <f>'Demand Planning'!Y1895</f>
        <v>13.346153846153847</v>
      </c>
      <c r="F192" s="122">
        <f>'Demand Planning'!AB1897</f>
        <v>13</v>
      </c>
      <c r="G192" s="122">
        <f>'Demand Planning'!AC1897</f>
        <v>14</v>
      </c>
      <c r="H192" s="122">
        <f>'Demand Planning'!AD1897</f>
        <v>14</v>
      </c>
      <c r="I192" s="122">
        <f>'Demand Planning'!AE1897</f>
        <v>15</v>
      </c>
      <c r="J192" s="122">
        <f>'Demand Planning'!AF1897</f>
        <v>14</v>
      </c>
      <c r="K192" s="122">
        <f>'Demand Planning'!AG1897</f>
        <v>14</v>
      </c>
      <c r="L192" s="122">
        <f>'Demand Planning'!AH1897</f>
        <v>14</v>
      </c>
      <c r="M192" s="122">
        <f>'Demand Planning'!AI1897</f>
        <v>14</v>
      </c>
      <c r="N192" s="122">
        <f>'Demand Planning'!AJ1897</f>
        <v>14</v>
      </c>
      <c r="O192" s="122">
        <f>'Demand Planning'!AK1897</f>
        <v>14</v>
      </c>
      <c r="P192" s="122">
        <f>'Demand Planning'!AL1897</f>
        <v>14</v>
      </c>
      <c r="Q192" s="122">
        <f>'Demand Planning'!AM1897</f>
        <v>14</v>
      </c>
      <c r="R192" s="122">
        <f>'Demand Planning'!AN1897</f>
        <v>14</v>
      </c>
    </row>
    <row r="193" spans="1:18" ht="14.25" customHeight="1" x14ac:dyDescent="0.25">
      <c r="A193" s="107" t="str">
        <f>'Demand Planning'!A1898</f>
        <v>POL12849</v>
      </c>
      <c r="B193" s="135" t="str">
        <f>'Demand Planning'!B1898</f>
        <v>Polleo Premium HydroX Whey 1,8kg Chocolate Hazelnut</v>
      </c>
      <c r="C193" s="135" t="str">
        <f>'Demand Planning'!C1898</f>
        <v>PROTEINI</v>
      </c>
      <c r="D193" s="135" t="str">
        <f>'Demand Planning'!D1898</f>
        <v>02 SILVER</v>
      </c>
      <c r="E193" s="166">
        <f>'Demand Planning'!Y1905</f>
        <v>20.153846153846153</v>
      </c>
      <c r="F193" s="122">
        <f>'Demand Planning'!AB1907</f>
        <v>22</v>
      </c>
      <c r="G193" s="122">
        <f>'Demand Planning'!AC1907</f>
        <v>21</v>
      </c>
      <c r="H193" s="122">
        <f>'Demand Planning'!AD1907</f>
        <v>20</v>
      </c>
      <c r="I193" s="122">
        <f>'Demand Planning'!AE1907</f>
        <v>19</v>
      </c>
      <c r="J193" s="122">
        <f>'Demand Planning'!AF1907</f>
        <v>19</v>
      </c>
      <c r="K193" s="122">
        <f>'Demand Planning'!AG1907</f>
        <v>18</v>
      </c>
      <c r="L193" s="122">
        <f>'Demand Planning'!AH1907</f>
        <v>17</v>
      </c>
      <c r="M193" s="122">
        <f>'Demand Planning'!AI1907</f>
        <v>17</v>
      </c>
      <c r="N193" s="122">
        <f>'Demand Planning'!AJ1907</f>
        <v>16</v>
      </c>
      <c r="O193" s="122">
        <f>'Demand Planning'!AK1907</f>
        <v>16</v>
      </c>
      <c r="P193" s="122">
        <f>'Demand Planning'!AL1907</f>
        <v>17</v>
      </c>
      <c r="Q193" s="122">
        <f>'Demand Planning'!AM1907</f>
        <v>17</v>
      </c>
      <c r="R193" s="122">
        <f>'Demand Planning'!AN1907</f>
        <v>17</v>
      </c>
    </row>
    <row r="194" spans="1:18" ht="14.25" customHeight="1" x14ac:dyDescent="0.25">
      <c r="A194" s="107" t="str">
        <f>'Demand Planning'!A1908</f>
        <v>NUT00846</v>
      </c>
      <c r="B194" s="135" t="str">
        <f>'Demand Planning'!B1908</f>
        <v>ElastiJoint 384g Fruit Punch</v>
      </c>
      <c r="C194" s="135" t="str">
        <f>'Demand Planning'!C1908</f>
        <v>SPORTSKA PREHRANA</v>
      </c>
      <c r="D194" s="135" t="str">
        <f>'Demand Planning'!D1908</f>
        <v>02 SILVER</v>
      </c>
      <c r="E194" s="166">
        <f>'Demand Planning'!Y1915</f>
        <v>11.153846153846153</v>
      </c>
      <c r="F194" s="122">
        <f>'Demand Planning'!AB1917</f>
        <v>7</v>
      </c>
      <c r="G194" s="122">
        <f>'Demand Planning'!AC1917</f>
        <v>7</v>
      </c>
      <c r="H194" s="122">
        <f>'Demand Planning'!AD1917</f>
        <v>7</v>
      </c>
      <c r="I194" s="122">
        <f>'Demand Planning'!AE1917</f>
        <v>7</v>
      </c>
      <c r="J194" s="122">
        <f>'Demand Planning'!AF1917</f>
        <v>7</v>
      </c>
      <c r="K194" s="122">
        <f>'Demand Planning'!AG1917</f>
        <v>7</v>
      </c>
      <c r="L194" s="122">
        <f>'Demand Planning'!AH1917</f>
        <v>7</v>
      </c>
      <c r="M194" s="122">
        <f>'Demand Planning'!AI1917</f>
        <v>7</v>
      </c>
      <c r="N194" s="122">
        <f>'Demand Planning'!AJ1917</f>
        <v>7</v>
      </c>
      <c r="O194" s="122">
        <f>'Demand Planning'!AK1917</f>
        <v>7</v>
      </c>
      <c r="P194" s="122">
        <f>'Demand Planning'!AL1917</f>
        <v>7</v>
      </c>
      <c r="Q194" s="122">
        <f>'Demand Planning'!AM1917</f>
        <v>7</v>
      </c>
      <c r="R194" s="122">
        <f>'Demand Planning'!AN1917</f>
        <v>7</v>
      </c>
    </row>
    <row r="195" spans="1:18" ht="14.25" customHeight="1" x14ac:dyDescent="0.25">
      <c r="A195" s="107" t="str">
        <f>'Demand Planning'!A1918</f>
        <v>FIT05826</v>
      </c>
      <c r="B195" s="135" t="str">
        <f>'Demand Planning'!B1918</f>
        <v>Tatami strunjača crveno-plava 2 cm</v>
      </c>
      <c r="C195" s="135" t="str">
        <f>'Demand Planning'!C1918</f>
        <v>FITNESS OPREMA</v>
      </c>
      <c r="D195" s="135" t="str">
        <f>'Demand Planning'!D1918</f>
        <v>02 SILVER</v>
      </c>
      <c r="E195" s="166">
        <f>'Demand Planning'!Y1925</f>
        <v>37.346153846153847</v>
      </c>
      <c r="F195" s="122">
        <f>'Demand Planning'!AB1927</f>
        <v>13</v>
      </c>
      <c r="G195" s="122">
        <f>'Demand Planning'!AC1927</f>
        <v>13</v>
      </c>
      <c r="H195" s="122">
        <f>'Demand Planning'!AD1927</f>
        <v>13</v>
      </c>
      <c r="I195" s="122">
        <f>'Demand Planning'!AE1927</f>
        <v>13</v>
      </c>
      <c r="J195" s="122">
        <f>'Demand Planning'!AF1927</f>
        <v>13</v>
      </c>
      <c r="K195" s="122">
        <f>'Demand Planning'!AG1927</f>
        <v>13</v>
      </c>
      <c r="L195" s="122">
        <f>'Demand Planning'!AH1927</f>
        <v>13</v>
      </c>
      <c r="M195" s="122">
        <f>'Demand Planning'!AI1927</f>
        <v>13</v>
      </c>
      <c r="N195" s="122">
        <f>'Demand Planning'!AJ1927</f>
        <v>13</v>
      </c>
      <c r="O195" s="122">
        <f>'Demand Planning'!AK1927</f>
        <v>13</v>
      </c>
      <c r="P195" s="122">
        <f>'Demand Planning'!AL1927</f>
        <v>13</v>
      </c>
      <c r="Q195" s="122">
        <f>'Demand Planning'!AM1927</f>
        <v>13</v>
      </c>
      <c r="R195" s="122">
        <f>'Demand Planning'!AN1927</f>
        <v>13</v>
      </c>
    </row>
    <row r="196" spans="1:18" ht="14.25" customHeight="1" x14ac:dyDescent="0.25">
      <c r="A196" s="107" t="str">
        <f>'Demand Planning'!A1928</f>
        <v>POL12860</v>
      </c>
      <c r="B196" s="135" t="str">
        <f>'Demand Planning'!B1928</f>
        <v>Polleo &amp; AP KO SHOT Pre-Workout 80ml Orange-cherry</v>
      </c>
      <c r="C196" s="135" t="str">
        <f>'Demand Planning'!C1928</f>
        <v>SPORTSKA PREHRANA</v>
      </c>
      <c r="D196" s="135" t="str">
        <f>'Demand Planning'!D1928</f>
        <v>02 SILVER</v>
      </c>
      <c r="E196" s="166">
        <f>'Demand Planning'!Y1935</f>
        <v>374.30769230769232</v>
      </c>
      <c r="F196" s="122">
        <f>'Demand Planning'!AB1937</f>
        <v>691</v>
      </c>
      <c r="G196" s="122">
        <f>'Demand Planning'!AC1937</f>
        <v>710</v>
      </c>
      <c r="H196" s="122">
        <f>'Demand Planning'!AD1937</f>
        <v>727</v>
      </c>
      <c r="I196" s="122">
        <f>'Demand Planning'!AE1937</f>
        <v>742</v>
      </c>
      <c r="J196" s="122">
        <f>'Demand Planning'!AF1937</f>
        <v>754</v>
      </c>
      <c r="K196" s="122">
        <f>'Demand Planning'!AG1937</f>
        <v>928</v>
      </c>
      <c r="L196" s="122">
        <f>'Demand Planning'!AH1937</f>
        <v>936</v>
      </c>
      <c r="M196" s="122">
        <f>'Demand Planning'!AI1937</f>
        <v>943</v>
      </c>
      <c r="N196" s="122">
        <f>'Demand Planning'!AJ1937</f>
        <v>949</v>
      </c>
      <c r="O196" s="122">
        <f>'Demand Planning'!AK1937</f>
        <v>793</v>
      </c>
      <c r="P196" s="122">
        <f>'Demand Planning'!AL1937</f>
        <v>797</v>
      </c>
      <c r="Q196" s="122">
        <f>'Demand Planning'!AM1937</f>
        <v>745</v>
      </c>
      <c r="R196" s="122">
        <f>'Demand Planning'!AN1937</f>
        <v>748</v>
      </c>
    </row>
    <row r="197" spans="1:18" ht="14.25" customHeight="1" x14ac:dyDescent="0.25">
      <c r="A197" s="107" t="str">
        <f>'Demand Planning'!A1938</f>
        <v>CON23207</v>
      </c>
      <c r="B197" s="135" t="str">
        <f>'Demand Planning'!B1938</f>
        <v>Concept2 Bikeerg</v>
      </c>
      <c r="C197" s="135" t="str">
        <f>'Demand Planning'!C1938</f>
        <v>FITNESS OPREMA</v>
      </c>
      <c r="D197" s="135" t="str">
        <f>'Demand Planning'!D1938</f>
        <v>02 SILVER</v>
      </c>
      <c r="E197" s="166">
        <f>'Demand Planning'!Y1945</f>
        <v>1.2307692307692308</v>
      </c>
      <c r="F197" s="122">
        <f>'Demand Planning'!AB1947</f>
        <v>1</v>
      </c>
      <c r="G197" s="122">
        <f>'Demand Planning'!AC1947</f>
        <v>1</v>
      </c>
      <c r="H197" s="122">
        <f>'Demand Planning'!AD1947</f>
        <v>1</v>
      </c>
      <c r="I197" s="122">
        <f>'Demand Planning'!AE1947</f>
        <v>1</v>
      </c>
      <c r="J197" s="122">
        <f>'Demand Planning'!AF1947</f>
        <v>1</v>
      </c>
      <c r="K197" s="122">
        <f>'Demand Planning'!AG1947</f>
        <v>1</v>
      </c>
      <c r="L197" s="122">
        <f>'Demand Planning'!AH1947</f>
        <v>1</v>
      </c>
      <c r="M197" s="122">
        <f>'Demand Planning'!AI1947</f>
        <v>1</v>
      </c>
      <c r="N197" s="122">
        <f>'Demand Planning'!AJ1947</f>
        <v>1</v>
      </c>
      <c r="O197" s="122">
        <f>'Demand Planning'!AK1947</f>
        <v>1</v>
      </c>
      <c r="P197" s="122">
        <f>'Demand Planning'!AL1947</f>
        <v>1</v>
      </c>
      <c r="Q197" s="122">
        <f>'Demand Planning'!AM1947</f>
        <v>1</v>
      </c>
      <c r="R197" s="122">
        <f>'Demand Planning'!AN1947</f>
        <v>1</v>
      </c>
    </row>
    <row r="198" spans="1:18" ht="14.25" customHeight="1" x14ac:dyDescent="0.25">
      <c r="A198" s="107" t="str">
        <f>'Demand Planning'!A1948</f>
        <v>ON00216</v>
      </c>
      <c r="B198" s="135" t="str">
        <f>'Demand Planning'!B1948</f>
        <v>Amino Energy 270g fruit fusion</v>
      </c>
      <c r="C198" s="135" t="str">
        <f>'Demand Planning'!C1948</f>
        <v>SPORTSKA PREHRANA</v>
      </c>
      <c r="D198" s="135" t="str">
        <f>'Demand Planning'!D1948</f>
        <v>02 SILVER</v>
      </c>
      <c r="E198" s="166">
        <f>'Demand Planning'!Y1955</f>
        <v>7.884615384615385</v>
      </c>
      <c r="F198" s="122">
        <f>'Demand Planning'!AB1957</f>
        <v>7</v>
      </c>
      <c r="G198" s="122">
        <f>'Demand Planning'!AC1957</f>
        <v>7</v>
      </c>
      <c r="H198" s="122">
        <f>'Demand Planning'!AD1957</f>
        <v>7</v>
      </c>
      <c r="I198" s="122">
        <f>'Demand Planning'!AE1957</f>
        <v>7</v>
      </c>
      <c r="J198" s="122">
        <f>'Demand Planning'!AF1957</f>
        <v>7</v>
      </c>
      <c r="K198" s="122">
        <f>'Demand Planning'!AG1957</f>
        <v>7</v>
      </c>
      <c r="L198" s="122">
        <f>'Demand Planning'!AH1957</f>
        <v>7</v>
      </c>
      <c r="M198" s="122">
        <f>'Demand Planning'!AI1957</f>
        <v>7</v>
      </c>
      <c r="N198" s="122">
        <f>'Demand Planning'!AJ1957</f>
        <v>7</v>
      </c>
      <c r="O198" s="122">
        <f>'Demand Planning'!AK1957</f>
        <v>7</v>
      </c>
      <c r="P198" s="122">
        <f>'Demand Planning'!AL1957</f>
        <v>7</v>
      </c>
      <c r="Q198" s="122">
        <f>'Demand Planning'!AM1957</f>
        <v>7</v>
      </c>
      <c r="R198" s="122">
        <f>'Demand Planning'!AN1957</f>
        <v>7</v>
      </c>
    </row>
    <row r="199" spans="1:18" ht="14.25" customHeight="1" x14ac:dyDescent="0.25">
      <c r="A199" s="107" t="str">
        <f>'Demand Planning'!A1958</f>
        <v>POL09731</v>
      </c>
      <c r="B199" s="135" t="str">
        <f>'Demand Planning'!B1958</f>
        <v>Polleo 1st Whey 30,4g SACHET Swiss Chocolate Supreme</v>
      </c>
      <c r="C199" s="135" t="str">
        <f>'Demand Planning'!C1958</f>
        <v>PROTEINI</v>
      </c>
      <c r="D199" s="135" t="str">
        <f>'Demand Planning'!D1958</f>
        <v>02 SILVER</v>
      </c>
      <c r="E199" s="166">
        <f>'Demand Planning'!Y1965</f>
        <v>276.34615384615387</v>
      </c>
      <c r="F199" s="122">
        <f>'Demand Planning'!AB1967</f>
        <v>17</v>
      </c>
      <c r="G199" s="122">
        <f>'Demand Planning'!AC1967</f>
        <v>0</v>
      </c>
      <c r="H199" s="122">
        <f>'Demand Planning'!AD1967</f>
        <v>0</v>
      </c>
      <c r="I199" s="122">
        <f>'Demand Planning'!AE1967</f>
        <v>0</v>
      </c>
      <c r="J199" s="122">
        <f>'Demand Planning'!AF1967</f>
        <v>0</v>
      </c>
      <c r="K199" s="122">
        <f>'Demand Planning'!AG1967</f>
        <v>0</v>
      </c>
      <c r="L199" s="122">
        <f>'Demand Planning'!AH1967</f>
        <v>0</v>
      </c>
      <c r="M199" s="122">
        <f>'Demand Planning'!AI1967</f>
        <v>0</v>
      </c>
      <c r="N199" s="122">
        <f>'Demand Planning'!AJ1967</f>
        <v>0</v>
      </c>
      <c r="O199" s="122">
        <f>'Demand Planning'!AK1967</f>
        <v>0</v>
      </c>
      <c r="P199" s="122">
        <f>'Demand Planning'!AL1967</f>
        <v>0</v>
      </c>
      <c r="Q199" s="122">
        <f>'Demand Planning'!AM1967</f>
        <v>0</v>
      </c>
      <c r="R199" s="122">
        <f>'Demand Planning'!AN1967</f>
        <v>0</v>
      </c>
    </row>
    <row r="200" spans="1:18" ht="14.25" customHeight="1" x14ac:dyDescent="0.25">
      <c r="A200" s="107" t="str">
        <f>'Demand Planning'!A1968</f>
        <v>POL09796</v>
      </c>
      <c r="B200" s="135" t="str">
        <f>'Demand Planning'!B1968</f>
        <v>Polleo Beta Glucan 90 caps</v>
      </c>
      <c r="C200" s="135" t="str">
        <f>'Demand Planning'!C1968</f>
        <v>SPORTSKA PREHRANA</v>
      </c>
      <c r="D200" s="135" t="str">
        <f>'Demand Planning'!D1968</f>
        <v>02 SILVER</v>
      </c>
      <c r="E200" s="166">
        <f>'Demand Planning'!Y1975</f>
        <v>11.576923076923077</v>
      </c>
      <c r="F200" s="122">
        <f>'Demand Planning'!AB1977</f>
        <v>8</v>
      </c>
      <c r="G200" s="122">
        <f>'Demand Planning'!AC1977</f>
        <v>8</v>
      </c>
      <c r="H200" s="122">
        <f>'Demand Planning'!AD1977</f>
        <v>8</v>
      </c>
      <c r="I200" s="122">
        <f>'Demand Planning'!AE1977</f>
        <v>8</v>
      </c>
      <c r="J200" s="122">
        <f>'Demand Planning'!AF1977</f>
        <v>8</v>
      </c>
      <c r="K200" s="122">
        <f>'Demand Planning'!AG1977</f>
        <v>8</v>
      </c>
      <c r="L200" s="122">
        <f>'Demand Planning'!AH1977</f>
        <v>8</v>
      </c>
      <c r="M200" s="122">
        <f>'Demand Planning'!AI1977</f>
        <v>8</v>
      </c>
      <c r="N200" s="122">
        <f>'Demand Planning'!AJ1977</f>
        <v>8</v>
      </c>
      <c r="O200" s="122">
        <f>'Demand Planning'!AK1977</f>
        <v>8</v>
      </c>
      <c r="P200" s="122">
        <f>'Demand Planning'!AL1977</f>
        <v>8</v>
      </c>
      <c r="Q200" s="122">
        <f>'Demand Planning'!AM1977</f>
        <v>8</v>
      </c>
      <c r="R200" s="122">
        <f>'Demand Planning'!AN1977</f>
        <v>8</v>
      </c>
    </row>
    <row r="201" spans="1:18" ht="14.25" customHeight="1" x14ac:dyDescent="0.25">
      <c r="A201" s="107" t="str">
        <f>'Demand Planning'!A1978</f>
        <v>POL12879</v>
      </c>
      <c r="B201" s="135" t="str">
        <f>'Demand Planning'!B1978</f>
        <v>Polleo NextGen Protein 2 kg Chocolate</v>
      </c>
      <c r="C201" s="135" t="str">
        <f>'Demand Planning'!C1978</f>
        <v>PROTEINI</v>
      </c>
      <c r="D201" s="135" t="str">
        <f>'Demand Planning'!D1978</f>
        <v>02 SILVER</v>
      </c>
      <c r="E201" s="166">
        <f>'Demand Planning'!Y1985</f>
        <v>23.115384615384617</v>
      </c>
      <c r="F201" s="122">
        <f>'Demand Planning'!AB1987</f>
        <v>48</v>
      </c>
      <c r="G201" s="122">
        <f>'Demand Planning'!AC1987</f>
        <v>48</v>
      </c>
      <c r="H201" s="122">
        <f>'Demand Planning'!AD1987</f>
        <v>49</v>
      </c>
      <c r="I201" s="122">
        <f>'Demand Planning'!AE1987</f>
        <v>49</v>
      </c>
      <c r="J201" s="122">
        <f>'Demand Planning'!AF1987</f>
        <v>49</v>
      </c>
      <c r="K201" s="122">
        <f>'Demand Planning'!AG1987</f>
        <v>104</v>
      </c>
      <c r="L201" s="122">
        <f>'Demand Planning'!AH1987</f>
        <v>104</v>
      </c>
      <c r="M201" s="122">
        <f>'Demand Planning'!AI1987</f>
        <v>104</v>
      </c>
      <c r="N201" s="122">
        <f>'Demand Planning'!AJ1987</f>
        <v>105</v>
      </c>
      <c r="O201" s="122">
        <f>'Demand Planning'!AK1987</f>
        <v>50</v>
      </c>
      <c r="P201" s="122">
        <f>'Demand Planning'!AL1987</f>
        <v>50</v>
      </c>
      <c r="Q201" s="122">
        <f>'Demand Planning'!AM1987</f>
        <v>51</v>
      </c>
      <c r="R201" s="122">
        <f>'Demand Planning'!AN1987</f>
        <v>51</v>
      </c>
    </row>
    <row r="202" spans="1:18" ht="14.25" customHeight="1" x14ac:dyDescent="0.25">
      <c r="A202" s="107" t="str">
        <f>'Demand Planning'!A1988</f>
        <v>SHM00030</v>
      </c>
      <c r="B202" s="135" t="str">
        <f>'Demand Planning'!B1988</f>
        <v>Shieldmixer Hero Pro Supergirl Classic</v>
      </c>
      <c r="C202" s="135" t="str">
        <f>'Demand Planning'!C1988</f>
        <v>DRINKWARE I HOME</v>
      </c>
      <c r="D202" s="135" t="str">
        <f>'Demand Planning'!D1988</f>
        <v>02 SILVER</v>
      </c>
      <c r="E202" s="166">
        <f>'Demand Planning'!Y1995</f>
        <v>64.65384615384616</v>
      </c>
      <c r="F202" s="122">
        <f>'Demand Planning'!AB1997</f>
        <v>17</v>
      </c>
      <c r="G202" s="122">
        <f>'Demand Planning'!AC1997</f>
        <v>17</v>
      </c>
      <c r="H202" s="122">
        <f>'Demand Planning'!AD1997</f>
        <v>17</v>
      </c>
      <c r="I202" s="122">
        <f>'Demand Planning'!AE1997</f>
        <v>17</v>
      </c>
      <c r="J202" s="122">
        <f>'Demand Planning'!AF1997</f>
        <v>17</v>
      </c>
      <c r="K202" s="122">
        <f>'Demand Planning'!AG1997</f>
        <v>17</v>
      </c>
      <c r="L202" s="122">
        <f>'Demand Planning'!AH1997</f>
        <v>17</v>
      </c>
      <c r="M202" s="122">
        <f>'Demand Planning'!AI1997</f>
        <v>17</v>
      </c>
      <c r="N202" s="122">
        <f>'Demand Planning'!AJ1997</f>
        <v>17</v>
      </c>
      <c r="O202" s="122">
        <f>'Demand Planning'!AK1997</f>
        <v>17</v>
      </c>
      <c r="P202" s="122">
        <f>'Demand Planning'!AL1997</f>
        <v>17</v>
      </c>
      <c r="Q202" s="122">
        <f>'Demand Planning'!AM1997</f>
        <v>17</v>
      </c>
      <c r="R202" s="122">
        <f>'Demand Planning'!AN1997</f>
        <v>17</v>
      </c>
    </row>
    <row r="203" spans="1:18" ht="14.25" customHeight="1" x14ac:dyDescent="0.25">
      <c r="A203" s="107" t="str">
        <f>'Demand Planning'!A1998</f>
        <v>ON00371</v>
      </c>
      <c r="B203" s="135" t="str">
        <f>'Demand Planning'!B1998</f>
        <v>Amino Energy 270g lemon lime</v>
      </c>
      <c r="C203" s="135" t="str">
        <f>'Demand Planning'!C1998</f>
        <v>SPORTSKA PREHRANA</v>
      </c>
      <c r="D203" s="135" t="str">
        <f>'Demand Planning'!D1998</f>
        <v>02 SILVER</v>
      </c>
      <c r="E203" s="166">
        <f>'Demand Planning'!Y2005</f>
        <v>9.2692307692307701</v>
      </c>
      <c r="F203" s="122">
        <f>'Demand Planning'!AB2007</f>
        <v>11</v>
      </c>
      <c r="G203" s="122">
        <f>'Demand Planning'!AC2007</f>
        <v>11</v>
      </c>
      <c r="H203" s="122">
        <f>'Demand Planning'!AD2007</f>
        <v>11</v>
      </c>
      <c r="I203" s="122">
        <f>'Demand Planning'!AE2007</f>
        <v>11</v>
      </c>
      <c r="J203" s="122">
        <f>'Demand Planning'!AF2007</f>
        <v>11</v>
      </c>
      <c r="K203" s="122">
        <f>'Demand Planning'!AG2007</f>
        <v>11</v>
      </c>
      <c r="L203" s="122">
        <f>'Demand Planning'!AH2007</f>
        <v>11</v>
      </c>
      <c r="M203" s="122">
        <f>'Demand Planning'!AI2007</f>
        <v>11</v>
      </c>
      <c r="N203" s="122">
        <f>'Demand Planning'!AJ2007</f>
        <v>11</v>
      </c>
      <c r="O203" s="122">
        <f>'Demand Planning'!AK2007</f>
        <v>11</v>
      </c>
      <c r="P203" s="122">
        <f>'Demand Planning'!AL2007</f>
        <v>11</v>
      </c>
      <c r="Q203" s="122">
        <f>'Demand Planning'!AM2007</f>
        <v>11</v>
      </c>
      <c r="R203" s="122">
        <f>'Demand Planning'!AN2007</f>
        <v>11</v>
      </c>
    </row>
    <row r="204" spans="1:18" ht="14.25" customHeight="1" x14ac:dyDescent="0.25">
      <c r="A204" s="107" t="str">
        <f>'Demand Planning'!A2008</f>
        <v>GRN00001</v>
      </c>
      <c r="B204" s="135" t="str">
        <f>'Demand Planning'!B2008</f>
        <v>Grenade Protein Bar Oreo Milk 60g Chocolate</v>
      </c>
      <c r="C204" s="135" t="str">
        <f>'Demand Planning'!C2008</f>
        <v>RTD &amp; SNACKS</v>
      </c>
      <c r="D204" s="135" t="str">
        <f>'Demand Planning'!D2008</f>
        <v>02 SILVER</v>
      </c>
      <c r="E204" s="166">
        <f>'Demand Planning'!Y2015</f>
        <v>210.61538461538461</v>
      </c>
      <c r="F204" s="122">
        <f>'Demand Planning'!AB2017</f>
        <v>197</v>
      </c>
      <c r="G204" s="122">
        <f>'Demand Planning'!AC2017</f>
        <v>199</v>
      </c>
      <c r="H204" s="122">
        <f>'Demand Planning'!AD2017</f>
        <v>201</v>
      </c>
      <c r="I204" s="122">
        <f>'Demand Planning'!AE2017</f>
        <v>202</v>
      </c>
      <c r="J204" s="122">
        <f>'Demand Planning'!AF2017</f>
        <v>204</v>
      </c>
      <c r="K204" s="122">
        <f>'Demand Planning'!AG2017</f>
        <v>205</v>
      </c>
      <c r="L204" s="122">
        <f>'Demand Planning'!AH2017</f>
        <v>206</v>
      </c>
      <c r="M204" s="122">
        <f>'Demand Planning'!AI2017</f>
        <v>207</v>
      </c>
      <c r="N204" s="122">
        <f>'Demand Planning'!AJ2017</f>
        <v>207</v>
      </c>
      <c r="O204" s="122">
        <f>'Demand Planning'!AK2017</f>
        <v>208</v>
      </c>
      <c r="P204" s="122">
        <f>'Demand Planning'!AL2017</f>
        <v>208</v>
      </c>
      <c r="Q204" s="122">
        <f>'Demand Planning'!AM2017</f>
        <v>209</v>
      </c>
      <c r="R204" s="122">
        <f>'Demand Planning'!AN2017</f>
        <v>209</v>
      </c>
    </row>
    <row r="205" spans="1:18" ht="14.25" customHeight="1" x14ac:dyDescent="0.25">
      <c r="A205" s="107" t="str">
        <f>'Demand Planning'!A2018</f>
        <v>ATC06518</v>
      </c>
      <c r="B205" s="135" t="str">
        <f>'Demand Planning'!B2018</f>
        <v>Girja gumirana 12 kg Atleticore</v>
      </c>
      <c r="C205" s="135" t="str">
        <f>'Demand Planning'!C2018</f>
        <v>FITNESS OPREMA</v>
      </c>
      <c r="D205" s="135" t="str">
        <f>'Demand Planning'!D2018</f>
        <v>02 SILVER</v>
      </c>
      <c r="E205" s="166">
        <f>'Demand Planning'!Y2025</f>
        <v>15.692307692307692</v>
      </c>
      <c r="F205" s="122">
        <f>'Demand Planning'!AB2027</f>
        <v>11</v>
      </c>
      <c r="G205" s="122">
        <f>'Demand Planning'!AC2027</f>
        <v>11</v>
      </c>
      <c r="H205" s="122">
        <f>'Demand Planning'!AD2027</f>
        <v>11</v>
      </c>
      <c r="I205" s="122">
        <f>'Demand Planning'!AE2027</f>
        <v>11</v>
      </c>
      <c r="J205" s="122">
        <f>'Demand Planning'!AF2027</f>
        <v>11</v>
      </c>
      <c r="K205" s="122">
        <f>'Demand Planning'!AG2027</f>
        <v>11</v>
      </c>
      <c r="L205" s="122">
        <f>'Demand Planning'!AH2027</f>
        <v>11</v>
      </c>
      <c r="M205" s="122">
        <f>'Demand Planning'!AI2027</f>
        <v>11</v>
      </c>
      <c r="N205" s="122">
        <f>'Demand Planning'!AJ2027</f>
        <v>11</v>
      </c>
      <c r="O205" s="122">
        <f>'Demand Planning'!AK2027</f>
        <v>11</v>
      </c>
      <c r="P205" s="122">
        <f>'Demand Planning'!AL2027</f>
        <v>11</v>
      </c>
      <c r="Q205" s="122">
        <f>'Demand Planning'!AM2027</f>
        <v>11</v>
      </c>
      <c r="R205" s="122">
        <f>'Demand Planning'!AN2027</f>
        <v>11</v>
      </c>
    </row>
    <row r="206" spans="1:18" ht="14.25" customHeight="1" x14ac:dyDescent="0.25">
      <c r="A206" s="107" t="str">
        <f>'Demand Planning'!A2028</f>
        <v>ZOE12400</v>
      </c>
      <c r="B206" s="135" t="str">
        <f>'Demand Planning'!B2028</f>
        <v>ZOE Lean Burn 250g Raspberry</v>
      </c>
      <c r="C206" s="135" t="str">
        <f>'Demand Planning'!C2028</f>
        <v>SPORTSKA PREHRANA</v>
      </c>
      <c r="D206" s="135" t="str">
        <f>'Demand Planning'!D2028</f>
        <v>02 SILVER</v>
      </c>
      <c r="E206" s="166">
        <f>'Demand Planning'!Y2035</f>
        <v>10.423076923076923</v>
      </c>
      <c r="F206" s="122">
        <f>'Demand Planning'!AB2037</f>
        <v>10</v>
      </c>
      <c r="G206" s="122">
        <f>'Demand Planning'!AC2037</f>
        <v>10</v>
      </c>
      <c r="H206" s="122">
        <f>'Demand Planning'!AD2037</f>
        <v>10</v>
      </c>
      <c r="I206" s="122">
        <f>'Demand Planning'!AE2037</f>
        <v>10</v>
      </c>
      <c r="J206" s="122">
        <f>'Demand Planning'!AF2037</f>
        <v>10</v>
      </c>
      <c r="K206" s="122">
        <f>'Demand Planning'!AG2037</f>
        <v>10</v>
      </c>
      <c r="L206" s="122">
        <f>'Demand Planning'!AH2037</f>
        <v>10</v>
      </c>
      <c r="M206" s="122">
        <f>'Demand Planning'!AI2037</f>
        <v>11</v>
      </c>
      <c r="N206" s="122">
        <f>'Demand Planning'!AJ2037</f>
        <v>11</v>
      </c>
      <c r="O206" s="122">
        <f>'Demand Planning'!AK2037</f>
        <v>11</v>
      </c>
      <c r="P206" s="122">
        <f>'Demand Planning'!AL2037</f>
        <v>11</v>
      </c>
      <c r="Q206" s="122">
        <f>'Demand Planning'!AM2037</f>
        <v>11</v>
      </c>
      <c r="R206" s="122">
        <f>'Demand Planning'!AN2037</f>
        <v>11</v>
      </c>
    </row>
    <row r="207" spans="1:18" ht="14.25" customHeight="1" x14ac:dyDescent="0.25">
      <c r="A207" s="107" t="str">
        <f>'Demand Planning'!A2038</f>
        <v>ATC06520</v>
      </c>
      <c r="B207" s="135" t="str">
        <f>'Demand Planning'!B2038</f>
        <v>Girja gumirana 20 kg Atleticore</v>
      </c>
      <c r="C207" s="135" t="str">
        <f>'Demand Planning'!C2038</f>
        <v>FITNESS OPREMA</v>
      </c>
      <c r="D207" s="135" t="str">
        <f>'Demand Planning'!D2038</f>
        <v>02 SILVER</v>
      </c>
      <c r="E207" s="166">
        <f>'Demand Planning'!Y2045</f>
        <v>9.3461538461538467</v>
      </c>
      <c r="F207" s="122">
        <f>'Demand Planning'!AB2047</f>
        <v>5</v>
      </c>
      <c r="G207" s="122">
        <f>'Demand Planning'!AC2047</f>
        <v>5</v>
      </c>
      <c r="H207" s="122">
        <f>'Demand Planning'!AD2047</f>
        <v>5</v>
      </c>
      <c r="I207" s="122">
        <f>'Demand Planning'!AE2047</f>
        <v>5</v>
      </c>
      <c r="J207" s="122">
        <f>'Demand Planning'!AF2047</f>
        <v>5</v>
      </c>
      <c r="K207" s="122">
        <f>'Demand Planning'!AG2047</f>
        <v>5</v>
      </c>
      <c r="L207" s="122">
        <f>'Demand Planning'!AH2047</f>
        <v>5</v>
      </c>
      <c r="M207" s="122">
        <f>'Demand Planning'!AI2047</f>
        <v>5</v>
      </c>
      <c r="N207" s="122">
        <f>'Demand Planning'!AJ2047</f>
        <v>5</v>
      </c>
      <c r="O207" s="122">
        <f>'Demand Planning'!AK2047</f>
        <v>5</v>
      </c>
      <c r="P207" s="122">
        <f>'Demand Planning'!AL2047</f>
        <v>5</v>
      </c>
      <c r="Q207" s="122">
        <f>'Demand Planning'!AM2047</f>
        <v>5</v>
      </c>
      <c r="R207" s="122">
        <f>'Demand Planning'!AN2047</f>
        <v>5</v>
      </c>
    </row>
    <row r="208" spans="1:18" ht="14.25" customHeight="1" x14ac:dyDescent="0.25">
      <c r="A208" s="107" t="str">
        <f>'Demand Planning'!A2048</f>
        <v>POL09710</v>
      </c>
      <c r="B208" s="135" t="str">
        <f>'Demand Planning'!B2048</f>
        <v>Polleo Protein Cream Hazelnut-Cocoa 200g</v>
      </c>
      <c r="C208" s="135" t="str">
        <f>'Demand Planning'!C2048</f>
        <v>BIO I SUPERFOODS</v>
      </c>
      <c r="D208" s="135" t="str">
        <f>'Demand Planning'!D2048</f>
        <v>02 SILVER</v>
      </c>
      <c r="E208" s="166">
        <f>'Demand Planning'!Y2055</f>
        <v>179.76923076923077</v>
      </c>
      <c r="F208" s="122">
        <f>'Demand Planning'!AB2057</f>
        <v>166</v>
      </c>
      <c r="G208" s="122">
        <f>'Demand Planning'!AC2057</f>
        <v>154</v>
      </c>
      <c r="H208" s="122">
        <f>'Demand Planning'!AD2057</f>
        <v>144</v>
      </c>
      <c r="I208" s="122">
        <f>'Demand Planning'!AE2057</f>
        <v>149</v>
      </c>
      <c r="J208" s="122">
        <f>'Demand Planning'!AF2057</f>
        <v>151</v>
      </c>
      <c r="K208" s="122">
        <f>'Demand Planning'!AG2057</f>
        <v>151</v>
      </c>
      <c r="L208" s="122">
        <f>'Demand Planning'!AH2057</f>
        <v>151</v>
      </c>
      <c r="M208" s="122">
        <f>'Demand Planning'!AI2057</f>
        <v>148</v>
      </c>
      <c r="N208" s="122">
        <f>'Demand Planning'!AJ2057</f>
        <v>148</v>
      </c>
      <c r="O208" s="122">
        <f>'Demand Planning'!AK2057</f>
        <v>146</v>
      </c>
      <c r="P208" s="122">
        <f>'Demand Planning'!AL2057</f>
        <v>165</v>
      </c>
      <c r="Q208" s="122">
        <f>'Demand Planning'!AM2057</f>
        <v>117</v>
      </c>
      <c r="R208" s="122">
        <f>'Demand Planning'!AN2057</f>
        <v>125</v>
      </c>
    </row>
    <row r="209" spans="1:18" ht="14.25" customHeight="1" x14ac:dyDescent="0.25">
      <c r="A209" s="107" t="str">
        <f>'Demand Planning'!A2058</f>
        <v>POL12881</v>
      </c>
      <c r="B209" s="135" t="str">
        <f>'Demand Planning'!B2058</f>
        <v>Polleo NextGen Protein 2 kg Cookies &amp; Cream</v>
      </c>
      <c r="C209" s="135" t="str">
        <f>'Demand Planning'!C2058</f>
        <v>PROTEINI</v>
      </c>
      <c r="D209" s="135" t="str">
        <f>'Demand Planning'!D2058</f>
        <v>02 SILVER</v>
      </c>
      <c r="E209" s="166">
        <f>'Demand Planning'!Y2065</f>
        <v>22.192307692307693</v>
      </c>
      <c r="F209" s="122">
        <f>'Demand Planning'!AB2067</f>
        <v>25</v>
      </c>
      <c r="G209" s="122">
        <f>'Demand Planning'!AC2067</f>
        <v>25</v>
      </c>
      <c r="H209" s="122">
        <f>'Demand Planning'!AD2067</f>
        <v>25</v>
      </c>
      <c r="I209" s="122">
        <f>'Demand Planning'!AE2067</f>
        <v>25</v>
      </c>
      <c r="J209" s="122">
        <f>'Demand Planning'!AF2067</f>
        <v>25</v>
      </c>
      <c r="K209" s="122">
        <f>'Demand Planning'!AG2067</f>
        <v>25</v>
      </c>
      <c r="L209" s="122">
        <f>'Demand Planning'!AH2067</f>
        <v>25</v>
      </c>
      <c r="M209" s="122">
        <f>'Demand Planning'!AI2067</f>
        <v>25</v>
      </c>
      <c r="N209" s="122">
        <f>'Demand Planning'!AJ2067</f>
        <v>25</v>
      </c>
      <c r="O209" s="122">
        <f>'Demand Planning'!AK2067</f>
        <v>25</v>
      </c>
      <c r="P209" s="122">
        <f>'Demand Planning'!AL2067</f>
        <v>25</v>
      </c>
      <c r="Q209" s="122">
        <f>'Demand Planning'!AM2067</f>
        <v>25</v>
      </c>
      <c r="R209" s="122">
        <f>'Demand Planning'!AN2067</f>
        <v>25</v>
      </c>
    </row>
    <row r="210" spans="1:18" ht="14.25" customHeight="1" x14ac:dyDescent="0.25">
      <c r="A210" s="107" t="str">
        <f>'Demand Planning'!A2068</f>
        <v>POL09862</v>
      </c>
      <c r="B210" s="135" t="str">
        <f>'Demand Planning'!B2068</f>
        <v>Polleo Maca 60 caps</v>
      </c>
      <c r="C210" s="135" t="str">
        <f>'Demand Planning'!C2068</f>
        <v>BIO I SUPERFOODS</v>
      </c>
      <c r="D210" s="135" t="str">
        <f>'Demand Planning'!D2068</f>
        <v>02 SILVER</v>
      </c>
      <c r="E210" s="166">
        <f>'Demand Planning'!Y2075</f>
        <v>30.73076923076923</v>
      </c>
      <c r="F210" s="122">
        <f>'Demand Planning'!AB2077</f>
        <v>29</v>
      </c>
      <c r="G210" s="122">
        <f>'Demand Planning'!AC2077</f>
        <v>29</v>
      </c>
      <c r="H210" s="122">
        <f>'Demand Planning'!AD2077</f>
        <v>29</v>
      </c>
      <c r="I210" s="122">
        <f>'Demand Planning'!AE2077</f>
        <v>29</v>
      </c>
      <c r="J210" s="122">
        <f>'Demand Planning'!AF2077</f>
        <v>29</v>
      </c>
      <c r="K210" s="122">
        <f>'Demand Planning'!AG2077</f>
        <v>29</v>
      </c>
      <c r="L210" s="122">
        <f>'Demand Planning'!AH2077</f>
        <v>29</v>
      </c>
      <c r="M210" s="122">
        <f>'Demand Planning'!AI2077</f>
        <v>29</v>
      </c>
      <c r="N210" s="122">
        <f>'Demand Planning'!AJ2077</f>
        <v>29</v>
      </c>
      <c r="O210" s="122">
        <f>'Demand Planning'!AK2077</f>
        <v>29</v>
      </c>
      <c r="P210" s="122">
        <f>'Demand Planning'!AL2077</f>
        <v>29</v>
      </c>
      <c r="Q210" s="122">
        <f>'Demand Planning'!AM2077</f>
        <v>29</v>
      </c>
      <c r="R210" s="122">
        <f>'Demand Planning'!AN2077</f>
        <v>29</v>
      </c>
    </row>
    <row r="211" spans="1:18" ht="14.25" customHeight="1" x14ac:dyDescent="0.25">
      <c r="A211" s="107" t="str">
        <f>'Demand Planning'!A2078</f>
        <v>POL12690</v>
      </c>
      <c r="B211" s="135" t="str">
        <f>'Demand Planning'!B2078</f>
        <v>Polleo Pro Whey 908g Milky Chocolate</v>
      </c>
      <c r="C211" s="135" t="str">
        <f>'Demand Planning'!C2078</f>
        <v>PROTEINI</v>
      </c>
      <c r="D211" s="135" t="str">
        <f>'Demand Planning'!D2078</f>
        <v>02 SILVER</v>
      </c>
      <c r="E211" s="166">
        <f>'Demand Planning'!Y2085</f>
        <v>31.653846153846153</v>
      </c>
      <c r="F211" s="122">
        <f>'Demand Planning'!AB2087</f>
        <v>38</v>
      </c>
      <c r="G211" s="122">
        <f>'Demand Planning'!AC2087</f>
        <v>38</v>
      </c>
      <c r="H211" s="122">
        <f>'Demand Planning'!AD2087</f>
        <v>38</v>
      </c>
      <c r="I211" s="122">
        <f>'Demand Planning'!AE2087</f>
        <v>38</v>
      </c>
      <c r="J211" s="122">
        <f>'Demand Planning'!AF2087</f>
        <v>38</v>
      </c>
      <c r="K211" s="122">
        <f>'Demand Planning'!AG2087</f>
        <v>38</v>
      </c>
      <c r="L211" s="122">
        <f>'Demand Planning'!AH2087</f>
        <v>38</v>
      </c>
      <c r="M211" s="122">
        <f>'Demand Planning'!AI2087</f>
        <v>38</v>
      </c>
      <c r="N211" s="122">
        <f>'Demand Planning'!AJ2087</f>
        <v>38</v>
      </c>
      <c r="O211" s="122">
        <f>'Demand Planning'!AK2087</f>
        <v>38</v>
      </c>
      <c r="P211" s="122">
        <f>'Demand Planning'!AL2087</f>
        <v>38</v>
      </c>
      <c r="Q211" s="122">
        <f>'Demand Planning'!AM2087</f>
        <v>38</v>
      </c>
      <c r="R211" s="122">
        <f>'Demand Planning'!AN2087</f>
        <v>38</v>
      </c>
    </row>
    <row r="212" spans="1:18" ht="14.25" customHeight="1" x14ac:dyDescent="0.25">
      <c r="A212" s="107" t="str">
        <f>'Demand Planning'!A2088</f>
        <v>ZOE12407</v>
      </c>
      <c r="B212" s="135" t="str">
        <f>'Demand Planning'!B2088</f>
        <v>ZOE Sculpt Burn 60caps</v>
      </c>
      <c r="C212" s="135" t="str">
        <f>'Demand Planning'!C2088</f>
        <v>SPORTSKA PREHRANA</v>
      </c>
      <c r="D212" s="135" t="str">
        <f>'Demand Planning'!D2088</f>
        <v>02 SILVER</v>
      </c>
      <c r="E212" s="166">
        <f>'Demand Planning'!Y2095</f>
        <v>9.3076923076923084</v>
      </c>
      <c r="F212" s="122">
        <f>'Demand Planning'!AB2097</f>
        <v>12</v>
      </c>
      <c r="G212" s="122">
        <f>'Demand Planning'!AC2097</f>
        <v>12</v>
      </c>
      <c r="H212" s="122">
        <f>'Demand Planning'!AD2097</f>
        <v>12</v>
      </c>
      <c r="I212" s="122">
        <f>'Demand Planning'!AE2097</f>
        <v>12</v>
      </c>
      <c r="J212" s="122">
        <f>'Demand Planning'!AF2097</f>
        <v>12</v>
      </c>
      <c r="K212" s="122">
        <f>'Demand Planning'!AG2097</f>
        <v>12</v>
      </c>
      <c r="L212" s="122">
        <f>'Demand Planning'!AH2097</f>
        <v>12</v>
      </c>
      <c r="M212" s="122">
        <f>'Demand Planning'!AI2097</f>
        <v>12</v>
      </c>
      <c r="N212" s="122">
        <f>'Demand Planning'!AJ2097</f>
        <v>12</v>
      </c>
      <c r="O212" s="122">
        <f>'Demand Planning'!AK2097</f>
        <v>12</v>
      </c>
      <c r="P212" s="122">
        <f>'Demand Planning'!AL2097</f>
        <v>12</v>
      </c>
      <c r="Q212" s="122">
        <f>'Demand Planning'!AM2097</f>
        <v>12</v>
      </c>
      <c r="R212" s="122">
        <f>'Demand Planning'!AN2097</f>
        <v>12</v>
      </c>
    </row>
    <row r="213" spans="1:18" ht="14.25" customHeight="1" x14ac:dyDescent="0.25">
      <c r="A213" s="107" t="str">
        <f>'Demand Planning'!A2098</f>
        <v>POL04372</v>
      </c>
      <c r="B213" s="135" t="str">
        <f>'Demand Planning'!B2098</f>
        <v>Polleo Zero Syrup 425ml Cookies&amp;Cream</v>
      </c>
      <c r="C213" s="135" t="str">
        <f>'Demand Planning'!C2098</f>
        <v>BIO I SUPERFOODS</v>
      </c>
      <c r="D213" s="135" t="str">
        <f>'Demand Planning'!D2098</f>
        <v>02 SILVER</v>
      </c>
      <c r="E213" s="166">
        <f>'Demand Planning'!Y2105</f>
        <v>46.192307692307693</v>
      </c>
      <c r="F213" s="122">
        <f>'Demand Planning'!AB2107</f>
        <v>58</v>
      </c>
      <c r="G213" s="122">
        <f>'Demand Planning'!AC2107</f>
        <v>58</v>
      </c>
      <c r="H213" s="122">
        <f>'Demand Planning'!AD2107</f>
        <v>58</v>
      </c>
      <c r="I213" s="122">
        <f>'Demand Planning'!AE2107</f>
        <v>58</v>
      </c>
      <c r="J213" s="122">
        <f>'Demand Planning'!AF2107</f>
        <v>58</v>
      </c>
      <c r="K213" s="122">
        <f>'Demand Planning'!AG2107</f>
        <v>58</v>
      </c>
      <c r="L213" s="122">
        <f>'Demand Planning'!AH2107</f>
        <v>58</v>
      </c>
      <c r="M213" s="122">
        <f>'Demand Planning'!AI2107</f>
        <v>58</v>
      </c>
      <c r="N213" s="122">
        <f>'Demand Planning'!AJ2107</f>
        <v>58</v>
      </c>
      <c r="O213" s="122">
        <f>'Demand Planning'!AK2107</f>
        <v>58</v>
      </c>
      <c r="P213" s="122">
        <f>'Demand Planning'!AL2107</f>
        <v>58</v>
      </c>
      <c r="Q213" s="122">
        <f>'Demand Planning'!AM2107</f>
        <v>58</v>
      </c>
      <c r="R213" s="122">
        <f>'Demand Planning'!AN2107</f>
        <v>58</v>
      </c>
    </row>
    <row r="214" spans="1:18" ht="14.25" customHeight="1" x14ac:dyDescent="0.25">
      <c r="A214" s="107" t="str">
        <f>'Demand Planning'!A2108</f>
        <v>SCM04430</v>
      </c>
      <c r="B214" s="135" t="str">
        <f>'Demand Planning'!B2108</f>
        <v>Viper Black 1,8 kg Chocolate</v>
      </c>
      <c r="C214" s="135" t="str">
        <f>'Demand Planning'!C2108</f>
        <v>PROTEINI</v>
      </c>
      <c r="D214" s="135" t="str">
        <f>'Demand Planning'!D2108</f>
        <v>02 SILVER</v>
      </c>
      <c r="E214" s="166">
        <f>'Demand Planning'!Y2115</f>
        <v>7.5769230769230766</v>
      </c>
      <c r="F214" s="122">
        <f>'Demand Planning'!AB2117</f>
        <v>5</v>
      </c>
      <c r="G214" s="122">
        <f>'Demand Planning'!AC2117</f>
        <v>6</v>
      </c>
      <c r="H214" s="122">
        <f>'Demand Planning'!AD2117</f>
        <v>6</v>
      </c>
      <c r="I214" s="122">
        <f>'Demand Planning'!AE2117</f>
        <v>6</v>
      </c>
      <c r="J214" s="122">
        <f>'Demand Planning'!AF2117</f>
        <v>6</v>
      </c>
      <c r="K214" s="122">
        <f>'Demand Planning'!AG2117</f>
        <v>7</v>
      </c>
      <c r="L214" s="122">
        <f>'Demand Planning'!AH2117</f>
        <v>7</v>
      </c>
      <c r="M214" s="122">
        <f>'Demand Planning'!AI2117</f>
        <v>8</v>
      </c>
      <c r="N214" s="122">
        <f>'Demand Planning'!AJ2117</f>
        <v>8</v>
      </c>
      <c r="O214" s="122">
        <f>'Demand Planning'!AK2117</f>
        <v>7</v>
      </c>
      <c r="P214" s="122">
        <f>'Demand Planning'!AL2117</f>
        <v>8</v>
      </c>
      <c r="Q214" s="122">
        <f>'Demand Planning'!AM2117</f>
        <v>8</v>
      </c>
      <c r="R214" s="122">
        <f>'Demand Planning'!AN2117</f>
        <v>8</v>
      </c>
    </row>
    <row r="215" spans="1:18" ht="14.25" customHeight="1" x14ac:dyDescent="0.25">
      <c r="A215" s="107" t="str">
        <f>'Demand Planning'!A2118</f>
        <v>POL09780</v>
      </c>
      <c r="B215" s="135" t="str">
        <f>'Demand Planning'!B2118</f>
        <v>Polleo HydroX Micellar Casein 908g Vanilla Ice Cream</v>
      </c>
      <c r="C215" s="135" t="str">
        <f>'Demand Planning'!C2118</f>
        <v>PROTEINI</v>
      </c>
      <c r="D215" s="135" t="str">
        <f>'Demand Planning'!D2118</f>
        <v>02 SILVER</v>
      </c>
      <c r="E215" s="166">
        <f>'Demand Planning'!Y2125</f>
        <v>12.5</v>
      </c>
      <c r="F215" s="122">
        <f>'Demand Planning'!AB2127</f>
        <v>20</v>
      </c>
      <c r="G215" s="122">
        <f>'Demand Planning'!AC2127</f>
        <v>21</v>
      </c>
      <c r="H215" s="122">
        <f>'Demand Planning'!AD2127</f>
        <v>21</v>
      </c>
      <c r="I215" s="122">
        <f>'Demand Planning'!AE2127</f>
        <v>22</v>
      </c>
      <c r="J215" s="122">
        <f>'Demand Planning'!AF2127</f>
        <v>22</v>
      </c>
      <c r="K215" s="122">
        <f>'Demand Planning'!AG2127</f>
        <v>22</v>
      </c>
      <c r="L215" s="122">
        <f>'Demand Planning'!AH2127</f>
        <v>23</v>
      </c>
      <c r="M215" s="122">
        <f>'Demand Planning'!AI2127</f>
        <v>23</v>
      </c>
      <c r="N215" s="122">
        <f>'Demand Planning'!AJ2127</f>
        <v>23</v>
      </c>
      <c r="O215" s="122">
        <f>'Demand Planning'!AK2127</f>
        <v>23</v>
      </c>
      <c r="P215" s="122">
        <f>'Demand Planning'!AL2127</f>
        <v>23</v>
      </c>
      <c r="Q215" s="122">
        <f>'Demand Planning'!AM2127</f>
        <v>23</v>
      </c>
      <c r="R215" s="122">
        <f>'Demand Planning'!AN2127</f>
        <v>24</v>
      </c>
    </row>
    <row r="216" spans="1:18" ht="14.25" customHeight="1" x14ac:dyDescent="0.25">
      <c r="A216" s="107" t="str">
        <f>'Demand Planning'!A2128</f>
        <v>ON00246</v>
      </c>
      <c r="B216" s="135" t="str">
        <f>'Demand Planning'!B2128</f>
        <v>Gold Whey 4,53kg Vanilla Ice Cream</v>
      </c>
      <c r="C216" s="135" t="str">
        <f>'Demand Planning'!C2128</f>
        <v>PROTEINI</v>
      </c>
      <c r="D216" s="135" t="str">
        <f>'Demand Planning'!D2128</f>
        <v>02 SILVER</v>
      </c>
      <c r="E216" s="166">
        <f>'Demand Planning'!Y2135</f>
        <v>8.6923076923076916</v>
      </c>
      <c r="F216" s="122">
        <f>'Demand Planning'!AB2137</f>
        <v>7</v>
      </c>
      <c r="G216" s="122">
        <f>'Demand Planning'!AC2137</f>
        <v>7</v>
      </c>
      <c r="H216" s="122">
        <f>'Demand Planning'!AD2137</f>
        <v>7</v>
      </c>
      <c r="I216" s="122">
        <f>'Demand Planning'!AE2137</f>
        <v>7</v>
      </c>
      <c r="J216" s="122">
        <f>'Demand Planning'!AF2137</f>
        <v>7</v>
      </c>
      <c r="K216" s="122">
        <f>'Demand Planning'!AG2137</f>
        <v>7</v>
      </c>
      <c r="L216" s="122">
        <f>'Demand Planning'!AH2137</f>
        <v>7</v>
      </c>
      <c r="M216" s="122">
        <f>'Demand Planning'!AI2137</f>
        <v>7</v>
      </c>
      <c r="N216" s="122">
        <f>'Demand Planning'!AJ2137</f>
        <v>7</v>
      </c>
      <c r="O216" s="122">
        <f>'Demand Planning'!AK2137</f>
        <v>7</v>
      </c>
      <c r="P216" s="122">
        <f>'Demand Planning'!AL2137</f>
        <v>7</v>
      </c>
      <c r="Q216" s="122">
        <f>'Demand Planning'!AM2137</f>
        <v>7</v>
      </c>
      <c r="R216" s="122">
        <f>'Demand Planning'!AN2137</f>
        <v>7</v>
      </c>
    </row>
    <row r="217" spans="1:18" ht="14.25" customHeight="1" x14ac:dyDescent="0.25">
      <c r="A217" s="107" t="str">
        <f>'Demand Planning'!A2138</f>
        <v>POL12766</v>
      </c>
      <c r="B217" s="135" t="str">
        <f>'Demand Planning'!B2138</f>
        <v>Polleo Smart Cookies 128g Brownie</v>
      </c>
      <c r="C217" s="135" t="str">
        <f>'Demand Planning'!C2138</f>
        <v>RTD &amp; SNACKS</v>
      </c>
      <c r="D217" s="135" t="str">
        <f>'Demand Planning'!D2138</f>
        <v>02 SILVER</v>
      </c>
      <c r="E217" s="166">
        <f>'Demand Planning'!Y2145</f>
        <v>232.46153846153845</v>
      </c>
      <c r="F217" s="122">
        <f>'Demand Planning'!AB2147</f>
        <v>229</v>
      </c>
      <c r="G217" s="122">
        <f>'Demand Planning'!AC2147</f>
        <v>229</v>
      </c>
      <c r="H217" s="122">
        <f>'Demand Planning'!AD2147</f>
        <v>229</v>
      </c>
      <c r="I217" s="122">
        <f>'Demand Planning'!AE2147</f>
        <v>229</v>
      </c>
      <c r="J217" s="122">
        <f>'Demand Planning'!AF2147</f>
        <v>229</v>
      </c>
      <c r="K217" s="122">
        <f>'Demand Planning'!AG2147</f>
        <v>229</v>
      </c>
      <c r="L217" s="122">
        <f>'Demand Planning'!AH2147</f>
        <v>229</v>
      </c>
      <c r="M217" s="122">
        <f>'Demand Planning'!AI2147</f>
        <v>229</v>
      </c>
      <c r="N217" s="122">
        <f>'Demand Planning'!AJ2147</f>
        <v>229</v>
      </c>
      <c r="O217" s="122">
        <f>'Demand Planning'!AK2147</f>
        <v>229</v>
      </c>
      <c r="P217" s="122">
        <f>'Demand Planning'!AL2147</f>
        <v>229</v>
      </c>
      <c r="Q217" s="122">
        <f>'Demand Planning'!AM2147</f>
        <v>229</v>
      </c>
      <c r="R217" s="122">
        <f>'Demand Planning'!AN2147</f>
        <v>229</v>
      </c>
    </row>
    <row r="218" spans="1:18" ht="14.25" customHeight="1" x14ac:dyDescent="0.25">
      <c r="A218" s="107" t="str">
        <f>'Demand Planning'!A2148</f>
        <v>NUT00888</v>
      </c>
      <c r="B218" s="135" t="str">
        <f>'Demand Planning'!B2148</f>
        <v>ElastiJoint 384g Grape</v>
      </c>
      <c r="C218" s="135" t="str">
        <f>'Demand Planning'!C2148</f>
        <v>SPORTSKA PREHRANA</v>
      </c>
      <c r="D218" s="135" t="str">
        <f>'Demand Planning'!D2148</f>
        <v>02 SILVER</v>
      </c>
      <c r="E218" s="166">
        <f>'Demand Planning'!Y2155</f>
        <v>11.23076923076923</v>
      </c>
      <c r="F218" s="122">
        <f>'Demand Planning'!AB2157</f>
        <v>10</v>
      </c>
      <c r="G218" s="122">
        <f>'Demand Planning'!AC2157</f>
        <v>10</v>
      </c>
      <c r="H218" s="122">
        <f>'Demand Planning'!AD2157</f>
        <v>10</v>
      </c>
      <c r="I218" s="122">
        <f>'Demand Planning'!AE2157</f>
        <v>10</v>
      </c>
      <c r="J218" s="122">
        <f>'Demand Planning'!AF2157</f>
        <v>10</v>
      </c>
      <c r="K218" s="122">
        <f>'Demand Planning'!AG2157</f>
        <v>10</v>
      </c>
      <c r="L218" s="122">
        <f>'Demand Planning'!AH2157</f>
        <v>10</v>
      </c>
      <c r="M218" s="122">
        <f>'Demand Planning'!AI2157</f>
        <v>10</v>
      </c>
      <c r="N218" s="122">
        <f>'Demand Planning'!AJ2157</f>
        <v>10</v>
      </c>
      <c r="O218" s="122">
        <f>'Demand Planning'!AK2157</f>
        <v>10</v>
      </c>
      <c r="P218" s="122">
        <f>'Demand Planning'!AL2157</f>
        <v>10</v>
      </c>
      <c r="Q218" s="122">
        <f>'Demand Planning'!AM2157</f>
        <v>10</v>
      </c>
      <c r="R218" s="122">
        <f>'Demand Planning'!AN2157</f>
        <v>10</v>
      </c>
    </row>
    <row r="219" spans="1:18" ht="14.25" customHeight="1" x14ac:dyDescent="0.25">
      <c r="A219" s="107" t="str">
        <f>'Demand Planning'!A2158</f>
        <v>GAR04824</v>
      </c>
      <c r="B219" s="135" t="str">
        <f>'Demand Planning'!B2158</f>
        <v>Forerunner 970 Carbon Gray DLC Titanium, Black</v>
      </c>
      <c r="C219" s="135" t="str">
        <f>'Demand Planning'!C2158</f>
        <v>GADGETI</v>
      </c>
      <c r="D219" s="135" t="str">
        <f>'Demand Planning'!D2158</f>
        <v>02 SILVER</v>
      </c>
      <c r="E219" s="166">
        <f>'Demand Planning'!Y2165</f>
        <v>1.7307692307692308</v>
      </c>
      <c r="F219" s="122">
        <f>'Demand Planning'!AB2167</f>
        <v>3</v>
      </c>
      <c r="G219" s="122">
        <f>'Demand Planning'!AC2167</f>
        <v>3</v>
      </c>
      <c r="H219" s="122">
        <f>'Demand Planning'!AD2167</f>
        <v>3</v>
      </c>
      <c r="I219" s="122">
        <f>'Demand Planning'!AE2167</f>
        <v>2</v>
      </c>
      <c r="J219" s="122">
        <f>'Demand Planning'!AF2167</f>
        <v>2</v>
      </c>
      <c r="K219" s="122">
        <f>'Demand Planning'!AG2167</f>
        <v>3</v>
      </c>
      <c r="L219" s="122">
        <f>'Demand Planning'!AH2167</f>
        <v>2</v>
      </c>
      <c r="M219" s="122">
        <f>'Demand Planning'!AI2167</f>
        <v>2</v>
      </c>
      <c r="N219" s="122">
        <f>'Demand Planning'!AJ2167</f>
        <v>2</v>
      </c>
      <c r="O219" s="122">
        <f>'Demand Planning'!AK2167</f>
        <v>2</v>
      </c>
      <c r="P219" s="122">
        <f>'Demand Planning'!AL2167</f>
        <v>2</v>
      </c>
      <c r="Q219" s="122">
        <f>'Demand Planning'!AM2167</f>
        <v>2</v>
      </c>
      <c r="R219" s="122">
        <f>'Demand Planning'!AN2167</f>
        <v>2</v>
      </c>
    </row>
    <row r="220" spans="1:18" ht="14.25" customHeight="1" x14ac:dyDescent="0.25">
      <c r="A220" s="107" t="str">
        <f>'Demand Planning'!A2168</f>
        <v>POL09924</v>
      </c>
      <c r="B220" s="135" t="str">
        <f>'Demand Planning'!B2168</f>
        <v>Polleo Protein pancake 500g unflavoured</v>
      </c>
      <c r="C220" s="135" t="str">
        <f>'Demand Planning'!C2168</f>
        <v>PROTEINI</v>
      </c>
      <c r="D220" s="135" t="str">
        <f>'Demand Planning'!D2168</f>
        <v>02 SILVER</v>
      </c>
      <c r="E220" s="166">
        <f>'Demand Planning'!Y2175</f>
        <v>64.461538461538467</v>
      </c>
      <c r="F220" s="122">
        <f>'Demand Planning'!AB2177</f>
        <v>69</v>
      </c>
      <c r="G220" s="122">
        <f>'Demand Planning'!AC2177</f>
        <v>71</v>
      </c>
      <c r="H220" s="122">
        <f>'Demand Planning'!AD2177</f>
        <v>72</v>
      </c>
      <c r="I220" s="122">
        <f>'Demand Planning'!AE2177</f>
        <v>73</v>
      </c>
      <c r="J220" s="122">
        <f>'Demand Planning'!AF2177</f>
        <v>74</v>
      </c>
      <c r="K220" s="122">
        <f>'Demand Planning'!AG2177</f>
        <v>307</v>
      </c>
      <c r="L220" s="122">
        <f>'Demand Planning'!AH2177</f>
        <v>308</v>
      </c>
      <c r="M220" s="122">
        <f>'Demand Planning'!AI2177</f>
        <v>308</v>
      </c>
      <c r="N220" s="122">
        <f>'Demand Planning'!AJ2177</f>
        <v>308</v>
      </c>
      <c r="O220" s="122">
        <f>'Demand Planning'!AK2177</f>
        <v>76</v>
      </c>
      <c r="P220" s="122">
        <f>'Demand Planning'!AL2177</f>
        <v>77</v>
      </c>
      <c r="Q220" s="122">
        <f>'Demand Planning'!AM2177</f>
        <v>93</v>
      </c>
      <c r="R220" s="122">
        <f>'Demand Planning'!AN2177</f>
        <v>94</v>
      </c>
    </row>
    <row r="221" spans="1:18" ht="14.25" customHeight="1" x14ac:dyDescent="0.25">
      <c r="A221" s="107" t="str">
        <f>'Demand Planning'!A2178</f>
        <v>THG03001</v>
      </c>
      <c r="B221" s="135" t="str">
        <f>'Demand Planning'!B2178</f>
        <v>Theragun PRO PLUS</v>
      </c>
      <c r="C221" s="135" t="str">
        <f>'Demand Planning'!C2178</f>
        <v>FITNESS OPREMA</v>
      </c>
      <c r="D221" s="135" t="str">
        <f>'Demand Planning'!D2178</f>
        <v>02 SILVER</v>
      </c>
      <c r="E221" s="166">
        <f>'Demand Planning'!Y2185</f>
        <v>1.5384615384615385</v>
      </c>
      <c r="F221" s="122">
        <f>'Demand Planning'!AB2187</f>
        <v>0</v>
      </c>
      <c r="G221" s="122">
        <f>'Demand Planning'!AC2187</f>
        <v>0</v>
      </c>
      <c r="H221" s="122">
        <f>'Demand Planning'!AD2187</f>
        <v>0</v>
      </c>
      <c r="I221" s="122">
        <f>'Demand Planning'!AE2187</f>
        <v>0</v>
      </c>
      <c r="J221" s="122">
        <f>'Demand Planning'!AF2187</f>
        <v>0</v>
      </c>
      <c r="K221" s="122">
        <f>'Demand Planning'!AG2187</f>
        <v>0</v>
      </c>
      <c r="L221" s="122">
        <f>'Demand Planning'!AH2187</f>
        <v>0</v>
      </c>
      <c r="M221" s="122">
        <f>'Demand Planning'!AI2187</f>
        <v>0</v>
      </c>
      <c r="N221" s="122">
        <f>'Demand Planning'!AJ2187</f>
        <v>0</v>
      </c>
      <c r="O221" s="122">
        <f>'Demand Planning'!AK2187</f>
        <v>0</v>
      </c>
      <c r="P221" s="122">
        <f>'Demand Planning'!AL2187</f>
        <v>0</v>
      </c>
      <c r="Q221" s="122">
        <f>'Demand Planning'!AM2187</f>
        <v>0</v>
      </c>
      <c r="R221" s="122">
        <f>'Demand Planning'!AN2187</f>
        <v>0</v>
      </c>
    </row>
    <row r="222" spans="1:18" ht="14.25" customHeight="1" x14ac:dyDescent="0.25">
      <c r="A222" s="107" t="str">
        <f>'Demand Planning'!A2188</f>
        <v>SHM00081</v>
      </c>
      <c r="B222" s="135" t="str">
        <f>'Demand Planning'!B2188</f>
        <v>DEFENDER, May the Gainz Be With You, 600 ml</v>
      </c>
      <c r="C222" s="135" t="str">
        <f>'Demand Planning'!C2188</f>
        <v>DRINKWARE I HOME</v>
      </c>
      <c r="D222" s="135" t="str">
        <f>'Demand Planning'!D2188</f>
        <v>02 SILVER</v>
      </c>
      <c r="E222" s="166">
        <f>'Demand Planning'!Y2195</f>
        <v>248.42307692307693</v>
      </c>
      <c r="F222" s="122">
        <f>'Demand Planning'!AB2197</f>
        <v>36</v>
      </c>
      <c r="G222" s="122">
        <f>'Demand Planning'!AC2197</f>
        <v>43</v>
      </c>
      <c r="H222" s="122">
        <f>'Demand Planning'!AD2197</f>
        <v>45</v>
      </c>
      <c r="I222" s="122">
        <f>'Demand Planning'!AE2197</f>
        <v>44</v>
      </c>
      <c r="J222" s="122">
        <f>'Demand Planning'!AF2197</f>
        <v>44</v>
      </c>
      <c r="K222" s="122">
        <f>'Demand Planning'!AG2197</f>
        <v>39</v>
      </c>
      <c r="L222" s="122">
        <f>'Demand Planning'!AH2197</f>
        <v>42</v>
      </c>
      <c r="M222" s="122">
        <f>'Demand Planning'!AI2197</f>
        <v>40</v>
      </c>
      <c r="N222" s="122">
        <f>'Demand Planning'!AJ2197</f>
        <v>41</v>
      </c>
      <c r="O222" s="122">
        <f>'Demand Planning'!AK2197</f>
        <v>39</v>
      </c>
      <c r="P222" s="122">
        <f>'Demand Planning'!AL2197</f>
        <v>43</v>
      </c>
      <c r="Q222" s="122">
        <f>'Demand Planning'!AM2197</f>
        <v>34</v>
      </c>
      <c r="R222" s="122">
        <f>'Demand Planning'!AN2197</f>
        <v>40</v>
      </c>
    </row>
    <row r="223" spans="1:18" ht="14.25" customHeight="1" x14ac:dyDescent="0.25">
      <c r="A223" s="107" t="str">
        <f>'Demand Planning'!A2198</f>
        <v>SCM04300</v>
      </c>
      <c r="B223" s="135" t="str">
        <f>'Demand Planning'!B2198</f>
        <v>Lipofenom 90 kapsula</v>
      </c>
      <c r="C223" s="135" t="str">
        <f>'Demand Planning'!C2198</f>
        <v>SPORTSKA PREHRANA</v>
      </c>
      <c r="D223" s="135" t="str">
        <f>'Demand Planning'!D2198</f>
        <v>02 SILVER</v>
      </c>
      <c r="E223" s="166">
        <f>'Demand Planning'!Y2205</f>
        <v>8.5769230769230766</v>
      </c>
      <c r="F223" s="122">
        <f>'Demand Planning'!AB2207</f>
        <v>9</v>
      </c>
      <c r="G223" s="122">
        <f>'Demand Planning'!AC2207</f>
        <v>9</v>
      </c>
      <c r="H223" s="122">
        <f>'Demand Planning'!AD2207</f>
        <v>9</v>
      </c>
      <c r="I223" s="122">
        <f>'Demand Planning'!AE2207</f>
        <v>9</v>
      </c>
      <c r="J223" s="122">
        <f>'Demand Planning'!AF2207</f>
        <v>9</v>
      </c>
      <c r="K223" s="122">
        <f>'Demand Planning'!AG2207</f>
        <v>9</v>
      </c>
      <c r="L223" s="122">
        <f>'Demand Planning'!AH2207</f>
        <v>9</v>
      </c>
      <c r="M223" s="122">
        <f>'Demand Planning'!AI2207</f>
        <v>9</v>
      </c>
      <c r="N223" s="122">
        <f>'Demand Planning'!AJ2207</f>
        <v>9</v>
      </c>
      <c r="O223" s="122">
        <f>'Demand Planning'!AK2207</f>
        <v>9</v>
      </c>
      <c r="P223" s="122">
        <f>'Demand Planning'!AL2207</f>
        <v>9</v>
      </c>
      <c r="Q223" s="122">
        <f>'Demand Planning'!AM2207</f>
        <v>9</v>
      </c>
      <c r="R223" s="122">
        <f>'Demand Planning'!AN2207</f>
        <v>9</v>
      </c>
    </row>
    <row r="224" spans="1:18" ht="14.25" customHeight="1" x14ac:dyDescent="0.25">
      <c r="A224" s="107" t="str">
        <f>'Demand Planning'!A2208</f>
        <v>POL09835</v>
      </c>
      <c r="B224" s="135" t="str">
        <f>'Demand Planning'!B2208</f>
        <v>Polleo Tonalin CLA 90 softgels</v>
      </c>
      <c r="C224" s="135" t="str">
        <f>'Demand Planning'!C2208</f>
        <v>SPORTSKA PREHRANA</v>
      </c>
      <c r="D224" s="135" t="str">
        <f>'Demand Planning'!D2208</f>
        <v>02 SILVER</v>
      </c>
      <c r="E224" s="166">
        <f>'Demand Planning'!Y2215</f>
        <v>23.423076923076923</v>
      </c>
      <c r="F224" s="122">
        <f>'Demand Planning'!AB2217</f>
        <v>19</v>
      </c>
      <c r="G224" s="122">
        <f>'Demand Planning'!AC2217</f>
        <v>14</v>
      </c>
      <c r="H224" s="122">
        <f>'Demand Planning'!AD2217</f>
        <v>12</v>
      </c>
      <c r="I224" s="122">
        <f>'Demand Planning'!AE2217</f>
        <v>17</v>
      </c>
      <c r="J224" s="122">
        <f>'Demand Planning'!AF2217</f>
        <v>16</v>
      </c>
      <c r="K224" s="122">
        <f>'Demand Planning'!AG2217</f>
        <v>16</v>
      </c>
      <c r="L224" s="122">
        <f>'Demand Planning'!AH2217</f>
        <v>17</v>
      </c>
      <c r="M224" s="122">
        <f>'Demand Planning'!AI2217</f>
        <v>16</v>
      </c>
      <c r="N224" s="122">
        <f>'Demand Planning'!AJ2217</f>
        <v>17</v>
      </c>
      <c r="O224" s="122">
        <f>'Demand Planning'!AK2217</f>
        <v>17</v>
      </c>
      <c r="P224" s="122">
        <f>'Demand Planning'!AL2217</f>
        <v>17</v>
      </c>
      <c r="Q224" s="122">
        <f>'Demand Planning'!AM2217</f>
        <v>17</v>
      </c>
      <c r="R224" s="122">
        <f>'Demand Planning'!AN2217</f>
        <v>17</v>
      </c>
    </row>
    <row r="225" spans="1:18" ht="14.25" customHeight="1" x14ac:dyDescent="0.25">
      <c r="A225" s="107" t="str">
        <f>'Demand Planning'!A2218</f>
        <v>ON00499</v>
      </c>
      <c r="B225" s="135" t="str">
        <f>'Demand Planning'!B2218</f>
        <v>ON GS 100% Isolate 930g Chocolate</v>
      </c>
      <c r="C225" s="135" t="str">
        <f>'Demand Planning'!C2218</f>
        <v>PROTEINI</v>
      </c>
      <c r="D225" s="135" t="str">
        <f>'Demand Planning'!D2218</f>
        <v>02 SILVER</v>
      </c>
      <c r="E225" s="166">
        <f>'Demand Planning'!Y2225</f>
        <v>18.23076923076923</v>
      </c>
      <c r="F225" s="122">
        <f>'Demand Planning'!AB2227</f>
        <v>7</v>
      </c>
      <c r="G225" s="122">
        <f>'Demand Planning'!AC2227</f>
        <v>9</v>
      </c>
      <c r="H225" s="122">
        <f>'Demand Planning'!AD2227</f>
        <v>12</v>
      </c>
      <c r="I225" s="122">
        <f>'Demand Planning'!AE2227</f>
        <v>15</v>
      </c>
      <c r="J225" s="122">
        <f>'Demand Planning'!AF2227</f>
        <v>16</v>
      </c>
      <c r="K225" s="122">
        <f>'Demand Planning'!AG2227</f>
        <v>16</v>
      </c>
      <c r="L225" s="122">
        <f>'Demand Planning'!AH2227</f>
        <v>16</v>
      </c>
      <c r="M225" s="122">
        <f>'Demand Planning'!AI2227</f>
        <v>16</v>
      </c>
      <c r="N225" s="122">
        <f>'Demand Planning'!AJ2227</f>
        <v>17</v>
      </c>
      <c r="O225" s="122">
        <f>'Demand Planning'!AK2227</f>
        <v>17</v>
      </c>
      <c r="P225" s="122">
        <f>'Demand Planning'!AL2227</f>
        <v>18</v>
      </c>
      <c r="Q225" s="122">
        <f>'Demand Planning'!AM2227</f>
        <v>17</v>
      </c>
      <c r="R225" s="122">
        <f>'Demand Planning'!AN2227</f>
        <v>17</v>
      </c>
    </row>
    <row r="226" spans="1:18" ht="14.25" customHeight="1" x14ac:dyDescent="0.25">
      <c r="A226" s="107" t="str">
        <f>'Demand Planning'!A2228</f>
        <v>POL12754</v>
      </c>
      <c r="B226" s="135" t="str">
        <f>'Demand Planning'!B2228</f>
        <v>Polleo Isotonic Sports Drink 500g Pineapple Iced Tea</v>
      </c>
      <c r="C226" s="135" t="str">
        <f>'Demand Planning'!C2228</f>
        <v>SPORTSKA PREHRANA</v>
      </c>
      <c r="D226" s="135" t="str">
        <f>'Demand Planning'!D2228</f>
        <v>02 SILVER</v>
      </c>
      <c r="E226" s="166">
        <f>'Demand Planning'!Y2235</f>
        <v>28.46153846153846</v>
      </c>
      <c r="F226" s="122">
        <f>'Demand Planning'!AB2237</f>
        <v>39</v>
      </c>
      <c r="G226" s="122">
        <f>'Demand Planning'!AC2237</f>
        <v>38</v>
      </c>
      <c r="H226" s="122">
        <f>'Demand Planning'!AD2237</f>
        <v>35</v>
      </c>
      <c r="I226" s="122">
        <f>'Demand Planning'!AE2237</f>
        <v>35</v>
      </c>
      <c r="J226" s="122">
        <f>'Demand Planning'!AF2237</f>
        <v>34</v>
      </c>
      <c r="K226" s="122">
        <f>'Demand Planning'!AG2237</f>
        <v>34</v>
      </c>
      <c r="L226" s="122">
        <f>'Demand Planning'!AH2237</f>
        <v>31</v>
      </c>
      <c r="M226" s="122">
        <f>'Demand Planning'!AI2237</f>
        <v>32</v>
      </c>
      <c r="N226" s="122">
        <f>'Demand Planning'!AJ2237</f>
        <v>31</v>
      </c>
      <c r="O226" s="122">
        <f>'Demand Planning'!AK2237</f>
        <v>31</v>
      </c>
      <c r="P226" s="122">
        <f>'Demand Planning'!AL2237</f>
        <v>30</v>
      </c>
      <c r="Q226" s="122">
        <f>'Demand Planning'!AM2237</f>
        <v>28</v>
      </c>
      <c r="R226" s="122">
        <f>'Demand Planning'!AN2237</f>
        <v>28</v>
      </c>
    </row>
    <row r="227" spans="1:18" ht="14.25" customHeight="1" x14ac:dyDescent="0.25">
      <c r="A227" s="107" t="str">
        <f>'Demand Planning'!A2238</f>
        <v>ZOE12441</v>
      </c>
      <c r="B227" s="135" t="str">
        <f>'Demand Planning'!B2238</f>
        <v>ZOE Liquid Marine Collagen 5000 500ml</v>
      </c>
      <c r="C227" s="135" t="str">
        <f>'Demand Planning'!C2238</f>
        <v>SPORTSKA PREHRANA</v>
      </c>
      <c r="D227" s="135" t="str">
        <f>'Demand Planning'!D2238</f>
        <v>02 SILVER</v>
      </c>
      <c r="E227" s="166">
        <f>'Demand Planning'!Y2245</f>
        <v>24.5</v>
      </c>
      <c r="F227" s="122">
        <f>'Demand Planning'!AB2247</f>
        <v>11</v>
      </c>
      <c r="G227" s="122">
        <f>'Demand Planning'!AC2247</f>
        <v>11</v>
      </c>
      <c r="H227" s="122">
        <f>'Demand Planning'!AD2247</f>
        <v>11</v>
      </c>
      <c r="I227" s="122">
        <f>'Demand Planning'!AE2247</f>
        <v>11</v>
      </c>
      <c r="J227" s="122">
        <f>'Demand Planning'!AF2247</f>
        <v>11</v>
      </c>
      <c r="K227" s="122">
        <f>'Demand Planning'!AG2247</f>
        <v>11</v>
      </c>
      <c r="L227" s="122">
        <f>'Demand Planning'!AH2247</f>
        <v>12</v>
      </c>
      <c r="M227" s="122">
        <f>'Demand Planning'!AI2247</f>
        <v>12</v>
      </c>
      <c r="N227" s="122">
        <f>'Demand Planning'!AJ2247</f>
        <v>12</v>
      </c>
      <c r="O227" s="122">
        <f>'Demand Planning'!AK2247</f>
        <v>12</v>
      </c>
      <c r="P227" s="122">
        <f>'Demand Planning'!AL2247</f>
        <v>12</v>
      </c>
      <c r="Q227" s="122">
        <f>'Demand Planning'!AM2247</f>
        <v>12</v>
      </c>
      <c r="R227" s="122">
        <f>'Demand Planning'!AN2247</f>
        <v>11</v>
      </c>
    </row>
    <row r="228" spans="1:18" ht="14.25" customHeight="1" x14ac:dyDescent="0.25">
      <c r="A228" s="107" t="str">
        <f>'Demand Planning'!A2248</f>
        <v>SCM04312</v>
      </c>
      <c r="B228" s="135" t="str">
        <f>'Demand Planning'!B2248</f>
        <v>Hemocell 250g</v>
      </c>
      <c r="C228" s="135" t="str">
        <f>'Demand Planning'!C2248</f>
        <v>SPORTSKA PREHRANA</v>
      </c>
      <c r="D228" s="135" t="str">
        <f>'Demand Planning'!D2248</f>
        <v>02 SILVER</v>
      </c>
      <c r="E228" s="166">
        <f>'Demand Planning'!Y2255</f>
        <v>14.153846153846153</v>
      </c>
      <c r="F228" s="122">
        <f>'Demand Planning'!AB2257</f>
        <v>7</v>
      </c>
      <c r="G228" s="122">
        <f>'Demand Planning'!AC2257</f>
        <v>8</v>
      </c>
      <c r="H228" s="122">
        <f>'Demand Planning'!AD2257</f>
        <v>8</v>
      </c>
      <c r="I228" s="122">
        <f>'Demand Planning'!AE2257</f>
        <v>9</v>
      </c>
      <c r="J228" s="122">
        <f>'Demand Planning'!AF2257</f>
        <v>9</v>
      </c>
      <c r="K228" s="122">
        <f>'Demand Planning'!AG2257</f>
        <v>9</v>
      </c>
      <c r="L228" s="122">
        <f>'Demand Planning'!AH2257</f>
        <v>10</v>
      </c>
      <c r="M228" s="122">
        <f>'Demand Planning'!AI2257</f>
        <v>10</v>
      </c>
      <c r="N228" s="122">
        <f>'Demand Planning'!AJ2257</f>
        <v>10</v>
      </c>
      <c r="O228" s="122">
        <f>'Demand Planning'!AK2257</f>
        <v>10</v>
      </c>
      <c r="P228" s="122">
        <f>'Demand Planning'!AL2257</f>
        <v>10</v>
      </c>
      <c r="Q228" s="122">
        <f>'Demand Planning'!AM2257</f>
        <v>10</v>
      </c>
      <c r="R228" s="122">
        <f>'Demand Planning'!AN2257</f>
        <v>10</v>
      </c>
    </row>
    <row r="229" spans="1:18" ht="14.25" customHeight="1" x14ac:dyDescent="0.25">
      <c r="A229" s="107" t="str">
        <f>'Demand Planning'!A2258</f>
        <v>ZOE12361</v>
      </c>
      <c r="B229" s="135" t="str">
        <f>'Demand Planning'!B2258</f>
        <v>ZOE Clear Hydrowhey 454g Summer Raspberry</v>
      </c>
      <c r="C229" s="135" t="str">
        <f>'Demand Planning'!C2258</f>
        <v>PROTEINI</v>
      </c>
      <c r="D229" s="135" t="str">
        <f>'Demand Planning'!D2258</f>
        <v>02 SILVER</v>
      </c>
      <c r="E229" s="166">
        <f>'Demand Planning'!Y2265</f>
        <v>14.192307692307692</v>
      </c>
      <c r="F229" s="122">
        <f>'Demand Planning'!AB2267</f>
        <v>46</v>
      </c>
      <c r="G229" s="122">
        <f>'Demand Planning'!AC2267</f>
        <v>47</v>
      </c>
      <c r="H229" s="122">
        <f>'Demand Planning'!AD2267</f>
        <v>48</v>
      </c>
      <c r="I229" s="122">
        <f>'Demand Planning'!AE2267</f>
        <v>48</v>
      </c>
      <c r="J229" s="122">
        <f>'Demand Planning'!AF2267</f>
        <v>45</v>
      </c>
      <c r="K229" s="122">
        <f>'Demand Planning'!AG2267</f>
        <v>46</v>
      </c>
      <c r="L229" s="122">
        <f>'Demand Planning'!AH2267</f>
        <v>46</v>
      </c>
      <c r="M229" s="122">
        <f>'Demand Planning'!AI2267</f>
        <v>45</v>
      </c>
      <c r="N229" s="122">
        <f>'Demand Planning'!AJ2267</f>
        <v>45</v>
      </c>
      <c r="O229" s="122">
        <f>'Demand Planning'!AK2267</f>
        <v>44</v>
      </c>
      <c r="P229" s="122">
        <f>'Demand Planning'!AL2267</f>
        <v>48</v>
      </c>
      <c r="Q229" s="122">
        <f>'Demand Planning'!AM2267</f>
        <v>37</v>
      </c>
      <c r="R229" s="122">
        <f>'Demand Planning'!AN2267</f>
        <v>40</v>
      </c>
    </row>
    <row r="230" spans="1:18" ht="14.25" customHeight="1" x14ac:dyDescent="0.25">
      <c r="A230" s="107" t="str">
        <f>'Demand Planning'!A2268</f>
        <v>POL09927</v>
      </c>
      <c r="B230" s="135" t="str">
        <f>'Demand Planning'!B2268</f>
        <v>Polleo Protein oatmeal 60g chocolate hazelnut</v>
      </c>
      <c r="C230" s="135" t="str">
        <f>'Demand Planning'!C2268</f>
        <v>BIO I SUPERFOODS</v>
      </c>
      <c r="D230" s="135" t="str">
        <f>'Demand Planning'!D2268</f>
        <v>02 SILVER</v>
      </c>
      <c r="E230" s="166">
        <f>'Demand Planning'!Y2275</f>
        <v>528.26923076923072</v>
      </c>
      <c r="F230" s="122">
        <f>'Demand Planning'!AB2277</f>
        <v>530</v>
      </c>
      <c r="G230" s="122">
        <f>'Demand Planning'!AC2277</f>
        <v>530</v>
      </c>
      <c r="H230" s="122">
        <f>'Demand Planning'!AD2277</f>
        <v>530</v>
      </c>
      <c r="I230" s="122">
        <f>'Demand Planning'!AE2277</f>
        <v>530</v>
      </c>
      <c r="J230" s="122">
        <f>'Demand Planning'!AF2277</f>
        <v>530</v>
      </c>
      <c r="K230" s="122">
        <f>'Demand Planning'!AG2277</f>
        <v>777</v>
      </c>
      <c r="L230" s="122">
        <f>'Demand Planning'!AH2277</f>
        <v>777</v>
      </c>
      <c r="M230" s="122">
        <f>'Demand Planning'!AI2277</f>
        <v>777</v>
      </c>
      <c r="N230" s="122">
        <f>'Demand Planning'!AJ2277</f>
        <v>777</v>
      </c>
      <c r="O230" s="122">
        <f>'Demand Planning'!AK2277</f>
        <v>530</v>
      </c>
      <c r="P230" s="122">
        <f>'Demand Planning'!AL2277</f>
        <v>530</v>
      </c>
      <c r="Q230" s="122">
        <f>'Demand Planning'!AM2277</f>
        <v>507</v>
      </c>
      <c r="R230" s="122">
        <f>'Demand Planning'!AN2277</f>
        <v>507</v>
      </c>
    </row>
    <row r="231" spans="1:18" ht="14.25" customHeight="1" x14ac:dyDescent="0.25">
      <c r="A231" s="107" t="str">
        <f>'Demand Planning'!A2278</f>
        <v>GAR04752</v>
      </c>
      <c r="B231" s="135" t="str">
        <f>'Demand Planning'!B2278</f>
        <v>Fenix 8, 51 mm, AMOLED Sapphire, Carbon Gray DLC Tit., Black/Pebble Gray remen</v>
      </c>
      <c r="C231" s="135" t="str">
        <f>'Demand Planning'!C2278</f>
        <v>GADGETI</v>
      </c>
      <c r="D231" s="135" t="str">
        <f>'Demand Planning'!D2278</f>
        <v>02 SILVER</v>
      </c>
      <c r="E231" s="166">
        <f>'Demand Planning'!Y2285</f>
        <v>1.7692307692307692</v>
      </c>
      <c r="F231" s="122">
        <f>'Demand Planning'!AB2287</f>
        <v>3</v>
      </c>
      <c r="G231" s="122">
        <f>'Demand Planning'!AC2287</f>
        <v>3</v>
      </c>
      <c r="H231" s="122">
        <f>'Demand Planning'!AD2287</f>
        <v>3</v>
      </c>
      <c r="I231" s="122">
        <f>'Demand Planning'!AE2287</f>
        <v>3</v>
      </c>
      <c r="J231" s="122">
        <f>'Demand Planning'!AF2287</f>
        <v>3</v>
      </c>
      <c r="K231" s="122">
        <f>'Demand Planning'!AG2287</f>
        <v>2</v>
      </c>
      <c r="L231" s="122">
        <f>'Demand Planning'!AH2287</f>
        <v>2</v>
      </c>
      <c r="M231" s="122">
        <f>'Demand Planning'!AI2287</f>
        <v>2</v>
      </c>
      <c r="N231" s="122">
        <f>'Demand Planning'!AJ2287</f>
        <v>2</v>
      </c>
      <c r="O231" s="122">
        <f>'Demand Planning'!AK2287</f>
        <v>2</v>
      </c>
      <c r="P231" s="122">
        <f>'Demand Planning'!AL2287</f>
        <v>2</v>
      </c>
      <c r="Q231" s="122">
        <f>'Demand Planning'!AM2287</f>
        <v>2</v>
      </c>
      <c r="R231" s="122">
        <f>'Demand Planning'!AN2287</f>
        <v>2</v>
      </c>
    </row>
    <row r="232" spans="1:18" ht="14.25" customHeight="1" x14ac:dyDescent="0.25">
      <c r="A232" s="107" t="str">
        <f>'Demand Planning'!A2288</f>
        <v>SHM00006</v>
      </c>
      <c r="B232" s="135" t="str">
        <f>'Demand Planning'!B2288</f>
        <v>Shieldmixer Hero Pro Logo Black</v>
      </c>
      <c r="C232" s="135" t="str">
        <f>'Demand Planning'!C2288</f>
        <v>DRINKWARE I HOME</v>
      </c>
      <c r="D232" s="135" t="str">
        <f>'Demand Planning'!D2288</f>
        <v>02 SILVER</v>
      </c>
      <c r="E232" s="166">
        <f>'Demand Planning'!Y2295</f>
        <v>24.576923076923077</v>
      </c>
      <c r="F232" s="122">
        <f>'Demand Planning'!AB2297</f>
        <v>18</v>
      </c>
      <c r="G232" s="122">
        <f>'Demand Planning'!AC2297</f>
        <v>18</v>
      </c>
      <c r="H232" s="122">
        <f>'Demand Planning'!AD2297</f>
        <v>18</v>
      </c>
      <c r="I232" s="122">
        <f>'Demand Planning'!AE2297</f>
        <v>16</v>
      </c>
      <c r="J232" s="122">
        <f>'Demand Planning'!AF2297</f>
        <v>16</v>
      </c>
      <c r="K232" s="122">
        <f>'Demand Planning'!AG2297</f>
        <v>16</v>
      </c>
      <c r="L232" s="122">
        <f>'Demand Planning'!AH2297</f>
        <v>17</v>
      </c>
      <c r="M232" s="122">
        <f>'Demand Planning'!AI2297</f>
        <v>16</v>
      </c>
      <c r="N232" s="122">
        <f>'Demand Planning'!AJ2297</f>
        <v>16</v>
      </c>
      <c r="O232" s="122">
        <f>'Demand Planning'!AK2297</f>
        <v>16</v>
      </c>
      <c r="P232" s="122">
        <f>'Demand Planning'!AL2297</f>
        <v>16</v>
      </c>
      <c r="Q232" s="122">
        <f>'Demand Planning'!AM2297</f>
        <v>16</v>
      </c>
      <c r="R232" s="122">
        <f>'Demand Planning'!AN2297</f>
        <v>16</v>
      </c>
    </row>
    <row r="233" spans="1:18" ht="14.25" customHeight="1" x14ac:dyDescent="0.25">
      <c r="A233" s="107" t="str">
        <f>'Demand Planning'!A2298</f>
        <v>SCM04317</v>
      </c>
      <c r="B233" s="135" t="str">
        <f>'Demand Planning'!B2298</f>
        <v>100R Whey - 2 kg Čokolada</v>
      </c>
      <c r="C233" s="135" t="str">
        <f>'Demand Planning'!C2298</f>
        <v>PROTEINI</v>
      </c>
      <c r="D233" s="135" t="str">
        <f>'Demand Planning'!D2298</f>
        <v>02 SILVER</v>
      </c>
      <c r="E233" s="166">
        <f>'Demand Planning'!Y2305</f>
        <v>11.5</v>
      </c>
      <c r="F233" s="122">
        <f>'Demand Planning'!AB2307</f>
        <v>8</v>
      </c>
      <c r="G233" s="122">
        <f>'Demand Planning'!AC2307</f>
        <v>8</v>
      </c>
      <c r="H233" s="122">
        <f>'Demand Planning'!AD2307</f>
        <v>8</v>
      </c>
      <c r="I233" s="122">
        <f>'Demand Planning'!AE2307</f>
        <v>7</v>
      </c>
      <c r="J233" s="122">
        <f>'Demand Planning'!AF2307</f>
        <v>7</v>
      </c>
      <c r="K233" s="122">
        <f>'Demand Planning'!AG2307</f>
        <v>7</v>
      </c>
      <c r="L233" s="122">
        <f>'Demand Planning'!AH2307</f>
        <v>7</v>
      </c>
      <c r="M233" s="122">
        <f>'Demand Planning'!AI2307</f>
        <v>7</v>
      </c>
      <c r="N233" s="122">
        <f>'Demand Planning'!AJ2307</f>
        <v>7</v>
      </c>
      <c r="O233" s="122">
        <f>'Demand Planning'!AK2307</f>
        <v>7</v>
      </c>
      <c r="P233" s="122">
        <f>'Demand Planning'!AL2307</f>
        <v>7</v>
      </c>
      <c r="Q233" s="122">
        <f>'Demand Planning'!AM2307</f>
        <v>7</v>
      </c>
      <c r="R233" s="122">
        <f>'Demand Planning'!AN2307</f>
        <v>7</v>
      </c>
    </row>
    <row r="234" spans="1:18" ht="14.25" customHeight="1" x14ac:dyDescent="0.25">
      <c r="A234" s="107" t="str">
        <f>'Demand Planning'!A2308</f>
        <v>POL09915</v>
      </c>
      <c r="B234" s="135" t="str">
        <f>'Demand Planning'!B2308</f>
        <v>Polleo Revive 1kg Lemon lime</v>
      </c>
      <c r="C234" s="135" t="str">
        <f>'Demand Planning'!C2308</f>
        <v>SPORTSKA PREHRANA</v>
      </c>
      <c r="D234" s="135" t="str">
        <f>'Demand Planning'!D2308</f>
        <v>02 SILVER</v>
      </c>
      <c r="E234" s="166">
        <f>'Demand Planning'!Y2315</f>
        <v>8.6923076923076916</v>
      </c>
      <c r="F234" s="122">
        <f>'Demand Planning'!AB2317</f>
        <v>7</v>
      </c>
      <c r="G234" s="122">
        <f>'Demand Planning'!AC2317</f>
        <v>7</v>
      </c>
      <c r="H234" s="122">
        <f>'Demand Planning'!AD2317</f>
        <v>7</v>
      </c>
      <c r="I234" s="122">
        <f>'Demand Planning'!AE2317</f>
        <v>7</v>
      </c>
      <c r="J234" s="122">
        <f>'Demand Planning'!AF2317</f>
        <v>7</v>
      </c>
      <c r="K234" s="122">
        <f>'Demand Planning'!AG2317</f>
        <v>7</v>
      </c>
      <c r="L234" s="122">
        <f>'Demand Planning'!AH2317</f>
        <v>7</v>
      </c>
      <c r="M234" s="122">
        <f>'Demand Planning'!AI2317</f>
        <v>7</v>
      </c>
      <c r="N234" s="122">
        <f>'Demand Planning'!AJ2317</f>
        <v>7</v>
      </c>
      <c r="O234" s="122">
        <f>'Demand Planning'!AK2317</f>
        <v>7</v>
      </c>
      <c r="P234" s="122">
        <f>'Demand Planning'!AL2317</f>
        <v>7</v>
      </c>
      <c r="Q234" s="122">
        <f>'Demand Planning'!AM2317</f>
        <v>7</v>
      </c>
      <c r="R234" s="122">
        <f>'Demand Planning'!AN2317</f>
        <v>7</v>
      </c>
    </row>
    <row r="235" spans="1:18" ht="14.25" customHeight="1" x14ac:dyDescent="0.25">
      <c r="A235" s="107" t="str">
        <f>'Demand Planning'!A2318</f>
        <v>ON00283</v>
      </c>
      <c r="B235" s="135" t="str">
        <f>'Demand Planning'!B2318</f>
        <v>Serious Mass 5,45kg Vanilla</v>
      </c>
      <c r="C235" s="135" t="str">
        <f>'Demand Planning'!C2318</f>
        <v>SPORTSKA PREHRANA</v>
      </c>
      <c r="D235" s="135" t="str">
        <f>'Demand Planning'!D2318</f>
        <v>02 SILVER</v>
      </c>
      <c r="E235" s="166">
        <f>'Demand Planning'!Y2325</f>
        <v>4.1923076923076925</v>
      </c>
      <c r="F235" s="122">
        <f>'Demand Planning'!AB2327</f>
        <v>3</v>
      </c>
      <c r="G235" s="122">
        <f>'Demand Planning'!AC2327</f>
        <v>3</v>
      </c>
      <c r="H235" s="122">
        <f>'Demand Planning'!AD2327</f>
        <v>3</v>
      </c>
      <c r="I235" s="122">
        <f>'Demand Planning'!AE2327</f>
        <v>3</v>
      </c>
      <c r="J235" s="122">
        <f>'Demand Planning'!AF2327</f>
        <v>3</v>
      </c>
      <c r="K235" s="122">
        <f>'Demand Planning'!AG2327</f>
        <v>3</v>
      </c>
      <c r="L235" s="122">
        <f>'Demand Planning'!AH2327</f>
        <v>3</v>
      </c>
      <c r="M235" s="122">
        <f>'Demand Planning'!AI2327</f>
        <v>3</v>
      </c>
      <c r="N235" s="122">
        <f>'Demand Planning'!AJ2327</f>
        <v>3</v>
      </c>
      <c r="O235" s="122">
        <f>'Demand Planning'!AK2327</f>
        <v>3</v>
      </c>
      <c r="P235" s="122">
        <f>'Demand Planning'!AL2327</f>
        <v>3</v>
      </c>
      <c r="Q235" s="122">
        <f>'Demand Planning'!AM2327</f>
        <v>3</v>
      </c>
      <c r="R235" s="122">
        <f>'Demand Planning'!AN2327</f>
        <v>3</v>
      </c>
    </row>
    <row r="236" spans="1:18" ht="14.25" customHeight="1" x14ac:dyDescent="0.25">
      <c r="A236" s="107" t="str">
        <f>'Demand Planning'!A2328</f>
        <v>POL04474</v>
      </c>
      <c r="B236" s="135" t="str">
        <f>'Demand Planning'!B2328</f>
        <v>Polleo BCAA 750 ml Orange- Lemon- Lime</v>
      </c>
      <c r="C236" s="135" t="str">
        <f>'Demand Planning'!C2328</f>
        <v>RTD &amp; SNACKS</v>
      </c>
      <c r="D236" s="135" t="str">
        <f>'Demand Planning'!D2328</f>
        <v>02 SILVER</v>
      </c>
      <c r="E236" s="166">
        <f>'Demand Planning'!Y2335</f>
        <v>628.53846153846155</v>
      </c>
      <c r="F236" s="122">
        <f>'Demand Planning'!AB2337</f>
        <v>724</v>
      </c>
      <c r="G236" s="122">
        <f>'Demand Planning'!AC2337</f>
        <v>724</v>
      </c>
      <c r="H236" s="122">
        <f>'Demand Planning'!AD2337</f>
        <v>724</v>
      </c>
      <c r="I236" s="122">
        <f>'Demand Planning'!AE2337</f>
        <v>724</v>
      </c>
      <c r="J236" s="122">
        <f>'Demand Planning'!AF2337</f>
        <v>724</v>
      </c>
      <c r="K236" s="122">
        <f>'Demand Planning'!AG2337</f>
        <v>724</v>
      </c>
      <c r="L236" s="122">
        <f>'Demand Planning'!AH2337</f>
        <v>724</v>
      </c>
      <c r="M236" s="122">
        <f>'Demand Planning'!AI2337</f>
        <v>724</v>
      </c>
      <c r="N236" s="122">
        <f>'Demand Planning'!AJ2337</f>
        <v>724</v>
      </c>
      <c r="O236" s="122">
        <f>'Demand Planning'!AK2337</f>
        <v>724</v>
      </c>
      <c r="P236" s="122">
        <f>'Demand Planning'!AL2337</f>
        <v>724</v>
      </c>
      <c r="Q236" s="122">
        <f>'Demand Planning'!AM2337</f>
        <v>724</v>
      </c>
      <c r="R236" s="122">
        <f>'Demand Planning'!AN2337</f>
        <v>724</v>
      </c>
    </row>
    <row r="237" spans="1:18" ht="14.25" customHeight="1" x14ac:dyDescent="0.25">
      <c r="A237" s="107" t="str">
        <f>'Demand Planning'!A2338</f>
        <v>ON00217</v>
      </c>
      <c r="B237" s="135" t="str">
        <f>'Demand Planning'!B2338</f>
        <v>Amino Energy 270g orange cooler</v>
      </c>
      <c r="C237" s="135" t="str">
        <f>'Demand Planning'!C2338</f>
        <v>SPORTSKA PREHRANA</v>
      </c>
      <c r="D237" s="135" t="str">
        <f>'Demand Planning'!D2338</f>
        <v>02 SILVER</v>
      </c>
      <c r="E237" s="166">
        <f>'Demand Planning'!Y2345</f>
        <v>5.7307692307692308</v>
      </c>
      <c r="F237" s="122">
        <f>'Demand Planning'!AB2347</f>
        <v>5</v>
      </c>
      <c r="G237" s="122">
        <f>'Demand Planning'!AC2347</f>
        <v>5</v>
      </c>
      <c r="H237" s="122">
        <f>'Demand Planning'!AD2347</f>
        <v>5</v>
      </c>
      <c r="I237" s="122">
        <f>'Demand Planning'!AE2347</f>
        <v>5</v>
      </c>
      <c r="J237" s="122">
        <f>'Demand Planning'!AF2347</f>
        <v>5</v>
      </c>
      <c r="K237" s="122">
        <f>'Demand Planning'!AG2347</f>
        <v>5</v>
      </c>
      <c r="L237" s="122">
        <f>'Demand Planning'!AH2347</f>
        <v>5</v>
      </c>
      <c r="M237" s="122">
        <f>'Demand Planning'!AI2347</f>
        <v>5</v>
      </c>
      <c r="N237" s="122">
        <f>'Demand Planning'!AJ2347</f>
        <v>5</v>
      </c>
      <c r="O237" s="122">
        <f>'Demand Planning'!AK2347</f>
        <v>5</v>
      </c>
      <c r="P237" s="122">
        <f>'Demand Planning'!AL2347</f>
        <v>5</v>
      </c>
      <c r="Q237" s="122">
        <f>'Demand Planning'!AM2347</f>
        <v>5</v>
      </c>
      <c r="R237" s="122">
        <f>'Demand Planning'!AN2347</f>
        <v>5</v>
      </c>
    </row>
    <row r="238" spans="1:18" ht="14.25" customHeight="1" x14ac:dyDescent="0.25">
      <c r="A238" s="107" t="str">
        <f>'Demand Planning'!A2348</f>
        <v>CEL11615</v>
      </c>
      <c r="B238" s="135" t="str">
        <f>'Demand Planning'!B2348</f>
        <v>C4 Energy Crb Twisted Limeade 500 ML</v>
      </c>
      <c r="C238" s="135" t="str">
        <f>'Demand Planning'!C2348</f>
        <v>RTD &amp; SNACKS</v>
      </c>
      <c r="D238" s="135" t="str">
        <f>'Demand Planning'!D2348</f>
        <v>02 SILVER</v>
      </c>
      <c r="E238" s="166">
        <f>'Demand Planning'!Y2355</f>
        <v>201.30769230769232</v>
      </c>
      <c r="F238" s="122">
        <f>'Demand Planning'!AB2357</f>
        <v>213</v>
      </c>
      <c r="G238" s="122">
        <f>'Demand Planning'!AC2357</f>
        <v>200</v>
      </c>
      <c r="H238" s="122">
        <f>'Demand Planning'!AD2357</f>
        <v>221</v>
      </c>
      <c r="I238" s="122">
        <f>'Demand Planning'!AE2357</f>
        <v>219</v>
      </c>
      <c r="J238" s="122">
        <f>'Demand Planning'!AF2357</f>
        <v>221</v>
      </c>
      <c r="K238" s="122">
        <f>'Demand Planning'!AG2357</f>
        <v>221</v>
      </c>
      <c r="L238" s="122">
        <f>'Demand Planning'!AH2357</f>
        <v>217</v>
      </c>
      <c r="M238" s="122">
        <f>'Demand Planning'!AI2357</f>
        <v>218</v>
      </c>
      <c r="N238" s="122">
        <f>'Demand Planning'!AJ2357</f>
        <v>218</v>
      </c>
      <c r="O238" s="122">
        <f>'Demand Planning'!AK2357</f>
        <v>218</v>
      </c>
      <c r="P238" s="122">
        <f>'Demand Planning'!AL2357</f>
        <v>257</v>
      </c>
      <c r="Q238" s="122">
        <f>'Demand Planning'!AM2357</f>
        <v>198</v>
      </c>
      <c r="R238" s="122">
        <f>'Demand Planning'!AN2357</f>
        <v>237</v>
      </c>
    </row>
    <row r="239" spans="1:18" ht="14.25" customHeight="1" x14ac:dyDescent="0.25">
      <c r="A239" s="107" t="str">
        <f>'Demand Planning'!A2358</f>
        <v>POL09501</v>
      </c>
      <c r="B239" s="135" t="str">
        <f>'Demand Planning'!B2358</f>
        <v>Mumyo 60 tableta Numbers Are Good</v>
      </c>
      <c r="C239" s="135" t="str">
        <f>'Demand Planning'!C2358</f>
        <v>SPORTSKA PREHRANA</v>
      </c>
      <c r="D239" s="135" t="str">
        <f>'Demand Planning'!D2358</f>
        <v>02 SILVER</v>
      </c>
      <c r="E239" s="166">
        <f>'Demand Planning'!Y2365</f>
        <v>13.884615384615385</v>
      </c>
      <c r="F239" s="122">
        <f>'Demand Planning'!AB2367</f>
        <v>10</v>
      </c>
      <c r="G239" s="122">
        <f>'Demand Planning'!AC2367</f>
        <v>10</v>
      </c>
      <c r="H239" s="122">
        <f>'Demand Planning'!AD2367</f>
        <v>10</v>
      </c>
      <c r="I239" s="122">
        <f>'Demand Planning'!AE2367</f>
        <v>10</v>
      </c>
      <c r="J239" s="122">
        <f>'Demand Planning'!AF2367</f>
        <v>10</v>
      </c>
      <c r="K239" s="122">
        <f>'Demand Planning'!AG2367</f>
        <v>10</v>
      </c>
      <c r="L239" s="122">
        <f>'Demand Planning'!AH2367</f>
        <v>10</v>
      </c>
      <c r="M239" s="122">
        <f>'Demand Planning'!AI2367</f>
        <v>10</v>
      </c>
      <c r="N239" s="122">
        <f>'Demand Planning'!AJ2367</f>
        <v>10</v>
      </c>
      <c r="O239" s="122">
        <f>'Demand Planning'!AK2367</f>
        <v>10</v>
      </c>
      <c r="P239" s="122">
        <f>'Demand Planning'!AL2367</f>
        <v>10</v>
      </c>
      <c r="Q239" s="122">
        <f>'Demand Planning'!AM2367</f>
        <v>10</v>
      </c>
      <c r="R239" s="122">
        <f>'Demand Planning'!AN2367</f>
        <v>10</v>
      </c>
    </row>
    <row r="240" spans="1:18" ht="14.25" customHeight="1" x14ac:dyDescent="0.25">
      <c r="A240" s="107" t="str">
        <f>'Demand Planning'!A2368</f>
        <v>SHM00026</v>
      </c>
      <c r="B240" s="135" t="str">
        <f>'Demand Planning'!B2368</f>
        <v>Shieldmixer Hero Pro Batman Dark</v>
      </c>
      <c r="C240" s="135" t="str">
        <f>'Demand Planning'!C2368</f>
        <v>DRINKWARE I HOME</v>
      </c>
      <c r="D240" s="135" t="str">
        <f>'Demand Planning'!D2368</f>
        <v>02 SILVER</v>
      </c>
      <c r="E240" s="166">
        <f>'Demand Planning'!Y2375</f>
        <v>30.384615384615383</v>
      </c>
      <c r="F240" s="122">
        <f>'Demand Planning'!AB2377</f>
        <v>14</v>
      </c>
      <c r="G240" s="122">
        <f>'Demand Planning'!AC2377</f>
        <v>14</v>
      </c>
      <c r="H240" s="122">
        <f>'Demand Planning'!AD2377</f>
        <v>13</v>
      </c>
      <c r="I240" s="122">
        <f>'Demand Planning'!AE2377</f>
        <v>13</v>
      </c>
      <c r="J240" s="122">
        <f>'Demand Planning'!AF2377</f>
        <v>13</v>
      </c>
      <c r="K240" s="122">
        <f>'Demand Planning'!AG2377</f>
        <v>12</v>
      </c>
      <c r="L240" s="122">
        <f>'Demand Planning'!AH2377</f>
        <v>12</v>
      </c>
      <c r="M240" s="122">
        <f>'Demand Planning'!AI2377</f>
        <v>12</v>
      </c>
      <c r="N240" s="122">
        <f>'Demand Planning'!AJ2377</f>
        <v>12</v>
      </c>
      <c r="O240" s="122">
        <f>'Demand Planning'!AK2377</f>
        <v>12</v>
      </c>
      <c r="P240" s="122">
        <f>'Demand Planning'!AL2377</f>
        <v>12</v>
      </c>
      <c r="Q240" s="122">
        <f>'Demand Planning'!AM2377</f>
        <v>12</v>
      </c>
      <c r="R240" s="122">
        <f>'Demand Planning'!AN2377</f>
        <v>12</v>
      </c>
    </row>
    <row r="241" spans="1:18" ht="14.25" customHeight="1" x14ac:dyDescent="0.25">
      <c r="A241" s="107" t="str">
        <f>'Demand Planning'!A2378</f>
        <v>POL09779</v>
      </c>
      <c r="B241" s="135" t="str">
        <f>'Demand Planning'!B2378</f>
        <v>Polleo HydroX Micellar Casein 908g Double Chocolate Cream</v>
      </c>
      <c r="C241" s="135" t="str">
        <f>'Demand Planning'!C2378</f>
        <v>PROTEINI</v>
      </c>
      <c r="D241" s="135" t="str">
        <f>'Demand Planning'!D2378</f>
        <v>02 SILVER</v>
      </c>
      <c r="E241" s="166">
        <f>'Demand Planning'!Y2385</f>
        <v>10.461538461538462</v>
      </c>
      <c r="F241" s="122">
        <f>'Demand Planning'!AB2387</f>
        <v>16</v>
      </c>
      <c r="G241" s="122">
        <f>'Demand Planning'!AC2387</f>
        <v>17</v>
      </c>
      <c r="H241" s="122">
        <f>'Demand Planning'!AD2387</f>
        <v>17</v>
      </c>
      <c r="I241" s="122">
        <f>'Demand Planning'!AE2387</f>
        <v>17</v>
      </c>
      <c r="J241" s="122">
        <f>'Demand Planning'!AF2387</f>
        <v>17</v>
      </c>
      <c r="K241" s="122">
        <f>'Demand Planning'!AG2387</f>
        <v>17</v>
      </c>
      <c r="L241" s="122">
        <f>'Demand Planning'!AH2387</f>
        <v>18</v>
      </c>
      <c r="M241" s="122">
        <f>'Demand Planning'!AI2387</f>
        <v>18</v>
      </c>
      <c r="N241" s="122">
        <f>'Demand Planning'!AJ2387</f>
        <v>18</v>
      </c>
      <c r="O241" s="122">
        <f>'Demand Planning'!AK2387</f>
        <v>18</v>
      </c>
      <c r="P241" s="122">
        <f>'Demand Planning'!AL2387</f>
        <v>18</v>
      </c>
      <c r="Q241" s="122">
        <f>'Demand Planning'!AM2387</f>
        <v>18</v>
      </c>
      <c r="R241" s="122">
        <f>'Demand Planning'!AN2387</f>
        <v>18</v>
      </c>
    </row>
    <row r="242" spans="1:18" ht="14.25" customHeight="1" x14ac:dyDescent="0.25">
      <c r="A242" s="107" t="str">
        <f>'Demand Planning'!A2388</f>
        <v>SHM00068</v>
      </c>
      <c r="B242" s="135" t="str">
        <f>'Demand Planning'!B2388</f>
        <v>DEFENDER, Polleo Logo White, 600 ml</v>
      </c>
      <c r="C242" s="135" t="str">
        <f>'Demand Planning'!C2388</f>
        <v>DRINKWARE I HOME</v>
      </c>
      <c r="D242" s="135" t="str">
        <f>'Demand Planning'!D2388</f>
        <v>02 SILVER</v>
      </c>
      <c r="E242" s="166">
        <f>'Demand Planning'!Y2395</f>
        <v>55.769230769230766</v>
      </c>
      <c r="F242" s="122">
        <f>'Demand Planning'!AB2397</f>
        <v>72</v>
      </c>
      <c r="G242" s="122">
        <f>'Demand Planning'!AC2397</f>
        <v>72</v>
      </c>
      <c r="H242" s="122">
        <f>'Demand Planning'!AD2397</f>
        <v>73</v>
      </c>
      <c r="I242" s="122">
        <f>'Demand Planning'!AE2397</f>
        <v>74</v>
      </c>
      <c r="J242" s="122">
        <f>'Demand Planning'!AF2397</f>
        <v>74</v>
      </c>
      <c r="K242" s="122">
        <f>'Demand Planning'!AG2397</f>
        <v>75</v>
      </c>
      <c r="L242" s="122">
        <f>'Demand Planning'!AH2397</f>
        <v>75</v>
      </c>
      <c r="M242" s="122">
        <f>'Demand Planning'!AI2397</f>
        <v>75</v>
      </c>
      <c r="N242" s="122">
        <f>'Demand Planning'!AJ2397</f>
        <v>75</v>
      </c>
      <c r="O242" s="122">
        <f>'Demand Planning'!AK2397</f>
        <v>76</v>
      </c>
      <c r="P242" s="122">
        <f>'Demand Planning'!AL2397</f>
        <v>76</v>
      </c>
      <c r="Q242" s="122">
        <f>'Demand Planning'!AM2397</f>
        <v>76</v>
      </c>
      <c r="R242" s="122">
        <f>'Demand Planning'!AN2397</f>
        <v>76</v>
      </c>
    </row>
    <row r="243" spans="1:18" ht="14.25" customHeight="1" x14ac:dyDescent="0.25">
      <c r="A243" s="107" t="str">
        <f>'Demand Planning'!A2398</f>
        <v>ON00272</v>
      </c>
      <c r="B243" s="135" t="str">
        <f>'Demand Planning'!B2398</f>
        <v>Platinum Hydrowhey 1,6kg Vanilla Bean</v>
      </c>
      <c r="C243" s="135" t="str">
        <f>'Demand Planning'!C2398</f>
        <v>PROTEINI</v>
      </c>
      <c r="D243" s="135" t="str">
        <f>'Demand Planning'!D2398</f>
        <v>02 SILVER</v>
      </c>
      <c r="E243" s="166">
        <f>'Demand Planning'!Y2405</f>
        <v>9.7307692307692299</v>
      </c>
      <c r="F243" s="122">
        <f>'Demand Planning'!AB2407</f>
        <v>10</v>
      </c>
      <c r="G243" s="122">
        <f>'Demand Planning'!AC2407</f>
        <v>10</v>
      </c>
      <c r="H243" s="122">
        <f>'Demand Planning'!AD2407</f>
        <v>10</v>
      </c>
      <c r="I243" s="122">
        <f>'Demand Planning'!AE2407</f>
        <v>10</v>
      </c>
      <c r="J243" s="122">
        <f>'Demand Planning'!AF2407</f>
        <v>10</v>
      </c>
      <c r="K243" s="122">
        <f>'Demand Planning'!AG2407</f>
        <v>10</v>
      </c>
      <c r="L243" s="122">
        <f>'Demand Planning'!AH2407</f>
        <v>10</v>
      </c>
      <c r="M243" s="122">
        <f>'Demand Planning'!AI2407</f>
        <v>10</v>
      </c>
      <c r="N243" s="122">
        <f>'Demand Planning'!AJ2407</f>
        <v>10</v>
      </c>
      <c r="O243" s="122">
        <f>'Demand Planning'!AK2407</f>
        <v>10</v>
      </c>
      <c r="P243" s="122">
        <f>'Demand Planning'!AL2407</f>
        <v>10</v>
      </c>
      <c r="Q243" s="122">
        <f>'Demand Planning'!AM2407</f>
        <v>10</v>
      </c>
      <c r="R243" s="122">
        <f>'Demand Planning'!AN2407</f>
        <v>10</v>
      </c>
    </row>
    <row r="244" spans="1:18" ht="14.25" customHeight="1" x14ac:dyDescent="0.25">
      <c r="A244" s="107" t="str">
        <f>'Demand Planning'!A2408</f>
        <v>POL12880</v>
      </c>
      <c r="B244" s="135" t="str">
        <f>'Demand Planning'!B2408</f>
        <v>Polleo NextGen Protein 2 kg Vanilla</v>
      </c>
      <c r="C244" s="135" t="str">
        <f>'Demand Planning'!C2408</f>
        <v>PROTEINI</v>
      </c>
      <c r="D244" s="135" t="str">
        <f>'Demand Planning'!D2408</f>
        <v>02 SILVER</v>
      </c>
      <c r="E244" s="166">
        <f>'Demand Planning'!Y2415</f>
        <v>19.423076923076923</v>
      </c>
      <c r="F244" s="122">
        <f>'Demand Planning'!AB2417</f>
        <v>49</v>
      </c>
      <c r="G244" s="122">
        <f>'Demand Planning'!AC2417</f>
        <v>50</v>
      </c>
      <c r="H244" s="122">
        <f>'Demand Planning'!AD2417</f>
        <v>50</v>
      </c>
      <c r="I244" s="122">
        <f>'Demand Planning'!AE2417</f>
        <v>50</v>
      </c>
      <c r="J244" s="122">
        <f>'Demand Planning'!AF2417</f>
        <v>51</v>
      </c>
      <c r="K244" s="122">
        <f>'Demand Planning'!AG2417</f>
        <v>106</v>
      </c>
      <c r="L244" s="122">
        <f>'Demand Planning'!AH2417</f>
        <v>106</v>
      </c>
      <c r="M244" s="122">
        <f>'Demand Planning'!AI2417</f>
        <v>106</v>
      </c>
      <c r="N244" s="122">
        <f>'Demand Planning'!AJ2417</f>
        <v>106</v>
      </c>
      <c r="O244" s="122">
        <f>'Demand Planning'!AK2417</f>
        <v>51</v>
      </c>
      <c r="P244" s="122">
        <f>'Demand Planning'!AL2417</f>
        <v>51</v>
      </c>
      <c r="Q244" s="122">
        <f>'Demand Planning'!AM2417</f>
        <v>52</v>
      </c>
      <c r="R244" s="122">
        <f>'Demand Planning'!AN2417</f>
        <v>52</v>
      </c>
    </row>
    <row r="245" spans="1:18" ht="14.25" customHeight="1" x14ac:dyDescent="0.25">
      <c r="A245" s="107" t="str">
        <f>'Demand Planning'!A2418</f>
        <v>ON00230</v>
      </c>
      <c r="B245" s="135" t="str">
        <f>'Demand Planning'!B2418</f>
        <v>Glutamine 630g ON</v>
      </c>
      <c r="C245" s="135" t="str">
        <f>'Demand Planning'!C2418</f>
        <v>SPORTSKA PREHRANA</v>
      </c>
      <c r="D245" s="135" t="str">
        <f>'Demand Planning'!D2418</f>
        <v>02 SILVER</v>
      </c>
      <c r="E245" s="166">
        <f>'Demand Planning'!Y2425</f>
        <v>8.9230769230769234</v>
      </c>
      <c r="F245" s="122">
        <f>'Demand Planning'!AB2427</f>
        <v>8</v>
      </c>
      <c r="G245" s="122">
        <f>'Demand Planning'!AC2427</f>
        <v>9</v>
      </c>
      <c r="H245" s="122">
        <f>'Demand Planning'!AD2427</f>
        <v>9</v>
      </c>
      <c r="I245" s="122">
        <f>'Demand Planning'!AE2427</f>
        <v>9</v>
      </c>
      <c r="J245" s="122">
        <f>'Demand Planning'!AF2427</f>
        <v>10</v>
      </c>
      <c r="K245" s="122">
        <f>'Demand Planning'!AG2427</f>
        <v>10</v>
      </c>
      <c r="L245" s="122">
        <f>'Demand Planning'!AH2427</f>
        <v>10</v>
      </c>
      <c r="M245" s="122">
        <f>'Demand Planning'!AI2427</f>
        <v>10</v>
      </c>
      <c r="N245" s="122">
        <f>'Demand Planning'!AJ2427</f>
        <v>10</v>
      </c>
      <c r="O245" s="122">
        <f>'Demand Planning'!AK2427</f>
        <v>10</v>
      </c>
      <c r="P245" s="122">
        <f>'Demand Planning'!AL2427</f>
        <v>10</v>
      </c>
      <c r="Q245" s="122">
        <f>'Demand Planning'!AM2427</f>
        <v>10</v>
      </c>
      <c r="R245" s="122">
        <f>'Demand Planning'!AN2427</f>
        <v>10</v>
      </c>
    </row>
    <row r="246" spans="1:18" ht="14.25" customHeight="1" x14ac:dyDescent="0.25">
      <c r="A246" s="107" t="str">
        <f>'Demand Planning'!A2428</f>
        <v>POL04475</v>
      </c>
      <c r="B246" s="135" t="str">
        <f>'Demand Planning'!B2428</f>
        <v>Polleo L-Carnitine 750 ml Pineapple</v>
      </c>
      <c r="C246" s="135" t="str">
        <f>'Demand Planning'!C2428</f>
        <v>RTD &amp; SNACKS</v>
      </c>
      <c r="D246" s="135" t="str">
        <f>'Demand Planning'!D2428</f>
        <v>02 SILVER</v>
      </c>
      <c r="E246" s="166">
        <f>'Demand Planning'!Y2435</f>
        <v>539.07692307692309</v>
      </c>
      <c r="F246" s="122">
        <f>'Demand Planning'!AB2437</f>
        <v>587</v>
      </c>
      <c r="G246" s="122">
        <f>'Demand Planning'!AC2437</f>
        <v>587</v>
      </c>
      <c r="H246" s="122">
        <f>'Demand Planning'!AD2437</f>
        <v>587</v>
      </c>
      <c r="I246" s="122">
        <f>'Demand Planning'!AE2437</f>
        <v>587</v>
      </c>
      <c r="J246" s="122">
        <f>'Demand Planning'!AF2437</f>
        <v>587</v>
      </c>
      <c r="K246" s="122">
        <f>'Demand Planning'!AG2437</f>
        <v>587</v>
      </c>
      <c r="L246" s="122">
        <f>'Demand Planning'!AH2437</f>
        <v>587</v>
      </c>
      <c r="M246" s="122">
        <f>'Demand Planning'!AI2437</f>
        <v>587</v>
      </c>
      <c r="N246" s="122">
        <f>'Demand Planning'!AJ2437</f>
        <v>587</v>
      </c>
      <c r="O246" s="122">
        <f>'Demand Planning'!AK2437</f>
        <v>587</v>
      </c>
      <c r="P246" s="122">
        <f>'Demand Planning'!AL2437</f>
        <v>587</v>
      </c>
      <c r="Q246" s="122">
        <f>'Demand Planning'!AM2437</f>
        <v>587</v>
      </c>
      <c r="R246" s="122">
        <f>'Demand Planning'!AN2437</f>
        <v>587</v>
      </c>
    </row>
    <row r="247" spans="1:18" ht="14.25" customHeight="1" x14ac:dyDescent="0.25">
      <c r="A247" s="107" t="str">
        <f>'Demand Planning'!A2438</f>
        <v>POL09848</v>
      </c>
      <c r="B247" s="135" t="str">
        <f>'Demand Planning'!B2438</f>
        <v>Polleo Protein Woppers Break 21,5g chocolate</v>
      </c>
      <c r="C247" s="135" t="str">
        <f>'Demand Planning'!C2438</f>
        <v>RTD &amp; SNACKS</v>
      </c>
      <c r="D247" s="135" t="str">
        <f>'Demand Planning'!D2438</f>
        <v>02 SILVER</v>
      </c>
      <c r="E247" s="166">
        <f>'Demand Planning'!Y2445</f>
        <v>512.65384615384619</v>
      </c>
      <c r="F247" s="122">
        <f>'Demand Planning'!AB2447</f>
        <v>593</v>
      </c>
      <c r="G247" s="122">
        <f>'Demand Planning'!AC2447</f>
        <v>533</v>
      </c>
      <c r="H247" s="122">
        <f>'Demand Planning'!AD2447</f>
        <v>423</v>
      </c>
      <c r="I247" s="122">
        <f>'Demand Planning'!AE2447</f>
        <v>545</v>
      </c>
      <c r="J247" s="122">
        <f>'Demand Planning'!AF2447</f>
        <v>432</v>
      </c>
      <c r="K247" s="122">
        <f>'Demand Planning'!AG2447</f>
        <v>432</v>
      </c>
      <c r="L247" s="122">
        <f>'Demand Planning'!AH2447</f>
        <v>432</v>
      </c>
      <c r="M247" s="122">
        <f>'Demand Planning'!AI2447</f>
        <v>432</v>
      </c>
      <c r="N247" s="122">
        <f>'Demand Planning'!AJ2447</f>
        <v>411</v>
      </c>
      <c r="O247" s="122">
        <f>'Demand Planning'!AK2447</f>
        <v>439</v>
      </c>
      <c r="P247" s="122">
        <f>'Demand Planning'!AL2447</f>
        <v>493</v>
      </c>
      <c r="Q247" s="122">
        <f>'Demand Planning'!AM2447</f>
        <v>378</v>
      </c>
      <c r="R247" s="122">
        <f>'Demand Planning'!AN2447</f>
        <v>386</v>
      </c>
    </row>
    <row r="248" spans="1:18" ht="14.25" customHeight="1" x14ac:dyDescent="0.25">
      <c r="A248" s="107" t="str">
        <f>'Demand Planning'!A2448</f>
        <v>POL09856</v>
      </c>
      <c r="B248" s="135" t="str">
        <f>'Demand Planning'!B2448</f>
        <v>Polleo Potassium 120 tabs</v>
      </c>
      <c r="C248" s="135" t="str">
        <f>'Demand Planning'!C2448</f>
        <v>SPORTSKA PREHRANA</v>
      </c>
      <c r="D248" s="135" t="str">
        <f>'Demand Planning'!D2448</f>
        <v>02 SILVER</v>
      </c>
      <c r="E248" s="166">
        <f>'Demand Planning'!Y2455</f>
        <v>22.653846153846153</v>
      </c>
      <c r="F248" s="122">
        <f>'Demand Planning'!AB2457</f>
        <v>18</v>
      </c>
      <c r="G248" s="122">
        <f>'Demand Planning'!AC2457</f>
        <v>18</v>
      </c>
      <c r="H248" s="122">
        <f>'Demand Planning'!AD2457</f>
        <v>18</v>
      </c>
      <c r="I248" s="122">
        <f>'Demand Planning'!AE2457</f>
        <v>18</v>
      </c>
      <c r="J248" s="122">
        <f>'Demand Planning'!AF2457</f>
        <v>18</v>
      </c>
      <c r="K248" s="122">
        <f>'Demand Planning'!AG2457</f>
        <v>18</v>
      </c>
      <c r="L248" s="122">
        <f>'Demand Planning'!AH2457</f>
        <v>18</v>
      </c>
      <c r="M248" s="122">
        <f>'Demand Planning'!AI2457</f>
        <v>18</v>
      </c>
      <c r="N248" s="122">
        <f>'Demand Planning'!AJ2457</f>
        <v>18</v>
      </c>
      <c r="O248" s="122">
        <f>'Demand Planning'!AK2457</f>
        <v>18</v>
      </c>
      <c r="P248" s="122">
        <f>'Demand Planning'!AL2457</f>
        <v>18</v>
      </c>
      <c r="Q248" s="122">
        <f>'Demand Planning'!AM2457</f>
        <v>18</v>
      </c>
      <c r="R248" s="122">
        <f>'Demand Planning'!AN2457</f>
        <v>18</v>
      </c>
    </row>
    <row r="249" spans="1:18" ht="14.25" customHeight="1" x14ac:dyDescent="0.25">
      <c r="A249" s="107" t="str">
        <f>'Demand Planning'!A2458</f>
        <v>SHM00069</v>
      </c>
      <c r="B249" s="135" t="str">
        <f>'Demand Planning'!B2458</f>
        <v>DEFENDER, Polleo Logo Light Blue, 600 ml</v>
      </c>
      <c r="C249" s="135" t="str">
        <f>'Demand Planning'!C2458</f>
        <v>DRINKWARE I HOME</v>
      </c>
      <c r="D249" s="135" t="str">
        <f>'Demand Planning'!D2458</f>
        <v>02 SILVER</v>
      </c>
      <c r="E249" s="166">
        <f>'Demand Planning'!Y2465</f>
        <v>77.65384615384616</v>
      </c>
      <c r="F249" s="122">
        <f>'Demand Planning'!AB2467</f>
        <v>85</v>
      </c>
      <c r="G249" s="122">
        <f>'Demand Planning'!AC2467</f>
        <v>85</v>
      </c>
      <c r="H249" s="122">
        <f>'Demand Planning'!AD2467</f>
        <v>85</v>
      </c>
      <c r="I249" s="122">
        <f>'Demand Planning'!AE2467</f>
        <v>85</v>
      </c>
      <c r="J249" s="122">
        <f>'Demand Planning'!AF2467</f>
        <v>85</v>
      </c>
      <c r="K249" s="122">
        <f>'Demand Planning'!AG2467</f>
        <v>85</v>
      </c>
      <c r="L249" s="122">
        <f>'Demand Planning'!AH2467</f>
        <v>85</v>
      </c>
      <c r="M249" s="122">
        <f>'Demand Planning'!AI2467</f>
        <v>85</v>
      </c>
      <c r="N249" s="122">
        <f>'Demand Planning'!AJ2467</f>
        <v>85</v>
      </c>
      <c r="O249" s="122">
        <f>'Demand Planning'!AK2467</f>
        <v>85</v>
      </c>
      <c r="P249" s="122">
        <f>'Demand Planning'!AL2467</f>
        <v>85</v>
      </c>
      <c r="Q249" s="122">
        <f>'Demand Planning'!AM2467</f>
        <v>85</v>
      </c>
      <c r="R249" s="122">
        <f>'Demand Planning'!AN2467</f>
        <v>85</v>
      </c>
    </row>
    <row r="250" spans="1:18" ht="14.25" customHeight="1" x14ac:dyDescent="0.25">
      <c r="A250" s="107" t="str">
        <f>'Demand Planning'!A2468</f>
        <v>ZOE12403</v>
      </c>
      <c r="B250" s="135" t="str">
        <f>'Demand Planning'!B2468</f>
        <v>ZOE Daily Lift 60caps</v>
      </c>
      <c r="C250" s="135" t="str">
        <f>'Demand Planning'!C2468</f>
        <v>SPORTSKA PREHRANA</v>
      </c>
      <c r="D250" s="135" t="str">
        <f>'Demand Planning'!D2468</f>
        <v>02 SILVER</v>
      </c>
      <c r="E250" s="166">
        <f>'Demand Planning'!Y2475</f>
        <v>21.26923076923077</v>
      </c>
      <c r="F250" s="122">
        <f>'Demand Planning'!AB2477</f>
        <v>6</v>
      </c>
      <c r="G250" s="122">
        <f>'Demand Planning'!AC2477</f>
        <v>7</v>
      </c>
      <c r="H250" s="122">
        <f>'Demand Planning'!AD2477</f>
        <v>7</v>
      </c>
      <c r="I250" s="122">
        <f>'Demand Planning'!AE2477</f>
        <v>7</v>
      </c>
      <c r="J250" s="122">
        <f>'Demand Planning'!AF2477</f>
        <v>7</v>
      </c>
      <c r="K250" s="122">
        <f>'Demand Planning'!AG2477</f>
        <v>7</v>
      </c>
      <c r="L250" s="122">
        <f>'Demand Planning'!AH2477</f>
        <v>7</v>
      </c>
      <c r="M250" s="122">
        <f>'Demand Planning'!AI2477</f>
        <v>7</v>
      </c>
      <c r="N250" s="122">
        <f>'Demand Planning'!AJ2477</f>
        <v>7</v>
      </c>
      <c r="O250" s="122">
        <f>'Demand Planning'!AK2477</f>
        <v>6</v>
      </c>
      <c r="P250" s="122">
        <f>'Demand Planning'!AL2477</f>
        <v>6</v>
      </c>
      <c r="Q250" s="122">
        <f>'Demand Planning'!AM2477</f>
        <v>6</v>
      </c>
      <c r="R250" s="122">
        <f>'Demand Planning'!AN2477</f>
        <v>6</v>
      </c>
    </row>
    <row r="251" spans="1:18" ht="14.25" customHeight="1" x14ac:dyDescent="0.25">
      <c r="A251" s="107" t="str">
        <f>'Demand Planning'!A2478</f>
        <v>SHM00172</v>
      </c>
      <c r="B251" s="135" t="str">
        <f>'Demand Planning'!B2478</f>
        <v>Shieldmixer Hero Pro GymHub</v>
      </c>
      <c r="C251" s="135" t="str">
        <f>'Demand Planning'!C2478</f>
        <v>DRINKWARE I HOME</v>
      </c>
      <c r="D251" s="135" t="str">
        <f>'Demand Planning'!D2478</f>
        <v>02 SILVER</v>
      </c>
      <c r="E251" s="166">
        <f>'Demand Planning'!Y2485</f>
        <v>25.23076923076923</v>
      </c>
      <c r="F251" s="122">
        <f>'Demand Planning'!AB2487</f>
        <v>19</v>
      </c>
      <c r="G251" s="122">
        <f>'Demand Planning'!AC2487</f>
        <v>19</v>
      </c>
      <c r="H251" s="122">
        <f>'Demand Planning'!AD2487</f>
        <v>19</v>
      </c>
      <c r="I251" s="122">
        <f>'Demand Planning'!AE2487</f>
        <v>19</v>
      </c>
      <c r="J251" s="122">
        <f>'Demand Planning'!AF2487</f>
        <v>19</v>
      </c>
      <c r="K251" s="122">
        <f>'Demand Planning'!AG2487</f>
        <v>19</v>
      </c>
      <c r="L251" s="122">
        <f>'Demand Planning'!AH2487</f>
        <v>19</v>
      </c>
      <c r="M251" s="122">
        <f>'Demand Planning'!AI2487</f>
        <v>19</v>
      </c>
      <c r="N251" s="122">
        <f>'Demand Planning'!AJ2487</f>
        <v>19</v>
      </c>
      <c r="O251" s="122">
        <f>'Demand Planning'!AK2487</f>
        <v>19</v>
      </c>
      <c r="P251" s="122">
        <f>'Demand Planning'!AL2487</f>
        <v>19</v>
      </c>
      <c r="Q251" s="122">
        <f>'Demand Planning'!AM2487</f>
        <v>19</v>
      </c>
      <c r="R251" s="122">
        <f>'Demand Planning'!AN2487</f>
        <v>19</v>
      </c>
    </row>
    <row r="252" spans="1:18" ht="14.25" customHeight="1" x14ac:dyDescent="0.25">
      <c r="A252" s="107" t="str">
        <f>'Demand Planning'!A2488</f>
        <v>POL12833</v>
      </c>
      <c r="B252" s="135" t="str">
        <f>'Demand Planning'!B2488</f>
        <v>Polleo Bulk Gainer 1kg Chocolate</v>
      </c>
      <c r="C252" s="135" t="str">
        <f>'Demand Planning'!C2488</f>
        <v>SPORTSKA PREHRANA</v>
      </c>
      <c r="D252" s="135" t="str">
        <f>'Demand Planning'!D2488</f>
        <v>02 SILVER</v>
      </c>
      <c r="E252" s="166">
        <f>'Demand Planning'!Y2495</f>
        <v>26.653846153846153</v>
      </c>
      <c r="F252" s="122">
        <f>'Demand Planning'!AB2497</f>
        <v>61</v>
      </c>
      <c r="G252" s="122">
        <f>'Demand Planning'!AC2497</f>
        <v>66</v>
      </c>
      <c r="H252" s="122">
        <f>'Demand Planning'!AD2497</f>
        <v>70</v>
      </c>
      <c r="I252" s="122">
        <f>'Demand Planning'!AE2497</f>
        <v>73</v>
      </c>
      <c r="J252" s="122">
        <f>'Demand Planning'!AF2497</f>
        <v>76</v>
      </c>
      <c r="K252" s="122">
        <f>'Demand Planning'!AG2497</f>
        <v>191</v>
      </c>
      <c r="L252" s="122">
        <f>'Demand Planning'!AH2497</f>
        <v>193</v>
      </c>
      <c r="M252" s="122">
        <f>'Demand Planning'!AI2497</f>
        <v>194</v>
      </c>
      <c r="N252" s="122">
        <f>'Demand Planning'!AJ2497</f>
        <v>196</v>
      </c>
      <c r="O252" s="122">
        <f>'Demand Planning'!AK2497</f>
        <v>85</v>
      </c>
      <c r="P252" s="122">
        <f>'Demand Planning'!AL2497</f>
        <v>87</v>
      </c>
      <c r="Q252" s="122">
        <f>'Demand Planning'!AM2497</f>
        <v>91</v>
      </c>
      <c r="R252" s="122">
        <f>'Demand Planning'!AN2497</f>
        <v>91</v>
      </c>
    </row>
    <row r="253" spans="1:18" ht="14.25" customHeight="1" x14ac:dyDescent="0.25">
      <c r="A253" s="107" t="str">
        <f>'Demand Planning'!A2498</f>
        <v>GAR04749</v>
      </c>
      <c r="B253" s="135" t="str">
        <f>'Demand Planning'!B2498</f>
        <v>Fenix 8, 47 mm, AMOLED Sapphire Tit., Spark Orange/Graphite remen</v>
      </c>
      <c r="C253" s="135" t="str">
        <f>'Demand Planning'!C2498</f>
        <v>GADGETI</v>
      </c>
      <c r="D253" s="135" t="str">
        <f>'Demand Planning'!D2498</f>
        <v>02 SILVER</v>
      </c>
      <c r="E253" s="166">
        <f>'Demand Planning'!Y2505</f>
        <v>1.6923076923076923</v>
      </c>
      <c r="F253" s="122">
        <f>'Demand Planning'!AB2507</f>
        <v>1</v>
      </c>
      <c r="G253" s="122">
        <f>'Demand Planning'!AC2507</f>
        <v>1</v>
      </c>
      <c r="H253" s="122">
        <f>'Demand Planning'!AD2507</f>
        <v>1</v>
      </c>
      <c r="I253" s="122">
        <f>'Demand Planning'!AE2507</f>
        <v>1</v>
      </c>
      <c r="J253" s="122">
        <f>'Demand Planning'!AF2507</f>
        <v>1</v>
      </c>
      <c r="K253" s="122">
        <f>'Demand Planning'!AG2507</f>
        <v>1</v>
      </c>
      <c r="L253" s="122">
        <f>'Demand Planning'!AH2507</f>
        <v>1</v>
      </c>
      <c r="M253" s="122">
        <f>'Demand Planning'!AI2507</f>
        <v>1</v>
      </c>
      <c r="N253" s="122">
        <f>'Demand Planning'!AJ2507</f>
        <v>1</v>
      </c>
      <c r="O253" s="122">
        <f>'Demand Planning'!AK2507</f>
        <v>1</v>
      </c>
      <c r="P253" s="122">
        <f>'Demand Planning'!AL2507</f>
        <v>1</v>
      </c>
      <c r="Q253" s="122">
        <f>'Demand Planning'!AM2507</f>
        <v>1</v>
      </c>
      <c r="R253" s="122">
        <f>'Demand Planning'!AN2507</f>
        <v>1</v>
      </c>
    </row>
    <row r="254" spans="1:18" ht="14.25" customHeight="1" x14ac:dyDescent="0.25">
      <c r="A254" s="107" t="str">
        <f>'Demand Planning'!A2508</f>
        <v>SHM00070</v>
      </c>
      <c r="B254" s="135" t="str">
        <f>'Demand Planning'!B2508</f>
        <v>DEFENDER, Polleo Logo Black, 600 ml</v>
      </c>
      <c r="C254" s="135" t="str">
        <f>'Demand Planning'!C2508</f>
        <v>DRINKWARE I HOME</v>
      </c>
      <c r="D254" s="135" t="str">
        <f>'Demand Planning'!D2508</f>
        <v>02 SILVER</v>
      </c>
      <c r="E254" s="166">
        <f>'Demand Planning'!Y2515</f>
        <v>55.53846153846154</v>
      </c>
      <c r="F254" s="122">
        <f>'Demand Planning'!AB2517</f>
        <v>61</v>
      </c>
      <c r="G254" s="122">
        <f>'Demand Planning'!AC2517</f>
        <v>64</v>
      </c>
      <c r="H254" s="122">
        <f>'Demand Planning'!AD2517</f>
        <v>55</v>
      </c>
      <c r="I254" s="122">
        <f>'Demand Planning'!AE2517</f>
        <v>57</v>
      </c>
      <c r="J254" s="122">
        <f>'Demand Planning'!AF2517</f>
        <v>59</v>
      </c>
      <c r="K254" s="122">
        <f>'Demand Planning'!AG2517</f>
        <v>58</v>
      </c>
      <c r="L254" s="122">
        <f>'Demand Planning'!AH2517</f>
        <v>55</v>
      </c>
      <c r="M254" s="122">
        <f>'Demand Planning'!AI2517</f>
        <v>54</v>
      </c>
      <c r="N254" s="122">
        <f>'Demand Planning'!AJ2517</f>
        <v>54</v>
      </c>
      <c r="O254" s="122">
        <f>'Demand Planning'!AK2517</f>
        <v>54</v>
      </c>
      <c r="P254" s="122">
        <f>'Demand Planning'!AL2517</f>
        <v>53</v>
      </c>
      <c r="Q254" s="122">
        <f>'Demand Planning'!AM2517</f>
        <v>47</v>
      </c>
      <c r="R254" s="122">
        <f>'Demand Planning'!AN2517</f>
        <v>55</v>
      </c>
    </row>
    <row r="255" spans="1:18" ht="14.25" customHeight="1" x14ac:dyDescent="0.25">
      <c r="A255" s="107" t="str">
        <f>'Demand Planning'!A2518</f>
        <v>ATC06521</v>
      </c>
      <c r="B255" s="135" t="str">
        <f>'Demand Planning'!B2518</f>
        <v>Girja gumirana 24 kg Atleticore</v>
      </c>
      <c r="C255" s="135" t="str">
        <f>'Demand Planning'!C2518</f>
        <v>FITNESS OPREMA</v>
      </c>
      <c r="D255" s="135" t="str">
        <f>'Demand Planning'!D2518</f>
        <v>02 SILVER</v>
      </c>
      <c r="E255" s="166">
        <f>'Demand Planning'!Y2525</f>
        <v>4.6538461538461542</v>
      </c>
      <c r="F255" s="122">
        <f>'Demand Planning'!AB2527</f>
        <v>0</v>
      </c>
      <c r="G255" s="122">
        <f>'Demand Planning'!AC2527</f>
        <v>0</v>
      </c>
      <c r="H255" s="122">
        <f>'Demand Planning'!AD2527</f>
        <v>0</v>
      </c>
      <c r="I255" s="122">
        <f>'Demand Planning'!AE2527</f>
        <v>0</v>
      </c>
      <c r="J255" s="122">
        <f>'Demand Planning'!AF2527</f>
        <v>0</v>
      </c>
      <c r="K255" s="122">
        <f>'Demand Planning'!AG2527</f>
        <v>0</v>
      </c>
      <c r="L255" s="122">
        <f>'Demand Planning'!AH2527</f>
        <v>0</v>
      </c>
      <c r="M255" s="122">
        <f>'Demand Planning'!AI2527</f>
        <v>0</v>
      </c>
      <c r="N255" s="122">
        <f>'Demand Planning'!AJ2527</f>
        <v>0</v>
      </c>
      <c r="O255" s="122">
        <f>'Demand Planning'!AK2527</f>
        <v>0</v>
      </c>
      <c r="P255" s="122">
        <f>'Demand Planning'!AL2527</f>
        <v>0</v>
      </c>
      <c r="Q255" s="122">
        <f>'Demand Planning'!AM2527</f>
        <v>0</v>
      </c>
      <c r="R255" s="122">
        <f>'Demand Planning'!AN2527</f>
        <v>0</v>
      </c>
    </row>
    <row r="256" spans="1:18" ht="14.25" customHeight="1" x14ac:dyDescent="0.25">
      <c r="A256" s="107" t="str">
        <f>'Demand Planning'!A2528</f>
        <v>ASF25801</v>
      </c>
      <c r="B256" s="135" t="str">
        <f>'Demand Planning'!B2528</f>
        <v>Sobni bicikl Assault AirBike Classic</v>
      </c>
      <c r="C256" s="135" t="str">
        <f>'Demand Planning'!C2528</f>
        <v>FITNESS OPREMA</v>
      </c>
      <c r="D256" s="135" t="str">
        <f>'Demand Planning'!D2528</f>
        <v>02 SILVER</v>
      </c>
      <c r="E256" s="166">
        <f>'Demand Planning'!Y2535</f>
        <v>0.88461538461538458</v>
      </c>
      <c r="F256" s="122">
        <f>'Demand Planning'!AB2537</f>
        <v>1</v>
      </c>
      <c r="G256" s="122">
        <f>'Demand Planning'!AC2537</f>
        <v>1</v>
      </c>
      <c r="H256" s="122">
        <f>'Demand Planning'!AD2537</f>
        <v>1</v>
      </c>
      <c r="I256" s="122">
        <f>'Demand Planning'!AE2537</f>
        <v>1</v>
      </c>
      <c r="J256" s="122">
        <f>'Demand Planning'!AF2537</f>
        <v>2</v>
      </c>
      <c r="K256" s="122">
        <f>'Demand Planning'!AG2537</f>
        <v>2</v>
      </c>
      <c r="L256" s="122">
        <f>'Demand Planning'!AH2537</f>
        <v>2</v>
      </c>
      <c r="M256" s="122">
        <f>'Demand Planning'!AI2537</f>
        <v>2</v>
      </c>
      <c r="N256" s="122">
        <f>'Demand Planning'!AJ2537</f>
        <v>2</v>
      </c>
      <c r="O256" s="122">
        <f>'Demand Planning'!AK2537</f>
        <v>2</v>
      </c>
      <c r="P256" s="122">
        <f>'Demand Planning'!AL2537</f>
        <v>2</v>
      </c>
      <c r="Q256" s="122">
        <f>'Demand Planning'!AM2537</f>
        <v>2</v>
      </c>
      <c r="R256" s="122">
        <f>'Demand Planning'!AN2537</f>
        <v>2</v>
      </c>
    </row>
    <row r="257" spans="1:18" ht="14.25" customHeight="1" x14ac:dyDescent="0.25">
      <c r="A257" s="107" t="str">
        <f>'Demand Planning'!A2538</f>
        <v>ON00554</v>
      </c>
      <c r="B257" s="135" t="str">
        <f>'Demand Planning'!B2538</f>
        <v>Platinum PWO Lime 380g</v>
      </c>
      <c r="C257" s="135" t="str">
        <f>'Demand Planning'!C2538</f>
        <v>SPORTSKA PREHRANA</v>
      </c>
      <c r="D257" s="135" t="str">
        <f>'Demand Planning'!D2538</f>
        <v>02 SILVER</v>
      </c>
      <c r="E257" s="166">
        <f>'Demand Planning'!Y2545</f>
        <v>6.2307692307692308</v>
      </c>
      <c r="F257" s="122">
        <f>'Demand Planning'!AB2547</f>
        <v>7</v>
      </c>
      <c r="G257" s="122">
        <f>'Demand Planning'!AC2547</f>
        <v>7</v>
      </c>
      <c r="H257" s="122">
        <f>'Demand Planning'!AD2547</f>
        <v>7</v>
      </c>
      <c r="I257" s="122">
        <f>'Demand Planning'!AE2547</f>
        <v>7</v>
      </c>
      <c r="J257" s="122">
        <f>'Demand Planning'!AF2547</f>
        <v>7</v>
      </c>
      <c r="K257" s="122">
        <f>'Demand Planning'!AG2547</f>
        <v>6</v>
      </c>
      <c r="L257" s="122">
        <f>'Demand Planning'!AH2547</f>
        <v>7</v>
      </c>
      <c r="M257" s="122">
        <f>'Demand Planning'!AI2547</f>
        <v>7</v>
      </c>
      <c r="N257" s="122">
        <f>'Demand Planning'!AJ2547</f>
        <v>6</v>
      </c>
      <c r="O257" s="122">
        <f>'Demand Planning'!AK2547</f>
        <v>6</v>
      </c>
      <c r="P257" s="122">
        <f>'Demand Planning'!AL2547</f>
        <v>6</v>
      </c>
      <c r="Q257" s="122">
        <f>'Demand Planning'!AM2547</f>
        <v>6</v>
      </c>
      <c r="R257" s="122">
        <f>'Demand Planning'!AN2547</f>
        <v>6</v>
      </c>
    </row>
    <row r="258" spans="1:18" ht="14.25" customHeight="1" x14ac:dyDescent="0.25">
      <c r="A258" s="107" t="str">
        <f>'Demand Planning'!A2548</f>
        <v>ATC06517</v>
      </c>
      <c r="B258" s="135" t="str">
        <f>'Demand Planning'!B2548</f>
        <v>Girja gumirana 8 kg Atleticore</v>
      </c>
      <c r="C258" s="135" t="str">
        <f>'Demand Planning'!C2548</f>
        <v>FITNESS OPREMA</v>
      </c>
      <c r="D258" s="135" t="str">
        <f>'Demand Planning'!D2548</f>
        <v>02 SILVER</v>
      </c>
      <c r="E258" s="166">
        <f>'Demand Planning'!Y2555</f>
        <v>16.03846153846154</v>
      </c>
      <c r="F258" s="122">
        <f>'Demand Planning'!AB2557</f>
        <v>5</v>
      </c>
      <c r="G258" s="122">
        <f>'Demand Planning'!AC2557</f>
        <v>5</v>
      </c>
      <c r="H258" s="122">
        <f>'Demand Planning'!AD2557</f>
        <v>4</v>
      </c>
      <c r="I258" s="122">
        <f>'Demand Planning'!AE2557</f>
        <v>4</v>
      </c>
      <c r="J258" s="122">
        <f>'Demand Planning'!AF2557</f>
        <v>3</v>
      </c>
      <c r="K258" s="122">
        <f>'Demand Planning'!AG2557</f>
        <v>3</v>
      </c>
      <c r="L258" s="122">
        <f>'Demand Planning'!AH2557</f>
        <v>3</v>
      </c>
      <c r="M258" s="122">
        <f>'Demand Planning'!AI2557</f>
        <v>2</v>
      </c>
      <c r="N258" s="122">
        <f>'Demand Planning'!AJ2557</f>
        <v>2</v>
      </c>
      <c r="O258" s="122">
        <f>'Demand Planning'!AK2557</f>
        <v>2</v>
      </c>
      <c r="P258" s="122">
        <f>'Demand Planning'!AL2557</f>
        <v>2</v>
      </c>
      <c r="Q258" s="122">
        <f>'Demand Planning'!AM2557</f>
        <v>2</v>
      </c>
      <c r="R258" s="122">
        <f>'Demand Planning'!AN2557</f>
        <v>1</v>
      </c>
    </row>
    <row r="259" spans="1:18" ht="14.25" customHeight="1" x14ac:dyDescent="0.25">
      <c r="A259" s="107" t="str">
        <f>'Demand Planning'!A2558</f>
        <v>POL12861</v>
      </c>
      <c r="B259" s="135" t="str">
        <f>'Demand Planning'!B2558</f>
        <v>Polleo L-Citrulline DL-Malate 250 g</v>
      </c>
      <c r="C259" s="135" t="str">
        <f>'Demand Planning'!C2558</f>
        <v>SPORTSKA PREHRANA</v>
      </c>
      <c r="D259" s="135" t="str">
        <f>'Demand Planning'!D2558</f>
        <v>02 SILVER</v>
      </c>
      <c r="E259" s="166">
        <f>'Demand Planning'!Y2565</f>
        <v>34.730769230769234</v>
      </c>
      <c r="F259" s="122">
        <f>'Demand Planning'!AB2567</f>
        <v>63</v>
      </c>
      <c r="G259" s="122">
        <f>'Demand Planning'!AC2567</f>
        <v>63</v>
      </c>
      <c r="H259" s="122">
        <f>'Demand Planning'!AD2567</f>
        <v>63</v>
      </c>
      <c r="I259" s="122">
        <f>'Demand Planning'!AE2567</f>
        <v>63</v>
      </c>
      <c r="J259" s="122">
        <f>'Demand Planning'!AF2567</f>
        <v>63</v>
      </c>
      <c r="K259" s="122">
        <f>'Demand Planning'!AG2567</f>
        <v>63</v>
      </c>
      <c r="L259" s="122">
        <f>'Demand Planning'!AH2567</f>
        <v>63</v>
      </c>
      <c r="M259" s="122">
        <f>'Demand Planning'!AI2567</f>
        <v>63</v>
      </c>
      <c r="N259" s="122">
        <f>'Demand Planning'!AJ2567</f>
        <v>63</v>
      </c>
      <c r="O259" s="122">
        <f>'Demand Planning'!AK2567</f>
        <v>63</v>
      </c>
      <c r="P259" s="122">
        <f>'Demand Planning'!AL2567</f>
        <v>63</v>
      </c>
      <c r="Q259" s="122">
        <f>'Demand Planning'!AM2567</f>
        <v>63</v>
      </c>
      <c r="R259" s="122">
        <f>'Demand Planning'!AN2567</f>
        <v>63</v>
      </c>
    </row>
    <row r="260" spans="1:18" ht="14.25" customHeight="1" x14ac:dyDescent="0.25">
      <c r="A260" s="107" t="str">
        <f>'Demand Planning'!A2568</f>
        <v>UFC16122</v>
      </c>
      <c r="B260" s="135" t="str">
        <f>'Demand Planning'!B2568</f>
        <v>OPRO SELF-FIT GOLD UFC Braces Black Metal/Silver</v>
      </c>
      <c r="C260" s="135" t="str">
        <f>'Demand Planning'!C2568</f>
        <v>BORILAČKA OPREMA</v>
      </c>
      <c r="D260" s="135" t="str">
        <f>'Demand Planning'!D2568</f>
        <v>02 SILVER</v>
      </c>
      <c r="E260" s="166">
        <f>'Demand Planning'!Y2575</f>
        <v>14.346153846153847</v>
      </c>
      <c r="F260" s="122">
        <f>'Demand Planning'!AB2577</f>
        <v>11</v>
      </c>
      <c r="G260" s="122">
        <f>'Demand Planning'!AC2577</f>
        <v>10</v>
      </c>
      <c r="H260" s="122">
        <f>'Demand Planning'!AD2577</f>
        <v>11</v>
      </c>
      <c r="I260" s="122">
        <f>'Demand Planning'!AE2577</f>
        <v>10</v>
      </c>
      <c r="J260" s="122">
        <f>'Demand Planning'!AF2577</f>
        <v>11</v>
      </c>
      <c r="K260" s="122">
        <f>'Demand Planning'!AG2577</f>
        <v>11</v>
      </c>
      <c r="L260" s="122">
        <f>'Demand Planning'!AH2577</f>
        <v>11</v>
      </c>
      <c r="M260" s="122">
        <f>'Demand Planning'!AI2577</f>
        <v>11</v>
      </c>
      <c r="N260" s="122">
        <f>'Demand Planning'!AJ2577</f>
        <v>11</v>
      </c>
      <c r="O260" s="122">
        <f>'Demand Planning'!AK2577</f>
        <v>11</v>
      </c>
      <c r="P260" s="122">
        <f>'Demand Planning'!AL2577</f>
        <v>11</v>
      </c>
      <c r="Q260" s="122">
        <f>'Demand Planning'!AM2577</f>
        <v>11</v>
      </c>
      <c r="R260" s="122">
        <f>'Demand Planning'!AN2577</f>
        <v>11</v>
      </c>
    </row>
    <row r="261" spans="1:18" ht="14.25" customHeight="1" x14ac:dyDescent="0.25">
      <c r="A261" s="107" t="str">
        <f>'Demand Planning'!A2578</f>
        <v>SHM00078</v>
      </c>
      <c r="B261" s="135" t="str">
        <f>'Demand Planning'!B2578</f>
        <v>DEFENDER, Blood Sweat Repeat, 600 ml</v>
      </c>
      <c r="C261" s="135" t="str">
        <f>'Demand Planning'!C2578</f>
        <v>DRINKWARE I HOME</v>
      </c>
      <c r="D261" s="135" t="str">
        <f>'Demand Planning'!D2578</f>
        <v>02 SILVER</v>
      </c>
      <c r="E261" s="166">
        <f>'Demand Planning'!Y2585</f>
        <v>230.88461538461539</v>
      </c>
      <c r="F261" s="122">
        <f>'Demand Planning'!AB2587</f>
        <v>33</v>
      </c>
      <c r="G261" s="122">
        <f>'Demand Planning'!AC2587</f>
        <v>35</v>
      </c>
      <c r="H261" s="122">
        <f>'Demand Planning'!AD2587</f>
        <v>32</v>
      </c>
      <c r="I261" s="122">
        <f>'Demand Planning'!AE2587</f>
        <v>32</v>
      </c>
      <c r="J261" s="122">
        <f>'Demand Planning'!AF2587</f>
        <v>31</v>
      </c>
      <c r="K261" s="122">
        <f>'Demand Planning'!AG2587</f>
        <v>31</v>
      </c>
      <c r="L261" s="122">
        <f>'Demand Planning'!AH2587</f>
        <v>29</v>
      </c>
      <c r="M261" s="122">
        <f>'Demand Planning'!AI2587</f>
        <v>29</v>
      </c>
      <c r="N261" s="122">
        <f>'Demand Planning'!AJ2587</f>
        <v>28</v>
      </c>
      <c r="O261" s="122">
        <f>'Demand Planning'!AK2587</f>
        <v>30</v>
      </c>
      <c r="P261" s="122">
        <f>'Demand Planning'!AL2587</f>
        <v>30</v>
      </c>
      <c r="Q261" s="122">
        <f>'Demand Planning'!AM2587</f>
        <v>27</v>
      </c>
      <c r="R261" s="122">
        <f>'Demand Planning'!AN2587</f>
        <v>27</v>
      </c>
    </row>
    <row r="262" spans="1:18" ht="14.25" customHeight="1" x14ac:dyDescent="0.25">
      <c r="A262" s="107" t="str">
        <f>'Demand Planning'!A2588</f>
        <v>SHM00074</v>
      </c>
      <c r="B262" s="135" t="str">
        <f>'Demand Planning'!B2588</f>
        <v>DEFENDER, I'm Not Here To Talk, 600 ml</v>
      </c>
      <c r="C262" s="135" t="str">
        <f>'Demand Planning'!C2588</f>
        <v>DRINKWARE I HOME</v>
      </c>
      <c r="D262" s="135" t="str">
        <f>'Demand Planning'!D2588</f>
        <v>02 SILVER</v>
      </c>
      <c r="E262" s="166">
        <f>'Demand Planning'!Y2595</f>
        <v>142.11538461538461</v>
      </c>
      <c r="F262" s="122">
        <f>'Demand Planning'!AB2597</f>
        <v>44</v>
      </c>
      <c r="G262" s="122">
        <f>'Demand Planning'!AC2597</f>
        <v>32</v>
      </c>
      <c r="H262" s="122">
        <f>'Demand Planning'!AD2597</f>
        <v>21</v>
      </c>
      <c r="I262" s="122">
        <f>'Demand Planning'!AE2597</f>
        <v>12</v>
      </c>
      <c r="J262" s="122">
        <f>'Demand Planning'!AF2597</f>
        <v>4</v>
      </c>
      <c r="K262" s="122">
        <f>'Demand Planning'!AG2597</f>
        <v>0</v>
      </c>
      <c r="L262" s="122">
        <f>'Demand Planning'!AH2597</f>
        <v>0</v>
      </c>
      <c r="M262" s="122">
        <f>'Demand Planning'!AI2597</f>
        <v>0</v>
      </c>
      <c r="N262" s="122">
        <f>'Demand Planning'!AJ2597</f>
        <v>0</v>
      </c>
      <c r="O262" s="122">
        <f>'Demand Planning'!AK2597</f>
        <v>0</v>
      </c>
      <c r="P262" s="122">
        <f>'Demand Planning'!AL2597</f>
        <v>0</v>
      </c>
      <c r="Q262" s="122">
        <f>'Demand Planning'!AM2597</f>
        <v>0</v>
      </c>
      <c r="R262" s="122">
        <f>'Demand Planning'!AN2597</f>
        <v>0</v>
      </c>
    </row>
    <row r="263" spans="1:18" ht="14.25" customHeight="1" x14ac:dyDescent="0.25">
      <c r="A263" s="107" t="str">
        <f>'Demand Planning'!A2598</f>
        <v>SCM04431</v>
      </c>
      <c r="B263" s="135" t="str">
        <f>'Demand Planning'!B2598</f>
        <v>Viper Black 1,8 kg Vanilla</v>
      </c>
      <c r="C263" s="135" t="str">
        <f>'Demand Planning'!C2598</f>
        <v>PROTEINI</v>
      </c>
      <c r="D263" s="135" t="str">
        <f>'Demand Planning'!D2598</f>
        <v>02 SILVER</v>
      </c>
      <c r="E263" s="166">
        <f>'Demand Planning'!Y2605</f>
        <v>6.2307692307692308</v>
      </c>
      <c r="F263" s="122">
        <f>'Demand Planning'!AB2607</f>
        <v>4</v>
      </c>
      <c r="G263" s="122">
        <f>'Demand Planning'!AC2607</f>
        <v>4</v>
      </c>
      <c r="H263" s="122">
        <f>'Demand Planning'!AD2607</f>
        <v>5</v>
      </c>
      <c r="I263" s="122">
        <f>'Demand Planning'!AE2607</f>
        <v>4</v>
      </c>
      <c r="J263" s="122">
        <f>'Demand Planning'!AF2607</f>
        <v>5</v>
      </c>
      <c r="K263" s="122">
        <f>'Demand Planning'!AG2607</f>
        <v>5</v>
      </c>
      <c r="L263" s="122">
        <f>'Demand Planning'!AH2607</f>
        <v>6</v>
      </c>
      <c r="M263" s="122">
        <f>'Demand Planning'!AI2607</f>
        <v>6</v>
      </c>
      <c r="N263" s="122">
        <f>'Demand Planning'!AJ2607</f>
        <v>6</v>
      </c>
      <c r="O263" s="122">
        <f>'Demand Planning'!AK2607</f>
        <v>6</v>
      </c>
      <c r="P263" s="122">
        <f>'Demand Planning'!AL2607</f>
        <v>6</v>
      </c>
      <c r="Q263" s="122">
        <f>'Demand Planning'!AM2607</f>
        <v>6</v>
      </c>
      <c r="R263" s="122">
        <f>'Demand Planning'!AN2607</f>
        <v>6</v>
      </c>
    </row>
    <row r="264" spans="1:18" ht="14.25" customHeight="1" x14ac:dyDescent="0.25">
      <c r="A264" s="107" t="str">
        <f>'Demand Planning'!A2608</f>
        <v>POL09711</v>
      </c>
      <c r="B264" s="135" t="str">
        <f>'Demand Planning'!B2608</f>
        <v>Polleo Zero Syrup 425ml Triple choco</v>
      </c>
      <c r="C264" s="135" t="str">
        <f>'Demand Planning'!C2608</f>
        <v>BIO I SUPERFOODS</v>
      </c>
      <c r="D264" s="135" t="str">
        <f>'Demand Planning'!D2608</f>
        <v>02 SILVER</v>
      </c>
      <c r="E264" s="166">
        <f>'Demand Planning'!Y2615</f>
        <v>67.769230769230774</v>
      </c>
      <c r="F264" s="122">
        <f>'Demand Planning'!AB2617</f>
        <v>115</v>
      </c>
      <c r="G264" s="122">
        <f>'Demand Planning'!AC2617</f>
        <v>115</v>
      </c>
      <c r="H264" s="122">
        <f>'Demand Planning'!AD2617</f>
        <v>115</v>
      </c>
      <c r="I264" s="122">
        <f>'Demand Planning'!AE2617</f>
        <v>115</v>
      </c>
      <c r="J264" s="122">
        <f>'Demand Planning'!AF2617</f>
        <v>115</v>
      </c>
      <c r="K264" s="122">
        <f>'Demand Planning'!AG2617</f>
        <v>115</v>
      </c>
      <c r="L264" s="122">
        <f>'Demand Planning'!AH2617</f>
        <v>115</v>
      </c>
      <c r="M264" s="122">
        <f>'Demand Planning'!AI2617</f>
        <v>115</v>
      </c>
      <c r="N264" s="122">
        <f>'Demand Planning'!AJ2617</f>
        <v>115</v>
      </c>
      <c r="O264" s="122">
        <f>'Demand Planning'!AK2617</f>
        <v>115</v>
      </c>
      <c r="P264" s="122">
        <f>'Demand Planning'!AL2617</f>
        <v>115</v>
      </c>
      <c r="Q264" s="122">
        <f>'Demand Planning'!AM2617</f>
        <v>115</v>
      </c>
      <c r="R264" s="122">
        <f>'Demand Planning'!AN2617</f>
        <v>115</v>
      </c>
    </row>
    <row r="265" spans="1:18" ht="14.25" customHeight="1" x14ac:dyDescent="0.25">
      <c r="A265" s="107" t="str">
        <f>'Demand Planning'!A2618</f>
        <v>ON00366</v>
      </c>
      <c r="B265" s="135" t="str">
        <f>'Demand Planning'!B2618</f>
        <v>Gold BCAA Train + Sustain 266g Strawberry Kiwi</v>
      </c>
      <c r="C265" s="135" t="str">
        <f>'Demand Planning'!C2618</f>
        <v>SPORTSKA PREHRANA</v>
      </c>
      <c r="D265" s="135" t="str">
        <f>'Demand Planning'!D2618</f>
        <v>02 SILVER</v>
      </c>
      <c r="E265" s="166">
        <f>'Demand Planning'!Y2625</f>
        <v>9.8076923076923084</v>
      </c>
      <c r="F265" s="122">
        <f>'Demand Planning'!AB2627</f>
        <v>8</v>
      </c>
      <c r="G265" s="122">
        <f>'Demand Planning'!AC2627</f>
        <v>8</v>
      </c>
      <c r="H265" s="122">
        <f>'Demand Planning'!AD2627</f>
        <v>9</v>
      </c>
      <c r="I265" s="122">
        <f>'Demand Planning'!AE2627</f>
        <v>9</v>
      </c>
      <c r="J265" s="122">
        <f>'Demand Planning'!AF2627</f>
        <v>9</v>
      </c>
      <c r="K265" s="122">
        <f>'Demand Planning'!AG2627</f>
        <v>10</v>
      </c>
      <c r="L265" s="122">
        <f>'Demand Planning'!AH2627</f>
        <v>10</v>
      </c>
      <c r="M265" s="122">
        <f>'Demand Planning'!AI2627</f>
        <v>10</v>
      </c>
      <c r="N265" s="122">
        <f>'Demand Planning'!AJ2627</f>
        <v>10</v>
      </c>
      <c r="O265" s="122">
        <f>'Demand Planning'!AK2627</f>
        <v>10</v>
      </c>
      <c r="P265" s="122">
        <f>'Demand Planning'!AL2627</f>
        <v>10</v>
      </c>
      <c r="Q265" s="122">
        <f>'Demand Planning'!AM2627</f>
        <v>9</v>
      </c>
      <c r="R265" s="122">
        <f>'Demand Planning'!AN2627</f>
        <v>10</v>
      </c>
    </row>
    <row r="266" spans="1:18" ht="14.25" customHeight="1" x14ac:dyDescent="0.25">
      <c r="A266" s="107" t="str">
        <f>'Demand Planning'!A2628</f>
        <v>UFC16118</v>
      </c>
      <c r="B266" s="135" t="str">
        <f>'Demand Planning'!B2628</f>
        <v>OPRO SELF-FIT GOLD UFC Black Metal/Gold</v>
      </c>
      <c r="C266" s="135" t="str">
        <f>'Demand Planning'!C2628</f>
        <v>BORILAČKA OPREMA</v>
      </c>
      <c r="D266" s="135" t="str">
        <f>'Demand Planning'!D2628</f>
        <v>02 SILVER</v>
      </c>
      <c r="E266" s="166">
        <f>'Demand Planning'!Y2635</f>
        <v>13.653846153846153</v>
      </c>
      <c r="F266" s="122">
        <f>'Demand Planning'!AB2637</f>
        <v>11</v>
      </c>
      <c r="G266" s="122">
        <f>'Demand Planning'!AC2637</f>
        <v>11</v>
      </c>
      <c r="H266" s="122">
        <f>'Demand Planning'!AD2637</f>
        <v>11</v>
      </c>
      <c r="I266" s="122">
        <f>'Demand Planning'!AE2637</f>
        <v>11</v>
      </c>
      <c r="J266" s="122">
        <f>'Demand Planning'!AF2637</f>
        <v>11</v>
      </c>
      <c r="K266" s="122">
        <f>'Demand Planning'!AG2637</f>
        <v>11</v>
      </c>
      <c r="L266" s="122">
        <f>'Demand Planning'!AH2637</f>
        <v>11</v>
      </c>
      <c r="M266" s="122">
        <f>'Demand Planning'!AI2637</f>
        <v>11</v>
      </c>
      <c r="N266" s="122">
        <f>'Demand Planning'!AJ2637</f>
        <v>11</v>
      </c>
      <c r="O266" s="122">
        <f>'Demand Planning'!AK2637</f>
        <v>11</v>
      </c>
      <c r="P266" s="122">
        <f>'Demand Planning'!AL2637</f>
        <v>11</v>
      </c>
      <c r="Q266" s="122">
        <f>'Demand Planning'!AM2637</f>
        <v>11</v>
      </c>
      <c r="R266" s="122">
        <f>'Demand Planning'!AN2637</f>
        <v>11</v>
      </c>
    </row>
    <row r="267" spans="1:18" ht="14.25" customHeight="1" x14ac:dyDescent="0.25">
      <c r="A267" s="107" t="str">
        <f>'Demand Planning'!A2638</f>
        <v>GAR04685</v>
      </c>
      <c r="B267" s="135" t="str">
        <f>'Demand Planning'!B2638</f>
        <v>Fenix 7X PRO Sapphire SOLAR Carbon Gray DLC Titanium Black</v>
      </c>
      <c r="C267" s="135" t="str">
        <f>'Demand Planning'!C2638</f>
        <v>GADGETI</v>
      </c>
      <c r="D267" s="135" t="str">
        <f>'Demand Planning'!D2638</f>
        <v>02 SILVER</v>
      </c>
      <c r="E267" s="166">
        <f>'Demand Planning'!Y2645</f>
        <v>3.6923076923076925</v>
      </c>
      <c r="F267" s="122">
        <f>'Demand Planning'!AB2647</f>
        <v>3</v>
      </c>
      <c r="G267" s="122">
        <f>'Demand Planning'!AC2647</f>
        <v>3</v>
      </c>
      <c r="H267" s="122">
        <f>'Demand Planning'!AD2647</f>
        <v>3</v>
      </c>
      <c r="I267" s="122">
        <f>'Demand Planning'!AE2647</f>
        <v>3</v>
      </c>
      <c r="J267" s="122">
        <f>'Demand Planning'!AF2647</f>
        <v>3</v>
      </c>
      <c r="K267" s="122">
        <f>'Demand Planning'!AG2647</f>
        <v>3</v>
      </c>
      <c r="L267" s="122">
        <f>'Demand Planning'!AH2647</f>
        <v>3</v>
      </c>
      <c r="M267" s="122">
        <f>'Demand Planning'!AI2647</f>
        <v>3</v>
      </c>
      <c r="N267" s="122">
        <f>'Demand Planning'!AJ2647</f>
        <v>3</v>
      </c>
      <c r="O267" s="122">
        <f>'Demand Planning'!AK2647</f>
        <v>3</v>
      </c>
      <c r="P267" s="122">
        <f>'Demand Planning'!AL2647</f>
        <v>3</v>
      </c>
      <c r="Q267" s="122">
        <f>'Demand Planning'!AM2647</f>
        <v>3</v>
      </c>
      <c r="R267" s="122">
        <f>'Demand Planning'!AN2647</f>
        <v>3</v>
      </c>
    </row>
    <row r="268" spans="1:18" ht="14.25" customHeight="1" x14ac:dyDescent="0.25">
      <c r="A268" s="107" t="str">
        <f>'Demand Planning'!A2648</f>
        <v>ATC06613</v>
      </c>
      <c r="B268" s="135" t="str">
        <f>'Demand Planning'!B2648</f>
        <v>Latex band 2cm Level 3 narančasta Atleticore</v>
      </c>
      <c r="C268" s="135" t="str">
        <f>'Demand Planning'!C2648</f>
        <v>FITNESS OPREMA</v>
      </c>
      <c r="D268" s="135" t="str">
        <f>'Demand Planning'!D2648</f>
        <v>02 SILVER</v>
      </c>
      <c r="E268" s="166">
        <f>'Demand Planning'!Y2655</f>
        <v>10.653846153846153</v>
      </c>
      <c r="F268" s="122">
        <f>'Demand Planning'!AB2657</f>
        <v>10</v>
      </c>
      <c r="G268" s="122">
        <f>'Demand Planning'!AC2657</f>
        <v>10</v>
      </c>
      <c r="H268" s="122">
        <f>'Demand Planning'!AD2657</f>
        <v>10</v>
      </c>
      <c r="I268" s="122">
        <f>'Demand Planning'!AE2657</f>
        <v>10</v>
      </c>
      <c r="J268" s="122">
        <f>'Demand Planning'!AF2657</f>
        <v>10</v>
      </c>
      <c r="K268" s="122">
        <f>'Demand Planning'!AG2657</f>
        <v>10</v>
      </c>
      <c r="L268" s="122">
        <f>'Demand Planning'!AH2657</f>
        <v>10</v>
      </c>
      <c r="M268" s="122">
        <f>'Demand Planning'!AI2657</f>
        <v>10</v>
      </c>
      <c r="N268" s="122">
        <f>'Demand Planning'!AJ2657</f>
        <v>10</v>
      </c>
      <c r="O268" s="122">
        <f>'Demand Planning'!AK2657</f>
        <v>10</v>
      </c>
      <c r="P268" s="122">
        <f>'Demand Planning'!AL2657</f>
        <v>10</v>
      </c>
      <c r="Q268" s="122">
        <f>'Demand Planning'!AM2657</f>
        <v>10</v>
      </c>
      <c r="R268" s="122">
        <f>'Demand Planning'!AN2657</f>
        <v>10</v>
      </c>
    </row>
    <row r="269" spans="1:18" ht="14.25" customHeight="1" x14ac:dyDescent="0.25">
      <c r="A269" s="107" t="str">
        <f>'Demand Planning'!A2658</f>
        <v>ON00500</v>
      </c>
      <c r="B269" s="135" t="str">
        <f>'Demand Planning'!B2658</f>
        <v>ON GS 100% Isolate 930g Vanilla</v>
      </c>
      <c r="C269" s="135" t="str">
        <f>'Demand Planning'!C2658</f>
        <v>PROTEINI</v>
      </c>
      <c r="D269" s="135" t="str">
        <f>'Demand Planning'!D2658</f>
        <v>02 SILVER</v>
      </c>
      <c r="E269" s="166">
        <f>'Demand Planning'!Y2665</f>
        <v>15.923076923076923</v>
      </c>
      <c r="F269" s="122">
        <f>'Demand Planning'!AB2667</f>
        <v>7</v>
      </c>
      <c r="G269" s="122">
        <f>'Demand Planning'!AC2667</f>
        <v>12</v>
      </c>
      <c r="H269" s="122">
        <f>'Demand Planning'!AD2667</f>
        <v>14</v>
      </c>
      <c r="I269" s="122">
        <f>'Demand Planning'!AE2667</f>
        <v>15</v>
      </c>
      <c r="J269" s="122">
        <f>'Demand Planning'!AF2667</f>
        <v>16</v>
      </c>
      <c r="K269" s="122">
        <f>'Demand Planning'!AG2667</f>
        <v>16</v>
      </c>
      <c r="L269" s="122">
        <f>'Demand Planning'!AH2667</f>
        <v>16</v>
      </c>
      <c r="M269" s="122">
        <f>'Demand Planning'!AI2667</f>
        <v>17</v>
      </c>
      <c r="N269" s="122">
        <f>'Demand Planning'!AJ2667</f>
        <v>17</v>
      </c>
      <c r="O269" s="122">
        <f>'Demand Planning'!AK2667</f>
        <v>18</v>
      </c>
      <c r="P269" s="122">
        <f>'Demand Planning'!AL2667</f>
        <v>18</v>
      </c>
      <c r="Q269" s="122">
        <f>'Demand Planning'!AM2667</f>
        <v>17</v>
      </c>
      <c r="R269" s="122">
        <f>'Demand Planning'!AN2667</f>
        <v>17</v>
      </c>
    </row>
    <row r="270" spans="1:18" ht="14.25" customHeight="1" x14ac:dyDescent="0.25">
      <c r="A270" s="107" t="str">
        <f>'Demand Planning'!A2668</f>
        <v>SCM04426</v>
      </c>
      <c r="B270" s="135" t="str">
        <f>'Demand Planning'!B2668</f>
        <v>The Beef 1,8 kg Chocolate</v>
      </c>
      <c r="C270" s="135" t="str">
        <f>'Demand Planning'!C2668</f>
        <v>PROTEINI</v>
      </c>
      <c r="D270" s="135" t="str">
        <f>'Demand Planning'!D2668</f>
        <v>02 SILVER</v>
      </c>
      <c r="E270" s="166">
        <f>'Demand Planning'!Y2675</f>
        <v>5.3076923076923075</v>
      </c>
      <c r="F270" s="122">
        <f>'Demand Planning'!AB2677</f>
        <v>5</v>
      </c>
      <c r="G270" s="122">
        <f>'Demand Planning'!AC2677</f>
        <v>5</v>
      </c>
      <c r="H270" s="122">
        <f>'Demand Planning'!AD2677</f>
        <v>5</v>
      </c>
      <c r="I270" s="122">
        <f>'Demand Planning'!AE2677</f>
        <v>5</v>
      </c>
      <c r="J270" s="122">
        <f>'Demand Planning'!AF2677</f>
        <v>5</v>
      </c>
      <c r="K270" s="122">
        <f>'Demand Planning'!AG2677</f>
        <v>5</v>
      </c>
      <c r="L270" s="122">
        <f>'Demand Planning'!AH2677</f>
        <v>6</v>
      </c>
      <c r="M270" s="122">
        <f>'Demand Planning'!AI2677</f>
        <v>5</v>
      </c>
      <c r="N270" s="122">
        <f>'Demand Planning'!AJ2677</f>
        <v>6</v>
      </c>
      <c r="O270" s="122">
        <f>'Demand Planning'!AK2677</f>
        <v>6</v>
      </c>
      <c r="P270" s="122">
        <f>'Demand Planning'!AL2677</f>
        <v>6</v>
      </c>
      <c r="Q270" s="122">
        <f>'Demand Planning'!AM2677</f>
        <v>6</v>
      </c>
      <c r="R270" s="122">
        <f>'Demand Planning'!AN2677</f>
        <v>5</v>
      </c>
    </row>
    <row r="271" spans="1:18" ht="14.25" customHeight="1" x14ac:dyDescent="0.25">
      <c r="A271" s="107" t="str">
        <f>'Demand Planning'!A2678</f>
        <v>ATC06638</v>
      </c>
      <c r="B271" s="135" t="str">
        <f>'Demand Planning'!B2678</f>
        <v>Trening prsluk Professional 30kg Atleticore</v>
      </c>
      <c r="C271" s="135" t="str">
        <f>'Demand Planning'!C2678</f>
        <v>FITNESS OPREMA</v>
      </c>
      <c r="D271" s="135" t="str">
        <f>'Demand Planning'!D2678</f>
        <v>02 SILVER</v>
      </c>
      <c r="E271" s="166">
        <f>'Demand Planning'!Y2685</f>
        <v>3.7307692307692308</v>
      </c>
      <c r="F271" s="122">
        <f>'Demand Planning'!AB2687</f>
        <v>3</v>
      </c>
      <c r="G271" s="122">
        <f>'Demand Planning'!AC2687</f>
        <v>3</v>
      </c>
      <c r="H271" s="122">
        <f>'Demand Planning'!AD2687</f>
        <v>3</v>
      </c>
      <c r="I271" s="122">
        <f>'Demand Planning'!AE2687</f>
        <v>3</v>
      </c>
      <c r="J271" s="122">
        <f>'Demand Planning'!AF2687</f>
        <v>2</v>
      </c>
      <c r="K271" s="122">
        <f>'Demand Planning'!AG2687</f>
        <v>3</v>
      </c>
      <c r="L271" s="122">
        <f>'Demand Planning'!AH2687</f>
        <v>3</v>
      </c>
      <c r="M271" s="122">
        <f>'Demand Planning'!AI2687</f>
        <v>3</v>
      </c>
      <c r="N271" s="122">
        <f>'Demand Planning'!AJ2687</f>
        <v>3</v>
      </c>
      <c r="O271" s="122">
        <f>'Demand Planning'!AK2687</f>
        <v>3</v>
      </c>
      <c r="P271" s="122">
        <f>'Demand Planning'!AL2687</f>
        <v>3</v>
      </c>
      <c r="Q271" s="122">
        <f>'Demand Planning'!AM2687</f>
        <v>3</v>
      </c>
      <c r="R271" s="122">
        <f>'Demand Planning'!AN2687</f>
        <v>3</v>
      </c>
    </row>
    <row r="272" spans="1:18" ht="14.25" customHeight="1" x14ac:dyDescent="0.25">
      <c r="A272" s="107" t="str">
        <f>'Demand Planning'!A2688</f>
        <v>GAR04843</v>
      </c>
      <c r="B272" s="135" t="str">
        <f>'Demand Planning'!B2688</f>
        <v>Fenix 8 Pro 51 mm LTE AMOLED Sapphire Carbon Gray DLC Tit. Black Strap</v>
      </c>
      <c r="C272" s="135" t="str">
        <f>'Demand Planning'!C2688</f>
        <v>GADGETI</v>
      </c>
      <c r="D272" s="135" t="str">
        <f>'Demand Planning'!D2688</f>
        <v>02 SILVER</v>
      </c>
      <c r="E272" s="166">
        <f>'Demand Planning'!Y2695</f>
        <v>1.1538461538461537</v>
      </c>
      <c r="F272" s="122">
        <f>'Demand Planning'!AB2697</f>
        <v>0</v>
      </c>
      <c r="G272" s="122">
        <f>'Demand Planning'!AC2697</f>
        <v>0</v>
      </c>
      <c r="H272" s="122">
        <f>'Demand Planning'!AD2697</f>
        <v>0</v>
      </c>
      <c r="I272" s="122">
        <f>'Demand Planning'!AE2697</f>
        <v>0</v>
      </c>
      <c r="J272" s="122">
        <f>'Demand Planning'!AF2697</f>
        <v>0</v>
      </c>
      <c r="K272" s="122">
        <f>'Demand Planning'!AG2697</f>
        <v>0</v>
      </c>
      <c r="L272" s="122">
        <f>'Demand Planning'!AH2697</f>
        <v>0</v>
      </c>
      <c r="M272" s="122">
        <f>'Demand Planning'!AI2697</f>
        <v>0</v>
      </c>
      <c r="N272" s="122">
        <f>'Demand Planning'!AJ2697</f>
        <v>0</v>
      </c>
      <c r="O272" s="122">
        <f>'Demand Planning'!AK2697</f>
        <v>0</v>
      </c>
      <c r="P272" s="122">
        <f>'Demand Planning'!AL2697</f>
        <v>0</v>
      </c>
      <c r="Q272" s="122">
        <f>'Demand Planning'!AM2697</f>
        <v>0</v>
      </c>
      <c r="R272" s="122">
        <f>'Demand Planning'!AN2697</f>
        <v>0</v>
      </c>
    </row>
    <row r="273" spans="1:18" ht="14.25" customHeight="1" x14ac:dyDescent="0.25">
      <c r="A273" s="107" t="str">
        <f>'Demand Planning'!A2698</f>
        <v>SHM00085</v>
      </c>
      <c r="B273" s="135" t="str">
        <f>'Demand Planning'!B2698</f>
        <v>DEFENDER, GymHub, 600 ml</v>
      </c>
      <c r="C273" s="135" t="str">
        <f>'Demand Planning'!C2698</f>
        <v>DRINKWARE I HOME</v>
      </c>
      <c r="D273" s="135" t="str">
        <f>'Demand Planning'!D2698</f>
        <v>02 SILVER</v>
      </c>
      <c r="E273" s="166">
        <f>'Demand Planning'!Y2705</f>
        <v>52.92307692307692</v>
      </c>
      <c r="F273" s="122">
        <f>'Demand Planning'!AB2707</f>
        <v>89</v>
      </c>
      <c r="G273" s="122">
        <f>'Demand Planning'!AC2707</f>
        <v>95</v>
      </c>
      <c r="H273" s="122">
        <f>'Demand Planning'!AD2707</f>
        <v>101</v>
      </c>
      <c r="I273" s="122">
        <f>'Demand Planning'!AE2707</f>
        <v>106</v>
      </c>
      <c r="J273" s="122">
        <f>'Demand Planning'!AF2707</f>
        <v>109</v>
      </c>
      <c r="K273" s="122">
        <f>'Demand Planning'!AG2707</f>
        <v>113</v>
      </c>
      <c r="L273" s="122">
        <f>'Demand Planning'!AH2707</f>
        <v>116</v>
      </c>
      <c r="M273" s="122">
        <f>'Demand Planning'!AI2707</f>
        <v>118</v>
      </c>
      <c r="N273" s="122">
        <f>'Demand Planning'!AJ2707</f>
        <v>120</v>
      </c>
      <c r="O273" s="122">
        <f>'Demand Planning'!AK2707</f>
        <v>122</v>
      </c>
      <c r="P273" s="122">
        <f>'Demand Planning'!AL2707</f>
        <v>123</v>
      </c>
      <c r="Q273" s="122">
        <f>'Demand Planning'!AM2707</f>
        <v>125</v>
      </c>
      <c r="R273" s="122">
        <f>'Demand Planning'!AN2707</f>
        <v>126</v>
      </c>
    </row>
    <row r="274" spans="1:18" ht="14.25" customHeight="1" x14ac:dyDescent="0.25">
      <c r="A274" s="107" t="str">
        <f>'Demand Planning'!A2708</f>
        <v>GAR04750</v>
      </c>
      <c r="B274" s="135" t="str">
        <f>'Demand Planning'!B2708</f>
        <v>Fenix 8, 47 mm, AMOLED Sapphire, Carbon Gray DLC Tit., Black/Pebble Gray remen</v>
      </c>
      <c r="C274" s="135" t="str">
        <f>'Demand Planning'!C2708</f>
        <v>GADGETI</v>
      </c>
      <c r="D274" s="135" t="str">
        <f>'Demand Planning'!D2708</f>
        <v>02 SILVER</v>
      </c>
      <c r="E274" s="166">
        <f>'Demand Planning'!Y2715</f>
        <v>1.6153846153846154</v>
      </c>
      <c r="F274" s="122">
        <f>'Demand Planning'!AB2717</f>
        <v>2</v>
      </c>
      <c r="G274" s="122">
        <f>'Demand Planning'!AC2717</f>
        <v>2</v>
      </c>
      <c r="H274" s="122">
        <f>'Demand Planning'!AD2717</f>
        <v>2</v>
      </c>
      <c r="I274" s="122">
        <f>'Demand Planning'!AE2717</f>
        <v>2</v>
      </c>
      <c r="J274" s="122">
        <f>'Demand Planning'!AF2717</f>
        <v>2</v>
      </c>
      <c r="K274" s="122">
        <f>'Demand Planning'!AG2717</f>
        <v>2</v>
      </c>
      <c r="L274" s="122">
        <f>'Demand Planning'!AH2717</f>
        <v>2</v>
      </c>
      <c r="M274" s="122">
        <f>'Demand Planning'!AI2717</f>
        <v>2</v>
      </c>
      <c r="N274" s="122">
        <f>'Demand Planning'!AJ2717</f>
        <v>2</v>
      </c>
      <c r="O274" s="122">
        <f>'Demand Planning'!AK2717</f>
        <v>2</v>
      </c>
      <c r="P274" s="122">
        <f>'Demand Planning'!AL2717</f>
        <v>2</v>
      </c>
      <c r="Q274" s="122">
        <f>'Demand Planning'!AM2717</f>
        <v>2</v>
      </c>
      <c r="R274" s="122">
        <f>'Demand Planning'!AN2717</f>
        <v>2</v>
      </c>
    </row>
    <row r="275" spans="1:18" ht="14.25" customHeight="1" x14ac:dyDescent="0.25">
      <c r="A275" s="107" t="str">
        <f>'Demand Planning'!A2718</f>
        <v>CEL11618</v>
      </c>
      <c r="B275" s="135" t="str">
        <f>'Demand Planning'!B2718</f>
        <v>C4 Energy Crb Cosmic Rainbow 500 ML</v>
      </c>
      <c r="C275" s="135" t="str">
        <f>'Demand Planning'!C2718</f>
        <v>RTD &amp; SNACKS</v>
      </c>
      <c r="D275" s="135" t="str">
        <f>'Demand Planning'!D2718</f>
        <v>02 SILVER</v>
      </c>
      <c r="E275" s="166">
        <f>'Demand Planning'!Y2725</f>
        <v>173</v>
      </c>
      <c r="F275" s="122">
        <f>'Demand Planning'!AB2727</f>
        <v>184</v>
      </c>
      <c r="G275" s="122">
        <f>'Demand Planning'!AC2727</f>
        <v>184</v>
      </c>
      <c r="H275" s="122">
        <f>'Demand Planning'!AD2727</f>
        <v>184</v>
      </c>
      <c r="I275" s="122">
        <f>'Demand Planning'!AE2727</f>
        <v>184</v>
      </c>
      <c r="J275" s="122">
        <f>'Demand Planning'!AF2727</f>
        <v>184</v>
      </c>
      <c r="K275" s="122">
        <f>'Demand Planning'!AG2727</f>
        <v>184</v>
      </c>
      <c r="L275" s="122">
        <f>'Demand Planning'!AH2727</f>
        <v>184</v>
      </c>
      <c r="M275" s="122">
        <f>'Demand Planning'!AI2727</f>
        <v>184</v>
      </c>
      <c r="N275" s="122">
        <f>'Demand Planning'!AJ2727</f>
        <v>184</v>
      </c>
      <c r="O275" s="122">
        <f>'Demand Planning'!AK2727</f>
        <v>184</v>
      </c>
      <c r="P275" s="122">
        <f>'Demand Planning'!AL2727</f>
        <v>184</v>
      </c>
      <c r="Q275" s="122">
        <f>'Demand Planning'!AM2727</f>
        <v>184</v>
      </c>
      <c r="R275" s="122">
        <f>'Demand Planning'!AN2727</f>
        <v>184</v>
      </c>
    </row>
    <row r="276" spans="1:18" ht="14.25" customHeight="1" x14ac:dyDescent="0.25">
      <c r="A276" s="107" t="str">
        <f>'Demand Planning'!A2728</f>
        <v>CEL11616</v>
      </c>
      <c r="B276" s="135" t="str">
        <f>'Demand Planning'!B2728</f>
        <v>C4 Energy Crb Orange Slice 500 ML</v>
      </c>
      <c r="C276" s="135" t="str">
        <f>'Demand Planning'!C2728</f>
        <v>RTD &amp; SNACKS</v>
      </c>
      <c r="D276" s="135" t="str">
        <f>'Demand Planning'!D2728</f>
        <v>02 SILVER</v>
      </c>
      <c r="E276" s="166">
        <f>'Demand Planning'!Y2735</f>
        <v>171.61538461538461</v>
      </c>
      <c r="F276" s="122">
        <f>'Demand Planning'!AB2737</f>
        <v>177</v>
      </c>
      <c r="G276" s="122">
        <f>'Demand Planning'!AC2737</f>
        <v>177</v>
      </c>
      <c r="H276" s="122">
        <f>'Demand Planning'!AD2737</f>
        <v>177</v>
      </c>
      <c r="I276" s="122">
        <f>'Demand Planning'!AE2737</f>
        <v>177</v>
      </c>
      <c r="J276" s="122">
        <f>'Demand Planning'!AF2737</f>
        <v>177</v>
      </c>
      <c r="K276" s="122">
        <f>'Demand Planning'!AG2737</f>
        <v>177</v>
      </c>
      <c r="L276" s="122">
        <f>'Demand Planning'!AH2737</f>
        <v>177</v>
      </c>
      <c r="M276" s="122">
        <f>'Demand Planning'!AI2737</f>
        <v>177</v>
      </c>
      <c r="N276" s="122">
        <f>'Demand Planning'!AJ2737</f>
        <v>177</v>
      </c>
      <c r="O276" s="122">
        <f>'Demand Planning'!AK2737</f>
        <v>177</v>
      </c>
      <c r="P276" s="122">
        <f>'Demand Planning'!AL2737</f>
        <v>177</v>
      </c>
      <c r="Q276" s="122">
        <f>'Demand Planning'!AM2737</f>
        <v>177</v>
      </c>
      <c r="R276" s="122">
        <f>'Demand Planning'!AN2737</f>
        <v>177</v>
      </c>
    </row>
    <row r="277" spans="1:18" ht="14.25" customHeight="1" x14ac:dyDescent="0.25">
      <c r="A277" s="107" t="str">
        <f>'Demand Planning'!A2738</f>
        <v>POL12681</v>
      </c>
      <c r="B277" s="135" t="str">
        <f>'Demand Planning'!B2738</f>
        <v>Polleo Pro Whey 2kg Cookies &amp; cream</v>
      </c>
      <c r="C277" s="135" t="str">
        <f>'Demand Planning'!C2738</f>
        <v>PROTEINI</v>
      </c>
      <c r="D277" s="135" t="str">
        <f>'Demand Planning'!D2738</f>
        <v>02 SILVER</v>
      </c>
      <c r="E277" s="166">
        <f>'Demand Planning'!Y2745</f>
        <v>5.9230769230769234</v>
      </c>
      <c r="F277" s="122">
        <f>'Demand Planning'!AB2747</f>
        <v>7</v>
      </c>
      <c r="G277" s="122">
        <f>'Demand Planning'!AC2747</f>
        <v>7</v>
      </c>
      <c r="H277" s="122">
        <f>'Demand Planning'!AD2747</f>
        <v>7</v>
      </c>
      <c r="I277" s="122">
        <f>'Demand Planning'!AE2747</f>
        <v>8</v>
      </c>
      <c r="J277" s="122">
        <f>'Demand Planning'!AF2747</f>
        <v>7</v>
      </c>
      <c r="K277" s="122">
        <f>'Demand Planning'!AG2747</f>
        <v>7</v>
      </c>
      <c r="L277" s="122">
        <f>'Demand Planning'!AH2747</f>
        <v>7</v>
      </c>
      <c r="M277" s="122">
        <f>'Demand Planning'!AI2747</f>
        <v>7</v>
      </c>
      <c r="N277" s="122">
        <f>'Demand Planning'!AJ2747</f>
        <v>7</v>
      </c>
      <c r="O277" s="122">
        <f>'Demand Planning'!AK2747</f>
        <v>7</v>
      </c>
      <c r="P277" s="122">
        <f>'Demand Planning'!AL2747</f>
        <v>7</v>
      </c>
      <c r="Q277" s="122">
        <f>'Demand Planning'!AM2747</f>
        <v>7</v>
      </c>
      <c r="R277" s="122">
        <f>'Demand Planning'!AN2747</f>
        <v>7</v>
      </c>
    </row>
    <row r="278" spans="1:18" ht="14.25" customHeight="1" x14ac:dyDescent="0.25">
      <c r="A278" s="107" t="str">
        <f>'Demand Planning'!A2748</f>
        <v>SHM00084</v>
      </c>
      <c r="B278" s="135" t="str">
        <f>'Demand Planning'!B2748</f>
        <v>DEFENDER, Every Damn Day, 600 ml</v>
      </c>
      <c r="C278" s="135" t="str">
        <f>'Demand Planning'!C2748</f>
        <v>DRINKWARE I HOME</v>
      </c>
      <c r="D278" s="135" t="str">
        <f>'Demand Planning'!D2748</f>
        <v>02 SILVER</v>
      </c>
      <c r="E278" s="166">
        <f>'Demand Planning'!Y2755</f>
        <v>169.30769230769232</v>
      </c>
      <c r="F278" s="122">
        <f>'Demand Planning'!AB2757</f>
        <v>34</v>
      </c>
      <c r="G278" s="122">
        <f>'Demand Planning'!AC2757</f>
        <v>37</v>
      </c>
      <c r="H278" s="122">
        <f>'Demand Planning'!AD2757</f>
        <v>33</v>
      </c>
      <c r="I278" s="122">
        <f>'Demand Planning'!AE2757</f>
        <v>34</v>
      </c>
      <c r="J278" s="122">
        <f>'Demand Planning'!AF2757</f>
        <v>31</v>
      </c>
      <c r="K278" s="122">
        <f>'Demand Planning'!AG2757</f>
        <v>32</v>
      </c>
      <c r="L278" s="122">
        <f>'Demand Planning'!AH2757</f>
        <v>29</v>
      </c>
      <c r="M278" s="122">
        <f>'Demand Planning'!AI2757</f>
        <v>30</v>
      </c>
      <c r="N278" s="122">
        <f>'Demand Planning'!AJ2757</f>
        <v>29</v>
      </c>
      <c r="O278" s="122">
        <f>'Demand Planning'!AK2757</f>
        <v>30</v>
      </c>
      <c r="P278" s="122">
        <f>'Demand Planning'!AL2757</f>
        <v>28</v>
      </c>
      <c r="Q278" s="122">
        <f>'Demand Planning'!AM2757</f>
        <v>27</v>
      </c>
      <c r="R278" s="122">
        <f>'Demand Planning'!AN2757</f>
        <v>27</v>
      </c>
    </row>
    <row r="279" spans="1:18" ht="14.25" customHeight="1" x14ac:dyDescent="0.25">
      <c r="A279" s="107" t="str">
        <f>'Demand Planning'!A2758</f>
        <v>POL04121</v>
      </c>
      <c r="B279" s="135" t="str">
        <f>'Demand Planning'!B2758</f>
        <v>Polleo Maltodex 1000g</v>
      </c>
      <c r="C279" s="135" t="str">
        <f>'Demand Planning'!C2758</f>
        <v>SPORTSKA PREHRANA</v>
      </c>
      <c r="D279" s="135" t="str">
        <f>'Demand Planning'!D2758</f>
        <v>02 SILVER</v>
      </c>
      <c r="E279" s="166">
        <f>'Demand Planning'!Y2765</f>
        <v>19.96153846153846</v>
      </c>
      <c r="F279" s="122">
        <f>'Demand Planning'!AB2767</f>
        <v>23</v>
      </c>
      <c r="G279" s="122">
        <f>'Demand Planning'!AC2767</f>
        <v>23</v>
      </c>
      <c r="H279" s="122">
        <f>'Demand Planning'!AD2767</f>
        <v>23</v>
      </c>
      <c r="I279" s="122">
        <f>'Demand Planning'!AE2767</f>
        <v>23</v>
      </c>
      <c r="J279" s="122">
        <f>'Demand Planning'!AF2767</f>
        <v>23</v>
      </c>
      <c r="K279" s="122">
        <f>'Demand Planning'!AG2767</f>
        <v>23</v>
      </c>
      <c r="L279" s="122">
        <f>'Demand Planning'!AH2767</f>
        <v>23</v>
      </c>
      <c r="M279" s="122">
        <f>'Demand Planning'!AI2767</f>
        <v>23</v>
      </c>
      <c r="N279" s="122">
        <f>'Demand Planning'!AJ2767</f>
        <v>23</v>
      </c>
      <c r="O279" s="122">
        <f>'Demand Planning'!AK2767</f>
        <v>23</v>
      </c>
      <c r="P279" s="122">
        <f>'Demand Planning'!AL2767</f>
        <v>23</v>
      </c>
      <c r="Q279" s="122">
        <f>'Demand Planning'!AM2767</f>
        <v>23</v>
      </c>
      <c r="R279" s="122">
        <f>'Demand Planning'!AN2767</f>
        <v>23</v>
      </c>
    </row>
    <row r="280" spans="1:18" ht="14.25" customHeight="1" x14ac:dyDescent="0.25">
      <c r="A280" s="107" t="str">
        <f>'Demand Planning'!A2768</f>
        <v>POL09929</v>
      </c>
      <c r="B280" s="135" t="str">
        <f>'Demand Planning'!B2768</f>
        <v>Polleo Protein oatmeal 60g apple pie</v>
      </c>
      <c r="C280" s="135" t="str">
        <f>'Demand Planning'!C2768</f>
        <v>BIO I SUPERFOODS</v>
      </c>
      <c r="D280" s="135" t="str">
        <f>'Demand Planning'!D2768</f>
        <v>02 SILVER</v>
      </c>
      <c r="E280" s="166">
        <f>'Demand Planning'!Y2775</f>
        <v>355.96153846153845</v>
      </c>
      <c r="F280" s="122">
        <f>'Demand Planning'!AB2777</f>
        <v>312</v>
      </c>
      <c r="G280" s="122">
        <f>'Demand Planning'!AC2777</f>
        <v>312</v>
      </c>
      <c r="H280" s="122">
        <f>'Demand Planning'!AD2777</f>
        <v>312</v>
      </c>
      <c r="I280" s="122">
        <f>'Demand Planning'!AE2777</f>
        <v>312</v>
      </c>
      <c r="J280" s="122">
        <f>'Demand Planning'!AF2777</f>
        <v>312</v>
      </c>
      <c r="K280" s="122">
        <f>'Demand Planning'!AG2777</f>
        <v>581</v>
      </c>
      <c r="L280" s="122">
        <f>'Demand Planning'!AH2777</f>
        <v>581</v>
      </c>
      <c r="M280" s="122">
        <f>'Demand Planning'!AI2777</f>
        <v>581</v>
      </c>
      <c r="N280" s="122">
        <f>'Demand Planning'!AJ2777</f>
        <v>581</v>
      </c>
      <c r="O280" s="122">
        <f>'Demand Planning'!AK2777</f>
        <v>312</v>
      </c>
      <c r="P280" s="122">
        <f>'Demand Planning'!AL2777</f>
        <v>312</v>
      </c>
      <c r="Q280" s="122">
        <f>'Demand Planning'!AM2777</f>
        <v>311</v>
      </c>
      <c r="R280" s="122">
        <f>'Demand Planning'!AN2777</f>
        <v>311</v>
      </c>
    </row>
    <row r="281" spans="1:18" ht="14.25" customHeight="1" x14ac:dyDescent="0.25">
      <c r="A281" s="107" t="str">
        <f>'Demand Planning'!A2778</f>
        <v>POL12850</v>
      </c>
      <c r="B281" s="135" t="str">
        <f>'Demand Planning'!B2778</f>
        <v>Polleo Premium HydroX Whey 1,8kg Unflavoured</v>
      </c>
      <c r="C281" s="135" t="str">
        <f>'Demand Planning'!C2778</f>
        <v>PROTEINI</v>
      </c>
      <c r="D281" s="135" t="str">
        <f>'Demand Planning'!D2778</f>
        <v>02 SILVER</v>
      </c>
      <c r="E281" s="166">
        <f>'Demand Planning'!Y2785</f>
        <v>10.23076923076923</v>
      </c>
      <c r="F281" s="122">
        <f>'Demand Planning'!AB2787</f>
        <v>19</v>
      </c>
      <c r="G281" s="122">
        <f>'Demand Planning'!AC2787</f>
        <v>19</v>
      </c>
      <c r="H281" s="122">
        <f>'Demand Planning'!AD2787</f>
        <v>19</v>
      </c>
      <c r="I281" s="122">
        <f>'Demand Planning'!AE2787</f>
        <v>19</v>
      </c>
      <c r="J281" s="122">
        <f>'Demand Planning'!AF2787</f>
        <v>19</v>
      </c>
      <c r="K281" s="122">
        <f>'Demand Planning'!AG2787</f>
        <v>19</v>
      </c>
      <c r="L281" s="122">
        <f>'Demand Planning'!AH2787</f>
        <v>19</v>
      </c>
      <c r="M281" s="122">
        <f>'Demand Planning'!AI2787</f>
        <v>19</v>
      </c>
      <c r="N281" s="122">
        <f>'Demand Planning'!AJ2787</f>
        <v>19</v>
      </c>
      <c r="O281" s="122">
        <f>'Demand Planning'!AK2787</f>
        <v>19</v>
      </c>
      <c r="P281" s="122">
        <f>'Demand Planning'!AL2787</f>
        <v>19</v>
      </c>
      <c r="Q281" s="122">
        <f>'Demand Planning'!AM2787</f>
        <v>19</v>
      </c>
      <c r="R281" s="122">
        <f>'Demand Planning'!AN2787</f>
        <v>19</v>
      </c>
    </row>
    <row r="282" spans="1:18" ht="14.25" customHeight="1" x14ac:dyDescent="0.25">
      <c r="A282" s="107" t="str">
        <f>'Demand Planning'!A2788</f>
        <v>APN16438</v>
      </c>
      <c r="B282" s="135" t="str">
        <f>'Demand Planning'!B2788</f>
        <v>Abe Can Apple Burst 330ml</v>
      </c>
      <c r="C282" s="135" t="str">
        <f>'Demand Planning'!C2788</f>
        <v>RTD &amp; SNACKS</v>
      </c>
      <c r="D282" s="135" t="str">
        <f>'Demand Planning'!D2788</f>
        <v>02 SILVER</v>
      </c>
      <c r="E282" s="166">
        <f>'Demand Planning'!Y2795</f>
        <v>126.80769230769231</v>
      </c>
      <c r="F282" s="122">
        <f>'Demand Planning'!AB2797</f>
        <v>123</v>
      </c>
      <c r="G282" s="122">
        <f>'Demand Planning'!AC2797</f>
        <v>123</v>
      </c>
      <c r="H282" s="122">
        <f>'Demand Planning'!AD2797</f>
        <v>130</v>
      </c>
      <c r="I282" s="122">
        <f>'Demand Planning'!AE2797</f>
        <v>131</v>
      </c>
      <c r="J282" s="122">
        <f>'Demand Planning'!AF2797</f>
        <v>131</v>
      </c>
      <c r="K282" s="122">
        <f>'Demand Planning'!AG2797</f>
        <v>130</v>
      </c>
      <c r="L282" s="122">
        <f>'Demand Planning'!AH2797</f>
        <v>110</v>
      </c>
      <c r="M282" s="122">
        <f>'Demand Planning'!AI2797</f>
        <v>128</v>
      </c>
      <c r="N282" s="122">
        <f>'Demand Planning'!AJ2797</f>
        <v>120</v>
      </c>
      <c r="O282" s="122">
        <f>'Demand Planning'!AK2797</f>
        <v>130</v>
      </c>
      <c r="P282" s="122">
        <f>'Demand Planning'!AL2797</f>
        <v>138</v>
      </c>
      <c r="Q282" s="122">
        <f>'Demand Planning'!AM2797</f>
        <v>105</v>
      </c>
      <c r="R282" s="122">
        <f>'Demand Planning'!AN2797</f>
        <v>106</v>
      </c>
    </row>
    <row r="283" spans="1:18" ht="14.25" customHeight="1" x14ac:dyDescent="0.25">
      <c r="A283" s="107" t="str">
        <f>'Demand Planning'!A2798</f>
        <v>APN16436</v>
      </c>
      <c r="B283" s="135" t="str">
        <f>'Demand Planning'!B2798</f>
        <v>Abe Can Blue Lagoon 330ml</v>
      </c>
      <c r="C283" s="135" t="str">
        <f>'Demand Planning'!C2798</f>
        <v>RTD &amp; SNACKS</v>
      </c>
      <c r="D283" s="135" t="str">
        <f>'Demand Planning'!D2798</f>
        <v>02 SILVER</v>
      </c>
      <c r="E283" s="166">
        <f>'Demand Planning'!Y2805</f>
        <v>127.5</v>
      </c>
      <c r="F283" s="122">
        <f>'Demand Planning'!AB2807</f>
        <v>173</v>
      </c>
      <c r="G283" s="122">
        <f>'Demand Planning'!AC2807</f>
        <v>173</v>
      </c>
      <c r="H283" s="122">
        <f>'Demand Planning'!AD2807</f>
        <v>173</v>
      </c>
      <c r="I283" s="122">
        <f>'Demand Planning'!AE2807</f>
        <v>173</v>
      </c>
      <c r="J283" s="122">
        <f>'Demand Planning'!AF2807</f>
        <v>173</v>
      </c>
      <c r="K283" s="122">
        <f>'Demand Planning'!AG2807</f>
        <v>173</v>
      </c>
      <c r="L283" s="122">
        <f>'Demand Planning'!AH2807</f>
        <v>173</v>
      </c>
      <c r="M283" s="122">
        <f>'Demand Planning'!AI2807</f>
        <v>173</v>
      </c>
      <c r="N283" s="122">
        <f>'Demand Planning'!AJ2807</f>
        <v>173</v>
      </c>
      <c r="O283" s="122">
        <f>'Demand Planning'!AK2807</f>
        <v>173</v>
      </c>
      <c r="P283" s="122">
        <f>'Demand Planning'!AL2807</f>
        <v>173</v>
      </c>
      <c r="Q283" s="122">
        <f>'Demand Planning'!AM2807</f>
        <v>173</v>
      </c>
      <c r="R283" s="122">
        <f>'Demand Planning'!AN2807</f>
        <v>173</v>
      </c>
    </row>
    <row r="284" spans="1:18" ht="14.25" customHeight="1" x14ac:dyDescent="0.25">
      <c r="A284" s="107" t="str">
        <f>'Demand Planning'!A2808</f>
        <v>APN16437</v>
      </c>
      <c r="B284" s="135" t="str">
        <f>'Demand Planning'!B2808</f>
        <v>Abe Can Orange Burst 330ml</v>
      </c>
      <c r="C284" s="135" t="str">
        <f>'Demand Planning'!C2808</f>
        <v>RTD &amp; SNACKS</v>
      </c>
      <c r="D284" s="135" t="str">
        <f>'Demand Planning'!D2808</f>
        <v>02 SILVER</v>
      </c>
      <c r="E284" s="166">
        <f>'Demand Planning'!Y2815</f>
        <v>74.84615384615384</v>
      </c>
      <c r="F284" s="122">
        <f>'Demand Planning'!AB2817</f>
        <v>55</v>
      </c>
      <c r="G284" s="122">
        <f>'Demand Planning'!AC2817</f>
        <v>55</v>
      </c>
      <c r="H284" s="122">
        <f>'Demand Planning'!AD2817</f>
        <v>55</v>
      </c>
      <c r="I284" s="122">
        <f>'Demand Planning'!AE2817</f>
        <v>55</v>
      </c>
      <c r="J284" s="122">
        <f>'Demand Planning'!AF2817</f>
        <v>55</v>
      </c>
      <c r="K284" s="122">
        <f>'Demand Planning'!AG2817</f>
        <v>55</v>
      </c>
      <c r="L284" s="122">
        <f>'Demand Planning'!AH2817</f>
        <v>55</v>
      </c>
      <c r="M284" s="122">
        <f>'Demand Planning'!AI2817</f>
        <v>55</v>
      </c>
      <c r="N284" s="122">
        <f>'Demand Planning'!AJ2817</f>
        <v>55</v>
      </c>
      <c r="O284" s="122">
        <f>'Demand Planning'!AK2817</f>
        <v>55</v>
      </c>
      <c r="P284" s="122">
        <f>'Demand Planning'!AL2817</f>
        <v>55</v>
      </c>
      <c r="Q284" s="122">
        <f>'Demand Planning'!AM2817</f>
        <v>55</v>
      </c>
      <c r="R284" s="122">
        <f>'Demand Planning'!AN2817</f>
        <v>55</v>
      </c>
    </row>
    <row r="285" spans="1:18" ht="14.25" customHeight="1" x14ac:dyDescent="0.25">
      <c r="A285" s="107" t="str">
        <f>'Demand Planning'!A2818</f>
        <v>POL12873</v>
      </c>
      <c r="B285" s="135" t="str">
        <f>'Demand Planning'!B2818</f>
        <v>Polleo Sport StormX Pre-Workout 150g Juicy Burst Juicy Burst</v>
      </c>
      <c r="C285" s="135" t="str">
        <f>'Demand Planning'!C2818</f>
        <v>SPORTSKA PREHRANA</v>
      </c>
      <c r="D285" s="135" t="str">
        <f>'Demand Planning'!D2818</f>
        <v>02 SILVER</v>
      </c>
      <c r="E285" s="166">
        <f>'Demand Planning'!Y2825</f>
        <v>16.26923076923077</v>
      </c>
      <c r="F285" s="122">
        <f>'Demand Planning'!AB2827</f>
        <v>86</v>
      </c>
      <c r="G285" s="122">
        <f>'Demand Planning'!AC2827</f>
        <v>93</v>
      </c>
      <c r="H285" s="122">
        <f>'Demand Planning'!AD2827</f>
        <v>99</v>
      </c>
      <c r="I285" s="122">
        <f>'Demand Planning'!AE2827</f>
        <v>104</v>
      </c>
      <c r="J285" s="122">
        <f>'Demand Planning'!AF2827</f>
        <v>109</v>
      </c>
      <c r="K285" s="122">
        <f>'Demand Planning'!AG2827</f>
        <v>113</v>
      </c>
      <c r="L285" s="122">
        <f>'Demand Planning'!AH2827</f>
        <v>116</v>
      </c>
      <c r="M285" s="122">
        <f>'Demand Planning'!AI2827</f>
        <v>118</v>
      </c>
      <c r="N285" s="122">
        <f>'Demand Planning'!AJ2827</f>
        <v>121</v>
      </c>
      <c r="O285" s="122">
        <f>'Demand Planning'!AK2827</f>
        <v>123</v>
      </c>
      <c r="P285" s="122">
        <f>'Demand Planning'!AL2827</f>
        <v>124</v>
      </c>
      <c r="Q285" s="122">
        <f>'Demand Planning'!AM2827</f>
        <v>126</v>
      </c>
      <c r="R285" s="122">
        <f>'Demand Planning'!AN2827</f>
        <v>127</v>
      </c>
    </row>
    <row r="286" spans="1:18" ht="14.25" customHeight="1" x14ac:dyDescent="0.25">
      <c r="A286" s="107" t="str">
        <f>'Demand Planning'!A2828</f>
        <v>POL12872</v>
      </c>
      <c r="B286" s="135" t="str">
        <f>'Demand Planning'!B2828</f>
        <v>Polleo Sport StormX Pre-Workout 400g Sour Gummy Bear</v>
      </c>
      <c r="C286" s="135" t="str">
        <f>'Demand Planning'!C2828</f>
        <v>SPORTSKA PREHRANA</v>
      </c>
      <c r="D286" s="135" t="str">
        <f>'Demand Planning'!D2828</f>
        <v>02 SILVER</v>
      </c>
      <c r="E286" s="166">
        <f>'Demand Planning'!Y2835</f>
        <v>6.4615384615384617</v>
      </c>
      <c r="F286" s="122">
        <f>'Demand Planning'!AB2837</f>
        <v>14</v>
      </c>
      <c r="G286" s="122">
        <f>'Demand Planning'!AC2837</f>
        <v>14</v>
      </c>
      <c r="H286" s="122">
        <f>'Demand Planning'!AD2837</f>
        <v>14</v>
      </c>
      <c r="I286" s="122">
        <f>'Demand Planning'!AE2837</f>
        <v>14</v>
      </c>
      <c r="J286" s="122">
        <f>'Demand Planning'!AF2837</f>
        <v>14</v>
      </c>
      <c r="K286" s="122">
        <f>'Demand Planning'!AG2837</f>
        <v>14</v>
      </c>
      <c r="L286" s="122">
        <f>'Demand Planning'!AH2837</f>
        <v>14</v>
      </c>
      <c r="M286" s="122">
        <f>'Demand Planning'!AI2837</f>
        <v>14</v>
      </c>
      <c r="N286" s="122">
        <f>'Demand Planning'!AJ2837</f>
        <v>14</v>
      </c>
      <c r="O286" s="122">
        <f>'Demand Planning'!AK2837</f>
        <v>14</v>
      </c>
      <c r="P286" s="122">
        <f>'Demand Planning'!AL2837</f>
        <v>14</v>
      </c>
      <c r="Q286" s="122">
        <f>'Demand Planning'!AM2837</f>
        <v>14</v>
      </c>
      <c r="R286" s="122">
        <f>'Demand Planning'!AN2837</f>
        <v>14</v>
      </c>
    </row>
    <row r="287" spans="1:18" ht="14.25" customHeight="1" x14ac:dyDescent="0.25">
      <c r="A287" s="107" t="str">
        <f>'Demand Planning'!A2838</f>
        <v>POL12871</v>
      </c>
      <c r="B287" s="135" t="str">
        <f>'Demand Planning'!B2838</f>
        <v>Polleo Sport StormX Pre-Workout 400g Lemon</v>
      </c>
      <c r="C287" s="135" t="str">
        <f>'Demand Planning'!C2838</f>
        <v>SPORTSKA PREHRANA</v>
      </c>
      <c r="D287" s="135" t="str">
        <f>'Demand Planning'!D2838</f>
        <v>02 SILVER</v>
      </c>
      <c r="E287" s="166">
        <f>'Demand Planning'!Y2845</f>
        <v>9.0769230769230766</v>
      </c>
      <c r="F287" s="122">
        <f>'Demand Planning'!AB2847</f>
        <v>20</v>
      </c>
      <c r="G287" s="122">
        <f>'Demand Planning'!AC2847</f>
        <v>20</v>
      </c>
      <c r="H287" s="122">
        <f>'Demand Planning'!AD2847</f>
        <v>20</v>
      </c>
      <c r="I287" s="122">
        <f>'Demand Planning'!AE2847</f>
        <v>20</v>
      </c>
      <c r="J287" s="122">
        <f>'Demand Planning'!AF2847</f>
        <v>20</v>
      </c>
      <c r="K287" s="122">
        <f>'Demand Planning'!AG2847</f>
        <v>20</v>
      </c>
      <c r="L287" s="122">
        <f>'Demand Planning'!AH2847</f>
        <v>20</v>
      </c>
      <c r="M287" s="122">
        <f>'Demand Planning'!AI2847</f>
        <v>20</v>
      </c>
      <c r="N287" s="122">
        <f>'Demand Planning'!AJ2847</f>
        <v>20</v>
      </c>
      <c r="O287" s="122">
        <f>'Demand Planning'!AK2847</f>
        <v>20</v>
      </c>
      <c r="P287" s="122">
        <f>'Demand Planning'!AL2847</f>
        <v>20</v>
      </c>
      <c r="Q287" s="122">
        <f>'Demand Planning'!AM2847</f>
        <v>20</v>
      </c>
      <c r="R287" s="122">
        <f>'Demand Planning'!AN2847</f>
        <v>20</v>
      </c>
    </row>
    <row r="288" spans="1:18" ht="14.25" customHeight="1" x14ac:dyDescent="0.25">
      <c r="A288" s="107" t="str">
        <f>'Demand Planning'!A2848</f>
        <v>POL12863</v>
      </c>
      <c r="B288" s="135" t="str">
        <f>'Demand Planning'!B2848</f>
        <v>Polleo Ca-HMB 250 g</v>
      </c>
      <c r="C288" s="135" t="str">
        <f>'Demand Planning'!C2848</f>
        <v>SPORTSKA PREHRANA</v>
      </c>
      <c r="D288" s="135" t="str">
        <f>'Demand Planning'!D2848</f>
        <v>02 SILVER</v>
      </c>
      <c r="E288" s="166">
        <f>'Demand Planning'!Y2855</f>
        <v>4.6923076923076925</v>
      </c>
      <c r="F288" s="122">
        <f>'Demand Planning'!AB2857</f>
        <v>6</v>
      </c>
      <c r="G288" s="122">
        <f>'Demand Planning'!AC2857</f>
        <v>6</v>
      </c>
      <c r="H288" s="122">
        <f>'Demand Planning'!AD2857</f>
        <v>6</v>
      </c>
      <c r="I288" s="122">
        <f>'Demand Planning'!AE2857</f>
        <v>6</v>
      </c>
      <c r="J288" s="122">
        <f>'Demand Planning'!AF2857</f>
        <v>6</v>
      </c>
      <c r="K288" s="122">
        <f>'Demand Planning'!AG2857</f>
        <v>6</v>
      </c>
      <c r="L288" s="122">
        <f>'Demand Planning'!AH2857</f>
        <v>6</v>
      </c>
      <c r="M288" s="122">
        <f>'Demand Planning'!AI2857</f>
        <v>6</v>
      </c>
      <c r="N288" s="122">
        <f>'Demand Planning'!AJ2857</f>
        <v>6</v>
      </c>
      <c r="O288" s="122">
        <f>'Demand Planning'!AK2857</f>
        <v>6</v>
      </c>
      <c r="P288" s="122">
        <f>'Demand Planning'!AL2857</f>
        <v>6</v>
      </c>
      <c r="Q288" s="122">
        <f>'Demand Planning'!AM2857</f>
        <v>6</v>
      </c>
      <c r="R288" s="122">
        <f>'Demand Planning'!AN2857</f>
        <v>6</v>
      </c>
    </row>
    <row r="289" spans="1:18" ht="14.25" customHeight="1" x14ac:dyDescent="0.25">
      <c r="A289" s="107" t="str">
        <f>'Demand Planning'!A2858</f>
        <v>POL12862</v>
      </c>
      <c r="B289" s="135" t="str">
        <f>'Demand Planning'!B2858</f>
        <v>Polleo Beta-Alanine 250 g</v>
      </c>
      <c r="C289" s="135" t="str">
        <f>'Demand Planning'!C2858</f>
        <v>SPORTSKA PREHRANA</v>
      </c>
      <c r="D289" s="135" t="str">
        <f>'Demand Planning'!D2858</f>
        <v>02 SILVER</v>
      </c>
      <c r="E289" s="166">
        <f>'Demand Planning'!Y2865</f>
        <v>23.076923076923077</v>
      </c>
      <c r="F289" s="122">
        <f>'Demand Planning'!AB2867</f>
        <v>31</v>
      </c>
      <c r="G289" s="122">
        <f>'Demand Planning'!AC2867</f>
        <v>31</v>
      </c>
      <c r="H289" s="122">
        <f>'Demand Planning'!AD2867</f>
        <v>31</v>
      </c>
      <c r="I289" s="122">
        <f>'Demand Planning'!AE2867</f>
        <v>31</v>
      </c>
      <c r="J289" s="122">
        <f>'Demand Planning'!AF2867</f>
        <v>31</v>
      </c>
      <c r="K289" s="122">
        <f>'Demand Planning'!AG2867</f>
        <v>31</v>
      </c>
      <c r="L289" s="122">
        <f>'Demand Planning'!AH2867</f>
        <v>31</v>
      </c>
      <c r="M289" s="122">
        <f>'Demand Planning'!AI2867</f>
        <v>31</v>
      </c>
      <c r="N289" s="122">
        <f>'Demand Planning'!AJ2867</f>
        <v>31</v>
      </c>
      <c r="O289" s="122">
        <f>'Demand Planning'!AK2867</f>
        <v>31</v>
      </c>
      <c r="P289" s="122">
        <f>'Demand Planning'!AL2867</f>
        <v>31</v>
      </c>
      <c r="Q289" s="122">
        <f>'Demand Planning'!AM2867</f>
        <v>31</v>
      </c>
      <c r="R289" s="122">
        <f>'Demand Planning'!AN2867</f>
        <v>31</v>
      </c>
    </row>
    <row r="290" spans="1:18" ht="14.25" customHeight="1" x14ac:dyDescent="0.25">
      <c r="A290" s="107" t="str">
        <f>'Demand Planning'!A2868</f>
        <v>POL12869</v>
      </c>
      <c r="B290" s="135" t="str">
        <f>'Demand Planning'!B2868</f>
        <v>Polleo PRE+POST MultiBiotiq 60 caps</v>
      </c>
      <c r="C290" s="135" t="str">
        <f>'Demand Planning'!C2868</f>
        <v>SPORTSKA PREHRANA</v>
      </c>
      <c r="D290" s="135" t="str">
        <f>'Demand Planning'!D2868</f>
        <v>02 SILVER</v>
      </c>
      <c r="E290" s="166">
        <f>'Demand Planning'!Y2875</f>
        <v>1.2307692307692308</v>
      </c>
      <c r="F290" s="122">
        <f>'Demand Planning'!AB2877</f>
        <v>3</v>
      </c>
      <c r="G290" s="122">
        <f>'Demand Planning'!AC2877</f>
        <v>3</v>
      </c>
      <c r="H290" s="122">
        <f>'Demand Planning'!AD2877</f>
        <v>3</v>
      </c>
      <c r="I290" s="122">
        <f>'Demand Planning'!AE2877</f>
        <v>3</v>
      </c>
      <c r="J290" s="122">
        <f>'Demand Planning'!AF2877</f>
        <v>3</v>
      </c>
      <c r="K290" s="122">
        <f>'Demand Planning'!AG2877</f>
        <v>3</v>
      </c>
      <c r="L290" s="122">
        <f>'Demand Planning'!AH2877</f>
        <v>3</v>
      </c>
      <c r="M290" s="122">
        <f>'Demand Planning'!AI2877</f>
        <v>3</v>
      </c>
      <c r="N290" s="122">
        <f>'Demand Planning'!AJ2877</f>
        <v>3</v>
      </c>
      <c r="O290" s="122">
        <f>'Demand Planning'!AK2877</f>
        <v>3</v>
      </c>
      <c r="P290" s="122">
        <f>'Demand Planning'!AL2877</f>
        <v>3</v>
      </c>
      <c r="Q290" s="122">
        <f>'Demand Planning'!AM2877</f>
        <v>3</v>
      </c>
      <c r="R290" s="122">
        <f>'Demand Planning'!AN2877</f>
        <v>3</v>
      </c>
    </row>
    <row r="291" spans="1:18" ht="14.25" customHeight="1" x14ac:dyDescent="0.25">
      <c r="A291" s="107" t="str">
        <f>'Demand Planning'!A2878</f>
        <v>POL12868</v>
      </c>
      <c r="B291" s="135" t="str">
        <f>'Demand Planning'!B2878</f>
        <v>Polleo 1st Biotic 60 caps</v>
      </c>
      <c r="C291" s="135" t="str">
        <f>'Demand Planning'!C2878</f>
        <v>SPORTSKA PREHRANA</v>
      </c>
      <c r="D291" s="135" t="str">
        <f>'Demand Planning'!D2878</f>
        <v>02 SILVER</v>
      </c>
      <c r="E291" s="166">
        <f>'Demand Planning'!Y2885</f>
        <v>1.3461538461538463</v>
      </c>
      <c r="F291" s="122">
        <f>'Demand Planning'!AB2887</f>
        <v>8</v>
      </c>
      <c r="G291" s="122">
        <f>'Demand Planning'!AC2887</f>
        <v>9</v>
      </c>
      <c r="H291" s="122">
        <f>'Demand Planning'!AD2887</f>
        <v>10</v>
      </c>
      <c r="I291" s="122">
        <f>'Demand Planning'!AE2887</f>
        <v>10</v>
      </c>
      <c r="J291" s="122">
        <f>'Demand Planning'!AF2887</f>
        <v>11</v>
      </c>
      <c r="K291" s="122">
        <f>'Demand Planning'!AG2887</f>
        <v>11</v>
      </c>
      <c r="L291" s="122">
        <f>'Demand Planning'!AH2887</f>
        <v>11</v>
      </c>
      <c r="M291" s="122">
        <f>'Demand Planning'!AI2887</f>
        <v>12</v>
      </c>
      <c r="N291" s="122">
        <f>'Demand Planning'!AJ2887</f>
        <v>12</v>
      </c>
      <c r="O291" s="122">
        <f>'Demand Planning'!AK2887</f>
        <v>12</v>
      </c>
      <c r="P291" s="122">
        <f>'Demand Planning'!AL2887</f>
        <v>12</v>
      </c>
      <c r="Q291" s="122">
        <f>'Demand Planning'!AM2887</f>
        <v>12</v>
      </c>
      <c r="R291" s="122">
        <f>'Demand Planning'!AN2887</f>
        <v>12</v>
      </c>
    </row>
    <row r="292" spans="1:18" ht="14.25" customHeight="1" x14ac:dyDescent="0.25">
      <c r="A292" s="107" t="str">
        <f>'Demand Planning'!A2888</f>
        <v>POL12867</v>
      </c>
      <c r="B292" s="135" t="str">
        <f>'Demand Planning'!B2888</f>
        <v>Polleo Black Maca 60 caps</v>
      </c>
      <c r="C292" s="135" t="str">
        <f>'Demand Planning'!C2888</f>
        <v>BIO I SUPERFOODS</v>
      </c>
      <c r="D292" s="135" t="str">
        <f>'Demand Planning'!D2888</f>
        <v>02 SILVER</v>
      </c>
      <c r="E292" s="166">
        <f>'Demand Planning'!Y2895</f>
        <v>6.4615384615384617</v>
      </c>
      <c r="F292" s="122">
        <f>'Demand Planning'!AB2897</f>
        <v>23</v>
      </c>
      <c r="G292" s="122">
        <f>'Demand Planning'!AC2897</f>
        <v>23</v>
      </c>
      <c r="H292" s="122">
        <f>'Demand Planning'!AD2897</f>
        <v>23</v>
      </c>
      <c r="I292" s="122">
        <f>'Demand Planning'!AE2897</f>
        <v>23</v>
      </c>
      <c r="J292" s="122">
        <f>'Demand Planning'!AF2897</f>
        <v>23</v>
      </c>
      <c r="K292" s="122">
        <f>'Demand Planning'!AG2897</f>
        <v>23</v>
      </c>
      <c r="L292" s="122">
        <f>'Demand Planning'!AH2897</f>
        <v>24</v>
      </c>
      <c r="M292" s="122">
        <f>'Demand Planning'!AI2897</f>
        <v>24</v>
      </c>
      <c r="N292" s="122">
        <f>'Demand Planning'!AJ2897</f>
        <v>24</v>
      </c>
      <c r="O292" s="122">
        <f>'Demand Planning'!AK2897</f>
        <v>24</v>
      </c>
      <c r="P292" s="122">
        <f>'Demand Planning'!AL2897</f>
        <v>24</v>
      </c>
      <c r="Q292" s="122">
        <f>'Demand Planning'!AM2897</f>
        <v>24</v>
      </c>
      <c r="R292" s="122">
        <f>'Demand Planning'!AN2897</f>
        <v>24</v>
      </c>
    </row>
    <row r="293" spans="1:18" ht="14.25" customHeight="1" x14ac:dyDescent="0.25">
      <c r="A293" s="107" t="str">
        <f>'Demand Planning'!A2898</f>
        <v>POL12866</v>
      </c>
      <c r="B293" s="135" t="str">
        <f>'Demand Planning'!B2898</f>
        <v>Polleo Berberin Slim Support 60 caps</v>
      </c>
      <c r="C293" s="135" t="str">
        <f>'Demand Planning'!C2898</f>
        <v>SPORTSKA PREHRANA</v>
      </c>
      <c r="D293" s="135" t="str">
        <f>'Demand Planning'!D2898</f>
        <v>02 SILVER</v>
      </c>
      <c r="E293" s="166">
        <f>'Demand Planning'!Y2905</f>
        <v>7</v>
      </c>
      <c r="F293" s="122">
        <f>'Demand Planning'!AB2907</f>
        <v>29</v>
      </c>
      <c r="G293" s="122">
        <f>'Demand Planning'!AC2907</f>
        <v>31</v>
      </c>
      <c r="H293" s="122">
        <f>'Demand Planning'!AD2907</f>
        <v>33</v>
      </c>
      <c r="I293" s="122">
        <f>'Demand Planning'!AE2907</f>
        <v>34</v>
      </c>
      <c r="J293" s="122">
        <f>'Demand Planning'!AF2907</f>
        <v>35</v>
      </c>
      <c r="K293" s="122">
        <f>'Demand Planning'!AG2907</f>
        <v>36</v>
      </c>
      <c r="L293" s="122">
        <f>'Demand Planning'!AH2907</f>
        <v>37</v>
      </c>
      <c r="M293" s="122">
        <f>'Demand Planning'!AI2907</f>
        <v>38</v>
      </c>
      <c r="N293" s="122">
        <f>'Demand Planning'!AJ2907</f>
        <v>39</v>
      </c>
      <c r="O293" s="122">
        <f>'Demand Planning'!AK2907</f>
        <v>39</v>
      </c>
      <c r="P293" s="122">
        <f>'Demand Planning'!AL2907</f>
        <v>40</v>
      </c>
      <c r="Q293" s="122">
        <f>'Demand Planning'!AM2907</f>
        <v>40</v>
      </c>
      <c r="R293" s="122">
        <f>'Demand Planning'!AN2907</f>
        <v>41</v>
      </c>
    </row>
    <row r="294" spans="1:18" ht="14.25" customHeight="1" x14ac:dyDescent="0.25">
      <c r="A294" s="107" t="str">
        <f>'Demand Planning'!A2908</f>
        <v>POL12901</v>
      </c>
      <c r="B294" s="135" t="str">
        <f>'Demand Planning'!B2908</f>
        <v>Polleo NeuroGABA Pure 60 caps</v>
      </c>
      <c r="C294" s="135" t="str">
        <f>'Demand Planning'!C2908</f>
        <v>SPORTSKA PREHRANA</v>
      </c>
      <c r="D294" s="135" t="str">
        <f>'Demand Planning'!D2908</f>
        <v>02 SILVER</v>
      </c>
      <c r="E294" s="166">
        <f>'Demand Planning'!Y2915</f>
        <v>2.2307692307692308</v>
      </c>
      <c r="F294" s="122">
        <f>'Demand Planning'!AB2917</f>
        <v>12</v>
      </c>
      <c r="G294" s="122">
        <f>'Demand Planning'!AC2917</f>
        <v>12</v>
      </c>
      <c r="H294" s="122">
        <f>'Demand Planning'!AD2917</f>
        <v>12</v>
      </c>
      <c r="I294" s="122">
        <f>'Demand Planning'!AE2917</f>
        <v>12</v>
      </c>
      <c r="J294" s="122">
        <f>'Demand Planning'!AF2917</f>
        <v>12</v>
      </c>
      <c r="K294" s="122">
        <f>'Demand Planning'!AG2917</f>
        <v>12</v>
      </c>
      <c r="L294" s="122">
        <f>'Demand Planning'!AH2917</f>
        <v>12</v>
      </c>
      <c r="M294" s="122">
        <f>'Demand Planning'!AI2917</f>
        <v>12</v>
      </c>
      <c r="N294" s="122">
        <f>'Demand Planning'!AJ2917</f>
        <v>12</v>
      </c>
      <c r="O294" s="122">
        <f>'Demand Planning'!AK2917</f>
        <v>12</v>
      </c>
      <c r="P294" s="122">
        <f>'Demand Planning'!AL2917</f>
        <v>12</v>
      </c>
      <c r="Q294" s="122">
        <f>'Demand Planning'!AM2917</f>
        <v>12</v>
      </c>
      <c r="R294" s="122">
        <f>'Demand Planning'!AN2917</f>
        <v>12</v>
      </c>
    </row>
    <row r="295" spans="1:18" ht="14.25" customHeight="1" x14ac:dyDescent="0.25">
      <c r="A295" s="107" t="str">
        <f>'Demand Planning'!A2918</f>
        <v>POL12900</v>
      </c>
      <c r="B295" s="135" t="str">
        <f>'Demand Planning'!B2918</f>
        <v>Polleo CoenzimeQ10 Elixir 60 caps</v>
      </c>
      <c r="C295" s="135" t="str">
        <f>'Demand Planning'!C2918</f>
        <v>SPORTSKA PREHRANA</v>
      </c>
      <c r="D295" s="135" t="str">
        <f>'Demand Planning'!D2918</f>
        <v>02 SILVER</v>
      </c>
      <c r="E295" s="166">
        <f>'Demand Planning'!Y2925</f>
        <v>0.92307692307692313</v>
      </c>
      <c r="F295" s="122">
        <f>'Demand Planning'!AB2927</f>
        <v>8</v>
      </c>
      <c r="G295" s="122">
        <f>'Demand Planning'!AC2927</f>
        <v>8</v>
      </c>
      <c r="H295" s="122">
        <f>'Demand Planning'!AD2927</f>
        <v>8</v>
      </c>
      <c r="I295" s="122">
        <f>'Demand Planning'!AE2927</f>
        <v>8</v>
      </c>
      <c r="J295" s="122">
        <f>'Demand Planning'!AF2927</f>
        <v>8</v>
      </c>
      <c r="K295" s="122">
        <f>'Demand Planning'!AG2927</f>
        <v>8</v>
      </c>
      <c r="L295" s="122">
        <f>'Demand Planning'!AH2927</f>
        <v>8</v>
      </c>
      <c r="M295" s="122">
        <f>'Demand Planning'!AI2927</f>
        <v>8</v>
      </c>
      <c r="N295" s="122">
        <f>'Demand Planning'!AJ2927</f>
        <v>8</v>
      </c>
      <c r="O295" s="122">
        <f>'Demand Planning'!AK2927</f>
        <v>8</v>
      </c>
      <c r="P295" s="122">
        <f>'Demand Planning'!AL2927</f>
        <v>8</v>
      </c>
      <c r="Q295" s="122">
        <f>'Demand Planning'!AM2927</f>
        <v>8</v>
      </c>
      <c r="R295" s="122">
        <f>'Demand Planning'!AN2927</f>
        <v>8</v>
      </c>
    </row>
    <row r="296" spans="1:18" ht="14.25" customHeight="1" x14ac:dyDescent="0.25">
      <c r="A296" s="107" t="str">
        <f>'Demand Planning'!A2928</f>
        <v>POL12899</v>
      </c>
      <c r="B296" s="135" t="str">
        <f>'Demand Planning'!B2928</f>
        <v>Polleo Magnesium Bisglycinate 60 caps</v>
      </c>
      <c r="C296" s="135" t="str">
        <f>'Demand Planning'!C2928</f>
        <v>SPORTSKA PREHRANA</v>
      </c>
      <c r="D296" s="135" t="str">
        <f>'Demand Planning'!D2928</f>
        <v>02 SILVER</v>
      </c>
      <c r="E296" s="166">
        <f>'Demand Planning'!Y2935</f>
        <v>30.346153846153847</v>
      </c>
      <c r="F296" s="122">
        <f>'Demand Planning'!AB2937</f>
        <v>61</v>
      </c>
      <c r="G296" s="122">
        <f>'Demand Planning'!AC2937</f>
        <v>61</v>
      </c>
      <c r="H296" s="122">
        <f>'Demand Planning'!AD2937</f>
        <v>61</v>
      </c>
      <c r="I296" s="122">
        <f>'Demand Planning'!AE2937</f>
        <v>61</v>
      </c>
      <c r="J296" s="122">
        <f>'Demand Planning'!AF2937</f>
        <v>61</v>
      </c>
      <c r="K296" s="122">
        <f>'Demand Planning'!AG2937</f>
        <v>61</v>
      </c>
      <c r="L296" s="122">
        <f>'Demand Planning'!AH2937</f>
        <v>61</v>
      </c>
      <c r="M296" s="122">
        <f>'Demand Planning'!AI2937</f>
        <v>61</v>
      </c>
      <c r="N296" s="122">
        <f>'Demand Planning'!AJ2937</f>
        <v>61</v>
      </c>
      <c r="O296" s="122">
        <f>'Demand Planning'!AK2937</f>
        <v>61</v>
      </c>
      <c r="P296" s="122">
        <f>'Demand Planning'!AL2937</f>
        <v>61</v>
      </c>
      <c r="Q296" s="122">
        <f>'Demand Planning'!AM2937</f>
        <v>61</v>
      </c>
      <c r="R296" s="122">
        <f>'Demand Planning'!AN2937</f>
        <v>61</v>
      </c>
    </row>
    <row r="297" spans="1:18" ht="14.25" customHeight="1" x14ac:dyDescent="0.25">
      <c r="A297" s="107" t="str">
        <f>'Demand Planning'!A2938</f>
        <v>POL12898</v>
      </c>
      <c r="B297" s="135" t="str">
        <f>'Demand Planning'!B2938</f>
        <v>Polleo Tibetan Shilajit Mumyo 60 caps</v>
      </c>
      <c r="C297" s="135" t="str">
        <f>'Demand Planning'!C2938</f>
        <v>SPORTSKA PREHRANA</v>
      </c>
      <c r="D297" s="135" t="str">
        <f>'Demand Planning'!D2938</f>
        <v>02 SILVER</v>
      </c>
      <c r="E297" s="166">
        <f>'Demand Planning'!Y2945</f>
        <v>4.4615384615384617</v>
      </c>
      <c r="F297" s="122">
        <f>'Demand Planning'!AB2947</f>
        <v>33</v>
      </c>
      <c r="G297" s="122">
        <f>'Demand Planning'!AC2947</f>
        <v>35</v>
      </c>
      <c r="H297" s="122">
        <f>'Demand Planning'!AD2947</f>
        <v>38</v>
      </c>
      <c r="I297" s="122">
        <f>'Demand Planning'!AE2947</f>
        <v>40</v>
      </c>
      <c r="J297" s="122">
        <f>'Demand Planning'!AF2947</f>
        <v>42</v>
      </c>
      <c r="K297" s="122">
        <f>'Demand Planning'!AG2947</f>
        <v>43</v>
      </c>
      <c r="L297" s="122">
        <f>'Demand Planning'!AH2947</f>
        <v>44</v>
      </c>
      <c r="M297" s="122">
        <f>'Demand Planning'!AI2947</f>
        <v>45</v>
      </c>
      <c r="N297" s="122">
        <f>'Demand Planning'!AJ2947</f>
        <v>46</v>
      </c>
      <c r="O297" s="122">
        <f>'Demand Planning'!AK2947</f>
        <v>47</v>
      </c>
      <c r="P297" s="122">
        <f>'Demand Planning'!AL2947</f>
        <v>48</v>
      </c>
      <c r="Q297" s="122">
        <f>'Demand Planning'!AM2947</f>
        <v>48</v>
      </c>
      <c r="R297" s="122">
        <f>'Demand Planning'!AN2947</f>
        <v>49</v>
      </c>
    </row>
    <row r="298" spans="1:18" ht="14.25" customHeight="1" x14ac:dyDescent="0.25">
      <c r="A298" s="107" t="str">
        <f>'Demand Planning'!A2948</f>
        <v>POL12897</v>
      </c>
      <c r="B298" s="135" t="str">
        <f>'Demand Planning'!B2948</f>
        <v>Polleo Gold Rhodiola+ 60 caps</v>
      </c>
      <c r="C298" s="135" t="str">
        <f>'Demand Planning'!C2948</f>
        <v>BIO I SUPERFOODS</v>
      </c>
      <c r="D298" s="135" t="str">
        <f>'Demand Planning'!D2948</f>
        <v>02 SILVER</v>
      </c>
      <c r="E298" s="166">
        <f>'Demand Planning'!Y2955</f>
        <v>4.9230769230769234</v>
      </c>
      <c r="F298" s="122">
        <f>'Demand Planning'!AB2957</f>
        <v>17</v>
      </c>
      <c r="G298" s="122">
        <f>'Demand Planning'!AC2957</f>
        <v>17</v>
      </c>
      <c r="H298" s="122">
        <f>'Demand Planning'!AD2957</f>
        <v>17</v>
      </c>
      <c r="I298" s="122">
        <f>'Demand Planning'!AE2957</f>
        <v>17</v>
      </c>
      <c r="J298" s="122">
        <f>'Demand Planning'!AF2957</f>
        <v>17</v>
      </c>
      <c r="K298" s="122">
        <f>'Demand Planning'!AG2957</f>
        <v>17</v>
      </c>
      <c r="L298" s="122">
        <f>'Demand Planning'!AH2957</f>
        <v>17</v>
      </c>
      <c r="M298" s="122">
        <f>'Demand Planning'!AI2957</f>
        <v>17</v>
      </c>
      <c r="N298" s="122">
        <f>'Demand Planning'!AJ2957</f>
        <v>17</v>
      </c>
      <c r="O298" s="122">
        <f>'Demand Planning'!AK2957</f>
        <v>17</v>
      </c>
      <c r="P298" s="122">
        <f>'Demand Planning'!AL2957</f>
        <v>17</v>
      </c>
      <c r="Q298" s="122">
        <f>'Demand Planning'!AM2957</f>
        <v>17</v>
      </c>
      <c r="R298" s="122">
        <f>'Demand Planning'!AN2957</f>
        <v>17</v>
      </c>
    </row>
    <row r="299" spans="1:18" ht="14.25" customHeight="1" x14ac:dyDescent="0.25">
      <c r="A299" s="107" t="str">
        <f>'Demand Planning'!A2958</f>
        <v>POL12846</v>
      </c>
      <c r="B299" s="135" t="str">
        <f>'Demand Planning'!B2958</f>
        <v>Polleo Protein Chips Sour Onion 50 g</v>
      </c>
      <c r="C299" s="135" t="str">
        <f>'Demand Planning'!C2958</f>
        <v>RTD &amp; SNACKS</v>
      </c>
      <c r="D299" s="135" t="str">
        <f>'Demand Planning'!D2958</f>
        <v>02 SILVER</v>
      </c>
      <c r="E299" s="166">
        <f>'Demand Planning'!Y2965</f>
        <v>174.88461538461539</v>
      </c>
      <c r="F299" s="122">
        <f>'Demand Planning'!AB2967</f>
        <v>414</v>
      </c>
      <c r="G299" s="122">
        <f>'Demand Planning'!AC2967</f>
        <v>431</v>
      </c>
      <c r="H299" s="122">
        <f>'Demand Planning'!AD2967</f>
        <v>445</v>
      </c>
      <c r="I299" s="122">
        <f>'Demand Planning'!AE2967</f>
        <v>456</v>
      </c>
      <c r="J299" s="122">
        <f>'Demand Planning'!AF2967</f>
        <v>466</v>
      </c>
      <c r="K299" s="122">
        <f>'Demand Planning'!AG2967</f>
        <v>587</v>
      </c>
      <c r="L299" s="122">
        <f>'Demand Planning'!AH2967</f>
        <v>594</v>
      </c>
      <c r="M299" s="122">
        <f>'Demand Planning'!AI2967</f>
        <v>599</v>
      </c>
      <c r="N299" s="122">
        <f>'Demand Planning'!AJ2967</f>
        <v>604</v>
      </c>
      <c r="O299" s="122">
        <f>'Demand Planning'!AK2967</f>
        <v>498</v>
      </c>
      <c r="P299" s="122">
        <f>'Demand Planning'!AL2967</f>
        <v>502</v>
      </c>
      <c r="Q299" s="122">
        <f>'Demand Planning'!AM2967</f>
        <v>470</v>
      </c>
      <c r="R299" s="122">
        <f>'Demand Planning'!AN2967</f>
        <v>473</v>
      </c>
    </row>
    <row r="300" spans="1:18" ht="14.25" customHeight="1" x14ac:dyDescent="0.25">
      <c r="A300" s="107" t="str">
        <f>'Demand Planning'!A2968</f>
        <v>POL12845</v>
      </c>
      <c r="B300" s="135" t="str">
        <f>'Demand Planning'!B2968</f>
        <v>Polleo Protein Chips Paprika 50 g</v>
      </c>
      <c r="C300" s="135" t="str">
        <f>'Demand Planning'!C2968</f>
        <v>RTD &amp; SNACKS</v>
      </c>
      <c r="D300" s="135" t="str">
        <f>'Demand Planning'!D2968</f>
        <v>02 SILVER</v>
      </c>
      <c r="E300" s="166">
        <f>'Demand Planning'!Y2975</f>
        <v>173.07692307692307</v>
      </c>
      <c r="F300" s="122">
        <f>'Demand Planning'!AB2977</f>
        <v>374</v>
      </c>
      <c r="G300" s="122">
        <f>'Demand Planning'!AC2977</f>
        <v>382</v>
      </c>
      <c r="H300" s="122">
        <f>'Demand Planning'!AD2977</f>
        <v>389</v>
      </c>
      <c r="I300" s="122">
        <f>'Demand Planning'!AE2977</f>
        <v>395</v>
      </c>
      <c r="J300" s="122">
        <f>'Demand Planning'!AF2977</f>
        <v>400</v>
      </c>
      <c r="K300" s="122">
        <f>'Demand Planning'!AG2977</f>
        <v>524</v>
      </c>
      <c r="L300" s="122">
        <f>'Demand Planning'!AH2977</f>
        <v>527</v>
      </c>
      <c r="M300" s="122">
        <f>'Demand Planning'!AI2977</f>
        <v>530</v>
      </c>
      <c r="N300" s="122">
        <f>'Demand Planning'!AJ2977</f>
        <v>533</v>
      </c>
      <c r="O300" s="122">
        <f>'Demand Planning'!AK2977</f>
        <v>416</v>
      </c>
      <c r="P300" s="122">
        <f>'Demand Planning'!AL2977</f>
        <v>418</v>
      </c>
      <c r="Q300" s="122">
        <f>'Demand Planning'!AM2977</f>
        <v>394</v>
      </c>
      <c r="R300" s="122">
        <f>'Demand Planning'!AN2977</f>
        <v>395</v>
      </c>
    </row>
    <row r="301" spans="1:18" ht="14.25" customHeight="1" x14ac:dyDescent="0.25">
      <c r="A301" s="107" t="str">
        <f>'Demand Planning'!A2978</f>
        <v>pol12919</v>
      </c>
      <c r="B301" s="135" t="str">
        <f>'Demand Planning'!B2978</f>
        <v>Polleo Caffeine Boost, 200 caps</v>
      </c>
      <c r="C301" s="135" t="str">
        <f>'Demand Planning'!C2978</f>
        <v>SPORTSKA PREHRANA</v>
      </c>
      <c r="D301" s="135" t="str">
        <f>'Demand Planning'!D2978</f>
        <v>03 BRONZE</v>
      </c>
      <c r="E301" s="166">
        <f>'Demand Planning'!Y2985</f>
        <v>0</v>
      </c>
      <c r="F301" s="122">
        <f>'Demand Planning'!AB2987</f>
        <v>0</v>
      </c>
      <c r="G301" s="122">
        <f>'Demand Planning'!AC2987</f>
        <v>0</v>
      </c>
      <c r="H301" s="122">
        <f>'Demand Planning'!AD2987</f>
        <v>0</v>
      </c>
      <c r="I301" s="122">
        <f>'Demand Planning'!AE2987</f>
        <v>0</v>
      </c>
      <c r="J301" s="122">
        <f>'Demand Planning'!AF2987</f>
        <v>0</v>
      </c>
      <c r="K301" s="122">
        <f>'Demand Planning'!AG2987</f>
        <v>0</v>
      </c>
      <c r="L301" s="122">
        <f>'Demand Planning'!AH2987</f>
        <v>0</v>
      </c>
      <c r="M301" s="122">
        <f>'Demand Planning'!AI2987</f>
        <v>0</v>
      </c>
      <c r="N301" s="122">
        <f>'Demand Planning'!AJ2987</f>
        <v>0</v>
      </c>
      <c r="O301" s="122">
        <f>'Demand Planning'!AK2987</f>
        <v>0</v>
      </c>
      <c r="P301" s="122">
        <f>'Demand Planning'!AL2987</f>
        <v>0</v>
      </c>
      <c r="Q301" s="122">
        <f>'Demand Planning'!AM2987</f>
        <v>0</v>
      </c>
      <c r="R301" s="122">
        <f>'Demand Planning'!AN2987</f>
        <v>0</v>
      </c>
    </row>
    <row r="302" spans="1:18" ht="14.25" customHeight="1" x14ac:dyDescent="0.25">
      <c r="A302" s="107" t="str">
        <f>'Demand Planning'!A2988</f>
        <v>POL12847</v>
      </c>
      <c r="B302" s="135" t="str">
        <f>'Demand Planning'!B2988</f>
        <v>Polleo Premium HydroX Whey 1,8kg Chocolate Coconut</v>
      </c>
      <c r="C302" s="135" t="str">
        <f>'Demand Planning'!C2988</f>
        <v>PROTEINI</v>
      </c>
      <c r="D302" s="135" t="str">
        <f>'Demand Planning'!D2988</f>
        <v>03 BRONZE</v>
      </c>
      <c r="E302" s="166">
        <f>'Demand Planning'!Y2995</f>
        <v>8.3076923076923084</v>
      </c>
      <c r="F302" s="122">
        <f>'Demand Planning'!AB2997</f>
        <v>10</v>
      </c>
      <c r="G302" s="122">
        <f>'Demand Planning'!AC2997</f>
        <v>10</v>
      </c>
      <c r="H302" s="122">
        <f>'Demand Planning'!AD2997</f>
        <v>10</v>
      </c>
      <c r="I302" s="122">
        <f>'Demand Planning'!AE2997</f>
        <v>10</v>
      </c>
      <c r="J302" s="122">
        <f>'Demand Planning'!AF2997</f>
        <v>10</v>
      </c>
      <c r="K302" s="122">
        <f>'Demand Planning'!AG2997</f>
        <v>10</v>
      </c>
      <c r="L302" s="122">
        <f>'Demand Planning'!AH2997</f>
        <v>10</v>
      </c>
      <c r="M302" s="122">
        <f>'Demand Planning'!AI2997</f>
        <v>10</v>
      </c>
      <c r="N302" s="122">
        <f>'Demand Planning'!AJ2997</f>
        <v>10</v>
      </c>
      <c r="O302" s="122">
        <f>'Demand Planning'!AK2997</f>
        <v>10</v>
      </c>
      <c r="P302" s="122">
        <f>'Demand Planning'!AL2997</f>
        <v>10</v>
      </c>
      <c r="Q302" s="122">
        <f>'Demand Planning'!AM2997</f>
        <v>10</v>
      </c>
      <c r="R302" s="122">
        <f>'Demand Planning'!AN2997</f>
        <v>10</v>
      </c>
    </row>
    <row r="303" spans="1:18" ht="14.25" customHeight="1" x14ac:dyDescent="0.25">
      <c r="A303" s="107" t="str">
        <f>'Demand Planning'!A2998</f>
        <v>GAR04753</v>
      </c>
      <c r="B303" s="135" t="str">
        <f>'Demand Planning'!B2998</f>
        <v>Fenix 8, 47 mm, Solar Sapphire, Carbon Gray DLC Tit., Black/Pebble Gray remen</v>
      </c>
      <c r="C303" s="135" t="str">
        <f>'Demand Planning'!C2998</f>
        <v>GADGETI</v>
      </c>
      <c r="D303" s="135" t="str">
        <f>'Demand Planning'!D2998</f>
        <v>03 BRONZE</v>
      </c>
      <c r="E303" s="166">
        <f>'Demand Planning'!Y3005</f>
        <v>1.1538461538461537</v>
      </c>
      <c r="F303" s="122">
        <f>'Demand Planning'!AB3007</f>
        <v>1</v>
      </c>
      <c r="G303" s="122">
        <f>'Demand Planning'!AC3007</f>
        <v>1</v>
      </c>
      <c r="H303" s="122">
        <f>'Demand Planning'!AD3007</f>
        <v>0</v>
      </c>
      <c r="I303" s="122">
        <f>'Demand Planning'!AE3007</f>
        <v>0</v>
      </c>
      <c r="J303" s="122">
        <f>'Demand Planning'!AF3007</f>
        <v>0</v>
      </c>
      <c r="K303" s="122">
        <f>'Demand Planning'!AG3007</f>
        <v>0</v>
      </c>
      <c r="L303" s="122">
        <f>'Demand Planning'!AH3007</f>
        <v>0</v>
      </c>
      <c r="M303" s="122">
        <f>'Demand Planning'!AI3007</f>
        <v>0</v>
      </c>
      <c r="N303" s="122">
        <f>'Demand Planning'!AJ3007</f>
        <v>0</v>
      </c>
      <c r="O303" s="122">
        <f>'Demand Planning'!AK3007</f>
        <v>0</v>
      </c>
      <c r="P303" s="122">
        <f>'Demand Planning'!AL3007</f>
        <v>0</v>
      </c>
      <c r="Q303" s="122">
        <f>'Demand Planning'!AM3007</f>
        <v>0</v>
      </c>
      <c r="R303" s="122">
        <f>'Demand Planning'!AN3007</f>
        <v>0</v>
      </c>
    </row>
    <row r="304" spans="1:18" ht="14.25" customHeight="1" x14ac:dyDescent="0.25">
      <c r="A304" s="107" t="str">
        <f>'Demand Planning'!A3008</f>
        <v>ON00337</v>
      </c>
      <c r="B304" s="135" t="str">
        <f>'Demand Planning'!B3008</f>
        <v>Gold Pre-Workout 330g Fruit Punch</v>
      </c>
      <c r="C304" s="135" t="str">
        <f>'Demand Planning'!C3008</f>
        <v>SPORTSKA PREHRANA</v>
      </c>
      <c r="D304" s="135" t="str">
        <f>'Demand Planning'!D3008</f>
        <v>03 BRONZE</v>
      </c>
      <c r="E304" s="166">
        <f>'Demand Planning'!Y3015</f>
        <v>8.6538461538461533</v>
      </c>
      <c r="F304" s="122">
        <f>'Demand Planning'!AB3017</f>
        <v>8</v>
      </c>
      <c r="G304" s="122">
        <f>'Demand Planning'!AC3017</f>
        <v>8</v>
      </c>
      <c r="H304" s="122">
        <f>'Demand Planning'!AD3017</f>
        <v>8</v>
      </c>
      <c r="I304" s="122">
        <f>'Demand Planning'!AE3017</f>
        <v>8</v>
      </c>
      <c r="J304" s="122">
        <f>'Demand Planning'!AF3017</f>
        <v>8</v>
      </c>
      <c r="K304" s="122">
        <f>'Demand Planning'!AG3017</f>
        <v>7</v>
      </c>
      <c r="L304" s="122">
        <f>'Demand Planning'!AH3017</f>
        <v>7</v>
      </c>
      <c r="M304" s="122">
        <f>'Demand Planning'!AI3017</f>
        <v>7</v>
      </c>
      <c r="N304" s="122">
        <f>'Demand Planning'!AJ3017</f>
        <v>7</v>
      </c>
      <c r="O304" s="122">
        <f>'Demand Planning'!AK3017</f>
        <v>7</v>
      </c>
      <c r="P304" s="122">
        <f>'Demand Planning'!AL3017</f>
        <v>7</v>
      </c>
      <c r="Q304" s="122">
        <f>'Demand Planning'!AM3017</f>
        <v>7</v>
      </c>
      <c r="R304" s="122">
        <f>'Demand Planning'!AN3017</f>
        <v>7</v>
      </c>
    </row>
    <row r="305" spans="1:18" ht="14.25" customHeight="1" x14ac:dyDescent="0.25">
      <c r="A305" s="107" t="str">
        <f>'Demand Planning'!A3018</f>
        <v>SHM00038</v>
      </c>
      <c r="B305" s="135" t="str">
        <f>'Demand Planning'!B3018</f>
        <v>Shieldmixer Hero Pro Spartan</v>
      </c>
      <c r="C305" s="135" t="str">
        <f>'Demand Planning'!C3018</f>
        <v>DRINKWARE I HOME</v>
      </c>
      <c r="D305" s="135" t="str">
        <f>'Demand Planning'!D3018</f>
        <v>03 BRONZE</v>
      </c>
      <c r="E305" s="166">
        <f>'Demand Planning'!Y3025</f>
        <v>30.03846153846154</v>
      </c>
      <c r="F305" s="122">
        <f>'Demand Planning'!AB3027</f>
        <v>15</v>
      </c>
      <c r="G305" s="122">
        <f>'Demand Planning'!AC3027</f>
        <v>15</v>
      </c>
      <c r="H305" s="122">
        <f>'Demand Planning'!AD3027</f>
        <v>15</v>
      </c>
      <c r="I305" s="122">
        <f>'Demand Planning'!AE3027</f>
        <v>15</v>
      </c>
      <c r="J305" s="122">
        <f>'Demand Planning'!AF3027</f>
        <v>15</v>
      </c>
      <c r="K305" s="122">
        <f>'Demand Planning'!AG3027</f>
        <v>15</v>
      </c>
      <c r="L305" s="122">
        <f>'Demand Planning'!AH3027</f>
        <v>15</v>
      </c>
      <c r="M305" s="122">
        <f>'Demand Planning'!AI3027</f>
        <v>15</v>
      </c>
      <c r="N305" s="122">
        <f>'Demand Planning'!AJ3027</f>
        <v>15</v>
      </c>
      <c r="O305" s="122">
        <f>'Demand Planning'!AK3027</f>
        <v>15</v>
      </c>
      <c r="P305" s="122">
        <f>'Demand Planning'!AL3027</f>
        <v>15</v>
      </c>
      <c r="Q305" s="122">
        <f>'Demand Planning'!AM3027</f>
        <v>15</v>
      </c>
      <c r="R305" s="122">
        <f>'Demand Planning'!AN3027</f>
        <v>15</v>
      </c>
    </row>
    <row r="306" spans="1:18" ht="14.25" customHeight="1" x14ac:dyDescent="0.25">
      <c r="A306" s="107" t="str">
        <f>'Demand Planning'!A3028</f>
        <v>SCM04329</v>
      </c>
      <c r="B306" s="135" t="str">
        <f>'Demand Planning'!B3028</f>
        <v>Defender 500g</v>
      </c>
      <c r="C306" s="135" t="str">
        <f>'Demand Planning'!C3028</f>
        <v>SPORTSKA PREHRANA</v>
      </c>
      <c r="D306" s="135" t="str">
        <f>'Demand Planning'!D3028</f>
        <v>03 BRONZE</v>
      </c>
      <c r="E306" s="166">
        <f>'Demand Planning'!Y3035</f>
        <v>6.5384615384615383</v>
      </c>
      <c r="F306" s="122">
        <f>'Demand Planning'!AB3037</f>
        <v>4</v>
      </c>
      <c r="G306" s="122">
        <f>'Demand Planning'!AC3037</f>
        <v>4</v>
      </c>
      <c r="H306" s="122">
        <f>'Demand Planning'!AD3037</f>
        <v>4</v>
      </c>
      <c r="I306" s="122">
        <f>'Demand Planning'!AE3037</f>
        <v>4</v>
      </c>
      <c r="J306" s="122">
        <f>'Demand Planning'!AF3037</f>
        <v>5</v>
      </c>
      <c r="K306" s="122">
        <f>'Demand Planning'!AG3037</f>
        <v>5</v>
      </c>
      <c r="L306" s="122">
        <f>'Demand Planning'!AH3037</f>
        <v>5</v>
      </c>
      <c r="M306" s="122">
        <f>'Demand Planning'!AI3037</f>
        <v>5</v>
      </c>
      <c r="N306" s="122">
        <f>'Demand Planning'!AJ3037</f>
        <v>5</v>
      </c>
      <c r="O306" s="122">
        <f>'Demand Planning'!AK3037</f>
        <v>5</v>
      </c>
      <c r="P306" s="122">
        <f>'Demand Planning'!AL3037</f>
        <v>5</v>
      </c>
      <c r="Q306" s="122">
        <f>'Demand Planning'!AM3037</f>
        <v>5</v>
      </c>
      <c r="R306" s="122">
        <f>'Demand Planning'!AN3037</f>
        <v>5</v>
      </c>
    </row>
    <row r="307" spans="1:18" ht="14.25" customHeight="1" x14ac:dyDescent="0.25">
      <c r="A307" s="107" t="str">
        <f>'Demand Planning'!A3038</f>
        <v>SHM00037</v>
      </c>
      <c r="B307" s="135" t="str">
        <f>'Demand Planning'!B3038</f>
        <v>Shieldmixer Hero Pro Dark Side</v>
      </c>
      <c r="C307" s="135" t="str">
        <f>'Demand Planning'!C3038</f>
        <v>DRINKWARE I HOME</v>
      </c>
      <c r="D307" s="135" t="str">
        <f>'Demand Planning'!D3038</f>
        <v>03 BRONZE</v>
      </c>
      <c r="E307" s="166">
        <f>'Demand Planning'!Y3045</f>
        <v>23.23076923076923</v>
      </c>
      <c r="F307" s="122">
        <f>'Demand Planning'!AB3047</f>
        <v>6</v>
      </c>
      <c r="G307" s="122">
        <f>'Demand Planning'!AC3047</f>
        <v>6</v>
      </c>
      <c r="H307" s="122">
        <f>'Demand Planning'!AD3047</f>
        <v>6</v>
      </c>
      <c r="I307" s="122">
        <f>'Demand Planning'!AE3047</f>
        <v>6</v>
      </c>
      <c r="J307" s="122">
        <f>'Demand Planning'!AF3047</f>
        <v>6</v>
      </c>
      <c r="K307" s="122">
        <f>'Demand Planning'!AG3047</f>
        <v>6</v>
      </c>
      <c r="L307" s="122">
        <f>'Demand Planning'!AH3047</f>
        <v>6</v>
      </c>
      <c r="M307" s="122">
        <f>'Demand Planning'!AI3047</f>
        <v>6</v>
      </c>
      <c r="N307" s="122">
        <f>'Demand Planning'!AJ3047</f>
        <v>6</v>
      </c>
      <c r="O307" s="122">
        <f>'Demand Planning'!AK3047</f>
        <v>6</v>
      </c>
      <c r="P307" s="122">
        <f>'Demand Planning'!AL3047</f>
        <v>6</v>
      </c>
      <c r="Q307" s="122">
        <f>'Demand Planning'!AM3047</f>
        <v>6</v>
      </c>
      <c r="R307" s="122">
        <f>'Demand Planning'!AN3047</f>
        <v>6</v>
      </c>
    </row>
    <row r="308" spans="1:18" ht="14.25" customHeight="1" x14ac:dyDescent="0.25">
      <c r="A308" s="107" t="str">
        <f>'Demand Planning'!A3048</f>
        <v>GAR04844</v>
      </c>
      <c r="B308" s="135" t="str">
        <f>'Demand Planning'!B3048</f>
        <v>Fenix 8 Pro 51 mm LTE AMOLED Sapphire Tit. Graphite Strap</v>
      </c>
      <c r="C308" s="135" t="str">
        <f>'Demand Planning'!C3048</f>
        <v>GADGETI</v>
      </c>
      <c r="D308" s="135" t="str">
        <f>'Demand Planning'!D3048</f>
        <v>03 BRONZE</v>
      </c>
      <c r="E308" s="166">
        <f>'Demand Planning'!Y3055</f>
        <v>1</v>
      </c>
      <c r="F308" s="122">
        <f>'Demand Planning'!AB3057</f>
        <v>0</v>
      </c>
      <c r="G308" s="122">
        <f>'Demand Planning'!AC3057</f>
        <v>0</v>
      </c>
      <c r="H308" s="122">
        <f>'Demand Planning'!AD3057</f>
        <v>0</v>
      </c>
      <c r="I308" s="122">
        <f>'Demand Planning'!AE3057</f>
        <v>0</v>
      </c>
      <c r="J308" s="122">
        <f>'Demand Planning'!AF3057</f>
        <v>0</v>
      </c>
      <c r="K308" s="122">
        <f>'Demand Planning'!AG3057</f>
        <v>0</v>
      </c>
      <c r="L308" s="122">
        <f>'Demand Planning'!AH3057</f>
        <v>0</v>
      </c>
      <c r="M308" s="122">
        <f>'Demand Planning'!AI3057</f>
        <v>0</v>
      </c>
      <c r="N308" s="122">
        <f>'Demand Planning'!AJ3057</f>
        <v>0</v>
      </c>
      <c r="O308" s="122">
        <f>'Demand Planning'!AK3057</f>
        <v>0</v>
      </c>
      <c r="P308" s="122">
        <f>'Demand Planning'!AL3057</f>
        <v>0</v>
      </c>
      <c r="Q308" s="122">
        <f>'Demand Planning'!AM3057</f>
        <v>0</v>
      </c>
      <c r="R308" s="122">
        <f>'Demand Planning'!AN3057</f>
        <v>0</v>
      </c>
    </row>
    <row r="309" spans="1:18" ht="14.25" customHeight="1" x14ac:dyDescent="0.25">
      <c r="A309" s="107" t="str">
        <f>'Demand Planning'!A3058</f>
        <v>ON00553</v>
      </c>
      <c r="B309" s="135" t="str">
        <f>'Demand Planning'!B3058</f>
        <v>Platinum PWO BlueRaz 380g</v>
      </c>
      <c r="C309" s="135" t="str">
        <f>'Demand Planning'!C3058</f>
        <v>SPORTSKA PREHRANA</v>
      </c>
      <c r="D309" s="135" t="str">
        <f>'Demand Planning'!D3058</f>
        <v>03 BRONZE</v>
      </c>
      <c r="E309" s="166">
        <f>'Demand Planning'!Y3065</f>
        <v>5</v>
      </c>
      <c r="F309" s="122">
        <f>'Demand Planning'!AB3067</f>
        <v>5</v>
      </c>
      <c r="G309" s="122">
        <f>'Demand Planning'!AC3067</f>
        <v>5</v>
      </c>
      <c r="H309" s="122">
        <f>'Demand Planning'!AD3067</f>
        <v>5</v>
      </c>
      <c r="I309" s="122">
        <f>'Demand Planning'!AE3067</f>
        <v>5</v>
      </c>
      <c r="J309" s="122">
        <f>'Demand Planning'!AF3067</f>
        <v>5</v>
      </c>
      <c r="K309" s="122">
        <f>'Demand Planning'!AG3067</f>
        <v>5</v>
      </c>
      <c r="L309" s="122">
        <f>'Demand Planning'!AH3067</f>
        <v>5</v>
      </c>
      <c r="M309" s="122">
        <f>'Demand Planning'!AI3067</f>
        <v>5</v>
      </c>
      <c r="N309" s="122">
        <f>'Demand Planning'!AJ3067</f>
        <v>5</v>
      </c>
      <c r="O309" s="122">
        <f>'Demand Planning'!AK3067</f>
        <v>5</v>
      </c>
      <c r="P309" s="122">
        <f>'Demand Planning'!AL3067</f>
        <v>5</v>
      </c>
      <c r="Q309" s="122">
        <f>'Demand Planning'!AM3067</f>
        <v>5</v>
      </c>
      <c r="R309" s="122">
        <f>'Demand Planning'!AN3067</f>
        <v>5</v>
      </c>
    </row>
    <row r="310" spans="1:18" ht="14.25" customHeight="1" x14ac:dyDescent="0.25">
      <c r="A310" s="107" t="str">
        <f>'Demand Planning'!A3068</f>
        <v>SHM00034</v>
      </c>
      <c r="B310" s="135" t="str">
        <f>'Demand Planning'!B3068</f>
        <v>Shieldmixer Hero Pro Johnny Bravo Pretty</v>
      </c>
      <c r="C310" s="135" t="str">
        <f>'Demand Planning'!C3068</f>
        <v>DRINKWARE I HOME</v>
      </c>
      <c r="D310" s="135" t="str">
        <f>'Demand Planning'!D3068</f>
        <v>03 BRONZE</v>
      </c>
      <c r="E310" s="166">
        <f>'Demand Planning'!Y3075</f>
        <v>17.96153846153846</v>
      </c>
      <c r="F310" s="122">
        <f>'Demand Planning'!AB3077</f>
        <v>10</v>
      </c>
      <c r="G310" s="122">
        <f>'Demand Planning'!AC3077</f>
        <v>10</v>
      </c>
      <c r="H310" s="122">
        <f>'Demand Planning'!AD3077</f>
        <v>10</v>
      </c>
      <c r="I310" s="122">
        <f>'Demand Planning'!AE3077</f>
        <v>10</v>
      </c>
      <c r="J310" s="122">
        <f>'Demand Planning'!AF3077</f>
        <v>10</v>
      </c>
      <c r="K310" s="122">
        <f>'Demand Planning'!AG3077</f>
        <v>10</v>
      </c>
      <c r="L310" s="122">
        <f>'Demand Planning'!AH3077</f>
        <v>10</v>
      </c>
      <c r="M310" s="122">
        <f>'Demand Planning'!AI3077</f>
        <v>10</v>
      </c>
      <c r="N310" s="122">
        <f>'Demand Planning'!AJ3077</f>
        <v>10</v>
      </c>
      <c r="O310" s="122">
        <f>'Demand Planning'!AK3077</f>
        <v>10</v>
      </c>
      <c r="P310" s="122">
        <f>'Demand Planning'!AL3077</f>
        <v>10</v>
      </c>
      <c r="Q310" s="122">
        <f>'Demand Planning'!AM3077</f>
        <v>10</v>
      </c>
      <c r="R310" s="122">
        <f>'Demand Planning'!AN3077</f>
        <v>10</v>
      </c>
    </row>
    <row r="311" spans="1:18" ht="14.25" customHeight="1" x14ac:dyDescent="0.25">
      <c r="A311" s="107" t="str">
        <f>'Demand Planning'!A3078</f>
        <v>GAR04751</v>
      </c>
      <c r="B311" s="135" t="str">
        <f>'Demand Planning'!B3078</f>
        <v>Fenix 8, 51 mm, AMOLED Sapphire Tit., Spark Orange/Graphite remen</v>
      </c>
      <c r="C311" s="135" t="str">
        <f>'Demand Planning'!C3078</f>
        <v>GADGETI</v>
      </c>
      <c r="D311" s="135" t="str">
        <f>'Demand Planning'!D3078</f>
        <v>03 BRONZE</v>
      </c>
      <c r="E311" s="166">
        <f>'Demand Planning'!Y3085</f>
        <v>1.6538461538461537</v>
      </c>
      <c r="F311" s="122">
        <f>'Demand Planning'!AB3087</f>
        <v>2</v>
      </c>
      <c r="G311" s="122">
        <f>'Demand Planning'!AC3087</f>
        <v>2</v>
      </c>
      <c r="H311" s="122">
        <f>'Demand Planning'!AD3087</f>
        <v>3</v>
      </c>
      <c r="I311" s="122">
        <f>'Demand Planning'!AE3087</f>
        <v>3</v>
      </c>
      <c r="J311" s="122">
        <f>'Demand Planning'!AF3087</f>
        <v>3</v>
      </c>
      <c r="K311" s="122">
        <f>'Demand Planning'!AG3087</f>
        <v>3</v>
      </c>
      <c r="L311" s="122">
        <f>'Demand Planning'!AH3087</f>
        <v>3</v>
      </c>
      <c r="M311" s="122">
        <f>'Demand Planning'!AI3087</f>
        <v>3</v>
      </c>
      <c r="N311" s="122">
        <f>'Demand Planning'!AJ3087</f>
        <v>3</v>
      </c>
      <c r="O311" s="122">
        <f>'Demand Planning'!AK3087</f>
        <v>3</v>
      </c>
      <c r="P311" s="122">
        <f>'Demand Planning'!AL3087</f>
        <v>3</v>
      </c>
      <c r="Q311" s="122">
        <f>'Demand Planning'!AM3087</f>
        <v>3</v>
      </c>
      <c r="R311" s="122">
        <f>'Demand Planning'!AN3087</f>
        <v>3</v>
      </c>
    </row>
    <row r="312" spans="1:18" ht="14.25" customHeight="1" x14ac:dyDescent="0.25">
      <c r="A312" s="107" t="str">
        <f>'Demand Planning'!A3088</f>
        <v>POL09733</v>
      </c>
      <c r="B312" s="135" t="str">
        <f>'Demand Planning'!B3088</f>
        <v>Polleo 1st Whey 30,4g SACHET Cookies &amp; Cream</v>
      </c>
      <c r="C312" s="135" t="str">
        <f>'Demand Planning'!C3088</f>
        <v>PROTEINI</v>
      </c>
      <c r="D312" s="135" t="str">
        <f>'Demand Planning'!D3088</f>
        <v>03 BRONZE</v>
      </c>
      <c r="E312" s="166">
        <f>'Demand Planning'!Y3095</f>
        <v>278.30769230769232</v>
      </c>
      <c r="F312" s="122">
        <f>'Demand Planning'!AB3097</f>
        <v>645</v>
      </c>
      <c r="G312" s="122">
        <f>'Demand Planning'!AC3097</f>
        <v>686</v>
      </c>
      <c r="H312" s="122">
        <f>'Demand Planning'!AD3097</f>
        <v>720</v>
      </c>
      <c r="I312" s="122">
        <f>'Demand Planning'!AE3097</f>
        <v>750</v>
      </c>
      <c r="J312" s="122">
        <f>'Demand Planning'!AF3097</f>
        <v>775</v>
      </c>
      <c r="K312" s="122">
        <f>'Demand Planning'!AG3097</f>
        <v>796</v>
      </c>
      <c r="L312" s="122">
        <f>'Demand Planning'!AH3097</f>
        <v>815</v>
      </c>
      <c r="M312" s="122">
        <f>'Demand Planning'!AI3097</f>
        <v>830</v>
      </c>
      <c r="N312" s="122">
        <f>'Demand Planning'!AJ3097</f>
        <v>843</v>
      </c>
      <c r="O312" s="122">
        <f>'Demand Planning'!AK3097</f>
        <v>854</v>
      </c>
      <c r="P312" s="122">
        <f>'Demand Planning'!AL3097</f>
        <v>864</v>
      </c>
      <c r="Q312" s="122">
        <f>'Demand Planning'!AM3097</f>
        <v>872</v>
      </c>
      <c r="R312" s="122">
        <f>'Demand Planning'!AN3097</f>
        <v>879</v>
      </c>
    </row>
    <row r="313" spans="1:18" ht="14.25" customHeight="1" x14ac:dyDescent="0.25">
      <c r="A313" s="107" t="str">
        <f>'Demand Planning'!A3098</f>
        <v>POL09860</v>
      </c>
      <c r="B313" s="135" t="str">
        <f>'Demand Planning'!B3098</f>
        <v>Polleo Guarana Extract 90 caps</v>
      </c>
      <c r="C313" s="135" t="str">
        <f>'Demand Planning'!C3098</f>
        <v>SPORTSKA PREHRANA</v>
      </c>
      <c r="D313" s="135" t="str">
        <f>'Demand Planning'!D3098</f>
        <v>03 BRONZE</v>
      </c>
      <c r="E313" s="166">
        <f>'Demand Planning'!Y3105</f>
        <v>7.384615384615385</v>
      </c>
      <c r="F313" s="122">
        <f>'Demand Planning'!AB3107</f>
        <v>19</v>
      </c>
      <c r="G313" s="122">
        <f>'Demand Planning'!AC3107</f>
        <v>18</v>
      </c>
      <c r="H313" s="122">
        <f>'Demand Planning'!AD3107</f>
        <v>19</v>
      </c>
      <c r="I313" s="122">
        <f>'Demand Planning'!AE3107</f>
        <v>17</v>
      </c>
      <c r="J313" s="122">
        <f>'Demand Planning'!AF3107</f>
        <v>16</v>
      </c>
      <c r="K313" s="122">
        <f>'Demand Planning'!AG3107</f>
        <v>16</v>
      </c>
      <c r="L313" s="122">
        <f>'Demand Planning'!AH3107</f>
        <v>17</v>
      </c>
      <c r="M313" s="122">
        <f>'Demand Planning'!AI3107</f>
        <v>17</v>
      </c>
      <c r="N313" s="122">
        <f>'Demand Planning'!AJ3107</f>
        <v>16</v>
      </c>
      <c r="O313" s="122">
        <f>'Demand Planning'!AK3107</f>
        <v>16</v>
      </c>
      <c r="P313" s="122">
        <f>'Demand Planning'!AL3107</f>
        <v>16</v>
      </c>
      <c r="Q313" s="122">
        <f>'Demand Planning'!AM3107</f>
        <v>16</v>
      </c>
      <c r="R313" s="122">
        <f>'Demand Planning'!AN3107</f>
        <v>16</v>
      </c>
    </row>
    <row r="314" spans="1:18" ht="14.25" customHeight="1" x14ac:dyDescent="0.25">
      <c r="A314" s="107" t="str">
        <f>'Demand Planning'!A3108</f>
        <v>POL04105</v>
      </c>
      <c r="B314" s="135" t="str">
        <f>'Demand Planning'!B3108</f>
        <v>Polleo Dekstroza 1000g</v>
      </c>
      <c r="C314" s="135" t="str">
        <f>'Demand Planning'!C3108</f>
        <v>SPORTSKA PREHRANA</v>
      </c>
      <c r="D314" s="135" t="str">
        <f>'Demand Planning'!D3108</f>
        <v>03 BRONZE</v>
      </c>
      <c r="E314" s="166">
        <f>'Demand Planning'!Y3115</f>
        <v>21.384615384615383</v>
      </c>
      <c r="F314" s="122">
        <f>'Demand Planning'!AB3117</f>
        <v>22</v>
      </c>
      <c r="G314" s="122">
        <f>'Demand Planning'!AC3117</f>
        <v>22</v>
      </c>
      <c r="H314" s="122">
        <f>'Demand Planning'!AD3117</f>
        <v>22</v>
      </c>
      <c r="I314" s="122">
        <f>'Demand Planning'!AE3117</f>
        <v>22</v>
      </c>
      <c r="J314" s="122">
        <f>'Demand Planning'!AF3117</f>
        <v>22</v>
      </c>
      <c r="K314" s="122">
        <f>'Demand Planning'!AG3117</f>
        <v>22</v>
      </c>
      <c r="L314" s="122">
        <f>'Demand Planning'!AH3117</f>
        <v>22</v>
      </c>
      <c r="M314" s="122">
        <f>'Demand Planning'!AI3117</f>
        <v>22</v>
      </c>
      <c r="N314" s="122">
        <f>'Demand Planning'!AJ3117</f>
        <v>22</v>
      </c>
      <c r="O314" s="122">
        <f>'Demand Planning'!AK3117</f>
        <v>22</v>
      </c>
      <c r="P314" s="122">
        <f>'Demand Planning'!AL3117</f>
        <v>22</v>
      </c>
      <c r="Q314" s="122">
        <f>'Demand Planning'!AM3117</f>
        <v>22</v>
      </c>
      <c r="R314" s="122">
        <f>'Demand Planning'!AN3117</f>
        <v>22</v>
      </c>
    </row>
    <row r="315" spans="1:18" ht="14.25" customHeight="1" x14ac:dyDescent="0.25">
      <c r="A315" s="107" t="str">
        <f>'Demand Planning'!A3118</f>
        <v>POL12830</v>
      </c>
      <c r="B315" s="135" t="str">
        <f>'Demand Planning'!B3118</f>
        <v>Polleo 1st Whey 250g Swiss Chocolate Supreme</v>
      </c>
      <c r="C315" s="135" t="str">
        <f>'Demand Planning'!C3118</f>
        <v>PROTEINI</v>
      </c>
      <c r="D315" s="135" t="str">
        <f>'Demand Planning'!D3118</f>
        <v>03 BRONZE</v>
      </c>
      <c r="E315" s="166">
        <f>'Demand Planning'!Y3125</f>
        <v>37.03846153846154</v>
      </c>
      <c r="F315" s="122">
        <f>'Demand Planning'!AB3127</f>
        <v>64</v>
      </c>
      <c r="G315" s="122">
        <f>'Demand Planning'!AC3127</f>
        <v>67</v>
      </c>
      <c r="H315" s="122">
        <f>'Demand Planning'!AD3127</f>
        <v>69</v>
      </c>
      <c r="I315" s="122">
        <f>'Demand Planning'!AE3127</f>
        <v>71</v>
      </c>
      <c r="J315" s="122">
        <f>'Demand Planning'!AF3127</f>
        <v>73</v>
      </c>
      <c r="K315" s="122">
        <f>'Demand Planning'!AG3127</f>
        <v>187</v>
      </c>
      <c r="L315" s="122">
        <f>'Demand Planning'!AH3127</f>
        <v>188</v>
      </c>
      <c r="M315" s="122">
        <f>'Demand Planning'!AI3127</f>
        <v>189</v>
      </c>
      <c r="N315" s="122">
        <f>'Demand Planning'!AJ3127</f>
        <v>190</v>
      </c>
      <c r="O315" s="122">
        <f>'Demand Planning'!AK3127</f>
        <v>79</v>
      </c>
      <c r="P315" s="122">
        <f>'Demand Planning'!AL3127</f>
        <v>79</v>
      </c>
      <c r="Q315" s="122">
        <f>'Demand Planning'!AM3127</f>
        <v>84</v>
      </c>
      <c r="R315" s="122">
        <f>'Demand Planning'!AN3127</f>
        <v>84</v>
      </c>
    </row>
    <row r="316" spans="1:18" ht="14.25" customHeight="1" x14ac:dyDescent="0.25">
      <c r="A316" s="107" t="str">
        <f>'Demand Planning'!A3128</f>
        <v>ATC06612</v>
      </c>
      <c r="B316" s="135" t="str">
        <f>'Demand Planning'!B3128</f>
        <v>Latex band 1cm Level 2 zelena Atleticore</v>
      </c>
      <c r="C316" s="135" t="str">
        <f>'Demand Planning'!C3128</f>
        <v>FITNESS OPREMA</v>
      </c>
      <c r="D316" s="135" t="str">
        <f>'Demand Planning'!D3128</f>
        <v>03 BRONZE</v>
      </c>
      <c r="E316" s="166">
        <f>'Demand Planning'!Y3135</f>
        <v>13</v>
      </c>
      <c r="F316" s="122">
        <f>'Demand Planning'!AB3137</f>
        <v>16</v>
      </c>
      <c r="G316" s="122">
        <f>'Demand Planning'!AC3137</f>
        <v>16</v>
      </c>
      <c r="H316" s="122">
        <f>'Demand Planning'!AD3137</f>
        <v>16</v>
      </c>
      <c r="I316" s="122">
        <f>'Demand Planning'!AE3137</f>
        <v>16</v>
      </c>
      <c r="J316" s="122">
        <f>'Demand Planning'!AF3137</f>
        <v>16</v>
      </c>
      <c r="K316" s="122">
        <f>'Demand Planning'!AG3137</f>
        <v>16</v>
      </c>
      <c r="L316" s="122">
        <f>'Demand Planning'!AH3137</f>
        <v>16</v>
      </c>
      <c r="M316" s="122">
        <f>'Demand Planning'!AI3137</f>
        <v>16</v>
      </c>
      <c r="N316" s="122">
        <f>'Demand Planning'!AJ3137</f>
        <v>16</v>
      </c>
      <c r="O316" s="122">
        <f>'Demand Planning'!AK3137</f>
        <v>16</v>
      </c>
      <c r="P316" s="122">
        <f>'Demand Planning'!AL3137</f>
        <v>16</v>
      </c>
      <c r="Q316" s="122">
        <f>'Demand Planning'!AM3137</f>
        <v>16</v>
      </c>
      <c r="R316" s="122">
        <f>'Demand Planning'!AN3137</f>
        <v>16</v>
      </c>
    </row>
    <row r="317" spans="1:18" ht="14.25" customHeight="1" x14ac:dyDescent="0.25">
      <c r="A317" s="107" t="str">
        <f>'Demand Planning'!A3138</f>
        <v>ZOE12383</v>
      </c>
      <c r="B317" s="135" t="str">
        <f>'Demand Planning'!B3138</f>
        <v>ZOE Iso Drink 300g Lemon Lime</v>
      </c>
      <c r="C317" s="135" t="str">
        <f>'Demand Planning'!C3138</f>
        <v>SPORTSKA PREHRANA</v>
      </c>
      <c r="D317" s="135" t="str">
        <f>'Demand Planning'!D3138</f>
        <v>03 BRONZE</v>
      </c>
      <c r="E317" s="166">
        <f>'Demand Planning'!Y3145</f>
        <v>12.346153846153847</v>
      </c>
      <c r="F317" s="122">
        <f>'Demand Planning'!AB3147</f>
        <v>11</v>
      </c>
      <c r="G317" s="122">
        <f>'Demand Planning'!AC3147</f>
        <v>12</v>
      </c>
      <c r="H317" s="122">
        <f>'Demand Planning'!AD3147</f>
        <v>13</v>
      </c>
      <c r="I317" s="122">
        <f>'Demand Planning'!AE3147</f>
        <v>14</v>
      </c>
      <c r="J317" s="122">
        <f>'Demand Planning'!AF3147</f>
        <v>15</v>
      </c>
      <c r="K317" s="122">
        <f>'Demand Planning'!AG3147</f>
        <v>15</v>
      </c>
      <c r="L317" s="122">
        <f>'Demand Planning'!AH3147</f>
        <v>16</v>
      </c>
      <c r="M317" s="122">
        <f>'Demand Planning'!AI3147</f>
        <v>16</v>
      </c>
      <c r="N317" s="122">
        <f>'Demand Planning'!AJ3147</f>
        <v>16</v>
      </c>
      <c r="O317" s="122">
        <f>'Demand Planning'!AK3147</f>
        <v>16</v>
      </c>
      <c r="P317" s="122">
        <f>'Demand Planning'!AL3147</f>
        <v>16</v>
      </c>
      <c r="Q317" s="122">
        <f>'Demand Planning'!AM3147</f>
        <v>16</v>
      </c>
      <c r="R317" s="122">
        <f>'Demand Planning'!AN3147</f>
        <v>16</v>
      </c>
    </row>
    <row r="318" spans="1:18" ht="14.25" customHeight="1" x14ac:dyDescent="0.25">
      <c r="A318" s="107" t="str">
        <f>'Demand Planning'!A3148</f>
        <v>POL12834</v>
      </c>
      <c r="B318" s="135" t="str">
        <f>'Demand Planning'!B3148</f>
        <v>Polleo Bulk Gainer 1kg Vanilla</v>
      </c>
      <c r="C318" s="135" t="str">
        <f>'Demand Planning'!C3148</f>
        <v>SPORTSKA PREHRANA</v>
      </c>
      <c r="D318" s="135" t="str">
        <f>'Demand Planning'!D3148</f>
        <v>03 BRONZE</v>
      </c>
      <c r="E318" s="166">
        <f>'Demand Planning'!Y3155</f>
        <v>23.692307692307693</v>
      </c>
      <c r="F318" s="122">
        <f>'Demand Planning'!AB3157</f>
        <v>66</v>
      </c>
      <c r="G318" s="122">
        <f>'Demand Planning'!AC3157</f>
        <v>66</v>
      </c>
      <c r="H318" s="122">
        <f>'Demand Planning'!AD3157</f>
        <v>66</v>
      </c>
      <c r="I318" s="122">
        <f>'Demand Planning'!AE3157</f>
        <v>66</v>
      </c>
      <c r="J318" s="122">
        <f>'Demand Planning'!AF3157</f>
        <v>66</v>
      </c>
      <c r="K318" s="122">
        <f>'Demand Planning'!AG3157</f>
        <v>180</v>
      </c>
      <c r="L318" s="122">
        <f>'Demand Planning'!AH3157</f>
        <v>180</v>
      </c>
      <c r="M318" s="122">
        <f>'Demand Planning'!AI3157</f>
        <v>180</v>
      </c>
      <c r="N318" s="122">
        <f>'Demand Planning'!AJ3157</f>
        <v>180</v>
      </c>
      <c r="O318" s="122">
        <f>'Demand Planning'!AK3157</f>
        <v>66</v>
      </c>
      <c r="P318" s="122">
        <f>'Demand Planning'!AL3157</f>
        <v>66</v>
      </c>
      <c r="Q318" s="122">
        <f>'Demand Planning'!AM3157</f>
        <v>72</v>
      </c>
      <c r="R318" s="122">
        <f>'Demand Planning'!AN3157</f>
        <v>72</v>
      </c>
    </row>
    <row r="319" spans="1:18" ht="14.25" customHeight="1" x14ac:dyDescent="0.25">
      <c r="A319" s="107" t="str">
        <f>'Demand Planning'!A3158</f>
        <v>ON00248</v>
      </c>
      <c r="B319" s="135" t="str">
        <f>'Demand Planning'!B3158</f>
        <v>Gold Whey 450g Delicious Strawberry</v>
      </c>
      <c r="C319" s="135" t="str">
        <f>'Demand Planning'!C3158</f>
        <v>PROTEINI</v>
      </c>
      <c r="D319" s="135" t="str">
        <f>'Demand Planning'!D3158</f>
        <v>03 BRONZE</v>
      </c>
      <c r="E319" s="166">
        <f>'Demand Planning'!Y3165</f>
        <v>17.153846153846153</v>
      </c>
      <c r="F319" s="122">
        <f>'Demand Planning'!AB3167</f>
        <v>20</v>
      </c>
      <c r="G319" s="122">
        <f>'Demand Planning'!AC3167</f>
        <v>20</v>
      </c>
      <c r="H319" s="122">
        <f>'Demand Planning'!AD3167</f>
        <v>16</v>
      </c>
      <c r="I319" s="122">
        <f>'Demand Planning'!AE3167</f>
        <v>17</v>
      </c>
      <c r="J319" s="122">
        <f>'Demand Planning'!AF3167</f>
        <v>16</v>
      </c>
      <c r="K319" s="122">
        <f>'Demand Planning'!AG3167</f>
        <v>17</v>
      </c>
      <c r="L319" s="122">
        <f>'Demand Planning'!AH3167</f>
        <v>16</v>
      </c>
      <c r="M319" s="122">
        <f>'Demand Planning'!AI3167</f>
        <v>16</v>
      </c>
      <c r="N319" s="122">
        <f>'Demand Planning'!AJ3167</f>
        <v>16</v>
      </c>
      <c r="O319" s="122">
        <f>'Demand Planning'!AK3167</f>
        <v>17</v>
      </c>
      <c r="P319" s="122">
        <f>'Demand Planning'!AL3167</f>
        <v>17</v>
      </c>
      <c r="Q319" s="122">
        <f>'Demand Planning'!AM3167</f>
        <v>17</v>
      </c>
      <c r="R319" s="122">
        <f>'Demand Planning'!AN3167</f>
        <v>17</v>
      </c>
    </row>
    <row r="320" spans="1:18" ht="14.25" customHeight="1" x14ac:dyDescent="0.25">
      <c r="A320" s="107" t="str">
        <f>'Demand Planning'!A3168</f>
        <v>GAR04747</v>
      </c>
      <c r="B320" s="135" t="str">
        <f>'Demand Planning'!B3168</f>
        <v>Fenix 8, 43 mm, AMOLED Sapphire, Soft Gold, Fog Gray/Dark Sandstone</v>
      </c>
      <c r="C320" s="135" t="str">
        <f>'Demand Planning'!C3168</f>
        <v>GADGETI</v>
      </c>
      <c r="D320" s="135" t="str">
        <f>'Demand Planning'!D3168</f>
        <v>03 BRONZE</v>
      </c>
      <c r="E320" s="166">
        <f>'Demand Planning'!Y3175</f>
        <v>1.5384615384615385</v>
      </c>
      <c r="F320" s="122">
        <f>'Demand Planning'!AB3177</f>
        <v>2</v>
      </c>
      <c r="G320" s="122">
        <f>'Demand Planning'!AC3177</f>
        <v>1</v>
      </c>
      <c r="H320" s="122">
        <f>'Demand Planning'!AD3177</f>
        <v>1</v>
      </c>
      <c r="I320" s="122">
        <f>'Demand Planning'!AE3177</f>
        <v>1</v>
      </c>
      <c r="J320" s="122">
        <f>'Demand Planning'!AF3177</f>
        <v>1</v>
      </c>
      <c r="K320" s="122">
        <f>'Demand Planning'!AG3177</f>
        <v>1</v>
      </c>
      <c r="L320" s="122">
        <f>'Demand Planning'!AH3177</f>
        <v>1</v>
      </c>
      <c r="M320" s="122">
        <f>'Demand Planning'!AI3177</f>
        <v>1</v>
      </c>
      <c r="N320" s="122">
        <f>'Demand Planning'!AJ3177</f>
        <v>1</v>
      </c>
      <c r="O320" s="122">
        <f>'Demand Planning'!AK3177</f>
        <v>1</v>
      </c>
      <c r="P320" s="122">
        <f>'Demand Planning'!AL3177</f>
        <v>1</v>
      </c>
      <c r="Q320" s="122">
        <f>'Demand Planning'!AM3177</f>
        <v>1</v>
      </c>
      <c r="R320" s="122">
        <f>'Demand Planning'!AN3177</f>
        <v>1</v>
      </c>
    </row>
    <row r="321" spans="1:18" ht="14.25" customHeight="1" x14ac:dyDescent="0.25">
      <c r="A321" s="107" t="str">
        <f>'Demand Planning'!A3178</f>
        <v>POL12767</v>
      </c>
      <c r="B321" s="135" t="str">
        <f>'Demand Planning'!B3178</f>
        <v>Polleo Smart Cookies 128g White Creamy Peanut</v>
      </c>
      <c r="C321" s="135" t="str">
        <f>'Demand Planning'!C3178</f>
        <v>RTD &amp; SNACKS</v>
      </c>
      <c r="D321" s="135" t="str">
        <f>'Demand Planning'!D3178</f>
        <v>03 BRONZE</v>
      </c>
      <c r="E321" s="166">
        <f>'Demand Planning'!Y3185</f>
        <v>144.38461538461539</v>
      </c>
      <c r="F321" s="122">
        <f>'Demand Planning'!AB3187</f>
        <v>127</v>
      </c>
      <c r="G321" s="122">
        <f>'Demand Planning'!AC3187</f>
        <v>127</v>
      </c>
      <c r="H321" s="122">
        <f>'Demand Planning'!AD3187</f>
        <v>127</v>
      </c>
      <c r="I321" s="122">
        <f>'Demand Planning'!AE3187</f>
        <v>127</v>
      </c>
      <c r="J321" s="122">
        <f>'Demand Planning'!AF3187</f>
        <v>127</v>
      </c>
      <c r="K321" s="122">
        <f>'Demand Planning'!AG3187</f>
        <v>127</v>
      </c>
      <c r="L321" s="122">
        <f>'Demand Planning'!AH3187</f>
        <v>127</v>
      </c>
      <c r="M321" s="122">
        <f>'Demand Planning'!AI3187</f>
        <v>127</v>
      </c>
      <c r="N321" s="122">
        <f>'Demand Planning'!AJ3187</f>
        <v>127</v>
      </c>
      <c r="O321" s="122">
        <f>'Demand Planning'!AK3187</f>
        <v>127</v>
      </c>
      <c r="P321" s="122">
        <f>'Demand Planning'!AL3187</f>
        <v>127</v>
      </c>
      <c r="Q321" s="122">
        <f>'Demand Planning'!AM3187</f>
        <v>127</v>
      </c>
      <c r="R321" s="122">
        <f>'Demand Planning'!AN3187</f>
        <v>127</v>
      </c>
    </row>
    <row r="322" spans="1:18" ht="14.25" customHeight="1" x14ac:dyDescent="0.25">
      <c r="A322" s="107" t="str">
        <f>'Demand Planning'!A3188</f>
        <v>NOC17407</v>
      </c>
      <c r="B322" s="135" t="str">
        <f>'Demand Planning'!B3188</f>
        <v>NOCCO BLOOD ORANGE DEL SOL 330ml</v>
      </c>
      <c r="C322" s="135" t="str">
        <f>'Demand Planning'!C3188</f>
        <v>RTD &amp; SNACKS</v>
      </c>
      <c r="D322" s="135" t="str">
        <f>'Demand Planning'!D3188</f>
        <v>03 BRONZE</v>
      </c>
      <c r="E322" s="166">
        <f>'Demand Planning'!Y3195</f>
        <v>171.53846153846155</v>
      </c>
      <c r="F322" s="122">
        <f>'Demand Planning'!AB3197</f>
        <v>194</v>
      </c>
      <c r="G322" s="122">
        <f>'Demand Planning'!AC3197</f>
        <v>194</v>
      </c>
      <c r="H322" s="122">
        <f>'Demand Planning'!AD3197</f>
        <v>194</v>
      </c>
      <c r="I322" s="122">
        <f>'Demand Planning'!AE3197</f>
        <v>194</v>
      </c>
      <c r="J322" s="122">
        <f>'Demand Planning'!AF3197</f>
        <v>194</v>
      </c>
      <c r="K322" s="122">
        <f>'Demand Planning'!AG3197</f>
        <v>194</v>
      </c>
      <c r="L322" s="122">
        <f>'Demand Planning'!AH3197</f>
        <v>194</v>
      </c>
      <c r="M322" s="122">
        <f>'Demand Planning'!AI3197</f>
        <v>194</v>
      </c>
      <c r="N322" s="122">
        <f>'Demand Planning'!AJ3197</f>
        <v>194</v>
      </c>
      <c r="O322" s="122">
        <f>'Demand Planning'!AK3197</f>
        <v>194</v>
      </c>
      <c r="P322" s="122">
        <f>'Demand Planning'!AL3197</f>
        <v>194</v>
      </c>
      <c r="Q322" s="122">
        <f>'Demand Planning'!AM3197</f>
        <v>194</v>
      </c>
      <c r="R322" s="122">
        <f>'Demand Planning'!AN3197</f>
        <v>194</v>
      </c>
    </row>
    <row r="323" spans="1:18" ht="14.25" customHeight="1" x14ac:dyDescent="0.25">
      <c r="A323" s="107" t="str">
        <f>'Demand Planning'!A3198</f>
        <v>SCM04391</v>
      </c>
      <c r="B323" s="135" t="str">
        <f>'Demand Planning'!B3198</f>
        <v>100R Whey - 2 kg Vanilla</v>
      </c>
      <c r="C323" s="135" t="str">
        <f>'Demand Planning'!C3198</f>
        <v>PROTEINI</v>
      </c>
      <c r="D323" s="135" t="str">
        <f>'Demand Planning'!D3198</f>
        <v>03 BRONZE</v>
      </c>
      <c r="E323" s="166">
        <f>'Demand Planning'!Y3205</f>
        <v>7.384615384615385</v>
      </c>
      <c r="F323" s="122">
        <f>'Demand Planning'!AB3207</f>
        <v>6</v>
      </c>
      <c r="G323" s="122">
        <f>'Demand Planning'!AC3207</f>
        <v>6</v>
      </c>
      <c r="H323" s="122">
        <f>'Demand Planning'!AD3207</f>
        <v>6</v>
      </c>
      <c r="I323" s="122">
        <f>'Demand Planning'!AE3207</f>
        <v>6</v>
      </c>
      <c r="J323" s="122">
        <f>'Demand Planning'!AF3207</f>
        <v>6</v>
      </c>
      <c r="K323" s="122">
        <f>'Demand Planning'!AG3207</f>
        <v>6</v>
      </c>
      <c r="L323" s="122">
        <f>'Demand Planning'!AH3207</f>
        <v>6</v>
      </c>
      <c r="M323" s="122">
        <f>'Demand Planning'!AI3207</f>
        <v>6</v>
      </c>
      <c r="N323" s="122">
        <f>'Demand Planning'!AJ3207</f>
        <v>6</v>
      </c>
      <c r="O323" s="122">
        <f>'Demand Planning'!AK3207</f>
        <v>6</v>
      </c>
      <c r="P323" s="122">
        <f>'Demand Planning'!AL3207</f>
        <v>6</v>
      </c>
      <c r="Q323" s="122">
        <f>'Demand Planning'!AM3207</f>
        <v>6</v>
      </c>
      <c r="R323" s="122">
        <f>'Demand Planning'!AN3207</f>
        <v>6</v>
      </c>
    </row>
    <row r="324" spans="1:18" ht="14.25" customHeight="1" x14ac:dyDescent="0.25">
      <c r="A324" s="107" t="str">
        <f>'Demand Planning'!A3208</f>
        <v>ATC06640</v>
      </c>
      <c r="B324" s="135" t="str">
        <f>'Demand Planning'!B3208</f>
        <v>Trening prsluk LightVest 10kg Atleticore</v>
      </c>
      <c r="C324" s="135" t="str">
        <f>'Demand Planning'!C3208</f>
        <v>FITNESS OPREMA</v>
      </c>
      <c r="D324" s="135" t="str">
        <f>'Demand Planning'!D3208</f>
        <v>03 BRONZE</v>
      </c>
      <c r="E324" s="166">
        <f>'Demand Planning'!Y3215</f>
        <v>4.9230769230769234</v>
      </c>
      <c r="F324" s="122">
        <f>'Demand Planning'!AB3217</f>
        <v>5</v>
      </c>
      <c r="G324" s="122">
        <f>'Demand Planning'!AC3217</f>
        <v>5</v>
      </c>
      <c r="H324" s="122">
        <f>'Demand Planning'!AD3217</f>
        <v>5</v>
      </c>
      <c r="I324" s="122">
        <f>'Demand Planning'!AE3217</f>
        <v>5</v>
      </c>
      <c r="J324" s="122">
        <f>'Demand Planning'!AF3217</f>
        <v>5</v>
      </c>
      <c r="K324" s="122">
        <f>'Demand Planning'!AG3217</f>
        <v>5</v>
      </c>
      <c r="L324" s="122">
        <f>'Demand Planning'!AH3217</f>
        <v>5</v>
      </c>
      <c r="M324" s="122">
        <f>'Demand Planning'!AI3217</f>
        <v>5</v>
      </c>
      <c r="N324" s="122">
        <f>'Demand Planning'!AJ3217</f>
        <v>5</v>
      </c>
      <c r="O324" s="122">
        <f>'Demand Planning'!AK3217</f>
        <v>5</v>
      </c>
      <c r="P324" s="122">
        <f>'Demand Planning'!AL3217</f>
        <v>5</v>
      </c>
      <c r="Q324" s="122">
        <f>'Demand Planning'!AM3217</f>
        <v>5</v>
      </c>
      <c r="R324" s="122">
        <f>'Demand Planning'!AN3217</f>
        <v>5</v>
      </c>
    </row>
    <row r="325" spans="1:18" ht="14.25" customHeight="1" x14ac:dyDescent="0.25">
      <c r="A325" s="107" t="str">
        <f>'Demand Planning'!A3218</f>
        <v>CEL11619</v>
      </c>
      <c r="B325" s="135" t="str">
        <f>'Demand Planning'!B3218</f>
        <v>C4 Energy Crb Frozen Bombsicle 500 ML</v>
      </c>
      <c r="C325" s="135" t="str">
        <f>'Demand Planning'!C3218</f>
        <v>RTD &amp; SNACKS</v>
      </c>
      <c r="D325" s="135" t="str">
        <f>'Demand Planning'!D3218</f>
        <v>03 BRONZE</v>
      </c>
      <c r="E325" s="166">
        <f>'Demand Planning'!Y3225</f>
        <v>139.96153846153845</v>
      </c>
      <c r="F325" s="122">
        <f>'Demand Planning'!AB3227</f>
        <v>124</v>
      </c>
      <c r="G325" s="122">
        <f>'Demand Planning'!AC3227</f>
        <v>158</v>
      </c>
      <c r="H325" s="122">
        <f>'Demand Planning'!AD3227</f>
        <v>151</v>
      </c>
      <c r="I325" s="122">
        <f>'Demand Planning'!AE3227</f>
        <v>159</v>
      </c>
      <c r="J325" s="122">
        <f>'Demand Planning'!AF3227</f>
        <v>156</v>
      </c>
      <c r="K325" s="122">
        <f>'Demand Planning'!AG3227</f>
        <v>155</v>
      </c>
      <c r="L325" s="122">
        <f>'Demand Planning'!AH3227</f>
        <v>156</v>
      </c>
      <c r="M325" s="122">
        <f>'Demand Planning'!AI3227</f>
        <v>153</v>
      </c>
      <c r="N325" s="122">
        <f>'Demand Planning'!AJ3227</f>
        <v>152</v>
      </c>
      <c r="O325" s="122">
        <f>'Demand Planning'!AK3227</f>
        <v>153</v>
      </c>
      <c r="P325" s="122">
        <f>'Demand Planning'!AL3227</f>
        <v>171</v>
      </c>
      <c r="Q325" s="122">
        <f>'Demand Planning'!AM3227</f>
        <v>138</v>
      </c>
      <c r="R325" s="122">
        <f>'Demand Planning'!AN3227</f>
        <v>139</v>
      </c>
    </row>
    <row r="326" spans="1:18" ht="14.25" customHeight="1" x14ac:dyDescent="0.25">
      <c r="A326" s="107" t="str">
        <f>'Demand Planning'!A3228</f>
        <v>POL04122</v>
      </c>
      <c r="B326" s="135" t="str">
        <f>'Demand Planning'!B3228</f>
        <v>Polleo Maltodex 2000g</v>
      </c>
      <c r="C326" s="135" t="str">
        <f>'Demand Planning'!C3228</f>
        <v>SPORTSKA PREHRANA</v>
      </c>
      <c r="D326" s="135" t="str">
        <f>'Demand Planning'!D3228</f>
        <v>03 BRONZE</v>
      </c>
      <c r="E326" s="166">
        <f>'Demand Planning'!Y3235</f>
        <v>11.884615384615385</v>
      </c>
      <c r="F326" s="122">
        <f>'Demand Planning'!AB3237</f>
        <v>15</v>
      </c>
      <c r="G326" s="122">
        <f>'Demand Planning'!AC3237</f>
        <v>16</v>
      </c>
      <c r="H326" s="122">
        <f>'Demand Planning'!AD3237</f>
        <v>16</v>
      </c>
      <c r="I326" s="122">
        <f>'Demand Planning'!AE3237</f>
        <v>16</v>
      </c>
      <c r="J326" s="122">
        <f>'Demand Planning'!AF3237</f>
        <v>16</v>
      </c>
      <c r="K326" s="122">
        <f>'Demand Planning'!AG3237</f>
        <v>16</v>
      </c>
      <c r="L326" s="122">
        <f>'Demand Planning'!AH3237</f>
        <v>16</v>
      </c>
      <c r="M326" s="122">
        <f>'Demand Planning'!AI3237</f>
        <v>16</v>
      </c>
      <c r="N326" s="122">
        <f>'Demand Planning'!AJ3237</f>
        <v>16</v>
      </c>
      <c r="O326" s="122">
        <f>'Demand Planning'!AK3237</f>
        <v>16</v>
      </c>
      <c r="P326" s="122">
        <f>'Demand Planning'!AL3237</f>
        <v>16</v>
      </c>
      <c r="Q326" s="122">
        <f>'Demand Planning'!AM3237</f>
        <v>16</v>
      </c>
      <c r="R326" s="122">
        <f>'Demand Planning'!AN3237</f>
        <v>15</v>
      </c>
    </row>
    <row r="327" spans="1:18" ht="14.25" customHeight="1" x14ac:dyDescent="0.25">
      <c r="A327" s="107" t="str">
        <f>'Demand Planning'!A3238</f>
        <v>ATC06509</v>
      </c>
      <c r="B327" s="135" t="str">
        <f>'Demand Planning'!B3238</f>
        <v>Prostirka NBR Yoga 180 cm crna</v>
      </c>
      <c r="C327" s="135" t="str">
        <f>'Demand Planning'!C3238</f>
        <v>FITNESS OPREMA</v>
      </c>
      <c r="D327" s="135" t="str">
        <f>'Demand Planning'!D3238</f>
        <v>03 BRONZE</v>
      </c>
      <c r="E327" s="166">
        <f>'Demand Planning'!Y3245</f>
        <v>7</v>
      </c>
      <c r="F327" s="122">
        <f>'Demand Planning'!AB3247</f>
        <v>0</v>
      </c>
      <c r="G327" s="122">
        <f>'Demand Planning'!AC3247</f>
        <v>0</v>
      </c>
      <c r="H327" s="122">
        <f>'Demand Planning'!AD3247</f>
        <v>0</v>
      </c>
      <c r="I327" s="122">
        <f>'Demand Planning'!AE3247</f>
        <v>0</v>
      </c>
      <c r="J327" s="122">
        <f>'Demand Planning'!AF3247</f>
        <v>0</v>
      </c>
      <c r="K327" s="122">
        <f>'Demand Planning'!AG3247</f>
        <v>0</v>
      </c>
      <c r="L327" s="122">
        <f>'Demand Planning'!AH3247</f>
        <v>0</v>
      </c>
      <c r="M327" s="122">
        <f>'Demand Planning'!AI3247</f>
        <v>0</v>
      </c>
      <c r="N327" s="122">
        <f>'Demand Planning'!AJ3247</f>
        <v>0</v>
      </c>
      <c r="O327" s="122">
        <f>'Demand Planning'!AK3247</f>
        <v>0</v>
      </c>
      <c r="P327" s="122">
        <f>'Demand Planning'!AL3247</f>
        <v>0</v>
      </c>
      <c r="Q327" s="122">
        <f>'Demand Planning'!AM3247</f>
        <v>0</v>
      </c>
      <c r="R327" s="122">
        <f>'Demand Planning'!AN3247</f>
        <v>0</v>
      </c>
    </row>
    <row r="328" spans="1:18" ht="14.25" customHeight="1" x14ac:dyDescent="0.25">
      <c r="A328" s="107" t="str">
        <f>'Demand Planning'!A3248</f>
        <v>SHM00077</v>
      </c>
      <c r="B328" s="135" t="str">
        <f>'Demand Planning'!B3248</f>
        <v>DEFENDER, Beast Mode On, 600 ml</v>
      </c>
      <c r="C328" s="135" t="str">
        <f>'Demand Planning'!C3248</f>
        <v>DRINKWARE I HOME</v>
      </c>
      <c r="D328" s="135" t="str">
        <f>'Demand Planning'!D3248</f>
        <v>03 BRONZE</v>
      </c>
      <c r="E328" s="166">
        <f>'Demand Planning'!Y3255</f>
        <v>158.69230769230768</v>
      </c>
      <c r="F328" s="122">
        <f>'Demand Planning'!AB3257</f>
        <v>23</v>
      </c>
      <c r="G328" s="122">
        <f>'Demand Planning'!AC3257</f>
        <v>25</v>
      </c>
      <c r="H328" s="122">
        <f>'Demand Planning'!AD3257</f>
        <v>22</v>
      </c>
      <c r="I328" s="122">
        <f>'Demand Planning'!AE3257</f>
        <v>23</v>
      </c>
      <c r="J328" s="122">
        <f>'Demand Planning'!AF3257</f>
        <v>22</v>
      </c>
      <c r="K328" s="122">
        <f>'Demand Planning'!AG3257</f>
        <v>23</v>
      </c>
      <c r="L328" s="122">
        <f>'Demand Planning'!AH3257</f>
        <v>21</v>
      </c>
      <c r="M328" s="122">
        <f>'Demand Planning'!AI3257</f>
        <v>21</v>
      </c>
      <c r="N328" s="122">
        <f>'Demand Planning'!AJ3257</f>
        <v>21</v>
      </c>
      <c r="O328" s="122">
        <f>'Demand Planning'!AK3257</f>
        <v>21</v>
      </c>
      <c r="P328" s="122">
        <f>'Demand Planning'!AL3257</f>
        <v>22</v>
      </c>
      <c r="Q328" s="122">
        <f>'Demand Planning'!AM3257</f>
        <v>22</v>
      </c>
      <c r="R328" s="122">
        <f>'Demand Planning'!AN3257</f>
        <v>21</v>
      </c>
    </row>
    <row r="329" spans="1:18" ht="14.25" customHeight="1" x14ac:dyDescent="0.25">
      <c r="A329" s="107" t="str">
        <f>'Demand Planning'!A3258</f>
        <v>ZOE12357</v>
      </c>
      <c r="B329" s="135" t="str">
        <f>'Demand Planning'!B3258</f>
        <v>ZOE Whey 454g Choco Apricot Cake</v>
      </c>
      <c r="C329" s="135" t="str">
        <f>'Demand Planning'!C3258</f>
        <v>PROTEINI</v>
      </c>
      <c r="D329" s="135" t="str">
        <f>'Demand Planning'!D3258</f>
        <v>03 BRONZE</v>
      </c>
      <c r="E329" s="166">
        <f>'Demand Planning'!Y3265</f>
        <v>25.423076923076923</v>
      </c>
      <c r="F329" s="122">
        <f>'Demand Planning'!AB3267</f>
        <v>10</v>
      </c>
      <c r="G329" s="122">
        <f>'Demand Planning'!AC3267</f>
        <v>12</v>
      </c>
      <c r="H329" s="122">
        <f>'Demand Planning'!AD3267</f>
        <v>12</v>
      </c>
      <c r="I329" s="122">
        <f>'Demand Planning'!AE3267</f>
        <v>14</v>
      </c>
      <c r="J329" s="122">
        <f>'Demand Planning'!AF3267</f>
        <v>15</v>
      </c>
      <c r="K329" s="122">
        <f>'Demand Planning'!AG3267</f>
        <v>15</v>
      </c>
      <c r="L329" s="122">
        <f>'Demand Planning'!AH3267</f>
        <v>15</v>
      </c>
      <c r="M329" s="122">
        <f>'Demand Planning'!AI3267</f>
        <v>15</v>
      </c>
      <c r="N329" s="122">
        <f>'Demand Planning'!AJ3267</f>
        <v>16</v>
      </c>
      <c r="O329" s="122">
        <f>'Demand Planning'!AK3267</f>
        <v>16</v>
      </c>
      <c r="P329" s="122">
        <f>'Demand Planning'!AL3267</f>
        <v>16</v>
      </c>
      <c r="Q329" s="122">
        <f>'Demand Planning'!AM3267</f>
        <v>16</v>
      </c>
      <c r="R329" s="122">
        <f>'Demand Planning'!AN3267</f>
        <v>16</v>
      </c>
    </row>
    <row r="330" spans="1:18" ht="14.25" customHeight="1" x14ac:dyDescent="0.25">
      <c r="A330" s="107" t="str">
        <f>'Demand Planning'!A3268</f>
        <v>SCM04398</v>
      </c>
      <c r="B330" s="135" t="str">
        <f>'Demand Planning'!B3268</f>
        <v>Amino Hybrid 300 tablets</v>
      </c>
      <c r="C330" s="135" t="str">
        <f>'Demand Planning'!C3268</f>
        <v>SPORTSKA PREHRANA</v>
      </c>
      <c r="D330" s="135" t="str">
        <f>'Demand Planning'!D3268</f>
        <v>03 BRONZE</v>
      </c>
      <c r="E330" s="166">
        <f>'Demand Planning'!Y3275</f>
        <v>5.9230769230769234</v>
      </c>
      <c r="F330" s="122">
        <f>'Demand Planning'!AB3277</f>
        <v>5</v>
      </c>
      <c r="G330" s="122">
        <f>'Demand Planning'!AC3277</f>
        <v>5</v>
      </c>
      <c r="H330" s="122">
        <f>'Demand Planning'!AD3277</f>
        <v>5</v>
      </c>
      <c r="I330" s="122">
        <f>'Demand Planning'!AE3277</f>
        <v>5</v>
      </c>
      <c r="J330" s="122">
        <f>'Demand Planning'!AF3277</f>
        <v>5</v>
      </c>
      <c r="K330" s="122">
        <f>'Demand Planning'!AG3277</f>
        <v>5</v>
      </c>
      <c r="L330" s="122">
        <f>'Demand Planning'!AH3277</f>
        <v>5</v>
      </c>
      <c r="M330" s="122">
        <f>'Demand Planning'!AI3277</f>
        <v>5</v>
      </c>
      <c r="N330" s="122">
        <f>'Demand Planning'!AJ3277</f>
        <v>5</v>
      </c>
      <c r="O330" s="122">
        <f>'Demand Planning'!AK3277</f>
        <v>5</v>
      </c>
      <c r="P330" s="122">
        <f>'Demand Planning'!AL3277</f>
        <v>5</v>
      </c>
      <c r="Q330" s="122">
        <f>'Demand Planning'!AM3277</f>
        <v>5</v>
      </c>
      <c r="R330" s="122">
        <f>'Demand Planning'!AN3277</f>
        <v>5</v>
      </c>
    </row>
    <row r="331" spans="1:18" ht="14.25" customHeight="1" x14ac:dyDescent="0.25">
      <c r="A331" s="107" t="str">
        <f>'Demand Planning'!A3278</f>
        <v>POL12850</v>
      </c>
      <c r="B331" s="135" t="str">
        <f>'Demand Planning'!B3278</f>
        <v>Polleo Premium HydroX Whey 1,8kg Unflavoured</v>
      </c>
      <c r="C331" s="135" t="str">
        <f>'Demand Planning'!C3278</f>
        <v>PROTEINI</v>
      </c>
      <c r="D331" s="135" t="str">
        <f>'Demand Planning'!D3278</f>
        <v>03 BRONZE</v>
      </c>
      <c r="E331" s="166">
        <f>'Demand Planning'!Y3285</f>
        <v>10.23076923076923</v>
      </c>
      <c r="F331" s="122">
        <f>'Demand Planning'!AB3287</f>
        <v>19</v>
      </c>
      <c r="G331" s="122">
        <f>'Demand Planning'!AC3287</f>
        <v>19</v>
      </c>
      <c r="H331" s="122">
        <f>'Demand Planning'!AD3287</f>
        <v>19</v>
      </c>
      <c r="I331" s="122">
        <f>'Demand Planning'!AE3287</f>
        <v>19</v>
      </c>
      <c r="J331" s="122">
        <f>'Demand Planning'!AF3287</f>
        <v>19</v>
      </c>
      <c r="K331" s="122">
        <f>'Demand Planning'!AG3287</f>
        <v>19</v>
      </c>
      <c r="L331" s="122">
        <f>'Demand Planning'!AH3287</f>
        <v>19</v>
      </c>
      <c r="M331" s="122">
        <f>'Demand Planning'!AI3287</f>
        <v>19</v>
      </c>
      <c r="N331" s="122">
        <f>'Demand Planning'!AJ3287</f>
        <v>19</v>
      </c>
      <c r="O331" s="122">
        <f>'Demand Planning'!AK3287</f>
        <v>19</v>
      </c>
      <c r="P331" s="122">
        <f>'Demand Planning'!AL3287</f>
        <v>19</v>
      </c>
      <c r="Q331" s="122">
        <f>'Demand Planning'!AM3287</f>
        <v>19</v>
      </c>
      <c r="R331" s="122">
        <f>'Demand Planning'!AN3287</f>
        <v>19</v>
      </c>
    </row>
    <row r="332" spans="1:18" ht="14.25" customHeight="1" x14ac:dyDescent="0.25">
      <c r="A332" s="107" t="str">
        <f>'Demand Planning'!A3288</f>
        <v>SHM00080</v>
      </c>
      <c r="B332" s="135" t="str">
        <f>'Demand Planning'!B3288</f>
        <v>DEFENDER, Slay the Weights, 600 ml</v>
      </c>
      <c r="C332" s="135" t="str">
        <f>'Demand Planning'!C3288</f>
        <v>DRINKWARE I HOME</v>
      </c>
      <c r="D332" s="135" t="str">
        <f>'Demand Planning'!D3288</f>
        <v>03 BRONZE</v>
      </c>
      <c r="E332" s="166">
        <f>'Demand Planning'!Y3295</f>
        <v>219.73076923076923</v>
      </c>
      <c r="F332" s="122">
        <f>'Demand Planning'!AB3297</f>
        <v>26</v>
      </c>
      <c r="G332" s="122">
        <f>'Demand Planning'!AC3297</f>
        <v>26</v>
      </c>
      <c r="H332" s="122">
        <f>'Demand Planning'!AD3297</f>
        <v>26</v>
      </c>
      <c r="I332" s="122">
        <f>'Demand Planning'!AE3297</f>
        <v>26</v>
      </c>
      <c r="J332" s="122">
        <f>'Demand Planning'!AF3297</f>
        <v>26</v>
      </c>
      <c r="K332" s="122">
        <f>'Demand Planning'!AG3297</f>
        <v>26</v>
      </c>
      <c r="L332" s="122">
        <f>'Demand Planning'!AH3297</f>
        <v>26</v>
      </c>
      <c r="M332" s="122">
        <f>'Demand Planning'!AI3297</f>
        <v>26</v>
      </c>
      <c r="N332" s="122">
        <f>'Demand Planning'!AJ3297</f>
        <v>26</v>
      </c>
      <c r="O332" s="122">
        <f>'Demand Planning'!AK3297</f>
        <v>26</v>
      </c>
      <c r="P332" s="122">
        <f>'Demand Planning'!AL3297</f>
        <v>26</v>
      </c>
      <c r="Q332" s="122">
        <f>'Demand Planning'!AM3297</f>
        <v>26</v>
      </c>
      <c r="R332" s="122">
        <f>'Demand Planning'!AN3297</f>
        <v>26</v>
      </c>
    </row>
    <row r="333" spans="1:18" ht="14.25" customHeight="1" x14ac:dyDescent="0.25">
      <c r="A333" s="107" t="str">
        <f>'Demand Planning'!A3298</f>
        <v>POL12703</v>
      </c>
      <c r="B333" s="135" t="str">
        <f>'Demand Planning'!B3298</f>
        <v>Polleo Pro Whey 2kg Unflavoured</v>
      </c>
      <c r="C333" s="135" t="str">
        <f>'Demand Planning'!C3298</f>
        <v>PROTEINI</v>
      </c>
      <c r="D333" s="135" t="str">
        <f>'Demand Planning'!D3298</f>
        <v>03 BRONZE</v>
      </c>
      <c r="E333" s="166">
        <f>'Demand Planning'!Y3305</f>
        <v>4.8461538461538458</v>
      </c>
      <c r="F333" s="122">
        <f>'Demand Planning'!AB3307</f>
        <v>6</v>
      </c>
      <c r="G333" s="122">
        <f>'Demand Planning'!AC3307</f>
        <v>5</v>
      </c>
      <c r="H333" s="122">
        <f>'Demand Planning'!AD3307</f>
        <v>5</v>
      </c>
      <c r="I333" s="122">
        <f>'Demand Planning'!AE3307</f>
        <v>5</v>
      </c>
      <c r="J333" s="122">
        <f>'Demand Planning'!AF3307</f>
        <v>5</v>
      </c>
      <c r="K333" s="122">
        <f>'Demand Planning'!AG3307</f>
        <v>5</v>
      </c>
      <c r="L333" s="122">
        <f>'Demand Planning'!AH3307</f>
        <v>5</v>
      </c>
      <c r="M333" s="122">
        <f>'Demand Planning'!AI3307</f>
        <v>5</v>
      </c>
      <c r="N333" s="122">
        <f>'Demand Planning'!AJ3307</f>
        <v>5</v>
      </c>
      <c r="O333" s="122">
        <f>'Demand Planning'!AK3307</f>
        <v>5</v>
      </c>
      <c r="P333" s="122">
        <f>'Demand Planning'!AL3307</f>
        <v>5</v>
      </c>
      <c r="Q333" s="122">
        <f>'Demand Planning'!AM3307</f>
        <v>5</v>
      </c>
      <c r="R333" s="122">
        <f>'Demand Planning'!AN3307</f>
        <v>5</v>
      </c>
    </row>
    <row r="334" spans="1:18" ht="14.25" customHeight="1" x14ac:dyDescent="0.25">
      <c r="A334" s="107" t="str">
        <f>'Demand Planning'!A3308</f>
        <v>POL09928</v>
      </c>
      <c r="B334" s="135" t="str">
        <f>'Demand Planning'!B3308</f>
        <v>Polleo Protein oatmeal 60g chocolate coconut</v>
      </c>
      <c r="C334" s="135" t="str">
        <f>'Demand Planning'!C3308</f>
        <v>BIO I SUPERFOODS</v>
      </c>
      <c r="D334" s="135" t="str">
        <f>'Demand Planning'!D3308</f>
        <v>03 BRONZE</v>
      </c>
      <c r="E334" s="166">
        <f>'Demand Planning'!Y3315</f>
        <v>284.34615384615387</v>
      </c>
      <c r="F334" s="122">
        <f>'Demand Planning'!AB3317</f>
        <v>218</v>
      </c>
      <c r="G334" s="122">
        <f>'Demand Planning'!AC3317</f>
        <v>218</v>
      </c>
      <c r="H334" s="122">
        <f>'Demand Planning'!AD3317</f>
        <v>218</v>
      </c>
      <c r="I334" s="122">
        <f>'Demand Planning'!AE3317</f>
        <v>218</v>
      </c>
      <c r="J334" s="122">
        <f>'Demand Planning'!AF3317</f>
        <v>218</v>
      </c>
      <c r="K334" s="122">
        <f>'Demand Planning'!AG3317</f>
        <v>496</v>
      </c>
      <c r="L334" s="122">
        <f>'Demand Planning'!AH3317</f>
        <v>496</v>
      </c>
      <c r="M334" s="122">
        <f>'Demand Planning'!AI3317</f>
        <v>496</v>
      </c>
      <c r="N334" s="122">
        <f>'Demand Planning'!AJ3317</f>
        <v>496</v>
      </c>
      <c r="O334" s="122">
        <f>'Demand Planning'!AK3317</f>
        <v>218</v>
      </c>
      <c r="P334" s="122">
        <f>'Demand Planning'!AL3317</f>
        <v>218</v>
      </c>
      <c r="Q334" s="122">
        <f>'Demand Planning'!AM3317</f>
        <v>226</v>
      </c>
      <c r="R334" s="122">
        <f>'Demand Planning'!AN3317</f>
        <v>226</v>
      </c>
    </row>
    <row r="335" spans="1:18" ht="14.25" customHeight="1" x14ac:dyDescent="0.25">
      <c r="A335" s="107" t="str">
        <f>'Demand Planning'!A3318</f>
        <v>POL12714</v>
      </c>
      <c r="B335" s="135" t="str">
        <f>'Demand Planning'!B3318</f>
        <v>Polleo Pro Whey 908g White chocolate</v>
      </c>
      <c r="C335" s="135" t="str">
        <f>'Demand Planning'!C3318</f>
        <v>PROTEINI</v>
      </c>
      <c r="D335" s="135" t="str">
        <f>'Demand Planning'!D3318</f>
        <v>03 BRONZE</v>
      </c>
      <c r="E335" s="166">
        <f>'Demand Planning'!Y3325</f>
        <v>18.692307692307693</v>
      </c>
      <c r="F335" s="122">
        <f>'Demand Planning'!AB3327</f>
        <v>13</v>
      </c>
      <c r="G335" s="122">
        <f>'Demand Planning'!AC3327</f>
        <v>12</v>
      </c>
      <c r="H335" s="122">
        <f>'Demand Planning'!AD3327</f>
        <v>12</v>
      </c>
      <c r="I335" s="122">
        <f>'Demand Planning'!AE3327</f>
        <v>13</v>
      </c>
      <c r="J335" s="122">
        <f>'Demand Planning'!AF3327</f>
        <v>13</v>
      </c>
      <c r="K335" s="122">
        <f>'Demand Planning'!AG3327</f>
        <v>12</v>
      </c>
      <c r="L335" s="122">
        <f>'Demand Planning'!AH3327</f>
        <v>12</v>
      </c>
      <c r="M335" s="122">
        <f>'Demand Planning'!AI3327</f>
        <v>12</v>
      </c>
      <c r="N335" s="122">
        <f>'Demand Planning'!AJ3327</f>
        <v>12</v>
      </c>
      <c r="O335" s="122">
        <f>'Demand Planning'!AK3327</f>
        <v>12</v>
      </c>
      <c r="P335" s="122">
        <f>'Demand Planning'!AL3327</f>
        <v>12</v>
      </c>
      <c r="Q335" s="122">
        <f>'Demand Planning'!AM3327</f>
        <v>12</v>
      </c>
      <c r="R335" s="122">
        <f>'Demand Planning'!AN3327</f>
        <v>11</v>
      </c>
    </row>
    <row r="336" spans="1:18" ht="14.25" customHeight="1" x14ac:dyDescent="0.25">
      <c r="A336" s="107" t="str">
        <f>'Demand Planning'!A3328</f>
        <v>POL09760</v>
      </c>
      <c r="B336" s="135" t="str">
        <f>'Demand Planning'!B3328</f>
        <v>Polleo Revive 1kg Grape</v>
      </c>
      <c r="C336" s="135" t="str">
        <f>'Demand Planning'!C3328</f>
        <v>SPORTSKA PREHRANA</v>
      </c>
      <c r="D336" s="135" t="str">
        <f>'Demand Planning'!D3328</f>
        <v>03 BRONZE</v>
      </c>
      <c r="E336" s="166">
        <f>'Demand Planning'!Y3335</f>
        <v>4.2307692307692308</v>
      </c>
      <c r="F336" s="122">
        <f>'Demand Planning'!AB3337</f>
        <v>3</v>
      </c>
      <c r="G336" s="122">
        <f>'Demand Planning'!AC3337</f>
        <v>3</v>
      </c>
      <c r="H336" s="122">
        <f>'Demand Planning'!AD3337</f>
        <v>3</v>
      </c>
      <c r="I336" s="122">
        <f>'Demand Planning'!AE3337</f>
        <v>2</v>
      </c>
      <c r="J336" s="122">
        <f>'Demand Planning'!AF3337</f>
        <v>2</v>
      </c>
      <c r="K336" s="122">
        <f>'Demand Planning'!AG3337</f>
        <v>2</v>
      </c>
      <c r="L336" s="122">
        <f>'Demand Planning'!AH3337</f>
        <v>2</v>
      </c>
      <c r="M336" s="122">
        <f>'Demand Planning'!AI3337</f>
        <v>2</v>
      </c>
      <c r="N336" s="122">
        <f>'Demand Planning'!AJ3337</f>
        <v>2</v>
      </c>
      <c r="O336" s="122">
        <f>'Demand Planning'!AK3337</f>
        <v>2</v>
      </c>
      <c r="P336" s="122">
        <f>'Demand Planning'!AL3337</f>
        <v>2</v>
      </c>
      <c r="Q336" s="122">
        <f>'Demand Planning'!AM3337</f>
        <v>2</v>
      </c>
      <c r="R336" s="122">
        <f>'Demand Planning'!AN3337</f>
        <v>2</v>
      </c>
    </row>
    <row r="337" spans="1:18" ht="14.25" customHeight="1" x14ac:dyDescent="0.25">
      <c r="A337" s="107" t="str">
        <f>'Demand Planning'!A3338</f>
        <v>SCM04308</v>
      </c>
      <c r="B337" s="135" t="str">
        <f>'Demand Planning'!B3338</f>
        <v>Metabolon 250g</v>
      </c>
      <c r="C337" s="135" t="str">
        <f>'Demand Planning'!C3338</f>
        <v>SPORTSKA PREHRANA</v>
      </c>
      <c r="D337" s="135" t="str">
        <f>'Demand Planning'!D3338</f>
        <v>03 BRONZE</v>
      </c>
      <c r="E337" s="166">
        <f>'Demand Planning'!Y3345</f>
        <v>5.5384615384615383</v>
      </c>
      <c r="F337" s="122">
        <f>'Demand Planning'!AB3347</f>
        <v>3</v>
      </c>
      <c r="G337" s="122">
        <f>'Demand Planning'!AC3347</f>
        <v>3</v>
      </c>
      <c r="H337" s="122">
        <f>'Demand Planning'!AD3347</f>
        <v>3</v>
      </c>
      <c r="I337" s="122">
        <f>'Demand Planning'!AE3347</f>
        <v>3</v>
      </c>
      <c r="J337" s="122">
        <f>'Demand Planning'!AF3347</f>
        <v>2</v>
      </c>
      <c r="K337" s="122">
        <f>'Demand Planning'!AG3347</f>
        <v>2</v>
      </c>
      <c r="L337" s="122">
        <f>'Demand Planning'!AH3347</f>
        <v>2</v>
      </c>
      <c r="M337" s="122">
        <f>'Demand Planning'!AI3347</f>
        <v>2</v>
      </c>
      <c r="N337" s="122">
        <f>'Demand Planning'!AJ3347</f>
        <v>2</v>
      </c>
      <c r="O337" s="122">
        <f>'Demand Planning'!AK3347</f>
        <v>2</v>
      </c>
      <c r="P337" s="122">
        <f>'Demand Planning'!AL3347</f>
        <v>2</v>
      </c>
      <c r="Q337" s="122">
        <f>'Demand Planning'!AM3347</f>
        <v>2</v>
      </c>
      <c r="R337" s="122">
        <f>'Demand Planning'!AN3347</f>
        <v>2</v>
      </c>
    </row>
    <row r="338" spans="1:18" ht="14.25" customHeight="1" x14ac:dyDescent="0.25">
      <c r="A338" s="107" t="str">
        <f>'Demand Planning'!A3348</f>
        <v>ON00402</v>
      </c>
      <c r="B338" s="135" t="str">
        <f>'Demand Planning'!B3348</f>
        <v>Gold BCAA Train + Sustain 266g Peach Passionfruit</v>
      </c>
      <c r="C338" s="135" t="str">
        <f>'Demand Planning'!C3348</f>
        <v>SPORTSKA PREHRANA</v>
      </c>
      <c r="D338" s="135" t="str">
        <f>'Demand Planning'!D3348</f>
        <v>03 BRONZE</v>
      </c>
      <c r="E338" s="166">
        <f>'Demand Planning'!Y3355</f>
        <v>9.3461538461538467</v>
      </c>
      <c r="F338" s="122">
        <f>'Demand Planning'!AB3357</f>
        <v>8</v>
      </c>
      <c r="G338" s="122">
        <f>'Demand Planning'!AC3357</f>
        <v>8</v>
      </c>
      <c r="H338" s="122">
        <f>'Demand Planning'!AD3357</f>
        <v>7</v>
      </c>
      <c r="I338" s="122">
        <f>'Demand Planning'!AE3357</f>
        <v>7</v>
      </c>
      <c r="J338" s="122">
        <f>'Demand Planning'!AF3357</f>
        <v>7</v>
      </c>
      <c r="K338" s="122">
        <f>'Demand Planning'!AG3357</f>
        <v>7</v>
      </c>
      <c r="L338" s="122">
        <f>'Demand Planning'!AH3357</f>
        <v>7</v>
      </c>
      <c r="M338" s="122">
        <f>'Demand Planning'!AI3357</f>
        <v>7</v>
      </c>
      <c r="N338" s="122">
        <f>'Demand Planning'!AJ3357</f>
        <v>7</v>
      </c>
      <c r="O338" s="122">
        <f>'Demand Planning'!AK3357</f>
        <v>7</v>
      </c>
      <c r="P338" s="122">
        <f>'Demand Planning'!AL3357</f>
        <v>7</v>
      </c>
      <c r="Q338" s="122">
        <f>'Demand Planning'!AM3357</f>
        <v>7</v>
      </c>
      <c r="R338" s="122">
        <f>'Demand Planning'!AN3357</f>
        <v>6</v>
      </c>
    </row>
    <row r="339" spans="1:18" ht="14.25" customHeight="1" x14ac:dyDescent="0.25">
      <c r="A339" s="107" t="str">
        <f>'Demand Planning'!A3358</f>
        <v>POL04283</v>
      </c>
      <c r="B339" s="135" t="str">
        <f>'Demand Planning'!B3358</f>
        <v>Chia sjemenke 750g Numbers Are Good</v>
      </c>
      <c r="C339" s="135" t="str">
        <f>'Demand Planning'!C3358</f>
        <v>BIO I SUPERFOODS</v>
      </c>
      <c r="D339" s="135" t="str">
        <f>'Demand Planning'!D3358</f>
        <v>03 BRONZE</v>
      </c>
      <c r="E339" s="166">
        <f>'Demand Planning'!Y3365</f>
        <v>45.730769230769234</v>
      </c>
      <c r="F339" s="122">
        <f>'Demand Planning'!AB3367</f>
        <v>40</v>
      </c>
      <c r="G339" s="122">
        <f>'Demand Planning'!AC3367</f>
        <v>35</v>
      </c>
      <c r="H339" s="122">
        <f>'Demand Planning'!AD3367</f>
        <v>36</v>
      </c>
      <c r="I339" s="122">
        <f>'Demand Planning'!AE3367</f>
        <v>35</v>
      </c>
      <c r="J339" s="122">
        <f>'Demand Planning'!AF3367</f>
        <v>34</v>
      </c>
      <c r="K339" s="122">
        <f>'Demand Planning'!AG3367</f>
        <v>32</v>
      </c>
      <c r="L339" s="122">
        <f>'Demand Planning'!AH3367</f>
        <v>33</v>
      </c>
      <c r="M339" s="122">
        <f>'Demand Planning'!AI3367</f>
        <v>30</v>
      </c>
      <c r="N339" s="122">
        <f>'Demand Planning'!AJ3367</f>
        <v>31</v>
      </c>
      <c r="O339" s="122">
        <f>'Demand Planning'!AK3367</f>
        <v>30</v>
      </c>
      <c r="P339" s="122">
        <f>'Demand Planning'!AL3367</f>
        <v>31</v>
      </c>
      <c r="Q339" s="122">
        <f>'Demand Planning'!AM3367</f>
        <v>27</v>
      </c>
      <c r="R339" s="122">
        <f>'Demand Planning'!AN3367</f>
        <v>28</v>
      </c>
    </row>
    <row r="340" spans="1:18" ht="14.25" customHeight="1" x14ac:dyDescent="0.25">
      <c r="A340" s="107" t="str">
        <f>'Demand Planning'!A3368</f>
        <v>ATC06626</v>
      </c>
      <c r="B340" s="135" t="str">
        <f>'Demand Planning'!B3368</f>
        <v>Komplet standard utega i šipke s navojem 20 kg</v>
      </c>
      <c r="C340" s="135" t="str">
        <f>'Demand Planning'!C3368</f>
        <v>FITNESS OPREMA</v>
      </c>
      <c r="D340" s="135" t="str">
        <f>'Demand Planning'!D3368</f>
        <v>03 BRONZE</v>
      </c>
      <c r="E340" s="166">
        <f>'Demand Planning'!Y3375</f>
        <v>5.1538461538461542</v>
      </c>
      <c r="F340" s="122">
        <f>'Demand Planning'!AB3377</f>
        <v>5</v>
      </c>
      <c r="G340" s="122">
        <f>'Demand Planning'!AC3377</f>
        <v>5</v>
      </c>
      <c r="H340" s="122">
        <f>'Demand Planning'!AD3377</f>
        <v>5</v>
      </c>
      <c r="I340" s="122">
        <f>'Demand Planning'!AE3377</f>
        <v>5</v>
      </c>
      <c r="J340" s="122">
        <f>'Demand Planning'!AF3377</f>
        <v>5</v>
      </c>
      <c r="K340" s="122">
        <f>'Demand Planning'!AG3377</f>
        <v>5</v>
      </c>
      <c r="L340" s="122">
        <f>'Demand Planning'!AH3377</f>
        <v>5</v>
      </c>
      <c r="M340" s="122">
        <f>'Demand Planning'!AI3377</f>
        <v>5</v>
      </c>
      <c r="N340" s="122">
        <f>'Demand Planning'!AJ3377</f>
        <v>5</v>
      </c>
      <c r="O340" s="122">
        <f>'Demand Planning'!AK3377</f>
        <v>5</v>
      </c>
      <c r="P340" s="122">
        <f>'Demand Planning'!AL3377</f>
        <v>5</v>
      </c>
      <c r="Q340" s="122">
        <f>'Demand Planning'!AM3377</f>
        <v>5</v>
      </c>
      <c r="R340" s="122">
        <f>'Demand Planning'!AN3377</f>
        <v>5</v>
      </c>
    </row>
    <row r="341" spans="1:18" ht="14.25" customHeight="1" x14ac:dyDescent="0.25">
      <c r="A341" s="107" t="str">
        <f>'Demand Planning'!A3378</f>
        <v>ON00370</v>
      </c>
      <c r="B341" s="135" t="str">
        <f>'Demand Planning'!B3378</f>
        <v>Gold BCAA Train + Sustain 266g Raspberry Pomegrana</v>
      </c>
      <c r="C341" s="135" t="str">
        <f>'Demand Planning'!C3378</f>
        <v>SPORTSKA PREHRANA</v>
      </c>
      <c r="D341" s="135" t="str">
        <f>'Demand Planning'!D3378</f>
        <v>03 BRONZE</v>
      </c>
      <c r="E341" s="166">
        <f>'Demand Planning'!Y3385</f>
        <v>5.8076923076923075</v>
      </c>
      <c r="F341" s="122">
        <f>'Demand Planning'!AB3387</f>
        <v>7</v>
      </c>
      <c r="G341" s="122">
        <f>'Demand Planning'!AC3387</f>
        <v>7</v>
      </c>
      <c r="H341" s="122">
        <f>'Demand Planning'!AD3387</f>
        <v>8</v>
      </c>
      <c r="I341" s="122">
        <f>'Demand Planning'!AE3387</f>
        <v>8</v>
      </c>
      <c r="J341" s="122">
        <f>'Demand Planning'!AF3387</f>
        <v>8</v>
      </c>
      <c r="K341" s="122">
        <f>'Demand Planning'!AG3387</f>
        <v>8</v>
      </c>
      <c r="L341" s="122">
        <f>'Demand Planning'!AH3387</f>
        <v>8</v>
      </c>
      <c r="M341" s="122">
        <f>'Demand Planning'!AI3387</f>
        <v>8</v>
      </c>
      <c r="N341" s="122">
        <f>'Demand Planning'!AJ3387</f>
        <v>8</v>
      </c>
      <c r="O341" s="122">
        <f>'Demand Planning'!AK3387</f>
        <v>8</v>
      </c>
      <c r="P341" s="122">
        <f>'Demand Planning'!AL3387</f>
        <v>8</v>
      </c>
      <c r="Q341" s="122">
        <f>'Demand Planning'!AM3387</f>
        <v>8</v>
      </c>
      <c r="R341" s="122">
        <f>'Demand Planning'!AN3387</f>
        <v>8</v>
      </c>
    </row>
    <row r="342" spans="1:18" ht="14.25" customHeight="1" x14ac:dyDescent="0.25">
      <c r="A342" s="107" t="str">
        <f>'Demand Planning'!A3388</f>
        <v>SCM04313</v>
      </c>
      <c r="B342" s="135" t="str">
        <f>'Demand Planning'!B3388</f>
        <v>Hydroflex 2kg chocolate</v>
      </c>
      <c r="C342" s="135" t="str">
        <f>'Demand Planning'!C3388</f>
        <v>PROTEINI</v>
      </c>
      <c r="D342" s="135" t="str">
        <f>'Demand Planning'!D3388</f>
        <v>03 BRONZE</v>
      </c>
      <c r="E342" s="166">
        <f>'Demand Planning'!Y3395</f>
        <v>6</v>
      </c>
      <c r="F342" s="122">
        <f>'Demand Planning'!AB3397</f>
        <v>2</v>
      </c>
      <c r="G342" s="122">
        <f>'Demand Planning'!AC3397</f>
        <v>3</v>
      </c>
      <c r="H342" s="122">
        <f>'Demand Planning'!AD3397</f>
        <v>3</v>
      </c>
      <c r="I342" s="122">
        <f>'Demand Planning'!AE3397</f>
        <v>3</v>
      </c>
      <c r="J342" s="122">
        <f>'Demand Planning'!AF3397</f>
        <v>3</v>
      </c>
      <c r="K342" s="122">
        <f>'Demand Planning'!AG3397</f>
        <v>3</v>
      </c>
      <c r="L342" s="122">
        <f>'Demand Planning'!AH3397</f>
        <v>3</v>
      </c>
      <c r="M342" s="122">
        <f>'Demand Planning'!AI3397</f>
        <v>3</v>
      </c>
      <c r="N342" s="122">
        <f>'Demand Planning'!AJ3397</f>
        <v>3</v>
      </c>
      <c r="O342" s="122">
        <f>'Demand Planning'!AK3397</f>
        <v>3</v>
      </c>
      <c r="P342" s="122">
        <f>'Demand Planning'!AL3397</f>
        <v>3</v>
      </c>
      <c r="Q342" s="122">
        <f>'Demand Planning'!AM3397</f>
        <v>3</v>
      </c>
      <c r="R342" s="122">
        <f>'Demand Planning'!AN3397</f>
        <v>3</v>
      </c>
    </row>
    <row r="343" spans="1:18" ht="14.25" customHeight="1" x14ac:dyDescent="0.25">
      <c r="A343" s="107" t="str">
        <f>'Demand Planning'!A3398</f>
        <v>ZOE12384</v>
      </c>
      <c r="B343" s="135" t="str">
        <f>'Demand Planning'!B3398</f>
        <v>ZOE Iso Drink 300g Peach Iced Tea</v>
      </c>
      <c r="C343" s="135" t="str">
        <f>'Demand Planning'!C3398</f>
        <v>SPORTSKA PREHRANA</v>
      </c>
      <c r="D343" s="135" t="str">
        <f>'Demand Planning'!D3398</f>
        <v>03 BRONZE</v>
      </c>
      <c r="E343" s="166">
        <f>'Demand Planning'!Y3405</f>
        <v>11.807692307692308</v>
      </c>
      <c r="F343" s="122">
        <f>'Demand Planning'!AB3407</f>
        <v>12</v>
      </c>
      <c r="G343" s="122">
        <f>'Demand Planning'!AC3407</f>
        <v>12</v>
      </c>
      <c r="H343" s="122">
        <f>'Demand Planning'!AD3407</f>
        <v>13</v>
      </c>
      <c r="I343" s="122">
        <f>'Demand Planning'!AE3407</f>
        <v>14</v>
      </c>
      <c r="J343" s="122">
        <f>'Demand Planning'!AF3407</f>
        <v>14</v>
      </c>
      <c r="K343" s="122">
        <f>'Demand Planning'!AG3407</f>
        <v>14</v>
      </c>
      <c r="L343" s="122">
        <f>'Demand Planning'!AH3407</f>
        <v>13</v>
      </c>
      <c r="M343" s="122">
        <f>'Demand Planning'!AI3407</f>
        <v>13</v>
      </c>
      <c r="N343" s="122">
        <f>'Demand Planning'!AJ3407</f>
        <v>13</v>
      </c>
      <c r="O343" s="122">
        <f>'Demand Planning'!AK3407</f>
        <v>14</v>
      </c>
      <c r="P343" s="122">
        <f>'Demand Planning'!AL3407</f>
        <v>14</v>
      </c>
      <c r="Q343" s="122">
        <f>'Demand Planning'!AM3407</f>
        <v>14</v>
      </c>
      <c r="R343" s="122">
        <f>'Demand Planning'!AN3407</f>
        <v>13</v>
      </c>
    </row>
    <row r="344" spans="1:18" ht="14.25" customHeight="1" x14ac:dyDescent="0.25">
      <c r="A344" s="107" t="str">
        <f>'Demand Planning'!A3408</f>
        <v>ATC06637</v>
      </c>
      <c r="B344" s="135" t="str">
        <f>'Demand Planning'!B3408</f>
        <v>Trening prsluk Professional 20kg Atleticore</v>
      </c>
      <c r="C344" s="135" t="str">
        <f>'Demand Planning'!C3408</f>
        <v>FITNESS OPREMA</v>
      </c>
      <c r="D344" s="135" t="str">
        <f>'Demand Planning'!D3408</f>
        <v>03 BRONZE</v>
      </c>
      <c r="E344" s="166">
        <f>'Demand Planning'!Y3415</f>
        <v>2.9230769230769229</v>
      </c>
      <c r="F344" s="122">
        <f>'Demand Planning'!AB3417</f>
        <v>3</v>
      </c>
      <c r="G344" s="122">
        <f>'Demand Planning'!AC3417</f>
        <v>2</v>
      </c>
      <c r="H344" s="122">
        <f>'Demand Planning'!AD3417</f>
        <v>3</v>
      </c>
      <c r="I344" s="122">
        <f>'Demand Planning'!AE3417</f>
        <v>2</v>
      </c>
      <c r="J344" s="122">
        <f>'Demand Planning'!AF3417</f>
        <v>2</v>
      </c>
      <c r="K344" s="122">
        <f>'Demand Planning'!AG3417</f>
        <v>2</v>
      </c>
      <c r="L344" s="122">
        <f>'Demand Planning'!AH3417</f>
        <v>2</v>
      </c>
      <c r="M344" s="122">
        <f>'Demand Planning'!AI3417</f>
        <v>2</v>
      </c>
      <c r="N344" s="122">
        <f>'Demand Planning'!AJ3417</f>
        <v>2</v>
      </c>
      <c r="O344" s="122">
        <f>'Demand Planning'!AK3417</f>
        <v>2</v>
      </c>
      <c r="P344" s="122">
        <f>'Demand Planning'!AL3417</f>
        <v>2</v>
      </c>
      <c r="Q344" s="122">
        <f>'Demand Planning'!AM3417</f>
        <v>2</v>
      </c>
      <c r="R344" s="122">
        <f>'Demand Planning'!AN3417</f>
        <v>2</v>
      </c>
    </row>
    <row r="345" spans="1:18" ht="14.25" customHeight="1" x14ac:dyDescent="0.25">
      <c r="A345" s="107" t="str">
        <f>'Demand Planning'!A3418</f>
        <v>POL12674</v>
      </c>
      <c r="B345" s="135" t="str">
        <f>'Demand Planning'!B3418</f>
        <v>Polleo Pro Whey 2kg Chocolate hazelnut</v>
      </c>
      <c r="C345" s="135" t="str">
        <f>'Demand Planning'!C3418</f>
        <v>PROTEINI</v>
      </c>
      <c r="D345" s="135" t="str">
        <f>'Demand Planning'!D3418</f>
        <v>03 BRONZE</v>
      </c>
      <c r="E345" s="166">
        <f>'Demand Planning'!Y3425</f>
        <v>4.5384615384615383</v>
      </c>
      <c r="F345" s="122">
        <f>'Demand Planning'!AB3427</f>
        <v>4</v>
      </c>
      <c r="G345" s="122">
        <f>'Demand Planning'!AC3427</f>
        <v>4</v>
      </c>
      <c r="H345" s="122">
        <f>'Demand Planning'!AD3427</f>
        <v>4</v>
      </c>
      <c r="I345" s="122">
        <f>'Demand Planning'!AE3427</f>
        <v>4</v>
      </c>
      <c r="J345" s="122">
        <f>'Demand Planning'!AF3427</f>
        <v>3</v>
      </c>
      <c r="K345" s="122">
        <f>'Demand Planning'!AG3427</f>
        <v>3</v>
      </c>
      <c r="L345" s="122">
        <f>'Demand Planning'!AH3427</f>
        <v>3</v>
      </c>
      <c r="M345" s="122">
        <f>'Demand Planning'!AI3427</f>
        <v>3</v>
      </c>
      <c r="N345" s="122">
        <f>'Demand Planning'!AJ3427</f>
        <v>3</v>
      </c>
      <c r="O345" s="122">
        <f>'Demand Planning'!AK3427</f>
        <v>3</v>
      </c>
      <c r="P345" s="122">
        <f>'Demand Planning'!AL3427</f>
        <v>3</v>
      </c>
      <c r="Q345" s="122">
        <f>'Demand Planning'!AM3427</f>
        <v>3</v>
      </c>
      <c r="R345" s="122">
        <f>'Demand Planning'!AN3427</f>
        <v>3</v>
      </c>
    </row>
    <row r="346" spans="1:18" ht="14.25" customHeight="1" x14ac:dyDescent="0.25">
      <c r="A346" s="107" t="str">
        <f>'Demand Planning'!A3428</f>
        <v>POL12857</v>
      </c>
      <c r="B346" s="135" t="str">
        <f>'Demand Planning'!B3428</f>
        <v>Polleo The One:One Mass Gainer 2,5kg Chocolate Madness</v>
      </c>
      <c r="C346" s="135" t="str">
        <f>'Demand Planning'!C3428</f>
        <v>SPORTSKA PREHRANA</v>
      </c>
      <c r="D346" s="135" t="str">
        <f>'Demand Planning'!D3428</f>
        <v>03 BRONZE</v>
      </c>
      <c r="E346" s="166">
        <f>'Demand Planning'!Y3435</f>
        <v>7.3076923076923075</v>
      </c>
      <c r="F346" s="122">
        <f>'Demand Planning'!AB3437</f>
        <v>13</v>
      </c>
      <c r="G346" s="122">
        <f>'Demand Planning'!AC3437</f>
        <v>13</v>
      </c>
      <c r="H346" s="122">
        <f>'Demand Planning'!AD3437</f>
        <v>14</v>
      </c>
      <c r="I346" s="122">
        <f>'Demand Planning'!AE3437</f>
        <v>14</v>
      </c>
      <c r="J346" s="122">
        <f>'Demand Planning'!AF3437</f>
        <v>14</v>
      </c>
      <c r="K346" s="122">
        <f>'Demand Planning'!AG3437</f>
        <v>14</v>
      </c>
      <c r="L346" s="122">
        <f>'Demand Planning'!AH3437</f>
        <v>15</v>
      </c>
      <c r="M346" s="122">
        <f>'Demand Planning'!AI3437</f>
        <v>15</v>
      </c>
      <c r="N346" s="122">
        <f>'Demand Planning'!AJ3437</f>
        <v>15</v>
      </c>
      <c r="O346" s="122">
        <f>'Demand Planning'!AK3437</f>
        <v>15</v>
      </c>
      <c r="P346" s="122">
        <f>'Demand Planning'!AL3437</f>
        <v>15</v>
      </c>
      <c r="Q346" s="122">
        <f>'Demand Planning'!AM3437</f>
        <v>15</v>
      </c>
      <c r="R346" s="122">
        <f>'Demand Planning'!AN3437</f>
        <v>15</v>
      </c>
    </row>
    <row r="347" spans="1:18" ht="14.25" customHeight="1" x14ac:dyDescent="0.25">
      <c r="A347" s="107" t="str">
        <f>'Demand Planning'!A3438</f>
        <v>ATC06504</v>
      </c>
      <c r="B347" s="135" t="str">
        <f>'Demand Planning'!B3438</f>
        <v>Bučica gumirana 5 kg</v>
      </c>
      <c r="C347" s="135" t="str">
        <f>'Demand Planning'!C3438</f>
        <v>FITNESS OPREMA</v>
      </c>
      <c r="D347" s="135" t="str">
        <f>'Demand Planning'!D3438</f>
        <v>03 BRONZE</v>
      </c>
      <c r="E347" s="166">
        <f>'Demand Planning'!Y3445</f>
        <v>11.923076923076923</v>
      </c>
      <c r="F347" s="122">
        <f>'Demand Planning'!AB3447</f>
        <v>7</v>
      </c>
      <c r="G347" s="122">
        <f>'Demand Planning'!AC3447</f>
        <v>7</v>
      </c>
      <c r="H347" s="122">
        <f>'Demand Planning'!AD3447</f>
        <v>7</v>
      </c>
      <c r="I347" s="122">
        <f>'Demand Planning'!AE3447</f>
        <v>7</v>
      </c>
      <c r="J347" s="122">
        <f>'Demand Planning'!AF3447</f>
        <v>7</v>
      </c>
      <c r="K347" s="122">
        <f>'Demand Planning'!AG3447</f>
        <v>7</v>
      </c>
      <c r="L347" s="122">
        <f>'Demand Planning'!AH3447</f>
        <v>7</v>
      </c>
      <c r="M347" s="122">
        <f>'Demand Planning'!AI3447</f>
        <v>6</v>
      </c>
      <c r="N347" s="122">
        <f>'Demand Planning'!AJ3447</f>
        <v>6</v>
      </c>
      <c r="O347" s="122">
        <f>'Demand Planning'!AK3447</f>
        <v>6</v>
      </c>
      <c r="P347" s="122">
        <f>'Demand Planning'!AL3447</f>
        <v>6</v>
      </c>
      <c r="Q347" s="122">
        <f>'Demand Planning'!AM3447</f>
        <v>6</v>
      </c>
      <c r="R347" s="122">
        <f>'Demand Planning'!AN3447</f>
        <v>6</v>
      </c>
    </row>
    <row r="348" spans="1:18" ht="14.25" customHeight="1" x14ac:dyDescent="0.25">
      <c r="A348" s="107" t="str">
        <f>'Demand Planning'!A3448</f>
        <v>BSN06909</v>
      </c>
      <c r="B348" s="135" t="str">
        <f>'Demand Planning'!B3448</f>
        <v>BSN N.O. Xplode Purple Power 650g</v>
      </c>
      <c r="C348" s="135" t="str">
        <f>'Demand Planning'!C3448</f>
        <v>SPORTSKA PREHRANA</v>
      </c>
      <c r="D348" s="135" t="str">
        <f>'Demand Planning'!D3448</f>
        <v>03 BRONZE</v>
      </c>
      <c r="E348" s="166">
        <f>'Demand Planning'!Y3455</f>
        <v>6.2307692307692308</v>
      </c>
      <c r="F348" s="122">
        <f>'Demand Planning'!AB3457</f>
        <v>3</v>
      </c>
      <c r="G348" s="122">
        <f>'Demand Planning'!AC3457</f>
        <v>3</v>
      </c>
      <c r="H348" s="122">
        <f>'Demand Planning'!AD3457</f>
        <v>3</v>
      </c>
      <c r="I348" s="122">
        <f>'Demand Planning'!AE3457</f>
        <v>3</v>
      </c>
      <c r="J348" s="122">
        <f>'Demand Planning'!AF3457</f>
        <v>3</v>
      </c>
      <c r="K348" s="122">
        <f>'Demand Planning'!AG3457</f>
        <v>3</v>
      </c>
      <c r="L348" s="122">
        <f>'Demand Planning'!AH3457</f>
        <v>3</v>
      </c>
      <c r="M348" s="122">
        <f>'Demand Planning'!AI3457</f>
        <v>3</v>
      </c>
      <c r="N348" s="122">
        <f>'Demand Planning'!AJ3457</f>
        <v>3</v>
      </c>
      <c r="O348" s="122">
        <f>'Demand Planning'!AK3457</f>
        <v>2</v>
      </c>
      <c r="P348" s="122">
        <f>'Demand Planning'!AL3457</f>
        <v>2</v>
      </c>
      <c r="Q348" s="122">
        <f>'Demand Planning'!AM3457</f>
        <v>2</v>
      </c>
      <c r="R348" s="122">
        <f>'Demand Planning'!AN3457</f>
        <v>2</v>
      </c>
    </row>
    <row r="349" spans="1:18" ht="14.25" customHeight="1" x14ac:dyDescent="0.25">
      <c r="A349" s="107" t="str">
        <f>'Demand Planning'!A3458</f>
        <v>POL12768</v>
      </c>
      <c r="B349" s="135" t="str">
        <f>'Demand Planning'!B3458</f>
        <v>Polleo Protein Pralines 48 g</v>
      </c>
      <c r="C349" s="135" t="str">
        <f>'Demand Planning'!C3458</f>
        <v>RTD &amp; SNACKS</v>
      </c>
      <c r="D349" s="135" t="str">
        <f>'Demand Planning'!D3458</f>
        <v>03 BRONZE</v>
      </c>
      <c r="E349" s="166">
        <f>'Demand Planning'!Y3465</f>
        <v>115.26923076923077</v>
      </c>
      <c r="F349" s="122">
        <f>'Demand Planning'!AB3467</f>
        <v>103</v>
      </c>
      <c r="G349" s="122">
        <f>'Demand Planning'!AC3467</f>
        <v>103</v>
      </c>
      <c r="H349" s="122">
        <f>'Demand Planning'!AD3467</f>
        <v>103</v>
      </c>
      <c r="I349" s="122">
        <f>'Demand Planning'!AE3467</f>
        <v>103</v>
      </c>
      <c r="J349" s="122">
        <f>'Demand Planning'!AF3467</f>
        <v>103</v>
      </c>
      <c r="K349" s="122">
        <f>'Demand Planning'!AG3467</f>
        <v>103</v>
      </c>
      <c r="L349" s="122">
        <f>'Demand Planning'!AH3467</f>
        <v>103</v>
      </c>
      <c r="M349" s="122">
        <f>'Demand Planning'!AI3467</f>
        <v>103</v>
      </c>
      <c r="N349" s="122">
        <f>'Demand Planning'!AJ3467</f>
        <v>103</v>
      </c>
      <c r="O349" s="122">
        <f>'Demand Planning'!AK3467</f>
        <v>103</v>
      </c>
      <c r="P349" s="122">
        <f>'Demand Planning'!AL3467</f>
        <v>103</v>
      </c>
      <c r="Q349" s="122">
        <f>'Demand Planning'!AM3467</f>
        <v>103</v>
      </c>
      <c r="R349" s="122">
        <f>'Demand Planning'!AN3467</f>
        <v>103</v>
      </c>
    </row>
    <row r="350" spans="1:18" ht="14.25" customHeight="1" x14ac:dyDescent="0.25">
      <c r="A350" s="107" t="str">
        <f>'Demand Planning'!A3468</f>
        <v>NOC17405</v>
      </c>
      <c r="B350" s="135" t="str">
        <f>'Demand Planning'!B3468</f>
        <v>NOCCO BCAA CARIBEAN 330ml</v>
      </c>
      <c r="C350" s="135" t="str">
        <f>'Demand Planning'!C3468</f>
        <v>RTD &amp; SNACKS</v>
      </c>
      <c r="D350" s="135" t="str">
        <f>'Demand Planning'!D3468</f>
        <v>03 BRONZE</v>
      </c>
      <c r="E350" s="166">
        <f>'Demand Planning'!Y3475</f>
        <v>99.15384615384616</v>
      </c>
      <c r="F350" s="122">
        <f>'Demand Planning'!AB3477</f>
        <v>81</v>
      </c>
      <c r="G350" s="122">
        <f>'Demand Planning'!AC3477</f>
        <v>81</v>
      </c>
      <c r="H350" s="122">
        <f>'Demand Planning'!AD3477</f>
        <v>81</v>
      </c>
      <c r="I350" s="122">
        <f>'Demand Planning'!AE3477</f>
        <v>81</v>
      </c>
      <c r="J350" s="122">
        <f>'Demand Planning'!AF3477</f>
        <v>81</v>
      </c>
      <c r="K350" s="122">
        <f>'Demand Planning'!AG3477</f>
        <v>81</v>
      </c>
      <c r="L350" s="122">
        <f>'Demand Planning'!AH3477</f>
        <v>81</v>
      </c>
      <c r="M350" s="122">
        <f>'Demand Planning'!AI3477</f>
        <v>81</v>
      </c>
      <c r="N350" s="122">
        <f>'Demand Planning'!AJ3477</f>
        <v>81</v>
      </c>
      <c r="O350" s="122">
        <f>'Demand Planning'!AK3477</f>
        <v>81</v>
      </c>
      <c r="P350" s="122">
        <f>'Demand Planning'!AL3477</f>
        <v>81</v>
      </c>
      <c r="Q350" s="122">
        <f>'Demand Planning'!AM3477</f>
        <v>81</v>
      </c>
      <c r="R350" s="122">
        <f>'Demand Planning'!AN3477</f>
        <v>81</v>
      </c>
    </row>
    <row r="351" spans="1:18" ht="14.25" customHeight="1" x14ac:dyDescent="0.25">
      <c r="A351" s="107" t="str">
        <f>'Demand Planning'!A3478</f>
        <v>NOC17412</v>
      </c>
      <c r="B351" s="135" t="str">
        <f>'Demand Planning'!B3478</f>
        <v>NOCCO Grand Sour 330ml</v>
      </c>
      <c r="C351" s="135" t="str">
        <f>'Demand Planning'!C3478</f>
        <v>RTD &amp; SNACKS</v>
      </c>
      <c r="D351" s="135" t="str">
        <f>'Demand Planning'!D3478</f>
        <v>03 BRONZE</v>
      </c>
      <c r="E351" s="166">
        <f>'Demand Planning'!Y3485</f>
        <v>121.53846153846153</v>
      </c>
      <c r="F351" s="122">
        <f>'Demand Planning'!AB3487</f>
        <v>127</v>
      </c>
      <c r="G351" s="122">
        <f>'Demand Planning'!AC3487</f>
        <v>127</v>
      </c>
      <c r="H351" s="122">
        <f>'Demand Planning'!AD3487</f>
        <v>127</v>
      </c>
      <c r="I351" s="122">
        <f>'Demand Planning'!AE3487</f>
        <v>127</v>
      </c>
      <c r="J351" s="122">
        <f>'Demand Planning'!AF3487</f>
        <v>127</v>
      </c>
      <c r="K351" s="122">
        <f>'Demand Planning'!AG3487</f>
        <v>127</v>
      </c>
      <c r="L351" s="122">
        <f>'Demand Planning'!AH3487</f>
        <v>127</v>
      </c>
      <c r="M351" s="122">
        <f>'Demand Planning'!AI3487</f>
        <v>127</v>
      </c>
      <c r="N351" s="122">
        <f>'Demand Planning'!AJ3487</f>
        <v>127</v>
      </c>
      <c r="O351" s="122">
        <f>'Demand Planning'!AK3487</f>
        <v>127</v>
      </c>
      <c r="P351" s="122">
        <f>'Demand Planning'!AL3487</f>
        <v>127</v>
      </c>
      <c r="Q351" s="122">
        <f>'Demand Planning'!AM3487</f>
        <v>127</v>
      </c>
      <c r="R351" s="122">
        <f>'Demand Planning'!AN3487</f>
        <v>127</v>
      </c>
    </row>
    <row r="352" spans="1:18" ht="14.25" customHeight="1" x14ac:dyDescent="0.25">
      <c r="A352" s="107" t="str">
        <f>'Demand Planning'!A3488</f>
        <v>GAR04755</v>
      </c>
      <c r="B352" s="135" t="str">
        <f>'Demand Planning'!B3488</f>
        <v>Fenix 8, 51 mm, Solar Sapphire, Carbon Gray DLC Tit., Black/Pebble Gray remen</v>
      </c>
      <c r="C352" s="135" t="str">
        <f>'Demand Planning'!C3488</f>
        <v>GADGETI</v>
      </c>
      <c r="D352" s="135" t="str">
        <f>'Demand Planning'!D3488</f>
        <v>03 BRONZE</v>
      </c>
      <c r="E352" s="166">
        <f>'Demand Planning'!Y3495</f>
        <v>1.4230769230769231</v>
      </c>
      <c r="F352" s="122">
        <f>'Demand Planning'!AB3497</f>
        <v>1</v>
      </c>
      <c r="G352" s="122">
        <f>'Demand Planning'!AC3497</f>
        <v>1</v>
      </c>
      <c r="H352" s="122">
        <f>'Demand Planning'!AD3497</f>
        <v>1</v>
      </c>
      <c r="I352" s="122">
        <f>'Demand Planning'!AE3497</f>
        <v>1</v>
      </c>
      <c r="J352" s="122">
        <f>'Demand Planning'!AF3497</f>
        <v>1</v>
      </c>
      <c r="K352" s="122">
        <f>'Demand Planning'!AG3497</f>
        <v>1</v>
      </c>
      <c r="L352" s="122">
        <f>'Demand Planning'!AH3497</f>
        <v>1</v>
      </c>
      <c r="M352" s="122">
        <f>'Demand Planning'!AI3497</f>
        <v>1</v>
      </c>
      <c r="N352" s="122">
        <f>'Demand Planning'!AJ3497</f>
        <v>1</v>
      </c>
      <c r="O352" s="122">
        <f>'Demand Planning'!AK3497</f>
        <v>1</v>
      </c>
      <c r="P352" s="122">
        <f>'Demand Planning'!AL3497</f>
        <v>1</v>
      </c>
      <c r="Q352" s="122">
        <f>'Demand Planning'!AM3497</f>
        <v>1</v>
      </c>
      <c r="R352" s="122">
        <f>'Demand Planning'!AN3497</f>
        <v>1</v>
      </c>
    </row>
    <row r="353" spans="1:18" ht="14.25" customHeight="1" x14ac:dyDescent="0.25">
      <c r="A353" s="107" t="str">
        <f>'Demand Planning'!A3498</f>
        <v>ON00537</v>
      </c>
      <c r="B353" s="135" t="str">
        <f>'Demand Planning'!B3498</f>
        <v>Gold Pre-Workout 300G Blue Raspberry</v>
      </c>
      <c r="C353" s="135" t="str">
        <f>'Demand Planning'!C3498</f>
        <v>SPORTSKA PREHRANA</v>
      </c>
      <c r="D353" s="135" t="str">
        <f>'Demand Planning'!D3498</f>
        <v>03 BRONZE</v>
      </c>
      <c r="E353" s="166">
        <f>'Demand Planning'!Y3505</f>
        <v>7.5</v>
      </c>
      <c r="F353" s="122">
        <f>'Demand Planning'!AB3507</f>
        <v>7</v>
      </c>
      <c r="G353" s="122">
        <f>'Demand Planning'!AC3507</f>
        <v>7</v>
      </c>
      <c r="H353" s="122">
        <f>'Demand Planning'!AD3507</f>
        <v>7</v>
      </c>
      <c r="I353" s="122">
        <f>'Demand Planning'!AE3507</f>
        <v>7</v>
      </c>
      <c r="J353" s="122">
        <f>'Demand Planning'!AF3507</f>
        <v>7</v>
      </c>
      <c r="K353" s="122">
        <f>'Demand Planning'!AG3507</f>
        <v>7</v>
      </c>
      <c r="L353" s="122">
        <f>'Demand Planning'!AH3507</f>
        <v>7</v>
      </c>
      <c r="M353" s="122">
        <f>'Demand Planning'!AI3507</f>
        <v>7</v>
      </c>
      <c r="N353" s="122">
        <f>'Demand Planning'!AJ3507</f>
        <v>7</v>
      </c>
      <c r="O353" s="122">
        <f>'Demand Planning'!AK3507</f>
        <v>7</v>
      </c>
      <c r="P353" s="122">
        <f>'Demand Planning'!AL3507</f>
        <v>7</v>
      </c>
      <c r="Q353" s="122">
        <f>'Demand Planning'!AM3507</f>
        <v>7</v>
      </c>
      <c r="R353" s="122">
        <f>'Demand Planning'!AN3507</f>
        <v>7</v>
      </c>
    </row>
    <row r="354" spans="1:18" ht="14.25" customHeight="1" x14ac:dyDescent="0.25">
      <c r="A354" s="107" t="str">
        <f>'Demand Planning'!A3508</f>
        <v>NOC17406</v>
      </c>
      <c r="B354" s="135" t="str">
        <f>'Demand Planning'!B3508</f>
        <v>NOCCO BCAA MIAMI STRAWBERRY 330ml</v>
      </c>
      <c r="C354" s="135" t="str">
        <f>'Demand Planning'!C3508</f>
        <v>RTD &amp; SNACKS</v>
      </c>
      <c r="D354" s="135" t="str">
        <f>'Demand Planning'!D3508</f>
        <v>03 BRONZE</v>
      </c>
      <c r="E354" s="166">
        <f>'Demand Planning'!Y3515</f>
        <v>99.461538461538467</v>
      </c>
      <c r="F354" s="122">
        <f>'Demand Planning'!AB3517</f>
        <v>104</v>
      </c>
      <c r="G354" s="122">
        <f>'Demand Planning'!AC3517</f>
        <v>104</v>
      </c>
      <c r="H354" s="122">
        <f>'Demand Planning'!AD3517</f>
        <v>104</v>
      </c>
      <c r="I354" s="122">
        <f>'Demand Planning'!AE3517</f>
        <v>104</v>
      </c>
      <c r="J354" s="122">
        <f>'Demand Planning'!AF3517</f>
        <v>104</v>
      </c>
      <c r="K354" s="122">
        <f>'Demand Planning'!AG3517</f>
        <v>104</v>
      </c>
      <c r="L354" s="122">
        <f>'Demand Planning'!AH3517</f>
        <v>104</v>
      </c>
      <c r="M354" s="122">
        <f>'Demand Planning'!AI3517</f>
        <v>104</v>
      </c>
      <c r="N354" s="122">
        <f>'Demand Planning'!AJ3517</f>
        <v>104</v>
      </c>
      <c r="O354" s="122">
        <f>'Demand Planning'!AK3517</f>
        <v>104</v>
      </c>
      <c r="P354" s="122">
        <f>'Demand Planning'!AL3517</f>
        <v>104</v>
      </c>
      <c r="Q354" s="122">
        <f>'Demand Planning'!AM3517</f>
        <v>104</v>
      </c>
      <c r="R354" s="122">
        <f>'Demand Planning'!AN3517</f>
        <v>104</v>
      </c>
    </row>
    <row r="355" spans="1:18" ht="14.25" customHeight="1" x14ac:dyDescent="0.25">
      <c r="A355" s="107" t="str">
        <f>'Demand Planning'!A3518</f>
        <v>ATC06611</v>
      </c>
      <c r="B355" s="135" t="str">
        <f>'Demand Planning'!B3518</f>
        <v>Latex band 3cm Level 1 crvena Atleticore</v>
      </c>
      <c r="C355" s="135" t="str">
        <f>'Demand Planning'!C3518</f>
        <v>FITNESS OPREMA</v>
      </c>
      <c r="D355" s="135" t="str">
        <f>'Demand Planning'!D3518</f>
        <v>03 BRONZE</v>
      </c>
      <c r="E355" s="166">
        <f>'Demand Planning'!Y3525</f>
        <v>13.653846153846153</v>
      </c>
      <c r="F355" s="122">
        <f>'Demand Planning'!AB3527</f>
        <v>12</v>
      </c>
      <c r="G355" s="122">
        <f>'Demand Planning'!AC3527</f>
        <v>11</v>
      </c>
      <c r="H355" s="122">
        <f>'Demand Planning'!AD3527</f>
        <v>11</v>
      </c>
      <c r="I355" s="122">
        <f>'Demand Planning'!AE3527</f>
        <v>11</v>
      </c>
      <c r="J355" s="122">
        <f>'Demand Planning'!AF3527</f>
        <v>11</v>
      </c>
      <c r="K355" s="122">
        <f>'Demand Planning'!AG3527</f>
        <v>11</v>
      </c>
      <c r="L355" s="122">
        <f>'Demand Planning'!AH3527</f>
        <v>11</v>
      </c>
      <c r="M355" s="122">
        <f>'Demand Planning'!AI3527</f>
        <v>10</v>
      </c>
      <c r="N355" s="122">
        <f>'Demand Planning'!AJ3527</f>
        <v>10</v>
      </c>
      <c r="O355" s="122">
        <f>'Demand Planning'!AK3527</f>
        <v>10</v>
      </c>
      <c r="P355" s="122">
        <f>'Demand Planning'!AL3527</f>
        <v>10</v>
      </c>
      <c r="Q355" s="122">
        <f>'Demand Planning'!AM3527</f>
        <v>10</v>
      </c>
      <c r="R355" s="122">
        <f>'Demand Planning'!AN3527</f>
        <v>10</v>
      </c>
    </row>
    <row r="356" spans="1:18" ht="14.25" customHeight="1" x14ac:dyDescent="0.25">
      <c r="A356" s="107" t="str">
        <f>'Demand Planning'!A3528</f>
        <v>ATC06503</v>
      </c>
      <c r="B356" s="135" t="str">
        <f>'Demand Planning'!B3528</f>
        <v>Bučica gumirana 4 kg</v>
      </c>
      <c r="C356" s="135" t="str">
        <f>'Demand Planning'!C3528</f>
        <v>FITNESS OPREMA</v>
      </c>
      <c r="D356" s="135" t="str">
        <f>'Demand Planning'!D3528</f>
        <v>03 BRONZE</v>
      </c>
      <c r="E356" s="166">
        <f>'Demand Planning'!Y3535</f>
        <v>17.384615384615383</v>
      </c>
      <c r="F356" s="122">
        <f>'Demand Planning'!AB3537</f>
        <v>13</v>
      </c>
      <c r="G356" s="122">
        <f>'Demand Planning'!AC3537</f>
        <v>13</v>
      </c>
      <c r="H356" s="122">
        <f>'Demand Planning'!AD3537</f>
        <v>12</v>
      </c>
      <c r="I356" s="122">
        <f>'Demand Planning'!AE3537</f>
        <v>12</v>
      </c>
      <c r="J356" s="122">
        <f>'Demand Planning'!AF3537</f>
        <v>12</v>
      </c>
      <c r="K356" s="122">
        <f>'Demand Planning'!AG3537</f>
        <v>12</v>
      </c>
      <c r="L356" s="122">
        <f>'Demand Planning'!AH3537</f>
        <v>12</v>
      </c>
      <c r="M356" s="122">
        <f>'Demand Planning'!AI3537</f>
        <v>12</v>
      </c>
      <c r="N356" s="122">
        <f>'Demand Planning'!AJ3537</f>
        <v>12</v>
      </c>
      <c r="O356" s="122">
        <f>'Demand Planning'!AK3537</f>
        <v>12</v>
      </c>
      <c r="P356" s="122">
        <f>'Demand Planning'!AL3537</f>
        <v>12</v>
      </c>
      <c r="Q356" s="122">
        <f>'Demand Planning'!AM3537</f>
        <v>12</v>
      </c>
      <c r="R356" s="122">
        <f>'Demand Planning'!AN3537</f>
        <v>12</v>
      </c>
    </row>
    <row r="357" spans="1:18" ht="14.25" customHeight="1" x14ac:dyDescent="0.25">
      <c r="A357" s="107" t="str">
        <f>'Demand Planning'!A3538</f>
        <v>POL04376</v>
      </c>
      <c r="B357" s="135" t="str">
        <f>'Demand Planning'!B3538</f>
        <v>Polleo Zero Sauce 425ml Ketchup</v>
      </c>
      <c r="C357" s="135" t="str">
        <f>'Demand Planning'!C3538</f>
        <v>BIO I SUPERFOODS</v>
      </c>
      <c r="D357" s="135" t="str">
        <f>'Demand Planning'!D3538</f>
        <v>03 BRONZE</v>
      </c>
      <c r="E357" s="166">
        <f>'Demand Planning'!Y3545</f>
        <v>41.884615384615387</v>
      </c>
      <c r="F357" s="122">
        <f>'Demand Planning'!AB3547</f>
        <v>47</v>
      </c>
      <c r="G357" s="122">
        <f>'Demand Planning'!AC3547</f>
        <v>47</v>
      </c>
      <c r="H357" s="122">
        <f>'Demand Planning'!AD3547</f>
        <v>47</v>
      </c>
      <c r="I357" s="122">
        <f>'Demand Planning'!AE3547</f>
        <v>47</v>
      </c>
      <c r="J357" s="122">
        <f>'Demand Planning'!AF3547</f>
        <v>47</v>
      </c>
      <c r="K357" s="122">
        <f>'Demand Planning'!AG3547</f>
        <v>47</v>
      </c>
      <c r="L357" s="122">
        <f>'Demand Planning'!AH3547</f>
        <v>47</v>
      </c>
      <c r="M357" s="122">
        <f>'Demand Planning'!AI3547</f>
        <v>47</v>
      </c>
      <c r="N357" s="122">
        <f>'Demand Planning'!AJ3547</f>
        <v>47</v>
      </c>
      <c r="O357" s="122">
        <f>'Demand Planning'!AK3547</f>
        <v>47</v>
      </c>
      <c r="P357" s="122">
        <f>'Demand Planning'!AL3547</f>
        <v>47</v>
      </c>
      <c r="Q357" s="122">
        <f>'Demand Planning'!AM3547</f>
        <v>47</v>
      </c>
      <c r="R357" s="122">
        <f>'Demand Planning'!AN3547</f>
        <v>47</v>
      </c>
    </row>
    <row r="358" spans="1:18" ht="14.25" customHeight="1" x14ac:dyDescent="0.25">
      <c r="A358" s="107" t="str">
        <f>'Demand Planning'!A3548</f>
        <v>POL09854</v>
      </c>
      <c r="B358" s="135" t="str">
        <f>'Demand Planning'!B3548</f>
        <v>Polleo Iron 60 caps</v>
      </c>
      <c r="C358" s="135" t="str">
        <f>'Demand Planning'!C3548</f>
        <v>SPORTSKA PREHRANA</v>
      </c>
      <c r="D358" s="135" t="str">
        <f>'Demand Planning'!D3548</f>
        <v>03 BRONZE</v>
      </c>
      <c r="E358" s="166">
        <f>'Demand Planning'!Y3555</f>
        <v>30.115384615384617</v>
      </c>
      <c r="F358" s="122">
        <f>'Demand Planning'!AB3557</f>
        <v>24</v>
      </c>
      <c r="G358" s="122">
        <f>'Demand Planning'!AC3557</f>
        <v>24</v>
      </c>
      <c r="H358" s="122">
        <f>'Demand Planning'!AD3557</f>
        <v>24</v>
      </c>
      <c r="I358" s="122">
        <f>'Demand Planning'!AE3557</f>
        <v>24</v>
      </c>
      <c r="J358" s="122">
        <f>'Demand Planning'!AF3557</f>
        <v>24</v>
      </c>
      <c r="K358" s="122">
        <f>'Demand Planning'!AG3557</f>
        <v>24</v>
      </c>
      <c r="L358" s="122">
        <f>'Demand Planning'!AH3557</f>
        <v>24</v>
      </c>
      <c r="M358" s="122">
        <f>'Demand Planning'!AI3557</f>
        <v>24</v>
      </c>
      <c r="N358" s="122">
        <f>'Demand Planning'!AJ3557</f>
        <v>24</v>
      </c>
      <c r="O358" s="122">
        <f>'Demand Planning'!AK3557</f>
        <v>24</v>
      </c>
      <c r="P358" s="122">
        <f>'Demand Planning'!AL3557</f>
        <v>24</v>
      </c>
      <c r="Q358" s="122">
        <f>'Demand Planning'!AM3557</f>
        <v>24</v>
      </c>
      <c r="R358" s="122">
        <f>'Demand Planning'!AN3557</f>
        <v>24</v>
      </c>
    </row>
    <row r="359" spans="1:18" ht="14.25" customHeight="1" x14ac:dyDescent="0.25">
      <c r="A359" s="107" t="str">
        <f>'Demand Planning'!A3558</f>
        <v>ZOE12409</v>
      </c>
      <c r="B359" s="135" t="str">
        <f>'Demand Planning'!B3558</f>
        <v>ZOE Omega Essence 60caps</v>
      </c>
      <c r="C359" s="135" t="str">
        <f>'Demand Planning'!C3558</f>
        <v>SPORTSKA PREHRANA</v>
      </c>
      <c r="D359" s="135" t="str">
        <f>'Demand Planning'!D3558</f>
        <v>03 BRONZE</v>
      </c>
      <c r="E359" s="166">
        <f>'Demand Planning'!Y3565</f>
        <v>19.26923076923077</v>
      </c>
      <c r="F359" s="122">
        <f>'Demand Planning'!AB3567</f>
        <v>24</v>
      </c>
      <c r="G359" s="122">
        <f>'Demand Planning'!AC3567</f>
        <v>24</v>
      </c>
      <c r="H359" s="122">
        <f>'Demand Planning'!AD3567</f>
        <v>24</v>
      </c>
      <c r="I359" s="122">
        <f>'Demand Planning'!AE3567</f>
        <v>24</v>
      </c>
      <c r="J359" s="122">
        <f>'Demand Planning'!AF3567</f>
        <v>24</v>
      </c>
      <c r="K359" s="122">
        <f>'Demand Planning'!AG3567</f>
        <v>24</v>
      </c>
      <c r="L359" s="122">
        <f>'Demand Planning'!AH3567</f>
        <v>24</v>
      </c>
      <c r="M359" s="122">
        <f>'Demand Planning'!AI3567</f>
        <v>24</v>
      </c>
      <c r="N359" s="122">
        <f>'Demand Planning'!AJ3567</f>
        <v>24</v>
      </c>
      <c r="O359" s="122">
        <f>'Demand Planning'!AK3567</f>
        <v>24</v>
      </c>
      <c r="P359" s="122">
        <f>'Demand Planning'!AL3567</f>
        <v>24</v>
      </c>
      <c r="Q359" s="122">
        <f>'Demand Planning'!AM3567</f>
        <v>24</v>
      </c>
      <c r="R359" s="122">
        <f>'Demand Planning'!AN3567</f>
        <v>24</v>
      </c>
    </row>
    <row r="360" spans="1:18" ht="14.25" customHeight="1" x14ac:dyDescent="0.25">
      <c r="A360" s="107" t="str">
        <f>'Demand Planning'!A3568</f>
        <v>POL12816</v>
      </c>
      <c r="B360" s="135" t="str">
        <f>'Demand Planning'!B3568</f>
        <v>Polleo voda 500ml</v>
      </c>
      <c r="C360" s="135" t="str">
        <f>'Demand Planning'!C3568</f>
        <v>RTD &amp; SNACKS</v>
      </c>
      <c r="D360" s="135" t="str">
        <f>'Demand Planning'!D3568</f>
        <v>03 BRONZE</v>
      </c>
      <c r="E360" s="166">
        <f>'Demand Planning'!Y3575</f>
        <v>351.88461538461536</v>
      </c>
      <c r="F360" s="122">
        <f>'Demand Planning'!AB3577</f>
        <v>391</v>
      </c>
      <c r="G360" s="122">
        <f>'Demand Planning'!AC3577</f>
        <v>420</v>
      </c>
      <c r="H360" s="122">
        <f>'Demand Planning'!AD3577</f>
        <v>418</v>
      </c>
      <c r="I360" s="122">
        <f>'Demand Planning'!AE3577</f>
        <v>416</v>
      </c>
      <c r="J360" s="122">
        <f>'Demand Planning'!AF3577</f>
        <v>421</v>
      </c>
      <c r="K360" s="122">
        <f>'Demand Planning'!AG3577</f>
        <v>415</v>
      </c>
      <c r="L360" s="122">
        <f>'Demand Planning'!AH3577</f>
        <v>415</v>
      </c>
      <c r="M360" s="122">
        <f>'Demand Planning'!AI3577</f>
        <v>413</v>
      </c>
      <c r="N360" s="122">
        <f>'Demand Planning'!AJ3577</f>
        <v>414</v>
      </c>
      <c r="O360" s="122">
        <f>'Demand Planning'!AK3577</f>
        <v>408</v>
      </c>
      <c r="P360" s="122">
        <f>'Demand Planning'!AL3577</f>
        <v>469</v>
      </c>
      <c r="Q360" s="122">
        <f>'Demand Planning'!AM3577</f>
        <v>364</v>
      </c>
      <c r="R360" s="122">
        <f>'Demand Planning'!AN3577</f>
        <v>353</v>
      </c>
    </row>
    <row r="361" spans="1:18" ht="14.25" customHeight="1" x14ac:dyDescent="0.25">
      <c r="A361" s="107" t="str">
        <f>'Demand Planning'!A3578</f>
        <v>ATC06502</v>
      </c>
      <c r="B361" s="135" t="str">
        <f>'Demand Planning'!B3578</f>
        <v>Bučica gumirana 3 kg</v>
      </c>
      <c r="C361" s="135" t="str">
        <f>'Demand Planning'!C3578</f>
        <v>FITNESS OPREMA</v>
      </c>
      <c r="D361" s="135" t="str">
        <f>'Demand Planning'!D3578</f>
        <v>03 BRONZE</v>
      </c>
      <c r="E361" s="166">
        <f>'Demand Planning'!Y3585</f>
        <v>16.384615384615383</v>
      </c>
      <c r="F361" s="122">
        <f>'Demand Planning'!AB3587</f>
        <v>0</v>
      </c>
      <c r="G361" s="122">
        <f>'Demand Planning'!AC3587</f>
        <v>0</v>
      </c>
      <c r="H361" s="122">
        <f>'Demand Planning'!AD3587</f>
        <v>0</v>
      </c>
      <c r="I361" s="122">
        <f>'Demand Planning'!AE3587</f>
        <v>0</v>
      </c>
      <c r="J361" s="122">
        <f>'Demand Planning'!AF3587</f>
        <v>0</v>
      </c>
      <c r="K361" s="122">
        <f>'Demand Planning'!AG3587</f>
        <v>0</v>
      </c>
      <c r="L361" s="122">
        <f>'Demand Planning'!AH3587</f>
        <v>0</v>
      </c>
      <c r="M361" s="122">
        <f>'Demand Planning'!AI3587</f>
        <v>0</v>
      </c>
      <c r="N361" s="122">
        <f>'Demand Planning'!AJ3587</f>
        <v>0</v>
      </c>
      <c r="O361" s="122">
        <f>'Demand Planning'!AK3587</f>
        <v>0</v>
      </c>
      <c r="P361" s="122">
        <f>'Demand Planning'!AL3587</f>
        <v>0</v>
      </c>
      <c r="Q361" s="122">
        <f>'Demand Planning'!AM3587</f>
        <v>0</v>
      </c>
      <c r="R361" s="122">
        <f>'Demand Planning'!AN3587</f>
        <v>0</v>
      </c>
    </row>
    <row r="362" spans="1:18" ht="14.25" customHeight="1" x14ac:dyDescent="0.25">
      <c r="A362" s="107" t="str">
        <f>'Demand Planning'!A3588</f>
        <v>ATC06603</v>
      </c>
      <c r="B362" s="135" t="str">
        <f>'Demand Planning'!B3588</f>
        <v>Girja profesionalna 20 kg Atleticore</v>
      </c>
      <c r="C362" s="135" t="str">
        <f>'Demand Planning'!C3588</f>
        <v>FITNESS OPREMA</v>
      </c>
      <c r="D362" s="135" t="str">
        <f>'Demand Planning'!D3588</f>
        <v>03 BRONZE</v>
      </c>
      <c r="E362" s="166">
        <f>'Demand Planning'!Y3595</f>
        <v>4.1538461538461542</v>
      </c>
      <c r="F362" s="122">
        <f>'Demand Planning'!AB3597</f>
        <v>2</v>
      </c>
      <c r="G362" s="122">
        <f>'Demand Planning'!AC3597</f>
        <v>2</v>
      </c>
      <c r="H362" s="122">
        <f>'Demand Planning'!AD3597</f>
        <v>2</v>
      </c>
      <c r="I362" s="122">
        <f>'Demand Planning'!AE3597</f>
        <v>2</v>
      </c>
      <c r="J362" s="122">
        <f>'Demand Planning'!AF3597</f>
        <v>2</v>
      </c>
      <c r="K362" s="122">
        <f>'Demand Planning'!AG3597</f>
        <v>2</v>
      </c>
      <c r="L362" s="122">
        <f>'Demand Planning'!AH3597</f>
        <v>2</v>
      </c>
      <c r="M362" s="122">
        <f>'Demand Planning'!AI3597</f>
        <v>2</v>
      </c>
      <c r="N362" s="122">
        <f>'Demand Planning'!AJ3597</f>
        <v>2</v>
      </c>
      <c r="O362" s="122">
        <f>'Demand Planning'!AK3597</f>
        <v>2</v>
      </c>
      <c r="P362" s="122">
        <f>'Demand Planning'!AL3597</f>
        <v>2</v>
      </c>
      <c r="Q362" s="122">
        <f>'Demand Planning'!AM3597</f>
        <v>2</v>
      </c>
      <c r="R362" s="122">
        <f>'Demand Planning'!AN3597</f>
        <v>2</v>
      </c>
    </row>
    <row r="363" spans="1:18" ht="14.25" customHeight="1" x14ac:dyDescent="0.25">
      <c r="A363" s="107" t="str">
        <f>'Demand Planning'!A3598</f>
        <v>POL09867</v>
      </c>
      <c r="B363" s="135" t="str">
        <f>'Demand Planning'!B3598</f>
        <v>Polleo Mega Taurine 60 caps</v>
      </c>
      <c r="C363" s="135" t="str">
        <f>'Demand Planning'!C3598</f>
        <v>SPORTSKA PREHRANA</v>
      </c>
      <c r="D363" s="135" t="str">
        <f>'Demand Planning'!D3598</f>
        <v>03 BRONZE</v>
      </c>
      <c r="E363" s="166">
        <f>'Demand Planning'!Y3605</f>
        <v>8.8076923076923084</v>
      </c>
      <c r="F363" s="122">
        <f>'Demand Planning'!AB3607</f>
        <v>19</v>
      </c>
      <c r="G363" s="122">
        <f>'Demand Planning'!AC3607</f>
        <v>20</v>
      </c>
      <c r="H363" s="122">
        <f>'Demand Planning'!AD3607</f>
        <v>19</v>
      </c>
      <c r="I363" s="122">
        <f>'Demand Planning'!AE3607</f>
        <v>18</v>
      </c>
      <c r="J363" s="122">
        <f>'Demand Planning'!AF3607</f>
        <v>17</v>
      </c>
      <c r="K363" s="122">
        <f>'Demand Planning'!AG3607</f>
        <v>17</v>
      </c>
      <c r="L363" s="122">
        <f>'Demand Planning'!AH3607</f>
        <v>17</v>
      </c>
      <c r="M363" s="122">
        <f>'Demand Planning'!AI3607</f>
        <v>16</v>
      </c>
      <c r="N363" s="122">
        <f>'Demand Planning'!AJ3607</f>
        <v>16</v>
      </c>
      <c r="O363" s="122">
        <f>'Demand Planning'!AK3607</f>
        <v>16</v>
      </c>
      <c r="P363" s="122">
        <f>'Demand Planning'!AL3607</f>
        <v>16</v>
      </c>
      <c r="Q363" s="122">
        <f>'Demand Planning'!AM3607</f>
        <v>17</v>
      </c>
      <c r="R363" s="122">
        <f>'Demand Planning'!AN3607</f>
        <v>17</v>
      </c>
    </row>
    <row r="364" spans="1:18" ht="14.25" customHeight="1" x14ac:dyDescent="0.25">
      <c r="A364" s="107" t="str">
        <f>'Demand Planning'!A3608</f>
        <v>ZOE12458</v>
      </c>
      <c r="B364" s="135" t="str">
        <f>'Demand Planning'!B3608</f>
        <v>ZOE Clear Hydrowhey 250g Peach Iced Tea</v>
      </c>
      <c r="C364" s="135" t="str">
        <f>'Demand Planning'!C3608</f>
        <v>PROTEINI</v>
      </c>
      <c r="D364" s="135" t="str">
        <f>'Demand Planning'!D3608</f>
        <v>03 BRONZE</v>
      </c>
      <c r="E364" s="166">
        <f>'Demand Planning'!Y3615</f>
        <v>15.423076923076923</v>
      </c>
      <c r="F364" s="122">
        <f>'Demand Planning'!AB3617</f>
        <v>14</v>
      </c>
      <c r="G364" s="122">
        <f>'Demand Planning'!AC3617</f>
        <v>14</v>
      </c>
      <c r="H364" s="122">
        <f>'Demand Planning'!AD3617</f>
        <v>14</v>
      </c>
      <c r="I364" s="122">
        <f>'Demand Planning'!AE3617</f>
        <v>14</v>
      </c>
      <c r="J364" s="122">
        <f>'Demand Planning'!AF3617</f>
        <v>14</v>
      </c>
      <c r="K364" s="122">
        <f>'Demand Planning'!AG3617</f>
        <v>14</v>
      </c>
      <c r="L364" s="122">
        <f>'Demand Planning'!AH3617</f>
        <v>14</v>
      </c>
      <c r="M364" s="122">
        <f>'Demand Planning'!AI3617</f>
        <v>14</v>
      </c>
      <c r="N364" s="122">
        <f>'Demand Planning'!AJ3617</f>
        <v>14</v>
      </c>
      <c r="O364" s="122">
        <f>'Demand Planning'!AK3617</f>
        <v>14</v>
      </c>
      <c r="P364" s="122">
        <f>'Demand Planning'!AL3617</f>
        <v>14</v>
      </c>
      <c r="Q364" s="122">
        <f>'Demand Planning'!AM3617</f>
        <v>14</v>
      </c>
      <c r="R364" s="122">
        <f>'Demand Planning'!AN3617</f>
        <v>14</v>
      </c>
    </row>
    <row r="365" spans="1:18" ht="14.25" customHeight="1" x14ac:dyDescent="0.25">
      <c r="A365" s="107" t="str">
        <f>'Demand Planning'!A3618</f>
        <v>ZOE12443</v>
      </c>
      <c r="B365" s="135" t="str">
        <f>'Demand Planning'!B3618</f>
        <v>Zoe Nutrition Protein Cream Twist 200g</v>
      </c>
      <c r="C365" s="135" t="str">
        <f>'Demand Planning'!C3618</f>
        <v>BIO I SUPERFOODS</v>
      </c>
      <c r="D365" s="135" t="str">
        <f>'Demand Planning'!D3618</f>
        <v>03 BRONZE</v>
      </c>
      <c r="E365" s="166">
        <f>'Demand Planning'!Y3625</f>
        <v>101.65384615384616</v>
      </c>
      <c r="F365" s="122">
        <f>'Demand Planning'!AB3627</f>
        <v>94</v>
      </c>
      <c r="G365" s="122">
        <f>'Demand Planning'!AC3627</f>
        <v>94</v>
      </c>
      <c r="H365" s="122">
        <f>'Demand Planning'!AD3627</f>
        <v>94</v>
      </c>
      <c r="I365" s="122">
        <f>'Demand Planning'!AE3627</f>
        <v>94</v>
      </c>
      <c r="J365" s="122">
        <f>'Demand Planning'!AF3627</f>
        <v>94</v>
      </c>
      <c r="K365" s="122">
        <f>'Demand Planning'!AG3627</f>
        <v>265</v>
      </c>
      <c r="L365" s="122">
        <f>'Demand Planning'!AH3627</f>
        <v>265</v>
      </c>
      <c r="M365" s="122">
        <f>'Demand Planning'!AI3627</f>
        <v>265</v>
      </c>
      <c r="N365" s="122">
        <f>'Demand Planning'!AJ3627</f>
        <v>265</v>
      </c>
      <c r="O365" s="122">
        <f>'Demand Planning'!AK3627</f>
        <v>94</v>
      </c>
      <c r="P365" s="122">
        <f>'Demand Planning'!AL3627</f>
        <v>94</v>
      </c>
      <c r="Q365" s="122">
        <f>'Demand Planning'!AM3627</f>
        <v>103</v>
      </c>
      <c r="R365" s="122">
        <f>'Demand Planning'!AN3627</f>
        <v>103</v>
      </c>
    </row>
    <row r="366" spans="1:18" ht="14.25" customHeight="1" x14ac:dyDescent="0.25">
      <c r="A366" s="107" t="str">
        <f>'Demand Planning'!A3628</f>
        <v>SHM00047</v>
      </c>
      <c r="B366" s="135" t="str">
        <f>'Demand Planning'!B3628</f>
        <v>Shieldmixer Hero Pro Straight Out Of The Gym</v>
      </c>
      <c r="C366" s="135" t="str">
        <f>'Demand Planning'!C3628</f>
        <v>DRINKWARE I HOME</v>
      </c>
      <c r="D366" s="135" t="str">
        <f>'Demand Planning'!D3628</f>
        <v>03 BRONZE</v>
      </c>
      <c r="E366" s="166">
        <f>'Demand Planning'!Y3635</f>
        <v>25.5</v>
      </c>
      <c r="F366" s="122">
        <f>'Demand Planning'!AB3637</f>
        <v>7</v>
      </c>
      <c r="G366" s="122">
        <f>'Demand Planning'!AC3637</f>
        <v>7</v>
      </c>
      <c r="H366" s="122">
        <f>'Demand Planning'!AD3637</f>
        <v>7</v>
      </c>
      <c r="I366" s="122">
        <f>'Demand Planning'!AE3637</f>
        <v>7</v>
      </c>
      <c r="J366" s="122">
        <f>'Demand Planning'!AF3637</f>
        <v>6</v>
      </c>
      <c r="K366" s="122">
        <f>'Demand Planning'!AG3637</f>
        <v>6</v>
      </c>
      <c r="L366" s="122">
        <f>'Demand Planning'!AH3637</f>
        <v>6</v>
      </c>
      <c r="M366" s="122">
        <f>'Demand Planning'!AI3637</f>
        <v>6</v>
      </c>
      <c r="N366" s="122">
        <f>'Demand Planning'!AJ3637</f>
        <v>6</v>
      </c>
      <c r="O366" s="122">
        <f>'Demand Planning'!AK3637</f>
        <v>6</v>
      </c>
      <c r="P366" s="122">
        <f>'Demand Planning'!AL3637</f>
        <v>6</v>
      </c>
      <c r="Q366" s="122">
        <f>'Demand Planning'!AM3637</f>
        <v>6</v>
      </c>
      <c r="R366" s="122">
        <f>'Demand Planning'!AN3637</f>
        <v>6</v>
      </c>
    </row>
    <row r="367" spans="1:18" ht="14.25" customHeight="1" x14ac:dyDescent="0.25">
      <c r="A367" s="107" t="str">
        <f>'Demand Planning'!A3638</f>
        <v>ON00535</v>
      </c>
      <c r="B367" s="135" t="str">
        <f>'Demand Planning'!B3638</f>
        <v>BSN N.O. Xplode Green Burst 650g</v>
      </c>
      <c r="C367" s="135" t="str">
        <f>'Demand Planning'!C3638</f>
        <v>SPORTSKA PREHRANA</v>
      </c>
      <c r="D367" s="135" t="str">
        <f>'Demand Planning'!D3638</f>
        <v>03 BRONZE</v>
      </c>
      <c r="E367" s="166">
        <f>'Demand Planning'!Y3645</f>
        <v>6.6538461538461542</v>
      </c>
      <c r="F367" s="122">
        <f>'Demand Planning'!AB3647</f>
        <v>7</v>
      </c>
      <c r="G367" s="122">
        <f>'Demand Planning'!AC3647</f>
        <v>7</v>
      </c>
      <c r="H367" s="122">
        <f>'Demand Planning'!AD3647</f>
        <v>7</v>
      </c>
      <c r="I367" s="122">
        <f>'Demand Planning'!AE3647</f>
        <v>6</v>
      </c>
      <c r="J367" s="122">
        <f>'Demand Planning'!AF3647</f>
        <v>6</v>
      </c>
      <c r="K367" s="122">
        <f>'Demand Planning'!AG3647</f>
        <v>6</v>
      </c>
      <c r="L367" s="122">
        <f>'Demand Planning'!AH3647</f>
        <v>6</v>
      </c>
      <c r="M367" s="122">
        <f>'Demand Planning'!AI3647</f>
        <v>6</v>
      </c>
      <c r="N367" s="122">
        <f>'Demand Planning'!AJ3647</f>
        <v>6</v>
      </c>
      <c r="O367" s="122">
        <f>'Demand Planning'!AK3647</f>
        <v>6</v>
      </c>
      <c r="P367" s="122">
        <f>'Demand Planning'!AL3647</f>
        <v>6</v>
      </c>
      <c r="Q367" s="122">
        <f>'Demand Planning'!AM3647</f>
        <v>6</v>
      </c>
      <c r="R367" s="122">
        <f>'Demand Planning'!AN3647</f>
        <v>6</v>
      </c>
    </row>
    <row r="368" spans="1:18" ht="14.25" customHeight="1" x14ac:dyDescent="0.25">
      <c r="A368" s="107" t="str">
        <f>'Demand Planning'!A3648</f>
        <v>ZOE12442</v>
      </c>
      <c r="B368" s="135" t="str">
        <f>'Demand Planning'!B3648</f>
        <v>Zoe Nutrition Protein Cream Hazelnut Cocoa 200g</v>
      </c>
      <c r="C368" s="135" t="str">
        <f>'Demand Planning'!C3648</f>
        <v>BIO I SUPERFOODS</v>
      </c>
      <c r="D368" s="135" t="str">
        <f>'Demand Planning'!D3648</f>
        <v>03 BRONZE</v>
      </c>
      <c r="E368" s="166">
        <f>'Demand Planning'!Y3655</f>
        <v>82.038461538461533</v>
      </c>
      <c r="F368" s="122">
        <f>'Demand Planning'!AB3657</f>
        <v>67</v>
      </c>
      <c r="G368" s="122">
        <f>'Demand Planning'!AC3657</f>
        <v>67</v>
      </c>
      <c r="H368" s="122">
        <f>'Demand Planning'!AD3657</f>
        <v>67</v>
      </c>
      <c r="I368" s="122">
        <f>'Demand Planning'!AE3657</f>
        <v>67</v>
      </c>
      <c r="J368" s="122">
        <f>'Demand Planning'!AF3657</f>
        <v>67</v>
      </c>
      <c r="K368" s="122">
        <f>'Demand Planning'!AG3657</f>
        <v>67</v>
      </c>
      <c r="L368" s="122">
        <f>'Demand Planning'!AH3657</f>
        <v>67</v>
      </c>
      <c r="M368" s="122">
        <f>'Demand Planning'!AI3657</f>
        <v>67</v>
      </c>
      <c r="N368" s="122">
        <f>'Demand Planning'!AJ3657</f>
        <v>67</v>
      </c>
      <c r="O368" s="122">
        <f>'Demand Planning'!AK3657</f>
        <v>67</v>
      </c>
      <c r="P368" s="122">
        <f>'Demand Planning'!AL3657</f>
        <v>67</v>
      </c>
      <c r="Q368" s="122">
        <f>'Demand Planning'!AM3657</f>
        <v>67</v>
      </c>
      <c r="R368" s="122">
        <f>'Demand Planning'!AN3657</f>
        <v>67</v>
      </c>
    </row>
    <row r="369" spans="1:18" ht="14.25" customHeight="1" x14ac:dyDescent="0.25">
      <c r="A369" s="107" t="str">
        <f>'Demand Planning'!A3658</f>
        <v>POL09714</v>
      </c>
      <c r="B369" s="135" t="str">
        <f>'Demand Planning'!B3658</f>
        <v>Polleo Zero Sauce 425ml Mayo</v>
      </c>
      <c r="C369" s="135" t="str">
        <f>'Demand Planning'!C3658</f>
        <v>BIO I SUPERFOODS</v>
      </c>
      <c r="D369" s="135" t="str">
        <f>'Demand Planning'!D3658</f>
        <v>03 BRONZE</v>
      </c>
      <c r="E369" s="166">
        <f>'Demand Planning'!Y3665</f>
        <v>47.115384615384613</v>
      </c>
      <c r="F369" s="122">
        <f>'Demand Planning'!AB3667</f>
        <v>78</v>
      </c>
      <c r="G369" s="122">
        <f>'Demand Planning'!AC3667</f>
        <v>80</v>
      </c>
      <c r="H369" s="122">
        <f>'Demand Planning'!AD3667</f>
        <v>82</v>
      </c>
      <c r="I369" s="122">
        <f>'Demand Planning'!AE3667</f>
        <v>83</v>
      </c>
      <c r="J369" s="122">
        <f>'Demand Planning'!AF3667</f>
        <v>85</v>
      </c>
      <c r="K369" s="122">
        <f>'Demand Planning'!AG3667</f>
        <v>86</v>
      </c>
      <c r="L369" s="122">
        <f>'Demand Planning'!AH3667</f>
        <v>87</v>
      </c>
      <c r="M369" s="122">
        <f>'Demand Planning'!AI3667</f>
        <v>88</v>
      </c>
      <c r="N369" s="122">
        <f>'Demand Planning'!AJ3667</f>
        <v>88</v>
      </c>
      <c r="O369" s="122">
        <f>'Demand Planning'!AK3667</f>
        <v>89</v>
      </c>
      <c r="P369" s="122">
        <f>'Demand Planning'!AL3667</f>
        <v>89</v>
      </c>
      <c r="Q369" s="122">
        <f>'Demand Planning'!AM3667</f>
        <v>90</v>
      </c>
      <c r="R369" s="122">
        <f>'Demand Planning'!AN3667</f>
        <v>90</v>
      </c>
    </row>
    <row r="370" spans="1:18" ht="14.25" customHeight="1" x14ac:dyDescent="0.25">
      <c r="A370" s="107" t="str">
        <f>'Demand Planning'!A3668</f>
        <v>POL12706</v>
      </c>
      <c r="B370" s="135" t="str">
        <f>'Demand Planning'!B3668</f>
        <v>Polleo Pro Whey 2kg Vanilla raspberry</v>
      </c>
      <c r="C370" s="135" t="str">
        <f>'Demand Planning'!C3668</f>
        <v>PROTEINI</v>
      </c>
      <c r="D370" s="135" t="str">
        <f>'Demand Planning'!D3668</f>
        <v>03 BRONZE</v>
      </c>
      <c r="E370" s="166">
        <f>'Demand Planning'!Y3675</f>
        <v>4.4615384615384617</v>
      </c>
      <c r="F370" s="122">
        <f>'Demand Planning'!AB3677</f>
        <v>5</v>
      </c>
      <c r="G370" s="122">
        <f>'Demand Planning'!AC3677</f>
        <v>5</v>
      </c>
      <c r="H370" s="122">
        <f>'Demand Planning'!AD3677</f>
        <v>4</v>
      </c>
      <c r="I370" s="122">
        <f>'Demand Planning'!AE3677</f>
        <v>4</v>
      </c>
      <c r="J370" s="122">
        <f>'Demand Planning'!AF3677</f>
        <v>4</v>
      </c>
      <c r="K370" s="122">
        <f>'Demand Planning'!AG3677</f>
        <v>4</v>
      </c>
      <c r="L370" s="122">
        <f>'Demand Planning'!AH3677</f>
        <v>4</v>
      </c>
      <c r="M370" s="122">
        <f>'Demand Planning'!AI3677</f>
        <v>4</v>
      </c>
      <c r="N370" s="122">
        <f>'Demand Planning'!AJ3677</f>
        <v>4</v>
      </c>
      <c r="O370" s="122">
        <f>'Demand Planning'!AK3677</f>
        <v>4</v>
      </c>
      <c r="P370" s="122">
        <f>'Demand Planning'!AL3677</f>
        <v>4</v>
      </c>
      <c r="Q370" s="122">
        <f>'Demand Planning'!AM3677</f>
        <v>4</v>
      </c>
      <c r="R370" s="122">
        <f>'Demand Planning'!AN3677</f>
        <v>4</v>
      </c>
    </row>
    <row r="371" spans="1:18" ht="14.25" customHeight="1" x14ac:dyDescent="0.25">
      <c r="A371" s="107" t="str">
        <f>'Demand Planning'!A3678</f>
        <v>ON00530</v>
      </c>
      <c r="B371" s="135" t="str">
        <f>'Demand Planning'!B3678</f>
        <v>Amino Energy+ RTD Tropical 250ml</v>
      </c>
      <c r="C371" s="135" t="str">
        <f>'Demand Planning'!C3678</f>
        <v>RTD &amp; SNACKS</v>
      </c>
      <c r="D371" s="135" t="str">
        <f>'Demand Planning'!D3678</f>
        <v>03 BRONZE</v>
      </c>
      <c r="E371" s="166">
        <f>'Demand Planning'!Y3685</f>
        <v>78.769230769230774</v>
      </c>
      <c r="F371" s="122">
        <f>'Demand Planning'!AB3687</f>
        <v>81</v>
      </c>
      <c r="G371" s="122">
        <f>'Demand Planning'!AC3687</f>
        <v>81</v>
      </c>
      <c r="H371" s="122">
        <f>'Demand Planning'!AD3687</f>
        <v>81</v>
      </c>
      <c r="I371" s="122">
        <f>'Demand Planning'!AE3687</f>
        <v>81</v>
      </c>
      <c r="J371" s="122">
        <f>'Demand Planning'!AF3687</f>
        <v>81</v>
      </c>
      <c r="K371" s="122">
        <f>'Demand Planning'!AG3687</f>
        <v>81</v>
      </c>
      <c r="L371" s="122">
        <f>'Demand Planning'!AH3687</f>
        <v>81</v>
      </c>
      <c r="M371" s="122">
        <f>'Demand Planning'!AI3687</f>
        <v>81</v>
      </c>
      <c r="N371" s="122">
        <f>'Demand Planning'!AJ3687</f>
        <v>81</v>
      </c>
      <c r="O371" s="122">
        <f>'Demand Planning'!AK3687</f>
        <v>81</v>
      </c>
      <c r="P371" s="122">
        <f>'Demand Planning'!AL3687</f>
        <v>81</v>
      </c>
      <c r="Q371" s="122">
        <f>'Demand Planning'!AM3687</f>
        <v>81</v>
      </c>
      <c r="R371" s="122">
        <f>'Demand Planning'!AN3687</f>
        <v>81</v>
      </c>
    </row>
    <row r="372" spans="1:18" ht="14.25" customHeight="1" x14ac:dyDescent="0.25">
      <c r="A372" s="107" t="str">
        <f>'Demand Planning'!A3688</f>
        <v>ON00252</v>
      </c>
      <c r="B372" s="135" t="str">
        <f>'Demand Planning'!B3688</f>
        <v>Gold Whey 896g Cookies &amp; Cream</v>
      </c>
      <c r="C372" s="135" t="str">
        <f>'Demand Planning'!C3688</f>
        <v>PROTEINI</v>
      </c>
      <c r="D372" s="135" t="str">
        <f>'Demand Planning'!D3688</f>
        <v>03 BRONZE</v>
      </c>
      <c r="E372" s="166">
        <f>'Demand Planning'!Y3695</f>
        <v>7.2307692307692308</v>
      </c>
      <c r="F372" s="122">
        <f>'Demand Planning'!AB3697</f>
        <v>0</v>
      </c>
      <c r="G372" s="122">
        <f>'Demand Planning'!AC3697</f>
        <v>0</v>
      </c>
      <c r="H372" s="122">
        <f>'Demand Planning'!AD3697</f>
        <v>0</v>
      </c>
      <c r="I372" s="122">
        <f>'Demand Planning'!AE3697</f>
        <v>0</v>
      </c>
      <c r="J372" s="122">
        <f>'Demand Planning'!AF3697</f>
        <v>0</v>
      </c>
      <c r="K372" s="122">
        <f>'Demand Planning'!AG3697</f>
        <v>0</v>
      </c>
      <c r="L372" s="122">
        <f>'Demand Planning'!AH3697</f>
        <v>0</v>
      </c>
      <c r="M372" s="122">
        <f>'Demand Planning'!AI3697</f>
        <v>0</v>
      </c>
      <c r="N372" s="122">
        <f>'Demand Planning'!AJ3697</f>
        <v>0</v>
      </c>
      <c r="O372" s="122">
        <f>'Demand Planning'!AK3697</f>
        <v>0</v>
      </c>
      <c r="P372" s="122">
        <f>'Demand Planning'!AL3697</f>
        <v>0</v>
      </c>
      <c r="Q372" s="122">
        <f>'Demand Planning'!AM3697</f>
        <v>0</v>
      </c>
      <c r="R372" s="122">
        <f>'Demand Planning'!AN3697</f>
        <v>0</v>
      </c>
    </row>
    <row r="373" spans="1:18" ht="14.25" customHeight="1" x14ac:dyDescent="0.25">
      <c r="A373" s="107" t="str">
        <f>'Demand Planning'!A3698</f>
        <v>ATC06602</v>
      </c>
      <c r="B373" s="135" t="str">
        <f>'Demand Planning'!B3698</f>
        <v>Girja profesionalna 16 kg Atleticore</v>
      </c>
      <c r="C373" s="135" t="str">
        <f>'Demand Planning'!C3698</f>
        <v>FITNESS OPREMA</v>
      </c>
      <c r="D373" s="135" t="str">
        <f>'Demand Planning'!D3698</f>
        <v>03 BRONZE</v>
      </c>
      <c r="E373" s="166">
        <f>'Demand Planning'!Y3705</f>
        <v>4.615384615384615</v>
      </c>
      <c r="F373" s="122">
        <f>'Demand Planning'!AB3707</f>
        <v>2</v>
      </c>
      <c r="G373" s="122">
        <f>'Demand Planning'!AC3707</f>
        <v>2</v>
      </c>
      <c r="H373" s="122">
        <f>'Demand Planning'!AD3707</f>
        <v>1</v>
      </c>
      <c r="I373" s="122">
        <f>'Demand Planning'!AE3707</f>
        <v>2</v>
      </c>
      <c r="J373" s="122">
        <f>'Demand Planning'!AF3707</f>
        <v>1</v>
      </c>
      <c r="K373" s="122">
        <f>'Demand Planning'!AG3707</f>
        <v>1</v>
      </c>
      <c r="L373" s="122">
        <f>'Demand Planning'!AH3707</f>
        <v>1</v>
      </c>
      <c r="M373" s="122">
        <f>'Demand Planning'!AI3707</f>
        <v>1</v>
      </c>
      <c r="N373" s="122">
        <f>'Demand Planning'!AJ3707</f>
        <v>1</v>
      </c>
      <c r="O373" s="122">
        <f>'Demand Planning'!AK3707</f>
        <v>1</v>
      </c>
      <c r="P373" s="122">
        <f>'Demand Planning'!AL3707</f>
        <v>1</v>
      </c>
      <c r="Q373" s="122">
        <f>'Demand Planning'!AM3707</f>
        <v>1</v>
      </c>
      <c r="R373" s="122">
        <f>'Demand Planning'!AN3707</f>
        <v>1</v>
      </c>
    </row>
    <row r="374" spans="1:18" ht="14.25" customHeight="1" x14ac:dyDescent="0.25">
      <c r="A374" s="107" t="str">
        <f>'Demand Planning'!A3708</f>
        <v>UFC16147</v>
      </c>
      <c r="B374" s="135" t="str">
        <f>'Demand Planning'!B3708</f>
        <v>OPRO Self-Fit štitnik za zube GEN5 Zlatni - Crno/ Crveni</v>
      </c>
      <c r="C374" s="135" t="str">
        <f>'Demand Planning'!C3708</f>
        <v>BORILAČKA OPREMA</v>
      </c>
      <c r="D374" s="135" t="str">
        <f>'Demand Planning'!D3708</f>
        <v>03 BRONZE</v>
      </c>
      <c r="E374" s="166">
        <f>'Demand Planning'!Y3715</f>
        <v>9.9230769230769234</v>
      </c>
      <c r="F374" s="122">
        <f>'Demand Planning'!AB3717</f>
        <v>7</v>
      </c>
      <c r="G374" s="122">
        <f>'Demand Planning'!AC3717</f>
        <v>7</v>
      </c>
      <c r="H374" s="122">
        <f>'Demand Planning'!AD3717</f>
        <v>7</v>
      </c>
      <c r="I374" s="122">
        <f>'Demand Planning'!AE3717</f>
        <v>7</v>
      </c>
      <c r="J374" s="122">
        <f>'Demand Planning'!AF3717</f>
        <v>7</v>
      </c>
      <c r="K374" s="122">
        <f>'Demand Planning'!AG3717</f>
        <v>7</v>
      </c>
      <c r="L374" s="122">
        <f>'Demand Planning'!AH3717</f>
        <v>7</v>
      </c>
      <c r="M374" s="122">
        <f>'Demand Planning'!AI3717</f>
        <v>7</v>
      </c>
      <c r="N374" s="122">
        <f>'Demand Planning'!AJ3717</f>
        <v>7</v>
      </c>
      <c r="O374" s="122">
        <f>'Demand Planning'!AK3717</f>
        <v>7</v>
      </c>
      <c r="P374" s="122">
        <f>'Demand Planning'!AL3717</f>
        <v>7</v>
      </c>
      <c r="Q374" s="122">
        <f>'Demand Planning'!AM3717</f>
        <v>7</v>
      </c>
      <c r="R374" s="122">
        <f>'Demand Planning'!AN3717</f>
        <v>7</v>
      </c>
    </row>
    <row r="375" spans="1:18" ht="14.25" customHeight="1" x14ac:dyDescent="0.25">
      <c r="A375" s="107" t="str">
        <f>'Demand Planning'!A3718</f>
        <v>ON00331</v>
      </c>
      <c r="B375" s="135" t="str">
        <f>'Demand Planning'!B3718</f>
        <v>Gold Whey 2,27kg Chocolate Peanut</v>
      </c>
      <c r="C375" s="135" t="str">
        <f>'Demand Planning'!C3718</f>
        <v>PROTEINI</v>
      </c>
      <c r="D375" s="135" t="str">
        <f>'Demand Planning'!D3718</f>
        <v>03 BRONZE</v>
      </c>
      <c r="E375" s="166">
        <f>'Demand Planning'!Y3725</f>
        <v>5.384615384615385</v>
      </c>
      <c r="F375" s="122">
        <f>'Demand Planning'!AB3727</f>
        <v>6</v>
      </c>
      <c r="G375" s="122">
        <f>'Demand Planning'!AC3727</f>
        <v>6</v>
      </c>
      <c r="H375" s="122">
        <f>'Demand Planning'!AD3727</f>
        <v>6</v>
      </c>
      <c r="I375" s="122">
        <f>'Demand Planning'!AE3727</f>
        <v>6</v>
      </c>
      <c r="J375" s="122">
        <f>'Demand Planning'!AF3727</f>
        <v>6</v>
      </c>
      <c r="K375" s="122">
        <f>'Demand Planning'!AG3727</f>
        <v>5</v>
      </c>
      <c r="L375" s="122">
        <f>'Demand Planning'!AH3727</f>
        <v>5</v>
      </c>
      <c r="M375" s="122">
        <f>'Demand Planning'!AI3727</f>
        <v>5</v>
      </c>
      <c r="N375" s="122">
        <f>'Demand Planning'!AJ3727</f>
        <v>5</v>
      </c>
      <c r="O375" s="122">
        <f>'Demand Planning'!AK3727</f>
        <v>5</v>
      </c>
      <c r="P375" s="122">
        <f>'Demand Planning'!AL3727</f>
        <v>5</v>
      </c>
      <c r="Q375" s="122">
        <f>'Demand Planning'!AM3727</f>
        <v>5</v>
      </c>
      <c r="R375" s="122">
        <f>'Demand Planning'!AN3727</f>
        <v>6</v>
      </c>
    </row>
    <row r="376" spans="1:18" ht="14.25" customHeight="1" x14ac:dyDescent="0.25">
      <c r="A376" s="107" t="str">
        <f>'Demand Planning'!A3728</f>
        <v>ZOE12302</v>
      </c>
      <c r="B376" s="135" t="str">
        <f>'Demand Planning'!B3728</f>
        <v>Prostirka My everyday ECO TPE Yoga Purple ZOE</v>
      </c>
      <c r="C376" s="135" t="str">
        <f>'Demand Planning'!C3728</f>
        <v>FITNESS OPREMA</v>
      </c>
      <c r="D376" s="135" t="str">
        <f>'Demand Planning'!D3728</f>
        <v>03 BRONZE</v>
      </c>
      <c r="E376" s="166">
        <f>'Demand Planning'!Y3735</f>
        <v>6.6538461538461542</v>
      </c>
      <c r="F376" s="122">
        <f>'Demand Planning'!AB3737</f>
        <v>4</v>
      </c>
      <c r="G376" s="122">
        <f>'Demand Planning'!AC3737</f>
        <v>4</v>
      </c>
      <c r="H376" s="122">
        <f>'Demand Planning'!AD3737</f>
        <v>4</v>
      </c>
      <c r="I376" s="122">
        <f>'Demand Planning'!AE3737</f>
        <v>4</v>
      </c>
      <c r="J376" s="122">
        <f>'Demand Planning'!AF3737</f>
        <v>4</v>
      </c>
      <c r="K376" s="122">
        <f>'Demand Planning'!AG3737</f>
        <v>4</v>
      </c>
      <c r="L376" s="122">
        <f>'Demand Planning'!AH3737</f>
        <v>4</v>
      </c>
      <c r="M376" s="122">
        <f>'Demand Planning'!AI3737</f>
        <v>4</v>
      </c>
      <c r="N376" s="122">
        <f>'Demand Planning'!AJ3737</f>
        <v>4</v>
      </c>
      <c r="O376" s="122">
        <f>'Demand Planning'!AK3737</f>
        <v>4</v>
      </c>
      <c r="P376" s="122">
        <f>'Demand Planning'!AL3737</f>
        <v>4</v>
      </c>
      <c r="Q376" s="122">
        <f>'Demand Planning'!AM3737</f>
        <v>4</v>
      </c>
      <c r="R376" s="122">
        <f>'Demand Planning'!AN3737</f>
        <v>4</v>
      </c>
    </row>
    <row r="377" spans="1:18" ht="14.25" customHeight="1" x14ac:dyDescent="0.25">
      <c r="A377" s="107" t="str">
        <f>'Demand Planning'!A3738</f>
        <v>GAR04756</v>
      </c>
      <c r="B377" s="135" t="str">
        <f>'Demand Planning'!B3738</f>
        <v>Fenix 8, 51 mm, Solar Sapphire Tit., Amp Yellow/Graphite remen</v>
      </c>
      <c r="C377" s="135" t="str">
        <f>'Demand Planning'!C3738</f>
        <v>GADGETI</v>
      </c>
      <c r="D377" s="135" t="str">
        <f>'Demand Planning'!D3738</f>
        <v>03 BRONZE</v>
      </c>
      <c r="E377" s="166">
        <f>'Demand Planning'!Y3745</f>
        <v>0.92307692307692313</v>
      </c>
      <c r="F377" s="122">
        <f>'Demand Planning'!AB3747</f>
        <v>1</v>
      </c>
      <c r="G377" s="122">
        <f>'Demand Planning'!AC3747</f>
        <v>1</v>
      </c>
      <c r="H377" s="122">
        <f>'Demand Planning'!AD3747</f>
        <v>1</v>
      </c>
      <c r="I377" s="122">
        <f>'Demand Planning'!AE3747</f>
        <v>1</v>
      </c>
      <c r="J377" s="122">
        <f>'Demand Planning'!AF3747</f>
        <v>1</v>
      </c>
      <c r="K377" s="122">
        <f>'Demand Planning'!AG3747</f>
        <v>1</v>
      </c>
      <c r="L377" s="122">
        <f>'Demand Planning'!AH3747</f>
        <v>1</v>
      </c>
      <c r="M377" s="122">
        <f>'Demand Planning'!AI3747</f>
        <v>1</v>
      </c>
      <c r="N377" s="122">
        <f>'Demand Planning'!AJ3747</f>
        <v>1</v>
      </c>
      <c r="O377" s="122">
        <f>'Demand Planning'!AK3747</f>
        <v>1</v>
      </c>
      <c r="P377" s="122">
        <f>'Demand Planning'!AL3747</f>
        <v>1</v>
      </c>
      <c r="Q377" s="122">
        <f>'Demand Planning'!AM3747</f>
        <v>1</v>
      </c>
      <c r="R377" s="122">
        <f>'Demand Planning'!AN3747</f>
        <v>1</v>
      </c>
    </row>
    <row r="378" spans="1:18" ht="14.25" customHeight="1" x14ac:dyDescent="0.25">
      <c r="A378" s="107" t="str">
        <f>'Demand Planning'!A3748</f>
        <v>POL09833</v>
      </c>
      <c r="B378" s="135" t="str">
        <f>'Demand Planning'!B3748</f>
        <v>Polleo 1st Whey 30,4g SACHET Chocolate Jaffa</v>
      </c>
      <c r="C378" s="135" t="str">
        <f>'Demand Planning'!C3748</f>
        <v>PROTEINI</v>
      </c>
      <c r="D378" s="135" t="str">
        <f>'Demand Planning'!D3748</f>
        <v>03 BRONZE</v>
      </c>
      <c r="E378" s="166">
        <f>'Demand Planning'!Y3755</f>
        <v>228.61538461538461</v>
      </c>
      <c r="F378" s="122">
        <f>'Demand Planning'!AB3757</f>
        <v>486</v>
      </c>
      <c r="G378" s="122">
        <f>'Demand Planning'!AC3757</f>
        <v>504</v>
      </c>
      <c r="H378" s="122">
        <f>'Demand Planning'!AD3757</f>
        <v>518</v>
      </c>
      <c r="I378" s="122">
        <f>'Demand Planning'!AE3757</f>
        <v>531</v>
      </c>
      <c r="J378" s="122">
        <f>'Demand Planning'!AF3757</f>
        <v>541</v>
      </c>
      <c r="K378" s="122">
        <f>'Demand Planning'!AG3757</f>
        <v>550</v>
      </c>
      <c r="L378" s="122">
        <f>'Demand Planning'!AH3757</f>
        <v>558</v>
      </c>
      <c r="M378" s="122">
        <f>'Demand Planning'!AI3757</f>
        <v>564</v>
      </c>
      <c r="N378" s="122">
        <f>'Demand Planning'!AJ3757</f>
        <v>570</v>
      </c>
      <c r="O378" s="122">
        <f>'Demand Planning'!AK3757</f>
        <v>574</v>
      </c>
      <c r="P378" s="122">
        <f>'Demand Planning'!AL3757</f>
        <v>578</v>
      </c>
      <c r="Q378" s="122">
        <f>'Demand Planning'!AM3757</f>
        <v>582</v>
      </c>
      <c r="R378" s="122">
        <f>'Demand Planning'!AN3757</f>
        <v>584</v>
      </c>
    </row>
    <row r="379" spans="1:18" ht="14.25" customHeight="1" x14ac:dyDescent="0.25">
      <c r="A379" s="107" t="str">
        <f>'Demand Planning'!A3758</f>
        <v>ON00431</v>
      </c>
      <c r="B379" s="135" t="str">
        <f>'Demand Planning'!B3758</f>
        <v>Serious Mass 2,73kg Cookies&amp;Cream</v>
      </c>
      <c r="C379" s="135" t="str">
        <f>'Demand Planning'!C3758</f>
        <v>SPORTSKA PREHRANA</v>
      </c>
      <c r="D379" s="135" t="str">
        <f>'Demand Planning'!D3758</f>
        <v>03 BRONZE</v>
      </c>
      <c r="E379" s="166">
        <f>'Demand Planning'!Y3765</f>
        <v>5.5</v>
      </c>
      <c r="F379" s="122">
        <f>'Demand Planning'!AB3767</f>
        <v>4</v>
      </c>
      <c r="G379" s="122">
        <f>'Demand Planning'!AC3767</f>
        <v>4</v>
      </c>
      <c r="H379" s="122">
        <f>'Demand Planning'!AD3767</f>
        <v>4</v>
      </c>
      <c r="I379" s="122">
        <f>'Demand Planning'!AE3767</f>
        <v>4</v>
      </c>
      <c r="J379" s="122">
        <f>'Demand Planning'!AF3767</f>
        <v>4</v>
      </c>
      <c r="K379" s="122">
        <f>'Demand Planning'!AG3767</f>
        <v>4</v>
      </c>
      <c r="L379" s="122">
        <f>'Demand Planning'!AH3767</f>
        <v>4</v>
      </c>
      <c r="M379" s="122">
        <f>'Demand Planning'!AI3767</f>
        <v>4</v>
      </c>
      <c r="N379" s="122">
        <f>'Demand Planning'!AJ3767</f>
        <v>4</v>
      </c>
      <c r="O379" s="122">
        <f>'Demand Planning'!AK3767</f>
        <v>4</v>
      </c>
      <c r="P379" s="122">
        <f>'Demand Planning'!AL3767</f>
        <v>4</v>
      </c>
      <c r="Q379" s="122">
        <f>'Demand Planning'!AM3767</f>
        <v>4</v>
      </c>
      <c r="R379" s="122">
        <f>'Demand Planning'!AN3767</f>
        <v>4</v>
      </c>
    </row>
    <row r="380" spans="1:18" ht="14.25" customHeight="1" x14ac:dyDescent="0.25">
      <c r="A380" s="107" t="str">
        <f>'Demand Planning'!A3768</f>
        <v>POL12809</v>
      </c>
      <c r="B380" s="135" t="str">
        <f>'Demand Planning'!B3768</f>
        <v>Vindija &amp; Polleo Protein Shake 500ml Chocolate</v>
      </c>
      <c r="C380" s="135" t="str">
        <f>'Demand Planning'!C3768</f>
        <v>RTD &amp; SNACKS</v>
      </c>
      <c r="D380" s="135" t="str">
        <f>'Demand Planning'!D3768</f>
        <v>03 BRONZE</v>
      </c>
      <c r="E380" s="166">
        <f>'Demand Planning'!Y3775</f>
        <v>163.80769230769232</v>
      </c>
      <c r="F380" s="122">
        <f>'Demand Planning'!AB3777</f>
        <v>227</v>
      </c>
      <c r="G380" s="122">
        <f>'Demand Planning'!AC3777</f>
        <v>235</v>
      </c>
      <c r="H380" s="122">
        <f>'Demand Planning'!AD3777</f>
        <v>192</v>
      </c>
      <c r="I380" s="122">
        <f>'Demand Planning'!AE3777</f>
        <v>194</v>
      </c>
      <c r="J380" s="122">
        <f>'Demand Planning'!AF3777</f>
        <v>186</v>
      </c>
      <c r="K380" s="122">
        <f>'Demand Planning'!AG3777</f>
        <v>187</v>
      </c>
      <c r="L380" s="122">
        <f>'Demand Planning'!AH3777</f>
        <v>186</v>
      </c>
      <c r="M380" s="122">
        <f>'Demand Planning'!AI3777</f>
        <v>186</v>
      </c>
      <c r="N380" s="122">
        <f>'Demand Planning'!AJ3777</f>
        <v>182</v>
      </c>
      <c r="O380" s="122">
        <f>'Demand Planning'!AK3777</f>
        <v>183</v>
      </c>
      <c r="P380" s="122">
        <f>'Demand Planning'!AL3777</f>
        <v>235</v>
      </c>
      <c r="Q380" s="122">
        <f>'Demand Planning'!AM3777</f>
        <v>162</v>
      </c>
      <c r="R380" s="122">
        <f>'Demand Planning'!AN3777</f>
        <v>178</v>
      </c>
    </row>
    <row r="381" spans="1:18" ht="14.25" customHeight="1" x14ac:dyDescent="0.25">
      <c r="A381" s="107" t="str">
        <f>'Demand Planning'!A3778</f>
        <v>SCM04399</v>
      </c>
      <c r="B381" s="135" t="str">
        <f>'Demand Planning'!B3778</f>
        <v>BCAA Hybrid 240 tablets</v>
      </c>
      <c r="C381" s="135" t="str">
        <f>'Demand Planning'!C3778</f>
        <v>SPORTSKA PREHRANA</v>
      </c>
      <c r="D381" s="135" t="str">
        <f>'Demand Planning'!D3778</f>
        <v>03 BRONZE</v>
      </c>
      <c r="E381" s="166">
        <f>'Demand Planning'!Y3785</f>
        <v>7.8076923076923075</v>
      </c>
      <c r="F381" s="122">
        <f>'Demand Planning'!AB3787</f>
        <v>6</v>
      </c>
      <c r="G381" s="122">
        <f>'Demand Planning'!AC3787</f>
        <v>6</v>
      </c>
      <c r="H381" s="122">
        <f>'Demand Planning'!AD3787</f>
        <v>6</v>
      </c>
      <c r="I381" s="122">
        <f>'Demand Planning'!AE3787</f>
        <v>6</v>
      </c>
      <c r="J381" s="122">
        <f>'Demand Planning'!AF3787</f>
        <v>6</v>
      </c>
      <c r="K381" s="122">
        <f>'Demand Planning'!AG3787</f>
        <v>6</v>
      </c>
      <c r="L381" s="122">
        <f>'Demand Planning'!AH3787</f>
        <v>6</v>
      </c>
      <c r="M381" s="122">
        <f>'Demand Planning'!AI3787</f>
        <v>6</v>
      </c>
      <c r="N381" s="122">
        <f>'Demand Planning'!AJ3787</f>
        <v>6</v>
      </c>
      <c r="O381" s="122">
        <f>'Demand Planning'!AK3787</f>
        <v>6</v>
      </c>
      <c r="P381" s="122">
        <f>'Demand Planning'!AL3787</f>
        <v>6</v>
      </c>
      <c r="Q381" s="122">
        <f>'Demand Planning'!AM3787</f>
        <v>6</v>
      </c>
      <c r="R381" s="122">
        <f>'Demand Planning'!AN3787</f>
        <v>6</v>
      </c>
    </row>
    <row r="382" spans="1:18" ht="14.25" customHeight="1" x14ac:dyDescent="0.25">
      <c r="A382" s="107" t="str">
        <f>'Demand Planning'!A3788</f>
        <v>SHM00083</v>
      </c>
      <c r="B382" s="135" t="str">
        <f>'Demand Planning'!B3788</f>
        <v>DEFENDER, I Don't Sweat I Sparkle, 600 ml</v>
      </c>
      <c r="C382" s="135" t="str">
        <f>'Demand Planning'!C3788</f>
        <v>DRINKWARE I HOME</v>
      </c>
      <c r="D382" s="135" t="str">
        <f>'Demand Planning'!D3788</f>
        <v>03 BRONZE</v>
      </c>
      <c r="E382" s="166">
        <f>'Demand Planning'!Y3795</f>
        <v>91.07692307692308</v>
      </c>
      <c r="F382" s="122">
        <f>'Demand Planning'!AB3797</f>
        <v>31</v>
      </c>
      <c r="G382" s="122">
        <f>'Demand Planning'!AC3797</f>
        <v>31</v>
      </c>
      <c r="H382" s="122">
        <f>'Demand Planning'!AD3797</f>
        <v>31</v>
      </c>
      <c r="I382" s="122">
        <f>'Demand Planning'!AE3797</f>
        <v>31</v>
      </c>
      <c r="J382" s="122">
        <f>'Demand Planning'!AF3797</f>
        <v>31</v>
      </c>
      <c r="K382" s="122">
        <f>'Demand Planning'!AG3797</f>
        <v>31</v>
      </c>
      <c r="L382" s="122">
        <f>'Demand Planning'!AH3797</f>
        <v>31</v>
      </c>
      <c r="M382" s="122">
        <f>'Demand Planning'!AI3797</f>
        <v>31</v>
      </c>
      <c r="N382" s="122">
        <f>'Demand Planning'!AJ3797</f>
        <v>31</v>
      </c>
      <c r="O382" s="122">
        <f>'Demand Planning'!AK3797</f>
        <v>31</v>
      </c>
      <c r="P382" s="122">
        <f>'Demand Planning'!AL3797</f>
        <v>31</v>
      </c>
      <c r="Q382" s="122">
        <f>'Demand Planning'!AM3797</f>
        <v>31</v>
      </c>
      <c r="R382" s="122">
        <f>'Demand Planning'!AN3797</f>
        <v>31</v>
      </c>
    </row>
    <row r="383" spans="1:18" ht="14.25" customHeight="1" x14ac:dyDescent="0.25">
      <c r="A383" s="107" t="str">
        <f>'Demand Planning'!A3798</f>
        <v>ATC06735</v>
      </c>
      <c r="B383" s="135" t="str">
        <f>'Demand Planning'!B3798</f>
        <v>Steznik zapešća univerzalni crni Atleticore</v>
      </c>
      <c r="C383" s="135" t="str">
        <f>'Demand Planning'!C3798</f>
        <v>FITNESS OPREMA</v>
      </c>
      <c r="D383" s="135" t="str">
        <f>'Demand Planning'!D3798</f>
        <v>03 BRONZE</v>
      </c>
      <c r="E383" s="166">
        <f>'Demand Planning'!Y3805</f>
        <v>14.26923076923077</v>
      </c>
      <c r="F383" s="122">
        <f>'Demand Planning'!AB3807</f>
        <v>13</v>
      </c>
      <c r="G383" s="122">
        <f>'Demand Planning'!AC3807</f>
        <v>12</v>
      </c>
      <c r="H383" s="122">
        <f>'Demand Planning'!AD3807</f>
        <v>11</v>
      </c>
      <c r="I383" s="122">
        <f>'Demand Planning'!AE3807</f>
        <v>11</v>
      </c>
      <c r="J383" s="122">
        <f>'Demand Planning'!AF3807</f>
        <v>11</v>
      </c>
      <c r="K383" s="122">
        <f>'Demand Planning'!AG3807</f>
        <v>11</v>
      </c>
      <c r="L383" s="122">
        <f>'Demand Planning'!AH3807</f>
        <v>11</v>
      </c>
      <c r="M383" s="122">
        <f>'Demand Planning'!AI3807</f>
        <v>11</v>
      </c>
      <c r="N383" s="122">
        <f>'Demand Planning'!AJ3807</f>
        <v>11</v>
      </c>
      <c r="O383" s="122">
        <f>'Demand Planning'!AK3807</f>
        <v>11</v>
      </c>
      <c r="P383" s="122">
        <f>'Demand Planning'!AL3807</f>
        <v>11</v>
      </c>
      <c r="Q383" s="122">
        <f>'Demand Planning'!AM3807</f>
        <v>11</v>
      </c>
      <c r="R383" s="122">
        <f>'Demand Planning'!AN3807</f>
        <v>11</v>
      </c>
    </row>
    <row r="384" spans="1:18" ht="14.25" customHeight="1" x14ac:dyDescent="0.25">
      <c r="A384" s="107" t="str">
        <f>'Demand Planning'!A3808</f>
        <v>SHM00031</v>
      </c>
      <c r="B384" s="135" t="str">
        <f>'Demand Planning'!B3808</f>
        <v>Shieldmixer Hero Pro Go Hard or Go Home</v>
      </c>
      <c r="C384" s="135" t="str">
        <f>'Demand Planning'!C3808</f>
        <v>DRINKWARE I HOME</v>
      </c>
      <c r="D384" s="135" t="str">
        <f>'Demand Planning'!D3808</f>
        <v>03 BRONZE</v>
      </c>
      <c r="E384" s="166">
        <f>'Demand Planning'!Y3815</f>
        <v>15.653846153846153</v>
      </c>
      <c r="F384" s="122">
        <f>'Demand Planning'!AB3817</f>
        <v>6</v>
      </c>
      <c r="G384" s="122">
        <f>'Demand Planning'!AC3817</f>
        <v>7</v>
      </c>
      <c r="H384" s="122">
        <f>'Demand Planning'!AD3817</f>
        <v>7</v>
      </c>
      <c r="I384" s="122">
        <f>'Demand Planning'!AE3817</f>
        <v>7</v>
      </c>
      <c r="J384" s="122">
        <f>'Demand Planning'!AF3817</f>
        <v>6</v>
      </c>
      <c r="K384" s="122">
        <f>'Demand Planning'!AG3817</f>
        <v>6</v>
      </c>
      <c r="L384" s="122">
        <f>'Demand Planning'!AH3817</f>
        <v>6</v>
      </c>
      <c r="M384" s="122">
        <f>'Demand Planning'!AI3817</f>
        <v>6</v>
      </c>
      <c r="N384" s="122">
        <f>'Demand Planning'!AJ3817</f>
        <v>6</v>
      </c>
      <c r="O384" s="122">
        <f>'Demand Planning'!AK3817</f>
        <v>6</v>
      </c>
      <c r="P384" s="122">
        <f>'Demand Planning'!AL3817</f>
        <v>6</v>
      </c>
      <c r="Q384" s="122">
        <f>'Demand Planning'!AM3817</f>
        <v>6</v>
      </c>
      <c r="R384" s="122">
        <f>'Demand Planning'!AN3817</f>
        <v>6</v>
      </c>
    </row>
    <row r="385" spans="1:18" ht="14.25" customHeight="1" x14ac:dyDescent="0.25">
      <c r="A385" s="107" t="str">
        <f>'Demand Planning'!A3818</f>
        <v>UFC16148</v>
      </c>
      <c r="B385" s="135" t="str">
        <f>'Demand Planning'!B3818</f>
        <v>OPRO Self-Fit štitnik za zube GEN5 Zlatni - Crno/ Zlatni</v>
      </c>
      <c r="C385" s="135" t="str">
        <f>'Demand Planning'!C3818</f>
        <v>BORILAČKA OPREMA</v>
      </c>
      <c r="D385" s="135" t="str">
        <f>'Demand Planning'!D3818</f>
        <v>03 BRONZE</v>
      </c>
      <c r="E385" s="166">
        <f>'Demand Planning'!Y3825</f>
        <v>10.576923076923077</v>
      </c>
      <c r="F385" s="122">
        <f>'Demand Planning'!AB3827</f>
        <v>8</v>
      </c>
      <c r="G385" s="122">
        <f>'Demand Planning'!AC3827</f>
        <v>8</v>
      </c>
      <c r="H385" s="122">
        <f>'Demand Planning'!AD3827</f>
        <v>7</v>
      </c>
      <c r="I385" s="122">
        <f>'Demand Planning'!AE3827</f>
        <v>7</v>
      </c>
      <c r="J385" s="122">
        <f>'Demand Planning'!AF3827</f>
        <v>7</v>
      </c>
      <c r="K385" s="122">
        <f>'Demand Planning'!AG3827</f>
        <v>7</v>
      </c>
      <c r="L385" s="122">
        <f>'Demand Planning'!AH3827</f>
        <v>7</v>
      </c>
      <c r="M385" s="122">
        <f>'Demand Planning'!AI3827</f>
        <v>7</v>
      </c>
      <c r="N385" s="122">
        <f>'Demand Planning'!AJ3827</f>
        <v>7</v>
      </c>
      <c r="O385" s="122">
        <f>'Demand Planning'!AK3827</f>
        <v>6</v>
      </c>
      <c r="P385" s="122">
        <f>'Demand Planning'!AL3827</f>
        <v>6</v>
      </c>
      <c r="Q385" s="122">
        <f>'Demand Planning'!AM3827</f>
        <v>6</v>
      </c>
      <c r="R385" s="122">
        <f>'Demand Planning'!AN3827</f>
        <v>6</v>
      </c>
    </row>
    <row r="386" spans="1:18" ht="14.25" customHeight="1" x14ac:dyDescent="0.25">
      <c r="A386" s="107" t="str">
        <f>'Demand Planning'!A3828</f>
        <v>SHM00115</v>
      </c>
      <c r="B386" s="135" t="str">
        <f>'Demand Planning'!B3828</f>
        <v>Shieldmixer Hero Pro Tweety Believe</v>
      </c>
      <c r="C386" s="135" t="str">
        <f>'Demand Planning'!C3828</f>
        <v>DRINKWARE I HOME</v>
      </c>
      <c r="D386" s="135" t="str">
        <f>'Demand Planning'!D3828</f>
        <v>03 BRONZE</v>
      </c>
      <c r="E386" s="166">
        <f>'Demand Planning'!Y3835</f>
        <v>11.961538461538462</v>
      </c>
      <c r="F386" s="122">
        <f>'Demand Planning'!AB3837</f>
        <v>10</v>
      </c>
      <c r="G386" s="122">
        <f>'Demand Planning'!AC3837</f>
        <v>10</v>
      </c>
      <c r="H386" s="122">
        <f>'Demand Planning'!AD3837</f>
        <v>10</v>
      </c>
      <c r="I386" s="122">
        <f>'Demand Planning'!AE3837</f>
        <v>10</v>
      </c>
      <c r="J386" s="122">
        <f>'Demand Planning'!AF3837</f>
        <v>10</v>
      </c>
      <c r="K386" s="122">
        <f>'Demand Planning'!AG3837</f>
        <v>10</v>
      </c>
      <c r="L386" s="122">
        <f>'Demand Planning'!AH3837</f>
        <v>10</v>
      </c>
      <c r="M386" s="122">
        <f>'Demand Planning'!AI3837</f>
        <v>9</v>
      </c>
      <c r="N386" s="122">
        <f>'Demand Planning'!AJ3837</f>
        <v>9</v>
      </c>
      <c r="O386" s="122">
        <f>'Demand Planning'!AK3837</f>
        <v>9</v>
      </c>
      <c r="P386" s="122">
        <f>'Demand Planning'!AL3837</f>
        <v>9</v>
      </c>
      <c r="Q386" s="122">
        <f>'Demand Planning'!AM3837</f>
        <v>9</v>
      </c>
      <c r="R386" s="122">
        <f>'Demand Planning'!AN3837</f>
        <v>9</v>
      </c>
    </row>
    <row r="387" spans="1:18" ht="14.25" customHeight="1" x14ac:dyDescent="0.25">
      <c r="A387" s="107" t="str">
        <f>'Demand Planning'!A3838</f>
        <v>THG03003</v>
      </c>
      <c r="B387" s="135" t="str">
        <f>'Demand Planning'!B3838</f>
        <v>Theragun PRIME G5</v>
      </c>
      <c r="C387" s="135" t="str">
        <f>'Demand Planning'!C3838</f>
        <v>FITNESS OPREMA</v>
      </c>
      <c r="D387" s="135" t="str">
        <f>'Demand Planning'!D3838</f>
        <v>03 BRONZE</v>
      </c>
      <c r="E387" s="166">
        <f>'Demand Planning'!Y3845</f>
        <v>0.96153846153846156</v>
      </c>
      <c r="F387" s="122">
        <f>'Demand Planning'!AB3847</f>
        <v>0</v>
      </c>
      <c r="G387" s="122">
        <f>'Demand Planning'!AC3847</f>
        <v>0</v>
      </c>
      <c r="H387" s="122">
        <f>'Demand Planning'!AD3847</f>
        <v>0</v>
      </c>
      <c r="I387" s="122">
        <f>'Demand Planning'!AE3847</f>
        <v>0</v>
      </c>
      <c r="J387" s="122">
        <f>'Demand Planning'!AF3847</f>
        <v>0</v>
      </c>
      <c r="K387" s="122">
        <f>'Demand Planning'!AG3847</f>
        <v>0</v>
      </c>
      <c r="L387" s="122">
        <f>'Demand Planning'!AH3847</f>
        <v>0</v>
      </c>
      <c r="M387" s="122">
        <f>'Demand Planning'!AI3847</f>
        <v>0</v>
      </c>
      <c r="N387" s="122">
        <f>'Demand Planning'!AJ3847</f>
        <v>0</v>
      </c>
      <c r="O387" s="122">
        <f>'Demand Planning'!AK3847</f>
        <v>0</v>
      </c>
      <c r="P387" s="122">
        <f>'Demand Planning'!AL3847</f>
        <v>0</v>
      </c>
      <c r="Q387" s="122">
        <f>'Demand Planning'!AM3847</f>
        <v>0</v>
      </c>
      <c r="R387" s="122">
        <f>'Demand Planning'!AN3847</f>
        <v>0</v>
      </c>
    </row>
    <row r="388" spans="1:18" ht="14.25" customHeight="1" x14ac:dyDescent="0.25">
      <c r="A388" s="107" t="str">
        <f>'Demand Planning'!A3848</f>
        <v>FIT05871</v>
      </c>
      <c r="B388" s="135" t="str">
        <f>'Demand Planning'!B3848</f>
        <v>Tatami strunjača crveno-plava 4 cm</v>
      </c>
      <c r="C388" s="135" t="str">
        <f>'Demand Planning'!C3848</f>
        <v>FITNESS OPREMA</v>
      </c>
      <c r="D388" s="135" t="str">
        <f>'Demand Planning'!D3848</f>
        <v>03 BRONZE</v>
      </c>
      <c r="E388" s="166">
        <f>'Demand Planning'!Y3855</f>
        <v>6.2692307692307692</v>
      </c>
      <c r="F388" s="122">
        <f>'Demand Planning'!AB3857</f>
        <v>5</v>
      </c>
      <c r="G388" s="122">
        <f>'Demand Planning'!AC3857</f>
        <v>5</v>
      </c>
      <c r="H388" s="122">
        <f>'Demand Planning'!AD3857</f>
        <v>5</v>
      </c>
      <c r="I388" s="122">
        <f>'Demand Planning'!AE3857</f>
        <v>5</v>
      </c>
      <c r="J388" s="122">
        <f>'Demand Planning'!AF3857</f>
        <v>5</v>
      </c>
      <c r="K388" s="122">
        <f>'Demand Planning'!AG3857</f>
        <v>5</v>
      </c>
      <c r="L388" s="122">
        <f>'Demand Planning'!AH3857</f>
        <v>5</v>
      </c>
      <c r="M388" s="122">
        <f>'Demand Planning'!AI3857</f>
        <v>5</v>
      </c>
      <c r="N388" s="122">
        <f>'Demand Planning'!AJ3857</f>
        <v>5</v>
      </c>
      <c r="O388" s="122">
        <f>'Demand Planning'!AK3857</f>
        <v>5</v>
      </c>
      <c r="P388" s="122">
        <f>'Demand Planning'!AL3857</f>
        <v>5</v>
      </c>
      <c r="Q388" s="122">
        <f>'Demand Planning'!AM3857</f>
        <v>5</v>
      </c>
      <c r="R388" s="122">
        <f>'Demand Planning'!AN3857</f>
        <v>5</v>
      </c>
    </row>
    <row r="389" spans="1:18" ht="14.25" customHeight="1" x14ac:dyDescent="0.25">
      <c r="A389" s="107" t="str">
        <f>'Demand Planning'!A3858</f>
        <v>SHM00027</v>
      </c>
      <c r="B389" s="135" t="str">
        <f>'Demand Planning'!B3858</f>
        <v>Shieldmixer Hero Pro Wonder Woman Classic</v>
      </c>
      <c r="C389" s="135" t="str">
        <f>'Demand Planning'!C3858</f>
        <v>DRINKWARE I HOME</v>
      </c>
      <c r="D389" s="135" t="str">
        <f>'Demand Planning'!D3858</f>
        <v>03 BRONZE</v>
      </c>
      <c r="E389" s="166">
        <f>'Demand Planning'!Y3865</f>
        <v>20</v>
      </c>
      <c r="F389" s="122">
        <f>'Demand Planning'!AB3867</f>
        <v>4</v>
      </c>
      <c r="G389" s="122">
        <f>'Demand Planning'!AC3867</f>
        <v>4</v>
      </c>
      <c r="H389" s="122">
        <f>'Demand Planning'!AD3867</f>
        <v>3</v>
      </c>
      <c r="I389" s="122">
        <f>'Demand Planning'!AE3867</f>
        <v>3</v>
      </c>
      <c r="J389" s="122">
        <f>'Demand Planning'!AF3867</f>
        <v>3</v>
      </c>
      <c r="K389" s="122">
        <f>'Demand Planning'!AG3867</f>
        <v>2</v>
      </c>
      <c r="L389" s="122">
        <f>'Demand Planning'!AH3867</f>
        <v>2</v>
      </c>
      <c r="M389" s="122">
        <f>'Demand Planning'!AI3867</f>
        <v>2</v>
      </c>
      <c r="N389" s="122">
        <f>'Demand Planning'!AJ3867</f>
        <v>2</v>
      </c>
      <c r="O389" s="122">
        <f>'Demand Planning'!AK3867</f>
        <v>2</v>
      </c>
      <c r="P389" s="122">
        <f>'Demand Planning'!AL3867</f>
        <v>2</v>
      </c>
      <c r="Q389" s="122">
        <f>'Demand Planning'!AM3867</f>
        <v>1</v>
      </c>
      <c r="R389" s="122">
        <f>'Demand Planning'!AN3867</f>
        <v>1</v>
      </c>
    </row>
    <row r="390" spans="1:18" ht="14.25" customHeight="1" x14ac:dyDescent="0.25">
      <c r="A390" s="107" t="str">
        <f>'Demand Planning'!A3868</f>
        <v>ON00442</v>
      </c>
      <c r="B390" s="135" t="str">
        <f>'Demand Planning'!B3868</f>
        <v>Gold Whey 2,28kg White Chocolate Raspberry</v>
      </c>
      <c r="C390" s="135" t="str">
        <f>'Demand Planning'!C3868</f>
        <v>PROTEINI</v>
      </c>
      <c r="D390" s="135" t="str">
        <f>'Demand Planning'!D3868</f>
        <v>03 BRONZE</v>
      </c>
      <c r="E390" s="166">
        <f>'Demand Planning'!Y3875</f>
        <v>6.115384615384615</v>
      </c>
      <c r="F390" s="122">
        <f>'Demand Planning'!AB3877</f>
        <v>7</v>
      </c>
      <c r="G390" s="122">
        <f>'Demand Planning'!AC3877</f>
        <v>7</v>
      </c>
      <c r="H390" s="122">
        <f>'Demand Planning'!AD3877</f>
        <v>7</v>
      </c>
      <c r="I390" s="122">
        <f>'Demand Planning'!AE3877</f>
        <v>7</v>
      </c>
      <c r="J390" s="122">
        <f>'Demand Planning'!AF3877</f>
        <v>7</v>
      </c>
      <c r="K390" s="122">
        <f>'Demand Planning'!AG3877</f>
        <v>7</v>
      </c>
      <c r="L390" s="122">
        <f>'Demand Planning'!AH3877</f>
        <v>7</v>
      </c>
      <c r="M390" s="122">
        <f>'Demand Planning'!AI3877</f>
        <v>6</v>
      </c>
      <c r="N390" s="122">
        <f>'Demand Planning'!AJ3877</f>
        <v>6</v>
      </c>
      <c r="O390" s="122">
        <f>'Demand Planning'!AK3877</f>
        <v>6</v>
      </c>
      <c r="P390" s="122">
        <f>'Demand Planning'!AL3877</f>
        <v>6</v>
      </c>
      <c r="Q390" s="122">
        <f>'Demand Planning'!AM3877</f>
        <v>6</v>
      </c>
      <c r="R390" s="122">
        <f>'Demand Planning'!AN3877</f>
        <v>6</v>
      </c>
    </row>
    <row r="391" spans="1:18" ht="14.25" customHeight="1" x14ac:dyDescent="0.25">
      <c r="A391" s="107" t="str">
        <f>'Demand Planning'!A3878</f>
        <v>ON00242</v>
      </c>
      <c r="B391" s="135" t="str">
        <f>'Demand Planning'!B3878</f>
        <v>Gold Whey 2,28kg Delicious Strawberry</v>
      </c>
      <c r="C391" s="135" t="str">
        <f>'Demand Planning'!C3878</f>
        <v>PROTEINI</v>
      </c>
      <c r="D391" s="135" t="str">
        <f>'Demand Planning'!D3878</f>
        <v>03 BRONZE</v>
      </c>
      <c r="E391" s="166">
        <f>'Demand Planning'!Y3885</f>
        <v>5.884615384615385</v>
      </c>
      <c r="F391" s="122">
        <f>'Demand Planning'!AB3887</f>
        <v>6</v>
      </c>
      <c r="G391" s="122">
        <f>'Demand Planning'!AC3887</f>
        <v>6</v>
      </c>
      <c r="H391" s="122">
        <f>'Demand Planning'!AD3887</f>
        <v>6</v>
      </c>
      <c r="I391" s="122">
        <f>'Demand Planning'!AE3887</f>
        <v>6</v>
      </c>
      <c r="J391" s="122">
        <f>'Demand Planning'!AF3887</f>
        <v>6</v>
      </c>
      <c r="K391" s="122">
        <f>'Demand Planning'!AG3887</f>
        <v>6</v>
      </c>
      <c r="L391" s="122">
        <f>'Demand Planning'!AH3887</f>
        <v>6</v>
      </c>
      <c r="M391" s="122">
        <f>'Demand Planning'!AI3887</f>
        <v>6</v>
      </c>
      <c r="N391" s="122">
        <f>'Demand Planning'!AJ3887</f>
        <v>6</v>
      </c>
      <c r="O391" s="122">
        <f>'Demand Planning'!AK3887</f>
        <v>6</v>
      </c>
      <c r="P391" s="122">
        <f>'Demand Planning'!AL3887</f>
        <v>6</v>
      </c>
      <c r="Q391" s="122">
        <f>'Demand Planning'!AM3887</f>
        <v>6</v>
      </c>
      <c r="R391" s="122">
        <f>'Demand Planning'!AN3887</f>
        <v>6</v>
      </c>
    </row>
    <row r="392" spans="1:18" ht="14.25" customHeight="1" x14ac:dyDescent="0.25">
      <c r="A392" s="107" t="str">
        <f>'Demand Planning'!A3888</f>
        <v>POL12810</v>
      </c>
      <c r="B392" s="135" t="str">
        <f>'Demand Planning'!B3888</f>
        <v>Polleo Tactical Backpack, Polleo Sport, Black 45l</v>
      </c>
      <c r="C392" s="135" t="str">
        <f>'Demand Planning'!C3888</f>
        <v>ODJEĆA I OBUĆA</v>
      </c>
      <c r="D392" s="135" t="str">
        <f>'Demand Planning'!D3888</f>
        <v>03 BRONZE</v>
      </c>
      <c r="E392" s="166">
        <f>'Demand Planning'!Y3895</f>
        <v>4.1923076923076925</v>
      </c>
      <c r="F392" s="122">
        <f>'Demand Planning'!AB3897</f>
        <v>3</v>
      </c>
      <c r="G392" s="122">
        <f>'Demand Planning'!AC3897</f>
        <v>3</v>
      </c>
      <c r="H392" s="122">
        <f>'Demand Planning'!AD3897</f>
        <v>3</v>
      </c>
      <c r="I392" s="122">
        <f>'Demand Planning'!AE3897</f>
        <v>3</v>
      </c>
      <c r="J392" s="122">
        <f>'Demand Planning'!AF3897</f>
        <v>3</v>
      </c>
      <c r="K392" s="122">
        <f>'Demand Planning'!AG3897</f>
        <v>3</v>
      </c>
      <c r="L392" s="122">
        <f>'Demand Planning'!AH3897</f>
        <v>3</v>
      </c>
      <c r="M392" s="122">
        <f>'Demand Planning'!AI3897</f>
        <v>3</v>
      </c>
      <c r="N392" s="122">
        <f>'Demand Planning'!AJ3897</f>
        <v>2</v>
      </c>
      <c r="O392" s="122">
        <f>'Demand Planning'!AK3897</f>
        <v>3</v>
      </c>
      <c r="P392" s="122">
        <f>'Demand Planning'!AL3897</f>
        <v>3</v>
      </c>
      <c r="Q392" s="122">
        <f>'Demand Planning'!AM3897</f>
        <v>3</v>
      </c>
      <c r="R392" s="122">
        <f>'Demand Planning'!AN3897</f>
        <v>3</v>
      </c>
    </row>
    <row r="393" spans="1:18" ht="14.25" customHeight="1" x14ac:dyDescent="0.25">
      <c r="A393" s="107" t="str">
        <f>'Demand Planning'!A3898</f>
        <v>SCM04428</v>
      </c>
      <c r="B393" s="135" t="str">
        <f>'Demand Planning'!B3898</f>
        <v>The Beef 900g Chocolate</v>
      </c>
      <c r="C393" s="135" t="str">
        <f>'Demand Planning'!C3898</f>
        <v>PROTEINI</v>
      </c>
      <c r="D393" s="135" t="str">
        <f>'Demand Planning'!D3898</f>
        <v>03 BRONZE</v>
      </c>
      <c r="E393" s="166">
        <f>'Demand Planning'!Y3905</f>
        <v>5.5</v>
      </c>
      <c r="F393" s="122">
        <f>'Demand Planning'!AB3907</f>
        <v>8</v>
      </c>
      <c r="G393" s="122">
        <f>'Demand Planning'!AC3907</f>
        <v>8</v>
      </c>
      <c r="H393" s="122">
        <f>'Demand Planning'!AD3907</f>
        <v>8</v>
      </c>
      <c r="I393" s="122">
        <f>'Demand Planning'!AE3907</f>
        <v>8</v>
      </c>
      <c r="J393" s="122">
        <f>'Demand Planning'!AF3907</f>
        <v>8</v>
      </c>
      <c r="K393" s="122">
        <f>'Demand Planning'!AG3907</f>
        <v>8</v>
      </c>
      <c r="L393" s="122">
        <f>'Demand Planning'!AH3907</f>
        <v>8</v>
      </c>
      <c r="M393" s="122">
        <f>'Demand Planning'!AI3907</f>
        <v>8</v>
      </c>
      <c r="N393" s="122">
        <f>'Demand Planning'!AJ3907</f>
        <v>8</v>
      </c>
      <c r="O393" s="122">
        <f>'Demand Planning'!AK3907</f>
        <v>8</v>
      </c>
      <c r="P393" s="122">
        <f>'Demand Planning'!AL3907</f>
        <v>8</v>
      </c>
      <c r="Q393" s="122">
        <f>'Demand Planning'!AM3907</f>
        <v>8</v>
      </c>
      <c r="R393" s="122">
        <f>'Demand Planning'!AN3907</f>
        <v>8</v>
      </c>
    </row>
    <row r="394" spans="1:18" ht="14.25" customHeight="1" x14ac:dyDescent="0.25">
      <c r="A394" s="107" t="str">
        <f>'Demand Planning'!A3908</f>
        <v>POL04476</v>
      </c>
      <c r="B394" s="135" t="str">
        <f>'Demand Planning'!B3908</f>
        <v>Polleo Fitness water 500 ml l-carnitine</v>
      </c>
      <c r="C394" s="135" t="str">
        <f>'Demand Planning'!C3908</f>
        <v>RTD &amp; SNACKS</v>
      </c>
      <c r="D394" s="135" t="str">
        <f>'Demand Planning'!D3908</f>
        <v>03 BRONZE</v>
      </c>
      <c r="E394" s="166">
        <f>'Demand Planning'!Y3915</f>
        <v>338.5</v>
      </c>
      <c r="F394" s="122">
        <f>'Demand Planning'!AB3917</f>
        <v>302</v>
      </c>
      <c r="G394" s="122">
        <f>'Demand Planning'!AC3917</f>
        <v>268</v>
      </c>
      <c r="H394" s="122">
        <f>'Demand Planning'!AD3917</f>
        <v>286</v>
      </c>
      <c r="I394" s="122">
        <f>'Demand Planning'!AE3917</f>
        <v>283</v>
      </c>
      <c r="J394" s="122">
        <f>'Demand Planning'!AF3917</f>
        <v>295</v>
      </c>
      <c r="K394" s="122">
        <f>'Demand Planning'!AG3917</f>
        <v>296</v>
      </c>
      <c r="L394" s="122">
        <f>'Demand Planning'!AH3917</f>
        <v>295</v>
      </c>
      <c r="M394" s="122">
        <f>'Demand Planning'!AI3917</f>
        <v>291</v>
      </c>
      <c r="N394" s="122">
        <f>'Demand Planning'!AJ3917</f>
        <v>283</v>
      </c>
      <c r="O394" s="122">
        <f>'Demand Planning'!AK3917</f>
        <v>292</v>
      </c>
      <c r="P394" s="122">
        <f>'Demand Planning'!AL3917</f>
        <v>337</v>
      </c>
      <c r="Q394" s="122">
        <f>'Demand Planning'!AM3917</f>
        <v>256</v>
      </c>
      <c r="R394" s="122">
        <f>'Demand Planning'!AN3917</f>
        <v>264</v>
      </c>
    </row>
    <row r="395" spans="1:18" ht="14.25" customHeight="1" x14ac:dyDescent="0.25">
      <c r="A395" s="107" t="str">
        <f>'Demand Planning'!A3918</f>
        <v>POL12758</v>
      </c>
      <c r="B395" s="135" t="str">
        <f>'Demand Planning'!B3918</f>
        <v>Polleo Almond Butter 350g</v>
      </c>
      <c r="C395" s="135" t="str">
        <f>'Demand Planning'!C3918</f>
        <v>BIO I SUPERFOODS</v>
      </c>
      <c r="D395" s="135" t="str">
        <f>'Demand Planning'!D3918</f>
        <v>03 BRONZE</v>
      </c>
      <c r="E395" s="166">
        <f>'Demand Planning'!Y3925</f>
        <v>42.653846153846153</v>
      </c>
      <c r="F395" s="122">
        <f>'Demand Planning'!AB3927</f>
        <v>27</v>
      </c>
      <c r="G395" s="122">
        <f>'Demand Planning'!AC3927</f>
        <v>27</v>
      </c>
      <c r="H395" s="122">
        <f>'Demand Planning'!AD3927</f>
        <v>25</v>
      </c>
      <c r="I395" s="122">
        <f>'Demand Planning'!AE3927</f>
        <v>24</v>
      </c>
      <c r="J395" s="122">
        <f>'Demand Planning'!AF3927</f>
        <v>26</v>
      </c>
      <c r="K395" s="122">
        <f>'Demand Planning'!AG3927</f>
        <v>26</v>
      </c>
      <c r="L395" s="122">
        <f>'Demand Planning'!AH3927</f>
        <v>25</v>
      </c>
      <c r="M395" s="122">
        <f>'Demand Planning'!AI3927</f>
        <v>25</v>
      </c>
      <c r="N395" s="122">
        <f>'Demand Planning'!AJ3927</f>
        <v>25</v>
      </c>
      <c r="O395" s="122">
        <f>'Demand Planning'!AK3927</f>
        <v>24</v>
      </c>
      <c r="P395" s="122">
        <f>'Demand Planning'!AL3927</f>
        <v>25</v>
      </c>
      <c r="Q395" s="122">
        <f>'Demand Planning'!AM3927</f>
        <v>23</v>
      </c>
      <c r="R395" s="122">
        <f>'Demand Planning'!AN3927</f>
        <v>24</v>
      </c>
    </row>
    <row r="396" spans="1:18" ht="14.25" customHeight="1" x14ac:dyDescent="0.25">
      <c r="A396" s="107" t="str">
        <f>'Demand Planning'!A3928</f>
        <v>POL04373</v>
      </c>
      <c r="B396" s="135" t="str">
        <f>'Demand Planning'!B3928</f>
        <v>Polleo Zero Syrup 425ml Hazelnut-Choco</v>
      </c>
      <c r="C396" s="135" t="str">
        <f>'Demand Planning'!C3928</f>
        <v>BIO I SUPERFOODS</v>
      </c>
      <c r="D396" s="135" t="str">
        <f>'Demand Planning'!D3928</f>
        <v>03 BRONZE</v>
      </c>
      <c r="E396" s="166">
        <f>'Demand Planning'!Y3935</f>
        <v>37.230769230769234</v>
      </c>
      <c r="F396" s="122">
        <f>'Demand Planning'!AB3937</f>
        <v>54</v>
      </c>
      <c r="G396" s="122">
        <f>'Demand Planning'!AC3937</f>
        <v>54</v>
      </c>
      <c r="H396" s="122">
        <f>'Demand Planning'!AD3937</f>
        <v>54</v>
      </c>
      <c r="I396" s="122">
        <f>'Demand Planning'!AE3937</f>
        <v>54</v>
      </c>
      <c r="J396" s="122">
        <f>'Demand Planning'!AF3937</f>
        <v>54</v>
      </c>
      <c r="K396" s="122">
        <f>'Demand Planning'!AG3937</f>
        <v>54</v>
      </c>
      <c r="L396" s="122">
        <f>'Demand Planning'!AH3937</f>
        <v>54</v>
      </c>
      <c r="M396" s="122">
        <f>'Demand Planning'!AI3937</f>
        <v>54</v>
      </c>
      <c r="N396" s="122">
        <f>'Demand Planning'!AJ3937</f>
        <v>54</v>
      </c>
      <c r="O396" s="122">
        <f>'Demand Planning'!AK3937</f>
        <v>54</v>
      </c>
      <c r="P396" s="122">
        <f>'Demand Planning'!AL3937</f>
        <v>54</v>
      </c>
      <c r="Q396" s="122">
        <f>'Demand Planning'!AM3937</f>
        <v>54</v>
      </c>
      <c r="R396" s="122">
        <f>'Demand Planning'!AN3937</f>
        <v>54</v>
      </c>
    </row>
    <row r="397" spans="1:18" ht="14.25" customHeight="1" x14ac:dyDescent="0.25">
      <c r="A397" s="107" t="str">
        <f>'Demand Planning'!A3938</f>
        <v>SHM00076</v>
      </c>
      <c r="B397" s="135" t="str">
        <f>'Demand Planning'!B3938</f>
        <v>DEFENDER, Let the Gainz Begin, 600 ml</v>
      </c>
      <c r="C397" s="135" t="str">
        <f>'Demand Planning'!C3938</f>
        <v>DRINKWARE I HOME</v>
      </c>
      <c r="D397" s="135" t="str">
        <f>'Demand Planning'!D3938</f>
        <v>03 BRONZE</v>
      </c>
      <c r="E397" s="166">
        <f>'Demand Planning'!Y3945</f>
        <v>94.65384615384616</v>
      </c>
      <c r="F397" s="122">
        <f>'Demand Planning'!AB3947</f>
        <v>63</v>
      </c>
      <c r="G397" s="122">
        <f>'Demand Planning'!AC3947</f>
        <v>63</v>
      </c>
      <c r="H397" s="122">
        <f>'Demand Planning'!AD3947</f>
        <v>63</v>
      </c>
      <c r="I397" s="122">
        <f>'Demand Planning'!AE3947</f>
        <v>63</v>
      </c>
      <c r="J397" s="122">
        <f>'Demand Planning'!AF3947</f>
        <v>63</v>
      </c>
      <c r="K397" s="122">
        <f>'Demand Planning'!AG3947</f>
        <v>63</v>
      </c>
      <c r="L397" s="122">
        <f>'Demand Planning'!AH3947</f>
        <v>63</v>
      </c>
      <c r="M397" s="122">
        <f>'Demand Planning'!AI3947</f>
        <v>63</v>
      </c>
      <c r="N397" s="122">
        <f>'Demand Planning'!AJ3947</f>
        <v>63</v>
      </c>
      <c r="O397" s="122">
        <f>'Demand Planning'!AK3947</f>
        <v>63</v>
      </c>
      <c r="P397" s="122">
        <f>'Demand Planning'!AL3947</f>
        <v>63</v>
      </c>
      <c r="Q397" s="122">
        <f>'Demand Planning'!AM3947</f>
        <v>63</v>
      </c>
      <c r="R397" s="122">
        <f>'Demand Planning'!AN3947</f>
        <v>63</v>
      </c>
    </row>
    <row r="398" spans="1:18" ht="14.25" customHeight="1" x14ac:dyDescent="0.25">
      <c r="A398" s="107" t="str">
        <f>'Demand Planning'!A3948</f>
        <v>SCM04409</v>
      </c>
      <c r="B398" s="135" t="str">
        <f>'Demand Planning'!B3948</f>
        <v>Hydroflex 2kg vanilla</v>
      </c>
      <c r="C398" s="135" t="str">
        <f>'Demand Planning'!C3948</f>
        <v>PROTEINI</v>
      </c>
      <c r="D398" s="135" t="str">
        <f>'Demand Planning'!D3948</f>
        <v>03 BRONZE</v>
      </c>
      <c r="E398" s="166">
        <f>'Demand Planning'!Y3955</f>
        <v>4.2692307692307692</v>
      </c>
      <c r="F398" s="122">
        <f>'Demand Planning'!AB3957</f>
        <v>3</v>
      </c>
      <c r="G398" s="122">
        <f>'Demand Planning'!AC3957</f>
        <v>3</v>
      </c>
      <c r="H398" s="122">
        <f>'Demand Planning'!AD3957</f>
        <v>3</v>
      </c>
      <c r="I398" s="122">
        <f>'Demand Planning'!AE3957</f>
        <v>3</v>
      </c>
      <c r="J398" s="122">
        <f>'Demand Planning'!AF3957</f>
        <v>3</v>
      </c>
      <c r="K398" s="122">
        <f>'Demand Planning'!AG3957</f>
        <v>3</v>
      </c>
      <c r="L398" s="122">
        <f>'Demand Planning'!AH3957</f>
        <v>3</v>
      </c>
      <c r="M398" s="122">
        <f>'Demand Planning'!AI3957</f>
        <v>3</v>
      </c>
      <c r="N398" s="122">
        <f>'Demand Planning'!AJ3957</f>
        <v>3</v>
      </c>
      <c r="O398" s="122">
        <f>'Demand Planning'!AK3957</f>
        <v>3</v>
      </c>
      <c r="P398" s="122">
        <f>'Demand Planning'!AL3957</f>
        <v>3</v>
      </c>
      <c r="Q398" s="122">
        <f>'Demand Planning'!AM3957</f>
        <v>3</v>
      </c>
      <c r="R398" s="122">
        <f>'Demand Planning'!AN3957</f>
        <v>3</v>
      </c>
    </row>
    <row r="399" spans="1:18" ht="14.25" customHeight="1" x14ac:dyDescent="0.25">
      <c r="A399" s="107" t="str">
        <f>'Demand Planning'!A3958</f>
        <v>SCM04332</v>
      </c>
      <c r="B399" s="135" t="str">
        <f>'Demand Planning'!B3958</f>
        <v>LCLT-1000 500ml wild berries</v>
      </c>
      <c r="C399" s="135" t="str">
        <f>'Demand Planning'!C3958</f>
        <v>SPORTSKA PREHRANA</v>
      </c>
      <c r="D399" s="135" t="str">
        <f>'Demand Planning'!D3958</f>
        <v>03 BRONZE</v>
      </c>
      <c r="E399" s="166">
        <f>'Demand Planning'!Y3965</f>
        <v>6.8076923076923075</v>
      </c>
      <c r="F399" s="122">
        <f>'Demand Planning'!AB3967</f>
        <v>7</v>
      </c>
      <c r="G399" s="122">
        <f>'Demand Planning'!AC3967</f>
        <v>7</v>
      </c>
      <c r="H399" s="122">
        <f>'Demand Planning'!AD3967</f>
        <v>6</v>
      </c>
      <c r="I399" s="122">
        <f>'Demand Planning'!AE3967</f>
        <v>7</v>
      </c>
      <c r="J399" s="122">
        <f>'Demand Planning'!AF3967</f>
        <v>7</v>
      </c>
      <c r="K399" s="122">
        <f>'Demand Planning'!AG3967</f>
        <v>7</v>
      </c>
      <c r="L399" s="122">
        <f>'Demand Planning'!AH3967</f>
        <v>7</v>
      </c>
      <c r="M399" s="122">
        <f>'Demand Planning'!AI3967</f>
        <v>6</v>
      </c>
      <c r="N399" s="122">
        <f>'Demand Planning'!AJ3967</f>
        <v>6</v>
      </c>
      <c r="O399" s="122">
        <f>'Demand Planning'!AK3967</f>
        <v>6</v>
      </c>
      <c r="P399" s="122">
        <f>'Demand Planning'!AL3967</f>
        <v>6</v>
      </c>
      <c r="Q399" s="122">
        <f>'Demand Planning'!AM3967</f>
        <v>6</v>
      </c>
      <c r="R399" s="122">
        <f>'Demand Planning'!AN3967</f>
        <v>6</v>
      </c>
    </row>
    <row r="400" spans="1:18" ht="14.25" customHeight="1" x14ac:dyDescent="0.25">
      <c r="A400" s="107" t="str">
        <f>'Demand Planning'!A3968</f>
        <v>POL09923</v>
      </c>
      <c r="B400" s="135" t="str">
        <f>'Demand Planning'!B3968</f>
        <v>Protein pancake 65g unflavoured</v>
      </c>
      <c r="C400" s="135" t="str">
        <f>'Demand Planning'!C3968</f>
        <v>PROTEINI</v>
      </c>
      <c r="D400" s="135" t="str">
        <f>'Demand Planning'!D3968</f>
        <v>03 BRONZE</v>
      </c>
      <c r="E400" s="166">
        <f>'Demand Planning'!Y3975</f>
        <v>162.34615384615384</v>
      </c>
      <c r="F400" s="122">
        <f>'Demand Planning'!AB3977</f>
        <v>179</v>
      </c>
      <c r="G400" s="122">
        <f>'Demand Planning'!AC3977</f>
        <v>179</v>
      </c>
      <c r="H400" s="122">
        <f>'Demand Planning'!AD3977</f>
        <v>179</v>
      </c>
      <c r="I400" s="122">
        <f>'Demand Planning'!AE3977</f>
        <v>179</v>
      </c>
      <c r="J400" s="122">
        <f>'Demand Planning'!AF3977</f>
        <v>179</v>
      </c>
      <c r="K400" s="122">
        <f>'Demand Planning'!AG3977</f>
        <v>461</v>
      </c>
      <c r="L400" s="122">
        <f>'Demand Planning'!AH3977</f>
        <v>461</v>
      </c>
      <c r="M400" s="122">
        <f>'Demand Planning'!AI3977</f>
        <v>461</v>
      </c>
      <c r="N400" s="122">
        <f>'Demand Planning'!AJ3977</f>
        <v>461</v>
      </c>
      <c r="O400" s="122">
        <f>'Demand Planning'!AK3977</f>
        <v>179</v>
      </c>
      <c r="P400" s="122">
        <f>'Demand Planning'!AL3977</f>
        <v>179</v>
      </c>
      <c r="Q400" s="122">
        <f>'Demand Planning'!AM3977</f>
        <v>191</v>
      </c>
      <c r="R400" s="122">
        <f>'Demand Planning'!AN3977</f>
        <v>191</v>
      </c>
    </row>
    <row r="401" spans="1:18" ht="14.25" customHeight="1" x14ac:dyDescent="0.25">
      <c r="A401" s="107" t="str">
        <f>'Demand Planning'!A3978</f>
        <v>SHM00073</v>
      </c>
      <c r="B401" s="135" t="str">
        <f>'Demand Planning'!B3978</f>
        <v>DEFENDER, Make Them Jealous, 600 ml</v>
      </c>
      <c r="C401" s="135" t="str">
        <f>'Demand Planning'!C3978</f>
        <v>DRINKWARE I HOME</v>
      </c>
      <c r="D401" s="135" t="str">
        <f>'Demand Planning'!D3978</f>
        <v>03 BRONZE</v>
      </c>
      <c r="E401" s="166">
        <f>'Demand Planning'!Y3985</f>
        <v>90.15384615384616</v>
      </c>
      <c r="F401" s="122">
        <f>'Demand Planning'!AB3987</f>
        <v>23</v>
      </c>
      <c r="G401" s="122">
        <f>'Demand Planning'!AC3987</f>
        <v>23</v>
      </c>
      <c r="H401" s="122">
        <f>'Demand Planning'!AD3987</f>
        <v>23</v>
      </c>
      <c r="I401" s="122">
        <f>'Demand Planning'!AE3987</f>
        <v>23</v>
      </c>
      <c r="J401" s="122">
        <f>'Demand Planning'!AF3987</f>
        <v>23</v>
      </c>
      <c r="K401" s="122">
        <f>'Demand Planning'!AG3987</f>
        <v>23</v>
      </c>
      <c r="L401" s="122">
        <f>'Demand Planning'!AH3987</f>
        <v>23</v>
      </c>
      <c r="M401" s="122">
        <f>'Demand Planning'!AI3987</f>
        <v>23</v>
      </c>
      <c r="N401" s="122">
        <f>'Demand Planning'!AJ3987</f>
        <v>23</v>
      </c>
      <c r="O401" s="122">
        <f>'Demand Planning'!AK3987</f>
        <v>23</v>
      </c>
      <c r="P401" s="122">
        <f>'Demand Planning'!AL3987</f>
        <v>23</v>
      </c>
      <c r="Q401" s="122">
        <f>'Demand Planning'!AM3987</f>
        <v>23</v>
      </c>
      <c r="R401" s="122">
        <f>'Demand Planning'!AN3987</f>
        <v>23</v>
      </c>
    </row>
    <row r="402" spans="1:18" ht="14.25" customHeight="1" x14ac:dyDescent="0.25">
      <c r="A402" s="107" t="str">
        <f>'Demand Planning'!A3988</f>
        <v>ATC06506</v>
      </c>
      <c r="B402" s="135" t="str">
        <f>'Demand Planning'!B3988</f>
        <v>Deep Tissue Foam Roller ORANGE</v>
      </c>
      <c r="C402" s="135" t="str">
        <f>'Demand Planning'!C3988</f>
        <v>FITNESS OPREMA</v>
      </c>
      <c r="D402" s="135" t="str">
        <f>'Demand Planning'!D3988</f>
        <v>03 BRONZE</v>
      </c>
      <c r="E402" s="166">
        <f>'Demand Planning'!Y3995</f>
        <v>6.1538461538461542</v>
      </c>
      <c r="F402" s="122">
        <f>'Demand Planning'!AB3997</f>
        <v>6</v>
      </c>
      <c r="G402" s="122">
        <f>'Demand Planning'!AC3997</f>
        <v>6</v>
      </c>
      <c r="H402" s="122">
        <f>'Demand Planning'!AD3997</f>
        <v>6</v>
      </c>
      <c r="I402" s="122">
        <f>'Demand Planning'!AE3997</f>
        <v>6</v>
      </c>
      <c r="J402" s="122">
        <f>'Demand Planning'!AF3997</f>
        <v>6</v>
      </c>
      <c r="K402" s="122">
        <f>'Demand Planning'!AG3997</f>
        <v>6</v>
      </c>
      <c r="L402" s="122">
        <f>'Demand Planning'!AH3997</f>
        <v>6</v>
      </c>
      <c r="M402" s="122">
        <f>'Demand Planning'!AI3997</f>
        <v>6</v>
      </c>
      <c r="N402" s="122">
        <f>'Demand Planning'!AJ3997</f>
        <v>6</v>
      </c>
      <c r="O402" s="122">
        <f>'Demand Planning'!AK3997</f>
        <v>6</v>
      </c>
      <c r="P402" s="122">
        <f>'Demand Planning'!AL3997</f>
        <v>6</v>
      </c>
      <c r="Q402" s="122">
        <f>'Demand Planning'!AM3997</f>
        <v>6</v>
      </c>
      <c r="R402" s="122">
        <f>'Demand Planning'!AN3997</f>
        <v>6</v>
      </c>
    </row>
    <row r="403" spans="1:18" ht="14.25" customHeight="1" x14ac:dyDescent="0.25">
      <c r="A403" s="107" t="str">
        <f>'Demand Planning'!A3998</f>
        <v>POL09776</v>
      </c>
      <c r="B403" s="135" t="str">
        <f>'Demand Planning'!B3998</f>
        <v>Polleo Instant Oats 2,5kg</v>
      </c>
      <c r="C403" s="135" t="str">
        <f>'Demand Planning'!C3998</f>
        <v>BIO I SUPERFOODS</v>
      </c>
      <c r="D403" s="135" t="str">
        <f>'Demand Planning'!D3998</f>
        <v>03 BRONZE</v>
      </c>
      <c r="E403" s="166">
        <f>'Demand Planning'!Y4005</f>
        <v>13.115384615384615</v>
      </c>
      <c r="F403" s="122">
        <f>'Demand Planning'!AB4007</f>
        <v>17</v>
      </c>
      <c r="G403" s="122">
        <f>'Demand Planning'!AC4007</f>
        <v>17</v>
      </c>
      <c r="H403" s="122">
        <f>'Demand Planning'!AD4007</f>
        <v>17</v>
      </c>
      <c r="I403" s="122">
        <f>'Demand Planning'!AE4007</f>
        <v>17</v>
      </c>
      <c r="J403" s="122">
        <f>'Demand Planning'!AF4007</f>
        <v>17</v>
      </c>
      <c r="K403" s="122">
        <f>'Demand Planning'!AG4007</f>
        <v>17</v>
      </c>
      <c r="L403" s="122">
        <f>'Demand Planning'!AH4007</f>
        <v>17</v>
      </c>
      <c r="M403" s="122">
        <f>'Demand Planning'!AI4007</f>
        <v>17</v>
      </c>
      <c r="N403" s="122">
        <f>'Demand Planning'!AJ4007</f>
        <v>17</v>
      </c>
      <c r="O403" s="122">
        <f>'Demand Planning'!AK4007</f>
        <v>17</v>
      </c>
      <c r="P403" s="122">
        <f>'Demand Planning'!AL4007</f>
        <v>17</v>
      </c>
      <c r="Q403" s="122">
        <f>'Demand Planning'!AM4007</f>
        <v>17</v>
      </c>
      <c r="R403" s="122">
        <f>'Demand Planning'!AN4007</f>
        <v>17</v>
      </c>
    </row>
    <row r="404" spans="1:18" ht="14.25" customHeight="1" x14ac:dyDescent="0.25">
      <c r="A404" s="107" t="str">
        <f>'Demand Planning'!A4008</f>
        <v>SCM04326</v>
      </c>
      <c r="B404" s="135" t="str">
        <f>'Demand Planning'!B4008</f>
        <v>Nitromax 4kg chocolate</v>
      </c>
      <c r="C404" s="135" t="str">
        <f>'Demand Planning'!C4008</f>
        <v>SPORTSKA PREHRANA</v>
      </c>
      <c r="D404" s="135" t="str">
        <f>'Demand Planning'!D4008</f>
        <v>03 BRONZE</v>
      </c>
      <c r="E404" s="166">
        <f>'Demand Planning'!Y4015</f>
        <v>3.3846153846153846</v>
      </c>
      <c r="F404" s="122">
        <f>'Demand Planning'!AB4017</f>
        <v>3</v>
      </c>
      <c r="G404" s="122">
        <f>'Demand Planning'!AC4017</f>
        <v>3</v>
      </c>
      <c r="H404" s="122">
        <f>'Demand Planning'!AD4017</f>
        <v>3</v>
      </c>
      <c r="I404" s="122">
        <f>'Demand Planning'!AE4017</f>
        <v>3</v>
      </c>
      <c r="J404" s="122">
        <f>'Demand Planning'!AF4017</f>
        <v>3</v>
      </c>
      <c r="K404" s="122">
        <f>'Demand Planning'!AG4017</f>
        <v>3</v>
      </c>
      <c r="L404" s="122">
        <f>'Demand Planning'!AH4017</f>
        <v>3</v>
      </c>
      <c r="M404" s="122">
        <f>'Demand Planning'!AI4017</f>
        <v>3</v>
      </c>
      <c r="N404" s="122">
        <f>'Demand Planning'!AJ4017</f>
        <v>3</v>
      </c>
      <c r="O404" s="122">
        <f>'Demand Planning'!AK4017</f>
        <v>3</v>
      </c>
      <c r="P404" s="122">
        <f>'Demand Planning'!AL4017</f>
        <v>3</v>
      </c>
      <c r="Q404" s="122">
        <f>'Demand Planning'!AM4017</f>
        <v>3</v>
      </c>
      <c r="R404" s="122">
        <f>'Demand Planning'!AN4017</f>
        <v>3</v>
      </c>
    </row>
    <row r="405" spans="1:18" ht="14.25" customHeight="1" x14ac:dyDescent="0.25">
      <c r="A405" s="107" t="str">
        <f>'Demand Planning'!A4018</f>
        <v>ON00538</v>
      </c>
      <c r="B405" s="135" t="str">
        <f>'Demand Planning'!B4018</f>
        <v>ON PLATINUM PWO FRUIT PUNCH 420G</v>
      </c>
      <c r="C405" s="135" t="str">
        <f>'Demand Planning'!C4018</f>
        <v>SPORTSKA PREHRANA</v>
      </c>
      <c r="D405" s="135" t="str">
        <f>'Demand Planning'!D4018</f>
        <v>03 BRONZE</v>
      </c>
      <c r="E405" s="166">
        <f>'Demand Planning'!Y4025</f>
        <v>6.4230769230769234</v>
      </c>
      <c r="F405" s="122">
        <f>'Demand Planning'!AB4027</f>
        <v>5</v>
      </c>
      <c r="G405" s="122">
        <f>'Demand Planning'!AC4027</f>
        <v>5</v>
      </c>
      <c r="H405" s="122">
        <f>'Demand Planning'!AD4027</f>
        <v>5</v>
      </c>
      <c r="I405" s="122">
        <f>'Demand Planning'!AE4027</f>
        <v>5</v>
      </c>
      <c r="J405" s="122">
        <f>'Demand Planning'!AF4027</f>
        <v>5</v>
      </c>
      <c r="K405" s="122">
        <f>'Demand Planning'!AG4027</f>
        <v>5</v>
      </c>
      <c r="L405" s="122">
        <f>'Demand Planning'!AH4027</f>
        <v>5</v>
      </c>
      <c r="M405" s="122">
        <f>'Demand Planning'!AI4027</f>
        <v>5</v>
      </c>
      <c r="N405" s="122">
        <f>'Demand Planning'!AJ4027</f>
        <v>5</v>
      </c>
      <c r="O405" s="122">
        <f>'Demand Planning'!AK4027</f>
        <v>5</v>
      </c>
      <c r="P405" s="122">
        <f>'Demand Planning'!AL4027</f>
        <v>5</v>
      </c>
      <c r="Q405" s="122">
        <f>'Demand Planning'!AM4027</f>
        <v>5</v>
      </c>
      <c r="R405" s="122">
        <f>'Demand Planning'!AN4027</f>
        <v>5</v>
      </c>
    </row>
    <row r="406" spans="1:18" ht="14.25" customHeight="1" x14ac:dyDescent="0.25">
      <c r="A406" s="107" t="str">
        <f>'Demand Planning'!A4028</f>
        <v>POL12852</v>
      </c>
      <c r="B406" s="135" t="str">
        <f>'Demand Planning'!B4028</f>
        <v>Polleo Premium HydroX Whey 1,8kg Vanilla Raspberry</v>
      </c>
      <c r="C406" s="135" t="str">
        <f>'Demand Planning'!C4028</f>
        <v>PROTEINI</v>
      </c>
      <c r="D406" s="135" t="str">
        <f>'Demand Planning'!D4028</f>
        <v>03 BRONZE</v>
      </c>
      <c r="E406" s="166">
        <f>'Demand Planning'!Y4035</f>
        <v>16.653846153846153</v>
      </c>
      <c r="F406" s="122">
        <f>'Demand Planning'!AB4037</f>
        <v>25</v>
      </c>
      <c r="G406" s="122">
        <f>'Demand Planning'!AC4037</f>
        <v>26</v>
      </c>
      <c r="H406" s="122">
        <f>'Demand Planning'!AD4037</f>
        <v>27</v>
      </c>
      <c r="I406" s="122">
        <f>'Demand Planning'!AE4037</f>
        <v>28</v>
      </c>
      <c r="J406" s="122">
        <f>'Demand Planning'!AF4037</f>
        <v>28</v>
      </c>
      <c r="K406" s="122">
        <f>'Demand Planning'!AG4037</f>
        <v>28</v>
      </c>
      <c r="L406" s="122">
        <f>'Demand Planning'!AH4037</f>
        <v>29</v>
      </c>
      <c r="M406" s="122">
        <f>'Demand Planning'!AI4037</f>
        <v>29</v>
      </c>
      <c r="N406" s="122">
        <f>'Demand Planning'!AJ4037</f>
        <v>29</v>
      </c>
      <c r="O406" s="122">
        <f>'Demand Planning'!AK4037</f>
        <v>30</v>
      </c>
      <c r="P406" s="122">
        <f>'Demand Planning'!AL4037</f>
        <v>30</v>
      </c>
      <c r="Q406" s="122">
        <f>'Demand Planning'!AM4037</f>
        <v>30</v>
      </c>
      <c r="R406" s="122">
        <f>'Demand Planning'!AN4037</f>
        <v>30</v>
      </c>
    </row>
    <row r="407" spans="1:18" ht="14.25" customHeight="1" x14ac:dyDescent="0.25">
      <c r="A407" s="107" t="str">
        <f>'Demand Planning'!A4038</f>
        <v>ATC06623</v>
      </c>
      <c r="B407" s="135" t="str">
        <f>'Demand Planning'!B4038</f>
        <v>Deep Tissue Foam Roller BLACK</v>
      </c>
      <c r="C407" s="135" t="str">
        <f>'Demand Planning'!C4038</f>
        <v>FITNESS OPREMA</v>
      </c>
      <c r="D407" s="135" t="str">
        <f>'Demand Planning'!D4038</f>
        <v>03 BRONZE</v>
      </c>
      <c r="E407" s="166">
        <f>'Demand Planning'!Y4045</f>
        <v>5.5384615384615383</v>
      </c>
      <c r="F407" s="122">
        <f>'Demand Planning'!AB4047</f>
        <v>6</v>
      </c>
      <c r="G407" s="122">
        <f>'Demand Planning'!AC4047</f>
        <v>6</v>
      </c>
      <c r="H407" s="122">
        <f>'Demand Planning'!AD4047</f>
        <v>6</v>
      </c>
      <c r="I407" s="122">
        <f>'Demand Planning'!AE4047</f>
        <v>6</v>
      </c>
      <c r="J407" s="122">
        <f>'Demand Planning'!AF4047</f>
        <v>6</v>
      </c>
      <c r="K407" s="122">
        <f>'Demand Planning'!AG4047</f>
        <v>6</v>
      </c>
      <c r="L407" s="122">
        <f>'Demand Planning'!AH4047</f>
        <v>6</v>
      </c>
      <c r="M407" s="122">
        <f>'Demand Planning'!AI4047</f>
        <v>6</v>
      </c>
      <c r="N407" s="122">
        <f>'Demand Planning'!AJ4047</f>
        <v>6</v>
      </c>
      <c r="O407" s="122">
        <f>'Demand Planning'!AK4047</f>
        <v>6</v>
      </c>
      <c r="P407" s="122">
        <f>'Demand Planning'!AL4047</f>
        <v>6</v>
      </c>
      <c r="Q407" s="122">
        <f>'Demand Planning'!AM4047</f>
        <v>6</v>
      </c>
      <c r="R407" s="122">
        <f>'Demand Planning'!AN4047</f>
        <v>6</v>
      </c>
    </row>
    <row r="408" spans="1:18" ht="14.25" customHeight="1" x14ac:dyDescent="0.25">
      <c r="A408" s="107" t="str">
        <f>'Demand Planning'!A4048</f>
        <v>POL12864</v>
      </c>
      <c r="B408" s="135" t="str">
        <f>'Demand Planning'!B4048</f>
        <v>Polleo L-Arginine 250 g</v>
      </c>
      <c r="C408" s="135" t="str">
        <f>'Demand Planning'!C4048</f>
        <v>SPORTSKA PREHRANA</v>
      </c>
      <c r="D408" s="135" t="str">
        <f>'Demand Planning'!D4048</f>
        <v>03 BRONZE</v>
      </c>
      <c r="E408" s="166">
        <f>'Demand Planning'!Y4055</f>
        <v>16.615384615384617</v>
      </c>
      <c r="F408" s="122">
        <f>'Demand Planning'!AB4057</f>
        <v>17</v>
      </c>
      <c r="G408" s="122">
        <f>'Demand Planning'!AC4057</f>
        <v>17</v>
      </c>
      <c r="H408" s="122">
        <f>'Demand Planning'!AD4057</f>
        <v>17</v>
      </c>
      <c r="I408" s="122">
        <f>'Demand Planning'!AE4057</f>
        <v>16</v>
      </c>
      <c r="J408" s="122">
        <f>'Demand Planning'!AF4057</f>
        <v>17</v>
      </c>
      <c r="K408" s="122">
        <f>'Demand Planning'!AG4057</f>
        <v>16</v>
      </c>
      <c r="L408" s="122">
        <f>'Demand Planning'!AH4057</f>
        <v>17</v>
      </c>
      <c r="M408" s="122">
        <f>'Demand Planning'!AI4057</f>
        <v>17</v>
      </c>
      <c r="N408" s="122">
        <f>'Demand Planning'!AJ4057</f>
        <v>16</v>
      </c>
      <c r="O408" s="122">
        <f>'Demand Planning'!AK4057</f>
        <v>16</v>
      </c>
      <c r="P408" s="122">
        <f>'Demand Planning'!AL4057</f>
        <v>16</v>
      </c>
      <c r="Q408" s="122">
        <f>'Demand Planning'!AM4057</f>
        <v>16</v>
      </c>
      <c r="R408" s="122">
        <f>'Demand Planning'!AN4057</f>
        <v>16</v>
      </c>
    </row>
    <row r="409" spans="1:18" ht="14.25" customHeight="1" x14ac:dyDescent="0.25">
      <c r="A409" s="107" t="str">
        <f>'Demand Planning'!A4058</f>
        <v>GAR04841</v>
      </c>
      <c r="B409" s="135" t="str">
        <f>'Demand Planning'!B4058</f>
        <v>Fenix 8 Pro 47 mm LTE AMOLED Sapphire Carbon Gray Tit. Black Strap</v>
      </c>
      <c r="C409" s="135" t="str">
        <f>'Demand Planning'!C4058</f>
        <v>GADGETI</v>
      </c>
      <c r="D409" s="135" t="str">
        <f>'Demand Planning'!D4058</f>
        <v>03 BRONZE</v>
      </c>
      <c r="E409" s="166">
        <f>'Demand Planning'!Y4065</f>
        <v>0.69230769230769229</v>
      </c>
      <c r="F409" s="122">
        <f>'Demand Planning'!AB4067</f>
        <v>0</v>
      </c>
      <c r="G409" s="122">
        <f>'Demand Planning'!AC4067</f>
        <v>0</v>
      </c>
      <c r="H409" s="122">
        <f>'Demand Planning'!AD4067</f>
        <v>0</v>
      </c>
      <c r="I409" s="122">
        <f>'Demand Planning'!AE4067</f>
        <v>0</v>
      </c>
      <c r="J409" s="122">
        <f>'Demand Planning'!AF4067</f>
        <v>0</v>
      </c>
      <c r="K409" s="122">
        <f>'Demand Planning'!AG4067</f>
        <v>0</v>
      </c>
      <c r="L409" s="122">
        <f>'Demand Planning'!AH4067</f>
        <v>0</v>
      </c>
      <c r="M409" s="122">
        <f>'Demand Planning'!AI4067</f>
        <v>0</v>
      </c>
      <c r="N409" s="122">
        <f>'Demand Planning'!AJ4067</f>
        <v>0</v>
      </c>
      <c r="O409" s="122">
        <f>'Demand Planning'!AK4067</f>
        <v>0</v>
      </c>
      <c r="P409" s="122">
        <f>'Demand Planning'!AL4067</f>
        <v>0</v>
      </c>
      <c r="Q409" s="122">
        <f>'Demand Planning'!AM4067</f>
        <v>0</v>
      </c>
      <c r="R409" s="122">
        <f>'Demand Planning'!AN4067</f>
        <v>0</v>
      </c>
    </row>
    <row r="410" spans="1:18" ht="14.25" customHeight="1" x14ac:dyDescent="0.25">
      <c r="A410" s="107" t="str">
        <f>'Demand Planning'!A4068</f>
        <v>ZOE12300</v>
      </c>
      <c r="B410" s="135" t="str">
        <f>'Demand Planning'!B4068</f>
        <v>Prostirka My precious premium ECO Yoga black ZOE</v>
      </c>
      <c r="C410" s="135" t="str">
        <f>'Demand Planning'!C4068</f>
        <v>FITNESS OPREMA</v>
      </c>
      <c r="D410" s="135" t="str">
        <f>'Demand Planning'!D4068</f>
        <v>03 BRONZE</v>
      </c>
      <c r="E410" s="166">
        <f>'Demand Planning'!Y4075</f>
        <v>6.9615384615384617</v>
      </c>
      <c r="F410" s="122">
        <f>'Demand Planning'!AB4077</f>
        <v>4</v>
      </c>
      <c r="G410" s="122">
        <f>'Demand Planning'!AC4077</f>
        <v>4</v>
      </c>
      <c r="H410" s="122">
        <f>'Demand Planning'!AD4077</f>
        <v>4</v>
      </c>
      <c r="I410" s="122">
        <f>'Demand Planning'!AE4077</f>
        <v>4</v>
      </c>
      <c r="J410" s="122">
        <f>'Demand Planning'!AF4077</f>
        <v>4</v>
      </c>
      <c r="K410" s="122">
        <f>'Demand Planning'!AG4077</f>
        <v>4</v>
      </c>
      <c r="L410" s="122">
        <f>'Demand Planning'!AH4077</f>
        <v>4</v>
      </c>
      <c r="M410" s="122">
        <f>'Demand Planning'!AI4077</f>
        <v>4</v>
      </c>
      <c r="N410" s="122">
        <f>'Demand Planning'!AJ4077</f>
        <v>4</v>
      </c>
      <c r="O410" s="122">
        <f>'Demand Planning'!AK4077</f>
        <v>4</v>
      </c>
      <c r="P410" s="122">
        <f>'Demand Planning'!AL4077</f>
        <v>4</v>
      </c>
      <c r="Q410" s="122">
        <f>'Demand Planning'!AM4077</f>
        <v>4</v>
      </c>
      <c r="R410" s="122">
        <f>'Demand Planning'!AN4077</f>
        <v>4</v>
      </c>
    </row>
    <row r="411" spans="1:18" ht="14.25" customHeight="1" x14ac:dyDescent="0.25">
      <c r="A411" s="107" t="str">
        <f>'Demand Planning'!A4078</f>
        <v>SCM04392</v>
      </c>
      <c r="B411" s="135" t="str">
        <f>'Demand Planning'!B4078</f>
        <v>100R Whey - 2 kg Vanilla-Blueberry</v>
      </c>
      <c r="C411" s="135" t="str">
        <f>'Demand Planning'!C4078</f>
        <v>PROTEINI</v>
      </c>
      <c r="D411" s="135" t="str">
        <f>'Demand Planning'!D4078</f>
        <v>03 BRONZE</v>
      </c>
      <c r="E411" s="166">
        <f>'Demand Planning'!Y4085</f>
        <v>4.3461538461538458</v>
      </c>
      <c r="F411" s="122">
        <f>'Demand Planning'!AB4087</f>
        <v>3</v>
      </c>
      <c r="G411" s="122">
        <f>'Demand Planning'!AC4087</f>
        <v>3</v>
      </c>
      <c r="H411" s="122">
        <f>'Demand Planning'!AD4087</f>
        <v>4</v>
      </c>
      <c r="I411" s="122">
        <f>'Demand Planning'!AE4087</f>
        <v>3</v>
      </c>
      <c r="J411" s="122">
        <f>'Demand Planning'!AF4087</f>
        <v>3</v>
      </c>
      <c r="K411" s="122">
        <f>'Demand Planning'!AG4087</f>
        <v>3</v>
      </c>
      <c r="L411" s="122">
        <f>'Demand Planning'!AH4087</f>
        <v>3</v>
      </c>
      <c r="M411" s="122">
        <f>'Demand Planning'!AI4087</f>
        <v>3</v>
      </c>
      <c r="N411" s="122">
        <f>'Demand Planning'!AJ4087</f>
        <v>3</v>
      </c>
      <c r="O411" s="122">
        <f>'Demand Planning'!AK4087</f>
        <v>3</v>
      </c>
      <c r="P411" s="122">
        <f>'Demand Planning'!AL4087</f>
        <v>3</v>
      </c>
      <c r="Q411" s="122">
        <f>'Demand Planning'!AM4087</f>
        <v>3</v>
      </c>
      <c r="R411" s="122">
        <f>'Demand Planning'!AN4087</f>
        <v>3</v>
      </c>
    </row>
    <row r="412" spans="1:18" ht="14.25" customHeight="1" x14ac:dyDescent="0.25">
      <c r="A412" s="107" t="str">
        <f>'Demand Planning'!A4088</f>
        <v>GAR04845</v>
      </c>
      <c r="B412" s="135" t="str">
        <f>'Demand Planning'!B4088</f>
        <v>Venu 4 41mm Beige Lunar Gold Bone</v>
      </c>
      <c r="C412" s="135" t="str">
        <f>'Demand Planning'!C4088</f>
        <v>GADGETI</v>
      </c>
      <c r="D412" s="135" t="str">
        <f>'Demand Planning'!D4088</f>
        <v>03 BRONZE</v>
      </c>
      <c r="E412" s="166">
        <f>'Demand Planning'!Y4095</f>
        <v>1.4230769230769231</v>
      </c>
      <c r="F412" s="122">
        <f>'Demand Planning'!AB4097</f>
        <v>1</v>
      </c>
      <c r="G412" s="122">
        <f>'Demand Planning'!AC4097</f>
        <v>1</v>
      </c>
      <c r="H412" s="122">
        <f>'Demand Planning'!AD4097</f>
        <v>1</v>
      </c>
      <c r="I412" s="122">
        <f>'Demand Planning'!AE4097</f>
        <v>1</v>
      </c>
      <c r="J412" s="122">
        <f>'Demand Planning'!AF4097</f>
        <v>1</v>
      </c>
      <c r="K412" s="122">
        <f>'Demand Planning'!AG4097</f>
        <v>1</v>
      </c>
      <c r="L412" s="122">
        <f>'Demand Planning'!AH4097</f>
        <v>1</v>
      </c>
      <c r="M412" s="122">
        <f>'Demand Planning'!AI4097</f>
        <v>1</v>
      </c>
      <c r="N412" s="122">
        <f>'Demand Planning'!AJ4097</f>
        <v>1</v>
      </c>
      <c r="O412" s="122">
        <f>'Demand Planning'!AK4097</f>
        <v>1</v>
      </c>
      <c r="P412" s="122">
        <f>'Demand Planning'!AL4097</f>
        <v>1</v>
      </c>
      <c r="Q412" s="122">
        <f>'Demand Planning'!AM4097</f>
        <v>1</v>
      </c>
      <c r="R412" s="122">
        <f>'Demand Planning'!AN4097</f>
        <v>1</v>
      </c>
    </row>
    <row r="413" spans="1:18" ht="14.25" customHeight="1" x14ac:dyDescent="0.25">
      <c r="A413" s="107" t="str">
        <f>'Demand Planning'!A4098</f>
        <v>SCM04335</v>
      </c>
      <c r="B413" s="135" t="str">
        <f>'Demand Planning'!B4098</f>
        <v>MassRage 500g</v>
      </c>
      <c r="C413" s="135" t="str">
        <f>'Demand Planning'!C4098</f>
        <v>SPORTSKA PREHRANA</v>
      </c>
      <c r="D413" s="135" t="str">
        <f>'Demand Planning'!D4098</f>
        <v>03 BRONZE</v>
      </c>
      <c r="E413" s="166">
        <f>'Demand Planning'!Y4105</f>
        <v>3.2692307692307692</v>
      </c>
      <c r="F413" s="122">
        <f>'Demand Planning'!AB4107</f>
        <v>3</v>
      </c>
      <c r="G413" s="122">
        <f>'Demand Planning'!AC4107</f>
        <v>3</v>
      </c>
      <c r="H413" s="122">
        <f>'Demand Planning'!AD4107</f>
        <v>3</v>
      </c>
      <c r="I413" s="122">
        <f>'Demand Planning'!AE4107</f>
        <v>3</v>
      </c>
      <c r="J413" s="122">
        <f>'Demand Planning'!AF4107</f>
        <v>3</v>
      </c>
      <c r="K413" s="122">
        <f>'Demand Planning'!AG4107</f>
        <v>3</v>
      </c>
      <c r="L413" s="122">
        <f>'Demand Planning'!AH4107</f>
        <v>3</v>
      </c>
      <c r="M413" s="122">
        <f>'Demand Planning'!AI4107</f>
        <v>3</v>
      </c>
      <c r="N413" s="122">
        <f>'Demand Planning'!AJ4107</f>
        <v>3</v>
      </c>
      <c r="O413" s="122">
        <f>'Demand Planning'!AK4107</f>
        <v>3</v>
      </c>
      <c r="P413" s="122">
        <f>'Demand Planning'!AL4107</f>
        <v>3</v>
      </c>
      <c r="Q413" s="122">
        <f>'Demand Planning'!AM4107</f>
        <v>3</v>
      </c>
      <c r="R413" s="122">
        <f>'Demand Planning'!AN4107</f>
        <v>3</v>
      </c>
    </row>
    <row r="414" spans="1:18" ht="14.25" customHeight="1" x14ac:dyDescent="0.25">
      <c r="A414" s="107" t="str">
        <f>'Demand Planning'!A4108</f>
        <v>FIT05845</v>
      </c>
      <c r="B414" s="135" t="str">
        <f>'Demand Planning'!B4108</f>
        <v>Bučica gumirana heksagonalna 15 kg</v>
      </c>
      <c r="C414" s="135" t="str">
        <f>'Demand Planning'!C4108</f>
        <v>FITNESS OPREMA</v>
      </c>
      <c r="D414" s="135" t="str">
        <f>'Demand Planning'!D4108</f>
        <v>03 BRONZE</v>
      </c>
      <c r="E414" s="166">
        <f>'Demand Planning'!Y4115</f>
        <v>3.2307692307692308</v>
      </c>
      <c r="F414" s="122">
        <f>'Demand Planning'!AB4117</f>
        <v>0</v>
      </c>
      <c r="G414" s="122">
        <f>'Demand Planning'!AC4117</f>
        <v>0</v>
      </c>
      <c r="H414" s="122">
        <f>'Demand Planning'!AD4117</f>
        <v>0</v>
      </c>
      <c r="I414" s="122">
        <f>'Demand Planning'!AE4117</f>
        <v>0</v>
      </c>
      <c r="J414" s="122">
        <f>'Demand Planning'!AF4117</f>
        <v>0</v>
      </c>
      <c r="K414" s="122">
        <f>'Demand Planning'!AG4117</f>
        <v>0</v>
      </c>
      <c r="L414" s="122">
        <f>'Demand Planning'!AH4117</f>
        <v>0</v>
      </c>
      <c r="M414" s="122">
        <f>'Demand Planning'!AI4117</f>
        <v>0</v>
      </c>
      <c r="N414" s="122">
        <f>'Demand Planning'!AJ4117</f>
        <v>0</v>
      </c>
      <c r="O414" s="122">
        <f>'Demand Planning'!AK4117</f>
        <v>0</v>
      </c>
      <c r="P414" s="122">
        <f>'Demand Planning'!AL4117</f>
        <v>0</v>
      </c>
      <c r="Q414" s="122">
        <f>'Demand Planning'!AM4117</f>
        <v>0</v>
      </c>
      <c r="R414" s="122">
        <f>'Demand Planning'!AN4117</f>
        <v>0</v>
      </c>
    </row>
    <row r="415" spans="1:18" ht="14.25" customHeight="1" x14ac:dyDescent="0.25">
      <c r="A415" s="107" t="str">
        <f>'Demand Planning'!A4118</f>
        <v>SHM00014</v>
      </c>
      <c r="B415" s="135" t="str">
        <f>'Demand Planning'!B4118</f>
        <v>Shieldmixer Hero Pro Powerpuff Girls</v>
      </c>
      <c r="C415" s="135" t="str">
        <f>'Demand Planning'!C4118</f>
        <v>DRINKWARE I HOME</v>
      </c>
      <c r="D415" s="135" t="str">
        <f>'Demand Planning'!D4118</f>
        <v>03 BRONZE</v>
      </c>
      <c r="E415" s="166">
        <f>'Demand Planning'!Y4125</f>
        <v>9.6923076923076916</v>
      </c>
      <c r="F415" s="122">
        <f>'Demand Planning'!AB4127</f>
        <v>7</v>
      </c>
      <c r="G415" s="122">
        <f>'Demand Planning'!AC4127</f>
        <v>7</v>
      </c>
      <c r="H415" s="122">
        <f>'Demand Planning'!AD4127</f>
        <v>7</v>
      </c>
      <c r="I415" s="122">
        <f>'Demand Planning'!AE4127</f>
        <v>6</v>
      </c>
      <c r="J415" s="122">
        <f>'Demand Planning'!AF4127</f>
        <v>6</v>
      </c>
      <c r="K415" s="122">
        <f>'Demand Planning'!AG4127</f>
        <v>6</v>
      </c>
      <c r="L415" s="122">
        <f>'Demand Planning'!AH4127</f>
        <v>6</v>
      </c>
      <c r="M415" s="122">
        <f>'Demand Planning'!AI4127</f>
        <v>6</v>
      </c>
      <c r="N415" s="122">
        <f>'Demand Planning'!AJ4127</f>
        <v>6</v>
      </c>
      <c r="O415" s="122">
        <f>'Demand Planning'!AK4127</f>
        <v>6</v>
      </c>
      <c r="P415" s="122">
        <f>'Demand Planning'!AL4127</f>
        <v>6</v>
      </c>
      <c r="Q415" s="122">
        <f>'Demand Planning'!AM4127</f>
        <v>6</v>
      </c>
      <c r="R415" s="122">
        <f>'Demand Planning'!AN4127</f>
        <v>6</v>
      </c>
    </row>
    <row r="416" spans="1:18" ht="14.25" customHeight="1" x14ac:dyDescent="0.25">
      <c r="A416" s="107" t="str">
        <f>'Demand Planning'!A4128</f>
        <v>UFC16117</v>
      </c>
      <c r="B416" s="135" t="str">
        <f>'Demand Planning'!B4128</f>
        <v>OPRO SELF-FIT SILVER UFC Black/Red</v>
      </c>
      <c r="C416" s="135" t="str">
        <f>'Demand Planning'!C4128</f>
        <v>BORILAČKA OPREMA</v>
      </c>
      <c r="D416" s="135" t="str">
        <f>'Demand Planning'!D4128</f>
        <v>03 BRONZE</v>
      </c>
      <c r="E416" s="166">
        <f>'Demand Planning'!Y4135</f>
        <v>17.692307692307693</v>
      </c>
      <c r="F416" s="122">
        <f>'Demand Planning'!AB4137</f>
        <v>15</v>
      </c>
      <c r="G416" s="122">
        <f>'Demand Planning'!AC4137</f>
        <v>15</v>
      </c>
      <c r="H416" s="122">
        <f>'Demand Planning'!AD4137</f>
        <v>15</v>
      </c>
      <c r="I416" s="122">
        <f>'Demand Planning'!AE4137</f>
        <v>15</v>
      </c>
      <c r="J416" s="122">
        <f>'Demand Planning'!AF4137</f>
        <v>15</v>
      </c>
      <c r="K416" s="122">
        <f>'Demand Planning'!AG4137</f>
        <v>15</v>
      </c>
      <c r="L416" s="122">
        <f>'Demand Planning'!AH4137</f>
        <v>15</v>
      </c>
      <c r="M416" s="122">
        <f>'Demand Planning'!AI4137</f>
        <v>14</v>
      </c>
      <c r="N416" s="122">
        <f>'Demand Planning'!AJ4137</f>
        <v>14</v>
      </c>
      <c r="O416" s="122">
        <f>'Demand Planning'!AK4137</f>
        <v>14</v>
      </c>
      <c r="P416" s="122">
        <f>'Demand Planning'!AL4137</f>
        <v>14</v>
      </c>
      <c r="Q416" s="122">
        <f>'Demand Planning'!AM4137</f>
        <v>14</v>
      </c>
      <c r="R416" s="122">
        <f>'Demand Planning'!AN4137</f>
        <v>14</v>
      </c>
    </row>
    <row r="417" spans="1:18" ht="14.25" customHeight="1" x14ac:dyDescent="0.25">
      <c r="A417" s="107" t="str">
        <f>'Demand Planning'!A4138</f>
        <v>ZOE12457</v>
      </c>
      <c r="B417" s="135" t="str">
        <f>'Demand Planning'!B4138</f>
        <v>ZOE Whey 250g Choco Hazelnut Rocher</v>
      </c>
      <c r="C417" s="135" t="str">
        <f>'Demand Planning'!C4138</f>
        <v>PROTEINI</v>
      </c>
      <c r="D417" s="135" t="str">
        <f>'Demand Planning'!D4138</f>
        <v>03 BRONZE</v>
      </c>
      <c r="E417" s="166">
        <f>'Demand Planning'!Y4145</f>
        <v>22.5</v>
      </c>
      <c r="F417" s="122">
        <f>'Demand Planning'!AB4147</f>
        <v>37</v>
      </c>
      <c r="G417" s="122">
        <f>'Demand Planning'!AC4147</f>
        <v>39</v>
      </c>
      <c r="H417" s="122">
        <f>'Demand Planning'!AD4147</f>
        <v>40</v>
      </c>
      <c r="I417" s="122">
        <f>'Demand Planning'!AE4147</f>
        <v>41</v>
      </c>
      <c r="J417" s="122">
        <f>'Demand Planning'!AF4147</f>
        <v>42</v>
      </c>
      <c r="K417" s="122">
        <f>'Demand Planning'!AG4147</f>
        <v>43</v>
      </c>
      <c r="L417" s="122">
        <f>'Demand Planning'!AH4147</f>
        <v>44</v>
      </c>
      <c r="M417" s="122">
        <f>'Demand Planning'!AI4147</f>
        <v>44</v>
      </c>
      <c r="N417" s="122">
        <f>'Demand Planning'!AJ4147</f>
        <v>45</v>
      </c>
      <c r="O417" s="122">
        <f>'Demand Planning'!AK4147</f>
        <v>45</v>
      </c>
      <c r="P417" s="122">
        <f>'Demand Planning'!AL4147</f>
        <v>46</v>
      </c>
      <c r="Q417" s="122">
        <f>'Demand Planning'!AM4147</f>
        <v>46</v>
      </c>
      <c r="R417" s="122">
        <f>'Demand Planning'!AN4147</f>
        <v>46</v>
      </c>
    </row>
    <row r="418" spans="1:18" ht="14.25" customHeight="1" x14ac:dyDescent="0.25">
      <c r="A418" s="107" t="str">
        <f>'Demand Planning'!A4148</f>
        <v>POL12707</v>
      </c>
      <c r="B418" s="135" t="str">
        <f>'Demand Planning'!B4148</f>
        <v>Polleo Pro Whey 30g sachet Vanilla-raspberry</v>
      </c>
      <c r="C418" s="135" t="str">
        <f>'Demand Planning'!C4148</f>
        <v>PROTEINI</v>
      </c>
      <c r="D418" s="135" t="str">
        <f>'Demand Planning'!D4148</f>
        <v>03 BRONZE</v>
      </c>
      <c r="E418" s="166">
        <f>'Demand Planning'!Y4155</f>
        <v>117.92307692307692</v>
      </c>
      <c r="F418" s="122">
        <f>'Demand Planning'!AB4157</f>
        <v>151</v>
      </c>
      <c r="G418" s="122">
        <f>'Demand Planning'!AC4157</f>
        <v>151</v>
      </c>
      <c r="H418" s="122">
        <f>'Demand Planning'!AD4157</f>
        <v>151</v>
      </c>
      <c r="I418" s="122">
        <f>'Demand Planning'!AE4157</f>
        <v>151</v>
      </c>
      <c r="J418" s="122">
        <f>'Demand Planning'!AF4157</f>
        <v>151</v>
      </c>
      <c r="K418" s="122">
        <f>'Demand Planning'!AG4157</f>
        <v>151</v>
      </c>
      <c r="L418" s="122">
        <f>'Demand Planning'!AH4157</f>
        <v>151</v>
      </c>
      <c r="M418" s="122">
        <f>'Demand Planning'!AI4157</f>
        <v>151</v>
      </c>
      <c r="N418" s="122">
        <f>'Demand Planning'!AJ4157</f>
        <v>151</v>
      </c>
      <c r="O418" s="122">
        <f>'Demand Planning'!AK4157</f>
        <v>151</v>
      </c>
      <c r="P418" s="122">
        <f>'Demand Planning'!AL4157</f>
        <v>151</v>
      </c>
      <c r="Q418" s="122">
        <f>'Demand Planning'!AM4157</f>
        <v>151</v>
      </c>
      <c r="R418" s="122">
        <f>'Demand Planning'!AN4157</f>
        <v>151</v>
      </c>
    </row>
    <row r="419" spans="1:18" ht="14.25" customHeight="1" x14ac:dyDescent="0.25">
      <c r="A419" s="107" t="str">
        <f>'Demand Planning'!A4158</f>
        <v>UFC16115</v>
      </c>
      <c r="B419" s="135" t="str">
        <f>'Demand Planning'!B4158</f>
        <v>OPRO SELF-FIT Bronze UFC White</v>
      </c>
      <c r="C419" s="135" t="str">
        <f>'Demand Planning'!C4158</f>
        <v>BORILAČKA OPREMA</v>
      </c>
      <c r="D419" s="135" t="str">
        <f>'Demand Planning'!D4158</f>
        <v>03 BRONZE</v>
      </c>
      <c r="E419" s="166">
        <f>'Demand Planning'!Y4165</f>
        <v>18.692307692307693</v>
      </c>
      <c r="F419" s="122">
        <f>'Demand Planning'!AB4167</f>
        <v>17</v>
      </c>
      <c r="G419" s="122">
        <f>'Demand Planning'!AC4167</f>
        <v>18</v>
      </c>
      <c r="H419" s="122">
        <f>'Demand Planning'!AD4167</f>
        <v>18</v>
      </c>
      <c r="I419" s="122">
        <f>'Demand Planning'!AE4167</f>
        <v>17</v>
      </c>
      <c r="J419" s="122">
        <f>'Demand Planning'!AF4167</f>
        <v>16</v>
      </c>
      <c r="K419" s="122">
        <f>'Demand Planning'!AG4167</f>
        <v>16</v>
      </c>
      <c r="L419" s="122">
        <f>'Demand Planning'!AH4167</f>
        <v>16</v>
      </c>
      <c r="M419" s="122">
        <f>'Demand Planning'!AI4167</f>
        <v>16</v>
      </c>
      <c r="N419" s="122">
        <f>'Demand Planning'!AJ4167</f>
        <v>16</v>
      </c>
      <c r="O419" s="122">
        <f>'Demand Planning'!AK4167</f>
        <v>16</v>
      </c>
      <c r="P419" s="122">
        <f>'Demand Planning'!AL4167</f>
        <v>16</v>
      </c>
      <c r="Q419" s="122">
        <f>'Demand Planning'!AM4167</f>
        <v>16</v>
      </c>
      <c r="R419" s="122">
        <f>'Demand Planning'!AN4167</f>
        <v>16</v>
      </c>
    </row>
    <row r="420" spans="1:18" ht="14.25" customHeight="1" x14ac:dyDescent="0.25">
      <c r="A420" s="107" t="str">
        <f>'Demand Planning'!A4168</f>
        <v>ZOE12301</v>
      </c>
      <c r="B420" s="135" t="str">
        <f>'Demand Planning'!B4168</f>
        <v>Prostirka My everyday ECO TPE Yoga Nude ZOE</v>
      </c>
      <c r="C420" s="135" t="str">
        <f>'Demand Planning'!C4168</f>
        <v>FITNESS OPREMA</v>
      </c>
      <c r="D420" s="135" t="str">
        <f>'Demand Planning'!D4168</f>
        <v>03 BRONZE</v>
      </c>
      <c r="E420" s="166">
        <f>'Demand Planning'!Y4175</f>
        <v>3.6923076923076925</v>
      </c>
      <c r="F420" s="122">
        <f>'Demand Planning'!AB4177</f>
        <v>2</v>
      </c>
      <c r="G420" s="122">
        <f>'Demand Planning'!AC4177</f>
        <v>2</v>
      </c>
      <c r="H420" s="122">
        <f>'Demand Planning'!AD4177</f>
        <v>2</v>
      </c>
      <c r="I420" s="122">
        <f>'Demand Planning'!AE4177</f>
        <v>2</v>
      </c>
      <c r="J420" s="122">
        <f>'Demand Planning'!AF4177</f>
        <v>2</v>
      </c>
      <c r="K420" s="122">
        <f>'Demand Planning'!AG4177</f>
        <v>2</v>
      </c>
      <c r="L420" s="122">
        <f>'Demand Planning'!AH4177</f>
        <v>2</v>
      </c>
      <c r="M420" s="122">
        <f>'Demand Planning'!AI4177</f>
        <v>2</v>
      </c>
      <c r="N420" s="122">
        <f>'Demand Planning'!AJ4177</f>
        <v>2</v>
      </c>
      <c r="O420" s="122">
        <f>'Demand Planning'!AK4177</f>
        <v>2</v>
      </c>
      <c r="P420" s="122">
        <f>'Demand Planning'!AL4177</f>
        <v>2</v>
      </c>
      <c r="Q420" s="122">
        <f>'Demand Planning'!AM4177</f>
        <v>2</v>
      </c>
      <c r="R420" s="122">
        <f>'Demand Planning'!AN4177</f>
        <v>2</v>
      </c>
    </row>
    <row r="421" spans="1:18" ht="14.25" customHeight="1" x14ac:dyDescent="0.25">
      <c r="A421" s="107" t="str">
        <f>'Demand Planning'!A4178</f>
        <v>TRX02014</v>
      </c>
      <c r="B421" s="135" t="str">
        <f>'Demand Planning'!B4178</f>
        <v>TRX Pro Suspension Trainer</v>
      </c>
      <c r="C421" s="135" t="str">
        <f>'Demand Planning'!C4178</f>
        <v>FITNESS OPREMA</v>
      </c>
      <c r="D421" s="135" t="str">
        <f>'Demand Planning'!D4178</f>
        <v>03 BRONZE</v>
      </c>
      <c r="E421" s="166">
        <f>'Demand Planning'!Y4185</f>
        <v>0.88461538461538458</v>
      </c>
      <c r="F421" s="122">
        <f>'Demand Planning'!AB4187</f>
        <v>0</v>
      </c>
      <c r="G421" s="122">
        <f>'Demand Planning'!AC4187</f>
        <v>0</v>
      </c>
      <c r="H421" s="122">
        <f>'Demand Planning'!AD4187</f>
        <v>0</v>
      </c>
      <c r="I421" s="122">
        <f>'Demand Planning'!AE4187</f>
        <v>0</v>
      </c>
      <c r="J421" s="122">
        <f>'Demand Planning'!AF4187</f>
        <v>0</v>
      </c>
      <c r="K421" s="122">
        <f>'Demand Planning'!AG4187</f>
        <v>0</v>
      </c>
      <c r="L421" s="122">
        <f>'Demand Planning'!AH4187</f>
        <v>0</v>
      </c>
      <c r="M421" s="122">
        <f>'Demand Planning'!AI4187</f>
        <v>0</v>
      </c>
      <c r="N421" s="122">
        <f>'Demand Planning'!AJ4187</f>
        <v>0</v>
      </c>
      <c r="O421" s="122">
        <f>'Demand Planning'!AK4187</f>
        <v>0</v>
      </c>
      <c r="P421" s="122">
        <f>'Demand Planning'!AL4187</f>
        <v>0</v>
      </c>
      <c r="Q421" s="122">
        <f>'Demand Planning'!AM4187</f>
        <v>0</v>
      </c>
      <c r="R421" s="122">
        <f>'Demand Planning'!AN4187</f>
        <v>0</v>
      </c>
    </row>
    <row r="422" spans="1:18" ht="14.25" customHeight="1" x14ac:dyDescent="0.25">
      <c r="A422" s="107" t="str">
        <f>'Demand Planning'!A4188</f>
        <v>SCM04303</v>
      </c>
      <c r="B422" s="135" t="str">
        <f>'Demand Planning'!B4188</f>
        <v>Nitromax 2kg chocolate</v>
      </c>
      <c r="C422" s="135" t="str">
        <f>'Demand Planning'!C4188</f>
        <v>SPORTSKA PREHRANA</v>
      </c>
      <c r="D422" s="135" t="str">
        <f>'Demand Planning'!D4188</f>
        <v>03 BRONZE</v>
      </c>
      <c r="E422" s="166">
        <f>'Demand Planning'!Y4195</f>
        <v>4.3461538461538458</v>
      </c>
      <c r="F422" s="122">
        <f>'Demand Planning'!AB4197</f>
        <v>4</v>
      </c>
      <c r="G422" s="122">
        <f>'Demand Planning'!AC4197</f>
        <v>4</v>
      </c>
      <c r="H422" s="122">
        <f>'Demand Planning'!AD4197</f>
        <v>4</v>
      </c>
      <c r="I422" s="122">
        <f>'Demand Planning'!AE4197</f>
        <v>4</v>
      </c>
      <c r="J422" s="122">
        <f>'Demand Planning'!AF4197</f>
        <v>4</v>
      </c>
      <c r="K422" s="122">
        <f>'Demand Planning'!AG4197</f>
        <v>4</v>
      </c>
      <c r="L422" s="122">
        <f>'Demand Planning'!AH4197</f>
        <v>4</v>
      </c>
      <c r="M422" s="122">
        <f>'Demand Planning'!AI4197</f>
        <v>4</v>
      </c>
      <c r="N422" s="122">
        <f>'Demand Planning'!AJ4197</f>
        <v>4</v>
      </c>
      <c r="O422" s="122">
        <f>'Demand Planning'!AK4197</f>
        <v>4</v>
      </c>
      <c r="P422" s="122">
        <f>'Demand Planning'!AL4197</f>
        <v>4</v>
      </c>
      <c r="Q422" s="122">
        <f>'Demand Planning'!AM4197</f>
        <v>4</v>
      </c>
      <c r="R422" s="122">
        <f>'Demand Planning'!AN4197</f>
        <v>4</v>
      </c>
    </row>
    <row r="423" spans="1:18" ht="14.25" customHeight="1" x14ac:dyDescent="0.25">
      <c r="A423" s="107" t="str">
        <f>'Demand Planning'!A4198</f>
        <v>ATC06500</v>
      </c>
      <c r="B423" s="135" t="str">
        <f>'Demand Planning'!B4198</f>
        <v>Bučica gumirana 1 kg</v>
      </c>
      <c r="C423" s="135" t="str">
        <f>'Demand Planning'!C4198</f>
        <v>FITNESS OPREMA</v>
      </c>
      <c r="D423" s="135" t="str">
        <f>'Demand Planning'!D4198</f>
        <v>03 BRONZE</v>
      </c>
      <c r="E423" s="166">
        <f>'Demand Planning'!Y4205</f>
        <v>16.76923076923077</v>
      </c>
      <c r="F423" s="122">
        <f>'Demand Planning'!AB4207</f>
        <v>0</v>
      </c>
      <c r="G423" s="122">
        <f>'Demand Planning'!AC4207</f>
        <v>0</v>
      </c>
      <c r="H423" s="122">
        <f>'Demand Planning'!AD4207</f>
        <v>0</v>
      </c>
      <c r="I423" s="122">
        <f>'Demand Planning'!AE4207</f>
        <v>0</v>
      </c>
      <c r="J423" s="122">
        <f>'Demand Planning'!AF4207</f>
        <v>0</v>
      </c>
      <c r="K423" s="122">
        <f>'Demand Planning'!AG4207</f>
        <v>0</v>
      </c>
      <c r="L423" s="122">
        <f>'Demand Planning'!AH4207</f>
        <v>0</v>
      </c>
      <c r="M423" s="122">
        <f>'Demand Planning'!AI4207</f>
        <v>0</v>
      </c>
      <c r="N423" s="122">
        <f>'Demand Planning'!AJ4207</f>
        <v>0</v>
      </c>
      <c r="O423" s="122">
        <f>'Demand Planning'!AK4207</f>
        <v>0</v>
      </c>
      <c r="P423" s="122">
        <f>'Demand Planning'!AL4207</f>
        <v>0</v>
      </c>
      <c r="Q423" s="122">
        <f>'Demand Planning'!AM4207</f>
        <v>0</v>
      </c>
      <c r="R423" s="122">
        <f>'Demand Planning'!AN4207</f>
        <v>0</v>
      </c>
    </row>
    <row r="424" spans="1:18" ht="14.25" customHeight="1" x14ac:dyDescent="0.25">
      <c r="A424" s="107" t="str">
        <f>'Demand Planning'!A4208</f>
        <v>ON00432</v>
      </c>
      <c r="B424" s="135" t="str">
        <f>'Demand Planning'!B4208</f>
        <v>Serious Mass 5,45kg Cookies&amp;Cream</v>
      </c>
      <c r="C424" s="135" t="str">
        <f>'Demand Planning'!C4208</f>
        <v>SPORTSKA PREHRANA</v>
      </c>
      <c r="D424" s="135" t="str">
        <f>'Demand Planning'!D4208</f>
        <v>03 BRONZE</v>
      </c>
      <c r="E424" s="166">
        <f>'Demand Planning'!Y4215</f>
        <v>3.1923076923076925</v>
      </c>
      <c r="F424" s="122">
        <f>'Demand Planning'!AB4217</f>
        <v>3</v>
      </c>
      <c r="G424" s="122">
        <f>'Demand Planning'!AC4217</f>
        <v>3</v>
      </c>
      <c r="H424" s="122">
        <f>'Demand Planning'!AD4217</f>
        <v>3</v>
      </c>
      <c r="I424" s="122">
        <f>'Demand Planning'!AE4217</f>
        <v>3</v>
      </c>
      <c r="J424" s="122">
        <f>'Demand Planning'!AF4217</f>
        <v>3</v>
      </c>
      <c r="K424" s="122">
        <f>'Demand Planning'!AG4217</f>
        <v>3</v>
      </c>
      <c r="L424" s="122">
        <f>'Demand Planning'!AH4217</f>
        <v>3</v>
      </c>
      <c r="M424" s="122">
        <f>'Demand Planning'!AI4217</f>
        <v>3</v>
      </c>
      <c r="N424" s="122">
        <f>'Demand Planning'!AJ4217</f>
        <v>3</v>
      </c>
      <c r="O424" s="122">
        <f>'Demand Planning'!AK4217</f>
        <v>3</v>
      </c>
      <c r="P424" s="122">
        <f>'Demand Planning'!AL4217</f>
        <v>3</v>
      </c>
      <c r="Q424" s="122">
        <f>'Demand Planning'!AM4217</f>
        <v>3</v>
      </c>
      <c r="R424" s="122">
        <f>'Demand Planning'!AN4217</f>
        <v>3</v>
      </c>
    </row>
    <row r="425" spans="1:18" ht="14.25" customHeight="1" x14ac:dyDescent="0.25">
      <c r="A425" s="107" t="str">
        <f>'Demand Planning'!A4218</f>
        <v>POL12708</v>
      </c>
      <c r="B425" s="135" t="str">
        <f>'Demand Planning'!B4218</f>
        <v>Polleo Pro Whey 908g Vanilla raspberry</v>
      </c>
      <c r="C425" s="135" t="str">
        <f>'Demand Planning'!C4218</f>
        <v>PROTEINI</v>
      </c>
      <c r="D425" s="135" t="str">
        <f>'Demand Planning'!D4218</f>
        <v>03 BRONZE</v>
      </c>
      <c r="E425" s="166">
        <f>'Demand Planning'!Y4225</f>
        <v>11.961538461538462</v>
      </c>
      <c r="F425" s="122">
        <f>'Demand Planning'!AB4227</f>
        <v>14</v>
      </c>
      <c r="G425" s="122">
        <f>'Demand Planning'!AC4227</f>
        <v>14</v>
      </c>
      <c r="H425" s="122">
        <f>'Demand Planning'!AD4227</f>
        <v>14</v>
      </c>
      <c r="I425" s="122">
        <f>'Demand Planning'!AE4227</f>
        <v>14</v>
      </c>
      <c r="J425" s="122">
        <f>'Demand Planning'!AF4227</f>
        <v>14</v>
      </c>
      <c r="K425" s="122">
        <f>'Demand Planning'!AG4227</f>
        <v>14</v>
      </c>
      <c r="L425" s="122">
        <f>'Demand Planning'!AH4227</f>
        <v>14</v>
      </c>
      <c r="M425" s="122">
        <f>'Demand Planning'!AI4227</f>
        <v>14</v>
      </c>
      <c r="N425" s="122">
        <f>'Demand Planning'!AJ4227</f>
        <v>14</v>
      </c>
      <c r="O425" s="122">
        <f>'Demand Planning'!AK4227</f>
        <v>14</v>
      </c>
      <c r="P425" s="122">
        <f>'Demand Planning'!AL4227</f>
        <v>14</v>
      </c>
      <c r="Q425" s="122">
        <f>'Demand Planning'!AM4227</f>
        <v>14</v>
      </c>
      <c r="R425" s="122">
        <f>'Demand Planning'!AN4227</f>
        <v>14</v>
      </c>
    </row>
    <row r="426" spans="1:18" ht="14.25" customHeight="1" x14ac:dyDescent="0.25">
      <c r="A426" s="107" t="str">
        <f>'Demand Planning'!A4228</f>
        <v>POL09806</v>
      </c>
      <c r="B426" s="135" t="str">
        <f>'Demand Planning'!B4228</f>
        <v>Polleo Tonalin CLA 60 softgels</v>
      </c>
      <c r="C426" s="135" t="str">
        <f>'Demand Planning'!C4228</f>
        <v>SPORTSKA PREHRANA</v>
      </c>
      <c r="D426" s="135" t="str">
        <f>'Demand Planning'!D4228</f>
        <v>03 BRONZE</v>
      </c>
      <c r="E426" s="166">
        <f>'Demand Planning'!Y4235</f>
        <v>-4.8461538461538458</v>
      </c>
      <c r="F426" s="122">
        <f>'Demand Planning'!AB4237</f>
        <v>9</v>
      </c>
      <c r="G426" s="122">
        <f>'Demand Planning'!AC4237</f>
        <v>10</v>
      </c>
      <c r="H426" s="122">
        <f>'Demand Planning'!AD4237</f>
        <v>10</v>
      </c>
      <c r="I426" s="122">
        <f>'Demand Planning'!AE4237</f>
        <v>10</v>
      </c>
      <c r="J426" s="122">
        <f>'Demand Planning'!AF4237</f>
        <v>10</v>
      </c>
      <c r="K426" s="122">
        <f>'Demand Planning'!AG4237</f>
        <v>11</v>
      </c>
      <c r="L426" s="122">
        <f>'Demand Planning'!AH4237</f>
        <v>11</v>
      </c>
      <c r="M426" s="122">
        <f>'Demand Planning'!AI4237</f>
        <v>10</v>
      </c>
      <c r="N426" s="122">
        <f>'Demand Planning'!AJ4237</f>
        <v>10</v>
      </c>
      <c r="O426" s="122">
        <f>'Demand Planning'!AK4237</f>
        <v>10</v>
      </c>
      <c r="P426" s="122">
        <f>'Demand Planning'!AL4237</f>
        <v>10</v>
      </c>
      <c r="Q426" s="122">
        <f>'Demand Planning'!AM4237</f>
        <v>10</v>
      </c>
      <c r="R426" s="122">
        <f>'Demand Planning'!AN4237</f>
        <v>10</v>
      </c>
    </row>
    <row r="427" spans="1:18" ht="14.25" customHeight="1" x14ac:dyDescent="0.25">
      <c r="A427" s="107" t="str">
        <f>'Demand Planning'!A4238</f>
        <v>UFC16149</v>
      </c>
      <c r="B427" s="135" t="str">
        <f>'Demand Planning'!B4238</f>
        <v>OPRO Self-Fit štitnik za zube GEN5 Srebrni- Crno/ Srebrni</v>
      </c>
      <c r="C427" s="135" t="str">
        <f>'Demand Planning'!C4238</f>
        <v>BORILAČKA OPREMA</v>
      </c>
      <c r="D427" s="135" t="str">
        <f>'Demand Planning'!D4238</f>
        <v>03 BRONZE</v>
      </c>
      <c r="E427" s="166">
        <f>'Demand Planning'!Y4245</f>
        <v>11.615384615384615</v>
      </c>
      <c r="F427" s="122">
        <f>'Demand Planning'!AB4247</f>
        <v>10</v>
      </c>
      <c r="G427" s="122">
        <f>'Demand Planning'!AC4247</f>
        <v>10</v>
      </c>
      <c r="H427" s="122">
        <f>'Demand Planning'!AD4247</f>
        <v>10</v>
      </c>
      <c r="I427" s="122">
        <f>'Demand Planning'!AE4247</f>
        <v>10</v>
      </c>
      <c r="J427" s="122">
        <f>'Demand Planning'!AF4247</f>
        <v>10</v>
      </c>
      <c r="K427" s="122">
        <f>'Demand Planning'!AG4247</f>
        <v>10</v>
      </c>
      <c r="L427" s="122">
        <f>'Demand Planning'!AH4247</f>
        <v>10</v>
      </c>
      <c r="M427" s="122">
        <f>'Demand Planning'!AI4247</f>
        <v>10</v>
      </c>
      <c r="N427" s="122">
        <f>'Demand Planning'!AJ4247</f>
        <v>10</v>
      </c>
      <c r="O427" s="122">
        <f>'Demand Planning'!AK4247</f>
        <v>10</v>
      </c>
      <c r="P427" s="122">
        <f>'Demand Planning'!AL4247</f>
        <v>10</v>
      </c>
      <c r="Q427" s="122">
        <f>'Demand Planning'!AM4247</f>
        <v>10</v>
      </c>
      <c r="R427" s="122">
        <f>'Demand Planning'!AN4247</f>
        <v>10</v>
      </c>
    </row>
    <row r="428" spans="1:18" ht="14.25" customHeight="1" x14ac:dyDescent="0.25">
      <c r="A428" s="107" t="str">
        <f>'Demand Planning'!A4248</f>
        <v>HUW15027</v>
      </c>
      <c r="B428" s="135" t="str">
        <f>'Demand Planning'!B4248</f>
        <v>Huawei Watch GT6 Pro 46mm Black</v>
      </c>
      <c r="C428" s="135" t="str">
        <f>'Demand Planning'!C4248</f>
        <v>GADGETI</v>
      </c>
      <c r="D428" s="135" t="str">
        <f>'Demand Planning'!D4248</f>
        <v>03 BRONZE</v>
      </c>
      <c r="E428" s="166">
        <f>'Demand Planning'!Y4255</f>
        <v>1.5769230769230769</v>
      </c>
      <c r="F428" s="122">
        <f>'Demand Planning'!AB4257</f>
        <v>0</v>
      </c>
      <c r="G428" s="122">
        <f>'Demand Planning'!AC4257</f>
        <v>0</v>
      </c>
      <c r="H428" s="122">
        <f>'Demand Planning'!AD4257</f>
        <v>0</v>
      </c>
      <c r="I428" s="122">
        <f>'Demand Planning'!AE4257</f>
        <v>0</v>
      </c>
      <c r="J428" s="122">
        <f>'Demand Planning'!AF4257</f>
        <v>0</v>
      </c>
      <c r="K428" s="122">
        <f>'Demand Planning'!AG4257</f>
        <v>0</v>
      </c>
      <c r="L428" s="122">
        <f>'Demand Planning'!AH4257</f>
        <v>0</v>
      </c>
      <c r="M428" s="122">
        <f>'Demand Planning'!AI4257</f>
        <v>0</v>
      </c>
      <c r="N428" s="122">
        <f>'Demand Planning'!AJ4257</f>
        <v>0</v>
      </c>
      <c r="O428" s="122">
        <f>'Demand Planning'!AK4257</f>
        <v>0</v>
      </c>
      <c r="P428" s="122">
        <f>'Demand Planning'!AL4257</f>
        <v>0</v>
      </c>
      <c r="Q428" s="122">
        <f>'Demand Planning'!AM4257</f>
        <v>0</v>
      </c>
      <c r="R428" s="122">
        <f>'Demand Planning'!AN4257</f>
        <v>0</v>
      </c>
    </row>
    <row r="429" spans="1:18" ht="14.25" customHeight="1" x14ac:dyDescent="0.25">
      <c r="A429" s="107" t="str">
        <f>'Demand Planning'!A4258</f>
        <v>POL04331</v>
      </c>
      <c r="B429" s="135" t="str">
        <f>'Demand Planning'!B4258</f>
        <v>Polleo shaker 300ml NANO WAVE crni</v>
      </c>
      <c r="C429" s="135" t="str">
        <f>'Demand Planning'!C4258</f>
        <v>DRINKWARE I HOME</v>
      </c>
      <c r="D429" s="135" t="str">
        <f>'Demand Planning'!D4258</f>
        <v>03 BRONZE</v>
      </c>
      <c r="E429" s="166">
        <f>'Demand Planning'!Y4265</f>
        <v>48.153846153846153</v>
      </c>
      <c r="F429" s="122">
        <f>'Demand Planning'!AB4267</f>
        <v>78</v>
      </c>
      <c r="G429" s="122">
        <f>'Demand Planning'!AC4267</f>
        <v>78</v>
      </c>
      <c r="H429" s="122">
        <f>'Demand Planning'!AD4267</f>
        <v>78</v>
      </c>
      <c r="I429" s="122">
        <f>'Demand Planning'!AE4267</f>
        <v>78</v>
      </c>
      <c r="J429" s="122">
        <f>'Demand Planning'!AF4267</f>
        <v>78</v>
      </c>
      <c r="K429" s="122">
        <f>'Demand Planning'!AG4267</f>
        <v>78</v>
      </c>
      <c r="L429" s="122">
        <f>'Demand Planning'!AH4267</f>
        <v>78</v>
      </c>
      <c r="M429" s="122">
        <f>'Demand Planning'!AI4267</f>
        <v>78</v>
      </c>
      <c r="N429" s="122">
        <f>'Demand Planning'!AJ4267</f>
        <v>78</v>
      </c>
      <c r="O429" s="122">
        <f>'Demand Planning'!AK4267</f>
        <v>78</v>
      </c>
      <c r="P429" s="122">
        <f>'Demand Planning'!AL4267</f>
        <v>78</v>
      </c>
      <c r="Q429" s="122">
        <f>'Demand Planning'!AM4267</f>
        <v>78</v>
      </c>
      <c r="R429" s="122">
        <f>'Demand Planning'!AN4267</f>
        <v>78</v>
      </c>
    </row>
    <row r="430" spans="1:18" ht="14.25" customHeight="1" x14ac:dyDescent="0.25">
      <c r="A430" s="107" t="str">
        <f>'Demand Planning'!A4268</f>
        <v>ATC06590</v>
      </c>
      <c r="B430" s="135" t="str">
        <f>'Demand Planning'!B4268</f>
        <v>Vijača s opterećenjem Atleticore</v>
      </c>
      <c r="C430" s="135" t="str">
        <f>'Demand Planning'!C4268</f>
        <v>FITNESS OPREMA</v>
      </c>
      <c r="D430" s="135" t="str">
        <f>'Demand Planning'!D4268</f>
        <v>03 BRONZE</v>
      </c>
      <c r="E430" s="166">
        <f>'Demand Planning'!Y4275</f>
        <v>5.3076923076923075</v>
      </c>
      <c r="F430" s="122">
        <f>'Demand Planning'!AB4277</f>
        <v>5</v>
      </c>
      <c r="G430" s="122">
        <f>'Demand Planning'!AC4277</f>
        <v>5</v>
      </c>
      <c r="H430" s="122">
        <f>'Demand Planning'!AD4277</f>
        <v>6</v>
      </c>
      <c r="I430" s="122">
        <f>'Demand Planning'!AE4277</f>
        <v>6</v>
      </c>
      <c r="J430" s="122">
        <f>'Demand Planning'!AF4277</f>
        <v>5</v>
      </c>
      <c r="K430" s="122">
        <f>'Demand Planning'!AG4277</f>
        <v>5</v>
      </c>
      <c r="L430" s="122">
        <f>'Demand Planning'!AH4277</f>
        <v>5</v>
      </c>
      <c r="M430" s="122">
        <f>'Demand Planning'!AI4277</f>
        <v>6</v>
      </c>
      <c r="N430" s="122">
        <f>'Demand Planning'!AJ4277</f>
        <v>5</v>
      </c>
      <c r="O430" s="122">
        <f>'Demand Planning'!AK4277</f>
        <v>5</v>
      </c>
      <c r="P430" s="122">
        <f>'Demand Planning'!AL4277</f>
        <v>5</v>
      </c>
      <c r="Q430" s="122">
        <f>'Demand Planning'!AM4277</f>
        <v>5</v>
      </c>
      <c r="R430" s="122">
        <f>'Demand Planning'!AN4277</f>
        <v>5</v>
      </c>
    </row>
    <row r="431" spans="1:18" ht="14.25" customHeight="1" x14ac:dyDescent="0.25">
      <c r="A431" s="107" t="str">
        <f>'Demand Planning'!A4278</f>
        <v>FIT05836</v>
      </c>
      <c r="B431" s="135" t="str">
        <f>'Demand Planning'!B4278</f>
        <v>Uteg disk olimpijski gumirani 10 kg</v>
      </c>
      <c r="C431" s="135" t="str">
        <f>'Demand Planning'!C4278</f>
        <v>FITNESS OPREMA</v>
      </c>
      <c r="D431" s="135" t="str">
        <f>'Demand Planning'!D4278</f>
        <v>03 BRONZE</v>
      </c>
      <c r="E431" s="166">
        <f>'Demand Planning'!Y4285</f>
        <v>3.4230769230769229</v>
      </c>
      <c r="F431" s="122">
        <f>'Demand Planning'!AB4287</f>
        <v>2</v>
      </c>
      <c r="G431" s="122">
        <f>'Demand Planning'!AC4287</f>
        <v>2</v>
      </c>
      <c r="H431" s="122">
        <f>'Demand Planning'!AD4287</f>
        <v>2</v>
      </c>
      <c r="I431" s="122">
        <f>'Demand Planning'!AE4287</f>
        <v>2</v>
      </c>
      <c r="J431" s="122">
        <f>'Demand Planning'!AF4287</f>
        <v>2</v>
      </c>
      <c r="K431" s="122">
        <f>'Demand Planning'!AG4287</f>
        <v>2</v>
      </c>
      <c r="L431" s="122">
        <f>'Demand Planning'!AH4287</f>
        <v>2</v>
      </c>
      <c r="M431" s="122">
        <f>'Demand Planning'!AI4287</f>
        <v>2</v>
      </c>
      <c r="N431" s="122">
        <f>'Demand Planning'!AJ4287</f>
        <v>2</v>
      </c>
      <c r="O431" s="122">
        <f>'Demand Planning'!AK4287</f>
        <v>2</v>
      </c>
      <c r="P431" s="122">
        <f>'Demand Planning'!AL4287</f>
        <v>2</v>
      </c>
      <c r="Q431" s="122">
        <f>'Demand Planning'!AM4287</f>
        <v>2</v>
      </c>
      <c r="R431" s="122">
        <f>'Demand Planning'!AN4287</f>
        <v>2</v>
      </c>
    </row>
    <row r="432" spans="1:18" ht="14.25" customHeight="1" x14ac:dyDescent="0.25">
      <c r="A432" s="107" t="str">
        <f>'Demand Planning'!A4288</f>
        <v>POL12710</v>
      </c>
      <c r="B432" s="135" t="str">
        <f>'Demand Planning'!B4288</f>
        <v>Polleo Pro Whey 30g sachet Vanillla</v>
      </c>
      <c r="C432" s="135" t="str">
        <f>'Demand Planning'!C4288</f>
        <v>PROTEINI</v>
      </c>
      <c r="D432" s="135" t="str">
        <f>'Demand Planning'!D4288</f>
        <v>03 BRONZE</v>
      </c>
      <c r="E432" s="166">
        <f>'Demand Planning'!Y4295</f>
        <v>110.69230769230769</v>
      </c>
      <c r="F432" s="122">
        <f>'Demand Planning'!AB4297</f>
        <v>203</v>
      </c>
      <c r="G432" s="122">
        <f>'Demand Planning'!AC4297</f>
        <v>212</v>
      </c>
      <c r="H432" s="122">
        <f>'Demand Planning'!AD4297</f>
        <v>220</v>
      </c>
      <c r="I432" s="122">
        <f>'Demand Planning'!AE4297</f>
        <v>227</v>
      </c>
      <c r="J432" s="122">
        <f>'Demand Planning'!AF4297</f>
        <v>233</v>
      </c>
      <c r="K432" s="122">
        <f>'Demand Planning'!AG4297</f>
        <v>237</v>
      </c>
      <c r="L432" s="122">
        <f>'Demand Planning'!AH4297</f>
        <v>242</v>
      </c>
      <c r="M432" s="122">
        <f>'Demand Planning'!AI4297</f>
        <v>245</v>
      </c>
      <c r="N432" s="122">
        <f>'Demand Planning'!AJ4297</f>
        <v>248</v>
      </c>
      <c r="O432" s="122">
        <f>'Demand Planning'!AK4297</f>
        <v>251</v>
      </c>
      <c r="P432" s="122">
        <f>'Demand Planning'!AL4297</f>
        <v>253</v>
      </c>
      <c r="Q432" s="122">
        <f>'Demand Planning'!AM4297</f>
        <v>255</v>
      </c>
      <c r="R432" s="122">
        <f>'Demand Planning'!AN4297</f>
        <v>256</v>
      </c>
    </row>
    <row r="433" spans="1:18" ht="14.25" customHeight="1" x14ac:dyDescent="0.25">
      <c r="A433" s="107" t="str">
        <f>'Demand Planning'!A4298</f>
        <v>ON00532</v>
      </c>
      <c r="B433" s="135" t="str">
        <f>'Demand Planning'!B4298</f>
        <v>Amino Energy+ RTD Orange 250ml</v>
      </c>
      <c r="C433" s="135" t="str">
        <f>'Demand Planning'!C4298</f>
        <v>RTD &amp; SNACKS</v>
      </c>
      <c r="D433" s="135" t="str">
        <f>'Demand Planning'!D4298</f>
        <v>03 BRONZE</v>
      </c>
      <c r="E433" s="166">
        <f>'Demand Planning'!Y4305</f>
        <v>46.653846153846153</v>
      </c>
      <c r="F433" s="122">
        <f>'Demand Planning'!AB4307</f>
        <v>47</v>
      </c>
      <c r="G433" s="122">
        <f>'Demand Planning'!AC4307</f>
        <v>47</v>
      </c>
      <c r="H433" s="122">
        <f>'Demand Planning'!AD4307</f>
        <v>47</v>
      </c>
      <c r="I433" s="122">
        <f>'Demand Planning'!AE4307</f>
        <v>45</v>
      </c>
      <c r="J433" s="122">
        <f>'Demand Planning'!AF4307</f>
        <v>44</v>
      </c>
      <c r="K433" s="122">
        <f>'Demand Planning'!AG4307</f>
        <v>44</v>
      </c>
      <c r="L433" s="122">
        <f>'Demand Planning'!AH4307</f>
        <v>44</v>
      </c>
      <c r="M433" s="122">
        <f>'Demand Planning'!AI4307</f>
        <v>43</v>
      </c>
      <c r="N433" s="122">
        <f>'Demand Planning'!AJ4307</f>
        <v>41</v>
      </c>
      <c r="O433" s="122">
        <f>'Demand Planning'!AK4307</f>
        <v>44</v>
      </c>
      <c r="P433" s="122">
        <f>'Demand Planning'!AL4307</f>
        <v>43</v>
      </c>
      <c r="Q433" s="122">
        <f>'Demand Planning'!AM4307</f>
        <v>40</v>
      </c>
      <c r="R433" s="122">
        <f>'Demand Planning'!AN4307</f>
        <v>40</v>
      </c>
    </row>
    <row r="434" spans="1:18" ht="14.25" customHeight="1" x14ac:dyDescent="0.25">
      <c r="A434" s="107" t="str">
        <f>'Demand Planning'!A4308</f>
        <v>UFC16116</v>
      </c>
      <c r="B434" s="135" t="str">
        <f>'Demand Planning'!B4308</f>
        <v>OPRO SELF-FIT SILVER UFC Red/Black</v>
      </c>
      <c r="C434" s="135" t="str">
        <f>'Demand Planning'!C4308</f>
        <v>BORILAČKA OPREMA</v>
      </c>
      <c r="D434" s="135" t="str">
        <f>'Demand Planning'!D4308</f>
        <v>03 BRONZE</v>
      </c>
      <c r="E434" s="166">
        <f>'Demand Planning'!Y4315</f>
        <v>15.192307692307692</v>
      </c>
      <c r="F434" s="122">
        <f>'Demand Planning'!AB4317</f>
        <v>14</v>
      </c>
      <c r="G434" s="122">
        <f>'Demand Planning'!AC4317</f>
        <v>14</v>
      </c>
      <c r="H434" s="122">
        <f>'Demand Planning'!AD4317</f>
        <v>14</v>
      </c>
      <c r="I434" s="122">
        <f>'Demand Planning'!AE4317</f>
        <v>14</v>
      </c>
      <c r="J434" s="122">
        <f>'Demand Planning'!AF4317</f>
        <v>14</v>
      </c>
      <c r="K434" s="122">
        <f>'Demand Planning'!AG4317</f>
        <v>14</v>
      </c>
      <c r="L434" s="122">
        <f>'Demand Planning'!AH4317</f>
        <v>14</v>
      </c>
      <c r="M434" s="122">
        <f>'Demand Planning'!AI4317</f>
        <v>14</v>
      </c>
      <c r="N434" s="122">
        <f>'Demand Planning'!AJ4317</f>
        <v>14</v>
      </c>
      <c r="O434" s="122">
        <f>'Demand Planning'!AK4317</f>
        <v>14</v>
      </c>
      <c r="P434" s="122">
        <f>'Demand Planning'!AL4317</f>
        <v>14</v>
      </c>
      <c r="Q434" s="122">
        <f>'Demand Planning'!AM4317</f>
        <v>14</v>
      </c>
      <c r="R434" s="122">
        <f>'Demand Planning'!AN4317</f>
        <v>14</v>
      </c>
    </row>
    <row r="435" spans="1:18" ht="14.25" customHeight="1" x14ac:dyDescent="0.25">
      <c r="A435" s="107" t="str">
        <f>'Demand Planning'!A4318</f>
        <v>ATC06601</v>
      </c>
      <c r="B435" s="135" t="str">
        <f>'Demand Planning'!B4318</f>
        <v>Girja profesionalna 12 kg Atleticore</v>
      </c>
      <c r="C435" s="135" t="str">
        <f>'Demand Planning'!C4318</f>
        <v>FITNESS OPREMA</v>
      </c>
      <c r="D435" s="135" t="str">
        <f>'Demand Planning'!D4318</f>
        <v>03 BRONZE</v>
      </c>
      <c r="E435" s="166">
        <f>'Demand Planning'!Y4325</f>
        <v>5.115384615384615</v>
      </c>
      <c r="F435" s="122">
        <f>'Demand Planning'!AB4327</f>
        <v>2</v>
      </c>
      <c r="G435" s="122">
        <f>'Demand Planning'!AC4327</f>
        <v>2</v>
      </c>
      <c r="H435" s="122">
        <f>'Demand Planning'!AD4327</f>
        <v>2</v>
      </c>
      <c r="I435" s="122">
        <f>'Demand Planning'!AE4327</f>
        <v>2</v>
      </c>
      <c r="J435" s="122">
        <f>'Demand Planning'!AF4327</f>
        <v>2</v>
      </c>
      <c r="K435" s="122">
        <f>'Demand Planning'!AG4327</f>
        <v>2</v>
      </c>
      <c r="L435" s="122">
        <f>'Demand Planning'!AH4327</f>
        <v>2</v>
      </c>
      <c r="M435" s="122">
        <f>'Demand Planning'!AI4327</f>
        <v>2</v>
      </c>
      <c r="N435" s="122">
        <f>'Demand Planning'!AJ4327</f>
        <v>2</v>
      </c>
      <c r="O435" s="122">
        <f>'Demand Planning'!AK4327</f>
        <v>2</v>
      </c>
      <c r="P435" s="122">
        <f>'Demand Planning'!AL4327</f>
        <v>2</v>
      </c>
      <c r="Q435" s="122">
        <f>'Demand Planning'!AM4327</f>
        <v>2</v>
      </c>
      <c r="R435" s="122">
        <f>'Demand Planning'!AN4327</f>
        <v>2</v>
      </c>
    </row>
    <row r="436" spans="1:18" ht="14.25" customHeight="1" x14ac:dyDescent="0.25">
      <c r="A436" s="107" t="str">
        <f>'Demand Planning'!A4328</f>
        <v>GAR04754</v>
      </c>
      <c r="B436" s="135" t="str">
        <f>'Demand Planning'!B4328</f>
        <v>Fenix 8, 47 mm, Solar Sapphire Tit., Amp Yellow/Graphite remen</v>
      </c>
      <c r="C436" s="135" t="str">
        <f>'Demand Planning'!C4328</f>
        <v>GADGETI</v>
      </c>
      <c r="D436" s="135" t="str">
        <f>'Demand Planning'!D4328</f>
        <v>03 BRONZE</v>
      </c>
      <c r="E436" s="166">
        <f>'Demand Planning'!Y4335</f>
        <v>0.42307692307692307</v>
      </c>
      <c r="F436" s="122">
        <f>'Demand Planning'!AB4337</f>
        <v>0</v>
      </c>
      <c r="G436" s="122">
        <f>'Demand Planning'!AC4337</f>
        <v>0</v>
      </c>
      <c r="H436" s="122">
        <f>'Demand Planning'!AD4337</f>
        <v>0</v>
      </c>
      <c r="I436" s="122">
        <f>'Demand Planning'!AE4337</f>
        <v>0</v>
      </c>
      <c r="J436" s="122">
        <f>'Demand Planning'!AF4337</f>
        <v>0</v>
      </c>
      <c r="K436" s="122">
        <f>'Demand Planning'!AG4337</f>
        <v>0</v>
      </c>
      <c r="L436" s="122">
        <f>'Demand Planning'!AH4337</f>
        <v>0</v>
      </c>
      <c r="M436" s="122">
        <f>'Demand Planning'!AI4337</f>
        <v>0</v>
      </c>
      <c r="N436" s="122">
        <f>'Demand Planning'!AJ4337</f>
        <v>0</v>
      </c>
      <c r="O436" s="122">
        <f>'Demand Planning'!AK4337</f>
        <v>0</v>
      </c>
      <c r="P436" s="122">
        <f>'Demand Planning'!AL4337</f>
        <v>0</v>
      </c>
      <c r="Q436" s="122">
        <f>'Demand Planning'!AM4337</f>
        <v>0</v>
      </c>
      <c r="R436" s="122">
        <f>'Demand Planning'!AN4337</f>
        <v>0</v>
      </c>
    </row>
    <row r="437" spans="1:18" ht="14.25" customHeight="1" x14ac:dyDescent="0.25">
      <c r="A437" s="107" t="str">
        <f>'Demand Planning'!A4338</f>
        <v>ATC06665</v>
      </c>
      <c r="B437" s="135" t="str">
        <f>'Demand Planning'!B4338</f>
        <v>Latex traka medium Atleticore</v>
      </c>
      <c r="C437" s="135" t="str">
        <f>'Demand Planning'!C4338</f>
        <v>FITNESS OPREMA</v>
      </c>
      <c r="D437" s="135" t="str">
        <f>'Demand Planning'!D4338</f>
        <v>03 BRONZE</v>
      </c>
      <c r="E437" s="166">
        <f>'Demand Planning'!Y4345</f>
        <v>18.307692307692307</v>
      </c>
      <c r="F437" s="122">
        <f>'Demand Planning'!AB4347</f>
        <v>20</v>
      </c>
      <c r="G437" s="122">
        <f>'Demand Planning'!AC4347</f>
        <v>21</v>
      </c>
      <c r="H437" s="122">
        <f>'Demand Planning'!AD4347</f>
        <v>21</v>
      </c>
      <c r="I437" s="122">
        <f>'Demand Planning'!AE4347</f>
        <v>21</v>
      </c>
      <c r="J437" s="122">
        <f>'Demand Planning'!AF4347</f>
        <v>21</v>
      </c>
      <c r="K437" s="122">
        <f>'Demand Planning'!AG4347</f>
        <v>21</v>
      </c>
      <c r="L437" s="122">
        <f>'Demand Planning'!AH4347</f>
        <v>21</v>
      </c>
      <c r="M437" s="122">
        <f>'Demand Planning'!AI4347</f>
        <v>21</v>
      </c>
      <c r="N437" s="122">
        <f>'Demand Planning'!AJ4347</f>
        <v>21</v>
      </c>
      <c r="O437" s="122">
        <f>'Demand Planning'!AK4347</f>
        <v>21</v>
      </c>
      <c r="P437" s="122">
        <f>'Demand Planning'!AL4347</f>
        <v>22</v>
      </c>
      <c r="Q437" s="122">
        <f>'Demand Planning'!AM4347</f>
        <v>22</v>
      </c>
      <c r="R437" s="122">
        <f>'Demand Planning'!AN4347</f>
        <v>22</v>
      </c>
    </row>
    <row r="438" spans="1:18" ht="14.25" customHeight="1" x14ac:dyDescent="0.25">
      <c r="A438" s="107" t="str">
        <f>'Demand Planning'!A4348</f>
        <v>ZOE12395</v>
      </c>
      <c r="B438" s="135" t="str">
        <f>'Demand Planning'!B4348</f>
        <v>ZOE Choco 250g Peanut Butter</v>
      </c>
      <c r="C438" s="135" t="str">
        <f>'Demand Planning'!C4348</f>
        <v>BIO I SUPERFOODS</v>
      </c>
      <c r="D438" s="135" t="str">
        <f>'Demand Planning'!D4348</f>
        <v>03 BRONZE</v>
      </c>
      <c r="E438" s="166">
        <f>'Demand Planning'!Y4355</f>
        <v>91.115384615384613</v>
      </c>
      <c r="F438" s="122">
        <f>'Demand Planning'!AB4357</f>
        <v>97</v>
      </c>
      <c r="G438" s="122">
        <f>'Demand Planning'!AC4357</f>
        <v>97</v>
      </c>
      <c r="H438" s="122">
        <f>'Demand Planning'!AD4357</f>
        <v>97</v>
      </c>
      <c r="I438" s="122">
        <f>'Demand Planning'!AE4357</f>
        <v>97</v>
      </c>
      <c r="J438" s="122">
        <f>'Demand Planning'!AF4357</f>
        <v>97</v>
      </c>
      <c r="K438" s="122">
        <f>'Demand Planning'!AG4357</f>
        <v>207</v>
      </c>
      <c r="L438" s="122">
        <f>'Demand Planning'!AH4357</f>
        <v>207</v>
      </c>
      <c r="M438" s="122">
        <f>'Demand Planning'!AI4357</f>
        <v>207</v>
      </c>
      <c r="N438" s="122">
        <f>'Demand Planning'!AJ4357</f>
        <v>207</v>
      </c>
      <c r="O438" s="122">
        <f>'Demand Planning'!AK4357</f>
        <v>97</v>
      </c>
      <c r="P438" s="122">
        <f>'Demand Planning'!AL4357</f>
        <v>97</v>
      </c>
      <c r="Q438" s="122">
        <f>'Demand Planning'!AM4357</f>
        <v>99</v>
      </c>
      <c r="R438" s="122">
        <f>'Demand Planning'!AN4357</f>
        <v>99</v>
      </c>
    </row>
    <row r="439" spans="1:18" ht="14.25" customHeight="1" x14ac:dyDescent="0.25">
      <c r="A439" s="107" t="str">
        <f>'Demand Planning'!A4358</f>
        <v>SCM04389</v>
      </c>
      <c r="B439" s="135" t="str">
        <f>'Demand Planning'!B4358</f>
        <v>100R Whey - 2 kg Hazelnut</v>
      </c>
      <c r="C439" s="135" t="str">
        <f>'Demand Planning'!C4358</f>
        <v>PROTEINI</v>
      </c>
      <c r="D439" s="135" t="str">
        <f>'Demand Planning'!D4358</f>
        <v>03 BRONZE</v>
      </c>
      <c r="E439" s="166">
        <f>'Demand Planning'!Y4365</f>
        <v>3.9615384615384617</v>
      </c>
      <c r="F439" s="122">
        <f>'Demand Planning'!AB4367</f>
        <v>1</v>
      </c>
      <c r="G439" s="122">
        <f>'Demand Planning'!AC4367</f>
        <v>1</v>
      </c>
      <c r="H439" s="122">
        <f>'Demand Planning'!AD4367</f>
        <v>1</v>
      </c>
      <c r="I439" s="122">
        <f>'Demand Planning'!AE4367</f>
        <v>1</v>
      </c>
      <c r="J439" s="122">
        <f>'Demand Planning'!AF4367</f>
        <v>1</v>
      </c>
      <c r="K439" s="122">
        <f>'Demand Planning'!AG4367</f>
        <v>1</v>
      </c>
      <c r="L439" s="122">
        <f>'Demand Planning'!AH4367</f>
        <v>1</v>
      </c>
      <c r="M439" s="122">
        <f>'Demand Planning'!AI4367</f>
        <v>1</v>
      </c>
      <c r="N439" s="122">
        <f>'Demand Planning'!AJ4367</f>
        <v>1</v>
      </c>
      <c r="O439" s="122">
        <f>'Demand Planning'!AK4367</f>
        <v>1</v>
      </c>
      <c r="P439" s="122">
        <f>'Demand Planning'!AL4367</f>
        <v>1</v>
      </c>
      <c r="Q439" s="122">
        <f>'Demand Planning'!AM4367</f>
        <v>1</v>
      </c>
      <c r="R439" s="122">
        <f>'Demand Planning'!AN4367</f>
        <v>1</v>
      </c>
    </row>
    <row r="440" spans="1:18" ht="14.25" customHeight="1" x14ac:dyDescent="0.25">
      <c r="A440" s="107" t="str">
        <f>'Demand Planning'!A4368</f>
        <v>POL09775</v>
      </c>
      <c r="B440" s="135" t="str">
        <f>'Demand Planning'!B4368</f>
        <v>Polleo Instant Oats 1kg</v>
      </c>
      <c r="C440" s="135" t="str">
        <f>'Demand Planning'!C4368</f>
        <v>BIO I SUPERFOODS</v>
      </c>
      <c r="D440" s="135" t="str">
        <f>'Demand Planning'!D4368</f>
        <v>03 BRONZE</v>
      </c>
      <c r="E440" s="166">
        <f>'Demand Planning'!Y4375</f>
        <v>26.615384615384617</v>
      </c>
      <c r="F440" s="122">
        <f>'Demand Planning'!AB4377</f>
        <v>18</v>
      </c>
      <c r="G440" s="122">
        <f>'Demand Planning'!AC4377</f>
        <v>18</v>
      </c>
      <c r="H440" s="122">
        <f>'Demand Planning'!AD4377</f>
        <v>18</v>
      </c>
      <c r="I440" s="122">
        <f>'Demand Planning'!AE4377</f>
        <v>18</v>
      </c>
      <c r="J440" s="122">
        <f>'Demand Planning'!AF4377</f>
        <v>16</v>
      </c>
      <c r="K440" s="122">
        <f>'Demand Planning'!AG4377</f>
        <v>16</v>
      </c>
      <c r="L440" s="122">
        <f>'Demand Planning'!AH4377</f>
        <v>16</v>
      </c>
      <c r="M440" s="122">
        <f>'Demand Planning'!AI4377</f>
        <v>16</v>
      </c>
      <c r="N440" s="122">
        <f>'Demand Planning'!AJ4377</f>
        <v>17</v>
      </c>
      <c r="O440" s="122">
        <f>'Demand Planning'!AK4377</f>
        <v>17</v>
      </c>
      <c r="P440" s="122">
        <f>'Demand Planning'!AL4377</f>
        <v>17</v>
      </c>
      <c r="Q440" s="122">
        <f>'Demand Planning'!AM4377</f>
        <v>17</v>
      </c>
      <c r="R440" s="122">
        <f>'Demand Planning'!AN4377</f>
        <v>16</v>
      </c>
    </row>
    <row r="441" spans="1:18" ht="14.25" customHeight="1" x14ac:dyDescent="0.25">
      <c r="A441" s="107" t="str">
        <f>'Demand Planning'!A4378</f>
        <v>FIT05846</v>
      </c>
      <c r="B441" s="135" t="str">
        <f>'Demand Planning'!B4378</f>
        <v>Bučica gumirana heksagonalna 17,5 kg</v>
      </c>
      <c r="C441" s="135" t="str">
        <f>'Demand Planning'!C4378</f>
        <v>FITNESS OPREMA</v>
      </c>
      <c r="D441" s="135" t="str">
        <f>'Demand Planning'!D4378</f>
        <v>03 BRONZE</v>
      </c>
      <c r="E441" s="166">
        <f>'Demand Planning'!Y4385</f>
        <v>1.9230769230769231</v>
      </c>
      <c r="F441" s="122">
        <f>'Demand Planning'!AB4387</f>
        <v>0</v>
      </c>
      <c r="G441" s="122">
        <f>'Demand Planning'!AC4387</f>
        <v>0</v>
      </c>
      <c r="H441" s="122">
        <f>'Demand Planning'!AD4387</f>
        <v>0</v>
      </c>
      <c r="I441" s="122">
        <f>'Demand Planning'!AE4387</f>
        <v>0</v>
      </c>
      <c r="J441" s="122">
        <f>'Demand Planning'!AF4387</f>
        <v>0</v>
      </c>
      <c r="K441" s="122">
        <f>'Demand Planning'!AG4387</f>
        <v>0</v>
      </c>
      <c r="L441" s="122">
        <f>'Demand Planning'!AH4387</f>
        <v>0</v>
      </c>
      <c r="M441" s="122">
        <f>'Demand Planning'!AI4387</f>
        <v>0</v>
      </c>
      <c r="N441" s="122">
        <f>'Demand Planning'!AJ4387</f>
        <v>0</v>
      </c>
      <c r="O441" s="122">
        <f>'Demand Planning'!AK4387</f>
        <v>0</v>
      </c>
      <c r="P441" s="122">
        <f>'Demand Planning'!AL4387</f>
        <v>0</v>
      </c>
      <c r="Q441" s="122">
        <f>'Demand Planning'!AM4387</f>
        <v>0</v>
      </c>
      <c r="R441" s="122">
        <f>'Demand Planning'!AN4387</f>
        <v>0</v>
      </c>
    </row>
    <row r="442" spans="1:18" ht="14.25" customHeight="1" x14ac:dyDescent="0.25">
      <c r="A442" s="107" t="str">
        <f>'Demand Planning'!A4388</f>
        <v>POL04352</v>
      </c>
      <c r="B442" s="135" t="str">
        <f>'Demand Planning'!B4388</f>
        <v>Polleo shaker 300ml NANO WAVE ljubičasti</v>
      </c>
      <c r="C442" s="135" t="str">
        <f>'Demand Planning'!C4388</f>
        <v>DRINKWARE I HOME</v>
      </c>
      <c r="D442" s="135" t="str">
        <f>'Demand Planning'!D4388</f>
        <v>03 BRONZE</v>
      </c>
      <c r="E442" s="166">
        <f>'Demand Planning'!Y4395</f>
        <v>36.615384615384613</v>
      </c>
      <c r="F442" s="122">
        <f>'Demand Planning'!AB4397</f>
        <v>36</v>
      </c>
      <c r="G442" s="122">
        <f>'Demand Planning'!AC4397</f>
        <v>36</v>
      </c>
      <c r="H442" s="122">
        <f>'Demand Planning'!AD4397</f>
        <v>36</v>
      </c>
      <c r="I442" s="122">
        <f>'Demand Planning'!AE4397</f>
        <v>36</v>
      </c>
      <c r="J442" s="122">
        <f>'Demand Planning'!AF4397</f>
        <v>36</v>
      </c>
      <c r="K442" s="122">
        <f>'Demand Planning'!AG4397</f>
        <v>36</v>
      </c>
      <c r="L442" s="122">
        <f>'Demand Planning'!AH4397</f>
        <v>36</v>
      </c>
      <c r="M442" s="122">
        <f>'Demand Planning'!AI4397</f>
        <v>36</v>
      </c>
      <c r="N442" s="122">
        <f>'Demand Planning'!AJ4397</f>
        <v>36</v>
      </c>
      <c r="O442" s="122">
        <f>'Demand Planning'!AK4397</f>
        <v>36</v>
      </c>
      <c r="P442" s="122">
        <f>'Demand Planning'!AL4397</f>
        <v>36</v>
      </c>
      <c r="Q442" s="122">
        <f>'Demand Planning'!AM4397</f>
        <v>36</v>
      </c>
      <c r="R442" s="122">
        <f>'Demand Planning'!AN4397</f>
        <v>36</v>
      </c>
    </row>
    <row r="443" spans="1:18" ht="14.25" customHeight="1" x14ac:dyDescent="0.25">
      <c r="A443" s="107" t="str">
        <f>'Demand Planning'!A4398</f>
        <v>HUW15005</v>
      </c>
      <c r="B443" s="135" t="str">
        <f>'Demand Planning'!B4398</f>
        <v>Huawei Watch GT 5 41mm Gold</v>
      </c>
      <c r="C443" s="135" t="str">
        <f>'Demand Planning'!C4398</f>
        <v>GADGETI</v>
      </c>
      <c r="D443" s="135" t="str">
        <f>'Demand Planning'!D4398</f>
        <v>03 BRONZE</v>
      </c>
      <c r="E443" s="166">
        <f>'Demand Planning'!Y4405</f>
        <v>7.8461538461538458</v>
      </c>
      <c r="F443" s="122">
        <f>'Demand Planning'!AB4407</f>
        <v>9</v>
      </c>
      <c r="G443" s="122">
        <f>'Demand Planning'!AC4407</f>
        <v>9</v>
      </c>
      <c r="H443" s="122">
        <f>'Demand Planning'!AD4407</f>
        <v>9</v>
      </c>
      <c r="I443" s="122">
        <f>'Demand Planning'!AE4407</f>
        <v>9</v>
      </c>
      <c r="J443" s="122">
        <f>'Demand Planning'!AF4407</f>
        <v>9</v>
      </c>
      <c r="K443" s="122">
        <f>'Demand Planning'!AG4407</f>
        <v>9</v>
      </c>
      <c r="L443" s="122">
        <f>'Demand Planning'!AH4407</f>
        <v>9</v>
      </c>
      <c r="M443" s="122">
        <f>'Demand Planning'!AI4407</f>
        <v>9</v>
      </c>
      <c r="N443" s="122">
        <f>'Demand Planning'!AJ4407</f>
        <v>9</v>
      </c>
      <c r="O443" s="122">
        <f>'Demand Planning'!AK4407</f>
        <v>9</v>
      </c>
      <c r="P443" s="122">
        <f>'Demand Planning'!AL4407</f>
        <v>9</v>
      </c>
      <c r="Q443" s="122">
        <f>'Demand Planning'!AM4407</f>
        <v>9</v>
      </c>
      <c r="R443" s="122">
        <f>'Demand Planning'!AN4407</f>
        <v>9</v>
      </c>
    </row>
    <row r="444" spans="1:18" ht="14.25" customHeight="1" x14ac:dyDescent="0.25">
      <c r="A444" s="107" t="str">
        <f>'Demand Planning'!A4408</f>
        <v>TNT25824</v>
      </c>
      <c r="B444" s="135" t="str">
        <f>'Demand Planning'!B4408</f>
        <v>Masažni pištolj</v>
      </c>
      <c r="C444" s="135" t="str">
        <f>'Demand Planning'!C4408</f>
        <v>FITNESS OPREMA</v>
      </c>
      <c r="D444" s="135" t="str">
        <f>'Demand Planning'!D4408</f>
        <v>03 BRONZE</v>
      </c>
      <c r="E444" s="166">
        <f>'Demand Planning'!Y4415</f>
        <v>1.7692307692307692</v>
      </c>
      <c r="F444" s="122">
        <f>'Demand Planning'!AB4417</f>
        <v>0</v>
      </c>
      <c r="G444" s="122">
        <f>'Demand Planning'!AC4417</f>
        <v>0</v>
      </c>
      <c r="H444" s="122">
        <f>'Demand Planning'!AD4417</f>
        <v>0</v>
      </c>
      <c r="I444" s="122">
        <f>'Demand Planning'!AE4417</f>
        <v>0</v>
      </c>
      <c r="J444" s="122">
        <f>'Demand Planning'!AF4417</f>
        <v>0</v>
      </c>
      <c r="K444" s="122">
        <f>'Demand Planning'!AG4417</f>
        <v>0</v>
      </c>
      <c r="L444" s="122">
        <f>'Demand Planning'!AH4417</f>
        <v>0</v>
      </c>
      <c r="M444" s="122">
        <f>'Demand Planning'!AI4417</f>
        <v>0</v>
      </c>
      <c r="N444" s="122">
        <f>'Demand Planning'!AJ4417</f>
        <v>0</v>
      </c>
      <c r="O444" s="122">
        <f>'Demand Planning'!AK4417</f>
        <v>0</v>
      </c>
      <c r="P444" s="122">
        <f>'Demand Planning'!AL4417</f>
        <v>0</v>
      </c>
      <c r="Q444" s="122">
        <f>'Demand Planning'!AM4417</f>
        <v>0</v>
      </c>
      <c r="R444" s="122">
        <f>'Demand Planning'!AN4417</f>
        <v>0</v>
      </c>
    </row>
    <row r="445" spans="1:18" ht="14.25" customHeight="1" x14ac:dyDescent="0.25">
      <c r="A445" s="107" t="str">
        <f>'Demand Planning'!A4418</f>
        <v>NUT00887</v>
      </c>
      <c r="B445" s="135" t="str">
        <f>'Demand Planning'!B4418</f>
        <v>ElastiJoint 384g Orange</v>
      </c>
      <c r="C445" s="135" t="str">
        <f>'Demand Planning'!C4418</f>
        <v>SPORTSKA PREHRANA</v>
      </c>
      <c r="D445" s="135" t="str">
        <f>'Demand Planning'!D4418</f>
        <v>03 BRONZE</v>
      </c>
      <c r="E445" s="166">
        <f>'Demand Planning'!Y4425</f>
        <v>7.0769230769230766</v>
      </c>
      <c r="F445" s="122">
        <f>'Demand Planning'!AB4427</f>
        <v>16</v>
      </c>
      <c r="G445" s="122">
        <f>'Demand Planning'!AC4427</f>
        <v>16</v>
      </c>
      <c r="H445" s="122">
        <f>'Demand Planning'!AD4427</f>
        <v>16</v>
      </c>
      <c r="I445" s="122">
        <f>'Demand Planning'!AE4427</f>
        <v>16</v>
      </c>
      <c r="J445" s="122">
        <f>'Demand Planning'!AF4427</f>
        <v>16</v>
      </c>
      <c r="K445" s="122">
        <f>'Demand Planning'!AG4427</f>
        <v>16</v>
      </c>
      <c r="L445" s="122">
        <f>'Demand Planning'!AH4427</f>
        <v>16</v>
      </c>
      <c r="M445" s="122">
        <f>'Demand Planning'!AI4427</f>
        <v>16</v>
      </c>
      <c r="N445" s="122">
        <f>'Demand Planning'!AJ4427</f>
        <v>16</v>
      </c>
      <c r="O445" s="122">
        <f>'Demand Planning'!AK4427</f>
        <v>16</v>
      </c>
      <c r="P445" s="122">
        <f>'Demand Planning'!AL4427</f>
        <v>16</v>
      </c>
      <c r="Q445" s="122">
        <f>'Demand Planning'!AM4427</f>
        <v>16</v>
      </c>
      <c r="R445" s="122">
        <f>'Demand Planning'!AN4427</f>
        <v>16</v>
      </c>
    </row>
    <row r="446" spans="1:18" ht="14.25" customHeight="1" x14ac:dyDescent="0.25">
      <c r="A446" s="107" t="str">
        <f>'Demand Planning'!A4428</f>
        <v>BSN06846</v>
      </c>
      <c r="B446" s="135" t="str">
        <f>'Demand Planning'!B4428</f>
        <v>Creatine DNA 216g</v>
      </c>
      <c r="C446" s="135" t="str">
        <f>'Demand Planning'!C4428</f>
        <v>SPORTSKA PREHRANA</v>
      </c>
      <c r="D446" s="135" t="str">
        <f>'Demand Planning'!D4428</f>
        <v>03 BRONZE</v>
      </c>
      <c r="E446" s="166">
        <f>'Demand Planning'!Y4435</f>
        <v>2.8076923076923075</v>
      </c>
      <c r="F446" s="122">
        <f>'Demand Planning'!AB4437</f>
        <v>2</v>
      </c>
      <c r="G446" s="122">
        <f>'Demand Planning'!AC4437</f>
        <v>2</v>
      </c>
      <c r="H446" s="122">
        <f>'Demand Planning'!AD4437</f>
        <v>2</v>
      </c>
      <c r="I446" s="122">
        <f>'Demand Planning'!AE4437</f>
        <v>2</v>
      </c>
      <c r="J446" s="122">
        <f>'Demand Planning'!AF4437</f>
        <v>2</v>
      </c>
      <c r="K446" s="122">
        <f>'Demand Planning'!AG4437</f>
        <v>2</v>
      </c>
      <c r="L446" s="122">
        <f>'Demand Planning'!AH4437</f>
        <v>2</v>
      </c>
      <c r="M446" s="122">
        <f>'Demand Planning'!AI4437</f>
        <v>2</v>
      </c>
      <c r="N446" s="122">
        <f>'Demand Planning'!AJ4437</f>
        <v>2</v>
      </c>
      <c r="O446" s="122">
        <f>'Demand Planning'!AK4437</f>
        <v>2</v>
      </c>
      <c r="P446" s="122">
        <f>'Demand Planning'!AL4437</f>
        <v>2</v>
      </c>
      <c r="Q446" s="122">
        <f>'Demand Planning'!AM4437</f>
        <v>2</v>
      </c>
      <c r="R446" s="122">
        <f>'Demand Planning'!AN4437</f>
        <v>2</v>
      </c>
    </row>
    <row r="447" spans="1:18" ht="14.25" customHeight="1" x14ac:dyDescent="0.25">
      <c r="A447" s="107" t="str">
        <f>'Demand Planning'!A4438</f>
        <v>ATC06723</v>
      </c>
      <c r="B447" s="135" t="str">
        <f>'Demand Planning'!B4438</f>
        <v>Gurtne univerzalne Atleticore</v>
      </c>
      <c r="C447" s="135" t="str">
        <f>'Demand Planning'!C4438</f>
        <v>FITNESS OPREMA</v>
      </c>
      <c r="D447" s="135" t="str">
        <f>'Demand Planning'!D4438</f>
        <v>03 BRONZE</v>
      </c>
      <c r="E447" s="166">
        <f>'Demand Planning'!Y4445</f>
        <v>19.076923076923077</v>
      </c>
      <c r="F447" s="122">
        <f>'Demand Planning'!AB4447</f>
        <v>18</v>
      </c>
      <c r="G447" s="122">
        <f>'Demand Planning'!AC4447</f>
        <v>18</v>
      </c>
      <c r="H447" s="122">
        <f>'Demand Planning'!AD4447</f>
        <v>18</v>
      </c>
      <c r="I447" s="122">
        <f>'Demand Planning'!AE4447</f>
        <v>18</v>
      </c>
      <c r="J447" s="122">
        <f>'Demand Planning'!AF4447</f>
        <v>18</v>
      </c>
      <c r="K447" s="122">
        <f>'Demand Planning'!AG4447</f>
        <v>18</v>
      </c>
      <c r="L447" s="122">
        <f>'Demand Planning'!AH4447</f>
        <v>18</v>
      </c>
      <c r="M447" s="122">
        <f>'Demand Planning'!AI4447</f>
        <v>18</v>
      </c>
      <c r="N447" s="122">
        <f>'Demand Planning'!AJ4447</f>
        <v>18</v>
      </c>
      <c r="O447" s="122">
        <f>'Demand Planning'!AK4447</f>
        <v>18</v>
      </c>
      <c r="P447" s="122">
        <f>'Demand Planning'!AL4447</f>
        <v>18</v>
      </c>
      <c r="Q447" s="122">
        <f>'Demand Planning'!AM4447</f>
        <v>18</v>
      </c>
      <c r="R447" s="122">
        <f>'Demand Planning'!AN4447</f>
        <v>18</v>
      </c>
    </row>
    <row r="448" spans="1:18" ht="14.25" customHeight="1" x14ac:dyDescent="0.25">
      <c r="A448" s="107" t="str">
        <f>'Demand Planning'!A4448</f>
        <v>POL04370</v>
      </c>
      <c r="B448" s="135" t="str">
        <f>'Demand Planning'!B4448</f>
        <v>Polleo Zero Syrup 425ml Strawberry</v>
      </c>
      <c r="C448" s="135" t="str">
        <f>'Demand Planning'!C4448</f>
        <v>BIO I SUPERFOODS</v>
      </c>
      <c r="D448" s="135" t="str">
        <f>'Demand Planning'!D4448</f>
        <v>03 BRONZE</v>
      </c>
      <c r="E448" s="166">
        <f>'Demand Planning'!Y4455</f>
        <v>35.07692307692308</v>
      </c>
      <c r="F448" s="122">
        <f>'Demand Planning'!AB4457</f>
        <v>55</v>
      </c>
      <c r="G448" s="122">
        <f>'Demand Planning'!AC4457</f>
        <v>57</v>
      </c>
      <c r="H448" s="122">
        <f>'Demand Planning'!AD4457</f>
        <v>58</v>
      </c>
      <c r="I448" s="122">
        <f>'Demand Planning'!AE4457</f>
        <v>59</v>
      </c>
      <c r="J448" s="122">
        <f>'Demand Planning'!AF4457</f>
        <v>60</v>
      </c>
      <c r="K448" s="122">
        <f>'Demand Planning'!AG4457</f>
        <v>61</v>
      </c>
      <c r="L448" s="122">
        <f>'Demand Planning'!AH4457</f>
        <v>61</v>
      </c>
      <c r="M448" s="122">
        <f>'Demand Planning'!AI4457</f>
        <v>62</v>
      </c>
      <c r="N448" s="122">
        <f>'Demand Planning'!AJ4457</f>
        <v>62</v>
      </c>
      <c r="O448" s="122">
        <f>'Demand Planning'!AK4457</f>
        <v>63</v>
      </c>
      <c r="P448" s="122">
        <f>'Demand Planning'!AL4457</f>
        <v>63</v>
      </c>
      <c r="Q448" s="122">
        <f>'Demand Planning'!AM4457</f>
        <v>63</v>
      </c>
      <c r="R448" s="122">
        <f>'Demand Planning'!AN4457</f>
        <v>63</v>
      </c>
    </row>
    <row r="449" spans="1:18" ht="14.25" customHeight="1" x14ac:dyDescent="0.25">
      <c r="A449" s="107" t="str">
        <f>'Demand Planning'!A4458</f>
        <v>ATC06516</v>
      </c>
      <c r="B449" s="135" t="str">
        <f>'Demand Planning'!B4458</f>
        <v>Girja gumirana 4 kg Atleticore</v>
      </c>
      <c r="C449" s="135" t="str">
        <f>'Demand Planning'!C4458</f>
        <v>FITNESS OPREMA</v>
      </c>
      <c r="D449" s="135" t="str">
        <f>'Demand Planning'!D4458</f>
        <v>03 BRONZE</v>
      </c>
      <c r="E449" s="166">
        <f>'Demand Planning'!Y4465</f>
        <v>10.961538461538462</v>
      </c>
      <c r="F449" s="122">
        <f>'Demand Planning'!AB4467</f>
        <v>7</v>
      </c>
      <c r="G449" s="122">
        <f>'Demand Planning'!AC4467</f>
        <v>7</v>
      </c>
      <c r="H449" s="122">
        <f>'Demand Planning'!AD4467</f>
        <v>6</v>
      </c>
      <c r="I449" s="122">
        <f>'Demand Planning'!AE4467</f>
        <v>6</v>
      </c>
      <c r="J449" s="122">
        <f>'Demand Planning'!AF4467</f>
        <v>6</v>
      </c>
      <c r="K449" s="122">
        <f>'Demand Planning'!AG4467</f>
        <v>6</v>
      </c>
      <c r="L449" s="122">
        <f>'Demand Planning'!AH4467</f>
        <v>5</v>
      </c>
      <c r="M449" s="122">
        <f>'Demand Planning'!AI4467</f>
        <v>5</v>
      </c>
      <c r="N449" s="122">
        <f>'Demand Planning'!AJ4467</f>
        <v>5</v>
      </c>
      <c r="O449" s="122">
        <f>'Demand Planning'!AK4467</f>
        <v>5</v>
      </c>
      <c r="P449" s="122">
        <f>'Demand Planning'!AL4467</f>
        <v>5</v>
      </c>
      <c r="Q449" s="122">
        <f>'Demand Planning'!AM4467</f>
        <v>5</v>
      </c>
      <c r="R449" s="122">
        <f>'Demand Planning'!AN4467</f>
        <v>5</v>
      </c>
    </row>
    <row r="450" spans="1:18" ht="14.25" customHeight="1" x14ac:dyDescent="0.25">
      <c r="A450" s="107" t="str">
        <f>'Demand Planning'!A4468</f>
        <v>ATC06512</v>
      </c>
      <c r="B450" s="135" t="str">
        <f>'Demand Planning'!B4468</f>
        <v>Prostirka PVC Yoga 173 cm</v>
      </c>
      <c r="C450" s="135" t="str">
        <f>'Demand Planning'!C4468</f>
        <v>FITNESS OPREMA</v>
      </c>
      <c r="D450" s="135" t="str">
        <f>'Demand Planning'!D4468</f>
        <v>03 BRONZE</v>
      </c>
      <c r="E450" s="166">
        <f>'Demand Planning'!Y4475</f>
        <v>9</v>
      </c>
      <c r="F450" s="122">
        <f>'Demand Planning'!AB4477</f>
        <v>7</v>
      </c>
      <c r="G450" s="122">
        <f>'Demand Planning'!AC4477</f>
        <v>7</v>
      </c>
      <c r="H450" s="122">
        <f>'Demand Planning'!AD4477</f>
        <v>8</v>
      </c>
      <c r="I450" s="122">
        <f>'Demand Planning'!AE4477</f>
        <v>8</v>
      </c>
      <c r="J450" s="122">
        <f>'Demand Planning'!AF4477</f>
        <v>8</v>
      </c>
      <c r="K450" s="122">
        <f>'Demand Planning'!AG4477</f>
        <v>7</v>
      </c>
      <c r="L450" s="122">
        <f>'Demand Planning'!AH4477</f>
        <v>7</v>
      </c>
      <c r="M450" s="122">
        <f>'Demand Planning'!AI4477</f>
        <v>7</v>
      </c>
      <c r="N450" s="122">
        <f>'Demand Planning'!AJ4477</f>
        <v>7</v>
      </c>
      <c r="O450" s="122">
        <f>'Demand Planning'!AK4477</f>
        <v>7</v>
      </c>
      <c r="P450" s="122">
        <f>'Demand Planning'!AL4477</f>
        <v>7</v>
      </c>
      <c r="Q450" s="122">
        <f>'Demand Planning'!AM4477</f>
        <v>7</v>
      </c>
      <c r="R450" s="122">
        <f>'Demand Planning'!AN4477</f>
        <v>7</v>
      </c>
    </row>
    <row r="451" spans="1:18" ht="14.25" customHeight="1" x14ac:dyDescent="0.25">
      <c r="A451" s="107" t="str">
        <f>'Demand Planning'!A4478</f>
        <v>POL04375</v>
      </c>
      <c r="B451" s="135" t="str">
        <f>'Demand Planning'!B4478</f>
        <v>Polleo Zero Sauce 425ml Ceasar</v>
      </c>
      <c r="C451" s="135" t="str">
        <f>'Demand Planning'!C4478</f>
        <v>BIO I SUPERFOODS</v>
      </c>
      <c r="D451" s="135" t="str">
        <f>'Demand Planning'!D4478</f>
        <v>03 BRONZE</v>
      </c>
      <c r="E451" s="166">
        <f>'Demand Planning'!Y4485</f>
        <v>36.615384615384613</v>
      </c>
      <c r="F451" s="122">
        <f>'Demand Planning'!AB4487</f>
        <v>43</v>
      </c>
      <c r="G451" s="122">
        <f>'Demand Planning'!AC4487</f>
        <v>43</v>
      </c>
      <c r="H451" s="122">
        <f>'Demand Planning'!AD4487</f>
        <v>43</v>
      </c>
      <c r="I451" s="122">
        <f>'Demand Planning'!AE4487</f>
        <v>43</v>
      </c>
      <c r="J451" s="122">
        <f>'Demand Planning'!AF4487</f>
        <v>43</v>
      </c>
      <c r="K451" s="122">
        <f>'Demand Planning'!AG4487</f>
        <v>43</v>
      </c>
      <c r="L451" s="122">
        <f>'Demand Planning'!AH4487</f>
        <v>43</v>
      </c>
      <c r="M451" s="122">
        <f>'Demand Planning'!AI4487</f>
        <v>43</v>
      </c>
      <c r="N451" s="122">
        <f>'Demand Planning'!AJ4487</f>
        <v>43</v>
      </c>
      <c r="O451" s="122">
        <f>'Demand Planning'!AK4487</f>
        <v>43</v>
      </c>
      <c r="P451" s="122">
        <f>'Demand Planning'!AL4487</f>
        <v>43</v>
      </c>
      <c r="Q451" s="122">
        <f>'Demand Planning'!AM4487</f>
        <v>43</v>
      </c>
      <c r="R451" s="122">
        <f>'Demand Planning'!AN4487</f>
        <v>43</v>
      </c>
    </row>
    <row r="452" spans="1:18" ht="14.25" customHeight="1" x14ac:dyDescent="0.25">
      <c r="A452" s="107" t="str">
        <f>'Demand Planning'!A4488</f>
        <v>SHM00071</v>
      </c>
      <c r="B452" s="135" t="str">
        <f>'Demand Planning'!B4488</f>
        <v>DEFENDER, Polleo Logo Pink, 600 ml</v>
      </c>
      <c r="C452" s="135" t="str">
        <f>'Demand Planning'!C4488</f>
        <v>DRINKWARE I HOME</v>
      </c>
      <c r="D452" s="135" t="str">
        <f>'Demand Planning'!D4488</f>
        <v>03 BRONZE</v>
      </c>
      <c r="E452" s="166">
        <f>'Demand Planning'!Y4495</f>
        <v>20.53846153846154</v>
      </c>
      <c r="F452" s="122">
        <f>'Demand Planning'!AB4497</f>
        <v>26</v>
      </c>
      <c r="G452" s="122">
        <f>'Demand Planning'!AC4497</f>
        <v>27</v>
      </c>
      <c r="H452" s="122">
        <f>'Demand Planning'!AD4497</f>
        <v>27</v>
      </c>
      <c r="I452" s="122">
        <f>'Demand Planning'!AE4497</f>
        <v>27</v>
      </c>
      <c r="J452" s="122">
        <f>'Demand Planning'!AF4497</f>
        <v>28</v>
      </c>
      <c r="K452" s="122">
        <f>'Demand Planning'!AG4497</f>
        <v>28</v>
      </c>
      <c r="L452" s="122">
        <f>'Demand Planning'!AH4497</f>
        <v>28</v>
      </c>
      <c r="M452" s="122">
        <f>'Demand Planning'!AI4497</f>
        <v>28</v>
      </c>
      <c r="N452" s="122">
        <f>'Demand Planning'!AJ4497</f>
        <v>28</v>
      </c>
      <c r="O452" s="122">
        <f>'Demand Planning'!AK4497</f>
        <v>29</v>
      </c>
      <c r="P452" s="122">
        <f>'Demand Planning'!AL4497</f>
        <v>29</v>
      </c>
      <c r="Q452" s="122">
        <f>'Demand Planning'!AM4497</f>
        <v>29</v>
      </c>
      <c r="R452" s="122">
        <f>'Demand Planning'!AN4497</f>
        <v>29</v>
      </c>
    </row>
    <row r="453" spans="1:18" ht="14.25" customHeight="1" x14ac:dyDescent="0.25">
      <c r="A453" s="107" t="str">
        <f>'Demand Planning'!A4498</f>
        <v>ATC06662</v>
      </c>
      <c r="B453" s="135" t="str">
        <f>'Demand Planning'!B4498</f>
        <v>Latex mini band set (3 kom) Atleticore</v>
      </c>
      <c r="C453" s="135" t="str">
        <f>'Demand Planning'!C4498</f>
        <v>FITNESS OPREMA</v>
      </c>
      <c r="D453" s="135" t="str">
        <f>'Demand Planning'!D4498</f>
        <v>03 BRONZE</v>
      </c>
      <c r="E453" s="166">
        <f>'Demand Planning'!Y4505</f>
        <v>6.7692307692307692</v>
      </c>
      <c r="F453" s="122">
        <f>'Demand Planning'!AB4507</f>
        <v>6</v>
      </c>
      <c r="G453" s="122">
        <f>'Demand Planning'!AC4507</f>
        <v>6</v>
      </c>
      <c r="H453" s="122">
        <f>'Demand Planning'!AD4507</f>
        <v>5</v>
      </c>
      <c r="I453" s="122">
        <f>'Demand Planning'!AE4507</f>
        <v>5</v>
      </c>
      <c r="J453" s="122">
        <f>'Demand Planning'!AF4507</f>
        <v>5</v>
      </c>
      <c r="K453" s="122">
        <f>'Demand Planning'!AG4507</f>
        <v>5</v>
      </c>
      <c r="L453" s="122">
        <f>'Demand Planning'!AH4507</f>
        <v>5</v>
      </c>
      <c r="M453" s="122">
        <f>'Demand Planning'!AI4507</f>
        <v>5</v>
      </c>
      <c r="N453" s="122">
        <f>'Demand Planning'!AJ4507</f>
        <v>5</v>
      </c>
      <c r="O453" s="122">
        <f>'Demand Planning'!AK4507</f>
        <v>5</v>
      </c>
      <c r="P453" s="122">
        <f>'Demand Planning'!AL4507</f>
        <v>5</v>
      </c>
      <c r="Q453" s="122">
        <f>'Demand Planning'!AM4507</f>
        <v>5</v>
      </c>
      <c r="R453" s="122">
        <f>'Demand Planning'!AN4507</f>
        <v>5</v>
      </c>
    </row>
    <row r="454" spans="1:18" ht="14.25" customHeight="1" x14ac:dyDescent="0.25">
      <c r="A454" s="107" t="str">
        <f>'Demand Planning'!A4508</f>
        <v>SHM00028</v>
      </c>
      <c r="B454" s="135" t="str">
        <f>'Demand Planning'!B4508</f>
        <v>Shieldmixer Hero Pro Flash Classic</v>
      </c>
      <c r="C454" s="135" t="str">
        <f>'Demand Planning'!C4508</f>
        <v>DRINKWARE I HOME</v>
      </c>
      <c r="D454" s="135" t="str">
        <f>'Demand Planning'!D4508</f>
        <v>03 BRONZE</v>
      </c>
      <c r="E454" s="166">
        <f>'Demand Planning'!Y4515</f>
        <v>15.076923076923077</v>
      </c>
      <c r="F454" s="122">
        <f>'Demand Planning'!AB4517</f>
        <v>2</v>
      </c>
      <c r="G454" s="122">
        <f>'Demand Planning'!AC4517</f>
        <v>2</v>
      </c>
      <c r="H454" s="122">
        <f>'Demand Planning'!AD4517</f>
        <v>2</v>
      </c>
      <c r="I454" s="122">
        <f>'Demand Planning'!AE4517</f>
        <v>2</v>
      </c>
      <c r="J454" s="122">
        <f>'Demand Planning'!AF4517</f>
        <v>2</v>
      </c>
      <c r="K454" s="122">
        <f>'Demand Planning'!AG4517</f>
        <v>2</v>
      </c>
      <c r="L454" s="122">
        <f>'Demand Planning'!AH4517</f>
        <v>2</v>
      </c>
      <c r="M454" s="122">
        <f>'Demand Planning'!AI4517</f>
        <v>2</v>
      </c>
      <c r="N454" s="122">
        <f>'Demand Planning'!AJ4517</f>
        <v>2</v>
      </c>
      <c r="O454" s="122">
        <f>'Demand Planning'!AK4517</f>
        <v>2</v>
      </c>
      <c r="P454" s="122">
        <f>'Demand Planning'!AL4517</f>
        <v>2</v>
      </c>
      <c r="Q454" s="122">
        <f>'Demand Planning'!AM4517</f>
        <v>2</v>
      </c>
      <c r="R454" s="122">
        <f>'Demand Planning'!AN4517</f>
        <v>2</v>
      </c>
    </row>
    <row r="455" spans="1:18" ht="14.25" customHeight="1" x14ac:dyDescent="0.25">
      <c r="A455" s="107" t="str">
        <f>'Demand Planning'!A4518</f>
        <v>POL04313</v>
      </c>
      <c r="B455" s="135" t="str">
        <f>'Demand Planning'!B4518</f>
        <v>ZOE fit&amp;style shaker 600ml crni</v>
      </c>
      <c r="C455" s="135" t="str">
        <f>'Demand Planning'!C4518</f>
        <v>DRINKWARE I HOME</v>
      </c>
      <c r="D455" s="135" t="str">
        <f>'Demand Planning'!D4518</f>
        <v>03 BRONZE</v>
      </c>
      <c r="E455" s="166">
        <f>'Demand Planning'!Y4525</f>
        <v>14.346153846153847</v>
      </c>
      <c r="F455" s="122">
        <f>'Demand Planning'!AB4527</f>
        <v>15</v>
      </c>
      <c r="G455" s="122">
        <f>'Demand Planning'!AC4527</f>
        <v>15</v>
      </c>
      <c r="H455" s="122">
        <f>'Demand Planning'!AD4527</f>
        <v>14</v>
      </c>
      <c r="I455" s="122">
        <f>'Demand Planning'!AE4527</f>
        <v>14</v>
      </c>
      <c r="J455" s="122">
        <f>'Demand Planning'!AF4527</f>
        <v>14</v>
      </c>
      <c r="K455" s="122">
        <f>'Demand Planning'!AG4527</f>
        <v>14</v>
      </c>
      <c r="L455" s="122">
        <f>'Demand Planning'!AH4527</f>
        <v>14</v>
      </c>
      <c r="M455" s="122">
        <f>'Demand Planning'!AI4527</f>
        <v>14</v>
      </c>
      <c r="N455" s="122">
        <f>'Demand Planning'!AJ4527</f>
        <v>14</v>
      </c>
      <c r="O455" s="122">
        <f>'Demand Planning'!AK4527</f>
        <v>14</v>
      </c>
      <c r="P455" s="122">
        <f>'Demand Planning'!AL4527</f>
        <v>14</v>
      </c>
      <c r="Q455" s="122">
        <f>'Demand Planning'!AM4527</f>
        <v>13</v>
      </c>
      <c r="R455" s="122">
        <f>'Demand Planning'!AN4527</f>
        <v>14</v>
      </c>
    </row>
    <row r="456" spans="1:18" ht="14.25" customHeight="1" x14ac:dyDescent="0.25">
      <c r="A456" s="107" t="str">
        <f>'Demand Planning'!A4528</f>
        <v>FIT05837</v>
      </c>
      <c r="B456" s="135" t="str">
        <f>'Demand Planning'!B4528</f>
        <v>Uteg disk olimpijski gumirani 5 kg</v>
      </c>
      <c r="C456" s="135" t="str">
        <f>'Demand Planning'!C4528</f>
        <v>FITNESS OPREMA</v>
      </c>
      <c r="D456" s="135" t="str">
        <f>'Demand Planning'!D4528</f>
        <v>03 BRONZE</v>
      </c>
      <c r="E456" s="166">
        <f>'Demand Planning'!Y4535</f>
        <v>5.4230769230769234</v>
      </c>
      <c r="F456" s="122">
        <f>'Demand Planning'!AB4537</f>
        <v>4</v>
      </c>
      <c r="G456" s="122">
        <f>'Demand Planning'!AC4537</f>
        <v>4</v>
      </c>
      <c r="H456" s="122">
        <f>'Demand Planning'!AD4537</f>
        <v>4</v>
      </c>
      <c r="I456" s="122">
        <f>'Demand Planning'!AE4537</f>
        <v>5</v>
      </c>
      <c r="J456" s="122">
        <f>'Demand Planning'!AF4537</f>
        <v>5</v>
      </c>
      <c r="K456" s="122">
        <f>'Demand Planning'!AG4537</f>
        <v>5</v>
      </c>
      <c r="L456" s="122">
        <f>'Demand Planning'!AH4537</f>
        <v>5</v>
      </c>
      <c r="M456" s="122">
        <f>'Demand Planning'!AI4537</f>
        <v>5</v>
      </c>
      <c r="N456" s="122">
        <f>'Demand Planning'!AJ4537</f>
        <v>5</v>
      </c>
      <c r="O456" s="122">
        <f>'Demand Planning'!AK4537</f>
        <v>5</v>
      </c>
      <c r="P456" s="122">
        <f>'Demand Planning'!AL4537</f>
        <v>5</v>
      </c>
      <c r="Q456" s="122">
        <f>'Demand Planning'!AM4537</f>
        <v>5</v>
      </c>
      <c r="R456" s="122">
        <f>'Demand Planning'!AN4537</f>
        <v>5</v>
      </c>
    </row>
    <row r="457" spans="1:18" ht="14.25" customHeight="1" x14ac:dyDescent="0.25">
      <c r="A457" s="107" t="str">
        <f>'Demand Planning'!A4538</f>
        <v>FIT05843</v>
      </c>
      <c r="B457" s="135" t="str">
        <f>'Demand Planning'!B4538</f>
        <v>Bučica gumirana heksagonalna 10 kg</v>
      </c>
      <c r="C457" s="135" t="str">
        <f>'Demand Planning'!C4538</f>
        <v>FITNESS OPREMA</v>
      </c>
      <c r="D457" s="135" t="str">
        <f>'Demand Planning'!D4538</f>
        <v>03 BRONZE</v>
      </c>
      <c r="E457" s="166">
        <f>'Demand Planning'!Y4545</f>
        <v>3.1153846153846154</v>
      </c>
      <c r="F457" s="122">
        <f>'Demand Planning'!AB4547</f>
        <v>1</v>
      </c>
      <c r="G457" s="122">
        <f>'Demand Planning'!AC4547</f>
        <v>1</v>
      </c>
      <c r="H457" s="122">
        <f>'Demand Planning'!AD4547</f>
        <v>1</v>
      </c>
      <c r="I457" s="122">
        <f>'Demand Planning'!AE4547</f>
        <v>1</v>
      </c>
      <c r="J457" s="122">
        <f>'Demand Planning'!AF4547</f>
        <v>1</v>
      </c>
      <c r="K457" s="122">
        <f>'Demand Planning'!AG4547</f>
        <v>1</v>
      </c>
      <c r="L457" s="122">
        <f>'Demand Planning'!AH4547</f>
        <v>1</v>
      </c>
      <c r="M457" s="122">
        <f>'Demand Planning'!AI4547</f>
        <v>1</v>
      </c>
      <c r="N457" s="122">
        <f>'Demand Planning'!AJ4547</f>
        <v>1</v>
      </c>
      <c r="O457" s="122">
        <f>'Demand Planning'!AK4547</f>
        <v>1</v>
      </c>
      <c r="P457" s="122">
        <f>'Demand Planning'!AL4547</f>
        <v>1</v>
      </c>
      <c r="Q457" s="122">
        <f>'Demand Planning'!AM4547</f>
        <v>1</v>
      </c>
      <c r="R457" s="122">
        <f>'Demand Planning'!AN4547</f>
        <v>1</v>
      </c>
    </row>
    <row r="458" spans="1:18" ht="14.25" customHeight="1" x14ac:dyDescent="0.25">
      <c r="A458" s="107" t="str">
        <f>'Demand Planning'!A4548</f>
        <v>SCM04379</v>
      </c>
      <c r="B458" s="135" t="str">
        <f>'Demand Planning'!B4548</f>
        <v>Nitromax 2kg vanilla</v>
      </c>
      <c r="C458" s="135" t="str">
        <f>'Demand Planning'!C4548</f>
        <v>SPORTSKA PREHRANA</v>
      </c>
      <c r="D458" s="135" t="str">
        <f>'Demand Planning'!D4548</f>
        <v>03 BRONZE</v>
      </c>
      <c r="E458" s="166">
        <f>'Demand Planning'!Y4555</f>
        <v>3.0384615384615383</v>
      </c>
      <c r="F458" s="122">
        <f>'Demand Planning'!AB4557</f>
        <v>2</v>
      </c>
      <c r="G458" s="122">
        <f>'Demand Planning'!AC4557</f>
        <v>2</v>
      </c>
      <c r="H458" s="122">
        <f>'Demand Planning'!AD4557</f>
        <v>2</v>
      </c>
      <c r="I458" s="122">
        <f>'Demand Planning'!AE4557</f>
        <v>2</v>
      </c>
      <c r="J458" s="122">
        <f>'Demand Planning'!AF4557</f>
        <v>2</v>
      </c>
      <c r="K458" s="122">
        <f>'Demand Planning'!AG4557</f>
        <v>2</v>
      </c>
      <c r="L458" s="122">
        <f>'Demand Planning'!AH4557</f>
        <v>2</v>
      </c>
      <c r="M458" s="122">
        <f>'Demand Planning'!AI4557</f>
        <v>2</v>
      </c>
      <c r="N458" s="122">
        <f>'Demand Planning'!AJ4557</f>
        <v>2</v>
      </c>
      <c r="O458" s="122">
        <f>'Demand Planning'!AK4557</f>
        <v>2</v>
      </c>
      <c r="P458" s="122">
        <f>'Demand Planning'!AL4557</f>
        <v>2</v>
      </c>
      <c r="Q458" s="122">
        <f>'Demand Planning'!AM4557</f>
        <v>2</v>
      </c>
      <c r="R458" s="122">
        <f>'Demand Planning'!AN4557</f>
        <v>2</v>
      </c>
    </row>
    <row r="459" spans="1:18" ht="14.25" customHeight="1" x14ac:dyDescent="0.25">
      <c r="A459" s="107" t="str">
        <f>'Demand Planning'!A4558</f>
        <v>SCM04316</v>
      </c>
      <c r="B459" s="135" t="str">
        <f>'Demand Planning'!B4558</f>
        <v>HemoPump 500g orange</v>
      </c>
      <c r="C459" s="135" t="str">
        <f>'Demand Planning'!C4558</f>
        <v>SPORTSKA PREHRANA</v>
      </c>
      <c r="D459" s="135" t="str">
        <f>'Demand Planning'!D4558</f>
        <v>03 BRONZE</v>
      </c>
      <c r="E459" s="166">
        <f>'Demand Planning'!Y4565</f>
        <v>2.8076923076923075</v>
      </c>
      <c r="F459" s="122">
        <f>'Demand Planning'!AB4567</f>
        <v>0</v>
      </c>
      <c r="G459" s="122">
        <f>'Demand Planning'!AC4567</f>
        <v>0</v>
      </c>
      <c r="H459" s="122">
        <f>'Demand Planning'!AD4567</f>
        <v>0</v>
      </c>
      <c r="I459" s="122">
        <f>'Demand Planning'!AE4567</f>
        <v>0</v>
      </c>
      <c r="J459" s="122">
        <f>'Demand Planning'!AF4567</f>
        <v>0</v>
      </c>
      <c r="K459" s="122">
        <f>'Demand Planning'!AG4567</f>
        <v>0</v>
      </c>
      <c r="L459" s="122">
        <f>'Demand Planning'!AH4567</f>
        <v>0</v>
      </c>
      <c r="M459" s="122">
        <f>'Demand Planning'!AI4567</f>
        <v>0</v>
      </c>
      <c r="N459" s="122">
        <f>'Demand Planning'!AJ4567</f>
        <v>0</v>
      </c>
      <c r="O459" s="122">
        <f>'Demand Planning'!AK4567</f>
        <v>0</v>
      </c>
      <c r="P459" s="122">
        <f>'Demand Planning'!AL4567</f>
        <v>0</v>
      </c>
      <c r="Q459" s="122">
        <f>'Demand Planning'!AM4567</f>
        <v>0</v>
      </c>
      <c r="R459" s="122">
        <f>'Demand Planning'!AN4567</f>
        <v>0</v>
      </c>
    </row>
    <row r="460" spans="1:18" ht="14.25" customHeight="1" x14ac:dyDescent="0.25">
      <c r="A460" s="107" t="str">
        <f>'Demand Planning'!A4568</f>
        <v>VEN00049</v>
      </c>
      <c r="B460" s="135" t="str">
        <f>'Demand Planning'!B4568</f>
        <v>Venum bandaže - 4 m Crne</v>
      </c>
      <c r="C460" s="135" t="str">
        <f>'Demand Planning'!C4568</f>
        <v>BORILAČKA OPREMA</v>
      </c>
      <c r="D460" s="135" t="str">
        <f>'Demand Planning'!D4568</f>
        <v>03 BRONZE</v>
      </c>
      <c r="E460" s="166">
        <f>'Demand Planning'!Y4575</f>
        <v>12</v>
      </c>
      <c r="F460" s="122">
        <f>'Demand Planning'!AB4577</f>
        <v>0</v>
      </c>
      <c r="G460" s="122">
        <f>'Demand Planning'!AC4577</f>
        <v>0</v>
      </c>
      <c r="H460" s="122">
        <f>'Demand Planning'!AD4577</f>
        <v>0</v>
      </c>
      <c r="I460" s="122">
        <f>'Demand Planning'!AE4577</f>
        <v>0</v>
      </c>
      <c r="J460" s="122">
        <f>'Demand Planning'!AF4577</f>
        <v>0</v>
      </c>
      <c r="K460" s="122">
        <f>'Demand Planning'!AG4577</f>
        <v>0</v>
      </c>
      <c r="L460" s="122">
        <f>'Demand Planning'!AH4577</f>
        <v>0</v>
      </c>
      <c r="M460" s="122">
        <f>'Demand Planning'!AI4577</f>
        <v>0</v>
      </c>
      <c r="N460" s="122">
        <f>'Demand Planning'!AJ4577</f>
        <v>0</v>
      </c>
      <c r="O460" s="122">
        <f>'Demand Planning'!AK4577</f>
        <v>0</v>
      </c>
      <c r="P460" s="122">
        <f>'Demand Planning'!AL4577</f>
        <v>0</v>
      </c>
      <c r="Q460" s="122">
        <f>'Demand Planning'!AM4577</f>
        <v>0</v>
      </c>
      <c r="R460" s="122">
        <f>'Demand Planning'!AN4577</f>
        <v>0</v>
      </c>
    </row>
    <row r="461" spans="1:18" ht="14.25" customHeight="1" x14ac:dyDescent="0.25">
      <c r="A461" s="107" t="str">
        <f>'Demand Planning'!A4578</f>
        <v>GAR04842</v>
      </c>
      <c r="B461" s="135" t="str">
        <f>'Demand Planning'!B4578</f>
        <v>Fenix 8 Pro 47 mm LTE AMOLED Sapphire Tit. Graphite Strap</v>
      </c>
      <c r="C461" s="135" t="str">
        <f>'Demand Planning'!C4578</f>
        <v>GADGETI</v>
      </c>
      <c r="D461" s="135" t="str">
        <f>'Demand Planning'!D4578</f>
        <v>03 BRONZE</v>
      </c>
      <c r="E461" s="166">
        <f>'Demand Planning'!Y4585</f>
        <v>0.53846153846153844</v>
      </c>
      <c r="F461" s="122">
        <f>'Demand Planning'!AB4587</f>
        <v>0</v>
      </c>
      <c r="G461" s="122">
        <f>'Demand Planning'!AC4587</f>
        <v>0</v>
      </c>
      <c r="H461" s="122">
        <f>'Demand Planning'!AD4587</f>
        <v>0</v>
      </c>
      <c r="I461" s="122">
        <f>'Demand Planning'!AE4587</f>
        <v>0</v>
      </c>
      <c r="J461" s="122">
        <f>'Demand Planning'!AF4587</f>
        <v>0</v>
      </c>
      <c r="K461" s="122">
        <f>'Demand Planning'!AG4587</f>
        <v>0</v>
      </c>
      <c r="L461" s="122">
        <f>'Demand Planning'!AH4587</f>
        <v>0</v>
      </c>
      <c r="M461" s="122">
        <f>'Demand Planning'!AI4587</f>
        <v>0</v>
      </c>
      <c r="N461" s="122">
        <f>'Demand Planning'!AJ4587</f>
        <v>0</v>
      </c>
      <c r="O461" s="122">
        <f>'Demand Planning'!AK4587</f>
        <v>0</v>
      </c>
      <c r="P461" s="122">
        <f>'Demand Planning'!AL4587</f>
        <v>0</v>
      </c>
      <c r="Q461" s="122">
        <f>'Demand Planning'!AM4587</f>
        <v>0</v>
      </c>
      <c r="R461" s="122">
        <f>'Demand Planning'!AN4587</f>
        <v>0</v>
      </c>
    </row>
    <row r="462" spans="1:18" ht="14.25" customHeight="1" x14ac:dyDescent="0.25">
      <c r="A462" s="107" t="str">
        <f>'Demand Planning'!A4588</f>
        <v>GAR04826</v>
      </c>
      <c r="B462" s="135" t="str">
        <f>'Demand Planning'!B4588</f>
        <v>Forerunner 970 Soft Gold Titanium, French Gray/Indigo</v>
      </c>
      <c r="C462" s="135" t="str">
        <f>'Demand Planning'!C4588</f>
        <v>GADGETI</v>
      </c>
      <c r="D462" s="135" t="str">
        <f>'Demand Planning'!D4588</f>
        <v>03 BRONZE</v>
      </c>
      <c r="E462" s="166">
        <f>'Demand Planning'!Y4595</f>
        <v>0.53846153846153844</v>
      </c>
      <c r="F462" s="122">
        <f>'Demand Planning'!AB4597</f>
        <v>0</v>
      </c>
      <c r="G462" s="122">
        <f>'Demand Planning'!AC4597</f>
        <v>0</v>
      </c>
      <c r="H462" s="122">
        <f>'Demand Planning'!AD4597</f>
        <v>0</v>
      </c>
      <c r="I462" s="122">
        <f>'Demand Planning'!AE4597</f>
        <v>0</v>
      </c>
      <c r="J462" s="122">
        <f>'Demand Planning'!AF4597</f>
        <v>0</v>
      </c>
      <c r="K462" s="122">
        <f>'Demand Planning'!AG4597</f>
        <v>0</v>
      </c>
      <c r="L462" s="122">
        <f>'Demand Planning'!AH4597</f>
        <v>0</v>
      </c>
      <c r="M462" s="122">
        <f>'Demand Planning'!AI4597</f>
        <v>0</v>
      </c>
      <c r="N462" s="122">
        <f>'Demand Planning'!AJ4597</f>
        <v>0</v>
      </c>
      <c r="O462" s="122">
        <f>'Demand Planning'!AK4597</f>
        <v>0</v>
      </c>
      <c r="P462" s="122">
        <f>'Demand Planning'!AL4597</f>
        <v>0</v>
      </c>
      <c r="Q462" s="122">
        <f>'Demand Planning'!AM4597</f>
        <v>0</v>
      </c>
      <c r="R462" s="122">
        <f>'Demand Planning'!AN4597</f>
        <v>0</v>
      </c>
    </row>
    <row r="463" spans="1:18" ht="14.25" customHeight="1" x14ac:dyDescent="0.25">
      <c r="A463" s="107" t="str">
        <f>'Demand Planning'!A4598</f>
        <v>POL12671</v>
      </c>
      <c r="B463" s="135" t="str">
        <f>'Demand Planning'!B4598</f>
        <v>Polleo Pro Whey 2kg Chocolate banana</v>
      </c>
      <c r="C463" s="135" t="str">
        <f>'Demand Planning'!C4598</f>
        <v>PROTEINI</v>
      </c>
      <c r="D463" s="135" t="str">
        <f>'Demand Planning'!D4598</f>
        <v>03 BRONZE</v>
      </c>
      <c r="E463" s="166">
        <f>'Demand Planning'!Y4605</f>
        <v>1.8846153846153846</v>
      </c>
      <c r="F463" s="122">
        <f>'Demand Planning'!AB4607</f>
        <v>2</v>
      </c>
      <c r="G463" s="122">
        <f>'Demand Planning'!AC4607</f>
        <v>1</v>
      </c>
      <c r="H463" s="122">
        <f>'Demand Planning'!AD4607</f>
        <v>2</v>
      </c>
      <c r="I463" s="122">
        <f>'Demand Planning'!AE4607</f>
        <v>2</v>
      </c>
      <c r="J463" s="122">
        <f>'Demand Planning'!AF4607</f>
        <v>2</v>
      </c>
      <c r="K463" s="122">
        <f>'Demand Planning'!AG4607</f>
        <v>2</v>
      </c>
      <c r="L463" s="122">
        <f>'Demand Planning'!AH4607</f>
        <v>2</v>
      </c>
      <c r="M463" s="122">
        <f>'Demand Planning'!AI4607</f>
        <v>2</v>
      </c>
      <c r="N463" s="122">
        <f>'Demand Planning'!AJ4607</f>
        <v>2</v>
      </c>
      <c r="O463" s="122">
        <f>'Demand Planning'!AK4607</f>
        <v>2</v>
      </c>
      <c r="P463" s="122">
        <f>'Demand Planning'!AL4607</f>
        <v>2</v>
      </c>
      <c r="Q463" s="122">
        <f>'Demand Planning'!AM4607</f>
        <v>2</v>
      </c>
      <c r="R463" s="122">
        <f>'Demand Planning'!AN4607</f>
        <v>2</v>
      </c>
    </row>
    <row r="464" spans="1:18" ht="14.25" customHeight="1" x14ac:dyDescent="0.25">
      <c r="A464" s="107" t="str">
        <f>'Demand Planning'!A4608</f>
        <v>ATC06614</v>
      </c>
      <c r="B464" s="135" t="str">
        <f>'Demand Planning'!B4608</f>
        <v>Latex band 5cm Level 4 plava Atleticore</v>
      </c>
      <c r="C464" s="135" t="str">
        <f>'Demand Planning'!C4608</f>
        <v>FITNESS OPREMA</v>
      </c>
      <c r="D464" s="135" t="str">
        <f>'Demand Planning'!D4608</f>
        <v>03 BRONZE</v>
      </c>
      <c r="E464" s="166">
        <f>'Demand Planning'!Y4615</f>
        <v>2.1153846153846154</v>
      </c>
      <c r="F464" s="122">
        <f>'Demand Planning'!AB4617</f>
        <v>0</v>
      </c>
      <c r="G464" s="122">
        <f>'Demand Planning'!AC4617</f>
        <v>0</v>
      </c>
      <c r="H464" s="122">
        <f>'Demand Planning'!AD4617</f>
        <v>0</v>
      </c>
      <c r="I464" s="122">
        <f>'Demand Planning'!AE4617</f>
        <v>0</v>
      </c>
      <c r="J464" s="122">
        <f>'Demand Planning'!AF4617</f>
        <v>0</v>
      </c>
      <c r="K464" s="122">
        <f>'Demand Planning'!AG4617</f>
        <v>0</v>
      </c>
      <c r="L464" s="122">
        <f>'Demand Planning'!AH4617</f>
        <v>0</v>
      </c>
      <c r="M464" s="122">
        <f>'Demand Planning'!AI4617</f>
        <v>0</v>
      </c>
      <c r="N464" s="122">
        <f>'Demand Planning'!AJ4617</f>
        <v>0</v>
      </c>
      <c r="O464" s="122">
        <f>'Demand Planning'!AK4617</f>
        <v>0</v>
      </c>
      <c r="P464" s="122">
        <f>'Demand Planning'!AL4617</f>
        <v>0</v>
      </c>
      <c r="Q464" s="122">
        <f>'Demand Planning'!AM4617</f>
        <v>0</v>
      </c>
      <c r="R464" s="122">
        <f>'Demand Planning'!AN4617</f>
        <v>0</v>
      </c>
    </row>
    <row r="465" spans="1:18" ht="14.25" customHeight="1" x14ac:dyDescent="0.25">
      <c r="A465" s="107" t="str">
        <f>'Demand Planning'!A4618</f>
        <v>CON23205</v>
      </c>
      <c r="B465" s="135" t="str">
        <f>'Demand Planning'!B4618</f>
        <v>Concept2 Skierg Podloga</v>
      </c>
      <c r="C465" s="135" t="str">
        <f>'Demand Planning'!C4618</f>
        <v>FITNESS OPREMA</v>
      </c>
      <c r="D465" s="135" t="str">
        <f>'Demand Planning'!D4618</f>
        <v>03 BRONZE</v>
      </c>
      <c r="E465" s="166">
        <f>'Demand Planning'!Y4625</f>
        <v>1.0384615384615385</v>
      </c>
      <c r="F465" s="122">
        <f>'Demand Planning'!AB4627</f>
        <v>1</v>
      </c>
      <c r="G465" s="122">
        <f>'Demand Planning'!AC4627</f>
        <v>1</v>
      </c>
      <c r="H465" s="122">
        <f>'Demand Planning'!AD4627</f>
        <v>1</v>
      </c>
      <c r="I465" s="122">
        <f>'Demand Planning'!AE4627</f>
        <v>1</v>
      </c>
      <c r="J465" s="122">
        <f>'Demand Planning'!AF4627</f>
        <v>1</v>
      </c>
      <c r="K465" s="122">
        <f>'Demand Planning'!AG4627</f>
        <v>1</v>
      </c>
      <c r="L465" s="122">
        <f>'Demand Planning'!AH4627</f>
        <v>1</v>
      </c>
      <c r="M465" s="122">
        <f>'Demand Planning'!AI4627</f>
        <v>1</v>
      </c>
      <c r="N465" s="122">
        <f>'Demand Planning'!AJ4627</f>
        <v>1</v>
      </c>
      <c r="O465" s="122">
        <f>'Demand Planning'!AK4627</f>
        <v>1</v>
      </c>
      <c r="P465" s="122">
        <f>'Demand Planning'!AL4627</f>
        <v>1</v>
      </c>
      <c r="Q465" s="122">
        <f>'Demand Planning'!AM4627</f>
        <v>1</v>
      </c>
      <c r="R465" s="122">
        <f>'Demand Planning'!AN4627</f>
        <v>1</v>
      </c>
    </row>
    <row r="466" spans="1:18" ht="14.25" customHeight="1" x14ac:dyDescent="0.25">
      <c r="A466" s="107" t="str">
        <f>'Demand Planning'!A4628</f>
        <v>ON00204</v>
      </c>
      <c r="B466" s="135" t="str">
        <f>'Demand Planning'!B4628</f>
        <v>100% ON Casein 924g Chocolate</v>
      </c>
      <c r="C466" s="135" t="str">
        <f>'Demand Planning'!C4628</f>
        <v>PROTEINI</v>
      </c>
      <c r="D466" s="135" t="str">
        <f>'Demand Planning'!D4628</f>
        <v>03 BRONZE</v>
      </c>
      <c r="E466" s="166">
        <f>'Demand Planning'!Y4635</f>
        <v>3.2307692307692308</v>
      </c>
      <c r="F466" s="122">
        <f>'Demand Planning'!AB4637</f>
        <v>4</v>
      </c>
      <c r="G466" s="122">
        <f>'Demand Planning'!AC4637</f>
        <v>4</v>
      </c>
      <c r="H466" s="122">
        <f>'Demand Planning'!AD4637</f>
        <v>4</v>
      </c>
      <c r="I466" s="122">
        <f>'Demand Planning'!AE4637</f>
        <v>4</v>
      </c>
      <c r="J466" s="122">
        <f>'Demand Planning'!AF4637</f>
        <v>4</v>
      </c>
      <c r="K466" s="122">
        <f>'Demand Planning'!AG4637</f>
        <v>4</v>
      </c>
      <c r="L466" s="122">
        <f>'Demand Planning'!AH4637</f>
        <v>4</v>
      </c>
      <c r="M466" s="122">
        <f>'Demand Planning'!AI4637</f>
        <v>4</v>
      </c>
      <c r="N466" s="122">
        <f>'Demand Planning'!AJ4637</f>
        <v>4</v>
      </c>
      <c r="O466" s="122">
        <f>'Demand Planning'!AK4637</f>
        <v>4</v>
      </c>
      <c r="P466" s="122">
        <f>'Demand Planning'!AL4637</f>
        <v>4</v>
      </c>
      <c r="Q466" s="122">
        <f>'Demand Planning'!AM4637</f>
        <v>4</v>
      </c>
      <c r="R466" s="122">
        <f>'Demand Planning'!AN4637</f>
        <v>4</v>
      </c>
    </row>
    <row r="467" spans="1:18" ht="14.25" customHeight="1" x14ac:dyDescent="0.25">
      <c r="A467" s="107" t="str">
        <f>'Demand Planning'!A4638</f>
        <v>ZOE12387</v>
      </c>
      <c r="B467" s="135" t="str">
        <f>'Demand Planning'!B4638</f>
        <v>ZOE Furiosa Pre-Workout 300g Tropical</v>
      </c>
      <c r="C467" s="135" t="str">
        <f>'Demand Planning'!C4638</f>
        <v>SPORTSKA PREHRANA</v>
      </c>
      <c r="D467" s="135" t="str">
        <f>'Demand Planning'!D4638</f>
        <v>03 BRONZE</v>
      </c>
      <c r="E467" s="166">
        <f>'Demand Planning'!Y4645</f>
        <v>2.7307692307692308</v>
      </c>
      <c r="F467" s="122">
        <f>'Demand Planning'!AB4647</f>
        <v>2</v>
      </c>
      <c r="G467" s="122">
        <f>'Demand Planning'!AC4647</f>
        <v>2</v>
      </c>
      <c r="H467" s="122">
        <f>'Demand Planning'!AD4647</f>
        <v>2</v>
      </c>
      <c r="I467" s="122">
        <f>'Demand Planning'!AE4647</f>
        <v>2</v>
      </c>
      <c r="J467" s="122">
        <f>'Demand Planning'!AF4647</f>
        <v>2</v>
      </c>
      <c r="K467" s="122">
        <f>'Demand Planning'!AG4647</f>
        <v>2</v>
      </c>
      <c r="L467" s="122">
        <f>'Demand Planning'!AH4647</f>
        <v>2</v>
      </c>
      <c r="M467" s="122">
        <f>'Demand Planning'!AI4647</f>
        <v>2</v>
      </c>
      <c r="N467" s="122">
        <f>'Demand Planning'!AJ4647</f>
        <v>2</v>
      </c>
      <c r="O467" s="122">
        <f>'Demand Planning'!AK4647</f>
        <v>2</v>
      </c>
      <c r="P467" s="122">
        <f>'Demand Planning'!AL4647</f>
        <v>2</v>
      </c>
      <c r="Q467" s="122">
        <f>'Demand Planning'!AM4647</f>
        <v>2</v>
      </c>
      <c r="R467" s="122">
        <f>'Demand Planning'!AN4647</f>
        <v>2</v>
      </c>
    </row>
    <row r="468" spans="1:18" ht="14.25" customHeight="1" x14ac:dyDescent="0.25">
      <c r="A468" s="107" t="str">
        <f>'Demand Planning'!A4648</f>
        <v>ATC06636</v>
      </c>
      <c r="B468" s="135" t="str">
        <f>'Demand Planning'!B4648</f>
        <v>Šipka olimpijska Performance, 220cm-50mm-20kg, nosivost 680kg</v>
      </c>
      <c r="C468" s="135" t="str">
        <f>'Demand Planning'!C4648</f>
        <v>FITNESS OPREMA</v>
      </c>
      <c r="D468" s="135" t="str">
        <f>'Demand Planning'!D4648</f>
        <v>03 BRONZE</v>
      </c>
      <c r="E468" s="166">
        <f>'Demand Planning'!Y4655</f>
        <v>0.30769230769230771</v>
      </c>
      <c r="F468" s="122">
        <f>'Demand Planning'!AB4657</f>
        <v>0</v>
      </c>
      <c r="G468" s="122">
        <f>'Demand Planning'!AC4657</f>
        <v>0</v>
      </c>
      <c r="H468" s="122">
        <f>'Demand Planning'!AD4657</f>
        <v>0</v>
      </c>
      <c r="I468" s="122">
        <f>'Demand Planning'!AE4657</f>
        <v>0</v>
      </c>
      <c r="J468" s="122">
        <f>'Demand Planning'!AF4657</f>
        <v>0</v>
      </c>
      <c r="K468" s="122">
        <f>'Demand Planning'!AG4657</f>
        <v>0</v>
      </c>
      <c r="L468" s="122">
        <f>'Demand Planning'!AH4657</f>
        <v>0</v>
      </c>
      <c r="M468" s="122">
        <f>'Demand Planning'!AI4657</f>
        <v>0</v>
      </c>
      <c r="N468" s="122">
        <f>'Demand Planning'!AJ4657</f>
        <v>0</v>
      </c>
      <c r="O468" s="122">
        <f>'Demand Planning'!AK4657</f>
        <v>0</v>
      </c>
      <c r="P468" s="122">
        <f>'Demand Planning'!AL4657</f>
        <v>0</v>
      </c>
      <c r="Q468" s="122">
        <f>'Demand Planning'!AM4657</f>
        <v>0</v>
      </c>
      <c r="R468" s="122">
        <f>'Demand Planning'!AN4657</f>
        <v>0</v>
      </c>
    </row>
    <row r="469" spans="1:18" ht="14.25" customHeight="1" x14ac:dyDescent="0.25">
      <c r="A469" s="107" t="str">
        <f>'Demand Planning'!A4658</f>
        <v>ON00201</v>
      </c>
      <c r="B469" s="135" t="str">
        <f>'Demand Planning'!B4658</f>
        <v>100% ON Casein 1,8kg vanilla</v>
      </c>
      <c r="C469" s="135" t="str">
        <f>'Demand Planning'!C4658</f>
        <v>PROTEINI</v>
      </c>
      <c r="D469" s="135" t="str">
        <f>'Demand Planning'!D4658</f>
        <v>03 BRONZE</v>
      </c>
      <c r="E469" s="166">
        <f>'Demand Planning'!Y4665</f>
        <v>3</v>
      </c>
      <c r="F469" s="122">
        <f>'Demand Planning'!AB4667</f>
        <v>4</v>
      </c>
      <c r="G469" s="122">
        <f>'Demand Planning'!AC4667</f>
        <v>4</v>
      </c>
      <c r="H469" s="122">
        <f>'Demand Planning'!AD4667</f>
        <v>4</v>
      </c>
      <c r="I469" s="122">
        <f>'Demand Planning'!AE4667</f>
        <v>4</v>
      </c>
      <c r="J469" s="122">
        <f>'Demand Planning'!AF4667</f>
        <v>4</v>
      </c>
      <c r="K469" s="122">
        <f>'Demand Planning'!AG4667</f>
        <v>4</v>
      </c>
      <c r="L469" s="122">
        <f>'Demand Planning'!AH4667</f>
        <v>4</v>
      </c>
      <c r="M469" s="122">
        <f>'Demand Planning'!AI4667</f>
        <v>4</v>
      </c>
      <c r="N469" s="122">
        <f>'Demand Planning'!AJ4667</f>
        <v>4</v>
      </c>
      <c r="O469" s="122">
        <f>'Demand Planning'!AK4667</f>
        <v>4</v>
      </c>
      <c r="P469" s="122">
        <f>'Demand Planning'!AL4667</f>
        <v>4</v>
      </c>
      <c r="Q469" s="122">
        <f>'Demand Planning'!AM4667</f>
        <v>4</v>
      </c>
      <c r="R469" s="122">
        <f>'Demand Planning'!AN4667</f>
        <v>4</v>
      </c>
    </row>
    <row r="470" spans="1:18" ht="14.25" customHeight="1" x14ac:dyDescent="0.25">
      <c r="A470" s="107" t="str">
        <f>'Demand Planning'!A4668</f>
        <v>ATC06608</v>
      </c>
      <c r="B470" s="135" t="str">
        <f>'Demand Planning'!B4668</f>
        <v>Magnezij za ruke KOCKA Atleticore</v>
      </c>
      <c r="C470" s="135" t="str">
        <f>'Demand Planning'!C4668</f>
        <v>FITNESS OPREMA</v>
      </c>
      <c r="D470" s="135" t="str">
        <f>'Demand Planning'!D4668</f>
        <v>03 BRONZE</v>
      </c>
      <c r="E470" s="166">
        <f>'Demand Planning'!Y4675</f>
        <v>20.23076923076923</v>
      </c>
      <c r="F470" s="122">
        <f>'Demand Planning'!AB4677</f>
        <v>17</v>
      </c>
      <c r="G470" s="122">
        <f>'Demand Planning'!AC4677</f>
        <v>18</v>
      </c>
      <c r="H470" s="122">
        <f>'Demand Planning'!AD4677</f>
        <v>18</v>
      </c>
      <c r="I470" s="122">
        <f>'Demand Planning'!AE4677</f>
        <v>18</v>
      </c>
      <c r="J470" s="122">
        <f>'Demand Planning'!AF4677</f>
        <v>17</v>
      </c>
      <c r="K470" s="122">
        <f>'Demand Planning'!AG4677</f>
        <v>17</v>
      </c>
      <c r="L470" s="122">
        <f>'Demand Planning'!AH4677</f>
        <v>17</v>
      </c>
      <c r="M470" s="122">
        <f>'Demand Planning'!AI4677</f>
        <v>17</v>
      </c>
      <c r="N470" s="122">
        <f>'Demand Planning'!AJ4677</f>
        <v>17</v>
      </c>
      <c r="O470" s="122">
        <f>'Demand Planning'!AK4677</f>
        <v>17</v>
      </c>
      <c r="P470" s="122">
        <f>'Demand Planning'!AL4677</f>
        <v>17</v>
      </c>
      <c r="Q470" s="122">
        <f>'Demand Planning'!AM4677</f>
        <v>17</v>
      </c>
      <c r="R470" s="122">
        <f>'Demand Planning'!AN4677</f>
        <v>17</v>
      </c>
    </row>
    <row r="471" spans="1:18" ht="14.25" customHeight="1" x14ac:dyDescent="0.25">
      <c r="A471" s="107" t="str">
        <f>'Demand Planning'!A4678</f>
        <v>FIT05847</v>
      </c>
      <c r="B471" s="135" t="str">
        <f>'Demand Planning'!B4678</f>
        <v>Bučica gumirana heksagonalna 20 kg</v>
      </c>
      <c r="C471" s="135" t="str">
        <f>'Demand Planning'!C4678</f>
        <v>FITNESS OPREMA</v>
      </c>
      <c r="D471" s="135" t="str">
        <f>'Demand Planning'!D4678</f>
        <v>03 BRONZE</v>
      </c>
      <c r="E471" s="166">
        <f>'Demand Planning'!Y4685</f>
        <v>2.0769230769230771</v>
      </c>
      <c r="F471" s="122">
        <f>'Demand Planning'!AB4687</f>
        <v>0</v>
      </c>
      <c r="G471" s="122">
        <f>'Demand Planning'!AC4687</f>
        <v>0</v>
      </c>
      <c r="H471" s="122">
        <f>'Demand Planning'!AD4687</f>
        <v>0</v>
      </c>
      <c r="I471" s="122">
        <f>'Demand Planning'!AE4687</f>
        <v>0</v>
      </c>
      <c r="J471" s="122">
        <f>'Demand Planning'!AF4687</f>
        <v>0</v>
      </c>
      <c r="K471" s="122">
        <f>'Demand Planning'!AG4687</f>
        <v>0</v>
      </c>
      <c r="L471" s="122">
        <f>'Demand Planning'!AH4687</f>
        <v>0</v>
      </c>
      <c r="M471" s="122">
        <f>'Demand Planning'!AI4687</f>
        <v>0</v>
      </c>
      <c r="N471" s="122">
        <f>'Demand Planning'!AJ4687</f>
        <v>0</v>
      </c>
      <c r="O471" s="122">
        <f>'Demand Planning'!AK4687</f>
        <v>0</v>
      </c>
      <c r="P471" s="122">
        <f>'Demand Planning'!AL4687</f>
        <v>0</v>
      </c>
      <c r="Q471" s="122">
        <f>'Demand Planning'!AM4687</f>
        <v>0</v>
      </c>
      <c r="R471" s="122">
        <f>'Demand Planning'!AN4687</f>
        <v>0</v>
      </c>
    </row>
    <row r="472" spans="1:18" ht="14.25" customHeight="1" x14ac:dyDescent="0.25">
      <c r="A472" s="107" t="str">
        <f>'Demand Planning'!A4688</f>
        <v>THG03002</v>
      </c>
      <c r="B472" s="135" t="str">
        <f>'Demand Planning'!B4688</f>
        <v>Theragun Elite Black G5</v>
      </c>
      <c r="C472" s="135" t="str">
        <f>'Demand Planning'!C4688</f>
        <v>FITNESS OPREMA</v>
      </c>
      <c r="D472" s="135" t="str">
        <f>'Demand Planning'!D4688</f>
        <v>03 BRONZE</v>
      </c>
      <c r="E472" s="166">
        <f>'Demand Planning'!Y4695</f>
        <v>0.5</v>
      </c>
      <c r="F472" s="122">
        <f>'Demand Planning'!AB4697</f>
        <v>0</v>
      </c>
      <c r="G472" s="122">
        <f>'Demand Planning'!AC4697</f>
        <v>0</v>
      </c>
      <c r="H472" s="122">
        <f>'Demand Planning'!AD4697</f>
        <v>0</v>
      </c>
      <c r="I472" s="122">
        <f>'Demand Planning'!AE4697</f>
        <v>0</v>
      </c>
      <c r="J472" s="122">
        <f>'Demand Planning'!AF4697</f>
        <v>0</v>
      </c>
      <c r="K472" s="122">
        <f>'Demand Planning'!AG4697</f>
        <v>0</v>
      </c>
      <c r="L472" s="122">
        <f>'Demand Planning'!AH4697</f>
        <v>0</v>
      </c>
      <c r="M472" s="122">
        <f>'Demand Planning'!AI4697</f>
        <v>0</v>
      </c>
      <c r="N472" s="122">
        <f>'Demand Planning'!AJ4697</f>
        <v>0</v>
      </c>
      <c r="O472" s="122">
        <f>'Demand Planning'!AK4697</f>
        <v>0</v>
      </c>
      <c r="P472" s="122">
        <f>'Demand Planning'!AL4697</f>
        <v>0</v>
      </c>
      <c r="Q472" s="122">
        <f>'Demand Planning'!AM4697</f>
        <v>0</v>
      </c>
      <c r="R472" s="122">
        <f>'Demand Planning'!AN4697</f>
        <v>0</v>
      </c>
    </row>
    <row r="473" spans="1:18" ht="14.25" customHeight="1" x14ac:dyDescent="0.25">
      <c r="A473" s="107" t="str">
        <f>'Demand Planning'!A4698</f>
        <v>POL04104</v>
      </c>
      <c r="B473" s="135" t="str">
        <f>'Demand Planning'!B4698</f>
        <v>Polleo Dekstroza 500g</v>
      </c>
      <c r="C473" s="135" t="str">
        <f>'Demand Planning'!C4698</f>
        <v>SPORTSKA PREHRANA</v>
      </c>
      <c r="D473" s="135" t="str">
        <f>'Demand Planning'!D4698</f>
        <v>03 BRONZE</v>
      </c>
      <c r="E473" s="166">
        <f>'Demand Planning'!Y4705</f>
        <v>18.076923076923077</v>
      </c>
      <c r="F473" s="122">
        <f>'Demand Planning'!AB4707</f>
        <v>18</v>
      </c>
      <c r="G473" s="122">
        <f>'Demand Planning'!AC4707</f>
        <v>18</v>
      </c>
      <c r="H473" s="122">
        <f>'Demand Planning'!AD4707</f>
        <v>18</v>
      </c>
      <c r="I473" s="122">
        <f>'Demand Planning'!AE4707</f>
        <v>17</v>
      </c>
      <c r="J473" s="122">
        <f>'Demand Planning'!AF4707</f>
        <v>17</v>
      </c>
      <c r="K473" s="122">
        <f>'Demand Planning'!AG4707</f>
        <v>16</v>
      </c>
      <c r="L473" s="122">
        <f>'Demand Planning'!AH4707</f>
        <v>16</v>
      </c>
      <c r="M473" s="122">
        <f>'Demand Planning'!AI4707</f>
        <v>17</v>
      </c>
      <c r="N473" s="122">
        <f>'Demand Planning'!AJ4707</f>
        <v>16</v>
      </c>
      <c r="O473" s="122">
        <f>'Demand Planning'!AK4707</f>
        <v>16</v>
      </c>
      <c r="P473" s="122">
        <f>'Demand Planning'!AL4707</f>
        <v>16</v>
      </c>
      <c r="Q473" s="122">
        <f>'Demand Planning'!AM4707</f>
        <v>16</v>
      </c>
      <c r="R473" s="122">
        <f>'Demand Planning'!AN4707</f>
        <v>16</v>
      </c>
    </row>
    <row r="474" spans="1:18" ht="14.25" customHeight="1" x14ac:dyDescent="0.25">
      <c r="A474" s="107" t="str">
        <f>'Demand Planning'!A4708</f>
        <v>FIT05844</v>
      </c>
      <c r="B474" s="135" t="str">
        <f>'Demand Planning'!B4708</f>
        <v>Bučica gumirana heksagonalna 12,5 kg</v>
      </c>
      <c r="C474" s="135" t="str">
        <f>'Demand Planning'!C4708</f>
        <v>FITNESS OPREMA</v>
      </c>
      <c r="D474" s="135" t="str">
        <f>'Demand Planning'!D4708</f>
        <v>03 BRONZE</v>
      </c>
      <c r="E474" s="166">
        <f>'Demand Planning'!Y4715</f>
        <v>2.5769230769230771</v>
      </c>
      <c r="F474" s="122">
        <f>'Demand Planning'!AB4717</f>
        <v>0</v>
      </c>
      <c r="G474" s="122">
        <f>'Demand Planning'!AC4717</f>
        <v>0</v>
      </c>
      <c r="H474" s="122">
        <f>'Demand Planning'!AD4717</f>
        <v>0</v>
      </c>
      <c r="I474" s="122">
        <f>'Demand Planning'!AE4717</f>
        <v>0</v>
      </c>
      <c r="J474" s="122">
        <f>'Demand Planning'!AF4717</f>
        <v>0</v>
      </c>
      <c r="K474" s="122">
        <f>'Demand Planning'!AG4717</f>
        <v>0</v>
      </c>
      <c r="L474" s="122">
        <f>'Demand Planning'!AH4717</f>
        <v>0</v>
      </c>
      <c r="M474" s="122">
        <f>'Demand Planning'!AI4717</f>
        <v>0</v>
      </c>
      <c r="N474" s="122">
        <f>'Demand Planning'!AJ4717</f>
        <v>0</v>
      </c>
      <c r="O474" s="122">
        <f>'Demand Planning'!AK4717</f>
        <v>0</v>
      </c>
      <c r="P474" s="122">
        <f>'Demand Planning'!AL4717</f>
        <v>0</v>
      </c>
      <c r="Q474" s="122">
        <f>'Demand Planning'!AM4717</f>
        <v>0</v>
      </c>
      <c r="R474" s="122">
        <f>'Demand Planning'!AN4717</f>
        <v>0</v>
      </c>
    </row>
    <row r="475" spans="1:18" ht="14.25" customHeight="1" x14ac:dyDescent="0.25">
      <c r="A475" s="107" t="str">
        <f>'Demand Planning'!A4718</f>
        <v>POL09838</v>
      </c>
      <c r="B475" s="135" t="str">
        <f>'Demand Planning'!B4718</f>
        <v>Polleo HydroX Micellar Casein SACHET 30g Vanilla Ice Cream</v>
      </c>
      <c r="C475" s="135" t="str">
        <f>'Demand Planning'!C4718</f>
        <v>PROTEINI</v>
      </c>
      <c r="D475" s="135" t="str">
        <f>'Demand Planning'!D4718</f>
        <v>03 BRONZE</v>
      </c>
      <c r="E475" s="166">
        <f>'Demand Planning'!Y4725</f>
        <v>68.15384615384616</v>
      </c>
      <c r="F475" s="122">
        <f>'Demand Planning'!AB4727</f>
        <v>95</v>
      </c>
      <c r="G475" s="122">
        <f>'Demand Planning'!AC4727</f>
        <v>86</v>
      </c>
      <c r="H475" s="122">
        <f>'Demand Planning'!AD4727</f>
        <v>83</v>
      </c>
      <c r="I475" s="122">
        <f>'Demand Planning'!AE4727</f>
        <v>81</v>
      </c>
      <c r="J475" s="122">
        <f>'Demand Planning'!AF4727</f>
        <v>82</v>
      </c>
      <c r="K475" s="122">
        <f>'Demand Planning'!AG4727</f>
        <v>76</v>
      </c>
      <c r="L475" s="122">
        <f>'Demand Planning'!AH4727</f>
        <v>78</v>
      </c>
      <c r="M475" s="122">
        <f>'Demand Planning'!AI4727</f>
        <v>77</v>
      </c>
      <c r="N475" s="122">
        <f>'Demand Planning'!AJ4727</f>
        <v>76</v>
      </c>
      <c r="O475" s="122">
        <f>'Demand Planning'!AK4727</f>
        <v>70</v>
      </c>
      <c r="P475" s="122">
        <f>'Demand Planning'!AL4727</f>
        <v>64</v>
      </c>
      <c r="Q475" s="122">
        <f>'Demand Planning'!AM4727</f>
        <v>54</v>
      </c>
      <c r="R475" s="122">
        <f>'Demand Planning'!AN4727</f>
        <v>57</v>
      </c>
    </row>
    <row r="476" spans="1:18" ht="14.25" customHeight="1" x14ac:dyDescent="0.25">
      <c r="A476" s="107" t="str">
        <f>'Demand Planning'!A4728</f>
        <v>SHM00128</v>
      </c>
      <c r="B476" s="135" t="str">
        <f>'Demand Planning'!B4728</f>
        <v>Shieldmixer Hero Pro ZOE white</v>
      </c>
      <c r="C476" s="135" t="str">
        <f>'Demand Planning'!C4728</f>
        <v>DRINKWARE I HOME</v>
      </c>
      <c r="D476" s="135" t="str">
        <f>'Demand Planning'!D4728</f>
        <v>03 BRONZE</v>
      </c>
      <c r="E476" s="166">
        <f>'Demand Planning'!Y4735</f>
        <v>6.7692307692307692</v>
      </c>
      <c r="F476" s="122">
        <f>'Demand Planning'!AB4737</f>
        <v>11</v>
      </c>
      <c r="G476" s="122">
        <f>'Demand Planning'!AC4737</f>
        <v>11</v>
      </c>
      <c r="H476" s="122">
        <f>'Demand Planning'!AD4737</f>
        <v>11</v>
      </c>
      <c r="I476" s="122">
        <f>'Demand Planning'!AE4737</f>
        <v>12</v>
      </c>
      <c r="J476" s="122">
        <f>'Demand Planning'!AF4737</f>
        <v>12</v>
      </c>
      <c r="K476" s="122">
        <f>'Demand Planning'!AG4737</f>
        <v>12</v>
      </c>
      <c r="L476" s="122">
        <f>'Demand Planning'!AH4737</f>
        <v>12</v>
      </c>
      <c r="M476" s="122">
        <f>'Demand Planning'!AI4737</f>
        <v>12</v>
      </c>
      <c r="N476" s="122">
        <f>'Demand Planning'!AJ4737</f>
        <v>12</v>
      </c>
      <c r="O476" s="122">
        <f>'Demand Planning'!AK4737</f>
        <v>12</v>
      </c>
      <c r="P476" s="122">
        <f>'Demand Planning'!AL4737</f>
        <v>13</v>
      </c>
      <c r="Q476" s="122">
        <f>'Demand Planning'!AM4737</f>
        <v>13</v>
      </c>
      <c r="R476" s="122">
        <f>'Demand Planning'!AN4737</f>
        <v>13</v>
      </c>
    </row>
    <row r="477" spans="1:18" ht="14.25" customHeight="1" x14ac:dyDescent="0.25">
      <c r="A477" s="107" t="str">
        <f>'Demand Planning'!A4738</f>
        <v>SHM00105</v>
      </c>
      <c r="B477" s="135" t="str">
        <f>'Demand Planning'!B4738</f>
        <v>Shieldmixer Hero Pro Thor</v>
      </c>
      <c r="C477" s="135" t="str">
        <f>'Demand Planning'!C4738</f>
        <v>DRINKWARE I HOME</v>
      </c>
      <c r="D477" s="135" t="str">
        <f>'Demand Planning'!D4738</f>
        <v>03 BRONZE</v>
      </c>
      <c r="E477" s="166">
        <f>'Demand Planning'!Y4745</f>
        <v>9.3461538461538467</v>
      </c>
      <c r="F477" s="122">
        <f>'Demand Planning'!AB4747</f>
        <v>5</v>
      </c>
      <c r="G477" s="122">
        <f>'Demand Planning'!AC4747</f>
        <v>6</v>
      </c>
      <c r="H477" s="122">
        <f>'Demand Planning'!AD4747</f>
        <v>5</v>
      </c>
      <c r="I477" s="122">
        <f>'Demand Planning'!AE4747</f>
        <v>5</v>
      </c>
      <c r="J477" s="122">
        <f>'Demand Planning'!AF4747</f>
        <v>5</v>
      </c>
      <c r="K477" s="122">
        <f>'Demand Planning'!AG4747</f>
        <v>5</v>
      </c>
      <c r="L477" s="122">
        <f>'Demand Planning'!AH4747</f>
        <v>5</v>
      </c>
      <c r="M477" s="122">
        <f>'Demand Planning'!AI4747</f>
        <v>5</v>
      </c>
      <c r="N477" s="122">
        <f>'Demand Planning'!AJ4747</f>
        <v>5</v>
      </c>
      <c r="O477" s="122">
        <f>'Demand Planning'!AK4747</f>
        <v>5</v>
      </c>
      <c r="P477" s="122">
        <f>'Demand Planning'!AL4747</f>
        <v>5</v>
      </c>
      <c r="Q477" s="122">
        <f>'Demand Planning'!AM4747</f>
        <v>5</v>
      </c>
      <c r="R477" s="122">
        <f>'Demand Planning'!AN4747</f>
        <v>5</v>
      </c>
    </row>
    <row r="478" spans="1:18" ht="14.25" customHeight="1" x14ac:dyDescent="0.25">
      <c r="A478" s="107" t="str">
        <f>'Demand Planning'!A4748</f>
        <v>ON00278</v>
      </c>
      <c r="B478" s="135" t="str">
        <f>'Demand Planning'!B4748</f>
        <v>Serious Mass 2,73kg Strawberry</v>
      </c>
      <c r="C478" s="135" t="str">
        <f>'Demand Planning'!C4748</f>
        <v>SPORTSKA PREHRANA</v>
      </c>
      <c r="D478" s="135" t="str">
        <f>'Demand Planning'!D4748</f>
        <v>03 BRONZE</v>
      </c>
      <c r="E478" s="166">
        <f>'Demand Planning'!Y4755</f>
        <v>3.1923076923076925</v>
      </c>
      <c r="F478" s="122">
        <f>'Demand Planning'!AB4757</f>
        <v>3</v>
      </c>
      <c r="G478" s="122">
        <f>'Demand Planning'!AC4757</f>
        <v>3</v>
      </c>
      <c r="H478" s="122">
        <f>'Demand Planning'!AD4757</f>
        <v>3</v>
      </c>
      <c r="I478" s="122">
        <f>'Demand Planning'!AE4757</f>
        <v>3</v>
      </c>
      <c r="J478" s="122">
        <f>'Demand Planning'!AF4757</f>
        <v>3</v>
      </c>
      <c r="K478" s="122">
        <f>'Demand Planning'!AG4757</f>
        <v>3</v>
      </c>
      <c r="L478" s="122">
        <f>'Demand Planning'!AH4757</f>
        <v>3</v>
      </c>
      <c r="M478" s="122">
        <f>'Demand Planning'!AI4757</f>
        <v>3</v>
      </c>
      <c r="N478" s="122">
        <f>'Demand Planning'!AJ4757</f>
        <v>3</v>
      </c>
      <c r="O478" s="122">
        <f>'Demand Planning'!AK4757</f>
        <v>3</v>
      </c>
      <c r="P478" s="122">
        <f>'Demand Planning'!AL4757</f>
        <v>3</v>
      </c>
      <c r="Q478" s="122">
        <f>'Demand Planning'!AM4757</f>
        <v>3</v>
      </c>
      <c r="R478" s="122">
        <f>'Demand Planning'!AN4757</f>
        <v>3</v>
      </c>
    </row>
    <row r="479" spans="1:18" ht="14.25" customHeight="1" x14ac:dyDescent="0.25">
      <c r="A479" s="107" t="str">
        <f>'Demand Planning'!A4758</f>
        <v>ATC06629</v>
      </c>
      <c r="B479" s="135" t="str">
        <f>'Demand Planning'!B4758</f>
        <v>Latex mini band 250x50x0,4mm crvena Atleticore</v>
      </c>
      <c r="C479" s="135" t="str">
        <f>'Demand Planning'!C4758</f>
        <v>FITNESS OPREMA</v>
      </c>
      <c r="D479" s="135" t="str">
        <f>'Demand Planning'!D4758</f>
        <v>03 BRONZE</v>
      </c>
      <c r="E479" s="166">
        <f>'Demand Planning'!Y4765</f>
        <v>17.846153846153847</v>
      </c>
      <c r="F479" s="122">
        <f>'Demand Planning'!AB4767</f>
        <v>24</v>
      </c>
      <c r="G479" s="122">
        <f>'Demand Planning'!AC4767</f>
        <v>24</v>
      </c>
      <c r="H479" s="122">
        <f>'Demand Planning'!AD4767</f>
        <v>24</v>
      </c>
      <c r="I479" s="122">
        <f>'Demand Planning'!AE4767</f>
        <v>24</v>
      </c>
      <c r="J479" s="122">
        <f>'Demand Planning'!AF4767</f>
        <v>24</v>
      </c>
      <c r="K479" s="122">
        <f>'Demand Planning'!AG4767</f>
        <v>24</v>
      </c>
      <c r="L479" s="122">
        <f>'Demand Planning'!AH4767</f>
        <v>24</v>
      </c>
      <c r="M479" s="122">
        <f>'Demand Planning'!AI4767</f>
        <v>24</v>
      </c>
      <c r="N479" s="122">
        <f>'Demand Planning'!AJ4767</f>
        <v>24</v>
      </c>
      <c r="O479" s="122">
        <f>'Demand Planning'!AK4767</f>
        <v>24</v>
      </c>
      <c r="P479" s="122">
        <f>'Demand Planning'!AL4767</f>
        <v>24</v>
      </c>
      <c r="Q479" s="122">
        <f>'Demand Planning'!AM4767</f>
        <v>24</v>
      </c>
      <c r="R479" s="122">
        <f>'Demand Planning'!AN4767</f>
        <v>24</v>
      </c>
    </row>
    <row r="480" spans="1:18" ht="14.25" customHeight="1" x14ac:dyDescent="0.25">
      <c r="A480" s="107" t="str">
        <f>'Demand Planning'!A4768</f>
        <v>UFC16119</v>
      </c>
      <c r="B480" s="135" t="str">
        <f>'Demand Planning'!B4768</f>
        <v>OPRO SELF-FIT GOLD UFC Red Metal/Silver</v>
      </c>
      <c r="C480" s="135" t="str">
        <f>'Demand Planning'!C4768</f>
        <v>BORILAČKA OPREMA</v>
      </c>
      <c r="D480" s="135" t="str">
        <f>'Demand Planning'!D4768</f>
        <v>03 BRONZE</v>
      </c>
      <c r="E480" s="166">
        <f>'Demand Planning'!Y4775</f>
        <v>7.7692307692307692</v>
      </c>
      <c r="F480" s="122">
        <f>'Demand Planning'!AB4777</f>
        <v>9</v>
      </c>
      <c r="G480" s="122">
        <f>'Demand Planning'!AC4777</f>
        <v>9</v>
      </c>
      <c r="H480" s="122">
        <f>'Demand Planning'!AD4777</f>
        <v>9</v>
      </c>
      <c r="I480" s="122">
        <f>'Demand Planning'!AE4777</f>
        <v>9</v>
      </c>
      <c r="J480" s="122">
        <f>'Demand Planning'!AF4777</f>
        <v>9</v>
      </c>
      <c r="K480" s="122">
        <f>'Demand Planning'!AG4777</f>
        <v>9</v>
      </c>
      <c r="L480" s="122">
        <f>'Demand Planning'!AH4777</f>
        <v>9</v>
      </c>
      <c r="M480" s="122">
        <f>'Demand Planning'!AI4777</f>
        <v>9</v>
      </c>
      <c r="N480" s="122">
        <f>'Demand Planning'!AJ4777</f>
        <v>9</v>
      </c>
      <c r="O480" s="122">
        <f>'Demand Planning'!AK4777</f>
        <v>9</v>
      </c>
      <c r="P480" s="122">
        <f>'Demand Planning'!AL4777</f>
        <v>9</v>
      </c>
      <c r="Q480" s="122">
        <f>'Demand Planning'!AM4777</f>
        <v>9</v>
      </c>
      <c r="R480" s="122">
        <f>'Demand Planning'!AN4777</f>
        <v>9</v>
      </c>
    </row>
    <row r="481" spans="1:18" ht="14.25" customHeight="1" x14ac:dyDescent="0.25">
      <c r="A481" s="107" t="str">
        <f>'Demand Planning'!A4778</f>
        <v>FIT05834</v>
      </c>
      <c r="B481" s="135" t="str">
        <f>'Demand Planning'!B4778</f>
        <v>Uteg disk olimpijski gumirani 20 kg</v>
      </c>
      <c r="C481" s="135" t="str">
        <f>'Demand Planning'!C4778</f>
        <v>FITNESS OPREMA</v>
      </c>
      <c r="D481" s="135" t="str">
        <f>'Demand Planning'!D4778</f>
        <v>03 BRONZE</v>
      </c>
      <c r="E481" s="166">
        <f>'Demand Planning'!Y4785</f>
        <v>1.3846153846153846</v>
      </c>
      <c r="F481" s="122">
        <f>'Demand Planning'!AB4787</f>
        <v>0</v>
      </c>
      <c r="G481" s="122">
        <f>'Demand Planning'!AC4787</f>
        <v>0</v>
      </c>
      <c r="H481" s="122">
        <f>'Demand Planning'!AD4787</f>
        <v>0</v>
      </c>
      <c r="I481" s="122">
        <f>'Demand Planning'!AE4787</f>
        <v>0</v>
      </c>
      <c r="J481" s="122">
        <f>'Demand Planning'!AF4787</f>
        <v>0</v>
      </c>
      <c r="K481" s="122">
        <f>'Demand Planning'!AG4787</f>
        <v>0</v>
      </c>
      <c r="L481" s="122">
        <f>'Demand Planning'!AH4787</f>
        <v>0</v>
      </c>
      <c r="M481" s="122">
        <f>'Demand Planning'!AI4787</f>
        <v>0</v>
      </c>
      <c r="N481" s="122">
        <f>'Demand Planning'!AJ4787</f>
        <v>0</v>
      </c>
      <c r="O481" s="122">
        <f>'Demand Planning'!AK4787</f>
        <v>0</v>
      </c>
      <c r="P481" s="122">
        <f>'Demand Planning'!AL4787</f>
        <v>0</v>
      </c>
      <c r="Q481" s="122">
        <f>'Demand Planning'!AM4787</f>
        <v>0</v>
      </c>
      <c r="R481" s="122">
        <f>'Demand Planning'!AN4787</f>
        <v>0</v>
      </c>
    </row>
    <row r="482" spans="1:18" ht="14.25" customHeight="1" x14ac:dyDescent="0.25">
      <c r="A482" s="107" t="str">
        <f>'Demand Planning'!A4788</f>
        <v>SHM00090</v>
      </c>
      <c r="B482" s="135" t="str">
        <f>'Demand Planning'!B4788</f>
        <v>Shieldmixer Hero Pro Viking</v>
      </c>
      <c r="C482" s="135" t="str">
        <f>'Demand Planning'!C4788</f>
        <v>DRINKWARE I HOME</v>
      </c>
      <c r="D482" s="135" t="str">
        <f>'Demand Planning'!D4788</f>
        <v>03 BRONZE</v>
      </c>
      <c r="E482" s="166">
        <f>'Demand Planning'!Y4795</f>
        <v>5.615384615384615</v>
      </c>
      <c r="F482" s="122">
        <f>'Demand Planning'!AB4797</f>
        <v>4</v>
      </c>
      <c r="G482" s="122">
        <f>'Demand Planning'!AC4797</f>
        <v>5</v>
      </c>
      <c r="H482" s="122">
        <f>'Demand Planning'!AD4797</f>
        <v>4</v>
      </c>
      <c r="I482" s="122">
        <f>'Demand Planning'!AE4797</f>
        <v>4</v>
      </c>
      <c r="J482" s="122">
        <f>'Demand Planning'!AF4797</f>
        <v>4</v>
      </c>
      <c r="K482" s="122">
        <f>'Demand Planning'!AG4797</f>
        <v>4</v>
      </c>
      <c r="L482" s="122">
        <f>'Demand Planning'!AH4797</f>
        <v>4</v>
      </c>
      <c r="M482" s="122">
        <f>'Demand Planning'!AI4797</f>
        <v>4</v>
      </c>
      <c r="N482" s="122">
        <f>'Demand Planning'!AJ4797</f>
        <v>4</v>
      </c>
      <c r="O482" s="122">
        <f>'Demand Planning'!AK4797</f>
        <v>4</v>
      </c>
      <c r="P482" s="122">
        <f>'Demand Planning'!AL4797</f>
        <v>4</v>
      </c>
      <c r="Q482" s="122">
        <f>'Demand Planning'!AM4797</f>
        <v>4</v>
      </c>
      <c r="R482" s="122">
        <f>'Demand Planning'!AN4797</f>
        <v>4</v>
      </c>
    </row>
    <row r="483" spans="1:18" ht="14.25" customHeight="1" x14ac:dyDescent="0.25">
      <c r="A483" s="107" t="str">
        <f>'Demand Planning'!A4798</f>
        <v>ZOE12308</v>
      </c>
      <c r="B483" s="135" t="str">
        <f>'Demand Planning'!B4798</f>
        <v>ZOE Premium Foam roller massage dots Purple</v>
      </c>
      <c r="C483" s="135" t="str">
        <f>'Demand Planning'!C4798</f>
        <v>FITNESS OPREMA</v>
      </c>
      <c r="D483" s="135" t="str">
        <f>'Demand Planning'!D4798</f>
        <v>03 BRONZE</v>
      </c>
      <c r="E483" s="166">
        <f>'Demand Planning'!Y4805</f>
        <v>4.5</v>
      </c>
      <c r="F483" s="122">
        <f>'Demand Planning'!AB4807</f>
        <v>4</v>
      </c>
      <c r="G483" s="122">
        <f>'Demand Planning'!AC4807</f>
        <v>4</v>
      </c>
      <c r="H483" s="122">
        <f>'Demand Planning'!AD4807</f>
        <v>3</v>
      </c>
      <c r="I483" s="122">
        <f>'Demand Planning'!AE4807</f>
        <v>3</v>
      </c>
      <c r="J483" s="122">
        <f>'Demand Planning'!AF4807</f>
        <v>3</v>
      </c>
      <c r="K483" s="122">
        <f>'Demand Planning'!AG4807</f>
        <v>3</v>
      </c>
      <c r="L483" s="122">
        <f>'Demand Planning'!AH4807</f>
        <v>3</v>
      </c>
      <c r="M483" s="122">
        <f>'Demand Planning'!AI4807</f>
        <v>3</v>
      </c>
      <c r="N483" s="122">
        <f>'Demand Planning'!AJ4807</f>
        <v>3</v>
      </c>
      <c r="O483" s="122">
        <f>'Demand Planning'!AK4807</f>
        <v>3</v>
      </c>
      <c r="P483" s="122">
        <f>'Demand Planning'!AL4807</f>
        <v>3</v>
      </c>
      <c r="Q483" s="122">
        <f>'Demand Planning'!AM4807</f>
        <v>3</v>
      </c>
      <c r="R483" s="122">
        <f>'Demand Planning'!AN4807</f>
        <v>3</v>
      </c>
    </row>
    <row r="484" spans="1:18" ht="14.25" customHeight="1" x14ac:dyDescent="0.25">
      <c r="A484" s="107" t="str">
        <f>'Demand Planning'!A4808</f>
        <v>SHM00025</v>
      </c>
      <c r="B484" s="135" t="str">
        <f>'Demand Planning'!B4808</f>
        <v>Shieldmixer Hero Pro Superman MOS</v>
      </c>
      <c r="C484" s="135" t="str">
        <f>'Demand Planning'!C4808</f>
        <v>DRINKWARE I HOME</v>
      </c>
      <c r="D484" s="135" t="str">
        <f>'Demand Planning'!D4808</f>
        <v>03 BRONZE</v>
      </c>
      <c r="E484" s="166">
        <f>'Demand Planning'!Y4815</f>
        <v>6.1923076923076925</v>
      </c>
      <c r="F484" s="122">
        <f>'Demand Planning'!AB4817</f>
        <v>6</v>
      </c>
      <c r="G484" s="122">
        <f>'Demand Planning'!AC4817</f>
        <v>6</v>
      </c>
      <c r="H484" s="122">
        <f>'Demand Planning'!AD4817</f>
        <v>6</v>
      </c>
      <c r="I484" s="122">
        <f>'Demand Planning'!AE4817</f>
        <v>6</v>
      </c>
      <c r="J484" s="122">
        <f>'Demand Planning'!AF4817</f>
        <v>6</v>
      </c>
      <c r="K484" s="122">
        <f>'Demand Planning'!AG4817</f>
        <v>6</v>
      </c>
      <c r="L484" s="122">
        <f>'Demand Planning'!AH4817</f>
        <v>6</v>
      </c>
      <c r="M484" s="122">
        <f>'Demand Planning'!AI4817</f>
        <v>6</v>
      </c>
      <c r="N484" s="122">
        <f>'Demand Planning'!AJ4817</f>
        <v>6</v>
      </c>
      <c r="O484" s="122">
        <f>'Demand Planning'!AK4817</f>
        <v>6</v>
      </c>
      <c r="P484" s="122">
        <f>'Demand Planning'!AL4817</f>
        <v>6</v>
      </c>
      <c r="Q484" s="122">
        <f>'Demand Planning'!AM4817</f>
        <v>6</v>
      </c>
      <c r="R484" s="122">
        <f>'Demand Planning'!AN4817</f>
        <v>6</v>
      </c>
    </row>
    <row r="485" spans="1:18" ht="14.25" customHeight="1" x14ac:dyDescent="0.25">
      <c r="A485" s="107" t="str">
        <f>'Demand Planning'!A4818</f>
        <v>ZOE12388</v>
      </c>
      <c r="B485" s="135" t="str">
        <f>'Demand Planning'!B4818</f>
        <v>ZOE Marine Collagen 300g Pineapple</v>
      </c>
      <c r="C485" s="135" t="str">
        <f>'Demand Planning'!C4818</f>
        <v>SPORTSKA PREHRANA</v>
      </c>
      <c r="D485" s="135" t="str">
        <f>'Demand Planning'!D4818</f>
        <v>03 BRONZE</v>
      </c>
      <c r="E485" s="166">
        <f>'Demand Planning'!Y4825</f>
        <v>3.8461538461538463</v>
      </c>
      <c r="F485" s="122">
        <f>'Demand Planning'!AB4827</f>
        <v>5</v>
      </c>
      <c r="G485" s="122">
        <f>'Demand Planning'!AC4827</f>
        <v>5</v>
      </c>
      <c r="H485" s="122">
        <f>'Demand Planning'!AD4827</f>
        <v>4</v>
      </c>
      <c r="I485" s="122">
        <f>'Demand Planning'!AE4827</f>
        <v>4</v>
      </c>
      <c r="J485" s="122">
        <f>'Demand Planning'!AF4827</f>
        <v>4</v>
      </c>
      <c r="K485" s="122">
        <f>'Demand Planning'!AG4827</f>
        <v>4</v>
      </c>
      <c r="L485" s="122">
        <f>'Demand Planning'!AH4827</f>
        <v>4</v>
      </c>
      <c r="M485" s="122">
        <f>'Demand Planning'!AI4827</f>
        <v>4</v>
      </c>
      <c r="N485" s="122">
        <f>'Demand Planning'!AJ4827</f>
        <v>4</v>
      </c>
      <c r="O485" s="122">
        <f>'Demand Planning'!AK4827</f>
        <v>4</v>
      </c>
      <c r="P485" s="122">
        <f>'Demand Planning'!AL4827</f>
        <v>4</v>
      </c>
      <c r="Q485" s="122">
        <f>'Demand Planning'!AM4827</f>
        <v>4</v>
      </c>
      <c r="R485" s="122">
        <f>'Demand Planning'!AN4827</f>
        <v>4</v>
      </c>
    </row>
    <row r="486" spans="1:18" ht="14.25" customHeight="1" x14ac:dyDescent="0.25">
      <c r="A486" s="107" t="str">
        <f>'Demand Planning'!A4828</f>
        <v>POL04231</v>
      </c>
      <c r="B486" s="135" t="str">
        <f>'Demand Planning'!B4828</f>
        <v>Polleo shaker 600ml WAVE PLUS rozi</v>
      </c>
      <c r="C486" s="135" t="str">
        <f>'Demand Planning'!C4828</f>
        <v>DRINKWARE I HOME</v>
      </c>
      <c r="D486" s="135" t="str">
        <f>'Demand Planning'!D4828</f>
        <v>03 BRONZE</v>
      </c>
      <c r="E486" s="166">
        <f>'Demand Planning'!Y4835</f>
        <v>17</v>
      </c>
      <c r="F486" s="122">
        <f>'Demand Planning'!AB4837</f>
        <v>20</v>
      </c>
      <c r="G486" s="122">
        <f>'Demand Planning'!AC4837</f>
        <v>20</v>
      </c>
      <c r="H486" s="122">
        <f>'Demand Planning'!AD4837</f>
        <v>20</v>
      </c>
      <c r="I486" s="122">
        <f>'Demand Planning'!AE4837</f>
        <v>20</v>
      </c>
      <c r="J486" s="122">
        <f>'Demand Planning'!AF4837</f>
        <v>20</v>
      </c>
      <c r="K486" s="122">
        <f>'Demand Planning'!AG4837</f>
        <v>20</v>
      </c>
      <c r="L486" s="122">
        <f>'Demand Planning'!AH4837</f>
        <v>20</v>
      </c>
      <c r="M486" s="122">
        <f>'Demand Planning'!AI4837</f>
        <v>20</v>
      </c>
      <c r="N486" s="122">
        <f>'Demand Planning'!AJ4837</f>
        <v>20</v>
      </c>
      <c r="O486" s="122">
        <f>'Demand Planning'!AK4837</f>
        <v>20</v>
      </c>
      <c r="P486" s="122">
        <f>'Demand Planning'!AL4837</f>
        <v>20</v>
      </c>
      <c r="Q486" s="122">
        <f>'Demand Planning'!AM4837</f>
        <v>20</v>
      </c>
      <c r="R486" s="122">
        <f>'Demand Planning'!AN4837</f>
        <v>20</v>
      </c>
    </row>
    <row r="487" spans="1:18" ht="14.25" customHeight="1" x14ac:dyDescent="0.25">
      <c r="A487" s="107" t="str">
        <f>'Demand Planning'!A4838</f>
        <v>ZOE12390</v>
      </c>
      <c r="B487" s="135" t="str">
        <f>'Demand Planning'!B4838</f>
        <v>ZOE Marine Collagen 300g Lemon</v>
      </c>
      <c r="C487" s="135" t="str">
        <f>'Demand Planning'!C4838</f>
        <v>SPORTSKA PREHRANA</v>
      </c>
      <c r="D487" s="135" t="str">
        <f>'Demand Planning'!D4838</f>
        <v>03 BRONZE</v>
      </c>
      <c r="E487" s="166">
        <f>'Demand Planning'!Y4845</f>
        <v>3.5769230769230771</v>
      </c>
      <c r="F487" s="122">
        <f>'Demand Planning'!AB4847</f>
        <v>7</v>
      </c>
      <c r="G487" s="122">
        <f>'Demand Planning'!AC4847</f>
        <v>8</v>
      </c>
      <c r="H487" s="122">
        <f>'Demand Planning'!AD4847</f>
        <v>8</v>
      </c>
      <c r="I487" s="122">
        <f>'Demand Planning'!AE4847</f>
        <v>8</v>
      </c>
      <c r="J487" s="122">
        <f>'Demand Planning'!AF4847</f>
        <v>8</v>
      </c>
      <c r="K487" s="122">
        <f>'Demand Planning'!AG4847</f>
        <v>8</v>
      </c>
      <c r="L487" s="122">
        <f>'Demand Planning'!AH4847</f>
        <v>9</v>
      </c>
      <c r="M487" s="122">
        <f>'Demand Planning'!AI4847</f>
        <v>9</v>
      </c>
      <c r="N487" s="122">
        <f>'Demand Planning'!AJ4847</f>
        <v>9</v>
      </c>
      <c r="O487" s="122">
        <f>'Demand Planning'!AK4847</f>
        <v>9</v>
      </c>
      <c r="P487" s="122">
        <f>'Demand Planning'!AL4847</f>
        <v>9</v>
      </c>
      <c r="Q487" s="122">
        <f>'Demand Planning'!AM4847</f>
        <v>9</v>
      </c>
      <c r="R487" s="122">
        <f>'Demand Planning'!AN4847</f>
        <v>9</v>
      </c>
    </row>
    <row r="488" spans="1:18" ht="14.25" customHeight="1" x14ac:dyDescent="0.25">
      <c r="A488" s="107" t="str">
        <f>'Demand Planning'!A4848</f>
        <v>BRB00006</v>
      </c>
      <c r="B488" s="135" t="str">
        <f>'Demand Planning'!B4848</f>
        <v>Barebells Protein Shake 330ml Chocolate</v>
      </c>
      <c r="C488" s="135" t="str">
        <f>'Demand Planning'!C4848</f>
        <v>RTD &amp; SNACKS</v>
      </c>
      <c r="D488" s="135" t="str">
        <f>'Demand Planning'!D4848</f>
        <v>03 BRONZE</v>
      </c>
      <c r="E488" s="166">
        <f>'Demand Planning'!Y4855</f>
        <v>127.34615384615384</v>
      </c>
      <c r="F488" s="122">
        <f>'Demand Planning'!AB4857</f>
        <v>132</v>
      </c>
      <c r="G488" s="122">
        <f>'Demand Planning'!AC4857</f>
        <v>119</v>
      </c>
      <c r="H488" s="122">
        <f>'Demand Planning'!AD4857</f>
        <v>126</v>
      </c>
      <c r="I488" s="122">
        <f>'Demand Planning'!AE4857</f>
        <v>129</v>
      </c>
      <c r="J488" s="122">
        <f>'Demand Planning'!AF4857</f>
        <v>133</v>
      </c>
      <c r="K488" s="122">
        <f>'Demand Planning'!AG4857</f>
        <v>134</v>
      </c>
      <c r="L488" s="122">
        <f>'Demand Planning'!AH4857</f>
        <v>133</v>
      </c>
      <c r="M488" s="122">
        <f>'Demand Planning'!AI4857</f>
        <v>131</v>
      </c>
      <c r="N488" s="122">
        <f>'Demand Planning'!AJ4857</f>
        <v>130</v>
      </c>
      <c r="O488" s="122">
        <f>'Demand Planning'!AK4857</f>
        <v>126</v>
      </c>
      <c r="P488" s="122">
        <f>'Demand Planning'!AL4857</f>
        <v>136</v>
      </c>
      <c r="Q488" s="122">
        <f>'Demand Planning'!AM4857</f>
        <v>112</v>
      </c>
      <c r="R488" s="122">
        <f>'Demand Planning'!AN4857</f>
        <v>118</v>
      </c>
    </row>
    <row r="489" spans="1:18" ht="14.25" customHeight="1" x14ac:dyDescent="0.25">
      <c r="A489" s="107" t="str">
        <f>'Demand Planning'!A4858</f>
        <v>SCM04315</v>
      </c>
      <c r="B489" s="135" t="str">
        <f>'Demand Planning'!B4858</f>
        <v>AminoRage 500g orange</v>
      </c>
      <c r="C489" s="135" t="str">
        <f>'Demand Planning'!C4858</f>
        <v>SPORTSKA PREHRANA</v>
      </c>
      <c r="D489" s="135" t="str">
        <f>'Demand Planning'!D4858</f>
        <v>03 BRONZE</v>
      </c>
      <c r="E489" s="166">
        <f>'Demand Planning'!Y4865</f>
        <v>2.1538461538461537</v>
      </c>
      <c r="F489" s="122">
        <f>'Demand Planning'!AB4867</f>
        <v>1</v>
      </c>
      <c r="G489" s="122">
        <f>'Demand Planning'!AC4867</f>
        <v>1</v>
      </c>
      <c r="H489" s="122">
        <f>'Demand Planning'!AD4867</f>
        <v>1</v>
      </c>
      <c r="I489" s="122">
        <f>'Demand Planning'!AE4867</f>
        <v>1</v>
      </c>
      <c r="J489" s="122">
        <f>'Demand Planning'!AF4867</f>
        <v>1</v>
      </c>
      <c r="K489" s="122">
        <f>'Demand Planning'!AG4867</f>
        <v>0</v>
      </c>
      <c r="L489" s="122">
        <f>'Demand Planning'!AH4867</f>
        <v>0</v>
      </c>
      <c r="M489" s="122">
        <f>'Demand Planning'!AI4867</f>
        <v>0</v>
      </c>
      <c r="N489" s="122">
        <f>'Demand Planning'!AJ4867</f>
        <v>0</v>
      </c>
      <c r="O489" s="122">
        <f>'Demand Planning'!AK4867</f>
        <v>0</v>
      </c>
      <c r="P489" s="122">
        <f>'Demand Planning'!AL4867</f>
        <v>0</v>
      </c>
      <c r="Q489" s="122">
        <f>'Demand Planning'!AM4867</f>
        <v>0</v>
      </c>
      <c r="R489" s="122">
        <f>'Demand Planning'!AN4867</f>
        <v>0</v>
      </c>
    </row>
    <row r="490" spans="1:18" ht="14.25" customHeight="1" x14ac:dyDescent="0.25">
      <c r="A490" s="107" t="str">
        <f>'Demand Planning'!A4868</f>
        <v>SHM00178</v>
      </c>
      <c r="B490" s="135" t="str">
        <f>'Demand Planning'!B4868</f>
        <v>Compartment Black</v>
      </c>
      <c r="C490" s="135" t="str">
        <f>'Demand Planning'!C4868</f>
        <v>DRINKWARE I HOME</v>
      </c>
      <c r="D490" s="135" t="str">
        <f>'Demand Planning'!D4868</f>
        <v>03 BRONZE</v>
      </c>
      <c r="E490" s="166">
        <f>'Demand Planning'!Y4875</f>
        <v>16.692307692307693</v>
      </c>
      <c r="F490" s="122">
        <f>'Demand Planning'!AB4877</f>
        <v>13</v>
      </c>
      <c r="G490" s="122">
        <f>'Demand Planning'!AC4877</f>
        <v>13</v>
      </c>
      <c r="H490" s="122">
        <f>'Demand Planning'!AD4877</f>
        <v>13</v>
      </c>
      <c r="I490" s="122">
        <f>'Demand Planning'!AE4877</f>
        <v>13</v>
      </c>
      <c r="J490" s="122">
        <f>'Demand Planning'!AF4877</f>
        <v>13</v>
      </c>
      <c r="K490" s="122">
        <f>'Demand Planning'!AG4877</f>
        <v>13</v>
      </c>
      <c r="L490" s="122">
        <f>'Demand Planning'!AH4877</f>
        <v>13</v>
      </c>
      <c r="M490" s="122">
        <f>'Demand Planning'!AI4877</f>
        <v>13</v>
      </c>
      <c r="N490" s="122">
        <f>'Demand Planning'!AJ4877</f>
        <v>13</v>
      </c>
      <c r="O490" s="122">
        <f>'Demand Planning'!AK4877</f>
        <v>13</v>
      </c>
      <c r="P490" s="122">
        <f>'Demand Planning'!AL4877</f>
        <v>13</v>
      </c>
      <c r="Q490" s="122">
        <f>'Demand Planning'!AM4877</f>
        <v>13</v>
      </c>
      <c r="R490" s="122">
        <f>'Demand Planning'!AN4877</f>
        <v>13</v>
      </c>
    </row>
    <row r="491" spans="1:18" ht="14.25" customHeight="1" x14ac:dyDescent="0.25">
      <c r="A491" s="107" t="str">
        <f>'Demand Planning'!A4878</f>
        <v>ATC06668</v>
      </c>
      <c r="B491" s="135" t="str">
        <f>'Demand Planning'!B4878</f>
        <v>Prostirka TPE Yoga military</v>
      </c>
      <c r="C491" s="135" t="str">
        <f>'Demand Planning'!C4878</f>
        <v>FITNESS OPREMA</v>
      </c>
      <c r="D491" s="135" t="str">
        <f>'Demand Planning'!D4878</f>
        <v>03 BRONZE</v>
      </c>
      <c r="E491" s="166">
        <f>'Demand Planning'!Y4885</f>
        <v>5.8076923076923075</v>
      </c>
      <c r="F491" s="122">
        <f>'Demand Planning'!AB4887</f>
        <v>4</v>
      </c>
      <c r="G491" s="122">
        <f>'Demand Planning'!AC4887</f>
        <v>4</v>
      </c>
      <c r="H491" s="122">
        <f>'Demand Planning'!AD4887</f>
        <v>4</v>
      </c>
      <c r="I491" s="122">
        <f>'Demand Planning'!AE4887</f>
        <v>4</v>
      </c>
      <c r="J491" s="122">
        <f>'Demand Planning'!AF4887</f>
        <v>5</v>
      </c>
      <c r="K491" s="122">
        <f>'Demand Planning'!AG4887</f>
        <v>4</v>
      </c>
      <c r="L491" s="122">
        <f>'Demand Planning'!AH4887</f>
        <v>4</v>
      </c>
      <c r="M491" s="122">
        <f>'Demand Planning'!AI4887</f>
        <v>4</v>
      </c>
      <c r="N491" s="122">
        <f>'Demand Planning'!AJ4887</f>
        <v>4</v>
      </c>
      <c r="O491" s="122">
        <f>'Demand Planning'!AK4887</f>
        <v>4</v>
      </c>
      <c r="P491" s="122">
        <f>'Demand Planning'!AL4887</f>
        <v>4</v>
      </c>
      <c r="Q491" s="122">
        <f>'Demand Planning'!AM4887</f>
        <v>4</v>
      </c>
      <c r="R491" s="122">
        <f>'Demand Planning'!AN4887</f>
        <v>4</v>
      </c>
    </row>
    <row r="492" spans="1:18" ht="14.25" customHeight="1" x14ac:dyDescent="0.25">
      <c r="A492" s="107" t="str">
        <f>'Demand Planning'!A4888</f>
        <v>ATC06501</v>
      </c>
      <c r="B492" s="135" t="str">
        <f>'Demand Planning'!B4888</f>
        <v>Bučica gumirana 2 kg</v>
      </c>
      <c r="C492" s="135" t="str">
        <f>'Demand Planning'!C4888</f>
        <v>FITNESS OPREMA</v>
      </c>
      <c r="D492" s="135" t="str">
        <f>'Demand Planning'!D4888</f>
        <v>03 BRONZE</v>
      </c>
      <c r="E492" s="166">
        <f>'Demand Planning'!Y4895</f>
        <v>15</v>
      </c>
      <c r="F492" s="122">
        <f>'Demand Planning'!AB4897</f>
        <v>3</v>
      </c>
      <c r="G492" s="122">
        <f>'Demand Planning'!AC4897</f>
        <v>3</v>
      </c>
      <c r="H492" s="122">
        <f>'Demand Planning'!AD4897</f>
        <v>2</v>
      </c>
      <c r="I492" s="122">
        <f>'Demand Planning'!AE4897</f>
        <v>2</v>
      </c>
      <c r="J492" s="122">
        <f>'Demand Planning'!AF4897</f>
        <v>2</v>
      </c>
      <c r="K492" s="122">
        <f>'Demand Planning'!AG4897</f>
        <v>2</v>
      </c>
      <c r="L492" s="122">
        <f>'Demand Planning'!AH4897</f>
        <v>1</v>
      </c>
      <c r="M492" s="122">
        <f>'Demand Planning'!AI4897</f>
        <v>1</v>
      </c>
      <c r="N492" s="122">
        <f>'Demand Planning'!AJ4897</f>
        <v>1</v>
      </c>
      <c r="O492" s="122">
        <f>'Demand Planning'!AK4897</f>
        <v>1</v>
      </c>
      <c r="P492" s="122">
        <f>'Demand Planning'!AL4897</f>
        <v>1</v>
      </c>
      <c r="Q492" s="122">
        <f>'Demand Planning'!AM4897</f>
        <v>1</v>
      </c>
      <c r="R492" s="122">
        <f>'Demand Planning'!AN4897</f>
        <v>1</v>
      </c>
    </row>
    <row r="493" spans="1:18" ht="14.25" customHeight="1" x14ac:dyDescent="0.25">
      <c r="A493" s="107" t="str">
        <f>'Demand Planning'!A4898</f>
        <v>POL12759</v>
      </c>
      <c r="B493" s="135" t="str">
        <f>'Demand Planning'!B4898</f>
        <v>Polleo Cashew Butter 350g</v>
      </c>
      <c r="C493" s="135" t="str">
        <f>'Demand Planning'!C4898</f>
        <v>BIO I SUPERFOODS</v>
      </c>
      <c r="D493" s="135" t="str">
        <f>'Demand Planning'!D4898</f>
        <v>03 BRONZE</v>
      </c>
      <c r="E493" s="166">
        <f>'Demand Planning'!Y4905</f>
        <v>18.26923076923077</v>
      </c>
      <c r="F493" s="122">
        <f>'Demand Planning'!AB4907</f>
        <v>20</v>
      </c>
      <c r="G493" s="122">
        <f>'Demand Planning'!AC4907</f>
        <v>20</v>
      </c>
      <c r="H493" s="122">
        <f>'Demand Planning'!AD4907</f>
        <v>20</v>
      </c>
      <c r="I493" s="122">
        <f>'Demand Planning'!AE4907</f>
        <v>20</v>
      </c>
      <c r="J493" s="122">
        <f>'Demand Planning'!AF4907</f>
        <v>20</v>
      </c>
      <c r="K493" s="122">
        <f>'Demand Planning'!AG4907</f>
        <v>20</v>
      </c>
      <c r="L493" s="122">
        <f>'Demand Planning'!AH4907</f>
        <v>20</v>
      </c>
      <c r="M493" s="122">
        <f>'Demand Planning'!AI4907</f>
        <v>20</v>
      </c>
      <c r="N493" s="122">
        <f>'Demand Planning'!AJ4907</f>
        <v>20</v>
      </c>
      <c r="O493" s="122">
        <f>'Demand Planning'!AK4907</f>
        <v>20</v>
      </c>
      <c r="P493" s="122">
        <f>'Demand Planning'!AL4907</f>
        <v>20</v>
      </c>
      <c r="Q493" s="122">
        <f>'Demand Planning'!AM4907</f>
        <v>20</v>
      </c>
      <c r="R493" s="122">
        <f>'Demand Planning'!AN4907</f>
        <v>20</v>
      </c>
    </row>
    <row r="494" spans="1:18" ht="14.25" customHeight="1" x14ac:dyDescent="0.25">
      <c r="A494" s="107" t="str">
        <f>'Demand Planning'!A4908</f>
        <v>ZOE12456</v>
      </c>
      <c r="B494" s="135" t="str">
        <f>'Demand Planning'!B4908</f>
        <v>ZOE Whey 250g French Vanilla Macaron</v>
      </c>
      <c r="C494" s="135" t="str">
        <f>'Demand Planning'!C4908</f>
        <v>PROTEINI</v>
      </c>
      <c r="D494" s="135" t="str">
        <f>'Demand Planning'!D4908</f>
        <v>03 BRONZE</v>
      </c>
      <c r="E494" s="166">
        <f>'Demand Planning'!Y4915</f>
        <v>18.23076923076923</v>
      </c>
      <c r="F494" s="122">
        <f>'Demand Planning'!AB4917</f>
        <v>32</v>
      </c>
      <c r="G494" s="122">
        <f>'Demand Planning'!AC4917</f>
        <v>32</v>
      </c>
      <c r="H494" s="122">
        <f>'Demand Planning'!AD4917</f>
        <v>32</v>
      </c>
      <c r="I494" s="122">
        <f>'Demand Planning'!AE4917</f>
        <v>32</v>
      </c>
      <c r="J494" s="122">
        <f>'Demand Planning'!AF4917</f>
        <v>32</v>
      </c>
      <c r="K494" s="122">
        <f>'Demand Planning'!AG4917</f>
        <v>32</v>
      </c>
      <c r="L494" s="122">
        <f>'Demand Planning'!AH4917</f>
        <v>32</v>
      </c>
      <c r="M494" s="122">
        <f>'Demand Planning'!AI4917</f>
        <v>32</v>
      </c>
      <c r="N494" s="122">
        <f>'Demand Planning'!AJ4917</f>
        <v>32</v>
      </c>
      <c r="O494" s="122">
        <f>'Demand Planning'!AK4917</f>
        <v>32</v>
      </c>
      <c r="P494" s="122">
        <f>'Demand Planning'!AL4917</f>
        <v>32</v>
      </c>
      <c r="Q494" s="122">
        <f>'Demand Planning'!AM4917</f>
        <v>32</v>
      </c>
      <c r="R494" s="122">
        <f>'Demand Planning'!AN4917</f>
        <v>32</v>
      </c>
    </row>
    <row r="495" spans="1:18" ht="14.25" customHeight="1" x14ac:dyDescent="0.25">
      <c r="A495" s="107" t="str">
        <f>'Demand Planning'!A4918</f>
        <v>ATC06597</v>
      </c>
      <c r="B495" s="135" t="str">
        <f>'Demand Planning'!B4918</f>
        <v>Chin up bar Atleticore</v>
      </c>
      <c r="C495" s="135" t="str">
        <f>'Demand Planning'!C4918</f>
        <v>FITNESS OPREMA</v>
      </c>
      <c r="D495" s="135" t="str">
        <f>'Demand Planning'!D4918</f>
        <v>03 BRONZE</v>
      </c>
      <c r="E495" s="166">
        <f>'Demand Planning'!Y4925</f>
        <v>3.5769230769230771</v>
      </c>
      <c r="F495" s="122">
        <f>'Demand Planning'!AB4927</f>
        <v>4</v>
      </c>
      <c r="G495" s="122">
        <f>'Demand Planning'!AC4927</f>
        <v>4</v>
      </c>
      <c r="H495" s="122">
        <f>'Demand Planning'!AD4927</f>
        <v>4</v>
      </c>
      <c r="I495" s="122">
        <f>'Demand Planning'!AE4927</f>
        <v>4</v>
      </c>
      <c r="J495" s="122">
        <f>'Demand Planning'!AF4927</f>
        <v>4</v>
      </c>
      <c r="K495" s="122">
        <f>'Demand Planning'!AG4927</f>
        <v>4</v>
      </c>
      <c r="L495" s="122">
        <f>'Demand Planning'!AH4927</f>
        <v>4</v>
      </c>
      <c r="M495" s="122">
        <f>'Demand Planning'!AI4927</f>
        <v>4</v>
      </c>
      <c r="N495" s="122">
        <f>'Demand Planning'!AJ4927</f>
        <v>4</v>
      </c>
      <c r="O495" s="122">
        <f>'Demand Planning'!AK4927</f>
        <v>4</v>
      </c>
      <c r="P495" s="122">
        <f>'Demand Planning'!AL4927</f>
        <v>4</v>
      </c>
      <c r="Q495" s="122">
        <f>'Demand Planning'!AM4927</f>
        <v>3</v>
      </c>
      <c r="R495" s="122">
        <f>'Demand Planning'!AN4927</f>
        <v>3</v>
      </c>
    </row>
    <row r="496" spans="1:18" ht="14.25" customHeight="1" x14ac:dyDescent="0.25">
      <c r="A496" s="107" t="str">
        <f>'Demand Planning'!A4928</f>
        <v>POL12856</v>
      </c>
      <c r="B496" s="135" t="str">
        <f>'Demand Planning'!B4928</f>
        <v>Polleo The One:One Mass Gainer 1kg Vanilla Milkshake</v>
      </c>
      <c r="C496" s="135" t="str">
        <f>'Demand Planning'!C4928</f>
        <v>SPORTSKA PREHRANA</v>
      </c>
      <c r="D496" s="135" t="str">
        <f>'Demand Planning'!D4928</f>
        <v>03 BRONZE</v>
      </c>
      <c r="E496" s="166">
        <f>'Demand Planning'!Y4935</f>
        <v>5.0769230769230766</v>
      </c>
      <c r="F496" s="122">
        <f>'Demand Planning'!AB4937</f>
        <v>6</v>
      </c>
      <c r="G496" s="122">
        <f>'Demand Planning'!AC4937</f>
        <v>6</v>
      </c>
      <c r="H496" s="122">
        <f>'Demand Planning'!AD4937</f>
        <v>6</v>
      </c>
      <c r="I496" s="122">
        <f>'Demand Planning'!AE4937</f>
        <v>6</v>
      </c>
      <c r="J496" s="122">
        <f>'Demand Planning'!AF4937</f>
        <v>6</v>
      </c>
      <c r="K496" s="122">
        <f>'Demand Planning'!AG4937</f>
        <v>6</v>
      </c>
      <c r="L496" s="122">
        <f>'Demand Planning'!AH4937</f>
        <v>6</v>
      </c>
      <c r="M496" s="122">
        <f>'Demand Planning'!AI4937</f>
        <v>6</v>
      </c>
      <c r="N496" s="122">
        <f>'Demand Planning'!AJ4937</f>
        <v>6</v>
      </c>
      <c r="O496" s="122">
        <f>'Demand Planning'!AK4937</f>
        <v>6</v>
      </c>
      <c r="P496" s="122">
        <f>'Demand Planning'!AL4937</f>
        <v>6</v>
      </c>
      <c r="Q496" s="122">
        <f>'Demand Planning'!AM4937</f>
        <v>6</v>
      </c>
      <c r="R496" s="122">
        <f>'Demand Planning'!AN4937</f>
        <v>6</v>
      </c>
    </row>
    <row r="497" spans="1:18" ht="14.25" customHeight="1" x14ac:dyDescent="0.25">
      <c r="A497" s="107" t="str">
        <f>'Demand Planning'!A4938</f>
        <v>POL12855</v>
      </c>
      <c r="B497" s="135" t="str">
        <f>'Demand Planning'!B4938</f>
        <v>Polleo The One:One Mass Gainer 1kg Chocolate Madness</v>
      </c>
      <c r="C497" s="135" t="str">
        <f>'Demand Planning'!C4938</f>
        <v>SPORTSKA PREHRANA</v>
      </c>
      <c r="D497" s="135" t="str">
        <f>'Demand Planning'!D4938</f>
        <v>03 BRONZE</v>
      </c>
      <c r="E497" s="166">
        <f>'Demand Planning'!Y4945</f>
        <v>7.5</v>
      </c>
      <c r="F497" s="122">
        <f>'Demand Planning'!AB4947</f>
        <v>10</v>
      </c>
      <c r="G497" s="122">
        <f>'Demand Planning'!AC4947</f>
        <v>10</v>
      </c>
      <c r="H497" s="122">
        <f>'Demand Planning'!AD4947</f>
        <v>10</v>
      </c>
      <c r="I497" s="122">
        <f>'Demand Planning'!AE4947</f>
        <v>10</v>
      </c>
      <c r="J497" s="122">
        <f>'Demand Planning'!AF4947</f>
        <v>10</v>
      </c>
      <c r="K497" s="122">
        <f>'Demand Planning'!AG4947</f>
        <v>10</v>
      </c>
      <c r="L497" s="122">
        <f>'Demand Planning'!AH4947</f>
        <v>10</v>
      </c>
      <c r="M497" s="122">
        <f>'Demand Planning'!AI4947</f>
        <v>10</v>
      </c>
      <c r="N497" s="122">
        <f>'Demand Planning'!AJ4947</f>
        <v>10</v>
      </c>
      <c r="O497" s="122">
        <f>'Demand Planning'!AK4947</f>
        <v>10</v>
      </c>
      <c r="P497" s="122">
        <f>'Demand Planning'!AL4947</f>
        <v>10</v>
      </c>
      <c r="Q497" s="122">
        <f>'Demand Planning'!AM4947</f>
        <v>10</v>
      </c>
      <c r="R497" s="122">
        <f>'Demand Planning'!AN4947</f>
        <v>10</v>
      </c>
    </row>
    <row r="498" spans="1:18" ht="14.25" customHeight="1" x14ac:dyDescent="0.25">
      <c r="A498" s="107" t="str">
        <f>'Demand Planning'!A4948</f>
        <v>POL12854</v>
      </c>
      <c r="B498" s="135" t="str">
        <f>'Demand Planning'!B4948</f>
        <v>Polleo HydroX Micellar Casein 2kg Vanilla Ice Cream</v>
      </c>
      <c r="C498" s="135" t="str">
        <f>'Demand Planning'!C4948</f>
        <v>PROTEINI</v>
      </c>
      <c r="D498" s="135" t="str">
        <f>'Demand Planning'!D4948</f>
        <v>03 BRONZE</v>
      </c>
      <c r="E498" s="166">
        <f>'Demand Planning'!Y4955</f>
        <v>5.8076923076923075</v>
      </c>
      <c r="F498" s="122">
        <f>'Demand Planning'!AB4957</f>
        <v>9</v>
      </c>
      <c r="G498" s="122">
        <f>'Demand Planning'!AC4957</f>
        <v>9</v>
      </c>
      <c r="H498" s="122">
        <f>'Demand Planning'!AD4957</f>
        <v>9</v>
      </c>
      <c r="I498" s="122">
        <f>'Demand Planning'!AE4957</f>
        <v>10</v>
      </c>
      <c r="J498" s="122">
        <f>'Demand Planning'!AF4957</f>
        <v>10</v>
      </c>
      <c r="K498" s="122">
        <f>'Demand Planning'!AG4957</f>
        <v>10</v>
      </c>
      <c r="L498" s="122">
        <f>'Demand Planning'!AH4957</f>
        <v>10</v>
      </c>
      <c r="M498" s="122">
        <f>'Demand Planning'!AI4957</f>
        <v>10</v>
      </c>
      <c r="N498" s="122">
        <f>'Demand Planning'!AJ4957</f>
        <v>11</v>
      </c>
      <c r="O498" s="122">
        <f>'Demand Planning'!AK4957</f>
        <v>11</v>
      </c>
      <c r="P498" s="122">
        <f>'Demand Planning'!AL4957</f>
        <v>11</v>
      </c>
      <c r="Q498" s="122">
        <f>'Demand Planning'!AM4957</f>
        <v>11</v>
      </c>
      <c r="R498" s="122">
        <f>'Demand Planning'!AN4957</f>
        <v>11</v>
      </c>
    </row>
    <row r="499" spans="1:18" ht="14.25" customHeight="1" x14ac:dyDescent="0.25">
      <c r="A499" s="167" t="str">
        <f>'Demand Planning'!A4958</f>
        <v>POL12853</v>
      </c>
      <c r="B499" s="168" t="str">
        <f>'Demand Planning'!B4958</f>
        <v>Polleo HydroX Micellar Casein 2kg Double Chocolate Cream</v>
      </c>
      <c r="C499" s="168" t="str">
        <f>'Demand Planning'!C4958</f>
        <v>PROTEINI</v>
      </c>
      <c r="D499" s="168" t="str">
        <f>'Demand Planning'!D4958</f>
        <v>03 BRONZE</v>
      </c>
      <c r="E499" s="169">
        <f>'Demand Planning'!Y4965</f>
        <v>5.3461538461538458</v>
      </c>
      <c r="F499" s="170">
        <f>'Demand Planning'!AB4967</f>
        <v>6.7366666666666664</v>
      </c>
      <c r="G499" s="170">
        <f>'Demand Planning'!AC4967</f>
        <v>6.7366666666666664</v>
      </c>
      <c r="H499" s="170">
        <f>'Demand Planning'!AD4967</f>
        <v>6.7366666666666664</v>
      </c>
      <c r="I499" s="170">
        <f>'Demand Planning'!AE4967</f>
        <v>6.7366666666666664</v>
      </c>
      <c r="J499" s="170">
        <f>'Demand Planning'!AF4967</f>
        <v>6.4476666666666667</v>
      </c>
      <c r="K499" s="170">
        <f>'Demand Planning'!AG4967</f>
        <v>6.4476666666666667</v>
      </c>
      <c r="L499" s="170">
        <f>'Demand Planning'!AH4967</f>
        <v>6.4476666666666667</v>
      </c>
      <c r="M499" s="170">
        <f>'Demand Planning'!AI4967</f>
        <v>6.4476666666666667</v>
      </c>
      <c r="N499" s="170">
        <f>'Demand Planning'!AJ4967</f>
        <v>6.158666666666667</v>
      </c>
      <c r="O499" s="170">
        <f>'Demand Planning'!AK4967</f>
        <v>6.158666666666667</v>
      </c>
      <c r="P499" s="170">
        <f>'Demand Planning'!AL4967</f>
        <v>6.158666666666667</v>
      </c>
      <c r="Q499" s="170">
        <f>'Demand Planning'!AM4967</f>
        <v>6.158666666666667</v>
      </c>
      <c r="R499" s="170">
        <f>'Demand Planning'!AN4967</f>
        <v>6.158666666666667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499"/>
  <sheetViews>
    <sheetView zoomScaleNormal="100" workbookViewId="0">
      <pane ySplit="3" topLeftCell="A4" activePane="bottomLeft" state="frozen"/>
      <selection pane="bottomLeft" activeCell="F7" sqref="F7"/>
    </sheetView>
  </sheetViews>
  <sheetFormatPr defaultColWidth="8.5703125" defaultRowHeight="15" x14ac:dyDescent="0.25"/>
  <cols>
    <col min="1" max="1" width="10.28515625" customWidth="1"/>
    <col min="2" max="2" width="72.28515625" customWidth="1"/>
    <col min="3" max="3" width="19.5703125" customWidth="1"/>
    <col min="4" max="4" width="10.28515625" customWidth="1"/>
    <col min="5" max="8" width="9.140625" customWidth="1"/>
    <col min="9" max="11" width="10.140625" customWidth="1"/>
    <col min="12" max="12" width="9.140625" customWidth="1"/>
    <col min="13" max="15" width="10.140625" customWidth="1"/>
    <col min="16" max="17" width="9.140625" customWidth="1"/>
    <col min="18" max="20" width="10.140625" customWidth="1"/>
    <col min="21" max="21" width="8.140625" customWidth="1"/>
    <col min="22" max="24" width="9.140625" customWidth="1"/>
    <col min="25" max="26" width="8.140625" customWidth="1"/>
    <col min="27" max="28" width="9.140625" customWidth="1"/>
    <col min="29" max="30" width="8.140625" customWidth="1"/>
  </cols>
  <sheetData>
    <row r="1" spans="1:30" ht="14.25" customHeight="1" x14ac:dyDescent="0.25">
      <c r="E1">
        <v>17</v>
      </c>
      <c r="F1">
        <f t="shared" ref="F1:R1" si="0">E1+1</f>
        <v>18</v>
      </c>
      <c r="G1">
        <f t="shared" si="0"/>
        <v>19</v>
      </c>
      <c r="H1">
        <f t="shared" si="0"/>
        <v>20</v>
      </c>
      <c r="I1">
        <f t="shared" si="0"/>
        <v>21</v>
      </c>
      <c r="J1">
        <f t="shared" si="0"/>
        <v>22</v>
      </c>
      <c r="K1">
        <f t="shared" si="0"/>
        <v>23</v>
      </c>
      <c r="L1">
        <f t="shared" si="0"/>
        <v>24</v>
      </c>
      <c r="M1">
        <f t="shared" si="0"/>
        <v>25</v>
      </c>
      <c r="N1">
        <f t="shared" si="0"/>
        <v>26</v>
      </c>
      <c r="O1">
        <f t="shared" si="0"/>
        <v>27</v>
      </c>
      <c r="P1">
        <f t="shared" si="0"/>
        <v>28</v>
      </c>
      <c r="Q1">
        <f t="shared" si="0"/>
        <v>29</v>
      </c>
      <c r="R1">
        <f t="shared" si="0"/>
        <v>30</v>
      </c>
      <c r="S1">
        <v>2</v>
      </c>
      <c r="T1">
        <f t="shared" ref="T1:AD1" si="1">S1+1</f>
        <v>3</v>
      </c>
      <c r="U1">
        <f t="shared" si="1"/>
        <v>4</v>
      </c>
      <c r="V1">
        <f t="shared" si="1"/>
        <v>5</v>
      </c>
      <c r="W1">
        <f t="shared" si="1"/>
        <v>6</v>
      </c>
      <c r="X1">
        <f t="shared" si="1"/>
        <v>7</v>
      </c>
      <c r="Y1">
        <f t="shared" si="1"/>
        <v>8</v>
      </c>
      <c r="Z1">
        <f t="shared" si="1"/>
        <v>9</v>
      </c>
      <c r="AA1">
        <f t="shared" si="1"/>
        <v>10</v>
      </c>
      <c r="AB1">
        <f t="shared" si="1"/>
        <v>11</v>
      </c>
      <c r="AC1">
        <f t="shared" si="1"/>
        <v>12</v>
      </c>
      <c r="AD1">
        <f t="shared" si="1"/>
        <v>13</v>
      </c>
    </row>
    <row r="2" spans="1:30" ht="14.25" customHeight="1" x14ac:dyDescent="0.25">
      <c r="D2" t="s">
        <v>1187</v>
      </c>
      <c r="E2" s="175">
        <v>45915</v>
      </c>
      <c r="F2" s="176">
        <f t="shared" ref="F2:AD2" si="2">E2+7</f>
        <v>45922</v>
      </c>
      <c r="G2" s="176">
        <f t="shared" si="2"/>
        <v>45929</v>
      </c>
      <c r="H2" s="176">
        <f t="shared" si="2"/>
        <v>45936</v>
      </c>
      <c r="I2" s="176">
        <f t="shared" si="2"/>
        <v>45943</v>
      </c>
      <c r="J2" s="176">
        <f t="shared" si="2"/>
        <v>45950</v>
      </c>
      <c r="K2" s="176">
        <f t="shared" si="2"/>
        <v>45957</v>
      </c>
      <c r="L2" s="176">
        <f t="shared" si="2"/>
        <v>45964</v>
      </c>
      <c r="M2" s="176">
        <f t="shared" si="2"/>
        <v>45971</v>
      </c>
      <c r="N2" s="176">
        <f t="shared" si="2"/>
        <v>45978</v>
      </c>
      <c r="O2" s="176">
        <f t="shared" si="2"/>
        <v>45985</v>
      </c>
      <c r="P2" s="176">
        <f t="shared" si="2"/>
        <v>45992</v>
      </c>
      <c r="Q2" s="176">
        <f t="shared" si="2"/>
        <v>45999</v>
      </c>
      <c r="R2" s="176">
        <f t="shared" si="2"/>
        <v>46006</v>
      </c>
      <c r="S2" s="176">
        <f t="shared" si="2"/>
        <v>46013</v>
      </c>
      <c r="T2" s="176">
        <f t="shared" si="2"/>
        <v>46020</v>
      </c>
      <c r="U2" s="176">
        <f t="shared" si="2"/>
        <v>46027</v>
      </c>
      <c r="V2" s="176">
        <f t="shared" si="2"/>
        <v>46034</v>
      </c>
      <c r="W2" s="176">
        <f t="shared" si="2"/>
        <v>46041</v>
      </c>
      <c r="X2" s="176">
        <f t="shared" si="2"/>
        <v>46048</v>
      </c>
      <c r="Y2" s="176">
        <f t="shared" si="2"/>
        <v>46055</v>
      </c>
      <c r="Z2" s="176">
        <f t="shared" si="2"/>
        <v>46062</v>
      </c>
      <c r="AA2" s="176">
        <f t="shared" si="2"/>
        <v>46069</v>
      </c>
      <c r="AB2" s="176">
        <f t="shared" si="2"/>
        <v>46076</v>
      </c>
      <c r="AC2" s="176">
        <f t="shared" si="2"/>
        <v>46083</v>
      </c>
      <c r="AD2" s="176">
        <f t="shared" si="2"/>
        <v>46090</v>
      </c>
    </row>
    <row r="3" spans="1:30" ht="14.25" customHeight="1" x14ac:dyDescent="0.25">
      <c r="A3" t="s">
        <v>86</v>
      </c>
      <c r="B3" t="s">
        <v>87</v>
      </c>
      <c r="C3" t="s">
        <v>88</v>
      </c>
      <c r="D3" t="s">
        <v>89</v>
      </c>
      <c r="E3" s="177" t="s">
        <v>1188</v>
      </c>
      <c r="F3" s="177" t="s">
        <v>1189</v>
      </c>
      <c r="G3" s="177" t="s">
        <v>1190</v>
      </c>
      <c r="H3" s="177" t="s">
        <v>1191</v>
      </c>
      <c r="I3" s="177" t="s">
        <v>1192</v>
      </c>
      <c r="J3" s="177" t="s">
        <v>1193</v>
      </c>
      <c r="K3" s="177" t="s">
        <v>1194</v>
      </c>
      <c r="L3" s="177" t="s">
        <v>1195</v>
      </c>
      <c r="M3" s="177" t="s">
        <v>1196</v>
      </c>
      <c r="N3" s="177" t="s">
        <v>1197</v>
      </c>
      <c r="O3" s="177" t="s">
        <v>1198</v>
      </c>
      <c r="P3" s="177" t="s">
        <v>1199</v>
      </c>
      <c r="Q3" s="177" t="s">
        <v>1200</v>
      </c>
      <c r="R3" s="177" t="s">
        <v>1201</v>
      </c>
      <c r="S3" s="177" t="s">
        <v>1202</v>
      </c>
      <c r="T3" s="177" t="s">
        <v>1203</v>
      </c>
      <c r="U3" s="177" t="s">
        <v>1204</v>
      </c>
      <c r="V3" s="177" t="s">
        <v>1205</v>
      </c>
      <c r="W3" s="177" t="s">
        <v>1206</v>
      </c>
      <c r="X3" s="177" t="s">
        <v>1207</v>
      </c>
      <c r="Y3" s="177" t="s">
        <v>1208</v>
      </c>
      <c r="Z3" s="177" t="s">
        <v>1209</v>
      </c>
      <c r="AA3" s="177" t="s">
        <v>1210</v>
      </c>
      <c r="AB3" s="177" t="s">
        <v>1211</v>
      </c>
      <c r="AC3" s="177" t="s">
        <v>1212</v>
      </c>
      <c r="AD3" s="177" t="s">
        <v>1213</v>
      </c>
    </row>
    <row r="4" spans="1:30" ht="14.25" customHeight="1" x14ac:dyDescent="0.25">
      <c r="A4" t="s">
        <v>131</v>
      </c>
      <c r="B4" t="s">
        <v>132</v>
      </c>
      <c r="C4" t="s">
        <v>120</v>
      </c>
      <c r="D4" t="s">
        <v>110</v>
      </c>
      <c r="E4">
        <v>705</v>
      </c>
      <c r="F4">
        <v>452</v>
      </c>
      <c r="G4">
        <v>447</v>
      </c>
      <c r="H4">
        <v>625</v>
      </c>
      <c r="I4">
        <v>760</v>
      </c>
      <c r="J4">
        <v>443</v>
      </c>
      <c r="K4">
        <v>527</v>
      </c>
      <c r="L4">
        <v>466</v>
      </c>
      <c r="M4">
        <v>358</v>
      </c>
      <c r="N4">
        <v>220</v>
      </c>
      <c r="O4">
        <v>96</v>
      </c>
      <c r="P4">
        <v>6</v>
      </c>
      <c r="Q4">
        <v>5</v>
      </c>
      <c r="R4">
        <v>0</v>
      </c>
      <c r="S4">
        <v>1</v>
      </c>
      <c r="T4">
        <v>323</v>
      </c>
      <c r="U4">
        <v>723</v>
      </c>
      <c r="V4">
        <v>874</v>
      </c>
      <c r="W4">
        <v>572</v>
      </c>
      <c r="X4">
        <v>702</v>
      </c>
      <c r="Y4">
        <v>719</v>
      </c>
      <c r="Z4">
        <v>703</v>
      </c>
      <c r="AA4">
        <v>943</v>
      </c>
      <c r="AB4">
        <v>861</v>
      </c>
      <c r="AC4">
        <v>870</v>
      </c>
      <c r="AD4">
        <v>919</v>
      </c>
    </row>
    <row r="5" spans="1:30" ht="14.25" customHeight="1" x14ac:dyDescent="0.25">
      <c r="A5" t="s">
        <v>133</v>
      </c>
      <c r="B5" t="s">
        <v>134</v>
      </c>
      <c r="C5" t="s">
        <v>120</v>
      </c>
      <c r="D5" t="s">
        <v>110</v>
      </c>
      <c r="E5">
        <v>44</v>
      </c>
      <c r="F5">
        <v>177</v>
      </c>
      <c r="G5">
        <v>271</v>
      </c>
      <c r="H5">
        <v>274</v>
      </c>
      <c r="I5">
        <v>304</v>
      </c>
      <c r="J5">
        <v>225</v>
      </c>
      <c r="K5">
        <v>325</v>
      </c>
      <c r="L5">
        <v>385</v>
      </c>
      <c r="M5">
        <v>615</v>
      </c>
      <c r="N5">
        <v>250</v>
      </c>
      <c r="O5">
        <v>325</v>
      </c>
      <c r="P5">
        <v>423</v>
      </c>
      <c r="Q5">
        <v>312</v>
      </c>
      <c r="R5">
        <v>182</v>
      </c>
      <c r="S5">
        <v>67</v>
      </c>
      <c r="T5">
        <v>118</v>
      </c>
      <c r="U5">
        <v>56</v>
      </c>
      <c r="V5">
        <v>178</v>
      </c>
      <c r="W5">
        <v>370</v>
      </c>
      <c r="X5">
        <v>456</v>
      </c>
      <c r="Y5">
        <v>360</v>
      </c>
      <c r="Z5">
        <v>136</v>
      </c>
      <c r="AA5">
        <v>435</v>
      </c>
      <c r="AB5">
        <v>609</v>
      </c>
      <c r="AC5">
        <v>511</v>
      </c>
      <c r="AD5">
        <v>656</v>
      </c>
    </row>
    <row r="6" spans="1:30" ht="14.25" customHeight="1" x14ac:dyDescent="0.25">
      <c r="A6" t="s">
        <v>150</v>
      </c>
      <c r="B6" t="s">
        <v>151</v>
      </c>
      <c r="C6" t="s">
        <v>120</v>
      </c>
      <c r="D6" t="s">
        <v>110</v>
      </c>
      <c r="E6">
        <v>190</v>
      </c>
      <c r="F6">
        <v>119</v>
      </c>
      <c r="G6">
        <v>42</v>
      </c>
      <c r="H6">
        <v>203</v>
      </c>
      <c r="I6">
        <v>472</v>
      </c>
      <c r="J6">
        <v>376</v>
      </c>
      <c r="K6">
        <v>404</v>
      </c>
      <c r="L6">
        <v>463</v>
      </c>
      <c r="M6">
        <v>606</v>
      </c>
      <c r="N6">
        <v>409</v>
      </c>
      <c r="O6">
        <v>502</v>
      </c>
      <c r="P6">
        <v>572</v>
      </c>
      <c r="Q6">
        <v>467</v>
      </c>
      <c r="R6">
        <v>289</v>
      </c>
      <c r="S6">
        <v>145</v>
      </c>
      <c r="T6">
        <v>486</v>
      </c>
      <c r="U6">
        <v>176</v>
      </c>
      <c r="V6">
        <v>31</v>
      </c>
      <c r="W6">
        <v>474</v>
      </c>
      <c r="X6">
        <v>820</v>
      </c>
      <c r="Y6">
        <v>703</v>
      </c>
      <c r="Z6">
        <v>711</v>
      </c>
      <c r="AA6">
        <v>668</v>
      </c>
      <c r="AB6">
        <v>650</v>
      </c>
      <c r="AC6">
        <v>228</v>
      </c>
      <c r="AD6">
        <v>351</v>
      </c>
    </row>
    <row r="7" spans="1:30" ht="14.25" customHeight="1" x14ac:dyDescent="0.25">
      <c r="A7" t="s">
        <v>152</v>
      </c>
      <c r="B7" t="s">
        <v>153</v>
      </c>
      <c r="C7" t="s">
        <v>120</v>
      </c>
      <c r="D7" t="s">
        <v>110</v>
      </c>
      <c r="E7">
        <v>312</v>
      </c>
      <c r="F7">
        <v>192</v>
      </c>
      <c r="G7">
        <v>140</v>
      </c>
      <c r="H7">
        <v>122</v>
      </c>
      <c r="I7">
        <v>93</v>
      </c>
      <c r="J7">
        <v>156</v>
      </c>
      <c r="K7">
        <v>231</v>
      </c>
      <c r="L7">
        <v>298</v>
      </c>
      <c r="M7">
        <v>290</v>
      </c>
      <c r="N7">
        <v>169</v>
      </c>
      <c r="O7">
        <v>151</v>
      </c>
      <c r="P7">
        <v>209</v>
      </c>
      <c r="Q7">
        <v>146</v>
      </c>
      <c r="R7">
        <v>53</v>
      </c>
      <c r="S7">
        <v>12</v>
      </c>
      <c r="T7">
        <v>31</v>
      </c>
      <c r="U7">
        <v>29</v>
      </c>
      <c r="V7">
        <v>5</v>
      </c>
      <c r="W7">
        <v>2</v>
      </c>
      <c r="X7">
        <v>0</v>
      </c>
      <c r="Y7">
        <v>0</v>
      </c>
      <c r="Z7">
        <v>13</v>
      </c>
      <c r="AA7">
        <v>153</v>
      </c>
      <c r="AB7">
        <v>372</v>
      </c>
      <c r="AC7">
        <v>476</v>
      </c>
      <c r="AD7">
        <v>466</v>
      </c>
    </row>
    <row r="8" spans="1:30" ht="14.25" customHeight="1" x14ac:dyDescent="0.25">
      <c r="A8" t="s">
        <v>154</v>
      </c>
      <c r="B8" t="s">
        <v>155</v>
      </c>
      <c r="C8" t="s">
        <v>118</v>
      </c>
      <c r="D8" t="s">
        <v>110</v>
      </c>
      <c r="E8">
        <v>145</v>
      </c>
      <c r="F8">
        <v>81</v>
      </c>
      <c r="G8">
        <v>86</v>
      </c>
      <c r="H8">
        <v>96</v>
      </c>
      <c r="I8">
        <v>116</v>
      </c>
      <c r="J8">
        <v>116</v>
      </c>
      <c r="K8">
        <v>128</v>
      </c>
      <c r="L8">
        <v>130</v>
      </c>
      <c r="M8">
        <v>149</v>
      </c>
      <c r="N8">
        <v>110</v>
      </c>
      <c r="O8">
        <v>87</v>
      </c>
      <c r="P8">
        <v>113</v>
      </c>
      <c r="Q8">
        <v>69</v>
      </c>
      <c r="R8">
        <v>47</v>
      </c>
      <c r="S8">
        <v>80</v>
      </c>
      <c r="T8">
        <v>341</v>
      </c>
      <c r="U8">
        <v>508</v>
      </c>
      <c r="V8">
        <v>545</v>
      </c>
      <c r="W8">
        <v>440</v>
      </c>
      <c r="X8">
        <v>127</v>
      </c>
      <c r="Y8">
        <v>101</v>
      </c>
      <c r="Z8">
        <v>111</v>
      </c>
      <c r="AA8">
        <v>109</v>
      </c>
      <c r="AB8">
        <v>123</v>
      </c>
      <c r="AC8">
        <v>98</v>
      </c>
      <c r="AD8">
        <v>105</v>
      </c>
    </row>
    <row r="9" spans="1:30" ht="14.25" customHeight="1" x14ac:dyDescent="0.25">
      <c r="A9" t="s">
        <v>159</v>
      </c>
      <c r="B9" t="s">
        <v>160</v>
      </c>
      <c r="C9" t="s">
        <v>118</v>
      </c>
      <c r="D9" t="s">
        <v>110</v>
      </c>
      <c r="E9">
        <v>984</v>
      </c>
      <c r="F9">
        <v>899</v>
      </c>
      <c r="G9">
        <v>817</v>
      </c>
      <c r="H9">
        <v>668</v>
      </c>
      <c r="I9">
        <v>1104</v>
      </c>
      <c r="J9">
        <v>237</v>
      </c>
      <c r="K9">
        <v>1062</v>
      </c>
      <c r="L9">
        <v>512</v>
      </c>
      <c r="M9">
        <v>685</v>
      </c>
      <c r="N9">
        <v>197</v>
      </c>
      <c r="O9">
        <v>568</v>
      </c>
      <c r="P9">
        <v>217</v>
      </c>
      <c r="Q9">
        <v>132</v>
      </c>
      <c r="R9">
        <v>424</v>
      </c>
      <c r="S9">
        <v>30</v>
      </c>
      <c r="T9">
        <v>371</v>
      </c>
      <c r="U9">
        <v>394</v>
      </c>
      <c r="V9">
        <v>393</v>
      </c>
      <c r="W9">
        <v>784</v>
      </c>
      <c r="X9">
        <v>1162</v>
      </c>
      <c r="Y9">
        <v>1106</v>
      </c>
      <c r="Z9">
        <v>942</v>
      </c>
      <c r="AA9">
        <v>1225</v>
      </c>
      <c r="AB9">
        <v>326</v>
      </c>
      <c r="AC9">
        <v>265</v>
      </c>
      <c r="AD9">
        <v>875</v>
      </c>
    </row>
    <row r="10" spans="1:30" ht="14.25" customHeight="1" x14ac:dyDescent="0.25">
      <c r="A10" t="s">
        <v>162</v>
      </c>
      <c r="B10" t="s">
        <v>163</v>
      </c>
      <c r="C10" t="s">
        <v>118</v>
      </c>
      <c r="D10" t="s">
        <v>110</v>
      </c>
      <c r="E10">
        <v>159</v>
      </c>
      <c r="F10">
        <v>86</v>
      </c>
      <c r="G10">
        <v>65</v>
      </c>
      <c r="H10">
        <v>49</v>
      </c>
      <c r="I10">
        <v>32</v>
      </c>
      <c r="J10">
        <v>39</v>
      </c>
      <c r="K10">
        <v>37</v>
      </c>
      <c r="L10">
        <v>10</v>
      </c>
      <c r="M10">
        <v>5</v>
      </c>
      <c r="N10">
        <v>129</v>
      </c>
      <c r="O10">
        <v>110</v>
      </c>
      <c r="P10">
        <v>129</v>
      </c>
      <c r="Q10">
        <v>94</v>
      </c>
      <c r="R10">
        <v>63</v>
      </c>
      <c r="S10">
        <v>83</v>
      </c>
      <c r="T10">
        <v>354</v>
      </c>
      <c r="U10">
        <v>548</v>
      </c>
      <c r="V10">
        <v>559</v>
      </c>
      <c r="W10">
        <v>531</v>
      </c>
      <c r="X10">
        <v>106</v>
      </c>
      <c r="Y10">
        <v>100</v>
      </c>
      <c r="Z10">
        <v>109</v>
      </c>
      <c r="AA10">
        <v>130</v>
      </c>
      <c r="AB10">
        <v>153</v>
      </c>
      <c r="AC10">
        <v>107</v>
      </c>
      <c r="AD10">
        <v>106</v>
      </c>
    </row>
    <row r="11" spans="1:30" ht="14.25" customHeight="1" x14ac:dyDescent="0.25">
      <c r="A11" t="s">
        <v>165</v>
      </c>
      <c r="B11" t="s">
        <v>166</v>
      </c>
      <c r="C11" t="s">
        <v>120</v>
      </c>
      <c r="D11" t="s">
        <v>110</v>
      </c>
      <c r="E11">
        <v>86</v>
      </c>
      <c r="F11">
        <v>92</v>
      </c>
      <c r="G11">
        <v>74</v>
      </c>
      <c r="H11">
        <v>100</v>
      </c>
      <c r="I11">
        <v>165</v>
      </c>
      <c r="J11">
        <v>303</v>
      </c>
      <c r="K11">
        <v>315</v>
      </c>
      <c r="L11">
        <v>273</v>
      </c>
      <c r="M11">
        <v>322</v>
      </c>
      <c r="N11">
        <v>114</v>
      </c>
      <c r="O11">
        <v>94</v>
      </c>
      <c r="P11">
        <v>98</v>
      </c>
      <c r="Q11">
        <v>73</v>
      </c>
      <c r="R11">
        <v>39</v>
      </c>
      <c r="S11">
        <v>94</v>
      </c>
      <c r="T11">
        <v>270</v>
      </c>
      <c r="U11">
        <v>342</v>
      </c>
      <c r="V11">
        <v>368</v>
      </c>
      <c r="W11">
        <v>302</v>
      </c>
      <c r="X11">
        <v>-167</v>
      </c>
      <c r="Y11">
        <v>69</v>
      </c>
      <c r="Z11">
        <v>52</v>
      </c>
      <c r="AA11">
        <v>40</v>
      </c>
      <c r="AB11">
        <v>455</v>
      </c>
      <c r="AC11">
        <v>400</v>
      </c>
      <c r="AD11">
        <v>392</v>
      </c>
    </row>
    <row r="12" spans="1:30" ht="14.25" customHeight="1" x14ac:dyDescent="0.25">
      <c r="A12" t="s">
        <v>167</v>
      </c>
      <c r="B12" t="s">
        <v>168</v>
      </c>
      <c r="C12" t="s">
        <v>118</v>
      </c>
      <c r="D12" t="s">
        <v>110</v>
      </c>
      <c r="E12">
        <v>666</v>
      </c>
      <c r="F12">
        <v>745</v>
      </c>
      <c r="G12">
        <v>725</v>
      </c>
      <c r="H12">
        <v>510</v>
      </c>
      <c r="I12">
        <v>675</v>
      </c>
      <c r="J12">
        <v>218</v>
      </c>
      <c r="K12">
        <v>867</v>
      </c>
      <c r="L12">
        <v>434</v>
      </c>
      <c r="M12">
        <v>557</v>
      </c>
      <c r="N12">
        <v>214</v>
      </c>
      <c r="O12">
        <v>450</v>
      </c>
      <c r="P12">
        <v>160</v>
      </c>
      <c r="Q12">
        <v>113</v>
      </c>
      <c r="R12">
        <v>76</v>
      </c>
      <c r="S12">
        <v>19</v>
      </c>
      <c r="T12">
        <v>231</v>
      </c>
      <c r="U12">
        <v>265</v>
      </c>
      <c r="V12">
        <v>261</v>
      </c>
      <c r="W12">
        <v>606</v>
      </c>
      <c r="X12">
        <v>1046</v>
      </c>
      <c r="Y12">
        <v>937</v>
      </c>
      <c r="Z12">
        <v>702</v>
      </c>
      <c r="AA12">
        <v>959</v>
      </c>
      <c r="AB12">
        <v>491</v>
      </c>
      <c r="AC12">
        <v>339</v>
      </c>
      <c r="AD12">
        <v>566</v>
      </c>
    </row>
    <row r="13" spans="1:30" ht="14.25" customHeight="1" x14ac:dyDescent="0.25">
      <c r="A13" t="s">
        <v>169</v>
      </c>
      <c r="B13" t="s">
        <v>170</v>
      </c>
      <c r="C13" t="s">
        <v>120</v>
      </c>
      <c r="D13" t="s">
        <v>110</v>
      </c>
      <c r="E13">
        <v>238</v>
      </c>
      <c r="F13">
        <v>142</v>
      </c>
      <c r="G13">
        <v>204</v>
      </c>
      <c r="H13">
        <v>137</v>
      </c>
      <c r="I13">
        <v>192</v>
      </c>
      <c r="J13">
        <v>132</v>
      </c>
      <c r="K13">
        <v>140</v>
      </c>
      <c r="L13">
        <v>112</v>
      </c>
      <c r="M13">
        <v>184</v>
      </c>
      <c r="N13">
        <v>180</v>
      </c>
      <c r="O13">
        <v>168</v>
      </c>
      <c r="P13">
        <v>190</v>
      </c>
      <c r="Q13">
        <v>134</v>
      </c>
      <c r="R13">
        <v>110</v>
      </c>
      <c r="S13">
        <v>42</v>
      </c>
      <c r="T13">
        <v>193</v>
      </c>
      <c r="U13">
        <v>167</v>
      </c>
      <c r="V13">
        <v>92</v>
      </c>
      <c r="W13">
        <v>41</v>
      </c>
      <c r="X13">
        <v>28</v>
      </c>
      <c r="Y13">
        <v>328</v>
      </c>
      <c r="Z13">
        <v>243</v>
      </c>
      <c r="AA13">
        <v>328</v>
      </c>
      <c r="AB13">
        <v>180</v>
      </c>
      <c r="AC13">
        <v>100</v>
      </c>
      <c r="AD13">
        <v>211</v>
      </c>
    </row>
    <row r="14" spans="1:30" ht="14.25" customHeight="1" x14ac:dyDescent="0.25">
      <c r="A14" t="s">
        <v>171</v>
      </c>
      <c r="B14" t="s">
        <v>172</v>
      </c>
      <c r="C14" t="s">
        <v>119</v>
      </c>
      <c r="D14" t="s">
        <v>110</v>
      </c>
      <c r="E14">
        <v>3952</v>
      </c>
      <c r="F14">
        <v>863</v>
      </c>
      <c r="G14">
        <v>366</v>
      </c>
      <c r="H14">
        <v>205</v>
      </c>
      <c r="I14">
        <v>6712</v>
      </c>
      <c r="J14">
        <v>2481</v>
      </c>
      <c r="K14">
        <v>4805</v>
      </c>
      <c r="L14">
        <v>2476</v>
      </c>
      <c r="M14">
        <v>4733</v>
      </c>
      <c r="N14">
        <v>1870</v>
      </c>
      <c r="O14">
        <v>3412</v>
      </c>
      <c r="P14">
        <v>1117</v>
      </c>
      <c r="Q14">
        <v>881</v>
      </c>
      <c r="R14">
        <v>378</v>
      </c>
      <c r="S14">
        <v>232</v>
      </c>
      <c r="T14">
        <v>961</v>
      </c>
      <c r="U14">
        <v>654</v>
      </c>
      <c r="V14">
        <v>797</v>
      </c>
      <c r="W14">
        <v>903</v>
      </c>
      <c r="X14">
        <v>2018</v>
      </c>
      <c r="Y14">
        <v>2290</v>
      </c>
      <c r="Z14">
        <v>1079</v>
      </c>
      <c r="AA14">
        <v>2716</v>
      </c>
      <c r="AB14">
        <v>1412</v>
      </c>
      <c r="AC14">
        <v>18953</v>
      </c>
      <c r="AD14">
        <v>2512</v>
      </c>
    </row>
    <row r="15" spans="1:30" ht="14.25" customHeight="1" x14ac:dyDescent="0.25">
      <c r="A15" t="s">
        <v>173</v>
      </c>
      <c r="B15" t="s">
        <v>174</v>
      </c>
      <c r="C15" t="s">
        <v>119</v>
      </c>
      <c r="D15" t="s">
        <v>110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794</v>
      </c>
      <c r="X15">
        <v>4535</v>
      </c>
      <c r="Y15">
        <v>4224</v>
      </c>
      <c r="Z15">
        <v>3338</v>
      </c>
      <c r="AA15">
        <v>2958</v>
      </c>
      <c r="AB15">
        <v>2870</v>
      </c>
      <c r="AC15">
        <v>1447</v>
      </c>
      <c r="AD15">
        <v>3405</v>
      </c>
    </row>
    <row r="16" spans="1:30" ht="14.25" customHeight="1" x14ac:dyDescent="0.25">
      <c r="A16" t="s">
        <v>175</v>
      </c>
      <c r="B16" t="s">
        <v>176</v>
      </c>
      <c r="C16" t="s">
        <v>119</v>
      </c>
      <c r="D16" t="s">
        <v>110</v>
      </c>
      <c r="E16">
        <v>1132</v>
      </c>
      <c r="F16">
        <v>108</v>
      </c>
      <c r="G16">
        <v>6434</v>
      </c>
      <c r="H16">
        <v>2184</v>
      </c>
      <c r="I16">
        <v>5029</v>
      </c>
      <c r="J16">
        <v>3419</v>
      </c>
      <c r="K16">
        <v>5784</v>
      </c>
      <c r="L16">
        <v>2815</v>
      </c>
      <c r="M16">
        <v>3538</v>
      </c>
      <c r="N16">
        <v>4847</v>
      </c>
      <c r="O16">
        <v>3375</v>
      </c>
      <c r="P16">
        <v>1564</v>
      </c>
      <c r="Q16">
        <v>682</v>
      </c>
      <c r="R16">
        <v>3233</v>
      </c>
      <c r="S16">
        <v>160</v>
      </c>
      <c r="T16">
        <v>1499</v>
      </c>
      <c r="U16">
        <v>1175</v>
      </c>
      <c r="V16">
        <v>3330</v>
      </c>
      <c r="W16">
        <v>2551</v>
      </c>
      <c r="X16">
        <v>3252</v>
      </c>
      <c r="Y16">
        <v>2753</v>
      </c>
      <c r="Z16">
        <v>1909</v>
      </c>
      <c r="AA16">
        <v>3935</v>
      </c>
      <c r="AB16">
        <v>2682</v>
      </c>
      <c r="AC16">
        <v>2342</v>
      </c>
      <c r="AD16">
        <v>3359</v>
      </c>
    </row>
    <row r="17" spans="1:30" ht="14.25" customHeight="1" x14ac:dyDescent="0.25">
      <c r="A17" t="s">
        <v>177</v>
      </c>
      <c r="B17" t="s">
        <v>178</v>
      </c>
      <c r="C17" t="s">
        <v>120</v>
      </c>
      <c r="D17" t="s">
        <v>110</v>
      </c>
      <c r="E17">
        <v>27</v>
      </c>
      <c r="F17">
        <v>53</v>
      </c>
      <c r="G17">
        <v>276</v>
      </c>
      <c r="H17">
        <v>198</v>
      </c>
      <c r="I17">
        <v>90</v>
      </c>
      <c r="J17">
        <v>21</v>
      </c>
      <c r="K17">
        <v>26</v>
      </c>
      <c r="L17">
        <v>28</v>
      </c>
      <c r="M17">
        <v>25</v>
      </c>
      <c r="N17">
        <v>18</v>
      </c>
      <c r="O17">
        <v>24</v>
      </c>
      <c r="P17">
        <v>26</v>
      </c>
      <c r="Q17">
        <v>19</v>
      </c>
      <c r="R17">
        <v>4</v>
      </c>
      <c r="S17">
        <v>48</v>
      </c>
      <c r="T17">
        <v>1228</v>
      </c>
      <c r="U17">
        <v>166</v>
      </c>
      <c r="V17">
        <v>72</v>
      </c>
      <c r="W17">
        <v>32</v>
      </c>
      <c r="X17">
        <v>22</v>
      </c>
      <c r="Y17">
        <v>15</v>
      </c>
      <c r="Z17">
        <v>5</v>
      </c>
      <c r="AA17">
        <v>16</v>
      </c>
      <c r="AB17">
        <v>32</v>
      </c>
      <c r="AC17">
        <v>68</v>
      </c>
      <c r="AD17">
        <v>97</v>
      </c>
    </row>
    <row r="18" spans="1:30" ht="14.25" customHeight="1" x14ac:dyDescent="0.25">
      <c r="A18" t="s">
        <v>179</v>
      </c>
      <c r="B18" t="s">
        <v>180</v>
      </c>
      <c r="C18" t="s">
        <v>118</v>
      </c>
      <c r="D18" t="s">
        <v>110</v>
      </c>
      <c r="E18">
        <v>65</v>
      </c>
      <c r="F18">
        <v>90</v>
      </c>
      <c r="G18">
        <v>58</v>
      </c>
      <c r="H18">
        <v>92</v>
      </c>
      <c r="I18">
        <v>167</v>
      </c>
      <c r="J18">
        <v>132</v>
      </c>
      <c r="K18">
        <v>113</v>
      </c>
      <c r="L18">
        <v>110</v>
      </c>
      <c r="M18">
        <v>186</v>
      </c>
      <c r="N18">
        <v>63</v>
      </c>
      <c r="O18">
        <v>74</v>
      </c>
      <c r="P18">
        <v>115</v>
      </c>
      <c r="Q18">
        <v>72</v>
      </c>
      <c r="R18">
        <v>56</v>
      </c>
      <c r="S18">
        <v>18</v>
      </c>
      <c r="T18">
        <v>62</v>
      </c>
      <c r="U18">
        <v>86</v>
      </c>
      <c r="V18">
        <v>160</v>
      </c>
      <c r="W18">
        <v>77</v>
      </c>
      <c r="X18">
        <v>142</v>
      </c>
      <c r="Y18">
        <v>106</v>
      </c>
      <c r="Z18">
        <v>75</v>
      </c>
      <c r="AA18">
        <v>100</v>
      </c>
      <c r="AB18">
        <v>252</v>
      </c>
      <c r="AC18">
        <v>144</v>
      </c>
      <c r="AD18">
        <v>218</v>
      </c>
    </row>
    <row r="19" spans="1:30" ht="14.25" customHeight="1" x14ac:dyDescent="0.25">
      <c r="A19" t="s">
        <v>181</v>
      </c>
      <c r="B19" t="s">
        <v>182</v>
      </c>
      <c r="C19" t="s">
        <v>120</v>
      </c>
      <c r="D19" t="s">
        <v>110</v>
      </c>
      <c r="E19">
        <v>16</v>
      </c>
      <c r="F19">
        <v>39</v>
      </c>
      <c r="G19">
        <v>258</v>
      </c>
      <c r="H19">
        <v>190</v>
      </c>
      <c r="I19">
        <v>95</v>
      </c>
      <c r="J19">
        <v>21</v>
      </c>
      <c r="K19">
        <v>35</v>
      </c>
      <c r="L19">
        <v>31</v>
      </c>
      <c r="M19">
        <v>25</v>
      </c>
      <c r="N19">
        <v>15</v>
      </c>
      <c r="O19">
        <v>17</v>
      </c>
      <c r="P19">
        <v>23</v>
      </c>
      <c r="Q19">
        <v>11</v>
      </c>
      <c r="R19">
        <v>8</v>
      </c>
      <c r="S19">
        <v>49</v>
      </c>
      <c r="T19">
        <v>103</v>
      </c>
      <c r="U19">
        <v>278</v>
      </c>
      <c r="V19">
        <v>254</v>
      </c>
      <c r="W19">
        <v>246</v>
      </c>
      <c r="X19">
        <v>41</v>
      </c>
      <c r="Y19">
        <v>59</v>
      </c>
      <c r="Z19">
        <v>36</v>
      </c>
      <c r="AA19">
        <v>36</v>
      </c>
      <c r="AB19">
        <v>22</v>
      </c>
      <c r="AC19">
        <v>12</v>
      </c>
      <c r="AD19">
        <v>93</v>
      </c>
    </row>
    <row r="20" spans="1:30" ht="14.25" customHeight="1" x14ac:dyDescent="0.25">
      <c r="A20" t="s">
        <v>183</v>
      </c>
      <c r="B20" t="s">
        <v>184</v>
      </c>
      <c r="C20" t="s">
        <v>109</v>
      </c>
      <c r="D20" t="s">
        <v>110</v>
      </c>
      <c r="E20">
        <v>203</v>
      </c>
      <c r="F20">
        <v>163</v>
      </c>
      <c r="G20">
        <v>179</v>
      </c>
      <c r="H20">
        <v>188</v>
      </c>
      <c r="I20">
        <v>380</v>
      </c>
      <c r="J20">
        <v>185</v>
      </c>
      <c r="K20">
        <v>250</v>
      </c>
      <c r="L20">
        <v>466</v>
      </c>
      <c r="M20">
        <v>377</v>
      </c>
      <c r="N20">
        <v>314</v>
      </c>
      <c r="O20">
        <v>351</v>
      </c>
      <c r="P20">
        <v>405</v>
      </c>
      <c r="Q20">
        <v>297</v>
      </c>
      <c r="R20">
        <v>156</v>
      </c>
      <c r="S20">
        <v>68</v>
      </c>
      <c r="T20">
        <v>218</v>
      </c>
      <c r="U20">
        <v>196</v>
      </c>
      <c r="V20">
        <v>226</v>
      </c>
      <c r="W20">
        <v>176</v>
      </c>
      <c r="X20">
        <v>72</v>
      </c>
      <c r="Y20">
        <v>16</v>
      </c>
      <c r="Z20">
        <v>1</v>
      </c>
      <c r="AA20">
        <v>0</v>
      </c>
      <c r="AB20">
        <v>115</v>
      </c>
      <c r="AC20">
        <v>549</v>
      </c>
      <c r="AD20">
        <v>220</v>
      </c>
    </row>
    <row r="21" spans="1:30" ht="14.25" customHeight="1" x14ac:dyDescent="0.25">
      <c r="A21" t="s">
        <v>185</v>
      </c>
      <c r="B21" t="s">
        <v>186</v>
      </c>
      <c r="C21" t="s">
        <v>120</v>
      </c>
      <c r="D21" t="s">
        <v>110</v>
      </c>
      <c r="E21">
        <v>191</v>
      </c>
      <c r="F21">
        <v>186</v>
      </c>
      <c r="G21">
        <v>183</v>
      </c>
      <c r="H21">
        <v>153</v>
      </c>
      <c r="I21">
        <v>271</v>
      </c>
      <c r="J21">
        <v>191</v>
      </c>
      <c r="K21">
        <v>322</v>
      </c>
      <c r="L21">
        <v>320</v>
      </c>
      <c r="M21">
        <v>387</v>
      </c>
      <c r="N21">
        <v>173</v>
      </c>
      <c r="O21">
        <v>109</v>
      </c>
      <c r="P21">
        <v>131</v>
      </c>
      <c r="Q21">
        <v>37</v>
      </c>
      <c r="R21">
        <v>21</v>
      </c>
      <c r="S21">
        <v>0</v>
      </c>
      <c r="T21">
        <v>5</v>
      </c>
      <c r="U21">
        <v>3</v>
      </c>
      <c r="V21">
        <v>3</v>
      </c>
      <c r="W21">
        <v>137</v>
      </c>
      <c r="X21">
        <v>382</v>
      </c>
      <c r="Y21">
        <v>234</v>
      </c>
      <c r="Z21">
        <v>145</v>
      </c>
      <c r="AA21">
        <v>138</v>
      </c>
      <c r="AB21">
        <v>207</v>
      </c>
      <c r="AC21">
        <v>175</v>
      </c>
      <c r="AD21">
        <v>175</v>
      </c>
    </row>
    <row r="22" spans="1:30" ht="14.25" customHeight="1" x14ac:dyDescent="0.25">
      <c r="A22" t="s">
        <v>187</v>
      </c>
      <c r="B22" t="s">
        <v>188</v>
      </c>
      <c r="C22" t="s">
        <v>118</v>
      </c>
      <c r="D22" t="s">
        <v>110</v>
      </c>
      <c r="E22">
        <v>22</v>
      </c>
      <c r="F22">
        <v>87</v>
      </c>
      <c r="G22">
        <v>65</v>
      </c>
      <c r="H22">
        <v>71</v>
      </c>
      <c r="I22">
        <v>217</v>
      </c>
      <c r="J22">
        <v>166</v>
      </c>
      <c r="K22">
        <v>157</v>
      </c>
      <c r="L22">
        <v>125</v>
      </c>
      <c r="M22">
        <v>187</v>
      </c>
      <c r="N22">
        <v>83</v>
      </c>
      <c r="O22">
        <v>87</v>
      </c>
      <c r="P22">
        <v>117</v>
      </c>
      <c r="Q22">
        <v>69</v>
      </c>
      <c r="R22">
        <v>54</v>
      </c>
      <c r="S22">
        <v>16</v>
      </c>
      <c r="T22">
        <v>59</v>
      </c>
      <c r="U22">
        <v>68</v>
      </c>
      <c r="V22">
        <v>126</v>
      </c>
      <c r="W22">
        <v>103</v>
      </c>
      <c r="X22">
        <v>143</v>
      </c>
      <c r="Y22">
        <v>95</v>
      </c>
      <c r="Z22">
        <v>101</v>
      </c>
      <c r="AA22">
        <v>118</v>
      </c>
      <c r="AB22">
        <v>253</v>
      </c>
      <c r="AC22">
        <v>162</v>
      </c>
      <c r="AD22">
        <v>246</v>
      </c>
    </row>
    <row r="23" spans="1:30" ht="14.25" customHeight="1" x14ac:dyDescent="0.25">
      <c r="A23" t="s">
        <v>189</v>
      </c>
      <c r="B23" t="s">
        <v>190</v>
      </c>
      <c r="C23" t="s">
        <v>119</v>
      </c>
      <c r="D23" t="s">
        <v>110</v>
      </c>
      <c r="E23">
        <v>3855</v>
      </c>
      <c r="F23">
        <v>1595</v>
      </c>
      <c r="G23">
        <v>1401</v>
      </c>
      <c r="H23">
        <v>1106</v>
      </c>
      <c r="I23">
        <v>2143</v>
      </c>
      <c r="J23">
        <v>1838</v>
      </c>
      <c r="K23">
        <v>741</v>
      </c>
      <c r="L23">
        <v>1324</v>
      </c>
      <c r="M23">
        <v>4234</v>
      </c>
      <c r="N23">
        <v>3132</v>
      </c>
      <c r="O23">
        <v>1983</v>
      </c>
      <c r="P23">
        <v>2176</v>
      </c>
      <c r="Q23">
        <v>1550</v>
      </c>
      <c r="R23">
        <v>1083</v>
      </c>
      <c r="S23">
        <v>217</v>
      </c>
      <c r="T23">
        <v>1978</v>
      </c>
      <c r="U23">
        <v>2087</v>
      </c>
      <c r="V23">
        <v>3449</v>
      </c>
      <c r="W23">
        <v>2504</v>
      </c>
      <c r="X23">
        <v>2331</v>
      </c>
      <c r="Y23">
        <v>2898</v>
      </c>
      <c r="Z23">
        <v>2697</v>
      </c>
      <c r="AA23">
        <v>3319</v>
      </c>
      <c r="AB23">
        <v>3882</v>
      </c>
      <c r="AC23">
        <v>3209</v>
      </c>
      <c r="AD23">
        <v>4080</v>
      </c>
    </row>
    <row r="24" spans="1:30" ht="14.25" customHeight="1" x14ac:dyDescent="0.25">
      <c r="A24" t="s">
        <v>191</v>
      </c>
      <c r="B24" t="s">
        <v>192</v>
      </c>
      <c r="C24" t="s">
        <v>120</v>
      </c>
      <c r="D24" t="s">
        <v>110</v>
      </c>
      <c r="E24">
        <v>61</v>
      </c>
      <c r="F24">
        <v>65</v>
      </c>
      <c r="G24">
        <v>59</v>
      </c>
      <c r="H24">
        <v>60</v>
      </c>
      <c r="I24">
        <v>43</v>
      </c>
      <c r="J24">
        <v>73</v>
      </c>
      <c r="K24">
        <v>121</v>
      </c>
      <c r="L24">
        <v>107</v>
      </c>
      <c r="M24">
        <v>195</v>
      </c>
      <c r="N24">
        <v>77</v>
      </c>
      <c r="O24">
        <v>81</v>
      </c>
      <c r="P24">
        <v>97</v>
      </c>
      <c r="Q24">
        <v>84</v>
      </c>
      <c r="R24">
        <v>35</v>
      </c>
      <c r="S24">
        <v>25</v>
      </c>
      <c r="T24">
        <v>64</v>
      </c>
      <c r="U24">
        <v>57</v>
      </c>
      <c r="V24">
        <v>41</v>
      </c>
      <c r="W24">
        <v>42</v>
      </c>
      <c r="X24">
        <v>-247</v>
      </c>
      <c r="Y24">
        <v>77</v>
      </c>
      <c r="Z24">
        <v>68</v>
      </c>
      <c r="AA24">
        <v>57</v>
      </c>
      <c r="AB24">
        <v>223</v>
      </c>
      <c r="AC24">
        <v>196</v>
      </c>
      <c r="AD24">
        <v>197</v>
      </c>
    </row>
    <row r="25" spans="1:30" ht="14.25" customHeight="1" x14ac:dyDescent="0.25">
      <c r="A25" t="s">
        <v>193</v>
      </c>
      <c r="B25" t="s">
        <v>194</v>
      </c>
      <c r="C25" t="s">
        <v>119</v>
      </c>
      <c r="D25" t="s">
        <v>110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925</v>
      </c>
      <c r="X25">
        <v>3297</v>
      </c>
      <c r="Y25">
        <v>4449</v>
      </c>
      <c r="Z25">
        <v>3370</v>
      </c>
      <c r="AA25">
        <v>2728</v>
      </c>
      <c r="AB25">
        <v>2758</v>
      </c>
      <c r="AC25">
        <v>1227</v>
      </c>
      <c r="AD25">
        <v>3109</v>
      </c>
    </row>
    <row r="26" spans="1:30" ht="14.25" customHeight="1" x14ac:dyDescent="0.25">
      <c r="A26" t="s">
        <v>195</v>
      </c>
      <c r="B26" t="s">
        <v>196</v>
      </c>
      <c r="C26" t="s">
        <v>120</v>
      </c>
      <c r="D26" t="s">
        <v>110</v>
      </c>
      <c r="E26">
        <v>103</v>
      </c>
      <c r="F26">
        <v>136</v>
      </c>
      <c r="G26">
        <v>166</v>
      </c>
      <c r="H26">
        <v>166</v>
      </c>
      <c r="I26">
        <v>117</v>
      </c>
      <c r="J26">
        <v>165</v>
      </c>
      <c r="K26">
        <v>254</v>
      </c>
      <c r="L26">
        <v>240</v>
      </c>
      <c r="M26">
        <v>168</v>
      </c>
      <c r="N26">
        <v>139</v>
      </c>
      <c r="O26">
        <v>84</v>
      </c>
      <c r="P26">
        <v>95</v>
      </c>
      <c r="Q26">
        <v>108</v>
      </c>
      <c r="R26">
        <v>32</v>
      </c>
      <c r="S26">
        <v>18</v>
      </c>
      <c r="T26">
        <v>59</v>
      </c>
      <c r="U26">
        <v>224</v>
      </c>
      <c r="V26">
        <v>370</v>
      </c>
      <c r="W26">
        <v>260</v>
      </c>
      <c r="X26">
        <v>200</v>
      </c>
      <c r="Y26">
        <v>291</v>
      </c>
      <c r="Z26">
        <v>249</v>
      </c>
      <c r="AA26">
        <v>494</v>
      </c>
      <c r="AB26">
        <v>231</v>
      </c>
      <c r="AC26">
        <v>650</v>
      </c>
      <c r="AD26">
        <v>457</v>
      </c>
    </row>
    <row r="27" spans="1:30" ht="14.25" customHeight="1" x14ac:dyDescent="0.25">
      <c r="A27" t="s">
        <v>197</v>
      </c>
      <c r="B27" t="s">
        <v>198</v>
      </c>
      <c r="C27" t="s">
        <v>120</v>
      </c>
      <c r="D27" t="s">
        <v>110</v>
      </c>
      <c r="E27">
        <v>66</v>
      </c>
      <c r="F27">
        <v>109</v>
      </c>
      <c r="G27">
        <v>104</v>
      </c>
      <c r="H27">
        <v>93</v>
      </c>
      <c r="I27">
        <v>60</v>
      </c>
      <c r="J27">
        <v>100</v>
      </c>
      <c r="K27">
        <v>94</v>
      </c>
      <c r="L27">
        <v>100</v>
      </c>
      <c r="M27">
        <v>96</v>
      </c>
      <c r="N27">
        <v>90</v>
      </c>
      <c r="O27">
        <v>85</v>
      </c>
      <c r="P27">
        <v>104</v>
      </c>
      <c r="Q27">
        <v>72</v>
      </c>
      <c r="R27">
        <v>37</v>
      </c>
      <c r="S27">
        <v>20</v>
      </c>
      <c r="T27">
        <v>112</v>
      </c>
      <c r="U27">
        <v>126</v>
      </c>
      <c r="V27">
        <v>143</v>
      </c>
      <c r="W27">
        <v>115</v>
      </c>
      <c r="X27">
        <v>100</v>
      </c>
      <c r="Y27">
        <v>103</v>
      </c>
      <c r="Z27">
        <v>88</v>
      </c>
      <c r="AA27">
        <v>99</v>
      </c>
      <c r="AB27">
        <v>72</v>
      </c>
      <c r="AC27">
        <v>108</v>
      </c>
      <c r="AD27">
        <v>130</v>
      </c>
    </row>
    <row r="28" spans="1:30" ht="14.25" customHeight="1" x14ac:dyDescent="0.25">
      <c r="A28" t="s">
        <v>199</v>
      </c>
      <c r="B28" t="s">
        <v>200</v>
      </c>
      <c r="C28" t="s">
        <v>119</v>
      </c>
      <c r="D28" t="s">
        <v>110</v>
      </c>
      <c r="E28">
        <v>1857</v>
      </c>
      <c r="F28">
        <v>780</v>
      </c>
      <c r="G28">
        <v>4807</v>
      </c>
      <c r="H28">
        <v>882</v>
      </c>
      <c r="I28">
        <v>1810</v>
      </c>
      <c r="J28">
        <v>2009</v>
      </c>
      <c r="K28">
        <v>2139</v>
      </c>
      <c r="L28">
        <v>2500</v>
      </c>
      <c r="M28">
        <v>1819</v>
      </c>
      <c r="N28">
        <v>3264</v>
      </c>
      <c r="O28">
        <v>3288</v>
      </c>
      <c r="P28">
        <v>1140</v>
      </c>
      <c r="Q28">
        <v>321</v>
      </c>
      <c r="R28">
        <v>1944</v>
      </c>
      <c r="S28">
        <v>74</v>
      </c>
      <c r="T28">
        <v>711</v>
      </c>
      <c r="U28">
        <v>1125</v>
      </c>
      <c r="V28">
        <v>944</v>
      </c>
      <c r="W28">
        <v>1414</v>
      </c>
      <c r="X28">
        <v>938</v>
      </c>
      <c r="Y28">
        <v>1370</v>
      </c>
      <c r="Z28">
        <v>558</v>
      </c>
      <c r="AA28">
        <v>1330</v>
      </c>
      <c r="AB28">
        <v>1497</v>
      </c>
      <c r="AC28">
        <v>924</v>
      </c>
      <c r="AD28">
        <v>1458</v>
      </c>
    </row>
    <row r="29" spans="1:30" ht="14.25" customHeight="1" x14ac:dyDescent="0.25">
      <c r="A29" t="s">
        <v>201</v>
      </c>
      <c r="B29" t="s">
        <v>202</v>
      </c>
      <c r="C29" t="s">
        <v>120</v>
      </c>
      <c r="D29" t="s">
        <v>110</v>
      </c>
      <c r="E29">
        <v>355</v>
      </c>
      <c r="F29">
        <v>580</v>
      </c>
      <c r="G29">
        <v>491</v>
      </c>
      <c r="H29">
        <v>416</v>
      </c>
      <c r="I29">
        <v>279</v>
      </c>
      <c r="J29">
        <v>110</v>
      </c>
      <c r="K29">
        <v>108</v>
      </c>
      <c r="L29">
        <v>127</v>
      </c>
      <c r="M29">
        <v>142</v>
      </c>
      <c r="N29">
        <v>99</v>
      </c>
      <c r="O29">
        <v>108</v>
      </c>
      <c r="P29">
        <v>118</v>
      </c>
      <c r="Q29">
        <v>81</v>
      </c>
      <c r="R29">
        <v>56</v>
      </c>
      <c r="S29">
        <v>34</v>
      </c>
      <c r="T29">
        <v>80</v>
      </c>
      <c r="U29">
        <v>35</v>
      </c>
      <c r="V29">
        <v>8</v>
      </c>
      <c r="W29">
        <v>20</v>
      </c>
      <c r="X29">
        <v>81</v>
      </c>
      <c r="Y29">
        <v>121</v>
      </c>
      <c r="Z29">
        <v>99</v>
      </c>
      <c r="AA29">
        <v>114</v>
      </c>
      <c r="AB29">
        <v>71</v>
      </c>
      <c r="AC29">
        <v>79</v>
      </c>
      <c r="AD29">
        <v>81</v>
      </c>
    </row>
    <row r="30" spans="1:30" ht="14.25" customHeight="1" x14ac:dyDescent="0.25">
      <c r="A30" t="s">
        <v>203</v>
      </c>
      <c r="B30" t="s">
        <v>204</v>
      </c>
      <c r="C30" t="s">
        <v>120</v>
      </c>
      <c r="D30" t="s">
        <v>110</v>
      </c>
      <c r="E30">
        <v>31</v>
      </c>
      <c r="F30">
        <v>53</v>
      </c>
      <c r="G30">
        <v>401</v>
      </c>
      <c r="H30">
        <v>297</v>
      </c>
      <c r="I30">
        <v>156</v>
      </c>
      <c r="J30">
        <v>37</v>
      </c>
      <c r="K30">
        <v>45</v>
      </c>
      <c r="L30">
        <v>37</v>
      </c>
      <c r="M30">
        <v>58</v>
      </c>
      <c r="N30">
        <v>29</v>
      </c>
      <c r="O30">
        <v>39</v>
      </c>
      <c r="P30">
        <v>44</v>
      </c>
      <c r="Q30">
        <v>45</v>
      </c>
      <c r="R30">
        <v>20</v>
      </c>
      <c r="S30">
        <v>14</v>
      </c>
      <c r="T30">
        <v>318</v>
      </c>
      <c r="U30">
        <v>70</v>
      </c>
      <c r="V30">
        <v>57</v>
      </c>
      <c r="W30">
        <v>19</v>
      </c>
      <c r="X30">
        <v>30</v>
      </c>
      <c r="Y30">
        <v>29</v>
      </c>
      <c r="Z30">
        <v>17</v>
      </c>
      <c r="AA30">
        <v>20</v>
      </c>
      <c r="AB30">
        <v>107</v>
      </c>
      <c r="AC30">
        <v>103</v>
      </c>
      <c r="AD30">
        <v>210</v>
      </c>
    </row>
    <row r="31" spans="1:30" ht="14.25" customHeight="1" x14ac:dyDescent="0.25">
      <c r="A31" t="s">
        <v>205</v>
      </c>
      <c r="B31" t="s">
        <v>206</v>
      </c>
      <c r="C31" t="s">
        <v>120</v>
      </c>
      <c r="D31" t="s">
        <v>110</v>
      </c>
      <c r="E31">
        <v>14</v>
      </c>
      <c r="F31">
        <v>24</v>
      </c>
      <c r="G31">
        <v>68</v>
      </c>
      <c r="H31">
        <v>67</v>
      </c>
      <c r="I31">
        <v>40</v>
      </c>
      <c r="J31">
        <v>71</v>
      </c>
      <c r="K31">
        <v>69</v>
      </c>
      <c r="L31">
        <v>66</v>
      </c>
      <c r="M31">
        <v>66</v>
      </c>
      <c r="N31">
        <v>59</v>
      </c>
      <c r="O31">
        <v>73</v>
      </c>
      <c r="P31">
        <v>108</v>
      </c>
      <c r="Q31">
        <v>115</v>
      </c>
      <c r="R31">
        <v>56</v>
      </c>
      <c r="S31">
        <v>34</v>
      </c>
      <c r="T31">
        <v>108</v>
      </c>
      <c r="U31">
        <v>140</v>
      </c>
      <c r="V31">
        <v>160</v>
      </c>
      <c r="W31">
        <v>113</v>
      </c>
      <c r="X31">
        <v>119</v>
      </c>
      <c r="Y31">
        <v>137</v>
      </c>
      <c r="Z31">
        <v>126</v>
      </c>
      <c r="AA31">
        <v>112</v>
      </c>
      <c r="AB31">
        <v>176</v>
      </c>
      <c r="AC31">
        <v>243</v>
      </c>
      <c r="AD31">
        <v>247</v>
      </c>
    </row>
    <row r="32" spans="1:30" ht="14.25" customHeight="1" x14ac:dyDescent="0.25">
      <c r="A32" t="s">
        <v>207</v>
      </c>
      <c r="B32" t="s">
        <v>208</v>
      </c>
      <c r="C32" t="s">
        <v>119</v>
      </c>
      <c r="D32" t="s">
        <v>110</v>
      </c>
      <c r="E32">
        <v>2365</v>
      </c>
      <c r="F32">
        <v>2448</v>
      </c>
      <c r="G32">
        <v>3141</v>
      </c>
      <c r="H32">
        <v>1278</v>
      </c>
      <c r="I32">
        <v>2894</v>
      </c>
      <c r="J32">
        <v>1423</v>
      </c>
      <c r="K32">
        <v>2125</v>
      </c>
      <c r="L32">
        <v>1551</v>
      </c>
      <c r="M32">
        <v>1512</v>
      </c>
      <c r="N32">
        <v>3005</v>
      </c>
      <c r="O32">
        <v>871</v>
      </c>
      <c r="P32">
        <v>1419</v>
      </c>
      <c r="Q32">
        <v>741</v>
      </c>
      <c r="R32">
        <v>2227</v>
      </c>
      <c r="S32">
        <v>122</v>
      </c>
      <c r="T32">
        <v>1135</v>
      </c>
      <c r="U32">
        <v>1375</v>
      </c>
      <c r="V32">
        <v>2185</v>
      </c>
      <c r="W32">
        <v>1479</v>
      </c>
      <c r="X32">
        <v>2166</v>
      </c>
      <c r="Y32">
        <v>1893</v>
      </c>
      <c r="Z32">
        <v>1063</v>
      </c>
      <c r="AA32">
        <v>1363</v>
      </c>
      <c r="AB32">
        <v>2332</v>
      </c>
      <c r="AC32">
        <v>1576</v>
      </c>
      <c r="AD32">
        <v>2721</v>
      </c>
    </row>
    <row r="33" spans="1:30" ht="14.25" customHeight="1" x14ac:dyDescent="0.25">
      <c r="A33" t="s">
        <v>209</v>
      </c>
      <c r="B33" t="s">
        <v>210</v>
      </c>
      <c r="C33" t="s">
        <v>120</v>
      </c>
      <c r="D33" t="s">
        <v>110</v>
      </c>
      <c r="E33">
        <v>89</v>
      </c>
      <c r="F33">
        <v>19</v>
      </c>
      <c r="G33">
        <v>122</v>
      </c>
      <c r="H33">
        <v>33</v>
      </c>
      <c r="I33">
        <v>69</v>
      </c>
      <c r="J33">
        <v>99</v>
      </c>
      <c r="K33">
        <v>491</v>
      </c>
      <c r="L33">
        <v>123</v>
      </c>
      <c r="M33">
        <v>68</v>
      </c>
      <c r="N33">
        <v>16</v>
      </c>
      <c r="O33">
        <v>22</v>
      </c>
      <c r="P33">
        <v>18</v>
      </c>
      <c r="Q33">
        <v>6</v>
      </c>
      <c r="R33">
        <v>321</v>
      </c>
      <c r="S33">
        <v>15</v>
      </c>
      <c r="T33">
        <v>24</v>
      </c>
      <c r="U33">
        <v>390</v>
      </c>
      <c r="V33">
        <v>28</v>
      </c>
      <c r="W33">
        <v>338</v>
      </c>
      <c r="X33">
        <v>13</v>
      </c>
      <c r="Y33">
        <v>12</v>
      </c>
      <c r="Z33">
        <v>15</v>
      </c>
      <c r="AA33">
        <v>159</v>
      </c>
      <c r="AB33">
        <v>142</v>
      </c>
      <c r="AC33">
        <v>139</v>
      </c>
      <c r="AD33">
        <v>77</v>
      </c>
    </row>
    <row r="34" spans="1:30" ht="14.25" customHeight="1" x14ac:dyDescent="0.25">
      <c r="A34" t="s">
        <v>211</v>
      </c>
      <c r="B34" t="s">
        <v>212</v>
      </c>
      <c r="C34" t="s">
        <v>118</v>
      </c>
      <c r="D34" t="s">
        <v>110</v>
      </c>
      <c r="E34">
        <v>55</v>
      </c>
      <c r="F34">
        <v>43</v>
      </c>
      <c r="G34">
        <v>50</v>
      </c>
      <c r="H34">
        <v>48</v>
      </c>
      <c r="I34">
        <v>118</v>
      </c>
      <c r="J34">
        <v>94</v>
      </c>
      <c r="K34">
        <v>112</v>
      </c>
      <c r="L34">
        <v>63</v>
      </c>
      <c r="M34">
        <v>129</v>
      </c>
      <c r="N34">
        <v>48</v>
      </c>
      <c r="O34">
        <v>51</v>
      </c>
      <c r="P34">
        <v>66</v>
      </c>
      <c r="Q34">
        <v>50</v>
      </c>
      <c r="R34">
        <v>34</v>
      </c>
      <c r="S34">
        <v>16</v>
      </c>
      <c r="T34">
        <v>39</v>
      </c>
      <c r="U34">
        <v>53</v>
      </c>
      <c r="V34">
        <v>118</v>
      </c>
      <c r="W34">
        <v>51</v>
      </c>
      <c r="X34">
        <v>37</v>
      </c>
      <c r="Y34">
        <v>40</v>
      </c>
      <c r="Z34">
        <v>12</v>
      </c>
      <c r="AA34">
        <v>41</v>
      </c>
      <c r="AB34">
        <v>83</v>
      </c>
      <c r="AC34">
        <v>102</v>
      </c>
      <c r="AD34">
        <v>166</v>
      </c>
    </row>
    <row r="35" spans="1:30" ht="14.25" customHeight="1" x14ac:dyDescent="0.25">
      <c r="A35" t="s">
        <v>213</v>
      </c>
      <c r="B35" t="s">
        <v>214</v>
      </c>
      <c r="C35" t="s">
        <v>120</v>
      </c>
      <c r="D35" t="s">
        <v>110</v>
      </c>
      <c r="E35">
        <v>31</v>
      </c>
      <c r="F35">
        <v>53</v>
      </c>
      <c r="G35">
        <v>402</v>
      </c>
      <c r="H35">
        <v>296</v>
      </c>
      <c r="I35">
        <v>145</v>
      </c>
      <c r="J35">
        <v>35</v>
      </c>
      <c r="K35">
        <v>46</v>
      </c>
      <c r="L35">
        <v>40</v>
      </c>
      <c r="M35">
        <v>37</v>
      </c>
      <c r="N35">
        <v>17</v>
      </c>
      <c r="O35">
        <v>47</v>
      </c>
      <c r="P35">
        <v>46</v>
      </c>
      <c r="Q35">
        <v>35</v>
      </c>
      <c r="R35">
        <v>19</v>
      </c>
      <c r="S35">
        <v>4</v>
      </c>
      <c r="T35">
        <v>118</v>
      </c>
      <c r="U35">
        <v>28</v>
      </c>
      <c r="V35">
        <v>99</v>
      </c>
      <c r="W35">
        <v>9</v>
      </c>
      <c r="X35">
        <v>38</v>
      </c>
      <c r="Y35">
        <v>24</v>
      </c>
      <c r="Z35">
        <v>9</v>
      </c>
      <c r="AA35">
        <v>14</v>
      </c>
      <c r="AB35">
        <v>157</v>
      </c>
      <c r="AC35">
        <v>106</v>
      </c>
      <c r="AD35">
        <v>129</v>
      </c>
    </row>
    <row r="36" spans="1:30" ht="14.25" customHeight="1" x14ac:dyDescent="0.25">
      <c r="A36" t="s">
        <v>215</v>
      </c>
      <c r="B36" t="s">
        <v>216</v>
      </c>
      <c r="C36" t="s">
        <v>118</v>
      </c>
      <c r="D36" t="s">
        <v>110</v>
      </c>
      <c r="E36">
        <v>496</v>
      </c>
      <c r="F36">
        <v>513</v>
      </c>
      <c r="G36">
        <v>483</v>
      </c>
      <c r="H36">
        <v>303</v>
      </c>
      <c r="I36">
        <v>118</v>
      </c>
      <c r="J36">
        <v>104</v>
      </c>
      <c r="K36">
        <v>525</v>
      </c>
      <c r="L36">
        <v>205</v>
      </c>
      <c r="M36">
        <v>352</v>
      </c>
      <c r="N36">
        <v>152</v>
      </c>
      <c r="O36">
        <v>252</v>
      </c>
      <c r="P36">
        <v>95</v>
      </c>
      <c r="Q36">
        <v>82</v>
      </c>
      <c r="R36">
        <v>51</v>
      </c>
      <c r="S36">
        <v>8</v>
      </c>
      <c r="T36">
        <v>103</v>
      </c>
      <c r="U36">
        <v>103</v>
      </c>
      <c r="V36">
        <v>219</v>
      </c>
      <c r="W36">
        <v>216</v>
      </c>
      <c r="X36">
        <v>801</v>
      </c>
      <c r="Y36">
        <v>513</v>
      </c>
      <c r="Z36">
        <v>445</v>
      </c>
      <c r="AA36">
        <v>640</v>
      </c>
      <c r="AB36">
        <v>224</v>
      </c>
      <c r="AC36">
        <v>184</v>
      </c>
      <c r="AD36">
        <v>283</v>
      </c>
    </row>
    <row r="37" spans="1:30" ht="14.25" customHeight="1" x14ac:dyDescent="0.25">
      <c r="A37" t="s">
        <v>217</v>
      </c>
      <c r="B37" t="s">
        <v>218</v>
      </c>
      <c r="C37" t="s">
        <v>119</v>
      </c>
      <c r="D37" t="s">
        <v>110</v>
      </c>
      <c r="E37">
        <v>5400</v>
      </c>
      <c r="F37">
        <v>901</v>
      </c>
      <c r="G37">
        <v>1928</v>
      </c>
      <c r="H37">
        <v>190</v>
      </c>
      <c r="I37">
        <v>1939</v>
      </c>
      <c r="J37">
        <v>1816</v>
      </c>
      <c r="K37">
        <v>7522</v>
      </c>
      <c r="L37">
        <v>4748</v>
      </c>
      <c r="M37">
        <v>4023</v>
      </c>
      <c r="N37">
        <v>4372</v>
      </c>
      <c r="O37">
        <v>3164</v>
      </c>
      <c r="P37">
        <v>1824</v>
      </c>
      <c r="Q37">
        <v>1077</v>
      </c>
      <c r="R37">
        <v>1132</v>
      </c>
      <c r="S37">
        <v>236</v>
      </c>
      <c r="T37">
        <v>2405</v>
      </c>
      <c r="U37">
        <v>1706</v>
      </c>
      <c r="V37">
        <v>2099</v>
      </c>
      <c r="W37">
        <v>3575</v>
      </c>
      <c r="X37">
        <v>3474</v>
      </c>
      <c r="Y37">
        <v>3235</v>
      </c>
      <c r="Z37">
        <v>2015</v>
      </c>
      <c r="AA37">
        <v>3613</v>
      </c>
      <c r="AB37">
        <v>3289</v>
      </c>
      <c r="AC37">
        <v>1785</v>
      </c>
      <c r="AD37">
        <v>2953</v>
      </c>
    </row>
    <row r="38" spans="1:30" ht="14.25" customHeight="1" x14ac:dyDescent="0.25">
      <c r="A38" t="s">
        <v>219</v>
      </c>
      <c r="B38" t="s">
        <v>220</v>
      </c>
      <c r="C38" t="s">
        <v>118</v>
      </c>
      <c r="D38" t="s">
        <v>110</v>
      </c>
      <c r="E38">
        <v>487</v>
      </c>
      <c r="F38">
        <v>308</v>
      </c>
      <c r="G38">
        <v>384</v>
      </c>
      <c r="H38">
        <v>350</v>
      </c>
      <c r="I38">
        <v>240</v>
      </c>
      <c r="J38">
        <v>138</v>
      </c>
      <c r="K38">
        <v>299</v>
      </c>
      <c r="L38">
        <v>210</v>
      </c>
      <c r="M38">
        <v>291</v>
      </c>
      <c r="N38">
        <v>86</v>
      </c>
      <c r="O38">
        <v>127</v>
      </c>
      <c r="P38">
        <v>126</v>
      </c>
      <c r="Q38">
        <v>58</v>
      </c>
      <c r="R38">
        <v>57</v>
      </c>
      <c r="S38">
        <v>19</v>
      </c>
      <c r="T38">
        <v>122</v>
      </c>
      <c r="U38">
        <v>156</v>
      </c>
      <c r="V38">
        <v>165</v>
      </c>
      <c r="W38">
        <v>237</v>
      </c>
      <c r="X38">
        <v>289</v>
      </c>
      <c r="Y38">
        <v>350</v>
      </c>
      <c r="Z38">
        <v>285</v>
      </c>
      <c r="AA38">
        <v>594</v>
      </c>
      <c r="AB38">
        <v>210</v>
      </c>
      <c r="AC38">
        <v>165</v>
      </c>
      <c r="AD38">
        <v>237</v>
      </c>
    </row>
    <row r="39" spans="1:30" ht="14.25" customHeight="1" x14ac:dyDescent="0.25">
      <c r="A39" t="s">
        <v>221</v>
      </c>
      <c r="B39" t="s">
        <v>222</v>
      </c>
      <c r="C39" t="s">
        <v>115</v>
      </c>
      <c r="D39" t="s">
        <v>110</v>
      </c>
      <c r="E39">
        <v>6</v>
      </c>
      <c r="F39">
        <v>8</v>
      </c>
      <c r="G39">
        <v>5</v>
      </c>
      <c r="H39">
        <v>7</v>
      </c>
      <c r="I39">
        <v>4</v>
      </c>
      <c r="J39">
        <v>5</v>
      </c>
      <c r="K39">
        <v>5</v>
      </c>
      <c r="L39">
        <v>16</v>
      </c>
      <c r="M39">
        <v>10</v>
      </c>
      <c r="N39">
        <v>12</v>
      </c>
      <c r="O39">
        <v>5</v>
      </c>
      <c r="P39">
        <v>1</v>
      </c>
      <c r="Q39">
        <v>0</v>
      </c>
      <c r="R39">
        <v>8</v>
      </c>
      <c r="S39">
        <v>3</v>
      </c>
      <c r="T39">
        <v>6</v>
      </c>
      <c r="U39">
        <v>1</v>
      </c>
      <c r="V39">
        <v>8</v>
      </c>
      <c r="W39">
        <v>5</v>
      </c>
      <c r="X39">
        <v>12</v>
      </c>
      <c r="Y39">
        <v>1</v>
      </c>
      <c r="Z39">
        <v>4</v>
      </c>
      <c r="AA39">
        <v>3</v>
      </c>
      <c r="AB39">
        <v>15</v>
      </c>
      <c r="AC39">
        <v>4</v>
      </c>
      <c r="AD39">
        <v>3</v>
      </c>
    </row>
    <row r="40" spans="1:30" ht="14.25" customHeight="1" x14ac:dyDescent="0.25">
      <c r="A40" t="s">
        <v>223</v>
      </c>
      <c r="B40" t="s">
        <v>224</v>
      </c>
      <c r="C40" t="s">
        <v>118</v>
      </c>
      <c r="D40" t="s">
        <v>110</v>
      </c>
      <c r="E40">
        <v>36</v>
      </c>
      <c r="F40">
        <v>34</v>
      </c>
      <c r="G40">
        <v>24</v>
      </c>
      <c r="H40">
        <v>34</v>
      </c>
      <c r="I40">
        <v>17</v>
      </c>
      <c r="J40">
        <v>23</v>
      </c>
      <c r="K40">
        <v>18</v>
      </c>
      <c r="L40">
        <v>11</v>
      </c>
      <c r="M40">
        <v>18</v>
      </c>
      <c r="N40">
        <v>56</v>
      </c>
      <c r="O40">
        <v>60</v>
      </c>
      <c r="P40">
        <v>52</v>
      </c>
      <c r="Q40">
        <v>36</v>
      </c>
      <c r="R40">
        <v>34</v>
      </c>
      <c r="S40">
        <v>36</v>
      </c>
      <c r="T40">
        <v>135</v>
      </c>
      <c r="U40">
        <v>145</v>
      </c>
      <c r="V40">
        <v>110</v>
      </c>
      <c r="W40">
        <v>128</v>
      </c>
      <c r="X40">
        <v>50</v>
      </c>
      <c r="Y40">
        <v>44</v>
      </c>
      <c r="Z40">
        <v>30</v>
      </c>
      <c r="AA40">
        <v>33</v>
      </c>
      <c r="AB40">
        <v>17</v>
      </c>
      <c r="AC40">
        <v>15</v>
      </c>
      <c r="AD40">
        <v>9</v>
      </c>
    </row>
    <row r="41" spans="1:30" ht="14.25" customHeight="1" x14ac:dyDescent="0.25">
      <c r="A41" t="s">
        <v>225</v>
      </c>
      <c r="B41" t="s">
        <v>226</v>
      </c>
      <c r="C41" t="s">
        <v>119</v>
      </c>
      <c r="D41" t="s">
        <v>110</v>
      </c>
      <c r="E41">
        <v>2778</v>
      </c>
      <c r="F41">
        <v>1688</v>
      </c>
      <c r="G41">
        <v>1115</v>
      </c>
      <c r="H41">
        <v>558</v>
      </c>
      <c r="I41">
        <v>1335</v>
      </c>
      <c r="J41">
        <v>685</v>
      </c>
      <c r="K41">
        <v>1730</v>
      </c>
      <c r="L41">
        <v>1003</v>
      </c>
      <c r="M41">
        <v>904</v>
      </c>
      <c r="N41">
        <v>1432</v>
      </c>
      <c r="O41">
        <v>1841</v>
      </c>
      <c r="P41">
        <v>967</v>
      </c>
      <c r="Q41">
        <v>441</v>
      </c>
      <c r="R41">
        <v>1184</v>
      </c>
      <c r="S41">
        <v>50</v>
      </c>
      <c r="T41">
        <v>1005</v>
      </c>
      <c r="U41">
        <v>1232</v>
      </c>
      <c r="V41">
        <v>776</v>
      </c>
      <c r="W41">
        <v>686</v>
      </c>
      <c r="X41">
        <v>3778</v>
      </c>
      <c r="Y41">
        <v>1262</v>
      </c>
      <c r="Z41">
        <v>508</v>
      </c>
      <c r="AA41">
        <v>732</v>
      </c>
      <c r="AB41">
        <v>1573</v>
      </c>
      <c r="AC41">
        <v>828</v>
      </c>
      <c r="AD41">
        <v>1638</v>
      </c>
    </row>
    <row r="42" spans="1:30" ht="14.25" customHeight="1" x14ac:dyDescent="0.25">
      <c r="A42" t="s">
        <v>227</v>
      </c>
      <c r="B42" t="s">
        <v>228</v>
      </c>
      <c r="C42" t="s">
        <v>118</v>
      </c>
      <c r="D42" t="s">
        <v>110</v>
      </c>
      <c r="E42">
        <v>149</v>
      </c>
      <c r="F42">
        <v>79</v>
      </c>
      <c r="G42">
        <v>184</v>
      </c>
      <c r="H42">
        <v>92</v>
      </c>
      <c r="I42">
        <v>157</v>
      </c>
      <c r="J42">
        <v>219</v>
      </c>
      <c r="K42">
        <v>462</v>
      </c>
      <c r="L42">
        <v>301</v>
      </c>
      <c r="M42">
        <v>397</v>
      </c>
      <c r="N42">
        <v>50</v>
      </c>
      <c r="O42">
        <v>184</v>
      </c>
      <c r="P42">
        <v>30</v>
      </c>
      <c r="Q42">
        <v>42</v>
      </c>
      <c r="R42">
        <v>459</v>
      </c>
      <c r="S42">
        <v>13</v>
      </c>
      <c r="T42">
        <v>78</v>
      </c>
      <c r="U42">
        <v>109</v>
      </c>
      <c r="V42">
        <v>119</v>
      </c>
      <c r="W42">
        <v>255</v>
      </c>
      <c r="X42">
        <v>315</v>
      </c>
      <c r="Y42">
        <v>496</v>
      </c>
      <c r="Z42">
        <v>75</v>
      </c>
      <c r="AA42">
        <v>77</v>
      </c>
      <c r="AB42">
        <v>33</v>
      </c>
      <c r="AC42">
        <v>33</v>
      </c>
      <c r="AD42">
        <v>31</v>
      </c>
    </row>
    <row r="43" spans="1:30" ht="14.25" customHeight="1" x14ac:dyDescent="0.25">
      <c r="A43" t="s">
        <v>229</v>
      </c>
      <c r="B43" t="s">
        <v>230</v>
      </c>
      <c r="C43" t="s">
        <v>119</v>
      </c>
      <c r="D43" t="s">
        <v>110</v>
      </c>
      <c r="E43">
        <v>3188</v>
      </c>
      <c r="F43">
        <v>758</v>
      </c>
      <c r="G43">
        <v>1152</v>
      </c>
      <c r="H43">
        <v>763</v>
      </c>
      <c r="I43">
        <v>1170</v>
      </c>
      <c r="J43">
        <v>1317</v>
      </c>
      <c r="K43">
        <v>2254</v>
      </c>
      <c r="L43">
        <v>1334</v>
      </c>
      <c r="M43">
        <v>1213</v>
      </c>
      <c r="N43">
        <v>1283</v>
      </c>
      <c r="O43">
        <v>3165</v>
      </c>
      <c r="P43">
        <v>859</v>
      </c>
      <c r="Q43">
        <v>1132</v>
      </c>
      <c r="R43">
        <v>595</v>
      </c>
      <c r="S43">
        <v>91</v>
      </c>
      <c r="T43">
        <v>1375</v>
      </c>
      <c r="U43">
        <v>803</v>
      </c>
      <c r="V43">
        <v>1124</v>
      </c>
      <c r="W43">
        <v>1226</v>
      </c>
      <c r="X43">
        <v>3662</v>
      </c>
      <c r="Y43">
        <v>1990</v>
      </c>
      <c r="Z43">
        <v>1552</v>
      </c>
      <c r="AA43">
        <v>1293</v>
      </c>
      <c r="AB43">
        <v>2371</v>
      </c>
      <c r="AC43">
        <v>1396</v>
      </c>
      <c r="AD43">
        <v>2889</v>
      </c>
    </row>
    <row r="44" spans="1:30" ht="14.25" customHeight="1" x14ac:dyDescent="0.25">
      <c r="A44" t="s">
        <v>231</v>
      </c>
      <c r="B44" t="s">
        <v>232</v>
      </c>
      <c r="C44" t="s">
        <v>119</v>
      </c>
      <c r="D44" t="s">
        <v>110</v>
      </c>
      <c r="E44">
        <v>758</v>
      </c>
      <c r="F44">
        <v>616</v>
      </c>
      <c r="G44">
        <v>2370</v>
      </c>
      <c r="H44">
        <v>1216</v>
      </c>
      <c r="I44">
        <v>837</v>
      </c>
      <c r="J44">
        <v>2340</v>
      </c>
      <c r="K44">
        <v>4024</v>
      </c>
      <c r="L44">
        <v>1078</v>
      </c>
      <c r="M44">
        <v>1997</v>
      </c>
      <c r="N44">
        <v>2129</v>
      </c>
      <c r="O44">
        <v>4233</v>
      </c>
      <c r="P44">
        <v>764</v>
      </c>
      <c r="Q44">
        <v>325</v>
      </c>
      <c r="R44">
        <v>441</v>
      </c>
      <c r="S44">
        <v>98</v>
      </c>
      <c r="T44">
        <v>1233</v>
      </c>
      <c r="U44">
        <v>907</v>
      </c>
      <c r="V44">
        <v>2021</v>
      </c>
      <c r="W44">
        <v>1079</v>
      </c>
      <c r="X44">
        <v>3265</v>
      </c>
      <c r="Y44">
        <v>4440</v>
      </c>
      <c r="Z44">
        <v>1198</v>
      </c>
      <c r="AA44">
        <v>2326</v>
      </c>
      <c r="AB44">
        <v>3458</v>
      </c>
      <c r="AC44">
        <v>1004</v>
      </c>
      <c r="AD44">
        <v>3278</v>
      </c>
    </row>
    <row r="45" spans="1:30" ht="14.25" customHeight="1" x14ac:dyDescent="0.25">
      <c r="A45" t="s">
        <v>233</v>
      </c>
      <c r="B45" t="s">
        <v>234</v>
      </c>
      <c r="C45" t="s">
        <v>118</v>
      </c>
      <c r="D45" t="s">
        <v>110</v>
      </c>
      <c r="E45">
        <v>34</v>
      </c>
      <c r="F45">
        <v>29</v>
      </c>
      <c r="G45">
        <v>25</v>
      </c>
      <c r="H45">
        <v>24</v>
      </c>
      <c r="I45">
        <v>21</v>
      </c>
      <c r="J45">
        <v>42</v>
      </c>
      <c r="K45">
        <v>87</v>
      </c>
      <c r="L45">
        <v>82</v>
      </c>
      <c r="M45">
        <v>110</v>
      </c>
      <c r="N45">
        <v>73</v>
      </c>
      <c r="O45">
        <v>52</v>
      </c>
      <c r="P45">
        <v>77</v>
      </c>
      <c r="Q45">
        <v>51</v>
      </c>
      <c r="R45">
        <v>27</v>
      </c>
      <c r="S45">
        <v>9</v>
      </c>
      <c r="T45">
        <v>25</v>
      </c>
      <c r="U45">
        <v>27</v>
      </c>
      <c r="V45">
        <v>35</v>
      </c>
      <c r="W45">
        <v>34</v>
      </c>
      <c r="X45">
        <v>40</v>
      </c>
      <c r="Y45">
        <v>43</v>
      </c>
      <c r="Z45">
        <v>30</v>
      </c>
      <c r="AA45">
        <v>32</v>
      </c>
      <c r="AB45">
        <v>42</v>
      </c>
      <c r="AC45">
        <v>131</v>
      </c>
      <c r="AD45">
        <v>38</v>
      </c>
    </row>
    <row r="46" spans="1:30" ht="14.25" customHeight="1" x14ac:dyDescent="0.25">
      <c r="A46" t="s">
        <v>235</v>
      </c>
      <c r="B46" t="s">
        <v>236</v>
      </c>
      <c r="C46" t="s">
        <v>119</v>
      </c>
      <c r="D46" t="s">
        <v>110</v>
      </c>
      <c r="E46">
        <v>1133</v>
      </c>
      <c r="F46">
        <v>614</v>
      </c>
      <c r="G46">
        <v>1127</v>
      </c>
      <c r="H46">
        <v>433</v>
      </c>
      <c r="I46">
        <v>2400</v>
      </c>
      <c r="J46">
        <v>748</v>
      </c>
      <c r="K46">
        <v>1287</v>
      </c>
      <c r="L46">
        <v>1645</v>
      </c>
      <c r="M46">
        <v>1864</v>
      </c>
      <c r="N46">
        <v>2063</v>
      </c>
      <c r="O46">
        <v>2045</v>
      </c>
      <c r="P46">
        <v>681</v>
      </c>
      <c r="Q46">
        <v>1073</v>
      </c>
      <c r="R46">
        <v>315</v>
      </c>
      <c r="S46">
        <v>112</v>
      </c>
      <c r="T46">
        <v>548</v>
      </c>
      <c r="U46">
        <v>1274</v>
      </c>
      <c r="V46">
        <v>666</v>
      </c>
      <c r="W46">
        <v>1138</v>
      </c>
      <c r="X46">
        <v>859</v>
      </c>
      <c r="Y46">
        <v>2241</v>
      </c>
      <c r="Z46">
        <v>847</v>
      </c>
      <c r="AA46">
        <v>2481</v>
      </c>
      <c r="AB46">
        <v>1349</v>
      </c>
      <c r="AC46">
        <v>18270</v>
      </c>
      <c r="AD46">
        <v>1780</v>
      </c>
    </row>
    <row r="47" spans="1:30" ht="14.25" customHeight="1" x14ac:dyDescent="0.25">
      <c r="A47" t="s">
        <v>237</v>
      </c>
      <c r="B47" t="s">
        <v>238</v>
      </c>
      <c r="C47" t="s">
        <v>120</v>
      </c>
      <c r="D47" t="s">
        <v>110</v>
      </c>
      <c r="E47">
        <v>103</v>
      </c>
      <c r="F47">
        <v>125</v>
      </c>
      <c r="G47">
        <v>99</v>
      </c>
      <c r="H47">
        <v>105</v>
      </c>
      <c r="I47">
        <v>49</v>
      </c>
      <c r="J47">
        <v>99</v>
      </c>
      <c r="K47">
        <v>98</v>
      </c>
      <c r="L47">
        <v>67</v>
      </c>
      <c r="M47">
        <v>81</v>
      </c>
      <c r="N47">
        <v>112</v>
      </c>
      <c r="O47">
        <v>92</v>
      </c>
      <c r="P47">
        <v>201</v>
      </c>
      <c r="Q47">
        <v>87</v>
      </c>
      <c r="R47">
        <v>80</v>
      </c>
      <c r="S47">
        <v>36</v>
      </c>
      <c r="T47">
        <v>125</v>
      </c>
      <c r="U47">
        <v>70</v>
      </c>
      <c r="V47">
        <v>21</v>
      </c>
      <c r="W47">
        <v>10</v>
      </c>
      <c r="X47">
        <v>3</v>
      </c>
      <c r="Y47">
        <v>3</v>
      </c>
      <c r="Z47">
        <v>56</v>
      </c>
      <c r="AA47">
        <v>162</v>
      </c>
      <c r="AB47">
        <v>81</v>
      </c>
      <c r="AC47">
        <v>95</v>
      </c>
      <c r="AD47">
        <v>68</v>
      </c>
    </row>
    <row r="48" spans="1:30" ht="14.25" customHeight="1" x14ac:dyDescent="0.25">
      <c r="A48" t="s">
        <v>239</v>
      </c>
      <c r="B48" t="s">
        <v>240</v>
      </c>
      <c r="C48" t="s">
        <v>119</v>
      </c>
      <c r="D48" t="s">
        <v>110</v>
      </c>
      <c r="E48">
        <v>3681</v>
      </c>
      <c r="F48">
        <v>1478</v>
      </c>
      <c r="G48">
        <v>2275</v>
      </c>
      <c r="H48">
        <v>1653</v>
      </c>
      <c r="I48">
        <v>3211</v>
      </c>
      <c r="J48">
        <v>2661</v>
      </c>
      <c r="K48">
        <v>3315</v>
      </c>
      <c r="L48">
        <v>1510</v>
      </c>
      <c r="M48">
        <v>2963</v>
      </c>
      <c r="N48">
        <v>1961</v>
      </c>
      <c r="O48">
        <v>5194</v>
      </c>
      <c r="P48">
        <v>1734</v>
      </c>
      <c r="Q48">
        <v>936</v>
      </c>
      <c r="R48">
        <v>10169</v>
      </c>
      <c r="S48">
        <v>167</v>
      </c>
      <c r="T48">
        <v>6721</v>
      </c>
      <c r="U48">
        <v>2463</v>
      </c>
      <c r="V48">
        <v>2200</v>
      </c>
      <c r="W48">
        <v>1463</v>
      </c>
      <c r="X48">
        <v>2617</v>
      </c>
      <c r="Y48">
        <v>3059</v>
      </c>
      <c r="Z48">
        <v>2052</v>
      </c>
      <c r="AA48">
        <v>4418</v>
      </c>
      <c r="AB48">
        <v>3046</v>
      </c>
      <c r="AC48">
        <v>2130</v>
      </c>
      <c r="AD48">
        <v>5634</v>
      </c>
    </row>
    <row r="49" spans="1:30" ht="14.25" customHeight="1" x14ac:dyDescent="0.25">
      <c r="A49" t="s">
        <v>241</v>
      </c>
      <c r="B49" t="s">
        <v>242</v>
      </c>
      <c r="C49" t="s">
        <v>118</v>
      </c>
      <c r="D49" t="s">
        <v>110</v>
      </c>
      <c r="E49">
        <v>37</v>
      </c>
      <c r="F49">
        <v>20</v>
      </c>
      <c r="G49">
        <v>21</v>
      </c>
      <c r="H49">
        <v>8</v>
      </c>
      <c r="I49">
        <v>4</v>
      </c>
      <c r="J49">
        <v>2</v>
      </c>
      <c r="K49">
        <v>3</v>
      </c>
      <c r="L49">
        <v>2</v>
      </c>
      <c r="M49">
        <v>6</v>
      </c>
      <c r="N49">
        <v>176</v>
      </c>
      <c r="O49">
        <v>108</v>
      </c>
      <c r="P49">
        <v>135</v>
      </c>
      <c r="Q49">
        <v>75</v>
      </c>
      <c r="R49">
        <v>62</v>
      </c>
      <c r="S49">
        <v>17</v>
      </c>
      <c r="T49">
        <v>441</v>
      </c>
      <c r="U49">
        <v>206</v>
      </c>
      <c r="V49">
        <v>84</v>
      </c>
      <c r="W49">
        <v>40</v>
      </c>
      <c r="X49">
        <v>9</v>
      </c>
      <c r="Y49">
        <v>10</v>
      </c>
      <c r="Z49">
        <v>7</v>
      </c>
      <c r="AA49">
        <v>190</v>
      </c>
      <c r="AB49">
        <v>194</v>
      </c>
      <c r="AC49">
        <v>147</v>
      </c>
      <c r="AD49">
        <v>186</v>
      </c>
    </row>
    <row r="50" spans="1:30" ht="14.25" customHeight="1" x14ac:dyDescent="0.25">
      <c r="A50" t="s">
        <v>243</v>
      </c>
      <c r="B50" t="s">
        <v>244</v>
      </c>
      <c r="C50" t="s">
        <v>119</v>
      </c>
      <c r="D50" t="s">
        <v>110</v>
      </c>
      <c r="E50">
        <v>4359</v>
      </c>
      <c r="F50">
        <v>1536</v>
      </c>
      <c r="G50">
        <v>2631</v>
      </c>
      <c r="H50">
        <v>245</v>
      </c>
      <c r="I50">
        <v>1795</v>
      </c>
      <c r="J50">
        <v>1304</v>
      </c>
      <c r="K50">
        <v>4651</v>
      </c>
      <c r="L50">
        <v>2791</v>
      </c>
      <c r="M50">
        <v>4404</v>
      </c>
      <c r="N50">
        <v>1858</v>
      </c>
      <c r="O50">
        <v>5252</v>
      </c>
      <c r="P50">
        <v>1023</v>
      </c>
      <c r="Q50">
        <v>774</v>
      </c>
      <c r="R50">
        <v>1935</v>
      </c>
      <c r="S50">
        <v>163</v>
      </c>
      <c r="T50">
        <v>5965</v>
      </c>
      <c r="U50">
        <v>2494</v>
      </c>
      <c r="V50">
        <v>2120</v>
      </c>
      <c r="W50">
        <v>1289</v>
      </c>
      <c r="X50">
        <v>3121</v>
      </c>
      <c r="Y50">
        <v>3072</v>
      </c>
      <c r="Z50">
        <v>1739</v>
      </c>
      <c r="AA50">
        <v>4016</v>
      </c>
      <c r="AB50">
        <v>3329</v>
      </c>
      <c r="AC50">
        <v>1894</v>
      </c>
      <c r="AD50">
        <v>7753</v>
      </c>
    </row>
    <row r="51" spans="1:30" ht="14.25" customHeight="1" x14ac:dyDescent="0.25">
      <c r="A51" t="s">
        <v>245</v>
      </c>
      <c r="B51" t="s">
        <v>246</v>
      </c>
      <c r="C51" t="s">
        <v>118</v>
      </c>
      <c r="D51" t="s">
        <v>110</v>
      </c>
      <c r="E51">
        <v>336</v>
      </c>
      <c r="F51">
        <v>311</v>
      </c>
      <c r="G51">
        <v>323</v>
      </c>
      <c r="H51">
        <v>295</v>
      </c>
      <c r="I51">
        <v>282</v>
      </c>
      <c r="J51">
        <v>72</v>
      </c>
      <c r="K51">
        <v>164</v>
      </c>
      <c r="L51">
        <v>197</v>
      </c>
      <c r="M51">
        <v>154</v>
      </c>
      <c r="N51">
        <v>63</v>
      </c>
      <c r="O51">
        <v>82</v>
      </c>
      <c r="P51">
        <v>82</v>
      </c>
      <c r="Q51">
        <v>60</v>
      </c>
      <c r="R51">
        <v>84</v>
      </c>
      <c r="S51">
        <v>7</v>
      </c>
      <c r="T51">
        <v>93</v>
      </c>
      <c r="U51">
        <v>62</v>
      </c>
      <c r="V51">
        <v>101</v>
      </c>
      <c r="W51">
        <v>134</v>
      </c>
      <c r="X51">
        <v>376</v>
      </c>
      <c r="Y51">
        <v>399</v>
      </c>
      <c r="Z51">
        <v>330</v>
      </c>
      <c r="AA51">
        <v>262</v>
      </c>
      <c r="AB51">
        <v>74</v>
      </c>
      <c r="AC51">
        <v>119</v>
      </c>
      <c r="AD51">
        <v>275</v>
      </c>
    </row>
    <row r="52" spans="1:30" ht="14.25" customHeight="1" x14ac:dyDescent="0.25">
      <c r="A52" t="s">
        <v>247</v>
      </c>
      <c r="B52" t="s">
        <v>248</v>
      </c>
      <c r="C52" t="s">
        <v>118</v>
      </c>
      <c r="D52" t="s">
        <v>110</v>
      </c>
      <c r="E52">
        <v>72</v>
      </c>
      <c r="F52">
        <v>36</v>
      </c>
      <c r="G52">
        <v>46</v>
      </c>
      <c r="H52">
        <v>35</v>
      </c>
      <c r="I52">
        <v>78</v>
      </c>
      <c r="J52">
        <v>242</v>
      </c>
      <c r="K52">
        <v>125</v>
      </c>
      <c r="L52">
        <v>41</v>
      </c>
      <c r="M52">
        <v>19</v>
      </c>
      <c r="N52">
        <v>200</v>
      </c>
      <c r="O52">
        <v>115</v>
      </c>
      <c r="P52">
        <v>170</v>
      </c>
      <c r="Q52">
        <v>89</v>
      </c>
      <c r="R52">
        <v>54</v>
      </c>
      <c r="S52">
        <v>17</v>
      </c>
      <c r="T52">
        <v>52</v>
      </c>
      <c r="U52">
        <v>36</v>
      </c>
      <c r="V52">
        <v>46</v>
      </c>
      <c r="W52">
        <v>136</v>
      </c>
      <c r="X52">
        <v>207</v>
      </c>
      <c r="Y52">
        <v>65</v>
      </c>
      <c r="Z52">
        <v>57</v>
      </c>
      <c r="AA52">
        <v>231</v>
      </c>
      <c r="AB52">
        <v>169</v>
      </c>
      <c r="AC52">
        <v>154</v>
      </c>
      <c r="AD52">
        <v>223</v>
      </c>
    </row>
    <row r="53" spans="1:30" ht="14.25" customHeight="1" x14ac:dyDescent="0.25">
      <c r="A53" t="s">
        <v>249</v>
      </c>
      <c r="B53" t="s">
        <v>250</v>
      </c>
      <c r="C53" t="s">
        <v>118</v>
      </c>
      <c r="D53" t="s">
        <v>110</v>
      </c>
      <c r="E53">
        <v>47</v>
      </c>
      <c r="F53">
        <v>52</v>
      </c>
      <c r="G53">
        <v>44</v>
      </c>
      <c r="H53">
        <v>42</v>
      </c>
      <c r="I53">
        <v>37</v>
      </c>
      <c r="J53">
        <v>50</v>
      </c>
      <c r="K53">
        <v>39</v>
      </c>
      <c r="L53">
        <v>42</v>
      </c>
      <c r="M53">
        <v>31</v>
      </c>
      <c r="N53">
        <v>35</v>
      </c>
      <c r="O53">
        <v>31</v>
      </c>
      <c r="P53">
        <v>44</v>
      </c>
      <c r="Q53">
        <v>38</v>
      </c>
      <c r="R53">
        <v>17</v>
      </c>
      <c r="S53">
        <v>12</v>
      </c>
      <c r="T53">
        <v>14</v>
      </c>
      <c r="U53">
        <v>26</v>
      </c>
      <c r="V53">
        <v>29</v>
      </c>
      <c r="W53">
        <v>28</v>
      </c>
      <c r="X53">
        <v>21</v>
      </c>
      <c r="Y53">
        <v>37</v>
      </c>
      <c r="Z53">
        <v>29</v>
      </c>
      <c r="AA53">
        <v>35</v>
      </c>
      <c r="AB53">
        <v>40</v>
      </c>
      <c r="AC53">
        <v>43</v>
      </c>
      <c r="AD53">
        <v>50</v>
      </c>
    </row>
    <row r="54" spans="1:30" ht="14.25" customHeight="1" x14ac:dyDescent="0.25">
      <c r="A54" t="s">
        <v>251</v>
      </c>
      <c r="B54" t="s">
        <v>252</v>
      </c>
      <c r="C54" t="s">
        <v>119</v>
      </c>
      <c r="D54" t="s">
        <v>110</v>
      </c>
      <c r="E54">
        <v>3617</v>
      </c>
      <c r="F54">
        <v>1847</v>
      </c>
      <c r="G54">
        <v>3944</v>
      </c>
      <c r="H54">
        <v>1496</v>
      </c>
      <c r="I54">
        <v>2091</v>
      </c>
      <c r="J54">
        <v>1792</v>
      </c>
      <c r="K54">
        <v>2965</v>
      </c>
      <c r="L54">
        <v>1343</v>
      </c>
      <c r="M54">
        <v>3855</v>
      </c>
      <c r="N54">
        <v>1081</v>
      </c>
      <c r="O54">
        <v>4990</v>
      </c>
      <c r="P54">
        <v>1605</v>
      </c>
      <c r="Q54">
        <v>744</v>
      </c>
      <c r="R54">
        <v>10567</v>
      </c>
      <c r="S54">
        <v>124</v>
      </c>
      <c r="T54">
        <v>4896</v>
      </c>
      <c r="U54">
        <v>2053</v>
      </c>
      <c r="V54">
        <v>2324</v>
      </c>
      <c r="W54">
        <v>922</v>
      </c>
      <c r="X54">
        <v>1706</v>
      </c>
      <c r="Y54">
        <v>2258</v>
      </c>
      <c r="Z54">
        <v>1691</v>
      </c>
      <c r="AA54">
        <v>2079</v>
      </c>
      <c r="AB54">
        <v>2079</v>
      </c>
      <c r="AC54">
        <v>1389</v>
      </c>
      <c r="AD54">
        <v>5584</v>
      </c>
    </row>
    <row r="55" spans="1:30" ht="14.25" customHeight="1" x14ac:dyDescent="0.25">
      <c r="A55" t="s">
        <v>253</v>
      </c>
      <c r="B55" t="s">
        <v>254</v>
      </c>
      <c r="C55" t="s">
        <v>118</v>
      </c>
      <c r="D55" t="s">
        <v>110</v>
      </c>
      <c r="E55">
        <v>40</v>
      </c>
      <c r="F55">
        <v>27</v>
      </c>
      <c r="G55">
        <v>25</v>
      </c>
      <c r="H55">
        <v>33</v>
      </c>
      <c r="I55">
        <v>40</v>
      </c>
      <c r="J55">
        <v>41</v>
      </c>
      <c r="K55">
        <v>47</v>
      </c>
      <c r="L55">
        <v>86</v>
      </c>
      <c r="M55">
        <v>71</v>
      </c>
      <c r="N55">
        <v>37</v>
      </c>
      <c r="O55">
        <v>36</v>
      </c>
      <c r="P55">
        <v>69</v>
      </c>
      <c r="Q55">
        <v>53</v>
      </c>
      <c r="R55">
        <v>50</v>
      </c>
      <c r="S55">
        <v>20</v>
      </c>
      <c r="T55">
        <v>30</v>
      </c>
      <c r="U55">
        <v>41</v>
      </c>
      <c r="V55">
        <v>91</v>
      </c>
      <c r="W55">
        <v>56</v>
      </c>
      <c r="X55">
        <v>72</v>
      </c>
      <c r="Y55">
        <v>54</v>
      </c>
      <c r="Z55">
        <v>49</v>
      </c>
      <c r="AA55">
        <v>50</v>
      </c>
      <c r="AB55">
        <v>94</v>
      </c>
      <c r="AC55">
        <v>85</v>
      </c>
      <c r="AD55">
        <v>126</v>
      </c>
    </row>
    <row r="56" spans="1:30" ht="14.25" customHeight="1" x14ac:dyDescent="0.25">
      <c r="A56" t="s">
        <v>255</v>
      </c>
      <c r="B56" t="s">
        <v>256</v>
      </c>
      <c r="C56" t="s">
        <v>118</v>
      </c>
      <c r="D56" t="s">
        <v>110</v>
      </c>
      <c r="E56">
        <v>57</v>
      </c>
      <c r="F56">
        <v>32</v>
      </c>
      <c r="G56">
        <v>31</v>
      </c>
      <c r="H56">
        <v>31</v>
      </c>
      <c r="I56">
        <v>36</v>
      </c>
      <c r="J56">
        <v>168</v>
      </c>
      <c r="K56">
        <v>109</v>
      </c>
      <c r="L56">
        <v>78</v>
      </c>
      <c r="M56">
        <v>223</v>
      </c>
      <c r="N56">
        <v>80</v>
      </c>
      <c r="O56">
        <v>100</v>
      </c>
      <c r="P56">
        <v>90</v>
      </c>
      <c r="Q56">
        <v>71</v>
      </c>
      <c r="R56">
        <v>52</v>
      </c>
      <c r="S56">
        <v>14</v>
      </c>
      <c r="T56">
        <v>380</v>
      </c>
      <c r="U56">
        <v>56</v>
      </c>
      <c r="V56">
        <v>29</v>
      </c>
      <c r="W56">
        <v>68</v>
      </c>
      <c r="X56">
        <v>94</v>
      </c>
      <c r="Y56">
        <v>35</v>
      </c>
      <c r="Z56">
        <v>44</v>
      </c>
      <c r="AA56">
        <v>70</v>
      </c>
      <c r="AB56">
        <v>138</v>
      </c>
      <c r="AC56">
        <v>96</v>
      </c>
      <c r="AD56">
        <v>142</v>
      </c>
    </row>
    <row r="57" spans="1:30" ht="14.25" customHeight="1" x14ac:dyDescent="0.25">
      <c r="A57" t="s">
        <v>257</v>
      </c>
      <c r="B57" t="s">
        <v>258</v>
      </c>
      <c r="C57" t="s">
        <v>120</v>
      </c>
      <c r="D57" t="s">
        <v>110</v>
      </c>
      <c r="E57">
        <v>106</v>
      </c>
      <c r="F57">
        <v>116</v>
      </c>
      <c r="G57">
        <v>115</v>
      </c>
      <c r="H57">
        <v>123</v>
      </c>
      <c r="I57">
        <v>92</v>
      </c>
      <c r="J57">
        <v>103</v>
      </c>
      <c r="K57">
        <v>168</v>
      </c>
      <c r="L57">
        <v>141</v>
      </c>
      <c r="M57">
        <v>213</v>
      </c>
      <c r="N57">
        <v>139</v>
      </c>
      <c r="O57">
        <v>88</v>
      </c>
      <c r="P57">
        <v>141</v>
      </c>
      <c r="Q57">
        <v>94</v>
      </c>
      <c r="R57">
        <v>51</v>
      </c>
      <c r="S57">
        <v>55</v>
      </c>
      <c r="T57">
        <v>139</v>
      </c>
      <c r="U57">
        <v>133</v>
      </c>
      <c r="V57">
        <v>106</v>
      </c>
      <c r="W57">
        <v>76</v>
      </c>
      <c r="X57">
        <v>23</v>
      </c>
      <c r="Y57">
        <v>15</v>
      </c>
      <c r="Z57">
        <v>5</v>
      </c>
      <c r="AA57">
        <v>2</v>
      </c>
      <c r="AB57">
        <v>0</v>
      </c>
      <c r="AC57">
        <v>0</v>
      </c>
      <c r="AD57">
        <v>0</v>
      </c>
    </row>
    <row r="58" spans="1:30" ht="14.25" customHeight="1" x14ac:dyDescent="0.25">
      <c r="A58" t="s">
        <v>259</v>
      </c>
      <c r="B58" t="s">
        <v>260</v>
      </c>
      <c r="C58" t="s">
        <v>109</v>
      </c>
      <c r="D58" t="s">
        <v>110</v>
      </c>
      <c r="E58">
        <v>154</v>
      </c>
      <c r="F58">
        <v>126</v>
      </c>
      <c r="G58">
        <v>71</v>
      </c>
      <c r="H58">
        <v>95</v>
      </c>
      <c r="I58">
        <v>145</v>
      </c>
      <c r="J58">
        <v>107</v>
      </c>
      <c r="K58">
        <v>102</v>
      </c>
      <c r="L58">
        <v>138</v>
      </c>
      <c r="M58">
        <v>278</v>
      </c>
      <c r="N58">
        <v>43</v>
      </c>
      <c r="O58">
        <v>154</v>
      </c>
      <c r="P58">
        <v>60</v>
      </c>
      <c r="Q58">
        <v>49</v>
      </c>
      <c r="R58">
        <v>115</v>
      </c>
      <c r="S58">
        <v>12</v>
      </c>
      <c r="T58">
        <v>55</v>
      </c>
      <c r="U58">
        <v>65</v>
      </c>
      <c r="V58">
        <v>67</v>
      </c>
      <c r="W58">
        <v>122</v>
      </c>
      <c r="X58">
        <v>653</v>
      </c>
      <c r="Y58">
        <v>285</v>
      </c>
      <c r="Z58">
        <v>168</v>
      </c>
      <c r="AA58">
        <v>480</v>
      </c>
      <c r="AB58">
        <v>160</v>
      </c>
      <c r="AC58">
        <v>299</v>
      </c>
      <c r="AD58">
        <v>509</v>
      </c>
    </row>
    <row r="59" spans="1:30" ht="14.25" customHeight="1" x14ac:dyDescent="0.25">
      <c r="A59" t="s">
        <v>261</v>
      </c>
      <c r="B59" t="s">
        <v>262</v>
      </c>
      <c r="C59" t="s">
        <v>118</v>
      </c>
      <c r="D59" t="s">
        <v>110</v>
      </c>
      <c r="E59">
        <v>39</v>
      </c>
      <c r="F59">
        <v>41</v>
      </c>
      <c r="G59">
        <v>53</v>
      </c>
      <c r="H59">
        <v>47</v>
      </c>
      <c r="I59">
        <v>37</v>
      </c>
      <c r="J59">
        <v>44</v>
      </c>
      <c r="K59">
        <v>30</v>
      </c>
      <c r="L59">
        <v>22</v>
      </c>
      <c r="M59">
        <v>12</v>
      </c>
      <c r="N59">
        <v>19</v>
      </c>
      <c r="O59">
        <v>61</v>
      </c>
      <c r="P59">
        <v>92</v>
      </c>
      <c r="Q59">
        <v>72</v>
      </c>
      <c r="R59">
        <v>25</v>
      </c>
      <c r="S59">
        <v>10</v>
      </c>
      <c r="T59">
        <v>33</v>
      </c>
      <c r="U59">
        <v>26</v>
      </c>
      <c r="V59">
        <v>34</v>
      </c>
      <c r="W59">
        <v>33</v>
      </c>
      <c r="X59">
        <v>52</v>
      </c>
      <c r="Y59">
        <v>48</v>
      </c>
      <c r="Z59">
        <v>59</v>
      </c>
      <c r="AA59">
        <v>61</v>
      </c>
      <c r="AB59">
        <v>79</v>
      </c>
      <c r="AC59">
        <v>55</v>
      </c>
      <c r="AD59">
        <v>131</v>
      </c>
    </row>
    <row r="60" spans="1:30" ht="14.25" customHeight="1" x14ac:dyDescent="0.25">
      <c r="A60" t="s">
        <v>263</v>
      </c>
      <c r="B60" t="s">
        <v>264</v>
      </c>
      <c r="C60" t="s">
        <v>119</v>
      </c>
      <c r="D60" t="s">
        <v>110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126</v>
      </c>
      <c r="M60">
        <v>625</v>
      </c>
      <c r="N60">
        <v>1047</v>
      </c>
      <c r="O60">
        <v>1870</v>
      </c>
      <c r="P60">
        <v>1006</v>
      </c>
      <c r="Q60">
        <v>711</v>
      </c>
      <c r="R60">
        <v>694</v>
      </c>
      <c r="S60">
        <v>152</v>
      </c>
      <c r="T60">
        <v>1741</v>
      </c>
      <c r="U60">
        <v>1052</v>
      </c>
      <c r="V60">
        <v>3835</v>
      </c>
      <c r="W60">
        <v>1382</v>
      </c>
      <c r="X60">
        <v>1858</v>
      </c>
      <c r="Y60">
        <v>1966</v>
      </c>
      <c r="Z60">
        <v>1503</v>
      </c>
      <c r="AA60">
        <v>1442</v>
      </c>
      <c r="AB60">
        <v>1417</v>
      </c>
      <c r="AC60">
        <v>1113</v>
      </c>
      <c r="AD60">
        <v>2557</v>
      </c>
    </row>
    <row r="61" spans="1:30" ht="14.25" customHeight="1" x14ac:dyDescent="0.25">
      <c r="A61" t="s">
        <v>265</v>
      </c>
      <c r="B61" t="s">
        <v>266</v>
      </c>
      <c r="C61" t="s">
        <v>119</v>
      </c>
      <c r="D61" t="s">
        <v>110</v>
      </c>
      <c r="E61">
        <v>4060</v>
      </c>
      <c r="F61">
        <v>1353</v>
      </c>
      <c r="G61">
        <v>2061</v>
      </c>
      <c r="H61">
        <v>1438</v>
      </c>
      <c r="I61">
        <v>3245</v>
      </c>
      <c r="J61">
        <v>1306</v>
      </c>
      <c r="K61">
        <v>3427</v>
      </c>
      <c r="L61">
        <v>2096</v>
      </c>
      <c r="M61">
        <v>2563</v>
      </c>
      <c r="N61">
        <v>1946</v>
      </c>
      <c r="O61">
        <v>3012</v>
      </c>
      <c r="P61">
        <v>826</v>
      </c>
      <c r="Q61">
        <v>557</v>
      </c>
      <c r="R61">
        <v>652</v>
      </c>
      <c r="S61">
        <v>123</v>
      </c>
      <c r="T61">
        <v>1421</v>
      </c>
      <c r="U61">
        <v>432</v>
      </c>
      <c r="V61">
        <v>1487</v>
      </c>
      <c r="W61">
        <v>1855</v>
      </c>
      <c r="X61">
        <v>2731</v>
      </c>
      <c r="Y61">
        <v>1220</v>
      </c>
      <c r="Z61">
        <v>1591</v>
      </c>
      <c r="AA61">
        <v>2096</v>
      </c>
      <c r="AB61">
        <v>1231</v>
      </c>
      <c r="AC61">
        <v>1000</v>
      </c>
      <c r="AD61">
        <v>1507</v>
      </c>
    </row>
    <row r="62" spans="1:30" ht="14.25" customHeight="1" x14ac:dyDescent="0.25">
      <c r="A62" t="s">
        <v>267</v>
      </c>
      <c r="B62" t="s">
        <v>268</v>
      </c>
      <c r="C62" t="s">
        <v>118</v>
      </c>
      <c r="D62" t="s">
        <v>110</v>
      </c>
      <c r="E62">
        <v>196</v>
      </c>
      <c r="F62">
        <v>308</v>
      </c>
      <c r="G62">
        <v>311</v>
      </c>
      <c r="H62">
        <v>228</v>
      </c>
      <c r="I62">
        <v>144</v>
      </c>
      <c r="J62">
        <v>63</v>
      </c>
      <c r="K62">
        <v>59</v>
      </c>
      <c r="L62">
        <v>67</v>
      </c>
      <c r="M62">
        <v>28</v>
      </c>
      <c r="N62">
        <v>45</v>
      </c>
      <c r="O62">
        <v>32</v>
      </c>
      <c r="P62">
        <v>57</v>
      </c>
      <c r="Q62">
        <v>48</v>
      </c>
      <c r="R62">
        <v>28</v>
      </c>
      <c r="S62">
        <v>13</v>
      </c>
      <c r="T62">
        <v>300</v>
      </c>
      <c r="U62">
        <v>31</v>
      </c>
      <c r="V62">
        <v>52</v>
      </c>
      <c r="W62">
        <v>41</v>
      </c>
      <c r="X62">
        <v>343</v>
      </c>
      <c r="Y62">
        <v>362</v>
      </c>
      <c r="Z62">
        <v>333</v>
      </c>
      <c r="AA62">
        <v>316</v>
      </c>
      <c r="AB62">
        <v>132</v>
      </c>
      <c r="AC62">
        <v>104</v>
      </c>
      <c r="AD62">
        <v>163</v>
      </c>
    </row>
    <row r="63" spans="1:30" ht="14.25" customHeight="1" x14ac:dyDescent="0.25">
      <c r="A63" t="s">
        <v>269</v>
      </c>
      <c r="B63" t="s">
        <v>270</v>
      </c>
      <c r="C63" t="s">
        <v>118</v>
      </c>
      <c r="D63" t="s">
        <v>110</v>
      </c>
      <c r="E63">
        <v>216</v>
      </c>
      <c r="F63">
        <v>226</v>
      </c>
      <c r="G63">
        <v>254</v>
      </c>
      <c r="H63">
        <v>235</v>
      </c>
      <c r="I63">
        <v>160</v>
      </c>
      <c r="J63">
        <v>44</v>
      </c>
      <c r="K63">
        <v>134</v>
      </c>
      <c r="L63">
        <v>146</v>
      </c>
      <c r="M63">
        <v>130</v>
      </c>
      <c r="N63">
        <v>66</v>
      </c>
      <c r="O63">
        <v>78</v>
      </c>
      <c r="P63">
        <v>60</v>
      </c>
      <c r="Q63">
        <v>63</v>
      </c>
      <c r="R63">
        <v>35</v>
      </c>
      <c r="S63">
        <v>8</v>
      </c>
      <c r="T63">
        <v>46</v>
      </c>
      <c r="U63">
        <v>77</v>
      </c>
      <c r="V63">
        <v>61</v>
      </c>
      <c r="W63">
        <v>107</v>
      </c>
      <c r="X63">
        <v>282</v>
      </c>
      <c r="Y63">
        <v>344</v>
      </c>
      <c r="Z63">
        <v>252</v>
      </c>
      <c r="AA63">
        <v>142</v>
      </c>
      <c r="AB63">
        <v>39</v>
      </c>
      <c r="AC63">
        <v>154</v>
      </c>
      <c r="AD63">
        <v>86</v>
      </c>
    </row>
    <row r="64" spans="1:30" ht="14.25" customHeight="1" x14ac:dyDescent="0.25">
      <c r="A64" t="s">
        <v>271</v>
      </c>
      <c r="B64" t="s">
        <v>272</v>
      </c>
      <c r="C64" t="s">
        <v>120</v>
      </c>
      <c r="D64" t="s">
        <v>110</v>
      </c>
      <c r="E64">
        <v>32</v>
      </c>
      <c r="F64">
        <v>16</v>
      </c>
      <c r="G64">
        <v>14</v>
      </c>
      <c r="H64">
        <v>37</v>
      </c>
      <c r="I64">
        <v>63</v>
      </c>
      <c r="J64">
        <v>125</v>
      </c>
      <c r="K64">
        <v>190</v>
      </c>
      <c r="L64">
        <v>200</v>
      </c>
      <c r="M64">
        <v>293</v>
      </c>
      <c r="N64">
        <v>132</v>
      </c>
      <c r="O64">
        <v>130</v>
      </c>
      <c r="P64">
        <v>173</v>
      </c>
      <c r="Q64">
        <v>59</v>
      </c>
      <c r="R64">
        <v>30</v>
      </c>
      <c r="S64">
        <v>7</v>
      </c>
      <c r="T64">
        <v>33</v>
      </c>
      <c r="U64">
        <v>15</v>
      </c>
      <c r="V64">
        <v>1</v>
      </c>
      <c r="W64">
        <v>0</v>
      </c>
      <c r="X64">
        <v>0</v>
      </c>
      <c r="Y64">
        <v>0</v>
      </c>
      <c r="Z64">
        <v>0</v>
      </c>
      <c r="AA64">
        <v>71</v>
      </c>
      <c r="AB64">
        <v>156</v>
      </c>
      <c r="AC64">
        <v>144</v>
      </c>
      <c r="AD64">
        <v>160</v>
      </c>
    </row>
    <row r="65" spans="1:30" ht="14.25" customHeight="1" x14ac:dyDescent="0.25">
      <c r="A65" t="s">
        <v>273</v>
      </c>
      <c r="B65" t="s">
        <v>274</v>
      </c>
      <c r="C65" t="s">
        <v>118</v>
      </c>
      <c r="D65" t="s">
        <v>110</v>
      </c>
      <c r="E65">
        <v>39</v>
      </c>
      <c r="F65">
        <v>32</v>
      </c>
      <c r="G65">
        <v>16</v>
      </c>
      <c r="H65">
        <v>21</v>
      </c>
      <c r="I65">
        <v>26</v>
      </c>
      <c r="J65">
        <v>56</v>
      </c>
      <c r="K65">
        <v>57</v>
      </c>
      <c r="L65">
        <v>57</v>
      </c>
      <c r="M65">
        <v>52</v>
      </c>
      <c r="N65">
        <v>32</v>
      </c>
      <c r="O65">
        <v>47</v>
      </c>
      <c r="P65">
        <v>52</v>
      </c>
      <c r="Q65">
        <v>40</v>
      </c>
      <c r="R65">
        <v>30</v>
      </c>
      <c r="S65">
        <v>10</v>
      </c>
      <c r="T65">
        <v>25</v>
      </c>
      <c r="U65">
        <v>31</v>
      </c>
      <c r="V65">
        <v>82</v>
      </c>
      <c r="W65">
        <v>23</v>
      </c>
      <c r="X65">
        <v>51</v>
      </c>
      <c r="Y65">
        <v>32</v>
      </c>
      <c r="Z65">
        <v>38</v>
      </c>
      <c r="AA65">
        <v>46</v>
      </c>
      <c r="AB65">
        <v>64</v>
      </c>
      <c r="AC65">
        <v>85</v>
      </c>
      <c r="AD65">
        <v>61</v>
      </c>
    </row>
    <row r="66" spans="1:30" ht="14.25" customHeight="1" x14ac:dyDescent="0.25">
      <c r="A66" t="s">
        <v>275</v>
      </c>
      <c r="B66" t="s">
        <v>276</v>
      </c>
      <c r="C66" t="s">
        <v>118</v>
      </c>
      <c r="D66" t="s">
        <v>110</v>
      </c>
      <c r="E66">
        <v>8</v>
      </c>
      <c r="F66">
        <v>17</v>
      </c>
      <c r="G66">
        <v>17</v>
      </c>
      <c r="H66">
        <v>26</v>
      </c>
      <c r="I66">
        <v>19</v>
      </c>
      <c r="J66">
        <v>9</v>
      </c>
      <c r="K66">
        <v>28</v>
      </c>
      <c r="L66">
        <v>43</v>
      </c>
      <c r="M66">
        <v>81</v>
      </c>
      <c r="N66">
        <v>25</v>
      </c>
      <c r="O66">
        <v>16</v>
      </c>
      <c r="P66">
        <v>14</v>
      </c>
      <c r="Q66">
        <v>13</v>
      </c>
      <c r="R66">
        <v>5</v>
      </c>
      <c r="S66">
        <v>1</v>
      </c>
      <c r="T66">
        <v>9</v>
      </c>
      <c r="U66">
        <v>13</v>
      </c>
      <c r="V66">
        <v>9</v>
      </c>
      <c r="W66">
        <v>8</v>
      </c>
      <c r="X66">
        <v>13</v>
      </c>
      <c r="Y66">
        <v>12</v>
      </c>
      <c r="Z66">
        <v>10</v>
      </c>
      <c r="AA66">
        <v>9</v>
      </c>
      <c r="AB66">
        <v>10</v>
      </c>
      <c r="AC66">
        <v>19</v>
      </c>
      <c r="AD66">
        <v>15</v>
      </c>
    </row>
    <row r="67" spans="1:30" ht="14.25" customHeight="1" x14ac:dyDescent="0.25">
      <c r="A67" t="s">
        <v>277</v>
      </c>
      <c r="B67" t="s">
        <v>278</v>
      </c>
      <c r="C67" t="s">
        <v>118</v>
      </c>
      <c r="D67" t="s">
        <v>110</v>
      </c>
      <c r="E67">
        <v>143</v>
      </c>
      <c r="F67">
        <v>92</v>
      </c>
      <c r="G67">
        <v>115</v>
      </c>
      <c r="H67">
        <v>83</v>
      </c>
      <c r="I67">
        <v>133</v>
      </c>
      <c r="J67">
        <v>154</v>
      </c>
      <c r="K67">
        <v>326</v>
      </c>
      <c r="L67">
        <v>235</v>
      </c>
      <c r="M67">
        <v>303</v>
      </c>
      <c r="N67">
        <v>39</v>
      </c>
      <c r="O67">
        <v>28</v>
      </c>
      <c r="P67">
        <v>36</v>
      </c>
      <c r="Q67">
        <v>31</v>
      </c>
      <c r="R67">
        <v>465</v>
      </c>
      <c r="S67">
        <v>7</v>
      </c>
      <c r="T67">
        <v>17</v>
      </c>
      <c r="U67">
        <v>20</v>
      </c>
      <c r="V67">
        <v>20</v>
      </c>
      <c r="W67">
        <v>116</v>
      </c>
      <c r="X67">
        <v>256</v>
      </c>
      <c r="Y67">
        <v>85</v>
      </c>
      <c r="Z67">
        <v>62</v>
      </c>
      <c r="AA67">
        <v>81</v>
      </c>
      <c r="AB67">
        <v>46</v>
      </c>
      <c r="AC67">
        <v>37</v>
      </c>
      <c r="AD67">
        <v>136</v>
      </c>
    </row>
    <row r="68" spans="1:30" ht="14.25" customHeight="1" x14ac:dyDescent="0.25">
      <c r="A68" t="s">
        <v>279</v>
      </c>
      <c r="B68" t="s">
        <v>280</v>
      </c>
      <c r="C68" t="s">
        <v>118</v>
      </c>
      <c r="D68" t="s">
        <v>110</v>
      </c>
      <c r="E68">
        <v>7</v>
      </c>
      <c r="F68">
        <v>14</v>
      </c>
      <c r="G68">
        <v>15</v>
      </c>
      <c r="H68">
        <v>34</v>
      </c>
      <c r="I68">
        <v>27</v>
      </c>
      <c r="J68">
        <v>15</v>
      </c>
      <c r="K68">
        <v>29</v>
      </c>
      <c r="L68">
        <v>58</v>
      </c>
      <c r="M68">
        <v>80</v>
      </c>
      <c r="N68">
        <v>27</v>
      </c>
      <c r="O68">
        <v>22</v>
      </c>
      <c r="P68">
        <v>23</v>
      </c>
      <c r="Q68">
        <v>13</v>
      </c>
      <c r="R68">
        <v>10</v>
      </c>
      <c r="S68">
        <v>6</v>
      </c>
      <c r="T68">
        <v>9</v>
      </c>
      <c r="U68">
        <v>12</v>
      </c>
      <c r="V68">
        <v>16</v>
      </c>
      <c r="W68">
        <v>12</v>
      </c>
      <c r="X68">
        <v>13</v>
      </c>
      <c r="Y68">
        <v>22</v>
      </c>
      <c r="Z68">
        <v>11</v>
      </c>
      <c r="AA68">
        <v>25</v>
      </c>
      <c r="AB68">
        <v>23</v>
      </c>
      <c r="AC68">
        <v>16</v>
      </c>
      <c r="AD68">
        <v>21</v>
      </c>
    </row>
    <row r="69" spans="1:30" ht="14.25" customHeight="1" x14ac:dyDescent="0.25">
      <c r="A69" t="s">
        <v>281</v>
      </c>
      <c r="B69" t="s">
        <v>282</v>
      </c>
      <c r="C69" t="s">
        <v>120</v>
      </c>
      <c r="D69" t="s">
        <v>110</v>
      </c>
      <c r="E69">
        <v>41</v>
      </c>
      <c r="F69">
        <v>42</v>
      </c>
      <c r="G69">
        <v>55</v>
      </c>
      <c r="H69">
        <v>47</v>
      </c>
      <c r="I69">
        <v>26</v>
      </c>
      <c r="J69">
        <v>23</v>
      </c>
      <c r="K69">
        <v>27</v>
      </c>
      <c r="L69">
        <v>19</v>
      </c>
      <c r="M69">
        <v>18</v>
      </c>
      <c r="N69">
        <v>188</v>
      </c>
      <c r="O69">
        <v>179</v>
      </c>
      <c r="P69">
        <v>184</v>
      </c>
      <c r="Q69">
        <v>147</v>
      </c>
      <c r="R69">
        <v>66</v>
      </c>
      <c r="S69">
        <v>9</v>
      </c>
      <c r="T69">
        <v>32</v>
      </c>
      <c r="U69">
        <v>32</v>
      </c>
      <c r="V69">
        <v>32</v>
      </c>
      <c r="W69">
        <v>28</v>
      </c>
      <c r="X69">
        <v>22</v>
      </c>
      <c r="Y69">
        <v>21</v>
      </c>
      <c r="Z69">
        <v>14</v>
      </c>
      <c r="AA69">
        <v>19</v>
      </c>
      <c r="AB69">
        <v>26</v>
      </c>
      <c r="AC69">
        <v>8</v>
      </c>
      <c r="AD69">
        <v>16</v>
      </c>
    </row>
    <row r="70" spans="1:30" ht="14.25" customHeight="1" x14ac:dyDescent="0.25">
      <c r="A70" t="s">
        <v>283</v>
      </c>
      <c r="B70" t="s">
        <v>284</v>
      </c>
      <c r="C70" t="s">
        <v>120</v>
      </c>
      <c r="D70" t="s">
        <v>110</v>
      </c>
      <c r="E70">
        <v>41</v>
      </c>
      <c r="F70">
        <v>62</v>
      </c>
      <c r="G70">
        <v>61</v>
      </c>
      <c r="H70">
        <v>87</v>
      </c>
      <c r="I70">
        <v>92</v>
      </c>
      <c r="J70">
        <v>69</v>
      </c>
      <c r="K70">
        <v>62</v>
      </c>
      <c r="L70">
        <v>106</v>
      </c>
      <c r="M70">
        <v>111</v>
      </c>
      <c r="N70">
        <v>54</v>
      </c>
      <c r="O70">
        <v>41</v>
      </c>
      <c r="P70">
        <v>64</v>
      </c>
      <c r="Q70">
        <v>36</v>
      </c>
      <c r="R70">
        <v>31</v>
      </c>
      <c r="S70">
        <v>15</v>
      </c>
      <c r="T70">
        <v>52</v>
      </c>
      <c r="U70">
        <v>62</v>
      </c>
      <c r="V70">
        <v>77</v>
      </c>
      <c r="W70">
        <v>65</v>
      </c>
      <c r="X70">
        <v>-163</v>
      </c>
      <c r="Y70">
        <v>45</v>
      </c>
      <c r="Z70">
        <v>58</v>
      </c>
      <c r="AA70">
        <v>52</v>
      </c>
      <c r="AB70">
        <v>71</v>
      </c>
      <c r="AC70">
        <v>78</v>
      </c>
      <c r="AD70">
        <v>55</v>
      </c>
    </row>
    <row r="71" spans="1:30" ht="14.25" customHeight="1" x14ac:dyDescent="0.25">
      <c r="A71" t="s">
        <v>285</v>
      </c>
      <c r="B71" t="s">
        <v>286</v>
      </c>
      <c r="C71" t="s">
        <v>120</v>
      </c>
      <c r="D71" t="s">
        <v>110</v>
      </c>
      <c r="E71">
        <v>13</v>
      </c>
      <c r="F71">
        <v>189</v>
      </c>
      <c r="G71">
        <v>230</v>
      </c>
      <c r="H71">
        <v>100</v>
      </c>
      <c r="I71">
        <v>274</v>
      </c>
      <c r="J71">
        <v>130</v>
      </c>
      <c r="K71">
        <v>130</v>
      </c>
      <c r="L71">
        <v>98</v>
      </c>
      <c r="M71">
        <v>72</v>
      </c>
      <c r="N71">
        <v>378</v>
      </c>
      <c r="O71">
        <v>90</v>
      </c>
      <c r="P71">
        <v>126</v>
      </c>
      <c r="Q71">
        <v>82</v>
      </c>
      <c r="R71">
        <v>70</v>
      </c>
      <c r="S71">
        <v>21</v>
      </c>
      <c r="T71">
        <v>67</v>
      </c>
      <c r="U71">
        <v>99</v>
      </c>
      <c r="V71">
        <v>163</v>
      </c>
      <c r="W71">
        <v>175</v>
      </c>
      <c r="X71">
        <v>237</v>
      </c>
      <c r="Y71">
        <v>265</v>
      </c>
      <c r="Z71">
        <v>255</v>
      </c>
      <c r="AA71">
        <v>331</v>
      </c>
      <c r="AB71">
        <v>226</v>
      </c>
      <c r="AC71">
        <v>139</v>
      </c>
      <c r="AD71">
        <v>224</v>
      </c>
    </row>
    <row r="72" spans="1:30" ht="14.25" customHeight="1" x14ac:dyDescent="0.25">
      <c r="A72" t="s">
        <v>287</v>
      </c>
      <c r="B72" t="s">
        <v>288</v>
      </c>
      <c r="C72" t="s">
        <v>118</v>
      </c>
      <c r="D72" t="s">
        <v>110</v>
      </c>
      <c r="E72">
        <v>3</v>
      </c>
      <c r="F72">
        <v>34</v>
      </c>
      <c r="G72">
        <v>32</v>
      </c>
      <c r="H72">
        <v>30</v>
      </c>
      <c r="I72">
        <v>11</v>
      </c>
      <c r="J72">
        <v>7</v>
      </c>
      <c r="K72">
        <v>1</v>
      </c>
      <c r="L72">
        <v>2</v>
      </c>
      <c r="M72">
        <v>121</v>
      </c>
      <c r="N72">
        <v>119</v>
      </c>
      <c r="O72">
        <v>49</v>
      </c>
      <c r="P72">
        <v>39</v>
      </c>
      <c r="Q72">
        <v>44</v>
      </c>
      <c r="R72">
        <v>15</v>
      </c>
      <c r="S72">
        <v>6</v>
      </c>
      <c r="T72">
        <v>9</v>
      </c>
      <c r="U72">
        <v>18</v>
      </c>
      <c r="V72">
        <v>25</v>
      </c>
      <c r="W72">
        <v>11</v>
      </c>
      <c r="X72">
        <v>77</v>
      </c>
      <c r="Y72">
        <v>50</v>
      </c>
      <c r="Z72">
        <v>41</v>
      </c>
      <c r="AA72">
        <v>44</v>
      </c>
      <c r="AB72">
        <v>46</v>
      </c>
      <c r="AC72">
        <v>57</v>
      </c>
      <c r="AD72">
        <v>42</v>
      </c>
    </row>
    <row r="73" spans="1:30" ht="14.25" customHeight="1" x14ac:dyDescent="0.25">
      <c r="A73" t="s">
        <v>289</v>
      </c>
      <c r="B73" t="s">
        <v>290</v>
      </c>
      <c r="C73" t="s">
        <v>120</v>
      </c>
      <c r="D73" t="s">
        <v>110</v>
      </c>
      <c r="E73">
        <v>63</v>
      </c>
      <c r="F73">
        <v>59</v>
      </c>
      <c r="G73">
        <v>71</v>
      </c>
      <c r="H73">
        <v>64</v>
      </c>
      <c r="I73">
        <v>35</v>
      </c>
      <c r="J73">
        <v>48</v>
      </c>
      <c r="K73">
        <v>70</v>
      </c>
      <c r="L73">
        <v>59</v>
      </c>
      <c r="M73">
        <v>95</v>
      </c>
      <c r="N73">
        <v>65</v>
      </c>
      <c r="O73">
        <v>54</v>
      </c>
      <c r="P73">
        <v>86</v>
      </c>
      <c r="Q73">
        <v>50</v>
      </c>
      <c r="R73">
        <v>33</v>
      </c>
      <c r="S73">
        <v>23</v>
      </c>
      <c r="T73">
        <v>43</v>
      </c>
      <c r="U73">
        <v>35</v>
      </c>
      <c r="V73">
        <v>22</v>
      </c>
      <c r="W73">
        <v>38</v>
      </c>
      <c r="X73">
        <v>-249</v>
      </c>
      <c r="Y73">
        <v>52</v>
      </c>
      <c r="Z73">
        <v>31</v>
      </c>
      <c r="AA73">
        <v>33</v>
      </c>
      <c r="AB73">
        <v>43</v>
      </c>
      <c r="AC73">
        <v>50</v>
      </c>
      <c r="AD73">
        <v>50</v>
      </c>
    </row>
    <row r="74" spans="1:30" ht="14.25" customHeight="1" x14ac:dyDescent="0.25">
      <c r="A74" t="s">
        <v>291</v>
      </c>
      <c r="B74" t="s">
        <v>292</v>
      </c>
      <c r="C74" t="s">
        <v>119</v>
      </c>
      <c r="D74" t="s">
        <v>110</v>
      </c>
      <c r="E74">
        <v>2371</v>
      </c>
      <c r="F74">
        <v>566</v>
      </c>
      <c r="G74">
        <v>1395</v>
      </c>
      <c r="H74">
        <v>518</v>
      </c>
      <c r="I74">
        <v>942</v>
      </c>
      <c r="J74">
        <v>860</v>
      </c>
      <c r="K74">
        <v>2141</v>
      </c>
      <c r="L74">
        <v>848</v>
      </c>
      <c r="M74">
        <v>1486</v>
      </c>
      <c r="N74">
        <v>902</v>
      </c>
      <c r="O74">
        <v>381</v>
      </c>
      <c r="P74">
        <v>936</v>
      </c>
      <c r="Q74">
        <v>1492</v>
      </c>
      <c r="R74">
        <v>260</v>
      </c>
      <c r="S74">
        <v>36</v>
      </c>
      <c r="T74">
        <v>385</v>
      </c>
      <c r="U74">
        <v>142</v>
      </c>
      <c r="V74">
        <v>75</v>
      </c>
      <c r="W74">
        <v>8</v>
      </c>
      <c r="X74">
        <v>65</v>
      </c>
      <c r="Y74">
        <v>1611</v>
      </c>
      <c r="Z74">
        <v>1315</v>
      </c>
      <c r="AA74">
        <v>1413</v>
      </c>
      <c r="AB74">
        <v>501</v>
      </c>
      <c r="AC74">
        <v>599</v>
      </c>
      <c r="AD74">
        <v>1982</v>
      </c>
    </row>
    <row r="75" spans="1:30" ht="14.25" customHeight="1" x14ac:dyDescent="0.25">
      <c r="A75" t="s">
        <v>293</v>
      </c>
      <c r="B75" t="s">
        <v>294</v>
      </c>
      <c r="C75" t="s">
        <v>118</v>
      </c>
      <c r="D75" t="s">
        <v>110</v>
      </c>
      <c r="E75">
        <v>7</v>
      </c>
      <c r="F75">
        <v>1</v>
      </c>
      <c r="G75">
        <v>4</v>
      </c>
      <c r="H75">
        <v>5</v>
      </c>
      <c r="I75">
        <v>2</v>
      </c>
      <c r="J75">
        <v>4</v>
      </c>
      <c r="K75">
        <v>0</v>
      </c>
      <c r="L75">
        <v>0</v>
      </c>
      <c r="M75">
        <v>1</v>
      </c>
      <c r="N75">
        <v>20</v>
      </c>
      <c r="O75">
        <v>55</v>
      </c>
      <c r="P75">
        <v>82</v>
      </c>
      <c r="Q75">
        <v>48</v>
      </c>
      <c r="R75">
        <v>29</v>
      </c>
      <c r="S75">
        <v>17</v>
      </c>
      <c r="T75">
        <v>27</v>
      </c>
      <c r="U75">
        <v>31</v>
      </c>
      <c r="V75">
        <v>39</v>
      </c>
      <c r="W75">
        <v>29</v>
      </c>
      <c r="X75">
        <v>49</v>
      </c>
      <c r="Y75">
        <v>59</v>
      </c>
      <c r="Z75">
        <v>68</v>
      </c>
      <c r="AA75">
        <v>58</v>
      </c>
      <c r="AB75">
        <v>299</v>
      </c>
      <c r="AC75">
        <v>67</v>
      </c>
      <c r="AD75">
        <v>148</v>
      </c>
    </row>
    <row r="76" spans="1:30" ht="14.25" customHeight="1" x14ac:dyDescent="0.25">
      <c r="A76" t="s">
        <v>295</v>
      </c>
      <c r="B76" t="s">
        <v>296</v>
      </c>
      <c r="C76" t="s">
        <v>120</v>
      </c>
      <c r="D76" t="s">
        <v>110</v>
      </c>
      <c r="E76">
        <v>132</v>
      </c>
      <c r="F76">
        <v>139</v>
      </c>
      <c r="G76">
        <v>158</v>
      </c>
      <c r="H76">
        <v>155</v>
      </c>
      <c r="I76">
        <v>146</v>
      </c>
      <c r="J76">
        <v>103</v>
      </c>
      <c r="K76">
        <v>154</v>
      </c>
      <c r="L76">
        <v>135</v>
      </c>
      <c r="M76">
        <v>170</v>
      </c>
      <c r="N76">
        <v>94</v>
      </c>
      <c r="O76">
        <v>88</v>
      </c>
      <c r="P76">
        <v>134</v>
      </c>
      <c r="Q76">
        <v>116</v>
      </c>
      <c r="R76">
        <v>84</v>
      </c>
      <c r="S76">
        <v>32</v>
      </c>
      <c r="T76">
        <v>129</v>
      </c>
      <c r="U76">
        <v>186</v>
      </c>
      <c r="V76">
        <v>178</v>
      </c>
      <c r="W76">
        <v>218</v>
      </c>
      <c r="X76">
        <v>214</v>
      </c>
      <c r="Y76">
        <v>160</v>
      </c>
      <c r="Z76">
        <v>252</v>
      </c>
      <c r="AA76">
        <v>215</v>
      </c>
      <c r="AB76">
        <v>206</v>
      </c>
      <c r="AC76">
        <v>138</v>
      </c>
      <c r="AD76">
        <v>149</v>
      </c>
    </row>
    <row r="77" spans="1:30" ht="14.25" customHeight="1" x14ac:dyDescent="0.25">
      <c r="A77" t="s">
        <v>297</v>
      </c>
      <c r="B77" t="s">
        <v>298</v>
      </c>
      <c r="C77" t="s">
        <v>120</v>
      </c>
      <c r="D77" t="s">
        <v>110</v>
      </c>
      <c r="E77">
        <v>28</v>
      </c>
      <c r="F77">
        <v>32</v>
      </c>
      <c r="G77">
        <v>26</v>
      </c>
      <c r="H77">
        <v>29</v>
      </c>
      <c r="I77">
        <v>37</v>
      </c>
      <c r="J77">
        <v>32</v>
      </c>
      <c r="K77">
        <v>21</v>
      </c>
      <c r="L77">
        <v>32</v>
      </c>
      <c r="M77">
        <v>33</v>
      </c>
      <c r="N77">
        <v>14</v>
      </c>
      <c r="O77">
        <v>35</v>
      </c>
      <c r="P77">
        <v>41</v>
      </c>
      <c r="Q77">
        <v>31</v>
      </c>
      <c r="R77">
        <v>20</v>
      </c>
      <c r="S77">
        <v>13</v>
      </c>
      <c r="T77">
        <v>26</v>
      </c>
      <c r="U77">
        <v>45</v>
      </c>
      <c r="V77">
        <v>30</v>
      </c>
      <c r="W77">
        <v>27</v>
      </c>
      <c r="X77">
        <v>66</v>
      </c>
      <c r="Y77">
        <v>38</v>
      </c>
      <c r="Z77">
        <v>31</v>
      </c>
      <c r="AA77">
        <v>30</v>
      </c>
      <c r="AB77">
        <v>29</v>
      </c>
      <c r="AC77">
        <v>37</v>
      </c>
      <c r="AD77">
        <v>24</v>
      </c>
    </row>
    <row r="78" spans="1:30" ht="14.25" customHeight="1" x14ac:dyDescent="0.25">
      <c r="A78" t="s">
        <v>299</v>
      </c>
      <c r="B78" t="s">
        <v>300</v>
      </c>
      <c r="C78" t="s">
        <v>118</v>
      </c>
      <c r="D78" t="s">
        <v>110</v>
      </c>
      <c r="E78">
        <v>12</v>
      </c>
      <c r="F78">
        <v>15</v>
      </c>
      <c r="G78">
        <v>15</v>
      </c>
      <c r="H78">
        <v>11</v>
      </c>
      <c r="I78">
        <v>9</v>
      </c>
      <c r="J78">
        <v>8</v>
      </c>
      <c r="K78">
        <v>17</v>
      </c>
      <c r="L78">
        <v>39</v>
      </c>
      <c r="M78">
        <v>49</v>
      </c>
      <c r="N78">
        <v>10</v>
      </c>
      <c r="O78">
        <v>14</v>
      </c>
      <c r="P78">
        <v>9</v>
      </c>
      <c r="Q78">
        <v>14</v>
      </c>
      <c r="R78">
        <v>2</v>
      </c>
      <c r="S78">
        <v>8</v>
      </c>
      <c r="T78">
        <v>5</v>
      </c>
      <c r="U78">
        <v>7</v>
      </c>
      <c r="V78">
        <v>4</v>
      </c>
      <c r="W78">
        <v>7</v>
      </c>
      <c r="X78">
        <v>8</v>
      </c>
      <c r="Y78">
        <v>4</v>
      </c>
      <c r="Z78">
        <v>12</v>
      </c>
      <c r="AA78">
        <v>11</v>
      </c>
      <c r="AB78">
        <v>16</v>
      </c>
      <c r="AC78">
        <v>14</v>
      </c>
      <c r="AD78">
        <v>4</v>
      </c>
    </row>
    <row r="79" spans="1:30" ht="14.25" customHeight="1" x14ac:dyDescent="0.25">
      <c r="A79" t="s">
        <v>301</v>
      </c>
      <c r="B79" t="s">
        <v>302</v>
      </c>
      <c r="C79" t="s">
        <v>120</v>
      </c>
      <c r="D79" t="s">
        <v>110</v>
      </c>
      <c r="E79">
        <v>25</v>
      </c>
      <c r="F79">
        <v>15</v>
      </c>
      <c r="G79">
        <v>25</v>
      </c>
      <c r="H79">
        <v>20</v>
      </c>
      <c r="I79">
        <v>27</v>
      </c>
      <c r="J79">
        <v>26</v>
      </c>
      <c r="K79">
        <v>47</v>
      </c>
      <c r="L79">
        <v>55</v>
      </c>
      <c r="M79">
        <v>63</v>
      </c>
      <c r="N79">
        <v>28</v>
      </c>
      <c r="O79">
        <v>35</v>
      </c>
      <c r="P79">
        <v>49</v>
      </c>
      <c r="Q79">
        <v>23</v>
      </c>
      <c r="R79">
        <v>19</v>
      </c>
      <c r="S79">
        <v>5</v>
      </c>
      <c r="T79">
        <v>16</v>
      </c>
      <c r="U79">
        <v>18</v>
      </c>
      <c r="V79">
        <v>48</v>
      </c>
      <c r="W79">
        <v>18</v>
      </c>
      <c r="X79">
        <v>-321</v>
      </c>
      <c r="Y79">
        <v>29</v>
      </c>
      <c r="Z79">
        <v>21</v>
      </c>
      <c r="AA79">
        <v>22</v>
      </c>
      <c r="AB79">
        <v>33</v>
      </c>
      <c r="AC79">
        <v>24</v>
      </c>
      <c r="AD79">
        <v>23</v>
      </c>
    </row>
    <row r="80" spans="1:30" ht="14.25" customHeight="1" x14ac:dyDescent="0.25">
      <c r="A80" t="s">
        <v>303</v>
      </c>
      <c r="B80" t="s">
        <v>304</v>
      </c>
      <c r="C80" t="s">
        <v>119</v>
      </c>
      <c r="D80" t="s">
        <v>110</v>
      </c>
      <c r="E80">
        <v>2205</v>
      </c>
      <c r="F80">
        <v>1537</v>
      </c>
      <c r="G80">
        <v>874</v>
      </c>
      <c r="H80">
        <v>1215</v>
      </c>
      <c r="I80">
        <v>2074</v>
      </c>
      <c r="J80">
        <v>1748</v>
      </c>
      <c r="K80">
        <v>969</v>
      </c>
      <c r="L80">
        <v>922</v>
      </c>
      <c r="M80">
        <v>1710</v>
      </c>
      <c r="N80">
        <v>1730</v>
      </c>
      <c r="O80">
        <v>1290</v>
      </c>
      <c r="P80">
        <v>1064</v>
      </c>
      <c r="Q80">
        <v>715</v>
      </c>
      <c r="R80">
        <v>689</v>
      </c>
      <c r="S80">
        <v>122</v>
      </c>
      <c r="T80">
        <v>913</v>
      </c>
      <c r="U80">
        <v>1357</v>
      </c>
      <c r="V80">
        <v>923</v>
      </c>
      <c r="W80">
        <v>1592</v>
      </c>
      <c r="X80">
        <v>3289</v>
      </c>
      <c r="Y80">
        <v>5420</v>
      </c>
      <c r="Z80">
        <v>1244</v>
      </c>
      <c r="AA80">
        <v>1615</v>
      </c>
      <c r="AB80">
        <v>1531</v>
      </c>
      <c r="AC80">
        <v>1216</v>
      </c>
      <c r="AD80">
        <v>1565</v>
      </c>
    </row>
    <row r="81" spans="1:30" ht="14.25" customHeight="1" x14ac:dyDescent="0.25">
      <c r="A81" t="s">
        <v>305</v>
      </c>
      <c r="B81" t="s">
        <v>306</v>
      </c>
      <c r="C81" t="s">
        <v>120</v>
      </c>
      <c r="D81" t="s">
        <v>110</v>
      </c>
      <c r="E81">
        <v>35</v>
      </c>
      <c r="F81">
        <v>38</v>
      </c>
      <c r="G81">
        <v>55</v>
      </c>
      <c r="H81">
        <v>52</v>
      </c>
      <c r="I81">
        <v>31</v>
      </c>
      <c r="J81">
        <v>27</v>
      </c>
      <c r="K81">
        <v>58</v>
      </c>
      <c r="L81">
        <v>73</v>
      </c>
      <c r="M81">
        <v>68</v>
      </c>
      <c r="N81">
        <v>46</v>
      </c>
      <c r="O81">
        <v>40</v>
      </c>
      <c r="P81">
        <v>34</v>
      </c>
      <c r="Q81">
        <v>44</v>
      </c>
      <c r="R81">
        <v>20</v>
      </c>
      <c r="S81">
        <v>18</v>
      </c>
      <c r="T81">
        <v>48</v>
      </c>
      <c r="U81">
        <v>47</v>
      </c>
      <c r="V81">
        <v>39</v>
      </c>
      <c r="W81">
        <v>50</v>
      </c>
      <c r="X81">
        <v>-95</v>
      </c>
      <c r="Y81">
        <v>38</v>
      </c>
      <c r="Z81">
        <v>35</v>
      </c>
      <c r="AA81">
        <v>42</v>
      </c>
      <c r="AB81">
        <v>61</v>
      </c>
      <c r="AC81">
        <v>47</v>
      </c>
      <c r="AD81">
        <v>35</v>
      </c>
    </row>
    <row r="82" spans="1:30" ht="14.25" customHeight="1" x14ac:dyDescent="0.25">
      <c r="A82" t="s">
        <v>307</v>
      </c>
      <c r="B82" t="s">
        <v>308</v>
      </c>
      <c r="C82" t="s">
        <v>109</v>
      </c>
      <c r="D82" t="s">
        <v>110</v>
      </c>
      <c r="E82">
        <v>124</v>
      </c>
      <c r="F82">
        <v>99</v>
      </c>
      <c r="G82">
        <v>87</v>
      </c>
      <c r="H82">
        <v>64</v>
      </c>
      <c r="I82">
        <v>109</v>
      </c>
      <c r="J82">
        <v>44</v>
      </c>
      <c r="K82">
        <v>58</v>
      </c>
      <c r="L82">
        <v>79</v>
      </c>
      <c r="M82">
        <v>83</v>
      </c>
      <c r="N82">
        <v>38</v>
      </c>
      <c r="O82">
        <v>93</v>
      </c>
      <c r="P82">
        <v>68</v>
      </c>
      <c r="Q82">
        <v>21</v>
      </c>
      <c r="R82">
        <v>38</v>
      </c>
      <c r="S82">
        <v>14</v>
      </c>
      <c r="T82">
        <v>100</v>
      </c>
      <c r="U82">
        <v>65</v>
      </c>
      <c r="V82">
        <v>50</v>
      </c>
      <c r="W82">
        <v>11</v>
      </c>
      <c r="X82">
        <v>22</v>
      </c>
      <c r="Y82">
        <v>17</v>
      </c>
      <c r="Z82">
        <v>17</v>
      </c>
      <c r="AA82">
        <v>5</v>
      </c>
      <c r="AB82">
        <v>7</v>
      </c>
      <c r="AC82">
        <v>54</v>
      </c>
      <c r="AD82">
        <v>247</v>
      </c>
    </row>
    <row r="83" spans="1:30" ht="14.25" customHeight="1" x14ac:dyDescent="0.25">
      <c r="A83" t="s">
        <v>309</v>
      </c>
      <c r="B83" t="s">
        <v>310</v>
      </c>
      <c r="C83" t="s">
        <v>120</v>
      </c>
      <c r="D83" t="s">
        <v>110</v>
      </c>
      <c r="E83">
        <v>1462</v>
      </c>
      <c r="F83">
        <v>419</v>
      </c>
      <c r="G83">
        <v>527</v>
      </c>
      <c r="H83">
        <v>520</v>
      </c>
      <c r="I83">
        <v>1199</v>
      </c>
      <c r="J83">
        <v>517</v>
      </c>
      <c r="K83">
        <v>470</v>
      </c>
      <c r="L83">
        <v>485</v>
      </c>
      <c r="M83">
        <v>912</v>
      </c>
      <c r="N83">
        <v>273</v>
      </c>
      <c r="O83">
        <v>673</v>
      </c>
      <c r="P83">
        <v>509</v>
      </c>
      <c r="Q83">
        <v>410</v>
      </c>
      <c r="R83">
        <v>232</v>
      </c>
      <c r="S83">
        <v>65</v>
      </c>
      <c r="T83">
        <v>454</v>
      </c>
      <c r="U83">
        <v>383</v>
      </c>
      <c r="V83">
        <v>845</v>
      </c>
      <c r="W83">
        <v>702</v>
      </c>
      <c r="X83">
        <v>1273</v>
      </c>
      <c r="Y83">
        <v>1178</v>
      </c>
      <c r="Z83">
        <v>844</v>
      </c>
      <c r="AA83">
        <v>1288</v>
      </c>
      <c r="AB83">
        <v>861</v>
      </c>
      <c r="AC83">
        <v>485</v>
      </c>
      <c r="AD83">
        <v>701</v>
      </c>
    </row>
    <row r="84" spans="1:30" ht="14.25" customHeight="1" x14ac:dyDescent="0.25">
      <c r="A84" t="s">
        <v>311</v>
      </c>
      <c r="B84" t="s">
        <v>312</v>
      </c>
      <c r="C84" t="s">
        <v>118</v>
      </c>
      <c r="D84" t="s">
        <v>110</v>
      </c>
      <c r="E84">
        <v>4</v>
      </c>
      <c r="F84">
        <v>24</v>
      </c>
      <c r="G84">
        <v>22</v>
      </c>
      <c r="H84">
        <v>27</v>
      </c>
      <c r="I84">
        <v>7</v>
      </c>
      <c r="J84">
        <v>17</v>
      </c>
      <c r="K84">
        <v>11</v>
      </c>
      <c r="L84">
        <v>9</v>
      </c>
      <c r="M84">
        <v>66</v>
      </c>
      <c r="N84">
        <v>58</v>
      </c>
      <c r="O84">
        <v>57</v>
      </c>
      <c r="P84">
        <v>39</v>
      </c>
      <c r="Q84">
        <v>30</v>
      </c>
      <c r="R84">
        <v>19</v>
      </c>
      <c r="S84">
        <v>6</v>
      </c>
      <c r="T84">
        <v>20</v>
      </c>
      <c r="U84">
        <v>7</v>
      </c>
      <c r="V84">
        <v>18</v>
      </c>
      <c r="W84">
        <v>13</v>
      </c>
      <c r="X84">
        <v>66</v>
      </c>
      <c r="Y84">
        <v>52</v>
      </c>
      <c r="Z84">
        <v>37</v>
      </c>
      <c r="AA84">
        <v>39</v>
      </c>
      <c r="AB84">
        <v>34</v>
      </c>
      <c r="AC84">
        <v>48</v>
      </c>
      <c r="AD84">
        <v>39</v>
      </c>
    </row>
    <row r="85" spans="1:30" ht="14.25" customHeight="1" x14ac:dyDescent="0.25">
      <c r="A85" t="s">
        <v>313</v>
      </c>
      <c r="B85" t="s">
        <v>314</v>
      </c>
      <c r="C85" t="s">
        <v>120</v>
      </c>
      <c r="D85" t="s">
        <v>110</v>
      </c>
      <c r="E85">
        <v>20</v>
      </c>
      <c r="F85">
        <v>19</v>
      </c>
      <c r="G85">
        <v>14</v>
      </c>
      <c r="H85">
        <v>24</v>
      </c>
      <c r="I85">
        <v>10</v>
      </c>
      <c r="J85">
        <v>17</v>
      </c>
      <c r="K85">
        <v>26</v>
      </c>
      <c r="L85">
        <v>38</v>
      </c>
      <c r="M85">
        <v>41</v>
      </c>
      <c r="N85">
        <v>15</v>
      </c>
      <c r="O85">
        <v>12</v>
      </c>
      <c r="P85">
        <v>26</v>
      </c>
      <c r="Q85">
        <v>20</v>
      </c>
      <c r="R85">
        <v>7</v>
      </c>
      <c r="S85">
        <v>11</v>
      </c>
      <c r="T85">
        <v>20</v>
      </c>
      <c r="U85">
        <v>25</v>
      </c>
      <c r="V85">
        <v>24</v>
      </c>
      <c r="W85">
        <v>13</v>
      </c>
      <c r="X85">
        <v>-293</v>
      </c>
      <c r="Y85">
        <v>26</v>
      </c>
      <c r="Z85">
        <v>15</v>
      </c>
      <c r="AA85">
        <v>12</v>
      </c>
      <c r="AB85">
        <v>21</v>
      </c>
      <c r="AC85">
        <v>31</v>
      </c>
      <c r="AD85">
        <v>18</v>
      </c>
    </row>
    <row r="86" spans="1:30" ht="14.25" customHeight="1" x14ac:dyDescent="0.25">
      <c r="A86" t="s">
        <v>315</v>
      </c>
      <c r="B86" t="s">
        <v>316</v>
      </c>
      <c r="C86" t="s">
        <v>118</v>
      </c>
      <c r="D86" t="s">
        <v>110</v>
      </c>
      <c r="E86">
        <v>167</v>
      </c>
      <c r="F86">
        <v>137</v>
      </c>
      <c r="G86">
        <v>85</v>
      </c>
      <c r="H86">
        <v>60</v>
      </c>
      <c r="I86">
        <v>67</v>
      </c>
      <c r="J86">
        <v>41</v>
      </c>
      <c r="K86">
        <v>102</v>
      </c>
      <c r="L86">
        <v>72</v>
      </c>
      <c r="M86">
        <v>101</v>
      </c>
      <c r="N86">
        <v>48</v>
      </c>
      <c r="O86">
        <v>87</v>
      </c>
      <c r="P86">
        <v>37</v>
      </c>
      <c r="Q86">
        <v>34</v>
      </c>
      <c r="R86">
        <v>25</v>
      </c>
      <c r="S86">
        <v>8</v>
      </c>
      <c r="T86">
        <v>50</v>
      </c>
      <c r="U86">
        <v>44</v>
      </c>
      <c r="V86">
        <v>22</v>
      </c>
      <c r="W86">
        <v>38</v>
      </c>
      <c r="X86">
        <v>278</v>
      </c>
      <c r="Y86">
        <v>222</v>
      </c>
      <c r="Z86">
        <v>171</v>
      </c>
      <c r="AA86">
        <v>181</v>
      </c>
      <c r="AB86">
        <v>83</v>
      </c>
      <c r="AC86">
        <v>98</v>
      </c>
      <c r="AD86">
        <v>71</v>
      </c>
    </row>
    <row r="87" spans="1:30" ht="14.25" customHeight="1" x14ac:dyDescent="0.25">
      <c r="A87" t="s">
        <v>317</v>
      </c>
      <c r="B87" t="s">
        <v>318</v>
      </c>
      <c r="C87" t="s">
        <v>109</v>
      </c>
      <c r="D87" t="s">
        <v>110</v>
      </c>
      <c r="E87">
        <v>201</v>
      </c>
      <c r="F87">
        <v>55</v>
      </c>
      <c r="G87">
        <v>189</v>
      </c>
      <c r="H87">
        <v>80</v>
      </c>
      <c r="I87">
        <v>303</v>
      </c>
      <c r="J87">
        <v>111</v>
      </c>
      <c r="K87">
        <v>225</v>
      </c>
      <c r="L87">
        <v>69</v>
      </c>
      <c r="M87">
        <v>172</v>
      </c>
      <c r="N87">
        <v>62</v>
      </c>
      <c r="O87">
        <v>42</v>
      </c>
      <c r="P87">
        <v>54</v>
      </c>
      <c r="Q87">
        <v>18</v>
      </c>
      <c r="R87">
        <v>617</v>
      </c>
      <c r="S87">
        <v>14</v>
      </c>
      <c r="T87">
        <v>132</v>
      </c>
      <c r="U87">
        <v>119</v>
      </c>
      <c r="V87">
        <v>150</v>
      </c>
      <c r="W87">
        <v>161</v>
      </c>
      <c r="X87">
        <v>250</v>
      </c>
      <c r="Y87">
        <v>243</v>
      </c>
      <c r="Z87">
        <v>196</v>
      </c>
      <c r="AA87">
        <v>196</v>
      </c>
      <c r="AB87">
        <v>123</v>
      </c>
      <c r="AC87">
        <v>102</v>
      </c>
      <c r="AD87">
        <v>211</v>
      </c>
    </row>
    <row r="88" spans="1:30" ht="14.25" customHeight="1" x14ac:dyDescent="0.25">
      <c r="A88" t="s">
        <v>319</v>
      </c>
      <c r="B88" t="s">
        <v>320</v>
      </c>
      <c r="C88" t="s">
        <v>118</v>
      </c>
      <c r="D88" t="s">
        <v>110</v>
      </c>
      <c r="E88">
        <v>194</v>
      </c>
      <c r="F88">
        <v>199</v>
      </c>
      <c r="G88">
        <v>207</v>
      </c>
      <c r="H88">
        <v>162</v>
      </c>
      <c r="I88">
        <v>70</v>
      </c>
      <c r="J88">
        <v>50</v>
      </c>
      <c r="K88">
        <v>104</v>
      </c>
      <c r="L88">
        <v>74</v>
      </c>
      <c r="M88">
        <v>105</v>
      </c>
      <c r="N88">
        <v>54</v>
      </c>
      <c r="O88">
        <v>32</v>
      </c>
      <c r="P88">
        <v>34</v>
      </c>
      <c r="Q88">
        <v>32</v>
      </c>
      <c r="R88">
        <v>19</v>
      </c>
      <c r="S88">
        <v>10</v>
      </c>
      <c r="T88">
        <v>92</v>
      </c>
      <c r="U88">
        <v>74</v>
      </c>
      <c r="V88">
        <v>57</v>
      </c>
      <c r="W88">
        <v>79</v>
      </c>
      <c r="X88">
        <v>219</v>
      </c>
      <c r="Y88">
        <v>271</v>
      </c>
      <c r="Z88">
        <v>217</v>
      </c>
      <c r="AA88">
        <v>258</v>
      </c>
      <c r="AB88">
        <v>81</v>
      </c>
      <c r="AC88">
        <v>128</v>
      </c>
      <c r="AD88">
        <v>114</v>
      </c>
    </row>
    <row r="89" spans="1:30" ht="14.25" customHeight="1" x14ac:dyDescent="0.25">
      <c r="A89" t="s">
        <v>311</v>
      </c>
      <c r="B89" t="s">
        <v>312</v>
      </c>
      <c r="C89" t="s">
        <v>118</v>
      </c>
      <c r="D89" t="s">
        <v>110</v>
      </c>
      <c r="E89">
        <v>4</v>
      </c>
      <c r="F89">
        <v>24</v>
      </c>
      <c r="G89">
        <v>22</v>
      </c>
      <c r="H89">
        <v>27</v>
      </c>
      <c r="I89">
        <v>7</v>
      </c>
      <c r="J89">
        <v>17</v>
      </c>
      <c r="K89">
        <v>11</v>
      </c>
      <c r="L89">
        <v>9</v>
      </c>
      <c r="M89">
        <v>66</v>
      </c>
      <c r="N89">
        <v>58</v>
      </c>
      <c r="O89">
        <v>57</v>
      </c>
      <c r="P89">
        <v>39</v>
      </c>
      <c r="Q89">
        <v>30</v>
      </c>
      <c r="R89">
        <v>19</v>
      </c>
      <c r="S89">
        <v>6</v>
      </c>
      <c r="T89">
        <v>20</v>
      </c>
      <c r="U89">
        <v>7</v>
      </c>
      <c r="V89">
        <v>18</v>
      </c>
      <c r="W89">
        <v>13</v>
      </c>
      <c r="X89">
        <v>66</v>
      </c>
      <c r="Y89">
        <v>52</v>
      </c>
      <c r="Z89">
        <v>37</v>
      </c>
      <c r="AA89">
        <v>39</v>
      </c>
      <c r="AB89">
        <v>34</v>
      </c>
      <c r="AC89">
        <v>48</v>
      </c>
      <c r="AD89">
        <v>39</v>
      </c>
    </row>
    <row r="90" spans="1:30" ht="14.25" customHeight="1" x14ac:dyDescent="0.25">
      <c r="A90" t="s">
        <v>321</v>
      </c>
      <c r="B90" t="s">
        <v>322</v>
      </c>
      <c r="C90" t="s">
        <v>120</v>
      </c>
      <c r="D90" t="s">
        <v>110</v>
      </c>
      <c r="E90">
        <v>40</v>
      </c>
      <c r="F90">
        <v>41</v>
      </c>
      <c r="G90">
        <v>46</v>
      </c>
      <c r="H90">
        <v>33</v>
      </c>
      <c r="I90">
        <v>23</v>
      </c>
      <c r="J90">
        <v>39</v>
      </c>
      <c r="K90">
        <v>47</v>
      </c>
      <c r="L90">
        <v>61</v>
      </c>
      <c r="M90">
        <v>82</v>
      </c>
      <c r="N90">
        <v>43</v>
      </c>
      <c r="O90">
        <v>42</v>
      </c>
      <c r="P90">
        <v>46</v>
      </c>
      <c r="Q90">
        <v>38</v>
      </c>
      <c r="R90">
        <v>23</v>
      </c>
      <c r="S90">
        <v>18</v>
      </c>
      <c r="T90">
        <v>35</v>
      </c>
      <c r="U90">
        <v>50</v>
      </c>
      <c r="V90">
        <v>51</v>
      </c>
      <c r="W90">
        <v>39</v>
      </c>
      <c r="X90">
        <v>-177</v>
      </c>
      <c r="Y90">
        <v>44</v>
      </c>
      <c r="Z90">
        <v>23</v>
      </c>
      <c r="AA90">
        <v>33</v>
      </c>
      <c r="AB90">
        <v>38</v>
      </c>
      <c r="AC90">
        <v>29</v>
      </c>
      <c r="AD90">
        <v>31</v>
      </c>
    </row>
    <row r="91" spans="1:30" ht="14.25" customHeight="1" x14ac:dyDescent="0.25">
      <c r="A91" t="s">
        <v>323</v>
      </c>
      <c r="B91" t="s">
        <v>324</v>
      </c>
      <c r="C91" t="s">
        <v>118</v>
      </c>
      <c r="D91" t="s">
        <v>110</v>
      </c>
      <c r="E91">
        <v>22</v>
      </c>
      <c r="F91">
        <v>21</v>
      </c>
      <c r="G91">
        <v>18</v>
      </c>
      <c r="H91">
        <v>11</v>
      </c>
      <c r="I91">
        <v>5</v>
      </c>
      <c r="J91">
        <v>30</v>
      </c>
      <c r="K91">
        <v>44</v>
      </c>
      <c r="L91">
        <v>22</v>
      </c>
      <c r="M91">
        <v>83</v>
      </c>
      <c r="N91">
        <v>43</v>
      </c>
      <c r="O91">
        <v>23</v>
      </c>
      <c r="P91">
        <v>36</v>
      </c>
      <c r="Q91">
        <v>24</v>
      </c>
      <c r="R91">
        <v>19</v>
      </c>
      <c r="S91">
        <v>11</v>
      </c>
      <c r="T91">
        <v>15</v>
      </c>
      <c r="U91">
        <v>19</v>
      </c>
      <c r="V91">
        <v>18</v>
      </c>
      <c r="W91">
        <v>15</v>
      </c>
      <c r="X91">
        <v>13</v>
      </c>
      <c r="Y91">
        <v>13</v>
      </c>
      <c r="Z91">
        <v>14</v>
      </c>
      <c r="AA91">
        <v>19</v>
      </c>
      <c r="AB91">
        <v>91</v>
      </c>
      <c r="AC91">
        <v>33</v>
      </c>
      <c r="AD91">
        <v>45</v>
      </c>
    </row>
    <row r="92" spans="1:30" ht="14.25" customHeight="1" x14ac:dyDescent="0.25">
      <c r="A92" t="s">
        <v>325</v>
      </c>
      <c r="B92" t="s">
        <v>326</v>
      </c>
      <c r="C92" t="s">
        <v>120</v>
      </c>
      <c r="D92" t="s">
        <v>110</v>
      </c>
      <c r="E92">
        <v>29</v>
      </c>
      <c r="F92">
        <v>42</v>
      </c>
      <c r="G92">
        <v>32</v>
      </c>
      <c r="H92">
        <v>36</v>
      </c>
      <c r="I92">
        <v>97</v>
      </c>
      <c r="J92">
        <v>35</v>
      </c>
      <c r="K92">
        <v>76</v>
      </c>
      <c r="L92">
        <v>52</v>
      </c>
      <c r="M92">
        <v>85</v>
      </c>
      <c r="N92">
        <v>47</v>
      </c>
      <c r="O92">
        <v>37</v>
      </c>
      <c r="P92">
        <v>41</v>
      </c>
      <c r="Q92">
        <v>20</v>
      </c>
      <c r="R92">
        <v>12</v>
      </c>
      <c r="S92">
        <v>5</v>
      </c>
      <c r="T92">
        <v>9</v>
      </c>
      <c r="U92">
        <v>65</v>
      </c>
      <c r="V92">
        <v>45</v>
      </c>
      <c r="W92">
        <v>59</v>
      </c>
      <c r="X92">
        <v>-157</v>
      </c>
      <c r="Y92">
        <v>35</v>
      </c>
      <c r="Z92">
        <v>39</v>
      </c>
      <c r="AA92">
        <v>113</v>
      </c>
      <c r="AB92">
        <v>39</v>
      </c>
      <c r="AC92">
        <v>58</v>
      </c>
      <c r="AD92">
        <v>40</v>
      </c>
    </row>
    <row r="93" spans="1:30" ht="14.25" customHeight="1" x14ac:dyDescent="0.25">
      <c r="A93" t="s">
        <v>327</v>
      </c>
      <c r="B93" t="s">
        <v>328</v>
      </c>
      <c r="C93" t="s">
        <v>118</v>
      </c>
      <c r="D93" t="s">
        <v>110</v>
      </c>
      <c r="E93">
        <v>24</v>
      </c>
      <c r="F93">
        <v>19</v>
      </c>
      <c r="G93">
        <v>34</v>
      </c>
      <c r="H93">
        <v>23</v>
      </c>
      <c r="I93">
        <v>27</v>
      </c>
      <c r="J93">
        <v>48</v>
      </c>
      <c r="K93">
        <v>46</v>
      </c>
      <c r="L93">
        <v>44</v>
      </c>
      <c r="M93">
        <v>47</v>
      </c>
      <c r="N93">
        <v>47</v>
      </c>
      <c r="O93">
        <v>25</v>
      </c>
      <c r="P93">
        <v>27</v>
      </c>
      <c r="Q93">
        <v>30</v>
      </c>
      <c r="R93">
        <v>19</v>
      </c>
      <c r="S93">
        <v>13</v>
      </c>
      <c r="T93">
        <v>12</v>
      </c>
      <c r="U93">
        <v>21</v>
      </c>
      <c r="V93">
        <v>21</v>
      </c>
      <c r="W93">
        <v>9</v>
      </c>
      <c r="X93">
        <v>12</v>
      </c>
      <c r="Y93">
        <v>18</v>
      </c>
      <c r="Z93">
        <v>24</v>
      </c>
      <c r="AA93">
        <v>18</v>
      </c>
      <c r="AB93">
        <v>34</v>
      </c>
      <c r="AC93">
        <v>40</v>
      </c>
      <c r="AD93">
        <v>41</v>
      </c>
    </row>
    <row r="94" spans="1:30" ht="14.25" customHeight="1" x14ac:dyDescent="0.25">
      <c r="A94" t="s">
        <v>329</v>
      </c>
      <c r="B94" t="s">
        <v>330</v>
      </c>
      <c r="C94" t="s">
        <v>118</v>
      </c>
      <c r="D94" t="s">
        <v>110</v>
      </c>
      <c r="E94">
        <v>130</v>
      </c>
      <c r="F94">
        <v>211</v>
      </c>
      <c r="G94">
        <v>194</v>
      </c>
      <c r="H94">
        <v>178</v>
      </c>
      <c r="I94">
        <v>126</v>
      </c>
      <c r="J94">
        <v>65</v>
      </c>
      <c r="K94">
        <v>78</v>
      </c>
      <c r="L94">
        <v>79</v>
      </c>
      <c r="M94">
        <v>140</v>
      </c>
      <c r="N94">
        <v>66</v>
      </c>
      <c r="O94">
        <v>42</v>
      </c>
      <c r="P94">
        <v>47</v>
      </c>
      <c r="Q94">
        <v>45</v>
      </c>
      <c r="R94">
        <v>21</v>
      </c>
      <c r="S94">
        <v>8</v>
      </c>
      <c r="T94">
        <v>23</v>
      </c>
      <c r="U94">
        <v>48</v>
      </c>
      <c r="V94">
        <v>30</v>
      </c>
      <c r="W94">
        <v>36</v>
      </c>
      <c r="X94">
        <v>229</v>
      </c>
      <c r="Y94">
        <v>252</v>
      </c>
      <c r="Z94">
        <v>227</v>
      </c>
      <c r="AA94">
        <v>217</v>
      </c>
      <c r="AB94">
        <v>106</v>
      </c>
      <c r="AC94">
        <v>50</v>
      </c>
      <c r="AD94">
        <v>42</v>
      </c>
    </row>
    <row r="95" spans="1:30" ht="14.25" customHeight="1" x14ac:dyDescent="0.25">
      <c r="A95" t="s">
        <v>331</v>
      </c>
      <c r="B95" t="s">
        <v>332</v>
      </c>
      <c r="C95" t="s">
        <v>118</v>
      </c>
      <c r="D95" t="s">
        <v>110</v>
      </c>
      <c r="E95">
        <v>55</v>
      </c>
      <c r="F95">
        <v>62</v>
      </c>
      <c r="G95">
        <v>58</v>
      </c>
      <c r="H95">
        <v>78</v>
      </c>
      <c r="I95">
        <v>46</v>
      </c>
      <c r="J95">
        <v>76</v>
      </c>
      <c r="K95">
        <v>68</v>
      </c>
      <c r="L95">
        <v>63</v>
      </c>
      <c r="M95">
        <v>19</v>
      </c>
      <c r="N95">
        <v>15</v>
      </c>
      <c r="O95">
        <v>47</v>
      </c>
      <c r="P95">
        <v>60</v>
      </c>
      <c r="Q95">
        <v>52</v>
      </c>
      <c r="R95">
        <v>28</v>
      </c>
      <c r="S95">
        <v>24</v>
      </c>
      <c r="T95">
        <v>53</v>
      </c>
      <c r="U95">
        <v>63</v>
      </c>
      <c r="V95">
        <v>50</v>
      </c>
      <c r="W95">
        <v>32</v>
      </c>
      <c r="X95">
        <v>67</v>
      </c>
      <c r="Y95">
        <v>80</v>
      </c>
      <c r="Z95">
        <v>51</v>
      </c>
      <c r="AA95">
        <v>64</v>
      </c>
      <c r="AB95">
        <v>102</v>
      </c>
      <c r="AC95">
        <v>82</v>
      </c>
      <c r="AD95">
        <v>61</v>
      </c>
    </row>
    <row r="96" spans="1:30" ht="14.25" customHeight="1" x14ac:dyDescent="0.25">
      <c r="A96" t="s">
        <v>333</v>
      </c>
      <c r="B96" t="s">
        <v>334</v>
      </c>
      <c r="C96" t="s">
        <v>118</v>
      </c>
      <c r="D96" t="s">
        <v>110</v>
      </c>
      <c r="E96">
        <v>99</v>
      </c>
      <c r="F96">
        <v>184</v>
      </c>
      <c r="G96">
        <v>170</v>
      </c>
      <c r="H96">
        <v>142</v>
      </c>
      <c r="I96">
        <v>135</v>
      </c>
      <c r="J96">
        <v>46</v>
      </c>
      <c r="K96">
        <v>92</v>
      </c>
      <c r="L96">
        <v>87</v>
      </c>
      <c r="M96">
        <v>101</v>
      </c>
      <c r="N96">
        <v>47</v>
      </c>
      <c r="O96">
        <v>53</v>
      </c>
      <c r="P96">
        <v>40</v>
      </c>
      <c r="Q96">
        <v>42</v>
      </c>
      <c r="R96">
        <v>20</v>
      </c>
      <c r="S96">
        <v>5</v>
      </c>
      <c r="T96">
        <v>46</v>
      </c>
      <c r="U96">
        <v>34</v>
      </c>
      <c r="V96">
        <v>29</v>
      </c>
      <c r="W96">
        <v>53</v>
      </c>
      <c r="X96">
        <v>216</v>
      </c>
      <c r="Y96">
        <v>237</v>
      </c>
      <c r="Z96">
        <v>182</v>
      </c>
      <c r="AA96">
        <v>172</v>
      </c>
      <c r="AB96">
        <v>57</v>
      </c>
      <c r="AC96">
        <v>79</v>
      </c>
      <c r="AD96">
        <v>45</v>
      </c>
    </row>
    <row r="97" spans="1:30" ht="14.25" customHeight="1" x14ac:dyDescent="0.25">
      <c r="A97" t="s">
        <v>335</v>
      </c>
      <c r="B97" t="s">
        <v>336</v>
      </c>
      <c r="C97" t="s">
        <v>118</v>
      </c>
      <c r="D97" t="s">
        <v>110</v>
      </c>
      <c r="E97">
        <v>25</v>
      </c>
      <c r="F97">
        <v>25</v>
      </c>
      <c r="G97">
        <v>30</v>
      </c>
      <c r="H97">
        <v>29</v>
      </c>
      <c r="I97">
        <v>24</v>
      </c>
      <c r="J97">
        <v>24</v>
      </c>
      <c r="K97">
        <v>29</v>
      </c>
      <c r="L97">
        <v>42</v>
      </c>
      <c r="M97">
        <v>56</v>
      </c>
      <c r="N97">
        <v>33</v>
      </c>
      <c r="O97">
        <v>22</v>
      </c>
      <c r="P97">
        <v>24</v>
      </c>
      <c r="Q97">
        <v>13</v>
      </c>
      <c r="R97">
        <v>10</v>
      </c>
      <c r="S97">
        <v>7</v>
      </c>
      <c r="T97">
        <v>23</v>
      </c>
      <c r="U97">
        <v>28</v>
      </c>
      <c r="V97">
        <v>24</v>
      </c>
      <c r="W97">
        <v>34</v>
      </c>
      <c r="X97">
        <v>24</v>
      </c>
      <c r="Y97">
        <v>28</v>
      </c>
      <c r="Z97">
        <v>33</v>
      </c>
      <c r="AA97">
        <v>32</v>
      </c>
      <c r="AB97">
        <v>53</v>
      </c>
      <c r="AC97">
        <v>36</v>
      </c>
      <c r="AD97">
        <v>45</v>
      </c>
    </row>
    <row r="98" spans="1:30" ht="14.25" customHeight="1" x14ac:dyDescent="0.25">
      <c r="A98" t="s">
        <v>337</v>
      </c>
      <c r="B98" t="s">
        <v>338</v>
      </c>
      <c r="C98" t="s">
        <v>109</v>
      </c>
      <c r="D98" t="s">
        <v>110</v>
      </c>
      <c r="E98">
        <v>294</v>
      </c>
      <c r="F98">
        <v>140</v>
      </c>
      <c r="G98">
        <v>64</v>
      </c>
      <c r="H98">
        <v>60</v>
      </c>
      <c r="I98">
        <v>290</v>
      </c>
      <c r="J98">
        <v>106</v>
      </c>
      <c r="K98">
        <v>310</v>
      </c>
      <c r="L98">
        <v>52</v>
      </c>
      <c r="M98">
        <v>196</v>
      </c>
      <c r="N98">
        <v>154</v>
      </c>
      <c r="O98">
        <v>162</v>
      </c>
      <c r="P98">
        <v>94</v>
      </c>
      <c r="Q98">
        <v>37</v>
      </c>
      <c r="R98">
        <v>590</v>
      </c>
      <c r="S98">
        <v>14</v>
      </c>
      <c r="T98">
        <v>129</v>
      </c>
      <c r="U98">
        <v>107</v>
      </c>
      <c r="V98">
        <v>144</v>
      </c>
      <c r="W98">
        <v>116</v>
      </c>
      <c r="X98">
        <v>314</v>
      </c>
      <c r="Y98">
        <v>245</v>
      </c>
      <c r="Z98">
        <v>188</v>
      </c>
      <c r="AA98">
        <v>126</v>
      </c>
      <c r="AB98">
        <v>198</v>
      </c>
      <c r="AC98">
        <v>106</v>
      </c>
      <c r="AD98">
        <v>251</v>
      </c>
    </row>
    <row r="99" spans="1:30" ht="14.25" customHeight="1" x14ac:dyDescent="0.25">
      <c r="A99" t="s">
        <v>339</v>
      </c>
      <c r="B99" t="s">
        <v>340</v>
      </c>
      <c r="C99" t="s">
        <v>109</v>
      </c>
      <c r="D99" t="s">
        <v>110</v>
      </c>
      <c r="E99">
        <v>152</v>
      </c>
      <c r="F99">
        <v>48</v>
      </c>
      <c r="G99">
        <v>39</v>
      </c>
      <c r="H99">
        <v>36</v>
      </c>
      <c r="I99">
        <v>54</v>
      </c>
      <c r="J99">
        <v>18</v>
      </c>
      <c r="K99">
        <v>32</v>
      </c>
      <c r="L99">
        <v>67</v>
      </c>
      <c r="M99">
        <v>117</v>
      </c>
      <c r="N99">
        <v>25</v>
      </c>
      <c r="O99">
        <v>30</v>
      </c>
      <c r="P99">
        <v>36</v>
      </c>
      <c r="Q99">
        <v>24</v>
      </c>
      <c r="R99">
        <v>35</v>
      </c>
      <c r="S99">
        <v>10</v>
      </c>
      <c r="T99">
        <v>87</v>
      </c>
      <c r="U99">
        <v>45</v>
      </c>
      <c r="V99">
        <v>57</v>
      </c>
      <c r="W99">
        <v>19</v>
      </c>
      <c r="X99">
        <v>23</v>
      </c>
      <c r="Y99">
        <v>16</v>
      </c>
      <c r="Z99">
        <v>14</v>
      </c>
      <c r="AA99">
        <v>14</v>
      </c>
      <c r="AB99">
        <v>16</v>
      </c>
      <c r="AC99">
        <v>26</v>
      </c>
      <c r="AD99">
        <v>274</v>
      </c>
    </row>
    <row r="100" spans="1:30" ht="14.25" customHeight="1" x14ac:dyDescent="0.25">
      <c r="A100" t="s">
        <v>341</v>
      </c>
      <c r="B100" t="s">
        <v>342</v>
      </c>
      <c r="C100" t="s">
        <v>118</v>
      </c>
      <c r="D100" t="s">
        <v>110</v>
      </c>
      <c r="E100">
        <v>8</v>
      </c>
      <c r="F100">
        <v>16</v>
      </c>
      <c r="G100">
        <v>17</v>
      </c>
      <c r="H100">
        <v>18</v>
      </c>
      <c r="I100">
        <v>9</v>
      </c>
      <c r="J100">
        <v>36</v>
      </c>
      <c r="K100">
        <v>35</v>
      </c>
      <c r="L100">
        <v>29</v>
      </c>
      <c r="M100">
        <v>46</v>
      </c>
      <c r="N100">
        <v>20</v>
      </c>
      <c r="O100">
        <v>20</v>
      </c>
      <c r="P100">
        <v>38</v>
      </c>
      <c r="Q100">
        <v>28</v>
      </c>
      <c r="R100">
        <v>22</v>
      </c>
      <c r="S100">
        <v>2</v>
      </c>
      <c r="T100">
        <v>11</v>
      </c>
      <c r="U100">
        <v>23</v>
      </c>
      <c r="V100">
        <v>17</v>
      </c>
      <c r="W100">
        <v>11</v>
      </c>
      <c r="X100">
        <v>14</v>
      </c>
      <c r="Y100">
        <v>25</v>
      </c>
      <c r="Z100">
        <v>36</v>
      </c>
      <c r="AA100">
        <v>23</v>
      </c>
      <c r="AB100">
        <v>54</v>
      </c>
      <c r="AC100">
        <v>73</v>
      </c>
      <c r="AD100">
        <v>48</v>
      </c>
    </row>
    <row r="101" spans="1:30" ht="14.25" customHeight="1" x14ac:dyDescent="0.25">
      <c r="A101" t="s">
        <v>343</v>
      </c>
      <c r="B101" t="s">
        <v>344</v>
      </c>
      <c r="C101" t="s">
        <v>120</v>
      </c>
      <c r="D101" t="s">
        <v>110</v>
      </c>
      <c r="E101">
        <v>26</v>
      </c>
      <c r="F101">
        <v>29</v>
      </c>
      <c r="G101">
        <v>24</v>
      </c>
      <c r="H101">
        <v>32</v>
      </c>
      <c r="I101">
        <v>24</v>
      </c>
      <c r="J101">
        <v>33</v>
      </c>
      <c r="K101">
        <v>33</v>
      </c>
      <c r="L101">
        <v>35</v>
      </c>
      <c r="M101">
        <v>25</v>
      </c>
      <c r="N101">
        <v>23</v>
      </c>
      <c r="O101">
        <v>29</v>
      </c>
      <c r="P101">
        <v>34</v>
      </c>
      <c r="Q101">
        <v>27</v>
      </c>
      <c r="R101">
        <v>13</v>
      </c>
      <c r="S101">
        <v>13</v>
      </c>
      <c r="T101">
        <v>29</v>
      </c>
      <c r="U101">
        <v>37</v>
      </c>
      <c r="V101">
        <v>17</v>
      </c>
      <c r="W101">
        <v>26</v>
      </c>
      <c r="X101">
        <v>43</v>
      </c>
      <c r="Y101">
        <v>48</v>
      </c>
      <c r="Z101">
        <v>41</v>
      </c>
      <c r="AA101">
        <v>43</v>
      </c>
      <c r="AB101">
        <v>50</v>
      </c>
      <c r="AC101">
        <v>25</v>
      </c>
      <c r="AD101">
        <v>30</v>
      </c>
    </row>
    <row r="102" spans="1:30" ht="14.25" customHeight="1" x14ac:dyDescent="0.25">
      <c r="A102" t="s">
        <v>345</v>
      </c>
      <c r="B102" t="s">
        <v>346</v>
      </c>
      <c r="C102" t="s">
        <v>120</v>
      </c>
      <c r="D102" t="s">
        <v>110</v>
      </c>
      <c r="E102">
        <v>1141</v>
      </c>
      <c r="F102">
        <v>396</v>
      </c>
      <c r="G102">
        <v>693</v>
      </c>
      <c r="H102">
        <v>361</v>
      </c>
      <c r="I102">
        <v>796</v>
      </c>
      <c r="J102">
        <v>510</v>
      </c>
      <c r="K102">
        <v>335</v>
      </c>
      <c r="L102">
        <v>322</v>
      </c>
      <c r="M102">
        <v>584</v>
      </c>
      <c r="N102">
        <v>119</v>
      </c>
      <c r="O102">
        <v>109</v>
      </c>
      <c r="P102">
        <v>140</v>
      </c>
      <c r="Q102">
        <v>57</v>
      </c>
      <c r="R102">
        <v>18</v>
      </c>
      <c r="S102">
        <v>12</v>
      </c>
      <c r="T102">
        <v>38</v>
      </c>
      <c r="U102">
        <v>70</v>
      </c>
      <c r="V102">
        <v>171</v>
      </c>
      <c r="W102">
        <v>682</v>
      </c>
      <c r="X102">
        <v>1130</v>
      </c>
      <c r="Y102">
        <v>369</v>
      </c>
      <c r="Z102">
        <v>465</v>
      </c>
      <c r="AA102">
        <v>688</v>
      </c>
      <c r="AB102">
        <v>548</v>
      </c>
      <c r="AC102">
        <v>543</v>
      </c>
      <c r="AD102">
        <v>1619</v>
      </c>
    </row>
    <row r="103" spans="1:30" ht="14.25" customHeight="1" x14ac:dyDescent="0.25">
      <c r="A103" t="s">
        <v>347</v>
      </c>
      <c r="B103" t="s">
        <v>348</v>
      </c>
      <c r="C103" t="s">
        <v>118</v>
      </c>
      <c r="D103" t="s">
        <v>110</v>
      </c>
      <c r="E103">
        <v>74</v>
      </c>
      <c r="F103">
        <v>59</v>
      </c>
      <c r="G103">
        <v>61</v>
      </c>
      <c r="H103">
        <v>65</v>
      </c>
      <c r="I103">
        <v>62</v>
      </c>
      <c r="J103">
        <v>43</v>
      </c>
      <c r="K103">
        <v>45</v>
      </c>
      <c r="L103">
        <v>64</v>
      </c>
      <c r="M103">
        <v>58</v>
      </c>
      <c r="N103">
        <v>22</v>
      </c>
      <c r="O103">
        <v>39</v>
      </c>
      <c r="P103">
        <v>42</v>
      </c>
      <c r="Q103">
        <v>40</v>
      </c>
      <c r="R103">
        <v>20</v>
      </c>
      <c r="S103">
        <v>6</v>
      </c>
      <c r="T103">
        <v>24</v>
      </c>
      <c r="U103">
        <v>35</v>
      </c>
      <c r="V103">
        <v>33</v>
      </c>
      <c r="W103">
        <v>32</v>
      </c>
      <c r="X103">
        <v>119</v>
      </c>
      <c r="Y103">
        <v>117</v>
      </c>
      <c r="Z103">
        <v>98</v>
      </c>
      <c r="AA103">
        <v>108</v>
      </c>
      <c r="AB103">
        <v>43</v>
      </c>
      <c r="AC103">
        <v>44</v>
      </c>
      <c r="AD103">
        <v>35</v>
      </c>
    </row>
    <row r="104" spans="1:30" ht="14.25" customHeight="1" x14ac:dyDescent="0.25">
      <c r="A104" t="s">
        <v>349</v>
      </c>
      <c r="B104" t="s">
        <v>350</v>
      </c>
      <c r="C104" t="s">
        <v>120</v>
      </c>
      <c r="D104" t="s">
        <v>110</v>
      </c>
      <c r="E104">
        <v>33</v>
      </c>
      <c r="F104">
        <v>29</v>
      </c>
      <c r="G104">
        <v>19</v>
      </c>
      <c r="H104">
        <v>43</v>
      </c>
      <c r="I104">
        <v>26</v>
      </c>
      <c r="J104">
        <v>36</v>
      </c>
      <c r="K104">
        <v>35</v>
      </c>
      <c r="L104">
        <v>61</v>
      </c>
      <c r="M104">
        <v>53</v>
      </c>
      <c r="N104">
        <v>27</v>
      </c>
      <c r="O104">
        <v>34</v>
      </c>
      <c r="P104">
        <v>34</v>
      </c>
      <c r="Q104">
        <v>25</v>
      </c>
      <c r="R104">
        <v>16</v>
      </c>
      <c r="S104">
        <v>8</v>
      </c>
      <c r="T104">
        <v>25</v>
      </c>
      <c r="U104">
        <v>22</v>
      </c>
      <c r="V104">
        <v>34</v>
      </c>
      <c r="W104">
        <v>25</v>
      </c>
      <c r="X104">
        <v>38</v>
      </c>
      <c r="Y104">
        <v>41</v>
      </c>
      <c r="Z104">
        <v>0</v>
      </c>
      <c r="AA104">
        <v>23</v>
      </c>
      <c r="AB104">
        <v>62</v>
      </c>
      <c r="AC104">
        <v>65</v>
      </c>
      <c r="AD104">
        <v>38</v>
      </c>
    </row>
    <row r="105" spans="1:30" ht="14.25" customHeight="1" x14ac:dyDescent="0.25">
      <c r="A105" t="s">
        <v>351</v>
      </c>
      <c r="B105" t="s">
        <v>352</v>
      </c>
      <c r="C105" t="s">
        <v>120</v>
      </c>
      <c r="D105" t="s">
        <v>110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123</v>
      </c>
      <c r="Y105">
        <v>143</v>
      </c>
      <c r="Z105">
        <v>151</v>
      </c>
      <c r="AA105">
        <v>407</v>
      </c>
      <c r="AB105">
        <v>1613</v>
      </c>
      <c r="AC105">
        <v>216</v>
      </c>
      <c r="AD105">
        <v>385</v>
      </c>
    </row>
    <row r="106" spans="1:30" ht="14.25" customHeight="1" x14ac:dyDescent="0.25">
      <c r="A106" t="s">
        <v>353</v>
      </c>
      <c r="B106" t="s">
        <v>354</v>
      </c>
      <c r="C106" t="s">
        <v>120</v>
      </c>
      <c r="D106" t="s">
        <v>110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75</v>
      </c>
      <c r="Y106">
        <v>85</v>
      </c>
      <c r="Z106">
        <v>80</v>
      </c>
      <c r="AA106">
        <v>226</v>
      </c>
      <c r="AB106">
        <v>1499</v>
      </c>
      <c r="AC106">
        <v>125</v>
      </c>
      <c r="AD106">
        <v>310</v>
      </c>
    </row>
    <row r="107" spans="1:30" ht="14.25" customHeight="1" x14ac:dyDescent="0.25">
      <c r="A107" t="s">
        <v>355</v>
      </c>
      <c r="B107" t="s">
        <v>356</v>
      </c>
      <c r="C107" t="s">
        <v>120</v>
      </c>
      <c r="D107" t="s">
        <v>110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</row>
    <row r="108" spans="1:30" ht="14.25" customHeight="1" x14ac:dyDescent="0.25">
      <c r="A108" t="s">
        <v>357</v>
      </c>
      <c r="B108" t="s">
        <v>358</v>
      </c>
      <c r="C108" t="s">
        <v>120</v>
      </c>
      <c r="D108" t="s">
        <v>111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1</v>
      </c>
      <c r="AD108">
        <v>2</v>
      </c>
    </row>
    <row r="109" spans="1:30" ht="14.25" customHeight="1" x14ac:dyDescent="0.25">
      <c r="A109" t="s">
        <v>359</v>
      </c>
      <c r="B109" t="s">
        <v>360</v>
      </c>
      <c r="C109" t="s">
        <v>120</v>
      </c>
      <c r="D109" t="s">
        <v>111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6</v>
      </c>
    </row>
    <row r="110" spans="1:30" ht="14.25" customHeight="1" x14ac:dyDescent="0.25">
      <c r="A110" t="s">
        <v>361</v>
      </c>
      <c r="B110" t="s">
        <v>362</v>
      </c>
      <c r="C110" t="s">
        <v>120</v>
      </c>
      <c r="D110" t="s">
        <v>111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11</v>
      </c>
    </row>
    <row r="111" spans="1:30" ht="14.25" customHeight="1" x14ac:dyDescent="0.25">
      <c r="A111" t="s">
        <v>363</v>
      </c>
      <c r="B111" t="s">
        <v>364</v>
      </c>
      <c r="C111" t="s">
        <v>120</v>
      </c>
      <c r="D111" t="s">
        <v>111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11</v>
      </c>
    </row>
    <row r="112" spans="1:30" ht="14.25" customHeight="1" x14ac:dyDescent="0.25">
      <c r="A112" t="s">
        <v>365</v>
      </c>
      <c r="B112" t="s">
        <v>366</v>
      </c>
      <c r="C112" t="s">
        <v>120</v>
      </c>
      <c r="D112" t="s">
        <v>111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11</v>
      </c>
    </row>
    <row r="113" spans="1:30" ht="14.25" customHeight="1" x14ac:dyDescent="0.25">
      <c r="A113" t="s">
        <v>367</v>
      </c>
      <c r="B113" t="s">
        <v>368</v>
      </c>
      <c r="C113" t="s">
        <v>109</v>
      </c>
      <c r="D113" t="s">
        <v>111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6</v>
      </c>
      <c r="AD113">
        <v>11</v>
      </c>
    </row>
    <row r="114" spans="1:30" ht="14.25" customHeight="1" x14ac:dyDescent="0.25">
      <c r="A114" t="s">
        <v>369</v>
      </c>
      <c r="B114" t="s">
        <v>370</v>
      </c>
      <c r="C114" t="s">
        <v>109</v>
      </c>
      <c r="D114" t="s">
        <v>111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13</v>
      </c>
      <c r="AD114">
        <v>25</v>
      </c>
    </row>
    <row r="115" spans="1:30" ht="14.25" customHeight="1" x14ac:dyDescent="0.25">
      <c r="A115" t="s">
        <v>371</v>
      </c>
      <c r="B115" t="s">
        <v>372</v>
      </c>
      <c r="C115" t="s">
        <v>120</v>
      </c>
      <c r="D115" t="s">
        <v>111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16</v>
      </c>
      <c r="X115">
        <v>188</v>
      </c>
      <c r="Y115">
        <v>125</v>
      </c>
      <c r="Z115">
        <v>119</v>
      </c>
      <c r="AA115">
        <v>104</v>
      </c>
      <c r="AB115">
        <v>114</v>
      </c>
      <c r="AC115">
        <v>104</v>
      </c>
      <c r="AD115">
        <v>116</v>
      </c>
    </row>
    <row r="116" spans="1:30" ht="14.25" customHeight="1" x14ac:dyDescent="0.25">
      <c r="A116" t="s">
        <v>373</v>
      </c>
      <c r="B116" t="s">
        <v>374</v>
      </c>
      <c r="C116" t="s">
        <v>118</v>
      </c>
      <c r="D116" t="s">
        <v>111</v>
      </c>
      <c r="E116">
        <v>1</v>
      </c>
      <c r="F116">
        <v>19</v>
      </c>
      <c r="G116">
        <v>17</v>
      </c>
      <c r="H116">
        <v>14</v>
      </c>
      <c r="I116">
        <v>42</v>
      </c>
      <c r="J116">
        <v>17</v>
      </c>
      <c r="K116">
        <v>8</v>
      </c>
      <c r="L116">
        <v>5</v>
      </c>
      <c r="M116">
        <v>44</v>
      </c>
      <c r="N116">
        <v>49</v>
      </c>
      <c r="O116">
        <v>31</v>
      </c>
      <c r="P116">
        <v>41</v>
      </c>
      <c r="Q116">
        <v>29</v>
      </c>
      <c r="R116">
        <v>11</v>
      </c>
      <c r="S116">
        <v>2</v>
      </c>
      <c r="T116">
        <v>12</v>
      </c>
      <c r="U116">
        <v>9</v>
      </c>
      <c r="V116">
        <v>17</v>
      </c>
      <c r="W116">
        <v>9</v>
      </c>
      <c r="X116">
        <v>26</v>
      </c>
      <c r="Y116">
        <v>19</v>
      </c>
      <c r="Z116">
        <v>22</v>
      </c>
      <c r="AA116">
        <v>14</v>
      </c>
      <c r="AB116">
        <v>13</v>
      </c>
      <c r="AC116">
        <v>23</v>
      </c>
      <c r="AD116">
        <v>30</v>
      </c>
    </row>
    <row r="117" spans="1:30" ht="14.25" customHeight="1" x14ac:dyDescent="0.25">
      <c r="A117" t="s">
        <v>375</v>
      </c>
      <c r="B117" t="s">
        <v>376</v>
      </c>
      <c r="C117" t="s">
        <v>120</v>
      </c>
      <c r="D117" t="s">
        <v>111</v>
      </c>
      <c r="E117">
        <v>30</v>
      </c>
      <c r="F117">
        <v>20</v>
      </c>
      <c r="G117">
        <v>32</v>
      </c>
      <c r="H117">
        <v>26</v>
      </c>
      <c r="I117">
        <v>23</v>
      </c>
      <c r="J117">
        <v>31</v>
      </c>
      <c r="K117">
        <v>51</v>
      </c>
      <c r="L117">
        <v>67</v>
      </c>
      <c r="M117">
        <v>80</v>
      </c>
      <c r="N117">
        <v>37</v>
      </c>
      <c r="O117">
        <v>21</v>
      </c>
      <c r="P117">
        <v>39</v>
      </c>
      <c r="Q117">
        <v>43</v>
      </c>
      <c r="R117">
        <v>13</v>
      </c>
      <c r="S117">
        <v>12</v>
      </c>
      <c r="T117">
        <v>26</v>
      </c>
      <c r="U117">
        <v>24</v>
      </c>
      <c r="V117">
        <v>28</v>
      </c>
      <c r="W117">
        <v>25</v>
      </c>
      <c r="X117">
        <v>-249</v>
      </c>
      <c r="Y117">
        <v>41</v>
      </c>
      <c r="Z117">
        <v>23</v>
      </c>
      <c r="AA117">
        <v>31</v>
      </c>
      <c r="AB117">
        <v>29</v>
      </c>
      <c r="AC117">
        <v>28</v>
      </c>
      <c r="AD117">
        <v>70</v>
      </c>
    </row>
    <row r="118" spans="1:30" ht="14.25" customHeight="1" x14ac:dyDescent="0.25">
      <c r="A118" t="s">
        <v>377</v>
      </c>
      <c r="B118" t="s">
        <v>378</v>
      </c>
      <c r="C118" t="s">
        <v>120</v>
      </c>
      <c r="D118" t="s">
        <v>111</v>
      </c>
      <c r="E118">
        <v>17</v>
      </c>
      <c r="F118">
        <v>16</v>
      </c>
      <c r="G118">
        <v>23</v>
      </c>
      <c r="H118">
        <v>14</v>
      </c>
      <c r="I118">
        <v>17</v>
      </c>
      <c r="J118">
        <v>22</v>
      </c>
      <c r="K118">
        <v>13</v>
      </c>
      <c r="L118">
        <v>3</v>
      </c>
      <c r="M118">
        <v>7</v>
      </c>
      <c r="N118">
        <v>5</v>
      </c>
      <c r="O118">
        <v>14</v>
      </c>
      <c r="P118">
        <v>13</v>
      </c>
      <c r="Q118">
        <v>17</v>
      </c>
      <c r="R118">
        <v>3</v>
      </c>
      <c r="S118">
        <v>5</v>
      </c>
      <c r="T118">
        <v>15</v>
      </c>
      <c r="U118">
        <v>15</v>
      </c>
      <c r="V118">
        <v>29</v>
      </c>
      <c r="W118">
        <v>17</v>
      </c>
      <c r="X118">
        <v>16</v>
      </c>
      <c r="Y118">
        <v>21</v>
      </c>
      <c r="Z118">
        <v>11</v>
      </c>
      <c r="AA118">
        <v>10</v>
      </c>
      <c r="AB118">
        <v>14</v>
      </c>
      <c r="AC118">
        <v>15</v>
      </c>
      <c r="AD118">
        <v>9</v>
      </c>
    </row>
    <row r="119" spans="1:30" ht="14.25" customHeight="1" x14ac:dyDescent="0.25">
      <c r="A119" t="s">
        <v>379</v>
      </c>
      <c r="B119" t="s">
        <v>380</v>
      </c>
      <c r="C119" t="s">
        <v>120</v>
      </c>
      <c r="D119" t="s">
        <v>111</v>
      </c>
      <c r="E119">
        <v>94</v>
      </c>
      <c r="F119">
        <v>53</v>
      </c>
      <c r="G119">
        <v>50</v>
      </c>
      <c r="H119">
        <v>35</v>
      </c>
      <c r="I119">
        <v>56</v>
      </c>
      <c r="J119">
        <v>51</v>
      </c>
      <c r="K119">
        <v>38</v>
      </c>
      <c r="L119">
        <v>35</v>
      </c>
      <c r="M119">
        <v>51</v>
      </c>
      <c r="N119">
        <v>35</v>
      </c>
      <c r="O119">
        <v>31</v>
      </c>
      <c r="P119">
        <v>32</v>
      </c>
      <c r="Q119">
        <v>25</v>
      </c>
      <c r="R119">
        <v>18</v>
      </c>
      <c r="S119">
        <v>9</v>
      </c>
      <c r="T119">
        <v>53</v>
      </c>
      <c r="U119">
        <v>48</v>
      </c>
      <c r="V119">
        <v>57</v>
      </c>
      <c r="W119">
        <v>48</v>
      </c>
      <c r="X119">
        <v>44</v>
      </c>
      <c r="Y119">
        <v>49</v>
      </c>
      <c r="Z119">
        <v>86</v>
      </c>
      <c r="AA119">
        <v>163</v>
      </c>
      <c r="AB119">
        <v>74</v>
      </c>
      <c r="AC119">
        <v>33</v>
      </c>
      <c r="AD119">
        <v>44</v>
      </c>
    </row>
    <row r="120" spans="1:30" ht="14.25" customHeight="1" x14ac:dyDescent="0.25">
      <c r="A120" t="s">
        <v>381</v>
      </c>
      <c r="B120" t="s">
        <v>382</v>
      </c>
      <c r="C120" t="s">
        <v>119</v>
      </c>
      <c r="D120" t="s">
        <v>111</v>
      </c>
      <c r="E120">
        <v>1323</v>
      </c>
      <c r="F120">
        <v>1206</v>
      </c>
      <c r="G120">
        <v>865</v>
      </c>
      <c r="H120">
        <v>1174</v>
      </c>
      <c r="I120">
        <v>1127</v>
      </c>
      <c r="J120">
        <v>443</v>
      </c>
      <c r="K120">
        <v>1059</v>
      </c>
      <c r="L120">
        <v>684</v>
      </c>
      <c r="M120">
        <v>1555</v>
      </c>
      <c r="N120">
        <v>812</v>
      </c>
      <c r="O120">
        <v>1637</v>
      </c>
      <c r="P120">
        <v>863</v>
      </c>
      <c r="Q120">
        <v>497</v>
      </c>
      <c r="R120">
        <v>567</v>
      </c>
      <c r="S120">
        <v>71</v>
      </c>
      <c r="T120">
        <v>546</v>
      </c>
      <c r="U120">
        <v>895</v>
      </c>
      <c r="V120">
        <v>1032</v>
      </c>
      <c r="W120">
        <v>1220</v>
      </c>
      <c r="X120">
        <v>3007</v>
      </c>
      <c r="Y120">
        <v>1920</v>
      </c>
      <c r="Z120">
        <v>180</v>
      </c>
      <c r="AA120">
        <v>131</v>
      </c>
      <c r="AB120">
        <v>1166</v>
      </c>
      <c r="AC120">
        <v>1568</v>
      </c>
      <c r="AD120">
        <v>1249</v>
      </c>
    </row>
    <row r="121" spans="1:30" ht="14.25" customHeight="1" x14ac:dyDescent="0.25">
      <c r="A121" t="s">
        <v>383</v>
      </c>
      <c r="B121" t="s">
        <v>384</v>
      </c>
      <c r="C121" t="s">
        <v>118</v>
      </c>
      <c r="D121" t="s">
        <v>111</v>
      </c>
      <c r="E121">
        <v>17</v>
      </c>
      <c r="F121">
        <v>11</v>
      </c>
      <c r="G121">
        <v>16</v>
      </c>
      <c r="H121">
        <v>9</v>
      </c>
      <c r="I121">
        <v>16</v>
      </c>
      <c r="J121">
        <v>108</v>
      </c>
      <c r="K121">
        <v>70</v>
      </c>
      <c r="L121">
        <v>46</v>
      </c>
      <c r="M121">
        <v>153</v>
      </c>
      <c r="N121">
        <v>28</v>
      </c>
      <c r="O121">
        <v>63</v>
      </c>
      <c r="P121">
        <v>62</v>
      </c>
      <c r="Q121">
        <v>49</v>
      </c>
      <c r="R121">
        <v>18</v>
      </c>
      <c r="S121">
        <v>4</v>
      </c>
      <c r="T121">
        <v>128</v>
      </c>
      <c r="U121">
        <v>57</v>
      </c>
      <c r="V121">
        <v>25</v>
      </c>
      <c r="W121">
        <v>63</v>
      </c>
      <c r="X121">
        <v>62</v>
      </c>
      <c r="Y121">
        <v>43</v>
      </c>
      <c r="Z121">
        <v>24</v>
      </c>
      <c r="AA121">
        <v>65</v>
      </c>
      <c r="AB121">
        <v>100</v>
      </c>
      <c r="AC121">
        <v>58</v>
      </c>
      <c r="AD121">
        <v>104</v>
      </c>
    </row>
    <row r="122" spans="1:30" ht="14.25" customHeight="1" x14ac:dyDescent="0.25">
      <c r="A122" t="s">
        <v>385</v>
      </c>
      <c r="B122" t="s">
        <v>386</v>
      </c>
      <c r="C122" t="s">
        <v>109</v>
      </c>
      <c r="D122" t="s">
        <v>111</v>
      </c>
      <c r="E122">
        <v>57</v>
      </c>
      <c r="F122">
        <v>68</v>
      </c>
      <c r="G122">
        <v>51</v>
      </c>
      <c r="H122">
        <v>72</v>
      </c>
      <c r="I122">
        <v>56</v>
      </c>
      <c r="J122">
        <v>43</v>
      </c>
      <c r="K122">
        <v>44</v>
      </c>
      <c r="L122">
        <v>68</v>
      </c>
      <c r="M122">
        <v>63</v>
      </c>
      <c r="N122">
        <v>33</v>
      </c>
      <c r="O122">
        <v>35</v>
      </c>
      <c r="P122">
        <v>34</v>
      </c>
      <c r="Q122">
        <v>30</v>
      </c>
      <c r="R122">
        <v>14</v>
      </c>
      <c r="S122">
        <v>6</v>
      </c>
      <c r="T122">
        <v>36</v>
      </c>
      <c r="U122">
        <v>28</v>
      </c>
      <c r="V122">
        <v>42</v>
      </c>
      <c r="W122">
        <v>33</v>
      </c>
      <c r="X122">
        <v>493</v>
      </c>
      <c r="Y122">
        <v>223</v>
      </c>
      <c r="Z122">
        <v>143</v>
      </c>
      <c r="AA122">
        <v>510</v>
      </c>
      <c r="AB122">
        <v>217</v>
      </c>
      <c r="AC122">
        <v>174</v>
      </c>
      <c r="AD122">
        <v>157</v>
      </c>
    </row>
    <row r="123" spans="1:30" ht="14.25" customHeight="1" x14ac:dyDescent="0.25">
      <c r="A123" t="s">
        <v>387</v>
      </c>
      <c r="B123" t="s">
        <v>388</v>
      </c>
      <c r="C123" t="s">
        <v>118</v>
      </c>
      <c r="D123" t="s">
        <v>111</v>
      </c>
      <c r="E123">
        <v>32</v>
      </c>
      <c r="F123">
        <v>21</v>
      </c>
      <c r="G123">
        <v>19</v>
      </c>
      <c r="H123">
        <v>16</v>
      </c>
      <c r="I123">
        <v>46</v>
      </c>
      <c r="J123">
        <v>37</v>
      </c>
      <c r="K123">
        <v>42</v>
      </c>
      <c r="L123">
        <v>31</v>
      </c>
      <c r="M123">
        <v>42</v>
      </c>
      <c r="N123">
        <v>18</v>
      </c>
      <c r="O123">
        <v>21</v>
      </c>
      <c r="P123">
        <v>25</v>
      </c>
      <c r="Q123">
        <v>25</v>
      </c>
      <c r="R123">
        <v>10</v>
      </c>
      <c r="S123">
        <v>4</v>
      </c>
      <c r="T123">
        <v>13</v>
      </c>
      <c r="U123">
        <v>17</v>
      </c>
      <c r="V123">
        <v>25</v>
      </c>
      <c r="W123">
        <v>26</v>
      </c>
      <c r="X123">
        <v>26</v>
      </c>
      <c r="Y123">
        <v>26</v>
      </c>
      <c r="Z123">
        <v>28</v>
      </c>
      <c r="AA123">
        <v>29</v>
      </c>
      <c r="AB123">
        <v>40</v>
      </c>
      <c r="AC123">
        <v>62</v>
      </c>
      <c r="AD123">
        <v>40</v>
      </c>
    </row>
    <row r="124" spans="1:30" ht="14.25" customHeight="1" x14ac:dyDescent="0.25">
      <c r="A124" t="s">
        <v>389</v>
      </c>
      <c r="B124" t="s">
        <v>390</v>
      </c>
      <c r="C124" t="s">
        <v>120</v>
      </c>
      <c r="D124" t="s">
        <v>111</v>
      </c>
      <c r="E124">
        <v>61</v>
      </c>
      <c r="F124">
        <v>18</v>
      </c>
      <c r="G124">
        <v>24</v>
      </c>
      <c r="H124">
        <v>28</v>
      </c>
      <c r="I124">
        <v>41</v>
      </c>
      <c r="J124">
        <v>24</v>
      </c>
      <c r="K124">
        <v>32</v>
      </c>
      <c r="L124">
        <v>39</v>
      </c>
      <c r="M124">
        <v>40</v>
      </c>
      <c r="N124">
        <v>15</v>
      </c>
      <c r="O124">
        <v>18</v>
      </c>
      <c r="P124">
        <v>37</v>
      </c>
      <c r="Q124">
        <v>18</v>
      </c>
      <c r="R124">
        <v>18</v>
      </c>
      <c r="S124">
        <v>7</v>
      </c>
      <c r="T124">
        <v>31</v>
      </c>
      <c r="U124">
        <v>44</v>
      </c>
      <c r="V124">
        <v>57</v>
      </c>
      <c r="W124">
        <v>28</v>
      </c>
      <c r="X124">
        <v>39</v>
      </c>
      <c r="Y124">
        <v>48</v>
      </c>
      <c r="Z124">
        <v>39</v>
      </c>
      <c r="AA124">
        <v>38</v>
      </c>
      <c r="AB124">
        <v>28</v>
      </c>
      <c r="AC124">
        <v>23</v>
      </c>
      <c r="AD124">
        <v>54</v>
      </c>
    </row>
    <row r="125" spans="1:30" ht="14.25" customHeight="1" x14ac:dyDescent="0.25">
      <c r="A125" t="s">
        <v>391</v>
      </c>
      <c r="B125" t="s">
        <v>392</v>
      </c>
      <c r="C125" t="s">
        <v>120</v>
      </c>
      <c r="D125" t="s">
        <v>111</v>
      </c>
      <c r="E125">
        <v>303</v>
      </c>
      <c r="F125">
        <v>187</v>
      </c>
      <c r="G125">
        <v>102</v>
      </c>
      <c r="H125">
        <v>33</v>
      </c>
      <c r="I125">
        <v>1808</v>
      </c>
      <c r="J125">
        <v>631</v>
      </c>
      <c r="K125">
        <v>542</v>
      </c>
      <c r="L125">
        <v>265</v>
      </c>
      <c r="M125">
        <v>1259</v>
      </c>
      <c r="N125">
        <v>333</v>
      </c>
      <c r="O125">
        <v>477</v>
      </c>
      <c r="P125">
        <v>278</v>
      </c>
      <c r="Q125">
        <v>228</v>
      </c>
      <c r="R125">
        <v>229</v>
      </c>
      <c r="S125">
        <v>71</v>
      </c>
      <c r="T125">
        <v>336</v>
      </c>
      <c r="U125">
        <v>315</v>
      </c>
      <c r="V125">
        <v>501</v>
      </c>
      <c r="W125">
        <v>774</v>
      </c>
      <c r="X125">
        <v>442</v>
      </c>
      <c r="Y125">
        <v>425</v>
      </c>
      <c r="Z125">
        <v>470</v>
      </c>
      <c r="AA125">
        <v>757</v>
      </c>
      <c r="AB125">
        <v>1096</v>
      </c>
      <c r="AC125">
        <v>828</v>
      </c>
      <c r="AD125">
        <v>1683</v>
      </c>
    </row>
    <row r="126" spans="1:30" ht="14.25" customHeight="1" x14ac:dyDescent="0.25">
      <c r="A126" t="s">
        <v>393</v>
      </c>
      <c r="B126" t="s">
        <v>394</v>
      </c>
      <c r="C126" t="s">
        <v>120</v>
      </c>
      <c r="D126" t="s">
        <v>111</v>
      </c>
      <c r="E126">
        <v>7</v>
      </c>
      <c r="F126">
        <v>9</v>
      </c>
      <c r="G126">
        <v>15</v>
      </c>
      <c r="H126">
        <v>18</v>
      </c>
      <c r="I126">
        <v>6</v>
      </c>
      <c r="J126">
        <v>10</v>
      </c>
      <c r="K126">
        <v>17</v>
      </c>
      <c r="L126">
        <v>22</v>
      </c>
      <c r="M126">
        <v>43</v>
      </c>
      <c r="N126">
        <v>13</v>
      </c>
      <c r="O126">
        <v>15</v>
      </c>
      <c r="P126">
        <v>26</v>
      </c>
      <c r="Q126">
        <v>15</v>
      </c>
      <c r="R126">
        <v>17</v>
      </c>
      <c r="S126">
        <v>5</v>
      </c>
      <c r="T126">
        <v>12</v>
      </c>
      <c r="U126">
        <v>15</v>
      </c>
      <c r="V126">
        <v>12</v>
      </c>
      <c r="W126">
        <v>6</v>
      </c>
      <c r="X126">
        <v>13</v>
      </c>
      <c r="Y126">
        <v>18</v>
      </c>
      <c r="Z126">
        <v>20</v>
      </c>
      <c r="AA126">
        <v>11</v>
      </c>
      <c r="AB126">
        <v>15</v>
      </c>
      <c r="AC126">
        <v>18</v>
      </c>
      <c r="AD126">
        <v>14</v>
      </c>
    </row>
    <row r="127" spans="1:30" ht="14.25" customHeight="1" x14ac:dyDescent="0.25">
      <c r="A127" t="s">
        <v>395</v>
      </c>
      <c r="B127" t="s">
        <v>396</v>
      </c>
      <c r="C127" t="s">
        <v>119</v>
      </c>
      <c r="D127" t="s">
        <v>111</v>
      </c>
      <c r="E127">
        <v>1919</v>
      </c>
      <c r="F127">
        <v>587</v>
      </c>
      <c r="G127">
        <v>1593</v>
      </c>
      <c r="H127">
        <v>774</v>
      </c>
      <c r="I127">
        <v>1549</v>
      </c>
      <c r="J127">
        <v>901</v>
      </c>
      <c r="K127">
        <v>1966</v>
      </c>
      <c r="L127">
        <v>955</v>
      </c>
      <c r="M127">
        <v>1701</v>
      </c>
      <c r="N127">
        <v>987</v>
      </c>
      <c r="O127">
        <v>3503</v>
      </c>
      <c r="P127">
        <v>742</v>
      </c>
      <c r="Q127">
        <v>378</v>
      </c>
      <c r="R127">
        <v>477</v>
      </c>
      <c r="S127">
        <v>106</v>
      </c>
      <c r="T127">
        <v>516</v>
      </c>
      <c r="U127">
        <v>537</v>
      </c>
      <c r="V127">
        <v>2331</v>
      </c>
      <c r="W127">
        <v>1121</v>
      </c>
      <c r="X127">
        <v>505</v>
      </c>
      <c r="Y127">
        <v>594</v>
      </c>
      <c r="Z127">
        <v>708</v>
      </c>
      <c r="AA127">
        <v>194</v>
      </c>
      <c r="AB127">
        <v>683</v>
      </c>
      <c r="AC127">
        <v>379</v>
      </c>
      <c r="AD127">
        <v>2573</v>
      </c>
    </row>
    <row r="128" spans="1:30" ht="14.25" customHeight="1" x14ac:dyDescent="0.25">
      <c r="A128" t="s">
        <v>397</v>
      </c>
      <c r="B128" t="s">
        <v>398</v>
      </c>
      <c r="C128" t="s">
        <v>120</v>
      </c>
      <c r="D128" t="s">
        <v>111</v>
      </c>
      <c r="E128">
        <v>22</v>
      </c>
      <c r="F128">
        <v>8</v>
      </c>
      <c r="G128">
        <v>15</v>
      </c>
      <c r="H128">
        <v>16</v>
      </c>
      <c r="I128">
        <v>7</v>
      </c>
      <c r="J128">
        <v>78</v>
      </c>
      <c r="K128">
        <v>72</v>
      </c>
      <c r="L128">
        <v>85</v>
      </c>
      <c r="M128">
        <v>85</v>
      </c>
      <c r="N128">
        <v>66</v>
      </c>
      <c r="O128">
        <v>56</v>
      </c>
      <c r="P128">
        <v>75</v>
      </c>
      <c r="Q128">
        <v>48</v>
      </c>
      <c r="R128">
        <v>39</v>
      </c>
      <c r="S128">
        <v>16</v>
      </c>
      <c r="T128">
        <v>64</v>
      </c>
      <c r="U128">
        <v>63</v>
      </c>
      <c r="V128">
        <v>52</v>
      </c>
      <c r="W128">
        <v>52</v>
      </c>
      <c r="X128">
        <v>17</v>
      </c>
      <c r="Y128">
        <v>17</v>
      </c>
      <c r="Z128">
        <v>4</v>
      </c>
      <c r="AA128">
        <v>22</v>
      </c>
      <c r="AB128">
        <v>18</v>
      </c>
      <c r="AC128">
        <v>27</v>
      </c>
      <c r="AD128">
        <v>25</v>
      </c>
    </row>
    <row r="129" spans="1:30" ht="14.25" customHeight="1" x14ac:dyDescent="0.25">
      <c r="A129" t="s">
        <v>399</v>
      </c>
      <c r="B129" t="s">
        <v>400</v>
      </c>
      <c r="C129" t="s">
        <v>118</v>
      </c>
      <c r="D129" t="s">
        <v>111</v>
      </c>
      <c r="E129">
        <v>31</v>
      </c>
      <c r="F129">
        <v>41</v>
      </c>
      <c r="G129">
        <v>40</v>
      </c>
      <c r="H129">
        <v>47</v>
      </c>
      <c r="I129">
        <v>27</v>
      </c>
      <c r="J129">
        <v>72</v>
      </c>
      <c r="K129">
        <v>41</v>
      </c>
      <c r="L129">
        <v>53</v>
      </c>
      <c r="M129">
        <v>58</v>
      </c>
      <c r="N129">
        <v>60</v>
      </c>
      <c r="O129">
        <v>41</v>
      </c>
      <c r="P129">
        <v>51</v>
      </c>
      <c r="Q129">
        <v>38</v>
      </c>
      <c r="R129">
        <v>25</v>
      </c>
      <c r="S129">
        <v>15</v>
      </c>
      <c r="T129">
        <v>71</v>
      </c>
      <c r="U129">
        <v>25</v>
      </c>
      <c r="V129">
        <v>16</v>
      </c>
      <c r="W129">
        <v>24</v>
      </c>
      <c r="X129">
        <v>63</v>
      </c>
      <c r="Y129">
        <v>50</v>
      </c>
      <c r="Z129">
        <v>61</v>
      </c>
      <c r="AA129">
        <v>60</v>
      </c>
      <c r="AB129">
        <v>94</v>
      </c>
      <c r="AC129">
        <v>37</v>
      </c>
      <c r="AD129">
        <v>19</v>
      </c>
    </row>
    <row r="130" spans="1:30" ht="14.25" customHeight="1" x14ac:dyDescent="0.25">
      <c r="A130" t="s">
        <v>401</v>
      </c>
      <c r="B130" t="s">
        <v>402</v>
      </c>
      <c r="C130" t="s">
        <v>118</v>
      </c>
      <c r="D130" t="s">
        <v>111</v>
      </c>
      <c r="E130">
        <v>20</v>
      </c>
      <c r="F130">
        <v>15</v>
      </c>
      <c r="G130">
        <v>13</v>
      </c>
      <c r="H130">
        <v>16</v>
      </c>
      <c r="I130">
        <v>13</v>
      </c>
      <c r="J130">
        <v>17</v>
      </c>
      <c r="K130">
        <v>16</v>
      </c>
      <c r="L130">
        <v>23</v>
      </c>
      <c r="M130">
        <v>20</v>
      </c>
      <c r="N130">
        <v>14</v>
      </c>
      <c r="O130">
        <v>12</v>
      </c>
      <c r="P130">
        <v>17</v>
      </c>
      <c r="Q130">
        <v>14</v>
      </c>
      <c r="R130">
        <v>2</v>
      </c>
      <c r="S130">
        <v>11</v>
      </c>
      <c r="T130">
        <v>15</v>
      </c>
      <c r="U130">
        <v>8</v>
      </c>
      <c r="V130">
        <v>31</v>
      </c>
      <c r="W130">
        <v>14</v>
      </c>
      <c r="X130">
        <v>15</v>
      </c>
      <c r="Y130">
        <v>17</v>
      </c>
      <c r="Z130">
        <v>9</v>
      </c>
      <c r="AA130">
        <v>16</v>
      </c>
      <c r="AB130">
        <v>19</v>
      </c>
      <c r="AC130">
        <v>10</v>
      </c>
      <c r="AD130">
        <v>9</v>
      </c>
    </row>
    <row r="131" spans="1:30" ht="14.25" customHeight="1" x14ac:dyDescent="0.25">
      <c r="A131" t="s">
        <v>403</v>
      </c>
      <c r="B131" t="s">
        <v>404</v>
      </c>
      <c r="C131" t="s">
        <v>109</v>
      </c>
      <c r="D131" t="s">
        <v>111</v>
      </c>
      <c r="E131">
        <v>599</v>
      </c>
      <c r="F131">
        <v>524</v>
      </c>
      <c r="G131">
        <v>441</v>
      </c>
      <c r="H131">
        <v>173</v>
      </c>
      <c r="I131">
        <v>1026</v>
      </c>
      <c r="J131">
        <v>299</v>
      </c>
      <c r="K131">
        <v>177</v>
      </c>
      <c r="L131">
        <v>210</v>
      </c>
      <c r="M131">
        <v>320</v>
      </c>
      <c r="N131">
        <v>134</v>
      </c>
      <c r="O131">
        <v>254</v>
      </c>
      <c r="P131">
        <v>90</v>
      </c>
      <c r="Q131">
        <v>51</v>
      </c>
      <c r="R131">
        <v>603</v>
      </c>
      <c r="S131">
        <v>16</v>
      </c>
      <c r="T131">
        <v>111</v>
      </c>
      <c r="U131">
        <v>101</v>
      </c>
      <c r="V131">
        <v>122</v>
      </c>
      <c r="W131">
        <v>63</v>
      </c>
      <c r="X131">
        <v>99</v>
      </c>
      <c r="Y131">
        <v>251</v>
      </c>
      <c r="Z131">
        <v>156</v>
      </c>
      <c r="AA131">
        <v>368</v>
      </c>
      <c r="AB131">
        <v>302</v>
      </c>
      <c r="AC131">
        <v>252</v>
      </c>
      <c r="AD131">
        <v>430</v>
      </c>
    </row>
    <row r="132" spans="1:30" ht="14.25" customHeight="1" x14ac:dyDescent="0.25">
      <c r="A132" t="s">
        <v>405</v>
      </c>
      <c r="B132" t="s">
        <v>406</v>
      </c>
      <c r="C132" t="s">
        <v>109</v>
      </c>
      <c r="D132" t="s">
        <v>111</v>
      </c>
      <c r="E132">
        <v>516</v>
      </c>
      <c r="F132">
        <v>450</v>
      </c>
      <c r="G132">
        <v>513</v>
      </c>
      <c r="H132">
        <v>224</v>
      </c>
      <c r="I132">
        <v>1093</v>
      </c>
      <c r="J132">
        <v>147</v>
      </c>
      <c r="K132">
        <v>362</v>
      </c>
      <c r="L132">
        <v>182</v>
      </c>
      <c r="M132">
        <v>336</v>
      </c>
      <c r="N132">
        <v>180</v>
      </c>
      <c r="O132">
        <v>160</v>
      </c>
      <c r="P132">
        <v>108</v>
      </c>
      <c r="Q132">
        <v>62</v>
      </c>
      <c r="R132">
        <v>599</v>
      </c>
      <c r="S132">
        <v>18</v>
      </c>
      <c r="T132">
        <v>140</v>
      </c>
      <c r="U132">
        <v>128</v>
      </c>
      <c r="V132">
        <v>98</v>
      </c>
      <c r="W132">
        <v>37</v>
      </c>
      <c r="X132">
        <v>143</v>
      </c>
      <c r="Y132">
        <v>301</v>
      </c>
      <c r="Z132">
        <v>163</v>
      </c>
      <c r="AA132">
        <v>524</v>
      </c>
      <c r="AB132">
        <v>164</v>
      </c>
      <c r="AC132">
        <v>313</v>
      </c>
      <c r="AD132">
        <v>472</v>
      </c>
    </row>
    <row r="133" spans="1:30" ht="14.25" customHeight="1" x14ac:dyDescent="0.25">
      <c r="A133" t="s">
        <v>407</v>
      </c>
      <c r="B133" t="s">
        <v>408</v>
      </c>
      <c r="C133" t="s">
        <v>118</v>
      </c>
      <c r="D133" t="s">
        <v>111</v>
      </c>
      <c r="E133">
        <v>15</v>
      </c>
      <c r="F133">
        <v>18</v>
      </c>
      <c r="G133">
        <v>26</v>
      </c>
      <c r="H133">
        <v>21</v>
      </c>
      <c r="I133">
        <v>22</v>
      </c>
      <c r="J133">
        <v>34</v>
      </c>
      <c r="K133">
        <v>46</v>
      </c>
      <c r="L133">
        <v>28</v>
      </c>
      <c r="M133">
        <v>22</v>
      </c>
      <c r="N133">
        <v>17</v>
      </c>
      <c r="O133">
        <v>7</v>
      </c>
      <c r="P133">
        <v>14</v>
      </c>
      <c r="Q133">
        <v>6</v>
      </c>
      <c r="R133">
        <v>3</v>
      </c>
      <c r="S133">
        <v>1</v>
      </c>
      <c r="T133">
        <v>2</v>
      </c>
      <c r="U133">
        <v>-1</v>
      </c>
      <c r="V133">
        <v>11</v>
      </c>
      <c r="W133">
        <v>12</v>
      </c>
      <c r="X133">
        <v>25</v>
      </c>
      <c r="Y133">
        <v>19</v>
      </c>
      <c r="Z133">
        <v>22</v>
      </c>
      <c r="AA133">
        <v>23</v>
      </c>
      <c r="AB133">
        <v>49</v>
      </c>
      <c r="AC133">
        <v>54</v>
      </c>
      <c r="AD133">
        <v>48</v>
      </c>
    </row>
    <row r="134" spans="1:30" ht="14.25" customHeight="1" x14ac:dyDescent="0.25">
      <c r="A134" t="s">
        <v>409</v>
      </c>
      <c r="B134" t="s">
        <v>410</v>
      </c>
      <c r="C134" t="s">
        <v>118</v>
      </c>
      <c r="D134" t="s">
        <v>111</v>
      </c>
      <c r="E134">
        <v>12</v>
      </c>
      <c r="F134">
        <v>13</v>
      </c>
      <c r="G134">
        <v>11</v>
      </c>
      <c r="H134">
        <v>11</v>
      </c>
      <c r="I134">
        <v>7</v>
      </c>
      <c r="J134">
        <v>111</v>
      </c>
      <c r="K134">
        <v>58</v>
      </c>
      <c r="L134">
        <v>46</v>
      </c>
      <c r="M134">
        <v>144</v>
      </c>
      <c r="N134">
        <v>32</v>
      </c>
      <c r="O134">
        <v>40</v>
      </c>
      <c r="P134">
        <v>38</v>
      </c>
      <c r="Q134">
        <v>28</v>
      </c>
      <c r="R134">
        <v>15</v>
      </c>
      <c r="S134">
        <v>7</v>
      </c>
      <c r="T134">
        <v>111</v>
      </c>
      <c r="U134">
        <v>78</v>
      </c>
      <c r="V134">
        <v>28</v>
      </c>
      <c r="W134">
        <v>12</v>
      </c>
      <c r="X134">
        <v>5</v>
      </c>
      <c r="Y134">
        <v>10</v>
      </c>
      <c r="Z134">
        <v>4</v>
      </c>
      <c r="AA134">
        <v>73</v>
      </c>
      <c r="AB134">
        <v>63</v>
      </c>
      <c r="AC134">
        <v>27</v>
      </c>
      <c r="AD134">
        <v>40</v>
      </c>
    </row>
    <row r="135" spans="1:30" ht="14.25" customHeight="1" x14ac:dyDescent="0.25">
      <c r="A135" t="s">
        <v>411</v>
      </c>
      <c r="B135" t="s">
        <v>412</v>
      </c>
      <c r="C135" t="s">
        <v>118</v>
      </c>
      <c r="D135" t="s">
        <v>111</v>
      </c>
      <c r="E135">
        <v>30</v>
      </c>
      <c r="F135">
        <v>14</v>
      </c>
      <c r="G135">
        <v>32</v>
      </c>
      <c r="H135">
        <v>23</v>
      </c>
      <c r="I135">
        <v>22</v>
      </c>
      <c r="J135">
        <v>19</v>
      </c>
      <c r="K135">
        <v>25</v>
      </c>
      <c r="L135">
        <v>11</v>
      </c>
      <c r="M135">
        <v>27</v>
      </c>
      <c r="N135">
        <v>13</v>
      </c>
      <c r="O135">
        <v>9</v>
      </c>
      <c r="P135">
        <v>9</v>
      </c>
      <c r="Q135">
        <v>8</v>
      </c>
      <c r="R135">
        <v>7</v>
      </c>
      <c r="S135">
        <v>2</v>
      </c>
      <c r="T135">
        <v>14</v>
      </c>
      <c r="U135">
        <v>14</v>
      </c>
      <c r="V135">
        <v>30</v>
      </c>
      <c r="W135">
        <v>23</v>
      </c>
      <c r="X135">
        <v>6</v>
      </c>
      <c r="Y135">
        <v>13</v>
      </c>
      <c r="Z135">
        <v>3</v>
      </c>
      <c r="AA135">
        <v>6</v>
      </c>
      <c r="AB135">
        <v>12</v>
      </c>
      <c r="AC135">
        <v>22</v>
      </c>
      <c r="AD135">
        <v>14</v>
      </c>
    </row>
    <row r="136" spans="1:30" ht="14.25" customHeight="1" x14ac:dyDescent="0.25">
      <c r="A136" t="s">
        <v>413</v>
      </c>
      <c r="B136" t="s">
        <v>414</v>
      </c>
      <c r="C136" t="s">
        <v>120</v>
      </c>
      <c r="D136" t="s">
        <v>111</v>
      </c>
      <c r="E136">
        <v>38</v>
      </c>
      <c r="F136">
        <v>38</v>
      </c>
      <c r="G136">
        <v>36</v>
      </c>
      <c r="H136">
        <v>26</v>
      </c>
      <c r="I136">
        <v>39</v>
      </c>
      <c r="J136">
        <v>28</v>
      </c>
      <c r="K136">
        <v>43</v>
      </c>
      <c r="L136">
        <v>33</v>
      </c>
      <c r="M136">
        <v>69</v>
      </c>
      <c r="N136">
        <v>19</v>
      </c>
      <c r="O136">
        <v>26</v>
      </c>
      <c r="P136">
        <v>62</v>
      </c>
      <c r="Q136">
        <v>37</v>
      </c>
      <c r="R136">
        <v>30</v>
      </c>
      <c r="S136">
        <v>19</v>
      </c>
      <c r="T136">
        <v>56</v>
      </c>
      <c r="U136">
        <v>65</v>
      </c>
      <c r="V136">
        <v>56</v>
      </c>
      <c r="W136">
        <v>42</v>
      </c>
      <c r="X136">
        <v>71</v>
      </c>
      <c r="Y136">
        <v>56</v>
      </c>
      <c r="Z136">
        <v>45</v>
      </c>
      <c r="AA136">
        <v>41</v>
      </c>
      <c r="AB136">
        <v>64</v>
      </c>
      <c r="AC136">
        <v>22</v>
      </c>
      <c r="AD136">
        <v>7</v>
      </c>
    </row>
    <row r="137" spans="1:30" ht="14.25" customHeight="1" x14ac:dyDescent="0.25">
      <c r="A137" t="s">
        <v>415</v>
      </c>
      <c r="B137" t="s">
        <v>416</v>
      </c>
      <c r="C137" t="s">
        <v>120</v>
      </c>
      <c r="D137" t="s">
        <v>111</v>
      </c>
      <c r="E137">
        <v>30</v>
      </c>
      <c r="F137">
        <v>39</v>
      </c>
      <c r="G137">
        <v>38</v>
      </c>
      <c r="H137">
        <v>50</v>
      </c>
      <c r="I137">
        <v>27</v>
      </c>
      <c r="J137">
        <v>25</v>
      </c>
      <c r="K137">
        <v>46</v>
      </c>
      <c r="L137">
        <v>37</v>
      </c>
      <c r="M137">
        <v>37</v>
      </c>
      <c r="N137">
        <v>36</v>
      </c>
      <c r="O137">
        <v>23</v>
      </c>
      <c r="P137">
        <v>32</v>
      </c>
      <c r="Q137">
        <v>23</v>
      </c>
      <c r="R137">
        <v>12</v>
      </c>
      <c r="S137">
        <v>11</v>
      </c>
      <c r="T137">
        <v>35</v>
      </c>
      <c r="U137">
        <v>37</v>
      </c>
      <c r="V137">
        <v>34</v>
      </c>
      <c r="W137">
        <v>22</v>
      </c>
      <c r="X137">
        <v>35</v>
      </c>
      <c r="Y137">
        <v>26</v>
      </c>
      <c r="Z137">
        <v>29</v>
      </c>
      <c r="AA137">
        <v>20</v>
      </c>
      <c r="AB137">
        <v>32</v>
      </c>
      <c r="AC137">
        <v>46</v>
      </c>
      <c r="AD137">
        <v>35</v>
      </c>
    </row>
    <row r="138" spans="1:30" ht="14.25" customHeight="1" x14ac:dyDescent="0.25">
      <c r="A138" t="s">
        <v>417</v>
      </c>
      <c r="B138" t="s">
        <v>418</v>
      </c>
      <c r="C138" t="s">
        <v>118</v>
      </c>
      <c r="D138" t="s">
        <v>111</v>
      </c>
      <c r="E138">
        <v>40</v>
      </c>
      <c r="F138">
        <v>14</v>
      </c>
      <c r="G138">
        <v>46</v>
      </c>
      <c r="H138">
        <v>16</v>
      </c>
      <c r="I138">
        <v>26</v>
      </c>
      <c r="J138">
        <v>26</v>
      </c>
      <c r="K138">
        <v>34</v>
      </c>
      <c r="L138">
        <v>35</v>
      </c>
      <c r="M138">
        <v>33</v>
      </c>
      <c r="N138">
        <v>22</v>
      </c>
      <c r="O138">
        <v>13</v>
      </c>
      <c r="P138">
        <v>14</v>
      </c>
      <c r="Q138">
        <v>17</v>
      </c>
      <c r="R138">
        <v>5</v>
      </c>
      <c r="S138">
        <v>2</v>
      </c>
      <c r="T138">
        <v>14</v>
      </c>
      <c r="U138">
        <v>12</v>
      </c>
      <c r="V138">
        <v>17</v>
      </c>
      <c r="W138">
        <v>23</v>
      </c>
      <c r="X138">
        <v>19</v>
      </c>
      <c r="Y138">
        <v>12</v>
      </c>
      <c r="Z138">
        <v>12</v>
      </c>
      <c r="AA138">
        <v>14</v>
      </c>
      <c r="AB138">
        <v>40</v>
      </c>
      <c r="AC138">
        <v>20</v>
      </c>
      <c r="AD138">
        <v>17</v>
      </c>
    </row>
    <row r="139" spans="1:30" ht="14.25" customHeight="1" x14ac:dyDescent="0.25">
      <c r="A139" t="s">
        <v>419</v>
      </c>
      <c r="B139" t="s">
        <v>420</v>
      </c>
      <c r="C139" t="s">
        <v>120</v>
      </c>
      <c r="D139" t="s">
        <v>111</v>
      </c>
      <c r="E139">
        <v>883</v>
      </c>
      <c r="F139">
        <v>203</v>
      </c>
      <c r="G139">
        <v>331</v>
      </c>
      <c r="H139">
        <v>397</v>
      </c>
      <c r="I139">
        <v>992</v>
      </c>
      <c r="J139">
        <v>309</v>
      </c>
      <c r="K139">
        <v>293</v>
      </c>
      <c r="L139">
        <v>332</v>
      </c>
      <c r="M139">
        <v>344</v>
      </c>
      <c r="N139">
        <v>181</v>
      </c>
      <c r="O139">
        <v>352</v>
      </c>
      <c r="P139">
        <v>258</v>
      </c>
      <c r="Q139">
        <v>221</v>
      </c>
      <c r="R139">
        <v>170</v>
      </c>
      <c r="S139">
        <v>43</v>
      </c>
      <c r="T139">
        <v>274</v>
      </c>
      <c r="U139">
        <v>175</v>
      </c>
      <c r="V139">
        <v>371</v>
      </c>
      <c r="W139">
        <v>266</v>
      </c>
      <c r="X139">
        <v>987</v>
      </c>
      <c r="Y139">
        <v>789</v>
      </c>
      <c r="Z139">
        <v>543</v>
      </c>
      <c r="AA139">
        <v>679</v>
      </c>
      <c r="AB139">
        <v>620</v>
      </c>
      <c r="AC139">
        <v>303</v>
      </c>
      <c r="AD139">
        <v>303</v>
      </c>
    </row>
    <row r="140" spans="1:30" ht="14.25" customHeight="1" x14ac:dyDescent="0.25">
      <c r="A140" t="s">
        <v>421</v>
      </c>
      <c r="B140" t="s">
        <v>422</v>
      </c>
      <c r="C140" t="s">
        <v>120</v>
      </c>
      <c r="D140" t="s">
        <v>111</v>
      </c>
      <c r="E140">
        <v>7</v>
      </c>
      <c r="F140">
        <v>10</v>
      </c>
      <c r="G140">
        <v>13</v>
      </c>
      <c r="H140">
        <v>8</v>
      </c>
      <c r="I140">
        <v>8</v>
      </c>
      <c r="J140">
        <v>9</v>
      </c>
      <c r="K140">
        <v>13</v>
      </c>
      <c r="L140">
        <v>11</v>
      </c>
      <c r="M140">
        <v>13</v>
      </c>
      <c r="N140">
        <v>16</v>
      </c>
      <c r="O140">
        <v>10</v>
      </c>
      <c r="P140">
        <v>10</v>
      </c>
      <c r="Q140">
        <v>11</v>
      </c>
      <c r="R140">
        <v>4</v>
      </c>
      <c r="S140">
        <v>3</v>
      </c>
      <c r="T140">
        <v>6</v>
      </c>
      <c r="U140">
        <v>11</v>
      </c>
      <c r="V140">
        <v>17</v>
      </c>
      <c r="W140">
        <v>15</v>
      </c>
      <c r="X140">
        <v>12</v>
      </c>
      <c r="Y140">
        <v>16</v>
      </c>
      <c r="Z140">
        <v>9</v>
      </c>
      <c r="AA140">
        <v>9</v>
      </c>
      <c r="AB140">
        <v>7</v>
      </c>
      <c r="AC140">
        <v>13</v>
      </c>
      <c r="AD140">
        <v>9</v>
      </c>
    </row>
    <row r="141" spans="1:30" ht="14.25" customHeight="1" x14ac:dyDescent="0.25">
      <c r="A141" t="s">
        <v>423</v>
      </c>
      <c r="B141" t="s">
        <v>424</v>
      </c>
      <c r="C141" t="s">
        <v>120</v>
      </c>
      <c r="D141" t="s">
        <v>111</v>
      </c>
      <c r="E141">
        <v>39</v>
      </c>
      <c r="F141">
        <v>61</v>
      </c>
      <c r="G141">
        <v>69</v>
      </c>
      <c r="H141">
        <v>50</v>
      </c>
      <c r="I141">
        <v>35</v>
      </c>
      <c r="J141">
        <v>31</v>
      </c>
      <c r="K141">
        <v>50</v>
      </c>
      <c r="L141">
        <v>23</v>
      </c>
      <c r="M141">
        <v>46</v>
      </c>
      <c r="N141">
        <v>21</v>
      </c>
      <c r="O141">
        <v>37</v>
      </c>
      <c r="P141">
        <v>33</v>
      </c>
      <c r="Q141">
        <v>33</v>
      </c>
      <c r="R141">
        <v>17</v>
      </c>
      <c r="S141">
        <v>7</v>
      </c>
      <c r="T141">
        <v>36</v>
      </c>
      <c r="U141">
        <v>38</v>
      </c>
      <c r="V141">
        <v>31</v>
      </c>
      <c r="W141">
        <v>35</v>
      </c>
      <c r="X141">
        <v>-213</v>
      </c>
      <c r="Y141">
        <v>48</v>
      </c>
      <c r="Z141">
        <v>42</v>
      </c>
      <c r="AA141">
        <v>41</v>
      </c>
      <c r="AB141">
        <v>20</v>
      </c>
      <c r="AC141">
        <v>36</v>
      </c>
      <c r="AD141">
        <v>25</v>
      </c>
    </row>
    <row r="142" spans="1:30" ht="14.25" customHeight="1" x14ac:dyDescent="0.25">
      <c r="A142" t="s">
        <v>425</v>
      </c>
      <c r="B142" t="s">
        <v>426</v>
      </c>
      <c r="C142" t="s">
        <v>120</v>
      </c>
      <c r="D142" t="s">
        <v>111</v>
      </c>
      <c r="E142">
        <v>14</v>
      </c>
      <c r="F142">
        <v>16</v>
      </c>
      <c r="G142">
        <v>12</v>
      </c>
      <c r="H142">
        <v>37</v>
      </c>
      <c r="I142">
        <v>8</v>
      </c>
      <c r="J142">
        <v>15</v>
      </c>
      <c r="K142">
        <v>20</v>
      </c>
      <c r="L142">
        <v>16</v>
      </c>
      <c r="M142">
        <v>13</v>
      </c>
      <c r="N142">
        <v>10</v>
      </c>
      <c r="O142">
        <v>7</v>
      </c>
      <c r="P142">
        <v>12</v>
      </c>
      <c r="Q142">
        <v>11</v>
      </c>
      <c r="R142">
        <v>11</v>
      </c>
      <c r="S142">
        <v>10</v>
      </c>
      <c r="T142">
        <v>13</v>
      </c>
      <c r="U142">
        <v>3</v>
      </c>
      <c r="V142">
        <v>10</v>
      </c>
      <c r="W142">
        <v>7</v>
      </c>
      <c r="X142">
        <v>7</v>
      </c>
      <c r="Y142">
        <v>8</v>
      </c>
      <c r="Z142">
        <v>7</v>
      </c>
      <c r="AA142">
        <v>3</v>
      </c>
      <c r="AB142">
        <v>0</v>
      </c>
      <c r="AC142">
        <v>2</v>
      </c>
      <c r="AD142">
        <v>2</v>
      </c>
    </row>
    <row r="143" spans="1:30" ht="14.25" customHeight="1" x14ac:dyDescent="0.25">
      <c r="A143" t="s">
        <v>427</v>
      </c>
      <c r="B143" t="s">
        <v>428</v>
      </c>
      <c r="C143" t="s">
        <v>118</v>
      </c>
      <c r="D143" t="s">
        <v>111</v>
      </c>
      <c r="E143">
        <v>11</v>
      </c>
      <c r="F143">
        <v>15</v>
      </c>
      <c r="G143">
        <v>23</v>
      </c>
      <c r="H143">
        <v>19</v>
      </c>
      <c r="I143">
        <v>20</v>
      </c>
      <c r="J143">
        <v>29</v>
      </c>
      <c r="K143">
        <v>25</v>
      </c>
      <c r="L143">
        <v>29</v>
      </c>
      <c r="M143">
        <v>28</v>
      </c>
      <c r="N143">
        <v>21</v>
      </c>
      <c r="O143">
        <v>17</v>
      </c>
      <c r="P143">
        <v>19</v>
      </c>
      <c r="Q143">
        <v>9</v>
      </c>
      <c r="R143">
        <v>6</v>
      </c>
      <c r="S143">
        <v>3</v>
      </c>
      <c r="T143">
        <v>14</v>
      </c>
      <c r="U143">
        <v>15</v>
      </c>
      <c r="V143">
        <v>33</v>
      </c>
      <c r="W143">
        <v>25</v>
      </c>
      <c r="X143">
        <v>19</v>
      </c>
      <c r="Y143">
        <v>19</v>
      </c>
      <c r="Z143">
        <v>19</v>
      </c>
      <c r="AA143">
        <v>16</v>
      </c>
      <c r="AB143">
        <v>33</v>
      </c>
      <c r="AC143">
        <v>21</v>
      </c>
      <c r="AD143">
        <v>25</v>
      </c>
    </row>
    <row r="144" spans="1:30" ht="14.25" customHeight="1" x14ac:dyDescent="0.25">
      <c r="A144" t="s">
        <v>429</v>
      </c>
      <c r="B144" t="s">
        <v>430</v>
      </c>
      <c r="C144" t="s">
        <v>118</v>
      </c>
      <c r="D144" t="s">
        <v>111</v>
      </c>
      <c r="E144">
        <v>2</v>
      </c>
      <c r="F144">
        <v>26</v>
      </c>
      <c r="G144">
        <v>7</v>
      </c>
      <c r="H144">
        <v>15</v>
      </c>
      <c r="I144">
        <v>19</v>
      </c>
      <c r="J144">
        <v>19</v>
      </c>
      <c r="K144">
        <v>14</v>
      </c>
      <c r="L144">
        <v>14</v>
      </c>
      <c r="M144">
        <v>23</v>
      </c>
      <c r="N144">
        <v>38</v>
      </c>
      <c r="O144">
        <v>17</v>
      </c>
      <c r="P144">
        <v>27</v>
      </c>
      <c r="Q144">
        <v>20</v>
      </c>
      <c r="R144">
        <v>2</v>
      </c>
      <c r="S144">
        <v>3</v>
      </c>
      <c r="T144">
        <v>10</v>
      </c>
      <c r="U144">
        <v>5</v>
      </c>
      <c r="V144">
        <v>16</v>
      </c>
      <c r="W144">
        <v>13</v>
      </c>
      <c r="X144">
        <v>19</v>
      </c>
      <c r="Y144">
        <v>21</v>
      </c>
      <c r="Z144">
        <v>19</v>
      </c>
      <c r="AA144">
        <v>16</v>
      </c>
      <c r="AB144">
        <v>20</v>
      </c>
      <c r="AC144">
        <v>22</v>
      </c>
      <c r="AD144">
        <v>26</v>
      </c>
    </row>
    <row r="145" spans="1:30" ht="14.25" customHeight="1" x14ac:dyDescent="0.25">
      <c r="A145" t="s">
        <v>431</v>
      </c>
      <c r="B145" t="s">
        <v>432</v>
      </c>
      <c r="C145" t="s">
        <v>118</v>
      </c>
      <c r="D145" t="s">
        <v>111</v>
      </c>
      <c r="E145">
        <v>202</v>
      </c>
      <c r="F145">
        <v>53</v>
      </c>
      <c r="G145">
        <v>61</v>
      </c>
      <c r="H145">
        <v>59</v>
      </c>
      <c r="I145">
        <v>92</v>
      </c>
      <c r="J145">
        <v>28</v>
      </c>
      <c r="K145">
        <v>21</v>
      </c>
      <c r="L145">
        <v>16</v>
      </c>
      <c r="M145">
        <v>50</v>
      </c>
      <c r="N145">
        <v>14</v>
      </c>
      <c r="O145">
        <v>26</v>
      </c>
      <c r="P145">
        <v>27</v>
      </c>
      <c r="Q145">
        <v>54</v>
      </c>
      <c r="R145">
        <v>35</v>
      </c>
      <c r="S145">
        <v>9</v>
      </c>
      <c r="T145">
        <v>75</v>
      </c>
      <c r="U145">
        <v>27</v>
      </c>
      <c r="V145">
        <v>48</v>
      </c>
      <c r="W145">
        <v>74</v>
      </c>
      <c r="X145">
        <v>21</v>
      </c>
      <c r="Y145">
        <v>26</v>
      </c>
      <c r="Z145">
        <v>31</v>
      </c>
      <c r="AA145">
        <v>50</v>
      </c>
      <c r="AB145">
        <v>41</v>
      </c>
      <c r="AC145">
        <v>57</v>
      </c>
      <c r="AD145">
        <v>130</v>
      </c>
    </row>
    <row r="146" spans="1:30" ht="14.25" customHeight="1" x14ac:dyDescent="0.25">
      <c r="A146" t="s">
        <v>433</v>
      </c>
      <c r="B146" t="s">
        <v>434</v>
      </c>
      <c r="C146" t="s">
        <v>118</v>
      </c>
      <c r="D146" t="s">
        <v>111</v>
      </c>
      <c r="E146">
        <v>187</v>
      </c>
      <c r="F146">
        <v>41</v>
      </c>
      <c r="G146">
        <v>64</v>
      </c>
      <c r="H146">
        <v>65</v>
      </c>
      <c r="I146">
        <v>144</v>
      </c>
      <c r="J146">
        <v>29</v>
      </c>
      <c r="K146">
        <v>29</v>
      </c>
      <c r="L146">
        <v>17</v>
      </c>
      <c r="M146">
        <v>97</v>
      </c>
      <c r="N146">
        <v>11</v>
      </c>
      <c r="O146">
        <v>22</v>
      </c>
      <c r="P146">
        <v>41</v>
      </c>
      <c r="Q146">
        <v>32</v>
      </c>
      <c r="R146">
        <v>37</v>
      </c>
      <c r="S146">
        <v>7</v>
      </c>
      <c r="T146">
        <v>62</v>
      </c>
      <c r="U146">
        <v>28</v>
      </c>
      <c r="V146">
        <v>45</v>
      </c>
      <c r="W146">
        <v>110</v>
      </c>
      <c r="X146">
        <v>35</v>
      </c>
      <c r="Y146">
        <v>22</v>
      </c>
      <c r="Z146">
        <v>33</v>
      </c>
      <c r="AA146">
        <v>81</v>
      </c>
      <c r="AB146">
        <v>59</v>
      </c>
      <c r="AC146">
        <v>41</v>
      </c>
      <c r="AD146">
        <v>136</v>
      </c>
    </row>
    <row r="147" spans="1:30" ht="14.25" customHeight="1" x14ac:dyDescent="0.25">
      <c r="A147" t="s">
        <v>435</v>
      </c>
      <c r="B147" t="s">
        <v>436</v>
      </c>
      <c r="C147" t="s">
        <v>120</v>
      </c>
      <c r="D147" t="s">
        <v>111</v>
      </c>
      <c r="E147">
        <v>54</v>
      </c>
      <c r="F147">
        <v>75</v>
      </c>
      <c r="G147">
        <v>61</v>
      </c>
      <c r="H147">
        <v>52</v>
      </c>
      <c r="I147">
        <v>38</v>
      </c>
      <c r="J147">
        <v>26</v>
      </c>
      <c r="K147">
        <v>37</v>
      </c>
      <c r="L147">
        <v>9</v>
      </c>
      <c r="M147">
        <v>67</v>
      </c>
      <c r="N147">
        <v>58</v>
      </c>
      <c r="O147">
        <v>79</v>
      </c>
      <c r="P147">
        <v>79</v>
      </c>
      <c r="Q147">
        <v>78</v>
      </c>
      <c r="R147">
        <v>42</v>
      </c>
      <c r="S147">
        <v>35</v>
      </c>
      <c r="T147">
        <v>95</v>
      </c>
      <c r="U147">
        <v>140</v>
      </c>
      <c r="V147">
        <v>146</v>
      </c>
      <c r="W147">
        <v>109</v>
      </c>
      <c r="X147">
        <v>49</v>
      </c>
      <c r="Y147">
        <v>50</v>
      </c>
      <c r="Z147">
        <v>31</v>
      </c>
      <c r="AA147">
        <v>42</v>
      </c>
      <c r="AB147">
        <v>52</v>
      </c>
      <c r="AC147">
        <v>51</v>
      </c>
      <c r="AD147">
        <v>79</v>
      </c>
    </row>
    <row r="148" spans="1:30" ht="14.25" customHeight="1" x14ac:dyDescent="0.25">
      <c r="A148" t="s">
        <v>287</v>
      </c>
      <c r="B148" t="s">
        <v>288</v>
      </c>
      <c r="C148" t="s">
        <v>118</v>
      </c>
      <c r="D148" t="s">
        <v>111</v>
      </c>
      <c r="E148">
        <v>3</v>
      </c>
      <c r="F148">
        <v>34</v>
      </c>
      <c r="G148">
        <v>32</v>
      </c>
      <c r="H148">
        <v>30</v>
      </c>
      <c r="I148">
        <v>11</v>
      </c>
      <c r="J148">
        <v>7</v>
      </c>
      <c r="K148">
        <v>1</v>
      </c>
      <c r="L148">
        <v>2</v>
      </c>
      <c r="M148">
        <v>121</v>
      </c>
      <c r="N148">
        <v>119</v>
      </c>
      <c r="O148">
        <v>49</v>
      </c>
      <c r="P148">
        <v>39</v>
      </c>
      <c r="Q148">
        <v>44</v>
      </c>
      <c r="R148">
        <v>15</v>
      </c>
      <c r="S148">
        <v>6</v>
      </c>
      <c r="T148">
        <v>9</v>
      </c>
      <c r="U148">
        <v>18</v>
      </c>
      <c r="V148">
        <v>25</v>
      </c>
      <c r="W148">
        <v>11</v>
      </c>
      <c r="X148">
        <v>77</v>
      </c>
      <c r="Y148">
        <v>50</v>
      </c>
      <c r="Z148">
        <v>41</v>
      </c>
      <c r="AA148">
        <v>44</v>
      </c>
      <c r="AB148">
        <v>46</v>
      </c>
      <c r="AC148">
        <v>57</v>
      </c>
      <c r="AD148">
        <v>42</v>
      </c>
    </row>
    <row r="149" spans="1:30" ht="14.25" customHeight="1" x14ac:dyDescent="0.25">
      <c r="A149" t="s">
        <v>437</v>
      </c>
      <c r="B149" t="s">
        <v>438</v>
      </c>
      <c r="C149" t="s">
        <v>109</v>
      </c>
      <c r="D149" t="s">
        <v>111</v>
      </c>
      <c r="E149">
        <v>83</v>
      </c>
      <c r="F149">
        <v>34</v>
      </c>
      <c r="G149">
        <v>67</v>
      </c>
      <c r="H149">
        <v>43</v>
      </c>
      <c r="I149">
        <v>69</v>
      </c>
      <c r="J149">
        <v>22</v>
      </c>
      <c r="K149">
        <v>12</v>
      </c>
      <c r="L149">
        <v>17</v>
      </c>
      <c r="M149">
        <v>92</v>
      </c>
      <c r="N149">
        <v>23</v>
      </c>
      <c r="O149">
        <v>51</v>
      </c>
      <c r="P149">
        <v>51</v>
      </c>
      <c r="Q149">
        <v>25</v>
      </c>
      <c r="R149">
        <v>19</v>
      </c>
      <c r="S149">
        <v>1</v>
      </c>
      <c r="T149">
        <v>45</v>
      </c>
      <c r="U149">
        <v>40</v>
      </c>
      <c r="V149">
        <v>56</v>
      </c>
      <c r="W149">
        <v>137</v>
      </c>
      <c r="X149">
        <v>28</v>
      </c>
      <c r="Y149">
        <v>74</v>
      </c>
      <c r="Z149">
        <v>63</v>
      </c>
      <c r="AA149">
        <v>234</v>
      </c>
      <c r="AB149">
        <v>98</v>
      </c>
      <c r="AC149">
        <v>69</v>
      </c>
      <c r="AD149">
        <v>135</v>
      </c>
    </row>
    <row r="150" spans="1:30" ht="14.25" customHeight="1" x14ac:dyDescent="0.25">
      <c r="A150" t="s">
        <v>439</v>
      </c>
      <c r="B150" t="s">
        <v>440</v>
      </c>
      <c r="C150" t="s">
        <v>120</v>
      </c>
      <c r="D150" t="s">
        <v>111</v>
      </c>
      <c r="E150">
        <v>8</v>
      </c>
      <c r="F150">
        <v>18</v>
      </c>
      <c r="G150">
        <v>21</v>
      </c>
      <c r="H150">
        <v>22</v>
      </c>
      <c r="I150">
        <v>17</v>
      </c>
      <c r="J150">
        <v>11</v>
      </c>
      <c r="K150">
        <v>27</v>
      </c>
      <c r="L150">
        <v>27</v>
      </c>
      <c r="M150">
        <v>21</v>
      </c>
      <c r="N150">
        <v>24</v>
      </c>
      <c r="O150">
        <v>18</v>
      </c>
      <c r="P150">
        <v>10</v>
      </c>
      <c r="Q150">
        <v>9</v>
      </c>
      <c r="R150">
        <v>7</v>
      </c>
      <c r="S150">
        <v>2</v>
      </c>
      <c r="T150">
        <v>8</v>
      </c>
      <c r="U150">
        <v>14</v>
      </c>
      <c r="V150">
        <v>7</v>
      </c>
      <c r="W150">
        <v>18</v>
      </c>
      <c r="X150">
        <v>6</v>
      </c>
      <c r="Y150">
        <v>13</v>
      </c>
      <c r="Z150">
        <v>13</v>
      </c>
      <c r="AA150">
        <v>13</v>
      </c>
      <c r="AB150">
        <v>13</v>
      </c>
      <c r="AC150">
        <v>13</v>
      </c>
      <c r="AD150">
        <v>10</v>
      </c>
    </row>
    <row r="151" spans="1:30" ht="14.25" customHeight="1" x14ac:dyDescent="0.25">
      <c r="A151" t="s">
        <v>441</v>
      </c>
      <c r="B151" t="s">
        <v>442</v>
      </c>
      <c r="C151" t="s">
        <v>115</v>
      </c>
      <c r="D151" t="s">
        <v>111</v>
      </c>
      <c r="E151">
        <v>0</v>
      </c>
      <c r="F151">
        <v>3</v>
      </c>
      <c r="G151">
        <v>2</v>
      </c>
      <c r="H151">
        <v>1</v>
      </c>
      <c r="I151">
        <v>0</v>
      </c>
      <c r="J151">
        <v>1</v>
      </c>
      <c r="K151">
        <v>1</v>
      </c>
      <c r="L151">
        <v>7</v>
      </c>
      <c r="M151">
        <v>0</v>
      </c>
      <c r="N151">
        <v>7</v>
      </c>
      <c r="O151">
        <v>1</v>
      </c>
      <c r="P151">
        <v>4</v>
      </c>
      <c r="Q151">
        <v>0</v>
      </c>
      <c r="R151">
        <v>2</v>
      </c>
      <c r="S151">
        <v>0</v>
      </c>
      <c r="T151">
        <v>0</v>
      </c>
      <c r="U151">
        <v>1</v>
      </c>
      <c r="V151">
        <v>3</v>
      </c>
      <c r="W151">
        <v>4</v>
      </c>
      <c r="X151">
        <v>1</v>
      </c>
      <c r="Y151">
        <v>0</v>
      </c>
      <c r="Z151">
        <v>1</v>
      </c>
      <c r="AA151">
        <v>1</v>
      </c>
      <c r="AB151">
        <v>3</v>
      </c>
      <c r="AC151">
        <v>3</v>
      </c>
      <c r="AD151">
        <v>0</v>
      </c>
    </row>
    <row r="152" spans="1:30" ht="14.25" customHeight="1" x14ac:dyDescent="0.25">
      <c r="A152" t="s">
        <v>443</v>
      </c>
      <c r="B152" t="s">
        <v>444</v>
      </c>
      <c r="C152" t="s">
        <v>120</v>
      </c>
      <c r="D152" t="s">
        <v>111</v>
      </c>
      <c r="E152">
        <v>36</v>
      </c>
      <c r="F152">
        <v>89</v>
      </c>
      <c r="G152">
        <v>80</v>
      </c>
      <c r="H152">
        <v>74</v>
      </c>
      <c r="I152">
        <v>55</v>
      </c>
      <c r="J152">
        <v>55</v>
      </c>
      <c r="K152">
        <v>103</v>
      </c>
      <c r="L152">
        <v>108</v>
      </c>
      <c r="M152">
        <v>168</v>
      </c>
      <c r="N152">
        <v>87</v>
      </c>
      <c r="O152">
        <v>47</v>
      </c>
      <c r="P152">
        <v>77</v>
      </c>
      <c r="Q152">
        <v>34</v>
      </c>
      <c r="R152">
        <v>19</v>
      </c>
      <c r="S152">
        <v>9</v>
      </c>
      <c r="T152">
        <v>9</v>
      </c>
      <c r="U152">
        <v>4</v>
      </c>
      <c r="V152">
        <v>4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</row>
    <row r="153" spans="1:30" ht="14.25" customHeight="1" x14ac:dyDescent="0.25">
      <c r="A153" t="s">
        <v>445</v>
      </c>
      <c r="B153" t="s">
        <v>446</v>
      </c>
      <c r="C153" t="s">
        <v>114</v>
      </c>
      <c r="D153" t="s">
        <v>111</v>
      </c>
      <c r="E153">
        <v>50</v>
      </c>
      <c r="F153">
        <v>12</v>
      </c>
      <c r="G153">
        <v>141</v>
      </c>
      <c r="H153">
        <v>116</v>
      </c>
      <c r="I153">
        <v>29</v>
      </c>
      <c r="J153">
        <v>7</v>
      </c>
      <c r="K153">
        <v>21</v>
      </c>
      <c r="L153">
        <v>880</v>
      </c>
      <c r="M153">
        <v>34</v>
      </c>
      <c r="N153">
        <v>15</v>
      </c>
      <c r="O153">
        <v>12</v>
      </c>
      <c r="P153">
        <v>54</v>
      </c>
      <c r="Q153">
        <v>26</v>
      </c>
      <c r="R153">
        <v>14</v>
      </c>
      <c r="S153">
        <v>5</v>
      </c>
      <c r="T153">
        <v>20</v>
      </c>
      <c r="U153">
        <v>24</v>
      </c>
      <c r="V153">
        <v>36</v>
      </c>
      <c r="W153">
        <v>103</v>
      </c>
      <c r="X153">
        <v>39</v>
      </c>
      <c r="Y153">
        <v>123</v>
      </c>
      <c r="Z153">
        <v>18</v>
      </c>
      <c r="AA153">
        <v>38</v>
      </c>
      <c r="AB153">
        <v>14</v>
      </c>
      <c r="AC153">
        <v>18</v>
      </c>
      <c r="AD153">
        <v>406</v>
      </c>
    </row>
    <row r="154" spans="1:30" ht="14.25" customHeight="1" x14ac:dyDescent="0.25">
      <c r="A154" t="s">
        <v>447</v>
      </c>
      <c r="B154" t="s">
        <v>448</v>
      </c>
      <c r="C154" t="s">
        <v>119</v>
      </c>
      <c r="D154" t="s">
        <v>111</v>
      </c>
      <c r="E154">
        <v>1854</v>
      </c>
      <c r="F154">
        <v>423</v>
      </c>
      <c r="G154">
        <v>506</v>
      </c>
      <c r="H154">
        <v>375</v>
      </c>
      <c r="I154">
        <v>532</v>
      </c>
      <c r="J154">
        <v>267</v>
      </c>
      <c r="K154">
        <v>341</v>
      </c>
      <c r="L154">
        <v>270</v>
      </c>
      <c r="M154">
        <v>437</v>
      </c>
      <c r="N154">
        <v>271</v>
      </c>
      <c r="O154">
        <v>415</v>
      </c>
      <c r="P154">
        <v>402</v>
      </c>
      <c r="Q154">
        <v>322</v>
      </c>
      <c r="R154">
        <v>101</v>
      </c>
      <c r="S154">
        <v>63</v>
      </c>
      <c r="T154">
        <v>257</v>
      </c>
      <c r="U154">
        <v>222</v>
      </c>
      <c r="V154">
        <v>249</v>
      </c>
      <c r="W154">
        <v>373</v>
      </c>
      <c r="X154">
        <v>191</v>
      </c>
      <c r="Y154">
        <v>231</v>
      </c>
      <c r="Z154">
        <v>271</v>
      </c>
      <c r="AA154">
        <v>108</v>
      </c>
      <c r="AB154">
        <v>259</v>
      </c>
      <c r="AC154">
        <v>193</v>
      </c>
      <c r="AD154">
        <v>142</v>
      </c>
    </row>
    <row r="155" spans="1:30" ht="14.25" customHeight="1" x14ac:dyDescent="0.25">
      <c r="A155" t="s">
        <v>449</v>
      </c>
      <c r="B155" t="s">
        <v>450</v>
      </c>
      <c r="C155" t="s">
        <v>120</v>
      </c>
      <c r="D155" t="s">
        <v>111</v>
      </c>
      <c r="E155">
        <v>65</v>
      </c>
      <c r="F155">
        <v>31</v>
      </c>
      <c r="G155">
        <v>36</v>
      </c>
      <c r="H155">
        <v>45</v>
      </c>
      <c r="I155">
        <v>42</v>
      </c>
      <c r="J155">
        <v>35</v>
      </c>
      <c r="K155">
        <v>26</v>
      </c>
      <c r="L155">
        <v>21</v>
      </c>
      <c r="M155">
        <v>39</v>
      </c>
      <c r="N155">
        <v>20</v>
      </c>
      <c r="O155">
        <v>29</v>
      </c>
      <c r="P155">
        <v>15</v>
      </c>
      <c r="Q155">
        <v>10</v>
      </c>
      <c r="R155">
        <v>3</v>
      </c>
      <c r="S155">
        <v>8</v>
      </c>
      <c r="T155">
        <v>25</v>
      </c>
      <c r="U155">
        <v>39</v>
      </c>
      <c r="V155">
        <v>59</v>
      </c>
      <c r="W155">
        <v>62</v>
      </c>
      <c r="X155">
        <v>26</v>
      </c>
      <c r="Y155">
        <v>26</v>
      </c>
      <c r="Z155">
        <v>37</v>
      </c>
      <c r="AA155">
        <v>38</v>
      </c>
      <c r="AB155">
        <v>30</v>
      </c>
      <c r="AC155">
        <v>28</v>
      </c>
      <c r="AD155">
        <v>32</v>
      </c>
    </row>
    <row r="156" spans="1:30" ht="14.25" customHeight="1" x14ac:dyDescent="0.25">
      <c r="A156" t="s">
        <v>451</v>
      </c>
      <c r="B156" t="s">
        <v>452</v>
      </c>
      <c r="C156" t="s">
        <v>120</v>
      </c>
      <c r="D156" t="s">
        <v>111</v>
      </c>
      <c r="E156">
        <v>37</v>
      </c>
      <c r="F156">
        <v>19</v>
      </c>
      <c r="G156">
        <v>33</v>
      </c>
      <c r="H156">
        <v>20</v>
      </c>
      <c r="I156">
        <v>28</v>
      </c>
      <c r="J156">
        <v>28</v>
      </c>
      <c r="K156">
        <v>18</v>
      </c>
      <c r="L156">
        <v>21</v>
      </c>
      <c r="M156">
        <v>36</v>
      </c>
      <c r="N156">
        <v>21</v>
      </c>
      <c r="O156">
        <v>16</v>
      </c>
      <c r="P156">
        <v>17</v>
      </c>
      <c r="Q156">
        <v>22</v>
      </c>
      <c r="R156">
        <v>8</v>
      </c>
      <c r="S156">
        <v>3</v>
      </c>
      <c r="T156">
        <v>25</v>
      </c>
      <c r="U156">
        <v>15</v>
      </c>
      <c r="V156">
        <v>22</v>
      </c>
      <c r="W156">
        <v>29</v>
      </c>
      <c r="X156">
        <v>37</v>
      </c>
      <c r="Y156">
        <v>23</v>
      </c>
      <c r="Z156">
        <v>31</v>
      </c>
      <c r="AA156">
        <v>157</v>
      </c>
      <c r="AB156">
        <v>38</v>
      </c>
      <c r="AC156">
        <v>10</v>
      </c>
      <c r="AD156">
        <v>14</v>
      </c>
    </row>
    <row r="157" spans="1:30" ht="14.25" customHeight="1" x14ac:dyDescent="0.25">
      <c r="A157" t="s">
        <v>453</v>
      </c>
      <c r="B157" t="s">
        <v>454</v>
      </c>
      <c r="C157" t="s">
        <v>120</v>
      </c>
      <c r="D157" t="s">
        <v>111</v>
      </c>
      <c r="E157">
        <v>1</v>
      </c>
      <c r="F157">
        <v>0</v>
      </c>
      <c r="G157">
        <v>60</v>
      </c>
      <c r="H157">
        <v>85</v>
      </c>
      <c r="I157">
        <v>59</v>
      </c>
      <c r="J157">
        <v>80</v>
      </c>
      <c r="K157">
        <v>104</v>
      </c>
      <c r="L157">
        <v>117</v>
      </c>
      <c r="M157">
        <v>146</v>
      </c>
      <c r="N157">
        <v>92</v>
      </c>
      <c r="O157">
        <v>78</v>
      </c>
      <c r="P157">
        <v>102</v>
      </c>
      <c r="Q157">
        <v>28</v>
      </c>
      <c r="R157">
        <v>16</v>
      </c>
      <c r="S157">
        <v>3</v>
      </c>
      <c r="T157">
        <v>9</v>
      </c>
      <c r="U157">
        <v>3</v>
      </c>
      <c r="V157">
        <v>2</v>
      </c>
      <c r="W157">
        <v>0</v>
      </c>
      <c r="X157">
        <v>1</v>
      </c>
      <c r="Y157">
        <v>0</v>
      </c>
      <c r="Z157">
        <v>0</v>
      </c>
      <c r="AA157">
        <v>1</v>
      </c>
      <c r="AB157">
        <v>95</v>
      </c>
      <c r="AC157">
        <v>123</v>
      </c>
      <c r="AD157">
        <v>119</v>
      </c>
    </row>
    <row r="158" spans="1:30" ht="14.25" customHeight="1" x14ac:dyDescent="0.25">
      <c r="A158" t="s">
        <v>455</v>
      </c>
      <c r="B158" t="s">
        <v>456</v>
      </c>
      <c r="C158" t="s">
        <v>120</v>
      </c>
      <c r="D158" t="s">
        <v>111</v>
      </c>
      <c r="E158">
        <v>28</v>
      </c>
      <c r="F158">
        <v>38</v>
      </c>
      <c r="G158">
        <v>42</v>
      </c>
      <c r="H158">
        <v>27</v>
      </c>
      <c r="I158">
        <v>21</v>
      </c>
      <c r="J158">
        <v>28</v>
      </c>
      <c r="K158">
        <v>34</v>
      </c>
      <c r="L158">
        <v>37</v>
      </c>
      <c r="M158">
        <v>41</v>
      </c>
      <c r="N158">
        <v>24</v>
      </c>
      <c r="O158">
        <v>17</v>
      </c>
      <c r="P158">
        <v>17</v>
      </c>
      <c r="Q158">
        <v>23</v>
      </c>
      <c r="R158">
        <v>10</v>
      </c>
      <c r="S158">
        <v>11</v>
      </c>
      <c r="T158">
        <v>27</v>
      </c>
      <c r="U158">
        <v>22</v>
      </c>
      <c r="V158">
        <v>34</v>
      </c>
      <c r="W158">
        <v>35</v>
      </c>
      <c r="X158">
        <v>21</v>
      </c>
      <c r="Y158">
        <v>34</v>
      </c>
      <c r="Z158">
        <v>24</v>
      </c>
      <c r="AA158">
        <v>29</v>
      </c>
      <c r="AB158">
        <v>27</v>
      </c>
      <c r="AC158">
        <v>39</v>
      </c>
      <c r="AD158">
        <v>25</v>
      </c>
    </row>
    <row r="159" spans="1:30" ht="14.25" customHeight="1" x14ac:dyDescent="0.25">
      <c r="A159" t="s">
        <v>457</v>
      </c>
      <c r="B159" t="s">
        <v>458</v>
      </c>
      <c r="C159" t="s">
        <v>118</v>
      </c>
      <c r="D159" t="s">
        <v>111</v>
      </c>
      <c r="E159">
        <v>34</v>
      </c>
      <c r="F159">
        <v>9</v>
      </c>
      <c r="G159">
        <v>14</v>
      </c>
      <c r="H159">
        <v>9</v>
      </c>
      <c r="I159">
        <v>12</v>
      </c>
      <c r="J159">
        <v>24</v>
      </c>
      <c r="K159">
        <v>8</v>
      </c>
      <c r="L159">
        <v>5</v>
      </c>
      <c r="M159">
        <v>19</v>
      </c>
      <c r="N159">
        <v>12</v>
      </c>
      <c r="O159">
        <v>6</v>
      </c>
      <c r="P159">
        <v>7</v>
      </c>
      <c r="Q159">
        <v>9</v>
      </c>
      <c r="R159">
        <v>3</v>
      </c>
      <c r="S159">
        <v>8</v>
      </c>
      <c r="T159">
        <v>11</v>
      </c>
      <c r="U159">
        <v>17</v>
      </c>
      <c r="V159">
        <v>22</v>
      </c>
      <c r="W159">
        <v>33</v>
      </c>
      <c r="X159">
        <v>1</v>
      </c>
      <c r="Y159">
        <v>14</v>
      </c>
      <c r="Z159">
        <v>18</v>
      </c>
      <c r="AA159">
        <v>28</v>
      </c>
      <c r="AB159">
        <v>12</v>
      </c>
      <c r="AC159">
        <v>7</v>
      </c>
      <c r="AD159">
        <v>14</v>
      </c>
    </row>
    <row r="160" spans="1:30" ht="14.25" customHeight="1" x14ac:dyDescent="0.25">
      <c r="A160" t="s">
        <v>459</v>
      </c>
      <c r="B160" t="s">
        <v>460</v>
      </c>
      <c r="C160" t="s">
        <v>118</v>
      </c>
      <c r="D160" t="s">
        <v>111</v>
      </c>
      <c r="E160">
        <v>19</v>
      </c>
      <c r="F160">
        <v>16</v>
      </c>
      <c r="G160">
        <v>15</v>
      </c>
      <c r="H160">
        <v>15</v>
      </c>
      <c r="I160">
        <v>388</v>
      </c>
      <c r="J160">
        <v>152</v>
      </c>
      <c r="K160">
        <v>370</v>
      </c>
      <c r="L160">
        <v>137</v>
      </c>
      <c r="M160">
        <v>50</v>
      </c>
      <c r="N160">
        <v>74</v>
      </c>
      <c r="O160">
        <v>32</v>
      </c>
      <c r="P160">
        <v>56</v>
      </c>
      <c r="Q160">
        <v>44</v>
      </c>
      <c r="R160">
        <v>81</v>
      </c>
      <c r="S160">
        <v>9</v>
      </c>
      <c r="T160">
        <v>48</v>
      </c>
      <c r="U160">
        <v>22</v>
      </c>
      <c r="V160">
        <v>44</v>
      </c>
      <c r="W160">
        <v>76</v>
      </c>
      <c r="X160">
        <v>47</v>
      </c>
      <c r="Y160">
        <v>62</v>
      </c>
      <c r="Z160">
        <v>53</v>
      </c>
      <c r="AA160">
        <v>55</v>
      </c>
      <c r="AB160">
        <v>206</v>
      </c>
      <c r="AC160">
        <v>84</v>
      </c>
      <c r="AD160">
        <v>220</v>
      </c>
    </row>
    <row r="161" spans="1:30" ht="14.25" customHeight="1" x14ac:dyDescent="0.25">
      <c r="A161" t="s">
        <v>461</v>
      </c>
      <c r="B161" t="s">
        <v>462</v>
      </c>
      <c r="C161" t="s">
        <v>118</v>
      </c>
      <c r="D161" t="s">
        <v>111</v>
      </c>
      <c r="E161">
        <v>64</v>
      </c>
      <c r="F161">
        <v>36</v>
      </c>
      <c r="G161">
        <v>74</v>
      </c>
      <c r="H161">
        <v>65</v>
      </c>
      <c r="I161">
        <v>66</v>
      </c>
      <c r="J161">
        <v>25</v>
      </c>
      <c r="K161">
        <v>38</v>
      </c>
      <c r="L161">
        <v>43</v>
      </c>
      <c r="M161">
        <v>50</v>
      </c>
      <c r="N161">
        <v>8</v>
      </c>
      <c r="O161">
        <v>11</v>
      </c>
      <c r="P161">
        <v>24</v>
      </c>
      <c r="Q161">
        <v>26</v>
      </c>
      <c r="R161">
        <v>8</v>
      </c>
      <c r="S161">
        <v>8</v>
      </c>
      <c r="T161">
        <v>21</v>
      </c>
      <c r="U161">
        <v>34</v>
      </c>
      <c r="V161">
        <v>73</v>
      </c>
      <c r="W161">
        <v>77</v>
      </c>
      <c r="X161">
        <v>98</v>
      </c>
      <c r="Y161">
        <v>76</v>
      </c>
      <c r="Z161">
        <v>75</v>
      </c>
      <c r="AA161">
        <v>95</v>
      </c>
      <c r="AB161">
        <v>28</v>
      </c>
      <c r="AC161">
        <v>25</v>
      </c>
      <c r="AD161">
        <v>23</v>
      </c>
    </row>
    <row r="162" spans="1:30" ht="14.25" customHeight="1" x14ac:dyDescent="0.25">
      <c r="A162" t="s">
        <v>463</v>
      </c>
      <c r="B162" t="s">
        <v>464</v>
      </c>
      <c r="C162" t="s">
        <v>120</v>
      </c>
      <c r="D162" t="s">
        <v>111</v>
      </c>
      <c r="E162">
        <v>8</v>
      </c>
      <c r="F162">
        <v>3</v>
      </c>
      <c r="G162">
        <v>-3</v>
      </c>
      <c r="H162">
        <v>8</v>
      </c>
      <c r="I162">
        <v>5</v>
      </c>
      <c r="J162">
        <v>11</v>
      </c>
      <c r="K162">
        <v>191</v>
      </c>
      <c r="L162">
        <v>71</v>
      </c>
      <c r="M162">
        <v>229</v>
      </c>
      <c r="N162">
        <v>156</v>
      </c>
      <c r="O162">
        <v>95</v>
      </c>
      <c r="P162">
        <v>4</v>
      </c>
      <c r="Q162">
        <v>12</v>
      </c>
      <c r="R162">
        <v>3</v>
      </c>
      <c r="S162">
        <v>4</v>
      </c>
      <c r="T162">
        <v>5</v>
      </c>
      <c r="U162">
        <v>11</v>
      </c>
      <c r="V162">
        <v>8</v>
      </c>
      <c r="W162">
        <v>3</v>
      </c>
      <c r="X162">
        <v>4</v>
      </c>
      <c r="Y162">
        <v>5</v>
      </c>
      <c r="Z162">
        <v>-5</v>
      </c>
      <c r="AA162">
        <v>18</v>
      </c>
      <c r="AB162">
        <v>14</v>
      </c>
      <c r="AC162">
        <v>4</v>
      </c>
      <c r="AD162">
        <v>14</v>
      </c>
    </row>
    <row r="163" spans="1:30" ht="14.25" customHeight="1" x14ac:dyDescent="0.25">
      <c r="A163" t="s">
        <v>465</v>
      </c>
      <c r="B163" t="s">
        <v>466</v>
      </c>
      <c r="C163" t="s">
        <v>115</v>
      </c>
      <c r="D163" t="s">
        <v>111</v>
      </c>
      <c r="E163">
        <v>6</v>
      </c>
      <c r="F163">
        <v>2</v>
      </c>
      <c r="G163">
        <v>5</v>
      </c>
      <c r="H163">
        <v>7</v>
      </c>
      <c r="I163">
        <v>3</v>
      </c>
      <c r="J163">
        <v>5</v>
      </c>
      <c r="K163">
        <v>13</v>
      </c>
      <c r="L163">
        <v>38</v>
      </c>
      <c r="M163">
        <v>46</v>
      </c>
      <c r="N163">
        <v>22</v>
      </c>
      <c r="O163">
        <v>12</v>
      </c>
      <c r="P163">
        <v>30</v>
      </c>
      <c r="Q163">
        <v>22</v>
      </c>
      <c r="R163">
        <v>23</v>
      </c>
      <c r="S163">
        <v>14</v>
      </c>
      <c r="T163">
        <v>18</v>
      </c>
      <c r="U163">
        <v>26</v>
      </c>
      <c r="V163">
        <v>10</v>
      </c>
      <c r="W163">
        <v>14</v>
      </c>
      <c r="X163">
        <v>13</v>
      </c>
      <c r="Y163">
        <v>11</v>
      </c>
      <c r="Z163">
        <v>8</v>
      </c>
      <c r="AA163">
        <v>7</v>
      </c>
      <c r="AB163">
        <v>8</v>
      </c>
      <c r="AC163">
        <v>4</v>
      </c>
      <c r="AD163">
        <v>10</v>
      </c>
    </row>
    <row r="164" spans="1:30" ht="14.25" customHeight="1" x14ac:dyDescent="0.25">
      <c r="A164" t="s">
        <v>467</v>
      </c>
      <c r="B164" t="s">
        <v>468</v>
      </c>
      <c r="C164" t="s">
        <v>118</v>
      </c>
      <c r="D164" t="s">
        <v>111</v>
      </c>
      <c r="E164">
        <v>23</v>
      </c>
      <c r="F164">
        <v>12</v>
      </c>
      <c r="G164">
        <v>26</v>
      </c>
      <c r="H164">
        <v>24</v>
      </c>
      <c r="I164">
        <v>380</v>
      </c>
      <c r="J164">
        <v>179</v>
      </c>
      <c r="K164">
        <v>369</v>
      </c>
      <c r="L164">
        <v>147</v>
      </c>
      <c r="M164">
        <v>45</v>
      </c>
      <c r="N164">
        <v>50</v>
      </c>
      <c r="O164">
        <v>35</v>
      </c>
      <c r="P164">
        <v>35</v>
      </c>
      <c r="Q164">
        <v>41</v>
      </c>
      <c r="R164">
        <v>83</v>
      </c>
      <c r="S164">
        <v>9</v>
      </c>
      <c r="T164">
        <v>40</v>
      </c>
      <c r="U164">
        <v>40</v>
      </c>
      <c r="V164">
        <v>39</v>
      </c>
      <c r="W164">
        <v>62</v>
      </c>
      <c r="X164">
        <v>68</v>
      </c>
      <c r="Y164">
        <v>149</v>
      </c>
      <c r="Z164">
        <v>81</v>
      </c>
      <c r="AA164">
        <v>61</v>
      </c>
      <c r="AB164">
        <v>288</v>
      </c>
      <c r="AC164">
        <v>88</v>
      </c>
      <c r="AD164">
        <v>249</v>
      </c>
    </row>
    <row r="165" spans="1:30" ht="14.25" customHeight="1" x14ac:dyDescent="0.25">
      <c r="A165" t="s">
        <v>469</v>
      </c>
      <c r="B165" t="s">
        <v>470</v>
      </c>
      <c r="C165" t="s">
        <v>120</v>
      </c>
      <c r="D165" t="s">
        <v>111</v>
      </c>
      <c r="E165">
        <v>700</v>
      </c>
      <c r="F165">
        <v>389</v>
      </c>
      <c r="G165">
        <v>539</v>
      </c>
      <c r="H165">
        <v>348</v>
      </c>
      <c r="I165">
        <v>421</v>
      </c>
      <c r="J165">
        <v>414</v>
      </c>
      <c r="K165">
        <v>245</v>
      </c>
      <c r="L165">
        <v>164</v>
      </c>
      <c r="M165">
        <v>827</v>
      </c>
      <c r="N165">
        <v>205</v>
      </c>
      <c r="O165">
        <v>300</v>
      </c>
      <c r="P165">
        <v>207</v>
      </c>
      <c r="Q165">
        <v>196</v>
      </c>
      <c r="R165">
        <v>82</v>
      </c>
      <c r="S165">
        <v>48</v>
      </c>
      <c r="T165">
        <v>105</v>
      </c>
      <c r="U165">
        <v>136</v>
      </c>
      <c r="V165">
        <v>304</v>
      </c>
      <c r="W165">
        <v>353</v>
      </c>
      <c r="X165">
        <v>342</v>
      </c>
      <c r="Y165">
        <v>355</v>
      </c>
      <c r="Z165">
        <v>350</v>
      </c>
      <c r="AA165">
        <v>681</v>
      </c>
      <c r="AB165">
        <v>650</v>
      </c>
      <c r="AC165">
        <v>579</v>
      </c>
      <c r="AD165">
        <v>1201</v>
      </c>
    </row>
    <row r="166" spans="1:30" ht="14.25" customHeight="1" x14ac:dyDescent="0.25">
      <c r="A166" t="s">
        <v>471</v>
      </c>
      <c r="B166" t="s">
        <v>472</v>
      </c>
      <c r="C166" t="s">
        <v>118</v>
      </c>
      <c r="D166" t="s">
        <v>111</v>
      </c>
      <c r="E166">
        <v>20</v>
      </c>
      <c r="F166">
        <v>32</v>
      </c>
      <c r="G166">
        <v>20</v>
      </c>
      <c r="H166">
        <v>21</v>
      </c>
      <c r="I166">
        <v>27</v>
      </c>
      <c r="J166">
        <v>25</v>
      </c>
      <c r="K166">
        <v>9</v>
      </c>
      <c r="L166">
        <v>21</v>
      </c>
      <c r="M166">
        <v>29</v>
      </c>
      <c r="N166">
        <v>6</v>
      </c>
      <c r="O166">
        <v>3</v>
      </c>
      <c r="P166">
        <v>12</v>
      </c>
      <c r="Q166">
        <v>4</v>
      </c>
      <c r="R166">
        <v>11</v>
      </c>
      <c r="S166">
        <v>2</v>
      </c>
      <c r="T166">
        <v>8</v>
      </c>
      <c r="U166">
        <v>7</v>
      </c>
      <c r="V166">
        <v>20</v>
      </c>
      <c r="W166">
        <v>41</v>
      </c>
      <c r="X166">
        <v>29</v>
      </c>
      <c r="Y166">
        <v>43</v>
      </c>
      <c r="Z166">
        <v>22</v>
      </c>
      <c r="AA166">
        <v>24</v>
      </c>
      <c r="AB166">
        <v>19</v>
      </c>
      <c r="AC166">
        <v>19</v>
      </c>
      <c r="AD166">
        <v>15</v>
      </c>
    </row>
    <row r="167" spans="1:30" ht="14.25" customHeight="1" x14ac:dyDescent="0.25">
      <c r="A167" t="s">
        <v>473</v>
      </c>
      <c r="B167" t="s">
        <v>474</v>
      </c>
      <c r="C167" t="s">
        <v>109</v>
      </c>
      <c r="D167" t="s">
        <v>111</v>
      </c>
      <c r="E167">
        <v>417</v>
      </c>
      <c r="F167">
        <v>172</v>
      </c>
      <c r="G167">
        <v>275</v>
      </c>
      <c r="H167">
        <v>108</v>
      </c>
      <c r="I167">
        <v>342</v>
      </c>
      <c r="J167">
        <v>160</v>
      </c>
      <c r="K167">
        <v>273</v>
      </c>
      <c r="L167">
        <v>302</v>
      </c>
      <c r="M167">
        <v>546</v>
      </c>
      <c r="N167">
        <v>149</v>
      </c>
      <c r="O167">
        <v>218</v>
      </c>
      <c r="P167">
        <v>105</v>
      </c>
      <c r="Q167">
        <v>50</v>
      </c>
      <c r="R167">
        <v>281</v>
      </c>
      <c r="S167">
        <v>12</v>
      </c>
      <c r="T167">
        <v>348</v>
      </c>
      <c r="U167">
        <v>102</v>
      </c>
      <c r="V167">
        <v>138</v>
      </c>
      <c r="W167">
        <v>36</v>
      </c>
      <c r="X167">
        <v>32</v>
      </c>
      <c r="Y167">
        <v>41</v>
      </c>
      <c r="Z167">
        <v>185</v>
      </c>
      <c r="AA167">
        <v>292</v>
      </c>
      <c r="AB167">
        <v>426</v>
      </c>
      <c r="AC167">
        <v>216</v>
      </c>
      <c r="AD167">
        <v>347</v>
      </c>
    </row>
    <row r="168" spans="1:30" ht="14.25" customHeight="1" x14ac:dyDescent="0.25">
      <c r="A168" t="s">
        <v>475</v>
      </c>
      <c r="B168" t="s">
        <v>476</v>
      </c>
      <c r="C168" t="s">
        <v>119</v>
      </c>
      <c r="D168" t="s">
        <v>111</v>
      </c>
      <c r="E168">
        <v>462</v>
      </c>
      <c r="F168">
        <v>847</v>
      </c>
      <c r="G168">
        <v>641</v>
      </c>
      <c r="H168">
        <v>746</v>
      </c>
      <c r="I168">
        <v>955</v>
      </c>
      <c r="J168">
        <v>677</v>
      </c>
      <c r="K168">
        <v>936</v>
      </c>
      <c r="L168">
        <v>653</v>
      </c>
      <c r="M168">
        <v>979</v>
      </c>
      <c r="N168">
        <v>258</v>
      </c>
      <c r="O168">
        <v>1327</v>
      </c>
      <c r="P168">
        <v>371</v>
      </c>
      <c r="Q168">
        <v>362</v>
      </c>
      <c r="R168">
        <v>301</v>
      </c>
      <c r="S168">
        <v>34</v>
      </c>
      <c r="T168">
        <v>335</v>
      </c>
      <c r="U168">
        <v>660</v>
      </c>
      <c r="V168">
        <v>665</v>
      </c>
      <c r="W168">
        <v>578</v>
      </c>
      <c r="X168">
        <v>1780</v>
      </c>
      <c r="Y168">
        <v>792</v>
      </c>
      <c r="Z168">
        <v>342</v>
      </c>
      <c r="AA168">
        <v>120</v>
      </c>
      <c r="AB168">
        <v>1413</v>
      </c>
      <c r="AC168">
        <v>1426</v>
      </c>
      <c r="AD168">
        <v>1032</v>
      </c>
    </row>
    <row r="169" spans="1:30" ht="14.25" customHeight="1" x14ac:dyDescent="0.25">
      <c r="A169" t="s">
        <v>477</v>
      </c>
      <c r="B169" t="s">
        <v>478</v>
      </c>
      <c r="C169" t="s">
        <v>120</v>
      </c>
      <c r="D169" t="s">
        <v>111</v>
      </c>
      <c r="E169">
        <v>1</v>
      </c>
      <c r="F169">
        <v>102</v>
      </c>
      <c r="G169">
        <v>70</v>
      </c>
      <c r="H169">
        <v>61</v>
      </c>
      <c r="I169">
        <v>119</v>
      </c>
      <c r="J169">
        <v>48</v>
      </c>
      <c r="K169">
        <v>55</v>
      </c>
      <c r="L169">
        <v>50</v>
      </c>
      <c r="M169">
        <v>64</v>
      </c>
      <c r="N169">
        <v>31</v>
      </c>
      <c r="O169">
        <v>48</v>
      </c>
      <c r="P169">
        <v>59</v>
      </c>
      <c r="Q169">
        <v>48</v>
      </c>
      <c r="R169">
        <v>36</v>
      </c>
      <c r="S169">
        <v>19</v>
      </c>
      <c r="T169">
        <v>51</v>
      </c>
      <c r="U169">
        <v>54</v>
      </c>
      <c r="V169">
        <v>63</v>
      </c>
      <c r="W169">
        <v>84</v>
      </c>
      <c r="X169">
        <v>178</v>
      </c>
      <c r="Y169">
        <v>169</v>
      </c>
      <c r="Z169">
        <v>159</v>
      </c>
      <c r="AA169">
        <v>167</v>
      </c>
      <c r="AB169">
        <v>107</v>
      </c>
      <c r="AC169">
        <v>72</v>
      </c>
      <c r="AD169">
        <v>160</v>
      </c>
    </row>
    <row r="170" spans="1:30" ht="14.25" customHeight="1" x14ac:dyDescent="0.25">
      <c r="A170" t="s">
        <v>479</v>
      </c>
      <c r="B170" t="s">
        <v>480</v>
      </c>
      <c r="C170" t="s">
        <v>120</v>
      </c>
      <c r="D170" t="s">
        <v>111</v>
      </c>
      <c r="E170">
        <v>46</v>
      </c>
      <c r="F170">
        <v>44</v>
      </c>
      <c r="G170">
        <v>46</v>
      </c>
      <c r="H170">
        <v>28</v>
      </c>
      <c r="I170">
        <v>29</v>
      </c>
      <c r="J170">
        <v>24</v>
      </c>
      <c r="K170">
        <v>24</v>
      </c>
      <c r="L170">
        <v>13</v>
      </c>
      <c r="M170">
        <v>5</v>
      </c>
      <c r="N170">
        <v>1</v>
      </c>
      <c r="O170">
        <v>1</v>
      </c>
      <c r="P170">
        <v>3</v>
      </c>
      <c r="Q170">
        <v>2</v>
      </c>
      <c r="R170">
        <v>2</v>
      </c>
      <c r="S170">
        <v>0</v>
      </c>
      <c r="T170">
        <v>0</v>
      </c>
      <c r="U170">
        <v>70</v>
      </c>
      <c r="V170">
        <v>43</v>
      </c>
      <c r="W170">
        <v>35</v>
      </c>
      <c r="X170">
        <v>-276</v>
      </c>
      <c r="Y170">
        <v>35</v>
      </c>
      <c r="Z170">
        <v>34</v>
      </c>
      <c r="AA170">
        <v>126</v>
      </c>
      <c r="AB170">
        <v>53</v>
      </c>
      <c r="AC170">
        <v>48</v>
      </c>
      <c r="AD170">
        <v>32</v>
      </c>
    </row>
    <row r="171" spans="1:30" ht="14.25" customHeight="1" x14ac:dyDescent="0.25">
      <c r="A171" t="s">
        <v>481</v>
      </c>
      <c r="B171" t="s">
        <v>482</v>
      </c>
      <c r="C171" t="s">
        <v>118</v>
      </c>
      <c r="D171" t="s">
        <v>111</v>
      </c>
      <c r="E171">
        <v>14</v>
      </c>
      <c r="F171">
        <v>19</v>
      </c>
      <c r="G171">
        <v>18</v>
      </c>
      <c r="H171">
        <v>13</v>
      </c>
      <c r="I171">
        <v>20</v>
      </c>
      <c r="J171">
        <v>26</v>
      </c>
      <c r="K171">
        <v>18</v>
      </c>
      <c r="L171">
        <v>12</v>
      </c>
      <c r="M171">
        <v>2</v>
      </c>
      <c r="N171">
        <v>8</v>
      </c>
      <c r="O171">
        <v>10</v>
      </c>
      <c r="P171">
        <v>16</v>
      </c>
      <c r="Q171">
        <v>8</v>
      </c>
      <c r="R171">
        <v>5</v>
      </c>
      <c r="S171">
        <v>4</v>
      </c>
      <c r="T171">
        <v>12</v>
      </c>
      <c r="U171">
        <v>11</v>
      </c>
      <c r="V171">
        <v>21</v>
      </c>
      <c r="W171">
        <v>12</v>
      </c>
      <c r="X171">
        <v>21</v>
      </c>
      <c r="Y171">
        <v>20</v>
      </c>
      <c r="Z171">
        <v>18</v>
      </c>
      <c r="AA171">
        <v>15</v>
      </c>
      <c r="AB171">
        <v>21</v>
      </c>
      <c r="AC171">
        <v>14</v>
      </c>
      <c r="AD171">
        <v>25</v>
      </c>
    </row>
    <row r="172" spans="1:30" ht="14.25" customHeight="1" x14ac:dyDescent="0.25">
      <c r="A172" t="s">
        <v>483</v>
      </c>
      <c r="B172" t="s">
        <v>484</v>
      </c>
      <c r="C172" t="s">
        <v>118</v>
      </c>
      <c r="D172" t="s">
        <v>111</v>
      </c>
      <c r="E172">
        <v>62</v>
      </c>
      <c r="F172">
        <v>21</v>
      </c>
      <c r="G172">
        <v>73</v>
      </c>
      <c r="H172">
        <v>56</v>
      </c>
      <c r="I172">
        <v>14</v>
      </c>
      <c r="J172">
        <v>68</v>
      </c>
      <c r="K172">
        <v>18</v>
      </c>
      <c r="L172">
        <v>39</v>
      </c>
      <c r="M172">
        <v>32</v>
      </c>
      <c r="N172">
        <v>5</v>
      </c>
      <c r="O172">
        <v>9</v>
      </c>
      <c r="P172">
        <v>21</v>
      </c>
      <c r="Q172">
        <v>73</v>
      </c>
      <c r="R172">
        <v>7</v>
      </c>
      <c r="S172">
        <v>4</v>
      </c>
      <c r="T172">
        <v>14</v>
      </c>
      <c r="U172">
        <v>14</v>
      </c>
      <c r="V172">
        <v>9</v>
      </c>
      <c r="W172">
        <v>18</v>
      </c>
      <c r="X172">
        <v>11</v>
      </c>
      <c r="Y172">
        <v>17</v>
      </c>
      <c r="Z172">
        <v>35</v>
      </c>
      <c r="AA172">
        <v>52</v>
      </c>
      <c r="AB172">
        <v>31</v>
      </c>
      <c r="AC172">
        <v>100</v>
      </c>
      <c r="AD172">
        <v>92</v>
      </c>
    </row>
    <row r="173" spans="1:30" ht="14.25" customHeight="1" x14ac:dyDescent="0.25">
      <c r="A173" t="s">
        <v>485</v>
      </c>
      <c r="B173" t="s">
        <v>486</v>
      </c>
      <c r="C173" t="s">
        <v>118</v>
      </c>
      <c r="D173" t="s">
        <v>111</v>
      </c>
      <c r="E173">
        <v>75</v>
      </c>
      <c r="F173">
        <v>36</v>
      </c>
      <c r="G173">
        <v>29</v>
      </c>
      <c r="H173">
        <v>54</v>
      </c>
      <c r="I173">
        <v>41</v>
      </c>
      <c r="J173">
        <v>17</v>
      </c>
      <c r="K173">
        <v>17</v>
      </c>
      <c r="L173">
        <v>14</v>
      </c>
      <c r="M173">
        <v>27</v>
      </c>
      <c r="N173">
        <v>15</v>
      </c>
      <c r="O173">
        <v>12</v>
      </c>
      <c r="P173">
        <v>19</v>
      </c>
      <c r="Q173">
        <v>11</v>
      </c>
      <c r="R173">
        <v>4</v>
      </c>
      <c r="S173">
        <v>2</v>
      </c>
      <c r="T173">
        <v>11</v>
      </c>
      <c r="U173">
        <v>13</v>
      </c>
      <c r="V173">
        <v>20</v>
      </c>
      <c r="W173">
        <v>27</v>
      </c>
      <c r="X173">
        <v>49</v>
      </c>
      <c r="Y173">
        <v>49</v>
      </c>
      <c r="Z173">
        <v>46</v>
      </c>
      <c r="AA173">
        <v>55</v>
      </c>
      <c r="AB173">
        <v>16</v>
      </c>
      <c r="AC173">
        <v>31</v>
      </c>
      <c r="AD173">
        <v>18</v>
      </c>
    </row>
    <row r="174" spans="1:30" ht="14.25" customHeight="1" x14ac:dyDescent="0.25">
      <c r="A174" t="s">
        <v>487</v>
      </c>
      <c r="B174" t="s">
        <v>488</v>
      </c>
      <c r="C174" t="s">
        <v>119</v>
      </c>
      <c r="D174" t="s">
        <v>111</v>
      </c>
      <c r="E174">
        <v>1165</v>
      </c>
      <c r="F174">
        <v>3802</v>
      </c>
      <c r="G174">
        <v>334</v>
      </c>
      <c r="H174">
        <v>39</v>
      </c>
      <c r="I174">
        <v>245</v>
      </c>
      <c r="J174">
        <v>1931</v>
      </c>
      <c r="K174">
        <v>1793</v>
      </c>
      <c r="L174">
        <v>1292</v>
      </c>
      <c r="M174">
        <v>975</v>
      </c>
      <c r="N174">
        <v>718</v>
      </c>
      <c r="O174">
        <v>1776</v>
      </c>
      <c r="P174">
        <v>302</v>
      </c>
      <c r="Q174">
        <v>316</v>
      </c>
      <c r="R174">
        <v>286</v>
      </c>
      <c r="S174">
        <v>27</v>
      </c>
      <c r="T174">
        <v>341</v>
      </c>
      <c r="U174">
        <v>205</v>
      </c>
      <c r="V174">
        <v>318</v>
      </c>
      <c r="W174">
        <v>565</v>
      </c>
      <c r="X174">
        <v>404</v>
      </c>
      <c r="Y174">
        <v>230</v>
      </c>
      <c r="Z174">
        <v>276</v>
      </c>
      <c r="AA174">
        <v>482</v>
      </c>
      <c r="AB174">
        <v>1688</v>
      </c>
      <c r="AC174">
        <v>311</v>
      </c>
      <c r="AD174">
        <v>1442</v>
      </c>
    </row>
    <row r="175" spans="1:30" ht="14.25" customHeight="1" x14ac:dyDescent="0.25">
      <c r="A175" t="s">
        <v>489</v>
      </c>
      <c r="B175" t="s">
        <v>490</v>
      </c>
      <c r="C175" t="s">
        <v>120</v>
      </c>
      <c r="D175" t="s">
        <v>111</v>
      </c>
      <c r="E175">
        <v>21</v>
      </c>
      <c r="F175">
        <v>47</v>
      </c>
      <c r="G175">
        <v>31</v>
      </c>
      <c r="H175">
        <v>35</v>
      </c>
      <c r="I175">
        <v>43</v>
      </c>
      <c r="J175">
        <v>27</v>
      </c>
      <c r="K175">
        <v>31</v>
      </c>
      <c r="L175">
        <v>27</v>
      </c>
      <c r="M175">
        <v>7</v>
      </c>
      <c r="N175">
        <v>14</v>
      </c>
      <c r="O175">
        <v>8</v>
      </c>
      <c r="P175">
        <v>9</v>
      </c>
      <c r="Q175">
        <v>4</v>
      </c>
      <c r="R175">
        <v>0</v>
      </c>
      <c r="S175">
        <v>0</v>
      </c>
      <c r="T175">
        <v>1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</row>
    <row r="176" spans="1:30" ht="14.25" customHeight="1" x14ac:dyDescent="0.25">
      <c r="A176" t="s">
        <v>491</v>
      </c>
      <c r="B176" t="s">
        <v>492</v>
      </c>
      <c r="C176" t="s">
        <v>118</v>
      </c>
      <c r="D176" t="s">
        <v>111</v>
      </c>
      <c r="E176">
        <v>82</v>
      </c>
      <c r="F176">
        <v>35</v>
      </c>
      <c r="G176">
        <v>49</v>
      </c>
      <c r="H176">
        <v>17</v>
      </c>
      <c r="I176">
        <v>16</v>
      </c>
      <c r="J176">
        <v>62</v>
      </c>
      <c r="K176">
        <v>74</v>
      </c>
      <c r="L176">
        <v>48</v>
      </c>
      <c r="M176">
        <v>74</v>
      </c>
      <c r="N176">
        <v>29</v>
      </c>
      <c r="O176">
        <v>22</v>
      </c>
      <c r="P176">
        <v>32</v>
      </c>
      <c r="Q176">
        <v>15</v>
      </c>
      <c r="R176">
        <v>8</v>
      </c>
      <c r="S176">
        <v>13</v>
      </c>
      <c r="T176">
        <v>29</v>
      </c>
      <c r="U176">
        <v>46</v>
      </c>
      <c r="V176">
        <v>51</v>
      </c>
      <c r="W176">
        <v>41</v>
      </c>
      <c r="X176">
        <v>13</v>
      </c>
      <c r="Y176">
        <v>55</v>
      </c>
      <c r="Z176">
        <v>31</v>
      </c>
      <c r="AA176">
        <v>104</v>
      </c>
      <c r="AB176">
        <v>32</v>
      </c>
      <c r="AC176">
        <v>39</v>
      </c>
      <c r="AD176">
        <v>62</v>
      </c>
    </row>
    <row r="177" spans="1:30" ht="14.25" customHeight="1" x14ac:dyDescent="0.25">
      <c r="A177" t="s">
        <v>493</v>
      </c>
      <c r="B177" t="s">
        <v>494</v>
      </c>
      <c r="C177" t="s">
        <v>120</v>
      </c>
      <c r="D177" t="s">
        <v>111</v>
      </c>
      <c r="E177">
        <v>46</v>
      </c>
      <c r="F177">
        <v>44</v>
      </c>
      <c r="G177">
        <v>43</v>
      </c>
      <c r="H177">
        <v>41</v>
      </c>
      <c r="I177">
        <v>45</v>
      </c>
      <c r="J177">
        <v>38</v>
      </c>
      <c r="K177">
        <v>49</v>
      </c>
      <c r="L177">
        <v>30</v>
      </c>
      <c r="M177">
        <v>47</v>
      </c>
      <c r="N177">
        <v>40</v>
      </c>
      <c r="O177">
        <v>45</v>
      </c>
      <c r="P177">
        <v>41</v>
      </c>
      <c r="Q177">
        <v>30</v>
      </c>
      <c r="R177">
        <v>18</v>
      </c>
      <c r="S177">
        <v>12</v>
      </c>
      <c r="T177">
        <v>36</v>
      </c>
      <c r="U177">
        <v>41</v>
      </c>
      <c r="V177">
        <v>44</v>
      </c>
      <c r="W177">
        <v>28</v>
      </c>
      <c r="X177">
        <v>-250</v>
      </c>
      <c r="Y177">
        <v>38</v>
      </c>
      <c r="Z177">
        <v>37</v>
      </c>
      <c r="AA177">
        <v>25</v>
      </c>
      <c r="AB177">
        <v>36</v>
      </c>
      <c r="AC177">
        <v>33</v>
      </c>
      <c r="AD177">
        <v>43</v>
      </c>
    </row>
    <row r="178" spans="1:30" ht="14.25" customHeight="1" x14ac:dyDescent="0.25">
      <c r="A178" t="s">
        <v>495</v>
      </c>
      <c r="B178" t="s">
        <v>496</v>
      </c>
      <c r="C178" t="s">
        <v>120</v>
      </c>
      <c r="D178" t="s">
        <v>111</v>
      </c>
      <c r="E178">
        <v>30</v>
      </c>
      <c r="F178">
        <v>27</v>
      </c>
      <c r="G178">
        <v>26</v>
      </c>
      <c r="H178">
        <v>35</v>
      </c>
      <c r="I178">
        <v>10</v>
      </c>
      <c r="J178">
        <v>23</v>
      </c>
      <c r="K178">
        <v>40</v>
      </c>
      <c r="L178">
        <v>35</v>
      </c>
      <c r="M178">
        <v>48</v>
      </c>
      <c r="N178">
        <v>26</v>
      </c>
      <c r="O178">
        <v>30</v>
      </c>
      <c r="P178">
        <v>49</v>
      </c>
      <c r="Q178">
        <v>50</v>
      </c>
      <c r="R178">
        <v>21</v>
      </c>
      <c r="S178">
        <v>8</v>
      </c>
      <c r="T178">
        <v>28</v>
      </c>
      <c r="U178">
        <v>34</v>
      </c>
      <c r="V178">
        <v>39</v>
      </c>
      <c r="W178">
        <v>29</v>
      </c>
      <c r="X178">
        <v>-288</v>
      </c>
      <c r="Y178">
        <v>23</v>
      </c>
      <c r="Z178">
        <v>22</v>
      </c>
      <c r="AA178">
        <v>23</v>
      </c>
      <c r="AB178">
        <v>26</v>
      </c>
      <c r="AC178">
        <v>17</v>
      </c>
      <c r="AD178">
        <v>21</v>
      </c>
    </row>
    <row r="179" spans="1:30" ht="14.25" customHeight="1" x14ac:dyDescent="0.25">
      <c r="A179" t="s">
        <v>497</v>
      </c>
      <c r="B179" t="s">
        <v>498</v>
      </c>
      <c r="C179" t="s">
        <v>120</v>
      </c>
      <c r="D179" t="s">
        <v>111</v>
      </c>
      <c r="E179">
        <v>16</v>
      </c>
      <c r="F179">
        <v>8</v>
      </c>
      <c r="G179">
        <v>10</v>
      </c>
      <c r="H179">
        <v>7</v>
      </c>
      <c r="I179">
        <v>9</v>
      </c>
      <c r="J179">
        <v>6</v>
      </c>
      <c r="K179">
        <v>6</v>
      </c>
      <c r="L179">
        <v>16</v>
      </c>
      <c r="M179">
        <v>13</v>
      </c>
      <c r="N179">
        <v>11</v>
      </c>
      <c r="O179">
        <v>9</v>
      </c>
      <c r="P179">
        <v>10</v>
      </c>
      <c r="Q179">
        <v>12</v>
      </c>
      <c r="R179">
        <v>4</v>
      </c>
      <c r="S179">
        <v>4</v>
      </c>
      <c r="T179">
        <v>11</v>
      </c>
      <c r="U179">
        <v>13</v>
      </c>
      <c r="V179">
        <v>18</v>
      </c>
      <c r="W179">
        <v>12</v>
      </c>
      <c r="X179">
        <v>20</v>
      </c>
      <c r="Y179">
        <v>22</v>
      </c>
      <c r="Z179">
        <v>17</v>
      </c>
      <c r="AA179">
        <v>16</v>
      </c>
      <c r="AB179">
        <v>29</v>
      </c>
      <c r="AC179">
        <v>25</v>
      </c>
      <c r="AD179">
        <v>29</v>
      </c>
    </row>
    <row r="180" spans="1:30" ht="14.25" customHeight="1" x14ac:dyDescent="0.25">
      <c r="A180" t="s">
        <v>499</v>
      </c>
      <c r="B180" t="s">
        <v>500</v>
      </c>
      <c r="C180" t="s">
        <v>118</v>
      </c>
      <c r="D180" t="s">
        <v>111</v>
      </c>
      <c r="E180">
        <v>11</v>
      </c>
      <c r="F180">
        <v>40</v>
      </c>
      <c r="G180">
        <v>15</v>
      </c>
      <c r="H180">
        <v>17</v>
      </c>
      <c r="I180">
        <v>5</v>
      </c>
      <c r="J180">
        <v>56</v>
      </c>
      <c r="K180">
        <v>64</v>
      </c>
      <c r="L180">
        <v>24</v>
      </c>
      <c r="M180">
        <v>16</v>
      </c>
      <c r="N180">
        <v>14</v>
      </c>
      <c r="O180">
        <v>34</v>
      </c>
      <c r="P180">
        <v>7</v>
      </c>
      <c r="Q180">
        <v>24</v>
      </c>
      <c r="R180">
        <v>1</v>
      </c>
      <c r="S180">
        <v>5</v>
      </c>
      <c r="T180">
        <v>9</v>
      </c>
      <c r="U180">
        <v>151</v>
      </c>
      <c r="V180">
        <v>110</v>
      </c>
      <c r="W180">
        <v>173</v>
      </c>
      <c r="X180">
        <v>188</v>
      </c>
      <c r="Y180">
        <v>38</v>
      </c>
      <c r="Z180">
        <v>46</v>
      </c>
      <c r="AA180">
        <v>76</v>
      </c>
      <c r="AB180">
        <v>100</v>
      </c>
      <c r="AC180">
        <v>73</v>
      </c>
      <c r="AD180">
        <v>60</v>
      </c>
    </row>
    <row r="181" spans="1:30" ht="14.25" customHeight="1" x14ac:dyDescent="0.25">
      <c r="A181" t="s">
        <v>501</v>
      </c>
      <c r="B181" t="s">
        <v>502</v>
      </c>
      <c r="C181" t="s">
        <v>114</v>
      </c>
      <c r="D181" t="s">
        <v>111</v>
      </c>
      <c r="E181">
        <v>7</v>
      </c>
      <c r="F181">
        <v>12</v>
      </c>
      <c r="G181">
        <v>12</v>
      </c>
      <c r="H181">
        <v>114</v>
      </c>
      <c r="I181">
        <v>7</v>
      </c>
      <c r="J181">
        <v>33</v>
      </c>
      <c r="K181">
        <v>55</v>
      </c>
      <c r="L181">
        <v>435</v>
      </c>
      <c r="M181">
        <v>44</v>
      </c>
      <c r="N181">
        <v>44</v>
      </c>
      <c r="O181">
        <v>412</v>
      </c>
      <c r="P181">
        <v>18</v>
      </c>
      <c r="Q181">
        <v>20</v>
      </c>
      <c r="R181">
        <v>7</v>
      </c>
      <c r="S181">
        <v>3</v>
      </c>
      <c r="T181">
        <v>17</v>
      </c>
      <c r="U181">
        <v>12</v>
      </c>
      <c r="V181">
        <v>14</v>
      </c>
      <c r="W181">
        <v>77</v>
      </c>
      <c r="X181">
        <v>30</v>
      </c>
      <c r="Y181">
        <v>14</v>
      </c>
      <c r="Z181">
        <v>8</v>
      </c>
      <c r="AA181">
        <v>8</v>
      </c>
      <c r="AB181">
        <v>15</v>
      </c>
      <c r="AC181">
        <v>11</v>
      </c>
      <c r="AD181">
        <v>11</v>
      </c>
    </row>
    <row r="182" spans="1:30" ht="14.25" customHeight="1" x14ac:dyDescent="0.25">
      <c r="A182" t="s">
        <v>503</v>
      </c>
      <c r="B182" t="s">
        <v>504</v>
      </c>
      <c r="C182" t="s">
        <v>120</v>
      </c>
      <c r="D182" t="s">
        <v>111</v>
      </c>
      <c r="E182">
        <v>24</v>
      </c>
      <c r="F182">
        <v>17</v>
      </c>
      <c r="G182">
        <v>200</v>
      </c>
      <c r="H182">
        <v>952</v>
      </c>
      <c r="I182">
        <v>515</v>
      </c>
      <c r="J182">
        <v>303</v>
      </c>
      <c r="K182">
        <v>294</v>
      </c>
      <c r="L182">
        <v>206</v>
      </c>
      <c r="M182">
        <v>409</v>
      </c>
      <c r="N182">
        <v>189</v>
      </c>
      <c r="O182">
        <v>263</v>
      </c>
      <c r="P182">
        <v>350</v>
      </c>
      <c r="Q182">
        <v>219</v>
      </c>
      <c r="R182">
        <v>248</v>
      </c>
      <c r="S182">
        <v>58</v>
      </c>
      <c r="T182">
        <v>465</v>
      </c>
      <c r="U182">
        <v>325</v>
      </c>
      <c r="V182">
        <v>546</v>
      </c>
      <c r="W182">
        <v>333</v>
      </c>
      <c r="X182">
        <v>719</v>
      </c>
      <c r="Y182">
        <v>1217</v>
      </c>
      <c r="Z182">
        <v>498</v>
      </c>
      <c r="AA182">
        <v>1150</v>
      </c>
      <c r="AB182">
        <v>571</v>
      </c>
      <c r="AC182">
        <v>442</v>
      </c>
      <c r="AD182">
        <v>793</v>
      </c>
    </row>
    <row r="183" spans="1:30" ht="14.25" customHeight="1" x14ac:dyDescent="0.25">
      <c r="A183" t="s">
        <v>505</v>
      </c>
      <c r="B183" t="s">
        <v>506</v>
      </c>
      <c r="C183" t="s">
        <v>120</v>
      </c>
      <c r="D183" t="s">
        <v>111</v>
      </c>
      <c r="E183">
        <v>13</v>
      </c>
      <c r="F183">
        <v>13</v>
      </c>
      <c r="G183">
        <v>11</v>
      </c>
      <c r="H183">
        <v>7</v>
      </c>
      <c r="I183">
        <v>14</v>
      </c>
      <c r="J183">
        <v>43</v>
      </c>
      <c r="K183">
        <v>81</v>
      </c>
      <c r="L183">
        <v>79</v>
      </c>
      <c r="M183">
        <v>115</v>
      </c>
      <c r="N183">
        <v>49</v>
      </c>
      <c r="O183">
        <v>54</v>
      </c>
      <c r="P183">
        <v>60</v>
      </c>
      <c r="Q183">
        <v>73</v>
      </c>
      <c r="R183">
        <v>35</v>
      </c>
      <c r="S183">
        <v>19</v>
      </c>
      <c r="T183">
        <v>59</v>
      </c>
      <c r="U183">
        <v>44</v>
      </c>
      <c r="V183">
        <v>70</v>
      </c>
      <c r="W183">
        <v>41</v>
      </c>
      <c r="X183">
        <v>55</v>
      </c>
      <c r="Y183">
        <v>43</v>
      </c>
      <c r="Z183">
        <v>43</v>
      </c>
      <c r="AA183">
        <v>45</v>
      </c>
      <c r="AB183">
        <v>51</v>
      </c>
      <c r="AC183">
        <v>52</v>
      </c>
      <c r="AD183">
        <v>40</v>
      </c>
    </row>
    <row r="184" spans="1:30" ht="14.25" customHeight="1" x14ac:dyDescent="0.25">
      <c r="A184" t="s">
        <v>507</v>
      </c>
      <c r="B184" t="s">
        <v>508</v>
      </c>
      <c r="C184" t="s">
        <v>118</v>
      </c>
      <c r="D184" t="s">
        <v>111</v>
      </c>
      <c r="E184">
        <v>39</v>
      </c>
      <c r="F184">
        <v>31</v>
      </c>
      <c r="G184">
        <v>25</v>
      </c>
      <c r="H184">
        <v>15</v>
      </c>
      <c r="I184">
        <v>27</v>
      </c>
      <c r="J184">
        <v>35</v>
      </c>
      <c r="K184">
        <v>31</v>
      </c>
      <c r="L184">
        <v>22</v>
      </c>
      <c r="M184">
        <v>154</v>
      </c>
      <c r="N184">
        <v>12</v>
      </c>
      <c r="O184">
        <v>-477</v>
      </c>
      <c r="P184">
        <v>21</v>
      </c>
      <c r="Q184">
        <v>19</v>
      </c>
      <c r="R184">
        <v>21</v>
      </c>
      <c r="S184">
        <v>1</v>
      </c>
      <c r="T184">
        <v>16</v>
      </c>
      <c r="U184">
        <v>20</v>
      </c>
      <c r="V184">
        <v>53</v>
      </c>
      <c r="W184">
        <v>86</v>
      </c>
      <c r="X184">
        <v>66</v>
      </c>
      <c r="Y184">
        <v>65</v>
      </c>
      <c r="Z184">
        <v>43</v>
      </c>
      <c r="AA184">
        <v>75</v>
      </c>
      <c r="AB184">
        <v>34</v>
      </c>
      <c r="AC184">
        <v>57</v>
      </c>
      <c r="AD184">
        <v>29</v>
      </c>
    </row>
    <row r="185" spans="1:30" ht="14.25" customHeight="1" x14ac:dyDescent="0.25">
      <c r="A185" t="s">
        <v>509</v>
      </c>
      <c r="B185" t="s">
        <v>510</v>
      </c>
      <c r="C185" t="s">
        <v>118</v>
      </c>
      <c r="D185" t="s">
        <v>111</v>
      </c>
      <c r="E185">
        <v>48</v>
      </c>
      <c r="F185">
        <v>38</v>
      </c>
      <c r="G185">
        <v>43</v>
      </c>
      <c r="H185">
        <v>42</v>
      </c>
      <c r="I185">
        <v>45</v>
      </c>
      <c r="J185">
        <v>32</v>
      </c>
      <c r="K185">
        <v>23</v>
      </c>
      <c r="L185">
        <v>34</v>
      </c>
      <c r="M185">
        <v>37</v>
      </c>
      <c r="N185">
        <v>13</v>
      </c>
      <c r="O185">
        <v>26</v>
      </c>
      <c r="P185">
        <v>23</v>
      </c>
      <c r="Q185">
        <v>20</v>
      </c>
      <c r="R185">
        <v>7</v>
      </c>
      <c r="S185">
        <v>4</v>
      </c>
      <c r="T185">
        <v>11</v>
      </c>
      <c r="U185">
        <v>12</v>
      </c>
      <c r="V185">
        <v>9</v>
      </c>
      <c r="W185">
        <v>24</v>
      </c>
      <c r="X185">
        <v>82</v>
      </c>
      <c r="Y185">
        <v>55</v>
      </c>
      <c r="Z185">
        <v>41</v>
      </c>
      <c r="AA185">
        <v>67</v>
      </c>
      <c r="AB185">
        <v>22</v>
      </c>
      <c r="AC185">
        <v>20</v>
      </c>
      <c r="AD185">
        <v>31</v>
      </c>
    </row>
    <row r="186" spans="1:30" ht="14.25" customHeight="1" x14ac:dyDescent="0.25">
      <c r="A186" t="s">
        <v>511</v>
      </c>
      <c r="B186" t="s">
        <v>512</v>
      </c>
      <c r="C186" t="s">
        <v>114</v>
      </c>
      <c r="D186" t="s">
        <v>111</v>
      </c>
      <c r="E186">
        <v>29</v>
      </c>
      <c r="F186">
        <v>10</v>
      </c>
      <c r="G186">
        <v>173</v>
      </c>
      <c r="H186">
        <v>103</v>
      </c>
      <c r="I186">
        <v>19</v>
      </c>
      <c r="J186">
        <v>10</v>
      </c>
      <c r="K186">
        <v>14</v>
      </c>
      <c r="L186">
        <v>886</v>
      </c>
      <c r="M186">
        <v>12</v>
      </c>
      <c r="N186">
        <v>12</v>
      </c>
      <c r="O186">
        <v>17</v>
      </c>
      <c r="P186">
        <v>28</v>
      </c>
      <c r="Q186">
        <v>26</v>
      </c>
      <c r="R186">
        <v>8</v>
      </c>
      <c r="S186">
        <v>2</v>
      </c>
      <c r="T186">
        <v>20</v>
      </c>
      <c r="U186">
        <v>19</v>
      </c>
      <c r="V186">
        <v>16</v>
      </c>
      <c r="W186">
        <v>84</v>
      </c>
      <c r="X186">
        <v>11</v>
      </c>
      <c r="Y186">
        <v>117</v>
      </c>
      <c r="Z186">
        <v>19</v>
      </c>
      <c r="AA186">
        <v>41</v>
      </c>
      <c r="AB186">
        <v>14</v>
      </c>
      <c r="AC186">
        <v>13</v>
      </c>
      <c r="AD186">
        <v>24</v>
      </c>
    </row>
    <row r="187" spans="1:30" ht="14.25" customHeight="1" x14ac:dyDescent="0.25">
      <c r="A187" t="s">
        <v>513</v>
      </c>
      <c r="B187" t="s">
        <v>514</v>
      </c>
      <c r="C187" t="s">
        <v>109</v>
      </c>
      <c r="D187" t="s">
        <v>111</v>
      </c>
      <c r="E187">
        <v>282</v>
      </c>
      <c r="F187">
        <v>171</v>
      </c>
      <c r="G187">
        <v>274</v>
      </c>
      <c r="H187">
        <v>139</v>
      </c>
      <c r="I187">
        <v>212</v>
      </c>
      <c r="J187">
        <v>127</v>
      </c>
      <c r="K187">
        <v>329</v>
      </c>
      <c r="L187">
        <v>248</v>
      </c>
      <c r="M187">
        <v>342</v>
      </c>
      <c r="N187">
        <v>128</v>
      </c>
      <c r="O187">
        <v>196</v>
      </c>
      <c r="P187">
        <v>124</v>
      </c>
      <c r="Q187">
        <v>51</v>
      </c>
      <c r="R187">
        <v>145</v>
      </c>
      <c r="S187">
        <v>7</v>
      </c>
      <c r="T187">
        <v>100</v>
      </c>
      <c r="U187">
        <v>211</v>
      </c>
      <c r="V187">
        <v>199</v>
      </c>
      <c r="W187">
        <v>34</v>
      </c>
      <c r="X187">
        <v>42</v>
      </c>
      <c r="Y187">
        <v>29</v>
      </c>
      <c r="Z187">
        <v>422</v>
      </c>
      <c r="AA187">
        <v>271</v>
      </c>
      <c r="AB187">
        <v>190</v>
      </c>
      <c r="AC187">
        <v>145</v>
      </c>
      <c r="AD187">
        <v>350</v>
      </c>
    </row>
    <row r="188" spans="1:30" ht="14.25" customHeight="1" x14ac:dyDescent="0.25">
      <c r="A188" t="s">
        <v>515</v>
      </c>
      <c r="B188" t="s">
        <v>516</v>
      </c>
      <c r="C188" t="s">
        <v>118</v>
      </c>
      <c r="D188" t="s">
        <v>111</v>
      </c>
      <c r="E188">
        <v>248</v>
      </c>
      <c r="F188">
        <v>678</v>
      </c>
      <c r="G188">
        <v>812</v>
      </c>
      <c r="H188">
        <v>205</v>
      </c>
      <c r="I188">
        <v>407</v>
      </c>
      <c r="J188">
        <v>329</v>
      </c>
      <c r="K188">
        <v>529</v>
      </c>
      <c r="L188">
        <v>418</v>
      </c>
      <c r="M188">
        <v>1566</v>
      </c>
      <c r="N188">
        <v>370</v>
      </c>
      <c r="O188">
        <v>399</v>
      </c>
      <c r="P188">
        <v>266</v>
      </c>
      <c r="Q188">
        <v>124</v>
      </c>
      <c r="R188">
        <v>159</v>
      </c>
      <c r="S188">
        <v>13</v>
      </c>
      <c r="T188">
        <v>120</v>
      </c>
      <c r="U188">
        <v>65</v>
      </c>
      <c r="V188">
        <v>45</v>
      </c>
      <c r="W188">
        <v>47</v>
      </c>
      <c r="X188">
        <v>25</v>
      </c>
      <c r="Y188">
        <v>72</v>
      </c>
      <c r="Z188">
        <v>18</v>
      </c>
      <c r="AA188">
        <v>12</v>
      </c>
      <c r="AB188">
        <v>12</v>
      </c>
      <c r="AC188">
        <v>-34</v>
      </c>
      <c r="AD188">
        <v>9</v>
      </c>
    </row>
    <row r="189" spans="1:30" ht="14.25" customHeight="1" x14ac:dyDescent="0.25">
      <c r="A189" t="s">
        <v>517</v>
      </c>
      <c r="B189" t="s">
        <v>518</v>
      </c>
      <c r="C189" t="s">
        <v>120</v>
      </c>
      <c r="D189" t="s">
        <v>111</v>
      </c>
      <c r="E189">
        <v>5</v>
      </c>
      <c r="F189">
        <v>8</v>
      </c>
      <c r="G189">
        <v>9</v>
      </c>
      <c r="H189">
        <v>3</v>
      </c>
      <c r="I189">
        <v>6</v>
      </c>
      <c r="J189">
        <v>7</v>
      </c>
      <c r="K189">
        <v>7</v>
      </c>
      <c r="L189">
        <v>4</v>
      </c>
      <c r="M189">
        <v>7</v>
      </c>
      <c r="N189">
        <v>5</v>
      </c>
      <c r="O189">
        <v>4</v>
      </c>
      <c r="P189">
        <v>7</v>
      </c>
      <c r="Q189">
        <v>9</v>
      </c>
      <c r="R189">
        <v>1</v>
      </c>
      <c r="S189">
        <v>2</v>
      </c>
      <c r="T189">
        <v>6</v>
      </c>
      <c r="U189">
        <v>8</v>
      </c>
      <c r="V189">
        <v>11</v>
      </c>
      <c r="W189">
        <v>7</v>
      </c>
      <c r="X189">
        <v>9</v>
      </c>
      <c r="Y189">
        <v>7</v>
      </c>
      <c r="Z189">
        <v>6</v>
      </c>
      <c r="AA189">
        <v>9</v>
      </c>
      <c r="AB189">
        <v>7</v>
      </c>
      <c r="AC189">
        <v>9</v>
      </c>
      <c r="AD189">
        <v>6</v>
      </c>
    </row>
    <row r="190" spans="1:30" ht="14.25" customHeight="1" x14ac:dyDescent="0.25">
      <c r="A190" t="s">
        <v>519</v>
      </c>
      <c r="B190" t="s">
        <v>520</v>
      </c>
      <c r="C190" t="s">
        <v>109</v>
      </c>
      <c r="D190" t="s">
        <v>111</v>
      </c>
      <c r="E190">
        <v>709</v>
      </c>
      <c r="F190">
        <v>89</v>
      </c>
      <c r="G190">
        <v>328</v>
      </c>
      <c r="H190">
        <v>68</v>
      </c>
      <c r="I190">
        <v>52</v>
      </c>
      <c r="J190">
        <v>42</v>
      </c>
      <c r="K190">
        <v>25</v>
      </c>
      <c r="L190">
        <v>51</v>
      </c>
      <c r="M190">
        <v>17</v>
      </c>
      <c r="N190">
        <v>8</v>
      </c>
      <c r="O190">
        <v>401</v>
      </c>
      <c r="P190">
        <v>123</v>
      </c>
      <c r="Q190">
        <v>91</v>
      </c>
      <c r="R190">
        <v>158</v>
      </c>
      <c r="S190">
        <v>17</v>
      </c>
      <c r="T190">
        <v>77</v>
      </c>
      <c r="U190">
        <v>95</v>
      </c>
      <c r="V190">
        <v>130</v>
      </c>
      <c r="W190">
        <v>106</v>
      </c>
      <c r="X190">
        <v>194</v>
      </c>
      <c r="Y190">
        <v>192</v>
      </c>
      <c r="Z190">
        <v>126</v>
      </c>
      <c r="AA190">
        <v>217</v>
      </c>
      <c r="AB190">
        <v>196</v>
      </c>
      <c r="AC190">
        <v>104</v>
      </c>
      <c r="AD190">
        <v>295</v>
      </c>
    </row>
    <row r="191" spans="1:30" ht="14.25" customHeight="1" x14ac:dyDescent="0.25">
      <c r="A191" t="s">
        <v>521</v>
      </c>
      <c r="B191" t="s">
        <v>522</v>
      </c>
      <c r="C191" t="s">
        <v>114</v>
      </c>
      <c r="D191" t="s">
        <v>111</v>
      </c>
      <c r="E191">
        <v>227</v>
      </c>
      <c r="F191">
        <v>49</v>
      </c>
      <c r="G191">
        <v>42</v>
      </c>
      <c r="H191">
        <v>104</v>
      </c>
      <c r="I191">
        <v>108</v>
      </c>
      <c r="J191">
        <v>76</v>
      </c>
      <c r="K191">
        <v>49</v>
      </c>
      <c r="L191">
        <v>41</v>
      </c>
      <c r="M191">
        <v>1950</v>
      </c>
      <c r="N191">
        <v>36</v>
      </c>
      <c r="O191">
        <v>130</v>
      </c>
      <c r="P191">
        <v>144</v>
      </c>
      <c r="Q191">
        <v>60</v>
      </c>
      <c r="R191">
        <v>24</v>
      </c>
      <c r="S191">
        <v>14</v>
      </c>
      <c r="T191">
        <v>85</v>
      </c>
      <c r="U191">
        <v>51</v>
      </c>
      <c r="V191">
        <v>105</v>
      </c>
      <c r="W191">
        <v>172</v>
      </c>
      <c r="X191">
        <v>75</v>
      </c>
      <c r="Y191">
        <v>105</v>
      </c>
      <c r="Z191">
        <v>96</v>
      </c>
      <c r="AA191">
        <v>291</v>
      </c>
      <c r="AB191">
        <v>114</v>
      </c>
      <c r="AC191">
        <v>71</v>
      </c>
      <c r="AD191">
        <v>248</v>
      </c>
    </row>
    <row r="192" spans="1:30" ht="14.25" customHeight="1" x14ac:dyDescent="0.25">
      <c r="A192" t="s">
        <v>523</v>
      </c>
      <c r="B192" t="s">
        <v>524</v>
      </c>
      <c r="C192" t="s">
        <v>118</v>
      </c>
      <c r="D192" t="s">
        <v>111</v>
      </c>
      <c r="E192">
        <v>12</v>
      </c>
      <c r="F192">
        <v>15</v>
      </c>
      <c r="G192">
        <v>16</v>
      </c>
      <c r="H192">
        <v>15</v>
      </c>
      <c r="I192">
        <v>10</v>
      </c>
      <c r="J192">
        <v>19</v>
      </c>
      <c r="K192">
        <v>14</v>
      </c>
      <c r="L192">
        <v>21</v>
      </c>
      <c r="M192">
        <v>20</v>
      </c>
      <c r="N192">
        <v>19</v>
      </c>
      <c r="O192">
        <v>13</v>
      </c>
      <c r="P192">
        <v>10</v>
      </c>
      <c r="Q192">
        <v>7</v>
      </c>
      <c r="R192">
        <v>6</v>
      </c>
      <c r="S192">
        <v>7</v>
      </c>
      <c r="T192">
        <v>13</v>
      </c>
      <c r="U192">
        <v>12</v>
      </c>
      <c r="V192">
        <v>16</v>
      </c>
      <c r="W192">
        <v>8</v>
      </c>
      <c r="X192">
        <v>8</v>
      </c>
      <c r="Y192">
        <v>15</v>
      </c>
      <c r="Z192">
        <v>7</v>
      </c>
      <c r="AA192">
        <v>7</v>
      </c>
      <c r="AB192">
        <v>26</v>
      </c>
      <c r="AC192">
        <v>20</v>
      </c>
      <c r="AD192">
        <v>11</v>
      </c>
    </row>
    <row r="193" spans="1:30" ht="14.25" customHeight="1" x14ac:dyDescent="0.25">
      <c r="A193" t="s">
        <v>373</v>
      </c>
      <c r="B193" t="s">
        <v>374</v>
      </c>
      <c r="C193" t="s">
        <v>118</v>
      </c>
      <c r="D193" t="s">
        <v>111</v>
      </c>
      <c r="E193">
        <v>1</v>
      </c>
      <c r="F193">
        <v>19</v>
      </c>
      <c r="G193">
        <v>17</v>
      </c>
      <c r="H193">
        <v>14</v>
      </c>
      <c r="I193">
        <v>42</v>
      </c>
      <c r="J193">
        <v>17</v>
      </c>
      <c r="K193">
        <v>8</v>
      </c>
      <c r="L193">
        <v>5</v>
      </c>
      <c r="M193">
        <v>44</v>
      </c>
      <c r="N193">
        <v>49</v>
      </c>
      <c r="O193">
        <v>31</v>
      </c>
      <c r="P193">
        <v>41</v>
      </c>
      <c r="Q193">
        <v>29</v>
      </c>
      <c r="R193">
        <v>11</v>
      </c>
      <c r="S193">
        <v>2</v>
      </c>
      <c r="T193">
        <v>12</v>
      </c>
      <c r="U193">
        <v>9</v>
      </c>
      <c r="V193">
        <v>17</v>
      </c>
      <c r="W193">
        <v>9</v>
      </c>
      <c r="X193">
        <v>26</v>
      </c>
      <c r="Y193">
        <v>19</v>
      </c>
      <c r="Z193">
        <v>22</v>
      </c>
      <c r="AA193">
        <v>14</v>
      </c>
      <c r="AB193">
        <v>13</v>
      </c>
      <c r="AC193">
        <v>23</v>
      </c>
      <c r="AD193">
        <v>30</v>
      </c>
    </row>
    <row r="194" spans="1:30" ht="14.25" customHeight="1" x14ac:dyDescent="0.25">
      <c r="A194" t="s">
        <v>525</v>
      </c>
      <c r="B194" t="s">
        <v>526</v>
      </c>
      <c r="C194" t="s">
        <v>120</v>
      </c>
      <c r="D194" t="s">
        <v>111</v>
      </c>
      <c r="E194">
        <v>12</v>
      </c>
      <c r="F194">
        <v>12</v>
      </c>
      <c r="G194">
        <v>18</v>
      </c>
      <c r="H194">
        <v>13</v>
      </c>
      <c r="I194">
        <v>15</v>
      </c>
      <c r="J194">
        <v>18</v>
      </c>
      <c r="K194">
        <v>24</v>
      </c>
      <c r="L194">
        <v>19</v>
      </c>
      <c r="M194">
        <v>16</v>
      </c>
      <c r="N194">
        <v>22</v>
      </c>
      <c r="O194">
        <v>16</v>
      </c>
      <c r="P194">
        <v>18</v>
      </c>
      <c r="Q194">
        <v>14</v>
      </c>
      <c r="R194">
        <v>1</v>
      </c>
      <c r="S194">
        <v>1</v>
      </c>
      <c r="T194">
        <v>1</v>
      </c>
      <c r="U194">
        <v>2</v>
      </c>
      <c r="V194">
        <v>10</v>
      </c>
      <c r="W194">
        <v>10</v>
      </c>
      <c r="X194">
        <v>10</v>
      </c>
      <c r="Y194">
        <v>10</v>
      </c>
      <c r="Z194">
        <v>4</v>
      </c>
      <c r="AA194">
        <v>5</v>
      </c>
      <c r="AB194">
        <v>6</v>
      </c>
      <c r="AC194">
        <v>6</v>
      </c>
      <c r="AD194">
        <v>7</v>
      </c>
    </row>
    <row r="195" spans="1:30" ht="14.25" customHeight="1" x14ac:dyDescent="0.25">
      <c r="A195" t="s">
        <v>527</v>
      </c>
      <c r="B195" t="s">
        <v>528</v>
      </c>
      <c r="C195" t="s">
        <v>115</v>
      </c>
      <c r="D195" t="s">
        <v>111</v>
      </c>
      <c r="E195">
        <v>3</v>
      </c>
      <c r="F195">
        <v>11</v>
      </c>
      <c r="G195">
        <v>1</v>
      </c>
      <c r="H195">
        <v>0</v>
      </c>
      <c r="I195">
        <v>2</v>
      </c>
      <c r="J195">
        <v>2</v>
      </c>
      <c r="K195">
        <v>318</v>
      </c>
      <c r="L195">
        <v>126</v>
      </c>
      <c r="M195">
        <v>105</v>
      </c>
      <c r="N195">
        <v>50</v>
      </c>
      <c r="O195">
        <v>28</v>
      </c>
      <c r="P195">
        <v>49</v>
      </c>
      <c r="Q195">
        <v>24</v>
      </c>
      <c r="R195">
        <v>34</v>
      </c>
      <c r="S195">
        <v>0</v>
      </c>
      <c r="T195">
        <v>13</v>
      </c>
      <c r="U195">
        <v>27</v>
      </c>
      <c r="V195">
        <v>73</v>
      </c>
      <c r="W195">
        <v>7</v>
      </c>
      <c r="X195">
        <v>43</v>
      </c>
      <c r="Y195">
        <v>5</v>
      </c>
      <c r="Z195">
        <v>5</v>
      </c>
      <c r="AA195">
        <v>3</v>
      </c>
      <c r="AB195">
        <v>31</v>
      </c>
      <c r="AC195">
        <v>0</v>
      </c>
      <c r="AD195">
        <v>11</v>
      </c>
    </row>
    <row r="196" spans="1:30" ht="14.25" customHeight="1" x14ac:dyDescent="0.25">
      <c r="A196" t="s">
        <v>529</v>
      </c>
      <c r="B196" t="s">
        <v>530</v>
      </c>
      <c r="C196" t="s">
        <v>120</v>
      </c>
      <c r="D196" t="s">
        <v>111</v>
      </c>
      <c r="E196">
        <v>0</v>
      </c>
      <c r="F196">
        <v>0</v>
      </c>
      <c r="G196">
        <v>0</v>
      </c>
      <c r="H196">
        <v>426</v>
      </c>
      <c r="I196">
        <v>971</v>
      </c>
      <c r="J196">
        <v>205</v>
      </c>
      <c r="K196">
        <v>352</v>
      </c>
      <c r="L196">
        <v>252</v>
      </c>
      <c r="M196">
        <v>299</v>
      </c>
      <c r="N196">
        <v>249</v>
      </c>
      <c r="O196">
        <v>283</v>
      </c>
      <c r="P196">
        <v>311</v>
      </c>
      <c r="Q196">
        <v>212</v>
      </c>
      <c r="R196">
        <v>172</v>
      </c>
      <c r="S196">
        <v>43</v>
      </c>
      <c r="T196">
        <v>238</v>
      </c>
      <c r="U196">
        <v>310</v>
      </c>
      <c r="V196">
        <v>552</v>
      </c>
      <c r="W196">
        <v>292</v>
      </c>
      <c r="X196">
        <v>1228</v>
      </c>
      <c r="Y196">
        <v>609</v>
      </c>
      <c r="Z196">
        <v>274</v>
      </c>
      <c r="AA196">
        <v>549</v>
      </c>
      <c r="AB196">
        <v>694</v>
      </c>
      <c r="AC196">
        <v>437</v>
      </c>
      <c r="AD196">
        <v>774</v>
      </c>
    </row>
    <row r="197" spans="1:30" ht="14.25" customHeight="1" x14ac:dyDescent="0.25">
      <c r="A197" t="s">
        <v>531</v>
      </c>
      <c r="B197" t="s">
        <v>532</v>
      </c>
      <c r="C197" t="s">
        <v>115</v>
      </c>
      <c r="D197" t="s">
        <v>111</v>
      </c>
      <c r="E197">
        <v>0</v>
      </c>
      <c r="F197">
        <v>0</v>
      </c>
      <c r="G197">
        <v>1</v>
      </c>
      <c r="H197">
        <v>2</v>
      </c>
      <c r="I197">
        <v>0</v>
      </c>
      <c r="J197">
        <v>0</v>
      </c>
      <c r="K197">
        <v>2</v>
      </c>
      <c r="L197">
        <v>3</v>
      </c>
      <c r="M197">
        <v>3</v>
      </c>
      <c r="N197">
        <v>5</v>
      </c>
      <c r="O197">
        <v>0</v>
      </c>
      <c r="P197">
        <v>4</v>
      </c>
      <c r="Q197">
        <v>2</v>
      </c>
      <c r="R197">
        <v>1</v>
      </c>
      <c r="S197">
        <v>0</v>
      </c>
      <c r="T197">
        <v>0</v>
      </c>
      <c r="U197">
        <v>0</v>
      </c>
      <c r="V197">
        <v>4</v>
      </c>
      <c r="W197">
        <v>0</v>
      </c>
      <c r="X197">
        <v>0</v>
      </c>
      <c r="Y197">
        <v>1</v>
      </c>
      <c r="Z197">
        <v>0</v>
      </c>
      <c r="AA197">
        <v>0</v>
      </c>
      <c r="AB197">
        <v>2</v>
      </c>
      <c r="AC197">
        <v>2</v>
      </c>
      <c r="AD197">
        <v>0</v>
      </c>
    </row>
    <row r="198" spans="1:30" ht="14.25" customHeight="1" x14ac:dyDescent="0.25">
      <c r="A198" t="s">
        <v>533</v>
      </c>
      <c r="B198" t="s">
        <v>534</v>
      </c>
      <c r="C198" t="s">
        <v>120</v>
      </c>
      <c r="D198" t="s">
        <v>111</v>
      </c>
      <c r="E198">
        <v>13</v>
      </c>
      <c r="F198">
        <v>9</v>
      </c>
      <c r="G198">
        <v>10</v>
      </c>
      <c r="H198">
        <v>11</v>
      </c>
      <c r="I198">
        <v>7</v>
      </c>
      <c r="J198">
        <v>8</v>
      </c>
      <c r="K198">
        <v>6</v>
      </c>
      <c r="L198">
        <v>5</v>
      </c>
      <c r="M198">
        <v>9</v>
      </c>
      <c r="N198">
        <v>6</v>
      </c>
      <c r="O198">
        <v>5</v>
      </c>
      <c r="P198">
        <v>10</v>
      </c>
      <c r="Q198">
        <v>10</v>
      </c>
      <c r="R198">
        <v>6</v>
      </c>
      <c r="S198">
        <v>2</v>
      </c>
      <c r="T198">
        <v>8</v>
      </c>
      <c r="U198">
        <v>5</v>
      </c>
      <c r="V198">
        <v>7</v>
      </c>
      <c r="W198">
        <v>8</v>
      </c>
      <c r="X198">
        <v>7</v>
      </c>
      <c r="Y198">
        <v>9</v>
      </c>
      <c r="Z198">
        <v>12</v>
      </c>
      <c r="AA198">
        <v>6</v>
      </c>
      <c r="AB198">
        <v>10</v>
      </c>
      <c r="AC198">
        <v>13</v>
      </c>
      <c r="AD198">
        <v>3</v>
      </c>
    </row>
    <row r="199" spans="1:30" ht="14.25" customHeight="1" x14ac:dyDescent="0.25">
      <c r="A199" t="s">
        <v>535</v>
      </c>
      <c r="B199" t="s">
        <v>536</v>
      </c>
      <c r="C199" t="s">
        <v>118</v>
      </c>
      <c r="D199" t="s">
        <v>111</v>
      </c>
      <c r="E199">
        <v>285</v>
      </c>
      <c r="F199">
        <v>363</v>
      </c>
      <c r="G199">
        <v>423</v>
      </c>
      <c r="H199">
        <v>210</v>
      </c>
      <c r="I199">
        <v>362</v>
      </c>
      <c r="J199">
        <v>173</v>
      </c>
      <c r="K199">
        <v>258</v>
      </c>
      <c r="L199">
        <v>399</v>
      </c>
      <c r="M199">
        <v>1553</v>
      </c>
      <c r="N199">
        <v>269</v>
      </c>
      <c r="O199">
        <v>303</v>
      </c>
      <c r="P199">
        <v>208</v>
      </c>
      <c r="Q199">
        <v>98</v>
      </c>
      <c r="R199">
        <v>313</v>
      </c>
      <c r="S199">
        <v>17</v>
      </c>
      <c r="T199">
        <v>450</v>
      </c>
      <c r="U199">
        <v>147</v>
      </c>
      <c r="V199">
        <v>436</v>
      </c>
      <c r="W199">
        <v>305</v>
      </c>
      <c r="X199">
        <v>161</v>
      </c>
      <c r="Y199">
        <v>163</v>
      </c>
      <c r="Z199">
        <v>75</v>
      </c>
      <c r="AA199">
        <v>49</v>
      </c>
      <c r="AB199">
        <v>62</v>
      </c>
      <c r="AC199">
        <v>40</v>
      </c>
      <c r="AD199">
        <v>63</v>
      </c>
    </row>
    <row r="200" spans="1:30" ht="14.25" customHeight="1" x14ac:dyDescent="0.25">
      <c r="A200" t="s">
        <v>537</v>
      </c>
      <c r="B200" t="s">
        <v>538</v>
      </c>
      <c r="C200" t="s">
        <v>120</v>
      </c>
      <c r="D200" t="s">
        <v>111</v>
      </c>
      <c r="E200">
        <v>20</v>
      </c>
      <c r="F200">
        <v>11</v>
      </c>
      <c r="G200">
        <v>11</v>
      </c>
      <c r="H200">
        <v>12</v>
      </c>
      <c r="I200">
        <v>13</v>
      </c>
      <c r="J200">
        <v>4</v>
      </c>
      <c r="K200">
        <v>15</v>
      </c>
      <c r="L200">
        <v>21</v>
      </c>
      <c r="M200">
        <v>37</v>
      </c>
      <c r="N200">
        <v>15</v>
      </c>
      <c r="O200">
        <v>7</v>
      </c>
      <c r="P200">
        <v>29</v>
      </c>
      <c r="Q200">
        <v>8</v>
      </c>
      <c r="R200">
        <v>11</v>
      </c>
      <c r="S200">
        <v>4</v>
      </c>
      <c r="T200">
        <v>11</v>
      </c>
      <c r="U200">
        <v>9</v>
      </c>
      <c r="V200">
        <v>12</v>
      </c>
      <c r="W200">
        <v>2</v>
      </c>
      <c r="X200">
        <v>6</v>
      </c>
      <c r="Y200">
        <v>14</v>
      </c>
      <c r="Z200">
        <v>3</v>
      </c>
      <c r="AA200">
        <v>9</v>
      </c>
      <c r="AB200">
        <v>3</v>
      </c>
      <c r="AC200">
        <v>5</v>
      </c>
      <c r="AD200">
        <v>9</v>
      </c>
    </row>
    <row r="201" spans="1:30" ht="14.25" customHeight="1" x14ac:dyDescent="0.25">
      <c r="A201" t="s">
        <v>539</v>
      </c>
      <c r="B201" t="s">
        <v>540</v>
      </c>
      <c r="C201" t="s">
        <v>118</v>
      </c>
      <c r="D201" t="s">
        <v>111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94</v>
      </c>
      <c r="L201">
        <v>103</v>
      </c>
      <c r="M201">
        <v>140</v>
      </c>
      <c r="N201">
        <v>29</v>
      </c>
      <c r="O201">
        <v>3</v>
      </c>
      <c r="P201">
        <v>4</v>
      </c>
      <c r="Q201">
        <v>7</v>
      </c>
      <c r="R201">
        <v>0</v>
      </c>
      <c r="S201">
        <v>3</v>
      </c>
      <c r="T201">
        <v>10</v>
      </c>
      <c r="U201">
        <v>9</v>
      </c>
      <c r="V201">
        <v>11</v>
      </c>
      <c r="W201">
        <v>10</v>
      </c>
      <c r="X201">
        <v>11</v>
      </c>
      <c r="Y201">
        <v>14</v>
      </c>
      <c r="Z201">
        <v>32</v>
      </c>
      <c r="AA201">
        <v>12</v>
      </c>
      <c r="AB201">
        <v>35</v>
      </c>
      <c r="AC201">
        <v>14</v>
      </c>
      <c r="AD201">
        <v>60</v>
      </c>
    </row>
    <row r="202" spans="1:30" ht="14.25" customHeight="1" x14ac:dyDescent="0.25">
      <c r="A202" t="s">
        <v>541</v>
      </c>
      <c r="B202" t="s">
        <v>542</v>
      </c>
      <c r="C202" t="s">
        <v>114</v>
      </c>
      <c r="D202" t="s">
        <v>111</v>
      </c>
      <c r="E202">
        <v>11</v>
      </c>
      <c r="F202">
        <v>4</v>
      </c>
      <c r="G202">
        <v>165</v>
      </c>
      <c r="H202">
        <v>104</v>
      </c>
      <c r="I202">
        <v>9</v>
      </c>
      <c r="J202">
        <v>6</v>
      </c>
      <c r="K202">
        <v>6</v>
      </c>
      <c r="L202">
        <v>536</v>
      </c>
      <c r="M202">
        <v>108</v>
      </c>
      <c r="N202">
        <v>3</v>
      </c>
      <c r="O202">
        <v>393</v>
      </c>
      <c r="P202">
        <v>20</v>
      </c>
      <c r="Q202">
        <v>15</v>
      </c>
      <c r="R202">
        <v>7</v>
      </c>
      <c r="S202">
        <v>2</v>
      </c>
      <c r="T202">
        <v>7</v>
      </c>
      <c r="U202">
        <v>11</v>
      </c>
      <c r="V202">
        <v>28</v>
      </c>
      <c r="W202">
        <v>86</v>
      </c>
      <c r="X202">
        <v>1</v>
      </c>
      <c r="Y202">
        <v>74</v>
      </c>
      <c r="Z202">
        <v>7</v>
      </c>
      <c r="AA202">
        <v>30</v>
      </c>
      <c r="AB202">
        <v>14</v>
      </c>
      <c r="AC202">
        <v>18</v>
      </c>
      <c r="AD202">
        <v>16</v>
      </c>
    </row>
    <row r="203" spans="1:30" ht="14.25" customHeight="1" x14ac:dyDescent="0.25">
      <c r="A203" t="s">
        <v>543</v>
      </c>
      <c r="B203" t="s">
        <v>544</v>
      </c>
      <c r="C203" t="s">
        <v>120</v>
      </c>
      <c r="D203" t="s">
        <v>111</v>
      </c>
      <c r="E203">
        <v>8</v>
      </c>
      <c r="F203">
        <v>20</v>
      </c>
      <c r="G203">
        <v>11</v>
      </c>
      <c r="H203">
        <v>13</v>
      </c>
      <c r="I203">
        <v>6</v>
      </c>
      <c r="J203">
        <v>10</v>
      </c>
      <c r="K203">
        <v>11</v>
      </c>
      <c r="L203">
        <v>6</v>
      </c>
      <c r="M203">
        <v>6</v>
      </c>
      <c r="N203">
        <v>8</v>
      </c>
      <c r="O203">
        <v>9</v>
      </c>
      <c r="P203">
        <v>12</v>
      </c>
      <c r="Q203">
        <v>7</v>
      </c>
      <c r="R203">
        <v>4</v>
      </c>
      <c r="S203">
        <v>4</v>
      </c>
      <c r="T203">
        <v>10</v>
      </c>
      <c r="U203">
        <v>11</v>
      </c>
      <c r="V203">
        <v>10</v>
      </c>
      <c r="W203">
        <v>7</v>
      </c>
      <c r="X203">
        <v>9</v>
      </c>
      <c r="Y203">
        <v>9</v>
      </c>
      <c r="Z203">
        <v>6</v>
      </c>
      <c r="AA203">
        <v>6</v>
      </c>
      <c r="AB203">
        <v>13</v>
      </c>
      <c r="AC203">
        <v>16</v>
      </c>
      <c r="AD203">
        <v>9</v>
      </c>
    </row>
    <row r="204" spans="1:30" ht="14.25" customHeight="1" x14ac:dyDescent="0.25">
      <c r="A204" t="s">
        <v>545</v>
      </c>
      <c r="B204" t="s">
        <v>546</v>
      </c>
      <c r="C204" t="s">
        <v>119</v>
      </c>
      <c r="D204" t="s">
        <v>111</v>
      </c>
      <c r="E204">
        <v>674</v>
      </c>
      <c r="F204">
        <v>144</v>
      </c>
      <c r="G204">
        <v>230</v>
      </c>
      <c r="H204">
        <v>320</v>
      </c>
      <c r="I204">
        <v>558</v>
      </c>
      <c r="J204">
        <v>235</v>
      </c>
      <c r="K204">
        <v>141</v>
      </c>
      <c r="L204">
        <v>79</v>
      </c>
      <c r="M204">
        <v>317</v>
      </c>
      <c r="N204">
        <v>86</v>
      </c>
      <c r="O204">
        <v>120</v>
      </c>
      <c r="P204">
        <v>153</v>
      </c>
      <c r="Q204">
        <v>106</v>
      </c>
      <c r="R204">
        <v>247</v>
      </c>
      <c r="S204">
        <v>45</v>
      </c>
      <c r="T204">
        <v>199</v>
      </c>
      <c r="U204">
        <v>101</v>
      </c>
      <c r="V204">
        <v>136</v>
      </c>
      <c r="W204">
        <v>298</v>
      </c>
      <c r="X204">
        <v>198</v>
      </c>
      <c r="Y204">
        <v>146</v>
      </c>
      <c r="Z204">
        <v>121</v>
      </c>
      <c r="AA204">
        <v>333</v>
      </c>
      <c r="AB204">
        <v>105</v>
      </c>
      <c r="AC204">
        <v>139</v>
      </c>
      <c r="AD204">
        <v>245</v>
      </c>
    </row>
    <row r="205" spans="1:30" ht="14.25" customHeight="1" x14ac:dyDescent="0.25">
      <c r="A205" t="s">
        <v>547</v>
      </c>
      <c r="B205" t="s">
        <v>548</v>
      </c>
      <c r="C205" t="s">
        <v>115</v>
      </c>
      <c r="D205" t="s">
        <v>111</v>
      </c>
      <c r="E205">
        <v>4</v>
      </c>
      <c r="F205">
        <v>8</v>
      </c>
      <c r="G205">
        <v>11</v>
      </c>
      <c r="H205">
        <v>6</v>
      </c>
      <c r="I205">
        <v>5</v>
      </c>
      <c r="J205">
        <v>8</v>
      </c>
      <c r="K205">
        <v>19</v>
      </c>
      <c r="L205">
        <v>33</v>
      </c>
      <c r="M205">
        <v>41</v>
      </c>
      <c r="N205">
        <v>14</v>
      </c>
      <c r="O205">
        <v>20</v>
      </c>
      <c r="P205">
        <v>23</v>
      </c>
      <c r="Q205">
        <v>22</v>
      </c>
      <c r="R205">
        <v>26</v>
      </c>
      <c r="S205">
        <v>13</v>
      </c>
      <c r="T205">
        <v>26</v>
      </c>
      <c r="U205">
        <v>20</v>
      </c>
      <c r="V205">
        <v>11</v>
      </c>
      <c r="W205">
        <v>12</v>
      </c>
      <c r="X205">
        <v>15</v>
      </c>
      <c r="Y205">
        <v>17</v>
      </c>
      <c r="Z205">
        <v>9</v>
      </c>
      <c r="AA205">
        <v>13</v>
      </c>
      <c r="AB205">
        <v>9</v>
      </c>
      <c r="AC205">
        <v>13</v>
      </c>
      <c r="AD205">
        <v>10</v>
      </c>
    </row>
    <row r="206" spans="1:30" ht="14.25" customHeight="1" x14ac:dyDescent="0.25">
      <c r="A206" t="s">
        <v>549</v>
      </c>
      <c r="B206" t="s">
        <v>550</v>
      </c>
      <c r="C206" t="s">
        <v>120</v>
      </c>
      <c r="D206" t="s">
        <v>111</v>
      </c>
      <c r="E206">
        <v>6</v>
      </c>
      <c r="F206">
        <v>4</v>
      </c>
      <c r="G206">
        <v>9</v>
      </c>
      <c r="H206">
        <v>16</v>
      </c>
      <c r="I206">
        <v>6</v>
      </c>
      <c r="J206">
        <v>9</v>
      </c>
      <c r="K206">
        <v>18</v>
      </c>
      <c r="L206">
        <v>13</v>
      </c>
      <c r="M206">
        <v>15</v>
      </c>
      <c r="N206">
        <v>7</v>
      </c>
      <c r="O206">
        <v>10</v>
      </c>
      <c r="P206">
        <v>12</v>
      </c>
      <c r="Q206">
        <v>10</v>
      </c>
      <c r="R206">
        <v>4</v>
      </c>
      <c r="S206">
        <v>7</v>
      </c>
      <c r="T206">
        <v>9</v>
      </c>
      <c r="U206">
        <v>15</v>
      </c>
      <c r="V206">
        <v>15</v>
      </c>
      <c r="W206">
        <v>8</v>
      </c>
      <c r="X206">
        <v>8</v>
      </c>
      <c r="Y206">
        <v>21</v>
      </c>
      <c r="Z206">
        <v>14</v>
      </c>
      <c r="AA206">
        <v>4</v>
      </c>
      <c r="AB206">
        <v>10</v>
      </c>
      <c r="AC206">
        <v>8</v>
      </c>
      <c r="AD206">
        <v>13</v>
      </c>
    </row>
    <row r="207" spans="1:30" ht="14.25" customHeight="1" x14ac:dyDescent="0.25">
      <c r="A207" t="s">
        <v>551</v>
      </c>
      <c r="B207" t="s">
        <v>552</v>
      </c>
      <c r="C207" t="s">
        <v>115</v>
      </c>
      <c r="D207" t="s">
        <v>111</v>
      </c>
      <c r="E207">
        <v>2</v>
      </c>
      <c r="F207">
        <v>5</v>
      </c>
      <c r="G207">
        <v>2</v>
      </c>
      <c r="H207">
        <v>3</v>
      </c>
      <c r="I207">
        <v>2</v>
      </c>
      <c r="J207">
        <v>2</v>
      </c>
      <c r="K207">
        <v>9</v>
      </c>
      <c r="L207">
        <v>20</v>
      </c>
      <c r="M207">
        <v>36</v>
      </c>
      <c r="N207">
        <v>15</v>
      </c>
      <c r="O207">
        <v>11</v>
      </c>
      <c r="P207">
        <v>14</v>
      </c>
      <c r="Q207">
        <v>21</v>
      </c>
      <c r="R207">
        <v>10</v>
      </c>
      <c r="S207">
        <v>7</v>
      </c>
      <c r="T207">
        <v>16</v>
      </c>
      <c r="U207">
        <v>10</v>
      </c>
      <c r="V207">
        <v>9</v>
      </c>
      <c r="W207">
        <v>6</v>
      </c>
      <c r="X207">
        <v>8</v>
      </c>
      <c r="Y207">
        <v>6</v>
      </c>
      <c r="Z207">
        <v>9</v>
      </c>
      <c r="AA207">
        <v>8</v>
      </c>
      <c r="AB207">
        <v>6</v>
      </c>
      <c r="AC207">
        <v>5</v>
      </c>
      <c r="AD207">
        <v>1</v>
      </c>
    </row>
    <row r="208" spans="1:30" ht="14.25" customHeight="1" x14ac:dyDescent="0.25">
      <c r="A208" t="s">
        <v>553</v>
      </c>
      <c r="B208" t="s">
        <v>554</v>
      </c>
      <c r="C208" t="s">
        <v>109</v>
      </c>
      <c r="D208" t="s">
        <v>111</v>
      </c>
      <c r="E208">
        <v>31</v>
      </c>
      <c r="F208">
        <v>37</v>
      </c>
      <c r="G208">
        <v>255</v>
      </c>
      <c r="H208">
        <v>215</v>
      </c>
      <c r="I208">
        <v>348</v>
      </c>
      <c r="J208">
        <v>315</v>
      </c>
      <c r="K208">
        <v>636</v>
      </c>
      <c r="L208">
        <v>224</v>
      </c>
      <c r="M208">
        <v>225</v>
      </c>
      <c r="N208">
        <v>95</v>
      </c>
      <c r="O208">
        <v>301</v>
      </c>
      <c r="P208">
        <v>25</v>
      </c>
      <c r="Q208">
        <v>31</v>
      </c>
      <c r="R208">
        <v>24</v>
      </c>
      <c r="S208">
        <v>28</v>
      </c>
      <c r="T208">
        <v>19</v>
      </c>
      <c r="U208">
        <v>22</v>
      </c>
      <c r="V208">
        <v>12</v>
      </c>
      <c r="W208">
        <v>18</v>
      </c>
      <c r="X208">
        <v>17</v>
      </c>
      <c r="Y208">
        <v>43</v>
      </c>
      <c r="Z208">
        <v>276</v>
      </c>
      <c r="AA208">
        <v>721</v>
      </c>
      <c r="AB208">
        <v>359</v>
      </c>
      <c r="AC208">
        <v>101</v>
      </c>
      <c r="AD208">
        <v>296</v>
      </c>
    </row>
    <row r="209" spans="1:30" ht="14.25" customHeight="1" x14ac:dyDescent="0.25">
      <c r="A209" t="s">
        <v>555</v>
      </c>
      <c r="B209" t="s">
        <v>556</v>
      </c>
      <c r="C209" t="s">
        <v>118</v>
      </c>
      <c r="D209" t="s">
        <v>111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101</v>
      </c>
      <c r="L209">
        <v>120</v>
      </c>
      <c r="M209">
        <v>122</v>
      </c>
      <c r="N209">
        <v>8</v>
      </c>
      <c r="O209">
        <v>3</v>
      </c>
      <c r="P209">
        <v>2</v>
      </c>
      <c r="Q209">
        <v>2</v>
      </c>
      <c r="R209">
        <v>1</v>
      </c>
      <c r="S209">
        <v>1</v>
      </c>
      <c r="T209">
        <v>6</v>
      </c>
      <c r="U209">
        <v>10</v>
      </c>
      <c r="V209">
        <v>20</v>
      </c>
      <c r="W209">
        <v>13</v>
      </c>
      <c r="X209">
        <v>19</v>
      </c>
      <c r="Y209">
        <v>20</v>
      </c>
      <c r="Z209">
        <v>33</v>
      </c>
      <c r="AA209">
        <v>14</v>
      </c>
      <c r="AB209">
        <v>38</v>
      </c>
      <c r="AC209">
        <v>27</v>
      </c>
      <c r="AD209">
        <v>17</v>
      </c>
    </row>
    <row r="210" spans="1:30" ht="14.25" customHeight="1" x14ac:dyDescent="0.25">
      <c r="A210" t="s">
        <v>557</v>
      </c>
      <c r="B210" t="s">
        <v>558</v>
      </c>
      <c r="C210" t="s">
        <v>109</v>
      </c>
      <c r="D210" t="s">
        <v>111</v>
      </c>
      <c r="E210">
        <v>16</v>
      </c>
      <c r="F210">
        <v>27</v>
      </c>
      <c r="G210">
        <v>43</v>
      </c>
      <c r="H210">
        <v>25</v>
      </c>
      <c r="I210">
        <v>19</v>
      </c>
      <c r="J210">
        <v>38</v>
      </c>
      <c r="K210">
        <v>52</v>
      </c>
      <c r="L210">
        <v>42</v>
      </c>
      <c r="M210">
        <v>78</v>
      </c>
      <c r="N210">
        <v>28</v>
      </c>
      <c r="O210">
        <v>24</v>
      </c>
      <c r="P210">
        <v>42</v>
      </c>
      <c r="Q210">
        <v>27</v>
      </c>
      <c r="R210">
        <v>24</v>
      </c>
      <c r="S210">
        <v>14</v>
      </c>
      <c r="T210">
        <v>31</v>
      </c>
      <c r="U210">
        <v>35</v>
      </c>
      <c r="V210">
        <v>34</v>
      </c>
      <c r="W210">
        <v>25</v>
      </c>
      <c r="X210">
        <v>25</v>
      </c>
      <c r="Y210">
        <v>34</v>
      </c>
      <c r="Z210">
        <v>20</v>
      </c>
      <c r="AA210">
        <v>18</v>
      </c>
      <c r="AB210">
        <v>25</v>
      </c>
      <c r="AC210">
        <v>17</v>
      </c>
      <c r="AD210">
        <v>36</v>
      </c>
    </row>
    <row r="211" spans="1:30" ht="14.25" customHeight="1" x14ac:dyDescent="0.25">
      <c r="A211" t="s">
        <v>559</v>
      </c>
      <c r="B211" t="s">
        <v>560</v>
      </c>
      <c r="C211" t="s">
        <v>118</v>
      </c>
      <c r="D211" t="s">
        <v>111</v>
      </c>
      <c r="E211">
        <v>32</v>
      </c>
      <c r="F211">
        <v>11</v>
      </c>
      <c r="G211">
        <v>5</v>
      </c>
      <c r="H211">
        <v>6</v>
      </c>
      <c r="I211">
        <v>3</v>
      </c>
      <c r="J211">
        <v>73</v>
      </c>
      <c r="K211">
        <v>84</v>
      </c>
      <c r="L211">
        <v>33</v>
      </c>
      <c r="M211">
        <v>119</v>
      </c>
      <c r="N211">
        <v>20</v>
      </c>
      <c r="O211">
        <v>27</v>
      </c>
      <c r="P211">
        <v>18</v>
      </c>
      <c r="Q211">
        <v>20</v>
      </c>
      <c r="R211">
        <v>5</v>
      </c>
      <c r="S211">
        <v>5</v>
      </c>
      <c r="T211">
        <v>26</v>
      </c>
      <c r="U211">
        <v>16</v>
      </c>
      <c r="V211">
        <v>11</v>
      </c>
      <c r="W211">
        <v>8</v>
      </c>
      <c r="X211">
        <v>5</v>
      </c>
      <c r="Y211">
        <v>44</v>
      </c>
      <c r="Z211">
        <v>24</v>
      </c>
      <c r="AA211">
        <v>109</v>
      </c>
      <c r="AB211">
        <v>27</v>
      </c>
      <c r="AC211">
        <v>45</v>
      </c>
      <c r="AD211">
        <v>47</v>
      </c>
    </row>
    <row r="212" spans="1:30" ht="14.25" customHeight="1" x14ac:dyDescent="0.25">
      <c r="A212" t="s">
        <v>561</v>
      </c>
      <c r="B212" t="s">
        <v>562</v>
      </c>
      <c r="C212" t="s">
        <v>120</v>
      </c>
      <c r="D212" t="s">
        <v>111</v>
      </c>
      <c r="E212">
        <v>13</v>
      </c>
      <c r="F212">
        <v>5</v>
      </c>
      <c r="G212">
        <v>12</v>
      </c>
      <c r="H212">
        <v>14</v>
      </c>
      <c r="I212">
        <v>4</v>
      </c>
      <c r="J212">
        <v>23</v>
      </c>
      <c r="K212">
        <v>11</v>
      </c>
      <c r="L212">
        <v>11</v>
      </c>
      <c r="M212">
        <v>11</v>
      </c>
      <c r="N212">
        <v>8</v>
      </c>
      <c r="O212">
        <v>5</v>
      </c>
      <c r="P212">
        <v>11</v>
      </c>
      <c r="Q212">
        <v>5</v>
      </c>
      <c r="R212">
        <v>6</v>
      </c>
      <c r="S212">
        <v>6</v>
      </c>
      <c r="T212">
        <v>6</v>
      </c>
      <c r="U212">
        <v>11</v>
      </c>
      <c r="V212">
        <v>11</v>
      </c>
      <c r="W212">
        <v>12</v>
      </c>
      <c r="X212">
        <v>5</v>
      </c>
      <c r="Y212">
        <v>7</v>
      </c>
      <c r="Z212">
        <v>-5</v>
      </c>
      <c r="AA212">
        <v>16</v>
      </c>
      <c r="AB212">
        <v>13</v>
      </c>
      <c r="AC212">
        <v>11</v>
      </c>
      <c r="AD212">
        <v>10</v>
      </c>
    </row>
    <row r="213" spans="1:30" ht="14.25" customHeight="1" x14ac:dyDescent="0.25">
      <c r="A213" t="s">
        <v>563</v>
      </c>
      <c r="B213" t="s">
        <v>564</v>
      </c>
      <c r="C213" t="s">
        <v>109</v>
      </c>
      <c r="D213" t="s">
        <v>111</v>
      </c>
      <c r="E213">
        <v>0</v>
      </c>
      <c r="F213">
        <v>5</v>
      </c>
      <c r="G213">
        <v>141</v>
      </c>
      <c r="H213">
        <v>35</v>
      </c>
      <c r="I213">
        <v>69</v>
      </c>
      <c r="J213">
        <v>33</v>
      </c>
      <c r="K213">
        <v>29</v>
      </c>
      <c r="L213">
        <v>46</v>
      </c>
      <c r="M213">
        <v>72</v>
      </c>
      <c r="N213">
        <v>29</v>
      </c>
      <c r="O213">
        <v>21</v>
      </c>
      <c r="P213">
        <v>37</v>
      </c>
      <c r="Q213">
        <v>20</v>
      </c>
      <c r="R213">
        <v>26</v>
      </c>
      <c r="S213">
        <v>7</v>
      </c>
      <c r="T213">
        <v>39</v>
      </c>
      <c r="U213">
        <v>36</v>
      </c>
      <c r="V213">
        <v>84</v>
      </c>
      <c r="W213">
        <v>94</v>
      </c>
      <c r="X213">
        <v>40</v>
      </c>
      <c r="Y213">
        <v>45</v>
      </c>
      <c r="Z213">
        <v>42</v>
      </c>
      <c r="AA213">
        <v>79</v>
      </c>
      <c r="AB213">
        <v>55</v>
      </c>
      <c r="AC213">
        <v>53</v>
      </c>
      <c r="AD213">
        <v>64</v>
      </c>
    </row>
    <row r="214" spans="1:30" ht="14.25" customHeight="1" x14ac:dyDescent="0.25">
      <c r="A214" t="s">
        <v>565</v>
      </c>
      <c r="B214" t="s">
        <v>566</v>
      </c>
      <c r="C214" t="s">
        <v>118</v>
      </c>
      <c r="D214" t="s">
        <v>111</v>
      </c>
      <c r="E214">
        <v>11</v>
      </c>
      <c r="F214">
        <v>8</v>
      </c>
      <c r="G214">
        <v>12</v>
      </c>
      <c r="H214">
        <v>10</v>
      </c>
      <c r="I214">
        <v>8</v>
      </c>
      <c r="J214">
        <v>11</v>
      </c>
      <c r="K214">
        <v>11</v>
      </c>
      <c r="L214">
        <v>12</v>
      </c>
      <c r="M214">
        <v>10</v>
      </c>
      <c r="N214">
        <v>4</v>
      </c>
      <c r="O214">
        <v>4</v>
      </c>
      <c r="P214">
        <v>3</v>
      </c>
      <c r="Q214">
        <v>4</v>
      </c>
      <c r="R214">
        <v>4</v>
      </c>
      <c r="S214">
        <v>8</v>
      </c>
      <c r="T214">
        <v>9</v>
      </c>
      <c r="U214">
        <v>9</v>
      </c>
      <c r="V214">
        <v>4</v>
      </c>
      <c r="W214">
        <v>6</v>
      </c>
      <c r="X214">
        <v>10</v>
      </c>
      <c r="Y214">
        <v>10</v>
      </c>
      <c r="Z214">
        <v>5</v>
      </c>
      <c r="AA214">
        <v>5</v>
      </c>
      <c r="AB214">
        <v>10</v>
      </c>
      <c r="AC214">
        <v>7</v>
      </c>
      <c r="AD214">
        <v>2</v>
      </c>
    </row>
    <row r="215" spans="1:30" ht="14.25" customHeight="1" x14ac:dyDescent="0.25">
      <c r="A215" t="s">
        <v>567</v>
      </c>
      <c r="B215" t="s">
        <v>568</v>
      </c>
      <c r="C215" t="s">
        <v>118</v>
      </c>
      <c r="D215" t="s">
        <v>111</v>
      </c>
      <c r="E215">
        <v>10</v>
      </c>
      <c r="F215">
        <v>9</v>
      </c>
      <c r="G215">
        <v>7</v>
      </c>
      <c r="H215">
        <v>8</v>
      </c>
      <c r="I215">
        <v>4</v>
      </c>
      <c r="J215">
        <v>18</v>
      </c>
      <c r="K215">
        <v>9</v>
      </c>
      <c r="L215">
        <v>13</v>
      </c>
      <c r="M215">
        <v>10</v>
      </c>
      <c r="N215">
        <v>17</v>
      </c>
      <c r="O215">
        <v>11</v>
      </c>
      <c r="P215">
        <v>16</v>
      </c>
      <c r="Q215">
        <v>20</v>
      </c>
      <c r="R215">
        <v>9</v>
      </c>
      <c r="S215">
        <v>2</v>
      </c>
      <c r="T215">
        <v>9</v>
      </c>
      <c r="U215">
        <v>13</v>
      </c>
      <c r="V215">
        <v>14</v>
      </c>
      <c r="W215">
        <v>8</v>
      </c>
      <c r="X215">
        <v>13</v>
      </c>
      <c r="Y215">
        <v>14</v>
      </c>
      <c r="Z215">
        <v>14</v>
      </c>
      <c r="AA215">
        <v>13</v>
      </c>
      <c r="AB215">
        <v>28</v>
      </c>
      <c r="AC215">
        <v>23</v>
      </c>
      <c r="AD215">
        <v>13</v>
      </c>
    </row>
    <row r="216" spans="1:30" ht="14.25" customHeight="1" x14ac:dyDescent="0.25">
      <c r="A216" t="s">
        <v>569</v>
      </c>
      <c r="B216" t="s">
        <v>570</v>
      </c>
      <c r="C216" t="s">
        <v>118</v>
      </c>
      <c r="D216" t="s">
        <v>111</v>
      </c>
      <c r="E216">
        <v>14</v>
      </c>
      <c r="F216">
        <v>16</v>
      </c>
      <c r="G216">
        <v>8</v>
      </c>
      <c r="H216">
        <v>10</v>
      </c>
      <c r="I216">
        <v>8</v>
      </c>
      <c r="J216">
        <v>8</v>
      </c>
      <c r="K216">
        <v>8</v>
      </c>
      <c r="L216">
        <v>5</v>
      </c>
      <c r="M216">
        <v>28</v>
      </c>
      <c r="N216">
        <v>13</v>
      </c>
      <c r="O216">
        <v>3</v>
      </c>
      <c r="P216">
        <v>5</v>
      </c>
      <c r="Q216">
        <v>5</v>
      </c>
      <c r="R216">
        <v>4</v>
      </c>
      <c r="S216">
        <v>3</v>
      </c>
      <c r="T216">
        <v>5</v>
      </c>
      <c r="U216">
        <v>8</v>
      </c>
      <c r="V216">
        <v>12</v>
      </c>
      <c r="W216">
        <v>7</v>
      </c>
      <c r="X216">
        <v>8</v>
      </c>
      <c r="Y216">
        <v>6</v>
      </c>
      <c r="Z216">
        <v>9</v>
      </c>
      <c r="AA216">
        <v>16</v>
      </c>
      <c r="AB216">
        <v>6</v>
      </c>
      <c r="AC216">
        <v>8</v>
      </c>
      <c r="AD216">
        <v>3</v>
      </c>
    </row>
    <row r="217" spans="1:30" ht="14.25" customHeight="1" x14ac:dyDescent="0.25">
      <c r="A217" t="s">
        <v>571</v>
      </c>
      <c r="B217" t="s">
        <v>572</v>
      </c>
      <c r="C217" t="s">
        <v>119</v>
      </c>
      <c r="D217" t="s">
        <v>111</v>
      </c>
      <c r="E217">
        <v>1058</v>
      </c>
      <c r="F217">
        <v>25</v>
      </c>
      <c r="G217">
        <v>32</v>
      </c>
      <c r="H217">
        <v>11</v>
      </c>
      <c r="I217">
        <v>11</v>
      </c>
      <c r="J217">
        <v>53</v>
      </c>
      <c r="K217">
        <v>459</v>
      </c>
      <c r="L217">
        <v>207</v>
      </c>
      <c r="M217">
        <v>236</v>
      </c>
      <c r="N217">
        <v>238</v>
      </c>
      <c r="O217">
        <v>182</v>
      </c>
      <c r="P217">
        <v>317</v>
      </c>
      <c r="Q217">
        <v>239</v>
      </c>
      <c r="R217">
        <v>108</v>
      </c>
      <c r="S217">
        <v>44</v>
      </c>
      <c r="T217">
        <v>427</v>
      </c>
      <c r="U217">
        <v>276</v>
      </c>
      <c r="V217">
        <v>446</v>
      </c>
      <c r="W217">
        <v>208</v>
      </c>
      <c r="X217">
        <v>81</v>
      </c>
      <c r="Y217">
        <v>235</v>
      </c>
      <c r="Z217">
        <v>243</v>
      </c>
      <c r="AA217">
        <v>135</v>
      </c>
      <c r="AB217">
        <v>330</v>
      </c>
      <c r="AC217">
        <v>234</v>
      </c>
      <c r="AD217">
        <v>209</v>
      </c>
    </row>
    <row r="218" spans="1:30" ht="14.25" customHeight="1" x14ac:dyDescent="0.25">
      <c r="A218" t="s">
        <v>573</v>
      </c>
      <c r="B218" t="s">
        <v>574</v>
      </c>
      <c r="C218" t="s">
        <v>120</v>
      </c>
      <c r="D218" t="s">
        <v>111</v>
      </c>
      <c r="E218">
        <v>11</v>
      </c>
      <c r="F218">
        <v>22</v>
      </c>
      <c r="G218">
        <v>20</v>
      </c>
      <c r="H218">
        <v>14</v>
      </c>
      <c r="I218">
        <v>15</v>
      </c>
      <c r="J218">
        <v>22</v>
      </c>
      <c r="K218">
        <v>24</v>
      </c>
      <c r="L218">
        <v>18</v>
      </c>
      <c r="M218">
        <v>24</v>
      </c>
      <c r="N218">
        <v>10</v>
      </c>
      <c r="O218">
        <v>8</v>
      </c>
      <c r="P218">
        <v>9</v>
      </c>
      <c r="Q218">
        <v>5</v>
      </c>
      <c r="R218">
        <v>0</v>
      </c>
      <c r="S218">
        <v>0</v>
      </c>
      <c r="T218">
        <v>-1</v>
      </c>
      <c r="U218">
        <v>4</v>
      </c>
      <c r="V218">
        <v>6</v>
      </c>
      <c r="W218">
        <v>11</v>
      </c>
      <c r="X218">
        <v>11</v>
      </c>
      <c r="Y218">
        <v>6</v>
      </c>
      <c r="Z218">
        <v>17</v>
      </c>
      <c r="AA218">
        <v>5</v>
      </c>
      <c r="AB218">
        <v>6</v>
      </c>
      <c r="AC218">
        <v>14</v>
      </c>
      <c r="AD218">
        <v>11</v>
      </c>
    </row>
    <row r="219" spans="1:30" ht="14.25" customHeight="1" x14ac:dyDescent="0.25">
      <c r="A219" t="s">
        <v>575</v>
      </c>
      <c r="B219" t="s">
        <v>576</v>
      </c>
      <c r="C219" t="s">
        <v>116</v>
      </c>
      <c r="D219" t="s">
        <v>111</v>
      </c>
      <c r="E219">
        <v>2</v>
      </c>
      <c r="F219">
        <v>1</v>
      </c>
      <c r="G219">
        <v>0</v>
      </c>
      <c r="H219">
        <v>2</v>
      </c>
      <c r="I219">
        <v>0</v>
      </c>
      <c r="J219">
        <v>6</v>
      </c>
      <c r="K219">
        <v>5</v>
      </c>
      <c r="L219">
        <v>4</v>
      </c>
      <c r="M219">
        <v>7</v>
      </c>
      <c r="N219">
        <v>2</v>
      </c>
      <c r="O219">
        <v>3</v>
      </c>
      <c r="P219">
        <v>3</v>
      </c>
      <c r="Q219">
        <v>2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3</v>
      </c>
      <c r="AD219">
        <v>4</v>
      </c>
    </row>
    <row r="220" spans="1:30" ht="14.25" customHeight="1" x14ac:dyDescent="0.25">
      <c r="A220" t="s">
        <v>577</v>
      </c>
      <c r="B220" t="s">
        <v>578</v>
      </c>
      <c r="C220" t="s">
        <v>118</v>
      </c>
      <c r="D220" t="s">
        <v>111</v>
      </c>
      <c r="E220">
        <v>73</v>
      </c>
      <c r="F220">
        <v>32</v>
      </c>
      <c r="G220">
        <v>25</v>
      </c>
      <c r="H220">
        <v>28</v>
      </c>
      <c r="I220">
        <v>66</v>
      </c>
      <c r="J220">
        <v>53</v>
      </c>
      <c r="K220">
        <v>225</v>
      </c>
      <c r="L220">
        <v>12</v>
      </c>
      <c r="M220">
        <v>19</v>
      </c>
      <c r="N220">
        <v>9</v>
      </c>
      <c r="O220">
        <v>131</v>
      </c>
      <c r="P220">
        <v>50</v>
      </c>
      <c r="Q220">
        <v>25</v>
      </c>
      <c r="R220">
        <v>238</v>
      </c>
      <c r="S220">
        <v>2</v>
      </c>
      <c r="T220">
        <v>4</v>
      </c>
      <c r="U220">
        <v>10</v>
      </c>
      <c r="V220">
        <v>13</v>
      </c>
      <c r="W220">
        <v>69</v>
      </c>
      <c r="X220">
        <v>88</v>
      </c>
      <c r="Y220">
        <v>36</v>
      </c>
      <c r="Z220">
        <v>44</v>
      </c>
      <c r="AA220">
        <v>87</v>
      </c>
      <c r="AB220">
        <v>74</v>
      </c>
      <c r="AC220">
        <v>63</v>
      </c>
      <c r="AD220">
        <v>200</v>
      </c>
    </row>
    <row r="221" spans="1:30" ht="14.25" customHeight="1" x14ac:dyDescent="0.25">
      <c r="A221" t="s">
        <v>579</v>
      </c>
      <c r="B221" t="s">
        <v>580</v>
      </c>
      <c r="C221" t="s">
        <v>115</v>
      </c>
      <c r="D221" t="s">
        <v>111</v>
      </c>
      <c r="E221">
        <v>2</v>
      </c>
      <c r="F221">
        <v>3</v>
      </c>
      <c r="G221">
        <v>1</v>
      </c>
      <c r="H221">
        <v>0</v>
      </c>
      <c r="I221">
        <v>0</v>
      </c>
      <c r="J221">
        <v>0</v>
      </c>
      <c r="K221">
        <v>2</v>
      </c>
      <c r="L221">
        <v>6</v>
      </c>
      <c r="M221">
        <v>8</v>
      </c>
      <c r="N221">
        <v>3</v>
      </c>
      <c r="O221">
        <v>1</v>
      </c>
      <c r="P221">
        <v>3</v>
      </c>
      <c r="Q221">
        <v>2</v>
      </c>
      <c r="R221">
        <v>3</v>
      </c>
      <c r="S221">
        <v>2</v>
      </c>
      <c r="T221">
        <v>0</v>
      </c>
      <c r="U221">
        <v>0</v>
      </c>
      <c r="V221">
        <v>0</v>
      </c>
      <c r="W221">
        <v>0</v>
      </c>
      <c r="X221">
        <v>2</v>
      </c>
      <c r="Y221">
        <v>1</v>
      </c>
      <c r="Z221">
        <v>0</v>
      </c>
      <c r="AA221">
        <v>0</v>
      </c>
      <c r="AB221">
        <v>1</v>
      </c>
      <c r="AC221">
        <v>0</v>
      </c>
      <c r="AD221">
        <v>0</v>
      </c>
    </row>
    <row r="222" spans="1:30" ht="14.25" customHeight="1" x14ac:dyDescent="0.25">
      <c r="A222" t="s">
        <v>581</v>
      </c>
      <c r="B222" t="s">
        <v>582</v>
      </c>
      <c r="C222" t="s">
        <v>114</v>
      </c>
      <c r="D222" t="s">
        <v>111</v>
      </c>
      <c r="E222">
        <v>154</v>
      </c>
      <c r="F222">
        <v>41</v>
      </c>
      <c r="G222">
        <v>39</v>
      </c>
      <c r="H222">
        <v>49</v>
      </c>
      <c r="I222">
        <v>55</v>
      </c>
      <c r="J222">
        <v>27</v>
      </c>
      <c r="K222">
        <v>36</v>
      </c>
      <c r="L222">
        <v>44</v>
      </c>
      <c r="M222">
        <v>5295</v>
      </c>
      <c r="N222">
        <v>16</v>
      </c>
      <c r="O222">
        <v>25</v>
      </c>
      <c r="P222">
        <v>45</v>
      </c>
      <c r="Q222">
        <v>69</v>
      </c>
      <c r="R222">
        <v>74</v>
      </c>
      <c r="S222">
        <v>8</v>
      </c>
      <c r="T222">
        <v>37</v>
      </c>
      <c r="U222">
        <v>32</v>
      </c>
      <c r="V222">
        <v>19</v>
      </c>
      <c r="W222">
        <v>36</v>
      </c>
      <c r="X222">
        <v>11</v>
      </c>
      <c r="Y222">
        <v>44</v>
      </c>
      <c r="Z222">
        <v>72</v>
      </c>
      <c r="AA222">
        <v>93</v>
      </c>
      <c r="AB222">
        <v>74</v>
      </c>
      <c r="AC222">
        <v>35</v>
      </c>
      <c r="AD222">
        <v>29</v>
      </c>
    </row>
    <row r="223" spans="1:30" ht="14.25" customHeight="1" x14ac:dyDescent="0.25">
      <c r="A223" t="s">
        <v>583</v>
      </c>
      <c r="B223" t="s">
        <v>584</v>
      </c>
      <c r="C223" t="s">
        <v>120</v>
      </c>
      <c r="D223" t="s">
        <v>111</v>
      </c>
      <c r="E223">
        <v>5</v>
      </c>
      <c r="F223">
        <v>4</v>
      </c>
      <c r="G223">
        <v>12</v>
      </c>
      <c r="H223">
        <v>9</v>
      </c>
      <c r="I223">
        <v>4</v>
      </c>
      <c r="J223">
        <v>10</v>
      </c>
      <c r="K223">
        <v>6</v>
      </c>
      <c r="L223">
        <v>18</v>
      </c>
      <c r="M223">
        <v>17</v>
      </c>
      <c r="N223">
        <v>6</v>
      </c>
      <c r="O223">
        <v>6</v>
      </c>
      <c r="P223">
        <v>6</v>
      </c>
      <c r="Q223">
        <v>2</v>
      </c>
      <c r="R223">
        <v>6</v>
      </c>
      <c r="S223">
        <v>6</v>
      </c>
      <c r="T223">
        <v>10</v>
      </c>
      <c r="U223">
        <v>11</v>
      </c>
      <c r="V223">
        <v>11</v>
      </c>
      <c r="W223">
        <v>9</v>
      </c>
      <c r="X223">
        <v>9</v>
      </c>
      <c r="Y223">
        <v>9</v>
      </c>
      <c r="Z223">
        <v>9</v>
      </c>
      <c r="AA223">
        <v>15</v>
      </c>
      <c r="AB223">
        <v>6</v>
      </c>
      <c r="AC223">
        <v>11</v>
      </c>
      <c r="AD223">
        <v>6</v>
      </c>
    </row>
    <row r="224" spans="1:30" ht="14.25" customHeight="1" x14ac:dyDescent="0.25">
      <c r="A224" t="s">
        <v>585</v>
      </c>
      <c r="B224" t="s">
        <v>586</v>
      </c>
      <c r="C224" t="s">
        <v>120</v>
      </c>
      <c r="D224" t="s">
        <v>111</v>
      </c>
      <c r="E224">
        <v>10</v>
      </c>
      <c r="F224">
        <v>12</v>
      </c>
      <c r="G224">
        <v>10</v>
      </c>
      <c r="H224">
        <v>8</v>
      </c>
      <c r="I224">
        <v>10</v>
      </c>
      <c r="J224">
        <v>13</v>
      </c>
      <c r="K224">
        <v>17</v>
      </c>
      <c r="L224">
        <v>18</v>
      </c>
      <c r="M224">
        <v>28</v>
      </c>
      <c r="N224">
        <v>15</v>
      </c>
      <c r="O224">
        <v>17</v>
      </c>
      <c r="P224">
        <v>20</v>
      </c>
      <c r="Q224">
        <v>8</v>
      </c>
      <c r="R224">
        <v>3</v>
      </c>
      <c r="S224">
        <v>3</v>
      </c>
      <c r="T224">
        <v>13</v>
      </c>
      <c r="U224">
        <v>15</v>
      </c>
      <c r="V224">
        <v>6</v>
      </c>
      <c r="W224">
        <v>3</v>
      </c>
      <c r="X224">
        <v>-342</v>
      </c>
      <c r="Y224">
        <v>16</v>
      </c>
      <c r="Z224">
        <v>12</v>
      </c>
      <c r="AA224">
        <v>4</v>
      </c>
      <c r="AB224">
        <v>214</v>
      </c>
      <c r="AC224">
        <v>245</v>
      </c>
      <c r="AD224">
        <v>231</v>
      </c>
    </row>
    <row r="225" spans="1:30" ht="14.25" customHeight="1" x14ac:dyDescent="0.25">
      <c r="A225" t="s">
        <v>587</v>
      </c>
      <c r="B225" t="s">
        <v>588</v>
      </c>
      <c r="C225" t="s">
        <v>118</v>
      </c>
      <c r="D225" t="s">
        <v>111</v>
      </c>
      <c r="E225">
        <v>19</v>
      </c>
      <c r="F225">
        <v>35</v>
      </c>
      <c r="G225">
        <v>27</v>
      </c>
      <c r="H225">
        <v>22</v>
      </c>
      <c r="I225">
        <v>13</v>
      </c>
      <c r="J225">
        <v>9</v>
      </c>
      <c r="K225">
        <v>4</v>
      </c>
      <c r="L225">
        <v>1</v>
      </c>
      <c r="M225">
        <v>1</v>
      </c>
      <c r="N225">
        <v>13</v>
      </c>
      <c r="O225">
        <v>24</v>
      </c>
      <c r="P225">
        <v>27</v>
      </c>
      <c r="Q225">
        <v>25</v>
      </c>
      <c r="R225">
        <v>7</v>
      </c>
      <c r="S225">
        <v>5</v>
      </c>
      <c r="T225">
        <v>32</v>
      </c>
      <c r="U225">
        <v>28</v>
      </c>
      <c r="V225">
        <v>29</v>
      </c>
      <c r="W225">
        <v>23</v>
      </c>
      <c r="X225">
        <v>43</v>
      </c>
      <c r="Y225">
        <v>37</v>
      </c>
      <c r="Z225">
        <v>36</v>
      </c>
      <c r="AA225">
        <v>6</v>
      </c>
      <c r="AB225">
        <v>6</v>
      </c>
      <c r="AC225">
        <v>2</v>
      </c>
      <c r="AD225">
        <v>0</v>
      </c>
    </row>
    <row r="226" spans="1:30" ht="14.25" customHeight="1" x14ac:dyDescent="0.25">
      <c r="A226" t="s">
        <v>589</v>
      </c>
      <c r="B226" t="s">
        <v>590</v>
      </c>
      <c r="C226" t="s">
        <v>120</v>
      </c>
      <c r="D226" t="s">
        <v>111</v>
      </c>
      <c r="E226">
        <v>27</v>
      </c>
      <c r="F226">
        <v>13</v>
      </c>
      <c r="G226">
        <v>11</v>
      </c>
      <c r="H226">
        <v>2</v>
      </c>
      <c r="I226">
        <v>0</v>
      </c>
      <c r="J226">
        <v>6</v>
      </c>
      <c r="K226">
        <v>6</v>
      </c>
      <c r="L226">
        <v>5</v>
      </c>
      <c r="M226">
        <v>2</v>
      </c>
      <c r="N226">
        <v>9</v>
      </c>
      <c r="O226">
        <v>18</v>
      </c>
      <c r="P226">
        <v>29</v>
      </c>
      <c r="Q226">
        <v>32</v>
      </c>
      <c r="R226">
        <v>11</v>
      </c>
      <c r="S226">
        <v>12</v>
      </c>
      <c r="T226">
        <v>14</v>
      </c>
      <c r="U226">
        <v>31</v>
      </c>
      <c r="V226">
        <v>31</v>
      </c>
      <c r="W226">
        <v>28</v>
      </c>
      <c r="X226">
        <v>89</v>
      </c>
      <c r="Y226">
        <v>89</v>
      </c>
      <c r="Z226">
        <v>82</v>
      </c>
      <c r="AA226">
        <v>90</v>
      </c>
      <c r="AB226">
        <v>31</v>
      </c>
      <c r="AC226">
        <v>30</v>
      </c>
      <c r="AD226">
        <v>42</v>
      </c>
    </row>
    <row r="227" spans="1:30" ht="14.25" customHeight="1" x14ac:dyDescent="0.25">
      <c r="A227" t="s">
        <v>591</v>
      </c>
      <c r="B227" t="s">
        <v>592</v>
      </c>
      <c r="C227" t="s">
        <v>120</v>
      </c>
      <c r="D227" t="s">
        <v>111</v>
      </c>
      <c r="E227">
        <v>5</v>
      </c>
      <c r="F227">
        <v>6</v>
      </c>
      <c r="G227">
        <v>2</v>
      </c>
      <c r="H227">
        <v>9</v>
      </c>
      <c r="I227">
        <v>8</v>
      </c>
      <c r="J227">
        <v>97</v>
      </c>
      <c r="K227">
        <v>87</v>
      </c>
      <c r="L227">
        <v>82</v>
      </c>
      <c r="M227">
        <v>113</v>
      </c>
      <c r="N227">
        <v>39</v>
      </c>
      <c r="O227">
        <v>7</v>
      </c>
      <c r="P227">
        <v>12</v>
      </c>
      <c r="Q227">
        <v>15</v>
      </c>
      <c r="R227">
        <v>12</v>
      </c>
      <c r="S227">
        <v>1</v>
      </c>
      <c r="T227">
        <v>15</v>
      </c>
      <c r="U227">
        <v>32</v>
      </c>
      <c r="V227">
        <v>8</v>
      </c>
      <c r="W227">
        <v>11</v>
      </c>
      <c r="X227">
        <v>11</v>
      </c>
      <c r="Y227">
        <v>17</v>
      </c>
      <c r="Z227">
        <v>-3</v>
      </c>
      <c r="AA227">
        <v>17</v>
      </c>
      <c r="AB227">
        <v>13</v>
      </c>
      <c r="AC227">
        <v>12</v>
      </c>
      <c r="AD227">
        <v>9</v>
      </c>
    </row>
    <row r="228" spans="1:30" ht="14.25" customHeight="1" x14ac:dyDescent="0.25">
      <c r="A228" t="s">
        <v>593</v>
      </c>
      <c r="B228" t="s">
        <v>594</v>
      </c>
      <c r="C228" t="s">
        <v>120</v>
      </c>
      <c r="D228" t="s">
        <v>111</v>
      </c>
      <c r="E228">
        <v>4</v>
      </c>
      <c r="F228">
        <v>23</v>
      </c>
      <c r="G228">
        <v>17</v>
      </c>
      <c r="H228">
        <v>139</v>
      </c>
      <c r="I228">
        <v>5</v>
      </c>
      <c r="J228">
        <v>8</v>
      </c>
      <c r="K228">
        <v>5</v>
      </c>
      <c r="L228">
        <v>10</v>
      </c>
      <c r="M228">
        <v>2</v>
      </c>
      <c r="N228">
        <v>4</v>
      </c>
      <c r="O228">
        <v>4</v>
      </c>
      <c r="P228">
        <v>4</v>
      </c>
      <c r="Q228">
        <v>4</v>
      </c>
      <c r="R228">
        <v>8</v>
      </c>
      <c r="S228">
        <v>4</v>
      </c>
      <c r="T228">
        <v>5</v>
      </c>
      <c r="U228">
        <v>1</v>
      </c>
      <c r="V228">
        <v>8</v>
      </c>
      <c r="W228">
        <v>11</v>
      </c>
      <c r="X228">
        <v>7</v>
      </c>
      <c r="Y228">
        <v>10</v>
      </c>
      <c r="Z228">
        <v>58</v>
      </c>
      <c r="AA228">
        <v>5</v>
      </c>
      <c r="AB228">
        <v>16</v>
      </c>
      <c r="AC228">
        <v>4</v>
      </c>
      <c r="AD228">
        <v>2</v>
      </c>
    </row>
    <row r="229" spans="1:30" ht="14.25" customHeight="1" x14ac:dyDescent="0.25">
      <c r="A229" t="s">
        <v>595</v>
      </c>
      <c r="B229" t="s">
        <v>596</v>
      </c>
      <c r="C229" t="s">
        <v>118</v>
      </c>
      <c r="D229" t="s">
        <v>111</v>
      </c>
      <c r="E229">
        <v>6</v>
      </c>
      <c r="F229">
        <v>2</v>
      </c>
      <c r="G229">
        <v>2</v>
      </c>
      <c r="H229">
        <v>2</v>
      </c>
      <c r="I229">
        <v>1</v>
      </c>
      <c r="J229">
        <v>3</v>
      </c>
      <c r="K229">
        <v>27</v>
      </c>
      <c r="L229">
        <v>45</v>
      </c>
      <c r="M229">
        <v>47</v>
      </c>
      <c r="N229">
        <v>33</v>
      </c>
      <c r="O229">
        <v>-404</v>
      </c>
      <c r="P229">
        <v>38</v>
      </c>
      <c r="Q229">
        <v>40</v>
      </c>
      <c r="R229">
        <v>13</v>
      </c>
      <c r="S229">
        <v>11</v>
      </c>
      <c r="T229">
        <v>24</v>
      </c>
      <c r="U229">
        <v>15</v>
      </c>
      <c r="V229">
        <v>35</v>
      </c>
      <c r="W229">
        <v>25</v>
      </c>
      <c r="X229">
        <v>68</v>
      </c>
      <c r="Y229">
        <v>90</v>
      </c>
      <c r="Z229">
        <v>52</v>
      </c>
      <c r="AA229">
        <v>67</v>
      </c>
      <c r="AB229">
        <v>42</v>
      </c>
      <c r="AC229">
        <v>49</v>
      </c>
      <c r="AD229">
        <v>36</v>
      </c>
    </row>
    <row r="230" spans="1:30" ht="14.25" customHeight="1" x14ac:dyDescent="0.25">
      <c r="A230" t="s">
        <v>597</v>
      </c>
      <c r="B230" t="s">
        <v>598</v>
      </c>
      <c r="C230" t="s">
        <v>109</v>
      </c>
      <c r="D230" t="s">
        <v>111</v>
      </c>
      <c r="E230">
        <v>513</v>
      </c>
      <c r="F230">
        <v>91</v>
      </c>
      <c r="G230">
        <v>89</v>
      </c>
      <c r="H230">
        <v>71</v>
      </c>
      <c r="I230">
        <v>32</v>
      </c>
      <c r="J230">
        <v>152</v>
      </c>
      <c r="K230">
        <v>2557</v>
      </c>
      <c r="L230">
        <v>584</v>
      </c>
      <c r="M230">
        <v>1158</v>
      </c>
      <c r="N230">
        <v>588</v>
      </c>
      <c r="O230">
        <v>1072</v>
      </c>
      <c r="P230">
        <v>184</v>
      </c>
      <c r="Q230">
        <v>61</v>
      </c>
      <c r="R230">
        <v>537</v>
      </c>
      <c r="S230">
        <v>32</v>
      </c>
      <c r="T230">
        <v>532</v>
      </c>
      <c r="U230">
        <v>320</v>
      </c>
      <c r="V230">
        <v>318</v>
      </c>
      <c r="W230">
        <v>818</v>
      </c>
      <c r="X230">
        <v>1088</v>
      </c>
      <c r="Y230">
        <v>358</v>
      </c>
      <c r="Z230">
        <v>192</v>
      </c>
      <c r="AA230">
        <v>408</v>
      </c>
      <c r="AB230">
        <v>518</v>
      </c>
      <c r="AC230">
        <v>196</v>
      </c>
      <c r="AD230">
        <v>1266</v>
      </c>
    </row>
    <row r="231" spans="1:30" ht="14.25" customHeight="1" x14ac:dyDescent="0.25">
      <c r="A231" t="s">
        <v>599</v>
      </c>
      <c r="B231" t="s">
        <v>600</v>
      </c>
      <c r="C231" t="s">
        <v>116</v>
      </c>
      <c r="D231" t="s">
        <v>111</v>
      </c>
      <c r="E231">
        <v>0</v>
      </c>
      <c r="F231">
        <v>1</v>
      </c>
      <c r="G231">
        <v>2</v>
      </c>
      <c r="H231">
        <v>2</v>
      </c>
      <c r="I231">
        <v>0</v>
      </c>
      <c r="J231">
        <v>6</v>
      </c>
      <c r="K231">
        <v>2</v>
      </c>
      <c r="L231">
        <v>3</v>
      </c>
      <c r="M231">
        <v>5</v>
      </c>
      <c r="N231">
        <v>3</v>
      </c>
      <c r="O231">
        <v>2</v>
      </c>
      <c r="P231">
        <v>2</v>
      </c>
      <c r="Q231">
        <v>4</v>
      </c>
      <c r="R231">
        <v>1</v>
      </c>
      <c r="S231">
        <v>0</v>
      </c>
      <c r="T231">
        <v>1</v>
      </c>
      <c r="U231">
        <v>1</v>
      </c>
      <c r="V231">
        <v>0</v>
      </c>
      <c r="W231">
        <v>1</v>
      </c>
      <c r="X231">
        <v>0</v>
      </c>
      <c r="Y231">
        <v>2</v>
      </c>
      <c r="Z231">
        <v>0</v>
      </c>
      <c r="AA231">
        <v>1</v>
      </c>
      <c r="AB231">
        <v>0</v>
      </c>
      <c r="AC231">
        <v>2</v>
      </c>
      <c r="AD231">
        <v>5</v>
      </c>
    </row>
    <row r="232" spans="1:30" ht="14.25" customHeight="1" x14ac:dyDescent="0.25">
      <c r="A232" t="s">
        <v>601</v>
      </c>
      <c r="B232" t="s">
        <v>602</v>
      </c>
      <c r="C232" t="s">
        <v>114</v>
      </c>
      <c r="D232" t="s">
        <v>111</v>
      </c>
      <c r="E232">
        <v>16</v>
      </c>
      <c r="F232">
        <v>14</v>
      </c>
      <c r="G232">
        <v>12</v>
      </c>
      <c r="H232">
        <v>108</v>
      </c>
      <c r="I232">
        <v>14</v>
      </c>
      <c r="J232">
        <v>18</v>
      </c>
      <c r="K232">
        <v>17</v>
      </c>
      <c r="L232">
        <v>19</v>
      </c>
      <c r="M232">
        <v>34</v>
      </c>
      <c r="N232">
        <v>27</v>
      </c>
      <c r="O232">
        <v>23</v>
      </c>
      <c r="P232">
        <v>40</v>
      </c>
      <c r="Q232">
        <v>30</v>
      </c>
      <c r="R232">
        <v>4</v>
      </c>
      <c r="S232">
        <v>8</v>
      </c>
      <c r="T232">
        <v>16</v>
      </c>
      <c r="U232">
        <v>20</v>
      </c>
      <c r="V232">
        <v>26</v>
      </c>
      <c r="W232">
        <v>24</v>
      </c>
      <c r="X232">
        <v>44</v>
      </c>
      <c r="Y232">
        <v>28</v>
      </c>
      <c r="Z232">
        <v>26</v>
      </c>
      <c r="AA232">
        <v>16</v>
      </c>
      <c r="AB232">
        <v>14</v>
      </c>
      <c r="AC232">
        <v>22</v>
      </c>
      <c r="AD232">
        <v>19</v>
      </c>
    </row>
    <row r="233" spans="1:30" ht="14.25" customHeight="1" x14ac:dyDescent="0.25">
      <c r="A233" t="s">
        <v>603</v>
      </c>
      <c r="B233" t="s">
        <v>604</v>
      </c>
      <c r="C233" t="s">
        <v>118</v>
      </c>
      <c r="D233" t="s">
        <v>111</v>
      </c>
      <c r="E233">
        <v>9</v>
      </c>
      <c r="F233">
        <v>12</v>
      </c>
      <c r="G233">
        <v>11</v>
      </c>
      <c r="H233">
        <v>55</v>
      </c>
      <c r="I233">
        <v>10</v>
      </c>
      <c r="J233">
        <v>16</v>
      </c>
      <c r="K233">
        <v>17</v>
      </c>
      <c r="L233">
        <v>11</v>
      </c>
      <c r="M233">
        <v>2</v>
      </c>
      <c r="N233">
        <v>0</v>
      </c>
      <c r="O233">
        <v>1</v>
      </c>
      <c r="P233">
        <v>4</v>
      </c>
      <c r="Q233">
        <v>7</v>
      </c>
      <c r="R233">
        <v>6</v>
      </c>
      <c r="S233">
        <v>8</v>
      </c>
      <c r="T233">
        <v>21</v>
      </c>
      <c r="U233">
        <v>21</v>
      </c>
      <c r="V233">
        <v>11</v>
      </c>
      <c r="W233">
        <v>9</v>
      </c>
      <c r="X233">
        <v>7</v>
      </c>
      <c r="Y233">
        <v>20</v>
      </c>
      <c r="Z233">
        <v>9</v>
      </c>
      <c r="AA233">
        <v>7</v>
      </c>
      <c r="AB233">
        <v>7</v>
      </c>
      <c r="AC233">
        <v>12</v>
      </c>
      <c r="AD233">
        <v>6</v>
      </c>
    </row>
    <row r="234" spans="1:30" ht="14.25" customHeight="1" x14ac:dyDescent="0.25">
      <c r="A234" t="s">
        <v>605</v>
      </c>
      <c r="B234" t="s">
        <v>606</v>
      </c>
      <c r="C234" t="s">
        <v>120</v>
      </c>
      <c r="D234" t="s">
        <v>111</v>
      </c>
      <c r="E234">
        <v>8</v>
      </c>
      <c r="F234">
        <v>14</v>
      </c>
      <c r="G234">
        <v>9</v>
      </c>
      <c r="H234">
        <v>5</v>
      </c>
      <c r="I234">
        <v>3</v>
      </c>
      <c r="J234">
        <v>10</v>
      </c>
      <c r="K234">
        <v>9</v>
      </c>
      <c r="L234">
        <v>12</v>
      </c>
      <c r="M234">
        <v>7</v>
      </c>
      <c r="N234">
        <v>7</v>
      </c>
      <c r="O234">
        <v>8</v>
      </c>
      <c r="P234">
        <v>10</v>
      </c>
      <c r="Q234">
        <v>10</v>
      </c>
      <c r="R234">
        <v>4</v>
      </c>
      <c r="S234">
        <v>3</v>
      </c>
      <c r="T234">
        <v>9</v>
      </c>
      <c r="U234">
        <v>12</v>
      </c>
      <c r="V234">
        <v>28</v>
      </c>
      <c r="W234">
        <v>5</v>
      </c>
      <c r="X234">
        <v>8</v>
      </c>
      <c r="Y234">
        <v>13</v>
      </c>
      <c r="Z234">
        <v>9</v>
      </c>
      <c r="AA234">
        <v>3</v>
      </c>
      <c r="AB234">
        <v>5</v>
      </c>
      <c r="AC234">
        <v>8</v>
      </c>
      <c r="AD234">
        <v>7</v>
      </c>
    </row>
    <row r="235" spans="1:30" ht="14.25" customHeight="1" x14ac:dyDescent="0.25">
      <c r="A235" t="s">
        <v>607</v>
      </c>
      <c r="B235" t="s">
        <v>608</v>
      </c>
      <c r="C235" t="s">
        <v>120</v>
      </c>
      <c r="D235" t="s">
        <v>111</v>
      </c>
      <c r="E235">
        <v>2</v>
      </c>
      <c r="F235">
        <v>11</v>
      </c>
      <c r="G235">
        <v>1</v>
      </c>
      <c r="H235">
        <v>7</v>
      </c>
      <c r="I235">
        <v>4</v>
      </c>
      <c r="J235">
        <v>7</v>
      </c>
      <c r="K235">
        <v>2</v>
      </c>
      <c r="L235">
        <v>9</v>
      </c>
      <c r="M235">
        <v>8</v>
      </c>
      <c r="N235">
        <v>5</v>
      </c>
      <c r="O235">
        <v>2</v>
      </c>
      <c r="P235">
        <v>7</v>
      </c>
      <c r="Q235">
        <v>4</v>
      </c>
      <c r="R235">
        <v>2</v>
      </c>
      <c r="S235">
        <v>1</v>
      </c>
      <c r="T235">
        <v>2</v>
      </c>
      <c r="U235">
        <v>4</v>
      </c>
      <c r="V235">
        <v>7</v>
      </c>
      <c r="W235">
        <v>2</v>
      </c>
      <c r="X235">
        <v>5</v>
      </c>
      <c r="Y235">
        <v>2</v>
      </c>
      <c r="Z235">
        <v>2</v>
      </c>
      <c r="AA235">
        <v>3</v>
      </c>
      <c r="AB235">
        <v>3</v>
      </c>
      <c r="AC235">
        <v>4</v>
      </c>
      <c r="AD235">
        <v>3</v>
      </c>
    </row>
    <row r="236" spans="1:30" ht="14.25" customHeight="1" x14ac:dyDescent="0.25">
      <c r="A236" t="s">
        <v>609</v>
      </c>
      <c r="B236" t="s">
        <v>610</v>
      </c>
      <c r="C236" t="s">
        <v>119</v>
      </c>
      <c r="D236" t="s">
        <v>111</v>
      </c>
      <c r="E236">
        <v>528</v>
      </c>
      <c r="F236">
        <v>347</v>
      </c>
      <c r="G236">
        <v>342</v>
      </c>
      <c r="H236">
        <v>704</v>
      </c>
      <c r="I236">
        <v>1030</v>
      </c>
      <c r="J236">
        <v>844</v>
      </c>
      <c r="K236">
        <v>844</v>
      </c>
      <c r="L236">
        <v>378</v>
      </c>
      <c r="M236">
        <v>825</v>
      </c>
      <c r="N236">
        <v>399</v>
      </c>
      <c r="O236">
        <v>1179</v>
      </c>
      <c r="P236">
        <v>243</v>
      </c>
      <c r="Q236">
        <v>234</v>
      </c>
      <c r="R236">
        <v>141</v>
      </c>
      <c r="S236">
        <v>41</v>
      </c>
      <c r="T236">
        <v>216</v>
      </c>
      <c r="U236">
        <v>504</v>
      </c>
      <c r="V236">
        <v>292</v>
      </c>
      <c r="W236">
        <v>156</v>
      </c>
      <c r="X236">
        <v>2063</v>
      </c>
      <c r="Y236">
        <v>1505</v>
      </c>
      <c r="Z236">
        <v>543</v>
      </c>
      <c r="AA236">
        <v>956</v>
      </c>
      <c r="AB236">
        <v>607</v>
      </c>
      <c r="AC236">
        <v>832</v>
      </c>
      <c r="AD236">
        <v>589</v>
      </c>
    </row>
    <row r="237" spans="1:30" ht="14.25" customHeight="1" x14ac:dyDescent="0.25">
      <c r="A237" t="s">
        <v>611</v>
      </c>
      <c r="B237" t="s">
        <v>612</v>
      </c>
      <c r="C237" t="s">
        <v>120</v>
      </c>
      <c r="D237" t="s">
        <v>111</v>
      </c>
      <c r="E237">
        <v>6</v>
      </c>
      <c r="F237">
        <v>13</v>
      </c>
      <c r="G237">
        <v>4</v>
      </c>
      <c r="H237">
        <v>8</v>
      </c>
      <c r="I237">
        <v>8</v>
      </c>
      <c r="J237">
        <v>8</v>
      </c>
      <c r="K237">
        <v>3</v>
      </c>
      <c r="L237">
        <v>8</v>
      </c>
      <c r="M237">
        <v>6</v>
      </c>
      <c r="N237">
        <v>4</v>
      </c>
      <c r="O237">
        <v>6</v>
      </c>
      <c r="P237">
        <v>7</v>
      </c>
      <c r="Q237">
        <v>3</v>
      </c>
      <c r="R237">
        <v>3</v>
      </c>
      <c r="S237">
        <v>0</v>
      </c>
      <c r="T237">
        <v>4</v>
      </c>
      <c r="U237">
        <v>3</v>
      </c>
      <c r="V237">
        <v>5</v>
      </c>
      <c r="W237">
        <v>6</v>
      </c>
      <c r="X237">
        <v>10</v>
      </c>
      <c r="Y237">
        <v>12</v>
      </c>
      <c r="Z237">
        <v>4</v>
      </c>
      <c r="AA237">
        <v>3</v>
      </c>
      <c r="AB237">
        <v>4</v>
      </c>
      <c r="AC237">
        <v>7</v>
      </c>
      <c r="AD237">
        <v>4</v>
      </c>
    </row>
    <row r="238" spans="1:30" ht="14.25" customHeight="1" x14ac:dyDescent="0.25">
      <c r="A238" t="s">
        <v>613</v>
      </c>
      <c r="B238" t="s">
        <v>614</v>
      </c>
      <c r="C238" t="s">
        <v>119</v>
      </c>
      <c r="D238" t="s">
        <v>111</v>
      </c>
      <c r="E238">
        <v>216</v>
      </c>
      <c r="F238">
        <v>66</v>
      </c>
      <c r="G238">
        <v>53</v>
      </c>
      <c r="H238">
        <v>248</v>
      </c>
      <c r="I238">
        <v>252</v>
      </c>
      <c r="J238">
        <v>159</v>
      </c>
      <c r="K238">
        <v>335</v>
      </c>
      <c r="L238">
        <v>142</v>
      </c>
      <c r="M238">
        <v>200</v>
      </c>
      <c r="N238">
        <v>203</v>
      </c>
      <c r="O238">
        <v>419</v>
      </c>
      <c r="P238">
        <v>199</v>
      </c>
      <c r="Q238">
        <v>144</v>
      </c>
      <c r="R238">
        <v>154</v>
      </c>
      <c r="S238">
        <v>39</v>
      </c>
      <c r="T238">
        <v>195</v>
      </c>
      <c r="U238">
        <v>226</v>
      </c>
      <c r="V238">
        <v>201</v>
      </c>
      <c r="W238">
        <v>85</v>
      </c>
      <c r="X238">
        <v>48</v>
      </c>
      <c r="Y238">
        <v>361</v>
      </c>
      <c r="Z238">
        <v>233</v>
      </c>
      <c r="AA238">
        <v>291</v>
      </c>
      <c r="AB238">
        <v>379</v>
      </c>
      <c r="AC238">
        <v>192</v>
      </c>
      <c r="AD238">
        <v>194</v>
      </c>
    </row>
    <row r="239" spans="1:30" ht="14.25" customHeight="1" x14ac:dyDescent="0.25">
      <c r="A239" t="s">
        <v>615</v>
      </c>
      <c r="B239" t="s">
        <v>616</v>
      </c>
      <c r="C239" t="s">
        <v>120</v>
      </c>
      <c r="D239" t="s">
        <v>111</v>
      </c>
      <c r="E239">
        <v>19</v>
      </c>
      <c r="F239">
        <v>27</v>
      </c>
      <c r="G239">
        <v>27</v>
      </c>
      <c r="H239">
        <v>21</v>
      </c>
      <c r="I239">
        <v>8</v>
      </c>
      <c r="J239">
        <v>11</v>
      </c>
      <c r="K239">
        <v>12</v>
      </c>
      <c r="L239">
        <v>6</v>
      </c>
      <c r="M239">
        <v>26</v>
      </c>
      <c r="N239">
        <v>10</v>
      </c>
      <c r="O239">
        <v>12</v>
      </c>
      <c r="P239">
        <v>17</v>
      </c>
      <c r="Q239">
        <v>11</v>
      </c>
      <c r="R239">
        <v>5</v>
      </c>
      <c r="S239">
        <v>7</v>
      </c>
      <c r="T239">
        <v>13</v>
      </c>
      <c r="U239">
        <v>15</v>
      </c>
      <c r="V239">
        <v>23</v>
      </c>
      <c r="W239">
        <v>8</v>
      </c>
      <c r="X239">
        <v>22</v>
      </c>
      <c r="Y239">
        <v>9</v>
      </c>
      <c r="Z239">
        <v>10</v>
      </c>
      <c r="AA239">
        <v>9</v>
      </c>
      <c r="AB239">
        <v>9</v>
      </c>
      <c r="AC239">
        <v>15</v>
      </c>
      <c r="AD239">
        <v>9</v>
      </c>
    </row>
    <row r="240" spans="1:30" ht="14.25" customHeight="1" x14ac:dyDescent="0.25">
      <c r="A240" t="s">
        <v>617</v>
      </c>
      <c r="B240" t="s">
        <v>618</v>
      </c>
      <c r="C240" t="s">
        <v>114</v>
      </c>
      <c r="D240" t="s">
        <v>111</v>
      </c>
      <c r="E240">
        <v>22</v>
      </c>
      <c r="F240">
        <v>15</v>
      </c>
      <c r="G240">
        <v>74</v>
      </c>
      <c r="H240">
        <v>108</v>
      </c>
      <c r="I240">
        <v>10</v>
      </c>
      <c r="J240">
        <v>14</v>
      </c>
      <c r="K240">
        <v>20</v>
      </c>
      <c r="L240">
        <v>173</v>
      </c>
      <c r="M240">
        <v>10</v>
      </c>
      <c r="N240">
        <v>11</v>
      </c>
      <c r="O240">
        <v>13</v>
      </c>
      <c r="P240">
        <v>27</v>
      </c>
      <c r="Q240">
        <v>27</v>
      </c>
      <c r="R240">
        <v>8</v>
      </c>
      <c r="S240">
        <v>3</v>
      </c>
      <c r="T240">
        <v>12</v>
      </c>
      <c r="U240">
        <v>13</v>
      </c>
      <c r="V240">
        <v>23</v>
      </c>
      <c r="W240">
        <v>76</v>
      </c>
      <c r="X240">
        <v>16</v>
      </c>
      <c r="Y240">
        <v>25</v>
      </c>
      <c r="Z240">
        <v>22</v>
      </c>
      <c r="AA240">
        <v>13</v>
      </c>
      <c r="AB240">
        <v>18</v>
      </c>
      <c r="AC240">
        <v>20</v>
      </c>
      <c r="AD240">
        <v>17</v>
      </c>
    </row>
    <row r="241" spans="1:30" ht="14.25" customHeight="1" x14ac:dyDescent="0.25">
      <c r="A241" t="s">
        <v>619</v>
      </c>
      <c r="B241" t="s">
        <v>620</v>
      </c>
      <c r="C241" t="s">
        <v>118</v>
      </c>
      <c r="D241" t="s">
        <v>111</v>
      </c>
      <c r="E241">
        <v>7</v>
      </c>
      <c r="F241">
        <v>2</v>
      </c>
      <c r="G241">
        <v>8</v>
      </c>
      <c r="H241">
        <v>4</v>
      </c>
      <c r="I241">
        <v>2</v>
      </c>
      <c r="J241">
        <v>8</v>
      </c>
      <c r="K241">
        <v>14</v>
      </c>
      <c r="L241">
        <v>8</v>
      </c>
      <c r="M241">
        <v>8</v>
      </c>
      <c r="N241">
        <v>9</v>
      </c>
      <c r="O241">
        <v>7</v>
      </c>
      <c r="P241">
        <v>24</v>
      </c>
      <c r="Q241">
        <v>15</v>
      </c>
      <c r="R241">
        <v>6</v>
      </c>
      <c r="S241">
        <v>5</v>
      </c>
      <c r="T241">
        <v>14</v>
      </c>
      <c r="U241">
        <v>9</v>
      </c>
      <c r="V241">
        <v>6</v>
      </c>
      <c r="W241">
        <v>9</v>
      </c>
      <c r="X241">
        <v>15</v>
      </c>
      <c r="Y241">
        <v>10</v>
      </c>
      <c r="Z241">
        <v>14</v>
      </c>
      <c r="AA241">
        <v>12</v>
      </c>
      <c r="AB241">
        <v>26</v>
      </c>
      <c r="AC241">
        <v>19</v>
      </c>
      <c r="AD241">
        <v>11</v>
      </c>
    </row>
    <row r="242" spans="1:30" ht="14.25" customHeight="1" x14ac:dyDescent="0.25">
      <c r="A242" t="s">
        <v>621</v>
      </c>
      <c r="B242" t="s">
        <v>622</v>
      </c>
      <c r="C242" t="s">
        <v>114</v>
      </c>
      <c r="D242" t="s">
        <v>111</v>
      </c>
      <c r="E242">
        <v>59</v>
      </c>
      <c r="F242">
        <v>67</v>
      </c>
      <c r="G242">
        <v>67</v>
      </c>
      <c r="H242">
        <v>48</v>
      </c>
      <c r="I242">
        <v>46</v>
      </c>
      <c r="J242">
        <v>46</v>
      </c>
      <c r="K242">
        <v>62</v>
      </c>
      <c r="L242">
        <v>70</v>
      </c>
      <c r="M242">
        <v>65</v>
      </c>
      <c r="N242">
        <v>57</v>
      </c>
      <c r="O242">
        <v>34</v>
      </c>
      <c r="P242">
        <v>56</v>
      </c>
      <c r="Q242">
        <v>35</v>
      </c>
      <c r="R242">
        <v>14</v>
      </c>
      <c r="S242">
        <v>9</v>
      </c>
      <c r="T242">
        <v>41</v>
      </c>
      <c r="U242">
        <v>75</v>
      </c>
      <c r="V242">
        <v>63</v>
      </c>
      <c r="W242">
        <v>63</v>
      </c>
      <c r="X242">
        <v>66</v>
      </c>
      <c r="Y242">
        <v>75</v>
      </c>
      <c r="Z242">
        <v>56</v>
      </c>
      <c r="AA242">
        <v>61</v>
      </c>
      <c r="AB242">
        <v>82</v>
      </c>
      <c r="AC242">
        <v>60</v>
      </c>
      <c r="AD242">
        <v>73</v>
      </c>
    </row>
    <row r="243" spans="1:30" ht="14.25" customHeight="1" x14ac:dyDescent="0.25">
      <c r="A243" t="s">
        <v>623</v>
      </c>
      <c r="B243" t="s">
        <v>624</v>
      </c>
      <c r="C243" t="s">
        <v>118</v>
      </c>
      <c r="D243" t="s">
        <v>111</v>
      </c>
      <c r="E243">
        <v>9</v>
      </c>
      <c r="F243">
        <v>9</v>
      </c>
      <c r="G243">
        <v>10</v>
      </c>
      <c r="H243">
        <v>8</v>
      </c>
      <c r="I243">
        <v>10</v>
      </c>
      <c r="J243">
        <v>11</v>
      </c>
      <c r="K243">
        <v>15</v>
      </c>
      <c r="L243">
        <v>16</v>
      </c>
      <c r="M243">
        <v>7</v>
      </c>
      <c r="N243">
        <v>1</v>
      </c>
      <c r="O243">
        <v>6</v>
      </c>
      <c r="P243">
        <v>13</v>
      </c>
      <c r="Q243">
        <v>9</v>
      </c>
      <c r="R243">
        <v>3</v>
      </c>
      <c r="S243">
        <v>5</v>
      </c>
      <c r="T243">
        <v>9</v>
      </c>
      <c r="U243">
        <v>3</v>
      </c>
      <c r="V243">
        <v>6</v>
      </c>
      <c r="W243">
        <v>10</v>
      </c>
      <c r="X243">
        <v>15</v>
      </c>
      <c r="Y243">
        <v>10</v>
      </c>
      <c r="Z243">
        <v>14</v>
      </c>
      <c r="AA243">
        <v>7</v>
      </c>
      <c r="AB243">
        <v>25</v>
      </c>
      <c r="AC243">
        <v>11</v>
      </c>
      <c r="AD243">
        <v>11</v>
      </c>
    </row>
    <row r="244" spans="1:30" ht="14.25" customHeight="1" x14ac:dyDescent="0.25">
      <c r="A244" t="s">
        <v>625</v>
      </c>
      <c r="B244" t="s">
        <v>626</v>
      </c>
      <c r="C244" t="s">
        <v>118</v>
      </c>
      <c r="D244" t="s">
        <v>111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2</v>
      </c>
      <c r="K244">
        <v>69</v>
      </c>
      <c r="L244">
        <v>71</v>
      </c>
      <c r="M244">
        <v>106</v>
      </c>
      <c r="N244">
        <v>29</v>
      </c>
      <c r="O244">
        <v>6</v>
      </c>
      <c r="P244">
        <v>2</v>
      </c>
      <c r="Q244">
        <v>3</v>
      </c>
      <c r="R244">
        <v>1</v>
      </c>
      <c r="S244">
        <v>1</v>
      </c>
      <c r="T244">
        <v>2</v>
      </c>
      <c r="U244">
        <v>9</v>
      </c>
      <c r="V244">
        <v>13</v>
      </c>
      <c r="W244">
        <v>17</v>
      </c>
      <c r="X244">
        <v>13</v>
      </c>
      <c r="Y244">
        <v>12</v>
      </c>
      <c r="Z244">
        <v>25</v>
      </c>
      <c r="AA244">
        <v>12</v>
      </c>
      <c r="AB244">
        <v>36</v>
      </c>
      <c r="AC244">
        <v>14</v>
      </c>
      <c r="AD244">
        <v>62</v>
      </c>
    </row>
    <row r="245" spans="1:30" ht="14.25" customHeight="1" x14ac:dyDescent="0.25">
      <c r="A245" t="s">
        <v>627</v>
      </c>
      <c r="B245" t="s">
        <v>628</v>
      </c>
      <c r="C245" t="s">
        <v>120</v>
      </c>
      <c r="D245" t="s">
        <v>111</v>
      </c>
      <c r="E245">
        <v>7</v>
      </c>
      <c r="F245">
        <v>14</v>
      </c>
      <c r="G245">
        <v>9</v>
      </c>
      <c r="H245">
        <v>12</v>
      </c>
      <c r="I245">
        <v>8</v>
      </c>
      <c r="J245">
        <v>9</v>
      </c>
      <c r="K245">
        <v>9</v>
      </c>
      <c r="L245">
        <v>5</v>
      </c>
      <c r="M245">
        <v>0</v>
      </c>
      <c r="N245">
        <v>1</v>
      </c>
      <c r="O245">
        <v>6</v>
      </c>
      <c r="P245">
        <v>9</v>
      </c>
      <c r="Q245">
        <v>10</v>
      </c>
      <c r="R245">
        <v>5</v>
      </c>
      <c r="S245">
        <v>3</v>
      </c>
      <c r="T245">
        <v>6</v>
      </c>
      <c r="U245">
        <v>10</v>
      </c>
      <c r="V245">
        <v>41</v>
      </c>
      <c r="W245">
        <v>7</v>
      </c>
      <c r="X245">
        <v>13</v>
      </c>
      <c r="Y245">
        <v>15</v>
      </c>
      <c r="Z245">
        <v>9</v>
      </c>
      <c r="AA245">
        <v>5</v>
      </c>
      <c r="AB245">
        <v>5</v>
      </c>
      <c r="AC245">
        <v>7</v>
      </c>
      <c r="AD245">
        <v>7</v>
      </c>
    </row>
    <row r="246" spans="1:30" ht="14.25" customHeight="1" x14ac:dyDescent="0.25">
      <c r="A246" t="s">
        <v>629</v>
      </c>
      <c r="B246" t="s">
        <v>630</v>
      </c>
      <c r="C246" t="s">
        <v>119</v>
      </c>
      <c r="D246" t="s">
        <v>111</v>
      </c>
      <c r="E246">
        <v>541</v>
      </c>
      <c r="F246">
        <v>428</v>
      </c>
      <c r="G246">
        <v>434</v>
      </c>
      <c r="H246">
        <v>590</v>
      </c>
      <c r="I246">
        <v>918</v>
      </c>
      <c r="J246">
        <v>583</v>
      </c>
      <c r="K246">
        <v>599</v>
      </c>
      <c r="L246">
        <v>339</v>
      </c>
      <c r="M246">
        <v>882</v>
      </c>
      <c r="N246">
        <v>335</v>
      </c>
      <c r="O246">
        <v>515</v>
      </c>
      <c r="P246">
        <v>519</v>
      </c>
      <c r="Q246">
        <v>372</v>
      </c>
      <c r="R246">
        <v>239</v>
      </c>
      <c r="S246">
        <v>25</v>
      </c>
      <c r="T246">
        <v>237</v>
      </c>
      <c r="U246">
        <v>496</v>
      </c>
      <c r="V246">
        <v>640</v>
      </c>
      <c r="W246">
        <v>628</v>
      </c>
      <c r="X246">
        <v>1369</v>
      </c>
      <c r="Y246">
        <v>450</v>
      </c>
      <c r="Z246">
        <v>311</v>
      </c>
      <c r="AA246">
        <v>112</v>
      </c>
      <c r="AB246">
        <v>396</v>
      </c>
      <c r="AC246">
        <v>1345</v>
      </c>
      <c r="AD246">
        <v>713</v>
      </c>
    </row>
    <row r="247" spans="1:30" ht="14.25" customHeight="1" x14ac:dyDescent="0.25">
      <c r="A247" t="s">
        <v>631</v>
      </c>
      <c r="B247" t="s">
        <v>632</v>
      </c>
      <c r="C247" t="s">
        <v>119</v>
      </c>
      <c r="D247" t="s">
        <v>111</v>
      </c>
      <c r="E247">
        <v>1246</v>
      </c>
      <c r="F247">
        <v>286</v>
      </c>
      <c r="G247">
        <v>430</v>
      </c>
      <c r="H247">
        <v>391</v>
      </c>
      <c r="I247">
        <v>266</v>
      </c>
      <c r="J247">
        <v>228</v>
      </c>
      <c r="K247">
        <v>264</v>
      </c>
      <c r="L247">
        <v>309</v>
      </c>
      <c r="M247">
        <v>647</v>
      </c>
      <c r="N247">
        <v>523</v>
      </c>
      <c r="O247">
        <v>373</v>
      </c>
      <c r="P247">
        <v>357</v>
      </c>
      <c r="Q247">
        <v>201</v>
      </c>
      <c r="R247">
        <v>327</v>
      </c>
      <c r="S247">
        <v>80</v>
      </c>
      <c r="T247">
        <v>252</v>
      </c>
      <c r="U247">
        <v>259</v>
      </c>
      <c r="V247">
        <v>519</v>
      </c>
      <c r="W247">
        <v>496</v>
      </c>
      <c r="X247">
        <v>281</v>
      </c>
      <c r="Y247">
        <v>336</v>
      </c>
      <c r="Z247">
        <v>383</v>
      </c>
      <c r="AA247">
        <v>618</v>
      </c>
      <c r="AB247">
        <v>724</v>
      </c>
      <c r="AC247">
        <v>704</v>
      </c>
      <c r="AD247">
        <v>2829</v>
      </c>
    </row>
    <row r="248" spans="1:30" ht="14.25" customHeight="1" x14ac:dyDescent="0.25">
      <c r="A248" t="s">
        <v>633</v>
      </c>
      <c r="B248" t="s">
        <v>634</v>
      </c>
      <c r="C248" t="s">
        <v>120</v>
      </c>
      <c r="D248" t="s">
        <v>111</v>
      </c>
      <c r="E248">
        <v>33</v>
      </c>
      <c r="F248">
        <v>30</v>
      </c>
      <c r="G248">
        <v>24</v>
      </c>
      <c r="H248">
        <v>34</v>
      </c>
      <c r="I248">
        <v>17</v>
      </c>
      <c r="J248">
        <v>101</v>
      </c>
      <c r="K248">
        <v>102</v>
      </c>
      <c r="L248">
        <v>72</v>
      </c>
      <c r="M248">
        <v>91</v>
      </c>
      <c r="N248">
        <v>18</v>
      </c>
      <c r="O248">
        <v>27</v>
      </c>
      <c r="P248">
        <v>33</v>
      </c>
      <c r="Q248">
        <v>26</v>
      </c>
      <c r="R248">
        <v>13</v>
      </c>
      <c r="S248">
        <v>13</v>
      </c>
      <c r="T248">
        <v>18</v>
      </c>
      <c r="U248">
        <v>27</v>
      </c>
      <c r="V248">
        <v>36</v>
      </c>
      <c r="W248">
        <v>21</v>
      </c>
      <c r="X248">
        <v>-265</v>
      </c>
      <c r="Y248">
        <v>22</v>
      </c>
      <c r="Z248">
        <v>16</v>
      </c>
      <c r="AA248">
        <v>28</v>
      </c>
      <c r="AB248">
        <v>15</v>
      </c>
      <c r="AC248">
        <v>21</v>
      </c>
      <c r="AD248">
        <v>16</v>
      </c>
    </row>
    <row r="249" spans="1:30" ht="14.25" customHeight="1" x14ac:dyDescent="0.25">
      <c r="A249" t="s">
        <v>635</v>
      </c>
      <c r="B249" t="s">
        <v>636</v>
      </c>
      <c r="C249" t="s">
        <v>114</v>
      </c>
      <c r="D249" t="s">
        <v>111</v>
      </c>
      <c r="E249">
        <v>204</v>
      </c>
      <c r="F249">
        <v>27</v>
      </c>
      <c r="G249">
        <v>63</v>
      </c>
      <c r="H249">
        <v>48</v>
      </c>
      <c r="I249">
        <v>100</v>
      </c>
      <c r="J249">
        <v>56</v>
      </c>
      <c r="K249">
        <v>77</v>
      </c>
      <c r="L249">
        <v>41</v>
      </c>
      <c r="M249">
        <v>134</v>
      </c>
      <c r="N249">
        <v>32</v>
      </c>
      <c r="O249">
        <v>47</v>
      </c>
      <c r="P249">
        <v>68</v>
      </c>
      <c r="Q249">
        <v>37</v>
      </c>
      <c r="R249">
        <v>25</v>
      </c>
      <c r="S249">
        <v>6</v>
      </c>
      <c r="T249">
        <v>113</v>
      </c>
      <c r="U249">
        <v>59</v>
      </c>
      <c r="V249">
        <v>79</v>
      </c>
      <c r="W249">
        <v>159</v>
      </c>
      <c r="X249">
        <v>82</v>
      </c>
      <c r="Y249">
        <v>58</v>
      </c>
      <c r="Z249">
        <v>76</v>
      </c>
      <c r="AA249">
        <v>168</v>
      </c>
      <c r="AB249">
        <v>122</v>
      </c>
      <c r="AC249">
        <v>69</v>
      </c>
      <c r="AD249">
        <v>69</v>
      </c>
    </row>
    <row r="250" spans="1:30" ht="14.25" customHeight="1" x14ac:dyDescent="0.25">
      <c r="A250" t="s">
        <v>637</v>
      </c>
      <c r="B250" t="s">
        <v>638</v>
      </c>
      <c r="C250" t="s">
        <v>120</v>
      </c>
      <c r="D250" t="s">
        <v>111</v>
      </c>
      <c r="E250">
        <v>5</v>
      </c>
      <c r="F250">
        <v>3</v>
      </c>
      <c r="G250">
        <v>4</v>
      </c>
      <c r="H250">
        <v>2</v>
      </c>
      <c r="I250">
        <v>3</v>
      </c>
      <c r="J250">
        <v>6</v>
      </c>
      <c r="K250">
        <v>7</v>
      </c>
      <c r="L250">
        <v>146</v>
      </c>
      <c r="M250">
        <v>213</v>
      </c>
      <c r="N250">
        <v>51</v>
      </c>
      <c r="O250">
        <v>4</v>
      </c>
      <c r="P250">
        <v>8</v>
      </c>
      <c r="Q250">
        <v>13</v>
      </c>
      <c r="R250">
        <v>3</v>
      </c>
      <c r="S250">
        <v>4</v>
      </c>
      <c r="T250">
        <v>9</v>
      </c>
      <c r="U250">
        <v>8</v>
      </c>
      <c r="V250">
        <v>8</v>
      </c>
      <c r="W250">
        <v>1</v>
      </c>
      <c r="X250">
        <v>8</v>
      </c>
      <c r="Y250">
        <v>13</v>
      </c>
      <c r="Z250">
        <v>-14</v>
      </c>
      <c r="AA250">
        <v>23</v>
      </c>
      <c r="AB250">
        <v>13</v>
      </c>
      <c r="AC250">
        <v>7</v>
      </c>
      <c r="AD250">
        <v>5</v>
      </c>
    </row>
    <row r="251" spans="1:30" ht="14.25" customHeight="1" x14ac:dyDescent="0.25">
      <c r="A251" t="s">
        <v>639</v>
      </c>
      <c r="B251" t="s">
        <v>640</v>
      </c>
      <c r="C251" t="s">
        <v>114</v>
      </c>
      <c r="D251" t="s">
        <v>111</v>
      </c>
      <c r="E251">
        <v>12</v>
      </c>
      <c r="F251">
        <v>13</v>
      </c>
      <c r="G251">
        <v>42</v>
      </c>
      <c r="H251">
        <v>8</v>
      </c>
      <c r="I251">
        <v>7</v>
      </c>
      <c r="J251">
        <v>13</v>
      </c>
      <c r="K251">
        <v>15</v>
      </c>
      <c r="L251">
        <v>257</v>
      </c>
      <c r="M251">
        <v>18</v>
      </c>
      <c r="N251">
        <v>16</v>
      </c>
      <c r="O251">
        <v>19</v>
      </c>
      <c r="P251">
        <v>39</v>
      </c>
      <c r="Q251">
        <v>24</v>
      </c>
      <c r="R251">
        <v>3</v>
      </c>
      <c r="S251">
        <v>6</v>
      </c>
      <c r="T251">
        <v>7</v>
      </c>
      <c r="U251">
        <v>15</v>
      </c>
      <c r="V251">
        <v>10</v>
      </c>
      <c r="W251">
        <v>12</v>
      </c>
      <c r="X251">
        <v>8</v>
      </c>
      <c r="Y251">
        <v>17</v>
      </c>
      <c r="Z251">
        <v>17</v>
      </c>
      <c r="AA251">
        <v>17</v>
      </c>
      <c r="AB251">
        <v>16</v>
      </c>
      <c r="AC251">
        <v>27</v>
      </c>
      <c r="AD251">
        <v>18</v>
      </c>
    </row>
    <row r="252" spans="1:30" ht="14.25" customHeight="1" x14ac:dyDescent="0.25">
      <c r="A252" t="s">
        <v>641</v>
      </c>
      <c r="B252" t="s">
        <v>642</v>
      </c>
      <c r="C252" t="s">
        <v>120</v>
      </c>
      <c r="D252" t="s">
        <v>111</v>
      </c>
      <c r="E252">
        <v>24</v>
      </c>
      <c r="F252">
        <v>23</v>
      </c>
      <c r="G252">
        <v>21</v>
      </c>
      <c r="H252">
        <v>14</v>
      </c>
      <c r="I252">
        <v>10</v>
      </c>
      <c r="J252">
        <v>14</v>
      </c>
      <c r="K252">
        <v>21</v>
      </c>
      <c r="L252">
        <v>26</v>
      </c>
      <c r="M252">
        <v>28</v>
      </c>
      <c r="N252">
        <v>17</v>
      </c>
      <c r="O252">
        <v>27</v>
      </c>
      <c r="P252">
        <v>22</v>
      </c>
      <c r="Q252">
        <v>16</v>
      </c>
      <c r="R252">
        <v>7</v>
      </c>
      <c r="S252">
        <v>9</v>
      </c>
      <c r="T252">
        <v>26</v>
      </c>
      <c r="U252">
        <v>27</v>
      </c>
      <c r="V252">
        <v>34</v>
      </c>
      <c r="W252">
        <v>21</v>
      </c>
      <c r="X252">
        <v>29</v>
      </c>
      <c r="Y252">
        <v>30</v>
      </c>
      <c r="Z252">
        <v>41</v>
      </c>
      <c r="AA252">
        <v>28</v>
      </c>
      <c r="AB252">
        <v>49</v>
      </c>
      <c r="AC252">
        <v>24</v>
      </c>
      <c r="AD252">
        <v>105</v>
      </c>
    </row>
    <row r="253" spans="1:30" ht="14.25" customHeight="1" x14ac:dyDescent="0.25">
      <c r="A253" t="s">
        <v>643</v>
      </c>
      <c r="B253" t="s">
        <v>644</v>
      </c>
      <c r="C253" t="s">
        <v>116</v>
      </c>
      <c r="D253" t="s">
        <v>111</v>
      </c>
      <c r="E253">
        <v>1</v>
      </c>
      <c r="F253">
        <v>2</v>
      </c>
      <c r="G253">
        <v>2</v>
      </c>
      <c r="H253">
        <v>2</v>
      </c>
      <c r="I253">
        <v>3</v>
      </c>
      <c r="J253">
        <v>2</v>
      </c>
      <c r="K253">
        <v>2</v>
      </c>
      <c r="L253">
        <v>4</v>
      </c>
      <c r="M253">
        <v>7</v>
      </c>
      <c r="N253">
        <v>1</v>
      </c>
      <c r="O253">
        <v>1</v>
      </c>
      <c r="P253">
        <v>2</v>
      </c>
      <c r="Q253">
        <v>0</v>
      </c>
      <c r="R253">
        <v>0</v>
      </c>
      <c r="S253">
        <v>3</v>
      </c>
      <c r="T253">
        <v>2</v>
      </c>
      <c r="U253">
        <v>1</v>
      </c>
      <c r="V253">
        <v>1</v>
      </c>
      <c r="W253">
        <v>2</v>
      </c>
      <c r="X253">
        <v>0</v>
      </c>
      <c r="Y253">
        <v>0</v>
      </c>
      <c r="Z253">
        <v>1</v>
      </c>
      <c r="AA253">
        <v>0</v>
      </c>
      <c r="AB253">
        <v>0</v>
      </c>
      <c r="AC253">
        <v>1</v>
      </c>
      <c r="AD253">
        <v>4</v>
      </c>
    </row>
    <row r="254" spans="1:30" ht="14.25" customHeight="1" x14ac:dyDescent="0.25">
      <c r="A254" t="s">
        <v>645</v>
      </c>
      <c r="B254" t="s">
        <v>646</v>
      </c>
      <c r="C254" t="s">
        <v>114</v>
      </c>
      <c r="D254" t="s">
        <v>111</v>
      </c>
      <c r="E254">
        <v>53</v>
      </c>
      <c r="F254">
        <v>50</v>
      </c>
      <c r="G254">
        <v>69</v>
      </c>
      <c r="H254">
        <v>83</v>
      </c>
      <c r="I254">
        <v>32</v>
      </c>
      <c r="J254">
        <v>57</v>
      </c>
      <c r="K254">
        <v>56</v>
      </c>
      <c r="L254">
        <v>61</v>
      </c>
      <c r="M254">
        <v>81</v>
      </c>
      <c r="N254">
        <v>53</v>
      </c>
      <c r="O254">
        <v>37</v>
      </c>
      <c r="P254">
        <v>66</v>
      </c>
      <c r="Q254">
        <v>57</v>
      </c>
      <c r="R254">
        <v>16</v>
      </c>
      <c r="S254">
        <v>14</v>
      </c>
      <c r="T254">
        <v>53</v>
      </c>
      <c r="U254">
        <v>53</v>
      </c>
      <c r="V254">
        <v>61</v>
      </c>
      <c r="W254">
        <v>42</v>
      </c>
      <c r="X254">
        <v>61</v>
      </c>
      <c r="Y254">
        <v>66</v>
      </c>
      <c r="Z254">
        <v>51</v>
      </c>
      <c r="AA254">
        <v>56</v>
      </c>
      <c r="AB254">
        <v>94</v>
      </c>
      <c r="AC254">
        <v>59</v>
      </c>
      <c r="AD254">
        <v>63</v>
      </c>
    </row>
    <row r="255" spans="1:30" ht="14.25" customHeight="1" x14ac:dyDescent="0.25">
      <c r="A255" t="s">
        <v>647</v>
      </c>
      <c r="B255" t="s">
        <v>648</v>
      </c>
      <c r="C255" t="s">
        <v>115</v>
      </c>
      <c r="D255" t="s">
        <v>111</v>
      </c>
      <c r="E255">
        <v>3</v>
      </c>
      <c r="F255">
        <v>2</v>
      </c>
      <c r="G255">
        <v>0</v>
      </c>
      <c r="H255">
        <v>2</v>
      </c>
      <c r="I255">
        <v>1</v>
      </c>
      <c r="J255">
        <v>1</v>
      </c>
      <c r="K255">
        <v>4</v>
      </c>
      <c r="L255">
        <v>10</v>
      </c>
      <c r="M255">
        <v>33</v>
      </c>
      <c r="N255">
        <v>3</v>
      </c>
      <c r="O255">
        <v>7</v>
      </c>
      <c r="P255">
        <v>20</v>
      </c>
      <c r="Q255">
        <v>11</v>
      </c>
      <c r="R255">
        <v>3</v>
      </c>
      <c r="S255">
        <v>3</v>
      </c>
      <c r="T255">
        <v>9</v>
      </c>
      <c r="U255">
        <v>3</v>
      </c>
      <c r="V255">
        <v>1</v>
      </c>
      <c r="W255">
        <v>3</v>
      </c>
      <c r="X255">
        <v>0</v>
      </c>
      <c r="Y255">
        <v>0</v>
      </c>
      <c r="Z255">
        <v>1</v>
      </c>
      <c r="AA255">
        <v>0</v>
      </c>
      <c r="AB255">
        <v>0</v>
      </c>
      <c r="AC255">
        <v>0</v>
      </c>
      <c r="AD255">
        <v>1</v>
      </c>
    </row>
    <row r="256" spans="1:30" ht="14.25" customHeight="1" x14ac:dyDescent="0.25">
      <c r="A256" t="s">
        <v>649</v>
      </c>
      <c r="B256" t="s">
        <v>650</v>
      </c>
      <c r="C256" t="s">
        <v>115</v>
      </c>
      <c r="D256" t="s">
        <v>111</v>
      </c>
      <c r="E256">
        <v>1</v>
      </c>
      <c r="F256">
        <v>1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7</v>
      </c>
      <c r="O256">
        <v>0</v>
      </c>
      <c r="P256">
        <v>2</v>
      </c>
      <c r="Q256">
        <v>0</v>
      </c>
      <c r="R256">
        <v>1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1</v>
      </c>
      <c r="Y256">
        <v>3</v>
      </c>
      <c r="Z256">
        <v>0</v>
      </c>
      <c r="AA256">
        <v>0</v>
      </c>
      <c r="AB256">
        <v>2</v>
      </c>
      <c r="AC256">
        <v>0</v>
      </c>
      <c r="AD256">
        <v>2</v>
      </c>
    </row>
    <row r="257" spans="1:30" ht="14.25" customHeight="1" x14ac:dyDescent="0.25">
      <c r="A257" t="s">
        <v>651</v>
      </c>
      <c r="B257" t="s">
        <v>652</v>
      </c>
      <c r="C257" t="s">
        <v>120</v>
      </c>
      <c r="D257" t="s">
        <v>111</v>
      </c>
      <c r="E257">
        <v>7</v>
      </c>
      <c r="F257">
        <v>10</v>
      </c>
      <c r="G257">
        <v>6</v>
      </c>
      <c r="H257">
        <v>6</v>
      </c>
      <c r="I257">
        <v>7</v>
      </c>
      <c r="J257">
        <v>6</v>
      </c>
      <c r="K257">
        <v>4</v>
      </c>
      <c r="L257">
        <v>8</v>
      </c>
      <c r="M257">
        <v>9</v>
      </c>
      <c r="N257">
        <v>12</v>
      </c>
      <c r="O257">
        <v>3</v>
      </c>
      <c r="P257">
        <v>6</v>
      </c>
      <c r="Q257">
        <v>8</v>
      </c>
      <c r="R257">
        <v>3</v>
      </c>
      <c r="S257">
        <v>2</v>
      </c>
      <c r="T257">
        <v>8</v>
      </c>
      <c r="U257">
        <v>6</v>
      </c>
      <c r="V257">
        <v>5</v>
      </c>
      <c r="W257">
        <v>5</v>
      </c>
      <c r="X257">
        <v>3</v>
      </c>
      <c r="Y257">
        <v>3</v>
      </c>
      <c r="Z257">
        <v>4</v>
      </c>
      <c r="AA257">
        <v>6</v>
      </c>
      <c r="AB257">
        <v>12</v>
      </c>
      <c r="AC257">
        <v>7</v>
      </c>
      <c r="AD257">
        <v>6</v>
      </c>
    </row>
    <row r="258" spans="1:30" ht="14.25" customHeight="1" x14ac:dyDescent="0.25">
      <c r="A258" t="s">
        <v>653</v>
      </c>
      <c r="B258" t="s">
        <v>654</v>
      </c>
      <c r="C258" t="s">
        <v>115</v>
      </c>
      <c r="D258" t="s">
        <v>111</v>
      </c>
      <c r="E258">
        <v>14</v>
      </c>
      <c r="F258">
        <v>10</v>
      </c>
      <c r="G258">
        <v>13</v>
      </c>
      <c r="H258">
        <v>8</v>
      </c>
      <c r="I258">
        <v>3</v>
      </c>
      <c r="J258">
        <v>8</v>
      </c>
      <c r="K258">
        <v>16</v>
      </c>
      <c r="L258">
        <v>31</v>
      </c>
      <c r="M258">
        <v>44</v>
      </c>
      <c r="N258">
        <v>23</v>
      </c>
      <c r="O258">
        <v>11</v>
      </c>
      <c r="P258">
        <v>30</v>
      </c>
      <c r="Q258">
        <v>32</v>
      </c>
      <c r="R258">
        <v>19</v>
      </c>
      <c r="S258">
        <v>7</v>
      </c>
      <c r="T258">
        <v>22</v>
      </c>
      <c r="U258">
        <v>18</v>
      </c>
      <c r="V258">
        <v>16</v>
      </c>
      <c r="W258">
        <v>17</v>
      </c>
      <c r="X258">
        <v>15</v>
      </c>
      <c r="Y258">
        <v>16</v>
      </c>
      <c r="Z258">
        <v>12</v>
      </c>
      <c r="AA258">
        <v>11</v>
      </c>
      <c r="AB258">
        <v>10</v>
      </c>
      <c r="AC258">
        <v>4</v>
      </c>
      <c r="AD258">
        <v>7</v>
      </c>
    </row>
    <row r="259" spans="1:30" ht="14.25" customHeight="1" x14ac:dyDescent="0.25">
      <c r="A259" t="s">
        <v>655</v>
      </c>
      <c r="B259" t="s">
        <v>656</v>
      </c>
      <c r="C259" t="s">
        <v>120</v>
      </c>
      <c r="D259" t="s">
        <v>111</v>
      </c>
      <c r="E259">
        <v>0</v>
      </c>
      <c r="F259">
        <v>0</v>
      </c>
      <c r="G259">
        <v>9</v>
      </c>
      <c r="H259">
        <v>28</v>
      </c>
      <c r="I259">
        <v>41</v>
      </c>
      <c r="J259">
        <v>34</v>
      </c>
      <c r="K259">
        <v>40</v>
      </c>
      <c r="L259">
        <v>43</v>
      </c>
      <c r="M259">
        <v>44</v>
      </c>
      <c r="N259">
        <v>31</v>
      </c>
      <c r="O259">
        <v>29</v>
      </c>
      <c r="P259">
        <v>40</v>
      </c>
      <c r="Q259">
        <v>10</v>
      </c>
      <c r="R259">
        <v>15</v>
      </c>
      <c r="S259">
        <v>6</v>
      </c>
      <c r="T259">
        <v>6</v>
      </c>
      <c r="U259">
        <v>11</v>
      </c>
      <c r="V259">
        <v>40</v>
      </c>
      <c r="W259">
        <v>42</v>
      </c>
      <c r="X259">
        <v>70</v>
      </c>
      <c r="Y259">
        <v>59</v>
      </c>
      <c r="Z259">
        <v>39</v>
      </c>
      <c r="AA259">
        <v>122</v>
      </c>
      <c r="AB259">
        <v>17</v>
      </c>
      <c r="AC259">
        <v>40</v>
      </c>
      <c r="AD259">
        <v>87</v>
      </c>
    </row>
    <row r="260" spans="1:30" ht="14.25" customHeight="1" x14ac:dyDescent="0.25">
      <c r="A260" t="s">
        <v>657</v>
      </c>
      <c r="B260" t="s">
        <v>658</v>
      </c>
      <c r="C260" t="s">
        <v>113</v>
      </c>
      <c r="D260" t="s">
        <v>111</v>
      </c>
      <c r="E260">
        <v>20</v>
      </c>
      <c r="F260">
        <v>22</v>
      </c>
      <c r="G260">
        <v>26</v>
      </c>
      <c r="H260">
        <v>16</v>
      </c>
      <c r="I260">
        <v>18</v>
      </c>
      <c r="J260">
        <v>25</v>
      </c>
      <c r="K260">
        <v>13</v>
      </c>
      <c r="L260">
        <v>12</v>
      </c>
      <c r="M260">
        <v>11</v>
      </c>
      <c r="N260">
        <v>10</v>
      </c>
      <c r="O260">
        <v>21</v>
      </c>
      <c r="P260">
        <v>17</v>
      </c>
      <c r="Q260">
        <v>17</v>
      </c>
      <c r="R260">
        <v>3</v>
      </c>
      <c r="S260">
        <v>1</v>
      </c>
      <c r="T260">
        <v>11</v>
      </c>
      <c r="U260">
        <v>15</v>
      </c>
      <c r="V260">
        <v>12</v>
      </c>
      <c r="W260">
        <v>9</v>
      </c>
      <c r="X260">
        <v>14</v>
      </c>
      <c r="Y260">
        <v>13</v>
      </c>
      <c r="Z260">
        <v>13</v>
      </c>
      <c r="AA260">
        <v>17</v>
      </c>
      <c r="AB260">
        <v>17</v>
      </c>
      <c r="AC260">
        <v>12</v>
      </c>
      <c r="AD260">
        <v>8</v>
      </c>
    </row>
    <row r="261" spans="1:30" ht="14.25" customHeight="1" x14ac:dyDescent="0.25">
      <c r="A261" t="s">
        <v>659</v>
      </c>
      <c r="B261" t="s">
        <v>660</v>
      </c>
      <c r="C261" t="s">
        <v>114</v>
      </c>
      <c r="D261" t="s">
        <v>111</v>
      </c>
      <c r="E261">
        <v>26</v>
      </c>
      <c r="F261">
        <v>30</v>
      </c>
      <c r="G261">
        <v>23</v>
      </c>
      <c r="H261">
        <v>37</v>
      </c>
      <c r="I261">
        <v>16</v>
      </c>
      <c r="J261">
        <v>25</v>
      </c>
      <c r="K261">
        <v>28</v>
      </c>
      <c r="L261">
        <v>31</v>
      </c>
      <c r="M261">
        <v>5223</v>
      </c>
      <c r="N261">
        <v>31</v>
      </c>
      <c r="O261">
        <v>28</v>
      </c>
      <c r="P261">
        <v>35</v>
      </c>
      <c r="Q261">
        <v>41</v>
      </c>
      <c r="R261">
        <v>13</v>
      </c>
      <c r="S261">
        <v>9</v>
      </c>
      <c r="T261">
        <v>23</v>
      </c>
      <c r="U261">
        <v>32</v>
      </c>
      <c r="V261">
        <v>34</v>
      </c>
      <c r="W261">
        <v>26</v>
      </c>
      <c r="X261">
        <v>69</v>
      </c>
      <c r="Y261">
        <v>46</v>
      </c>
      <c r="Z261">
        <v>34</v>
      </c>
      <c r="AA261">
        <v>25</v>
      </c>
      <c r="AB261">
        <v>62</v>
      </c>
      <c r="AC261">
        <v>31</v>
      </c>
      <c r="AD261">
        <v>25</v>
      </c>
    </row>
    <row r="262" spans="1:30" ht="14.25" customHeight="1" x14ac:dyDescent="0.25">
      <c r="A262" t="s">
        <v>661</v>
      </c>
      <c r="B262" t="s">
        <v>662</v>
      </c>
      <c r="C262" t="s">
        <v>114</v>
      </c>
      <c r="D262" t="s">
        <v>111</v>
      </c>
      <c r="E262">
        <v>194</v>
      </c>
      <c r="F262">
        <v>22</v>
      </c>
      <c r="G262">
        <v>31</v>
      </c>
      <c r="H262">
        <v>40</v>
      </c>
      <c r="I262">
        <v>115</v>
      </c>
      <c r="J262">
        <v>49</v>
      </c>
      <c r="K262">
        <v>22</v>
      </c>
      <c r="L262">
        <v>48</v>
      </c>
      <c r="M262">
        <v>1869</v>
      </c>
      <c r="N262">
        <v>14</v>
      </c>
      <c r="O262">
        <v>97</v>
      </c>
      <c r="P262">
        <v>85</v>
      </c>
      <c r="Q262">
        <v>50</v>
      </c>
      <c r="R262">
        <v>42</v>
      </c>
      <c r="S262">
        <v>3</v>
      </c>
      <c r="T262">
        <v>69</v>
      </c>
      <c r="U262">
        <v>26</v>
      </c>
      <c r="V262">
        <v>34</v>
      </c>
      <c r="W262">
        <v>184</v>
      </c>
      <c r="X262">
        <v>42</v>
      </c>
      <c r="Y262">
        <v>54</v>
      </c>
      <c r="Z262">
        <v>99</v>
      </c>
      <c r="AA262">
        <v>278</v>
      </c>
      <c r="AB262">
        <v>97</v>
      </c>
      <c r="AC262">
        <v>67</v>
      </c>
      <c r="AD262">
        <v>64</v>
      </c>
    </row>
    <row r="263" spans="1:30" ht="14.25" customHeight="1" x14ac:dyDescent="0.25">
      <c r="A263" t="s">
        <v>663</v>
      </c>
      <c r="B263" t="s">
        <v>664</v>
      </c>
      <c r="C263" t="s">
        <v>118</v>
      </c>
      <c r="D263" t="s">
        <v>111</v>
      </c>
      <c r="E263">
        <v>5</v>
      </c>
      <c r="F263">
        <v>8</v>
      </c>
      <c r="G263">
        <v>9</v>
      </c>
      <c r="H263">
        <v>3</v>
      </c>
      <c r="I263">
        <v>5</v>
      </c>
      <c r="J263">
        <v>3</v>
      </c>
      <c r="K263">
        <v>22</v>
      </c>
      <c r="L263">
        <v>11</v>
      </c>
      <c r="M263">
        <v>14</v>
      </c>
      <c r="N263">
        <v>8</v>
      </c>
      <c r="O263">
        <v>3</v>
      </c>
      <c r="P263">
        <v>2</v>
      </c>
      <c r="Q263">
        <v>3</v>
      </c>
      <c r="R263">
        <v>3</v>
      </c>
      <c r="S263">
        <v>7</v>
      </c>
      <c r="T263">
        <v>5</v>
      </c>
      <c r="U263">
        <v>4</v>
      </c>
      <c r="V263">
        <v>2</v>
      </c>
      <c r="W263">
        <v>5</v>
      </c>
      <c r="X263">
        <v>9</v>
      </c>
      <c r="Y263">
        <v>8</v>
      </c>
      <c r="Z263">
        <v>4</v>
      </c>
      <c r="AA263">
        <v>8</v>
      </c>
      <c r="AB263">
        <v>5</v>
      </c>
      <c r="AC263">
        <v>5</v>
      </c>
      <c r="AD263">
        <v>1</v>
      </c>
    </row>
    <row r="264" spans="1:30" ht="14.25" customHeight="1" x14ac:dyDescent="0.25">
      <c r="A264" t="s">
        <v>665</v>
      </c>
      <c r="B264" t="s">
        <v>666</v>
      </c>
      <c r="C264" t="s">
        <v>109</v>
      </c>
      <c r="D264" t="s">
        <v>111</v>
      </c>
      <c r="E264">
        <v>111</v>
      </c>
      <c r="F264">
        <v>37</v>
      </c>
      <c r="G264">
        <v>52</v>
      </c>
      <c r="H264">
        <v>35</v>
      </c>
      <c r="I264">
        <v>62</v>
      </c>
      <c r="J264">
        <v>39</v>
      </c>
      <c r="K264">
        <v>53</v>
      </c>
      <c r="L264">
        <v>37</v>
      </c>
      <c r="M264">
        <v>88</v>
      </c>
      <c r="N264">
        <v>28</v>
      </c>
      <c r="O264">
        <v>38</v>
      </c>
      <c r="P264">
        <v>42</v>
      </c>
      <c r="Q264">
        <v>31</v>
      </c>
      <c r="R264">
        <v>27</v>
      </c>
      <c r="S264">
        <v>7</v>
      </c>
      <c r="T264">
        <v>52</v>
      </c>
      <c r="U264">
        <v>50</v>
      </c>
      <c r="V264">
        <v>100</v>
      </c>
      <c r="W264">
        <v>102</v>
      </c>
      <c r="X264">
        <v>101</v>
      </c>
      <c r="Y264">
        <v>82</v>
      </c>
      <c r="Z264">
        <v>121</v>
      </c>
      <c r="AA264">
        <v>157</v>
      </c>
      <c r="AB264">
        <v>76</v>
      </c>
      <c r="AC264">
        <v>100</v>
      </c>
      <c r="AD264">
        <v>134</v>
      </c>
    </row>
    <row r="265" spans="1:30" ht="14.25" customHeight="1" x14ac:dyDescent="0.25">
      <c r="A265" t="s">
        <v>667</v>
      </c>
      <c r="B265" t="s">
        <v>668</v>
      </c>
      <c r="C265" t="s">
        <v>120</v>
      </c>
      <c r="D265" t="s">
        <v>111</v>
      </c>
      <c r="E265">
        <v>9</v>
      </c>
      <c r="F265">
        <v>9</v>
      </c>
      <c r="G265">
        <v>9</v>
      </c>
      <c r="H265">
        <v>6</v>
      </c>
      <c r="I265">
        <v>8</v>
      </c>
      <c r="J265">
        <v>10</v>
      </c>
      <c r="K265">
        <v>8</v>
      </c>
      <c r="L265">
        <v>17</v>
      </c>
      <c r="M265">
        <v>15</v>
      </c>
      <c r="N265">
        <v>7</v>
      </c>
      <c r="O265">
        <v>11</v>
      </c>
      <c r="P265">
        <v>14</v>
      </c>
      <c r="Q265">
        <v>7</v>
      </c>
      <c r="R265">
        <v>9</v>
      </c>
      <c r="S265">
        <v>5</v>
      </c>
      <c r="T265">
        <v>11</v>
      </c>
      <c r="U265">
        <v>9</v>
      </c>
      <c r="V265">
        <v>8</v>
      </c>
      <c r="W265">
        <v>18</v>
      </c>
      <c r="X265">
        <v>10</v>
      </c>
      <c r="Y265">
        <v>12</v>
      </c>
      <c r="Z265">
        <v>6</v>
      </c>
      <c r="AA265">
        <v>7</v>
      </c>
      <c r="AB265">
        <v>15</v>
      </c>
      <c r="AC265">
        <v>10</v>
      </c>
      <c r="AD265">
        <v>5</v>
      </c>
    </row>
    <row r="266" spans="1:30" ht="14.25" customHeight="1" x14ac:dyDescent="0.25">
      <c r="A266" t="s">
        <v>669</v>
      </c>
      <c r="B266" t="s">
        <v>670</v>
      </c>
      <c r="C266" t="s">
        <v>113</v>
      </c>
      <c r="D266" t="s">
        <v>111</v>
      </c>
      <c r="E266">
        <v>19</v>
      </c>
      <c r="F266">
        <v>16</v>
      </c>
      <c r="G266">
        <v>21</v>
      </c>
      <c r="H266">
        <v>13</v>
      </c>
      <c r="I266">
        <v>17</v>
      </c>
      <c r="J266">
        <v>34</v>
      </c>
      <c r="K266">
        <v>12</v>
      </c>
      <c r="L266">
        <v>14</v>
      </c>
      <c r="M266">
        <v>7</v>
      </c>
      <c r="N266">
        <v>13</v>
      </c>
      <c r="O266">
        <v>16</v>
      </c>
      <c r="P266">
        <v>20</v>
      </c>
      <c r="Q266">
        <v>15</v>
      </c>
      <c r="R266">
        <v>8</v>
      </c>
      <c r="S266">
        <v>2</v>
      </c>
      <c r="T266">
        <v>15</v>
      </c>
      <c r="U266">
        <v>14</v>
      </c>
      <c r="V266">
        <v>6</v>
      </c>
      <c r="W266">
        <v>5</v>
      </c>
      <c r="X266">
        <v>9</v>
      </c>
      <c r="Y266">
        <v>8</v>
      </c>
      <c r="Z266">
        <v>17</v>
      </c>
      <c r="AA266">
        <v>17</v>
      </c>
      <c r="AB266">
        <v>14</v>
      </c>
      <c r="AC266">
        <v>14</v>
      </c>
      <c r="AD266">
        <v>9</v>
      </c>
    </row>
    <row r="267" spans="1:30" ht="14.25" customHeight="1" x14ac:dyDescent="0.25">
      <c r="A267" t="s">
        <v>671</v>
      </c>
      <c r="B267" t="s">
        <v>672</v>
      </c>
      <c r="C267" t="s">
        <v>116</v>
      </c>
      <c r="D267" t="s">
        <v>111</v>
      </c>
      <c r="E267">
        <v>8</v>
      </c>
      <c r="F267">
        <v>2</v>
      </c>
      <c r="G267">
        <v>2</v>
      </c>
      <c r="H267">
        <v>3</v>
      </c>
      <c r="I267">
        <v>2</v>
      </c>
      <c r="J267">
        <v>2</v>
      </c>
      <c r="K267">
        <v>5</v>
      </c>
      <c r="L267">
        <v>11</v>
      </c>
      <c r="M267">
        <v>5</v>
      </c>
      <c r="N267">
        <v>8</v>
      </c>
      <c r="O267">
        <v>6</v>
      </c>
      <c r="P267">
        <v>8</v>
      </c>
      <c r="Q267">
        <v>8</v>
      </c>
      <c r="R267">
        <v>3</v>
      </c>
      <c r="S267">
        <v>2</v>
      </c>
      <c r="T267">
        <v>0</v>
      </c>
      <c r="U267">
        <v>4</v>
      </c>
      <c r="V267">
        <v>3</v>
      </c>
      <c r="W267">
        <v>3</v>
      </c>
      <c r="X267">
        <v>1</v>
      </c>
      <c r="Y267">
        <v>2</v>
      </c>
      <c r="Z267">
        <v>6</v>
      </c>
      <c r="AA267">
        <v>0</v>
      </c>
      <c r="AB267">
        <v>2</v>
      </c>
      <c r="AC267">
        <v>0</v>
      </c>
      <c r="AD267">
        <v>0</v>
      </c>
    </row>
    <row r="268" spans="1:30" ht="14.25" customHeight="1" x14ac:dyDescent="0.25">
      <c r="A268" t="s">
        <v>673</v>
      </c>
      <c r="B268" t="s">
        <v>674</v>
      </c>
      <c r="C268" t="s">
        <v>115</v>
      </c>
      <c r="D268" t="s">
        <v>111</v>
      </c>
      <c r="E268">
        <v>9</v>
      </c>
      <c r="F268">
        <v>6</v>
      </c>
      <c r="G268">
        <v>6</v>
      </c>
      <c r="H268">
        <v>8</v>
      </c>
      <c r="I268">
        <v>5</v>
      </c>
      <c r="J268">
        <v>12</v>
      </c>
      <c r="K268">
        <v>11</v>
      </c>
      <c r="L268">
        <v>7</v>
      </c>
      <c r="M268">
        <v>31</v>
      </c>
      <c r="N268">
        <v>22</v>
      </c>
      <c r="O268">
        <v>13</v>
      </c>
      <c r="P268">
        <v>10</v>
      </c>
      <c r="Q268">
        <v>8</v>
      </c>
      <c r="R268">
        <v>5</v>
      </c>
      <c r="S268">
        <v>2</v>
      </c>
      <c r="T268">
        <v>6</v>
      </c>
      <c r="U268">
        <v>20</v>
      </c>
      <c r="V268">
        <v>20</v>
      </c>
      <c r="W268">
        <v>12</v>
      </c>
      <c r="X268">
        <v>8</v>
      </c>
      <c r="Y268">
        <v>5</v>
      </c>
      <c r="Z268">
        <v>12</v>
      </c>
      <c r="AA268">
        <v>9</v>
      </c>
      <c r="AB268">
        <v>11</v>
      </c>
      <c r="AC268">
        <v>10</v>
      </c>
      <c r="AD268">
        <v>9</v>
      </c>
    </row>
    <row r="269" spans="1:30" ht="14.25" customHeight="1" x14ac:dyDescent="0.25">
      <c r="A269" t="s">
        <v>675</v>
      </c>
      <c r="B269" t="s">
        <v>676</v>
      </c>
      <c r="C269" t="s">
        <v>118</v>
      </c>
      <c r="D269" t="s">
        <v>111</v>
      </c>
      <c r="E269">
        <v>15</v>
      </c>
      <c r="F269">
        <v>15</v>
      </c>
      <c r="G269">
        <v>20</v>
      </c>
      <c r="H269">
        <v>18</v>
      </c>
      <c r="I269">
        <v>24</v>
      </c>
      <c r="J269">
        <v>19</v>
      </c>
      <c r="K269">
        <v>16</v>
      </c>
      <c r="L269">
        <v>5</v>
      </c>
      <c r="M269">
        <v>1</v>
      </c>
      <c r="N269">
        <v>12</v>
      </c>
      <c r="O269">
        <v>17</v>
      </c>
      <c r="P269">
        <v>25</v>
      </c>
      <c r="Q269">
        <v>10</v>
      </c>
      <c r="R269">
        <v>8</v>
      </c>
      <c r="S269">
        <v>7</v>
      </c>
      <c r="T269">
        <v>13</v>
      </c>
      <c r="U269">
        <v>19</v>
      </c>
      <c r="V269">
        <v>15</v>
      </c>
      <c r="W269">
        <v>11</v>
      </c>
      <c r="X269">
        <v>4</v>
      </c>
      <c r="Y269">
        <v>19</v>
      </c>
      <c r="Z269">
        <v>41</v>
      </c>
      <c r="AA269">
        <v>39</v>
      </c>
      <c r="AB269">
        <v>37</v>
      </c>
      <c r="AC269">
        <v>3</v>
      </c>
      <c r="AD269">
        <v>1</v>
      </c>
    </row>
    <row r="270" spans="1:30" ht="14.25" customHeight="1" x14ac:dyDescent="0.25">
      <c r="A270" t="s">
        <v>677</v>
      </c>
      <c r="B270" t="s">
        <v>678</v>
      </c>
      <c r="C270" t="s">
        <v>118</v>
      </c>
      <c r="D270" t="s">
        <v>111</v>
      </c>
      <c r="E270">
        <v>5</v>
      </c>
      <c r="F270">
        <v>5</v>
      </c>
      <c r="G270">
        <v>5</v>
      </c>
      <c r="H270">
        <v>2</v>
      </c>
      <c r="I270">
        <v>4</v>
      </c>
      <c r="J270">
        <v>5</v>
      </c>
      <c r="K270">
        <v>10</v>
      </c>
      <c r="L270">
        <v>16</v>
      </c>
      <c r="M270">
        <v>17</v>
      </c>
      <c r="N270">
        <v>3</v>
      </c>
      <c r="O270">
        <v>3</v>
      </c>
      <c r="P270">
        <v>0</v>
      </c>
      <c r="Q270">
        <v>0</v>
      </c>
      <c r="R270">
        <v>1</v>
      </c>
      <c r="S270">
        <v>0</v>
      </c>
      <c r="T270">
        <v>0</v>
      </c>
      <c r="U270">
        <v>2</v>
      </c>
      <c r="V270">
        <v>7</v>
      </c>
      <c r="W270">
        <v>8</v>
      </c>
      <c r="X270">
        <v>5</v>
      </c>
      <c r="Y270">
        <v>4</v>
      </c>
      <c r="Z270">
        <v>6</v>
      </c>
      <c r="AA270">
        <v>9</v>
      </c>
      <c r="AB270">
        <v>12</v>
      </c>
      <c r="AC270">
        <v>2</v>
      </c>
      <c r="AD270">
        <v>7</v>
      </c>
    </row>
    <row r="271" spans="1:30" ht="14.25" customHeight="1" x14ac:dyDescent="0.25">
      <c r="A271" t="s">
        <v>679</v>
      </c>
      <c r="B271" t="s">
        <v>680</v>
      </c>
      <c r="C271" t="s">
        <v>115</v>
      </c>
      <c r="D271" t="s">
        <v>111</v>
      </c>
      <c r="E271">
        <v>4</v>
      </c>
      <c r="F271">
        <v>2</v>
      </c>
      <c r="G271">
        <v>3</v>
      </c>
      <c r="H271">
        <v>2</v>
      </c>
      <c r="I271">
        <v>2</v>
      </c>
      <c r="J271">
        <v>4</v>
      </c>
      <c r="K271">
        <v>2</v>
      </c>
      <c r="L271">
        <v>4</v>
      </c>
      <c r="M271">
        <v>9</v>
      </c>
      <c r="N271">
        <v>1</v>
      </c>
      <c r="O271">
        <v>3</v>
      </c>
      <c r="P271">
        <v>10</v>
      </c>
      <c r="Q271">
        <v>4</v>
      </c>
      <c r="R271">
        <v>5</v>
      </c>
      <c r="S271">
        <v>0</v>
      </c>
      <c r="T271">
        <v>9</v>
      </c>
      <c r="U271">
        <v>1</v>
      </c>
      <c r="V271">
        <v>3</v>
      </c>
      <c r="W271">
        <v>7</v>
      </c>
      <c r="X271">
        <v>5</v>
      </c>
      <c r="Y271">
        <v>4</v>
      </c>
      <c r="Z271">
        <v>3</v>
      </c>
      <c r="AA271">
        <v>3</v>
      </c>
      <c r="AB271">
        <v>2</v>
      </c>
      <c r="AC271">
        <v>1</v>
      </c>
      <c r="AD271">
        <v>4</v>
      </c>
    </row>
    <row r="272" spans="1:30" ht="14.25" customHeight="1" x14ac:dyDescent="0.25">
      <c r="A272" t="s">
        <v>681</v>
      </c>
      <c r="B272" t="s">
        <v>682</v>
      </c>
      <c r="C272" t="s">
        <v>116</v>
      </c>
      <c r="D272" t="s">
        <v>111</v>
      </c>
      <c r="E272">
        <v>0</v>
      </c>
      <c r="F272">
        <v>2</v>
      </c>
      <c r="G272">
        <v>2</v>
      </c>
      <c r="H272">
        <v>2</v>
      </c>
      <c r="I272">
        <v>0</v>
      </c>
      <c r="J272">
        <v>3</v>
      </c>
      <c r="K272">
        <v>3</v>
      </c>
      <c r="L272">
        <v>5</v>
      </c>
      <c r="M272">
        <v>1</v>
      </c>
      <c r="N272">
        <v>1</v>
      </c>
      <c r="O272">
        <v>0</v>
      </c>
      <c r="P272">
        <v>2</v>
      </c>
      <c r="Q272">
        <v>3</v>
      </c>
      <c r="R272">
        <v>4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  <c r="AB272">
        <v>0</v>
      </c>
      <c r="AC272">
        <v>0</v>
      </c>
      <c r="AD272">
        <v>0</v>
      </c>
    </row>
    <row r="273" spans="1:30" ht="14.25" customHeight="1" x14ac:dyDescent="0.25">
      <c r="A273" t="s">
        <v>683</v>
      </c>
      <c r="B273" t="s">
        <v>684</v>
      </c>
      <c r="C273" t="s">
        <v>114</v>
      </c>
      <c r="D273" t="s">
        <v>111</v>
      </c>
      <c r="E273">
        <v>50</v>
      </c>
      <c r="F273">
        <v>51</v>
      </c>
      <c r="G273">
        <v>53</v>
      </c>
      <c r="H273">
        <v>37</v>
      </c>
      <c r="I273">
        <v>32</v>
      </c>
      <c r="J273">
        <v>46</v>
      </c>
      <c r="K273">
        <v>63</v>
      </c>
      <c r="L273">
        <v>37</v>
      </c>
      <c r="M273">
        <v>51</v>
      </c>
      <c r="N273">
        <v>43</v>
      </c>
      <c r="O273">
        <v>36</v>
      </c>
      <c r="P273">
        <v>73</v>
      </c>
      <c r="Q273">
        <v>54</v>
      </c>
      <c r="R273">
        <v>7</v>
      </c>
      <c r="S273">
        <v>7</v>
      </c>
      <c r="T273">
        <v>31</v>
      </c>
      <c r="U273">
        <v>57</v>
      </c>
      <c r="V273">
        <v>46</v>
      </c>
      <c r="W273">
        <v>109</v>
      </c>
      <c r="X273">
        <v>47</v>
      </c>
      <c r="Y273">
        <v>48</v>
      </c>
      <c r="Z273">
        <v>39</v>
      </c>
      <c r="AA273">
        <v>41</v>
      </c>
      <c r="AB273">
        <v>66</v>
      </c>
      <c r="AC273">
        <v>50</v>
      </c>
      <c r="AD273">
        <v>202</v>
      </c>
    </row>
    <row r="274" spans="1:30" ht="14.25" customHeight="1" x14ac:dyDescent="0.25">
      <c r="A274" t="s">
        <v>685</v>
      </c>
      <c r="B274" t="s">
        <v>686</v>
      </c>
      <c r="C274" t="s">
        <v>116</v>
      </c>
      <c r="D274" t="s">
        <v>111</v>
      </c>
      <c r="E274">
        <v>0</v>
      </c>
      <c r="F274">
        <v>0</v>
      </c>
      <c r="G274">
        <v>2</v>
      </c>
      <c r="H274">
        <v>2</v>
      </c>
      <c r="I274">
        <v>2</v>
      </c>
      <c r="J274">
        <v>0</v>
      </c>
      <c r="K274">
        <v>3</v>
      </c>
      <c r="L274">
        <v>2</v>
      </c>
      <c r="M274">
        <v>7</v>
      </c>
      <c r="N274">
        <v>0</v>
      </c>
      <c r="O274">
        <v>3</v>
      </c>
      <c r="P274">
        <v>2</v>
      </c>
      <c r="Q274">
        <v>3</v>
      </c>
      <c r="R274">
        <v>1</v>
      </c>
      <c r="S274">
        <v>0</v>
      </c>
      <c r="T274">
        <v>0</v>
      </c>
      <c r="U274">
        <v>3</v>
      </c>
      <c r="V274">
        <v>2</v>
      </c>
      <c r="W274">
        <v>3</v>
      </c>
      <c r="X274">
        <v>0</v>
      </c>
      <c r="Y274">
        <v>0</v>
      </c>
      <c r="Z274">
        <v>0</v>
      </c>
      <c r="AA274">
        <v>1</v>
      </c>
      <c r="AB274">
        <v>0</v>
      </c>
      <c r="AC274">
        <v>2</v>
      </c>
      <c r="AD274">
        <v>4</v>
      </c>
    </row>
    <row r="275" spans="1:30" ht="14.25" customHeight="1" x14ac:dyDescent="0.25">
      <c r="A275" t="s">
        <v>687</v>
      </c>
      <c r="B275" t="s">
        <v>688</v>
      </c>
      <c r="C275" t="s">
        <v>119</v>
      </c>
      <c r="D275" t="s">
        <v>111</v>
      </c>
      <c r="E275">
        <v>143</v>
      </c>
      <c r="F275">
        <v>161</v>
      </c>
      <c r="G275">
        <v>99</v>
      </c>
      <c r="H275">
        <v>201</v>
      </c>
      <c r="I275">
        <v>312</v>
      </c>
      <c r="J275">
        <v>86</v>
      </c>
      <c r="K275">
        <v>181</v>
      </c>
      <c r="L275">
        <v>89</v>
      </c>
      <c r="M275">
        <v>139</v>
      </c>
      <c r="N275">
        <v>129</v>
      </c>
      <c r="O275">
        <v>394</v>
      </c>
      <c r="P275">
        <v>191</v>
      </c>
      <c r="Q275">
        <v>118</v>
      </c>
      <c r="R275">
        <v>107</v>
      </c>
      <c r="S275">
        <v>31</v>
      </c>
      <c r="T275">
        <v>108</v>
      </c>
      <c r="U275">
        <v>133</v>
      </c>
      <c r="V275">
        <v>151</v>
      </c>
      <c r="W275">
        <v>150</v>
      </c>
      <c r="X275">
        <v>179</v>
      </c>
      <c r="Y275">
        <v>358</v>
      </c>
      <c r="Z275">
        <v>360</v>
      </c>
      <c r="AA275">
        <v>111</v>
      </c>
      <c r="AB275">
        <v>261</v>
      </c>
      <c r="AC275">
        <v>191</v>
      </c>
      <c r="AD275">
        <v>115</v>
      </c>
    </row>
    <row r="276" spans="1:30" ht="14.25" customHeight="1" x14ac:dyDescent="0.25">
      <c r="A276" t="s">
        <v>689</v>
      </c>
      <c r="B276" t="s">
        <v>690</v>
      </c>
      <c r="C276" t="s">
        <v>119</v>
      </c>
      <c r="D276" t="s">
        <v>111</v>
      </c>
      <c r="E276">
        <v>167</v>
      </c>
      <c r="F276">
        <v>155</v>
      </c>
      <c r="G276">
        <v>142</v>
      </c>
      <c r="H276">
        <v>204</v>
      </c>
      <c r="I276">
        <v>363</v>
      </c>
      <c r="J276">
        <v>77</v>
      </c>
      <c r="K276">
        <v>195</v>
      </c>
      <c r="L276">
        <v>162</v>
      </c>
      <c r="M276">
        <v>131</v>
      </c>
      <c r="N276">
        <v>127</v>
      </c>
      <c r="O276">
        <v>312</v>
      </c>
      <c r="P276">
        <v>114</v>
      </c>
      <c r="Q276">
        <v>107</v>
      </c>
      <c r="R276">
        <v>108</v>
      </c>
      <c r="S276">
        <v>22</v>
      </c>
      <c r="T276">
        <v>181</v>
      </c>
      <c r="U276">
        <v>178</v>
      </c>
      <c r="V276">
        <v>150</v>
      </c>
      <c r="W276">
        <v>161</v>
      </c>
      <c r="X276">
        <v>186</v>
      </c>
      <c r="Y276">
        <v>367</v>
      </c>
      <c r="Z276">
        <v>165</v>
      </c>
      <c r="AA276">
        <v>175</v>
      </c>
      <c r="AB276">
        <v>234</v>
      </c>
      <c r="AC276">
        <v>91</v>
      </c>
      <c r="AD276">
        <v>188</v>
      </c>
    </row>
    <row r="277" spans="1:30" ht="14.25" customHeight="1" x14ac:dyDescent="0.25">
      <c r="A277" t="s">
        <v>691</v>
      </c>
      <c r="B277" t="s">
        <v>692</v>
      </c>
      <c r="C277" t="s">
        <v>118</v>
      </c>
      <c r="D277" t="s">
        <v>111</v>
      </c>
      <c r="E277">
        <v>12</v>
      </c>
      <c r="F277">
        <v>11</v>
      </c>
      <c r="G277">
        <v>8</v>
      </c>
      <c r="H277">
        <v>11</v>
      </c>
      <c r="I277">
        <v>5</v>
      </c>
      <c r="J277">
        <v>12</v>
      </c>
      <c r="K277">
        <v>7</v>
      </c>
      <c r="L277">
        <v>8</v>
      </c>
      <c r="M277">
        <v>4</v>
      </c>
      <c r="N277">
        <v>4</v>
      </c>
      <c r="O277">
        <v>12</v>
      </c>
      <c r="P277">
        <v>3</v>
      </c>
      <c r="Q277">
        <v>0</v>
      </c>
      <c r="R277">
        <v>0</v>
      </c>
      <c r="S277">
        <v>2</v>
      </c>
      <c r="T277">
        <v>4</v>
      </c>
      <c r="U277">
        <v>3</v>
      </c>
      <c r="V277">
        <v>6</v>
      </c>
      <c r="W277">
        <v>3</v>
      </c>
      <c r="X277">
        <v>1</v>
      </c>
      <c r="Y277">
        <v>4</v>
      </c>
      <c r="Z277">
        <v>2</v>
      </c>
      <c r="AA277">
        <v>8</v>
      </c>
      <c r="AB277">
        <v>8</v>
      </c>
      <c r="AC277">
        <v>8</v>
      </c>
      <c r="AD277">
        <v>8</v>
      </c>
    </row>
    <row r="278" spans="1:30" ht="14.25" customHeight="1" x14ac:dyDescent="0.25">
      <c r="A278" t="s">
        <v>693</v>
      </c>
      <c r="B278" t="s">
        <v>694</v>
      </c>
      <c r="C278" t="s">
        <v>114</v>
      </c>
      <c r="D278" t="s">
        <v>111</v>
      </c>
      <c r="E278">
        <v>33</v>
      </c>
      <c r="F278">
        <v>37</v>
      </c>
      <c r="G278">
        <v>22</v>
      </c>
      <c r="H278">
        <v>34</v>
      </c>
      <c r="I278">
        <v>50</v>
      </c>
      <c r="J278">
        <v>21</v>
      </c>
      <c r="K278">
        <v>32</v>
      </c>
      <c r="L278">
        <v>32</v>
      </c>
      <c r="M278">
        <v>3482</v>
      </c>
      <c r="N278">
        <v>28</v>
      </c>
      <c r="O278">
        <v>23</v>
      </c>
      <c r="P278">
        <v>32</v>
      </c>
      <c r="Q278">
        <v>45</v>
      </c>
      <c r="R278">
        <v>11</v>
      </c>
      <c r="S278">
        <v>10</v>
      </c>
      <c r="T278">
        <v>24</v>
      </c>
      <c r="U278">
        <v>30</v>
      </c>
      <c r="V278">
        <v>49</v>
      </c>
      <c r="W278">
        <v>96</v>
      </c>
      <c r="X278">
        <v>76</v>
      </c>
      <c r="Y278">
        <v>27</v>
      </c>
      <c r="Z278">
        <v>34</v>
      </c>
      <c r="AA278">
        <v>31</v>
      </c>
      <c r="AB278">
        <v>82</v>
      </c>
      <c r="AC278">
        <v>36</v>
      </c>
      <c r="AD278">
        <v>25</v>
      </c>
    </row>
    <row r="279" spans="1:30" ht="14.25" customHeight="1" x14ac:dyDescent="0.25">
      <c r="A279" t="s">
        <v>695</v>
      </c>
      <c r="B279" t="s">
        <v>696</v>
      </c>
      <c r="C279" t="s">
        <v>120</v>
      </c>
      <c r="D279" t="s">
        <v>111</v>
      </c>
      <c r="E279">
        <v>11</v>
      </c>
      <c r="F279">
        <v>32</v>
      </c>
      <c r="G279">
        <v>22</v>
      </c>
      <c r="H279">
        <v>11</v>
      </c>
      <c r="I279">
        <v>10</v>
      </c>
      <c r="J279">
        <v>24</v>
      </c>
      <c r="K279">
        <v>18</v>
      </c>
      <c r="L279">
        <v>18</v>
      </c>
      <c r="M279">
        <v>32</v>
      </c>
      <c r="N279">
        <v>17</v>
      </c>
      <c r="O279">
        <v>15</v>
      </c>
      <c r="P279">
        <v>15</v>
      </c>
      <c r="Q279">
        <v>18</v>
      </c>
      <c r="R279">
        <v>8</v>
      </c>
      <c r="S279">
        <v>8</v>
      </c>
      <c r="T279">
        <v>15</v>
      </c>
      <c r="U279">
        <v>31</v>
      </c>
      <c r="V279">
        <v>26</v>
      </c>
      <c r="W279">
        <v>19</v>
      </c>
      <c r="X279">
        <v>41</v>
      </c>
      <c r="Y279">
        <v>16</v>
      </c>
      <c r="Z279">
        <v>18</v>
      </c>
      <c r="AA279">
        <v>19</v>
      </c>
      <c r="AB279">
        <v>26</v>
      </c>
      <c r="AC279">
        <v>34</v>
      </c>
      <c r="AD279">
        <v>15</v>
      </c>
    </row>
    <row r="280" spans="1:30" ht="14.25" customHeight="1" x14ac:dyDescent="0.25">
      <c r="A280" t="s">
        <v>697</v>
      </c>
      <c r="B280" t="s">
        <v>698</v>
      </c>
      <c r="C280" t="s">
        <v>109</v>
      </c>
      <c r="D280" t="s">
        <v>111</v>
      </c>
      <c r="E280">
        <v>338</v>
      </c>
      <c r="F280">
        <v>134</v>
      </c>
      <c r="G280">
        <v>888</v>
      </c>
      <c r="H280">
        <v>171</v>
      </c>
      <c r="I280">
        <v>251</v>
      </c>
      <c r="J280">
        <v>339</v>
      </c>
      <c r="K280">
        <v>756</v>
      </c>
      <c r="L280">
        <v>299</v>
      </c>
      <c r="M280">
        <v>795</v>
      </c>
      <c r="N280">
        <v>464</v>
      </c>
      <c r="O280">
        <v>551</v>
      </c>
      <c r="P280">
        <v>151</v>
      </c>
      <c r="Q280">
        <v>121</v>
      </c>
      <c r="R280">
        <v>911</v>
      </c>
      <c r="S280">
        <v>28</v>
      </c>
      <c r="T280">
        <v>106</v>
      </c>
      <c r="U280">
        <v>71</v>
      </c>
      <c r="V280">
        <v>91</v>
      </c>
      <c r="W280">
        <v>287</v>
      </c>
      <c r="X280">
        <v>565</v>
      </c>
      <c r="Y280">
        <v>154</v>
      </c>
      <c r="Z280">
        <v>170</v>
      </c>
      <c r="AA280">
        <v>261</v>
      </c>
      <c r="AB280">
        <v>236</v>
      </c>
      <c r="AC280">
        <v>96</v>
      </c>
      <c r="AD280">
        <v>1021</v>
      </c>
    </row>
    <row r="281" spans="1:30" ht="14.25" customHeight="1" x14ac:dyDescent="0.25">
      <c r="A281" t="s">
        <v>699</v>
      </c>
      <c r="B281" t="s">
        <v>700</v>
      </c>
      <c r="C281" t="s">
        <v>118</v>
      </c>
      <c r="D281" t="s">
        <v>111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38</v>
      </c>
      <c r="O281">
        <v>18</v>
      </c>
      <c r="P281">
        <v>20</v>
      </c>
      <c r="Q281">
        <v>10</v>
      </c>
      <c r="R281">
        <v>5</v>
      </c>
      <c r="S281">
        <v>5</v>
      </c>
      <c r="T281">
        <v>4</v>
      </c>
      <c r="U281">
        <v>2</v>
      </c>
      <c r="V281">
        <v>14</v>
      </c>
      <c r="W281">
        <v>2</v>
      </c>
      <c r="X281">
        <v>25</v>
      </c>
      <c r="Y281">
        <v>14</v>
      </c>
      <c r="Z281">
        <v>13</v>
      </c>
      <c r="AA281">
        <v>30</v>
      </c>
      <c r="AB281">
        <v>21</v>
      </c>
      <c r="AC281">
        <v>22</v>
      </c>
      <c r="AD281">
        <v>23</v>
      </c>
    </row>
    <row r="282" spans="1:30" ht="14.25" customHeight="1" x14ac:dyDescent="0.25">
      <c r="A282" t="s">
        <v>701</v>
      </c>
      <c r="B282" t="s">
        <v>702</v>
      </c>
      <c r="C282" t="s">
        <v>119</v>
      </c>
      <c r="D282" t="s">
        <v>111</v>
      </c>
      <c r="E282">
        <v>228</v>
      </c>
      <c r="F282">
        <v>113</v>
      </c>
      <c r="G282">
        <v>65</v>
      </c>
      <c r="H282">
        <v>55</v>
      </c>
      <c r="I282">
        <v>64</v>
      </c>
      <c r="J282">
        <v>79</v>
      </c>
      <c r="K282">
        <v>102</v>
      </c>
      <c r="L282">
        <v>91</v>
      </c>
      <c r="M282">
        <v>143</v>
      </c>
      <c r="N282">
        <v>114</v>
      </c>
      <c r="O282">
        <v>220</v>
      </c>
      <c r="P282">
        <v>119</v>
      </c>
      <c r="Q282">
        <v>77</v>
      </c>
      <c r="R282">
        <v>23</v>
      </c>
      <c r="S282">
        <v>38</v>
      </c>
      <c r="T282">
        <v>90</v>
      </c>
      <c r="U282">
        <v>104</v>
      </c>
      <c r="V282">
        <v>72</v>
      </c>
      <c r="W282">
        <v>57</v>
      </c>
      <c r="X282">
        <v>174</v>
      </c>
      <c r="Y282">
        <v>578</v>
      </c>
      <c r="Z282">
        <v>107</v>
      </c>
      <c r="AA282">
        <v>223</v>
      </c>
      <c r="AB282">
        <v>115</v>
      </c>
      <c r="AC282">
        <v>127</v>
      </c>
      <c r="AD282">
        <v>119</v>
      </c>
    </row>
    <row r="283" spans="1:30" ht="14.25" customHeight="1" x14ac:dyDescent="0.25">
      <c r="A283" t="s">
        <v>703</v>
      </c>
      <c r="B283" t="s">
        <v>704</v>
      </c>
      <c r="C283" t="s">
        <v>119</v>
      </c>
      <c r="D283" t="s">
        <v>111</v>
      </c>
      <c r="E283">
        <v>66</v>
      </c>
      <c r="F283">
        <v>57</v>
      </c>
      <c r="G283">
        <v>122</v>
      </c>
      <c r="H283">
        <v>114</v>
      </c>
      <c r="I283">
        <v>194</v>
      </c>
      <c r="J283">
        <v>85</v>
      </c>
      <c r="K283">
        <v>41</v>
      </c>
      <c r="L283">
        <v>26</v>
      </c>
      <c r="M283">
        <v>19</v>
      </c>
      <c r="N283">
        <v>23</v>
      </c>
      <c r="O283">
        <v>15</v>
      </c>
      <c r="P283">
        <v>24</v>
      </c>
      <c r="Q283">
        <v>194</v>
      </c>
      <c r="R283">
        <v>73</v>
      </c>
      <c r="S283">
        <v>20</v>
      </c>
      <c r="T283">
        <v>277</v>
      </c>
      <c r="U283">
        <v>105</v>
      </c>
      <c r="V283">
        <v>158</v>
      </c>
      <c r="W283">
        <v>92</v>
      </c>
      <c r="X283">
        <v>162</v>
      </c>
      <c r="Y283">
        <v>565</v>
      </c>
      <c r="Z283">
        <v>147</v>
      </c>
      <c r="AA283">
        <v>243</v>
      </c>
      <c r="AB283">
        <v>118</v>
      </c>
      <c r="AC283">
        <v>266</v>
      </c>
      <c r="AD283">
        <v>109</v>
      </c>
    </row>
    <row r="284" spans="1:30" ht="14.25" customHeight="1" x14ac:dyDescent="0.25">
      <c r="A284" t="s">
        <v>705</v>
      </c>
      <c r="B284" t="s">
        <v>706</v>
      </c>
      <c r="C284" t="s">
        <v>119</v>
      </c>
      <c r="D284" t="s">
        <v>111</v>
      </c>
      <c r="E284">
        <v>74</v>
      </c>
      <c r="F284">
        <v>19</v>
      </c>
      <c r="G284">
        <v>32</v>
      </c>
      <c r="H284">
        <v>29</v>
      </c>
      <c r="I284">
        <v>17</v>
      </c>
      <c r="J284">
        <v>18</v>
      </c>
      <c r="K284">
        <v>65</v>
      </c>
      <c r="L284">
        <v>47</v>
      </c>
      <c r="M284">
        <v>161</v>
      </c>
      <c r="N284">
        <v>60</v>
      </c>
      <c r="O284">
        <v>131</v>
      </c>
      <c r="P284">
        <v>25</v>
      </c>
      <c r="Q284">
        <v>66</v>
      </c>
      <c r="R284">
        <v>45</v>
      </c>
      <c r="S284">
        <v>12</v>
      </c>
      <c r="T284">
        <v>77</v>
      </c>
      <c r="U284">
        <v>26</v>
      </c>
      <c r="V284">
        <v>62</v>
      </c>
      <c r="W284">
        <v>24</v>
      </c>
      <c r="X284">
        <v>67</v>
      </c>
      <c r="Y284">
        <v>538</v>
      </c>
      <c r="Z284">
        <v>76</v>
      </c>
      <c r="AA284">
        <v>116</v>
      </c>
      <c r="AB284">
        <v>74</v>
      </c>
      <c r="AC284">
        <v>73</v>
      </c>
      <c r="AD284">
        <v>12</v>
      </c>
    </row>
    <row r="285" spans="1:30" ht="14.25" customHeight="1" x14ac:dyDescent="0.25">
      <c r="A285" t="s">
        <v>707</v>
      </c>
      <c r="B285" t="s">
        <v>708</v>
      </c>
      <c r="C285" t="s">
        <v>120</v>
      </c>
      <c r="D285" t="s">
        <v>111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9</v>
      </c>
      <c r="W285">
        <v>27</v>
      </c>
      <c r="X285">
        <v>23</v>
      </c>
      <c r="Y285">
        <v>42</v>
      </c>
      <c r="Z285">
        <v>48</v>
      </c>
      <c r="AA285">
        <v>86</v>
      </c>
      <c r="AB285">
        <v>46</v>
      </c>
      <c r="AC285">
        <v>27</v>
      </c>
      <c r="AD285">
        <v>115</v>
      </c>
    </row>
    <row r="286" spans="1:30" ht="14.25" customHeight="1" x14ac:dyDescent="0.25">
      <c r="A286" t="s">
        <v>709</v>
      </c>
      <c r="B286" t="s">
        <v>710</v>
      </c>
      <c r="C286" t="s">
        <v>120</v>
      </c>
      <c r="D286" t="s">
        <v>111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</v>
      </c>
      <c r="W286">
        <v>9</v>
      </c>
      <c r="X286">
        <v>30</v>
      </c>
      <c r="Y286">
        <v>30</v>
      </c>
      <c r="Z286">
        <v>40</v>
      </c>
      <c r="AA286">
        <v>35</v>
      </c>
      <c r="AB286">
        <v>12</v>
      </c>
      <c r="AC286">
        <v>6</v>
      </c>
      <c r="AD286">
        <v>5</v>
      </c>
    </row>
    <row r="287" spans="1:30" ht="14.25" customHeight="1" x14ac:dyDescent="0.25">
      <c r="A287" t="s">
        <v>711</v>
      </c>
      <c r="B287" t="s">
        <v>712</v>
      </c>
      <c r="C287" t="s">
        <v>120</v>
      </c>
      <c r="D287" t="s">
        <v>111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2</v>
      </c>
      <c r="W287">
        <v>5</v>
      </c>
      <c r="X287">
        <v>31</v>
      </c>
      <c r="Y287">
        <v>40</v>
      </c>
      <c r="Z287">
        <v>60</v>
      </c>
      <c r="AA287">
        <v>65</v>
      </c>
      <c r="AB287">
        <v>17</v>
      </c>
      <c r="AC287">
        <v>7</v>
      </c>
      <c r="AD287">
        <v>9</v>
      </c>
    </row>
    <row r="288" spans="1:30" ht="14.25" customHeight="1" x14ac:dyDescent="0.25">
      <c r="A288" t="s">
        <v>713</v>
      </c>
      <c r="B288" t="s">
        <v>714</v>
      </c>
      <c r="C288" t="s">
        <v>120</v>
      </c>
      <c r="D288" t="s">
        <v>111</v>
      </c>
      <c r="E288">
        <v>0</v>
      </c>
      <c r="F288">
        <v>0</v>
      </c>
      <c r="G288">
        <v>3</v>
      </c>
      <c r="H288">
        <v>9</v>
      </c>
      <c r="I288">
        <v>2</v>
      </c>
      <c r="J288">
        <v>5</v>
      </c>
      <c r="K288">
        <v>6</v>
      </c>
      <c r="L288">
        <v>6</v>
      </c>
      <c r="M288">
        <v>5</v>
      </c>
      <c r="N288">
        <v>8</v>
      </c>
      <c r="O288">
        <v>2</v>
      </c>
      <c r="P288">
        <v>3</v>
      </c>
      <c r="Q288">
        <v>3</v>
      </c>
      <c r="R288">
        <v>3</v>
      </c>
      <c r="S288">
        <v>3</v>
      </c>
      <c r="T288">
        <v>5</v>
      </c>
      <c r="U288">
        <v>4</v>
      </c>
      <c r="V288">
        <v>4</v>
      </c>
      <c r="W288">
        <v>2</v>
      </c>
      <c r="X288">
        <v>13</v>
      </c>
      <c r="Y288">
        <v>7</v>
      </c>
      <c r="Z288">
        <v>5</v>
      </c>
      <c r="AA288">
        <v>9</v>
      </c>
      <c r="AB288">
        <v>3</v>
      </c>
      <c r="AC288">
        <v>5</v>
      </c>
      <c r="AD288">
        <v>7</v>
      </c>
    </row>
    <row r="289" spans="1:30" ht="14.25" customHeight="1" x14ac:dyDescent="0.25">
      <c r="A289" t="s">
        <v>715</v>
      </c>
      <c r="B289" t="s">
        <v>716</v>
      </c>
      <c r="C289" t="s">
        <v>120</v>
      </c>
      <c r="D289" t="s">
        <v>111</v>
      </c>
      <c r="E289">
        <v>0</v>
      </c>
      <c r="F289">
        <v>0</v>
      </c>
      <c r="G289">
        <v>10</v>
      </c>
      <c r="H289">
        <v>23</v>
      </c>
      <c r="I289">
        <v>32</v>
      </c>
      <c r="J289">
        <v>14</v>
      </c>
      <c r="K289">
        <v>23</v>
      </c>
      <c r="L289">
        <v>26</v>
      </c>
      <c r="M289">
        <v>24</v>
      </c>
      <c r="N289">
        <v>14</v>
      </c>
      <c r="O289">
        <v>18</v>
      </c>
      <c r="P289">
        <v>23</v>
      </c>
      <c r="Q289">
        <v>19</v>
      </c>
      <c r="R289">
        <v>10</v>
      </c>
      <c r="S289">
        <v>10</v>
      </c>
      <c r="T289">
        <v>13</v>
      </c>
      <c r="U289">
        <v>14</v>
      </c>
      <c r="V289">
        <v>27</v>
      </c>
      <c r="W289">
        <v>19</v>
      </c>
      <c r="X289">
        <v>53</v>
      </c>
      <c r="Y289">
        <v>30</v>
      </c>
      <c r="Z289">
        <v>44</v>
      </c>
      <c r="AA289">
        <v>79</v>
      </c>
      <c r="AB289">
        <v>25</v>
      </c>
      <c r="AC289">
        <v>30</v>
      </c>
      <c r="AD289">
        <v>20</v>
      </c>
    </row>
    <row r="290" spans="1:30" ht="14.25" customHeight="1" x14ac:dyDescent="0.25">
      <c r="A290" t="s">
        <v>717</v>
      </c>
      <c r="B290" t="s">
        <v>718</v>
      </c>
      <c r="C290" t="s">
        <v>120</v>
      </c>
      <c r="D290" t="s">
        <v>111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4</v>
      </c>
      <c r="Y290">
        <v>5</v>
      </c>
      <c r="Z290">
        <v>8</v>
      </c>
      <c r="AA290">
        <v>3</v>
      </c>
      <c r="AB290">
        <v>2</v>
      </c>
      <c r="AC290">
        <v>6</v>
      </c>
      <c r="AD290">
        <v>3</v>
      </c>
    </row>
    <row r="291" spans="1:30" ht="14.25" customHeight="1" x14ac:dyDescent="0.25">
      <c r="A291" t="s">
        <v>719</v>
      </c>
      <c r="B291" t="s">
        <v>720</v>
      </c>
      <c r="C291" t="s">
        <v>120</v>
      </c>
      <c r="D291" t="s">
        <v>111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3</v>
      </c>
      <c r="Y291">
        <v>4</v>
      </c>
      <c r="Z291">
        <v>3</v>
      </c>
      <c r="AA291">
        <v>5</v>
      </c>
      <c r="AB291">
        <v>6</v>
      </c>
      <c r="AC291">
        <v>6</v>
      </c>
      <c r="AD291">
        <v>8</v>
      </c>
    </row>
    <row r="292" spans="1:30" ht="14.25" customHeight="1" x14ac:dyDescent="0.25">
      <c r="A292" t="s">
        <v>721</v>
      </c>
      <c r="B292" t="s">
        <v>722</v>
      </c>
      <c r="C292" t="s">
        <v>109</v>
      </c>
      <c r="D292" t="s">
        <v>111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21</v>
      </c>
      <c r="Y292">
        <v>29</v>
      </c>
      <c r="Z292">
        <v>18</v>
      </c>
      <c r="AA292">
        <v>19</v>
      </c>
      <c r="AB292">
        <v>31</v>
      </c>
      <c r="AC292">
        <v>29</v>
      </c>
      <c r="AD292">
        <v>20</v>
      </c>
    </row>
    <row r="293" spans="1:30" ht="14.25" customHeight="1" x14ac:dyDescent="0.25">
      <c r="A293" t="s">
        <v>723</v>
      </c>
      <c r="B293" t="s">
        <v>724</v>
      </c>
      <c r="C293" t="s">
        <v>120</v>
      </c>
      <c r="D293" t="s">
        <v>111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66</v>
      </c>
      <c r="Y293">
        <v>10</v>
      </c>
      <c r="Z293">
        <v>13</v>
      </c>
      <c r="AA293">
        <v>18</v>
      </c>
      <c r="AB293">
        <v>21</v>
      </c>
      <c r="AC293">
        <v>35</v>
      </c>
      <c r="AD293">
        <v>18</v>
      </c>
    </row>
    <row r="294" spans="1:30" ht="14.25" customHeight="1" x14ac:dyDescent="0.25">
      <c r="A294" t="s">
        <v>725</v>
      </c>
      <c r="B294" t="s">
        <v>726</v>
      </c>
      <c r="C294" t="s">
        <v>120</v>
      </c>
      <c r="D294" t="s">
        <v>111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15</v>
      </c>
      <c r="AA294">
        <v>8</v>
      </c>
      <c r="AB294">
        <v>10</v>
      </c>
      <c r="AC294">
        <v>12</v>
      </c>
      <c r="AD294">
        <v>13</v>
      </c>
    </row>
    <row r="295" spans="1:30" ht="14.25" customHeight="1" x14ac:dyDescent="0.25">
      <c r="A295" t="s">
        <v>727</v>
      </c>
      <c r="B295" t="s">
        <v>728</v>
      </c>
      <c r="C295" t="s">
        <v>120</v>
      </c>
      <c r="D295" t="s">
        <v>111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4</v>
      </c>
      <c r="AA295">
        <v>2</v>
      </c>
      <c r="AB295">
        <v>2</v>
      </c>
      <c r="AC295">
        <v>7</v>
      </c>
      <c r="AD295">
        <v>9</v>
      </c>
    </row>
    <row r="296" spans="1:30" ht="14.25" customHeight="1" x14ac:dyDescent="0.25">
      <c r="A296" t="s">
        <v>729</v>
      </c>
      <c r="B296" t="s">
        <v>730</v>
      </c>
      <c r="C296" t="s">
        <v>120</v>
      </c>
      <c r="D296" t="s">
        <v>111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42</v>
      </c>
      <c r="Z296">
        <v>179</v>
      </c>
      <c r="AA296">
        <v>231</v>
      </c>
      <c r="AB296">
        <v>200</v>
      </c>
      <c r="AC296">
        <v>109</v>
      </c>
      <c r="AD296">
        <v>28</v>
      </c>
    </row>
    <row r="297" spans="1:30" ht="14.25" customHeight="1" x14ac:dyDescent="0.25">
      <c r="A297" t="s">
        <v>731</v>
      </c>
      <c r="B297" t="s">
        <v>732</v>
      </c>
      <c r="C297" t="s">
        <v>120</v>
      </c>
      <c r="D297" t="s">
        <v>111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3</v>
      </c>
      <c r="Z297">
        <v>17</v>
      </c>
      <c r="AA297">
        <v>21</v>
      </c>
      <c r="AB297">
        <v>17</v>
      </c>
      <c r="AC297">
        <v>30</v>
      </c>
      <c r="AD297">
        <v>28</v>
      </c>
    </row>
    <row r="298" spans="1:30" ht="14.25" customHeight="1" x14ac:dyDescent="0.25">
      <c r="A298" t="s">
        <v>733</v>
      </c>
      <c r="B298" t="s">
        <v>734</v>
      </c>
      <c r="C298" t="s">
        <v>109</v>
      </c>
      <c r="D298" t="s">
        <v>111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7</v>
      </c>
      <c r="Z298">
        <v>33</v>
      </c>
      <c r="AA298">
        <v>38</v>
      </c>
      <c r="AB298">
        <v>25</v>
      </c>
      <c r="AC298">
        <v>7</v>
      </c>
      <c r="AD298">
        <v>18</v>
      </c>
    </row>
    <row r="299" spans="1:30" ht="14.25" customHeight="1" x14ac:dyDescent="0.25">
      <c r="A299" t="s">
        <v>735</v>
      </c>
      <c r="B299" t="s">
        <v>736</v>
      </c>
      <c r="C299" t="s">
        <v>119</v>
      </c>
      <c r="D299" t="s">
        <v>111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185</v>
      </c>
      <c r="K299">
        <v>82</v>
      </c>
      <c r="L299">
        <v>156</v>
      </c>
      <c r="M299">
        <v>229</v>
      </c>
      <c r="N299">
        <v>115</v>
      </c>
      <c r="O299">
        <v>143</v>
      </c>
      <c r="P299">
        <v>169</v>
      </c>
      <c r="Q299">
        <v>101</v>
      </c>
      <c r="R299">
        <v>96</v>
      </c>
      <c r="S299">
        <v>19</v>
      </c>
      <c r="T299">
        <v>201</v>
      </c>
      <c r="U299">
        <v>222</v>
      </c>
      <c r="V299">
        <v>307</v>
      </c>
      <c r="W299">
        <v>208</v>
      </c>
      <c r="X299">
        <v>156</v>
      </c>
      <c r="Y299">
        <v>359</v>
      </c>
      <c r="Z299">
        <v>165</v>
      </c>
      <c r="AA299">
        <v>479</v>
      </c>
      <c r="AB299">
        <v>291</v>
      </c>
      <c r="AC299">
        <v>397</v>
      </c>
      <c r="AD299">
        <v>467</v>
      </c>
    </row>
    <row r="300" spans="1:30" ht="14.25" customHeight="1" x14ac:dyDescent="0.25">
      <c r="A300" t="s">
        <v>737</v>
      </c>
      <c r="B300" t="s">
        <v>738</v>
      </c>
      <c r="C300" t="s">
        <v>119</v>
      </c>
      <c r="D300" t="s">
        <v>111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181</v>
      </c>
      <c r="K300">
        <v>135</v>
      </c>
      <c r="L300">
        <v>184</v>
      </c>
      <c r="M300">
        <v>357</v>
      </c>
      <c r="N300">
        <v>145</v>
      </c>
      <c r="O300">
        <v>158</v>
      </c>
      <c r="P300">
        <v>263</v>
      </c>
      <c r="Q300">
        <v>137</v>
      </c>
      <c r="R300">
        <v>113</v>
      </c>
      <c r="S300">
        <v>28</v>
      </c>
      <c r="T300">
        <v>227</v>
      </c>
      <c r="U300">
        <v>274</v>
      </c>
      <c r="V300">
        <v>218</v>
      </c>
      <c r="W300">
        <v>92</v>
      </c>
      <c r="X300">
        <v>66</v>
      </c>
      <c r="Y300">
        <v>359</v>
      </c>
      <c r="Z300">
        <v>247</v>
      </c>
      <c r="AA300">
        <v>243</v>
      </c>
      <c r="AB300">
        <v>308</v>
      </c>
      <c r="AC300">
        <v>264</v>
      </c>
      <c r="AD300">
        <v>501</v>
      </c>
    </row>
    <row r="301" spans="1:30" ht="14.25" customHeight="1" x14ac:dyDescent="0.25">
      <c r="A301" t="s">
        <v>739</v>
      </c>
      <c r="B301" t="s">
        <v>740</v>
      </c>
      <c r="C301" t="s">
        <v>120</v>
      </c>
      <c r="D301" t="s">
        <v>112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</row>
    <row r="302" spans="1:30" ht="14.25" customHeight="1" x14ac:dyDescent="0.25">
      <c r="A302" t="s">
        <v>741</v>
      </c>
      <c r="B302" t="s">
        <v>742</v>
      </c>
      <c r="C302" t="s">
        <v>118</v>
      </c>
      <c r="D302" t="s">
        <v>112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25</v>
      </c>
      <c r="N302">
        <v>23</v>
      </c>
      <c r="O302">
        <v>7</v>
      </c>
      <c r="P302">
        <v>19</v>
      </c>
      <c r="Q302">
        <v>14</v>
      </c>
      <c r="R302">
        <v>6</v>
      </c>
      <c r="S302">
        <v>2</v>
      </c>
      <c r="T302">
        <v>6</v>
      </c>
      <c r="U302">
        <v>6</v>
      </c>
      <c r="V302">
        <v>15</v>
      </c>
      <c r="W302">
        <v>4</v>
      </c>
      <c r="X302">
        <v>13</v>
      </c>
      <c r="Y302">
        <v>17</v>
      </c>
      <c r="Z302">
        <v>13</v>
      </c>
      <c r="AA302">
        <v>8</v>
      </c>
      <c r="AB302">
        <v>10</v>
      </c>
      <c r="AC302">
        <v>19</v>
      </c>
      <c r="AD302">
        <v>9</v>
      </c>
    </row>
    <row r="303" spans="1:30" ht="14.25" customHeight="1" x14ac:dyDescent="0.25">
      <c r="A303" t="s">
        <v>743</v>
      </c>
      <c r="B303" t="s">
        <v>744</v>
      </c>
      <c r="C303" t="s">
        <v>116</v>
      </c>
      <c r="D303" t="s">
        <v>112</v>
      </c>
      <c r="E303">
        <v>1</v>
      </c>
      <c r="F303">
        <v>1</v>
      </c>
      <c r="G303">
        <v>3</v>
      </c>
      <c r="H303">
        <v>0</v>
      </c>
      <c r="I303">
        <v>0</v>
      </c>
      <c r="J303">
        <v>2</v>
      </c>
      <c r="K303">
        <v>0</v>
      </c>
      <c r="L303">
        <v>1</v>
      </c>
      <c r="M303">
        <v>2</v>
      </c>
      <c r="N303">
        <v>2</v>
      </c>
      <c r="O303">
        <v>1</v>
      </c>
      <c r="P303">
        <v>2</v>
      </c>
      <c r="Q303">
        <v>4</v>
      </c>
      <c r="R303">
        <v>3</v>
      </c>
      <c r="S303">
        <v>2</v>
      </c>
      <c r="T303">
        <v>2</v>
      </c>
      <c r="U303">
        <v>1</v>
      </c>
      <c r="V303">
        <v>1</v>
      </c>
      <c r="W303">
        <v>0</v>
      </c>
      <c r="X303">
        <v>1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</row>
    <row r="304" spans="1:30" ht="14.25" customHeight="1" x14ac:dyDescent="0.25">
      <c r="A304" t="s">
        <v>745</v>
      </c>
      <c r="B304" t="s">
        <v>746</v>
      </c>
      <c r="C304" t="s">
        <v>120</v>
      </c>
      <c r="D304" t="s">
        <v>112</v>
      </c>
      <c r="E304">
        <v>8</v>
      </c>
      <c r="F304">
        <v>5</v>
      </c>
      <c r="G304">
        <v>10</v>
      </c>
      <c r="H304">
        <v>13</v>
      </c>
      <c r="I304">
        <v>8</v>
      </c>
      <c r="J304">
        <v>7</v>
      </c>
      <c r="K304">
        <v>10</v>
      </c>
      <c r="L304">
        <v>6</v>
      </c>
      <c r="M304">
        <v>11</v>
      </c>
      <c r="N304">
        <v>6</v>
      </c>
      <c r="O304">
        <v>8</v>
      </c>
      <c r="P304">
        <v>10</v>
      </c>
      <c r="Q304">
        <v>8</v>
      </c>
      <c r="R304">
        <v>4</v>
      </c>
      <c r="S304">
        <v>3</v>
      </c>
      <c r="T304">
        <v>10</v>
      </c>
      <c r="U304">
        <v>7</v>
      </c>
      <c r="V304">
        <v>34</v>
      </c>
      <c r="W304">
        <v>7</v>
      </c>
      <c r="X304">
        <v>7</v>
      </c>
      <c r="Y304">
        <v>5</v>
      </c>
      <c r="Z304">
        <v>6</v>
      </c>
      <c r="AA304">
        <v>9</v>
      </c>
      <c r="AB304">
        <v>9</v>
      </c>
      <c r="AC304">
        <v>7</v>
      </c>
      <c r="AD304">
        <v>7</v>
      </c>
    </row>
    <row r="305" spans="1:30" ht="14.25" customHeight="1" x14ac:dyDescent="0.25">
      <c r="A305" t="s">
        <v>747</v>
      </c>
      <c r="B305" t="s">
        <v>748</v>
      </c>
      <c r="C305" t="s">
        <v>114</v>
      </c>
      <c r="D305" t="s">
        <v>112</v>
      </c>
      <c r="E305">
        <v>11</v>
      </c>
      <c r="F305">
        <v>10</v>
      </c>
      <c r="G305">
        <v>110</v>
      </c>
      <c r="H305">
        <v>9</v>
      </c>
      <c r="I305">
        <v>18</v>
      </c>
      <c r="J305">
        <v>12</v>
      </c>
      <c r="K305">
        <v>15</v>
      </c>
      <c r="L305">
        <v>23</v>
      </c>
      <c r="M305">
        <v>83</v>
      </c>
      <c r="N305">
        <v>10</v>
      </c>
      <c r="O305">
        <v>12</v>
      </c>
      <c r="P305">
        <v>26</v>
      </c>
      <c r="Q305">
        <v>28</v>
      </c>
      <c r="R305">
        <v>9</v>
      </c>
      <c r="S305">
        <v>5</v>
      </c>
      <c r="T305">
        <v>9</v>
      </c>
      <c r="U305">
        <v>13</v>
      </c>
      <c r="V305">
        <v>6</v>
      </c>
      <c r="W305">
        <v>10</v>
      </c>
      <c r="X305">
        <v>12</v>
      </c>
      <c r="Y305">
        <v>12</v>
      </c>
      <c r="Z305">
        <v>14</v>
      </c>
      <c r="AA305">
        <v>12</v>
      </c>
      <c r="AB305">
        <v>12</v>
      </c>
      <c r="AC305">
        <v>6</v>
      </c>
      <c r="AD305">
        <v>294</v>
      </c>
    </row>
    <row r="306" spans="1:30" ht="14.25" customHeight="1" x14ac:dyDescent="0.25">
      <c r="A306" t="s">
        <v>749</v>
      </c>
      <c r="B306" t="s">
        <v>750</v>
      </c>
      <c r="C306" t="s">
        <v>120</v>
      </c>
      <c r="D306" t="s">
        <v>112</v>
      </c>
      <c r="E306">
        <v>5</v>
      </c>
      <c r="F306">
        <v>5</v>
      </c>
      <c r="G306">
        <v>6</v>
      </c>
      <c r="H306">
        <v>6</v>
      </c>
      <c r="I306">
        <v>3</v>
      </c>
      <c r="J306">
        <v>9</v>
      </c>
      <c r="K306">
        <v>12</v>
      </c>
      <c r="L306">
        <v>15</v>
      </c>
      <c r="M306">
        <v>29</v>
      </c>
      <c r="N306">
        <v>7</v>
      </c>
      <c r="O306">
        <v>5</v>
      </c>
      <c r="P306">
        <v>5</v>
      </c>
      <c r="Q306">
        <v>8</v>
      </c>
      <c r="R306">
        <v>2</v>
      </c>
      <c r="S306">
        <v>1</v>
      </c>
      <c r="T306">
        <v>8</v>
      </c>
      <c r="U306">
        <v>6</v>
      </c>
      <c r="V306">
        <v>5</v>
      </c>
      <c r="W306">
        <v>5</v>
      </c>
      <c r="X306">
        <v>3</v>
      </c>
      <c r="Y306">
        <v>3</v>
      </c>
      <c r="Z306">
        <v>4</v>
      </c>
      <c r="AA306">
        <v>4</v>
      </c>
      <c r="AB306">
        <v>6</v>
      </c>
      <c r="AC306">
        <v>5</v>
      </c>
      <c r="AD306">
        <v>3</v>
      </c>
    </row>
    <row r="307" spans="1:30" ht="14.25" customHeight="1" x14ac:dyDescent="0.25">
      <c r="A307" t="s">
        <v>751</v>
      </c>
      <c r="B307" t="s">
        <v>752</v>
      </c>
      <c r="C307" t="s">
        <v>114</v>
      </c>
      <c r="D307" t="s">
        <v>112</v>
      </c>
      <c r="E307">
        <v>7</v>
      </c>
      <c r="F307">
        <v>6</v>
      </c>
      <c r="G307">
        <v>7</v>
      </c>
      <c r="H307">
        <v>7</v>
      </c>
      <c r="I307">
        <v>1</v>
      </c>
      <c r="J307">
        <v>7</v>
      </c>
      <c r="K307">
        <v>3</v>
      </c>
      <c r="L307">
        <v>275</v>
      </c>
      <c r="M307">
        <v>169</v>
      </c>
      <c r="N307">
        <v>10</v>
      </c>
      <c r="O307">
        <v>13</v>
      </c>
      <c r="P307">
        <v>8</v>
      </c>
      <c r="Q307">
        <v>21</v>
      </c>
      <c r="R307">
        <v>5</v>
      </c>
      <c r="S307">
        <v>2</v>
      </c>
      <c r="T307">
        <v>5</v>
      </c>
      <c r="U307">
        <v>7</v>
      </c>
      <c r="V307">
        <v>3</v>
      </c>
      <c r="W307">
        <v>8</v>
      </c>
      <c r="X307">
        <v>5</v>
      </c>
      <c r="Y307">
        <v>4</v>
      </c>
      <c r="Z307">
        <v>7</v>
      </c>
      <c r="AA307">
        <v>5</v>
      </c>
      <c r="AB307">
        <v>7</v>
      </c>
      <c r="AC307">
        <v>5</v>
      </c>
      <c r="AD307">
        <v>7</v>
      </c>
    </row>
    <row r="308" spans="1:30" ht="14.25" customHeight="1" x14ac:dyDescent="0.25">
      <c r="A308" t="s">
        <v>753</v>
      </c>
      <c r="B308" t="s">
        <v>754</v>
      </c>
      <c r="C308" t="s">
        <v>116</v>
      </c>
      <c r="D308" t="s">
        <v>112</v>
      </c>
      <c r="E308">
        <v>1</v>
      </c>
      <c r="F308">
        <v>1</v>
      </c>
      <c r="G308">
        <v>0</v>
      </c>
      <c r="H308">
        <v>1</v>
      </c>
      <c r="I308">
        <v>1</v>
      </c>
      <c r="J308">
        <v>1</v>
      </c>
      <c r="K308">
        <v>1</v>
      </c>
      <c r="L308">
        <v>2</v>
      </c>
      <c r="M308">
        <v>8</v>
      </c>
      <c r="N308">
        <v>4</v>
      </c>
      <c r="O308">
        <v>2</v>
      </c>
      <c r="P308">
        <v>2</v>
      </c>
      <c r="Q308">
        <v>1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</row>
    <row r="309" spans="1:30" ht="14.25" customHeight="1" x14ac:dyDescent="0.25">
      <c r="A309" t="s">
        <v>755</v>
      </c>
      <c r="B309" t="s">
        <v>756</v>
      </c>
      <c r="C309" t="s">
        <v>120</v>
      </c>
      <c r="D309" t="s">
        <v>112</v>
      </c>
      <c r="E309">
        <v>4</v>
      </c>
      <c r="F309">
        <v>5</v>
      </c>
      <c r="G309">
        <v>8</v>
      </c>
      <c r="H309">
        <v>10</v>
      </c>
      <c r="I309">
        <v>2</v>
      </c>
      <c r="J309">
        <v>4</v>
      </c>
      <c r="K309">
        <v>6</v>
      </c>
      <c r="L309">
        <v>6</v>
      </c>
      <c r="M309">
        <v>4</v>
      </c>
      <c r="N309">
        <v>5</v>
      </c>
      <c r="O309">
        <v>3</v>
      </c>
      <c r="P309">
        <v>5</v>
      </c>
      <c r="Q309">
        <v>7</v>
      </c>
      <c r="R309">
        <v>5</v>
      </c>
      <c r="S309">
        <v>0</v>
      </c>
      <c r="T309">
        <v>2</v>
      </c>
      <c r="U309">
        <v>8</v>
      </c>
      <c r="V309">
        <v>2</v>
      </c>
      <c r="W309">
        <v>11</v>
      </c>
      <c r="X309">
        <v>8</v>
      </c>
      <c r="Y309">
        <v>4</v>
      </c>
      <c r="Z309">
        <v>7</v>
      </c>
      <c r="AA309">
        <v>3</v>
      </c>
      <c r="AB309">
        <v>4</v>
      </c>
      <c r="AC309">
        <v>2</v>
      </c>
      <c r="AD309">
        <v>5</v>
      </c>
    </row>
    <row r="310" spans="1:30" ht="14.25" customHeight="1" x14ac:dyDescent="0.25">
      <c r="A310" t="s">
        <v>757</v>
      </c>
      <c r="B310" t="s">
        <v>758</v>
      </c>
      <c r="C310" t="s">
        <v>114</v>
      </c>
      <c r="D310" t="s">
        <v>112</v>
      </c>
      <c r="E310">
        <v>12</v>
      </c>
      <c r="F310">
        <v>11</v>
      </c>
      <c r="G310">
        <v>8</v>
      </c>
      <c r="H310">
        <v>21</v>
      </c>
      <c r="I310">
        <v>9</v>
      </c>
      <c r="J310">
        <v>10</v>
      </c>
      <c r="K310">
        <v>9</v>
      </c>
      <c r="L310">
        <v>161</v>
      </c>
      <c r="M310">
        <v>13</v>
      </c>
      <c r="N310">
        <v>7</v>
      </c>
      <c r="O310">
        <v>16</v>
      </c>
      <c r="P310">
        <v>31</v>
      </c>
      <c r="Q310">
        <v>27</v>
      </c>
      <c r="R310">
        <v>5</v>
      </c>
      <c r="S310">
        <v>3</v>
      </c>
      <c r="T310">
        <v>9</v>
      </c>
      <c r="U310">
        <v>11</v>
      </c>
      <c r="V310">
        <v>9</v>
      </c>
      <c r="W310">
        <v>5</v>
      </c>
      <c r="X310">
        <v>19</v>
      </c>
      <c r="Y310">
        <v>13</v>
      </c>
      <c r="Z310">
        <v>16</v>
      </c>
      <c r="AA310">
        <v>14</v>
      </c>
      <c r="AB310">
        <v>11</v>
      </c>
      <c r="AC310">
        <v>10</v>
      </c>
      <c r="AD310">
        <v>7</v>
      </c>
    </row>
    <row r="311" spans="1:30" ht="14.25" customHeight="1" x14ac:dyDescent="0.25">
      <c r="A311" t="s">
        <v>759</v>
      </c>
      <c r="B311" t="s">
        <v>760</v>
      </c>
      <c r="C311" t="s">
        <v>116</v>
      </c>
      <c r="D311" t="s">
        <v>112</v>
      </c>
      <c r="E311">
        <v>0</v>
      </c>
      <c r="F311">
        <v>0</v>
      </c>
      <c r="G311">
        <v>1</v>
      </c>
      <c r="H311">
        <v>1</v>
      </c>
      <c r="I311">
        <v>1</v>
      </c>
      <c r="J311">
        <v>3</v>
      </c>
      <c r="K311">
        <v>3</v>
      </c>
      <c r="L311">
        <v>8</v>
      </c>
      <c r="M311">
        <v>7</v>
      </c>
      <c r="N311">
        <v>1</v>
      </c>
      <c r="O311">
        <v>3</v>
      </c>
      <c r="P311">
        <v>0</v>
      </c>
      <c r="Q311">
        <v>2</v>
      </c>
      <c r="R311">
        <v>0</v>
      </c>
      <c r="S311">
        <v>3</v>
      </c>
      <c r="T311">
        <v>3</v>
      </c>
      <c r="U311">
        <v>0</v>
      </c>
      <c r="V311">
        <v>1</v>
      </c>
      <c r="W311">
        <v>0</v>
      </c>
      <c r="X311">
        <v>1</v>
      </c>
      <c r="Y311">
        <v>1</v>
      </c>
      <c r="Z311">
        <v>0</v>
      </c>
      <c r="AA311">
        <v>0</v>
      </c>
      <c r="AB311">
        <v>0</v>
      </c>
      <c r="AC311">
        <v>1</v>
      </c>
      <c r="AD311">
        <v>3</v>
      </c>
    </row>
    <row r="312" spans="1:30" ht="14.25" customHeight="1" x14ac:dyDescent="0.25">
      <c r="A312" t="s">
        <v>761</v>
      </c>
      <c r="B312" t="s">
        <v>762</v>
      </c>
      <c r="C312" t="s">
        <v>118</v>
      </c>
      <c r="D312" t="s">
        <v>112</v>
      </c>
      <c r="E312">
        <v>336</v>
      </c>
      <c r="F312">
        <v>169</v>
      </c>
      <c r="G312">
        <v>140</v>
      </c>
      <c r="H312">
        <v>123</v>
      </c>
      <c r="I312">
        <v>130</v>
      </c>
      <c r="J312">
        <v>122</v>
      </c>
      <c r="K312">
        <v>178</v>
      </c>
      <c r="L312">
        <v>103</v>
      </c>
      <c r="M312">
        <v>911</v>
      </c>
      <c r="N312">
        <v>67</v>
      </c>
      <c r="O312">
        <v>273</v>
      </c>
      <c r="P312">
        <v>196</v>
      </c>
      <c r="Q312">
        <v>103</v>
      </c>
      <c r="R312">
        <v>84</v>
      </c>
      <c r="S312">
        <v>12</v>
      </c>
      <c r="T312">
        <v>142</v>
      </c>
      <c r="U312">
        <v>123</v>
      </c>
      <c r="V312">
        <v>509</v>
      </c>
      <c r="W312">
        <v>215</v>
      </c>
      <c r="X312">
        <v>308</v>
      </c>
      <c r="Y312">
        <v>561</v>
      </c>
      <c r="Z312">
        <v>239</v>
      </c>
      <c r="AA312">
        <v>225</v>
      </c>
      <c r="AB312">
        <v>950</v>
      </c>
      <c r="AC312">
        <v>335</v>
      </c>
      <c r="AD312">
        <v>682</v>
      </c>
    </row>
    <row r="313" spans="1:30" ht="14.25" customHeight="1" x14ac:dyDescent="0.25">
      <c r="A313" t="s">
        <v>763</v>
      </c>
      <c r="B313" t="s">
        <v>764</v>
      </c>
      <c r="C313" t="s">
        <v>120</v>
      </c>
      <c r="D313" t="s">
        <v>112</v>
      </c>
      <c r="E313">
        <v>19</v>
      </c>
      <c r="F313">
        <v>17</v>
      </c>
      <c r="G313">
        <v>15</v>
      </c>
      <c r="H313">
        <v>16</v>
      </c>
      <c r="I313">
        <v>24</v>
      </c>
      <c r="J313">
        <v>17</v>
      </c>
      <c r="K313">
        <v>16</v>
      </c>
      <c r="L313">
        <v>33</v>
      </c>
      <c r="M313">
        <v>34</v>
      </c>
      <c r="N313">
        <v>17</v>
      </c>
      <c r="O313">
        <v>8</v>
      </c>
      <c r="P313">
        <v>11</v>
      </c>
      <c r="Q313">
        <v>19</v>
      </c>
      <c r="R313">
        <v>13</v>
      </c>
      <c r="S313">
        <v>11</v>
      </c>
      <c r="T313">
        <v>8</v>
      </c>
      <c r="U313">
        <v>17</v>
      </c>
      <c r="V313">
        <v>14</v>
      </c>
      <c r="W313">
        <v>24</v>
      </c>
      <c r="X313">
        <v>-250</v>
      </c>
      <c r="Y313">
        <v>17</v>
      </c>
      <c r="Z313">
        <v>11</v>
      </c>
      <c r="AA313">
        <v>18</v>
      </c>
      <c r="AB313">
        <v>8</v>
      </c>
      <c r="AC313">
        <v>34</v>
      </c>
      <c r="AD313">
        <v>21</v>
      </c>
    </row>
    <row r="314" spans="1:30" ht="14.25" customHeight="1" x14ac:dyDescent="0.25">
      <c r="A314" t="s">
        <v>765</v>
      </c>
      <c r="B314" t="s">
        <v>766</v>
      </c>
      <c r="C314" t="s">
        <v>120</v>
      </c>
      <c r="D314" t="s">
        <v>112</v>
      </c>
      <c r="E314">
        <v>20</v>
      </c>
      <c r="F314">
        <v>18</v>
      </c>
      <c r="G314">
        <v>87</v>
      </c>
      <c r="H314">
        <v>31</v>
      </c>
      <c r="I314">
        <v>12</v>
      </c>
      <c r="J314">
        <v>24</v>
      </c>
      <c r="K314">
        <v>28</v>
      </c>
      <c r="L314">
        <v>13</v>
      </c>
      <c r="M314">
        <v>14</v>
      </c>
      <c r="N314">
        <v>20</v>
      </c>
      <c r="O314">
        <v>16</v>
      </c>
      <c r="P314">
        <v>14</v>
      </c>
      <c r="Q314">
        <v>12</v>
      </c>
      <c r="R314">
        <v>12</v>
      </c>
      <c r="S314">
        <v>1</v>
      </c>
      <c r="T314">
        <v>24</v>
      </c>
      <c r="U314">
        <v>17</v>
      </c>
      <c r="V314">
        <v>17</v>
      </c>
      <c r="W314">
        <v>17</v>
      </c>
      <c r="X314">
        <v>41</v>
      </c>
      <c r="Y314">
        <v>14</v>
      </c>
      <c r="Z314">
        <v>16</v>
      </c>
      <c r="AA314">
        <v>10</v>
      </c>
      <c r="AB314">
        <v>30</v>
      </c>
      <c r="AC314">
        <v>20</v>
      </c>
      <c r="AD314">
        <v>28</v>
      </c>
    </row>
    <row r="315" spans="1:30" ht="14.25" customHeight="1" x14ac:dyDescent="0.25">
      <c r="A315" t="s">
        <v>767</v>
      </c>
      <c r="B315" t="s">
        <v>768</v>
      </c>
      <c r="C315" t="s">
        <v>118</v>
      </c>
      <c r="D315" t="s">
        <v>112</v>
      </c>
      <c r="E315">
        <v>16</v>
      </c>
      <c r="F315">
        <v>11</v>
      </c>
      <c r="G315">
        <v>13</v>
      </c>
      <c r="H315">
        <v>21</v>
      </c>
      <c r="I315">
        <v>14</v>
      </c>
      <c r="J315">
        <v>31</v>
      </c>
      <c r="K315">
        <v>14</v>
      </c>
      <c r="L315">
        <v>7</v>
      </c>
      <c r="M315">
        <v>18</v>
      </c>
      <c r="N315">
        <v>75</v>
      </c>
      <c r="O315">
        <v>24</v>
      </c>
      <c r="P315">
        <v>33</v>
      </c>
      <c r="Q315">
        <v>35</v>
      </c>
      <c r="R315">
        <v>78</v>
      </c>
      <c r="S315">
        <v>4</v>
      </c>
      <c r="T315">
        <v>23</v>
      </c>
      <c r="U315">
        <v>26</v>
      </c>
      <c r="V315">
        <v>26</v>
      </c>
      <c r="W315">
        <v>41</v>
      </c>
      <c r="X315">
        <v>23</v>
      </c>
      <c r="Y315">
        <v>34</v>
      </c>
      <c r="Z315">
        <v>47</v>
      </c>
      <c r="AA315">
        <v>66</v>
      </c>
      <c r="AB315">
        <v>52</v>
      </c>
      <c r="AC315">
        <v>42</v>
      </c>
      <c r="AD315">
        <v>189</v>
      </c>
    </row>
    <row r="316" spans="1:30" ht="14.25" customHeight="1" x14ac:dyDescent="0.25">
      <c r="A316" t="s">
        <v>769</v>
      </c>
      <c r="B316" t="s">
        <v>770</v>
      </c>
      <c r="C316" t="s">
        <v>115</v>
      </c>
      <c r="D316" t="s">
        <v>112</v>
      </c>
      <c r="E316">
        <v>4</v>
      </c>
      <c r="F316">
        <v>0</v>
      </c>
      <c r="G316">
        <v>1</v>
      </c>
      <c r="H316">
        <v>2</v>
      </c>
      <c r="I316">
        <v>2</v>
      </c>
      <c r="J316">
        <v>11</v>
      </c>
      <c r="K316">
        <v>21</v>
      </c>
      <c r="L316">
        <v>7</v>
      </c>
      <c r="M316">
        <v>43</v>
      </c>
      <c r="N316">
        <v>31</v>
      </c>
      <c r="O316">
        <v>20</v>
      </c>
      <c r="P316">
        <v>18</v>
      </c>
      <c r="Q316">
        <v>11</v>
      </c>
      <c r="R316">
        <v>8</v>
      </c>
      <c r="S316">
        <v>4</v>
      </c>
      <c r="T316">
        <v>12</v>
      </c>
      <c r="U316">
        <v>19</v>
      </c>
      <c r="V316">
        <v>20</v>
      </c>
      <c r="W316">
        <v>17</v>
      </c>
      <c r="X316">
        <v>3</v>
      </c>
      <c r="Y316">
        <v>9</v>
      </c>
      <c r="Z316">
        <v>17</v>
      </c>
      <c r="AA316">
        <v>15</v>
      </c>
      <c r="AB316">
        <v>6</v>
      </c>
      <c r="AC316">
        <v>20</v>
      </c>
      <c r="AD316">
        <v>17</v>
      </c>
    </row>
    <row r="317" spans="1:30" ht="14.25" customHeight="1" x14ac:dyDescent="0.25">
      <c r="A317" t="s">
        <v>771</v>
      </c>
      <c r="B317" t="s">
        <v>772</v>
      </c>
      <c r="C317" t="s">
        <v>120</v>
      </c>
      <c r="D317" t="s">
        <v>112</v>
      </c>
      <c r="E317">
        <v>27</v>
      </c>
      <c r="F317">
        <v>40</v>
      </c>
      <c r="G317">
        <v>14</v>
      </c>
      <c r="H317">
        <v>25</v>
      </c>
      <c r="I317">
        <v>5</v>
      </c>
      <c r="J317">
        <v>23</v>
      </c>
      <c r="K317">
        <v>20</v>
      </c>
      <c r="L317">
        <v>19</v>
      </c>
      <c r="M317">
        <v>18</v>
      </c>
      <c r="N317">
        <v>15</v>
      </c>
      <c r="O317">
        <v>13</v>
      </c>
      <c r="P317">
        <v>16</v>
      </c>
      <c r="Q317">
        <v>6</v>
      </c>
      <c r="R317">
        <v>5</v>
      </c>
      <c r="S317">
        <v>1</v>
      </c>
      <c r="T317">
        <v>4</v>
      </c>
      <c r="U317">
        <v>10</v>
      </c>
      <c r="V317">
        <v>3</v>
      </c>
      <c r="W317">
        <v>1</v>
      </c>
      <c r="X317">
        <v>3</v>
      </c>
      <c r="Y317">
        <v>6</v>
      </c>
      <c r="Z317">
        <v>6</v>
      </c>
      <c r="AA317">
        <v>4</v>
      </c>
      <c r="AB317">
        <v>17</v>
      </c>
      <c r="AC317">
        <v>12</v>
      </c>
      <c r="AD317">
        <v>8</v>
      </c>
    </row>
    <row r="318" spans="1:30" ht="14.25" customHeight="1" x14ac:dyDescent="0.25">
      <c r="A318" t="s">
        <v>773</v>
      </c>
      <c r="B318" t="s">
        <v>774</v>
      </c>
      <c r="C318" t="s">
        <v>120</v>
      </c>
      <c r="D318" t="s">
        <v>112</v>
      </c>
      <c r="E318">
        <v>14</v>
      </c>
      <c r="F318">
        <v>14</v>
      </c>
      <c r="G318">
        <v>19</v>
      </c>
      <c r="H318">
        <v>15</v>
      </c>
      <c r="I318">
        <v>8</v>
      </c>
      <c r="J318">
        <v>13</v>
      </c>
      <c r="K318">
        <v>15</v>
      </c>
      <c r="L318">
        <v>27</v>
      </c>
      <c r="M318">
        <v>23</v>
      </c>
      <c r="N318">
        <v>17</v>
      </c>
      <c r="O318">
        <v>14</v>
      </c>
      <c r="P318">
        <v>18</v>
      </c>
      <c r="Q318">
        <v>18</v>
      </c>
      <c r="R318">
        <v>8</v>
      </c>
      <c r="S318">
        <v>3</v>
      </c>
      <c r="T318">
        <v>15</v>
      </c>
      <c r="U318">
        <v>23</v>
      </c>
      <c r="V318">
        <v>21</v>
      </c>
      <c r="W318">
        <v>15</v>
      </c>
      <c r="X318">
        <v>18</v>
      </c>
      <c r="Y318">
        <v>22</v>
      </c>
      <c r="Z318">
        <v>35</v>
      </c>
      <c r="AA318">
        <v>68</v>
      </c>
      <c r="AB318">
        <v>37</v>
      </c>
      <c r="AC318">
        <v>24</v>
      </c>
      <c r="AD318">
        <v>112</v>
      </c>
    </row>
    <row r="319" spans="1:30" ht="14.25" customHeight="1" x14ac:dyDescent="0.25">
      <c r="A319" t="s">
        <v>775</v>
      </c>
      <c r="B319" t="s">
        <v>776</v>
      </c>
      <c r="C319" t="s">
        <v>118</v>
      </c>
      <c r="D319" t="s">
        <v>112</v>
      </c>
      <c r="E319">
        <v>12</v>
      </c>
      <c r="F319">
        <v>10</v>
      </c>
      <c r="G319">
        <v>17</v>
      </c>
      <c r="H319">
        <v>25</v>
      </c>
      <c r="I319">
        <v>14</v>
      </c>
      <c r="J319">
        <v>17</v>
      </c>
      <c r="K319">
        <v>22</v>
      </c>
      <c r="L319">
        <v>10</v>
      </c>
      <c r="M319">
        <v>16</v>
      </c>
      <c r="N319">
        <v>14</v>
      </c>
      <c r="O319">
        <v>12</v>
      </c>
      <c r="P319">
        <v>13</v>
      </c>
      <c r="Q319">
        <v>6</v>
      </c>
      <c r="R319">
        <v>7</v>
      </c>
      <c r="S319">
        <v>4</v>
      </c>
      <c r="T319">
        <v>24</v>
      </c>
      <c r="U319">
        <v>29</v>
      </c>
      <c r="V319">
        <v>22</v>
      </c>
      <c r="W319">
        <v>19</v>
      </c>
      <c r="X319">
        <v>10</v>
      </c>
      <c r="Y319">
        <v>16</v>
      </c>
      <c r="Z319">
        <v>11</v>
      </c>
      <c r="AA319">
        <v>13</v>
      </c>
      <c r="AB319">
        <v>29</v>
      </c>
      <c r="AC319">
        <v>35</v>
      </c>
      <c r="AD319">
        <v>39</v>
      </c>
    </row>
    <row r="320" spans="1:30" ht="14.25" customHeight="1" x14ac:dyDescent="0.25">
      <c r="A320" t="s">
        <v>777</v>
      </c>
      <c r="B320" t="s">
        <v>778</v>
      </c>
      <c r="C320" t="s">
        <v>116</v>
      </c>
      <c r="D320" t="s">
        <v>112</v>
      </c>
      <c r="E320">
        <v>0</v>
      </c>
      <c r="F320">
        <v>1</v>
      </c>
      <c r="G320">
        <v>3</v>
      </c>
      <c r="H320">
        <v>4</v>
      </c>
      <c r="I320">
        <v>0</v>
      </c>
      <c r="J320">
        <v>2</v>
      </c>
      <c r="K320">
        <v>1</v>
      </c>
      <c r="L320">
        <v>1</v>
      </c>
      <c r="M320">
        <v>0</v>
      </c>
      <c r="N320">
        <v>0</v>
      </c>
      <c r="O320">
        <v>1</v>
      </c>
      <c r="P320">
        <v>3</v>
      </c>
      <c r="Q320">
        <v>3</v>
      </c>
      <c r="R320">
        <v>0</v>
      </c>
      <c r="S320">
        <v>1</v>
      </c>
      <c r="T320">
        <v>1</v>
      </c>
      <c r="U320">
        <v>3</v>
      </c>
      <c r="V320">
        <v>3</v>
      </c>
      <c r="W320">
        <v>2</v>
      </c>
      <c r="X320">
        <v>1</v>
      </c>
      <c r="Y320">
        <v>1</v>
      </c>
      <c r="Z320">
        <v>1</v>
      </c>
      <c r="AA320">
        <v>0</v>
      </c>
      <c r="AB320">
        <v>0</v>
      </c>
      <c r="AC320">
        <v>6</v>
      </c>
      <c r="AD320">
        <v>2</v>
      </c>
    </row>
    <row r="321" spans="1:30" ht="14.25" customHeight="1" x14ac:dyDescent="0.25">
      <c r="A321" t="s">
        <v>779</v>
      </c>
      <c r="B321" t="s">
        <v>780</v>
      </c>
      <c r="C321" t="s">
        <v>119</v>
      </c>
      <c r="D321" t="s">
        <v>112</v>
      </c>
      <c r="E321">
        <v>235</v>
      </c>
      <c r="F321">
        <v>121</v>
      </c>
      <c r="G321">
        <v>156</v>
      </c>
      <c r="H321">
        <v>200</v>
      </c>
      <c r="I321">
        <v>148</v>
      </c>
      <c r="J321">
        <v>146</v>
      </c>
      <c r="K321">
        <v>109</v>
      </c>
      <c r="L321">
        <v>94</v>
      </c>
      <c r="M321">
        <v>130</v>
      </c>
      <c r="N321">
        <v>194</v>
      </c>
      <c r="O321">
        <v>112</v>
      </c>
      <c r="P321">
        <v>210</v>
      </c>
      <c r="Q321">
        <v>144</v>
      </c>
      <c r="R321">
        <v>34</v>
      </c>
      <c r="S321">
        <v>23</v>
      </c>
      <c r="T321">
        <v>288</v>
      </c>
      <c r="U321">
        <v>189</v>
      </c>
      <c r="V321">
        <v>172</v>
      </c>
      <c r="W321">
        <v>150</v>
      </c>
      <c r="X321">
        <v>93</v>
      </c>
      <c r="Y321">
        <v>107</v>
      </c>
      <c r="Z321">
        <v>94</v>
      </c>
      <c r="AA321">
        <v>92</v>
      </c>
      <c r="AB321">
        <v>309</v>
      </c>
      <c r="AC321">
        <v>94</v>
      </c>
      <c r="AD321">
        <v>110</v>
      </c>
    </row>
    <row r="322" spans="1:30" ht="14.25" customHeight="1" x14ac:dyDescent="0.25">
      <c r="A322" t="s">
        <v>781</v>
      </c>
      <c r="B322" t="s">
        <v>782</v>
      </c>
      <c r="C322" t="s">
        <v>119</v>
      </c>
      <c r="D322" t="s">
        <v>112</v>
      </c>
      <c r="E322">
        <v>82</v>
      </c>
      <c r="F322">
        <v>153</v>
      </c>
      <c r="G322">
        <v>160</v>
      </c>
      <c r="H322">
        <v>122</v>
      </c>
      <c r="I322">
        <v>167</v>
      </c>
      <c r="J322">
        <v>197</v>
      </c>
      <c r="K322">
        <v>106</v>
      </c>
      <c r="L322">
        <v>69</v>
      </c>
      <c r="M322">
        <v>171</v>
      </c>
      <c r="N322">
        <v>126</v>
      </c>
      <c r="O322">
        <v>600</v>
      </c>
      <c r="P322">
        <v>167</v>
      </c>
      <c r="Q322">
        <v>111</v>
      </c>
      <c r="R322">
        <v>24</v>
      </c>
      <c r="S322">
        <v>22</v>
      </c>
      <c r="T322">
        <v>85</v>
      </c>
      <c r="U322">
        <v>410</v>
      </c>
      <c r="V322">
        <v>203</v>
      </c>
      <c r="W322">
        <v>148</v>
      </c>
      <c r="X322">
        <v>220</v>
      </c>
      <c r="Y322">
        <v>177</v>
      </c>
      <c r="Z322">
        <v>178</v>
      </c>
      <c r="AA322">
        <v>234</v>
      </c>
      <c r="AB322">
        <v>191</v>
      </c>
      <c r="AC322">
        <v>240</v>
      </c>
      <c r="AD322">
        <v>97</v>
      </c>
    </row>
    <row r="323" spans="1:30" ht="14.25" customHeight="1" x14ac:dyDescent="0.25">
      <c r="A323" t="s">
        <v>783</v>
      </c>
      <c r="B323" t="s">
        <v>784</v>
      </c>
      <c r="C323" t="s">
        <v>118</v>
      </c>
      <c r="D323" t="s">
        <v>112</v>
      </c>
      <c r="E323">
        <v>4</v>
      </c>
      <c r="F323">
        <v>4</v>
      </c>
      <c r="G323">
        <v>11</v>
      </c>
      <c r="H323">
        <v>27</v>
      </c>
      <c r="I323">
        <v>9</v>
      </c>
      <c r="J323">
        <v>5</v>
      </c>
      <c r="K323">
        <v>9</v>
      </c>
      <c r="L323">
        <v>11</v>
      </c>
      <c r="M323">
        <v>2</v>
      </c>
      <c r="N323">
        <v>1</v>
      </c>
      <c r="O323">
        <v>0</v>
      </c>
      <c r="P323">
        <v>2</v>
      </c>
      <c r="Q323">
        <v>1</v>
      </c>
      <c r="R323">
        <v>9</v>
      </c>
      <c r="S323">
        <v>11</v>
      </c>
      <c r="T323">
        <v>15</v>
      </c>
      <c r="U323">
        <v>10</v>
      </c>
      <c r="V323">
        <v>9</v>
      </c>
      <c r="W323">
        <v>6</v>
      </c>
      <c r="X323">
        <v>3</v>
      </c>
      <c r="Y323">
        <v>15</v>
      </c>
      <c r="Z323">
        <v>2</v>
      </c>
      <c r="AA323">
        <v>5</v>
      </c>
      <c r="AB323">
        <v>5</v>
      </c>
      <c r="AC323">
        <v>12</v>
      </c>
      <c r="AD323">
        <v>4</v>
      </c>
    </row>
    <row r="324" spans="1:30" ht="14.25" customHeight="1" x14ac:dyDescent="0.25">
      <c r="A324" t="s">
        <v>785</v>
      </c>
      <c r="B324" t="s">
        <v>786</v>
      </c>
      <c r="C324" t="s">
        <v>115</v>
      </c>
      <c r="D324" t="s">
        <v>112</v>
      </c>
      <c r="E324">
        <v>9</v>
      </c>
      <c r="F324">
        <v>5</v>
      </c>
      <c r="G324">
        <v>6</v>
      </c>
      <c r="H324">
        <v>6</v>
      </c>
      <c r="I324">
        <v>6</v>
      </c>
      <c r="J324">
        <v>7</v>
      </c>
      <c r="K324">
        <v>5</v>
      </c>
      <c r="L324">
        <v>4</v>
      </c>
      <c r="M324">
        <v>4</v>
      </c>
      <c r="N324">
        <v>6</v>
      </c>
      <c r="O324">
        <v>6</v>
      </c>
      <c r="P324">
        <v>6</v>
      </c>
      <c r="Q324">
        <v>3</v>
      </c>
      <c r="R324">
        <v>4</v>
      </c>
      <c r="S324">
        <v>1</v>
      </c>
      <c r="T324">
        <v>7</v>
      </c>
      <c r="U324">
        <v>5</v>
      </c>
      <c r="V324">
        <v>4</v>
      </c>
      <c r="W324">
        <v>0</v>
      </c>
      <c r="X324">
        <v>3</v>
      </c>
      <c r="Y324">
        <v>5</v>
      </c>
      <c r="Z324">
        <v>3</v>
      </c>
      <c r="AA324">
        <v>5</v>
      </c>
      <c r="AB324">
        <v>8</v>
      </c>
      <c r="AC324">
        <v>6</v>
      </c>
      <c r="AD324">
        <v>4</v>
      </c>
    </row>
    <row r="325" spans="1:30" ht="14.25" customHeight="1" x14ac:dyDescent="0.25">
      <c r="A325" t="s">
        <v>787</v>
      </c>
      <c r="B325" t="s">
        <v>788</v>
      </c>
      <c r="C325" t="s">
        <v>119</v>
      </c>
      <c r="D325" t="s">
        <v>112</v>
      </c>
      <c r="E325">
        <v>234</v>
      </c>
      <c r="F325">
        <v>49</v>
      </c>
      <c r="G325">
        <v>53</v>
      </c>
      <c r="H325">
        <v>198</v>
      </c>
      <c r="I325">
        <v>139</v>
      </c>
      <c r="J325">
        <v>95</v>
      </c>
      <c r="K325">
        <v>188</v>
      </c>
      <c r="L325">
        <v>75</v>
      </c>
      <c r="M325">
        <v>119</v>
      </c>
      <c r="N325">
        <v>125</v>
      </c>
      <c r="O325">
        <v>164</v>
      </c>
      <c r="P325">
        <v>138</v>
      </c>
      <c r="Q325">
        <v>90</v>
      </c>
      <c r="R325">
        <v>99</v>
      </c>
      <c r="S325">
        <v>28</v>
      </c>
      <c r="T325">
        <v>105</v>
      </c>
      <c r="U325">
        <v>135</v>
      </c>
      <c r="V325">
        <v>135</v>
      </c>
      <c r="W325">
        <v>121</v>
      </c>
      <c r="X325">
        <v>176</v>
      </c>
      <c r="Y325">
        <v>349</v>
      </c>
      <c r="Z325">
        <v>343</v>
      </c>
      <c r="AA325">
        <v>116</v>
      </c>
      <c r="AB325">
        <v>163</v>
      </c>
      <c r="AC325">
        <v>67</v>
      </c>
      <c r="AD325">
        <v>135</v>
      </c>
    </row>
    <row r="326" spans="1:30" ht="14.25" customHeight="1" x14ac:dyDescent="0.25">
      <c r="A326" t="s">
        <v>789</v>
      </c>
      <c r="B326" t="s">
        <v>790</v>
      </c>
      <c r="C326" t="s">
        <v>120</v>
      </c>
      <c r="D326" t="s">
        <v>112</v>
      </c>
      <c r="E326">
        <v>3</v>
      </c>
      <c r="F326">
        <v>3</v>
      </c>
      <c r="G326">
        <v>3</v>
      </c>
      <c r="H326">
        <v>5</v>
      </c>
      <c r="I326">
        <v>9</v>
      </c>
      <c r="J326">
        <v>16</v>
      </c>
      <c r="K326">
        <v>27</v>
      </c>
      <c r="L326">
        <v>22</v>
      </c>
      <c r="M326">
        <v>9</v>
      </c>
      <c r="N326">
        <v>8</v>
      </c>
      <c r="O326">
        <v>15</v>
      </c>
      <c r="P326">
        <v>16</v>
      </c>
      <c r="Q326">
        <v>4</v>
      </c>
      <c r="R326">
        <v>10</v>
      </c>
      <c r="S326">
        <v>3</v>
      </c>
      <c r="T326">
        <v>8</v>
      </c>
      <c r="U326">
        <v>13</v>
      </c>
      <c r="V326">
        <v>15</v>
      </c>
      <c r="W326">
        <v>12</v>
      </c>
      <c r="X326">
        <v>19</v>
      </c>
      <c r="Y326">
        <v>9</v>
      </c>
      <c r="Z326">
        <v>17</v>
      </c>
      <c r="AA326">
        <v>13</v>
      </c>
      <c r="AB326">
        <v>21</v>
      </c>
      <c r="AC326">
        <v>16</v>
      </c>
      <c r="AD326">
        <v>13</v>
      </c>
    </row>
    <row r="327" spans="1:30" ht="14.25" customHeight="1" x14ac:dyDescent="0.25">
      <c r="A327" t="s">
        <v>791</v>
      </c>
      <c r="B327" t="s">
        <v>792</v>
      </c>
      <c r="C327" t="s">
        <v>115</v>
      </c>
      <c r="D327" t="s">
        <v>112</v>
      </c>
      <c r="E327">
        <v>14</v>
      </c>
      <c r="F327">
        <v>7</v>
      </c>
      <c r="G327">
        <v>17</v>
      </c>
      <c r="H327">
        <v>9</v>
      </c>
      <c r="I327">
        <v>10</v>
      </c>
      <c r="J327">
        <v>23</v>
      </c>
      <c r="K327">
        <v>8</v>
      </c>
      <c r="L327">
        <v>10</v>
      </c>
      <c r="M327">
        <v>19</v>
      </c>
      <c r="N327">
        <v>11</v>
      </c>
      <c r="O327">
        <v>11</v>
      </c>
      <c r="P327">
        <v>15</v>
      </c>
      <c r="Q327">
        <v>9</v>
      </c>
      <c r="R327">
        <v>4</v>
      </c>
      <c r="S327">
        <v>0</v>
      </c>
      <c r="T327">
        <v>4</v>
      </c>
      <c r="U327">
        <v>3</v>
      </c>
      <c r="V327">
        <v>2</v>
      </c>
      <c r="W327">
        <v>3</v>
      </c>
      <c r="X327">
        <v>0</v>
      </c>
      <c r="Y327">
        <v>1</v>
      </c>
      <c r="Z327">
        <v>0</v>
      </c>
      <c r="AA327">
        <v>0</v>
      </c>
      <c r="AB327">
        <v>0</v>
      </c>
      <c r="AC327">
        <v>1</v>
      </c>
      <c r="AD327">
        <v>1</v>
      </c>
    </row>
    <row r="328" spans="1:30" ht="14.25" customHeight="1" x14ac:dyDescent="0.25">
      <c r="A328" t="s">
        <v>793</v>
      </c>
      <c r="B328" t="s">
        <v>794</v>
      </c>
      <c r="C328" t="s">
        <v>114</v>
      </c>
      <c r="D328" t="s">
        <v>112</v>
      </c>
      <c r="E328">
        <v>23</v>
      </c>
      <c r="F328">
        <v>17</v>
      </c>
      <c r="G328">
        <v>25</v>
      </c>
      <c r="H328">
        <v>20</v>
      </c>
      <c r="I328">
        <v>14</v>
      </c>
      <c r="J328">
        <v>17</v>
      </c>
      <c r="K328">
        <v>25</v>
      </c>
      <c r="L328">
        <v>31</v>
      </c>
      <c r="M328">
        <v>3476</v>
      </c>
      <c r="N328">
        <v>14</v>
      </c>
      <c r="O328">
        <v>23</v>
      </c>
      <c r="P328">
        <v>31</v>
      </c>
      <c r="Q328">
        <v>34</v>
      </c>
      <c r="R328">
        <v>11</v>
      </c>
      <c r="S328">
        <v>5</v>
      </c>
      <c r="T328">
        <v>20</v>
      </c>
      <c r="U328">
        <v>25</v>
      </c>
      <c r="V328">
        <v>24</v>
      </c>
      <c r="W328">
        <v>90</v>
      </c>
      <c r="X328">
        <v>42</v>
      </c>
      <c r="Y328">
        <v>21</v>
      </c>
      <c r="Z328">
        <v>22</v>
      </c>
      <c r="AA328">
        <v>23</v>
      </c>
      <c r="AB328">
        <v>52</v>
      </c>
      <c r="AC328">
        <v>19</v>
      </c>
      <c r="AD328">
        <v>22</v>
      </c>
    </row>
    <row r="329" spans="1:30" ht="14.25" customHeight="1" x14ac:dyDescent="0.25">
      <c r="A329" t="s">
        <v>795</v>
      </c>
      <c r="B329" t="s">
        <v>796</v>
      </c>
      <c r="C329" t="s">
        <v>118</v>
      </c>
      <c r="D329" t="s">
        <v>112</v>
      </c>
      <c r="E329">
        <v>14</v>
      </c>
      <c r="F329">
        <v>18</v>
      </c>
      <c r="G329">
        <v>5</v>
      </c>
      <c r="H329">
        <v>15</v>
      </c>
      <c r="I329">
        <v>12</v>
      </c>
      <c r="J329">
        <v>134</v>
      </c>
      <c r="K329">
        <v>98</v>
      </c>
      <c r="L329">
        <v>44</v>
      </c>
      <c r="M329">
        <v>87</v>
      </c>
      <c r="N329">
        <v>22</v>
      </c>
      <c r="O329">
        <v>2</v>
      </c>
      <c r="P329">
        <v>6</v>
      </c>
      <c r="Q329">
        <v>3</v>
      </c>
      <c r="R329">
        <v>3</v>
      </c>
      <c r="S329">
        <v>2</v>
      </c>
      <c r="T329">
        <v>6</v>
      </c>
      <c r="U329">
        <v>9</v>
      </c>
      <c r="V329">
        <v>38</v>
      </c>
      <c r="W329">
        <v>29</v>
      </c>
      <c r="X329">
        <v>19</v>
      </c>
      <c r="Y329">
        <v>15</v>
      </c>
      <c r="Z329">
        <v>24</v>
      </c>
      <c r="AA329">
        <v>37</v>
      </c>
      <c r="AB329">
        <v>5</v>
      </c>
      <c r="AC329">
        <v>8</v>
      </c>
      <c r="AD329">
        <v>6</v>
      </c>
    </row>
    <row r="330" spans="1:30" ht="14.25" customHeight="1" x14ac:dyDescent="0.25">
      <c r="A330" t="s">
        <v>797</v>
      </c>
      <c r="B330" t="s">
        <v>798</v>
      </c>
      <c r="C330" t="s">
        <v>120</v>
      </c>
      <c r="D330" t="s">
        <v>112</v>
      </c>
      <c r="E330">
        <v>7</v>
      </c>
      <c r="F330">
        <v>7</v>
      </c>
      <c r="G330">
        <v>4</v>
      </c>
      <c r="H330">
        <v>10</v>
      </c>
      <c r="I330">
        <v>1</v>
      </c>
      <c r="J330">
        <v>5</v>
      </c>
      <c r="K330">
        <v>9</v>
      </c>
      <c r="L330">
        <v>8</v>
      </c>
      <c r="M330">
        <v>9</v>
      </c>
      <c r="N330">
        <v>0</v>
      </c>
      <c r="O330">
        <v>10</v>
      </c>
      <c r="P330">
        <v>4</v>
      </c>
      <c r="Q330">
        <v>6</v>
      </c>
      <c r="R330">
        <v>3</v>
      </c>
      <c r="S330">
        <v>1</v>
      </c>
      <c r="T330">
        <v>7</v>
      </c>
      <c r="U330">
        <v>11</v>
      </c>
      <c r="V330">
        <v>10</v>
      </c>
      <c r="W330">
        <v>3</v>
      </c>
      <c r="X330">
        <v>2</v>
      </c>
      <c r="Y330">
        <v>2</v>
      </c>
      <c r="Z330">
        <v>8</v>
      </c>
      <c r="AA330">
        <v>15</v>
      </c>
      <c r="AB330">
        <v>5</v>
      </c>
      <c r="AC330">
        <v>3</v>
      </c>
      <c r="AD330">
        <v>4</v>
      </c>
    </row>
    <row r="331" spans="1:30" ht="14.25" customHeight="1" x14ac:dyDescent="0.25">
      <c r="A331" t="s">
        <v>699</v>
      </c>
      <c r="B331" t="s">
        <v>700</v>
      </c>
      <c r="C331" t="s">
        <v>118</v>
      </c>
      <c r="D331" t="s">
        <v>112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38</v>
      </c>
      <c r="O331">
        <v>18</v>
      </c>
      <c r="P331">
        <v>20</v>
      </c>
      <c r="Q331">
        <v>10</v>
      </c>
      <c r="R331">
        <v>5</v>
      </c>
      <c r="S331">
        <v>5</v>
      </c>
      <c r="T331">
        <v>4</v>
      </c>
      <c r="U331">
        <v>2</v>
      </c>
      <c r="V331">
        <v>14</v>
      </c>
      <c r="W331">
        <v>2</v>
      </c>
      <c r="X331">
        <v>25</v>
      </c>
      <c r="Y331">
        <v>14</v>
      </c>
      <c r="Z331">
        <v>13</v>
      </c>
      <c r="AA331">
        <v>30</v>
      </c>
      <c r="AB331">
        <v>21</v>
      </c>
      <c r="AC331">
        <v>22</v>
      </c>
      <c r="AD331">
        <v>23</v>
      </c>
    </row>
    <row r="332" spans="1:30" ht="14.25" customHeight="1" x14ac:dyDescent="0.25">
      <c r="A332" t="s">
        <v>799</v>
      </c>
      <c r="B332" t="s">
        <v>800</v>
      </c>
      <c r="C332" t="s">
        <v>114</v>
      </c>
      <c r="D332" t="s">
        <v>112</v>
      </c>
      <c r="E332">
        <v>16</v>
      </c>
      <c r="F332">
        <v>25</v>
      </c>
      <c r="G332">
        <v>18</v>
      </c>
      <c r="H332">
        <v>15</v>
      </c>
      <c r="I332">
        <v>10</v>
      </c>
      <c r="J332">
        <v>22</v>
      </c>
      <c r="K332">
        <v>29</v>
      </c>
      <c r="L332">
        <v>18</v>
      </c>
      <c r="M332">
        <v>5203</v>
      </c>
      <c r="N332">
        <v>15</v>
      </c>
      <c r="O332">
        <v>21</v>
      </c>
      <c r="P332">
        <v>30</v>
      </c>
      <c r="Q332">
        <v>19</v>
      </c>
      <c r="R332">
        <v>5</v>
      </c>
      <c r="S332">
        <v>10</v>
      </c>
      <c r="T332">
        <v>14</v>
      </c>
      <c r="U332">
        <v>26</v>
      </c>
      <c r="V332">
        <v>17</v>
      </c>
      <c r="W332">
        <v>19</v>
      </c>
      <c r="X332">
        <v>16</v>
      </c>
      <c r="Y332">
        <v>28</v>
      </c>
      <c r="Z332">
        <v>22</v>
      </c>
      <c r="AA332">
        <v>24</v>
      </c>
      <c r="AB332">
        <v>47</v>
      </c>
      <c r="AC332">
        <v>27</v>
      </c>
      <c r="AD332">
        <v>17</v>
      </c>
    </row>
    <row r="333" spans="1:30" ht="14.25" customHeight="1" x14ac:dyDescent="0.25">
      <c r="A333" t="s">
        <v>801</v>
      </c>
      <c r="B333" t="s">
        <v>802</v>
      </c>
      <c r="C333" t="s">
        <v>118</v>
      </c>
      <c r="D333" t="s">
        <v>112</v>
      </c>
      <c r="E333">
        <v>1</v>
      </c>
      <c r="F333">
        <v>4</v>
      </c>
      <c r="G333">
        <v>5</v>
      </c>
      <c r="H333">
        <v>1</v>
      </c>
      <c r="I333">
        <v>1</v>
      </c>
      <c r="J333">
        <v>0</v>
      </c>
      <c r="K333">
        <v>6</v>
      </c>
      <c r="L333">
        <v>2</v>
      </c>
      <c r="M333">
        <v>13</v>
      </c>
      <c r="N333">
        <v>6</v>
      </c>
      <c r="O333">
        <v>9</v>
      </c>
      <c r="P333">
        <v>3</v>
      </c>
      <c r="Q333">
        <v>1</v>
      </c>
      <c r="R333">
        <v>4</v>
      </c>
      <c r="S333">
        <v>5</v>
      </c>
      <c r="T333">
        <v>7</v>
      </c>
      <c r="U333">
        <v>6</v>
      </c>
      <c r="V333">
        <v>4</v>
      </c>
      <c r="W333">
        <v>8</v>
      </c>
      <c r="X333">
        <v>6</v>
      </c>
      <c r="Y333">
        <v>7</v>
      </c>
      <c r="Z333">
        <v>5</v>
      </c>
      <c r="AA333">
        <v>6</v>
      </c>
      <c r="AB333">
        <v>2</v>
      </c>
      <c r="AC333">
        <v>5</v>
      </c>
      <c r="AD333">
        <v>9</v>
      </c>
    </row>
    <row r="334" spans="1:30" ht="14.25" customHeight="1" x14ac:dyDescent="0.25">
      <c r="A334" t="s">
        <v>803</v>
      </c>
      <c r="B334" t="s">
        <v>804</v>
      </c>
      <c r="C334" t="s">
        <v>109</v>
      </c>
      <c r="D334" t="s">
        <v>112</v>
      </c>
      <c r="E334">
        <v>689</v>
      </c>
      <c r="F334">
        <v>184</v>
      </c>
      <c r="G334">
        <v>229</v>
      </c>
      <c r="H334">
        <v>175</v>
      </c>
      <c r="I334">
        <v>226</v>
      </c>
      <c r="J334">
        <v>113</v>
      </c>
      <c r="K334">
        <v>1001</v>
      </c>
      <c r="L334">
        <v>103</v>
      </c>
      <c r="M334">
        <v>232</v>
      </c>
      <c r="N334">
        <v>95</v>
      </c>
      <c r="O334">
        <v>199</v>
      </c>
      <c r="P334">
        <v>96</v>
      </c>
      <c r="Q334">
        <v>80</v>
      </c>
      <c r="R334">
        <v>944</v>
      </c>
      <c r="S334">
        <v>29</v>
      </c>
      <c r="T334">
        <v>200</v>
      </c>
      <c r="U334">
        <v>144</v>
      </c>
      <c r="V334">
        <v>187</v>
      </c>
      <c r="W334">
        <v>166</v>
      </c>
      <c r="X334">
        <v>520</v>
      </c>
      <c r="Y334">
        <v>114</v>
      </c>
      <c r="Z334">
        <v>134</v>
      </c>
      <c r="AA334">
        <v>167</v>
      </c>
      <c r="AB334">
        <v>223</v>
      </c>
      <c r="AC334">
        <v>132</v>
      </c>
      <c r="AD334">
        <v>1011</v>
      </c>
    </row>
    <row r="335" spans="1:30" ht="14.25" customHeight="1" x14ac:dyDescent="0.25">
      <c r="A335" t="s">
        <v>805</v>
      </c>
      <c r="B335" t="s">
        <v>806</v>
      </c>
      <c r="C335" t="s">
        <v>118</v>
      </c>
      <c r="D335" t="s">
        <v>112</v>
      </c>
      <c r="E335">
        <v>68</v>
      </c>
      <c r="F335">
        <v>34</v>
      </c>
      <c r="G335">
        <v>14</v>
      </c>
      <c r="H335">
        <v>13</v>
      </c>
      <c r="I335">
        <v>8</v>
      </c>
      <c r="J335">
        <v>29</v>
      </c>
      <c r="K335">
        <v>70</v>
      </c>
      <c r="L335">
        <v>20</v>
      </c>
      <c r="M335">
        <v>72</v>
      </c>
      <c r="N335">
        <v>16</v>
      </c>
      <c r="O335">
        <v>11</v>
      </c>
      <c r="P335">
        <v>8</v>
      </c>
      <c r="Q335">
        <v>7</v>
      </c>
      <c r="R335">
        <v>6</v>
      </c>
      <c r="S335">
        <v>3</v>
      </c>
      <c r="T335">
        <v>17</v>
      </c>
      <c r="U335">
        <v>17</v>
      </c>
      <c r="V335">
        <v>7</v>
      </c>
      <c r="W335">
        <v>9</v>
      </c>
      <c r="X335">
        <v>3</v>
      </c>
      <c r="Y335">
        <v>7</v>
      </c>
      <c r="Z335">
        <v>6</v>
      </c>
      <c r="AA335">
        <v>3</v>
      </c>
      <c r="AB335">
        <v>15</v>
      </c>
      <c r="AC335">
        <v>9</v>
      </c>
      <c r="AD335">
        <v>14</v>
      </c>
    </row>
    <row r="336" spans="1:30" ht="14.25" customHeight="1" x14ac:dyDescent="0.25">
      <c r="A336" t="s">
        <v>807</v>
      </c>
      <c r="B336" t="s">
        <v>808</v>
      </c>
      <c r="C336" t="s">
        <v>120</v>
      </c>
      <c r="D336" t="s">
        <v>112</v>
      </c>
      <c r="E336">
        <v>10</v>
      </c>
      <c r="F336">
        <v>7</v>
      </c>
      <c r="G336">
        <v>3</v>
      </c>
      <c r="H336">
        <v>3</v>
      </c>
      <c r="I336">
        <v>4</v>
      </c>
      <c r="J336">
        <v>3</v>
      </c>
      <c r="K336">
        <v>5</v>
      </c>
      <c r="L336">
        <v>10</v>
      </c>
      <c r="M336">
        <v>1</v>
      </c>
      <c r="N336">
        <v>4</v>
      </c>
      <c r="O336">
        <v>4</v>
      </c>
      <c r="P336">
        <v>9</v>
      </c>
      <c r="Q336">
        <v>7</v>
      </c>
      <c r="R336">
        <v>5</v>
      </c>
      <c r="S336">
        <v>1</v>
      </c>
      <c r="T336">
        <v>4</v>
      </c>
      <c r="U336">
        <v>2</v>
      </c>
      <c r="V336">
        <v>4</v>
      </c>
      <c r="W336">
        <v>4</v>
      </c>
      <c r="X336">
        <v>4</v>
      </c>
      <c r="Y336">
        <v>1</v>
      </c>
      <c r="Z336">
        <v>4</v>
      </c>
      <c r="AA336">
        <v>4</v>
      </c>
      <c r="AB336">
        <v>1</v>
      </c>
      <c r="AC336">
        <v>2</v>
      </c>
      <c r="AD336">
        <v>4</v>
      </c>
    </row>
    <row r="337" spans="1:30" ht="14.25" customHeight="1" x14ac:dyDescent="0.25">
      <c r="A337" t="s">
        <v>809</v>
      </c>
      <c r="B337" t="s">
        <v>810</v>
      </c>
      <c r="C337" t="s">
        <v>120</v>
      </c>
      <c r="D337" t="s">
        <v>112</v>
      </c>
      <c r="E337">
        <v>3</v>
      </c>
      <c r="F337">
        <v>9</v>
      </c>
      <c r="G337">
        <v>10</v>
      </c>
      <c r="H337">
        <v>4</v>
      </c>
      <c r="I337">
        <v>1</v>
      </c>
      <c r="J337">
        <v>7</v>
      </c>
      <c r="K337">
        <v>7</v>
      </c>
      <c r="L337">
        <v>17</v>
      </c>
      <c r="M337">
        <v>11</v>
      </c>
      <c r="N337">
        <v>5</v>
      </c>
      <c r="O337">
        <v>6</v>
      </c>
      <c r="P337">
        <v>6</v>
      </c>
      <c r="Q337">
        <v>1</v>
      </c>
      <c r="R337">
        <v>3</v>
      </c>
      <c r="S337">
        <v>3</v>
      </c>
      <c r="T337">
        <v>6</v>
      </c>
      <c r="U337">
        <v>5</v>
      </c>
      <c r="V337">
        <v>5</v>
      </c>
      <c r="W337">
        <v>4</v>
      </c>
      <c r="X337">
        <v>6</v>
      </c>
      <c r="Y337">
        <v>10</v>
      </c>
      <c r="Z337">
        <v>3</v>
      </c>
      <c r="AA337">
        <v>2</v>
      </c>
      <c r="AB337">
        <v>4</v>
      </c>
      <c r="AC337">
        <v>3</v>
      </c>
      <c r="AD337">
        <v>3</v>
      </c>
    </row>
    <row r="338" spans="1:30" ht="14.25" customHeight="1" x14ac:dyDescent="0.25">
      <c r="A338" t="s">
        <v>811</v>
      </c>
      <c r="B338" t="s">
        <v>812</v>
      </c>
      <c r="C338" t="s">
        <v>120</v>
      </c>
      <c r="D338" t="s">
        <v>112</v>
      </c>
      <c r="E338">
        <v>4</v>
      </c>
      <c r="F338">
        <v>11</v>
      </c>
      <c r="G338">
        <v>10</v>
      </c>
      <c r="H338">
        <v>5</v>
      </c>
      <c r="I338">
        <v>10</v>
      </c>
      <c r="J338">
        <v>9</v>
      </c>
      <c r="K338">
        <v>3</v>
      </c>
      <c r="L338">
        <v>8</v>
      </c>
      <c r="M338">
        <v>7</v>
      </c>
      <c r="N338">
        <v>0</v>
      </c>
      <c r="O338">
        <v>5</v>
      </c>
      <c r="P338">
        <v>6</v>
      </c>
      <c r="Q338">
        <v>12</v>
      </c>
      <c r="R338">
        <v>5</v>
      </c>
      <c r="S338">
        <v>4</v>
      </c>
      <c r="T338">
        <v>5</v>
      </c>
      <c r="U338">
        <v>10</v>
      </c>
      <c r="V338">
        <v>51</v>
      </c>
      <c r="W338">
        <v>13</v>
      </c>
      <c r="X338">
        <v>23</v>
      </c>
      <c r="Y338">
        <v>7</v>
      </c>
      <c r="Z338">
        <v>5</v>
      </c>
      <c r="AA338">
        <v>7</v>
      </c>
      <c r="AB338">
        <v>6</v>
      </c>
      <c r="AC338">
        <v>8</v>
      </c>
      <c r="AD338">
        <v>9</v>
      </c>
    </row>
    <row r="339" spans="1:30" ht="14.25" customHeight="1" x14ac:dyDescent="0.25">
      <c r="A339" t="s">
        <v>813</v>
      </c>
      <c r="B339" t="s">
        <v>814</v>
      </c>
      <c r="C339" t="s">
        <v>109</v>
      </c>
      <c r="D339" t="s">
        <v>112</v>
      </c>
      <c r="E339">
        <v>114</v>
      </c>
      <c r="F339">
        <v>16</v>
      </c>
      <c r="G339">
        <v>24</v>
      </c>
      <c r="H339">
        <v>28</v>
      </c>
      <c r="I339">
        <v>73</v>
      </c>
      <c r="J339">
        <v>76</v>
      </c>
      <c r="K339">
        <v>21</v>
      </c>
      <c r="L339">
        <v>34</v>
      </c>
      <c r="M339">
        <v>68</v>
      </c>
      <c r="N339">
        <v>14</v>
      </c>
      <c r="O339">
        <v>21</v>
      </c>
      <c r="P339">
        <v>30</v>
      </c>
      <c r="Q339">
        <v>12</v>
      </c>
      <c r="R339">
        <v>15</v>
      </c>
      <c r="S339">
        <v>8</v>
      </c>
      <c r="T339">
        <v>34</v>
      </c>
      <c r="U339">
        <v>25</v>
      </c>
      <c r="V339">
        <v>51</v>
      </c>
      <c r="W339">
        <v>118</v>
      </c>
      <c r="X339">
        <v>44</v>
      </c>
      <c r="Y339">
        <v>59</v>
      </c>
      <c r="Z339">
        <v>44</v>
      </c>
      <c r="AA339">
        <v>137</v>
      </c>
      <c r="AB339">
        <v>28</v>
      </c>
      <c r="AC339">
        <v>64</v>
      </c>
      <c r="AD339">
        <v>31</v>
      </c>
    </row>
    <row r="340" spans="1:30" ht="14.25" customHeight="1" x14ac:dyDescent="0.25">
      <c r="A340" t="s">
        <v>815</v>
      </c>
      <c r="B340" t="s">
        <v>816</v>
      </c>
      <c r="C340" t="s">
        <v>115</v>
      </c>
      <c r="D340" t="s">
        <v>112</v>
      </c>
      <c r="E340">
        <v>3</v>
      </c>
      <c r="F340">
        <v>3</v>
      </c>
      <c r="G340">
        <v>3</v>
      </c>
      <c r="H340">
        <v>3</v>
      </c>
      <c r="I340">
        <v>1</v>
      </c>
      <c r="J340">
        <v>2</v>
      </c>
      <c r="K340">
        <v>4</v>
      </c>
      <c r="L340">
        <v>1</v>
      </c>
      <c r="M340">
        <v>8</v>
      </c>
      <c r="N340">
        <v>3</v>
      </c>
      <c r="O340">
        <v>10</v>
      </c>
      <c r="P340">
        <v>13</v>
      </c>
      <c r="Q340">
        <v>8</v>
      </c>
      <c r="R340">
        <v>1</v>
      </c>
      <c r="S340">
        <v>1</v>
      </c>
      <c r="T340">
        <v>9</v>
      </c>
      <c r="U340">
        <v>10</v>
      </c>
      <c r="V340">
        <v>7</v>
      </c>
      <c r="W340">
        <v>9</v>
      </c>
      <c r="X340">
        <v>8</v>
      </c>
      <c r="Y340">
        <v>6</v>
      </c>
      <c r="Z340">
        <v>1</v>
      </c>
      <c r="AA340">
        <v>8</v>
      </c>
      <c r="AB340">
        <v>3</v>
      </c>
      <c r="AC340">
        <v>4</v>
      </c>
      <c r="AD340">
        <v>5</v>
      </c>
    </row>
    <row r="341" spans="1:30" ht="14.25" customHeight="1" x14ac:dyDescent="0.25">
      <c r="A341" t="s">
        <v>817</v>
      </c>
      <c r="B341" t="s">
        <v>818</v>
      </c>
      <c r="C341" t="s">
        <v>120</v>
      </c>
      <c r="D341" t="s">
        <v>112</v>
      </c>
      <c r="E341">
        <v>9</v>
      </c>
      <c r="F341">
        <v>8</v>
      </c>
      <c r="G341">
        <v>10</v>
      </c>
      <c r="H341">
        <v>10</v>
      </c>
      <c r="I341">
        <v>9</v>
      </c>
      <c r="J341">
        <v>16</v>
      </c>
      <c r="K341">
        <v>10</v>
      </c>
      <c r="L341">
        <v>6</v>
      </c>
      <c r="M341">
        <v>7</v>
      </c>
      <c r="N341">
        <v>4</v>
      </c>
      <c r="O341">
        <v>3</v>
      </c>
      <c r="P341">
        <v>3</v>
      </c>
      <c r="Q341">
        <v>1</v>
      </c>
      <c r="R341">
        <v>0</v>
      </c>
      <c r="S341">
        <v>0</v>
      </c>
      <c r="T341">
        <v>0</v>
      </c>
      <c r="U341">
        <v>4</v>
      </c>
      <c r="V341">
        <v>1</v>
      </c>
      <c r="W341">
        <v>2</v>
      </c>
      <c r="X341">
        <v>0</v>
      </c>
      <c r="Y341">
        <v>4</v>
      </c>
      <c r="Z341">
        <v>10</v>
      </c>
      <c r="AA341">
        <v>6</v>
      </c>
      <c r="AB341">
        <v>10</v>
      </c>
      <c r="AC341">
        <v>13</v>
      </c>
      <c r="AD341">
        <v>5</v>
      </c>
    </row>
    <row r="342" spans="1:30" ht="14.25" customHeight="1" x14ac:dyDescent="0.25">
      <c r="A342" t="s">
        <v>819</v>
      </c>
      <c r="B342" t="s">
        <v>820</v>
      </c>
      <c r="C342" t="s">
        <v>118</v>
      </c>
      <c r="D342" t="s">
        <v>112</v>
      </c>
      <c r="E342">
        <v>2</v>
      </c>
      <c r="F342">
        <v>4</v>
      </c>
      <c r="G342">
        <v>3</v>
      </c>
      <c r="H342">
        <v>55</v>
      </c>
      <c r="I342">
        <v>3</v>
      </c>
      <c r="J342">
        <v>2</v>
      </c>
      <c r="K342">
        <v>3</v>
      </c>
      <c r="L342">
        <v>11</v>
      </c>
      <c r="M342">
        <v>19</v>
      </c>
      <c r="N342">
        <v>3</v>
      </c>
      <c r="O342">
        <v>3</v>
      </c>
      <c r="P342">
        <v>3</v>
      </c>
      <c r="Q342">
        <v>2</v>
      </c>
      <c r="R342">
        <v>0</v>
      </c>
      <c r="S342">
        <v>1</v>
      </c>
      <c r="T342">
        <v>1</v>
      </c>
      <c r="U342">
        <v>1</v>
      </c>
      <c r="V342">
        <v>4</v>
      </c>
      <c r="W342">
        <v>6</v>
      </c>
      <c r="X342">
        <v>0</v>
      </c>
      <c r="Y342">
        <v>5</v>
      </c>
      <c r="Z342">
        <v>14</v>
      </c>
      <c r="AA342">
        <v>5</v>
      </c>
      <c r="AB342">
        <v>1</v>
      </c>
      <c r="AC342">
        <v>3</v>
      </c>
      <c r="AD342">
        <v>2</v>
      </c>
    </row>
    <row r="343" spans="1:30" ht="14.25" customHeight="1" x14ac:dyDescent="0.25">
      <c r="A343" t="s">
        <v>821</v>
      </c>
      <c r="B343" t="s">
        <v>822</v>
      </c>
      <c r="C343" t="s">
        <v>120</v>
      </c>
      <c r="D343" t="s">
        <v>112</v>
      </c>
      <c r="E343">
        <v>30</v>
      </c>
      <c r="F343">
        <v>18</v>
      </c>
      <c r="G343">
        <v>14</v>
      </c>
      <c r="H343">
        <v>10</v>
      </c>
      <c r="I343">
        <v>11</v>
      </c>
      <c r="J343">
        <v>14</v>
      </c>
      <c r="K343">
        <v>17</v>
      </c>
      <c r="L343">
        <v>29</v>
      </c>
      <c r="M343">
        <v>16</v>
      </c>
      <c r="N343">
        <v>22</v>
      </c>
      <c r="O343">
        <v>11</v>
      </c>
      <c r="P343">
        <v>13</v>
      </c>
      <c r="Q343">
        <v>10</v>
      </c>
      <c r="R343">
        <v>12</v>
      </c>
      <c r="S343">
        <v>0</v>
      </c>
      <c r="T343">
        <v>5</v>
      </c>
      <c r="U343">
        <v>3</v>
      </c>
      <c r="V343">
        <v>4</v>
      </c>
      <c r="W343">
        <v>2</v>
      </c>
      <c r="X343">
        <v>3</v>
      </c>
      <c r="Y343">
        <v>4</v>
      </c>
      <c r="Z343">
        <v>8</v>
      </c>
      <c r="AA343">
        <v>8</v>
      </c>
      <c r="AB343">
        <v>18</v>
      </c>
      <c r="AC343">
        <v>15</v>
      </c>
      <c r="AD343">
        <v>10</v>
      </c>
    </row>
    <row r="344" spans="1:30" ht="14.25" customHeight="1" x14ac:dyDescent="0.25">
      <c r="A344" t="s">
        <v>823</v>
      </c>
      <c r="B344" t="s">
        <v>824</v>
      </c>
      <c r="C344" t="s">
        <v>115</v>
      </c>
      <c r="D344" t="s">
        <v>112</v>
      </c>
      <c r="E344">
        <v>4</v>
      </c>
      <c r="F344">
        <v>3</v>
      </c>
      <c r="G344">
        <v>2</v>
      </c>
      <c r="H344">
        <v>2</v>
      </c>
      <c r="I344">
        <v>3</v>
      </c>
      <c r="J344">
        <v>1</v>
      </c>
      <c r="K344">
        <v>5</v>
      </c>
      <c r="L344">
        <v>2</v>
      </c>
      <c r="M344">
        <v>3</v>
      </c>
      <c r="N344">
        <v>2</v>
      </c>
      <c r="O344">
        <v>3</v>
      </c>
      <c r="P344">
        <v>5</v>
      </c>
      <c r="Q344">
        <v>5</v>
      </c>
      <c r="R344">
        <v>3</v>
      </c>
      <c r="S344">
        <v>1</v>
      </c>
      <c r="T344">
        <v>3</v>
      </c>
      <c r="U344">
        <v>2</v>
      </c>
      <c r="V344">
        <v>6</v>
      </c>
      <c r="W344">
        <v>2</v>
      </c>
      <c r="X344">
        <v>3</v>
      </c>
      <c r="Y344">
        <v>1</v>
      </c>
      <c r="Z344">
        <v>2</v>
      </c>
      <c r="AA344">
        <v>4</v>
      </c>
      <c r="AB344">
        <v>2</v>
      </c>
      <c r="AC344">
        <v>5</v>
      </c>
      <c r="AD344">
        <v>2</v>
      </c>
    </row>
    <row r="345" spans="1:30" ht="14.25" customHeight="1" x14ac:dyDescent="0.25">
      <c r="A345" t="s">
        <v>825</v>
      </c>
      <c r="B345" t="s">
        <v>826</v>
      </c>
      <c r="C345" t="s">
        <v>118</v>
      </c>
      <c r="D345" t="s">
        <v>112</v>
      </c>
      <c r="E345">
        <v>3</v>
      </c>
      <c r="F345">
        <v>9</v>
      </c>
      <c r="G345">
        <v>8</v>
      </c>
      <c r="H345">
        <v>3</v>
      </c>
      <c r="I345">
        <v>2</v>
      </c>
      <c r="J345">
        <v>6</v>
      </c>
      <c r="K345">
        <v>14</v>
      </c>
      <c r="L345">
        <v>6</v>
      </c>
      <c r="M345">
        <v>5</v>
      </c>
      <c r="N345">
        <v>2</v>
      </c>
      <c r="O345">
        <v>7</v>
      </c>
      <c r="P345">
        <v>4</v>
      </c>
      <c r="Q345">
        <v>3</v>
      </c>
      <c r="R345">
        <v>1</v>
      </c>
      <c r="S345">
        <v>2</v>
      </c>
      <c r="T345">
        <v>3</v>
      </c>
      <c r="U345">
        <v>6</v>
      </c>
      <c r="V345">
        <v>4</v>
      </c>
      <c r="W345">
        <v>7</v>
      </c>
      <c r="X345">
        <v>2</v>
      </c>
      <c r="Y345">
        <v>2</v>
      </c>
      <c r="Z345">
        <v>3</v>
      </c>
      <c r="AA345">
        <v>2</v>
      </c>
      <c r="AB345">
        <v>2</v>
      </c>
      <c r="AC345">
        <v>8</v>
      </c>
      <c r="AD345">
        <v>4</v>
      </c>
    </row>
    <row r="346" spans="1:30" ht="14.25" customHeight="1" x14ac:dyDescent="0.25">
      <c r="A346" t="s">
        <v>827</v>
      </c>
      <c r="B346" t="s">
        <v>828</v>
      </c>
      <c r="C346" t="s">
        <v>120</v>
      </c>
      <c r="D346" t="s">
        <v>112</v>
      </c>
      <c r="E346">
        <v>2</v>
      </c>
      <c r="F346">
        <v>1</v>
      </c>
      <c r="G346">
        <v>6</v>
      </c>
      <c r="H346">
        <v>6</v>
      </c>
      <c r="I346">
        <v>6</v>
      </c>
      <c r="J346">
        <v>10</v>
      </c>
      <c r="K346">
        <v>7</v>
      </c>
      <c r="L346">
        <v>18</v>
      </c>
      <c r="M346">
        <v>17</v>
      </c>
      <c r="N346">
        <v>9</v>
      </c>
      <c r="O346">
        <v>6</v>
      </c>
      <c r="P346">
        <v>10</v>
      </c>
      <c r="Q346">
        <v>4</v>
      </c>
      <c r="R346">
        <v>3</v>
      </c>
      <c r="S346">
        <v>4</v>
      </c>
      <c r="T346">
        <v>3</v>
      </c>
      <c r="U346">
        <v>5</v>
      </c>
      <c r="V346">
        <v>1</v>
      </c>
      <c r="W346">
        <v>3</v>
      </c>
      <c r="X346">
        <v>11</v>
      </c>
      <c r="Y346">
        <v>7</v>
      </c>
      <c r="Z346">
        <v>9</v>
      </c>
      <c r="AA346">
        <v>10</v>
      </c>
      <c r="AB346">
        <v>13</v>
      </c>
      <c r="AC346">
        <v>4</v>
      </c>
      <c r="AD346">
        <v>15</v>
      </c>
    </row>
    <row r="347" spans="1:30" ht="14.25" customHeight="1" x14ac:dyDescent="0.25">
      <c r="A347" t="s">
        <v>829</v>
      </c>
      <c r="B347" t="s">
        <v>830</v>
      </c>
      <c r="C347" t="s">
        <v>115</v>
      </c>
      <c r="D347" t="s">
        <v>112</v>
      </c>
      <c r="E347">
        <v>11</v>
      </c>
      <c r="F347">
        <v>4</v>
      </c>
      <c r="G347">
        <v>3</v>
      </c>
      <c r="H347">
        <v>4</v>
      </c>
      <c r="I347">
        <v>0</v>
      </c>
      <c r="J347">
        <v>2</v>
      </c>
      <c r="K347">
        <v>19</v>
      </c>
      <c r="L347">
        <v>36</v>
      </c>
      <c r="M347">
        <v>67</v>
      </c>
      <c r="N347">
        <v>20</v>
      </c>
      <c r="O347">
        <v>12</v>
      </c>
      <c r="P347">
        <v>9</v>
      </c>
      <c r="Q347">
        <v>17</v>
      </c>
      <c r="R347">
        <v>4</v>
      </c>
      <c r="S347">
        <v>5</v>
      </c>
      <c r="T347">
        <v>7</v>
      </c>
      <c r="U347">
        <v>11</v>
      </c>
      <c r="V347">
        <v>6</v>
      </c>
      <c r="W347">
        <v>17</v>
      </c>
      <c r="X347">
        <v>10</v>
      </c>
      <c r="Y347">
        <v>15</v>
      </c>
      <c r="Z347">
        <v>8</v>
      </c>
      <c r="AA347">
        <v>5</v>
      </c>
      <c r="AB347">
        <v>3</v>
      </c>
      <c r="AC347">
        <v>6</v>
      </c>
      <c r="AD347">
        <v>9</v>
      </c>
    </row>
    <row r="348" spans="1:30" ht="14.25" customHeight="1" x14ac:dyDescent="0.25">
      <c r="A348" t="s">
        <v>831</v>
      </c>
      <c r="B348" t="s">
        <v>832</v>
      </c>
      <c r="C348" t="s">
        <v>120</v>
      </c>
      <c r="D348" t="s">
        <v>112</v>
      </c>
      <c r="E348">
        <v>4</v>
      </c>
      <c r="F348">
        <v>8</v>
      </c>
      <c r="G348">
        <v>8</v>
      </c>
      <c r="H348">
        <v>12</v>
      </c>
      <c r="I348">
        <v>5</v>
      </c>
      <c r="J348">
        <v>10</v>
      </c>
      <c r="K348">
        <v>4</v>
      </c>
      <c r="L348">
        <v>8</v>
      </c>
      <c r="M348">
        <v>7</v>
      </c>
      <c r="N348">
        <v>7</v>
      </c>
      <c r="O348">
        <v>5</v>
      </c>
      <c r="P348">
        <v>12</v>
      </c>
      <c r="Q348">
        <v>6</v>
      </c>
      <c r="R348">
        <v>2</v>
      </c>
      <c r="S348">
        <v>1</v>
      </c>
      <c r="T348">
        <v>9</v>
      </c>
      <c r="U348">
        <v>10</v>
      </c>
      <c r="V348">
        <v>9</v>
      </c>
      <c r="W348">
        <v>5</v>
      </c>
      <c r="X348">
        <v>6</v>
      </c>
      <c r="Y348">
        <v>2</v>
      </c>
      <c r="Z348">
        <v>6</v>
      </c>
      <c r="AA348">
        <v>5</v>
      </c>
      <c r="AB348">
        <v>4</v>
      </c>
      <c r="AC348">
        <v>3</v>
      </c>
      <c r="AD348">
        <v>4</v>
      </c>
    </row>
    <row r="349" spans="1:30" ht="14.25" customHeight="1" x14ac:dyDescent="0.25">
      <c r="A349" t="s">
        <v>833</v>
      </c>
      <c r="B349" t="s">
        <v>834</v>
      </c>
      <c r="C349" t="s">
        <v>119</v>
      </c>
      <c r="D349" t="s">
        <v>112</v>
      </c>
      <c r="E349">
        <v>796</v>
      </c>
      <c r="F349">
        <v>53</v>
      </c>
      <c r="G349">
        <v>149</v>
      </c>
      <c r="H349">
        <v>87</v>
      </c>
      <c r="I349">
        <v>64</v>
      </c>
      <c r="J349">
        <v>77</v>
      </c>
      <c r="K349">
        <v>91</v>
      </c>
      <c r="L349">
        <v>83</v>
      </c>
      <c r="M349">
        <v>97</v>
      </c>
      <c r="N349">
        <v>76</v>
      </c>
      <c r="O349">
        <v>65</v>
      </c>
      <c r="P349">
        <v>106</v>
      </c>
      <c r="Q349">
        <v>67</v>
      </c>
      <c r="R349">
        <v>30</v>
      </c>
      <c r="S349">
        <v>16</v>
      </c>
      <c r="T349">
        <v>39</v>
      </c>
      <c r="U349">
        <v>62</v>
      </c>
      <c r="V349">
        <v>69</v>
      </c>
      <c r="W349">
        <v>58</v>
      </c>
      <c r="X349">
        <v>199</v>
      </c>
      <c r="Y349">
        <v>182</v>
      </c>
      <c r="Z349">
        <v>122</v>
      </c>
      <c r="AA349">
        <v>124</v>
      </c>
      <c r="AB349">
        <v>107</v>
      </c>
      <c r="AC349">
        <v>74</v>
      </c>
      <c r="AD349">
        <v>104</v>
      </c>
    </row>
    <row r="350" spans="1:30" ht="14.25" customHeight="1" x14ac:dyDescent="0.25">
      <c r="A350" t="s">
        <v>835</v>
      </c>
      <c r="B350" t="s">
        <v>836</v>
      </c>
      <c r="C350" t="s">
        <v>119</v>
      </c>
      <c r="D350" t="s">
        <v>112</v>
      </c>
      <c r="E350">
        <v>107</v>
      </c>
      <c r="F350">
        <v>59</v>
      </c>
      <c r="G350">
        <v>105</v>
      </c>
      <c r="H350">
        <v>78</v>
      </c>
      <c r="I350">
        <v>55</v>
      </c>
      <c r="J350">
        <v>72</v>
      </c>
      <c r="K350">
        <v>64</v>
      </c>
      <c r="L350">
        <v>65</v>
      </c>
      <c r="M350">
        <v>44</v>
      </c>
      <c r="N350">
        <v>97</v>
      </c>
      <c r="O350">
        <v>523</v>
      </c>
      <c r="P350">
        <v>87</v>
      </c>
      <c r="Q350">
        <v>96</v>
      </c>
      <c r="R350">
        <v>43</v>
      </c>
      <c r="S350">
        <v>18</v>
      </c>
      <c r="T350">
        <v>42</v>
      </c>
      <c r="U350">
        <v>332</v>
      </c>
      <c r="V350">
        <v>83</v>
      </c>
      <c r="W350">
        <v>68</v>
      </c>
      <c r="X350">
        <v>60</v>
      </c>
      <c r="Y350">
        <v>91</v>
      </c>
      <c r="Z350">
        <v>76</v>
      </c>
      <c r="AA350">
        <v>102</v>
      </c>
      <c r="AB350">
        <v>87</v>
      </c>
      <c r="AC350">
        <v>41</v>
      </c>
      <c r="AD350">
        <v>83</v>
      </c>
    </row>
    <row r="351" spans="1:30" ht="14.25" customHeight="1" x14ac:dyDescent="0.25">
      <c r="A351" t="s">
        <v>837</v>
      </c>
      <c r="B351" t="s">
        <v>838</v>
      </c>
      <c r="C351" t="s">
        <v>119</v>
      </c>
      <c r="D351" t="s">
        <v>112</v>
      </c>
      <c r="E351">
        <v>98</v>
      </c>
      <c r="F351">
        <v>122</v>
      </c>
      <c r="G351">
        <v>113</v>
      </c>
      <c r="H351">
        <v>66</v>
      </c>
      <c r="I351">
        <v>306</v>
      </c>
      <c r="J351">
        <v>100</v>
      </c>
      <c r="K351">
        <v>62</v>
      </c>
      <c r="L351">
        <v>49</v>
      </c>
      <c r="M351">
        <v>94</v>
      </c>
      <c r="N351">
        <v>90</v>
      </c>
      <c r="O351">
        <v>547</v>
      </c>
      <c r="P351">
        <v>94</v>
      </c>
      <c r="Q351">
        <v>53</v>
      </c>
      <c r="R351">
        <v>33</v>
      </c>
      <c r="S351">
        <v>9</v>
      </c>
      <c r="T351">
        <v>49</v>
      </c>
      <c r="U351">
        <v>87</v>
      </c>
      <c r="V351">
        <v>234</v>
      </c>
      <c r="W351">
        <v>80</v>
      </c>
      <c r="X351">
        <v>99</v>
      </c>
      <c r="Y351">
        <v>82</v>
      </c>
      <c r="Z351">
        <v>96</v>
      </c>
      <c r="AA351">
        <v>137</v>
      </c>
      <c r="AB351">
        <v>239</v>
      </c>
      <c r="AC351">
        <v>106</v>
      </c>
      <c r="AD351">
        <v>115</v>
      </c>
    </row>
    <row r="352" spans="1:30" ht="14.25" customHeight="1" x14ac:dyDescent="0.25">
      <c r="A352" t="s">
        <v>839</v>
      </c>
      <c r="B352" t="s">
        <v>840</v>
      </c>
      <c r="C352" t="s">
        <v>116</v>
      </c>
      <c r="D352" t="s">
        <v>112</v>
      </c>
      <c r="E352">
        <v>0</v>
      </c>
      <c r="F352">
        <v>0</v>
      </c>
      <c r="G352">
        <v>0</v>
      </c>
      <c r="H352">
        <v>1</v>
      </c>
      <c r="I352">
        <v>1</v>
      </c>
      <c r="J352">
        <v>3</v>
      </c>
      <c r="K352">
        <v>2</v>
      </c>
      <c r="L352">
        <v>1</v>
      </c>
      <c r="M352">
        <v>5</v>
      </c>
      <c r="N352">
        <v>6</v>
      </c>
      <c r="O352">
        <v>3</v>
      </c>
      <c r="P352">
        <v>2</v>
      </c>
      <c r="Q352">
        <v>2</v>
      </c>
      <c r="R352">
        <v>1</v>
      </c>
      <c r="S352">
        <v>3</v>
      </c>
      <c r="T352">
        <v>1</v>
      </c>
      <c r="U352">
        <v>0</v>
      </c>
      <c r="V352">
        <v>2</v>
      </c>
      <c r="W352">
        <v>1</v>
      </c>
      <c r="X352">
        <v>1</v>
      </c>
      <c r="Y352">
        <v>0</v>
      </c>
      <c r="Z352">
        <v>0</v>
      </c>
      <c r="AA352">
        <v>0</v>
      </c>
      <c r="AB352">
        <v>0</v>
      </c>
      <c r="AC352">
        <v>1</v>
      </c>
      <c r="AD352">
        <v>1</v>
      </c>
    </row>
    <row r="353" spans="1:30" ht="14.25" customHeight="1" x14ac:dyDescent="0.25">
      <c r="A353" t="s">
        <v>841</v>
      </c>
      <c r="B353" t="s">
        <v>842</v>
      </c>
      <c r="C353" t="s">
        <v>120</v>
      </c>
      <c r="D353" t="s">
        <v>112</v>
      </c>
      <c r="E353">
        <v>8</v>
      </c>
      <c r="F353">
        <v>12</v>
      </c>
      <c r="G353">
        <v>9</v>
      </c>
      <c r="H353">
        <v>6</v>
      </c>
      <c r="I353">
        <v>9</v>
      </c>
      <c r="J353">
        <v>7</v>
      </c>
      <c r="K353">
        <v>11</v>
      </c>
      <c r="L353">
        <v>10</v>
      </c>
      <c r="M353">
        <v>12</v>
      </c>
      <c r="N353">
        <v>10</v>
      </c>
      <c r="O353">
        <v>3</v>
      </c>
      <c r="P353">
        <v>7</v>
      </c>
      <c r="Q353">
        <v>11</v>
      </c>
      <c r="R353">
        <v>2</v>
      </c>
      <c r="S353">
        <v>2</v>
      </c>
      <c r="T353">
        <v>3</v>
      </c>
      <c r="U353">
        <v>8</v>
      </c>
      <c r="V353">
        <v>6</v>
      </c>
      <c r="W353">
        <v>6</v>
      </c>
      <c r="X353">
        <v>8</v>
      </c>
      <c r="Y353">
        <v>9</v>
      </c>
      <c r="Z353">
        <v>9</v>
      </c>
      <c r="AA353">
        <v>10</v>
      </c>
      <c r="AB353">
        <v>6</v>
      </c>
      <c r="AC353">
        <v>7</v>
      </c>
      <c r="AD353">
        <v>4</v>
      </c>
    </row>
    <row r="354" spans="1:30" ht="14.25" customHeight="1" x14ac:dyDescent="0.25">
      <c r="A354" t="s">
        <v>843</v>
      </c>
      <c r="B354" t="s">
        <v>844</v>
      </c>
      <c r="C354" t="s">
        <v>119</v>
      </c>
      <c r="D354" t="s">
        <v>112</v>
      </c>
      <c r="E354">
        <v>47</v>
      </c>
      <c r="F354">
        <v>90</v>
      </c>
      <c r="G354">
        <v>77</v>
      </c>
      <c r="H354">
        <v>122</v>
      </c>
      <c r="I354">
        <v>142</v>
      </c>
      <c r="J354">
        <v>145</v>
      </c>
      <c r="K354">
        <v>122</v>
      </c>
      <c r="L354">
        <v>75</v>
      </c>
      <c r="M354">
        <v>119</v>
      </c>
      <c r="N354">
        <v>99</v>
      </c>
      <c r="O354">
        <v>96</v>
      </c>
      <c r="P354">
        <v>172</v>
      </c>
      <c r="Q354">
        <v>81</v>
      </c>
      <c r="R354">
        <v>82</v>
      </c>
      <c r="S354">
        <v>24</v>
      </c>
      <c r="T354">
        <v>92</v>
      </c>
      <c r="U354">
        <v>101</v>
      </c>
      <c r="V354">
        <v>140</v>
      </c>
      <c r="W354">
        <v>108</v>
      </c>
      <c r="X354">
        <v>60</v>
      </c>
      <c r="Y354">
        <v>92</v>
      </c>
      <c r="Z354">
        <v>132</v>
      </c>
      <c r="AA354">
        <v>49</v>
      </c>
      <c r="AB354">
        <v>57</v>
      </c>
      <c r="AC354">
        <v>145</v>
      </c>
      <c r="AD354">
        <v>117</v>
      </c>
    </row>
    <row r="355" spans="1:30" ht="14.25" customHeight="1" x14ac:dyDescent="0.25">
      <c r="A355" t="s">
        <v>845</v>
      </c>
      <c r="B355" t="s">
        <v>846</v>
      </c>
      <c r="C355" t="s">
        <v>115</v>
      </c>
      <c r="D355" t="s">
        <v>112</v>
      </c>
      <c r="E355">
        <v>5</v>
      </c>
      <c r="F355">
        <v>1</v>
      </c>
      <c r="G355">
        <v>4</v>
      </c>
      <c r="H355">
        <v>2</v>
      </c>
      <c r="I355">
        <v>0</v>
      </c>
      <c r="J355">
        <v>8</v>
      </c>
      <c r="K355">
        <v>22</v>
      </c>
      <c r="L355">
        <v>12</v>
      </c>
      <c r="M355">
        <v>20</v>
      </c>
      <c r="N355">
        <v>34</v>
      </c>
      <c r="O355">
        <v>18</v>
      </c>
      <c r="P355">
        <v>17</v>
      </c>
      <c r="Q355">
        <v>22</v>
      </c>
      <c r="R355">
        <v>9</v>
      </c>
      <c r="S355">
        <v>5</v>
      </c>
      <c r="T355">
        <v>16</v>
      </c>
      <c r="U355">
        <v>19</v>
      </c>
      <c r="V355">
        <v>24</v>
      </c>
      <c r="W355">
        <v>18</v>
      </c>
      <c r="X355">
        <v>14</v>
      </c>
      <c r="Y355">
        <v>10</v>
      </c>
      <c r="Z355">
        <v>16</v>
      </c>
      <c r="AA355">
        <v>19</v>
      </c>
      <c r="AB355">
        <v>21</v>
      </c>
      <c r="AC355">
        <v>10</v>
      </c>
      <c r="AD355">
        <v>9</v>
      </c>
    </row>
    <row r="356" spans="1:30" ht="14.25" customHeight="1" x14ac:dyDescent="0.25">
      <c r="A356" t="s">
        <v>847</v>
      </c>
      <c r="B356" t="s">
        <v>848</v>
      </c>
      <c r="C356" t="s">
        <v>115</v>
      </c>
      <c r="D356" t="s">
        <v>112</v>
      </c>
      <c r="E356">
        <v>21</v>
      </c>
      <c r="F356">
        <v>13</v>
      </c>
      <c r="G356">
        <v>4</v>
      </c>
      <c r="H356">
        <v>10</v>
      </c>
      <c r="I356">
        <v>5</v>
      </c>
      <c r="J356">
        <v>16</v>
      </c>
      <c r="K356">
        <v>18</v>
      </c>
      <c r="L356">
        <v>32</v>
      </c>
      <c r="M356">
        <v>129</v>
      </c>
      <c r="N356">
        <v>9</v>
      </c>
      <c r="O356">
        <v>7</v>
      </c>
      <c r="P356">
        <v>8</v>
      </c>
      <c r="Q356">
        <v>19</v>
      </c>
      <c r="R356">
        <v>8</v>
      </c>
      <c r="S356">
        <v>4</v>
      </c>
      <c r="T356">
        <v>11</v>
      </c>
      <c r="U356">
        <v>21</v>
      </c>
      <c r="V356">
        <v>9</v>
      </c>
      <c r="W356">
        <v>23</v>
      </c>
      <c r="X356">
        <v>10</v>
      </c>
      <c r="Y356">
        <v>14</v>
      </c>
      <c r="Z356">
        <v>14</v>
      </c>
      <c r="AA356">
        <v>8</v>
      </c>
      <c r="AB356">
        <v>9</v>
      </c>
      <c r="AC356">
        <v>11</v>
      </c>
      <c r="AD356">
        <v>19</v>
      </c>
    </row>
    <row r="357" spans="1:30" ht="14.25" customHeight="1" x14ac:dyDescent="0.25">
      <c r="A357" t="s">
        <v>849</v>
      </c>
      <c r="B357" t="s">
        <v>850</v>
      </c>
      <c r="C357" t="s">
        <v>109</v>
      </c>
      <c r="D357" t="s">
        <v>112</v>
      </c>
      <c r="E357">
        <v>39</v>
      </c>
      <c r="F357">
        <v>20</v>
      </c>
      <c r="G357">
        <v>35</v>
      </c>
      <c r="H357">
        <v>35</v>
      </c>
      <c r="I357">
        <v>45</v>
      </c>
      <c r="J357">
        <v>32</v>
      </c>
      <c r="K357">
        <v>43</v>
      </c>
      <c r="L357">
        <v>36</v>
      </c>
      <c r="M357">
        <v>105</v>
      </c>
      <c r="N357">
        <v>33</v>
      </c>
      <c r="O357">
        <v>13</v>
      </c>
      <c r="P357">
        <v>39</v>
      </c>
      <c r="Q357">
        <v>14</v>
      </c>
      <c r="R357">
        <v>22</v>
      </c>
      <c r="S357">
        <v>8</v>
      </c>
      <c r="T357">
        <v>43</v>
      </c>
      <c r="U357">
        <v>53</v>
      </c>
      <c r="V357">
        <v>55</v>
      </c>
      <c r="W357">
        <v>84</v>
      </c>
      <c r="X357">
        <v>31</v>
      </c>
      <c r="Y357">
        <v>55</v>
      </c>
      <c r="Z357">
        <v>24</v>
      </c>
      <c r="AA357">
        <v>98</v>
      </c>
      <c r="AB357">
        <v>31</v>
      </c>
      <c r="AC357">
        <v>37</v>
      </c>
      <c r="AD357">
        <v>59</v>
      </c>
    </row>
    <row r="358" spans="1:30" ht="14.25" customHeight="1" x14ac:dyDescent="0.25">
      <c r="A358" t="s">
        <v>851</v>
      </c>
      <c r="B358" t="s">
        <v>852</v>
      </c>
      <c r="C358" t="s">
        <v>120</v>
      </c>
      <c r="D358" t="s">
        <v>112</v>
      </c>
      <c r="E358">
        <v>33</v>
      </c>
      <c r="F358">
        <v>30</v>
      </c>
      <c r="G358">
        <v>23</v>
      </c>
      <c r="H358">
        <v>45</v>
      </c>
      <c r="I358">
        <v>16</v>
      </c>
      <c r="J358">
        <v>29</v>
      </c>
      <c r="K358">
        <v>46</v>
      </c>
      <c r="L358">
        <v>44</v>
      </c>
      <c r="M358">
        <v>60</v>
      </c>
      <c r="N358">
        <v>34</v>
      </c>
      <c r="O358">
        <v>25</v>
      </c>
      <c r="P358">
        <v>61</v>
      </c>
      <c r="Q358">
        <v>21</v>
      </c>
      <c r="R358">
        <v>20</v>
      </c>
      <c r="S358">
        <v>11</v>
      </c>
      <c r="T358">
        <v>27</v>
      </c>
      <c r="U358">
        <v>27</v>
      </c>
      <c r="V358">
        <v>27</v>
      </c>
      <c r="W358">
        <v>20</v>
      </c>
      <c r="X358">
        <v>26</v>
      </c>
      <c r="Y358">
        <v>30</v>
      </c>
      <c r="Z358">
        <v>26</v>
      </c>
      <c r="AA358">
        <v>26</v>
      </c>
      <c r="AB358">
        <v>28</v>
      </c>
      <c r="AC358">
        <v>28</v>
      </c>
      <c r="AD358">
        <v>20</v>
      </c>
    </row>
    <row r="359" spans="1:30" ht="14.25" customHeight="1" x14ac:dyDescent="0.25">
      <c r="A359" t="s">
        <v>853</v>
      </c>
      <c r="B359" t="s">
        <v>854</v>
      </c>
      <c r="C359" t="s">
        <v>120</v>
      </c>
      <c r="D359" t="s">
        <v>112</v>
      </c>
      <c r="E359">
        <v>14</v>
      </c>
      <c r="F359">
        <v>21</v>
      </c>
      <c r="G359">
        <v>20</v>
      </c>
      <c r="H359">
        <v>14</v>
      </c>
      <c r="I359">
        <v>8</v>
      </c>
      <c r="J359">
        <v>18</v>
      </c>
      <c r="K359">
        <v>14</v>
      </c>
      <c r="L359">
        <v>20</v>
      </c>
      <c r="M359">
        <v>19</v>
      </c>
      <c r="N359">
        <v>9</v>
      </c>
      <c r="O359">
        <v>15</v>
      </c>
      <c r="P359">
        <v>7</v>
      </c>
      <c r="Q359">
        <v>13</v>
      </c>
      <c r="R359">
        <v>7</v>
      </c>
      <c r="S359">
        <v>4</v>
      </c>
      <c r="T359">
        <v>20</v>
      </c>
      <c r="U359">
        <v>15</v>
      </c>
      <c r="V359">
        <v>32</v>
      </c>
      <c r="W359">
        <v>16</v>
      </c>
      <c r="X359">
        <v>25</v>
      </c>
      <c r="Y359">
        <v>72</v>
      </c>
      <c r="Z359">
        <v>23</v>
      </c>
      <c r="AA359">
        <v>29</v>
      </c>
      <c r="AB359">
        <v>15</v>
      </c>
      <c r="AC359">
        <v>31</v>
      </c>
      <c r="AD359">
        <v>20</v>
      </c>
    </row>
    <row r="360" spans="1:30" ht="14.25" customHeight="1" x14ac:dyDescent="0.25">
      <c r="A360" t="s">
        <v>855</v>
      </c>
      <c r="B360" t="s">
        <v>856</v>
      </c>
      <c r="C360" t="s">
        <v>119</v>
      </c>
      <c r="D360" t="s">
        <v>112</v>
      </c>
      <c r="E360">
        <v>525</v>
      </c>
      <c r="F360">
        <v>212</v>
      </c>
      <c r="G360">
        <v>509</v>
      </c>
      <c r="H360">
        <v>349</v>
      </c>
      <c r="I360">
        <v>270</v>
      </c>
      <c r="J360">
        <v>365</v>
      </c>
      <c r="K360">
        <v>446</v>
      </c>
      <c r="L360">
        <v>377</v>
      </c>
      <c r="M360">
        <v>592</v>
      </c>
      <c r="N360">
        <v>247</v>
      </c>
      <c r="O360">
        <v>215</v>
      </c>
      <c r="P360">
        <v>200</v>
      </c>
      <c r="Q360">
        <v>211</v>
      </c>
      <c r="R360">
        <v>207</v>
      </c>
      <c r="S360">
        <v>32</v>
      </c>
      <c r="T360">
        <v>450</v>
      </c>
      <c r="U360">
        <v>245</v>
      </c>
      <c r="V360">
        <v>276</v>
      </c>
      <c r="W360">
        <v>351</v>
      </c>
      <c r="X360">
        <v>351</v>
      </c>
      <c r="Y360">
        <v>410</v>
      </c>
      <c r="Z360">
        <v>249</v>
      </c>
      <c r="AA360">
        <v>676</v>
      </c>
      <c r="AB360">
        <v>427</v>
      </c>
      <c r="AC360">
        <v>499</v>
      </c>
      <c r="AD360">
        <v>458</v>
      </c>
    </row>
    <row r="361" spans="1:30" ht="14.25" customHeight="1" x14ac:dyDescent="0.25">
      <c r="A361" t="s">
        <v>857</v>
      </c>
      <c r="B361" t="s">
        <v>858</v>
      </c>
      <c r="C361" t="s">
        <v>115</v>
      </c>
      <c r="D361" t="s">
        <v>112</v>
      </c>
      <c r="E361">
        <v>11</v>
      </c>
      <c r="F361">
        <v>8</v>
      </c>
      <c r="G361">
        <v>12</v>
      </c>
      <c r="H361">
        <v>1</v>
      </c>
      <c r="I361">
        <v>0</v>
      </c>
      <c r="J361">
        <v>11</v>
      </c>
      <c r="K361">
        <v>27</v>
      </c>
      <c r="L361">
        <v>41</v>
      </c>
      <c r="M361">
        <v>102</v>
      </c>
      <c r="N361">
        <v>28</v>
      </c>
      <c r="O361">
        <v>9</v>
      </c>
      <c r="P361">
        <v>23</v>
      </c>
      <c r="Q361">
        <v>26</v>
      </c>
      <c r="R361">
        <v>9</v>
      </c>
      <c r="S361">
        <v>7</v>
      </c>
      <c r="T361">
        <v>24</v>
      </c>
      <c r="U361">
        <v>28</v>
      </c>
      <c r="V361">
        <v>19</v>
      </c>
      <c r="W361">
        <v>9</v>
      </c>
      <c r="X361">
        <v>8</v>
      </c>
      <c r="Y361">
        <v>9</v>
      </c>
      <c r="Z361">
        <v>4</v>
      </c>
      <c r="AA361">
        <v>5</v>
      </c>
      <c r="AB361">
        <v>1</v>
      </c>
      <c r="AC361">
        <v>2</v>
      </c>
      <c r="AD361">
        <v>2</v>
      </c>
    </row>
    <row r="362" spans="1:30" ht="14.25" customHeight="1" x14ac:dyDescent="0.25">
      <c r="A362" t="s">
        <v>859</v>
      </c>
      <c r="B362" t="s">
        <v>860</v>
      </c>
      <c r="C362" t="s">
        <v>115</v>
      </c>
      <c r="D362" t="s">
        <v>112</v>
      </c>
      <c r="E362">
        <v>3</v>
      </c>
      <c r="F362">
        <v>0</v>
      </c>
      <c r="G362">
        <v>3</v>
      </c>
      <c r="H362">
        <v>2</v>
      </c>
      <c r="I362">
        <v>1</v>
      </c>
      <c r="J362">
        <v>1</v>
      </c>
      <c r="K362">
        <v>7</v>
      </c>
      <c r="L362">
        <v>36</v>
      </c>
      <c r="M362">
        <v>12</v>
      </c>
      <c r="N362">
        <v>3</v>
      </c>
      <c r="O362">
        <v>5</v>
      </c>
      <c r="P362">
        <v>6</v>
      </c>
      <c r="Q362">
        <v>4</v>
      </c>
      <c r="R362">
        <v>5</v>
      </c>
      <c r="S362">
        <v>1</v>
      </c>
      <c r="T362">
        <v>3</v>
      </c>
      <c r="U362">
        <v>3</v>
      </c>
      <c r="V362">
        <v>2</v>
      </c>
      <c r="W362">
        <v>0</v>
      </c>
      <c r="X362">
        <v>1</v>
      </c>
      <c r="Y362">
        <v>0</v>
      </c>
      <c r="Z362">
        <v>2</v>
      </c>
      <c r="AA362">
        <v>1</v>
      </c>
      <c r="AB362">
        <v>1</v>
      </c>
      <c r="AC362">
        <v>4</v>
      </c>
      <c r="AD362">
        <v>2</v>
      </c>
    </row>
    <row r="363" spans="1:30" ht="14.25" customHeight="1" x14ac:dyDescent="0.25">
      <c r="A363" t="s">
        <v>861</v>
      </c>
      <c r="B363" t="s">
        <v>862</v>
      </c>
      <c r="C363" t="s">
        <v>120</v>
      </c>
      <c r="D363" t="s">
        <v>112</v>
      </c>
      <c r="E363">
        <v>9</v>
      </c>
      <c r="F363">
        <v>28</v>
      </c>
      <c r="G363">
        <v>13</v>
      </c>
      <c r="H363">
        <v>18</v>
      </c>
      <c r="I363">
        <v>19</v>
      </c>
      <c r="J363">
        <v>25</v>
      </c>
      <c r="K363">
        <v>25</v>
      </c>
      <c r="L363">
        <v>22</v>
      </c>
      <c r="M363">
        <v>34</v>
      </c>
      <c r="N363">
        <v>29</v>
      </c>
      <c r="O363">
        <v>15</v>
      </c>
      <c r="P363">
        <v>30</v>
      </c>
      <c r="Q363">
        <v>12</v>
      </c>
      <c r="R363">
        <v>9</v>
      </c>
      <c r="S363">
        <v>1</v>
      </c>
      <c r="T363">
        <v>19</v>
      </c>
      <c r="U363">
        <v>20</v>
      </c>
      <c r="V363">
        <v>19</v>
      </c>
      <c r="W363">
        <v>46</v>
      </c>
      <c r="X363">
        <v>-288</v>
      </c>
      <c r="Y363">
        <v>11</v>
      </c>
      <c r="Z363">
        <v>31</v>
      </c>
      <c r="AA363">
        <v>8</v>
      </c>
      <c r="AB363">
        <v>35</v>
      </c>
      <c r="AC363">
        <v>25</v>
      </c>
      <c r="AD363">
        <v>14</v>
      </c>
    </row>
    <row r="364" spans="1:30" ht="14.25" customHeight="1" x14ac:dyDescent="0.25">
      <c r="A364" t="s">
        <v>863</v>
      </c>
      <c r="B364" t="s">
        <v>864</v>
      </c>
      <c r="C364" t="s">
        <v>118</v>
      </c>
      <c r="D364" t="s">
        <v>112</v>
      </c>
      <c r="E364">
        <v>9</v>
      </c>
      <c r="F364">
        <v>8</v>
      </c>
      <c r="G364">
        <v>13</v>
      </c>
      <c r="H364">
        <v>16</v>
      </c>
      <c r="I364">
        <v>11</v>
      </c>
      <c r="J364">
        <v>23</v>
      </c>
      <c r="K364">
        <v>23</v>
      </c>
      <c r="L364">
        <v>22</v>
      </c>
      <c r="M364">
        <v>30</v>
      </c>
      <c r="N364">
        <v>50</v>
      </c>
      <c r="O364">
        <v>9</v>
      </c>
      <c r="P364">
        <v>13</v>
      </c>
      <c r="Q364">
        <v>22</v>
      </c>
      <c r="R364">
        <v>10</v>
      </c>
      <c r="S364">
        <v>4</v>
      </c>
      <c r="T364">
        <v>10</v>
      </c>
      <c r="U364">
        <v>6</v>
      </c>
      <c r="V364">
        <v>15</v>
      </c>
      <c r="W364">
        <v>13</v>
      </c>
      <c r="X364">
        <v>14</v>
      </c>
      <c r="Y364">
        <v>18</v>
      </c>
      <c r="Z364">
        <v>6</v>
      </c>
      <c r="AA364">
        <v>11</v>
      </c>
      <c r="AB364">
        <v>17</v>
      </c>
      <c r="AC364">
        <v>16</v>
      </c>
      <c r="AD364">
        <v>12</v>
      </c>
    </row>
    <row r="365" spans="1:30" ht="14.25" customHeight="1" x14ac:dyDescent="0.25">
      <c r="A365" t="s">
        <v>865</v>
      </c>
      <c r="B365" t="s">
        <v>866</v>
      </c>
      <c r="C365" t="s">
        <v>109</v>
      </c>
      <c r="D365" t="s">
        <v>112</v>
      </c>
      <c r="E365">
        <v>398</v>
      </c>
      <c r="F365">
        <v>33</v>
      </c>
      <c r="G365">
        <v>259</v>
      </c>
      <c r="H365">
        <v>37</v>
      </c>
      <c r="I365">
        <v>66</v>
      </c>
      <c r="J365">
        <v>86</v>
      </c>
      <c r="K365">
        <v>94</v>
      </c>
      <c r="L365">
        <v>116</v>
      </c>
      <c r="M365">
        <v>113</v>
      </c>
      <c r="N365">
        <v>70</v>
      </c>
      <c r="O365">
        <v>73</v>
      </c>
      <c r="P365">
        <v>104</v>
      </c>
      <c r="Q365">
        <v>49</v>
      </c>
      <c r="R365">
        <v>54</v>
      </c>
      <c r="S365">
        <v>9</v>
      </c>
      <c r="T365">
        <v>66</v>
      </c>
      <c r="U365">
        <v>42</v>
      </c>
      <c r="V365">
        <v>86</v>
      </c>
      <c r="W365">
        <v>93</v>
      </c>
      <c r="X365">
        <v>68</v>
      </c>
      <c r="Y365">
        <v>67</v>
      </c>
      <c r="Z365">
        <v>93</v>
      </c>
      <c r="AA365">
        <v>118</v>
      </c>
      <c r="AB365">
        <v>133</v>
      </c>
      <c r="AC365">
        <v>61</v>
      </c>
      <c r="AD365">
        <v>255</v>
      </c>
    </row>
    <row r="366" spans="1:30" ht="14.25" customHeight="1" x14ac:dyDescent="0.25">
      <c r="A366" t="s">
        <v>867</v>
      </c>
      <c r="B366" t="s">
        <v>868</v>
      </c>
      <c r="C366" t="s">
        <v>114</v>
      </c>
      <c r="D366" t="s">
        <v>112</v>
      </c>
      <c r="E366">
        <v>3</v>
      </c>
      <c r="F366">
        <v>9</v>
      </c>
      <c r="G366">
        <v>11</v>
      </c>
      <c r="H366">
        <v>98</v>
      </c>
      <c r="I366">
        <v>6</v>
      </c>
      <c r="J366">
        <v>5</v>
      </c>
      <c r="K366">
        <v>6</v>
      </c>
      <c r="L366">
        <v>4</v>
      </c>
      <c r="M366">
        <v>12</v>
      </c>
      <c r="N366">
        <v>4</v>
      </c>
      <c r="O366">
        <v>390</v>
      </c>
      <c r="P366">
        <v>13</v>
      </c>
      <c r="Q366">
        <v>13</v>
      </c>
      <c r="R366">
        <v>2</v>
      </c>
      <c r="S366">
        <v>5</v>
      </c>
      <c r="T366">
        <v>8</v>
      </c>
      <c r="U366">
        <v>6</v>
      </c>
      <c r="V366">
        <v>9</v>
      </c>
      <c r="W366">
        <v>6</v>
      </c>
      <c r="X366">
        <v>9</v>
      </c>
      <c r="Y366">
        <v>4</v>
      </c>
      <c r="Z366">
        <v>5</v>
      </c>
      <c r="AA366">
        <v>6</v>
      </c>
      <c r="AB366">
        <v>7</v>
      </c>
      <c r="AC366">
        <v>11</v>
      </c>
      <c r="AD366">
        <v>11</v>
      </c>
    </row>
    <row r="367" spans="1:30" ht="14.25" customHeight="1" x14ac:dyDescent="0.25">
      <c r="A367" t="s">
        <v>869</v>
      </c>
      <c r="B367" t="s">
        <v>870</v>
      </c>
      <c r="C367" t="s">
        <v>120</v>
      </c>
      <c r="D367" t="s">
        <v>112</v>
      </c>
      <c r="E367">
        <v>6</v>
      </c>
      <c r="F367">
        <v>6</v>
      </c>
      <c r="G367">
        <v>10</v>
      </c>
      <c r="H367">
        <v>4</v>
      </c>
      <c r="I367">
        <v>5</v>
      </c>
      <c r="J367">
        <v>8</v>
      </c>
      <c r="K367">
        <v>7</v>
      </c>
      <c r="L367">
        <v>6</v>
      </c>
      <c r="M367">
        <v>1</v>
      </c>
      <c r="N367">
        <v>5</v>
      </c>
      <c r="O367">
        <v>6</v>
      </c>
      <c r="P367">
        <v>11</v>
      </c>
      <c r="Q367">
        <v>4</v>
      </c>
      <c r="R367">
        <v>5</v>
      </c>
      <c r="S367">
        <v>1</v>
      </c>
      <c r="T367">
        <v>8</v>
      </c>
      <c r="U367">
        <v>8</v>
      </c>
      <c r="V367">
        <v>9</v>
      </c>
      <c r="W367">
        <v>11</v>
      </c>
      <c r="X367">
        <v>10</v>
      </c>
      <c r="Y367">
        <v>5</v>
      </c>
      <c r="Z367">
        <v>6</v>
      </c>
      <c r="AA367">
        <v>6</v>
      </c>
      <c r="AB367">
        <v>12</v>
      </c>
      <c r="AC367">
        <v>8</v>
      </c>
      <c r="AD367">
        <v>5</v>
      </c>
    </row>
    <row r="368" spans="1:30" ht="14.25" customHeight="1" x14ac:dyDescent="0.25">
      <c r="A368" t="s">
        <v>871</v>
      </c>
      <c r="B368" t="s">
        <v>872</v>
      </c>
      <c r="C368" t="s">
        <v>109</v>
      </c>
      <c r="D368" t="s">
        <v>112</v>
      </c>
      <c r="E368">
        <v>449</v>
      </c>
      <c r="F368">
        <v>64</v>
      </c>
      <c r="G368">
        <v>67</v>
      </c>
      <c r="H368">
        <v>81</v>
      </c>
      <c r="I368">
        <v>92</v>
      </c>
      <c r="J368">
        <v>64</v>
      </c>
      <c r="K368">
        <v>88</v>
      </c>
      <c r="L368">
        <v>92</v>
      </c>
      <c r="M368">
        <v>166</v>
      </c>
      <c r="N368">
        <v>52</v>
      </c>
      <c r="O368">
        <v>53</v>
      </c>
      <c r="P368">
        <v>85</v>
      </c>
      <c r="Q368">
        <v>47</v>
      </c>
      <c r="R368">
        <v>20</v>
      </c>
      <c r="S368">
        <v>6</v>
      </c>
      <c r="T368">
        <v>37</v>
      </c>
      <c r="U368">
        <v>45</v>
      </c>
      <c r="V368">
        <v>112</v>
      </c>
      <c r="W368">
        <v>89</v>
      </c>
      <c r="X368">
        <v>47</v>
      </c>
      <c r="Y368">
        <v>40</v>
      </c>
      <c r="Z368">
        <v>33</v>
      </c>
      <c r="AA368">
        <v>93</v>
      </c>
      <c r="AB368">
        <v>54</v>
      </c>
      <c r="AC368">
        <v>62</v>
      </c>
      <c r="AD368">
        <v>95</v>
      </c>
    </row>
    <row r="369" spans="1:30" ht="14.25" customHeight="1" x14ac:dyDescent="0.25">
      <c r="A369" t="s">
        <v>873</v>
      </c>
      <c r="B369" t="s">
        <v>874</v>
      </c>
      <c r="C369" t="s">
        <v>109</v>
      </c>
      <c r="D369" t="s">
        <v>112</v>
      </c>
      <c r="E369">
        <v>88</v>
      </c>
      <c r="F369">
        <v>19</v>
      </c>
      <c r="G369">
        <v>38</v>
      </c>
      <c r="H369">
        <v>40</v>
      </c>
      <c r="I369">
        <v>69</v>
      </c>
      <c r="J369">
        <v>32</v>
      </c>
      <c r="K369">
        <v>24</v>
      </c>
      <c r="L369">
        <v>18</v>
      </c>
      <c r="M369">
        <v>90</v>
      </c>
      <c r="N369">
        <v>19</v>
      </c>
      <c r="O369">
        <v>22</v>
      </c>
      <c r="P369">
        <v>23</v>
      </c>
      <c r="Q369">
        <v>12</v>
      </c>
      <c r="R369">
        <v>20</v>
      </c>
      <c r="S369">
        <v>7</v>
      </c>
      <c r="T369">
        <v>47</v>
      </c>
      <c r="U369">
        <v>44</v>
      </c>
      <c r="V369">
        <v>91</v>
      </c>
      <c r="W369">
        <v>87</v>
      </c>
      <c r="X369">
        <v>31</v>
      </c>
      <c r="Y369">
        <v>61</v>
      </c>
      <c r="Z369">
        <v>55</v>
      </c>
      <c r="AA369">
        <v>91</v>
      </c>
      <c r="AB369">
        <v>54</v>
      </c>
      <c r="AC369">
        <v>55</v>
      </c>
      <c r="AD369">
        <v>88</v>
      </c>
    </row>
    <row r="370" spans="1:30" ht="14.25" customHeight="1" x14ac:dyDescent="0.25">
      <c r="A370" t="s">
        <v>875</v>
      </c>
      <c r="B370" t="s">
        <v>876</v>
      </c>
      <c r="C370" t="s">
        <v>118</v>
      </c>
      <c r="D370" t="s">
        <v>112</v>
      </c>
      <c r="E370">
        <v>6</v>
      </c>
      <c r="F370">
        <v>8</v>
      </c>
      <c r="G370">
        <v>4</v>
      </c>
      <c r="H370">
        <v>6</v>
      </c>
      <c r="I370">
        <v>9</v>
      </c>
      <c r="J370">
        <v>2</v>
      </c>
      <c r="K370">
        <v>5</v>
      </c>
      <c r="L370">
        <v>1</v>
      </c>
      <c r="M370">
        <v>7</v>
      </c>
      <c r="N370">
        <v>2</v>
      </c>
      <c r="O370">
        <v>5</v>
      </c>
      <c r="P370">
        <v>1</v>
      </c>
      <c r="Q370">
        <v>3</v>
      </c>
      <c r="R370">
        <v>2</v>
      </c>
      <c r="S370">
        <v>1</v>
      </c>
      <c r="T370">
        <v>5</v>
      </c>
      <c r="U370">
        <v>6</v>
      </c>
      <c r="V370">
        <v>5</v>
      </c>
      <c r="W370">
        <v>10</v>
      </c>
      <c r="X370">
        <v>3</v>
      </c>
      <c r="Y370">
        <v>2</v>
      </c>
      <c r="Z370">
        <v>5</v>
      </c>
      <c r="AA370">
        <v>3</v>
      </c>
      <c r="AB370">
        <v>6</v>
      </c>
      <c r="AC370">
        <v>5</v>
      </c>
      <c r="AD370">
        <v>4</v>
      </c>
    </row>
    <row r="371" spans="1:30" ht="14.25" customHeight="1" x14ac:dyDescent="0.25">
      <c r="A371" t="s">
        <v>877</v>
      </c>
      <c r="B371" t="s">
        <v>878</v>
      </c>
      <c r="C371" t="s">
        <v>119</v>
      </c>
      <c r="D371" t="s">
        <v>112</v>
      </c>
      <c r="E371">
        <v>44</v>
      </c>
      <c r="F371">
        <v>111</v>
      </c>
      <c r="G371">
        <v>93</v>
      </c>
      <c r="H371">
        <v>39</v>
      </c>
      <c r="I371">
        <v>213</v>
      </c>
      <c r="J371">
        <v>83</v>
      </c>
      <c r="K371">
        <v>61</v>
      </c>
      <c r="L371">
        <v>59</v>
      </c>
      <c r="M371">
        <v>72</v>
      </c>
      <c r="N371">
        <v>121</v>
      </c>
      <c r="O371">
        <v>103</v>
      </c>
      <c r="P371">
        <v>154</v>
      </c>
      <c r="Q371">
        <v>25</v>
      </c>
      <c r="R371">
        <v>22</v>
      </c>
      <c r="S371">
        <v>6</v>
      </c>
      <c r="T371">
        <v>30</v>
      </c>
      <c r="U371">
        <v>71</v>
      </c>
      <c r="V371">
        <v>62</v>
      </c>
      <c r="W371">
        <v>94</v>
      </c>
      <c r="X371">
        <v>68</v>
      </c>
      <c r="Y371">
        <v>69</v>
      </c>
      <c r="Z371">
        <v>113</v>
      </c>
      <c r="AA371">
        <v>48</v>
      </c>
      <c r="AB371">
        <v>67</v>
      </c>
      <c r="AC371">
        <v>144</v>
      </c>
      <c r="AD371">
        <v>76</v>
      </c>
    </row>
    <row r="372" spans="1:30" ht="14.25" customHeight="1" x14ac:dyDescent="0.25">
      <c r="A372" t="s">
        <v>879</v>
      </c>
      <c r="B372" t="s">
        <v>880</v>
      </c>
      <c r="C372" t="s">
        <v>118</v>
      </c>
      <c r="D372" t="s">
        <v>112</v>
      </c>
      <c r="E372">
        <v>10</v>
      </c>
      <c r="F372">
        <v>16</v>
      </c>
      <c r="G372">
        <v>10</v>
      </c>
      <c r="H372">
        <v>13</v>
      </c>
      <c r="I372">
        <v>10</v>
      </c>
      <c r="J372">
        <v>12</v>
      </c>
      <c r="K372">
        <v>4</v>
      </c>
      <c r="L372">
        <v>2</v>
      </c>
      <c r="M372">
        <v>6</v>
      </c>
      <c r="N372">
        <v>2</v>
      </c>
      <c r="O372">
        <v>10</v>
      </c>
      <c r="P372">
        <v>10</v>
      </c>
      <c r="Q372">
        <v>13</v>
      </c>
      <c r="R372">
        <v>7</v>
      </c>
      <c r="S372">
        <v>2</v>
      </c>
      <c r="T372">
        <v>18</v>
      </c>
      <c r="U372">
        <v>12</v>
      </c>
      <c r="V372">
        <v>11</v>
      </c>
      <c r="W372">
        <v>5</v>
      </c>
      <c r="X372">
        <v>10</v>
      </c>
      <c r="Y372">
        <v>2</v>
      </c>
      <c r="Z372">
        <v>2</v>
      </c>
      <c r="AA372">
        <v>0</v>
      </c>
      <c r="AB372">
        <v>0</v>
      </c>
      <c r="AC372">
        <v>1</v>
      </c>
      <c r="AD372">
        <v>0</v>
      </c>
    </row>
    <row r="373" spans="1:30" ht="14.25" customHeight="1" x14ac:dyDescent="0.25">
      <c r="A373" t="s">
        <v>881</v>
      </c>
      <c r="B373" t="s">
        <v>882</v>
      </c>
      <c r="C373" t="s">
        <v>115</v>
      </c>
      <c r="D373" t="s">
        <v>112</v>
      </c>
      <c r="E373">
        <v>2</v>
      </c>
      <c r="F373">
        <v>0</v>
      </c>
      <c r="G373">
        <v>4</v>
      </c>
      <c r="H373">
        <v>1</v>
      </c>
      <c r="I373">
        <v>1</v>
      </c>
      <c r="J373">
        <v>2</v>
      </c>
      <c r="K373">
        <v>8</v>
      </c>
      <c r="L373">
        <v>30</v>
      </c>
      <c r="M373">
        <v>13</v>
      </c>
      <c r="N373">
        <v>21</v>
      </c>
      <c r="O373">
        <v>1</v>
      </c>
      <c r="P373">
        <v>8</v>
      </c>
      <c r="Q373">
        <v>5</v>
      </c>
      <c r="R373">
        <v>2</v>
      </c>
      <c r="S373">
        <v>2</v>
      </c>
      <c r="T373">
        <v>10</v>
      </c>
      <c r="U373">
        <v>1</v>
      </c>
      <c r="V373">
        <v>0</v>
      </c>
      <c r="W373">
        <v>0</v>
      </c>
      <c r="X373">
        <v>1</v>
      </c>
      <c r="Y373">
        <v>3</v>
      </c>
      <c r="Z373">
        <v>4</v>
      </c>
      <c r="AA373">
        <v>0</v>
      </c>
      <c r="AB373">
        <v>0</v>
      </c>
      <c r="AC373">
        <v>1</v>
      </c>
      <c r="AD373">
        <v>0</v>
      </c>
    </row>
    <row r="374" spans="1:30" ht="14.25" customHeight="1" x14ac:dyDescent="0.25">
      <c r="A374" t="s">
        <v>883</v>
      </c>
      <c r="B374" t="s">
        <v>884</v>
      </c>
      <c r="C374" t="s">
        <v>113</v>
      </c>
      <c r="D374" t="s">
        <v>112</v>
      </c>
      <c r="E374">
        <v>12</v>
      </c>
      <c r="F374">
        <v>17</v>
      </c>
      <c r="G374">
        <v>17</v>
      </c>
      <c r="H374">
        <v>6</v>
      </c>
      <c r="I374">
        <v>12</v>
      </c>
      <c r="J374">
        <v>11</v>
      </c>
      <c r="K374">
        <v>13</v>
      </c>
      <c r="L374">
        <v>15</v>
      </c>
      <c r="M374">
        <v>8</v>
      </c>
      <c r="N374">
        <v>5</v>
      </c>
      <c r="O374">
        <v>11</v>
      </c>
      <c r="P374">
        <v>11</v>
      </c>
      <c r="Q374">
        <v>15</v>
      </c>
      <c r="R374">
        <v>2</v>
      </c>
      <c r="S374">
        <v>0</v>
      </c>
      <c r="T374">
        <v>12</v>
      </c>
      <c r="U374">
        <v>14</v>
      </c>
      <c r="V374">
        <v>8</v>
      </c>
      <c r="W374">
        <v>7</v>
      </c>
      <c r="X374">
        <v>11</v>
      </c>
      <c r="Y374">
        <v>17</v>
      </c>
      <c r="Z374">
        <v>4</v>
      </c>
      <c r="AA374">
        <v>6</v>
      </c>
      <c r="AB374">
        <v>12</v>
      </c>
      <c r="AC374">
        <v>4</v>
      </c>
      <c r="AD374">
        <v>8</v>
      </c>
    </row>
    <row r="375" spans="1:30" ht="14.25" customHeight="1" x14ac:dyDescent="0.25">
      <c r="A375" t="s">
        <v>885</v>
      </c>
      <c r="B375" t="s">
        <v>886</v>
      </c>
      <c r="C375" t="s">
        <v>118</v>
      </c>
      <c r="D375" t="s">
        <v>112</v>
      </c>
      <c r="E375">
        <v>3</v>
      </c>
      <c r="F375">
        <v>6</v>
      </c>
      <c r="G375">
        <v>13</v>
      </c>
      <c r="H375">
        <v>5</v>
      </c>
      <c r="I375">
        <v>5</v>
      </c>
      <c r="J375">
        <v>7</v>
      </c>
      <c r="K375">
        <v>2</v>
      </c>
      <c r="L375">
        <v>5</v>
      </c>
      <c r="M375">
        <v>4</v>
      </c>
      <c r="N375">
        <v>2</v>
      </c>
      <c r="O375">
        <v>4</v>
      </c>
      <c r="P375">
        <v>6</v>
      </c>
      <c r="Q375">
        <v>8</v>
      </c>
      <c r="R375">
        <v>2</v>
      </c>
      <c r="S375">
        <v>2</v>
      </c>
      <c r="T375">
        <v>3</v>
      </c>
      <c r="U375">
        <v>5</v>
      </c>
      <c r="V375">
        <v>4</v>
      </c>
      <c r="W375">
        <v>6</v>
      </c>
      <c r="X375">
        <v>1</v>
      </c>
      <c r="Y375">
        <v>11</v>
      </c>
      <c r="Z375">
        <v>4</v>
      </c>
      <c r="AA375">
        <v>8</v>
      </c>
      <c r="AB375">
        <v>11</v>
      </c>
      <c r="AC375">
        <v>4</v>
      </c>
      <c r="AD375">
        <v>9</v>
      </c>
    </row>
    <row r="376" spans="1:30" ht="14.25" customHeight="1" x14ac:dyDescent="0.25">
      <c r="A376" t="s">
        <v>887</v>
      </c>
      <c r="B376" t="s">
        <v>888</v>
      </c>
      <c r="C376" t="s">
        <v>115</v>
      </c>
      <c r="D376" t="s">
        <v>112</v>
      </c>
      <c r="E376">
        <v>9</v>
      </c>
      <c r="F376">
        <v>11</v>
      </c>
      <c r="G376">
        <v>5</v>
      </c>
      <c r="H376">
        <v>11</v>
      </c>
      <c r="I376">
        <v>18</v>
      </c>
      <c r="J376">
        <v>0</v>
      </c>
      <c r="K376">
        <v>7</v>
      </c>
      <c r="L376">
        <v>4</v>
      </c>
      <c r="M376">
        <v>17</v>
      </c>
      <c r="N376">
        <v>0</v>
      </c>
      <c r="O376">
        <v>4</v>
      </c>
      <c r="P376">
        <v>10</v>
      </c>
      <c r="Q376">
        <v>9</v>
      </c>
      <c r="R376">
        <v>2</v>
      </c>
      <c r="S376">
        <v>2</v>
      </c>
      <c r="T376">
        <v>2</v>
      </c>
      <c r="U376">
        <v>11</v>
      </c>
      <c r="V376">
        <v>3</v>
      </c>
      <c r="W376">
        <v>13</v>
      </c>
      <c r="X376">
        <v>9</v>
      </c>
      <c r="Y376">
        <v>3</v>
      </c>
      <c r="Z376">
        <v>6</v>
      </c>
      <c r="AA376">
        <v>2</v>
      </c>
      <c r="AB376">
        <v>3</v>
      </c>
      <c r="AC376">
        <v>4</v>
      </c>
      <c r="AD376">
        <v>8</v>
      </c>
    </row>
    <row r="377" spans="1:30" ht="14.25" customHeight="1" x14ac:dyDescent="0.25">
      <c r="A377" t="s">
        <v>889</v>
      </c>
      <c r="B377" t="s">
        <v>890</v>
      </c>
      <c r="C377" t="s">
        <v>116</v>
      </c>
      <c r="D377" t="s">
        <v>112</v>
      </c>
      <c r="E377">
        <v>0</v>
      </c>
      <c r="F377">
        <v>0</v>
      </c>
      <c r="G377">
        <v>1</v>
      </c>
      <c r="H377">
        <v>1</v>
      </c>
      <c r="I377">
        <v>0</v>
      </c>
      <c r="J377">
        <v>0</v>
      </c>
      <c r="K377">
        <v>0</v>
      </c>
      <c r="L377">
        <v>1</v>
      </c>
      <c r="M377">
        <v>3</v>
      </c>
      <c r="N377">
        <v>3</v>
      </c>
      <c r="O377">
        <v>2</v>
      </c>
      <c r="P377">
        <v>0</v>
      </c>
      <c r="Q377">
        <v>3</v>
      </c>
      <c r="R377">
        <v>5</v>
      </c>
      <c r="S377">
        <v>1</v>
      </c>
      <c r="T377">
        <v>0</v>
      </c>
      <c r="U377">
        <v>0</v>
      </c>
      <c r="V377">
        <v>0</v>
      </c>
      <c r="W377">
        <v>1</v>
      </c>
      <c r="X377">
        <v>0</v>
      </c>
      <c r="Y377">
        <v>1</v>
      </c>
      <c r="Z377">
        <v>1</v>
      </c>
      <c r="AA377">
        <v>1</v>
      </c>
      <c r="AB377">
        <v>0</v>
      </c>
      <c r="AC377">
        <v>0</v>
      </c>
      <c r="AD377">
        <v>0</v>
      </c>
    </row>
    <row r="378" spans="1:30" ht="14.25" customHeight="1" x14ac:dyDescent="0.25">
      <c r="A378" t="s">
        <v>891</v>
      </c>
      <c r="B378" t="s">
        <v>892</v>
      </c>
      <c r="C378" t="s">
        <v>118</v>
      </c>
      <c r="D378" t="s">
        <v>112</v>
      </c>
      <c r="E378">
        <v>268</v>
      </c>
      <c r="F378">
        <v>134</v>
      </c>
      <c r="G378">
        <v>491</v>
      </c>
      <c r="H378">
        <v>49</v>
      </c>
      <c r="I378">
        <v>36</v>
      </c>
      <c r="J378">
        <v>90</v>
      </c>
      <c r="K378">
        <v>111</v>
      </c>
      <c r="L378">
        <v>128</v>
      </c>
      <c r="M378">
        <v>274</v>
      </c>
      <c r="N378">
        <v>65</v>
      </c>
      <c r="O378">
        <v>123</v>
      </c>
      <c r="P378">
        <v>114</v>
      </c>
      <c r="Q378">
        <v>74</v>
      </c>
      <c r="R378">
        <v>64</v>
      </c>
      <c r="S378">
        <v>14</v>
      </c>
      <c r="T378">
        <v>124</v>
      </c>
      <c r="U378">
        <v>81</v>
      </c>
      <c r="V378">
        <v>642</v>
      </c>
      <c r="W378">
        <v>190</v>
      </c>
      <c r="X378">
        <v>676</v>
      </c>
      <c r="Y378">
        <v>434</v>
      </c>
      <c r="Z378">
        <v>133</v>
      </c>
      <c r="AA378">
        <v>158</v>
      </c>
      <c r="AB378">
        <v>637</v>
      </c>
      <c r="AC378">
        <v>262</v>
      </c>
      <c r="AD378">
        <v>572</v>
      </c>
    </row>
    <row r="379" spans="1:30" ht="14.25" customHeight="1" x14ac:dyDescent="0.25">
      <c r="A379" t="s">
        <v>893</v>
      </c>
      <c r="B379" t="s">
        <v>894</v>
      </c>
      <c r="C379" t="s">
        <v>120</v>
      </c>
      <c r="D379" t="s">
        <v>112</v>
      </c>
      <c r="E379">
        <v>11</v>
      </c>
      <c r="F379">
        <v>3</v>
      </c>
      <c r="G379">
        <v>8</v>
      </c>
      <c r="H379">
        <v>10</v>
      </c>
      <c r="I379">
        <v>5</v>
      </c>
      <c r="J379">
        <v>9</v>
      </c>
      <c r="K379">
        <v>10</v>
      </c>
      <c r="L379">
        <v>6</v>
      </c>
      <c r="M379">
        <v>5</v>
      </c>
      <c r="N379">
        <v>4</v>
      </c>
      <c r="O379">
        <v>5</v>
      </c>
      <c r="P379">
        <v>3</v>
      </c>
      <c r="Q379">
        <v>2</v>
      </c>
      <c r="R379">
        <v>3</v>
      </c>
      <c r="S379">
        <v>1</v>
      </c>
      <c r="T379">
        <v>6</v>
      </c>
      <c r="U379">
        <v>11</v>
      </c>
      <c r="V379">
        <v>4</v>
      </c>
      <c r="W379">
        <v>5</v>
      </c>
      <c r="X379">
        <v>4</v>
      </c>
      <c r="Y379">
        <v>6</v>
      </c>
      <c r="Z379">
        <v>5</v>
      </c>
      <c r="AA379">
        <v>4</v>
      </c>
      <c r="AB379">
        <v>4</v>
      </c>
      <c r="AC379">
        <v>4</v>
      </c>
      <c r="AD379">
        <v>5</v>
      </c>
    </row>
    <row r="380" spans="1:30" ht="14.25" customHeight="1" x14ac:dyDescent="0.25">
      <c r="A380" t="s">
        <v>895</v>
      </c>
      <c r="B380" t="s">
        <v>896</v>
      </c>
      <c r="C380" t="s">
        <v>119</v>
      </c>
      <c r="D380" t="s">
        <v>112</v>
      </c>
      <c r="E380">
        <v>198</v>
      </c>
      <c r="F380">
        <v>209</v>
      </c>
      <c r="G380">
        <v>151</v>
      </c>
      <c r="H380">
        <v>52</v>
      </c>
      <c r="I380">
        <v>63</v>
      </c>
      <c r="J380">
        <v>168</v>
      </c>
      <c r="K380">
        <v>217</v>
      </c>
      <c r="L380">
        <v>170</v>
      </c>
      <c r="M380">
        <v>203</v>
      </c>
      <c r="N380">
        <v>122</v>
      </c>
      <c r="O380">
        <v>112</v>
      </c>
      <c r="P380">
        <v>90</v>
      </c>
      <c r="Q380">
        <v>79</v>
      </c>
      <c r="R380">
        <v>26</v>
      </c>
      <c r="S380">
        <v>42</v>
      </c>
      <c r="T380">
        <v>26</v>
      </c>
      <c r="U380">
        <v>249</v>
      </c>
      <c r="V380">
        <v>234</v>
      </c>
      <c r="W380">
        <v>205</v>
      </c>
      <c r="X380">
        <v>233</v>
      </c>
      <c r="Y380">
        <v>203</v>
      </c>
      <c r="Z380">
        <v>77</v>
      </c>
      <c r="AA380">
        <v>205</v>
      </c>
      <c r="AB380">
        <v>236</v>
      </c>
      <c r="AC380">
        <v>353</v>
      </c>
      <c r="AD380">
        <v>336</v>
      </c>
    </row>
    <row r="381" spans="1:30" ht="14.25" customHeight="1" x14ac:dyDescent="0.25">
      <c r="A381" t="s">
        <v>897</v>
      </c>
      <c r="B381" t="s">
        <v>898</v>
      </c>
      <c r="C381" t="s">
        <v>120</v>
      </c>
      <c r="D381" t="s">
        <v>112</v>
      </c>
      <c r="E381">
        <v>9</v>
      </c>
      <c r="F381">
        <v>8</v>
      </c>
      <c r="G381">
        <v>6</v>
      </c>
      <c r="H381">
        <v>7</v>
      </c>
      <c r="I381">
        <v>6</v>
      </c>
      <c r="J381">
        <v>11</v>
      </c>
      <c r="K381">
        <v>17</v>
      </c>
      <c r="L381">
        <v>18</v>
      </c>
      <c r="M381">
        <v>9</v>
      </c>
      <c r="N381">
        <v>5</v>
      </c>
      <c r="O381">
        <v>7</v>
      </c>
      <c r="P381">
        <v>15</v>
      </c>
      <c r="Q381">
        <v>9</v>
      </c>
      <c r="R381">
        <v>1</v>
      </c>
      <c r="S381">
        <v>5</v>
      </c>
      <c r="T381">
        <v>3</v>
      </c>
      <c r="U381">
        <v>10</v>
      </c>
      <c r="V381">
        <v>7</v>
      </c>
      <c r="W381">
        <v>7</v>
      </c>
      <c r="X381">
        <v>5</v>
      </c>
      <c r="Y381">
        <v>9</v>
      </c>
      <c r="Z381">
        <v>5</v>
      </c>
      <c r="AA381">
        <v>3</v>
      </c>
      <c r="AB381">
        <v>9</v>
      </c>
      <c r="AC381">
        <v>5</v>
      </c>
      <c r="AD381">
        <v>7</v>
      </c>
    </row>
    <row r="382" spans="1:30" ht="14.25" customHeight="1" x14ac:dyDescent="0.25">
      <c r="A382" t="s">
        <v>899</v>
      </c>
      <c r="B382" t="s">
        <v>900</v>
      </c>
      <c r="C382" t="s">
        <v>114</v>
      </c>
      <c r="D382" t="s">
        <v>112</v>
      </c>
      <c r="E382">
        <v>19</v>
      </c>
      <c r="F382">
        <v>20</v>
      </c>
      <c r="G382">
        <v>28</v>
      </c>
      <c r="H382">
        <v>19</v>
      </c>
      <c r="I382">
        <v>19</v>
      </c>
      <c r="J382">
        <v>17</v>
      </c>
      <c r="K382">
        <v>29</v>
      </c>
      <c r="L382">
        <v>25</v>
      </c>
      <c r="M382">
        <v>1757</v>
      </c>
      <c r="N382">
        <v>23</v>
      </c>
      <c r="O382">
        <v>23</v>
      </c>
      <c r="P382">
        <v>37</v>
      </c>
      <c r="Q382">
        <v>32</v>
      </c>
      <c r="R382">
        <v>10</v>
      </c>
      <c r="S382">
        <v>9</v>
      </c>
      <c r="T382">
        <v>14</v>
      </c>
      <c r="U382">
        <v>23</v>
      </c>
      <c r="V382">
        <v>31</v>
      </c>
      <c r="W382">
        <v>20</v>
      </c>
      <c r="X382">
        <v>24</v>
      </c>
      <c r="Y382">
        <v>30</v>
      </c>
      <c r="Z382">
        <v>20</v>
      </c>
      <c r="AA382">
        <v>25</v>
      </c>
      <c r="AB382">
        <v>53</v>
      </c>
      <c r="AC382">
        <v>25</v>
      </c>
      <c r="AD382">
        <v>36</v>
      </c>
    </row>
    <row r="383" spans="1:30" ht="14.25" customHeight="1" x14ac:dyDescent="0.25">
      <c r="A383" t="s">
        <v>901</v>
      </c>
      <c r="B383" t="s">
        <v>902</v>
      </c>
      <c r="C383" t="s">
        <v>115</v>
      </c>
      <c r="D383" t="s">
        <v>112</v>
      </c>
      <c r="E383">
        <v>9</v>
      </c>
      <c r="F383">
        <v>9</v>
      </c>
      <c r="G383">
        <v>19</v>
      </c>
      <c r="H383">
        <v>19</v>
      </c>
      <c r="I383">
        <v>59</v>
      </c>
      <c r="J383">
        <v>11</v>
      </c>
      <c r="K383">
        <v>20</v>
      </c>
      <c r="L383">
        <v>9</v>
      </c>
      <c r="M383">
        <v>36</v>
      </c>
      <c r="N383">
        <v>13</v>
      </c>
      <c r="O383">
        <v>11</v>
      </c>
      <c r="P383">
        <v>10</v>
      </c>
      <c r="Q383">
        <v>17</v>
      </c>
      <c r="R383">
        <v>8</v>
      </c>
      <c r="S383">
        <v>3</v>
      </c>
      <c r="T383">
        <v>6</v>
      </c>
      <c r="U383">
        <v>10</v>
      </c>
      <c r="V383">
        <v>12</v>
      </c>
      <c r="W383">
        <v>9</v>
      </c>
      <c r="X383">
        <v>11</v>
      </c>
      <c r="Y383">
        <v>20</v>
      </c>
      <c r="Z383">
        <v>10</v>
      </c>
      <c r="AA383">
        <v>10</v>
      </c>
      <c r="AB383">
        <v>11</v>
      </c>
      <c r="AC383">
        <v>5</v>
      </c>
      <c r="AD383">
        <v>14</v>
      </c>
    </row>
    <row r="384" spans="1:30" ht="14.25" customHeight="1" x14ac:dyDescent="0.25">
      <c r="A384" t="s">
        <v>903</v>
      </c>
      <c r="B384" t="s">
        <v>904</v>
      </c>
      <c r="C384" t="s">
        <v>114</v>
      </c>
      <c r="D384" t="s">
        <v>112</v>
      </c>
      <c r="E384">
        <v>5</v>
      </c>
      <c r="F384">
        <v>7</v>
      </c>
      <c r="G384">
        <v>99</v>
      </c>
      <c r="H384">
        <v>4</v>
      </c>
      <c r="I384">
        <v>4</v>
      </c>
      <c r="J384">
        <v>10</v>
      </c>
      <c r="K384">
        <v>8</v>
      </c>
      <c r="L384">
        <v>28</v>
      </c>
      <c r="M384">
        <v>102</v>
      </c>
      <c r="N384">
        <v>11</v>
      </c>
      <c r="O384">
        <v>9</v>
      </c>
      <c r="P384">
        <v>17</v>
      </c>
      <c r="Q384">
        <v>22</v>
      </c>
      <c r="R384">
        <v>4</v>
      </c>
      <c r="S384">
        <v>1</v>
      </c>
      <c r="T384">
        <v>2</v>
      </c>
      <c r="U384">
        <v>9</v>
      </c>
      <c r="V384">
        <v>8</v>
      </c>
      <c r="W384">
        <v>10</v>
      </c>
      <c r="X384">
        <v>8</v>
      </c>
      <c r="Y384">
        <v>16</v>
      </c>
      <c r="Z384">
        <v>2</v>
      </c>
      <c r="AA384">
        <v>3</v>
      </c>
      <c r="AB384">
        <v>7</v>
      </c>
      <c r="AC384">
        <v>5</v>
      </c>
      <c r="AD384">
        <v>6</v>
      </c>
    </row>
    <row r="385" spans="1:30" ht="14.25" customHeight="1" x14ac:dyDescent="0.25">
      <c r="A385" t="s">
        <v>905</v>
      </c>
      <c r="B385" t="s">
        <v>906</v>
      </c>
      <c r="C385" t="s">
        <v>113</v>
      </c>
      <c r="D385" t="s">
        <v>112</v>
      </c>
      <c r="E385">
        <v>5</v>
      </c>
      <c r="F385">
        <v>11</v>
      </c>
      <c r="G385">
        <v>13</v>
      </c>
      <c r="H385">
        <v>9</v>
      </c>
      <c r="I385">
        <v>13</v>
      </c>
      <c r="J385">
        <v>12</v>
      </c>
      <c r="K385">
        <v>13</v>
      </c>
      <c r="L385">
        <v>13</v>
      </c>
      <c r="M385">
        <v>13</v>
      </c>
      <c r="N385">
        <v>11</v>
      </c>
      <c r="O385">
        <v>13</v>
      </c>
      <c r="P385">
        <v>16</v>
      </c>
      <c r="Q385">
        <v>18</v>
      </c>
      <c r="R385">
        <v>2</v>
      </c>
      <c r="S385">
        <v>5</v>
      </c>
      <c r="T385">
        <v>5</v>
      </c>
      <c r="U385">
        <v>12</v>
      </c>
      <c r="V385">
        <v>9</v>
      </c>
      <c r="W385">
        <v>15</v>
      </c>
      <c r="X385">
        <v>15</v>
      </c>
      <c r="Y385">
        <v>9</v>
      </c>
      <c r="Z385">
        <v>11</v>
      </c>
      <c r="AA385">
        <v>10</v>
      </c>
      <c r="AB385">
        <v>8</v>
      </c>
      <c r="AC385">
        <v>5</v>
      </c>
      <c r="AD385">
        <v>9</v>
      </c>
    </row>
    <row r="386" spans="1:30" ht="14.25" customHeight="1" x14ac:dyDescent="0.25">
      <c r="A386" t="s">
        <v>907</v>
      </c>
      <c r="B386" t="s">
        <v>908</v>
      </c>
      <c r="C386" t="s">
        <v>114</v>
      </c>
      <c r="D386" t="s">
        <v>112</v>
      </c>
      <c r="E386">
        <v>4</v>
      </c>
      <c r="F386">
        <v>10</v>
      </c>
      <c r="G386">
        <v>44</v>
      </c>
      <c r="H386">
        <v>5</v>
      </c>
      <c r="I386">
        <v>4</v>
      </c>
      <c r="J386">
        <v>5</v>
      </c>
      <c r="K386">
        <v>12</v>
      </c>
      <c r="L386">
        <v>12</v>
      </c>
      <c r="M386">
        <v>5</v>
      </c>
      <c r="N386">
        <v>6</v>
      </c>
      <c r="O386">
        <v>12</v>
      </c>
      <c r="P386">
        <v>19</v>
      </c>
      <c r="Q386">
        <v>18</v>
      </c>
      <c r="R386">
        <v>4</v>
      </c>
      <c r="S386">
        <v>1</v>
      </c>
      <c r="T386">
        <v>8</v>
      </c>
      <c r="U386">
        <v>6</v>
      </c>
      <c r="V386">
        <v>18</v>
      </c>
      <c r="W386">
        <v>40</v>
      </c>
      <c r="X386">
        <v>13</v>
      </c>
      <c r="Y386">
        <v>15</v>
      </c>
      <c r="Z386">
        <v>14</v>
      </c>
      <c r="AA386">
        <v>9</v>
      </c>
      <c r="AB386">
        <v>8</v>
      </c>
      <c r="AC386">
        <v>8</v>
      </c>
      <c r="AD386">
        <v>11</v>
      </c>
    </row>
    <row r="387" spans="1:30" ht="14.25" customHeight="1" x14ac:dyDescent="0.25">
      <c r="A387" t="s">
        <v>909</v>
      </c>
      <c r="B387" t="s">
        <v>910</v>
      </c>
      <c r="C387" t="s">
        <v>115</v>
      </c>
      <c r="D387" t="s">
        <v>112</v>
      </c>
      <c r="E387">
        <v>0</v>
      </c>
      <c r="F387">
        <v>0</v>
      </c>
      <c r="G387">
        <v>0</v>
      </c>
      <c r="H387">
        <v>1</v>
      </c>
      <c r="I387">
        <v>1</v>
      </c>
      <c r="J387">
        <v>1</v>
      </c>
      <c r="K387">
        <v>1</v>
      </c>
      <c r="L387">
        <v>5</v>
      </c>
      <c r="M387">
        <v>3</v>
      </c>
      <c r="N387">
        <v>2</v>
      </c>
      <c r="O387">
        <v>1</v>
      </c>
      <c r="P387">
        <v>5</v>
      </c>
      <c r="Q387">
        <v>2</v>
      </c>
      <c r="R387">
        <v>0</v>
      </c>
      <c r="S387">
        <v>0</v>
      </c>
      <c r="T387">
        <v>1</v>
      </c>
      <c r="U387">
        <v>0</v>
      </c>
      <c r="V387">
        <v>2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</row>
    <row r="388" spans="1:30" ht="14.25" customHeight="1" x14ac:dyDescent="0.25">
      <c r="A388" t="s">
        <v>911</v>
      </c>
      <c r="B388" t="s">
        <v>912</v>
      </c>
      <c r="C388" t="s">
        <v>115</v>
      </c>
      <c r="D388" t="s">
        <v>112</v>
      </c>
      <c r="E388">
        <v>15</v>
      </c>
      <c r="F388">
        <v>0</v>
      </c>
      <c r="G388">
        <v>0</v>
      </c>
      <c r="H388">
        <v>1</v>
      </c>
      <c r="I388">
        <v>2</v>
      </c>
      <c r="J388">
        <v>0</v>
      </c>
      <c r="K388">
        <v>13</v>
      </c>
      <c r="L388">
        <v>7</v>
      </c>
      <c r="M388">
        <v>27</v>
      </c>
      <c r="N388">
        <v>4</v>
      </c>
      <c r="O388">
        <v>0</v>
      </c>
      <c r="P388">
        <v>0</v>
      </c>
      <c r="Q388">
        <v>2</v>
      </c>
      <c r="R388">
        <v>2</v>
      </c>
      <c r="S388">
        <v>0</v>
      </c>
      <c r="T388">
        <v>3</v>
      </c>
      <c r="U388">
        <v>10</v>
      </c>
      <c r="V388">
        <v>1</v>
      </c>
      <c r="W388">
        <v>26</v>
      </c>
      <c r="X388">
        <v>3</v>
      </c>
      <c r="Y388">
        <v>0</v>
      </c>
      <c r="Z388">
        <v>2</v>
      </c>
      <c r="AA388">
        <v>2</v>
      </c>
      <c r="AB388">
        <v>21</v>
      </c>
      <c r="AC388">
        <v>21</v>
      </c>
      <c r="AD388">
        <v>1</v>
      </c>
    </row>
    <row r="389" spans="1:30" ht="14.25" customHeight="1" x14ac:dyDescent="0.25">
      <c r="A389" t="s">
        <v>913</v>
      </c>
      <c r="B389" t="s">
        <v>914</v>
      </c>
      <c r="C389" t="s">
        <v>114</v>
      </c>
      <c r="D389" t="s">
        <v>112</v>
      </c>
      <c r="E389">
        <v>1</v>
      </c>
      <c r="F389">
        <v>3</v>
      </c>
      <c r="G389">
        <v>35</v>
      </c>
      <c r="H389">
        <v>4</v>
      </c>
      <c r="I389">
        <v>10</v>
      </c>
      <c r="J389">
        <v>6</v>
      </c>
      <c r="K389">
        <v>6</v>
      </c>
      <c r="L389">
        <v>207</v>
      </c>
      <c r="M389">
        <v>101</v>
      </c>
      <c r="N389">
        <v>1</v>
      </c>
      <c r="O389">
        <v>2</v>
      </c>
      <c r="P389">
        <v>6</v>
      </c>
      <c r="Q389">
        <v>16</v>
      </c>
      <c r="R389">
        <v>1</v>
      </c>
      <c r="S389">
        <v>0</v>
      </c>
      <c r="T389">
        <v>2</v>
      </c>
      <c r="U389">
        <v>6</v>
      </c>
      <c r="V389">
        <v>6</v>
      </c>
      <c r="W389">
        <v>68</v>
      </c>
      <c r="X389">
        <v>3</v>
      </c>
      <c r="Y389">
        <v>7</v>
      </c>
      <c r="Z389">
        <v>6</v>
      </c>
      <c r="AA389">
        <v>7</v>
      </c>
      <c r="AB389">
        <v>4</v>
      </c>
      <c r="AC389">
        <v>7</v>
      </c>
      <c r="AD389">
        <v>5</v>
      </c>
    </row>
    <row r="390" spans="1:30" ht="14.25" customHeight="1" x14ac:dyDescent="0.25">
      <c r="A390" t="s">
        <v>915</v>
      </c>
      <c r="B390" t="s">
        <v>916</v>
      </c>
      <c r="C390" t="s">
        <v>118</v>
      </c>
      <c r="D390" t="s">
        <v>112</v>
      </c>
      <c r="E390">
        <v>9</v>
      </c>
      <c r="F390">
        <v>7</v>
      </c>
      <c r="G390">
        <v>7</v>
      </c>
      <c r="H390">
        <v>7</v>
      </c>
      <c r="I390">
        <v>3</v>
      </c>
      <c r="J390">
        <v>6</v>
      </c>
      <c r="K390">
        <v>7</v>
      </c>
      <c r="L390">
        <v>4</v>
      </c>
      <c r="M390">
        <v>13</v>
      </c>
      <c r="N390">
        <v>3</v>
      </c>
      <c r="O390">
        <v>3</v>
      </c>
      <c r="P390">
        <v>8</v>
      </c>
      <c r="Q390">
        <v>3</v>
      </c>
      <c r="R390">
        <v>3</v>
      </c>
      <c r="S390">
        <v>3</v>
      </c>
      <c r="T390">
        <v>2</v>
      </c>
      <c r="U390">
        <v>5</v>
      </c>
      <c r="V390">
        <v>4</v>
      </c>
      <c r="W390">
        <v>3</v>
      </c>
      <c r="X390">
        <v>7</v>
      </c>
      <c r="Y390">
        <v>6</v>
      </c>
      <c r="Z390">
        <v>4</v>
      </c>
      <c r="AA390">
        <v>8</v>
      </c>
      <c r="AB390">
        <v>17</v>
      </c>
      <c r="AC390">
        <v>7</v>
      </c>
      <c r="AD390">
        <v>10</v>
      </c>
    </row>
    <row r="391" spans="1:30" ht="14.25" customHeight="1" x14ac:dyDescent="0.25">
      <c r="A391" t="s">
        <v>917</v>
      </c>
      <c r="B391" t="s">
        <v>918</v>
      </c>
      <c r="C391" t="s">
        <v>118</v>
      </c>
      <c r="D391" t="s">
        <v>112</v>
      </c>
      <c r="E391">
        <v>5</v>
      </c>
      <c r="F391">
        <v>5</v>
      </c>
      <c r="G391">
        <v>8</v>
      </c>
      <c r="H391">
        <v>8</v>
      </c>
      <c r="I391">
        <v>3</v>
      </c>
      <c r="J391">
        <v>10</v>
      </c>
      <c r="K391">
        <v>6</v>
      </c>
      <c r="L391">
        <v>7</v>
      </c>
      <c r="M391">
        <v>12</v>
      </c>
      <c r="N391">
        <v>5</v>
      </c>
      <c r="O391">
        <v>7</v>
      </c>
      <c r="P391">
        <v>3</v>
      </c>
      <c r="Q391">
        <v>3</v>
      </c>
      <c r="R391">
        <v>0</v>
      </c>
      <c r="S391">
        <v>2</v>
      </c>
      <c r="T391">
        <v>5</v>
      </c>
      <c r="U391">
        <v>6</v>
      </c>
      <c r="V391">
        <v>5</v>
      </c>
      <c r="W391">
        <v>4</v>
      </c>
      <c r="X391">
        <v>5</v>
      </c>
      <c r="Y391">
        <v>4</v>
      </c>
      <c r="Z391">
        <v>8</v>
      </c>
      <c r="AA391">
        <v>4</v>
      </c>
      <c r="AB391">
        <v>17</v>
      </c>
      <c r="AC391">
        <v>8</v>
      </c>
      <c r="AD391">
        <v>3</v>
      </c>
    </row>
    <row r="392" spans="1:30" ht="14.25" customHeight="1" x14ac:dyDescent="0.25">
      <c r="A392" t="s">
        <v>919</v>
      </c>
      <c r="B392" t="s">
        <v>920</v>
      </c>
      <c r="C392" t="s">
        <v>117</v>
      </c>
      <c r="D392" t="s">
        <v>112</v>
      </c>
      <c r="E392">
        <v>1</v>
      </c>
      <c r="F392">
        <v>5</v>
      </c>
      <c r="G392">
        <v>3</v>
      </c>
      <c r="H392">
        <v>1</v>
      </c>
      <c r="I392">
        <v>4</v>
      </c>
      <c r="J392">
        <v>8</v>
      </c>
      <c r="K392">
        <v>12</v>
      </c>
      <c r="L392">
        <v>7</v>
      </c>
      <c r="M392">
        <v>9</v>
      </c>
      <c r="N392">
        <v>4</v>
      </c>
      <c r="O392">
        <v>2</v>
      </c>
      <c r="P392">
        <v>5</v>
      </c>
      <c r="Q392">
        <v>7</v>
      </c>
      <c r="R392">
        <v>3</v>
      </c>
      <c r="S392">
        <v>0</v>
      </c>
      <c r="T392">
        <v>4</v>
      </c>
      <c r="U392">
        <v>6</v>
      </c>
      <c r="V392">
        <v>3</v>
      </c>
      <c r="W392">
        <v>4</v>
      </c>
      <c r="X392">
        <v>4</v>
      </c>
      <c r="Y392">
        <v>4</v>
      </c>
      <c r="Z392">
        <v>3</v>
      </c>
      <c r="AA392">
        <v>2</v>
      </c>
      <c r="AB392">
        <v>3</v>
      </c>
      <c r="AC392">
        <v>3</v>
      </c>
      <c r="AD392">
        <v>2</v>
      </c>
    </row>
    <row r="393" spans="1:30" ht="14.25" customHeight="1" x14ac:dyDescent="0.25">
      <c r="A393" t="s">
        <v>921</v>
      </c>
      <c r="B393" t="s">
        <v>922</v>
      </c>
      <c r="C393" t="s">
        <v>118</v>
      </c>
      <c r="D393" t="s">
        <v>112</v>
      </c>
      <c r="E393">
        <v>5</v>
      </c>
      <c r="F393">
        <v>5</v>
      </c>
      <c r="G393">
        <v>2</v>
      </c>
      <c r="H393">
        <v>9</v>
      </c>
      <c r="I393">
        <v>5</v>
      </c>
      <c r="J393">
        <v>4</v>
      </c>
      <c r="K393">
        <v>6</v>
      </c>
      <c r="L393">
        <v>9</v>
      </c>
      <c r="M393">
        <v>14</v>
      </c>
      <c r="N393">
        <v>6</v>
      </c>
      <c r="O393">
        <v>2</v>
      </c>
      <c r="P393">
        <v>4</v>
      </c>
      <c r="Q393">
        <v>0</v>
      </c>
      <c r="R393">
        <v>1</v>
      </c>
      <c r="S393">
        <v>0</v>
      </c>
      <c r="T393">
        <v>0</v>
      </c>
      <c r="U393">
        <v>2</v>
      </c>
      <c r="V393">
        <v>1</v>
      </c>
      <c r="W393">
        <v>8</v>
      </c>
      <c r="X393">
        <v>11</v>
      </c>
      <c r="Y393">
        <v>5</v>
      </c>
      <c r="Z393">
        <v>8</v>
      </c>
      <c r="AA393">
        <v>6</v>
      </c>
      <c r="AB393">
        <v>8</v>
      </c>
      <c r="AC393">
        <v>14</v>
      </c>
      <c r="AD393">
        <v>8</v>
      </c>
    </row>
    <row r="394" spans="1:30" ht="14.25" customHeight="1" x14ac:dyDescent="0.25">
      <c r="A394" t="s">
        <v>923</v>
      </c>
      <c r="B394" t="s">
        <v>924</v>
      </c>
      <c r="C394" t="s">
        <v>119</v>
      </c>
      <c r="D394" t="s">
        <v>112</v>
      </c>
      <c r="E394">
        <v>280</v>
      </c>
      <c r="F394">
        <v>434</v>
      </c>
      <c r="G394">
        <v>320</v>
      </c>
      <c r="H394">
        <v>283</v>
      </c>
      <c r="I394">
        <v>264</v>
      </c>
      <c r="J394">
        <v>182</v>
      </c>
      <c r="K394">
        <v>144</v>
      </c>
      <c r="L394">
        <v>349</v>
      </c>
      <c r="M394">
        <v>59</v>
      </c>
      <c r="N394">
        <v>142</v>
      </c>
      <c r="O394">
        <v>239</v>
      </c>
      <c r="P394">
        <v>215</v>
      </c>
      <c r="Q394">
        <v>164</v>
      </c>
      <c r="R394">
        <v>76</v>
      </c>
      <c r="S394">
        <v>34</v>
      </c>
      <c r="T394">
        <v>108</v>
      </c>
      <c r="U394">
        <v>339</v>
      </c>
      <c r="V394">
        <v>351</v>
      </c>
      <c r="W394">
        <v>203</v>
      </c>
      <c r="X394">
        <v>217</v>
      </c>
      <c r="Y394">
        <v>626</v>
      </c>
      <c r="Z394">
        <v>2286</v>
      </c>
      <c r="AA394">
        <v>102</v>
      </c>
      <c r="AB394">
        <v>594</v>
      </c>
      <c r="AC394">
        <v>563</v>
      </c>
      <c r="AD394">
        <v>227</v>
      </c>
    </row>
    <row r="395" spans="1:30" ht="14.25" customHeight="1" x14ac:dyDescent="0.25">
      <c r="A395" t="s">
        <v>925</v>
      </c>
      <c r="B395" t="s">
        <v>926</v>
      </c>
      <c r="C395" t="s">
        <v>109</v>
      </c>
      <c r="D395" t="s">
        <v>112</v>
      </c>
      <c r="E395">
        <v>74</v>
      </c>
      <c r="F395">
        <v>24</v>
      </c>
      <c r="G395">
        <v>22</v>
      </c>
      <c r="H395">
        <v>29</v>
      </c>
      <c r="I395">
        <v>56</v>
      </c>
      <c r="J395">
        <v>16</v>
      </c>
      <c r="K395">
        <v>262</v>
      </c>
      <c r="L395">
        <v>44</v>
      </c>
      <c r="M395">
        <v>69</v>
      </c>
      <c r="N395">
        <v>13</v>
      </c>
      <c r="O395">
        <v>27</v>
      </c>
      <c r="P395">
        <v>11</v>
      </c>
      <c r="Q395">
        <v>13</v>
      </c>
      <c r="R395">
        <v>10</v>
      </c>
      <c r="S395">
        <v>4</v>
      </c>
      <c r="T395">
        <v>38</v>
      </c>
      <c r="U395">
        <v>21</v>
      </c>
      <c r="V395">
        <v>37</v>
      </c>
      <c r="W395">
        <v>39</v>
      </c>
      <c r="X395">
        <v>53</v>
      </c>
      <c r="Y395">
        <v>54</v>
      </c>
      <c r="Z395">
        <v>36</v>
      </c>
      <c r="AA395">
        <v>61</v>
      </c>
      <c r="AB395">
        <v>44</v>
      </c>
      <c r="AC395">
        <v>24</v>
      </c>
      <c r="AD395">
        <v>28</v>
      </c>
    </row>
    <row r="396" spans="1:30" ht="14.25" customHeight="1" x14ac:dyDescent="0.25">
      <c r="A396" t="s">
        <v>927</v>
      </c>
      <c r="B396" t="s">
        <v>928</v>
      </c>
      <c r="C396" t="s">
        <v>109</v>
      </c>
      <c r="D396" t="s">
        <v>112</v>
      </c>
      <c r="E396">
        <v>97</v>
      </c>
      <c r="F396">
        <v>32</v>
      </c>
      <c r="G396">
        <v>40</v>
      </c>
      <c r="H396">
        <v>30</v>
      </c>
      <c r="I396">
        <v>53</v>
      </c>
      <c r="J396">
        <v>7</v>
      </c>
      <c r="K396">
        <v>22</v>
      </c>
      <c r="L396">
        <v>7</v>
      </c>
      <c r="M396">
        <v>4</v>
      </c>
      <c r="N396">
        <v>15</v>
      </c>
      <c r="O396">
        <v>6</v>
      </c>
      <c r="P396">
        <v>0</v>
      </c>
      <c r="Q396">
        <v>5</v>
      </c>
      <c r="R396">
        <v>1</v>
      </c>
      <c r="S396">
        <v>0</v>
      </c>
      <c r="T396">
        <v>4</v>
      </c>
      <c r="U396">
        <v>104</v>
      </c>
      <c r="V396">
        <v>69</v>
      </c>
      <c r="W396">
        <v>88</v>
      </c>
      <c r="X396">
        <v>35</v>
      </c>
      <c r="Y396">
        <v>51</v>
      </c>
      <c r="Z396">
        <v>55</v>
      </c>
      <c r="AA396">
        <v>78</v>
      </c>
      <c r="AB396">
        <v>58</v>
      </c>
      <c r="AC396">
        <v>58</v>
      </c>
      <c r="AD396">
        <v>49</v>
      </c>
    </row>
    <row r="397" spans="1:30" ht="14.25" customHeight="1" x14ac:dyDescent="0.25">
      <c r="A397" t="s">
        <v>929</v>
      </c>
      <c r="B397" t="s">
        <v>930</v>
      </c>
      <c r="C397" t="s">
        <v>114</v>
      </c>
      <c r="D397" t="s">
        <v>112</v>
      </c>
      <c r="E397">
        <v>19</v>
      </c>
      <c r="F397">
        <v>25</v>
      </c>
      <c r="G397">
        <v>25</v>
      </c>
      <c r="H397">
        <v>23</v>
      </c>
      <c r="I397">
        <v>17</v>
      </c>
      <c r="J397">
        <v>16</v>
      </c>
      <c r="K397">
        <v>23</v>
      </c>
      <c r="L397">
        <v>23</v>
      </c>
      <c r="M397">
        <v>1755</v>
      </c>
      <c r="N397">
        <v>19</v>
      </c>
      <c r="O397">
        <v>16</v>
      </c>
      <c r="P397">
        <v>32</v>
      </c>
      <c r="Q397">
        <v>35</v>
      </c>
      <c r="R397">
        <v>4</v>
      </c>
      <c r="S397">
        <v>2</v>
      </c>
      <c r="T397">
        <v>20</v>
      </c>
      <c r="U397">
        <v>26</v>
      </c>
      <c r="V397">
        <v>22</v>
      </c>
      <c r="W397">
        <v>18</v>
      </c>
      <c r="X397">
        <v>45</v>
      </c>
      <c r="Y397">
        <v>24</v>
      </c>
      <c r="Z397">
        <v>12</v>
      </c>
      <c r="AA397">
        <v>22</v>
      </c>
      <c r="AB397">
        <v>55</v>
      </c>
      <c r="AC397">
        <v>25</v>
      </c>
      <c r="AD397">
        <v>158</v>
      </c>
    </row>
    <row r="398" spans="1:30" ht="14.25" customHeight="1" x14ac:dyDescent="0.25">
      <c r="A398" t="s">
        <v>931</v>
      </c>
      <c r="B398" t="s">
        <v>932</v>
      </c>
      <c r="C398" t="s">
        <v>118</v>
      </c>
      <c r="D398" t="s">
        <v>112</v>
      </c>
      <c r="E398">
        <v>4</v>
      </c>
      <c r="F398">
        <v>2</v>
      </c>
      <c r="G398">
        <v>3</v>
      </c>
      <c r="H398">
        <v>34</v>
      </c>
      <c r="I398">
        <v>2</v>
      </c>
      <c r="J398">
        <v>1</v>
      </c>
      <c r="K398">
        <v>9</v>
      </c>
      <c r="L398">
        <v>9</v>
      </c>
      <c r="M398">
        <v>7</v>
      </c>
      <c r="N398">
        <v>2</v>
      </c>
      <c r="O398">
        <v>1</v>
      </c>
      <c r="P398">
        <v>4</v>
      </c>
      <c r="Q398">
        <v>4</v>
      </c>
      <c r="R398">
        <v>1</v>
      </c>
      <c r="S398">
        <v>1</v>
      </c>
      <c r="T398">
        <v>1</v>
      </c>
      <c r="U398">
        <v>0</v>
      </c>
      <c r="V398">
        <v>2</v>
      </c>
      <c r="W398">
        <v>0</v>
      </c>
      <c r="X398">
        <v>1</v>
      </c>
      <c r="Y398">
        <v>2</v>
      </c>
      <c r="Z398">
        <v>8</v>
      </c>
      <c r="AA398">
        <v>2</v>
      </c>
      <c r="AB398">
        <v>6</v>
      </c>
      <c r="AC398">
        <v>1</v>
      </c>
      <c r="AD398">
        <v>4</v>
      </c>
    </row>
    <row r="399" spans="1:30" ht="14.25" customHeight="1" x14ac:dyDescent="0.25">
      <c r="A399" t="s">
        <v>933</v>
      </c>
      <c r="B399" t="s">
        <v>934</v>
      </c>
      <c r="C399" t="s">
        <v>120</v>
      </c>
      <c r="D399" t="s">
        <v>112</v>
      </c>
      <c r="E399">
        <v>5</v>
      </c>
      <c r="F399">
        <v>8</v>
      </c>
      <c r="G399">
        <v>10</v>
      </c>
      <c r="H399">
        <v>20</v>
      </c>
      <c r="I399">
        <v>6</v>
      </c>
      <c r="J399">
        <v>11</v>
      </c>
      <c r="K399">
        <v>12</v>
      </c>
      <c r="L399">
        <v>11</v>
      </c>
      <c r="M399">
        <v>7</v>
      </c>
      <c r="N399">
        <v>2</v>
      </c>
      <c r="O399">
        <v>2</v>
      </c>
      <c r="P399">
        <v>1</v>
      </c>
      <c r="Q399">
        <v>10</v>
      </c>
      <c r="R399">
        <v>1</v>
      </c>
      <c r="S399">
        <v>4</v>
      </c>
      <c r="T399">
        <v>4</v>
      </c>
      <c r="U399">
        <v>2</v>
      </c>
      <c r="V399">
        <v>7</v>
      </c>
      <c r="W399">
        <v>4</v>
      </c>
      <c r="X399">
        <v>8</v>
      </c>
      <c r="Y399">
        <v>17</v>
      </c>
      <c r="Z399">
        <v>3</v>
      </c>
      <c r="AA399">
        <v>5</v>
      </c>
      <c r="AB399">
        <v>7</v>
      </c>
      <c r="AC399">
        <v>4</v>
      </c>
      <c r="AD399">
        <v>6</v>
      </c>
    </row>
    <row r="400" spans="1:30" ht="14.25" customHeight="1" x14ac:dyDescent="0.25">
      <c r="A400" t="s">
        <v>935</v>
      </c>
      <c r="B400" t="s">
        <v>936</v>
      </c>
      <c r="C400" t="s">
        <v>118</v>
      </c>
      <c r="D400" t="s">
        <v>112</v>
      </c>
      <c r="E400">
        <v>319</v>
      </c>
      <c r="F400">
        <v>154</v>
      </c>
      <c r="G400">
        <v>61</v>
      </c>
      <c r="H400">
        <v>65</v>
      </c>
      <c r="I400">
        <v>113</v>
      </c>
      <c r="J400">
        <v>86</v>
      </c>
      <c r="K400">
        <v>150</v>
      </c>
      <c r="L400">
        <v>130</v>
      </c>
      <c r="M400">
        <v>206</v>
      </c>
      <c r="N400">
        <v>165</v>
      </c>
      <c r="O400">
        <v>146</v>
      </c>
      <c r="P400">
        <v>132</v>
      </c>
      <c r="Q400">
        <v>56</v>
      </c>
      <c r="R400">
        <v>114</v>
      </c>
      <c r="S400">
        <v>11</v>
      </c>
      <c r="T400">
        <v>110</v>
      </c>
      <c r="U400">
        <v>96</v>
      </c>
      <c r="V400">
        <v>86</v>
      </c>
      <c r="W400">
        <v>157</v>
      </c>
      <c r="X400">
        <v>191</v>
      </c>
      <c r="Y400">
        <v>165</v>
      </c>
      <c r="Z400">
        <v>115</v>
      </c>
      <c r="AA400">
        <v>149</v>
      </c>
      <c r="AB400">
        <v>184</v>
      </c>
      <c r="AC400">
        <v>118</v>
      </c>
      <c r="AD400">
        <v>942</v>
      </c>
    </row>
    <row r="401" spans="1:30" ht="14.25" customHeight="1" x14ac:dyDescent="0.25">
      <c r="A401" t="s">
        <v>937</v>
      </c>
      <c r="B401" t="s">
        <v>938</v>
      </c>
      <c r="C401" t="s">
        <v>114</v>
      </c>
      <c r="D401" t="s">
        <v>112</v>
      </c>
      <c r="E401">
        <v>24</v>
      </c>
      <c r="F401">
        <v>14</v>
      </c>
      <c r="G401">
        <v>19</v>
      </c>
      <c r="H401">
        <v>22</v>
      </c>
      <c r="I401">
        <v>7</v>
      </c>
      <c r="J401">
        <v>10</v>
      </c>
      <c r="K401">
        <v>28</v>
      </c>
      <c r="L401">
        <v>19</v>
      </c>
      <c r="M401">
        <v>1785</v>
      </c>
      <c r="N401">
        <v>17</v>
      </c>
      <c r="O401">
        <v>13</v>
      </c>
      <c r="P401">
        <v>31</v>
      </c>
      <c r="Q401">
        <v>28</v>
      </c>
      <c r="R401">
        <v>8</v>
      </c>
      <c r="S401">
        <v>5</v>
      </c>
      <c r="T401">
        <v>10</v>
      </c>
      <c r="U401">
        <v>26</v>
      </c>
      <c r="V401">
        <v>34</v>
      </c>
      <c r="W401">
        <v>91</v>
      </c>
      <c r="X401">
        <v>18</v>
      </c>
      <c r="Y401">
        <v>29</v>
      </c>
      <c r="Z401">
        <v>16</v>
      </c>
      <c r="AA401">
        <v>25</v>
      </c>
      <c r="AB401">
        <v>17</v>
      </c>
      <c r="AC401">
        <v>23</v>
      </c>
      <c r="AD401">
        <v>25</v>
      </c>
    </row>
    <row r="402" spans="1:30" ht="14.25" customHeight="1" x14ac:dyDescent="0.25">
      <c r="A402" t="s">
        <v>939</v>
      </c>
      <c r="B402" t="s">
        <v>940</v>
      </c>
      <c r="C402" t="s">
        <v>115</v>
      </c>
      <c r="D402" t="s">
        <v>112</v>
      </c>
      <c r="E402">
        <v>11</v>
      </c>
      <c r="F402">
        <v>6</v>
      </c>
      <c r="G402">
        <v>11</v>
      </c>
      <c r="H402">
        <v>12</v>
      </c>
      <c r="I402">
        <v>9</v>
      </c>
      <c r="J402">
        <v>10</v>
      </c>
      <c r="K402">
        <v>7</v>
      </c>
      <c r="L402">
        <v>2</v>
      </c>
      <c r="M402">
        <v>3</v>
      </c>
      <c r="N402">
        <v>4</v>
      </c>
      <c r="O402">
        <v>3</v>
      </c>
      <c r="P402">
        <v>10</v>
      </c>
      <c r="Q402">
        <v>12</v>
      </c>
      <c r="R402">
        <v>2</v>
      </c>
      <c r="S402">
        <v>0</v>
      </c>
      <c r="T402">
        <v>2</v>
      </c>
      <c r="U402">
        <v>4</v>
      </c>
      <c r="V402">
        <v>6</v>
      </c>
      <c r="W402">
        <v>7</v>
      </c>
      <c r="X402">
        <v>3</v>
      </c>
      <c r="Y402">
        <v>7</v>
      </c>
      <c r="Z402">
        <v>3</v>
      </c>
      <c r="AA402">
        <v>4</v>
      </c>
      <c r="AB402">
        <v>7</v>
      </c>
      <c r="AC402">
        <v>10</v>
      </c>
      <c r="AD402">
        <v>5</v>
      </c>
    </row>
    <row r="403" spans="1:30" ht="14.25" customHeight="1" x14ac:dyDescent="0.25">
      <c r="A403" t="s">
        <v>941</v>
      </c>
      <c r="B403" t="s">
        <v>942</v>
      </c>
      <c r="C403" t="s">
        <v>109</v>
      </c>
      <c r="D403" t="s">
        <v>112</v>
      </c>
      <c r="E403">
        <v>11</v>
      </c>
      <c r="F403">
        <v>19</v>
      </c>
      <c r="G403">
        <v>10</v>
      </c>
      <c r="H403">
        <v>11</v>
      </c>
      <c r="I403">
        <v>13</v>
      </c>
      <c r="J403">
        <v>23</v>
      </c>
      <c r="K403">
        <v>8</v>
      </c>
      <c r="L403">
        <v>10</v>
      </c>
      <c r="M403">
        <v>13</v>
      </c>
      <c r="N403">
        <v>12</v>
      </c>
      <c r="O403">
        <v>8</v>
      </c>
      <c r="P403">
        <v>15</v>
      </c>
      <c r="Q403">
        <v>2</v>
      </c>
      <c r="R403">
        <v>13</v>
      </c>
      <c r="S403">
        <v>3</v>
      </c>
      <c r="T403">
        <v>7</v>
      </c>
      <c r="U403">
        <v>13</v>
      </c>
      <c r="V403">
        <v>20</v>
      </c>
      <c r="W403">
        <v>13</v>
      </c>
      <c r="X403">
        <v>11</v>
      </c>
      <c r="Y403">
        <v>19</v>
      </c>
      <c r="Z403">
        <v>22</v>
      </c>
      <c r="AA403">
        <v>11</v>
      </c>
      <c r="AB403">
        <v>20</v>
      </c>
      <c r="AC403">
        <v>17</v>
      </c>
      <c r="AD403">
        <v>17</v>
      </c>
    </row>
    <row r="404" spans="1:30" ht="14.25" customHeight="1" x14ac:dyDescent="0.25">
      <c r="A404" t="s">
        <v>943</v>
      </c>
      <c r="B404" t="s">
        <v>944</v>
      </c>
      <c r="C404" t="s">
        <v>120</v>
      </c>
      <c r="D404" t="s">
        <v>112</v>
      </c>
      <c r="E404">
        <v>1</v>
      </c>
      <c r="F404">
        <v>6</v>
      </c>
      <c r="G404">
        <v>7</v>
      </c>
      <c r="H404">
        <v>14</v>
      </c>
      <c r="I404">
        <v>1</v>
      </c>
      <c r="J404">
        <v>3</v>
      </c>
      <c r="K404">
        <v>6</v>
      </c>
      <c r="L404">
        <v>15</v>
      </c>
      <c r="M404">
        <v>5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2</v>
      </c>
      <c r="V404">
        <v>5</v>
      </c>
      <c r="W404">
        <v>3</v>
      </c>
      <c r="X404">
        <v>6</v>
      </c>
      <c r="Y404">
        <v>1</v>
      </c>
      <c r="Z404">
        <v>0</v>
      </c>
      <c r="AA404">
        <v>2</v>
      </c>
      <c r="AB404">
        <v>3</v>
      </c>
      <c r="AC404">
        <v>5</v>
      </c>
      <c r="AD404">
        <v>2</v>
      </c>
    </row>
    <row r="405" spans="1:30" ht="14.25" customHeight="1" x14ac:dyDescent="0.25">
      <c r="A405" t="s">
        <v>945</v>
      </c>
      <c r="B405" t="s">
        <v>946</v>
      </c>
      <c r="C405" t="s">
        <v>120</v>
      </c>
      <c r="D405" t="s">
        <v>112</v>
      </c>
      <c r="E405">
        <v>6</v>
      </c>
      <c r="F405">
        <v>9</v>
      </c>
      <c r="G405">
        <v>4</v>
      </c>
      <c r="H405">
        <v>9</v>
      </c>
      <c r="I405">
        <v>26</v>
      </c>
      <c r="J405">
        <v>4</v>
      </c>
      <c r="K405">
        <v>6</v>
      </c>
      <c r="L405">
        <v>6</v>
      </c>
      <c r="M405">
        <v>7</v>
      </c>
      <c r="N405">
        <v>1</v>
      </c>
      <c r="O405">
        <v>5</v>
      </c>
      <c r="P405">
        <v>4</v>
      </c>
      <c r="Q405">
        <v>5</v>
      </c>
      <c r="R405">
        <v>2</v>
      </c>
      <c r="S405">
        <v>2</v>
      </c>
      <c r="T405">
        <v>2</v>
      </c>
      <c r="U405">
        <v>3</v>
      </c>
      <c r="V405">
        <v>34</v>
      </c>
      <c r="W405">
        <v>2</v>
      </c>
      <c r="X405">
        <v>7</v>
      </c>
      <c r="Y405">
        <v>4</v>
      </c>
      <c r="Z405">
        <v>2</v>
      </c>
      <c r="AA405">
        <v>3</v>
      </c>
      <c r="AB405">
        <v>3</v>
      </c>
      <c r="AC405">
        <v>5</v>
      </c>
      <c r="AD405">
        <v>6</v>
      </c>
    </row>
    <row r="406" spans="1:30" ht="14.25" customHeight="1" x14ac:dyDescent="0.25">
      <c r="A406" t="s">
        <v>429</v>
      </c>
      <c r="B406" t="s">
        <v>430</v>
      </c>
      <c r="C406" t="s">
        <v>118</v>
      </c>
      <c r="D406" t="s">
        <v>112</v>
      </c>
      <c r="E406">
        <v>2</v>
      </c>
      <c r="F406">
        <v>26</v>
      </c>
      <c r="G406">
        <v>7</v>
      </c>
      <c r="H406">
        <v>15</v>
      </c>
      <c r="I406">
        <v>19</v>
      </c>
      <c r="J406">
        <v>19</v>
      </c>
      <c r="K406">
        <v>14</v>
      </c>
      <c r="L406">
        <v>14</v>
      </c>
      <c r="M406">
        <v>23</v>
      </c>
      <c r="N406">
        <v>38</v>
      </c>
      <c r="O406">
        <v>17</v>
      </c>
      <c r="P406">
        <v>27</v>
      </c>
      <c r="Q406">
        <v>20</v>
      </c>
      <c r="R406">
        <v>2</v>
      </c>
      <c r="S406">
        <v>3</v>
      </c>
      <c r="T406">
        <v>10</v>
      </c>
      <c r="U406">
        <v>5</v>
      </c>
      <c r="V406">
        <v>16</v>
      </c>
      <c r="W406">
        <v>13</v>
      </c>
      <c r="X406">
        <v>19</v>
      </c>
      <c r="Y406">
        <v>21</v>
      </c>
      <c r="Z406">
        <v>19</v>
      </c>
      <c r="AA406">
        <v>16</v>
      </c>
      <c r="AB406">
        <v>20</v>
      </c>
      <c r="AC406">
        <v>22</v>
      </c>
      <c r="AD406">
        <v>26</v>
      </c>
    </row>
    <row r="407" spans="1:30" ht="14.25" customHeight="1" x14ac:dyDescent="0.25">
      <c r="A407" t="s">
        <v>947</v>
      </c>
      <c r="B407" t="s">
        <v>948</v>
      </c>
      <c r="C407" t="s">
        <v>115</v>
      </c>
      <c r="D407" t="s">
        <v>112</v>
      </c>
      <c r="E407">
        <v>6</v>
      </c>
      <c r="F407">
        <v>1</v>
      </c>
      <c r="G407">
        <v>1</v>
      </c>
      <c r="H407">
        <v>0</v>
      </c>
      <c r="I407">
        <v>2</v>
      </c>
      <c r="J407">
        <v>5</v>
      </c>
      <c r="K407">
        <v>6</v>
      </c>
      <c r="L407">
        <v>4</v>
      </c>
      <c r="M407">
        <v>10</v>
      </c>
      <c r="N407">
        <v>8</v>
      </c>
      <c r="O407">
        <v>1</v>
      </c>
      <c r="P407">
        <v>9</v>
      </c>
      <c r="Q407">
        <v>12</v>
      </c>
      <c r="R407">
        <v>1</v>
      </c>
      <c r="S407">
        <v>6</v>
      </c>
      <c r="T407">
        <v>8</v>
      </c>
      <c r="U407">
        <v>5</v>
      </c>
      <c r="V407">
        <v>6</v>
      </c>
      <c r="W407">
        <v>9</v>
      </c>
      <c r="X407">
        <v>10</v>
      </c>
      <c r="Y407">
        <v>10</v>
      </c>
      <c r="Z407">
        <v>7</v>
      </c>
      <c r="AA407">
        <v>2</v>
      </c>
      <c r="AB407">
        <v>4</v>
      </c>
      <c r="AC407">
        <v>6</v>
      </c>
      <c r="AD407">
        <v>5</v>
      </c>
    </row>
    <row r="408" spans="1:30" ht="14.25" customHeight="1" x14ac:dyDescent="0.25">
      <c r="A408" t="s">
        <v>949</v>
      </c>
      <c r="B408" t="s">
        <v>950</v>
      </c>
      <c r="C408" t="s">
        <v>120</v>
      </c>
      <c r="D408" t="s">
        <v>112</v>
      </c>
      <c r="E408">
        <v>0</v>
      </c>
      <c r="F408">
        <v>0</v>
      </c>
      <c r="G408">
        <v>9</v>
      </c>
      <c r="H408">
        <v>16</v>
      </c>
      <c r="I408">
        <v>44</v>
      </c>
      <c r="J408">
        <v>21</v>
      </c>
      <c r="K408">
        <v>15</v>
      </c>
      <c r="L408">
        <v>19</v>
      </c>
      <c r="M408">
        <v>21</v>
      </c>
      <c r="N408">
        <v>18</v>
      </c>
      <c r="O408">
        <v>17</v>
      </c>
      <c r="P408">
        <v>16</v>
      </c>
      <c r="Q408">
        <v>16</v>
      </c>
      <c r="R408">
        <v>12</v>
      </c>
      <c r="S408">
        <v>7</v>
      </c>
      <c r="T408">
        <v>8</v>
      </c>
      <c r="U408">
        <v>13</v>
      </c>
      <c r="V408">
        <v>12</v>
      </c>
      <c r="W408">
        <v>7</v>
      </c>
      <c r="X408">
        <v>43</v>
      </c>
      <c r="Y408">
        <v>27</v>
      </c>
      <c r="Z408">
        <v>18</v>
      </c>
      <c r="AA408">
        <v>26</v>
      </c>
      <c r="AB408">
        <v>10</v>
      </c>
      <c r="AC408">
        <v>18</v>
      </c>
      <c r="AD408">
        <v>19</v>
      </c>
    </row>
    <row r="409" spans="1:30" ht="14.25" customHeight="1" x14ac:dyDescent="0.25">
      <c r="A409" t="s">
        <v>951</v>
      </c>
      <c r="B409" t="s">
        <v>952</v>
      </c>
      <c r="C409" t="s">
        <v>116</v>
      </c>
      <c r="D409" t="s">
        <v>112</v>
      </c>
      <c r="E409">
        <v>0</v>
      </c>
      <c r="F409">
        <v>0</v>
      </c>
      <c r="G409">
        <v>1</v>
      </c>
      <c r="H409">
        <v>0</v>
      </c>
      <c r="I409">
        <v>0</v>
      </c>
      <c r="J409">
        <v>2</v>
      </c>
      <c r="K409">
        <v>2</v>
      </c>
      <c r="L409">
        <v>5</v>
      </c>
      <c r="M409">
        <v>1</v>
      </c>
      <c r="N409">
        <v>0</v>
      </c>
      <c r="O409">
        <v>1</v>
      </c>
      <c r="P409">
        <v>0</v>
      </c>
      <c r="Q409">
        <v>2</v>
      </c>
      <c r="R409">
        <v>0</v>
      </c>
      <c r="S409">
        <v>1</v>
      </c>
      <c r="T409">
        <v>2</v>
      </c>
      <c r="U409">
        <v>1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</row>
    <row r="410" spans="1:30" ht="14.25" customHeight="1" x14ac:dyDescent="0.25">
      <c r="A410" t="s">
        <v>953</v>
      </c>
      <c r="B410" t="s">
        <v>954</v>
      </c>
      <c r="C410" t="s">
        <v>115</v>
      </c>
      <c r="D410" t="s">
        <v>112</v>
      </c>
      <c r="E410">
        <v>7</v>
      </c>
      <c r="F410">
        <v>5</v>
      </c>
      <c r="G410">
        <v>9</v>
      </c>
      <c r="H410">
        <v>5</v>
      </c>
      <c r="I410">
        <v>4</v>
      </c>
      <c r="J410">
        <v>7</v>
      </c>
      <c r="K410">
        <v>1</v>
      </c>
      <c r="L410">
        <v>2</v>
      </c>
      <c r="M410">
        <v>34</v>
      </c>
      <c r="N410">
        <v>3</v>
      </c>
      <c r="O410">
        <v>2</v>
      </c>
      <c r="P410">
        <v>2</v>
      </c>
      <c r="Q410">
        <v>5</v>
      </c>
      <c r="R410">
        <v>3</v>
      </c>
      <c r="S410">
        <v>1</v>
      </c>
      <c r="T410">
        <v>6</v>
      </c>
      <c r="U410">
        <v>5</v>
      </c>
      <c r="V410">
        <v>17</v>
      </c>
      <c r="W410">
        <v>8</v>
      </c>
      <c r="X410">
        <v>9</v>
      </c>
      <c r="Y410">
        <v>5</v>
      </c>
      <c r="Z410">
        <v>6</v>
      </c>
      <c r="AA410">
        <v>2</v>
      </c>
      <c r="AB410">
        <v>28</v>
      </c>
      <c r="AC410">
        <v>4</v>
      </c>
      <c r="AD410">
        <v>1</v>
      </c>
    </row>
    <row r="411" spans="1:30" ht="14.25" customHeight="1" x14ac:dyDescent="0.25">
      <c r="A411" t="s">
        <v>955</v>
      </c>
      <c r="B411" t="s">
        <v>956</v>
      </c>
      <c r="C411" t="s">
        <v>118</v>
      </c>
      <c r="D411" t="s">
        <v>112</v>
      </c>
      <c r="E411">
        <v>2</v>
      </c>
      <c r="F411">
        <v>3</v>
      </c>
      <c r="G411">
        <v>6</v>
      </c>
      <c r="H411">
        <v>5</v>
      </c>
      <c r="I411">
        <v>6</v>
      </c>
      <c r="J411">
        <v>6</v>
      </c>
      <c r="K411">
        <v>16</v>
      </c>
      <c r="L411">
        <v>8</v>
      </c>
      <c r="M411">
        <v>17</v>
      </c>
      <c r="N411">
        <v>3</v>
      </c>
      <c r="O411">
        <v>2</v>
      </c>
      <c r="P411">
        <v>1</v>
      </c>
      <c r="Q411">
        <v>5</v>
      </c>
      <c r="R411">
        <v>0</v>
      </c>
      <c r="S411">
        <v>3</v>
      </c>
      <c r="T411">
        <v>5</v>
      </c>
      <c r="U411">
        <v>3</v>
      </c>
      <c r="V411">
        <v>1</v>
      </c>
      <c r="W411">
        <v>0</v>
      </c>
      <c r="X411">
        <v>2</v>
      </c>
      <c r="Y411">
        <v>1</v>
      </c>
      <c r="Z411">
        <v>0</v>
      </c>
      <c r="AA411">
        <v>2</v>
      </c>
      <c r="AB411">
        <v>6</v>
      </c>
      <c r="AC411">
        <v>7</v>
      </c>
      <c r="AD411">
        <v>3</v>
      </c>
    </row>
    <row r="412" spans="1:30" ht="14.25" customHeight="1" x14ac:dyDescent="0.25">
      <c r="A412" t="s">
        <v>957</v>
      </c>
      <c r="B412" t="s">
        <v>958</v>
      </c>
      <c r="C412" t="s">
        <v>116</v>
      </c>
      <c r="D412" t="s">
        <v>112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1</v>
      </c>
      <c r="K412">
        <v>6</v>
      </c>
      <c r="L412">
        <v>6</v>
      </c>
      <c r="M412">
        <v>4</v>
      </c>
      <c r="N412">
        <v>3</v>
      </c>
      <c r="O412">
        <v>2</v>
      </c>
      <c r="P412">
        <v>3</v>
      </c>
      <c r="Q412">
        <v>0</v>
      </c>
      <c r="R412">
        <v>2</v>
      </c>
      <c r="S412">
        <v>2</v>
      </c>
      <c r="T412">
        <v>4</v>
      </c>
      <c r="U412">
        <v>2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1</v>
      </c>
      <c r="AD412">
        <v>1</v>
      </c>
    </row>
    <row r="413" spans="1:30" ht="14.25" customHeight="1" x14ac:dyDescent="0.25">
      <c r="A413" t="s">
        <v>959</v>
      </c>
      <c r="B413" t="s">
        <v>960</v>
      </c>
      <c r="C413" t="s">
        <v>120</v>
      </c>
      <c r="D413" t="s">
        <v>112</v>
      </c>
      <c r="E413">
        <v>3</v>
      </c>
      <c r="F413">
        <v>0</v>
      </c>
      <c r="G413">
        <v>1</v>
      </c>
      <c r="H413">
        <v>3</v>
      </c>
      <c r="I413">
        <v>4</v>
      </c>
      <c r="J413">
        <v>3</v>
      </c>
      <c r="K413">
        <v>6</v>
      </c>
      <c r="L413">
        <v>13</v>
      </c>
      <c r="M413">
        <v>4</v>
      </c>
      <c r="N413">
        <v>8</v>
      </c>
      <c r="O413">
        <v>5</v>
      </c>
      <c r="P413">
        <v>3</v>
      </c>
      <c r="Q413">
        <v>2</v>
      </c>
      <c r="R413">
        <v>0</v>
      </c>
      <c r="S413">
        <v>1</v>
      </c>
      <c r="T413">
        <v>4</v>
      </c>
      <c r="U413">
        <v>1</v>
      </c>
      <c r="V413">
        <v>3</v>
      </c>
      <c r="W413">
        <v>5</v>
      </c>
      <c r="X413">
        <v>0</v>
      </c>
      <c r="Y413">
        <v>1</v>
      </c>
      <c r="Z413">
        <v>4</v>
      </c>
      <c r="AA413">
        <v>1</v>
      </c>
      <c r="AB413">
        <v>5</v>
      </c>
      <c r="AC413">
        <v>3</v>
      </c>
      <c r="AD413">
        <v>2</v>
      </c>
    </row>
    <row r="414" spans="1:30" ht="14.25" customHeight="1" x14ac:dyDescent="0.25">
      <c r="A414" t="s">
        <v>961</v>
      </c>
      <c r="B414" t="s">
        <v>962</v>
      </c>
      <c r="C414" t="s">
        <v>115</v>
      </c>
      <c r="D414" t="s">
        <v>112</v>
      </c>
      <c r="E414">
        <v>2</v>
      </c>
      <c r="F414">
        <v>6</v>
      </c>
      <c r="G414">
        <v>2</v>
      </c>
      <c r="H414">
        <v>0</v>
      </c>
      <c r="I414">
        <v>0</v>
      </c>
      <c r="J414">
        <v>0</v>
      </c>
      <c r="K414">
        <v>7</v>
      </c>
      <c r="L414">
        <v>9</v>
      </c>
      <c r="M414">
        <v>15</v>
      </c>
      <c r="N414">
        <v>7</v>
      </c>
      <c r="O414">
        <v>9</v>
      </c>
      <c r="P414">
        <v>1</v>
      </c>
      <c r="Q414">
        <v>11</v>
      </c>
      <c r="R414">
        <v>6</v>
      </c>
      <c r="S414">
        <v>0</v>
      </c>
      <c r="T414">
        <v>6</v>
      </c>
      <c r="U414">
        <v>0</v>
      </c>
      <c r="V414">
        <v>0</v>
      </c>
      <c r="W414">
        <v>0</v>
      </c>
      <c r="X414">
        <v>0</v>
      </c>
      <c r="Y414">
        <v>1</v>
      </c>
      <c r="Z414">
        <v>0</v>
      </c>
      <c r="AA414">
        <v>0</v>
      </c>
      <c r="AB414">
        <v>0</v>
      </c>
      <c r="AC414">
        <v>2</v>
      </c>
      <c r="AD414">
        <v>0</v>
      </c>
    </row>
    <row r="415" spans="1:30" ht="14.25" customHeight="1" x14ac:dyDescent="0.25">
      <c r="A415" t="s">
        <v>963</v>
      </c>
      <c r="B415" t="s">
        <v>964</v>
      </c>
      <c r="C415" t="s">
        <v>114</v>
      </c>
      <c r="D415" t="s">
        <v>112</v>
      </c>
      <c r="E415">
        <v>9</v>
      </c>
      <c r="F415">
        <v>6</v>
      </c>
      <c r="G415">
        <v>4</v>
      </c>
      <c r="H415">
        <v>4</v>
      </c>
      <c r="I415">
        <v>0</v>
      </c>
      <c r="J415">
        <v>5</v>
      </c>
      <c r="K415">
        <v>3</v>
      </c>
      <c r="L415">
        <v>2</v>
      </c>
      <c r="M415">
        <v>110</v>
      </c>
      <c r="N415">
        <v>5</v>
      </c>
      <c r="O415">
        <v>6</v>
      </c>
      <c r="P415">
        <v>11</v>
      </c>
      <c r="Q415">
        <v>10</v>
      </c>
      <c r="R415">
        <v>2</v>
      </c>
      <c r="S415">
        <v>1</v>
      </c>
      <c r="T415">
        <v>7</v>
      </c>
      <c r="U415">
        <v>3</v>
      </c>
      <c r="V415">
        <v>5</v>
      </c>
      <c r="W415">
        <v>8</v>
      </c>
      <c r="X415">
        <v>10</v>
      </c>
      <c r="Y415">
        <v>10</v>
      </c>
      <c r="Z415">
        <v>5</v>
      </c>
      <c r="AA415">
        <v>7</v>
      </c>
      <c r="AB415">
        <v>6</v>
      </c>
      <c r="AC415">
        <v>7</v>
      </c>
      <c r="AD415">
        <v>6</v>
      </c>
    </row>
    <row r="416" spans="1:30" ht="14.25" customHeight="1" x14ac:dyDescent="0.25">
      <c r="A416" t="s">
        <v>965</v>
      </c>
      <c r="B416" t="s">
        <v>966</v>
      </c>
      <c r="C416" t="s">
        <v>113</v>
      </c>
      <c r="D416" t="s">
        <v>112</v>
      </c>
      <c r="E416">
        <v>21</v>
      </c>
      <c r="F416">
        <v>29</v>
      </c>
      <c r="G416">
        <v>19</v>
      </c>
      <c r="H416">
        <v>18</v>
      </c>
      <c r="I416">
        <v>16</v>
      </c>
      <c r="J416">
        <v>19</v>
      </c>
      <c r="K416">
        <v>24</v>
      </c>
      <c r="L416">
        <v>27</v>
      </c>
      <c r="M416">
        <v>28</v>
      </c>
      <c r="N416">
        <v>17</v>
      </c>
      <c r="O416">
        <v>20</v>
      </c>
      <c r="P416">
        <v>17</v>
      </c>
      <c r="Q416">
        <v>14</v>
      </c>
      <c r="R416">
        <v>2</v>
      </c>
      <c r="S416">
        <v>3</v>
      </c>
      <c r="T416">
        <v>11</v>
      </c>
      <c r="U416">
        <v>13</v>
      </c>
      <c r="V416">
        <v>18</v>
      </c>
      <c r="W416">
        <v>13</v>
      </c>
      <c r="X416">
        <v>19</v>
      </c>
      <c r="Y416">
        <v>22</v>
      </c>
      <c r="Z416">
        <v>17</v>
      </c>
      <c r="AA416">
        <v>20</v>
      </c>
      <c r="AB416">
        <v>21</v>
      </c>
      <c r="AC416">
        <v>19</v>
      </c>
      <c r="AD416">
        <v>13</v>
      </c>
    </row>
    <row r="417" spans="1:30" ht="14.25" customHeight="1" x14ac:dyDescent="0.25">
      <c r="A417" t="s">
        <v>967</v>
      </c>
      <c r="B417" t="s">
        <v>968</v>
      </c>
      <c r="C417" t="s">
        <v>118</v>
      </c>
      <c r="D417" t="s">
        <v>112</v>
      </c>
      <c r="E417">
        <v>2</v>
      </c>
      <c r="F417">
        <v>8</v>
      </c>
      <c r="G417">
        <v>15</v>
      </c>
      <c r="H417">
        <v>13</v>
      </c>
      <c r="I417">
        <v>6</v>
      </c>
      <c r="J417">
        <v>10</v>
      </c>
      <c r="K417">
        <v>20</v>
      </c>
      <c r="L417">
        <v>32</v>
      </c>
      <c r="M417">
        <v>29</v>
      </c>
      <c r="N417">
        <v>14</v>
      </c>
      <c r="O417">
        <v>15</v>
      </c>
      <c r="P417">
        <v>26</v>
      </c>
      <c r="Q417">
        <v>20</v>
      </c>
      <c r="R417">
        <v>6</v>
      </c>
      <c r="S417">
        <v>2</v>
      </c>
      <c r="T417">
        <v>13</v>
      </c>
      <c r="U417">
        <v>14</v>
      </c>
      <c r="V417">
        <v>15</v>
      </c>
      <c r="W417">
        <v>15</v>
      </c>
      <c r="X417">
        <v>8</v>
      </c>
      <c r="Y417">
        <v>5</v>
      </c>
      <c r="Z417">
        <v>27</v>
      </c>
      <c r="AA417">
        <v>180</v>
      </c>
      <c r="AB417">
        <v>42</v>
      </c>
      <c r="AC417">
        <v>28</v>
      </c>
      <c r="AD417">
        <v>20</v>
      </c>
    </row>
    <row r="418" spans="1:30" ht="14.25" customHeight="1" x14ac:dyDescent="0.25">
      <c r="A418" t="s">
        <v>969</v>
      </c>
      <c r="B418" t="s">
        <v>970</v>
      </c>
      <c r="C418" t="s">
        <v>118</v>
      </c>
      <c r="D418" t="s">
        <v>112</v>
      </c>
      <c r="E418">
        <v>254</v>
      </c>
      <c r="F418">
        <v>17</v>
      </c>
      <c r="G418">
        <v>99</v>
      </c>
      <c r="H418">
        <v>64</v>
      </c>
      <c r="I418">
        <v>95</v>
      </c>
      <c r="J418">
        <v>38</v>
      </c>
      <c r="K418">
        <v>91</v>
      </c>
      <c r="L418">
        <v>66</v>
      </c>
      <c r="M418">
        <v>122</v>
      </c>
      <c r="N418">
        <v>70</v>
      </c>
      <c r="O418">
        <v>160</v>
      </c>
      <c r="P418">
        <v>103</v>
      </c>
      <c r="Q418">
        <v>74</v>
      </c>
      <c r="R418">
        <v>26</v>
      </c>
      <c r="S418">
        <v>12</v>
      </c>
      <c r="T418">
        <v>219</v>
      </c>
      <c r="U418">
        <v>22</v>
      </c>
      <c r="V418">
        <v>272</v>
      </c>
      <c r="W418">
        <v>208</v>
      </c>
      <c r="X418">
        <v>109</v>
      </c>
      <c r="Y418">
        <v>98</v>
      </c>
      <c r="Z418">
        <v>198</v>
      </c>
      <c r="AA418">
        <v>192</v>
      </c>
      <c r="AB418">
        <v>201</v>
      </c>
      <c r="AC418">
        <v>108</v>
      </c>
      <c r="AD418">
        <v>148</v>
      </c>
    </row>
    <row r="419" spans="1:30" ht="14.25" customHeight="1" x14ac:dyDescent="0.25">
      <c r="A419" t="s">
        <v>971</v>
      </c>
      <c r="B419" t="s">
        <v>972</v>
      </c>
      <c r="C419" t="s">
        <v>113</v>
      </c>
      <c r="D419" t="s">
        <v>112</v>
      </c>
      <c r="E419">
        <v>21</v>
      </c>
      <c r="F419">
        <v>23</v>
      </c>
      <c r="G419">
        <v>16</v>
      </c>
      <c r="H419">
        <v>15</v>
      </c>
      <c r="I419">
        <v>17</v>
      </c>
      <c r="J419">
        <v>23</v>
      </c>
      <c r="K419">
        <v>20</v>
      </c>
      <c r="L419">
        <v>25</v>
      </c>
      <c r="M419">
        <v>30</v>
      </c>
      <c r="N419">
        <v>21</v>
      </c>
      <c r="O419">
        <v>28</v>
      </c>
      <c r="P419">
        <v>17</v>
      </c>
      <c r="Q419">
        <v>16</v>
      </c>
      <c r="R419">
        <v>5</v>
      </c>
      <c r="S419">
        <v>4</v>
      </c>
      <c r="T419">
        <v>12</v>
      </c>
      <c r="U419">
        <v>25</v>
      </c>
      <c r="V419">
        <v>20</v>
      </c>
      <c r="W419">
        <v>24</v>
      </c>
      <c r="X419">
        <v>15</v>
      </c>
      <c r="Y419">
        <v>20</v>
      </c>
      <c r="Z419">
        <v>31</v>
      </c>
      <c r="AA419">
        <v>7</v>
      </c>
      <c r="AB419">
        <v>20</v>
      </c>
      <c r="AC419">
        <v>17</v>
      </c>
      <c r="AD419">
        <v>14</v>
      </c>
    </row>
    <row r="420" spans="1:30" ht="14.25" customHeight="1" x14ac:dyDescent="0.25">
      <c r="A420" t="s">
        <v>973</v>
      </c>
      <c r="B420" t="s">
        <v>974</v>
      </c>
      <c r="C420" t="s">
        <v>115</v>
      </c>
      <c r="D420" t="s">
        <v>112</v>
      </c>
      <c r="E420">
        <v>4</v>
      </c>
      <c r="F420">
        <v>4</v>
      </c>
      <c r="G420">
        <v>3</v>
      </c>
      <c r="H420">
        <v>3</v>
      </c>
      <c r="I420">
        <v>3</v>
      </c>
      <c r="J420">
        <v>3</v>
      </c>
      <c r="K420">
        <v>5</v>
      </c>
      <c r="L420">
        <v>3</v>
      </c>
      <c r="M420">
        <v>4</v>
      </c>
      <c r="N420">
        <v>5</v>
      </c>
      <c r="O420">
        <v>5</v>
      </c>
      <c r="P420">
        <v>7</v>
      </c>
      <c r="Q420">
        <v>7</v>
      </c>
      <c r="R420">
        <v>2</v>
      </c>
      <c r="S420">
        <v>1</v>
      </c>
      <c r="T420">
        <v>1</v>
      </c>
      <c r="U420">
        <v>6</v>
      </c>
      <c r="V420">
        <v>9</v>
      </c>
      <c r="W420">
        <v>8</v>
      </c>
      <c r="X420">
        <v>2</v>
      </c>
      <c r="Y420">
        <v>3</v>
      </c>
      <c r="Z420">
        <v>4</v>
      </c>
      <c r="AA420">
        <v>0</v>
      </c>
      <c r="AB420">
        <v>0</v>
      </c>
      <c r="AC420">
        <v>1</v>
      </c>
      <c r="AD420">
        <v>3</v>
      </c>
    </row>
    <row r="421" spans="1:30" ht="14.25" customHeight="1" x14ac:dyDescent="0.25">
      <c r="A421" t="s">
        <v>975</v>
      </c>
      <c r="B421" t="s">
        <v>976</v>
      </c>
      <c r="C421" t="s">
        <v>115</v>
      </c>
      <c r="D421" t="s">
        <v>112</v>
      </c>
      <c r="E421">
        <v>2</v>
      </c>
      <c r="F421">
        <v>1</v>
      </c>
      <c r="G421">
        <v>1</v>
      </c>
      <c r="H421">
        <v>0</v>
      </c>
      <c r="I421">
        <v>1</v>
      </c>
      <c r="J421">
        <v>1</v>
      </c>
      <c r="K421">
        <v>1</v>
      </c>
      <c r="L421">
        <v>0</v>
      </c>
      <c r="M421">
        <v>3</v>
      </c>
      <c r="N421">
        <v>1</v>
      </c>
      <c r="O421">
        <v>0</v>
      </c>
      <c r="P421">
        <v>7</v>
      </c>
      <c r="Q421">
        <v>1</v>
      </c>
      <c r="R421">
        <v>0</v>
      </c>
      <c r="S421">
        <v>1</v>
      </c>
      <c r="T421">
        <v>2</v>
      </c>
      <c r="U421">
        <v>0</v>
      </c>
      <c r="V421">
        <v>1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</row>
    <row r="422" spans="1:30" ht="14.25" customHeight="1" x14ac:dyDescent="0.25">
      <c r="A422" t="s">
        <v>977</v>
      </c>
      <c r="B422" t="s">
        <v>978</v>
      </c>
      <c r="C422" t="s">
        <v>120</v>
      </c>
      <c r="D422" t="s">
        <v>112</v>
      </c>
      <c r="E422">
        <v>3</v>
      </c>
      <c r="F422">
        <v>4</v>
      </c>
      <c r="G422">
        <v>2</v>
      </c>
      <c r="H422">
        <v>26</v>
      </c>
      <c r="I422">
        <v>3</v>
      </c>
      <c r="J422">
        <v>3</v>
      </c>
      <c r="K422">
        <v>5</v>
      </c>
      <c r="L422">
        <v>4</v>
      </c>
      <c r="M422">
        <v>7</v>
      </c>
      <c r="N422">
        <v>7</v>
      </c>
      <c r="O422">
        <v>4</v>
      </c>
      <c r="P422">
        <v>2</v>
      </c>
      <c r="Q422">
        <v>2</v>
      </c>
      <c r="R422">
        <v>0</v>
      </c>
      <c r="S422">
        <v>2</v>
      </c>
      <c r="T422">
        <v>0</v>
      </c>
      <c r="U422">
        <v>2</v>
      </c>
      <c r="V422">
        <v>5</v>
      </c>
      <c r="W422">
        <v>5</v>
      </c>
      <c r="X422">
        <v>3</v>
      </c>
      <c r="Y422">
        <v>2</v>
      </c>
      <c r="Z422">
        <v>6</v>
      </c>
      <c r="AA422">
        <v>3</v>
      </c>
      <c r="AB422">
        <v>3</v>
      </c>
      <c r="AC422">
        <v>7</v>
      </c>
      <c r="AD422">
        <v>3</v>
      </c>
    </row>
    <row r="423" spans="1:30" ht="14.25" customHeight="1" x14ac:dyDescent="0.25">
      <c r="A423" t="s">
        <v>979</v>
      </c>
      <c r="B423" t="s">
        <v>980</v>
      </c>
      <c r="C423" t="s">
        <v>115</v>
      </c>
      <c r="D423" t="s">
        <v>112</v>
      </c>
      <c r="E423">
        <v>7</v>
      </c>
      <c r="F423">
        <v>8</v>
      </c>
      <c r="G423">
        <v>5</v>
      </c>
      <c r="H423">
        <v>2</v>
      </c>
      <c r="I423">
        <v>3</v>
      </c>
      <c r="J423">
        <v>12</v>
      </c>
      <c r="K423">
        <v>30</v>
      </c>
      <c r="L423">
        <v>28</v>
      </c>
      <c r="M423">
        <v>75</v>
      </c>
      <c r="N423">
        <v>44</v>
      </c>
      <c r="O423">
        <v>18</v>
      </c>
      <c r="P423">
        <v>34</v>
      </c>
      <c r="Q423">
        <v>39</v>
      </c>
      <c r="R423">
        <v>9</v>
      </c>
      <c r="S423">
        <v>12</v>
      </c>
      <c r="T423">
        <v>6</v>
      </c>
      <c r="U423">
        <v>19</v>
      </c>
      <c r="V423">
        <v>22</v>
      </c>
      <c r="W423">
        <v>6</v>
      </c>
      <c r="X423">
        <v>6</v>
      </c>
      <c r="Y423">
        <v>16</v>
      </c>
      <c r="Z423">
        <v>14</v>
      </c>
      <c r="AA423">
        <v>13</v>
      </c>
      <c r="AB423">
        <v>4</v>
      </c>
      <c r="AC423">
        <v>2</v>
      </c>
      <c r="AD423">
        <v>2</v>
      </c>
    </row>
    <row r="424" spans="1:30" ht="14.25" customHeight="1" x14ac:dyDescent="0.25">
      <c r="A424" t="s">
        <v>981</v>
      </c>
      <c r="B424" t="s">
        <v>982</v>
      </c>
      <c r="C424" t="s">
        <v>120</v>
      </c>
      <c r="D424" t="s">
        <v>112</v>
      </c>
      <c r="E424">
        <v>1</v>
      </c>
      <c r="F424">
        <v>4</v>
      </c>
      <c r="G424">
        <v>4</v>
      </c>
      <c r="H424">
        <v>4</v>
      </c>
      <c r="I424">
        <v>2</v>
      </c>
      <c r="J424">
        <v>3</v>
      </c>
      <c r="K424">
        <v>3</v>
      </c>
      <c r="L424">
        <v>1</v>
      </c>
      <c r="M424">
        <v>1</v>
      </c>
      <c r="N424">
        <v>4</v>
      </c>
      <c r="O424">
        <v>5</v>
      </c>
      <c r="P424">
        <v>4</v>
      </c>
      <c r="Q424">
        <v>6</v>
      </c>
      <c r="R424">
        <v>1</v>
      </c>
      <c r="S424">
        <v>4</v>
      </c>
      <c r="T424">
        <v>4</v>
      </c>
      <c r="U424">
        <v>6</v>
      </c>
      <c r="V424">
        <v>2</v>
      </c>
      <c r="W424">
        <v>2</v>
      </c>
      <c r="X424">
        <v>2</v>
      </c>
      <c r="Y424">
        <v>2</v>
      </c>
      <c r="Z424">
        <v>4</v>
      </c>
      <c r="AA424">
        <v>5</v>
      </c>
      <c r="AB424">
        <v>2</v>
      </c>
      <c r="AC424">
        <v>5</v>
      </c>
      <c r="AD424">
        <v>2</v>
      </c>
    </row>
    <row r="425" spans="1:30" ht="14.25" customHeight="1" x14ac:dyDescent="0.25">
      <c r="A425" t="s">
        <v>983</v>
      </c>
      <c r="B425" t="s">
        <v>984</v>
      </c>
      <c r="C425" t="s">
        <v>118</v>
      </c>
      <c r="D425" t="s">
        <v>112</v>
      </c>
      <c r="E425">
        <v>32</v>
      </c>
      <c r="F425">
        <v>8</v>
      </c>
      <c r="G425">
        <v>15</v>
      </c>
      <c r="H425">
        <v>11</v>
      </c>
      <c r="I425">
        <v>35</v>
      </c>
      <c r="J425">
        <v>28</v>
      </c>
      <c r="K425">
        <v>11</v>
      </c>
      <c r="L425">
        <v>8</v>
      </c>
      <c r="M425">
        <v>21</v>
      </c>
      <c r="N425">
        <v>8</v>
      </c>
      <c r="O425">
        <v>12</v>
      </c>
      <c r="P425">
        <v>4</v>
      </c>
      <c r="Q425">
        <v>1</v>
      </c>
      <c r="R425">
        <v>0</v>
      </c>
      <c r="S425">
        <v>3</v>
      </c>
      <c r="T425">
        <v>3</v>
      </c>
      <c r="U425">
        <v>5</v>
      </c>
      <c r="V425">
        <v>2</v>
      </c>
      <c r="W425">
        <v>0</v>
      </c>
      <c r="X425">
        <v>2</v>
      </c>
      <c r="Y425">
        <v>24</v>
      </c>
      <c r="Z425">
        <v>10</v>
      </c>
      <c r="AA425">
        <v>28</v>
      </c>
      <c r="AB425">
        <v>13</v>
      </c>
      <c r="AC425">
        <v>12</v>
      </c>
      <c r="AD425">
        <v>15</v>
      </c>
    </row>
    <row r="426" spans="1:30" ht="14.25" customHeight="1" x14ac:dyDescent="0.25">
      <c r="A426" t="s">
        <v>985</v>
      </c>
      <c r="B426" t="s">
        <v>986</v>
      </c>
      <c r="C426" t="s">
        <v>120</v>
      </c>
      <c r="D426" t="s">
        <v>112</v>
      </c>
      <c r="E426">
        <v>3</v>
      </c>
      <c r="F426">
        <v>5</v>
      </c>
      <c r="G426">
        <v>10</v>
      </c>
      <c r="H426">
        <v>8</v>
      </c>
      <c r="I426">
        <v>2</v>
      </c>
      <c r="J426">
        <v>7</v>
      </c>
      <c r="K426">
        <v>10</v>
      </c>
      <c r="L426">
        <v>3</v>
      </c>
      <c r="M426">
        <v>7</v>
      </c>
      <c r="N426">
        <v>2</v>
      </c>
      <c r="O426">
        <v>7</v>
      </c>
      <c r="P426">
        <v>11</v>
      </c>
      <c r="Q426">
        <v>8</v>
      </c>
      <c r="R426">
        <v>0</v>
      </c>
      <c r="S426">
        <v>3</v>
      </c>
      <c r="T426">
        <v>5</v>
      </c>
      <c r="U426">
        <v>5</v>
      </c>
      <c r="V426">
        <v>14</v>
      </c>
      <c r="W426">
        <v>7</v>
      </c>
      <c r="X426">
        <v>-305</v>
      </c>
      <c r="Y426">
        <v>5</v>
      </c>
      <c r="Z426">
        <v>6</v>
      </c>
      <c r="AA426">
        <v>28</v>
      </c>
      <c r="AB426">
        <v>10</v>
      </c>
      <c r="AC426">
        <v>9</v>
      </c>
      <c r="AD426">
        <v>4</v>
      </c>
    </row>
    <row r="427" spans="1:30" ht="14.25" customHeight="1" x14ac:dyDescent="0.25">
      <c r="A427" t="s">
        <v>987</v>
      </c>
      <c r="B427" t="s">
        <v>988</v>
      </c>
      <c r="C427" t="s">
        <v>113</v>
      </c>
      <c r="D427" t="s">
        <v>112</v>
      </c>
      <c r="E427">
        <v>17</v>
      </c>
      <c r="F427">
        <v>16</v>
      </c>
      <c r="G427">
        <v>16</v>
      </c>
      <c r="H427">
        <v>19</v>
      </c>
      <c r="I427">
        <v>11</v>
      </c>
      <c r="J427">
        <v>9</v>
      </c>
      <c r="K427">
        <v>20</v>
      </c>
      <c r="L427">
        <v>24</v>
      </c>
      <c r="M427">
        <v>18</v>
      </c>
      <c r="N427">
        <v>11</v>
      </c>
      <c r="O427">
        <v>17</v>
      </c>
      <c r="P427">
        <v>14</v>
      </c>
      <c r="Q427">
        <v>10</v>
      </c>
      <c r="R427">
        <v>5</v>
      </c>
      <c r="S427">
        <v>2</v>
      </c>
      <c r="T427">
        <v>9</v>
      </c>
      <c r="U427">
        <v>5</v>
      </c>
      <c r="V427">
        <v>2</v>
      </c>
      <c r="W427">
        <v>1</v>
      </c>
      <c r="X427">
        <v>4</v>
      </c>
      <c r="Y427">
        <v>25</v>
      </c>
      <c r="Z427">
        <v>8</v>
      </c>
      <c r="AA427">
        <v>9</v>
      </c>
      <c r="AB427">
        <v>11</v>
      </c>
      <c r="AC427">
        <v>11</v>
      </c>
      <c r="AD427">
        <v>8</v>
      </c>
    </row>
    <row r="428" spans="1:30" ht="14.25" customHeight="1" x14ac:dyDescent="0.25">
      <c r="A428" t="s">
        <v>989</v>
      </c>
      <c r="B428" t="s">
        <v>990</v>
      </c>
      <c r="C428" t="s">
        <v>116</v>
      </c>
      <c r="D428" t="s">
        <v>112</v>
      </c>
      <c r="E428">
        <v>1</v>
      </c>
      <c r="F428">
        <v>2</v>
      </c>
      <c r="G428">
        <v>0</v>
      </c>
      <c r="H428">
        <v>2</v>
      </c>
      <c r="I428">
        <v>4</v>
      </c>
      <c r="J428">
        <v>2</v>
      </c>
      <c r="K428">
        <v>2</v>
      </c>
      <c r="L428">
        <v>4</v>
      </c>
      <c r="M428">
        <v>8</v>
      </c>
      <c r="N428">
        <v>5</v>
      </c>
      <c r="O428">
        <v>0</v>
      </c>
      <c r="P428">
        <v>5</v>
      </c>
      <c r="Q428">
        <v>4</v>
      </c>
      <c r="R428">
        <v>0</v>
      </c>
      <c r="S428">
        <v>0</v>
      </c>
      <c r="T428">
        <v>0</v>
      </c>
      <c r="U428">
        <v>1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1</v>
      </c>
    </row>
    <row r="429" spans="1:30" ht="14.25" customHeight="1" x14ac:dyDescent="0.25">
      <c r="A429" t="s">
        <v>991</v>
      </c>
      <c r="B429" t="s">
        <v>992</v>
      </c>
      <c r="C429" t="s">
        <v>114</v>
      </c>
      <c r="D429" t="s">
        <v>112</v>
      </c>
      <c r="E429">
        <v>69</v>
      </c>
      <c r="F429">
        <v>17</v>
      </c>
      <c r="G429">
        <v>13</v>
      </c>
      <c r="H429">
        <v>15</v>
      </c>
      <c r="I429">
        <v>4</v>
      </c>
      <c r="J429">
        <v>10</v>
      </c>
      <c r="K429">
        <v>2</v>
      </c>
      <c r="L429">
        <v>4</v>
      </c>
      <c r="M429">
        <v>1</v>
      </c>
      <c r="N429">
        <v>2</v>
      </c>
      <c r="O429">
        <v>70</v>
      </c>
      <c r="P429">
        <v>54</v>
      </c>
      <c r="Q429">
        <v>20</v>
      </c>
      <c r="R429">
        <v>12</v>
      </c>
      <c r="S429">
        <v>4</v>
      </c>
      <c r="T429">
        <v>39</v>
      </c>
      <c r="U429">
        <v>70</v>
      </c>
      <c r="V429">
        <v>170</v>
      </c>
      <c r="W429">
        <v>78</v>
      </c>
      <c r="X429">
        <v>45</v>
      </c>
      <c r="Y429">
        <v>49</v>
      </c>
      <c r="Z429">
        <v>59</v>
      </c>
      <c r="AA429">
        <v>131</v>
      </c>
      <c r="AB429">
        <v>212</v>
      </c>
      <c r="AC429">
        <v>60</v>
      </c>
      <c r="AD429">
        <v>42</v>
      </c>
    </row>
    <row r="430" spans="1:30" ht="14.25" customHeight="1" x14ac:dyDescent="0.25">
      <c r="A430" t="s">
        <v>993</v>
      </c>
      <c r="B430" t="s">
        <v>994</v>
      </c>
      <c r="C430" t="s">
        <v>115</v>
      </c>
      <c r="D430" t="s">
        <v>112</v>
      </c>
      <c r="E430">
        <v>3</v>
      </c>
      <c r="F430">
        <v>7</v>
      </c>
      <c r="G430">
        <v>4</v>
      </c>
      <c r="H430">
        <v>3</v>
      </c>
      <c r="I430">
        <v>5</v>
      </c>
      <c r="J430">
        <v>4</v>
      </c>
      <c r="K430">
        <v>14</v>
      </c>
      <c r="L430">
        <v>5</v>
      </c>
      <c r="M430">
        <v>9</v>
      </c>
      <c r="N430">
        <v>3</v>
      </c>
      <c r="O430">
        <v>2</v>
      </c>
      <c r="P430">
        <v>6</v>
      </c>
      <c r="Q430">
        <v>13</v>
      </c>
      <c r="R430">
        <v>0</v>
      </c>
      <c r="S430">
        <v>1</v>
      </c>
      <c r="T430">
        <v>6</v>
      </c>
      <c r="U430">
        <v>5</v>
      </c>
      <c r="V430">
        <v>6</v>
      </c>
      <c r="W430">
        <v>8</v>
      </c>
      <c r="X430">
        <v>7</v>
      </c>
      <c r="Y430">
        <v>6</v>
      </c>
      <c r="Z430">
        <v>3</v>
      </c>
      <c r="AA430">
        <v>0</v>
      </c>
      <c r="AB430">
        <v>7</v>
      </c>
      <c r="AC430">
        <v>8</v>
      </c>
      <c r="AD430">
        <v>3</v>
      </c>
    </row>
    <row r="431" spans="1:30" ht="14.25" customHeight="1" x14ac:dyDescent="0.25">
      <c r="A431" t="s">
        <v>995</v>
      </c>
      <c r="B431" t="s">
        <v>996</v>
      </c>
      <c r="C431" t="s">
        <v>115</v>
      </c>
      <c r="D431" t="s">
        <v>112</v>
      </c>
      <c r="E431">
        <v>16</v>
      </c>
      <c r="F431">
        <v>1</v>
      </c>
      <c r="G431">
        <v>0</v>
      </c>
      <c r="H431">
        <v>1</v>
      </c>
      <c r="I431">
        <v>5</v>
      </c>
      <c r="J431">
        <v>4</v>
      </c>
      <c r="K431">
        <v>0</v>
      </c>
      <c r="L431">
        <v>5</v>
      </c>
      <c r="M431">
        <v>9</v>
      </c>
      <c r="N431">
        <v>4</v>
      </c>
      <c r="O431">
        <v>8</v>
      </c>
      <c r="P431">
        <v>0</v>
      </c>
      <c r="Q431">
        <v>1</v>
      </c>
      <c r="R431">
        <v>3</v>
      </c>
      <c r="S431">
        <v>1</v>
      </c>
      <c r="T431">
        <v>4</v>
      </c>
      <c r="U431">
        <v>2</v>
      </c>
      <c r="V431">
        <v>2</v>
      </c>
      <c r="W431">
        <v>3</v>
      </c>
      <c r="X431">
        <v>10</v>
      </c>
      <c r="Y431">
        <v>0</v>
      </c>
      <c r="Z431">
        <v>4</v>
      </c>
      <c r="AA431">
        <v>0</v>
      </c>
      <c r="AB431">
        <v>0</v>
      </c>
      <c r="AC431">
        <v>2</v>
      </c>
      <c r="AD431">
        <v>4</v>
      </c>
    </row>
    <row r="432" spans="1:30" ht="14.25" customHeight="1" x14ac:dyDescent="0.25">
      <c r="A432" t="s">
        <v>997</v>
      </c>
      <c r="B432" t="s">
        <v>998</v>
      </c>
      <c r="C432" t="s">
        <v>118</v>
      </c>
      <c r="D432" t="s">
        <v>112</v>
      </c>
      <c r="E432">
        <v>205</v>
      </c>
      <c r="F432">
        <v>37</v>
      </c>
      <c r="G432">
        <v>68</v>
      </c>
      <c r="H432">
        <v>23</v>
      </c>
      <c r="I432">
        <v>109</v>
      </c>
      <c r="J432">
        <v>43</v>
      </c>
      <c r="K432">
        <v>144</v>
      </c>
      <c r="L432">
        <v>48</v>
      </c>
      <c r="M432">
        <v>127</v>
      </c>
      <c r="N432">
        <v>67</v>
      </c>
      <c r="O432">
        <v>45</v>
      </c>
      <c r="P432">
        <v>89</v>
      </c>
      <c r="Q432">
        <v>88</v>
      </c>
      <c r="R432">
        <v>87</v>
      </c>
      <c r="S432">
        <v>27</v>
      </c>
      <c r="T432">
        <v>223</v>
      </c>
      <c r="U432">
        <v>27</v>
      </c>
      <c r="V432">
        <v>137</v>
      </c>
      <c r="W432">
        <v>115</v>
      </c>
      <c r="X432">
        <v>101</v>
      </c>
      <c r="Y432">
        <v>152</v>
      </c>
      <c r="Z432">
        <v>175</v>
      </c>
      <c r="AA432">
        <v>185</v>
      </c>
      <c r="AB432">
        <v>232</v>
      </c>
      <c r="AC432">
        <v>114</v>
      </c>
      <c r="AD432">
        <v>210</v>
      </c>
    </row>
    <row r="433" spans="1:30" ht="14.25" customHeight="1" x14ac:dyDescent="0.25">
      <c r="A433" t="s">
        <v>999</v>
      </c>
      <c r="B433" t="s">
        <v>1000</v>
      </c>
      <c r="C433" t="s">
        <v>119</v>
      </c>
      <c r="D433" t="s">
        <v>112</v>
      </c>
      <c r="E433">
        <v>33</v>
      </c>
      <c r="F433">
        <v>38</v>
      </c>
      <c r="G433">
        <v>114</v>
      </c>
      <c r="H433">
        <v>38</v>
      </c>
      <c r="I433">
        <v>31</v>
      </c>
      <c r="J433">
        <v>58</v>
      </c>
      <c r="K433">
        <v>41</v>
      </c>
      <c r="L433">
        <v>31</v>
      </c>
      <c r="M433">
        <v>59</v>
      </c>
      <c r="N433">
        <v>46</v>
      </c>
      <c r="O433">
        <v>117</v>
      </c>
      <c r="P433">
        <v>60</v>
      </c>
      <c r="Q433">
        <v>37</v>
      </c>
      <c r="R433">
        <v>35</v>
      </c>
      <c r="S433">
        <v>14</v>
      </c>
      <c r="T433">
        <v>31</v>
      </c>
      <c r="U433">
        <v>45</v>
      </c>
      <c r="V433">
        <v>29</v>
      </c>
      <c r="W433">
        <v>36</v>
      </c>
      <c r="X433">
        <v>53</v>
      </c>
      <c r="Y433">
        <v>25</v>
      </c>
      <c r="Z433">
        <v>45</v>
      </c>
      <c r="AA433">
        <v>64</v>
      </c>
      <c r="AB433">
        <v>37</v>
      </c>
      <c r="AC433">
        <v>54</v>
      </c>
      <c r="AD433">
        <v>42</v>
      </c>
    </row>
    <row r="434" spans="1:30" ht="14.25" customHeight="1" x14ac:dyDescent="0.25">
      <c r="A434" t="s">
        <v>1001</v>
      </c>
      <c r="B434" t="s">
        <v>1002</v>
      </c>
      <c r="C434" t="s">
        <v>113</v>
      </c>
      <c r="D434" t="s">
        <v>112</v>
      </c>
      <c r="E434">
        <v>11</v>
      </c>
      <c r="F434">
        <v>18</v>
      </c>
      <c r="G434">
        <v>26</v>
      </c>
      <c r="H434">
        <v>17</v>
      </c>
      <c r="I434">
        <v>16</v>
      </c>
      <c r="J434">
        <v>14</v>
      </c>
      <c r="K434">
        <v>13</v>
      </c>
      <c r="L434">
        <v>17</v>
      </c>
      <c r="M434">
        <v>21</v>
      </c>
      <c r="N434">
        <v>19</v>
      </c>
      <c r="O434">
        <v>19</v>
      </c>
      <c r="P434">
        <v>20</v>
      </c>
      <c r="Q434">
        <v>15</v>
      </c>
      <c r="R434">
        <v>6</v>
      </c>
      <c r="S434">
        <v>1</v>
      </c>
      <c r="T434">
        <v>13</v>
      </c>
      <c r="U434">
        <v>16</v>
      </c>
      <c r="V434">
        <v>9</v>
      </c>
      <c r="W434">
        <v>21</v>
      </c>
      <c r="X434">
        <v>18</v>
      </c>
      <c r="Y434">
        <v>15</v>
      </c>
      <c r="Z434">
        <v>16</v>
      </c>
      <c r="AA434">
        <v>13</v>
      </c>
      <c r="AB434">
        <v>10</v>
      </c>
      <c r="AC434">
        <v>17</v>
      </c>
      <c r="AD434">
        <v>14</v>
      </c>
    </row>
    <row r="435" spans="1:30" ht="14.25" customHeight="1" x14ac:dyDescent="0.25">
      <c r="A435" t="s">
        <v>1003</v>
      </c>
      <c r="B435" t="s">
        <v>1004</v>
      </c>
      <c r="C435" t="s">
        <v>115</v>
      </c>
      <c r="D435" t="s">
        <v>112</v>
      </c>
      <c r="E435">
        <v>4</v>
      </c>
      <c r="F435">
        <v>1</v>
      </c>
      <c r="G435">
        <v>0</v>
      </c>
      <c r="H435">
        <v>0</v>
      </c>
      <c r="I435">
        <v>2</v>
      </c>
      <c r="J435">
        <v>2</v>
      </c>
      <c r="K435">
        <v>7</v>
      </c>
      <c r="L435">
        <v>33</v>
      </c>
      <c r="M435">
        <v>13</v>
      </c>
      <c r="N435">
        <v>22</v>
      </c>
      <c r="O435">
        <v>5</v>
      </c>
      <c r="P435">
        <v>5</v>
      </c>
      <c r="Q435">
        <v>11</v>
      </c>
      <c r="R435">
        <v>4</v>
      </c>
      <c r="S435">
        <v>2</v>
      </c>
      <c r="T435">
        <v>5</v>
      </c>
      <c r="U435">
        <v>5</v>
      </c>
      <c r="V435">
        <v>3</v>
      </c>
      <c r="W435">
        <v>0</v>
      </c>
      <c r="X435">
        <v>2</v>
      </c>
      <c r="Y435">
        <v>0</v>
      </c>
      <c r="Z435">
        <v>3</v>
      </c>
      <c r="AA435">
        <v>0</v>
      </c>
      <c r="AB435">
        <v>1</v>
      </c>
      <c r="AC435">
        <v>0</v>
      </c>
      <c r="AD435">
        <v>3</v>
      </c>
    </row>
    <row r="436" spans="1:30" ht="14.25" customHeight="1" x14ac:dyDescent="0.25">
      <c r="A436" t="s">
        <v>1005</v>
      </c>
      <c r="B436" t="s">
        <v>1006</v>
      </c>
      <c r="C436" t="s">
        <v>116</v>
      </c>
      <c r="D436" t="s">
        <v>112</v>
      </c>
      <c r="E436">
        <v>0</v>
      </c>
      <c r="F436">
        <v>0</v>
      </c>
      <c r="G436">
        <v>0</v>
      </c>
      <c r="H436">
        <v>2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2</v>
      </c>
      <c r="S436">
        <v>1</v>
      </c>
      <c r="T436">
        <v>0</v>
      </c>
      <c r="U436">
        <v>2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1</v>
      </c>
      <c r="AD436">
        <v>0</v>
      </c>
    </row>
    <row r="437" spans="1:30" ht="14.25" customHeight="1" x14ac:dyDescent="0.25">
      <c r="A437" t="s">
        <v>1007</v>
      </c>
      <c r="B437" t="s">
        <v>1008</v>
      </c>
      <c r="C437" t="s">
        <v>115</v>
      </c>
      <c r="D437" t="s">
        <v>112</v>
      </c>
      <c r="E437">
        <v>17</v>
      </c>
      <c r="F437">
        <v>20</v>
      </c>
      <c r="G437">
        <v>24</v>
      </c>
      <c r="H437">
        <v>17</v>
      </c>
      <c r="I437">
        <v>19</v>
      </c>
      <c r="J437">
        <v>14</v>
      </c>
      <c r="K437">
        <v>25</v>
      </c>
      <c r="L437">
        <v>14</v>
      </c>
      <c r="M437">
        <v>18</v>
      </c>
      <c r="N437">
        <v>33</v>
      </c>
      <c r="O437">
        <v>17</v>
      </c>
      <c r="P437">
        <v>19</v>
      </c>
      <c r="Q437">
        <v>14</v>
      </c>
      <c r="R437">
        <v>11</v>
      </c>
      <c r="S437">
        <v>7</v>
      </c>
      <c r="T437">
        <v>12</v>
      </c>
      <c r="U437">
        <v>15</v>
      </c>
      <c r="V437">
        <v>27</v>
      </c>
      <c r="W437">
        <v>15</v>
      </c>
      <c r="X437">
        <v>18</v>
      </c>
      <c r="Y437">
        <v>15</v>
      </c>
      <c r="Z437">
        <v>23</v>
      </c>
      <c r="AA437">
        <v>19</v>
      </c>
      <c r="AB437">
        <v>29</v>
      </c>
      <c r="AC437">
        <v>14</v>
      </c>
      <c r="AD437">
        <v>20</v>
      </c>
    </row>
    <row r="438" spans="1:30" ht="14.25" customHeight="1" x14ac:dyDescent="0.25">
      <c r="A438" t="s">
        <v>1009</v>
      </c>
      <c r="B438" t="s">
        <v>1010</v>
      </c>
      <c r="C438" t="s">
        <v>109</v>
      </c>
      <c r="D438" t="s">
        <v>112</v>
      </c>
      <c r="E438">
        <v>95</v>
      </c>
      <c r="F438">
        <v>18</v>
      </c>
      <c r="G438">
        <v>9</v>
      </c>
      <c r="H438">
        <v>34</v>
      </c>
      <c r="I438">
        <v>83</v>
      </c>
      <c r="J438">
        <v>391</v>
      </c>
      <c r="K438">
        <v>26</v>
      </c>
      <c r="L438">
        <v>54</v>
      </c>
      <c r="M438">
        <v>105</v>
      </c>
      <c r="N438">
        <v>15</v>
      </c>
      <c r="O438">
        <v>61</v>
      </c>
      <c r="P438">
        <v>119</v>
      </c>
      <c r="Q438">
        <v>67</v>
      </c>
      <c r="R438">
        <v>37</v>
      </c>
      <c r="S438">
        <v>14</v>
      </c>
      <c r="T438">
        <v>55</v>
      </c>
      <c r="U438">
        <v>33</v>
      </c>
      <c r="V438">
        <v>40</v>
      </c>
      <c r="W438">
        <v>67</v>
      </c>
      <c r="X438">
        <v>82</v>
      </c>
      <c r="Y438">
        <v>98</v>
      </c>
      <c r="Z438">
        <v>64</v>
      </c>
      <c r="AA438">
        <v>492</v>
      </c>
      <c r="AB438">
        <v>42</v>
      </c>
      <c r="AC438">
        <v>23</v>
      </c>
      <c r="AD438">
        <v>245</v>
      </c>
    </row>
    <row r="439" spans="1:30" ht="14.25" customHeight="1" x14ac:dyDescent="0.25">
      <c r="A439" t="s">
        <v>1011</v>
      </c>
      <c r="B439" t="s">
        <v>1012</v>
      </c>
      <c r="C439" t="s">
        <v>118</v>
      </c>
      <c r="D439" t="s">
        <v>112</v>
      </c>
      <c r="E439">
        <v>3</v>
      </c>
      <c r="F439">
        <v>7</v>
      </c>
      <c r="G439">
        <v>3</v>
      </c>
      <c r="H439">
        <v>3</v>
      </c>
      <c r="I439">
        <v>2</v>
      </c>
      <c r="J439">
        <v>5</v>
      </c>
      <c r="K439">
        <v>9</v>
      </c>
      <c r="L439">
        <v>12</v>
      </c>
      <c r="M439">
        <v>16</v>
      </c>
      <c r="N439">
        <v>0</v>
      </c>
      <c r="O439">
        <v>1</v>
      </c>
      <c r="P439">
        <v>1</v>
      </c>
      <c r="Q439">
        <v>4</v>
      </c>
      <c r="R439">
        <v>2</v>
      </c>
      <c r="S439">
        <v>6</v>
      </c>
      <c r="T439">
        <v>5</v>
      </c>
      <c r="U439">
        <v>6</v>
      </c>
      <c r="V439">
        <v>2</v>
      </c>
      <c r="W439">
        <v>1</v>
      </c>
      <c r="X439">
        <v>2</v>
      </c>
      <c r="Y439">
        <v>5</v>
      </c>
      <c r="Z439">
        <v>1</v>
      </c>
      <c r="AA439">
        <v>2</v>
      </c>
      <c r="AB439">
        <v>2</v>
      </c>
      <c r="AC439">
        <v>1</v>
      </c>
      <c r="AD439">
        <v>2</v>
      </c>
    </row>
    <row r="440" spans="1:30" ht="14.25" customHeight="1" x14ac:dyDescent="0.25">
      <c r="A440" t="s">
        <v>1013</v>
      </c>
      <c r="B440" t="s">
        <v>1014</v>
      </c>
      <c r="C440" t="s">
        <v>109</v>
      </c>
      <c r="D440" t="s">
        <v>112</v>
      </c>
      <c r="E440">
        <v>83</v>
      </c>
      <c r="F440">
        <v>12</v>
      </c>
      <c r="G440">
        <v>9</v>
      </c>
      <c r="H440">
        <v>17</v>
      </c>
      <c r="I440">
        <v>43</v>
      </c>
      <c r="J440">
        <v>12</v>
      </c>
      <c r="K440">
        <v>10</v>
      </c>
      <c r="L440">
        <v>19</v>
      </c>
      <c r="M440">
        <v>60</v>
      </c>
      <c r="N440">
        <v>16</v>
      </c>
      <c r="O440">
        <v>28</v>
      </c>
      <c r="P440">
        <v>29</v>
      </c>
      <c r="Q440">
        <v>16</v>
      </c>
      <c r="R440">
        <v>15</v>
      </c>
      <c r="S440">
        <v>6</v>
      </c>
      <c r="T440">
        <v>32</v>
      </c>
      <c r="U440">
        <v>20</v>
      </c>
      <c r="V440">
        <v>38</v>
      </c>
      <c r="W440">
        <v>73</v>
      </c>
      <c r="X440">
        <v>9</v>
      </c>
      <c r="Y440">
        <v>43</v>
      </c>
      <c r="Z440">
        <v>8</v>
      </c>
      <c r="AA440">
        <v>46</v>
      </c>
      <c r="AB440">
        <v>15</v>
      </c>
      <c r="AC440">
        <v>19</v>
      </c>
      <c r="AD440">
        <v>14</v>
      </c>
    </row>
    <row r="441" spans="1:30" ht="14.25" customHeight="1" x14ac:dyDescent="0.25">
      <c r="A441" t="s">
        <v>1015</v>
      </c>
      <c r="B441" t="s">
        <v>1016</v>
      </c>
      <c r="C441" t="s">
        <v>115</v>
      </c>
      <c r="D441" t="s">
        <v>112</v>
      </c>
      <c r="E441">
        <v>0</v>
      </c>
      <c r="F441">
        <v>1</v>
      </c>
      <c r="G441">
        <v>0</v>
      </c>
      <c r="H441">
        <v>2</v>
      </c>
      <c r="I441">
        <v>2</v>
      </c>
      <c r="J441">
        <v>1</v>
      </c>
      <c r="K441">
        <v>4</v>
      </c>
      <c r="L441">
        <v>17</v>
      </c>
      <c r="M441">
        <v>4</v>
      </c>
      <c r="N441">
        <v>0</v>
      </c>
      <c r="O441">
        <v>4</v>
      </c>
      <c r="P441">
        <v>1</v>
      </c>
      <c r="Q441">
        <v>6</v>
      </c>
      <c r="R441">
        <v>4</v>
      </c>
      <c r="S441">
        <v>2</v>
      </c>
      <c r="T441">
        <v>0</v>
      </c>
      <c r="U441">
        <v>0</v>
      </c>
      <c r="V441">
        <v>0</v>
      </c>
      <c r="W441">
        <v>0</v>
      </c>
      <c r="X441">
        <v>2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</row>
    <row r="442" spans="1:30" ht="14.25" customHeight="1" x14ac:dyDescent="0.25">
      <c r="A442" t="s">
        <v>1017</v>
      </c>
      <c r="B442" t="s">
        <v>1018</v>
      </c>
      <c r="C442" t="s">
        <v>114</v>
      </c>
      <c r="D442" t="s">
        <v>112</v>
      </c>
      <c r="E442">
        <v>23</v>
      </c>
      <c r="F442">
        <v>22</v>
      </c>
      <c r="G442">
        <v>25</v>
      </c>
      <c r="H442">
        <v>35</v>
      </c>
      <c r="I442">
        <v>20</v>
      </c>
      <c r="J442">
        <v>39</v>
      </c>
      <c r="K442">
        <v>26</v>
      </c>
      <c r="L442">
        <v>22</v>
      </c>
      <c r="M442">
        <v>223</v>
      </c>
      <c r="N442">
        <v>23</v>
      </c>
      <c r="O442">
        <v>16</v>
      </c>
      <c r="P442">
        <v>25</v>
      </c>
      <c r="Q442">
        <v>11</v>
      </c>
      <c r="R442">
        <v>7</v>
      </c>
      <c r="S442">
        <v>10</v>
      </c>
      <c r="T442">
        <v>28</v>
      </c>
      <c r="U442">
        <v>22</v>
      </c>
      <c r="V442">
        <v>124</v>
      </c>
      <c r="W442">
        <v>20</v>
      </c>
      <c r="X442">
        <v>27</v>
      </c>
      <c r="Y442">
        <v>32</v>
      </c>
      <c r="Z442">
        <v>31</v>
      </c>
      <c r="AA442">
        <v>32</v>
      </c>
      <c r="AB442">
        <v>33</v>
      </c>
      <c r="AC442">
        <v>37</v>
      </c>
      <c r="AD442">
        <v>39</v>
      </c>
    </row>
    <row r="443" spans="1:30" ht="14.25" customHeight="1" x14ac:dyDescent="0.25">
      <c r="A443" t="s">
        <v>1019</v>
      </c>
      <c r="B443" t="s">
        <v>1020</v>
      </c>
      <c r="C443" t="s">
        <v>116</v>
      </c>
      <c r="D443" t="s">
        <v>112</v>
      </c>
      <c r="E443">
        <v>0</v>
      </c>
      <c r="F443">
        <v>0</v>
      </c>
      <c r="G443">
        <v>4</v>
      </c>
      <c r="H443">
        <v>5</v>
      </c>
      <c r="I443">
        <v>2</v>
      </c>
      <c r="J443">
        <v>11</v>
      </c>
      <c r="K443">
        <v>19</v>
      </c>
      <c r="L443">
        <v>1</v>
      </c>
      <c r="M443">
        <v>27</v>
      </c>
      <c r="N443">
        <v>18</v>
      </c>
      <c r="O443">
        <v>2</v>
      </c>
      <c r="P443">
        <v>2</v>
      </c>
      <c r="Q443">
        <v>1</v>
      </c>
      <c r="R443">
        <v>2</v>
      </c>
      <c r="S443">
        <v>0</v>
      </c>
      <c r="T443">
        <v>0</v>
      </c>
      <c r="U443">
        <v>0</v>
      </c>
      <c r="V443">
        <v>3</v>
      </c>
      <c r="W443">
        <v>8</v>
      </c>
      <c r="X443">
        <v>3</v>
      </c>
      <c r="Y443">
        <v>18</v>
      </c>
      <c r="Z443">
        <v>24</v>
      </c>
      <c r="AA443">
        <v>24</v>
      </c>
      <c r="AB443">
        <v>22</v>
      </c>
      <c r="AC443">
        <v>0</v>
      </c>
      <c r="AD443">
        <v>8</v>
      </c>
    </row>
    <row r="444" spans="1:30" ht="14.25" customHeight="1" x14ac:dyDescent="0.25">
      <c r="A444" t="s">
        <v>1021</v>
      </c>
      <c r="B444" t="s">
        <v>1022</v>
      </c>
      <c r="C444" t="s">
        <v>115</v>
      </c>
      <c r="D444" t="s">
        <v>112</v>
      </c>
      <c r="E444">
        <v>0</v>
      </c>
      <c r="F444">
        <v>3</v>
      </c>
      <c r="G444">
        <v>7</v>
      </c>
      <c r="H444">
        <v>4</v>
      </c>
      <c r="I444">
        <v>3</v>
      </c>
      <c r="J444">
        <v>3</v>
      </c>
      <c r="K444">
        <v>2</v>
      </c>
      <c r="L444">
        <v>4</v>
      </c>
      <c r="M444">
        <v>4</v>
      </c>
      <c r="N444">
        <v>3</v>
      </c>
      <c r="O444">
        <v>4</v>
      </c>
      <c r="P444">
        <v>7</v>
      </c>
      <c r="Q444">
        <v>1</v>
      </c>
      <c r="R444">
        <v>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</row>
    <row r="445" spans="1:30" ht="14.25" customHeight="1" x14ac:dyDescent="0.25">
      <c r="A445" t="s">
        <v>1023</v>
      </c>
      <c r="B445" t="s">
        <v>1024</v>
      </c>
      <c r="C445" t="s">
        <v>120</v>
      </c>
      <c r="D445" t="s">
        <v>112</v>
      </c>
      <c r="E445">
        <v>11</v>
      </c>
      <c r="F445">
        <v>10</v>
      </c>
      <c r="G445">
        <v>12</v>
      </c>
      <c r="H445">
        <v>5</v>
      </c>
      <c r="I445">
        <v>4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1</v>
      </c>
      <c r="Q445">
        <v>0</v>
      </c>
      <c r="R445">
        <v>0</v>
      </c>
      <c r="S445">
        <v>0</v>
      </c>
      <c r="T445">
        <v>1</v>
      </c>
      <c r="U445">
        <v>0</v>
      </c>
      <c r="V445">
        <v>8</v>
      </c>
      <c r="W445">
        <v>15</v>
      </c>
      <c r="X445">
        <v>19</v>
      </c>
      <c r="Y445">
        <v>19</v>
      </c>
      <c r="Z445">
        <v>18</v>
      </c>
      <c r="AA445">
        <v>10</v>
      </c>
      <c r="AB445">
        <v>17</v>
      </c>
      <c r="AC445">
        <v>18</v>
      </c>
      <c r="AD445">
        <v>15</v>
      </c>
    </row>
    <row r="446" spans="1:30" ht="14.25" customHeight="1" x14ac:dyDescent="0.25">
      <c r="A446" t="s">
        <v>1025</v>
      </c>
      <c r="B446" t="s">
        <v>1026</v>
      </c>
      <c r="C446" t="s">
        <v>120</v>
      </c>
      <c r="D446" t="s">
        <v>112</v>
      </c>
      <c r="E446">
        <v>3</v>
      </c>
      <c r="F446">
        <v>3</v>
      </c>
      <c r="G446">
        <v>2</v>
      </c>
      <c r="H446">
        <v>1</v>
      </c>
      <c r="I446">
        <v>1</v>
      </c>
      <c r="J446">
        <v>2</v>
      </c>
      <c r="K446">
        <v>1</v>
      </c>
      <c r="L446">
        <v>4</v>
      </c>
      <c r="M446">
        <v>5</v>
      </c>
      <c r="N446">
        <v>3</v>
      </c>
      <c r="O446">
        <v>3</v>
      </c>
      <c r="P446">
        <v>7</v>
      </c>
      <c r="Q446">
        <v>3</v>
      </c>
      <c r="R446">
        <v>1</v>
      </c>
      <c r="S446">
        <v>2</v>
      </c>
      <c r="T446">
        <v>2</v>
      </c>
      <c r="U446">
        <v>5</v>
      </c>
      <c r="V446">
        <v>7</v>
      </c>
      <c r="W446">
        <v>2</v>
      </c>
      <c r="X446">
        <v>4</v>
      </c>
      <c r="Y446">
        <v>5</v>
      </c>
      <c r="Z446">
        <v>3</v>
      </c>
      <c r="AA446">
        <v>1</v>
      </c>
      <c r="AB446">
        <v>0</v>
      </c>
      <c r="AC446">
        <v>3</v>
      </c>
      <c r="AD446">
        <v>0</v>
      </c>
    </row>
    <row r="447" spans="1:30" ht="14.25" customHeight="1" x14ac:dyDescent="0.25">
      <c r="A447" t="s">
        <v>1027</v>
      </c>
      <c r="B447" t="s">
        <v>1028</v>
      </c>
      <c r="C447" t="s">
        <v>115</v>
      </c>
      <c r="D447" t="s">
        <v>112</v>
      </c>
      <c r="E447">
        <v>2</v>
      </c>
      <c r="F447">
        <v>3</v>
      </c>
      <c r="G447">
        <v>1</v>
      </c>
      <c r="H447">
        <v>4</v>
      </c>
      <c r="I447">
        <v>10</v>
      </c>
      <c r="J447">
        <v>16</v>
      </c>
      <c r="K447">
        <v>16</v>
      </c>
      <c r="L447">
        <v>12</v>
      </c>
      <c r="M447">
        <v>34</v>
      </c>
      <c r="N447">
        <v>17</v>
      </c>
      <c r="O447">
        <v>10</v>
      </c>
      <c r="P447">
        <v>25</v>
      </c>
      <c r="Q447">
        <v>36</v>
      </c>
      <c r="R447">
        <v>10</v>
      </c>
      <c r="S447">
        <v>7</v>
      </c>
      <c r="T447">
        <v>18</v>
      </c>
      <c r="U447">
        <v>36</v>
      </c>
      <c r="V447">
        <v>29</v>
      </c>
      <c r="W447">
        <v>22</v>
      </c>
      <c r="X447">
        <v>71</v>
      </c>
      <c r="Y447">
        <v>23</v>
      </c>
      <c r="Z447">
        <v>14</v>
      </c>
      <c r="AA447">
        <v>18</v>
      </c>
      <c r="AB447">
        <v>18</v>
      </c>
      <c r="AC447">
        <v>30</v>
      </c>
      <c r="AD447">
        <v>14</v>
      </c>
    </row>
    <row r="448" spans="1:30" ht="14.25" customHeight="1" x14ac:dyDescent="0.25">
      <c r="A448" t="s">
        <v>1029</v>
      </c>
      <c r="B448" t="s">
        <v>1030</v>
      </c>
      <c r="C448" t="s">
        <v>109</v>
      </c>
      <c r="D448" t="s">
        <v>112</v>
      </c>
      <c r="E448">
        <v>6</v>
      </c>
      <c r="F448">
        <v>3</v>
      </c>
      <c r="G448">
        <v>99</v>
      </c>
      <c r="H448">
        <v>23</v>
      </c>
      <c r="I448">
        <v>83</v>
      </c>
      <c r="J448">
        <v>31</v>
      </c>
      <c r="K448">
        <v>25</v>
      </c>
      <c r="L448">
        <v>18</v>
      </c>
      <c r="M448">
        <v>65</v>
      </c>
      <c r="N448">
        <v>18</v>
      </c>
      <c r="O448">
        <v>15</v>
      </c>
      <c r="P448">
        <v>16</v>
      </c>
      <c r="Q448">
        <v>18</v>
      </c>
      <c r="R448">
        <v>12</v>
      </c>
      <c r="S448">
        <v>4</v>
      </c>
      <c r="T448">
        <v>22</v>
      </c>
      <c r="U448">
        <v>32</v>
      </c>
      <c r="V448">
        <v>43</v>
      </c>
      <c r="W448">
        <v>59</v>
      </c>
      <c r="X448">
        <v>24</v>
      </c>
      <c r="Y448">
        <v>35</v>
      </c>
      <c r="Z448">
        <v>39</v>
      </c>
      <c r="AA448">
        <v>79</v>
      </c>
      <c r="AB448">
        <v>50</v>
      </c>
      <c r="AC448">
        <v>31</v>
      </c>
      <c r="AD448">
        <v>62</v>
      </c>
    </row>
    <row r="449" spans="1:30" ht="14.25" customHeight="1" x14ac:dyDescent="0.25">
      <c r="A449" t="s">
        <v>1031</v>
      </c>
      <c r="B449" t="s">
        <v>1032</v>
      </c>
      <c r="C449" t="s">
        <v>115</v>
      </c>
      <c r="D449" t="s">
        <v>112</v>
      </c>
      <c r="E449">
        <v>5</v>
      </c>
      <c r="F449">
        <v>7</v>
      </c>
      <c r="G449">
        <v>8</v>
      </c>
      <c r="H449">
        <v>6</v>
      </c>
      <c r="I449">
        <v>10</v>
      </c>
      <c r="J449">
        <v>7</v>
      </c>
      <c r="K449">
        <v>17</v>
      </c>
      <c r="L449">
        <v>15</v>
      </c>
      <c r="M449">
        <v>32</v>
      </c>
      <c r="N449">
        <v>15</v>
      </c>
      <c r="O449">
        <v>8</v>
      </c>
      <c r="P449">
        <v>6</v>
      </c>
      <c r="Q449">
        <v>21</v>
      </c>
      <c r="R449">
        <v>12</v>
      </c>
      <c r="S449">
        <v>12</v>
      </c>
      <c r="T449">
        <v>11</v>
      </c>
      <c r="U449">
        <v>7</v>
      </c>
      <c r="V449">
        <v>6</v>
      </c>
      <c r="W449">
        <v>8</v>
      </c>
      <c r="X449">
        <v>13</v>
      </c>
      <c r="Y449">
        <v>14</v>
      </c>
      <c r="Z449">
        <v>10</v>
      </c>
      <c r="AA449">
        <v>5</v>
      </c>
      <c r="AB449">
        <v>10</v>
      </c>
      <c r="AC449">
        <v>17</v>
      </c>
      <c r="AD449">
        <v>3</v>
      </c>
    </row>
    <row r="450" spans="1:30" ht="14.25" customHeight="1" x14ac:dyDescent="0.25">
      <c r="A450" t="s">
        <v>1033</v>
      </c>
      <c r="B450" t="s">
        <v>1034</v>
      </c>
      <c r="C450" t="s">
        <v>115</v>
      </c>
      <c r="D450" t="s">
        <v>112</v>
      </c>
      <c r="E450">
        <v>2</v>
      </c>
      <c r="F450">
        <v>7</v>
      </c>
      <c r="G450">
        <v>7</v>
      </c>
      <c r="H450">
        <v>10</v>
      </c>
      <c r="I450">
        <v>6</v>
      </c>
      <c r="J450">
        <v>11</v>
      </c>
      <c r="K450">
        <v>5</v>
      </c>
      <c r="L450">
        <v>10</v>
      </c>
      <c r="M450">
        <v>9</v>
      </c>
      <c r="N450">
        <v>10</v>
      </c>
      <c r="O450">
        <v>7</v>
      </c>
      <c r="P450">
        <v>12</v>
      </c>
      <c r="Q450">
        <v>11</v>
      </c>
      <c r="R450">
        <v>15</v>
      </c>
      <c r="S450">
        <v>3</v>
      </c>
      <c r="T450">
        <v>6</v>
      </c>
      <c r="U450">
        <v>9</v>
      </c>
      <c r="V450">
        <v>9</v>
      </c>
      <c r="W450">
        <v>8</v>
      </c>
      <c r="X450">
        <v>10</v>
      </c>
      <c r="Y450">
        <v>14</v>
      </c>
      <c r="Z450">
        <v>24</v>
      </c>
      <c r="AA450">
        <v>6</v>
      </c>
      <c r="AB450">
        <v>10</v>
      </c>
      <c r="AC450">
        <v>10</v>
      </c>
      <c r="AD450">
        <v>3</v>
      </c>
    </row>
    <row r="451" spans="1:30" ht="14.25" customHeight="1" x14ac:dyDescent="0.25">
      <c r="A451" t="s">
        <v>1035</v>
      </c>
      <c r="B451" t="s">
        <v>1036</v>
      </c>
      <c r="C451" t="s">
        <v>109</v>
      </c>
      <c r="D451" t="s">
        <v>112</v>
      </c>
      <c r="E451">
        <v>55</v>
      </c>
      <c r="F451">
        <v>15</v>
      </c>
      <c r="G451">
        <v>31</v>
      </c>
      <c r="H451">
        <v>21</v>
      </c>
      <c r="I451">
        <v>27</v>
      </c>
      <c r="J451">
        <v>24</v>
      </c>
      <c r="K451">
        <v>33</v>
      </c>
      <c r="L451">
        <v>27</v>
      </c>
      <c r="M451">
        <v>96</v>
      </c>
      <c r="N451">
        <v>11</v>
      </c>
      <c r="O451">
        <v>8</v>
      </c>
      <c r="P451">
        <v>22</v>
      </c>
      <c r="Q451">
        <v>15</v>
      </c>
      <c r="R451">
        <v>10</v>
      </c>
      <c r="S451">
        <v>4</v>
      </c>
      <c r="T451">
        <v>23</v>
      </c>
      <c r="U451">
        <v>27</v>
      </c>
      <c r="V451">
        <v>86</v>
      </c>
      <c r="W451">
        <v>50</v>
      </c>
      <c r="X451">
        <v>47</v>
      </c>
      <c r="Y451">
        <v>43</v>
      </c>
      <c r="Z451">
        <v>29</v>
      </c>
      <c r="AA451">
        <v>54</v>
      </c>
      <c r="AB451">
        <v>126</v>
      </c>
      <c r="AC451">
        <v>33</v>
      </c>
      <c r="AD451">
        <v>35</v>
      </c>
    </row>
    <row r="452" spans="1:30" ht="14.25" customHeight="1" x14ac:dyDescent="0.25">
      <c r="A452" t="s">
        <v>1037</v>
      </c>
      <c r="B452" t="s">
        <v>1038</v>
      </c>
      <c r="C452" t="s">
        <v>114</v>
      </c>
      <c r="D452" t="s">
        <v>112</v>
      </c>
      <c r="E452">
        <v>19</v>
      </c>
      <c r="F452">
        <v>23</v>
      </c>
      <c r="G452">
        <v>27</v>
      </c>
      <c r="H452">
        <v>17</v>
      </c>
      <c r="I452">
        <v>13</v>
      </c>
      <c r="J452">
        <v>20</v>
      </c>
      <c r="K452">
        <v>24</v>
      </c>
      <c r="L452">
        <v>29</v>
      </c>
      <c r="M452">
        <v>21</v>
      </c>
      <c r="N452">
        <v>20</v>
      </c>
      <c r="O452">
        <v>16</v>
      </c>
      <c r="P452">
        <v>27</v>
      </c>
      <c r="Q452">
        <v>20</v>
      </c>
      <c r="R452">
        <v>6</v>
      </c>
      <c r="S452">
        <v>5</v>
      </c>
      <c r="T452">
        <v>15</v>
      </c>
      <c r="U452">
        <v>31</v>
      </c>
      <c r="V452">
        <v>23</v>
      </c>
      <c r="W452">
        <v>12</v>
      </c>
      <c r="X452">
        <v>22</v>
      </c>
      <c r="Y452">
        <v>21</v>
      </c>
      <c r="Z452">
        <v>24</v>
      </c>
      <c r="AA452">
        <v>22</v>
      </c>
      <c r="AB452">
        <v>29</v>
      </c>
      <c r="AC452">
        <v>25</v>
      </c>
      <c r="AD452">
        <v>23</v>
      </c>
    </row>
    <row r="453" spans="1:30" ht="14.25" customHeight="1" x14ac:dyDescent="0.25">
      <c r="A453" t="s">
        <v>1039</v>
      </c>
      <c r="B453" t="s">
        <v>1040</v>
      </c>
      <c r="C453" t="s">
        <v>115</v>
      </c>
      <c r="D453" t="s">
        <v>112</v>
      </c>
      <c r="E453">
        <v>22</v>
      </c>
      <c r="F453">
        <v>0</v>
      </c>
      <c r="G453">
        <v>3</v>
      </c>
      <c r="H453">
        <v>3</v>
      </c>
      <c r="I453">
        <v>0</v>
      </c>
      <c r="J453">
        <v>0</v>
      </c>
      <c r="K453">
        <v>5</v>
      </c>
      <c r="L453">
        <v>4</v>
      </c>
      <c r="M453">
        <v>7</v>
      </c>
      <c r="N453">
        <v>10</v>
      </c>
      <c r="O453">
        <v>11</v>
      </c>
      <c r="P453">
        <v>6</v>
      </c>
      <c r="Q453">
        <v>18</v>
      </c>
      <c r="R453">
        <v>5</v>
      </c>
      <c r="S453">
        <v>2</v>
      </c>
      <c r="T453">
        <v>5</v>
      </c>
      <c r="U453">
        <v>9</v>
      </c>
      <c r="V453">
        <v>8</v>
      </c>
      <c r="W453">
        <v>8</v>
      </c>
      <c r="X453">
        <v>10</v>
      </c>
      <c r="Y453">
        <v>5</v>
      </c>
      <c r="Z453">
        <v>6</v>
      </c>
      <c r="AA453">
        <v>9</v>
      </c>
      <c r="AB453">
        <v>9</v>
      </c>
      <c r="AC453">
        <v>6</v>
      </c>
      <c r="AD453">
        <v>5</v>
      </c>
    </row>
    <row r="454" spans="1:30" ht="14.25" customHeight="1" x14ac:dyDescent="0.25">
      <c r="A454" t="s">
        <v>1041</v>
      </c>
      <c r="B454" t="s">
        <v>1042</v>
      </c>
      <c r="C454" t="s">
        <v>114</v>
      </c>
      <c r="D454" t="s">
        <v>112</v>
      </c>
      <c r="E454">
        <v>3</v>
      </c>
      <c r="F454">
        <v>6</v>
      </c>
      <c r="G454">
        <v>33</v>
      </c>
      <c r="H454">
        <v>4</v>
      </c>
      <c r="I454">
        <v>1</v>
      </c>
      <c r="J454">
        <v>2</v>
      </c>
      <c r="K454">
        <v>1</v>
      </c>
      <c r="L454">
        <v>133</v>
      </c>
      <c r="M454">
        <v>163</v>
      </c>
      <c r="N454">
        <v>1</v>
      </c>
      <c r="O454">
        <v>2</v>
      </c>
      <c r="P454">
        <v>7</v>
      </c>
      <c r="Q454">
        <v>6</v>
      </c>
      <c r="R454">
        <v>2</v>
      </c>
      <c r="S454">
        <v>0</v>
      </c>
      <c r="T454">
        <v>1</v>
      </c>
      <c r="U454">
        <v>3</v>
      </c>
      <c r="V454">
        <v>2</v>
      </c>
      <c r="W454">
        <v>3</v>
      </c>
      <c r="X454">
        <v>4</v>
      </c>
      <c r="Y454">
        <v>2</v>
      </c>
      <c r="Z454">
        <v>4</v>
      </c>
      <c r="AA454">
        <v>2</v>
      </c>
      <c r="AB454">
        <v>3</v>
      </c>
      <c r="AC454">
        <v>3</v>
      </c>
      <c r="AD454">
        <v>1</v>
      </c>
    </row>
    <row r="455" spans="1:30" ht="14.25" customHeight="1" x14ac:dyDescent="0.25">
      <c r="A455" t="s">
        <v>1043</v>
      </c>
      <c r="B455" t="s">
        <v>1044</v>
      </c>
      <c r="C455" t="s">
        <v>114</v>
      </c>
      <c r="D455" t="s">
        <v>112</v>
      </c>
      <c r="E455">
        <v>14</v>
      </c>
      <c r="F455">
        <v>14</v>
      </c>
      <c r="G455">
        <v>14</v>
      </c>
      <c r="H455">
        <v>24</v>
      </c>
      <c r="I455">
        <v>10</v>
      </c>
      <c r="J455">
        <v>20</v>
      </c>
      <c r="K455">
        <v>12</v>
      </c>
      <c r="L455">
        <v>18</v>
      </c>
      <c r="M455">
        <v>25</v>
      </c>
      <c r="N455">
        <v>11</v>
      </c>
      <c r="O455">
        <v>16</v>
      </c>
      <c r="P455">
        <v>17</v>
      </c>
      <c r="Q455">
        <v>12</v>
      </c>
      <c r="R455">
        <v>6</v>
      </c>
      <c r="S455">
        <v>4</v>
      </c>
      <c r="T455">
        <v>13</v>
      </c>
      <c r="U455">
        <v>17</v>
      </c>
      <c r="V455">
        <v>10</v>
      </c>
      <c r="W455">
        <v>10</v>
      </c>
      <c r="X455">
        <v>6</v>
      </c>
      <c r="Y455">
        <v>13</v>
      </c>
      <c r="Z455">
        <v>15</v>
      </c>
      <c r="AA455">
        <v>17</v>
      </c>
      <c r="AB455">
        <v>18</v>
      </c>
      <c r="AC455">
        <v>20</v>
      </c>
      <c r="AD455">
        <v>17</v>
      </c>
    </row>
    <row r="456" spans="1:30" ht="14.25" customHeight="1" x14ac:dyDescent="0.25">
      <c r="A456" t="s">
        <v>1045</v>
      </c>
      <c r="B456" t="s">
        <v>1046</v>
      </c>
      <c r="C456" t="s">
        <v>115</v>
      </c>
      <c r="D456" t="s">
        <v>112</v>
      </c>
      <c r="E456">
        <v>15</v>
      </c>
      <c r="F456">
        <v>2</v>
      </c>
      <c r="G456">
        <v>2</v>
      </c>
      <c r="H456">
        <v>0</v>
      </c>
      <c r="I456">
        <v>9</v>
      </c>
      <c r="J456">
        <v>6</v>
      </c>
      <c r="K456">
        <v>2</v>
      </c>
      <c r="L456">
        <v>5</v>
      </c>
      <c r="M456">
        <v>4</v>
      </c>
      <c r="N456">
        <v>6</v>
      </c>
      <c r="O456">
        <v>16</v>
      </c>
      <c r="P456">
        <v>2</v>
      </c>
      <c r="Q456">
        <v>6</v>
      </c>
      <c r="R456">
        <v>10</v>
      </c>
      <c r="S456">
        <v>0</v>
      </c>
      <c r="T456">
        <v>4</v>
      </c>
      <c r="U456">
        <v>6</v>
      </c>
      <c r="V456">
        <v>3</v>
      </c>
      <c r="W456">
        <v>5</v>
      </c>
      <c r="X456">
        <v>18</v>
      </c>
      <c r="Y456">
        <v>6</v>
      </c>
      <c r="Z456">
        <v>4</v>
      </c>
      <c r="AA456">
        <v>2</v>
      </c>
      <c r="AB456">
        <v>3</v>
      </c>
      <c r="AC456">
        <v>2</v>
      </c>
      <c r="AD456">
        <v>3</v>
      </c>
    </row>
    <row r="457" spans="1:30" ht="14.25" customHeight="1" x14ac:dyDescent="0.25">
      <c r="A457" t="s">
        <v>1047</v>
      </c>
      <c r="B457" t="s">
        <v>1048</v>
      </c>
      <c r="C457" t="s">
        <v>115</v>
      </c>
      <c r="D457" t="s">
        <v>112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11</v>
      </c>
      <c r="L457">
        <v>16</v>
      </c>
      <c r="M457">
        <v>22</v>
      </c>
      <c r="N457">
        <v>11</v>
      </c>
      <c r="O457">
        <v>11</v>
      </c>
      <c r="P457">
        <v>4</v>
      </c>
      <c r="Q457">
        <v>0</v>
      </c>
      <c r="R457">
        <v>0</v>
      </c>
      <c r="S457">
        <v>1</v>
      </c>
      <c r="T457">
        <v>2</v>
      </c>
      <c r="U457">
        <v>0</v>
      </c>
      <c r="V457">
        <v>1</v>
      </c>
      <c r="W457">
        <v>2</v>
      </c>
      <c r="X457">
        <v>0</v>
      </c>
      <c r="Y457">
        <v>0</v>
      </c>
      <c r="Z457">
        <v>0</v>
      </c>
      <c r="AA457">
        <v>0</v>
      </c>
      <c r="AB457">
        <v>-2</v>
      </c>
      <c r="AC457">
        <v>1</v>
      </c>
      <c r="AD457">
        <v>1</v>
      </c>
    </row>
    <row r="458" spans="1:30" ht="14.25" customHeight="1" x14ac:dyDescent="0.25">
      <c r="A458" t="s">
        <v>1049</v>
      </c>
      <c r="B458" t="s">
        <v>1050</v>
      </c>
      <c r="C458" t="s">
        <v>120</v>
      </c>
      <c r="D458" t="s">
        <v>112</v>
      </c>
      <c r="E458">
        <v>4</v>
      </c>
      <c r="F458">
        <v>3</v>
      </c>
      <c r="G458">
        <v>2</v>
      </c>
      <c r="H458">
        <v>3</v>
      </c>
      <c r="I458">
        <v>0</v>
      </c>
      <c r="J458">
        <v>1</v>
      </c>
      <c r="K458">
        <v>5</v>
      </c>
      <c r="L458">
        <v>7</v>
      </c>
      <c r="M458">
        <v>3</v>
      </c>
      <c r="N458">
        <v>8</v>
      </c>
      <c r="O458">
        <v>4</v>
      </c>
      <c r="P458">
        <v>6</v>
      </c>
      <c r="Q458">
        <v>5</v>
      </c>
      <c r="R458">
        <v>3</v>
      </c>
      <c r="S458">
        <v>0</v>
      </c>
      <c r="T458">
        <v>4</v>
      </c>
      <c r="U458">
        <v>1</v>
      </c>
      <c r="V458">
        <v>4</v>
      </c>
      <c r="W458">
        <v>2</v>
      </c>
      <c r="X458">
        <v>0</v>
      </c>
      <c r="Y458">
        <v>1</v>
      </c>
      <c r="Z458">
        <v>3</v>
      </c>
      <c r="AA458">
        <v>4</v>
      </c>
      <c r="AB458">
        <v>1</v>
      </c>
      <c r="AC458">
        <v>4</v>
      </c>
      <c r="AD458">
        <v>1</v>
      </c>
    </row>
    <row r="459" spans="1:30" ht="14.25" customHeight="1" x14ac:dyDescent="0.25">
      <c r="A459" t="s">
        <v>1051</v>
      </c>
      <c r="B459" t="s">
        <v>1052</v>
      </c>
      <c r="C459" t="s">
        <v>120</v>
      </c>
      <c r="D459" t="s">
        <v>112</v>
      </c>
      <c r="E459">
        <v>5</v>
      </c>
      <c r="F459">
        <v>1</v>
      </c>
      <c r="G459">
        <v>2</v>
      </c>
      <c r="H459">
        <v>4</v>
      </c>
      <c r="I459">
        <v>1</v>
      </c>
      <c r="J459">
        <v>0</v>
      </c>
      <c r="K459">
        <v>3</v>
      </c>
      <c r="L459">
        <v>13</v>
      </c>
      <c r="M459">
        <v>8</v>
      </c>
      <c r="N459">
        <v>5</v>
      </c>
      <c r="O459">
        <v>1</v>
      </c>
      <c r="P459">
        <v>6</v>
      </c>
      <c r="Q459">
        <v>4</v>
      </c>
      <c r="R459">
        <v>1</v>
      </c>
      <c r="S459">
        <v>4</v>
      </c>
      <c r="T459">
        <v>3</v>
      </c>
      <c r="U459">
        <v>2</v>
      </c>
      <c r="V459">
        <v>2</v>
      </c>
      <c r="W459">
        <v>1</v>
      </c>
      <c r="X459">
        <v>2</v>
      </c>
      <c r="Y459">
        <v>0</v>
      </c>
      <c r="Z459">
        <v>1</v>
      </c>
      <c r="AA459">
        <v>2</v>
      </c>
      <c r="AB459">
        <v>1</v>
      </c>
      <c r="AC459">
        <v>0</v>
      </c>
      <c r="AD459">
        <v>1</v>
      </c>
    </row>
    <row r="460" spans="1:30" ht="14.25" customHeight="1" x14ac:dyDescent="0.25">
      <c r="A460" t="s">
        <v>1053</v>
      </c>
      <c r="B460" t="s">
        <v>1054</v>
      </c>
      <c r="C460" t="s">
        <v>113</v>
      </c>
      <c r="D460" t="s">
        <v>112</v>
      </c>
      <c r="E460">
        <v>20</v>
      </c>
      <c r="F460">
        <v>53</v>
      </c>
      <c r="G460">
        <v>41</v>
      </c>
      <c r="H460">
        <v>37</v>
      </c>
      <c r="I460">
        <v>28</v>
      </c>
      <c r="J460">
        <v>36</v>
      </c>
      <c r="K460">
        <v>51</v>
      </c>
      <c r="L460">
        <v>24</v>
      </c>
      <c r="M460">
        <v>18</v>
      </c>
      <c r="N460">
        <v>1</v>
      </c>
      <c r="O460">
        <v>2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</row>
    <row r="461" spans="1:30" ht="14.25" customHeight="1" x14ac:dyDescent="0.25">
      <c r="A461" t="s">
        <v>1055</v>
      </c>
      <c r="B461" t="s">
        <v>1056</v>
      </c>
      <c r="C461" t="s">
        <v>116</v>
      </c>
      <c r="D461" t="s">
        <v>112</v>
      </c>
      <c r="E461">
        <v>0</v>
      </c>
      <c r="F461">
        <v>0</v>
      </c>
      <c r="G461">
        <v>1</v>
      </c>
      <c r="H461">
        <v>1</v>
      </c>
      <c r="I461">
        <v>0</v>
      </c>
      <c r="J461">
        <v>1</v>
      </c>
      <c r="K461">
        <v>3</v>
      </c>
      <c r="L461">
        <v>3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0</v>
      </c>
      <c r="S461">
        <v>0</v>
      </c>
      <c r="T461">
        <v>2</v>
      </c>
      <c r="U461">
        <v>1</v>
      </c>
      <c r="V461">
        <v>0</v>
      </c>
      <c r="W461">
        <v>1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</row>
    <row r="462" spans="1:30" ht="14.25" customHeight="1" x14ac:dyDescent="0.25">
      <c r="A462" t="s">
        <v>1057</v>
      </c>
      <c r="B462" t="s">
        <v>1058</v>
      </c>
      <c r="C462" t="s">
        <v>116</v>
      </c>
      <c r="D462" t="s">
        <v>112</v>
      </c>
      <c r="E462">
        <v>0</v>
      </c>
      <c r="F462">
        <v>1</v>
      </c>
      <c r="G462">
        <v>0</v>
      </c>
      <c r="H462">
        <v>0</v>
      </c>
      <c r="I462">
        <v>1</v>
      </c>
      <c r="J462">
        <v>1</v>
      </c>
      <c r="K462">
        <v>0</v>
      </c>
      <c r="L462">
        <v>1</v>
      </c>
      <c r="M462">
        <v>2</v>
      </c>
      <c r="N462">
        <v>0</v>
      </c>
      <c r="O462">
        <v>0</v>
      </c>
      <c r="P462">
        <v>0</v>
      </c>
      <c r="Q462">
        <v>1</v>
      </c>
      <c r="R462">
        <v>0</v>
      </c>
      <c r="S462">
        <v>0</v>
      </c>
      <c r="T462">
        <v>2</v>
      </c>
      <c r="U462">
        <v>1</v>
      </c>
      <c r="V462">
        <v>0</v>
      </c>
      <c r="W462">
        <v>1</v>
      </c>
      <c r="X462">
        <v>2</v>
      </c>
      <c r="Y462">
        <v>1</v>
      </c>
      <c r="Z462">
        <v>0</v>
      </c>
      <c r="AA462">
        <v>0</v>
      </c>
      <c r="AB462">
        <v>0</v>
      </c>
      <c r="AC462">
        <v>0</v>
      </c>
      <c r="AD462">
        <v>0</v>
      </c>
    </row>
    <row r="463" spans="1:30" ht="14.25" customHeight="1" x14ac:dyDescent="0.25">
      <c r="A463" t="s">
        <v>1059</v>
      </c>
      <c r="B463" t="s">
        <v>1060</v>
      </c>
      <c r="C463" t="s">
        <v>118</v>
      </c>
      <c r="D463" t="s">
        <v>112</v>
      </c>
      <c r="E463">
        <v>2</v>
      </c>
      <c r="F463">
        <v>2</v>
      </c>
      <c r="G463">
        <v>1</v>
      </c>
      <c r="H463">
        <v>4</v>
      </c>
      <c r="I463">
        <v>1</v>
      </c>
      <c r="J463">
        <v>0</v>
      </c>
      <c r="K463">
        <v>0</v>
      </c>
      <c r="L463">
        <v>0</v>
      </c>
      <c r="M463">
        <v>2</v>
      </c>
      <c r="N463">
        <v>2</v>
      </c>
      <c r="O463">
        <v>1</v>
      </c>
      <c r="P463">
        <v>5</v>
      </c>
      <c r="Q463">
        <v>0</v>
      </c>
      <c r="R463">
        <v>0</v>
      </c>
      <c r="S463">
        <v>1</v>
      </c>
      <c r="T463">
        <v>0</v>
      </c>
      <c r="U463">
        <v>3</v>
      </c>
      <c r="V463">
        <v>2</v>
      </c>
      <c r="W463">
        <v>7</v>
      </c>
      <c r="X463">
        <v>7</v>
      </c>
      <c r="Y463">
        <v>2</v>
      </c>
      <c r="Z463">
        <v>2</v>
      </c>
      <c r="AA463">
        <v>2</v>
      </c>
      <c r="AB463">
        <v>1</v>
      </c>
      <c r="AC463">
        <v>2</v>
      </c>
      <c r="AD463">
        <v>0</v>
      </c>
    </row>
    <row r="464" spans="1:30" ht="14.25" customHeight="1" x14ac:dyDescent="0.25">
      <c r="A464" t="s">
        <v>1061</v>
      </c>
      <c r="B464" t="s">
        <v>1062</v>
      </c>
      <c r="C464" t="s">
        <v>115</v>
      </c>
      <c r="D464" t="s">
        <v>112</v>
      </c>
      <c r="E464">
        <v>1</v>
      </c>
      <c r="F464">
        <v>4</v>
      </c>
      <c r="G464">
        <v>4</v>
      </c>
      <c r="H464">
        <v>3</v>
      </c>
      <c r="I464">
        <v>2</v>
      </c>
      <c r="J464">
        <v>3</v>
      </c>
      <c r="K464">
        <v>7</v>
      </c>
      <c r="L464">
        <v>0</v>
      </c>
      <c r="M464">
        <v>4</v>
      </c>
      <c r="N464">
        <v>3</v>
      </c>
      <c r="O464">
        <v>4</v>
      </c>
      <c r="P464">
        <v>5</v>
      </c>
      <c r="Q464">
        <v>3</v>
      </c>
      <c r="R464">
        <v>1</v>
      </c>
      <c r="S464">
        <v>1</v>
      </c>
      <c r="T464">
        <v>1</v>
      </c>
      <c r="U464">
        <v>3</v>
      </c>
      <c r="V464">
        <v>1</v>
      </c>
      <c r="W464">
        <v>3</v>
      </c>
      <c r="X464">
        <v>0</v>
      </c>
      <c r="Y464">
        <v>0</v>
      </c>
      <c r="Z464">
        <v>1</v>
      </c>
      <c r="AA464">
        <v>0</v>
      </c>
      <c r="AB464">
        <v>1</v>
      </c>
      <c r="AC464">
        <v>0</v>
      </c>
      <c r="AD464">
        <v>0</v>
      </c>
    </row>
    <row r="465" spans="1:30" ht="14.25" customHeight="1" x14ac:dyDescent="0.25">
      <c r="A465" t="s">
        <v>1063</v>
      </c>
      <c r="B465" t="s">
        <v>1064</v>
      </c>
      <c r="C465" t="s">
        <v>115</v>
      </c>
      <c r="D465" t="s">
        <v>112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3</v>
      </c>
      <c r="M465">
        <v>0</v>
      </c>
      <c r="N465">
        <v>2</v>
      </c>
      <c r="O465">
        <v>2</v>
      </c>
      <c r="P465">
        <v>2</v>
      </c>
      <c r="Q465">
        <v>0</v>
      </c>
      <c r="R465">
        <v>4</v>
      </c>
      <c r="S465">
        <v>0</v>
      </c>
      <c r="T465">
        <v>0</v>
      </c>
      <c r="U465">
        <v>0</v>
      </c>
      <c r="V465">
        <v>2</v>
      </c>
      <c r="W465">
        <v>3</v>
      </c>
      <c r="X465">
        <v>0</v>
      </c>
      <c r="Y465">
        <v>0</v>
      </c>
      <c r="Z465">
        <v>0</v>
      </c>
      <c r="AA465">
        <v>1</v>
      </c>
      <c r="AB465">
        <v>4</v>
      </c>
      <c r="AC465">
        <v>2</v>
      </c>
      <c r="AD465">
        <v>0</v>
      </c>
    </row>
    <row r="466" spans="1:30" ht="14.25" customHeight="1" x14ac:dyDescent="0.25">
      <c r="A466" t="s">
        <v>1065</v>
      </c>
      <c r="B466" t="s">
        <v>1066</v>
      </c>
      <c r="C466" t="s">
        <v>118</v>
      </c>
      <c r="D466" t="s">
        <v>112</v>
      </c>
      <c r="E466">
        <v>3</v>
      </c>
      <c r="F466">
        <v>5</v>
      </c>
      <c r="G466">
        <v>3</v>
      </c>
      <c r="H466">
        <v>2</v>
      </c>
      <c r="I466">
        <v>7</v>
      </c>
      <c r="J466">
        <v>2</v>
      </c>
      <c r="K466">
        <v>2</v>
      </c>
      <c r="L466">
        <v>5</v>
      </c>
      <c r="M466">
        <v>1</v>
      </c>
      <c r="N466">
        <v>4</v>
      </c>
      <c r="O466">
        <v>1</v>
      </c>
      <c r="P466">
        <v>2</v>
      </c>
      <c r="Q466">
        <v>2</v>
      </c>
      <c r="R466">
        <v>2</v>
      </c>
      <c r="S466">
        <v>1</v>
      </c>
      <c r="T466">
        <v>2</v>
      </c>
      <c r="U466">
        <v>3</v>
      </c>
      <c r="V466">
        <v>6</v>
      </c>
      <c r="W466">
        <v>3</v>
      </c>
      <c r="X466">
        <v>5</v>
      </c>
      <c r="Y466">
        <v>4</v>
      </c>
      <c r="Z466">
        <v>5</v>
      </c>
      <c r="AA466">
        <v>1</v>
      </c>
      <c r="AB466">
        <v>4</v>
      </c>
      <c r="AC466">
        <v>3</v>
      </c>
      <c r="AD466">
        <v>6</v>
      </c>
    </row>
    <row r="467" spans="1:30" ht="14.25" customHeight="1" x14ac:dyDescent="0.25">
      <c r="A467" t="s">
        <v>1067</v>
      </c>
      <c r="B467" t="s">
        <v>1068</v>
      </c>
      <c r="C467" t="s">
        <v>120</v>
      </c>
      <c r="D467" t="s">
        <v>112</v>
      </c>
      <c r="E467">
        <v>1</v>
      </c>
      <c r="F467">
        <v>0</v>
      </c>
      <c r="G467">
        <v>0</v>
      </c>
      <c r="H467">
        <v>6</v>
      </c>
      <c r="I467">
        <v>3</v>
      </c>
      <c r="J467">
        <v>2</v>
      </c>
      <c r="K467">
        <v>5</v>
      </c>
      <c r="L467">
        <v>5</v>
      </c>
      <c r="M467">
        <v>6</v>
      </c>
      <c r="N467">
        <v>2</v>
      </c>
      <c r="O467">
        <v>3</v>
      </c>
      <c r="P467">
        <v>2</v>
      </c>
      <c r="Q467">
        <v>2</v>
      </c>
      <c r="R467">
        <v>1</v>
      </c>
      <c r="S467">
        <v>1</v>
      </c>
      <c r="T467">
        <v>4</v>
      </c>
      <c r="U467">
        <v>7</v>
      </c>
      <c r="V467">
        <v>1</v>
      </c>
      <c r="W467">
        <v>1</v>
      </c>
      <c r="X467">
        <v>3</v>
      </c>
      <c r="Y467">
        <v>2</v>
      </c>
      <c r="Z467">
        <v>3</v>
      </c>
      <c r="AA467">
        <v>6</v>
      </c>
      <c r="AB467">
        <v>0</v>
      </c>
      <c r="AC467">
        <v>2</v>
      </c>
      <c r="AD467">
        <v>3</v>
      </c>
    </row>
    <row r="468" spans="1:30" ht="14.25" customHeight="1" x14ac:dyDescent="0.25">
      <c r="A468" t="s">
        <v>1069</v>
      </c>
      <c r="B468" t="s">
        <v>1070</v>
      </c>
      <c r="C468" t="s">
        <v>115</v>
      </c>
      <c r="D468" t="s">
        <v>112</v>
      </c>
      <c r="E468">
        <v>0</v>
      </c>
      <c r="F468">
        <v>0</v>
      </c>
      <c r="G468">
        <v>0</v>
      </c>
      <c r="H468">
        <v>3</v>
      </c>
      <c r="I468">
        <v>0</v>
      </c>
      <c r="J468">
        <v>0</v>
      </c>
      <c r="K468">
        <v>2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1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</row>
    <row r="469" spans="1:30" ht="14.25" customHeight="1" x14ac:dyDescent="0.25">
      <c r="A469" t="s">
        <v>1071</v>
      </c>
      <c r="B469" t="s">
        <v>1072</v>
      </c>
      <c r="C469" t="s">
        <v>118</v>
      </c>
      <c r="D469" t="s">
        <v>112</v>
      </c>
      <c r="E469">
        <v>5</v>
      </c>
      <c r="F469">
        <v>2</v>
      </c>
      <c r="G469">
        <v>4</v>
      </c>
      <c r="H469">
        <v>2</v>
      </c>
      <c r="I469">
        <v>3</v>
      </c>
      <c r="J469">
        <v>4</v>
      </c>
      <c r="K469">
        <v>6</v>
      </c>
      <c r="L469">
        <v>0</v>
      </c>
      <c r="M469">
        <v>1</v>
      </c>
      <c r="N469">
        <v>4</v>
      </c>
      <c r="O469">
        <v>2</v>
      </c>
      <c r="P469">
        <v>4</v>
      </c>
      <c r="Q469">
        <v>2</v>
      </c>
      <c r="R469">
        <v>3</v>
      </c>
      <c r="S469">
        <v>0</v>
      </c>
      <c r="T469">
        <v>4</v>
      </c>
      <c r="U469">
        <v>3</v>
      </c>
      <c r="V469">
        <v>1</v>
      </c>
      <c r="W469">
        <v>1</v>
      </c>
      <c r="X469">
        <v>3</v>
      </c>
      <c r="Y469">
        <v>2</v>
      </c>
      <c r="Z469">
        <v>5</v>
      </c>
      <c r="AA469">
        <v>6</v>
      </c>
      <c r="AB469">
        <v>3</v>
      </c>
      <c r="AC469">
        <v>6</v>
      </c>
      <c r="AD469">
        <v>2</v>
      </c>
    </row>
    <row r="470" spans="1:30" ht="14.25" customHeight="1" x14ac:dyDescent="0.25">
      <c r="A470" t="s">
        <v>1073</v>
      </c>
      <c r="B470" t="s">
        <v>1074</v>
      </c>
      <c r="C470" t="s">
        <v>115</v>
      </c>
      <c r="D470" t="s">
        <v>112</v>
      </c>
      <c r="E470">
        <v>11</v>
      </c>
      <c r="F470">
        <v>17</v>
      </c>
      <c r="G470">
        <v>15</v>
      </c>
      <c r="H470">
        <v>9</v>
      </c>
      <c r="I470">
        <v>7</v>
      </c>
      <c r="J470">
        <v>20</v>
      </c>
      <c r="K470">
        <v>24</v>
      </c>
      <c r="L470">
        <v>22</v>
      </c>
      <c r="M470">
        <v>26</v>
      </c>
      <c r="N470">
        <v>19</v>
      </c>
      <c r="O470">
        <v>30</v>
      </c>
      <c r="P470">
        <v>26</v>
      </c>
      <c r="Q470">
        <v>30</v>
      </c>
      <c r="R470">
        <v>12</v>
      </c>
      <c r="S470">
        <v>2</v>
      </c>
      <c r="T470">
        <v>23</v>
      </c>
      <c r="U470">
        <v>30</v>
      </c>
      <c r="V470">
        <v>25</v>
      </c>
      <c r="W470">
        <v>28</v>
      </c>
      <c r="X470">
        <v>31</v>
      </c>
      <c r="Y470">
        <v>33</v>
      </c>
      <c r="Z470">
        <v>20</v>
      </c>
      <c r="AA470">
        <v>20</v>
      </c>
      <c r="AB470">
        <v>14</v>
      </c>
      <c r="AC470">
        <v>18</v>
      </c>
      <c r="AD470">
        <v>14</v>
      </c>
    </row>
    <row r="471" spans="1:30" ht="14.25" customHeight="1" x14ac:dyDescent="0.25">
      <c r="A471" t="s">
        <v>1075</v>
      </c>
      <c r="B471" t="s">
        <v>1076</v>
      </c>
      <c r="C471" t="s">
        <v>115</v>
      </c>
      <c r="D471" t="s">
        <v>112</v>
      </c>
      <c r="E471">
        <v>0</v>
      </c>
      <c r="F471">
        <v>0</v>
      </c>
      <c r="G471">
        <v>0</v>
      </c>
      <c r="H471">
        <v>1</v>
      </c>
      <c r="I471">
        <v>4</v>
      </c>
      <c r="J471">
        <v>0</v>
      </c>
      <c r="K471">
        <v>0</v>
      </c>
      <c r="L471">
        <v>16</v>
      </c>
      <c r="M471">
        <v>9</v>
      </c>
      <c r="N471">
        <v>2</v>
      </c>
      <c r="O471">
        <v>5</v>
      </c>
      <c r="P471">
        <v>1</v>
      </c>
      <c r="Q471">
        <v>8</v>
      </c>
      <c r="R471">
        <v>2</v>
      </c>
      <c r="S471">
        <v>0</v>
      </c>
      <c r="T471">
        <v>4</v>
      </c>
      <c r="U471">
        <v>0</v>
      </c>
      <c r="V471">
        <v>0</v>
      </c>
      <c r="W471">
        <v>-2</v>
      </c>
      <c r="X471">
        <v>0</v>
      </c>
      <c r="Y471">
        <v>2</v>
      </c>
      <c r="Z471">
        <v>0</v>
      </c>
      <c r="AA471">
        <v>2</v>
      </c>
      <c r="AB471">
        <v>0</v>
      </c>
      <c r="AC471">
        <v>0</v>
      </c>
      <c r="AD471">
        <v>0</v>
      </c>
    </row>
    <row r="472" spans="1:30" ht="14.25" customHeight="1" x14ac:dyDescent="0.25">
      <c r="A472" t="s">
        <v>1077</v>
      </c>
      <c r="B472" t="s">
        <v>1078</v>
      </c>
      <c r="C472" t="s">
        <v>115</v>
      </c>
      <c r="D472" t="s">
        <v>112</v>
      </c>
      <c r="E472">
        <v>1</v>
      </c>
      <c r="F472">
        <v>0</v>
      </c>
      <c r="G472">
        <v>0</v>
      </c>
      <c r="H472">
        <v>0</v>
      </c>
      <c r="I472">
        <v>1</v>
      </c>
      <c r="J472">
        <v>1</v>
      </c>
      <c r="K472">
        <v>0</v>
      </c>
      <c r="L472">
        <v>1</v>
      </c>
      <c r="M472">
        <v>1</v>
      </c>
      <c r="N472">
        <v>2</v>
      </c>
      <c r="O472">
        <v>2</v>
      </c>
      <c r="P472">
        <v>0</v>
      </c>
      <c r="Q472">
        <v>2</v>
      </c>
      <c r="R472">
        <v>2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</row>
    <row r="473" spans="1:30" ht="14.25" customHeight="1" x14ac:dyDescent="0.25">
      <c r="A473" t="s">
        <v>1079</v>
      </c>
      <c r="B473" t="s">
        <v>1080</v>
      </c>
      <c r="C473" t="s">
        <v>120</v>
      </c>
      <c r="D473" t="s">
        <v>112</v>
      </c>
      <c r="E473">
        <v>54</v>
      </c>
      <c r="F473">
        <v>13</v>
      </c>
      <c r="G473">
        <v>18</v>
      </c>
      <c r="H473">
        <v>18</v>
      </c>
      <c r="I473">
        <v>12</v>
      </c>
      <c r="J473">
        <v>14</v>
      </c>
      <c r="K473">
        <v>29</v>
      </c>
      <c r="L473">
        <v>15</v>
      </c>
      <c r="M473">
        <v>21</v>
      </c>
      <c r="N473">
        <v>21</v>
      </c>
      <c r="O473">
        <v>14</v>
      </c>
      <c r="P473">
        <v>12</v>
      </c>
      <c r="Q473">
        <v>13</v>
      </c>
      <c r="R473">
        <v>24</v>
      </c>
      <c r="S473">
        <v>5</v>
      </c>
      <c r="T473">
        <v>19</v>
      </c>
      <c r="U473">
        <v>13</v>
      </c>
      <c r="V473">
        <v>25</v>
      </c>
      <c r="W473">
        <v>26</v>
      </c>
      <c r="X473">
        <v>5</v>
      </c>
      <c r="Y473">
        <v>15</v>
      </c>
      <c r="Z473">
        <v>10</v>
      </c>
      <c r="AA473">
        <v>17</v>
      </c>
      <c r="AB473">
        <v>27</v>
      </c>
      <c r="AC473">
        <v>13</v>
      </c>
      <c r="AD473">
        <v>17</v>
      </c>
    </row>
    <row r="474" spans="1:30" ht="14.25" customHeight="1" x14ac:dyDescent="0.25">
      <c r="A474" t="s">
        <v>1081</v>
      </c>
      <c r="B474" t="s">
        <v>1082</v>
      </c>
      <c r="C474" t="s">
        <v>115</v>
      </c>
      <c r="D474" t="s">
        <v>112</v>
      </c>
      <c r="E474">
        <v>0</v>
      </c>
      <c r="F474">
        <v>6</v>
      </c>
      <c r="G474">
        <v>0</v>
      </c>
      <c r="H474">
        <v>0</v>
      </c>
      <c r="I474">
        <v>0</v>
      </c>
      <c r="J474">
        <v>0</v>
      </c>
      <c r="K474">
        <v>2</v>
      </c>
      <c r="L474">
        <v>11</v>
      </c>
      <c r="M474">
        <v>11</v>
      </c>
      <c r="N474">
        <v>6</v>
      </c>
      <c r="O474">
        <v>8</v>
      </c>
      <c r="P474">
        <v>8</v>
      </c>
      <c r="Q474">
        <v>5</v>
      </c>
      <c r="R474">
        <v>4</v>
      </c>
      <c r="S474">
        <v>0</v>
      </c>
      <c r="T474">
        <v>3</v>
      </c>
      <c r="U474">
        <v>0</v>
      </c>
      <c r="V474">
        <v>2</v>
      </c>
      <c r="W474">
        <v>0</v>
      </c>
      <c r="X474">
        <v>0</v>
      </c>
      <c r="Y474">
        <v>0</v>
      </c>
      <c r="Z474">
        <v>1</v>
      </c>
      <c r="AA474">
        <v>0</v>
      </c>
      <c r="AB474">
        <v>0</v>
      </c>
      <c r="AC474">
        <v>0</v>
      </c>
      <c r="AD474">
        <v>0</v>
      </c>
    </row>
    <row r="475" spans="1:30" ht="14.25" customHeight="1" x14ac:dyDescent="0.25">
      <c r="A475" t="s">
        <v>1083</v>
      </c>
      <c r="B475" t="s">
        <v>1084</v>
      </c>
      <c r="C475" t="s">
        <v>118</v>
      </c>
      <c r="D475" t="s">
        <v>112</v>
      </c>
      <c r="E475">
        <v>109</v>
      </c>
      <c r="F475">
        <v>65</v>
      </c>
      <c r="G475">
        <v>51</v>
      </c>
      <c r="H475">
        <v>31</v>
      </c>
      <c r="I475">
        <v>16</v>
      </c>
      <c r="J475">
        <v>30</v>
      </c>
      <c r="K475">
        <v>47</v>
      </c>
      <c r="L475">
        <v>20</v>
      </c>
      <c r="M475">
        <v>21</v>
      </c>
      <c r="N475">
        <v>24</v>
      </c>
      <c r="O475">
        <v>166</v>
      </c>
      <c r="P475">
        <v>172</v>
      </c>
      <c r="Q475">
        <v>70</v>
      </c>
      <c r="R475">
        <v>24</v>
      </c>
      <c r="S475">
        <v>14</v>
      </c>
      <c r="T475">
        <v>35</v>
      </c>
      <c r="U475">
        <v>41</v>
      </c>
      <c r="V475">
        <v>62</v>
      </c>
      <c r="W475">
        <v>61</v>
      </c>
      <c r="X475">
        <v>78</v>
      </c>
      <c r="Y475">
        <v>51</v>
      </c>
      <c r="Z475">
        <v>47</v>
      </c>
      <c r="AA475">
        <v>141</v>
      </c>
      <c r="AB475">
        <v>167</v>
      </c>
      <c r="AC475">
        <v>127</v>
      </c>
      <c r="AD475">
        <v>102</v>
      </c>
    </row>
    <row r="476" spans="1:30" ht="14.25" customHeight="1" x14ac:dyDescent="0.25">
      <c r="A476" t="s">
        <v>1085</v>
      </c>
      <c r="B476" t="s">
        <v>1086</v>
      </c>
      <c r="C476" t="s">
        <v>114</v>
      </c>
      <c r="D476" t="s">
        <v>112</v>
      </c>
      <c r="E476">
        <v>4</v>
      </c>
      <c r="F476">
        <v>7</v>
      </c>
      <c r="G476">
        <v>8</v>
      </c>
      <c r="H476">
        <v>9</v>
      </c>
      <c r="I476">
        <v>5</v>
      </c>
      <c r="J476">
        <v>11</v>
      </c>
      <c r="K476">
        <v>8</v>
      </c>
      <c r="L476">
        <v>5</v>
      </c>
      <c r="M476">
        <v>9</v>
      </c>
      <c r="N476">
        <v>6</v>
      </c>
      <c r="O476">
        <v>12</v>
      </c>
      <c r="P476">
        <v>3</v>
      </c>
      <c r="Q476">
        <v>5</v>
      </c>
      <c r="R476">
        <v>0</v>
      </c>
      <c r="S476">
        <v>2</v>
      </c>
      <c r="T476">
        <v>2</v>
      </c>
      <c r="U476">
        <v>5</v>
      </c>
      <c r="V476">
        <v>6</v>
      </c>
      <c r="W476">
        <v>5</v>
      </c>
      <c r="X476">
        <v>7</v>
      </c>
      <c r="Y476">
        <v>7</v>
      </c>
      <c r="Z476">
        <v>9</v>
      </c>
      <c r="AA476">
        <v>12</v>
      </c>
      <c r="AB476">
        <v>13</v>
      </c>
      <c r="AC476">
        <v>4</v>
      </c>
      <c r="AD476">
        <v>12</v>
      </c>
    </row>
    <row r="477" spans="1:30" ht="14.25" customHeight="1" x14ac:dyDescent="0.25">
      <c r="A477" t="s">
        <v>1087</v>
      </c>
      <c r="B477" t="s">
        <v>1088</v>
      </c>
      <c r="C477" t="s">
        <v>114</v>
      </c>
      <c r="D477" t="s">
        <v>112</v>
      </c>
      <c r="E477">
        <v>6</v>
      </c>
      <c r="F477">
        <v>2</v>
      </c>
      <c r="G477">
        <v>103</v>
      </c>
      <c r="H477">
        <v>3</v>
      </c>
      <c r="I477">
        <v>4</v>
      </c>
      <c r="J477">
        <v>6</v>
      </c>
      <c r="K477">
        <v>6</v>
      </c>
      <c r="L477">
        <v>15</v>
      </c>
      <c r="M477">
        <v>5</v>
      </c>
      <c r="N477">
        <v>8</v>
      </c>
      <c r="O477">
        <v>6</v>
      </c>
      <c r="P477">
        <v>6</v>
      </c>
      <c r="Q477">
        <v>12</v>
      </c>
      <c r="R477">
        <v>4</v>
      </c>
      <c r="S477">
        <v>4</v>
      </c>
      <c r="T477">
        <v>5</v>
      </c>
      <c r="U477">
        <v>0</v>
      </c>
      <c r="V477">
        <v>3</v>
      </c>
      <c r="W477">
        <v>7</v>
      </c>
      <c r="X477">
        <v>3</v>
      </c>
      <c r="Y477">
        <v>8</v>
      </c>
      <c r="Z477">
        <v>9</v>
      </c>
      <c r="AA477">
        <v>3</v>
      </c>
      <c r="AB477">
        <v>5</v>
      </c>
      <c r="AC477">
        <v>4</v>
      </c>
      <c r="AD477">
        <v>6</v>
      </c>
    </row>
    <row r="478" spans="1:30" ht="14.25" customHeight="1" x14ac:dyDescent="0.25">
      <c r="A478" t="s">
        <v>1089</v>
      </c>
      <c r="B478" t="s">
        <v>1090</v>
      </c>
      <c r="C478" t="s">
        <v>120</v>
      </c>
      <c r="D478" t="s">
        <v>112</v>
      </c>
      <c r="E478">
        <v>5</v>
      </c>
      <c r="F478">
        <v>7</v>
      </c>
      <c r="G478">
        <v>4</v>
      </c>
      <c r="H478">
        <v>4</v>
      </c>
      <c r="I478">
        <v>3</v>
      </c>
      <c r="J478">
        <v>5</v>
      </c>
      <c r="K478">
        <v>1</v>
      </c>
      <c r="L478">
        <v>3</v>
      </c>
      <c r="M478">
        <v>1</v>
      </c>
      <c r="N478">
        <v>1</v>
      </c>
      <c r="O478">
        <v>2</v>
      </c>
      <c r="P478">
        <v>7</v>
      </c>
      <c r="Q478">
        <v>6</v>
      </c>
      <c r="R478">
        <v>0</v>
      </c>
      <c r="S478">
        <v>1</v>
      </c>
      <c r="T478">
        <v>3</v>
      </c>
      <c r="U478">
        <v>2</v>
      </c>
      <c r="V478">
        <v>0</v>
      </c>
      <c r="W478">
        <v>3</v>
      </c>
      <c r="X478">
        <v>3</v>
      </c>
      <c r="Y478">
        <v>3</v>
      </c>
      <c r="Z478">
        <v>6</v>
      </c>
      <c r="AA478">
        <v>3</v>
      </c>
      <c r="AB478">
        <v>4</v>
      </c>
      <c r="AC478">
        <v>4</v>
      </c>
      <c r="AD478">
        <v>2</v>
      </c>
    </row>
    <row r="479" spans="1:30" ht="14.25" customHeight="1" x14ac:dyDescent="0.25">
      <c r="A479" t="s">
        <v>1091</v>
      </c>
      <c r="B479" t="s">
        <v>1092</v>
      </c>
      <c r="C479" t="s">
        <v>115</v>
      </c>
      <c r="D479" t="s">
        <v>112</v>
      </c>
      <c r="E479">
        <v>14</v>
      </c>
      <c r="F479">
        <v>16</v>
      </c>
      <c r="G479">
        <v>13</v>
      </c>
      <c r="H479">
        <v>16</v>
      </c>
      <c r="I479">
        <v>22</v>
      </c>
      <c r="J479">
        <v>23</v>
      </c>
      <c r="K479">
        <v>16</v>
      </c>
      <c r="L479">
        <v>19</v>
      </c>
      <c r="M479">
        <v>21</v>
      </c>
      <c r="N479">
        <v>19</v>
      </c>
      <c r="O479">
        <v>18</v>
      </c>
      <c r="P479">
        <v>18</v>
      </c>
      <c r="Q479">
        <v>14</v>
      </c>
      <c r="R479">
        <v>2</v>
      </c>
      <c r="S479">
        <v>7</v>
      </c>
      <c r="T479">
        <v>15</v>
      </c>
      <c r="U479">
        <v>22</v>
      </c>
      <c r="V479">
        <v>20</v>
      </c>
      <c r="W479">
        <v>15</v>
      </c>
      <c r="X479">
        <v>19</v>
      </c>
      <c r="Y479">
        <v>19</v>
      </c>
      <c r="Z479">
        <v>16</v>
      </c>
      <c r="AA479">
        <v>22</v>
      </c>
      <c r="AB479">
        <v>16</v>
      </c>
      <c r="AC479">
        <v>31</v>
      </c>
      <c r="AD479">
        <v>31</v>
      </c>
    </row>
    <row r="480" spans="1:30" ht="14.25" customHeight="1" x14ac:dyDescent="0.25">
      <c r="A480" t="s">
        <v>1093</v>
      </c>
      <c r="B480" t="s">
        <v>1094</v>
      </c>
      <c r="C480" t="s">
        <v>113</v>
      </c>
      <c r="D480" t="s">
        <v>112</v>
      </c>
      <c r="E480">
        <v>7</v>
      </c>
      <c r="F480">
        <v>9</v>
      </c>
      <c r="G480">
        <v>10</v>
      </c>
      <c r="H480">
        <v>6</v>
      </c>
      <c r="I480">
        <v>6</v>
      </c>
      <c r="J480">
        <v>3</v>
      </c>
      <c r="K480">
        <v>7</v>
      </c>
      <c r="L480">
        <v>3</v>
      </c>
      <c r="M480">
        <v>1</v>
      </c>
      <c r="N480">
        <v>10</v>
      </c>
      <c r="O480">
        <v>11</v>
      </c>
      <c r="P480">
        <v>12</v>
      </c>
      <c r="Q480">
        <v>11</v>
      </c>
      <c r="R480">
        <v>2</v>
      </c>
      <c r="S480">
        <v>2</v>
      </c>
      <c r="T480">
        <v>5</v>
      </c>
      <c r="U480">
        <v>4</v>
      </c>
      <c r="V480">
        <v>9</v>
      </c>
      <c r="W480">
        <v>13</v>
      </c>
      <c r="X480">
        <v>15</v>
      </c>
      <c r="Y480">
        <v>10</v>
      </c>
      <c r="Z480">
        <v>13</v>
      </c>
      <c r="AA480">
        <v>6</v>
      </c>
      <c r="AB480">
        <v>7</v>
      </c>
      <c r="AC480">
        <v>10</v>
      </c>
      <c r="AD480">
        <v>10</v>
      </c>
    </row>
    <row r="481" spans="1:30" ht="14.25" customHeight="1" x14ac:dyDescent="0.25">
      <c r="A481" t="s">
        <v>1095</v>
      </c>
      <c r="B481" t="s">
        <v>1096</v>
      </c>
      <c r="C481" t="s">
        <v>115</v>
      </c>
      <c r="D481" t="s">
        <v>112</v>
      </c>
      <c r="E481">
        <v>2</v>
      </c>
      <c r="F481">
        <v>0</v>
      </c>
      <c r="G481">
        <v>0</v>
      </c>
      <c r="H481">
        <v>2</v>
      </c>
      <c r="I481">
        <v>0</v>
      </c>
      <c r="J481">
        <v>2</v>
      </c>
      <c r="K481">
        <v>0</v>
      </c>
      <c r="L481">
        <v>8</v>
      </c>
      <c r="M481">
        <v>2</v>
      </c>
      <c r="N481">
        <v>0</v>
      </c>
      <c r="O481">
        <v>4</v>
      </c>
      <c r="P481">
        <v>0</v>
      </c>
      <c r="Q481">
        <v>2</v>
      </c>
      <c r="R481">
        <v>0</v>
      </c>
      <c r="S481">
        <v>0</v>
      </c>
      <c r="T481">
        <v>3</v>
      </c>
      <c r="U481">
        <v>2</v>
      </c>
      <c r="V481">
        <v>2</v>
      </c>
      <c r="W481">
        <v>0</v>
      </c>
      <c r="X481">
        <v>4</v>
      </c>
      <c r="Y481">
        <v>0</v>
      </c>
      <c r="Z481">
        <v>2</v>
      </c>
      <c r="AA481">
        <v>0</v>
      </c>
      <c r="AB481">
        <v>0</v>
      </c>
      <c r="AC481">
        <v>1</v>
      </c>
      <c r="AD481">
        <v>0</v>
      </c>
    </row>
    <row r="482" spans="1:30" ht="14.25" customHeight="1" x14ac:dyDescent="0.25">
      <c r="A482" t="s">
        <v>1097</v>
      </c>
      <c r="B482" t="s">
        <v>1098</v>
      </c>
      <c r="C482" t="s">
        <v>114</v>
      </c>
      <c r="D482" t="s">
        <v>112</v>
      </c>
      <c r="E482">
        <v>5</v>
      </c>
      <c r="F482">
        <v>8</v>
      </c>
      <c r="G482">
        <v>8</v>
      </c>
      <c r="H482">
        <v>4</v>
      </c>
      <c r="I482">
        <v>5</v>
      </c>
      <c r="J482">
        <v>3</v>
      </c>
      <c r="K482">
        <v>4</v>
      </c>
      <c r="L482">
        <v>30</v>
      </c>
      <c r="M482">
        <v>4</v>
      </c>
      <c r="N482">
        <v>5</v>
      </c>
      <c r="O482">
        <v>4</v>
      </c>
      <c r="P482">
        <v>7</v>
      </c>
      <c r="Q482">
        <v>8</v>
      </c>
      <c r="R482">
        <v>2</v>
      </c>
      <c r="S482">
        <v>1</v>
      </c>
      <c r="T482">
        <v>6</v>
      </c>
      <c r="U482">
        <v>3</v>
      </c>
      <c r="V482">
        <v>4</v>
      </c>
      <c r="W482">
        <v>5</v>
      </c>
      <c r="X482">
        <v>2</v>
      </c>
      <c r="Y482">
        <v>6</v>
      </c>
      <c r="Z482">
        <v>4</v>
      </c>
      <c r="AA482">
        <v>3</v>
      </c>
      <c r="AB482">
        <v>6</v>
      </c>
      <c r="AC482">
        <v>5</v>
      </c>
      <c r="AD482">
        <v>4</v>
      </c>
    </row>
    <row r="483" spans="1:30" ht="14.25" customHeight="1" x14ac:dyDescent="0.25">
      <c r="A483" t="s">
        <v>1099</v>
      </c>
      <c r="B483" t="s">
        <v>1100</v>
      </c>
      <c r="C483" t="s">
        <v>115</v>
      </c>
      <c r="D483" t="s">
        <v>112</v>
      </c>
      <c r="E483">
        <v>3</v>
      </c>
      <c r="F483">
        <v>3</v>
      </c>
      <c r="G483">
        <v>2</v>
      </c>
      <c r="H483">
        <v>7</v>
      </c>
      <c r="I483">
        <v>4</v>
      </c>
      <c r="J483">
        <v>1</v>
      </c>
      <c r="K483">
        <v>4</v>
      </c>
      <c r="L483">
        <v>4</v>
      </c>
      <c r="M483">
        <v>3</v>
      </c>
      <c r="N483">
        <v>4</v>
      </c>
      <c r="O483">
        <v>4</v>
      </c>
      <c r="P483">
        <v>15</v>
      </c>
      <c r="Q483">
        <v>5</v>
      </c>
      <c r="R483">
        <v>3</v>
      </c>
      <c r="S483">
        <v>0</v>
      </c>
      <c r="T483">
        <v>3</v>
      </c>
      <c r="U483">
        <v>4</v>
      </c>
      <c r="V483">
        <v>4</v>
      </c>
      <c r="W483">
        <v>8</v>
      </c>
      <c r="X483">
        <v>4</v>
      </c>
      <c r="Y483">
        <v>3</v>
      </c>
      <c r="Z483">
        <v>6</v>
      </c>
      <c r="AA483">
        <v>8</v>
      </c>
      <c r="AB483">
        <v>7</v>
      </c>
      <c r="AC483">
        <v>4</v>
      </c>
      <c r="AD483">
        <v>4</v>
      </c>
    </row>
    <row r="484" spans="1:30" ht="14.25" customHeight="1" x14ac:dyDescent="0.25">
      <c r="A484" t="s">
        <v>1101</v>
      </c>
      <c r="B484" t="s">
        <v>1102</v>
      </c>
      <c r="C484" t="s">
        <v>114</v>
      </c>
      <c r="D484" t="s">
        <v>112</v>
      </c>
      <c r="E484">
        <v>4</v>
      </c>
      <c r="F484">
        <v>5</v>
      </c>
      <c r="G484">
        <v>10</v>
      </c>
      <c r="H484">
        <v>4</v>
      </c>
      <c r="I484">
        <v>5</v>
      </c>
      <c r="J484">
        <v>3</v>
      </c>
      <c r="K484">
        <v>8</v>
      </c>
      <c r="L484">
        <v>5</v>
      </c>
      <c r="M484">
        <v>6</v>
      </c>
      <c r="N484">
        <v>5</v>
      </c>
      <c r="O484">
        <v>4</v>
      </c>
      <c r="P484">
        <v>17</v>
      </c>
      <c r="Q484">
        <v>12</v>
      </c>
      <c r="R484">
        <v>3</v>
      </c>
      <c r="S484">
        <v>2</v>
      </c>
      <c r="T484">
        <v>4</v>
      </c>
      <c r="U484">
        <v>8</v>
      </c>
      <c r="V484">
        <v>6</v>
      </c>
      <c r="W484">
        <v>4</v>
      </c>
      <c r="X484">
        <v>7</v>
      </c>
      <c r="Y484">
        <v>9</v>
      </c>
      <c r="Z484">
        <v>12</v>
      </c>
      <c r="AA484">
        <v>1</v>
      </c>
      <c r="AB484">
        <v>5</v>
      </c>
      <c r="AC484">
        <v>8</v>
      </c>
      <c r="AD484">
        <v>4</v>
      </c>
    </row>
    <row r="485" spans="1:30" ht="14.25" customHeight="1" x14ac:dyDescent="0.25">
      <c r="A485" t="s">
        <v>1103</v>
      </c>
      <c r="B485" t="s">
        <v>1104</v>
      </c>
      <c r="C485" t="s">
        <v>120</v>
      </c>
      <c r="D485" t="s">
        <v>112</v>
      </c>
      <c r="E485">
        <v>1</v>
      </c>
      <c r="F485">
        <v>2</v>
      </c>
      <c r="G485">
        <v>2</v>
      </c>
      <c r="H485">
        <v>1</v>
      </c>
      <c r="I485">
        <v>0</v>
      </c>
      <c r="J485">
        <v>4</v>
      </c>
      <c r="K485">
        <v>1</v>
      </c>
      <c r="L485">
        <v>3</v>
      </c>
      <c r="M485">
        <v>14</v>
      </c>
      <c r="N485">
        <v>2</v>
      </c>
      <c r="O485">
        <v>6</v>
      </c>
      <c r="P485">
        <v>5</v>
      </c>
      <c r="Q485">
        <v>7</v>
      </c>
      <c r="R485">
        <v>2</v>
      </c>
      <c r="S485">
        <v>0</v>
      </c>
      <c r="T485">
        <v>4</v>
      </c>
      <c r="U485">
        <v>2</v>
      </c>
      <c r="V485">
        <v>2</v>
      </c>
      <c r="W485">
        <v>2</v>
      </c>
      <c r="X485">
        <v>4</v>
      </c>
      <c r="Y485">
        <v>5</v>
      </c>
      <c r="Z485">
        <v>4</v>
      </c>
      <c r="AA485">
        <v>7</v>
      </c>
      <c r="AB485">
        <v>13</v>
      </c>
      <c r="AC485">
        <v>6</v>
      </c>
      <c r="AD485">
        <v>1</v>
      </c>
    </row>
    <row r="486" spans="1:30" ht="14.25" customHeight="1" x14ac:dyDescent="0.25">
      <c r="A486" t="s">
        <v>1105</v>
      </c>
      <c r="B486" t="s">
        <v>1106</v>
      </c>
      <c r="C486" t="s">
        <v>114</v>
      </c>
      <c r="D486" t="s">
        <v>112</v>
      </c>
      <c r="E486">
        <v>18</v>
      </c>
      <c r="F486">
        <v>14</v>
      </c>
      <c r="G486">
        <v>17</v>
      </c>
      <c r="H486">
        <v>12</v>
      </c>
      <c r="I486">
        <v>8</v>
      </c>
      <c r="J486">
        <v>15</v>
      </c>
      <c r="K486">
        <v>18</v>
      </c>
      <c r="L486">
        <v>14</v>
      </c>
      <c r="M486">
        <v>6</v>
      </c>
      <c r="N486">
        <v>15</v>
      </c>
      <c r="O486">
        <v>16</v>
      </c>
      <c r="P486">
        <v>18</v>
      </c>
      <c r="Q486">
        <v>19</v>
      </c>
      <c r="R486">
        <v>6</v>
      </c>
      <c r="S486">
        <v>5</v>
      </c>
      <c r="T486">
        <v>14</v>
      </c>
      <c r="U486">
        <v>21</v>
      </c>
      <c r="V486">
        <v>28</v>
      </c>
      <c r="W486">
        <v>24</v>
      </c>
      <c r="X486">
        <v>13</v>
      </c>
      <c r="Y486">
        <v>37</v>
      </c>
      <c r="Z486">
        <v>21</v>
      </c>
      <c r="AA486">
        <v>27</v>
      </c>
      <c r="AB486">
        <v>23</v>
      </c>
      <c r="AC486">
        <v>15</v>
      </c>
      <c r="AD486">
        <v>18</v>
      </c>
    </row>
    <row r="487" spans="1:30" ht="14.25" customHeight="1" x14ac:dyDescent="0.25">
      <c r="A487" t="s">
        <v>1107</v>
      </c>
      <c r="B487" t="s">
        <v>1108</v>
      </c>
      <c r="C487" t="s">
        <v>120</v>
      </c>
      <c r="D487" t="s">
        <v>112</v>
      </c>
      <c r="E487">
        <v>5</v>
      </c>
      <c r="F487">
        <v>3</v>
      </c>
      <c r="G487">
        <v>-3</v>
      </c>
      <c r="H487">
        <v>2</v>
      </c>
      <c r="I487">
        <v>4</v>
      </c>
      <c r="J487">
        <v>1</v>
      </c>
      <c r="K487">
        <v>1</v>
      </c>
      <c r="L487">
        <v>3</v>
      </c>
      <c r="M487">
        <v>4</v>
      </c>
      <c r="N487">
        <v>4</v>
      </c>
      <c r="O487">
        <v>3</v>
      </c>
      <c r="P487">
        <v>3</v>
      </c>
      <c r="Q487">
        <v>8</v>
      </c>
      <c r="R487">
        <v>4</v>
      </c>
      <c r="S487">
        <v>0</v>
      </c>
      <c r="T487">
        <v>3</v>
      </c>
      <c r="U487">
        <v>2</v>
      </c>
      <c r="V487">
        <v>1</v>
      </c>
      <c r="W487">
        <v>4</v>
      </c>
      <c r="X487">
        <v>5</v>
      </c>
      <c r="Y487">
        <v>8</v>
      </c>
      <c r="Z487">
        <v>2</v>
      </c>
      <c r="AA487">
        <v>6</v>
      </c>
      <c r="AB487">
        <v>8</v>
      </c>
      <c r="AC487">
        <v>5</v>
      </c>
      <c r="AD487">
        <v>7</v>
      </c>
    </row>
    <row r="488" spans="1:30" ht="14.25" customHeight="1" x14ac:dyDescent="0.25">
      <c r="A488" t="s">
        <v>1109</v>
      </c>
      <c r="B488" t="s">
        <v>1110</v>
      </c>
      <c r="C488" t="s">
        <v>119</v>
      </c>
      <c r="D488" t="s">
        <v>112</v>
      </c>
      <c r="E488">
        <v>128</v>
      </c>
      <c r="F488">
        <v>57</v>
      </c>
      <c r="G488">
        <v>135</v>
      </c>
      <c r="H488">
        <v>125</v>
      </c>
      <c r="I488">
        <v>206</v>
      </c>
      <c r="J488">
        <v>172</v>
      </c>
      <c r="K488">
        <v>86</v>
      </c>
      <c r="L488">
        <v>103</v>
      </c>
      <c r="M488">
        <v>160</v>
      </c>
      <c r="N488">
        <v>72</v>
      </c>
      <c r="O488">
        <v>114</v>
      </c>
      <c r="P488">
        <v>77</v>
      </c>
      <c r="Q488">
        <v>70</v>
      </c>
      <c r="R488">
        <v>144</v>
      </c>
      <c r="S488">
        <v>14</v>
      </c>
      <c r="T488">
        <v>115</v>
      </c>
      <c r="U488">
        <v>261</v>
      </c>
      <c r="V488">
        <v>136</v>
      </c>
      <c r="W488">
        <v>151</v>
      </c>
      <c r="X488">
        <v>55</v>
      </c>
      <c r="Y488">
        <v>86</v>
      </c>
      <c r="Z488">
        <v>177</v>
      </c>
      <c r="AA488">
        <v>101</v>
      </c>
      <c r="AB488">
        <v>137</v>
      </c>
      <c r="AC488">
        <v>262</v>
      </c>
      <c r="AD488">
        <v>167</v>
      </c>
    </row>
    <row r="489" spans="1:30" ht="14.25" customHeight="1" x14ac:dyDescent="0.25">
      <c r="A489" t="s">
        <v>1111</v>
      </c>
      <c r="B489" t="s">
        <v>1112</v>
      </c>
      <c r="C489" t="s">
        <v>120</v>
      </c>
      <c r="D489" t="s">
        <v>112</v>
      </c>
      <c r="E489">
        <v>1</v>
      </c>
      <c r="F489">
        <v>2</v>
      </c>
      <c r="G489">
        <v>6</v>
      </c>
      <c r="H489">
        <v>1</v>
      </c>
      <c r="I489">
        <v>1</v>
      </c>
      <c r="J489">
        <v>2</v>
      </c>
      <c r="K489">
        <v>7</v>
      </c>
      <c r="L489">
        <v>3</v>
      </c>
      <c r="M489">
        <v>5</v>
      </c>
      <c r="N489">
        <v>2</v>
      </c>
      <c r="O489">
        <v>1</v>
      </c>
      <c r="P489">
        <v>3</v>
      </c>
      <c r="Q489">
        <v>2</v>
      </c>
      <c r="R489">
        <v>2</v>
      </c>
      <c r="S489">
        <v>1</v>
      </c>
      <c r="T489">
        <v>3</v>
      </c>
      <c r="U489">
        <v>2</v>
      </c>
      <c r="V489">
        <v>2</v>
      </c>
      <c r="W489">
        <v>1</v>
      </c>
      <c r="X489">
        <v>3</v>
      </c>
      <c r="Y489">
        <v>2</v>
      </c>
      <c r="Z489">
        <v>0</v>
      </c>
      <c r="AA489">
        <v>1</v>
      </c>
      <c r="AB489">
        <v>1</v>
      </c>
      <c r="AC489">
        <v>1</v>
      </c>
      <c r="AD489">
        <v>1</v>
      </c>
    </row>
    <row r="490" spans="1:30" ht="14.25" customHeight="1" x14ac:dyDescent="0.25">
      <c r="A490" t="s">
        <v>1113</v>
      </c>
      <c r="B490" t="s">
        <v>1114</v>
      </c>
      <c r="C490" t="s">
        <v>114</v>
      </c>
      <c r="D490" t="s">
        <v>112</v>
      </c>
      <c r="E490">
        <v>10</v>
      </c>
      <c r="F490">
        <v>12</v>
      </c>
      <c r="G490">
        <v>5</v>
      </c>
      <c r="H490">
        <v>34</v>
      </c>
      <c r="I490">
        <v>26</v>
      </c>
      <c r="J490">
        <v>19</v>
      </c>
      <c r="K490">
        <v>17</v>
      </c>
      <c r="L490">
        <v>13</v>
      </c>
      <c r="M490">
        <v>19</v>
      </c>
      <c r="N490">
        <v>9</v>
      </c>
      <c r="O490">
        <v>11</v>
      </c>
      <c r="P490">
        <v>15</v>
      </c>
      <c r="Q490">
        <v>11</v>
      </c>
      <c r="R490">
        <v>7</v>
      </c>
      <c r="S490">
        <v>4</v>
      </c>
      <c r="T490">
        <v>10</v>
      </c>
      <c r="U490">
        <v>19</v>
      </c>
      <c r="V490">
        <v>14</v>
      </c>
      <c r="W490">
        <v>10</v>
      </c>
      <c r="X490">
        <v>14</v>
      </c>
      <c r="Y490">
        <v>85</v>
      </c>
      <c r="Z490">
        <v>14</v>
      </c>
      <c r="AA490">
        <v>15</v>
      </c>
      <c r="AB490">
        <v>14</v>
      </c>
      <c r="AC490">
        <v>12</v>
      </c>
      <c r="AD490">
        <v>15</v>
      </c>
    </row>
    <row r="491" spans="1:30" ht="14.25" customHeight="1" x14ac:dyDescent="0.25">
      <c r="A491" t="s">
        <v>1115</v>
      </c>
      <c r="B491" t="s">
        <v>1116</v>
      </c>
      <c r="C491" t="s">
        <v>115</v>
      </c>
      <c r="D491" t="s">
        <v>112</v>
      </c>
      <c r="E491">
        <v>2</v>
      </c>
      <c r="F491">
        <v>4</v>
      </c>
      <c r="G491">
        <v>5</v>
      </c>
      <c r="H491">
        <v>4</v>
      </c>
      <c r="I491">
        <v>1</v>
      </c>
      <c r="J491">
        <v>4</v>
      </c>
      <c r="K491">
        <v>7</v>
      </c>
      <c r="L491">
        <v>3</v>
      </c>
      <c r="M491">
        <v>25</v>
      </c>
      <c r="N491">
        <v>4</v>
      </c>
      <c r="O491">
        <v>10</v>
      </c>
      <c r="P491">
        <v>5</v>
      </c>
      <c r="Q491">
        <v>5</v>
      </c>
      <c r="R491">
        <v>3</v>
      </c>
      <c r="S491">
        <v>0</v>
      </c>
      <c r="T491">
        <v>4</v>
      </c>
      <c r="U491">
        <v>3</v>
      </c>
      <c r="V491">
        <v>3</v>
      </c>
      <c r="W491">
        <v>4</v>
      </c>
      <c r="X491">
        <v>10</v>
      </c>
      <c r="Y491">
        <v>11</v>
      </c>
      <c r="Z491">
        <v>1</v>
      </c>
      <c r="AA491">
        <v>16</v>
      </c>
      <c r="AB491">
        <v>14</v>
      </c>
      <c r="AC491">
        <v>1</v>
      </c>
      <c r="AD491">
        <v>2</v>
      </c>
    </row>
    <row r="492" spans="1:30" ht="14.25" customHeight="1" x14ac:dyDescent="0.25">
      <c r="A492" t="s">
        <v>1117</v>
      </c>
      <c r="B492" t="s">
        <v>1118</v>
      </c>
      <c r="C492" t="s">
        <v>115</v>
      </c>
      <c r="D492" t="s">
        <v>112</v>
      </c>
      <c r="E492">
        <v>3</v>
      </c>
      <c r="F492">
        <v>0</v>
      </c>
      <c r="G492">
        <v>0</v>
      </c>
      <c r="H492">
        <v>0</v>
      </c>
      <c r="I492">
        <v>0</v>
      </c>
      <c r="J492">
        <v>10</v>
      </c>
      <c r="K492">
        <v>22</v>
      </c>
      <c r="L492">
        <v>73</v>
      </c>
      <c r="M492">
        <v>98</v>
      </c>
      <c r="N492">
        <v>33</v>
      </c>
      <c r="O492">
        <v>26</v>
      </c>
      <c r="P492">
        <v>21</v>
      </c>
      <c r="Q492">
        <v>23</v>
      </c>
      <c r="R492">
        <v>12</v>
      </c>
      <c r="S492">
        <v>5</v>
      </c>
      <c r="T492">
        <v>10</v>
      </c>
      <c r="U492">
        <v>6</v>
      </c>
      <c r="V492">
        <v>9</v>
      </c>
      <c r="W492">
        <v>6</v>
      </c>
      <c r="X492">
        <v>5</v>
      </c>
      <c r="Y492">
        <v>13</v>
      </c>
      <c r="Z492">
        <v>6</v>
      </c>
      <c r="AA492">
        <v>3</v>
      </c>
      <c r="AB492">
        <v>0</v>
      </c>
      <c r="AC492">
        <v>0</v>
      </c>
      <c r="AD492">
        <v>6</v>
      </c>
    </row>
    <row r="493" spans="1:30" ht="14.25" customHeight="1" x14ac:dyDescent="0.25">
      <c r="A493" t="s">
        <v>1119</v>
      </c>
      <c r="B493" t="s">
        <v>1120</v>
      </c>
      <c r="C493" t="s">
        <v>109</v>
      </c>
      <c r="D493" t="s">
        <v>112</v>
      </c>
      <c r="E493">
        <v>31</v>
      </c>
      <c r="F493">
        <v>7</v>
      </c>
      <c r="G493">
        <v>6</v>
      </c>
      <c r="H493">
        <v>8</v>
      </c>
      <c r="I493">
        <v>24</v>
      </c>
      <c r="J493">
        <v>19</v>
      </c>
      <c r="K493">
        <v>27</v>
      </c>
      <c r="L493">
        <v>30</v>
      </c>
      <c r="M493">
        <v>46</v>
      </c>
      <c r="N493">
        <v>6</v>
      </c>
      <c r="O493">
        <v>18</v>
      </c>
      <c r="P493">
        <v>6</v>
      </c>
      <c r="Q493">
        <v>12</v>
      </c>
      <c r="R493">
        <v>12</v>
      </c>
      <c r="S493">
        <v>0</v>
      </c>
      <c r="T493">
        <v>31</v>
      </c>
      <c r="U493">
        <v>17</v>
      </c>
      <c r="V493">
        <v>23</v>
      </c>
      <c r="W493">
        <v>33</v>
      </c>
      <c r="X493">
        <v>7</v>
      </c>
      <c r="Y493">
        <v>18</v>
      </c>
      <c r="Z493">
        <v>13</v>
      </c>
      <c r="AA493">
        <v>25</v>
      </c>
      <c r="AB493">
        <v>21</v>
      </c>
      <c r="AC493">
        <v>22</v>
      </c>
      <c r="AD493">
        <v>13</v>
      </c>
    </row>
    <row r="494" spans="1:30" ht="14.25" customHeight="1" x14ac:dyDescent="0.25">
      <c r="A494" t="s">
        <v>1121</v>
      </c>
      <c r="B494" t="s">
        <v>1122</v>
      </c>
      <c r="C494" t="s">
        <v>118</v>
      </c>
      <c r="D494" t="s">
        <v>112</v>
      </c>
      <c r="E494">
        <v>7</v>
      </c>
      <c r="F494">
        <v>7</v>
      </c>
      <c r="G494">
        <v>8</v>
      </c>
      <c r="H494">
        <v>7</v>
      </c>
      <c r="I494">
        <v>8</v>
      </c>
      <c r="J494">
        <v>10</v>
      </c>
      <c r="K494">
        <v>14</v>
      </c>
      <c r="L494">
        <v>13</v>
      </c>
      <c r="M494">
        <v>17</v>
      </c>
      <c r="N494">
        <v>7</v>
      </c>
      <c r="O494">
        <v>8</v>
      </c>
      <c r="P494">
        <v>17</v>
      </c>
      <c r="Q494">
        <v>8</v>
      </c>
      <c r="R494">
        <v>4</v>
      </c>
      <c r="S494">
        <v>3</v>
      </c>
      <c r="T494">
        <v>11</v>
      </c>
      <c r="U494">
        <v>6</v>
      </c>
      <c r="V494">
        <v>15</v>
      </c>
      <c r="W494">
        <v>13</v>
      </c>
      <c r="X494">
        <v>3</v>
      </c>
      <c r="Y494">
        <v>12</v>
      </c>
      <c r="Z494">
        <v>23</v>
      </c>
      <c r="AA494">
        <v>171</v>
      </c>
      <c r="AB494">
        <v>39</v>
      </c>
      <c r="AC494">
        <v>31</v>
      </c>
      <c r="AD494">
        <v>12</v>
      </c>
    </row>
    <row r="495" spans="1:30" ht="14.25" customHeight="1" x14ac:dyDescent="0.25">
      <c r="A495" t="s">
        <v>1123</v>
      </c>
      <c r="B495" t="s">
        <v>1124</v>
      </c>
      <c r="C495" t="s">
        <v>115</v>
      </c>
      <c r="D495" t="s">
        <v>112</v>
      </c>
      <c r="E495">
        <v>4</v>
      </c>
      <c r="F495">
        <v>8</v>
      </c>
      <c r="G495">
        <v>3</v>
      </c>
      <c r="H495">
        <v>7</v>
      </c>
      <c r="I495">
        <v>4</v>
      </c>
      <c r="J495">
        <v>1</v>
      </c>
      <c r="K495">
        <v>0</v>
      </c>
      <c r="L495">
        <v>2</v>
      </c>
      <c r="M495">
        <v>7</v>
      </c>
      <c r="N495">
        <v>3</v>
      </c>
      <c r="O495">
        <v>3</v>
      </c>
      <c r="P495">
        <v>5</v>
      </c>
      <c r="Q495">
        <v>9</v>
      </c>
      <c r="R495">
        <v>1</v>
      </c>
      <c r="S495">
        <v>1</v>
      </c>
      <c r="T495">
        <v>4</v>
      </c>
      <c r="U495">
        <v>5</v>
      </c>
      <c r="V495">
        <v>2</v>
      </c>
      <c r="W495">
        <v>1</v>
      </c>
      <c r="X495">
        <v>6</v>
      </c>
      <c r="Y495">
        <v>4</v>
      </c>
      <c r="Z495">
        <v>1</v>
      </c>
      <c r="AA495">
        <v>2</v>
      </c>
      <c r="AB495">
        <v>5</v>
      </c>
      <c r="AC495">
        <v>5</v>
      </c>
      <c r="AD495">
        <v>0</v>
      </c>
    </row>
    <row r="496" spans="1:30" ht="14.25" customHeight="1" x14ac:dyDescent="0.25">
      <c r="A496" t="s">
        <v>1125</v>
      </c>
      <c r="B496" t="s">
        <v>1126</v>
      </c>
      <c r="C496" t="s">
        <v>120</v>
      </c>
      <c r="D496" t="s">
        <v>112</v>
      </c>
      <c r="E496">
        <v>0</v>
      </c>
      <c r="F496">
        <v>2</v>
      </c>
      <c r="G496">
        <v>2</v>
      </c>
      <c r="H496">
        <v>5</v>
      </c>
      <c r="I496">
        <v>1</v>
      </c>
      <c r="J496">
        <v>3</v>
      </c>
      <c r="K496">
        <v>2</v>
      </c>
      <c r="L496">
        <v>6</v>
      </c>
      <c r="M496">
        <v>7</v>
      </c>
      <c r="N496">
        <v>4</v>
      </c>
      <c r="O496">
        <v>7</v>
      </c>
      <c r="P496">
        <v>8</v>
      </c>
      <c r="Q496">
        <v>6</v>
      </c>
      <c r="R496">
        <v>2</v>
      </c>
      <c r="S496">
        <v>3</v>
      </c>
      <c r="T496">
        <v>8</v>
      </c>
      <c r="U496">
        <v>7</v>
      </c>
      <c r="V496">
        <v>5</v>
      </c>
      <c r="W496">
        <v>5</v>
      </c>
      <c r="X496">
        <v>4</v>
      </c>
      <c r="Y496">
        <v>11</v>
      </c>
      <c r="Z496">
        <v>10</v>
      </c>
      <c r="AA496">
        <v>2</v>
      </c>
      <c r="AB496">
        <v>7</v>
      </c>
      <c r="AC496">
        <v>10</v>
      </c>
      <c r="AD496">
        <v>5</v>
      </c>
    </row>
    <row r="497" spans="1:30" ht="14.25" customHeight="1" x14ac:dyDescent="0.25">
      <c r="A497" t="s">
        <v>1127</v>
      </c>
      <c r="B497" t="s">
        <v>1128</v>
      </c>
      <c r="C497" t="s">
        <v>120</v>
      </c>
      <c r="D497" t="s">
        <v>112</v>
      </c>
      <c r="E497">
        <v>0</v>
      </c>
      <c r="F497">
        <v>3</v>
      </c>
      <c r="G497">
        <v>10</v>
      </c>
      <c r="H497">
        <v>2</v>
      </c>
      <c r="I497">
        <v>4</v>
      </c>
      <c r="J497">
        <v>6</v>
      </c>
      <c r="K497">
        <v>4</v>
      </c>
      <c r="L497">
        <v>8</v>
      </c>
      <c r="M497">
        <v>11</v>
      </c>
      <c r="N497">
        <v>8</v>
      </c>
      <c r="O497">
        <v>9</v>
      </c>
      <c r="P497">
        <v>15</v>
      </c>
      <c r="Q497">
        <v>7</v>
      </c>
      <c r="R497">
        <v>5</v>
      </c>
      <c r="S497">
        <v>3</v>
      </c>
      <c r="T497">
        <v>4</v>
      </c>
      <c r="U497">
        <v>3</v>
      </c>
      <c r="V497">
        <v>2</v>
      </c>
      <c r="W497">
        <v>8</v>
      </c>
      <c r="X497">
        <v>11</v>
      </c>
      <c r="Y497">
        <v>12</v>
      </c>
      <c r="Z497">
        <v>16</v>
      </c>
      <c r="AA497">
        <v>6</v>
      </c>
      <c r="AB497">
        <v>9</v>
      </c>
      <c r="AC497">
        <v>21</v>
      </c>
      <c r="AD497">
        <v>8</v>
      </c>
    </row>
    <row r="498" spans="1:30" ht="14.25" customHeight="1" x14ac:dyDescent="0.25">
      <c r="A498" t="s">
        <v>1129</v>
      </c>
      <c r="B498" t="s">
        <v>1130</v>
      </c>
      <c r="C498" t="s">
        <v>118</v>
      </c>
      <c r="D498" t="s">
        <v>112</v>
      </c>
      <c r="E498">
        <v>0</v>
      </c>
      <c r="F498">
        <v>3</v>
      </c>
      <c r="G498">
        <v>7</v>
      </c>
      <c r="H498">
        <v>10</v>
      </c>
      <c r="I498">
        <v>3</v>
      </c>
      <c r="J498">
        <v>4</v>
      </c>
      <c r="K498">
        <v>3</v>
      </c>
      <c r="L498">
        <v>3</v>
      </c>
      <c r="M498">
        <v>5</v>
      </c>
      <c r="N498">
        <v>10</v>
      </c>
      <c r="O498">
        <v>6</v>
      </c>
      <c r="P498">
        <v>8</v>
      </c>
      <c r="Q498">
        <v>5</v>
      </c>
      <c r="R498">
        <v>5</v>
      </c>
      <c r="S498">
        <v>4</v>
      </c>
      <c r="T498">
        <v>9</v>
      </c>
      <c r="U498">
        <v>8</v>
      </c>
      <c r="V498">
        <v>4</v>
      </c>
      <c r="W498">
        <v>8</v>
      </c>
      <c r="X498">
        <v>1</v>
      </c>
      <c r="Y498">
        <v>10</v>
      </c>
      <c r="Z498">
        <v>6</v>
      </c>
      <c r="AA498">
        <v>6</v>
      </c>
      <c r="AB498">
        <v>4</v>
      </c>
      <c r="AC498">
        <v>11</v>
      </c>
      <c r="AD498">
        <v>8</v>
      </c>
    </row>
    <row r="499" spans="1:30" ht="14.25" customHeight="1" x14ac:dyDescent="0.25">
      <c r="A499" t="s">
        <v>1131</v>
      </c>
      <c r="B499" t="s">
        <v>1132</v>
      </c>
      <c r="C499" t="s">
        <v>118</v>
      </c>
      <c r="D499" t="s">
        <v>112</v>
      </c>
      <c r="E499">
        <v>1</v>
      </c>
      <c r="F499">
        <v>3</v>
      </c>
      <c r="G499">
        <v>3</v>
      </c>
      <c r="H499">
        <v>4</v>
      </c>
      <c r="I499">
        <v>3</v>
      </c>
      <c r="J499">
        <v>5</v>
      </c>
      <c r="K499">
        <v>4</v>
      </c>
      <c r="L499">
        <v>10</v>
      </c>
      <c r="M499">
        <v>11</v>
      </c>
      <c r="N499">
        <v>6</v>
      </c>
      <c r="O499">
        <v>2</v>
      </c>
      <c r="P499">
        <v>10</v>
      </c>
      <c r="Q499">
        <v>11</v>
      </c>
      <c r="R499">
        <v>6</v>
      </c>
      <c r="S499">
        <v>1</v>
      </c>
      <c r="T499">
        <v>7</v>
      </c>
      <c r="U499">
        <v>5</v>
      </c>
      <c r="V499">
        <v>6</v>
      </c>
      <c r="W499">
        <v>1</v>
      </c>
      <c r="X499">
        <v>3</v>
      </c>
      <c r="Y499">
        <v>5</v>
      </c>
      <c r="Z499">
        <v>5</v>
      </c>
      <c r="AA499">
        <v>5</v>
      </c>
      <c r="AB499">
        <v>4</v>
      </c>
      <c r="AC499">
        <v>8</v>
      </c>
      <c r="AD499">
        <v>10</v>
      </c>
    </row>
  </sheetData>
  <autoFilter ref="A1:AD499" xr:uid="{00000000-0009-0000-0000-000008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Overview</vt:lpstr>
      <vt:lpstr>RR Comparison</vt:lpstr>
      <vt:lpstr>Demand Input VP</vt:lpstr>
      <vt:lpstr>Demand Input MP</vt:lpstr>
      <vt:lpstr>Demand Planning</vt:lpstr>
      <vt:lpstr>Revenue Dashboard</vt:lpstr>
      <vt:lpstr>Demand Output - On Top</vt:lpstr>
      <vt:lpstr>Demand Output - Total</vt:lpstr>
      <vt:lpstr>Run Rate</vt:lpstr>
      <vt:lpstr>Run Rate History</vt:lpstr>
      <vt:lpstr>cijena po artiklu</vt:lpstr>
      <vt:lpstr>Stanje zaliha</vt:lpstr>
      <vt:lpstr>Popis poslanih narudžbi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Gelenčir</dc:creator>
  <dc:description/>
  <cp:lastModifiedBy>Lovro Ljutić</cp:lastModifiedBy>
  <cp:revision>12</cp:revision>
  <dcterms:created xsi:type="dcterms:W3CDTF">2026-03-23T10:57:42Z</dcterms:created>
  <dcterms:modified xsi:type="dcterms:W3CDTF">2026-04-07T14:49:56Z</dcterms:modified>
  <dc:language>en-US</dc:language>
</cp:coreProperties>
</file>